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9555" yWindow="1845" windowWidth="21660" windowHeight="10710" tabRatio="576" activeTab="8"/>
  </bookViews>
  <sheets>
    <sheet name="主线" sheetId="5" r:id="rId1"/>
    <sheet name="遭遇战" sheetId="14" r:id="rId2"/>
    <sheet name="材料副本，boss" sheetId="8" r:id="rId3"/>
    <sheet name="精灵试炼" sheetId="6" r:id="rId4"/>
    <sheet name="古代遗迹1" sheetId="10" r:id="rId5"/>
    <sheet name="龙王宝藏" sheetId="9" r:id="rId6"/>
    <sheet name="大师塔" sheetId="7" r:id="rId7"/>
    <sheet name="超梦" sheetId="12" r:id="rId8"/>
    <sheet name="副本配对验证" sheetId="11" r:id="rId9"/>
    <sheet name="Sheet2" sheetId="13" r:id="rId10"/>
    <sheet name="Sheet4" sheetId="16" r:id="rId11"/>
  </sheets>
  <definedNames>
    <definedName name="_xlnm._FilterDatabase" localSheetId="6" hidden="1">大师塔!$A$1:$S$1</definedName>
    <definedName name="_xlnm._FilterDatabase" localSheetId="4" hidden="1">古代遗迹1!$A$1:$T$1</definedName>
    <definedName name="_xlnm._FilterDatabase" localSheetId="3" hidden="1">精灵试炼!$A$1:$T$963</definedName>
    <definedName name="_xlnm._FilterDatabase" localSheetId="5" hidden="1">龙王宝藏!$A$1:$T$1189</definedName>
  </definedNames>
  <calcPr calcId="144525"/>
</workbook>
</file>

<file path=xl/calcChain.xml><?xml version="1.0" encoding="utf-8"?>
<calcChain xmlns="http://schemas.openxmlformats.org/spreadsheetml/2006/main">
  <c r="D116" i="11" l="1"/>
  <c r="D115" i="11"/>
  <c r="D114" i="11"/>
  <c r="D113" i="11"/>
  <c r="G3" i="11" l="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2" i="11"/>
  <c r="H10" i="5" l="1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9" i="5"/>
  <c r="AN4" i="5"/>
  <c r="AN5" i="5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AN997" i="5"/>
  <c r="AN998" i="5"/>
  <c r="AN999" i="5"/>
  <c r="AN1000" i="5"/>
  <c r="AN1001" i="5"/>
  <c r="AN1002" i="5"/>
  <c r="AN1003" i="5"/>
  <c r="AN1004" i="5"/>
  <c r="AN1005" i="5"/>
  <c r="AN1006" i="5"/>
  <c r="AN1007" i="5"/>
  <c r="AN1008" i="5"/>
  <c r="AN1009" i="5"/>
  <c r="AN1010" i="5"/>
  <c r="AN1011" i="5"/>
  <c r="AN1012" i="5"/>
  <c r="AN1013" i="5"/>
  <c r="AN1014" i="5"/>
  <c r="AN1015" i="5"/>
  <c r="AN1016" i="5"/>
  <c r="AN1017" i="5"/>
  <c r="AN1018" i="5"/>
  <c r="AN1019" i="5"/>
  <c r="AN1020" i="5"/>
  <c r="AN1021" i="5"/>
  <c r="AN1022" i="5"/>
  <c r="AN1023" i="5"/>
  <c r="AN1024" i="5"/>
  <c r="AN1025" i="5"/>
  <c r="AN1026" i="5"/>
  <c r="AN1027" i="5"/>
  <c r="AN1028" i="5"/>
  <c r="AN1029" i="5"/>
  <c r="AN1030" i="5"/>
  <c r="AN1031" i="5"/>
  <c r="AN1032" i="5"/>
  <c r="AN1033" i="5"/>
  <c r="AN1034" i="5"/>
  <c r="AN1035" i="5"/>
  <c r="AN1036" i="5"/>
  <c r="AN1037" i="5"/>
  <c r="AN1038" i="5"/>
  <c r="AN1039" i="5"/>
  <c r="AN1040" i="5"/>
  <c r="AN1041" i="5"/>
  <c r="AN1042" i="5"/>
  <c r="AN1043" i="5"/>
  <c r="AN1044" i="5"/>
  <c r="AN1045" i="5"/>
  <c r="AN1046" i="5"/>
  <c r="AN1047" i="5"/>
  <c r="AN1048" i="5"/>
  <c r="AN1049" i="5"/>
  <c r="AN1050" i="5"/>
  <c r="AN1051" i="5"/>
  <c r="AN1052" i="5"/>
  <c r="AN1053" i="5"/>
  <c r="AN1054" i="5"/>
  <c r="AN1055" i="5"/>
  <c r="AN1056" i="5"/>
  <c r="AN1057" i="5"/>
  <c r="AN1058" i="5"/>
  <c r="AN1059" i="5"/>
  <c r="AN1060" i="5"/>
  <c r="AN1061" i="5"/>
  <c r="AN1062" i="5"/>
  <c r="AN1063" i="5"/>
  <c r="AN1064" i="5"/>
  <c r="AN1065" i="5"/>
  <c r="AN1066" i="5"/>
  <c r="AN1067" i="5"/>
  <c r="AN1068" i="5"/>
  <c r="AN1069" i="5"/>
  <c r="AN1070" i="5"/>
  <c r="AN1071" i="5"/>
  <c r="AN1072" i="5"/>
  <c r="AN1073" i="5"/>
  <c r="AN1074" i="5"/>
  <c r="AN1075" i="5"/>
  <c r="AN1076" i="5"/>
  <c r="AN1077" i="5"/>
  <c r="AN1078" i="5"/>
  <c r="AN1079" i="5"/>
  <c r="AN1080" i="5"/>
  <c r="AN1081" i="5"/>
  <c r="AN1082" i="5"/>
  <c r="AN1083" i="5"/>
  <c r="AN1084" i="5"/>
  <c r="AN1085" i="5"/>
  <c r="AN1086" i="5"/>
  <c r="AN1087" i="5"/>
  <c r="AN1088" i="5"/>
  <c r="AN1089" i="5"/>
  <c r="AN1090" i="5"/>
  <c r="AN1091" i="5"/>
  <c r="AN1092" i="5"/>
  <c r="AN1093" i="5"/>
  <c r="AN1094" i="5"/>
  <c r="AN1095" i="5"/>
  <c r="AN1096" i="5"/>
  <c r="AN1097" i="5"/>
  <c r="AN1098" i="5"/>
  <c r="AN1099" i="5"/>
  <c r="AN1100" i="5"/>
  <c r="AN1101" i="5"/>
  <c r="AN1102" i="5"/>
  <c r="AN1103" i="5"/>
  <c r="AN1104" i="5"/>
  <c r="AN1105" i="5"/>
  <c r="AN1106" i="5"/>
  <c r="AN1107" i="5"/>
  <c r="AN1108" i="5"/>
  <c r="AN1109" i="5"/>
  <c r="AN1110" i="5"/>
  <c r="AN1111" i="5"/>
  <c r="AN1112" i="5"/>
  <c r="AN1113" i="5"/>
  <c r="AN1114" i="5"/>
  <c r="AN1115" i="5"/>
  <c r="AN1116" i="5"/>
  <c r="AN1117" i="5"/>
  <c r="AN1118" i="5"/>
  <c r="AN1119" i="5"/>
  <c r="AN1120" i="5"/>
  <c r="AN1121" i="5"/>
  <c r="AN1122" i="5"/>
  <c r="AN1123" i="5"/>
  <c r="AN1124" i="5"/>
  <c r="AN1125" i="5"/>
  <c r="AN1126" i="5"/>
  <c r="AN1127" i="5"/>
  <c r="AN1128" i="5"/>
  <c r="AN1129" i="5"/>
  <c r="AN1130" i="5"/>
  <c r="AN1131" i="5"/>
  <c r="AN1132" i="5"/>
  <c r="AN1133" i="5"/>
  <c r="AN1134" i="5"/>
  <c r="AN1135" i="5"/>
  <c r="AN1136" i="5"/>
  <c r="AN1137" i="5"/>
  <c r="AN1138" i="5"/>
  <c r="AN1139" i="5"/>
  <c r="AN1140" i="5"/>
  <c r="AN1141" i="5"/>
  <c r="AN1142" i="5"/>
  <c r="AN1143" i="5"/>
  <c r="AN1144" i="5"/>
  <c r="AN1145" i="5"/>
  <c r="AN1146" i="5"/>
  <c r="AN1147" i="5"/>
  <c r="AN1148" i="5"/>
  <c r="AN1149" i="5"/>
  <c r="AN1150" i="5"/>
  <c r="AN1151" i="5"/>
  <c r="AN1152" i="5"/>
  <c r="AN1153" i="5"/>
  <c r="AN1154" i="5"/>
  <c r="AN1155" i="5"/>
  <c r="AN1156" i="5"/>
  <c r="AN1157" i="5"/>
  <c r="AN1158" i="5"/>
  <c r="AN1159" i="5"/>
  <c r="AN1160" i="5"/>
  <c r="AN1161" i="5"/>
  <c r="AN1162" i="5"/>
  <c r="AN1163" i="5"/>
  <c r="AN1164" i="5"/>
  <c r="AN1165" i="5"/>
  <c r="AN1166" i="5"/>
  <c r="AN1167" i="5"/>
  <c r="AN1168" i="5"/>
  <c r="AN1169" i="5"/>
  <c r="AN1170" i="5"/>
  <c r="AN1171" i="5"/>
  <c r="AN1172" i="5"/>
  <c r="AN1173" i="5"/>
  <c r="AN1174" i="5"/>
  <c r="AN1175" i="5"/>
  <c r="AN1176" i="5"/>
  <c r="AN1177" i="5"/>
  <c r="AN1178" i="5"/>
  <c r="AN1179" i="5"/>
  <c r="AN1180" i="5"/>
  <c r="AN1181" i="5"/>
  <c r="AN1182" i="5"/>
  <c r="AN1183" i="5"/>
  <c r="AN1184" i="5"/>
  <c r="AN1185" i="5"/>
  <c r="AN1186" i="5"/>
  <c r="AN1187" i="5"/>
  <c r="AN1188" i="5"/>
  <c r="AN1189" i="5"/>
  <c r="AN1190" i="5"/>
  <c r="AN1191" i="5"/>
  <c r="AN1192" i="5"/>
  <c r="AN1193" i="5"/>
  <c r="AN1194" i="5"/>
  <c r="AN1195" i="5"/>
  <c r="AN1196" i="5"/>
  <c r="AN1197" i="5"/>
  <c r="AN1198" i="5"/>
  <c r="AN1199" i="5"/>
  <c r="AN1200" i="5"/>
  <c r="AN1201" i="5"/>
  <c r="AN1202" i="5"/>
  <c r="AN1203" i="5"/>
  <c r="AN1204" i="5"/>
  <c r="AN1205" i="5"/>
  <c r="AN1206" i="5"/>
  <c r="AN1207" i="5"/>
  <c r="AN1208" i="5"/>
  <c r="AN1209" i="5"/>
  <c r="AN1210" i="5"/>
  <c r="AN1211" i="5"/>
  <c r="AN1212" i="5"/>
  <c r="AN1213" i="5"/>
  <c r="AN1214" i="5"/>
  <c r="AN1215" i="5"/>
  <c r="AN1216" i="5"/>
  <c r="AN1217" i="5"/>
  <c r="AN1218" i="5"/>
  <c r="AN1219" i="5"/>
  <c r="AN1220" i="5"/>
  <c r="AN1221" i="5"/>
  <c r="AN1222" i="5"/>
  <c r="AN1223" i="5"/>
  <c r="AN1224" i="5"/>
  <c r="AN1225" i="5"/>
  <c r="AN1226" i="5"/>
  <c r="AN1227" i="5"/>
  <c r="AN1228" i="5"/>
  <c r="AN1229" i="5"/>
  <c r="AN1230" i="5"/>
  <c r="AN1231" i="5"/>
  <c r="AN1232" i="5"/>
  <c r="AN1233" i="5"/>
  <c r="AN1234" i="5"/>
  <c r="AN1235" i="5"/>
  <c r="AN1236" i="5"/>
  <c r="AN1237" i="5"/>
  <c r="AN1238" i="5"/>
  <c r="AN1239" i="5"/>
  <c r="AN1240" i="5"/>
  <c r="AN1241" i="5"/>
  <c r="AN1242" i="5"/>
  <c r="AN1243" i="5"/>
  <c r="AN1244" i="5"/>
  <c r="AN1245" i="5"/>
  <c r="AN1246" i="5"/>
  <c r="AN1247" i="5"/>
  <c r="AN1248" i="5"/>
  <c r="AN1249" i="5"/>
  <c r="AN1250" i="5"/>
  <c r="AN1251" i="5"/>
  <c r="AN1252" i="5"/>
  <c r="AN1253" i="5"/>
  <c r="AN1254" i="5"/>
  <c r="AN1255" i="5"/>
  <c r="AN1256" i="5"/>
  <c r="AN1257" i="5"/>
  <c r="AN1258" i="5"/>
  <c r="AN1259" i="5"/>
  <c r="AN1260" i="5"/>
  <c r="AN1261" i="5"/>
  <c r="AN1262" i="5"/>
  <c r="AN1263" i="5"/>
  <c r="AN1264" i="5"/>
  <c r="AN1265" i="5"/>
  <c r="AN1266" i="5"/>
  <c r="AN1267" i="5"/>
  <c r="AN1268" i="5"/>
  <c r="AN1269" i="5"/>
  <c r="AN1270" i="5"/>
  <c r="AN1271" i="5"/>
  <c r="AN1272" i="5"/>
  <c r="AN1273" i="5"/>
  <c r="AN1274" i="5"/>
  <c r="AN1275" i="5"/>
  <c r="AN1276" i="5"/>
  <c r="AN1277" i="5"/>
  <c r="AN1278" i="5"/>
  <c r="AN1279" i="5"/>
  <c r="AN1280" i="5"/>
  <c r="AN1281" i="5"/>
  <c r="AN1282" i="5"/>
  <c r="AN1283" i="5"/>
  <c r="AN1284" i="5"/>
  <c r="AN1285" i="5"/>
  <c r="AN1286" i="5"/>
  <c r="AN1287" i="5"/>
  <c r="AN1288" i="5"/>
  <c r="AN1289" i="5"/>
  <c r="AN1290" i="5"/>
  <c r="AN1291" i="5"/>
  <c r="AN1292" i="5"/>
  <c r="AN1293" i="5"/>
  <c r="AN1294" i="5"/>
  <c r="AN1295" i="5"/>
  <c r="AN1296" i="5"/>
  <c r="AN1297" i="5"/>
  <c r="AN1298" i="5"/>
  <c r="AN1299" i="5"/>
  <c r="AN1300" i="5"/>
  <c r="AN1301" i="5"/>
  <c r="AN1302" i="5"/>
  <c r="AN1303" i="5"/>
  <c r="AN1304" i="5"/>
  <c r="AN1305" i="5"/>
  <c r="AN1306" i="5"/>
  <c r="AN1307" i="5"/>
  <c r="AN1308" i="5"/>
  <c r="AN1309" i="5"/>
  <c r="AN1310" i="5"/>
  <c r="AN1311" i="5"/>
  <c r="AN1312" i="5"/>
  <c r="AN1313" i="5"/>
  <c r="AN1314" i="5"/>
  <c r="AN1315" i="5"/>
  <c r="AN1316" i="5"/>
  <c r="AN1317" i="5"/>
  <c r="AN1318" i="5"/>
  <c r="AN1319" i="5"/>
  <c r="AN1320" i="5"/>
  <c r="AN1321" i="5"/>
  <c r="AN1322" i="5"/>
  <c r="AN1323" i="5"/>
  <c r="AN1324" i="5"/>
  <c r="AN1325" i="5"/>
  <c r="AN1326" i="5"/>
  <c r="AN1327" i="5"/>
  <c r="AN1328" i="5"/>
  <c r="AN1329" i="5"/>
  <c r="AN1330" i="5"/>
  <c r="AN1331" i="5"/>
  <c r="AN1332" i="5"/>
  <c r="AN1333" i="5"/>
  <c r="AN1334" i="5"/>
  <c r="AN1335" i="5"/>
  <c r="AN1336" i="5"/>
  <c r="AN1337" i="5"/>
  <c r="AN1338" i="5"/>
  <c r="AN1339" i="5"/>
  <c r="AN1340" i="5"/>
  <c r="AN1341" i="5"/>
  <c r="AN1342" i="5"/>
  <c r="AN1343" i="5"/>
  <c r="AN1344" i="5"/>
  <c r="AN1345" i="5"/>
  <c r="AN1346" i="5"/>
  <c r="AN1347" i="5"/>
  <c r="AN1348" i="5"/>
  <c r="AN1349" i="5"/>
  <c r="AN1350" i="5"/>
  <c r="AN1351" i="5"/>
  <c r="AN1352" i="5"/>
  <c r="AN1353" i="5"/>
  <c r="AN1354" i="5"/>
  <c r="AN1355" i="5"/>
  <c r="AN1356" i="5"/>
  <c r="AN1357" i="5"/>
  <c r="AN1358" i="5"/>
  <c r="AN1359" i="5"/>
  <c r="AN1360" i="5"/>
  <c r="AN1361" i="5"/>
  <c r="AN1362" i="5"/>
  <c r="AN1363" i="5"/>
  <c r="AN1364" i="5"/>
  <c r="AN1365" i="5"/>
  <c r="AN1366" i="5"/>
  <c r="AN1367" i="5"/>
  <c r="AN1368" i="5"/>
  <c r="AN1369" i="5"/>
  <c r="AN1370" i="5"/>
  <c r="AN1371" i="5"/>
  <c r="AN1372" i="5"/>
  <c r="AN1373" i="5"/>
  <c r="AN1374" i="5"/>
  <c r="AN1375" i="5"/>
  <c r="AN1376" i="5"/>
  <c r="AN1377" i="5"/>
  <c r="AN1378" i="5"/>
  <c r="AN1379" i="5"/>
  <c r="AN1380" i="5"/>
  <c r="AN1381" i="5"/>
  <c r="AN1382" i="5"/>
  <c r="AN1383" i="5"/>
  <c r="AN1384" i="5"/>
  <c r="AN1385" i="5"/>
  <c r="AN1386" i="5"/>
  <c r="AN1387" i="5"/>
  <c r="AN1388" i="5"/>
  <c r="AN1389" i="5"/>
  <c r="AN1390" i="5"/>
  <c r="AN1391" i="5"/>
  <c r="AN1392" i="5"/>
  <c r="AN1393" i="5"/>
  <c r="AN1394" i="5"/>
  <c r="AN1395" i="5"/>
  <c r="AN1396" i="5"/>
  <c r="AN1397" i="5"/>
  <c r="AN1398" i="5"/>
  <c r="AN1399" i="5"/>
  <c r="AN1400" i="5"/>
  <c r="AN1401" i="5"/>
  <c r="AN1402" i="5"/>
  <c r="AN1403" i="5"/>
  <c r="AN1404" i="5"/>
  <c r="AN1405" i="5"/>
  <c r="AN1406" i="5"/>
  <c r="AN1407" i="5"/>
  <c r="AN1408" i="5"/>
  <c r="AN1409" i="5"/>
  <c r="AN1410" i="5"/>
  <c r="AN1411" i="5"/>
  <c r="AN1412" i="5"/>
  <c r="AN1413" i="5"/>
  <c r="AN1414" i="5"/>
  <c r="AN1415" i="5"/>
  <c r="AN1416" i="5"/>
  <c r="AN1417" i="5"/>
  <c r="AN1418" i="5"/>
  <c r="AN1419" i="5"/>
  <c r="AN1420" i="5"/>
  <c r="AN1421" i="5"/>
  <c r="AN1422" i="5"/>
  <c r="AN1423" i="5"/>
  <c r="AN1424" i="5"/>
  <c r="AN1425" i="5"/>
  <c r="AN1426" i="5"/>
  <c r="AN1427" i="5"/>
  <c r="AN1428" i="5"/>
  <c r="AN1429" i="5"/>
  <c r="AN1430" i="5"/>
  <c r="AN1431" i="5"/>
  <c r="AN1432" i="5"/>
  <c r="AN1433" i="5"/>
  <c r="AN1434" i="5"/>
  <c r="AN1435" i="5"/>
  <c r="AN1436" i="5"/>
  <c r="AN1437" i="5"/>
  <c r="AN1438" i="5"/>
  <c r="AN1439" i="5"/>
  <c r="AN1440" i="5"/>
  <c r="AN1441" i="5"/>
  <c r="AN1442" i="5"/>
  <c r="AN1443" i="5"/>
  <c r="AN1444" i="5"/>
  <c r="AN1445" i="5"/>
  <c r="AN1446" i="5"/>
  <c r="AN1447" i="5"/>
  <c r="AN1448" i="5"/>
  <c r="AN1449" i="5"/>
  <c r="AN1450" i="5"/>
  <c r="AN1451" i="5"/>
  <c r="AN1452" i="5"/>
  <c r="AN1453" i="5"/>
  <c r="AN1454" i="5"/>
  <c r="AN1455" i="5"/>
  <c r="AN1456" i="5"/>
  <c r="AN1457" i="5"/>
  <c r="AN1458" i="5"/>
  <c r="AN1459" i="5"/>
  <c r="AN1460" i="5"/>
  <c r="AN1461" i="5"/>
  <c r="AN1462" i="5"/>
  <c r="AN1463" i="5"/>
  <c r="AN1464" i="5"/>
  <c r="AN1465" i="5"/>
  <c r="AN1466" i="5"/>
  <c r="AN1467" i="5"/>
  <c r="AN1468" i="5"/>
  <c r="AN1469" i="5"/>
  <c r="AN1470" i="5"/>
  <c r="AN1471" i="5"/>
  <c r="AN1472" i="5"/>
  <c r="AN1473" i="5"/>
  <c r="AN1474" i="5"/>
  <c r="AN1475" i="5"/>
  <c r="AN1476" i="5"/>
  <c r="AN1477" i="5"/>
  <c r="AN1478" i="5"/>
  <c r="AN1479" i="5"/>
  <c r="AN1480" i="5"/>
  <c r="AN1481" i="5"/>
  <c r="AN1482" i="5"/>
  <c r="AN1483" i="5"/>
  <c r="AN1484" i="5"/>
  <c r="AN1485" i="5"/>
  <c r="AN1486" i="5"/>
  <c r="AN1487" i="5"/>
  <c r="AN1488" i="5"/>
  <c r="AN1489" i="5"/>
  <c r="AN1490" i="5"/>
  <c r="AN1491" i="5"/>
  <c r="AN1492" i="5"/>
  <c r="AN1493" i="5"/>
  <c r="AN1494" i="5"/>
  <c r="AN1495" i="5"/>
  <c r="AN1496" i="5"/>
  <c r="AN1497" i="5"/>
  <c r="AN1498" i="5"/>
  <c r="AN1499" i="5"/>
  <c r="AN1500" i="5"/>
  <c r="AN1501" i="5"/>
  <c r="AN1502" i="5"/>
  <c r="AN1503" i="5"/>
  <c r="AN1504" i="5"/>
  <c r="AN1505" i="5"/>
  <c r="AN1506" i="5"/>
  <c r="AN1507" i="5"/>
  <c r="AN1508" i="5"/>
  <c r="AN1509" i="5"/>
  <c r="AN1510" i="5"/>
  <c r="AN1511" i="5"/>
  <c r="AN1512" i="5"/>
  <c r="AN1513" i="5"/>
  <c r="AN1514" i="5"/>
  <c r="AN1515" i="5"/>
  <c r="AN1516" i="5"/>
  <c r="AN1517" i="5"/>
  <c r="AN1518" i="5"/>
  <c r="AN1519" i="5"/>
  <c r="AN1520" i="5"/>
  <c r="AN1521" i="5"/>
  <c r="AN1522" i="5"/>
  <c r="AN1523" i="5"/>
  <c r="AN1524" i="5"/>
  <c r="AN1525" i="5"/>
  <c r="AN1526" i="5"/>
  <c r="AN1527" i="5"/>
  <c r="AN1528" i="5"/>
  <c r="AN1529" i="5"/>
  <c r="AN1530" i="5"/>
  <c r="AN1531" i="5"/>
  <c r="AN1532" i="5"/>
  <c r="AN1533" i="5"/>
  <c r="AN1534" i="5"/>
  <c r="AN1535" i="5"/>
  <c r="AN1536" i="5"/>
  <c r="AN1537" i="5"/>
  <c r="AN1538" i="5"/>
  <c r="AN1539" i="5"/>
  <c r="AN1540" i="5"/>
  <c r="AN1541" i="5"/>
  <c r="AN1542" i="5"/>
  <c r="AN1543" i="5"/>
  <c r="AN1544" i="5"/>
  <c r="AN1545" i="5"/>
  <c r="AN1546" i="5"/>
  <c r="AN1547" i="5"/>
  <c r="AN1548" i="5"/>
  <c r="AN1549" i="5"/>
  <c r="AN1550" i="5"/>
  <c r="AN1551" i="5"/>
  <c r="AN1552" i="5"/>
  <c r="AN1553" i="5"/>
  <c r="AN1554" i="5"/>
  <c r="AN1555" i="5"/>
  <c r="AN1556" i="5"/>
  <c r="AN1557" i="5"/>
  <c r="AN1558" i="5"/>
  <c r="AN1559" i="5"/>
  <c r="AN1560" i="5"/>
  <c r="AN1561" i="5"/>
  <c r="AN1562" i="5"/>
  <c r="AN1563" i="5"/>
  <c r="AN1564" i="5"/>
  <c r="AN1565" i="5"/>
  <c r="AN1566" i="5"/>
  <c r="AN1567" i="5"/>
  <c r="AN1568" i="5"/>
  <c r="AN1569" i="5"/>
  <c r="AN1570" i="5"/>
  <c r="AN1571" i="5"/>
  <c r="AN1572" i="5"/>
  <c r="AN1573" i="5"/>
  <c r="AN1574" i="5"/>
  <c r="AN1575" i="5"/>
  <c r="AN1576" i="5"/>
  <c r="AN1577" i="5"/>
  <c r="AN1578" i="5"/>
  <c r="AN1579" i="5"/>
  <c r="AN1580" i="5"/>
  <c r="AN1581" i="5"/>
  <c r="AN1582" i="5"/>
  <c r="AN1583" i="5"/>
  <c r="AN1584" i="5"/>
  <c r="AN1585" i="5"/>
  <c r="AN1586" i="5"/>
  <c r="AN1587" i="5"/>
  <c r="AN1588" i="5"/>
  <c r="AN1589" i="5"/>
  <c r="AN1590" i="5"/>
  <c r="AN1591" i="5"/>
  <c r="AN1592" i="5"/>
  <c r="AN1593" i="5"/>
  <c r="AN1594" i="5"/>
  <c r="AN1595" i="5"/>
  <c r="AN1596" i="5"/>
  <c r="AN1597" i="5"/>
  <c r="AN1598" i="5"/>
  <c r="AN1599" i="5"/>
  <c r="AN1600" i="5"/>
  <c r="AN1601" i="5"/>
  <c r="AN1602" i="5"/>
  <c r="AN1603" i="5"/>
  <c r="AN1604" i="5"/>
  <c r="AN1605" i="5"/>
  <c r="AN1606" i="5"/>
  <c r="AN1607" i="5"/>
  <c r="AN1608" i="5"/>
  <c r="AN1609" i="5"/>
  <c r="AN1610" i="5"/>
  <c r="AN1611" i="5"/>
  <c r="AN1612" i="5"/>
  <c r="AN1613" i="5"/>
  <c r="AN1614" i="5"/>
  <c r="AN1615" i="5"/>
  <c r="AN1616" i="5"/>
  <c r="AN1617" i="5"/>
  <c r="AN1618" i="5"/>
  <c r="AN1619" i="5"/>
  <c r="AN1620" i="5"/>
  <c r="AN1621" i="5"/>
  <c r="AN1622" i="5"/>
  <c r="AN1623" i="5"/>
  <c r="AN1624" i="5"/>
  <c r="AN1625" i="5"/>
  <c r="AN1626" i="5"/>
  <c r="AN1627" i="5"/>
  <c r="AN1628" i="5"/>
  <c r="AN1629" i="5"/>
  <c r="AN1630" i="5"/>
  <c r="AN1631" i="5"/>
  <c r="AN1632" i="5"/>
  <c r="AN1633" i="5"/>
  <c r="AN1634" i="5"/>
  <c r="AN1635" i="5"/>
  <c r="AN1636" i="5"/>
  <c r="AN1637" i="5"/>
  <c r="AN1638" i="5"/>
  <c r="AN1639" i="5"/>
  <c r="AN1640" i="5"/>
  <c r="AN1641" i="5"/>
  <c r="AN1642" i="5"/>
  <c r="AN1643" i="5"/>
  <c r="AN1644" i="5"/>
  <c r="AN1645" i="5"/>
  <c r="AN1646" i="5"/>
  <c r="AN1647" i="5"/>
  <c r="AN1648" i="5"/>
  <c r="AN1649" i="5"/>
  <c r="AN1650" i="5"/>
  <c r="AN1651" i="5"/>
  <c r="AN1652" i="5"/>
  <c r="AN1653" i="5"/>
  <c r="AN1654" i="5"/>
  <c r="AN1655" i="5"/>
  <c r="AN1656" i="5"/>
  <c r="AN1657" i="5"/>
  <c r="AN1658" i="5"/>
  <c r="AN1659" i="5"/>
  <c r="AN1660" i="5"/>
  <c r="AN1661" i="5"/>
  <c r="AN1662" i="5"/>
  <c r="AN1663" i="5"/>
  <c r="AN1664" i="5"/>
  <c r="AN1665" i="5"/>
  <c r="AN1666" i="5"/>
  <c r="AN1667" i="5"/>
  <c r="AN1668" i="5"/>
  <c r="AN1669" i="5"/>
  <c r="AN1670" i="5"/>
  <c r="AN1671" i="5"/>
  <c r="AN1672" i="5"/>
  <c r="AN1673" i="5"/>
  <c r="AN1674" i="5"/>
  <c r="AN1675" i="5"/>
  <c r="AN1676" i="5"/>
  <c r="AN1677" i="5"/>
  <c r="AN1678" i="5"/>
  <c r="AN1679" i="5"/>
  <c r="AN1680" i="5"/>
  <c r="AN1681" i="5"/>
  <c r="AN1682" i="5"/>
  <c r="AN1683" i="5"/>
  <c r="AN1684" i="5"/>
  <c r="AN1685" i="5"/>
  <c r="AN1686" i="5"/>
  <c r="AN1687" i="5"/>
  <c r="AN1688" i="5"/>
  <c r="AN1689" i="5"/>
  <c r="AN1690" i="5"/>
  <c r="AN1691" i="5"/>
  <c r="AN1692" i="5"/>
  <c r="AN1693" i="5"/>
  <c r="AN1694" i="5"/>
  <c r="AN1695" i="5"/>
  <c r="AN1696" i="5"/>
  <c r="AN1697" i="5"/>
  <c r="AN1698" i="5"/>
  <c r="AN1699" i="5"/>
  <c r="AN1700" i="5"/>
  <c r="AN1701" i="5"/>
  <c r="AN1702" i="5"/>
  <c r="AN1703" i="5"/>
  <c r="AN1704" i="5"/>
  <c r="AN1705" i="5"/>
  <c r="AN1706" i="5"/>
  <c r="AN1707" i="5"/>
  <c r="AN1708" i="5"/>
  <c r="AN1709" i="5"/>
  <c r="AN1710" i="5"/>
  <c r="AN1711" i="5"/>
  <c r="AN1712" i="5"/>
  <c r="AN1713" i="5"/>
  <c r="AN1714" i="5"/>
  <c r="AN1715" i="5"/>
  <c r="AN1716" i="5"/>
  <c r="AN1717" i="5"/>
  <c r="AN1718" i="5"/>
  <c r="AN1719" i="5"/>
  <c r="AN1720" i="5"/>
  <c r="AN1721" i="5"/>
  <c r="AN1722" i="5"/>
  <c r="AN1723" i="5"/>
  <c r="AN1724" i="5"/>
  <c r="AN1725" i="5"/>
  <c r="AN1726" i="5"/>
  <c r="AN1727" i="5"/>
  <c r="AN1728" i="5"/>
  <c r="AN1729" i="5"/>
  <c r="AN1730" i="5"/>
  <c r="AN1731" i="5"/>
  <c r="AN1732" i="5"/>
  <c r="AN1733" i="5"/>
  <c r="AN1734" i="5"/>
  <c r="AN1735" i="5"/>
  <c r="AN1736" i="5"/>
  <c r="AN1737" i="5"/>
  <c r="AN1738" i="5"/>
  <c r="AN1739" i="5"/>
  <c r="AN1740" i="5"/>
  <c r="AN1741" i="5"/>
  <c r="AN1742" i="5"/>
  <c r="AN1743" i="5"/>
  <c r="AN1744" i="5"/>
  <c r="AN1745" i="5"/>
  <c r="AN1746" i="5"/>
  <c r="AN1747" i="5"/>
  <c r="AN1748" i="5"/>
  <c r="AN1749" i="5"/>
  <c r="AN1750" i="5"/>
  <c r="AN1751" i="5"/>
  <c r="AN1752" i="5"/>
  <c r="AN1753" i="5"/>
  <c r="AN1754" i="5"/>
  <c r="AN1755" i="5"/>
  <c r="AN1756" i="5"/>
  <c r="AN1757" i="5"/>
  <c r="AN1758" i="5"/>
  <c r="AN1759" i="5"/>
  <c r="AN1760" i="5"/>
  <c r="AN1761" i="5"/>
  <c r="AN1762" i="5"/>
  <c r="AN1763" i="5"/>
  <c r="AN1764" i="5"/>
  <c r="AN1765" i="5"/>
  <c r="AN1766" i="5"/>
  <c r="AN1767" i="5"/>
  <c r="AN1768" i="5"/>
  <c r="AN1769" i="5"/>
  <c r="AN1770" i="5"/>
  <c r="AN1771" i="5"/>
  <c r="AN1772" i="5"/>
  <c r="AN1773" i="5"/>
  <c r="AN1774" i="5"/>
  <c r="AN1775" i="5"/>
  <c r="AN1776" i="5"/>
  <c r="AN1777" i="5"/>
  <c r="AN1778" i="5"/>
  <c r="AN1779" i="5"/>
  <c r="AN1780" i="5"/>
  <c r="AN1781" i="5"/>
  <c r="AN1782" i="5"/>
  <c r="AN1783" i="5"/>
  <c r="AN1784" i="5"/>
  <c r="AN1785" i="5"/>
  <c r="AN1786" i="5"/>
  <c r="AN1787" i="5"/>
  <c r="AN1788" i="5"/>
  <c r="AN1789" i="5"/>
  <c r="AN1790" i="5"/>
  <c r="AN1791" i="5"/>
  <c r="AN1792" i="5"/>
  <c r="AN1793" i="5"/>
  <c r="AN1794" i="5"/>
  <c r="AN1795" i="5"/>
  <c r="AN1796" i="5"/>
  <c r="AN1797" i="5"/>
  <c r="AN1798" i="5"/>
  <c r="AN1799" i="5"/>
  <c r="AN1800" i="5"/>
  <c r="AN1801" i="5"/>
  <c r="AN1802" i="5"/>
  <c r="AN1803" i="5"/>
  <c r="AN1804" i="5"/>
  <c r="AN1805" i="5"/>
  <c r="AN1806" i="5"/>
  <c r="AN1807" i="5"/>
  <c r="AN1808" i="5"/>
  <c r="AN1809" i="5"/>
  <c r="AN1810" i="5"/>
  <c r="AN1811" i="5"/>
  <c r="AN1812" i="5"/>
  <c r="AN1813" i="5"/>
  <c r="AN1814" i="5"/>
  <c r="AN1815" i="5"/>
  <c r="AN1816" i="5"/>
  <c r="AN1817" i="5"/>
  <c r="AN1818" i="5"/>
  <c r="AN1819" i="5"/>
  <c r="AN1820" i="5"/>
  <c r="AN1821" i="5"/>
  <c r="AN1822" i="5"/>
  <c r="AN1823" i="5"/>
  <c r="AN1824" i="5"/>
  <c r="AN1825" i="5"/>
  <c r="AN1826" i="5"/>
  <c r="AN1827" i="5"/>
  <c r="AN1828" i="5"/>
  <c r="AN1829" i="5"/>
  <c r="AN1830" i="5"/>
  <c r="AN1831" i="5"/>
  <c r="AN1832" i="5"/>
  <c r="AN1833" i="5"/>
  <c r="AN1834" i="5"/>
  <c r="AN1835" i="5"/>
  <c r="AN1836" i="5"/>
  <c r="AN1837" i="5"/>
  <c r="AN1838" i="5"/>
  <c r="AN1839" i="5"/>
  <c r="AN1840" i="5"/>
  <c r="AN1841" i="5"/>
  <c r="AN1842" i="5"/>
  <c r="AN1843" i="5"/>
  <c r="AN1844" i="5"/>
  <c r="AN1845" i="5"/>
  <c r="AN1846" i="5"/>
  <c r="AN1847" i="5"/>
  <c r="AN1848" i="5"/>
  <c r="AN1849" i="5"/>
  <c r="AN1850" i="5"/>
  <c r="AN1851" i="5"/>
  <c r="AN1852" i="5"/>
  <c r="AN1853" i="5"/>
  <c r="AN1854" i="5"/>
  <c r="AN1855" i="5"/>
  <c r="AN1856" i="5"/>
  <c r="AN1857" i="5"/>
  <c r="AN1858" i="5"/>
  <c r="AN1859" i="5"/>
  <c r="AN1860" i="5"/>
  <c r="AN1861" i="5"/>
  <c r="AN1862" i="5"/>
  <c r="AN1863" i="5"/>
  <c r="AN1864" i="5"/>
  <c r="AN1865" i="5"/>
  <c r="AN1866" i="5"/>
  <c r="AN1867" i="5"/>
  <c r="AN1868" i="5"/>
  <c r="AN1869" i="5"/>
  <c r="AN1870" i="5"/>
  <c r="AN1871" i="5"/>
  <c r="AN1872" i="5"/>
  <c r="AN1873" i="5"/>
  <c r="AN1874" i="5"/>
  <c r="AN1875" i="5"/>
  <c r="AN1876" i="5"/>
  <c r="AN1877" i="5"/>
  <c r="AN1878" i="5"/>
  <c r="AN1879" i="5"/>
  <c r="AN1880" i="5"/>
  <c r="AN1881" i="5"/>
  <c r="AN1882" i="5"/>
  <c r="AN1883" i="5"/>
  <c r="AN1884" i="5"/>
  <c r="AN1885" i="5"/>
  <c r="AN1886" i="5"/>
  <c r="AN1887" i="5"/>
  <c r="AN1888" i="5"/>
  <c r="AN1889" i="5"/>
  <c r="AN1890" i="5"/>
  <c r="AN1891" i="5"/>
  <c r="AN1892" i="5"/>
  <c r="AN1893" i="5"/>
  <c r="AN1894" i="5"/>
  <c r="AN1895" i="5"/>
  <c r="AN1896" i="5"/>
  <c r="AN1897" i="5"/>
  <c r="AN1898" i="5"/>
  <c r="AN1899" i="5"/>
  <c r="AN1900" i="5"/>
  <c r="AN1901" i="5"/>
  <c r="AN1902" i="5"/>
  <c r="AN1903" i="5"/>
  <c r="AN1904" i="5"/>
  <c r="AN1905" i="5"/>
  <c r="AN1906" i="5"/>
  <c r="AN1907" i="5"/>
  <c r="AN1908" i="5"/>
  <c r="AN1909" i="5"/>
  <c r="AN1910" i="5"/>
  <c r="AN1911" i="5"/>
  <c r="AN1912" i="5"/>
  <c r="AN1913" i="5"/>
  <c r="AN1914" i="5"/>
  <c r="AN1915" i="5"/>
  <c r="AN1916" i="5"/>
  <c r="AN1917" i="5"/>
  <c r="AN1918" i="5"/>
  <c r="AN1919" i="5"/>
  <c r="AN1920" i="5"/>
  <c r="AN1921" i="5"/>
  <c r="AN1922" i="5"/>
  <c r="AN1923" i="5"/>
  <c r="AN1924" i="5"/>
  <c r="AN1925" i="5"/>
  <c r="AN1926" i="5"/>
  <c r="AN1927" i="5"/>
  <c r="AN1928" i="5"/>
  <c r="AN1929" i="5"/>
  <c r="AN1930" i="5"/>
  <c r="AN1931" i="5"/>
  <c r="AN1932" i="5"/>
  <c r="AN1933" i="5"/>
  <c r="AN1934" i="5"/>
  <c r="AN1935" i="5"/>
  <c r="AN1936" i="5"/>
  <c r="AN1937" i="5"/>
  <c r="AN1938" i="5"/>
  <c r="AN1939" i="5"/>
  <c r="AN1940" i="5"/>
  <c r="AN1941" i="5"/>
  <c r="AN1942" i="5"/>
  <c r="AN1943" i="5"/>
  <c r="AN1944" i="5"/>
  <c r="AN1945" i="5"/>
  <c r="AN1946" i="5"/>
  <c r="AN1947" i="5"/>
  <c r="AN1948" i="5"/>
  <c r="AN1949" i="5"/>
  <c r="AN1950" i="5"/>
  <c r="AN1951" i="5"/>
  <c r="AN1952" i="5"/>
  <c r="AN1953" i="5"/>
  <c r="AN1954" i="5"/>
  <c r="AN1955" i="5"/>
  <c r="AN1956" i="5"/>
  <c r="AN1957" i="5"/>
  <c r="AN1958" i="5"/>
  <c r="AN1959" i="5"/>
  <c r="AN1960" i="5"/>
  <c r="AN1961" i="5"/>
  <c r="AN1962" i="5"/>
  <c r="AN1963" i="5"/>
  <c r="AN1964" i="5"/>
  <c r="AN1965" i="5"/>
  <c r="AN1966" i="5"/>
  <c r="AN1967" i="5"/>
  <c r="AN1968" i="5"/>
  <c r="AN1969" i="5"/>
  <c r="AN1970" i="5"/>
  <c r="AN1971" i="5"/>
  <c r="AN1972" i="5"/>
  <c r="AN1973" i="5"/>
  <c r="AN1974" i="5"/>
  <c r="AN1975" i="5"/>
  <c r="AN1976" i="5"/>
  <c r="AN1977" i="5"/>
  <c r="AN1978" i="5"/>
  <c r="AN1979" i="5"/>
  <c r="AN1980" i="5"/>
  <c r="AN1981" i="5"/>
  <c r="AN1982" i="5"/>
  <c r="AN1983" i="5"/>
  <c r="AN1984" i="5"/>
  <c r="AN1985" i="5"/>
  <c r="AN1986" i="5"/>
  <c r="AN1987" i="5"/>
  <c r="AN1988" i="5"/>
  <c r="AN1989" i="5"/>
  <c r="AN1990" i="5"/>
  <c r="AN1991" i="5"/>
  <c r="AN1992" i="5"/>
  <c r="AN1993" i="5"/>
  <c r="AN1994" i="5"/>
  <c r="AN1995" i="5"/>
  <c r="AN1996" i="5"/>
  <c r="AN1997" i="5"/>
  <c r="AN1998" i="5"/>
  <c r="AN1999" i="5"/>
  <c r="AN2000" i="5"/>
  <c r="AN2001" i="5"/>
  <c r="AN2002" i="5"/>
  <c r="AN2003" i="5"/>
  <c r="AN2004" i="5"/>
  <c r="AN2005" i="5"/>
  <c r="AN2006" i="5"/>
  <c r="AN2007" i="5"/>
  <c r="AN2008" i="5"/>
  <c r="AN2009" i="5"/>
  <c r="AN2010" i="5"/>
  <c r="AN2011" i="5"/>
  <c r="AN2012" i="5"/>
  <c r="AN2013" i="5"/>
  <c r="AN2014" i="5"/>
  <c r="AN2015" i="5"/>
  <c r="AN2016" i="5"/>
  <c r="AN2017" i="5"/>
  <c r="AN2018" i="5"/>
  <c r="AN2019" i="5"/>
  <c r="AN2020" i="5"/>
  <c r="AN2021" i="5"/>
  <c r="AN2022" i="5"/>
  <c r="AN2023" i="5"/>
  <c r="AN2024" i="5"/>
  <c r="AN2025" i="5"/>
  <c r="AN2026" i="5"/>
  <c r="AN2027" i="5"/>
  <c r="AN2028" i="5"/>
  <c r="AN2029" i="5"/>
  <c r="AN2030" i="5"/>
  <c r="AN2031" i="5"/>
  <c r="AN2032" i="5"/>
  <c r="AN2033" i="5"/>
  <c r="AN2034" i="5"/>
  <c r="AN2035" i="5"/>
  <c r="AN2036" i="5"/>
  <c r="AN2037" i="5"/>
  <c r="AN2038" i="5"/>
  <c r="AN2039" i="5"/>
  <c r="AN2040" i="5"/>
  <c r="AN2041" i="5"/>
  <c r="AN2042" i="5"/>
  <c r="AN2043" i="5"/>
  <c r="AN2044" i="5"/>
  <c r="AN2045" i="5"/>
  <c r="AN2046" i="5"/>
  <c r="AN2047" i="5"/>
  <c r="AN2048" i="5"/>
  <c r="AN2049" i="5"/>
  <c r="AN2050" i="5"/>
  <c r="AN2051" i="5"/>
  <c r="AN2052" i="5"/>
  <c r="AN2053" i="5"/>
  <c r="AN2054" i="5"/>
  <c r="AN2055" i="5"/>
  <c r="AN2056" i="5"/>
  <c r="AN2057" i="5"/>
  <c r="AN2058" i="5"/>
  <c r="AN2059" i="5"/>
  <c r="AN2060" i="5"/>
  <c r="AN2061" i="5"/>
  <c r="AN2062" i="5"/>
  <c r="AN2063" i="5"/>
  <c r="AN2064" i="5"/>
  <c r="AN2065" i="5"/>
  <c r="AN2066" i="5"/>
  <c r="AN2067" i="5"/>
  <c r="AN2068" i="5"/>
  <c r="AN2069" i="5"/>
  <c r="AN2070" i="5"/>
  <c r="AN2071" i="5"/>
  <c r="AN2072" i="5"/>
  <c r="AN2073" i="5"/>
  <c r="AN2074" i="5"/>
  <c r="AN2075" i="5"/>
  <c r="AN2076" i="5"/>
  <c r="AN2077" i="5"/>
  <c r="AN2078" i="5"/>
  <c r="AN2079" i="5"/>
  <c r="AN2080" i="5"/>
  <c r="AN2081" i="5"/>
  <c r="AN2082" i="5"/>
  <c r="AN2083" i="5"/>
  <c r="AN2084" i="5"/>
  <c r="AN2085" i="5"/>
  <c r="AN2086" i="5"/>
  <c r="AN2087" i="5"/>
  <c r="AN2088" i="5"/>
  <c r="AN2089" i="5"/>
  <c r="AN2090" i="5"/>
  <c r="AN2091" i="5"/>
  <c r="AN2092" i="5"/>
  <c r="AN2093" i="5"/>
  <c r="AN2094" i="5"/>
  <c r="AN2095" i="5"/>
  <c r="AN2096" i="5"/>
  <c r="AN2097" i="5"/>
  <c r="AN2098" i="5"/>
  <c r="AN2099" i="5"/>
  <c r="AN2100" i="5"/>
  <c r="AN2101" i="5"/>
  <c r="AN2102" i="5"/>
  <c r="AN2103" i="5"/>
  <c r="AN2104" i="5"/>
  <c r="AN2105" i="5"/>
  <c r="AN2106" i="5"/>
  <c r="AN2107" i="5"/>
  <c r="AN2108" i="5"/>
  <c r="AN2109" i="5"/>
  <c r="AN2110" i="5"/>
  <c r="AN2111" i="5"/>
  <c r="AN2112" i="5"/>
  <c r="AN2113" i="5"/>
  <c r="AN2114" i="5"/>
  <c r="AN2115" i="5"/>
  <c r="AN2116" i="5"/>
  <c r="AN2117" i="5"/>
  <c r="AN2118" i="5"/>
  <c r="AN2119" i="5"/>
  <c r="AN2120" i="5"/>
  <c r="AN2121" i="5"/>
  <c r="AN2122" i="5"/>
  <c r="AN2123" i="5"/>
  <c r="AN2124" i="5"/>
  <c r="AN2125" i="5"/>
  <c r="AN2126" i="5"/>
  <c r="AN2127" i="5"/>
  <c r="AN2128" i="5"/>
  <c r="AN2129" i="5"/>
  <c r="AN2130" i="5"/>
  <c r="AN2131" i="5"/>
  <c r="AN2132" i="5"/>
  <c r="AN2133" i="5"/>
  <c r="AN2134" i="5"/>
  <c r="AN2135" i="5"/>
  <c r="AN2136" i="5"/>
  <c r="AN2137" i="5"/>
  <c r="AN2138" i="5"/>
  <c r="AN2139" i="5"/>
  <c r="AN2140" i="5"/>
  <c r="AN2141" i="5"/>
  <c r="AN2142" i="5"/>
  <c r="AN2143" i="5"/>
  <c r="AN2144" i="5"/>
  <c r="AN2145" i="5"/>
  <c r="AN2146" i="5"/>
  <c r="AN2147" i="5"/>
  <c r="AN2148" i="5"/>
  <c r="AN2149" i="5"/>
  <c r="AN2150" i="5"/>
  <c r="AN2151" i="5"/>
  <c r="AN2152" i="5"/>
  <c r="AN2153" i="5"/>
  <c r="AN2154" i="5"/>
  <c r="AN2155" i="5"/>
  <c r="AN2156" i="5"/>
  <c r="AN2157" i="5"/>
  <c r="AN2158" i="5"/>
  <c r="AN2159" i="5"/>
  <c r="AN2160" i="5"/>
  <c r="AN2161" i="5"/>
  <c r="AN2162" i="5"/>
  <c r="AN2163" i="5"/>
  <c r="AN2164" i="5"/>
  <c r="AN2165" i="5"/>
  <c r="AN2166" i="5"/>
  <c r="AN2167" i="5"/>
  <c r="AN2168" i="5"/>
  <c r="AN2169" i="5"/>
  <c r="AN2170" i="5"/>
  <c r="AN2171" i="5"/>
  <c r="AN2172" i="5"/>
  <c r="AN2173" i="5"/>
  <c r="AN2174" i="5"/>
  <c r="AN2175" i="5"/>
  <c r="AN2176" i="5"/>
  <c r="AN2177" i="5"/>
  <c r="AN2178" i="5"/>
  <c r="AN2179" i="5"/>
  <c r="AN2180" i="5"/>
  <c r="AN2181" i="5"/>
  <c r="AN2182" i="5"/>
  <c r="AN2183" i="5"/>
  <c r="AN2184" i="5"/>
  <c r="AN2185" i="5"/>
  <c r="AN2186" i="5"/>
  <c r="AN2187" i="5"/>
  <c r="AN2188" i="5"/>
  <c r="AN2189" i="5"/>
  <c r="AN2190" i="5"/>
  <c r="AN2191" i="5"/>
  <c r="AN2192" i="5"/>
  <c r="AN2193" i="5"/>
  <c r="AN2194" i="5"/>
  <c r="AN2195" i="5"/>
  <c r="AN2196" i="5"/>
  <c r="AN2197" i="5"/>
  <c r="AN2198" i="5"/>
  <c r="AN2199" i="5"/>
  <c r="AN2200" i="5"/>
  <c r="AN2201" i="5"/>
  <c r="AN2202" i="5"/>
  <c r="AN2203" i="5"/>
  <c r="AN2204" i="5"/>
  <c r="AN2205" i="5"/>
  <c r="AN2206" i="5"/>
  <c r="AN2207" i="5"/>
  <c r="AN2208" i="5"/>
  <c r="AN2209" i="5"/>
  <c r="AN2210" i="5"/>
  <c r="AN2211" i="5"/>
  <c r="AN2212" i="5"/>
  <c r="AN2213" i="5"/>
  <c r="AN2214" i="5"/>
  <c r="AN2215" i="5"/>
  <c r="AN2216" i="5"/>
  <c r="AN2217" i="5"/>
  <c r="AN2218" i="5"/>
  <c r="AN2219" i="5"/>
  <c r="AN2220" i="5"/>
  <c r="AN2221" i="5"/>
  <c r="AN2222" i="5"/>
  <c r="AN2223" i="5"/>
  <c r="AN2224" i="5"/>
  <c r="AN2225" i="5"/>
  <c r="AN2226" i="5"/>
  <c r="AN2227" i="5"/>
  <c r="AN2228" i="5"/>
  <c r="AN2229" i="5"/>
  <c r="AN2230" i="5"/>
  <c r="AN2231" i="5"/>
  <c r="AN2232" i="5"/>
  <c r="AN2233" i="5"/>
  <c r="AN2234" i="5"/>
  <c r="AN2235" i="5"/>
  <c r="AN2236" i="5"/>
  <c r="AN2237" i="5"/>
  <c r="AN2238" i="5"/>
  <c r="AN2239" i="5"/>
  <c r="AN2240" i="5"/>
  <c r="AN2241" i="5"/>
  <c r="AN2242" i="5"/>
  <c r="AN2243" i="5"/>
  <c r="AN2244" i="5"/>
  <c r="AN2245" i="5"/>
  <c r="AN2246" i="5"/>
  <c r="AN2247" i="5"/>
  <c r="AN2248" i="5"/>
  <c r="AN2249" i="5"/>
  <c r="AN2250" i="5"/>
  <c r="AN2251" i="5"/>
  <c r="AN2252" i="5"/>
  <c r="AN2253" i="5"/>
  <c r="AN2254" i="5"/>
  <c r="AN2255" i="5"/>
  <c r="AN2256" i="5"/>
  <c r="AN2257" i="5"/>
  <c r="AN2258" i="5"/>
  <c r="AN2259" i="5"/>
  <c r="AN2260" i="5"/>
  <c r="AN2261" i="5"/>
  <c r="AN2262" i="5"/>
  <c r="AN2263" i="5"/>
  <c r="AN2264" i="5"/>
  <c r="AN2265" i="5"/>
  <c r="AN2266" i="5"/>
  <c r="AN2267" i="5"/>
  <c r="AN2268" i="5"/>
  <c r="AN2269" i="5"/>
  <c r="AN2270" i="5"/>
  <c r="AN2271" i="5"/>
  <c r="AN2272" i="5"/>
  <c r="AN2273" i="5"/>
  <c r="AN2274" i="5"/>
  <c r="AN2275" i="5"/>
  <c r="AN2276" i="5"/>
  <c r="AN2277" i="5"/>
  <c r="AN2278" i="5"/>
  <c r="AN2279" i="5"/>
  <c r="AN2280" i="5"/>
  <c r="AN2281" i="5"/>
  <c r="AN2282" i="5"/>
  <c r="AN2283" i="5"/>
  <c r="AN2284" i="5"/>
  <c r="AN2285" i="5"/>
  <c r="AN2286" i="5"/>
  <c r="AN2287" i="5"/>
  <c r="AN2288" i="5"/>
  <c r="AN2289" i="5"/>
  <c r="AN2290" i="5"/>
  <c r="AN2291" i="5"/>
  <c r="AN2292" i="5"/>
  <c r="AN2293" i="5"/>
  <c r="AN2294" i="5"/>
  <c r="AN2295" i="5"/>
  <c r="AN2296" i="5"/>
  <c r="AN2297" i="5"/>
  <c r="AN2298" i="5"/>
  <c r="AN2299" i="5"/>
  <c r="AN2300" i="5"/>
  <c r="AN2301" i="5"/>
  <c r="AN2302" i="5"/>
  <c r="AN2303" i="5"/>
  <c r="AN2304" i="5"/>
  <c r="AN2305" i="5"/>
  <c r="AN2306" i="5"/>
  <c r="AN2307" i="5"/>
  <c r="AN2308" i="5"/>
  <c r="AN2309" i="5"/>
  <c r="AN2310" i="5"/>
  <c r="AN2311" i="5"/>
  <c r="AN2312" i="5"/>
  <c r="AN2313" i="5"/>
  <c r="AN2314" i="5"/>
  <c r="AN2315" i="5"/>
  <c r="AN2316" i="5"/>
  <c r="AN2317" i="5"/>
  <c r="AN2318" i="5"/>
  <c r="AN2319" i="5"/>
  <c r="AN2320" i="5"/>
  <c r="AN2321" i="5"/>
  <c r="AN2322" i="5"/>
  <c r="AN2323" i="5"/>
  <c r="AN2324" i="5"/>
  <c r="AN2325" i="5"/>
  <c r="AN2326" i="5"/>
  <c r="AN2327" i="5"/>
  <c r="AN2328" i="5"/>
  <c r="AN2329" i="5"/>
  <c r="AN2330" i="5"/>
  <c r="AN2331" i="5"/>
  <c r="AN2332" i="5"/>
  <c r="AN2333" i="5"/>
  <c r="AN2334" i="5"/>
  <c r="AN2335" i="5"/>
  <c r="AN2336" i="5"/>
  <c r="AN2337" i="5"/>
  <c r="AN2338" i="5"/>
  <c r="AN2339" i="5"/>
  <c r="AN2340" i="5"/>
  <c r="AN2341" i="5"/>
  <c r="AN2342" i="5"/>
  <c r="AN2343" i="5"/>
  <c r="AN2344" i="5"/>
  <c r="AN2345" i="5"/>
  <c r="AN2346" i="5"/>
  <c r="AN2347" i="5"/>
  <c r="AN2348" i="5"/>
  <c r="AN2349" i="5"/>
  <c r="AN2350" i="5"/>
  <c r="AN2351" i="5"/>
  <c r="AN2352" i="5"/>
  <c r="AN2353" i="5"/>
  <c r="AN2354" i="5"/>
  <c r="AN2355" i="5"/>
  <c r="AN2356" i="5"/>
  <c r="AN2357" i="5"/>
  <c r="AN2358" i="5"/>
  <c r="AN2359" i="5"/>
  <c r="AN2360" i="5"/>
  <c r="AN2361" i="5"/>
  <c r="AN2362" i="5"/>
  <c r="AN2363" i="5"/>
  <c r="AN2364" i="5"/>
  <c r="AN2365" i="5"/>
  <c r="AN2366" i="5"/>
  <c r="AN2367" i="5"/>
  <c r="AN2368" i="5"/>
  <c r="AN2369" i="5"/>
  <c r="AN2370" i="5"/>
  <c r="AN2371" i="5"/>
  <c r="AN2372" i="5"/>
  <c r="AN2373" i="5"/>
  <c r="AN2374" i="5"/>
  <c r="AN2375" i="5"/>
  <c r="AN2376" i="5"/>
  <c r="AN2377" i="5"/>
  <c r="AN2378" i="5"/>
  <c r="AN2379" i="5"/>
  <c r="AN2380" i="5"/>
  <c r="AN2381" i="5"/>
  <c r="AN2382" i="5"/>
  <c r="AN2383" i="5"/>
  <c r="AN2384" i="5"/>
  <c r="AN2385" i="5"/>
  <c r="AN2386" i="5"/>
  <c r="AN2387" i="5"/>
  <c r="AN2388" i="5"/>
  <c r="AN2389" i="5"/>
  <c r="AN2390" i="5"/>
  <c r="AN2391" i="5"/>
  <c r="AN2392" i="5"/>
  <c r="AN2393" i="5"/>
  <c r="AN2394" i="5"/>
  <c r="AN2395" i="5"/>
  <c r="AN2396" i="5"/>
  <c r="AN2397" i="5"/>
  <c r="AN2398" i="5"/>
  <c r="AN2399" i="5"/>
  <c r="AN2400" i="5"/>
  <c r="AN2401" i="5"/>
  <c r="AN2402" i="5"/>
  <c r="AN2403" i="5"/>
  <c r="AN2404" i="5"/>
  <c r="AN2405" i="5"/>
  <c r="AN2406" i="5"/>
  <c r="AN2407" i="5"/>
  <c r="AN2408" i="5"/>
  <c r="AN2409" i="5"/>
  <c r="AN2410" i="5"/>
  <c r="AN2411" i="5"/>
  <c r="AN2412" i="5"/>
  <c r="AN2413" i="5"/>
  <c r="AN2414" i="5"/>
  <c r="AN2415" i="5"/>
  <c r="AN2416" i="5"/>
  <c r="AN2417" i="5"/>
  <c r="AN2418" i="5"/>
  <c r="AN2419" i="5"/>
  <c r="AN2420" i="5"/>
  <c r="AN2421" i="5"/>
  <c r="AN2422" i="5"/>
  <c r="AN2423" i="5"/>
  <c r="AN2424" i="5"/>
  <c r="AN2425" i="5"/>
  <c r="AN2426" i="5"/>
  <c r="AN2427" i="5"/>
  <c r="AN2428" i="5"/>
  <c r="AN2429" i="5"/>
  <c r="AN2430" i="5"/>
  <c r="AN2431" i="5"/>
  <c r="AN2432" i="5"/>
  <c r="AN2433" i="5"/>
  <c r="AN2434" i="5"/>
  <c r="AN2435" i="5"/>
  <c r="AN2436" i="5"/>
  <c r="AN2437" i="5"/>
  <c r="AN2438" i="5"/>
  <c r="AN2439" i="5"/>
  <c r="AN2440" i="5"/>
  <c r="AN2441" i="5"/>
  <c r="AN2442" i="5"/>
  <c r="AN2443" i="5"/>
  <c r="AN2444" i="5"/>
  <c r="AN2445" i="5"/>
  <c r="AN2446" i="5"/>
  <c r="AN2447" i="5"/>
  <c r="AN2448" i="5"/>
  <c r="AN2449" i="5"/>
  <c r="AN2450" i="5"/>
  <c r="AN2451" i="5"/>
  <c r="AN2452" i="5"/>
  <c r="AN2453" i="5"/>
  <c r="AN2454" i="5"/>
  <c r="AN2455" i="5"/>
  <c r="AN2456" i="5"/>
  <c r="AN2457" i="5"/>
  <c r="AN2458" i="5"/>
  <c r="AN2459" i="5"/>
  <c r="AN2460" i="5"/>
  <c r="AN2461" i="5"/>
  <c r="AN2462" i="5"/>
  <c r="AN2463" i="5"/>
  <c r="AN2464" i="5"/>
  <c r="AN2465" i="5"/>
  <c r="AN2466" i="5"/>
  <c r="AN2467" i="5"/>
  <c r="AN2468" i="5"/>
  <c r="AN2469" i="5"/>
  <c r="AN2470" i="5"/>
  <c r="AN2471" i="5"/>
  <c r="AN2472" i="5"/>
  <c r="AN2473" i="5"/>
  <c r="AN2474" i="5"/>
  <c r="AN2475" i="5"/>
  <c r="AN2476" i="5"/>
  <c r="AN2477" i="5"/>
  <c r="AN2478" i="5"/>
  <c r="AN2479" i="5"/>
  <c r="AN2480" i="5"/>
  <c r="AN2481" i="5"/>
  <c r="AN2482" i="5"/>
  <c r="AN2483" i="5"/>
  <c r="AN2484" i="5"/>
  <c r="AN2485" i="5"/>
  <c r="AN2486" i="5"/>
  <c r="AN2487" i="5"/>
  <c r="AN2488" i="5"/>
  <c r="AN2489" i="5"/>
  <c r="AN2490" i="5"/>
  <c r="AN2491" i="5"/>
  <c r="AN2492" i="5"/>
  <c r="AN2493" i="5"/>
  <c r="AN2494" i="5"/>
  <c r="AN2495" i="5"/>
  <c r="AN2496" i="5"/>
  <c r="AN2497" i="5"/>
  <c r="AN2498" i="5"/>
  <c r="AN2499" i="5"/>
  <c r="AN2500" i="5"/>
  <c r="AN2501" i="5"/>
  <c r="AN2502" i="5"/>
  <c r="AN2503" i="5"/>
  <c r="AN2504" i="5"/>
  <c r="AN2505" i="5"/>
  <c r="AN2506" i="5"/>
  <c r="AN2507" i="5"/>
  <c r="AN2508" i="5"/>
  <c r="AN2509" i="5"/>
  <c r="AN2510" i="5"/>
  <c r="AN2511" i="5"/>
  <c r="AN2512" i="5"/>
  <c r="AN2513" i="5"/>
  <c r="AN2514" i="5"/>
  <c r="AN2515" i="5"/>
  <c r="AN2516" i="5"/>
  <c r="AN2517" i="5"/>
  <c r="AN2518" i="5"/>
  <c r="AN2519" i="5"/>
  <c r="AN2520" i="5"/>
  <c r="AN2521" i="5"/>
  <c r="AN2522" i="5"/>
  <c r="AN2523" i="5"/>
  <c r="AN2524" i="5"/>
  <c r="AN2525" i="5"/>
  <c r="AN2526" i="5"/>
  <c r="AN2527" i="5"/>
  <c r="AN2528" i="5"/>
  <c r="AN2529" i="5"/>
  <c r="AN2530" i="5"/>
  <c r="AN2531" i="5"/>
  <c r="AN2532" i="5"/>
  <c r="AN2533" i="5"/>
  <c r="AN2534" i="5"/>
  <c r="AN2535" i="5"/>
  <c r="AN2536" i="5"/>
  <c r="AN2537" i="5"/>
  <c r="AN2538" i="5"/>
  <c r="AN2539" i="5"/>
  <c r="AN2540" i="5"/>
  <c r="AN2541" i="5"/>
  <c r="AN2542" i="5"/>
  <c r="AN2543" i="5"/>
  <c r="AN2544" i="5"/>
  <c r="AN2545" i="5"/>
  <c r="AN2546" i="5"/>
  <c r="AN2547" i="5"/>
  <c r="AN2548" i="5"/>
  <c r="AN2549" i="5"/>
  <c r="AN2550" i="5"/>
  <c r="AN2551" i="5"/>
  <c r="AN2552" i="5"/>
  <c r="AN2553" i="5"/>
  <c r="AN2554" i="5"/>
  <c r="AN2555" i="5"/>
  <c r="AN2556" i="5"/>
  <c r="AN2557" i="5"/>
  <c r="AN2558" i="5"/>
  <c r="AN2559" i="5"/>
  <c r="AN2560" i="5"/>
  <c r="AN2561" i="5"/>
  <c r="AN2562" i="5"/>
  <c r="AN2563" i="5"/>
  <c r="AN2564" i="5"/>
  <c r="AN2565" i="5"/>
  <c r="AN2566" i="5"/>
  <c r="AN2567" i="5"/>
  <c r="AN2568" i="5"/>
  <c r="AN2569" i="5"/>
  <c r="AN2570" i="5"/>
  <c r="AN2571" i="5"/>
  <c r="AN2572" i="5"/>
  <c r="AN2573" i="5"/>
  <c r="AN2574" i="5"/>
  <c r="AN2575" i="5"/>
  <c r="AN2576" i="5"/>
  <c r="AN2577" i="5"/>
  <c r="AN2578" i="5"/>
  <c r="AN2579" i="5"/>
  <c r="AN2580" i="5"/>
  <c r="AN2581" i="5"/>
  <c r="AN2582" i="5"/>
  <c r="AN2583" i="5"/>
  <c r="AN2584" i="5"/>
  <c r="AN2585" i="5"/>
  <c r="AN2586" i="5"/>
  <c r="AN2587" i="5"/>
  <c r="AN2588" i="5"/>
  <c r="AN2589" i="5"/>
  <c r="AN2590" i="5"/>
  <c r="AN2591" i="5"/>
  <c r="AN2592" i="5"/>
  <c r="AN2593" i="5"/>
  <c r="AN2594" i="5"/>
  <c r="AN2595" i="5"/>
  <c r="AN2596" i="5"/>
  <c r="AN2597" i="5"/>
  <c r="AN2598" i="5"/>
  <c r="AN2599" i="5"/>
  <c r="AN2600" i="5"/>
  <c r="AN2601" i="5"/>
  <c r="AN2602" i="5"/>
  <c r="AN2603" i="5"/>
  <c r="AN2604" i="5"/>
  <c r="AN2605" i="5"/>
  <c r="AN2606" i="5"/>
  <c r="AN2607" i="5"/>
  <c r="AN2608" i="5"/>
  <c r="AN2609" i="5"/>
  <c r="AN2610" i="5"/>
  <c r="AN2611" i="5"/>
  <c r="AN2612" i="5"/>
  <c r="AN2613" i="5"/>
  <c r="AN2614" i="5"/>
  <c r="AN2615" i="5"/>
  <c r="AN2616" i="5"/>
  <c r="AN2617" i="5"/>
  <c r="AN2618" i="5"/>
  <c r="AN2619" i="5"/>
  <c r="AN2620" i="5"/>
  <c r="AN2621" i="5"/>
  <c r="AN2622" i="5"/>
  <c r="AN2623" i="5"/>
  <c r="AN2624" i="5"/>
  <c r="AN2625" i="5"/>
  <c r="AN2626" i="5"/>
  <c r="AN2627" i="5"/>
  <c r="AN2628" i="5"/>
  <c r="AN2629" i="5"/>
  <c r="AN2630" i="5"/>
  <c r="AN2631" i="5"/>
  <c r="AN2632" i="5"/>
  <c r="AN2633" i="5"/>
  <c r="AN2634" i="5"/>
  <c r="AN2635" i="5"/>
  <c r="AN2636" i="5"/>
  <c r="AN2637" i="5"/>
  <c r="AN2638" i="5"/>
  <c r="AN2639" i="5"/>
  <c r="AN2640" i="5"/>
  <c r="AN2641" i="5"/>
  <c r="AN2642" i="5"/>
  <c r="AN2643" i="5"/>
  <c r="AN2644" i="5"/>
  <c r="AN2645" i="5"/>
  <c r="AN2646" i="5"/>
  <c r="AN2647" i="5"/>
  <c r="AN2648" i="5"/>
  <c r="AN2649" i="5"/>
  <c r="AN2650" i="5"/>
  <c r="AN2651" i="5"/>
  <c r="AN2652" i="5"/>
  <c r="AN2653" i="5"/>
  <c r="AN2654" i="5"/>
  <c r="AN2655" i="5"/>
  <c r="AN2656" i="5"/>
  <c r="AN2657" i="5"/>
  <c r="AN2658" i="5"/>
  <c r="AN2659" i="5"/>
  <c r="AN2660" i="5"/>
  <c r="AN2661" i="5"/>
  <c r="AN2662" i="5"/>
  <c r="AN2663" i="5"/>
  <c r="AN2664" i="5"/>
  <c r="AN2665" i="5"/>
  <c r="AN2666" i="5"/>
  <c r="AN2667" i="5"/>
  <c r="AN2668" i="5"/>
  <c r="AN2669" i="5"/>
  <c r="AN2670" i="5"/>
  <c r="AN2671" i="5"/>
  <c r="AN2672" i="5"/>
  <c r="AN2673" i="5"/>
  <c r="AN2674" i="5"/>
  <c r="AN2675" i="5"/>
  <c r="AN2676" i="5"/>
  <c r="AN2677" i="5"/>
  <c r="AN2678" i="5"/>
  <c r="AN2679" i="5"/>
  <c r="AN2680" i="5"/>
  <c r="AN2681" i="5"/>
  <c r="AN2682" i="5"/>
  <c r="AN2683" i="5"/>
  <c r="AN2684" i="5"/>
  <c r="AN2685" i="5"/>
  <c r="AN2686" i="5"/>
  <c r="AN2687" i="5"/>
  <c r="AN2688" i="5"/>
  <c r="AN2689" i="5"/>
  <c r="AN2690" i="5"/>
  <c r="AN2691" i="5"/>
  <c r="AN2692" i="5"/>
  <c r="AN2693" i="5"/>
  <c r="AN2694" i="5"/>
  <c r="AN2695" i="5"/>
  <c r="AN2696" i="5"/>
  <c r="AN2697" i="5"/>
  <c r="AN2698" i="5"/>
  <c r="AN2699" i="5"/>
  <c r="AN2700" i="5"/>
  <c r="AN2701" i="5"/>
  <c r="AN2702" i="5"/>
  <c r="AN2703" i="5"/>
  <c r="AN2704" i="5"/>
  <c r="AN2705" i="5"/>
  <c r="AN2706" i="5"/>
  <c r="AN2707" i="5"/>
  <c r="AN2708" i="5"/>
  <c r="AN2709" i="5"/>
  <c r="AN2710" i="5"/>
  <c r="AN2711" i="5"/>
  <c r="AN2712" i="5"/>
  <c r="AN2713" i="5"/>
  <c r="AN2714" i="5"/>
  <c r="AN2715" i="5"/>
  <c r="AN2716" i="5"/>
  <c r="AN2717" i="5"/>
  <c r="AN2718" i="5"/>
  <c r="AN2719" i="5"/>
  <c r="AN2720" i="5"/>
  <c r="AN2721" i="5"/>
  <c r="AN2722" i="5"/>
  <c r="AN2723" i="5"/>
  <c r="AN2724" i="5"/>
  <c r="AN2725" i="5"/>
  <c r="AN2726" i="5"/>
  <c r="AN2727" i="5"/>
  <c r="AN2728" i="5"/>
  <c r="AN2729" i="5"/>
  <c r="AN2730" i="5"/>
  <c r="AN2731" i="5"/>
  <c r="AN2732" i="5"/>
  <c r="AN2733" i="5"/>
  <c r="AN2734" i="5"/>
  <c r="AN2735" i="5"/>
  <c r="AN2736" i="5"/>
  <c r="AN2737" i="5"/>
  <c r="AN2738" i="5"/>
  <c r="AN2739" i="5"/>
  <c r="AN2740" i="5"/>
  <c r="AN2741" i="5"/>
  <c r="AN2742" i="5"/>
  <c r="AN2743" i="5"/>
  <c r="AN2744" i="5"/>
  <c r="AN2745" i="5"/>
  <c r="AN2746" i="5"/>
  <c r="AN2747" i="5"/>
  <c r="AN2748" i="5"/>
  <c r="AN2749" i="5"/>
  <c r="AN2750" i="5"/>
  <c r="AN2751" i="5"/>
  <c r="AN2752" i="5"/>
  <c r="AN2753" i="5"/>
  <c r="AN2754" i="5"/>
  <c r="AN2755" i="5"/>
  <c r="AN2756" i="5"/>
  <c r="AN2757" i="5"/>
  <c r="AN2758" i="5"/>
  <c r="AN2759" i="5"/>
  <c r="AN2760" i="5"/>
  <c r="AN2761" i="5"/>
  <c r="AN2762" i="5"/>
  <c r="AN2763" i="5"/>
  <c r="AN2764" i="5"/>
  <c r="AN2765" i="5"/>
  <c r="AN2766" i="5"/>
  <c r="AN2767" i="5"/>
  <c r="AN2768" i="5"/>
  <c r="AN2769" i="5"/>
  <c r="AN2770" i="5"/>
  <c r="AN2771" i="5"/>
  <c r="AN2772" i="5"/>
  <c r="AN2773" i="5"/>
  <c r="AN2774" i="5"/>
  <c r="AN2775" i="5"/>
  <c r="AN2776" i="5"/>
  <c r="AN2777" i="5"/>
  <c r="AN2778" i="5"/>
  <c r="AN2779" i="5"/>
  <c r="AN2780" i="5"/>
  <c r="AN2781" i="5"/>
  <c r="AN2782" i="5"/>
  <c r="AN2783" i="5"/>
  <c r="AN2784" i="5"/>
  <c r="AN2785" i="5"/>
  <c r="AN2786" i="5"/>
  <c r="AN2787" i="5"/>
  <c r="AN2788" i="5"/>
  <c r="AN2789" i="5"/>
  <c r="AN2790" i="5"/>
  <c r="AN2791" i="5"/>
  <c r="AN2792" i="5"/>
  <c r="AN2793" i="5"/>
  <c r="AN2794" i="5"/>
  <c r="AN2795" i="5"/>
  <c r="AN2796" i="5"/>
  <c r="AN2797" i="5"/>
  <c r="AN2798" i="5"/>
  <c r="AN2799" i="5"/>
  <c r="AN2800" i="5"/>
  <c r="AN2801" i="5"/>
  <c r="AN2802" i="5"/>
  <c r="AN2803" i="5"/>
  <c r="AN2804" i="5"/>
  <c r="AN2805" i="5"/>
  <c r="AN2806" i="5"/>
  <c r="AN2807" i="5"/>
  <c r="AN2808" i="5"/>
  <c r="AN2809" i="5"/>
  <c r="AN2810" i="5"/>
  <c r="AN2811" i="5"/>
  <c r="AN2812" i="5"/>
  <c r="AN2813" i="5"/>
  <c r="AN2814" i="5"/>
  <c r="AN2815" i="5"/>
  <c r="AN2816" i="5"/>
  <c r="AN2817" i="5"/>
  <c r="AN2818" i="5"/>
  <c r="AN2819" i="5"/>
  <c r="AN2820" i="5"/>
  <c r="AN2821" i="5"/>
  <c r="AN2822" i="5"/>
  <c r="AN2823" i="5"/>
  <c r="AN2824" i="5"/>
  <c r="AN2825" i="5"/>
  <c r="AN2826" i="5"/>
  <c r="AN2827" i="5"/>
  <c r="AN2828" i="5"/>
  <c r="AN2829" i="5"/>
  <c r="AN2830" i="5"/>
  <c r="AN2831" i="5"/>
  <c r="AN2832" i="5"/>
  <c r="AN2833" i="5"/>
  <c r="AN2834" i="5"/>
  <c r="AN2835" i="5"/>
  <c r="AN2836" i="5"/>
  <c r="AN2837" i="5"/>
  <c r="AN2838" i="5"/>
  <c r="AN2839" i="5"/>
  <c r="AN2840" i="5"/>
  <c r="AN2841" i="5"/>
  <c r="AN2842" i="5"/>
  <c r="AN2843" i="5"/>
  <c r="AN2844" i="5"/>
  <c r="AN2845" i="5"/>
  <c r="AN2846" i="5"/>
  <c r="AN2847" i="5"/>
  <c r="AN2848" i="5"/>
  <c r="AN2849" i="5"/>
  <c r="AN2850" i="5"/>
  <c r="AN2851" i="5"/>
  <c r="AN2852" i="5"/>
  <c r="AN2853" i="5"/>
  <c r="AN2854" i="5"/>
  <c r="AN2855" i="5"/>
  <c r="AN2856" i="5"/>
  <c r="AN2857" i="5"/>
  <c r="AN2858" i="5"/>
  <c r="AN2859" i="5"/>
  <c r="AN2860" i="5"/>
  <c r="AN2861" i="5"/>
  <c r="AN2862" i="5"/>
  <c r="AN2863" i="5"/>
  <c r="AN2864" i="5"/>
  <c r="AN2865" i="5"/>
  <c r="AN2866" i="5"/>
  <c r="AN2867" i="5"/>
  <c r="AN2868" i="5"/>
  <c r="AN2869" i="5"/>
  <c r="AN2870" i="5"/>
  <c r="AN2871" i="5"/>
  <c r="AN2872" i="5"/>
  <c r="AN2873" i="5"/>
  <c r="AN2874" i="5"/>
  <c r="AN2875" i="5"/>
  <c r="AN2876" i="5"/>
  <c r="AN2877" i="5"/>
  <c r="AN2878" i="5"/>
  <c r="AN2879" i="5"/>
  <c r="AN2880" i="5"/>
  <c r="AN2881" i="5"/>
  <c r="AN2882" i="5"/>
  <c r="AN2883" i="5"/>
  <c r="AN2884" i="5"/>
  <c r="AN2885" i="5"/>
  <c r="AN2886" i="5"/>
  <c r="AN2887" i="5"/>
  <c r="AN2888" i="5"/>
  <c r="AN2889" i="5"/>
  <c r="AN2890" i="5"/>
  <c r="AN2891" i="5"/>
  <c r="AN2892" i="5"/>
  <c r="AN2893" i="5"/>
  <c r="AN2894" i="5"/>
  <c r="AN2895" i="5"/>
  <c r="AN2896" i="5"/>
  <c r="AN2897" i="5"/>
  <c r="AN2898" i="5"/>
  <c r="AN2899" i="5"/>
  <c r="AN2900" i="5"/>
  <c r="AN2901" i="5"/>
  <c r="AN2902" i="5"/>
  <c r="AN2903" i="5"/>
  <c r="AN2904" i="5"/>
  <c r="AN2905" i="5"/>
  <c r="AN2906" i="5"/>
  <c r="AN2907" i="5"/>
  <c r="AN2908" i="5"/>
  <c r="AN2909" i="5"/>
  <c r="AN2910" i="5"/>
  <c r="AN2911" i="5"/>
  <c r="AN2912" i="5"/>
  <c r="AN2913" i="5"/>
  <c r="AN2914" i="5"/>
  <c r="AN2915" i="5"/>
  <c r="AN2916" i="5"/>
  <c r="AN2917" i="5"/>
  <c r="AN2918" i="5"/>
  <c r="AN2919" i="5"/>
  <c r="AN2920" i="5"/>
  <c r="AN2921" i="5"/>
  <c r="AN2922" i="5"/>
  <c r="AN2923" i="5"/>
  <c r="AN2924" i="5"/>
  <c r="AN2925" i="5"/>
  <c r="AN2926" i="5"/>
  <c r="AN2927" i="5"/>
  <c r="AN2928" i="5"/>
  <c r="AN2929" i="5"/>
  <c r="AN2930" i="5"/>
  <c r="AN2931" i="5"/>
  <c r="AN2932" i="5"/>
  <c r="AN2933" i="5"/>
  <c r="AN2934" i="5"/>
  <c r="AN2935" i="5"/>
  <c r="AN2936" i="5"/>
  <c r="AN2937" i="5"/>
  <c r="AN2938" i="5"/>
  <c r="AN2939" i="5"/>
  <c r="AN2940" i="5"/>
  <c r="AN2941" i="5"/>
  <c r="AN2942" i="5"/>
  <c r="AN2943" i="5"/>
  <c r="AN2944" i="5"/>
  <c r="AN2945" i="5"/>
  <c r="AN2946" i="5"/>
  <c r="AN2947" i="5"/>
  <c r="AN2948" i="5"/>
  <c r="AN2949" i="5"/>
  <c r="AN2950" i="5"/>
  <c r="AN2951" i="5"/>
  <c r="AN2952" i="5"/>
  <c r="AN2953" i="5"/>
  <c r="AN2954" i="5"/>
  <c r="AN2955" i="5"/>
  <c r="AN2956" i="5"/>
  <c r="AN2957" i="5"/>
  <c r="AN2958" i="5"/>
  <c r="AN2959" i="5"/>
  <c r="AN2960" i="5"/>
  <c r="AN2961" i="5"/>
  <c r="AN2962" i="5"/>
  <c r="AN2963" i="5"/>
  <c r="AN2964" i="5"/>
  <c r="AN2965" i="5"/>
  <c r="AN2966" i="5"/>
  <c r="AN2967" i="5"/>
  <c r="AN2968" i="5"/>
  <c r="AN2969" i="5"/>
  <c r="AN2970" i="5"/>
  <c r="AN2971" i="5"/>
  <c r="AN2972" i="5"/>
  <c r="AN2973" i="5"/>
  <c r="AN2974" i="5"/>
  <c r="AN2975" i="5"/>
  <c r="AN2976" i="5"/>
  <c r="AN2977" i="5"/>
  <c r="AN2978" i="5"/>
  <c r="AN2979" i="5"/>
  <c r="AN2980" i="5"/>
  <c r="AN2981" i="5"/>
  <c r="AN2982" i="5"/>
  <c r="AN2983" i="5"/>
  <c r="AN2984" i="5"/>
  <c r="AN2985" i="5"/>
  <c r="AN2986" i="5"/>
  <c r="AN2987" i="5"/>
  <c r="AN2988" i="5"/>
  <c r="AN2989" i="5"/>
  <c r="AN2990" i="5"/>
  <c r="AN2991" i="5"/>
  <c r="AN2992" i="5"/>
  <c r="AN2993" i="5"/>
  <c r="AN2994" i="5"/>
  <c r="AN2995" i="5"/>
  <c r="AN2996" i="5"/>
  <c r="AN2997" i="5"/>
  <c r="AN2998" i="5"/>
  <c r="AN2999" i="5"/>
  <c r="AN3000" i="5"/>
  <c r="AN3001" i="5"/>
  <c r="AN3002" i="5"/>
  <c r="AN3003" i="5"/>
  <c r="AN3004" i="5"/>
  <c r="AN3005" i="5"/>
  <c r="AN3006" i="5"/>
  <c r="AN3007" i="5"/>
  <c r="AN3008" i="5"/>
  <c r="AN3009" i="5"/>
  <c r="AN3010" i="5"/>
  <c r="AN3011" i="5"/>
  <c r="AN3012" i="5"/>
  <c r="AN3013" i="5"/>
  <c r="AN3014" i="5"/>
  <c r="AN3015" i="5"/>
  <c r="AN3016" i="5"/>
  <c r="AN3017" i="5"/>
  <c r="AN3018" i="5"/>
  <c r="AN3019" i="5"/>
  <c r="AN3020" i="5"/>
  <c r="AN3021" i="5"/>
  <c r="AN3022" i="5"/>
  <c r="AN3023" i="5"/>
  <c r="AN3024" i="5"/>
  <c r="AN3025" i="5"/>
  <c r="AN3026" i="5"/>
  <c r="AN3027" i="5"/>
  <c r="AN3028" i="5"/>
  <c r="AN3029" i="5"/>
  <c r="AN3030" i="5"/>
  <c r="AN3031" i="5"/>
  <c r="AN3032" i="5"/>
  <c r="AN3033" i="5"/>
  <c r="AN3034" i="5"/>
  <c r="AN3035" i="5"/>
  <c r="AN3036" i="5"/>
  <c r="AN3037" i="5"/>
  <c r="AN3038" i="5"/>
  <c r="AN3039" i="5"/>
  <c r="AN3040" i="5"/>
  <c r="AN3041" i="5"/>
  <c r="AN3042" i="5"/>
  <c r="AN3043" i="5"/>
  <c r="AN3044" i="5"/>
  <c r="AN3045" i="5"/>
  <c r="AN3046" i="5"/>
  <c r="AN3047" i="5"/>
  <c r="AN3048" i="5"/>
  <c r="AN3049" i="5"/>
  <c r="AN3050" i="5"/>
  <c r="AN3051" i="5"/>
  <c r="AN3052" i="5"/>
  <c r="AN3053" i="5"/>
  <c r="AN3054" i="5"/>
  <c r="AN3055" i="5"/>
  <c r="AN3056" i="5"/>
  <c r="AN3057" i="5"/>
  <c r="AN3058" i="5"/>
  <c r="AN3059" i="5"/>
  <c r="AN3060" i="5"/>
  <c r="AN3061" i="5"/>
  <c r="AN3062" i="5"/>
  <c r="AN3063" i="5"/>
  <c r="AN3064" i="5"/>
  <c r="AN3065" i="5"/>
  <c r="AN3066" i="5"/>
  <c r="AN3067" i="5"/>
  <c r="AN3068" i="5"/>
  <c r="AN3069" i="5"/>
  <c r="AN3070" i="5"/>
  <c r="AN3071" i="5"/>
  <c r="AN3072" i="5"/>
  <c r="AN3073" i="5"/>
  <c r="AN3074" i="5"/>
  <c r="AN3075" i="5"/>
  <c r="AN3076" i="5"/>
  <c r="AN3077" i="5"/>
  <c r="AN3078" i="5"/>
  <c r="AN3079" i="5"/>
  <c r="AN3080" i="5"/>
  <c r="AN3081" i="5"/>
  <c r="AN3082" i="5"/>
  <c r="AN3083" i="5"/>
  <c r="AN3084" i="5"/>
  <c r="AN3085" i="5"/>
  <c r="AN3086" i="5"/>
  <c r="AN3087" i="5"/>
  <c r="AN3088" i="5"/>
  <c r="AN3089" i="5"/>
  <c r="AN3090" i="5"/>
  <c r="AN3091" i="5"/>
  <c r="AN3092" i="5"/>
  <c r="AN3093" i="5"/>
  <c r="AN3094" i="5"/>
  <c r="AN3095" i="5"/>
  <c r="AN3096" i="5"/>
  <c r="AN3097" i="5"/>
  <c r="AN3098" i="5"/>
  <c r="AN3099" i="5"/>
  <c r="AN3100" i="5"/>
  <c r="AN3101" i="5"/>
  <c r="AN3102" i="5"/>
  <c r="AN3103" i="5"/>
  <c r="AN3104" i="5"/>
  <c r="AN3105" i="5"/>
  <c r="AN3106" i="5"/>
  <c r="AN3107" i="5"/>
  <c r="AN3108" i="5"/>
  <c r="AN3109" i="5"/>
  <c r="AN3110" i="5"/>
  <c r="AN3111" i="5"/>
  <c r="AN3112" i="5"/>
  <c r="AN3113" i="5"/>
  <c r="AN3114" i="5"/>
  <c r="AN3115" i="5"/>
  <c r="AN3116" i="5"/>
  <c r="AN3117" i="5"/>
  <c r="AN3118" i="5"/>
  <c r="AN3119" i="5"/>
  <c r="AN3120" i="5"/>
  <c r="AN3121" i="5"/>
  <c r="AN3122" i="5"/>
  <c r="AN3123" i="5"/>
  <c r="AN3124" i="5"/>
  <c r="AN3125" i="5"/>
  <c r="AN3126" i="5"/>
  <c r="AN3127" i="5"/>
  <c r="AN3128" i="5"/>
  <c r="AN3129" i="5"/>
  <c r="AN3130" i="5"/>
  <c r="AN3131" i="5"/>
  <c r="AN3132" i="5"/>
  <c r="AN3133" i="5"/>
  <c r="AN3134" i="5"/>
  <c r="AN3135" i="5"/>
  <c r="AN3136" i="5"/>
  <c r="AN3137" i="5"/>
  <c r="AN3138" i="5"/>
  <c r="AN3139" i="5"/>
  <c r="AN3140" i="5"/>
  <c r="AN3141" i="5"/>
  <c r="AN3142" i="5"/>
  <c r="AN3143" i="5"/>
  <c r="AN3144" i="5"/>
  <c r="AN3145" i="5"/>
  <c r="AN3146" i="5"/>
  <c r="AN3147" i="5"/>
  <c r="AN3148" i="5"/>
  <c r="AN3149" i="5"/>
  <c r="AN3150" i="5"/>
  <c r="AN3151" i="5"/>
  <c r="AN3152" i="5"/>
  <c r="AN3153" i="5"/>
  <c r="AN3154" i="5"/>
  <c r="AN3155" i="5"/>
  <c r="AN3156" i="5"/>
  <c r="AN3157" i="5"/>
  <c r="AN3158" i="5"/>
  <c r="AN3159" i="5"/>
  <c r="AN3160" i="5"/>
  <c r="AN3161" i="5"/>
  <c r="AN3162" i="5"/>
  <c r="AN3163" i="5"/>
  <c r="AN3164" i="5"/>
  <c r="AN3165" i="5"/>
  <c r="AN3166" i="5"/>
  <c r="AN3167" i="5"/>
  <c r="AN3168" i="5"/>
  <c r="AN3169" i="5"/>
  <c r="AN3170" i="5"/>
  <c r="AN3171" i="5"/>
  <c r="AN3172" i="5"/>
  <c r="AN3173" i="5"/>
  <c r="AN3174" i="5"/>
  <c r="AN3175" i="5"/>
  <c r="AN3176" i="5"/>
  <c r="AN3177" i="5"/>
  <c r="AN3178" i="5"/>
  <c r="AN3179" i="5"/>
  <c r="AN3180" i="5"/>
  <c r="AN3181" i="5"/>
  <c r="AN3182" i="5"/>
  <c r="AN3183" i="5"/>
  <c r="AN3184" i="5"/>
  <c r="AN3185" i="5"/>
  <c r="AN3186" i="5"/>
  <c r="AN3187" i="5"/>
  <c r="AN3188" i="5"/>
  <c r="AN3189" i="5"/>
  <c r="AN3190" i="5"/>
  <c r="AN3191" i="5"/>
  <c r="AN3192" i="5"/>
  <c r="AN3193" i="5"/>
  <c r="AN3194" i="5"/>
  <c r="AN3195" i="5"/>
  <c r="AN3196" i="5"/>
  <c r="AN3197" i="5"/>
  <c r="AN3198" i="5"/>
  <c r="AN3199" i="5"/>
  <c r="AN3200" i="5"/>
  <c r="AN3201" i="5"/>
  <c r="AN3202" i="5"/>
  <c r="AN3203" i="5"/>
  <c r="AN3204" i="5"/>
  <c r="AN3205" i="5"/>
  <c r="AN3206" i="5"/>
  <c r="AN3207" i="5"/>
  <c r="AN3208" i="5"/>
  <c r="AN3209" i="5"/>
  <c r="AN3210" i="5"/>
  <c r="AN3211" i="5"/>
  <c r="AN3212" i="5"/>
  <c r="AN3213" i="5"/>
  <c r="AN3214" i="5"/>
  <c r="AN3215" i="5"/>
  <c r="AN3216" i="5"/>
  <c r="AN3217" i="5"/>
  <c r="AN3218" i="5"/>
  <c r="AN3219" i="5"/>
  <c r="AN3220" i="5"/>
  <c r="AN3221" i="5"/>
  <c r="AN3222" i="5"/>
  <c r="AN3223" i="5"/>
  <c r="AN3224" i="5"/>
  <c r="AN3225" i="5"/>
  <c r="AN3226" i="5"/>
  <c r="AN3227" i="5"/>
  <c r="AN3228" i="5"/>
  <c r="AN3229" i="5"/>
  <c r="AN3230" i="5"/>
  <c r="AN3231" i="5"/>
  <c r="AN3232" i="5"/>
  <c r="AN3233" i="5"/>
  <c r="AN3234" i="5"/>
  <c r="AN3235" i="5"/>
  <c r="AN3236" i="5"/>
  <c r="AN3237" i="5"/>
  <c r="AN3238" i="5"/>
  <c r="AN3239" i="5"/>
  <c r="AN3240" i="5"/>
  <c r="AN3241" i="5"/>
  <c r="AN3242" i="5"/>
  <c r="AN3243" i="5"/>
  <c r="AN3244" i="5"/>
  <c r="AN3245" i="5"/>
  <c r="AN3246" i="5"/>
  <c r="AN3247" i="5"/>
  <c r="AN3248" i="5"/>
  <c r="AN3249" i="5"/>
  <c r="AN3250" i="5"/>
  <c r="AN3251" i="5"/>
  <c r="AN3252" i="5"/>
  <c r="AN3253" i="5"/>
  <c r="AN3254" i="5"/>
  <c r="AN3255" i="5"/>
  <c r="AN3256" i="5"/>
  <c r="AN3257" i="5"/>
  <c r="AN3258" i="5"/>
  <c r="AN3259" i="5"/>
  <c r="AN3260" i="5"/>
  <c r="AN3261" i="5"/>
  <c r="AN3262" i="5"/>
  <c r="AN3263" i="5"/>
  <c r="AN3264" i="5"/>
  <c r="AN3265" i="5"/>
  <c r="AN3266" i="5"/>
  <c r="AN3267" i="5"/>
  <c r="AN3268" i="5"/>
  <c r="AN3269" i="5"/>
  <c r="AN3270" i="5"/>
  <c r="AN3271" i="5"/>
  <c r="AN3272" i="5"/>
  <c r="AN3273" i="5"/>
  <c r="AN3274" i="5"/>
  <c r="AN3275" i="5"/>
  <c r="AN3276" i="5"/>
  <c r="AN3277" i="5"/>
  <c r="AN3278" i="5"/>
  <c r="AN3279" i="5"/>
  <c r="AN3280" i="5"/>
  <c r="AN3281" i="5"/>
  <c r="AN3282" i="5"/>
  <c r="AN3283" i="5"/>
  <c r="AN3284" i="5"/>
  <c r="AN3285" i="5"/>
  <c r="AN3286" i="5"/>
  <c r="AN3287" i="5"/>
  <c r="AN3288" i="5"/>
  <c r="AN3289" i="5"/>
  <c r="AN3290" i="5"/>
  <c r="AN3291" i="5"/>
  <c r="AN3292" i="5"/>
  <c r="AN3293" i="5"/>
  <c r="AN3294" i="5"/>
  <c r="AN3295" i="5"/>
  <c r="AN3296" i="5"/>
  <c r="AN3297" i="5"/>
  <c r="AN3298" i="5"/>
  <c r="AN3299" i="5"/>
  <c r="AN3300" i="5"/>
  <c r="AN3301" i="5"/>
  <c r="AN3302" i="5"/>
  <c r="AN3303" i="5"/>
  <c r="AN3304" i="5"/>
  <c r="AN3305" i="5"/>
  <c r="AN3306" i="5"/>
  <c r="AN3307" i="5"/>
  <c r="AN3308" i="5"/>
  <c r="AN3309" i="5"/>
  <c r="AN3310" i="5"/>
  <c r="AN3311" i="5"/>
  <c r="AN3312" i="5"/>
  <c r="AN3313" i="5"/>
  <c r="AN3314" i="5"/>
  <c r="AN3315" i="5"/>
  <c r="AN3316" i="5"/>
  <c r="AN3317" i="5"/>
  <c r="AN3318" i="5"/>
  <c r="AN3319" i="5"/>
  <c r="AN3320" i="5"/>
  <c r="AN3321" i="5"/>
  <c r="AN3322" i="5"/>
  <c r="AN3323" i="5"/>
  <c r="AN3324" i="5"/>
  <c r="AN3325" i="5"/>
  <c r="AN3326" i="5"/>
  <c r="AN3327" i="5"/>
  <c r="AN3328" i="5"/>
  <c r="AN3329" i="5"/>
  <c r="AN3330" i="5"/>
  <c r="AO2" i="5"/>
  <c r="AO3" i="5"/>
  <c r="AO4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O515" i="5"/>
  <c r="AO516" i="5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622" i="5"/>
  <c r="AO623" i="5"/>
  <c r="AO624" i="5"/>
  <c r="AO625" i="5"/>
  <c r="AO626" i="5"/>
  <c r="AO627" i="5"/>
  <c r="AO628" i="5"/>
  <c r="AO629" i="5"/>
  <c r="AO630" i="5"/>
  <c r="AO631" i="5"/>
  <c r="AO632" i="5"/>
  <c r="AO633" i="5"/>
  <c r="AO634" i="5"/>
  <c r="AO635" i="5"/>
  <c r="AO636" i="5"/>
  <c r="AO637" i="5"/>
  <c r="AO638" i="5"/>
  <c r="AO639" i="5"/>
  <c r="AO640" i="5"/>
  <c r="AO641" i="5"/>
  <c r="AO642" i="5"/>
  <c r="AO643" i="5"/>
  <c r="AO644" i="5"/>
  <c r="AO645" i="5"/>
  <c r="AO646" i="5"/>
  <c r="AO647" i="5"/>
  <c r="AO648" i="5"/>
  <c r="AO649" i="5"/>
  <c r="AO650" i="5"/>
  <c r="AO651" i="5"/>
  <c r="AO652" i="5"/>
  <c r="AO653" i="5"/>
  <c r="AO654" i="5"/>
  <c r="AO655" i="5"/>
  <c r="AO656" i="5"/>
  <c r="AO657" i="5"/>
  <c r="AO658" i="5"/>
  <c r="AO659" i="5"/>
  <c r="AO660" i="5"/>
  <c r="AO661" i="5"/>
  <c r="AO662" i="5"/>
  <c r="AO663" i="5"/>
  <c r="AO664" i="5"/>
  <c r="AO665" i="5"/>
  <c r="AO666" i="5"/>
  <c r="AO667" i="5"/>
  <c r="AO668" i="5"/>
  <c r="AO669" i="5"/>
  <c r="AO670" i="5"/>
  <c r="AO671" i="5"/>
  <c r="AO672" i="5"/>
  <c r="AO673" i="5"/>
  <c r="AO674" i="5"/>
  <c r="AO675" i="5"/>
  <c r="AO676" i="5"/>
  <c r="AO677" i="5"/>
  <c r="AO678" i="5"/>
  <c r="AO679" i="5"/>
  <c r="AO680" i="5"/>
  <c r="AO681" i="5"/>
  <c r="AO682" i="5"/>
  <c r="AO683" i="5"/>
  <c r="AO684" i="5"/>
  <c r="AO685" i="5"/>
  <c r="AO686" i="5"/>
  <c r="AO687" i="5"/>
  <c r="AO688" i="5"/>
  <c r="AO689" i="5"/>
  <c r="AO690" i="5"/>
  <c r="AO691" i="5"/>
  <c r="AO692" i="5"/>
  <c r="AO693" i="5"/>
  <c r="AO694" i="5"/>
  <c r="AO695" i="5"/>
  <c r="AO696" i="5"/>
  <c r="AO697" i="5"/>
  <c r="AO698" i="5"/>
  <c r="AO699" i="5"/>
  <c r="AO700" i="5"/>
  <c r="AO701" i="5"/>
  <c r="AO702" i="5"/>
  <c r="AO703" i="5"/>
  <c r="AO704" i="5"/>
  <c r="AO705" i="5"/>
  <c r="AO706" i="5"/>
  <c r="AO707" i="5"/>
  <c r="AO708" i="5"/>
  <c r="AO709" i="5"/>
  <c r="AO710" i="5"/>
  <c r="AO711" i="5"/>
  <c r="AO712" i="5"/>
  <c r="AO713" i="5"/>
  <c r="AO714" i="5"/>
  <c r="AO715" i="5"/>
  <c r="AO716" i="5"/>
  <c r="AO717" i="5"/>
  <c r="AO718" i="5"/>
  <c r="AO719" i="5"/>
  <c r="AO720" i="5"/>
  <c r="AO721" i="5"/>
  <c r="AO722" i="5"/>
  <c r="AO723" i="5"/>
  <c r="AO724" i="5"/>
  <c r="AO725" i="5"/>
  <c r="AO726" i="5"/>
  <c r="AO727" i="5"/>
  <c r="AO728" i="5"/>
  <c r="AO729" i="5"/>
  <c r="AO730" i="5"/>
  <c r="AO731" i="5"/>
  <c r="AO732" i="5"/>
  <c r="AO733" i="5"/>
  <c r="AO734" i="5"/>
  <c r="AO735" i="5"/>
  <c r="AO736" i="5"/>
  <c r="AO737" i="5"/>
  <c r="AO738" i="5"/>
  <c r="AO739" i="5"/>
  <c r="AO740" i="5"/>
  <c r="AO741" i="5"/>
  <c r="AO742" i="5"/>
  <c r="AO743" i="5"/>
  <c r="AO744" i="5"/>
  <c r="AO745" i="5"/>
  <c r="AO746" i="5"/>
  <c r="AO747" i="5"/>
  <c r="AO748" i="5"/>
  <c r="AO749" i="5"/>
  <c r="AO750" i="5"/>
  <c r="AO751" i="5"/>
  <c r="AO752" i="5"/>
  <c r="AO753" i="5"/>
  <c r="AO754" i="5"/>
  <c r="AO755" i="5"/>
  <c r="AO756" i="5"/>
  <c r="AO757" i="5"/>
  <c r="AO758" i="5"/>
  <c r="AO759" i="5"/>
  <c r="AO760" i="5"/>
  <c r="AO761" i="5"/>
  <c r="AO762" i="5"/>
  <c r="AO763" i="5"/>
  <c r="AO764" i="5"/>
  <c r="AO765" i="5"/>
  <c r="AO766" i="5"/>
  <c r="AO767" i="5"/>
  <c r="AO768" i="5"/>
  <c r="AO769" i="5"/>
  <c r="AO770" i="5"/>
  <c r="AO771" i="5"/>
  <c r="AO772" i="5"/>
  <c r="AO773" i="5"/>
  <c r="AO774" i="5"/>
  <c r="AO775" i="5"/>
  <c r="AO776" i="5"/>
  <c r="AO777" i="5"/>
  <c r="AO778" i="5"/>
  <c r="AO779" i="5"/>
  <c r="AO780" i="5"/>
  <c r="AO781" i="5"/>
  <c r="AO782" i="5"/>
  <c r="AO783" i="5"/>
  <c r="AO784" i="5"/>
  <c r="AO785" i="5"/>
  <c r="AO786" i="5"/>
  <c r="AO787" i="5"/>
  <c r="AO788" i="5"/>
  <c r="AO789" i="5"/>
  <c r="AO790" i="5"/>
  <c r="AO791" i="5"/>
  <c r="AO792" i="5"/>
  <c r="AO793" i="5"/>
  <c r="AO794" i="5"/>
  <c r="AO795" i="5"/>
  <c r="AO796" i="5"/>
  <c r="AO797" i="5"/>
  <c r="AO798" i="5"/>
  <c r="AO799" i="5"/>
  <c r="AO800" i="5"/>
  <c r="AO801" i="5"/>
  <c r="AO802" i="5"/>
  <c r="AO803" i="5"/>
  <c r="AO804" i="5"/>
  <c r="AO805" i="5"/>
  <c r="AO806" i="5"/>
  <c r="AO807" i="5"/>
  <c r="AO808" i="5"/>
  <c r="AO809" i="5"/>
  <c r="AO810" i="5"/>
  <c r="AO811" i="5"/>
  <c r="AO812" i="5"/>
  <c r="AO813" i="5"/>
  <c r="AO814" i="5"/>
  <c r="AO815" i="5"/>
  <c r="AO816" i="5"/>
  <c r="AO817" i="5"/>
  <c r="AO818" i="5"/>
  <c r="AO819" i="5"/>
  <c r="AO820" i="5"/>
  <c r="AO821" i="5"/>
  <c r="AO822" i="5"/>
  <c r="AO823" i="5"/>
  <c r="AO824" i="5"/>
  <c r="AO825" i="5"/>
  <c r="AO826" i="5"/>
  <c r="AO827" i="5"/>
  <c r="AO828" i="5"/>
  <c r="AO829" i="5"/>
  <c r="AO830" i="5"/>
  <c r="AO831" i="5"/>
  <c r="AO832" i="5"/>
  <c r="AO833" i="5"/>
  <c r="AO834" i="5"/>
  <c r="AO835" i="5"/>
  <c r="AO836" i="5"/>
  <c r="AO837" i="5"/>
  <c r="AO838" i="5"/>
  <c r="AO839" i="5"/>
  <c r="AO840" i="5"/>
  <c r="AO841" i="5"/>
  <c r="AO842" i="5"/>
  <c r="AO843" i="5"/>
  <c r="AO844" i="5"/>
  <c r="AO845" i="5"/>
  <c r="AO846" i="5"/>
  <c r="AO847" i="5"/>
  <c r="AO848" i="5"/>
  <c r="AO849" i="5"/>
  <c r="AO850" i="5"/>
  <c r="AO851" i="5"/>
  <c r="AO852" i="5"/>
  <c r="AO853" i="5"/>
  <c r="AO854" i="5"/>
  <c r="AO855" i="5"/>
  <c r="AO856" i="5"/>
  <c r="AO857" i="5"/>
  <c r="AO858" i="5"/>
  <c r="AO859" i="5"/>
  <c r="AO860" i="5"/>
  <c r="AO861" i="5"/>
  <c r="AO862" i="5"/>
  <c r="AO863" i="5"/>
  <c r="AO864" i="5"/>
  <c r="AO865" i="5"/>
  <c r="AO866" i="5"/>
  <c r="AO867" i="5"/>
  <c r="AO868" i="5"/>
  <c r="AO869" i="5"/>
  <c r="AO870" i="5"/>
  <c r="AO871" i="5"/>
  <c r="AO872" i="5"/>
  <c r="AO873" i="5"/>
  <c r="AO874" i="5"/>
  <c r="AO875" i="5"/>
  <c r="AO876" i="5"/>
  <c r="AO877" i="5"/>
  <c r="AO878" i="5"/>
  <c r="AO879" i="5"/>
  <c r="AO880" i="5"/>
  <c r="AO881" i="5"/>
  <c r="AO882" i="5"/>
  <c r="AO883" i="5"/>
  <c r="AO884" i="5"/>
  <c r="AO885" i="5"/>
  <c r="AO886" i="5"/>
  <c r="AO887" i="5"/>
  <c r="AO888" i="5"/>
  <c r="AO889" i="5"/>
  <c r="AO890" i="5"/>
  <c r="AO891" i="5"/>
  <c r="AO892" i="5"/>
  <c r="AO893" i="5"/>
  <c r="AO894" i="5"/>
  <c r="AO895" i="5"/>
  <c r="AO896" i="5"/>
  <c r="AO897" i="5"/>
  <c r="AO898" i="5"/>
  <c r="AO899" i="5"/>
  <c r="AO900" i="5"/>
  <c r="AO901" i="5"/>
  <c r="AO902" i="5"/>
  <c r="AO903" i="5"/>
  <c r="AO904" i="5"/>
  <c r="AO905" i="5"/>
  <c r="AO906" i="5"/>
  <c r="AO907" i="5"/>
  <c r="AO908" i="5"/>
  <c r="AO909" i="5"/>
  <c r="AO910" i="5"/>
  <c r="AO911" i="5"/>
  <c r="AO912" i="5"/>
  <c r="AO913" i="5"/>
  <c r="AO914" i="5"/>
  <c r="AO915" i="5"/>
  <c r="AO916" i="5"/>
  <c r="AO917" i="5"/>
  <c r="AO918" i="5"/>
  <c r="AO919" i="5"/>
  <c r="AO920" i="5"/>
  <c r="AO921" i="5"/>
  <c r="AO922" i="5"/>
  <c r="AO923" i="5"/>
  <c r="AO924" i="5"/>
  <c r="AO925" i="5"/>
  <c r="AO926" i="5"/>
  <c r="AO927" i="5"/>
  <c r="AO928" i="5"/>
  <c r="AO929" i="5"/>
  <c r="AO930" i="5"/>
  <c r="AO931" i="5"/>
  <c r="AO932" i="5"/>
  <c r="AO933" i="5"/>
  <c r="AO934" i="5"/>
  <c r="AO935" i="5"/>
  <c r="AO936" i="5"/>
  <c r="AO937" i="5"/>
  <c r="AO938" i="5"/>
  <c r="AO939" i="5"/>
  <c r="AO940" i="5"/>
  <c r="AO941" i="5"/>
  <c r="AO942" i="5"/>
  <c r="AO943" i="5"/>
  <c r="AO944" i="5"/>
  <c r="AO945" i="5"/>
  <c r="AO946" i="5"/>
  <c r="AO947" i="5"/>
  <c r="AO948" i="5"/>
  <c r="AO949" i="5"/>
  <c r="AO950" i="5"/>
  <c r="AO951" i="5"/>
  <c r="AO952" i="5"/>
  <c r="AO953" i="5"/>
  <c r="AO954" i="5"/>
  <c r="AO955" i="5"/>
  <c r="AO956" i="5"/>
  <c r="AO957" i="5"/>
  <c r="AO958" i="5"/>
  <c r="AO959" i="5"/>
  <c r="AO960" i="5"/>
  <c r="AO961" i="5"/>
  <c r="AO962" i="5"/>
  <c r="AO963" i="5"/>
  <c r="AO964" i="5"/>
  <c r="AO965" i="5"/>
  <c r="AO966" i="5"/>
  <c r="AO967" i="5"/>
  <c r="AO968" i="5"/>
  <c r="AO969" i="5"/>
  <c r="AO970" i="5"/>
  <c r="AO971" i="5"/>
  <c r="AO972" i="5"/>
  <c r="AO973" i="5"/>
  <c r="AO974" i="5"/>
  <c r="AO975" i="5"/>
  <c r="AO976" i="5"/>
  <c r="AO977" i="5"/>
  <c r="AO978" i="5"/>
  <c r="AO979" i="5"/>
  <c r="AO980" i="5"/>
  <c r="AO981" i="5"/>
  <c r="AO982" i="5"/>
  <c r="AO983" i="5"/>
  <c r="AO984" i="5"/>
  <c r="AO985" i="5"/>
  <c r="AO986" i="5"/>
  <c r="AO987" i="5"/>
  <c r="AO988" i="5"/>
  <c r="AO989" i="5"/>
  <c r="AO990" i="5"/>
  <c r="AO991" i="5"/>
  <c r="AO992" i="5"/>
  <c r="AO993" i="5"/>
  <c r="AO994" i="5"/>
  <c r="AO995" i="5"/>
  <c r="AO996" i="5"/>
  <c r="AO997" i="5"/>
  <c r="AO998" i="5"/>
  <c r="AO999" i="5"/>
  <c r="AO1000" i="5"/>
  <c r="AO1001" i="5"/>
  <c r="AO1002" i="5"/>
  <c r="AO1003" i="5"/>
  <c r="AO1004" i="5"/>
  <c r="AO1005" i="5"/>
  <c r="AO1006" i="5"/>
  <c r="AO1007" i="5"/>
  <c r="AO1008" i="5"/>
  <c r="AO1009" i="5"/>
  <c r="AO1010" i="5"/>
  <c r="AO1011" i="5"/>
  <c r="AO1012" i="5"/>
  <c r="AO1013" i="5"/>
  <c r="AO1014" i="5"/>
  <c r="AO1015" i="5"/>
  <c r="AO1016" i="5"/>
  <c r="AO1017" i="5"/>
  <c r="AO1018" i="5"/>
  <c r="AO1019" i="5"/>
  <c r="AO1020" i="5"/>
  <c r="AO1021" i="5"/>
  <c r="AO1022" i="5"/>
  <c r="AO1023" i="5"/>
  <c r="AO1024" i="5"/>
  <c r="AO1025" i="5"/>
  <c r="AO1026" i="5"/>
  <c r="AO1027" i="5"/>
  <c r="AO1028" i="5"/>
  <c r="AO1029" i="5"/>
  <c r="AO1030" i="5"/>
  <c r="AO1031" i="5"/>
  <c r="AO1032" i="5"/>
  <c r="AO1033" i="5"/>
  <c r="AO1034" i="5"/>
  <c r="AO1035" i="5"/>
  <c r="AO1036" i="5"/>
  <c r="AO1037" i="5"/>
  <c r="AO1038" i="5"/>
  <c r="AO1039" i="5"/>
  <c r="AO1040" i="5"/>
  <c r="AO1041" i="5"/>
  <c r="AO1042" i="5"/>
  <c r="AO1043" i="5"/>
  <c r="AO1044" i="5"/>
  <c r="AO1045" i="5"/>
  <c r="AO1046" i="5"/>
  <c r="AO1047" i="5"/>
  <c r="AO1048" i="5"/>
  <c r="AO1049" i="5"/>
  <c r="AO1050" i="5"/>
  <c r="AO1051" i="5"/>
  <c r="AO1052" i="5"/>
  <c r="AO1053" i="5"/>
  <c r="AO1054" i="5"/>
  <c r="AO1055" i="5"/>
  <c r="AO1056" i="5"/>
  <c r="AO1057" i="5"/>
  <c r="AO1058" i="5"/>
  <c r="AO1059" i="5"/>
  <c r="AO1060" i="5"/>
  <c r="AO1061" i="5"/>
  <c r="AO1062" i="5"/>
  <c r="AO1063" i="5"/>
  <c r="AO1064" i="5"/>
  <c r="AO1065" i="5"/>
  <c r="AO1066" i="5"/>
  <c r="AO1067" i="5"/>
  <c r="AO1068" i="5"/>
  <c r="AO1069" i="5"/>
  <c r="AO1070" i="5"/>
  <c r="AO1071" i="5"/>
  <c r="AO1072" i="5"/>
  <c r="AO1073" i="5"/>
  <c r="AO1074" i="5"/>
  <c r="AO1075" i="5"/>
  <c r="AO1076" i="5"/>
  <c r="AO1077" i="5"/>
  <c r="AO1078" i="5"/>
  <c r="AO1079" i="5"/>
  <c r="AO1080" i="5"/>
  <c r="AO1081" i="5"/>
  <c r="AO1082" i="5"/>
  <c r="AO1083" i="5"/>
  <c r="AO1084" i="5"/>
  <c r="AO1085" i="5"/>
  <c r="AO1086" i="5"/>
  <c r="AO1087" i="5"/>
  <c r="AO1088" i="5"/>
  <c r="AO1089" i="5"/>
  <c r="AO1090" i="5"/>
  <c r="AO1091" i="5"/>
  <c r="AO1092" i="5"/>
  <c r="AO1093" i="5"/>
  <c r="AO1094" i="5"/>
  <c r="AO1095" i="5"/>
  <c r="AO1096" i="5"/>
  <c r="AO1097" i="5"/>
  <c r="AO1098" i="5"/>
  <c r="AO1099" i="5"/>
  <c r="AO1100" i="5"/>
  <c r="AO1101" i="5"/>
  <c r="AO1102" i="5"/>
  <c r="AO1103" i="5"/>
  <c r="AO1104" i="5"/>
  <c r="AO1105" i="5"/>
  <c r="AO1106" i="5"/>
  <c r="AO1107" i="5"/>
  <c r="AO1108" i="5"/>
  <c r="AO1109" i="5"/>
  <c r="AO1110" i="5"/>
  <c r="AO1111" i="5"/>
  <c r="AO1112" i="5"/>
  <c r="AO1113" i="5"/>
  <c r="AO1114" i="5"/>
  <c r="AO1115" i="5"/>
  <c r="AO1116" i="5"/>
  <c r="AO1117" i="5"/>
  <c r="AO1118" i="5"/>
  <c r="AO1119" i="5"/>
  <c r="AO1120" i="5"/>
  <c r="AO1121" i="5"/>
  <c r="AO1122" i="5"/>
  <c r="AO1123" i="5"/>
  <c r="AO1124" i="5"/>
  <c r="AO1125" i="5"/>
  <c r="AO1126" i="5"/>
  <c r="AO1127" i="5"/>
  <c r="AO1128" i="5"/>
  <c r="AO1129" i="5"/>
  <c r="AO1130" i="5"/>
  <c r="AO1131" i="5"/>
  <c r="AO1132" i="5"/>
  <c r="AO1133" i="5"/>
  <c r="AO1134" i="5"/>
  <c r="AO1135" i="5"/>
  <c r="AO1136" i="5"/>
  <c r="AO1137" i="5"/>
  <c r="AO1138" i="5"/>
  <c r="AO1139" i="5"/>
  <c r="AO1140" i="5"/>
  <c r="AO1141" i="5"/>
  <c r="AO1142" i="5"/>
  <c r="AO1143" i="5"/>
  <c r="AO1144" i="5"/>
  <c r="AO1145" i="5"/>
  <c r="AO1146" i="5"/>
  <c r="AO1147" i="5"/>
  <c r="AO1148" i="5"/>
  <c r="AO1149" i="5"/>
  <c r="AO1150" i="5"/>
  <c r="AO1151" i="5"/>
  <c r="AO1152" i="5"/>
  <c r="AO1153" i="5"/>
  <c r="AO1154" i="5"/>
  <c r="AO1155" i="5"/>
  <c r="AO1156" i="5"/>
  <c r="AO1157" i="5"/>
  <c r="AO1158" i="5"/>
  <c r="AO1159" i="5"/>
  <c r="AO1160" i="5"/>
  <c r="AO1161" i="5"/>
  <c r="AO1162" i="5"/>
  <c r="AO1163" i="5"/>
  <c r="AO1164" i="5"/>
  <c r="AO1165" i="5"/>
  <c r="AO1166" i="5"/>
  <c r="AO1167" i="5"/>
  <c r="AO1168" i="5"/>
  <c r="AO1169" i="5"/>
  <c r="AO1170" i="5"/>
  <c r="AO1171" i="5"/>
  <c r="AO1172" i="5"/>
  <c r="AO1173" i="5"/>
  <c r="AO1174" i="5"/>
  <c r="AO1175" i="5"/>
  <c r="AO1176" i="5"/>
  <c r="AO1177" i="5"/>
  <c r="AO1178" i="5"/>
  <c r="AO1179" i="5"/>
  <c r="AO1180" i="5"/>
  <c r="AO1181" i="5"/>
  <c r="AO1182" i="5"/>
  <c r="AO1183" i="5"/>
  <c r="AO1184" i="5"/>
  <c r="AO1185" i="5"/>
  <c r="AO1186" i="5"/>
  <c r="AO1187" i="5"/>
  <c r="AO1188" i="5"/>
  <c r="AO1189" i="5"/>
  <c r="AO1190" i="5"/>
  <c r="AO1191" i="5"/>
  <c r="AO1192" i="5"/>
  <c r="AO1193" i="5"/>
  <c r="AO1194" i="5"/>
  <c r="AO1195" i="5"/>
  <c r="AO1196" i="5"/>
  <c r="AO1197" i="5"/>
  <c r="AO1198" i="5"/>
  <c r="AO1199" i="5"/>
  <c r="AO1200" i="5"/>
  <c r="AO1201" i="5"/>
  <c r="AO1202" i="5"/>
  <c r="AO1203" i="5"/>
  <c r="AO1204" i="5"/>
  <c r="AO1205" i="5"/>
  <c r="AO1206" i="5"/>
  <c r="AO1207" i="5"/>
  <c r="AO1208" i="5"/>
  <c r="AO1209" i="5"/>
  <c r="AO1210" i="5"/>
  <c r="AO1211" i="5"/>
  <c r="AO1212" i="5"/>
  <c r="AO1213" i="5"/>
  <c r="AO1214" i="5"/>
  <c r="AO1215" i="5"/>
  <c r="AO1216" i="5"/>
  <c r="AO1217" i="5"/>
  <c r="AO1218" i="5"/>
  <c r="AO1219" i="5"/>
  <c r="AO1220" i="5"/>
  <c r="AO1221" i="5"/>
  <c r="AO1222" i="5"/>
  <c r="AO1223" i="5"/>
  <c r="AO1224" i="5"/>
  <c r="AO1225" i="5"/>
  <c r="AO1226" i="5"/>
  <c r="AO1227" i="5"/>
  <c r="AO1228" i="5"/>
  <c r="AO1229" i="5"/>
  <c r="AO1230" i="5"/>
  <c r="AO1231" i="5"/>
  <c r="AO1232" i="5"/>
  <c r="AO1233" i="5"/>
  <c r="AO1234" i="5"/>
  <c r="AO1235" i="5"/>
  <c r="AO1236" i="5"/>
  <c r="AO1237" i="5"/>
  <c r="AO1238" i="5"/>
  <c r="AO1239" i="5"/>
  <c r="AO1240" i="5"/>
  <c r="AO1241" i="5"/>
  <c r="AO1242" i="5"/>
  <c r="AO1243" i="5"/>
  <c r="AO1244" i="5"/>
  <c r="AO1245" i="5"/>
  <c r="AO1246" i="5"/>
  <c r="AO1247" i="5"/>
  <c r="AO1248" i="5"/>
  <c r="AO1249" i="5"/>
  <c r="AO1250" i="5"/>
  <c r="AO1251" i="5"/>
  <c r="AO1252" i="5"/>
  <c r="AO1253" i="5"/>
  <c r="AO1254" i="5"/>
  <c r="AO1255" i="5"/>
  <c r="AO1256" i="5"/>
  <c r="AO1257" i="5"/>
  <c r="AO1258" i="5"/>
  <c r="AO1259" i="5"/>
  <c r="AO1260" i="5"/>
  <c r="AO1261" i="5"/>
  <c r="AO1262" i="5"/>
  <c r="AO1263" i="5"/>
  <c r="AO1264" i="5"/>
  <c r="AO1265" i="5"/>
  <c r="AO1266" i="5"/>
  <c r="AO1267" i="5"/>
  <c r="AO1268" i="5"/>
  <c r="AO1269" i="5"/>
  <c r="AO1270" i="5"/>
  <c r="AO1271" i="5"/>
  <c r="AO1272" i="5"/>
  <c r="AO1273" i="5"/>
  <c r="AO1274" i="5"/>
  <c r="AO1275" i="5"/>
  <c r="AO1276" i="5"/>
  <c r="AO1277" i="5"/>
  <c r="AO1278" i="5"/>
  <c r="AO1279" i="5"/>
  <c r="AO1280" i="5"/>
  <c r="AO1281" i="5"/>
  <c r="AO1282" i="5"/>
  <c r="AO1283" i="5"/>
  <c r="AO1284" i="5"/>
  <c r="AO1285" i="5"/>
  <c r="AO1286" i="5"/>
  <c r="AO1287" i="5"/>
  <c r="AO1288" i="5"/>
  <c r="AO1289" i="5"/>
  <c r="AO1290" i="5"/>
  <c r="AO1291" i="5"/>
  <c r="AO1292" i="5"/>
  <c r="AO1293" i="5"/>
  <c r="AO1294" i="5"/>
  <c r="AO1295" i="5"/>
  <c r="AO1296" i="5"/>
  <c r="AO1297" i="5"/>
  <c r="AO1298" i="5"/>
  <c r="AO1299" i="5"/>
  <c r="AO1300" i="5"/>
  <c r="AO1301" i="5"/>
  <c r="AO1302" i="5"/>
  <c r="AO1303" i="5"/>
  <c r="AO1304" i="5"/>
  <c r="AO1305" i="5"/>
  <c r="AO1306" i="5"/>
  <c r="AO1307" i="5"/>
  <c r="AO1308" i="5"/>
  <c r="AO1309" i="5"/>
  <c r="AO1310" i="5"/>
  <c r="AO1311" i="5"/>
  <c r="AO1312" i="5"/>
  <c r="AO1313" i="5"/>
  <c r="AO1314" i="5"/>
  <c r="AO1315" i="5"/>
  <c r="AO1316" i="5"/>
  <c r="AO1317" i="5"/>
  <c r="AO1318" i="5"/>
  <c r="AO1319" i="5"/>
  <c r="AO1320" i="5"/>
  <c r="AO1321" i="5"/>
  <c r="AO1322" i="5"/>
  <c r="AO1323" i="5"/>
  <c r="AO1324" i="5"/>
  <c r="AO1325" i="5"/>
  <c r="AO1326" i="5"/>
  <c r="AO1327" i="5"/>
  <c r="AO1328" i="5"/>
  <c r="AO1329" i="5"/>
  <c r="AO1330" i="5"/>
  <c r="AO1331" i="5"/>
  <c r="AO1332" i="5"/>
  <c r="AO1333" i="5"/>
  <c r="AO1334" i="5"/>
  <c r="AO1335" i="5"/>
  <c r="AO1336" i="5"/>
  <c r="AO1337" i="5"/>
  <c r="AO1338" i="5"/>
  <c r="AO1339" i="5"/>
  <c r="AO1340" i="5"/>
  <c r="AO1341" i="5"/>
  <c r="AO1342" i="5"/>
  <c r="AO1343" i="5"/>
  <c r="AO1344" i="5"/>
  <c r="AO1345" i="5"/>
  <c r="AO1346" i="5"/>
  <c r="AO1347" i="5"/>
  <c r="AO1348" i="5"/>
  <c r="AO1349" i="5"/>
  <c r="AO1350" i="5"/>
  <c r="AO1351" i="5"/>
  <c r="AO1352" i="5"/>
  <c r="AO1353" i="5"/>
  <c r="AO1354" i="5"/>
  <c r="AO1355" i="5"/>
  <c r="AO1356" i="5"/>
  <c r="AO1357" i="5"/>
  <c r="AO1358" i="5"/>
  <c r="AO1359" i="5"/>
  <c r="AO1360" i="5"/>
  <c r="AO1361" i="5"/>
  <c r="AO1362" i="5"/>
  <c r="AO1363" i="5"/>
  <c r="AO1364" i="5"/>
  <c r="AO1365" i="5"/>
  <c r="AO1366" i="5"/>
  <c r="AO1367" i="5"/>
  <c r="AO1368" i="5"/>
  <c r="AO1369" i="5"/>
  <c r="AO1370" i="5"/>
  <c r="AO1371" i="5"/>
  <c r="AO1372" i="5"/>
  <c r="AO1373" i="5"/>
  <c r="AO1374" i="5"/>
  <c r="AO1375" i="5"/>
  <c r="AO1376" i="5"/>
  <c r="AO1377" i="5"/>
  <c r="AO1378" i="5"/>
  <c r="AO1379" i="5"/>
  <c r="AO1380" i="5"/>
  <c r="AO1381" i="5"/>
  <c r="AO1382" i="5"/>
  <c r="AO1383" i="5"/>
  <c r="AO1384" i="5"/>
  <c r="AO1385" i="5"/>
  <c r="AO1386" i="5"/>
  <c r="AO1387" i="5"/>
  <c r="AO1388" i="5"/>
  <c r="AO1389" i="5"/>
  <c r="AO1390" i="5"/>
  <c r="AO1391" i="5"/>
  <c r="AO1392" i="5"/>
  <c r="AO1393" i="5"/>
  <c r="AO1394" i="5"/>
  <c r="AO1395" i="5"/>
  <c r="AO1396" i="5"/>
  <c r="AO1397" i="5"/>
  <c r="AO1398" i="5"/>
  <c r="AO1399" i="5"/>
  <c r="AO1400" i="5"/>
  <c r="AO1401" i="5"/>
  <c r="AO1402" i="5"/>
  <c r="AO1403" i="5"/>
  <c r="AO1404" i="5"/>
  <c r="AO1405" i="5"/>
  <c r="AO1406" i="5"/>
  <c r="AO1407" i="5"/>
  <c r="AO1408" i="5"/>
  <c r="AO1409" i="5"/>
  <c r="AO1410" i="5"/>
  <c r="AO1411" i="5"/>
  <c r="AO1412" i="5"/>
  <c r="AO1413" i="5"/>
  <c r="AO1414" i="5"/>
  <c r="AO1415" i="5"/>
  <c r="AO1416" i="5"/>
  <c r="AO1417" i="5"/>
  <c r="AO1418" i="5"/>
  <c r="AO1419" i="5"/>
  <c r="AO1420" i="5"/>
  <c r="AO1421" i="5"/>
  <c r="AO1422" i="5"/>
  <c r="AO1423" i="5"/>
  <c r="AO1424" i="5"/>
  <c r="AO1425" i="5"/>
  <c r="AO1426" i="5"/>
  <c r="AO1427" i="5"/>
  <c r="AO1428" i="5"/>
  <c r="AO1429" i="5"/>
  <c r="AO1430" i="5"/>
  <c r="AO1431" i="5"/>
  <c r="AO1432" i="5"/>
  <c r="AO1433" i="5"/>
  <c r="AO1434" i="5"/>
  <c r="AO1435" i="5"/>
  <c r="AO1436" i="5"/>
  <c r="AO1437" i="5"/>
  <c r="AO1438" i="5"/>
  <c r="AO1439" i="5"/>
  <c r="AO1440" i="5"/>
  <c r="AO1441" i="5"/>
  <c r="AO1442" i="5"/>
  <c r="AO1443" i="5"/>
  <c r="AO1444" i="5"/>
  <c r="AO1445" i="5"/>
  <c r="AO1446" i="5"/>
  <c r="AO1447" i="5"/>
  <c r="AO1448" i="5"/>
  <c r="AO1449" i="5"/>
  <c r="AO1450" i="5"/>
  <c r="AO1451" i="5"/>
  <c r="AO1452" i="5"/>
  <c r="AO1453" i="5"/>
  <c r="AO1454" i="5"/>
  <c r="AO1455" i="5"/>
  <c r="AO1456" i="5"/>
  <c r="AO1457" i="5"/>
  <c r="AO1458" i="5"/>
  <c r="AO1459" i="5"/>
  <c r="AO1460" i="5"/>
  <c r="AO1461" i="5"/>
  <c r="AO1462" i="5"/>
  <c r="AO1463" i="5"/>
  <c r="AO1464" i="5"/>
  <c r="AO1465" i="5"/>
  <c r="AO1466" i="5"/>
  <c r="AO1467" i="5"/>
  <c r="AO1468" i="5"/>
  <c r="AO1469" i="5"/>
  <c r="AO1470" i="5"/>
  <c r="AO1471" i="5"/>
  <c r="AO1472" i="5"/>
  <c r="AO1473" i="5"/>
  <c r="AO1474" i="5"/>
  <c r="AO1475" i="5"/>
  <c r="AO1476" i="5"/>
  <c r="AO1477" i="5"/>
  <c r="AO1478" i="5"/>
  <c r="AO1479" i="5"/>
  <c r="AO1480" i="5"/>
  <c r="AO1481" i="5"/>
  <c r="AO1482" i="5"/>
  <c r="AO1483" i="5"/>
  <c r="AO1484" i="5"/>
  <c r="AO1485" i="5"/>
  <c r="AO1486" i="5"/>
  <c r="AO1487" i="5"/>
  <c r="AO1488" i="5"/>
  <c r="AO1489" i="5"/>
  <c r="AO1490" i="5"/>
  <c r="AO1491" i="5"/>
  <c r="AO1492" i="5"/>
  <c r="AO1493" i="5"/>
  <c r="AO1494" i="5"/>
  <c r="AO1495" i="5"/>
  <c r="AO1496" i="5"/>
  <c r="AO1497" i="5"/>
  <c r="AO1498" i="5"/>
  <c r="AO1499" i="5"/>
  <c r="AO1500" i="5"/>
  <c r="AO1501" i="5"/>
  <c r="AO1502" i="5"/>
  <c r="AO1503" i="5"/>
  <c r="AO1504" i="5"/>
  <c r="AO1505" i="5"/>
  <c r="AO1506" i="5"/>
  <c r="AO1507" i="5"/>
  <c r="AO1508" i="5"/>
  <c r="AO1509" i="5"/>
  <c r="AO1510" i="5"/>
  <c r="AO1511" i="5"/>
  <c r="AO1512" i="5"/>
  <c r="AO1513" i="5"/>
  <c r="AO1514" i="5"/>
  <c r="AO1515" i="5"/>
  <c r="AO1516" i="5"/>
  <c r="AO1517" i="5"/>
  <c r="AO1518" i="5"/>
  <c r="AO1519" i="5"/>
  <c r="AO1520" i="5"/>
  <c r="AO1521" i="5"/>
  <c r="AO1522" i="5"/>
  <c r="AO1523" i="5"/>
  <c r="AO1524" i="5"/>
  <c r="AO1525" i="5"/>
  <c r="AO1526" i="5"/>
  <c r="AO1527" i="5"/>
  <c r="AO1528" i="5"/>
  <c r="AO1529" i="5"/>
  <c r="AO1530" i="5"/>
  <c r="AO1531" i="5"/>
  <c r="AO1532" i="5"/>
  <c r="AO1533" i="5"/>
  <c r="AO1534" i="5"/>
  <c r="AO1535" i="5"/>
  <c r="AO1536" i="5"/>
  <c r="AO1537" i="5"/>
  <c r="AO1538" i="5"/>
  <c r="AO1539" i="5"/>
  <c r="AO1540" i="5"/>
  <c r="AO1541" i="5"/>
  <c r="AO1542" i="5"/>
  <c r="AO1543" i="5"/>
  <c r="AO1544" i="5"/>
  <c r="AO1545" i="5"/>
  <c r="AO1546" i="5"/>
  <c r="AO1547" i="5"/>
  <c r="AO1548" i="5"/>
  <c r="AO1549" i="5"/>
  <c r="AO1550" i="5"/>
  <c r="AO1551" i="5"/>
  <c r="AO1552" i="5"/>
  <c r="AO1553" i="5"/>
  <c r="AO1554" i="5"/>
  <c r="AO1555" i="5"/>
  <c r="AO1556" i="5"/>
  <c r="AO1557" i="5"/>
  <c r="AO1558" i="5"/>
  <c r="AO1559" i="5"/>
  <c r="AO1560" i="5"/>
  <c r="AO1561" i="5"/>
  <c r="AO1562" i="5"/>
  <c r="AO1563" i="5"/>
  <c r="AO1564" i="5"/>
  <c r="AO1565" i="5"/>
  <c r="AO1566" i="5"/>
  <c r="AO1567" i="5"/>
  <c r="AO1568" i="5"/>
  <c r="AO1569" i="5"/>
  <c r="AO1570" i="5"/>
  <c r="AO1571" i="5"/>
  <c r="AO1572" i="5"/>
  <c r="AO1573" i="5"/>
  <c r="AO1574" i="5"/>
  <c r="AO1575" i="5"/>
  <c r="AO1576" i="5"/>
  <c r="AO1577" i="5"/>
  <c r="AO1578" i="5"/>
  <c r="AO1579" i="5"/>
  <c r="AO1580" i="5"/>
  <c r="AO1581" i="5"/>
  <c r="AO1582" i="5"/>
  <c r="AO1583" i="5"/>
  <c r="AO1584" i="5"/>
  <c r="AO1585" i="5"/>
  <c r="AO1586" i="5"/>
  <c r="AO1587" i="5"/>
  <c r="AO1588" i="5"/>
  <c r="AO1589" i="5"/>
  <c r="AO1590" i="5"/>
  <c r="AO1591" i="5"/>
  <c r="AO1592" i="5"/>
  <c r="AO1593" i="5"/>
  <c r="AO1594" i="5"/>
  <c r="AO1595" i="5"/>
  <c r="AO1596" i="5"/>
  <c r="AO1597" i="5"/>
  <c r="AO1598" i="5"/>
  <c r="AO1599" i="5"/>
  <c r="AO1600" i="5"/>
  <c r="AO1601" i="5"/>
  <c r="AO1602" i="5"/>
  <c r="AO1603" i="5"/>
  <c r="AO1604" i="5"/>
  <c r="AO1605" i="5"/>
  <c r="AO1606" i="5"/>
  <c r="AO1607" i="5"/>
  <c r="AO1608" i="5"/>
  <c r="AO1609" i="5"/>
  <c r="AO1610" i="5"/>
  <c r="AO1611" i="5"/>
  <c r="AO1612" i="5"/>
  <c r="AO1613" i="5"/>
  <c r="AO1614" i="5"/>
  <c r="AO1615" i="5"/>
  <c r="AO1616" i="5"/>
  <c r="AO1617" i="5"/>
  <c r="AO1618" i="5"/>
  <c r="AO1619" i="5"/>
  <c r="AO1620" i="5"/>
  <c r="AO1621" i="5"/>
  <c r="AO1622" i="5"/>
  <c r="AO1623" i="5"/>
  <c r="AO1624" i="5"/>
  <c r="AO1625" i="5"/>
  <c r="AO1626" i="5"/>
  <c r="AO1627" i="5"/>
  <c r="AO1628" i="5"/>
  <c r="AO1629" i="5"/>
  <c r="AO1630" i="5"/>
  <c r="AO1631" i="5"/>
  <c r="AO1632" i="5"/>
  <c r="AO1633" i="5"/>
  <c r="AO1634" i="5"/>
  <c r="AO1635" i="5"/>
  <c r="AO1636" i="5"/>
  <c r="AO1637" i="5"/>
  <c r="AO1638" i="5"/>
  <c r="AO1639" i="5"/>
  <c r="AO1640" i="5"/>
  <c r="AO1641" i="5"/>
  <c r="AO1642" i="5"/>
  <c r="AO1643" i="5"/>
  <c r="AO1644" i="5"/>
  <c r="AO1645" i="5"/>
  <c r="AO1646" i="5"/>
  <c r="AO1647" i="5"/>
  <c r="AO1648" i="5"/>
  <c r="AO1649" i="5"/>
  <c r="AO1650" i="5"/>
  <c r="AO1651" i="5"/>
  <c r="AO1652" i="5"/>
  <c r="AO1653" i="5"/>
  <c r="AO1654" i="5"/>
  <c r="AO1655" i="5"/>
  <c r="AO1656" i="5"/>
  <c r="AO1657" i="5"/>
  <c r="AO1658" i="5"/>
  <c r="AO1659" i="5"/>
  <c r="AO1660" i="5"/>
  <c r="AO1661" i="5"/>
  <c r="AO1662" i="5"/>
  <c r="AO1663" i="5"/>
  <c r="AO1664" i="5"/>
  <c r="AO1665" i="5"/>
  <c r="AO1666" i="5"/>
  <c r="AO1667" i="5"/>
  <c r="AO1668" i="5"/>
  <c r="AO1669" i="5"/>
  <c r="AO1670" i="5"/>
  <c r="AO1671" i="5"/>
  <c r="AO1672" i="5"/>
  <c r="AO1673" i="5"/>
  <c r="AO1674" i="5"/>
  <c r="AO1675" i="5"/>
  <c r="AO1676" i="5"/>
  <c r="AO1677" i="5"/>
  <c r="AO1678" i="5"/>
  <c r="AO1679" i="5"/>
  <c r="AO1680" i="5"/>
  <c r="AO1681" i="5"/>
  <c r="AO1682" i="5"/>
  <c r="AO1683" i="5"/>
  <c r="AO1684" i="5"/>
  <c r="AO1685" i="5"/>
  <c r="AO1686" i="5"/>
  <c r="AO1687" i="5"/>
  <c r="AO1688" i="5"/>
  <c r="AO1689" i="5"/>
  <c r="AO1690" i="5"/>
  <c r="AO1691" i="5"/>
  <c r="AO1692" i="5"/>
  <c r="AO1693" i="5"/>
  <c r="AO1694" i="5"/>
  <c r="AO1695" i="5"/>
  <c r="AO1696" i="5"/>
  <c r="AO1697" i="5"/>
  <c r="AO1698" i="5"/>
  <c r="AO1699" i="5"/>
  <c r="AO1700" i="5"/>
  <c r="AO1701" i="5"/>
  <c r="AO1702" i="5"/>
  <c r="AO1703" i="5"/>
  <c r="AO1704" i="5"/>
  <c r="AO1705" i="5"/>
  <c r="AO1706" i="5"/>
  <c r="AO1707" i="5"/>
  <c r="AO1708" i="5"/>
  <c r="AO1709" i="5"/>
  <c r="AO1710" i="5"/>
  <c r="AO1711" i="5"/>
  <c r="AO1712" i="5"/>
  <c r="AO1713" i="5"/>
  <c r="AO1714" i="5"/>
  <c r="AO1715" i="5"/>
  <c r="AO1716" i="5"/>
  <c r="AO1717" i="5"/>
  <c r="AO1718" i="5"/>
  <c r="AO1719" i="5"/>
  <c r="AO1720" i="5"/>
  <c r="AO1721" i="5"/>
  <c r="AO1722" i="5"/>
  <c r="AO1723" i="5"/>
  <c r="AO1724" i="5"/>
  <c r="AO1725" i="5"/>
  <c r="AO1726" i="5"/>
  <c r="AO1727" i="5"/>
  <c r="AO1728" i="5"/>
  <c r="AO1729" i="5"/>
  <c r="AO1730" i="5"/>
  <c r="AO1731" i="5"/>
  <c r="AO1732" i="5"/>
  <c r="AO1733" i="5"/>
  <c r="AO1734" i="5"/>
  <c r="AO1735" i="5"/>
  <c r="AO1736" i="5"/>
  <c r="AO1737" i="5"/>
  <c r="AO1738" i="5"/>
  <c r="AO1739" i="5"/>
  <c r="AO1740" i="5"/>
  <c r="AO1741" i="5"/>
  <c r="AO1742" i="5"/>
  <c r="AO1743" i="5"/>
  <c r="AO1744" i="5"/>
  <c r="AO1745" i="5"/>
  <c r="AO1746" i="5"/>
  <c r="AO1747" i="5"/>
  <c r="AO1748" i="5"/>
  <c r="AO1749" i="5"/>
  <c r="AO1750" i="5"/>
  <c r="AO1751" i="5"/>
  <c r="AO1752" i="5"/>
  <c r="AO1753" i="5"/>
  <c r="AO1754" i="5"/>
  <c r="AO1755" i="5"/>
  <c r="AO1756" i="5"/>
  <c r="AO1757" i="5"/>
  <c r="AO1758" i="5"/>
  <c r="AO1759" i="5"/>
  <c r="AO1760" i="5"/>
  <c r="AO1761" i="5"/>
  <c r="AO1762" i="5"/>
  <c r="AO1763" i="5"/>
  <c r="AO1764" i="5"/>
  <c r="AO1765" i="5"/>
  <c r="AO1766" i="5"/>
  <c r="AO1767" i="5"/>
  <c r="AO1768" i="5"/>
  <c r="AO1769" i="5"/>
  <c r="AO1770" i="5"/>
  <c r="AO1771" i="5"/>
  <c r="AO1772" i="5"/>
  <c r="AO1773" i="5"/>
  <c r="AO1774" i="5"/>
  <c r="AO1775" i="5"/>
  <c r="AO1776" i="5"/>
  <c r="AO1777" i="5"/>
  <c r="AO1778" i="5"/>
  <c r="AO1779" i="5"/>
  <c r="AO1780" i="5"/>
  <c r="AO1781" i="5"/>
  <c r="AO1782" i="5"/>
  <c r="AO1783" i="5"/>
  <c r="AO1784" i="5"/>
  <c r="AO1785" i="5"/>
  <c r="AO1786" i="5"/>
  <c r="AO1787" i="5"/>
  <c r="AO1788" i="5"/>
  <c r="AO1789" i="5"/>
  <c r="AO1790" i="5"/>
  <c r="AO1791" i="5"/>
  <c r="AO1792" i="5"/>
  <c r="AO1793" i="5"/>
  <c r="AO1794" i="5"/>
  <c r="AO1795" i="5"/>
  <c r="AO1796" i="5"/>
  <c r="AO1797" i="5"/>
  <c r="AO1798" i="5"/>
  <c r="AO1799" i="5"/>
  <c r="AO1800" i="5"/>
  <c r="AO1801" i="5"/>
  <c r="AO1802" i="5"/>
  <c r="AO1803" i="5"/>
  <c r="AO1804" i="5"/>
  <c r="AO1805" i="5"/>
  <c r="AO1806" i="5"/>
  <c r="AO1807" i="5"/>
  <c r="AO1808" i="5"/>
  <c r="AO1809" i="5"/>
  <c r="AO1810" i="5"/>
  <c r="AO1811" i="5"/>
  <c r="AO1812" i="5"/>
  <c r="AO1813" i="5"/>
  <c r="AO1814" i="5"/>
  <c r="AO1815" i="5"/>
  <c r="AO1816" i="5"/>
  <c r="AO1817" i="5"/>
  <c r="AO1818" i="5"/>
  <c r="AO1819" i="5"/>
  <c r="AO1820" i="5"/>
  <c r="AO1821" i="5"/>
  <c r="AO1822" i="5"/>
  <c r="AO1823" i="5"/>
  <c r="AO1824" i="5"/>
  <c r="AO1825" i="5"/>
  <c r="AO1826" i="5"/>
  <c r="AO1827" i="5"/>
  <c r="AO1828" i="5"/>
  <c r="AO1829" i="5"/>
  <c r="AO1830" i="5"/>
  <c r="AO1831" i="5"/>
  <c r="AO1832" i="5"/>
  <c r="AO1833" i="5"/>
  <c r="AO1834" i="5"/>
  <c r="AO1835" i="5"/>
  <c r="AO1836" i="5"/>
  <c r="AO1837" i="5"/>
  <c r="AO1838" i="5"/>
  <c r="AO1839" i="5"/>
  <c r="AO1840" i="5"/>
  <c r="AO1841" i="5"/>
  <c r="AO1842" i="5"/>
  <c r="AO1843" i="5"/>
  <c r="AO1844" i="5"/>
  <c r="AO1845" i="5"/>
  <c r="AO1846" i="5"/>
  <c r="AO1847" i="5"/>
  <c r="AO1848" i="5"/>
  <c r="AO1849" i="5"/>
  <c r="AO1850" i="5"/>
  <c r="AO1851" i="5"/>
  <c r="AO1852" i="5"/>
  <c r="AO1853" i="5"/>
  <c r="AO1854" i="5"/>
  <c r="AO1855" i="5"/>
  <c r="AO1856" i="5"/>
  <c r="AO1857" i="5"/>
  <c r="AO1858" i="5"/>
  <c r="AO1859" i="5"/>
  <c r="AO1860" i="5"/>
  <c r="AO1861" i="5"/>
  <c r="AO1862" i="5"/>
  <c r="AO1863" i="5"/>
  <c r="AO1864" i="5"/>
  <c r="AO1865" i="5"/>
  <c r="AO1866" i="5"/>
  <c r="AO1867" i="5"/>
  <c r="AO1868" i="5"/>
  <c r="AO1869" i="5"/>
  <c r="AO1870" i="5"/>
  <c r="AO1871" i="5"/>
  <c r="AO1872" i="5"/>
  <c r="AO1873" i="5"/>
  <c r="AO1874" i="5"/>
  <c r="AO1875" i="5"/>
  <c r="AO1876" i="5"/>
  <c r="AO1877" i="5"/>
  <c r="AO1878" i="5"/>
  <c r="AO1879" i="5"/>
  <c r="AO1880" i="5"/>
  <c r="AO1881" i="5"/>
  <c r="AO1882" i="5"/>
  <c r="AO1883" i="5"/>
  <c r="AO1884" i="5"/>
  <c r="AO1885" i="5"/>
  <c r="AO1886" i="5"/>
  <c r="AO1887" i="5"/>
  <c r="AO1888" i="5"/>
  <c r="AO1889" i="5"/>
  <c r="AO1890" i="5"/>
  <c r="AO1891" i="5"/>
  <c r="AO1892" i="5"/>
  <c r="AO1893" i="5"/>
  <c r="AO1894" i="5"/>
  <c r="AO1895" i="5"/>
  <c r="AO1896" i="5"/>
  <c r="AO1897" i="5"/>
  <c r="AO1898" i="5"/>
  <c r="AO1899" i="5"/>
  <c r="AO1900" i="5"/>
  <c r="AO1901" i="5"/>
  <c r="AO1902" i="5"/>
  <c r="AO1903" i="5"/>
  <c r="AO1904" i="5"/>
  <c r="AO1905" i="5"/>
  <c r="AO1906" i="5"/>
  <c r="AO1907" i="5"/>
  <c r="AO1908" i="5"/>
  <c r="AO1909" i="5"/>
  <c r="AO1910" i="5"/>
  <c r="AO1911" i="5"/>
  <c r="AO1912" i="5"/>
  <c r="AO1913" i="5"/>
  <c r="AO1914" i="5"/>
  <c r="AO1915" i="5"/>
  <c r="AO1916" i="5"/>
  <c r="AO1917" i="5"/>
  <c r="AO1918" i="5"/>
  <c r="AO1919" i="5"/>
  <c r="AO1920" i="5"/>
  <c r="AO1921" i="5"/>
  <c r="AO1922" i="5"/>
  <c r="AO1923" i="5"/>
  <c r="AO1924" i="5"/>
  <c r="AO1925" i="5"/>
  <c r="AO1926" i="5"/>
  <c r="AO1927" i="5"/>
  <c r="AO1928" i="5"/>
  <c r="AO1929" i="5"/>
  <c r="AO1930" i="5"/>
  <c r="AO1931" i="5"/>
  <c r="AO1932" i="5"/>
  <c r="AO1933" i="5"/>
  <c r="AO1934" i="5"/>
  <c r="AO1935" i="5"/>
  <c r="AO1936" i="5"/>
  <c r="AO1937" i="5"/>
  <c r="AO1938" i="5"/>
  <c r="AO1939" i="5"/>
  <c r="AO1940" i="5"/>
  <c r="AO1941" i="5"/>
  <c r="AO1942" i="5"/>
  <c r="AO1943" i="5"/>
  <c r="AO1944" i="5"/>
  <c r="AO1945" i="5"/>
  <c r="AO1946" i="5"/>
  <c r="AO1947" i="5"/>
  <c r="AO1948" i="5"/>
  <c r="AO1949" i="5"/>
  <c r="AO1950" i="5"/>
  <c r="AO1951" i="5"/>
  <c r="AO1952" i="5"/>
  <c r="AO1953" i="5"/>
  <c r="AO1954" i="5"/>
  <c r="AO1955" i="5"/>
  <c r="AO1956" i="5"/>
  <c r="AO1957" i="5"/>
  <c r="AO1958" i="5"/>
  <c r="AO1959" i="5"/>
  <c r="AO1960" i="5"/>
  <c r="AO1961" i="5"/>
  <c r="AO1962" i="5"/>
  <c r="AO1963" i="5"/>
  <c r="AO1964" i="5"/>
  <c r="AO1965" i="5"/>
  <c r="AO1966" i="5"/>
  <c r="AO1967" i="5"/>
  <c r="AO1968" i="5"/>
  <c r="AO1969" i="5"/>
  <c r="AO1970" i="5"/>
  <c r="AO1971" i="5"/>
  <c r="AO1972" i="5"/>
  <c r="AO1973" i="5"/>
  <c r="AO1974" i="5"/>
  <c r="AO1975" i="5"/>
  <c r="AO1976" i="5"/>
  <c r="AO1977" i="5"/>
  <c r="AO1978" i="5"/>
  <c r="AO1979" i="5"/>
  <c r="AO1980" i="5"/>
  <c r="AO1981" i="5"/>
  <c r="AO1982" i="5"/>
  <c r="AO1983" i="5"/>
  <c r="AO1984" i="5"/>
  <c r="AO1985" i="5"/>
  <c r="AO1986" i="5"/>
  <c r="AO1987" i="5"/>
  <c r="AO1988" i="5"/>
  <c r="AO1989" i="5"/>
  <c r="AO1990" i="5"/>
  <c r="AO1991" i="5"/>
  <c r="AO1992" i="5"/>
  <c r="AO1993" i="5"/>
  <c r="AO1994" i="5"/>
  <c r="AO1995" i="5"/>
  <c r="AO1996" i="5"/>
  <c r="AO1997" i="5"/>
  <c r="AO1998" i="5"/>
  <c r="AO1999" i="5"/>
  <c r="AO2000" i="5"/>
  <c r="AO2001" i="5"/>
  <c r="AO2002" i="5"/>
  <c r="AO2003" i="5"/>
  <c r="AO2004" i="5"/>
  <c r="AO2005" i="5"/>
  <c r="AO2006" i="5"/>
  <c r="AO2007" i="5"/>
  <c r="AO2008" i="5"/>
  <c r="AO2009" i="5"/>
  <c r="AO2010" i="5"/>
  <c r="AO2011" i="5"/>
  <c r="AO2012" i="5"/>
  <c r="AO2013" i="5"/>
  <c r="AO2014" i="5"/>
  <c r="AO2015" i="5"/>
  <c r="AO2016" i="5"/>
  <c r="AO2017" i="5"/>
  <c r="AO2018" i="5"/>
  <c r="AO2019" i="5"/>
  <c r="AO2020" i="5"/>
  <c r="AO2021" i="5"/>
  <c r="AO2022" i="5"/>
  <c r="AO2023" i="5"/>
  <c r="AO2024" i="5"/>
  <c r="AO2025" i="5"/>
  <c r="AO2026" i="5"/>
  <c r="AO2027" i="5"/>
  <c r="AO2028" i="5"/>
  <c r="AO2029" i="5"/>
  <c r="AO2030" i="5"/>
  <c r="AO2031" i="5"/>
  <c r="AO2032" i="5"/>
  <c r="AO2033" i="5"/>
  <c r="AO2034" i="5"/>
  <c r="AO2035" i="5"/>
  <c r="AO2036" i="5"/>
  <c r="AO2037" i="5"/>
  <c r="AO2038" i="5"/>
  <c r="AO2039" i="5"/>
  <c r="AO2040" i="5"/>
  <c r="AO2041" i="5"/>
  <c r="AO2042" i="5"/>
  <c r="AO2043" i="5"/>
  <c r="AO2044" i="5"/>
  <c r="AO2045" i="5"/>
  <c r="AO2046" i="5"/>
  <c r="AO2047" i="5"/>
  <c r="AO2048" i="5"/>
  <c r="AO2049" i="5"/>
  <c r="AO2050" i="5"/>
  <c r="AO2051" i="5"/>
  <c r="AO2052" i="5"/>
  <c r="AO2053" i="5"/>
  <c r="AO2054" i="5"/>
  <c r="AO2055" i="5"/>
  <c r="AO2056" i="5"/>
  <c r="AO2057" i="5"/>
  <c r="AO2058" i="5"/>
  <c r="AO2059" i="5"/>
  <c r="AO2060" i="5"/>
  <c r="AO2061" i="5"/>
  <c r="AO2062" i="5"/>
  <c r="AO2063" i="5"/>
  <c r="AO2064" i="5"/>
  <c r="AO2065" i="5"/>
  <c r="AO2066" i="5"/>
  <c r="AO2067" i="5"/>
  <c r="AO2068" i="5"/>
  <c r="AO2069" i="5"/>
  <c r="AO2070" i="5"/>
  <c r="AO2071" i="5"/>
  <c r="AO2072" i="5"/>
  <c r="AO2073" i="5"/>
  <c r="AO2074" i="5"/>
  <c r="AO2075" i="5"/>
  <c r="AO2076" i="5"/>
  <c r="AO2077" i="5"/>
  <c r="AO2078" i="5"/>
  <c r="AO2079" i="5"/>
  <c r="AO2080" i="5"/>
  <c r="AO2081" i="5"/>
  <c r="AO2082" i="5"/>
  <c r="AO2083" i="5"/>
  <c r="AO2084" i="5"/>
  <c r="AO2085" i="5"/>
  <c r="AO2086" i="5"/>
  <c r="AO2087" i="5"/>
  <c r="AO2088" i="5"/>
  <c r="AO2089" i="5"/>
  <c r="AO2090" i="5"/>
  <c r="AO2091" i="5"/>
  <c r="AO2092" i="5"/>
  <c r="AO2093" i="5"/>
  <c r="AO2094" i="5"/>
  <c r="AO2095" i="5"/>
  <c r="AO2096" i="5"/>
  <c r="AO2097" i="5"/>
  <c r="AO2098" i="5"/>
  <c r="AO2099" i="5"/>
  <c r="AO2100" i="5"/>
  <c r="AO2101" i="5"/>
  <c r="AO2102" i="5"/>
  <c r="AO2103" i="5"/>
  <c r="AO2104" i="5"/>
  <c r="AO2105" i="5"/>
  <c r="AO2106" i="5"/>
  <c r="AO2107" i="5"/>
  <c r="AO2108" i="5"/>
  <c r="AO2109" i="5"/>
  <c r="AO2110" i="5"/>
  <c r="AO2111" i="5"/>
  <c r="AO2112" i="5"/>
  <c r="AO2113" i="5"/>
  <c r="AO2114" i="5"/>
  <c r="AO2115" i="5"/>
  <c r="AO2116" i="5"/>
  <c r="AO2117" i="5"/>
  <c r="AO2118" i="5"/>
  <c r="AO2119" i="5"/>
  <c r="AO2120" i="5"/>
  <c r="AO2121" i="5"/>
  <c r="AO2122" i="5"/>
  <c r="AO2123" i="5"/>
  <c r="AO2124" i="5"/>
  <c r="AO2125" i="5"/>
  <c r="AO2126" i="5"/>
  <c r="AO2127" i="5"/>
  <c r="AO2128" i="5"/>
  <c r="AO2129" i="5"/>
  <c r="AO2130" i="5"/>
  <c r="AO2131" i="5"/>
  <c r="AO2132" i="5"/>
  <c r="AO2133" i="5"/>
  <c r="AO2134" i="5"/>
  <c r="AO2135" i="5"/>
  <c r="AO2136" i="5"/>
  <c r="AO2137" i="5"/>
  <c r="AO2138" i="5"/>
  <c r="AO2139" i="5"/>
  <c r="AO2140" i="5"/>
  <c r="AO2141" i="5"/>
  <c r="AO2142" i="5"/>
  <c r="AO2143" i="5"/>
  <c r="AO2144" i="5"/>
  <c r="AO2145" i="5"/>
  <c r="AO2146" i="5"/>
  <c r="AO2147" i="5"/>
  <c r="AO2148" i="5"/>
  <c r="AO2149" i="5"/>
  <c r="AO2150" i="5"/>
  <c r="AO2151" i="5"/>
  <c r="AO2152" i="5"/>
  <c r="AO2153" i="5"/>
  <c r="AO2154" i="5"/>
  <c r="AO2155" i="5"/>
  <c r="AO2156" i="5"/>
  <c r="AO2157" i="5"/>
  <c r="AO2158" i="5"/>
  <c r="AO2159" i="5"/>
  <c r="AO2160" i="5"/>
  <c r="AO2161" i="5"/>
  <c r="AO2162" i="5"/>
  <c r="AO2163" i="5"/>
  <c r="AO2164" i="5"/>
  <c r="AO2165" i="5"/>
  <c r="AO2166" i="5"/>
  <c r="AO2167" i="5"/>
  <c r="AO2168" i="5"/>
  <c r="AO2169" i="5"/>
  <c r="AO2170" i="5"/>
  <c r="AO2171" i="5"/>
  <c r="AO2172" i="5"/>
  <c r="AO2173" i="5"/>
  <c r="AO2174" i="5"/>
  <c r="AO2175" i="5"/>
  <c r="AO2176" i="5"/>
  <c r="AO2177" i="5"/>
  <c r="AO2178" i="5"/>
  <c r="AO2179" i="5"/>
  <c r="AO2180" i="5"/>
  <c r="AO2181" i="5"/>
  <c r="AO2182" i="5"/>
  <c r="AO2183" i="5"/>
  <c r="AO2184" i="5"/>
  <c r="AO2185" i="5"/>
  <c r="AO2186" i="5"/>
  <c r="AO2187" i="5"/>
  <c r="AO2188" i="5"/>
  <c r="AO2189" i="5"/>
  <c r="AO2190" i="5"/>
  <c r="AO2191" i="5"/>
  <c r="AO2192" i="5"/>
  <c r="AO2193" i="5"/>
  <c r="AO2194" i="5"/>
  <c r="AO2195" i="5"/>
  <c r="AO2196" i="5"/>
  <c r="AO2197" i="5"/>
  <c r="AO2198" i="5"/>
  <c r="AO2199" i="5"/>
  <c r="AO2200" i="5"/>
  <c r="AO2201" i="5"/>
  <c r="AO2202" i="5"/>
  <c r="AO2203" i="5"/>
  <c r="AO2204" i="5"/>
  <c r="AO2205" i="5"/>
  <c r="AO2206" i="5"/>
  <c r="AO2207" i="5"/>
  <c r="AO2208" i="5"/>
  <c r="AO2209" i="5"/>
  <c r="AO2210" i="5"/>
  <c r="AO2211" i="5"/>
  <c r="AO2212" i="5"/>
  <c r="AO2213" i="5"/>
  <c r="AO2214" i="5"/>
  <c r="AO2215" i="5"/>
  <c r="AO2216" i="5"/>
  <c r="AO2217" i="5"/>
  <c r="AO2218" i="5"/>
  <c r="AO2219" i="5"/>
  <c r="AO2220" i="5"/>
  <c r="AO2221" i="5"/>
  <c r="AO2222" i="5"/>
  <c r="AO2223" i="5"/>
  <c r="AO2224" i="5"/>
  <c r="AO2225" i="5"/>
  <c r="AO2226" i="5"/>
  <c r="AO2227" i="5"/>
  <c r="AO2228" i="5"/>
  <c r="AO2229" i="5"/>
  <c r="AO2230" i="5"/>
  <c r="AO2231" i="5"/>
  <c r="AO2232" i="5"/>
  <c r="AO2233" i="5"/>
  <c r="AO2234" i="5"/>
  <c r="AO2235" i="5"/>
  <c r="AO2236" i="5"/>
  <c r="AO2237" i="5"/>
  <c r="AO2238" i="5"/>
  <c r="AO2239" i="5"/>
  <c r="AO2240" i="5"/>
  <c r="AO2241" i="5"/>
  <c r="AO2242" i="5"/>
  <c r="AO2243" i="5"/>
  <c r="AO2244" i="5"/>
  <c r="AO2245" i="5"/>
  <c r="AO2246" i="5"/>
  <c r="AO2247" i="5"/>
  <c r="AO2248" i="5"/>
  <c r="AO2249" i="5"/>
  <c r="AO2250" i="5"/>
  <c r="AO2251" i="5"/>
  <c r="AO2252" i="5"/>
  <c r="AO2253" i="5"/>
  <c r="AO2254" i="5"/>
  <c r="AO2255" i="5"/>
  <c r="AO2256" i="5"/>
  <c r="AO2257" i="5"/>
  <c r="AO2258" i="5"/>
  <c r="AO2259" i="5"/>
  <c r="AO2260" i="5"/>
  <c r="AO2261" i="5"/>
  <c r="AO2262" i="5"/>
  <c r="AO2263" i="5"/>
  <c r="AO2264" i="5"/>
  <c r="AO2265" i="5"/>
  <c r="AO2266" i="5"/>
  <c r="AO2267" i="5"/>
  <c r="AO2268" i="5"/>
  <c r="AO2269" i="5"/>
  <c r="AO2270" i="5"/>
  <c r="AO2271" i="5"/>
  <c r="AO2272" i="5"/>
  <c r="AO2273" i="5"/>
  <c r="AO2274" i="5"/>
  <c r="AO2275" i="5"/>
  <c r="AO2276" i="5"/>
  <c r="AO2277" i="5"/>
  <c r="AO2278" i="5"/>
  <c r="AO2279" i="5"/>
  <c r="AO2280" i="5"/>
  <c r="AO2281" i="5"/>
  <c r="AO2282" i="5"/>
  <c r="AO2283" i="5"/>
  <c r="AO2284" i="5"/>
  <c r="AO2285" i="5"/>
  <c r="AO2286" i="5"/>
  <c r="AO2287" i="5"/>
  <c r="AO2288" i="5"/>
  <c r="AO2289" i="5"/>
  <c r="AO2290" i="5"/>
  <c r="AO2291" i="5"/>
  <c r="AO2292" i="5"/>
  <c r="AO2293" i="5"/>
  <c r="AO2294" i="5"/>
  <c r="AO2295" i="5"/>
  <c r="AO2296" i="5"/>
  <c r="AO2297" i="5"/>
  <c r="AO2298" i="5"/>
  <c r="AO2299" i="5"/>
  <c r="AO2300" i="5"/>
  <c r="AO2301" i="5"/>
  <c r="AO2302" i="5"/>
  <c r="AO2303" i="5"/>
  <c r="AO2304" i="5"/>
  <c r="AO2305" i="5"/>
  <c r="AO2306" i="5"/>
  <c r="AO2307" i="5"/>
  <c r="AO2308" i="5"/>
  <c r="AO2309" i="5"/>
  <c r="AO2310" i="5"/>
  <c r="AO2311" i="5"/>
  <c r="AO2312" i="5"/>
  <c r="AO2313" i="5"/>
  <c r="AO2314" i="5"/>
  <c r="AO2315" i="5"/>
  <c r="AO2316" i="5"/>
  <c r="AO2317" i="5"/>
  <c r="AO2318" i="5"/>
  <c r="AO2319" i="5"/>
  <c r="AO2320" i="5"/>
  <c r="AO2321" i="5"/>
  <c r="AO2322" i="5"/>
  <c r="AO2323" i="5"/>
  <c r="AO2324" i="5"/>
  <c r="AO2325" i="5"/>
  <c r="AO2326" i="5"/>
  <c r="AO2327" i="5"/>
  <c r="AO2328" i="5"/>
  <c r="AO2329" i="5"/>
  <c r="AO2330" i="5"/>
  <c r="AO2331" i="5"/>
  <c r="AO2332" i="5"/>
  <c r="AO2333" i="5"/>
  <c r="AO2334" i="5"/>
  <c r="AO2335" i="5"/>
  <c r="AO2336" i="5"/>
  <c r="AO2337" i="5"/>
  <c r="AO2338" i="5"/>
  <c r="AO2339" i="5"/>
  <c r="AO2340" i="5"/>
  <c r="AO2341" i="5"/>
  <c r="AO2342" i="5"/>
  <c r="AO2343" i="5"/>
  <c r="AO2344" i="5"/>
  <c r="AO2345" i="5"/>
  <c r="AO2346" i="5"/>
  <c r="AO2347" i="5"/>
  <c r="AO2348" i="5"/>
  <c r="AO2349" i="5"/>
  <c r="AO2350" i="5"/>
  <c r="AO2351" i="5"/>
  <c r="AO2352" i="5"/>
  <c r="AO2353" i="5"/>
  <c r="AO2354" i="5"/>
  <c r="AO2355" i="5"/>
  <c r="AO2356" i="5"/>
  <c r="AO2357" i="5"/>
  <c r="AO2358" i="5"/>
  <c r="AO2359" i="5"/>
  <c r="AO2360" i="5"/>
  <c r="AO2361" i="5"/>
  <c r="AO2362" i="5"/>
  <c r="AO2363" i="5"/>
  <c r="AO2364" i="5"/>
  <c r="AO2365" i="5"/>
  <c r="AO2366" i="5"/>
  <c r="AO2367" i="5"/>
  <c r="AO2368" i="5"/>
  <c r="AO2369" i="5"/>
  <c r="AO2370" i="5"/>
  <c r="AO2371" i="5"/>
  <c r="AO2372" i="5"/>
  <c r="AO2373" i="5"/>
  <c r="AO2374" i="5"/>
  <c r="AO2375" i="5"/>
  <c r="AO2376" i="5"/>
  <c r="AO2377" i="5"/>
  <c r="AO2378" i="5"/>
  <c r="AO2379" i="5"/>
  <c r="AO2380" i="5"/>
  <c r="AO2381" i="5"/>
  <c r="AO2382" i="5"/>
  <c r="AO2383" i="5"/>
  <c r="AO2384" i="5"/>
  <c r="AO2385" i="5"/>
  <c r="AO2386" i="5"/>
  <c r="AO2387" i="5"/>
  <c r="AO2388" i="5"/>
  <c r="AO2389" i="5"/>
  <c r="AO2390" i="5"/>
  <c r="AO2391" i="5"/>
  <c r="AO2392" i="5"/>
  <c r="AO2393" i="5"/>
  <c r="AO2394" i="5"/>
  <c r="AO2395" i="5"/>
  <c r="AO2396" i="5"/>
  <c r="AO2397" i="5"/>
  <c r="AO2398" i="5"/>
  <c r="AO2399" i="5"/>
  <c r="AO2400" i="5"/>
  <c r="AO2401" i="5"/>
  <c r="AO2402" i="5"/>
  <c r="AO2403" i="5"/>
  <c r="AO2404" i="5"/>
  <c r="AO2405" i="5"/>
  <c r="AO2406" i="5"/>
  <c r="AO2407" i="5"/>
  <c r="AO2408" i="5"/>
  <c r="AO2409" i="5"/>
  <c r="AO2410" i="5"/>
  <c r="AO2411" i="5"/>
  <c r="AO2412" i="5"/>
  <c r="AO2413" i="5"/>
  <c r="AO2414" i="5"/>
  <c r="AO2415" i="5"/>
  <c r="AO2416" i="5"/>
  <c r="AO2417" i="5"/>
  <c r="AO2418" i="5"/>
  <c r="AO2419" i="5"/>
  <c r="AO2420" i="5"/>
  <c r="AO2421" i="5"/>
  <c r="AO2422" i="5"/>
  <c r="AO2423" i="5"/>
  <c r="AO2424" i="5"/>
  <c r="AO2425" i="5"/>
  <c r="AO2426" i="5"/>
  <c r="AO2427" i="5"/>
  <c r="AO2428" i="5"/>
  <c r="AO2429" i="5"/>
  <c r="AO2430" i="5"/>
  <c r="AO2431" i="5"/>
  <c r="AO2432" i="5"/>
  <c r="AO2433" i="5"/>
  <c r="AO2434" i="5"/>
  <c r="AO2435" i="5"/>
  <c r="AO2436" i="5"/>
  <c r="AO2437" i="5"/>
  <c r="AO2438" i="5"/>
  <c r="AO2439" i="5"/>
  <c r="AO2440" i="5"/>
  <c r="AO2441" i="5"/>
  <c r="AO2442" i="5"/>
  <c r="AO2443" i="5"/>
  <c r="AO2444" i="5"/>
  <c r="AO2445" i="5"/>
  <c r="AO2446" i="5"/>
  <c r="AO2447" i="5"/>
  <c r="AO2448" i="5"/>
  <c r="AO2449" i="5"/>
  <c r="AO2450" i="5"/>
  <c r="AO2451" i="5"/>
  <c r="AO2452" i="5"/>
  <c r="AO2453" i="5"/>
  <c r="AO2454" i="5"/>
  <c r="AO2455" i="5"/>
  <c r="AO2456" i="5"/>
  <c r="AO2457" i="5"/>
  <c r="AO2458" i="5"/>
  <c r="AO2459" i="5"/>
  <c r="AO2460" i="5"/>
  <c r="AO2461" i="5"/>
  <c r="AO2462" i="5"/>
  <c r="AO2463" i="5"/>
  <c r="AO2464" i="5"/>
  <c r="AO2465" i="5"/>
  <c r="AO2466" i="5"/>
  <c r="AO2467" i="5"/>
  <c r="AO2468" i="5"/>
  <c r="AO2469" i="5"/>
  <c r="AO2470" i="5"/>
  <c r="AO2471" i="5"/>
  <c r="AO2472" i="5"/>
  <c r="AO2473" i="5"/>
  <c r="AO2474" i="5"/>
  <c r="AO2475" i="5"/>
  <c r="AO2476" i="5"/>
  <c r="AO2477" i="5"/>
  <c r="AO2478" i="5"/>
  <c r="AO2479" i="5"/>
  <c r="AO2480" i="5"/>
  <c r="AO2481" i="5"/>
  <c r="AO2482" i="5"/>
  <c r="AO2483" i="5"/>
  <c r="AO2484" i="5"/>
  <c r="AO2485" i="5"/>
  <c r="AO2486" i="5"/>
  <c r="AO2487" i="5"/>
  <c r="AO2488" i="5"/>
  <c r="AO2489" i="5"/>
  <c r="AO2490" i="5"/>
  <c r="AO2491" i="5"/>
  <c r="AO2492" i="5"/>
  <c r="AO2493" i="5"/>
  <c r="AO2494" i="5"/>
  <c r="AO2495" i="5"/>
  <c r="AO2496" i="5"/>
  <c r="AO2497" i="5"/>
  <c r="AO2498" i="5"/>
  <c r="AO2499" i="5"/>
  <c r="AO2500" i="5"/>
  <c r="AO2501" i="5"/>
  <c r="AO2502" i="5"/>
  <c r="AO2503" i="5"/>
  <c r="AO2504" i="5"/>
  <c r="AO2505" i="5"/>
  <c r="AO2506" i="5"/>
  <c r="AO2507" i="5"/>
  <c r="AO2508" i="5"/>
  <c r="AO2509" i="5"/>
  <c r="AO2510" i="5"/>
  <c r="AO2511" i="5"/>
  <c r="AO2512" i="5"/>
  <c r="AO2513" i="5"/>
  <c r="AO2514" i="5"/>
  <c r="AO2515" i="5"/>
  <c r="AO2516" i="5"/>
  <c r="AO2517" i="5"/>
  <c r="AO2518" i="5"/>
  <c r="AO2519" i="5"/>
  <c r="AO2520" i="5"/>
  <c r="AO2521" i="5"/>
  <c r="AO2522" i="5"/>
  <c r="AO2523" i="5"/>
  <c r="AO2524" i="5"/>
  <c r="AO2525" i="5"/>
  <c r="AO2526" i="5"/>
  <c r="AO2527" i="5"/>
  <c r="AO2528" i="5"/>
  <c r="AO2529" i="5"/>
  <c r="AO2530" i="5"/>
  <c r="AO2531" i="5"/>
  <c r="AO2532" i="5"/>
  <c r="AO2533" i="5"/>
  <c r="AO2534" i="5"/>
  <c r="AO2535" i="5"/>
  <c r="AO2536" i="5"/>
  <c r="AO2537" i="5"/>
  <c r="AO2538" i="5"/>
  <c r="AO2539" i="5"/>
  <c r="AO2540" i="5"/>
  <c r="AO2541" i="5"/>
  <c r="AO2542" i="5"/>
  <c r="AO2543" i="5"/>
  <c r="AO2544" i="5"/>
  <c r="AO2545" i="5"/>
  <c r="AO2546" i="5"/>
  <c r="AO2547" i="5"/>
  <c r="AO2548" i="5"/>
  <c r="AO2549" i="5"/>
  <c r="AO2550" i="5"/>
  <c r="AO2551" i="5"/>
  <c r="AO2552" i="5"/>
  <c r="AO2553" i="5"/>
  <c r="AO2554" i="5"/>
  <c r="AO2555" i="5"/>
  <c r="AO2556" i="5"/>
  <c r="AO2557" i="5"/>
  <c r="AO2558" i="5"/>
  <c r="AO2559" i="5"/>
  <c r="AO2560" i="5"/>
  <c r="AO2561" i="5"/>
  <c r="AO2562" i="5"/>
  <c r="AO2563" i="5"/>
  <c r="AO2564" i="5"/>
  <c r="AO2565" i="5"/>
  <c r="AO2566" i="5"/>
  <c r="AO2567" i="5"/>
  <c r="AO2568" i="5"/>
  <c r="AO2569" i="5"/>
  <c r="AO2570" i="5"/>
  <c r="AO2571" i="5"/>
  <c r="AO2572" i="5"/>
  <c r="AO2573" i="5"/>
  <c r="AO2574" i="5"/>
  <c r="AO2575" i="5"/>
  <c r="AO2576" i="5"/>
  <c r="AO2577" i="5"/>
  <c r="AO2578" i="5"/>
  <c r="AO2579" i="5"/>
  <c r="AO2580" i="5"/>
  <c r="AO2581" i="5"/>
  <c r="AO2582" i="5"/>
  <c r="AO2583" i="5"/>
  <c r="AO2584" i="5"/>
  <c r="AO2585" i="5"/>
  <c r="AO2586" i="5"/>
  <c r="AO2587" i="5"/>
  <c r="AO2588" i="5"/>
  <c r="AO2589" i="5"/>
  <c r="AO2590" i="5"/>
  <c r="AO2591" i="5"/>
  <c r="AO2592" i="5"/>
  <c r="AO2593" i="5"/>
  <c r="AO2594" i="5"/>
  <c r="AO2595" i="5"/>
  <c r="AO2596" i="5"/>
  <c r="AO2597" i="5"/>
  <c r="AO2598" i="5"/>
  <c r="AO2599" i="5"/>
  <c r="AO2600" i="5"/>
  <c r="AO2601" i="5"/>
  <c r="AO2602" i="5"/>
  <c r="AO2603" i="5"/>
  <c r="AO2604" i="5"/>
  <c r="AO2605" i="5"/>
  <c r="AO2606" i="5"/>
  <c r="AO2607" i="5"/>
  <c r="AO2608" i="5"/>
  <c r="AO2609" i="5"/>
  <c r="AO2610" i="5"/>
  <c r="AO2611" i="5"/>
  <c r="AO2612" i="5"/>
  <c r="AO2613" i="5"/>
  <c r="AO2614" i="5"/>
  <c r="AO2615" i="5"/>
  <c r="AO2616" i="5"/>
  <c r="AO2617" i="5"/>
  <c r="AO2618" i="5"/>
  <c r="AO2619" i="5"/>
  <c r="AO2620" i="5"/>
  <c r="AO2621" i="5"/>
  <c r="AO2622" i="5"/>
  <c r="AO2623" i="5"/>
  <c r="AO2624" i="5"/>
  <c r="AO2625" i="5"/>
  <c r="AO2626" i="5"/>
  <c r="AO2627" i="5"/>
  <c r="AO2628" i="5"/>
  <c r="AO2629" i="5"/>
  <c r="AO2630" i="5"/>
  <c r="AO2631" i="5"/>
  <c r="AO2632" i="5"/>
  <c r="AO2633" i="5"/>
  <c r="AO2634" i="5"/>
  <c r="AO2635" i="5"/>
  <c r="AO2636" i="5"/>
  <c r="AO2637" i="5"/>
  <c r="AO2638" i="5"/>
  <c r="AO2639" i="5"/>
  <c r="AO2640" i="5"/>
  <c r="AO2641" i="5"/>
  <c r="AO2642" i="5"/>
  <c r="AO2643" i="5"/>
  <c r="AO2644" i="5"/>
  <c r="AO2645" i="5"/>
  <c r="AO2646" i="5"/>
  <c r="AO2647" i="5"/>
  <c r="AO2648" i="5"/>
  <c r="AO2649" i="5"/>
  <c r="AO2650" i="5"/>
  <c r="AO2651" i="5"/>
  <c r="AO2652" i="5"/>
  <c r="AO2653" i="5"/>
  <c r="AO2654" i="5"/>
  <c r="AO2655" i="5"/>
  <c r="AO2656" i="5"/>
  <c r="AO2657" i="5"/>
  <c r="AO2658" i="5"/>
  <c r="AO2659" i="5"/>
  <c r="AO2660" i="5"/>
  <c r="AO2661" i="5"/>
  <c r="AO2662" i="5"/>
  <c r="AO2663" i="5"/>
  <c r="AO2664" i="5"/>
  <c r="AO2665" i="5"/>
  <c r="AO2666" i="5"/>
  <c r="AO2667" i="5"/>
  <c r="AO2668" i="5"/>
  <c r="AO2669" i="5"/>
  <c r="AO2670" i="5"/>
  <c r="AO2671" i="5"/>
  <c r="AO2672" i="5"/>
  <c r="AO2673" i="5"/>
  <c r="AO2674" i="5"/>
  <c r="AO2675" i="5"/>
  <c r="AO2676" i="5"/>
  <c r="AO2677" i="5"/>
  <c r="AO2678" i="5"/>
  <c r="AO2679" i="5"/>
  <c r="AO2680" i="5"/>
  <c r="AO2681" i="5"/>
  <c r="AO2682" i="5"/>
  <c r="AO2683" i="5"/>
  <c r="AO2684" i="5"/>
  <c r="AO2685" i="5"/>
  <c r="AO2686" i="5"/>
  <c r="AO2687" i="5"/>
  <c r="AO2688" i="5"/>
  <c r="AO2689" i="5"/>
  <c r="AO2690" i="5"/>
  <c r="AO2691" i="5"/>
  <c r="AO2692" i="5"/>
  <c r="AO2693" i="5"/>
  <c r="AO2694" i="5"/>
  <c r="AO2695" i="5"/>
  <c r="AO2696" i="5"/>
  <c r="AO2697" i="5"/>
  <c r="AO2698" i="5"/>
  <c r="AO2699" i="5"/>
  <c r="AO2700" i="5"/>
  <c r="AO2701" i="5"/>
  <c r="AO2702" i="5"/>
  <c r="AO2703" i="5"/>
  <c r="AO2704" i="5"/>
  <c r="AO2705" i="5"/>
  <c r="AO2706" i="5"/>
  <c r="AO2707" i="5"/>
  <c r="AO2708" i="5"/>
  <c r="AO2709" i="5"/>
  <c r="AO2710" i="5"/>
  <c r="AO2711" i="5"/>
  <c r="AO2712" i="5"/>
  <c r="AO2713" i="5"/>
  <c r="AO2714" i="5"/>
  <c r="AO2715" i="5"/>
  <c r="AO2716" i="5"/>
  <c r="AO2717" i="5"/>
  <c r="AO2718" i="5"/>
  <c r="AO2719" i="5"/>
  <c r="AO2720" i="5"/>
  <c r="AO2721" i="5"/>
  <c r="AO2722" i="5"/>
  <c r="AO2723" i="5"/>
  <c r="AO2724" i="5"/>
  <c r="AO2725" i="5"/>
  <c r="AO2726" i="5"/>
  <c r="AO2727" i="5"/>
  <c r="AO2728" i="5"/>
  <c r="AO2729" i="5"/>
  <c r="AO2730" i="5"/>
  <c r="AO2731" i="5"/>
  <c r="AO2732" i="5"/>
  <c r="AO2733" i="5"/>
  <c r="AO2734" i="5"/>
  <c r="AO2735" i="5"/>
  <c r="AO2736" i="5"/>
  <c r="AO2737" i="5"/>
  <c r="AO2738" i="5"/>
  <c r="AO2739" i="5"/>
  <c r="AO2740" i="5"/>
  <c r="AO2741" i="5"/>
  <c r="AO2742" i="5"/>
  <c r="AO2743" i="5"/>
  <c r="AO2744" i="5"/>
  <c r="AO2745" i="5"/>
  <c r="AO2746" i="5"/>
  <c r="AO2747" i="5"/>
  <c r="AO2748" i="5"/>
  <c r="AO2749" i="5"/>
  <c r="AO2750" i="5"/>
  <c r="AO2751" i="5"/>
  <c r="AO2752" i="5"/>
  <c r="AO2753" i="5"/>
  <c r="AO2754" i="5"/>
  <c r="AO2755" i="5"/>
  <c r="AO2756" i="5"/>
  <c r="AO2757" i="5"/>
  <c r="AO2758" i="5"/>
  <c r="AO2759" i="5"/>
  <c r="AO2760" i="5"/>
  <c r="AO2761" i="5"/>
  <c r="AO2762" i="5"/>
  <c r="AO2763" i="5"/>
  <c r="AO2764" i="5"/>
  <c r="AO2765" i="5"/>
  <c r="AO2766" i="5"/>
  <c r="AO2767" i="5"/>
  <c r="AO2768" i="5"/>
  <c r="AO2769" i="5"/>
  <c r="AO2770" i="5"/>
  <c r="AO2771" i="5"/>
  <c r="AO2772" i="5"/>
  <c r="AO2773" i="5"/>
  <c r="AO2774" i="5"/>
  <c r="AO2775" i="5"/>
  <c r="AO2776" i="5"/>
  <c r="AO2777" i="5"/>
  <c r="AO2778" i="5"/>
  <c r="AO2779" i="5"/>
  <c r="AO2780" i="5"/>
  <c r="AO2781" i="5"/>
  <c r="AO2782" i="5"/>
  <c r="AO2783" i="5"/>
  <c r="AO2784" i="5"/>
  <c r="AO2785" i="5"/>
  <c r="AO2786" i="5"/>
  <c r="AO2787" i="5"/>
  <c r="AO2788" i="5"/>
  <c r="AO2789" i="5"/>
  <c r="AO2790" i="5"/>
  <c r="AO2791" i="5"/>
  <c r="AO2792" i="5"/>
  <c r="AO2793" i="5"/>
  <c r="AO2794" i="5"/>
  <c r="AO2795" i="5"/>
  <c r="AO2796" i="5"/>
  <c r="AO2797" i="5"/>
  <c r="AO2798" i="5"/>
  <c r="AO2799" i="5"/>
  <c r="AO2800" i="5"/>
  <c r="AO2801" i="5"/>
  <c r="AO2802" i="5"/>
  <c r="AO2803" i="5"/>
  <c r="AO2804" i="5"/>
  <c r="AO2805" i="5"/>
  <c r="AO2806" i="5"/>
  <c r="AO2807" i="5"/>
  <c r="AO2808" i="5"/>
  <c r="AO2809" i="5"/>
  <c r="AO2810" i="5"/>
  <c r="AO2811" i="5"/>
  <c r="AO2812" i="5"/>
  <c r="AO2813" i="5"/>
  <c r="AO2814" i="5"/>
  <c r="AO2815" i="5"/>
  <c r="AO2816" i="5"/>
  <c r="AO2817" i="5"/>
  <c r="AO2818" i="5"/>
  <c r="AO2819" i="5"/>
  <c r="AO2820" i="5"/>
  <c r="AO2821" i="5"/>
  <c r="AO2822" i="5"/>
  <c r="AO2823" i="5"/>
  <c r="AO2824" i="5"/>
  <c r="AO2825" i="5"/>
  <c r="AO2826" i="5"/>
  <c r="AO2827" i="5"/>
  <c r="AO2828" i="5"/>
  <c r="AO2829" i="5"/>
  <c r="AO2830" i="5"/>
  <c r="AO2831" i="5"/>
  <c r="AO2832" i="5"/>
  <c r="AO2833" i="5"/>
  <c r="AO2834" i="5"/>
  <c r="AO2835" i="5"/>
  <c r="AO2836" i="5"/>
  <c r="AO2837" i="5"/>
  <c r="AO2838" i="5"/>
  <c r="AO2839" i="5"/>
  <c r="AO2840" i="5"/>
  <c r="AO2841" i="5"/>
  <c r="AO2842" i="5"/>
  <c r="AO2843" i="5"/>
  <c r="AO2844" i="5"/>
  <c r="AO2845" i="5"/>
  <c r="AO2846" i="5"/>
  <c r="AO2847" i="5"/>
  <c r="AO2848" i="5"/>
  <c r="AO2849" i="5"/>
  <c r="AO2850" i="5"/>
  <c r="AO2851" i="5"/>
  <c r="AO2852" i="5"/>
  <c r="AO2853" i="5"/>
  <c r="AO2854" i="5"/>
  <c r="AO2855" i="5"/>
  <c r="AO2856" i="5"/>
  <c r="AO2857" i="5"/>
  <c r="AO2858" i="5"/>
  <c r="AO2859" i="5"/>
  <c r="AO2860" i="5"/>
  <c r="AO2861" i="5"/>
  <c r="AO2862" i="5"/>
  <c r="AO2863" i="5"/>
  <c r="AO2864" i="5"/>
  <c r="AO2865" i="5"/>
  <c r="AO2866" i="5"/>
  <c r="AO2867" i="5"/>
  <c r="AO2868" i="5"/>
  <c r="AO2869" i="5"/>
  <c r="AO2870" i="5"/>
  <c r="AO2871" i="5"/>
  <c r="AO2872" i="5"/>
  <c r="AO2873" i="5"/>
  <c r="AO2874" i="5"/>
  <c r="AO2875" i="5"/>
  <c r="AO2876" i="5"/>
  <c r="AO2877" i="5"/>
  <c r="AO2878" i="5"/>
  <c r="AO2879" i="5"/>
  <c r="AO2880" i="5"/>
  <c r="AO2881" i="5"/>
  <c r="AO2882" i="5"/>
  <c r="AO2883" i="5"/>
  <c r="AO2884" i="5"/>
  <c r="AO2885" i="5"/>
  <c r="AO2886" i="5"/>
  <c r="AO2887" i="5"/>
  <c r="AO2888" i="5"/>
  <c r="AO2889" i="5"/>
  <c r="AO2890" i="5"/>
  <c r="AO2891" i="5"/>
  <c r="AO2892" i="5"/>
  <c r="AO2893" i="5"/>
  <c r="AO2894" i="5"/>
  <c r="AO2895" i="5"/>
  <c r="AO2896" i="5"/>
  <c r="AO2897" i="5"/>
  <c r="AO2898" i="5"/>
  <c r="AO2899" i="5"/>
  <c r="AO2900" i="5"/>
  <c r="AO2901" i="5"/>
  <c r="AO2902" i="5"/>
  <c r="AO2903" i="5"/>
  <c r="AO2904" i="5"/>
  <c r="AO2905" i="5"/>
  <c r="AO2906" i="5"/>
  <c r="AO2907" i="5"/>
  <c r="AO2908" i="5"/>
  <c r="AO2909" i="5"/>
  <c r="AO2910" i="5"/>
  <c r="AO2911" i="5"/>
  <c r="AO2912" i="5"/>
  <c r="AO2913" i="5"/>
  <c r="AO2914" i="5"/>
  <c r="AO2915" i="5"/>
  <c r="AO2916" i="5"/>
  <c r="AO2917" i="5"/>
  <c r="AO2918" i="5"/>
  <c r="AO2919" i="5"/>
  <c r="AO2920" i="5"/>
  <c r="AO2921" i="5"/>
  <c r="AO2922" i="5"/>
  <c r="AO2923" i="5"/>
  <c r="AO2924" i="5"/>
  <c r="AO2925" i="5"/>
  <c r="AO2926" i="5"/>
  <c r="AO2927" i="5"/>
  <c r="AO2928" i="5"/>
  <c r="AO2929" i="5"/>
  <c r="AO2930" i="5"/>
  <c r="AO2931" i="5"/>
  <c r="AO2932" i="5"/>
  <c r="AO2933" i="5"/>
  <c r="AO2934" i="5"/>
  <c r="AO2935" i="5"/>
  <c r="AO2936" i="5"/>
  <c r="AO2937" i="5"/>
  <c r="AO2938" i="5"/>
  <c r="AO2939" i="5"/>
  <c r="AO2940" i="5"/>
  <c r="AO2941" i="5"/>
  <c r="AO2942" i="5"/>
  <c r="AO2943" i="5"/>
  <c r="AO2944" i="5"/>
  <c r="AO2945" i="5"/>
  <c r="AO2946" i="5"/>
  <c r="AO2947" i="5"/>
  <c r="AO2948" i="5"/>
  <c r="AO2949" i="5"/>
  <c r="AO2950" i="5"/>
  <c r="AO2951" i="5"/>
  <c r="AO2952" i="5"/>
  <c r="AO2953" i="5"/>
  <c r="AO2954" i="5"/>
  <c r="AO2955" i="5"/>
  <c r="AO2956" i="5"/>
  <c r="AO2957" i="5"/>
  <c r="AO2958" i="5"/>
  <c r="AO2959" i="5"/>
  <c r="AO2960" i="5"/>
  <c r="AO2961" i="5"/>
  <c r="AO2962" i="5"/>
  <c r="AO2963" i="5"/>
  <c r="AO2964" i="5"/>
  <c r="AO2965" i="5"/>
  <c r="AO2966" i="5"/>
  <c r="AO2967" i="5"/>
  <c r="AO2968" i="5"/>
  <c r="AO2969" i="5"/>
  <c r="AO2970" i="5"/>
  <c r="AO2971" i="5"/>
  <c r="AO2972" i="5"/>
  <c r="AO2973" i="5"/>
  <c r="AO2974" i="5"/>
  <c r="AO2975" i="5"/>
  <c r="AO2976" i="5"/>
  <c r="AO2977" i="5"/>
  <c r="AO2978" i="5"/>
  <c r="AO2979" i="5"/>
  <c r="AO2980" i="5"/>
  <c r="AO2981" i="5"/>
  <c r="AO2982" i="5"/>
  <c r="AO2983" i="5"/>
  <c r="AO2984" i="5"/>
  <c r="AO2985" i="5"/>
  <c r="AO2986" i="5"/>
  <c r="AO2987" i="5"/>
  <c r="AO2988" i="5"/>
  <c r="AO2989" i="5"/>
  <c r="AO2990" i="5"/>
  <c r="AO2991" i="5"/>
  <c r="AO2992" i="5"/>
  <c r="AO2993" i="5"/>
  <c r="AO2994" i="5"/>
  <c r="AO2995" i="5"/>
  <c r="AO2996" i="5"/>
  <c r="AO2997" i="5"/>
  <c r="AO2998" i="5"/>
  <c r="AO2999" i="5"/>
  <c r="AO3000" i="5"/>
  <c r="AO3001" i="5"/>
  <c r="AO3002" i="5"/>
  <c r="AO3003" i="5"/>
  <c r="AO3004" i="5"/>
  <c r="AO3005" i="5"/>
  <c r="AO3006" i="5"/>
  <c r="AO3007" i="5"/>
  <c r="AO3008" i="5"/>
  <c r="AO3009" i="5"/>
  <c r="AO3010" i="5"/>
  <c r="AO3011" i="5"/>
  <c r="AO3012" i="5"/>
  <c r="AO3013" i="5"/>
  <c r="AO3014" i="5"/>
  <c r="AO3015" i="5"/>
  <c r="AO3016" i="5"/>
  <c r="AO3017" i="5"/>
  <c r="AO3018" i="5"/>
  <c r="AO3019" i="5"/>
  <c r="AO3020" i="5"/>
  <c r="AO3021" i="5"/>
  <c r="AO3022" i="5"/>
  <c r="AO3023" i="5"/>
  <c r="AO3024" i="5"/>
  <c r="AO3025" i="5"/>
  <c r="AO3026" i="5"/>
  <c r="AO3027" i="5"/>
  <c r="AO3028" i="5"/>
  <c r="AO3029" i="5"/>
  <c r="AO3030" i="5"/>
  <c r="AO3031" i="5"/>
  <c r="AO3032" i="5"/>
  <c r="AO3033" i="5"/>
  <c r="AO3034" i="5"/>
  <c r="AO3035" i="5"/>
  <c r="AO3036" i="5"/>
  <c r="AO3037" i="5"/>
  <c r="AO3038" i="5"/>
  <c r="AO3039" i="5"/>
  <c r="AO3040" i="5"/>
  <c r="AO3041" i="5"/>
  <c r="AO3042" i="5"/>
  <c r="AO3043" i="5"/>
  <c r="AO3044" i="5"/>
  <c r="AO3045" i="5"/>
  <c r="AO3046" i="5"/>
  <c r="AO3047" i="5"/>
  <c r="AO3048" i="5"/>
  <c r="AO3049" i="5"/>
  <c r="AO3050" i="5"/>
  <c r="AO3051" i="5"/>
  <c r="AO3052" i="5"/>
  <c r="AO3053" i="5"/>
  <c r="AO3054" i="5"/>
  <c r="AO3055" i="5"/>
  <c r="AO3056" i="5"/>
  <c r="AO3057" i="5"/>
  <c r="AO3058" i="5"/>
  <c r="AO3059" i="5"/>
  <c r="AO3060" i="5"/>
  <c r="AO3061" i="5"/>
  <c r="AO3062" i="5"/>
  <c r="AO3063" i="5"/>
  <c r="AO3064" i="5"/>
  <c r="AO3065" i="5"/>
  <c r="AO3066" i="5"/>
  <c r="AO3067" i="5"/>
  <c r="AO3068" i="5"/>
  <c r="AO3069" i="5"/>
  <c r="AO3070" i="5"/>
  <c r="AO3071" i="5"/>
  <c r="AO3072" i="5"/>
  <c r="AO3073" i="5"/>
  <c r="AO3074" i="5"/>
  <c r="AO3075" i="5"/>
  <c r="AO3076" i="5"/>
  <c r="AO3077" i="5"/>
  <c r="AO3078" i="5"/>
  <c r="AO3079" i="5"/>
  <c r="AO3080" i="5"/>
  <c r="AO3081" i="5"/>
  <c r="AO3082" i="5"/>
  <c r="AO3083" i="5"/>
  <c r="AO3084" i="5"/>
  <c r="AO3085" i="5"/>
  <c r="AO3086" i="5"/>
  <c r="AO3087" i="5"/>
  <c r="AO3088" i="5"/>
  <c r="AO3089" i="5"/>
  <c r="AO3090" i="5"/>
  <c r="AO3091" i="5"/>
  <c r="AO3092" i="5"/>
  <c r="AO3093" i="5"/>
  <c r="AO3094" i="5"/>
  <c r="AO3095" i="5"/>
  <c r="AO3096" i="5"/>
  <c r="AO3097" i="5"/>
  <c r="AO3098" i="5"/>
  <c r="AO3099" i="5"/>
  <c r="AO3100" i="5"/>
  <c r="AO3101" i="5"/>
  <c r="AO3102" i="5"/>
  <c r="AO3103" i="5"/>
  <c r="AO3104" i="5"/>
  <c r="AO3105" i="5"/>
  <c r="AO3106" i="5"/>
  <c r="AO3107" i="5"/>
  <c r="AO3108" i="5"/>
  <c r="AO3109" i="5"/>
  <c r="AO3110" i="5"/>
  <c r="AO3111" i="5"/>
  <c r="AO3112" i="5"/>
  <c r="AO3113" i="5"/>
  <c r="AO3114" i="5"/>
  <c r="AO3115" i="5"/>
  <c r="AO3116" i="5"/>
  <c r="AO3117" i="5"/>
  <c r="AO3118" i="5"/>
  <c r="AO3119" i="5"/>
  <c r="AO3120" i="5"/>
  <c r="AO3121" i="5"/>
  <c r="AO3122" i="5"/>
  <c r="AO3123" i="5"/>
  <c r="AO3124" i="5"/>
  <c r="AO3125" i="5"/>
  <c r="AO3126" i="5"/>
  <c r="AO3127" i="5"/>
  <c r="AO3128" i="5"/>
  <c r="AO3129" i="5"/>
  <c r="AO3130" i="5"/>
  <c r="AO3131" i="5"/>
  <c r="AO3132" i="5"/>
  <c r="AO3133" i="5"/>
  <c r="AO3134" i="5"/>
  <c r="AO3135" i="5"/>
  <c r="AO3136" i="5"/>
  <c r="AO3137" i="5"/>
  <c r="AO3138" i="5"/>
  <c r="AO3139" i="5"/>
  <c r="AO3140" i="5"/>
  <c r="AO3141" i="5"/>
  <c r="AO3142" i="5"/>
  <c r="AO3143" i="5"/>
  <c r="AO3144" i="5"/>
  <c r="AO3145" i="5"/>
  <c r="AO3146" i="5"/>
  <c r="AO3147" i="5"/>
  <c r="AO3148" i="5"/>
  <c r="AO3149" i="5"/>
  <c r="AO3150" i="5"/>
  <c r="AO3151" i="5"/>
  <c r="AO3152" i="5"/>
  <c r="AO3153" i="5"/>
  <c r="AO3154" i="5"/>
  <c r="AO3155" i="5"/>
  <c r="AO3156" i="5"/>
  <c r="AO3157" i="5"/>
  <c r="AO3158" i="5"/>
  <c r="AO3159" i="5"/>
  <c r="AO3160" i="5"/>
  <c r="AO3161" i="5"/>
  <c r="AO3162" i="5"/>
  <c r="AO3163" i="5"/>
  <c r="AO3164" i="5"/>
  <c r="AO3165" i="5"/>
  <c r="AO3166" i="5"/>
  <c r="AO3167" i="5"/>
  <c r="AO3168" i="5"/>
  <c r="AO3169" i="5"/>
  <c r="AO3170" i="5"/>
  <c r="AO3171" i="5"/>
  <c r="AO3172" i="5"/>
  <c r="AO3173" i="5"/>
  <c r="AO3174" i="5"/>
  <c r="AO3175" i="5"/>
  <c r="AO3176" i="5"/>
  <c r="AO3177" i="5"/>
  <c r="AO3178" i="5"/>
  <c r="AO3179" i="5"/>
  <c r="AO3180" i="5"/>
  <c r="AO3181" i="5"/>
  <c r="AO3182" i="5"/>
  <c r="AO3183" i="5"/>
  <c r="AO3184" i="5"/>
  <c r="AO3185" i="5"/>
  <c r="AO3186" i="5"/>
  <c r="AO3187" i="5"/>
  <c r="AO3188" i="5"/>
  <c r="AO3189" i="5"/>
  <c r="AO3190" i="5"/>
  <c r="AO3191" i="5"/>
  <c r="AO3192" i="5"/>
  <c r="AO3193" i="5"/>
  <c r="AO3194" i="5"/>
  <c r="AO3195" i="5"/>
  <c r="AO3196" i="5"/>
  <c r="AO3197" i="5"/>
  <c r="AO3198" i="5"/>
  <c r="AO3199" i="5"/>
  <c r="AO3200" i="5"/>
  <c r="AO3201" i="5"/>
  <c r="AO3202" i="5"/>
  <c r="AO3203" i="5"/>
  <c r="AO3204" i="5"/>
  <c r="AO3205" i="5"/>
  <c r="AO3206" i="5"/>
  <c r="AO3207" i="5"/>
  <c r="AO3208" i="5"/>
  <c r="AO3209" i="5"/>
  <c r="AO3210" i="5"/>
  <c r="AO3211" i="5"/>
  <c r="AO3212" i="5"/>
  <c r="AO3213" i="5"/>
  <c r="AO3214" i="5"/>
  <c r="AO3215" i="5"/>
  <c r="AO3216" i="5"/>
  <c r="AO3217" i="5"/>
  <c r="AO3218" i="5"/>
  <c r="AO3219" i="5"/>
  <c r="AO3220" i="5"/>
  <c r="AO3221" i="5"/>
  <c r="AO3222" i="5"/>
  <c r="AO3223" i="5"/>
  <c r="AO3224" i="5"/>
  <c r="AO3225" i="5"/>
  <c r="AO3226" i="5"/>
  <c r="AO3227" i="5"/>
  <c r="AO3228" i="5"/>
  <c r="AO3229" i="5"/>
  <c r="AO3230" i="5"/>
  <c r="AO3231" i="5"/>
  <c r="AO3232" i="5"/>
  <c r="AO3233" i="5"/>
  <c r="AO3234" i="5"/>
  <c r="AO3235" i="5"/>
  <c r="AO3236" i="5"/>
  <c r="AO3237" i="5"/>
  <c r="AO3238" i="5"/>
  <c r="AO3239" i="5"/>
  <c r="AO3240" i="5"/>
  <c r="AO3241" i="5"/>
  <c r="AO3242" i="5"/>
  <c r="AO3243" i="5"/>
  <c r="AO3244" i="5"/>
  <c r="AO3245" i="5"/>
  <c r="AO3246" i="5"/>
  <c r="AO3247" i="5"/>
  <c r="AO3248" i="5"/>
  <c r="AO3249" i="5"/>
  <c r="AO3250" i="5"/>
  <c r="AO3251" i="5"/>
  <c r="AO3252" i="5"/>
  <c r="AO3253" i="5"/>
  <c r="AO3254" i="5"/>
  <c r="AO3255" i="5"/>
  <c r="AO3256" i="5"/>
  <c r="AO3257" i="5"/>
  <c r="AO3258" i="5"/>
  <c r="AO3259" i="5"/>
  <c r="AO3260" i="5"/>
  <c r="AO3261" i="5"/>
  <c r="AO3262" i="5"/>
  <c r="AO3263" i="5"/>
  <c r="AO3264" i="5"/>
  <c r="AO3265" i="5"/>
  <c r="AO3266" i="5"/>
  <c r="AO3267" i="5"/>
  <c r="AO3268" i="5"/>
  <c r="AO3269" i="5"/>
  <c r="AO3270" i="5"/>
  <c r="AO3271" i="5"/>
  <c r="AO3272" i="5"/>
  <c r="AO3273" i="5"/>
  <c r="AO3274" i="5"/>
  <c r="AO3275" i="5"/>
  <c r="AO3276" i="5"/>
  <c r="AO3277" i="5"/>
  <c r="AO3278" i="5"/>
  <c r="AO3279" i="5"/>
  <c r="AO3280" i="5"/>
  <c r="AO3281" i="5"/>
  <c r="AO3282" i="5"/>
  <c r="AO3283" i="5"/>
  <c r="AO3284" i="5"/>
  <c r="AO3285" i="5"/>
  <c r="AO3286" i="5"/>
  <c r="AO3287" i="5"/>
  <c r="AO3288" i="5"/>
  <c r="AO3289" i="5"/>
  <c r="AO3290" i="5"/>
  <c r="AO3291" i="5"/>
  <c r="AO3292" i="5"/>
  <c r="AO3293" i="5"/>
  <c r="AO3294" i="5"/>
  <c r="AO3295" i="5"/>
  <c r="AO3296" i="5"/>
  <c r="AO3297" i="5"/>
  <c r="AO3298" i="5"/>
  <c r="AO3299" i="5"/>
  <c r="AO3300" i="5"/>
  <c r="AO3301" i="5"/>
  <c r="AO3302" i="5"/>
  <c r="AO3303" i="5"/>
  <c r="AO3304" i="5"/>
  <c r="AO3305" i="5"/>
  <c r="AO3306" i="5"/>
  <c r="AO3307" i="5"/>
  <c r="AO3308" i="5"/>
  <c r="AO3309" i="5"/>
  <c r="AO3310" i="5"/>
  <c r="AO3311" i="5"/>
  <c r="AO3312" i="5"/>
  <c r="AO3313" i="5"/>
  <c r="AO3314" i="5"/>
  <c r="AO3315" i="5"/>
  <c r="AO3316" i="5"/>
  <c r="AO3317" i="5"/>
  <c r="AO3318" i="5"/>
  <c r="AO3319" i="5"/>
  <c r="AO3320" i="5"/>
  <c r="AO3321" i="5"/>
  <c r="AO3322" i="5"/>
  <c r="AO3323" i="5"/>
  <c r="AO3324" i="5"/>
  <c r="AO3325" i="5"/>
  <c r="AO3326" i="5"/>
  <c r="AO3327" i="5"/>
  <c r="AO3328" i="5"/>
  <c r="AO3329" i="5"/>
  <c r="AO3330" i="5"/>
  <c r="AO1" i="5"/>
  <c r="AH1" i="5"/>
  <c r="AH2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M1" i="5"/>
  <c r="AM2" i="5"/>
  <c r="AM3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1385" i="5"/>
  <c r="AM1386" i="5"/>
  <c r="AM1387" i="5"/>
  <c r="AM1388" i="5"/>
  <c r="AM1389" i="5"/>
  <c r="AM1390" i="5"/>
  <c r="AM1391" i="5"/>
  <c r="AM1392" i="5"/>
  <c r="AM1393" i="5"/>
  <c r="AM1394" i="5"/>
  <c r="AM1395" i="5"/>
  <c r="AM1396" i="5"/>
  <c r="AM1397" i="5"/>
  <c r="AM1398" i="5"/>
  <c r="AM1399" i="5"/>
  <c r="AM1400" i="5"/>
  <c r="AM1401" i="5"/>
  <c r="AM1402" i="5"/>
  <c r="AM1403" i="5"/>
  <c r="AM1404" i="5"/>
  <c r="AM1405" i="5"/>
  <c r="AM1406" i="5"/>
  <c r="AM1407" i="5"/>
  <c r="AM1408" i="5"/>
  <c r="AM1409" i="5"/>
  <c r="AM1410" i="5"/>
  <c r="AM1411" i="5"/>
  <c r="AM1412" i="5"/>
  <c r="AM1413" i="5"/>
  <c r="AM1414" i="5"/>
  <c r="AM1415" i="5"/>
  <c r="AM1416" i="5"/>
  <c r="AM1417" i="5"/>
  <c r="AM1418" i="5"/>
  <c r="AM1419" i="5"/>
  <c r="AM1420" i="5"/>
  <c r="AM1421" i="5"/>
  <c r="AM1422" i="5"/>
  <c r="AM1423" i="5"/>
  <c r="AM1424" i="5"/>
  <c r="AM1425" i="5"/>
  <c r="AM1426" i="5"/>
  <c r="AM1427" i="5"/>
  <c r="AM1428" i="5"/>
  <c r="AM1429" i="5"/>
  <c r="AM1430" i="5"/>
  <c r="AM1431" i="5"/>
  <c r="AM1432" i="5"/>
  <c r="AM1433" i="5"/>
  <c r="AM1434" i="5"/>
  <c r="AM1435" i="5"/>
  <c r="AM1436" i="5"/>
  <c r="AM1437" i="5"/>
  <c r="AM1438" i="5"/>
  <c r="AM1439" i="5"/>
  <c r="AM1440" i="5"/>
  <c r="AM1441" i="5"/>
  <c r="AM1442" i="5"/>
  <c r="AM1443" i="5"/>
  <c r="AM1444" i="5"/>
  <c r="AM1445" i="5"/>
  <c r="AM1446" i="5"/>
  <c r="AM1447" i="5"/>
  <c r="AM1448" i="5"/>
  <c r="AM1449" i="5"/>
  <c r="AM1450" i="5"/>
  <c r="AM1451" i="5"/>
  <c r="AM1452" i="5"/>
  <c r="AM1453" i="5"/>
  <c r="AM1454" i="5"/>
  <c r="AM1455" i="5"/>
  <c r="AM1456" i="5"/>
  <c r="AM1457" i="5"/>
  <c r="AM1458" i="5"/>
  <c r="AM1459" i="5"/>
  <c r="AM1460" i="5"/>
  <c r="AM1461" i="5"/>
  <c r="AM1462" i="5"/>
  <c r="AM1463" i="5"/>
  <c r="AM1464" i="5"/>
  <c r="AM1465" i="5"/>
  <c r="AM1466" i="5"/>
  <c r="AM1467" i="5"/>
  <c r="AM1468" i="5"/>
  <c r="AM1469" i="5"/>
  <c r="AM1470" i="5"/>
  <c r="AM1471" i="5"/>
  <c r="AM1472" i="5"/>
  <c r="AM1473" i="5"/>
  <c r="AM1474" i="5"/>
  <c r="AM1475" i="5"/>
  <c r="AM1476" i="5"/>
  <c r="AM1477" i="5"/>
  <c r="AM1478" i="5"/>
  <c r="AM1479" i="5"/>
  <c r="AM1480" i="5"/>
  <c r="AM1481" i="5"/>
  <c r="AM1482" i="5"/>
  <c r="AM1483" i="5"/>
  <c r="AM1484" i="5"/>
  <c r="AM1485" i="5"/>
  <c r="AM1486" i="5"/>
  <c r="AM1487" i="5"/>
  <c r="AM1488" i="5"/>
  <c r="AM1489" i="5"/>
  <c r="AM1490" i="5"/>
  <c r="AM1491" i="5"/>
  <c r="AM1492" i="5"/>
  <c r="AM1493" i="5"/>
  <c r="AM1494" i="5"/>
  <c r="AM1495" i="5"/>
  <c r="AM1496" i="5"/>
  <c r="AM1497" i="5"/>
  <c r="AM1498" i="5"/>
  <c r="AM1499" i="5"/>
  <c r="AM1500" i="5"/>
  <c r="AM1501" i="5"/>
  <c r="AM1502" i="5"/>
  <c r="AM1503" i="5"/>
  <c r="AM1504" i="5"/>
  <c r="AM1505" i="5"/>
  <c r="AM1506" i="5"/>
  <c r="AM1507" i="5"/>
  <c r="AM1508" i="5"/>
  <c r="AM1509" i="5"/>
  <c r="AM1510" i="5"/>
  <c r="AM1511" i="5"/>
  <c r="AM1512" i="5"/>
  <c r="AM1513" i="5"/>
  <c r="AM1514" i="5"/>
  <c r="AM1515" i="5"/>
  <c r="AM1516" i="5"/>
  <c r="AM1517" i="5"/>
  <c r="AM1518" i="5"/>
  <c r="AM1519" i="5"/>
  <c r="AM1520" i="5"/>
  <c r="AM1521" i="5"/>
  <c r="AM1522" i="5"/>
  <c r="AM1523" i="5"/>
  <c r="AM1524" i="5"/>
  <c r="AM1525" i="5"/>
  <c r="AM1526" i="5"/>
  <c r="AM1527" i="5"/>
  <c r="AM1528" i="5"/>
  <c r="AM1529" i="5"/>
  <c r="AM1530" i="5"/>
  <c r="AM1531" i="5"/>
  <c r="AM1532" i="5"/>
  <c r="AM1533" i="5"/>
  <c r="AM1534" i="5"/>
  <c r="AM1535" i="5"/>
  <c r="AM1536" i="5"/>
  <c r="AM1537" i="5"/>
  <c r="AM1538" i="5"/>
  <c r="AM1539" i="5"/>
  <c r="AM1540" i="5"/>
  <c r="AM1541" i="5"/>
  <c r="AM1542" i="5"/>
  <c r="AM1543" i="5"/>
  <c r="AM1544" i="5"/>
  <c r="AM1545" i="5"/>
  <c r="AM1546" i="5"/>
  <c r="AM1547" i="5"/>
  <c r="AM1548" i="5"/>
  <c r="AM1549" i="5"/>
  <c r="AM1550" i="5"/>
  <c r="AM1551" i="5"/>
  <c r="AM1552" i="5"/>
  <c r="AM1553" i="5"/>
  <c r="AM1554" i="5"/>
  <c r="AM1555" i="5"/>
  <c r="AM1556" i="5"/>
  <c r="AM1557" i="5"/>
  <c r="AM1558" i="5"/>
  <c r="AM1559" i="5"/>
  <c r="AM1560" i="5"/>
  <c r="AM1561" i="5"/>
  <c r="AM1562" i="5"/>
  <c r="AM1563" i="5"/>
  <c r="AM1564" i="5"/>
  <c r="AM1565" i="5"/>
  <c r="AM1566" i="5"/>
  <c r="AM1567" i="5"/>
  <c r="AM1568" i="5"/>
  <c r="AM1569" i="5"/>
  <c r="AM1570" i="5"/>
  <c r="AM1571" i="5"/>
  <c r="AM1572" i="5"/>
  <c r="AM1573" i="5"/>
  <c r="AM1574" i="5"/>
  <c r="AM1575" i="5"/>
  <c r="AM1576" i="5"/>
  <c r="AM1577" i="5"/>
  <c r="AM1578" i="5"/>
  <c r="AM1579" i="5"/>
  <c r="AM1580" i="5"/>
  <c r="AM1581" i="5"/>
  <c r="AM1582" i="5"/>
  <c r="AM1583" i="5"/>
  <c r="AM1584" i="5"/>
  <c r="AM1585" i="5"/>
  <c r="AM1586" i="5"/>
  <c r="AM1587" i="5"/>
  <c r="AM1588" i="5"/>
  <c r="AM1589" i="5"/>
  <c r="AM1590" i="5"/>
  <c r="AM1591" i="5"/>
  <c r="AM1592" i="5"/>
  <c r="AM1593" i="5"/>
  <c r="AM1594" i="5"/>
  <c r="AM1595" i="5"/>
  <c r="AM1596" i="5"/>
  <c r="AM1597" i="5"/>
  <c r="AM1598" i="5"/>
  <c r="AM1599" i="5"/>
  <c r="AM1600" i="5"/>
  <c r="AM1601" i="5"/>
  <c r="AM1602" i="5"/>
  <c r="AM1603" i="5"/>
  <c r="AM1604" i="5"/>
  <c r="AM1605" i="5"/>
  <c r="AM1606" i="5"/>
  <c r="AM1607" i="5"/>
  <c r="AM1608" i="5"/>
  <c r="AM1609" i="5"/>
  <c r="AM1610" i="5"/>
  <c r="AM1611" i="5"/>
  <c r="AM1612" i="5"/>
  <c r="AM1613" i="5"/>
  <c r="AM1614" i="5"/>
  <c r="AM1615" i="5"/>
  <c r="AM1616" i="5"/>
  <c r="AM1617" i="5"/>
  <c r="AM1618" i="5"/>
  <c r="AM1619" i="5"/>
  <c r="AM1620" i="5"/>
  <c r="AM1621" i="5"/>
  <c r="AM1622" i="5"/>
  <c r="AM1623" i="5"/>
  <c r="AM1624" i="5"/>
  <c r="AM1625" i="5"/>
  <c r="AM1626" i="5"/>
  <c r="AM1627" i="5"/>
  <c r="AM1628" i="5"/>
  <c r="AM1629" i="5"/>
  <c r="AM1630" i="5"/>
  <c r="AM1631" i="5"/>
  <c r="AM1632" i="5"/>
  <c r="AM1633" i="5"/>
  <c r="AM1634" i="5"/>
  <c r="AM1635" i="5"/>
  <c r="AM1636" i="5"/>
  <c r="AM1637" i="5"/>
  <c r="AM1638" i="5"/>
  <c r="AM1639" i="5"/>
  <c r="AM1640" i="5"/>
  <c r="AM1641" i="5"/>
  <c r="AM1642" i="5"/>
  <c r="AM1643" i="5"/>
  <c r="AM1644" i="5"/>
  <c r="AM1645" i="5"/>
  <c r="AM1646" i="5"/>
  <c r="AM1647" i="5"/>
  <c r="AM1648" i="5"/>
  <c r="AM1649" i="5"/>
  <c r="AM1650" i="5"/>
  <c r="AM1651" i="5"/>
  <c r="AM1652" i="5"/>
  <c r="AM1653" i="5"/>
  <c r="AM1654" i="5"/>
  <c r="AM1655" i="5"/>
  <c r="AM1656" i="5"/>
  <c r="AM1657" i="5"/>
  <c r="AM1658" i="5"/>
  <c r="AM1659" i="5"/>
  <c r="AM1660" i="5"/>
  <c r="AM1661" i="5"/>
  <c r="AM1662" i="5"/>
  <c r="AM1663" i="5"/>
  <c r="AM1664" i="5"/>
  <c r="AM1665" i="5"/>
  <c r="AM1666" i="5"/>
  <c r="AM1667" i="5"/>
  <c r="AM1668" i="5"/>
  <c r="AM1669" i="5"/>
  <c r="AM1670" i="5"/>
  <c r="AM1671" i="5"/>
  <c r="AM1672" i="5"/>
  <c r="AM1673" i="5"/>
  <c r="AM1674" i="5"/>
  <c r="AM1675" i="5"/>
  <c r="AM1676" i="5"/>
  <c r="AM1677" i="5"/>
  <c r="AM1678" i="5"/>
  <c r="AM1679" i="5"/>
  <c r="AM1680" i="5"/>
  <c r="AM1681" i="5"/>
  <c r="AM1682" i="5"/>
  <c r="AM1683" i="5"/>
  <c r="AM1684" i="5"/>
  <c r="AM1685" i="5"/>
  <c r="AM1686" i="5"/>
  <c r="AM1687" i="5"/>
  <c r="AM1688" i="5"/>
  <c r="AM1689" i="5"/>
  <c r="AM1690" i="5"/>
  <c r="AM1691" i="5"/>
  <c r="AM1692" i="5"/>
  <c r="AM1693" i="5"/>
  <c r="AM1694" i="5"/>
  <c r="AM1695" i="5"/>
  <c r="AM1696" i="5"/>
  <c r="AM1697" i="5"/>
  <c r="AM1698" i="5"/>
  <c r="AM1699" i="5"/>
  <c r="AM1700" i="5"/>
  <c r="AM1701" i="5"/>
  <c r="AM1702" i="5"/>
  <c r="AM1703" i="5"/>
  <c r="AM1704" i="5"/>
  <c r="AM1705" i="5"/>
  <c r="AM1706" i="5"/>
  <c r="AM1707" i="5"/>
  <c r="AM1708" i="5"/>
  <c r="AM1709" i="5"/>
  <c r="AM1710" i="5"/>
  <c r="AM1711" i="5"/>
  <c r="AM1712" i="5"/>
  <c r="AM1713" i="5"/>
  <c r="AM1714" i="5"/>
  <c r="AM1715" i="5"/>
  <c r="AM1716" i="5"/>
  <c r="AM1717" i="5"/>
  <c r="AM1718" i="5"/>
  <c r="AM1719" i="5"/>
  <c r="AM1720" i="5"/>
  <c r="AM1721" i="5"/>
  <c r="AM1722" i="5"/>
  <c r="AM1723" i="5"/>
  <c r="AM1724" i="5"/>
  <c r="AM1725" i="5"/>
  <c r="AM1726" i="5"/>
  <c r="AM1727" i="5"/>
  <c r="AM1728" i="5"/>
  <c r="AM1729" i="5"/>
  <c r="AM1730" i="5"/>
  <c r="AM1731" i="5"/>
  <c r="AM1732" i="5"/>
  <c r="AM1733" i="5"/>
  <c r="AM1734" i="5"/>
  <c r="AM1735" i="5"/>
  <c r="AM1736" i="5"/>
  <c r="AM1737" i="5"/>
  <c r="AM1738" i="5"/>
  <c r="AM1739" i="5"/>
  <c r="AM1740" i="5"/>
  <c r="AM1741" i="5"/>
  <c r="AM1742" i="5"/>
  <c r="AM1743" i="5"/>
  <c r="AM1744" i="5"/>
  <c r="AM1745" i="5"/>
  <c r="AM1746" i="5"/>
  <c r="AM1747" i="5"/>
  <c r="AM1748" i="5"/>
  <c r="AM1749" i="5"/>
  <c r="AM1750" i="5"/>
  <c r="AM1751" i="5"/>
  <c r="AM1752" i="5"/>
  <c r="AM1753" i="5"/>
  <c r="AM1754" i="5"/>
  <c r="AM1755" i="5"/>
  <c r="AM1756" i="5"/>
  <c r="AM1757" i="5"/>
  <c r="AM1758" i="5"/>
  <c r="AM1759" i="5"/>
  <c r="AM1760" i="5"/>
  <c r="AM1761" i="5"/>
  <c r="AM1762" i="5"/>
  <c r="AM1763" i="5"/>
  <c r="AM1764" i="5"/>
  <c r="AM1765" i="5"/>
  <c r="AM1766" i="5"/>
  <c r="AM1767" i="5"/>
  <c r="AM1768" i="5"/>
  <c r="AM1769" i="5"/>
  <c r="AM1770" i="5"/>
  <c r="AM1771" i="5"/>
  <c r="AM1772" i="5"/>
  <c r="AM1773" i="5"/>
  <c r="AM1774" i="5"/>
  <c r="AM1775" i="5"/>
  <c r="AM1776" i="5"/>
  <c r="AM1777" i="5"/>
  <c r="AM1778" i="5"/>
  <c r="AM1779" i="5"/>
  <c r="AM1780" i="5"/>
  <c r="AM1781" i="5"/>
  <c r="AM1782" i="5"/>
  <c r="AM1783" i="5"/>
  <c r="AM1784" i="5"/>
  <c r="AM1785" i="5"/>
  <c r="AM1786" i="5"/>
  <c r="AM1787" i="5"/>
  <c r="AM1788" i="5"/>
  <c r="AM1789" i="5"/>
  <c r="AM1790" i="5"/>
  <c r="AM1791" i="5"/>
  <c r="AM1792" i="5"/>
  <c r="AM1793" i="5"/>
  <c r="AM1794" i="5"/>
  <c r="AM1795" i="5"/>
  <c r="AM1796" i="5"/>
  <c r="AM1797" i="5"/>
  <c r="AM1798" i="5"/>
  <c r="AM1799" i="5"/>
  <c r="AM1800" i="5"/>
  <c r="AM1801" i="5"/>
  <c r="AM1802" i="5"/>
  <c r="AM1803" i="5"/>
  <c r="AM1804" i="5"/>
  <c r="AM1805" i="5"/>
  <c r="AM1806" i="5"/>
  <c r="AM1807" i="5"/>
  <c r="AM1808" i="5"/>
  <c r="AM1809" i="5"/>
  <c r="AM1810" i="5"/>
  <c r="AM1811" i="5"/>
  <c r="AM1812" i="5"/>
  <c r="AM1813" i="5"/>
  <c r="AM1814" i="5"/>
  <c r="AM1815" i="5"/>
  <c r="AM1816" i="5"/>
  <c r="AM1817" i="5"/>
  <c r="AM1818" i="5"/>
  <c r="AM1819" i="5"/>
  <c r="AM1820" i="5"/>
  <c r="AM1821" i="5"/>
  <c r="AM1822" i="5"/>
  <c r="AM1823" i="5"/>
  <c r="AM1824" i="5"/>
  <c r="AM1825" i="5"/>
  <c r="AM1826" i="5"/>
  <c r="AM1827" i="5"/>
  <c r="AM1828" i="5"/>
  <c r="AM1829" i="5"/>
  <c r="AM1830" i="5"/>
  <c r="AM1831" i="5"/>
  <c r="AM1832" i="5"/>
  <c r="AM1833" i="5"/>
  <c r="AM1834" i="5"/>
  <c r="AM1835" i="5"/>
  <c r="AM1836" i="5"/>
  <c r="AM1837" i="5"/>
  <c r="AM1838" i="5"/>
  <c r="AM1839" i="5"/>
  <c r="AM1840" i="5"/>
  <c r="AM1841" i="5"/>
  <c r="AM1842" i="5"/>
  <c r="AM1843" i="5"/>
  <c r="AM1844" i="5"/>
  <c r="AM1845" i="5"/>
  <c r="AM1846" i="5"/>
  <c r="AM1847" i="5"/>
  <c r="AM1848" i="5"/>
  <c r="AM1849" i="5"/>
  <c r="AM1850" i="5"/>
  <c r="AM1851" i="5"/>
  <c r="AM1852" i="5"/>
  <c r="AM1853" i="5"/>
  <c r="AM1854" i="5"/>
  <c r="AM1855" i="5"/>
  <c r="AM1856" i="5"/>
  <c r="AM1857" i="5"/>
  <c r="AM1858" i="5"/>
  <c r="AM1859" i="5"/>
  <c r="AM1860" i="5"/>
  <c r="AM1861" i="5"/>
  <c r="AM1862" i="5"/>
  <c r="AM1863" i="5"/>
  <c r="AM1864" i="5"/>
  <c r="AM1865" i="5"/>
  <c r="AM1866" i="5"/>
  <c r="AM1867" i="5"/>
  <c r="AM1868" i="5"/>
  <c r="AM1869" i="5"/>
  <c r="AM1870" i="5"/>
  <c r="AM1871" i="5"/>
  <c r="AM1872" i="5"/>
  <c r="AM1873" i="5"/>
  <c r="AM1874" i="5"/>
  <c r="AM1875" i="5"/>
  <c r="AM1876" i="5"/>
  <c r="AM1877" i="5"/>
  <c r="AM1878" i="5"/>
  <c r="AM1879" i="5"/>
  <c r="AM1880" i="5"/>
  <c r="AM1881" i="5"/>
  <c r="AM1882" i="5"/>
  <c r="AM1883" i="5"/>
  <c r="AM1884" i="5"/>
  <c r="AM1885" i="5"/>
  <c r="AM1886" i="5"/>
  <c r="AM1887" i="5"/>
  <c r="AM1888" i="5"/>
  <c r="AM1889" i="5"/>
  <c r="AM1890" i="5"/>
  <c r="AM1891" i="5"/>
  <c r="AM1892" i="5"/>
  <c r="AM1893" i="5"/>
  <c r="AM1894" i="5"/>
  <c r="AM1895" i="5"/>
  <c r="AM1896" i="5"/>
  <c r="AM1897" i="5"/>
  <c r="AM1898" i="5"/>
  <c r="AM1899" i="5"/>
  <c r="AM1900" i="5"/>
  <c r="AM1901" i="5"/>
  <c r="AM1902" i="5"/>
  <c r="AM1903" i="5"/>
  <c r="AM1904" i="5"/>
  <c r="AM1905" i="5"/>
  <c r="AM1906" i="5"/>
  <c r="AM1907" i="5"/>
  <c r="AM1908" i="5"/>
  <c r="AM1909" i="5"/>
  <c r="AM1910" i="5"/>
  <c r="AM1911" i="5"/>
  <c r="AM1912" i="5"/>
  <c r="AM1913" i="5"/>
  <c r="AM1914" i="5"/>
  <c r="AM1915" i="5"/>
  <c r="AM1916" i="5"/>
  <c r="AM1917" i="5"/>
  <c r="AM1918" i="5"/>
  <c r="AM1919" i="5"/>
  <c r="AM1920" i="5"/>
  <c r="AM1921" i="5"/>
  <c r="AM1922" i="5"/>
  <c r="AM1923" i="5"/>
  <c r="AM1924" i="5"/>
  <c r="AM1925" i="5"/>
  <c r="AM1926" i="5"/>
  <c r="AM1927" i="5"/>
  <c r="AM1928" i="5"/>
  <c r="AM1929" i="5"/>
  <c r="AM1930" i="5"/>
  <c r="AM1931" i="5"/>
  <c r="AM1932" i="5"/>
  <c r="AM1933" i="5"/>
  <c r="AM1934" i="5"/>
  <c r="AM1935" i="5"/>
  <c r="AM1936" i="5"/>
  <c r="AM1937" i="5"/>
  <c r="AM1938" i="5"/>
  <c r="AM1939" i="5"/>
  <c r="AM1940" i="5"/>
  <c r="AM1941" i="5"/>
  <c r="AM1942" i="5"/>
  <c r="AM1943" i="5"/>
  <c r="AM1944" i="5"/>
  <c r="AM1945" i="5"/>
  <c r="AM1946" i="5"/>
  <c r="AM1947" i="5"/>
  <c r="AM1948" i="5"/>
  <c r="AM1949" i="5"/>
  <c r="AM1950" i="5"/>
  <c r="AM1951" i="5"/>
  <c r="AM1952" i="5"/>
  <c r="AM1953" i="5"/>
  <c r="AM1954" i="5"/>
  <c r="AM1955" i="5"/>
  <c r="AM1956" i="5"/>
  <c r="AM1957" i="5"/>
  <c r="AM1958" i="5"/>
  <c r="AM1959" i="5"/>
  <c r="AM1960" i="5"/>
  <c r="AM1961" i="5"/>
  <c r="AM1962" i="5"/>
  <c r="AM1963" i="5"/>
  <c r="AM1964" i="5"/>
  <c r="AM1965" i="5"/>
  <c r="AM1966" i="5"/>
  <c r="AM1967" i="5"/>
  <c r="AM1968" i="5"/>
  <c r="AM1969" i="5"/>
  <c r="AM1970" i="5"/>
  <c r="AM1971" i="5"/>
  <c r="AM1972" i="5"/>
  <c r="AM1973" i="5"/>
  <c r="AM1974" i="5"/>
  <c r="AM1975" i="5"/>
  <c r="AM1976" i="5"/>
  <c r="AM1977" i="5"/>
  <c r="AM1978" i="5"/>
  <c r="AM1979" i="5"/>
  <c r="AM1980" i="5"/>
  <c r="AM1981" i="5"/>
  <c r="AM1982" i="5"/>
  <c r="AM1983" i="5"/>
  <c r="AM1984" i="5"/>
  <c r="AM1985" i="5"/>
  <c r="AM1986" i="5"/>
  <c r="AM1987" i="5"/>
  <c r="AM1988" i="5"/>
  <c r="AM1989" i="5"/>
  <c r="AM1990" i="5"/>
  <c r="AM1991" i="5"/>
  <c r="AM1992" i="5"/>
  <c r="AM1993" i="5"/>
  <c r="AM1994" i="5"/>
  <c r="AM1995" i="5"/>
  <c r="AM1996" i="5"/>
  <c r="AM1997" i="5"/>
  <c r="AM1998" i="5"/>
  <c r="AM1999" i="5"/>
  <c r="AM2000" i="5"/>
  <c r="AM2001" i="5"/>
  <c r="AM2002" i="5"/>
  <c r="AM2003" i="5"/>
  <c r="AM2004" i="5"/>
  <c r="AM2005" i="5"/>
  <c r="AM2006" i="5"/>
  <c r="AM2007" i="5"/>
  <c r="AM2008" i="5"/>
  <c r="AM2009" i="5"/>
  <c r="AM2010" i="5"/>
  <c r="AM2011" i="5"/>
  <c r="AM2012" i="5"/>
  <c r="AM2013" i="5"/>
  <c r="AM2014" i="5"/>
  <c r="AM2015" i="5"/>
  <c r="AM2016" i="5"/>
  <c r="AM2017" i="5"/>
  <c r="AM2018" i="5"/>
  <c r="AM2019" i="5"/>
  <c r="AM2020" i="5"/>
  <c r="AM2021" i="5"/>
  <c r="AM2022" i="5"/>
  <c r="AM2023" i="5"/>
  <c r="AM2024" i="5"/>
  <c r="AM2025" i="5"/>
  <c r="AM2026" i="5"/>
  <c r="AM2027" i="5"/>
  <c r="AM2028" i="5"/>
  <c r="AM2029" i="5"/>
  <c r="AM2030" i="5"/>
  <c r="AM2031" i="5"/>
  <c r="AM2032" i="5"/>
  <c r="AM2033" i="5"/>
  <c r="AM2034" i="5"/>
  <c r="AM2035" i="5"/>
  <c r="AM2036" i="5"/>
  <c r="AM2037" i="5"/>
  <c r="AM2038" i="5"/>
  <c r="AM2039" i="5"/>
  <c r="AM2040" i="5"/>
  <c r="AM2041" i="5"/>
  <c r="AM2042" i="5"/>
  <c r="AM2043" i="5"/>
  <c r="AM2044" i="5"/>
  <c r="AM2045" i="5"/>
  <c r="AM2046" i="5"/>
  <c r="AM2047" i="5"/>
  <c r="AM2048" i="5"/>
  <c r="AM2049" i="5"/>
  <c r="AM2050" i="5"/>
  <c r="AM2051" i="5"/>
  <c r="AM2052" i="5"/>
  <c r="AM2053" i="5"/>
  <c r="AM2054" i="5"/>
  <c r="AM2055" i="5"/>
  <c r="AM2056" i="5"/>
  <c r="AM2057" i="5"/>
  <c r="AM2058" i="5"/>
  <c r="AM2059" i="5"/>
  <c r="AM2060" i="5"/>
  <c r="AM2061" i="5"/>
  <c r="AM2062" i="5"/>
  <c r="AM2063" i="5"/>
  <c r="AM2064" i="5"/>
  <c r="AM2065" i="5"/>
  <c r="AM2066" i="5"/>
  <c r="AM2067" i="5"/>
  <c r="AM2068" i="5"/>
  <c r="AM2069" i="5"/>
  <c r="AM2070" i="5"/>
  <c r="AM2071" i="5"/>
  <c r="AM2072" i="5"/>
  <c r="AM2073" i="5"/>
  <c r="AM2074" i="5"/>
  <c r="AM2075" i="5"/>
  <c r="AM2076" i="5"/>
  <c r="AM2077" i="5"/>
  <c r="AM2078" i="5"/>
  <c r="AM2079" i="5"/>
  <c r="AM2080" i="5"/>
  <c r="AM2081" i="5"/>
  <c r="AM2082" i="5"/>
  <c r="AM2083" i="5"/>
  <c r="AM2084" i="5"/>
  <c r="AM2085" i="5"/>
  <c r="AM2086" i="5"/>
  <c r="AM2087" i="5"/>
  <c r="AM2088" i="5"/>
  <c r="AM2089" i="5"/>
  <c r="AM2090" i="5"/>
  <c r="AM2091" i="5"/>
  <c r="AM2092" i="5"/>
  <c r="AM2093" i="5"/>
  <c r="AM2094" i="5"/>
  <c r="AM2095" i="5"/>
  <c r="AM2096" i="5"/>
  <c r="AM2097" i="5"/>
  <c r="AM2098" i="5"/>
  <c r="AM2099" i="5"/>
  <c r="AM2100" i="5"/>
  <c r="AM2101" i="5"/>
  <c r="AM2102" i="5"/>
  <c r="AM2103" i="5"/>
  <c r="AM2104" i="5"/>
  <c r="AM2105" i="5"/>
  <c r="AM2106" i="5"/>
  <c r="AM2107" i="5"/>
  <c r="AM2108" i="5"/>
  <c r="AM2109" i="5"/>
  <c r="AM2110" i="5"/>
  <c r="AM2111" i="5"/>
  <c r="AM2112" i="5"/>
  <c r="AM2113" i="5"/>
  <c r="AM2114" i="5"/>
  <c r="AM2115" i="5"/>
  <c r="AM2116" i="5"/>
  <c r="AM2117" i="5"/>
  <c r="AM2118" i="5"/>
  <c r="AM2119" i="5"/>
  <c r="AM2120" i="5"/>
  <c r="AM2121" i="5"/>
  <c r="AM2122" i="5"/>
  <c r="AM2123" i="5"/>
  <c r="AM2124" i="5"/>
  <c r="AM2125" i="5"/>
  <c r="AM2126" i="5"/>
  <c r="AM2127" i="5"/>
  <c r="AM2128" i="5"/>
  <c r="AM2129" i="5"/>
  <c r="AM2130" i="5"/>
  <c r="AM2131" i="5"/>
  <c r="AM2132" i="5"/>
  <c r="AM2133" i="5"/>
  <c r="AM2134" i="5"/>
  <c r="AM2135" i="5"/>
  <c r="AM2136" i="5"/>
  <c r="AM2137" i="5"/>
  <c r="AM2138" i="5"/>
  <c r="AM2139" i="5"/>
  <c r="AM2140" i="5"/>
  <c r="AM2141" i="5"/>
  <c r="AM2142" i="5"/>
  <c r="AM2143" i="5"/>
  <c r="AM2144" i="5"/>
  <c r="AM2145" i="5"/>
  <c r="AM2146" i="5"/>
  <c r="AM2147" i="5"/>
  <c r="AM2148" i="5"/>
  <c r="AM2149" i="5"/>
  <c r="AM2150" i="5"/>
  <c r="AM2151" i="5"/>
  <c r="AM2152" i="5"/>
  <c r="AM2153" i="5"/>
  <c r="AM2154" i="5"/>
  <c r="AM2155" i="5"/>
  <c r="AM2156" i="5"/>
  <c r="AM2157" i="5"/>
  <c r="AM2158" i="5"/>
  <c r="AM2159" i="5"/>
  <c r="AM2160" i="5"/>
  <c r="AM2161" i="5"/>
  <c r="AM2162" i="5"/>
  <c r="AM2163" i="5"/>
  <c r="AM2164" i="5"/>
  <c r="AM2165" i="5"/>
  <c r="AM2166" i="5"/>
  <c r="AM2167" i="5"/>
  <c r="AM2168" i="5"/>
  <c r="AM2169" i="5"/>
  <c r="AM2170" i="5"/>
  <c r="AM2171" i="5"/>
  <c r="AM2172" i="5"/>
  <c r="AM2173" i="5"/>
  <c r="AM2174" i="5"/>
  <c r="AM2175" i="5"/>
  <c r="AM2176" i="5"/>
  <c r="AM2177" i="5"/>
  <c r="AM2178" i="5"/>
  <c r="AM2179" i="5"/>
  <c r="AM2180" i="5"/>
  <c r="AM2181" i="5"/>
  <c r="AM2182" i="5"/>
  <c r="AM2183" i="5"/>
  <c r="AM2184" i="5"/>
  <c r="AM2185" i="5"/>
  <c r="AM2186" i="5"/>
  <c r="AM2187" i="5"/>
  <c r="AM2188" i="5"/>
  <c r="AM2189" i="5"/>
  <c r="AM2190" i="5"/>
  <c r="AM2191" i="5"/>
  <c r="AM2192" i="5"/>
  <c r="AM2193" i="5"/>
  <c r="AM2194" i="5"/>
  <c r="AM2195" i="5"/>
  <c r="AM2196" i="5"/>
  <c r="AM2197" i="5"/>
  <c r="AM2198" i="5"/>
  <c r="AM2199" i="5"/>
  <c r="AM2200" i="5"/>
  <c r="AM2201" i="5"/>
  <c r="AM2202" i="5"/>
  <c r="AM2203" i="5"/>
  <c r="AM2204" i="5"/>
  <c r="AM2205" i="5"/>
  <c r="AM2206" i="5"/>
  <c r="AM2207" i="5"/>
  <c r="AM2208" i="5"/>
  <c r="AM2209" i="5"/>
  <c r="AM2210" i="5"/>
  <c r="AM2211" i="5"/>
  <c r="AM2212" i="5"/>
  <c r="AM2213" i="5"/>
  <c r="AM2214" i="5"/>
  <c r="AM2215" i="5"/>
  <c r="AM2216" i="5"/>
  <c r="AM2217" i="5"/>
  <c r="AM2218" i="5"/>
  <c r="AM2219" i="5"/>
  <c r="AM2220" i="5"/>
  <c r="AM2221" i="5"/>
  <c r="AM2222" i="5"/>
  <c r="AM2223" i="5"/>
  <c r="AM2224" i="5"/>
  <c r="AM2225" i="5"/>
  <c r="AM2226" i="5"/>
  <c r="AM2227" i="5"/>
  <c r="AM2228" i="5"/>
  <c r="AM2229" i="5"/>
  <c r="AM2230" i="5"/>
  <c r="AM2231" i="5"/>
  <c r="AM2232" i="5"/>
  <c r="AM2233" i="5"/>
  <c r="AM2234" i="5"/>
  <c r="AM2235" i="5"/>
  <c r="AM2236" i="5"/>
  <c r="AM2237" i="5"/>
  <c r="AM2238" i="5"/>
  <c r="AM2239" i="5"/>
  <c r="AM2240" i="5"/>
  <c r="AM2241" i="5"/>
  <c r="AM2242" i="5"/>
  <c r="AM2243" i="5"/>
  <c r="AM2244" i="5"/>
  <c r="AM2245" i="5"/>
  <c r="AM2246" i="5"/>
  <c r="AM2247" i="5"/>
  <c r="AM2248" i="5"/>
  <c r="AM2249" i="5"/>
  <c r="AM2250" i="5"/>
  <c r="AM2251" i="5"/>
  <c r="AM2252" i="5"/>
  <c r="AM2253" i="5"/>
  <c r="AM2254" i="5"/>
  <c r="AM2255" i="5"/>
  <c r="AM2256" i="5"/>
  <c r="AM2257" i="5"/>
  <c r="AM2258" i="5"/>
  <c r="AM2259" i="5"/>
  <c r="AM2260" i="5"/>
  <c r="AM2261" i="5"/>
  <c r="AM2262" i="5"/>
  <c r="AM2263" i="5"/>
  <c r="AM2264" i="5"/>
  <c r="AM2265" i="5"/>
  <c r="AM2266" i="5"/>
  <c r="AM2267" i="5"/>
  <c r="AM2268" i="5"/>
  <c r="AM2269" i="5"/>
  <c r="AM2270" i="5"/>
  <c r="AM2271" i="5"/>
  <c r="AM2272" i="5"/>
  <c r="AM2273" i="5"/>
  <c r="AM2274" i="5"/>
  <c r="AM2275" i="5"/>
  <c r="AM2276" i="5"/>
  <c r="AM2277" i="5"/>
  <c r="AM2278" i="5"/>
  <c r="AM2279" i="5"/>
  <c r="AM2280" i="5"/>
  <c r="AM2281" i="5"/>
  <c r="AM2282" i="5"/>
  <c r="AM2283" i="5"/>
  <c r="AM2284" i="5"/>
  <c r="AM2285" i="5"/>
  <c r="AM2286" i="5"/>
  <c r="AM2287" i="5"/>
  <c r="AM2288" i="5"/>
  <c r="AM2289" i="5"/>
  <c r="AM2290" i="5"/>
  <c r="AM2291" i="5"/>
  <c r="AM2292" i="5"/>
  <c r="AM2293" i="5"/>
  <c r="AM2294" i="5"/>
  <c r="AM2295" i="5"/>
  <c r="AM2296" i="5"/>
  <c r="AM2297" i="5"/>
  <c r="AM2298" i="5"/>
  <c r="AM2299" i="5"/>
  <c r="AM2300" i="5"/>
  <c r="AM2301" i="5"/>
  <c r="AM2302" i="5"/>
  <c r="AM2303" i="5"/>
  <c r="AM2304" i="5"/>
  <c r="AM2305" i="5"/>
  <c r="AM2306" i="5"/>
  <c r="AM2307" i="5"/>
  <c r="AM2308" i="5"/>
  <c r="AM2309" i="5"/>
  <c r="AM2310" i="5"/>
  <c r="AM2311" i="5"/>
  <c r="AM2312" i="5"/>
  <c r="AM2313" i="5"/>
  <c r="AM2314" i="5"/>
  <c r="AM2315" i="5"/>
  <c r="AM2316" i="5"/>
  <c r="AM2317" i="5"/>
  <c r="AM2318" i="5"/>
  <c r="AM2319" i="5"/>
  <c r="AM2320" i="5"/>
  <c r="AM2321" i="5"/>
  <c r="AM2322" i="5"/>
  <c r="AM2323" i="5"/>
  <c r="AM2324" i="5"/>
  <c r="AM2325" i="5"/>
  <c r="AM2326" i="5"/>
  <c r="AM2327" i="5"/>
  <c r="AM2328" i="5"/>
  <c r="AM2329" i="5"/>
  <c r="AM2330" i="5"/>
  <c r="AM2331" i="5"/>
  <c r="AM2332" i="5"/>
  <c r="AM2333" i="5"/>
  <c r="AM2334" i="5"/>
  <c r="AM2335" i="5"/>
  <c r="AM2336" i="5"/>
  <c r="AM2337" i="5"/>
  <c r="AM2338" i="5"/>
  <c r="AM2339" i="5"/>
  <c r="AM2340" i="5"/>
  <c r="AM2341" i="5"/>
  <c r="AM2342" i="5"/>
  <c r="AM2343" i="5"/>
  <c r="AM2344" i="5"/>
  <c r="AM2345" i="5"/>
  <c r="AM2346" i="5"/>
  <c r="AM2347" i="5"/>
  <c r="AM2348" i="5"/>
  <c r="AM2349" i="5"/>
  <c r="AM2350" i="5"/>
  <c r="AM2351" i="5"/>
  <c r="AM2352" i="5"/>
  <c r="AM2353" i="5"/>
  <c r="AM2354" i="5"/>
  <c r="AM2355" i="5"/>
  <c r="AM2356" i="5"/>
  <c r="AM2357" i="5"/>
  <c r="AM2358" i="5"/>
  <c r="AM2359" i="5"/>
  <c r="AM2360" i="5"/>
  <c r="AM2361" i="5"/>
  <c r="AM2362" i="5"/>
  <c r="AM2363" i="5"/>
  <c r="AM2364" i="5"/>
  <c r="AM2365" i="5"/>
  <c r="AM2366" i="5"/>
  <c r="AM2367" i="5"/>
  <c r="AM2368" i="5"/>
  <c r="AM2369" i="5"/>
  <c r="AM2370" i="5"/>
  <c r="AM2371" i="5"/>
  <c r="AM2372" i="5"/>
  <c r="AM2373" i="5"/>
  <c r="AM2374" i="5"/>
  <c r="AM2375" i="5"/>
  <c r="AM2376" i="5"/>
  <c r="AM2377" i="5"/>
  <c r="AM2378" i="5"/>
  <c r="AM2379" i="5"/>
  <c r="AM2380" i="5"/>
  <c r="AM2381" i="5"/>
  <c r="AM2382" i="5"/>
  <c r="AM2383" i="5"/>
  <c r="AM2384" i="5"/>
  <c r="AM2385" i="5"/>
  <c r="AM2386" i="5"/>
  <c r="AM2387" i="5"/>
  <c r="AM2388" i="5"/>
  <c r="AM2389" i="5"/>
  <c r="AM2390" i="5"/>
  <c r="AM2391" i="5"/>
  <c r="AM2392" i="5"/>
  <c r="AM2393" i="5"/>
  <c r="AM2394" i="5"/>
  <c r="AM2395" i="5"/>
  <c r="AM2396" i="5"/>
  <c r="AM2397" i="5"/>
  <c r="AM2398" i="5"/>
  <c r="AM2399" i="5"/>
  <c r="AM2400" i="5"/>
  <c r="AM2401" i="5"/>
  <c r="AM2402" i="5"/>
  <c r="AM2403" i="5"/>
  <c r="AM2404" i="5"/>
  <c r="AM2405" i="5"/>
  <c r="AM2406" i="5"/>
  <c r="AM2407" i="5"/>
  <c r="AM2408" i="5"/>
  <c r="AM2409" i="5"/>
  <c r="AM2410" i="5"/>
  <c r="AM2411" i="5"/>
  <c r="AM2412" i="5"/>
  <c r="AM2413" i="5"/>
  <c r="AM2414" i="5"/>
  <c r="AM2415" i="5"/>
  <c r="AM2416" i="5"/>
  <c r="AM2417" i="5"/>
  <c r="AM2418" i="5"/>
  <c r="AM2419" i="5"/>
  <c r="AM2420" i="5"/>
  <c r="AM2421" i="5"/>
  <c r="AM2422" i="5"/>
  <c r="AM2423" i="5"/>
  <c r="AM2424" i="5"/>
  <c r="AM2425" i="5"/>
  <c r="AM2426" i="5"/>
  <c r="AM2427" i="5"/>
  <c r="AM2428" i="5"/>
  <c r="AM2429" i="5"/>
  <c r="AM2430" i="5"/>
  <c r="AM2431" i="5"/>
  <c r="AM2432" i="5"/>
  <c r="AM2433" i="5"/>
  <c r="AM2434" i="5"/>
  <c r="AM2435" i="5"/>
  <c r="AM2436" i="5"/>
  <c r="AM2437" i="5"/>
  <c r="AM2438" i="5"/>
  <c r="AM2439" i="5"/>
  <c r="AM2440" i="5"/>
  <c r="AM2441" i="5"/>
  <c r="AM2442" i="5"/>
  <c r="AM2443" i="5"/>
  <c r="AM2444" i="5"/>
  <c r="AM2445" i="5"/>
  <c r="AM2446" i="5"/>
  <c r="AM2447" i="5"/>
  <c r="AM2448" i="5"/>
  <c r="AM2449" i="5"/>
  <c r="AM2450" i="5"/>
  <c r="AM2451" i="5"/>
  <c r="AM2452" i="5"/>
  <c r="AM2453" i="5"/>
  <c r="AM2454" i="5"/>
  <c r="AM2455" i="5"/>
  <c r="AM2456" i="5"/>
  <c r="AM2457" i="5"/>
  <c r="AM2458" i="5"/>
  <c r="AM2459" i="5"/>
  <c r="AM2460" i="5"/>
  <c r="AM2461" i="5"/>
  <c r="AM2462" i="5"/>
  <c r="AM2463" i="5"/>
  <c r="AM2464" i="5"/>
  <c r="AM2465" i="5"/>
  <c r="AM2466" i="5"/>
  <c r="AM2467" i="5"/>
  <c r="AM2468" i="5"/>
  <c r="AM2469" i="5"/>
  <c r="AM2470" i="5"/>
  <c r="AM2471" i="5"/>
  <c r="AM2472" i="5"/>
  <c r="AM2473" i="5"/>
  <c r="AM2474" i="5"/>
  <c r="AM2475" i="5"/>
  <c r="AM2476" i="5"/>
  <c r="AM2477" i="5"/>
  <c r="AM2478" i="5"/>
  <c r="AM2479" i="5"/>
  <c r="AM2480" i="5"/>
  <c r="AM2481" i="5"/>
  <c r="AM2482" i="5"/>
  <c r="AM2483" i="5"/>
  <c r="AM2484" i="5"/>
  <c r="AM2485" i="5"/>
  <c r="AM2486" i="5"/>
  <c r="AM2487" i="5"/>
  <c r="AM2488" i="5"/>
  <c r="AM2489" i="5"/>
  <c r="AM2490" i="5"/>
  <c r="AM2491" i="5"/>
  <c r="AM2492" i="5"/>
  <c r="AM2493" i="5"/>
  <c r="AM2494" i="5"/>
  <c r="AM2495" i="5"/>
  <c r="AM2496" i="5"/>
  <c r="AM2497" i="5"/>
  <c r="AM2498" i="5"/>
  <c r="AM2499" i="5"/>
  <c r="AM2500" i="5"/>
  <c r="AM2501" i="5"/>
  <c r="AM2502" i="5"/>
  <c r="AM2503" i="5"/>
  <c r="AM2504" i="5"/>
  <c r="AM2505" i="5"/>
  <c r="AM2506" i="5"/>
  <c r="AM2507" i="5"/>
  <c r="AM2508" i="5"/>
  <c r="AM2509" i="5"/>
  <c r="AM2510" i="5"/>
  <c r="AM2511" i="5"/>
  <c r="AM2512" i="5"/>
  <c r="AM2513" i="5"/>
  <c r="AM2514" i="5"/>
  <c r="AM2515" i="5"/>
  <c r="AM2516" i="5"/>
  <c r="AM2517" i="5"/>
  <c r="AM2518" i="5"/>
  <c r="AM2519" i="5"/>
  <c r="AM2520" i="5"/>
  <c r="AM2521" i="5"/>
  <c r="AM2522" i="5"/>
  <c r="AM2523" i="5"/>
  <c r="AM2524" i="5"/>
  <c r="AM2525" i="5"/>
  <c r="AM2526" i="5"/>
  <c r="AM2527" i="5"/>
  <c r="AM2528" i="5"/>
  <c r="AM2529" i="5"/>
  <c r="AM2530" i="5"/>
  <c r="AM2531" i="5"/>
  <c r="AM2532" i="5"/>
  <c r="AM2533" i="5"/>
  <c r="AM2534" i="5"/>
  <c r="AM2535" i="5"/>
  <c r="AM2536" i="5"/>
  <c r="AM2537" i="5"/>
  <c r="AM2538" i="5"/>
  <c r="AM2539" i="5"/>
  <c r="AM2540" i="5"/>
  <c r="AM2541" i="5"/>
  <c r="AM2542" i="5"/>
  <c r="AM2543" i="5"/>
  <c r="AM2544" i="5"/>
  <c r="AM2545" i="5"/>
  <c r="AM2546" i="5"/>
  <c r="AM2547" i="5"/>
  <c r="AM2548" i="5"/>
  <c r="AM2549" i="5"/>
  <c r="AM2550" i="5"/>
  <c r="AM2551" i="5"/>
  <c r="AM2552" i="5"/>
  <c r="AM2553" i="5"/>
  <c r="AM2554" i="5"/>
  <c r="AM2555" i="5"/>
  <c r="AM2556" i="5"/>
  <c r="AM2557" i="5"/>
  <c r="AM2558" i="5"/>
  <c r="AM2559" i="5"/>
  <c r="AM2560" i="5"/>
  <c r="AM2561" i="5"/>
  <c r="AM2562" i="5"/>
  <c r="AM2563" i="5"/>
  <c r="AM2564" i="5"/>
  <c r="AM2565" i="5"/>
  <c r="AM2566" i="5"/>
  <c r="AM2567" i="5"/>
  <c r="AM2568" i="5"/>
  <c r="AM2569" i="5"/>
  <c r="AM2570" i="5"/>
  <c r="AM2571" i="5"/>
  <c r="AM2572" i="5"/>
  <c r="AM2573" i="5"/>
  <c r="AM2574" i="5"/>
  <c r="AM2575" i="5"/>
  <c r="AM2576" i="5"/>
  <c r="AM2577" i="5"/>
  <c r="AM2578" i="5"/>
  <c r="AM2579" i="5"/>
  <c r="AM2580" i="5"/>
  <c r="AM2581" i="5"/>
  <c r="AM2582" i="5"/>
  <c r="AM2583" i="5"/>
  <c r="AM2584" i="5"/>
  <c r="AM2585" i="5"/>
  <c r="AM2586" i="5"/>
  <c r="AM2587" i="5"/>
  <c r="AM2588" i="5"/>
  <c r="AM2589" i="5"/>
  <c r="AM2590" i="5"/>
  <c r="AM2591" i="5"/>
  <c r="AM2592" i="5"/>
  <c r="AM2593" i="5"/>
  <c r="AM2594" i="5"/>
  <c r="AM2595" i="5"/>
  <c r="AM2596" i="5"/>
  <c r="AM2597" i="5"/>
  <c r="AM2598" i="5"/>
  <c r="AM2599" i="5"/>
  <c r="AM2600" i="5"/>
  <c r="AM2601" i="5"/>
  <c r="AM2602" i="5"/>
  <c r="AM2603" i="5"/>
  <c r="AM2604" i="5"/>
  <c r="AM2605" i="5"/>
  <c r="AM2606" i="5"/>
  <c r="AM2607" i="5"/>
  <c r="AM2608" i="5"/>
  <c r="AM2609" i="5"/>
  <c r="AM2610" i="5"/>
  <c r="AM2611" i="5"/>
  <c r="AM2612" i="5"/>
  <c r="AM2613" i="5"/>
  <c r="AM2614" i="5"/>
  <c r="AM2615" i="5"/>
  <c r="AM2616" i="5"/>
  <c r="AM2617" i="5"/>
  <c r="AM2618" i="5"/>
  <c r="AM2619" i="5"/>
  <c r="AM2620" i="5"/>
  <c r="AM2621" i="5"/>
  <c r="AM2622" i="5"/>
  <c r="AM2623" i="5"/>
  <c r="AM2624" i="5"/>
  <c r="AM2625" i="5"/>
  <c r="AM2626" i="5"/>
  <c r="AM2627" i="5"/>
  <c r="AM2628" i="5"/>
  <c r="AM2629" i="5"/>
  <c r="AM2630" i="5"/>
  <c r="AM2631" i="5"/>
  <c r="AM2632" i="5"/>
  <c r="AM2633" i="5"/>
  <c r="AM2634" i="5"/>
  <c r="AM2635" i="5"/>
  <c r="AM2636" i="5"/>
  <c r="AM2637" i="5"/>
  <c r="AM2638" i="5"/>
  <c r="AM2639" i="5"/>
  <c r="AM2640" i="5"/>
  <c r="AM2641" i="5"/>
  <c r="AM2642" i="5"/>
  <c r="AM2643" i="5"/>
  <c r="AM2644" i="5"/>
  <c r="AM2645" i="5"/>
  <c r="AM2646" i="5"/>
  <c r="AM2647" i="5"/>
  <c r="AM2648" i="5"/>
  <c r="AM2649" i="5"/>
  <c r="AM2650" i="5"/>
  <c r="AM2651" i="5"/>
  <c r="AM2652" i="5"/>
  <c r="AM2653" i="5"/>
  <c r="AM2654" i="5"/>
  <c r="AM2655" i="5"/>
  <c r="AM2656" i="5"/>
  <c r="AM2657" i="5"/>
  <c r="AM2658" i="5"/>
  <c r="AM2659" i="5"/>
  <c r="AM2660" i="5"/>
  <c r="AM2661" i="5"/>
  <c r="AM2662" i="5"/>
  <c r="AM2663" i="5"/>
  <c r="AM2664" i="5"/>
  <c r="AM2665" i="5"/>
  <c r="AM2666" i="5"/>
  <c r="AM2667" i="5"/>
  <c r="AM2668" i="5"/>
  <c r="AM2669" i="5"/>
  <c r="AM2670" i="5"/>
  <c r="AM2671" i="5"/>
  <c r="AM2672" i="5"/>
  <c r="AM2673" i="5"/>
  <c r="AM2674" i="5"/>
  <c r="AM2675" i="5"/>
  <c r="AM2676" i="5"/>
  <c r="AM2677" i="5"/>
  <c r="AM2678" i="5"/>
  <c r="AM2679" i="5"/>
  <c r="AM2680" i="5"/>
  <c r="AM2681" i="5"/>
  <c r="AM2682" i="5"/>
  <c r="AM2683" i="5"/>
  <c r="AM2684" i="5"/>
  <c r="AM2685" i="5"/>
  <c r="AM2686" i="5"/>
  <c r="AM2687" i="5"/>
  <c r="AM2688" i="5"/>
  <c r="AM2689" i="5"/>
  <c r="AM2690" i="5"/>
  <c r="AM2691" i="5"/>
  <c r="AM2692" i="5"/>
  <c r="AM2693" i="5"/>
  <c r="AM2694" i="5"/>
  <c r="AM2695" i="5"/>
  <c r="AM2696" i="5"/>
  <c r="AM2697" i="5"/>
  <c r="AM2698" i="5"/>
  <c r="AM2699" i="5"/>
  <c r="AM2700" i="5"/>
  <c r="AM2701" i="5"/>
  <c r="AM2702" i="5"/>
  <c r="AM2703" i="5"/>
  <c r="AM2704" i="5"/>
  <c r="AM2705" i="5"/>
  <c r="AM2706" i="5"/>
  <c r="AM2707" i="5"/>
  <c r="AM2708" i="5"/>
  <c r="AM2709" i="5"/>
  <c r="AM2710" i="5"/>
  <c r="AM2711" i="5"/>
  <c r="AM2712" i="5"/>
  <c r="AM2713" i="5"/>
  <c r="AM2714" i="5"/>
  <c r="AM2715" i="5"/>
  <c r="AM2716" i="5"/>
  <c r="AM2717" i="5"/>
  <c r="AM2718" i="5"/>
  <c r="AM2719" i="5"/>
  <c r="AM2720" i="5"/>
  <c r="AM2721" i="5"/>
  <c r="AM2722" i="5"/>
  <c r="AM2723" i="5"/>
  <c r="AM2724" i="5"/>
  <c r="AM2725" i="5"/>
  <c r="AM2726" i="5"/>
  <c r="AM2727" i="5"/>
  <c r="AM2728" i="5"/>
  <c r="AM2729" i="5"/>
  <c r="AM2730" i="5"/>
  <c r="AM2731" i="5"/>
  <c r="AM2732" i="5"/>
  <c r="AM2733" i="5"/>
  <c r="AM2734" i="5"/>
  <c r="AM2735" i="5"/>
  <c r="AM2736" i="5"/>
  <c r="AM2737" i="5"/>
  <c r="AM2738" i="5"/>
  <c r="AM2739" i="5"/>
  <c r="AM2740" i="5"/>
  <c r="AM2741" i="5"/>
  <c r="AM2742" i="5"/>
  <c r="AM2743" i="5"/>
  <c r="AM2744" i="5"/>
  <c r="AM2745" i="5"/>
  <c r="AM2746" i="5"/>
  <c r="AM2747" i="5"/>
  <c r="AM2748" i="5"/>
  <c r="AM2749" i="5"/>
  <c r="AM2750" i="5"/>
  <c r="AM2751" i="5"/>
  <c r="AM2752" i="5"/>
  <c r="AM2753" i="5"/>
  <c r="AM2754" i="5"/>
  <c r="AM2755" i="5"/>
  <c r="AM2756" i="5"/>
  <c r="AM2757" i="5"/>
  <c r="AM2758" i="5"/>
  <c r="AM2759" i="5"/>
  <c r="AM2760" i="5"/>
  <c r="AM2761" i="5"/>
  <c r="AM2762" i="5"/>
  <c r="AM2763" i="5"/>
  <c r="AM2764" i="5"/>
  <c r="AM2765" i="5"/>
  <c r="AM2766" i="5"/>
  <c r="AM2767" i="5"/>
  <c r="AM2768" i="5"/>
  <c r="AM2769" i="5"/>
  <c r="AM2770" i="5"/>
  <c r="AM2771" i="5"/>
  <c r="AM2772" i="5"/>
  <c r="AM2773" i="5"/>
  <c r="AM2774" i="5"/>
  <c r="AM2775" i="5"/>
  <c r="AM2776" i="5"/>
  <c r="AM2777" i="5"/>
  <c r="AM2778" i="5"/>
  <c r="AM2779" i="5"/>
  <c r="AM2780" i="5"/>
  <c r="AM2781" i="5"/>
  <c r="AM2782" i="5"/>
  <c r="AM2783" i="5"/>
  <c r="AM2784" i="5"/>
  <c r="AM2785" i="5"/>
  <c r="AM2786" i="5"/>
  <c r="AM2787" i="5"/>
  <c r="AM2788" i="5"/>
  <c r="AM2789" i="5"/>
  <c r="AM2790" i="5"/>
  <c r="AM2791" i="5"/>
  <c r="AM2792" i="5"/>
  <c r="AM2793" i="5"/>
  <c r="AM2794" i="5"/>
  <c r="AM2795" i="5"/>
  <c r="AM2796" i="5"/>
  <c r="AM2797" i="5"/>
  <c r="AM2798" i="5"/>
  <c r="AM2799" i="5"/>
  <c r="AM2800" i="5"/>
  <c r="AM2801" i="5"/>
  <c r="AM2802" i="5"/>
  <c r="AM2803" i="5"/>
  <c r="AM2804" i="5"/>
  <c r="AM2805" i="5"/>
  <c r="AM2806" i="5"/>
  <c r="AM2807" i="5"/>
  <c r="AM2808" i="5"/>
  <c r="AM2809" i="5"/>
  <c r="AM2810" i="5"/>
  <c r="AM2811" i="5"/>
  <c r="AM2812" i="5"/>
  <c r="AM2813" i="5"/>
  <c r="AM2814" i="5"/>
  <c r="AM2815" i="5"/>
  <c r="AM2816" i="5"/>
  <c r="AM2817" i="5"/>
  <c r="AM2818" i="5"/>
  <c r="AM2819" i="5"/>
  <c r="AM2820" i="5"/>
  <c r="AM2821" i="5"/>
  <c r="AM2822" i="5"/>
  <c r="AM2823" i="5"/>
  <c r="AM2824" i="5"/>
  <c r="AM2825" i="5"/>
  <c r="AM2826" i="5"/>
  <c r="AM2827" i="5"/>
  <c r="AM2828" i="5"/>
  <c r="AM2829" i="5"/>
  <c r="AM2830" i="5"/>
  <c r="AM2831" i="5"/>
  <c r="AM2832" i="5"/>
  <c r="AM2833" i="5"/>
  <c r="AM2834" i="5"/>
  <c r="AM2835" i="5"/>
  <c r="AM2836" i="5"/>
  <c r="AM2837" i="5"/>
  <c r="AM2838" i="5"/>
  <c r="AM2839" i="5"/>
  <c r="AM2840" i="5"/>
  <c r="AM2841" i="5"/>
  <c r="AM2842" i="5"/>
  <c r="AM2843" i="5"/>
  <c r="AM2844" i="5"/>
  <c r="AM2845" i="5"/>
  <c r="AM2846" i="5"/>
  <c r="AM2847" i="5"/>
  <c r="AM2848" i="5"/>
  <c r="AM2849" i="5"/>
  <c r="AM2850" i="5"/>
  <c r="AM2851" i="5"/>
  <c r="AM2852" i="5"/>
  <c r="AM2853" i="5"/>
  <c r="AM2854" i="5"/>
  <c r="AM2855" i="5"/>
  <c r="AM2856" i="5"/>
  <c r="AM2857" i="5"/>
  <c r="AM2858" i="5"/>
  <c r="AM2859" i="5"/>
  <c r="AM2860" i="5"/>
  <c r="AM2861" i="5"/>
  <c r="AM2862" i="5"/>
  <c r="AM2863" i="5"/>
  <c r="AM2864" i="5"/>
  <c r="AM2865" i="5"/>
  <c r="AM2866" i="5"/>
  <c r="AM2867" i="5"/>
  <c r="AM2868" i="5"/>
  <c r="AM2869" i="5"/>
  <c r="AM2870" i="5"/>
  <c r="AM2871" i="5"/>
  <c r="AM2872" i="5"/>
  <c r="AM2873" i="5"/>
  <c r="AM2874" i="5"/>
  <c r="AM2875" i="5"/>
  <c r="AM2876" i="5"/>
  <c r="AM2877" i="5"/>
  <c r="AM2878" i="5"/>
  <c r="AM2879" i="5"/>
  <c r="AM2880" i="5"/>
  <c r="AM2881" i="5"/>
  <c r="AM2882" i="5"/>
  <c r="AM2883" i="5"/>
  <c r="AM2884" i="5"/>
  <c r="AM2885" i="5"/>
  <c r="AM2886" i="5"/>
  <c r="AM2887" i="5"/>
  <c r="AM2888" i="5"/>
  <c r="AM2889" i="5"/>
  <c r="AM2890" i="5"/>
  <c r="AM2891" i="5"/>
  <c r="AM2892" i="5"/>
  <c r="AM2893" i="5"/>
  <c r="AM2894" i="5"/>
  <c r="AM2895" i="5"/>
  <c r="AM2896" i="5"/>
  <c r="AM2897" i="5"/>
  <c r="AM2898" i="5"/>
  <c r="AM2899" i="5"/>
  <c r="AM2900" i="5"/>
  <c r="AM2901" i="5"/>
  <c r="AM2902" i="5"/>
  <c r="AM2903" i="5"/>
  <c r="AM2904" i="5"/>
  <c r="AM2905" i="5"/>
  <c r="AM2906" i="5"/>
  <c r="AM2907" i="5"/>
  <c r="AM2908" i="5"/>
  <c r="AM2909" i="5"/>
  <c r="AM2910" i="5"/>
  <c r="AM2911" i="5"/>
  <c r="AM2912" i="5"/>
  <c r="AM2913" i="5"/>
  <c r="AM2914" i="5"/>
  <c r="AM2915" i="5"/>
  <c r="AM2916" i="5"/>
  <c r="AM2917" i="5"/>
  <c r="AM2918" i="5"/>
  <c r="AM2919" i="5"/>
  <c r="AM2920" i="5"/>
  <c r="AM2921" i="5"/>
  <c r="AM2922" i="5"/>
  <c r="AM2923" i="5"/>
  <c r="AM2924" i="5"/>
  <c r="AM2925" i="5"/>
  <c r="AM2926" i="5"/>
  <c r="AM2927" i="5"/>
  <c r="AM2928" i="5"/>
  <c r="AM2929" i="5"/>
  <c r="AM2930" i="5"/>
  <c r="AM2931" i="5"/>
  <c r="AM2932" i="5"/>
  <c r="AM2933" i="5"/>
  <c r="AM2934" i="5"/>
  <c r="AM2935" i="5"/>
  <c r="AM2936" i="5"/>
  <c r="AM2937" i="5"/>
  <c r="AM2938" i="5"/>
  <c r="AM2939" i="5"/>
  <c r="AM2940" i="5"/>
  <c r="AM2941" i="5"/>
  <c r="AM2942" i="5"/>
  <c r="AM2943" i="5"/>
  <c r="AM2944" i="5"/>
  <c r="AM2945" i="5"/>
  <c r="AM2946" i="5"/>
  <c r="AM2947" i="5"/>
  <c r="AM2948" i="5"/>
  <c r="AM2949" i="5"/>
  <c r="AM2950" i="5"/>
  <c r="AM2951" i="5"/>
  <c r="AM2952" i="5"/>
  <c r="AM2953" i="5"/>
  <c r="AM2954" i="5"/>
  <c r="AM2955" i="5"/>
  <c r="AM2956" i="5"/>
  <c r="AM2957" i="5"/>
  <c r="AM2958" i="5"/>
  <c r="AM2959" i="5"/>
  <c r="AM2960" i="5"/>
  <c r="AM2961" i="5"/>
  <c r="AM2962" i="5"/>
  <c r="AM2963" i="5"/>
  <c r="AM2964" i="5"/>
  <c r="AM2965" i="5"/>
  <c r="AM2966" i="5"/>
  <c r="AM2967" i="5"/>
  <c r="AM2968" i="5"/>
  <c r="AM2969" i="5"/>
  <c r="AM2970" i="5"/>
  <c r="AM2971" i="5"/>
  <c r="AM2972" i="5"/>
  <c r="AM2973" i="5"/>
  <c r="AM2974" i="5"/>
  <c r="AM2975" i="5"/>
  <c r="AM2976" i="5"/>
  <c r="AM2977" i="5"/>
  <c r="AM2978" i="5"/>
  <c r="AM2979" i="5"/>
  <c r="AM2980" i="5"/>
  <c r="AM2981" i="5"/>
  <c r="AM2982" i="5"/>
  <c r="AM2983" i="5"/>
  <c r="AM2984" i="5"/>
  <c r="AM2985" i="5"/>
  <c r="AM2986" i="5"/>
  <c r="AM2987" i="5"/>
  <c r="AM2988" i="5"/>
  <c r="AM2989" i="5"/>
  <c r="AM2990" i="5"/>
  <c r="AM2991" i="5"/>
  <c r="AM2992" i="5"/>
  <c r="AM2993" i="5"/>
  <c r="AM2994" i="5"/>
  <c r="AM2995" i="5"/>
  <c r="AM2996" i="5"/>
  <c r="AM2997" i="5"/>
  <c r="AM2998" i="5"/>
  <c r="AM2999" i="5"/>
  <c r="AM3000" i="5"/>
  <c r="AM3001" i="5"/>
  <c r="AM3002" i="5"/>
  <c r="AM3003" i="5"/>
  <c r="AM3004" i="5"/>
  <c r="AM3005" i="5"/>
  <c r="AM3006" i="5"/>
  <c r="AM3007" i="5"/>
  <c r="AM3008" i="5"/>
  <c r="AM3009" i="5"/>
  <c r="AM3010" i="5"/>
  <c r="AM3011" i="5"/>
  <c r="AM3012" i="5"/>
  <c r="AM3013" i="5"/>
  <c r="AM3014" i="5"/>
  <c r="AM3015" i="5"/>
  <c r="AM3016" i="5"/>
  <c r="AM3017" i="5"/>
  <c r="AM3018" i="5"/>
  <c r="AM3019" i="5"/>
  <c r="AM3020" i="5"/>
  <c r="AM3021" i="5"/>
  <c r="AM3022" i="5"/>
  <c r="AM3023" i="5"/>
  <c r="AM3024" i="5"/>
  <c r="AM3025" i="5"/>
  <c r="AM3026" i="5"/>
  <c r="AM3027" i="5"/>
  <c r="AM3028" i="5"/>
  <c r="AM3029" i="5"/>
  <c r="AM3030" i="5"/>
  <c r="AM3031" i="5"/>
  <c r="AM3032" i="5"/>
  <c r="AM3033" i="5"/>
  <c r="AM3034" i="5"/>
  <c r="AM3035" i="5"/>
  <c r="AM3036" i="5"/>
  <c r="AM3037" i="5"/>
  <c r="AM3038" i="5"/>
  <c r="AM3039" i="5"/>
  <c r="AM3040" i="5"/>
  <c r="AM3041" i="5"/>
  <c r="AM3042" i="5"/>
  <c r="AM3043" i="5"/>
  <c r="AM3044" i="5"/>
  <c r="AM3045" i="5"/>
  <c r="AM3046" i="5"/>
  <c r="AM3047" i="5"/>
  <c r="AM3048" i="5"/>
  <c r="AM3049" i="5"/>
  <c r="AM3050" i="5"/>
  <c r="AM3051" i="5"/>
  <c r="AM3052" i="5"/>
  <c r="AM3053" i="5"/>
  <c r="AM3054" i="5"/>
  <c r="AM3055" i="5"/>
  <c r="AM3056" i="5"/>
  <c r="AM3057" i="5"/>
  <c r="AM3058" i="5"/>
  <c r="AM3059" i="5"/>
  <c r="AM3060" i="5"/>
  <c r="AM3061" i="5"/>
  <c r="AM3062" i="5"/>
  <c r="AM3063" i="5"/>
  <c r="AM3064" i="5"/>
  <c r="AM3065" i="5"/>
  <c r="AM3066" i="5"/>
  <c r="AM3067" i="5"/>
  <c r="AM3068" i="5"/>
  <c r="AM3069" i="5"/>
  <c r="AM3070" i="5"/>
  <c r="AM3071" i="5"/>
  <c r="AM3072" i="5"/>
  <c r="AM3073" i="5"/>
  <c r="AM3074" i="5"/>
  <c r="AM3075" i="5"/>
  <c r="AM3076" i="5"/>
  <c r="AM3077" i="5"/>
  <c r="AM3078" i="5"/>
  <c r="AM3079" i="5"/>
  <c r="AM3080" i="5"/>
  <c r="AM3081" i="5"/>
  <c r="AM3082" i="5"/>
  <c r="AM3083" i="5"/>
  <c r="AM3084" i="5"/>
  <c r="AM3085" i="5"/>
  <c r="AM3086" i="5"/>
  <c r="AM3087" i="5"/>
  <c r="AM3088" i="5"/>
  <c r="AM3089" i="5"/>
  <c r="AM3090" i="5"/>
  <c r="AM3091" i="5"/>
  <c r="AM3092" i="5"/>
  <c r="AM3093" i="5"/>
  <c r="AM3094" i="5"/>
  <c r="AM3095" i="5"/>
  <c r="AM3096" i="5"/>
  <c r="AM3097" i="5"/>
  <c r="AM3098" i="5"/>
  <c r="AM3099" i="5"/>
  <c r="AM3100" i="5"/>
  <c r="AM3101" i="5"/>
  <c r="AM3102" i="5"/>
  <c r="AM3103" i="5"/>
  <c r="AM3104" i="5"/>
  <c r="AM3105" i="5"/>
  <c r="AM3106" i="5"/>
  <c r="AM3107" i="5"/>
  <c r="AM3108" i="5"/>
  <c r="AM3109" i="5"/>
  <c r="AM3110" i="5"/>
  <c r="AM3111" i="5"/>
  <c r="AM3112" i="5"/>
  <c r="AM3113" i="5"/>
  <c r="AM3114" i="5"/>
  <c r="AM3115" i="5"/>
  <c r="AM3116" i="5"/>
  <c r="AM3117" i="5"/>
  <c r="AM3118" i="5"/>
  <c r="AM3119" i="5"/>
  <c r="AM3120" i="5"/>
  <c r="AM3121" i="5"/>
  <c r="AM3122" i="5"/>
  <c r="AM3123" i="5"/>
  <c r="AM3124" i="5"/>
  <c r="AM3125" i="5"/>
  <c r="AM3126" i="5"/>
  <c r="AM3127" i="5"/>
  <c r="AM3128" i="5"/>
  <c r="AM3129" i="5"/>
  <c r="AM3130" i="5"/>
  <c r="AM3131" i="5"/>
  <c r="AM3132" i="5"/>
  <c r="AM3133" i="5"/>
  <c r="AM3134" i="5"/>
  <c r="AM3135" i="5"/>
  <c r="AM3136" i="5"/>
  <c r="AM3137" i="5"/>
  <c r="AM3138" i="5"/>
  <c r="AM3139" i="5"/>
  <c r="AM3140" i="5"/>
  <c r="AM3141" i="5"/>
  <c r="AM3142" i="5"/>
  <c r="AM3143" i="5"/>
  <c r="AM3144" i="5"/>
  <c r="AM3145" i="5"/>
  <c r="AM3146" i="5"/>
  <c r="AM3147" i="5"/>
  <c r="AM3148" i="5"/>
  <c r="AM3149" i="5"/>
  <c r="AM3150" i="5"/>
  <c r="AM3151" i="5"/>
  <c r="AM3152" i="5"/>
  <c r="AM3153" i="5"/>
  <c r="AM3154" i="5"/>
  <c r="AM3155" i="5"/>
  <c r="AM3156" i="5"/>
  <c r="AM3157" i="5"/>
  <c r="AM3158" i="5"/>
  <c r="AM3159" i="5"/>
  <c r="AM3160" i="5"/>
  <c r="AM3161" i="5"/>
  <c r="AM3162" i="5"/>
  <c r="AM3163" i="5"/>
  <c r="AM3164" i="5"/>
  <c r="AM3165" i="5"/>
  <c r="AM3166" i="5"/>
  <c r="AM3167" i="5"/>
  <c r="AM3168" i="5"/>
  <c r="AM3169" i="5"/>
  <c r="AM3170" i="5"/>
  <c r="AM3171" i="5"/>
  <c r="AM3172" i="5"/>
  <c r="AM3173" i="5"/>
  <c r="AM3174" i="5"/>
  <c r="AM3175" i="5"/>
  <c r="AM3176" i="5"/>
  <c r="AM3177" i="5"/>
  <c r="AM3178" i="5"/>
  <c r="AM3179" i="5"/>
  <c r="AM3180" i="5"/>
  <c r="AM3181" i="5"/>
  <c r="AM3182" i="5"/>
  <c r="AM3183" i="5"/>
  <c r="AM3184" i="5"/>
  <c r="AM3185" i="5"/>
  <c r="AM3186" i="5"/>
  <c r="AM3187" i="5"/>
  <c r="AM3188" i="5"/>
  <c r="AM3189" i="5"/>
  <c r="AM3190" i="5"/>
  <c r="AM3191" i="5"/>
  <c r="AM3192" i="5"/>
  <c r="AM3193" i="5"/>
  <c r="AM3194" i="5"/>
  <c r="AM3195" i="5"/>
  <c r="AM3196" i="5"/>
  <c r="AM3197" i="5"/>
  <c r="AM3198" i="5"/>
  <c r="AM3199" i="5"/>
  <c r="AM3200" i="5"/>
  <c r="AM3201" i="5"/>
  <c r="AM3202" i="5"/>
  <c r="AM3203" i="5"/>
  <c r="AM3204" i="5"/>
  <c r="AM3205" i="5"/>
  <c r="AM3206" i="5"/>
  <c r="AM3207" i="5"/>
  <c r="AM3208" i="5"/>
  <c r="AM3209" i="5"/>
  <c r="AM3210" i="5"/>
  <c r="AM3211" i="5"/>
  <c r="AM3212" i="5"/>
  <c r="AM3213" i="5"/>
  <c r="AM3214" i="5"/>
  <c r="AM3215" i="5"/>
  <c r="AM3216" i="5"/>
  <c r="AM3217" i="5"/>
  <c r="AM3218" i="5"/>
  <c r="AM3219" i="5"/>
  <c r="AM3220" i="5"/>
  <c r="AM3221" i="5"/>
  <c r="AM3222" i="5"/>
  <c r="AM3223" i="5"/>
  <c r="AM3224" i="5"/>
  <c r="AM3225" i="5"/>
  <c r="AM3226" i="5"/>
  <c r="AM3227" i="5"/>
  <c r="AM3228" i="5"/>
  <c r="AM3229" i="5"/>
  <c r="AM3230" i="5"/>
  <c r="AM3231" i="5"/>
  <c r="AM3232" i="5"/>
  <c r="AM3233" i="5"/>
  <c r="AM3234" i="5"/>
  <c r="AM3235" i="5"/>
  <c r="AM3236" i="5"/>
  <c r="AM3237" i="5"/>
  <c r="AM3238" i="5"/>
  <c r="AM3239" i="5"/>
  <c r="AM3240" i="5"/>
  <c r="AM3241" i="5"/>
  <c r="AM3242" i="5"/>
  <c r="AM3243" i="5"/>
  <c r="AM3244" i="5"/>
  <c r="AM3245" i="5"/>
  <c r="AM3246" i="5"/>
  <c r="AM3247" i="5"/>
  <c r="AM3248" i="5"/>
  <c r="AM3249" i="5"/>
  <c r="AM3250" i="5"/>
  <c r="AM3251" i="5"/>
  <c r="AM3252" i="5"/>
  <c r="AM3253" i="5"/>
  <c r="AM3254" i="5"/>
  <c r="AM3255" i="5"/>
  <c r="AM3256" i="5"/>
  <c r="AM3257" i="5"/>
  <c r="AM3258" i="5"/>
  <c r="AM3259" i="5"/>
  <c r="AM3260" i="5"/>
  <c r="AM3261" i="5"/>
  <c r="AM3262" i="5"/>
  <c r="AM3263" i="5"/>
  <c r="AM3264" i="5"/>
  <c r="AM3265" i="5"/>
  <c r="AM3266" i="5"/>
  <c r="AM3267" i="5"/>
  <c r="AM3268" i="5"/>
  <c r="AM3269" i="5"/>
  <c r="AM3270" i="5"/>
  <c r="AM3271" i="5"/>
  <c r="AM3272" i="5"/>
  <c r="AM3273" i="5"/>
  <c r="AM3274" i="5"/>
  <c r="AM3275" i="5"/>
  <c r="AM3276" i="5"/>
  <c r="AM3277" i="5"/>
  <c r="AM3278" i="5"/>
  <c r="AM3279" i="5"/>
  <c r="AM3280" i="5"/>
  <c r="AM3281" i="5"/>
  <c r="AM3282" i="5"/>
  <c r="AM3283" i="5"/>
  <c r="AM3284" i="5"/>
  <c r="AM3285" i="5"/>
  <c r="AM3286" i="5"/>
  <c r="AM3287" i="5"/>
  <c r="AM3288" i="5"/>
  <c r="AM3289" i="5"/>
  <c r="AM3290" i="5"/>
  <c r="AM3291" i="5"/>
  <c r="AM3292" i="5"/>
  <c r="AM3293" i="5"/>
  <c r="AM3294" i="5"/>
  <c r="AM3295" i="5"/>
  <c r="AM3296" i="5"/>
  <c r="AM3297" i="5"/>
  <c r="AM3298" i="5"/>
  <c r="AM3299" i="5"/>
  <c r="AM3300" i="5"/>
  <c r="AM3301" i="5"/>
  <c r="AM3302" i="5"/>
  <c r="AM3303" i="5"/>
  <c r="AM3304" i="5"/>
  <c r="AM3305" i="5"/>
  <c r="AM3306" i="5"/>
  <c r="AM3307" i="5"/>
  <c r="AM3308" i="5"/>
  <c r="AM3309" i="5"/>
  <c r="AM3310" i="5"/>
  <c r="AM3311" i="5"/>
  <c r="AM3312" i="5"/>
  <c r="AM3313" i="5"/>
  <c r="AM3314" i="5"/>
  <c r="AM3315" i="5"/>
  <c r="AM3316" i="5"/>
  <c r="AM3317" i="5"/>
  <c r="AM3318" i="5"/>
  <c r="AM3319" i="5"/>
  <c r="AM3320" i="5"/>
  <c r="AM3321" i="5"/>
  <c r="AM3322" i="5"/>
  <c r="AM3323" i="5"/>
  <c r="AM3324" i="5"/>
  <c r="AM3325" i="5"/>
  <c r="AM3326" i="5"/>
  <c r="AM3327" i="5"/>
  <c r="AM3328" i="5"/>
  <c r="AM3329" i="5"/>
  <c r="AM3330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H2685" i="5"/>
  <c r="AH2686" i="5"/>
  <c r="AH2687" i="5"/>
  <c r="AH2688" i="5"/>
  <c r="AH2689" i="5"/>
  <c r="AH2690" i="5"/>
  <c r="AH2691" i="5"/>
  <c r="AH2692" i="5"/>
  <c r="AH2693" i="5"/>
  <c r="AH2694" i="5"/>
  <c r="AH2695" i="5"/>
  <c r="AH2696" i="5"/>
  <c r="AH2697" i="5"/>
  <c r="AH2698" i="5"/>
  <c r="AH2699" i="5"/>
  <c r="AH2700" i="5"/>
  <c r="AH2701" i="5"/>
  <c r="AH2702" i="5"/>
  <c r="AH2703" i="5"/>
  <c r="AH2704" i="5"/>
  <c r="AH2705" i="5"/>
  <c r="AH2706" i="5"/>
  <c r="AH2707" i="5"/>
  <c r="AH2708" i="5"/>
  <c r="AH2709" i="5"/>
  <c r="AH2710" i="5"/>
  <c r="AH2711" i="5"/>
  <c r="AH2712" i="5"/>
  <c r="AH2713" i="5"/>
  <c r="AH2714" i="5"/>
  <c r="AH2715" i="5"/>
  <c r="AH2716" i="5"/>
  <c r="AH2717" i="5"/>
  <c r="AH2718" i="5"/>
  <c r="AH2719" i="5"/>
  <c r="AH2720" i="5"/>
  <c r="AH2721" i="5"/>
  <c r="AH2722" i="5"/>
  <c r="AH2723" i="5"/>
  <c r="AH2724" i="5"/>
  <c r="AH2725" i="5"/>
  <c r="AH2726" i="5"/>
  <c r="AH2727" i="5"/>
  <c r="AH2728" i="5"/>
  <c r="AH2729" i="5"/>
  <c r="AH2730" i="5"/>
  <c r="AH2731" i="5"/>
  <c r="AH2732" i="5"/>
  <c r="AH2733" i="5"/>
  <c r="AH2734" i="5"/>
  <c r="AH2735" i="5"/>
  <c r="AH2736" i="5"/>
  <c r="AH2737" i="5"/>
  <c r="AH2738" i="5"/>
  <c r="AH2739" i="5"/>
  <c r="AH2740" i="5"/>
  <c r="AH2741" i="5"/>
  <c r="AH2742" i="5"/>
  <c r="AH2743" i="5"/>
  <c r="AH2744" i="5"/>
  <c r="AH2745" i="5"/>
  <c r="AH2746" i="5"/>
  <c r="AH2747" i="5"/>
  <c r="AH2748" i="5"/>
  <c r="AH2749" i="5"/>
  <c r="AH2750" i="5"/>
  <c r="AH2751" i="5"/>
  <c r="AH2752" i="5"/>
  <c r="AH2753" i="5"/>
  <c r="AH2754" i="5"/>
  <c r="AH2755" i="5"/>
  <c r="AH2756" i="5"/>
  <c r="AH2757" i="5"/>
  <c r="AH2758" i="5"/>
  <c r="AH2759" i="5"/>
  <c r="AH2760" i="5"/>
  <c r="AH2761" i="5"/>
  <c r="AH2762" i="5"/>
  <c r="AH2763" i="5"/>
  <c r="AH2764" i="5"/>
  <c r="AH2765" i="5"/>
  <c r="AH2766" i="5"/>
  <c r="AH2767" i="5"/>
  <c r="AH2768" i="5"/>
  <c r="AH2769" i="5"/>
  <c r="AH2770" i="5"/>
  <c r="AH2771" i="5"/>
  <c r="AH2772" i="5"/>
  <c r="AH2773" i="5"/>
  <c r="AH2774" i="5"/>
  <c r="AH2775" i="5"/>
  <c r="AH2776" i="5"/>
  <c r="AH2777" i="5"/>
  <c r="AH2778" i="5"/>
  <c r="AH2779" i="5"/>
  <c r="AH2780" i="5"/>
  <c r="AH2781" i="5"/>
  <c r="AH2782" i="5"/>
  <c r="AH2783" i="5"/>
  <c r="AH2784" i="5"/>
  <c r="AH2785" i="5"/>
  <c r="AH2786" i="5"/>
  <c r="AH2787" i="5"/>
  <c r="AH2788" i="5"/>
  <c r="AH2789" i="5"/>
  <c r="AH2790" i="5"/>
  <c r="AH2791" i="5"/>
  <c r="AH2792" i="5"/>
  <c r="AH2793" i="5"/>
  <c r="AH2794" i="5"/>
  <c r="AH2795" i="5"/>
  <c r="AH2796" i="5"/>
  <c r="AH2797" i="5"/>
  <c r="AH2798" i="5"/>
  <c r="AH2799" i="5"/>
  <c r="AH2800" i="5"/>
  <c r="AH2801" i="5"/>
  <c r="AH2802" i="5"/>
  <c r="AH2803" i="5"/>
  <c r="AH2804" i="5"/>
  <c r="AH2805" i="5"/>
  <c r="AH2806" i="5"/>
  <c r="AH2807" i="5"/>
  <c r="AH2808" i="5"/>
  <c r="AH2809" i="5"/>
  <c r="AH2810" i="5"/>
  <c r="AH2811" i="5"/>
  <c r="AH2812" i="5"/>
  <c r="AH2813" i="5"/>
  <c r="AH2814" i="5"/>
  <c r="AH2815" i="5"/>
  <c r="AH2816" i="5"/>
  <c r="AH2817" i="5"/>
  <c r="AH2818" i="5"/>
  <c r="AH2819" i="5"/>
  <c r="AH2820" i="5"/>
  <c r="AH2821" i="5"/>
  <c r="AH2822" i="5"/>
  <c r="AH2823" i="5"/>
  <c r="AH2824" i="5"/>
  <c r="AH2825" i="5"/>
  <c r="AH2826" i="5"/>
  <c r="AH2827" i="5"/>
  <c r="AH2828" i="5"/>
  <c r="AH2829" i="5"/>
  <c r="AH2830" i="5"/>
  <c r="AH2831" i="5"/>
  <c r="AH2832" i="5"/>
  <c r="AH2833" i="5"/>
  <c r="AH2834" i="5"/>
  <c r="AH2835" i="5"/>
  <c r="AH2836" i="5"/>
  <c r="AH2837" i="5"/>
  <c r="AH2838" i="5"/>
  <c r="AH2839" i="5"/>
  <c r="AH2840" i="5"/>
  <c r="AH2841" i="5"/>
  <c r="AH2842" i="5"/>
  <c r="AH2843" i="5"/>
  <c r="AH2844" i="5"/>
  <c r="AH2845" i="5"/>
  <c r="AH2846" i="5"/>
  <c r="AH2847" i="5"/>
  <c r="AH2848" i="5"/>
  <c r="AH2849" i="5"/>
  <c r="AH2850" i="5"/>
  <c r="AH2851" i="5"/>
  <c r="AH2852" i="5"/>
  <c r="AH2853" i="5"/>
  <c r="AH2854" i="5"/>
  <c r="AH2855" i="5"/>
  <c r="AH2856" i="5"/>
  <c r="AH2857" i="5"/>
  <c r="AH2858" i="5"/>
  <c r="AH2859" i="5"/>
  <c r="AH2860" i="5"/>
  <c r="AH2861" i="5"/>
  <c r="AH2862" i="5"/>
  <c r="AH2863" i="5"/>
  <c r="AH2864" i="5"/>
  <c r="AH2865" i="5"/>
  <c r="AH2866" i="5"/>
  <c r="AH2867" i="5"/>
  <c r="AH2868" i="5"/>
  <c r="AH2869" i="5"/>
  <c r="AH2870" i="5"/>
  <c r="AH2871" i="5"/>
  <c r="AH2872" i="5"/>
  <c r="AH2873" i="5"/>
  <c r="AH2874" i="5"/>
  <c r="AH2875" i="5"/>
  <c r="AH2876" i="5"/>
  <c r="AH2877" i="5"/>
  <c r="AH2878" i="5"/>
  <c r="AH2879" i="5"/>
  <c r="AH2880" i="5"/>
  <c r="AH2881" i="5"/>
  <c r="AH2882" i="5"/>
  <c r="AH2883" i="5"/>
  <c r="AH2884" i="5"/>
  <c r="AH2885" i="5"/>
  <c r="AH2886" i="5"/>
  <c r="AH2887" i="5"/>
  <c r="AH2888" i="5"/>
  <c r="AH2889" i="5"/>
  <c r="AH2890" i="5"/>
  <c r="AH2891" i="5"/>
  <c r="AH2892" i="5"/>
  <c r="AH2893" i="5"/>
  <c r="AH2894" i="5"/>
  <c r="AH2895" i="5"/>
  <c r="AH2896" i="5"/>
  <c r="AH2897" i="5"/>
  <c r="AH2898" i="5"/>
  <c r="AH2899" i="5"/>
  <c r="AH2900" i="5"/>
  <c r="AH2901" i="5"/>
  <c r="AH2902" i="5"/>
  <c r="AH2903" i="5"/>
  <c r="AH2904" i="5"/>
  <c r="AH2905" i="5"/>
  <c r="AH2906" i="5"/>
  <c r="AH2907" i="5"/>
  <c r="AH2908" i="5"/>
  <c r="AH2909" i="5"/>
  <c r="AH2910" i="5"/>
  <c r="AH2911" i="5"/>
  <c r="AH2912" i="5"/>
  <c r="AH2913" i="5"/>
  <c r="AH2914" i="5"/>
  <c r="AH2915" i="5"/>
  <c r="AH2916" i="5"/>
  <c r="AH2917" i="5"/>
  <c r="AH2918" i="5"/>
  <c r="AH2919" i="5"/>
  <c r="AH2920" i="5"/>
  <c r="AH2921" i="5"/>
  <c r="AH2922" i="5"/>
  <c r="AH2923" i="5"/>
  <c r="AH2924" i="5"/>
  <c r="AH2925" i="5"/>
  <c r="AH2926" i="5"/>
  <c r="AH2927" i="5"/>
  <c r="AH2928" i="5"/>
  <c r="AH2929" i="5"/>
  <c r="AH2930" i="5"/>
  <c r="AH2931" i="5"/>
  <c r="AH2932" i="5"/>
  <c r="AH2933" i="5"/>
  <c r="AH2934" i="5"/>
  <c r="AH2935" i="5"/>
  <c r="AH2936" i="5"/>
  <c r="AH2937" i="5"/>
  <c r="AH2938" i="5"/>
  <c r="AH2939" i="5"/>
  <c r="AH2940" i="5"/>
  <c r="AH2941" i="5"/>
  <c r="AH2942" i="5"/>
  <c r="AH2943" i="5"/>
  <c r="AH2944" i="5"/>
  <c r="AH2945" i="5"/>
  <c r="AH2946" i="5"/>
  <c r="AH2947" i="5"/>
  <c r="AH2948" i="5"/>
  <c r="AH2949" i="5"/>
  <c r="AH2950" i="5"/>
  <c r="AH2951" i="5"/>
  <c r="AH2952" i="5"/>
  <c r="AH2953" i="5"/>
  <c r="AH2954" i="5"/>
  <c r="AH2955" i="5"/>
  <c r="AH2956" i="5"/>
  <c r="AH2957" i="5"/>
  <c r="AH2958" i="5"/>
  <c r="AH2959" i="5"/>
  <c r="AH2960" i="5"/>
  <c r="AH2961" i="5"/>
  <c r="AH2962" i="5"/>
  <c r="AH2963" i="5"/>
  <c r="AH2964" i="5"/>
  <c r="AH2965" i="5"/>
  <c r="AH2966" i="5"/>
  <c r="AH2967" i="5"/>
  <c r="AH2968" i="5"/>
  <c r="AH2969" i="5"/>
  <c r="AH2970" i="5"/>
  <c r="AH2971" i="5"/>
  <c r="AH2972" i="5"/>
  <c r="AH2973" i="5"/>
  <c r="AH2974" i="5"/>
  <c r="AH2975" i="5"/>
  <c r="AH2976" i="5"/>
  <c r="AH2977" i="5"/>
  <c r="AH2978" i="5"/>
  <c r="AH2979" i="5"/>
  <c r="AH2980" i="5"/>
  <c r="AH2981" i="5"/>
  <c r="AH2982" i="5"/>
  <c r="AH2983" i="5"/>
  <c r="AH2984" i="5"/>
  <c r="AH2985" i="5"/>
  <c r="AH2986" i="5"/>
  <c r="AH2987" i="5"/>
  <c r="AH2988" i="5"/>
  <c r="AH2989" i="5"/>
  <c r="AH2990" i="5"/>
  <c r="AH2991" i="5"/>
  <c r="AH2992" i="5"/>
  <c r="AH2993" i="5"/>
  <c r="AH2994" i="5"/>
  <c r="AH2995" i="5"/>
  <c r="AH2996" i="5"/>
  <c r="AH2997" i="5"/>
  <c r="AH2998" i="5"/>
  <c r="AH2999" i="5"/>
  <c r="AH3000" i="5"/>
  <c r="AH3001" i="5"/>
  <c r="AH3002" i="5"/>
  <c r="AH3003" i="5"/>
  <c r="AH3004" i="5"/>
  <c r="AH3005" i="5"/>
  <c r="AH3006" i="5"/>
  <c r="AH3007" i="5"/>
  <c r="AH3008" i="5"/>
  <c r="AH3009" i="5"/>
  <c r="AH3010" i="5"/>
  <c r="AH3011" i="5"/>
  <c r="AH3012" i="5"/>
  <c r="AH3013" i="5"/>
  <c r="AH3014" i="5"/>
  <c r="AH3015" i="5"/>
  <c r="AH3016" i="5"/>
  <c r="AH3017" i="5"/>
  <c r="AH3018" i="5"/>
  <c r="AH3019" i="5"/>
  <c r="AH3020" i="5"/>
  <c r="AH3021" i="5"/>
  <c r="AH3022" i="5"/>
  <c r="AH3023" i="5"/>
  <c r="AH3024" i="5"/>
  <c r="AH3025" i="5"/>
  <c r="AH3026" i="5"/>
  <c r="AH3027" i="5"/>
  <c r="AH3028" i="5"/>
  <c r="AH3029" i="5"/>
  <c r="AH3030" i="5"/>
  <c r="AH3031" i="5"/>
  <c r="AH3032" i="5"/>
  <c r="AH3033" i="5"/>
  <c r="AH3034" i="5"/>
  <c r="AH3035" i="5"/>
  <c r="AH3036" i="5"/>
  <c r="AH3037" i="5"/>
  <c r="AH3038" i="5"/>
  <c r="AH3039" i="5"/>
  <c r="AH3040" i="5"/>
  <c r="AH3041" i="5"/>
  <c r="AH3042" i="5"/>
  <c r="AH3043" i="5"/>
  <c r="AH3044" i="5"/>
  <c r="AH3045" i="5"/>
  <c r="AH3046" i="5"/>
  <c r="AH3047" i="5"/>
  <c r="AH3048" i="5"/>
  <c r="AH3049" i="5"/>
  <c r="AH3050" i="5"/>
  <c r="AH3051" i="5"/>
  <c r="AH3052" i="5"/>
  <c r="AH3053" i="5"/>
  <c r="AH3054" i="5"/>
  <c r="AH3055" i="5"/>
  <c r="AH3056" i="5"/>
  <c r="AH3057" i="5"/>
  <c r="AH3058" i="5"/>
  <c r="AH3059" i="5"/>
  <c r="AH3060" i="5"/>
  <c r="AH3061" i="5"/>
  <c r="AH3062" i="5"/>
  <c r="AH3063" i="5"/>
  <c r="AH3064" i="5"/>
  <c r="AH3065" i="5"/>
  <c r="AH3066" i="5"/>
  <c r="AH3067" i="5"/>
  <c r="AH3068" i="5"/>
  <c r="AH3069" i="5"/>
  <c r="AH3070" i="5"/>
  <c r="AH3071" i="5"/>
  <c r="AH3072" i="5"/>
  <c r="AH3073" i="5"/>
  <c r="AH3074" i="5"/>
  <c r="AH3075" i="5"/>
  <c r="AH3076" i="5"/>
  <c r="AH3077" i="5"/>
  <c r="AH3078" i="5"/>
  <c r="AH3079" i="5"/>
  <c r="AH3080" i="5"/>
  <c r="AH3081" i="5"/>
  <c r="AH3082" i="5"/>
  <c r="AH3083" i="5"/>
  <c r="AH3084" i="5"/>
  <c r="AH3085" i="5"/>
  <c r="AH3086" i="5"/>
  <c r="AH3087" i="5"/>
  <c r="AH3088" i="5"/>
  <c r="AH3089" i="5"/>
  <c r="AH3090" i="5"/>
  <c r="AH3091" i="5"/>
  <c r="AH3092" i="5"/>
  <c r="AH3093" i="5"/>
  <c r="AH3094" i="5"/>
  <c r="AH3095" i="5"/>
  <c r="AH3096" i="5"/>
  <c r="AH3097" i="5"/>
  <c r="AH3098" i="5"/>
  <c r="AH3099" i="5"/>
  <c r="AH3100" i="5"/>
  <c r="AH3101" i="5"/>
  <c r="AH3102" i="5"/>
  <c r="AH3103" i="5"/>
  <c r="AH3104" i="5"/>
  <c r="AH3105" i="5"/>
  <c r="AH3106" i="5"/>
  <c r="AH3107" i="5"/>
  <c r="AH3108" i="5"/>
  <c r="AH3109" i="5"/>
  <c r="AH3110" i="5"/>
  <c r="AH3111" i="5"/>
  <c r="AH3112" i="5"/>
  <c r="AH3113" i="5"/>
  <c r="AH3114" i="5"/>
  <c r="AH3115" i="5"/>
  <c r="AH3116" i="5"/>
  <c r="AH3117" i="5"/>
  <c r="AH3118" i="5"/>
  <c r="AH3119" i="5"/>
  <c r="AH3120" i="5"/>
  <c r="AH3121" i="5"/>
  <c r="AH3122" i="5"/>
  <c r="AH3123" i="5"/>
  <c r="AH3124" i="5"/>
  <c r="AH3125" i="5"/>
  <c r="AH3126" i="5"/>
  <c r="AH3127" i="5"/>
  <c r="AH3128" i="5"/>
  <c r="AH3129" i="5"/>
  <c r="AH3130" i="5"/>
  <c r="AH3131" i="5"/>
  <c r="AH3132" i="5"/>
  <c r="AH3133" i="5"/>
  <c r="AH3134" i="5"/>
  <c r="AH3135" i="5"/>
  <c r="AH3136" i="5"/>
  <c r="AH3137" i="5"/>
  <c r="AH3138" i="5"/>
  <c r="AH3139" i="5"/>
  <c r="AH3140" i="5"/>
  <c r="AH3141" i="5"/>
  <c r="AH3142" i="5"/>
  <c r="AH3143" i="5"/>
  <c r="AH3144" i="5"/>
  <c r="AH3145" i="5"/>
  <c r="AH3146" i="5"/>
  <c r="AH3147" i="5"/>
  <c r="AH3148" i="5"/>
  <c r="AH3149" i="5"/>
  <c r="AH3150" i="5"/>
  <c r="AH3151" i="5"/>
  <c r="AH3152" i="5"/>
  <c r="AH3153" i="5"/>
  <c r="AH3154" i="5"/>
  <c r="AH3155" i="5"/>
  <c r="AH3156" i="5"/>
  <c r="AH3157" i="5"/>
  <c r="AH3158" i="5"/>
  <c r="AH3159" i="5"/>
  <c r="AH3160" i="5"/>
  <c r="AH3161" i="5"/>
  <c r="AH3162" i="5"/>
  <c r="AH3163" i="5"/>
  <c r="AH3164" i="5"/>
  <c r="AH3165" i="5"/>
  <c r="AH3166" i="5"/>
  <c r="AH3167" i="5"/>
  <c r="AH3168" i="5"/>
  <c r="AH3169" i="5"/>
  <c r="AH3170" i="5"/>
  <c r="AH3171" i="5"/>
  <c r="AH3172" i="5"/>
  <c r="AH3173" i="5"/>
  <c r="AH3174" i="5"/>
  <c r="AH3175" i="5"/>
  <c r="AH3176" i="5"/>
  <c r="AH3177" i="5"/>
  <c r="AH3178" i="5"/>
  <c r="AH3179" i="5"/>
  <c r="AH3180" i="5"/>
  <c r="AH3181" i="5"/>
  <c r="AH3182" i="5"/>
  <c r="AH3183" i="5"/>
  <c r="AH3184" i="5"/>
  <c r="AH3185" i="5"/>
  <c r="AH3186" i="5"/>
  <c r="AH3187" i="5"/>
  <c r="AH3188" i="5"/>
  <c r="AH3189" i="5"/>
  <c r="AH3190" i="5"/>
  <c r="AH3191" i="5"/>
  <c r="AH3192" i="5"/>
  <c r="AH3193" i="5"/>
  <c r="AH3194" i="5"/>
  <c r="AH3195" i="5"/>
  <c r="AH3196" i="5"/>
  <c r="AH3197" i="5"/>
  <c r="AH3198" i="5"/>
  <c r="AH3199" i="5"/>
  <c r="AH3200" i="5"/>
  <c r="AH3201" i="5"/>
  <c r="AH3202" i="5"/>
  <c r="AH3203" i="5"/>
  <c r="AH3204" i="5"/>
  <c r="AH3205" i="5"/>
  <c r="AH3206" i="5"/>
  <c r="AH3207" i="5"/>
  <c r="AH3208" i="5"/>
  <c r="AH3209" i="5"/>
  <c r="AH3210" i="5"/>
  <c r="AH3211" i="5"/>
  <c r="AH3212" i="5"/>
  <c r="AH3213" i="5"/>
  <c r="AH3214" i="5"/>
  <c r="AH3215" i="5"/>
  <c r="AH3216" i="5"/>
  <c r="AH3217" i="5"/>
  <c r="AH3218" i="5"/>
  <c r="AH3219" i="5"/>
  <c r="AH3220" i="5"/>
  <c r="AH3221" i="5"/>
  <c r="AH3222" i="5"/>
  <c r="AH3223" i="5"/>
  <c r="AH3224" i="5"/>
  <c r="AH3225" i="5"/>
  <c r="AH3226" i="5"/>
  <c r="AH3227" i="5"/>
  <c r="AH3228" i="5"/>
  <c r="AH3229" i="5"/>
  <c r="AH3230" i="5"/>
  <c r="AH3231" i="5"/>
  <c r="AH3232" i="5"/>
  <c r="AH3233" i="5"/>
  <c r="AH3234" i="5"/>
  <c r="AH3235" i="5"/>
  <c r="AH3236" i="5"/>
  <c r="AH3237" i="5"/>
  <c r="AH3238" i="5"/>
  <c r="AH3239" i="5"/>
  <c r="AH3240" i="5"/>
  <c r="AH3241" i="5"/>
  <c r="AH3242" i="5"/>
  <c r="AH3243" i="5"/>
  <c r="AH3244" i="5"/>
  <c r="AH3245" i="5"/>
  <c r="AH3246" i="5"/>
  <c r="AH3247" i="5"/>
  <c r="AH3248" i="5"/>
  <c r="AH3249" i="5"/>
  <c r="AH3250" i="5"/>
  <c r="AH3251" i="5"/>
  <c r="AH3252" i="5"/>
  <c r="AH3253" i="5"/>
  <c r="AH3254" i="5"/>
  <c r="AH3255" i="5"/>
  <c r="AH3256" i="5"/>
  <c r="AH3257" i="5"/>
  <c r="AH3258" i="5"/>
  <c r="AH3259" i="5"/>
  <c r="AH3260" i="5"/>
  <c r="AH3261" i="5"/>
  <c r="AH3262" i="5"/>
  <c r="AH3263" i="5"/>
  <c r="AH3264" i="5"/>
  <c r="AH3265" i="5"/>
  <c r="AH3266" i="5"/>
  <c r="AH3267" i="5"/>
  <c r="AH3268" i="5"/>
  <c r="AH3269" i="5"/>
  <c r="AH3270" i="5"/>
  <c r="AH3271" i="5"/>
  <c r="AH3272" i="5"/>
  <c r="AH3273" i="5"/>
  <c r="AH3274" i="5"/>
  <c r="AH3275" i="5"/>
  <c r="AH3276" i="5"/>
  <c r="AH3277" i="5"/>
  <c r="AH3278" i="5"/>
  <c r="AH3279" i="5"/>
  <c r="AH3280" i="5"/>
  <c r="AH3281" i="5"/>
  <c r="AH3282" i="5"/>
  <c r="AH3283" i="5"/>
  <c r="AH3284" i="5"/>
  <c r="AH3285" i="5"/>
  <c r="AH3286" i="5"/>
  <c r="AH3287" i="5"/>
  <c r="AH3288" i="5"/>
  <c r="AH3289" i="5"/>
  <c r="AH3290" i="5"/>
  <c r="AH3291" i="5"/>
  <c r="AH3292" i="5"/>
  <c r="AH3293" i="5"/>
  <c r="AH3294" i="5"/>
  <c r="AH3295" i="5"/>
  <c r="AH3296" i="5"/>
  <c r="AH3297" i="5"/>
  <c r="AH3298" i="5"/>
  <c r="AH3299" i="5"/>
  <c r="AH3300" i="5"/>
  <c r="AH3301" i="5"/>
  <c r="AH3302" i="5"/>
  <c r="AH3303" i="5"/>
  <c r="AH3304" i="5"/>
  <c r="AH3305" i="5"/>
  <c r="AH3306" i="5"/>
  <c r="AH3307" i="5"/>
  <c r="AH3308" i="5"/>
  <c r="AH3309" i="5"/>
  <c r="AH3310" i="5"/>
  <c r="AH3311" i="5"/>
  <c r="AH3312" i="5"/>
  <c r="AH3313" i="5"/>
  <c r="AH3314" i="5"/>
  <c r="AH3315" i="5"/>
  <c r="AH3316" i="5"/>
  <c r="AH3317" i="5"/>
  <c r="AH3318" i="5"/>
  <c r="AH3319" i="5"/>
  <c r="AH3320" i="5"/>
  <c r="AH3321" i="5"/>
  <c r="AH3322" i="5"/>
  <c r="AH3323" i="5"/>
  <c r="AH3324" i="5"/>
  <c r="AH3325" i="5"/>
  <c r="AH3326" i="5"/>
  <c r="AH3327" i="5"/>
  <c r="AH3328" i="5"/>
  <c r="AH3329" i="5"/>
  <c r="AH3330" i="5"/>
  <c r="AH31" i="5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13" i="8"/>
  <c r="I270" i="8" l="1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269" i="8" l="1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1" i="8"/>
  <c r="D15" i="5" l="1"/>
  <c r="D16" i="5"/>
  <c r="D17" i="5"/>
  <c r="A3" i="11" l="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2" i="11"/>
  <c r="AJ2" i="5" l="1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1" i="5"/>
  <c r="M2" i="13" l="1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M2097" i="13"/>
  <c r="M2098" i="13"/>
  <c r="M2099" i="13"/>
  <c r="M2100" i="13"/>
  <c r="M2101" i="13"/>
  <c r="M2102" i="13"/>
  <c r="M2103" i="13"/>
  <c r="M2104" i="13"/>
  <c r="M2105" i="13"/>
  <c r="M2106" i="13"/>
  <c r="M2107" i="13"/>
  <c r="M2108" i="13"/>
  <c r="M2109" i="13"/>
  <c r="M2110" i="13"/>
  <c r="M2111" i="13"/>
  <c r="M2112" i="13"/>
  <c r="M2113" i="13"/>
  <c r="M2114" i="13"/>
  <c r="M2115" i="13"/>
  <c r="M2116" i="13"/>
  <c r="M2117" i="13"/>
  <c r="M2118" i="13"/>
  <c r="M2119" i="13"/>
  <c r="M2120" i="13"/>
  <c r="M2121" i="13"/>
  <c r="M2122" i="13"/>
  <c r="M2123" i="13"/>
  <c r="M2124" i="13"/>
  <c r="M2125" i="13"/>
  <c r="M2126" i="13"/>
  <c r="M2127" i="13"/>
  <c r="M2128" i="13"/>
  <c r="M2129" i="13"/>
  <c r="M2130" i="13"/>
  <c r="M2131" i="13"/>
  <c r="M2132" i="13"/>
  <c r="M2133" i="13"/>
  <c r="M2134" i="13"/>
  <c r="M2135" i="13"/>
  <c r="M2136" i="13"/>
  <c r="M2137" i="13"/>
  <c r="M2138" i="13"/>
  <c r="M2139" i="13"/>
  <c r="M2140" i="13"/>
  <c r="M2141" i="13"/>
  <c r="M2142" i="13"/>
  <c r="M2143" i="13"/>
  <c r="M2144" i="13"/>
  <c r="M2145" i="13"/>
  <c r="M2146" i="13"/>
  <c r="M2147" i="13"/>
  <c r="M2148" i="13"/>
  <c r="M2149" i="13"/>
  <c r="M2150" i="13"/>
  <c r="M2151" i="13"/>
  <c r="M2152" i="13"/>
  <c r="M2153" i="13"/>
  <c r="M2154" i="13"/>
  <c r="M2155" i="13"/>
  <c r="M2156" i="13"/>
  <c r="M2157" i="13"/>
  <c r="M2158" i="13"/>
  <c r="M2159" i="13"/>
  <c r="M2160" i="13"/>
  <c r="M2161" i="13"/>
  <c r="M2162" i="13"/>
  <c r="M2163" i="13"/>
  <c r="M2164" i="13"/>
  <c r="M2165" i="13"/>
  <c r="M2166" i="13"/>
  <c r="M2167" i="13"/>
  <c r="M2168" i="13"/>
  <c r="M2169" i="13"/>
  <c r="M2170" i="13"/>
  <c r="M2171" i="13"/>
  <c r="M2172" i="13"/>
  <c r="M2173" i="13"/>
  <c r="M2174" i="13"/>
  <c r="M2175" i="13"/>
  <c r="M2176" i="13"/>
  <c r="M2177" i="13"/>
  <c r="M2178" i="13"/>
  <c r="M2179" i="13"/>
  <c r="M2180" i="13"/>
  <c r="M2181" i="13"/>
  <c r="M2182" i="13"/>
  <c r="M2183" i="13"/>
  <c r="M2184" i="13"/>
  <c r="M2185" i="13"/>
  <c r="M2186" i="13"/>
  <c r="M2187" i="13"/>
  <c r="M2188" i="13"/>
  <c r="M2189" i="13"/>
  <c r="M2190" i="13"/>
  <c r="M2191" i="13"/>
  <c r="M2192" i="13"/>
  <c r="M2193" i="13"/>
  <c r="M2194" i="13"/>
  <c r="M2195" i="13"/>
  <c r="M2196" i="13"/>
  <c r="M2197" i="13"/>
  <c r="M2198" i="13"/>
  <c r="M2199" i="13"/>
  <c r="M2200" i="13"/>
  <c r="M2201" i="13"/>
  <c r="M2202" i="13"/>
  <c r="M2203" i="13"/>
  <c r="M2204" i="13"/>
  <c r="M2205" i="13"/>
  <c r="M2206" i="13"/>
  <c r="M2207" i="13"/>
  <c r="M2208" i="13"/>
  <c r="M2209" i="13"/>
  <c r="M2210" i="13"/>
  <c r="M2211" i="13"/>
  <c r="M2212" i="13"/>
  <c r="M2213" i="13"/>
  <c r="M2214" i="13"/>
  <c r="M2215" i="13"/>
  <c r="M2216" i="13"/>
  <c r="M2217" i="13"/>
  <c r="M2218" i="13"/>
  <c r="M2219" i="13"/>
  <c r="M2220" i="13"/>
  <c r="M2221" i="13"/>
  <c r="M2222" i="13"/>
  <c r="M2223" i="13"/>
  <c r="M2224" i="13"/>
  <c r="M2225" i="13"/>
  <c r="M2226" i="13"/>
  <c r="M2227" i="13"/>
  <c r="M2228" i="13"/>
  <c r="M2229" i="13"/>
  <c r="M2230" i="13"/>
  <c r="M2231" i="13"/>
  <c r="M2232" i="13"/>
  <c r="M2233" i="13"/>
  <c r="M2234" i="13"/>
  <c r="M2235" i="13"/>
  <c r="M2236" i="13"/>
  <c r="M2237" i="13"/>
  <c r="M2238" i="13"/>
  <c r="M2239" i="13"/>
  <c r="M2240" i="13"/>
  <c r="M2241" i="13"/>
  <c r="M2242" i="13"/>
  <c r="M2243" i="13"/>
  <c r="M2244" i="13"/>
  <c r="M2245" i="13"/>
  <c r="M2246" i="13"/>
  <c r="M2247" i="13"/>
  <c r="M2248" i="13"/>
  <c r="M2249" i="13"/>
  <c r="M2250" i="13"/>
  <c r="M2251" i="13"/>
  <c r="M2252" i="13"/>
  <c r="M2253" i="13"/>
  <c r="M2254" i="13"/>
  <c r="M2255" i="13"/>
  <c r="M2256" i="13"/>
  <c r="M2257" i="13"/>
  <c r="M2258" i="13"/>
  <c r="M2259" i="13"/>
  <c r="M2260" i="13"/>
  <c r="M2261" i="13"/>
  <c r="M2262" i="13"/>
  <c r="M2263" i="13"/>
  <c r="M2264" i="13"/>
  <c r="M2265" i="13"/>
  <c r="M2266" i="13"/>
  <c r="M2267" i="13"/>
  <c r="M2268" i="13"/>
  <c r="M2269" i="13"/>
  <c r="M2270" i="13"/>
  <c r="M2271" i="13"/>
  <c r="M2272" i="13"/>
  <c r="M2273" i="13"/>
  <c r="M2274" i="13"/>
  <c r="M2275" i="13"/>
  <c r="M2276" i="13"/>
  <c r="M2277" i="13"/>
  <c r="M2278" i="13"/>
  <c r="M2279" i="13"/>
  <c r="M2280" i="13"/>
  <c r="M2281" i="13"/>
  <c r="M2282" i="13"/>
  <c r="M2283" i="13"/>
  <c r="M2284" i="13"/>
  <c r="M2285" i="13"/>
  <c r="M2286" i="13"/>
  <c r="M2287" i="13"/>
  <c r="M2288" i="13"/>
  <c r="M2289" i="13"/>
  <c r="M2290" i="13"/>
  <c r="M2291" i="13"/>
  <c r="M2292" i="13"/>
  <c r="M2293" i="13"/>
  <c r="M2294" i="13"/>
  <c r="M2295" i="13"/>
  <c r="M2296" i="13"/>
  <c r="M2297" i="13"/>
  <c r="M2298" i="13"/>
  <c r="M2299" i="13"/>
  <c r="M2300" i="13"/>
  <c r="M2301" i="13"/>
  <c r="M2302" i="13"/>
  <c r="M2303" i="13"/>
  <c r="M2304" i="13"/>
  <c r="M2305" i="13"/>
  <c r="M2306" i="13"/>
  <c r="M2307" i="13"/>
  <c r="M2308" i="13"/>
  <c r="M2309" i="13"/>
  <c r="M2310" i="13"/>
  <c r="M2311" i="13"/>
  <c r="M2312" i="13"/>
  <c r="M2313" i="13"/>
  <c r="M2314" i="13"/>
  <c r="M2315" i="13"/>
  <c r="M2316" i="13"/>
  <c r="M2317" i="13"/>
  <c r="M2318" i="13"/>
  <c r="M2319" i="13"/>
  <c r="M2320" i="13"/>
  <c r="M2321" i="13"/>
  <c r="M2322" i="13"/>
  <c r="M2323" i="13"/>
  <c r="M2324" i="13"/>
  <c r="M2325" i="13"/>
  <c r="M2326" i="13"/>
  <c r="M2327" i="13"/>
  <c r="M2328" i="13"/>
  <c r="M2329" i="13"/>
  <c r="M2330" i="13"/>
  <c r="M2331" i="13"/>
  <c r="M2332" i="13"/>
  <c r="M2333" i="13"/>
  <c r="M2334" i="13"/>
  <c r="M2335" i="13"/>
  <c r="M2336" i="13"/>
  <c r="M2337" i="13"/>
  <c r="M2338" i="13"/>
  <c r="M2339" i="13"/>
  <c r="M2340" i="13"/>
  <c r="M2341" i="13"/>
  <c r="M2342" i="13"/>
  <c r="M2343" i="13"/>
  <c r="M2344" i="13"/>
  <c r="M2345" i="13"/>
  <c r="M2346" i="13"/>
  <c r="M2347" i="13"/>
  <c r="M2348" i="13"/>
  <c r="M2349" i="13"/>
  <c r="M2350" i="13"/>
  <c r="M2351" i="13"/>
  <c r="M2352" i="13"/>
  <c r="M2353" i="13"/>
  <c r="M2354" i="13"/>
  <c r="M2355" i="13"/>
  <c r="M2356" i="13"/>
  <c r="M2357" i="13"/>
  <c r="M2358" i="13"/>
  <c r="M2359" i="13"/>
  <c r="M2360" i="13"/>
  <c r="M2361" i="13"/>
  <c r="M2362" i="13"/>
  <c r="M2363" i="13"/>
  <c r="M2364" i="13"/>
  <c r="M2365" i="13"/>
  <c r="M2366" i="13"/>
  <c r="M2367" i="13"/>
  <c r="M2368" i="13"/>
  <c r="M2369" i="13"/>
  <c r="M2370" i="13"/>
  <c r="M2371" i="13"/>
  <c r="M2372" i="13"/>
  <c r="M2373" i="13"/>
  <c r="M2374" i="13"/>
  <c r="M2375" i="13"/>
  <c r="M2376" i="13"/>
  <c r="M2377" i="13"/>
  <c r="M2378" i="13"/>
  <c r="M2379" i="13"/>
  <c r="M2380" i="13"/>
  <c r="M2381" i="13"/>
  <c r="M2382" i="13"/>
  <c r="M2383" i="13"/>
  <c r="M2384" i="13"/>
  <c r="M2385" i="13"/>
  <c r="M2386" i="13"/>
  <c r="M2387" i="13"/>
  <c r="M2388" i="13"/>
  <c r="M2389" i="13"/>
  <c r="M2390" i="13"/>
  <c r="M2391" i="13"/>
  <c r="M2392" i="13"/>
  <c r="M2393" i="13"/>
  <c r="M2394" i="13"/>
  <c r="M2395" i="13"/>
  <c r="M2396" i="13"/>
  <c r="M2397" i="13"/>
  <c r="M2398" i="13"/>
  <c r="M2399" i="13"/>
  <c r="M2400" i="13"/>
  <c r="M2401" i="13"/>
  <c r="M2402" i="13"/>
  <c r="M2403" i="13"/>
  <c r="M2404" i="13"/>
  <c r="M2405" i="13"/>
  <c r="M2406" i="13"/>
  <c r="M2407" i="13"/>
  <c r="M2408" i="13"/>
  <c r="M2409" i="13"/>
  <c r="M2410" i="13"/>
  <c r="M2411" i="13"/>
  <c r="M2412" i="13"/>
  <c r="M2413" i="13"/>
  <c r="M2414" i="13"/>
  <c r="M2415" i="13"/>
  <c r="M2416" i="13"/>
  <c r="M2417" i="13"/>
  <c r="M2418" i="13"/>
  <c r="M2419" i="13"/>
  <c r="M2420" i="13"/>
  <c r="M2421" i="13"/>
  <c r="M2422" i="13"/>
  <c r="M2423" i="13"/>
  <c r="M2424" i="13"/>
  <c r="M2425" i="13"/>
  <c r="M2426" i="13"/>
  <c r="M2427" i="13"/>
  <c r="M2428" i="13"/>
  <c r="M2429" i="13"/>
  <c r="M2430" i="13"/>
  <c r="M2431" i="13"/>
  <c r="M2432" i="13"/>
  <c r="M2433" i="13"/>
  <c r="M2434" i="13"/>
  <c r="M2435" i="13"/>
  <c r="M2436" i="13"/>
  <c r="M2437" i="13"/>
  <c r="M2438" i="13"/>
  <c r="M2439" i="13"/>
  <c r="M2440" i="13"/>
  <c r="M2441" i="13"/>
  <c r="M2442" i="13"/>
  <c r="M2443" i="13"/>
  <c r="M2444" i="13"/>
  <c r="M2445" i="13"/>
  <c r="M2446" i="13"/>
  <c r="M2447" i="13"/>
  <c r="M2448" i="13"/>
  <c r="M2449" i="13"/>
  <c r="M2450" i="13"/>
  <c r="M2451" i="13"/>
  <c r="M2452" i="13"/>
  <c r="M2453" i="13"/>
  <c r="M2454" i="13"/>
  <c r="M2455" i="13"/>
  <c r="M2456" i="13"/>
  <c r="M2457" i="13"/>
  <c r="M2458" i="13"/>
  <c r="M2459" i="13"/>
  <c r="M2460" i="13"/>
  <c r="M2461" i="13"/>
  <c r="M2462" i="13"/>
  <c r="M2463" i="13"/>
  <c r="M2464" i="13"/>
  <c r="M2465" i="13"/>
  <c r="M2466" i="13"/>
  <c r="M2467" i="13"/>
  <c r="M2468" i="13"/>
  <c r="M2469" i="13"/>
  <c r="M2470" i="13"/>
  <c r="M2471" i="13"/>
  <c r="M2472" i="13"/>
  <c r="M2473" i="13"/>
  <c r="M2474" i="13"/>
  <c r="M2475" i="13"/>
  <c r="M2476" i="13"/>
  <c r="M2477" i="13"/>
  <c r="M2478" i="13"/>
  <c r="M2479" i="13"/>
  <c r="M2480" i="13"/>
  <c r="M2481" i="13"/>
  <c r="M2482" i="13"/>
  <c r="M2483" i="13"/>
  <c r="M2484" i="13"/>
  <c r="M2485" i="13"/>
  <c r="M2486" i="13"/>
  <c r="M2487" i="13"/>
  <c r="M2488" i="13"/>
  <c r="M2489" i="13"/>
  <c r="M2490" i="13"/>
  <c r="M2491" i="13"/>
  <c r="M2492" i="13"/>
  <c r="M2493" i="13"/>
  <c r="M2494" i="13"/>
  <c r="M2495" i="13"/>
  <c r="M2496" i="13"/>
  <c r="M2497" i="13"/>
  <c r="M2498" i="13"/>
  <c r="M2499" i="13"/>
  <c r="M2500" i="13"/>
  <c r="M2501" i="13"/>
  <c r="M2502" i="13"/>
  <c r="M2503" i="13"/>
  <c r="M2504" i="13"/>
  <c r="M2505" i="13"/>
  <c r="M2506" i="13"/>
  <c r="M2507" i="13"/>
  <c r="M2508" i="13"/>
  <c r="M2509" i="13"/>
  <c r="M2510" i="13"/>
  <c r="M2511" i="13"/>
  <c r="M2512" i="13"/>
  <c r="M2513" i="13"/>
  <c r="M2514" i="13"/>
  <c r="M2515" i="13"/>
  <c r="M2516" i="13"/>
  <c r="M2517" i="13"/>
  <c r="M2518" i="13"/>
  <c r="M2519" i="13"/>
  <c r="M2520" i="13"/>
  <c r="M2521" i="13"/>
  <c r="M2522" i="13"/>
  <c r="M2523" i="13"/>
  <c r="M2524" i="13"/>
  <c r="M2525" i="13"/>
  <c r="M2526" i="13"/>
  <c r="M2527" i="13"/>
  <c r="M2528" i="13"/>
  <c r="M2529" i="13"/>
  <c r="M2530" i="13"/>
  <c r="M2531" i="13"/>
  <c r="M2532" i="13"/>
  <c r="M2533" i="13"/>
  <c r="M2534" i="13"/>
  <c r="M2535" i="13"/>
  <c r="M2536" i="13"/>
  <c r="M2537" i="13"/>
  <c r="M2538" i="13"/>
  <c r="M2539" i="13"/>
  <c r="M2540" i="13"/>
  <c r="M2541" i="13"/>
  <c r="M2542" i="13"/>
  <c r="M2543" i="13"/>
  <c r="M2544" i="13"/>
  <c r="M2545" i="13"/>
  <c r="M2546" i="13"/>
  <c r="M2547" i="13"/>
  <c r="M2548" i="13"/>
  <c r="M2549" i="13"/>
  <c r="M2550" i="13"/>
  <c r="M2551" i="13"/>
  <c r="M2552" i="13"/>
  <c r="M2553" i="13"/>
  <c r="M2554" i="13"/>
  <c r="M2555" i="13"/>
  <c r="M2556" i="13"/>
  <c r="M2557" i="13"/>
  <c r="M2558" i="13"/>
  <c r="M2559" i="13"/>
  <c r="M2560" i="13"/>
  <c r="M2561" i="13"/>
  <c r="M2562" i="13"/>
  <c r="M2563" i="13"/>
  <c r="M2564" i="13"/>
  <c r="M2565" i="13"/>
  <c r="M2566" i="13"/>
  <c r="M2567" i="13"/>
  <c r="M2568" i="13"/>
  <c r="M2569" i="13"/>
  <c r="M2570" i="13"/>
  <c r="M2571" i="13"/>
  <c r="M2572" i="13"/>
  <c r="M2573" i="13"/>
  <c r="M2574" i="13"/>
  <c r="M2575" i="13"/>
  <c r="M2576" i="13"/>
  <c r="M2577" i="13"/>
  <c r="M2578" i="13"/>
  <c r="M2579" i="13"/>
  <c r="M2580" i="13"/>
  <c r="M2581" i="13"/>
  <c r="M2582" i="13"/>
  <c r="M2583" i="13"/>
  <c r="M2584" i="13"/>
  <c r="M2585" i="13"/>
  <c r="M2586" i="13"/>
  <c r="M2587" i="13"/>
  <c r="M2588" i="13"/>
  <c r="M2589" i="13"/>
  <c r="M2590" i="13"/>
  <c r="M2591" i="13"/>
  <c r="M2592" i="13"/>
  <c r="M2593" i="13"/>
  <c r="M2594" i="13"/>
  <c r="M2595" i="13"/>
  <c r="M2596" i="13"/>
  <c r="M2597" i="13"/>
  <c r="M2598" i="13"/>
  <c r="M2599" i="13"/>
  <c r="M2600" i="13"/>
  <c r="M2601" i="13"/>
  <c r="M2602" i="13"/>
  <c r="M2603" i="13"/>
  <c r="M2604" i="13"/>
  <c r="M2605" i="13"/>
  <c r="M2606" i="13"/>
  <c r="M2607" i="13"/>
  <c r="M2608" i="13"/>
  <c r="M2609" i="13"/>
  <c r="M2610" i="13"/>
  <c r="M2611" i="13"/>
  <c r="M2612" i="13"/>
  <c r="M2613" i="13"/>
  <c r="M2614" i="13"/>
  <c r="M2615" i="13"/>
  <c r="M2616" i="13"/>
  <c r="M2617" i="13"/>
  <c r="M2618" i="13"/>
  <c r="M2619" i="13"/>
  <c r="M2620" i="13"/>
  <c r="M2621" i="13"/>
  <c r="M2622" i="13"/>
  <c r="M2623" i="13"/>
  <c r="M2624" i="13"/>
  <c r="M2625" i="13"/>
  <c r="M2626" i="13"/>
  <c r="M2627" i="13"/>
  <c r="M2628" i="13"/>
  <c r="M2629" i="13"/>
  <c r="M2630" i="13"/>
  <c r="M2631" i="13"/>
  <c r="M2632" i="13"/>
  <c r="M2633" i="13"/>
  <c r="M2634" i="13"/>
  <c r="M2635" i="13"/>
  <c r="M2636" i="13"/>
  <c r="M2637" i="13"/>
  <c r="M2638" i="13"/>
  <c r="M2639" i="13"/>
  <c r="M2640" i="13"/>
  <c r="M2641" i="13"/>
  <c r="M2642" i="13"/>
  <c r="M2643" i="13"/>
  <c r="M2644" i="13"/>
  <c r="M2645" i="13"/>
  <c r="M2646" i="13"/>
  <c r="M2647" i="13"/>
  <c r="M2648" i="13"/>
  <c r="M2649" i="13"/>
  <c r="M2650" i="13"/>
  <c r="M2651" i="13"/>
  <c r="M2652" i="13"/>
  <c r="M2653" i="13"/>
  <c r="M2654" i="13"/>
  <c r="M2655" i="13"/>
  <c r="M2656" i="13"/>
  <c r="M2657" i="13"/>
  <c r="M2658" i="13"/>
  <c r="M2659" i="13"/>
  <c r="M2660" i="13"/>
  <c r="M2661" i="13"/>
  <c r="M2662" i="13"/>
  <c r="M2663" i="13"/>
  <c r="M2664" i="13"/>
  <c r="M2665" i="13"/>
  <c r="M2666" i="13"/>
  <c r="M2667" i="13"/>
  <c r="M2668" i="13"/>
  <c r="M2669" i="13"/>
  <c r="M2670" i="13"/>
  <c r="M2671" i="13"/>
  <c r="M2672" i="13"/>
  <c r="M2673" i="13"/>
  <c r="M2674" i="13"/>
  <c r="M2675" i="13"/>
  <c r="M2676" i="13"/>
  <c r="M2677" i="13"/>
  <c r="M2678" i="13"/>
  <c r="M2679" i="13"/>
  <c r="M2680" i="13"/>
  <c r="M2681" i="13"/>
  <c r="M2682" i="13"/>
  <c r="M2683" i="13"/>
  <c r="M2684" i="13"/>
  <c r="M2685" i="13"/>
  <c r="M2686" i="13"/>
  <c r="M2687" i="13"/>
  <c r="M2688" i="13"/>
  <c r="M2689" i="13"/>
  <c r="M2690" i="13"/>
  <c r="M2691" i="13"/>
  <c r="M2692" i="13"/>
  <c r="M2693" i="13"/>
  <c r="M2694" i="13"/>
  <c r="M2695" i="13"/>
  <c r="M2696" i="13"/>
  <c r="M2697" i="13"/>
  <c r="M2698" i="13"/>
  <c r="M2699" i="13"/>
  <c r="M2700" i="13"/>
  <c r="M2701" i="13"/>
  <c r="M2702" i="13"/>
  <c r="M2703" i="13"/>
  <c r="M2704" i="13"/>
  <c r="M2705" i="13"/>
  <c r="M2706" i="13"/>
  <c r="M2707" i="13"/>
  <c r="M2708" i="13"/>
  <c r="M2709" i="13"/>
  <c r="M2710" i="13"/>
  <c r="M2711" i="13"/>
  <c r="M2712" i="13"/>
  <c r="M2713" i="13"/>
  <c r="M2714" i="13"/>
  <c r="M2715" i="13"/>
  <c r="M2716" i="13"/>
  <c r="M2717" i="13"/>
  <c r="M2718" i="13"/>
  <c r="M2719" i="13"/>
  <c r="M2720" i="13"/>
  <c r="M2721" i="13"/>
  <c r="M2722" i="13"/>
  <c r="M2723" i="13"/>
  <c r="M2724" i="13"/>
  <c r="M2725" i="13"/>
  <c r="M2726" i="13"/>
  <c r="M2727" i="13"/>
  <c r="M2728" i="13"/>
  <c r="M2729" i="13"/>
  <c r="M2730" i="13"/>
  <c r="M2731" i="13"/>
  <c r="M2732" i="13"/>
  <c r="M2733" i="13"/>
  <c r="M2734" i="13"/>
  <c r="M2735" i="13"/>
  <c r="M2736" i="13"/>
  <c r="M2737" i="13"/>
  <c r="M2738" i="13"/>
  <c r="M2739" i="13"/>
  <c r="M2740" i="13"/>
  <c r="M2741" i="13"/>
  <c r="M2742" i="13"/>
  <c r="M2743" i="13"/>
  <c r="M2744" i="13"/>
  <c r="M2745" i="13"/>
  <c r="M2746" i="13"/>
  <c r="M2747" i="13"/>
  <c r="M2748" i="13"/>
  <c r="M2749" i="13"/>
  <c r="M2750" i="13"/>
  <c r="M2751" i="13"/>
  <c r="M2752" i="13"/>
  <c r="M2753" i="13"/>
  <c r="M2754" i="13"/>
  <c r="M2755" i="13"/>
  <c r="M2756" i="13"/>
  <c r="M2757" i="13"/>
  <c r="M2758" i="13"/>
  <c r="M2759" i="13"/>
  <c r="M2760" i="13"/>
  <c r="M2761" i="13"/>
  <c r="M2762" i="13"/>
  <c r="M2763" i="13"/>
  <c r="M2764" i="13"/>
  <c r="M2765" i="13"/>
  <c r="M2766" i="13"/>
  <c r="M2767" i="13"/>
  <c r="M2768" i="13"/>
  <c r="M2769" i="13"/>
  <c r="M2770" i="13"/>
  <c r="M2771" i="13"/>
  <c r="M2772" i="13"/>
  <c r="M2773" i="13"/>
  <c r="M2774" i="13"/>
  <c r="M2775" i="13"/>
  <c r="M2776" i="13"/>
  <c r="M2777" i="13"/>
  <c r="M2778" i="13"/>
  <c r="M2779" i="13"/>
  <c r="M2780" i="13"/>
  <c r="M2781" i="13"/>
  <c r="M2782" i="13"/>
  <c r="M2783" i="13"/>
  <c r="M2784" i="13"/>
  <c r="M2785" i="13"/>
  <c r="M2786" i="13"/>
  <c r="M2787" i="13"/>
  <c r="M2788" i="13"/>
  <c r="M2789" i="13"/>
  <c r="M2790" i="13"/>
  <c r="M2791" i="13"/>
  <c r="M2792" i="13"/>
  <c r="M2793" i="13"/>
  <c r="M2794" i="13"/>
  <c r="M2795" i="13"/>
  <c r="M2796" i="13"/>
  <c r="M2797" i="13"/>
  <c r="M2798" i="13"/>
  <c r="M2799" i="13"/>
  <c r="M2800" i="13"/>
  <c r="M2801" i="13"/>
  <c r="M2802" i="13"/>
  <c r="M2803" i="13"/>
  <c r="M2804" i="13"/>
  <c r="M2805" i="13"/>
  <c r="M2806" i="13"/>
  <c r="M2807" i="13"/>
  <c r="M2808" i="13"/>
  <c r="M2809" i="13"/>
  <c r="M2810" i="13"/>
  <c r="M2811" i="13"/>
  <c r="M2812" i="13"/>
  <c r="M2813" i="13"/>
  <c r="M2814" i="13"/>
  <c r="M2815" i="13"/>
  <c r="M2816" i="13"/>
  <c r="M2817" i="13"/>
  <c r="M2818" i="13"/>
  <c r="M2819" i="13"/>
  <c r="M2820" i="13"/>
  <c r="M2821" i="13"/>
  <c r="M2822" i="13"/>
  <c r="M2823" i="13"/>
  <c r="M2824" i="13"/>
  <c r="M2825" i="13"/>
  <c r="M2826" i="13"/>
  <c r="M2827" i="13"/>
  <c r="M2828" i="13"/>
  <c r="M2829" i="13"/>
  <c r="M2830" i="13"/>
  <c r="M2831" i="13"/>
  <c r="M2832" i="13"/>
  <c r="M2833" i="13"/>
  <c r="M2834" i="13"/>
  <c r="M2835" i="13"/>
  <c r="M2836" i="13"/>
  <c r="M2837" i="13"/>
  <c r="M2838" i="13"/>
  <c r="M2839" i="13"/>
  <c r="M2840" i="13"/>
  <c r="M2841" i="13"/>
  <c r="M2842" i="13"/>
  <c r="M2843" i="13"/>
  <c r="M2844" i="13"/>
  <c r="M2845" i="13"/>
  <c r="M2846" i="13"/>
  <c r="M2847" i="13"/>
  <c r="M2848" i="13"/>
  <c r="M2849" i="13"/>
  <c r="M2850" i="13"/>
  <c r="M2851" i="13"/>
  <c r="M2852" i="13"/>
  <c r="M2853" i="13"/>
  <c r="M2854" i="13"/>
  <c r="M2855" i="13"/>
  <c r="M2856" i="13"/>
  <c r="M2857" i="13"/>
  <c r="M2858" i="13"/>
  <c r="M2859" i="13"/>
  <c r="M2860" i="13"/>
  <c r="M2861" i="13"/>
  <c r="M2862" i="13"/>
  <c r="M2863" i="13"/>
  <c r="M2864" i="13"/>
  <c r="M2865" i="13"/>
  <c r="M2866" i="13"/>
  <c r="M2867" i="13"/>
  <c r="M2868" i="13"/>
  <c r="M2869" i="13"/>
  <c r="M2870" i="13"/>
  <c r="M2871" i="13"/>
  <c r="M2872" i="13"/>
  <c r="M2873" i="13"/>
  <c r="M2874" i="13"/>
  <c r="M2875" i="13"/>
  <c r="M2876" i="13"/>
  <c r="M2877" i="13"/>
  <c r="M2878" i="13"/>
  <c r="M2879" i="13"/>
  <c r="M2880" i="13"/>
  <c r="M2881" i="13"/>
  <c r="M2882" i="13"/>
  <c r="M2883" i="13"/>
  <c r="M2884" i="13"/>
  <c r="M2885" i="13"/>
  <c r="M2886" i="13"/>
  <c r="M2887" i="13"/>
  <c r="M2888" i="13"/>
  <c r="M2889" i="13"/>
  <c r="M2890" i="13"/>
  <c r="M2891" i="13"/>
  <c r="M2892" i="13"/>
  <c r="M2893" i="13"/>
  <c r="M2894" i="13"/>
  <c r="M2895" i="13"/>
  <c r="M2896" i="13"/>
  <c r="M2897" i="13"/>
  <c r="M2898" i="13"/>
  <c r="M2899" i="13"/>
  <c r="M2900" i="13"/>
  <c r="M2901" i="13"/>
  <c r="M2902" i="13"/>
  <c r="M2903" i="13"/>
  <c r="M2904" i="13"/>
  <c r="M2905" i="13"/>
  <c r="M2906" i="13"/>
  <c r="M2907" i="13"/>
  <c r="M2908" i="13"/>
  <c r="M2909" i="13"/>
  <c r="M2910" i="13"/>
  <c r="M2911" i="13"/>
  <c r="M2912" i="13"/>
  <c r="M2913" i="13"/>
  <c r="M2914" i="13"/>
  <c r="M2915" i="13"/>
  <c r="M2916" i="13"/>
  <c r="M2917" i="13"/>
  <c r="M2918" i="13"/>
  <c r="M2919" i="13"/>
  <c r="M2920" i="13"/>
  <c r="M2921" i="13"/>
  <c r="M2922" i="13"/>
  <c r="M2923" i="13"/>
  <c r="M2924" i="13"/>
  <c r="M2925" i="13"/>
  <c r="M2926" i="13"/>
  <c r="M2927" i="13"/>
  <c r="M2928" i="13"/>
  <c r="M2929" i="13"/>
  <c r="M2930" i="13"/>
  <c r="M2931" i="13"/>
  <c r="M2932" i="13"/>
  <c r="M2933" i="13"/>
  <c r="M2934" i="13"/>
  <c r="M2935" i="13"/>
  <c r="M2936" i="13"/>
  <c r="M2937" i="13"/>
  <c r="M2938" i="13"/>
  <c r="M2939" i="13"/>
  <c r="M2940" i="13"/>
  <c r="M2941" i="13"/>
  <c r="M2942" i="13"/>
  <c r="M2943" i="13"/>
  <c r="M2944" i="13"/>
  <c r="M2945" i="13"/>
  <c r="M2946" i="13"/>
  <c r="M2947" i="13"/>
  <c r="M2948" i="13"/>
  <c r="M2949" i="13"/>
  <c r="M2950" i="13"/>
  <c r="M2951" i="13"/>
  <c r="M2952" i="13"/>
  <c r="M2953" i="13"/>
  <c r="M2954" i="13"/>
  <c r="M2955" i="13"/>
  <c r="M2956" i="13"/>
  <c r="M2957" i="13"/>
  <c r="M2958" i="13"/>
  <c r="M2959" i="13"/>
  <c r="M2960" i="13"/>
  <c r="M2961" i="13"/>
  <c r="M2962" i="13"/>
  <c r="M2963" i="13"/>
  <c r="M2964" i="13"/>
  <c r="M2965" i="13"/>
  <c r="M2966" i="13"/>
  <c r="M2967" i="13"/>
  <c r="M2968" i="13"/>
  <c r="M2969" i="13"/>
  <c r="M2970" i="13"/>
  <c r="M2971" i="13"/>
  <c r="M2972" i="13"/>
  <c r="M2973" i="13"/>
  <c r="M2974" i="13"/>
  <c r="M2975" i="13"/>
  <c r="M2976" i="13"/>
  <c r="M2977" i="13"/>
  <c r="M2978" i="13"/>
  <c r="M2979" i="13"/>
  <c r="M2980" i="13"/>
  <c r="M2981" i="13"/>
  <c r="M2982" i="13"/>
  <c r="M2983" i="13"/>
  <c r="M2984" i="13"/>
  <c r="M2985" i="13"/>
  <c r="M2986" i="13"/>
  <c r="M2987" i="13"/>
  <c r="M2988" i="13"/>
  <c r="M2989" i="13"/>
  <c r="M2990" i="13"/>
  <c r="M2991" i="13"/>
  <c r="M2992" i="13"/>
  <c r="M2993" i="13"/>
  <c r="M2994" i="13"/>
  <c r="M2995" i="13"/>
  <c r="M2996" i="13"/>
  <c r="M2997" i="13"/>
  <c r="M2998" i="13"/>
  <c r="M2999" i="13"/>
  <c r="M3000" i="13"/>
  <c r="M3001" i="13"/>
  <c r="M3002" i="13"/>
  <c r="M3003" i="13"/>
  <c r="M3004" i="13"/>
  <c r="M3005" i="13"/>
  <c r="M3006" i="13"/>
  <c r="M3007" i="13"/>
  <c r="M3008" i="13"/>
  <c r="M3009" i="13"/>
  <c r="M3010" i="13"/>
  <c r="M3011" i="13"/>
  <c r="M3012" i="13"/>
  <c r="M3013" i="13"/>
  <c r="M3014" i="13"/>
  <c r="M3015" i="13"/>
  <c r="M3016" i="13"/>
  <c r="M3017" i="13"/>
  <c r="M3018" i="13"/>
  <c r="M3019" i="13"/>
  <c r="M3020" i="13"/>
  <c r="M3021" i="13"/>
  <c r="M3022" i="13"/>
  <c r="M3023" i="13"/>
  <c r="M3024" i="13"/>
  <c r="M3025" i="13"/>
  <c r="M3026" i="13"/>
  <c r="M3027" i="13"/>
  <c r="M3028" i="13"/>
  <c r="M3029" i="13"/>
  <c r="M3030" i="13"/>
  <c r="M3031" i="13"/>
  <c r="M3032" i="13"/>
  <c r="M3033" i="13"/>
  <c r="M3034" i="13"/>
  <c r="M3035" i="13"/>
  <c r="M3036" i="13"/>
  <c r="M3037" i="13"/>
  <c r="M3038" i="13"/>
  <c r="M3039" i="13"/>
  <c r="M3040" i="13"/>
  <c r="M3041" i="13"/>
  <c r="M3042" i="13"/>
  <c r="M3043" i="13"/>
  <c r="M3044" i="13"/>
  <c r="M3045" i="13"/>
  <c r="M3046" i="13"/>
  <c r="M3047" i="13"/>
  <c r="M3048" i="13"/>
  <c r="M3049" i="13"/>
  <c r="M3050" i="13"/>
  <c r="M3051" i="13"/>
  <c r="M3052" i="13"/>
  <c r="M3053" i="13"/>
  <c r="M3054" i="13"/>
  <c r="M3055" i="13"/>
  <c r="M3056" i="13"/>
  <c r="M3057" i="13"/>
  <c r="M3058" i="13"/>
  <c r="M3059" i="13"/>
  <c r="M3060" i="13"/>
  <c r="M3061" i="13"/>
  <c r="M3062" i="13"/>
  <c r="M3063" i="13"/>
  <c r="M3064" i="13"/>
  <c r="M3065" i="13"/>
  <c r="M3066" i="13"/>
  <c r="M3067" i="13"/>
  <c r="M3068" i="13"/>
  <c r="M3069" i="13"/>
  <c r="M3070" i="13"/>
  <c r="M3071" i="13"/>
  <c r="M3072" i="13"/>
  <c r="M3073" i="13"/>
  <c r="M3074" i="13"/>
  <c r="M3075" i="13"/>
  <c r="M3076" i="13"/>
  <c r="M3077" i="13"/>
  <c r="M3078" i="13"/>
  <c r="M3079" i="13"/>
  <c r="M3080" i="13"/>
  <c r="M3081" i="13"/>
  <c r="M3082" i="13"/>
  <c r="M3083" i="13"/>
  <c r="M3084" i="13"/>
  <c r="M3085" i="13"/>
  <c r="M3086" i="13"/>
  <c r="M3087" i="13"/>
  <c r="M3088" i="13"/>
  <c r="M3089" i="13"/>
  <c r="M3090" i="13"/>
  <c r="M3091" i="13"/>
  <c r="M3092" i="13"/>
  <c r="M3093" i="13"/>
  <c r="M3094" i="13"/>
  <c r="M3095" i="13"/>
  <c r="M3096" i="13"/>
  <c r="M3097" i="13"/>
  <c r="M3098" i="13"/>
  <c r="M3099" i="13"/>
  <c r="M3100" i="13"/>
  <c r="M3101" i="13"/>
  <c r="M3102" i="13"/>
  <c r="M3103" i="13"/>
  <c r="M3104" i="13"/>
  <c r="M3105" i="13"/>
  <c r="M3106" i="13"/>
  <c r="M3107" i="13"/>
  <c r="M3108" i="13"/>
  <c r="M3109" i="13"/>
  <c r="M3110" i="13"/>
  <c r="M3111" i="13"/>
  <c r="M3112" i="13"/>
  <c r="M3113" i="13"/>
  <c r="M3114" i="13"/>
  <c r="M3115" i="13"/>
  <c r="M3116" i="13"/>
  <c r="M3117" i="13"/>
  <c r="M3118" i="13"/>
  <c r="M3119" i="13"/>
  <c r="M3120" i="13"/>
  <c r="M3121" i="13"/>
  <c r="M3122" i="13"/>
  <c r="M3123" i="13"/>
  <c r="M3124" i="13"/>
  <c r="M3125" i="13"/>
  <c r="M3126" i="13"/>
  <c r="M3127" i="13"/>
  <c r="M3128" i="13"/>
  <c r="M3129" i="13"/>
  <c r="M3130" i="13"/>
  <c r="M3131" i="13"/>
  <c r="M3132" i="13"/>
  <c r="M3133" i="13"/>
  <c r="M3134" i="13"/>
  <c r="M3135" i="13"/>
  <c r="M3136" i="13"/>
  <c r="M3137" i="13"/>
  <c r="M3138" i="13"/>
  <c r="M3139" i="13"/>
  <c r="M3140" i="13"/>
  <c r="M3141" i="13"/>
  <c r="M3142" i="13"/>
  <c r="M3143" i="13"/>
  <c r="M3144" i="13"/>
  <c r="M3145" i="13"/>
  <c r="M3146" i="13"/>
  <c r="M3147" i="13"/>
  <c r="M3148" i="13"/>
  <c r="M3149" i="13"/>
  <c r="M3150" i="13"/>
  <c r="M3151" i="13"/>
  <c r="M3152" i="13"/>
  <c r="M3153" i="13"/>
  <c r="M3154" i="13"/>
  <c r="M3155" i="13"/>
  <c r="M3156" i="13"/>
  <c r="M3157" i="13"/>
  <c r="M3158" i="13"/>
  <c r="M3159" i="13"/>
  <c r="M3160" i="13"/>
  <c r="M3161" i="13"/>
  <c r="M3162" i="13"/>
  <c r="M3163" i="13"/>
  <c r="M3164" i="13"/>
  <c r="M3165" i="13"/>
  <c r="M3166" i="13"/>
  <c r="M3167" i="13"/>
  <c r="M3168" i="13"/>
  <c r="M3169" i="13"/>
  <c r="M3170" i="13"/>
  <c r="M3171" i="13"/>
  <c r="M3172" i="13"/>
  <c r="M3173" i="13"/>
  <c r="M3174" i="13"/>
  <c r="M3175" i="13"/>
  <c r="M3176" i="13"/>
  <c r="M3177" i="13"/>
  <c r="M3178" i="13"/>
  <c r="M3179" i="13"/>
  <c r="M3180" i="13"/>
  <c r="M3181" i="13"/>
  <c r="M3182" i="13"/>
  <c r="M3183" i="13"/>
  <c r="M3184" i="13"/>
  <c r="M3185" i="13"/>
  <c r="M3186" i="13"/>
  <c r="M3187" i="13"/>
  <c r="M3188" i="13"/>
  <c r="M3189" i="13"/>
  <c r="M3190" i="13"/>
  <c r="M3191" i="13"/>
  <c r="M3192" i="13"/>
  <c r="M3193" i="13"/>
  <c r="M3194" i="13"/>
  <c r="M3195" i="13"/>
  <c r="M3196" i="13"/>
  <c r="M3197" i="13"/>
  <c r="M3198" i="13"/>
  <c r="M3199" i="13"/>
  <c r="M3200" i="13"/>
  <c r="M3201" i="13"/>
  <c r="M3202" i="13"/>
  <c r="M3203" i="13"/>
  <c r="M3204" i="13"/>
  <c r="M3205" i="13"/>
  <c r="M3206" i="13"/>
  <c r="M3207" i="13"/>
  <c r="M3208" i="13"/>
  <c r="M3209" i="13"/>
  <c r="M3210" i="13"/>
  <c r="M3211" i="13"/>
  <c r="M3212" i="13"/>
  <c r="M3213" i="13"/>
  <c r="M3214" i="13"/>
  <c r="M3215" i="13"/>
  <c r="M3216" i="13"/>
  <c r="M3217" i="13"/>
  <c r="M3218" i="13"/>
  <c r="M3219" i="13"/>
  <c r="M3220" i="13"/>
  <c r="M3221" i="13"/>
  <c r="M3222" i="13"/>
  <c r="M3223" i="13"/>
  <c r="M3224" i="13"/>
  <c r="M3225" i="13"/>
  <c r="M3226" i="13"/>
  <c r="M3227" i="13"/>
  <c r="M3228" i="13"/>
  <c r="M3229" i="13"/>
  <c r="M3230" i="13"/>
  <c r="M3231" i="13"/>
  <c r="M3232" i="13"/>
  <c r="M3233" i="13"/>
  <c r="M3234" i="13"/>
  <c r="M3235" i="13"/>
  <c r="M3236" i="13"/>
  <c r="M3237" i="13"/>
  <c r="M3238" i="13"/>
  <c r="M3239" i="13"/>
  <c r="M3240" i="13"/>
  <c r="M3241" i="13"/>
  <c r="M3242" i="13"/>
  <c r="M3243" i="13"/>
  <c r="M3244" i="13"/>
  <c r="M3245" i="13"/>
  <c r="M3246" i="13"/>
  <c r="M3247" i="13"/>
  <c r="M3248" i="13"/>
  <c r="M3249" i="13"/>
  <c r="M3250" i="13"/>
  <c r="M3251" i="13"/>
  <c r="M3252" i="13"/>
  <c r="M3253" i="13"/>
  <c r="M3254" i="13"/>
  <c r="M3255" i="13"/>
  <c r="M3256" i="13"/>
  <c r="M3257" i="13"/>
  <c r="M3258" i="13"/>
  <c r="M3259" i="13"/>
  <c r="M3260" i="13"/>
  <c r="M3261" i="13"/>
  <c r="M3262" i="13"/>
  <c r="M3263" i="13"/>
  <c r="M3264" i="13"/>
  <c r="M3265" i="13"/>
  <c r="M3266" i="13"/>
  <c r="M3267" i="13"/>
  <c r="M3268" i="13"/>
  <c r="M3269" i="13"/>
  <c r="M3270" i="13"/>
  <c r="M3271" i="13"/>
  <c r="M3272" i="13"/>
  <c r="M3273" i="13"/>
  <c r="M3274" i="13"/>
  <c r="M3275" i="13"/>
  <c r="M3276" i="13"/>
  <c r="M3277" i="13"/>
  <c r="M3278" i="13"/>
  <c r="M3279" i="13"/>
  <c r="M3280" i="13"/>
  <c r="M3281" i="13"/>
  <c r="M3282" i="13"/>
  <c r="M3283" i="13"/>
  <c r="M3284" i="13"/>
  <c r="M3285" i="13"/>
  <c r="M3286" i="13"/>
  <c r="M3287" i="13"/>
  <c r="M3288" i="13"/>
  <c r="M3289" i="13"/>
  <c r="M3290" i="13"/>
  <c r="M3291" i="13"/>
  <c r="M3292" i="13"/>
  <c r="M3293" i="13"/>
  <c r="M3294" i="13"/>
  <c r="M3295" i="13"/>
  <c r="M3296" i="13"/>
  <c r="M3297" i="13"/>
  <c r="M3298" i="13"/>
  <c r="M3299" i="13"/>
  <c r="M3300" i="13"/>
  <c r="M3301" i="13"/>
  <c r="M3302" i="13"/>
  <c r="M3303" i="13"/>
  <c r="M3304" i="13"/>
  <c r="M3305" i="13"/>
  <c r="M3306" i="13"/>
  <c r="M3307" i="13"/>
  <c r="M3308" i="13"/>
  <c r="M3309" i="13"/>
  <c r="M3310" i="13"/>
  <c r="M3311" i="13"/>
  <c r="M3312" i="13"/>
  <c r="M3313" i="13"/>
  <c r="M3314" i="13"/>
  <c r="M3315" i="13"/>
  <c r="M3316" i="13"/>
  <c r="M3317" i="13"/>
  <c r="M3318" i="13"/>
  <c r="M3319" i="13"/>
  <c r="M3320" i="13"/>
  <c r="M3321" i="13"/>
  <c r="M3322" i="13"/>
  <c r="M3323" i="13"/>
  <c r="M3324" i="13"/>
  <c r="M3325" i="13"/>
  <c r="M3326" i="13"/>
  <c r="M3327" i="13"/>
  <c r="M3328" i="13"/>
  <c r="M3329" i="13"/>
  <c r="M3330" i="13"/>
  <c r="M1" i="13"/>
  <c r="H2" i="13" l="1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95" i="13"/>
  <c r="H2996" i="13"/>
  <c r="H2997" i="13"/>
  <c r="H2998" i="13"/>
  <c r="H2999" i="13"/>
  <c r="H3000" i="13"/>
  <c r="H3001" i="13"/>
  <c r="H3002" i="13"/>
  <c r="H3003" i="13"/>
  <c r="H3004" i="13"/>
  <c r="H3005" i="13"/>
  <c r="H3006" i="13"/>
  <c r="H3007" i="13"/>
  <c r="H3008" i="13"/>
  <c r="H3009" i="13"/>
  <c r="H3010" i="13"/>
  <c r="H3011" i="13"/>
  <c r="H3012" i="13"/>
  <c r="H3013" i="13"/>
  <c r="H3014" i="13"/>
  <c r="H3015" i="13"/>
  <c r="H3016" i="13"/>
  <c r="H3017" i="13"/>
  <c r="H3018" i="13"/>
  <c r="H3019" i="13"/>
  <c r="H3020" i="13"/>
  <c r="H3021" i="13"/>
  <c r="H3022" i="13"/>
  <c r="H3023" i="13"/>
  <c r="H3024" i="13"/>
  <c r="H3025" i="13"/>
  <c r="H3026" i="13"/>
  <c r="H3027" i="13"/>
  <c r="H3028" i="13"/>
  <c r="H3029" i="13"/>
  <c r="H3030" i="13"/>
  <c r="H3031" i="13"/>
  <c r="H3032" i="13"/>
  <c r="H3033" i="13"/>
  <c r="H3034" i="13"/>
  <c r="H3035" i="13"/>
  <c r="H3036" i="13"/>
  <c r="H3037" i="13"/>
  <c r="H3038" i="13"/>
  <c r="H3039" i="13"/>
  <c r="H3040" i="13"/>
  <c r="H3041" i="13"/>
  <c r="H3042" i="13"/>
  <c r="H3043" i="13"/>
  <c r="H3044" i="13"/>
  <c r="H3045" i="13"/>
  <c r="H3046" i="13"/>
  <c r="H3047" i="13"/>
  <c r="H3048" i="13"/>
  <c r="H3049" i="13"/>
  <c r="H3050" i="13"/>
  <c r="H3051" i="13"/>
  <c r="H3052" i="13"/>
  <c r="H3053" i="13"/>
  <c r="H3054" i="13"/>
  <c r="H3055" i="13"/>
  <c r="H3056" i="13"/>
  <c r="H3057" i="13"/>
  <c r="H3058" i="13"/>
  <c r="H3059" i="13"/>
  <c r="H3060" i="13"/>
  <c r="H3061" i="13"/>
  <c r="H3062" i="13"/>
  <c r="H3063" i="13"/>
  <c r="H3064" i="13"/>
  <c r="H3065" i="13"/>
  <c r="H3066" i="13"/>
  <c r="H3067" i="13"/>
  <c r="H3068" i="13"/>
  <c r="H3069" i="13"/>
  <c r="H3070" i="13"/>
  <c r="H3071" i="13"/>
  <c r="H3072" i="13"/>
  <c r="H3073" i="13"/>
  <c r="H3074" i="13"/>
  <c r="H3075" i="13"/>
  <c r="H3076" i="13"/>
  <c r="H3077" i="13"/>
  <c r="H3078" i="13"/>
  <c r="H3079" i="13"/>
  <c r="H3080" i="13"/>
  <c r="H3081" i="13"/>
  <c r="H3082" i="13"/>
  <c r="H3083" i="13"/>
  <c r="H3084" i="13"/>
  <c r="H3085" i="13"/>
  <c r="H3086" i="13"/>
  <c r="H3087" i="13"/>
  <c r="H3088" i="13"/>
  <c r="H3089" i="13"/>
  <c r="H3090" i="13"/>
  <c r="H3091" i="13"/>
  <c r="H3092" i="13"/>
  <c r="H3093" i="13"/>
  <c r="H3094" i="13"/>
  <c r="H3095" i="13"/>
  <c r="H3096" i="13"/>
  <c r="H3097" i="13"/>
  <c r="H3098" i="13"/>
  <c r="H3099" i="13"/>
  <c r="H3100" i="13"/>
  <c r="H3101" i="13"/>
  <c r="H3102" i="13"/>
  <c r="H3103" i="13"/>
  <c r="H3104" i="13"/>
  <c r="H3105" i="13"/>
  <c r="H3106" i="13"/>
  <c r="H3107" i="13"/>
  <c r="H3108" i="13"/>
  <c r="H3109" i="13"/>
  <c r="H3110" i="13"/>
  <c r="H3111" i="13"/>
  <c r="H3112" i="13"/>
  <c r="H3113" i="13"/>
  <c r="H3114" i="13"/>
  <c r="H3115" i="13"/>
  <c r="H3116" i="13"/>
  <c r="H3117" i="13"/>
  <c r="H3118" i="13"/>
  <c r="H3119" i="13"/>
  <c r="H3120" i="13"/>
  <c r="H3121" i="13"/>
  <c r="H3122" i="13"/>
  <c r="H3123" i="13"/>
  <c r="H3124" i="13"/>
  <c r="H3125" i="13"/>
  <c r="H3126" i="13"/>
  <c r="H3127" i="13"/>
  <c r="H3128" i="13"/>
  <c r="H3129" i="13"/>
  <c r="H3130" i="13"/>
  <c r="H3131" i="13"/>
  <c r="H3132" i="13"/>
  <c r="H3133" i="13"/>
  <c r="H3134" i="13"/>
  <c r="H3135" i="13"/>
  <c r="H3136" i="13"/>
  <c r="H3137" i="13"/>
  <c r="H3138" i="13"/>
  <c r="H3139" i="13"/>
  <c r="H3140" i="13"/>
  <c r="H3141" i="13"/>
  <c r="H3142" i="13"/>
  <c r="H3143" i="13"/>
  <c r="H3144" i="13"/>
  <c r="H3145" i="13"/>
  <c r="H3146" i="13"/>
  <c r="H3147" i="13"/>
  <c r="H3148" i="13"/>
  <c r="H3149" i="13"/>
  <c r="H3150" i="13"/>
  <c r="H3151" i="13"/>
  <c r="H3152" i="13"/>
  <c r="H3153" i="13"/>
  <c r="H3154" i="13"/>
  <c r="H3155" i="13"/>
  <c r="H3156" i="13"/>
  <c r="H3157" i="13"/>
  <c r="H3158" i="13"/>
  <c r="H3159" i="13"/>
  <c r="H3160" i="13"/>
  <c r="H3161" i="13"/>
  <c r="H3162" i="13"/>
  <c r="H3163" i="13"/>
  <c r="H3164" i="13"/>
  <c r="H3165" i="13"/>
  <c r="H3166" i="13"/>
  <c r="H3167" i="13"/>
  <c r="H3168" i="13"/>
  <c r="H3169" i="13"/>
  <c r="H3170" i="13"/>
  <c r="H3171" i="13"/>
  <c r="H3172" i="13"/>
  <c r="H3173" i="13"/>
  <c r="H3174" i="13"/>
  <c r="H3175" i="13"/>
  <c r="H3176" i="13"/>
  <c r="H3177" i="13"/>
  <c r="H3178" i="13"/>
  <c r="H3179" i="13"/>
  <c r="H3180" i="13"/>
  <c r="H3181" i="13"/>
  <c r="H3182" i="13"/>
  <c r="H3183" i="13"/>
  <c r="H3184" i="13"/>
  <c r="H3185" i="13"/>
  <c r="H3186" i="13"/>
  <c r="H3187" i="13"/>
  <c r="H3188" i="13"/>
  <c r="H3189" i="13"/>
  <c r="H3190" i="13"/>
  <c r="H3191" i="13"/>
  <c r="H3192" i="13"/>
  <c r="H3193" i="13"/>
  <c r="H3194" i="13"/>
  <c r="H3195" i="13"/>
  <c r="H3196" i="13"/>
  <c r="H3197" i="13"/>
  <c r="H3198" i="13"/>
  <c r="H3199" i="13"/>
  <c r="H3200" i="13"/>
  <c r="H3201" i="13"/>
  <c r="H3202" i="13"/>
  <c r="H3203" i="13"/>
  <c r="H3204" i="13"/>
  <c r="H3205" i="13"/>
  <c r="H3206" i="13"/>
  <c r="H3207" i="13"/>
  <c r="H3208" i="13"/>
  <c r="H3209" i="13"/>
  <c r="H3210" i="13"/>
  <c r="H3211" i="13"/>
  <c r="H3212" i="13"/>
  <c r="H3213" i="13"/>
  <c r="H3214" i="13"/>
  <c r="H3215" i="13"/>
  <c r="H3216" i="13"/>
  <c r="H3217" i="13"/>
  <c r="H3218" i="13"/>
  <c r="H3219" i="13"/>
  <c r="H3220" i="13"/>
  <c r="H3221" i="13"/>
  <c r="H3222" i="13"/>
  <c r="H3223" i="13"/>
  <c r="H3224" i="13"/>
  <c r="H3225" i="13"/>
  <c r="H3226" i="13"/>
  <c r="H3227" i="13"/>
  <c r="H3228" i="13"/>
  <c r="H3229" i="13"/>
  <c r="H3230" i="13"/>
  <c r="H3231" i="13"/>
  <c r="H3232" i="13"/>
  <c r="H3233" i="13"/>
  <c r="H3234" i="13"/>
  <c r="H3235" i="13"/>
  <c r="H3236" i="13"/>
  <c r="H3237" i="13"/>
  <c r="H3238" i="13"/>
  <c r="H3239" i="13"/>
  <c r="H3240" i="13"/>
  <c r="H3241" i="13"/>
  <c r="H3242" i="13"/>
  <c r="H3243" i="13"/>
  <c r="H3244" i="13"/>
  <c r="H3245" i="13"/>
  <c r="H3246" i="13"/>
  <c r="H3247" i="13"/>
  <c r="H3248" i="13"/>
  <c r="H3249" i="13"/>
  <c r="H3250" i="13"/>
  <c r="H3251" i="13"/>
  <c r="H3252" i="13"/>
  <c r="H3253" i="13"/>
  <c r="H3254" i="13"/>
  <c r="H3255" i="13"/>
  <c r="H3256" i="13"/>
  <c r="H3257" i="13"/>
  <c r="H3258" i="13"/>
  <c r="H3259" i="13"/>
  <c r="H3260" i="13"/>
  <c r="H3261" i="13"/>
  <c r="H3262" i="13"/>
  <c r="H3263" i="13"/>
  <c r="H3264" i="13"/>
  <c r="H3265" i="13"/>
  <c r="H3266" i="13"/>
  <c r="H3267" i="13"/>
  <c r="H3268" i="13"/>
  <c r="H3269" i="13"/>
  <c r="H3270" i="13"/>
  <c r="H3271" i="13"/>
  <c r="H3272" i="13"/>
  <c r="H3273" i="13"/>
  <c r="H3274" i="13"/>
  <c r="H3275" i="13"/>
  <c r="H3276" i="13"/>
  <c r="H3277" i="13"/>
  <c r="H3278" i="13"/>
  <c r="H3279" i="13"/>
  <c r="H3280" i="13"/>
  <c r="H3281" i="13"/>
  <c r="H3282" i="13"/>
  <c r="H3283" i="13"/>
  <c r="H3284" i="13"/>
  <c r="H3285" i="13"/>
  <c r="H3286" i="13"/>
  <c r="H3287" i="13"/>
  <c r="H3288" i="13"/>
  <c r="H3289" i="13"/>
  <c r="H3290" i="13"/>
  <c r="H3291" i="13"/>
  <c r="H3292" i="13"/>
  <c r="H3293" i="13"/>
  <c r="H3294" i="13"/>
  <c r="H3295" i="13"/>
  <c r="H3296" i="13"/>
  <c r="H3297" i="13"/>
  <c r="H3298" i="13"/>
  <c r="H3299" i="13"/>
  <c r="H3300" i="13"/>
  <c r="H3301" i="13"/>
  <c r="H3302" i="13"/>
  <c r="H3303" i="13"/>
  <c r="H3304" i="13"/>
  <c r="H3305" i="13"/>
  <c r="H3306" i="13"/>
  <c r="H3307" i="13"/>
  <c r="H3308" i="13"/>
  <c r="H3309" i="13"/>
  <c r="H3310" i="13"/>
  <c r="H3311" i="13"/>
  <c r="H3312" i="13"/>
  <c r="H3313" i="13"/>
  <c r="H3314" i="13"/>
  <c r="H3315" i="13"/>
  <c r="H3316" i="13"/>
  <c r="H3317" i="13"/>
  <c r="H3318" i="13"/>
  <c r="H3319" i="13"/>
  <c r="H3320" i="13"/>
  <c r="H3321" i="13"/>
  <c r="H3322" i="13"/>
  <c r="H3323" i="13"/>
  <c r="H3324" i="13"/>
  <c r="H3325" i="13"/>
  <c r="H3326" i="13"/>
  <c r="H3327" i="13"/>
  <c r="H3328" i="13"/>
  <c r="H3329" i="13"/>
  <c r="H3330" i="13"/>
  <c r="H1" i="13"/>
  <c r="D2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1" i="13"/>
  <c r="I1004" i="5"/>
  <c r="E1004" i="5"/>
  <c r="I1003" i="5"/>
  <c r="E1003" i="5"/>
  <c r="I1002" i="5"/>
  <c r="E1002" i="5"/>
  <c r="I1001" i="5"/>
  <c r="E1001" i="5"/>
  <c r="I1000" i="5"/>
  <c r="E1000" i="5"/>
  <c r="I999" i="5"/>
  <c r="E999" i="5"/>
  <c r="I998" i="5"/>
  <c r="E998" i="5"/>
  <c r="I997" i="5"/>
  <c r="E997" i="5"/>
  <c r="I996" i="5"/>
  <c r="E996" i="5"/>
  <c r="I995" i="5"/>
  <c r="E995" i="5"/>
  <c r="I994" i="5"/>
  <c r="E994" i="5"/>
  <c r="I993" i="5"/>
  <c r="E993" i="5"/>
  <c r="I992" i="5"/>
  <c r="E992" i="5"/>
  <c r="I991" i="5"/>
  <c r="E991" i="5"/>
  <c r="I990" i="5"/>
  <c r="E990" i="5"/>
  <c r="I989" i="5"/>
  <c r="E989" i="5"/>
  <c r="I988" i="5"/>
  <c r="E988" i="5"/>
  <c r="I987" i="5"/>
  <c r="E987" i="5"/>
  <c r="I986" i="5"/>
  <c r="E986" i="5"/>
  <c r="I985" i="5"/>
  <c r="E985" i="5"/>
  <c r="I984" i="5"/>
  <c r="E984" i="5"/>
  <c r="I983" i="5"/>
  <c r="E983" i="5"/>
  <c r="I982" i="5"/>
  <c r="E982" i="5"/>
  <c r="I981" i="5"/>
  <c r="E981" i="5"/>
  <c r="I980" i="5"/>
  <c r="E980" i="5"/>
  <c r="I979" i="5"/>
  <c r="E979" i="5"/>
  <c r="I978" i="5"/>
  <c r="E978" i="5"/>
  <c r="I977" i="5"/>
  <c r="E977" i="5"/>
  <c r="I976" i="5"/>
  <c r="E976" i="5"/>
  <c r="I975" i="5"/>
  <c r="E975" i="5"/>
  <c r="I974" i="5"/>
  <c r="E974" i="5"/>
  <c r="I973" i="5"/>
  <c r="E973" i="5"/>
  <c r="I972" i="5"/>
  <c r="E972" i="5"/>
  <c r="I971" i="5"/>
  <c r="E971" i="5"/>
  <c r="I970" i="5"/>
  <c r="E970" i="5"/>
  <c r="I969" i="5"/>
  <c r="E969" i="5"/>
  <c r="I968" i="5"/>
  <c r="E968" i="5"/>
  <c r="I967" i="5"/>
  <c r="E967" i="5"/>
  <c r="I966" i="5"/>
  <c r="E966" i="5"/>
  <c r="I965" i="5"/>
  <c r="E965" i="5"/>
  <c r="I964" i="5"/>
  <c r="E964" i="5"/>
  <c r="I963" i="5"/>
  <c r="E963" i="5"/>
  <c r="I962" i="5"/>
  <c r="E962" i="5"/>
  <c r="I961" i="5"/>
  <c r="E961" i="5"/>
  <c r="I960" i="5"/>
  <c r="E960" i="5"/>
  <c r="I959" i="5"/>
  <c r="E959" i="5"/>
  <c r="I958" i="5"/>
  <c r="E958" i="5"/>
  <c r="I957" i="5"/>
  <c r="E957" i="5"/>
  <c r="I956" i="5"/>
  <c r="E956" i="5"/>
  <c r="I955" i="5"/>
  <c r="E955" i="5"/>
  <c r="I954" i="5"/>
  <c r="E954" i="5"/>
  <c r="I953" i="5"/>
  <c r="E953" i="5"/>
  <c r="I952" i="5"/>
  <c r="E952" i="5"/>
  <c r="I951" i="5"/>
  <c r="E951" i="5"/>
  <c r="I950" i="5"/>
  <c r="E950" i="5"/>
  <c r="I949" i="5"/>
  <c r="E949" i="5"/>
  <c r="I948" i="5"/>
  <c r="E948" i="5"/>
  <c r="I947" i="5"/>
  <c r="E947" i="5"/>
  <c r="I946" i="5"/>
  <c r="E946" i="5"/>
  <c r="I945" i="5"/>
  <c r="E945" i="5"/>
  <c r="I944" i="5"/>
  <c r="E944" i="5"/>
  <c r="I943" i="5"/>
  <c r="E943" i="5"/>
  <c r="I942" i="5"/>
  <c r="E942" i="5"/>
  <c r="I941" i="5"/>
  <c r="E941" i="5"/>
  <c r="I940" i="5"/>
  <c r="E940" i="5"/>
  <c r="I939" i="5"/>
  <c r="E939" i="5"/>
  <c r="I938" i="5"/>
  <c r="E938" i="5"/>
  <c r="I937" i="5"/>
  <c r="E937" i="5"/>
  <c r="I936" i="5"/>
  <c r="E936" i="5"/>
  <c r="I935" i="5"/>
  <c r="E935" i="5"/>
  <c r="I934" i="5"/>
  <c r="E934" i="5"/>
  <c r="I933" i="5"/>
  <c r="E933" i="5"/>
  <c r="I932" i="5"/>
  <c r="E932" i="5"/>
  <c r="I931" i="5"/>
  <c r="E931" i="5"/>
  <c r="I930" i="5"/>
  <c r="E930" i="5"/>
  <c r="I929" i="5"/>
  <c r="E929" i="5"/>
  <c r="I928" i="5"/>
  <c r="E928" i="5"/>
  <c r="I927" i="5"/>
  <c r="E927" i="5"/>
  <c r="I926" i="5"/>
  <c r="E926" i="5"/>
  <c r="I925" i="5"/>
  <c r="E925" i="5"/>
  <c r="I924" i="5"/>
  <c r="E924" i="5"/>
  <c r="I923" i="5"/>
  <c r="E923" i="5"/>
  <c r="I922" i="5"/>
  <c r="E922" i="5"/>
  <c r="I921" i="5"/>
  <c r="E921" i="5"/>
  <c r="I920" i="5"/>
  <c r="E920" i="5"/>
  <c r="I919" i="5"/>
  <c r="E919" i="5"/>
  <c r="I918" i="5"/>
  <c r="E918" i="5"/>
  <c r="I917" i="5"/>
  <c r="E917" i="5"/>
  <c r="I916" i="5"/>
  <c r="E916" i="5"/>
  <c r="I915" i="5"/>
  <c r="E915" i="5"/>
  <c r="I914" i="5"/>
  <c r="E914" i="5"/>
  <c r="I913" i="5"/>
  <c r="E913" i="5"/>
  <c r="I912" i="5"/>
  <c r="E912" i="5"/>
  <c r="I911" i="5"/>
  <c r="E911" i="5"/>
  <c r="I910" i="5"/>
  <c r="E910" i="5"/>
  <c r="I909" i="5"/>
  <c r="E909" i="5"/>
  <c r="I908" i="5"/>
  <c r="E908" i="5"/>
  <c r="I907" i="5"/>
  <c r="E907" i="5"/>
  <c r="I906" i="5"/>
  <c r="E906" i="5"/>
  <c r="I905" i="5"/>
  <c r="E905" i="5"/>
  <c r="I904" i="5"/>
  <c r="E904" i="5"/>
  <c r="I903" i="5"/>
  <c r="E903" i="5"/>
  <c r="I902" i="5"/>
  <c r="E902" i="5"/>
  <c r="I901" i="5"/>
  <c r="E901" i="5"/>
  <c r="I900" i="5"/>
  <c r="E900" i="5"/>
  <c r="I899" i="5"/>
  <c r="E899" i="5"/>
  <c r="I898" i="5"/>
  <c r="E898" i="5"/>
  <c r="I897" i="5"/>
  <c r="E897" i="5"/>
  <c r="I896" i="5"/>
  <c r="E896" i="5"/>
  <c r="I895" i="5"/>
  <c r="E895" i="5"/>
  <c r="I894" i="5"/>
  <c r="E894" i="5"/>
  <c r="I893" i="5"/>
  <c r="E893" i="5"/>
  <c r="I892" i="5"/>
  <c r="E892" i="5"/>
  <c r="I891" i="5"/>
  <c r="E891" i="5"/>
  <c r="I890" i="5"/>
  <c r="E890" i="5"/>
  <c r="I889" i="5"/>
  <c r="E889" i="5"/>
  <c r="I888" i="5"/>
  <c r="E888" i="5"/>
  <c r="I887" i="5"/>
  <c r="E887" i="5"/>
  <c r="I886" i="5"/>
  <c r="E886" i="5"/>
  <c r="I885" i="5"/>
  <c r="E885" i="5"/>
  <c r="I884" i="5"/>
  <c r="E884" i="5"/>
  <c r="I883" i="5"/>
  <c r="E883" i="5"/>
  <c r="I882" i="5"/>
  <c r="E882" i="5"/>
  <c r="I881" i="5"/>
  <c r="E881" i="5"/>
  <c r="I880" i="5"/>
  <c r="E880" i="5"/>
  <c r="I879" i="5"/>
  <c r="E879" i="5"/>
  <c r="I878" i="5"/>
  <c r="E878" i="5"/>
  <c r="I877" i="5"/>
  <c r="E877" i="5"/>
  <c r="I876" i="5"/>
  <c r="E876" i="5"/>
  <c r="I875" i="5"/>
  <c r="E875" i="5"/>
  <c r="I874" i="5"/>
  <c r="E874" i="5"/>
  <c r="I873" i="5"/>
  <c r="E873" i="5"/>
  <c r="I872" i="5"/>
  <c r="E872" i="5"/>
  <c r="I871" i="5"/>
  <c r="E871" i="5"/>
  <c r="I870" i="5"/>
  <c r="E870" i="5"/>
  <c r="I869" i="5"/>
  <c r="E869" i="5"/>
  <c r="I868" i="5"/>
  <c r="E868" i="5"/>
  <c r="I867" i="5"/>
  <c r="E867" i="5"/>
  <c r="I866" i="5"/>
  <c r="E866" i="5"/>
  <c r="I865" i="5"/>
  <c r="E865" i="5"/>
  <c r="I864" i="5"/>
  <c r="E864" i="5"/>
  <c r="I863" i="5"/>
  <c r="E863" i="5"/>
  <c r="I862" i="5"/>
  <c r="E862" i="5"/>
  <c r="I861" i="5"/>
  <c r="E861" i="5"/>
  <c r="I860" i="5"/>
  <c r="E860" i="5"/>
  <c r="I859" i="5"/>
  <c r="E859" i="5"/>
  <c r="I858" i="5"/>
  <c r="E858" i="5"/>
  <c r="I857" i="5"/>
  <c r="E857" i="5"/>
  <c r="I856" i="5"/>
  <c r="E856" i="5"/>
  <c r="I855" i="5"/>
  <c r="E855" i="5"/>
  <c r="I854" i="5"/>
  <c r="E854" i="5"/>
  <c r="I853" i="5"/>
  <c r="E853" i="5"/>
  <c r="I852" i="5"/>
  <c r="E852" i="5"/>
  <c r="I851" i="5"/>
  <c r="E851" i="5"/>
  <c r="I850" i="5"/>
  <c r="E850" i="5"/>
  <c r="I849" i="5"/>
  <c r="E849" i="5"/>
  <c r="I848" i="5"/>
  <c r="E848" i="5"/>
  <c r="I847" i="5"/>
  <c r="E847" i="5"/>
  <c r="I846" i="5"/>
  <c r="E846" i="5"/>
  <c r="I845" i="5"/>
  <c r="E845" i="5"/>
  <c r="I844" i="5"/>
  <c r="E844" i="5"/>
  <c r="I843" i="5"/>
  <c r="E843" i="5"/>
  <c r="I842" i="5"/>
  <c r="E842" i="5"/>
  <c r="I841" i="5"/>
  <c r="E841" i="5"/>
  <c r="I840" i="5"/>
  <c r="E840" i="5"/>
  <c r="I839" i="5"/>
  <c r="E839" i="5"/>
  <c r="I838" i="5"/>
  <c r="E838" i="5"/>
  <c r="I837" i="5"/>
  <c r="E837" i="5"/>
  <c r="I836" i="5"/>
  <c r="E836" i="5"/>
  <c r="I835" i="5"/>
  <c r="E835" i="5"/>
  <c r="I834" i="5"/>
  <c r="E834" i="5"/>
  <c r="I833" i="5"/>
  <c r="E833" i="5"/>
  <c r="I832" i="5"/>
  <c r="E832" i="5"/>
  <c r="I831" i="5"/>
  <c r="E831" i="5"/>
  <c r="I830" i="5"/>
  <c r="E830" i="5"/>
  <c r="I829" i="5"/>
  <c r="E829" i="5"/>
  <c r="I828" i="5"/>
  <c r="E828" i="5"/>
  <c r="I827" i="5"/>
  <c r="E827" i="5"/>
  <c r="I826" i="5"/>
  <c r="E826" i="5"/>
  <c r="I825" i="5"/>
  <c r="E825" i="5"/>
  <c r="I824" i="5"/>
  <c r="E824" i="5"/>
  <c r="I823" i="5"/>
  <c r="E823" i="5"/>
  <c r="I822" i="5"/>
  <c r="E822" i="5"/>
  <c r="I821" i="5"/>
  <c r="E821" i="5"/>
  <c r="I820" i="5"/>
  <c r="E820" i="5"/>
  <c r="I819" i="5"/>
  <c r="E819" i="5"/>
  <c r="I818" i="5"/>
  <c r="E818" i="5"/>
  <c r="I817" i="5"/>
  <c r="E817" i="5"/>
  <c r="I816" i="5"/>
  <c r="E816" i="5"/>
  <c r="I815" i="5"/>
  <c r="E815" i="5"/>
  <c r="I814" i="5"/>
  <c r="E814" i="5"/>
  <c r="I813" i="5"/>
  <c r="E813" i="5"/>
  <c r="I812" i="5"/>
  <c r="E812" i="5"/>
  <c r="I811" i="5"/>
  <c r="E811" i="5"/>
  <c r="I810" i="5"/>
  <c r="E810" i="5"/>
  <c r="I809" i="5"/>
  <c r="E809" i="5"/>
  <c r="I808" i="5"/>
  <c r="E808" i="5"/>
  <c r="I807" i="5"/>
  <c r="E807" i="5"/>
  <c r="I806" i="5"/>
  <c r="E806" i="5"/>
  <c r="I805" i="5"/>
  <c r="E805" i="5"/>
  <c r="I804" i="5"/>
  <c r="E804" i="5"/>
  <c r="I803" i="5"/>
  <c r="E803" i="5"/>
  <c r="I802" i="5"/>
  <c r="E802" i="5"/>
  <c r="I801" i="5"/>
  <c r="E801" i="5"/>
  <c r="I800" i="5"/>
  <c r="E800" i="5"/>
  <c r="I799" i="5"/>
  <c r="E799" i="5"/>
  <c r="I798" i="5"/>
  <c r="E798" i="5"/>
  <c r="I797" i="5"/>
  <c r="E797" i="5"/>
  <c r="I796" i="5"/>
  <c r="E796" i="5"/>
  <c r="I795" i="5"/>
  <c r="E795" i="5"/>
  <c r="I794" i="5"/>
  <c r="E794" i="5"/>
  <c r="I793" i="5"/>
  <c r="E793" i="5"/>
  <c r="I792" i="5"/>
  <c r="E792" i="5"/>
  <c r="I791" i="5"/>
  <c r="E791" i="5"/>
  <c r="I790" i="5"/>
  <c r="E790" i="5"/>
  <c r="I789" i="5"/>
  <c r="E789" i="5"/>
  <c r="I788" i="5"/>
  <c r="E788" i="5"/>
  <c r="I787" i="5"/>
  <c r="E787" i="5"/>
  <c r="I786" i="5"/>
  <c r="E786" i="5"/>
  <c r="I785" i="5"/>
  <c r="E785" i="5"/>
  <c r="I784" i="5"/>
  <c r="E784" i="5"/>
  <c r="I783" i="5"/>
  <c r="E783" i="5"/>
  <c r="I782" i="5"/>
  <c r="E782" i="5"/>
  <c r="I781" i="5"/>
  <c r="E781" i="5"/>
  <c r="I780" i="5"/>
  <c r="E780" i="5"/>
  <c r="I779" i="5"/>
  <c r="E779" i="5"/>
  <c r="I778" i="5"/>
  <c r="E778" i="5"/>
  <c r="I777" i="5"/>
  <c r="E777" i="5"/>
  <c r="I776" i="5"/>
  <c r="E776" i="5"/>
  <c r="I775" i="5"/>
  <c r="E775" i="5"/>
  <c r="I774" i="5"/>
  <c r="E774" i="5"/>
  <c r="I773" i="5"/>
  <c r="E773" i="5"/>
  <c r="I772" i="5"/>
  <c r="E772" i="5"/>
  <c r="I771" i="5"/>
  <c r="E771" i="5"/>
  <c r="I770" i="5"/>
  <c r="E770" i="5"/>
  <c r="I769" i="5"/>
  <c r="E769" i="5"/>
  <c r="I768" i="5"/>
  <c r="E768" i="5"/>
  <c r="I767" i="5"/>
  <c r="E767" i="5"/>
  <c r="I766" i="5"/>
  <c r="E766" i="5"/>
  <c r="I765" i="5"/>
  <c r="E765" i="5"/>
  <c r="I764" i="5"/>
  <c r="E764" i="5"/>
  <c r="I763" i="5"/>
  <c r="E763" i="5"/>
  <c r="I762" i="5"/>
  <c r="E762" i="5"/>
  <c r="I761" i="5"/>
  <c r="E761" i="5"/>
  <c r="I760" i="5"/>
  <c r="E760" i="5"/>
  <c r="I759" i="5"/>
  <c r="E759" i="5"/>
  <c r="I758" i="5"/>
  <c r="E758" i="5"/>
  <c r="I757" i="5"/>
  <c r="E757" i="5"/>
  <c r="I756" i="5"/>
  <c r="E756" i="5"/>
  <c r="I755" i="5"/>
  <c r="E755" i="5"/>
  <c r="I754" i="5"/>
  <c r="E754" i="5"/>
  <c r="I753" i="5"/>
  <c r="E753" i="5"/>
  <c r="I752" i="5"/>
  <c r="E752" i="5"/>
  <c r="I751" i="5"/>
  <c r="E751" i="5"/>
  <c r="I750" i="5"/>
  <c r="E750" i="5"/>
  <c r="I749" i="5"/>
  <c r="E749" i="5"/>
  <c r="I748" i="5"/>
  <c r="E748" i="5"/>
  <c r="I747" i="5"/>
  <c r="E747" i="5"/>
  <c r="I746" i="5"/>
  <c r="E746" i="5"/>
  <c r="I745" i="5"/>
  <c r="E745" i="5"/>
  <c r="I744" i="5"/>
  <c r="E744" i="5"/>
  <c r="I743" i="5"/>
  <c r="E743" i="5"/>
  <c r="I742" i="5"/>
  <c r="E742" i="5"/>
  <c r="I741" i="5"/>
  <c r="E741" i="5"/>
  <c r="I740" i="5"/>
  <c r="E740" i="5"/>
  <c r="I739" i="5"/>
  <c r="E739" i="5"/>
  <c r="I738" i="5"/>
  <c r="E738" i="5"/>
  <c r="I737" i="5"/>
  <c r="E737" i="5"/>
  <c r="I736" i="5"/>
  <c r="E736" i="5"/>
  <c r="I735" i="5"/>
  <c r="E735" i="5"/>
  <c r="I734" i="5"/>
  <c r="E734" i="5"/>
  <c r="I733" i="5"/>
  <c r="E733" i="5"/>
  <c r="I732" i="5"/>
  <c r="E732" i="5"/>
  <c r="I731" i="5"/>
  <c r="E731" i="5"/>
  <c r="I730" i="5"/>
  <c r="E730" i="5"/>
  <c r="I729" i="5"/>
  <c r="E729" i="5"/>
  <c r="I728" i="5"/>
  <c r="E728" i="5"/>
  <c r="I727" i="5"/>
  <c r="E727" i="5"/>
  <c r="I726" i="5"/>
  <c r="E726" i="5"/>
  <c r="I725" i="5"/>
  <c r="E725" i="5"/>
  <c r="I724" i="5"/>
  <c r="E724" i="5"/>
  <c r="I723" i="5"/>
  <c r="E723" i="5"/>
  <c r="I722" i="5"/>
  <c r="E722" i="5"/>
  <c r="I721" i="5"/>
  <c r="E721" i="5"/>
  <c r="I720" i="5"/>
  <c r="E720" i="5"/>
  <c r="I719" i="5"/>
  <c r="E719" i="5"/>
  <c r="I718" i="5"/>
  <c r="E718" i="5"/>
  <c r="I717" i="5"/>
  <c r="E717" i="5"/>
  <c r="I716" i="5"/>
  <c r="E716" i="5"/>
  <c r="I715" i="5"/>
  <c r="E715" i="5"/>
  <c r="I714" i="5"/>
  <c r="E714" i="5"/>
  <c r="I713" i="5"/>
  <c r="E713" i="5"/>
  <c r="I712" i="5"/>
  <c r="E712" i="5"/>
  <c r="I711" i="5"/>
  <c r="E711" i="5"/>
  <c r="I710" i="5"/>
  <c r="E710" i="5"/>
  <c r="I709" i="5"/>
  <c r="E709" i="5"/>
  <c r="I708" i="5"/>
  <c r="E708" i="5"/>
  <c r="I707" i="5"/>
  <c r="E707" i="5"/>
  <c r="I706" i="5"/>
  <c r="E706" i="5"/>
  <c r="I705" i="5"/>
  <c r="E705" i="5"/>
  <c r="I704" i="5"/>
  <c r="E704" i="5"/>
  <c r="I703" i="5"/>
  <c r="E703" i="5"/>
  <c r="I702" i="5"/>
  <c r="E702" i="5"/>
  <c r="I701" i="5"/>
  <c r="E701" i="5"/>
  <c r="I700" i="5"/>
  <c r="E700" i="5"/>
  <c r="I699" i="5"/>
  <c r="E699" i="5"/>
  <c r="I698" i="5"/>
  <c r="E698" i="5"/>
  <c r="I697" i="5"/>
  <c r="E697" i="5"/>
  <c r="I696" i="5"/>
  <c r="E696" i="5"/>
  <c r="I695" i="5"/>
  <c r="E695" i="5"/>
  <c r="I694" i="5"/>
  <c r="E694" i="5"/>
  <c r="I693" i="5"/>
  <c r="E693" i="5"/>
  <c r="I692" i="5"/>
  <c r="E692" i="5"/>
  <c r="I691" i="5"/>
  <c r="E691" i="5"/>
  <c r="I690" i="5"/>
  <c r="E690" i="5"/>
  <c r="I689" i="5"/>
  <c r="E689" i="5"/>
  <c r="I688" i="5"/>
  <c r="E688" i="5"/>
  <c r="I687" i="5"/>
  <c r="E687" i="5"/>
  <c r="I686" i="5"/>
  <c r="E686" i="5"/>
  <c r="I685" i="5"/>
  <c r="E685" i="5"/>
  <c r="I684" i="5"/>
  <c r="E684" i="5"/>
  <c r="I683" i="5"/>
  <c r="E683" i="5"/>
  <c r="I682" i="5"/>
  <c r="E682" i="5"/>
  <c r="I681" i="5"/>
  <c r="E681" i="5"/>
  <c r="I680" i="5"/>
  <c r="E680" i="5"/>
  <c r="I679" i="5"/>
  <c r="E679" i="5"/>
  <c r="I678" i="5"/>
  <c r="E678" i="5"/>
  <c r="I677" i="5"/>
  <c r="E677" i="5"/>
  <c r="I676" i="5"/>
  <c r="E676" i="5"/>
  <c r="I675" i="5"/>
  <c r="E675" i="5"/>
  <c r="I674" i="5"/>
  <c r="E674" i="5"/>
  <c r="I673" i="5"/>
  <c r="E673" i="5"/>
  <c r="I672" i="5"/>
  <c r="E672" i="5"/>
  <c r="I671" i="5"/>
  <c r="E671" i="5"/>
  <c r="I670" i="5"/>
  <c r="E670" i="5"/>
  <c r="I669" i="5"/>
  <c r="E669" i="5"/>
  <c r="I668" i="5"/>
  <c r="E668" i="5"/>
  <c r="I667" i="5"/>
  <c r="E667" i="5"/>
  <c r="I666" i="5"/>
  <c r="E666" i="5"/>
  <c r="I665" i="5"/>
  <c r="E665" i="5"/>
  <c r="I664" i="5"/>
  <c r="E664" i="5"/>
  <c r="I663" i="5"/>
  <c r="E663" i="5"/>
  <c r="I662" i="5"/>
  <c r="E662" i="5"/>
  <c r="I661" i="5"/>
  <c r="E661" i="5"/>
  <c r="I660" i="5"/>
  <c r="E660" i="5"/>
  <c r="I659" i="5"/>
  <c r="E659" i="5"/>
  <c r="I658" i="5"/>
  <c r="E658" i="5"/>
  <c r="I657" i="5"/>
  <c r="E657" i="5"/>
  <c r="I656" i="5"/>
  <c r="E656" i="5"/>
  <c r="I655" i="5"/>
  <c r="E655" i="5"/>
  <c r="I654" i="5"/>
  <c r="E654" i="5"/>
  <c r="I653" i="5"/>
  <c r="E653" i="5"/>
  <c r="I652" i="5"/>
  <c r="E652" i="5"/>
  <c r="I651" i="5"/>
  <c r="E651" i="5"/>
  <c r="I650" i="5"/>
  <c r="E650" i="5"/>
  <c r="I649" i="5"/>
  <c r="E649" i="5"/>
  <c r="I648" i="5"/>
  <c r="E648" i="5"/>
  <c r="I647" i="5"/>
  <c r="E647" i="5"/>
  <c r="I646" i="5"/>
  <c r="E646" i="5"/>
  <c r="I645" i="5"/>
  <c r="E645" i="5"/>
  <c r="I644" i="5"/>
  <c r="E644" i="5"/>
  <c r="I643" i="5"/>
  <c r="E643" i="5"/>
  <c r="I642" i="5"/>
  <c r="E642" i="5"/>
  <c r="I641" i="5"/>
  <c r="E641" i="5"/>
  <c r="I640" i="5"/>
  <c r="E640" i="5"/>
  <c r="I639" i="5"/>
  <c r="E639" i="5"/>
  <c r="I638" i="5"/>
  <c r="E638" i="5"/>
  <c r="I637" i="5"/>
  <c r="E637" i="5"/>
  <c r="I636" i="5"/>
  <c r="E636" i="5"/>
  <c r="I635" i="5"/>
  <c r="E635" i="5"/>
  <c r="I634" i="5"/>
  <c r="E634" i="5"/>
  <c r="I633" i="5"/>
  <c r="E633" i="5"/>
  <c r="I632" i="5"/>
  <c r="E632" i="5"/>
  <c r="I631" i="5"/>
  <c r="E631" i="5"/>
  <c r="I630" i="5"/>
  <c r="E630" i="5"/>
  <c r="I629" i="5"/>
  <c r="E629" i="5"/>
  <c r="I628" i="5"/>
  <c r="E628" i="5"/>
  <c r="I627" i="5"/>
  <c r="E627" i="5"/>
  <c r="I626" i="5"/>
  <c r="E626" i="5"/>
  <c r="I625" i="5"/>
  <c r="E625" i="5"/>
  <c r="I624" i="5"/>
  <c r="E624" i="5"/>
  <c r="I623" i="5"/>
  <c r="E623" i="5"/>
  <c r="I622" i="5"/>
  <c r="E622" i="5"/>
  <c r="I621" i="5"/>
  <c r="E621" i="5"/>
  <c r="I620" i="5"/>
  <c r="E620" i="5"/>
  <c r="I619" i="5"/>
  <c r="E619" i="5"/>
  <c r="I618" i="5"/>
  <c r="E618" i="5"/>
  <c r="I617" i="5"/>
  <c r="E617" i="5"/>
  <c r="I616" i="5"/>
  <c r="E616" i="5"/>
  <c r="I615" i="5"/>
  <c r="E615" i="5"/>
  <c r="I614" i="5"/>
  <c r="E614" i="5"/>
  <c r="I613" i="5"/>
  <c r="E613" i="5"/>
  <c r="I612" i="5"/>
  <c r="E612" i="5"/>
  <c r="I611" i="5"/>
  <c r="E611" i="5"/>
  <c r="I610" i="5"/>
  <c r="E610" i="5"/>
  <c r="I609" i="5"/>
  <c r="E609" i="5"/>
  <c r="I608" i="5"/>
  <c r="E608" i="5"/>
  <c r="I607" i="5"/>
  <c r="E607" i="5"/>
  <c r="I606" i="5"/>
  <c r="E606" i="5"/>
  <c r="I605" i="5"/>
  <c r="E605" i="5"/>
  <c r="I604" i="5"/>
  <c r="E604" i="5"/>
  <c r="I603" i="5"/>
  <c r="E603" i="5"/>
  <c r="I602" i="5"/>
  <c r="E602" i="5"/>
  <c r="I601" i="5"/>
  <c r="E601" i="5"/>
  <c r="I600" i="5"/>
  <c r="E600" i="5"/>
  <c r="I599" i="5"/>
  <c r="E599" i="5"/>
  <c r="I598" i="5"/>
  <c r="E598" i="5"/>
  <c r="I597" i="5"/>
  <c r="E597" i="5"/>
  <c r="I596" i="5"/>
  <c r="E596" i="5"/>
  <c r="I595" i="5"/>
  <c r="E595" i="5"/>
  <c r="I594" i="5"/>
  <c r="E594" i="5"/>
  <c r="I593" i="5"/>
  <c r="E593" i="5"/>
  <c r="I592" i="5"/>
  <c r="E592" i="5"/>
  <c r="I591" i="5"/>
  <c r="E591" i="5"/>
  <c r="I590" i="5"/>
  <c r="E590" i="5"/>
  <c r="I589" i="5"/>
  <c r="E589" i="5"/>
  <c r="I588" i="5"/>
  <c r="E588" i="5"/>
  <c r="I587" i="5"/>
  <c r="E587" i="5"/>
  <c r="I586" i="5"/>
  <c r="E586" i="5"/>
  <c r="I585" i="5"/>
  <c r="E585" i="5"/>
  <c r="I584" i="5"/>
  <c r="E584" i="5"/>
  <c r="I583" i="5"/>
  <c r="E583" i="5"/>
  <c r="I582" i="5"/>
  <c r="E582" i="5"/>
  <c r="I581" i="5"/>
  <c r="E581" i="5"/>
  <c r="I580" i="5"/>
  <c r="E580" i="5"/>
  <c r="I579" i="5"/>
  <c r="E579" i="5"/>
  <c r="I578" i="5"/>
  <c r="E578" i="5"/>
  <c r="I577" i="5"/>
  <c r="E577" i="5"/>
  <c r="I576" i="5"/>
  <c r="E576" i="5"/>
  <c r="I575" i="5"/>
  <c r="E575" i="5"/>
  <c r="I574" i="5"/>
  <c r="E574" i="5"/>
  <c r="I573" i="5"/>
  <c r="E573" i="5"/>
  <c r="I572" i="5"/>
  <c r="E572" i="5"/>
  <c r="I571" i="5"/>
  <c r="E571" i="5"/>
  <c r="I570" i="5"/>
  <c r="E570" i="5"/>
  <c r="I569" i="5"/>
  <c r="E569" i="5"/>
  <c r="I568" i="5"/>
  <c r="E568" i="5"/>
  <c r="I567" i="5"/>
  <c r="E567" i="5"/>
  <c r="I566" i="5"/>
  <c r="E566" i="5"/>
  <c r="I565" i="5"/>
  <c r="E565" i="5"/>
  <c r="I564" i="5"/>
  <c r="E564" i="5"/>
  <c r="I563" i="5"/>
  <c r="E563" i="5"/>
  <c r="I562" i="5"/>
  <c r="E562" i="5"/>
  <c r="I561" i="5"/>
  <c r="E561" i="5"/>
  <c r="I560" i="5"/>
  <c r="E560" i="5"/>
  <c r="I559" i="5"/>
  <c r="E559" i="5"/>
  <c r="I558" i="5"/>
  <c r="E558" i="5"/>
  <c r="I557" i="5"/>
  <c r="E557" i="5"/>
  <c r="I556" i="5"/>
  <c r="E556" i="5"/>
  <c r="I555" i="5"/>
  <c r="E555" i="5"/>
  <c r="I554" i="5"/>
  <c r="E554" i="5"/>
  <c r="I553" i="5"/>
  <c r="E553" i="5"/>
  <c r="I552" i="5"/>
  <c r="E552" i="5"/>
  <c r="I551" i="5"/>
  <c r="E551" i="5"/>
  <c r="I550" i="5"/>
  <c r="E550" i="5"/>
  <c r="I549" i="5"/>
  <c r="E549" i="5"/>
  <c r="I548" i="5"/>
  <c r="E548" i="5"/>
  <c r="I547" i="5"/>
  <c r="E547" i="5"/>
  <c r="I546" i="5"/>
  <c r="E546" i="5"/>
  <c r="I545" i="5"/>
  <c r="E545" i="5"/>
  <c r="I544" i="5"/>
  <c r="E544" i="5"/>
  <c r="I543" i="5"/>
  <c r="E543" i="5"/>
  <c r="I542" i="5"/>
  <c r="E542" i="5"/>
  <c r="I541" i="5"/>
  <c r="E541" i="5"/>
  <c r="I540" i="5"/>
  <c r="E540" i="5"/>
  <c r="I539" i="5"/>
  <c r="E539" i="5"/>
  <c r="I538" i="5"/>
  <c r="E538" i="5"/>
  <c r="I537" i="5"/>
  <c r="E537" i="5"/>
  <c r="I536" i="5"/>
  <c r="E536" i="5"/>
  <c r="I535" i="5"/>
  <c r="E535" i="5"/>
  <c r="I534" i="5"/>
  <c r="E534" i="5"/>
  <c r="I533" i="5"/>
  <c r="E533" i="5"/>
  <c r="I532" i="5"/>
  <c r="E532" i="5"/>
  <c r="I531" i="5"/>
  <c r="E531" i="5"/>
  <c r="I530" i="5"/>
  <c r="E530" i="5"/>
  <c r="I529" i="5"/>
  <c r="E529" i="5"/>
  <c r="I528" i="5"/>
  <c r="E528" i="5"/>
  <c r="I527" i="5"/>
  <c r="E527" i="5"/>
  <c r="I526" i="5"/>
  <c r="E526" i="5"/>
  <c r="I525" i="5"/>
  <c r="E525" i="5"/>
  <c r="I524" i="5"/>
  <c r="E524" i="5"/>
  <c r="I523" i="5"/>
  <c r="E523" i="5"/>
  <c r="I522" i="5"/>
  <c r="E522" i="5"/>
  <c r="I521" i="5"/>
  <c r="E521" i="5"/>
  <c r="I520" i="5"/>
  <c r="E520" i="5"/>
  <c r="I519" i="5"/>
  <c r="E519" i="5"/>
  <c r="I518" i="5"/>
  <c r="E518" i="5"/>
  <c r="I517" i="5"/>
  <c r="E517" i="5"/>
  <c r="I516" i="5"/>
  <c r="E516" i="5"/>
  <c r="I515" i="5"/>
  <c r="E515" i="5"/>
  <c r="I514" i="5"/>
  <c r="E514" i="5"/>
  <c r="I513" i="5"/>
  <c r="E513" i="5"/>
  <c r="I512" i="5"/>
  <c r="E512" i="5"/>
  <c r="I511" i="5"/>
  <c r="E511" i="5"/>
  <c r="I510" i="5"/>
  <c r="E510" i="5"/>
  <c r="I509" i="5"/>
  <c r="E509" i="5"/>
  <c r="I508" i="5"/>
  <c r="E508" i="5"/>
  <c r="I507" i="5"/>
  <c r="E507" i="5"/>
  <c r="I506" i="5"/>
  <c r="E506" i="5"/>
  <c r="I505" i="5"/>
  <c r="E505" i="5"/>
  <c r="I504" i="5"/>
  <c r="E504" i="5"/>
  <c r="I503" i="5"/>
  <c r="E503" i="5"/>
  <c r="I502" i="5"/>
  <c r="E502" i="5"/>
  <c r="I501" i="5"/>
  <c r="E501" i="5"/>
  <c r="I500" i="5"/>
  <c r="E500" i="5"/>
  <c r="I499" i="5"/>
  <c r="E499" i="5"/>
  <c r="I498" i="5"/>
  <c r="E498" i="5"/>
  <c r="I497" i="5"/>
  <c r="E497" i="5"/>
  <c r="I496" i="5"/>
  <c r="E496" i="5"/>
  <c r="I495" i="5"/>
  <c r="E495" i="5"/>
  <c r="I494" i="5"/>
  <c r="E494" i="5"/>
  <c r="I493" i="5"/>
  <c r="E493" i="5"/>
  <c r="I492" i="5"/>
  <c r="E492" i="5"/>
  <c r="I491" i="5"/>
  <c r="E491" i="5"/>
  <c r="I490" i="5"/>
  <c r="E490" i="5"/>
  <c r="I489" i="5"/>
  <c r="E489" i="5"/>
  <c r="I488" i="5"/>
  <c r="E488" i="5"/>
  <c r="I487" i="5"/>
  <c r="E487" i="5"/>
  <c r="I486" i="5"/>
  <c r="E486" i="5"/>
  <c r="I485" i="5"/>
  <c r="E485" i="5"/>
  <c r="I484" i="5"/>
  <c r="E484" i="5"/>
  <c r="I483" i="5"/>
  <c r="E483" i="5"/>
  <c r="I482" i="5"/>
  <c r="E482" i="5"/>
  <c r="I481" i="5"/>
  <c r="E481" i="5"/>
  <c r="I480" i="5"/>
  <c r="E480" i="5"/>
  <c r="I479" i="5"/>
  <c r="E479" i="5"/>
  <c r="I478" i="5"/>
  <c r="E478" i="5"/>
  <c r="I477" i="5"/>
  <c r="E477" i="5"/>
  <c r="I476" i="5"/>
  <c r="E476" i="5"/>
  <c r="I475" i="5"/>
  <c r="E475" i="5"/>
  <c r="I474" i="5"/>
  <c r="E474" i="5"/>
  <c r="I473" i="5"/>
  <c r="E473" i="5"/>
  <c r="I472" i="5"/>
  <c r="E472" i="5"/>
  <c r="I471" i="5"/>
  <c r="E471" i="5"/>
  <c r="I470" i="5"/>
  <c r="E470" i="5"/>
  <c r="I469" i="5"/>
  <c r="E469" i="5"/>
  <c r="I468" i="5"/>
  <c r="E468" i="5"/>
  <c r="I467" i="5"/>
  <c r="E467" i="5"/>
  <c r="I466" i="5"/>
  <c r="E466" i="5"/>
  <c r="I465" i="5"/>
  <c r="E465" i="5"/>
  <c r="I464" i="5"/>
  <c r="E464" i="5"/>
  <c r="I463" i="5"/>
  <c r="E463" i="5"/>
  <c r="I462" i="5"/>
  <c r="E462" i="5"/>
  <c r="I461" i="5"/>
  <c r="E461" i="5"/>
  <c r="I460" i="5"/>
  <c r="E460" i="5"/>
  <c r="I459" i="5"/>
  <c r="E459" i="5"/>
  <c r="I458" i="5"/>
  <c r="E458" i="5"/>
  <c r="I457" i="5"/>
  <c r="E457" i="5"/>
  <c r="I456" i="5"/>
  <c r="E456" i="5"/>
  <c r="I455" i="5"/>
  <c r="E455" i="5"/>
  <c r="I454" i="5"/>
  <c r="E454" i="5"/>
  <c r="I453" i="5"/>
  <c r="E453" i="5"/>
  <c r="I452" i="5"/>
  <c r="E452" i="5"/>
  <c r="I451" i="5"/>
  <c r="E451" i="5"/>
  <c r="I450" i="5"/>
  <c r="E450" i="5"/>
  <c r="I449" i="5"/>
  <c r="E449" i="5"/>
  <c r="I448" i="5"/>
  <c r="E448" i="5"/>
  <c r="I447" i="5"/>
  <c r="E447" i="5"/>
  <c r="I446" i="5"/>
  <c r="E446" i="5"/>
  <c r="I445" i="5"/>
  <c r="E445" i="5"/>
  <c r="I444" i="5"/>
  <c r="E444" i="5"/>
  <c r="I443" i="5"/>
  <c r="E443" i="5"/>
  <c r="I442" i="5"/>
  <c r="E442" i="5"/>
  <c r="I441" i="5"/>
  <c r="E441" i="5"/>
  <c r="I440" i="5"/>
  <c r="E440" i="5"/>
  <c r="I439" i="5"/>
  <c r="E439" i="5"/>
  <c r="I438" i="5"/>
  <c r="E438" i="5"/>
  <c r="I437" i="5"/>
  <c r="E437" i="5"/>
  <c r="I436" i="5"/>
  <c r="E436" i="5"/>
  <c r="I435" i="5"/>
  <c r="E435" i="5"/>
  <c r="I434" i="5"/>
  <c r="E434" i="5"/>
  <c r="I433" i="5"/>
  <c r="E433" i="5"/>
  <c r="I432" i="5"/>
  <c r="E432" i="5"/>
  <c r="I431" i="5"/>
  <c r="E431" i="5"/>
  <c r="I430" i="5"/>
  <c r="E430" i="5"/>
  <c r="I429" i="5"/>
  <c r="E429" i="5"/>
  <c r="I428" i="5"/>
  <c r="E428" i="5"/>
  <c r="I427" i="5"/>
  <c r="E427" i="5"/>
  <c r="I426" i="5"/>
  <c r="E426" i="5"/>
  <c r="I425" i="5"/>
  <c r="E425" i="5"/>
  <c r="I424" i="5"/>
  <c r="E424" i="5"/>
  <c r="I423" i="5"/>
  <c r="E423" i="5"/>
  <c r="I422" i="5"/>
  <c r="E422" i="5"/>
  <c r="I421" i="5"/>
  <c r="E421" i="5"/>
  <c r="I420" i="5"/>
  <c r="E420" i="5"/>
  <c r="I419" i="5"/>
  <c r="E419" i="5"/>
  <c r="I418" i="5"/>
  <c r="E418" i="5"/>
  <c r="I417" i="5"/>
  <c r="E417" i="5"/>
  <c r="I416" i="5"/>
  <c r="E416" i="5"/>
  <c r="I415" i="5"/>
  <c r="E415" i="5"/>
  <c r="I414" i="5"/>
  <c r="E414" i="5"/>
  <c r="I413" i="5"/>
  <c r="E413" i="5"/>
  <c r="I412" i="5"/>
  <c r="E412" i="5"/>
  <c r="I411" i="5"/>
  <c r="E411" i="5"/>
  <c r="I410" i="5"/>
  <c r="E410" i="5"/>
  <c r="I409" i="5"/>
  <c r="E409" i="5"/>
  <c r="I408" i="5"/>
  <c r="E408" i="5"/>
  <c r="I407" i="5"/>
  <c r="E407" i="5"/>
  <c r="I406" i="5"/>
  <c r="E406" i="5"/>
  <c r="I405" i="5"/>
  <c r="E405" i="5"/>
  <c r="I404" i="5"/>
  <c r="E404" i="5"/>
  <c r="I403" i="5"/>
  <c r="E403" i="5"/>
  <c r="I402" i="5"/>
  <c r="E402" i="5"/>
  <c r="I401" i="5"/>
  <c r="E401" i="5"/>
  <c r="I400" i="5"/>
  <c r="E400" i="5"/>
  <c r="I399" i="5"/>
  <c r="E399" i="5"/>
  <c r="I398" i="5"/>
  <c r="E398" i="5"/>
  <c r="I397" i="5"/>
  <c r="E397" i="5"/>
  <c r="I396" i="5"/>
  <c r="E396" i="5"/>
  <c r="I395" i="5"/>
  <c r="E395" i="5"/>
  <c r="I394" i="5"/>
  <c r="E394" i="5"/>
  <c r="I393" i="5"/>
  <c r="E393" i="5"/>
  <c r="I392" i="5"/>
  <c r="E392" i="5"/>
  <c r="I391" i="5"/>
  <c r="E391" i="5"/>
  <c r="I390" i="5"/>
  <c r="E390" i="5"/>
  <c r="I389" i="5"/>
  <c r="E389" i="5"/>
  <c r="I388" i="5"/>
  <c r="E388" i="5"/>
  <c r="I387" i="5"/>
  <c r="E387" i="5"/>
  <c r="I386" i="5"/>
  <c r="E386" i="5"/>
  <c r="I385" i="5"/>
  <c r="E385" i="5"/>
  <c r="I384" i="5"/>
  <c r="E384" i="5"/>
  <c r="I383" i="5"/>
  <c r="E383" i="5"/>
  <c r="I382" i="5"/>
  <c r="E382" i="5"/>
  <c r="I381" i="5"/>
  <c r="E381" i="5"/>
  <c r="I380" i="5"/>
  <c r="E380" i="5"/>
  <c r="I379" i="5"/>
  <c r="E379" i="5"/>
  <c r="I378" i="5"/>
  <c r="E378" i="5"/>
  <c r="I377" i="5"/>
  <c r="E377" i="5"/>
  <c r="I376" i="5"/>
  <c r="E376" i="5"/>
  <c r="I375" i="5"/>
  <c r="E375" i="5"/>
  <c r="I374" i="5"/>
  <c r="E374" i="5"/>
  <c r="I373" i="5"/>
  <c r="E373" i="5"/>
  <c r="I372" i="5"/>
  <c r="E372" i="5"/>
  <c r="I371" i="5"/>
  <c r="E371" i="5"/>
  <c r="I370" i="5"/>
  <c r="E370" i="5"/>
  <c r="I369" i="5"/>
  <c r="E369" i="5"/>
  <c r="I368" i="5"/>
  <c r="E368" i="5"/>
  <c r="I367" i="5"/>
  <c r="E367" i="5"/>
  <c r="I366" i="5"/>
  <c r="E366" i="5"/>
  <c r="I365" i="5"/>
  <c r="E365" i="5"/>
  <c r="I364" i="5"/>
  <c r="E364" i="5"/>
  <c r="I363" i="5"/>
  <c r="E363" i="5"/>
  <c r="I362" i="5"/>
  <c r="E362" i="5"/>
  <c r="I361" i="5"/>
  <c r="E361" i="5"/>
  <c r="I360" i="5"/>
  <c r="E360" i="5"/>
  <c r="I359" i="5"/>
  <c r="E359" i="5"/>
  <c r="I358" i="5"/>
  <c r="E358" i="5"/>
  <c r="I357" i="5"/>
  <c r="E357" i="5"/>
  <c r="I356" i="5"/>
  <c r="E356" i="5"/>
  <c r="I355" i="5"/>
  <c r="E355" i="5"/>
  <c r="I354" i="5"/>
  <c r="E354" i="5"/>
  <c r="I353" i="5"/>
  <c r="E353" i="5"/>
  <c r="I352" i="5"/>
  <c r="E352" i="5"/>
  <c r="I351" i="5"/>
  <c r="E351" i="5"/>
  <c r="I350" i="5"/>
  <c r="E350" i="5"/>
  <c r="I349" i="5"/>
  <c r="E349" i="5"/>
  <c r="I348" i="5"/>
  <c r="E348" i="5"/>
  <c r="I347" i="5"/>
  <c r="E347" i="5"/>
  <c r="I346" i="5"/>
  <c r="E346" i="5"/>
  <c r="I345" i="5"/>
  <c r="E345" i="5"/>
  <c r="I344" i="5"/>
  <c r="E344" i="5"/>
  <c r="I343" i="5"/>
  <c r="E343" i="5"/>
  <c r="I342" i="5"/>
  <c r="E342" i="5"/>
  <c r="I341" i="5"/>
  <c r="E341" i="5"/>
  <c r="I340" i="5"/>
  <c r="E340" i="5"/>
  <c r="I339" i="5"/>
  <c r="E339" i="5"/>
  <c r="I338" i="5"/>
  <c r="E338" i="5"/>
  <c r="I337" i="5"/>
  <c r="E337" i="5"/>
  <c r="I336" i="5"/>
  <c r="E336" i="5"/>
  <c r="I335" i="5"/>
  <c r="E335" i="5"/>
  <c r="I334" i="5"/>
  <c r="E334" i="5"/>
  <c r="I333" i="5"/>
  <c r="E333" i="5"/>
  <c r="I332" i="5"/>
  <c r="E332" i="5"/>
  <c r="I331" i="5"/>
  <c r="E331" i="5"/>
  <c r="I330" i="5"/>
  <c r="E330" i="5"/>
  <c r="I329" i="5"/>
  <c r="E329" i="5"/>
  <c r="I328" i="5"/>
  <c r="E328" i="5"/>
  <c r="I327" i="5"/>
  <c r="E327" i="5"/>
  <c r="I326" i="5"/>
  <c r="E326" i="5"/>
  <c r="I325" i="5"/>
  <c r="E325" i="5"/>
  <c r="I324" i="5"/>
  <c r="E324" i="5"/>
  <c r="I323" i="5"/>
  <c r="E323" i="5"/>
  <c r="I322" i="5"/>
  <c r="E322" i="5"/>
  <c r="I321" i="5"/>
  <c r="E321" i="5"/>
  <c r="I320" i="5"/>
  <c r="E320" i="5"/>
  <c r="I319" i="5"/>
  <c r="E319" i="5"/>
  <c r="I318" i="5"/>
  <c r="E318" i="5"/>
  <c r="I317" i="5"/>
  <c r="E317" i="5"/>
  <c r="I316" i="5"/>
  <c r="E316" i="5"/>
  <c r="I315" i="5"/>
  <c r="E315" i="5"/>
  <c r="I314" i="5"/>
  <c r="E314" i="5"/>
  <c r="I313" i="5"/>
  <c r="E313" i="5"/>
  <c r="I312" i="5"/>
  <c r="E312" i="5"/>
  <c r="I311" i="5"/>
  <c r="E311" i="5"/>
  <c r="I310" i="5"/>
  <c r="E310" i="5"/>
  <c r="I309" i="5"/>
  <c r="E309" i="5"/>
  <c r="I308" i="5"/>
  <c r="E308" i="5"/>
  <c r="I307" i="5"/>
  <c r="E307" i="5"/>
  <c r="I306" i="5"/>
  <c r="E306" i="5"/>
  <c r="I305" i="5"/>
  <c r="E305" i="5"/>
  <c r="I304" i="5"/>
  <c r="E304" i="5"/>
  <c r="I303" i="5"/>
  <c r="E303" i="5"/>
  <c r="I302" i="5"/>
  <c r="E302" i="5"/>
  <c r="I301" i="5"/>
  <c r="E301" i="5"/>
  <c r="I300" i="5"/>
  <c r="E300" i="5"/>
  <c r="I299" i="5"/>
  <c r="E299" i="5"/>
  <c r="I298" i="5"/>
  <c r="E298" i="5"/>
  <c r="I297" i="5"/>
  <c r="E297" i="5"/>
  <c r="I296" i="5"/>
  <c r="E296" i="5"/>
  <c r="I295" i="5"/>
  <c r="E295" i="5"/>
  <c r="I294" i="5"/>
  <c r="E294" i="5"/>
  <c r="I293" i="5"/>
  <c r="E293" i="5"/>
  <c r="I292" i="5"/>
  <c r="E292" i="5"/>
  <c r="I291" i="5"/>
  <c r="E291" i="5"/>
  <c r="I290" i="5"/>
  <c r="E290" i="5"/>
  <c r="I289" i="5"/>
  <c r="E289" i="5"/>
  <c r="I288" i="5"/>
  <c r="E288" i="5"/>
  <c r="I287" i="5"/>
  <c r="E287" i="5"/>
  <c r="I286" i="5"/>
  <c r="E286" i="5"/>
  <c r="I285" i="5"/>
  <c r="E285" i="5"/>
  <c r="I284" i="5"/>
  <c r="E284" i="5"/>
  <c r="I283" i="5"/>
  <c r="E283" i="5"/>
  <c r="I282" i="5"/>
  <c r="E282" i="5"/>
  <c r="I281" i="5"/>
  <c r="E281" i="5"/>
  <c r="I280" i="5"/>
  <c r="E280" i="5"/>
  <c r="I279" i="5"/>
  <c r="E279" i="5"/>
  <c r="I278" i="5"/>
  <c r="E278" i="5"/>
  <c r="I277" i="5"/>
  <c r="E277" i="5"/>
  <c r="I276" i="5"/>
  <c r="E276" i="5"/>
  <c r="I275" i="5"/>
  <c r="E275" i="5"/>
  <c r="I274" i="5"/>
  <c r="E274" i="5"/>
  <c r="I273" i="5"/>
  <c r="E273" i="5"/>
  <c r="I272" i="5"/>
  <c r="E272" i="5"/>
  <c r="I271" i="5"/>
  <c r="E271" i="5"/>
  <c r="I270" i="5"/>
  <c r="E270" i="5"/>
  <c r="I269" i="5"/>
  <c r="E269" i="5"/>
  <c r="I268" i="5"/>
  <c r="E268" i="5"/>
  <c r="I267" i="5"/>
  <c r="E267" i="5"/>
  <c r="I266" i="5"/>
  <c r="E266" i="5"/>
  <c r="I265" i="5"/>
  <c r="E265" i="5"/>
  <c r="I264" i="5"/>
  <c r="E264" i="5"/>
  <c r="I263" i="5"/>
  <c r="E263" i="5"/>
  <c r="I262" i="5"/>
  <c r="E262" i="5"/>
  <c r="I261" i="5"/>
  <c r="E261" i="5"/>
  <c r="I260" i="5"/>
  <c r="E260" i="5"/>
  <c r="I259" i="5"/>
  <c r="E259" i="5"/>
  <c r="I258" i="5"/>
  <c r="E258" i="5"/>
  <c r="I257" i="5"/>
  <c r="E257" i="5"/>
  <c r="I256" i="5"/>
  <c r="E256" i="5"/>
  <c r="I255" i="5"/>
  <c r="E255" i="5"/>
  <c r="I254" i="5"/>
  <c r="E254" i="5"/>
  <c r="I253" i="5"/>
  <c r="E253" i="5"/>
  <c r="I252" i="5"/>
  <c r="E252" i="5"/>
  <c r="I251" i="5"/>
  <c r="E251" i="5"/>
  <c r="I250" i="5"/>
  <c r="E250" i="5"/>
  <c r="I249" i="5"/>
  <c r="E249" i="5"/>
  <c r="I248" i="5"/>
  <c r="E248" i="5"/>
  <c r="I247" i="5"/>
  <c r="E247" i="5"/>
  <c r="I246" i="5"/>
  <c r="E246" i="5"/>
  <c r="I245" i="5"/>
  <c r="E245" i="5"/>
  <c r="I244" i="5"/>
  <c r="E244" i="5"/>
  <c r="I243" i="5"/>
  <c r="E243" i="5"/>
  <c r="I242" i="5"/>
  <c r="E242" i="5"/>
  <c r="I241" i="5"/>
  <c r="E241" i="5"/>
  <c r="I240" i="5"/>
  <c r="E240" i="5"/>
  <c r="I239" i="5"/>
  <c r="E239" i="5"/>
  <c r="I238" i="5"/>
  <c r="E238" i="5"/>
  <c r="I237" i="5"/>
  <c r="E237" i="5"/>
  <c r="I236" i="5"/>
  <c r="E236" i="5"/>
  <c r="I235" i="5"/>
  <c r="E235" i="5"/>
  <c r="I234" i="5"/>
  <c r="E234" i="5"/>
  <c r="I233" i="5"/>
  <c r="E233" i="5"/>
  <c r="I232" i="5"/>
  <c r="E232" i="5"/>
  <c r="I231" i="5"/>
  <c r="E231" i="5"/>
  <c r="I230" i="5"/>
  <c r="E230" i="5"/>
  <c r="I229" i="5"/>
  <c r="E229" i="5"/>
  <c r="I228" i="5"/>
  <c r="E228" i="5"/>
  <c r="I227" i="5"/>
  <c r="E227" i="5"/>
  <c r="I226" i="5"/>
  <c r="E226" i="5"/>
  <c r="I225" i="5"/>
  <c r="E225" i="5"/>
  <c r="I224" i="5"/>
  <c r="E224" i="5"/>
  <c r="I223" i="5"/>
  <c r="E223" i="5"/>
  <c r="I222" i="5"/>
  <c r="E222" i="5"/>
  <c r="I221" i="5"/>
  <c r="E221" i="5"/>
  <c r="I220" i="5"/>
  <c r="E220" i="5"/>
  <c r="I219" i="5"/>
  <c r="E219" i="5"/>
  <c r="I218" i="5"/>
  <c r="E218" i="5"/>
  <c r="I217" i="5"/>
  <c r="E217" i="5"/>
  <c r="I216" i="5"/>
  <c r="E216" i="5"/>
  <c r="I215" i="5"/>
  <c r="E215" i="5"/>
  <c r="I214" i="5"/>
  <c r="E214" i="5"/>
  <c r="I213" i="5"/>
  <c r="E213" i="5"/>
  <c r="I212" i="5"/>
  <c r="E212" i="5"/>
  <c r="I211" i="5"/>
  <c r="E211" i="5"/>
  <c r="I210" i="5"/>
  <c r="E210" i="5"/>
  <c r="I209" i="5"/>
  <c r="E209" i="5"/>
  <c r="I208" i="5"/>
  <c r="E208" i="5"/>
  <c r="I207" i="5"/>
  <c r="E207" i="5"/>
  <c r="I206" i="5"/>
  <c r="E206" i="5"/>
  <c r="I205" i="5"/>
  <c r="E205" i="5"/>
  <c r="I204" i="5"/>
  <c r="E204" i="5"/>
  <c r="I203" i="5"/>
  <c r="E203" i="5"/>
  <c r="I202" i="5"/>
  <c r="E202" i="5"/>
  <c r="I201" i="5"/>
  <c r="E201" i="5"/>
  <c r="I200" i="5"/>
  <c r="E200" i="5"/>
  <c r="I199" i="5"/>
  <c r="E199" i="5"/>
  <c r="I198" i="5"/>
  <c r="E198" i="5"/>
  <c r="I197" i="5"/>
  <c r="E197" i="5"/>
  <c r="I196" i="5"/>
  <c r="E196" i="5"/>
  <c r="I195" i="5"/>
  <c r="E195" i="5"/>
  <c r="I194" i="5"/>
  <c r="E194" i="5"/>
  <c r="I193" i="5"/>
  <c r="E193" i="5"/>
  <c r="I192" i="5"/>
  <c r="E192" i="5"/>
  <c r="I191" i="5"/>
  <c r="E191" i="5"/>
  <c r="I190" i="5"/>
  <c r="E190" i="5"/>
  <c r="I189" i="5"/>
  <c r="E189" i="5"/>
  <c r="I188" i="5"/>
  <c r="E188" i="5"/>
  <c r="I187" i="5"/>
  <c r="E187" i="5"/>
  <c r="I186" i="5"/>
  <c r="E186" i="5"/>
  <c r="I185" i="5"/>
  <c r="E185" i="5"/>
  <c r="I184" i="5"/>
  <c r="E184" i="5"/>
  <c r="I183" i="5"/>
  <c r="E183" i="5"/>
  <c r="I182" i="5"/>
  <c r="E182" i="5"/>
  <c r="I181" i="5"/>
  <c r="E181" i="5"/>
  <c r="I180" i="5"/>
  <c r="E180" i="5"/>
  <c r="I179" i="5"/>
  <c r="E179" i="5"/>
  <c r="I178" i="5"/>
  <c r="E178" i="5"/>
  <c r="I177" i="5"/>
  <c r="E177" i="5"/>
  <c r="I176" i="5"/>
  <c r="E176" i="5"/>
  <c r="I175" i="5"/>
  <c r="E175" i="5"/>
  <c r="I174" i="5"/>
  <c r="E174" i="5"/>
  <c r="I173" i="5"/>
  <c r="E173" i="5"/>
  <c r="I172" i="5"/>
  <c r="E172" i="5"/>
  <c r="I171" i="5"/>
  <c r="E171" i="5"/>
  <c r="I170" i="5"/>
  <c r="E170" i="5"/>
  <c r="I169" i="5"/>
  <c r="E169" i="5"/>
  <c r="I168" i="5"/>
  <c r="E168" i="5"/>
  <c r="I167" i="5"/>
  <c r="E167" i="5"/>
  <c r="I166" i="5"/>
  <c r="E166" i="5"/>
  <c r="I165" i="5"/>
  <c r="E165" i="5"/>
  <c r="I164" i="5"/>
  <c r="E164" i="5"/>
  <c r="I163" i="5"/>
  <c r="E163" i="5"/>
  <c r="I162" i="5"/>
  <c r="E162" i="5"/>
  <c r="I161" i="5"/>
  <c r="E161" i="5"/>
  <c r="I160" i="5"/>
  <c r="E160" i="5"/>
  <c r="I159" i="5"/>
  <c r="E159" i="5"/>
  <c r="I158" i="5"/>
  <c r="E158" i="5"/>
  <c r="I157" i="5"/>
  <c r="E157" i="5"/>
  <c r="I156" i="5"/>
  <c r="E156" i="5"/>
  <c r="I155" i="5"/>
  <c r="E155" i="5"/>
  <c r="I154" i="5"/>
  <c r="E154" i="5"/>
  <c r="I153" i="5"/>
  <c r="E153" i="5"/>
  <c r="I152" i="5"/>
  <c r="E152" i="5"/>
  <c r="I151" i="5"/>
  <c r="E151" i="5"/>
  <c r="I150" i="5"/>
  <c r="E150" i="5"/>
  <c r="I149" i="5"/>
  <c r="E149" i="5"/>
  <c r="I148" i="5"/>
  <c r="E148" i="5"/>
  <c r="I147" i="5"/>
  <c r="E147" i="5"/>
  <c r="I146" i="5"/>
  <c r="E146" i="5"/>
  <c r="I145" i="5"/>
  <c r="E145" i="5"/>
  <c r="I144" i="5"/>
  <c r="E144" i="5"/>
  <c r="I143" i="5"/>
  <c r="E143" i="5"/>
  <c r="I142" i="5"/>
  <c r="E142" i="5"/>
  <c r="I141" i="5"/>
  <c r="E141" i="5"/>
  <c r="I140" i="5"/>
  <c r="E140" i="5"/>
  <c r="I139" i="5"/>
  <c r="E139" i="5"/>
  <c r="I138" i="5"/>
  <c r="E138" i="5"/>
  <c r="I137" i="5"/>
  <c r="E137" i="5"/>
  <c r="I136" i="5"/>
  <c r="E136" i="5"/>
  <c r="I135" i="5"/>
  <c r="E135" i="5"/>
  <c r="I134" i="5"/>
  <c r="E134" i="5"/>
  <c r="I133" i="5"/>
  <c r="E133" i="5"/>
  <c r="I132" i="5"/>
  <c r="E132" i="5"/>
  <c r="I131" i="5"/>
  <c r="E131" i="5"/>
  <c r="I130" i="5"/>
  <c r="E130" i="5"/>
  <c r="I129" i="5"/>
  <c r="E129" i="5"/>
  <c r="I128" i="5"/>
  <c r="E128" i="5"/>
  <c r="I127" i="5"/>
  <c r="E127" i="5"/>
  <c r="I126" i="5"/>
  <c r="E126" i="5"/>
  <c r="I125" i="5"/>
  <c r="E125" i="5"/>
  <c r="I124" i="5"/>
  <c r="E124" i="5"/>
  <c r="I123" i="5"/>
  <c r="E123" i="5"/>
  <c r="I122" i="5"/>
  <c r="E122" i="5"/>
  <c r="I121" i="5"/>
  <c r="E121" i="5"/>
  <c r="I120" i="5"/>
  <c r="E120" i="5"/>
  <c r="I119" i="5"/>
  <c r="E119" i="5"/>
  <c r="I118" i="5"/>
  <c r="E118" i="5"/>
  <c r="I117" i="5"/>
  <c r="E117" i="5"/>
  <c r="I116" i="5"/>
  <c r="E116" i="5"/>
  <c r="I115" i="5"/>
  <c r="E115" i="5"/>
  <c r="I114" i="5"/>
  <c r="E114" i="5"/>
  <c r="I113" i="5"/>
  <c r="E113" i="5"/>
  <c r="I112" i="5"/>
  <c r="E112" i="5"/>
  <c r="I111" i="5"/>
  <c r="E111" i="5"/>
  <c r="I110" i="5"/>
  <c r="E110" i="5"/>
  <c r="I109" i="5"/>
  <c r="E109" i="5"/>
  <c r="I108" i="5"/>
  <c r="E108" i="5"/>
  <c r="I107" i="5"/>
  <c r="E107" i="5"/>
  <c r="I106" i="5"/>
  <c r="E106" i="5"/>
  <c r="I105" i="5"/>
  <c r="E105" i="5"/>
  <c r="I104" i="5"/>
  <c r="E104" i="5"/>
  <c r="I103" i="5"/>
  <c r="E103" i="5"/>
  <c r="I102" i="5"/>
  <c r="E102" i="5"/>
  <c r="I101" i="5"/>
  <c r="E101" i="5"/>
  <c r="I100" i="5"/>
  <c r="E100" i="5"/>
  <c r="I99" i="5"/>
  <c r="E99" i="5"/>
  <c r="I98" i="5"/>
  <c r="E98" i="5"/>
  <c r="I97" i="5"/>
  <c r="E97" i="5"/>
  <c r="I96" i="5"/>
  <c r="E96" i="5"/>
  <c r="I95" i="5"/>
  <c r="E95" i="5"/>
  <c r="I94" i="5"/>
  <c r="E94" i="5"/>
  <c r="I93" i="5"/>
  <c r="E93" i="5"/>
  <c r="I92" i="5"/>
  <c r="E92" i="5"/>
  <c r="I91" i="5"/>
  <c r="E91" i="5"/>
  <c r="I90" i="5"/>
  <c r="E90" i="5"/>
  <c r="I89" i="5"/>
  <c r="E89" i="5"/>
  <c r="I88" i="5"/>
  <c r="E88" i="5"/>
  <c r="I87" i="5"/>
  <c r="E87" i="5"/>
  <c r="I86" i="5"/>
  <c r="E86" i="5"/>
  <c r="I85" i="5"/>
  <c r="E85" i="5"/>
  <c r="I84" i="5"/>
  <c r="E84" i="5"/>
  <c r="I83" i="5"/>
  <c r="E83" i="5"/>
  <c r="I82" i="5"/>
  <c r="E82" i="5"/>
  <c r="I81" i="5"/>
  <c r="E81" i="5"/>
  <c r="I80" i="5"/>
  <c r="E80" i="5"/>
  <c r="I79" i="5"/>
  <c r="E79" i="5"/>
  <c r="I78" i="5"/>
  <c r="E78" i="5"/>
  <c r="I77" i="5"/>
  <c r="E77" i="5"/>
  <c r="I76" i="5"/>
  <c r="E76" i="5"/>
  <c r="I75" i="5"/>
  <c r="E75" i="5"/>
  <c r="I74" i="5"/>
  <c r="E74" i="5"/>
  <c r="I73" i="5"/>
  <c r="E73" i="5"/>
  <c r="I72" i="5"/>
  <c r="E72" i="5"/>
  <c r="I71" i="5"/>
  <c r="E71" i="5"/>
  <c r="I70" i="5"/>
  <c r="E70" i="5"/>
  <c r="I69" i="5"/>
  <c r="E69" i="5"/>
  <c r="I68" i="5"/>
  <c r="E68" i="5"/>
  <c r="I67" i="5"/>
  <c r="E67" i="5"/>
  <c r="I66" i="5"/>
  <c r="E66" i="5"/>
  <c r="I65" i="5"/>
  <c r="E65" i="5"/>
  <c r="I64" i="5"/>
  <c r="E64" i="5"/>
  <c r="I63" i="5"/>
  <c r="E63" i="5"/>
  <c r="I62" i="5"/>
  <c r="E62" i="5"/>
  <c r="I61" i="5"/>
  <c r="E61" i="5"/>
  <c r="I60" i="5"/>
  <c r="E60" i="5"/>
  <c r="I59" i="5"/>
  <c r="E59" i="5"/>
  <c r="I58" i="5"/>
  <c r="E58" i="5"/>
  <c r="I57" i="5"/>
  <c r="E57" i="5"/>
  <c r="I56" i="5"/>
  <c r="E56" i="5"/>
  <c r="I55" i="5"/>
  <c r="E55" i="5"/>
  <c r="I54" i="5"/>
  <c r="E54" i="5"/>
  <c r="I53" i="5"/>
  <c r="E53" i="5"/>
  <c r="I52" i="5"/>
  <c r="E52" i="5"/>
  <c r="I51" i="5"/>
  <c r="E51" i="5"/>
  <c r="I50" i="5"/>
  <c r="E50" i="5"/>
  <c r="I49" i="5"/>
  <c r="E49" i="5"/>
  <c r="I48" i="5"/>
  <c r="E48" i="5"/>
  <c r="I47" i="5"/>
  <c r="E47" i="5"/>
  <c r="I46" i="5"/>
  <c r="E46" i="5"/>
  <c r="I45" i="5"/>
  <c r="E45" i="5"/>
  <c r="I44" i="5"/>
  <c r="E44" i="5"/>
  <c r="I43" i="5"/>
  <c r="E43" i="5"/>
  <c r="I42" i="5"/>
  <c r="E42" i="5"/>
  <c r="I41" i="5"/>
  <c r="E41" i="5"/>
  <c r="I40" i="5"/>
  <c r="E40" i="5"/>
  <c r="I39" i="5"/>
  <c r="E39" i="5"/>
  <c r="I38" i="5"/>
  <c r="E38" i="5"/>
  <c r="I37" i="5"/>
  <c r="E37" i="5"/>
  <c r="I36" i="5"/>
  <c r="E36" i="5"/>
  <c r="I35" i="5"/>
  <c r="E35" i="5"/>
  <c r="I34" i="5"/>
  <c r="E34" i="5"/>
  <c r="I33" i="5"/>
  <c r="E33" i="5"/>
  <c r="I32" i="5"/>
  <c r="E32" i="5"/>
  <c r="I31" i="5"/>
  <c r="E31" i="5"/>
  <c r="I30" i="5"/>
  <c r="E30" i="5"/>
  <c r="I29" i="5"/>
  <c r="E29" i="5"/>
  <c r="I28" i="5"/>
  <c r="E28" i="5"/>
  <c r="I27" i="5"/>
  <c r="E27" i="5"/>
  <c r="I26" i="5"/>
  <c r="E26" i="5"/>
  <c r="I25" i="5"/>
  <c r="E25" i="5"/>
  <c r="I24" i="5"/>
  <c r="E24" i="5"/>
  <c r="I23" i="5"/>
  <c r="E23" i="5"/>
  <c r="I22" i="5"/>
  <c r="E22" i="5"/>
  <c r="I21" i="5"/>
  <c r="E21" i="5"/>
  <c r="I20" i="5"/>
  <c r="E20" i="5"/>
  <c r="I19" i="5"/>
  <c r="E19" i="5"/>
  <c r="I18" i="5"/>
  <c r="E18" i="5"/>
  <c r="I17" i="5"/>
  <c r="E17" i="5"/>
  <c r="I16" i="5"/>
  <c r="E16" i="5"/>
  <c r="I15" i="5"/>
  <c r="E15" i="5"/>
  <c r="I14" i="5"/>
  <c r="D14" i="5"/>
  <c r="E14" i="5" s="1"/>
  <c r="I13" i="5"/>
  <c r="D13" i="5"/>
  <c r="E13" i="5" s="1"/>
  <c r="I12" i="5"/>
  <c r="D12" i="5"/>
  <c r="E12" i="5" s="1"/>
  <c r="I11" i="5"/>
  <c r="D11" i="5"/>
  <c r="E11" i="5" s="1"/>
  <c r="I10" i="5"/>
  <c r="D10" i="5"/>
  <c r="E10" i="5" s="1"/>
  <c r="I9" i="5"/>
  <c r="D9" i="5"/>
  <c r="E9" i="5" s="1"/>
  <c r="I8" i="5"/>
  <c r="D8" i="5"/>
  <c r="E8" i="5" s="1"/>
  <c r="I7" i="5"/>
  <c r="D7" i="5"/>
  <c r="E7" i="5" s="1"/>
  <c r="I6" i="5"/>
  <c r="D6" i="5"/>
  <c r="E6" i="5" s="1"/>
  <c r="I5" i="5"/>
  <c r="D5" i="5"/>
  <c r="E5" i="5" s="1"/>
  <c r="I4" i="5"/>
  <c r="D4" i="5"/>
  <c r="E4" i="5" s="1"/>
  <c r="I3" i="5"/>
  <c r="D3" i="5"/>
  <c r="E3" i="5" s="1"/>
  <c r="I2" i="5"/>
  <c r="D2" i="5"/>
  <c r="E2" i="5" s="1"/>
  <c r="I1" i="5"/>
  <c r="D1" i="5"/>
  <c r="E1" i="5" s="1"/>
  <c r="O936" i="5" l="1"/>
  <c r="O940" i="5"/>
  <c r="O946" i="5"/>
  <c r="O502" i="5"/>
  <c r="O558" i="5"/>
  <c r="O229" i="5"/>
  <c r="O295" i="5"/>
  <c r="O299" i="5"/>
  <c r="O361" i="5"/>
  <c r="O421" i="5"/>
  <c r="O501" i="5"/>
  <c r="O801" i="5"/>
  <c r="O154" i="5"/>
  <c r="O579" i="5"/>
  <c r="O933" i="5"/>
  <c r="O937" i="5"/>
  <c r="O133" i="5"/>
  <c r="O139" i="5"/>
  <c r="O157" i="5"/>
  <c r="O187" i="5"/>
  <c r="O191" i="5"/>
  <c r="O262" i="5"/>
  <c r="O292" i="5"/>
  <c r="O312" i="5"/>
  <c r="O314" i="5"/>
  <c r="O557" i="5"/>
  <c r="O122" i="5"/>
  <c r="O143" i="5"/>
  <c r="O186" i="5"/>
  <c r="O527" i="5"/>
  <c r="O31" i="5"/>
  <c r="O35" i="5"/>
  <c r="O39" i="5"/>
  <c r="O41" i="5"/>
  <c r="O43" i="5"/>
  <c r="O61" i="5"/>
  <c r="O370" i="5"/>
  <c r="O392" i="5"/>
  <c r="O436" i="5"/>
  <c r="O479" i="5"/>
  <c r="O489" i="5"/>
  <c r="O641" i="5"/>
  <c r="O709" i="5"/>
  <c r="O727" i="5"/>
  <c r="O735" i="5"/>
  <c r="O763" i="5"/>
  <c r="O921" i="5"/>
  <c r="O1" i="5"/>
  <c r="O11" i="5"/>
  <c r="O367" i="5"/>
  <c r="O369" i="5"/>
  <c r="O373" i="5"/>
  <c r="O375" i="5"/>
  <c r="O379" i="5"/>
  <c r="O409" i="5"/>
  <c r="O486" i="5"/>
  <c r="O539" i="5"/>
  <c r="O644" i="5"/>
  <c r="O726" i="5"/>
  <c r="O797" i="5"/>
  <c r="O928" i="5"/>
  <c r="O964" i="5"/>
  <c r="O665" i="5"/>
  <c r="O668" i="5"/>
  <c r="O707" i="5"/>
  <c r="O63" i="5"/>
  <c r="O73" i="5"/>
  <c r="O255" i="5"/>
  <c r="O267" i="5"/>
  <c r="O271" i="5"/>
  <c r="O275" i="5"/>
  <c r="O294" i="5"/>
  <c r="O336" i="5"/>
  <c r="O453" i="5"/>
  <c r="O461" i="5"/>
  <c r="O482" i="5"/>
  <c r="O520" i="5"/>
  <c r="O608" i="5"/>
  <c r="O610" i="5"/>
  <c r="O639" i="5"/>
  <c r="O674" i="5"/>
  <c r="O697" i="5"/>
  <c r="O701" i="5"/>
  <c r="O779" i="5"/>
  <c r="O804" i="5"/>
  <c r="O806" i="5"/>
  <c r="O908" i="5"/>
  <c r="O915" i="5"/>
  <c r="O874" i="5"/>
  <c r="O16" i="5"/>
  <c r="O86" i="5"/>
  <c r="O101" i="5"/>
  <c r="O171" i="5"/>
  <c r="O181" i="5"/>
  <c r="O235" i="5"/>
  <c r="O245" i="5"/>
  <c r="O253" i="5"/>
  <c r="O286" i="5"/>
  <c r="O324" i="5"/>
  <c r="O331" i="5"/>
  <c r="O339" i="5"/>
  <c r="O356" i="5"/>
  <c r="O430" i="5"/>
  <c r="O443" i="5"/>
  <c r="O456" i="5"/>
  <c r="O462" i="5"/>
  <c r="O500" i="5"/>
  <c r="O529" i="5"/>
  <c r="O615" i="5"/>
  <c r="O638" i="5"/>
  <c r="O648" i="5"/>
  <c r="O680" i="5"/>
  <c r="O696" i="5"/>
  <c r="O702" i="5"/>
  <c r="O718" i="5"/>
  <c r="O787" i="5"/>
  <c r="O805" i="5"/>
  <c r="O841" i="5"/>
  <c r="O883" i="5"/>
  <c r="O901" i="5"/>
  <c r="O907" i="5"/>
  <c r="O954" i="5"/>
  <c r="O166" i="5"/>
  <c r="O322" i="5"/>
  <c r="O490" i="5"/>
  <c r="O632" i="5"/>
  <c r="O748" i="5"/>
  <c r="O782" i="5"/>
  <c r="O859" i="5"/>
  <c r="O866" i="5"/>
  <c r="O69" i="5"/>
  <c r="O137" i="5"/>
  <c r="O151" i="5"/>
  <c r="O169" i="5"/>
  <c r="O265" i="5"/>
  <c r="O277" i="5"/>
  <c r="O354" i="5"/>
  <c r="O358" i="5"/>
  <c r="O396" i="5"/>
  <c r="O494" i="5"/>
  <c r="O516" i="5"/>
  <c r="O574" i="5"/>
  <c r="O577" i="5"/>
  <c r="O625" i="5"/>
  <c r="O677" i="5"/>
  <c r="O691" i="5"/>
  <c r="O721" i="5"/>
  <c r="O889" i="5"/>
  <c r="O960" i="5"/>
  <c r="O970" i="5"/>
  <c r="O981" i="5"/>
  <c r="O992" i="5"/>
  <c r="O47" i="5"/>
  <c r="O93" i="5"/>
  <c r="O97" i="5"/>
  <c r="O141" i="5"/>
  <c r="O185" i="5"/>
  <c r="O237" i="5"/>
  <c r="O274" i="5"/>
  <c r="O315" i="5"/>
  <c r="O344" i="5"/>
  <c r="O387" i="5"/>
  <c r="O397" i="5"/>
  <c r="O404" i="5"/>
  <c r="O424" i="5"/>
  <c r="O431" i="5"/>
  <c r="O523" i="5"/>
  <c r="O543" i="5"/>
  <c r="O568" i="5"/>
  <c r="O719" i="5"/>
  <c r="O749" i="5"/>
  <c r="O930" i="5"/>
  <c r="O566" i="5"/>
  <c r="O652" i="5"/>
  <c r="O817" i="5"/>
  <c r="O1000" i="5"/>
  <c r="O1004" i="5"/>
  <c r="O2" i="5"/>
  <c r="O37" i="5"/>
  <c r="O117" i="5"/>
  <c r="O127" i="5"/>
  <c r="O163" i="5"/>
  <c r="O341" i="5"/>
  <c r="O374" i="5"/>
  <c r="O398" i="5"/>
  <c r="O415" i="5"/>
  <c r="O505" i="5"/>
  <c r="O559" i="5"/>
  <c r="O569" i="5"/>
  <c r="O599" i="5"/>
  <c r="O623" i="5"/>
  <c r="O663" i="5"/>
  <c r="O703" i="5"/>
  <c r="O712" i="5"/>
  <c r="O739" i="5"/>
  <c r="O861" i="5"/>
  <c r="O865" i="5"/>
  <c r="O887" i="5"/>
  <c r="O951" i="5"/>
  <c r="O968" i="5"/>
  <c r="O972" i="5"/>
  <c r="O983" i="5"/>
  <c r="O994" i="5"/>
  <c r="O22" i="5"/>
  <c r="O79" i="5"/>
  <c r="O91" i="5"/>
  <c r="O175" i="5"/>
  <c r="O205" i="5"/>
  <c r="O357" i="5"/>
  <c r="O497" i="5"/>
  <c r="O713" i="5"/>
  <c r="O761" i="5"/>
  <c r="O772" i="5"/>
  <c r="O821" i="5"/>
  <c r="O828" i="5"/>
  <c r="O899" i="5"/>
  <c r="O914" i="5"/>
  <c r="O925" i="5"/>
  <c r="O952" i="5"/>
  <c r="O234" i="5"/>
  <c r="O45" i="5"/>
  <c r="O55" i="5"/>
  <c r="O87" i="5"/>
  <c r="O165" i="5"/>
  <c r="O206" i="5"/>
  <c r="O230" i="5"/>
  <c r="O261" i="5"/>
  <c r="O278" i="5"/>
  <c r="O285" i="5"/>
  <c r="O317" i="5"/>
  <c r="O412" i="5"/>
  <c r="O949" i="5"/>
  <c r="O977" i="5"/>
  <c r="O95" i="5"/>
  <c r="O179" i="5"/>
  <c r="O203" i="5"/>
  <c r="O223" i="5"/>
  <c r="O303" i="5"/>
  <c r="O327" i="5"/>
  <c r="O388" i="5"/>
  <c r="O406" i="5"/>
  <c r="O819" i="5"/>
  <c r="O912" i="5"/>
  <c r="O102" i="5"/>
  <c r="O8" i="5"/>
  <c r="O18" i="5"/>
  <c r="O53" i="5"/>
  <c r="O77" i="5"/>
  <c r="O150" i="5"/>
  <c r="O159" i="5"/>
  <c r="O197" i="5"/>
  <c r="O207" i="5"/>
  <c r="O242" i="5"/>
  <c r="O377" i="5"/>
  <c r="O413" i="5"/>
  <c r="O514" i="5"/>
  <c r="O947" i="5"/>
  <c r="O85" i="5"/>
  <c r="O89" i="5"/>
  <c r="O100" i="5"/>
  <c r="O107" i="5"/>
  <c r="O173" i="5"/>
  <c r="O249" i="5"/>
  <c r="O269" i="5"/>
  <c r="O287" i="5"/>
  <c r="O297" i="5"/>
  <c r="O319" i="5"/>
  <c r="O325" i="5"/>
  <c r="O844" i="5"/>
  <c r="O898" i="5"/>
  <c r="O975" i="5"/>
  <c r="O15" i="5"/>
  <c r="O218" i="5"/>
  <c r="O246" i="5"/>
  <c r="O67" i="5"/>
  <c r="O111" i="5"/>
  <c r="O131" i="5"/>
  <c r="O239" i="5"/>
  <c r="O243" i="5"/>
  <c r="O298" i="5"/>
  <c r="O459" i="5"/>
  <c r="O959" i="5"/>
  <c r="O54" i="5"/>
  <c r="O6" i="5"/>
  <c r="O27" i="5"/>
  <c r="O68" i="5"/>
  <c r="O75" i="5"/>
  <c r="O90" i="5"/>
  <c r="O115" i="5"/>
  <c r="O132" i="5"/>
  <c r="O189" i="5"/>
  <c r="O222" i="5"/>
  <c r="O281" i="5"/>
  <c r="O309" i="5"/>
  <c r="O333" i="5"/>
  <c r="O427" i="5"/>
  <c r="O452" i="5"/>
  <c r="O551" i="5"/>
  <c r="O973" i="5"/>
  <c r="O437" i="5"/>
  <c r="O451" i="5"/>
  <c r="O474" i="5"/>
  <c r="O545" i="5"/>
  <c r="O583" i="5"/>
  <c r="O589" i="5"/>
  <c r="O687" i="5"/>
  <c r="O710" i="5"/>
  <c r="O714" i="5"/>
  <c r="O717" i="5"/>
  <c r="O756" i="5"/>
  <c r="O780" i="5"/>
  <c r="O812" i="5"/>
  <c r="O823" i="5"/>
  <c r="O853" i="5"/>
  <c r="O870" i="5"/>
  <c r="O903" i="5"/>
  <c r="O938" i="5"/>
  <c r="O943" i="5"/>
  <c r="O976" i="5"/>
  <c r="O1002" i="5"/>
  <c r="O350" i="5"/>
  <c r="O365" i="5"/>
  <c r="O395" i="5"/>
  <c r="O405" i="5"/>
  <c r="O414" i="5"/>
  <c r="O446" i="5"/>
  <c r="O455" i="5"/>
  <c r="O465" i="5"/>
  <c r="O507" i="5"/>
  <c r="O510" i="5"/>
  <c r="O519" i="5"/>
  <c r="O522" i="5"/>
  <c r="O549" i="5"/>
  <c r="O578" i="5"/>
  <c r="O593" i="5"/>
  <c r="O604" i="5"/>
  <c r="O620" i="5"/>
  <c r="O642" i="5"/>
  <c r="O671" i="5"/>
  <c r="O684" i="5"/>
  <c r="O711" i="5"/>
  <c r="O724" i="5"/>
  <c r="O767" i="5"/>
  <c r="O793" i="5"/>
  <c r="O820" i="5"/>
  <c r="O885" i="5"/>
  <c r="O475" i="5"/>
  <c r="O538" i="5"/>
  <c r="O561" i="5"/>
  <c r="O596" i="5"/>
  <c r="O601" i="5"/>
  <c r="O636" i="5"/>
  <c r="O681" i="5"/>
  <c r="O741" i="5"/>
  <c r="O781" i="5"/>
  <c r="O798" i="5"/>
  <c r="O810" i="5"/>
  <c r="O813" i="5"/>
  <c r="O818" i="5"/>
  <c r="O827" i="5"/>
  <c r="O846" i="5"/>
  <c r="O862" i="5"/>
  <c r="O871" i="5"/>
  <c r="O882" i="5"/>
  <c r="O894" i="5"/>
  <c r="O904" i="5"/>
  <c r="O922" i="5"/>
  <c r="O944" i="5"/>
  <c r="O998" i="5"/>
  <c r="O433" i="5"/>
  <c r="O469" i="5"/>
  <c r="O526" i="5"/>
  <c r="O547" i="5"/>
  <c r="O605" i="5"/>
  <c r="O633" i="5"/>
  <c r="O646" i="5"/>
  <c r="O653" i="5"/>
  <c r="O672" i="5"/>
  <c r="O682" i="5"/>
  <c r="O755" i="5"/>
  <c r="O765" i="5"/>
  <c r="O814" i="5"/>
  <c r="O825" i="5"/>
  <c r="O891" i="5"/>
  <c r="O905" i="5"/>
  <c r="O923" i="5"/>
  <c r="O927" i="5"/>
  <c r="O932" i="5"/>
  <c r="O980" i="5"/>
  <c r="O565" i="5"/>
  <c r="O788" i="5"/>
  <c r="O802" i="5"/>
  <c r="O832" i="5"/>
  <c r="O838" i="5"/>
  <c r="O967" i="5"/>
  <c r="O984" i="5"/>
  <c r="O996" i="5"/>
  <c r="O355" i="5"/>
  <c r="O401" i="5"/>
  <c r="O419" i="5"/>
  <c r="O445" i="5"/>
  <c r="O464" i="5"/>
  <c r="O470" i="5"/>
  <c r="O485" i="5"/>
  <c r="O509" i="5"/>
  <c r="O524" i="5"/>
  <c r="O567" i="5"/>
  <c r="O586" i="5"/>
  <c r="O592" i="5"/>
  <c r="O622" i="5"/>
  <c r="O631" i="5"/>
  <c r="O667" i="5"/>
  <c r="O705" i="5"/>
  <c r="O743" i="5"/>
  <c r="O747" i="5"/>
  <c r="O850" i="5"/>
  <c r="O864" i="5"/>
  <c r="O875" i="5"/>
  <c r="O892" i="5"/>
  <c r="O895" i="5"/>
  <c r="O906" i="5"/>
  <c r="O909" i="5"/>
  <c r="O948" i="5"/>
  <c r="O956" i="5"/>
  <c r="O962" i="5"/>
  <c r="O58" i="5"/>
  <c r="O4" i="5"/>
  <c r="O82" i="5"/>
  <c r="O5" i="5"/>
  <c r="O23" i="5"/>
  <c r="O29" i="5"/>
  <c r="O51" i="5"/>
  <c r="O57" i="5"/>
  <c r="O65" i="5"/>
  <c r="O74" i="5"/>
  <c r="O155" i="5"/>
  <c r="O202" i="5"/>
  <c r="O214" i="5"/>
  <c r="O227" i="5"/>
  <c r="O353" i="5"/>
  <c r="O498" i="5"/>
  <c r="O606" i="5"/>
  <c r="O59" i="5"/>
  <c r="O9" i="5"/>
  <c r="O38" i="5"/>
  <c r="O46" i="5"/>
  <c r="O99" i="5"/>
  <c r="O105" i="5"/>
  <c r="O119" i="5"/>
  <c r="O147" i="5"/>
  <c r="O153" i="5"/>
  <c r="O161" i="5"/>
  <c r="O164" i="5"/>
  <c r="O170" i="5"/>
  <c r="O244" i="5"/>
  <c r="O259" i="5"/>
  <c r="O279" i="5"/>
  <c r="O301" i="5"/>
  <c r="O329" i="5"/>
  <c r="O347" i="5"/>
  <c r="O400" i="5"/>
  <c r="O426" i="5"/>
  <c r="O458" i="5"/>
  <c r="O471" i="5"/>
  <c r="O24" i="5"/>
  <c r="O114" i="5"/>
  <c r="O125" i="5"/>
  <c r="O193" i="5"/>
  <c r="O196" i="5"/>
  <c r="O221" i="5"/>
  <c r="O241" i="5"/>
  <c r="O273" i="5"/>
  <c r="O289" i="5"/>
  <c r="O351" i="5"/>
  <c r="O418" i="5"/>
  <c r="O66" i="5"/>
  <c r="O83" i="5"/>
  <c r="O162" i="5"/>
  <c r="O182" i="5"/>
  <c r="O332" i="5"/>
  <c r="O134" i="5"/>
  <c r="O33" i="5"/>
  <c r="O42" i="5"/>
  <c r="O126" i="5"/>
  <c r="O194" i="5"/>
  <c r="O345" i="5"/>
  <c r="O383" i="5"/>
  <c r="O407" i="5"/>
  <c r="O21" i="5"/>
  <c r="O106" i="5"/>
  <c r="O50" i="5"/>
  <c r="O19" i="5"/>
  <c r="O25" i="5"/>
  <c r="O34" i="5"/>
  <c r="O98" i="5"/>
  <c r="O109" i="5"/>
  <c r="O123" i="5"/>
  <c r="O129" i="5"/>
  <c r="O138" i="5"/>
  <c r="O146" i="5"/>
  <c r="O174" i="5"/>
  <c r="O210" i="5"/>
  <c r="O219" i="5"/>
  <c r="O226" i="5"/>
  <c r="O233" i="5"/>
  <c r="O258" i="5"/>
  <c r="O293" i="5"/>
  <c r="O352" i="5"/>
  <c r="O466" i="5"/>
  <c r="O535" i="5"/>
  <c r="O70" i="5"/>
  <c r="O118" i="5"/>
  <c r="O121" i="5"/>
  <c r="O149" i="5"/>
  <c r="O198" i="5"/>
  <c r="O213" i="5"/>
  <c r="O300" i="5"/>
  <c r="O320" i="5"/>
  <c r="O343" i="5"/>
  <c r="O349" i="5"/>
  <c r="O434" i="5"/>
  <c r="O476" i="5"/>
  <c r="O130" i="5"/>
  <c r="O178" i="5"/>
  <c r="O250" i="5"/>
  <c r="O282" i="5"/>
  <c r="O288" i="5"/>
  <c r="O195" i="5"/>
  <c r="O201" i="5"/>
  <c r="O215" i="5"/>
  <c r="O238" i="5"/>
  <c r="O270" i="5"/>
  <c r="O290" i="5"/>
  <c r="O307" i="5"/>
  <c r="O313" i="5"/>
  <c r="O335" i="5"/>
  <c r="O338" i="5"/>
  <c r="O340" i="5"/>
  <c r="O346" i="5"/>
  <c r="O366" i="5"/>
  <c r="O393" i="5"/>
  <c r="O399" i="5"/>
  <c r="O447" i="5"/>
  <c r="O473" i="5"/>
  <c r="O478" i="5"/>
  <c r="O488" i="5"/>
  <c r="O493" i="5"/>
  <c r="O496" i="5"/>
  <c r="O530" i="5"/>
  <c r="O532" i="5"/>
  <c r="O553" i="5"/>
  <c r="O564" i="5"/>
  <c r="O573" i="5"/>
  <c r="O619" i="5"/>
  <c r="O660" i="5"/>
  <c r="O664" i="5"/>
  <c r="O676" i="5"/>
  <c r="O716" i="5"/>
  <c r="O728" i="5"/>
  <c r="O733" i="5"/>
  <c r="O750" i="5"/>
  <c r="O771" i="5"/>
  <c r="O826" i="5"/>
  <c r="O835" i="5"/>
  <c r="O842" i="5"/>
  <c r="O896" i="5"/>
  <c r="O386" i="5"/>
  <c r="O422" i="5"/>
  <c r="O425" i="5"/>
  <c r="O440" i="5"/>
  <c r="O463" i="5"/>
  <c r="O525" i="5"/>
  <c r="O533" i="5"/>
  <c r="O540" i="5"/>
  <c r="O546" i="5"/>
  <c r="O575" i="5"/>
  <c r="O581" i="5"/>
  <c r="O591" i="5"/>
  <c r="O594" i="5"/>
  <c r="O598" i="5"/>
  <c r="O626" i="5"/>
  <c r="O661" i="5"/>
  <c r="O670" i="5"/>
  <c r="O690" i="5"/>
  <c r="O725" i="5"/>
  <c r="O731" i="5"/>
  <c r="O737" i="5"/>
  <c r="O757" i="5"/>
  <c r="O764" i="5"/>
  <c r="O774" i="5"/>
  <c r="O830" i="5"/>
  <c r="O910" i="5"/>
  <c r="O381" i="5"/>
  <c r="O391" i="5"/>
  <c r="O394" i="5"/>
  <c r="O448" i="5"/>
  <c r="O450" i="5"/>
  <c r="O468" i="5"/>
  <c r="O503" i="5"/>
  <c r="O515" i="5"/>
  <c r="O517" i="5"/>
  <c r="O541" i="5"/>
  <c r="O548" i="5"/>
  <c r="O554" i="5"/>
  <c r="O562" i="5"/>
  <c r="O576" i="5"/>
  <c r="O587" i="5"/>
  <c r="O603" i="5"/>
  <c r="O734" i="5"/>
  <c r="O742" i="5"/>
  <c r="O746" i="5"/>
  <c r="O778" i="5"/>
  <c r="O854" i="5"/>
  <c r="O935" i="5"/>
  <c r="O991" i="5"/>
  <c r="O534" i="5"/>
  <c r="O254" i="5"/>
  <c r="O321" i="5"/>
  <c r="O420" i="5"/>
  <c r="O432" i="5"/>
  <c r="O542" i="5"/>
  <c r="O659" i="5"/>
  <c r="O694" i="5"/>
  <c r="O738" i="5"/>
  <c r="O740" i="5"/>
  <c r="O785" i="5"/>
  <c r="O158" i="5"/>
  <c r="O183" i="5"/>
  <c r="O211" i="5"/>
  <c r="O217" i="5"/>
  <c r="O231" i="5"/>
  <c r="O251" i="5"/>
  <c r="O257" i="5"/>
  <c r="O266" i="5"/>
  <c r="O283" i="5"/>
  <c r="O306" i="5"/>
  <c r="O308" i="5"/>
  <c r="O318" i="5"/>
  <c r="O326" i="5"/>
  <c r="O334" i="5"/>
  <c r="O368" i="5"/>
  <c r="O382" i="5"/>
  <c r="O429" i="5"/>
  <c r="O441" i="5"/>
  <c r="O511" i="5"/>
  <c r="O521" i="5"/>
  <c r="O550" i="5"/>
  <c r="O560" i="5"/>
  <c r="O563" i="5"/>
  <c r="O580" i="5"/>
  <c r="O585" i="5"/>
  <c r="O621" i="5"/>
  <c r="O656" i="5"/>
  <c r="O700" i="5"/>
  <c r="O708" i="5"/>
  <c r="O715" i="5"/>
  <c r="O730" i="5"/>
  <c r="O732" i="5"/>
  <c r="O753" i="5"/>
  <c r="O811" i="5"/>
  <c r="O852" i="5"/>
  <c r="O945" i="5"/>
  <c r="O439" i="5"/>
  <c r="O449" i="5"/>
  <c r="O484" i="5"/>
  <c r="O495" i="5"/>
  <c r="O537" i="5"/>
  <c r="O555" i="5"/>
  <c r="O582" i="5"/>
  <c r="O588" i="5"/>
  <c r="O597" i="5"/>
  <c r="O600" i="5"/>
  <c r="O612" i="5"/>
  <c r="O618" i="5"/>
  <c r="O630" i="5"/>
  <c r="O637" i="5"/>
  <c r="O744" i="5"/>
  <c r="O770" i="5"/>
  <c r="O776" i="5"/>
  <c r="O856" i="5"/>
  <c r="O902" i="5"/>
  <c r="O953" i="5"/>
  <c r="O1003" i="5"/>
  <c r="O650" i="5"/>
  <c r="O655" i="5"/>
  <c r="O662" i="5"/>
  <c r="O685" i="5"/>
  <c r="O695" i="5"/>
  <c r="O769" i="5"/>
  <c r="O789" i="5"/>
  <c r="O799" i="5"/>
  <c r="O809" i="5"/>
  <c r="O834" i="5"/>
  <c r="O877" i="5"/>
  <c r="O893" i="5"/>
  <c r="O917" i="5"/>
  <c r="O971" i="5"/>
  <c r="O997" i="5"/>
  <c r="O999" i="5"/>
  <c r="O1001" i="5"/>
  <c r="O640" i="5"/>
  <c r="O645" i="5"/>
  <c r="O651" i="5"/>
  <c r="O766" i="5"/>
  <c r="O777" i="5"/>
  <c r="O786" i="5"/>
  <c r="O807" i="5"/>
  <c r="O837" i="5"/>
  <c r="O849" i="5"/>
  <c r="O863" i="5"/>
  <c r="O873" i="5"/>
  <c r="O878" i="5"/>
  <c r="O939" i="5"/>
  <c r="O978" i="5"/>
  <c r="O990" i="5"/>
  <c r="O790" i="5"/>
  <c r="O795" i="5"/>
  <c r="O847" i="5"/>
  <c r="O958" i="5"/>
  <c r="O669" i="5"/>
  <c r="O689" i="5"/>
  <c r="O723" i="5"/>
  <c r="O754" i="5"/>
  <c r="O784" i="5"/>
  <c r="O815" i="5"/>
  <c r="O845" i="5"/>
  <c r="O881" i="5"/>
  <c r="O913" i="5"/>
  <c r="O988" i="5"/>
  <c r="O794" i="5"/>
  <c r="O796" i="5"/>
  <c r="O808" i="5"/>
  <c r="O833" i="5"/>
  <c r="O848" i="5"/>
  <c r="O886" i="5"/>
  <c r="O888" i="5"/>
  <c r="O890" i="5"/>
  <c r="O897" i="5"/>
  <c r="O911" i="5"/>
  <c r="O931" i="5"/>
  <c r="O942" i="5"/>
  <c r="O966" i="5"/>
  <c r="O974" i="5"/>
  <c r="O979" i="5"/>
  <c r="O985" i="5"/>
  <c r="O624" i="5"/>
  <c r="O627" i="5"/>
  <c r="O649" i="5"/>
  <c r="O657" i="5"/>
  <c r="O729" i="5"/>
  <c r="O752" i="5"/>
  <c r="O758" i="5"/>
  <c r="O773" i="5"/>
  <c r="O792" i="5"/>
  <c r="O831" i="5"/>
  <c r="O843" i="5"/>
  <c r="O855" i="5"/>
  <c r="O986" i="5"/>
  <c r="O26" i="5"/>
  <c r="O36" i="5"/>
  <c r="O49" i="5"/>
  <c r="O52" i="5"/>
  <c r="O71" i="5"/>
  <c r="O177" i="5"/>
  <c r="O180" i="5"/>
  <c r="O199" i="5"/>
  <c r="O263" i="5"/>
  <c r="O142" i="5"/>
  <c r="O14" i="5"/>
  <c r="O145" i="5"/>
  <c r="O148" i="5"/>
  <c r="O167" i="5"/>
  <c r="O247" i="5"/>
  <c r="O110" i="5"/>
  <c r="O12" i="5"/>
  <c r="O3" i="5"/>
  <c r="O17" i="5"/>
  <c r="O20" i="5"/>
  <c r="O30" i="5"/>
  <c r="O94" i="5"/>
  <c r="O113" i="5"/>
  <c r="O116" i="5"/>
  <c r="O135" i="5"/>
  <c r="O225" i="5"/>
  <c r="O78" i="5"/>
  <c r="O7" i="5"/>
  <c r="O10" i="5"/>
  <c r="O13" i="5"/>
  <c r="O62" i="5"/>
  <c r="O81" i="5"/>
  <c r="O84" i="5"/>
  <c r="O103" i="5"/>
  <c r="O190" i="5"/>
  <c r="O209" i="5"/>
  <c r="O212" i="5"/>
  <c r="O302" i="5"/>
  <c r="O72" i="5"/>
  <c r="O104" i="5"/>
  <c r="O168" i="5"/>
  <c r="O44" i="5"/>
  <c r="O76" i="5"/>
  <c r="O108" i="5"/>
  <c r="O140" i="5"/>
  <c r="O172" i="5"/>
  <c r="O48" i="5"/>
  <c r="O80" i="5"/>
  <c r="O112" i="5"/>
  <c r="O144" i="5"/>
  <c r="O176" i="5"/>
  <c r="O208" i="5"/>
  <c r="O240" i="5"/>
  <c r="O272" i="5"/>
  <c r="O311" i="5"/>
  <c r="O348" i="5"/>
  <c r="O359" i="5"/>
  <c r="O376" i="5"/>
  <c r="O385" i="5"/>
  <c r="O389" i="5"/>
  <c r="O402" i="5"/>
  <c r="O457" i="5"/>
  <c r="O477" i="5"/>
  <c r="O276" i="5"/>
  <c r="O248" i="5"/>
  <c r="O280" i="5"/>
  <c r="O296" i="5"/>
  <c r="O304" i="5"/>
  <c r="O56" i="5"/>
  <c r="O88" i="5"/>
  <c r="O152" i="5"/>
  <c r="O184" i="5"/>
  <c r="O28" i="5"/>
  <c r="O60" i="5"/>
  <c r="O92" i="5"/>
  <c r="O156" i="5"/>
  <c r="O188" i="5"/>
  <c r="O220" i="5"/>
  <c r="O252" i="5"/>
  <c r="O284" i="5"/>
  <c r="O328" i="5"/>
  <c r="O330" i="5"/>
  <c r="O342" i="5"/>
  <c r="O372" i="5"/>
  <c r="O435" i="5"/>
  <c r="O483" i="5"/>
  <c r="O120" i="5"/>
  <c r="O216" i="5"/>
  <c r="O124" i="5"/>
  <c r="O32" i="5"/>
  <c r="O64" i="5"/>
  <c r="O96" i="5"/>
  <c r="O128" i="5"/>
  <c r="O160" i="5"/>
  <c r="O192" i="5"/>
  <c r="O224" i="5"/>
  <c r="O256" i="5"/>
  <c r="O316" i="5"/>
  <c r="O360" i="5"/>
  <c r="O362" i="5"/>
  <c r="O384" i="5"/>
  <c r="O411" i="5"/>
  <c r="O442" i="5"/>
  <c r="O444" i="5"/>
  <c r="O491" i="5"/>
  <c r="O228" i="5"/>
  <c r="O260" i="5"/>
  <c r="O310" i="5"/>
  <c r="O40" i="5"/>
  <c r="O136" i="5"/>
  <c r="O200" i="5"/>
  <c r="O232" i="5"/>
  <c r="O264" i="5"/>
  <c r="O291" i="5"/>
  <c r="O305" i="5"/>
  <c r="O337" i="5"/>
  <c r="O204" i="5"/>
  <c r="O236" i="5"/>
  <c r="O268" i="5"/>
  <c r="O323" i="5"/>
  <c r="O363" i="5"/>
  <c r="O371" i="5"/>
  <c r="O378" i="5"/>
  <c r="O380" i="5"/>
  <c r="O438" i="5"/>
  <c r="O508" i="5"/>
  <c r="O364" i="5"/>
  <c r="O403" i="5"/>
  <c r="O417" i="5"/>
  <c r="O454" i="5"/>
  <c r="O492" i="5"/>
  <c r="O536" i="5"/>
  <c r="O544" i="5"/>
  <c r="O552" i="5"/>
  <c r="O556" i="5"/>
  <c r="O572" i="5"/>
  <c r="O609" i="5"/>
  <c r="O614" i="5"/>
  <c r="O629" i="5"/>
  <c r="O666" i="5"/>
  <c r="O423" i="5"/>
  <c r="O467" i="5"/>
  <c r="O481" i="5"/>
  <c r="O518" i="5"/>
  <c r="O607" i="5"/>
  <c r="O499" i="5"/>
  <c r="O513" i="5"/>
  <c r="O635" i="5"/>
  <c r="O658" i="5"/>
  <c r="O408" i="5"/>
  <c r="O410" i="5"/>
  <c r="O416" i="5"/>
  <c r="O487" i="5"/>
  <c r="O531" i="5"/>
  <c r="O571" i="5"/>
  <c r="O613" i="5"/>
  <c r="O628" i="5"/>
  <c r="O390" i="5"/>
  <c r="O428" i="5"/>
  <c r="O472" i="5"/>
  <c r="O480" i="5"/>
  <c r="O611" i="5"/>
  <c r="O616" i="5"/>
  <c r="O673" i="5"/>
  <c r="O460" i="5"/>
  <c r="O504" i="5"/>
  <c r="O506" i="5"/>
  <c r="O512" i="5"/>
  <c r="O528" i="5"/>
  <c r="O595" i="5"/>
  <c r="O602" i="5"/>
  <c r="O643" i="5"/>
  <c r="O647" i="5"/>
  <c r="O654" i="5"/>
  <c r="O678" i="5"/>
  <c r="O683" i="5"/>
  <c r="O688" i="5"/>
  <c r="O693" i="5"/>
  <c r="O704" i="5"/>
  <c r="O686" i="5"/>
  <c r="O584" i="5"/>
  <c r="O590" i="5"/>
  <c r="O617" i="5"/>
  <c r="O675" i="5"/>
  <c r="O679" i="5"/>
  <c r="O692" i="5"/>
  <c r="O699" i="5"/>
  <c r="O803" i="5"/>
  <c r="O745" i="5"/>
  <c r="O706" i="5"/>
  <c r="O736" i="5"/>
  <c r="O775" i="5"/>
  <c r="O824" i="5"/>
  <c r="O840" i="5"/>
  <c r="O879" i="5"/>
  <c r="O570" i="5"/>
  <c r="O634" i="5"/>
  <c r="O698" i="5"/>
  <c r="O720" i="5"/>
  <c r="O722" i="5"/>
  <c r="O760" i="5"/>
  <c r="O762" i="5"/>
  <c r="O783" i="5"/>
  <c r="O822" i="5"/>
  <c r="O768" i="5"/>
  <c r="O791" i="5"/>
  <c r="O836" i="5"/>
  <c r="O851" i="5"/>
  <c r="O857" i="5"/>
  <c r="O751" i="5"/>
  <c r="O829" i="5"/>
  <c r="O839" i="5"/>
  <c r="O858" i="5"/>
  <c r="O860" i="5"/>
  <c r="O919" i="5"/>
  <c r="O759" i="5"/>
  <c r="O800" i="5"/>
  <c r="O867" i="5"/>
  <c r="O869" i="5"/>
  <c r="O868" i="5"/>
  <c r="O880" i="5"/>
  <c r="O884" i="5"/>
  <c r="O934" i="5"/>
  <c r="O950" i="5"/>
  <c r="O965" i="5"/>
  <c r="O993" i="5"/>
  <c r="O816" i="5"/>
  <c r="O872" i="5"/>
  <c r="O876" i="5"/>
  <c r="O969" i="5"/>
  <c r="O926" i="5"/>
  <c r="O963" i="5"/>
  <c r="O918" i="5"/>
  <c r="O920" i="5"/>
  <c r="O924" i="5"/>
  <c r="O941" i="5"/>
  <c r="O916" i="5"/>
  <c r="O961" i="5"/>
  <c r="O982" i="5"/>
  <c r="O900" i="5"/>
  <c r="O929" i="5"/>
  <c r="O995" i="5"/>
  <c r="O955" i="5"/>
  <c r="O957" i="5"/>
  <c r="O987" i="5"/>
  <c r="O989" i="5"/>
  <c r="AC60" i="12" l="1"/>
  <c r="Z60" i="12"/>
  <c r="AC59" i="12"/>
  <c r="Z59" i="12"/>
  <c r="AC58" i="12"/>
  <c r="Z58" i="12"/>
  <c r="AC57" i="12"/>
  <c r="Z57" i="12"/>
  <c r="AC56" i="12"/>
  <c r="Z56" i="12"/>
  <c r="AC55" i="12"/>
  <c r="Z55" i="12"/>
  <c r="AC54" i="12"/>
  <c r="Z54" i="12"/>
  <c r="AC53" i="12"/>
  <c r="Z53" i="12"/>
  <c r="AC52" i="12"/>
  <c r="Z52" i="12"/>
  <c r="Y52" i="12"/>
  <c r="Y53" i="12" s="1"/>
  <c r="Y54" i="12" s="1"/>
  <c r="Y55" i="12" s="1"/>
  <c r="Y56" i="12" s="1"/>
  <c r="Y57" i="12" s="1"/>
  <c r="Y58" i="12" s="1"/>
  <c r="Y59" i="12" s="1"/>
  <c r="AC51" i="12"/>
  <c r="Z51" i="12"/>
  <c r="AC50" i="12"/>
  <c r="Z50" i="12"/>
  <c r="AC49" i="12"/>
  <c r="Z49" i="12"/>
  <c r="AC48" i="12"/>
  <c r="Z48" i="12"/>
  <c r="AC47" i="12"/>
  <c r="Z47" i="12"/>
  <c r="AC46" i="12"/>
  <c r="Z46" i="12"/>
  <c r="AC45" i="12"/>
  <c r="Z45" i="12"/>
  <c r="AC44" i="12"/>
  <c r="Z44" i="12"/>
  <c r="AC43" i="12"/>
  <c r="Z43" i="12"/>
  <c r="AC42" i="12"/>
  <c r="Z42" i="12"/>
  <c r="Y42" i="12"/>
  <c r="Y43" i="12" s="1"/>
  <c r="Y44" i="12" s="1"/>
  <c r="Y45" i="12" s="1"/>
  <c r="Y46" i="12" s="1"/>
  <c r="Y47" i="12" s="1"/>
  <c r="Y48" i="12" s="1"/>
  <c r="Y49" i="12" s="1"/>
  <c r="AC41" i="12"/>
  <c r="Z41" i="12"/>
  <c r="AC40" i="12"/>
  <c r="Z40" i="12"/>
  <c r="AC39" i="12"/>
  <c r="Z39" i="12"/>
  <c r="AC38" i="12"/>
  <c r="Z38" i="12"/>
  <c r="AC37" i="12"/>
  <c r="Z37" i="12"/>
  <c r="AC36" i="12"/>
  <c r="Z36" i="12"/>
  <c r="AC35" i="12"/>
  <c r="Z35" i="12"/>
  <c r="AC34" i="12"/>
  <c r="Z34" i="12"/>
  <c r="AC33" i="12"/>
  <c r="Z33" i="12"/>
  <c r="AC32" i="12"/>
  <c r="Z32" i="12"/>
  <c r="Y32" i="12"/>
  <c r="Y33" i="12" s="1"/>
  <c r="Y34" i="12" s="1"/>
  <c r="Y35" i="12" s="1"/>
  <c r="Y36" i="12" s="1"/>
  <c r="Y37" i="12" s="1"/>
  <c r="Y38" i="12" s="1"/>
  <c r="Y39" i="12" s="1"/>
  <c r="AC31" i="12"/>
  <c r="Z31" i="12"/>
  <c r="AC30" i="12"/>
  <c r="Z30" i="12"/>
  <c r="AC29" i="12"/>
  <c r="Z29" i="12"/>
  <c r="AC28" i="12"/>
  <c r="Z28" i="12"/>
  <c r="AC27" i="12"/>
  <c r="Z27" i="12"/>
  <c r="AC26" i="12"/>
  <c r="Z26" i="12"/>
  <c r="AC25" i="12"/>
  <c r="Z25" i="12"/>
  <c r="AC24" i="12"/>
  <c r="Z24" i="12"/>
  <c r="AC23" i="12"/>
  <c r="Z23" i="12"/>
  <c r="AC22" i="12"/>
  <c r="Z22" i="12"/>
  <c r="Y22" i="12"/>
  <c r="Y23" i="12" s="1"/>
  <c r="Y24" i="12" s="1"/>
  <c r="Y25" i="12" s="1"/>
  <c r="Y26" i="12" s="1"/>
  <c r="Y27" i="12" s="1"/>
  <c r="Y28" i="12" s="1"/>
  <c r="Y29" i="12" s="1"/>
  <c r="AC21" i="12"/>
  <c r="Z21" i="12"/>
  <c r="AC20" i="12"/>
  <c r="Z20" i="12"/>
  <c r="AC19" i="12"/>
  <c r="Z19" i="12"/>
  <c r="AC18" i="12"/>
  <c r="Z18" i="12"/>
  <c r="AC17" i="12"/>
  <c r="Z17" i="12"/>
  <c r="AC16" i="12"/>
  <c r="Z16" i="12"/>
  <c r="AC15" i="12"/>
  <c r="Z15" i="12"/>
  <c r="AC14" i="12"/>
  <c r="Z14" i="12"/>
  <c r="AC13" i="12"/>
  <c r="Z13" i="12"/>
  <c r="AC12" i="12"/>
  <c r="Z12" i="12"/>
  <c r="AC11" i="12"/>
  <c r="Z11" i="12"/>
  <c r="G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F162" i="12"/>
  <c r="F165" i="12" s="1"/>
  <c r="C162" i="12"/>
  <c r="D162" i="12" s="1"/>
  <c r="F161" i="12"/>
  <c r="G161" i="12" s="1"/>
  <c r="C161" i="12"/>
  <c r="D161" i="12" s="1"/>
  <c r="F160" i="12"/>
  <c r="G160" i="12" s="1"/>
  <c r="C160" i="12"/>
  <c r="C163" i="12" s="1"/>
  <c r="D163" i="12" s="1"/>
  <c r="G159" i="12"/>
  <c r="D159" i="12"/>
  <c r="G158" i="12"/>
  <c r="D158" i="12"/>
  <c r="G157" i="12"/>
  <c r="D157" i="12"/>
  <c r="G156" i="12"/>
  <c r="D156" i="12"/>
  <c r="G155" i="12"/>
  <c r="D155" i="12"/>
  <c r="G154" i="12"/>
  <c r="D154" i="12"/>
  <c r="G153" i="12"/>
  <c r="D153" i="12"/>
  <c r="G152" i="12"/>
  <c r="D152" i="12"/>
  <c r="G151" i="12"/>
  <c r="D151" i="12"/>
  <c r="F132" i="12"/>
  <c r="F135" i="12" s="1"/>
  <c r="G135" i="12" s="1"/>
  <c r="C132" i="12"/>
  <c r="C135" i="12" s="1"/>
  <c r="D135" i="12" s="1"/>
  <c r="F131" i="12"/>
  <c r="F134" i="12" s="1"/>
  <c r="G134" i="12" s="1"/>
  <c r="C131" i="12"/>
  <c r="C134" i="12" s="1"/>
  <c r="C137" i="12" s="1"/>
  <c r="F130" i="12"/>
  <c r="F133" i="12" s="1"/>
  <c r="G133" i="12" s="1"/>
  <c r="C130" i="12"/>
  <c r="C133" i="12" s="1"/>
  <c r="D133" i="12" s="1"/>
  <c r="G129" i="12"/>
  <c r="D129" i="12"/>
  <c r="G128" i="12"/>
  <c r="D128" i="12"/>
  <c r="G127" i="12"/>
  <c r="D127" i="12"/>
  <c r="G126" i="12"/>
  <c r="D126" i="12"/>
  <c r="G125" i="12"/>
  <c r="D125" i="12"/>
  <c r="G124" i="12"/>
  <c r="D124" i="12"/>
  <c r="G123" i="12"/>
  <c r="D123" i="12"/>
  <c r="G122" i="12"/>
  <c r="D122" i="12"/>
  <c r="G121" i="12"/>
  <c r="D121" i="12"/>
  <c r="F102" i="12"/>
  <c r="F105" i="12" s="1"/>
  <c r="G105" i="12" s="1"/>
  <c r="C102" i="12"/>
  <c r="D102" i="12" s="1"/>
  <c r="F101" i="12"/>
  <c r="G101" i="12" s="1"/>
  <c r="C101" i="12"/>
  <c r="D101" i="12" s="1"/>
  <c r="F100" i="12"/>
  <c r="G100" i="12" s="1"/>
  <c r="C100" i="12"/>
  <c r="C103" i="12" s="1"/>
  <c r="D103" i="12" s="1"/>
  <c r="G99" i="12"/>
  <c r="D99" i="12"/>
  <c r="G98" i="12"/>
  <c r="D98" i="12"/>
  <c r="G97" i="12"/>
  <c r="D97" i="12"/>
  <c r="G96" i="12"/>
  <c r="D96" i="12"/>
  <c r="G95" i="12"/>
  <c r="D95" i="12"/>
  <c r="G94" i="12"/>
  <c r="D94" i="12"/>
  <c r="G93" i="12"/>
  <c r="D93" i="12"/>
  <c r="G92" i="12"/>
  <c r="D92" i="12"/>
  <c r="G91" i="12"/>
  <c r="D91" i="12"/>
  <c r="F72" i="12"/>
  <c r="G72" i="12" s="1"/>
  <c r="C72" i="12"/>
  <c r="D72" i="12" s="1"/>
  <c r="F71" i="12"/>
  <c r="G71" i="12" s="1"/>
  <c r="C71" i="12"/>
  <c r="C74" i="12" s="1"/>
  <c r="C77" i="12" s="1"/>
  <c r="F70" i="12"/>
  <c r="F73" i="12" s="1"/>
  <c r="G73" i="12" s="1"/>
  <c r="C70" i="12"/>
  <c r="C73" i="12" s="1"/>
  <c r="D73" i="12" s="1"/>
  <c r="G69" i="12"/>
  <c r="D69" i="12"/>
  <c r="G68" i="12"/>
  <c r="D68" i="12"/>
  <c r="G67" i="12"/>
  <c r="D67" i="12"/>
  <c r="G66" i="12"/>
  <c r="D66" i="12"/>
  <c r="G65" i="12"/>
  <c r="D65" i="12"/>
  <c r="G64" i="12"/>
  <c r="D64" i="12"/>
  <c r="G63" i="12"/>
  <c r="D63" i="12"/>
  <c r="G62" i="12"/>
  <c r="D62" i="12"/>
  <c r="G61" i="12"/>
  <c r="D61" i="12"/>
  <c r="F42" i="12"/>
  <c r="F45" i="12" s="1"/>
  <c r="G45" i="12" s="1"/>
  <c r="C42" i="12"/>
  <c r="D42" i="12" s="1"/>
  <c r="F41" i="12"/>
  <c r="G41" i="12" s="1"/>
  <c r="C41" i="12"/>
  <c r="F40" i="12"/>
  <c r="G40" i="12" s="1"/>
  <c r="C40" i="12"/>
  <c r="C43" i="12" s="1"/>
  <c r="D43" i="12" s="1"/>
  <c r="G39" i="12"/>
  <c r="D39" i="12"/>
  <c r="G38" i="12"/>
  <c r="D38" i="12"/>
  <c r="G37" i="12"/>
  <c r="D37" i="12"/>
  <c r="G36" i="12"/>
  <c r="D36" i="12"/>
  <c r="G35" i="12"/>
  <c r="D35" i="12"/>
  <c r="G34" i="12"/>
  <c r="D34" i="12"/>
  <c r="G33" i="12"/>
  <c r="D33" i="12"/>
  <c r="G32" i="12"/>
  <c r="D32" i="12"/>
  <c r="G31" i="12"/>
  <c r="D31" i="12"/>
  <c r="Z5" i="12"/>
  <c r="Z10" i="12" s="1"/>
  <c r="Z4" i="12"/>
  <c r="Z9" i="12" s="1"/>
  <c r="Z3" i="12"/>
  <c r="Z8" i="12" s="1"/>
  <c r="AB2" i="12"/>
  <c r="AB3" i="12" s="1"/>
  <c r="Z2" i="12"/>
  <c r="Z7" i="12" s="1"/>
  <c r="Z1" i="12"/>
  <c r="Z6" i="12" s="1"/>
  <c r="Y1" i="12"/>
  <c r="AC1" i="12" s="1"/>
  <c r="AJ1" i="12" s="1"/>
  <c r="C12" i="12"/>
  <c r="D12" i="12" s="1"/>
  <c r="C11" i="12"/>
  <c r="C14" i="12" s="1"/>
  <c r="C10" i="12"/>
  <c r="D9" i="12"/>
  <c r="M9" i="12" s="1"/>
  <c r="D8" i="12"/>
  <c r="D7" i="12"/>
  <c r="D6" i="12"/>
  <c r="D5" i="12"/>
  <c r="M5" i="12" s="1"/>
  <c r="D4" i="12"/>
  <c r="D3" i="12"/>
  <c r="D2" i="12"/>
  <c r="D1" i="12"/>
  <c r="M1" i="12" l="1"/>
  <c r="M4" i="12"/>
  <c r="M8" i="12"/>
  <c r="M12" i="12"/>
  <c r="AJ60" i="12"/>
  <c r="AJ45" i="12"/>
  <c r="AJ47" i="12"/>
  <c r="AJ49" i="12"/>
  <c r="AJ51" i="12"/>
  <c r="AJ23" i="12"/>
  <c r="AJ25" i="12"/>
  <c r="AJ27" i="12"/>
  <c r="AJ16" i="12"/>
  <c r="AJ22" i="12"/>
  <c r="AJ26" i="12"/>
  <c r="AJ41" i="12"/>
  <c r="AJ17" i="12"/>
  <c r="AJ21" i="12"/>
  <c r="AJ28" i="12"/>
  <c r="AJ12" i="12"/>
  <c r="AJ40" i="12"/>
  <c r="AJ43" i="12"/>
  <c r="AJ13" i="12"/>
  <c r="AJ15" i="12"/>
  <c r="AJ18" i="12"/>
  <c r="AJ24" i="12"/>
  <c r="AJ29" i="12"/>
  <c r="AJ31" i="12"/>
  <c r="AJ46" i="12"/>
  <c r="M31" i="12"/>
  <c r="M39" i="12"/>
  <c r="M69" i="12"/>
  <c r="M127" i="12"/>
  <c r="M151" i="12"/>
  <c r="M155" i="12"/>
  <c r="M159" i="12"/>
  <c r="AJ20" i="12"/>
  <c r="AJ33" i="12"/>
  <c r="AJ35" i="12"/>
  <c r="AJ37" i="12"/>
  <c r="AJ39" i="12"/>
  <c r="AJ48" i="12"/>
  <c r="AJ53" i="12"/>
  <c r="AJ55" i="12"/>
  <c r="AJ57" i="12"/>
  <c r="AJ59" i="12"/>
  <c r="AJ14" i="12"/>
  <c r="AJ19" i="12"/>
  <c r="AJ30" i="12"/>
  <c r="AJ42" i="12"/>
  <c r="AJ50" i="12"/>
  <c r="M38" i="12"/>
  <c r="M64" i="12"/>
  <c r="M98" i="12"/>
  <c r="M128" i="12"/>
  <c r="M158" i="12"/>
  <c r="AJ11" i="12"/>
  <c r="AJ32" i="12"/>
  <c r="AJ34" i="12"/>
  <c r="AJ36" i="12"/>
  <c r="AJ38" i="12"/>
  <c r="AJ44" i="12"/>
  <c r="AJ52" i="12"/>
  <c r="AJ54" i="12"/>
  <c r="AJ56" i="12"/>
  <c r="AJ58" i="12"/>
  <c r="M3" i="12"/>
  <c r="M2" i="12"/>
  <c r="M6" i="12"/>
  <c r="M7" i="12"/>
  <c r="D74" i="12"/>
  <c r="M37" i="12"/>
  <c r="M63" i="12"/>
  <c r="M67" i="12"/>
  <c r="M96" i="12"/>
  <c r="M153" i="12"/>
  <c r="M157" i="12"/>
  <c r="F75" i="12"/>
  <c r="G75" i="12" s="1"/>
  <c r="M36" i="12"/>
  <c r="M62" i="12"/>
  <c r="M121" i="12"/>
  <c r="C136" i="12"/>
  <c r="D136" i="12" s="1"/>
  <c r="G70" i="12"/>
  <c r="Y2" i="12"/>
  <c r="AC2" i="12" s="1"/>
  <c r="AJ2" i="12" s="1"/>
  <c r="C45" i="12"/>
  <c r="C48" i="12" s="1"/>
  <c r="C51" i="12" s="1"/>
  <c r="C54" i="12" s="1"/>
  <c r="D71" i="12"/>
  <c r="M71" i="12" s="1"/>
  <c r="M91" i="12"/>
  <c r="M99" i="12"/>
  <c r="G131" i="12"/>
  <c r="D132" i="12"/>
  <c r="D160" i="12"/>
  <c r="M160" i="12" s="1"/>
  <c r="D40" i="12"/>
  <c r="M40" i="12" s="1"/>
  <c r="M92" i="12"/>
  <c r="D100" i="12"/>
  <c r="M100" i="12" s="1"/>
  <c r="M33" i="12"/>
  <c r="M66" i="12"/>
  <c r="M93" i="12"/>
  <c r="M97" i="12"/>
  <c r="D130" i="12"/>
  <c r="M161" i="12"/>
  <c r="M123" i="12"/>
  <c r="M34" i="12"/>
  <c r="M65" i="12"/>
  <c r="M154" i="12"/>
  <c r="F74" i="12"/>
  <c r="G74" i="12" s="1"/>
  <c r="G102" i="12"/>
  <c r="M102" i="12" s="1"/>
  <c r="M35" i="12"/>
  <c r="C75" i="12"/>
  <c r="D75" i="12" s="1"/>
  <c r="M124" i="12"/>
  <c r="G130" i="12"/>
  <c r="G132" i="12"/>
  <c r="M32" i="12"/>
  <c r="G42" i="12"/>
  <c r="M42" i="12" s="1"/>
  <c r="D70" i="12"/>
  <c r="C76" i="12"/>
  <c r="M125" i="12"/>
  <c r="D131" i="12"/>
  <c r="D134" i="12"/>
  <c r="M134" i="12" s="1"/>
  <c r="M152" i="12"/>
  <c r="G162" i="12"/>
  <c r="M162" i="12" s="1"/>
  <c r="M94" i="12"/>
  <c r="M101" i="12"/>
  <c r="M122" i="12"/>
  <c r="M129" i="12"/>
  <c r="M156" i="12"/>
  <c r="M72" i="12"/>
  <c r="M135" i="12"/>
  <c r="F163" i="12"/>
  <c r="F166" i="12" s="1"/>
  <c r="C15" i="12"/>
  <c r="C18" i="12" s="1"/>
  <c r="C21" i="12" s="1"/>
  <c r="M61" i="12"/>
  <c r="M68" i="12"/>
  <c r="M126" i="12"/>
  <c r="C165" i="12"/>
  <c r="C168" i="12" s="1"/>
  <c r="C105" i="12"/>
  <c r="AB4" i="12"/>
  <c r="Y4" i="12" s="1"/>
  <c r="AC4" i="12" s="1"/>
  <c r="AJ4" i="12" s="1"/>
  <c r="Y3" i="12"/>
  <c r="AC3" i="12" s="1"/>
  <c r="AJ3" i="12" s="1"/>
  <c r="M73" i="12"/>
  <c r="M95" i="12"/>
  <c r="M133" i="12"/>
  <c r="D10" i="12"/>
  <c r="M10" i="12" s="1"/>
  <c r="C13" i="12"/>
  <c r="C16" i="12" s="1"/>
  <c r="D16" i="12" s="1"/>
  <c r="M16" i="12" s="1"/>
  <c r="G165" i="12"/>
  <c r="F168" i="12"/>
  <c r="F43" i="12"/>
  <c r="D41" i="12"/>
  <c r="M41" i="12" s="1"/>
  <c r="C44" i="12"/>
  <c r="F103" i="12"/>
  <c r="F48" i="12"/>
  <c r="D77" i="12"/>
  <c r="C80" i="12"/>
  <c r="F108" i="12"/>
  <c r="D137" i="12"/>
  <c r="C140" i="12"/>
  <c r="F137" i="12"/>
  <c r="F76" i="12"/>
  <c r="C104" i="12"/>
  <c r="F136" i="12"/>
  <c r="C138" i="12"/>
  <c r="C164" i="12"/>
  <c r="F44" i="12"/>
  <c r="C46" i="12"/>
  <c r="F104" i="12"/>
  <c r="C106" i="12"/>
  <c r="F138" i="12"/>
  <c r="F164" i="12"/>
  <c r="C166" i="12"/>
  <c r="C17" i="12"/>
  <c r="D14" i="12"/>
  <c r="M14" i="12" s="1"/>
  <c r="D11" i="12"/>
  <c r="M11" i="12" s="1"/>
  <c r="M75" i="12" l="1"/>
  <c r="F78" i="12"/>
  <c r="C139" i="12"/>
  <c r="M70" i="12"/>
  <c r="M74" i="12"/>
  <c r="D165" i="12"/>
  <c r="M165" i="12" s="1"/>
  <c r="D48" i="12"/>
  <c r="D45" i="12"/>
  <c r="M45" i="12" s="1"/>
  <c r="C78" i="12"/>
  <c r="C81" i="12" s="1"/>
  <c r="C19" i="12"/>
  <c r="D19" i="12" s="1"/>
  <c r="M19" i="12" s="1"/>
  <c r="D51" i="12"/>
  <c r="D13" i="12"/>
  <c r="M13" i="12" s="1"/>
  <c r="M131" i="12"/>
  <c r="M130" i="12"/>
  <c r="F77" i="12"/>
  <c r="G77" i="12" s="1"/>
  <c r="M77" i="12" s="1"/>
  <c r="M132" i="12"/>
  <c r="D18" i="12"/>
  <c r="M18" i="12" s="1"/>
  <c r="AB5" i="12"/>
  <c r="Y5" i="12" s="1"/>
  <c r="AC5" i="12" s="1"/>
  <c r="AJ5" i="12" s="1"/>
  <c r="G163" i="12"/>
  <c r="M163" i="12" s="1"/>
  <c r="D76" i="12"/>
  <c r="C79" i="12"/>
  <c r="D15" i="12"/>
  <c r="M15" i="12" s="1"/>
  <c r="G44" i="12"/>
  <c r="F47" i="12"/>
  <c r="F169" i="12"/>
  <c r="G166" i="12"/>
  <c r="D80" i="12"/>
  <c r="C83" i="12"/>
  <c r="C47" i="12"/>
  <c r="D44" i="12"/>
  <c r="D166" i="12"/>
  <c r="C169" i="12"/>
  <c r="D164" i="12"/>
  <c r="C167" i="12"/>
  <c r="F140" i="12"/>
  <c r="G137" i="12"/>
  <c r="M137" i="12" s="1"/>
  <c r="G138" i="12"/>
  <c r="F141" i="12"/>
  <c r="G136" i="12"/>
  <c r="M136" i="12" s="1"/>
  <c r="F139" i="12"/>
  <c r="D54" i="12"/>
  <c r="C57" i="12"/>
  <c r="F46" i="12"/>
  <c r="G43" i="12"/>
  <c r="M43" i="12" s="1"/>
  <c r="D106" i="12"/>
  <c r="C109" i="12"/>
  <c r="D104" i="12"/>
  <c r="C107" i="12"/>
  <c r="G108" i="12"/>
  <c r="F111" i="12"/>
  <c r="G164" i="12"/>
  <c r="F167" i="12"/>
  <c r="D138" i="12"/>
  <c r="C141" i="12"/>
  <c r="G48" i="12"/>
  <c r="F51" i="12"/>
  <c r="G104" i="12"/>
  <c r="F107" i="12"/>
  <c r="G168" i="12"/>
  <c r="F171" i="12"/>
  <c r="G78" i="12"/>
  <c r="F81" i="12"/>
  <c r="G76" i="12"/>
  <c r="F79" i="12"/>
  <c r="C171" i="12"/>
  <c r="D168" i="12"/>
  <c r="F106" i="12"/>
  <c r="G103" i="12"/>
  <c r="M103" i="12" s="1"/>
  <c r="C108" i="12"/>
  <c r="D105" i="12"/>
  <c r="M105" i="12" s="1"/>
  <c r="D140" i="12"/>
  <c r="C143" i="12"/>
  <c r="D46" i="12"/>
  <c r="C49" i="12"/>
  <c r="C142" i="12"/>
  <c r="D139" i="12"/>
  <c r="C24" i="12"/>
  <c r="D21" i="12"/>
  <c r="M21" i="12" s="1"/>
  <c r="C20" i="12"/>
  <c r="D17" i="12"/>
  <c r="M17" i="12" s="1"/>
  <c r="F80" i="12" l="1"/>
  <c r="D78" i="12"/>
  <c r="M48" i="12"/>
  <c r="C22" i="12"/>
  <c r="C25" i="12" s="1"/>
  <c r="AB6" i="12"/>
  <c r="AB7" i="12" s="1"/>
  <c r="M76" i="12"/>
  <c r="M44" i="12"/>
  <c r="M138" i="12"/>
  <c r="C82" i="12"/>
  <c r="D79" i="12"/>
  <c r="G81" i="12"/>
  <c r="F84" i="12"/>
  <c r="F54" i="12"/>
  <c r="G51" i="12"/>
  <c r="M51" i="12" s="1"/>
  <c r="D47" i="12"/>
  <c r="C50" i="12"/>
  <c r="F83" i="12"/>
  <c r="G80" i="12"/>
  <c r="M80" i="12" s="1"/>
  <c r="C111" i="12"/>
  <c r="D108" i="12"/>
  <c r="M108" i="12" s="1"/>
  <c r="D107" i="12"/>
  <c r="C110" i="12"/>
  <c r="D57" i="12"/>
  <c r="C60" i="12"/>
  <c r="D60" i="12" s="1"/>
  <c r="F143" i="12"/>
  <c r="G140" i="12"/>
  <c r="M140" i="12" s="1"/>
  <c r="D83" i="12"/>
  <c r="C86" i="12"/>
  <c r="F174" i="12"/>
  <c r="G171" i="12"/>
  <c r="D141" i="12"/>
  <c r="C144" i="12"/>
  <c r="M104" i="12"/>
  <c r="C145" i="12"/>
  <c r="D142" i="12"/>
  <c r="F109" i="12"/>
  <c r="G106" i="12"/>
  <c r="M106" i="12" s="1"/>
  <c r="D109" i="12"/>
  <c r="C112" i="12"/>
  <c r="G139" i="12"/>
  <c r="M139" i="12" s="1"/>
  <c r="F142" i="12"/>
  <c r="D167" i="12"/>
  <c r="C170" i="12"/>
  <c r="D49" i="12"/>
  <c r="C52" i="12"/>
  <c r="M168" i="12"/>
  <c r="D81" i="12"/>
  <c r="C84" i="12"/>
  <c r="G167" i="12"/>
  <c r="F170" i="12"/>
  <c r="M164" i="12"/>
  <c r="G169" i="12"/>
  <c r="F172" i="12"/>
  <c r="D171" i="12"/>
  <c r="C174" i="12"/>
  <c r="M78" i="12"/>
  <c r="G141" i="12"/>
  <c r="F144" i="12"/>
  <c r="D169" i="12"/>
  <c r="C172" i="12"/>
  <c r="D143" i="12"/>
  <c r="C146" i="12"/>
  <c r="G79" i="12"/>
  <c r="F82" i="12"/>
  <c r="G107" i="12"/>
  <c r="F110" i="12"/>
  <c r="F114" i="12"/>
  <c r="G111" i="12"/>
  <c r="M166" i="12"/>
  <c r="G47" i="12"/>
  <c r="F50" i="12"/>
  <c r="F49" i="12"/>
  <c r="G46" i="12"/>
  <c r="M46" i="12" s="1"/>
  <c r="Y6" i="12"/>
  <c r="AC6" i="12" s="1"/>
  <c r="AJ6" i="12" s="1"/>
  <c r="C23" i="12"/>
  <c r="D20" i="12"/>
  <c r="M20" i="12" s="1"/>
  <c r="C27" i="12"/>
  <c r="D24" i="12"/>
  <c r="M24" i="12" s="1"/>
  <c r="D22" i="12" l="1"/>
  <c r="M22" i="12" s="1"/>
  <c r="M81" i="12"/>
  <c r="M169" i="12"/>
  <c r="M79" i="12"/>
  <c r="M171" i="12"/>
  <c r="C85" i="12"/>
  <c r="D82" i="12"/>
  <c r="D112" i="12"/>
  <c r="C115" i="12"/>
  <c r="D172" i="12"/>
  <c r="C175" i="12"/>
  <c r="G172" i="12"/>
  <c r="F175" i="12"/>
  <c r="D144" i="12"/>
  <c r="C147" i="12"/>
  <c r="G143" i="12"/>
  <c r="M143" i="12" s="1"/>
  <c r="F146" i="12"/>
  <c r="G83" i="12"/>
  <c r="F86" i="12"/>
  <c r="F117" i="12"/>
  <c r="G114" i="12"/>
  <c r="C55" i="12"/>
  <c r="D52" i="12"/>
  <c r="M141" i="12"/>
  <c r="D50" i="12"/>
  <c r="C53" i="12"/>
  <c r="M47" i="12"/>
  <c r="G49" i="12"/>
  <c r="M49" i="12" s="1"/>
  <c r="F52" i="12"/>
  <c r="D170" i="12"/>
  <c r="C173" i="12"/>
  <c r="F177" i="12"/>
  <c r="G174" i="12"/>
  <c r="D110" i="12"/>
  <c r="C113" i="12"/>
  <c r="G144" i="12"/>
  <c r="F147" i="12"/>
  <c r="G82" i="12"/>
  <c r="F85" i="12"/>
  <c r="G170" i="12"/>
  <c r="F173" i="12"/>
  <c r="M167" i="12"/>
  <c r="D145" i="12"/>
  <c r="C148" i="12"/>
  <c r="D148" i="12" s="1"/>
  <c r="M107" i="12"/>
  <c r="F57" i="12"/>
  <c r="G54" i="12"/>
  <c r="M54" i="12" s="1"/>
  <c r="G110" i="12"/>
  <c r="F113" i="12"/>
  <c r="G109" i="12"/>
  <c r="M109" i="12" s="1"/>
  <c r="F112" i="12"/>
  <c r="F53" i="12"/>
  <c r="G50" i="12"/>
  <c r="D174" i="12"/>
  <c r="C177" i="12"/>
  <c r="G142" i="12"/>
  <c r="M142" i="12" s="1"/>
  <c r="F145" i="12"/>
  <c r="D86" i="12"/>
  <c r="C89" i="12"/>
  <c r="D89" i="12" s="1"/>
  <c r="G84" i="12"/>
  <c r="F87" i="12"/>
  <c r="D146" i="12"/>
  <c r="C149" i="12"/>
  <c r="D149" i="12" s="1"/>
  <c r="D84" i="12"/>
  <c r="C87" i="12"/>
  <c r="M83" i="12"/>
  <c r="D111" i="12"/>
  <c r="M111" i="12" s="1"/>
  <c r="C114" i="12"/>
  <c r="AB8" i="12"/>
  <c r="Y7" i="12"/>
  <c r="AC7" i="12" s="1"/>
  <c r="AJ7" i="12" s="1"/>
  <c r="C26" i="12"/>
  <c r="D23" i="12"/>
  <c r="M23" i="12" s="1"/>
  <c r="C28" i="12"/>
  <c r="D28" i="12" s="1"/>
  <c r="M28" i="12" s="1"/>
  <c r="D25" i="12"/>
  <c r="M25" i="12" s="1"/>
  <c r="C30" i="12"/>
  <c r="D30" i="12" s="1"/>
  <c r="M30" i="12" s="1"/>
  <c r="D27" i="12"/>
  <c r="M27" i="12" s="1"/>
  <c r="M82" i="12" l="1"/>
  <c r="M84" i="12"/>
  <c r="M172" i="12"/>
  <c r="M174" i="12"/>
  <c r="C88" i="12"/>
  <c r="D88" i="12" s="1"/>
  <c r="D85" i="12"/>
  <c r="C90" i="12"/>
  <c r="D90" i="12" s="1"/>
  <c r="D87" i="12"/>
  <c r="F148" i="12"/>
  <c r="G148" i="12" s="1"/>
  <c r="M148" i="12" s="1"/>
  <c r="G145" i="12"/>
  <c r="M145" i="12" s="1"/>
  <c r="C116" i="12"/>
  <c r="D113" i="12"/>
  <c r="M144" i="12"/>
  <c r="G113" i="12"/>
  <c r="F116" i="12"/>
  <c r="G173" i="12"/>
  <c r="F176" i="12"/>
  <c r="M110" i="12"/>
  <c r="G117" i="12"/>
  <c r="F120" i="12"/>
  <c r="G120" i="12" s="1"/>
  <c r="D177" i="12"/>
  <c r="C180" i="12"/>
  <c r="D180" i="12" s="1"/>
  <c r="C56" i="12"/>
  <c r="D53" i="12"/>
  <c r="G175" i="12"/>
  <c r="F178" i="12"/>
  <c r="G178" i="12" s="1"/>
  <c r="F88" i="12"/>
  <c r="G88" i="12" s="1"/>
  <c r="G85" i="12"/>
  <c r="G177" i="12"/>
  <c r="F180" i="12"/>
  <c r="G180" i="12" s="1"/>
  <c r="M50" i="12"/>
  <c r="G86" i="12"/>
  <c r="M86" i="12" s="1"/>
  <c r="F89" i="12"/>
  <c r="G89" i="12" s="1"/>
  <c r="M89" i="12" s="1"/>
  <c r="G87" i="12"/>
  <c r="F90" i="12"/>
  <c r="G90" i="12" s="1"/>
  <c r="D175" i="12"/>
  <c r="C178" i="12"/>
  <c r="D178" i="12" s="1"/>
  <c r="G57" i="12"/>
  <c r="M57" i="12" s="1"/>
  <c r="F60" i="12"/>
  <c r="G60" i="12" s="1"/>
  <c r="M60" i="12" s="1"/>
  <c r="D114" i="12"/>
  <c r="M114" i="12" s="1"/>
  <c r="C117" i="12"/>
  <c r="G53" i="12"/>
  <c r="F56" i="12"/>
  <c r="C176" i="12"/>
  <c r="D173" i="12"/>
  <c r="G146" i="12"/>
  <c r="M146" i="12" s="1"/>
  <c r="F149" i="12"/>
  <c r="G149" i="12" s="1"/>
  <c r="M149" i="12" s="1"/>
  <c r="G112" i="12"/>
  <c r="M112" i="12" s="1"/>
  <c r="F115" i="12"/>
  <c r="G147" i="12"/>
  <c r="F150" i="12"/>
  <c r="G150" i="12" s="1"/>
  <c r="M170" i="12"/>
  <c r="D115" i="12"/>
  <c r="C118" i="12"/>
  <c r="D118" i="12" s="1"/>
  <c r="G52" i="12"/>
  <c r="M52" i="12" s="1"/>
  <c r="F55" i="12"/>
  <c r="D55" i="12"/>
  <c r="C58" i="12"/>
  <c r="D58" i="12" s="1"/>
  <c r="C150" i="12"/>
  <c r="D150" i="12" s="1"/>
  <c r="M150" i="12" s="1"/>
  <c r="D147" i="12"/>
  <c r="Y8" i="12"/>
  <c r="AC8" i="12" s="1"/>
  <c r="AJ8" i="12" s="1"/>
  <c r="AB9" i="12"/>
  <c r="C29" i="12"/>
  <c r="D29" i="12" s="1"/>
  <c r="M29" i="12" s="1"/>
  <c r="D26" i="12"/>
  <c r="M26" i="12" s="1"/>
  <c r="M88" i="12" l="1"/>
  <c r="M175" i="12"/>
  <c r="M85" i="12"/>
  <c r="M178" i="12"/>
  <c r="M177" i="12"/>
  <c r="M147" i="12"/>
  <c r="M53" i="12"/>
  <c r="M173" i="12"/>
  <c r="G55" i="12"/>
  <c r="M55" i="12" s="1"/>
  <c r="F58" i="12"/>
  <c r="G58" i="12" s="1"/>
  <c r="M58" i="12" s="1"/>
  <c r="G56" i="12"/>
  <c r="F59" i="12"/>
  <c r="G59" i="12" s="1"/>
  <c r="G115" i="12"/>
  <c r="M115" i="12" s="1"/>
  <c r="F118" i="12"/>
  <c r="G118" i="12" s="1"/>
  <c r="M118" i="12" s="1"/>
  <c r="D117" i="12"/>
  <c r="M117" i="12" s="1"/>
  <c r="C120" i="12"/>
  <c r="D120" i="12" s="1"/>
  <c r="M120" i="12" s="1"/>
  <c r="M113" i="12"/>
  <c r="C119" i="12"/>
  <c r="D119" i="12" s="1"/>
  <c r="D116" i="12"/>
  <c r="G176" i="12"/>
  <c r="F179" i="12"/>
  <c r="G179" i="12" s="1"/>
  <c r="C59" i="12"/>
  <c r="D59" i="12" s="1"/>
  <c r="D56" i="12"/>
  <c r="M87" i="12"/>
  <c r="C179" i="12"/>
  <c r="D179" i="12" s="1"/>
  <c r="D176" i="12"/>
  <c r="M180" i="12"/>
  <c r="G116" i="12"/>
  <c r="F119" i="12"/>
  <c r="G119" i="12" s="1"/>
  <c r="M90" i="12"/>
  <c r="Y9" i="12"/>
  <c r="AC9" i="12" s="1"/>
  <c r="AJ9" i="12" s="1"/>
  <c r="AB10" i="12"/>
  <c r="Y10" i="12" s="1"/>
  <c r="AC10" i="12" s="1"/>
  <c r="AJ10" i="12" s="1"/>
  <c r="M59" i="12" l="1"/>
  <c r="M176" i="12"/>
  <c r="M179" i="12"/>
  <c r="M116" i="12"/>
  <c r="M119" i="12"/>
  <c r="M56" i="12"/>
  <c r="H85" i="11" l="1"/>
  <c r="L85" i="11"/>
  <c r="P85" i="11"/>
  <c r="H86" i="11"/>
  <c r="L86" i="11"/>
  <c r="P86" i="11"/>
  <c r="H87" i="11"/>
  <c r="L87" i="11"/>
  <c r="P87" i="11"/>
  <c r="H88" i="11"/>
  <c r="L88" i="11"/>
  <c r="P88" i="11"/>
  <c r="H89" i="11"/>
  <c r="L89" i="11"/>
  <c r="P89" i="11"/>
  <c r="H90" i="11"/>
  <c r="L90" i="11"/>
  <c r="P90" i="11"/>
  <c r="H91" i="11"/>
  <c r="L91" i="11"/>
  <c r="P91" i="11"/>
  <c r="H92" i="11"/>
  <c r="L92" i="11"/>
  <c r="P92" i="11"/>
  <c r="H93" i="11"/>
  <c r="L93" i="11"/>
  <c r="P93" i="11"/>
  <c r="H94" i="11"/>
  <c r="L94" i="11"/>
  <c r="P94" i="11"/>
  <c r="H95" i="11"/>
  <c r="L95" i="11"/>
  <c r="P95" i="11"/>
  <c r="H96" i="11"/>
  <c r="L96" i="11"/>
  <c r="P96" i="11"/>
  <c r="H97" i="11"/>
  <c r="L97" i="11"/>
  <c r="P97" i="11"/>
  <c r="H98" i="11"/>
  <c r="L98" i="11"/>
  <c r="P98" i="11"/>
  <c r="H99" i="11"/>
  <c r="L99" i="11"/>
  <c r="P99" i="11"/>
  <c r="H100" i="11"/>
  <c r="L100" i="11"/>
  <c r="P100" i="11"/>
  <c r="H101" i="11"/>
  <c r="L101" i="11"/>
  <c r="P101" i="11"/>
  <c r="H102" i="11"/>
  <c r="L102" i="11"/>
  <c r="P102" i="11"/>
  <c r="H103" i="11"/>
  <c r="L103" i="11"/>
  <c r="P103" i="11"/>
  <c r="H104" i="11"/>
  <c r="L104" i="11"/>
  <c r="P104" i="11"/>
  <c r="H105" i="11"/>
  <c r="L105" i="11"/>
  <c r="P105" i="11"/>
  <c r="H106" i="11"/>
  <c r="L106" i="11"/>
  <c r="P106" i="11"/>
  <c r="H107" i="11"/>
  <c r="L107" i="11"/>
  <c r="P107" i="11"/>
  <c r="H108" i="11"/>
  <c r="L108" i="11"/>
  <c r="P108" i="11"/>
  <c r="H109" i="11"/>
  <c r="L109" i="11"/>
  <c r="P109" i="11"/>
  <c r="H110" i="11"/>
  <c r="L110" i="11"/>
  <c r="P110" i="11"/>
  <c r="H111" i="11"/>
  <c r="L111" i="11"/>
  <c r="P111" i="11"/>
  <c r="H112" i="11"/>
  <c r="L112" i="11"/>
  <c r="P112" i="11"/>
  <c r="H113" i="11"/>
  <c r="L113" i="11"/>
  <c r="P113" i="11"/>
  <c r="H114" i="11"/>
  <c r="L114" i="11"/>
  <c r="P114" i="11"/>
  <c r="H115" i="11"/>
  <c r="L115" i="11"/>
  <c r="P115" i="11"/>
  <c r="H116" i="11"/>
  <c r="L116" i="11"/>
  <c r="P116" i="11"/>
  <c r="H117" i="11"/>
  <c r="L117" i="11"/>
  <c r="P117" i="11"/>
  <c r="H118" i="11"/>
  <c r="L118" i="11"/>
  <c r="P118" i="11"/>
  <c r="H119" i="11"/>
  <c r="L119" i="11"/>
  <c r="P119" i="11"/>
  <c r="H120" i="11"/>
  <c r="L120" i="11"/>
  <c r="P120" i="11"/>
  <c r="H121" i="11"/>
  <c r="L121" i="11"/>
  <c r="P121" i="11"/>
  <c r="H122" i="11"/>
  <c r="L122" i="11"/>
  <c r="P122" i="11"/>
  <c r="H123" i="11"/>
  <c r="L123" i="11"/>
  <c r="P123" i="11"/>
  <c r="H124" i="11"/>
  <c r="L124" i="11"/>
  <c r="P124" i="11"/>
  <c r="H125" i="11"/>
  <c r="L125" i="11"/>
  <c r="P125" i="11"/>
  <c r="H126" i="11"/>
  <c r="L126" i="11"/>
  <c r="P126" i="11"/>
  <c r="H127" i="11"/>
  <c r="L127" i="11"/>
  <c r="P127" i="11"/>
  <c r="H128" i="11"/>
  <c r="L128" i="11"/>
  <c r="P128" i="11"/>
  <c r="H129" i="11"/>
  <c r="L129" i="11"/>
  <c r="P129" i="11"/>
  <c r="H130" i="11"/>
  <c r="L130" i="11"/>
  <c r="P130" i="11"/>
  <c r="H131" i="11"/>
  <c r="L131" i="11"/>
  <c r="P131" i="11"/>
  <c r="H132" i="11"/>
  <c r="L132" i="11"/>
  <c r="P132" i="11"/>
  <c r="H133" i="11"/>
  <c r="L133" i="11"/>
  <c r="P133" i="11"/>
  <c r="H134" i="11"/>
  <c r="L134" i="11"/>
  <c r="P134" i="11"/>
  <c r="H135" i="11"/>
  <c r="L135" i="11"/>
  <c r="P135" i="11"/>
  <c r="H136" i="11"/>
  <c r="L136" i="11"/>
  <c r="P136" i="11"/>
  <c r="H137" i="11"/>
  <c r="L137" i="11"/>
  <c r="P137" i="11"/>
  <c r="H138" i="11"/>
  <c r="L138" i="11"/>
  <c r="P138" i="11"/>
  <c r="H139" i="11"/>
  <c r="L139" i="11"/>
  <c r="P139" i="11"/>
  <c r="H140" i="11"/>
  <c r="L140" i="11"/>
  <c r="P140" i="11"/>
  <c r="H141" i="11"/>
  <c r="L141" i="11"/>
  <c r="P141" i="11"/>
  <c r="H142" i="11"/>
  <c r="L142" i="11"/>
  <c r="P142" i="11"/>
  <c r="H143" i="11"/>
  <c r="L143" i="11"/>
  <c r="P143" i="11"/>
  <c r="H144" i="11"/>
  <c r="L144" i="11"/>
  <c r="P144" i="11"/>
  <c r="H145" i="11"/>
  <c r="L145" i="11"/>
  <c r="P145" i="11"/>
  <c r="H146" i="11"/>
  <c r="L146" i="11"/>
  <c r="P146" i="11"/>
  <c r="H147" i="11"/>
  <c r="L147" i="11"/>
  <c r="P147" i="11"/>
  <c r="H148" i="11"/>
  <c r="L148" i="11"/>
  <c r="P148" i="11"/>
  <c r="H149" i="11"/>
  <c r="L149" i="11"/>
  <c r="P149" i="11"/>
  <c r="H150" i="11"/>
  <c r="L150" i="11"/>
  <c r="P150" i="11"/>
  <c r="H151" i="11"/>
  <c r="L151" i="11"/>
  <c r="P151" i="11"/>
  <c r="H152" i="11"/>
  <c r="L152" i="11"/>
  <c r="P152" i="11"/>
  <c r="H153" i="11"/>
  <c r="L153" i="11"/>
  <c r="P153" i="11"/>
  <c r="H154" i="11"/>
  <c r="L154" i="11"/>
  <c r="P154" i="11"/>
  <c r="H155" i="11"/>
  <c r="L155" i="11"/>
  <c r="P155" i="11"/>
  <c r="H156" i="11"/>
  <c r="L156" i="11"/>
  <c r="P156" i="11"/>
  <c r="H157" i="11"/>
  <c r="L157" i="11"/>
  <c r="P157" i="11"/>
  <c r="H158" i="11"/>
  <c r="L158" i="11"/>
  <c r="P158" i="11"/>
  <c r="H159" i="11"/>
  <c r="L159" i="11"/>
  <c r="P159" i="11"/>
  <c r="H160" i="11"/>
  <c r="L160" i="11"/>
  <c r="P160" i="11"/>
  <c r="H161" i="11"/>
  <c r="L161" i="11"/>
  <c r="P161" i="11"/>
  <c r="H162" i="11"/>
  <c r="L162" i="11"/>
  <c r="P162" i="11"/>
  <c r="H163" i="11"/>
  <c r="L163" i="11"/>
  <c r="P163" i="11"/>
  <c r="H164" i="11"/>
  <c r="L164" i="11"/>
  <c r="P164" i="11"/>
  <c r="H165" i="11"/>
  <c r="L165" i="11"/>
  <c r="P165" i="11"/>
  <c r="H166" i="11"/>
  <c r="L166" i="11"/>
  <c r="P166" i="11"/>
  <c r="H167" i="11"/>
  <c r="L167" i="11"/>
  <c r="P167" i="11"/>
  <c r="H168" i="11"/>
  <c r="L168" i="11"/>
  <c r="P168" i="11"/>
  <c r="H169" i="11"/>
  <c r="L169" i="11"/>
  <c r="P169" i="11"/>
  <c r="H170" i="11"/>
  <c r="L170" i="11"/>
  <c r="P170" i="11"/>
  <c r="H171" i="11"/>
  <c r="L171" i="11"/>
  <c r="P171" i="11"/>
  <c r="H172" i="11"/>
  <c r="L172" i="11"/>
  <c r="P172" i="11"/>
  <c r="H173" i="11"/>
  <c r="L173" i="11"/>
  <c r="P173" i="11"/>
  <c r="H174" i="11"/>
  <c r="L174" i="11"/>
  <c r="P174" i="11"/>
  <c r="H175" i="11"/>
  <c r="L175" i="11"/>
  <c r="P175" i="11"/>
  <c r="H176" i="11"/>
  <c r="L176" i="11"/>
  <c r="P176" i="11"/>
  <c r="H177" i="11"/>
  <c r="L177" i="11"/>
  <c r="P177" i="11"/>
  <c r="H178" i="11"/>
  <c r="L178" i="11"/>
  <c r="P178" i="11"/>
  <c r="H179" i="11"/>
  <c r="L179" i="11"/>
  <c r="P179" i="11"/>
  <c r="H180" i="11"/>
  <c r="L180" i="11"/>
  <c r="P180" i="11"/>
  <c r="H181" i="11"/>
  <c r="L181" i="11"/>
  <c r="P181" i="11"/>
  <c r="H182" i="11"/>
  <c r="L182" i="11"/>
  <c r="P182" i="11"/>
  <c r="H183" i="11"/>
  <c r="L183" i="11"/>
  <c r="P183" i="11"/>
  <c r="H184" i="11"/>
  <c r="L184" i="11"/>
  <c r="P184" i="11"/>
  <c r="H185" i="11"/>
  <c r="L185" i="11"/>
  <c r="P185" i="11"/>
  <c r="H186" i="11"/>
  <c r="L186" i="11"/>
  <c r="P186" i="11"/>
  <c r="H187" i="11"/>
  <c r="L187" i="11"/>
  <c r="P187" i="11"/>
  <c r="H188" i="11"/>
  <c r="L188" i="11"/>
  <c r="P188" i="11"/>
  <c r="H189" i="11"/>
  <c r="L189" i="11"/>
  <c r="P189" i="11"/>
  <c r="H190" i="11"/>
  <c r="L190" i="11"/>
  <c r="P190" i="11"/>
  <c r="H191" i="11"/>
  <c r="L191" i="11"/>
  <c r="P191" i="11"/>
  <c r="H192" i="11"/>
  <c r="L192" i="11"/>
  <c r="P192" i="11"/>
  <c r="H193" i="11"/>
  <c r="L193" i="11"/>
  <c r="P193" i="11"/>
  <c r="H194" i="11"/>
  <c r="L194" i="11"/>
  <c r="P194" i="11"/>
  <c r="H195" i="11"/>
  <c r="L195" i="11"/>
  <c r="P195" i="11"/>
  <c r="H196" i="11"/>
  <c r="L196" i="11"/>
  <c r="P196" i="11"/>
  <c r="H197" i="11"/>
  <c r="L197" i="11"/>
  <c r="P197" i="11"/>
  <c r="H198" i="11"/>
  <c r="L198" i="11"/>
  <c r="P198" i="11"/>
  <c r="H199" i="11"/>
  <c r="L199" i="11"/>
  <c r="P199" i="11"/>
  <c r="H200" i="11"/>
  <c r="L200" i="11"/>
  <c r="P200" i="11"/>
  <c r="H201" i="11"/>
  <c r="L201" i="11"/>
  <c r="P201" i="11"/>
  <c r="H202" i="11"/>
  <c r="L202" i="11"/>
  <c r="P202" i="11"/>
  <c r="H203" i="11"/>
  <c r="L203" i="11"/>
  <c r="P203" i="11"/>
  <c r="H204" i="11"/>
  <c r="L204" i="11"/>
  <c r="P204" i="11"/>
  <c r="H205" i="11"/>
  <c r="L205" i="11"/>
  <c r="P205" i="11"/>
  <c r="H206" i="11"/>
  <c r="L206" i="11"/>
  <c r="P206" i="11"/>
  <c r="H207" i="11"/>
  <c r="L207" i="11"/>
  <c r="P207" i="11"/>
  <c r="H208" i="11"/>
  <c r="L208" i="11"/>
  <c r="P208" i="11"/>
  <c r="H209" i="11"/>
  <c r="L209" i="11"/>
  <c r="P209" i="11"/>
  <c r="H210" i="11"/>
  <c r="L210" i="11"/>
  <c r="P210" i="11"/>
  <c r="H211" i="11"/>
  <c r="L211" i="11"/>
  <c r="P211" i="11"/>
  <c r="H212" i="11"/>
  <c r="L212" i="11"/>
  <c r="P212" i="11"/>
  <c r="H213" i="11"/>
  <c r="L213" i="11"/>
  <c r="P213" i="11"/>
  <c r="H214" i="11"/>
  <c r="L214" i="11"/>
  <c r="P214" i="11"/>
  <c r="H215" i="11"/>
  <c r="L215" i="11"/>
  <c r="P215" i="11"/>
  <c r="H216" i="11"/>
  <c r="L216" i="11"/>
  <c r="P216" i="11"/>
  <c r="H217" i="11"/>
  <c r="L217" i="11"/>
  <c r="P217" i="11"/>
  <c r="H218" i="11"/>
  <c r="L218" i="11"/>
  <c r="P218" i="11"/>
  <c r="H219" i="11"/>
  <c r="L219" i="11"/>
  <c r="P219" i="11"/>
  <c r="H220" i="11"/>
  <c r="L220" i="11"/>
  <c r="P220" i="11"/>
  <c r="H221" i="11"/>
  <c r="L221" i="11"/>
  <c r="P221" i="11"/>
  <c r="H222" i="11"/>
  <c r="L222" i="11"/>
  <c r="P222" i="11"/>
  <c r="H223" i="11"/>
  <c r="L223" i="11"/>
  <c r="P223" i="11"/>
  <c r="H224" i="11"/>
  <c r="L224" i="11"/>
  <c r="P224" i="11"/>
  <c r="H225" i="11"/>
  <c r="L225" i="11"/>
  <c r="P225" i="11"/>
  <c r="H226" i="11"/>
  <c r="L226" i="11"/>
  <c r="P226" i="11"/>
  <c r="H227" i="11"/>
  <c r="L227" i="11"/>
  <c r="P227" i="11"/>
  <c r="H228" i="11"/>
  <c r="L228" i="11"/>
  <c r="P228" i="11"/>
  <c r="H229" i="11"/>
  <c r="L229" i="11"/>
  <c r="P229" i="11"/>
  <c r="H230" i="11"/>
  <c r="L230" i="11"/>
  <c r="P230" i="11"/>
  <c r="H231" i="11"/>
  <c r="L231" i="11"/>
  <c r="P231" i="11"/>
  <c r="H232" i="11"/>
  <c r="L232" i="11"/>
  <c r="P232" i="11"/>
  <c r="H233" i="11"/>
  <c r="L233" i="11"/>
  <c r="P233" i="11"/>
  <c r="H234" i="11"/>
  <c r="L234" i="11"/>
  <c r="P234" i="11"/>
  <c r="H235" i="11"/>
  <c r="L235" i="11"/>
  <c r="P235" i="11"/>
  <c r="H236" i="11"/>
  <c r="L236" i="11"/>
  <c r="P236" i="11"/>
  <c r="H237" i="11"/>
  <c r="L237" i="11"/>
  <c r="P237" i="11"/>
  <c r="H238" i="11"/>
  <c r="L238" i="11"/>
  <c r="P238" i="11"/>
  <c r="H239" i="11"/>
  <c r="L239" i="11"/>
  <c r="P239" i="11"/>
  <c r="H240" i="11"/>
  <c r="L240" i="11"/>
  <c r="P240" i="11"/>
  <c r="H241" i="11"/>
  <c r="L241" i="11"/>
  <c r="P241" i="11"/>
  <c r="H242" i="11"/>
  <c r="L242" i="11"/>
  <c r="H243" i="11"/>
  <c r="L243" i="11"/>
  <c r="H244" i="11"/>
  <c r="L244" i="11"/>
  <c r="H245" i="11"/>
  <c r="L245" i="11"/>
  <c r="H246" i="11"/>
  <c r="L246" i="11"/>
  <c r="H247" i="11"/>
  <c r="L247" i="11"/>
  <c r="H248" i="11"/>
  <c r="L248" i="11"/>
  <c r="H249" i="11"/>
  <c r="L249" i="11"/>
  <c r="H250" i="11"/>
  <c r="L250" i="11"/>
  <c r="H251" i="11"/>
  <c r="L251" i="11"/>
  <c r="H252" i="11"/>
  <c r="L252" i="11"/>
  <c r="H253" i="11"/>
  <c r="L253" i="11"/>
  <c r="H254" i="11"/>
  <c r="L254" i="11"/>
  <c r="H255" i="11"/>
  <c r="L255" i="11"/>
  <c r="H256" i="11"/>
  <c r="L256" i="11"/>
  <c r="H257" i="11"/>
  <c r="L257" i="11"/>
  <c r="H258" i="11"/>
  <c r="L258" i="11"/>
  <c r="H259" i="11"/>
  <c r="L259" i="11"/>
  <c r="H260" i="11"/>
  <c r="L260" i="11"/>
  <c r="H261" i="11"/>
  <c r="L261" i="11"/>
  <c r="H262" i="11"/>
  <c r="L262" i="11"/>
  <c r="H263" i="11"/>
  <c r="L263" i="11"/>
  <c r="H264" i="11"/>
  <c r="L264" i="11"/>
  <c r="H265" i="11"/>
  <c r="L265" i="11"/>
  <c r="H266" i="11"/>
  <c r="L266" i="11"/>
  <c r="H267" i="11"/>
  <c r="L267" i="11"/>
  <c r="H268" i="11"/>
  <c r="L268" i="11"/>
  <c r="H269" i="11"/>
  <c r="L269" i="11"/>
  <c r="H270" i="11"/>
  <c r="L270" i="11"/>
  <c r="H271" i="11"/>
  <c r="L271" i="11"/>
  <c r="H272" i="11"/>
  <c r="L272" i="11"/>
  <c r="H273" i="11"/>
  <c r="L273" i="11"/>
  <c r="H274" i="11"/>
  <c r="L274" i="11"/>
  <c r="H275" i="11"/>
  <c r="L275" i="11"/>
  <c r="H276" i="11"/>
  <c r="L276" i="11"/>
  <c r="H277" i="11"/>
  <c r="L277" i="11"/>
  <c r="H278" i="11"/>
  <c r="L278" i="11"/>
  <c r="H279" i="11"/>
  <c r="L279" i="11"/>
  <c r="H280" i="11"/>
  <c r="L280" i="11"/>
  <c r="H281" i="11"/>
  <c r="L281" i="11"/>
  <c r="H282" i="11"/>
  <c r="L282" i="11"/>
  <c r="H283" i="11"/>
  <c r="L283" i="11"/>
  <c r="H284" i="11"/>
  <c r="L284" i="11"/>
  <c r="H285" i="11"/>
  <c r="L285" i="11"/>
  <c r="H286" i="11"/>
  <c r="L286" i="11"/>
  <c r="H287" i="11"/>
  <c r="L287" i="11"/>
  <c r="H288" i="11"/>
  <c r="L288" i="11"/>
  <c r="H289" i="11"/>
  <c r="L289" i="11"/>
  <c r="H290" i="11"/>
  <c r="L290" i="11"/>
  <c r="H291" i="11"/>
  <c r="L291" i="11"/>
  <c r="H292" i="11"/>
  <c r="L292" i="11"/>
  <c r="H293" i="11"/>
  <c r="L293" i="11"/>
  <c r="H294" i="11"/>
  <c r="L294" i="11"/>
  <c r="H295" i="11"/>
  <c r="L295" i="11"/>
  <c r="H296" i="11"/>
  <c r="L296" i="11"/>
  <c r="H297" i="11"/>
  <c r="L297" i="11"/>
  <c r="H298" i="11"/>
  <c r="L298" i="11"/>
  <c r="H299" i="11"/>
  <c r="L299" i="11"/>
  <c r="H300" i="11"/>
  <c r="L300" i="11"/>
  <c r="H301" i="11"/>
  <c r="L301" i="11"/>
  <c r="H302" i="11"/>
  <c r="L302" i="11"/>
  <c r="H303" i="11"/>
  <c r="L303" i="11"/>
  <c r="H304" i="11"/>
  <c r="L304" i="11"/>
  <c r="H305" i="11"/>
  <c r="L305" i="11"/>
  <c r="H306" i="11"/>
  <c r="L306" i="11"/>
  <c r="H307" i="11"/>
  <c r="L307" i="11"/>
  <c r="H308" i="11"/>
  <c r="L308" i="11"/>
  <c r="H309" i="11"/>
  <c r="L309" i="11"/>
  <c r="H310" i="11"/>
  <c r="L310" i="11"/>
  <c r="H311" i="11"/>
  <c r="L311" i="11"/>
  <c r="H312" i="11"/>
  <c r="L312" i="11"/>
  <c r="H313" i="11"/>
  <c r="L313" i="11"/>
  <c r="H314" i="11"/>
  <c r="L314" i="11"/>
  <c r="H315" i="11"/>
  <c r="L315" i="11"/>
  <c r="H316" i="11"/>
  <c r="L316" i="11"/>
  <c r="H317" i="11"/>
  <c r="L317" i="11"/>
  <c r="H318" i="11"/>
  <c r="L318" i="11"/>
  <c r="H319" i="11"/>
  <c r="L319" i="11"/>
  <c r="H320" i="11"/>
  <c r="L320" i="11"/>
  <c r="H321" i="11"/>
  <c r="L321" i="11"/>
  <c r="H322" i="11"/>
  <c r="L322" i="11"/>
  <c r="H323" i="11"/>
  <c r="L323" i="11"/>
  <c r="H324" i="11"/>
  <c r="L324" i="11"/>
  <c r="H325" i="11"/>
  <c r="L325" i="11"/>
  <c r="H326" i="11"/>
  <c r="L326" i="11"/>
  <c r="H327" i="11"/>
  <c r="L327" i="11"/>
  <c r="H328" i="11"/>
  <c r="L328" i="11"/>
  <c r="H329" i="11"/>
  <c r="L329" i="11"/>
  <c r="H330" i="11"/>
  <c r="L330" i="11"/>
  <c r="H331" i="11"/>
  <c r="L331" i="11"/>
  <c r="H332" i="11"/>
  <c r="L332" i="11"/>
  <c r="H333" i="11"/>
  <c r="L333" i="11"/>
  <c r="H334" i="11"/>
  <c r="L334" i="11"/>
  <c r="H335" i="11"/>
  <c r="L335" i="11"/>
  <c r="H336" i="11"/>
  <c r="L336" i="11"/>
  <c r="H337" i="11"/>
  <c r="L337" i="11"/>
  <c r="H338" i="11"/>
  <c r="L338" i="11"/>
  <c r="H339" i="11"/>
  <c r="L339" i="11"/>
  <c r="H340" i="11"/>
  <c r="L340" i="11"/>
  <c r="H341" i="11"/>
  <c r="L341" i="11"/>
  <c r="H342" i="11"/>
  <c r="L342" i="11"/>
  <c r="H343" i="11"/>
  <c r="L343" i="11"/>
  <c r="H344" i="11"/>
  <c r="L344" i="11"/>
  <c r="H345" i="11"/>
  <c r="L345" i="11"/>
  <c r="H346" i="11"/>
  <c r="L346" i="11"/>
  <c r="H347" i="11"/>
  <c r="L347" i="11"/>
  <c r="H348" i="11"/>
  <c r="L348" i="11"/>
  <c r="H349" i="11"/>
  <c r="L349" i="11"/>
  <c r="H350" i="11"/>
  <c r="L350" i="11"/>
  <c r="H351" i="11"/>
  <c r="L351" i="11"/>
  <c r="H352" i="11"/>
  <c r="L352" i="11"/>
  <c r="H353" i="11"/>
  <c r="L353" i="11"/>
  <c r="H354" i="11"/>
  <c r="L354" i="11"/>
  <c r="H355" i="11"/>
  <c r="L355" i="11"/>
  <c r="H356" i="11"/>
  <c r="L356" i="11"/>
  <c r="H357" i="11"/>
  <c r="L357" i="11"/>
  <c r="H358" i="11"/>
  <c r="L358" i="11"/>
  <c r="H359" i="11"/>
  <c r="L359" i="11"/>
  <c r="H360" i="11"/>
  <c r="L360" i="11"/>
  <c r="H361" i="11"/>
  <c r="L361" i="11"/>
  <c r="H362" i="11"/>
  <c r="L362" i="11"/>
  <c r="H363" i="11"/>
  <c r="L363" i="11"/>
  <c r="H364" i="11"/>
  <c r="L364" i="11"/>
  <c r="H365" i="11"/>
  <c r="L365" i="11"/>
  <c r="H366" i="11"/>
  <c r="L366" i="11"/>
  <c r="H367" i="11"/>
  <c r="L367" i="11"/>
  <c r="H368" i="11"/>
  <c r="L368" i="11"/>
  <c r="H369" i="11"/>
  <c r="L369" i="11"/>
  <c r="H370" i="11"/>
  <c r="L370" i="11"/>
  <c r="H371" i="11"/>
  <c r="L371" i="11"/>
  <c r="H372" i="11"/>
  <c r="L372" i="11"/>
  <c r="H373" i="11"/>
  <c r="L373" i="11"/>
  <c r="H374" i="11"/>
  <c r="L374" i="11"/>
  <c r="H375" i="11"/>
  <c r="L375" i="11"/>
  <c r="H376" i="11"/>
  <c r="L376" i="11"/>
  <c r="H377" i="11"/>
  <c r="L377" i="11"/>
  <c r="H378" i="11"/>
  <c r="L378" i="11"/>
  <c r="H379" i="11"/>
  <c r="L379" i="11"/>
  <c r="H380" i="11"/>
  <c r="L380" i="11"/>
  <c r="H381" i="11"/>
  <c r="L381" i="11"/>
  <c r="H382" i="11"/>
  <c r="L382" i="11"/>
  <c r="H383" i="11"/>
  <c r="L383" i="11"/>
  <c r="H384" i="11"/>
  <c r="L384" i="11"/>
  <c r="H385" i="11"/>
  <c r="L385" i="11"/>
  <c r="H386" i="11"/>
  <c r="L386" i="11"/>
  <c r="H387" i="11"/>
  <c r="L387" i="11"/>
  <c r="H388" i="11"/>
  <c r="L388" i="11"/>
  <c r="H389" i="11"/>
  <c r="L389" i="11"/>
  <c r="H390" i="11"/>
  <c r="L390" i="11"/>
  <c r="H391" i="11"/>
  <c r="L391" i="11"/>
  <c r="H392" i="11"/>
  <c r="L392" i="11"/>
  <c r="H393" i="11"/>
  <c r="L393" i="11"/>
  <c r="H394" i="11"/>
  <c r="L394" i="11"/>
  <c r="H395" i="11"/>
  <c r="L395" i="11"/>
  <c r="H396" i="11"/>
  <c r="L396" i="11"/>
  <c r="H397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2" i="11"/>
  <c r="T3" i="9" l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2" i="9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  <c r="T1002" i="10"/>
  <c r="T1003" i="10"/>
  <c r="T1004" i="10"/>
  <c r="T1005" i="10"/>
  <c r="T1006" i="10"/>
  <c r="T1007" i="10"/>
  <c r="T1008" i="10"/>
  <c r="T1009" i="10"/>
  <c r="T1010" i="10"/>
  <c r="T1011" i="10"/>
  <c r="T1012" i="10"/>
  <c r="T1013" i="10"/>
  <c r="T1014" i="10"/>
  <c r="T1015" i="10"/>
  <c r="T1016" i="10"/>
  <c r="T1017" i="10"/>
  <c r="T1018" i="10"/>
  <c r="T1019" i="10"/>
  <c r="T1020" i="10"/>
  <c r="T1021" i="10"/>
  <c r="T1022" i="10"/>
  <c r="T1023" i="10"/>
  <c r="T1024" i="10"/>
  <c r="T1025" i="10"/>
  <c r="T1026" i="10"/>
  <c r="T1027" i="10"/>
  <c r="T1028" i="10"/>
  <c r="T1029" i="10"/>
  <c r="T1030" i="10"/>
  <c r="T1031" i="10"/>
  <c r="T1032" i="10"/>
  <c r="T1033" i="10"/>
  <c r="T1034" i="10"/>
  <c r="T1035" i="10"/>
  <c r="T1036" i="10"/>
  <c r="T1037" i="10"/>
  <c r="T1038" i="10"/>
  <c r="T1039" i="10"/>
  <c r="T1040" i="10"/>
  <c r="T1041" i="10"/>
  <c r="T1042" i="10"/>
  <c r="T1043" i="10"/>
  <c r="T1044" i="10"/>
  <c r="T1045" i="10"/>
  <c r="T1046" i="10"/>
  <c r="T1047" i="10"/>
  <c r="T1048" i="10"/>
  <c r="T1049" i="10"/>
  <c r="T1050" i="10"/>
  <c r="T1051" i="10"/>
  <c r="T1052" i="10"/>
  <c r="T1053" i="10"/>
  <c r="T1054" i="10"/>
  <c r="T1055" i="10"/>
  <c r="T1056" i="10"/>
  <c r="T1057" i="10"/>
  <c r="T1058" i="10"/>
  <c r="T1059" i="10"/>
  <c r="T1060" i="10"/>
  <c r="T1061" i="10"/>
  <c r="T1062" i="10"/>
  <c r="T1063" i="10"/>
  <c r="T1064" i="10"/>
  <c r="T1065" i="10"/>
  <c r="T1066" i="10"/>
  <c r="T1067" i="10"/>
  <c r="T1068" i="10"/>
  <c r="T1069" i="10"/>
  <c r="T1070" i="10"/>
  <c r="T1071" i="10"/>
  <c r="T1072" i="10"/>
  <c r="T1073" i="10"/>
  <c r="T1074" i="10"/>
  <c r="T1075" i="10"/>
  <c r="T1076" i="10"/>
  <c r="T1077" i="10"/>
  <c r="T1078" i="10"/>
  <c r="T1079" i="10"/>
  <c r="T1080" i="10"/>
  <c r="T1081" i="10"/>
  <c r="T1082" i="10"/>
  <c r="T1083" i="10"/>
  <c r="T1084" i="10"/>
  <c r="T1085" i="10"/>
  <c r="T1086" i="10"/>
  <c r="T1087" i="10"/>
  <c r="T1088" i="10"/>
  <c r="T1089" i="10"/>
  <c r="T1090" i="10"/>
  <c r="T1091" i="10"/>
  <c r="T1092" i="10"/>
  <c r="T1093" i="10"/>
  <c r="T1094" i="10"/>
  <c r="T1095" i="10"/>
  <c r="T1096" i="10"/>
  <c r="T1097" i="10"/>
  <c r="T1098" i="10"/>
  <c r="T1099" i="10"/>
  <c r="T1100" i="10"/>
  <c r="T1101" i="10"/>
  <c r="T1102" i="10"/>
  <c r="T1103" i="10"/>
  <c r="T1104" i="10"/>
  <c r="T1105" i="10"/>
  <c r="T1106" i="10"/>
  <c r="T1107" i="10"/>
  <c r="T1108" i="10"/>
  <c r="T1109" i="10"/>
  <c r="T1110" i="10"/>
  <c r="T1111" i="10"/>
  <c r="T1112" i="10"/>
  <c r="T1113" i="10"/>
  <c r="T1114" i="10"/>
  <c r="T1115" i="10"/>
  <c r="T1116" i="10"/>
  <c r="T1117" i="10"/>
  <c r="T1118" i="10"/>
  <c r="T1119" i="10"/>
  <c r="T1120" i="10"/>
  <c r="T1121" i="10"/>
  <c r="T1122" i="10"/>
  <c r="T1123" i="10"/>
  <c r="T1124" i="10"/>
  <c r="T1125" i="10"/>
  <c r="T1126" i="10"/>
  <c r="T1127" i="10"/>
  <c r="T1128" i="10"/>
  <c r="T1129" i="10"/>
  <c r="T1130" i="10"/>
  <c r="T1131" i="10"/>
  <c r="T1132" i="10"/>
  <c r="T1133" i="10"/>
  <c r="T1134" i="10"/>
  <c r="T1135" i="10"/>
  <c r="T1136" i="10"/>
  <c r="T1137" i="10"/>
  <c r="T1138" i="10"/>
  <c r="T1139" i="10"/>
  <c r="T1140" i="10"/>
  <c r="T1141" i="10"/>
  <c r="T1142" i="10"/>
  <c r="T1143" i="10"/>
  <c r="T1144" i="10"/>
  <c r="T1145" i="10"/>
  <c r="T1146" i="10"/>
  <c r="T1147" i="10"/>
  <c r="T1148" i="10"/>
  <c r="T1149" i="10"/>
  <c r="T1150" i="10"/>
  <c r="T1151" i="10"/>
  <c r="T1152" i="10"/>
  <c r="T1153" i="10"/>
  <c r="T1154" i="10"/>
  <c r="T1155" i="10"/>
  <c r="T1156" i="10"/>
  <c r="T1157" i="10"/>
  <c r="T1158" i="10"/>
  <c r="T1159" i="10"/>
  <c r="T1160" i="10"/>
  <c r="T1161" i="10"/>
  <c r="T1162" i="10"/>
  <c r="T1163" i="10"/>
  <c r="T1164" i="10"/>
  <c r="T1165" i="10"/>
  <c r="T1166" i="10"/>
  <c r="T1167" i="10"/>
  <c r="T1168" i="10"/>
  <c r="T1169" i="10"/>
  <c r="T1170" i="10"/>
  <c r="T1171" i="10"/>
  <c r="T1172" i="10"/>
  <c r="T1173" i="10"/>
  <c r="T1174" i="10"/>
  <c r="T1175" i="10"/>
  <c r="T1176" i="10"/>
  <c r="T1177" i="10"/>
  <c r="T1178" i="10"/>
  <c r="T1179" i="10"/>
  <c r="T1180" i="10"/>
  <c r="T1181" i="10"/>
  <c r="T1182" i="10"/>
  <c r="T1183" i="10"/>
  <c r="T1184" i="10"/>
  <c r="T1185" i="10"/>
  <c r="T1186" i="10"/>
  <c r="T1187" i="10"/>
  <c r="T1188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T1501" i="10"/>
  <c r="T1502" i="10"/>
  <c r="T1503" i="10"/>
  <c r="T1504" i="10"/>
  <c r="T1505" i="10"/>
  <c r="T1506" i="10"/>
  <c r="T1507" i="10"/>
  <c r="T1508" i="10"/>
  <c r="T1509" i="10"/>
  <c r="T1510" i="10"/>
  <c r="T1511" i="10"/>
  <c r="T1512" i="10"/>
  <c r="T1513" i="10"/>
  <c r="T1514" i="10"/>
  <c r="T1515" i="10"/>
  <c r="T1516" i="10"/>
  <c r="T1517" i="10"/>
  <c r="T1518" i="10"/>
  <c r="T1519" i="10"/>
  <c r="T1520" i="10"/>
  <c r="T1521" i="10"/>
  <c r="T1522" i="10"/>
  <c r="T1523" i="10"/>
  <c r="T1524" i="10"/>
  <c r="T1525" i="10"/>
  <c r="T1526" i="10"/>
  <c r="T1527" i="10"/>
  <c r="T1528" i="10"/>
  <c r="T1529" i="10"/>
  <c r="T1530" i="10"/>
  <c r="T1531" i="10"/>
  <c r="T1532" i="10"/>
  <c r="T1533" i="10"/>
  <c r="T1534" i="10"/>
  <c r="T1535" i="10"/>
  <c r="T1536" i="10"/>
  <c r="T1537" i="10"/>
  <c r="T1538" i="10"/>
  <c r="T1539" i="10"/>
  <c r="T1540" i="10"/>
  <c r="T1541" i="10"/>
  <c r="T1542" i="10"/>
  <c r="T1543" i="10"/>
  <c r="T1544" i="10"/>
  <c r="T1545" i="10"/>
  <c r="T1546" i="10"/>
  <c r="T1547" i="10"/>
  <c r="T1548" i="10"/>
  <c r="T1549" i="10"/>
  <c r="T1550" i="10"/>
  <c r="T1551" i="10"/>
  <c r="T1552" i="10"/>
  <c r="T1553" i="10"/>
  <c r="T1554" i="10"/>
  <c r="T1555" i="10"/>
  <c r="T1556" i="10"/>
  <c r="T1557" i="10"/>
  <c r="T1558" i="10"/>
  <c r="T1559" i="10"/>
  <c r="T1560" i="10"/>
  <c r="T1561" i="10"/>
  <c r="T1562" i="10"/>
  <c r="T1563" i="10"/>
  <c r="T1564" i="10"/>
  <c r="T1565" i="10"/>
  <c r="T1566" i="10"/>
  <c r="T1567" i="10"/>
  <c r="T1568" i="10"/>
  <c r="T1569" i="10"/>
  <c r="T1570" i="10"/>
  <c r="T1571" i="10"/>
  <c r="T1572" i="10"/>
  <c r="T1573" i="10"/>
  <c r="T1574" i="10"/>
  <c r="T1575" i="10"/>
  <c r="T1576" i="10"/>
  <c r="T1577" i="10"/>
  <c r="T1578" i="10"/>
  <c r="T1579" i="10"/>
  <c r="T1580" i="10"/>
  <c r="T1581" i="10"/>
  <c r="T1582" i="10"/>
  <c r="T1583" i="10"/>
  <c r="T1584" i="10"/>
  <c r="T1585" i="10"/>
  <c r="T1586" i="10"/>
  <c r="T1587" i="10"/>
  <c r="T1588" i="10"/>
  <c r="T1589" i="10"/>
  <c r="T1590" i="10"/>
  <c r="T1591" i="10"/>
  <c r="T1592" i="10"/>
  <c r="T1593" i="10"/>
  <c r="T1594" i="10"/>
  <c r="T1595" i="10"/>
  <c r="T1596" i="10"/>
  <c r="T1597" i="10"/>
  <c r="T1598" i="10"/>
  <c r="T1599" i="10"/>
  <c r="T1600" i="10"/>
  <c r="T1601" i="10"/>
  <c r="T1602" i="10"/>
  <c r="T1603" i="10"/>
  <c r="T1604" i="10"/>
  <c r="T1605" i="10"/>
  <c r="T1606" i="10"/>
  <c r="T1607" i="10"/>
  <c r="T1608" i="10"/>
  <c r="T1609" i="10"/>
  <c r="T1610" i="10"/>
  <c r="T1611" i="10"/>
  <c r="T1612" i="10"/>
  <c r="T1613" i="10"/>
  <c r="T1614" i="10"/>
  <c r="T1615" i="10"/>
  <c r="T1616" i="10"/>
  <c r="T1617" i="10"/>
  <c r="T1618" i="10"/>
  <c r="T1619" i="10"/>
  <c r="T1620" i="10"/>
  <c r="T1621" i="10"/>
  <c r="T1622" i="10"/>
  <c r="T1623" i="10"/>
  <c r="T1624" i="10"/>
  <c r="T1625" i="10"/>
  <c r="T1626" i="10"/>
  <c r="T1627" i="10"/>
  <c r="T1628" i="10"/>
  <c r="T1629" i="10"/>
  <c r="T1630" i="10"/>
  <c r="T1631" i="10"/>
  <c r="T1632" i="10"/>
  <c r="T1633" i="10"/>
  <c r="T1634" i="10"/>
  <c r="T1635" i="10"/>
  <c r="T1636" i="10"/>
  <c r="T1637" i="10"/>
  <c r="T1638" i="10"/>
  <c r="T1639" i="10"/>
  <c r="T1640" i="10"/>
  <c r="T1641" i="10"/>
  <c r="T1642" i="10"/>
  <c r="T1643" i="10"/>
  <c r="T1644" i="10"/>
  <c r="T1645" i="10"/>
  <c r="T1646" i="10"/>
  <c r="T1647" i="10"/>
  <c r="T1648" i="10"/>
  <c r="T1649" i="10"/>
  <c r="T1650" i="10"/>
  <c r="T1651" i="10"/>
  <c r="T1652" i="10"/>
  <c r="T1653" i="10"/>
  <c r="T1654" i="10"/>
  <c r="T1655" i="10"/>
  <c r="T1656" i="10"/>
  <c r="T1657" i="10"/>
  <c r="T1658" i="10"/>
  <c r="T1659" i="10"/>
  <c r="T1660" i="10"/>
  <c r="T1661" i="10"/>
  <c r="T1662" i="10"/>
  <c r="T1663" i="10"/>
  <c r="T1664" i="10"/>
  <c r="T1665" i="10"/>
  <c r="T1666" i="10"/>
  <c r="T1667" i="10"/>
  <c r="T1668" i="10"/>
  <c r="T1669" i="10"/>
  <c r="T1670" i="10"/>
  <c r="T1671" i="10"/>
  <c r="T1672" i="10"/>
  <c r="T1673" i="10"/>
  <c r="T1674" i="10"/>
  <c r="T1675" i="10"/>
  <c r="T1676" i="10"/>
  <c r="T1677" i="10"/>
  <c r="T1678" i="10"/>
  <c r="T1679" i="10"/>
  <c r="T1680" i="10"/>
  <c r="T1681" i="10"/>
  <c r="T1682" i="10"/>
  <c r="T1683" i="10"/>
  <c r="T1684" i="10"/>
  <c r="T1685" i="10"/>
  <c r="T1686" i="10"/>
  <c r="T1687" i="10"/>
  <c r="T1688" i="10"/>
  <c r="T1689" i="10"/>
  <c r="T1690" i="10"/>
  <c r="T1691" i="10"/>
  <c r="T1692" i="10"/>
  <c r="T1693" i="10"/>
  <c r="T1694" i="10"/>
  <c r="T1695" i="10"/>
  <c r="T1696" i="10"/>
  <c r="T1697" i="10"/>
  <c r="T1698" i="10"/>
  <c r="T1699" i="10"/>
  <c r="T1700" i="10"/>
  <c r="T1701" i="10"/>
  <c r="T1702" i="10"/>
  <c r="T1703" i="10"/>
  <c r="T1704" i="10"/>
  <c r="T1705" i="10"/>
  <c r="T1706" i="10"/>
  <c r="T1707" i="10"/>
  <c r="T1708" i="10"/>
  <c r="T1709" i="10"/>
  <c r="T1710" i="10"/>
  <c r="T1711" i="10"/>
  <c r="T1712" i="10"/>
  <c r="T1713" i="10"/>
  <c r="T1714" i="10"/>
  <c r="T1715" i="10"/>
  <c r="T1716" i="10"/>
  <c r="T1717" i="10"/>
  <c r="T1718" i="10"/>
  <c r="T1719" i="10"/>
  <c r="T1720" i="10"/>
  <c r="T1721" i="10"/>
  <c r="T1722" i="10"/>
  <c r="T1723" i="10"/>
  <c r="T1724" i="10"/>
  <c r="T1725" i="10"/>
  <c r="T1726" i="10"/>
  <c r="T1727" i="10"/>
  <c r="T1728" i="10"/>
  <c r="T1729" i="10"/>
  <c r="T1730" i="10"/>
  <c r="T1731" i="10"/>
  <c r="T1732" i="10"/>
  <c r="T1733" i="10"/>
  <c r="T1734" i="10"/>
  <c r="T1735" i="10"/>
  <c r="T1736" i="10"/>
  <c r="T1737" i="10"/>
  <c r="T1738" i="10"/>
  <c r="T1739" i="10"/>
  <c r="T1740" i="10"/>
  <c r="T1741" i="10"/>
  <c r="T1742" i="10"/>
  <c r="T1743" i="10"/>
  <c r="T1744" i="10"/>
  <c r="T1745" i="10"/>
  <c r="T1746" i="10"/>
  <c r="T1747" i="10"/>
  <c r="T1748" i="10"/>
  <c r="T1749" i="10"/>
  <c r="T1750" i="10"/>
  <c r="T1751" i="10"/>
  <c r="T1752" i="10"/>
  <c r="T1753" i="10"/>
  <c r="T1754" i="10"/>
  <c r="T1755" i="10"/>
  <c r="T1756" i="10"/>
  <c r="T1757" i="10"/>
  <c r="T1758" i="10"/>
  <c r="T1759" i="10"/>
  <c r="T1760" i="10"/>
  <c r="T1761" i="10"/>
  <c r="T1762" i="10"/>
  <c r="T1763" i="10"/>
  <c r="T1764" i="10"/>
  <c r="T1765" i="10"/>
  <c r="T1766" i="10"/>
  <c r="T1767" i="10"/>
  <c r="T1768" i="10"/>
  <c r="T1769" i="10"/>
  <c r="T1770" i="10"/>
  <c r="T1771" i="10"/>
  <c r="T1772" i="10"/>
  <c r="T1773" i="10"/>
  <c r="T1774" i="10"/>
  <c r="T1775" i="10"/>
  <c r="T1776" i="10"/>
  <c r="T1777" i="10"/>
  <c r="T1778" i="10"/>
  <c r="T1779" i="10"/>
  <c r="T1780" i="10"/>
  <c r="T1781" i="10"/>
  <c r="T1782" i="10"/>
  <c r="T1783" i="10"/>
  <c r="T1784" i="10"/>
  <c r="T1785" i="10"/>
  <c r="T1786" i="10"/>
  <c r="T1787" i="10"/>
  <c r="T1788" i="10"/>
  <c r="T1789" i="10"/>
  <c r="T1790" i="10"/>
  <c r="T1791" i="10"/>
  <c r="T1792" i="10"/>
  <c r="T1793" i="10"/>
  <c r="T1794" i="10"/>
  <c r="T1795" i="10"/>
  <c r="T1796" i="10"/>
  <c r="T1797" i="10"/>
  <c r="T1798" i="10"/>
  <c r="T1799" i="10"/>
  <c r="T1800" i="10"/>
  <c r="T1801" i="10"/>
  <c r="H78" i="10"/>
  <c r="H96" i="10" s="1"/>
  <c r="H114" i="10" s="1"/>
  <c r="H132" i="10" s="1"/>
  <c r="H150" i="10" s="1"/>
  <c r="H168" i="10" s="1"/>
  <c r="H186" i="10" s="1"/>
  <c r="H204" i="10" s="1"/>
  <c r="H222" i="10" s="1"/>
  <c r="H240" i="10" s="1"/>
  <c r="H258" i="10" s="1"/>
  <c r="H276" i="10" s="1"/>
  <c r="H294" i="10" s="1"/>
  <c r="H312" i="10" s="1"/>
  <c r="H330" i="10" s="1"/>
  <c r="H348" i="10" s="1"/>
  <c r="H366" i="10" s="1"/>
  <c r="H384" i="10" s="1"/>
  <c r="H402" i="10" s="1"/>
  <c r="H420" i="10" s="1"/>
  <c r="H438" i="10" s="1"/>
  <c r="H456" i="10" s="1"/>
  <c r="H474" i="10" s="1"/>
  <c r="H492" i="10" s="1"/>
  <c r="H510" i="10" s="1"/>
  <c r="H528" i="10" s="1"/>
  <c r="H546" i="10" s="1"/>
  <c r="H564" i="10" s="1"/>
  <c r="H582" i="10" s="1"/>
  <c r="H600" i="10" s="1"/>
  <c r="H618" i="10" s="1"/>
  <c r="H636" i="10" s="1"/>
  <c r="H654" i="10" s="1"/>
  <c r="H672" i="10" s="1"/>
  <c r="H690" i="10" s="1"/>
  <c r="H708" i="10" s="1"/>
  <c r="H726" i="10" s="1"/>
  <c r="H744" i="10" s="1"/>
  <c r="H762" i="10" s="1"/>
  <c r="H780" i="10" s="1"/>
  <c r="H798" i="10" s="1"/>
  <c r="H79" i="10"/>
  <c r="H97" i="10" s="1"/>
  <c r="H115" i="10" s="1"/>
  <c r="H133" i="10" s="1"/>
  <c r="H151" i="10" s="1"/>
  <c r="H169" i="10" s="1"/>
  <c r="H187" i="10" s="1"/>
  <c r="H205" i="10" s="1"/>
  <c r="H223" i="10" s="1"/>
  <c r="H241" i="10" s="1"/>
  <c r="H259" i="10" s="1"/>
  <c r="H277" i="10" s="1"/>
  <c r="H295" i="10" s="1"/>
  <c r="H313" i="10" s="1"/>
  <c r="H331" i="10" s="1"/>
  <c r="H349" i="10" s="1"/>
  <c r="H367" i="10" s="1"/>
  <c r="H385" i="10" s="1"/>
  <c r="H403" i="10" s="1"/>
  <c r="H421" i="10" s="1"/>
  <c r="H439" i="10" s="1"/>
  <c r="H457" i="10" s="1"/>
  <c r="H475" i="10" s="1"/>
  <c r="H493" i="10" s="1"/>
  <c r="H511" i="10" s="1"/>
  <c r="H529" i="10" s="1"/>
  <c r="H547" i="10" s="1"/>
  <c r="H565" i="10" s="1"/>
  <c r="H583" i="10" s="1"/>
  <c r="H601" i="10" s="1"/>
  <c r="H619" i="10" s="1"/>
  <c r="H637" i="10" s="1"/>
  <c r="H655" i="10" s="1"/>
  <c r="H673" i="10" s="1"/>
  <c r="H691" i="10" s="1"/>
  <c r="H709" i="10" s="1"/>
  <c r="H727" i="10" s="1"/>
  <c r="H745" i="10" s="1"/>
  <c r="H763" i="10" s="1"/>
  <c r="H781" i="10" s="1"/>
  <c r="H799" i="10" s="1"/>
  <c r="H80" i="10"/>
  <c r="H98" i="10" s="1"/>
  <c r="H116" i="10" s="1"/>
  <c r="H134" i="10" s="1"/>
  <c r="H152" i="10" s="1"/>
  <c r="H170" i="10" s="1"/>
  <c r="H188" i="10" s="1"/>
  <c r="H206" i="10" s="1"/>
  <c r="H224" i="10" s="1"/>
  <c r="H242" i="10" s="1"/>
  <c r="H260" i="10" s="1"/>
  <c r="H278" i="10" s="1"/>
  <c r="H296" i="10" s="1"/>
  <c r="H314" i="10" s="1"/>
  <c r="H332" i="10" s="1"/>
  <c r="H350" i="10" s="1"/>
  <c r="H368" i="10" s="1"/>
  <c r="H386" i="10" s="1"/>
  <c r="H404" i="10" s="1"/>
  <c r="H422" i="10" s="1"/>
  <c r="H440" i="10" s="1"/>
  <c r="H458" i="10" s="1"/>
  <c r="H476" i="10" s="1"/>
  <c r="H494" i="10" s="1"/>
  <c r="H512" i="10" s="1"/>
  <c r="H530" i="10" s="1"/>
  <c r="H548" i="10" s="1"/>
  <c r="H566" i="10" s="1"/>
  <c r="H584" i="10" s="1"/>
  <c r="H602" i="10" s="1"/>
  <c r="H620" i="10" s="1"/>
  <c r="H638" i="10" s="1"/>
  <c r="H656" i="10" s="1"/>
  <c r="H674" i="10" s="1"/>
  <c r="H692" i="10" s="1"/>
  <c r="H710" i="10" s="1"/>
  <c r="H728" i="10" s="1"/>
  <c r="H746" i="10" s="1"/>
  <c r="H764" i="10" s="1"/>
  <c r="H782" i="10" s="1"/>
  <c r="H800" i="10" s="1"/>
  <c r="H81" i="10"/>
  <c r="H99" i="10" s="1"/>
  <c r="H117" i="10" s="1"/>
  <c r="H135" i="10" s="1"/>
  <c r="H153" i="10" s="1"/>
  <c r="H171" i="10" s="1"/>
  <c r="H189" i="10" s="1"/>
  <c r="H207" i="10" s="1"/>
  <c r="H225" i="10" s="1"/>
  <c r="H243" i="10" s="1"/>
  <c r="H261" i="10" s="1"/>
  <c r="H279" i="10" s="1"/>
  <c r="H297" i="10" s="1"/>
  <c r="H315" i="10" s="1"/>
  <c r="H333" i="10" s="1"/>
  <c r="H351" i="10" s="1"/>
  <c r="H369" i="10" s="1"/>
  <c r="H387" i="10" s="1"/>
  <c r="H405" i="10" s="1"/>
  <c r="H423" i="10" s="1"/>
  <c r="H441" i="10" s="1"/>
  <c r="H459" i="10" s="1"/>
  <c r="H477" i="10" s="1"/>
  <c r="H495" i="10" s="1"/>
  <c r="H513" i="10" s="1"/>
  <c r="H531" i="10" s="1"/>
  <c r="H549" i="10" s="1"/>
  <c r="H567" i="10" s="1"/>
  <c r="H585" i="10" s="1"/>
  <c r="H603" i="10" s="1"/>
  <c r="H621" i="10" s="1"/>
  <c r="H639" i="10" s="1"/>
  <c r="H657" i="10" s="1"/>
  <c r="H675" i="10" s="1"/>
  <c r="H693" i="10" s="1"/>
  <c r="H711" i="10" s="1"/>
  <c r="H729" i="10" s="1"/>
  <c r="H747" i="10" s="1"/>
  <c r="H765" i="10" s="1"/>
  <c r="H783" i="10" s="1"/>
  <c r="H801" i="10" s="1"/>
  <c r="H82" i="10"/>
  <c r="H100" i="10" s="1"/>
  <c r="H118" i="10" s="1"/>
  <c r="H136" i="10" s="1"/>
  <c r="H154" i="10" s="1"/>
  <c r="H172" i="10" s="1"/>
  <c r="H190" i="10" s="1"/>
  <c r="H208" i="10" s="1"/>
  <c r="H226" i="10" s="1"/>
  <c r="H244" i="10" s="1"/>
  <c r="H262" i="10" s="1"/>
  <c r="H280" i="10" s="1"/>
  <c r="H298" i="10" s="1"/>
  <c r="H316" i="10" s="1"/>
  <c r="H334" i="10" s="1"/>
  <c r="H352" i="10" s="1"/>
  <c r="H370" i="10" s="1"/>
  <c r="H388" i="10" s="1"/>
  <c r="H406" i="10" s="1"/>
  <c r="H424" i="10" s="1"/>
  <c r="H442" i="10" s="1"/>
  <c r="H460" i="10" s="1"/>
  <c r="H478" i="10" s="1"/>
  <c r="H496" i="10" s="1"/>
  <c r="H514" i="10" s="1"/>
  <c r="H532" i="10" s="1"/>
  <c r="H550" i="10" s="1"/>
  <c r="H568" i="10" s="1"/>
  <c r="H586" i="10" s="1"/>
  <c r="H604" i="10" s="1"/>
  <c r="H622" i="10" s="1"/>
  <c r="H640" i="10" s="1"/>
  <c r="H658" i="10" s="1"/>
  <c r="H676" i="10" s="1"/>
  <c r="H694" i="10" s="1"/>
  <c r="H712" i="10" s="1"/>
  <c r="H730" i="10" s="1"/>
  <c r="H748" i="10" s="1"/>
  <c r="H766" i="10" s="1"/>
  <c r="H784" i="10" s="1"/>
  <c r="H802" i="10" s="1"/>
  <c r="H83" i="10"/>
  <c r="H101" i="10" s="1"/>
  <c r="H119" i="10" s="1"/>
  <c r="H137" i="10" s="1"/>
  <c r="H155" i="10" s="1"/>
  <c r="H173" i="10" s="1"/>
  <c r="H191" i="10" s="1"/>
  <c r="H209" i="10" s="1"/>
  <c r="H227" i="10" s="1"/>
  <c r="H245" i="10" s="1"/>
  <c r="H263" i="10" s="1"/>
  <c r="H281" i="10" s="1"/>
  <c r="H299" i="10" s="1"/>
  <c r="H317" i="10" s="1"/>
  <c r="H335" i="10" s="1"/>
  <c r="H353" i="10" s="1"/>
  <c r="H371" i="10" s="1"/>
  <c r="H389" i="10" s="1"/>
  <c r="H407" i="10" s="1"/>
  <c r="H425" i="10" s="1"/>
  <c r="H443" i="10" s="1"/>
  <c r="H461" i="10" s="1"/>
  <c r="H479" i="10" s="1"/>
  <c r="H497" i="10" s="1"/>
  <c r="H515" i="10" s="1"/>
  <c r="H533" i="10" s="1"/>
  <c r="H551" i="10" s="1"/>
  <c r="H569" i="10" s="1"/>
  <c r="H587" i="10" s="1"/>
  <c r="H605" i="10" s="1"/>
  <c r="H623" i="10" s="1"/>
  <c r="H641" i="10" s="1"/>
  <c r="H659" i="10" s="1"/>
  <c r="H677" i="10" s="1"/>
  <c r="H695" i="10" s="1"/>
  <c r="H713" i="10" s="1"/>
  <c r="H731" i="10" s="1"/>
  <c r="H749" i="10" s="1"/>
  <c r="H767" i="10" s="1"/>
  <c r="H785" i="10" s="1"/>
  <c r="H803" i="10" s="1"/>
  <c r="H84" i="10"/>
  <c r="H102" i="10" s="1"/>
  <c r="H120" i="10" s="1"/>
  <c r="H138" i="10" s="1"/>
  <c r="H156" i="10" s="1"/>
  <c r="H174" i="10" s="1"/>
  <c r="H192" i="10" s="1"/>
  <c r="H210" i="10" s="1"/>
  <c r="H228" i="10" s="1"/>
  <c r="H246" i="10" s="1"/>
  <c r="H264" i="10" s="1"/>
  <c r="H282" i="10" s="1"/>
  <c r="H300" i="10" s="1"/>
  <c r="H318" i="10" s="1"/>
  <c r="H336" i="10" s="1"/>
  <c r="H354" i="10" s="1"/>
  <c r="H372" i="10" s="1"/>
  <c r="H390" i="10" s="1"/>
  <c r="H408" i="10" s="1"/>
  <c r="H426" i="10" s="1"/>
  <c r="H444" i="10" s="1"/>
  <c r="H462" i="10" s="1"/>
  <c r="H480" i="10" s="1"/>
  <c r="H498" i="10" s="1"/>
  <c r="H516" i="10" s="1"/>
  <c r="H534" i="10" s="1"/>
  <c r="H552" i="10" s="1"/>
  <c r="H570" i="10" s="1"/>
  <c r="H588" i="10" s="1"/>
  <c r="H606" i="10" s="1"/>
  <c r="H624" i="10" s="1"/>
  <c r="H642" i="10" s="1"/>
  <c r="H660" i="10" s="1"/>
  <c r="H678" i="10" s="1"/>
  <c r="H696" i="10" s="1"/>
  <c r="H714" i="10" s="1"/>
  <c r="H732" i="10" s="1"/>
  <c r="H750" i="10" s="1"/>
  <c r="H768" i="10" s="1"/>
  <c r="H786" i="10" s="1"/>
  <c r="H804" i="10" s="1"/>
  <c r="H85" i="10"/>
  <c r="H103" i="10" s="1"/>
  <c r="H121" i="10" s="1"/>
  <c r="H139" i="10" s="1"/>
  <c r="H157" i="10" s="1"/>
  <c r="H175" i="10" s="1"/>
  <c r="H193" i="10" s="1"/>
  <c r="H211" i="10" s="1"/>
  <c r="H229" i="10" s="1"/>
  <c r="H247" i="10" s="1"/>
  <c r="H265" i="10" s="1"/>
  <c r="H283" i="10" s="1"/>
  <c r="H301" i="10" s="1"/>
  <c r="H319" i="10" s="1"/>
  <c r="H337" i="10" s="1"/>
  <c r="H355" i="10" s="1"/>
  <c r="H373" i="10" s="1"/>
  <c r="H391" i="10" s="1"/>
  <c r="H409" i="10" s="1"/>
  <c r="H427" i="10" s="1"/>
  <c r="H445" i="10" s="1"/>
  <c r="H463" i="10" s="1"/>
  <c r="H481" i="10" s="1"/>
  <c r="H499" i="10" s="1"/>
  <c r="H517" i="10" s="1"/>
  <c r="H535" i="10" s="1"/>
  <c r="H553" i="10" s="1"/>
  <c r="H571" i="10" s="1"/>
  <c r="H589" i="10" s="1"/>
  <c r="H607" i="10" s="1"/>
  <c r="H625" i="10" s="1"/>
  <c r="H643" i="10" s="1"/>
  <c r="H661" i="10" s="1"/>
  <c r="H679" i="10" s="1"/>
  <c r="H697" i="10" s="1"/>
  <c r="H715" i="10" s="1"/>
  <c r="H733" i="10" s="1"/>
  <c r="H751" i="10" s="1"/>
  <c r="H769" i="10" s="1"/>
  <c r="H787" i="10" s="1"/>
  <c r="H805" i="10" s="1"/>
  <c r="H86" i="10"/>
  <c r="H104" i="10" s="1"/>
  <c r="H122" i="10" s="1"/>
  <c r="H140" i="10" s="1"/>
  <c r="H158" i="10" s="1"/>
  <c r="H176" i="10" s="1"/>
  <c r="H194" i="10" s="1"/>
  <c r="H212" i="10" s="1"/>
  <c r="H230" i="10" s="1"/>
  <c r="H248" i="10" s="1"/>
  <c r="H266" i="10" s="1"/>
  <c r="H284" i="10" s="1"/>
  <c r="H302" i="10" s="1"/>
  <c r="H320" i="10" s="1"/>
  <c r="H338" i="10" s="1"/>
  <c r="H356" i="10" s="1"/>
  <c r="H374" i="10" s="1"/>
  <c r="H392" i="10" s="1"/>
  <c r="H410" i="10" s="1"/>
  <c r="H428" i="10" s="1"/>
  <c r="H446" i="10" s="1"/>
  <c r="H464" i="10" s="1"/>
  <c r="H482" i="10" s="1"/>
  <c r="H500" i="10" s="1"/>
  <c r="H518" i="10" s="1"/>
  <c r="H536" i="10" s="1"/>
  <c r="H554" i="10" s="1"/>
  <c r="H572" i="10" s="1"/>
  <c r="H590" i="10" s="1"/>
  <c r="H608" i="10" s="1"/>
  <c r="H626" i="10" s="1"/>
  <c r="H644" i="10" s="1"/>
  <c r="H662" i="10" s="1"/>
  <c r="H680" i="10" s="1"/>
  <c r="H698" i="10" s="1"/>
  <c r="H716" i="10" s="1"/>
  <c r="H734" i="10" s="1"/>
  <c r="H752" i="10" s="1"/>
  <c r="H770" i="10" s="1"/>
  <c r="H788" i="10" s="1"/>
  <c r="H806" i="10" s="1"/>
  <c r="H87" i="10"/>
  <c r="H88" i="10"/>
  <c r="H106" i="10" s="1"/>
  <c r="H124" i="10" s="1"/>
  <c r="H142" i="10" s="1"/>
  <c r="H160" i="10" s="1"/>
  <c r="H178" i="10" s="1"/>
  <c r="H196" i="10" s="1"/>
  <c r="H214" i="10" s="1"/>
  <c r="H232" i="10" s="1"/>
  <c r="H250" i="10" s="1"/>
  <c r="H268" i="10" s="1"/>
  <c r="H286" i="10" s="1"/>
  <c r="H304" i="10" s="1"/>
  <c r="H322" i="10" s="1"/>
  <c r="H340" i="10" s="1"/>
  <c r="H358" i="10" s="1"/>
  <c r="H376" i="10" s="1"/>
  <c r="H394" i="10" s="1"/>
  <c r="H412" i="10" s="1"/>
  <c r="H430" i="10" s="1"/>
  <c r="H448" i="10" s="1"/>
  <c r="H466" i="10" s="1"/>
  <c r="H484" i="10" s="1"/>
  <c r="H502" i="10" s="1"/>
  <c r="H520" i="10" s="1"/>
  <c r="H538" i="10" s="1"/>
  <c r="H556" i="10" s="1"/>
  <c r="H574" i="10" s="1"/>
  <c r="H592" i="10" s="1"/>
  <c r="H610" i="10" s="1"/>
  <c r="H628" i="10" s="1"/>
  <c r="H646" i="10" s="1"/>
  <c r="H664" i="10" s="1"/>
  <c r="H682" i="10" s="1"/>
  <c r="H700" i="10" s="1"/>
  <c r="H718" i="10" s="1"/>
  <c r="H736" i="10" s="1"/>
  <c r="H754" i="10" s="1"/>
  <c r="H772" i="10" s="1"/>
  <c r="H790" i="10" s="1"/>
  <c r="H808" i="10" s="1"/>
  <c r="H89" i="10"/>
  <c r="H107" i="10" s="1"/>
  <c r="H125" i="10" s="1"/>
  <c r="H143" i="10" s="1"/>
  <c r="H161" i="10" s="1"/>
  <c r="H179" i="10" s="1"/>
  <c r="H197" i="10" s="1"/>
  <c r="H215" i="10" s="1"/>
  <c r="H233" i="10" s="1"/>
  <c r="H251" i="10" s="1"/>
  <c r="H269" i="10" s="1"/>
  <c r="H287" i="10" s="1"/>
  <c r="H305" i="10" s="1"/>
  <c r="H323" i="10" s="1"/>
  <c r="H341" i="10" s="1"/>
  <c r="H359" i="10" s="1"/>
  <c r="H377" i="10" s="1"/>
  <c r="H395" i="10" s="1"/>
  <c r="H413" i="10" s="1"/>
  <c r="H431" i="10" s="1"/>
  <c r="H449" i="10" s="1"/>
  <c r="H467" i="10" s="1"/>
  <c r="H485" i="10" s="1"/>
  <c r="H503" i="10" s="1"/>
  <c r="H521" i="10" s="1"/>
  <c r="H539" i="10" s="1"/>
  <c r="H557" i="10" s="1"/>
  <c r="H575" i="10" s="1"/>
  <c r="H593" i="10" s="1"/>
  <c r="H611" i="10" s="1"/>
  <c r="H629" i="10" s="1"/>
  <c r="H647" i="10" s="1"/>
  <c r="H665" i="10" s="1"/>
  <c r="H683" i="10" s="1"/>
  <c r="H701" i="10" s="1"/>
  <c r="H719" i="10" s="1"/>
  <c r="H737" i="10" s="1"/>
  <c r="H755" i="10" s="1"/>
  <c r="H773" i="10" s="1"/>
  <c r="H791" i="10" s="1"/>
  <c r="H809" i="10" s="1"/>
  <c r="H90" i="10"/>
  <c r="H108" i="10" s="1"/>
  <c r="H126" i="10" s="1"/>
  <c r="H144" i="10" s="1"/>
  <c r="H162" i="10" s="1"/>
  <c r="H180" i="10" s="1"/>
  <c r="H198" i="10" s="1"/>
  <c r="H216" i="10" s="1"/>
  <c r="H234" i="10" s="1"/>
  <c r="H252" i="10" s="1"/>
  <c r="H270" i="10" s="1"/>
  <c r="H288" i="10" s="1"/>
  <c r="H306" i="10" s="1"/>
  <c r="H324" i="10" s="1"/>
  <c r="H342" i="10" s="1"/>
  <c r="H360" i="10" s="1"/>
  <c r="H378" i="10" s="1"/>
  <c r="H396" i="10" s="1"/>
  <c r="H414" i="10" s="1"/>
  <c r="H432" i="10" s="1"/>
  <c r="H450" i="10" s="1"/>
  <c r="H468" i="10" s="1"/>
  <c r="H486" i="10" s="1"/>
  <c r="H504" i="10" s="1"/>
  <c r="H522" i="10" s="1"/>
  <c r="H540" i="10" s="1"/>
  <c r="H558" i="10" s="1"/>
  <c r="H576" i="10" s="1"/>
  <c r="H594" i="10" s="1"/>
  <c r="H612" i="10" s="1"/>
  <c r="H630" i="10" s="1"/>
  <c r="H648" i="10" s="1"/>
  <c r="H666" i="10" s="1"/>
  <c r="H684" i="10" s="1"/>
  <c r="H702" i="10" s="1"/>
  <c r="H720" i="10" s="1"/>
  <c r="H738" i="10" s="1"/>
  <c r="H756" i="10" s="1"/>
  <c r="H774" i="10" s="1"/>
  <c r="H792" i="10" s="1"/>
  <c r="H810" i="10" s="1"/>
  <c r="H91" i="10"/>
  <c r="H109" i="10" s="1"/>
  <c r="H127" i="10" s="1"/>
  <c r="H145" i="10" s="1"/>
  <c r="H163" i="10" s="1"/>
  <c r="H181" i="10" s="1"/>
  <c r="H199" i="10" s="1"/>
  <c r="H217" i="10" s="1"/>
  <c r="H235" i="10" s="1"/>
  <c r="H253" i="10" s="1"/>
  <c r="H271" i="10" s="1"/>
  <c r="H289" i="10" s="1"/>
  <c r="H307" i="10" s="1"/>
  <c r="H325" i="10" s="1"/>
  <c r="H343" i="10" s="1"/>
  <c r="H361" i="10" s="1"/>
  <c r="H379" i="10" s="1"/>
  <c r="H397" i="10" s="1"/>
  <c r="H415" i="10" s="1"/>
  <c r="H433" i="10" s="1"/>
  <c r="H451" i="10" s="1"/>
  <c r="H469" i="10" s="1"/>
  <c r="H487" i="10" s="1"/>
  <c r="H505" i="10" s="1"/>
  <c r="H523" i="10" s="1"/>
  <c r="H541" i="10" s="1"/>
  <c r="H559" i="10" s="1"/>
  <c r="H577" i="10" s="1"/>
  <c r="H595" i="10" s="1"/>
  <c r="H613" i="10" s="1"/>
  <c r="H631" i="10" s="1"/>
  <c r="H649" i="10" s="1"/>
  <c r="H667" i="10" s="1"/>
  <c r="H685" i="10" s="1"/>
  <c r="H703" i="10" s="1"/>
  <c r="H721" i="10" s="1"/>
  <c r="H739" i="10" s="1"/>
  <c r="H757" i="10" s="1"/>
  <c r="H775" i="10" s="1"/>
  <c r="H793" i="10" s="1"/>
  <c r="H92" i="10"/>
  <c r="H110" i="10" s="1"/>
  <c r="H128" i="10" s="1"/>
  <c r="H146" i="10" s="1"/>
  <c r="H164" i="10" s="1"/>
  <c r="H182" i="10" s="1"/>
  <c r="H200" i="10" s="1"/>
  <c r="H218" i="10" s="1"/>
  <c r="H236" i="10" s="1"/>
  <c r="H254" i="10" s="1"/>
  <c r="H272" i="10" s="1"/>
  <c r="H290" i="10" s="1"/>
  <c r="H308" i="10" s="1"/>
  <c r="H326" i="10" s="1"/>
  <c r="H344" i="10" s="1"/>
  <c r="H362" i="10" s="1"/>
  <c r="H380" i="10" s="1"/>
  <c r="H398" i="10" s="1"/>
  <c r="H416" i="10" s="1"/>
  <c r="H434" i="10" s="1"/>
  <c r="H452" i="10" s="1"/>
  <c r="H470" i="10" s="1"/>
  <c r="H488" i="10" s="1"/>
  <c r="H506" i="10" s="1"/>
  <c r="H524" i="10" s="1"/>
  <c r="H542" i="10" s="1"/>
  <c r="H560" i="10" s="1"/>
  <c r="H578" i="10" s="1"/>
  <c r="H596" i="10" s="1"/>
  <c r="H614" i="10" s="1"/>
  <c r="H632" i="10" s="1"/>
  <c r="H650" i="10" s="1"/>
  <c r="H668" i="10" s="1"/>
  <c r="H686" i="10" s="1"/>
  <c r="H704" i="10" s="1"/>
  <c r="H722" i="10" s="1"/>
  <c r="H740" i="10" s="1"/>
  <c r="H758" i="10" s="1"/>
  <c r="H776" i="10" s="1"/>
  <c r="H794" i="10" s="1"/>
  <c r="H93" i="10"/>
  <c r="H111" i="10" s="1"/>
  <c r="H129" i="10" s="1"/>
  <c r="H147" i="10" s="1"/>
  <c r="H165" i="10" s="1"/>
  <c r="H183" i="10" s="1"/>
  <c r="H201" i="10" s="1"/>
  <c r="H219" i="10" s="1"/>
  <c r="H237" i="10" s="1"/>
  <c r="H255" i="10" s="1"/>
  <c r="H273" i="10" s="1"/>
  <c r="H291" i="10" s="1"/>
  <c r="H309" i="10" s="1"/>
  <c r="H327" i="10" s="1"/>
  <c r="H345" i="10" s="1"/>
  <c r="H363" i="10" s="1"/>
  <c r="H381" i="10" s="1"/>
  <c r="H399" i="10" s="1"/>
  <c r="H417" i="10" s="1"/>
  <c r="H435" i="10" s="1"/>
  <c r="H453" i="10" s="1"/>
  <c r="H471" i="10" s="1"/>
  <c r="H489" i="10" s="1"/>
  <c r="H507" i="10" s="1"/>
  <c r="H525" i="10" s="1"/>
  <c r="H543" i="10" s="1"/>
  <c r="H561" i="10" s="1"/>
  <c r="H579" i="10" s="1"/>
  <c r="H597" i="10" s="1"/>
  <c r="H615" i="10" s="1"/>
  <c r="H633" i="10" s="1"/>
  <c r="H651" i="10" s="1"/>
  <c r="H669" i="10" s="1"/>
  <c r="H687" i="10" s="1"/>
  <c r="H705" i="10" s="1"/>
  <c r="H723" i="10" s="1"/>
  <c r="H741" i="10" s="1"/>
  <c r="H759" i="10" s="1"/>
  <c r="H777" i="10" s="1"/>
  <c r="H795" i="10" s="1"/>
  <c r="H94" i="10"/>
  <c r="H112" i="10" s="1"/>
  <c r="H130" i="10" s="1"/>
  <c r="H148" i="10" s="1"/>
  <c r="H166" i="10" s="1"/>
  <c r="H184" i="10" s="1"/>
  <c r="H202" i="10" s="1"/>
  <c r="H220" i="10" s="1"/>
  <c r="H238" i="10" s="1"/>
  <c r="H256" i="10" s="1"/>
  <c r="H274" i="10" s="1"/>
  <c r="H292" i="10" s="1"/>
  <c r="H310" i="10" s="1"/>
  <c r="H328" i="10" s="1"/>
  <c r="H346" i="10" s="1"/>
  <c r="H364" i="10" s="1"/>
  <c r="H382" i="10" s="1"/>
  <c r="H400" i="10" s="1"/>
  <c r="H418" i="10" s="1"/>
  <c r="H436" i="10" s="1"/>
  <c r="H454" i="10" s="1"/>
  <c r="H472" i="10" s="1"/>
  <c r="H490" i="10" s="1"/>
  <c r="H508" i="10" s="1"/>
  <c r="H526" i="10" s="1"/>
  <c r="H544" i="10" s="1"/>
  <c r="H562" i="10" s="1"/>
  <c r="H580" i="10" s="1"/>
  <c r="H598" i="10" s="1"/>
  <c r="H616" i="10" s="1"/>
  <c r="H634" i="10" s="1"/>
  <c r="H652" i="10" s="1"/>
  <c r="H670" i="10" s="1"/>
  <c r="H688" i="10" s="1"/>
  <c r="H706" i="10" s="1"/>
  <c r="H724" i="10" s="1"/>
  <c r="H742" i="10" s="1"/>
  <c r="H760" i="10" s="1"/>
  <c r="H778" i="10" s="1"/>
  <c r="H796" i="10" s="1"/>
  <c r="H105" i="10"/>
  <c r="H123" i="10" s="1"/>
  <c r="H141" i="10" s="1"/>
  <c r="H159" i="10" s="1"/>
  <c r="H177" i="10" s="1"/>
  <c r="H195" i="10" s="1"/>
  <c r="H213" i="10" s="1"/>
  <c r="H231" i="10" s="1"/>
  <c r="H249" i="10" s="1"/>
  <c r="H267" i="10" s="1"/>
  <c r="H285" i="10" s="1"/>
  <c r="H303" i="10" s="1"/>
  <c r="H321" i="10" s="1"/>
  <c r="H339" i="10" s="1"/>
  <c r="H357" i="10" s="1"/>
  <c r="H375" i="10" s="1"/>
  <c r="H393" i="10" s="1"/>
  <c r="H411" i="10" s="1"/>
  <c r="H429" i="10" s="1"/>
  <c r="H447" i="10" s="1"/>
  <c r="H465" i="10" s="1"/>
  <c r="H483" i="10" s="1"/>
  <c r="H501" i="10" s="1"/>
  <c r="H519" i="10" s="1"/>
  <c r="H537" i="10" s="1"/>
  <c r="H555" i="10" s="1"/>
  <c r="H573" i="10" s="1"/>
  <c r="H591" i="10" s="1"/>
  <c r="H609" i="10" s="1"/>
  <c r="H627" i="10" s="1"/>
  <c r="H645" i="10" s="1"/>
  <c r="H663" i="10" s="1"/>
  <c r="H681" i="10" s="1"/>
  <c r="H699" i="10" s="1"/>
  <c r="H717" i="10" s="1"/>
  <c r="H735" i="10" s="1"/>
  <c r="H753" i="10" s="1"/>
  <c r="H771" i="10" s="1"/>
  <c r="H789" i="10" s="1"/>
  <c r="H807" i="10" s="1"/>
  <c r="H77" i="10"/>
  <c r="H95" i="10" s="1"/>
  <c r="H113" i="10" s="1"/>
  <c r="H131" i="10" s="1"/>
  <c r="H149" i="10" s="1"/>
  <c r="H167" i="10" s="1"/>
  <c r="H185" i="10" s="1"/>
  <c r="H203" i="10" s="1"/>
  <c r="H221" i="10" s="1"/>
  <c r="H239" i="10" s="1"/>
  <c r="H257" i="10" s="1"/>
  <c r="H275" i="10" s="1"/>
  <c r="H293" i="10" s="1"/>
  <c r="H311" i="10" s="1"/>
  <c r="H329" i="10" s="1"/>
  <c r="H347" i="10" s="1"/>
  <c r="H365" i="10" s="1"/>
  <c r="H383" i="10" s="1"/>
  <c r="H401" i="10" s="1"/>
  <c r="H419" i="10" s="1"/>
  <c r="H437" i="10" s="1"/>
  <c r="H455" i="10" s="1"/>
  <c r="H473" i="10" s="1"/>
  <c r="H491" i="10" s="1"/>
  <c r="H509" i="10" s="1"/>
  <c r="H527" i="10" s="1"/>
  <c r="H545" i="10" s="1"/>
  <c r="H563" i="10" s="1"/>
  <c r="H581" i="10" s="1"/>
  <c r="H599" i="10" s="1"/>
  <c r="H617" i="10" s="1"/>
  <c r="H635" i="10" s="1"/>
  <c r="H653" i="10" s="1"/>
  <c r="H671" i="10" s="1"/>
  <c r="H689" i="10" s="1"/>
  <c r="H707" i="10" s="1"/>
  <c r="H725" i="10" s="1"/>
  <c r="H743" i="10" s="1"/>
  <c r="H761" i="10" s="1"/>
  <c r="H779" i="10" s="1"/>
  <c r="H797" i="10" s="1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2" i="10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" i="6"/>
  <c r="G4" i="6"/>
  <c r="G5" i="6"/>
  <c r="G6" i="6"/>
  <c r="G7" i="6"/>
  <c r="G8" i="6"/>
  <c r="G9" i="6"/>
  <c r="G10" i="6"/>
  <c r="G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2" i="6"/>
  <c r="H183" i="6"/>
  <c r="H184" i="6"/>
  <c r="T184" i="6" s="1"/>
  <c r="H185" i="6"/>
  <c r="T185" i="6" s="1"/>
  <c r="H186" i="6"/>
  <c r="H187" i="6"/>
  <c r="H188" i="6"/>
  <c r="T188" i="6" s="1"/>
  <c r="H189" i="6"/>
  <c r="T189" i="6" s="1"/>
  <c r="H190" i="6"/>
  <c r="H191" i="6"/>
  <c r="T191" i="6" s="1"/>
  <c r="H192" i="6"/>
  <c r="T192" i="6" s="1"/>
  <c r="H193" i="6"/>
  <c r="H194" i="6"/>
  <c r="H195" i="6"/>
  <c r="H196" i="6"/>
  <c r="T196" i="6" s="1"/>
  <c r="H197" i="6"/>
  <c r="H198" i="6"/>
  <c r="T198" i="6" s="1"/>
  <c r="H199" i="6"/>
  <c r="H200" i="6"/>
  <c r="T200" i="6" s="1"/>
  <c r="H201" i="6"/>
  <c r="H202" i="6"/>
  <c r="H203" i="6"/>
  <c r="T203" i="6" s="1"/>
  <c r="H204" i="6"/>
  <c r="T204" i="6" s="1"/>
  <c r="H205" i="6"/>
  <c r="H206" i="6"/>
  <c r="H207" i="6"/>
  <c r="H208" i="6"/>
  <c r="T208" i="6" s="1"/>
  <c r="H209" i="6"/>
  <c r="H210" i="6"/>
  <c r="H211" i="6"/>
  <c r="H212" i="6"/>
  <c r="T212" i="6" s="1"/>
  <c r="H213" i="6"/>
  <c r="H214" i="6"/>
  <c r="T214" i="6" s="1"/>
  <c r="H215" i="6"/>
  <c r="H216" i="6"/>
  <c r="T216" i="6" s="1"/>
  <c r="H217" i="6"/>
  <c r="H218" i="6"/>
  <c r="H219" i="6"/>
  <c r="T219" i="6" s="1"/>
  <c r="H220" i="6"/>
  <c r="T220" i="6" s="1"/>
  <c r="H221" i="6"/>
  <c r="H222" i="6"/>
  <c r="H223" i="6"/>
  <c r="H224" i="6"/>
  <c r="T224" i="6" s="1"/>
  <c r="H225" i="6"/>
  <c r="H226" i="6"/>
  <c r="H227" i="6"/>
  <c r="H228" i="6"/>
  <c r="T228" i="6" s="1"/>
  <c r="H229" i="6"/>
  <c r="H230" i="6"/>
  <c r="T230" i="6" s="1"/>
  <c r="H231" i="6"/>
  <c r="H232" i="6"/>
  <c r="T232" i="6" s="1"/>
  <c r="H233" i="6"/>
  <c r="H234" i="6"/>
  <c r="H235" i="6"/>
  <c r="T235" i="6" s="1"/>
  <c r="H236" i="6"/>
  <c r="T236" i="6" s="1"/>
  <c r="H237" i="6"/>
  <c r="H238" i="6"/>
  <c r="H239" i="6"/>
  <c r="H240" i="6"/>
  <c r="T240" i="6" s="1"/>
  <c r="H241" i="6"/>
  <c r="H242" i="6"/>
  <c r="H243" i="6"/>
  <c r="H244" i="6"/>
  <c r="T244" i="6" s="1"/>
  <c r="H245" i="6"/>
  <c r="H246" i="6"/>
  <c r="T246" i="6" s="1"/>
  <c r="H247" i="6"/>
  <c r="H248" i="6"/>
  <c r="T248" i="6" s="1"/>
  <c r="H249" i="6"/>
  <c r="H250" i="6"/>
  <c r="H251" i="6"/>
  <c r="T251" i="6" s="1"/>
  <c r="H252" i="6"/>
  <c r="T252" i="6" s="1"/>
  <c r="H253" i="6"/>
  <c r="H254" i="6"/>
  <c r="H255" i="6"/>
  <c r="H256" i="6"/>
  <c r="T256" i="6" s="1"/>
  <c r="H257" i="6"/>
  <c r="H258" i="6"/>
  <c r="H259" i="6"/>
  <c r="H260" i="6"/>
  <c r="T260" i="6" s="1"/>
  <c r="H261" i="6"/>
  <c r="H262" i="6"/>
  <c r="T262" i="6" s="1"/>
  <c r="H263" i="6"/>
  <c r="H264" i="6"/>
  <c r="T264" i="6" s="1"/>
  <c r="H265" i="6"/>
  <c r="H266" i="6"/>
  <c r="H267" i="6"/>
  <c r="T267" i="6" s="1"/>
  <c r="H268" i="6"/>
  <c r="T268" i="6" s="1"/>
  <c r="H269" i="6"/>
  <c r="H270" i="6"/>
  <c r="H271" i="6"/>
  <c r="H274" i="6"/>
  <c r="H182" i="6"/>
  <c r="T182" i="6" s="1"/>
  <c r="H272" i="6" l="1"/>
  <c r="T272" i="6" s="1"/>
  <c r="H330" i="6"/>
  <c r="T330" i="6" s="1"/>
  <c r="H318" i="6"/>
  <c r="T318" i="6" s="1"/>
  <c r="H298" i="6"/>
  <c r="H388" i="6" s="1"/>
  <c r="H282" i="6"/>
  <c r="T282" i="6" s="1"/>
  <c r="H279" i="6"/>
  <c r="T279" i="6" s="1"/>
  <c r="H278" i="6"/>
  <c r="T278" i="6" s="1"/>
  <c r="H275" i="6"/>
  <c r="T275" i="6" s="1"/>
  <c r="H290" i="6"/>
  <c r="H380" i="6" s="1"/>
  <c r="H350" i="6"/>
  <c r="T350" i="6" s="1"/>
  <c r="H346" i="6"/>
  <c r="T346" i="6" s="1"/>
  <c r="H314" i="6"/>
  <c r="T314" i="6" s="1"/>
  <c r="H286" i="6"/>
  <c r="T286" i="6" s="1"/>
  <c r="H334" i="6"/>
  <c r="H424" i="6" s="1"/>
  <c r="H302" i="6"/>
  <c r="H392" i="6" s="1"/>
  <c r="T215" i="6"/>
  <c r="H305" i="6"/>
  <c r="T211" i="6"/>
  <c r="H301" i="6"/>
  <c r="T207" i="6"/>
  <c r="H297" i="6"/>
  <c r="T199" i="6"/>
  <c r="H289" i="6"/>
  <c r="T187" i="6"/>
  <c r="H277" i="6"/>
  <c r="H325" i="6"/>
  <c r="T270" i="6"/>
  <c r="H360" i="6"/>
  <c r="T266" i="6"/>
  <c r="H356" i="6"/>
  <c r="T258" i="6"/>
  <c r="H348" i="6"/>
  <c r="T254" i="6"/>
  <c r="H344" i="6"/>
  <c r="T250" i="6"/>
  <c r="H340" i="6"/>
  <c r="H332" i="6"/>
  <c r="T242" i="6"/>
  <c r="T238" i="6"/>
  <c r="H328" i="6"/>
  <c r="T234" i="6"/>
  <c r="H324" i="6"/>
  <c r="T226" i="6"/>
  <c r="H316" i="6"/>
  <c r="T222" i="6"/>
  <c r="H312" i="6"/>
  <c r="T218" i="6"/>
  <c r="H308" i="6"/>
  <c r="T210" i="6"/>
  <c r="H300" i="6"/>
  <c r="T206" i="6"/>
  <c r="H296" i="6"/>
  <c r="T202" i="6"/>
  <c r="H292" i="6"/>
  <c r="T194" i="6"/>
  <c r="H284" i="6"/>
  <c r="H280" i="6"/>
  <c r="T190" i="6"/>
  <c r="H276" i="6"/>
  <c r="T186" i="6"/>
  <c r="H352" i="6"/>
  <c r="H336" i="6"/>
  <c r="H320" i="6"/>
  <c r="H304" i="6"/>
  <c r="T271" i="6"/>
  <c r="H361" i="6"/>
  <c r="T247" i="6"/>
  <c r="H337" i="6"/>
  <c r="T243" i="6"/>
  <c r="H333" i="6"/>
  <c r="T239" i="6"/>
  <c r="H329" i="6"/>
  <c r="T231" i="6"/>
  <c r="H321" i="6"/>
  <c r="T223" i="6"/>
  <c r="H313" i="6"/>
  <c r="H357" i="6"/>
  <c r="H341" i="6"/>
  <c r="H309" i="6"/>
  <c r="H293" i="6"/>
  <c r="H281" i="6"/>
  <c r="T274" i="6"/>
  <c r="H364" i="6"/>
  <c r="H288" i="6"/>
  <c r="T263" i="6"/>
  <c r="H353" i="6"/>
  <c r="T259" i="6"/>
  <c r="H349" i="6"/>
  <c r="T255" i="6"/>
  <c r="H345" i="6"/>
  <c r="T227" i="6"/>
  <c r="H317" i="6"/>
  <c r="T195" i="6"/>
  <c r="H285" i="6"/>
  <c r="T183" i="6"/>
  <c r="H273" i="6"/>
  <c r="H376" i="6"/>
  <c r="T269" i="6"/>
  <c r="H359" i="6"/>
  <c r="T265" i="6"/>
  <c r="H355" i="6"/>
  <c r="T261" i="6"/>
  <c r="H351" i="6"/>
  <c r="T257" i="6"/>
  <c r="H347" i="6"/>
  <c r="T253" i="6"/>
  <c r="H343" i="6"/>
  <c r="T249" i="6"/>
  <c r="H339" i="6"/>
  <c r="T245" i="6"/>
  <c r="H335" i="6"/>
  <c r="T241" i="6"/>
  <c r="H331" i="6"/>
  <c r="T237" i="6"/>
  <c r="H327" i="6"/>
  <c r="T233" i="6"/>
  <c r="H323" i="6"/>
  <c r="T229" i="6"/>
  <c r="H319" i="6"/>
  <c r="T225" i="6"/>
  <c r="H315" i="6"/>
  <c r="T221" i="6"/>
  <c r="H311" i="6"/>
  <c r="T217" i="6"/>
  <c r="H307" i="6"/>
  <c r="T213" i="6"/>
  <c r="H303" i="6"/>
  <c r="T209" i="6"/>
  <c r="H299" i="6"/>
  <c r="T205" i="6"/>
  <c r="H295" i="6"/>
  <c r="T201" i="6"/>
  <c r="H291" i="6"/>
  <c r="T197" i="6"/>
  <c r="H287" i="6"/>
  <c r="T193" i="6"/>
  <c r="H283" i="6"/>
  <c r="H354" i="6"/>
  <c r="H338" i="6"/>
  <c r="H322" i="6"/>
  <c r="H306" i="6"/>
  <c r="H358" i="6"/>
  <c r="H342" i="6"/>
  <c r="H326" i="6"/>
  <c r="H310" i="6"/>
  <c r="H294" i="6"/>
  <c r="H173" i="7"/>
  <c r="H179" i="7" s="1"/>
  <c r="H185" i="7" s="1"/>
  <c r="H191" i="7" s="1"/>
  <c r="H197" i="7" s="1"/>
  <c r="H203" i="7" s="1"/>
  <c r="H209" i="7" s="1"/>
  <c r="H215" i="7" s="1"/>
  <c r="H174" i="7"/>
  <c r="H180" i="7" s="1"/>
  <c r="H186" i="7" s="1"/>
  <c r="H192" i="7" s="1"/>
  <c r="H198" i="7" s="1"/>
  <c r="H204" i="7" s="1"/>
  <c r="H210" i="7" s="1"/>
  <c r="H216" i="7" s="1"/>
  <c r="H175" i="7"/>
  <c r="H181" i="7" s="1"/>
  <c r="H187" i="7" s="1"/>
  <c r="H193" i="7" s="1"/>
  <c r="H199" i="7" s="1"/>
  <c r="H205" i="7" s="1"/>
  <c r="H211" i="7" s="1"/>
  <c r="H217" i="7" s="1"/>
  <c r="H176" i="7"/>
  <c r="H182" i="7" s="1"/>
  <c r="H188" i="7" s="1"/>
  <c r="H194" i="7" s="1"/>
  <c r="H200" i="7" s="1"/>
  <c r="H206" i="7" s="1"/>
  <c r="H212" i="7" s="1"/>
  <c r="H218" i="7" s="1"/>
  <c r="H177" i="7"/>
  <c r="H183" i="7" s="1"/>
  <c r="H189" i="7" s="1"/>
  <c r="H195" i="7" s="1"/>
  <c r="H201" i="7" s="1"/>
  <c r="H207" i="7" s="1"/>
  <c r="H213" i="7" s="1"/>
  <c r="H219" i="7" s="1"/>
  <c r="H172" i="7"/>
  <c r="H178" i="7" s="1"/>
  <c r="H184" i="7" s="1"/>
  <c r="H190" i="7" s="1"/>
  <c r="H196" i="7" s="1"/>
  <c r="H202" i="7" s="1"/>
  <c r="H208" i="7" s="1"/>
  <c r="H214" i="7" s="1"/>
  <c r="H6" i="7"/>
  <c r="H7" i="7"/>
  <c r="H10" i="7" s="1"/>
  <c r="H5" i="7"/>
  <c r="H8" i="7" s="1"/>
  <c r="G3" i="7"/>
  <c r="S3" i="7" s="1"/>
  <c r="G4" i="7"/>
  <c r="S4" i="7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2" i="7"/>
  <c r="S2" i="7" s="1"/>
  <c r="H735" i="6"/>
  <c r="H736" i="6"/>
  <c r="H737" i="6"/>
  <c r="H747" i="6" s="1"/>
  <c r="H738" i="6"/>
  <c r="H739" i="6"/>
  <c r="H749" i="6" s="1"/>
  <c r="H740" i="6"/>
  <c r="H741" i="6"/>
  <c r="H742" i="6"/>
  <c r="H743" i="6"/>
  <c r="H753" i="6" s="1"/>
  <c r="H734" i="6"/>
  <c r="H744" i="6" s="1"/>
  <c r="I1810" i="10"/>
  <c r="I1815" i="10" s="1"/>
  <c r="I1820" i="10" s="1"/>
  <c r="I1811" i="10"/>
  <c r="I1816" i="10" s="1"/>
  <c r="I1812" i="10"/>
  <c r="I1817" i="10" s="1"/>
  <c r="I1813" i="10"/>
  <c r="I1809" i="10"/>
  <c r="I1814" i="10" s="1"/>
  <c r="I1202" i="9"/>
  <c r="I1211" i="9" s="1"/>
  <c r="I1220" i="9" s="1"/>
  <c r="I1229" i="9" s="1"/>
  <c r="I1203" i="9"/>
  <c r="I1212" i="9" s="1"/>
  <c r="I1221" i="9" s="1"/>
  <c r="I1230" i="9" s="1"/>
  <c r="I1204" i="9"/>
  <c r="I1213" i="9" s="1"/>
  <c r="I1222" i="9" s="1"/>
  <c r="I1231" i="9" s="1"/>
  <c r="I1240" i="9" s="1"/>
  <c r="I1249" i="9" s="1"/>
  <c r="I1258" i="9" s="1"/>
  <c r="I1267" i="9" s="1"/>
  <c r="I1276" i="9" s="1"/>
  <c r="I1285" i="9" s="1"/>
  <c r="I1294" i="9" s="1"/>
  <c r="I1303" i="9" s="1"/>
  <c r="I1312" i="9" s="1"/>
  <c r="I1321" i="9" s="1"/>
  <c r="I1330" i="9" s="1"/>
  <c r="I1339" i="9" s="1"/>
  <c r="I1348" i="9" s="1"/>
  <c r="I1357" i="9" s="1"/>
  <c r="I1366" i="9" s="1"/>
  <c r="I1375" i="9" s="1"/>
  <c r="I1384" i="9" s="1"/>
  <c r="I1393" i="9" s="1"/>
  <c r="I1402" i="9" s="1"/>
  <c r="I1411" i="9" s="1"/>
  <c r="I1420" i="9" s="1"/>
  <c r="I1429" i="9" s="1"/>
  <c r="I1438" i="9" s="1"/>
  <c r="I1447" i="9" s="1"/>
  <c r="I1456" i="9" s="1"/>
  <c r="I1465" i="9" s="1"/>
  <c r="I1474" i="9" s="1"/>
  <c r="I1483" i="9" s="1"/>
  <c r="I1492" i="9" s="1"/>
  <c r="I1501" i="9" s="1"/>
  <c r="I1510" i="9" s="1"/>
  <c r="I1519" i="9" s="1"/>
  <c r="I1528" i="9" s="1"/>
  <c r="I1537" i="9" s="1"/>
  <c r="I1546" i="9" s="1"/>
  <c r="I1555" i="9" s="1"/>
  <c r="I1564" i="9" s="1"/>
  <c r="I1573" i="9" s="1"/>
  <c r="I1582" i="9" s="1"/>
  <c r="I1205" i="9"/>
  <c r="I1214" i="9" s="1"/>
  <c r="I1223" i="9" s="1"/>
  <c r="I1232" i="9" s="1"/>
  <c r="I1241" i="9" s="1"/>
  <c r="I1250" i="9" s="1"/>
  <c r="I1259" i="9" s="1"/>
  <c r="I1268" i="9" s="1"/>
  <c r="I1277" i="9" s="1"/>
  <c r="I1286" i="9" s="1"/>
  <c r="I1295" i="9" s="1"/>
  <c r="I1304" i="9" s="1"/>
  <c r="I1313" i="9" s="1"/>
  <c r="I1322" i="9" s="1"/>
  <c r="I1331" i="9" s="1"/>
  <c r="I1340" i="9" s="1"/>
  <c r="I1349" i="9" s="1"/>
  <c r="I1358" i="9" s="1"/>
  <c r="I1367" i="9" s="1"/>
  <c r="I1376" i="9" s="1"/>
  <c r="I1385" i="9" s="1"/>
  <c r="I1394" i="9" s="1"/>
  <c r="I1403" i="9" s="1"/>
  <c r="I1412" i="9" s="1"/>
  <c r="I1421" i="9" s="1"/>
  <c r="I1430" i="9" s="1"/>
  <c r="I1439" i="9" s="1"/>
  <c r="I1448" i="9" s="1"/>
  <c r="I1457" i="9" s="1"/>
  <c r="I1466" i="9" s="1"/>
  <c r="I1475" i="9" s="1"/>
  <c r="I1484" i="9" s="1"/>
  <c r="I1493" i="9" s="1"/>
  <c r="I1502" i="9" s="1"/>
  <c r="I1511" i="9" s="1"/>
  <c r="I1520" i="9" s="1"/>
  <c r="I1529" i="9" s="1"/>
  <c r="I1538" i="9" s="1"/>
  <c r="I1547" i="9" s="1"/>
  <c r="I1556" i="9" s="1"/>
  <c r="I1565" i="9" s="1"/>
  <c r="I1574" i="9" s="1"/>
  <c r="I1583" i="9" s="1"/>
  <c r="I1206" i="9"/>
  <c r="I1215" i="9" s="1"/>
  <c r="I1224" i="9" s="1"/>
  <c r="I1233" i="9" s="1"/>
  <c r="I1242" i="9" s="1"/>
  <c r="I1251" i="9" s="1"/>
  <c r="I1260" i="9" s="1"/>
  <c r="I1207" i="9"/>
  <c r="I1216" i="9" s="1"/>
  <c r="I1225" i="9" s="1"/>
  <c r="I1234" i="9" s="1"/>
  <c r="I1243" i="9" s="1"/>
  <c r="I1252" i="9" s="1"/>
  <c r="I1261" i="9" s="1"/>
  <c r="I1270" i="9" s="1"/>
  <c r="I1279" i="9" s="1"/>
  <c r="I1288" i="9" s="1"/>
  <c r="I1297" i="9" s="1"/>
  <c r="I1306" i="9" s="1"/>
  <c r="I1315" i="9" s="1"/>
  <c r="I1324" i="9" s="1"/>
  <c r="I1333" i="9" s="1"/>
  <c r="I1342" i="9" s="1"/>
  <c r="I1351" i="9" s="1"/>
  <c r="I1360" i="9" s="1"/>
  <c r="I1369" i="9" s="1"/>
  <c r="I1378" i="9" s="1"/>
  <c r="I1387" i="9" s="1"/>
  <c r="I1396" i="9" s="1"/>
  <c r="I1405" i="9" s="1"/>
  <c r="I1414" i="9" s="1"/>
  <c r="I1423" i="9" s="1"/>
  <c r="I1432" i="9" s="1"/>
  <c r="I1441" i="9" s="1"/>
  <c r="I1450" i="9" s="1"/>
  <c r="I1459" i="9" s="1"/>
  <c r="I1468" i="9" s="1"/>
  <c r="I1477" i="9" s="1"/>
  <c r="I1486" i="9" s="1"/>
  <c r="I1495" i="9" s="1"/>
  <c r="I1504" i="9" s="1"/>
  <c r="I1513" i="9" s="1"/>
  <c r="I1522" i="9" s="1"/>
  <c r="I1531" i="9" s="1"/>
  <c r="I1540" i="9" s="1"/>
  <c r="I1549" i="9" s="1"/>
  <c r="I1558" i="9" s="1"/>
  <c r="I1567" i="9" s="1"/>
  <c r="I1576" i="9" s="1"/>
  <c r="I1585" i="9" s="1"/>
  <c r="I1208" i="9"/>
  <c r="I1217" i="9" s="1"/>
  <c r="I1226" i="9" s="1"/>
  <c r="I1235" i="9" s="1"/>
  <c r="I1209" i="9"/>
  <c r="I1218" i="9" s="1"/>
  <c r="I1227" i="9" s="1"/>
  <c r="I1236" i="9" s="1"/>
  <c r="I1245" i="9" s="1"/>
  <c r="I1254" i="9" s="1"/>
  <c r="I1263" i="9" s="1"/>
  <c r="I1272" i="9" s="1"/>
  <c r="I1281" i="9" s="1"/>
  <c r="I1290" i="9" s="1"/>
  <c r="I1299" i="9" s="1"/>
  <c r="I1308" i="9" s="1"/>
  <c r="I1317" i="9" s="1"/>
  <c r="I1326" i="9" s="1"/>
  <c r="I1335" i="9" s="1"/>
  <c r="I1344" i="9" s="1"/>
  <c r="I1353" i="9" s="1"/>
  <c r="I1362" i="9" s="1"/>
  <c r="I1371" i="9" s="1"/>
  <c r="I1380" i="9" s="1"/>
  <c r="I1389" i="9" s="1"/>
  <c r="I1398" i="9" s="1"/>
  <c r="I1407" i="9" s="1"/>
  <c r="I1416" i="9" s="1"/>
  <c r="I1425" i="9" s="1"/>
  <c r="I1434" i="9" s="1"/>
  <c r="I1443" i="9" s="1"/>
  <c r="I1452" i="9" s="1"/>
  <c r="I1461" i="9" s="1"/>
  <c r="I1470" i="9" s="1"/>
  <c r="I1479" i="9" s="1"/>
  <c r="I1488" i="9" s="1"/>
  <c r="I1497" i="9" s="1"/>
  <c r="I1506" i="9" s="1"/>
  <c r="I1515" i="9" s="1"/>
  <c r="I1524" i="9" s="1"/>
  <c r="I1533" i="9" s="1"/>
  <c r="I1542" i="9" s="1"/>
  <c r="I1551" i="9" s="1"/>
  <c r="I1560" i="9" s="1"/>
  <c r="I1569" i="9" s="1"/>
  <c r="I1578" i="9" s="1"/>
  <c r="I1587" i="9" s="1"/>
  <c r="I1201" i="9"/>
  <c r="I1210" i="9" s="1"/>
  <c r="I1219" i="9" s="1"/>
  <c r="I1228" i="9" s="1"/>
  <c r="I1237" i="9" s="1"/>
  <c r="I1246" i="9" s="1"/>
  <c r="I1255" i="9" s="1"/>
  <c r="I1264" i="9" s="1"/>
  <c r="I1273" i="9" s="1"/>
  <c r="I1282" i="9" s="1"/>
  <c r="I1291" i="9" s="1"/>
  <c r="I1300" i="9" s="1"/>
  <c r="I1309" i="9" s="1"/>
  <c r="I1318" i="9" s="1"/>
  <c r="I1327" i="9" s="1"/>
  <c r="I1336" i="9" s="1"/>
  <c r="I1345" i="9" s="1"/>
  <c r="I1354" i="9" s="1"/>
  <c r="I1363" i="9" s="1"/>
  <c r="I1372" i="9" s="1"/>
  <c r="I1381" i="9" s="1"/>
  <c r="I1390" i="9" s="1"/>
  <c r="I1399" i="9" s="1"/>
  <c r="I1408" i="9" s="1"/>
  <c r="I1417" i="9" s="1"/>
  <c r="I1426" i="9" s="1"/>
  <c r="I1435" i="9" s="1"/>
  <c r="I1444" i="9" s="1"/>
  <c r="I1453" i="9" s="1"/>
  <c r="I1462" i="9" s="1"/>
  <c r="I1471" i="9" s="1"/>
  <c r="I1480" i="9" s="1"/>
  <c r="I1489" i="9" s="1"/>
  <c r="I1498" i="9" s="1"/>
  <c r="I1507" i="9" s="1"/>
  <c r="I1516" i="9" s="1"/>
  <c r="I1525" i="9" s="1"/>
  <c r="I1534" i="9" s="1"/>
  <c r="I1543" i="9" s="1"/>
  <c r="I1552" i="9" s="1"/>
  <c r="I1561" i="9" s="1"/>
  <c r="I1570" i="9" s="1"/>
  <c r="I1579" i="9" s="1"/>
  <c r="T1805" i="10"/>
  <c r="T1806" i="10"/>
  <c r="T1807" i="10"/>
  <c r="T1808" i="10"/>
  <c r="T1804" i="10"/>
  <c r="T290" i="6" l="1"/>
  <c r="H365" i="6"/>
  <c r="H455" i="6" s="1"/>
  <c r="H404" i="6"/>
  <c r="H436" i="6"/>
  <c r="H526" i="6" s="1"/>
  <c r="H408" i="6"/>
  <c r="T408" i="6" s="1"/>
  <c r="T298" i="6"/>
  <c r="T302" i="6"/>
  <c r="H362" i="6"/>
  <c r="T1810" i="10"/>
  <c r="T334" i="6"/>
  <c r="T1809" i="10"/>
  <c r="H420" i="6"/>
  <c r="H369" i="6"/>
  <c r="H459" i="6" s="1"/>
  <c r="T1812" i="10"/>
  <c r="T1815" i="10"/>
  <c r="H440" i="6"/>
  <c r="H530" i="6" s="1"/>
  <c r="H372" i="6"/>
  <c r="T1811" i="10"/>
  <c r="S6" i="7"/>
  <c r="S7" i="7"/>
  <c r="I1825" i="10"/>
  <c r="T1820" i="10"/>
  <c r="I1819" i="10"/>
  <c r="T1814" i="10"/>
  <c r="H368" i="6"/>
  <c r="T368" i="6" s="1"/>
  <c r="G89" i="10"/>
  <c r="G90" i="10"/>
  <c r="G91" i="10"/>
  <c r="I1818" i="10"/>
  <c r="G74" i="10"/>
  <c r="G75" i="10"/>
  <c r="G76" i="10"/>
  <c r="T1816" i="10"/>
  <c r="I1821" i="10"/>
  <c r="G61" i="10"/>
  <c r="G59" i="10"/>
  <c r="G60" i="10"/>
  <c r="H9" i="7"/>
  <c r="H12" i="7" s="1"/>
  <c r="H15" i="7" s="1"/>
  <c r="H18" i="7" s="1"/>
  <c r="H21" i="7" s="1"/>
  <c r="H24" i="7" s="1"/>
  <c r="H27" i="7" s="1"/>
  <c r="H30" i="7" s="1"/>
  <c r="H33" i="7" s="1"/>
  <c r="H36" i="7" s="1"/>
  <c r="H39" i="7" s="1"/>
  <c r="H42" i="7" s="1"/>
  <c r="H45" i="7" s="1"/>
  <c r="H48" i="7" s="1"/>
  <c r="H51" i="7" s="1"/>
  <c r="H54" i="7" s="1"/>
  <c r="H57" i="7" s="1"/>
  <c r="H60" i="7" s="1"/>
  <c r="H63" i="7" s="1"/>
  <c r="H66" i="7" s="1"/>
  <c r="H69" i="7" s="1"/>
  <c r="H72" i="7" s="1"/>
  <c r="H75" i="7" s="1"/>
  <c r="H78" i="7" s="1"/>
  <c r="H81" i="7" s="1"/>
  <c r="H84" i="7" s="1"/>
  <c r="H87" i="7" s="1"/>
  <c r="H90" i="7" s="1"/>
  <c r="H93" i="7" s="1"/>
  <c r="H96" i="7" s="1"/>
  <c r="H99" i="7" s="1"/>
  <c r="H102" i="7" s="1"/>
  <c r="H105" i="7" s="1"/>
  <c r="H108" i="7" s="1"/>
  <c r="H111" i="7" s="1"/>
  <c r="H114" i="7" s="1"/>
  <c r="H117" i="7" s="1"/>
  <c r="H120" i="7" s="1"/>
  <c r="H123" i="7" s="1"/>
  <c r="H126" i="7" s="1"/>
  <c r="H129" i="7" s="1"/>
  <c r="H132" i="7" s="1"/>
  <c r="H135" i="7" s="1"/>
  <c r="H138" i="7" s="1"/>
  <c r="H141" i="7" s="1"/>
  <c r="H144" i="7" s="1"/>
  <c r="H147" i="7" s="1"/>
  <c r="H150" i="7" s="1"/>
  <c r="H153" i="7" s="1"/>
  <c r="H156" i="7" s="1"/>
  <c r="H159" i="7" s="1"/>
  <c r="H162" i="7" s="1"/>
  <c r="S162" i="7" s="1"/>
  <c r="I1244" i="9"/>
  <c r="I1239" i="9"/>
  <c r="I1238" i="9"/>
  <c r="I1269" i="9"/>
  <c r="H754" i="6"/>
  <c r="H752" i="6"/>
  <c r="I752" i="6" s="1"/>
  <c r="H432" i="6"/>
  <c r="T342" i="6"/>
  <c r="H396" i="6"/>
  <c r="T306" i="6"/>
  <c r="H514" i="6"/>
  <c r="T424" i="6"/>
  <c r="H510" i="6"/>
  <c r="T420" i="6"/>
  <c r="T353" i="6"/>
  <c r="H443" i="6"/>
  <c r="T296" i="6"/>
  <c r="H386" i="6"/>
  <c r="T308" i="6"/>
  <c r="H398" i="6"/>
  <c r="T316" i="6"/>
  <c r="H406" i="6"/>
  <c r="T328" i="6"/>
  <c r="H418" i="6"/>
  <c r="T340" i="6"/>
  <c r="H430" i="6"/>
  <c r="T348" i="6"/>
  <c r="H438" i="6"/>
  <c r="T360" i="6"/>
  <c r="H450" i="6"/>
  <c r="T364" i="6"/>
  <c r="H454" i="6"/>
  <c r="T309" i="6"/>
  <c r="H399" i="6"/>
  <c r="T289" i="6"/>
  <c r="H379" i="6"/>
  <c r="H384" i="6"/>
  <c r="T294" i="6"/>
  <c r="T283" i="6"/>
  <c r="H373" i="6"/>
  <c r="T285" i="6"/>
  <c r="H375" i="6"/>
  <c r="T345" i="6"/>
  <c r="H435" i="6"/>
  <c r="T341" i="6"/>
  <c r="H431" i="6"/>
  <c r="T313" i="6"/>
  <c r="H403" i="6"/>
  <c r="T329" i="6"/>
  <c r="H419" i="6"/>
  <c r="T337" i="6"/>
  <c r="H427" i="6"/>
  <c r="T304" i="6"/>
  <c r="H394" i="6"/>
  <c r="T284" i="6"/>
  <c r="H374" i="6"/>
  <c r="T325" i="6"/>
  <c r="H415" i="6"/>
  <c r="H750" i="6"/>
  <c r="I750" i="6" s="1"/>
  <c r="H746" i="6"/>
  <c r="H466" i="6"/>
  <c r="T376" i="6"/>
  <c r="T440" i="6"/>
  <c r="H494" i="6"/>
  <c r="T404" i="6"/>
  <c r="T436" i="6"/>
  <c r="T281" i="6"/>
  <c r="H371" i="6"/>
  <c r="T357" i="6"/>
  <c r="H447" i="6"/>
  <c r="T320" i="6"/>
  <c r="H410" i="6"/>
  <c r="T276" i="6"/>
  <c r="H366" i="6"/>
  <c r="T277" i="6"/>
  <c r="H367" i="6"/>
  <c r="T297" i="6"/>
  <c r="H387" i="6"/>
  <c r="T305" i="6"/>
  <c r="H395" i="6"/>
  <c r="H759" i="6"/>
  <c r="I759" i="6" s="1"/>
  <c r="H748" i="6"/>
  <c r="I748" i="6" s="1"/>
  <c r="H482" i="6"/>
  <c r="T392" i="6"/>
  <c r="H478" i="6"/>
  <c r="T388" i="6"/>
  <c r="T352" i="6"/>
  <c r="H442" i="6"/>
  <c r="T280" i="6"/>
  <c r="H370" i="6"/>
  <c r="T332" i="6"/>
  <c r="H422" i="6"/>
  <c r="T301" i="6"/>
  <c r="H391" i="6"/>
  <c r="H757" i="6"/>
  <c r="I757" i="6" s="1"/>
  <c r="H751" i="6"/>
  <c r="I751" i="6" s="1"/>
  <c r="H448" i="6"/>
  <c r="T358" i="6"/>
  <c r="H412" i="6"/>
  <c r="T322" i="6"/>
  <c r="T291" i="6"/>
  <c r="H381" i="6"/>
  <c r="T299" i="6"/>
  <c r="H389" i="6"/>
  <c r="T307" i="6"/>
  <c r="H397" i="6"/>
  <c r="T315" i="6"/>
  <c r="H405" i="6"/>
  <c r="T323" i="6"/>
  <c r="H413" i="6"/>
  <c r="T331" i="6"/>
  <c r="H421" i="6"/>
  <c r="T339" i="6"/>
  <c r="H429" i="6"/>
  <c r="T347" i="6"/>
  <c r="H437" i="6"/>
  <c r="T355" i="6"/>
  <c r="H445" i="6"/>
  <c r="H400" i="6"/>
  <c r="T310" i="6"/>
  <c r="H428" i="6"/>
  <c r="T338" i="6"/>
  <c r="H763" i="6"/>
  <c r="I763" i="6" s="1"/>
  <c r="H745" i="6"/>
  <c r="I745" i="6" s="1"/>
  <c r="H416" i="6"/>
  <c r="T326" i="6"/>
  <c r="T380" i="6"/>
  <c r="H470" i="6"/>
  <c r="H444" i="6"/>
  <c r="T354" i="6"/>
  <c r="T287" i="6"/>
  <c r="H377" i="6"/>
  <c r="T295" i="6"/>
  <c r="H385" i="6"/>
  <c r="T303" i="6"/>
  <c r="H393" i="6"/>
  <c r="T311" i="6"/>
  <c r="H401" i="6"/>
  <c r="T319" i="6"/>
  <c r="H409" i="6"/>
  <c r="T327" i="6"/>
  <c r="H417" i="6"/>
  <c r="T335" i="6"/>
  <c r="H425" i="6"/>
  <c r="T343" i="6"/>
  <c r="H433" i="6"/>
  <c r="T351" i="6"/>
  <c r="H441" i="6"/>
  <c r="T359" i="6"/>
  <c r="H449" i="6"/>
  <c r="T273" i="6"/>
  <c r="H363" i="6"/>
  <c r="T317" i="6"/>
  <c r="H407" i="6"/>
  <c r="T349" i="6"/>
  <c r="H439" i="6"/>
  <c r="T288" i="6"/>
  <c r="H378" i="6"/>
  <c r="T293" i="6"/>
  <c r="H383" i="6"/>
  <c r="T321" i="6"/>
  <c r="H411" i="6"/>
  <c r="T333" i="6"/>
  <c r="H423" i="6"/>
  <c r="T361" i="6"/>
  <c r="H451" i="6"/>
  <c r="T336" i="6"/>
  <c r="H426" i="6"/>
  <c r="T292" i="6"/>
  <c r="H382" i="6"/>
  <c r="T300" i="6"/>
  <c r="H390" i="6"/>
  <c r="T312" i="6"/>
  <c r="H402" i="6"/>
  <c r="T324" i="6"/>
  <c r="H414" i="6"/>
  <c r="T344" i="6"/>
  <c r="H434" i="6"/>
  <c r="T356" i="6"/>
  <c r="H446" i="6"/>
  <c r="S10" i="7"/>
  <c r="H13" i="7"/>
  <c r="S141" i="7"/>
  <c r="S8" i="7"/>
  <c r="H11" i="7"/>
  <c r="S5" i="7"/>
  <c r="I1822" i="10"/>
  <c r="T1817" i="10"/>
  <c r="T1813" i="10"/>
  <c r="I725" i="6"/>
  <c r="I726" i="6"/>
  <c r="I727" i="6"/>
  <c r="I728" i="6"/>
  <c r="I729" i="6"/>
  <c r="I739" i="6"/>
  <c r="I740" i="6"/>
  <c r="I741" i="6"/>
  <c r="I742" i="6"/>
  <c r="I743" i="6"/>
  <c r="I744" i="6"/>
  <c r="I746" i="6"/>
  <c r="I747" i="6"/>
  <c r="I749" i="6"/>
  <c r="I753" i="6"/>
  <c r="I724" i="6"/>
  <c r="H498" i="6" l="1"/>
  <c r="T365" i="6"/>
  <c r="S36" i="7"/>
  <c r="S45" i="7"/>
  <c r="S84" i="7"/>
  <c r="S93" i="7"/>
  <c r="S132" i="7"/>
  <c r="T369" i="6"/>
  <c r="S9" i="7"/>
  <c r="S57" i="7"/>
  <c r="S105" i="7"/>
  <c r="S153" i="7"/>
  <c r="S48" i="7"/>
  <c r="S96" i="7"/>
  <c r="S144" i="7"/>
  <c r="S21" i="7"/>
  <c r="S117" i="7"/>
  <c r="S60" i="7"/>
  <c r="S108" i="7"/>
  <c r="S156" i="7"/>
  <c r="S69" i="7"/>
  <c r="S12" i="7"/>
  <c r="S33" i="7"/>
  <c r="S81" i="7"/>
  <c r="S129" i="7"/>
  <c r="S24" i="7"/>
  <c r="S72" i="7"/>
  <c r="S120" i="7"/>
  <c r="S27" i="7"/>
  <c r="S51" i="7"/>
  <c r="S75" i="7"/>
  <c r="S99" i="7"/>
  <c r="S123" i="7"/>
  <c r="S147" i="7"/>
  <c r="S18" i="7"/>
  <c r="S42" i="7"/>
  <c r="S66" i="7"/>
  <c r="S90" i="7"/>
  <c r="S114" i="7"/>
  <c r="S138" i="7"/>
  <c r="S15" i="7"/>
  <c r="S39" i="7"/>
  <c r="S63" i="7"/>
  <c r="S87" i="7"/>
  <c r="S111" i="7"/>
  <c r="S135" i="7"/>
  <c r="S159" i="7"/>
  <c r="S30" i="7"/>
  <c r="S54" i="7"/>
  <c r="S78" i="7"/>
  <c r="S102" i="7"/>
  <c r="S126" i="7"/>
  <c r="S150" i="7"/>
  <c r="T362" i="6"/>
  <c r="H452" i="6"/>
  <c r="H458" i="6"/>
  <c r="H548" i="6" s="1"/>
  <c r="T372" i="6"/>
  <c r="H462" i="6"/>
  <c r="T763" i="6"/>
  <c r="T724" i="6"/>
  <c r="T746" i="6"/>
  <c r="T728" i="6"/>
  <c r="T757" i="6"/>
  <c r="T744" i="6"/>
  <c r="G119" i="10"/>
  <c r="G120" i="10"/>
  <c r="G121" i="10"/>
  <c r="I1826" i="10"/>
  <c r="T1821" i="10"/>
  <c r="T729" i="6"/>
  <c r="T727" i="6"/>
  <c r="T753" i="6"/>
  <c r="T743" i="6"/>
  <c r="T726" i="6"/>
  <c r="T751" i="6"/>
  <c r="T747" i="6"/>
  <c r="T752" i="6"/>
  <c r="T759" i="6"/>
  <c r="T742" i="6"/>
  <c r="G104" i="10"/>
  <c r="G105" i="10"/>
  <c r="G106" i="10"/>
  <c r="I1824" i="10"/>
  <c r="I1829" i="10" s="1"/>
  <c r="I1834" i="10" s="1"/>
  <c r="T750" i="6"/>
  <c r="T741" i="6"/>
  <c r="T740" i="6"/>
  <c r="T725" i="6"/>
  <c r="T749" i="6"/>
  <c r="T748" i="6"/>
  <c r="T739" i="6"/>
  <c r="T745" i="6"/>
  <c r="I1823" i="10"/>
  <c r="T1818" i="10"/>
  <c r="I1830" i="10"/>
  <c r="G134" i="10"/>
  <c r="G135" i="10"/>
  <c r="G136" i="10"/>
  <c r="T1825" i="10"/>
  <c r="I1278" i="9"/>
  <c r="I1248" i="9"/>
  <c r="I1247" i="9"/>
  <c r="I1253" i="9"/>
  <c r="T458" i="6"/>
  <c r="H524" i="6"/>
  <c r="T434" i="6"/>
  <c r="H472" i="6"/>
  <c r="T382" i="6"/>
  <c r="T411" i="6"/>
  <c r="H501" i="6"/>
  <c r="H468" i="6"/>
  <c r="T378" i="6"/>
  <c r="T407" i="6"/>
  <c r="H497" i="6"/>
  <c r="T449" i="6"/>
  <c r="H539" i="6"/>
  <c r="T433" i="6"/>
  <c r="H523" i="6"/>
  <c r="T417" i="6"/>
  <c r="H507" i="6"/>
  <c r="T401" i="6"/>
  <c r="H491" i="6"/>
  <c r="T385" i="6"/>
  <c r="H475" i="6"/>
  <c r="T445" i="6"/>
  <c r="H535" i="6"/>
  <c r="T413" i="6"/>
  <c r="H503" i="6"/>
  <c r="T381" i="6"/>
  <c r="H471" i="6"/>
  <c r="H456" i="6"/>
  <c r="T366" i="6"/>
  <c r="H464" i="6"/>
  <c r="T374" i="6"/>
  <c r="T403" i="6"/>
  <c r="H493" i="6"/>
  <c r="T435" i="6"/>
  <c r="H525" i="6"/>
  <c r="H544" i="6"/>
  <c r="T454" i="6"/>
  <c r="H528" i="6"/>
  <c r="T438" i="6"/>
  <c r="H508" i="6"/>
  <c r="T418" i="6"/>
  <c r="H488" i="6"/>
  <c r="T398" i="6"/>
  <c r="T443" i="6"/>
  <c r="H533" i="6"/>
  <c r="H764" i="6"/>
  <c r="H756" i="6"/>
  <c r="H474" i="6"/>
  <c r="T384" i="6"/>
  <c r="H604" i="6"/>
  <c r="T514" i="6"/>
  <c r="T396" i="6"/>
  <c r="H486" i="6"/>
  <c r="T455" i="6"/>
  <c r="H545" i="6"/>
  <c r="T451" i="6"/>
  <c r="H541" i="6"/>
  <c r="T429" i="6"/>
  <c r="H519" i="6"/>
  <c r="T397" i="6"/>
  <c r="H487" i="6"/>
  <c r="H568" i="6"/>
  <c r="T478" i="6"/>
  <c r="T387" i="6"/>
  <c r="H477" i="6"/>
  <c r="T447" i="6"/>
  <c r="H537" i="6"/>
  <c r="T427" i="6"/>
  <c r="H517" i="6"/>
  <c r="H538" i="6"/>
  <c r="T448" i="6"/>
  <c r="T391" i="6"/>
  <c r="H481" i="6"/>
  <c r="H460" i="6"/>
  <c r="T370" i="6"/>
  <c r="H616" i="6"/>
  <c r="T526" i="6"/>
  <c r="H620" i="6"/>
  <c r="T530" i="6"/>
  <c r="H556" i="6"/>
  <c r="T466" i="6"/>
  <c r="H760" i="6"/>
  <c r="H536" i="6"/>
  <c r="T446" i="6"/>
  <c r="H504" i="6"/>
  <c r="T414" i="6"/>
  <c r="H480" i="6"/>
  <c r="T390" i="6"/>
  <c r="H516" i="6"/>
  <c r="T426" i="6"/>
  <c r="T423" i="6"/>
  <c r="H513" i="6"/>
  <c r="T383" i="6"/>
  <c r="H473" i="6"/>
  <c r="T439" i="6"/>
  <c r="H529" i="6"/>
  <c r="T363" i="6"/>
  <c r="H453" i="6"/>
  <c r="T441" i="6"/>
  <c r="H531" i="6"/>
  <c r="T425" i="6"/>
  <c r="H515" i="6"/>
  <c r="T409" i="6"/>
  <c r="H499" i="6"/>
  <c r="T393" i="6"/>
  <c r="H483" i="6"/>
  <c r="T377" i="6"/>
  <c r="H467" i="6"/>
  <c r="H560" i="6"/>
  <c r="T470" i="6"/>
  <c r="T437" i="6"/>
  <c r="H527" i="6"/>
  <c r="T421" i="6"/>
  <c r="H511" i="6"/>
  <c r="T405" i="6"/>
  <c r="H495" i="6"/>
  <c r="T389" i="6"/>
  <c r="H479" i="6"/>
  <c r="H572" i="6"/>
  <c r="T482" i="6"/>
  <c r="H758" i="6"/>
  <c r="H769" i="6"/>
  <c r="T395" i="6"/>
  <c r="H485" i="6"/>
  <c r="T367" i="6"/>
  <c r="H457" i="6"/>
  <c r="H500" i="6"/>
  <c r="T410" i="6"/>
  <c r="T371" i="6"/>
  <c r="H461" i="6"/>
  <c r="T415" i="6"/>
  <c r="H505" i="6"/>
  <c r="H484" i="6"/>
  <c r="T394" i="6"/>
  <c r="T419" i="6"/>
  <c r="H509" i="6"/>
  <c r="T431" i="6"/>
  <c r="H521" i="6"/>
  <c r="T375" i="6"/>
  <c r="H465" i="6"/>
  <c r="T373" i="6"/>
  <c r="H463" i="6"/>
  <c r="T379" i="6"/>
  <c r="H469" i="6"/>
  <c r="T399" i="6"/>
  <c r="H489" i="6"/>
  <c r="H540" i="6"/>
  <c r="T450" i="6"/>
  <c r="H520" i="6"/>
  <c r="T430" i="6"/>
  <c r="H496" i="6"/>
  <c r="T406" i="6"/>
  <c r="H476" i="6"/>
  <c r="T386" i="6"/>
  <c r="H492" i="6"/>
  <c r="T402" i="6"/>
  <c r="H761" i="6"/>
  <c r="H767" i="6"/>
  <c r="T459" i="6"/>
  <c r="H549" i="6"/>
  <c r="T444" i="6"/>
  <c r="H534" i="6"/>
  <c r="H506" i="6"/>
  <c r="T416" i="6"/>
  <c r="H755" i="6"/>
  <c r="T428" i="6"/>
  <c r="H518" i="6"/>
  <c r="I754" i="6"/>
  <c r="H773" i="6"/>
  <c r="H490" i="6"/>
  <c r="T400" i="6"/>
  <c r="T412" i="6"/>
  <c r="H502" i="6"/>
  <c r="H512" i="6"/>
  <c r="T422" i="6"/>
  <c r="H532" i="6"/>
  <c r="T442" i="6"/>
  <c r="H584" i="6"/>
  <c r="T494" i="6"/>
  <c r="H588" i="6"/>
  <c r="T498" i="6"/>
  <c r="H600" i="6"/>
  <c r="T510" i="6"/>
  <c r="H522" i="6"/>
  <c r="T432" i="6"/>
  <c r="H762" i="6"/>
  <c r="H16" i="7"/>
  <c r="S13" i="7"/>
  <c r="H14" i="7"/>
  <c r="S11" i="7"/>
  <c r="I1827" i="10"/>
  <c r="T1822" i="10"/>
  <c r="T1819" i="10"/>
  <c r="T452" i="6" l="1"/>
  <c r="H542" i="6"/>
  <c r="H552" i="6"/>
  <c r="T462" i="6"/>
  <c r="I1831" i="10"/>
  <c r="T1826" i="10"/>
  <c r="I1835" i="10"/>
  <c r="T1830" i="10"/>
  <c r="T754" i="6"/>
  <c r="I1828" i="10"/>
  <c r="T1823" i="10"/>
  <c r="I1839" i="10"/>
  <c r="I1844" i="10" s="1"/>
  <c r="I1849" i="10" s="1"/>
  <c r="G181" i="10"/>
  <c r="G179" i="10"/>
  <c r="G180" i="10"/>
  <c r="I1262" i="9"/>
  <c r="I1257" i="9"/>
  <c r="I1256" i="9"/>
  <c r="I1287" i="9"/>
  <c r="H638" i="6"/>
  <c r="T638" i="6" s="1"/>
  <c r="T548" i="6"/>
  <c r="H592" i="6"/>
  <c r="T502" i="6"/>
  <c r="H777" i="6"/>
  <c r="I767" i="6"/>
  <c r="H771" i="6"/>
  <c r="I761" i="6"/>
  <c r="T476" i="6"/>
  <c r="H566" i="6"/>
  <c r="T520" i="6"/>
  <c r="H610" i="6"/>
  <c r="H772" i="6"/>
  <c r="I762" i="6"/>
  <c r="H678" i="6"/>
  <c r="T678" i="6" s="1"/>
  <c r="T588" i="6"/>
  <c r="H622" i="6"/>
  <c r="T532" i="6"/>
  <c r="H608" i="6"/>
  <c r="T518" i="6"/>
  <c r="H624" i="6"/>
  <c r="T534" i="6"/>
  <c r="T469" i="6"/>
  <c r="H559" i="6"/>
  <c r="T465" i="6"/>
  <c r="H555" i="6"/>
  <c r="T509" i="6"/>
  <c r="H599" i="6"/>
  <c r="T505" i="6"/>
  <c r="H595" i="6"/>
  <c r="T485" i="6"/>
  <c r="H575" i="6"/>
  <c r="T495" i="6"/>
  <c r="H585" i="6"/>
  <c r="T527" i="6"/>
  <c r="H617" i="6"/>
  <c r="T467" i="6"/>
  <c r="H557" i="6"/>
  <c r="T499" i="6"/>
  <c r="H589" i="6"/>
  <c r="T531" i="6"/>
  <c r="H621" i="6"/>
  <c r="T529" i="6"/>
  <c r="H619" i="6"/>
  <c r="T513" i="6"/>
  <c r="H603" i="6"/>
  <c r="T537" i="6"/>
  <c r="H627" i="6"/>
  <c r="T519" i="6"/>
  <c r="H609" i="6"/>
  <c r="T545" i="6"/>
  <c r="H635" i="6"/>
  <c r="T635" i="6" s="1"/>
  <c r="T503" i="6"/>
  <c r="H593" i="6"/>
  <c r="T475" i="6"/>
  <c r="H565" i="6"/>
  <c r="T507" i="6"/>
  <c r="H597" i="6"/>
  <c r="T539" i="6"/>
  <c r="H629" i="6"/>
  <c r="H765" i="6"/>
  <c r="I755" i="6"/>
  <c r="H779" i="6"/>
  <c r="I769" i="6"/>
  <c r="H768" i="6"/>
  <c r="I758" i="6"/>
  <c r="H570" i="6"/>
  <c r="T480" i="6"/>
  <c r="T536" i="6"/>
  <c r="H626" i="6"/>
  <c r="H770" i="6"/>
  <c r="I760" i="6"/>
  <c r="H710" i="6"/>
  <c r="T710" i="6" s="1"/>
  <c r="T620" i="6"/>
  <c r="T460" i="6"/>
  <c r="H550" i="6"/>
  <c r="H628" i="6"/>
  <c r="T538" i="6"/>
  <c r="H658" i="6"/>
  <c r="T658" i="6" s="1"/>
  <c r="T568" i="6"/>
  <c r="H694" i="6"/>
  <c r="T694" i="6" s="1"/>
  <c r="T604" i="6"/>
  <c r="T508" i="6"/>
  <c r="H598" i="6"/>
  <c r="H634" i="6"/>
  <c r="T634" i="6" s="1"/>
  <c r="T544" i="6"/>
  <c r="H546" i="6"/>
  <c r="T456" i="6"/>
  <c r="T468" i="6"/>
  <c r="H558" i="6"/>
  <c r="T472" i="6"/>
  <c r="H562" i="6"/>
  <c r="T533" i="6"/>
  <c r="H623" i="6"/>
  <c r="T493" i="6"/>
  <c r="H583" i="6"/>
  <c r="T492" i="6"/>
  <c r="H582" i="6"/>
  <c r="H586" i="6"/>
  <c r="T496" i="6"/>
  <c r="H630" i="6"/>
  <c r="T540" i="6"/>
  <c r="T500" i="6"/>
  <c r="H590" i="6"/>
  <c r="H612" i="6"/>
  <c r="T522" i="6"/>
  <c r="H690" i="6"/>
  <c r="T690" i="6" s="1"/>
  <c r="T600" i="6"/>
  <c r="H674" i="6"/>
  <c r="T674" i="6" s="1"/>
  <c r="T584" i="6"/>
  <c r="H602" i="6"/>
  <c r="T512" i="6"/>
  <c r="H580" i="6"/>
  <c r="T490" i="6"/>
  <c r="H783" i="6"/>
  <c r="I773" i="6"/>
  <c r="T549" i="6"/>
  <c r="H639" i="6"/>
  <c r="T639" i="6" s="1"/>
  <c r="T489" i="6"/>
  <c r="H579" i="6"/>
  <c r="T463" i="6"/>
  <c r="H553" i="6"/>
  <c r="T521" i="6"/>
  <c r="H611" i="6"/>
  <c r="T461" i="6"/>
  <c r="H551" i="6"/>
  <c r="T457" i="6"/>
  <c r="H547" i="6"/>
  <c r="T479" i="6"/>
  <c r="H569" i="6"/>
  <c r="T511" i="6"/>
  <c r="H601" i="6"/>
  <c r="T483" i="6"/>
  <c r="H573" i="6"/>
  <c r="T515" i="6"/>
  <c r="H605" i="6"/>
  <c r="T453" i="6"/>
  <c r="H543" i="6"/>
  <c r="T473" i="6"/>
  <c r="H563" i="6"/>
  <c r="T481" i="6"/>
  <c r="H571" i="6"/>
  <c r="T517" i="6"/>
  <c r="H607" i="6"/>
  <c r="T477" i="6"/>
  <c r="H567" i="6"/>
  <c r="T487" i="6"/>
  <c r="H577" i="6"/>
  <c r="T541" i="6"/>
  <c r="H631" i="6"/>
  <c r="H576" i="6"/>
  <c r="T486" i="6"/>
  <c r="T525" i="6"/>
  <c r="H615" i="6"/>
  <c r="T471" i="6"/>
  <c r="H561" i="6"/>
  <c r="T535" i="6"/>
  <c r="H625" i="6"/>
  <c r="T491" i="6"/>
  <c r="H581" i="6"/>
  <c r="T523" i="6"/>
  <c r="H613" i="6"/>
  <c r="T497" i="6"/>
  <c r="H587" i="6"/>
  <c r="T501" i="6"/>
  <c r="H591" i="6"/>
  <c r="H596" i="6"/>
  <c r="T506" i="6"/>
  <c r="T484" i="6"/>
  <c r="H574" i="6"/>
  <c r="H662" i="6"/>
  <c r="T662" i="6" s="1"/>
  <c r="T572" i="6"/>
  <c r="H650" i="6"/>
  <c r="T650" i="6" s="1"/>
  <c r="T560" i="6"/>
  <c r="T516" i="6"/>
  <c r="H606" i="6"/>
  <c r="T504" i="6"/>
  <c r="H594" i="6"/>
  <c r="H646" i="6"/>
  <c r="T646" i="6" s="1"/>
  <c r="T556" i="6"/>
  <c r="H706" i="6"/>
  <c r="T706" i="6" s="1"/>
  <c r="T616" i="6"/>
  <c r="H564" i="6"/>
  <c r="T474" i="6"/>
  <c r="H766" i="6"/>
  <c r="I756" i="6"/>
  <c r="H774" i="6"/>
  <c r="I764" i="6"/>
  <c r="T488" i="6"/>
  <c r="H578" i="6"/>
  <c r="H618" i="6"/>
  <c r="T528" i="6"/>
  <c r="H554" i="6"/>
  <c r="T464" i="6"/>
  <c r="H614" i="6"/>
  <c r="T524" i="6"/>
  <c r="H19" i="7"/>
  <c r="S16" i="7"/>
  <c r="H17" i="7"/>
  <c r="S14" i="7"/>
  <c r="I1832" i="10"/>
  <c r="T1827" i="10"/>
  <c r="T1824" i="10"/>
  <c r="H632" i="6" l="1"/>
  <c r="T632" i="6" s="1"/>
  <c r="T542" i="6"/>
  <c r="T552" i="6"/>
  <c r="H642" i="6"/>
  <c r="T642" i="6" s="1"/>
  <c r="T764" i="6"/>
  <c r="T756" i="6"/>
  <c r="T758" i="6"/>
  <c r="I1833" i="10"/>
  <c r="G149" i="10"/>
  <c r="G150" i="10"/>
  <c r="G151" i="10"/>
  <c r="T1828" i="10"/>
  <c r="T760" i="6"/>
  <c r="T769" i="6"/>
  <c r="T761" i="6"/>
  <c r="T755" i="6"/>
  <c r="T762" i="6"/>
  <c r="T767" i="6"/>
  <c r="I1840" i="10"/>
  <c r="T1835" i="10"/>
  <c r="T773" i="6"/>
  <c r="I1854" i="10"/>
  <c r="I1859" i="10" s="1"/>
  <c r="I1864" i="10" s="1"/>
  <c r="G254" i="10"/>
  <c r="G255" i="10"/>
  <c r="G256" i="10"/>
  <c r="I1836" i="10"/>
  <c r="G165" i="10"/>
  <c r="G166" i="10"/>
  <c r="G164" i="10"/>
  <c r="T1831" i="10"/>
  <c r="I1265" i="9"/>
  <c r="I1296" i="9"/>
  <c r="I1266" i="9"/>
  <c r="I1271" i="9"/>
  <c r="H686" i="6"/>
  <c r="T686" i="6" s="1"/>
  <c r="T596" i="6"/>
  <c r="H666" i="6"/>
  <c r="T666" i="6" s="1"/>
  <c r="T576" i="6"/>
  <c r="H684" i="6"/>
  <c r="T684" i="6" s="1"/>
  <c r="T594" i="6"/>
  <c r="H670" i="6"/>
  <c r="T670" i="6" s="1"/>
  <c r="T580" i="6"/>
  <c r="H718" i="6"/>
  <c r="T718" i="6" s="1"/>
  <c r="T628" i="6"/>
  <c r="H714" i="6"/>
  <c r="T714" i="6" s="1"/>
  <c r="T624" i="6"/>
  <c r="H712" i="6"/>
  <c r="T712" i="6" s="1"/>
  <c r="T622" i="6"/>
  <c r="H700" i="6"/>
  <c r="T700" i="6" s="1"/>
  <c r="T610" i="6"/>
  <c r="H704" i="6"/>
  <c r="T704" i="6" s="1"/>
  <c r="T614" i="6"/>
  <c r="H708" i="6"/>
  <c r="T708" i="6" s="1"/>
  <c r="T618" i="6"/>
  <c r="H776" i="6"/>
  <c r="I766" i="6"/>
  <c r="H680" i="6"/>
  <c r="T680" i="6" s="1"/>
  <c r="T590" i="6"/>
  <c r="T583" i="6"/>
  <c r="H673" i="6"/>
  <c r="T673" i="6" s="1"/>
  <c r="H652" i="6"/>
  <c r="T652" i="6" s="1"/>
  <c r="T562" i="6"/>
  <c r="H688" i="6"/>
  <c r="T688" i="6" s="1"/>
  <c r="T598" i="6"/>
  <c r="H640" i="6"/>
  <c r="T640" i="6" s="1"/>
  <c r="T550" i="6"/>
  <c r="H780" i="6"/>
  <c r="I770" i="6"/>
  <c r="H660" i="6"/>
  <c r="T660" i="6" s="1"/>
  <c r="T570" i="6"/>
  <c r="T629" i="6"/>
  <c r="H719" i="6"/>
  <c r="T719" i="6" s="1"/>
  <c r="T565" i="6"/>
  <c r="H655" i="6"/>
  <c r="T655" i="6" s="1"/>
  <c r="T627" i="6"/>
  <c r="H717" i="6"/>
  <c r="T717" i="6" s="1"/>
  <c r="T619" i="6"/>
  <c r="H709" i="6"/>
  <c r="T709" i="6" s="1"/>
  <c r="H679" i="6"/>
  <c r="T679" i="6" s="1"/>
  <c r="T589" i="6"/>
  <c r="T617" i="6"/>
  <c r="H707" i="6"/>
  <c r="T707" i="6" s="1"/>
  <c r="T575" i="6"/>
  <c r="H665" i="6"/>
  <c r="T665" i="6" s="1"/>
  <c r="T599" i="6"/>
  <c r="H689" i="6"/>
  <c r="T689" i="6" s="1"/>
  <c r="T559" i="6"/>
  <c r="H649" i="6"/>
  <c r="T649" i="6" s="1"/>
  <c r="H787" i="6"/>
  <c r="I777" i="6"/>
  <c r="H654" i="6"/>
  <c r="T654" i="6" s="1"/>
  <c r="T564" i="6"/>
  <c r="H784" i="6"/>
  <c r="I774" i="6"/>
  <c r="H664" i="6"/>
  <c r="T664" i="6" s="1"/>
  <c r="T574" i="6"/>
  <c r="H681" i="6"/>
  <c r="T681" i="6" s="1"/>
  <c r="T591" i="6"/>
  <c r="T613" i="6"/>
  <c r="H703" i="6"/>
  <c r="T703" i="6" s="1"/>
  <c r="T625" i="6"/>
  <c r="H715" i="6"/>
  <c r="T715" i="6" s="1"/>
  <c r="T615" i="6"/>
  <c r="H705" i="6"/>
  <c r="T705" i="6" s="1"/>
  <c r="T631" i="6"/>
  <c r="H721" i="6"/>
  <c r="T721" i="6" s="1"/>
  <c r="T567" i="6"/>
  <c r="H657" i="6"/>
  <c r="T657" i="6" s="1"/>
  <c r="T571" i="6"/>
  <c r="H661" i="6"/>
  <c r="T661" i="6" s="1"/>
  <c r="T543" i="6"/>
  <c r="H633" i="6"/>
  <c r="T633" i="6" s="1"/>
  <c r="T573" i="6"/>
  <c r="H663" i="6"/>
  <c r="T663" i="6" s="1"/>
  <c r="T569" i="6"/>
  <c r="H659" i="6"/>
  <c r="T659" i="6" s="1"/>
  <c r="T551" i="6"/>
  <c r="H641" i="6"/>
  <c r="T641" i="6" s="1"/>
  <c r="T553" i="6"/>
  <c r="H643" i="6"/>
  <c r="T643" i="6" s="1"/>
  <c r="H702" i="6"/>
  <c r="T702" i="6" s="1"/>
  <c r="T612" i="6"/>
  <c r="H720" i="6"/>
  <c r="T720" i="6" s="1"/>
  <c r="T630" i="6"/>
  <c r="H775" i="6"/>
  <c r="I765" i="6"/>
  <c r="H781" i="6"/>
  <c r="I771" i="6"/>
  <c r="H668" i="6"/>
  <c r="T668" i="6" s="1"/>
  <c r="T578" i="6"/>
  <c r="H696" i="6"/>
  <c r="T696" i="6" s="1"/>
  <c r="T606" i="6"/>
  <c r="T587" i="6"/>
  <c r="H677" i="6"/>
  <c r="T677" i="6" s="1"/>
  <c r="T581" i="6"/>
  <c r="H671" i="6"/>
  <c r="T671" i="6" s="1"/>
  <c r="T561" i="6"/>
  <c r="H651" i="6"/>
  <c r="T651" i="6" s="1"/>
  <c r="T577" i="6"/>
  <c r="H667" i="6"/>
  <c r="T667" i="6" s="1"/>
  <c r="T607" i="6"/>
  <c r="H697" i="6"/>
  <c r="T697" i="6" s="1"/>
  <c r="T563" i="6"/>
  <c r="H653" i="6"/>
  <c r="T653" i="6" s="1"/>
  <c r="T605" i="6"/>
  <c r="H695" i="6"/>
  <c r="T695" i="6" s="1"/>
  <c r="T601" i="6"/>
  <c r="H691" i="6"/>
  <c r="T691" i="6" s="1"/>
  <c r="T547" i="6"/>
  <c r="H637" i="6"/>
  <c r="T637" i="6" s="1"/>
  <c r="T611" i="6"/>
  <c r="H701" i="6"/>
  <c r="T701" i="6" s="1"/>
  <c r="T579" i="6"/>
  <c r="H669" i="6"/>
  <c r="T669" i="6" s="1"/>
  <c r="H793" i="6"/>
  <c r="I783" i="6"/>
  <c r="H692" i="6"/>
  <c r="T692" i="6" s="1"/>
  <c r="T602" i="6"/>
  <c r="H676" i="6"/>
  <c r="T676" i="6" s="1"/>
  <c r="T586" i="6"/>
  <c r="H636" i="6"/>
  <c r="T636" i="6" s="1"/>
  <c r="T546" i="6"/>
  <c r="T626" i="6"/>
  <c r="H716" i="6"/>
  <c r="T716" i="6" s="1"/>
  <c r="H778" i="6"/>
  <c r="I768" i="6"/>
  <c r="H698" i="6"/>
  <c r="T698" i="6" s="1"/>
  <c r="T608" i="6"/>
  <c r="H656" i="6"/>
  <c r="T656" i="6" s="1"/>
  <c r="T566" i="6"/>
  <c r="H644" i="6"/>
  <c r="T644" i="6" s="1"/>
  <c r="T554" i="6"/>
  <c r="H672" i="6"/>
  <c r="T672" i="6" s="1"/>
  <c r="T582" i="6"/>
  <c r="H713" i="6"/>
  <c r="T713" i="6" s="1"/>
  <c r="T623" i="6"/>
  <c r="H648" i="6"/>
  <c r="T648" i="6" s="1"/>
  <c r="T558" i="6"/>
  <c r="H789" i="6"/>
  <c r="I779" i="6"/>
  <c r="T597" i="6"/>
  <c r="H687" i="6"/>
  <c r="T687" i="6" s="1"/>
  <c r="T593" i="6"/>
  <c r="H683" i="6"/>
  <c r="T683" i="6" s="1"/>
  <c r="T609" i="6"/>
  <c r="H699" i="6"/>
  <c r="T699" i="6" s="1"/>
  <c r="T603" i="6"/>
  <c r="H693" i="6"/>
  <c r="T693" i="6" s="1"/>
  <c r="H711" i="6"/>
  <c r="T711" i="6" s="1"/>
  <c r="T621" i="6"/>
  <c r="T557" i="6"/>
  <c r="H647" i="6"/>
  <c r="T647" i="6" s="1"/>
  <c r="T585" i="6"/>
  <c r="H675" i="6"/>
  <c r="T675" i="6" s="1"/>
  <c r="T595" i="6"/>
  <c r="H685" i="6"/>
  <c r="T685" i="6" s="1"/>
  <c r="H645" i="6"/>
  <c r="T645" i="6" s="1"/>
  <c r="T555" i="6"/>
  <c r="H782" i="6"/>
  <c r="I772" i="6"/>
  <c r="H682" i="6"/>
  <c r="T682" i="6" s="1"/>
  <c r="T592" i="6"/>
  <c r="H22" i="7"/>
  <c r="S19" i="7"/>
  <c r="H20" i="7"/>
  <c r="S17" i="7"/>
  <c r="T1832" i="10"/>
  <c r="I1837" i="10"/>
  <c r="T1829" i="10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T1252" i="9" l="1"/>
  <c r="T1239" i="9"/>
  <c r="T1203" i="9"/>
  <c r="T1235" i="9"/>
  <c r="T1196" i="9"/>
  <c r="T1204" i="9"/>
  <c r="T1212" i="9"/>
  <c r="T1220" i="9"/>
  <c r="T1228" i="9"/>
  <c r="T1244" i="9"/>
  <c r="T1260" i="9"/>
  <c r="T1246" i="9"/>
  <c r="T779" i="6"/>
  <c r="T783" i="6"/>
  <c r="T770" i="6"/>
  <c r="T1256" i="9"/>
  <c r="I1841" i="10"/>
  <c r="T1836" i="10"/>
  <c r="G209" i="10"/>
  <c r="G210" i="10"/>
  <c r="G211" i="10"/>
  <c r="I1845" i="10"/>
  <c r="T1840" i="10"/>
  <c r="T1231" i="9"/>
  <c r="T1195" i="9"/>
  <c r="T1227" i="9"/>
  <c r="T1197" i="9"/>
  <c r="T1205" i="9"/>
  <c r="T1213" i="9"/>
  <c r="T1221" i="9"/>
  <c r="T1229" i="9"/>
  <c r="T1237" i="9"/>
  <c r="T1253" i="9"/>
  <c r="T1269" i="9"/>
  <c r="T1240" i="9"/>
  <c r="I1838" i="10"/>
  <c r="T1833" i="10"/>
  <c r="T1247" i="9"/>
  <c r="T1211" i="9"/>
  <c r="T1251" i="9"/>
  <c r="T1198" i="9"/>
  <c r="T1206" i="9"/>
  <c r="T1214" i="9"/>
  <c r="T1222" i="9"/>
  <c r="T1230" i="9"/>
  <c r="T1238" i="9"/>
  <c r="T1278" i="9"/>
  <c r="T1236" i="9"/>
  <c r="G194" i="10"/>
  <c r="G195" i="10"/>
  <c r="G196" i="10"/>
  <c r="T777" i="6"/>
  <c r="T1262" i="9"/>
  <c r="T1207" i="9"/>
  <c r="T1223" i="9"/>
  <c r="T1192" i="9"/>
  <c r="T1200" i="9"/>
  <c r="T1208" i="9"/>
  <c r="T1216" i="9"/>
  <c r="T1224" i="9"/>
  <c r="T1248" i="9"/>
  <c r="T1232" i="9"/>
  <c r="T772" i="6"/>
  <c r="T771" i="6"/>
  <c r="T766" i="6"/>
  <c r="T1257" i="9"/>
  <c r="G329" i="10"/>
  <c r="G330" i="10"/>
  <c r="G331" i="10"/>
  <c r="I1869" i="10"/>
  <c r="I1874" i="10" s="1"/>
  <c r="I1879" i="10" s="1"/>
  <c r="T1199" i="9"/>
  <c r="T1193" i="9"/>
  <c r="T1201" i="9"/>
  <c r="T1209" i="9"/>
  <c r="T1217" i="9"/>
  <c r="T1225" i="9"/>
  <c r="T1233" i="9"/>
  <c r="T1194" i="9"/>
  <c r="T1202" i="9"/>
  <c r="T1210" i="9"/>
  <c r="T1218" i="9"/>
  <c r="T1226" i="9"/>
  <c r="T1234" i="9"/>
  <c r="T1242" i="9"/>
  <c r="T768" i="6"/>
  <c r="T765" i="6"/>
  <c r="T774" i="6"/>
  <c r="T1287" i="9"/>
  <c r="T1215" i="9"/>
  <c r="T1219" i="9"/>
  <c r="T1243" i="9"/>
  <c r="I1280" i="9"/>
  <c r="T1271" i="9"/>
  <c r="I1305" i="9"/>
  <c r="T1296" i="9"/>
  <c r="I1275" i="9"/>
  <c r="T1266" i="9"/>
  <c r="I1274" i="9"/>
  <c r="T1265" i="9"/>
  <c r="H791" i="6"/>
  <c r="I781" i="6"/>
  <c r="H790" i="6"/>
  <c r="I780" i="6"/>
  <c r="H803" i="6"/>
  <c r="I793" i="6"/>
  <c r="H785" i="6"/>
  <c r="I775" i="6"/>
  <c r="H792" i="6"/>
  <c r="I782" i="6"/>
  <c r="H788" i="6"/>
  <c r="I778" i="6"/>
  <c r="H794" i="6"/>
  <c r="I784" i="6"/>
  <c r="H799" i="6"/>
  <c r="I789" i="6"/>
  <c r="H797" i="6"/>
  <c r="I787" i="6"/>
  <c r="H786" i="6"/>
  <c r="I776" i="6"/>
  <c r="H25" i="7"/>
  <c r="S22" i="7"/>
  <c r="H23" i="7"/>
  <c r="S20" i="7"/>
  <c r="I1842" i="10"/>
  <c r="T1837" i="10"/>
  <c r="T1834" i="10"/>
  <c r="T1261" i="9"/>
  <c r="T1249" i="9"/>
  <c r="T1245" i="9"/>
  <c r="T1241" i="9"/>
  <c r="T1255" i="9"/>
  <c r="T787" i="6" l="1"/>
  <c r="T781" i="6"/>
  <c r="T782" i="6"/>
  <c r="T789" i="6"/>
  <c r="T775" i="6"/>
  <c r="I1884" i="10"/>
  <c r="I1889" i="10" s="1"/>
  <c r="I1894" i="10" s="1"/>
  <c r="G405" i="10"/>
  <c r="G406" i="10"/>
  <c r="G404" i="10"/>
  <c r="I1846" i="10"/>
  <c r="T1841" i="10"/>
  <c r="T793" i="6"/>
  <c r="T776" i="6"/>
  <c r="T784" i="6"/>
  <c r="I1843" i="10"/>
  <c r="T1838" i="10"/>
  <c r="T778" i="6"/>
  <c r="T780" i="6"/>
  <c r="I1850" i="10"/>
  <c r="T1845" i="10"/>
  <c r="I1284" i="9"/>
  <c r="T1275" i="9"/>
  <c r="I1289" i="9"/>
  <c r="T1280" i="9"/>
  <c r="I1283" i="9"/>
  <c r="T1274" i="9"/>
  <c r="I1314" i="9"/>
  <c r="T1305" i="9"/>
  <c r="H809" i="6"/>
  <c r="I799" i="6"/>
  <c r="H813" i="6"/>
  <c r="I803" i="6"/>
  <c r="H796" i="6"/>
  <c r="I786" i="6"/>
  <c r="H798" i="6"/>
  <c r="I788" i="6"/>
  <c r="H800" i="6"/>
  <c r="I790" i="6"/>
  <c r="H795" i="6"/>
  <c r="I785" i="6"/>
  <c r="H804" i="6"/>
  <c r="I794" i="6"/>
  <c r="H807" i="6"/>
  <c r="I797" i="6"/>
  <c r="H802" i="6"/>
  <c r="I792" i="6"/>
  <c r="H801" i="6"/>
  <c r="I791" i="6"/>
  <c r="H28" i="7"/>
  <c r="S25" i="7"/>
  <c r="H26" i="7"/>
  <c r="S23" i="7"/>
  <c r="I1847" i="10"/>
  <c r="T1842" i="10"/>
  <c r="T1839" i="10"/>
  <c r="T1250" i="9"/>
  <c r="T1258" i="9"/>
  <c r="T1270" i="9"/>
  <c r="T1254" i="9"/>
  <c r="T1264" i="9"/>
  <c r="T792" i="6" l="1"/>
  <c r="T790" i="6"/>
  <c r="T799" i="6"/>
  <c r="T797" i="6"/>
  <c r="T788" i="6"/>
  <c r="I1899" i="10"/>
  <c r="I1904" i="10" s="1"/>
  <c r="I1909" i="10" s="1"/>
  <c r="G479" i="10"/>
  <c r="G480" i="10"/>
  <c r="G481" i="10"/>
  <c r="T794" i="6"/>
  <c r="T786" i="6"/>
  <c r="I1855" i="10"/>
  <c r="T1850" i="10"/>
  <c r="I1848" i="10"/>
  <c r="G224" i="10"/>
  <c r="G225" i="10"/>
  <c r="G226" i="10"/>
  <c r="T1843" i="10"/>
  <c r="I1851" i="10"/>
  <c r="G239" i="10"/>
  <c r="G240" i="10"/>
  <c r="G241" i="10"/>
  <c r="T1846" i="10"/>
  <c r="T791" i="6"/>
  <c r="T785" i="6"/>
  <c r="T803" i="6"/>
  <c r="I1323" i="9"/>
  <c r="T1314" i="9"/>
  <c r="I1298" i="9"/>
  <c r="T1289" i="9"/>
  <c r="I1292" i="9"/>
  <c r="T1283" i="9"/>
  <c r="I1293" i="9"/>
  <c r="T1284" i="9"/>
  <c r="H814" i="6"/>
  <c r="I804" i="6"/>
  <c r="H806" i="6"/>
  <c r="I796" i="6"/>
  <c r="H817" i="6"/>
  <c r="I807" i="6"/>
  <c r="H811" i="6"/>
  <c r="I801" i="6"/>
  <c r="H805" i="6"/>
  <c r="I795" i="6"/>
  <c r="H823" i="6"/>
  <c r="I813" i="6"/>
  <c r="H808" i="6"/>
  <c r="I798" i="6"/>
  <c r="H812" i="6"/>
  <c r="I802" i="6"/>
  <c r="H810" i="6"/>
  <c r="I800" i="6"/>
  <c r="H819" i="6"/>
  <c r="I809" i="6"/>
  <c r="H31" i="7"/>
  <c r="S28" i="7"/>
  <c r="H29" i="7"/>
  <c r="S26" i="7"/>
  <c r="I1852" i="10"/>
  <c r="T1847" i="10"/>
  <c r="T1844" i="10"/>
  <c r="T1263" i="9"/>
  <c r="T1279" i="9"/>
  <c r="T1267" i="9"/>
  <c r="T1259" i="9"/>
  <c r="T1273" i="9"/>
  <c r="I1856" i="10" l="1"/>
  <c r="T1851" i="10"/>
  <c r="T809" i="6"/>
  <c r="T813" i="6"/>
  <c r="T796" i="6"/>
  <c r="T798" i="6"/>
  <c r="T807" i="6"/>
  <c r="T800" i="6"/>
  <c r="T795" i="6"/>
  <c r="T804" i="6"/>
  <c r="G269" i="10"/>
  <c r="G270" i="10"/>
  <c r="G271" i="10"/>
  <c r="I1853" i="10"/>
  <c r="T1848" i="10"/>
  <c r="T802" i="6"/>
  <c r="T801" i="6"/>
  <c r="I1860" i="10"/>
  <c r="G285" i="10"/>
  <c r="G286" i="10"/>
  <c r="G284" i="10"/>
  <c r="T1855" i="10"/>
  <c r="I1914" i="10"/>
  <c r="I1919" i="10" s="1"/>
  <c r="I1924" i="10" s="1"/>
  <c r="G554" i="10"/>
  <c r="G555" i="10"/>
  <c r="G556" i="10"/>
  <c r="I1302" i="9"/>
  <c r="T1293" i="9"/>
  <c r="I1307" i="9"/>
  <c r="T1298" i="9"/>
  <c r="I1301" i="9"/>
  <c r="T1292" i="9"/>
  <c r="I1332" i="9"/>
  <c r="T1323" i="9"/>
  <c r="H821" i="6"/>
  <c r="I811" i="6"/>
  <c r="H820" i="6"/>
  <c r="I810" i="6"/>
  <c r="H833" i="6"/>
  <c r="I823" i="6"/>
  <c r="H827" i="6"/>
  <c r="I817" i="6"/>
  <c r="H822" i="6"/>
  <c r="I812" i="6"/>
  <c r="H815" i="6"/>
  <c r="I805" i="6"/>
  <c r="H816" i="6"/>
  <c r="I806" i="6"/>
  <c r="H818" i="6"/>
  <c r="I808" i="6"/>
  <c r="H829" i="6"/>
  <c r="I819" i="6"/>
  <c r="H824" i="6"/>
  <c r="I814" i="6"/>
  <c r="H34" i="7"/>
  <c r="S31" i="7"/>
  <c r="H32" i="7"/>
  <c r="S29" i="7"/>
  <c r="I1857" i="10"/>
  <c r="T1852" i="10"/>
  <c r="T1849" i="10"/>
  <c r="T1268" i="9"/>
  <c r="T1272" i="9"/>
  <c r="T1276" i="9"/>
  <c r="T1288" i="9"/>
  <c r="T1282" i="9"/>
  <c r="T819" i="6" l="1"/>
  <c r="T812" i="6"/>
  <c r="T811" i="6"/>
  <c r="I1858" i="10"/>
  <c r="T1853" i="10"/>
  <c r="T814" i="6"/>
  <c r="T805" i="6"/>
  <c r="T810" i="6"/>
  <c r="T808" i="6"/>
  <c r="T817" i="6"/>
  <c r="I1865" i="10"/>
  <c r="T1860" i="10"/>
  <c r="I1929" i="10"/>
  <c r="I1934" i="10" s="1"/>
  <c r="I1939" i="10" s="1"/>
  <c r="G629" i="10"/>
  <c r="G630" i="10"/>
  <c r="G631" i="10"/>
  <c r="T806" i="6"/>
  <c r="T823" i="6"/>
  <c r="I1861" i="10"/>
  <c r="T1856" i="10"/>
  <c r="I1341" i="9"/>
  <c r="T1332" i="9"/>
  <c r="I1316" i="9"/>
  <c r="T1307" i="9"/>
  <c r="I1310" i="9"/>
  <c r="T1301" i="9"/>
  <c r="I1311" i="9"/>
  <c r="T1302" i="9"/>
  <c r="H834" i="6"/>
  <c r="I824" i="6"/>
  <c r="H828" i="6"/>
  <c r="I818" i="6"/>
  <c r="H825" i="6"/>
  <c r="I815" i="6"/>
  <c r="H837" i="6"/>
  <c r="I827" i="6"/>
  <c r="H830" i="6"/>
  <c r="I820" i="6"/>
  <c r="H839" i="6"/>
  <c r="I829" i="6"/>
  <c r="H826" i="6"/>
  <c r="I816" i="6"/>
  <c r="H832" i="6"/>
  <c r="I822" i="6"/>
  <c r="H843" i="6"/>
  <c r="I833" i="6"/>
  <c r="H831" i="6"/>
  <c r="I821" i="6"/>
  <c r="H37" i="7"/>
  <c r="S34" i="7"/>
  <c r="H35" i="7"/>
  <c r="S32" i="7"/>
  <c r="I1862" i="10"/>
  <c r="T1857" i="10"/>
  <c r="T1854" i="10"/>
  <c r="T1281" i="9"/>
  <c r="T1297" i="9"/>
  <c r="T1285" i="9"/>
  <c r="T1277" i="9"/>
  <c r="T1291" i="9"/>
  <c r="I731" i="6"/>
  <c r="I730" i="6"/>
  <c r="I1863" i="10" l="1"/>
  <c r="G301" i="10"/>
  <c r="G299" i="10"/>
  <c r="G300" i="10"/>
  <c r="T1858" i="10"/>
  <c r="T833" i="6"/>
  <c r="T820" i="6"/>
  <c r="T824" i="6"/>
  <c r="T730" i="6"/>
  <c r="T822" i="6"/>
  <c r="T827" i="6"/>
  <c r="T731" i="6"/>
  <c r="I1866" i="10"/>
  <c r="G314" i="10"/>
  <c r="G315" i="10"/>
  <c r="G316" i="10"/>
  <c r="T1861" i="10"/>
  <c r="I1944" i="10"/>
  <c r="I1949" i="10" s="1"/>
  <c r="I1954" i="10" s="1"/>
  <c r="G704" i="10"/>
  <c r="G705" i="10"/>
  <c r="G706" i="10"/>
  <c r="T816" i="6"/>
  <c r="T815" i="6"/>
  <c r="I1870" i="10"/>
  <c r="T1865" i="10"/>
  <c r="T821" i="6"/>
  <c r="T829" i="6"/>
  <c r="T818" i="6"/>
  <c r="I1320" i="9"/>
  <c r="T1311" i="9"/>
  <c r="I1325" i="9"/>
  <c r="T1316" i="9"/>
  <c r="I1319" i="9"/>
  <c r="T1310" i="9"/>
  <c r="I1350" i="9"/>
  <c r="T1341" i="9"/>
  <c r="H841" i="6"/>
  <c r="I831" i="6"/>
  <c r="H842" i="6"/>
  <c r="I832" i="6"/>
  <c r="H849" i="6"/>
  <c r="I839" i="6"/>
  <c r="H847" i="6"/>
  <c r="I837" i="6"/>
  <c r="H838" i="6"/>
  <c r="I828" i="6"/>
  <c r="H853" i="6"/>
  <c r="I843" i="6"/>
  <c r="H836" i="6"/>
  <c r="I826" i="6"/>
  <c r="H840" i="6"/>
  <c r="I830" i="6"/>
  <c r="H835" i="6"/>
  <c r="I825" i="6"/>
  <c r="H844" i="6"/>
  <c r="I834" i="6"/>
  <c r="H40" i="7"/>
  <c r="S37" i="7"/>
  <c r="H38" i="7"/>
  <c r="S35" i="7"/>
  <c r="I1867" i="10"/>
  <c r="T1862" i="10"/>
  <c r="T1859" i="10"/>
  <c r="T1286" i="9"/>
  <c r="T1294" i="9"/>
  <c r="T1306" i="9"/>
  <c r="T1290" i="9"/>
  <c r="T1300" i="9"/>
  <c r="I732" i="6"/>
  <c r="I733" i="6"/>
  <c r="I734" i="6"/>
  <c r="T733" i="6" l="1"/>
  <c r="T830" i="6"/>
  <c r="T837" i="6"/>
  <c r="T732" i="6"/>
  <c r="G344" i="10"/>
  <c r="G345" i="10"/>
  <c r="G346" i="10"/>
  <c r="T826" i="6"/>
  <c r="T839" i="6"/>
  <c r="T834" i="6"/>
  <c r="T843" i="6"/>
  <c r="T832" i="6"/>
  <c r="I1871" i="10"/>
  <c r="T1866" i="10"/>
  <c r="T825" i="6"/>
  <c r="T828" i="6"/>
  <c r="T831" i="6"/>
  <c r="T734" i="6"/>
  <c r="I1875" i="10"/>
  <c r="G359" i="10"/>
  <c r="G360" i="10"/>
  <c r="G361" i="10"/>
  <c r="T1870" i="10"/>
  <c r="I1959" i="10"/>
  <c r="I1964" i="10" s="1"/>
  <c r="I1969" i="10" s="1"/>
  <c r="G781" i="10"/>
  <c r="G779" i="10"/>
  <c r="G780" i="10"/>
  <c r="I1868" i="10"/>
  <c r="T1863" i="10"/>
  <c r="I1359" i="9"/>
  <c r="T1350" i="9"/>
  <c r="I1334" i="9"/>
  <c r="T1325" i="9"/>
  <c r="I1328" i="9"/>
  <c r="T1319" i="9"/>
  <c r="I1329" i="9"/>
  <c r="T1320" i="9"/>
  <c r="H854" i="6"/>
  <c r="I844" i="6"/>
  <c r="H850" i="6"/>
  <c r="I840" i="6"/>
  <c r="H863" i="6"/>
  <c r="I853" i="6"/>
  <c r="H857" i="6"/>
  <c r="I847" i="6"/>
  <c r="H852" i="6"/>
  <c r="I842" i="6"/>
  <c r="H845" i="6"/>
  <c r="I835" i="6"/>
  <c r="H846" i="6"/>
  <c r="I836" i="6"/>
  <c r="H848" i="6"/>
  <c r="I838" i="6"/>
  <c r="H859" i="6"/>
  <c r="I849" i="6"/>
  <c r="H851" i="6"/>
  <c r="I841" i="6"/>
  <c r="H43" i="7"/>
  <c r="S40" i="7"/>
  <c r="H41" i="7"/>
  <c r="S38" i="7"/>
  <c r="I1872" i="10"/>
  <c r="T1867" i="10"/>
  <c r="T1864" i="10"/>
  <c r="T1315" i="9"/>
  <c r="T1303" i="9"/>
  <c r="T1299" i="9"/>
  <c r="T1295" i="9"/>
  <c r="T1309" i="9"/>
  <c r="I735" i="6"/>
  <c r="I738" i="6"/>
  <c r="I737" i="6"/>
  <c r="I736" i="6"/>
  <c r="Z31" i="5"/>
  <c r="AC31" i="5" l="1"/>
  <c r="AD31" i="5" s="1"/>
  <c r="AG31" i="5" s="1"/>
  <c r="T836" i="6"/>
  <c r="T853" i="6"/>
  <c r="I1880" i="10"/>
  <c r="T1875" i="10"/>
  <c r="T841" i="6"/>
  <c r="T835" i="6"/>
  <c r="T840" i="6"/>
  <c r="I1876" i="10"/>
  <c r="T1871" i="10"/>
  <c r="I1974" i="10"/>
  <c r="I1979" i="10" s="1"/>
  <c r="I1984" i="10" s="1"/>
  <c r="G854" i="10"/>
  <c r="G855" i="10"/>
  <c r="G856" i="10"/>
  <c r="T736" i="6"/>
  <c r="T849" i="6"/>
  <c r="T842" i="6"/>
  <c r="T844" i="6"/>
  <c r="T737" i="6"/>
  <c r="T738" i="6"/>
  <c r="T838" i="6"/>
  <c r="T847" i="6"/>
  <c r="T735" i="6"/>
  <c r="I1873" i="10"/>
  <c r="T1868" i="10"/>
  <c r="I1338" i="9"/>
  <c r="T1329" i="9"/>
  <c r="I1343" i="9"/>
  <c r="T1334" i="9"/>
  <c r="I1337" i="9"/>
  <c r="T1328" i="9"/>
  <c r="T1359" i="9"/>
  <c r="I1368" i="9"/>
  <c r="H861" i="6"/>
  <c r="I851" i="6"/>
  <c r="H858" i="6"/>
  <c r="I848" i="6"/>
  <c r="H855" i="6"/>
  <c r="I845" i="6"/>
  <c r="H867" i="6"/>
  <c r="I857" i="6"/>
  <c r="H860" i="6"/>
  <c r="I850" i="6"/>
  <c r="H869" i="6"/>
  <c r="I859" i="6"/>
  <c r="H856" i="6"/>
  <c r="I846" i="6"/>
  <c r="H862" i="6"/>
  <c r="I852" i="6"/>
  <c r="H873" i="6"/>
  <c r="I863" i="6"/>
  <c r="H864" i="6"/>
  <c r="I854" i="6"/>
  <c r="H46" i="7"/>
  <c r="S43" i="7"/>
  <c r="H44" i="7"/>
  <c r="S41" i="7"/>
  <c r="I1877" i="10"/>
  <c r="T1872" i="10"/>
  <c r="T1869" i="10"/>
  <c r="T1304" i="9"/>
  <c r="T1312" i="9"/>
  <c r="T1324" i="9"/>
  <c r="T1308" i="9"/>
  <c r="T1318" i="9"/>
  <c r="Z32" i="5"/>
  <c r="M270" i="8"/>
  <c r="P270" i="8" s="1"/>
  <c r="M271" i="8"/>
  <c r="P271" i="8" s="1"/>
  <c r="M272" i="8"/>
  <c r="P272" i="8" s="1"/>
  <c r="M273" i="8"/>
  <c r="P273" i="8" s="1"/>
  <c r="M274" i="8"/>
  <c r="P274" i="8" s="1"/>
  <c r="M275" i="8"/>
  <c r="P275" i="8" s="1"/>
  <c r="M276" i="8"/>
  <c r="P276" i="8" s="1"/>
  <c r="M277" i="8"/>
  <c r="P277" i="8" s="1"/>
  <c r="M278" i="8"/>
  <c r="P278" i="8" s="1"/>
  <c r="M279" i="8"/>
  <c r="P279" i="8" s="1"/>
  <c r="M280" i="8"/>
  <c r="P280" i="8" s="1"/>
  <c r="M281" i="8"/>
  <c r="P281" i="8" s="1"/>
  <c r="M282" i="8"/>
  <c r="P282" i="8" s="1"/>
  <c r="M283" i="8"/>
  <c r="P283" i="8" s="1"/>
  <c r="M284" i="8"/>
  <c r="P284" i="8" s="1"/>
  <c r="M285" i="8"/>
  <c r="P285" i="8" s="1"/>
  <c r="M286" i="8"/>
  <c r="P286" i="8" s="1"/>
  <c r="M287" i="8"/>
  <c r="P287" i="8" s="1"/>
  <c r="M288" i="8"/>
  <c r="P288" i="8" s="1"/>
  <c r="M289" i="8"/>
  <c r="P289" i="8" s="1"/>
  <c r="M290" i="8"/>
  <c r="P290" i="8" s="1"/>
  <c r="M291" i="8"/>
  <c r="P291" i="8" s="1"/>
  <c r="M292" i="8"/>
  <c r="P292" i="8" s="1"/>
  <c r="M293" i="8"/>
  <c r="P293" i="8" s="1"/>
  <c r="M294" i="8"/>
  <c r="P294" i="8" s="1"/>
  <c r="M295" i="8"/>
  <c r="P295" i="8" s="1"/>
  <c r="M296" i="8"/>
  <c r="P296" i="8" s="1"/>
  <c r="M297" i="8"/>
  <c r="P297" i="8" s="1"/>
  <c r="M298" i="8"/>
  <c r="P298" i="8" s="1"/>
  <c r="M299" i="8"/>
  <c r="P299" i="8" s="1"/>
  <c r="M300" i="8"/>
  <c r="P300" i="8" s="1"/>
  <c r="M301" i="8"/>
  <c r="P301" i="8" s="1"/>
  <c r="M302" i="8"/>
  <c r="P302" i="8" s="1"/>
  <c r="M303" i="8"/>
  <c r="P303" i="8" s="1"/>
  <c r="M304" i="8"/>
  <c r="P304" i="8" s="1"/>
  <c r="M305" i="8"/>
  <c r="P305" i="8" s="1"/>
  <c r="M306" i="8"/>
  <c r="P306" i="8" s="1"/>
  <c r="M307" i="8"/>
  <c r="P307" i="8" s="1"/>
  <c r="M308" i="8"/>
  <c r="P308" i="8" s="1"/>
  <c r="M309" i="8"/>
  <c r="P309" i="8" s="1"/>
  <c r="M310" i="8"/>
  <c r="P310" i="8" s="1"/>
  <c r="M313" i="8"/>
  <c r="P313" i="8" s="1"/>
  <c r="M314" i="8"/>
  <c r="P314" i="8" s="1"/>
  <c r="M315" i="8"/>
  <c r="P315" i="8" s="1"/>
  <c r="M316" i="8"/>
  <c r="P316" i="8" s="1"/>
  <c r="M317" i="8"/>
  <c r="P317" i="8" s="1"/>
  <c r="M318" i="8"/>
  <c r="P318" i="8" s="1"/>
  <c r="M319" i="8"/>
  <c r="P319" i="8" s="1"/>
  <c r="M320" i="8"/>
  <c r="P320" i="8" s="1"/>
  <c r="M321" i="8"/>
  <c r="P321" i="8" s="1"/>
  <c r="M322" i="8"/>
  <c r="P322" i="8" s="1"/>
  <c r="M323" i="8"/>
  <c r="P323" i="8" s="1"/>
  <c r="M324" i="8"/>
  <c r="P324" i="8" s="1"/>
  <c r="M325" i="8"/>
  <c r="P325" i="8" s="1"/>
  <c r="M326" i="8"/>
  <c r="P326" i="8" s="1"/>
  <c r="M327" i="8"/>
  <c r="P327" i="8" s="1"/>
  <c r="M328" i="8"/>
  <c r="P328" i="8" s="1"/>
  <c r="M329" i="8"/>
  <c r="P329" i="8" s="1"/>
  <c r="M330" i="8"/>
  <c r="P330" i="8" s="1"/>
  <c r="M331" i="8"/>
  <c r="P331" i="8" s="1"/>
  <c r="M332" i="8"/>
  <c r="P332" i="8" s="1"/>
  <c r="M333" i="8"/>
  <c r="P333" i="8" s="1"/>
  <c r="M334" i="8"/>
  <c r="P334" i="8" s="1"/>
  <c r="M335" i="8"/>
  <c r="P335" i="8" s="1"/>
  <c r="M336" i="8"/>
  <c r="P336" i="8" s="1"/>
  <c r="M337" i="8"/>
  <c r="P337" i="8" s="1"/>
  <c r="M338" i="8"/>
  <c r="P338" i="8" s="1"/>
  <c r="M339" i="8"/>
  <c r="P339" i="8" s="1"/>
  <c r="M340" i="8"/>
  <c r="P340" i="8" s="1"/>
  <c r="M341" i="8"/>
  <c r="P341" i="8" s="1"/>
  <c r="M342" i="8"/>
  <c r="P342" i="8" s="1"/>
  <c r="M343" i="8"/>
  <c r="P343" i="8" s="1"/>
  <c r="M344" i="8"/>
  <c r="P344" i="8" s="1"/>
  <c r="M345" i="8"/>
  <c r="P345" i="8" s="1"/>
  <c r="M346" i="8"/>
  <c r="P346" i="8" s="1"/>
  <c r="M347" i="8"/>
  <c r="P347" i="8" s="1"/>
  <c r="M348" i="8"/>
  <c r="P348" i="8" s="1"/>
  <c r="M349" i="8"/>
  <c r="P349" i="8" s="1"/>
  <c r="M350" i="8"/>
  <c r="P350" i="8" s="1"/>
  <c r="M351" i="8"/>
  <c r="P351" i="8" s="1"/>
  <c r="M352" i="8"/>
  <c r="P352" i="8" s="1"/>
  <c r="M353" i="8"/>
  <c r="P353" i="8" s="1"/>
  <c r="M354" i="8"/>
  <c r="P354" i="8" s="1"/>
  <c r="M355" i="8"/>
  <c r="P355" i="8" s="1"/>
  <c r="M356" i="8"/>
  <c r="P356" i="8" s="1"/>
  <c r="M357" i="8"/>
  <c r="P357" i="8" s="1"/>
  <c r="M358" i="8"/>
  <c r="P358" i="8" s="1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M269" i="8"/>
  <c r="P269" i="8" s="1"/>
  <c r="O269" i="8"/>
  <c r="M2" i="8"/>
  <c r="P2" i="8" s="1"/>
  <c r="M3" i="8"/>
  <c r="P3" i="8" s="1"/>
  <c r="M4" i="8"/>
  <c r="P4" i="8" s="1"/>
  <c r="M5" i="8"/>
  <c r="P5" i="8" s="1"/>
  <c r="M6" i="8"/>
  <c r="P6" i="8" s="1"/>
  <c r="M7" i="8"/>
  <c r="P7" i="8" s="1"/>
  <c r="M8" i="8"/>
  <c r="P8" i="8" s="1"/>
  <c r="M9" i="8"/>
  <c r="P9" i="8" s="1"/>
  <c r="M10" i="8"/>
  <c r="P10" i="8" s="1"/>
  <c r="M11" i="8"/>
  <c r="P11" i="8" s="1"/>
  <c r="M12" i="8"/>
  <c r="P12" i="8" s="1"/>
  <c r="M13" i="8"/>
  <c r="P13" i="8" s="1"/>
  <c r="M14" i="8"/>
  <c r="P14" i="8" s="1"/>
  <c r="M15" i="8"/>
  <c r="P15" i="8" s="1"/>
  <c r="M16" i="8"/>
  <c r="P16" i="8" s="1"/>
  <c r="M17" i="8"/>
  <c r="P17" i="8" s="1"/>
  <c r="M18" i="8"/>
  <c r="P18" i="8" s="1"/>
  <c r="M19" i="8"/>
  <c r="P19" i="8" s="1"/>
  <c r="M20" i="8"/>
  <c r="P20" i="8" s="1"/>
  <c r="M21" i="8"/>
  <c r="P21" i="8" s="1"/>
  <c r="M22" i="8"/>
  <c r="P22" i="8" s="1"/>
  <c r="M23" i="8"/>
  <c r="P23" i="8" s="1"/>
  <c r="M24" i="8"/>
  <c r="P24" i="8" s="1"/>
  <c r="M25" i="8"/>
  <c r="P25" i="8" s="1"/>
  <c r="M26" i="8"/>
  <c r="P26" i="8" s="1"/>
  <c r="M27" i="8"/>
  <c r="P27" i="8" s="1"/>
  <c r="M28" i="8"/>
  <c r="P28" i="8" s="1"/>
  <c r="M29" i="8"/>
  <c r="P29" i="8" s="1"/>
  <c r="M30" i="8"/>
  <c r="P30" i="8" s="1"/>
  <c r="M31" i="8"/>
  <c r="P31" i="8" s="1"/>
  <c r="M32" i="8"/>
  <c r="P32" i="8" s="1"/>
  <c r="M33" i="8"/>
  <c r="P33" i="8" s="1"/>
  <c r="M34" i="8"/>
  <c r="P34" i="8" s="1"/>
  <c r="M35" i="8"/>
  <c r="P35" i="8" s="1"/>
  <c r="M36" i="8"/>
  <c r="P36" i="8" s="1"/>
  <c r="M37" i="8"/>
  <c r="P37" i="8" s="1"/>
  <c r="M38" i="8"/>
  <c r="P38" i="8" s="1"/>
  <c r="M39" i="8"/>
  <c r="P39" i="8" s="1"/>
  <c r="M40" i="8"/>
  <c r="P40" i="8" s="1"/>
  <c r="M41" i="8"/>
  <c r="P41" i="8" s="1"/>
  <c r="M42" i="8"/>
  <c r="P42" i="8" s="1"/>
  <c r="M43" i="8"/>
  <c r="P43" i="8" s="1"/>
  <c r="M44" i="8"/>
  <c r="P44" i="8" s="1"/>
  <c r="M45" i="8"/>
  <c r="P45" i="8" s="1"/>
  <c r="M46" i="8"/>
  <c r="P46" i="8" s="1"/>
  <c r="M47" i="8"/>
  <c r="P47" i="8" s="1"/>
  <c r="M48" i="8"/>
  <c r="P48" i="8" s="1"/>
  <c r="M49" i="8"/>
  <c r="P49" i="8" s="1"/>
  <c r="M50" i="8"/>
  <c r="P50" i="8" s="1"/>
  <c r="M51" i="8"/>
  <c r="P51" i="8" s="1"/>
  <c r="M52" i="8"/>
  <c r="P52" i="8" s="1"/>
  <c r="M53" i="8"/>
  <c r="P53" i="8" s="1"/>
  <c r="M54" i="8"/>
  <c r="P54" i="8" s="1"/>
  <c r="M55" i="8"/>
  <c r="P55" i="8" s="1"/>
  <c r="M56" i="8"/>
  <c r="P56" i="8" s="1"/>
  <c r="M57" i="8"/>
  <c r="P57" i="8" s="1"/>
  <c r="M58" i="8"/>
  <c r="P58" i="8" s="1"/>
  <c r="M59" i="8"/>
  <c r="P59" i="8" s="1"/>
  <c r="M60" i="8"/>
  <c r="P60" i="8" s="1"/>
  <c r="M61" i="8"/>
  <c r="P61" i="8" s="1"/>
  <c r="M62" i="8"/>
  <c r="P62" i="8" s="1"/>
  <c r="M63" i="8"/>
  <c r="P63" i="8" s="1"/>
  <c r="M64" i="8"/>
  <c r="P64" i="8" s="1"/>
  <c r="M65" i="8"/>
  <c r="P65" i="8" s="1"/>
  <c r="M66" i="8"/>
  <c r="P66" i="8" s="1"/>
  <c r="M67" i="8"/>
  <c r="P67" i="8" s="1"/>
  <c r="M68" i="8"/>
  <c r="P68" i="8" s="1"/>
  <c r="M69" i="8"/>
  <c r="P69" i="8" s="1"/>
  <c r="M70" i="8"/>
  <c r="P70" i="8" s="1"/>
  <c r="M71" i="8"/>
  <c r="P71" i="8" s="1"/>
  <c r="M72" i="8"/>
  <c r="P72" i="8" s="1"/>
  <c r="M73" i="8"/>
  <c r="P73" i="8" s="1"/>
  <c r="M74" i="8"/>
  <c r="P74" i="8" s="1"/>
  <c r="M75" i="8"/>
  <c r="P75" i="8" s="1"/>
  <c r="M76" i="8"/>
  <c r="P76" i="8" s="1"/>
  <c r="M77" i="8"/>
  <c r="P77" i="8" s="1"/>
  <c r="M78" i="8"/>
  <c r="P78" i="8" s="1"/>
  <c r="M79" i="8"/>
  <c r="P79" i="8" s="1"/>
  <c r="M80" i="8"/>
  <c r="P80" i="8" s="1"/>
  <c r="M81" i="8"/>
  <c r="P81" i="8" s="1"/>
  <c r="M82" i="8"/>
  <c r="P82" i="8" s="1"/>
  <c r="M83" i="8"/>
  <c r="P83" i="8" s="1"/>
  <c r="M84" i="8"/>
  <c r="P84" i="8" s="1"/>
  <c r="M85" i="8"/>
  <c r="P85" i="8" s="1"/>
  <c r="M86" i="8"/>
  <c r="P86" i="8" s="1"/>
  <c r="M87" i="8"/>
  <c r="P87" i="8" s="1"/>
  <c r="M88" i="8"/>
  <c r="P88" i="8" s="1"/>
  <c r="M89" i="8"/>
  <c r="P89" i="8" s="1"/>
  <c r="M90" i="8"/>
  <c r="P90" i="8" s="1"/>
  <c r="M91" i="8"/>
  <c r="P91" i="8" s="1"/>
  <c r="M92" i="8"/>
  <c r="P92" i="8" s="1"/>
  <c r="M93" i="8"/>
  <c r="P93" i="8" s="1"/>
  <c r="M94" i="8"/>
  <c r="P94" i="8" s="1"/>
  <c r="M95" i="8"/>
  <c r="P95" i="8" s="1"/>
  <c r="M96" i="8"/>
  <c r="P96" i="8" s="1"/>
  <c r="M97" i="8"/>
  <c r="P97" i="8" s="1"/>
  <c r="M98" i="8"/>
  <c r="P98" i="8" s="1"/>
  <c r="M99" i="8"/>
  <c r="P99" i="8" s="1"/>
  <c r="M100" i="8"/>
  <c r="P100" i="8" s="1"/>
  <c r="M101" i="8"/>
  <c r="P101" i="8" s="1"/>
  <c r="M102" i="8"/>
  <c r="P102" i="8" s="1"/>
  <c r="M103" i="8"/>
  <c r="P103" i="8" s="1"/>
  <c r="M104" i="8"/>
  <c r="P104" i="8" s="1"/>
  <c r="M105" i="8"/>
  <c r="P105" i="8" s="1"/>
  <c r="M106" i="8"/>
  <c r="P106" i="8" s="1"/>
  <c r="M107" i="8"/>
  <c r="P107" i="8" s="1"/>
  <c r="M108" i="8"/>
  <c r="P108" i="8" s="1"/>
  <c r="M109" i="8"/>
  <c r="P109" i="8" s="1"/>
  <c r="M110" i="8"/>
  <c r="P110" i="8" s="1"/>
  <c r="M111" i="8"/>
  <c r="P111" i="8" s="1"/>
  <c r="M112" i="8"/>
  <c r="P112" i="8" s="1"/>
  <c r="M113" i="8"/>
  <c r="P113" i="8" s="1"/>
  <c r="M114" i="8"/>
  <c r="P114" i="8" s="1"/>
  <c r="M115" i="8"/>
  <c r="P115" i="8" s="1"/>
  <c r="M116" i="8"/>
  <c r="P116" i="8" s="1"/>
  <c r="M117" i="8"/>
  <c r="P117" i="8" s="1"/>
  <c r="M118" i="8"/>
  <c r="P118" i="8" s="1"/>
  <c r="M119" i="8"/>
  <c r="P119" i="8" s="1"/>
  <c r="M120" i="8"/>
  <c r="P120" i="8" s="1"/>
  <c r="M121" i="8"/>
  <c r="P121" i="8" s="1"/>
  <c r="M122" i="8"/>
  <c r="P122" i="8" s="1"/>
  <c r="M123" i="8"/>
  <c r="P123" i="8" s="1"/>
  <c r="M124" i="8"/>
  <c r="P124" i="8" s="1"/>
  <c r="M125" i="8"/>
  <c r="P125" i="8" s="1"/>
  <c r="M126" i="8"/>
  <c r="P126" i="8" s="1"/>
  <c r="M127" i="8"/>
  <c r="P127" i="8" s="1"/>
  <c r="M128" i="8"/>
  <c r="P128" i="8" s="1"/>
  <c r="M129" i="8"/>
  <c r="P129" i="8" s="1"/>
  <c r="M130" i="8"/>
  <c r="P130" i="8" s="1"/>
  <c r="M131" i="8"/>
  <c r="P131" i="8" s="1"/>
  <c r="M132" i="8"/>
  <c r="P132" i="8" s="1"/>
  <c r="M133" i="8"/>
  <c r="P133" i="8" s="1"/>
  <c r="M134" i="8"/>
  <c r="P134" i="8" s="1"/>
  <c r="M135" i="8"/>
  <c r="P135" i="8" s="1"/>
  <c r="M136" i="8"/>
  <c r="P136" i="8" s="1"/>
  <c r="M137" i="8"/>
  <c r="P137" i="8" s="1"/>
  <c r="M138" i="8"/>
  <c r="P138" i="8" s="1"/>
  <c r="M139" i="8"/>
  <c r="P139" i="8" s="1"/>
  <c r="M140" i="8"/>
  <c r="P140" i="8" s="1"/>
  <c r="M141" i="8"/>
  <c r="P141" i="8" s="1"/>
  <c r="M142" i="8"/>
  <c r="P142" i="8" s="1"/>
  <c r="M143" i="8"/>
  <c r="P143" i="8" s="1"/>
  <c r="M144" i="8"/>
  <c r="P144" i="8" s="1"/>
  <c r="M145" i="8"/>
  <c r="P145" i="8" s="1"/>
  <c r="M146" i="8"/>
  <c r="P146" i="8" s="1"/>
  <c r="M147" i="8"/>
  <c r="P147" i="8" s="1"/>
  <c r="M148" i="8"/>
  <c r="P148" i="8" s="1"/>
  <c r="M149" i="8"/>
  <c r="P149" i="8" s="1"/>
  <c r="M150" i="8"/>
  <c r="P150" i="8" s="1"/>
  <c r="M151" i="8"/>
  <c r="P151" i="8" s="1"/>
  <c r="M152" i="8"/>
  <c r="P152" i="8" s="1"/>
  <c r="M153" i="8"/>
  <c r="P153" i="8" s="1"/>
  <c r="M154" i="8"/>
  <c r="P154" i="8" s="1"/>
  <c r="M155" i="8"/>
  <c r="P155" i="8" s="1"/>
  <c r="M156" i="8"/>
  <c r="P156" i="8" s="1"/>
  <c r="M157" i="8"/>
  <c r="P157" i="8" s="1"/>
  <c r="M158" i="8"/>
  <c r="P158" i="8" s="1"/>
  <c r="M159" i="8"/>
  <c r="P159" i="8" s="1"/>
  <c r="M160" i="8"/>
  <c r="P160" i="8" s="1"/>
  <c r="M161" i="8"/>
  <c r="P161" i="8" s="1"/>
  <c r="M162" i="8"/>
  <c r="P162" i="8" s="1"/>
  <c r="M163" i="8"/>
  <c r="P163" i="8" s="1"/>
  <c r="M164" i="8"/>
  <c r="P164" i="8" s="1"/>
  <c r="M165" i="8"/>
  <c r="P165" i="8" s="1"/>
  <c r="M166" i="8"/>
  <c r="P166" i="8" s="1"/>
  <c r="M167" i="8"/>
  <c r="P167" i="8" s="1"/>
  <c r="M168" i="8"/>
  <c r="P168" i="8" s="1"/>
  <c r="M169" i="8"/>
  <c r="P169" i="8" s="1"/>
  <c r="M170" i="8"/>
  <c r="P170" i="8" s="1"/>
  <c r="M171" i="8"/>
  <c r="P171" i="8" s="1"/>
  <c r="M172" i="8"/>
  <c r="P172" i="8" s="1"/>
  <c r="M173" i="8"/>
  <c r="P173" i="8" s="1"/>
  <c r="M174" i="8"/>
  <c r="P174" i="8" s="1"/>
  <c r="M175" i="8"/>
  <c r="P175" i="8" s="1"/>
  <c r="M176" i="8"/>
  <c r="P176" i="8" s="1"/>
  <c r="M177" i="8"/>
  <c r="P177" i="8" s="1"/>
  <c r="M178" i="8"/>
  <c r="P178" i="8" s="1"/>
  <c r="M179" i="8"/>
  <c r="P179" i="8" s="1"/>
  <c r="M180" i="8"/>
  <c r="P180" i="8" s="1"/>
  <c r="M181" i="8"/>
  <c r="P181" i="8" s="1"/>
  <c r="M182" i="8"/>
  <c r="P182" i="8" s="1"/>
  <c r="M183" i="8"/>
  <c r="P183" i="8" s="1"/>
  <c r="M184" i="8"/>
  <c r="P184" i="8" s="1"/>
  <c r="M185" i="8"/>
  <c r="P185" i="8" s="1"/>
  <c r="M186" i="8"/>
  <c r="P186" i="8" s="1"/>
  <c r="M187" i="8"/>
  <c r="P187" i="8" s="1"/>
  <c r="M188" i="8"/>
  <c r="P188" i="8" s="1"/>
  <c r="M189" i="8"/>
  <c r="P189" i="8" s="1"/>
  <c r="M190" i="8"/>
  <c r="P190" i="8" s="1"/>
  <c r="M191" i="8"/>
  <c r="P191" i="8" s="1"/>
  <c r="M192" i="8"/>
  <c r="P192" i="8" s="1"/>
  <c r="M193" i="8"/>
  <c r="P193" i="8" s="1"/>
  <c r="M194" i="8"/>
  <c r="P194" i="8" s="1"/>
  <c r="M195" i="8"/>
  <c r="P195" i="8" s="1"/>
  <c r="M196" i="8"/>
  <c r="P196" i="8" s="1"/>
  <c r="M197" i="8"/>
  <c r="P197" i="8" s="1"/>
  <c r="M198" i="8"/>
  <c r="P198" i="8" s="1"/>
  <c r="M199" i="8"/>
  <c r="P199" i="8" s="1"/>
  <c r="M200" i="8"/>
  <c r="P200" i="8" s="1"/>
  <c r="M201" i="8"/>
  <c r="P201" i="8" s="1"/>
  <c r="M202" i="8"/>
  <c r="P202" i="8" s="1"/>
  <c r="M203" i="8"/>
  <c r="P203" i="8" s="1"/>
  <c r="M204" i="8"/>
  <c r="P204" i="8" s="1"/>
  <c r="M205" i="8"/>
  <c r="P205" i="8" s="1"/>
  <c r="M206" i="8"/>
  <c r="P206" i="8" s="1"/>
  <c r="M207" i="8"/>
  <c r="P207" i="8" s="1"/>
  <c r="M208" i="8"/>
  <c r="P208" i="8" s="1"/>
  <c r="M209" i="8"/>
  <c r="P209" i="8" s="1"/>
  <c r="M210" i="8"/>
  <c r="P210" i="8" s="1"/>
  <c r="M211" i="8"/>
  <c r="P211" i="8" s="1"/>
  <c r="M212" i="8"/>
  <c r="P212" i="8" s="1"/>
  <c r="M213" i="8"/>
  <c r="P213" i="8" s="1"/>
  <c r="M214" i="8"/>
  <c r="P214" i="8" s="1"/>
  <c r="M215" i="8"/>
  <c r="P215" i="8" s="1"/>
  <c r="M216" i="8"/>
  <c r="P216" i="8" s="1"/>
  <c r="M217" i="8"/>
  <c r="P217" i="8" s="1"/>
  <c r="M218" i="8"/>
  <c r="P218" i="8" s="1"/>
  <c r="M219" i="8"/>
  <c r="P219" i="8" s="1"/>
  <c r="M220" i="8"/>
  <c r="P220" i="8" s="1"/>
  <c r="M221" i="8"/>
  <c r="P221" i="8" s="1"/>
  <c r="M222" i="8"/>
  <c r="P222" i="8" s="1"/>
  <c r="M223" i="8"/>
  <c r="P223" i="8" s="1"/>
  <c r="M224" i="8"/>
  <c r="P224" i="8" s="1"/>
  <c r="M225" i="8"/>
  <c r="P225" i="8" s="1"/>
  <c r="M226" i="8"/>
  <c r="P226" i="8" s="1"/>
  <c r="M227" i="8"/>
  <c r="P227" i="8" s="1"/>
  <c r="M228" i="8"/>
  <c r="P228" i="8" s="1"/>
  <c r="M229" i="8"/>
  <c r="P229" i="8" s="1"/>
  <c r="M230" i="8"/>
  <c r="P230" i="8" s="1"/>
  <c r="M231" i="8"/>
  <c r="P231" i="8" s="1"/>
  <c r="M232" i="8"/>
  <c r="P232" i="8" s="1"/>
  <c r="M233" i="8"/>
  <c r="P233" i="8" s="1"/>
  <c r="M234" i="8"/>
  <c r="P234" i="8" s="1"/>
  <c r="M235" i="8"/>
  <c r="P235" i="8" s="1"/>
  <c r="M236" i="8"/>
  <c r="P236" i="8" s="1"/>
  <c r="M237" i="8"/>
  <c r="P237" i="8" s="1"/>
  <c r="M238" i="8"/>
  <c r="P238" i="8" s="1"/>
  <c r="M239" i="8"/>
  <c r="P239" i="8" s="1"/>
  <c r="M240" i="8"/>
  <c r="P240" i="8" s="1"/>
  <c r="M241" i="8"/>
  <c r="P241" i="8" s="1"/>
  <c r="M242" i="8"/>
  <c r="P242" i="8" s="1"/>
  <c r="M243" i="8"/>
  <c r="P243" i="8" s="1"/>
  <c r="M244" i="8"/>
  <c r="P244" i="8" s="1"/>
  <c r="M245" i="8"/>
  <c r="P245" i="8" s="1"/>
  <c r="M246" i="8"/>
  <c r="P246" i="8" s="1"/>
  <c r="M247" i="8"/>
  <c r="P247" i="8" s="1"/>
  <c r="M248" i="8"/>
  <c r="P248" i="8" s="1"/>
  <c r="M249" i="8"/>
  <c r="P249" i="8" s="1"/>
  <c r="M250" i="8"/>
  <c r="P250" i="8" s="1"/>
  <c r="M251" i="8"/>
  <c r="P251" i="8" s="1"/>
  <c r="M252" i="8"/>
  <c r="P252" i="8" s="1"/>
  <c r="M253" i="8"/>
  <c r="P253" i="8" s="1"/>
  <c r="M254" i="8"/>
  <c r="P254" i="8" s="1"/>
  <c r="M255" i="8"/>
  <c r="P255" i="8" s="1"/>
  <c r="M256" i="8"/>
  <c r="P256" i="8" s="1"/>
  <c r="M257" i="8"/>
  <c r="P257" i="8" s="1"/>
  <c r="M258" i="8"/>
  <c r="P258" i="8" s="1"/>
  <c r="M259" i="8"/>
  <c r="P259" i="8" s="1"/>
  <c r="M260" i="8"/>
  <c r="P260" i="8" s="1"/>
  <c r="M261" i="8"/>
  <c r="P261" i="8" s="1"/>
  <c r="M262" i="8"/>
  <c r="P262" i="8" s="1"/>
  <c r="M263" i="8"/>
  <c r="P263" i="8" s="1"/>
  <c r="M264" i="8"/>
  <c r="P264" i="8" s="1"/>
  <c r="M1" i="8"/>
  <c r="P1" i="8" s="1"/>
  <c r="O2" i="8"/>
  <c r="O3" i="8"/>
  <c r="U3" i="8" s="1"/>
  <c r="O4" i="8"/>
  <c r="U4" i="8" s="1"/>
  <c r="O5" i="8"/>
  <c r="U5" i="8" s="1"/>
  <c r="O6" i="8"/>
  <c r="O7" i="8"/>
  <c r="U7" i="8" s="1"/>
  <c r="O8" i="8"/>
  <c r="U8" i="8" s="1"/>
  <c r="O9" i="8"/>
  <c r="U9" i="8" s="1"/>
  <c r="O10" i="8"/>
  <c r="U10" i="8" s="1"/>
  <c r="O11" i="8"/>
  <c r="U11" i="8" s="1"/>
  <c r="O12" i="8"/>
  <c r="U12" i="8" s="1"/>
  <c r="O13" i="8"/>
  <c r="U13" i="8" s="1"/>
  <c r="O14" i="8"/>
  <c r="U14" i="8" s="1"/>
  <c r="O15" i="8"/>
  <c r="O16" i="8"/>
  <c r="U16" i="8" s="1"/>
  <c r="O17" i="8"/>
  <c r="U17" i="8" s="1"/>
  <c r="O18" i="8"/>
  <c r="O19" i="8"/>
  <c r="U19" i="8" s="1"/>
  <c r="O20" i="8"/>
  <c r="U20" i="8" s="1"/>
  <c r="O21" i="8"/>
  <c r="U21" i="8" s="1"/>
  <c r="O22" i="8"/>
  <c r="O23" i="8"/>
  <c r="U23" i="8" s="1"/>
  <c r="O24" i="8"/>
  <c r="U24" i="8" s="1"/>
  <c r="O25" i="8"/>
  <c r="U25" i="8" s="1"/>
  <c r="O26" i="8"/>
  <c r="U26" i="8" s="1"/>
  <c r="O27" i="8"/>
  <c r="U27" i="8" s="1"/>
  <c r="O28" i="8"/>
  <c r="U28" i="8" s="1"/>
  <c r="O29" i="8"/>
  <c r="U29" i="8" s="1"/>
  <c r="O30" i="8"/>
  <c r="U30" i="8" s="1"/>
  <c r="O31" i="8"/>
  <c r="U31" i="8" s="1"/>
  <c r="O32" i="8"/>
  <c r="U32" i="8" s="1"/>
  <c r="O33" i="8"/>
  <c r="U33" i="8" s="1"/>
  <c r="O34" i="8"/>
  <c r="O35" i="8"/>
  <c r="U35" i="8" s="1"/>
  <c r="O36" i="8"/>
  <c r="U36" i="8" s="1"/>
  <c r="O37" i="8"/>
  <c r="U37" i="8" s="1"/>
  <c r="O38" i="8"/>
  <c r="O39" i="8"/>
  <c r="U39" i="8" s="1"/>
  <c r="O40" i="8"/>
  <c r="U40" i="8" s="1"/>
  <c r="O41" i="8"/>
  <c r="U41" i="8" s="1"/>
  <c r="O42" i="8"/>
  <c r="U42" i="8" s="1"/>
  <c r="O43" i="8"/>
  <c r="U43" i="8" s="1"/>
  <c r="O44" i="8"/>
  <c r="U44" i="8" s="1"/>
  <c r="O45" i="8"/>
  <c r="U45" i="8" s="1"/>
  <c r="O46" i="8"/>
  <c r="U46" i="8" s="1"/>
  <c r="O47" i="8"/>
  <c r="U47" i="8" s="1"/>
  <c r="O48" i="8"/>
  <c r="U48" i="8" s="1"/>
  <c r="O49" i="8"/>
  <c r="U49" i="8" s="1"/>
  <c r="O50" i="8"/>
  <c r="U50" i="8" s="1"/>
  <c r="O51" i="8"/>
  <c r="U51" i="8" s="1"/>
  <c r="O52" i="8"/>
  <c r="U52" i="8" s="1"/>
  <c r="O53" i="8"/>
  <c r="U53" i="8" s="1"/>
  <c r="O54" i="8"/>
  <c r="U54" i="8" s="1"/>
  <c r="O55" i="8"/>
  <c r="U55" i="8" s="1"/>
  <c r="O56" i="8"/>
  <c r="U56" i="8" s="1"/>
  <c r="O57" i="8"/>
  <c r="U57" i="8" s="1"/>
  <c r="O58" i="8"/>
  <c r="U58" i="8" s="1"/>
  <c r="O59" i="8"/>
  <c r="U59" i="8" s="1"/>
  <c r="O60" i="8"/>
  <c r="U60" i="8" s="1"/>
  <c r="O61" i="8"/>
  <c r="U61" i="8" s="1"/>
  <c r="O62" i="8"/>
  <c r="O63" i="8"/>
  <c r="U63" i="8" s="1"/>
  <c r="O64" i="8"/>
  <c r="U64" i="8" s="1"/>
  <c r="O65" i="8"/>
  <c r="U65" i="8" s="1"/>
  <c r="O66" i="8"/>
  <c r="U66" i="8" s="1"/>
  <c r="O67" i="8"/>
  <c r="U67" i="8" s="1"/>
  <c r="O68" i="8"/>
  <c r="U68" i="8" s="1"/>
  <c r="O69" i="8"/>
  <c r="U69" i="8" s="1"/>
  <c r="O70" i="8"/>
  <c r="U70" i="8" s="1"/>
  <c r="O71" i="8"/>
  <c r="U71" i="8" s="1"/>
  <c r="O72" i="8"/>
  <c r="U72" i="8" s="1"/>
  <c r="O73" i="8"/>
  <c r="U73" i="8" s="1"/>
  <c r="O74" i="8"/>
  <c r="O75" i="8"/>
  <c r="U75" i="8" s="1"/>
  <c r="O76" i="8"/>
  <c r="U76" i="8" s="1"/>
  <c r="O77" i="8"/>
  <c r="U77" i="8" s="1"/>
  <c r="O78" i="8"/>
  <c r="O79" i="8"/>
  <c r="U79" i="8" s="1"/>
  <c r="O80" i="8"/>
  <c r="U80" i="8" s="1"/>
  <c r="O81" i="8"/>
  <c r="U81" i="8" s="1"/>
  <c r="O82" i="8"/>
  <c r="U82" i="8" s="1"/>
  <c r="O83" i="8"/>
  <c r="U83" i="8" s="1"/>
  <c r="O84" i="8"/>
  <c r="U84" i="8" s="1"/>
  <c r="O85" i="8"/>
  <c r="U85" i="8" s="1"/>
  <c r="O86" i="8"/>
  <c r="O87" i="8"/>
  <c r="U87" i="8" s="1"/>
  <c r="O88" i="8"/>
  <c r="U88" i="8" s="1"/>
  <c r="O89" i="8"/>
  <c r="U89" i="8" s="1"/>
  <c r="O90" i="8"/>
  <c r="O91" i="8"/>
  <c r="U91" i="8" s="1"/>
  <c r="O92" i="8"/>
  <c r="U92" i="8" s="1"/>
  <c r="O93" i="8"/>
  <c r="U93" i="8" s="1"/>
  <c r="O94" i="8"/>
  <c r="O95" i="8"/>
  <c r="U95" i="8" s="1"/>
  <c r="O96" i="8"/>
  <c r="U96" i="8" s="1"/>
  <c r="O97" i="8"/>
  <c r="U97" i="8" s="1"/>
  <c r="O98" i="8"/>
  <c r="U98" i="8" s="1"/>
  <c r="O99" i="8"/>
  <c r="U99" i="8" s="1"/>
  <c r="O100" i="8"/>
  <c r="U100" i="8" s="1"/>
  <c r="O101" i="8"/>
  <c r="U101" i="8" s="1"/>
  <c r="O102" i="8"/>
  <c r="U102" i="8" s="1"/>
  <c r="O103" i="8"/>
  <c r="U103" i="8" s="1"/>
  <c r="O104" i="8"/>
  <c r="U104" i="8" s="1"/>
  <c r="O105" i="8"/>
  <c r="U105" i="8" s="1"/>
  <c r="O106" i="8"/>
  <c r="O107" i="8"/>
  <c r="U107" i="8" s="1"/>
  <c r="O108" i="8"/>
  <c r="U108" i="8" s="1"/>
  <c r="O109" i="8"/>
  <c r="U109" i="8" s="1"/>
  <c r="O110" i="8"/>
  <c r="O111" i="8"/>
  <c r="U111" i="8" s="1"/>
  <c r="O112" i="8"/>
  <c r="U112" i="8" s="1"/>
  <c r="O113" i="8"/>
  <c r="U113" i="8" s="1"/>
  <c r="O114" i="8"/>
  <c r="O115" i="8"/>
  <c r="U115" i="8" s="1"/>
  <c r="O116" i="8"/>
  <c r="U116" i="8" s="1"/>
  <c r="O117" i="8"/>
  <c r="U117" i="8" s="1"/>
  <c r="O118" i="8"/>
  <c r="U118" i="8" s="1"/>
  <c r="O119" i="8"/>
  <c r="U119" i="8" s="1"/>
  <c r="O120" i="8"/>
  <c r="U120" i="8" s="1"/>
  <c r="O121" i="8"/>
  <c r="U121" i="8" s="1"/>
  <c r="O122" i="8"/>
  <c r="O123" i="8"/>
  <c r="U123" i="8" s="1"/>
  <c r="O124" i="8"/>
  <c r="U124" i="8" s="1"/>
  <c r="O125" i="8"/>
  <c r="U125" i="8" s="1"/>
  <c r="O126" i="8"/>
  <c r="U126" i="8" s="1"/>
  <c r="O127" i="8"/>
  <c r="U127" i="8" s="1"/>
  <c r="O128" i="8"/>
  <c r="U128" i="8" s="1"/>
  <c r="O129" i="8"/>
  <c r="U129" i="8" s="1"/>
  <c r="O130" i="8"/>
  <c r="O131" i="8"/>
  <c r="U131" i="8" s="1"/>
  <c r="O132" i="8"/>
  <c r="U132" i="8" s="1"/>
  <c r="O133" i="8"/>
  <c r="U133" i="8" s="1"/>
  <c r="O134" i="8"/>
  <c r="O135" i="8"/>
  <c r="U135" i="8" s="1"/>
  <c r="O136" i="8"/>
  <c r="U136" i="8" s="1"/>
  <c r="O137" i="8"/>
  <c r="U137" i="8" s="1"/>
  <c r="O138" i="8"/>
  <c r="U138" i="8" s="1"/>
  <c r="O139" i="8"/>
  <c r="U139" i="8" s="1"/>
  <c r="O140" i="8"/>
  <c r="U140" i="8" s="1"/>
  <c r="O141" i="8"/>
  <c r="U141" i="8" s="1"/>
  <c r="O142" i="8"/>
  <c r="U142" i="8" s="1"/>
  <c r="O143" i="8"/>
  <c r="U143" i="8" s="1"/>
  <c r="O144" i="8"/>
  <c r="U144" i="8" s="1"/>
  <c r="O145" i="8"/>
  <c r="U145" i="8" s="1"/>
  <c r="O146" i="8"/>
  <c r="O147" i="8"/>
  <c r="U147" i="8" s="1"/>
  <c r="O148" i="8"/>
  <c r="U148" i="8" s="1"/>
  <c r="O149" i="8"/>
  <c r="U149" i="8" s="1"/>
  <c r="O150" i="8"/>
  <c r="U150" i="8" s="1"/>
  <c r="O151" i="8"/>
  <c r="U151" i="8" s="1"/>
  <c r="O152" i="8"/>
  <c r="U152" i="8" s="1"/>
  <c r="O153" i="8"/>
  <c r="U153" i="8" s="1"/>
  <c r="O154" i="8"/>
  <c r="U154" i="8" s="1"/>
  <c r="O155" i="8"/>
  <c r="U155" i="8" s="1"/>
  <c r="O156" i="8"/>
  <c r="U156" i="8" s="1"/>
  <c r="O157" i="8"/>
  <c r="U157" i="8" s="1"/>
  <c r="O158" i="8"/>
  <c r="U158" i="8" s="1"/>
  <c r="O159" i="8"/>
  <c r="U159" i="8" s="1"/>
  <c r="O160" i="8"/>
  <c r="U160" i="8" s="1"/>
  <c r="O161" i="8"/>
  <c r="U161" i="8" s="1"/>
  <c r="O162" i="8"/>
  <c r="O163" i="8"/>
  <c r="U163" i="8" s="1"/>
  <c r="O164" i="8"/>
  <c r="U164" i="8" s="1"/>
  <c r="O165" i="8"/>
  <c r="U165" i="8" s="1"/>
  <c r="O166" i="8"/>
  <c r="O167" i="8"/>
  <c r="U167" i="8" s="1"/>
  <c r="O168" i="8"/>
  <c r="O169" i="8"/>
  <c r="U169" i="8" s="1"/>
  <c r="O170" i="8"/>
  <c r="U170" i="8" s="1"/>
  <c r="O171" i="8"/>
  <c r="O172" i="8"/>
  <c r="U172" i="8" s="1"/>
  <c r="O173" i="8"/>
  <c r="U173" i="8" s="1"/>
  <c r="O174" i="8"/>
  <c r="O175" i="8"/>
  <c r="U175" i="8" s="1"/>
  <c r="O176" i="8"/>
  <c r="U176" i="8" s="1"/>
  <c r="O177" i="8"/>
  <c r="U177" i="8" s="1"/>
  <c r="O178" i="8"/>
  <c r="O179" i="8"/>
  <c r="U179" i="8" s="1"/>
  <c r="O180" i="8"/>
  <c r="U180" i="8" s="1"/>
  <c r="O181" i="8"/>
  <c r="U181" i="8" s="1"/>
  <c r="O182" i="8"/>
  <c r="U182" i="8" s="1"/>
  <c r="O183" i="8"/>
  <c r="U183" i="8" s="1"/>
  <c r="O184" i="8"/>
  <c r="U184" i="8" s="1"/>
  <c r="O185" i="8"/>
  <c r="U185" i="8" s="1"/>
  <c r="O186" i="8"/>
  <c r="O187" i="8"/>
  <c r="U187" i="8" s="1"/>
  <c r="O188" i="8"/>
  <c r="U188" i="8" s="1"/>
  <c r="O189" i="8"/>
  <c r="U189" i="8" s="1"/>
  <c r="O190" i="8"/>
  <c r="U190" i="8" s="1"/>
  <c r="O191" i="8"/>
  <c r="U191" i="8" s="1"/>
  <c r="O192" i="8"/>
  <c r="U192" i="8" s="1"/>
  <c r="O193" i="8"/>
  <c r="U193" i="8" s="1"/>
  <c r="O194" i="8"/>
  <c r="U194" i="8" s="1"/>
  <c r="O195" i="8"/>
  <c r="U195" i="8" s="1"/>
  <c r="O196" i="8"/>
  <c r="U196" i="8" s="1"/>
  <c r="O197" i="8"/>
  <c r="U197" i="8" s="1"/>
  <c r="O198" i="8"/>
  <c r="O199" i="8"/>
  <c r="O200" i="8"/>
  <c r="U200" i="8" s="1"/>
  <c r="O201" i="8"/>
  <c r="U201" i="8" s="1"/>
  <c r="O202" i="8"/>
  <c r="U202" i="8" s="1"/>
  <c r="O203" i="8"/>
  <c r="O204" i="8"/>
  <c r="U204" i="8" s="1"/>
  <c r="O205" i="8"/>
  <c r="U205" i="8" s="1"/>
  <c r="O206" i="8"/>
  <c r="O207" i="8"/>
  <c r="U207" i="8" s="1"/>
  <c r="O208" i="8"/>
  <c r="U208" i="8" s="1"/>
  <c r="O209" i="8"/>
  <c r="U209" i="8" s="1"/>
  <c r="O210" i="8"/>
  <c r="O211" i="8"/>
  <c r="U211" i="8" s="1"/>
  <c r="O212" i="8"/>
  <c r="U212" i="8" s="1"/>
  <c r="O213" i="8"/>
  <c r="U213" i="8" s="1"/>
  <c r="O214" i="8"/>
  <c r="U214" i="8" s="1"/>
  <c r="O215" i="8"/>
  <c r="U215" i="8" s="1"/>
  <c r="O216" i="8"/>
  <c r="U216" i="8" s="1"/>
  <c r="O217" i="8"/>
  <c r="U217" i="8" s="1"/>
  <c r="O218" i="8"/>
  <c r="O219" i="8"/>
  <c r="O220" i="8"/>
  <c r="U220" i="8" s="1"/>
  <c r="O221" i="8"/>
  <c r="U221" i="8" s="1"/>
  <c r="O222" i="8"/>
  <c r="U222" i="8" s="1"/>
  <c r="O223" i="8"/>
  <c r="U223" i="8" s="1"/>
  <c r="O224" i="8"/>
  <c r="U224" i="8" s="1"/>
  <c r="O225" i="8"/>
  <c r="U225" i="8" s="1"/>
  <c r="O226" i="8"/>
  <c r="U226" i="8" s="1"/>
  <c r="O227" i="8"/>
  <c r="U227" i="8" s="1"/>
  <c r="O228" i="8"/>
  <c r="U228" i="8" s="1"/>
  <c r="O229" i="8"/>
  <c r="U229" i="8" s="1"/>
  <c r="O230" i="8"/>
  <c r="O231" i="8"/>
  <c r="O232" i="8"/>
  <c r="U232" i="8" s="1"/>
  <c r="O233" i="8"/>
  <c r="U233" i="8" s="1"/>
  <c r="O234" i="8"/>
  <c r="U234" i="8" s="1"/>
  <c r="O235" i="8"/>
  <c r="O236" i="8"/>
  <c r="U236" i="8" s="1"/>
  <c r="O237" i="8"/>
  <c r="U237" i="8" s="1"/>
  <c r="O238" i="8"/>
  <c r="O239" i="8"/>
  <c r="U239" i="8" s="1"/>
  <c r="O240" i="8"/>
  <c r="U240" i="8" s="1"/>
  <c r="O241" i="8"/>
  <c r="U241" i="8" s="1"/>
  <c r="O242" i="8"/>
  <c r="O243" i="8"/>
  <c r="O244" i="8"/>
  <c r="U244" i="8" s="1"/>
  <c r="O245" i="8"/>
  <c r="U245" i="8" s="1"/>
  <c r="O246" i="8"/>
  <c r="U246" i="8" s="1"/>
  <c r="O247" i="8"/>
  <c r="U247" i="8" s="1"/>
  <c r="O248" i="8"/>
  <c r="U248" i="8" s="1"/>
  <c r="O249" i="8"/>
  <c r="U249" i="8" s="1"/>
  <c r="O250" i="8"/>
  <c r="U250" i="8" s="1"/>
  <c r="O251" i="8"/>
  <c r="U251" i="8" s="1"/>
  <c r="O252" i="8"/>
  <c r="U252" i="8" s="1"/>
  <c r="O253" i="8"/>
  <c r="U253" i="8" s="1"/>
  <c r="O254" i="8"/>
  <c r="O255" i="8"/>
  <c r="U255" i="8" s="1"/>
  <c r="O256" i="8"/>
  <c r="U256" i="8" s="1"/>
  <c r="O257" i="8"/>
  <c r="U257" i="8" s="1"/>
  <c r="O258" i="8"/>
  <c r="O259" i="8"/>
  <c r="O260" i="8"/>
  <c r="O261" i="8"/>
  <c r="U261" i="8" s="1"/>
  <c r="O262" i="8"/>
  <c r="U262" i="8" s="1"/>
  <c r="O263" i="8"/>
  <c r="U263" i="8" s="1"/>
  <c r="O264" i="8"/>
  <c r="U264" i="8" s="1"/>
  <c r="O1" i="8"/>
  <c r="U260" i="8" l="1"/>
  <c r="U358" i="8"/>
  <c r="U354" i="8"/>
  <c r="U350" i="8"/>
  <c r="U346" i="8"/>
  <c r="U342" i="8"/>
  <c r="U338" i="8"/>
  <c r="U334" i="8"/>
  <c r="U330" i="8"/>
  <c r="U326" i="8"/>
  <c r="U322" i="8"/>
  <c r="U15" i="8"/>
  <c r="U357" i="8"/>
  <c r="U318" i="8"/>
  <c r="U352" i="8"/>
  <c r="U344" i="8"/>
  <c r="U336" i="8"/>
  <c r="U328" i="8"/>
  <c r="U320" i="8"/>
  <c r="U310" i="8"/>
  <c r="U302" i="8"/>
  <c r="U294" i="8"/>
  <c r="U314" i="8"/>
  <c r="U308" i="8"/>
  <c r="U304" i="8"/>
  <c r="U300" i="8"/>
  <c r="U296" i="8"/>
  <c r="U292" i="8"/>
  <c r="U288" i="8"/>
  <c r="U284" i="8"/>
  <c r="U280" i="8"/>
  <c r="U276" i="8"/>
  <c r="U34" i="8"/>
  <c r="U78" i="8"/>
  <c r="U343" i="8"/>
  <c r="U335" i="8"/>
  <c r="U327" i="8"/>
  <c r="U319" i="8"/>
  <c r="U309" i="8"/>
  <c r="U301" i="8"/>
  <c r="U293" i="8"/>
  <c r="U285" i="8"/>
  <c r="U277" i="8"/>
  <c r="U254" i="8"/>
  <c r="U242" i="8"/>
  <c r="U238" i="8"/>
  <c r="U230" i="8"/>
  <c r="U218" i="8"/>
  <c r="U210" i="8"/>
  <c r="U206" i="8"/>
  <c r="U198" i="8"/>
  <c r="U186" i="8"/>
  <c r="U178" i="8"/>
  <c r="U166" i="8"/>
  <c r="U134" i="8"/>
  <c r="U130" i="8"/>
  <c r="U122" i="8"/>
  <c r="U114" i="8"/>
  <c r="U106" i="8"/>
  <c r="U94" i="8"/>
  <c r="U86" i="8"/>
  <c r="U62" i="8"/>
  <c r="U38" i="8"/>
  <c r="U286" i="8"/>
  <c r="U355" i="8"/>
  <c r="U351" i="8"/>
  <c r="U347" i="8"/>
  <c r="U339" i="8"/>
  <c r="U331" i="8"/>
  <c r="U323" i="8"/>
  <c r="U315" i="8"/>
  <c r="U305" i="8"/>
  <c r="U297" i="8"/>
  <c r="U289" i="8"/>
  <c r="U281" i="8"/>
  <c r="U231" i="8"/>
  <c r="U199" i="8"/>
  <c r="U324" i="8"/>
  <c r="U316" i="8"/>
  <c r="U306" i="8"/>
  <c r="U298" i="8"/>
  <c r="U290" i="8"/>
  <c r="U282" i="8"/>
  <c r="U278" i="8"/>
  <c r="U168" i="8"/>
  <c r="U259" i="8"/>
  <c r="U243" i="8"/>
  <c r="U235" i="8"/>
  <c r="U203" i="8"/>
  <c r="U171" i="8"/>
  <c r="U258" i="8"/>
  <c r="U174" i="8"/>
  <c r="U162" i="8"/>
  <c r="U146" i="8"/>
  <c r="U110" i="8"/>
  <c r="U90" i="8"/>
  <c r="U74" i="8"/>
  <c r="U18" i="8"/>
  <c r="A32" i="11"/>
  <c r="AJ31" i="5"/>
  <c r="AC32" i="5"/>
  <c r="AD32" i="5" s="1"/>
  <c r="AG32" i="5" s="1"/>
  <c r="U345" i="8"/>
  <c r="U356" i="8"/>
  <c r="U340" i="8"/>
  <c r="U349" i="8"/>
  <c r="U341" i="8"/>
  <c r="U333" i="8"/>
  <c r="U325" i="8"/>
  <c r="U317" i="8"/>
  <c r="U307" i="8"/>
  <c r="U299" i="8"/>
  <c r="U291" i="8"/>
  <c r="U283" i="8"/>
  <c r="U275" i="8"/>
  <c r="U219" i="8"/>
  <c r="U22" i="8"/>
  <c r="U348" i="8"/>
  <c r="U332" i="8"/>
  <c r="U353" i="8"/>
  <c r="U337" i="8"/>
  <c r="U329" i="8"/>
  <c r="U321" i="8"/>
  <c r="U313" i="8"/>
  <c r="U303" i="8"/>
  <c r="U295" i="8"/>
  <c r="U287" i="8"/>
  <c r="U279" i="8"/>
  <c r="U6" i="8"/>
  <c r="T863" i="6"/>
  <c r="T850" i="6"/>
  <c r="T851" i="6"/>
  <c r="I1989" i="10"/>
  <c r="I1994" i="10" s="1"/>
  <c r="I1999" i="10" s="1"/>
  <c r="G929" i="10"/>
  <c r="G930" i="10"/>
  <c r="G931" i="10"/>
  <c r="T852" i="6"/>
  <c r="T857" i="6"/>
  <c r="U274" i="8"/>
  <c r="I1878" i="10"/>
  <c r="G374" i="10"/>
  <c r="G375" i="10"/>
  <c r="G376" i="10"/>
  <c r="T1873" i="10"/>
  <c r="I1881" i="10"/>
  <c r="G389" i="10"/>
  <c r="G390" i="10"/>
  <c r="G391" i="10"/>
  <c r="T1876" i="10"/>
  <c r="I1885" i="10"/>
  <c r="T1880" i="10"/>
  <c r="U273" i="8"/>
  <c r="T846" i="6"/>
  <c r="T845" i="6"/>
  <c r="U272" i="8"/>
  <c r="U271" i="8"/>
  <c r="T854" i="6"/>
  <c r="T859" i="6"/>
  <c r="T848" i="6"/>
  <c r="T1368" i="9"/>
  <c r="I1377" i="9"/>
  <c r="I1352" i="9"/>
  <c r="T1343" i="9"/>
  <c r="I1346" i="9"/>
  <c r="T1337" i="9"/>
  <c r="I1347" i="9"/>
  <c r="T1338" i="9"/>
  <c r="H874" i="6"/>
  <c r="I864" i="6"/>
  <c r="H872" i="6"/>
  <c r="I862" i="6"/>
  <c r="H879" i="6"/>
  <c r="I869" i="6"/>
  <c r="H877" i="6"/>
  <c r="I867" i="6"/>
  <c r="H868" i="6"/>
  <c r="I858" i="6"/>
  <c r="H883" i="6"/>
  <c r="I873" i="6"/>
  <c r="H866" i="6"/>
  <c r="I856" i="6"/>
  <c r="H870" i="6"/>
  <c r="I860" i="6"/>
  <c r="H865" i="6"/>
  <c r="I855" i="6"/>
  <c r="H871" i="6"/>
  <c r="I861" i="6"/>
  <c r="H49" i="7"/>
  <c r="S46" i="7"/>
  <c r="H47" i="7"/>
  <c r="S44" i="7"/>
  <c r="I1882" i="10"/>
  <c r="T1877" i="10"/>
  <c r="T1874" i="10"/>
  <c r="T1317" i="9"/>
  <c r="T1333" i="9"/>
  <c r="T1321" i="9"/>
  <c r="T1313" i="9"/>
  <c r="T1327" i="9"/>
  <c r="U2" i="8"/>
  <c r="U1" i="8"/>
  <c r="U270" i="8"/>
  <c r="U269" i="8"/>
  <c r="Z33" i="5"/>
  <c r="A33" i="11" l="1"/>
  <c r="AJ32" i="5"/>
  <c r="AC33" i="5"/>
  <c r="AD33" i="5" s="1"/>
  <c r="AG33" i="5" s="1"/>
  <c r="I1886" i="10"/>
  <c r="T1881" i="10"/>
  <c r="T861" i="6"/>
  <c r="T873" i="6"/>
  <c r="T862" i="6"/>
  <c r="T855" i="6"/>
  <c r="T858" i="6"/>
  <c r="T864" i="6"/>
  <c r="I1890" i="10"/>
  <c r="G434" i="10"/>
  <c r="G435" i="10"/>
  <c r="G436" i="10"/>
  <c r="T1885" i="10"/>
  <c r="G421" i="10"/>
  <c r="G419" i="10"/>
  <c r="G420" i="10"/>
  <c r="T860" i="6"/>
  <c r="T867" i="6"/>
  <c r="I1883" i="10"/>
  <c r="T1878" i="10"/>
  <c r="I2004" i="10"/>
  <c r="I2009" i="10" s="1"/>
  <c r="I2014" i="10" s="1"/>
  <c r="G1005" i="10"/>
  <c r="G1006" i="10"/>
  <c r="G1004" i="10"/>
  <c r="T856" i="6"/>
  <c r="T869" i="6"/>
  <c r="I1356" i="9"/>
  <c r="T1347" i="9"/>
  <c r="I1361" i="9"/>
  <c r="T1352" i="9"/>
  <c r="T1377" i="9"/>
  <c r="I1386" i="9"/>
  <c r="I1355" i="9"/>
  <c r="T1346" i="9"/>
  <c r="H881" i="6"/>
  <c r="I871" i="6"/>
  <c r="H880" i="6"/>
  <c r="I870" i="6"/>
  <c r="H893" i="6"/>
  <c r="I883" i="6"/>
  <c r="H887" i="6"/>
  <c r="I877" i="6"/>
  <c r="H882" i="6"/>
  <c r="I872" i="6"/>
  <c r="H875" i="6"/>
  <c r="I865" i="6"/>
  <c r="H876" i="6"/>
  <c r="I866" i="6"/>
  <c r="H878" i="6"/>
  <c r="I868" i="6"/>
  <c r="H889" i="6"/>
  <c r="I879" i="6"/>
  <c r="H884" i="6"/>
  <c r="I874" i="6"/>
  <c r="H52" i="7"/>
  <c r="S49" i="7"/>
  <c r="H50" i="7"/>
  <c r="S47" i="7"/>
  <c r="I1887" i="10"/>
  <c r="T1882" i="10"/>
  <c r="T1879" i="10"/>
  <c r="T1322" i="9"/>
  <c r="T1326" i="9"/>
  <c r="T1330" i="9"/>
  <c r="T1342" i="9"/>
  <c r="T1336" i="9"/>
  <c r="Z34" i="5"/>
  <c r="A34" i="11" l="1"/>
  <c r="AJ33" i="5"/>
  <c r="AC34" i="5"/>
  <c r="AD34" i="5" s="1"/>
  <c r="AG34" i="5" s="1"/>
  <c r="I1891" i="10"/>
  <c r="T1886" i="10"/>
  <c r="T874" i="6"/>
  <c r="T865" i="6"/>
  <c r="T870" i="6"/>
  <c r="I1895" i="10"/>
  <c r="T1890" i="10"/>
  <c r="T879" i="6"/>
  <c r="T872" i="6"/>
  <c r="T871" i="6"/>
  <c r="T868" i="6"/>
  <c r="T877" i="6"/>
  <c r="I2019" i="10"/>
  <c r="I2024" i="10" s="1"/>
  <c r="I2029" i="10" s="1"/>
  <c r="G1079" i="10"/>
  <c r="G1080" i="10"/>
  <c r="G1081" i="10"/>
  <c r="I1888" i="10"/>
  <c r="T1883" i="10"/>
  <c r="T866" i="6"/>
  <c r="T883" i="6"/>
  <c r="I1364" i="9"/>
  <c r="T1355" i="9"/>
  <c r="I1370" i="9"/>
  <c r="T1361" i="9"/>
  <c r="I1395" i="9"/>
  <c r="T1386" i="9"/>
  <c r="I1365" i="9"/>
  <c r="T1356" i="9"/>
  <c r="H894" i="6"/>
  <c r="I884" i="6"/>
  <c r="H888" i="6"/>
  <c r="I878" i="6"/>
  <c r="H885" i="6"/>
  <c r="I875" i="6"/>
  <c r="H897" i="6"/>
  <c r="I887" i="6"/>
  <c r="H890" i="6"/>
  <c r="I880" i="6"/>
  <c r="H899" i="6"/>
  <c r="I889" i="6"/>
  <c r="H886" i="6"/>
  <c r="I876" i="6"/>
  <c r="H892" i="6"/>
  <c r="I882" i="6"/>
  <c r="H903" i="6"/>
  <c r="I893" i="6"/>
  <c r="H891" i="6"/>
  <c r="I881" i="6"/>
  <c r="H55" i="7"/>
  <c r="S52" i="7"/>
  <c r="H53" i="7"/>
  <c r="S50" i="7"/>
  <c r="I1892" i="10"/>
  <c r="T1887" i="10"/>
  <c r="T1884" i="10"/>
  <c r="T1339" i="9"/>
  <c r="T1331" i="9"/>
  <c r="T1351" i="9"/>
  <c r="T1335" i="9"/>
  <c r="T1345" i="9"/>
  <c r="Z35" i="5"/>
  <c r="A35" i="11" l="1"/>
  <c r="AJ34" i="5"/>
  <c r="AC35" i="5"/>
  <c r="AD35" i="5" s="1"/>
  <c r="AG35" i="5" s="1"/>
  <c r="T893" i="6"/>
  <c r="T880" i="6"/>
  <c r="T884" i="6"/>
  <c r="T882" i="6"/>
  <c r="T887" i="6"/>
  <c r="T876" i="6"/>
  <c r="T875" i="6"/>
  <c r="I2034" i="10"/>
  <c r="I2039" i="10" s="1"/>
  <c r="I2044" i="10" s="1"/>
  <c r="G1154" i="10"/>
  <c r="G1155" i="10"/>
  <c r="G1156" i="10"/>
  <c r="T881" i="6"/>
  <c r="T889" i="6"/>
  <c r="T878" i="6"/>
  <c r="I1893" i="10"/>
  <c r="G449" i="10"/>
  <c r="G450" i="10"/>
  <c r="G451" i="10"/>
  <c r="T1888" i="10"/>
  <c r="I1900" i="10"/>
  <c r="T1895" i="10"/>
  <c r="I1896" i="10"/>
  <c r="G464" i="10"/>
  <c r="G465" i="10"/>
  <c r="G466" i="10"/>
  <c r="T1891" i="10"/>
  <c r="I1379" i="9"/>
  <c r="T1370" i="9"/>
  <c r="I1374" i="9"/>
  <c r="T1365" i="9"/>
  <c r="T1395" i="9"/>
  <c r="I1404" i="9"/>
  <c r="I1373" i="9"/>
  <c r="T1364" i="9"/>
  <c r="H901" i="6"/>
  <c r="I891" i="6"/>
  <c r="H902" i="6"/>
  <c r="I892" i="6"/>
  <c r="H909" i="6"/>
  <c r="I899" i="6"/>
  <c r="H907" i="6"/>
  <c r="I897" i="6"/>
  <c r="H898" i="6"/>
  <c r="I888" i="6"/>
  <c r="H913" i="6"/>
  <c r="I903" i="6"/>
  <c r="H896" i="6"/>
  <c r="I886" i="6"/>
  <c r="H900" i="6"/>
  <c r="I890" i="6"/>
  <c r="H895" i="6"/>
  <c r="I885" i="6"/>
  <c r="H904" i="6"/>
  <c r="I894" i="6"/>
  <c r="H58" i="7"/>
  <c r="S55" i="7"/>
  <c r="H56" i="7"/>
  <c r="S53" i="7"/>
  <c r="I1897" i="10"/>
  <c r="T1892" i="10"/>
  <c r="T1889" i="10"/>
  <c r="T1344" i="9"/>
  <c r="T1340" i="9"/>
  <c r="T1348" i="9"/>
  <c r="T1360" i="9"/>
  <c r="T1354" i="9"/>
  <c r="Z36" i="5"/>
  <c r="A36" i="11" l="1"/>
  <c r="AJ35" i="5"/>
  <c r="AC36" i="5"/>
  <c r="AD36" i="5" s="1"/>
  <c r="AG36" i="5" s="1"/>
  <c r="T894" i="6"/>
  <c r="T903" i="6"/>
  <c r="T892" i="6"/>
  <c r="I1901" i="10"/>
  <c r="T1896" i="10"/>
  <c r="I2049" i="10"/>
  <c r="I2054" i="10" s="1"/>
  <c r="I2059" i="10" s="1"/>
  <c r="G1229" i="10"/>
  <c r="G1230" i="10"/>
  <c r="G1231" i="10"/>
  <c r="T885" i="6"/>
  <c r="T888" i="6"/>
  <c r="T891" i="6"/>
  <c r="I1905" i="10"/>
  <c r="G509" i="10"/>
  <c r="G510" i="10"/>
  <c r="G511" i="10"/>
  <c r="T1900" i="10"/>
  <c r="T890" i="6"/>
  <c r="T897" i="6"/>
  <c r="G494" i="10"/>
  <c r="G495" i="10"/>
  <c r="G496" i="10"/>
  <c r="T886" i="6"/>
  <c r="T899" i="6"/>
  <c r="I1898" i="10"/>
  <c r="T1893" i="10"/>
  <c r="I1413" i="9"/>
  <c r="T1404" i="9"/>
  <c r="T1373" i="9"/>
  <c r="I1382" i="9"/>
  <c r="I1383" i="9"/>
  <c r="T1374" i="9"/>
  <c r="I1388" i="9"/>
  <c r="T1379" i="9"/>
  <c r="H914" i="6"/>
  <c r="I904" i="6"/>
  <c r="H910" i="6"/>
  <c r="I900" i="6"/>
  <c r="H923" i="6"/>
  <c r="I913" i="6"/>
  <c r="H917" i="6"/>
  <c r="I907" i="6"/>
  <c r="H912" i="6"/>
  <c r="I902" i="6"/>
  <c r="H905" i="6"/>
  <c r="I895" i="6"/>
  <c r="H906" i="6"/>
  <c r="I896" i="6"/>
  <c r="H908" i="6"/>
  <c r="I898" i="6"/>
  <c r="H919" i="6"/>
  <c r="I909" i="6"/>
  <c r="H911" i="6"/>
  <c r="I901" i="6"/>
  <c r="H61" i="7"/>
  <c r="S58" i="7"/>
  <c r="H59" i="7"/>
  <c r="S56" i="7"/>
  <c r="I1902" i="10"/>
  <c r="T1897" i="10"/>
  <c r="T1894" i="10"/>
  <c r="T1349" i="9"/>
  <c r="T1369" i="9"/>
  <c r="T1357" i="9"/>
  <c r="T1353" i="9"/>
  <c r="T1363" i="9"/>
  <c r="Z37" i="5"/>
  <c r="A37" i="11" l="1"/>
  <c r="AJ36" i="5"/>
  <c r="AC37" i="5"/>
  <c r="AD37" i="5" s="1"/>
  <c r="AG37" i="5" s="1"/>
  <c r="T901" i="6"/>
  <c r="T895" i="6"/>
  <c r="T900" i="6"/>
  <c r="T909" i="6"/>
  <c r="T902" i="6"/>
  <c r="I1906" i="10"/>
  <c r="T1901" i="10"/>
  <c r="T904" i="6"/>
  <c r="T898" i="6"/>
  <c r="T907" i="6"/>
  <c r="I1903" i="10"/>
  <c r="T1898" i="10"/>
  <c r="I1910" i="10"/>
  <c r="T1905" i="10"/>
  <c r="T896" i="6"/>
  <c r="T913" i="6"/>
  <c r="I2064" i="10"/>
  <c r="I2069" i="10" s="1"/>
  <c r="I2074" i="10" s="1"/>
  <c r="G1304" i="10"/>
  <c r="G1305" i="10"/>
  <c r="G1306" i="10"/>
  <c r="I1391" i="9"/>
  <c r="T1382" i="9"/>
  <c r="I1397" i="9"/>
  <c r="T1388" i="9"/>
  <c r="I1392" i="9"/>
  <c r="T1383" i="9"/>
  <c r="T1413" i="9"/>
  <c r="I1422" i="9"/>
  <c r="H921" i="6"/>
  <c r="I911" i="6"/>
  <c r="H918" i="6"/>
  <c r="I908" i="6"/>
  <c r="H915" i="6"/>
  <c r="I905" i="6"/>
  <c r="H927" i="6"/>
  <c r="I917" i="6"/>
  <c r="H920" i="6"/>
  <c r="I910" i="6"/>
  <c r="H929" i="6"/>
  <c r="I919" i="6"/>
  <c r="H916" i="6"/>
  <c r="I906" i="6"/>
  <c r="H922" i="6"/>
  <c r="I912" i="6"/>
  <c r="H933" i="6"/>
  <c r="I923" i="6"/>
  <c r="H924" i="6"/>
  <c r="I914" i="6"/>
  <c r="H64" i="7"/>
  <c r="S61" i="7"/>
  <c r="H62" i="7"/>
  <c r="S59" i="7"/>
  <c r="I1907" i="10"/>
  <c r="T1902" i="10"/>
  <c r="T1899" i="10"/>
  <c r="T1366" i="9"/>
  <c r="T1378" i="9"/>
  <c r="T1362" i="9"/>
  <c r="T1358" i="9"/>
  <c r="T1372" i="9"/>
  <c r="Z38" i="5"/>
  <c r="G166" i="7"/>
  <c r="S166" i="7" s="1"/>
  <c r="G167" i="7"/>
  <c r="S167" i="7" s="1"/>
  <c r="G168" i="7"/>
  <c r="S168" i="7" s="1"/>
  <c r="G169" i="7"/>
  <c r="S169" i="7" s="1"/>
  <c r="G170" i="7"/>
  <c r="S170" i="7" s="1"/>
  <c r="G171" i="7"/>
  <c r="S171" i="7" s="1"/>
  <c r="G172" i="7"/>
  <c r="S172" i="7" s="1"/>
  <c r="G173" i="7"/>
  <c r="S173" i="7" s="1"/>
  <c r="G174" i="7"/>
  <c r="S174" i="7" s="1"/>
  <c r="G175" i="7"/>
  <c r="S175" i="7" s="1"/>
  <c r="G176" i="7"/>
  <c r="S176" i="7" s="1"/>
  <c r="G177" i="7"/>
  <c r="S177" i="7" s="1"/>
  <c r="G178" i="7"/>
  <c r="S178" i="7" s="1"/>
  <c r="G179" i="7"/>
  <c r="S179" i="7" s="1"/>
  <c r="G180" i="7"/>
  <c r="S180" i="7" s="1"/>
  <c r="G181" i="7"/>
  <c r="S181" i="7" s="1"/>
  <c r="G182" i="7"/>
  <c r="S182" i="7" s="1"/>
  <c r="G183" i="7"/>
  <c r="S183" i="7" s="1"/>
  <c r="G184" i="7"/>
  <c r="S184" i="7" s="1"/>
  <c r="G185" i="7"/>
  <c r="S185" i="7" s="1"/>
  <c r="G186" i="7"/>
  <c r="S186" i="7" s="1"/>
  <c r="G187" i="7"/>
  <c r="S187" i="7" s="1"/>
  <c r="G188" i="7"/>
  <c r="S188" i="7" s="1"/>
  <c r="G189" i="7"/>
  <c r="S189" i="7" s="1"/>
  <c r="G190" i="7"/>
  <c r="S190" i="7" s="1"/>
  <c r="G191" i="7"/>
  <c r="S191" i="7" s="1"/>
  <c r="G192" i="7"/>
  <c r="S192" i="7" s="1"/>
  <c r="G193" i="7"/>
  <c r="S193" i="7" s="1"/>
  <c r="G194" i="7"/>
  <c r="S194" i="7" s="1"/>
  <c r="G195" i="7"/>
  <c r="S195" i="7" s="1"/>
  <c r="G196" i="7"/>
  <c r="S196" i="7" s="1"/>
  <c r="G197" i="7"/>
  <c r="S197" i="7" s="1"/>
  <c r="G198" i="7"/>
  <c r="S198" i="7" s="1"/>
  <c r="G199" i="7"/>
  <c r="S199" i="7" s="1"/>
  <c r="G200" i="7"/>
  <c r="S200" i="7" s="1"/>
  <c r="G201" i="7"/>
  <c r="S201" i="7" s="1"/>
  <c r="G202" i="7"/>
  <c r="S202" i="7" s="1"/>
  <c r="G203" i="7"/>
  <c r="S203" i="7" s="1"/>
  <c r="G204" i="7"/>
  <c r="S204" i="7" s="1"/>
  <c r="G205" i="7"/>
  <c r="S205" i="7" s="1"/>
  <c r="G206" i="7"/>
  <c r="S206" i="7" s="1"/>
  <c r="G207" i="7"/>
  <c r="S207" i="7" s="1"/>
  <c r="G208" i="7"/>
  <c r="S208" i="7" s="1"/>
  <c r="G209" i="7"/>
  <c r="S209" i="7" s="1"/>
  <c r="G210" i="7"/>
  <c r="S210" i="7" s="1"/>
  <c r="G211" i="7"/>
  <c r="S211" i="7" s="1"/>
  <c r="G212" i="7"/>
  <c r="S212" i="7" s="1"/>
  <c r="G213" i="7"/>
  <c r="S213" i="7" s="1"/>
  <c r="G214" i="7"/>
  <c r="S214" i="7" s="1"/>
  <c r="G215" i="7"/>
  <c r="S215" i="7" s="1"/>
  <c r="G216" i="7"/>
  <c r="S216" i="7" s="1"/>
  <c r="G217" i="7"/>
  <c r="S217" i="7" s="1"/>
  <c r="G218" i="7"/>
  <c r="S218" i="7" s="1"/>
  <c r="G219" i="7"/>
  <c r="S219" i="7" s="1"/>
  <c r="A38" i="11" l="1"/>
  <c r="AJ37" i="5"/>
  <c r="AC38" i="5"/>
  <c r="AD38" i="5" s="1"/>
  <c r="AG38" i="5" s="1"/>
  <c r="T923" i="6"/>
  <c r="T910" i="6"/>
  <c r="T911" i="6"/>
  <c r="T912" i="6"/>
  <c r="T917" i="6"/>
  <c r="I1915" i="10"/>
  <c r="T1910" i="10"/>
  <c r="T906" i="6"/>
  <c r="T905" i="6"/>
  <c r="I1908" i="10"/>
  <c r="G525" i="10"/>
  <c r="G526" i="10"/>
  <c r="G524" i="10"/>
  <c r="T1903" i="10"/>
  <c r="G541" i="10"/>
  <c r="G539" i="10"/>
  <c r="G540" i="10"/>
  <c r="I1911" i="10"/>
  <c r="T1906" i="10"/>
  <c r="I2079" i="10"/>
  <c r="I2084" i="10" s="1"/>
  <c r="I2089" i="10" s="1"/>
  <c r="G1381" i="10"/>
  <c r="G1379" i="10"/>
  <c r="G1380" i="10"/>
  <c r="T914" i="6"/>
  <c r="T919" i="6"/>
  <c r="T908" i="6"/>
  <c r="I1431" i="9"/>
  <c r="T1422" i="9"/>
  <c r="I1406" i="9"/>
  <c r="T1397" i="9"/>
  <c r="I1401" i="9"/>
  <c r="T1392" i="9"/>
  <c r="T1391" i="9"/>
  <c r="I1400" i="9"/>
  <c r="H932" i="6"/>
  <c r="I922" i="6"/>
  <c r="H928" i="6"/>
  <c r="I918" i="6"/>
  <c r="H934" i="6"/>
  <c r="I924" i="6"/>
  <c r="H939" i="6"/>
  <c r="I929" i="6"/>
  <c r="H937" i="6"/>
  <c r="I927" i="6"/>
  <c r="H943" i="6"/>
  <c r="I933" i="6"/>
  <c r="H926" i="6"/>
  <c r="I916" i="6"/>
  <c r="H930" i="6"/>
  <c r="I920" i="6"/>
  <c r="H925" i="6"/>
  <c r="I915" i="6"/>
  <c r="H931" i="6"/>
  <c r="I921" i="6"/>
  <c r="H67" i="7"/>
  <c r="S64" i="7"/>
  <c r="H65" i="7"/>
  <c r="S62" i="7"/>
  <c r="I1912" i="10"/>
  <c r="T1907" i="10"/>
  <c r="T1904" i="10"/>
  <c r="T1367" i="9"/>
  <c r="T1371" i="9"/>
  <c r="T1387" i="9"/>
  <c r="T1375" i="9"/>
  <c r="T1381" i="9"/>
  <c r="Z39" i="5"/>
  <c r="A39" i="11" l="1"/>
  <c r="AJ38" i="5"/>
  <c r="AC39" i="5"/>
  <c r="AD39" i="5" s="1"/>
  <c r="AG39" i="5" s="1"/>
  <c r="T921" i="6"/>
  <c r="T933" i="6"/>
  <c r="T918" i="6"/>
  <c r="I1916" i="10"/>
  <c r="T1911" i="10"/>
  <c r="I1913" i="10"/>
  <c r="T1908" i="10"/>
  <c r="T915" i="6"/>
  <c r="T927" i="6"/>
  <c r="T922" i="6"/>
  <c r="G569" i="10"/>
  <c r="G570" i="10"/>
  <c r="G571" i="10"/>
  <c r="T920" i="6"/>
  <c r="T929" i="6"/>
  <c r="I2094" i="10"/>
  <c r="I2099" i="10" s="1"/>
  <c r="I2104" i="10" s="1"/>
  <c r="G1454" i="10"/>
  <c r="G1455" i="10"/>
  <c r="G1456" i="10"/>
  <c r="I1920" i="10"/>
  <c r="G584" i="10"/>
  <c r="G585" i="10"/>
  <c r="G586" i="10"/>
  <c r="T1915" i="10"/>
  <c r="T916" i="6"/>
  <c r="T924" i="6"/>
  <c r="I1415" i="9"/>
  <c r="T1406" i="9"/>
  <c r="I1409" i="9"/>
  <c r="T1400" i="9"/>
  <c r="I1410" i="9"/>
  <c r="T1401" i="9"/>
  <c r="T1431" i="9"/>
  <c r="I1440" i="9"/>
  <c r="H941" i="6"/>
  <c r="I931" i="6"/>
  <c r="H940" i="6"/>
  <c r="I930" i="6"/>
  <c r="H953" i="6"/>
  <c r="I943" i="6"/>
  <c r="H949" i="6"/>
  <c r="I939" i="6"/>
  <c r="H938" i="6"/>
  <c r="I928" i="6"/>
  <c r="H935" i="6"/>
  <c r="I925" i="6"/>
  <c r="H936" i="6"/>
  <c r="I926" i="6"/>
  <c r="H947" i="6"/>
  <c r="I937" i="6"/>
  <c r="H944" i="6"/>
  <c r="I934" i="6"/>
  <c r="H942" i="6"/>
  <c r="I932" i="6"/>
  <c r="H70" i="7"/>
  <c r="S67" i="7"/>
  <c r="H68" i="7"/>
  <c r="S65" i="7"/>
  <c r="I1917" i="10"/>
  <c r="T1912" i="10"/>
  <c r="T1909" i="10"/>
  <c r="T1396" i="9"/>
  <c r="T1376" i="9"/>
  <c r="T1384" i="9"/>
  <c r="T1380" i="9"/>
  <c r="T1390" i="9"/>
  <c r="Z40" i="5"/>
  <c r="A40" i="11" l="1"/>
  <c r="AJ39" i="5"/>
  <c r="AC40" i="5"/>
  <c r="AD40" i="5" s="1"/>
  <c r="T934" i="6"/>
  <c r="T928" i="6"/>
  <c r="T931" i="6"/>
  <c r="I2109" i="10"/>
  <c r="I2114" i="10" s="1"/>
  <c r="I2119" i="10" s="1"/>
  <c r="G1529" i="10"/>
  <c r="G1530" i="10"/>
  <c r="G1531" i="10"/>
  <c r="I1918" i="10"/>
  <c r="T1913" i="10"/>
  <c r="I1921" i="10"/>
  <c r="T1916" i="10"/>
  <c r="T937" i="6"/>
  <c r="T939" i="6"/>
  <c r="T926" i="6"/>
  <c r="T943" i="6"/>
  <c r="I1925" i="10"/>
  <c r="T1920" i="10"/>
  <c r="T932" i="6"/>
  <c r="T925" i="6"/>
  <c r="T930" i="6"/>
  <c r="T1440" i="9"/>
  <c r="I1449" i="9"/>
  <c r="T1409" i="9"/>
  <c r="I1418" i="9"/>
  <c r="I1419" i="9"/>
  <c r="T1410" i="9"/>
  <c r="I1424" i="9"/>
  <c r="T1415" i="9"/>
  <c r="H952" i="6"/>
  <c r="I942" i="6"/>
  <c r="H957" i="6"/>
  <c r="I957" i="6" s="1"/>
  <c r="I947" i="6"/>
  <c r="H945" i="6"/>
  <c r="I935" i="6"/>
  <c r="H959" i="6"/>
  <c r="I959" i="6" s="1"/>
  <c r="I949" i="6"/>
  <c r="H950" i="6"/>
  <c r="I940" i="6"/>
  <c r="H954" i="6"/>
  <c r="I954" i="6" s="1"/>
  <c r="I944" i="6"/>
  <c r="H946" i="6"/>
  <c r="I936" i="6"/>
  <c r="H948" i="6"/>
  <c r="I938" i="6"/>
  <c r="H963" i="6"/>
  <c r="I963" i="6" s="1"/>
  <c r="I953" i="6"/>
  <c r="H951" i="6"/>
  <c r="I941" i="6"/>
  <c r="H73" i="7"/>
  <c r="S70" i="7"/>
  <c r="H71" i="7"/>
  <c r="S68" i="7"/>
  <c r="I1922" i="10"/>
  <c r="T1917" i="10"/>
  <c r="T1914" i="10"/>
  <c r="T1389" i="9"/>
  <c r="T1385" i="9"/>
  <c r="T1393" i="9"/>
  <c r="T1405" i="9"/>
  <c r="T1399" i="9"/>
  <c r="Z41" i="5"/>
  <c r="V1" i="5"/>
  <c r="AE41" i="5" l="1"/>
  <c r="AE42" i="5" s="1"/>
  <c r="AE43" i="5" s="1"/>
  <c r="AE44" i="5" s="1"/>
  <c r="AE45" i="5" s="1"/>
  <c r="AE46" i="5" s="1"/>
  <c r="AE47" i="5" s="1"/>
  <c r="AE48" i="5" s="1"/>
  <c r="AE49" i="5" s="1"/>
  <c r="AE50" i="5" s="1"/>
  <c r="AG40" i="5"/>
  <c r="A41" i="11" s="1"/>
  <c r="AC41" i="5"/>
  <c r="AD41" i="5" s="1"/>
  <c r="T953" i="6"/>
  <c r="T940" i="6"/>
  <c r="T942" i="6"/>
  <c r="T963" i="6"/>
  <c r="I1930" i="10"/>
  <c r="T1925" i="10"/>
  <c r="I2124" i="10"/>
  <c r="I2129" i="10" s="1"/>
  <c r="I2134" i="10" s="1"/>
  <c r="G1605" i="10"/>
  <c r="G1606" i="10"/>
  <c r="G1604" i="10"/>
  <c r="T938" i="6"/>
  <c r="T949" i="6"/>
  <c r="T957" i="6"/>
  <c r="T959" i="6"/>
  <c r="G614" i="10"/>
  <c r="G615" i="10"/>
  <c r="G616" i="10"/>
  <c r="I1926" i="10"/>
  <c r="T1921" i="10"/>
  <c r="T936" i="6"/>
  <c r="T935" i="6"/>
  <c r="I1923" i="10"/>
  <c r="G599" i="10"/>
  <c r="G600" i="10"/>
  <c r="G601" i="10"/>
  <c r="T1918" i="10"/>
  <c r="T954" i="6"/>
  <c r="T941" i="6"/>
  <c r="T944" i="6"/>
  <c r="T947" i="6"/>
  <c r="T1449" i="9"/>
  <c r="I1458" i="9"/>
  <c r="I1427" i="9"/>
  <c r="T1418" i="9"/>
  <c r="I1433" i="9"/>
  <c r="T1424" i="9"/>
  <c r="I1428" i="9"/>
  <c r="T1419" i="9"/>
  <c r="H961" i="6"/>
  <c r="I961" i="6" s="1"/>
  <c r="I951" i="6"/>
  <c r="H958" i="6"/>
  <c r="I958" i="6" s="1"/>
  <c r="I948" i="6"/>
  <c r="H956" i="6"/>
  <c r="I956" i="6" s="1"/>
  <c r="I946" i="6"/>
  <c r="H960" i="6"/>
  <c r="I960" i="6" s="1"/>
  <c r="I950" i="6"/>
  <c r="H955" i="6"/>
  <c r="I955" i="6" s="1"/>
  <c r="I945" i="6"/>
  <c r="H962" i="6"/>
  <c r="I962" i="6" s="1"/>
  <c r="I952" i="6"/>
  <c r="H76" i="7"/>
  <c r="S73" i="7"/>
  <c r="H74" i="7"/>
  <c r="S71" i="7"/>
  <c r="I1927" i="10"/>
  <c r="T1922" i="10"/>
  <c r="T1919" i="10"/>
  <c r="T1414" i="9"/>
  <c r="T1398" i="9"/>
  <c r="T1402" i="9"/>
  <c r="T1394" i="9"/>
  <c r="T1408" i="9"/>
  <c r="Z42" i="5"/>
  <c r="AG41" i="5" l="1"/>
  <c r="A42" i="11" s="1"/>
  <c r="AJ40" i="5"/>
  <c r="AC42" i="5"/>
  <c r="AD42" i="5" s="1"/>
  <c r="AG42" i="5" s="1"/>
  <c r="T955" i="6"/>
  <c r="T950" i="6"/>
  <c r="T952" i="6"/>
  <c r="T948" i="6"/>
  <c r="I1928" i="10"/>
  <c r="T1923" i="10"/>
  <c r="T962" i="6"/>
  <c r="T958" i="6"/>
  <c r="T945" i="6"/>
  <c r="T951" i="6"/>
  <c r="T961" i="6"/>
  <c r="G645" i="10"/>
  <c r="G646" i="10"/>
  <c r="G644" i="10"/>
  <c r="T960" i="6"/>
  <c r="I2139" i="10"/>
  <c r="I2144" i="10" s="1"/>
  <c r="I2149" i="10" s="1"/>
  <c r="G1679" i="10"/>
  <c r="G1680" i="10"/>
  <c r="G1681" i="10"/>
  <c r="T946" i="6"/>
  <c r="I1931" i="10"/>
  <c r="T1926" i="10"/>
  <c r="T956" i="6"/>
  <c r="I1935" i="10"/>
  <c r="G661" i="10"/>
  <c r="G659" i="10"/>
  <c r="G660" i="10"/>
  <c r="T1930" i="10"/>
  <c r="I1437" i="9"/>
  <c r="T1428" i="9"/>
  <c r="T1427" i="9"/>
  <c r="I1436" i="9"/>
  <c r="I1467" i="9"/>
  <c r="T1458" i="9"/>
  <c r="I1442" i="9"/>
  <c r="T1433" i="9"/>
  <c r="H79" i="7"/>
  <c r="S76" i="7"/>
  <c r="H77" i="7"/>
  <c r="S74" i="7"/>
  <c r="I1932" i="10"/>
  <c r="T1927" i="10"/>
  <c r="T1924" i="10"/>
  <c r="T1411" i="9"/>
  <c r="T1403" i="9"/>
  <c r="T1407" i="9"/>
  <c r="T1423" i="9"/>
  <c r="T1417" i="9"/>
  <c r="Z43" i="5"/>
  <c r="AJ41" i="5" l="1"/>
  <c r="A43" i="11"/>
  <c r="AJ42" i="5"/>
  <c r="AC43" i="5"/>
  <c r="AD43" i="5" s="1"/>
  <c r="AG43" i="5" s="1"/>
  <c r="I1936" i="10"/>
  <c r="T1931" i="10"/>
  <c r="I1940" i="10"/>
  <c r="T1935" i="10"/>
  <c r="I2154" i="10"/>
  <c r="I2159" i="10" s="1"/>
  <c r="I2164" i="10" s="1"/>
  <c r="I2169" i="10" s="1"/>
  <c r="I2174" i="10" s="1"/>
  <c r="I2179" i="10" s="1"/>
  <c r="I2184" i="10" s="1"/>
  <c r="I2189" i="10" s="1"/>
  <c r="I2194" i="10" s="1"/>
  <c r="I2199" i="10" s="1"/>
  <c r="I2204" i="10" s="1"/>
  <c r="I2209" i="10" s="1"/>
  <c r="I2214" i="10" s="1"/>
  <c r="I2219" i="10" s="1"/>
  <c r="I2224" i="10" s="1"/>
  <c r="I2229" i="10" s="1"/>
  <c r="I2234" i="10" s="1"/>
  <c r="I2239" i="10" s="1"/>
  <c r="I2244" i="10" s="1"/>
  <c r="I2249" i="10" s="1"/>
  <c r="I2254" i="10" s="1"/>
  <c r="I2259" i="10" s="1"/>
  <c r="I2264" i="10" s="1"/>
  <c r="I2269" i="10" s="1"/>
  <c r="I2274" i="10" s="1"/>
  <c r="I2279" i="10" s="1"/>
  <c r="I2284" i="10" s="1"/>
  <c r="I2289" i="10" s="1"/>
  <c r="I2294" i="10" s="1"/>
  <c r="I2299" i="10" s="1"/>
  <c r="I2304" i="10" s="1"/>
  <c r="I2309" i="10" s="1"/>
  <c r="I2314" i="10" s="1"/>
  <c r="I2319" i="10" s="1"/>
  <c r="I2324" i="10" s="1"/>
  <c r="I2329" i="10" s="1"/>
  <c r="I2334" i="10" s="1"/>
  <c r="I2339" i="10" s="1"/>
  <c r="I2344" i="10" s="1"/>
  <c r="I2349" i="10" s="1"/>
  <c r="I2354" i="10" s="1"/>
  <c r="I2359" i="10" s="1"/>
  <c r="I2364" i="10" s="1"/>
  <c r="I2369" i="10" s="1"/>
  <c r="I2374" i="10" s="1"/>
  <c r="I2379" i="10" s="1"/>
  <c r="I2384" i="10" s="1"/>
  <c r="I2389" i="10" s="1"/>
  <c r="I2394" i="10" s="1"/>
  <c r="I2399" i="10" s="1"/>
  <c r="G1754" i="10"/>
  <c r="G1755" i="10"/>
  <c r="G1756" i="10"/>
  <c r="T1928" i="10"/>
  <c r="I1933" i="10"/>
  <c r="I1445" i="9"/>
  <c r="T1436" i="9"/>
  <c r="I1451" i="9"/>
  <c r="T1442" i="9"/>
  <c r="T1467" i="9"/>
  <c r="I1476" i="9"/>
  <c r="I1446" i="9"/>
  <c r="T1437" i="9"/>
  <c r="H82" i="7"/>
  <c r="S79" i="7"/>
  <c r="H80" i="7"/>
  <c r="S77" i="7"/>
  <c r="I1937" i="10"/>
  <c r="T1932" i="10"/>
  <c r="T1929" i="10"/>
  <c r="T1432" i="9"/>
  <c r="T1412" i="9"/>
  <c r="T1420" i="9"/>
  <c r="T1416" i="9"/>
  <c r="T1426" i="9"/>
  <c r="Z44" i="5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A44" i="11" l="1"/>
  <c r="AJ43" i="5"/>
  <c r="AC44" i="5"/>
  <c r="AD44" i="5" s="1"/>
  <c r="AG44" i="5" s="1"/>
  <c r="I1945" i="10"/>
  <c r="T1940" i="10"/>
  <c r="I1938" i="10"/>
  <c r="G674" i="10"/>
  <c r="G675" i="10"/>
  <c r="G676" i="10"/>
  <c r="T1933" i="10"/>
  <c r="G689" i="10"/>
  <c r="G690" i="10"/>
  <c r="G691" i="10"/>
  <c r="T1936" i="10"/>
  <c r="I1941" i="10"/>
  <c r="I1455" i="9"/>
  <c r="T1446" i="9"/>
  <c r="I1485" i="9"/>
  <c r="T1476" i="9"/>
  <c r="I1460" i="9"/>
  <c r="T1451" i="9"/>
  <c r="T1445" i="9"/>
  <c r="I1454" i="9"/>
  <c r="H85" i="7"/>
  <c r="S82" i="7"/>
  <c r="H83" i="7"/>
  <c r="S80" i="7"/>
  <c r="I1942" i="10"/>
  <c r="T1937" i="10"/>
  <c r="T1934" i="10"/>
  <c r="T1425" i="9"/>
  <c r="T1421" i="9"/>
  <c r="T1429" i="9"/>
  <c r="T1441" i="9"/>
  <c r="T1435" i="9"/>
  <c r="Z45" i="5"/>
  <c r="A45" i="11" l="1"/>
  <c r="AJ44" i="5"/>
  <c r="AC45" i="5"/>
  <c r="AD45" i="5" s="1"/>
  <c r="AG45" i="5" s="1"/>
  <c r="T1941" i="10"/>
  <c r="I1946" i="10"/>
  <c r="I1943" i="10"/>
  <c r="T1938" i="10"/>
  <c r="G719" i="10"/>
  <c r="G720" i="10"/>
  <c r="G721" i="10"/>
  <c r="I1950" i="10"/>
  <c r="G734" i="10"/>
  <c r="G735" i="10"/>
  <c r="G736" i="10"/>
  <c r="T1945" i="10"/>
  <c r="T1485" i="9"/>
  <c r="I1494" i="9"/>
  <c r="I1463" i="9"/>
  <c r="T1454" i="9"/>
  <c r="I1469" i="9"/>
  <c r="T1460" i="9"/>
  <c r="I1464" i="9"/>
  <c r="T1455" i="9"/>
  <c r="H88" i="7"/>
  <c r="S85" i="7"/>
  <c r="H86" i="7"/>
  <c r="S83" i="7"/>
  <c r="I1947" i="10"/>
  <c r="T1942" i="10"/>
  <c r="T1939" i="10"/>
  <c r="T1450" i="9"/>
  <c r="T1434" i="9"/>
  <c r="T1438" i="9"/>
  <c r="T1430" i="9"/>
  <c r="T1444" i="9"/>
  <c r="Z46" i="5"/>
  <c r="W91" i="5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W163" i="5" s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W188" i="5" s="1"/>
  <c r="W189" i="5" s="1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W204" i="5" s="1"/>
  <c r="W205" i="5" s="1"/>
  <c r="W206" i="5" s="1"/>
  <c r="W207" i="5" s="1"/>
  <c r="W208" i="5" s="1"/>
  <c r="W209" i="5" s="1"/>
  <c r="W210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W427" i="5" s="1"/>
  <c r="W428" i="5" s="1"/>
  <c r="W429" i="5" s="1"/>
  <c r="W430" i="5" s="1"/>
  <c r="W431" i="5" s="1"/>
  <c r="W432" i="5" s="1"/>
  <c r="W433" i="5" s="1"/>
  <c r="W434" i="5" s="1"/>
  <c r="W435" i="5" s="1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W447" i="5" s="1"/>
  <c r="W448" i="5" s="1"/>
  <c r="W449" i="5" s="1"/>
  <c r="W450" i="5" s="1"/>
  <c r="W451" i="5" s="1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W468" i="5" s="1"/>
  <c r="W469" i="5" s="1"/>
  <c r="W470" i="5" s="1"/>
  <c r="W471" i="5" s="1"/>
  <c r="W472" i="5" s="1"/>
  <c r="W473" i="5" s="1"/>
  <c r="W474" i="5" s="1"/>
  <c r="W475" i="5" s="1"/>
  <c r="W476" i="5" s="1"/>
  <c r="W477" i="5" s="1"/>
  <c r="W478" i="5" s="1"/>
  <c r="W479" i="5" s="1"/>
  <c r="W480" i="5" s="1"/>
  <c r="W481" i="5" s="1"/>
  <c r="W482" i="5" s="1"/>
  <c r="W483" i="5" s="1"/>
  <c r="W484" i="5" s="1"/>
  <c r="W485" i="5" s="1"/>
  <c r="W486" i="5" s="1"/>
  <c r="W487" i="5" s="1"/>
  <c r="W488" i="5" s="1"/>
  <c r="W489" i="5" s="1"/>
  <c r="W490" i="5" s="1"/>
  <c r="W491" i="5" s="1"/>
  <c r="W492" i="5" s="1"/>
  <c r="W493" i="5" s="1"/>
  <c r="W494" i="5" s="1"/>
  <c r="W495" i="5" s="1"/>
  <c r="W496" i="5" s="1"/>
  <c r="W497" i="5" s="1"/>
  <c r="W498" i="5" s="1"/>
  <c r="W499" i="5" s="1"/>
  <c r="W500" i="5" s="1"/>
  <c r="W501" i="5" s="1"/>
  <c r="W502" i="5" s="1"/>
  <c r="W503" i="5" s="1"/>
  <c r="W504" i="5" s="1"/>
  <c r="W505" i="5" s="1"/>
  <c r="W506" i="5" s="1"/>
  <c r="W507" i="5" s="1"/>
  <c r="W508" i="5" s="1"/>
  <c r="W509" i="5" s="1"/>
  <c r="W510" i="5" s="1"/>
  <c r="W511" i="5" s="1"/>
  <c r="W512" i="5" s="1"/>
  <c r="W513" i="5" s="1"/>
  <c r="W514" i="5" s="1"/>
  <c r="W515" i="5" s="1"/>
  <c r="W516" i="5" s="1"/>
  <c r="W517" i="5" s="1"/>
  <c r="W518" i="5" s="1"/>
  <c r="W519" i="5" s="1"/>
  <c r="W520" i="5" s="1"/>
  <c r="W521" i="5" s="1"/>
  <c r="W522" i="5" s="1"/>
  <c r="W523" i="5" s="1"/>
  <c r="W524" i="5" s="1"/>
  <c r="W525" i="5" s="1"/>
  <c r="W526" i="5" s="1"/>
  <c r="W527" i="5" s="1"/>
  <c r="W528" i="5" s="1"/>
  <c r="W529" i="5" s="1"/>
  <c r="W530" i="5" s="1"/>
  <c r="W531" i="5" s="1"/>
  <c r="W532" i="5" s="1"/>
  <c r="W533" i="5" s="1"/>
  <c r="W534" i="5" s="1"/>
  <c r="W535" i="5" s="1"/>
  <c r="W536" i="5" s="1"/>
  <c r="W537" i="5" s="1"/>
  <c r="W538" i="5" s="1"/>
  <c r="W539" i="5" s="1"/>
  <c r="W540" i="5" s="1"/>
  <c r="W541" i="5" s="1"/>
  <c r="W542" i="5" s="1"/>
  <c r="W543" i="5" s="1"/>
  <c r="W544" i="5" s="1"/>
  <c r="W545" i="5" s="1"/>
  <c r="W546" i="5" s="1"/>
  <c r="W547" i="5" s="1"/>
  <c r="W548" i="5" s="1"/>
  <c r="W549" i="5" s="1"/>
  <c r="W550" i="5" s="1"/>
  <c r="W551" i="5" s="1"/>
  <c r="W552" i="5" s="1"/>
  <c r="W553" i="5" s="1"/>
  <c r="W554" i="5" s="1"/>
  <c r="W555" i="5" s="1"/>
  <c r="W556" i="5" s="1"/>
  <c r="W557" i="5" s="1"/>
  <c r="W558" i="5" s="1"/>
  <c r="W559" i="5" s="1"/>
  <c r="W560" i="5" s="1"/>
  <c r="W561" i="5" s="1"/>
  <c r="W562" i="5" s="1"/>
  <c r="W563" i="5" s="1"/>
  <c r="W564" i="5" s="1"/>
  <c r="W565" i="5" s="1"/>
  <c r="W566" i="5" s="1"/>
  <c r="W567" i="5" s="1"/>
  <c r="W568" i="5" s="1"/>
  <c r="W569" i="5" s="1"/>
  <c r="W570" i="5" s="1"/>
  <c r="W571" i="5" s="1"/>
  <c r="W572" i="5" s="1"/>
  <c r="W573" i="5" s="1"/>
  <c r="W574" i="5" s="1"/>
  <c r="W575" i="5" s="1"/>
  <c r="W576" i="5" s="1"/>
  <c r="W577" i="5" s="1"/>
  <c r="W578" i="5" s="1"/>
  <c r="W579" i="5" s="1"/>
  <c r="W580" i="5" s="1"/>
  <c r="W581" i="5" s="1"/>
  <c r="W582" i="5" s="1"/>
  <c r="W583" i="5" s="1"/>
  <c r="W584" i="5" s="1"/>
  <c r="W585" i="5" s="1"/>
  <c r="W586" i="5" s="1"/>
  <c r="W587" i="5" s="1"/>
  <c r="W588" i="5" s="1"/>
  <c r="W589" i="5" s="1"/>
  <c r="W590" i="5" s="1"/>
  <c r="W591" i="5" s="1"/>
  <c r="W592" i="5" s="1"/>
  <c r="W593" i="5" s="1"/>
  <c r="W594" i="5" s="1"/>
  <c r="W595" i="5" s="1"/>
  <c r="W596" i="5" s="1"/>
  <c r="W597" i="5" s="1"/>
  <c r="W598" i="5" s="1"/>
  <c r="W599" i="5" s="1"/>
  <c r="W600" i="5" s="1"/>
  <c r="W601" i="5" s="1"/>
  <c r="W602" i="5" s="1"/>
  <c r="W603" i="5" s="1"/>
  <c r="W604" i="5" s="1"/>
  <c r="W605" i="5" s="1"/>
  <c r="W606" i="5" s="1"/>
  <c r="W607" i="5" s="1"/>
  <c r="W608" i="5" s="1"/>
  <c r="W609" i="5" s="1"/>
  <c r="W610" i="5" s="1"/>
  <c r="W611" i="5" s="1"/>
  <c r="W612" i="5" s="1"/>
  <c r="W613" i="5" s="1"/>
  <c r="W614" i="5" s="1"/>
  <c r="W615" i="5" s="1"/>
  <c r="W616" i="5" s="1"/>
  <c r="W617" i="5" s="1"/>
  <c r="W618" i="5" s="1"/>
  <c r="W619" i="5" s="1"/>
  <c r="W620" i="5" s="1"/>
  <c r="W621" i="5" s="1"/>
  <c r="W622" i="5" s="1"/>
  <c r="W623" i="5" s="1"/>
  <c r="W624" i="5" s="1"/>
  <c r="W625" i="5" s="1"/>
  <c r="W626" i="5" s="1"/>
  <c r="W627" i="5" s="1"/>
  <c r="W628" i="5" s="1"/>
  <c r="W629" i="5" s="1"/>
  <c r="W630" i="5" s="1"/>
  <c r="W631" i="5" s="1"/>
  <c r="W632" i="5" s="1"/>
  <c r="W633" i="5" s="1"/>
  <c r="W634" i="5" s="1"/>
  <c r="W635" i="5" s="1"/>
  <c r="W636" i="5" s="1"/>
  <c r="W637" i="5" s="1"/>
  <c r="W638" i="5" s="1"/>
  <c r="W639" i="5" s="1"/>
  <c r="W640" i="5" s="1"/>
  <c r="W641" i="5" s="1"/>
  <c r="W642" i="5" s="1"/>
  <c r="W643" i="5" s="1"/>
  <c r="W644" i="5" s="1"/>
  <c r="W645" i="5" s="1"/>
  <c r="W646" i="5" s="1"/>
  <c r="W647" i="5" s="1"/>
  <c r="W648" i="5" s="1"/>
  <c r="W649" i="5" s="1"/>
  <c r="W650" i="5" s="1"/>
  <c r="W651" i="5" s="1"/>
  <c r="W652" i="5" s="1"/>
  <c r="W653" i="5" s="1"/>
  <c r="W654" i="5" s="1"/>
  <c r="W655" i="5" s="1"/>
  <c r="W656" i="5" s="1"/>
  <c r="W657" i="5" s="1"/>
  <c r="W658" i="5" s="1"/>
  <c r="W659" i="5" s="1"/>
  <c r="W660" i="5" s="1"/>
  <c r="W661" i="5" s="1"/>
  <c r="W662" i="5" s="1"/>
  <c r="W663" i="5" s="1"/>
  <c r="W664" i="5" s="1"/>
  <c r="W665" i="5" s="1"/>
  <c r="W666" i="5" s="1"/>
  <c r="W667" i="5" s="1"/>
  <c r="W668" i="5" s="1"/>
  <c r="W669" i="5" s="1"/>
  <c r="W670" i="5" s="1"/>
  <c r="W671" i="5" s="1"/>
  <c r="W672" i="5" s="1"/>
  <c r="W673" i="5" s="1"/>
  <c r="W674" i="5" s="1"/>
  <c r="W675" i="5" s="1"/>
  <c r="W676" i="5" s="1"/>
  <c r="W677" i="5" s="1"/>
  <c r="W678" i="5" s="1"/>
  <c r="W679" i="5" s="1"/>
  <c r="W680" i="5" s="1"/>
  <c r="W681" i="5" s="1"/>
  <c r="W682" i="5" s="1"/>
  <c r="W683" i="5" s="1"/>
  <c r="W684" i="5" s="1"/>
  <c r="W685" i="5" s="1"/>
  <c r="W686" i="5" s="1"/>
  <c r="W687" i="5" s="1"/>
  <c r="W688" i="5" s="1"/>
  <c r="W689" i="5" s="1"/>
  <c r="W690" i="5" s="1"/>
  <c r="W691" i="5" s="1"/>
  <c r="W692" i="5" s="1"/>
  <c r="W693" i="5" s="1"/>
  <c r="W694" i="5" s="1"/>
  <c r="W695" i="5" s="1"/>
  <c r="W696" i="5" s="1"/>
  <c r="W697" i="5" s="1"/>
  <c r="W698" i="5" s="1"/>
  <c r="W699" i="5" s="1"/>
  <c r="W700" i="5" s="1"/>
  <c r="W701" i="5" s="1"/>
  <c r="W702" i="5" s="1"/>
  <c r="W703" i="5" s="1"/>
  <c r="W704" i="5" s="1"/>
  <c r="W705" i="5" s="1"/>
  <c r="W706" i="5" s="1"/>
  <c r="W707" i="5" s="1"/>
  <c r="W708" i="5" s="1"/>
  <c r="W709" i="5" s="1"/>
  <c r="W710" i="5" s="1"/>
  <c r="W711" i="5" s="1"/>
  <c r="W712" i="5" s="1"/>
  <c r="W713" i="5" s="1"/>
  <c r="W714" i="5" s="1"/>
  <c r="W715" i="5" s="1"/>
  <c r="W716" i="5" s="1"/>
  <c r="W717" i="5" s="1"/>
  <c r="W718" i="5" s="1"/>
  <c r="W719" i="5" s="1"/>
  <c r="W720" i="5" s="1"/>
  <c r="W721" i="5" s="1"/>
  <c r="W722" i="5" s="1"/>
  <c r="W723" i="5" s="1"/>
  <c r="W724" i="5" s="1"/>
  <c r="W725" i="5" s="1"/>
  <c r="W726" i="5" s="1"/>
  <c r="W727" i="5" s="1"/>
  <c r="W728" i="5" s="1"/>
  <c r="W729" i="5" s="1"/>
  <c r="W730" i="5" s="1"/>
  <c r="W731" i="5" s="1"/>
  <c r="W732" i="5" s="1"/>
  <c r="W733" i="5" s="1"/>
  <c r="W734" i="5" s="1"/>
  <c r="W735" i="5" s="1"/>
  <c r="W736" i="5" s="1"/>
  <c r="W737" i="5" s="1"/>
  <c r="W738" i="5" s="1"/>
  <c r="W739" i="5" s="1"/>
  <c r="W740" i="5" s="1"/>
  <c r="W741" i="5" s="1"/>
  <c r="W742" i="5" s="1"/>
  <c r="W743" i="5" s="1"/>
  <c r="W744" i="5" s="1"/>
  <c r="W745" i="5" s="1"/>
  <c r="W746" i="5" s="1"/>
  <c r="W747" i="5" s="1"/>
  <c r="W748" i="5" s="1"/>
  <c r="W749" i="5" s="1"/>
  <c r="W750" i="5" s="1"/>
  <c r="W751" i="5" s="1"/>
  <c r="W752" i="5" s="1"/>
  <c r="W753" i="5" s="1"/>
  <c r="W754" i="5" s="1"/>
  <c r="W755" i="5" s="1"/>
  <c r="W756" i="5" s="1"/>
  <c r="W757" i="5" s="1"/>
  <c r="W758" i="5" s="1"/>
  <c r="W759" i="5" s="1"/>
  <c r="W760" i="5" s="1"/>
  <c r="W761" i="5" s="1"/>
  <c r="W762" i="5" s="1"/>
  <c r="W763" i="5" s="1"/>
  <c r="W764" i="5" s="1"/>
  <c r="W765" i="5" s="1"/>
  <c r="W766" i="5" s="1"/>
  <c r="W767" i="5" s="1"/>
  <c r="W768" i="5" s="1"/>
  <c r="W769" i="5" s="1"/>
  <c r="W770" i="5" s="1"/>
  <c r="W771" i="5" s="1"/>
  <c r="W772" i="5" s="1"/>
  <c r="W773" i="5" s="1"/>
  <c r="W774" i="5" s="1"/>
  <c r="W775" i="5" s="1"/>
  <c r="W776" i="5" s="1"/>
  <c r="W777" i="5" s="1"/>
  <c r="W778" i="5" s="1"/>
  <c r="W779" i="5" s="1"/>
  <c r="W780" i="5" s="1"/>
  <c r="W781" i="5" s="1"/>
  <c r="W782" i="5" s="1"/>
  <c r="W783" i="5" s="1"/>
  <c r="W784" i="5" s="1"/>
  <c r="W785" i="5" s="1"/>
  <c r="W786" i="5" s="1"/>
  <c r="W787" i="5" s="1"/>
  <c r="W788" i="5" s="1"/>
  <c r="W789" i="5" s="1"/>
  <c r="W790" i="5" s="1"/>
  <c r="W791" i="5" s="1"/>
  <c r="W792" i="5" s="1"/>
  <c r="W793" i="5" s="1"/>
  <c r="W794" i="5" s="1"/>
  <c r="W795" i="5" s="1"/>
  <c r="W796" i="5" s="1"/>
  <c r="W797" i="5" s="1"/>
  <c r="W798" i="5" s="1"/>
  <c r="W799" i="5" s="1"/>
  <c r="W800" i="5" s="1"/>
  <c r="W801" i="5" s="1"/>
  <c r="W802" i="5" s="1"/>
  <c r="W803" i="5" s="1"/>
  <c r="W804" i="5" s="1"/>
  <c r="W805" i="5" s="1"/>
  <c r="W806" i="5" s="1"/>
  <c r="W807" i="5" s="1"/>
  <c r="W808" i="5" s="1"/>
  <c r="W809" i="5" s="1"/>
  <c r="W810" i="5" s="1"/>
  <c r="W811" i="5" s="1"/>
  <c r="W812" i="5" s="1"/>
  <c r="W813" i="5" s="1"/>
  <c r="W814" i="5" s="1"/>
  <c r="W815" i="5" s="1"/>
  <c r="W816" i="5" s="1"/>
  <c r="W817" i="5" s="1"/>
  <c r="W818" i="5" s="1"/>
  <c r="W819" i="5" s="1"/>
  <c r="W820" i="5" s="1"/>
  <c r="W821" i="5" s="1"/>
  <c r="W822" i="5" s="1"/>
  <c r="W823" i="5" s="1"/>
  <c r="W824" i="5" s="1"/>
  <c r="W825" i="5" s="1"/>
  <c r="W826" i="5" s="1"/>
  <c r="W827" i="5" s="1"/>
  <c r="W828" i="5" s="1"/>
  <c r="W829" i="5" s="1"/>
  <c r="W830" i="5" s="1"/>
  <c r="W831" i="5" s="1"/>
  <c r="W832" i="5" s="1"/>
  <c r="W833" i="5" s="1"/>
  <c r="W834" i="5" s="1"/>
  <c r="W835" i="5" s="1"/>
  <c r="W836" i="5" s="1"/>
  <c r="W837" i="5" s="1"/>
  <c r="W838" i="5" s="1"/>
  <c r="W839" i="5" s="1"/>
  <c r="W840" i="5" s="1"/>
  <c r="W841" i="5" s="1"/>
  <c r="W842" i="5" s="1"/>
  <c r="W843" i="5" s="1"/>
  <c r="W844" i="5" s="1"/>
  <c r="W845" i="5" s="1"/>
  <c r="W846" i="5" s="1"/>
  <c r="W847" i="5" s="1"/>
  <c r="W848" i="5" s="1"/>
  <c r="W849" i="5" s="1"/>
  <c r="W850" i="5" s="1"/>
  <c r="W851" i="5" s="1"/>
  <c r="W852" i="5" s="1"/>
  <c r="W853" i="5" s="1"/>
  <c r="W854" i="5" s="1"/>
  <c r="W855" i="5" s="1"/>
  <c r="W856" i="5" s="1"/>
  <c r="W857" i="5" s="1"/>
  <c r="W858" i="5" s="1"/>
  <c r="W859" i="5" s="1"/>
  <c r="W860" i="5" s="1"/>
  <c r="W861" i="5" s="1"/>
  <c r="W862" i="5" s="1"/>
  <c r="W863" i="5" s="1"/>
  <c r="W864" i="5" s="1"/>
  <c r="W865" i="5" s="1"/>
  <c r="W866" i="5" s="1"/>
  <c r="W867" i="5" s="1"/>
  <c r="W868" i="5" s="1"/>
  <c r="W869" i="5" s="1"/>
  <c r="W870" i="5" s="1"/>
  <c r="W871" i="5" s="1"/>
  <c r="W872" i="5" s="1"/>
  <c r="W873" i="5" s="1"/>
  <c r="W874" i="5" s="1"/>
  <c r="W875" i="5" s="1"/>
  <c r="W876" i="5" s="1"/>
  <c r="W877" i="5" s="1"/>
  <c r="W878" i="5" s="1"/>
  <c r="W879" i="5" s="1"/>
  <c r="W880" i="5" s="1"/>
  <c r="W881" i="5" s="1"/>
  <c r="W882" i="5" s="1"/>
  <c r="W883" i="5" s="1"/>
  <c r="W884" i="5" s="1"/>
  <c r="W885" i="5" s="1"/>
  <c r="W886" i="5" s="1"/>
  <c r="W887" i="5" s="1"/>
  <c r="W888" i="5" s="1"/>
  <c r="W889" i="5" s="1"/>
  <c r="W890" i="5" s="1"/>
  <c r="W891" i="5" s="1"/>
  <c r="W892" i="5" s="1"/>
  <c r="W893" i="5" s="1"/>
  <c r="W894" i="5" s="1"/>
  <c r="W895" i="5" s="1"/>
  <c r="W896" i="5" s="1"/>
  <c r="W897" i="5" s="1"/>
  <c r="W898" i="5" s="1"/>
  <c r="W899" i="5" s="1"/>
  <c r="W900" i="5" s="1"/>
  <c r="W901" i="5" s="1"/>
  <c r="W902" i="5" s="1"/>
  <c r="W903" i="5" s="1"/>
  <c r="W904" i="5" s="1"/>
  <c r="W905" i="5" s="1"/>
  <c r="W906" i="5" s="1"/>
  <c r="W907" i="5" s="1"/>
  <c r="W908" i="5" s="1"/>
  <c r="W909" i="5" s="1"/>
  <c r="W910" i="5" s="1"/>
  <c r="W911" i="5" s="1"/>
  <c r="W912" i="5" s="1"/>
  <c r="W913" i="5" s="1"/>
  <c r="W914" i="5" s="1"/>
  <c r="W915" i="5" s="1"/>
  <c r="W916" i="5" s="1"/>
  <c r="W917" i="5" s="1"/>
  <c r="W918" i="5" s="1"/>
  <c r="W919" i="5" s="1"/>
  <c r="W920" i="5" s="1"/>
  <c r="W921" i="5" s="1"/>
  <c r="W922" i="5" s="1"/>
  <c r="W923" i="5" s="1"/>
  <c r="W924" i="5" s="1"/>
  <c r="W925" i="5" s="1"/>
  <c r="W926" i="5" s="1"/>
  <c r="W927" i="5" s="1"/>
  <c r="W928" i="5" s="1"/>
  <c r="W929" i="5" s="1"/>
  <c r="W930" i="5" s="1"/>
  <c r="W931" i="5" s="1"/>
  <c r="W932" i="5" s="1"/>
  <c r="W933" i="5" s="1"/>
  <c r="W934" i="5" s="1"/>
  <c r="W935" i="5" s="1"/>
  <c r="W936" i="5" s="1"/>
  <c r="W937" i="5" s="1"/>
  <c r="W938" i="5" s="1"/>
  <c r="W939" i="5" s="1"/>
  <c r="W940" i="5" s="1"/>
  <c r="W941" i="5" s="1"/>
  <c r="W942" i="5" s="1"/>
  <c r="W943" i="5" s="1"/>
  <c r="W944" i="5" s="1"/>
  <c r="W945" i="5" s="1"/>
  <c r="W946" i="5" s="1"/>
  <c r="W947" i="5" s="1"/>
  <c r="W948" i="5" s="1"/>
  <c r="W949" i="5" s="1"/>
  <c r="W950" i="5" s="1"/>
  <c r="W951" i="5" s="1"/>
  <c r="W952" i="5" s="1"/>
  <c r="W953" i="5" s="1"/>
  <c r="W954" i="5" s="1"/>
  <c r="W955" i="5" s="1"/>
  <c r="W956" i="5" s="1"/>
  <c r="W957" i="5" s="1"/>
  <c r="W958" i="5" s="1"/>
  <c r="W959" i="5" s="1"/>
  <c r="W960" i="5" s="1"/>
  <c r="W961" i="5" s="1"/>
  <c r="W962" i="5" s="1"/>
  <c r="W963" i="5" s="1"/>
  <c r="W964" i="5" s="1"/>
  <c r="W965" i="5" s="1"/>
  <c r="W966" i="5" s="1"/>
  <c r="W967" i="5" s="1"/>
  <c r="W968" i="5" s="1"/>
  <c r="W969" i="5" s="1"/>
  <c r="W970" i="5" s="1"/>
  <c r="W971" i="5" s="1"/>
  <c r="W972" i="5" s="1"/>
  <c r="W973" i="5" s="1"/>
  <c r="W974" i="5" s="1"/>
  <c r="W975" i="5" s="1"/>
  <c r="W976" i="5" s="1"/>
  <c r="W977" i="5" s="1"/>
  <c r="W978" i="5" s="1"/>
  <c r="W979" i="5" s="1"/>
  <c r="W980" i="5" s="1"/>
  <c r="W981" i="5" s="1"/>
  <c r="W982" i="5" s="1"/>
  <c r="W983" i="5" s="1"/>
  <c r="W984" i="5" s="1"/>
  <c r="W985" i="5" s="1"/>
  <c r="W986" i="5" s="1"/>
  <c r="W987" i="5" s="1"/>
  <c r="W988" i="5" s="1"/>
  <c r="W989" i="5" s="1"/>
  <c r="W990" i="5" s="1"/>
  <c r="W991" i="5" s="1"/>
  <c r="W992" i="5" s="1"/>
  <c r="W993" i="5" s="1"/>
  <c r="W994" i="5" s="1"/>
  <c r="W995" i="5" s="1"/>
  <c r="W996" i="5" s="1"/>
  <c r="W997" i="5" s="1"/>
  <c r="W998" i="5" s="1"/>
  <c r="W999" i="5" s="1"/>
  <c r="W1000" i="5" s="1"/>
  <c r="W1001" i="5" s="1"/>
  <c r="W1002" i="5" s="1"/>
  <c r="W1003" i="5" s="1"/>
  <c r="W1004" i="5" s="1"/>
  <c r="W1005" i="5" s="1"/>
  <c r="W1006" i="5" s="1"/>
  <c r="W1007" i="5" s="1"/>
  <c r="W1008" i="5" s="1"/>
  <c r="W1009" i="5" s="1"/>
  <c r="W1010" i="5" s="1"/>
  <c r="W1011" i="5" s="1"/>
  <c r="W1012" i="5" s="1"/>
  <c r="W1013" i="5" s="1"/>
  <c r="W1014" i="5" s="1"/>
  <c r="W1015" i="5" s="1"/>
  <c r="W1016" i="5" s="1"/>
  <c r="W1017" i="5" s="1"/>
  <c r="W1018" i="5" s="1"/>
  <c r="W1019" i="5" s="1"/>
  <c r="W1020" i="5" s="1"/>
  <c r="W1021" i="5" s="1"/>
  <c r="W1022" i="5" s="1"/>
  <c r="W1023" i="5" s="1"/>
  <c r="W1024" i="5" s="1"/>
  <c r="W1025" i="5" s="1"/>
  <c r="W1026" i="5" s="1"/>
  <c r="W1027" i="5" s="1"/>
  <c r="W1028" i="5" s="1"/>
  <c r="W1029" i="5" s="1"/>
  <c r="W1030" i="5" s="1"/>
  <c r="W1031" i="5" s="1"/>
  <c r="W1032" i="5" s="1"/>
  <c r="W1033" i="5" s="1"/>
  <c r="W1034" i="5" s="1"/>
  <c r="W1035" i="5" s="1"/>
  <c r="W1036" i="5" s="1"/>
  <c r="W1037" i="5" s="1"/>
  <c r="W1038" i="5" s="1"/>
  <c r="W1039" i="5" s="1"/>
  <c r="W1040" i="5" s="1"/>
  <c r="W1041" i="5" s="1"/>
  <c r="W1042" i="5" s="1"/>
  <c r="W1043" i="5" s="1"/>
  <c r="W1044" i="5" s="1"/>
  <c r="W1045" i="5" s="1"/>
  <c r="W1046" i="5" s="1"/>
  <c r="W1047" i="5" s="1"/>
  <c r="W1048" i="5" s="1"/>
  <c r="W1049" i="5" s="1"/>
  <c r="W1050" i="5" s="1"/>
  <c r="W1051" i="5" s="1"/>
  <c r="W1052" i="5" s="1"/>
  <c r="W1053" i="5" s="1"/>
  <c r="W1054" i="5" s="1"/>
  <c r="W1055" i="5" s="1"/>
  <c r="W1056" i="5" s="1"/>
  <c r="W1057" i="5" s="1"/>
  <c r="W1058" i="5" s="1"/>
  <c r="W1059" i="5" s="1"/>
  <c r="W1060" i="5" s="1"/>
  <c r="W1061" i="5" s="1"/>
  <c r="W1062" i="5" s="1"/>
  <c r="W1063" i="5" s="1"/>
  <c r="W1064" i="5" s="1"/>
  <c r="W1065" i="5" s="1"/>
  <c r="W1066" i="5" s="1"/>
  <c r="W1067" i="5" s="1"/>
  <c r="W1068" i="5" s="1"/>
  <c r="W1069" i="5" s="1"/>
  <c r="W1070" i="5" s="1"/>
  <c r="W1071" i="5" s="1"/>
  <c r="W1072" i="5" s="1"/>
  <c r="W1073" i="5" s="1"/>
  <c r="W1074" i="5" s="1"/>
  <c r="W1075" i="5" s="1"/>
  <c r="W1076" i="5" s="1"/>
  <c r="W1077" i="5" s="1"/>
  <c r="W1078" i="5" s="1"/>
  <c r="W1079" i="5" s="1"/>
  <c r="W1080" i="5" s="1"/>
  <c r="W1081" i="5" s="1"/>
  <c r="W1082" i="5" s="1"/>
  <c r="W1083" i="5" s="1"/>
  <c r="W1084" i="5" s="1"/>
  <c r="W1085" i="5" s="1"/>
  <c r="W1086" i="5" s="1"/>
  <c r="W1087" i="5" s="1"/>
  <c r="W1088" i="5" s="1"/>
  <c r="W1089" i="5" s="1"/>
  <c r="W1090" i="5" s="1"/>
  <c r="W1091" i="5" s="1"/>
  <c r="W1092" i="5" s="1"/>
  <c r="W1093" i="5" s="1"/>
  <c r="W1094" i="5" s="1"/>
  <c r="W1095" i="5" s="1"/>
  <c r="W1096" i="5" s="1"/>
  <c r="W1097" i="5" s="1"/>
  <c r="W1098" i="5" s="1"/>
  <c r="W1099" i="5" s="1"/>
  <c r="W1100" i="5" s="1"/>
  <c r="W1101" i="5" s="1"/>
  <c r="W1102" i="5" s="1"/>
  <c r="W1103" i="5" s="1"/>
  <c r="W1104" i="5" s="1"/>
  <c r="W1105" i="5" s="1"/>
  <c r="W1106" i="5" s="1"/>
  <c r="W1107" i="5" s="1"/>
  <c r="W1108" i="5" s="1"/>
  <c r="W1109" i="5" s="1"/>
  <c r="W1110" i="5" s="1"/>
  <c r="W1111" i="5" s="1"/>
  <c r="W1112" i="5" s="1"/>
  <c r="W1113" i="5" s="1"/>
  <c r="W1114" i="5" s="1"/>
  <c r="W1115" i="5" s="1"/>
  <c r="W1116" i="5" s="1"/>
  <c r="W1117" i="5" s="1"/>
  <c r="W1118" i="5" s="1"/>
  <c r="W1119" i="5" s="1"/>
  <c r="W1120" i="5" s="1"/>
  <c r="W1121" i="5" s="1"/>
  <c r="W1122" i="5" s="1"/>
  <c r="W1123" i="5" s="1"/>
  <c r="W1124" i="5" s="1"/>
  <c r="W1125" i="5" s="1"/>
  <c r="W1126" i="5" s="1"/>
  <c r="W1127" i="5" s="1"/>
  <c r="W1128" i="5" s="1"/>
  <c r="W1129" i="5" s="1"/>
  <c r="W1130" i="5" s="1"/>
  <c r="W1131" i="5" s="1"/>
  <c r="W1132" i="5" s="1"/>
  <c r="W1133" i="5" s="1"/>
  <c r="W1134" i="5" s="1"/>
  <c r="W1135" i="5" s="1"/>
  <c r="W1136" i="5" s="1"/>
  <c r="W1137" i="5" s="1"/>
  <c r="W1138" i="5" s="1"/>
  <c r="W1139" i="5" s="1"/>
  <c r="W1140" i="5" s="1"/>
  <c r="W1141" i="5" s="1"/>
  <c r="W1142" i="5" s="1"/>
  <c r="W1143" i="5" s="1"/>
  <c r="W1144" i="5" s="1"/>
  <c r="W1145" i="5" s="1"/>
  <c r="W1146" i="5" s="1"/>
  <c r="W1147" i="5" s="1"/>
  <c r="W1148" i="5" s="1"/>
  <c r="W1149" i="5" s="1"/>
  <c r="W1150" i="5" s="1"/>
  <c r="W1151" i="5" s="1"/>
  <c r="W1152" i="5" s="1"/>
  <c r="W1153" i="5" s="1"/>
  <c r="W1154" i="5" s="1"/>
  <c r="W1155" i="5" s="1"/>
  <c r="W1156" i="5" s="1"/>
  <c r="W1157" i="5" s="1"/>
  <c r="W1158" i="5" s="1"/>
  <c r="W1159" i="5" s="1"/>
  <c r="W1160" i="5" s="1"/>
  <c r="W1161" i="5" s="1"/>
  <c r="W1162" i="5" s="1"/>
  <c r="W1163" i="5" s="1"/>
  <c r="W1164" i="5" s="1"/>
  <c r="W1165" i="5" s="1"/>
  <c r="W1166" i="5" s="1"/>
  <c r="W1167" i="5" s="1"/>
  <c r="W1168" i="5" s="1"/>
  <c r="W1169" i="5" s="1"/>
  <c r="W1170" i="5" s="1"/>
  <c r="W1171" i="5" s="1"/>
  <c r="W1172" i="5" s="1"/>
  <c r="W1173" i="5" s="1"/>
  <c r="W1174" i="5" s="1"/>
  <c r="W1175" i="5" s="1"/>
  <c r="W1176" i="5" s="1"/>
  <c r="W1177" i="5" s="1"/>
  <c r="W1178" i="5" s="1"/>
  <c r="W1179" i="5" s="1"/>
  <c r="W1180" i="5" s="1"/>
  <c r="W1181" i="5" s="1"/>
  <c r="W1182" i="5" s="1"/>
  <c r="W1183" i="5" s="1"/>
  <c r="W1184" i="5" s="1"/>
  <c r="W1185" i="5" s="1"/>
  <c r="W1186" i="5" s="1"/>
  <c r="W1187" i="5" s="1"/>
  <c r="W1188" i="5" s="1"/>
  <c r="W1189" i="5" s="1"/>
  <c r="W1190" i="5" s="1"/>
  <c r="W1191" i="5" s="1"/>
  <c r="W1192" i="5" s="1"/>
  <c r="W1193" i="5" s="1"/>
  <c r="W1194" i="5" s="1"/>
  <c r="W1195" i="5" s="1"/>
  <c r="W1196" i="5" s="1"/>
  <c r="W1197" i="5" s="1"/>
  <c r="W1198" i="5" s="1"/>
  <c r="W1199" i="5" s="1"/>
  <c r="W1200" i="5" s="1"/>
  <c r="W1201" i="5" s="1"/>
  <c r="W1202" i="5" s="1"/>
  <c r="W1203" i="5" s="1"/>
  <c r="W1204" i="5" s="1"/>
  <c r="W1205" i="5" s="1"/>
  <c r="W1206" i="5" s="1"/>
  <c r="W1207" i="5" s="1"/>
  <c r="W1208" i="5" s="1"/>
  <c r="W1209" i="5" s="1"/>
  <c r="W1210" i="5" s="1"/>
  <c r="W1211" i="5" s="1"/>
  <c r="W1212" i="5" s="1"/>
  <c r="W1213" i="5" s="1"/>
  <c r="W1214" i="5" s="1"/>
  <c r="W1215" i="5" s="1"/>
  <c r="W1216" i="5" s="1"/>
  <c r="W1217" i="5" s="1"/>
  <c r="W1218" i="5" s="1"/>
  <c r="W1219" i="5" s="1"/>
  <c r="W1220" i="5" s="1"/>
  <c r="W1221" i="5" s="1"/>
  <c r="W1222" i="5" s="1"/>
  <c r="W1223" i="5" s="1"/>
  <c r="W1224" i="5" s="1"/>
  <c r="W1225" i="5" s="1"/>
  <c r="W1226" i="5" s="1"/>
  <c r="W1227" i="5" s="1"/>
  <c r="W1228" i="5" s="1"/>
  <c r="W1229" i="5" s="1"/>
  <c r="W1230" i="5" s="1"/>
  <c r="W1231" i="5" s="1"/>
  <c r="W1232" i="5" s="1"/>
  <c r="W1233" i="5" s="1"/>
  <c r="W1234" i="5" s="1"/>
  <c r="W1235" i="5" s="1"/>
  <c r="W1236" i="5" s="1"/>
  <c r="W1237" i="5" s="1"/>
  <c r="W1238" i="5" s="1"/>
  <c r="W1239" i="5" s="1"/>
  <c r="W1240" i="5" s="1"/>
  <c r="W1241" i="5" s="1"/>
  <c r="W1242" i="5" s="1"/>
  <c r="W1243" i="5" s="1"/>
  <c r="W1244" i="5" s="1"/>
  <c r="W1245" i="5" s="1"/>
  <c r="W1246" i="5" s="1"/>
  <c r="W1247" i="5" s="1"/>
  <c r="W1248" i="5" s="1"/>
  <c r="W1249" i="5" s="1"/>
  <c r="W1250" i="5" s="1"/>
  <c r="W1251" i="5" s="1"/>
  <c r="W1252" i="5" s="1"/>
  <c r="W1253" i="5" s="1"/>
  <c r="W1254" i="5" s="1"/>
  <c r="W1255" i="5" s="1"/>
  <c r="W1256" i="5" s="1"/>
  <c r="W1257" i="5" s="1"/>
  <c r="W1258" i="5" s="1"/>
  <c r="W1259" i="5" s="1"/>
  <c r="W1260" i="5" s="1"/>
  <c r="W1261" i="5" s="1"/>
  <c r="W1262" i="5" s="1"/>
  <c r="W1263" i="5" s="1"/>
  <c r="W1264" i="5" s="1"/>
  <c r="W1265" i="5" s="1"/>
  <c r="W1266" i="5" s="1"/>
  <c r="W1267" i="5" s="1"/>
  <c r="W1268" i="5" s="1"/>
  <c r="W1269" i="5" s="1"/>
  <c r="W1270" i="5" s="1"/>
  <c r="W1271" i="5" s="1"/>
  <c r="W1272" i="5" s="1"/>
  <c r="W1273" i="5" s="1"/>
  <c r="W1274" i="5" s="1"/>
  <c r="W1275" i="5" s="1"/>
  <c r="W1276" i="5" s="1"/>
  <c r="W1277" i="5" s="1"/>
  <c r="W1278" i="5" s="1"/>
  <c r="W1279" i="5" s="1"/>
  <c r="W1280" i="5" s="1"/>
  <c r="W1281" i="5" s="1"/>
  <c r="W1282" i="5" s="1"/>
  <c r="W1283" i="5" s="1"/>
  <c r="W1284" i="5" s="1"/>
  <c r="W1285" i="5" s="1"/>
  <c r="W1286" i="5" s="1"/>
  <c r="W1287" i="5" s="1"/>
  <c r="W1288" i="5" s="1"/>
  <c r="W1289" i="5" s="1"/>
  <c r="W1290" i="5" s="1"/>
  <c r="W1291" i="5" s="1"/>
  <c r="W1292" i="5" s="1"/>
  <c r="W1293" i="5" s="1"/>
  <c r="W1294" i="5" s="1"/>
  <c r="W1295" i="5" s="1"/>
  <c r="W1296" i="5" s="1"/>
  <c r="W1297" i="5" s="1"/>
  <c r="W1298" i="5" s="1"/>
  <c r="W1299" i="5" s="1"/>
  <c r="W1300" i="5" s="1"/>
  <c r="W1301" i="5" s="1"/>
  <c r="W1302" i="5" s="1"/>
  <c r="W1303" i="5" s="1"/>
  <c r="W1304" i="5" s="1"/>
  <c r="W1305" i="5" s="1"/>
  <c r="W1306" i="5" s="1"/>
  <c r="W1307" i="5" s="1"/>
  <c r="W1308" i="5" s="1"/>
  <c r="W1309" i="5" s="1"/>
  <c r="W1310" i="5" s="1"/>
  <c r="W1311" i="5" s="1"/>
  <c r="W1312" i="5" s="1"/>
  <c r="W1313" i="5" s="1"/>
  <c r="W1314" i="5" s="1"/>
  <c r="W1315" i="5" s="1"/>
  <c r="W1316" i="5" s="1"/>
  <c r="W1317" i="5" s="1"/>
  <c r="W1318" i="5" s="1"/>
  <c r="W1319" i="5" s="1"/>
  <c r="W1320" i="5" s="1"/>
  <c r="W1321" i="5" s="1"/>
  <c r="W1322" i="5" s="1"/>
  <c r="W1323" i="5" s="1"/>
  <c r="W1324" i="5" s="1"/>
  <c r="W1325" i="5" s="1"/>
  <c r="W1326" i="5" s="1"/>
  <c r="W1327" i="5" s="1"/>
  <c r="W1328" i="5" s="1"/>
  <c r="W1329" i="5" s="1"/>
  <c r="W1330" i="5" s="1"/>
  <c r="W1331" i="5" s="1"/>
  <c r="W1332" i="5" s="1"/>
  <c r="W1333" i="5" s="1"/>
  <c r="W1334" i="5" s="1"/>
  <c r="W1335" i="5" s="1"/>
  <c r="W1336" i="5" s="1"/>
  <c r="W1337" i="5" s="1"/>
  <c r="W1338" i="5" s="1"/>
  <c r="W1339" i="5" s="1"/>
  <c r="W1340" i="5" s="1"/>
  <c r="W1341" i="5" s="1"/>
  <c r="W1342" i="5" s="1"/>
  <c r="W1343" i="5" s="1"/>
  <c r="W1344" i="5" s="1"/>
  <c r="W1345" i="5" s="1"/>
  <c r="W1346" i="5" s="1"/>
  <c r="W1347" i="5" s="1"/>
  <c r="W1348" i="5" s="1"/>
  <c r="W1349" i="5" s="1"/>
  <c r="W1350" i="5" s="1"/>
  <c r="W1351" i="5" s="1"/>
  <c r="W1352" i="5" s="1"/>
  <c r="W1353" i="5" s="1"/>
  <c r="W1354" i="5" s="1"/>
  <c r="W1355" i="5" s="1"/>
  <c r="W1356" i="5" s="1"/>
  <c r="W1357" i="5" s="1"/>
  <c r="W1358" i="5" s="1"/>
  <c r="W1359" i="5" s="1"/>
  <c r="W1360" i="5" s="1"/>
  <c r="W1361" i="5" s="1"/>
  <c r="W1362" i="5" s="1"/>
  <c r="W1363" i="5" s="1"/>
  <c r="W1364" i="5" s="1"/>
  <c r="W1365" i="5" s="1"/>
  <c r="W1366" i="5" s="1"/>
  <c r="W1367" i="5" s="1"/>
  <c r="W1368" i="5" s="1"/>
  <c r="W1369" i="5" s="1"/>
  <c r="W1370" i="5" s="1"/>
  <c r="W1371" i="5" s="1"/>
  <c r="W1372" i="5" s="1"/>
  <c r="W1373" i="5" s="1"/>
  <c r="W1374" i="5" s="1"/>
  <c r="W1375" i="5" s="1"/>
  <c r="W1376" i="5" s="1"/>
  <c r="W1377" i="5" s="1"/>
  <c r="W1378" i="5" s="1"/>
  <c r="W1379" i="5" s="1"/>
  <c r="W1380" i="5" s="1"/>
  <c r="W1381" i="5" s="1"/>
  <c r="W1382" i="5" s="1"/>
  <c r="W1383" i="5" s="1"/>
  <c r="W1384" i="5" s="1"/>
  <c r="W1385" i="5" s="1"/>
  <c r="W1386" i="5" s="1"/>
  <c r="W1387" i="5" s="1"/>
  <c r="W1388" i="5" s="1"/>
  <c r="W1389" i="5" s="1"/>
  <c r="W1390" i="5" s="1"/>
  <c r="W1391" i="5" s="1"/>
  <c r="W1392" i="5" s="1"/>
  <c r="W1393" i="5" s="1"/>
  <c r="W1394" i="5" s="1"/>
  <c r="W1395" i="5" s="1"/>
  <c r="W1396" i="5" s="1"/>
  <c r="W1397" i="5" s="1"/>
  <c r="W1398" i="5" s="1"/>
  <c r="W1399" i="5" s="1"/>
  <c r="W1400" i="5" s="1"/>
  <c r="W1401" i="5" s="1"/>
  <c r="W1402" i="5" s="1"/>
  <c r="W1403" i="5" s="1"/>
  <c r="W1404" i="5" s="1"/>
  <c r="W1405" i="5" s="1"/>
  <c r="W1406" i="5" s="1"/>
  <c r="W1407" i="5" s="1"/>
  <c r="W1408" i="5" s="1"/>
  <c r="W1409" i="5" s="1"/>
  <c r="W1410" i="5" s="1"/>
  <c r="W1411" i="5" s="1"/>
  <c r="W1412" i="5" s="1"/>
  <c r="W1413" i="5" s="1"/>
  <c r="W1414" i="5" s="1"/>
  <c r="W1415" i="5" s="1"/>
  <c r="W1416" i="5" s="1"/>
  <c r="W1417" i="5" s="1"/>
  <c r="W1418" i="5" s="1"/>
  <c r="W1419" i="5" s="1"/>
  <c r="W1420" i="5" s="1"/>
  <c r="W1421" i="5" s="1"/>
  <c r="W1422" i="5" s="1"/>
  <c r="W1423" i="5" s="1"/>
  <c r="W1424" i="5" s="1"/>
  <c r="W1425" i="5" s="1"/>
  <c r="W1426" i="5" s="1"/>
  <c r="W1427" i="5" s="1"/>
  <c r="W1428" i="5" s="1"/>
  <c r="W1429" i="5" s="1"/>
  <c r="W1430" i="5" s="1"/>
  <c r="W1431" i="5" s="1"/>
  <c r="W1432" i="5" s="1"/>
  <c r="W1433" i="5" s="1"/>
  <c r="W1434" i="5" s="1"/>
  <c r="W1435" i="5" s="1"/>
  <c r="W1436" i="5" s="1"/>
  <c r="W1437" i="5" s="1"/>
  <c r="W1438" i="5" s="1"/>
  <c r="W1439" i="5" s="1"/>
  <c r="W1440" i="5" s="1"/>
  <c r="W1441" i="5" s="1"/>
  <c r="W1442" i="5" s="1"/>
  <c r="W1443" i="5" s="1"/>
  <c r="W1444" i="5" s="1"/>
  <c r="W1445" i="5" s="1"/>
  <c r="W1446" i="5" s="1"/>
  <c r="W1447" i="5" s="1"/>
  <c r="W1448" i="5" s="1"/>
  <c r="W1449" i="5" s="1"/>
  <c r="W1450" i="5" s="1"/>
  <c r="W1451" i="5" s="1"/>
  <c r="W1452" i="5" s="1"/>
  <c r="W1453" i="5" s="1"/>
  <c r="W1454" i="5" s="1"/>
  <c r="W1455" i="5" s="1"/>
  <c r="W1456" i="5" s="1"/>
  <c r="W1457" i="5" s="1"/>
  <c r="W1458" i="5" s="1"/>
  <c r="W1459" i="5" s="1"/>
  <c r="W1460" i="5" s="1"/>
  <c r="W1461" i="5" s="1"/>
  <c r="W1462" i="5" s="1"/>
  <c r="W1463" i="5" s="1"/>
  <c r="W1464" i="5" s="1"/>
  <c r="W1465" i="5" s="1"/>
  <c r="W1466" i="5" s="1"/>
  <c r="W1467" i="5" s="1"/>
  <c r="W1468" i="5" s="1"/>
  <c r="W1469" i="5" s="1"/>
  <c r="W1470" i="5" s="1"/>
  <c r="W1471" i="5" s="1"/>
  <c r="W1472" i="5" s="1"/>
  <c r="W1473" i="5" s="1"/>
  <c r="W1474" i="5" s="1"/>
  <c r="W1475" i="5" s="1"/>
  <c r="W1476" i="5" s="1"/>
  <c r="W1477" i="5" s="1"/>
  <c r="W1478" i="5" s="1"/>
  <c r="W1479" i="5" s="1"/>
  <c r="W1480" i="5" s="1"/>
  <c r="W1481" i="5" s="1"/>
  <c r="W1482" i="5" s="1"/>
  <c r="W1483" i="5" s="1"/>
  <c r="W1484" i="5" s="1"/>
  <c r="W1485" i="5" s="1"/>
  <c r="W1486" i="5" s="1"/>
  <c r="W1487" i="5" s="1"/>
  <c r="W1488" i="5" s="1"/>
  <c r="W1489" i="5" s="1"/>
  <c r="W1490" i="5" s="1"/>
  <c r="W1491" i="5" s="1"/>
  <c r="W1492" i="5" s="1"/>
  <c r="W1493" i="5" s="1"/>
  <c r="W1494" i="5" s="1"/>
  <c r="W1495" i="5" s="1"/>
  <c r="W1496" i="5" s="1"/>
  <c r="W1497" i="5" s="1"/>
  <c r="W1498" i="5" s="1"/>
  <c r="W1499" i="5" s="1"/>
  <c r="W1500" i="5" s="1"/>
  <c r="W1501" i="5" s="1"/>
  <c r="W1502" i="5" s="1"/>
  <c r="W1503" i="5" s="1"/>
  <c r="W1504" i="5" s="1"/>
  <c r="W1505" i="5" s="1"/>
  <c r="W1506" i="5" s="1"/>
  <c r="W1507" i="5" s="1"/>
  <c r="W1508" i="5" s="1"/>
  <c r="W1509" i="5" s="1"/>
  <c r="W1510" i="5" s="1"/>
  <c r="W1511" i="5" s="1"/>
  <c r="W1512" i="5" s="1"/>
  <c r="W1513" i="5" s="1"/>
  <c r="W1514" i="5" s="1"/>
  <c r="W1515" i="5" s="1"/>
  <c r="W1516" i="5" s="1"/>
  <c r="W1517" i="5" s="1"/>
  <c r="W1518" i="5" s="1"/>
  <c r="W1519" i="5" s="1"/>
  <c r="W1520" i="5" s="1"/>
  <c r="W1521" i="5" s="1"/>
  <c r="W1522" i="5" s="1"/>
  <c r="W1523" i="5" s="1"/>
  <c r="W1524" i="5" s="1"/>
  <c r="W1525" i="5" s="1"/>
  <c r="W1526" i="5" s="1"/>
  <c r="W1527" i="5" s="1"/>
  <c r="W1528" i="5" s="1"/>
  <c r="W1529" i="5" s="1"/>
  <c r="W1530" i="5" s="1"/>
  <c r="W1531" i="5" s="1"/>
  <c r="W1532" i="5" s="1"/>
  <c r="W1533" i="5" s="1"/>
  <c r="W1534" i="5" s="1"/>
  <c r="W1535" i="5" s="1"/>
  <c r="W1536" i="5" s="1"/>
  <c r="W1537" i="5" s="1"/>
  <c r="W1538" i="5" s="1"/>
  <c r="W1539" i="5" s="1"/>
  <c r="W1540" i="5" s="1"/>
  <c r="W1541" i="5" s="1"/>
  <c r="W1542" i="5" s="1"/>
  <c r="W1543" i="5" s="1"/>
  <c r="W1544" i="5" s="1"/>
  <c r="W1545" i="5" s="1"/>
  <c r="W1546" i="5" s="1"/>
  <c r="W1547" i="5" s="1"/>
  <c r="W1548" i="5" s="1"/>
  <c r="W1549" i="5" s="1"/>
  <c r="W1550" i="5" s="1"/>
  <c r="W1551" i="5" s="1"/>
  <c r="W1552" i="5" s="1"/>
  <c r="W1553" i="5" s="1"/>
  <c r="W1554" i="5" s="1"/>
  <c r="W1555" i="5" s="1"/>
  <c r="W1556" i="5" s="1"/>
  <c r="W1557" i="5" s="1"/>
  <c r="W1558" i="5" s="1"/>
  <c r="W1559" i="5" s="1"/>
  <c r="W1560" i="5" s="1"/>
  <c r="W1561" i="5" s="1"/>
  <c r="W1562" i="5" s="1"/>
  <c r="W1563" i="5" s="1"/>
  <c r="W1564" i="5" s="1"/>
  <c r="W1565" i="5" s="1"/>
  <c r="W1566" i="5" s="1"/>
  <c r="W1567" i="5" s="1"/>
  <c r="W1568" i="5" s="1"/>
  <c r="W1569" i="5" s="1"/>
  <c r="W1570" i="5" s="1"/>
  <c r="W1571" i="5" s="1"/>
  <c r="W1572" i="5" s="1"/>
  <c r="W1573" i="5" s="1"/>
  <c r="W1574" i="5" s="1"/>
  <c r="W1575" i="5" s="1"/>
  <c r="W1576" i="5" s="1"/>
  <c r="W1577" i="5" s="1"/>
  <c r="W1578" i="5" s="1"/>
  <c r="W1579" i="5" s="1"/>
  <c r="W1580" i="5" s="1"/>
  <c r="W1581" i="5" s="1"/>
  <c r="W1582" i="5" s="1"/>
  <c r="W1583" i="5" s="1"/>
  <c r="W1584" i="5" s="1"/>
  <c r="W1585" i="5" s="1"/>
  <c r="W1586" i="5" s="1"/>
  <c r="W1587" i="5" s="1"/>
  <c r="W1588" i="5" s="1"/>
  <c r="W1589" i="5" s="1"/>
  <c r="W1590" i="5" s="1"/>
  <c r="W1591" i="5" s="1"/>
  <c r="W1592" i="5" s="1"/>
  <c r="W1593" i="5" s="1"/>
  <c r="W1594" i="5" s="1"/>
  <c r="W1595" i="5" s="1"/>
  <c r="W1596" i="5" s="1"/>
  <c r="W1597" i="5" s="1"/>
  <c r="W1598" i="5" s="1"/>
  <c r="W1599" i="5" s="1"/>
  <c r="W1600" i="5" s="1"/>
  <c r="W1601" i="5" s="1"/>
  <c r="W1602" i="5" s="1"/>
  <c r="W1603" i="5" s="1"/>
  <c r="W1604" i="5" s="1"/>
  <c r="W1605" i="5" s="1"/>
  <c r="W1606" i="5" s="1"/>
  <c r="W1607" i="5" s="1"/>
  <c r="W1608" i="5" s="1"/>
  <c r="W1609" i="5" s="1"/>
  <c r="W1610" i="5" s="1"/>
  <c r="W1611" i="5" s="1"/>
  <c r="W1612" i="5" s="1"/>
  <c r="W1613" i="5" s="1"/>
  <c r="W1614" i="5" s="1"/>
  <c r="W1615" i="5" s="1"/>
  <c r="W1616" i="5" s="1"/>
  <c r="W1617" i="5" s="1"/>
  <c r="W1618" i="5" s="1"/>
  <c r="W1619" i="5" s="1"/>
  <c r="W1620" i="5" s="1"/>
  <c r="W1621" i="5" s="1"/>
  <c r="W1622" i="5" s="1"/>
  <c r="W1623" i="5" s="1"/>
  <c r="W1624" i="5" s="1"/>
  <c r="W1625" i="5" s="1"/>
  <c r="W1626" i="5" s="1"/>
  <c r="W1627" i="5" s="1"/>
  <c r="W1628" i="5" s="1"/>
  <c r="W1629" i="5" s="1"/>
  <c r="W1630" i="5" s="1"/>
  <c r="W1631" i="5" s="1"/>
  <c r="W1632" i="5" s="1"/>
  <c r="W1633" i="5" s="1"/>
  <c r="W1634" i="5" s="1"/>
  <c r="W1635" i="5" s="1"/>
  <c r="W1636" i="5" s="1"/>
  <c r="W1637" i="5" s="1"/>
  <c r="W1638" i="5" s="1"/>
  <c r="W1639" i="5" s="1"/>
  <c r="W1640" i="5" s="1"/>
  <c r="W1641" i="5" s="1"/>
  <c r="W1642" i="5" s="1"/>
  <c r="W1643" i="5" s="1"/>
  <c r="W1644" i="5" s="1"/>
  <c r="W1645" i="5" s="1"/>
  <c r="W1646" i="5" s="1"/>
  <c r="W1647" i="5" s="1"/>
  <c r="W1648" i="5" s="1"/>
  <c r="W1649" i="5" s="1"/>
  <c r="W1650" i="5" s="1"/>
  <c r="W1651" i="5" s="1"/>
  <c r="W1652" i="5" s="1"/>
  <c r="W1653" i="5" s="1"/>
  <c r="W1654" i="5" s="1"/>
  <c r="W1655" i="5" s="1"/>
  <c r="W1656" i="5" s="1"/>
  <c r="W1657" i="5" s="1"/>
  <c r="W1658" i="5" s="1"/>
  <c r="W1659" i="5" s="1"/>
  <c r="W1660" i="5" s="1"/>
  <c r="W1661" i="5" s="1"/>
  <c r="W1662" i="5" s="1"/>
  <c r="W1663" i="5" s="1"/>
  <c r="W1664" i="5" s="1"/>
  <c r="W1665" i="5" s="1"/>
  <c r="W1666" i="5" s="1"/>
  <c r="W1667" i="5" s="1"/>
  <c r="W1668" i="5" s="1"/>
  <c r="W1669" i="5" s="1"/>
  <c r="W1670" i="5" s="1"/>
  <c r="W1671" i="5" s="1"/>
  <c r="W1672" i="5" s="1"/>
  <c r="W1673" i="5" s="1"/>
  <c r="W1674" i="5" s="1"/>
  <c r="W1675" i="5" s="1"/>
  <c r="W1676" i="5" s="1"/>
  <c r="W1677" i="5" s="1"/>
  <c r="W1678" i="5" s="1"/>
  <c r="W1679" i="5" s="1"/>
  <c r="W1680" i="5" s="1"/>
  <c r="W1681" i="5" s="1"/>
  <c r="W1682" i="5" s="1"/>
  <c r="W1683" i="5" s="1"/>
  <c r="W1684" i="5" s="1"/>
  <c r="W1685" i="5" s="1"/>
  <c r="W1686" i="5" s="1"/>
  <c r="W1687" i="5" s="1"/>
  <c r="W1688" i="5" s="1"/>
  <c r="W1689" i="5" s="1"/>
  <c r="W1690" i="5" s="1"/>
  <c r="W1691" i="5" s="1"/>
  <c r="W1692" i="5" s="1"/>
  <c r="W1693" i="5" s="1"/>
  <c r="W1694" i="5" s="1"/>
  <c r="W1695" i="5" s="1"/>
  <c r="W1696" i="5" s="1"/>
  <c r="W1697" i="5" s="1"/>
  <c r="W1698" i="5" s="1"/>
  <c r="W1699" i="5" s="1"/>
  <c r="W1700" i="5" s="1"/>
  <c r="W1701" i="5" s="1"/>
  <c r="W1702" i="5" s="1"/>
  <c r="W1703" i="5" s="1"/>
  <c r="W1704" i="5" s="1"/>
  <c r="W1705" i="5" s="1"/>
  <c r="W1706" i="5" s="1"/>
  <c r="W1707" i="5" s="1"/>
  <c r="W1708" i="5" s="1"/>
  <c r="W1709" i="5" s="1"/>
  <c r="W1710" i="5" s="1"/>
  <c r="W1711" i="5" s="1"/>
  <c r="W1712" i="5" s="1"/>
  <c r="W1713" i="5" s="1"/>
  <c r="W1714" i="5" s="1"/>
  <c r="W1715" i="5" s="1"/>
  <c r="W1716" i="5" s="1"/>
  <c r="W1717" i="5" s="1"/>
  <c r="W1718" i="5" s="1"/>
  <c r="W1719" i="5" s="1"/>
  <c r="W1720" i="5" s="1"/>
  <c r="W1721" i="5" s="1"/>
  <c r="W1722" i="5" s="1"/>
  <c r="W1723" i="5" s="1"/>
  <c r="W1724" i="5" s="1"/>
  <c r="W1725" i="5" s="1"/>
  <c r="W1726" i="5" s="1"/>
  <c r="W1727" i="5" s="1"/>
  <c r="W1728" i="5" s="1"/>
  <c r="W1729" i="5" s="1"/>
  <c r="W1730" i="5" s="1"/>
  <c r="W1731" i="5" s="1"/>
  <c r="W1732" i="5" s="1"/>
  <c r="W1733" i="5" s="1"/>
  <c r="W1734" i="5" s="1"/>
  <c r="W1735" i="5" s="1"/>
  <c r="W1736" i="5" s="1"/>
  <c r="W1737" i="5" s="1"/>
  <c r="W1738" i="5" s="1"/>
  <c r="W1739" i="5" s="1"/>
  <c r="W1740" i="5" s="1"/>
  <c r="W1741" i="5" s="1"/>
  <c r="W1742" i="5" s="1"/>
  <c r="W1743" i="5" s="1"/>
  <c r="W1744" i="5" s="1"/>
  <c r="W1745" i="5" s="1"/>
  <c r="W1746" i="5" s="1"/>
  <c r="W1747" i="5" s="1"/>
  <c r="W1748" i="5" s="1"/>
  <c r="W1749" i="5" s="1"/>
  <c r="W1750" i="5" s="1"/>
  <c r="W1751" i="5" s="1"/>
  <c r="W1752" i="5" s="1"/>
  <c r="W1753" i="5" s="1"/>
  <c r="W1754" i="5" s="1"/>
  <c r="W1755" i="5" s="1"/>
  <c r="W1756" i="5" s="1"/>
  <c r="W1757" i="5" s="1"/>
  <c r="W1758" i="5" s="1"/>
  <c r="W1759" i="5" s="1"/>
  <c r="W1760" i="5" s="1"/>
  <c r="W1761" i="5" s="1"/>
  <c r="W1762" i="5" s="1"/>
  <c r="W1763" i="5" s="1"/>
  <c r="W1764" i="5" s="1"/>
  <c r="W1765" i="5" s="1"/>
  <c r="W1766" i="5" s="1"/>
  <c r="W1767" i="5" s="1"/>
  <c r="W1768" i="5" s="1"/>
  <c r="W1769" i="5" s="1"/>
  <c r="W1770" i="5" s="1"/>
  <c r="W1771" i="5" s="1"/>
  <c r="W1772" i="5" s="1"/>
  <c r="W1773" i="5" s="1"/>
  <c r="W1774" i="5" s="1"/>
  <c r="W1775" i="5" s="1"/>
  <c r="W1776" i="5" s="1"/>
  <c r="W1777" i="5" s="1"/>
  <c r="W1778" i="5" s="1"/>
  <c r="W1779" i="5" s="1"/>
  <c r="W1780" i="5" s="1"/>
  <c r="W1781" i="5" s="1"/>
  <c r="W1782" i="5" s="1"/>
  <c r="W1783" i="5" s="1"/>
  <c r="W1784" i="5" s="1"/>
  <c r="W1785" i="5" s="1"/>
  <c r="W1786" i="5" s="1"/>
  <c r="W1787" i="5" s="1"/>
  <c r="W1788" i="5" s="1"/>
  <c r="W1789" i="5" s="1"/>
  <c r="W1790" i="5" s="1"/>
  <c r="W1791" i="5" s="1"/>
  <c r="W1792" i="5" s="1"/>
  <c r="W1793" i="5" s="1"/>
  <c r="W1794" i="5" s="1"/>
  <c r="W1795" i="5" s="1"/>
  <c r="W1796" i="5" s="1"/>
  <c r="W1797" i="5" s="1"/>
  <c r="W1798" i="5" s="1"/>
  <c r="W1799" i="5" s="1"/>
  <c r="W1800" i="5" s="1"/>
  <c r="W1801" i="5" s="1"/>
  <c r="W1802" i="5" s="1"/>
  <c r="W1803" i="5" s="1"/>
  <c r="W1804" i="5" s="1"/>
  <c r="W1805" i="5" s="1"/>
  <c r="W1806" i="5" s="1"/>
  <c r="W1807" i="5" s="1"/>
  <c r="W1808" i="5" s="1"/>
  <c r="W1809" i="5" s="1"/>
  <c r="W1810" i="5" s="1"/>
  <c r="W1811" i="5" s="1"/>
  <c r="W1812" i="5" s="1"/>
  <c r="W1813" i="5" s="1"/>
  <c r="W1814" i="5" s="1"/>
  <c r="W1815" i="5" s="1"/>
  <c r="W1816" i="5" s="1"/>
  <c r="W1817" i="5" s="1"/>
  <c r="W1818" i="5" s="1"/>
  <c r="W1819" i="5" s="1"/>
  <c r="W1820" i="5" s="1"/>
  <c r="W1821" i="5" s="1"/>
  <c r="W1822" i="5" s="1"/>
  <c r="W1823" i="5" s="1"/>
  <c r="W1824" i="5" s="1"/>
  <c r="W1825" i="5" s="1"/>
  <c r="W1826" i="5" s="1"/>
  <c r="W1827" i="5" s="1"/>
  <c r="W1828" i="5" s="1"/>
  <c r="W1829" i="5" s="1"/>
  <c r="W1830" i="5" s="1"/>
  <c r="W1831" i="5" s="1"/>
  <c r="W1832" i="5" s="1"/>
  <c r="W1833" i="5" s="1"/>
  <c r="W1834" i="5" s="1"/>
  <c r="W1835" i="5" s="1"/>
  <c r="W1836" i="5" s="1"/>
  <c r="W1837" i="5" s="1"/>
  <c r="W1838" i="5" s="1"/>
  <c r="W1839" i="5" s="1"/>
  <c r="W1840" i="5" s="1"/>
  <c r="W1841" i="5" s="1"/>
  <c r="W1842" i="5" s="1"/>
  <c r="W1843" i="5" s="1"/>
  <c r="W1844" i="5" s="1"/>
  <c r="W1845" i="5" s="1"/>
  <c r="W1846" i="5" s="1"/>
  <c r="W1847" i="5" s="1"/>
  <c r="W1848" i="5" s="1"/>
  <c r="W1849" i="5" s="1"/>
  <c r="W1850" i="5" s="1"/>
  <c r="W1851" i="5" s="1"/>
  <c r="W1852" i="5" s="1"/>
  <c r="W1853" i="5" s="1"/>
  <c r="W1854" i="5" s="1"/>
  <c r="W1855" i="5" s="1"/>
  <c r="W1856" i="5" s="1"/>
  <c r="W1857" i="5" s="1"/>
  <c r="W1858" i="5" s="1"/>
  <c r="W1859" i="5" s="1"/>
  <c r="W1860" i="5" s="1"/>
  <c r="W1861" i="5" s="1"/>
  <c r="W1862" i="5" s="1"/>
  <c r="W1863" i="5" s="1"/>
  <c r="W1864" i="5" s="1"/>
  <c r="W1865" i="5" s="1"/>
  <c r="W1866" i="5" s="1"/>
  <c r="W1867" i="5" s="1"/>
  <c r="W1868" i="5" s="1"/>
  <c r="W1869" i="5" s="1"/>
  <c r="W1870" i="5" s="1"/>
  <c r="W1871" i="5" s="1"/>
  <c r="W1872" i="5" s="1"/>
  <c r="W1873" i="5" s="1"/>
  <c r="W1874" i="5" s="1"/>
  <c r="W1875" i="5" s="1"/>
  <c r="W1876" i="5" s="1"/>
  <c r="W1877" i="5" s="1"/>
  <c r="W1878" i="5" s="1"/>
  <c r="W1879" i="5" s="1"/>
  <c r="W1880" i="5" s="1"/>
  <c r="W1881" i="5" s="1"/>
  <c r="W1882" i="5" s="1"/>
  <c r="W1883" i="5" s="1"/>
  <c r="W1884" i="5" s="1"/>
  <c r="W1885" i="5" s="1"/>
  <c r="W1886" i="5" s="1"/>
  <c r="W1887" i="5" s="1"/>
  <c r="W1888" i="5" s="1"/>
  <c r="W1889" i="5" s="1"/>
  <c r="W1890" i="5" s="1"/>
  <c r="W1891" i="5" s="1"/>
  <c r="W1892" i="5" s="1"/>
  <c r="W1893" i="5" s="1"/>
  <c r="W1894" i="5" s="1"/>
  <c r="W1895" i="5" s="1"/>
  <c r="W1896" i="5" s="1"/>
  <c r="W1897" i="5" s="1"/>
  <c r="W1898" i="5" s="1"/>
  <c r="W1899" i="5" s="1"/>
  <c r="W1900" i="5" s="1"/>
  <c r="W1901" i="5" s="1"/>
  <c r="W1902" i="5" s="1"/>
  <c r="W1903" i="5" s="1"/>
  <c r="W1904" i="5" s="1"/>
  <c r="W1905" i="5" s="1"/>
  <c r="W1906" i="5" s="1"/>
  <c r="W1907" i="5" s="1"/>
  <c r="W1908" i="5" s="1"/>
  <c r="W1909" i="5" s="1"/>
  <c r="W1910" i="5" s="1"/>
  <c r="W1911" i="5" s="1"/>
  <c r="W1912" i="5" s="1"/>
  <c r="W1913" i="5" s="1"/>
  <c r="W1914" i="5" s="1"/>
  <c r="W1915" i="5" s="1"/>
  <c r="W1916" i="5" s="1"/>
  <c r="W1917" i="5" s="1"/>
  <c r="W1918" i="5" s="1"/>
  <c r="W1919" i="5" s="1"/>
  <c r="W1920" i="5" s="1"/>
  <c r="W1921" i="5" s="1"/>
  <c r="W1922" i="5" s="1"/>
  <c r="W1923" i="5" s="1"/>
  <c r="W1924" i="5" s="1"/>
  <c r="W1925" i="5" s="1"/>
  <c r="W1926" i="5" s="1"/>
  <c r="W1927" i="5" s="1"/>
  <c r="W1928" i="5" s="1"/>
  <c r="W1929" i="5" s="1"/>
  <c r="W1930" i="5" s="1"/>
  <c r="W1931" i="5" s="1"/>
  <c r="W1932" i="5" s="1"/>
  <c r="W1933" i="5" s="1"/>
  <c r="W1934" i="5" s="1"/>
  <c r="W1935" i="5" s="1"/>
  <c r="W1936" i="5" s="1"/>
  <c r="W1937" i="5" s="1"/>
  <c r="W1938" i="5" s="1"/>
  <c r="W1939" i="5" s="1"/>
  <c r="W1940" i="5" s="1"/>
  <c r="W1941" i="5" s="1"/>
  <c r="W1942" i="5" s="1"/>
  <c r="W1943" i="5" s="1"/>
  <c r="W1944" i="5" s="1"/>
  <c r="W1945" i="5" s="1"/>
  <c r="W1946" i="5" s="1"/>
  <c r="W1947" i="5" s="1"/>
  <c r="W1948" i="5" s="1"/>
  <c r="W1949" i="5" s="1"/>
  <c r="W1950" i="5" s="1"/>
  <c r="W1951" i="5" s="1"/>
  <c r="W1952" i="5" s="1"/>
  <c r="W1953" i="5" s="1"/>
  <c r="W1954" i="5" s="1"/>
  <c r="W1955" i="5" s="1"/>
  <c r="W1956" i="5" s="1"/>
  <c r="W1957" i="5" s="1"/>
  <c r="W1958" i="5" s="1"/>
  <c r="W1959" i="5" s="1"/>
  <c r="W1960" i="5" s="1"/>
  <c r="W1961" i="5" s="1"/>
  <c r="W1962" i="5" s="1"/>
  <c r="W1963" i="5" s="1"/>
  <c r="W1964" i="5" s="1"/>
  <c r="W1965" i="5" s="1"/>
  <c r="W1966" i="5" s="1"/>
  <c r="W1967" i="5" s="1"/>
  <c r="W1968" i="5" s="1"/>
  <c r="W1969" i="5" s="1"/>
  <c r="W1970" i="5" s="1"/>
  <c r="W1971" i="5" s="1"/>
  <c r="W1972" i="5" s="1"/>
  <c r="W1973" i="5" s="1"/>
  <c r="W1974" i="5" s="1"/>
  <c r="W1975" i="5" s="1"/>
  <c r="W1976" i="5" s="1"/>
  <c r="W1977" i="5" s="1"/>
  <c r="W1978" i="5" s="1"/>
  <c r="W1979" i="5" s="1"/>
  <c r="W1980" i="5" s="1"/>
  <c r="W1981" i="5" s="1"/>
  <c r="W1982" i="5" s="1"/>
  <c r="W1983" i="5" s="1"/>
  <c r="W1984" i="5" s="1"/>
  <c r="W1985" i="5" s="1"/>
  <c r="W1986" i="5" s="1"/>
  <c r="W1987" i="5" s="1"/>
  <c r="W1988" i="5" s="1"/>
  <c r="W1989" i="5" s="1"/>
  <c r="W1990" i="5" s="1"/>
  <c r="W1991" i="5" s="1"/>
  <c r="W1992" i="5" s="1"/>
  <c r="W1993" i="5" s="1"/>
  <c r="W1994" i="5" s="1"/>
  <c r="W1995" i="5" s="1"/>
  <c r="W1996" i="5" s="1"/>
  <c r="W1997" i="5" s="1"/>
  <c r="W1998" i="5" s="1"/>
  <c r="W1999" i="5" s="1"/>
  <c r="W2000" i="5" s="1"/>
  <c r="W2001" i="5" s="1"/>
  <c r="W2002" i="5" s="1"/>
  <c r="W2003" i="5" s="1"/>
  <c r="W2004" i="5" s="1"/>
  <c r="W2005" i="5" s="1"/>
  <c r="W2006" i="5" s="1"/>
  <c r="W2007" i="5" s="1"/>
  <c r="W2008" i="5" s="1"/>
  <c r="W2009" i="5" s="1"/>
  <c r="W2010" i="5" s="1"/>
  <c r="W2011" i="5" s="1"/>
  <c r="W2012" i="5" s="1"/>
  <c r="W2013" i="5" s="1"/>
  <c r="W2014" i="5" s="1"/>
  <c r="W2015" i="5" s="1"/>
  <c r="W2016" i="5" s="1"/>
  <c r="W2017" i="5" s="1"/>
  <c r="W2018" i="5" s="1"/>
  <c r="W2019" i="5" s="1"/>
  <c r="W2020" i="5" s="1"/>
  <c r="W2021" i="5" s="1"/>
  <c r="W2022" i="5" s="1"/>
  <c r="W2023" i="5" s="1"/>
  <c r="W2024" i="5" s="1"/>
  <c r="W2025" i="5" s="1"/>
  <c r="W2026" i="5" s="1"/>
  <c r="W2027" i="5" s="1"/>
  <c r="W2028" i="5" s="1"/>
  <c r="W2029" i="5" s="1"/>
  <c r="W2030" i="5" s="1"/>
  <c r="W2031" i="5" s="1"/>
  <c r="W2032" i="5" s="1"/>
  <c r="W2033" i="5" s="1"/>
  <c r="W2034" i="5" s="1"/>
  <c r="W2035" i="5" s="1"/>
  <c r="W2036" i="5" s="1"/>
  <c r="W2037" i="5" s="1"/>
  <c r="W2038" i="5" s="1"/>
  <c r="W2039" i="5" s="1"/>
  <c r="W2040" i="5" s="1"/>
  <c r="W2041" i="5" s="1"/>
  <c r="W2042" i="5" s="1"/>
  <c r="W2043" i="5" s="1"/>
  <c r="W2044" i="5" s="1"/>
  <c r="W2045" i="5" s="1"/>
  <c r="W2046" i="5" s="1"/>
  <c r="W2047" i="5" s="1"/>
  <c r="W2048" i="5" s="1"/>
  <c r="W2049" i="5" s="1"/>
  <c r="W2050" i="5" s="1"/>
  <c r="W2051" i="5" s="1"/>
  <c r="W2052" i="5" s="1"/>
  <c r="W2053" i="5" s="1"/>
  <c r="W2054" i="5" s="1"/>
  <c r="W2055" i="5" s="1"/>
  <c r="W2056" i="5" s="1"/>
  <c r="W2057" i="5" s="1"/>
  <c r="W2058" i="5" s="1"/>
  <c r="W2059" i="5" s="1"/>
  <c r="W2060" i="5" s="1"/>
  <c r="W2061" i="5" s="1"/>
  <c r="W2062" i="5" s="1"/>
  <c r="W2063" i="5" s="1"/>
  <c r="W2064" i="5" s="1"/>
  <c r="W2065" i="5" s="1"/>
  <c r="W2066" i="5" s="1"/>
  <c r="W2067" i="5" s="1"/>
  <c r="W2068" i="5" s="1"/>
  <c r="W2069" i="5" s="1"/>
  <c r="W2070" i="5" s="1"/>
  <c r="W2071" i="5" s="1"/>
  <c r="W2072" i="5" s="1"/>
  <c r="W2073" i="5" s="1"/>
  <c r="W2074" i="5" s="1"/>
  <c r="W2075" i="5" s="1"/>
  <c r="W2076" i="5" s="1"/>
  <c r="W2077" i="5" s="1"/>
  <c r="W2078" i="5" s="1"/>
  <c r="W2079" i="5" s="1"/>
  <c r="W2080" i="5" s="1"/>
  <c r="W2081" i="5" s="1"/>
  <c r="W2082" i="5" s="1"/>
  <c r="W2083" i="5" s="1"/>
  <c r="W2084" i="5" s="1"/>
  <c r="W2085" i="5" s="1"/>
  <c r="W2086" i="5" s="1"/>
  <c r="W2087" i="5" s="1"/>
  <c r="W2088" i="5" s="1"/>
  <c r="W2089" i="5" s="1"/>
  <c r="W2090" i="5" s="1"/>
  <c r="W2091" i="5" s="1"/>
  <c r="W2092" i="5" s="1"/>
  <c r="W2093" i="5" s="1"/>
  <c r="W2094" i="5" s="1"/>
  <c r="W2095" i="5" s="1"/>
  <c r="W2096" i="5" s="1"/>
  <c r="W2097" i="5" s="1"/>
  <c r="W2098" i="5" s="1"/>
  <c r="W2099" i="5" s="1"/>
  <c r="W2100" i="5" s="1"/>
  <c r="W2101" i="5" s="1"/>
  <c r="W2102" i="5" s="1"/>
  <c r="W2103" i="5" s="1"/>
  <c r="W2104" i="5" s="1"/>
  <c r="W2105" i="5" s="1"/>
  <c r="W2106" i="5" s="1"/>
  <c r="W2107" i="5" s="1"/>
  <c r="W2108" i="5" s="1"/>
  <c r="W2109" i="5" s="1"/>
  <c r="W2110" i="5" s="1"/>
  <c r="W2111" i="5" s="1"/>
  <c r="W2112" i="5" s="1"/>
  <c r="W2113" i="5" s="1"/>
  <c r="W2114" i="5" s="1"/>
  <c r="W2115" i="5" s="1"/>
  <c r="W2116" i="5" s="1"/>
  <c r="W2117" i="5" s="1"/>
  <c r="W2118" i="5" s="1"/>
  <c r="W2119" i="5" s="1"/>
  <c r="W2120" i="5" s="1"/>
  <c r="W2121" i="5" s="1"/>
  <c r="W2122" i="5" s="1"/>
  <c r="W2123" i="5" s="1"/>
  <c r="W2124" i="5" s="1"/>
  <c r="W2125" i="5" s="1"/>
  <c r="W2126" i="5" s="1"/>
  <c r="W2127" i="5" s="1"/>
  <c r="W2128" i="5" s="1"/>
  <c r="W2129" i="5" s="1"/>
  <c r="W2130" i="5" s="1"/>
  <c r="W2131" i="5" s="1"/>
  <c r="W2132" i="5" s="1"/>
  <c r="W2133" i="5" s="1"/>
  <c r="W2134" i="5" s="1"/>
  <c r="W2135" i="5" s="1"/>
  <c r="W2136" i="5" s="1"/>
  <c r="W2137" i="5" s="1"/>
  <c r="W2138" i="5" s="1"/>
  <c r="W2139" i="5" s="1"/>
  <c r="W2140" i="5" s="1"/>
  <c r="W2141" i="5" s="1"/>
  <c r="W2142" i="5" s="1"/>
  <c r="W2143" i="5" s="1"/>
  <c r="W2144" i="5" s="1"/>
  <c r="W2145" i="5" s="1"/>
  <c r="W2146" i="5" s="1"/>
  <c r="W2147" i="5" s="1"/>
  <c r="W2148" i="5" s="1"/>
  <c r="W2149" i="5" s="1"/>
  <c r="W2150" i="5" s="1"/>
  <c r="W2151" i="5" s="1"/>
  <c r="W2152" i="5" s="1"/>
  <c r="W2153" i="5" s="1"/>
  <c r="W2154" i="5" s="1"/>
  <c r="W2155" i="5" s="1"/>
  <c r="W2156" i="5" s="1"/>
  <c r="W2157" i="5" s="1"/>
  <c r="W2158" i="5" s="1"/>
  <c r="W2159" i="5" s="1"/>
  <c r="W2160" i="5" s="1"/>
  <c r="W2161" i="5" s="1"/>
  <c r="W2162" i="5" s="1"/>
  <c r="W2163" i="5" s="1"/>
  <c r="W2164" i="5" s="1"/>
  <c r="W2165" i="5" s="1"/>
  <c r="W2166" i="5" s="1"/>
  <c r="W2167" i="5" s="1"/>
  <c r="W2168" i="5" s="1"/>
  <c r="W2169" i="5" s="1"/>
  <c r="W2170" i="5" s="1"/>
  <c r="W2171" i="5" s="1"/>
  <c r="W2172" i="5" s="1"/>
  <c r="W2173" i="5" s="1"/>
  <c r="W2174" i="5" s="1"/>
  <c r="W2175" i="5" s="1"/>
  <c r="W2176" i="5" s="1"/>
  <c r="W2177" i="5" s="1"/>
  <c r="W2178" i="5" s="1"/>
  <c r="W2179" i="5" s="1"/>
  <c r="W2180" i="5" s="1"/>
  <c r="W2181" i="5" s="1"/>
  <c r="W2182" i="5" s="1"/>
  <c r="W2183" i="5" s="1"/>
  <c r="W2184" i="5" s="1"/>
  <c r="W2185" i="5" s="1"/>
  <c r="W2186" i="5" s="1"/>
  <c r="W2187" i="5" s="1"/>
  <c r="W2188" i="5" s="1"/>
  <c r="W2189" i="5" s="1"/>
  <c r="W2190" i="5" s="1"/>
  <c r="W2191" i="5" s="1"/>
  <c r="W2192" i="5" s="1"/>
  <c r="W2193" i="5" s="1"/>
  <c r="W2194" i="5" s="1"/>
  <c r="W2195" i="5" s="1"/>
  <c r="W2196" i="5" s="1"/>
  <c r="W2197" i="5" s="1"/>
  <c r="W2198" i="5" s="1"/>
  <c r="W2199" i="5" s="1"/>
  <c r="W2200" i="5" s="1"/>
  <c r="W2201" i="5" s="1"/>
  <c r="W2202" i="5" s="1"/>
  <c r="W2203" i="5" s="1"/>
  <c r="W2204" i="5" s="1"/>
  <c r="W2205" i="5" s="1"/>
  <c r="W2206" i="5" s="1"/>
  <c r="W2207" i="5" s="1"/>
  <c r="W2208" i="5" s="1"/>
  <c r="W2209" i="5" s="1"/>
  <c r="W2210" i="5" s="1"/>
  <c r="W2211" i="5" s="1"/>
  <c r="W2212" i="5" s="1"/>
  <c r="W2213" i="5" s="1"/>
  <c r="W2214" i="5" s="1"/>
  <c r="W2215" i="5" s="1"/>
  <c r="W2216" i="5" s="1"/>
  <c r="W2217" i="5" s="1"/>
  <c r="W2218" i="5" s="1"/>
  <c r="W2219" i="5" s="1"/>
  <c r="W2220" i="5" s="1"/>
  <c r="W2221" i="5" s="1"/>
  <c r="W2222" i="5" s="1"/>
  <c r="W2223" i="5" s="1"/>
  <c r="W2224" i="5" s="1"/>
  <c r="W2225" i="5" s="1"/>
  <c r="W2226" i="5" s="1"/>
  <c r="W2227" i="5" s="1"/>
  <c r="W2228" i="5" s="1"/>
  <c r="W2229" i="5" s="1"/>
  <c r="W2230" i="5" s="1"/>
  <c r="W2231" i="5" s="1"/>
  <c r="W2232" i="5" s="1"/>
  <c r="W2233" i="5" s="1"/>
  <c r="W2234" i="5" s="1"/>
  <c r="W2235" i="5" s="1"/>
  <c r="W2236" i="5" s="1"/>
  <c r="W2237" i="5" s="1"/>
  <c r="W2238" i="5" s="1"/>
  <c r="W2239" i="5" s="1"/>
  <c r="W2240" i="5" s="1"/>
  <c r="W2241" i="5" s="1"/>
  <c r="W2242" i="5" s="1"/>
  <c r="W2243" i="5" s="1"/>
  <c r="W2244" i="5" s="1"/>
  <c r="W2245" i="5" s="1"/>
  <c r="W2246" i="5" s="1"/>
  <c r="W2247" i="5" s="1"/>
  <c r="W2248" i="5" s="1"/>
  <c r="W2249" i="5" s="1"/>
  <c r="W2250" i="5" s="1"/>
  <c r="W2251" i="5" s="1"/>
  <c r="W2252" i="5" s="1"/>
  <c r="W2253" i="5" s="1"/>
  <c r="W2254" i="5" s="1"/>
  <c r="W2255" i="5" s="1"/>
  <c r="W2256" i="5" s="1"/>
  <c r="W2257" i="5" s="1"/>
  <c r="W2258" i="5" s="1"/>
  <c r="W2259" i="5" s="1"/>
  <c r="W2260" i="5" s="1"/>
  <c r="W2261" i="5" s="1"/>
  <c r="W2262" i="5" s="1"/>
  <c r="W2263" i="5" s="1"/>
  <c r="W2264" i="5" s="1"/>
  <c r="W2265" i="5" s="1"/>
  <c r="W2266" i="5" s="1"/>
  <c r="W2267" i="5" s="1"/>
  <c r="W2268" i="5" s="1"/>
  <c r="W2269" i="5" s="1"/>
  <c r="W2270" i="5" s="1"/>
  <c r="W2271" i="5" s="1"/>
  <c r="W2272" i="5" s="1"/>
  <c r="W2273" i="5" s="1"/>
  <c r="W2274" i="5" s="1"/>
  <c r="W2275" i="5" s="1"/>
  <c r="W2276" i="5" s="1"/>
  <c r="W2277" i="5" s="1"/>
  <c r="W2278" i="5" s="1"/>
  <c r="W2279" i="5" s="1"/>
  <c r="W2280" i="5" s="1"/>
  <c r="W2281" i="5" s="1"/>
  <c r="W2282" i="5" s="1"/>
  <c r="W2283" i="5" s="1"/>
  <c r="W2284" i="5" s="1"/>
  <c r="W2285" i="5" s="1"/>
  <c r="W2286" i="5" s="1"/>
  <c r="W2287" i="5" s="1"/>
  <c r="W2288" i="5" s="1"/>
  <c r="W2289" i="5" s="1"/>
  <c r="W2290" i="5" s="1"/>
  <c r="W2291" i="5" s="1"/>
  <c r="W2292" i="5" s="1"/>
  <c r="W2293" i="5" s="1"/>
  <c r="W2294" i="5" s="1"/>
  <c r="W2295" i="5" s="1"/>
  <c r="W2296" i="5" s="1"/>
  <c r="W2297" i="5" s="1"/>
  <c r="W2298" i="5" s="1"/>
  <c r="W2299" i="5" s="1"/>
  <c r="W2300" i="5" s="1"/>
  <c r="W2301" i="5" s="1"/>
  <c r="W2302" i="5" s="1"/>
  <c r="W2303" i="5" s="1"/>
  <c r="W2304" i="5" s="1"/>
  <c r="W2305" i="5" s="1"/>
  <c r="W2306" i="5" s="1"/>
  <c r="W2307" i="5" s="1"/>
  <c r="W2308" i="5" s="1"/>
  <c r="W2309" i="5" s="1"/>
  <c r="W2310" i="5" s="1"/>
  <c r="W2311" i="5" s="1"/>
  <c r="W2312" i="5" s="1"/>
  <c r="W2313" i="5" s="1"/>
  <c r="W2314" i="5" s="1"/>
  <c r="W2315" i="5" s="1"/>
  <c r="W2316" i="5" s="1"/>
  <c r="W2317" i="5" s="1"/>
  <c r="W2318" i="5" s="1"/>
  <c r="W2319" i="5" s="1"/>
  <c r="W2320" i="5" s="1"/>
  <c r="W2321" i="5" s="1"/>
  <c r="W2322" i="5" s="1"/>
  <c r="W2323" i="5" s="1"/>
  <c r="W2324" i="5" s="1"/>
  <c r="W2325" i="5" s="1"/>
  <c r="W2326" i="5" s="1"/>
  <c r="W2327" i="5" s="1"/>
  <c r="W2328" i="5" s="1"/>
  <c r="W2329" i="5" s="1"/>
  <c r="W2330" i="5" s="1"/>
  <c r="W2331" i="5" s="1"/>
  <c r="W2332" i="5" s="1"/>
  <c r="W2333" i="5" s="1"/>
  <c r="W2334" i="5" s="1"/>
  <c r="W2335" i="5" s="1"/>
  <c r="W2336" i="5" s="1"/>
  <c r="W2337" i="5" s="1"/>
  <c r="W2338" i="5" s="1"/>
  <c r="W2339" i="5" s="1"/>
  <c r="W2340" i="5" s="1"/>
  <c r="W2341" i="5" s="1"/>
  <c r="W2342" i="5" s="1"/>
  <c r="W2343" i="5" s="1"/>
  <c r="W2344" i="5" s="1"/>
  <c r="W2345" i="5" s="1"/>
  <c r="W2346" i="5" s="1"/>
  <c r="W2347" i="5" s="1"/>
  <c r="W2348" i="5" s="1"/>
  <c r="W2349" i="5" s="1"/>
  <c r="W2350" i="5" s="1"/>
  <c r="W2351" i="5" s="1"/>
  <c r="W2352" i="5" s="1"/>
  <c r="W2353" i="5" s="1"/>
  <c r="W2354" i="5" s="1"/>
  <c r="W2355" i="5" s="1"/>
  <c r="W2356" i="5" s="1"/>
  <c r="W2357" i="5" s="1"/>
  <c r="W2358" i="5" s="1"/>
  <c r="W2359" i="5" s="1"/>
  <c r="W2360" i="5" s="1"/>
  <c r="W2361" i="5" s="1"/>
  <c r="W2362" i="5" s="1"/>
  <c r="W2363" i="5" s="1"/>
  <c r="W2364" i="5" s="1"/>
  <c r="W2365" i="5" s="1"/>
  <c r="W2366" i="5" s="1"/>
  <c r="W2367" i="5" s="1"/>
  <c r="W2368" i="5" s="1"/>
  <c r="W2369" i="5" s="1"/>
  <c r="W2370" i="5" s="1"/>
  <c r="W2371" i="5" s="1"/>
  <c r="W2372" i="5" s="1"/>
  <c r="W2373" i="5" s="1"/>
  <c r="W2374" i="5" s="1"/>
  <c r="W2375" i="5" s="1"/>
  <c r="W2376" i="5" s="1"/>
  <c r="W2377" i="5" s="1"/>
  <c r="W2378" i="5" s="1"/>
  <c r="W2379" i="5" s="1"/>
  <c r="W2380" i="5" s="1"/>
  <c r="W2381" i="5" s="1"/>
  <c r="W2382" i="5" s="1"/>
  <c r="W2383" i="5" s="1"/>
  <c r="W2384" i="5" s="1"/>
  <c r="W2385" i="5" s="1"/>
  <c r="W2386" i="5" s="1"/>
  <c r="W2387" i="5" s="1"/>
  <c r="W2388" i="5" s="1"/>
  <c r="W2389" i="5" s="1"/>
  <c r="W2390" i="5" s="1"/>
  <c r="W2391" i="5" s="1"/>
  <c r="W2392" i="5" s="1"/>
  <c r="W2393" i="5" s="1"/>
  <c r="W2394" i="5" s="1"/>
  <c r="W2395" i="5" s="1"/>
  <c r="W2396" i="5" s="1"/>
  <c r="W2397" i="5" s="1"/>
  <c r="W2398" i="5" s="1"/>
  <c r="W2399" i="5" s="1"/>
  <c r="W2400" i="5" s="1"/>
  <c r="W2401" i="5" s="1"/>
  <c r="W2402" i="5" s="1"/>
  <c r="W2403" i="5" s="1"/>
  <c r="W2404" i="5" s="1"/>
  <c r="W2405" i="5" s="1"/>
  <c r="W2406" i="5" s="1"/>
  <c r="W2407" i="5" s="1"/>
  <c r="W2408" i="5" s="1"/>
  <c r="W2409" i="5" s="1"/>
  <c r="W2410" i="5" s="1"/>
  <c r="W2411" i="5" s="1"/>
  <c r="W2412" i="5" s="1"/>
  <c r="W2413" i="5" s="1"/>
  <c r="W2414" i="5" s="1"/>
  <c r="W2415" i="5" s="1"/>
  <c r="W2416" i="5" s="1"/>
  <c r="W2417" i="5" s="1"/>
  <c r="W2418" i="5" s="1"/>
  <c r="W2419" i="5" s="1"/>
  <c r="W2420" i="5" s="1"/>
  <c r="W2421" i="5" s="1"/>
  <c r="W2422" i="5" s="1"/>
  <c r="W2423" i="5" s="1"/>
  <c r="W2424" i="5" s="1"/>
  <c r="W2425" i="5" s="1"/>
  <c r="W2426" i="5" s="1"/>
  <c r="W2427" i="5" s="1"/>
  <c r="W2428" i="5" s="1"/>
  <c r="W2429" i="5" s="1"/>
  <c r="W2430" i="5" s="1"/>
  <c r="W2431" i="5" s="1"/>
  <c r="W2432" i="5" s="1"/>
  <c r="W2433" i="5" s="1"/>
  <c r="W2434" i="5" s="1"/>
  <c r="W2435" i="5" s="1"/>
  <c r="W2436" i="5" s="1"/>
  <c r="W2437" i="5" s="1"/>
  <c r="W2438" i="5" s="1"/>
  <c r="W2439" i="5" s="1"/>
  <c r="W2440" i="5" s="1"/>
  <c r="W2441" i="5" s="1"/>
  <c r="W2442" i="5" s="1"/>
  <c r="W2443" i="5" s="1"/>
  <c r="W2444" i="5" s="1"/>
  <c r="W2445" i="5" s="1"/>
  <c r="W2446" i="5" s="1"/>
  <c r="W2447" i="5" s="1"/>
  <c r="W2448" i="5" s="1"/>
  <c r="W2449" i="5" s="1"/>
  <c r="W2450" i="5" s="1"/>
  <c r="W2451" i="5" s="1"/>
  <c r="W2452" i="5" s="1"/>
  <c r="W2453" i="5" s="1"/>
  <c r="W2454" i="5" s="1"/>
  <c r="W2455" i="5" s="1"/>
  <c r="W2456" i="5" s="1"/>
  <c r="W2457" i="5" s="1"/>
  <c r="W2458" i="5" s="1"/>
  <c r="W2459" i="5" s="1"/>
  <c r="W2460" i="5" s="1"/>
  <c r="W2461" i="5" s="1"/>
  <c r="W2462" i="5" s="1"/>
  <c r="W2463" i="5" s="1"/>
  <c r="W2464" i="5" s="1"/>
  <c r="W2465" i="5" s="1"/>
  <c r="W2466" i="5" s="1"/>
  <c r="W2467" i="5" s="1"/>
  <c r="W2468" i="5" s="1"/>
  <c r="W2469" i="5" s="1"/>
  <c r="W2470" i="5" s="1"/>
  <c r="W2471" i="5" s="1"/>
  <c r="W2472" i="5" s="1"/>
  <c r="W2473" i="5" s="1"/>
  <c r="W2474" i="5" s="1"/>
  <c r="W2475" i="5" s="1"/>
  <c r="W2476" i="5" s="1"/>
  <c r="W2477" i="5" s="1"/>
  <c r="W2478" i="5" s="1"/>
  <c r="W2479" i="5" s="1"/>
  <c r="W2480" i="5" s="1"/>
  <c r="W2481" i="5" s="1"/>
  <c r="W2482" i="5" s="1"/>
  <c r="W2483" i="5" s="1"/>
  <c r="W2484" i="5" s="1"/>
  <c r="W2485" i="5" s="1"/>
  <c r="W2486" i="5" s="1"/>
  <c r="W2487" i="5" s="1"/>
  <c r="W2488" i="5" s="1"/>
  <c r="W2489" i="5" s="1"/>
  <c r="W2490" i="5" s="1"/>
  <c r="W2491" i="5" s="1"/>
  <c r="W2492" i="5" s="1"/>
  <c r="W2493" i="5" s="1"/>
  <c r="W2494" i="5" s="1"/>
  <c r="W2495" i="5" s="1"/>
  <c r="W2496" i="5" s="1"/>
  <c r="W2497" i="5" s="1"/>
  <c r="W2498" i="5" s="1"/>
  <c r="W2499" i="5" s="1"/>
  <c r="W2500" i="5" s="1"/>
  <c r="W2501" i="5" s="1"/>
  <c r="W2502" i="5" s="1"/>
  <c r="W2503" i="5" s="1"/>
  <c r="W2504" i="5" s="1"/>
  <c r="W2505" i="5" s="1"/>
  <c r="W2506" i="5" s="1"/>
  <c r="W2507" i="5" s="1"/>
  <c r="W2508" i="5" s="1"/>
  <c r="W2509" i="5" s="1"/>
  <c r="W2510" i="5" s="1"/>
  <c r="W2511" i="5" s="1"/>
  <c r="W2512" i="5" s="1"/>
  <c r="W2513" i="5" s="1"/>
  <c r="W2514" i="5" s="1"/>
  <c r="W2515" i="5" s="1"/>
  <c r="W2516" i="5" s="1"/>
  <c r="W2517" i="5" s="1"/>
  <c r="W2518" i="5" s="1"/>
  <c r="W2519" i="5" s="1"/>
  <c r="W2520" i="5" s="1"/>
  <c r="W2521" i="5" s="1"/>
  <c r="W2522" i="5" s="1"/>
  <c r="W2523" i="5" s="1"/>
  <c r="W2524" i="5" s="1"/>
  <c r="W2525" i="5" s="1"/>
  <c r="W2526" i="5" s="1"/>
  <c r="W2527" i="5" s="1"/>
  <c r="W2528" i="5" s="1"/>
  <c r="W2529" i="5" s="1"/>
  <c r="W2530" i="5" s="1"/>
  <c r="W2531" i="5" s="1"/>
  <c r="W2532" i="5" s="1"/>
  <c r="W2533" i="5" s="1"/>
  <c r="W2534" i="5" s="1"/>
  <c r="W2535" i="5" s="1"/>
  <c r="W2536" i="5" s="1"/>
  <c r="W2537" i="5" s="1"/>
  <c r="W2538" i="5" s="1"/>
  <c r="W2539" i="5" s="1"/>
  <c r="W2540" i="5" s="1"/>
  <c r="W2541" i="5" s="1"/>
  <c r="W2542" i="5" s="1"/>
  <c r="W2543" i="5" s="1"/>
  <c r="W2544" i="5" s="1"/>
  <c r="W2545" i="5" s="1"/>
  <c r="W2546" i="5" s="1"/>
  <c r="W2547" i="5" s="1"/>
  <c r="W2548" i="5" s="1"/>
  <c r="W2549" i="5" s="1"/>
  <c r="W2550" i="5" s="1"/>
  <c r="W2551" i="5" s="1"/>
  <c r="W2552" i="5" s="1"/>
  <c r="W2553" i="5" s="1"/>
  <c r="W2554" i="5" s="1"/>
  <c r="W2555" i="5" s="1"/>
  <c r="W2556" i="5" s="1"/>
  <c r="W2557" i="5" s="1"/>
  <c r="W2558" i="5" s="1"/>
  <c r="W2559" i="5" s="1"/>
  <c r="W2560" i="5" s="1"/>
  <c r="W2561" i="5" s="1"/>
  <c r="W2562" i="5" s="1"/>
  <c r="W2563" i="5" s="1"/>
  <c r="W2564" i="5" s="1"/>
  <c r="W2565" i="5" s="1"/>
  <c r="W2566" i="5" s="1"/>
  <c r="W2567" i="5" s="1"/>
  <c r="W2568" i="5" s="1"/>
  <c r="W2569" i="5" s="1"/>
  <c r="W2570" i="5" s="1"/>
  <c r="W2571" i="5" s="1"/>
  <c r="W2572" i="5" s="1"/>
  <c r="W2573" i="5" s="1"/>
  <c r="W2574" i="5" s="1"/>
  <c r="W2575" i="5" s="1"/>
  <c r="W2576" i="5" s="1"/>
  <c r="W2577" i="5" s="1"/>
  <c r="W2578" i="5" s="1"/>
  <c r="W2579" i="5" s="1"/>
  <c r="W2580" i="5" s="1"/>
  <c r="W2581" i="5" s="1"/>
  <c r="W2582" i="5" s="1"/>
  <c r="W2583" i="5" s="1"/>
  <c r="W2584" i="5" s="1"/>
  <c r="W2585" i="5" s="1"/>
  <c r="W2586" i="5" s="1"/>
  <c r="W2587" i="5" s="1"/>
  <c r="W2588" i="5" s="1"/>
  <c r="W2589" i="5" s="1"/>
  <c r="W2590" i="5" s="1"/>
  <c r="W2591" i="5" s="1"/>
  <c r="W2592" i="5" s="1"/>
  <c r="W2593" i="5" s="1"/>
  <c r="W2594" i="5" s="1"/>
  <c r="W2595" i="5" s="1"/>
  <c r="W2596" i="5" s="1"/>
  <c r="W2597" i="5" s="1"/>
  <c r="W2598" i="5" s="1"/>
  <c r="W2599" i="5" s="1"/>
  <c r="W2600" i="5" s="1"/>
  <c r="W2601" i="5" s="1"/>
  <c r="W2602" i="5" s="1"/>
  <c r="W2603" i="5" s="1"/>
  <c r="W2604" i="5" s="1"/>
  <c r="W2605" i="5" s="1"/>
  <c r="W2606" i="5" s="1"/>
  <c r="W2607" i="5" s="1"/>
  <c r="W2608" i="5" s="1"/>
  <c r="W2609" i="5" s="1"/>
  <c r="W2610" i="5" s="1"/>
  <c r="W2611" i="5" s="1"/>
  <c r="W2612" i="5" s="1"/>
  <c r="W2613" i="5" s="1"/>
  <c r="W2614" i="5" s="1"/>
  <c r="W2615" i="5" s="1"/>
  <c r="W2616" i="5" s="1"/>
  <c r="W2617" i="5" s="1"/>
  <c r="W2618" i="5" s="1"/>
  <c r="W2619" i="5" s="1"/>
  <c r="W2620" i="5" s="1"/>
  <c r="W2621" i="5" s="1"/>
  <c r="W2622" i="5" s="1"/>
  <c r="W2623" i="5" s="1"/>
  <c r="W2624" i="5" s="1"/>
  <c r="W2625" i="5" s="1"/>
  <c r="W2626" i="5" s="1"/>
  <c r="W2627" i="5" s="1"/>
  <c r="W2628" i="5" s="1"/>
  <c r="W2629" i="5" s="1"/>
  <c r="W2630" i="5" s="1"/>
  <c r="W2631" i="5" s="1"/>
  <c r="W2632" i="5" s="1"/>
  <c r="W2633" i="5" s="1"/>
  <c r="W2634" i="5" s="1"/>
  <c r="W2635" i="5" s="1"/>
  <c r="W2636" i="5" s="1"/>
  <c r="W2637" i="5" s="1"/>
  <c r="W2638" i="5" s="1"/>
  <c r="W2639" i="5" s="1"/>
  <c r="W2640" i="5" s="1"/>
  <c r="W2641" i="5" s="1"/>
  <c r="W2642" i="5" s="1"/>
  <c r="W2643" i="5" s="1"/>
  <c r="W2644" i="5" s="1"/>
  <c r="W2645" i="5" s="1"/>
  <c r="W2646" i="5" s="1"/>
  <c r="W2647" i="5" s="1"/>
  <c r="W2648" i="5" s="1"/>
  <c r="W2649" i="5" s="1"/>
  <c r="W2650" i="5" s="1"/>
  <c r="W2651" i="5" s="1"/>
  <c r="W2652" i="5" s="1"/>
  <c r="W2653" i="5" s="1"/>
  <c r="W2654" i="5" s="1"/>
  <c r="W2655" i="5" s="1"/>
  <c r="W2656" i="5" s="1"/>
  <c r="W2657" i="5" s="1"/>
  <c r="W2658" i="5" s="1"/>
  <c r="W2659" i="5" s="1"/>
  <c r="W2660" i="5" s="1"/>
  <c r="W2661" i="5" s="1"/>
  <c r="W2662" i="5" s="1"/>
  <c r="W2663" i="5" s="1"/>
  <c r="W2664" i="5" s="1"/>
  <c r="W2665" i="5" s="1"/>
  <c r="W2666" i="5" s="1"/>
  <c r="W2667" i="5" s="1"/>
  <c r="W2668" i="5" s="1"/>
  <c r="W2669" i="5" s="1"/>
  <c r="W2670" i="5" s="1"/>
  <c r="W2671" i="5" s="1"/>
  <c r="W2672" i="5" s="1"/>
  <c r="W2673" i="5" s="1"/>
  <c r="W2674" i="5" s="1"/>
  <c r="W2675" i="5" s="1"/>
  <c r="W2676" i="5" s="1"/>
  <c r="W2677" i="5" s="1"/>
  <c r="W2678" i="5" s="1"/>
  <c r="W2679" i="5" s="1"/>
  <c r="W2680" i="5" s="1"/>
  <c r="W2681" i="5" s="1"/>
  <c r="W2682" i="5" s="1"/>
  <c r="W2683" i="5" s="1"/>
  <c r="W2684" i="5" s="1"/>
  <c r="W2685" i="5" s="1"/>
  <c r="W2686" i="5" s="1"/>
  <c r="W2687" i="5" s="1"/>
  <c r="W2688" i="5" s="1"/>
  <c r="W2689" i="5" s="1"/>
  <c r="W2690" i="5" s="1"/>
  <c r="W2691" i="5" s="1"/>
  <c r="W2692" i="5" s="1"/>
  <c r="W2693" i="5" s="1"/>
  <c r="W2694" i="5" s="1"/>
  <c r="W2695" i="5" s="1"/>
  <c r="W2696" i="5" s="1"/>
  <c r="W2697" i="5" s="1"/>
  <c r="W2698" i="5" s="1"/>
  <c r="W2699" i="5" s="1"/>
  <c r="W2700" i="5" s="1"/>
  <c r="W2701" i="5" s="1"/>
  <c r="W2702" i="5" s="1"/>
  <c r="W2703" i="5" s="1"/>
  <c r="W2704" i="5" s="1"/>
  <c r="W2705" i="5" s="1"/>
  <c r="W2706" i="5" s="1"/>
  <c r="W2707" i="5" s="1"/>
  <c r="W2708" i="5" s="1"/>
  <c r="W2709" i="5" s="1"/>
  <c r="W2710" i="5" s="1"/>
  <c r="W2711" i="5" s="1"/>
  <c r="W2712" i="5" s="1"/>
  <c r="W2713" i="5" s="1"/>
  <c r="W2714" i="5" s="1"/>
  <c r="W2715" i="5" s="1"/>
  <c r="W2716" i="5" s="1"/>
  <c r="W2717" i="5" s="1"/>
  <c r="W2718" i="5" s="1"/>
  <c r="W2719" i="5" s="1"/>
  <c r="W2720" i="5" s="1"/>
  <c r="W2721" i="5" s="1"/>
  <c r="W2722" i="5" s="1"/>
  <c r="W2723" i="5" s="1"/>
  <c r="W2724" i="5" s="1"/>
  <c r="W2725" i="5" s="1"/>
  <c r="W2726" i="5" s="1"/>
  <c r="W2727" i="5" s="1"/>
  <c r="W2728" i="5" s="1"/>
  <c r="W2729" i="5" s="1"/>
  <c r="W2730" i="5" s="1"/>
  <c r="W2731" i="5" s="1"/>
  <c r="W2732" i="5" s="1"/>
  <c r="W2733" i="5" s="1"/>
  <c r="W2734" i="5" s="1"/>
  <c r="W2735" i="5" s="1"/>
  <c r="W2736" i="5" s="1"/>
  <c r="W2737" i="5" s="1"/>
  <c r="W2738" i="5" s="1"/>
  <c r="W2739" i="5" s="1"/>
  <c r="W2740" i="5" s="1"/>
  <c r="W2741" i="5" s="1"/>
  <c r="W2742" i="5" s="1"/>
  <c r="W2743" i="5" s="1"/>
  <c r="W2744" i="5" s="1"/>
  <c r="W2745" i="5" s="1"/>
  <c r="W2746" i="5" s="1"/>
  <c r="W2747" i="5" s="1"/>
  <c r="W2748" i="5" s="1"/>
  <c r="W2749" i="5" s="1"/>
  <c r="W2750" i="5" s="1"/>
  <c r="W2751" i="5" s="1"/>
  <c r="W2752" i="5" s="1"/>
  <c r="W2753" i="5" s="1"/>
  <c r="W2754" i="5" s="1"/>
  <c r="W2755" i="5" s="1"/>
  <c r="W2756" i="5" s="1"/>
  <c r="W2757" i="5" s="1"/>
  <c r="W2758" i="5" s="1"/>
  <c r="W2759" i="5" s="1"/>
  <c r="W2760" i="5" s="1"/>
  <c r="W2761" i="5" s="1"/>
  <c r="W2762" i="5" s="1"/>
  <c r="W2763" i="5" s="1"/>
  <c r="W2764" i="5" s="1"/>
  <c r="W2765" i="5" s="1"/>
  <c r="W2766" i="5" s="1"/>
  <c r="W2767" i="5" s="1"/>
  <c r="W2768" i="5" s="1"/>
  <c r="W2769" i="5" s="1"/>
  <c r="W2770" i="5" s="1"/>
  <c r="W2771" i="5" s="1"/>
  <c r="W2772" i="5" s="1"/>
  <c r="W2773" i="5" s="1"/>
  <c r="W2774" i="5" s="1"/>
  <c r="W2775" i="5" s="1"/>
  <c r="W2776" i="5" s="1"/>
  <c r="W2777" i="5" s="1"/>
  <c r="W2778" i="5" s="1"/>
  <c r="W2779" i="5" s="1"/>
  <c r="W2780" i="5" s="1"/>
  <c r="W2781" i="5" s="1"/>
  <c r="W2782" i="5" s="1"/>
  <c r="W2783" i="5" s="1"/>
  <c r="W2784" i="5" s="1"/>
  <c r="W2785" i="5" s="1"/>
  <c r="W2786" i="5" s="1"/>
  <c r="W2787" i="5" s="1"/>
  <c r="W2788" i="5" s="1"/>
  <c r="W2789" i="5" s="1"/>
  <c r="W2790" i="5" s="1"/>
  <c r="W2791" i="5" s="1"/>
  <c r="W2792" i="5" s="1"/>
  <c r="W2793" i="5" s="1"/>
  <c r="W2794" i="5" s="1"/>
  <c r="W2795" i="5" s="1"/>
  <c r="W2796" i="5" s="1"/>
  <c r="W2797" i="5" s="1"/>
  <c r="W2798" i="5" s="1"/>
  <c r="W2799" i="5" s="1"/>
  <c r="W2800" i="5" s="1"/>
  <c r="W2801" i="5" s="1"/>
  <c r="W2802" i="5" s="1"/>
  <c r="W2803" i="5" s="1"/>
  <c r="W2804" i="5" s="1"/>
  <c r="W2805" i="5" s="1"/>
  <c r="W2806" i="5" s="1"/>
  <c r="W2807" i="5" s="1"/>
  <c r="W2808" i="5" s="1"/>
  <c r="W2809" i="5" s="1"/>
  <c r="W2810" i="5" s="1"/>
  <c r="W2811" i="5" s="1"/>
  <c r="W2812" i="5" s="1"/>
  <c r="W2813" i="5" s="1"/>
  <c r="W2814" i="5" s="1"/>
  <c r="W2815" i="5" s="1"/>
  <c r="W2816" i="5" s="1"/>
  <c r="W2817" i="5" s="1"/>
  <c r="W2818" i="5" s="1"/>
  <c r="W2819" i="5" s="1"/>
  <c r="W2820" i="5" s="1"/>
  <c r="W2821" i="5" s="1"/>
  <c r="W2822" i="5" s="1"/>
  <c r="W2823" i="5" s="1"/>
  <c r="W2824" i="5" s="1"/>
  <c r="W2825" i="5" s="1"/>
  <c r="W2826" i="5" s="1"/>
  <c r="W2827" i="5" s="1"/>
  <c r="W2828" i="5" s="1"/>
  <c r="W2829" i="5" s="1"/>
  <c r="W2830" i="5" s="1"/>
  <c r="W2831" i="5" s="1"/>
  <c r="W2832" i="5" s="1"/>
  <c r="W2833" i="5" s="1"/>
  <c r="W2834" i="5" s="1"/>
  <c r="W2835" i="5" s="1"/>
  <c r="W2836" i="5" s="1"/>
  <c r="W2837" i="5" s="1"/>
  <c r="W2838" i="5" s="1"/>
  <c r="W2839" i="5" s="1"/>
  <c r="W2840" i="5" s="1"/>
  <c r="W2841" i="5" s="1"/>
  <c r="W2842" i="5" s="1"/>
  <c r="W2843" i="5" s="1"/>
  <c r="W2844" i="5" s="1"/>
  <c r="W2845" i="5" s="1"/>
  <c r="W2846" i="5" s="1"/>
  <c r="W2847" i="5" s="1"/>
  <c r="W2848" i="5" s="1"/>
  <c r="W2849" i="5" s="1"/>
  <c r="W2850" i="5" s="1"/>
  <c r="W2851" i="5" s="1"/>
  <c r="W2852" i="5" s="1"/>
  <c r="W2853" i="5" s="1"/>
  <c r="W2854" i="5" s="1"/>
  <c r="W2855" i="5" s="1"/>
  <c r="W2856" i="5" s="1"/>
  <c r="W2857" i="5" s="1"/>
  <c r="W2858" i="5" s="1"/>
  <c r="W2859" i="5" s="1"/>
  <c r="W2860" i="5" s="1"/>
  <c r="W2861" i="5" s="1"/>
  <c r="W2862" i="5" s="1"/>
  <c r="W2863" i="5" s="1"/>
  <c r="W2864" i="5" s="1"/>
  <c r="W2865" i="5" s="1"/>
  <c r="W2866" i="5" s="1"/>
  <c r="W2867" i="5" s="1"/>
  <c r="W2868" i="5" s="1"/>
  <c r="W2869" i="5" s="1"/>
  <c r="W2870" i="5" s="1"/>
  <c r="W2871" i="5" s="1"/>
  <c r="W2872" i="5" s="1"/>
  <c r="W2873" i="5" s="1"/>
  <c r="W2874" i="5" s="1"/>
  <c r="W2875" i="5" s="1"/>
  <c r="W2876" i="5" s="1"/>
  <c r="W2877" i="5" s="1"/>
  <c r="W2878" i="5" s="1"/>
  <c r="W2879" i="5" s="1"/>
  <c r="W2880" i="5" s="1"/>
  <c r="W2881" i="5" s="1"/>
  <c r="W2882" i="5" s="1"/>
  <c r="W2883" i="5" s="1"/>
  <c r="W2884" i="5" s="1"/>
  <c r="W2885" i="5" s="1"/>
  <c r="W2886" i="5" s="1"/>
  <c r="W2887" i="5" s="1"/>
  <c r="W2888" i="5" s="1"/>
  <c r="W2889" i="5" s="1"/>
  <c r="W2890" i="5" s="1"/>
  <c r="W2891" i="5" s="1"/>
  <c r="W2892" i="5" s="1"/>
  <c r="W2893" i="5" s="1"/>
  <c r="W2894" i="5" s="1"/>
  <c r="W2895" i="5" s="1"/>
  <c r="W2896" i="5" s="1"/>
  <c r="W2897" i="5" s="1"/>
  <c r="W2898" i="5" s="1"/>
  <c r="W2899" i="5" s="1"/>
  <c r="W2900" i="5" s="1"/>
  <c r="W2901" i="5" s="1"/>
  <c r="W2902" i="5" s="1"/>
  <c r="W2903" i="5" s="1"/>
  <c r="W2904" i="5" s="1"/>
  <c r="W2905" i="5" s="1"/>
  <c r="W2906" i="5" s="1"/>
  <c r="W2907" i="5" s="1"/>
  <c r="W2908" i="5" s="1"/>
  <c r="W2909" i="5" s="1"/>
  <c r="W2910" i="5" s="1"/>
  <c r="W2911" i="5" s="1"/>
  <c r="W2912" i="5" s="1"/>
  <c r="W2913" i="5" s="1"/>
  <c r="W2914" i="5" s="1"/>
  <c r="W2915" i="5" s="1"/>
  <c r="W2916" i="5" s="1"/>
  <c r="W2917" i="5" s="1"/>
  <c r="W2918" i="5" s="1"/>
  <c r="W2919" i="5" s="1"/>
  <c r="W2920" i="5" s="1"/>
  <c r="W2921" i="5" s="1"/>
  <c r="W2922" i="5" s="1"/>
  <c r="W2923" i="5" s="1"/>
  <c r="W2924" i="5" s="1"/>
  <c r="W2925" i="5" s="1"/>
  <c r="W2926" i="5" s="1"/>
  <c r="W2927" i="5" s="1"/>
  <c r="W2928" i="5" s="1"/>
  <c r="W2929" i="5" s="1"/>
  <c r="W2930" i="5" s="1"/>
  <c r="W2931" i="5" s="1"/>
  <c r="W2932" i="5" s="1"/>
  <c r="W2933" i="5" s="1"/>
  <c r="W2934" i="5" s="1"/>
  <c r="W2935" i="5" s="1"/>
  <c r="W2936" i="5" s="1"/>
  <c r="W2937" i="5" s="1"/>
  <c r="W2938" i="5" s="1"/>
  <c r="W2939" i="5" s="1"/>
  <c r="W2940" i="5" s="1"/>
  <c r="W2941" i="5" s="1"/>
  <c r="W2942" i="5" s="1"/>
  <c r="W2943" i="5" s="1"/>
  <c r="W2944" i="5" s="1"/>
  <c r="W2945" i="5" s="1"/>
  <c r="W2946" i="5" s="1"/>
  <c r="W2947" i="5" s="1"/>
  <c r="W2948" i="5" s="1"/>
  <c r="W2949" i="5" s="1"/>
  <c r="W2950" i="5" s="1"/>
  <c r="W2951" i="5" s="1"/>
  <c r="W2952" i="5" s="1"/>
  <c r="W2953" i="5" s="1"/>
  <c r="W2954" i="5" s="1"/>
  <c r="W2955" i="5" s="1"/>
  <c r="W2956" i="5" s="1"/>
  <c r="W2957" i="5" s="1"/>
  <c r="W2958" i="5" s="1"/>
  <c r="W2959" i="5" s="1"/>
  <c r="W2960" i="5" s="1"/>
  <c r="W2961" i="5" s="1"/>
  <c r="W2962" i="5" s="1"/>
  <c r="W2963" i="5" s="1"/>
  <c r="W2964" i="5" s="1"/>
  <c r="W2965" i="5" s="1"/>
  <c r="W2966" i="5" s="1"/>
  <c r="W2967" i="5" s="1"/>
  <c r="W2968" i="5" s="1"/>
  <c r="W2969" i="5" s="1"/>
  <c r="W2970" i="5" s="1"/>
  <c r="W2971" i="5" s="1"/>
  <c r="W2972" i="5" s="1"/>
  <c r="W2973" i="5" s="1"/>
  <c r="W2974" i="5" s="1"/>
  <c r="W2975" i="5" s="1"/>
  <c r="W2976" i="5" s="1"/>
  <c r="W2977" i="5" s="1"/>
  <c r="W2978" i="5" s="1"/>
  <c r="W2979" i="5" s="1"/>
  <c r="W2980" i="5" s="1"/>
  <c r="W2981" i="5" s="1"/>
  <c r="W2982" i="5" s="1"/>
  <c r="W2983" i="5" s="1"/>
  <c r="W2984" i="5" s="1"/>
  <c r="W2985" i="5" s="1"/>
  <c r="W2986" i="5" s="1"/>
  <c r="W2987" i="5" s="1"/>
  <c r="W2988" i="5" s="1"/>
  <c r="W2989" i="5" s="1"/>
  <c r="W2990" i="5" s="1"/>
  <c r="W2991" i="5" s="1"/>
  <c r="W2992" i="5" s="1"/>
  <c r="W2993" i="5" s="1"/>
  <c r="W2994" i="5" s="1"/>
  <c r="W2995" i="5" s="1"/>
  <c r="W2996" i="5" s="1"/>
  <c r="W2997" i="5" s="1"/>
  <c r="W2998" i="5" s="1"/>
  <c r="W2999" i="5" s="1"/>
  <c r="W3000" i="5" s="1"/>
  <c r="W3001" i="5" s="1"/>
  <c r="W3002" i="5" s="1"/>
  <c r="W3003" i="5" s="1"/>
  <c r="W3004" i="5" s="1"/>
  <c r="W3005" i="5" s="1"/>
  <c r="W3006" i="5" s="1"/>
  <c r="W3007" i="5" s="1"/>
  <c r="W3008" i="5" s="1"/>
  <c r="W3009" i="5" s="1"/>
  <c r="W3010" i="5" s="1"/>
  <c r="W3011" i="5" s="1"/>
  <c r="W3012" i="5" s="1"/>
  <c r="W3013" i="5" s="1"/>
  <c r="W3014" i="5" s="1"/>
  <c r="W3015" i="5" s="1"/>
  <c r="W3016" i="5" s="1"/>
  <c r="W3017" i="5" s="1"/>
  <c r="W3018" i="5" s="1"/>
  <c r="W3019" i="5" s="1"/>
  <c r="W3020" i="5" s="1"/>
  <c r="W3021" i="5" s="1"/>
  <c r="W3022" i="5" s="1"/>
  <c r="W3023" i="5" s="1"/>
  <c r="W3024" i="5" s="1"/>
  <c r="W3025" i="5" s="1"/>
  <c r="W3026" i="5" s="1"/>
  <c r="W3027" i="5" s="1"/>
  <c r="W3028" i="5" s="1"/>
  <c r="W3029" i="5" s="1"/>
  <c r="W3030" i="5" s="1"/>
  <c r="W3031" i="5" s="1"/>
  <c r="W3032" i="5" s="1"/>
  <c r="W3033" i="5" s="1"/>
  <c r="W3034" i="5" s="1"/>
  <c r="W3035" i="5" s="1"/>
  <c r="W3036" i="5" s="1"/>
  <c r="W3037" i="5" s="1"/>
  <c r="W3038" i="5" s="1"/>
  <c r="W3039" i="5" s="1"/>
  <c r="W3040" i="5" s="1"/>
  <c r="W3041" i="5" s="1"/>
  <c r="W3042" i="5" s="1"/>
  <c r="W3043" i="5" s="1"/>
  <c r="W3044" i="5" s="1"/>
  <c r="W3045" i="5" s="1"/>
  <c r="W3046" i="5" s="1"/>
  <c r="W3047" i="5" s="1"/>
  <c r="W3048" i="5" s="1"/>
  <c r="W3049" i="5" s="1"/>
  <c r="W3050" i="5" s="1"/>
  <c r="W3051" i="5" s="1"/>
  <c r="W3052" i="5" s="1"/>
  <c r="W3053" i="5" s="1"/>
  <c r="W3054" i="5" s="1"/>
  <c r="W3055" i="5" s="1"/>
  <c r="W3056" i="5" s="1"/>
  <c r="W3057" i="5" s="1"/>
  <c r="W3058" i="5" s="1"/>
  <c r="W3059" i="5" s="1"/>
  <c r="W3060" i="5" s="1"/>
  <c r="W3061" i="5" s="1"/>
  <c r="W3062" i="5" s="1"/>
  <c r="W3063" i="5" s="1"/>
  <c r="W3064" i="5" s="1"/>
  <c r="W3065" i="5" s="1"/>
  <c r="W3066" i="5" s="1"/>
  <c r="W3067" i="5" s="1"/>
  <c r="W3068" i="5" s="1"/>
  <c r="W3069" i="5" s="1"/>
  <c r="W3070" i="5" s="1"/>
  <c r="W3071" i="5" s="1"/>
  <c r="W3072" i="5" s="1"/>
  <c r="W3073" i="5" s="1"/>
  <c r="W3074" i="5" s="1"/>
  <c r="W3075" i="5" s="1"/>
  <c r="W3076" i="5" s="1"/>
  <c r="W3077" i="5" s="1"/>
  <c r="W3078" i="5" s="1"/>
  <c r="W3079" i="5" s="1"/>
  <c r="W3080" i="5" s="1"/>
  <c r="W3081" i="5" s="1"/>
  <c r="W3082" i="5" s="1"/>
  <c r="W3083" i="5" s="1"/>
  <c r="W3084" i="5" s="1"/>
  <c r="W3085" i="5" s="1"/>
  <c r="W3086" i="5" s="1"/>
  <c r="W3087" i="5" s="1"/>
  <c r="W3088" i="5" s="1"/>
  <c r="W3089" i="5" s="1"/>
  <c r="W3090" i="5" s="1"/>
  <c r="W3091" i="5" s="1"/>
  <c r="W3092" i="5" s="1"/>
  <c r="W3093" i="5" s="1"/>
  <c r="W3094" i="5" s="1"/>
  <c r="W3095" i="5" s="1"/>
  <c r="W3096" i="5" s="1"/>
  <c r="W3097" i="5" s="1"/>
  <c r="W3098" i="5" s="1"/>
  <c r="W3099" i="5" s="1"/>
  <c r="W3100" i="5" s="1"/>
  <c r="W3101" i="5" s="1"/>
  <c r="W3102" i="5" s="1"/>
  <c r="W3103" i="5" s="1"/>
  <c r="W3104" i="5" s="1"/>
  <c r="W3105" i="5" s="1"/>
  <c r="W3106" i="5" s="1"/>
  <c r="W3107" i="5" s="1"/>
  <c r="W3108" i="5" s="1"/>
  <c r="W3109" i="5" s="1"/>
  <c r="W3110" i="5" s="1"/>
  <c r="W3111" i="5" s="1"/>
  <c r="W3112" i="5" s="1"/>
  <c r="W3113" i="5" s="1"/>
  <c r="W3114" i="5" s="1"/>
  <c r="W3115" i="5" s="1"/>
  <c r="W3116" i="5" s="1"/>
  <c r="W3117" i="5" s="1"/>
  <c r="W3118" i="5" s="1"/>
  <c r="W3119" i="5" s="1"/>
  <c r="W3120" i="5" s="1"/>
  <c r="W3121" i="5" s="1"/>
  <c r="W3122" i="5" s="1"/>
  <c r="W3123" i="5" s="1"/>
  <c r="W3124" i="5" s="1"/>
  <c r="W3125" i="5" s="1"/>
  <c r="W3126" i="5" s="1"/>
  <c r="W3127" i="5" s="1"/>
  <c r="W3128" i="5" s="1"/>
  <c r="W3129" i="5" s="1"/>
  <c r="W3130" i="5" s="1"/>
  <c r="W3131" i="5" s="1"/>
  <c r="W3132" i="5" s="1"/>
  <c r="W3133" i="5" s="1"/>
  <c r="W3134" i="5" s="1"/>
  <c r="W3135" i="5" s="1"/>
  <c r="W3136" i="5" s="1"/>
  <c r="W3137" i="5" s="1"/>
  <c r="W3138" i="5" s="1"/>
  <c r="W3139" i="5" s="1"/>
  <c r="W3140" i="5" s="1"/>
  <c r="W3141" i="5" s="1"/>
  <c r="W3142" i="5" s="1"/>
  <c r="W3143" i="5" s="1"/>
  <c r="W3144" i="5" s="1"/>
  <c r="W3145" i="5" s="1"/>
  <c r="W3146" i="5" s="1"/>
  <c r="W3147" i="5" s="1"/>
  <c r="W3148" i="5" s="1"/>
  <c r="W3149" i="5" s="1"/>
  <c r="W3150" i="5" s="1"/>
  <c r="W3151" i="5" s="1"/>
  <c r="W3152" i="5" s="1"/>
  <c r="W3153" i="5" s="1"/>
  <c r="W3154" i="5" s="1"/>
  <c r="W3155" i="5" s="1"/>
  <c r="W3156" i="5" s="1"/>
  <c r="W3157" i="5" s="1"/>
  <c r="W3158" i="5" s="1"/>
  <c r="W3159" i="5" s="1"/>
  <c r="W3160" i="5" s="1"/>
  <c r="W3161" i="5" s="1"/>
  <c r="W3162" i="5" s="1"/>
  <c r="W3163" i="5" s="1"/>
  <c r="W3164" i="5" s="1"/>
  <c r="W3165" i="5" s="1"/>
  <c r="W3166" i="5" s="1"/>
  <c r="W3167" i="5" s="1"/>
  <c r="W3168" i="5" s="1"/>
  <c r="W3169" i="5" s="1"/>
  <c r="W3170" i="5" s="1"/>
  <c r="W3171" i="5" s="1"/>
  <c r="W3172" i="5" s="1"/>
  <c r="W3173" i="5" s="1"/>
  <c r="W3174" i="5" s="1"/>
  <c r="W3175" i="5" s="1"/>
  <c r="W3176" i="5" s="1"/>
  <c r="W3177" i="5" s="1"/>
  <c r="W3178" i="5" s="1"/>
  <c r="W3179" i="5" s="1"/>
  <c r="W3180" i="5" s="1"/>
  <c r="W3181" i="5" s="1"/>
  <c r="W3182" i="5" s="1"/>
  <c r="W3183" i="5" s="1"/>
  <c r="W3184" i="5" s="1"/>
  <c r="W3185" i="5" s="1"/>
  <c r="W3186" i="5" s="1"/>
  <c r="W3187" i="5" s="1"/>
  <c r="W3188" i="5" s="1"/>
  <c r="W3189" i="5" s="1"/>
  <c r="W3190" i="5" s="1"/>
  <c r="W3191" i="5" s="1"/>
  <c r="W3192" i="5" s="1"/>
  <c r="W3193" i="5" s="1"/>
  <c r="W3194" i="5" s="1"/>
  <c r="W3195" i="5" s="1"/>
  <c r="W3196" i="5" s="1"/>
  <c r="W3197" i="5" s="1"/>
  <c r="W3198" i="5" s="1"/>
  <c r="W3199" i="5" s="1"/>
  <c r="W3200" i="5" s="1"/>
  <c r="W3201" i="5" s="1"/>
  <c r="W3202" i="5" s="1"/>
  <c r="W3203" i="5" s="1"/>
  <c r="W3204" i="5" s="1"/>
  <c r="W3205" i="5" s="1"/>
  <c r="W3206" i="5" s="1"/>
  <c r="W3207" i="5" s="1"/>
  <c r="W3208" i="5" s="1"/>
  <c r="W3209" i="5" s="1"/>
  <c r="W3210" i="5" s="1"/>
  <c r="W3211" i="5" s="1"/>
  <c r="W3212" i="5" s="1"/>
  <c r="W3213" i="5" s="1"/>
  <c r="W3214" i="5" s="1"/>
  <c r="W3215" i="5" s="1"/>
  <c r="W3216" i="5" s="1"/>
  <c r="W3217" i="5" s="1"/>
  <c r="W3218" i="5" s="1"/>
  <c r="W3219" i="5" s="1"/>
  <c r="W3220" i="5" s="1"/>
  <c r="W3221" i="5" s="1"/>
  <c r="W3222" i="5" s="1"/>
  <c r="W3223" i="5" s="1"/>
  <c r="W3224" i="5" s="1"/>
  <c r="W3225" i="5" s="1"/>
  <c r="W3226" i="5" s="1"/>
  <c r="W3227" i="5" s="1"/>
  <c r="W3228" i="5" s="1"/>
  <c r="W3229" i="5" s="1"/>
  <c r="W3230" i="5" s="1"/>
  <c r="W3231" i="5" s="1"/>
  <c r="W3232" i="5" s="1"/>
  <c r="W3233" i="5" s="1"/>
  <c r="W3234" i="5" s="1"/>
  <c r="W3235" i="5" s="1"/>
  <c r="W3236" i="5" s="1"/>
  <c r="W3237" i="5" s="1"/>
  <c r="W3238" i="5" s="1"/>
  <c r="W3239" i="5" s="1"/>
  <c r="W3240" i="5" s="1"/>
  <c r="W3241" i="5" s="1"/>
  <c r="W3242" i="5" s="1"/>
  <c r="W3243" i="5" s="1"/>
  <c r="W3244" i="5" s="1"/>
  <c r="W3245" i="5" s="1"/>
  <c r="W3246" i="5" s="1"/>
  <c r="W3247" i="5" s="1"/>
  <c r="W3248" i="5" s="1"/>
  <c r="W3249" i="5" s="1"/>
  <c r="W3250" i="5" s="1"/>
  <c r="W3251" i="5" s="1"/>
  <c r="W3252" i="5" s="1"/>
  <c r="W3253" i="5" s="1"/>
  <c r="W3254" i="5" s="1"/>
  <c r="W3255" i="5" s="1"/>
  <c r="W3256" i="5" s="1"/>
  <c r="W3257" i="5" s="1"/>
  <c r="W3258" i="5" s="1"/>
  <c r="W3259" i="5" s="1"/>
  <c r="W3260" i="5" s="1"/>
  <c r="W3261" i="5" s="1"/>
  <c r="W3262" i="5" s="1"/>
  <c r="W3263" i="5" s="1"/>
  <c r="W3264" i="5" s="1"/>
  <c r="W3265" i="5" s="1"/>
  <c r="W3266" i="5" s="1"/>
  <c r="W3267" i="5" s="1"/>
  <c r="W3268" i="5" s="1"/>
  <c r="W3269" i="5" s="1"/>
  <c r="W3270" i="5" s="1"/>
  <c r="W3271" i="5" s="1"/>
  <c r="W3272" i="5" s="1"/>
  <c r="W3273" i="5" s="1"/>
  <c r="W3274" i="5" s="1"/>
  <c r="W3275" i="5" s="1"/>
  <c r="W3276" i="5" s="1"/>
  <c r="W3277" i="5" s="1"/>
  <c r="W3278" i="5" s="1"/>
  <c r="W3279" i="5" s="1"/>
  <c r="W3280" i="5" s="1"/>
  <c r="W3281" i="5" s="1"/>
  <c r="W3282" i="5" s="1"/>
  <c r="W3283" i="5" s="1"/>
  <c r="W3284" i="5" s="1"/>
  <c r="W3285" i="5" s="1"/>
  <c r="W3286" i="5" s="1"/>
  <c r="W3287" i="5" s="1"/>
  <c r="W3288" i="5" s="1"/>
  <c r="W3289" i="5" s="1"/>
  <c r="W3290" i="5" s="1"/>
  <c r="W3291" i="5" s="1"/>
  <c r="W3292" i="5" s="1"/>
  <c r="W3293" i="5" s="1"/>
  <c r="W3294" i="5" s="1"/>
  <c r="W3295" i="5" s="1"/>
  <c r="W3296" i="5" s="1"/>
  <c r="W3297" i="5" s="1"/>
  <c r="W3298" i="5" s="1"/>
  <c r="W3299" i="5" s="1"/>
  <c r="W3300" i="5" s="1"/>
  <c r="W3301" i="5" s="1"/>
  <c r="W3302" i="5" s="1"/>
  <c r="W3303" i="5" s="1"/>
  <c r="W3304" i="5" s="1"/>
  <c r="W3305" i="5" s="1"/>
  <c r="W3306" i="5" s="1"/>
  <c r="W3307" i="5" s="1"/>
  <c r="W3308" i="5" s="1"/>
  <c r="W3309" i="5" s="1"/>
  <c r="W3310" i="5" s="1"/>
  <c r="W3311" i="5" s="1"/>
  <c r="W3312" i="5" s="1"/>
  <c r="W3313" i="5" s="1"/>
  <c r="W3314" i="5" s="1"/>
  <c r="W3315" i="5" s="1"/>
  <c r="W3316" i="5" s="1"/>
  <c r="W3317" i="5" s="1"/>
  <c r="W3318" i="5" s="1"/>
  <c r="W3319" i="5" s="1"/>
  <c r="W3320" i="5" s="1"/>
  <c r="W3321" i="5" s="1"/>
  <c r="W3322" i="5" s="1"/>
  <c r="W3323" i="5" s="1"/>
  <c r="W3324" i="5" s="1"/>
  <c r="W3325" i="5" s="1"/>
  <c r="W3326" i="5" s="1"/>
  <c r="W3327" i="5" s="1"/>
  <c r="W3328" i="5" s="1"/>
  <c r="W3329" i="5" s="1"/>
  <c r="W3330" i="5" s="1"/>
  <c r="A46" i="11" l="1"/>
  <c r="AJ45" i="5"/>
  <c r="AC46" i="5"/>
  <c r="AD46" i="5" s="1"/>
  <c r="AG46" i="5" s="1"/>
  <c r="I1951" i="10"/>
  <c r="T1946" i="10"/>
  <c r="I1955" i="10"/>
  <c r="T1950" i="10"/>
  <c r="I1948" i="10"/>
  <c r="T1943" i="10"/>
  <c r="I1473" i="9"/>
  <c r="T1464" i="9"/>
  <c r="I1472" i="9"/>
  <c r="T1463" i="9"/>
  <c r="I1503" i="9"/>
  <c r="T1494" i="9"/>
  <c r="I1478" i="9"/>
  <c r="T1469" i="9"/>
  <c r="H91" i="7"/>
  <c r="S88" i="7"/>
  <c r="H89" i="7"/>
  <c r="S86" i="7"/>
  <c r="I1952" i="10"/>
  <c r="T1947" i="10"/>
  <c r="T1944" i="10"/>
  <c r="T1447" i="9"/>
  <c r="T1439" i="9"/>
  <c r="T1443" i="9"/>
  <c r="T1459" i="9"/>
  <c r="T1453" i="9"/>
  <c r="Z47" i="5"/>
  <c r="A47" i="11" l="1"/>
  <c r="AJ46" i="5"/>
  <c r="AC47" i="5"/>
  <c r="AD47" i="5" s="1"/>
  <c r="AG47" i="5" s="1"/>
  <c r="I1953" i="10"/>
  <c r="G749" i="10"/>
  <c r="G750" i="10"/>
  <c r="G751" i="10"/>
  <c r="T1948" i="10"/>
  <c r="I1960" i="10"/>
  <c r="T1955" i="10"/>
  <c r="G765" i="10"/>
  <c r="G766" i="10"/>
  <c r="G764" i="10"/>
  <c r="I1956" i="10"/>
  <c r="T1951" i="10"/>
  <c r="I1487" i="9"/>
  <c r="T1478" i="9"/>
  <c r="I1481" i="9"/>
  <c r="T1472" i="9"/>
  <c r="T1503" i="9"/>
  <c r="I1512" i="9"/>
  <c r="I1482" i="9"/>
  <c r="T1473" i="9"/>
  <c r="H94" i="7"/>
  <c r="S91" i="7"/>
  <c r="H92" i="7"/>
  <c r="S89" i="7"/>
  <c r="I1957" i="10"/>
  <c r="T1952" i="10"/>
  <c r="T1949" i="10"/>
  <c r="T1468" i="9"/>
  <c r="T1448" i="9"/>
  <c r="T1456" i="9"/>
  <c r="T1452" i="9"/>
  <c r="T1462" i="9"/>
  <c r="Z48" i="5"/>
  <c r="A48" i="11" l="1"/>
  <c r="AJ47" i="5"/>
  <c r="AC48" i="5"/>
  <c r="AD48" i="5" s="1"/>
  <c r="AG48" i="5" s="1"/>
  <c r="I1965" i="10"/>
  <c r="G809" i="10"/>
  <c r="G810" i="10"/>
  <c r="G811" i="10"/>
  <c r="T1960" i="10"/>
  <c r="I1961" i="10"/>
  <c r="T1956" i="10"/>
  <c r="G794" i="10"/>
  <c r="G795" i="10"/>
  <c r="G796" i="10"/>
  <c r="I1958" i="10"/>
  <c r="T1953" i="10"/>
  <c r="T1481" i="9"/>
  <c r="I1490" i="9"/>
  <c r="T1512" i="9"/>
  <c r="I1521" i="9"/>
  <c r="I1491" i="9"/>
  <c r="T1482" i="9"/>
  <c r="I1496" i="9"/>
  <c r="T1487" i="9"/>
  <c r="H97" i="7"/>
  <c r="S94" i="7"/>
  <c r="H95" i="7"/>
  <c r="S92" i="7"/>
  <c r="I1962" i="10"/>
  <c r="T1957" i="10"/>
  <c r="T1954" i="10"/>
  <c r="T1461" i="9"/>
  <c r="T1457" i="9"/>
  <c r="T1465" i="9"/>
  <c r="T1477" i="9"/>
  <c r="T1471" i="9"/>
  <c r="Z49" i="5"/>
  <c r="A49" i="11" l="1"/>
  <c r="AJ48" i="5"/>
  <c r="AC49" i="5"/>
  <c r="AD49" i="5" s="1"/>
  <c r="AG49" i="5" s="1"/>
  <c r="I1966" i="10"/>
  <c r="T1961" i="10"/>
  <c r="I1963" i="10"/>
  <c r="T1958" i="10"/>
  <c r="T1965" i="10"/>
  <c r="I1970" i="10"/>
  <c r="I1505" i="9"/>
  <c r="T1496" i="9"/>
  <c r="T1521" i="9"/>
  <c r="I1530" i="9"/>
  <c r="I1499" i="9"/>
  <c r="T1490" i="9"/>
  <c r="I1500" i="9"/>
  <c r="T1491" i="9"/>
  <c r="H100" i="7"/>
  <c r="S97" i="7"/>
  <c r="H98" i="7"/>
  <c r="S95" i="7"/>
  <c r="I1967" i="10"/>
  <c r="T1962" i="10"/>
  <c r="T1959" i="10"/>
  <c r="T1486" i="9"/>
  <c r="T1474" i="9"/>
  <c r="T1466" i="9"/>
  <c r="T1470" i="9"/>
  <c r="T1480" i="9"/>
  <c r="Z50" i="5"/>
  <c r="A50" i="11" l="1"/>
  <c r="AJ49" i="5"/>
  <c r="AC50" i="5"/>
  <c r="I1975" i="10"/>
  <c r="T1970" i="10"/>
  <c r="I1968" i="10"/>
  <c r="G824" i="10"/>
  <c r="G825" i="10"/>
  <c r="G826" i="10"/>
  <c r="T1963" i="10"/>
  <c r="G839" i="10"/>
  <c r="G840" i="10"/>
  <c r="G841" i="10"/>
  <c r="I1971" i="10"/>
  <c r="T1966" i="10"/>
  <c r="I1509" i="9"/>
  <c r="T1500" i="9"/>
  <c r="I1539" i="9"/>
  <c r="T1530" i="9"/>
  <c r="T1499" i="9"/>
  <c r="I1508" i="9"/>
  <c r="I1514" i="9"/>
  <c r="T1505" i="9"/>
  <c r="H103" i="7"/>
  <c r="S100" i="7"/>
  <c r="H101" i="7"/>
  <c r="S98" i="7"/>
  <c r="I1972" i="10"/>
  <c r="T1967" i="10"/>
  <c r="T1964" i="10"/>
  <c r="T1479" i="9"/>
  <c r="T1483" i="9"/>
  <c r="T1475" i="9"/>
  <c r="T1495" i="9"/>
  <c r="T1489" i="9"/>
  <c r="G869" i="10" l="1"/>
  <c r="G870" i="10"/>
  <c r="G871" i="10"/>
  <c r="I1976" i="10"/>
  <c r="T1971" i="10"/>
  <c r="I1973" i="10"/>
  <c r="T1968" i="10"/>
  <c r="G885" i="10"/>
  <c r="G886" i="10"/>
  <c r="G884" i="10"/>
  <c r="I1980" i="10"/>
  <c r="T1975" i="10"/>
  <c r="AD50" i="5"/>
  <c r="I1523" i="9"/>
  <c r="T1514" i="9"/>
  <c r="I1548" i="9"/>
  <c r="T1539" i="9"/>
  <c r="I1517" i="9"/>
  <c r="T1508" i="9"/>
  <c r="I1518" i="9"/>
  <c r="T1509" i="9"/>
  <c r="H106" i="7"/>
  <c r="S103" i="7"/>
  <c r="H104" i="7"/>
  <c r="S101" i="7"/>
  <c r="I1977" i="10"/>
  <c r="T1972" i="10"/>
  <c r="T1969" i="10"/>
  <c r="T1504" i="9"/>
  <c r="T1484" i="9"/>
  <c r="T1492" i="9"/>
  <c r="T1488" i="9"/>
  <c r="T1498" i="9"/>
  <c r="AG50" i="5" l="1"/>
  <c r="A51" i="11" s="1"/>
  <c r="AE51" i="5"/>
  <c r="AE52" i="5" s="1"/>
  <c r="AE53" i="5" s="1"/>
  <c r="AE54" i="5" s="1"/>
  <c r="AE55" i="5" s="1"/>
  <c r="AE56" i="5" s="1"/>
  <c r="AE57" i="5" s="1"/>
  <c r="AE58" i="5" s="1"/>
  <c r="AE59" i="5" s="1"/>
  <c r="AE60" i="5" s="1"/>
  <c r="I1978" i="10"/>
  <c r="T1973" i="10"/>
  <c r="T1976" i="10"/>
  <c r="I1981" i="10"/>
  <c r="I1985" i="10"/>
  <c r="T1980" i="10"/>
  <c r="I1527" i="9"/>
  <c r="T1518" i="9"/>
  <c r="T1548" i="9"/>
  <c r="I1557" i="9"/>
  <c r="T1517" i="9"/>
  <c r="I1526" i="9"/>
  <c r="I1532" i="9"/>
  <c r="T1523" i="9"/>
  <c r="H109" i="7"/>
  <c r="S106" i="7"/>
  <c r="H107" i="7"/>
  <c r="S104" i="7"/>
  <c r="I1982" i="10"/>
  <c r="T1977" i="10"/>
  <c r="T1974" i="10"/>
  <c r="T1493" i="9"/>
  <c r="T1497" i="9"/>
  <c r="T1501" i="9"/>
  <c r="T1513" i="9"/>
  <c r="T1507" i="9"/>
  <c r="AJ50" i="5" l="1"/>
  <c r="I1990" i="10"/>
  <c r="T1985" i="10"/>
  <c r="G914" i="10"/>
  <c r="G915" i="10"/>
  <c r="G916" i="10"/>
  <c r="I1986" i="10"/>
  <c r="T1981" i="10"/>
  <c r="I1983" i="10"/>
  <c r="G901" i="10"/>
  <c r="G899" i="10"/>
  <c r="G900" i="10"/>
  <c r="T1978" i="10"/>
  <c r="I1566" i="9"/>
  <c r="T1557" i="9"/>
  <c r="I1541" i="9"/>
  <c r="T1532" i="9"/>
  <c r="I1535" i="9"/>
  <c r="T1526" i="9"/>
  <c r="I1536" i="9"/>
  <c r="T1527" i="9"/>
  <c r="H112" i="7"/>
  <c r="S109" i="7"/>
  <c r="H110" i="7"/>
  <c r="S107" i="7"/>
  <c r="I1987" i="10"/>
  <c r="T1982" i="10"/>
  <c r="T1979" i="10"/>
  <c r="T1522" i="9"/>
  <c r="T1506" i="9"/>
  <c r="T1510" i="9"/>
  <c r="T1502" i="9"/>
  <c r="T1516" i="9"/>
  <c r="G944" i="10" l="1"/>
  <c r="G945" i="10"/>
  <c r="G946" i="10"/>
  <c r="T1986" i="10"/>
  <c r="I1991" i="10"/>
  <c r="G959" i="10"/>
  <c r="G960" i="10"/>
  <c r="G961" i="10"/>
  <c r="I1995" i="10"/>
  <c r="T1990" i="10"/>
  <c r="I1988" i="10"/>
  <c r="T1983" i="10"/>
  <c r="I1545" i="9"/>
  <c r="T1536" i="9"/>
  <c r="I1550" i="9"/>
  <c r="T1541" i="9"/>
  <c r="T1535" i="9"/>
  <c r="I1544" i="9"/>
  <c r="I1575" i="9"/>
  <c r="T1566" i="9"/>
  <c r="H115" i="7"/>
  <c r="S112" i="7"/>
  <c r="H113" i="7"/>
  <c r="S110" i="7"/>
  <c r="I1992" i="10"/>
  <c r="T1987" i="10"/>
  <c r="T1984" i="10"/>
  <c r="T1511" i="9"/>
  <c r="T1519" i="9"/>
  <c r="T1515" i="9"/>
  <c r="T1531" i="9"/>
  <c r="T1525" i="9"/>
  <c r="I1996" i="10" l="1"/>
  <c r="T1991" i="10"/>
  <c r="I1993" i="10"/>
  <c r="T1988" i="10"/>
  <c r="I2000" i="10"/>
  <c r="T1995" i="10"/>
  <c r="I1559" i="9"/>
  <c r="T1550" i="9"/>
  <c r="I1584" i="9"/>
  <c r="T1584" i="9" s="1"/>
  <c r="T1575" i="9"/>
  <c r="I1553" i="9"/>
  <c r="T1544" i="9"/>
  <c r="I1554" i="9"/>
  <c r="T1545" i="9"/>
  <c r="H118" i="7"/>
  <c r="S115" i="7"/>
  <c r="H116" i="7"/>
  <c r="S113" i="7"/>
  <c r="T1992" i="10"/>
  <c r="I1997" i="10"/>
  <c r="T1989" i="10"/>
  <c r="T1540" i="9"/>
  <c r="T1528" i="9"/>
  <c r="T1524" i="9"/>
  <c r="T1520" i="9"/>
  <c r="T1534" i="9"/>
  <c r="G989" i="10" l="1"/>
  <c r="G990" i="10"/>
  <c r="G991" i="10"/>
  <c r="T1996" i="10"/>
  <c r="I2001" i="10"/>
  <c r="I2005" i="10"/>
  <c r="T2000" i="10"/>
  <c r="I1998" i="10"/>
  <c r="G974" i="10"/>
  <c r="G975" i="10"/>
  <c r="G976" i="10"/>
  <c r="T1993" i="10"/>
  <c r="I1563" i="9"/>
  <c r="T1554" i="9"/>
  <c r="T1553" i="9"/>
  <c r="I1562" i="9"/>
  <c r="I1568" i="9"/>
  <c r="T1559" i="9"/>
  <c r="H121" i="7"/>
  <c r="S118" i="7"/>
  <c r="H119" i="7"/>
  <c r="S116" i="7"/>
  <c r="I2002" i="10"/>
  <c r="T1997" i="10"/>
  <c r="T1994" i="10"/>
  <c r="T1529" i="9"/>
  <c r="T1533" i="9"/>
  <c r="T1537" i="9"/>
  <c r="T1549" i="9"/>
  <c r="T1543" i="9"/>
  <c r="I2003" i="10" l="1"/>
  <c r="T1998" i="10"/>
  <c r="G1034" i="10"/>
  <c r="G1035" i="10"/>
  <c r="G1036" i="10"/>
  <c r="I2010" i="10"/>
  <c r="T2005" i="10"/>
  <c r="T2001" i="10"/>
  <c r="I2006" i="10"/>
  <c r="G1021" i="10"/>
  <c r="G1019" i="10"/>
  <c r="G1020" i="10"/>
  <c r="I1571" i="9"/>
  <c r="T1562" i="9"/>
  <c r="I1577" i="9"/>
  <c r="T1568" i="9"/>
  <c r="I1572" i="9"/>
  <c r="T1563" i="9"/>
  <c r="H124" i="7"/>
  <c r="S121" i="7"/>
  <c r="H122" i="7"/>
  <c r="S119" i="7"/>
  <c r="I2007" i="10"/>
  <c r="T2002" i="10"/>
  <c r="T1999" i="10"/>
  <c r="T1546" i="9"/>
  <c r="T1542" i="9"/>
  <c r="T1558" i="9"/>
  <c r="T1538" i="9"/>
  <c r="T1552" i="9"/>
  <c r="I2015" i="10" l="1"/>
  <c r="T2010" i="10"/>
  <c r="I2011" i="10"/>
  <c r="T2006" i="10"/>
  <c r="I2008" i="10"/>
  <c r="T2003" i="10"/>
  <c r="I1586" i="9"/>
  <c r="T1586" i="9" s="1"/>
  <c r="T1577" i="9"/>
  <c r="I1581" i="9"/>
  <c r="T1581" i="9" s="1"/>
  <c r="T1572" i="9"/>
  <c r="T1571" i="9"/>
  <c r="I1580" i="9"/>
  <c r="T1580" i="9" s="1"/>
  <c r="H127" i="7"/>
  <c r="S124" i="7"/>
  <c r="H125" i="7"/>
  <c r="S122" i="7"/>
  <c r="I2012" i="10"/>
  <c r="T2007" i="10"/>
  <c r="T2004" i="10"/>
  <c r="T1547" i="9"/>
  <c r="T1551" i="9"/>
  <c r="T1567" i="9"/>
  <c r="T1555" i="9"/>
  <c r="T1561" i="9"/>
  <c r="I2013" i="10" l="1"/>
  <c r="G1049" i="10"/>
  <c r="G1050" i="10"/>
  <c r="G1051" i="10"/>
  <c r="T2008" i="10"/>
  <c r="G1064" i="10"/>
  <c r="G1065" i="10"/>
  <c r="G1066" i="10"/>
  <c r="I2016" i="10"/>
  <c r="T2011" i="10"/>
  <c r="I2020" i="10"/>
  <c r="T2015" i="10"/>
  <c r="H130" i="7"/>
  <c r="S127" i="7"/>
  <c r="H128" i="7"/>
  <c r="S125" i="7"/>
  <c r="I2017" i="10"/>
  <c r="T2012" i="10"/>
  <c r="T2009" i="10"/>
  <c r="T1564" i="9"/>
  <c r="T1560" i="9"/>
  <c r="T1585" i="9"/>
  <c r="T1576" i="9"/>
  <c r="T1556" i="9"/>
  <c r="T1579" i="9"/>
  <c r="T1570" i="9"/>
  <c r="G1094" i="10" l="1"/>
  <c r="G1095" i="10"/>
  <c r="G1096" i="10"/>
  <c r="G1109" i="10"/>
  <c r="G1110" i="10"/>
  <c r="G1111" i="10"/>
  <c r="I2025" i="10"/>
  <c r="T2020" i="10"/>
  <c r="I2021" i="10"/>
  <c r="T2016" i="10"/>
  <c r="I2018" i="10"/>
  <c r="T2013" i="10"/>
  <c r="H133" i="7"/>
  <c r="S130" i="7"/>
  <c r="H131" i="7"/>
  <c r="S128" i="7"/>
  <c r="I2022" i="10"/>
  <c r="T2017" i="10"/>
  <c r="T2014" i="10"/>
  <c r="T1565" i="9"/>
  <c r="T1569" i="9"/>
  <c r="T1573" i="9"/>
  <c r="T1582" i="9"/>
  <c r="I2026" i="10" l="1"/>
  <c r="T2021" i="10"/>
  <c r="I2030" i="10"/>
  <c r="T2025" i="10"/>
  <c r="I2023" i="10"/>
  <c r="T2018" i="10"/>
  <c r="H136" i="7"/>
  <c r="S133" i="7"/>
  <c r="H134" i="7"/>
  <c r="S131" i="7"/>
  <c r="I2027" i="10"/>
  <c r="T2022" i="10"/>
  <c r="T2019" i="10"/>
  <c r="T1587" i="9"/>
  <c r="T1578" i="9"/>
  <c r="T1583" i="9"/>
  <c r="T1574" i="9"/>
  <c r="G1141" i="10" l="1"/>
  <c r="G1139" i="10"/>
  <c r="G1140" i="10"/>
  <c r="I2031" i="10"/>
  <c r="T2026" i="10"/>
  <c r="I2028" i="10"/>
  <c r="G1125" i="10"/>
  <c r="G1126" i="10"/>
  <c r="G1124" i="10"/>
  <c r="T2023" i="10"/>
  <c r="I2035" i="10"/>
  <c r="T2030" i="10"/>
  <c r="H139" i="7"/>
  <c r="S136" i="7"/>
  <c r="H137" i="7"/>
  <c r="S134" i="7"/>
  <c r="I2032" i="10"/>
  <c r="T2027" i="10"/>
  <c r="T2024" i="10"/>
  <c r="G1169" i="10" l="1"/>
  <c r="G1170" i="10"/>
  <c r="G1171" i="10"/>
  <c r="I2033" i="10"/>
  <c r="T2028" i="10"/>
  <c r="I2036" i="10"/>
  <c r="T2031" i="10"/>
  <c r="G1184" i="10"/>
  <c r="G1185" i="10"/>
  <c r="G1186" i="10"/>
  <c r="I2040" i="10"/>
  <c r="T2035" i="10"/>
  <c r="H142" i="7"/>
  <c r="S139" i="7"/>
  <c r="H140" i="7"/>
  <c r="S137" i="7"/>
  <c r="I2037" i="10"/>
  <c r="T2032" i="10"/>
  <c r="T2029" i="10"/>
  <c r="I2041" i="10" l="1"/>
  <c r="T2036" i="10"/>
  <c r="I2038" i="10"/>
  <c r="T2033" i="10"/>
  <c r="I2045" i="10"/>
  <c r="T2040" i="10"/>
  <c r="H145" i="7"/>
  <c r="S142" i="7"/>
  <c r="H143" i="7"/>
  <c r="S140" i="7"/>
  <c r="I2042" i="10"/>
  <c r="T2037" i="10"/>
  <c r="T2034" i="10"/>
  <c r="I2050" i="10" l="1"/>
  <c r="T2045" i="10"/>
  <c r="I2043" i="10"/>
  <c r="G1199" i="10"/>
  <c r="G1200" i="10"/>
  <c r="G1201" i="10"/>
  <c r="T2038" i="10"/>
  <c r="G1214" i="10"/>
  <c r="G1215" i="10"/>
  <c r="G1216" i="10"/>
  <c r="I2046" i="10"/>
  <c r="T2041" i="10"/>
  <c r="H148" i="7"/>
  <c r="S145" i="7"/>
  <c r="H146" i="7"/>
  <c r="S143" i="7"/>
  <c r="I2047" i="10"/>
  <c r="T2042" i="10"/>
  <c r="T2039" i="10"/>
  <c r="G1245" i="10" l="1"/>
  <c r="G1246" i="10"/>
  <c r="G1244" i="10"/>
  <c r="I2051" i="10"/>
  <c r="T2046" i="10"/>
  <c r="I2048" i="10"/>
  <c r="T2043" i="10"/>
  <c r="G1261" i="10"/>
  <c r="G1259" i="10"/>
  <c r="G1260" i="10"/>
  <c r="I2055" i="10"/>
  <c r="T2050" i="10"/>
  <c r="H151" i="7"/>
  <c r="S148" i="7"/>
  <c r="H149" i="7"/>
  <c r="S146" i="7"/>
  <c r="I2052" i="10"/>
  <c r="T2047" i="10"/>
  <c r="T2044" i="10"/>
  <c r="I2053" i="10" l="1"/>
  <c r="T2048" i="10"/>
  <c r="I2056" i="10"/>
  <c r="T2051" i="10"/>
  <c r="I2060" i="10"/>
  <c r="T2055" i="10"/>
  <c r="H154" i="7"/>
  <c r="S151" i="7"/>
  <c r="H152" i="7"/>
  <c r="S149" i="7"/>
  <c r="I2057" i="10"/>
  <c r="T2052" i="10"/>
  <c r="T2049" i="10"/>
  <c r="I2065" i="10" l="1"/>
  <c r="T2060" i="10"/>
  <c r="G1289" i="10"/>
  <c r="G1290" i="10"/>
  <c r="G1291" i="10"/>
  <c r="I2061" i="10"/>
  <c r="T2056" i="10"/>
  <c r="I2058" i="10"/>
  <c r="G1274" i="10"/>
  <c r="G1275" i="10"/>
  <c r="G1276" i="10"/>
  <c r="T2053" i="10"/>
  <c r="H157" i="7"/>
  <c r="S154" i="7"/>
  <c r="H155" i="7"/>
  <c r="S152" i="7"/>
  <c r="I2062" i="10"/>
  <c r="T2057" i="10"/>
  <c r="T2054" i="10"/>
  <c r="I2063" i="10" l="1"/>
  <c r="T2058" i="10"/>
  <c r="G1319" i="10"/>
  <c r="G1320" i="10"/>
  <c r="G1321" i="10"/>
  <c r="I2066" i="10"/>
  <c r="T2061" i="10"/>
  <c r="G1334" i="10"/>
  <c r="G1335" i="10"/>
  <c r="G1336" i="10"/>
  <c r="I2070" i="10"/>
  <c r="T2065" i="10"/>
  <c r="H160" i="7"/>
  <c r="S157" i="7"/>
  <c r="H158" i="7"/>
  <c r="S155" i="7"/>
  <c r="I2067" i="10"/>
  <c r="T2062" i="10"/>
  <c r="T2059" i="10"/>
  <c r="I2071" i="10" l="1"/>
  <c r="T2066" i="10"/>
  <c r="I2075" i="10"/>
  <c r="T2070" i="10"/>
  <c r="I2068" i="10"/>
  <c r="T2063" i="10"/>
  <c r="H163" i="7"/>
  <c r="S163" i="7" s="1"/>
  <c r="S160" i="7"/>
  <c r="H161" i="7"/>
  <c r="S161" i="7" s="1"/>
  <c r="S158" i="7"/>
  <c r="I2072" i="10"/>
  <c r="T2067" i="10"/>
  <c r="T2064" i="10"/>
  <c r="I2073" i="10" l="1"/>
  <c r="G1349" i="10"/>
  <c r="G1350" i="10"/>
  <c r="G1351" i="10"/>
  <c r="T2068" i="10"/>
  <c r="I2080" i="10"/>
  <c r="T2075" i="10"/>
  <c r="G1365" i="10"/>
  <c r="G1366" i="10"/>
  <c r="G1364" i="10"/>
  <c r="I2076" i="10"/>
  <c r="T2071" i="10"/>
  <c r="I2077" i="10"/>
  <c r="T2072" i="10"/>
  <c r="T2069" i="10"/>
  <c r="G1409" i="10" l="1"/>
  <c r="G1410" i="10"/>
  <c r="G1411" i="10"/>
  <c r="I2085" i="10"/>
  <c r="T2080" i="10"/>
  <c r="G1394" i="10"/>
  <c r="G1395" i="10"/>
  <c r="G1396" i="10"/>
  <c r="I2081" i="10"/>
  <c r="T2076" i="10"/>
  <c r="I2078" i="10"/>
  <c r="T2073" i="10"/>
  <c r="I2082" i="10"/>
  <c r="T2077" i="10"/>
  <c r="T2074" i="10"/>
  <c r="T2085" i="10" l="1"/>
  <c r="I2090" i="10"/>
  <c r="I2083" i="10"/>
  <c r="T2078" i="10"/>
  <c r="I2086" i="10"/>
  <c r="T2081" i="10"/>
  <c r="I2087" i="10"/>
  <c r="T2082" i="10"/>
  <c r="T2079" i="10"/>
  <c r="G1439" i="10" l="1"/>
  <c r="G1440" i="10"/>
  <c r="G1441" i="10"/>
  <c r="I2091" i="10"/>
  <c r="T2086" i="10"/>
  <c r="I2088" i="10"/>
  <c r="G1424" i="10"/>
  <c r="G1425" i="10"/>
  <c r="G1426" i="10"/>
  <c r="T2083" i="10"/>
  <c r="I2095" i="10"/>
  <c r="T2090" i="10"/>
  <c r="I2092" i="10"/>
  <c r="T2087" i="10"/>
  <c r="T2084" i="10"/>
  <c r="I2093" i="10" l="1"/>
  <c r="T2088" i="10"/>
  <c r="I2096" i="10"/>
  <c r="T2091" i="10"/>
  <c r="G1485" i="10"/>
  <c r="G1486" i="10"/>
  <c r="G1484" i="10"/>
  <c r="I2100" i="10"/>
  <c r="T2095" i="10"/>
  <c r="G1469" i="10"/>
  <c r="G1470" i="10"/>
  <c r="G1471" i="10"/>
  <c r="I2097" i="10"/>
  <c r="T2092" i="10"/>
  <c r="T2089" i="10"/>
  <c r="I2105" i="10" l="1"/>
  <c r="T2100" i="10"/>
  <c r="I2101" i="10"/>
  <c r="T2096" i="10"/>
  <c r="I2098" i="10"/>
  <c r="T2093" i="10"/>
  <c r="I2102" i="10"/>
  <c r="T2097" i="10"/>
  <c r="T2094" i="10"/>
  <c r="I2103" i="10" l="1"/>
  <c r="G1501" i="10"/>
  <c r="G1499" i="10"/>
  <c r="G1500" i="10"/>
  <c r="T2098" i="10"/>
  <c r="G1514" i="10"/>
  <c r="G1515" i="10"/>
  <c r="G1516" i="10"/>
  <c r="I2106" i="10"/>
  <c r="T2101" i="10"/>
  <c r="I2110" i="10"/>
  <c r="T2105" i="10"/>
  <c r="I2107" i="10"/>
  <c r="T2102" i="10"/>
  <c r="T2099" i="10"/>
  <c r="G1544" i="10" l="1"/>
  <c r="G1545" i="10"/>
  <c r="G1546" i="10"/>
  <c r="G1559" i="10"/>
  <c r="G1560" i="10"/>
  <c r="G1561" i="10"/>
  <c r="I2115" i="10"/>
  <c r="T2110" i="10"/>
  <c r="T2106" i="10"/>
  <c r="I2111" i="10"/>
  <c r="I2108" i="10"/>
  <c r="T2103" i="10"/>
  <c r="I2112" i="10"/>
  <c r="T2107" i="10"/>
  <c r="T2104" i="10"/>
  <c r="Z51" i="5"/>
  <c r="AC51" i="5" l="1"/>
  <c r="I2120" i="10"/>
  <c r="T2115" i="10"/>
  <c r="I2113" i="10"/>
  <c r="T2108" i="10"/>
  <c r="I2116" i="10"/>
  <c r="T2111" i="10"/>
  <c r="I2117" i="10"/>
  <c r="T2112" i="10"/>
  <c r="T2109" i="10"/>
  <c r="Z52" i="5"/>
  <c r="AC52" i="5" l="1"/>
  <c r="G1589" i="10"/>
  <c r="G1590" i="10"/>
  <c r="G1591" i="10"/>
  <c r="I2121" i="10"/>
  <c r="T2116" i="10"/>
  <c r="I2118" i="10"/>
  <c r="G1574" i="10"/>
  <c r="G1575" i="10"/>
  <c r="G1576" i="10"/>
  <c r="T2113" i="10"/>
  <c r="I2125" i="10"/>
  <c r="T2120" i="10"/>
  <c r="AD51" i="5"/>
  <c r="AG51" i="5" s="1"/>
  <c r="I2122" i="10"/>
  <c r="T2117" i="10"/>
  <c r="T2114" i="10"/>
  <c r="Z53" i="5"/>
  <c r="A52" i="11" l="1"/>
  <c r="AJ51" i="5"/>
  <c r="AC53" i="5"/>
  <c r="I2123" i="10"/>
  <c r="T2118" i="10"/>
  <c r="I2126" i="10"/>
  <c r="T2121" i="10"/>
  <c r="G1621" i="10"/>
  <c r="G1619" i="10"/>
  <c r="G1620" i="10"/>
  <c r="G1634" i="10"/>
  <c r="G1635" i="10"/>
  <c r="G1636" i="10"/>
  <c r="I2130" i="10"/>
  <c r="T2125" i="10"/>
  <c r="AD52" i="5"/>
  <c r="AG52" i="5" s="1"/>
  <c r="I2127" i="10"/>
  <c r="T2122" i="10"/>
  <c r="T2119" i="10"/>
  <c r="Z54" i="5"/>
  <c r="A53" i="11" l="1"/>
  <c r="AJ52" i="5"/>
  <c r="AC54" i="5"/>
  <c r="T2130" i="10"/>
  <c r="I2135" i="10"/>
  <c r="I2131" i="10"/>
  <c r="T2126" i="10"/>
  <c r="I2128" i="10"/>
  <c r="T2123" i="10"/>
  <c r="AD53" i="5"/>
  <c r="AG53" i="5" s="1"/>
  <c r="I2132" i="10"/>
  <c r="T2127" i="10"/>
  <c r="T2124" i="10"/>
  <c r="Z55" i="5"/>
  <c r="A54" i="11" l="1"/>
  <c r="AJ53" i="5"/>
  <c r="AC55" i="5"/>
  <c r="G1664" i="10"/>
  <c r="G1665" i="10"/>
  <c r="G1666" i="10"/>
  <c r="I2136" i="10"/>
  <c r="T2131" i="10"/>
  <c r="I2133" i="10"/>
  <c r="G1649" i="10"/>
  <c r="G1650" i="10"/>
  <c r="G1651" i="10"/>
  <c r="T2128" i="10"/>
  <c r="I2140" i="10"/>
  <c r="T2135" i="10"/>
  <c r="AD54" i="5"/>
  <c r="AG54" i="5" s="1"/>
  <c r="I2137" i="10"/>
  <c r="T2132" i="10"/>
  <c r="T2129" i="10"/>
  <c r="Z56" i="5"/>
  <c r="A55" i="11" l="1"/>
  <c r="AJ54" i="5"/>
  <c r="AC56" i="5"/>
  <c r="I2138" i="10"/>
  <c r="T2133" i="10"/>
  <c r="I2141" i="10"/>
  <c r="T2136" i="10"/>
  <c r="G1709" i="10"/>
  <c r="G1710" i="10"/>
  <c r="G1711" i="10"/>
  <c r="I2145" i="10"/>
  <c r="T2140" i="10"/>
  <c r="G1694" i="10"/>
  <c r="G1695" i="10"/>
  <c r="G1696" i="10"/>
  <c r="AD55" i="5"/>
  <c r="AG55" i="5" s="1"/>
  <c r="I2142" i="10"/>
  <c r="T2137" i="10"/>
  <c r="T2134" i="10"/>
  <c r="Z57" i="5"/>
  <c r="A56" i="11" l="1"/>
  <c r="AJ55" i="5"/>
  <c r="AC57" i="5"/>
  <c r="T2145" i="10"/>
  <c r="I2150" i="10"/>
  <c r="I2143" i="10"/>
  <c r="T2138" i="10"/>
  <c r="I2146" i="10"/>
  <c r="T2141" i="10"/>
  <c r="AD56" i="5"/>
  <c r="AG56" i="5" s="1"/>
  <c r="I2147" i="10"/>
  <c r="T2142" i="10"/>
  <c r="T2139" i="10"/>
  <c r="Z58" i="5"/>
  <c r="A57" i="11" l="1"/>
  <c r="AJ56" i="5"/>
  <c r="AC58" i="5"/>
  <c r="G1741" i="10"/>
  <c r="G1739" i="10"/>
  <c r="G1740" i="10"/>
  <c r="I2151" i="10"/>
  <c r="T2146" i="10"/>
  <c r="I2148" i="10"/>
  <c r="G1725" i="10"/>
  <c r="G1726" i="10"/>
  <c r="G1724" i="10"/>
  <c r="T2143" i="10"/>
  <c r="T2150" i="10"/>
  <c r="I2155" i="10"/>
  <c r="AD57" i="5"/>
  <c r="AG57" i="5" s="1"/>
  <c r="I2152" i="10"/>
  <c r="T2147" i="10"/>
  <c r="T2144" i="10"/>
  <c r="Z59" i="5"/>
  <c r="A58" i="11" l="1"/>
  <c r="AJ57" i="5"/>
  <c r="AC59" i="5"/>
  <c r="AD58" i="5"/>
  <c r="AG58" i="5" s="1"/>
  <c r="I2153" i="10"/>
  <c r="T2148" i="10"/>
  <c r="G1784" i="10"/>
  <c r="G1785" i="10"/>
  <c r="G1786" i="10"/>
  <c r="I2160" i="10"/>
  <c r="T2155" i="10"/>
  <c r="I2156" i="10"/>
  <c r="T2151" i="10"/>
  <c r="G1769" i="10"/>
  <c r="G1770" i="10"/>
  <c r="G1771" i="10"/>
  <c r="I2157" i="10"/>
  <c r="T2152" i="10"/>
  <c r="T2149" i="10"/>
  <c r="Z60" i="5"/>
  <c r="A59" i="11" l="1"/>
  <c r="AJ58" i="5"/>
  <c r="AC60" i="5"/>
  <c r="I2165" i="10"/>
  <c r="T2160" i="10"/>
  <c r="I2158" i="10"/>
  <c r="T2153" i="10"/>
  <c r="T2156" i="10"/>
  <c r="I2161" i="10"/>
  <c r="AD59" i="5"/>
  <c r="AG59" i="5" s="1"/>
  <c r="I2162" i="10"/>
  <c r="T2157" i="10"/>
  <c r="T2154" i="10"/>
  <c r="Z61" i="5"/>
  <c r="A60" i="11" l="1"/>
  <c r="AJ59" i="5"/>
  <c r="AC61" i="5"/>
  <c r="T2161" i="10"/>
  <c r="I2166" i="10"/>
  <c r="I2163" i="10"/>
  <c r="G1799" i="10"/>
  <c r="G1800" i="10"/>
  <c r="G1801" i="10"/>
  <c r="T2158" i="10"/>
  <c r="I2170" i="10"/>
  <c r="T2165" i="10"/>
  <c r="AD60" i="5"/>
  <c r="I2167" i="10"/>
  <c r="T2162" i="10"/>
  <c r="T2159" i="10"/>
  <c r="Z62" i="5"/>
  <c r="AE61" i="5" l="1"/>
  <c r="AE62" i="5" s="1"/>
  <c r="AE63" i="5" s="1"/>
  <c r="AE64" i="5" s="1"/>
  <c r="AE65" i="5" s="1"/>
  <c r="AE66" i="5" s="1"/>
  <c r="AE67" i="5" s="1"/>
  <c r="AE68" i="5" s="1"/>
  <c r="AE69" i="5" s="1"/>
  <c r="AE70" i="5" s="1"/>
  <c r="AG60" i="5"/>
  <c r="A61" i="11" s="1"/>
  <c r="AC62" i="5"/>
  <c r="I2175" i="10"/>
  <c r="T2170" i="10"/>
  <c r="I2168" i="10"/>
  <c r="T2163" i="10"/>
  <c r="I2171" i="10"/>
  <c r="T2166" i="10"/>
  <c r="AD61" i="5"/>
  <c r="AG61" i="5" s="1"/>
  <c r="I2172" i="10"/>
  <c r="T2167" i="10"/>
  <c r="T2164" i="10"/>
  <c r="Z63" i="5"/>
  <c r="AJ60" i="5" l="1"/>
  <c r="A62" i="11"/>
  <c r="AJ61" i="5"/>
  <c r="AC63" i="5"/>
  <c r="I2176" i="10"/>
  <c r="T2171" i="10"/>
  <c r="I2173" i="10"/>
  <c r="T2168" i="10"/>
  <c r="I2180" i="10"/>
  <c r="T2175" i="10"/>
  <c r="AD62" i="5"/>
  <c r="AG62" i="5" s="1"/>
  <c r="I2177" i="10"/>
  <c r="T2172" i="10"/>
  <c r="T2169" i="10"/>
  <c r="Z64" i="5"/>
  <c r="A63" i="11" l="1"/>
  <c r="AJ62" i="5"/>
  <c r="AC64" i="5"/>
  <c r="I2185" i="10"/>
  <c r="T2180" i="10"/>
  <c r="I2178" i="10"/>
  <c r="T2173" i="10"/>
  <c r="I2181" i="10"/>
  <c r="T2176" i="10"/>
  <c r="AD63" i="5"/>
  <c r="AG63" i="5" s="1"/>
  <c r="I2182" i="10"/>
  <c r="T2177" i="10"/>
  <c r="T2174" i="10"/>
  <c r="Z65" i="5"/>
  <c r="A64" i="11" l="1"/>
  <c r="AJ63" i="5"/>
  <c r="AC65" i="5"/>
  <c r="I2186" i="10"/>
  <c r="T2181" i="10"/>
  <c r="I2183" i="10"/>
  <c r="T2178" i="10"/>
  <c r="I2190" i="10"/>
  <c r="T2185" i="10"/>
  <c r="AD64" i="5"/>
  <c r="AG64" i="5" s="1"/>
  <c r="I2187" i="10"/>
  <c r="T2182" i="10"/>
  <c r="T2179" i="10"/>
  <c r="Z66" i="5"/>
  <c r="A65" i="11" l="1"/>
  <c r="AJ64" i="5"/>
  <c r="AC66" i="5"/>
  <c r="I2195" i="10"/>
  <c r="T2190" i="10"/>
  <c r="I2188" i="10"/>
  <c r="T2183" i="10"/>
  <c r="T2186" i="10"/>
  <c r="I2191" i="10"/>
  <c r="AD65" i="5"/>
  <c r="AG65" i="5" s="1"/>
  <c r="I2192" i="10"/>
  <c r="T2187" i="10"/>
  <c r="T2184" i="10"/>
  <c r="Z67" i="5"/>
  <c r="A66" i="11" l="1"/>
  <c r="AJ65" i="5"/>
  <c r="AC67" i="5"/>
  <c r="I2196" i="10"/>
  <c r="T2191" i="10"/>
  <c r="I2193" i="10"/>
  <c r="T2188" i="10"/>
  <c r="I2200" i="10"/>
  <c r="T2195" i="10"/>
  <c r="AD66" i="5"/>
  <c r="AG66" i="5" s="1"/>
  <c r="T2192" i="10"/>
  <c r="I2197" i="10"/>
  <c r="T2189" i="10"/>
  <c r="Z68" i="5"/>
  <c r="A67" i="11" l="1"/>
  <c r="AJ66" i="5"/>
  <c r="AC68" i="5"/>
  <c r="I2205" i="10"/>
  <c r="T2200" i="10"/>
  <c r="I2198" i="10"/>
  <c r="T2193" i="10"/>
  <c r="I2201" i="10"/>
  <c r="T2196" i="10"/>
  <c r="AD67" i="5"/>
  <c r="AG67" i="5" s="1"/>
  <c r="I2202" i="10"/>
  <c r="T2197" i="10"/>
  <c r="T2194" i="10"/>
  <c r="Z69" i="5"/>
  <c r="A68" i="11" l="1"/>
  <c r="AJ67" i="5"/>
  <c r="AC69" i="5"/>
  <c r="I2206" i="10"/>
  <c r="T2201" i="10"/>
  <c r="I2203" i="10"/>
  <c r="T2198" i="10"/>
  <c r="I2210" i="10"/>
  <c r="T2205" i="10"/>
  <c r="AD68" i="5"/>
  <c r="AG68" i="5" s="1"/>
  <c r="I2207" i="10"/>
  <c r="T2202" i="10"/>
  <c r="T2199" i="10"/>
  <c r="Z70" i="5"/>
  <c r="A69" i="11" l="1"/>
  <c r="AJ68" i="5"/>
  <c r="AC70" i="5"/>
  <c r="T2210" i="10"/>
  <c r="I2215" i="10"/>
  <c r="I2208" i="10"/>
  <c r="T2203" i="10"/>
  <c r="T2206" i="10"/>
  <c r="I2211" i="10"/>
  <c r="AD69" i="5"/>
  <c r="AG69" i="5" s="1"/>
  <c r="I2212" i="10"/>
  <c r="T2207" i="10"/>
  <c r="T2204" i="10"/>
  <c r="Z71" i="5"/>
  <c r="A70" i="11" l="1"/>
  <c r="AJ69" i="5"/>
  <c r="AC71" i="5"/>
  <c r="I2216" i="10"/>
  <c r="T2211" i="10"/>
  <c r="T2208" i="10"/>
  <c r="I2213" i="10"/>
  <c r="T2215" i="10"/>
  <c r="I2220" i="10"/>
  <c r="AD70" i="5"/>
  <c r="I2217" i="10"/>
  <c r="T2212" i="10"/>
  <c r="T2209" i="10"/>
  <c r="Z72" i="5"/>
  <c r="AG70" i="5" l="1"/>
  <c r="A71" i="11" s="1"/>
  <c r="AE71" i="5"/>
  <c r="AE72" i="5" s="1"/>
  <c r="AE73" i="5" s="1"/>
  <c r="AE74" i="5" s="1"/>
  <c r="AE75" i="5" s="1"/>
  <c r="AE76" i="5" s="1"/>
  <c r="AE77" i="5" s="1"/>
  <c r="AE78" i="5" s="1"/>
  <c r="AE79" i="5" s="1"/>
  <c r="AE80" i="5" s="1"/>
  <c r="AJ70" i="5"/>
  <c r="AC72" i="5"/>
  <c r="T2220" i="10"/>
  <c r="I2225" i="10"/>
  <c r="AD71" i="5"/>
  <c r="I2218" i="10"/>
  <c r="T2213" i="10"/>
  <c r="T2216" i="10"/>
  <c r="I2221" i="10"/>
  <c r="I2222" i="10"/>
  <c r="T2217" i="10"/>
  <c r="T2214" i="10"/>
  <c r="Z73" i="5"/>
  <c r="AG71" i="5" l="1"/>
  <c r="A72" i="11" s="1"/>
  <c r="AC73" i="5"/>
  <c r="T2221" i="10"/>
  <c r="I2226" i="10"/>
  <c r="T2218" i="10"/>
  <c r="I2223" i="10"/>
  <c r="I2230" i="10"/>
  <c r="T2225" i="10"/>
  <c r="AD72" i="5"/>
  <c r="AG72" i="5" s="1"/>
  <c r="I2227" i="10"/>
  <c r="T2222" i="10"/>
  <c r="T2219" i="10"/>
  <c r="Z74" i="5"/>
  <c r="AJ71" i="5" l="1"/>
  <c r="A73" i="11"/>
  <c r="AJ72" i="5"/>
  <c r="AC74" i="5"/>
  <c r="I2235" i="10"/>
  <c r="T2230" i="10"/>
  <c r="I2228" i="10"/>
  <c r="T2223" i="10"/>
  <c r="I2231" i="10"/>
  <c r="T2226" i="10"/>
  <c r="AD73" i="5"/>
  <c r="AG73" i="5" s="1"/>
  <c r="I2232" i="10"/>
  <c r="T2227" i="10"/>
  <c r="T2224" i="10"/>
  <c r="Z75" i="5"/>
  <c r="A74" i="11" l="1"/>
  <c r="AJ73" i="5"/>
  <c r="AC75" i="5"/>
  <c r="T2231" i="10"/>
  <c r="I2236" i="10"/>
  <c r="I2233" i="10"/>
  <c r="T2228" i="10"/>
  <c r="AD74" i="5"/>
  <c r="AG74" i="5" s="1"/>
  <c r="I2240" i="10"/>
  <c r="T2235" i="10"/>
  <c r="I2237" i="10"/>
  <c r="T2232" i="10"/>
  <c r="T2229" i="10"/>
  <c r="Z76" i="5"/>
  <c r="A75" i="11" l="1"/>
  <c r="AJ74" i="5"/>
  <c r="AC76" i="5"/>
  <c r="I2245" i="10"/>
  <c r="T2240" i="10"/>
  <c r="I2238" i="10"/>
  <c r="T2233" i="10"/>
  <c r="I2241" i="10"/>
  <c r="T2236" i="10"/>
  <c r="AD75" i="5"/>
  <c r="AG75" i="5" s="1"/>
  <c r="I2242" i="10"/>
  <c r="T2237" i="10"/>
  <c r="T2234" i="10"/>
  <c r="Z77" i="5"/>
  <c r="A76" i="11" l="1"/>
  <c r="AJ75" i="5"/>
  <c r="AC77" i="5"/>
  <c r="I2246" i="10"/>
  <c r="T2241" i="10"/>
  <c r="I2243" i="10"/>
  <c r="T2238" i="10"/>
  <c r="I2250" i="10"/>
  <c r="T2245" i="10"/>
  <c r="AD76" i="5"/>
  <c r="AG76" i="5" s="1"/>
  <c r="I2247" i="10"/>
  <c r="T2242" i="10"/>
  <c r="T2239" i="10"/>
  <c r="Z78" i="5"/>
  <c r="A77" i="11" l="1"/>
  <c r="AJ76" i="5"/>
  <c r="AC78" i="5"/>
  <c r="I2255" i="10"/>
  <c r="T2250" i="10"/>
  <c r="T2243" i="10"/>
  <c r="I2248" i="10"/>
  <c r="I2251" i="10"/>
  <c r="T2246" i="10"/>
  <c r="AD77" i="5"/>
  <c r="AG77" i="5" s="1"/>
  <c r="I2252" i="10"/>
  <c r="T2247" i="10"/>
  <c r="T2244" i="10"/>
  <c r="Z79" i="5"/>
  <c r="A78" i="11" l="1"/>
  <c r="AJ77" i="5"/>
  <c r="AC79" i="5"/>
  <c r="T2251" i="10"/>
  <c r="I2256" i="10"/>
  <c r="I2253" i="10"/>
  <c r="T2248" i="10"/>
  <c r="T2255" i="10"/>
  <c r="I2260" i="10"/>
  <c r="AD78" i="5"/>
  <c r="AG78" i="5" s="1"/>
  <c r="I2257" i="10"/>
  <c r="T2252" i="10"/>
  <c r="T2249" i="10"/>
  <c r="Z80" i="5"/>
  <c r="A79" i="11" l="1"/>
  <c r="AJ78" i="5"/>
  <c r="AC80" i="5"/>
  <c r="I2265" i="10"/>
  <c r="T2260" i="10"/>
  <c r="I2258" i="10"/>
  <c r="T2253" i="10"/>
  <c r="I2261" i="10"/>
  <c r="T2256" i="10"/>
  <c r="AD79" i="5"/>
  <c r="AG79" i="5" s="1"/>
  <c r="I2262" i="10"/>
  <c r="T2257" i="10"/>
  <c r="T2254" i="10"/>
  <c r="Z81" i="5"/>
  <c r="A80" i="11" l="1"/>
  <c r="AJ79" i="5"/>
  <c r="AC81" i="5"/>
  <c r="I2263" i="10"/>
  <c r="T2258" i="10"/>
  <c r="I2270" i="10"/>
  <c r="T2265" i="10"/>
  <c r="I2266" i="10"/>
  <c r="T2261" i="10"/>
  <c r="AD80" i="5"/>
  <c r="I2267" i="10"/>
  <c r="T2262" i="10"/>
  <c r="T2259" i="10"/>
  <c r="Z82" i="5"/>
  <c r="AG80" i="5" l="1"/>
  <c r="AE81" i="5"/>
  <c r="AE82" i="5" s="1"/>
  <c r="AE83" i="5" s="1"/>
  <c r="AE84" i="5" s="1"/>
  <c r="AE85" i="5" s="1"/>
  <c r="AE86" i="5" s="1"/>
  <c r="AE87" i="5" s="1"/>
  <c r="AE88" i="5" s="1"/>
  <c r="AE89" i="5" s="1"/>
  <c r="AE90" i="5" s="1"/>
  <c r="A81" i="11"/>
  <c r="AJ80" i="5"/>
  <c r="AC82" i="5"/>
  <c r="T2266" i="10"/>
  <c r="I2271" i="10"/>
  <c r="I2275" i="10"/>
  <c r="T2270" i="10"/>
  <c r="I2268" i="10"/>
  <c r="T2263" i="10"/>
  <c r="AD81" i="5"/>
  <c r="I2272" i="10"/>
  <c r="T2267" i="10"/>
  <c r="T2264" i="10"/>
  <c r="Z83" i="5"/>
  <c r="AG81" i="5" l="1"/>
  <c r="A82" i="11" s="1"/>
  <c r="AC83" i="5"/>
  <c r="T2268" i="10"/>
  <c r="I2273" i="10"/>
  <c r="I2280" i="10"/>
  <c r="T2275" i="10"/>
  <c r="I2276" i="10"/>
  <c r="T2271" i="10"/>
  <c r="AD82" i="5"/>
  <c r="AG82" i="5" s="1"/>
  <c r="T2272" i="10"/>
  <c r="I2277" i="10"/>
  <c r="T2269" i="10"/>
  <c r="Z84" i="5"/>
  <c r="AJ81" i="5" l="1"/>
  <c r="A83" i="11"/>
  <c r="AJ82" i="5"/>
  <c r="AC84" i="5"/>
  <c r="I2281" i="10"/>
  <c r="T2276" i="10"/>
  <c r="AD83" i="5"/>
  <c r="AG83" i="5" s="1"/>
  <c r="I2285" i="10"/>
  <c r="T2280" i="10"/>
  <c r="T2273" i="10"/>
  <c r="I2278" i="10"/>
  <c r="I2282" i="10"/>
  <c r="T2277" i="10"/>
  <c r="T2274" i="10"/>
  <c r="Z85" i="5"/>
  <c r="A84" i="11" l="1"/>
  <c r="AJ83" i="5"/>
  <c r="AC85" i="5"/>
  <c r="I2283" i="10"/>
  <c r="T2278" i="10"/>
  <c r="T2285" i="10"/>
  <c r="I2290" i="10"/>
  <c r="T2281" i="10"/>
  <c r="I2286" i="10"/>
  <c r="AD84" i="5"/>
  <c r="AG84" i="5" s="1"/>
  <c r="I2287" i="10"/>
  <c r="T2282" i="10"/>
  <c r="T2279" i="10"/>
  <c r="Z86" i="5"/>
  <c r="A85" i="11" l="1"/>
  <c r="AJ84" i="5"/>
  <c r="AC86" i="5"/>
  <c r="T2286" i="10"/>
  <c r="I2291" i="10"/>
  <c r="I2295" i="10"/>
  <c r="T2290" i="10"/>
  <c r="T2283" i="10"/>
  <c r="I2288" i="10"/>
  <c r="AD85" i="5"/>
  <c r="AG85" i="5" s="1"/>
  <c r="I2292" i="10"/>
  <c r="T2287" i="10"/>
  <c r="T2284" i="10"/>
  <c r="Z87" i="5"/>
  <c r="A86" i="11" l="1"/>
  <c r="AJ85" i="5"/>
  <c r="AC87" i="5"/>
  <c r="AD87" i="5" s="1"/>
  <c r="AG87" i="5" s="1"/>
  <c r="T2288" i="10"/>
  <c r="I2293" i="10"/>
  <c r="I2300" i="10"/>
  <c r="T2295" i="10"/>
  <c r="T2291" i="10"/>
  <c r="I2296" i="10"/>
  <c r="AD86" i="5"/>
  <c r="AG86" i="5" s="1"/>
  <c r="I2297" i="10"/>
  <c r="T2292" i="10"/>
  <c r="T2289" i="10"/>
  <c r="Z88" i="5"/>
  <c r="A87" i="11" l="1"/>
  <c r="AJ86" i="5"/>
  <c r="A88" i="11"/>
  <c r="AJ87" i="5"/>
  <c r="AC88" i="5"/>
  <c r="I2301" i="10"/>
  <c r="T2296" i="10"/>
  <c r="T2300" i="10"/>
  <c r="I2305" i="10"/>
  <c r="I2298" i="10"/>
  <c r="T2293" i="10"/>
  <c r="I2302" i="10"/>
  <c r="T2297" i="10"/>
  <c r="T2294" i="10"/>
  <c r="Z89" i="5"/>
  <c r="AC89" i="5" l="1"/>
  <c r="T2298" i="10"/>
  <c r="I2303" i="10"/>
  <c r="I2310" i="10"/>
  <c r="T2305" i="10"/>
  <c r="I2306" i="10"/>
  <c r="T2301" i="10"/>
  <c r="AD88" i="5"/>
  <c r="AG88" i="5" s="1"/>
  <c r="I2307" i="10"/>
  <c r="T2302" i="10"/>
  <c r="T2299" i="10"/>
  <c r="Z90" i="5"/>
  <c r="A89" i="11" l="1"/>
  <c r="AJ88" i="5"/>
  <c r="AC90" i="5"/>
  <c r="I2311" i="10"/>
  <c r="T2306" i="10"/>
  <c r="I2315" i="10"/>
  <c r="T2310" i="10"/>
  <c r="I2308" i="10"/>
  <c r="T2303" i="10"/>
  <c r="AD89" i="5"/>
  <c r="AG89" i="5" s="1"/>
  <c r="I2312" i="10"/>
  <c r="T2307" i="10"/>
  <c r="T2304" i="10"/>
  <c r="Z91" i="5"/>
  <c r="A90" i="11" l="1"/>
  <c r="AJ89" i="5"/>
  <c r="AC91" i="5"/>
  <c r="I2313" i="10"/>
  <c r="T2308" i="10"/>
  <c r="I2320" i="10"/>
  <c r="T2315" i="10"/>
  <c r="I2316" i="10"/>
  <c r="T2311" i="10"/>
  <c r="AD90" i="5"/>
  <c r="I2317" i="10"/>
  <c r="T2312" i="10"/>
  <c r="T2309" i="10"/>
  <c r="Z92" i="5"/>
  <c r="AG90" i="5" l="1"/>
  <c r="A91" i="11" s="1"/>
  <c r="AE91" i="5"/>
  <c r="AE92" i="5" s="1"/>
  <c r="AE93" i="5" s="1"/>
  <c r="AE94" i="5" s="1"/>
  <c r="AE95" i="5" s="1"/>
  <c r="AE96" i="5" s="1"/>
  <c r="AE97" i="5" s="1"/>
  <c r="AE98" i="5" s="1"/>
  <c r="AE99" i="5" s="1"/>
  <c r="AE100" i="5" s="1"/>
  <c r="AC92" i="5"/>
  <c r="T2320" i="10"/>
  <c r="I2325" i="10"/>
  <c r="I2321" i="10"/>
  <c r="T2316" i="10"/>
  <c r="I2318" i="10"/>
  <c r="T2313" i="10"/>
  <c r="AD91" i="5"/>
  <c r="I2322" i="10"/>
  <c r="T2317" i="10"/>
  <c r="T2314" i="10"/>
  <c r="Z93" i="5"/>
  <c r="AJ90" i="5" l="1"/>
  <c r="AG91" i="5"/>
  <c r="A92" i="11" s="1"/>
  <c r="AC93" i="5"/>
  <c r="AD93" i="5" s="1"/>
  <c r="AG93" i="5" s="1"/>
  <c r="I2323" i="10"/>
  <c r="T2318" i="10"/>
  <c r="I2326" i="10"/>
  <c r="T2321" i="10"/>
  <c r="I2330" i="10"/>
  <c r="T2325" i="10"/>
  <c r="AD92" i="5"/>
  <c r="AG92" i="5" s="1"/>
  <c r="I2327" i="10"/>
  <c r="T2322" i="10"/>
  <c r="T2319" i="10"/>
  <c r="Z94" i="5"/>
  <c r="AJ91" i="5" l="1"/>
  <c r="A93" i="11"/>
  <c r="AJ92" i="5"/>
  <c r="A94" i="11"/>
  <c r="AJ93" i="5"/>
  <c r="AC94" i="5"/>
  <c r="I2335" i="10"/>
  <c r="T2330" i="10"/>
  <c r="I2331" i="10"/>
  <c r="T2326" i="10"/>
  <c r="I2328" i="10"/>
  <c r="T2323" i="10"/>
  <c r="I2332" i="10"/>
  <c r="T2327" i="10"/>
  <c r="T2324" i="10"/>
  <c r="Z95" i="5"/>
  <c r="AC95" i="5" l="1"/>
  <c r="T2328" i="10"/>
  <c r="I2333" i="10"/>
  <c r="T2331" i="10"/>
  <c r="I2336" i="10"/>
  <c r="AD94" i="5"/>
  <c r="AG94" i="5" s="1"/>
  <c r="I2340" i="10"/>
  <c r="T2335" i="10"/>
  <c r="I2337" i="10"/>
  <c r="T2332" i="10"/>
  <c r="T2329" i="10"/>
  <c r="Z96" i="5"/>
  <c r="A95" i="11" l="1"/>
  <c r="AJ94" i="5"/>
  <c r="AC96" i="5"/>
  <c r="T2340" i="10"/>
  <c r="I2345" i="10"/>
  <c r="T2336" i="10"/>
  <c r="I2341" i="10"/>
  <c r="T2333" i="10"/>
  <c r="I2338" i="10"/>
  <c r="AD95" i="5"/>
  <c r="AG95" i="5" s="1"/>
  <c r="I2342" i="10"/>
  <c r="T2337" i="10"/>
  <c r="T2334" i="10"/>
  <c r="Z97" i="5"/>
  <c r="A96" i="11" l="1"/>
  <c r="AJ95" i="5"/>
  <c r="AC97" i="5"/>
  <c r="I2343" i="10"/>
  <c r="T2338" i="10"/>
  <c r="T2341" i="10"/>
  <c r="I2346" i="10"/>
  <c r="I2350" i="10"/>
  <c r="T2345" i="10"/>
  <c r="AD96" i="5"/>
  <c r="AG96" i="5" s="1"/>
  <c r="I2347" i="10"/>
  <c r="T2342" i="10"/>
  <c r="T2339" i="10"/>
  <c r="Z98" i="5"/>
  <c r="A97" i="11" l="1"/>
  <c r="AJ96" i="5"/>
  <c r="AC98" i="5"/>
  <c r="I2355" i="10"/>
  <c r="T2350" i="10"/>
  <c r="I2351" i="10"/>
  <c r="T2346" i="10"/>
  <c r="T2343" i="10"/>
  <c r="I2348" i="10"/>
  <c r="AD97" i="5"/>
  <c r="AG97" i="5" s="1"/>
  <c r="I2352" i="10"/>
  <c r="T2347" i="10"/>
  <c r="T2344" i="10"/>
  <c r="Z99" i="5"/>
  <c r="A98" i="11" l="1"/>
  <c r="AJ97" i="5"/>
  <c r="AC99" i="5"/>
  <c r="I2353" i="10"/>
  <c r="T2348" i="10"/>
  <c r="T2351" i="10"/>
  <c r="I2356" i="10"/>
  <c r="T2355" i="10"/>
  <c r="I2360" i="10"/>
  <c r="AD98" i="5"/>
  <c r="AG98" i="5" s="1"/>
  <c r="T2352" i="10"/>
  <c r="I2357" i="10"/>
  <c r="T2349" i="10"/>
  <c r="Z100" i="5"/>
  <c r="A99" i="11" l="1"/>
  <c r="AJ98" i="5"/>
  <c r="AC100" i="5"/>
  <c r="AD100" i="5" s="1"/>
  <c r="I2365" i="10"/>
  <c r="T2360" i="10"/>
  <c r="I2361" i="10"/>
  <c r="T2356" i="10"/>
  <c r="I2358" i="10"/>
  <c r="T2353" i="10"/>
  <c r="AD99" i="5"/>
  <c r="AG99" i="5" s="1"/>
  <c r="I2362" i="10"/>
  <c r="T2357" i="10"/>
  <c r="T2354" i="10"/>
  <c r="Z101" i="5"/>
  <c r="AE101" i="5" l="1"/>
  <c r="AE102" i="5" s="1"/>
  <c r="AE103" i="5" s="1"/>
  <c r="AE104" i="5" s="1"/>
  <c r="AE105" i="5" s="1"/>
  <c r="AE106" i="5" s="1"/>
  <c r="AE107" i="5" s="1"/>
  <c r="AE108" i="5" s="1"/>
  <c r="AE109" i="5" s="1"/>
  <c r="AE110" i="5" s="1"/>
  <c r="AG100" i="5"/>
  <c r="AJ100" i="5" s="1"/>
  <c r="A100" i="11"/>
  <c r="AJ99" i="5"/>
  <c r="A101" i="11"/>
  <c r="AC101" i="5"/>
  <c r="I2363" i="10"/>
  <c r="T2358" i="10"/>
  <c r="I2366" i="10"/>
  <c r="T2361" i="10"/>
  <c r="I2370" i="10"/>
  <c r="T2365" i="10"/>
  <c r="I2367" i="10"/>
  <c r="T2362" i="10"/>
  <c r="T2359" i="10"/>
  <c r="Z102" i="5"/>
  <c r="AC102" i="5" l="1"/>
  <c r="I2375" i="10"/>
  <c r="T2370" i="10"/>
  <c r="I2371" i="10"/>
  <c r="T2366" i="10"/>
  <c r="I2368" i="10"/>
  <c r="T2363" i="10"/>
  <c r="AD101" i="5"/>
  <c r="AG101" i="5" s="1"/>
  <c r="I2372" i="10"/>
  <c r="T2367" i="10"/>
  <c r="T2364" i="10"/>
  <c r="Z103" i="5"/>
  <c r="A102" i="11" l="1"/>
  <c r="AJ101" i="5"/>
  <c r="AC103" i="5"/>
  <c r="T2368" i="10"/>
  <c r="I2373" i="10"/>
  <c r="I2376" i="10"/>
  <c r="T2371" i="10"/>
  <c r="T2375" i="10"/>
  <c r="I2380" i="10"/>
  <c r="AD102" i="5"/>
  <c r="AG102" i="5" s="1"/>
  <c r="I2377" i="10"/>
  <c r="T2372" i="10"/>
  <c r="T2369" i="10"/>
  <c r="Z104" i="5"/>
  <c r="A103" i="11" l="1"/>
  <c r="AJ102" i="5"/>
  <c r="AC104" i="5"/>
  <c r="I2385" i="10"/>
  <c r="T2380" i="10"/>
  <c r="AD103" i="5"/>
  <c r="AG103" i="5" s="1"/>
  <c r="I2381" i="10"/>
  <c r="T2376" i="10"/>
  <c r="I2378" i="10"/>
  <c r="T2373" i="10"/>
  <c r="I2382" i="10"/>
  <c r="T2377" i="10"/>
  <c r="T2374" i="10"/>
  <c r="Z105" i="5"/>
  <c r="A104" i="11" l="1"/>
  <c r="AJ103" i="5"/>
  <c r="AC105" i="5"/>
  <c r="I2386" i="10"/>
  <c r="T2381" i="10"/>
  <c r="T2378" i="10"/>
  <c r="I2383" i="10"/>
  <c r="I2390" i="10"/>
  <c r="T2385" i="10"/>
  <c r="AD104" i="5"/>
  <c r="AG104" i="5" s="1"/>
  <c r="I2387" i="10"/>
  <c r="T2382" i="10"/>
  <c r="T2379" i="10"/>
  <c r="Z106" i="5"/>
  <c r="A105" i="11" l="1"/>
  <c r="AJ104" i="5"/>
  <c r="AC106" i="5"/>
  <c r="I2395" i="10"/>
  <c r="T2390" i="10"/>
  <c r="T2383" i="10"/>
  <c r="I2388" i="10"/>
  <c r="AD105" i="5"/>
  <c r="AG105" i="5" s="1"/>
  <c r="I2391" i="10"/>
  <c r="T2386" i="10"/>
  <c r="I2392" i="10"/>
  <c r="T2387" i="10"/>
  <c r="T2384" i="10"/>
  <c r="Z107" i="5"/>
  <c r="A106" i="11" l="1"/>
  <c r="AJ105" i="5"/>
  <c r="AC107" i="5"/>
  <c r="I2396" i="10"/>
  <c r="T2391" i="10"/>
  <c r="I2393" i="10"/>
  <c r="T2388" i="10"/>
  <c r="I2400" i="10"/>
  <c r="T2400" i="10" s="1"/>
  <c r="T2395" i="10"/>
  <c r="AD106" i="5"/>
  <c r="AG106" i="5" s="1"/>
  <c r="I2397" i="10"/>
  <c r="T2392" i="10"/>
  <c r="T2389" i="10"/>
  <c r="Z108" i="5"/>
  <c r="A107" i="11" l="1"/>
  <c r="AJ106" i="5"/>
  <c r="AC108" i="5"/>
  <c r="I2398" i="10"/>
  <c r="T2393" i="10"/>
  <c r="I2401" i="10"/>
  <c r="T2401" i="10" s="1"/>
  <c r="T2396" i="10"/>
  <c r="AD107" i="5"/>
  <c r="AG107" i="5" s="1"/>
  <c r="I2402" i="10"/>
  <c r="T2402" i="10" s="1"/>
  <c r="T2397" i="10"/>
  <c r="T2399" i="10"/>
  <c r="T2394" i="10"/>
  <c r="Z109" i="5"/>
  <c r="A108" i="11" l="1"/>
  <c r="AJ107" i="5"/>
  <c r="AC109" i="5"/>
  <c r="I2403" i="10"/>
  <c r="T2403" i="10" s="1"/>
  <c r="T2398" i="10"/>
  <c r="AD108" i="5"/>
  <c r="AG108" i="5" s="1"/>
  <c r="Z110" i="5"/>
  <c r="A109" i="11" l="1"/>
  <c r="AJ108" i="5"/>
  <c r="AC110" i="5"/>
  <c r="AD109" i="5"/>
  <c r="AG109" i="5" s="1"/>
  <c r="Z111" i="5"/>
  <c r="A110" i="11" l="1"/>
  <c r="AJ109" i="5"/>
  <c r="AC111" i="5"/>
  <c r="AD110" i="5"/>
  <c r="Z112" i="5"/>
  <c r="AG110" i="5" l="1"/>
  <c r="AJ110" i="5" s="1"/>
  <c r="AE111" i="5"/>
  <c r="AE112" i="5" s="1"/>
  <c r="AE113" i="5" s="1"/>
  <c r="AE114" i="5" s="1"/>
  <c r="AE115" i="5" s="1"/>
  <c r="AE116" i="5" s="1"/>
  <c r="AE117" i="5" s="1"/>
  <c r="AE118" i="5" s="1"/>
  <c r="AE119" i="5" s="1"/>
  <c r="AE120" i="5" s="1"/>
  <c r="A111" i="11"/>
  <c r="AC112" i="5"/>
  <c r="AD111" i="5"/>
  <c r="Z113" i="5"/>
  <c r="AG111" i="5" l="1"/>
  <c r="A112" i="11" s="1"/>
  <c r="AJ111" i="5"/>
  <c r="AC113" i="5"/>
  <c r="AD112" i="5"/>
  <c r="AG112" i="5" s="1"/>
  <c r="Z114" i="5"/>
  <c r="A113" i="11" l="1"/>
  <c r="AJ112" i="5"/>
  <c r="AC114" i="5"/>
  <c r="AD113" i="5"/>
  <c r="AG113" i="5" s="1"/>
  <c r="Z115" i="5"/>
  <c r="A114" i="11" l="1"/>
  <c r="AJ113" i="5"/>
  <c r="AC115" i="5"/>
  <c r="AD114" i="5"/>
  <c r="AG114" i="5" s="1"/>
  <c r="Z116" i="5"/>
  <c r="A115" i="11" l="1"/>
  <c r="AJ114" i="5"/>
  <c r="AC116" i="5"/>
  <c r="AD115" i="5"/>
  <c r="AG115" i="5" s="1"/>
  <c r="Z117" i="5"/>
  <c r="A116" i="11" l="1"/>
  <c r="AJ115" i="5"/>
  <c r="AC117" i="5"/>
  <c r="AD116" i="5"/>
  <c r="AG116" i="5" s="1"/>
  <c r="Z118" i="5"/>
  <c r="A117" i="11" l="1"/>
  <c r="AJ116" i="5"/>
  <c r="AC118" i="5"/>
  <c r="AD117" i="5"/>
  <c r="AG117" i="5" s="1"/>
  <c r="Z119" i="5"/>
  <c r="A118" i="11" l="1"/>
  <c r="AJ117" i="5"/>
  <c r="AC119" i="5"/>
  <c r="AD118" i="5"/>
  <c r="AG118" i="5" s="1"/>
  <c r="Z120" i="5"/>
  <c r="A119" i="11" l="1"/>
  <c r="AJ118" i="5"/>
  <c r="AC120" i="5"/>
  <c r="AD119" i="5"/>
  <c r="AG119" i="5" s="1"/>
  <c r="Z121" i="5"/>
  <c r="A120" i="11" l="1"/>
  <c r="AJ119" i="5"/>
  <c r="AC121" i="5"/>
  <c r="AD120" i="5"/>
  <c r="Z122" i="5"/>
  <c r="AG120" i="5" l="1"/>
  <c r="AE121" i="5"/>
  <c r="AE122" i="5" s="1"/>
  <c r="AE123" i="5" s="1"/>
  <c r="AE124" i="5" s="1"/>
  <c r="AE125" i="5" s="1"/>
  <c r="AE126" i="5" s="1"/>
  <c r="AE127" i="5" s="1"/>
  <c r="AE128" i="5" s="1"/>
  <c r="AE129" i="5" s="1"/>
  <c r="AE130" i="5" s="1"/>
  <c r="A121" i="11"/>
  <c r="AJ120" i="5"/>
  <c r="AC122" i="5"/>
  <c r="AD121" i="5"/>
  <c r="Z123" i="5"/>
  <c r="AG121" i="5" l="1"/>
  <c r="A122" i="11"/>
  <c r="AJ121" i="5"/>
  <c r="AC123" i="5"/>
  <c r="AD122" i="5"/>
  <c r="AG122" i="5" s="1"/>
  <c r="Z124" i="5"/>
  <c r="A123" i="11" l="1"/>
  <c r="AJ122" i="5"/>
  <c r="AC124" i="5"/>
  <c r="AD123" i="5"/>
  <c r="AG123" i="5" s="1"/>
  <c r="Z125" i="5"/>
  <c r="A124" i="11" l="1"/>
  <c r="AJ123" i="5"/>
  <c r="AC125" i="5"/>
  <c r="AD124" i="5"/>
  <c r="AG124" i="5" s="1"/>
  <c r="Z126" i="5"/>
  <c r="A125" i="11" l="1"/>
  <c r="AJ124" i="5"/>
  <c r="AC126" i="5"/>
  <c r="AD125" i="5"/>
  <c r="AG125" i="5" s="1"/>
  <c r="Z127" i="5"/>
  <c r="A126" i="11" l="1"/>
  <c r="AJ125" i="5"/>
  <c r="AC127" i="5"/>
  <c r="AD126" i="5"/>
  <c r="AG126" i="5" s="1"/>
  <c r="Z128" i="5"/>
  <c r="A127" i="11" l="1"/>
  <c r="AJ126" i="5"/>
  <c r="AC128" i="5"/>
  <c r="AD127" i="5"/>
  <c r="AG127" i="5" s="1"/>
  <c r="Z129" i="5"/>
  <c r="A128" i="11" l="1"/>
  <c r="AJ127" i="5"/>
  <c r="AC129" i="5"/>
  <c r="AD128" i="5"/>
  <c r="AG128" i="5" s="1"/>
  <c r="Z130" i="5"/>
  <c r="A129" i="11" l="1"/>
  <c r="AJ128" i="5"/>
  <c r="AC130" i="5"/>
  <c r="AD129" i="5"/>
  <c r="AG129" i="5" s="1"/>
  <c r="Z131" i="5"/>
  <c r="A130" i="11" l="1"/>
  <c r="AJ129" i="5"/>
  <c r="AC131" i="5"/>
  <c r="AD130" i="5"/>
  <c r="Z132" i="5"/>
  <c r="AG130" i="5" l="1"/>
  <c r="A131" i="11" s="1"/>
  <c r="AE131" i="5"/>
  <c r="AE132" i="5" s="1"/>
  <c r="AE133" i="5" s="1"/>
  <c r="AE134" i="5" s="1"/>
  <c r="AE135" i="5" s="1"/>
  <c r="AE136" i="5" s="1"/>
  <c r="AE137" i="5" s="1"/>
  <c r="AE138" i="5" s="1"/>
  <c r="AE139" i="5" s="1"/>
  <c r="AE140" i="5" s="1"/>
  <c r="AJ130" i="5"/>
  <c r="AC132" i="5"/>
  <c r="AD131" i="5"/>
  <c r="Z133" i="5"/>
  <c r="AG131" i="5" l="1"/>
  <c r="A132" i="11" s="1"/>
  <c r="AC133" i="5"/>
  <c r="AD132" i="5"/>
  <c r="AG132" i="5" s="1"/>
  <c r="Z134" i="5"/>
  <c r="AJ131" i="5" l="1"/>
  <c r="A133" i="11"/>
  <c r="AJ132" i="5"/>
  <c r="AC134" i="5"/>
  <c r="AD133" i="5"/>
  <c r="AG133" i="5" s="1"/>
  <c r="Z135" i="5"/>
  <c r="A134" i="11" l="1"/>
  <c r="AJ133" i="5"/>
  <c r="AC135" i="5"/>
  <c r="AD134" i="5"/>
  <c r="AG134" i="5" s="1"/>
  <c r="Z136" i="5"/>
  <c r="A135" i="11" l="1"/>
  <c r="AJ134" i="5"/>
  <c r="AC136" i="5"/>
  <c r="AD135" i="5"/>
  <c r="AG135" i="5" s="1"/>
  <c r="Z137" i="5"/>
  <c r="A136" i="11" l="1"/>
  <c r="AJ135" i="5"/>
  <c r="AC137" i="5"/>
  <c r="AD136" i="5"/>
  <c r="AG136" i="5" s="1"/>
  <c r="Z138" i="5"/>
  <c r="A137" i="11" l="1"/>
  <c r="AJ136" i="5"/>
  <c r="AC138" i="5"/>
  <c r="AD137" i="5"/>
  <c r="AG137" i="5" s="1"/>
  <c r="Z139" i="5"/>
  <c r="A138" i="11" l="1"/>
  <c r="AJ137" i="5"/>
  <c r="AC139" i="5"/>
  <c r="AD138" i="5"/>
  <c r="AG138" i="5" s="1"/>
  <c r="Z140" i="5"/>
  <c r="A139" i="11" l="1"/>
  <c r="AJ138" i="5"/>
  <c r="AC140" i="5"/>
  <c r="AD139" i="5"/>
  <c r="AG139" i="5" s="1"/>
  <c r="Z141" i="5"/>
  <c r="A140" i="11" l="1"/>
  <c r="AJ139" i="5"/>
  <c r="AC141" i="5"/>
  <c r="AD140" i="5"/>
  <c r="Z142" i="5"/>
  <c r="AE141" i="5" l="1"/>
  <c r="AE142" i="5" s="1"/>
  <c r="AE143" i="5" s="1"/>
  <c r="AE144" i="5" s="1"/>
  <c r="AE145" i="5" s="1"/>
  <c r="AE146" i="5" s="1"/>
  <c r="AE147" i="5" s="1"/>
  <c r="AE148" i="5" s="1"/>
  <c r="AE149" i="5" s="1"/>
  <c r="AE150" i="5" s="1"/>
  <c r="AG140" i="5"/>
  <c r="A141" i="11" s="1"/>
  <c r="AC142" i="5"/>
  <c r="AD141" i="5"/>
  <c r="Z143" i="5"/>
  <c r="AG141" i="5" l="1"/>
  <c r="A142" i="11" s="1"/>
  <c r="AJ140" i="5"/>
  <c r="AJ141" i="5"/>
  <c r="AC143" i="5"/>
  <c r="AD142" i="5"/>
  <c r="AG142" i="5" s="1"/>
  <c r="Z144" i="5"/>
  <c r="A143" i="11" l="1"/>
  <c r="AJ142" i="5"/>
  <c r="AC144" i="5"/>
  <c r="AD143" i="5"/>
  <c r="AG143" i="5" s="1"/>
  <c r="Z145" i="5"/>
  <c r="A144" i="11" l="1"/>
  <c r="AJ143" i="5"/>
  <c r="AC145" i="5"/>
  <c r="AD144" i="5"/>
  <c r="AG144" i="5" s="1"/>
  <c r="Z146" i="5"/>
  <c r="A145" i="11" l="1"/>
  <c r="AJ144" i="5"/>
  <c r="AC146" i="5"/>
  <c r="AD145" i="5"/>
  <c r="AG145" i="5" s="1"/>
  <c r="Z147" i="5"/>
  <c r="A146" i="11" l="1"/>
  <c r="AJ145" i="5"/>
  <c r="AC147" i="5"/>
  <c r="AD146" i="5"/>
  <c r="AG146" i="5" s="1"/>
  <c r="Z148" i="5"/>
  <c r="A147" i="11" l="1"/>
  <c r="AJ146" i="5"/>
  <c r="AC148" i="5"/>
  <c r="AD147" i="5"/>
  <c r="AG147" i="5" s="1"/>
  <c r="Z149" i="5"/>
  <c r="A148" i="11" l="1"/>
  <c r="AJ147" i="5"/>
  <c r="AC149" i="5"/>
  <c r="AD148" i="5"/>
  <c r="AG148" i="5" s="1"/>
  <c r="Z150" i="5"/>
  <c r="A149" i="11" l="1"/>
  <c r="AJ148" i="5"/>
  <c r="AC150" i="5"/>
  <c r="AD149" i="5"/>
  <c r="AG149" i="5" s="1"/>
  <c r="Z151" i="5"/>
  <c r="A150" i="11" l="1"/>
  <c r="AJ149" i="5"/>
  <c r="AC151" i="5"/>
  <c r="AD150" i="5"/>
  <c r="Z152" i="5"/>
  <c r="AG150" i="5" l="1"/>
  <c r="AJ150" i="5" s="1"/>
  <c r="AE151" i="5"/>
  <c r="AE152" i="5" s="1"/>
  <c r="AE153" i="5" s="1"/>
  <c r="AE154" i="5" s="1"/>
  <c r="AE155" i="5" s="1"/>
  <c r="AE156" i="5" s="1"/>
  <c r="AE157" i="5" s="1"/>
  <c r="AE158" i="5" s="1"/>
  <c r="AE159" i="5" s="1"/>
  <c r="AE160" i="5" s="1"/>
  <c r="A151" i="11"/>
  <c r="AC152" i="5"/>
  <c r="AD151" i="5"/>
  <c r="Z153" i="5"/>
  <c r="AG151" i="5" l="1"/>
  <c r="A152" i="11" s="1"/>
  <c r="AJ151" i="5"/>
  <c r="AC153" i="5"/>
  <c r="AD152" i="5"/>
  <c r="AG152" i="5" s="1"/>
  <c r="Z154" i="5"/>
  <c r="A153" i="11" l="1"/>
  <c r="AJ152" i="5"/>
  <c r="AC154" i="5"/>
  <c r="AD153" i="5"/>
  <c r="AG153" i="5" s="1"/>
  <c r="Z155" i="5"/>
  <c r="A154" i="11" l="1"/>
  <c r="AJ153" i="5"/>
  <c r="AC155" i="5"/>
  <c r="AD154" i="5"/>
  <c r="AG154" i="5" s="1"/>
  <c r="Z156" i="5"/>
  <c r="A155" i="11" l="1"/>
  <c r="AJ154" i="5"/>
  <c r="AC156" i="5"/>
  <c r="AD155" i="5"/>
  <c r="AG155" i="5" s="1"/>
  <c r="Z157" i="5"/>
  <c r="A156" i="11" l="1"/>
  <c r="AJ155" i="5"/>
  <c r="AC157" i="5"/>
  <c r="AD156" i="5"/>
  <c r="AG156" i="5" s="1"/>
  <c r="Z158" i="5"/>
  <c r="A157" i="11" l="1"/>
  <c r="AJ156" i="5"/>
  <c r="AC158" i="5"/>
  <c r="AD157" i="5"/>
  <c r="AG157" i="5" s="1"/>
  <c r="Z159" i="5"/>
  <c r="A158" i="11" l="1"/>
  <c r="AJ157" i="5"/>
  <c r="AC159" i="5"/>
  <c r="AD158" i="5"/>
  <c r="AG158" i="5" s="1"/>
  <c r="Z160" i="5"/>
  <c r="A159" i="11" l="1"/>
  <c r="AJ158" i="5"/>
  <c r="AC160" i="5"/>
  <c r="AD159" i="5"/>
  <c r="AG159" i="5" s="1"/>
  <c r="Z161" i="5"/>
  <c r="A160" i="11" l="1"/>
  <c r="AJ159" i="5"/>
  <c r="AC161" i="5"/>
  <c r="AD160" i="5"/>
  <c r="Z162" i="5"/>
  <c r="AG160" i="5" l="1"/>
  <c r="A161" i="11" s="1"/>
  <c r="AE161" i="5"/>
  <c r="AE162" i="5" s="1"/>
  <c r="AE163" i="5" s="1"/>
  <c r="AE164" i="5" s="1"/>
  <c r="AE165" i="5" s="1"/>
  <c r="AE166" i="5" s="1"/>
  <c r="AE167" i="5" s="1"/>
  <c r="AE168" i="5" s="1"/>
  <c r="AE169" i="5" s="1"/>
  <c r="AE170" i="5" s="1"/>
  <c r="AC162" i="5"/>
  <c r="AD161" i="5"/>
  <c r="Z163" i="5"/>
  <c r="AG161" i="5" l="1"/>
  <c r="A162" i="11" s="1"/>
  <c r="AJ160" i="5"/>
  <c r="AC163" i="5"/>
  <c r="AD162" i="5"/>
  <c r="AG162" i="5" s="1"/>
  <c r="Z164" i="5"/>
  <c r="AJ161" i="5" l="1"/>
  <c r="A163" i="11"/>
  <c r="AJ162" i="5"/>
  <c r="AC164" i="5"/>
  <c r="AD163" i="5"/>
  <c r="AG163" i="5" s="1"/>
  <c r="Z165" i="5"/>
  <c r="A164" i="11" l="1"/>
  <c r="AJ163" i="5"/>
  <c r="AC165" i="5"/>
  <c r="AD164" i="5"/>
  <c r="AG164" i="5" s="1"/>
  <c r="Z166" i="5"/>
  <c r="A165" i="11" l="1"/>
  <c r="AJ164" i="5"/>
  <c r="AC166" i="5"/>
  <c r="AD165" i="5"/>
  <c r="AG165" i="5" s="1"/>
  <c r="Z167" i="5"/>
  <c r="A166" i="11" l="1"/>
  <c r="AJ165" i="5"/>
  <c r="AC167" i="5"/>
  <c r="AD166" i="5"/>
  <c r="AG166" i="5" s="1"/>
  <c r="Z168" i="5"/>
  <c r="A167" i="11" l="1"/>
  <c r="AJ166" i="5"/>
  <c r="AC168" i="5"/>
  <c r="AD167" i="5"/>
  <c r="AG167" i="5" s="1"/>
  <c r="Z169" i="5"/>
  <c r="A168" i="11" l="1"/>
  <c r="AJ167" i="5"/>
  <c r="AC169" i="5"/>
  <c r="AD168" i="5"/>
  <c r="AG168" i="5" s="1"/>
  <c r="Z170" i="5"/>
  <c r="A169" i="11" l="1"/>
  <c r="AJ168" i="5"/>
  <c r="AC170" i="5"/>
  <c r="AD169" i="5"/>
  <c r="AG169" i="5" s="1"/>
  <c r="Z171" i="5"/>
  <c r="A170" i="11" l="1"/>
  <c r="AJ169" i="5"/>
  <c r="AC171" i="5"/>
  <c r="AD170" i="5"/>
  <c r="Z172" i="5"/>
  <c r="AG170" i="5" l="1"/>
  <c r="AJ170" i="5" s="1"/>
  <c r="AE171" i="5"/>
  <c r="AE172" i="5" s="1"/>
  <c r="AE173" i="5" s="1"/>
  <c r="AE174" i="5" s="1"/>
  <c r="AE175" i="5" s="1"/>
  <c r="AE176" i="5" s="1"/>
  <c r="AE177" i="5" s="1"/>
  <c r="AE178" i="5" s="1"/>
  <c r="AE179" i="5" s="1"/>
  <c r="AE180" i="5" s="1"/>
  <c r="A171" i="11"/>
  <c r="AC172" i="5"/>
  <c r="AD171" i="5"/>
  <c r="Z173" i="5"/>
  <c r="AG171" i="5" l="1"/>
  <c r="A172" i="11" s="1"/>
  <c r="AJ171" i="5"/>
  <c r="AC173" i="5"/>
  <c r="AD172" i="5"/>
  <c r="AG172" i="5" s="1"/>
  <c r="Z174" i="5"/>
  <c r="A173" i="11" l="1"/>
  <c r="AJ172" i="5"/>
  <c r="AC174" i="5"/>
  <c r="AD173" i="5"/>
  <c r="AG173" i="5" s="1"/>
  <c r="Z175" i="5"/>
  <c r="A174" i="11" l="1"/>
  <c r="AJ173" i="5"/>
  <c r="AC175" i="5"/>
  <c r="AD174" i="5"/>
  <c r="AG174" i="5" s="1"/>
  <c r="Z176" i="5"/>
  <c r="A175" i="11" l="1"/>
  <c r="AJ174" i="5"/>
  <c r="AC176" i="5"/>
  <c r="AD175" i="5"/>
  <c r="AG175" i="5" s="1"/>
  <c r="Z177" i="5"/>
  <c r="A176" i="11" l="1"/>
  <c r="AJ175" i="5"/>
  <c r="AC177" i="5"/>
  <c r="AD176" i="5"/>
  <c r="AG176" i="5" s="1"/>
  <c r="Z178" i="5"/>
  <c r="A177" i="11" l="1"/>
  <c r="AJ176" i="5"/>
  <c r="AC178" i="5"/>
  <c r="AD177" i="5"/>
  <c r="AG177" i="5" s="1"/>
  <c r="Z179" i="5"/>
  <c r="A178" i="11" l="1"/>
  <c r="AJ177" i="5"/>
  <c r="AC179" i="5"/>
  <c r="AD178" i="5"/>
  <c r="AG178" i="5" s="1"/>
  <c r="Z180" i="5"/>
  <c r="A179" i="11" l="1"/>
  <c r="AJ178" i="5"/>
  <c r="AC180" i="5"/>
  <c r="AD179" i="5"/>
  <c r="AG179" i="5" s="1"/>
  <c r="Z181" i="5"/>
  <c r="A180" i="11" l="1"/>
  <c r="AJ179" i="5"/>
  <c r="AC181" i="5"/>
  <c r="AD180" i="5"/>
  <c r="Z182" i="5"/>
  <c r="AE181" i="5" l="1"/>
  <c r="AE182" i="5" s="1"/>
  <c r="AE183" i="5" s="1"/>
  <c r="AE184" i="5" s="1"/>
  <c r="AE185" i="5" s="1"/>
  <c r="AE186" i="5" s="1"/>
  <c r="AE187" i="5" s="1"/>
  <c r="AE188" i="5" s="1"/>
  <c r="AE189" i="5" s="1"/>
  <c r="AE190" i="5" s="1"/>
  <c r="AG180" i="5"/>
  <c r="A181" i="11" s="1"/>
  <c r="AC182" i="5"/>
  <c r="AD181" i="5"/>
  <c r="AG181" i="5" s="1"/>
  <c r="Z183" i="5"/>
  <c r="AJ180" i="5" l="1"/>
  <c r="A182" i="11"/>
  <c r="AJ181" i="5"/>
  <c r="AC183" i="5"/>
  <c r="AD182" i="5"/>
  <c r="AG182" i="5" s="1"/>
  <c r="Z184" i="5"/>
  <c r="A183" i="11" l="1"/>
  <c r="AJ182" i="5"/>
  <c r="AC184" i="5"/>
  <c r="AD183" i="5"/>
  <c r="AG183" i="5" s="1"/>
  <c r="Z185" i="5"/>
  <c r="A184" i="11" l="1"/>
  <c r="AJ183" i="5"/>
  <c r="AC185" i="5"/>
  <c r="AD184" i="5"/>
  <c r="AG184" i="5" s="1"/>
  <c r="Z186" i="5"/>
  <c r="A185" i="11" l="1"/>
  <c r="AJ184" i="5"/>
  <c r="AC186" i="5"/>
  <c r="AD185" i="5"/>
  <c r="AG185" i="5" s="1"/>
  <c r="Z187" i="5"/>
  <c r="A186" i="11" l="1"/>
  <c r="AJ185" i="5"/>
  <c r="AC187" i="5"/>
  <c r="AD186" i="5"/>
  <c r="AG186" i="5" s="1"/>
  <c r="Z188" i="5"/>
  <c r="A187" i="11" l="1"/>
  <c r="AJ186" i="5"/>
  <c r="AC188" i="5"/>
  <c r="AD187" i="5"/>
  <c r="AG187" i="5" s="1"/>
  <c r="Z189" i="5"/>
  <c r="A188" i="11" l="1"/>
  <c r="AJ187" i="5"/>
  <c r="AC189" i="5"/>
  <c r="AD188" i="5"/>
  <c r="AG188" i="5" s="1"/>
  <c r="Z190" i="5"/>
  <c r="A189" i="11" l="1"/>
  <c r="AJ188" i="5"/>
  <c r="AC190" i="5"/>
  <c r="AD189" i="5"/>
  <c r="AG189" i="5" s="1"/>
  <c r="Z191" i="5"/>
  <c r="A190" i="11" l="1"/>
  <c r="AJ189" i="5"/>
  <c r="AC191" i="5"/>
  <c r="AD190" i="5"/>
  <c r="Z192" i="5"/>
  <c r="AG190" i="5" l="1"/>
  <c r="A191" i="11" s="1"/>
  <c r="AE191" i="5"/>
  <c r="AE192" i="5" s="1"/>
  <c r="AE193" i="5" s="1"/>
  <c r="AE194" i="5" s="1"/>
  <c r="AE195" i="5" s="1"/>
  <c r="AE196" i="5" s="1"/>
  <c r="AE197" i="5" s="1"/>
  <c r="AE198" i="5" s="1"/>
  <c r="AE199" i="5" s="1"/>
  <c r="AE200" i="5" s="1"/>
  <c r="AC192" i="5"/>
  <c r="AD191" i="5"/>
  <c r="Z193" i="5"/>
  <c r="AG191" i="5" l="1"/>
  <c r="AJ191" i="5" s="1"/>
  <c r="AJ190" i="5"/>
  <c r="A192" i="11"/>
  <c r="AC193" i="5"/>
  <c r="AD192" i="5"/>
  <c r="AG192" i="5" s="1"/>
  <c r="Z194" i="5"/>
  <c r="A193" i="11" l="1"/>
  <c r="AJ192" i="5"/>
  <c r="AC194" i="5"/>
  <c r="AD193" i="5"/>
  <c r="AG193" i="5" s="1"/>
  <c r="Z195" i="5"/>
  <c r="A194" i="11" l="1"/>
  <c r="AJ193" i="5"/>
  <c r="AC195" i="5"/>
  <c r="AD194" i="5"/>
  <c r="AG194" i="5" s="1"/>
  <c r="Z196" i="5"/>
  <c r="A195" i="11" l="1"/>
  <c r="AJ194" i="5"/>
  <c r="AC196" i="5"/>
  <c r="AD195" i="5"/>
  <c r="AG195" i="5" s="1"/>
  <c r="Z197" i="5"/>
  <c r="A196" i="11" l="1"/>
  <c r="AJ195" i="5"/>
  <c r="AC197" i="5"/>
  <c r="AD196" i="5"/>
  <c r="AG196" i="5" s="1"/>
  <c r="Z198" i="5"/>
  <c r="A197" i="11" l="1"/>
  <c r="AJ196" i="5"/>
  <c r="AC198" i="5"/>
  <c r="AD197" i="5"/>
  <c r="AG197" i="5" s="1"/>
  <c r="Z199" i="5"/>
  <c r="A198" i="11" l="1"/>
  <c r="AJ197" i="5"/>
  <c r="AC199" i="5"/>
  <c r="AD198" i="5"/>
  <c r="AG198" i="5" s="1"/>
  <c r="Z200" i="5"/>
  <c r="A199" i="11" l="1"/>
  <c r="AJ198" i="5"/>
  <c r="AC200" i="5"/>
  <c r="AD199" i="5"/>
  <c r="AG199" i="5" s="1"/>
  <c r="Z201" i="5"/>
  <c r="A200" i="11" l="1"/>
  <c r="AJ199" i="5"/>
  <c r="AC201" i="5"/>
  <c r="AD200" i="5"/>
  <c r="Z202" i="5"/>
  <c r="AG200" i="5" l="1"/>
  <c r="A201" i="11" s="1"/>
  <c r="AE201" i="5"/>
  <c r="AE202" i="5" s="1"/>
  <c r="AE203" i="5" s="1"/>
  <c r="AE204" i="5" s="1"/>
  <c r="AE205" i="5" s="1"/>
  <c r="AE206" i="5" s="1"/>
  <c r="AE207" i="5" s="1"/>
  <c r="AE208" i="5" s="1"/>
  <c r="AE209" i="5" s="1"/>
  <c r="AE210" i="5" s="1"/>
  <c r="AJ200" i="5"/>
  <c r="AC202" i="5"/>
  <c r="AD201" i="5"/>
  <c r="Z203" i="5"/>
  <c r="AG201" i="5" l="1"/>
  <c r="A202" i="11" s="1"/>
  <c r="AC203" i="5"/>
  <c r="AD202" i="5"/>
  <c r="AG202" i="5" s="1"/>
  <c r="Z204" i="5"/>
  <c r="AJ201" i="5" l="1"/>
  <c r="A203" i="11"/>
  <c r="AJ202" i="5"/>
  <c r="AC204" i="5"/>
  <c r="AD203" i="5"/>
  <c r="AG203" i="5" s="1"/>
  <c r="Z205" i="5"/>
  <c r="A204" i="11" l="1"/>
  <c r="AJ203" i="5"/>
  <c r="AC205" i="5"/>
  <c r="AD204" i="5"/>
  <c r="AG204" i="5" s="1"/>
  <c r="Z206" i="5"/>
  <c r="A205" i="11" l="1"/>
  <c r="AJ204" i="5"/>
  <c r="AC206" i="5"/>
  <c r="AD205" i="5"/>
  <c r="AG205" i="5" s="1"/>
  <c r="Z207" i="5"/>
  <c r="A206" i="11" l="1"/>
  <c r="AJ205" i="5"/>
  <c r="AC207" i="5"/>
  <c r="AD206" i="5"/>
  <c r="AG206" i="5" s="1"/>
  <c r="Z208" i="5"/>
  <c r="A207" i="11" l="1"/>
  <c r="AJ206" i="5"/>
  <c r="AC208" i="5"/>
  <c r="AD207" i="5"/>
  <c r="AG207" i="5" s="1"/>
  <c r="Z209" i="5"/>
  <c r="A208" i="11" l="1"/>
  <c r="AJ207" i="5"/>
  <c r="AC209" i="5"/>
  <c r="AD208" i="5"/>
  <c r="AG208" i="5" s="1"/>
  <c r="Z210" i="5"/>
  <c r="A209" i="11" l="1"/>
  <c r="AJ208" i="5"/>
  <c r="AC210" i="5"/>
  <c r="AD209" i="5"/>
  <c r="AG209" i="5" s="1"/>
  <c r="Z211" i="5"/>
  <c r="A210" i="11" l="1"/>
  <c r="AJ209" i="5"/>
  <c r="AC211" i="5"/>
  <c r="AD210" i="5"/>
  <c r="Z212" i="5"/>
  <c r="AG210" i="5" l="1"/>
  <c r="AE211" i="5"/>
  <c r="AE212" i="5" s="1"/>
  <c r="AE213" i="5" s="1"/>
  <c r="AE214" i="5" s="1"/>
  <c r="AE215" i="5" s="1"/>
  <c r="AE216" i="5" s="1"/>
  <c r="AE217" i="5" s="1"/>
  <c r="AE218" i="5" s="1"/>
  <c r="AE219" i="5" s="1"/>
  <c r="AE220" i="5" s="1"/>
  <c r="A211" i="11"/>
  <c r="AJ210" i="5"/>
  <c r="AC212" i="5"/>
  <c r="AD211" i="5"/>
  <c r="Z213" i="5"/>
  <c r="AG211" i="5" l="1"/>
  <c r="A212" i="11"/>
  <c r="AJ211" i="5"/>
  <c r="AC213" i="5"/>
  <c r="AD212" i="5"/>
  <c r="AG212" i="5" s="1"/>
  <c r="Z214" i="5"/>
  <c r="A213" i="11" l="1"/>
  <c r="AJ212" i="5"/>
  <c r="AC214" i="5"/>
  <c r="AD213" i="5"/>
  <c r="AG213" i="5" s="1"/>
  <c r="Z215" i="5"/>
  <c r="A214" i="11" l="1"/>
  <c r="AJ213" i="5"/>
  <c r="AC215" i="5"/>
  <c r="AD214" i="5"/>
  <c r="AG214" i="5" s="1"/>
  <c r="Z216" i="5"/>
  <c r="A215" i="11" l="1"/>
  <c r="AJ214" i="5"/>
  <c r="AC216" i="5"/>
  <c r="AD215" i="5"/>
  <c r="AG215" i="5" s="1"/>
  <c r="Z217" i="5"/>
  <c r="A216" i="11" l="1"/>
  <c r="AJ215" i="5"/>
  <c r="AC217" i="5"/>
  <c r="AD216" i="5"/>
  <c r="AG216" i="5" s="1"/>
  <c r="Z218" i="5"/>
  <c r="A217" i="11" l="1"/>
  <c r="AJ216" i="5"/>
  <c r="AC218" i="5"/>
  <c r="AD217" i="5"/>
  <c r="AG217" i="5" s="1"/>
  <c r="Z219" i="5"/>
  <c r="A218" i="11" l="1"/>
  <c r="AJ217" i="5"/>
  <c r="AC219" i="5"/>
  <c r="AD218" i="5"/>
  <c r="AG218" i="5" s="1"/>
  <c r="Z220" i="5"/>
  <c r="A219" i="11" l="1"/>
  <c r="AJ218" i="5"/>
  <c r="AC220" i="5"/>
  <c r="AD219" i="5"/>
  <c r="AG219" i="5" s="1"/>
  <c r="Z221" i="5"/>
  <c r="A220" i="11" l="1"/>
  <c r="AJ219" i="5"/>
  <c r="AC221" i="5"/>
  <c r="AD220" i="5"/>
  <c r="Z222" i="5"/>
  <c r="AE221" i="5" l="1"/>
  <c r="AE222" i="5" s="1"/>
  <c r="AE223" i="5" s="1"/>
  <c r="AE224" i="5" s="1"/>
  <c r="AE225" i="5" s="1"/>
  <c r="AE226" i="5" s="1"/>
  <c r="AE227" i="5" s="1"/>
  <c r="AE228" i="5" s="1"/>
  <c r="AE229" i="5" s="1"/>
  <c r="AE230" i="5" s="1"/>
  <c r="AG220" i="5"/>
  <c r="A221" i="11" s="1"/>
  <c r="AC222" i="5"/>
  <c r="AD221" i="5"/>
  <c r="AG221" i="5" s="1"/>
  <c r="Z223" i="5"/>
  <c r="AJ220" i="5" l="1"/>
  <c r="A222" i="11"/>
  <c r="AJ221" i="5"/>
  <c r="AC223" i="5"/>
  <c r="AD222" i="5"/>
  <c r="AG222" i="5" s="1"/>
  <c r="Z224" i="5"/>
  <c r="A223" i="11" l="1"/>
  <c r="AJ222" i="5"/>
  <c r="AC224" i="5"/>
  <c r="AD223" i="5"/>
  <c r="AG223" i="5" s="1"/>
  <c r="Z225" i="5"/>
  <c r="A224" i="11" l="1"/>
  <c r="AJ223" i="5"/>
  <c r="AC225" i="5"/>
  <c r="AD224" i="5"/>
  <c r="AG224" i="5" s="1"/>
  <c r="Z226" i="5"/>
  <c r="A225" i="11" l="1"/>
  <c r="AJ224" i="5"/>
  <c r="AC226" i="5"/>
  <c r="AD225" i="5"/>
  <c r="AG225" i="5" s="1"/>
  <c r="Z227" i="5"/>
  <c r="A226" i="11" l="1"/>
  <c r="AJ225" i="5"/>
  <c r="AC227" i="5"/>
  <c r="AD226" i="5"/>
  <c r="AG226" i="5" s="1"/>
  <c r="Z228" i="5"/>
  <c r="A227" i="11" l="1"/>
  <c r="AJ226" i="5"/>
  <c r="AC228" i="5"/>
  <c r="AD227" i="5"/>
  <c r="AG227" i="5" s="1"/>
  <c r="Z229" i="5"/>
  <c r="A228" i="11" l="1"/>
  <c r="AJ227" i="5"/>
  <c r="AC229" i="5"/>
  <c r="AD228" i="5"/>
  <c r="AG228" i="5" s="1"/>
  <c r="Z230" i="5"/>
  <c r="A229" i="11" l="1"/>
  <c r="AJ228" i="5"/>
  <c r="AC230" i="5"/>
  <c r="AD229" i="5"/>
  <c r="AG229" i="5" s="1"/>
  <c r="Z231" i="5"/>
  <c r="A230" i="11" l="1"/>
  <c r="AJ229" i="5"/>
  <c r="AC231" i="5"/>
  <c r="AD230" i="5"/>
  <c r="Z232" i="5"/>
  <c r="AG230" i="5" l="1"/>
  <c r="AJ230" i="5" s="1"/>
  <c r="AE231" i="5"/>
  <c r="AE232" i="5" s="1"/>
  <c r="AE233" i="5" s="1"/>
  <c r="AE234" i="5" s="1"/>
  <c r="AE235" i="5" s="1"/>
  <c r="AE236" i="5" s="1"/>
  <c r="AE237" i="5" s="1"/>
  <c r="AE238" i="5" s="1"/>
  <c r="AE239" i="5" s="1"/>
  <c r="AE240" i="5" s="1"/>
  <c r="A231" i="11"/>
  <c r="AC232" i="5"/>
  <c r="AD231" i="5"/>
  <c r="Z233" i="5"/>
  <c r="AG231" i="5" l="1"/>
  <c r="A232" i="11" s="1"/>
  <c r="AC233" i="5"/>
  <c r="AD232" i="5"/>
  <c r="AG232" i="5" s="1"/>
  <c r="Z234" i="5"/>
  <c r="AJ231" i="5" l="1"/>
  <c r="A233" i="11"/>
  <c r="AJ232" i="5"/>
  <c r="AC234" i="5"/>
  <c r="AD233" i="5"/>
  <c r="AG233" i="5" s="1"/>
  <c r="Z235" i="5"/>
  <c r="A234" i="11" l="1"/>
  <c r="AJ233" i="5"/>
  <c r="AC235" i="5"/>
  <c r="AD234" i="5"/>
  <c r="AG234" i="5" s="1"/>
  <c r="Z236" i="5"/>
  <c r="A235" i="11" l="1"/>
  <c r="AJ234" i="5"/>
  <c r="AC236" i="5"/>
  <c r="AD235" i="5"/>
  <c r="AG235" i="5" s="1"/>
  <c r="Z237" i="5"/>
  <c r="A236" i="11" l="1"/>
  <c r="AJ235" i="5"/>
  <c r="AC237" i="5"/>
  <c r="AD236" i="5"/>
  <c r="AG236" i="5" s="1"/>
  <c r="Z238" i="5"/>
  <c r="A237" i="11" l="1"/>
  <c r="AJ236" i="5"/>
  <c r="AC238" i="5"/>
  <c r="AD237" i="5"/>
  <c r="AG237" i="5" s="1"/>
  <c r="Z239" i="5"/>
  <c r="A238" i="11" l="1"/>
  <c r="AJ237" i="5"/>
  <c r="AC239" i="5"/>
  <c r="AD238" i="5"/>
  <c r="AG238" i="5" s="1"/>
  <c r="Z240" i="5"/>
  <c r="A239" i="11" l="1"/>
  <c r="AJ238" i="5"/>
  <c r="AC240" i="5"/>
  <c r="AD239" i="5"/>
  <c r="AG239" i="5" s="1"/>
  <c r="Z241" i="5"/>
  <c r="A240" i="11" l="1"/>
  <c r="AJ239" i="5"/>
  <c r="AC241" i="5"/>
  <c r="AD240" i="5"/>
  <c r="Z242" i="5"/>
  <c r="AG240" i="5" l="1"/>
  <c r="AJ240" i="5" s="1"/>
  <c r="AE241" i="5"/>
  <c r="AE242" i="5" s="1"/>
  <c r="AE243" i="5" s="1"/>
  <c r="AE244" i="5" s="1"/>
  <c r="AE245" i="5" s="1"/>
  <c r="AE246" i="5" s="1"/>
  <c r="AE247" i="5" s="1"/>
  <c r="AE248" i="5" s="1"/>
  <c r="AE249" i="5" s="1"/>
  <c r="AE250" i="5" s="1"/>
  <c r="A241" i="11"/>
  <c r="AC242" i="5"/>
  <c r="AD241" i="5"/>
  <c r="AG241" i="5" s="1"/>
  <c r="Z243" i="5"/>
  <c r="A242" i="11" l="1"/>
  <c r="AJ241" i="5"/>
  <c r="AC243" i="5"/>
  <c r="AD242" i="5"/>
  <c r="AG242" i="5" s="1"/>
  <c r="Z244" i="5"/>
  <c r="A243" i="11" l="1"/>
  <c r="AJ242" i="5"/>
  <c r="AC244" i="5"/>
  <c r="AD243" i="5"/>
  <c r="AG243" i="5" s="1"/>
  <c r="Z245" i="5"/>
  <c r="A244" i="11" l="1"/>
  <c r="AJ243" i="5"/>
  <c r="AC245" i="5"/>
  <c r="AD244" i="5"/>
  <c r="AG244" i="5" s="1"/>
  <c r="Z246" i="5"/>
  <c r="A245" i="11" l="1"/>
  <c r="AJ244" i="5"/>
  <c r="AC246" i="5"/>
  <c r="AD245" i="5"/>
  <c r="AG245" i="5" s="1"/>
  <c r="Z247" i="5"/>
  <c r="A246" i="11" l="1"/>
  <c r="AJ245" i="5"/>
  <c r="AC247" i="5"/>
  <c r="AD246" i="5"/>
  <c r="AG246" i="5" s="1"/>
  <c r="Z248" i="5"/>
  <c r="A247" i="11" l="1"/>
  <c r="AJ246" i="5"/>
  <c r="AC248" i="5"/>
  <c r="AD247" i="5"/>
  <c r="AG247" i="5" s="1"/>
  <c r="Z249" i="5"/>
  <c r="A248" i="11" l="1"/>
  <c r="AJ247" i="5"/>
  <c r="AC249" i="5"/>
  <c r="AD248" i="5"/>
  <c r="AG248" i="5" s="1"/>
  <c r="Z250" i="5"/>
  <c r="A249" i="11" l="1"/>
  <c r="AJ248" i="5"/>
  <c r="AC250" i="5"/>
  <c r="AD249" i="5"/>
  <c r="AG249" i="5" s="1"/>
  <c r="Z251" i="5"/>
  <c r="A250" i="11" l="1"/>
  <c r="AJ249" i="5"/>
  <c r="AC251" i="5"/>
  <c r="AD250" i="5"/>
  <c r="Z252" i="5"/>
  <c r="AG250" i="5" l="1"/>
  <c r="A251" i="11" s="1"/>
  <c r="AE251" i="5"/>
  <c r="AE252" i="5" s="1"/>
  <c r="AE253" i="5" s="1"/>
  <c r="AE254" i="5" s="1"/>
  <c r="AE255" i="5" s="1"/>
  <c r="AE256" i="5" s="1"/>
  <c r="AE257" i="5" s="1"/>
  <c r="AE258" i="5" s="1"/>
  <c r="AE259" i="5" s="1"/>
  <c r="AE260" i="5" s="1"/>
  <c r="AJ250" i="5"/>
  <c r="AC252" i="5"/>
  <c r="AD251" i="5"/>
  <c r="Z253" i="5"/>
  <c r="AG251" i="5" l="1"/>
  <c r="A252" i="11" s="1"/>
  <c r="AC253" i="5"/>
  <c r="AD252" i="5"/>
  <c r="AG252" i="5" s="1"/>
  <c r="Z254" i="5"/>
  <c r="AJ251" i="5" l="1"/>
  <c r="A253" i="11"/>
  <c r="AJ252" i="5"/>
  <c r="AC254" i="5"/>
  <c r="AD253" i="5"/>
  <c r="AG253" i="5" s="1"/>
  <c r="Z255" i="5"/>
  <c r="A254" i="11" l="1"/>
  <c r="AJ253" i="5"/>
  <c r="AC255" i="5"/>
  <c r="AD254" i="5"/>
  <c r="AG254" i="5" s="1"/>
  <c r="Z256" i="5"/>
  <c r="A255" i="11" l="1"/>
  <c r="AJ254" i="5"/>
  <c r="AC256" i="5"/>
  <c r="AD255" i="5"/>
  <c r="AG255" i="5" s="1"/>
  <c r="Z257" i="5"/>
  <c r="A256" i="11" l="1"/>
  <c r="AJ255" i="5"/>
  <c r="AC257" i="5"/>
  <c r="AD256" i="5"/>
  <c r="AG256" i="5" s="1"/>
  <c r="Z258" i="5"/>
  <c r="A257" i="11" l="1"/>
  <c r="AJ256" i="5"/>
  <c r="AC258" i="5"/>
  <c r="AD257" i="5"/>
  <c r="AG257" i="5" s="1"/>
  <c r="Z259" i="5"/>
  <c r="A258" i="11" l="1"/>
  <c r="AJ257" i="5"/>
  <c r="AC259" i="5"/>
  <c r="AD258" i="5"/>
  <c r="AG258" i="5" s="1"/>
  <c r="Z260" i="5"/>
  <c r="A259" i="11" l="1"/>
  <c r="AJ258" i="5"/>
  <c r="AC260" i="5"/>
  <c r="AD259" i="5"/>
  <c r="AG259" i="5" s="1"/>
  <c r="Z261" i="5"/>
  <c r="A260" i="11" l="1"/>
  <c r="AJ259" i="5"/>
  <c r="AC261" i="5"/>
  <c r="AD260" i="5"/>
  <c r="Z262" i="5"/>
  <c r="AG260" i="5" l="1"/>
  <c r="A261" i="11" s="1"/>
  <c r="AE261" i="5"/>
  <c r="AE262" i="5" s="1"/>
  <c r="AE263" i="5" s="1"/>
  <c r="AE264" i="5" s="1"/>
  <c r="AE265" i="5" s="1"/>
  <c r="AE266" i="5" s="1"/>
  <c r="AE267" i="5" s="1"/>
  <c r="AE268" i="5" s="1"/>
  <c r="AE269" i="5" s="1"/>
  <c r="AE270" i="5" s="1"/>
  <c r="AC262" i="5"/>
  <c r="AD261" i="5"/>
  <c r="Z263" i="5"/>
  <c r="AG261" i="5" l="1"/>
  <c r="AJ260" i="5"/>
  <c r="A262" i="11"/>
  <c r="AJ261" i="5"/>
  <c r="AC263" i="5"/>
  <c r="AD262" i="5"/>
  <c r="AG262" i="5" s="1"/>
  <c r="Z264" i="5"/>
  <c r="A263" i="11" l="1"/>
  <c r="AJ262" i="5"/>
  <c r="AC264" i="5"/>
  <c r="AD263" i="5"/>
  <c r="AG263" i="5" s="1"/>
  <c r="Z265" i="5"/>
  <c r="A264" i="11" l="1"/>
  <c r="AJ263" i="5"/>
  <c r="AC265" i="5"/>
  <c r="AD264" i="5"/>
  <c r="AG264" i="5" s="1"/>
  <c r="Z266" i="5"/>
  <c r="A265" i="11" l="1"/>
  <c r="AJ264" i="5"/>
  <c r="AC266" i="5"/>
  <c r="AD265" i="5"/>
  <c r="AG265" i="5" s="1"/>
  <c r="Z267" i="5"/>
  <c r="A266" i="11" l="1"/>
  <c r="AJ265" i="5"/>
  <c r="AC267" i="5"/>
  <c r="AD266" i="5"/>
  <c r="AG266" i="5" s="1"/>
  <c r="Z268" i="5"/>
  <c r="A267" i="11" l="1"/>
  <c r="AJ266" i="5"/>
  <c r="AC268" i="5"/>
  <c r="AD267" i="5"/>
  <c r="AG267" i="5" s="1"/>
  <c r="Z269" i="5"/>
  <c r="A268" i="11" l="1"/>
  <c r="AJ267" i="5"/>
  <c r="AC269" i="5"/>
  <c r="AD268" i="5"/>
  <c r="AG268" i="5" s="1"/>
  <c r="Z270" i="5"/>
  <c r="A269" i="11" l="1"/>
  <c r="AJ268" i="5"/>
  <c r="AC270" i="5"/>
  <c r="AD269" i="5"/>
  <c r="AG269" i="5" s="1"/>
  <c r="Z271" i="5"/>
  <c r="A270" i="11" l="1"/>
  <c r="AJ269" i="5"/>
  <c r="AC271" i="5"/>
  <c r="AD270" i="5"/>
  <c r="Z272" i="5"/>
  <c r="AG270" i="5" l="1"/>
  <c r="AE271" i="5"/>
  <c r="AE272" i="5" s="1"/>
  <c r="AE273" i="5" s="1"/>
  <c r="AE274" i="5" s="1"/>
  <c r="AE275" i="5" s="1"/>
  <c r="AE276" i="5" s="1"/>
  <c r="AE277" i="5" s="1"/>
  <c r="AE278" i="5" s="1"/>
  <c r="AE279" i="5" s="1"/>
  <c r="AE280" i="5" s="1"/>
  <c r="A271" i="11"/>
  <c r="AJ270" i="5"/>
  <c r="AC272" i="5"/>
  <c r="AD271" i="5"/>
  <c r="Z273" i="5"/>
  <c r="AG271" i="5" l="1"/>
  <c r="A272" i="11" s="1"/>
  <c r="AJ271" i="5"/>
  <c r="AC273" i="5"/>
  <c r="AD272" i="5"/>
  <c r="AG272" i="5" s="1"/>
  <c r="Z274" i="5"/>
  <c r="A273" i="11" l="1"/>
  <c r="AJ272" i="5"/>
  <c r="AC274" i="5"/>
  <c r="AD273" i="5"/>
  <c r="AG273" i="5" s="1"/>
  <c r="Z275" i="5"/>
  <c r="A274" i="11" l="1"/>
  <c r="AJ273" i="5"/>
  <c r="AC275" i="5"/>
  <c r="AD274" i="5"/>
  <c r="AG274" i="5" s="1"/>
  <c r="Z276" i="5"/>
  <c r="A275" i="11" l="1"/>
  <c r="AJ274" i="5"/>
  <c r="AC276" i="5"/>
  <c r="AD275" i="5"/>
  <c r="AG275" i="5" s="1"/>
  <c r="Z277" i="5"/>
  <c r="A276" i="11" l="1"/>
  <c r="AJ275" i="5"/>
  <c r="AC277" i="5"/>
  <c r="AD276" i="5"/>
  <c r="AG276" i="5" s="1"/>
  <c r="Z278" i="5"/>
  <c r="A277" i="11" l="1"/>
  <c r="AJ276" i="5"/>
  <c r="AC278" i="5"/>
  <c r="AD277" i="5"/>
  <c r="AG277" i="5" s="1"/>
  <c r="Z279" i="5"/>
  <c r="A278" i="11" l="1"/>
  <c r="AJ277" i="5"/>
  <c r="AC279" i="5"/>
  <c r="AD278" i="5"/>
  <c r="AG278" i="5" s="1"/>
  <c r="Z280" i="5"/>
  <c r="A279" i="11" l="1"/>
  <c r="AJ278" i="5"/>
  <c r="AC280" i="5"/>
  <c r="AD279" i="5"/>
  <c r="AG279" i="5" s="1"/>
  <c r="Z281" i="5"/>
  <c r="A280" i="11" l="1"/>
  <c r="AJ279" i="5"/>
  <c r="AC281" i="5"/>
  <c r="AD280" i="5"/>
  <c r="Z282" i="5"/>
  <c r="AE281" i="5" l="1"/>
  <c r="AE282" i="5" s="1"/>
  <c r="AE283" i="5" s="1"/>
  <c r="AE284" i="5" s="1"/>
  <c r="AE285" i="5" s="1"/>
  <c r="AE286" i="5" s="1"/>
  <c r="AE287" i="5" s="1"/>
  <c r="AE288" i="5" s="1"/>
  <c r="AE289" i="5" s="1"/>
  <c r="AE290" i="5" s="1"/>
  <c r="AG280" i="5"/>
  <c r="A281" i="11" s="1"/>
  <c r="AC282" i="5"/>
  <c r="AD281" i="5"/>
  <c r="AG281" i="5" s="1"/>
  <c r="Z283" i="5"/>
  <c r="AJ280" i="5" l="1"/>
  <c r="A282" i="11"/>
  <c r="AJ281" i="5"/>
  <c r="AC283" i="5"/>
  <c r="AD282" i="5"/>
  <c r="AG282" i="5" s="1"/>
  <c r="Z284" i="5"/>
  <c r="A283" i="11" l="1"/>
  <c r="AJ282" i="5"/>
  <c r="AC284" i="5"/>
  <c r="AD283" i="5"/>
  <c r="AG283" i="5" s="1"/>
  <c r="Z285" i="5"/>
  <c r="A284" i="11" l="1"/>
  <c r="AJ283" i="5"/>
  <c r="AC285" i="5"/>
  <c r="AD284" i="5"/>
  <c r="AG284" i="5" s="1"/>
  <c r="Z286" i="5"/>
  <c r="A285" i="11" l="1"/>
  <c r="AJ284" i="5"/>
  <c r="AC286" i="5"/>
  <c r="AD285" i="5"/>
  <c r="AG285" i="5" s="1"/>
  <c r="Z287" i="5"/>
  <c r="A286" i="11" l="1"/>
  <c r="AJ285" i="5"/>
  <c r="AC287" i="5"/>
  <c r="AD286" i="5"/>
  <c r="AG286" i="5" s="1"/>
  <c r="Z288" i="5"/>
  <c r="A287" i="11" l="1"/>
  <c r="AJ286" i="5"/>
  <c r="AC288" i="5"/>
  <c r="AD287" i="5"/>
  <c r="AG287" i="5" s="1"/>
  <c r="Z289" i="5"/>
  <c r="A288" i="11" l="1"/>
  <c r="AJ287" i="5"/>
  <c r="AC289" i="5"/>
  <c r="AD288" i="5"/>
  <c r="AG288" i="5" s="1"/>
  <c r="Z290" i="5"/>
  <c r="A289" i="11" l="1"/>
  <c r="AJ288" i="5"/>
  <c r="AC290" i="5"/>
  <c r="AD289" i="5"/>
  <c r="AG289" i="5" s="1"/>
  <c r="Z291" i="5"/>
  <c r="A290" i="11" l="1"/>
  <c r="AJ289" i="5"/>
  <c r="AC291" i="5"/>
  <c r="AD290" i="5"/>
  <c r="Z292" i="5"/>
  <c r="AG290" i="5" l="1"/>
  <c r="A291" i="11" s="1"/>
  <c r="AE291" i="5"/>
  <c r="AE292" i="5" s="1"/>
  <c r="AE293" i="5" s="1"/>
  <c r="AE294" i="5" s="1"/>
  <c r="AE295" i="5" s="1"/>
  <c r="AE296" i="5" s="1"/>
  <c r="AE297" i="5" s="1"/>
  <c r="AE298" i="5" s="1"/>
  <c r="AE299" i="5" s="1"/>
  <c r="AE300" i="5" s="1"/>
  <c r="AJ290" i="5"/>
  <c r="AC292" i="5"/>
  <c r="AD292" i="5" s="1"/>
  <c r="AD291" i="5"/>
  <c r="Z293" i="5"/>
  <c r="AG291" i="5" l="1"/>
  <c r="A292" i="11" s="1"/>
  <c r="AG292" i="5"/>
  <c r="A293" i="11" s="1"/>
  <c r="AC293" i="5"/>
  <c r="Z294" i="5"/>
  <c r="AJ291" i="5" l="1"/>
  <c r="AJ292" i="5"/>
  <c r="AC294" i="5"/>
  <c r="AD293" i="5"/>
  <c r="AG293" i="5" s="1"/>
  <c r="Z295" i="5"/>
  <c r="A294" i="11" l="1"/>
  <c r="AJ293" i="5"/>
  <c r="AC295" i="5"/>
  <c r="AD294" i="5"/>
  <c r="AG294" i="5" s="1"/>
  <c r="Z296" i="5"/>
  <c r="A295" i="11" l="1"/>
  <c r="AJ294" i="5"/>
  <c r="AC296" i="5"/>
  <c r="AD295" i="5"/>
  <c r="AG295" i="5" s="1"/>
  <c r="Z297" i="5"/>
  <c r="A296" i="11" l="1"/>
  <c r="AJ295" i="5"/>
  <c r="AC297" i="5"/>
  <c r="AD296" i="5"/>
  <c r="AG296" i="5" s="1"/>
  <c r="Z298" i="5"/>
  <c r="A297" i="11" l="1"/>
  <c r="AJ296" i="5"/>
  <c r="AC298" i="5"/>
  <c r="AD297" i="5"/>
  <c r="AG297" i="5" s="1"/>
  <c r="Z299" i="5"/>
  <c r="A298" i="11" l="1"/>
  <c r="AJ297" i="5"/>
  <c r="AC299" i="5"/>
  <c r="AD298" i="5"/>
  <c r="AG298" i="5" s="1"/>
  <c r="Z300" i="5"/>
  <c r="A299" i="11" l="1"/>
  <c r="AJ298" i="5"/>
  <c r="AC300" i="5"/>
  <c r="AD299" i="5"/>
  <c r="AG299" i="5" s="1"/>
  <c r="Z301" i="5"/>
  <c r="A300" i="11" l="1"/>
  <c r="AJ299" i="5"/>
  <c r="AC301" i="5"/>
  <c r="AD300" i="5"/>
  <c r="Z302" i="5"/>
  <c r="AG300" i="5" l="1"/>
  <c r="AE301" i="5"/>
  <c r="AE302" i="5" s="1"/>
  <c r="AE303" i="5" s="1"/>
  <c r="AE304" i="5" s="1"/>
  <c r="AE305" i="5" s="1"/>
  <c r="AE306" i="5" s="1"/>
  <c r="AE307" i="5" s="1"/>
  <c r="AE308" i="5" s="1"/>
  <c r="AE309" i="5" s="1"/>
  <c r="AE310" i="5" s="1"/>
  <c r="A301" i="11"/>
  <c r="AJ300" i="5"/>
  <c r="AC302" i="5"/>
  <c r="AD301" i="5"/>
  <c r="Z303" i="5"/>
  <c r="AG301" i="5" l="1"/>
  <c r="AJ301" i="5" s="1"/>
  <c r="AC303" i="5"/>
  <c r="AD302" i="5"/>
  <c r="AG302" i="5" s="1"/>
  <c r="Z304" i="5"/>
  <c r="A302" i="11" l="1"/>
  <c r="A303" i="11"/>
  <c r="AJ302" i="5"/>
  <c r="AC304" i="5"/>
  <c r="AD303" i="5"/>
  <c r="AG303" i="5" s="1"/>
  <c r="Z305" i="5"/>
  <c r="A304" i="11" l="1"/>
  <c r="AJ303" i="5"/>
  <c r="AC305" i="5"/>
  <c r="AD304" i="5"/>
  <c r="AG304" i="5" s="1"/>
  <c r="Z306" i="5"/>
  <c r="A305" i="11" l="1"/>
  <c r="AJ304" i="5"/>
  <c r="AC306" i="5"/>
  <c r="AD305" i="5"/>
  <c r="AG305" i="5" s="1"/>
  <c r="Z307" i="5"/>
  <c r="A306" i="11" l="1"/>
  <c r="AJ305" i="5"/>
  <c r="AC307" i="5"/>
  <c r="AD306" i="5"/>
  <c r="AG306" i="5" s="1"/>
  <c r="Z308" i="5"/>
  <c r="A307" i="11" l="1"/>
  <c r="AJ306" i="5"/>
  <c r="AC308" i="5"/>
  <c r="AD307" i="5"/>
  <c r="AG307" i="5" s="1"/>
  <c r="Z309" i="5"/>
  <c r="A308" i="11" l="1"/>
  <c r="AJ307" i="5"/>
  <c r="AC309" i="5"/>
  <c r="AD308" i="5"/>
  <c r="AG308" i="5" s="1"/>
  <c r="Z310" i="5"/>
  <c r="A309" i="11" l="1"/>
  <c r="AJ308" i="5"/>
  <c r="AC310" i="5"/>
  <c r="AD309" i="5"/>
  <c r="AG309" i="5" s="1"/>
  <c r="Z311" i="5"/>
  <c r="A310" i="11" l="1"/>
  <c r="AJ309" i="5"/>
  <c r="AC311" i="5"/>
  <c r="AD310" i="5"/>
  <c r="Z312" i="5"/>
  <c r="AG310" i="5" l="1"/>
  <c r="AJ310" i="5" s="1"/>
  <c r="AE311" i="5"/>
  <c r="AE312" i="5" s="1"/>
  <c r="AE313" i="5" s="1"/>
  <c r="AE314" i="5" s="1"/>
  <c r="AE315" i="5" s="1"/>
  <c r="AE316" i="5" s="1"/>
  <c r="AE317" i="5" s="1"/>
  <c r="AE318" i="5" s="1"/>
  <c r="AE319" i="5" s="1"/>
  <c r="AE320" i="5" s="1"/>
  <c r="A311" i="11"/>
  <c r="AC312" i="5"/>
  <c r="AD311" i="5"/>
  <c r="Z313" i="5"/>
  <c r="AG311" i="5" l="1"/>
  <c r="A312" i="11" s="1"/>
  <c r="AC313" i="5"/>
  <c r="AD312" i="5"/>
  <c r="AG312" i="5" s="1"/>
  <c r="Z314" i="5"/>
  <c r="AJ311" i="5" l="1"/>
  <c r="A313" i="11"/>
  <c r="AJ312" i="5"/>
  <c r="AC314" i="5"/>
  <c r="AD313" i="5"/>
  <c r="AG313" i="5" s="1"/>
  <c r="Z315" i="5"/>
  <c r="A314" i="11" l="1"/>
  <c r="AJ313" i="5"/>
  <c r="AC315" i="5"/>
  <c r="AD314" i="5"/>
  <c r="AG314" i="5" s="1"/>
  <c r="Z316" i="5"/>
  <c r="A315" i="11" l="1"/>
  <c r="AJ314" i="5"/>
  <c r="AC316" i="5"/>
  <c r="AD315" i="5"/>
  <c r="AG315" i="5" s="1"/>
  <c r="Z317" i="5"/>
  <c r="A316" i="11" l="1"/>
  <c r="AJ315" i="5"/>
  <c r="AC317" i="5"/>
  <c r="AD316" i="5"/>
  <c r="AG316" i="5" s="1"/>
  <c r="Z318" i="5"/>
  <c r="A317" i="11" l="1"/>
  <c r="AJ316" i="5"/>
  <c r="AC318" i="5"/>
  <c r="AD317" i="5"/>
  <c r="AG317" i="5" s="1"/>
  <c r="Z319" i="5"/>
  <c r="A318" i="11" l="1"/>
  <c r="AJ317" i="5"/>
  <c r="AC319" i="5"/>
  <c r="AD318" i="5"/>
  <c r="AG318" i="5" s="1"/>
  <c r="Z320" i="5"/>
  <c r="A319" i="11" l="1"/>
  <c r="AJ318" i="5"/>
  <c r="AC320" i="5"/>
  <c r="AD319" i="5"/>
  <c r="AG319" i="5" s="1"/>
  <c r="Z321" i="5"/>
  <c r="A320" i="11" l="1"/>
  <c r="AJ319" i="5"/>
  <c r="AC321" i="5"/>
  <c r="AD320" i="5"/>
  <c r="Z322" i="5"/>
  <c r="AE321" i="5" l="1"/>
  <c r="AE322" i="5" s="1"/>
  <c r="AE323" i="5" s="1"/>
  <c r="AE324" i="5" s="1"/>
  <c r="AE325" i="5" s="1"/>
  <c r="AE326" i="5" s="1"/>
  <c r="AE327" i="5" s="1"/>
  <c r="AE328" i="5" s="1"/>
  <c r="AE329" i="5" s="1"/>
  <c r="AE330" i="5" s="1"/>
  <c r="AG320" i="5"/>
  <c r="A321" i="11" s="1"/>
  <c r="AC322" i="5"/>
  <c r="AD321" i="5"/>
  <c r="Z323" i="5"/>
  <c r="AG321" i="5" l="1"/>
  <c r="AJ320" i="5"/>
  <c r="A322" i="11"/>
  <c r="AJ321" i="5"/>
  <c r="AC323" i="5"/>
  <c r="AD322" i="5"/>
  <c r="AG322" i="5" s="1"/>
  <c r="Z324" i="5"/>
  <c r="A323" i="11" l="1"/>
  <c r="AJ322" i="5"/>
  <c r="AC324" i="5"/>
  <c r="AD323" i="5"/>
  <c r="AG323" i="5" s="1"/>
  <c r="Z325" i="5"/>
  <c r="A324" i="11" l="1"/>
  <c r="AJ323" i="5"/>
  <c r="AC325" i="5"/>
  <c r="AD324" i="5"/>
  <c r="AG324" i="5" s="1"/>
  <c r="Z326" i="5"/>
  <c r="A325" i="11" l="1"/>
  <c r="AJ324" i="5"/>
  <c r="AC326" i="5"/>
  <c r="AD325" i="5"/>
  <c r="AG325" i="5" s="1"/>
  <c r="Z327" i="5"/>
  <c r="A326" i="11" l="1"/>
  <c r="AJ325" i="5"/>
  <c r="AC327" i="5"/>
  <c r="AD326" i="5"/>
  <c r="AG326" i="5" s="1"/>
  <c r="Z328" i="5"/>
  <c r="A327" i="11" l="1"/>
  <c r="AJ326" i="5"/>
  <c r="AC328" i="5"/>
  <c r="AD327" i="5"/>
  <c r="AG327" i="5" s="1"/>
  <c r="Z329" i="5"/>
  <c r="A328" i="11" l="1"/>
  <c r="AJ327" i="5"/>
  <c r="AC329" i="5"/>
  <c r="AD328" i="5"/>
  <c r="AG328" i="5" s="1"/>
  <c r="Z330" i="5"/>
  <c r="A329" i="11" l="1"/>
  <c r="AJ328" i="5"/>
  <c r="AC330" i="5"/>
  <c r="AD329" i="5"/>
  <c r="AG329" i="5" s="1"/>
  <c r="Z331" i="5"/>
  <c r="A330" i="11" l="1"/>
  <c r="AJ329" i="5"/>
  <c r="AC331" i="5"/>
  <c r="AD330" i="5"/>
  <c r="Z332" i="5"/>
  <c r="AG330" i="5" l="1"/>
  <c r="A331" i="11" s="1"/>
  <c r="AE331" i="5"/>
  <c r="AE332" i="5" s="1"/>
  <c r="AE333" i="5" s="1"/>
  <c r="AE334" i="5" s="1"/>
  <c r="AE335" i="5" s="1"/>
  <c r="AE336" i="5" s="1"/>
  <c r="AE337" i="5" s="1"/>
  <c r="AE338" i="5" s="1"/>
  <c r="AE339" i="5" s="1"/>
  <c r="AE340" i="5" s="1"/>
  <c r="AJ330" i="5"/>
  <c r="AC332" i="5"/>
  <c r="AD331" i="5"/>
  <c r="Z333" i="5"/>
  <c r="AG331" i="5" l="1"/>
  <c r="A332" i="11" s="1"/>
  <c r="AC333" i="5"/>
  <c r="AD332" i="5"/>
  <c r="AG332" i="5" s="1"/>
  <c r="Z334" i="5"/>
  <c r="AJ331" i="5" l="1"/>
  <c r="A333" i="11"/>
  <c r="AJ332" i="5"/>
  <c r="AC334" i="5"/>
  <c r="AD333" i="5"/>
  <c r="AG333" i="5" s="1"/>
  <c r="Z335" i="5"/>
  <c r="A334" i="11" l="1"/>
  <c r="AJ333" i="5"/>
  <c r="AC335" i="5"/>
  <c r="AD334" i="5"/>
  <c r="AG334" i="5" s="1"/>
  <c r="Z336" i="5"/>
  <c r="A335" i="11" l="1"/>
  <c r="AJ334" i="5"/>
  <c r="AC336" i="5"/>
  <c r="AD335" i="5"/>
  <c r="AG335" i="5" s="1"/>
  <c r="Z337" i="5"/>
  <c r="A336" i="11" l="1"/>
  <c r="AJ335" i="5"/>
  <c r="AC337" i="5"/>
  <c r="AD336" i="5"/>
  <c r="AG336" i="5" s="1"/>
  <c r="Z338" i="5"/>
  <c r="A337" i="11" l="1"/>
  <c r="AJ336" i="5"/>
  <c r="AC338" i="5"/>
  <c r="AD337" i="5"/>
  <c r="AG337" i="5" s="1"/>
  <c r="Z339" i="5"/>
  <c r="A338" i="11" l="1"/>
  <c r="AJ337" i="5"/>
  <c r="AC339" i="5"/>
  <c r="AD338" i="5"/>
  <c r="AG338" i="5" s="1"/>
  <c r="Z340" i="5"/>
  <c r="A339" i="11" l="1"/>
  <c r="AJ338" i="5"/>
  <c r="AC340" i="5"/>
  <c r="AD339" i="5"/>
  <c r="AG339" i="5" s="1"/>
  <c r="Z341" i="5"/>
  <c r="A340" i="11" l="1"/>
  <c r="AJ339" i="5"/>
  <c r="AC341" i="5"/>
  <c r="AD340" i="5"/>
  <c r="Z342" i="5"/>
  <c r="AE341" i="5" l="1"/>
  <c r="AE342" i="5" s="1"/>
  <c r="AE343" i="5" s="1"/>
  <c r="AE344" i="5" s="1"/>
  <c r="AE345" i="5" s="1"/>
  <c r="AE346" i="5" s="1"/>
  <c r="AE347" i="5" s="1"/>
  <c r="AE348" i="5" s="1"/>
  <c r="AE349" i="5" s="1"/>
  <c r="AE350" i="5" s="1"/>
  <c r="AG340" i="5"/>
  <c r="A341" i="11" s="1"/>
  <c r="AC342" i="5"/>
  <c r="AD341" i="5"/>
  <c r="Z343" i="5"/>
  <c r="AG341" i="5" l="1"/>
  <c r="AJ340" i="5"/>
  <c r="A342" i="11"/>
  <c r="AJ341" i="5"/>
  <c r="AC343" i="5"/>
  <c r="AD342" i="5"/>
  <c r="AG342" i="5" s="1"/>
  <c r="Z344" i="5"/>
  <c r="A343" i="11" l="1"/>
  <c r="AJ342" i="5"/>
  <c r="AC344" i="5"/>
  <c r="AD343" i="5"/>
  <c r="AG343" i="5" s="1"/>
  <c r="Z345" i="5"/>
  <c r="A344" i="11" l="1"/>
  <c r="AJ343" i="5"/>
  <c r="AC345" i="5"/>
  <c r="AD344" i="5"/>
  <c r="AG344" i="5" s="1"/>
  <c r="Z346" i="5"/>
  <c r="A345" i="11" l="1"/>
  <c r="AJ344" i="5"/>
  <c r="AC346" i="5"/>
  <c r="AD345" i="5"/>
  <c r="AG345" i="5" s="1"/>
  <c r="Z347" i="5"/>
  <c r="A346" i="11" l="1"/>
  <c r="AJ345" i="5"/>
  <c r="AC347" i="5"/>
  <c r="AD346" i="5"/>
  <c r="AG346" i="5" s="1"/>
  <c r="Z348" i="5"/>
  <c r="A347" i="11" l="1"/>
  <c r="AJ346" i="5"/>
  <c r="AC348" i="5"/>
  <c r="AD347" i="5"/>
  <c r="AG347" i="5" s="1"/>
  <c r="Z349" i="5"/>
  <c r="A348" i="11" l="1"/>
  <c r="AJ347" i="5"/>
  <c r="AC349" i="5"/>
  <c r="AD348" i="5"/>
  <c r="AG348" i="5" s="1"/>
  <c r="Z350" i="5"/>
  <c r="A349" i="11" l="1"/>
  <c r="AJ348" i="5"/>
  <c r="AC350" i="5"/>
  <c r="AD349" i="5"/>
  <c r="AG349" i="5" s="1"/>
  <c r="Z351" i="5"/>
  <c r="A350" i="11" l="1"/>
  <c r="AJ349" i="5"/>
  <c r="AC351" i="5"/>
  <c r="AD350" i="5"/>
  <c r="Z352" i="5"/>
  <c r="AG350" i="5" l="1"/>
  <c r="AE351" i="5"/>
  <c r="AE352" i="5" s="1"/>
  <c r="AE353" i="5" s="1"/>
  <c r="AE354" i="5" s="1"/>
  <c r="AE355" i="5" s="1"/>
  <c r="AE356" i="5" s="1"/>
  <c r="AE357" i="5" s="1"/>
  <c r="AE358" i="5" s="1"/>
  <c r="AE359" i="5" s="1"/>
  <c r="AE360" i="5" s="1"/>
  <c r="A351" i="11"/>
  <c r="AJ350" i="5"/>
  <c r="AC352" i="5"/>
  <c r="AD351" i="5"/>
  <c r="Z353" i="5"/>
  <c r="AG351" i="5" l="1"/>
  <c r="A352" i="11" s="1"/>
  <c r="AC353" i="5"/>
  <c r="AD352" i="5"/>
  <c r="AG352" i="5" s="1"/>
  <c r="Z354" i="5"/>
  <c r="AJ351" i="5" l="1"/>
  <c r="A353" i="11"/>
  <c r="AJ352" i="5"/>
  <c r="AC354" i="5"/>
  <c r="AD353" i="5"/>
  <c r="AG353" i="5" s="1"/>
  <c r="Z355" i="5"/>
  <c r="A354" i="11" l="1"/>
  <c r="AJ353" i="5"/>
  <c r="AC355" i="5"/>
  <c r="AD354" i="5"/>
  <c r="AG354" i="5" s="1"/>
  <c r="Z356" i="5"/>
  <c r="A355" i="11" l="1"/>
  <c r="AJ354" i="5"/>
  <c r="AC356" i="5"/>
  <c r="AD355" i="5"/>
  <c r="AG355" i="5" s="1"/>
  <c r="Z357" i="5"/>
  <c r="A356" i="11" l="1"/>
  <c r="AJ355" i="5"/>
  <c r="AC357" i="5"/>
  <c r="AD356" i="5"/>
  <c r="AG356" i="5" s="1"/>
  <c r="Z358" i="5"/>
  <c r="A357" i="11" l="1"/>
  <c r="AJ356" i="5"/>
  <c r="AC358" i="5"/>
  <c r="AD357" i="5"/>
  <c r="AG357" i="5" s="1"/>
  <c r="Z359" i="5"/>
  <c r="A358" i="11" l="1"/>
  <c r="AJ357" i="5"/>
  <c r="AC359" i="5"/>
  <c r="AD358" i="5"/>
  <c r="AG358" i="5" s="1"/>
  <c r="Z360" i="5"/>
  <c r="A359" i="11" l="1"/>
  <c r="AJ358" i="5"/>
  <c r="AC360" i="5"/>
  <c r="AD359" i="5"/>
  <c r="AG359" i="5" s="1"/>
  <c r="Z361" i="5"/>
  <c r="A360" i="11" l="1"/>
  <c r="AJ359" i="5"/>
  <c r="AC361" i="5"/>
  <c r="AD360" i="5"/>
  <c r="Z362" i="5"/>
  <c r="AG360" i="5" l="1"/>
  <c r="AJ360" i="5" s="1"/>
  <c r="AE361" i="5"/>
  <c r="AE362" i="5" s="1"/>
  <c r="AE363" i="5" s="1"/>
  <c r="AE364" i="5" s="1"/>
  <c r="AE365" i="5" s="1"/>
  <c r="AE366" i="5" s="1"/>
  <c r="AE367" i="5" s="1"/>
  <c r="AE368" i="5" s="1"/>
  <c r="AE369" i="5" s="1"/>
  <c r="AE370" i="5" s="1"/>
  <c r="A361" i="11"/>
  <c r="AC362" i="5"/>
  <c r="AD361" i="5"/>
  <c r="Z363" i="5"/>
  <c r="AG361" i="5" l="1"/>
  <c r="A362" i="11" s="1"/>
  <c r="AC363" i="5"/>
  <c r="AD362" i="5"/>
  <c r="AG362" i="5" s="1"/>
  <c r="Z364" i="5"/>
  <c r="AJ361" i="5" l="1"/>
  <c r="A363" i="11"/>
  <c r="AJ362" i="5"/>
  <c r="AC364" i="5"/>
  <c r="AD363" i="5"/>
  <c r="AG363" i="5" s="1"/>
  <c r="Z365" i="5"/>
  <c r="A364" i="11" l="1"/>
  <c r="AJ363" i="5"/>
  <c r="AC365" i="5"/>
  <c r="AD364" i="5"/>
  <c r="AG364" i="5" s="1"/>
  <c r="Z366" i="5"/>
  <c r="A365" i="11" l="1"/>
  <c r="AJ364" i="5"/>
  <c r="AC366" i="5"/>
  <c r="AD365" i="5"/>
  <c r="AG365" i="5" s="1"/>
  <c r="Z367" i="5"/>
  <c r="A366" i="11" l="1"/>
  <c r="AJ365" i="5"/>
  <c r="AC367" i="5"/>
  <c r="AD367" i="5" s="1"/>
  <c r="AG367" i="5" s="1"/>
  <c r="AD366" i="5"/>
  <c r="AG366" i="5" s="1"/>
  <c r="Z368" i="5"/>
  <c r="A368" i="11" l="1"/>
  <c r="AJ367" i="5"/>
  <c r="A367" i="11"/>
  <c r="AJ366" i="5"/>
  <c r="AC368" i="5"/>
  <c r="Z369" i="5"/>
  <c r="AC369" i="5" l="1"/>
  <c r="AD368" i="5"/>
  <c r="AG368" i="5" s="1"/>
  <c r="Z370" i="5"/>
  <c r="A369" i="11" l="1"/>
  <c r="AJ368" i="5"/>
  <c r="AC370" i="5"/>
  <c r="AD369" i="5"/>
  <c r="AG369" i="5" s="1"/>
  <c r="Z371" i="5"/>
  <c r="A370" i="11" l="1"/>
  <c r="AJ369" i="5"/>
  <c r="AC371" i="5"/>
  <c r="AD370" i="5"/>
  <c r="Z372" i="5"/>
  <c r="AG370" i="5" l="1"/>
  <c r="A371" i="11" s="1"/>
  <c r="AE371" i="5"/>
  <c r="AE372" i="5" s="1"/>
  <c r="AE373" i="5" s="1"/>
  <c r="AE374" i="5" s="1"/>
  <c r="AE375" i="5" s="1"/>
  <c r="AE376" i="5" s="1"/>
  <c r="AE377" i="5" s="1"/>
  <c r="AE378" i="5" s="1"/>
  <c r="AE379" i="5" s="1"/>
  <c r="AE380" i="5" s="1"/>
  <c r="AJ370" i="5"/>
  <c r="AC372" i="5"/>
  <c r="AD371" i="5"/>
  <c r="Z373" i="5"/>
  <c r="AG371" i="5" l="1"/>
  <c r="A372" i="11" s="1"/>
  <c r="AC373" i="5"/>
  <c r="AD372" i="5"/>
  <c r="AG372" i="5" s="1"/>
  <c r="Z374" i="5"/>
  <c r="AJ371" i="5" l="1"/>
  <c r="A373" i="11"/>
  <c r="AJ372" i="5"/>
  <c r="AC374" i="5"/>
  <c r="AD373" i="5"/>
  <c r="AG373" i="5" s="1"/>
  <c r="Z375" i="5"/>
  <c r="A374" i="11" l="1"/>
  <c r="AJ373" i="5"/>
  <c r="AC375" i="5"/>
  <c r="AD374" i="5"/>
  <c r="AG374" i="5" s="1"/>
  <c r="Z376" i="5"/>
  <c r="A375" i="11" l="1"/>
  <c r="AJ374" i="5"/>
  <c r="AC376" i="5"/>
  <c r="AD375" i="5"/>
  <c r="AG375" i="5" s="1"/>
  <c r="Z377" i="5"/>
  <c r="A376" i="11" l="1"/>
  <c r="AJ375" i="5"/>
  <c r="AC377" i="5"/>
  <c r="AD376" i="5"/>
  <c r="AG376" i="5" s="1"/>
  <c r="Z378" i="5"/>
  <c r="A377" i="11" l="1"/>
  <c r="AJ376" i="5"/>
  <c r="AC378" i="5"/>
  <c r="AD377" i="5"/>
  <c r="AG377" i="5" s="1"/>
  <c r="Z379" i="5"/>
  <c r="A378" i="11" l="1"/>
  <c r="AJ377" i="5"/>
  <c r="AC379" i="5"/>
  <c r="AD378" i="5"/>
  <c r="AG378" i="5" s="1"/>
  <c r="Z380" i="5"/>
  <c r="A379" i="11" l="1"/>
  <c r="AJ378" i="5"/>
  <c r="AC380" i="5"/>
  <c r="AD379" i="5"/>
  <c r="AG379" i="5" s="1"/>
  <c r="Z381" i="5"/>
  <c r="A380" i="11" l="1"/>
  <c r="AJ379" i="5"/>
  <c r="AC381" i="5"/>
  <c r="AD380" i="5"/>
  <c r="Z382" i="5"/>
  <c r="AE381" i="5" l="1"/>
  <c r="AE382" i="5" s="1"/>
  <c r="AE383" i="5" s="1"/>
  <c r="AE384" i="5" s="1"/>
  <c r="AE385" i="5" s="1"/>
  <c r="AE386" i="5" s="1"/>
  <c r="AE387" i="5" s="1"/>
  <c r="AE388" i="5" s="1"/>
  <c r="AE389" i="5" s="1"/>
  <c r="AE390" i="5" s="1"/>
  <c r="AG380" i="5"/>
  <c r="A381" i="11" s="1"/>
  <c r="AC382" i="5"/>
  <c r="AD381" i="5"/>
  <c r="AG381" i="5" s="1"/>
  <c r="Z383" i="5"/>
  <c r="AJ380" i="5" l="1"/>
  <c r="A382" i="11"/>
  <c r="AJ381" i="5"/>
  <c r="AC383" i="5"/>
  <c r="AD382" i="5"/>
  <c r="AG382" i="5" s="1"/>
  <c r="Z384" i="5"/>
  <c r="A383" i="11" l="1"/>
  <c r="AJ382" i="5"/>
  <c r="AC384" i="5"/>
  <c r="AD383" i="5"/>
  <c r="AG383" i="5" s="1"/>
  <c r="Z385" i="5"/>
  <c r="A384" i="11" l="1"/>
  <c r="AJ383" i="5"/>
  <c r="AC385" i="5"/>
  <c r="AD384" i="5"/>
  <c r="AG384" i="5" s="1"/>
  <c r="Z386" i="5"/>
  <c r="A385" i="11" l="1"/>
  <c r="AJ384" i="5"/>
  <c r="AC386" i="5"/>
  <c r="AD385" i="5"/>
  <c r="AG385" i="5" s="1"/>
  <c r="Z387" i="5"/>
  <c r="A386" i="11" l="1"/>
  <c r="AJ385" i="5"/>
  <c r="AC387" i="5"/>
  <c r="AD386" i="5"/>
  <c r="AG386" i="5" s="1"/>
  <c r="Z388" i="5"/>
  <c r="A387" i="11" l="1"/>
  <c r="AJ386" i="5"/>
  <c r="AC388" i="5"/>
  <c r="AD387" i="5"/>
  <c r="AG387" i="5" s="1"/>
  <c r="Z389" i="5"/>
  <c r="A388" i="11" l="1"/>
  <c r="AJ387" i="5"/>
  <c r="AC389" i="5"/>
  <c r="AD388" i="5"/>
  <c r="AG388" i="5" s="1"/>
  <c r="Z390" i="5"/>
  <c r="A389" i="11" l="1"/>
  <c r="AJ388" i="5"/>
  <c r="AC390" i="5"/>
  <c r="AD389" i="5"/>
  <c r="AG389" i="5" s="1"/>
  <c r="Z391" i="5"/>
  <c r="A390" i="11" l="1"/>
  <c r="AJ389" i="5"/>
  <c r="AC391" i="5"/>
  <c r="AD390" i="5"/>
  <c r="Z392" i="5"/>
  <c r="AG390" i="5" l="1"/>
  <c r="AJ390" i="5" s="1"/>
  <c r="AE391" i="5"/>
  <c r="AE392" i="5" s="1"/>
  <c r="AE393" i="5" s="1"/>
  <c r="AE394" i="5" s="1"/>
  <c r="AE395" i="5" s="1"/>
  <c r="AE396" i="5" s="1"/>
  <c r="AE397" i="5" s="1"/>
  <c r="AE398" i="5" s="1"/>
  <c r="AE399" i="5" s="1"/>
  <c r="AE400" i="5" s="1"/>
  <c r="AC392" i="5"/>
  <c r="AD391" i="5"/>
  <c r="Z393" i="5"/>
  <c r="A391" i="11" l="1"/>
  <c r="AG391" i="5"/>
  <c r="A392" i="11" s="1"/>
  <c r="AC393" i="5"/>
  <c r="AD392" i="5"/>
  <c r="AG392" i="5" s="1"/>
  <c r="Z394" i="5"/>
  <c r="AJ391" i="5" l="1"/>
  <c r="A393" i="11"/>
  <c r="AJ392" i="5"/>
  <c r="AC394" i="5"/>
  <c r="AD393" i="5"/>
  <c r="AG393" i="5" s="1"/>
  <c r="Z395" i="5"/>
  <c r="A394" i="11" l="1"/>
  <c r="AJ393" i="5"/>
  <c r="AC395" i="5"/>
  <c r="AD394" i="5"/>
  <c r="AG394" i="5" s="1"/>
  <c r="Z396" i="5"/>
  <c r="A395" i="11" l="1"/>
  <c r="AJ394" i="5"/>
  <c r="AC396" i="5"/>
  <c r="AD395" i="5"/>
  <c r="AG395" i="5" s="1"/>
  <c r="Z397" i="5"/>
  <c r="A396" i="11" l="1"/>
  <c r="AJ395" i="5"/>
  <c r="AC397" i="5"/>
  <c r="AD396" i="5"/>
  <c r="AG396" i="5" s="1"/>
  <c r="Z398" i="5"/>
  <c r="A397" i="11" l="1"/>
  <c r="AJ396" i="5"/>
  <c r="AC398" i="5"/>
  <c r="AD397" i="5"/>
  <c r="AG397" i="5" s="1"/>
  <c r="Z399" i="5"/>
  <c r="A398" i="11" l="1"/>
  <c r="AJ397" i="5"/>
  <c r="AC399" i="5"/>
  <c r="AD398" i="5"/>
  <c r="AG398" i="5" s="1"/>
  <c r="Z400" i="5"/>
  <c r="A399" i="11" l="1"/>
  <c r="AJ398" i="5"/>
  <c r="AC400" i="5"/>
  <c r="AD399" i="5"/>
  <c r="AG399" i="5" s="1"/>
  <c r="Z401" i="5"/>
  <c r="A400" i="11" l="1"/>
  <c r="AJ399" i="5"/>
  <c r="AC401" i="5"/>
  <c r="AD400" i="5"/>
  <c r="Z402" i="5"/>
  <c r="AG400" i="5" l="1"/>
  <c r="A401" i="11" s="1"/>
  <c r="AE401" i="5"/>
  <c r="AE402" i="5" s="1"/>
  <c r="AE403" i="5" s="1"/>
  <c r="AE404" i="5" s="1"/>
  <c r="AE405" i="5" s="1"/>
  <c r="AE406" i="5" s="1"/>
  <c r="AE407" i="5" s="1"/>
  <c r="AE408" i="5" s="1"/>
  <c r="AE409" i="5" s="1"/>
  <c r="AE410" i="5" s="1"/>
  <c r="AC402" i="5"/>
  <c r="AD401" i="5"/>
  <c r="Z403" i="5"/>
  <c r="AJ400" i="5" l="1"/>
  <c r="AG401" i="5"/>
  <c r="A402" i="11" s="1"/>
  <c r="AC403" i="5"/>
  <c r="AD402" i="5"/>
  <c r="AG402" i="5" s="1"/>
  <c r="Z404" i="5"/>
  <c r="AJ401" i="5" l="1"/>
  <c r="A403" i="11"/>
  <c r="AJ402" i="5"/>
  <c r="AC404" i="5"/>
  <c r="AD403" i="5"/>
  <c r="AG403" i="5" s="1"/>
  <c r="Z405" i="5"/>
  <c r="A404" i="11" l="1"/>
  <c r="AJ403" i="5"/>
  <c r="AC405" i="5"/>
  <c r="AD404" i="5"/>
  <c r="AG404" i="5" s="1"/>
  <c r="Z406" i="5"/>
  <c r="A405" i="11" l="1"/>
  <c r="AJ404" i="5"/>
  <c r="AC406" i="5"/>
  <c r="AD405" i="5"/>
  <c r="AG405" i="5" s="1"/>
  <c r="Z407" i="5"/>
  <c r="A406" i="11" l="1"/>
  <c r="AJ405" i="5"/>
  <c r="AC407" i="5"/>
  <c r="AD406" i="5"/>
  <c r="AG406" i="5" s="1"/>
  <c r="Z408" i="5"/>
  <c r="A407" i="11" l="1"/>
  <c r="AJ406" i="5"/>
  <c r="AC408" i="5"/>
  <c r="AD407" i="5"/>
  <c r="AG407" i="5" s="1"/>
  <c r="Z409" i="5"/>
  <c r="A408" i="11" l="1"/>
  <c r="AJ407" i="5"/>
  <c r="AC409" i="5"/>
  <c r="AD408" i="5"/>
  <c r="AG408" i="5" s="1"/>
  <c r="Z410" i="5"/>
  <c r="A409" i="11" l="1"/>
  <c r="AJ408" i="5"/>
  <c r="AC410" i="5"/>
  <c r="AD409" i="5"/>
  <c r="AG409" i="5" s="1"/>
  <c r="Z411" i="5"/>
  <c r="A410" i="11" l="1"/>
  <c r="AJ409" i="5"/>
  <c r="AC411" i="5"/>
  <c r="AD410" i="5"/>
  <c r="Z412" i="5"/>
  <c r="AG410" i="5" l="1"/>
  <c r="A411" i="11" s="1"/>
  <c r="AE411" i="5"/>
  <c r="AE412" i="5" s="1"/>
  <c r="AE413" i="5" s="1"/>
  <c r="AE414" i="5" s="1"/>
  <c r="AE415" i="5" s="1"/>
  <c r="AE416" i="5" s="1"/>
  <c r="AE417" i="5" s="1"/>
  <c r="AE418" i="5" s="1"/>
  <c r="AE419" i="5" s="1"/>
  <c r="AE420" i="5" s="1"/>
  <c r="AC412" i="5"/>
  <c r="AD411" i="5"/>
  <c r="Z413" i="5"/>
  <c r="AG411" i="5" l="1"/>
  <c r="AJ411" i="5" s="1"/>
  <c r="AJ410" i="5"/>
  <c r="A412" i="11"/>
  <c r="AC413" i="5"/>
  <c r="AD412" i="5"/>
  <c r="AG412" i="5" s="1"/>
  <c r="Z414" i="5"/>
  <c r="A413" i="11" l="1"/>
  <c r="AJ412" i="5"/>
  <c r="AC414" i="5"/>
  <c r="AD413" i="5"/>
  <c r="AG413" i="5" s="1"/>
  <c r="Z415" i="5"/>
  <c r="A414" i="11" l="1"/>
  <c r="AJ413" i="5"/>
  <c r="AC415" i="5"/>
  <c r="AD414" i="5"/>
  <c r="AG414" i="5" s="1"/>
  <c r="Z416" i="5"/>
  <c r="A415" i="11" l="1"/>
  <c r="AJ414" i="5"/>
  <c r="AC416" i="5"/>
  <c r="AD415" i="5"/>
  <c r="AG415" i="5" s="1"/>
  <c r="Z417" i="5"/>
  <c r="A416" i="11" l="1"/>
  <c r="AJ415" i="5"/>
  <c r="AC417" i="5"/>
  <c r="AD416" i="5"/>
  <c r="AG416" i="5" s="1"/>
  <c r="Z418" i="5"/>
  <c r="A417" i="11" l="1"/>
  <c r="AJ416" i="5"/>
  <c r="AC418" i="5"/>
  <c r="AD417" i="5"/>
  <c r="AG417" i="5" s="1"/>
  <c r="Z419" i="5"/>
  <c r="A418" i="11" l="1"/>
  <c r="AJ417" i="5"/>
  <c r="AC419" i="5"/>
  <c r="AD418" i="5"/>
  <c r="AG418" i="5" s="1"/>
  <c r="Z420" i="5"/>
  <c r="A419" i="11" l="1"/>
  <c r="AJ418" i="5"/>
  <c r="AC420" i="5"/>
  <c r="AD419" i="5"/>
  <c r="AG419" i="5" s="1"/>
  <c r="Z421" i="5"/>
  <c r="A420" i="11" l="1"/>
  <c r="AJ419" i="5"/>
  <c r="AC421" i="5"/>
  <c r="AD420" i="5"/>
  <c r="Z422" i="5"/>
  <c r="AG420" i="5" l="1"/>
  <c r="AJ420" i="5" s="1"/>
  <c r="AE421" i="5"/>
  <c r="AE422" i="5" s="1"/>
  <c r="AE423" i="5" s="1"/>
  <c r="AE424" i="5" s="1"/>
  <c r="AE425" i="5" s="1"/>
  <c r="AE426" i="5" s="1"/>
  <c r="AE427" i="5" s="1"/>
  <c r="AE428" i="5" s="1"/>
  <c r="AE429" i="5" s="1"/>
  <c r="AE430" i="5" s="1"/>
  <c r="A421" i="11"/>
  <c r="AC422" i="5"/>
  <c r="AD421" i="5"/>
  <c r="AG421" i="5" s="1"/>
  <c r="Z423" i="5"/>
  <c r="A422" i="11" l="1"/>
  <c r="AJ421" i="5"/>
  <c r="AC423" i="5"/>
  <c r="AD422" i="5"/>
  <c r="AG422" i="5" s="1"/>
  <c r="Z424" i="5"/>
  <c r="A423" i="11" l="1"/>
  <c r="AJ422" i="5"/>
  <c r="AC424" i="5"/>
  <c r="AD423" i="5"/>
  <c r="AG423" i="5" s="1"/>
  <c r="Z425" i="5"/>
  <c r="A424" i="11" l="1"/>
  <c r="AJ423" i="5"/>
  <c r="AC425" i="5"/>
  <c r="AD424" i="5"/>
  <c r="AG424" i="5" s="1"/>
  <c r="Z426" i="5"/>
  <c r="A425" i="11" l="1"/>
  <c r="AJ424" i="5"/>
  <c r="AC426" i="5"/>
  <c r="AD425" i="5"/>
  <c r="AG425" i="5" s="1"/>
  <c r="Z427" i="5"/>
  <c r="A426" i="11" l="1"/>
  <c r="AJ425" i="5"/>
  <c r="AC427" i="5"/>
  <c r="AD426" i="5"/>
  <c r="AG426" i="5" s="1"/>
  <c r="Z428" i="5"/>
  <c r="A427" i="11" l="1"/>
  <c r="AJ426" i="5"/>
  <c r="AC428" i="5"/>
  <c r="AD427" i="5"/>
  <c r="AG427" i="5" s="1"/>
  <c r="Z429" i="5"/>
  <c r="A428" i="11" l="1"/>
  <c r="AJ427" i="5"/>
  <c r="AC429" i="5"/>
  <c r="AD428" i="5"/>
  <c r="AG428" i="5" s="1"/>
  <c r="Z430" i="5"/>
  <c r="A429" i="11" l="1"/>
  <c r="AJ428" i="5"/>
  <c r="AC430" i="5"/>
  <c r="AD429" i="5"/>
  <c r="AG429" i="5" s="1"/>
  <c r="Z431" i="5"/>
  <c r="A430" i="11" l="1"/>
  <c r="AJ429" i="5"/>
  <c r="AC431" i="5"/>
  <c r="AD430" i="5"/>
  <c r="Z432" i="5"/>
  <c r="AG430" i="5" l="1"/>
  <c r="A431" i="11" s="1"/>
  <c r="AE431" i="5"/>
  <c r="AE432" i="5" s="1"/>
  <c r="AE433" i="5" s="1"/>
  <c r="AE434" i="5" s="1"/>
  <c r="AE435" i="5" s="1"/>
  <c r="AE436" i="5" s="1"/>
  <c r="AE437" i="5" s="1"/>
  <c r="AE438" i="5" s="1"/>
  <c r="AE439" i="5" s="1"/>
  <c r="AE440" i="5" s="1"/>
  <c r="AC432" i="5"/>
  <c r="AD431" i="5"/>
  <c r="Z433" i="5"/>
  <c r="AJ430" i="5" l="1"/>
  <c r="AG431" i="5"/>
  <c r="AJ431" i="5" s="1"/>
  <c r="AC433" i="5"/>
  <c r="AD432" i="5"/>
  <c r="AG432" i="5" s="1"/>
  <c r="Z434" i="5"/>
  <c r="A432" i="11" l="1"/>
  <c r="A433" i="11"/>
  <c r="AJ432" i="5"/>
  <c r="AC434" i="5"/>
  <c r="AD433" i="5"/>
  <c r="AG433" i="5" s="1"/>
  <c r="Z435" i="5"/>
  <c r="A434" i="11" l="1"/>
  <c r="AJ433" i="5"/>
  <c r="AC435" i="5"/>
  <c r="AD434" i="5"/>
  <c r="AG434" i="5" s="1"/>
  <c r="Z436" i="5"/>
  <c r="A435" i="11" l="1"/>
  <c r="AJ434" i="5"/>
  <c r="AC436" i="5"/>
  <c r="AD435" i="5"/>
  <c r="AG435" i="5" s="1"/>
  <c r="Z437" i="5"/>
  <c r="A436" i="11" l="1"/>
  <c r="AJ435" i="5"/>
  <c r="AC437" i="5"/>
  <c r="AD436" i="5"/>
  <c r="AG436" i="5" s="1"/>
  <c r="Z438" i="5"/>
  <c r="A437" i="11" l="1"/>
  <c r="AJ436" i="5"/>
  <c r="AC438" i="5"/>
  <c r="AD437" i="5"/>
  <c r="AG437" i="5" s="1"/>
  <c r="Z439" i="5"/>
  <c r="A438" i="11" l="1"/>
  <c r="AJ437" i="5"/>
  <c r="AC439" i="5"/>
  <c r="AD438" i="5"/>
  <c r="AG438" i="5" s="1"/>
  <c r="Z440" i="5"/>
  <c r="A439" i="11" l="1"/>
  <c r="AJ438" i="5"/>
  <c r="AC440" i="5"/>
  <c r="AD439" i="5"/>
  <c r="AG439" i="5" s="1"/>
  <c r="Z441" i="5"/>
  <c r="A440" i="11" l="1"/>
  <c r="AJ439" i="5"/>
  <c r="AC441" i="5"/>
  <c r="AD440" i="5"/>
  <c r="Z442" i="5"/>
  <c r="AG440" i="5" l="1"/>
  <c r="A441" i="11" s="1"/>
  <c r="AE441" i="5"/>
  <c r="AE442" i="5" s="1"/>
  <c r="AE443" i="5" s="1"/>
  <c r="AE444" i="5" s="1"/>
  <c r="AE445" i="5" s="1"/>
  <c r="AE446" i="5" s="1"/>
  <c r="AE447" i="5" s="1"/>
  <c r="AE448" i="5" s="1"/>
  <c r="AE449" i="5" s="1"/>
  <c r="AE450" i="5" s="1"/>
  <c r="AJ440" i="5"/>
  <c r="AC442" i="5"/>
  <c r="AD441" i="5"/>
  <c r="Z443" i="5"/>
  <c r="AG441" i="5" l="1"/>
  <c r="A442" i="11" s="1"/>
  <c r="AC443" i="5"/>
  <c r="AD442" i="5"/>
  <c r="AG442" i="5" s="1"/>
  <c r="Z444" i="5"/>
  <c r="AJ441" i="5" l="1"/>
  <c r="A443" i="11"/>
  <c r="AJ442" i="5"/>
  <c r="AC444" i="5"/>
  <c r="AD443" i="5"/>
  <c r="AG443" i="5" s="1"/>
  <c r="Z445" i="5"/>
  <c r="A444" i="11" l="1"/>
  <c r="AJ443" i="5"/>
  <c r="AC445" i="5"/>
  <c r="AD444" i="5"/>
  <c r="AG444" i="5" s="1"/>
  <c r="Z446" i="5"/>
  <c r="A445" i="11" l="1"/>
  <c r="AJ444" i="5"/>
  <c r="AC446" i="5"/>
  <c r="AD445" i="5"/>
  <c r="AG445" i="5" s="1"/>
  <c r="Z447" i="5"/>
  <c r="A446" i="11" l="1"/>
  <c r="AJ445" i="5"/>
  <c r="AC447" i="5"/>
  <c r="AD446" i="5"/>
  <c r="AG446" i="5" s="1"/>
  <c r="Z448" i="5"/>
  <c r="A447" i="11" l="1"/>
  <c r="AJ446" i="5"/>
  <c r="AC448" i="5"/>
  <c r="AD447" i="5"/>
  <c r="AG447" i="5" s="1"/>
  <c r="Z449" i="5"/>
  <c r="A448" i="11" l="1"/>
  <c r="AJ447" i="5"/>
  <c r="AC449" i="5"/>
  <c r="AD448" i="5"/>
  <c r="AG448" i="5" s="1"/>
  <c r="Z450" i="5"/>
  <c r="A449" i="11" l="1"/>
  <c r="AJ448" i="5"/>
  <c r="AC450" i="5"/>
  <c r="AD449" i="5"/>
  <c r="AG449" i="5" s="1"/>
  <c r="Z451" i="5"/>
  <c r="A450" i="11" l="1"/>
  <c r="AJ449" i="5"/>
  <c r="AC451" i="5"/>
  <c r="AD450" i="5"/>
  <c r="Z452" i="5"/>
  <c r="AG450" i="5" l="1"/>
  <c r="A451" i="11" s="1"/>
  <c r="AE451" i="5"/>
  <c r="AE452" i="5" s="1"/>
  <c r="AE453" i="5" s="1"/>
  <c r="AE454" i="5" s="1"/>
  <c r="AE455" i="5" s="1"/>
  <c r="AE456" i="5" s="1"/>
  <c r="AE457" i="5" s="1"/>
  <c r="AE458" i="5" s="1"/>
  <c r="AE459" i="5" s="1"/>
  <c r="AE460" i="5" s="1"/>
  <c r="AJ450" i="5"/>
  <c r="AC452" i="5"/>
  <c r="AD451" i="5"/>
  <c r="Z453" i="5"/>
  <c r="AG451" i="5" l="1"/>
  <c r="A452" i="11" s="1"/>
  <c r="AC453" i="5"/>
  <c r="AD452" i="5"/>
  <c r="AG452" i="5" s="1"/>
  <c r="Z454" i="5"/>
  <c r="AJ451" i="5" l="1"/>
  <c r="A453" i="11"/>
  <c r="AJ452" i="5"/>
  <c r="AC454" i="5"/>
  <c r="AD453" i="5"/>
  <c r="AG453" i="5" s="1"/>
  <c r="Z455" i="5"/>
  <c r="A454" i="11" l="1"/>
  <c r="AJ453" i="5"/>
  <c r="AC455" i="5"/>
  <c r="AD454" i="5"/>
  <c r="AG454" i="5" s="1"/>
  <c r="Z456" i="5"/>
  <c r="A455" i="11" l="1"/>
  <c r="AJ454" i="5"/>
  <c r="AC456" i="5"/>
  <c r="AD455" i="5"/>
  <c r="AG455" i="5" s="1"/>
  <c r="Z457" i="5"/>
  <c r="A456" i="11" l="1"/>
  <c r="AJ455" i="5"/>
  <c r="AC457" i="5"/>
  <c r="AD456" i="5"/>
  <c r="AG456" i="5" s="1"/>
  <c r="Z458" i="5"/>
  <c r="A457" i="11" l="1"/>
  <c r="AJ456" i="5"/>
  <c r="AC458" i="5"/>
  <c r="AD457" i="5"/>
  <c r="AG457" i="5" s="1"/>
  <c r="Z459" i="5"/>
  <c r="A458" i="11" l="1"/>
  <c r="AJ457" i="5"/>
  <c r="AC459" i="5"/>
  <c r="AD458" i="5"/>
  <c r="AG458" i="5" s="1"/>
  <c r="Z460" i="5"/>
  <c r="A459" i="11" l="1"/>
  <c r="AJ458" i="5"/>
  <c r="AC460" i="5"/>
  <c r="AD459" i="5"/>
  <c r="AG459" i="5" s="1"/>
  <c r="Z461" i="5"/>
  <c r="A460" i="11" l="1"/>
  <c r="AJ459" i="5"/>
  <c r="AC461" i="5"/>
  <c r="AD460" i="5"/>
  <c r="Z462" i="5"/>
  <c r="AG460" i="5" l="1"/>
  <c r="A461" i="11" s="1"/>
  <c r="AE461" i="5"/>
  <c r="AE462" i="5" s="1"/>
  <c r="AE463" i="5" s="1"/>
  <c r="AE464" i="5" s="1"/>
  <c r="AE465" i="5" s="1"/>
  <c r="AE466" i="5" s="1"/>
  <c r="AE467" i="5" s="1"/>
  <c r="AE468" i="5" s="1"/>
  <c r="AE469" i="5" s="1"/>
  <c r="AE470" i="5" s="1"/>
  <c r="AJ460" i="5"/>
  <c r="AC462" i="5"/>
  <c r="AD461" i="5"/>
  <c r="Z463" i="5"/>
  <c r="AG461" i="5" l="1"/>
  <c r="A462" i="11" s="1"/>
  <c r="AJ461" i="5"/>
  <c r="AC463" i="5"/>
  <c r="AD462" i="5"/>
  <c r="AG462" i="5" s="1"/>
  <c r="Z464" i="5"/>
  <c r="A463" i="11" l="1"/>
  <c r="AJ462" i="5"/>
  <c r="AC464" i="5"/>
  <c r="AD463" i="5"/>
  <c r="AG463" i="5" s="1"/>
  <c r="Z465" i="5"/>
  <c r="A464" i="11" l="1"/>
  <c r="AJ463" i="5"/>
  <c r="AC465" i="5"/>
  <c r="AD464" i="5"/>
  <c r="AG464" i="5" s="1"/>
  <c r="Z466" i="5"/>
  <c r="A465" i="11" l="1"/>
  <c r="AJ464" i="5"/>
  <c r="AC466" i="5"/>
  <c r="AD465" i="5"/>
  <c r="AG465" i="5" s="1"/>
  <c r="Z467" i="5"/>
  <c r="A466" i="11" l="1"/>
  <c r="AJ465" i="5"/>
  <c r="AC467" i="5"/>
  <c r="AD466" i="5"/>
  <c r="AG466" i="5" s="1"/>
  <c r="Z468" i="5"/>
  <c r="A467" i="11" l="1"/>
  <c r="AJ466" i="5"/>
  <c r="AC468" i="5"/>
  <c r="AD467" i="5"/>
  <c r="AG467" i="5" s="1"/>
  <c r="Z469" i="5"/>
  <c r="A468" i="11" l="1"/>
  <c r="AJ467" i="5"/>
  <c r="AC469" i="5"/>
  <c r="AD468" i="5"/>
  <c r="AG468" i="5" s="1"/>
  <c r="Z470" i="5"/>
  <c r="A469" i="11" l="1"/>
  <c r="AJ468" i="5"/>
  <c r="AC470" i="5"/>
  <c r="AD469" i="5"/>
  <c r="AG469" i="5" s="1"/>
  <c r="Z471" i="5"/>
  <c r="A470" i="11" l="1"/>
  <c r="AJ469" i="5"/>
  <c r="AC471" i="5"/>
  <c r="AD470" i="5"/>
  <c r="Z472" i="5"/>
  <c r="AG470" i="5" l="1"/>
  <c r="A471" i="11" s="1"/>
  <c r="AE471" i="5"/>
  <c r="AE472" i="5" s="1"/>
  <c r="AE473" i="5" s="1"/>
  <c r="AE474" i="5" s="1"/>
  <c r="AE475" i="5" s="1"/>
  <c r="AE476" i="5" s="1"/>
  <c r="AE477" i="5" s="1"/>
  <c r="AE478" i="5" s="1"/>
  <c r="AE479" i="5" s="1"/>
  <c r="AE480" i="5" s="1"/>
  <c r="AC472" i="5"/>
  <c r="AD471" i="5"/>
  <c r="Z473" i="5"/>
  <c r="AG471" i="5" l="1"/>
  <c r="AJ470" i="5"/>
  <c r="A472" i="11"/>
  <c r="AJ471" i="5"/>
  <c r="AC473" i="5"/>
  <c r="AD472" i="5"/>
  <c r="AG472" i="5" s="1"/>
  <c r="Z474" i="5"/>
  <c r="A473" i="11" l="1"/>
  <c r="AJ472" i="5"/>
  <c r="AC474" i="5"/>
  <c r="AD473" i="5"/>
  <c r="AG473" i="5" s="1"/>
  <c r="Z475" i="5"/>
  <c r="A474" i="11" l="1"/>
  <c r="AJ473" i="5"/>
  <c r="AC475" i="5"/>
  <c r="AD474" i="5"/>
  <c r="AG474" i="5" s="1"/>
  <c r="Z476" i="5"/>
  <c r="A475" i="11" l="1"/>
  <c r="AJ474" i="5"/>
  <c r="AC476" i="5"/>
  <c r="AD475" i="5"/>
  <c r="AG475" i="5" s="1"/>
  <c r="Z477" i="5"/>
  <c r="A476" i="11" l="1"/>
  <c r="AJ475" i="5"/>
  <c r="AC477" i="5"/>
  <c r="AD476" i="5"/>
  <c r="AG476" i="5" s="1"/>
  <c r="Z478" i="5"/>
  <c r="A477" i="11" l="1"/>
  <c r="AJ476" i="5"/>
  <c r="AC478" i="5"/>
  <c r="AD477" i="5"/>
  <c r="AG477" i="5" s="1"/>
  <c r="Z479" i="5"/>
  <c r="A478" i="11" l="1"/>
  <c r="AJ477" i="5"/>
  <c r="AC479" i="5"/>
  <c r="AD478" i="5"/>
  <c r="AG478" i="5" s="1"/>
  <c r="Z480" i="5"/>
  <c r="A479" i="11" l="1"/>
  <c r="AJ478" i="5"/>
  <c r="AC480" i="5"/>
  <c r="AD479" i="5"/>
  <c r="AG479" i="5" s="1"/>
  <c r="Z481" i="5"/>
  <c r="A480" i="11" l="1"/>
  <c r="AJ479" i="5"/>
  <c r="AC481" i="5"/>
  <c r="AD480" i="5"/>
  <c r="Z482" i="5"/>
  <c r="AG480" i="5" l="1"/>
  <c r="AE481" i="5"/>
  <c r="AE482" i="5" s="1"/>
  <c r="AE483" i="5" s="1"/>
  <c r="AE484" i="5" s="1"/>
  <c r="AE485" i="5" s="1"/>
  <c r="AE486" i="5" s="1"/>
  <c r="AE487" i="5" s="1"/>
  <c r="AE488" i="5" s="1"/>
  <c r="AE489" i="5" s="1"/>
  <c r="AE490" i="5" s="1"/>
  <c r="A481" i="11"/>
  <c r="AJ480" i="5"/>
  <c r="AC482" i="5"/>
  <c r="AD481" i="5"/>
  <c r="Z483" i="5"/>
  <c r="AG481" i="5" l="1"/>
  <c r="A482" i="11" s="1"/>
  <c r="AC483" i="5"/>
  <c r="AD482" i="5"/>
  <c r="AG482" i="5" s="1"/>
  <c r="Z484" i="5"/>
  <c r="AJ481" i="5" l="1"/>
  <c r="A483" i="11"/>
  <c r="AJ482" i="5"/>
  <c r="AC484" i="5"/>
  <c r="AD483" i="5"/>
  <c r="AG483" i="5" s="1"/>
  <c r="Z485" i="5"/>
  <c r="A484" i="11" l="1"/>
  <c r="AJ483" i="5"/>
  <c r="AC485" i="5"/>
  <c r="AD484" i="5"/>
  <c r="AG484" i="5" s="1"/>
  <c r="Z486" i="5"/>
  <c r="A485" i="11" l="1"/>
  <c r="AJ484" i="5"/>
  <c r="AC486" i="5"/>
  <c r="AD485" i="5"/>
  <c r="AG485" i="5" s="1"/>
  <c r="Z487" i="5"/>
  <c r="A486" i="11" l="1"/>
  <c r="AJ485" i="5"/>
  <c r="AC487" i="5"/>
  <c r="AD486" i="5"/>
  <c r="AG486" i="5" s="1"/>
  <c r="Z488" i="5"/>
  <c r="A487" i="11" l="1"/>
  <c r="AJ486" i="5"/>
  <c r="AC488" i="5"/>
  <c r="AD487" i="5"/>
  <c r="AG487" i="5" s="1"/>
  <c r="Z489" i="5"/>
  <c r="A488" i="11" l="1"/>
  <c r="AJ487" i="5"/>
  <c r="AC489" i="5"/>
  <c r="AD488" i="5"/>
  <c r="AG488" i="5" s="1"/>
  <c r="Z490" i="5"/>
  <c r="A489" i="11" l="1"/>
  <c r="AJ488" i="5"/>
  <c r="AC490" i="5"/>
  <c r="AD489" i="5"/>
  <c r="AG489" i="5" s="1"/>
  <c r="Z491" i="5"/>
  <c r="A490" i="11" l="1"/>
  <c r="AJ489" i="5"/>
  <c r="AC491" i="5"/>
  <c r="AD490" i="5"/>
  <c r="Z492" i="5"/>
  <c r="AG490" i="5" l="1"/>
  <c r="AE491" i="5"/>
  <c r="AE492" i="5" s="1"/>
  <c r="AE493" i="5" s="1"/>
  <c r="AE494" i="5" s="1"/>
  <c r="AE495" i="5" s="1"/>
  <c r="AE496" i="5" s="1"/>
  <c r="AE497" i="5" s="1"/>
  <c r="AE498" i="5" s="1"/>
  <c r="AE499" i="5" s="1"/>
  <c r="AE500" i="5" s="1"/>
  <c r="A491" i="11"/>
  <c r="AJ490" i="5"/>
  <c r="AC492" i="5"/>
  <c r="AD491" i="5"/>
  <c r="Z493" i="5"/>
  <c r="AG491" i="5" l="1"/>
  <c r="A492" i="11" s="1"/>
  <c r="AC493" i="5"/>
  <c r="AD492" i="5"/>
  <c r="AG492" i="5" s="1"/>
  <c r="Z494" i="5"/>
  <c r="AJ491" i="5" l="1"/>
  <c r="A493" i="11"/>
  <c r="AJ492" i="5"/>
  <c r="AC494" i="5"/>
  <c r="AD493" i="5"/>
  <c r="AG493" i="5" s="1"/>
  <c r="Z495" i="5"/>
  <c r="A494" i="11" l="1"/>
  <c r="AJ493" i="5"/>
  <c r="AC495" i="5"/>
  <c r="AD494" i="5"/>
  <c r="AG494" i="5" s="1"/>
  <c r="Z496" i="5"/>
  <c r="A495" i="11" l="1"/>
  <c r="AJ494" i="5"/>
  <c r="AC496" i="5"/>
  <c r="AD495" i="5"/>
  <c r="AG495" i="5" s="1"/>
  <c r="Z497" i="5"/>
  <c r="A496" i="11" l="1"/>
  <c r="AJ495" i="5"/>
  <c r="AC497" i="5"/>
  <c r="AD496" i="5"/>
  <c r="AG496" i="5" s="1"/>
  <c r="Z498" i="5"/>
  <c r="A497" i="11" l="1"/>
  <c r="AJ496" i="5"/>
  <c r="AC498" i="5"/>
  <c r="AD497" i="5"/>
  <c r="AG497" i="5" s="1"/>
  <c r="Z499" i="5"/>
  <c r="A498" i="11" l="1"/>
  <c r="AJ497" i="5"/>
  <c r="AC499" i="5"/>
  <c r="AD498" i="5"/>
  <c r="AG498" i="5" s="1"/>
  <c r="Z500" i="5"/>
  <c r="A499" i="11" l="1"/>
  <c r="AJ498" i="5"/>
  <c r="AC500" i="5"/>
  <c r="AD499" i="5"/>
  <c r="AG499" i="5" s="1"/>
  <c r="Z501" i="5"/>
  <c r="A500" i="11" l="1"/>
  <c r="AJ499" i="5"/>
  <c r="AC501" i="5"/>
  <c r="AD500" i="5"/>
  <c r="Z502" i="5"/>
  <c r="AG500" i="5" l="1"/>
  <c r="A501" i="11" s="1"/>
  <c r="AE501" i="5"/>
  <c r="AE502" i="5" s="1"/>
  <c r="AE503" i="5" s="1"/>
  <c r="AE504" i="5" s="1"/>
  <c r="AE505" i="5" s="1"/>
  <c r="AE506" i="5" s="1"/>
  <c r="AE507" i="5" s="1"/>
  <c r="AE508" i="5" s="1"/>
  <c r="AE509" i="5" s="1"/>
  <c r="AE510" i="5" s="1"/>
  <c r="AJ500" i="5"/>
  <c r="AC502" i="5"/>
  <c r="AD501" i="5"/>
  <c r="Z503" i="5"/>
  <c r="AG501" i="5" l="1"/>
  <c r="A502" i="11" s="1"/>
  <c r="AC503" i="5"/>
  <c r="AD502" i="5"/>
  <c r="AG502" i="5" s="1"/>
  <c r="Z504" i="5"/>
  <c r="AJ501" i="5" l="1"/>
  <c r="A503" i="11"/>
  <c r="AJ502" i="5"/>
  <c r="AC504" i="5"/>
  <c r="AD503" i="5"/>
  <c r="AG503" i="5" s="1"/>
  <c r="Z505" i="5"/>
  <c r="A504" i="11" l="1"/>
  <c r="AJ503" i="5"/>
  <c r="AC505" i="5"/>
  <c r="AD504" i="5"/>
  <c r="AG504" i="5" s="1"/>
  <c r="Z506" i="5"/>
  <c r="A505" i="11" l="1"/>
  <c r="AJ504" i="5"/>
  <c r="AC506" i="5"/>
  <c r="AD505" i="5"/>
  <c r="AG505" i="5" s="1"/>
  <c r="Z507" i="5"/>
  <c r="A506" i="11" l="1"/>
  <c r="AJ505" i="5"/>
  <c r="AC507" i="5"/>
  <c r="AD506" i="5"/>
  <c r="AG506" i="5" s="1"/>
  <c r="Z508" i="5"/>
  <c r="A507" i="11" l="1"/>
  <c r="AJ506" i="5"/>
  <c r="AC508" i="5"/>
  <c r="AD507" i="5"/>
  <c r="AG507" i="5" s="1"/>
  <c r="Z509" i="5"/>
  <c r="A508" i="11" l="1"/>
  <c r="AJ507" i="5"/>
  <c r="AC509" i="5"/>
  <c r="AD508" i="5"/>
  <c r="AG508" i="5" s="1"/>
  <c r="Z510" i="5"/>
  <c r="A509" i="11" l="1"/>
  <c r="AJ508" i="5"/>
  <c r="AC510" i="5"/>
  <c r="AD509" i="5"/>
  <c r="AG509" i="5" s="1"/>
  <c r="Z511" i="5"/>
  <c r="A510" i="11" l="1"/>
  <c r="AJ509" i="5"/>
  <c r="AC511" i="5"/>
  <c r="AD510" i="5"/>
  <c r="Z512" i="5"/>
  <c r="AG510" i="5" l="1"/>
  <c r="A511" i="11" s="1"/>
  <c r="AE511" i="5"/>
  <c r="AE512" i="5" s="1"/>
  <c r="AE513" i="5" s="1"/>
  <c r="AE514" i="5" s="1"/>
  <c r="AE515" i="5" s="1"/>
  <c r="AE516" i="5" s="1"/>
  <c r="AE517" i="5" s="1"/>
  <c r="AE518" i="5" s="1"/>
  <c r="AE519" i="5" s="1"/>
  <c r="AE520" i="5" s="1"/>
  <c r="AC512" i="5"/>
  <c r="AD511" i="5"/>
  <c r="Z513" i="5"/>
  <c r="AG511" i="5" l="1"/>
  <c r="AJ511" i="5" s="1"/>
  <c r="AJ510" i="5"/>
  <c r="A512" i="11"/>
  <c r="AC513" i="5"/>
  <c r="AD512" i="5"/>
  <c r="AG512" i="5" s="1"/>
  <c r="Z514" i="5"/>
  <c r="A513" i="11" l="1"/>
  <c r="AJ512" i="5"/>
  <c r="AC514" i="5"/>
  <c r="AD513" i="5"/>
  <c r="AG513" i="5" s="1"/>
  <c r="Z515" i="5"/>
  <c r="A514" i="11" l="1"/>
  <c r="AJ513" i="5"/>
  <c r="AC515" i="5"/>
  <c r="AD514" i="5"/>
  <c r="AG514" i="5" s="1"/>
  <c r="Z516" i="5"/>
  <c r="A515" i="11" l="1"/>
  <c r="AJ514" i="5"/>
  <c r="AC516" i="5"/>
  <c r="AD515" i="5"/>
  <c r="AG515" i="5" s="1"/>
  <c r="Z517" i="5"/>
  <c r="A516" i="11" l="1"/>
  <c r="AJ515" i="5"/>
  <c r="AC517" i="5"/>
  <c r="AD516" i="5"/>
  <c r="AG516" i="5" s="1"/>
  <c r="Z518" i="5"/>
  <c r="A517" i="11" l="1"/>
  <c r="AJ516" i="5"/>
  <c r="AC518" i="5"/>
  <c r="AD517" i="5"/>
  <c r="AG517" i="5" s="1"/>
  <c r="Z519" i="5"/>
  <c r="A518" i="11" l="1"/>
  <c r="AJ517" i="5"/>
  <c r="AC519" i="5"/>
  <c r="AD518" i="5"/>
  <c r="AG518" i="5" s="1"/>
  <c r="Z520" i="5"/>
  <c r="A519" i="11" l="1"/>
  <c r="AJ518" i="5"/>
  <c r="AC520" i="5"/>
  <c r="AD519" i="5"/>
  <c r="AG519" i="5" s="1"/>
  <c r="Z521" i="5"/>
  <c r="A520" i="11" l="1"/>
  <c r="AJ519" i="5"/>
  <c r="AC521" i="5"/>
  <c r="AD520" i="5"/>
  <c r="Z522" i="5"/>
  <c r="AE521" i="5" l="1"/>
  <c r="AE522" i="5" s="1"/>
  <c r="AE523" i="5" s="1"/>
  <c r="AE524" i="5" s="1"/>
  <c r="AE525" i="5" s="1"/>
  <c r="AE526" i="5" s="1"/>
  <c r="AE527" i="5" s="1"/>
  <c r="AE528" i="5" s="1"/>
  <c r="AE529" i="5" s="1"/>
  <c r="AE530" i="5" s="1"/>
  <c r="AG520" i="5"/>
  <c r="A521" i="11" s="1"/>
  <c r="AC522" i="5"/>
  <c r="AD522" i="5" s="1"/>
  <c r="AD521" i="5"/>
  <c r="Z523" i="5"/>
  <c r="AG521" i="5" l="1"/>
  <c r="A522" i="11" s="1"/>
  <c r="AG522" i="5"/>
  <c r="AJ520" i="5"/>
  <c r="A523" i="11"/>
  <c r="AJ522" i="5"/>
  <c r="AJ521" i="5"/>
  <c r="AC523" i="5"/>
  <c r="Z524" i="5"/>
  <c r="AC524" i="5" l="1"/>
  <c r="AD523" i="5"/>
  <c r="AG523" i="5" s="1"/>
  <c r="Z525" i="5"/>
  <c r="A524" i="11" l="1"/>
  <c r="AJ523" i="5"/>
  <c r="AC525" i="5"/>
  <c r="AD524" i="5"/>
  <c r="AG524" i="5" s="1"/>
  <c r="Z526" i="5"/>
  <c r="A525" i="11" l="1"/>
  <c r="AJ524" i="5"/>
  <c r="AC526" i="5"/>
  <c r="AD525" i="5"/>
  <c r="AG525" i="5" s="1"/>
  <c r="Z527" i="5"/>
  <c r="A526" i="11" l="1"/>
  <c r="AJ525" i="5"/>
  <c r="AC527" i="5"/>
  <c r="AD526" i="5"/>
  <c r="AG526" i="5" s="1"/>
  <c r="Z528" i="5"/>
  <c r="A527" i="11" l="1"/>
  <c r="AJ526" i="5"/>
  <c r="AC528" i="5"/>
  <c r="AD527" i="5"/>
  <c r="AG527" i="5" s="1"/>
  <c r="Z529" i="5"/>
  <c r="A528" i="11" l="1"/>
  <c r="AJ527" i="5"/>
  <c r="AC529" i="5"/>
  <c r="AD528" i="5"/>
  <c r="AG528" i="5" s="1"/>
  <c r="Z530" i="5"/>
  <c r="A529" i="11" l="1"/>
  <c r="AJ528" i="5"/>
  <c r="AC530" i="5"/>
  <c r="AD529" i="5"/>
  <c r="AG529" i="5" s="1"/>
  <c r="Z531" i="5"/>
  <c r="A530" i="11" l="1"/>
  <c r="AJ529" i="5"/>
  <c r="AC531" i="5"/>
  <c r="AD530" i="5"/>
  <c r="Z532" i="5"/>
  <c r="AG530" i="5" l="1"/>
  <c r="AE531" i="5"/>
  <c r="AE532" i="5" s="1"/>
  <c r="AE533" i="5" s="1"/>
  <c r="AE534" i="5" s="1"/>
  <c r="AE535" i="5" s="1"/>
  <c r="AE536" i="5" s="1"/>
  <c r="AE537" i="5" s="1"/>
  <c r="AE538" i="5" s="1"/>
  <c r="AE539" i="5" s="1"/>
  <c r="AE540" i="5" s="1"/>
  <c r="A531" i="11"/>
  <c r="AJ530" i="5"/>
  <c r="AC532" i="5"/>
  <c r="AD531" i="5"/>
  <c r="Z533" i="5"/>
  <c r="AG531" i="5" l="1"/>
  <c r="A532" i="11"/>
  <c r="AJ531" i="5"/>
  <c r="AC533" i="5"/>
  <c r="AD532" i="5"/>
  <c r="AG532" i="5" s="1"/>
  <c r="Z534" i="5"/>
  <c r="A533" i="11" l="1"/>
  <c r="AJ532" i="5"/>
  <c r="AC534" i="5"/>
  <c r="AD533" i="5"/>
  <c r="AG533" i="5" s="1"/>
  <c r="Z535" i="5"/>
  <c r="A534" i="11" l="1"/>
  <c r="AJ533" i="5"/>
  <c r="AC535" i="5"/>
  <c r="AD534" i="5"/>
  <c r="AG534" i="5" s="1"/>
  <c r="Z536" i="5"/>
  <c r="A535" i="11" l="1"/>
  <c r="AJ534" i="5"/>
  <c r="AC536" i="5"/>
  <c r="AD535" i="5"/>
  <c r="AG535" i="5" s="1"/>
  <c r="Z537" i="5"/>
  <c r="A536" i="11" l="1"/>
  <c r="AJ535" i="5"/>
  <c r="AC537" i="5"/>
  <c r="AD536" i="5"/>
  <c r="AG536" i="5" s="1"/>
  <c r="Z538" i="5"/>
  <c r="A537" i="11" l="1"/>
  <c r="AJ536" i="5"/>
  <c r="AC538" i="5"/>
  <c r="AD537" i="5"/>
  <c r="AG537" i="5" s="1"/>
  <c r="Z539" i="5"/>
  <c r="A538" i="11" l="1"/>
  <c r="AJ537" i="5"/>
  <c r="AC539" i="5"/>
  <c r="AD538" i="5"/>
  <c r="AG538" i="5" s="1"/>
  <c r="Z540" i="5"/>
  <c r="A539" i="11" l="1"/>
  <c r="AJ538" i="5"/>
  <c r="AC540" i="5"/>
  <c r="AD539" i="5"/>
  <c r="AG539" i="5" s="1"/>
  <c r="Z541" i="5"/>
  <c r="A540" i="11" l="1"/>
  <c r="AJ539" i="5"/>
  <c r="AC541" i="5"/>
  <c r="AD540" i="5"/>
  <c r="Z542" i="5"/>
  <c r="AE541" i="5" l="1"/>
  <c r="AE542" i="5" s="1"/>
  <c r="AE543" i="5" s="1"/>
  <c r="AE544" i="5" s="1"/>
  <c r="AE545" i="5" s="1"/>
  <c r="AE546" i="5" s="1"/>
  <c r="AE547" i="5" s="1"/>
  <c r="AE548" i="5" s="1"/>
  <c r="AE549" i="5" s="1"/>
  <c r="AE550" i="5" s="1"/>
  <c r="AG540" i="5"/>
  <c r="A541" i="11" s="1"/>
  <c r="AC542" i="5"/>
  <c r="AD541" i="5"/>
  <c r="Z543" i="5"/>
  <c r="AG541" i="5" l="1"/>
  <c r="AJ541" i="5" s="1"/>
  <c r="AJ540" i="5"/>
  <c r="A542" i="11"/>
  <c r="AC543" i="5"/>
  <c r="AD542" i="5"/>
  <c r="AG542" i="5" s="1"/>
  <c r="Z544" i="5"/>
  <c r="A543" i="11" l="1"/>
  <c r="AJ542" i="5"/>
  <c r="AC544" i="5"/>
  <c r="AD543" i="5"/>
  <c r="AG543" i="5" s="1"/>
  <c r="Z545" i="5"/>
  <c r="A544" i="11" l="1"/>
  <c r="AJ543" i="5"/>
  <c r="AC545" i="5"/>
  <c r="AD544" i="5"/>
  <c r="AG544" i="5" s="1"/>
  <c r="Z546" i="5"/>
  <c r="A545" i="11" l="1"/>
  <c r="AJ544" i="5"/>
  <c r="AC546" i="5"/>
  <c r="AD545" i="5"/>
  <c r="AG545" i="5" s="1"/>
  <c r="Z547" i="5"/>
  <c r="A546" i="11" l="1"/>
  <c r="AJ545" i="5"/>
  <c r="AC547" i="5"/>
  <c r="AD546" i="5"/>
  <c r="AG546" i="5" s="1"/>
  <c r="Z548" i="5"/>
  <c r="A547" i="11" l="1"/>
  <c r="AJ546" i="5"/>
  <c r="AC548" i="5"/>
  <c r="AD547" i="5"/>
  <c r="AG547" i="5" s="1"/>
  <c r="Z549" i="5"/>
  <c r="A548" i="11" l="1"/>
  <c r="AJ547" i="5"/>
  <c r="AC549" i="5"/>
  <c r="AD548" i="5"/>
  <c r="AG548" i="5" s="1"/>
  <c r="Z550" i="5"/>
  <c r="A549" i="11" l="1"/>
  <c r="AJ548" i="5"/>
  <c r="AC550" i="5"/>
  <c r="AD549" i="5"/>
  <c r="AG549" i="5" s="1"/>
  <c r="Z551" i="5"/>
  <c r="A550" i="11" l="1"/>
  <c r="AJ549" i="5"/>
  <c r="AC551" i="5"/>
  <c r="AD550" i="5"/>
  <c r="Z552" i="5"/>
  <c r="AG550" i="5" l="1"/>
  <c r="A551" i="11" s="1"/>
  <c r="AE551" i="5"/>
  <c r="AE552" i="5" s="1"/>
  <c r="AE553" i="5" s="1"/>
  <c r="AE554" i="5" s="1"/>
  <c r="AE555" i="5" s="1"/>
  <c r="AE556" i="5" s="1"/>
  <c r="AE557" i="5" s="1"/>
  <c r="AE558" i="5" s="1"/>
  <c r="AE559" i="5" s="1"/>
  <c r="AE560" i="5" s="1"/>
  <c r="AJ550" i="5"/>
  <c r="AC552" i="5"/>
  <c r="AD551" i="5"/>
  <c r="Z553" i="5"/>
  <c r="AG551" i="5" l="1"/>
  <c r="A552" i="11" s="1"/>
  <c r="AJ551" i="5"/>
  <c r="AC553" i="5"/>
  <c r="AD552" i="5"/>
  <c r="AG552" i="5" s="1"/>
  <c r="Z554" i="5"/>
  <c r="A553" i="11" l="1"/>
  <c r="AJ552" i="5"/>
  <c r="AC554" i="5"/>
  <c r="AD554" i="5" s="1"/>
  <c r="AG554" i="5" s="1"/>
  <c r="AD553" i="5"/>
  <c r="AG553" i="5" s="1"/>
  <c r="Z555" i="5"/>
  <c r="A555" i="11" l="1"/>
  <c r="AJ554" i="5"/>
  <c r="A554" i="11"/>
  <c r="AJ553" i="5"/>
  <c r="AC555" i="5"/>
  <c r="Z556" i="5"/>
  <c r="AC556" i="5" l="1"/>
  <c r="AD555" i="5"/>
  <c r="AG555" i="5" s="1"/>
  <c r="Z557" i="5"/>
  <c r="A556" i="11" l="1"/>
  <c r="AJ555" i="5"/>
  <c r="AC557" i="5"/>
  <c r="AD556" i="5"/>
  <c r="AG556" i="5" s="1"/>
  <c r="Z558" i="5"/>
  <c r="A557" i="11" l="1"/>
  <c r="AJ556" i="5"/>
  <c r="AC558" i="5"/>
  <c r="AD557" i="5"/>
  <c r="AG557" i="5" s="1"/>
  <c r="Z559" i="5"/>
  <c r="A558" i="11" l="1"/>
  <c r="AJ557" i="5"/>
  <c r="AC559" i="5"/>
  <c r="AD558" i="5"/>
  <c r="AG558" i="5" s="1"/>
  <c r="Z560" i="5"/>
  <c r="A559" i="11" l="1"/>
  <c r="AJ558" i="5"/>
  <c r="AC560" i="5"/>
  <c r="AD559" i="5"/>
  <c r="AG559" i="5" s="1"/>
  <c r="Z561" i="5"/>
  <c r="A560" i="11" l="1"/>
  <c r="AJ559" i="5"/>
  <c r="AC561" i="5"/>
  <c r="AD560" i="5"/>
  <c r="Z562" i="5"/>
  <c r="AG560" i="5" l="1"/>
  <c r="A561" i="11" s="1"/>
  <c r="AE561" i="5"/>
  <c r="AE562" i="5" s="1"/>
  <c r="AE563" i="5" s="1"/>
  <c r="AE564" i="5" s="1"/>
  <c r="AE565" i="5" s="1"/>
  <c r="AE566" i="5" s="1"/>
  <c r="AE567" i="5" s="1"/>
  <c r="AE568" i="5" s="1"/>
  <c r="AE569" i="5" s="1"/>
  <c r="AE570" i="5" s="1"/>
  <c r="AC562" i="5"/>
  <c r="AD561" i="5"/>
  <c r="Z563" i="5"/>
  <c r="AJ560" i="5" l="1"/>
  <c r="AG561" i="5"/>
  <c r="A562" i="11" s="1"/>
  <c r="AC563" i="5"/>
  <c r="AD562" i="5"/>
  <c r="AG562" i="5" s="1"/>
  <c r="Z564" i="5"/>
  <c r="AJ561" i="5" l="1"/>
  <c r="A563" i="11"/>
  <c r="AJ562" i="5"/>
  <c r="AC564" i="5"/>
  <c r="AD563" i="5"/>
  <c r="AG563" i="5" s="1"/>
  <c r="Z565" i="5"/>
  <c r="A564" i="11" l="1"/>
  <c r="AJ563" i="5"/>
  <c r="AC565" i="5"/>
  <c r="AD564" i="5"/>
  <c r="AG564" i="5" s="1"/>
  <c r="Z566" i="5"/>
  <c r="A565" i="11" l="1"/>
  <c r="AJ564" i="5"/>
  <c r="AC566" i="5"/>
  <c r="AD565" i="5"/>
  <c r="AG565" i="5" s="1"/>
  <c r="Z567" i="5"/>
  <c r="A566" i="11" l="1"/>
  <c r="AJ565" i="5"/>
  <c r="AC567" i="5"/>
  <c r="AD566" i="5"/>
  <c r="AG566" i="5" s="1"/>
  <c r="Z568" i="5"/>
  <c r="A567" i="11" l="1"/>
  <c r="AJ566" i="5"/>
  <c r="AC568" i="5"/>
  <c r="AD567" i="5"/>
  <c r="AG567" i="5" s="1"/>
  <c r="Z569" i="5"/>
  <c r="A568" i="11" l="1"/>
  <c r="AJ567" i="5"/>
  <c r="AC569" i="5"/>
  <c r="AD568" i="5"/>
  <c r="AG568" i="5" s="1"/>
  <c r="Z570" i="5"/>
  <c r="A569" i="11" l="1"/>
  <c r="AJ568" i="5"/>
  <c r="AC570" i="5"/>
  <c r="AD569" i="5"/>
  <c r="AG569" i="5" s="1"/>
  <c r="Z571" i="5"/>
  <c r="A570" i="11" l="1"/>
  <c r="AJ569" i="5"/>
  <c r="AC571" i="5"/>
  <c r="AD570" i="5"/>
  <c r="Z572" i="5"/>
  <c r="AG570" i="5" l="1"/>
  <c r="AJ570" i="5" s="1"/>
  <c r="AE571" i="5"/>
  <c r="AE572" i="5" s="1"/>
  <c r="AE573" i="5" s="1"/>
  <c r="AE574" i="5" s="1"/>
  <c r="AE575" i="5" s="1"/>
  <c r="AE576" i="5" s="1"/>
  <c r="AE577" i="5" s="1"/>
  <c r="AE578" i="5" s="1"/>
  <c r="AE579" i="5" s="1"/>
  <c r="AE580" i="5" s="1"/>
  <c r="A571" i="11"/>
  <c r="AC572" i="5"/>
  <c r="AD571" i="5"/>
  <c r="Z573" i="5"/>
  <c r="AG571" i="5" l="1"/>
  <c r="A572" i="11" s="1"/>
  <c r="AC573" i="5"/>
  <c r="AD572" i="5"/>
  <c r="AG572" i="5" s="1"/>
  <c r="Z574" i="5"/>
  <c r="AJ571" i="5" l="1"/>
  <c r="A573" i="11"/>
  <c r="AJ572" i="5"/>
  <c r="AC574" i="5"/>
  <c r="AD573" i="5"/>
  <c r="AG573" i="5" s="1"/>
  <c r="Z575" i="5"/>
  <c r="A574" i="11" l="1"/>
  <c r="AJ573" i="5"/>
  <c r="AC575" i="5"/>
  <c r="AD574" i="5"/>
  <c r="AG574" i="5" s="1"/>
  <c r="Z576" i="5"/>
  <c r="A575" i="11" l="1"/>
  <c r="AJ574" i="5"/>
  <c r="AC576" i="5"/>
  <c r="AD575" i="5"/>
  <c r="AG575" i="5" s="1"/>
  <c r="Z577" i="5"/>
  <c r="A576" i="11" l="1"/>
  <c r="AJ575" i="5"/>
  <c r="AC577" i="5"/>
  <c r="AD576" i="5"/>
  <c r="AG576" i="5" s="1"/>
  <c r="Z578" i="5"/>
  <c r="A577" i="11" l="1"/>
  <c r="AJ576" i="5"/>
  <c r="AC578" i="5"/>
  <c r="AD577" i="5"/>
  <c r="AG577" i="5" s="1"/>
  <c r="Z579" i="5"/>
  <c r="A578" i="11" l="1"/>
  <c r="AJ577" i="5"/>
  <c r="AC579" i="5"/>
  <c r="AD578" i="5"/>
  <c r="AG578" i="5" s="1"/>
  <c r="Z580" i="5"/>
  <c r="A579" i="11" l="1"/>
  <c r="AJ578" i="5"/>
  <c r="AC580" i="5"/>
  <c r="AD579" i="5"/>
  <c r="AG579" i="5" s="1"/>
  <c r="Z581" i="5"/>
  <c r="A580" i="11" l="1"/>
  <c r="AJ579" i="5"/>
  <c r="AC581" i="5"/>
  <c r="AD580" i="5"/>
  <c r="Z582" i="5"/>
  <c r="AE581" i="5" l="1"/>
  <c r="AE582" i="5" s="1"/>
  <c r="AE583" i="5" s="1"/>
  <c r="AE584" i="5" s="1"/>
  <c r="AE585" i="5" s="1"/>
  <c r="AE586" i="5" s="1"/>
  <c r="AE587" i="5" s="1"/>
  <c r="AE588" i="5" s="1"/>
  <c r="AE589" i="5" s="1"/>
  <c r="AE590" i="5" s="1"/>
  <c r="AG580" i="5"/>
  <c r="A581" i="11" s="1"/>
  <c r="AC582" i="5"/>
  <c r="AD581" i="5"/>
  <c r="Z583" i="5"/>
  <c r="AG581" i="5" l="1"/>
  <c r="AJ580" i="5"/>
  <c r="A582" i="11"/>
  <c r="AJ581" i="5"/>
  <c r="AC583" i="5"/>
  <c r="AD582" i="5"/>
  <c r="AG582" i="5" s="1"/>
  <c r="Z584" i="5"/>
  <c r="A583" i="11" l="1"/>
  <c r="AJ582" i="5"/>
  <c r="AC584" i="5"/>
  <c r="AD583" i="5"/>
  <c r="AG583" i="5" s="1"/>
  <c r="Z585" i="5"/>
  <c r="A584" i="11" l="1"/>
  <c r="AJ583" i="5"/>
  <c r="AC585" i="5"/>
  <c r="AD584" i="5"/>
  <c r="AG584" i="5" s="1"/>
  <c r="Z586" i="5"/>
  <c r="A585" i="11" l="1"/>
  <c r="AJ584" i="5"/>
  <c r="AC586" i="5"/>
  <c r="AD585" i="5"/>
  <c r="AG585" i="5" s="1"/>
  <c r="Z587" i="5"/>
  <c r="A586" i="11" l="1"/>
  <c r="AJ585" i="5"/>
  <c r="AC587" i="5"/>
  <c r="AD586" i="5"/>
  <c r="AG586" i="5" s="1"/>
  <c r="Z588" i="5"/>
  <c r="A587" i="11" l="1"/>
  <c r="AJ586" i="5"/>
  <c r="AC588" i="5"/>
  <c r="AD587" i="5"/>
  <c r="AG587" i="5" s="1"/>
  <c r="Z589" i="5"/>
  <c r="A588" i="11" l="1"/>
  <c r="AJ587" i="5"/>
  <c r="AC589" i="5"/>
  <c r="AD588" i="5"/>
  <c r="AG588" i="5" s="1"/>
  <c r="Z590" i="5"/>
  <c r="A589" i="11" l="1"/>
  <c r="AJ588" i="5"/>
  <c r="AC590" i="5"/>
  <c r="AD589" i="5"/>
  <c r="AG589" i="5" s="1"/>
  <c r="Z591" i="5"/>
  <c r="A590" i="11" l="1"/>
  <c r="AJ589" i="5"/>
  <c r="AC591" i="5"/>
  <c r="AD590" i="5"/>
  <c r="Z592" i="5"/>
  <c r="AG590" i="5" l="1"/>
  <c r="A591" i="11" s="1"/>
  <c r="AE591" i="5"/>
  <c r="AE592" i="5" s="1"/>
  <c r="AE593" i="5" s="1"/>
  <c r="AE594" i="5" s="1"/>
  <c r="AE595" i="5" s="1"/>
  <c r="AE596" i="5" s="1"/>
  <c r="AE597" i="5" s="1"/>
  <c r="AE598" i="5" s="1"/>
  <c r="AE599" i="5" s="1"/>
  <c r="AE600" i="5" s="1"/>
  <c r="AC592" i="5"/>
  <c r="AD591" i="5"/>
  <c r="Z593" i="5"/>
  <c r="AG591" i="5" l="1"/>
  <c r="AJ591" i="5" s="1"/>
  <c r="AJ590" i="5"/>
  <c r="A592" i="11"/>
  <c r="AC593" i="5"/>
  <c r="AD592" i="5"/>
  <c r="AG592" i="5" s="1"/>
  <c r="Z594" i="5"/>
  <c r="A593" i="11" l="1"/>
  <c r="AJ592" i="5"/>
  <c r="AC594" i="5"/>
  <c r="AD593" i="5"/>
  <c r="AG593" i="5" s="1"/>
  <c r="Z595" i="5"/>
  <c r="A594" i="11" l="1"/>
  <c r="AJ593" i="5"/>
  <c r="AC595" i="5"/>
  <c r="AD594" i="5"/>
  <c r="AG594" i="5" s="1"/>
  <c r="Z596" i="5"/>
  <c r="A595" i="11" l="1"/>
  <c r="AJ594" i="5"/>
  <c r="AC596" i="5"/>
  <c r="AD595" i="5"/>
  <c r="AG595" i="5" s="1"/>
  <c r="Z597" i="5"/>
  <c r="A596" i="11" l="1"/>
  <c r="AJ595" i="5"/>
  <c r="AC597" i="5"/>
  <c r="AD596" i="5"/>
  <c r="AG596" i="5" s="1"/>
  <c r="Z598" i="5"/>
  <c r="A597" i="11" l="1"/>
  <c r="AJ596" i="5"/>
  <c r="AC598" i="5"/>
  <c r="AD597" i="5"/>
  <c r="AG597" i="5" s="1"/>
  <c r="Z599" i="5"/>
  <c r="A598" i="11" l="1"/>
  <c r="AJ597" i="5"/>
  <c r="AC599" i="5"/>
  <c r="AD598" i="5"/>
  <c r="AG598" i="5" s="1"/>
  <c r="Z600" i="5"/>
  <c r="A599" i="11" l="1"/>
  <c r="AJ598" i="5"/>
  <c r="AC600" i="5"/>
  <c r="AD599" i="5"/>
  <c r="AG599" i="5" s="1"/>
  <c r="Z601" i="5"/>
  <c r="A600" i="11" l="1"/>
  <c r="AJ599" i="5"/>
  <c r="AC601" i="5"/>
  <c r="AD600" i="5"/>
  <c r="Z602" i="5"/>
  <c r="AG600" i="5" l="1"/>
  <c r="A601" i="11" s="1"/>
  <c r="AE601" i="5"/>
  <c r="AE602" i="5" s="1"/>
  <c r="AE603" i="5" s="1"/>
  <c r="AE604" i="5" s="1"/>
  <c r="AE605" i="5" s="1"/>
  <c r="AE606" i="5" s="1"/>
  <c r="AE607" i="5" s="1"/>
  <c r="AE608" i="5" s="1"/>
  <c r="AE609" i="5" s="1"/>
  <c r="AE610" i="5" s="1"/>
  <c r="AC602" i="5"/>
  <c r="AD601" i="5"/>
  <c r="Z603" i="5"/>
  <c r="AJ600" i="5" l="1"/>
  <c r="AG601" i="5"/>
  <c r="A602" i="11" s="1"/>
  <c r="AC603" i="5"/>
  <c r="AD602" i="5"/>
  <c r="AG602" i="5" s="1"/>
  <c r="Z604" i="5"/>
  <c r="AJ601" i="5" l="1"/>
  <c r="A603" i="11"/>
  <c r="AJ602" i="5"/>
  <c r="AC604" i="5"/>
  <c r="AD603" i="5"/>
  <c r="AG603" i="5" s="1"/>
  <c r="Z605" i="5"/>
  <c r="A604" i="11" l="1"/>
  <c r="AJ603" i="5"/>
  <c r="AC605" i="5"/>
  <c r="AD604" i="5"/>
  <c r="AG604" i="5" s="1"/>
  <c r="Z606" i="5"/>
  <c r="A605" i="11" l="1"/>
  <c r="AJ604" i="5"/>
  <c r="AC606" i="5"/>
  <c r="AD605" i="5"/>
  <c r="AG605" i="5" s="1"/>
  <c r="Z607" i="5"/>
  <c r="A606" i="11" l="1"/>
  <c r="AJ605" i="5"/>
  <c r="AC607" i="5"/>
  <c r="AD606" i="5"/>
  <c r="AG606" i="5" s="1"/>
  <c r="Z608" i="5"/>
  <c r="A607" i="11" l="1"/>
  <c r="AJ606" i="5"/>
  <c r="AC608" i="5"/>
  <c r="AD607" i="5"/>
  <c r="AG607" i="5" s="1"/>
  <c r="Z609" i="5"/>
  <c r="A608" i="11" l="1"/>
  <c r="AJ607" i="5"/>
  <c r="AC609" i="5"/>
  <c r="AD608" i="5"/>
  <c r="AG608" i="5" s="1"/>
  <c r="Z610" i="5"/>
  <c r="A609" i="11" l="1"/>
  <c r="AJ608" i="5"/>
  <c r="AC610" i="5"/>
  <c r="AD609" i="5"/>
  <c r="AG609" i="5" s="1"/>
  <c r="Z611" i="5"/>
  <c r="A610" i="11" l="1"/>
  <c r="AJ609" i="5"/>
  <c r="AC611" i="5"/>
  <c r="AD610" i="5"/>
  <c r="Z612" i="5"/>
  <c r="AG610" i="5" l="1"/>
  <c r="A611" i="11" s="1"/>
  <c r="AE611" i="5"/>
  <c r="AE612" i="5" s="1"/>
  <c r="AE613" i="5" s="1"/>
  <c r="AE614" i="5" s="1"/>
  <c r="AE615" i="5" s="1"/>
  <c r="AE616" i="5" s="1"/>
  <c r="AE617" i="5" s="1"/>
  <c r="AE618" i="5" s="1"/>
  <c r="AE619" i="5" s="1"/>
  <c r="AE620" i="5" s="1"/>
  <c r="AJ610" i="5"/>
  <c r="AC612" i="5"/>
  <c r="AD611" i="5"/>
  <c r="Z613" i="5"/>
  <c r="AG611" i="5" l="1"/>
  <c r="A612" i="11"/>
  <c r="AJ611" i="5"/>
  <c r="AC613" i="5"/>
  <c r="AD612" i="5"/>
  <c r="AG612" i="5" s="1"/>
  <c r="Z614" i="5"/>
  <c r="A613" i="11" l="1"/>
  <c r="AJ612" i="5"/>
  <c r="AC614" i="5"/>
  <c r="AD613" i="5"/>
  <c r="AG613" i="5" s="1"/>
  <c r="Z615" i="5"/>
  <c r="A614" i="11" l="1"/>
  <c r="AJ613" i="5"/>
  <c r="AC615" i="5"/>
  <c r="AD614" i="5"/>
  <c r="AG614" i="5" s="1"/>
  <c r="Z616" i="5"/>
  <c r="A615" i="11" l="1"/>
  <c r="AJ614" i="5"/>
  <c r="AC616" i="5"/>
  <c r="AD615" i="5"/>
  <c r="AG615" i="5" s="1"/>
  <c r="Z617" i="5"/>
  <c r="A616" i="11" l="1"/>
  <c r="AJ615" i="5"/>
  <c r="AC617" i="5"/>
  <c r="AD616" i="5"/>
  <c r="AG616" i="5" s="1"/>
  <c r="Z618" i="5"/>
  <c r="A617" i="11" l="1"/>
  <c r="AJ616" i="5"/>
  <c r="AC618" i="5"/>
  <c r="AD617" i="5"/>
  <c r="AG617" i="5" s="1"/>
  <c r="Z619" i="5"/>
  <c r="A618" i="11" l="1"/>
  <c r="AJ617" i="5"/>
  <c r="AC619" i="5"/>
  <c r="AD618" i="5"/>
  <c r="AG618" i="5" s="1"/>
  <c r="Z620" i="5"/>
  <c r="A619" i="11" l="1"/>
  <c r="AJ618" i="5"/>
  <c r="AC620" i="5"/>
  <c r="AD619" i="5"/>
  <c r="AG619" i="5" s="1"/>
  <c r="Z621" i="5"/>
  <c r="A620" i="11" l="1"/>
  <c r="AJ619" i="5"/>
  <c r="AC621" i="5"/>
  <c r="AD621" i="5" s="1"/>
  <c r="AD620" i="5"/>
  <c r="Z622" i="5"/>
  <c r="AE621" i="5" l="1"/>
  <c r="AE622" i="5" s="1"/>
  <c r="AE623" i="5" s="1"/>
  <c r="AE624" i="5" s="1"/>
  <c r="AE625" i="5" s="1"/>
  <c r="AE626" i="5" s="1"/>
  <c r="AE627" i="5" s="1"/>
  <c r="AE628" i="5" s="1"/>
  <c r="AE629" i="5" s="1"/>
  <c r="AE630" i="5" s="1"/>
  <c r="AG620" i="5"/>
  <c r="A621" i="11" s="1"/>
  <c r="AC622" i="5"/>
  <c r="Z623" i="5"/>
  <c r="AJ620" i="5" l="1"/>
  <c r="AG621" i="5"/>
  <c r="AJ621" i="5" s="1"/>
  <c r="AC623" i="5"/>
  <c r="AD622" i="5"/>
  <c r="AG622" i="5" s="1"/>
  <c r="Z624" i="5"/>
  <c r="A622" i="11" l="1"/>
  <c r="A623" i="11"/>
  <c r="AJ622" i="5"/>
  <c r="AC624" i="5"/>
  <c r="AD623" i="5"/>
  <c r="AG623" i="5" s="1"/>
  <c r="Z625" i="5"/>
  <c r="A624" i="11" l="1"/>
  <c r="AJ623" i="5"/>
  <c r="AC625" i="5"/>
  <c r="AD624" i="5"/>
  <c r="AG624" i="5" s="1"/>
  <c r="Z626" i="5"/>
  <c r="A625" i="11" l="1"/>
  <c r="AJ624" i="5"/>
  <c r="AC626" i="5"/>
  <c r="AD625" i="5"/>
  <c r="AG625" i="5" s="1"/>
  <c r="Z627" i="5"/>
  <c r="A626" i="11" l="1"/>
  <c r="AJ625" i="5"/>
  <c r="AC627" i="5"/>
  <c r="AD626" i="5"/>
  <c r="AG626" i="5" s="1"/>
  <c r="Z628" i="5"/>
  <c r="A627" i="11" l="1"/>
  <c r="AJ626" i="5"/>
  <c r="AC628" i="5"/>
  <c r="AD627" i="5"/>
  <c r="AG627" i="5" s="1"/>
  <c r="Z629" i="5"/>
  <c r="A628" i="11" l="1"/>
  <c r="AJ627" i="5"/>
  <c r="AC629" i="5"/>
  <c r="AD628" i="5"/>
  <c r="AG628" i="5" s="1"/>
  <c r="Z630" i="5"/>
  <c r="A629" i="11" l="1"/>
  <c r="AJ628" i="5"/>
  <c r="AC630" i="5"/>
  <c r="AD629" i="5"/>
  <c r="AG629" i="5" s="1"/>
  <c r="Z631" i="5"/>
  <c r="A630" i="11" l="1"/>
  <c r="AJ629" i="5"/>
  <c r="AC631" i="5"/>
  <c r="AD630" i="5"/>
  <c r="Z632" i="5"/>
  <c r="AG630" i="5" l="1"/>
  <c r="A631" i="11" s="1"/>
  <c r="AE631" i="5"/>
  <c r="AE632" i="5" s="1"/>
  <c r="AE633" i="5" s="1"/>
  <c r="AE634" i="5" s="1"/>
  <c r="AE635" i="5" s="1"/>
  <c r="AE636" i="5" s="1"/>
  <c r="AE637" i="5" s="1"/>
  <c r="AE638" i="5" s="1"/>
  <c r="AE639" i="5" s="1"/>
  <c r="AE640" i="5" s="1"/>
  <c r="AJ630" i="5"/>
  <c r="AC632" i="5"/>
  <c r="AD631" i="5"/>
  <c r="Z633" i="5"/>
  <c r="AG631" i="5" l="1"/>
  <c r="A632" i="11" s="1"/>
  <c r="AC633" i="5"/>
  <c r="AD632" i="5"/>
  <c r="AG632" i="5" s="1"/>
  <c r="Z634" i="5"/>
  <c r="AJ631" i="5" l="1"/>
  <c r="A633" i="11"/>
  <c r="AJ632" i="5"/>
  <c r="AC634" i="5"/>
  <c r="AD633" i="5"/>
  <c r="AG633" i="5" s="1"/>
  <c r="Z635" i="5"/>
  <c r="A634" i="11" l="1"/>
  <c r="AJ633" i="5"/>
  <c r="AC635" i="5"/>
  <c r="AD634" i="5"/>
  <c r="AG634" i="5" s="1"/>
  <c r="Z636" i="5"/>
  <c r="A635" i="11" l="1"/>
  <c r="AJ634" i="5"/>
  <c r="AC636" i="5"/>
  <c r="AD635" i="5"/>
  <c r="AG635" i="5" s="1"/>
  <c r="Z637" i="5"/>
  <c r="A636" i="11" l="1"/>
  <c r="AJ635" i="5"/>
  <c r="AC637" i="5"/>
  <c r="AD636" i="5"/>
  <c r="AG636" i="5" s="1"/>
  <c r="Z638" i="5"/>
  <c r="A637" i="11" l="1"/>
  <c r="AJ636" i="5"/>
  <c r="AC638" i="5"/>
  <c r="AD637" i="5"/>
  <c r="AG637" i="5" s="1"/>
  <c r="Z639" i="5"/>
  <c r="A638" i="11" l="1"/>
  <c r="AJ637" i="5"/>
  <c r="AC639" i="5"/>
  <c r="AD638" i="5"/>
  <c r="AG638" i="5" s="1"/>
  <c r="Z640" i="5"/>
  <c r="A639" i="11" l="1"/>
  <c r="AJ638" i="5"/>
  <c r="AC640" i="5"/>
  <c r="AD639" i="5"/>
  <c r="AG639" i="5" s="1"/>
  <c r="Z641" i="5"/>
  <c r="A640" i="11" l="1"/>
  <c r="AJ639" i="5"/>
  <c r="AC641" i="5"/>
  <c r="AD640" i="5"/>
  <c r="Z642" i="5"/>
  <c r="AG640" i="5" l="1"/>
  <c r="AJ640" i="5" s="1"/>
  <c r="AE641" i="5"/>
  <c r="AE642" i="5" s="1"/>
  <c r="AE643" i="5" s="1"/>
  <c r="AE644" i="5" s="1"/>
  <c r="AE645" i="5" s="1"/>
  <c r="AE646" i="5" s="1"/>
  <c r="AE647" i="5" s="1"/>
  <c r="AE648" i="5" s="1"/>
  <c r="AE649" i="5" s="1"/>
  <c r="AE650" i="5" s="1"/>
  <c r="A641" i="11"/>
  <c r="AC642" i="5"/>
  <c r="AD641" i="5"/>
  <c r="AG641" i="5" s="1"/>
  <c r="Z643" i="5"/>
  <c r="A642" i="11" l="1"/>
  <c r="AJ641" i="5"/>
  <c r="AC643" i="5"/>
  <c r="AD642" i="5"/>
  <c r="AG642" i="5" s="1"/>
  <c r="Z644" i="5"/>
  <c r="A643" i="11" l="1"/>
  <c r="AJ642" i="5"/>
  <c r="AC644" i="5"/>
  <c r="AD643" i="5"/>
  <c r="AG643" i="5" s="1"/>
  <c r="Z645" i="5"/>
  <c r="A644" i="11" l="1"/>
  <c r="AJ643" i="5"/>
  <c r="AC645" i="5"/>
  <c r="AD644" i="5"/>
  <c r="AG644" i="5" s="1"/>
  <c r="Z646" i="5"/>
  <c r="A645" i="11" l="1"/>
  <c r="AJ644" i="5"/>
  <c r="AC646" i="5"/>
  <c r="AD645" i="5"/>
  <c r="AG645" i="5" s="1"/>
  <c r="Z647" i="5"/>
  <c r="A646" i="11" l="1"/>
  <c r="AJ645" i="5"/>
  <c r="AC647" i="5"/>
  <c r="AD646" i="5"/>
  <c r="AG646" i="5" s="1"/>
  <c r="Z648" i="5"/>
  <c r="A647" i="11" l="1"/>
  <c r="AJ646" i="5"/>
  <c r="AC648" i="5"/>
  <c r="AD647" i="5"/>
  <c r="AG647" i="5" s="1"/>
  <c r="Z649" i="5"/>
  <c r="A648" i="11" l="1"/>
  <c r="AJ647" i="5"/>
  <c r="AC649" i="5"/>
  <c r="AD648" i="5"/>
  <c r="AG648" i="5" s="1"/>
  <c r="Z650" i="5"/>
  <c r="A649" i="11" l="1"/>
  <c r="AJ648" i="5"/>
  <c r="AC650" i="5"/>
  <c r="AD649" i="5"/>
  <c r="AG649" i="5" s="1"/>
  <c r="Z651" i="5"/>
  <c r="A650" i="11" l="1"/>
  <c r="AJ649" i="5"/>
  <c r="AC651" i="5"/>
  <c r="AD650" i="5"/>
  <c r="Z652" i="5"/>
  <c r="AG650" i="5" l="1"/>
  <c r="A651" i="11" s="1"/>
  <c r="AE651" i="5"/>
  <c r="AE652" i="5" s="1"/>
  <c r="AE653" i="5" s="1"/>
  <c r="AE654" i="5" s="1"/>
  <c r="AE655" i="5" s="1"/>
  <c r="AE656" i="5" s="1"/>
  <c r="AE657" i="5" s="1"/>
  <c r="AE658" i="5" s="1"/>
  <c r="AE659" i="5" s="1"/>
  <c r="AE660" i="5" s="1"/>
  <c r="AC652" i="5"/>
  <c r="AD651" i="5"/>
  <c r="Z653" i="5"/>
  <c r="AJ650" i="5" l="1"/>
  <c r="AG651" i="5"/>
  <c r="AJ651" i="5" s="1"/>
  <c r="AC653" i="5"/>
  <c r="AD652" i="5"/>
  <c r="AG652" i="5" s="1"/>
  <c r="Z654" i="5"/>
  <c r="A652" i="11" l="1"/>
  <c r="A653" i="11"/>
  <c r="AJ652" i="5"/>
  <c r="AC654" i="5"/>
  <c r="AD653" i="5"/>
  <c r="AG653" i="5" s="1"/>
  <c r="Z655" i="5"/>
  <c r="A654" i="11" l="1"/>
  <c r="AJ653" i="5"/>
  <c r="AC655" i="5"/>
  <c r="AD654" i="5"/>
  <c r="AG654" i="5" s="1"/>
  <c r="Z656" i="5"/>
  <c r="A655" i="11" l="1"/>
  <c r="AJ654" i="5"/>
  <c r="AC656" i="5"/>
  <c r="AD656" i="5" s="1"/>
  <c r="AG656" i="5" s="1"/>
  <c r="AD655" i="5"/>
  <c r="AG655" i="5" s="1"/>
  <c r="Z657" i="5"/>
  <c r="A656" i="11" l="1"/>
  <c r="AJ655" i="5"/>
  <c r="A657" i="11"/>
  <c r="AJ656" i="5"/>
  <c r="AC657" i="5"/>
  <c r="Z658" i="5"/>
  <c r="AC658" i="5" l="1"/>
  <c r="AD657" i="5"/>
  <c r="AG657" i="5" s="1"/>
  <c r="Z659" i="5"/>
  <c r="A658" i="11" l="1"/>
  <c r="AJ657" i="5"/>
  <c r="AC659" i="5"/>
  <c r="AD658" i="5"/>
  <c r="AG658" i="5" s="1"/>
  <c r="Z660" i="5"/>
  <c r="A659" i="11" l="1"/>
  <c r="AJ658" i="5"/>
  <c r="AC660" i="5"/>
  <c r="AD659" i="5"/>
  <c r="AG659" i="5" s="1"/>
  <c r="Z661" i="5"/>
  <c r="A660" i="11" l="1"/>
  <c r="AJ659" i="5"/>
  <c r="AC661" i="5"/>
  <c r="AD660" i="5"/>
  <c r="Z662" i="5"/>
  <c r="AG660" i="5" l="1"/>
  <c r="AJ660" i="5" s="1"/>
  <c r="AE661" i="5"/>
  <c r="AE662" i="5" s="1"/>
  <c r="AE663" i="5" s="1"/>
  <c r="AE664" i="5" s="1"/>
  <c r="AE665" i="5" s="1"/>
  <c r="AE666" i="5" s="1"/>
  <c r="AE667" i="5" s="1"/>
  <c r="AE668" i="5" s="1"/>
  <c r="AE669" i="5" s="1"/>
  <c r="AE670" i="5" s="1"/>
  <c r="AC662" i="5"/>
  <c r="AD661" i="5"/>
  <c r="Z663" i="5"/>
  <c r="AG661" i="5" l="1"/>
  <c r="A662" i="11" s="1"/>
  <c r="A661" i="11"/>
  <c r="AC663" i="5"/>
  <c r="AD662" i="5"/>
  <c r="AG662" i="5" s="1"/>
  <c r="Z664" i="5"/>
  <c r="AJ661" i="5" l="1"/>
  <c r="A663" i="11"/>
  <c r="AJ662" i="5"/>
  <c r="AC664" i="5"/>
  <c r="AD663" i="5"/>
  <c r="AG663" i="5" s="1"/>
  <c r="Z665" i="5"/>
  <c r="A664" i="11" l="1"/>
  <c r="AJ663" i="5"/>
  <c r="AC665" i="5"/>
  <c r="AD664" i="5"/>
  <c r="AG664" i="5" s="1"/>
  <c r="Z666" i="5"/>
  <c r="A665" i="11" l="1"/>
  <c r="AJ664" i="5"/>
  <c r="AC666" i="5"/>
  <c r="AD665" i="5"/>
  <c r="AG665" i="5" s="1"/>
  <c r="Z667" i="5"/>
  <c r="A666" i="11" l="1"/>
  <c r="AJ665" i="5"/>
  <c r="AC667" i="5"/>
  <c r="AD666" i="5"/>
  <c r="AG666" i="5" s="1"/>
  <c r="Z668" i="5"/>
  <c r="A667" i="11" l="1"/>
  <c r="AJ666" i="5"/>
  <c r="AC668" i="5"/>
  <c r="AD667" i="5"/>
  <c r="AG667" i="5" s="1"/>
  <c r="Z669" i="5"/>
  <c r="A668" i="11" l="1"/>
  <c r="AJ667" i="5"/>
  <c r="AC669" i="5"/>
  <c r="AD668" i="5"/>
  <c r="AG668" i="5" s="1"/>
  <c r="Z670" i="5"/>
  <c r="A669" i="11" l="1"/>
  <c r="AJ668" i="5"/>
  <c r="AC670" i="5"/>
  <c r="AD669" i="5"/>
  <c r="AG669" i="5" s="1"/>
  <c r="Z671" i="5"/>
  <c r="A670" i="11" l="1"/>
  <c r="AJ669" i="5"/>
  <c r="AC671" i="5"/>
  <c r="AD670" i="5"/>
  <c r="Z672" i="5"/>
  <c r="AG670" i="5" l="1"/>
  <c r="AE671" i="5"/>
  <c r="AE672" i="5" s="1"/>
  <c r="AE673" i="5" s="1"/>
  <c r="AE674" i="5" s="1"/>
  <c r="AE675" i="5" s="1"/>
  <c r="AE676" i="5" s="1"/>
  <c r="AE677" i="5" s="1"/>
  <c r="AE678" i="5" s="1"/>
  <c r="AE679" i="5" s="1"/>
  <c r="AE680" i="5" s="1"/>
  <c r="A671" i="11"/>
  <c r="AJ670" i="5"/>
  <c r="AC672" i="5"/>
  <c r="AD671" i="5"/>
  <c r="AG671" i="5" s="1"/>
  <c r="Z673" i="5"/>
  <c r="A672" i="11" l="1"/>
  <c r="AJ671" i="5"/>
  <c r="AC673" i="5"/>
  <c r="AD672" i="5"/>
  <c r="AG672" i="5" s="1"/>
  <c r="Z674" i="5"/>
  <c r="A673" i="11" l="1"/>
  <c r="AJ672" i="5"/>
  <c r="AC674" i="5"/>
  <c r="AD674" i="5" s="1"/>
  <c r="AG674" i="5" s="1"/>
  <c r="AD673" i="5"/>
  <c r="AG673" i="5" s="1"/>
  <c r="Z675" i="5"/>
  <c r="A675" i="11" l="1"/>
  <c r="AJ674" i="5"/>
  <c r="A674" i="11"/>
  <c r="AJ673" i="5"/>
  <c r="AC675" i="5"/>
  <c r="Z676" i="5"/>
  <c r="AC676" i="5" l="1"/>
  <c r="AD675" i="5"/>
  <c r="AG675" i="5" s="1"/>
  <c r="Z677" i="5"/>
  <c r="A676" i="11" l="1"/>
  <c r="AJ675" i="5"/>
  <c r="AC677" i="5"/>
  <c r="AD676" i="5"/>
  <c r="AG676" i="5" s="1"/>
  <c r="Z678" i="5"/>
  <c r="A677" i="11" l="1"/>
  <c r="AJ676" i="5"/>
  <c r="AC678" i="5"/>
  <c r="AD677" i="5"/>
  <c r="AG677" i="5" s="1"/>
  <c r="Z679" i="5"/>
  <c r="A678" i="11" l="1"/>
  <c r="AJ677" i="5"/>
  <c r="AC679" i="5"/>
  <c r="AD678" i="5"/>
  <c r="AG678" i="5" s="1"/>
  <c r="Z680" i="5"/>
  <c r="A679" i="11" l="1"/>
  <c r="AJ678" i="5"/>
  <c r="AC680" i="5"/>
  <c r="AD679" i="5"/>
  <c r="AG679" i="5" s="1"/>
  <c r="Z681" i="5"/>
  <c r="A680" i="11" l="1"/>
  <c r="AJ679" i="5"/>
  <c r="AC681" i="5"/>
  <c r="AD680" i="5"/>
  <c r="Z682" i="5"/>
  <c r="AG680" i="5" l="1"/>
  <c r="A681" i="11" s="1"/>
  <c r="AE681" i="5"/>
  <c r="AE682" i="5" s="1"/>
  <c r="AE683" i="5" s="1"/>
  <c r="AE684" i="5" s="1"/>
  <c r="AE685" i="5" s="1"/>
  <c r="AE686" i="5" s="1"/>
  <c r="AE687" i="5" s="1"/>
  <c r="AE688" i="5" s="1"/>
  <c r="AE689" i="5" s="1"/>
  <c r="AE690" i="5" s="1"/>
  <c r="AC682" i="5"/>
  <c r="AD681" i="5"/>
  <c r="Z683" i="5"/>
  <c r="AJ680" i="5" l="1"/>
  <c r="AG681" i="5"/>
  <c r="AJ681" i="5" s="1"/>
  <c r="AC683" i="5"/>
  <c r="AD682" i="5"/>
  <c r="AG682" i="5" s="1"/>
  <c r="Z684" i="5"/>
  <c r="A682" i="11" l="1"/>
  <c r="A683" i="11"/>
  <c r="AJ682" i="5"/>
  <c r="AC684" i="5"/>
  <c r="AD683" i="5"/>
  <c r="AG683" i="5" s="1"/>
  <c r="Z685" i="5"/>
  <c r="A684" i="11" l="1"/>
  <c r="AJ683" i="5"/>
  <c r="AC685" i="5"/>
  <c r="AD684" i="5"/>
  <c r="AG684" i="5" s="1"/>
  <c r="Z686" i="5"/>
  <c r="A685" i="11" l="1"/>
  <c r="AJ684" i="5"/>
  <c r="AC686" i="5"/>
  <c r="AD685" i="5"/>
  <c r="AG685" i="5" s="1"/>
  <c r="Z687" i="5"/>
  <c r="A686" i="11" l="1"/>
  <c r="AJ685" i="5"/>
  <c r="AC687" i="5"/>
  <c r="AD686" i="5"/>
  <c r="AG686" i="5" s="1"/>
  <c r="Z688" i="5"/>
  <c r="A687" i="11" l="1"/>
  <c r="AJ686" i="5"/>
  <c r="AC688" i="5"/>
  <c r="AD687" i="5"/>
  <c r="AG687" i="5" s="1"/>
  <c r="Z689" i="5"/>
  <c r="A688" i="11" l="1"/>
  <c r="AJ687" i="5"/>
  <c r="AC689" i="5"/>
  <c r="AD688" i="5"/>
  <c r="AG688" i="5" s="1"/>
  <c r="Z690" i="5"/>
  <c r="A689" i="11" l="1"/>
  <c r="AJ688" i="5"/>
  <c r="AC690" i="5"/>
  <c r="AD689" i="5"/>
  <c r="AG689" i="5" s="1"/>
  <c r="Z691" i="5"/>
  <c r="A690" i="11" l="1"/>
  <c r="AJ689" i="5"/>
  <c r="AC691" i="5"/>
  <c r="AD690" i="5"/>
  <c r="Z692" i="5"/>
  <c r="AG690" i="5" l="1"/>
  <c r="A691" i="11" s="1"/>
  <c r="AE691" i="5"/>
  <c r="AE692" i="5" s="1"/>
  <c r="AE693" i="5" s="1"/>
  <c r="AE694" i="5" s="1"/>
  <c r="AE695" i="5" s="1"/>
  <c r="AE696" i="5" s="1"/>
  <c r="AE697" i="5" s="1"/>
  <c r="AE698" i="5" s="1"/>
  <c r="AE699" i="5" s="1"/>
  <c r="AE700" i="5" s="1"/>
  <c r="AJ690" i="5"/>
  <c r="AC692" i="5"/>
  <c r="AD691" i="5"/>
  <c r="Z693" i="5"/>
  <c r="AG691" i="5" l="1"/>
  <c r="A692" i="11" s="1"/>
  <c r="AC693" i="5"/>
  <c r="AD692" i="5"/>
  <c r="AG692" i="5" s="1"/>
  <c r="Z694" i="5"/>
  <c r="AJ691" i="5" l="1"/>
  <c r="A693" i="11"/>
  <c r="AJ692" i="5"/>
  <c r="AC694" i="5"/>
  <c r="AD693" i="5"/>
  <c r="AG693" i="5" s="1"/>
  <c r="Z695" i="5"/>
  <c r="A694" i="11" l="1"/>
  <c r="AJ693" i="5"/>
  <c r="AC695" i="5"/>
  <c r="AD694" i="5"/>
  <c r="AG694" i="5" s="1"/>
  <c r="Z696" i="5"/>
  <c r="A695" i="11" l="1"/>
  <c r="AJ694" i="5"/>
  <c r="AC696" i="5"/>
  <c r="AD695" i="5"/>
  <c r="AG695" i="5" s="1"/>
  <c r="Z697" i="5"/>
  <c r="A696" i="11" l="1"/>
  <c r="AJ695" i="5"/>
  <c r="AC697" i="5"/>
  <c r="AD696" i="5"/>
  <c r="AG696" i="5" s="1"/>
  <c r="Z698" i="5"/>
  <c r="A697" i="11" l="1"/>
  <c r="AJ696" i="5"/>
  <c r="AC698" i="5"/>
  <c r="AD697" i="5"/>
  <c r="AG697" i="5" s="1"/>
  <c r="Z699" i="5"/>
  <c r="A698" i="11" l="1"/>
  <c r="AJ697" i="5"/>
  <c r="AC699" i="5"/>
  <c r="AD698" i="5"/>
  <c r="AG698" i="5" s="1"/>
  <c r="Z700" i="5"/>
  <c r="A699" i="11" l="1"/>
  <c r="AJ698" i="5"/>
  <c r="AC700" i="5"/>
  <c r="AD699" i="5"/>
  <c r="AG699" i="5" s="1"/>
  <c r="Z701" i="5"/>
  <c r="A700" i="11" l="1"/>
  <c r="AJ699" i="5"/>
  <c r="AC701" i="5"/>
  <c r="AD700" i="5"/>
  <c r="Z702" i="5"/>
  <c r="AG700" i="5" l="1"/>
  <c r="A701" i="11" s="1"/>
  <c r="AE701" i="5"/>
  <c r="AE702" i="5" s="1"/>
  <c r="AE703" i="5" s="1"/>
  <c r="AE704" i="5" s="1"/>
  <c r="AE705" i="5" s="1"/>
  <c r="AE706" i="5" s="1"/>
  <c r="AE707" i="5" s="1"/>
  <c r="AE708" i="5" s="1"/>
  <c r="AE709" i="5" s="1"/>
  <c r="AE710" i="5" s="1"/>
  <c r="AC702" i="5"/>
  <c r="AD701" i="5"/>
  <c r="Z703" i="5"/>
  <c r="AJ700" i="5" l="1"/>
  <c r="AG701" i="5"/>
  <c r="AJ701" i="5" s="1"/>
  <c r="AC703" i="5"/>
  <c r="AD702" i="5"/>
  <c r="AG702" i="5" s="1"/>
  <c r="Z704" i="5"/>
  <c r="A702" i="11" l="1"/>
  <c r="A703" i="11"/>
  <c r="AJ702" i="5"/>
  <c r="AC704" i="5"/>
  <c r="AD703" i="5"/>
  <c r="AG703" i="5" s="1"/>
  <c r="Z705" i="5"/>
  <c r="A704" i="11" l="1"/>
  <c r="AJ703" i="5"/>
  <c r="AC705" i="5"/>
  <c r="AD704" i="5"/>
  <c r="AG704" i="5" s="1"/>
  <c r="Z706" i="5"/>
  <c r="A705" i="11" l="1"/>
  <c r="AJ704" i="5"/>
  <c r="AC706" i="5"/>
  <c r="AD705" i="5"/>
  <c r="AG705" i="5" s="1"/>
  <c r="Z707" i="5"/>
  <c r="A706" i="11" l="1"/>
  <c r="AJ705" i="5"/>
  <c r="AC707" i="5"/>
  <c r="AD706" i="5"/>
  <c r="AG706" i="5" s="1"/>
  <c r="Z708" i="5"/>
  <c r="A707" i="11" l="1"/>
  <c r="AJ706" i="5"/>
  <c r="AC708" i="5"/>
  <c r="AD707" i="5"/>
  <c r="AG707" i="5" s="1"/>
  <c r="Z709" i="5"/>
  <c r="A708" i="11" l="1"/>
  <c r="AJ707" i="5"/>
  <c r="AC709" i="5"/>
  <c r="AD708" i="5"/>
  <c r="AG708" i="5" s="1"/>
  <c r="Z710" i="5"/>
  <c r="A709" i="11" l="1"/>
  <c r="AJ708" i="5"/>
  <c r="AC710" i="5"/>
  <c r="AD709" i="5"/>
  <c r="AG709" i="5" s="1"/>
  <c r="Z711" i="5"/>
  <c r="A710" i="11" l="1"/>
  <c r="AJ709" i="5"/>
  <c r="AC711" i="5"/>
  <c r="AD710" i="5"/>
  <c r="Z712" i="5"/>
  <c r="AG710" i="5" l="1"/>
  <c r="A711" i="11" s="1"/>
  <c r="AE711" i="5"/>
  <c r="AE712" i="5" s="1"/>
  <c r="AE713" i="5" s="1"/>
  <c r="AE714" i="5" s="1"/>
  <c r="AE715" i="5" s="1"/>
  <c r="AE716" i="5" s="1"/>
  <c r="AE717" i="5" s="1"/>
  <c r="AE718" i="5" s="1"/>
  <c r="AE719" i="5" s="1"/>
  <c r="AE720" i="5" s="1"/>
  <c r="AC712" i="5"/>
  <c r="AD711" i="5"/>
  <c r="Z713" i="5"/>
  <c r="AJ710" i="5" l="1"/>
  <c r="AG711" i="5"/>
  <c r="A712" i="11" s="1"/>
  <c r="AC713" i="5"/>
  <c r="AD712" i="5"/>
  <c r="AG712" i="5" s="1"/>
  <c r="Z714" i="5"/>
  <c r="AJ711" i="5" l="1"/>
  <c r="A713" i="11"/>
  <c r="AJ712" i="5"/>
  <c r="AC714" i="5"/>
  <c r="AD713" i="5"/>
  <c r="AG713" i="5" s="1"/>
  <c r="Z715" i="5"/>
  <c r="A714" i="11" l="1"/>
  <c r="AJ713" i="5"/>
  <c r="AC715" i="5"/>
  <c r="AD714" i="5"/>
  <c r="AG714" i="5" s="1"/>
  <c r="Z716" i="5"/>
  <c r="A715" i="11" l="1"/>
  <c r="AJ714" i="5"/>
  <c r="AC716" i="5"/>
  <c r="AD715" i="5"/>
  <c r="AG715" i="5" s="1"/>
  <c r="Z717" i="5"/>
  <c r="A716" i="11" l="1"/>
  <c r="AJ715" i="5"/>
  <c r="AC717" i="5"/>
  <c r="AD716" i="5"/>
  <c r="AG716" i="5" s="1"/>
  <c r="Z718" i="5"/>
  <c r="A717" i="11" l="1"/>
  <c r="AJ716" i="5"/>
  <c r="AC718" i="5"/>
  <c r="AD717" i="5"/>
  <c r="AG717" i="5" s="1"/>
  <c r="Z719" i="5"/>
  <c r="A718" i="11" l="1"/>
  <c r="AJ717" i="5"/>
  <c r="AC719" i="5"/>
  <c r="AD718" i="5"/>
  <c r="AG718" i="5" s="1"/>
  <c r="Z720" i="5"/>
  <c r="A719" i="11" l="1"/>
  <c r="AJ718" i="5"/>
  <c r="AC720" i="5"/>
  <c r="AD719" i="5"/>
  <c r="AG719" i="5" s="1"/>
  <c r="Z721" i="5"/>
  <c r="A720" i="11" l="1"/>
  <c r="AJ719" i="5"/>
  <c r="AC721" i="5"/>
  <c r="AD720" i="5"/>
  <c r="Z722" i="5"/>
  <c r="AG720" i="5" l="1"/>
  <c r="A721" i="11" s="1"/>
  <c r="AE721" i="5"/>
  <c r="AE722" i="5" s="1"/>
  <c r="AE723" i="5" s="1"/>
  <c r="AE724" i="5" s="1"/>
  <c r="AE725" i="5" s="1"/>
  <c r="AE726" i="5" s="1"/>
  <c r="AE727" i="5" s="1"/>
  <c r="AE728" i="5" s="1"/>
  <c r="AE729" i="5" s="1"/>
  <c r="AE730" i="5" s="1"/>
  <c r="AC722" i="5"/>
  <c r="AD721" i="5"/>
  <c r="Z723" i="5"/>
  <c r="AJ720" i="5" l="1"/>
  <c r="AG721" i="5"/>
  <c r="A722" i="11" s="1"/>
  <c r="AC723" i="5"/>
  <c r="AD722" i="5"/>
  <c r="AG722" i="5" s="1"/>
  <c r="Z724" i="5"/>
  <c r="AJ721" i="5" l="1"/>
  <c r="A723" i="11"/>
  <c r="AJ722" i="5"/>
  <c r="AC724" i="5"/>
  <c r="AD723" i="5"/>
  <c r="AG723" i="5" s="1"/>
  <c r="Z725" i="5"/>
  <c r="A724" i="11" l="1"/>
  <c r="AJ723" i="5"/>
  <c r="AC725" i="5"/>
  <c r="AD724" i="5"/>
  <c r="AG724" i="5" s="1"/>
  <c r="Z726" i="5"/>
  <c r="A725" i="11" l="1"/>
  <c r="AJ724" i="5"/>
  <c r="AC726" i="5"/>
  <c r="AD725" i="5"/>
  <c r="AG725" i="5" s="1"/>
  <c r="Z727" i="5"/>
  <c r="A726" i="11" l="1"/>
  <c r="AJ725" i="5"/>
  <c r="AC727" i="5"/>
  <c r="AD726" i="5"/>
  <c r="AG726" i="5" s="1"/>
  <c r="Z728" i="5"/>
  <c r="A727" i="11" l="1"/>
  <c r="AJ726" i="5"/>
  <c r="AC728" i="5"/>
  <c r="AD727" i="5"/>
  <c r="AG727" i="5" s="1"/>
  <c r="Z729" i="5"/>
  <c r="A728" i="11" l="1"/>
  <c r="AJ727" i="5"/>
  <c r="AC729" i="5"/>
  <c r="AD728" i="5"/>
  <c r="AG728" i="5" s="1"/>
  <c r="Z730" i="5"/>
  <c r="A729" i="11" l="1"/>
  <c r="AJ728" i="5"/>
  <c r="AC730" i="5"/>
  <c r="AD729" i="5"/>
  <c r="AG729" i="5" s="1"/>
  <c r="Z731" i="5"/>
  <c r="A730" i="11" l="1"/>
  <c r="AJ729" i="5"/>
  <c r="AC731" i="5"/>
  <c r="AD730" i="5"/>
  <c r="Z732" i="5"/>
  <c r="AG730" i="5" l="1"/>
  <c r="A731" i="11" s="1"/>
  <c r="AE731" i="5"/>
  <c r="AE732" i="5" s="1"/>
  <c r="AE733" i="5" s="1"/>
  <c r="AE734" i="5" s="1"/>
  <c r="AE735" i="5" s="1"/>
  <c r="AE736" i="5" s="1"/>
  <c r="AE737" i="5" s="1"/>
  <c r="AE738" i="5" s="1"/>
  <c r="AE739" i="5" s="1"/>
  <c r="AE740" i="5" s="1"/>
  <c r="AJ730" i="5"/>
  <c r="AC732" i="5"/>
  <c r="AD731" i="5"/>
  <c r="Z733" i="5"/>
  <c r="AG731" i="5" l="1"/>
  <c r="A732" i="11" s="1"/>
  <c r="AC733" i="5"/>
  <c r="AD732" i="5"/>
  <c r="AG732" i="5" s="1"/>
  <c r="Z734" i="5"/>
  <c r="AJ731" i="5" l="1"/>
  <c r="A733" i="11"/>
  <c r="AJ732" i="5"/>
  <c r="AC734" i="5"/>
  <c r="AD733" i="5"/>
  <c r="AG733" i="5" s="1"/>
  <c r="Z735" i="5"/>
  <c r="A734" i="11" l="1"/>
  <c r="AJ733" i="5"/>
  <c r="AC735" i="5"/>
  <c r="AD734" i="5"/>
  <c r="AG734" i="5" s="1"/>
  <c r="Z736" i="5"/>
  <c r="A735" i="11" l="1"/>
  <c r="AJ734" i="5"/>
  <c r="AC736" i="5"/>
  <c r="AD735" i="5"/>
  <c r="AG735" i="5" s="1"/>
  <c r="Z737" i="5"/>
  <c r="A736" i="11" l="1"/>
  <c r="AJ735" i="5"/>
  <c r="AC737" i="5"/>
  <c r="AD736" i="5"/>
  <c r="AG736" i="5" s="1"/>
  <c r="Z738" i="5"/>
  <c r="A737" i="11" l="1"/>
  <c r="AJ736" i="5"/>
  <c r="AC738" i="5"/>
  <c r="AD737" i="5"/>
  <c r="AG737" i="5" s="1"/>
  <c r="Z739" i="5"/>
  <c r="A738" i="11" l="1"/>
  <c r="AJ737" i="5"/>
  <c r="AC739" i="5"/>
  <c r="AD738" i="5"/>
  <c r="AG738" i="5" s="1"/>
  <c r="Z740" i="5"/>
  <c r="A739" i="11" l="1"/>
  <c r="AJ738" i="5"/>
  <c r="AC740" i="5"/>
  <c r="AD739" i="5"/>
  <c r="AG739" i="5" s="1"/>
  <c r="Z741" i="5"/>
  <c r="A740" i="11" l="1"/>
  <c r="AJ739" i="5"/>
  <c r="AC741" i="5"/>
  <c r="AD740" i="5"/>
  <c r="Z742" i="5"/>
  <c r="AG740" i="5" l="1"/>
  <c r="AE741" i="5"/>
  <c r="AE742" i="5" s="1"/>
  <c r="AE743" i="5" s="1"/>
  <c r="AE744" i="5" s="1"/>
  <c r="AE745" i="5" s="1"/>
  <c r="AE746" i="5" s="1"/>
  <c r="AE747" i="5" s="1"/>
  <c r="AE748" i="5" s="1"/>
  <c r="AE749" i="5" s="1"/>
  <c r="AE750" i="5" s="1"/>
  <c r="A741" i="11"/>
  <c r="AJ740" i="5"/>
  <c r="AC742" i="5"/>
  <c r="AD741" i="5"/>
  <c r="Z743" i="5"/>
  <c r="AG741" i="5" l="1"/>
  <c r="A742" i="11" s="1"/>
  <c r="AJ741" i="5"/>
  <c r="AC743" i="5"/>
  <c r="AD742" i="5"/>
  <c r="AG742" i="5" s="1"/>
  <c r="Z744" i="5"/>
  <c r="A743" i="11" l="1"/>
  <c r="AJ742" i="5"/>
  <c r="AC744" i="5"/>
  <c r="AD743" i="5"/>
  <c r="AG743" i="5" s="1"/>
  <c r="Z745" i="5"/>
  <c r="A744" i="11" l="1"/>
  <c r="AJ743" i="5"/>
  <c r="AC745" i="5"/>
  <c r="AD744" i="5"/>
  <c r="AG744" i="5" s="1"/>
  <c r="Z746" i="5"/>
  <c r="A745" i="11" l="1"/>
  <c r="AJ744" i="5"/>
  <c r="AC746" i="5"/>
  <c r="AD745" i="5"/>
  <c r="AG745" i="5" s="1"/>
  <c r="Z747" i="5"/>
  <c r="A746" i="11" l="1"/>
  <c r="AJ745" i="5"/>
  <c r="AC747" i="5"/>
  <c r="AD746" i="5"/>
  <c r="AG746" i="5" s="1"/>
  <c r="Z748" i="5"/>
  <c r="A747" i="11" l="1"/>
  <c r="AJ746" i="5"/>
  <c r="AC748" i="5"/>
  <c r="AD747" i="5"/>
  <c r="AG747" i="5" s="1"/>
  <c r="Z749" i="5"/>
  <c r="A748" i="11" l="1"/>
  <c r="AJ747" i="5"/>
  <c r="AC749" i="5"/>
  <c r="AD748" i="5"/>
  <c r="AG748" i="5" s="1"/>
  <c r="Z750" i="5"/>
  <c r="A749" i="11" l="1"/>
  <c r="AJ748" i="5"/>
  <c r="AC750" i="5"/>
  <c r="AD749" i="5"/>
  <c r="AG749" i="5" s="1"/>
  <c r="Z751" i="5"/>
  <c r="A750" i="11" l="1"/>
  <c r="AJ749" i="5"/>
  <c r="AC751" i="5"/>
  <c r="AD750" i="5"/>
  <c r="Z752" i="5"/>
  <c r="AG750" i="5" l="1"/>
  <c r="A751" i="11" s="1"/>
  <c r="AE751" i="5"/>
  <c r="AE752" i="5" s="1"/>
  <c r="AE753" i="5" s="1"/>
  <c r="AE754" i="5" s="1"/>
  <c r="AE755" i="5" s="1"/>
  <c r="AE756" i="5" s="1"/>
  <c r="AE757" i="5" s="1"/>
  <c r="AE758" i="5" s="1"/>
  <c r="AE759" i="5" s="1"/>
  <c r="AE760" i="5" s="1"/>
  <c r="AC752" i="5"/>
  <c r="AD751" i="5"/>
  <c r="Z753" i="5"/>
  <c r="AG751" i="5" l="1"/>
  <c r="AJ751" i="5" s="1"/>
  <c r="AJ750" i="5"/>
  <c r="A752" i="11"/>
  <c r="AC753" i="5"/>
  <c r="AD752" i="5"/>
  <c r="AG752" i="5" s="1"/>
  <c r="Z754" i="5"/>
  <c r="A753" i="11" l="1"/>
  <c r="AJ752" i="5"/>
  <c r="AC754" i="5"/>
  <c r="AD753" i="5"/>
  <c r="AG753" i="5" s="1"/>
  <c r="Z755" i="5"/>
  <c r="A754" i="11" l="1"/>
  <c r="AJ753" i="5"/>
  <c r="AC755" i="5"/>
  <c r="AD755" i="5" s="1"/>
  <c r="AG755" i="5" s="1"/>
  <c r="AD754" i="5"/>
  <c r="AG754" i="5" s="1"/>
  <c r="Z756" i="5"/>
  <c r="A755" i="11" l="1"/>
  <c r="AJ754" i="5"/>
  <c r="A756" i="11"/>
  <c r="AJ755" i="5"/>
  <c r="AC756" i="5"/>
  <c r="Z757" i="5"/>
  <c r="AC757" i="5" l="1"/>
  <c r="AD756" i="5"/>
  <c r="AG756" i="5" s="1"/>
  <c r="Z758" i="5"/>
  <c r="A757" i="11" l="1"/>
  <c r="AJ756" i="5"/>
  <c r="AC758" i="5"/>
  <c r="AD757" i="5"/>
  <c r="AG757" i="5" s="1"/>
  <c r="Z759" i="5"/>
  <c r="A758" i="11" l="1"/>
  <c r="AJ757" i="5"/>
  <c r="AC759" i="5"/>
  <c r="AD758" i="5"/>
  <c r="AG758" i="5" s="1"/>
  <c r="Z760" i="5"/>
  <c r="A759" i="11" l="1"/>
  <c r="AJ758" i="5"/>
  <c r="AC760" i="5"/>
  <c r="AD759" i="5"/>
  <c r="AG759" i="5" s="1"/>
  <c r="Z761" i="5"/>
  <c r="A760" i="11" l="1"/>
  <c r="AJ759" i="5"/>
  <c r="AC761" i="5"/>
  <c r="AD760" i="5"/>
  <c r="Z762" i="5"/>
  <c r="AG760" i="5" l="1"/>
  <c r="AJ760" i="5" s="1"/>
  <c r="AE761" i="5"/>
  <c r="AE762" i="5" s="1"/>
  <c r="AE763" i="5" s="1"/>
  <c r="AE764" i="5" s="1"/>
  <c r="AE765" i="5" s="1"/>
  <c r="AE766" i="5" s="1"/>
  <c r="AE767" i="5" s="1"/>
  <c r="AE768" i="5" s="1"/>
  <c r="AE769" i="5" s="1"/>
  <c r="AE770" i="5" s="1"/>
  <c r="A761" i="11"/>
  <c r="AC762" i="5"/>
  <c r="AD761" i="5"/>
  <c r="Z763" i="5"/>
  <c r="AG761" i="5" l="1"/>
  <c r="A762" i="11" s="1"/>
  <c r="AC763" i="5"/>
  <c r="AD762" i="5"/>
  <c r="AG762" i="5" s="1"/>
  <c r="Z764" i="5"/>
  <c r="AJ761" i="5" l="1"/>
  <c r="A763" i="11"/>
  <c r="AJ762" i="5"/>
  <c r="AC764" i="5"/>
  <c r="AD763" i="5"/>
  <c r="AG763" i="5" s="1"/>
  <c r="Z765" i="5"/>
  <c r="A764" i="11" l="1"/>
  <c r="AJ763" i="5"/>
  <c r="AC765" i="5"/>
  <c r="AD764" i="5"/>
  <c r="AG764" i="5" s="1"/>
  <c r="Z766" i="5"/>
  <c r="A765" i="11" l="1"/>
  <c r="AJ764" i="5"/>
  <c r="AC766" i="5"/>
  <c r="AD765" i="5"/>
  <c r="AG765" i="5" s="1"/>
  <c r="Z767" i="5"/>
  <c r="A766" i="11" l="1"/>
  <c r="AJ765" i="5"/>
  <c r="AC767" i="5"/>
  <c r="AD766" i="5"/>
  <c r="AG766" i="5" s="1"/>
  <c r="Z768" i="5"/>
  <c r="A767" i="11" l="1"/>
  <c r="AJ766" i="5"/>
  <c r="AC768" i="5"/>
  <c r="AD767" i="5"/>
  <c r="AG767" i="5" s="1"/>
  <c r="Z769" i="5"/>
  <c r="A768" i="11" l="1"/>
  <c r="AJ767" i="5"/>
  <c r="AC769" i="5"/>
  <c r="AD768" i="5"/>
  <c r="AG768" i="5" s="1"/>
  <c r="Z770" i="5"/>
  <c r="A769" i="11" l="1"/>
  <c r="AJ768" i="5"/>
  <c r="AC770" i="5"/>
  <c r="AD769" i="5"/>
  <c r="AG769" i="5" s="1"/>
  <c r="Z771" i="5"/>
  <c r="A770" i="11" l="1"/>
  <c r="AJ769" i="5"/>
  <c r="AC771" i="5"/>
  <c r="AD770" i="5"/>
  <c r="Z772" i="5"/>
  <c r="AG770" i="5" l="1"/>
  <c r="A771" i="11" s="1"/>
  <c r="AE771" i="5"/>
  <c r="AE772" i="5" s="1"/>
  <c r="AE773" i="5" s="1"/>
  <c r="AE774" i="5" s="1"/>
  <c r="AE775" i="5" s="1"/>
  <c r="AE776" i="5" s="1"/>
  <c r="AE777" i="5" s="1"/>
  <c r="AE778" i="5" s="1"/>
  <c r="AE779" i="5" s="1"/>
  <c r="AE780" i="5" s="1"/>
  <c r="AC772" i="5"/>
  <c r="AD771" i="5"/>
  <c r="Z773" i="5"/>
  <c r="AG771" i="5" l="1"/>
  <c r="A772" i="11" s="1"/>
  <c r="AJ770" i="5"/>
  <c r="AC773" i="5"/>
  <c r="AD772" i="5"/>
  <c r="AG772" i="5" s="1"/>
  <c r="Z774" i="5"/>
  <c r="AJ771" i="5" l="1"/>
  <c r="A773" i="11"/>
  <c r="AJ772" i="5"/>
  <c r="AC774" i="5"/>
  <c r="AD773" i="5"/>
  <c r="AG773" i="5" s="1"/>
  <c r="Z775" i="5"/>
  <c r="A774" i="11" l="1"/>
  <c r="AJ773" i="5"/>
  <c r="AC775" i="5"/>
  <c r="AD774" i="5"/>
  <c r="AG774" i="5" s="1"/>
  <c r="Z776" i="5"/>
  <c r="A775" i="11" l="1"/>
  <c r="AJ774" i="5"/>
  <c r="AC776" i="5"/>
  <c r="AD775" i="5"/>
  <c r="AG775" i="5" s="1"/>
  <c r="Z777" i="5"/>
  <c r="A776" i="11" l="1"/>
  <c r="AJ775" i="5"/>
  <c r="AC777" i="5"/>
  <c r="AD776" i="5"/>
  <c r="AG776" i="5" s="1"/>
  <c r="Z778" i="5"/>
  <c r="A777" i="11" l="1"/>
  <c r="AJ776" i="5"/>
  <c r="AC778" i="5"/>
  <c r="AD777" i="5"/>
  <c r="AG777" i="5" s="1"/>
  <c r="Z779" i="5"/>
  <c r="A778" i="11" l="1"/>
  <c r="AJ777" i="5"/>
  <c r="AC779" i="5"/>
  <c r="AD778" i="5"/>
  <c r="AG778" i="5" s="1"/>
  <c r="Z780" i="5"/>
  <c r="A779" i="11" l="1"/>
  <c r="AJ778" i="5"/>
  <c r="AC780" i="5"/>
  <c r="AD779" i="5"/>
  <c r="AG779" i="5" s="1"/>
  <c r="Z781" i="5"/>
  <c r="A780" i="11" l="1"/>
  <c r="AJ779" i="5"/>
  <c r="AC781" i="5"/>
  <c r="AD780" i="5"/>
  <c r="Z782" i="5"/>
  <c r="AG780" i="5" l="1"/>
  <c r="A781" i="11" s="1"/>
  <c r="AE781" i="5"/>
  <c r="AE782" i="5" s="1"/>
  <c r="AE783" i="5" s="1"/>
  <c r="AE784" i="5" s="1"/>
  <c r="AE785" i="5" s="1"/>
  <c r="AE786" i="5" s="1"/>
  <c r="AE787" i="5" s="1"/>
  <c r="AE788" i="5" s="1"/>
  <c r="AE789" i="5" s="1"/>
  <c r="AE790" i="5" s="1"/>
  <c r="AC782" i="5"/>
  <c r="AD781" i="5"/>
  <c r="Z783" i="5"/>
  <c r="AG781" i="5" l="1"/>
  <c r="AJ780" i="5"/>
  <c r="A782" i="11"/>
  <c r="AJ781" i="5"/>
  <c r="AC783" i="5"/>
  <c r="AD782" i="5"/>
  <c r="AG782" i="5" s="1"/>
  <c r="Z784" i="5"/>
  <c r="A783" i="11" l="1"/>
  <c r="AJ782" i="5"/>
  <c r="AC784" i="5"/>
  <c r="AD783" i="5"/>
  <c r="AG783" i="5" s="1"/>
  <c r="Z785" i="5"/>
  <c r="A784" i="11" l="1"/>
  <c r="AJ783" i="5"/>
  <c r="AC785" i="5"/>
  <c r="AD784" i="5"/>
  <c r="AG784" i="5" s="1"/>
  <c r="Z786" i="5"/>
  <c r="A785" i="11" l="1"/>
  <c r="AJ784" i="5"/>
  <c r="AC786" i="5"/>
  <c r="AD785" i="5"/>
  <c r="AG785" i="5" s="1"/>
  <c r="Z787" i="5"/>
  <c r="A786" i="11" l="1"/>
  <c r="AJ785" i="5"/>
  <c r="AC787" i="5"/>
  <c r="AD786" i="5"/>
  <c r="AG786" i="5" s="1"/>
  <c r="Z788" i="5"/>
  <c r="A787" i="11" l="1"/>
  <c r="AJ786" i="5"/>
  <c r="AC788" i="5"/>
  <c r="AD787" i="5"/>
  <c r="AG787" i="5" s="1"/>
  <c r="Z789" i="5"/>
  <c r="A788" i="11" l="1"/>
  <c r="AJ787" i="5"/>
  <c r="AC789" i="5"/>
  <c r="AD788" i="5"/>
  <c r="AG788" i="5" s="1"/>
  <c r="Z790" i="5"/>
  <c r="A789" i="11" l="1"/>
  <c r="AJ788" i="5"/>
  <c r="AC790" i="5"/>
  <c r="AD789" i="5"/>
  <c r="AG789" i="5" s="1"/>
  <c r="Z791" i="5"/>
  <c r="A790" i="11" l="1"/>
  <c r="AJ789" i="5"/>
  <c r="AC791" i="5"/>
  <c r="AD790" i="5"/>
  <c r="Z792" i="5"/>
  <c r="AG790" i="5" l="1"/>
  <c r="AE791" i="5"/>
  <c r="AE792" i="5" s="1"/>
  <c r="AE793" i="5" s="1"/>
  <c r="AE794" i="5" s="1"/>
  <c r="AE795" i="5" s="1"/>
  <c r="AE796" i="5" s="1"/>
  <c r="AE797" i="5" s="1"/>
  <c r="AE798" i="5" s="1"/>
  <c r="AE799" i="5" s="1"/>
  <c r="AE800" i="5" s="1"/>
  <c r="A791" i="11"/>
  <c r="AJ790" i="5"/>
  <c r="AC792" i="5"/>
  <c r="AD791" i="5"/>
  <c r="Z793" i="5"/>
  <c r="AG791" i="5" l="1"/>
  <c r="A792" i="11" s="1"/>
  <c r="AC793" i="5"/>
  <c r="AD792" i="5"/>
  <c r="AG792" i="5" s="1"/>
  <c r="Z794" i="5"/>
  <c r="AJ791" i="5" l="1"/>
  <c r="A793" i="11"/>
  <c r="AJ792" i="5"/>
  <c r="AC794" i="5"/>
  <c r="AD793" i="5"/>
  <c r="AG793" i="5" s="1"/>
  <c r="Z795" i="5"/>
  <c r="A794" i="11" l="1"/>
  <c r="AJ793" i="5"/>
  <c r="AC795" i="5"/>
  <c r="AD794" i="5"/>
  <c r="AG794" i="5" s="1"/>
  <c r="Z796" i="5"/>
  <c r="A795" i="11" l="1"/>
  <c r="AJ794" i="5"/>
  <c r="AC796" i="5"/>
  <c r="AD795" i="5"/>
  <c r="AG795" i="5" s="1"/>
  <c r="Z797" i="5"/>
  <c r="A796" i="11" l="1"/>
  <c r="AJ795" i="5"/>
  <c r="AC797" i="5"/>
  <c r="AD796" i="5"/>
  <c r="AG796" i="5" s="1"/>
  <c r="Z798" i="5"/>
  <c r="A797" i="11" l="1"/>
  <c r="AJ796" i="5"/>
  <c r="AC798" i="5"/>
  <c r="AD797" i="5"/>
  <c r="AG797" i="5" s="1"/>
  <c r="Z799" i="5"/>
  <c r="A798" i="11" l="1"/>
  <c r="AJ797" i="5"/>
  <c r="AC799" i="5"/>
  <c r="AD798" i="5"/>
  <c r="AG798" i="5" s="1"/>
  <c r="Z800" i="5"/>
  <c r="A799" i="11" l="1"/>
  <c r="AJ798" i="5"/>
  <c r="AC800" i="5"/>
  <c r="AD799" i="5"/>
  <c r="AG799" i="5" s="1"/>
  <c r="Z801" i="5"/>
  <c r="A800" i="11" l="1"/>
  <c r="AJ799" i="5"/>
  <c r="AC801" i="5"/>
  <c r="AD800" i="5"/>
  <c r="Z802" i="5"/>
  <c r="AG800" i="5" l="1"/>
  <c r="AJ800" i="5" s="1"/>
  <c r="AE801" i="5"/>
  <c r="AE802" i="5" s="1"/>
  <c r="AE803" i="5" s="1"/>
  <c r="AE804" i="5" s="1"/>
  <c r="AE805" i="5" s="1"/>
  <c r="AE806" i="5" s="1"/>
  <c r="AE807" i="5" s="1"/>
  <c r="AE808" i="5" s="1"/>
  <c r="AE809" i="5" s="1"/>
  <c r="AE810" i="5" s="1"/>
  <c r="A801" i="11"/>
  <c r="AC802" i="5"/>
  <c r="AD801" i="5"/>
  <c r="AG801" i="5" s="1"/>
  <c r="Z803" i="5"/>
  <c r="A802" i="11" l="1"/>
  <c r="AJ801" i="5"/>
  <c r="AC803" i="5"/>
  <c r="AD802" i="5"/>
  <c r="AG802" i="5" s="1"/>
  <c r="Z804" i="5"/>
  <c r="A803" i="11" l="1"/>
  <c r="AJ802" i="5"/>
  <c r="AC804" i="5"/>
  <c r="AD803" i="5"/>
  <c r="AG803" i="5" s="1"/>
  <c r="Z805" i="5"/>
  <c r="A804" i="11" l="1"/>
  <c r="AJ803" i="5"/>
  <c r="AC805" i="5"/>
  <c r="AD804" i="5"/>
  <c r="AG804" i="5" s="1"/>
  <c r="Z806" i="5"/>
  <c r="A805" i="11" l="1"/>
  <c r="AJ804" i="5"/>
  <c r="AC806" i="5"/>
  <c r="AD805" i="5"/>
  <c r="AG805" i="5" s="1"/>
  <c r="Z807" i="5"/>
  <c r="A806" i="11" l="1"/>
  <c r="AJ805" i="5"/>
  <c r="AC807" i="5"/>
  <c r="AD806" i="5"/>
  <c r="AG806" i="5" s="1"/>
  <c r="Z808" i="5"/>
  <c r="A807" i="11" l="1"/>
  <c r="AJ806" i="5"/>
  <c r="AC808" i="5"/>
  <c r="AD807" i="5"/>
  <c r="AG807" i="5" s="1"/>
  <c r="Z809" i="5"/>
  <c r="A808" i="11" l="1"/>
  <c r="AJ807" i="5"/>
  <c r="AC809" i="5"/>
  <c r="AD808" i="5"/>
  <c r="AG808" i="5" s="1"/>
  <c r="Z810" i="5"/>
  <c r="A809" i="11" l="1"/>
  <c r="AJ808" i="5"/>
  <c r="AC810" i="5"/>
  <c r="AD809" i="5"/>
  <c r="AG809" i="5" s="1"/>
  <c r="Z811" i="5"/>
  <c r="A810" i="11" l="1"/>
  <c r="AJ809" i="5"/>
  <c r="AC811" i="5"/>
  <c r="AD810" i="5"/>
  <c r="Z812" i="5"/>
  <c r="AG810" i="5" l="1"/>
  <c r="A811" i="11" s="1"/>
  <c r="AE811" i="5"/>
  <c r="AE812" i="5" s="1"/>
  <c r="AE813" i="5" s="1"/>
  <c r="AE814" i="5" s="1"/>
  <c r="AE815" i="5" s="1"/>
  <c r="AE816" i="5" s="1"/>
  <c r="AE817" i="5" s="1"/>
  <c r="AE818" i="5" s="1"/>
  <c r="AE819" i="5" s="1"/>
  <c r="AE820" i="5" s="1"/>
  <c r="AC812" i="5"/>
  <c r="AD811" i="5"/>
  <c r="Z813" i="5"/>
  <c r="AJ810" i="5" l="1"/>
  <c r="AG811" i="5"/>
  <c r="A812" i="11" s="1"/>
  <c r="AJ811" i="5"/>
  <c r="AC813" i="5"/>
  <c r="AD812" i="5"/>
  <c r="AG812" i="5" s="1"/>
  <c r="Z814" i="5"/>
  <c r="A813" i="11" l="1"/>
  <c r="AJ812" i="5"/>
  <c r="AC814" i="5"/>
  <c r="AD813" i="5"/>
  <c r="AG813" i="5" s="1"/>
  <c r="Z815" i="5"/>
  <c r="A814" i="11" l="1"/>
  <c r="AJ813" i="5"/>
  <c r="AC815" i="5"/>
  <c r="AD814" i="5"/>
  <c r="AG814" i="5" s="1"/>
  <c r="Z816" i="5"/>
  <c r="A815" i="11" l="1"/>
  <c r="AJ814" i="5"/>
  <c r="AC816" i="5"/>
  <c r="AD815" i="5"/>
  <c r="AG815" i="5" s="1"/>
  <c r="Z817" i="5"/>
  <c r="A816" i="11" l="1"/>
  <c r="AJ815" i="5"/>
  <c r="AC817" i="5"/>
  <c r="AD816" i="5"/>
  <c r="AG816" i="5" s="1"/>
  <c r="Z818" i="5"/>
  <c r="A817" i="11" l="1"/>
  <c r="AJ816" i="5"/>
  <c r="AC818" i="5"/>
  <c r="AD817" i="5"/>
  <c r="AG817" i="5" s="1"/>
  <c r="Z819" i="5"/>
  <c r="A818" i="11" l="1"/>
  <c r="AJ817" i="5"/>
  <c r="AC819" i="5"/>
  <c r="AD818" i="5"/>
  <c r="AG818" i="5" s="1"/>
  <c r="Z820" i="5"/>
  <c r="A819" i="11" l="1"/>
  <c r="AJ818" i="5"/>
  <c r="AC820" i="5"/>
  <c r="AD819" i="5"/>
  <c r="AG819" i="5" s="1"/>
  <c r="Z821" i="5"/>
  <c r="A820" i="11" l="1"/>
  <c r="AJ819" i="5"/>
  <c r="AC821" i="5"/>
  <c r="AD820" i="5"/>
  <c r="Z822" i="5"/>
  <c r="AG820" i="5" l="1"/>
  <c r="A821" i="11" s="1"/>
  <c r="AE821" i="5"/>
  <c r="AE822" i="5" s="1"/>
  <c r="AE823" i="5" s="1"/>
  <c r="AE824" i="5" s="1"/>
  <c r="AE825" i="5" s="1"/>
  <c r="AE826" i="5" s="1"/>
  <c r="AE827" i="5" s="1"/>
  <c r="AE828" i="5" s="1"/>
  <c r="AE829" i="5" s="1"/>
  <c r="AE830" i="5" s="1"/>
  <c r="AC822" i="5"/>
  <c r="AD821" i="5"/>
  <c r="Z823" i="5"/>
  <c r="AJ820" i="5" l="1"/>
  <c r="AG821" i="5"/>
  <c r="A822" i="11" s="1"/>
  <c r="AC823" i="5"/>
  <c r="AD822" i="5"/>
  <c r="AG822" i="5" s="1"/>
  <c r="Z824" i="5"/>
  <c r="AJ821" i="5" l="1"/>
  <c r="A823" i="11"/>
  <c r="AJ822" i="5"/>
  <c r="AC824" i="5"/>
  <c r="AD823" i="5"/>
  <c r="AG823" i="5" s="1"/>
  <c r="Z825" i="5"/>
  <c r="A824" i="11" l="1"/>
  <c r="AJ823" i="5"/>
  <c r="AC825" i="5"/>
  <c r="AD824" i="5"/>
  <c r="AG824" i="5" s="1"/>
  <c r="Z826" i="5"/>
  <c r="A825" i="11" l="1"/>
  <c r="AJ824" i="5"/>
  <c r="AC826" i="5"/>
  <c r="AD825" i="5"/>
  <c r="AG825" i="5" s="1"/>
  <c r="Z827" i="5"/>
  <c r="A826" i="11" l="1"/>
  <c r="AJ825" i="5"/>
  <c r="AC827" i="5"/>
  <c r="AD826" i="5"/>
  <c r="AG826" i="5" s="1"/>
  <c r="Z828" i="5"/>
  <c r="A827" i="11" l="1"/>
  <c r="AJ826" i="5"/>
  <c r="AC828" i="5"/>
  <c r="AD827" i="5"/>
  <c r="AG827" i="5" s="1"/>
  <c r="Z829" i="5"/>
  <c r="A828" i="11" l="1"/>
  <c r="AJ827" i="5"/>
  <c r="AC829" i="5"/>
  <c r="AD828" i="5"/>
  <c r="AG828" i="5" s="1"/>
  <c r="Z830" i="5"/>
  <c r="A829" i="11" l="1"/>
  <c r="AJ828" i="5"/>
  <c r="AC830" i="5"/>
  <c r="AD829" i="5"/>
  <c r="AG829" i="5" s="1"/>
  <c r="Z831" i="5"/>
  <c r="A830" i="11" l="1"/>
  <c r="AJ829" i="5"/>
  <c r="AC831" i="5"/>
  <c r="AD830" i="5"/>
  <c r="Z832" i="5"/>
  <c r="AG830" i="5" l="1"/>
  <c r="AE831" i="5"/>
  <c r="AE832" i="5" s="1"/>
  <c r="AE833" i="5" s="1"/>
  <c r="AE834" i="5" s="1"/>
  <c r="AE835" i="5" s="1"/>
  <c r="AE836" i="5" s="1"/>
  <c r="AE837" i="5" s="1"/>
  <c r="AE838" i="5" s="1"/>
  <c r="AE839" i="5" s="1"/>
  <c r="AE840" i="5" s="1"/>
  <c r="A831" i="11"/>
  <c r="AJ830" i="5"/>
  <c r="AC832" i="5"/>
  <c r="AD831" i="5"/>
  <c r="Z833" i="5"/>
  <c r="AG831" i="5" l="1"/>
  <c r="A832" i="11"/>
  <c r="AJ831" i="5"/>
  <c r="AC833" i="5"/>
  <c r="AD832" i="5"/>
  <c r="AG832" i="5" s="1"/>
  <c r="Z834" i="5"/>
  <c r="A833" i="11" l="1"/>
  <c r="AJ832" i="5"/>
  <c r="AC834" i="5"/>
  <c r="AD833" i="5"/>
  <c r="AG833" i="5" s="1"/>
  <c r="Z835" i="5"/>
  <c r="A834" i="11" l="1"/>
  <c r="AJ833" i="5"/>
  <c r="AC835" i="5"/>
  <c r="AD834" i="5"/>
  <c r="AG834" i="5" s="1"/>
  <c r="Z836" i="5"/>
  <c r="A835" i="11" l="1"/>
  <c r="AJ834" i="5"/>
  <c r="AC836" i="5"/>
  <c r="AD835" i="5"/>
  <c r="AG835" i="5" s="1"/>
  <c r="Z837" i="5"/>
  <c r="A836" i="11" l="1"/>
  <c r="AJ835" i="5"/>
  <c r="AC837" i="5"/>
  <c r="AD836" i="5"/>
  <c r="AG836" i="5" s="1"/>
  <c r="Z838" i="5"/>
  <c r="A837" i="11" l="1"/>
  <c r="AJ836" i="5"/>
  <c r="AC838" i="5"/>
  <c r="AD837" i="5"/>
  <c r="AG837" i="5" s="1"/>
  <c r="Z839" i="5"/>
  <c r="A838" i="11" l="1"/>
  <c r="AJ837" i="5"/>
  <c r="AC839" i="5"/>
  <c r="AD838" i="5"/>
  <c r="AG838" i="5" s="1"/>
  <c r="Z840" i="5"/>
  <c r="A839" i="11" l="1"/>
  <c r="AJ838" i="5"/>
  <c r="AC840" i="5"/>
  <c r="AD840" i="5" s="1"/>
  <c r="AD839" i="5"/>
  <c r="AG839" i="5" s="1"/>
  <c r="Z841" i="5"/>
  <c r="AE841" i="5" l="1"/>
  <c r="AE842" i="5" s="1"/>
  <c r="AE843" i="5" s="1"/>
  <c r="AE844" i="5" s="1"/>
  <c r="AE845" i="5" s="1"/>
  <c r="AE846" i="5" s="1"/>
  <c r="AE847" i="5" s="1"/>
  <c r="AE848" i="5" s="1"/>
  <c r="AE849" i="5" s="1"/>
  <c r="AE850" i="5" s="1"/>
  <c r="AG840" i="5"/>
  <c r="AJ840" i="5" s="1"/>
  <c r="A840" i="11"/>
  <c r="AJ839" i="5"/>
  <c r="A841" i="11"/>
  <c r="AC841" i="5"/>
  <c r="Z842" i="5"/>
  <c r="AC842" i="5" l="1"/>
  <c r="AD841" i="5"/>
  <c r="AG841" i="5" s="1"/>
  <c r="Z843" i="5"/>
  <c r="A842" i="11" l="1"/>
  <c r="AJ841" i="5"/>
  <c r="AC843" i="5"/>
  <c r="AD842" i="5"/>
  <c r="AG842" i="5" s="1"/>
  <c r="Z844" i="5"/>
  <c r="A843" i="11" l="1"/>
  <c r="AJ842" i="5"/>
  <c r="AC844" i="5"/>
  <c r="AD843" i="5"/>
  <c r="AG843" i="5" s="1"/>
  <c r="Z845" i="5"/>
  <c r="A844" i="11" l="1"/>
  <c r="AJ843" i="5"/>
  <c r="AC845" i="5"/>
  <c r="AD844" i="5"/>
  <c r="AG844" i="5" s="1"/>
  <c r="Z846" i="5"/>
  <c r="A845" i="11" l="1"/>
  <c r="AJ844" i="5"/>
  <c r="AC846" i="5"/>
  <c r="AD845" i="5"/>
  <c r="AG845" i="5" s="1"/>
  <c r="Z847" i="5"/>
  <c r="A846" i="11" l="1"/>
  <c r="AJ845" i="5"/>
  <c r="AC847" i="5"/>
  <c r="AD846" i="5"/>
  <c r="AG846" i="5" s="1"/>
  <c r="Z848" i="5"/>
  <c r="A847" i="11" l="1"/>
  <c r="AJ846" i="5"/>
  <c r="AC848" i="5"/>
  <c r="AD847" i="5"/>
  <c r="AG847" i="5" s="1"/>
  <c r="Z849" i="5"/>
  <c r="A848" i="11" l="1"/>
  <c r="AJ847" i="5"/>
  <c r="AC849" i="5"/>
  <c r="AD848" i="5"/>
  <c r="AG848" i="5" s="1"/>
  <c r="Z850" i="5"/>
  <c r="A849" i="11" l="1"/>
  <c r="AJ848" i="5"/>
  <c r="AC850" i="5"/>
  <c r="AD849" i="5"/>
  <c r="AG849" i="5" s="1"/>
  <c r="Z851" i="5"/>
  <c r="A850" i="11" l="1"/>
  <c r="AJ849" i="5"/>
  <c r="AC851" i="5"/>
  <c r="AD850" i="5"/>
  <c r="Z852" i="5"/>
  <c r="AG850" i="5" l="1"/>
  <c r="AE851" i="5"/>
  <c r="AE852" i="5" s="1"/>
  <c r="AE853" i="5" s="1"/>
  <c r="AE854" i="5" s="1"/>
  <c r="AE855" i="5" s="1"/>
  <c r="AE856" i="5" s="1"/>
  <c r="AE857" i="5" s="1"/>
  <c r="AE858" i="5" s="1"/>
  <c r="AE859" i="5" s="1"/>
  <c r="AE860" i="5" s="1"/>
  <c r="A851" i="11"/>
  <c r="AJ850" i="5"/>
  <c r="AC852" i="5"/>
  <c r="AD851" i="5"/>
  <c r="Z853" i="5"/>
  <c r="AG851" i="5" l="1"/>
  <c r="A852" i="11"/>
  <c r="AJ851" i="5"/>
  <c r="AC853" i="5"/>
  <c r="AD852" i="5"/>
  <c r="AG852" i="5" s="1"/>
  <c r="Z854" i="5"/>
  <c r="A853" i="11" l="1"/>
  <c r="AJ852" i="5"/>
  <c r="AC854" i="5"/>
  <c r="AD853" i="5"/>
  <c r="AG853" i="5" s="1"/>
  <c r="Z855" i="5"/>
  <c r="A854" i="11" l="1"/>
  <c r="AJ853" i="5"/>
  <c r="AC855" i="5"/>
  <c r="AD854" i="5"/>
  <c r="AG854" i="5" s="1"/>
  <c r="Z856" i="5"/>
  <c r="A855" i="11" l="1"/>
  <c r="AJ854" i="5"/>
  <c r="AC856" i="5"/>
  <c r="AD855" i="5"/>
  <c r="AG855" i="5" s="1"/>
  <c r="Z857" i="5"/>
  <c r="A856" i="11" l="1"/>
  <c r="AJ855" i="5"/>
  <c r="AC857" i="5"/>
  <c r="AD856" i="5"/>
  <c r="AG856" i="5" s="1"/>
  <c r="Z858" i="5"/>
  <c r="A857" i="11" l="1"/>
  <c r="AJ856" i="5"/>
  <c r="AC858" i="5"/>
  <c r="AD857" i="5"/>
  <c r="AG857" i="5" s="1"/>
  <c r="Z859" i="5"/>
  <c r="A858" i="11" l="1"/>
  <c r="AJ857" i="5"/>
  <c r="AC859" i="5"/>
  <c r="AD858" i="5"/>
  <c r="AG858" i="5" s="1"/>
  <c r="Z860" i="5"/>
  <c r="A859" i="11" l="1"/>
  <c r="AJ858" i="5"/>
  <c r="AC860" i="5"/>
  <c r="AD859" i="5"/>
  <c r="AG859" i="5" s="1"/>
  <c r="Z861" i="5"/>
  <c r="A860" i="11" l="1"/>
  <c r="AJ859" i="5"/>
  <c r="AC861" i="5"/>
  <c r="AD860" i="5"/>
  <c r="Z862" i="5"/>
  <c r="AE861" i="5" l="1"/>
  <c r="AE862" i="5" s="1"/>
  <c r="AE863" i="5" s="1"/>
  <c r="AE864" i="5" s="1"/>
  <c r="AE865" i="5" s="1"/>
  <c r="AE866" i="5" s="1"/>
  <c r="AE867" i="5" s="1"/>
  <c r="AE868" i="5" s="1"/>
  <c r="AE869" i="5" s="1"/>
  <c r="AE870" i="5" s="1"/>
  <c r="AG860" i="5"/>
  <c r="A861" i="11" s="1"/>
  <c r="AC862" i="5"/>
  <c r="AD861" i="5"/>
  <c r="AG861" i="5" s="1"/>
  <c r="Z863" i="5"/>
  <c r="AJ860" i="5" l="1"/>
  <c r="A862" i="11"/>
  <c r="AJ861" i="5"/>
  <c r="AC863" i="5"/>
  <c r="AD862" i="5"/>
  <c r="AG862" i="5" s="1"/>
  <c r="Z864" i="5"/>
  <c r="A863" i="11" l="1"/>
  <c r="AJ862" i="5"/>
  <c r="AC864" i="5"/>
  <c r="AD863" i="5"/>
  <c r="AG863" i="5" s="1"/>
  <c r="Z865" i="5"/>
  <c r="A864" i="11" l="1"/>
  <c r="AJ863" i="5"/>
  <c r="AC865" i="5"/>
  <c r="AD864" i="5"/>
  <c r="AG864" i="5" s="1"/>
  <c r="Z866" i="5"/>
  <c r="A865" i="11" l="1"/>
  <c r="AJ864" i="5"/>
  <c r="AC866" i="5"/>
  <c r="AD865" i="5"/>
  <c r="AG865" i="5" s="1"/>
  <c r="Z867" i="5"/>
  <c r="A866" i="11" l="1"/>
  <c r="AJ865" i="5"/>
  <c r="AC867" i="5"/>
  <c r="AD866" i="5"/>
  <c r="AG866" i="5" s="1"/>
  <c r="Z868" i="5"/>
  <c r="A867" i="11" l="1"/>
  <c r="AJ866" i="5"/>
  <c r="AC868" i="5"/>
  <c r="AD867" i="5"/>
  <c r="AG867" i="5" s="1"/>
  <c r="Z869" i="5"/>
  <c r="A868" i="11" l="1"/>
  <c r="AJ867" i="5"/>
  <c r="AC869" i="5"/>
  <c r="AD868" i="5"/>
  <c r="AG868" i="5" s="1"/>
  <c r="Z870" i="5"/>
  <c r="A869" i="11" l="1"/>
  <c r="AJ868" i="5"/>
  <c r="AC870" i="5"/>
  <c r="AD869" i="5"/>
  <c r="AG869" i="5" s="1"/>
  <c r="Z871" i="5"/>
  <c r="A870" i="11" l="1"/>
  <c r="AJ869" i="5"/>
  <c r="AC871" i="5"/>
  <c r="AD870" i="5"/>
  <c r="Z872" i="5"/>
  <c r="AG870" i="5" l="1"/>
  <c r="AE871" i="5"/>
  <c r="AE872" i="5" s="1"/>
  <c r="AE873" i="5" s="1"/>
  <c r="AE874" i="5" s="1"/>
  <c r="AE875" i="5" s="1"/>
  <c r="AE876" i="5" s="1"/>
  <c r="AE877" i="5" s="1"/>
  <c r="AE878" i="5" s="1"/>
  <c r="AE879" i="5" s="1"/>
  <c r="AE880" i="5" s="1"/>
  <c r="A871" i="11"/>
  <c r="AJ870" i="5"/>
  <c r="AC872" i="5"/>
  <c r="AD871" i="5"/>
  <c r="Z873" i="5"/>
  <c r="AG871" i="5" l="1"/>
  <c r="A872" i="11"/>
  <c r="AJ871" i="5"/>
  <c r="AC873" i="5"/>
  <c r="AD872" i="5"/>
  <c r="AG872" i="5" s="1"/>
  <c r="Z874" i="5"/>
  <c r="A873" i="11" l="1"/>
  <c r="AJ872" i="5"/>
  <c r="AC874" i="5"/>
  <c r="AD873" i="5"/>
  <c r="AG873" i="5" s="1"/>
  <c r="Z875" i="5"/>
  <c r="A874" i="11" l="1"/>
  <c r="AJ873" i="5"/>
  <c r="AC875" i="5"/>
  <c r="AD874" i="5"/>
  <c r="AG874" i="5" s="1"/>
  <c r="Z876" i="5"/>
  <c r="A875" i="11" l="1"/>
  <c r="AJ874" i="5"/>
  <c r="AC876" i="5"/>
  <c r="AD875" i="5"/>
  <c r="AG875" i="5" s="1"/>
  <c r="Z877" i="5"/>
  <c r="A876" i="11" l="1"/>
  <c r="AJ875" i="5"/>
  <c r="AC877" i="5"/>
  <c r="AD876" i="5"/>
  <c r="AG876" i="5" s="1"/>
  <c r="Z878" i="5"/>
  <c r="A877" i="11" l="1"/>
  <c r="AJ876" i="5"/>
  <c r="AC878" i="5"/>
  <c r="AD877" i="5"/>
  <c r="AG877" i="5" s="1"/>
  <c r="Z879" i="5"/>
  <c r="A878" i="11" l="1"/>
  <c r="AJ877" i="5"/>
  <c r="AC879" i="5"/>
  <c r="AD878" i="5"/>
  <c r="AG878" i="5" s="1"/>
  <c r="Z880" i="5"/>
  <c r="A879" i="11" l="1"/>
  <c r="AJ878" i="5"/>
  <c r="AC880" i="5"/>
  <c r="AD879" i="5"/>
  <c r="AG879" i="5" s="1"/>
  <c r="Z881" i="5"/>
  <c r="A880" i="11" l="1"/>
  <c r="AJ879" i="5"/>
  <c r="AC881" i="5"/>
  <c r="AD880" i="5"/>
  <c r="Z882" i="5"/>
  <c r="AE881" i="5" l="1"/>
  <c r="AE882" i="5" s="1"/>
  <c r="AE883" i="5" s="1"/>
  <c r="AE884" i="5" s="1"/>
  <c r="AE885" i="5" s="1"/>
  <c r="AE886" i="5" s="1"/>
  <c r="AE887" i="5" s="1"/>
  <c r="AE888" i="5" s="1"/>
  <c r="AE889" i="5" s="1"/>
  <c r="AE890" i="5" s="1"/>
  <c r="AG880" i="5"/>
  <c r="A881" i="11" s="1"/>
  <c r="AC882" i="5"/>
  <c r="AD881" i="5"/>
  <c r="AG881" i="5" s="1"/>
  <c r="Z883" i="5"/>
  <c r="AJ880" i="5" l="1"/>
  <c r="A882" i="11"/>
  <c r="AJ881" i="5"/>
  <c r="AC883" i="5"/>
  <c r="AD882" i="5"/>
  <c r="AG882" i="5" s="1"/>
  <c r="Z884" i="5"/>
  <c r="A883" i="11" l="1"/>
  <c r="AJ882" i="5"/>
  <c r="AC884" i="5"/>
  <c r="AD883" i="5"/>
  <c r="AG883" i="5" s="1"/>
  <c r="Z885" i="5"/>
  <c r="A884" i="11" l="1"/>
  <c r="AJ883" i="5"/>
  <c r="AC885" i="5"/>
  <c r="AD884" i="5"/>
  <c r="AG884" i="5" s="1"/>
  <c r="Z886" i="5"/>
  <c r="A885" i="11" l="1"/>
  <c r="AJ884" i="5"/>
  <c r="AC886" i="5"/>
  <c r="AD885" i="5"/>
  <c r="AG885" i="5" s="1"/>
  <c r="Z887" i="5"/>
  <c r="A886" i="11" l="1"/>
  <c r="AJ885" i="5"/>
  <c r="AC887" i="5"/>
  <c r="AD886" i="5"/>
  <c r="AG886" i="5" s="1"/>
  <c r="Z888" i="5"/>
  <c r="A887" i="11" l="1"/>
  <c r="AJ886" i="5"/>
  <c r="AC888" i="5"/>
  <c r="AD887" i="5"/>
  <c r="AG887" i="5" s="1"/>
  <c r="Z889" i="5"/>
  <c r="A888" i="11" l="1"/>
  <c r="AJ887" i="5"/>
  <c r="AC889" i="5"/>
  <c r="AD888" i="5"/>
  <c r="AG888" i="5" s="1"/>
  <c r="Z890" i="5"/>
  <c r="A889" i="11" l="1"/>
  <c r="AJ888" i="5"/>
  <c r="AC890" i="5"/>
  <c r="AD889" i="5"/>
  <c r="AG889" i="5" s="1"/>
  <c r="Z891" i="5"/>
  <c r="A890" i="11" l="1"/>
  <c r="AJ889" i="5"/>
  <c r="AC891" i="5"/>
  <c r="AD890" i="5"/>
  <c r="Z892" i="5"/>
  <c r="AG890" i="5" l="1"/>
  <c r="A891" i="11" s="1"/>
  <c r="AE891" i="5"/>
  <c r="AE892" i="5" s="1"/>
  <c r="AE893" i="5" s="1"/>
  <c r="AE894" i="5" s="1"/>
  <c r="AE895" i="5" s="1"/>
  <c r="AE896" i="5" s="1"/>
  <c r="AE897" i="5" s="1"/>
  <c r="AE898" i="5" s="1"/>
  <c r="AE899" i="5" s="1"/>
  <c r="AE900" i="5" s="1"/>
  <c r="AC892" i="5"/>
  <c r="AD891" i="5"/>
  <c r="Z893" i="5"/>
  <c r="AJ890" i="5" l="1"/>
  <c r="AG891" i="5"/>
  <c r="A892" i="11" s="1"/>
  <c r="AC893" i="5"/>
  <c r="AD892" i="5"/>
  <c r="AG892" i="5" s="1"/>
  <c r="Z894" i="5"/>
  <c r="AJ891" i="5" l="1"/>
  <c r="A893" i="11"/>
  <c r="AJ892" i="5"/>
  <c r="AC894" i="5"/>
  <c r="AD893" i="5"/>
  <c r="AG893" i="5" s="1"/>
  <c r="Z895" i="5"/>
  <c r="A894" i="11" l="1"/>
  <c r="AJ893" i="5"/>
  <c r="AC895" i="5"/>
  <c r="AD894" i="5"/>
  <c r="AG894" i="5" s="1"/>
  <c r="Z896" i="5"/>
  <c r="A895" i="11" l="1"/>
  <c r="AJ894" i="5"/>
  <c r="AC896" i="5"/>
  <c r="AD895" i="5"/>
  <c r="AG895" i="5" s="1"/>
  <c r="Z897" i="5"/>
  <c r="A896" i="11" l="1"/>
  <c r="AJ895" i="5"/>
  <c r="AC897" i="5"/>
  <c r="AD896" i="5"/>
  <c r="AG896" i="5" s="1"/>
  <c r="Z898" i="5"/>
  <c r="A897" i="11" l="1"/>
  <c r="AJ896" i="5"/>
  <c r="AC898" i="5"/>
  <c r="AD897" i="5"/>
  <c r="AG897" i="5" s="1"/>
  <c r="Z899" i="5"/>
  <c r="A898" i="11" l="1"/>
  <c r="AJ897" i="5"/>
  <c r="AC899" i="5"/>
  <c r="AD898" i="5"/>
  <c r="AG898" i="5" s="1"/>
  <c r="Z900" i="5"/>
  <c r="A899" i="11" l="1"/>
  <c r="AJ898" i="5"/>
  <c r="AC900" i="5"/>
  <c r="AD899" i="5"/>
  <c r="AG899" i="5" s="1"/>
  <c r="Z901" i="5"/>
  <c r="A900" i="11" l="1"/>
  <c r="AJ899" i="5"/>
  <c r="AC901" i="5"/>
  <c r="AD900" i="5"/>
  <c r="Z902" i="5"/>
  <c r="AG900" i="5" l="1"/>
  <c r="A901" i="11" s="1"/>
  <c r="AE901" i="5"/>
  <c r="AE902" i="5" s="1"/>
  <c r="AE903" i="5" s="1"/>
  <c r="AE904" i="5" s="1"/>
  <c r="AE905" i="5" s="1"/>
  <c r="AE906" i="5" s="1"/>
  <c r="AE907" i="5" s="1"/>
  <c r="AE908" i="5" s="1"/>
  <c r="AE909" i="5" s="1"/>
  <c r="AE910" i="5" s="1"/>
  <c r="AC902" i="5"/>
  <c r="AD901" i="5"/>
  <c r="Z903" i="5"/>
  <c r="AJ900" i="5" l="1"/>
  <c r="AG901" i="5"/>
  <c r="A902" i="11" s="1"/>
  <c r="AJ901" i="5"/>
  <c r="AC903" i="5"/>
  <c r="AD902" i="5"/>
  <c r="AG902" i="5" s="1"/>
  <c r="Z904" i="5"/>
  <c r="A903" i="11" l="1"/>
  <c r="AJ902" i="5"/>
  <c r="AC904" i="5"/>
  <c r="AD903" i="5"/>
  <c r="AG903" i="5" s="1"/>
  <c r="Z905" i="5"/>
  <c r="A904" i="11" l="1"/>
  <c r="AJ903" i="5"/>
  <c r="AC905" i="5"/>
  <c r="AD904" i="5"/>
  <c r="AG904" i="5" s="1"/>
  <c r="Z906" i="5"/>
  <c r="A905" i="11" l="1"/>
  <c r="AJ904" i="5"/>
  <c r="AC906" i="5"/>
  <c r="AD905" i="5"/>
  <c r="AG905" i="5" s="1"/>
  <c r="Z907" i="5"/>
  <c r="A906" i="11" l="1"/>
  <c r="AJ905" i="5"/>
  <c r="AC907" i="5"/>
  <c r="AD906" i="5"/>
  <c r="AG906" i="5" s="1"/>
  <c r="Z908" i="5"/>
  <c r="A907" i="11" l="1"/>
  <c r="AJ906" i="5"/>
  <c r="AC908" i="5"/>
  <c r="AD907" i="5"/>
  <c r="AG907" i="5" s="1"/>
  <c r="Z909" i="5"/>
  <c r="A908" i="11" l="1"/>
  <c r="AJ907" i="5"/>
  <c r="AC909" i="5"/>
  <c r="AD908" i="5"/>
  <c r="AG908" i="5" s="1"/>
  <c r="Z910" i="5"/>
  <c r="A909" i="11" l="1"/>
  <c r="AJ908" i="5"/>
  <c r="AC910" i="5"/>
  <c r="AD909" i="5"/>
  <c r="AG909" i="5" s="1"/>
  <c r="Z911" i="5"/>
  <c r="A910" i="11" l="1"/>
  <c r="AJ909" i="5"/>
  <c r="AC911" i="5"/>
  <c r="AD910" i="5"/>
  <c r="Z912" i="5"/>
  <c r="AG910" i="5" l="1"/>
  <c r="A911" i="11" s="1"/>
  <c r="AE911" i="5"/>
  <c r="AE912" i="5" s="1"/>
  <c r="AE913" i="5" s="1"/>
  <c r="AE914" i="5" s="1"/>
  <c r="AE915" i="5" s="1"/>
  <c r="AE916" i="5" s="1"/>
  <c r="AE917" i="5" s="1"/>
  <c r="AE918" i="5" s="1"/>
  <c r="AE919" i="5" s="1"/>
  <c r="AE920" i="5" s="1"/>
  <c r="AJ910" i="5"/>
  <c r="AC912" i="5"/>
  <c r="AD911" i="5"/>
  <c r="Z913" i="5"/>
  <c r="AG911" i="5" l="1"/>
  <c r="A912" i="11"/>
  <c r="AJ911" i="5"/>
  <c r="AC913" i="5"/>
  <c r="AD912" i="5"/>
  <c r="AG912" i="5" s="1"/>
  <c r="Z914" i="5"/>
  <c r="A913" i="11" l="1"/>
  <c r="AJ912" i="5"/>
  <c r="AC914" i="5"/>
  <c r="AD913" i="5"/>
  <c r="AG913" i="5" s="1"/>
  <c r="Z915" i="5"/>
  <c r="A914" i="11" l="1"/>
  <c r="AJ913" i="5"/>
  <c r="AC915" i="5"/>
  <c r="AD914" i="5"/>
  <c r="AG914" i="5" s="1"/>
  <c r="Z916" i="5"/>
  <c r="A915" i="11" l="1"/>
  <c r="AJ914" i="5"/>
  <c r="AC916" i="5"/>
  <c r="AD915" i="5"/>
  <c r="AG915" i="5" s="1"/>
  <c r="Z917" i="5"/>
  <c r="A916" i="11" l="1"/>
  <c r="AJ915" i="5"/>
  <c r="AC917" i="5"/>
  <c r="AD916" i="5"/>
  <c r="AG916" i="5" s="1"/>
  <c r="Z918" i="5"/>
  <c r="A917" i="11" l="1"/>
  <c r="AJ916" i="5"/>
  <c r="AC918" i="5"/>
  <c r="AD917" i="5"/>
  <c r="AG917" i="5" s="1"/>
  <c r="Z919" i="5"/>
  <c r="A918" i="11" l="1"/>
  <c r="AJ917" i="5"/>
  <c r="AC919" i="5"/>
  <c r="AD918" i="5"/>
  <c r="AG918" i="5" s="1"/>
  <c r="Z920" i="5"/>
  <c r="A919" i="11" l="1"/>
  <c r="AJ918" i="5"/>
  <c r="AC920" i="5"/>
  <c r="AD919" i="5"/>
  <c r="AG919" i="5" s="1"/>
  <c r="Z921" i="5"/>
  <c r="A920" i="11" l="1"/>
  <c r="AJ919" i="5"/>
  <c r="AC921" i="5"/>
  <c r="AD920" i="5"/>
  <c r="Z922" i="5"/>
  <c r="AE921" i="5" l="1"/>
  <c r="AE922" i="5" s="1"/>
  <c r="AE923" i="5" s="1"/>
  <c r="AE924" i="5" s="1"/>
  <c r="AE925" i="5" s="1"/>
  <c r="AE926" i="5" s="1"/>
  <c r="AE927" i="5" s="1"/>
  <c r="AE928" i="5" s="1"/>
  <c r="AE929" i="5" s="1"/>
  <c r="AE930" i="5" s="1"/>
  <c r="AG920" i="5"/>
  <c r="AJ920" i="5" s="1"/>
  <c r="AC922" i="5"/>
  <c r="AD921" i="5"/>
  <c r="Z923" i="5"/>
  <c r="AG921" i="5" l="1"/>
  <c r="A921" i="11"/>
  <c r="A922" i="11"/>
  <c r="AJ921" i="5"/>
  <c r="AC923" i="5"/>
  <c r="AD922" i="5"/>
  <c r="AG922" i="5" s="1"/>
  <c r="Z924" i="5"/>
  <c r="A923" i="11" l="1"/>
  <c r="AJ922" i="5"/>
  <c r="AC924" i="5"/>
  <c r="AD923" i="5"/>
  <c r="AG923" i="5" s="1"/>
  <c r="Z925" i="5"/>
  <c r="A924" i="11" l="1"/>
  <c r="AJ923" i="5"/>
  <c r="AC925" i="5"/>
  <c r="AD924" i="5"/>
  <c r="AG924" i="5" s="1"/>
  <c r="Z926" i="5"/>
  <c r="A925" i="11" l="1"/>
  <c r="AJ924" i="5"/>
  <c r="AC926" i="5"/>
  <c r="AD925" i="5"/>
  <c r="AG925" i="5" s="1"/>
  <c r="Z927" i="5"/>
  <c r="A926" i="11" l="1"/>
  <c r="AJ925" i="5"/>
  <c r="AC927" i="5"/>
  <c r="AD926" i="5"/>
  <c r="AG926" i="5" s="1"/>
  <c r="Z928" i="5"/>
  <c r="A927" i="11" l="1"/>
  <c r="AJ926" i="5"/>
  <c r="AC928" i="5"/>
  <c r="AD927" i="5"/>
  <c r="AG927" i="5" s="1"/>
  <c r="Z929" i="5"/>
  <c r="A928" i="11" l="1"/>
  <c r="AJ927" i="5"/>
  <c r="AC929" i="5"/>
  <c r="AD928" i="5"/>
  <c r="AG928" i="5" s="1"/>
  <c r="Z930" i="5"/>
  <c r="A929" i="11" l="1"/>
  <c r="AJ928" i="5"/>
  <c r="AC930" i="5"/>
  <c r="AD929" i="5"/>
  <c r="AG929" i="5" s="1"/>
  <c r="Z931" i="5"/>
  <c r="A930" i="11" l="1"/>
  <c r="AJ929" i="5"/>
  <c r="AC931" i="5"/>
  <c r="AD930" i="5"/>
  <c r="Z932" i="5"/>
  <c r="AG930" i="5" l="1"/>
  <c r="AE931" i="5"/>
  <c r="AE932" i="5" s="1"/>
  <c r="AE933" i="5" s="1"/>
  <c r="AE934" i="5" s="1"/>
  <c r="AE935" i="5" s="1"/>
  <c r="AE936" i="5" s="1"/>
  <c r="AE937" i="5" s="1"/>
  <c r="AE938" i="5" s="1"/>
  <c r="AE939" i="5" s="1"/>
  <c r="AE940" i="5" s="1"/>
  <c r="A931" i="11"/>
  <c r="AJ930" i="5"/>
  <c r="AC932" i="5"/>
  <c r="AD931" i="5"/>
  <c r="Z933" i="5"/>
  <c r="AG931" i="5" l="1"/>
  <c r="A932" i="11" s="1"/>
  <c r="AC933" i="5"/>
  <c r="AD932" i="5"/>
  <c r="AG932" i="5" s="1"/>
  <c r="Z934" i="5"/>
  <c r="AJ931" i="5" l="1"/>
  <c r="A933" i="11"/>
  <c r="AJ932" i="5"/>
  <c r="AC934" i="5"/>
  <c r="AD933" i="5"/>
  <c r="AG933" i="5" s="1"/>
  <c r="Z935" i="5"/>
  <c r="A934" i="11" l="1"/>
  <c r="AJ933" i="5"/>
  <c r="AC935" i="5"/>
  <c r="AD934" i="5"/>
  <c r="AG934" i="5" s="1"/>
  <c r="Z936" i="5"/>
  <c r="A935" i="11" l="1"/>
  <c r="AJ934" i="5"/>
  <c r="AC936" i="5"/>
  <c r="AD935" i="5"/>
  <c r="AG935" i="5" s="1"/>
  <c r="Z937" i="5"/>
  <c r="A936" i="11" l="1"/>
  <c r="AJ935" i="5"/>
  <c r="AC937" i="5"/>
  <c r="AD936" i="5"/>
  <c r="AG936" i="5" s="1"/>
  <c r="Z938" i="5"/>
  <c r="A937" i="11" l="1"/>
  <c r="AJ936" i="5"/>
  <c r="AC938" i="5"/>
  <c r="AD937" i="5"/>
  <c r="AG937" i="5" s="1"/>
  <c r="Z939" i="5"/>
  <c r="A938" i="11" l="1"/>
  <c r="AJ937" i="5"/>
  <c r="AC939" i="5"/>
  <c r="AD938" i="5"/>
  <c r="AG938" i="5" s="1"/>
  <c r="Z940" i="5"/>
  <c r="A939" i="11" l="1"/>
  <c r="AJ938" i="5"/>
  <c r="AC940" i="5"/>
  <c r="AD939" i="5"/>
  <c r="AG939" i="5" s="1"/>
  <c r="Z941" i="5"/>
  <c r="A940" i="11" l="1"/>
  <c r="AJ939" i="5"/>
  <c r="AC941" i="5"/>
  <c r="AD940" i="5"/>
  <c r="Z942" i="5"/>
  <c r="AG940" i="5" l="1"/>
  <c r="AE941" i="5"/>
  <c r="AE942" i="5" s="1"/>
  <c r="AE943" i="5" s="1"/>
  <c r="AE944" i="5" s="1"/>
  <c r="AE945" i="5" s="1"/>
  <c r="AE946" i="5" s="1"/>
  <c r="AE947" i="5" s="1"/>
  <c r="AE948" i="5" s="1"/>
  <c r="AE949" i="5" s="1"/>
  <c r="AE950" i="5" s="1"/>
  <c r="A941" i="11"/>
  <c r="AJ940" i="5"/>
  <c r="AC942" i="5"/>
  <c r="AD941" i="5"/>
  <c r="Z943" i="5"/>
  <c r="AG941" i="5" l="1"/>
  <c r="A942" i="11" s="1"/>
  <c r="AC943" i="5"/>
  <c r="AD942" i="5"/>
  <c r="AG942" i="5" s="1"/>
  <c r="Z944" i="5"/>
  <c r="AJ941" i="5" l="1"/>
  <c r="A943" i="11"/>
  <c r="AJ942" i="5"/>
  <c r="AC944" i="5"/>
  <c r="AD943" i="5"/>
  <c r="AG943" i="5" s="1"/>
  <c r="Z945" i="5"/>
  <c r="A944" i="11" l="1"/>
  <c r="AJ943" i="5"/>
  <c r="AC945" i="5"/>
  <c r="AD944" i="5"/>
  <c r="AG944" i="5" s="1"/>
  <c r="Z946" i="5"/>
  <c r="A945" i="11" l="1"/>
  <c r="AJ944" i="5"/>
  <c r="AC946" i="5"/>
  <c r="AD945" i="5"/>
  <c r="AG945" i="5" s="1"/>
  <c r="Z947" i="5"/>
  <c r="A946" i="11" l="1"/>
  <c r="AJ945" i="5"/>
  <c r="AC947" i="5"/>
  <c r="AD946" i="5"/>
  <c r="AG946" i="5" s="1"/>
  <c r="Z948" i="5"/>
  <c r="A947" i="11" l="1"/>
  <c r="AJ946" i="5"/>
  <c r="AC948" i="5"/>
  <c r="AD947" i="5"/>
  <c r="AG947" i="5" s="1"/>
  <c r="Z949" i="5"/>
  <c r="A948" i="11" l="1"/>
  <c r="AJ947" i="5"/>
  <c r="AC949" i="5"/>
  <c r="AD948" i="5"/>
  <c r="AG948" i="5" s="1"/>
  <c r="Z950" i="5"/>
  <c r="A949" i="11" l="1"/>
  <c r="AJ948" i="5"/>
  <c r="AC950" i="5"/>
  <c r="AD949" i="5"/>
  <c r="AG949" i="5" s="1"/>
  <c r="Z951" i="5"/>
  <c r="A950" i="11" l="1"/>
  <c r="AJ949" i="5"/>
  <c r="AC951" i="5"/>
  <c r="AD950" i="5"/>
  <c r="Z952" i="5"/>
  <c r="AG950" i="5" l="1"/>
  <c r="A951" i="11" s="1"/>
  <c r="AE951" i="5"/>
  <c r="AE952" i="5" s="1"/>
  <c r="AE953" i="5" s="1"/>
  <c r="AE954" i="5" s="1"/>
  <c r="AE955" i="5" s="1"/>
  <c r="AE956" i="5" s="1"/>
  <c r="AE957" i="5" s="1"/>
  <c r="AE958" i="5" s="1"/>
  <c r="AE959" i="5" s="1"/>
  <c r="AE960" i="5" s="1"/>
  <c r="AC952" i="5"/>
  <c r="AD951" i="5"/>
  <c r="Z953" i="5"/>
  <c r="AJ950" i="5" l="1"/>
  <c r="AG951" i="5"/>
  <c r="AJ951" i="5" s="1"/>
  <c r="AC953" i="5"/>
  <c r="AD952" i="5"/>
  <c r="AG952" i="5" s="1"/>
  <c r="Z954" i="5"/>
  <c r="A952" i="11" l="1"/>
  <c r="A953" i="11"/>
  <c r="AJ952" i="5"/>
  <c r="AC954" i="5"/>
  <c r="AD953" i="5"/>
  <c r="AG953" i="5" s="1"/>
  <c r="Z955" i="5"/>
  <c r="A954" i="11" l="1"/>
  <c r="AJ953" i="5"/>
  <c r="AC955" i="5"/>
  <c r="AD954" i="5"/>
  <c r="AG954" i="5" s="1"/>
  <c r="Z956" i="5"/>
  <c r="A955" i="11" l="1"/>
  <c r="AJ954" i="5"/>
  <c r="AC956" i="5"/>
  <c r="AD955" i="5"/>
  <c r="AG955" i="5" s="1"/>
  <c r="Z957" i="5"/>
  <c r="A956" i="11" l="1"/>
  <c r="AJ955" i="5"/>
  <c r="AC957" i="5"/>
  <c r="AD956" i="5"/>
  <c r="AG956" i="5" s="1"/>
  <c r="Z958" i="5"/>
  <c r="A957" i="11" l="1"/>
  <c r="AJ956" i="5"/>
  <c r="AC958" i="5"/>
  <c r="AD957" i="5"/>
  <c r="AG957" i="5" s="1"/>
  <c r="Z959" i="5"/>
  <c r="A958" i="11" l="1"/>
  <c r="AJ957" i="5"/>
  <c r="AC959" i="5"/>
  <c r="AD958" i="5"/>
  <c r="AG958" i="5" s="1"/>
  <c r="Z960" i="5"/>
  <c r="A959" i="11" l="1"/>
  <c r="AJ958" i="5"/>
  <c r="AC960" i="5"/>
  <c r="AD959" i="5"/>
  <c r="AG959" i="5" s="1"/>
  <c r="Z961" i="5"/>
  <c r="A960" i="11" l="1"/>
  <c r="AJ959" i="5"/>
  <c r="AC961" i="5"/>
  <c r="AD960" i="5"/>
  <c r="Z962" i="5"/>
  <c r="AG960" i="5" l="1"/>
  <c r="A961" i="11" s="1"/>
  <c r="AE961" i="5"/>
  <c r="AE962" i="5" s="1"/>
  <c r="AE963" i="5" s="1"/>
  <c r="AE964" i="5" s="1"/>
  <c r="AE965" i="5" s="1"/>
  <c r="AE966" i="5" s="1"/>
  <c r="AE967" i="5" s="1"/>
  <c r="AE968" i="5" s="1"/>
  <c r="AE969" i="5" s="1"/>
  <c r="AE970" i="5" s="1"/>
  <c r="AC962" i="5"/>
  <c r="AD961" i="5"/>
  <c r="Z963" i="5"/>
  <c r="AJ960" i="5" l="1"/>
  <c r="AG961" i="5"/>
  <c r="AJ961" i="5" s="1"/>
  <c r="AC963" i="5"/>
  <c r="AD962" i="5"/>
  <c r="AG962" i="5" s="1"/>
  <c r="Z964" i="5"/>
  <c r="A962" i="11" l="1"/>
  <c r="A963" i="11"/>
  <c r="AJ962" i="5"/>
  <c r="AC964" i="5"/>
  <c r="AD963" i="5"/>
  <c r="AG963" i="5" s="1"/>
  <c r="Z965" i="5"/>
  <c r="A964" i="11" l="1"/>
  <c r="AJ963" i="5"/>
  <c r="AC965" i="5"/>
  <c r="AD964" i="5"/>
  <c r="AG964" i="5" s="1"/>
  <c r="Z966" i="5"/>
  <c r="A965" i="11" l="1"/>
  <c r="AJ964" i="5"/>
  <c r="AC966" i="5"/>
  <c r="AD965" i="5"/>
  <c r="AG965" i="5" s="1"/>
  <c r="Z967" i="5"/>
  <c r="A966" i="11" l="1"/>
  <c r="AJ965" i="5"/>
  <c r="AC967" i="5"/>
  <c r="AD967" i="5" s="1"/>
  <c r="AG967" i="5" s="1"/>
  <c r="AD966" i="5"/>
  <c r="AG966" i="5" s="1"/>
  <c r="Z968" i="5"/>
  <c r="A967" i="11" l="1"/>
  <c r="AJ966" i="5"/>
  <c r="A968" i="11"/>
  <c r="AJ967" i="5"/>
  <c r="AC968" i="5"/>
  <c r="Z969" i="5"/>
  <c r="AC969" i="5" l="1"/>
  <c r="AD968" i="5"/>
  <c r="AG968" i="5" s="1"/>
  <c r="Z970" i="5"/>
  <c r="A969" i="11" l="1"/>
  <c r="AJ968" i="5"/>
  <c r="AC970" i="5"/>
  <c r="AD969" i="5"/>
  <c r="AG969" i="5" s="1"/>
  <c r="Z971" i="5"/>
  <c r="A970" i="11" l="1"/>
  <c r="AJ969" i="5"/>
  <c r="AC971" i="5"/>
  <c r="AD970" i="5"/>
  <c r="Z972" i="5"/>
  <c r="AG970" i="5" l="1"/>
  <c r="AE971" i="5"/>
  <c r="AE972" i="5" s="1"/>
  <c r="AE973" i="5" s="1"/>
  <c r="AE974" i="5" s="1"/>
  <c r="AE975" i="5" s="1"/>
  <c r="AE976" i="5" s="1"/>
  <c r="AE977" i="5" s="1"/>
  <c r="AE978" i="5" s="1"/>
  <c r="AE979" i="5" s="1"/>
  <c r="AE980" i="5" s="1"/>
  <c r="A971" i="11"/>
  <c r="AJ970" i="5"/>
  <c r="AC972" i="5"/>
  <c r="AD971" i="5"/>
  <c r="Z973" i="5"/>
  <c r="AG971" i="5" l="1"/>
  <c r="A972" i="11"/>
  <c r="AJ971" i="5"/>
  <c r="AC973" i="5"/>
  <c r="AD972" i="5"/>
  <c r="AG972" i="5" s="1"/>
  <c r="Z974" i="5"/>
  <c r="A973" i="11" l="1"/>
  <c r="AJ972" i="5"/>
  <c r="AC974" i="5"/>
  <c r="AD973" i="5"/>
  <c r="AG973" i="5" s="1"/>
  <c r="Z975" i="5"/>
  <c r="A974" i="11" l="1"/>
  <c r="AJ973" i="5"/>
  <c r="AC975" i="5"/>
  <c r="AD974" i="5"/>
  <c r="AG974" i="5" s="1"/>
  <c r="Z976" i="5"/>
  <c r="A975" i="11" l="1"/>
  <c r="AJ974" i="5"/>
  <c r="AC976" i="5"/>
  <c r="AD975" i="5"/>
  <c r="AG975" i="5" s="1"/>
  <c r="Z977" i="5"/>
  <c r="A976" i="11" l="1"/>
  <c r="AJ975" i="5"/>
  <c r="AC977" i="5"/>
  <c r="AD976" i="5"/>
  <c r="AG976" i="5" s="1"/>
  <c r="Z978" i="5"/>
  <c r="A977" i="11" l="1"/>
  <c r="AJ976" i="5"/>
  <c r="AC978" i="5"/>
  <c r="AD977" i="5"/>
  <c r="AG977" i="5" s="1"/>
  <c r="Z979" i="5"/>
  <c r="A978" i="11" l="1"/>
  <c r="AJ977" i="5"/>
  <c r="AC979" i="5"/>
  <c r="AD978" i="5"/>
  <c r="AG978" i="5" s="1"/>
  <c r="Z980" i="5"/>
  <c r="A979" i="11" l="1"/>
  <c r="AJ978" i="5"/>
  <c r="AC980" i="5"/>
  <c r="AD979" i="5"/>
  <c r="AG979" i="5" s="1"/>
  <c r="Z981" i="5"/>
  <c r="AC981" i="5" s="1"/>
  <c r="A980" i="11" l="1"/>
  <c r="AJ979" i="5"/>
  <c r="AD980" i="5"/>
  <c r="Z982" i="5"/>
  <c r="AC982" i="5" s="1"/>
  <c r="AG980" i="5" l="1"/>
  <c r="A981" i="11" s="1"/>
  <c r="AE981" i="5"/>
  <c r="AE982" i="5" s="1"/>
  <c r="AE983" i="5" s="1"/>
  <c r="AE984" i="5" s="1"/>
  <c r="AE985" i="5" s="1"/>
  <c r="AE986" i="5" s="1"/>
  <c r="AE987" i="5" s="1"/>
  <c r="AE988" i="5" s="1"/>
  <c r="AE989" i="5" s="1"/>
  <c r="AE990" i="5" s="1"/>
  <c r="AJ980" i="5"/>
  <c r="AD981" i="5"/>
  <c r="Z983" i="5"/>
  <c r="AC983" i="5" s="1"/>
  <c r="AG981" i="5" l="1"/>
  <c r="A982" i="11" s="1"/>
  <c r="AD982" i="5"/>
  <c r="AG982" i="5" s="1"/>
  <c r="Z984" i="5"/>
  <c r="AC984" i="5" s="1"/>
  <c r="AJ981" i="5" l="1"/>
  <c r="A983" i="11"/>
  <c r="AJ982" i="5"/>
  <c r="AD983" i="5"/>
  <c r="AG983" i="5" s="1"/>
  <c r="Z985" i="5"/>
  <c r="AC985" i="5" s="1"/>
  <c r="A984" i="11" l="1"/>
  <c r="AJ983" i="5"/>
  <c r="AD984" i="5"/>
  <c r="AG984" i="5" s="1"/>
  <c r="Z986" i="5"/>
  <c r="AC986" i="5" s="1"/>
  <c r="A985" i="11" l="1"/>
  <c r="AJ984" i="5"/>
  <c r="AD985" i="5"/>
  <c r="AG985" i="5" s="1"/>
  <c r="Z987" i="5"/>
  <c r="AC987" i="5" s="1"/>
  <c r="A986" i="11" l="1"/>
  <c r="AJ985" i="5"/>
  <c r="AD986" i="5"/>
  <c r="AG986" i="5" s="1"/>
  <c r="Z988" i="5"/>
  <c r="AC988" i="5" s="1"/>
  <c r="A987" i="11" l="1"/>
  <c r="AJ986" i="5"/>
  <c r="AD987" i="5"/>
  <c r="AG987" i="5" s="1"/>
  <c r="Z989" i="5"/>
  <c r="AC989" i="5" s="1"/>
  <c r="A988" i="11" l="1"/>
  <c r="AJ987" i="5"/>
  <c r="AD988" i="5"/>
  <c r="AG988" i="5" s="1"/>
  <c r="Z990" i="5"/>
  <c r="AC990" i="5" s="1"/>
  <c r="A989" i="11" l="1"/>
  <c r="AJ988" i="5"/>
  <c r="AD989" i="5"/>
  <c r="AG989" i="5" s="1"/>
  <c r="Z991" i="5"/>
  <c r="AC991" i="5" s="1"/>
  <c r="A990" i="11" l="1"/>
  <c r="AJ989" i="5"/>
  <c r="AD990" i="5"/>
  <c r="Z992" i="5"/>
  <c r="AC992" i="5" s="1"/>
  <c r="AG990" i="5" l="1"/>
  <c r="A991" i="11" s="1"/>
  <c r="AE991" i="5"/>
  <c r="AE992" i="5" s="1"/>
  <c r="AE993" i="5" s="1"/>
  <c r="AE994" i="5" s="1"/>
  <c r="AE995" i="5" s="1"/>
  <c r="AE996" i="5" s="1"/>
  <c r="AE997" i="5" s="1"/>
  <c r="AE998" i="5" s="1"/>
  <c r="AE999" i="5" s="1"/>
  <c r="AE1000" i="5" s="1"/>
  <c r="AD991" i="5"/>
  <c r="Z993" i="5"/>
  <c r="AC993" i="5" s="1"/>
  <c r="AJ990" i="5" l="1"/>
  <c r="AG991" i="5"/>
  <c r="A992" i="11" s="1"/>
  <c r="AD992" i="5"/>
  <c r="AG992" i="5" s="1"/>
  <c r="Z994" i="5"/>
  <c r="AC994" i="5" s="1"/>
  <c r="AJ991" i="5" l="1"/>
  <c r="A993" i="11"/>
  <c r="AJ992" i="5"/>
  <c r="AD993" i="5"/>
  <c r="AG993" i="5" s="1"/>
  <c r="Z995" i="5"/>
  <c r="AC995" i="5" s="1"/>
  <c r="A994" i="11" l="1"/>
  <c r="AJ993" i="5"/>
  <c r="AD994" i="5"/>
  <c r="AG994" i="5" s="1"/>
  <c r="Z996" i="5"/>
  <c r="AC996" i="5" s="1"/>
  <c r="A995" i="11" l="1"/>
  <c r="AJ994" i="5"/>
  <c r="AD995" i="5"/>
  <c r="AG995" i="5" s="1"/>
  <c r="Z997" i="5"/>
  <c r="AC997" i="5" s="1"/>
  <c r="A996" i="11" l="1"/>
  <c r="AJ995" i="5"/>
  <c r="AD996" i="5"/>
  <c r="AG996" i="5" s="1"/>
  <c r="Z998" i="5"/>
  <c r="AC998" i="5" s="1"/>
  <c r="A997" i="11" l="1"/>
  <c r="AJ996" i="5"/>
  <c r="AD997" i="5"/>
  <c r="AG997" i="5" s="1"/>
  <c r="Z999" i="5"/>
  <c r="AC999" i="5" s="1"/>
  <c r="A998" i="11" l="1"/>
  <c r="AJ997" i="5"/>
  <c r="AD998" i="5"/>
  <c r="AG998" i="5" s="1"/>
  <c r="Z1000" i="5"/>
  <c r="AC1000" i="5" s="1"/>
  <c r="A999" i="11" l="1"/>
  <c r="AJ998" i="5"/>
  <c r="AD999" i="5"/>
  <c r="AG999" i="5" s="1"/>
  <c r="Z1001" i="5"/>
  <c r="AC1001" i="5" s="1"/>
  <c r="A1000" i="11" l="1"/>
  <c r="AJ999" i="5"/>
  <c r="AD1000" i="5"/>
  <c r="Z1002" i="5"/>
  <c r="AC1002" i="5" s="1"/>
  <c r="AE1001" i="5" l="1"/>
  <c r="AE1002" i="5" s="1"/>
  <c r="AE1003" i="5" s="1"/>
  <c r="AE1004" i="5" s="1"/>
  <c r="AE1005" i="5" s="1"/>
  <c r="AE1006" i="5" s="1"/>
  <c r="AE1007" i="5" s="1"/>
  <c r="AE1008" i="5" s="1"/>
  <c r="AE1009" i="5" s="1"/>
  <c r="AE1010" i="5" s="1"/>
  <c r="AG1000" i="5"/>
  <c r="A1001" i="11" s="1"/>
  <c r="AD1001" i="5"/>
  <c r="Z1003" i="5"/>
  <c r="AC1003" i="5" s="1"/>
  <c r="AG1001" i="5" l="1"/>
  <c r="AJ1000" i="5"/>
  <c r="A1002" i="11"/>
  <c r="AJ1001" i="5"/>
  <c r="AD1002" i="5"/>
  <c r="AG1002" i="5" s="1"/>
  <c r="Z1004" i="5"/>
  <c r="AC1004" i="5" s="1"/>
  <c r="A1003" i="11" l="1"/>
  <c r="AJ1002" i="5"/>
  <c r="AD1003" i="5"/>
  <c r="AG1003" i="5" s="1"/>
  <c r="Z1005" i="5"/>
  <c r="AC1005" i="5" s="1"/>
  <c r="A1004" i="11" l="1"/>
  <c r="AJ1003" i="5"/>
  <c r="AD1004" i="5"/>
  <c r="AG1004" i="5" s="1"/>
  <c r="Z1006" i="5"/>
  <c r="AC1006" i="5" s="1"/>
  <c r="A1005" i="11" l="1"/>
  <c r="AJ1004" i="5"/>
  <c r="AD1005" i="5"/>
  <c r="AG1005" i="5" s="1"/>
  <c r="Z1007" i="5"/>
  <c r="AC1007" i="5" s="1"/>
  <c r="A1006" i="11" l="1"/>
  <c r="AJ1005" i="5"/>
  <c r="AD1006" i="5"/>
  <c r="AG1006" i="5" s="1"/>
  <c r="Z1008" i="5"/>
  <c r="AC1008" i="5" s="1"/>
  <c r="A1007" i="11" l="1"/>
  <c r="AJ1006" i="5"/>
  <c r="AD1007" i="5"/>
  <c r="AG1007" i="5" s="1"/>
  <c r="Z1009" i="5"/>
  <c r="AC1009" i="5" s="1"/>
  <c r="A1008" i="11" l="1"/>
  <c r="AJ1007" i="5"/>
  <c r="AD1008" i="5"/>
  <c r="AG1008" i="5" s="1"/>
  <c r="Z1010" i="5"/>
  <c r="AC1010" i="5" s="1"/>
  <c r="A1009" i="11" l="1"/>
  <c r="AJ1008" i="5"/>
  <c r="AD1009" i="5"/>
  <c r="AG1009" i="5" s="1"/>
  <c r="Z1011" i="5"/>
  <c r="AC1011" i="5" s="1"/>
  <c r="A1010" i="11" l="1"/>
  <c r="AJ1009" i="5"/>
  <c r="AD1010" i="5"/>
  <c r="Z1012" i="5"/>
  <c r="AC1012" i="5" s="1"/>
  <c r="AG1010" i="5" l="1"/>
  <c r="A1011" i="11" s="1"/>
  <c r="AE1011" i="5"/>
  <c r="AE1012" i="5" s="1"/>
  <c r="AE1013" i="5" s="1"/>
  <c r="AE1014" i="5" s="1"/>
  <c r="AE1015" i="5" s="1"/>
  <c r="AE1016" i="5" s="1"/>
  <c r="AE1017" i="5" s="1"/>
  <c r="AE1018" i="5" s="1"/>
  <c r="AE1019" i="5" s="1"/>
  <c r="AE1020" i="5" s="1"/>
  <c r="AD1011" i="5"/>
  <c r="Z1013" i="5"/>
  <c r="AC1013" i="5" s="1"/>
  <c r="AJ1010" i="5" l="1"/>
  <c r="AG1011" i="5"/>
  <c r="A1012" i="11"/>
  <c r="AJ1011" i="5"/>
  <c r="AD1012" i="5"/>
  <c r="AG1012" i="5" s="1"/>
  <c r="Z1014" i="5"/>
  <c r="AC1014" i="5" s="1"/>
  <c r="A1013" i="11" l="1"/>
  <c r="AJ1012" i="5"/>
  <c r="AD1013" i="5"/>
  <c r="AG1013" i="5" s="1"/>
  <c r="Z1015" i="5"/>
  <c r="AC1015" i="5" s="1"/>
  <c r="A1014" i="11" l="1"/>
  <c r="AJ1013" i="5"/>
  <c r="AD1014" i="5"/>
  <c r="AG1014" i="5" s="1"/>
  <c r="Z1016" i="5"/>
  <c r="AC1016" i="5" s="1"/>
  <c r="A1015" i="11" l="1"/>
  <c r="AJ1014" i="5"/>
  <c r="AD1015" i="5"/>
  <c r="AG1015" i="5" s="1"/>
  <c r="Z1017" i="5"/>
  <c r="AC1017" i="5" s="1"/>
  <c r="A1016" i="11" l="1"/>
  <c r="AJ1015" i="5"/>
  <c r="AD1016" i="5"/>
  <c r="AG1016" i="5" s="1"/>
  <c r="Z1018" i="5"/>
  <c r="AC1018" i="5" s="1"/>
  <c r="A1017" i="11" l="1"/>
  <c r="AJ1016" i="5"/>
  <c r="AD1017" i="5"/>
  <c r="AG1017" i="5" s="1"/>
  <c r="Z1019" i="5"/>
  <c r="AC1019" i="5" s="1"/>
  <c r="A1018" i="11" l="1"/>
  <c r="AJ1017" i="5"/>
  <c r="AD1018" i="5"/>
  <c r="AG1018" i="5" s="1"/>
  <c r="Z1020" i="5"/>
  <c r="AC1020" i="5" s="1"/>
  <c r="A1019" i="11" l="1"/>
  <c r="AJ1018" i="5"/>
  <c r="AD1019" i="5"/>
  <c r="AG1019" i="5" s="1"/>
  <c r="Z1021" i="5"/>
  <c r="AC1021" i="5" s="1"/>
  <c r="A1020" i="11" l="1"/>
  <c r="AJ1019" i="5"/>
  <c r="AD1020" i="5"/>
  <c r="Z1022" i="5"/>
  <c r="AC1022" i="5" s="1"/>
  <c r="AE1021" i="5" l="1"/>
  <c r="AE1022" i="5" s="1"/>
  <c r="AE1023" i="5" s="1"/>
  <c r="AE1024" i="5" s="1"/>
  <c r="AE1025" i="5" s="1"/>
  <c r="AE1026" i="5" s="1"/>
  <c r="AE1027" i="5" s="1"/>
  <c r="AE1028" i="5" s="1"/>
  <c r="AE1029" i="5" s="1"/>
  <c r="AE1030" i="5" s="1"/>
  <c r="AG1020" i="5"/>
  <c r="A1021" i="11" s="1"/>
  <c r="AD1021" i="5"/>
  <c r="Z1023" i="5"/>
  <c r="AC1023" i="5" s="1"/>
  <c r="AG1021" i="5" l="1"/>
  <c r="A1022" i="11" s="1"/>
  <c r="AJ1020" i="5"/>
  <c r="AJ1021" i="5"/>
  <c r="AD1022" i="5"/>
  <c r="AG1022" i="5" s="1"/>
  <c r="Z1024" i="5"/>
  <c r="AC1024" i="5" s="1"/>
  <c r="A1023" i="11" l="1"/>
  <c r="AJ1022" i="5"/>
  <c r="AD1023" i="5"/>
  <c r="AG1023" i="5" s="1"/>
  <c r="Z1025" i="5"/>
  <c r="AC1025" i="5" s="1"/>
  <c r="A1024" i="11" l="1"/>
  <c r="AJ1023" i="5"/>
  <c r="AD1024" i="5"/>
  <c r="AG1024" i="5" s="1"/>
  <c r="Z1026" i="5"/>
  <c r="AC1026" i="5" s="1"/>
  <c r="A1025" i="11" l="1"/>
  <c r="AJ1024" i="5"/>
  <c r="AD1025" i="5"/>
  <c r="AG1025" i="5" s="1"/>
  <c r="Z1027" i="5"/>
  <c r="AC1027" i="5" s="1"/>
  <c r="A1026" i="11" l="1"/>
  <c r="AJ1025" i="5"/>
  <c r="AD1026" i="5"/>
  <c r="AG1026" i="5" s="1"/>
  <c r="AD1027" i="5"/>
  <c r="AG1027" i="5" s="1"/>
  <c r="Z1028" i="5"/>
  <c r="AC1028" i="5" s="1"/>
  <c r="A1027" i="11" l="1"/>
  <c r="AJ1026" i="5"/>
  <c r="A1028" i="11"/>
  <c r="AJ1027" i="5"/>
  <c r="AD1028" i="5"/>
  <c r="AG1028" i="5" s="1"/>
  <c r="Z1029" i="5"/>
  <c r="AC1029" i="5" s="1"/>
  <c r="A1029" i="11" l="1"/>
  <c r="AJ1028" i="5"/>
  <c r="AD1029" i="5"/>
  <c r="AG1029" i="5" s="1"/>
  <c r="Z1030" i="5"/>
  <c r="AC1030" i="5" s="1"/>
  <c r="A1030" i="11" l="1"/>
  <c r="AJ1029" i="5"/>
  <c r="AD1030" i="5"/>
  <c r="Z1031" i="5"/>
  <c r="AC1031" i="5" s="1"/>
  <c r="AG1030" i="5" l="1"/>
  <c r="A1031" i="11" s="1"/>
  <c r="AE1031" i="5"/>
  <c r="AE1032" i="5" s="1"/>
  <c r="AE1033" i="5" s="1"/>
  <c r="AE1034" i="5" s="1"/>
  <c r="AE1035" i="5" s="1"/>
  <c r="AE1036" i="5" s="1"/>
  <c r="AE1037" i="5" s="1"/>
  <c r="AE1038" i="5" s="1"/>
  <c r="AE1039" i="5" s="1"/>
  <c r="AE1040" i="5" s="1"/>
  <c r="AJ1030" i="5"/>
  <c r="AD1031" i="5"/>
  <c r="Z1032" i="5"/>
  <c r="AC1032" i="5" s="1"/>
  <c r="AG1031" i="5" l="1"/>
  <c r="A1032" i="11"/>
  <c r="AJ1031" i="5"/>
  <c r="AD1032" i="5"/>
  <c r="AG1032" i="5" s="1"/>
  <c r="Z1033" i="5"/>
  <c r="AC1033" i="5" s="1"/>
  <c r="A1033" i="11" l="1"/>
  <c r="AJ1032" i="5"/>
  <c r="AD1033" i="5"/>
  <c r="AG1033" i="5" s="1"/>
  <c r="Z1034" i="5"/>
  <c r="AC1034" i="5" s="1"/>
  <c r="A1034" i="11" l="1"/>
  <c r="AJ1033" i="5"/>
  <c r="AD1034" i="5"/>
  <c r="AG1034" i="5" s="1"/>
  <c r="Z1035" i="5"/>
  <c r="AC1035" i="5" s="1"/>
  <c r="A1035" i="11" l="1"/>
  <c r="AJ1034" i="5"/>
  <c r="AD1035" i="5"/>
  <c r="AG1035" i="5" s="1"/>
  <c r="Z1036" i="5"/>
  <c r="AC1036" i="5" s="1"/>
  <c r="A1036" i="11" l="1"/>
  <c r="AJ1035" i="5"/>
  <c r="AD1036" i="5"/>
  <c r="AG1036" i="5" s="1"/>
  <c r="Z1037" i="5"/>
  <c r="AC1037" i="5" s="1"/>
  <c r="A1037" i="11" l="1"/>
  <c r="AJ1036" i="5"/>
  <c r="AD1037" i="5"/>
  <c r="AG1037" i="5" s="1"/>
  <c r="Z1038" i="5"/>
  <c r="AC1038" i="5" s="1"/>
  <c r="A1038" i="11" l="1"/>
  <c r="AJ1037" i="5"/>
  <c r="AD1038" i="5"/>
  <c r="AG1038" i="5" s="1"/>
  <c r="Z1039" i="5"/>
  <c r="AC1039" i="5" s="1"/>
  <c r="A1039" i="11" l="1"/>
  <c r="AJ1038" i="5"/>
  <c r="AD1039" i="5"/>
  <c r="AG1039" i="5" s="1"/>
  <c r="Z1040" i="5"/>
  <c r="AC1040" i="5" s="1"/>
  <c r="A1040" i="11" l="1"/>
  <c r="AJ1039" i="5"/>
  <c r="AD1040" i="5"/>
  <c r="Z1041" i="5"/>
  <c r="AC1041" i="5" s="1"/>
  <c r="AE1041" i="5" l="1"/>
  <c r="AE1042" i="5" s="1"/>
  <c r="AE1043" i="5" s="1"/>
  <c r="AE1044" i="5" s="1"/>
  <c r="AE1045" i="5" s="1"/>
  <c r="AE1046" i="5" s="1"/>
  <c r="AE1047" i="5" s="1"/>
  <c r="AE1048" i="5" s="1"/>
  <c r="AE1049" i="5" s="1"/>
  <c r="AE1050" i="5" s="1"/>
  <c r="AG1040" i="5"/>
  <c r="AJ1040" i="5" s="1"/>
  <c r="AD1041" i="5"/>
  <c r="Z1042" i="5"/>
  <c r="AC1042" i="5" s="1"/>
  <c r="AG1041" i="5" l="1"/>
  <c r="A1041" i="11"/>
  <c r="A1042" i="11"/>
  <c r="AJ1041" i="5"/>
  <c r="AD1042" i="5"/>
  <c r="AG1042" i="5" s="1"/>
  <c r="Z1043" i="5"/>
  <c r="AC1043" i="5" s="1"/>
  <c r="A1043" i="11" l="1"/>
  <c r="AJ1042" i="5"/>
  <c r="AD1043" i="5"/>
  <c r="AG1043" i="5" s="1"/>
  <c r="Z1044" i="5"/>
  <c r="AC1044" i="5" s="1"/>
  <c r="A1044" i="11" l="1"/>
  <c r="AJ1043" i="5"/>
  <c r="AD1044" i="5"/>
  <c r="AG1044" i="5" s="1"/>
  <c r="Z1045" i="5"/>
  <c r="AC1045" i="5" s="1"/>
  <c r="A1045" i="11" l="1"/>
  <c r="AJ1044" i="5"/>
  <c r="AD1045" i="5"/>
  <c r="AG1045" i="5" s="1"/>
  <c r="Z1046" i="5"/>
  <c r="AC1046" i="5" s="1"/>
  <c r="A1046" i="11" l="1"/>
  <c r="AJ1045" i="5"/>
  <c r="AD1046" i="5"/>
  <c r="AG1046" i="5" s="1"/>
  <c r="Z1047" i="5"/>
  <c r="AC1047" i="5" s="1"/>
  <c r="A1047" i="11" l="1"/>
  <c r="AJ1046" i="5"/>
  <c r="AD1047" i="5"/>
  <c r="AG1047" i="5" s="1"/>
  <c r="Z1048" i="5"/>
  <c r="AC1048" i="5" s="1"/>
  <c r="A1048" i="11" l="1"/>
  <c r="AJ1047" i="5"/>
  <c r="AD1048" i="5"/>
  <c r="AG1048" i="5" s="1"/>
  <c r="Z1049" i="5"/>
  <c r="AC1049" i="5" s="1"/>
  <c r="A1049" i="11" l="1"/>
  <c r="AJ1048" i="5"/>
  <c r="AD1049" i="5"/>
  <c r="AG1049" i="5" s="1"/>
  <c r="Z1050" i="5"/>
  <c r="AC1050" i="5" s="1"/>
  <c r="A1050" i="11" l="1"/>
  <c r="AJ1049" i="5"/>
  <c r="AD1050" i="5"/>
  <c r="Z1051" i="5"/>
  <c r="AC1051" i="5" s="1"/>
  <c r="AG1050" i="5" l="1"/>
  <c r="AJ1050" i="5" s="1"/>
  <c r="AE1051" i="5"/>
  <c r="AE1052" i="5" s="1"/>
  <c r="AE1053" i="5" s="1"/>
  <c r="AE1054" i="5" s="1"/>
  <c r="AE1055" i="5" s="1"/>
  <c r="AE1056" i="5" s="1"/>
  <c r="AE1057" i="5" s="1"/>
  <c r="AE1058" i="5" s="1"/>
  <c r="AE1059" i="5" s="1"/>
  <c r="AE1060" i="5" s="1"/>
  <c r="A1051" i="11"/>
  <c r="AD1051" i="5"/>
  <c r="Z1052" i="5"/>
  <c r="AC1052" i="5" s="1"/>
  <c r="AG1051" i="5" l="1"/>
  <c r="A1052" i="11" s="1"/>
  <c r="AD1052" i="5"/>
  <c r="AG1052" i="5" s="1"/>
  <c r="Z1053" i="5"/>
  <c r="AC1053" i="5" s="1"/>
  <c r="AJ1051" i="5" l="1"/>
  <c r="A1053" i="11"/>
  <c r="AJ1052" i="5"/>
  <c r="AD1053" i="5"/>
  <c r="AG1053" i="5" s="1"/>
  <c r="Z1054" i="5"/>
  <c r="AC1054" i="5" s="1"/>
  <c r="A1054" i="11" l="1"/>
  <c r="AJ1053" i="5"/>
  <c r="AD1054" i="5"/>
  <c r="AG1054" i="5" s="1"/>
  <c r="Z1055" i="5"/>
  <c r="AC1055" i="5" s="1"/>
  <c r="A1055" i="11" l="1"/>
  <c r="AJ1054" i="5"/>
  <c r="AD1055" i="5"/>
  <c r="AG1055" i="5" s="1"/>
  <c r="Z1056" i="5"/>
  <c r="AC1056" i="5" s="1"/>
  <c r="A1056" i="11" l="1"/>
  <c r="AJ1055" i="5"/>
  <c r="AD1056" i="5"/>
  <c r="AG1056" i="5" s="1"/>
  <c r="Z1057" i="5"/>
  <c r="AC1057" i="5" s="1"/>
  <c r="A1057" i="11" l="1"/>
  <c r="AJ1056" i="5"/>
  <c r="AD1057" i="5"/>
  <c r="AG1057" i="5" s="1"/>
  <c r="Z1058" i="5"/>
  <c r="AC1058" i="5" s="1"/>
  <c r="A1058" i="11" l="1"/>
  <c r="AJ1057" i="5"/>
  <c r="AD1058" i="5"/>
  <c r="AG1058" i="5" s="1"/>
  <c r="Z1059" i="5"/>
  <c r="AC1059" i="5" s="1"/>
  <c r="A1059" i="11" l="1"/>
  <c r="AJ1058" i="5"/>
  <c r="AD1059" i="5"/>
  <c r="AG1059" i="5" s="1"/>
  <c r="Z1060" i="5"/>
  <c r="AC1060" i="5" s="1"/>
  <c r="A1060" i="11" l="1"/>
  <c r="AJ1059" i="5"/>
  <c r="AD1060" i="5"/>
  <c r="Z1061" i="5"/>
  <c r="AC1061" i="5" s="1"/>
  <c r="AE1061" i="5" l="1"/>
  <c r="AE1062" i="5" s="1"/>
  <c r="AE1063" i="5" s="1"/>
  <c r="AE1064" i="5" s="1"/>
  <c r="AE1065" i="5" s="1"/>
  <c r="AE1066" i="5" s="1"/>
  <c r="AE1067" i="5" s="1"/>
  <c r="AE1068" i="5" s="1"/>
  <c r="AE1069" i="5" s="1"/>
  <c r="AE1070" i="5" s="1"/>
  <c r="AG1060" i="5"/>
  <c r="A1061" i="11" s="1"/>
  <c r="AD1061" i="5"/>
  <c r="Z1062" i="5"/>
  <c r="AC1062" i="5" s="1"/>
  <c r="AG1061" i="5" l="1"/>
  <c r="A1062" i="11" s="1"/>
  <c r="AJ1060" i="5"/>
  <c r="AD1062" i="5"/>
  <c r="AG1062" i="5" s="1"/>
  <c r="Z1063" i="5"/>
  <c r="AC1063" i="5" s="1"/>
  <c r="AJ1061" i="5" l="1"/>
  <c r="A1063" i="11"/>
  <c r="AJ1062" i="5"/>
  <c r="AD1063" i="5"/>
  <c r="AG1063" i="5" s="1"/>
  <c r="Z1064" i="5"/>
  <c r="AC1064" i="5" s="1"/>
  <c r="A1064" i="11" l="1"/>
  <c r="AJ1063" i="5"/>
  <c r="AD1064" i="5"/>
  <c r="AG1064" i="5" s="1"/>
  <c r="Z1065" i="5"/>
  <c r="AC1065" i="5" s="1"/>
  <c r="A1065" i="11" l="1"/>
  <c r="AJ1064" i="5"/>
  <c r="AD1065" i="5"/>
  <c r="AG1065" i="5" s="1"/>
  <c r="Z1066" i="5"/>
  <c r="AC1066" i="5" s="1"/>
  <c r="A1066" i="11" l="1"/>
  <c r="AJ1065" i="5"/>
  <c r="AD1066" i="5"/>
  <c r="AG1066" i="5" s="1"/>
  <c r="Z1067" i="5"/>
  <c r="AC1067" i="5" s="1"/>
  <c r="A1067" i="11" l="1"/>
  <c r="AJ1066" i="5"/>
  <c r="AD1067" i="5"/>
  <c r="AG1067" i="5" s="1"/>
  <c r="Z1068" i="5"/>
  <c r="AC1068" i="5" s="1"/>
  <c r="A1068" i="11" l="1"/>
  <c r="AJ1067" i="5"/>
  <c r="AD1068" i="5"/>
  <c r="AG1068" i="5" s="1"/>
  <c r="Z1069" i="5"/>
  <c r="AC1069" i="5" s="1"/>
  <c r="A1069" i="11" l="1"/>
  <c r="AJ1068" i="5"/>
  <c r="AD1069" i="5"/>
  <c r="AG1069" i="5" s="1"/>
  <c r="Z1070" i="5"/>
  <c r="AC1070" i="5" s="1"/>
  <c r="A1070" i="11" l="1"/>
  <c r="AJ1069" i="5"/>
  <c r="AD1070" i="5"/>
  <c r="Z1071" i="5"/>
  <c r="AC1071" i="5" s="1"/>
  <c r="AG1070" i="5" l="1"/>
  <c r="AE1071" i="5"/>
  <c r="AE1072" i="5" s="1"/>
  <c r="AE1073" i="5" s="1"/>
  <c r="AE1074" i="5" s="1"/>
  <c r="AE1075" i="5" s="1"/>
  <c r="AE1076" i="5" s="1"/>
  <c r="AE1077" i="5" s="1"/>
  <c r="AE1078" i="5" s="1"/>
  <c r="AE1079" i="5" s="1"/>
  <c r="AE1080" i="5" s="1"/>
  <c r="A1071" i="11"/>
  <c r="AJ1070" i="5"/>
  <c r="AD1071" i="5"/>
  <c r="Z1072" i="5"/>
  <c r="AC1072" i="5" s="1"/>
  <c r="AG1071" i="5" l="1"/>
  <c r="A1072" i="11" s="1"/>
  <c r="AD1072" i="5"/>
  <c r="AG1072" i="5" s="1"/>
  <c r="Z1073" i="5"/>
  <c r="AC1073" i="5" s="1"/>
  <c r="AJ1071" i="5" l="1"/>
  <c r="A1073" i="11"/>
  <c r="AJ1072" i="5"/>
  <c r="AD1073" i="5"/>
  <c r="AG1073" i="5" s="1"/>
  <c r="Z1074" i="5"/>
  <c r="AC1074" i="5" s="1"/>
  <c r="A1074" i="11" l="1"/>
  <c r="AJ1073" i="5"/>
  <c r="AD1074" i="5"/>
  <c r="AG1074" i="5" s="1"/>
  <c r="Z1075" i="5"/>
  <c r="AC1075" i="5" s="1"/>
  <c r="A1075" i="11" l="1"/>
  <c r="AJ1074" i="5"/>
  <c r="AD1075" i="5"/>
  <c r="AG1075" i="5" s="1"/>
  <c r="Z1076" i="5"/>
  <c r="AC1076" i="5" s="1"/>
  <c r="A1076" i="11" l="1"/>
  <c r="AJ1075" i="5"/>
  <c r="AD1076" i="5"/>
  <c r="AG1076" i="5" s="1"/>
  <c r="Z1077" i="5"/>
  <c r="AC1077" i="5" s="1"/>
  <c r="A1077" i="11" l="1"/>
  <c r="AJ1076" i="5"/>
  <c r="AD1077" i="5"/>
  <c r="AG1077" i="5" s="1"/>
  <c r="Z1078" i="5"/>
  <c r="AC1078" i="5" s="1"/>
  <c r="A1078" i="11" l="1"/>
  <c r="AJ1077" i="5"/>
  <c r="AD1078" i="5"/>
  <c r="AG1078" i="5" s="1"/>
  <c r="Z1079" i="5"/>
  <c r="AC1079" i="5" s="1"/>
  <c r="A1079" i="11" l="1"/>
  <c r="AJ1078" i="5"/>
  <c r="AD1079" i="5"/>
  <c r="AG1079" i="5" s="1"/>
  <c r="Z1080" i="5"/>
  <c r="AC1080" i="5" s="1"/>
  <c r="A1080" i="11" l="1"/>
  <c r="AJ1079" i="5"/>
  <c r="AD1080" i="5"/>
  <c r="Z1081" i="5"/>
  <c r="AC1081" i="5" s="1"/>
  <c r="AE1081" i="5" l="1"/>
  <c r="AE1082" i="5" s="1"/>
  <c r="AE1083" i="5" s="1"/>
  <c r="AE1084" i="5" s="1"/>
  <c r="AE1085" i="5" s="1"/>
  <c r="AE1086" i="5" s="1"/>
  <c r="AE1087" i="5" s="1"/>
  <c r="AE1088" i="5" s="1"/>
  <c r="AE1089" i="5" s="1"/>
  <c r="AE1090" i="5" s="1"/>
  <c r="AG1080" i="5"/>
  <c r="A1081" i="11" s="1"/>
  <c r="AD1081" i="5"/>
  <c r="Z1082" i="5"/>
  <c r="AC1082" i="5" s="1"/>
  <c r="AG1081" i="5" l="1"/>
  <c r="A1082" i="11" s="1"/>
  <c r="AJ1080" i="5"/>
  <c r="AD1082" i="5"/>
  <c r="AG1082" i="5" s="1"/>
  <c r="Z1083" i="5"/>
  <c r="AC1083" i="5" s="1"/>
  <c r="AJ1081" i="5" l="1"/>
  <c r="A1083" i="11"/>
  <c r="AJ1082" i="5"/>
  <c r="AD1083" i="5"/>
  <c r="AG1083" i="5" s="1"/>
  <c r="Z1084" i="5"/>
  <c r="AC1084" i="5" s="1"/>
  <c r="A1084" i="11" l="1"/>
  <c r="AJ1083" i="5"/>
  <c r="AD1084" i="5"/>
  <c r="AG1084" i="5" s="1"/>
  <c r="Z1085" i="5"/>
  <c r="AC1085" i="5" s="1"/>
  <c r="A1085" i="11" l="1"/>
  <c r="AJ1084" i="5"/>
  <c r="AD1085" i="5"/>
  <c r="AG1085" i="5" s="1"/>
  <c r="Z1086" i="5"/>
  <c r="AC1086" i="5" s="1"/>
  <c r="A1086" i="11" l="1"/>
  <c r="AJ1085" i="5"/>
  <c r="AD1086" i="5"/>
  <c r="AG1086" i="5" s="1"/>
  <c r="Z1087" i="5"/>
  <c r="AC1087" i="5" s="1"/>
  <c r="A1087" i="11" l="1"/>
  <c r="AJ1086" i="5"/>
  <c r="AD1087" i="5"/>
  <c r="AG1087" i="5" s="1"/>
  <c r="Z1088" i="5"/>
  <c r="AC1088" i="5" s="1"/>
  <c r="A1088" i="11" l="1"/>
  <c r="AJ1087" i="5"/>
  <c r="AD1088" i="5"/>
  <c r="AG1088" i="5" s="1"/>
  <c r="Z1089" i="5"/>
  <c r="AC1089" i="5" s="1"/>
  <c r="A1089" i="11" l="1"/>
  <c r="AJ1088" i="5"/>
  <c r="AD1089" i="5"/>
  <c r="AG1089" i="5" s="1"/>
  <c r="Z1090" i="5"/>
  <c r="AC1090" i="5" s="1"/>
  <c r="A1090" i="11" l="1"/>
  <c r="AJ1089" i="5"/>
  <c r="AD1090" i="5"/>
  <c r="Z1091" i="5"/>
  <c r="AC1091" i="5" s="1"/>
  <c r="AG1090" i="5" l="1"/>
  <c r="A1091" i="11" s="1"/>
  <c r="AE1091" i="5"/>
  <c r="AE1092" i="5" s="1"/>
  <c r="AE1093" i="5" s="1"/>
  <c r="AE1094" i="5" s="1"/>
  <c r="AE1095" i="5" s="1"/>
  <c r="AE1096" i="5" s="1"/>
  <c r="AE1097" i="5" s="1"/>
  <c r="AE1098" i="5" s="1"/>
  <c r="AE1099" i="5" s="1"/>
  <c r="AE1100" i="5" s="1"/>
  <c r="AD1091" i="5"/>
  <c r="Z1092" i="5"/>
  <c r="AC1092" i="5" s="1"/>
  <c r="AJ1090" i="5" l="1"/>
  <c r="AG1091" i="5"/>
  <c r="AJ1091" i="5" s="1"/>
  <c r="AD1092" i="5"/>
  <c r="AG1092" i="5" s="1"/>
  <c r="Z1093" i="5"/>
  <c r="AC1093" i="5" s="1"/>
  <c r="A1092" i="11" l="1"/>
  <c r="A1093" i="11"/>
  <c r="AJ1092" i="5"/>
  <c r="AD1093" i="5"/>
  <c r="AG1093" i="5" s="1"/>
  <c r="Z1094" i="5"/>
  <c r="AC1094" i="5" s="1"/>
  <c r="A1094" i="11" l="1"/>
  <c r="AJ1093" i="5"/>
  <c r="AD1094" i="5"/>
  <c r="AG1094" i="5" s="1"/>
  <c r="Z1095" i="5"/>
  <c r="AC1095" i="5" s="1"/>
  <c r="A1095" i="11" l="1"/>
  <c r="AJ1094" i="5"/>
  <c r="AD1095" i="5"/>
  <c r="AG1095" i="5" s="1"/>
  <c r="Z1096" i="5"/>
  <c r="AC1096" i="5" s="1"/>
  <c r="A1096" i="11" l="1"/>
  <c r="AJ1095" i="5"/>
  <c r="AD1096" i="5"/>
  <c r="AG1096" i="5" s="1"/>
  <c r="Z1097" i="5"/>
  <c r="AC1097" i="5" s="1"/>
  <c r="A1097" i="11" l="1"/>
  <c r="AJ1096" i="5"/>
  <c r="AD1097" i="5"/>
  <c r="AG1097" i="5" s="1"/>
  <c r="Z1098" i="5"/>
  <c r="AC1098" i="5" s="1"/>
  <c r="A1098" i="11" l="1"/>
  <c r="AJ1097" i="5"/>
  <c r="AD1098" i="5"/>
  <c r="AG1098" i="5" s="1"/>
  <c r="Z1099" i="5"/>
  <c r="AC1099" i="5" s="1"/>
  <c r="A1099" i="11" l="1"/>
  <c r="AJ1098" i="5"/>
  <c r="AD1099" i="5"/>
  <c r="AG1099" i="5" s="1"/>
  <c r="Z1100" i="5"/>
  <c r="AC1100" i="5" s="1"/>
  <c r="A1100" i="11" l="1"/>
  <c r="AJ1099" i="5"/>
  <c r="AD1100" i="5"/>
  <c r="Z1101" i="5"/>
  <c r="AC1101" i="5" s="1"/>
  <c r="AE1101" i="5" l="1"/>
  <c r="AE1102" i="5" s="1"/>
  <c r="AE1103" i="5" s="1"/>
  <c r="AE1104" i="5" s="1"/>
  <c r="AE1105" i="5" s="1"/>
  <c r="AE1106" i="5" s="1"/>
  <c r="AE1107" i="5" s="1"/>
  <c r="AE1108" i="5" s="1"/>
  <c r="AE1109" i="5" s="1"/>
  <c r="AE1110" i="5" s="1"/>
  <c r="AG1100" i="5"/>
  <c r="A1101" i="11" s="1"/>
  <c r="AD1101" i="5"/>
  <c r="Z1102" i="5"/>
  <c r="AC1102" i="5" s="1"/>
  <c r="AG1101" i="5" l="1"/>
  <c r="AJ1100" i="5"/>
  <c r="A1102" i="11"/>
  <c r="AJ1101" i="5"/>
  <c r="AD1102" i="5"/>
  <c r="AG1102" i="5" s="1"/>
  <c r="Z1103" i="5"/>
  <c r="AC1103" i="5" s="1"/>
  <c r="A1103" i="11" l="1"/>
  <c r="AJ1102" i="5"/>
  <c r="AD1103" i="5"/>
  <c r="AG1103" i="5" s="1"/>
  <c r="Z1104" i="5"/>
  <c r="AC1104" i="5" s="1"/>
  <c r="A1104" i="11" l="1"/>
  <c r="AJ1103" i="5"/>
  <c r="AD1104" i="5"/>
  <c r="AG1104" i="5" s="1"/>
  <c r="Z1105" i="5"/>
  <c r="AC1105" i="5" s="1"/>
  <c r="A1105" i="11" l="1"/>
  <c r="AJ1104" i="5"/>
  <c r="AD1105" i="5"/>
  <c r="AG1105" i="5" s="1"/>
  <c r="Z1106" i="5"/>
  <c r="AC1106" i="5" s="1"/>
  <c r="A1106" i="11" l="1"/>
  <c r="AJ1105" i="5"/>
  <c r="AD1106" i="5"/>
  <c r="AG1106" i="5" s="1"/>
  <c r="Z1107" i="5"/>
  <c r="AC1107" i="5" s="1"/>
  <c r="A1107" i="11" l="1"/>
  <c r="AJ1106" i="5"/>
  <c r="AD1107" i="5"/>
  <c r="AG1107" i="5" s="1"/>
  <c r="Z1108" i="5"/>
  <c r="AC1108" i="5" s="1"/>
  <c r="A1108" i="11" l="1"/>
  <c r="AJ1107" i="5"/>
  <c r="AD1108" i="5"/>
  <c r="AG1108" i="5" s="1"/>
  <c r="Z1109" i="5"/>
  <c r="AC1109" i="5" s="1"/>
  <c r="A1109" i="11" l="1"/>
  <c r="AJ1108" i="5"/>
  <c r="AD1109" i="5"/>
  <c r="AG1109" i="5" s="1"/>
  <c r="Z1110" i="5"/>
  <c r="AC1110" i="5" s="1"/>
  <c r="A1110" i="11" l="1"/>
  <c r="AJ1109" i="5"/>
  <c r="AD1110" i="5"/>
  <c r="Z1111" i="5"/>
  <c r="AC1111" i="5" s="1"/>
  <c r="AG1110" i="5" l="1"/>
  <c r="A1111" i="11" s="1"/>
  <c r="AE1111" i="5"/>
  <c r="AE1112" i="5" s="1"/>
  <c r="AE1113" i="5" s="1"/>
  <c r="AE1114" i="5" s="1"/>
  <c r="AE1115" i="5" s="1"/>
  <c r="AE1116" i="5" s="1"/>
  <c r="AE1117" i="5" s="1"/>
  <c r="AE1118" i="5" s="1"/>
  <c r="AE1119" i="5" s="1"/>
  <c r="AE1120" i="5" s="1"/>
  <c r="AD1111" i="5"/>
  <c r="Z1112" i="5"/>
  <c r="AC1112" i="5" s="1"/>
  <c r="AJ1110" i="5" l="1"/>
  <c r="AG1111" i="5"/>
  <c r="AJ1111" i="5" s="1"/>
  <c r="AD1112" i="5"/>
  <c r="AG1112" i="5" s="1"/>
  <c r="Z1113" i="5"/>
  <c r="AC1113" i="5" s="1"/>
  <c r="A1112" i="11" l="1"/>
  <c r="A1113" i="11"/>
  <c r="AJ1112" i="5"/>
  <c r="AD1113" i="5"/>
  <c r="AG1113" i="5" s="1"/>
  <c r="Z1114" i="5"/>
  <c r="AC1114" i="5" s="1"/>
  <c r="A1114" i="11" l="1"/>
  <c r="AJ1113" i="5"/>
  <c r="AD1114" i="5"/>
  <c r="AG1114" i="5" s="1"/>
  <c r="Z1115" i="5"/>
  <c r="AC1115" i="5" s="1"/>
  <c r="A1115" i="11" l="1"/>
  <c r="AJ1114" i="5"/>
  <c r="AD1115" i="5"/>
  <c r="AG1115" i="5" s="1"/>
  <c r="Z1116" i="5"/>
  <c r="AC1116" i="5" s="1"/>
  <c r="A1116" i="11" l="1"/>
  <c r="AJ1115" i="5"/>
  <c r="AD1116" i="5"/>
  <c r="AG1116" i="5" s="1"/>
  <c r="Z1117" i="5"/>
  <c r="AC1117" i="5" s="1"/>
  <c r="A1117" i="11" l="1"/>
  <c r="AJ1116" i="5"/>
  <c r="AD1117" i="5"/>
  <c r="AG1117" i="5" s="1"/>
  <c r="Z1118" i="5"/>
  <c r="AC1118" i="5" s="1"/>
  <c r="A1118" i="11" l="1"/>
  <c r="AJ1117" i="5"/>
  <c r="AD1118" i="5"/>
  <c r="AG1118" i="5" s="1"/>
  <c r="Z1119" i="5"/>
  <c r="AC1119" i="5" s="1"/>
  <c r="A1119" i="11" l="1"/>
  <c r="AJ1118" i="5"/>
  <c r="AD1119" i="5"/>
  <c r="AG1119" i="5" s="1"/>
  <c r="Z1120" i="5"/>
  <c r="AC1120" i="5" s="1"/>
  <c r="A1120" i="11" l="1"/>
  <c r="AJ1119" i="5"/>
  <c r="AD1120" i="5"/>
  <c r="Z1121" i="5"/>
  <c r="AC1121" i="5" s="1"/>
  <c r="AE1121" i="5" l="1"/>
  <c r="AE1122" i="5" s="1"/>
  <c r="AE1123" i="5" s="1"/>
  <c r="AE1124" i="5" s="1"/>
  <c r="AE1125" i="5" s="1"/>
  <c r="AE1126" i="5" s="1"/>
  <c r="AE1127" i="5" s="1"/>
  <c r="AE1128" i="5" s="1"/>
  <c r="AE1129" i="5" s="1"/>
  <c r="AE1130" i="5" s="1"/>
  <c r="AG1120" i="5"/>
  <c r="A1121" i="11" s="1"/>
  <c r="AD1121" i="5"/>
  <c r="Z1122" i="5"/>
  <c r="AC1122" i="5" s="1"/>
  <c r="AG1121" i="5" l="1"/>
  <c r="AJ1120" i="5"/>
  <c r="A1122" i="11"/>
  <c r="AJ1121" i="5"/>
  <c r="AD1122" i="5"/>
  <c r="AG1122" i="5" s="1"/>
  <c r="Z1123" i="5"/>
  <c r="AC1123" i="5" s="1"/>
  <c r="A1123" i="11" l="1"/>
  <c r="AJ1122" i="5"/>
  <c r="AD1123" i="5"/>
  <c r="AG1123" i="5" s="1"/>
  <c r="Z1124" i="5"/>
  <c r="AC1124" i="5" s="1"/>
  <c r="A1124" i="11" l="1"/>
  <c r="AJ1123" i="5"/>
  <c r="AD1124" i="5"/>
  <c r="AG1124" i="5" s="1"/>
  <c r="Z1125" i="5"/>
  <c r="AC1125" i="5" s="1"/>
  <c r="A1125" i="11" l="1"/>
  <c r="AJ1124" i="5"/>
  <c r="AD1125" i="5"/>
  <c r="AG1125" i="5" s="1"/>
  <c r="Z1126" i="5"/>
  <c r="AC1126" i="5" s="1"/>
  <c r="A1126" i="11" l="1"/>
  <c r="AJ1125" i="5"/>
  <c r="AD1126" i="5"/>
  <c r="AG1126" i="5" s="1"/>
  <c r="Z1127" i="5"/>
  <c r="AC1127" i="5" s="1"/>
  <c r="A1127" i="11" l="1"/>
  <c r="AJ1126" i="5"/>
  <c r="AD1127" i="5"/>
  <c r="AG1127" i="5" s="1"/>
  <c r="Z1128" i="5"/>
  <c r="AC1128" i="5" s="1"/>
  <c r="A1128" i="11" l="1"/>
  <c r="AJ1127" i="5"/>
  <c r="AD1128" i="5"/>
  <c r="AG1128" i="5" s="1"/>
  <c r="Z1129" i="5"/>
  <c r="AC1129" i="5" s="1"/>
  <c r="A1129" i="11" l="1"/>
  <c r="AJ1128" i="5"/>
  <c r="AD1129" i="5"/>
  <c r="AG1129" i="5" s="1"/>
  <c r="Z1130" i="5"/>
  <c r="AC1130" i="5" s="1"/>
  <c r="A1130" i="11" l="1"/>
  <c r="AJ1129" i="5"/>
  <c r="AD1130" i="5"/>
  <c r="Z1131" i="5"/>
  <c r="AC1131" i="5" s="1"/>
  <c r="AG1130" i="5" l="1"/>
  <c r="A1131" i="11" s="1"/>
  <c r="AE1131" i="5"/>
  <c r="AE1132" i="5" s="1"/>
  <c r="AE1133" i="5" s="1"/>
  <c r="AE1134" i="5" s="1"/>
  <c r="AE1135" i="5" s="1"/>
  <c r="AE1136" i="5" s="1"/>
  <c r="AE1137" i="5" s="1"/>
  <c r="AE1138" i="5" s="1"/>
  <c r="AE1139" i="5" s="1"/>
  <c r="AE1140" i="5" s="1"/>
  <c r="AD1131" i="5"/>
  <c r="Z1132" i="5"/>
  <c r="AC1132" i="5" s="1"/>
  <c r="AJ1130" i="5" l="1"/>
  <c r="AG1131" i="5"/>
  <c r="AJ1131" i="5" s="1"/>
  <c r="AD1132" i="5"/>
  <c r="AG1132" i="5" s="1"/>
  <c r="Z1133" i="5"/>
  <c r="AC1133" i="5" s="1"/>
  <c r="A1132" i="11" l="1"/>
  <c r="A1133" i="11"/>
  <c r="AJ1132" i="5"/>
  <c r="AD1133" i="5"/>
  <c r="AG1133" i="5" s="1"/>
  <c r="Z1134" i="5"/>
  <c r="AC1134" i="5" s="1"/>
  <c r="A1134" i="11" l="1"/>
  <c r="AJ1133" i="5"/>
  <c r="AD1134" i="5"/>
  <c r="AG1134" i="5" s="1"/>
  <c r="Z1135" i="5"/>
  <c r="AC1135" i="5" s="1"/>
  <c r="A1135" i="11" l="1"/>
  <c r="AJ1134" i="5"/>
  <c r="AD1135" i="5"/>
  <c r="AG1135" i="5" s="1"/>
  <c r="Z1136" i="5"/>
  <c r="AC1136" i="5" s="1"/>
  <c r="A1136" i="11" l="1"/>
  <c r="AJ1135" i="5"/>
  <c r="AD1136" i="5"/>
  <c r="AG1136" i="5" s="1"/>
  <c r="Z1137" i="5"/>
  <c r="AC1137" i="5" s="1"/>
  <c r="A1137" i="11" l="1"/>
  <c r="AJ1136" i="5"/>
  <c r="AD1137" i="5"/>
  <c r="AG1137" i="5" s="1"/>
  <c r="Z1138" i="5"/>
  <c r="AC1138" i="5" s="1"/>
  <c r="A1138" i="11" l="1"/>
  <c r="AJ1137" i="5"/>
  <c r="AD1138" i="5"/>
  <c r="AG1138" i="5" s="1"/>
  <c r="Z1139" i="5"/>
  <c r="AC1139" i="5" s="1"/>
  <c r="A1139" i="11" l="1"/>
  <c r="AJ1138" i="5"/>
  <c r="AD1139" i="5"/>
  <c r="AG1139" i="5" s="1"/>
  <c r="Z1140" i="5"/>
  <c r="AC1140" i="5" s="1"/>
  <c r="A1140" i="11" l="1"/>
  <c r="AJ1139" i="5"/>
  <c r="AD1140" i="5"/>
  <c r="Z1141" i="5"/>
  <c r="AC1141" i="5" s="1"/>
  <c r="AE1141" i="5" l="1"/>
  <c r="AE1142" i="5" s="1"/>
  <c r="AE1143" i="5" s="1"/>
  <c r="AE1144" i="5" s="1"/>
  <c r="AE1145" i="5" s="1"/>
  <c r="AE1146" i="5" s="1"/>
  <c r="AE1147" i="5" s="1"/>
  <c r="AE1148" i="5" s="1"/>
  <c r="AE1149" i="5" s="1"/>
  <c r="AE1150" i="5" s="1"/>
  <c r="AG1140" i="5"/>
  <c r="AJ1140" i="5" s="1"/>
  <c r="AD1141" i="5"/>
  <c r="AG1141" i="5" s="1"/>
  <c r="Z1142" i="5"/>
  <c r="AC1142" i="5" s="1"/>
  <c r="A1141" i="11" l="1"/>
  <c r="A1142" i="11"/>
  <c r="AJ1141" i="5"/>
  <c r="AD1142" i="5"/>
  <c r="AG1142" i="5" s="1"/>
  <c r="Z1143" i="5"/>
  <c r="AC1143" i="5" s="1"/>
  <c r="A1143" i="11" l="1"/>
  <c r="AJ1142" i="5"/>
  <c r="AD1143" i="5"/>
  <c r="AG1143" i="5" s="1"/>
  <c r="Z1144" i="5"/>
  <c r="AC1144" i="5" s="1"/>
  <c r="A1144" i="11" l="1"/>
  <c r="AJ1143" i="5"/>
  <c r="AD1144" i="5"/>
  <c r="AG1144" i="5" s="1"/>
  <c r="Z1145" i="5"/>
  <c r="AC1145" i="5" s="1"/>
  <c r="A1145" i="11" l="1"/>
  <c r="AJ1144" i="5"/>
  <c r="AD1145" i="5"/>
  <c r="AG1145" i="5" s="1"/>
  <c r="Z1146" i="5"/>
  <c r="AC1146" i="5" s="1"/>
  <c r="A1146" i="11" l="1"/>
  <c r="AJ1145" i="5"/>
  <c r="AD1146" i="5"/>
  <c r="AG1146" i="5" s="1"/>
  <c r="Z1147" i="5"/>
  <c r="AC1147" i="5" s="1"/>
  <c r="A1147" i="11" l="1"/>
  <c r="AJ1146" i="5"/>
  <c r="AD1147" i="5"/>
  <c r="AG1147" i="5" s="1"/>
  <c r="Z1148" i="5"/>
  <c r="AC1148" i="5" s="1"/>
  <c r="A1148" i="11" l="1"/>
  <c r="AJ1147" i="5"/>
  <c r="AD1148" i="5"/>
  <c r="AG1148" i="5" s="1"/>
  <c r="Z1149" i="5"/>
  <c r="AC1149" i="5" s="1"/>
  <c r="A1149" i="11" l="1"/>
  <c r="AJ1148" i="5"/>
  <c r="AD1149" i="5"/>
  <c r="AG1149" i="5" s="1"/>
  <c r="Z1150" i="5"/>
  <c r="AC1150" i="5" s="1"/>
  <c r="A1150" i="11" l="1"/>
  <c r="AJ1149" i="5"/>
  <c r="AD1150" i="5"/>
  <c r="Z1151" i="5"/>
  <c r="AC1151" i="5" s="1"/>
  <c r="AG1150" i="5" l="1"/>
  <c r="A1151" i="11" s="1"/>
  <c r="AE1151" i="5"/>
  <c r="AE1152" i="5" s="1"/>
  <c r="AE1153" i="5" s="1"/>
  <c r="AE1154" i="5" s="1"/>
  <c r="AE1155" i="5" s="1"/>
  <c r="AE1156" i="5" s="1"/>
  <c r="AE1157" i="5" s="1"/>
  <c r="AE1158" i="5" s="1"/>
  <c r="AE1159" i="5" s="1"/>
  <c r="AE1160" i="5" s="1"/>
  <c r="AJ1150" i="5"/>
  <c r="AD1151" i="5"/>
  <c r="Z1152" i="5"/>
  <c r="AC1152" i="5" s="1"/>
  <c r="AG1151" i="5" l="1"/>
  <c r="AJ1151" i="5" s="1"/>
  <c r="A1152" i="11"/>
  <c r="AD1152" i="5"/>
  <c r="AG1152" i="5" s="1"/>
  <c r="Z1153" i="5"/>
  <c r="AC1153" i="5" s="1"/>
  <c r="A1153" i="11" l="1"/>
  <c r="AJ1152" i="5"/>
  <c r="AD1153" i="5"/>
  <c r="AG1153" i="5" s="1"/>
  <c r="Z1154" i="5"/>
  <c r="AC1154" i="5" s="1"/>
  <c r="A1154" i="11" l="1"/>
  <c r="AJ1153" i="5"/>
  <c r="AD1154" i="5"/>
  <c r="AG1154" i="5" s="1"/>
  <c r="Z1155" i="5"/>
  <c r="AC1155" i="5" s="1"/>
  <c r="A1155" i="11" l="1"/>
  <c r="AJ1154" i="5"/>
  <c r="AD1155" i="5"/>
  <c r="AG1155" i="5" s="1"/>
  <c r="Z1156" i="5"/>
  <c r="AC1156" i="5" s="1"/>
  <c r="A1156" i="11" l="1"/>
  <c r="AJ1155" i="5"/>
  <c r="AD1156" i="5"/>
  <c r="AG1156" i="5" s="1"/>
  <c r="Z1157" i="5"/>
  <c r="AC1157" i="5" s="1"/>
  <c r="A1157" i="11" l="1"/>
  <c r="AJ1156" i="5"/>
  <c r="AD1157" i="5"/>
  <c r="AG1157" i="5" s="1"/>
  <c r="Z1158" i="5"/>
  <c r="AC1158" i="5" s="1"/>
  <c r="A1158" i="11" l="1"/>
  <c r="AJ1157" i="5"/>
  <c r="AD1158" i="5"/>
  <c r="AG1158" i="5" s="1"/>
  <c r="Z1159" i="5"/>
  <c r="AC1159" i="5" s="1"/>
  <c r="A1159" i="11" l="1"/>
  <c r="AJ1158" i="5"/>
  <c r="AD1159" i="5"/>
  <c r="AG1159" i="5" s="1"/>
  <c r="Z1160" i="5"/>
  <c r="AC1160" i="5" s="1"/>
  <c r="A1160" i="11" l="1"/>
  <c r="AJ1159" i="5"/>
  <c r="AD1160" i="5"/>
  <c r="Z1161" i="5"/>
  <c r="AC1161" i="5" s="1"/>
  <c r="AG1160" i="5" l="1"/>
  <c r="A1161" i="11" s="1"/>
  <c r="AE1161" i="5"/>
  <c r="AE1162" i="5" s="1"/>
  <c r="AE1163" i="5" s="1"/>
  <c r="AE1164" i="5" s="1"/>
  <c r="AE1165" i="5" s="1"/>
  <c r="AE1166" i="5" s="1"/>
  <c r="AE1167" i="5" s="1"/>
  <c r="AE1168" i="5" s="1"/>
  <c r="AE1169" i="5" s="1"/>
  <c r="AE1170" i="5" s="1"/>
  <c r="AJ1160" i="5"/>
  <c r="AD1161" i="5"/>
  <c r="Z1162" i="5"/>
  <c r="AC1162" i="5" s="1"/>
  <c r="AG1161" i="5" l="1"/>
  <c r="A1162" i="11" s="1"/>
  <c r="AD1162" i="5"/>
  <c r="AG1162" i="5" s="1"/>
  <c r="Z1163" i="5"/>
  <c r="AC1163" i="5" s="1"/>
  <c r="AJ1161" i="5" l="1"/>
  <c r="A1163" i="11"/>
  <c r="AJ1162" i="5"/>
  <c r="AD1163" i="5"/>
  <c r="AG1163" i="5" s="1"/>
  <c r="Z1164" i="5"/>
  <c r="AC1164" i="5" s="1"/>
  <c r="A1164" i="11" l="1"/>
  <c r="AJ1163" i="5"/>
  <c r="AD1164" i="5"/>
  <c r="AG1164" i="5" s="1"/>
  <c r="Z1165" i="5"/>
  <c r="AC1165" i="5" s="1"/>
  <c r="A1165" i="11" l="1"/>
  <c r="AJ1164" i="5"/>
  <c r="AD1165" i="5"/>
  <c r="AG1165" i="5" s="1"/>
  <c r="Z1166" i="5"/>
  <c r="AC1166" i="5" s="1"/>
  <c r="A1166" i="11" l="1"/>
  <c r="AJ1165" i="5"/>
  <c r="AD1166" i="5"/>
  <c r="AG1166" i="5" s="1"/>
  <c r="Z1167" i="5"/>
  <c r="AC1167" i="5" s="1"/>
  <c r="A1167" i="11" l="1"/>
  <c r="AJ1166" i="5"/>
  <c r="AD1167" i="5"/>
  <c r="AG1167" i="5" s="1"/>
  <c r="Z1168" i="5"/>
  <c r="AC1168" i="5" s="1"/>
  <c r="A1168" i="11" l="1"/>
  <c r="AJ1167" i="5"/>
  <c r="AD1168" i="5"/>
  <c r="AG1168" i="5" s="1"/>
  <c r="Z1169" i="5"/>
  <c r="AC1169" i="5" s="1"/>
  <c r="A1169" i="11" l="1"/>
  <c r="AJ1168" i="5"/>
  <c r="AD1169" i="5"/>
  <c r="AG1169" i="5" s="1"/>
  <c r="Z1170" i="5"/>
  <c r="AC1170" i="5" s="1"/>
  <c r="A1170" i="11" l="1"/>
  <c r="AJ1169" i="5"/>
  <c r="AD1170" i="5"/>
  <c r="Z1171" i="5"/>
  <c r="AC1171" i="5" s="1"/>
  <c r="AG1170" i="5" l="1"/>
  <c r="A1171" i="11" s="1"/>
  <c r="AE1171" i="5"/>
  <c r="AE1172" i="5" s="1"/>
  <c r="AE1173" i="5" s="1"/>
  <c r="AE1174" i="5" s="1"/>
  <c r="AE1175" i="5" s="1"/>
  <c r="AE1176" i="5" s="1"/>
  <c r="AE1177" i="5" s="1"/>
  <c r="AE1178" i="5" s="1"/>
  <c r="AE1179" i="5" s="1"/>
  <c r="AE1180" i="5" s="1"/>
  <c r="AJ1170" i="5"/>
  <c r="AD1171" i="5"/>
  <c r="Z1172" i="5"/>
  <c r="AC1172" i="5" s="1"/>
  <c r="AG1171" i="5" l="1"/>
  <c r="A1172" i="11" s="1"/>
  <c r="AJ1171" i="5"/>
  <c r="AD1172" i="5"/>
  <c r="AG1172" i="5" s="1"/>
  <c r="Z1173" i="5"/>
  <c r="AC1173" i="5" s="1"/>
  <c r="A1173" i="11" l="1"/>
  <c r="AJ1172" i="5"/>
  <c r="AD1173" i="5"/>
  <c r="AG1173" i="5" s="1"/>
  <c r="Z1174" i="5"/>
  <c r="AC1174" i="5" s="1"/>
  <c r="A1174" i="11" l="1"/>
  <c r="AJ1173" i="5"/>
  <c r="AD1174" i="5"/>
  <c r="AG1174" i="5" s="1"/>
  <c r="Z1175" i="5"/>
  <c r="AC1175" i="5" s="1"/>
  <c r="A1175" i="11" l="1"/>
  <c r="AJ1174" i="5"/>
  <c r="AD1175" i="5"/>
  <c r="AG1175" i="5" s="1"/>
  <c r="Z1176" i="5"/>
  <c r="AC1176" i="5" s="1"/>
  <c r="A1176" i="11" l="1"/>
  <c r="AJ1175" i="5"/>
  <c r="AD1176" i="5"/>
  <c r="AG1176" i="5" s="1"/>
  <c r="Z1177" i="5"/>
  <c r="AC1177" i="5" s="1"/>
  <c r="A1177" i="11" l="1"/>
  <c r="AJ1176" i="5"/>
  <c r="AD1177" i="5"/>
  <c r="AG1177" i="5" s="1"/>
  <c r="Z1178" i="5"/>
  <c r="AC1178" i="5" s="1"/>
  <c r="A1178" i="11" l="1"/>
  <c r="AJ1177" i="5"/>
  <c r="AD1178" i="5"/>
  <c r="AG1178" i="5" s="1"/>
  <c r="Z1179" i="5"/>
  <c r="AC1179" i="5" s="1"/>
  <c r="A1179" i="11" l="1"/>
  <c r="AJ1178" i="5"/>
  <c r="AD1179" i="5"/>
  <c r="AG1179" i="5" s="1"/>
  <c r="Z1180" i="5"/>
  <c r="AC1180" i="5" s="1"/>
  <c r="A1180" i="11" l="1"/>
  <c r="AJ1179" i="5"/>
  <c r="AD1180" i="5"/>
  <c r="Z1181" i="5"/>
  <c r="AC1181" i="5" s="1"/>
  <c r="AE1181" i="5" l="1"/>
  <c r="AE1182" i="5" s="1"/>
  <c r="AE1183" i="5" s="1"/>
  <c r="AE1184" i="5" s="1"/>
  <c r="AE1185" i="5" s="1"/>
  <c r="AE1186" i="5" s="1"/>
  <c r="AE1187" i="5" s="1"/>
  <c r="AE1188" i="5" s="1"/>
  <c r="AE1189" i="5" s="1"/>
  <c r="AE1190" i="5" s="1"/>
  <c r="AG1180" i="5"/>
  <c r="A1181" i="11" s="1"/>
  <c r="AD1181" i="5"/>
  <c r="Z1182" i="5"/>
  <c r="AC1182" i="5" s="1"/>
  <c r="AG1181" i="5" l="1"/>
  <c r="A1182" i="11" s="1"/>
  <c r="AJ1180" i="5"/>
  <c r="AJ1181" i="5"/>
  <c r="AD1182" i="5"/>
  <c r="AG1182" i="5" s="1"/>
  <c r="Z1183" i="5"/>
  <c r="AC1183" i="5" s="1"/>
  <c r="A1183" i="11" l="1"/>
  <c r="AJ1182" i="5"/>
  <c r="AD1183" i="5"/>
  <c r="AG1183" i="5" s="1"/>
  <c r="Z1184" i="5"/>
  <c r="AC1184" i="5" s="1"/>
  <c r="A1184" i="11" l="1"/>
  <c r="AJ1183" i="5"/>
  <c r="AD1184" i="5"/>
  <c r="AG1184" i="5" s="1"/>
  <c r="Z1185" i="5"/>
  <c r="AC1185" i="5" s="1"/>
  <c r="A1185" i="11" l="1"/>
  <c r="AJ1184" i="5"/>
  <c r="AD1185" i="5"/>
  <c r="AG1185" i="5" s="1"/>
  <c r="Z1186" i="5"/>
  <c r="AC1186" i="5" s="1"/>
  <c r="A1186" i="11" l="1"/>
  <c r="AJ1185" i="5"/>
  <c r="AD1186" i="5"/>
  <c r="AG1186" i="5" s="1"/>
  <c r="Z1187" i="5"/>
  <c r="AC1187" i="5" s="1"/>
  <c r="A1187" i="11" l="1"/>
  <c r="AJ1186" i="5"/>
  <c r="AD1187" i="5"/>
  <c r="AG1187" i="5" s="1"/>
  <c r="Z1188" i="5"/>
  <c r="AC1188" i="5" s="1"/>
  <c r="A1188" i="11" l="1"/>
  <c r="AJ1187" i="5"/>
  <c r="AD1188" i="5"/>
  <c r="AG1188" i="5" s="1"/>
  <c r="Z1189" i="5"/>
  <c r="AC1189" i="5" s="1"/>
  <c r="A1189" i="11" l="1"/>
  <c r="AJ1188" i="5"/>
  <c r="AD1189" i="5"/>
  <c r="AG1189" i="5" s="1"/>
  <c r="Z1190" i="5"/>
  <c r="AC1190" i="5" s="1"/>
  <c r="A1190" i="11" l="1"/>
  <c r="AJ1189" i="5"/>
  <c r="AD1190" i="5"/>
  <c r="Z1191" i="5"/>
  <c r="AC1191" i="5" s="1"/>
  <c r="AG1190" i="5" l="1"/>
  <c r="A1191" i="11" s="1"/>
  <c r="AE1191" i="5"/>
  <c r="AE1192" i="5" s="1"/>
  <c r="AE1193" i="5" s="1"/>
  <c r="AE1194" i="5" s="1"/>
  <c r="AE1195" i="5" s="1"/>
  <c r="AE1196" i="5" s="1"/>
  <c r="AE1197" i="5" s="1"/>
  <c r="AE1198" i="5" s="1"/>
  <c r="AE1199" i="5" s="1"/>
  <c r="AE1200" i="5" s="1"/>
  <c r="AJ1190" i="5"/>
  <c r="AD1191" i="5"/>
  <c r="Z1192" i="5"/>
  <c r="AC1192" i="5" s="1"/>
  <c r="AG1191" i="5" l="1"/>
  <c r="A1192" i="11" s="1"/>
  <c r="AD1192" i="5"/>
  <c r="AG1192" i="5" s="1"/>
  <c r="Z1193" i="5"/>
  <c r="AC1193" i="5" s="1"/>
  <c r="AJ1191" i="5" l="1"/>
  <c r="A1193" i="11"/>
  <c r="AJ1192" i="5"/>
  <c r="AD1193" i="5"/>
  <c r="AG1193" i="5" s="1"/>
  <c r="Z1194" i="5"/>
  <c r="AC1194" i="5" s="1"/>
  <c r="A1194" i="11" l="1"/>
  <c r="AJ1193" i="5"/>
  <c r="AD1194" i="5"/>
  <c r="AG1194" i="5" s="1"/>
  <c r="Z1195" i="5"/>
  <c r="AC1195" i="5" s="1"/>
  <c r="A1195" i="11" l="1"/>
  <c r="AJ1194" i="5"/>
  <c r="AD1195" i="5"/>
  <c r="AG1195" i="5" s="1"/>
  <c r="Z1196" i="5"/>
  <c r="AC1196" i="5" s="1"/>
  <c r="A1196" i="11" l="1"/>
  <c r="AJ1195" i="5"/>
  <c r="AD1196" i="5"/>
  <c r="AG1196" i="5" s="1"/>
  <c r="Z1197" i="5"/>
  <c r="AC1197" i="5" s="1"/>
  <c r="A1197" i="11" l="1"/>
  <c r="AJ1196" i="5"/>
  <c r="AD1197" i="5"/>
  <c r="AG1197" i="5" s="1"/>
  <c r="Z1198" i="5"/>
  <c r="AC1198" i="5" s="1"/>
  <c r="A1198" i="11" l="1"/>
  <c r="AJ1197" i="5"/>
  <c r="AD1198" i="5"/>
  <c r="AG1198" i="5" s="1"/>
  <c r="Z1199" i="5"/>
  <c r="AC1199" i="5" s="1"/>
  <c r="A1199" i="11" l="1"/>
  <c r="AJ1198" i="5"/>
  <c r="AD1199" i="5"/>
  <c r="AG1199" i="5" s="1"/>
  <c r="Z1200" i="5"/>
  <c r="AC1200" i="5" s="1"/>
  <c r="A1200" i="11" l="1"/>
  <c r="AJ1199" i="5"/>
  <c r="AD1200" i="5"/>
  <c r="Z1201" i="5"/>
  <c r="AC1201" i="5" s="1"/>
  <c r="AE1201" i="5" l="1"/>
  <c r="AE1202" i="5" s="1"/>
  <c r="AE1203" i="5" s="1"/>
  <c r="AE1204" i="5" s="1"/>
  <c r="AE1205" i="5" s="1"/>
  <c r="AE1206" i="5" s="1"/>
  <c r="AE1207" i="5" s="1"/>
  <c r="AE1208" i="5" s="1"/>
  <c r="AE1209" i="5" s="1"/>
  <c r="AE1210" i="5" s="1"/>
  <c r="AG1200" i="5"/>
  <c r="AJ1200" i="5" s="1"/>
  <c r="AD1201" i="5"/>
  <c r="Z1202" i="5"/>
  <c r="AC1202" i="5" s="1"/>
  <c r="A1201" i="11" l="1"/>
  <c r="AG1201" i="5"/>
  <c r="AJ1201" i="5" s="1"/>
  <c r="AD1202" i="5"/>
  <c r="AG1202" i="5" s="1"/>
  <c r="Z1203" i="5"/>
  <c r="AC1203" i="5" s="1"/>
  <c r="A1202" i="11" l="1"/>
  <c r="A1203" i="11"/>
  <c r="AJ1202" i="5"/>
  <c r="AD1203" i="5"/>
  <c r="AG1203" i="5" s="1"/>
  <c r="Z1204" i="5"/>
  <c r="AC1204" i="5" s="1"/>
  <c r="A1204" i="11" l="1"/>
  <c r="AJ1203" i="5"/>
  <c r="AD1204" i="5"/>
  <c r="AG1204" i="5" s="1"/>
  <c r="Z1205" i="5"/>
  <c r="AC1205" i="5" s="1"/>
  <c r="A1205" i="11" l="1"/>
  <c r="AJ1204" i="5"/>
  <c r="AD1205" i="5"/>
  <c r="AG1205" i="5" s="1"/>
  <c r="Z1206" i="5"/>
  <c r="AC1206" i="5" s="1"/>
  <c r="A1206" i="11" l="1"/>
  <c r="AJ1205" i="5"/>
  <c r="AD1206" i="5"/>
  <c r="AG1206" i="5" s="1"/>
  <c r="Z1207" i="5"/>
  <c r="AC1207" i="5" s="1"/>
  <c r="A1207" i="11" l="1"/>
  <c r="AJ1206" i="5"/>
  <c r="AD1207" i="5"/>
  <c r="AG1207" i="5" s="1"/>
  <c r="Z1208" i="5"/>
  <c r="AC1208" i="5" s="1"/>
  <c r="A1208" i="11" l="1"/>
  <c r="AJ1207" i="5"/>
  <c r="AD1208" i="5"/>
  <c r="AG1208" i="5" s="1"/>
  <c r="Z1209" i="5"/>
  <c r="AC1209" i="5" s="1"/>
  <c r="A1209" i="11" l="1"/>
  <c r="AJ1208" i="5"/>
  <c r="AD1209" i="5"/>
  <c r="AG1209" i="5" s="1"/>
  <c r="Z1210" i="5"/>
  <c r="AC1210" i="5" s="1"/>
  <c r="A1210" i="11" l="1"/>
  <c r="AJ1209" i="5"/>
  <c r="AD1210" i="5"/>
  <c r="Z1211" i="5"/>
  <c r="AC1211" i="5" s="1"/>
  <c r="AG1210" i="5" l="1"/>
  <c r="A1211" i="11" s="1"/>
  <c r="AE1211" i="5"/>
  <c r="AE1212" i="5" s="1"/>
  <c r="AE1213" i="5" s="1"/>
  <c r="AE1214" i="5" s="1"/>
  <c r="AE1215" i="5" s="1"/>
  <c r="AE1216" i="5" s="1"/>
  <c r="AE1217" i="5" s="1"/>
  <c r="AE1218" i="5" s="1"/>
  <c r="AE1219" i="5" s="1"/>
  <c r="AE1220" i="5" s="1"/>
  <c r="AD1211" i="5"/>
  <c r="Z1212" i="5"/>
  <c r="AC1212" i="5" s="1"/>
  <c r="AJ1210" i="5" l="1"/>
  <c r="AG1211" i="5"/>
  <c r="AJ1211" i="5" s="1"/>
  <c r="AD1212" i="5"/>
  <c r="AG1212" i="5" s="1"/>
  <c r="Z1213" i="5"/>
  <c r="AC1213" i="5" s="1"/>
  <c r="A1212" i="11" l="1"/>
  <c r="A1213" i="11"/>
  <c r="AJ1212" i="5"/>
  <c r="AD1213" i="5"/>
  <c r="AG1213" i="5" s="1"/>
  <c r="Z1214" i="5"/>
  <c r="AC1214" i="5" s="1"/>
  <c r="A1214" i="11" l="1"/>
  <c r="AJ1213" i="5"/>
  <c r="AD1214" i="5"/>
  <c r="AG1214" i="5" s="1"/>
  <c r="Z1215" i="5"/>
  <c r="AC1215" i="5" s="1"/>
  <c r="A1215" i="11" l="1"/>
  <c r="AJ1214" i="5"/>
  <c r="AD1215" i="5"/>
  <c r="AG1215" i="5" s="1"/>
  <c r="Z1216" i="5"/>
  <c r="AC1216" i="5" s="1"/>
  <c r="A1216" i="11" l="1"/>
  <c r="AJ1215" i="5"/>
  <c r="AD1216" i="5"/>
  <c r="AG1216" i="5" s="1"/>
  <c r="Z1217" i="5"/>
  <c r="AC1217" i="5" s="1"/>
  <c r="A1217" i="11" l="1"/>
  <c r="AJ1216" i="5"/>
  <c r="AD1217" i="5"/>
  <c r="AG1217" i="5" s="1"/>
  <c r="Z1218" i="5"/>
  <c r="AC1218" i="5" s="1"/>
  <c r="A1218" i="11" l="1"/>
  <c r="AJ1217" i="5"/>
  <c r="AD1218" i="5"/>
  <c r="AG1218" i="5" s="1"/>
  <c r="Z1219" i="5"/>
  <c r="AC1219" i="5" s="1"/>
  <c r="A1219" i="11" l="1"/>
  <c r="AJ1218" i="5"/>
  <c r="AD1219" i="5"/>
  <c r="AG1219" i="5" s="1"/>
  <c r="Z1220" i="5"/>
  <c r="AC1220" i="5" s="1"/>
  <c r="A1220" i="11" l="1"/>
  <c r="AJ1219" i="5"/>
  <c r="AD1220" i="5"/>
  <c r="Z1221" i="5"/>
  <c r="AC1221" i="5" s="1"/>
  <c r="AG1220" i="5" l="1"/>
  <c r="A1221" i="11" s="1"/>
  <c r="AE1221" i="5"/>
  <c r="AE1222" i="5" s="1"/>
  <c r="AE1223" i="5" s="1"/>
  <c r="AE1224" i="5" s="1"/>
  <c r="AE1225" i="5" s="1"/>
  <c r="AE1226" i="5" s="1"/>
  <c r="AE1227" i="5" s="1"/>
  <c r="AE1228" i="5" s="1"/>
  <c r="AE1229" i="5" s="1"/>
  <c r="AE1230" i="5" s="1"/>
  <c r="AJ1220" i="5"/>
  <c r="AD1221" i="5"/>
  <c r="Z1222" i="5"/>
  <c r="AC1222" i="5" s="1"/>
  <c r="AG1221" i="5" l="1"/>
  <c r="A1222" i="11" s="1"/>
  <c r="AJ1221" i="5"/>
  <c r="AD1222" i="5"/>
  <c r="AG1222" i="5" s="1"/>
  <c r="Z1223" i="5"/>
  <c r="AC1223" i="5" s="1"/>
  <c r="A1223" i="11" l="1"/>
  <c r="AJ1222" i="5"/>
  <c r="AD1223" i="5"/>
  <c r="AG1223" i="5" s="1"/>
  <c r="Z1224" i="5"/>
  <c r="AC1224" i="5" s="1"/>
  <c r="A1224" i="11" l="1"/>
  <c r="AJ1223" i="5"/>
  <c r="AD1224" i="5"/>
  <c r="AG1224" i="5" s="1"/>
  <c r="Z1225" i="5"/>
  <c r="AC1225" i="5" s="1"/>
  <c r="A1225" i="11" l="1"/>
  <c r="AJ1224" i="5"/>
  <c r="AD1225" i="5"/>
  <c r="AG1225" i="5" s="1"/>
  <c r="Z1226" i="5"/>
  <c r="AC1226" i="5" s="1"/>
  <c r="A1226" i="11" l="1"/>
  <c r="AJ1225" i="5"/>
  <c r="AD1226" i="5"/>
  <c r="AG1226" i="5" s="1"/>
  <c r="Z1227" i="5"/>
  <c r="AC1227" i="5" s="1"/>
  <c r="A1227" i="11" l="1"/>
  <c r="AJ1226" i="5"/>
  <c r="AD1227" i="5"/>
  <c r="AG1227" i="5" s="1"/>
  <c r="Z1228" i="5"/>
  <c r="AC1228" i="5" s="1"/>
  <c r="A1228" i="11" l="1"/>
  <c r="AJ1227" i="5"/>
  <c r="AD1228" i="5"/>
  <c r="AG1228" i="5" s="1"/>
  <c r="Z1229" i="5"/>
  <c r="AC1229" i="5" s="1"/>
  <c r="A1229" i="11" l="1"/>
  <c r="AJ1228" i="5"/>
  <c r="AD1229" i="5"/>
  <c r="AG1229" i="5" s="1"/>
  <c r="Z1230" i="5"/>
  <c r="AC1230" i="5" s="1"/>
  <c r="A1230" i="11" l="1"/>
  <c r="AJ1229" i="5"/>
  <c r="AD1230" i="5"/>
  <c r="Z1231" i="5"/>
  <c r="AC1231" i="5" s="1"/>
  <c r="AG1230" i="5" l="1"/>
  <c r="A1231" i="11" s="1"/>
  <c r="AE1231" i="5"/>
  <c r="AE1232" i="5" s="1"/>
  <c r="AE1233" i="5" s="1"/>
  <c r="AE1234" i="5" s="1"/>
  <c r="AE1235" i="5" s="1"/>
  <c r="AE1236" i="5" s="1"/>
  <c r="AE1237" i="5" s="1"/>
  <c r="AE1238" i="5" s="1"/>
  <c r="AE1239" i="5" s="1"/>
  <c r="AE1240" i="5" s="1"/>
  <c r="AD1231" i="5"/>
  <c r="Z1232" i="5"/>
  <c r="AC1232" i="5" s="1"/>
  <c r="AJ1230" i="5" l="1"/>
  <c r="AG1231" i="5"/>
  <c r="A1232" i="11"/>
  <c r="AJ1231" i="5"/>
  <c r="AD1232" i="5"/>
  <c r="AG1232" i="5" s="1"/>
  <c r="Z1233" i="5"/>
  <c r="AC1233" i="5" s="1"/>
  <c r="A1233" i="11" l="1"/>
  <c r="AJ1232" i="5"/>
  <c r="AD1233" i="5"/>
  <c r="AG1233" i="5" s="1"/>
  <c r="Z1234" i="5"/>
  <c r="AC1234" i="5" s="1"/>
  <c r="A1234" i="11" l="1"/>
  <c r="AJ1233" i="5"/>
  <c r="AD1234" i="5"/>
  <c r="AG1234" i="5" s="1"/>
  <c r="Z1235" i="5"/>
  <c r="AC1235" i="5" s="1"/>
  <c r="A1235" i="11" l="1"/>
  <c r="AJ1234" i="5"/>
  <c r="AD1235" i="5"/>
  <c r="AG1235" i="5" s="1"/>
  <c r="Z1236" i="5"/>
  <c r="AC1236" i="5" s="1"/>
  <c r="A1236" i="11" l="1"/>
  <c r="AJ1235" i="5"/>
  <c r="AD1236" i="5"/>
  <c r="AG1236" i="5" s="1"/>
  <c r="Z1237" i="5"/>
  <c r="AC1237" i="5" s="1"/>
  <c r="A1237" i="11" l="1"/>
  <c r="AJ1236" i="5"/>
  <c r="AD1237" i="5"/>
  <c r="AG1237" i="5" s="1"/>
  <c r="Z1238" i="5"/>
  <c r="AC1238" i="5" s="1"/>
  <c r="A1238" i="11" l="1"/>
  <c r="AJ1237" i="5"/>
  <c r="AD1238" i="5"/>
  <c r="AG1238" i="5" s="1"/>
  <c r="Z1239" i="5"/>
  <c r="AC1239" i="5" s="1"/>
  <c r="A1239" i="11" l="1"/>
  <c r="AJ1238" i="5"/>
  <c r="AD1239" i="5"/>
  <c r="AG1239" i="5" s="1"/>
  <c r="Z1240" i="5"/>
  <c r="AC1240" i="5" s="1"/>
  <c r="A1240" i="11" l="1"/>
  <c r="AJ1239" i="5"/>
  <c r="AD1240" i="5"/>
  <c r="Z1241" i="5"/>
  <c r="AC1241" i="5" s="1"/>
  <c r="AE1241" i="5" l="1"/>
  <c r="AE1242" i="5" s="1"/>
  <c r="AE1243" i="5" s="1"/>
  <c r="AE1244" i="5" s="1"/>
  <c r="AE1245" i="5" s="1"/>
  <c r="AE1246" i="5" s="1"/>
  <c r="AE1247" i="5" s="1"/>
  <c r="AE1248" i="5" s="1"/>
  <c r="AE1249" i="5" s="1"/>
  <c r="AE1250" i="5" s="1"/>
  <c r="AG1240" i="5"/>
  <c r="A1241" i="11" s="1"/>
  <c r="AD1241" i="5"/>
  <c r="Z1242" i="5"/>
  <c r="AC1242" i="5" s="1"/>
  <c r="AG1241" i="5" l="1"/>
  <c r="A1242" i="11" s="1"/>
  <c r="AJ1240" i="5"/>
  <c r="AJ1241" i="5"/>
  <c r="AD1242" i="5"/>
  <c r="AG1242" i="5" s="1"/>
  <c r="Z1243" i="5"/>
  <c r="AC1243" i="5" s="1"/>
  <c r="A1243" i="11" l="1"/>
  <c r="AJ1242" i="5"/>
  <c r="AD1243" i="5"/>
  <c r="AG1243" i="5" s="1"/>
  <c r="Z1244" i="5"/>
  <c r="AC1244" i="5" s="1"/>
  <c r="A1244" i="11" l="1"/>
  <c r="AJ1243" i="5"/>
  <c r="AD1244" i="5"/>
  <c r="AG1244" i="5" s="1"/>
  <c r="Z1245" i="5"/>
  <c r="AC1245" i="5" s="1"/>
  <c r="A1245" i="11" l="1"/>
  <c r="AJ1244" i="5"/>
  <c r="AD1245" i="5"/>
  <c r="AG1245" i="5" s="1"/>
  <c r="Z1246" i="5"/>
  <c r="AC1246" i="5" s="1"/>
  <c r="A1246" i="11" l="1"/>
  <c r="AJ1245" i="5"/>
  <c r="AD1246" i="5"/>
  <c r="AG1246" i="5" s="1"/>
  <c r="Z1247" i="5"/>
  <c r="AC1247" i="5" s="1"/>
  <c r="A1247" i="11" l="1"/>
  <c r="AJ1246" i="5"/>
  <c r="AD1247" i="5"/>
  <c r="AG1247" i="5" s="1"/>
  <c r="Z1248" i="5"/>
  <c r="AC1248" i="5" s="1"/>
  <c r="A1248" i="11" l="1"/>
  <c r="AJ1247" i="5"/>
  <c r="AD1248" i="5"/>
  <c r="AG1248" i="5" s="1"/>
  <c r="Z1249" i="5"/>
  <c r="AC1249" i="5" s="1"/>
  <c r="A1249" i="11" l="1"/>
  <c r="AJ1248" i="5"/>
  <c r="AD1249" i="5"/>
  <c r="AG1249" i="5" s="1"/>
  <c r="Z1250" i="5"/>
  <c r="AC1250" i="5" s="1"/>
  <c r="A1250" i="11" l="1"/>
  <c r="AJ1249" i="5"/>
  <c r="AD1250" i="5"/>
  <c r="Z1251" i="5"/>
  <c r="AC1251" i="5" s="1"/>
  <c r="AG1250" i="5" l="1"/>
  <c r="A1251" i="11" s="1"/>
  <c r="AE1251" i="5"/>
  <c r="AE1252" i="5" s="1"/>
  <c r="AE1253" i="5" s="1"/>
  <c r="AE1254" i="5" s="1"/>
  <c r="AE1255" i="5" s="1"/>
  <c r="AE1256" i="5" s="1"/>
  <c r="AE1257" i="5" s="1"/>
  <c r="AE1258" i="5" s="1"/>
  <c r="AE1259" i="5" s="1"/>
  <c r="AE1260" i="5" s="1"/>
  <c r="AJ1250" i="5"/>
  <c r="AD1251" i="5"/>
  <c r="Z1252" i="5"/>
  <c r="AC1252" i="5" s="1"/>
  <c r="AG1251" i="5" l="1"/>
  <c r="A1252" i="11" s="1"/>
  <c r="AD1252" i="5"/>
  <c r="AG1252" i="5" s="1"/>
  <c r="Z1253" i="5"/>
  <c r="AC1253" i="5" s="1"/>
  <c r="AJ1251" i="5" l="1"/>
  <c r="A1253" i="11"/>
  <c r="AJ1252" i="5"/>
  <c r="AD1253" i="5"/>
  <c r="AG1253" i="5" s="1"/>
  <c r="Z1254" i="5"/>
  <c r="AC1254" i="5" s="1"/>
  <c r="A1254" i="11" l="1"/>
  <c r="AJ1253" i="5"/>
  <c r="AD1254" i="5"/>
  <c r="AG1254" i="5" s="1"/>
  <c r="Z1255" i="5"/>
  <c r="AC1255" i="5" s="1"/>
  <c r="A1255" i="11" l="1"/>
  <c r="AJ1254" i="5"/>
  <c r="AD1255" i="5"/>
  <c r="AG1255" i="5" s="1"/>
  <c r="Z1256" i="5"/>
  <c r="AC1256" i="5" s="1"/>
  <c r="A1256" i="11" l="1"/>
  <c r="AJ1255" i="5"/>
  <c r="AD1256" i="5"/>
  <c r="AG1256" i="5" s="1"/>
  <c r="Z1257" i="5"/>
  <c r="AC1257" i="5" s="1"/>
  <c r="A1257" i="11" l="1"/>
  <c r="AJ1256" i="5"/>
  <c r="AD1257" i="5"/>
  <c r="AG1257" i="5" s="1"/>
  <c r="Z1258" i="5"/>
  <c r="AC1258" i="5" s="1"/>
  <c r="A1258" i="11" l="1"/>
  <c r="AJ1257" i="5"/>
  <c r="AD1258" i="5"/>
  <c r="AG1258" i="5" s="1"/>
  <c r="Z1259" i="5"/>
  <c r="AC1259" i="5" s="1"/>
  <c r="A1259" i="11" l="1"/>
  <c r="AJ1258" i="5"/>
  <c r="AD1259" i="5"/>
  <c r="AG1259" i="5" s="1"/>
  <c r="Z1260" i="5"/>
  <c r="AC1260" i="5" s="1"/>
  <c r="A1260" i="11" l="1"/>
  <c r="AJ1259" i="5"/>
  <c r="AD1260" i="5"/>
  <c r="Z1261" i="5"/>
  <c r="AC1261" i="5" s="1"/>
  <c r="AG1260" i="5" l="1"/>
  <c r="A1261" i="11" s="1"/>
  <c r="AE1261" i="5"/>
  <c r="AE1262" i="5" s="1"/>
  <c r="AE1263" i="5" s="1"/>
  <c r="AE1264" i="5" s="1"/>
  <c r="AE1265" i="5" s="1"/>
  <c r="AE1266" i="5" s="1"/>
  <c r="AE1267" i="5" s="1"/>
  <c r="AE1268" i="5" s="1"/>
  <c r="AE1269" i="5" s="1"/>
  <c r="AE1270" i="5" s="1"/>
  <c r="AJ1260" i="5"/>
  <c r="AD1261" i="5"/>
  <c r="Z1262" i="5"/>
  <c r="AC1262" i="5" s="1"/>
  <c r="AG1261" i="5" l="1"/>
  <c r="AJ1261" i="5" s="1"/>
  <c r="AD1262" i="5"/>
  <c r="AG1262" i="5" s="1"/>
  <c r="Z1263" i="5"/>
  <c r="AC1263" i="5" s="1"/>
  <c r="A1262" i="11" l="1"/>
  <c r="A1263" i="11"/>
  <c r="AJ1262" i="5"/>
  <c r="AD1263" i="5"/>
  <c r="AG1263" i="5" s="1"/>
  <c r="Z1264" i="5"/>
  <c r="AC1264" i="5" s="1"/>
  <c r="A1264" i="11" l="1"/>
  <c r="AJ1263" i="5"/>
  <c r="AD1264" i="5"/>
  <c r="AG1264" i="5" s="1"/>
  <c r="Z1265" i="5"/>
  <c r="AC1265" i="5" s="1"/>
  <c r="A1265" i="11" l="1"/>
  <c r="AJ1264" i="5"/>
  <c r="AD1265" i="5"/>
  <c r="AG1265" i="5" s="1"/>
  <c r="Z1266" i="5"/>
  <c r="AC1266" i="5" s="1"/>
  <c r="A1266" i="11" l="1"/>
  <c r="AJ1265" i="5"/>
  <c r="AD1266" i="5"/>
  <c r="AG1266" i="5" s="1"/>
  <c r="Z1267" i="5"/>
  <c r="AC1267" i="5" s="1"/>
  <c r="A1267" i="11" l="1"/>
  <c r="AJ1266" i="5"/>
  <c r="AD1267" i="5"/>
  <c r="AG1267" i="5" s="1"/>
  <c r="Z1268" i="5"/>
  <c r="AC1268" i="5" s="1"/>
  <c r="A1268" i="11" l="1"/>
  <c r="AJ1267" i="5"/>
  <c r="AD1268" i="5"/>
  <c r="AG1268" i="5" s="1"/>
  <c r="Z1269" i="5"/>
  <c r="AC1269" i="5" s="1"/>
  <c r="A1269" i="11" l="1"/>
  <c r="AJ1268" i="5"/>
  <c r="AD1269" i="5"/>
  <c r="AG1269" i="5" s="1"/>
  <c r="Z1270" i="5"/>
  <c r="AC1270" i="5" s="1"/>
  <c r="A1270" i="11" l="1"/>
  <c r="AJ1269" i="5"/>
  <c r="AD1270" i="5"/>
  <c r="Z1271" i="5"/>
  <c r="AC1271" i="5" s="1"/>
  <c r="AG1270" i="5" l="1"/>
  <c r="A1271" i="11" s="1"/>
  <c r="AE1271" i="5"/>
  <c r="AE1272" i="5" s="1"/>
  <c r="AE1273" i="5" s="1"/>
  <c r="AE1274" i="5" s="1"/>
  <c r="AE1275" i="5" s="1"/>
  <c r="AE1276" i="5" s="1"/>
  <c r="AE1277" i="5" s="1"/>
  <c r="AE1278" i="5" s="1"/>
  <c r="AE1279" i="5" s="1"/>
  <c r="AE1280" i="5" s="1"/>
  <c r="AJ1270" i="5"/>
  <c r="AD1271" i="5"/>
  <c r="Z1272" i="5"/>
  <c r="AC1272" i="5" s="1"/>
  <c r="AG1271" i="5" l="1"/>
  <c r="A1272" i="11" s="1"/>
  <c r="AD1272" i="5"/>
  <c r="AG1272" i="5" s="1"/>
  <c r="Z1273" i="5"/>
  <c r="AC1273" i="5" s="1"/>
  <c r="AJ1271" i="5" l="1"/>
  <c r="A1273" i="11"/>
  <c r="AJ1272" i="5"/>
  <c r="AD1273" i="5"/>
  <c r="AG1273" i="5" s="1"/>
  <c r="Z1274" i="5"/>
  <c r="AC1274" i="5" s="1"/>
  <c r="A1274" i="11" l="1"/>
  <c r="AJ1273" i="5"/>
  <c r="AD1274" i="5"/>
  <c r="AG1274" i="5" s="1"/>
  <c r="Z1275" i="5"/>
  <c r="AC1275" i="5" s="1"/>
  <c r="A1275" i="11" l="1"/>
  <c r="AJ1274" i="5"/>
  <c r="AD1275" i="5"/>
  <c r="AG1275" i="5" s="1"/>
  <c r="Z1276" i="5"/>
  <c r="AC1276" i="5" s="1"/>
  <c r="A1276" i="11" l="1"/>
  <c r="AJ1275" i="5"/>
  <c r="AD1276" i="5"/>
  <c r="AG1276" i="5" s="1"/>
  <c r="Z1277" i="5"/>
  <c r="AC1277" i="5" s="1"/>
  <c r="A1277" i="11" l="1"/>
  <c r="AJ1276" i="5"/>
  <c r="AD1277" i="5"/>
  <c r="AG1277" i="5" s="1"/>
  <c r="Z1278" i="5"/>
  <c r="AC1278" i="5" s="1"/>
  <c r="A1278" i="11" l="1"/>
  <c r="AJ1277" i="5"/>
  <c r="AD1278" i="5"/>
  <c r="AG1278" i="5" s="1"/>
  <c r="Z1279" i="5"/>
  <c r="AC1279" i="5" s="1"/>
  <c r="A1279" i="11" l="1"/>
  <c r="AJ1278" i="5"/>
  <c r="AD1279" i="5"/>
  <c r="AG1279" i="5" s="1"/>
  <c r="Z1280" i="5"/>
  <c r="AC1280" i="5" s="1"/>
  <c r="A1280" i="11" l="1"/>
  <c r="AJ1279" i="5"/>
  <c r="AD1280" i="5"/>
  <c r="Z1281" i="5"/>
  <c r="AC1281" i="5" s="1"/>
  <c r="AG1280" i="5" l="1"/>
  <c r="A1281" i="11" s="1"/>
  <c r="AE1281" i="5"/>
  <c r="AE1282" i="5" s="1"/>
  <c r="AE1283" i="5" s="1"/>
  <c r="AE1284" i="5" s="1"/>
  <c r="AE1285" i="5" s="1"/>
  <c r="AE1286" i="5" s="1"/>
  <c r="AE1287" i="5" s="1"/>
  <c r="AE1288" i="5" s="1"/>
  <c r="AE1289" i="5" s="1"/>
  <c r="AE1290" i="5" s="1"/>
  <c r="AD1281" i="5"/>
  <c r="Z1282" i="5"/>
  <c r="AC1282" i="5" s="1"/>
  <c r="AJ1280" i="5" l="1"/>
  <c r="AG1281" i="5"/>
  <c r="AJ1281" i="5" s="1"/>
  <c r="AD1282" i="5"/>
  <c r="AG1282" i="5" s="1"/>
  <c r="Z1283" i="5"/>
  <c r="AC1283" i="5" s="1"/>
  <c r="A1282" i="11" l="1"/>
  <c r="A1283" i="11"/>
  <c r="AJ1282" i="5"/>
  <c r="AD1283" i="5"/>
  <c r="AG1283" i="5" s="1"/>
  <c r="Z1284" i="5"/>
  <c r="AC1284" i="5" s="1"/>
  <c r="A1284" i="11" l="1"/>
  <c r="AJ1283" i="5"/>
  <c r="AD1284" i="5"/>
  <c r="AG1284" i="5" s="1"/>
  <c r="Z1285" i="5"/>
  <c r="AC1285" i="5" s="1"/>
  <c r="A1285" i="11" l="1"/>
  <c r="AJ1284" i="5"/>
  <c r="AD1285" i="5"/>
  <c r="AG1285" i="5" s="1"/>
  <c r="Z1286" i="5"/>
  <c r="AC1286" i="5" s="1"/>
  <c r="A1286" i="11" l="1"/>
  <c r="AJ1285" i="5"/>
  <c r="AD1286" i="5"/>
  <c r="AG1286" i="5" s="1"/>
  <c r="Z1287" i="5"/>
  <c r="AC1287" i="5" s="1"/>
  <c r="A1287" i="11" l="1"/>
  <c r="AJ1286" i="5"/>
  <c r="AD1287" i="5"/>
  <c r="AG1287" i="5" s="1"/>
  <c r="Z1288" i="5"/>
  <c r="AC1288" i="5" s="1"/>
  <c r="A1288" i="11" l="1"/>
  <c r="AJ1287" i="5"/>
  <c r="AD1288" i="5"/>
  <c r="AG1288" i="5" s="1"/>
  <c r="Z1289" i="5"/>
  <c r="AC1289" i="5" s="1"/>
  <c r="A1289" i="11" l="1"/>
  <c r="AJ1288" i="5"/>
  <c r="AD1289" i="5"/>
  <c r="AG1289" i="5" s="1"/>
  <c r="Z1290" i="5"/>
  <c r="AC1290" i="5" s="1"/>
  <c r="A1290" i="11" l="1"/>
  <c r="AJ1289" i="5"/>
  <c r="AD1290" i="5"/>
  <c r="Z1291" i="5"/>
  <c r="AC1291" i="5" s="1"/>
  <c r="AG1290" i="5" l="1"/>
  <c r="AJ1290" i="5" s="1"/>
  <c r="AE1291" i="5"/>
  <c r="AE1292" i="5" s="1"/>
  <c r="AE1293" i="5" s="1"/>
  <c r="AE1294" i="5" s="1"/>
  <c r="AE1295" i="5" s="1"/>
  <c r="AE1296" i="5" s="1"/>
  <c r="AE1297" i="5" s="1"/>
  <c r="AE1298" i="5" s="1"/>
  <c r="AE1299" i="5" s="1"/>
  <c r="AE1300" i="5" s="1"/>
  <c r="A1291" i="11"/>
  <c r="AD1291" i="5"/>
  <c r="Z1292" i="5"/>
  <c r="AC1292" i="5" s="1"/>
  <c r="AG1291" i="5" l="1"/>
  <c r="A1292" i="11" s="1"/>
  <c r="AD1292" i="5"/>
  <c r="AG1292" i="5" s="1"/>
  <c r="Z1293" i="5"/>
  <c r="AC1293" i="5" s="1"/>
  <c r="AJ1291" i="5" l="1"/>
  <c r="A1293" i="11"/>
  <c r="AJ1292" i="5"/>
  <c r="AD1293" i="5"/>
  <c r="AG1293" i="5" s="1"/>
  <c r="Z1294" i="5"/>
  <c r="AC1294" i="5" s="1"/>
  <c r="A1294" i="11" l="1"/>
  <c r="AJ1293" i="5"/>
  <c r="AD1294" i="5"/>
  <c r="AG1294" i="5" s="1"/>
  <c r="Z1295" i="5"/>
  <c r="AC1295" i="5" s="1"/>
  <c r="A1295" i="11" l="1"/>
  <c r="AJ1294" i="5"/>
  <c r="AD1295" i="5"/>
  <c r="AG1295" i="5" s="1"/>
  <c r="Z1296" i="5"/>
  <c r="AC1296" i="5" s="1"/>
  <c r="A1296" i="11" l="1"/>
  <c r="AJ1295" i="5"/>
  <c r="AD1296" i="5"/>
  <c r="AG1296" i="5" s="1"/>
  <c r="Z1297" i="5"/>
  <c r="AC1297" i="5" s="1"/>
  <c r="A1297" i="11" l="1"/>
  <c r="AJ1296" i="5"/>
  <c r="AD1297" i="5"/>
  <c r="AG1297" i="5" s="1"/>
  <c r="Z1298" i="5"/>
  <c r="AC1298" i="5" s="1"/>
  <c r="A1298" i="11" l="1"/>
  <c r="AJ1297" i="5"/>
  <c r="AD1298" i="5"/>
  <c r="AG1298" i="5" s="1"/>
  <c r="Z1299" i="5"/>
  <c r="AC1299" i="5" s="1"/>
  <c r="A1299" i="11" l="1"/>
  <c r="AJ1298" i="5"/>
  <c r="AD1299" i="5"/>
  <c r="AG1299" i="5" s="1"/>
  <c r="Z1300" i="5"/>
  <c r="AC1300" i="5" s="1"/>
  <c r="A1300" i="11" l="1"/>
  <c r="AJ1299" i="5"/>
  <c r="AD1300" i="5"/>
  <c r="Z1301" i="5"/>
  <c r="AC1301" i="5" s="1"/>
  <c r="AE1301" i="5" l="1"/>
  <c r="AE1302" i="5" s="1"/>
  <c r="AE1303" i="5" s="1"/>
  <c r="AE1304" i="5" s="1"/>
  <c r="AE1305" i="5" s="1"/>
  <c r="AE1306" i="5" s="1"/>
  <c r="AE1307" i="5" s="1"/>
  <c r="AE1308" i="5" s="1"/>
  <c r="AE1309" i="5" s="1"/>
  <c r="AE1310" i="5" s="1"/>
  <c r="AG1300" i="5"/>
  <c r="A1301" i="11" s="1"/>
  <c r="AD1301" i="5"/>
  <c r="AG1301" i="5" s="1"/>
  <c r="Z1302" i="5"/>
  <c r="AC1302" i="5" s="1"/>
  <c r="AJ1300" i="5" l="1"/>
  <c r="A1302" i="11"/>
  <c r="AJ1301" i="5"/>
  <c r="AD1302" i="5"/>
  <c r="AG1302" i="5" s="1"/>
  <c r="Z1303" i="5"/>
  <c r="AC1303" i="5" s="1"/>
  <c r="A1303" i="11" l="1"/>
  <c r="AJ1302" i="5"/>
  <c r="AD1303" i="5"/>
  <c r="AG1303" i="5" s="1"/>
  <c r="Z1304" i="5"/>
  <c r="AC1304" i="5" s="1"/>
  <c r="A1304" i="11" l="1"/>
  <c r="AJ1303" i="5"/>
  <c r="AD1304" i="5"/>
  <c r="AG1304" i="5" s="1"/>
  <c r="Z1305" i="5"/>
  <c r="AC1305" i="5" s="1"/>
  <c r="A1305" i="11" l="1"/>
  <c r="AJ1304" i="5"/>
  <c r="AD1305" i="5"/>
  <c r="AG1305" i="5" s="1"/>
  <c r="Z1306" i="5"/>
  <c r="AC1306" i="5" s="1"/>
  <c r="A1306" i="11" l="1"/>
  <c r="AJ1305" i="5"/>
  <c r="AD1306" i="5"/>
  <c r="AG1306" i="5" s="1"/>
  <c r="Z1307" i="5"/>
  <c r="AC1307" i="5" s="1"/>
  <c r="A1307" i="11" l="1"/>
  <c r="AJ1306" i="5"/>
  <c r="AD1307" i="5"/>
  <c r="AG1307" i="5" s="1"/>
  <c r="Z1308" i="5"/>
  <c r="AC1308" i="5" s="1"/>
  <c r="A1308" i="11" l="1"/>
  <c r="AJ1307" i="5"/>
  <c r="AD1308" i="5"/>
  <c r="AG1308" i="5" s="1"/>
  <c r="Z1309" i="5"/>
  <c r="AC1309" i="5" s="1"/>
  <c r="A1309" i="11" l="1"/>
  <c r="AJ1308" i="5"/>
  <c r="AD1309" i="5"/>
  <c r="AG1309" i="5" s="1"/>
  <c r="Z1310" i="5"/>
  <c r="AC1310" i="5" s="1"/>
  <c r="A1310" i="11" l="1"/>
  <c r="AJ1309" i="5"/>
  <c r="AD1310" i="5"/>
  <c r="Z1311" i="5"/>
  <c r="AC1311" i="5" s="1"/>
  <c r="AG1310" i="5" l="1"/>
  <c r="A1311" i="11" s="1"/>
  <c r="AE1311" i="5"/>
  <c r="AE1312" i="5" s="1"/>
  <c r="AE1313" i="5" s="1"/>
  <c r="AE1314" i="5" s="1"/>
  <c r="AE1315" i="5" s="1"/>
  <c r="AE1316" i="5" s="1"/>
  <c r="AE1317" i="5" s="1"/>
  <c r="AE1318" i="5" s="1"/>
  <c r="AE1319" i="5" s="1"/>
  <c r="AE1320" i="5" s="1"/>
  <c r="AD1311" i="5"/>
  <c r="Z1312" i="5"/>
  <c r="AC1312" i="5" s="1"/>
  <c r="AJ1310" i="5" l="1"/>
  <c r="AG1311" i="5"/>
  <c r="AJ1311" i="5" s="1"/>
  <c r="AD1312" i="5"/>
  <c r="AG1312" i="5" s="1"/>
  <c r="Z1313" i="5"/>
  <c r="AC1313" i="5" s="1"/>
  <c r="A1312" i="11" l="1"/>
  <c r="A1313" i="11"/>
  <c r="AJ1312" i="5"/>
  <c r="AD1313" i="5"/>
  <c r="AG1313" i="5" s="1"/>
  <c r="Z1314" i="5"/>
  <c r="AC1314" i="5" s="1"/>
  <c r="A1314" i="11" l="1"/>
  <c r="AJ1313" i="5"/>
  <c r="AD1314" i="5"/>
  <c r="AG1314" i="5" s="1"/>
  <c r="Z1315" i="5"/>
  <c r="AC1315" i="5" s="1"/>
  <c r="A1315" i="11" l="1"/>
  <c r="AJ1314" i="5"/>
  <c r="AD1315" i="5"/>
  <c r="AG1315" i="5" s="1"/>
  <c r="Z1316" i="5"/>
  <c r="AC1316" i="5" s="1"/>
  <c r="A1316" i="11" l="1"/>
  <c r="AJ1315" i="5"/>
  <c r="AD1316" i="5"/>
  <c r="AG1316" i="5" s="1"/>
  <c r="Z1317" i="5"/>
  <c r="AC1317" i="5" s="1"/>
  <c r="A1317" i="11" l="1"/>
  <c r="AJ1316" i="5"/>
  <c r="AD1317" i="5"/>
  <c r="AG1317" i="5" s="1"/>
  <c r="Z1318" i="5"/>
  <c r="AC1318" i="5" s="1"/>
  <c r="A1318" i="11" l="1"/>
  <c r="AJ1317" i="5"/>
  <c r="AD1318" i="5"/>
  <c r="AG1318" i="5" s="1"/>
  <c r="Z1319" i="5"/>
  <c r="AC1319" i="5" s="1"/>
  <c r="A1319" i="11" l="1"/>
  <c r="AJ1318" i="5"/>
  <c r="AD1319" i="5"/>
  <c r="AG1319" i="5" s="1"/>
  <c r="Z1320" i="5"/>
  <c r="AC1320" i="5" s="1"/>
  <c r="A1320" i="11" l="1"/>
  <c r="AJ1319" i="5"/>
  <c r="AD1320" i="5"/>
  <c r="Z1321" i="5"/>
  <c r="AC1321" i="5" s="1"/>
  <c r="AE1321" i="5" l="1"/>
  <c r="AE1322" i="5" s="1"/>
  <c r="AE1323" i="5" s="1"/>
  <c r="AE1324" i="5" s="1"/>
  <c r="AE1325" i="5" s="1"/>
  <c r="AE1326" i="5" s="1"/>
  <c r="AE1327" i="5" s="1"/>
  <c r="AE1328" i="5" s="1"/>
  <c r="AE1329" i="5" s="1"/>
  <c r="AE1330" i="5" s="1"/>
  <c r="AG1320" i="5"/>
  <c r="A1321" i="11" s="1"/>
  <c r="AD1321" i="5"/>
  <c r="Z1322" i="5"/>
  <c r="AC1322" i="5" s="1"/>
  <c r="AG1321" i="5" l="1"/>
  <c r="AJ1321" i="5" s="1"/>
  <c r="AJ1320" i="5"/>
  <c r="A1322" i="11"/>
  <c r="AD1322" i="5"/>
  <c r="AG1322" i="5" s="1"/>
  <c r="Z1323" i="5"/>
  <c r="AC1323" i="5" s="1"/>
  <c r="A1323" i="11" l="1"/>
  <c r="AJ1322" i="5"/>
  <c r="AD1323" i="5"/>
  <c r="AG1323" i="5" s="1"/>
  <c r="Z1324" i="5"/>
  <c r="AC1324" i="5" s="1"/>
  <c r="A1324" i="11" l="1"/>
  <c r="AJ1323" i="5"/>
  <c r="AD1324" i="5"/>
  <c r="AG1324" i="5" s="1"/>
  <c r="Z1325" i="5"/>
  <c r="AC1325" i="5" s="1"/>
  <c r="A1325" i="11" l="1"/>
  <c r="AJ1324" i="5"/>
  <c r="AD1325" i="5"/>
  <c r="AG1325" i="5" s="1"/>
  <c r="Z1326" i="5"/>
  <c r="AC1326" i="5" s="1"/>
  <c r="A1326" i="11" l="1"/>
  <c r="AJ1325" i="5"/>
  <c r="AD1326" i="5"/>
  <c r="AG1326" i="5" s="1"/>
  <c r="Z1327" i="5"/>
  <c r="AC1327" i="5" s="1"/>
  <c r="A1327" i="11" l="1"/>
  <c r="AJ1326" i="5"/>
  <c r="AD1327" i="5"/>
  <c r="AG1327" i="5" s="1"/>
  <c r="Z1328" i="5"/>
  <c r="AC1328" i="5" s="1"/>
  <c r="A1328" i="11" l="1"/>
  <c r="AJ1327" i="5"/>
  <c r="AD1328" i="5"/>
  <c r="AG1328" i="5" s="1"/>
  <c r="Z1329" i="5"/>
  <c r="AC1329" i="5" s="1"/>
  <c r="A1329" i="11" l="1"/>
  <c r="AJ1328" i="5"/>
  <c r="AD1329" i="5"/>
  <c r="AG1329" i="5" s="1"/>
  <c r="Z1330" i="5"/>
  <c r="AC1330" i="5" s="1"/>
  <c r="A1330" i="11" l="1"/>
  <c r="AJ1329" i="5"/>
  <c r="AD1330" i="5"/>
  <c r="Z1331" i="5"/>
  <c r="AC1331" i="5" s="1"/>
  <c r="AG1330" i="5" l="1"/>
  <c r="A1331" i="11" s="1"/>
  <c r="AE1331" i="5"/>
  <c r="AE1332" i="5" s="1"/>
  <c r="AE1333" i="5" s="1"/>
  <c r="AE1334" i="5" s="1"/>
  <c r="AE1335" i="5" s="1"/>
  <c r="AE1336" i="5" s="1"/>
  <c r="AE1337" i="5" s="1"/>
  <c r="AE1338" i="5" s="1"/>
  <c r="AE1339" i="5" s="1"/>
  <c r="AE1340" i="5" s="1"/>
  <c r="AD1331" i="5"/>
  <c r="Z1332" i="5"/>
  <c r="AC1332" i="5" s="1"/>
  <c r="AJ1330" i="5" l="1"/>
  <c r="AG1331" i="5"/>
  <c r="AJ1331" i="5" s="1"/>
  <c r="AD1332" i="5"/>
  <c r="AG1332" i="5" s="1"/>
  <c r="Z1333" i="5"/>
  <c r="AC1333" i="5" s="1"/>
  <c r="A1332" i="11" l="1"/>
  <c r="A1333" i="11"/>
  <c r="AJ1332" i="5"/>
  <c r="AD1333" i="5"/>
  <c r="AG1333" i="5" s="1"/>
  <c r="Z1334" i="5"/>
  <c r="AC1334" i="5" s="1"/>
  <c r="A1334" i="11" l="1"/>
  <c r="AJ1333" i="5"/>
  <c r="AD1334" i="5"/>
  <c r="AG1334" i="5" s="1"/>
  <c r="Z1335" i="5"/>
  <c r="AC1335" i="5" s="1"/>
  <c r="A1335" i="11" l="1"/>
  <c r="AJ1334" i="5"/>
  <c r="AD1335" i="5"/>
  <c r="AG1335" i="5" s="1"/>
  <c r="Z1336" i="5"/>
  <c r="AC1336" i="5" s="1"/>
  <c r="A1336" i="11" l="1"/>
  <c r="AJ1335" i="5"/>
  <c r="AD1336" i="5"/>
  <c r="AG1336" i="5" s="1"/>
  <c r="Z1337" i="5"/>
  <c r="AC1337" i="5" s="1"/>
  <c r="A1337" i="11" l="1"/>
  <c r="AJ1336" i="5"/>
  <c r="AD1337" i="5"/>
  <c r="AG1337" i="5" s="1"/>
  <c r="Z1338" i="5"/>
  <c r="AC1338" i="5" s="1"/>
  <c r="A1338" i="11" l="1"/>
  <c r="AJ1337" i="5"/>
  <c r="AD1338" i="5"/>
  <c r="AG1338" i="5" s="1"/>
  <c r="Z1339" i="5"/>
  <c r="AC1339" i="5" s="1"/>
  <c r="A1339" i="11" l="1"/>
  <c r="AJ1338" i="5"/>
  <c r="AD1339" i="5"/>
  <c r="AG1339" i="5" s="1"/>
  <c r="Z1340" i="5"/>
  <c r="AC1340" i="5" s="1"/>
  <c r="A1340" i="11" l="1"/>
  <c r="AJ1339" i="5"/>
  <c r="AD1340" i="5"/>
  <c r="Z1341" i="5"/>
  <c r="AC1341" i="5" s="1"/>
  <c r="AE1341" i="5" l="1"/>
  <c r="AE1342" i="5" s="1"/>
  <c r="AE1343" i="5" s="1"/>
  <c r="AE1344" i="5" s="1"/>
  <c r="AE1345" i="5" s="1"/>
  <c r="AE1346" i="5" s="1"/>
  <c r="AE1347" i="5" s="1"/>
  <c r="AE1348" i="5" s="1"/>
  <c r="AE1349" i="5" s="1"/>
  <c r="AE1350" i="5" s="1"/>
  <c r="AG1340" i="5"/>
  <c r="A1341" i="11" s="1"/>
  <c r="AD1341" i="5"/>
  <c r="Z1342" i="5"/>
  <c r="AC1342" i="5" s="1"/>
  <c r="AG1341" i="5" l="1"/>
  <c r="AJ1341" i="5" s="1"/>
  <c r="AJ1340" i="5"/>
  <c r="A1342" i="11"/>
  <c r="AD1342" i="5"/>
  <c r="AG1342" i="5" s="1"/>
  <c r="Z1343" i="5"/>
  <c r="AC1343" i="5" s="1"/>
  <c r="A1343" i="11" l="1"/>
  <c r="AJ1342" i="5"/>
  <c r="AD1343" i="5"/>
  <c r="AG1343" i="5" s="1"/>
  <c r="Z1344" i="5"/>
  <c r="AC1344" i="5" s="1"/>
  <c r="A1344" i="11" l="1"/>
  <c r="AJ1343" i="5"/>
  <c r="AD1344" i="5"/>
  <c r="AG1344" i="5" s="1"/>
  <c r="Z1345" i="5"/>
  <c r="AC1345" i="5" s="1"/>
  <c r="A1345" i="11" l="1"/>
  <c r="AJ1344" i="5"/>
  <c r="AD1345" i="5"/>
  <c r="AG1345" i="5" s="1"/>
  <c r="Z1346" i="5"/>
  <c r="AC1346" i="5" s="1"/>
  <c r="A1346" i="11" l="1"/>
  <c r="AJ1345" i="5"/>
  <c r="AD1346" i="5"/>
  <c r="AG1346" i="5" s="1"/>
  <c r="Z1347" i="5"/>
  <c r="AC1347" i="5" s="1"/>
  <c r="A1347" i="11" l="1"/>
  <c r="AJ1346" i="5"/>
  <c r="AD1347" i="5"/>
  <c r="AG1347" i="5" s="1"/>
  <c r="Z1348" i="5"/>
  <c r="AC1348" i="5" s="1"/>
  <c r="A1348" i="11" l="1"/>
  <c r="AJ1347" i="5"/>
  <c r="AD1348" i="5"/>
  <c r="AG1348" i="5" s="1"/>
  <c r="Z1349" i="5"/>
  <c r="AC1349" i="5" s="1"/>
  <c r="A1349" i="11" l="1"/>
  <c r="AJ1348" i="5"/>
  <c r="AD1349" i="5"/>
  <c r="AG1349" i="5" s="1"/>
  <c r="Z1350" i="5"/>
  <c r="AC1350" i="5" s="1"/>
  <c r="A1350" i="11" l="1"/>
  <c r="AJ1349" i="5"/>
  <c r="AD1350" i="5"/>
  <c r="Z1351" i="5"/>
  <c r="AC1351" i="5" s="1"/>
  <c r="AG1350" i="5" l="1"/>
  <c r="A1351" i="11" s="1"/>
  <c r="AE1351" i="5"/>
  <c r="AE1352" i="5" s="1"/>
  <c r="AE1353" i="5" s="1"/>
  <c r="AE1354" i="5" s="1"/>
  <c r="AE1355" i="5" s="1"/>
  <c r="AE1356" i="5" s="1"/>
  <c r="AE1357" i="5" s="1"/>
  <c r="AE1358" i="5" s="1"/>
  <c r="AE1359" i="5" s="1"/>
  <c r="AE1360" i="5" s="1"/>
  <c r="AJ1350" i="5"/>
  <c r="AD1351" i="5"/>
  <c r="Z1352" i="5"/>
  <c r="AC1352" i="5" s="1"/>
  <c r="AG1351" i="5" l="1"/>
  <c r="A1352" i="11" s="1"/>
  <c r="AD1352" i="5"/>
  <c r="AG1352" i="5" s="1"/>
  <c r="Z1353" i="5"/>
  <c r="AC1353" i="5" s="1"/>
  <c r="AJ1351" i="5" l="1"/>
  <c r="A1353" i="11"/>
  <c r="AJ1352" i="5"/>
  <c r="AD1353" i="5"/>
  <c r="AG1353" i="5" s="1"/>
  <c r="Z1354" i="5"/>
  <c r="AC1354" i="5" s="1"/>
  <c r="A1354" i="11" l="1"/>
  <c r="AJ1353" i="5"/>
  <c r="AD1354" i="5"/>
  <c r="AG1354" i="5" s="1"/>
  <c r="Z1355" i="5"/>
  <c r="AC1355" i="5" s="1"/>
  <c r="A1355" i="11" l="1"/>
  <c r="AJ1354" i="5"/>
  <c r="AD1355" i="5"/>
  <c r="AG1355" i="5" s="1"/>
  <c r="Z1356" i="5"/>
  <c r="AC1356" i="5" s="1"/>
  <c r="A1356" i="11" l="1"/>
  <c r="AJ1355" i="5"/>
  <c r="AD1356" i="5"/>
  <c r="AG1356" i="5" s="1"/>
  <c r="Z1357" i="5"/>
  <c r="AC1357" i="5" s="1"/>
  <c r="A1357" i="11" l="1"/>
  <c r="AJ1356" i="5"/>
  <c r="AD1357" i="5"/>
  <c r="AG1357" i="5" s="1"/>
  <c r="Z1358" i="5"/>
  <c r="AC1358" i="5" s="1"/>
  <c r="A1358" i="11" l="1"/>
  <c r="AJ1357" i="5"/>
  <c r="AD1358" i="5"/>
  <c r="AG1358" i="5" s="1"/>
  <c r="Z1359" i="5"/>
  <c r="AC1359" i="5" s="1"/>
  <c r="A1359" i="11" l="1"/>
  <c r="AJ1358" i="5"/>
  <c r="AD1359" i="5"/>
  <c r="AG1359" i="5" s="1"/>
  <c r="Z1360" i="5"/>
  <c r="AC1360" i="5" s="1"/>
  <c r="A1360" i="11" l="1"/>
  <c r="AJ1359" i="5"/>
  <c r="AD1360" i="5"/>
  <c r="Z1361" i="5"/>
  <c r="AC1361" i="5" s="1"/>
  <c r="AG1360" i="5" l="1"/>
  <c r="A1361" i="11" s="1"/>
  <c r="AE1361" i="5"/>
  <c r="AE1362" i="5" s="1"/>
  <c r="AE1363" i="5" s="1"/>
  <c r="AE1364" i="5" s="1"/>
  <c r="AE1365" i="5" s="1"/>
  <c r="AE1366" i="5" s="1"/>
  <c r="AE1367" i="5" s="1"/>
  <c r="AE1368" i="5" s="1"/>
  <c r="AE1369" i="5" s="1"/>
  <c r="AE1370" i="5" s="1"/>
  <c r="AD1361" i="5"/>
  <c r="Z1362" i="5"/>
  <c r="AC1362" i="5" s="1"/>
  <c r="AJ1360" i="5" l="1"/>
  <c r="AG1361" i="5"/>
  <c r="A1362" i="11" s="1"/>
  <c r="AD1362" i="5"/>
  <c r="AG1362" i="5" s="1"/>
  <c r="Z1363" i="5"/>
  <c r="AC1363" i="5" s="1"/>
  <c r="AJ1361" i="5" l="1"/>
  <c r="A1363" i="11"/>
  <c r="AJ1362" i="5"/>
  <c r="AD1363" i="5"/>
  <c r="AG1363" i="5" s="1"/>
  <c r="Z1364" i="5"/>
  <c r="AC1364" i="5" s="1"/>
  <c r="A1364" i="11" l="1"/>
  <c r="AJ1363" i="5"/>
  <c r="AD1364" i="5"/>
  <c r="AG1364" i="5" s="1"/>
  <c r="Z1365" i="5"/>
  <c r="AC1365" i="5" s="1"/>
  <c r="A1365" i="11" l="1"/>
  <c r="AJ1364" i="5"/>
  <c r="AD1365" i="5"/>
  <c r="AG1365" i="5" s="1"/>
  <c r="Z1366" i="5"/>
  <c r="AC1366" i="5" s="1"/>
  <c r="A1366" i="11" l="1"/>
  <c r="AJ1365" i="5"/>
  <c r="AD1366" i="5"/>
  <c r="AG1366" i="5" s="1"/>
  <c r="Z1367" i="5"/>
  <c r="AC1367" i="5" s="1"/>
  <c r="A1367" i="11" l="1"/>
  <c r="AJ1366" i="5"/>
  <c r="AD1367" i="5"/>
  <c r="AG1367" i="5" s="1"/>
  <c r="Z1368" i="5"/>
  <c r="AC1368" i="5" s="1"/>
  <c r="A1368" i="11" l="1"/>
  <c r="AJ1367" i="5"/>
  <c r="AD1368" i="5"/>
  <c r="AG1368" i="5" s="1"/>
  <c r="Z1369" i="5"/>
  <c r="AC1369" i="5" s="1"/>
  <c r="A1369" i="11" l="1"/>
  <c r="AJ1368" i="5"/>
  <c r="AD1369" i="5"/>
  <c r="AG1369" i="5" s="1"/>
  <c r="Z1370" i="5"/>
  <c r="AC1370" i="5" s="1"/>
  <c r="A1370" i="11" l="1"/>
  <c r="AJ1369" i="5"/>
  <c r="AD1370" i="5"/>
  <c r="Z1371" i="5"/>
  <c r="AC1371" i="5" s="1"/>
  <c r="AG1370" i="5" l="1"/>
  <c r="AE1371" i="5"/>
  <c r="AE1372" i="5" s="1"/>
  <c r="AE1373" i="5" s="1"/>
  <c r="AE1374" i="5" s="1"/>
  <c r="AE1375" i="5" s="1"/>
  <c r="AE1376" i="5" s="1"/>
  <c r="AE1377" i="5" s="1"/>
  <c r="AE1378" i="5" s="1"/>
  <c r="AE1379" i="5" s="1"/>
  <c r="AE1380" i="5" s="1"/>
  <c r="A1371" i="11"/>
  <c r="AJ1370" i="5"/>
  <c r="AD1371" i="5"/>
  <c r="Z1372" i="5"/>
  <c r="AC1372" i="5" s="1"/>
  <c r="AG1371" i="5" l="1"/>
  <c r="A1372" i="11"/>
  <c r="AJ1371" i="5"/>
  <c r="AD1372" i="5"/>
  <c r="AG1372" i="5" s="1"/>
  <c r="Z1373" i="5"/>
  <c r="AC1373" i="5" s="1"/>
  <c r="A1373" i="11" l="1"/>
  <c r="AJ1372" i="5"/>
  <c r="AD1373" i="5"/>
  <c r="AG1373" i="5" s="1"/>
  <c r="Z1374" i="5"/>
  <c r="AC1374" i="5" s="1"/>
  <c r="A1374" i="11" l="1"/>
  <c r="AJ1373" i="5"/>
  <c r="AD1374" i="5"/>
  <c r="AG1374" i="5" s="1"/>
  <c r="Z1375" i="5"/>
  <c r="AC1375" i="5" s="1"/>
  <c r="A1375" i="11" l="1"/>
  <c r="AJ1374" i="5"/>
  <c r="AD1375" i="5"/>
  <c r="AG1375" i="5" s="1"/>
  <c r="Z1376" i="5"/>
  <c r="AC1376" i="5" s="1"/>
  <c r="A1376" i="11" l="1"/>
  <c r="AJ1375" i="5"/>
  <c r="AD1376" i="5"/>
  <c r="AG1376" i="5" s="1"/>
  <c r="Z1377" i="5"/>
  <c r="AC1377" i="5" s="1"/>
  <c r="A1377" i="11" l="1"/>
  <c r="AJ1376" i="5"/>
  <c r="AD1377" i="5"/>
  <c r="AG1377" i="5" s="1"/>
  <c r="Z1378" i="5"/>
  <c r="AC1378" i="5" s="1"/>
  <c r="A1378" i="11" l="1"/>
  <c r="AJ1377" i="5"/>
  <c r="AD1378" i="5"/>
  <c r="AG1378" i="5" s="1"/>
  <c r="Z1379" i="5"/>
  <c r="AC1379" i="5" s="1"/>
  <c r="A1379" i="11" l="1"/>
  <c r="AJ1378" i="5"/>
  <c r="AD1379" i="5"/>
  <c r="AG1379" i="5" s="1"/>
  <c r="Z1380" i="5"/>
  <c r="AC1380" i="5" s="1"/>
  <c r="A1380" i="11" l="1"/>
  <c r="AJ1379" i="5"/>
  <c r="AD1380" i="5"/>
  <c r="Z1381" i="5"/>
  <c r="AC1381" i="5" s="1"/>
  <c r="AE1381" i="5" l="1"/>
  <c r="AE1382" i="5" s="1"/>
  <c r="AE1383" i="5" s="1"/>
  <c r="AE1384" i="5" s="1"/>
  <c r="AE1385" i="5" s="1"/>
  <c r="AE1386" i="5" s="1"/>
  <c r="AE1387" i="5" s="1"/>
  <c r="AE1388" i="5" s="1"/>
  <c r="AE1389" i="5" s="1"/>
  <c r="AE1390" i="5" s="1"/>
  <c r="AG1380" i="5"/>
  <c r="AJ1380" i="5" s="1"/>
  <c r="AD1381" i="5"/>
  <c r="AG1381" i="5" s="1"/>
  <c r="Z1382" i="5"/>
  <c r="AC1382" i="5" s="1"/>
  <c r="A1381" i="11" l="1"/>
  <c r="A1382" i="11"/>
  <c r="AJ1381" i="5"/>
  <c r="AD1382" i="5"/>
  <c r="AG1382" i="5" s="1"/>
  <c r="Z1383" i="5"/>
  <c r="AC1383" i="5" s="1"/>
  <c r="A1383" i="11" l="1"/>
  <c r="AJ1382" i="5"/>
  <c r="AD1383" i="5"/>
  <c r="AG1383" i="5" s="1"/>
  <c r="Z1384" i="5"/>
  <c r="AC1384" i="5" s="1"/>
  <c r="A1384" i="11" l="1"/>
  <c r="AJ1383" i="5"/>
  <c r="AD1384" i="5"/>
  <c r="AG1384" i="5" s="1"/>
  <c r="Z1385" i="5"/>
  <c r="AC1385" i="5" s="1"/>
  <c r="A1385" i="11" l="1"/>
  <c r="AJ1384" i="5"/>
  <c r="AD1385" i="5"/>
  <c r="AG1385" i="5" s="1"/>
  <c r="Z1386" i="5"/>
  <c r="AC1386" i="5" s="1"/>
  <c r="A1386" i="11" l="1"/>
  <c r="AJ1385" i="5"/>
  <c r="AD1386" i="5"/>
  <c r="AG1386" i="5" s="1"/>
  <c r="Z1387" i="5"/>
  <c r="AC1387" i="5" s="1"/>
  <c r="A1387" i="11" l="1"/>
  <c r="AJ1386" i="5"/>
  <c r="AD1387" i="5"/>
  <c r="AG1387" i="5" s="1"/>
  <c r="Z1388" i="5"/>
  <c r="AC1388" i="5" s="1"/>
  <c r="A1388" i="11" l="1"/>
  <c r="AJ1387" i="5"/>
  <c r="AD1388" i="5"/>
  <c r="AG1388" i="5" s="1"/>
  <c r="Z1389" i="5"/>
  <c r="AC1389" i="5" s="1"/>
  <c r="A1389" i="11" l="1"/>
  <c r="AJ1388" i="5"/>
  <c r="AD1389" i="5"/>
  <c r="AG1389" i="5" s="1"/>
  <c r="Z1390" i="5"/>
  <c r="AC1390" i="5" s="1"/>
  <c r="A1390" i="11" l="1"/>
  <c r="AJ1389" i="5"/>
  <c r="AD1390" i="5"/>
  <c r="Z1391" i="5"/>
  <c r="AC1391" i="5" s="1"/>
  <c r="AG1390" i="5" l="1"/>
  <c r="AJ1390" i="5" s="1"/>
  <c r="AE1391" i="5"/>
  <c r="AE1392" i="5" s="1"/>
  <c r="AE1393" i="5" s="1"/>
  <c r="AE1394" i="5" s="1"/>
  <c r="AE1395" i="5" s="1"/>
  <c r="AE1396" i="5" s="1"/>
  <c r="AE1397" i="5" s="1"/>
  <c r="AE1398" i="5" s="1"/>
  <c r="AE1399" i="5" s="1"/>
  <c r="AE1400" i="5" s="1"/>
  <c r="A1391" i="11"/>
  <c r="AD1391" i="5"/>
  <c r="Z1392" i="5"/>
  <c r="AC1392" i="5" s="1"/>
  <c r="AG1391" i="5" l="1"/>
  <c r="A1392" i="11" s="1"/>
  <c r="AJ1391" i="5"/>
  <c r="AD1392" i="5"/>
  <c r="AG1392" i="5" s="1"/>
  <c r="Z1393" i="5"/>
  <c r="AC1393" i="5" s="1"/>
  <c r="A1393" i="11" l="1"/>
  <c r="AJ1392" i="5"/>
  <c r="AD1393" i="5"/>
  <c r="AG1393" i="5" s="1"/>
  <c r="Z1394" i="5"/>
  <c r="AC1394" i="5" s="1"/>
  <c r="A1394" i="11" l="1"/>
  <c r="AJ1393" i="5"/>
  <c r="AD1394" i="5"/>
  <c r="AG1394" i="5" s="1"/>
  <c r="Z1395" i="5"/>
  <c r="AC1395" i="5" s="1"/>
  <c r="A1395" i="11" l="1"/>
  <c r="AJ1394" i="5"/>
  <c r="AD1395" i="5"/>
  <c r="AG1395" i="5" s="1"/>
  <c r="Z1396" i="5"/>
  <c r="AC1396" i="5" s="1"/>
  <c r="A1396" i="11" l="1"/>
  <c r="AJ1395" i="5"/>
  <c r="AD1396" i="5"/>
  <c r="AG1396" i="5" s="1"/>
  <c r="Z1397" i="5"/>
  <c r="AC1397" i="5" s="1"/>
  <c r="A1397" i="11" l="1"/>
  <c r="AJ1396" i="5"/>
  <c r="AD1397" i="5"/>
  <c r="AG1397" i="5" s="1"/>
  <c r="Z1398" i="5"/>
  <c r="AC1398" i="5" s="1"/>
  <c r="A1398" i="11" l="1"/>
  <c r="AJ1397" i="5"/>
  <c r="AD1398" i="5"/>
  <c r="AG1398" i="5" s="1"/>
  <c r="Z1399" i="5"/>
  <c r="AC1399" i="5" s="1"/>
  <c r="A1399" i="11" l="1"/>
  <c r="AJ1398" i="5"/>
  <c r="AD1399" i="5"/>
  <c r="AG1399" i="5" s="1"/>
  <c r="Z1400" i="5"/>
  <c r="AC1400" i="5" s="1"/>
  <c r="A1400" i="11" l="1"/>
  <c r="AJ1399" i="5"/>
  <c r="AD1400" i="5"/>
  <c r="Z1401" i="5"/>
  <c r="AC1401" i="5" s="1"/>
  <c r="AE1401" i="5" l="1"/>
  <c r="AE1402" i="5" s="1"/>
  <c r="AE1403" i="5" s="1"/>
  <c r="AE1404" i="5" s="1"/>
  <c r="AE1405" i="5" s="1"/>
  <c r="AE1406" i="5" s="1"/>
  <c r="AE1407" i="5" s="1"/>
  <c r="AE1408" i="5" s="1"/>
  <c r="AE1409" i="5" s="1"/>
  <c r="AE1410" i="5" s="1"/>
  <c r="AG1400" i="5"/>
  <c r="A1401" i="11" s="1"/>
  <c r="AD1401" i="5"/>
  <c r="Z1402" i="5"/>
  <c r="AC1402" i="5" s="1"/>
  <c r="AG1401" i="5" l="1"/>
  <c r="AJ1401" i="5" s="1"/>
  <c r="AJ1400" i="5"/>
  <c r="A1402" i="11"/>
  <c r="AD1402" i="5"/>
  <c r="AG1402" i="5" s="1"/>
  <c r="Z1403" i="5"/>
  <c r="AC1403" i="5" s="1"/>
  <c r="A1403" i="11" l="1"/>
  <c r="AJ1402" i="5"/>
  <c r="AD1403" i="5"/>
  <c r="AG1403" i="5" s="1"/>
  <c r="Z1404" i="5"/>
  <c r="AC1404" i="5" s="1"/>
  <c r="A1404" i="11" l="1"/>
  <c r="AJ1403" i="5"/>
  <c r="AD1404" i="5"/>
  <c r="AG1404" i="5" s="1"/>
  <c r="Z1405" i="5"/>
  <c r="AC1405" i="5" s="1"/>
  <c r="A1405" i="11" l="1"/>
  <c r="AJ1404" i="5"/>
  <c r="AD1405" i="5"/>
  <c r="AG1405" i="5" s="1"/>
  <c r="Z1406" i="5"/>
  <c r="AC1406" i="5" s="1"/>
  <c r="A1406" i="11" l="1"/>
  <c r="AJ1405" i="5"/>
  <c r="AD1406" i="5"/>
  <c r="AG1406" i="5" s="1"/>
  <c r="Z1407" i="5"/>
  <c r="AC1407" i="5" s="1"/>
  <c r="A1407" i="11" l="1"/>
  <c r="AJ1406" i="5"/>
  <c r="AD1407" i="5"/>
  <c r="AG1407" i="5" s="1"/>
  <c r="Z1408" i="5"/>
  <c r="AC1408" i="5" s="1"/>
  <c r="A1408" i="11" l="1"/>
  <c r="AJ1407" i="5"/>
  <c r="AD1408" i="5"/>
  <c r="AG1408" i="5" s="1"/>
  <c r="Z1409" i="5"/>
  <c r="AC1409" i="5" s="1"/>
  <c r="A1409" i="11" l="1"/>
  <c r="AJ1408" i="5"/>
  <c r="AD1409" i="5"/>
  <c r="AG1409" i="5" s="1"/>
  <c r="Z1410" i="5"/>
  <c r="AC1410" i="5" s="1"/>
  <c r="A1410" i="11" l="1"/>
  <c r="AJ1409" i="5"/>
  <c r="AD1410" i="5"/>
  <c r="Z1411" i="5"/>
  <c r="AC1411" i="5" s="1"/>
  <c r="AG1410" i="5" l="1"/>
  <c r="A1411" i="11" s="1"/>
  <c r="AE1411" i="5"/>
  <c r="AE1412" i="5" s="1"/>
  <c r="AE1413" i="5" s="1"/>
  <c r="AE1414" i="5" s="1"/>
  <c r="AE1415" i="5" s="1"/>
  <c r="AE1416" i="5" s="1"/>
  <c r="AE1417" i="5" s="1"/>
  <c r="AE1418" i="5" s="1"/>
  <c r="AE1419" i="5" s="1"/>
  <c r="AE1420" i="5" s="1"/>
  <c r="AJ1410" i="5"/>
  <c r="AD1411" i="5"/>
  <c r="Z1412" i="5"/>
  <c r="AC1412" i="5" s="1"/>
  <c r="AG1411" i="5" l="1"/>
  <c r="A1412" i="11" s="1"/>
  <c r="AD1412" i="5"/>
  <c r="AG1412" i="5" s="1"/>
  <c r="Z1413" i="5"/>
  <c r="AC1413" i="5" s="1"/>
  <c r="AJ1411" i="5" l="1"/>
  <c r="A1413" i="11"/>
  <c r="AJ1412" i="5"/>
  <c r="AD1413" i="5"/>
  <c r="AG1413" i="5" s="1"/>
  <c r="Z1414" i="5"/>
  <c r="AC1414" i="5" s="1"/>
  <c r="A1414" i="11" l="1"/>
  <c r="AJ1413" i="5"/>
  <c r="AD1414" i="5"/>
  <c r="AG1414" i="5" s="1"/>
  <c r="Z1415" i="5"/>
  <c r="AC1415" i="5" s="1"/>
  <c r="A1415" i="11" l="1"/>
  <c r="AJ1414" i="5"/>
  <c r="AD1415" i="5"/>
  <c r="AG1415" i="5" s="1"/>
  <c r="Z1416" i="5"/>
  <c r="AC1416" i="5" s="1"/>
  <c r="A1416" i="11" l="1"/>
  <c r="AJ1415" i="5"/>
  <c r="AD1416" i="5"/>
  <c r="AG1416" i="5" s="1"/>
  <c r="Z1417" i="5"/>
  <c r="AC1417" i="5" s="1"/>
  <c r="A1417" i="11" l="1"/>
  <c r="AJ1416" i="5"/>
  <c r="AD1417" i="5"/>
  <c r="AG1417" i="5" s="1"/>
  <c r="Z1418" i="5"/>
  <c r="AC1418" i="5" s="1"/>
  <c r="A1418" i="11" l="1"/>
  <c r="AJ1417" i="5"/>
  <c r="AD1418" i="5"/>
  <c r="AG1418" i="5" s="1"/>
  <c r="Z1419" i="5"/>
  <c r="AC1419" i="5" s="1"/>
  <c r="A1419" i="11" l="1"/>
  <c r="AJ1418" i="5"/>
  <c r="AD1419" i="5"/>
  <c r="AG1419" i="5" s="1"/>
  <c r="Z1420" i="5"/>
  <c r="AC1420" i="5" s="1"/>
  <c r="A1420" i="11" l="1"/>
  <c r="AJ1419" i="5"/>
  <c r="AD1420" i="5"/>
  <c r="Z1421" i="5"/>
  <c r="AC1421" i="5" s="1"/>
  <c r="AE1421" i="5" l="1"/>
  <c r="AE1422" i="5" s="1"/>
  <c r="AE1423" i="5" s="1"/>
  <c r="AE1424" i="5" s="1"/>
  <c r="AE1425" i="5" s="1"/>
  <c r="AE1426" i="5" s="1"/>
  <c r="AE1427" i="5" s="1"/>
  <c r="AE1428" i="5" s="1"/>
  <c r="AE1429" i="5" s="1"/>
  <c r="AE1430" i="5" s="1"/>
  <c r="AG1420" i="5"/>
  <c r="A1421" i="11" s="1"/>
  <c r="AD1421" i="5"/>
  <c r="Z1422" i="5"/>
  <c r="AC1422" i="5" s="1"/>
  <c r="AG1421" i="5" l="1"/>
  <c r="A1422" i="11" s="1"/>
  <c r="AJ1420" i="5"/>
  <c r="AD1422" i="5"/>
  <c r="AG1422" i="5" s="1"/>
  <c r="Z1423" i="5"/>
  <c r="AC1423" i="5" s="1"/>
  <c r="AJ1421" i="5" l="1"/>
  <c r="A1423" i="11"/>
  <c r="AJ1422" i="5"/>
  <c r="AD1423" i="5"/>
  <c r="AG1423" i="5" s="1"/>
  <c r="Z1424" i="5"/>
  <c r="AC1424" i="5" s="1"/>
  <c r="A1424" i="11" l="1"/>
  <c r="AJ1423" i="5"/>
  <c r="AD1424" i="5"/>
  <c r="AG1424" i="5" s="1"/>
  <c r="Z1425" i="5"/>
  <c r="AC1425" i="5" s="1"/>
  <c r="A1425" i="11" l="1"/>
  <c r="AJ1424" i="5"/>
  <c r="AD1425" i="5"/>
  <c r="AG1425" i="5" s="1"/>
  <c r="Z1426" i="5"/>
  <c r="AC1426" i="5" s="1"/>
  <c r="A1426" i="11" l="1"/>
  <c r="AJ1425" i="5"/>
  <c r="AD1426" i="5"/>
  <c r="AG1426" i="5" s="1"/>
  <c r="Z1427" i="5"/>
  <c r="AC1427" i="5" s="1"/>
  <c r="A1427" i="11" l="1"/>
  <c r="AJ1426" i="5"/>
  <c r="AD1427" i="5"/>
  <c r="AG1427" i="5" s="1"/>
  <c r="Z1428" i="5"/>
  <c r="AC1428" i="5" s="1"/>
  <c r="A1428" i="11" l="1"/>
  <c r="AJ1427" i="5"/>
  <c r="AD1428" i="5"/>
  <c r="AG1428" i="5" s="1"/>
  <c r="Z1429" i="5"/>
  <c r="AC1429" i="5" s="1"/>
  <c r="A1429" i="11" l="1"/>
  <c r="AJ1428" i="5"/>
  <c r="AD1429" i="5"/>
  <c r="AG1429" i="5" s="1"/>
  <c r="Z1430" i="5"/>
  <c r="AC1430" i="5" s="1"/>
  <c r="A1430" i="11" l="1"/>
  <c r="AJ1429" i="5"/>
  <c r="AD1430" i="5"/>
  <c r="Z1431" i="5"/>
  <c r="AC1431" i="5" s="1"/>
  <c r="AG1430" i="5" l="1"/>
  <c r="A1431" i="11" s="1"/>
  <c r="AE1431" i="5"/>
  <c r="AE1432" i="5" s="1"/>
  <c r="AE1433" i="5" s="1"/>
  <c r="AE1434" i="5" s="1"/>
  <c r="AE1435" i="5" s="1"/>
  <c r="AE1436" i="5" s="1"/>
  <c r="AE1437" i="5" s="1"/>
  <c r="AE1438" i="5" s="1"/>
  <c r="AE1439" i="5" s="1"/>
  <c r="AE1440" i="5" s="1"/>
  <c r="AD1431" i="5"/>
  <c r="Z1432" i="5"/>
  <c r="AC1432" i="5" s="1"/>
  <c r="AJ1430" i="5" l="1"/>
  <c r="AG1431" i="5"/>
  <c r="AJ1431" i="5" s="1"/>
  <c r="AD1432" i="5"/>
  <c r="AG1432" i="5" s="1"/>
  <c r="Z1433" i="5"/>
  <c r="AC1433" i="5" s="1"/>
  <c r="A1432" i="11" l="1"/>
  <c r="A1433" i="11"/>
  <c r="AJ1432" i="5"/>
  <c r="AD1433" i="5"/>
  <c r="AG1433" i="5" s="1"/>
  <c r="Z1434" i="5"/>
  <c r="AC1434" i="5" s="1"/>
  <c r="A1434" i="11" l="1"/>
  <c r="AJ1433" i="5"/>
  <c r="AD1434" i="5"/>
  <c r="AG1434" i="5" s="1"/>
  <c r="Z1435" i="5"/>
  <c r="AC1435" i="5" s="1"/>
  <c r="A1435" i="11" l="1"/>
  <c r="AJ1434" i="5"/>
  <c r="AD1435" i="5"/>
  <c r="AG1435" i="5" s="1"/>
  <c r="Z1436" i="5"/>
  <c r="AC1436" i="5" s="1"/>
  <c r="A1436" i="11" l="1"/>
  <c r="AJ1435" i="5"/>
  <c r="AD1436" i="5"/>
  <c r="AG1436" i="5" s="1"/>
  <c r="Z1437" i="5"/>
  <c r="AC1437" i="5" s="1"/>
  <c r="A1437" i="11" l="1"/>
  <c r="AJ1436" i="5"/>
  <c r="AD1437" i="5"/>
  <c r="AG1437" i="5" s="1"/>
  <c r="Z1438" i="5"/>
  <c r="AC1438" i="5" s="1"/>
  <c r="A1438" i="11" l="1"/>
  <c r="AJ1437" i="5"/>
  <c r="AD1438" i="5"/>
  <c r="AG1438" i="5" s="1"/>
  <c r="Z1439" i="5"/>
  <c r="AC1439" i="5" s="1"/>
  <c r="A1439" i="11" l="1"/>
  <c r="AJ1438" i="5"/>
  <c r="AD1439" i="5"/>
  <c r="AG1439" i="5" s="1"/>
  <c r="Z1440" i="5"/>
  <c r="AC1440" i="5" s="1"/>
  <c r="A1440" i="11" l="1"/>
  <c r="AJ1439" i="5"/>
  <c r="AD1440" i="5"/>
  <c r="Z1441" i="5"/>
  <c r="AC1441" i="5" s="1"/>
  <c r="AE1441" i="5" l="1"/>
  <c r="AE1442" i="5" s="1"/>
  <c r="AE1443" i="5" s="1"/>
  <c r="AE1444" i="5" s="1"/>
  <c r="AE1445" i="5" s="1"/>
  <c r="AE1446" i="5" s="1"/>
  <c r="AE1447" i="5" s="1"/>
  <c r="AE1448" i="5" s="1"/>
  <c r="AE1449" i="5" s="1"/>
  <c r="AE1450" i="5" s="1"/>
  <c r="AG1440" i="5"/>
  <c r="AJ1440" i="5" s="1"/>
  <c r="AD1441" i="5"/>
  <c r="AG1441" i="5" s="1"/>
  <c r="Z1442" i="5"/>
  <c r="AC1442" i="5" s="1"/>
  <c r="A1441" i="11" l="1"/>
  <c r="A1442" i="11"/>
  <c r="AJ1441" i="5"/>
  <c r="AD1442" i="5"/>
  <c r="AG1442" i="5" s="1"/>
  <c r="Z1443" i="5"/>
  <c r="AC1443" i="5" s="1"/>
  <c r="A1443" i="11" l="1"/>
  <c r="AJ1442" i="5"/>
  <c r="AD1443" i="5"/>
  <c r="AG1443" i="5" s="1"/>
  <c r="Z1444" i="5"/>
  <c r="AC1444" i="5" s="1"/>
  <c r="A1444" i="11" l="1"/>
  <c r="AJ1443" i="5"/>
  <c r="AD1444" i="5"/>
  <c r="AG1444" i="5" s="1"/>
  <c r="Z1445" i="5"/>
  <c r="AC1445" i="5" s="1"/>
  <c r="A1445" i="11" l="1"/>
  <c r="AJ1444" i="5"/>
  <c r="AD1445" i="5"/>
  <c r="AG1445" i="5" s="1"/>
  <c r="Z1446" i="5"/>
  <c r="AC1446" i="5" s="1"/>
  <c r="A1446" i="11" l="1"/>
  <c r="AJ1445" i="5"/>
  <c r="AD1446" i="5"/>
  <c r="AG1446" i="5" s="1"/>
  <c r="Z1447" i="5"/>
  <c r="AC1447" i="5" s="1"/>
  <c r="A1447" i="11" l="1"/>
  <c r="AJ1446" i="5"/>
  <c r="AD1447" i="5"/>
  <c r="AG1447" i="5" s="1"/>
  <c r="Z1448" i="5"/>
  <c r="AC1448" i="5" s="1"/>
  <c r="A1448" i="11" l="1"/>
  <c r="AJ1447" i="5"/>
  <c r="AD1448" i="5"/>
  <c r="AG1448" i="5" s="1"/>
  <c r="Z1449" i="5"/>
  <c r="AC1449" i="5" s="1"/>
  <c r="A1449" i="11" l="1"/>
  <c r="AJ1448" i="5"/>
  <c r="AD1449" i="5"/>
  <c r="AG1449" i="5" s="1"/>
  <c r="Z1450" i="5"/>
  <c r="AC1450" i="5" s="1"/>
  <c r="A1450" i="11" l="1"/>
  <c r="AJ1449" i="5"/>
  <c r="AD1450" i="5"/>
  <c r="Z1451" i="5"/>
  <c r="AC1451" i="5" s="1"/>
  <c r="AG1450" i="5" l="1"/>
  <c r="AE1451" i="5"/>
  <c r="AE1452" i="5" s="1"/>
  <c r="AE1453" i="5" s="1"/>
  <c r="AE1454" i="5" s="1"/>
  <c r="AE1455" i="5" s="1"/>
  <c r="AE1456" i="5" s="1"/>
  <c r="AE1457" i="5" s="1"/>
  <c r="AE1458" i="5" s="1"/>
  <c r="AE1459" i="5" s="1"/>
  <c r="AE1460" i="5" s="1"/>
  <c r="A1451" i="11"/>
  <c r="AJ1450" i="5"/>
  <c r="AD1451" i="5"/>
  <c r="AG1451" i="5" s="1"/>
  <c r="Z1452" i="5"/>
  <c r="AC1452" i="5" s="1"/>
  <c r="A1452" i="11" l="1"/>
  <c r="AJ1451" i="5"/>
  <c r="AD1452" i="5"/>
  <c r="AG1452" i="5" s="1"/>
  <c r="Z1453" i="5"/>
  <c r="AC1453" i="5" s="1"/>
  <c r="A1453" i="11" l="1"/>
  <c r="AJ1452" i="5"/>
  <c r="AD1453" i="5"/>
  <c r="AG1453" i="5" s="1"/>
  <c r="Z1454" i="5"/>
  <c r="AC1454" i="5" s="1"/>
  <c r="A1454" i="11" l="1"/>
  <c r="AJ1453" i="5"/>
  <c r="AD1454" i="5"/>
  <c r="AG1454" i="5" s="1"/>
  <c r="Z1455" i="5"/>
  <c r="AC1455" i="5" s="1"/>
  <c r="A1455" i="11" l="1"/>
  <c r="AJ1454" i="5"/>
  <c r="AD1455" i="5"/>
  <c r="AG1455" i="5" s="1"/>
  <c r="Z1456" i="5"/>
  <c r="AC1456" i="5" s="1"/>
  <c r="A1456" i="11" l="1"/>
  <c r="AJ1455" i="5"/>
  <c r="AD1456" i="5"/>
  <c r="AG1456" i="5" s="1"/>
  <c r="Z1457" i="5"/>
  <c r="AC1457" i="5" s="1"/>
  <c r="A1457" i="11" l="1"/>
  <c r="AJ1456" i="5"/>
  <c r="AD1457" i="5"/>
  <c r="AG1457" i="5" s="1"/>
  <c r="Z1458" i="5"/>
  <c r="AC1458" i="5" s="1"/>
  <c r="A1458" i="11" l="1"/>
  <c r="AJ1457" i="5"/>
  <c r="AD1458" i="5"/>
  <c r="AG1458" i="5" s="1"/>
  <c r="Z1459" i="5"/>
  <c r="AC1459" i="5" s="1"/>
  <c r="A1459" i="11" l="1"/>
  <c r="AJ1458" i="5"/>
  <c r="AD1459" i="5"/>
  <c r="AG1459" i="5" s="1"/>
  <c r="Z1460" i="5"/>
  <c r="AC1460" i="5" s="1"/>
  <c r="A1460" i="11" l="1"/>
  <c r="AJ1459" i="5"/>
  <c r="AD1460" i="5"/>
  <c r="Z1461" i="5"/>
  <c r="AC1461" i="5" s="1"/>
  <c r="AE1461" i="5" l="1"/>
  <c r="AE1462" i="5" s="1"/>
  <c r="AE1463" i="5" s="1"/>
  <c r="AE1464" i="5" s="1"/>
  <c r="AE1465" i="5" s="1"/>
  <c r="AE1466" i="5" s="1"/>
  <c r="AE1467" i="5" s="1"/>
  <c r="AE1468" i="5" s="1"/>
  <c r="AE1469" i="5" s="1"/>
  <c r="AE1470" i="5" s="1"/>
  <c r="AG1460" i="5"/>
  <c r="AJ1460" i="5" s="1"/>
  <c r="AD1461" i="5"/>
  <c r="Z1462" i="5"/>
  <c r="AC1462" i="5" s="1"/>
  <c r="AG1461" i="5" l="1"/>
  <c r="A1462" i="11" s="1"/>
  <c r="A1461" i="11"/>
  <c r="AD1462" i="5"/>
  <c r="AG1462" i="5" s="1"/>
  <c r="Z1463" i="5"/>
  <c r="AC1463" i="5" s="1"/>
  <c r="AJ1461" i="5" l="1"/>
  <c r="A1463" i="11"/>
  <c r="AJ1462" i="5"/>
  <c r="AD1463" i="5"/>
  <c r="AG1463" i="5" s="1"/>
  <c r="Z1464" i="5"/>
  <c r="AC1464" i="5" s="1"/>
  <c r="A1464" i="11" l="1"/>
  <c r="AJ1463" i="5"/>
  <c r="AD1464" i="5"/>
  <c r="AG1464" i="5" s="1"/>
  <c r="Z1465" i="5"/>
  <c r="AC1465" i="5" s="1"/>
  <c r="A1465" i="11" l="1"/>
  <c r="AJ1464" i="5"/>
  <c r="AD1465" i="5"/>
  <c r="AG1465" i="5" s="1"/>
  <c r="Z1466" i="5"/>
  <c r="AC1466" i="5" s="1"/>
  <c r="A1466" i="11" l="1"/>
  <c r="AJ1465" i="5"/>
  <c r="AD1466" i="5"/>
  <c r="AG1466" i="5" s="1"/>
  <c r="Z1467" i="5"/>
  <c r="AC1467" i="5" s="1"/>
  <c r="A1467" i="11" l="1"/>
  <c r="AJ1466" i="5"/>
  <c r="AD1467" i="5"/>
  <c r="AG1467" i="5" s="1"/>
  <c r="Z1468" i="5"/>
  <c r="AC1468" i="5" s="1"/>
  <c r="A1468" i="11" l="1"/>
  <c r="AJ1467" i="5"/>
  <c r="AD1468" i="5"/>
  <c r="AG1468" i="5" s="1"/>
  <c r="Z1469" i="5"/>
  <c r="AC1469" i="5" s="1"/>
  <c r="A1469" i="11" l="1"/>
  <c r="AJ1468" i="5"/>
  <c r="AD1469" i="5"/>
  <c r="AG1469" i="5" s="1"/>
  <c r="Z1470" i="5"/>
  <c r="AC1470" i="5" s="1"/>
  <c r="A1470" i="11" l="1"/>
  <c r="AJ1469" i="5"/>
  <c r="AD1470" i="5"/>
  <c r="Z1471" i="5"/>
  <c r="AC1471" i="5" s="1"/>
  <c r="AG1470" i="5" l="1"/>
  <c r="AJ1470" i="5" s="1"/>
  <c r="AE1471" i="5"/>
  <c r="AE1472" i="5" s="1"/>
  <c r="AE1473" i="5" s="1"/>
  <c r="AE1474" i="5" s="1"/>
  <c r="AE1475" i="5" s="1"/>
  <c r="AE1476" i="5" s="1"/>
  <c r="AE1477" i="5" s="1"/>
  <c r="AE1478" i="5" s="1"/>
  <c r="AE1479" i="5" s="1"/>
  <c r="AE1480" i="5" s="1"/>
  <c r="A1471" i="11"/>
  <c r="AD1471" i="5"/>
  <c r="Z1472" i="5"/>
  <c r="AC1472" i="5" s="1"/>
  <c r="AG1471" i="5" l="1"/>
  <c r="AJ1471" i="5" s="1"/>
  <c r="AD1472" i="5"/>
  <c r="AG1472" i="5" s="1"/>
  <c r="Z1473" i="5"/>
  <c r="AC1473" i="5" s="1"/>
  <c r="A1472" i="11" l="1"/>
  <c r="A1473" i="11"/>
  <c r="AJ1472" i="5"/>
  <c r="AD1473" i="5"/>
  <c r="AG1473" i="5" s="1"/>
  <c r="Z1474" i="5"/>
  <c r="AC1474" i="5" s="1"/>
  <c r="A1474" i="11" l="1"/>
  <c r="AJ1473" i="5"/>
  <c r="AD1474" i="5"/>
  <c r="AG1474" i="5" s="1"/>
  <c r="Z1475" i="5"/>
  <c r="AC1475" i="5" s="1"/>
  <c r="A1475" i="11" l="1"/>
  <c r="AJ1474" i="5"/>
  <c r="AD1475" i="5"/>
  <c r="AG1475" i="5" s="1"/>
  <c r="Z1476" i="5"/>
  <c r="AC1476" i="5" s="1"/>
  <c r="A1476" i="11" l="1"/>
  <c r="AJ1475" i="5"/>
  <c r="AD1476" i="5"/>
  <c r="AG1476" i="5" s="1"/>
  <c r="Z1477" i="5"/>
  <c r="AC1477" i="5" s="1"/>
  <c r="A1477" i="11" l="1"/>
  <c r="AJ1476" i="5"/>
  <c r="AD1477" i="5"/>
  <c r="AG1477" i="5" s="1"/>
  <c r="Z1478" i="5"/>
  <c r="AC1478" i="5" s="1"/>
  <c r="A1478" i="11" l="1"/>
  <c r="AJ1477" i="5"/>
  <c r="AD1478" i="5"/>
  <c r="AG1478" i="5" s="1"/>
  <c r="Z1479" i="5"/>
  <c r="AC1479" i="5" s="1"/>
  <c r="A1479" i="11" l="1"/>
  <c r="AJ1478" i="5"/>
  <c r="AD1479" i="5"/>
  <c r="AG1479" i="5" s="1"/>
  <c r="Z1480" i="5"/>
  <c r="AC1480" i="5" s="1"/>
  <c r="A1480" i="11" l="1"/>
  <c r="AJ1479" i="5"/>
  <c r="AD1480" i="5"/>
  <c r="Z1481" i="5"/>
  <c r="AC1481" i="5" s="1"/>
  <c r="AE1481" i="5" l="1"/>
  <c r="AE1482" i="5" s="1"/>
  <c r="AE1483" i="5" s="1"/>
  <c r="AE1484" i="5" s="1"/>
  <c r="AE1485" i="5" s="1"/>
  <c r="AE1486" i="5" s="1"/>
  <c r="AE1487" i="5" s="1"/>
  <c r="AE1488" i="5" s="1"/>
  <c r="AE1489" i="5" s="1"/>
  <c r="AE1490" i="5" s="1"/>
  <c r="AG1480" i="5"/>
  <c r="A1481" i="11" s="1"/>
  <c r="AD1481" i="5"/>
  <c r="Z1482" i="5"/>
  <c r="AC1482" i="5" s="1"/>
  <c r="AG1481" i="5" l="1"/>
  <c r="AJ1480" i="5"/>
  <c r="A1482" i="11"/>
  <c r="AJ1481" i="5"/>
  <c r="AD1482" i="5"/>
  <c r="AG1482" i="5" s="1"/>
  <c r="Z1483" i="5"/>
  <c r="AC1483" i="5" s="1"/>
  <c r="A1483" i="11" l="1"/>
  <c r="AJ1482" i="5"/>
  <c r="AD1483" i="5"/>
  <c r="AG1483" i="5" s="1"/>
  <c r="Z1484" i="5"/>
  <c r="AC1484" i="5" s="1"/>
  <c r="A1484" i="11" l="1"/>
  <c r="AJ1483" i="5"/>
  <c r="AD1484" i="5"/>
  <c r="AG1484" i="5" s="1"/>
  <c r="Z1485" i="5"/>
  <c r="AC1485" i="5" s="1"/>
  <c r="A1485" i="11" l="1"/>
  <c r="AJ1484" i="5"/>
  <c r="AD1485" i="5"/>
  <c r="AG1485" i="5" s="1"/>
  <c r="Z1486" i="5"/>
  <c r="AC1486" i="5" s="1"/>
  <c r="A1486" i="11" l="1"/>
  <c r="AJ1485" i="5"/>
  <c r="AD1486" i="5"/>
  <c r="AG1486" i="5" s="1"/>
  <c r="Z1487" i="5"/>
  <c r="AC1487" i="5" s="1"/>
  <c r="A1487" i="11" l="1"/>
  <c r="AJ1486" i="5"/>
  <c r="AD1487" i="5"/>
  <c r="AG1487" i="5" s="1"/>
  <c r="Z1488" i="5"/>
  <c r="AC1488" i="5" s="1"/>
  <c r="A1488" i="11" l="1"/>
  <c r="AJ1487" i="5"/>
  <c r="AD1488" i="5"/>
  <c r="AG1488" i="5" s="1"/>
  <c r="Z1489" i="5"/>
  <c r="AC1489" i="5" s="1"/>
  <c r="A1489" i="11" l="1"/>
  <c r="AJ1488" i="5"/>
  <c r="AD1489" i="5"/>
  <c r="AG1489" i="5" s="1"/>
  <c r="Z1490" i="5"/>
  <c r="AC1490" i="5" s="1"/>
  <c r="A1490" i="11" l="1"/>
  <c r="AJ1489" i="5"/>
  <c r="AD1490" i="5"/>
  <c r="Z1491" i="5"/>
  <c r="AC1491" i="5" s="1"/>
  <c r="AG1490" i="5" l="1"/>
  <c r="A1491" i="11" s="1"/>
  <c r="AE1491" i="5"/>
  <c r="AE1492" i="5" s="1"/>
  <c r="AE1493" i="5" s="1"/>
  <c r="AE1494" i="5" s="1"/>
  <c r="AE1495" i="5" s="1"/>
  <c r="AE1496" i="5" s="1"/>
  <c r="AE1497" i="5" s="1"/>
  <c r="AE1498" i="5" s="1"/>
  <c r="AE1499" i="5" s="1"/>
  <c r="AE1500" i="5" s="1"/>
  <c r="AJ1490" i="5"/>
  <c r="AD1491" i="5"/>
  <c r="Z1492" i="5"/>
  <c r="AC1492" i="5" s="1"/>
  <c r="AG1491" i="5" l="1"/>
  <c r="A1492" i="11" s="1"/>
  <c r="AD1492" i="5"/>
  <c r="AG1492" i="5" s="1"/>
  <c r="Z1493" i="5"/>
  <c r="AC1493" i="5" s="1"/>
  <c r="AJ1491" i="5" l="1"/>
  <c r="A1493" i="11"/>
  <c r="AJ1492" i="5"/>
  <c r="AD1493" i="5"/>
  <c r="AG1493" i="5" s="1"/>
  <c r="Z1494" i="5"/>
  <c r="AC1494" i="5" s="1"/>
  <c r="A1494" i="11" l="1"/>
  <c r="AJ1493" i="5"/>
  <c r="AD1494" i="5"/>
  <c r="AG1494" i="5" s="1"/>
  <c r="Z1495" i="5"/>
  <c r="AC1495" i="5" s="1"/>
  <c r="A1495" i="11" l="1"/>
  <c r="AJ1494" i="5"/>
  <c r="AD1495" i="5"/>
  <c r="AG1495" i="5" s="1"/>
  <c r="Z1496" i="5"/>
  <c r="AC1496" i="5" s="1"/>
  <c r="A1496" i="11" l="1"/>
  <c r="AJ1495" i="5"/>
  <c r="AD1496" i="5"/>
  <c r="AG1496" i="5" s="1"/>
  <c r="Z1497" i="5"/>
  <c r="AC1497" i="5" s="1"/>
  <c r="A1497" i="11" l="1"/>
  <c r="AJ1496" i="5"/>
  <c r="AD1497" i="5"/>
  <c r="AG1497" i="5" s="1"/>
  <c r="Z1498" i="5"/>
  <c r="AC1498" i="5" s="1"/>
  <c r="A1498" i="11" l="1"/>
  <c r="AJ1497" i="5"/>
  <c r="AD1498" i="5"/>
  <c r="AG1498" i="5" s="1"/>
  <c r="Z1499" i="5"/>
  <c r="AC1499" i="5" s="1"/>
  <c r="A1499" i="11" l="1"/>
  <c r="AJ1498" i="5"/>
  <c r="AD1499" i="5"/>
  <c r="AG1499" i="5" s="1"/>
  <c r="Z1500" i="5"/>
  <c r="AC1500" i="5" s="1"/>
  <c r="A1500" i="11" l="1"/>
  <c r="AJ1499" i="5"/>
  <c r="AD1500" i="5"/>
  <c r="Z1501" i="5"/>
  <c r="AC1501" i="5" s="1"/>
  <c r="AE1501" i="5" l="1"/>
  <c r="AE1502" i="5" s="1"/>
  <c r="AE1503" i="5" s="1"/>
  <c r="AE1504" i="5" s="1"/>
  <c r="AE1505" i="5" s="1"/>
  <c r="AE1506" i="5" s="1"/>
  <c r="AE1507" i="5" s="1"/>
  <c r="AE1508" i="5" s="1"/>
  <c r="AE1509" i="5" s="1"/>
  <c r="AE1510" i="5" s="1"/>
  <c r="AG1500" i="5"/>
  <c r="A1501" i="11" s="1"/>
  <c r="AD1501" i="5"/>
  <c r="Z1502" i="5"/>
  <c r="AC1502" i="5" s="1"/>
  <c r="AG1501" i="5" l="1"/>
  <c r="A1502" i="11" s="1"/>
  <c r="AJ1500" i="5"/>
  <c r="AD1502" i="5"/>
  <c r="AG1502" i="5" s="1"/>
  <c r="Z1503" i="5"/>
  <c r="AC1503" i="5" s="1"/>
  <c r="AJ1501" i="5" l="1"/>
  <c r="A1503" i="11"/>
  <c r="AJ1502" i="5"/>
  <c r="AD1503" i="5"/>
  <c r="AG1503" i="5" s="1"/>
  <c r="Z1504" i="5"/>
  <c r="AC1504" i="5" s="1"/>
  <c r="A1504" i="11" l="1"/>
  <c r="AJ1503" i="5"/>
  <c r="AD1504" i="5"/>
  <c r="AG1504" i="5" s="1"/>
  <c r="Z1505" i="5"/>
  <c r="AC1505" i="5" s="1"/>
  <c r="A1505" i="11" l="1"/>
  <c r="AJ1504" i="5"/>
  <c r="AD1505" i="5"/>
  <c r="AG1505" i="5" s="1"/>
  <c r="Z1506" i="5"/>
  <c r="AC1506" i="5" s="1"/>
  <c r="A1506" i="11" l="1"/>
  <c r="AJ1505" i="5"/>
  <c r="AD1506" i="5"/>
  <c r="AG1506" i="5" s="1"/>
  <c r="Z1507" i="5"/>
  <c r="AC1507" i="5" s="1"/>
  <c r="A1507" i="11" l="1"/>
  <c r="AJ1506" i="5"/>
  <c r="AD1507" i="5"/>
  <c r="AG1507" i="5" s="1"/>
  <c r="Z1508" i="5"/>
  <c r="AC1508" i="5" s="1"/>
  <c r="A1508" i="11" l="1"/>
  <c r="AJ1507" i="5"/>
  <c r="AD1508" i="5"/>
  <c r="AG1508" i="5" s="1"/>
  <c r="Z1509" i="5"/>
  <c r="AC1509" i="5" s="1"/>
  <c r="A1509" i="11" l="1"/>
  <c r="AJ1508" i="5"/>
  <c r="AD1509" i="5"/>
  <c r="AG1509" i="5" s="1"/>
  <c r="Z1510" i="5"/>
  <c r="AC1510" i="5" s="1"/>
  <c r="A1510" i="11" l="1"/>
  <c r="AJ1509" i="5"/>
  <c r="AD1510" i="5"/>
  <c r="Z1511" i="5"/>
  <c r="AC1511" i="5" s="1"/>
  <c r="AG1510" i="5" l="1"/>
  <c r="AJ1510" i="5" s="1"/>
  <c r="AE1511" i="5"/>
  <c r="AE1512" i="5" s="1"/>
  <c r="AE1513" i="5" s="1"/>
  <c r="AE1514" i="5" s="1"/>
  <c r="AE1515" i="5" s="1"/>
  <c r="AE1516" i="5" s="1"/>
  <c r="AE1517" i="5" s="1"/>
  <c r="AE1518" i="5" s="1"/>
  <c r="AE1519" i="5" s="1"/>
  <c r="AE1520" i="5" s="1"/>
  <c r="AD1511" i="5"/>
  <c r="Z1512" i="5"/>
  <c r="AC1512" i="5" s="1"/>
  <c r="AG1511" i="5" l="1"/>
  <c r="A1511" i="11"/>
  <c r="A1512" i="11"/>
  <c r="AJ1511" i="5"/>
  <c r="AD1512" i="5"/>
  <c r="AG1512" i="5" s="1"/>
  <c r="Z1513" i="5"/>
  <c r="AC1513" i="5" s="1"/>
  <c r="A1513" i="11" l="1"/>
  <c r="AJ1512" i="5"/>
  <c r="AD1513" i="5"/>
  <c r="AG1513" i="5" s="1"/>
  <c r="Z1514" i="5"/>
  <c r="AC1514" i="5" s="1"/>
  <c r="A1514" i="11" l="1"/>
  <c r="AJ1513" i="5"/>
  <c r="AD1514" i="5"/>
  <c r="AG1514" i="5" s="1"/>
  <c r="Z1515" i="5"/>
  <c r="AC1515" i="5" s="1"/>
  <c r="A1515" i="11" l="1"/>
  <c r="AJ1514" i="5"/>
  <c r="AD1515" i="5"/>
  <c r="AG1515" i="5" s="1"/>
  <c r="Z1516" i="5"/>
  <c r="AC1516" i="5" s="1"/>
  <c r="A1516" i="11" l="1"/>
  <c r="AJ1515" i="5"/>
  <c r="AD1516" i="5"/>
  <c r="AG1516" i="5" s="1"/>
  <c r="Z1517" i="5"/>
  <c r="AC1517" i="5" s="1"/>
  <c r="A1517" i="11" l="1"/>
  <c r="AJ1516" i="5"/>
  <c r="AD1517" i="5"/>
  <c r="AG1517" i="5" s="1"/>
  <c r="Z1518" i="5"/>
  <c r="AC1518" i="5" s="1"/>
  <c r="A1518" i="11" l="1"/>
  <c r="AJ1517" i="5"/>
  <c r="AD1518" i="5"/>
  <c r="AG1518" i="5" s="1"/>
  <c r="Z1519" i="5"/>
  <c r="AC1519" i="5" s="1"/>
  <c r="A1519" i="11" l="1"/>
  <c r="AJ1518" i="5"/>
  <c r="AD1519" i="5"/>
  <c r="AG1519" i="5" s="1"/>
  <c r="Z1520" i="5"/>
  <c r="AC1520" i="5" s="1"/>
  <c r="A1520" i="11" l="1"/>
  <c r="AJ1519" i="5"/>
  <c r="AD1520" i="5"/>
  <c r="Z1521" i="5"/>
  <c r="AC1521" i="5" s="1"/>
  <c r="AE1521" i="5" l="1"/>
  <c r="AE1522" i="5" s="1"/>
  <c r="AE1523" i="5" s="1"/>
  <c r="AE1524" i="5" s="1"/>
  <c r="AE1525" i="5" s="1"/>
  <c r="AE1526" i="5" s="1"/>
  <c r="AE1527" i="5" s="1"/>
  <c r="AE1528" i="5" s="1"/>
  <c r="AE1529" i="5" s="1"/>
  <c r="AE1530" i="5" s="1"/>
  <c r="AG1520" i="5"/>
  <c r="A1521" i="11" s="1"/>
  <c r="AD1521" i="5"/>
  <c r="Z1522" i="5"/>
  <c r="AC1522" i="5" s="1"/>
  <c r="AG1521" i="5" l="1"/>
  <c r="A1522" i="11" s="1"/>
  <c r="AJ1520" i="5"/>
  <c r="AJ1521" i="5"/>
  <c r="AD1522" i="5"/>
  <c r="AG1522" i="5" s="1"/>
  <c r="Z1523" i="5"/>
  <c r="AC1523" i="5" s="1"/>
  <c r="A1523" i="11" l="1"/>
  <c r="AJ1522" i="5"/>
  <c r="AD1523" i="5"/>
  <c r="AG1523" i="5" s="1"/>
  <c r="Z1524" i="5"/>
  <c r="AC1524" i="5" s="1"/>
  <c r="A1524" i="11" l="1"/>
  <c r="AJ1523" i="5"/>
  <c r="AD1524" i="5"/>
  <c r="AG1524" i="5" s="1"/>
  <c r="Z1525" i="5"/>
  <c r="AC1525" i="5" s="1"/>
  <c r="A1525" i="11" l="1"/>
  <c r="AJ1524" i="5"/>
  <c r="AD1525" i="5"/>
  <c r="AG1525" i="5" s="1"/>
  <c r="Z1526" i="5"/>
  <c r="AC1526" i="5" s="1"/>
  <c r="A1526" i="11" l="1"/>
  <c r="AJ1525" i="5"/>
  <c r="AD1526" i="5"/>
  <c r="AG1526" i="5" s="1"/>
  <c r="Z1527" i="5"/>
  <c r="AC1527" i="5" s="1"/>
  <c r="A1527" i="11" l="1"/>
  <c r="AJ1526" i="5"/>
  <c r="AD1527" i="5"/>
  <c r="AG1527" i="5" s="1"/>
  <c r="Z1528" i="5"/>
  <c r="AC1528" i="5" s="1"/>
  <c r="A1528" i="11" l="1"/>
  <c r="AJ1527" i="5"/>
  <c r="AD1528" i="5"/>
  <c r="AG1528" i="5" s="1"/>
  <c r="Z1529" i="5"/>
  <c r="AC1529" i="5" s="1"/>
  <c r="A1529" i="11" l="1"/>
  <c r="AJ1528" i="5"/>
  <c r="AD1529" i="5"/>
  <c r="AG1529" i="5" s="1"/>
  <c r="Z1530" i="5"/>
  <c r="AC1530" i="5" s="1"/>
  <c r="A1530" i="11" l="1"/>
  <c r="AJ1529" i="5"/>
  <c r="AD1530" i="5"/>
  <c r="Z1531" i="5"/>
  <c r="AC1531" i="5" s="1"/>
  <c r="AG1530" i="5" l="1"/>
  <c r="A1531" i="11" s="1"/>
  <c r="AE1531" i="5"/>
  <c r="AE1532" i="5" s="1"/>
  <c r="AE1533" i="5" s="1"/>
  <c r="AE1534" i="5" s="1"/>
  <c r="AE1535" i="5" s="1"/>
  <c r="AE1536" i="5" s="1"/>
  <c r="AE1537" i="5" s="1"/>
  <c r="AE1538" i="5" s="1"/>
  <c r="AE1539" i="5" s="1"/>
  <c r="AE1540" i="5" s="1"/>
  <c r="AD1531" i="5"/>
  <c r="Z1532" i="5"/>
  <c r="AC1532" i="5" s="1"/>
  <c r="AJ1530" i="5" l="1"/>
  <c r="AG1531" i="5"/>
  <c r="AJ1531" i="5" s="1"/>
  <c r="AD1532" i="5"/>
  <c r="AG1532" i="5" s="1"/>
  <c r="Z1533" i="5"/>
  <c r="AC1533" i="5" s="1"/>
  <c r="A1532" i="11" l="1"/>
  <c r="A1533" i="11"/>
  <c r="AJ1532" i="5"/>
  <c r="AD1533" i="5"/>
  <c r="AG1533" i="5" s="1"/>
  <c r="Z1534" i="5"/>
  <c r="AC1534" i="5" s="1"/>
  <c r="A1534" i="11" l="1"/>
  <c r="AJ1533" i="5"/>
  <c r="AD1534" i="5"/>
  <c r="AG1534" i="5" s="1"/>
  <c r="Z1535" i="5"/>
  <c r="AC1535" i="5" s="1"/>
  <c r="A1535" i="11" l="1"/>
  <c r="AJ1534" i="5"/>
  <c r="AD1535" i="5"/>
  <c r="AG1535" i="5" s="1"/>
  <c r="Z1536" i="5"/>
  <c r="AC1536" i="5" s="1"/>
  <c r="A1536" i="11" l="1"/>
  <c r="AJ1535" i="5"/>
  <c r="AD1536" i="5"/>
  <c r="AG1536" i="5" s="1"/>
  <c r="Z1537" i="5"/>
  <c r="AC1537" i="5" s="1"/>
  <c r="A1537" i="11" l="1"/>
  <c r="AJ1536" i="5"/>
  <c r="AD1537" i="5"/>
  <c r="AG1537" i="5" s="1"/>
  <c r="Z1538" i="5"/>
  <c r="AC1538" i="5" s="1"/>
  <c r="A1538" i="11" l="1"/>
  <c r="AJ1537" i="5"/>
  <c r="AD1538" i="5"/>
  <c r="AG1538" i="5" s="1"/>
  <c r="Z1539" i="5"/>
  <c r="AC1539" i="5" s="1"/>
  <c r="A1539" i="11" l="1"/>
  <c r="AJ1538" i="5"/>
  <c r="AD1539" i="5"/>
  <c r="AG1539" i="5" s="1"/>
  <c r="Z1540" i="5"/>
  <c r="AC1540" i="5" s="1"/>
  <c r="A1540" i="11" l="1"/>
  <c r="AJ1539" i="5"/>
  <c r="AD1540" i="5"/>
  <c r="Z1541" i="5"/>
  <c r="AC1541" i="5" s="1"/>
  <c r="AE1541" i="5" l="1"/>
  <c r="AE1542" i="5" s="1"/>
  <c r="AE1543" i="5" s="1"/>
  <c r="AE1544" i="5" s="1"/>
  <c r="AE1545" i="5" s="1"/>
  <c r="AE1546" i="5" s="1"/>
  <c r="AE1547" i="5" s="1"/>
  <c r="AE1548" i="5" s="1"/>
  <c r="AE1549" i="5" s="1"/>
  <c r="AE1550" i="5" s="1"/>
  <c r="AG1540" i="5"/>
  <c r="A1541" i="11" s="1"/>
  <c r="AD1541" i="5"/>
  <c r="Z1542" i="5"/>
  <c r="AC1542" i="5" s="1"/>
  <c r="AG1541" i="5" l="1"/>
  <c r="A1542" i="11" s="1"/>
  <c r="AJ1540" i="5"/>
  <c r="AJ1541" i="5"/>
  <c r="AD1542" i="5"/>
  <c r="AG1542" i="5" s="1"/>
  <c r="Z1543" i="5"/>
  <c r="AC1543" i="5" s="1"/>
  <c r="A1543" i="11" l="1"/>
  <c r="AJ1542" i="5"/>
  <c r="AD1543" i="5"/>
  <c r="AG1543" i="5" s="1"/>
  <c r="Z1544" i="5"/>
  <c r="AC1544" i="5" s="1"/>
  <c r="A1544" i="11" l="1"/>
  <c r="AJ1543" i="5"/>
  <c r="AD1544" i="5"/>
  <c r="AG1544" i="5" s="1"/>
  <c r="Z1545" i="5"/>
  <c r="AC1545" i="5" s="1"/>
  <c r="A1545" i="11" l="1"/>
  <c r="AJ1544" i="5"/>
  <c r="AD1545" i="5"/>
  <c r="AG1545" i="5" s="1"/>
  <c r="Z1546" i="5"/>
  <c r="AC1546" i="5" s="1"/>
  <c r="A1546" i="11" l="1"/>
  <c r="AJ1545" i="5"/>
  <c r="AD1546" i="5"/>
  <c r="AG1546" i="5" s="1"/>
  <c r="Z1547" i="5"/>
  <c r="AC1547" i="5" s="1"/>
  <c r="A1547" i="11" l="1"/>
  <c r="AJ1546" i="5"/>
  <c r="AD1547" i="5"/>
  <c r="AG1547" i="5" s="1"/>
  <c r="Z1548" i="5"/>
  <c r="AC1548" i="5" s="1"/>
  <c r="A1548" i="11" l="1"/>
  <c r="AJ1547" i="5"/>
  <c r="AD1548" i="5"/>
  <c r="AG1548" i="5" s="1"/>
  <c r="Z1549" i="5"/>
  <c r="AC1549" i="5" s="1"/>
  <c r="A1549" i="11" l="1"/>
  <c r="AJ1548" i="5"/>
  <c r="AD1549" i="5"/>
  <c r="AG1549" i="5" s="1"/>
  <c r="Z1550" i="5"/>
  <c r="AC1550" i="5" s="1"/>
  <c r="A1550" i="11" l="1"/>
  <c r="AJ1549" i="5"/>
  <c r="AD1550" i="5"/>
  <c r="Z1551" i="5"/>
  <c r="AC1551" i="5" s="1"/>
  <c r="AG1550" i="5" l="1"/>
  <c r="A1551" i="11" s="1"/>
  <c r="AE1551" i="5"/>
  <c r="AE1552" i="5" s="1"/>
  <c r="AE1553" i="5" s="1"/>
  <c r="AE1554" i="5" s="1"/>
  <c r="AE1555" i="5" s="1"/>
  <c r="AE1556" i="5" s="1"/>
  <c r="AE1557" i="5" s="1"/>
  <c r="AE1558" i="5" s="1"/>
  <c r="AE1559" i="5" s="1"/>
  <c r="AE1560" i="5" s="1"/>
  <c r="AJ1550" i="5"/>
  <c r="AD1551" i="5"/>
  <c r="Z1552" i="5"/>
  <c r="AC1552" i="5" s="1"/>
  <c r="AG1551" i="5" l="1"/>
  <c r="A1552" i="11"/>
  <c r="AJ1551" i="5"/>
  <c r="AD1552" i="5"/>
  <c r="AG1552" i="5" s="1"/>
  <c r="Z1553" i="5"/>
  <c r="AC1553" i="5" s="1"/>
  <c r="A1553" i="11" l="1"/>
  <c r="AJ1552" i="5"/>
  <c r="AD1553" i="5"/>
  <c r="AG1553" i="5" s="1"/>
  <c r="Z1554" i="5"/>
  <c r="AC1554" i="5" s="1"/>
  <c r="A1554" i="11" l="1"/>
  <c r="AJ1553" i="5"/>
  <c r="AD1554" i="5"/>
  <c r="AG1554" i="5" s="1"/>
  <c r="Z1555" i="5"/>
  <c r="AC1555" i="5" s="1"/>
  <c r="A1555" i="11" l="1"/>
  <c r="AJ1554" i="5"/>
  <c r="AD1555" i="5"/>
  <c r="AG1555" i="5" s="1"/>
  <c r="Z1556" i="5"/>
  <c r="AC1556" i="5" s="1"/>
  <c r="A1556" i="11" l="1"/>
  <c r="AJ1555" i="5"/>
  <c r="AD1556" i="5"/>
  <c r="AG1556" i="5" s="1"/>
  <c r="Z1557" i="5"/>
  <c r="AC1557" i="5" s="1"/>
  <c r="A1557" i="11" l="1"/>
  <c r="AJ1556" i="5"/>
  <c r="AD1557" i="5"/>
  <c r="AG1557" i="5" s="1"/>
  <c r="Z1558" i="5"/>
  <c r="AC1558" i="5" s="1"/>
  <c r="A1558" i="11" l="1"/>
  <c r="AJ1557" i="5"/>
  <c r="AD1558" i="5"/>
  <c r="AG1558" i="5" s="1"/>
  <c r="Z1559" i="5"/>
  <c r="AC1559" i="5" s="1"/>
  <c r="A1559" i="11" l="1"/>
  <c r="AJ1558" i="5"/>
  <c r="AD1559" i="5"/>
  <c r="AG1559" i="5" s="1"/>
  <c r="Z1560" i="5"/>
  <c r="AC1560" i="5" s="1"/>
  <c r="A1560" i="11" l="1"/>
  <c r="AJ1559" i="5"/>
  <c r="AD1560" i="5"/>
  <c r="Z1561" i="5"/>
  <c r="AC1561" i="5" s="1"/>
  <c r="AE1561" i="5" l="1"/>
  <c r="AE1562" i="5" s="1"/>
  <c r="AE1563" i="5" s="1"/>
  <c r="AE1564" i="5" s="1"/>
  <c r="AE1565" i="5" s="1"/>
  <c r="AE1566" i="5" s="1"/>
  <c r="AE1567" i="5" s="1"/>
  <c r="AE1568" i="5" s="1"/>
  <c r="AE1569" i="5" s="1"/>
  <c r="AE1570" i="5" s="1"/>
  <c r="AG1560" i="5"/>
  <c r="A1561" i="11" s="1"/>
  <c r="AD1561" i="5"/>
  <c r="Z1562" i="5"/>
  <c r="AC1562" i="5" s="1"/>
  <c r="AJ1560" i="5" l="1"/>
  <c r="AG1561" i="5"/>
  <c r="A1562" i="11" s="1"/>
  <c r="AJ1561" i="5"/>
  <c r="AD1562" i="5"/>
  <c r="AG1562" i="5" s="1"/>
  <c r="Z1563" i="5"/>
  <c r="AC1563" i="5" s="1"/>
  <c r="A1563" i="11" l="1"/>
  <c r="AJ1562" i="5"/>
  <c r="AD1563" i="5"/>
  <c r="AG1563" i="5" s="1"/>
  <c r="Z1564" i="5"/>
  <c r="AC1564" i="5" s="1"/>
  <c r="A1564" i="11" l="1"/>
  <c r="AJ1563" i="5"/>
  <c r="AD1564" i="5"/>
  <c r="AG1564" i="5" s="1"/>
  <c r="Z1565" i="5"/>
  <c r="AC1565" i="5" s="1"/>
  <c r="A1565" i="11" l="1"/>
  <c r="AJ1564" i="5"/>
  <c r="AD1565" i="5"/>
  <c r="AG1565" i="5" s="1"/>
  <c r="Z1566" i="5"/>
  <c r="AC1566" i="5" s="1"/>
  <c r="A1566" i="11" l="1"/>
  <c r="AJ1565" i="5"/>
  <c r="AD1566" i="5"/>
  <c r="AG1566" i="5" s="1"/>
  <c r="Z1567" i="5"/>
  <c r="AC1567" i="5" s="1"/>
  <c r="A1567" i="11" l="1"/>
  <c r="AJ1566" i="5"/>
  <c r="AD1567" i="5"/>
  <c r="AG1567" i="5" s="1"/>
  <c r="Z1568" i="5"/>
  <c r="AC1568" i="5" s="1"/>
  <c r="A1568" i="11" l="1"/>
  <c r="AJ1567" i="5"/>
  <c r="AD1568" i="5"/>
  <c r="AG1568" i="5" s="1"/>
  <c r="Z1569" i="5"/>
  <c r="AC1569" i="5" s="1"/>
  <c r="A1569" i="11" l="1"/>
  <c r="AJ1568" i="5"/>
  <c r="AD1569" i="5"/>
  <c r="AG1569" i="5" s="1"/>
  <c r="Z1570" i="5"/>
  <c r="AC1570" i="5" s="1"/>
  <c r="A1570" i="11" l="1"/>
  <c r="AJ1569" i="5"/>
  <c r="AD1570" i="5"/>
  <c r="Z1571" i="5"/>
  <c r="AC1571" i="5" s="1"/>
  <c r="AG1570" i="5" l="1"/>
  <c r="A1571" i="11" s="1"/>
  <c r="AE1571" i="5"/>
  <c r="AE1572" i="5" s="1"/>
  <c r="AE1573" i="5" s="1"/>
  <c r="AE1574" i="5" s="1"/>
  <c r="AE1575" i="5" s="1"/>
  <c r="AE1576" i="5" s="1"/>
  <c r="AE1577" i="5" s="1"/>
  <c r="AE1578" i="5" s="1"/>
  <c r="AE1579" i="5" s="1"/>
  <c r="AE1580" i="5" s="1"/>
  <c r="AD1571" i="5"/>
  <c r="Z1572" i="5"/>
  <c r="AC1572" i="5" s="1"/>
  <c r="AJ1570" i="5" l="1"/>
  <c r="AG1571" i="5"/>
  <c r="A1572" i="11" s="1"/>
  <c r="AD1572" i="5"/>
  <c r="AG1572" i="5" s="1"/>
  <c r="Z1573" i="5"/>
  <c r="AC1573" i="5" s="1"/>
  <c r="AJ1571" i="5" l="1"/>
  <c r="A1573" i="11"/>
  <c r="AJ1572" i="5"/>
  <c r="AD1573" i="5"/>
  <c r="AG1573" i="5" s="1"/>
  <c r="Z1574" i="5"/>
  <c r="AC1574" i="5" s="1"/>
  <c r="A1574" i="11" l="1"/>
  <c r="AJ1573" i="5"/>
  <c r="AD1574" i="5"/>
  <c r="AG1574" i="5" s="1"/>
  <c r="Z1575" i="5"/>
  <c r="AC1575" i="5" s="1"/>
  <c r="A1575" i="11" l="1"/>
  <c r="AJ1574" i="5"/>
  <c r="AD1575" i="5"/>
  <c r="AG1575" i="5" s="1"/>
  <c r="Z1576" i="5"/>
  <c r="AC1576" i="5" s="1"/>
  <c r="A1576" i="11" l="1"/>
  <c r="AJ1575" i="5"/>
  <c r="AD1576" i="5"/>
  <c r="AG1576" i="5" s="1"/>
  <c r="Z1577" i="5"/>
  <c r="AC1577" i="5" s="1"/>
  <c r="A1577" i="11" l="1"/>
  <c r="AJ1576" i="5"/>
  <c r="AD1577" i="5"/>
  <c r="AG1577" i="5" s="1"/>
  <c r="Z1578" i="5"/>
  <c r="AC1578" i="5" s="1"/>
  <c r="A1578" i="11" l="1"/>
  <c r="AJ1577" i="5"/>
  <c r="AD1578" i="5"/>
  <c r="AG1578" i="5" s="1"/>
  <c r="Z1579" i="5"/>
  <c r="AC1579" i="5" s="1"/>
  <c r="A1579" i="11" l="1"/>
  <c r="AJ1578" i="5"/>
  <c r="AD1579" i="5"/>
  <c r="AG1579" i="5" s="1"/>
  <c r="Z1580" i="5"/>
  <c r="AC1580" i="5" s="1"/>
  <c r="A1580" i="11" l="1"/>
  <c r="AJ1579" i="5"/>
  <c r="AD1580" i="5"/>
  <c r="Z1581" i="5"/>
  <c r="AC1581" i="5" s="1"/>
  <c r="AE1581" i="5" l="1"/>
  <c r="AE1582" i="5" s="1"/>
  <c r="AE1583" i="5" s="1"/>
  <c r="AE1584" i="5" s="1"/>
  <c r="AE1585" i="5" s="1"/>
  <c r="AE1586" i="5" s="1"/>
  <c r="AE1587" i="5" s="1"/>
  <c r="AE1588" i="5" s="1"/>
  <c r="AE1589" i="5" s="1"/>
  <c r="AE1590" i="5" s="1"/>
  <c r="AG1580" i="5"/>
  <c r="A1581" i="11" s="1"/>
  <c r="AD1581" i="5"/>
  <c r="Z1582" i="5"/>
  <c r="AC1582" i="5" s="1"/>
  <c r="AJ1580" i="5" l="1"/>
  <c r="AG1581" i="5"/>
  <c r="A1582" i="11" s="1"/>
  <c r="AD1582" i="5"/>
  <c r="AG1582" i="5" s="1"/>
  <c r="Z1583" i="5"/>
  <c r="AC1583" i="5" s="1"/>
  <c r="AJ1581" i="5" l="1"/>
  <c r="A1583" i="11"/>
  <c r="AJ1582" i="5"/>
  <c r="AD1583" i="5"/>
  <c r="AG1583" i="5" s="1"/>
  <c r="Z1584" i="5"/>
  <c r="AC1584" i="5" s="1"/>
  <c r="A1584" i="11" l="1"/>
  <c r="AJ1583" i="5"/>
  <c r="AD1584" i="5"/>
  <c r="AG1584" i="5" s="1"/>
  <c r="Z1585" i="5"/>
  <c r="AC1585" i="5" s="1"/>
  <c r="A1585" i="11" l="1"/>
  <c r="AJ1584" i="5"/>
  <c r="AD1585" i="5"/>
  <c r="AG1585" i="5" s="1"/>
  <c r="Z1586" i="5"/>
  <c r="AC1586" i="5" s="1"/>
  <c r="A1586" i="11" l="1"/>
  <c r="AJ1585" i="5"/>
  <c r="AD1586" i="5"/>
  <c r="AG1586" i="5" s="1"/>
  <c r="Z1587" i="5"/>
  <c r="AC1587" i="5" s="1"/>
  <c r="A1587" i="11" l="1"/>
  <c r="AJ1586" i="5"/>
  <c r="AD1587" i="5"/>
  <c r="AG1587" i="5" s="1"/>
  <c r="Z1588" i="5"/>
  <c r="AC1588" i="5" s="1"/>
  <c r="A1588" i="11" l="1"/>
  <c r="AJ1587" i="5"/>
  <c r="AD1588" i="5"/>
  <c r="AG1588" i="5" s="1"/>
  <c r="Z1589" i="5"/>
  <c r="AC1589" i="5" s="1"/>
  <c r="A1589" i="11" l="1"/>
  <c r="AJ1588" i="5"/>
  <c r="AD1589" i="5"/>
  <c r="AG1589" i="5" s="1"/>
  <c r="Z1590" i="5"/>
  <c r="AC1590" i="5" s="1"/>
  <c r="A1590" i="11" l="1"/>
  <c r="AJ1589" i="5"/>
  <c r="AD1590" i="5"/>
  <c r="Z1591" i="5"/>
  <c r="AC1591" i="5" s="1"/>
  <c r="AG1590" i="5" l="1"/>
  <c r="A1591" i="11" s="1"/>
  <c r="AE1591" i="5"/>
  <c r="AE1592" i="5" s="1"/>
  <c r="AE1593" i="5" s="1"/>
  <c r="AE1594" i="5" s="1"/>
  <c r="AE1595" i="5" s="1"/>
  <c r="AE1596" i="5" s="1"/>
  <c r="AE1597" i="5" s="1"/>
  <c r="AE1598" i="5" s="1"/>
  <c r="AE1599" i="5" s="1"/>
  <c r="AE1600" i="5" s="1"/>
  <c r="AD1591" i="5"/>
  <c r="Z1592" i="5"/>
  <c r="AC1592" i="5" s="1"/>
  <c r="AJ1590" i="5" l="1"/>
  <c r="AG1591" i="5"/>
  <c r="AJ1591" i="5" s="1"/>
  <c r="AD1592" i="5"/>
  <c r="AG1592" i="5" s="1"/>
  <c r="Z1593" i="5"/>
  <c r="AC1593" i="5" s="1"/>
  <c r="A1592" i="11" l="1"/>
  <c r="A1593" i="11"/>
  <c r="AJ1592" i="5"/>
  <c r="AD1593" i="5"/>
  <c r="AG1593" i="5" s="1"/>
  <c r="Z1594" i="5"/>
  <c r="AC1594" i="5" s="1"/>
  <c r="A1594" i="11" l="1"/>
  <c r="AJ1593" i="5"/>
  <c r="AD1594" i="5"/>
  <c r="AG1594" i="5" s="1"/>
  <c r="Z1595" i="5"/>
  <c r="AC1595" i="5" s="1"/>
  <c r="A1595" i="11" l="1"/>
  <c r="AJ1594" i="5"/>
  <c r="AD1595" i="5"/>
  <c r="AG1595" i="5" s="1"/>
  <c r="Z1596" i="5"/>
  <c r="AC1596" i="5" s="1"/>
  <c r="A1596" i="11" l="1"/>
  <c r="AJ1595" i="5"/>
  <c r="AD1596" i="5"/>
  <c r="AG1596" i="5" s="1"/>
  <c r="Z1597" i="5"/>
  <c r="AC1597" i="5" s="1"/>
  <c r="A1597" i="11" l="1"/>
  <c r="AJ1596" i="5"/>
  <c r="AD1597" i="5"/>
  <c r="AG1597" i="5" s="1"/>
  <c r="Z1598" i="5"/>
  <c r="AC1598" i="5" s="1"/>
  <c r="A1598" i="11" l="1"/>
  <c r="AJ1597" i="5"/>
  <c r="AD1598" i="5"/>
  <c r="AG1598" i="5" s="1"/>
  <c r="Z1599" i="5"/>
  <c r="AC1599" i="5" s="1"/>
  <c r="A1599" i="11" l="1"/>
  <c r="AJ1598" i="5"/>
  <c r="AD1599" i="5"/>
  <c r="AG1599" i="5" s="1"/>
  <c r="Z1600" i="5"/>
  <c r="AC1600" i="5" s="1"/>
  <c r="A1600" i="11" l="1"/>
  <c r="AJ1599" i="5"/>
  <c r="AD1600" i="5"/>
  <c r="Z1601" i="5"/>
  <c r="AC1601" i="5" s="1"/>
  <c r="AE1601" i="5" l="1"/>
  <c r="AE1602" i="5" s="1"/>
  <c r="AE1603" i="5" s="1"/>
  <c r="AE1604" i="5" s="1"/>
  <c r="AE1605" i="5" s="1"/>
  <c r="AE1606" i="5" s="1"/>
  <c r="AE1607" i="5" s="1"/>
  <c r="AE1608" i="5" s="1"/>
  <c r="AE1609" i="5" s="1"/>
  <c r="AE1610" i="5" s="1"/>
  <c r="AG1600" i="5"/>
  <c r="A1601" i="11" s="1"/>
  <c r="AD1601" i="5"/>
  <c r="Z1602" i="5"/>
  <c r="AC1602" i="5" s="1"/>
  <c r="AG1601" i="5" l="1"/>
  <c r="A1602" i="11" s="1"/>
  <c r="AJ1600" i="5"/>
  <c r="AJ1601" i="5"/>
  <c r="AD1602" i="5"/>
  <c r="AG1602" i="5" s="1"/>
  <c r="Z1603" i="5"/>
  <c r="AC1603" i="5" s="1"/>
  <c r="A1603" i="11" l="1"/>
  <c r="AJ1602" i="5"/>
  <c r="AD1603" i="5"/>
  <c r="AG1603" i="5" s="1"/>
  <c r="Z1604" i="5"/>
  <c r="AC1604" i="5" s="1"/>
  <c r="A1604" i="11" l="1"/>
  <c r="AJ1603" i="5"/>
  <c r="AD1604" i="5"/>
  <c r="AG1604" i="5" s="1"/>
  <c r="Z1605" i="5"/>
  <c r="AC1605" i="5" s="1"/>
  <c r="A1605" i="11" l="1"/>
  <c r="AJ1604" i="5"/>
  <c r="AD1605" i="5"/>
  <c r="AG1605" i="5" s="1"/>
  <c r="Z1606" i="5"/>
  <c r="AC1606" i="5" s="1"/>
  <c r="A1606" i="11" l="1"/>
  <c r="AJ1605" i="5"/>
  <c r="AD1606" i="5"/>
  <c r="AG1606" i="5" s="1"/>
  <c r="Z1607" i="5"/>
  <c r="AC1607" i="5" s="1"/>
  <c r="A1607" i="11" l="1"/>
  <c r="AJ1606" i="5"/>
  <c r="AD1607" i="5"/>
  <c r="AG1607" i="5" s="1"/>
  <c r="Z1608" i="5"/>
  <c r="AC1608" i="5" s="1"/>
  <c r="A1608" i="11" l="1"/>
  <c r="AJ1607" i="5"/>
  <c r="AD1608" i="5"/>
  <c r="AG1608" i="5" s="1"/>
  <c r="Z1609" i="5"/>
  <c r="AC1609" i="5" s="1"/>
  <c r="A1609" i="11" l="1"/>
  <c r="AJ1608" i="5"/>
  <c r="AD1609" i="5"/>
  <c r="AG1609" i="5" s="1"/>
  <c r="Z1610" i="5"/>
  <c r="AC1610" i="5" s="1"/>
  <c r="A1610" i="11" l="1"/>
  <c r="AJ1609" i="5"/>
  <c r="AD1610" i="5"/>
  <c r="Z1611" i="5"/>
  <c r="AC1611" i="5" s="1"/>
  <c r="AG1610" i="5" l="1"/>
  <c r="A1611" i="11" s="1"/>
  <c r="AE1611" i="5"/>
  <c r="AE1612" i="5" s="1"/>
  <c r="AE1613" i="5" s="1"/>
  <c r="AE1614" i="5" s="1"/>
  <c r="AE1615" i="5" s="1"/>
  <c r="AE1616" i="5" s="1"/>
  <c r="AE1617" i="5" s="1"/>
  <c r="AE1618" i="5" s="1"/>
  <c r="AE1619" i="5" s="1"/>
  <c r="AE1620" i="5" s="1"/>
  <c r="AJ1610" i="5"/>
  <c r="AD1611" i="5"/>
  <c r="Z1612" i="5"/>
  <c r="AC1612" i="5" s="1"/>
  <c r="AG1611" i="5" l="1"/>
  <c r="A1612" i="11" s="1"/>
  <c r="AJ1611" i="5"/>
  <c r="AD1612" i="5"/>
  <c r="AG1612" i="5" s="1"/>
  <c r="Z1613" i="5"/>
  <c r="AC1613" i="5" s="1"/>
  <c r="A1613" i="11" l="1"/>
  <c r="AJ1612" i="5"/>
  <c r="AD1613" i="5"/>
  <c r="AG1613" i="5" s="1"/>
  <c r="Z1614" i="5"/>
  <c r="AC1614" i="5" s="1"/>
  <c r="A1614" i="11" l="1"/>
  <c r="AJ1613" i="5"/>
  <c r="AD1614" i="5"/>
  <c r="AG1614" i="5" s="1"/>
  <c r="Z1615" i="5"/>
  <c r="AC1615" i="5" s="1"/>
  <c r="A1615" i="11" l="1"/>
  <c r="AJ1614" i="5"/>
  <c r="AD1615" i="5"/>
  <c r="AG1615" i="5" s="1"/>
  <c r="Z1616" i="5"/>
  <c r="AC1616" i="5" s="1"/>
  <c r="A1616" i="11" l="1"/>
  <c r="AJ1615" i="5"/>
  <c r="AD1616" i="5"/>
  <c r="AG1616" i="5" s="1"/>
  <c r="Z1617" i="5"/>
  <c r="AC1617" i="5" s="1"/>
  <c r="A1617" i="11" l="1"/>
  <c r="AJ1616" i="5"/>
  <c r="AD1617" i="5"/>
  <c r="AG1617" i="5" s="1"/>
  <c r="Z1618" i="5"/>
  <c r="AC1618" i="5" s="1"/>
  <c r="A1618" i="11" l="1"/>
  <c r="AJ1617" i="5"/>
  <c r="AD1618" i="5"/>
  <c r="AG1618" i="5" s="1"/>
  <c r="Z1619" i="5"/>
  <c r="AC1619" i="5" s="1"/>
  <c r="A1619" i="11" l="1"/>
  <c r="AJ1618" i="5"/>
  <c r="AD1619" i="5"/>
  <c r="AG1619" i="5" s="1"/>
  <c r="Z1620" i="5"/>
  <c r="AC1620" i="5" s="1"/>
  <c r="A1620" i="11" l="1"/>
  <c r="AJ1619" i="5"/>
  <c r="AD1620" i="5"/>
  <c r="Z1621" i="5"/>
  <c r="AC1621" i="5" s="1"/>
  <c r="AG1620" i="5" l="1"/>
  <c r="A1621" i="11" s="1"/>
  <c r="AE1621" i="5"/>
  <c r="AE1622" i="5" s="1"/>
  <c r="AE1623" i="5" s="1"/>
  <c r="AE1624" i="5" s="1"/>
  <c r="AE1625" i="5" s="1"/>
  <c r="AE1626" i="5" s="1"/>
  <c r="AE1627" i="5" s="1"/>
  <c r="AE1628" i="5" s="1"/>
  <c r="AE1629" i="5" s="1"/>
  <c r="AE1630" i="5" s="1"/>
  <c r="AD1621" i="5"/>
  <c r="Z1622" i="5"/>
  <c r="AC1622" i="5" s="1"/>
  <c r="AJ1620" i="5" l="1"/>
  <c r="AG1621" i="5"/>
  <c r="AJ1621" i="5" s="1"/>
  <c r="AD1622" i="5"/>
  <c r="AG1622" i="5" s="1"/>
  <c r="Z1623" i="5"/>
  <c r="AC1623" i="5" s="1"/>
  <c r="A1622" i="11" l="1"/>
  <c r="A1623" i="11"/>
  <c r="AJ1622" i="5"/>
  <c r="AD1623" i="5"/>
  <c r="AG1623" i="5" s="1"/>
  <c r="Z1624" i="5"/>
  <c r="AC1624" i="5" s="1"/>
  <c r="A1624" i="11" l="1"/>
  <c r="AJ1623" i="5"/>
  <c r="AD1624" i="5"/>
  <c r="AG1624" i="5" s="1"/>
  <c r="Z1625" i="5"/>
  <c r="AC1625" i="5" s="1"/>
  <c r="A1625" i="11" l="1"/>
  <c r="AJ1624" i="5"/>
  <c r="AD1625" i="5"/>
  <c r="AG1625" i="5" s="1"/>
  <c r="Z1626" i="5"/>
  <c r="AC1626" i="5" s="1"/>
  <c r="A1626" i="11" l="1"/>
  <c r="AJ1625" i="5"/>
  <c r="AD1626" i="5"/>
  <c r="AG1626" i="5" s="1"/>
  <c r="Z1627" i="5"/>
  <c r="AC1627" i="5" s="1"/>
  <c r="A1627" i="11" l="1"/>
  <c r="AJ1626" i="5"/>
  <c r="AD1627" i="5"/>
  <c r="AG1627" i="5" s="1"/>
  <c r="Z1628" i="5"/>
  <c r="AC1628" i="5" s="1"/>
  <c r="A1628" i="11" l="1"/>
  <c r="AJ1627" i="5"/>
  <c r="AD1628" i="5"/>
  <c r="AG1628" i="5" s="1"/>
  <c r="Z1629" i="5"/>
  <c r="AC1629" i="5" s="1"/>
  <c r="A1629" i="11" l="1"/>
  <c r="AJ1628" i="5"/>
  <c r="AD1629" i="5"/>
  <c r="AG1629" i="5" s="1"/>
  <c r="Z1630" i="5"/>
  <c r="AC1630" i="5" s="1"/>
  <c r="A1630" i="11" l="1"/>
  <c r="AJ1629" i="5"/>
  <c r="AD1630" i="5"/>
  <c r="Z1631" i="5"/>
  <c r="AC1631" i="5" s="1"/>
  <c r="AG1630" i="5" l="1"/>
  <c r="A1631" i="11" s="1"/>
  <c r="AE1631" i="5"/>
  <c r="AE1632" i="5" s="1"/>
  <c r="AE1633" i="5" s="1"/>
  <c r="AE1634" i="5" s="1"/>
  <c r="AE1635" i="5" s="1"/>
  <c r="AE1636" i="5" s="1"/>
  <c r="AE1637" i="5" s="1"/>
  <c r="AE1638" i="5" s="1"/>
  <c r="AE1639" i="5" s="1"/>
  <c r="AE1640" i="5" s="1"/>
  <c r="AJ1630" i="5"/>
  <c r="AD1631" i="5"/>
  <c r="Z1632" i="5"/>
  <c r="AC1632" i="5" s="1"/>
  <c r="AG1631" i="5" l="1"/>
  <c r="A1632" i="11" s="1"/>
  <c r="AJ1631" i="5"/>
  <c r="AD1632" i="5"/>
  <c r="AG1632" i="5" s="1"/>
  <c r="Z1633" i="5"/>
  <c r="AC1633" i="5" s="1"/>
  <c r="A1633" i="11" l="1"/>
  <c r="AJ1632" i="5"/>
  <c r="AD1633" i="5"/>
  <c r="AG1633" i="5" s="1"/>
  <c r="Z1634" i="5"/>
  <c r="AC1634" i="5" s="1"/>
  <c r="A1634" i="11" l="1"/>
  <c r="AJ1633" i="5"/>
  <c r="AD1634" i="5"/>
  <c r="AG1634" i="5" s="1"/>
  <c r="Z1635" i="5"/>
  <c r="AC1635" i="5" s="1"/>
  <c r="A1635" i="11" l="1"/>
  <c r="AJ1634" i="5"/>
  <c r="AD1635" i="5"/>
  <c r="AG1635" i="5" s="1"/>
  <c r="Z1636" i="5"/>
  <c r="AC1636" i="5" s="1"/>
  <c r="A1636" i="11" l="1"/>
  <c r="AJ1635" i="5"/>
  <c r="AD1636" i="5"/>
  <c r="AG1636" i="5" s="1"/>
  <c r="Z1637" i="5"/>
  <c r="AC1637" i="5" s="1"/>
  <c r="A1637" i="11" l="1"/>
  <c r="AJ1636" i="5"/>
  <c r="AD1637" i="5"/>
  <c r="AG1637" i="5" s="1"/>
  <c r="Z1638" i="5"/>
  <c r="AC1638" i="5" s="1"/>
  <c r="A1638" i="11" l="1"/>
  <c r="AJ1637" i="5"/>
  <c r="AD1638" i="5"/>
  <c r="AG1638" i="5" s="1"/>
  <c r="Z1639" i="5"/>
  <c r="AC1639" i="5" s="1"/>
  <c r="A1639" i="11" l="1"/>
  <c r="AJ1638" i="5"/>
  <c r="AD1639" i="5"/>
  <c r="AG1639" i="5" s="1"/>
  <c r="Z1640" i="5"/>
  <c r="AC1640" i="5" s="1"/>
  <c r="A1640" i="11" l="1"/>
  <c r="AJ1639" i="5"/>
  <c r="AD1640" i="5"/>
  <c r="Z1641" i="5"/>
  <c r="AC1641" i="5" s="1"/>
  <c r="AG1640" i="5" l="1"/>
  <c r="A1641" i="11" s="1"/>
  <c r="AE1641" i="5"/>
  <c r="AE1642" i="5" s="1"/>
  <c r="AE1643" i="5" s="1"/>
  <c r="AE1644" i="5" s="1"/>
  <c r="AE1645" i="5" s="1"/>
  <c r="AE1646" i="5" s="1"/>
  <c r="AE1647" i="5" s="1"/>
  <c r="AE1648" i="5" s="1"/>
  <c r="AE1649" i="5" s="1"/>
  <c r="AE1650" i="5" s="1"/>
  <c r="AJ1640" i="5"/>
  <c r="AD1641" i="5"/>
  <c r="Z1642" i="5"/>
  <c r="AC1642" i="5" s="1"/>
  <c r="AG1641" i="5" l="1"/>
  <c r="A1642" i="11" s="1"/>
  <c r="AD1642" i="5"/>
  <c r="AG1642" i="5" s="1"/>
  <c r="Z1643" i="5"/>
  <c r="AC1643" i="5" s="1"/>
  <c r="AJ1641" i="5" l="1"/>
  <c r="A1643" i="11"/>
  <c r="AJ1642" i="5"/>
  <c r="AD1643" i="5"/>
  <c r="AG1643" i="5" s="1"/>
  <c r="Z1644" i="5"/>
  <c r="AC1644" i="5" s="1"/>
  <c r="A1644" i="11" l="1"/>
  <c r="AJ1643" i="5"/>
  <c r="AD1644" i="5"/>
  <c r="AG1644" i="5" s="1"/>
  <c r="Z1645" i="5"/>
  <c r="AC1645" i="5" s="1"/>
  <c r="A1645" i="11" l="1"/>
  <c r="AJ1644" i="5"/>
  <c r="AD1645" i="5"/>
  <c r="AG1645" i="5" s="1"/>
  <c r="Z1646" i="5"/>
  <c r="AC1646" i="5" s="1"/>
  <c r="A1646" i="11" l="1"/>
  <c r="AJ1645" i="5"/>
  <c r="AD1646" i="5"/>
  <c r="AG1646" i="5" s="1"/>
  <c r="Z1647" i="5"/>
  <c r="AC1647" i="5" s="1"/>
  <c r="A1647" i="11" l="1"/>
  <c r="AJ1646" i="5"/>
  <c r="AD1647" i="5"/>
  <c r="AG1647" i="5" s="1"/>
  <c r="Z1648" i="5"/>
  <c r="AC1648" i="5" s="1"/>
  <c r="A1648" i="11" l="1"/>
  <c r="AJ1647" i="5"/>
  <c r="AD1648" i="5"/>
  <c r="AG1648" i="5" s="1"/>
  <c r="Z1649" i="5"/>
  <c r="AC1649" i="5" s="1"/>
  <c r="A1649" i="11" l="1"/>
  <c r="AJ1648" i="5"/>
  <c r="AD1649" i="5"/>
  <c r="AG1649" i="5" s="1"/>
  <c r="Z1650" i="5"/>
  <c r="AC1650" i="5" s="1"/>
  <c r="A1650" i="11" l="1"/>
  <c r="AJ1649" i="5"/>
  <c r="AD1650" i="5"/>
  <c r="Z1651" i="5"/>
  <c r="AC1651" i="5" s="1"/>
  <c r="AG1650" i="5" l="1"/>
  <c r="A1651" i="11" s="1"/>
  <c r="AE1651" i="5"/>
  <c r="AE1652" i="5" s="1"/>
  <c r="AE1653" i="5" s="1"/>
  <c r="AE1654" i="5" s="1"/>
  <c r="AE1655" i="5" s="1"/>
  <c r="AE1656" i="5" s="1"/>
  <c r="AE1657" i="5" s="1"/>
  <c r="AE1658" i="5" s="1"/>
  <c r="AE1659" i="5" s="1"/>
  <c r="AE1660" i="5" s="1"/>
  <c r="AJ1650" i="5"/>
  <c r="AD1651" i="5"/>
  <c r="Z1652" i="5"/>
  <c r="AC1652" i="5" s="1"/>
  <c r="AG1651" i="5" l="1"/>
  <c r="A1652" i="11" s="1"/>
  <c r="AJ1651" i="5"/>
  <c r="AD1652" i="5"/>
  <c r="AG1652" i="5" s="1"/>
  <c r="Z1653" i="5"/>
  <c r="AC1653" i="5" s="1"/>
  <c r="A1653" i="11" l="1"/>
  <c r="AJ1652" i="5"/>
  <c r="AD1653" i="5"/>
  <c r="AG1653" i="5" s="1"/>
  <c r="Z1654" i="5"/>
  <c r="AC1654" i="5" s="1"/>
  <c r="A1654" i="11" l="1"/>
  <c r="AJ1653" i="5"/>
  <c r="AD1654" i="5"/>
  <c r="AG1654" i="5" s="1"/>
  <c r="Z1655" i="5"/>
  <c r="AC1655" i="5" s="1"/>
  <c r="A1655" i="11" l="1"/>
  <c r="AJ1654" i="5"/>
  <c r="AD1655" i="5"/>
  <c r="AG1655" i="5" s="1"/>
  <c r="Z1656" i="5"/>
  <c r="AC1656" i="5" s="1"/>
  <c r="A1656" i="11" l="1"/>
  <c r="AJ1655" i="5"/>
  <c r="AD1656" i="5"/>
  <c r="AG1656" i="5" s="1"/>
  <c r="Z1657" i="5"/>
  <c r="AC1657" i="5" s="1"/>
  <c r="A1657" i="11" l="1"/>
  <c r="AJ1656" i="5"/>
  <c r="AD1657" i="5"/>
  <c r="AG1657" i="5" s="1"/>
  <c r="Z1658" i="5"/>
  <c r="AC1658" i="5" s="1"/>
  <c r="A1658" i="11" l="1"/>
  <c r="AJ1657" i="5"/>
  <c r="AD1658" i="5"/>
  <c r="AG1658" i="5" s="1"/>
  <c r="Z1659" i="5"/>
  <c r="AC1659" i="5" s="1"/>
  <c r="A1659" i="11" l="1"/>
  <c r="AJ1658" i="5"/>
  <c r="AD1659" i="5"/>
  <c r="AG1659" i="5" s="1"/>
  <c r="Z1660" i="5"/>
  <c r="AC1660" i="5" s="1"/>
  <c r="A1660" i="11" l="1"/>
  <c r="AJ1659" i="5"/>
  <c r="AD1660" i="5"/>
  <c r="Z1661" i="5"/>
  <c r="AC1661" i="5" s="1"/>
  <c r="AE1661" i="5" l="1"/>
  <c r="AE1662" i="5" s="1"/>
  <c r="AE1663" i="5" s="1"/>
  <c r="AE1664" i="5" s="1"/>
  <c r="AE1665" i="5" s="1"/>
  <c r="AE1666" i="5" s="1"/>
  <c r="AE1667" i="5" s="1"/>
  <c r="AE1668" i="5" s="1"/>
  <c r="AE1669" i="5" s="1"/>
  <c r="AE1670" i="5" s="1"/>
  <c r="AG1660" i="5"/>
  <c r="A1661" i="11" s="1"/>
  <c r="AD1661" i="5"/>
  <c r="AG1661" i="5" s="1"/>
  <c r="Z1662" i="5"/>
  <c r="AC1662" i="5" s="1"/>
  <c r="AJ1660" i="5" l="1"/>
  <c r="A1662" i="11"/>
  <c r="AJ1661" i="5"/>
  <c r="AD1662" i="5"/>
  <c r="AG1662" i="5" s="1"/>
  <c r="Z1663" i="5"/>
  <c r="AC1663" i="5" s="1"/>
  <c r="A1663" i="11" l="1"/>
  <c r="AJ1662" i="5"/>
  <c r="AD1663" i="5"/>
  <c r="AG1663" i="5" s="1"/>
  <c r="Z1664" i="5"/>
  <c r="AC1664" i="5" s="1"/>
  <c r="A1664" i="11" l="1"/>
  <c r="AJ1663" i="5"/>
  <c r="AD1664" i="5"/>
  <c r="AG1664" i="5" s="1"/>
  <c r="Z1665" i="5"/>
  <c r="AC1665" i="5" s="1"/>
  <c r="A1665" i="11" l="1"/>
  <c r="AJ1664" i="5"/>
  <c r="AD1665" i="5"/>
  <c r="AG1665" i="5" s="1"/>
  <c r="Z1666" i="5"/>
  <c r="AC1666" i="5" s="1"/>
  <c r="A1666" i="11" l="1"/>
  <c r="AJ1665" i="5"/>
  <c r="AD1666" i="5"/>
  <c r="AG1666" i="5" s="1"/>
  <c r="Z1667" i="5"/>
  <c r="AC1667" i="5" s="1"/>
  <c r="A1667" i="11" l="1"/>
  <c r="AJ1666" i="5"/>
  <c r="AD1667" i="5"/>
  <c r="AG1667" i="5" s="1"/>
  <c r="Z1668" i="5"/>
  <c r="AC1668" i="5" s="1"/>
  <c r="A1668" i="11" l="1"/>
  <c r="AJ1667" i="5"/>
  <c r="AD1668" i="5"/>
  <c r="AG1668" i="5" s="1"/>
  <c r="Z1669" i="5"/>
  <c r="AC1669" i="5" s="1"/>
  <c r="A1669" i="11" l="1"/>
  <c r="AJ1668" i="5"/>
  <c r="AD1669" i="5"/>
  <c r="AG1669" i="5" s="1"/>
  <c r="Z1670" i="5"/>
  <c r="AC1670" i="5" s="1"/>
  <c r="A1670" i="11" l="1"/>
  <c r="AJ1669" i="5"/>
  <c r="AD1670" i="5"/>
  <c r="Z1671" i="5"/>
  <c r="AC1671" i="5" s="1"/>
  <c r="AG1670" i="5" l="1"/>
  <c r="A1671" i="11" s="1"/>
  <c r="AE1671" i="5"/>
  <c r="AE1672" i="5" s="1"/>
  <c r="AE1673" i="5" s="1"/>
  <c r="AE1674" i="5" s="1"/>
  <c r="AE1675" i="5" s="1"/>
  <c r="AE1676" i="5" s="1"/>
  <c r="AE1677" i="5" s="1"/>
  <c r="AE1678" i="5" s="1"/>
  <c r="AE1679" i="5" s="1"/>
  <c r="AE1680" i="5" s="1"/>
  <c r="AJ1670" i="5"/>
  <c r="AD1671" i="5"/>
  <c r="Z1672" i="5"/>
  <c r="AC1672" i="5" s="1"/>
  <c r="AG1671" i="5" l="1"/>
  <c r="A1672" i="11" s="1"/>
  <c r="AD1672" i="5"/>
  <c r="AG1672" i="5" s="1"/>
  <c r="Z1673" i="5"/>
  <c r="AC1673" i="5" s="1"/>
  <c r="AJ1671" i="5" l="1"/>
  <c r="A1673" i="11"/>
  <c r="AJ1672" i="5"/>
  <c r="AD1673" i="5"/>
  <c r="AG1673" i="5" s="1"/>
  <c r="Z1674" i="5"/>
  <c r="AC1674" i="5" s="1"/>
  <c r="A1674" i="11" l="1"/>
  <c r="AJ1673" i="5"/>
  <c r="AD1674" i="5"/>
  <c r="AG1674" i="5" s="1"/>
  <c r="Z1675" i="5"/>
  <c r="AC1675" i="5" s="1"/>
  <c r="A1675" i="11" l="1"/>
  <c r="AJ1674" i="5"/>
  <c r="AD1675" i="5"/>
  <c r="AG1675" i="5" s="1"/>
  <c r="Z1676" i="5"/>
  <c r="AC1676" i="5" s="1"/>
  <c r="A1676" i="11" l="1"/>
  <c r="AJ1675" i="5"/>
  <c r="AD1676" i="5"/>
  <c r="AG1676" i="5" s="1"/>
  <c r="Z1677" i="5"/>
  <c r="AC1677" i="5" s="1"/>
  <c r="A1677" i="11" l="1"/>
  <c r="AJ1676" i="5"/>
  <c r="AD1677" i="5"/>
  <c r="AG1677" i="5" s="1"/>
  <c r="Z1678" i="5"/>
  <c r="AC1678" i="5" s="1"/>
  <c r="A1678" i="11" l="1"/>
  <c r="AJ1677" i="5"/>
  <c r="AD1678" i="5"/>
  <c r="AG1678" i="5" s="1"/>
  <c r="Z1679" i="5"/>
  <c r="AC1679" i="5" s="1"/>
  <c r="A1679" i="11" l="1"/>
  <c r="AJ1678" i="5"/>
  <c r="AD1679" i="5"/>
  <c r="AG1679" i="5" s="1"/>
  <c r="Z1680" i="5"/>
  <c r="AC1680" i="5" s="1"/>
  <c r="A1680" i="11" l="1"/>
  <c r="AJ1679" i="5"/>
  <c r="AD1680" i="5"/>
  <c r="Z1681" i="5"/>
  <c r="AC1681" i="5" s="1"/>
  <c r="AG1680" i="5" l="1"/>
  <c r="AE1681" i="5"/>
  <c r="AE1682" i="5" s="1"/>
  <c r="AE1683" i="5" s="1"/>
  <c r="AE1684" i="5" s="1"/>
  <c r="AE1685" i="5" s="1"/>
  <c r="AE1686" i="5" s="1"/>
  <c r="AE1687" i="5" s="1"/>
  <c r="AE1688" i="5" s="1"/>
  <c r="AE1689" i="5" s="1"/>
  <c r="AE1690" i="5" s="1"/>
  <c r="A1681" i="11"/>
  <c r="AJ1680" i="5"/>
  <c r="AD1681" i="5"/>
  <c r="Z1682" i="5"/>
  <c r="AC1682" i="5" s="1"/>
  <c r="AG1681" i="5" l="1"/>
  <c r="A1682" i="11" s="1"/>
  <c r="AD1682" i="5"/>
  <c r="AG1682" i="5" s="1"/>
  <c r="Z1683" i="5"/>
  <c r="AC1683" i="5" s="1"/>
  <c r="AJ1681" i="5" l="1"/>
  <c r="A1683" i="11"/>
  <c r="AJ1682" i="5"/>
  <c r="AD1683" i="5"/>
  <c r="AG1683" i="5" s="1"/>
  <c r="Z1684" i="5"/>
  <c r="AC1684" i="5" s="1"/>
  <c r="A1684" i="11" l="1"/>
  <c r="AJ1683" i="5"/>
  <c r="AD1684" i="5"/>
  <c r="AG1684" i="5" s="1"/>
  <c r="Z1685" i="5"/>
  <c r="AC1685" i="5" s="1"/>
  <c r="A1685" i="11" l="1"/>
  <c r="AJ1684" i="5"/>
  <c r="AD1685" i="5"/>
  <c r="AG1685" i="5" s="1"/>
  <c r="Z1686" i="5"/>
  <c r="AC1686" i="5" s="1"/>
  <c r="A1686" i="11" l="1"/>
  <c r="AJ1685" i="5"/>
  <c r="AD1686" i="5"/>
  <c r="AG1686" i="5" s="1"/>
  <c r="Z1687" i="5"/>
  <c r="AC1687" i="5" s="1"/>
  <c r="A1687" i="11" l="1"/>
  <c r="AJ1686" i="5"/>
  <c r="AD1687" i="5"/>
  <c r="AG1687" i="5" s="1"/>
  <c r="Z1688" i="5"/>
  <c r="AC1688" i="5" s="1"/>
  <c r="A1688" i="11" l="1"/>
  <c r="AJ1687" i="5"/>
  <c r="AD1688" i="5"/>
  <c r="AG1688" i="5" s="1"/>
  <c r="Z1689" i="5"/>
  <c r="AC1689" i="5" s="1"/>
  <c r="A1689" i="11" l="1"/>
  <c r="AJ1688" i="5"/>
  <c r="AD1689" i="5"/>
  <c r="AG1689" i="5" s="1"/>
  <c r="Z1690" i="5"/>
  <c r="AC1690" i="5" s="1"/>
  <c r="A1690" i="11" l="1"/>
  <c r="AJ1689" i="5"/>
  <c r="AD1690" i="5"/>
  <c r="Z1691" i="5"/>
  <c r="AC1691" i="5" s="1"/>
  <c r="AG1690" i="5" l="1"/>
  <c r="AE1691" i="5"/>
  <c r="AE1692" i="5" s="1"/>
  <c r="AE1693" i="5" s="1"/>
  <c r="AE1694" i="5" s="1"/>
  <c r="AE1695" i="5" s="1"/>
  <c r="AE1696" i="5" s="1"/>
  <c r="AE1697" i="5" s="1"/>
  <c r="AE1698" i="5" s="1"/>
  <c r="AE1699" i="5" s="1"/>
  <c r="AE1700" i="5" s="1"/>
  <c r="A1691" i="11"/>
  <c r="AJ1690" i="5"/>
  <c r="AD1691" i="5"/>
  <c r="Z1692" i="5"/>
  <c r="AC1692" i="5" s="1"/>
  <c r="AG1691" i="5" l="1"/>
  <c r="AJ1691" i="5" s="1"/>
  <c r="AD1692" i="5"/>
  <c r="AG1692" i="5" s="1"/>
  <c r="Z1693" i="5"/>
  <c r="AC1693" i="5" s="1"/>
  <c r="A1692" i="11" l="1"/>
  <c r="A1693" i="11"/>
  <c r="AJ1692" i="5"/>
  <c r="AD1693" i="5"/>
  <c r="AG1693" i="5" s="1"/>
  <c r="Z1694" i="5"/>
  <c r="AC1694" i="5" s="1"/>
  <c r="A1694" i="11" l="1"/>
  <c r="AJ1693" i="5"/>
  <c r="AD1694" i="5"/>
  <c r="AG1694" i="5" s="1"/>
  <c r="Z1695" i="5"/>
  <c r="AC1695" i="5" s="1"/>
  <c r="A1695" i="11" l="1"/>
  <c r="AJ1694" i="5"/>
  <c r="AD1695" i="5"/>
  <c r="AG1695" i="5" s="1"/>
  <c r="Z1696" i="5"/>
  <c r="AC1696" i="5" s="1"/>
  <c r="A1696" i="11" l="1"/>
  <c r="AJ1695" i="5"/>
  <c r="AD1696" i="5"/>
  <c r="AG1696" i="5" s="1"/>
  <c r="Z1697" i="5"/>
  <c r="AC1697" i="5" s="1"/>
  <c r="A1697" i="11" l="1"/>
  <c r="AJ1696" i="5"/>
  <c r="AD1697" i="5"/>
  <c r="AG1697" i="5" s="1"/>
  <c r="Z1698" i="5"/>
  <c r="AC1698" i="5" s="1"/>
  <c r="A1698" i="11" l="1"/>
  <c r="AJ1697" i="5"/>
  <c r="AD1698" i="5"/>
  <c r="AG1698" i="5" s="1"/>
  <c r="Z1699" i="5"/>
  <c r="AC1699" i="5" s="1"/>
  <c r="A1699" i="11" l="1"/>
  <c r="AJ1698" i="5"/>
  <c r="AD1699" i="5"/>
  <c r="AG1699" i="5" s="1"/>
  <c r="Z1700" i="5"/>
  <c r="AC1700" i="5" s="1"/>
  <c r="A1700" i="11" l="1"/>
  <c r="AJ1699" i="5"/>
  <c r="AD1700" i="5"/>
  <c r="Z1701" i="5"/>
  <c r="AC1701" i="5" s="1"/>
  <c r="AG1700" i="5" l="1"/>
  <c r="AJ1700" i="5" s="1"/>
  <c r="AE1701" i="5"/>
  <c r="AE1702" i="5" s="1"/>
  <c r="AE1703" i="5" s="1"/>
  <c r="AE1704" i="5" s="1"/>
  <c r="AE1705" i="5" s="1"/>
  <c r="AE1706" i="5" s="1"/>
  <c r="AE1707" i="5" s="1"/>
  <c r="AE1708" i="5" s="1"/>
  <c r="AE1709" i="5" s="1"/>
  <c r="AE1710" i="5" s="1"/>
  <c r="A1701" i="11"/>
  <c r="AD1701" i="5"/>
  <c r="Z1702" i="5"/>
  <c r="AC1702" i="5" s="1"/>
  <c r="AG1701" i="5" l="1"/>
  <c r="A1702" i="11" s="1"/>
  <c r="AD1702" i="5"/>
  <c r="AG1702" i="5" s="1"/>
  <c r="Z1703" i="5"/>
  <c r="AC1703" i="5" s="1"/>
  <c r="AJ1701" i="5" l="1"/>
  <c r="A1703" i="11"/>
  <c r="AJ1702" i="5"/>
  <c r="AD1703" i="5"/>
  <c r="AG1703" i="5" s="1"/>
  <c r="Z1704" i="5"/>
  <c r="AC1704" i="5" s="1"/>
  <c r="A1704" i="11" l="1"/>
  <c r="AJ1703" i="5"/>
  <c r="AD1704" i="5"/>
  <c r="AG1704" i="5" s="1"/>
  <c r="Z1705" i="5"/>
  <c r="AC1705" i="5" s="1"/>
  <c r="A1705" i="11" l="1"/>
  <c r="AJ1704" i="5"/>
  <c r="AD1705" i="5"/>
  <c r="AG1705" i="5" s="1"/>
  <c r="Z1706" i="5"/>
  <c r="AC1706" i="5" s="1"/>
  <c r="A1706" i="11" l="1"/>
  <c r="AJ1705" i="5"/>
  <c r="AD1706" i="5"/>
  <c r="AG1706" i="5" s="1"/>
  <c r="Z1707" i="5"/>
  <c r="AC1707" i="5" s="1"/>
  <c r="A1707" i="11" l="1"/>
  <c r="AJ1706" i="5"/>
  <c r="AD1707" i="5"/>
  <c r="AG1707" i="5" s="1"/>
  <c r="Z1708" i="5"/>
  <c r="AC1708" i="5" s="1"/>
  <c r="A1708" i="11" l="1"/>
  <c r="AJ1707" i="5"/>
  <c r="AD1708" i="5"/>
  <c r="AG1708" i="5" s="1"/>
  <c r="Z1709" i="5"/>
  <c r="AC1709" i="5" s="1"/>
  <c r="A1709" i="11" l="1"/>
  <c r="AJ1708" i="5"/>
  <c r="AD1709" i="5"/>
  <c r="AG1709" i="5" s="1"/>
  <c r="Z1710" i="5"/>
  <c r="AC1710" i="5" s="1"/>
  <c r="A1710" i="11" l="1"/>
  <c r="AJ1709" i="5"/>
  <c r="AD1710" i="5"/>
  <c r="Z1711" i="5"/>
  <c r="AC1711" i="5" s="1"/>
  <c r="AG1710" i="5" l="1"/>
  <c r="AE1711" i="5"/>
  <c r="AE1712" i="5" s="1"/>
  <c r="AE1713" i="5" s="1"/>
  <c r="AE1714" i="5" s="1"/>
  <c r="AE1715" i="5" s="1"/>
  <c r="AE1716" i="5" s="1"/>
  <c r="AE1717" i="5" s="1"/>
  <c r="AE1718" i="5" s="1"/>
  <c r="AE1719" i="5" s="1"/>
  <c r="AE1720" i="5" s="1"/>
  <c r="A1711" i="11"/>
  <c r="AJ1710" i="5"/>
  <c r="AD1711" i="5"/>
  <c r="Z1712" i="5"/>
  <c r="AC1712" i="5" s="1"/>
  <c r="AG1711" i="5" l="1"/>
  <c r="A1712" i="11" s="1"/>
  <c r="AD1712" i="5"/>
  <c r="AG1712" i="5" s="1"/>
  <c r="Z1713" i="5"/>
  <c r="AC1713" i="5" s="1"/>
  <c r="AJ1711" i="5" l="1"/>
  <c r="A1713" i="11"/>
  <c r="AJ1712" i="5"/>
  <c r="AD1713" i="5"/>
  <c r="AG1713" i="5" s="1"/>
  <c r="Z1714" i="5"/>
  <c r="AC1714" i="5" s="1"/>
  <c r="A1714" i="11" l="1"/>
  <c r="AJ1713" i="5"/>
  <c r="AD1714" i="5"/>
  <c r="AG1714" i="5" s="1"/>
  <c r="Z1715" i="5"/>
  <c r="AC1715" i="5" s="1"/>
  <c r="A1715" i="11" l="1"/>
  <c r="AJ1714" i="5"/>
  <c r="AD1715" i="5"/>
  <c r="AG1715" i="5" s="1"/>
  <c r="Z1716" i="5"/>
  <c r="AC1716" i="5" s="1"/>
  <c r="A1716" i="11" l="1"/>
  <c r="AJ1715" i="5"/>
  <c r="AD1716" i="5"/>
  <c r="AG1716" i="5" s="1"/>
  <c r="Z1717" i="5"/>
  <c r="AC1717" i="5" s="1"/>
  <c r="A1717" i="11" l="1"/>
  <c r="AJ1716" i="5"/>
  <c r="AD1717" i="5"/>
  <c r="AG1717" i="5" s="1"/>
  <c r="Z1718" i="5"/>
  <c r="AC1718" i="5" s="1"/>
  <c r="A1718" i="11" l="1"/>
  <c r="AJ1717" i="5"/>
  <c r="AD1718" i="5"/>
  <c r="AG1718" i="5" s="1"/>
  <c r="Z1719" i="5"/>
  <c r="AC1719" i="5" s="1"/>
  <c r="A1719" i="11" l="1"/>
  <c r="AJ1718" i="5"/>
  <c r="AD1719" i="5"/>
  <c r="AG1719" i="5" s="1"/>
  <c r="Z1720" i="5"/>
  <c r="AC1720" i="5" s="1"/>
  <c r="A1720" i="11" l="1"/>
  <c r="AJ1719" i="5"/>
  <c r="AD1720" i="5"/>
  <c r="Z1721" i="5"/>
  <c r="AC1721" i="5" s="1"/>
  <c r="AE1721" i="5" l="1"/>
  <c r="AE1722" i="5" s="1"/>
  <c r="AE1723" i="5" s="1"/>
  <c r="AE1724" i="5" s="1"/>
  <c r="AE1725" i="5" s="1"/>
  <c r="AE1726" i="5" s="1"/>
  <c r="AE1727" i="5" s="1"/>
  <c r="AE1728" i="5" s="1"/>
  <c r="AE1729" i="5" s="1"/>
  <c r="AE1730" i="5" s="1"/>
  <c r="AG1720" i="5"/>
  <c r="AJ1720" i="5" s="1"/>
  <c r="AD1721" i="5"/>
  <c r="Z1722" i="5"/>
  <c r="AC1722" i="5" s="1"/>
  <c r="AG1721" i="5" l="1"/>
  <c r="A1721" i="11"/>
  <c r="A1722" i="11"/>
  <c r="AJ1721" i="5"/>
  <c r="AD1722" i="5"/>
  <c r="AG1722" i="5" s="1"/>
  <c r="Z1723" i="5"/>
  <c r="AC1723" i="5" s="1"/>
  <c r="A1723" i="11" l="1"/>
  <c r="AJ1722" i="5"/>
  <c r="AD1723" i="5"/>
  <c r="AG1723" i="5" s="1"/>
  <c r="Z1724" i="5"/>
  <c r="AC1724" i="5" s="1"/>
  <c r="A1724" i="11" l="1"/>
  <c r="AJ1723" i="5"/>
  <c r="AD1724" i="5"/>
  <c r="AG1724" i="5" s="1"/>
  <c r="Z1725" i="5"/>
  <c r="AC1725" i="5" s="1"/>
  <c r="A1725" i="11" l="1"/>
  <c r="AJ1724" i="5"/>
  <c r="AD1725" i="5"/>
  <c r="AG1725" i="5" s="1"/>
  <c r="Z1726" i="5"/>
  <c r="AC1726" i="5" s="1"/>
  <c r="A1726" i="11" l="1"/>
  <c r="AJ1725" i="5"/>
  <c r="AD1726" i="5"/>
  <c r="AG1726" i="5" s="1"/>
  <c r="Z1727" i="5"/>
  <c r="AC1727" i="5" s="1"/>
  <c r="A1727" i="11" l="1"/>
  <c r="AJ1726" i="5"/>
  <c r="AD1727" i="5"/>
  <c r="AG1727" i="5" s="1"/>
  <c r="Z1728" i="5"/>
  <c r="AC1728" i="5" s="1"/>
  <c r="A1728" i="11" l="1"/>
  <c r="AJ1727" i="5"/>
  <c r="AD1728" i="5"/>
  <c r="AG1728" i="5" s="1"/>
  <c r="Z1729" i="5"/>
  <c r="AC1729" i="5" s="1"/>
  <c r="A1729" i="11" l="1"/>
  <c r="AJ1728" i="5"/>
  <c r="AD1729" i="5"/>
  <c r="AG1729" i="5" s="1"/>
  <c r="Z1730" i="5"/>
  <c r="AC1730" i="5" s="1"/>
  <c r="A1730" i="11" l="1"/>
  <c r="AJ1729" i="5"/>
  <c r="AD1730" i="5"/>
  <c r="Z1731" i="5"/>
  <c r="AC1731" i="5" s="1"/>
  <c r="AG1730" i="5" l="1"/>
  <c r="AE1731" i="5"/>
  <c r="AE1732" i="5" s="1"/>
  <c r="AE1733" i="5" s="1"/>
  <c r="AE1734" i="5" s="1"/>
  <c r="AE1735" i="5" s="1"/>
  <c r="AE1736" i="5" s="1"/>
  <c r="AE1737" i="5" s="1"/>
  <c r="AE1738" i="5" s="1"/>
  <c r="AE1739" i="5" s="1"/>
  <c r="AE1740" i="5" s="1"/>
  <c r="A1731" i="11"/>
  <c r="AJ1730" i="5"/>
  <c r="AD1731" i="5"/>
  <c r="Z1732" i="5"/>
  <c r="AC1732" i="5" s="1"/>
  <c r="AG1731" i="5" l="1"/>
  <c r="A1732" i="11" s="1"/>
  <c r="AD1732" i="5"/>
  <c r="AG1732" i="5" s="1"/>
  <c r="Z1733" i="5"/>
  <c r="AC1733" i="5" s="1"/>
  <c r="AJ1731" i="5" l="1"/>
  <c r="A1733" i="11"/>
  <c r="AJ1732" i="5"/>
  <c r="AD1733" i="5"/>
  <c r="AG1733" i="5" s="1"/>
  <c r="Z1734" i="5"/>
  <c r="AC1734" i="5" s="1"/>
  <c r="A1734" i="11" l="1"/>
  <c r="AJ1733" i="5"/>
  <c r="AD1734" i="5"/>
  <c r="AG1734" i="5" s="1"/>
  <c r="Z1735" i="5"/>
  <c r="AC1735" i="5" s="1"/>
  <c r="A1735" i="11" l="1"/>
  <c r="AJ1734" i="5"/>
  <c r="AD1735" i="5"/>
  <c r="AG1735" i="5" s="1"/>
  <c r="Z1736" i="5"/>
  <c r="AC1736" i="5" s="1"/>
  <c r="A1736" i="11" l="1"/>
  <c r="AJ1735" i="5"/>
  <c r="AD1736" i="5"/>
  <c r="AG1736" i="5" s="1"/>
  <c r="Z1737" i="5"/>
  <c r="AC1737" i="5" s="1"/>
  <c r="A1737" i="11" l="1"/>
  <c r="AJ1736" i="5"/>
  <c r="AD1737" i="5"/>
  <c r="AG1737" i="5" s="1"/>
  <c r="Z1738" i="5"/>
  <c r="AC1738" i="5" s="1"/>
  <c r="A1738" i="11" l="1"/>
  <c r="AJ1737" i="5"/>
  <c r="AD1738" i="5"/>
  <c r="AG1738" i="5" s="1"/>
  <c r="Z1739" i="5"/>
  <c r="AC1739" i="5" s="1"/>
  <c r="A1739" i="11" l="1"/>
  <c r="AJ1738" i="5"/>
  <c r="AD1739" i="5"/>
  <c r="AG1739" i="5" s="1"/>
  <c r="Z1740" i="5"/>
  <c r="AC1740" i="5" s="1"/>
  <c r="A1740" i="11" l="1"/>
  <c r="AJ1739" i="5"/>
  <c r="AD1740" i="5"/>
  <c r="Z1741" i="5"/>
  <c r="AC1741" i="5" s="1"/>
  <c r="AE1741" i="5" l="1"/>
  <c r="AE1742" i="5" s="1"/>
  <c r="AE1743" i="5" s="1"/>
  <c r="AE1744" i="5" s="1"/>
  <c r="AE1745" i="5" s="1"/>
  <c r="AE1746" i="5" s="1"/>
  <c r="AE1747" i="5" s="1"/>
  <c r="AE1748" i="5" s="1"/>
  <c r="AE1749" i="5" s="1"/>
  <c r="AE1750" i="5" s="1"/>
  <c r="AG1740" i="5"/>
  <c r="A1741" i="11" s="1"/>
  <c r="AD1741" i="5"/>
  <c r="Z1742" i="5"/>
  <c r="AC1742" i="5" s="1"/>
  <c r="AG1741" i="5" l="1"/>
  <c r="A1742" i="11" s="1"/>
  <c r="AJ1740" i="5"/>
  <c r="AD1742" i="5"/>
  <c r="AG1742" i="5" s="1"/>
  <c r="Z1743" i="5"/>
  <c r="AC1743" i="5" s="1"/>
  <c r="AJ1741" i="5" l="1"/>
  <c r="A1743" i="11"/>
  <c r="AJ1742" i="5"/>
  <c r="AD1743" i="5"/>
  <c r="AG1743" i="5" s="1"/>
  <c r="Z1744" i="5"/>
  <c r="AC1744" i="5" s="1"/>
  <c r="A1744" i="11" l="1"/>
  <c r="AJ1743" i="5"/>
  <c r="AD1744" i="5"/>
  <c r="AG1744" i="5" s="1"/>
  <c r="Z1745" i="5"/>
  <c r="AC1745" i="5" s="1"/>
  <c r="A1745" i="11" l="1"/>
  <c r="AJ1744" i="5"/>
  <c r="AD1745" i="5"/>
  <c r="AG1745" i="5" s="1"/>
  <c r="Z1746" i="5"/>
  <c r="AC1746" i="5" s="1"/>
  <c r="A1746" i="11" l="1"/>
  <c r="AJ1745" i="5"/>
  <c r="AD1746" i="5"/>
  <c r="AG1746" i="5" s="1"/>
  <c r="Z1747" i="5"/>
  <c r="AC1747" i="5" s="1"/>
  <c r="A1747" i="11" l="1"/>
  <c r="AJ1746" i="5"/>
  <c r="AD1747" i="5"/>
  <c r="AG1747" i="5" s="1"/>
  <c r="Z1748" i="5"/>
  <c r="AC1748" i="5" s="1"/>
  <c r="A1748" i="11" l="1"/>
  <c r="AJ1747" i="5"/>
  <c r="AD1748" i="5"/>
  <c r="AG1748" i="5" s="1"/>
  <c r="Z1749" i="5"/>
  <c r="AC1749" i="5" s="1"/>
  <c r="A1749" i="11" l="1"/>
  <c r="AJ1748" i="5"/>
  <c r="AD1749" i="5"/>
  <c r="AG1749" i="5" s="1"/>
  <c r="Z1750" i="5"/>
  <c r="AC1750" i="5" s="1"/>
  <c r="A1750" i="11" l="1"/>
  <c r="AJ1749" i="5"/>
  <c r="AD1750" i="5"/>
  <c r="Z1751" i="5"/>
  <c r="AC1751" i="5" s="1"/>
  <c r="AG1750" i="5" l="1"/>
  <c r="AJ1750" i="5" s="1"/>
  <c r="AE1751" i="5"/>
  <c r="AE1752" i="5" s="1"/>
  <c r="AE1753" i="5" s="1"/>
  <c r="AE1754" i="5" s="1"/>
  <c r="AE1755" i="5" s="1"/>
  <c r="AE1756" i="5" s="1"/>
  <c r="AE1757" i="5" s="1"/>
  <c r="AE1758" i="5" s="1"/>
  <c r="AE1759" i="5" s="1"/>
  <c r="AE1760" i="5" s="1"/>
  <c r="A1751" i="11"/>
  <c r="AD1751" i="5"/>
  <c r="Z1752" i="5"/>
  <c r="AC1752" i="5" s="1"/>
  <c r="AG1751" i="5" l="1"/>
  <c r="AJ1751" i="5" s="1"/>
  <c r="AD1752" i="5"/>
  <c r="AG1752" i="5" s="1"/>
  <c r="Z1753" i="5"/>
  <c r="AC1753" i="5" s="1"/>
  <c r="A1752" i="11" l="1"/>
  <c r="A1753" i="11"/>
  <c r="AJ1752" i="5"/>
  <c r="AD1753" i="5"/>
  <c r="AG1753" i="5" s="1"/>
  <c r="Z1754" i="5"/>
  <c r="AC1754" i="5" s="1"/>
  <c r="A1754" i="11" l="1"/>
  <c r="AJ1753" i="5"/>
  <c r="AD1754" i="5"/>
  <c r="AG1754" i="5" s="1"/>
  <c r="Z1755" i="5"/>
  <c r="AC1755" i="5" s="1"/>
  <c r="A1755" i="11" l="1"/>
  <c r="AJ1754" i="5"/>
  <c r="AD1755" i="5"/>
  <c r="AG1755" i="5" s="1"/>
  <c r="Z1756" i="5"/>
  <c r="AC1756" i="5" s="1"/>
  <c r="A1756" i="11" l="1"/>
  <c r="AJ1755" i="5"/>
  <c r="AD1756" i="5"/>
  <c r="AG1756" i="5" s="1"/>
  <c r="Z1757" i="5"/>
  <c r="AC1757" i="5" s="1"/>
  <c r="A1757" i="11" l="1"/>
  <c r="AJ1756" i="5"/>
  <c r="AD1757" i="5"/>
  <c r="AG1757" i="5" s="1"/>
  <c r="Z1758" i="5"/>
  <c r="AC1758" i="5" s="1"/>
  <c r="A1758" i="11" l="1"/>
  <c r="AJ1757" i="5"/>
  <c r="AD1758" i="5"/>
  <c r="AG1758" i="5" s="1"/>
  <c r="Z1759" i="5"/>
  <c r="AC1759" i="5" s="1"/>
  <c r="A1759" i="11" l="1"/>
  <c r="AJ1758" i="5"/>
  <c r="AD1759" i="5"/>
  <c r="AG1759" i="5" s="1"/>
  <c r="Z1760" i="5"/>
  <c r="AC1760" i="5" s="1"/>
  <c r="A1760" i="11" l="1"/>
  <c r="AJ1759" i="5"/>
  <c r="AD1760" i="5"/>
  <c r="Z1761" i="5"/>
  <c r="AC1761" i="5" s="1"/>
  <c r="AG1760" i="5" l="1"/>
  <c r="A1761" i="11" s="1"/>
  <c r="AE1761" i="5"/>
  <c r="AE1762" i="5" s="1"/>
  <c r="AE1763" i="5" s="1"/>
  <c r="AE1764" i="5" s="1"/>
  <c r="AE1765" i="5" s="1"/>
  <c r="AE1766" i="5" s="1"/>
  <c r="AE1767" i="5" s="1"/>
  <c r="AE1768" i="5" s="1"/>
  <c r="AE1769" i="5" s="1"/>
  <c r="AE1770" i="5" s="1"/>
  <c r="AD1761" i="5"/>
  <c r="Z1762" i="5"/>
  <c r="AC1762" i="5" s="1"/>
  <c r="AJ1760" i="5" l="1"/>
  <c r="AG1761" i="5"/>
  <c r="A1762" i="11" s="1"/>
  <c r="AD1762" i="5"/>
  <c r="AG1762" i="5" s="1"/>
  <c r="Z1763" i="5"/>
  <c r="AC1763" i="5" s="1"/>
  <c r="AJ1761" i="5" l="1"/>
  <c r="A1763" i="11"/>
  <c r="AJ1762" i="5"/>
  <c r="AD1763" i="5"/>
  <c r="AG1763" i="5" s="1"/>
  <c r="Z1764" i="5"/>
  <c r="AC1764" i="5" s="1"/>
  <c r="A1764" i="11" l="1"/>
  <c r="AJ1763" i="5"/>
  <c r="AD1764" i="5"/>
  <c r="AG1764" i="5" s="1"/>
  <c r="Z1765" i="5"/>
  <c r="AC1765" i="5" s="1"/>
  <c r="A1765" i="11" l="1"/>
  <c r="AJ1764" i="5"/>
  <c r="AD1765" i="5"/>
  <c r="AG1765" i="5" s="1"/>
  <c r="Z1766" i="5"/>
  <c r="AC1766" i="5" s="1"/>
  <c r="A1766" i="11" l="1"/>
  <c r="AJ1765" i="5"/>
  <c r="AD1766" i="5"/>
  <c r="AG1766" i="5" s="1"/>
  <c r="Z1767" i="5"/>
  <c r="AC1767" i="5" s="1"/>
  <c r="A1767" i="11" l="1"/>
  <c r="AJ1766" i="5"/>
  <c r="AD1767" i="5"/>
  <c r="AG1767" i="5" s="1"/>
  <c r="Z1768" i="5"/>
  <c r="AC1768" i="5" s="1"/>
  <c r="A1768" i="11" l="1"/>
  <c r="AJ1767" i="5"/>
  <c r="AD1768" i="5"/>
  <c r="AG1768" i="5" s="1"/>
  <c r="Z1769" i="5"/>
  <c r="AC1769" i="5" s="1"/>
  <c r="A1769" i="11" l="1"/>
  <c r="AJ1768" i="5"/>
  <c r="AD1769" i="5"/>
  <c r="AG1769" i="5" s="1"/>
  <c r="Z1770" i="5"/>
  <c r="AC1770" i="5" s="1"/>
  <c r="A1770" i="11" l="1"/>
  <c r="AJ1769" i="5"/>
  <c r="AD1770" i="5"/>
  <c r="Z1771" i="5"/>
  <c r="AC1771" i="5" s="1"/>
  <c r="AG1770" i="5" l="1"/>
  <c r="AJ1770" i="5" s="1"/>
  <c r="AE1771" i="5"/>
  <c r="AE1772" i="5" s="1"/>
  <c r="AE1773" i="5" s="1"/>
  <c r="AE1774" i="5" s="1"/>
  <c r="AE1775" i="5" s="1"/>
  <c r="AE1776" i="5" s="1"/>
  <c r="AE1777" i="5" s="1"/>
  <c r="AE1778" i="5" s="1"/>
  <c r="AE1779" i="5" s="1"/>
  <c r="AE1780" i="5" s="1"/>
  <c r="A1771" i="11"/>
  <c r="AD1771" i="5"/>
  <c r="Z1772" i="5"/>
  <c r="AC1772" i="5" s="1"/>
  <c r="AG1771" i="5" l="1"/>
  <c r="A1772" i="11" s="1"/>
  <c r="AJ1771" i="5"/>
  <c r="AD1772" i="5"/>
  <c r="AG1772" i="5" s="1"/>
  <c r="Z1773" i="5"/>
  <c r="AC1773" i="5" s="1"/>
  <c r="A1773" i="11" l="1"/>
  <c r="AJ1772" i="5"/>
  <c r="AD1773" i="5"/>
  <c r="AG1773" i="5" s="1"/>
  <c r="Z1774" i="5"/>
  <c r="AC1774" i="5" s="1"/>
  <c r="A1774" i="11" l="1"/>
  <c r="AJ1773" i="5"/>
  <c r="AD1774" i="5"/>
  <c r="AG1774" i="5" s="1"/>
  <c r="Z1775" i="5"/>
  <c r="AC1775" i="5" s="1"/>
  <c r="A1775" i="11" l="1"/>
  <c r="AJ1774" i="5"/>
  <c r="AD1775" i="5"/>
  <c r="AG1775" i="5" s="1"/>
  <c r="Z1776" i="5"/>
  <c r="AC1776" i="5" s="1"/>
  <c r="A1776" i="11" l="1"/>
  <c r="AJ1775" i="5"/>
  <c r="AD1776" i="5"/>
  <c r="AG1776" i="5" s="1"/>
  <c r="Z1777" i="5"/>
  <c r="AC1777" i="5" s="1"/>
  <c r="A1777" i="11" l="1"/>
  <c r="AJ1776" i="5"/>
  <c r="AD1777" i="5"/>
  <c r="AG1777" i="5" s="1"/>
  <c r="Z1778" i="5"/>
  <c r="AC1778" i="5" s="1"/>
  <c r="A1778" i="11" l="1"/>
  <c r="AJ1777" i="5"/>
  <c r="AD1778" i="5"/>
  <c r="AG1778" i="5" s="1"/>
  <c r="Z1779" i="5"/>
  <c r="AC1779" i="5" s="1"/>
  <c r="A1779" i="11" l="1"/>
  <c r="AJ1778" i="5"/>
  <c r="AD1779" i="5"/>
  <c r="AG1779" i="5" s="1"/>
  <c r="Z1780" i="5"/>
  <c r="AC1780" i="5" s="1"/>
  <c r="A1780" i="11" l="1"/>
  <c r="AJ1779" i="5"/>
  <c r="AD1780" i="5"/>
  <c r="Z1781" i="5"/>
  <c r="AC1781" i="5" s="1"/>
  <c r="AE1781" i="5" l="1"/>
  <c r="AE1782" i="5" s="1"/>
  <c r="AE1783" i="5" s="1"/>
  <c r="AE1784" i="5" s="1"/>
  <c r="AE1785" i="5" s="1"/>
  <c r="AE1786" i="5" s="1"/>
  <c r="AE1787" i="5" s="1"/>
  <c r="AE1788" i="5" s="1"/>
  <c r="AE1789" i="5" s="1"/>
  <c r="AE1790" i="5" s="1"/>
  <c r="AG1780" i="5"/>
  <c r="A1781" i="11" s="1"/>
  <c r="AD1781" i="5"/>
  <c r="Z1782" i="5"/>
  <c r="AC1782" i="5" s="1"/>
  <c r="AJ1780" i="5" l="1"/>
  <c r="AG1781" i="5"/>
  <c r="A1782" i="11" s="1"/>
  <c r="AD1782" i="5"/>
  <c r="AG1782" i="5" s="1"/>
  <c r="Z1783" i="5"/>
  <c r="AC1783" i="5" s="1"/>
  <c r="AJ1781" i="5" l="1"/>
  <c r="A1783" i="11"/>
  <c r="AJ1782" i="5"/>
  <c r="AD1783" i="5"/>
  <c r="AG1783" i="5" s="1"/>
  <c r="Z1784" i="5"/>
  <c r="AC1784" i="5" s="1"/>
  <c r="A1784" i="11" l="1"/>
  <c r="AJ1783" i="5"/>
  <c r="AD1784" i="5"/>
  <c r="AG1784" i="5" s="1"/>
  <c r="Z1785" i="5"/>
  <c r="AC1785" i="5" s="1"/>
  <c r="A1785" i="11" l="1"/>
  <c r="AJ1784" i="5"/>
  <c r="AD1785" i="5"/>
  <c r="AG1785" i="5" s="1"/>
  <c r="Z1786" i="5"/>
  <c r="AC1786" i="5" s="1"/>
  <c r="A1786" i="11" l="1"/>
  <c r="AJ1785" i="5"/>
  <c r="AD1786" i="5"/>
  <c r="AG1786" i="5" s="1"/>
  <c r="Z1787" i="5"/>
  <c r="AC1787" i="5" s="1"/>
  <c r="A1787" i="11" l="1"/>
  <c r="AJ1786" i="5"/>
  <c r="AD1787" i="5"/>
  <c r="AG1787" i="5" s="1"/>
  <c r="Z1788" i="5"/>
  <c r="AC1788" i="5" s="1"/>
  <c r="A1788" i="11" l="1"/>
  <c r="AJ1787" i="5"/>
  <c r="AD1788" i="5"/>
  <c r="AG1788" i="5" s="1"/>
  <c r="Z1789" i="5"/>
  <c r="AC1789" i="5" s="1"/>
  <c r="A1789" i="11" l="1"/>
  <c r="AJ1788" i="5"/>
  <c r="AD1789" i="5"/>
  <c r="AG1789" i="5" s="1"/>
  <c r="Z1790" i="5"/>
  <c r="AC1790" i="5" s="1"/>
  <c r="A1790" i="11" l="1"/>
  <c r="AJ1789" i="5"/>
  <c r="AD1790" i="5"/>
  <c r="Z1791" i="5"/>
  <c r="AC1791" i="5" s="1"/>
  <c r="AG1790" i="5" l="1"/>
  <c r="AJ1790" i="5" s="1"/>
  <c r="AE1791" i="5"/>
  <c r="AE1792" i="5" s="1"/>
  <c r="AE1793" i="5" s="1"/>
  <c r="AE1794" i="5" s="1"/>
  <c r="AE1795" i="5" s="1"/>
  <c r="AE1796" i="5" s="1"/>
  <c r="AE1797" i="5" s="1"/>
  <c r="AE1798" i="5" s="1"/>
  <c r="AE1799" i="5" s="1"/>
  <c r="AE1800" i="5" s="1"/>
  <c r="A1791" i="11"/>
  <c r="AD1791" i="5"/>
  <c r="Z1792" i="5"/>
  <c r="AC1792" i="5" s="1"/>
  <c r="AG1791" i="5" l="1"/>
  <c r="A1792" i="11" s="1"/>
  <c r="AD1792" i="5"/>
  <c r="AG1792" i="5" s="1"/>
  <c r="Z1793" i="5"/>
  <c r="AC1793" i="5" s="1"/>
  <c r="AJ1791" i="5" l="1"/>
  <c r="A1793" i="11"/>
  <c r="AJ1792" i="5"/>
  <c r="AD1793" i="5"/>
  <c r="AG1793" i="5" s="1"/>
  <c r="Z1794" i="5"/>
  <c r="AC1794" i="5" s="1"/>
  <c r="A1794" i="11" l="1"/>
  <c r="AJ1793" i="5"/>
  <c r="AD1794" i="5"/>
  <c r="AG1794" i="5" s="1"/>
  <c r="Z1795" i="5"/>
  <c r="AC1795" i="5" s="1"/>
  <c r="A1795" i="11" l="1"/>
  <c r="AJ1794" i="5"/>
  <c r="AD1795" i="5"/>
  <c r="AG1795" i="5" s="1"/>
  <c r="Z1796" i="5"/>
  <c r="AC1796" i="5" s="1"/>
  <c r="A1796" i="11" l="1"/>
  <c r="AJ1795" i="5"/>
  <c r="AD1796" i="5"/>
  <c r="AG1796" i="5" s="1"/>
  <c r="Z1797" i="5"/>
  <c r="AC1797" i="5" s="1"/>
  <c r="A1797" i="11" l="1"/>
  <c r="AJ1796" i="5"/>
  <c r="AD1797" i="5"/>
  <c r="AG1797" i="5" s="1"/>
  <c r="Z1798" i="5"/>
  <c r="AC1798" i="5" s="1"/>
  <c r="A1798" i="11" l="1"/>
  <c r="AJ1797" i="5"/>
  <c r="AD1798" i="5"/>
  <c r="AG1798" i="5" s="1"/>
  <c r="Z1799" i="5"/>
  <c r="AC1799" i="5" s="1"/>
  <c r="A1799" i="11" l="1"/>
  <c r="AJ1798" i="5"/>
  <c r="AD1799" i="5"/>
  <c r="AG1799" i="5" s="1"/>
  <c r="Z1800" i="5"/>
  <c r="AC1800" i="5" s="1"/>
  <c r="A1800" i="11" l="1"/>
  <c r="AJ1799" i="5"/>
  <c r="AD1800" i="5"/>
  <c r="Z1801" i="5"/>
  <c r="AC1801" i="5" s="1"/>
  <c r="AE1801" i="5" l="1"/>
  <c r="AE1802" i="5" s="1"/>
  <c r="AE1803" i="5" s="1"/>
  <c r="AE1804" i="5" s="1"/>
  <c r="AE1805" i="5" s="1"/>
  <c r="AE1806" i="5" s="1"/>
  <c r="AE1807" i="5" s="1"/>
  <c r="AE1808" i="5" s="1"/>
  <c r="AE1809" i="5" s="1"/>
  <c r="AE1810" i="5" s="1"/>
  <c r="AG1800" i="5"/>
  <c r="AJ1800" i="5" s="1"/>
  <c r="AD1801" i="5"/>
  <c r="AG1801" i="5" s="1"/>
  <c r="Z1802" i="5"/>
  <c r="AC1802" i="5" s="1"/>
  <c r="A1801" i="11" l="1"/>
  <c r="A1802" i="11"/>
  <c r="AJ1801" i="5"/>
  <c r="AD1802" i="5"/>
  <c r="AG1802" i="5" s="1"/>
  <c r="Z1803" i="5"/>
  <c r="AC1803" i="5" s="1"/>
  <c r="A1803" i="11" l="1"/>
  <c r="AJ1802" i="5"/>
  <c r="AD1803" i="5"/>
  <c r="AG1803" i="5" s="1"/>
  <c r="Z1804" i="5"/>
  <c r="AC1804" i="5" s="1"/>
  <c r="A1804" i="11" l="1"/>
  <c r="AJ1803" i="5"/>
  <c r="AD1804" i="5"/>
  <c r="AG1804" i="5" s="1"/>
  <c r="Z1805" i="5"/>
  <c r="AC1805" i="5" s="1"/>
  <c r="A1805" i="11" l="1"/>
  <c r="AJ1804" i="5"/>
  <c r="AD1805" i="5"/>
  <c r="AG1805" i="5" s="1"/>
  <c r="Z1806" i="5"/>
  <c r="AC1806" i="5" s="1"/>
  <c r="A1806" i="11" l="1"/>
  <c r="AJ1805" i="5"/>
  <c r="AD1806" i="5"/>
  <c r="AG1806" i="5" s="1"/>
  <c r="Z1807" i="5"/>
  <c r="AC1807" i="5" s="1"/>
  <c r="A1807" i="11" l="1"/>
  <c r="AJ1806" i="5"/>
  <c r="AD1807" i="5"/>
  <c r="AG1807" i="5" s="1"/>
  <c r="Z1808" i="5"/>
  <c r="AC1808" i="5" s="1"/>
  <c r="A1808" i="11" l="1"/>
  <c r="AJ1807" i="5"/>
  <c r="AD1808" i="5"/>
  <c r="AG1808" i="5" s="1"/>
  <c r="Z1809" i="5"/>
  <c r="AC1809" i="5" s="1"/>
  <c r="A1809" i="11" l="1"/>
  <c r="AJ1808" i="5"/>
  <c r="AD1809" i="5"/>
  <c r="AG1809" i="5" s="1"/>
  <c r="Z1810" i="5"/>
  <c r="AC1810" i="5" s="1"/>
  <c r="A1810" i="11" l="1"/>
  <c r="AJ1809" i="5"/>
  <c r="AD1810" i="5"/>
  <c r="Z1811" i="5"/>
  <c r="AC1811" i="5" s="1"/>
  <c r="AG1810" i="5" l="1"/>
  <c r="A1811" i="11" s="1"/>
  <c r="AE1811" i="5"/>
  <c r="AE1812" i="5" s="1"/>
  <c r="AE1813" i="5" s="1"/>
  <c r="AE1814" i="5" s="1"/>
  <c r="AE1815" i="5" s="1"/>
  <c r="AE1816" i="5" s="1"/>
  <c r="AE1817" i="5" s="1"/>
  <c r="AE1818" i="5" s="1"/>
  <c r="AE1819" i="5" s="1"/>
  <c r="AE1820" i="5" s="1"/>
  <c r="AJ1810" i="5"/>
  <c r="AD1811" i="5"/>
  <c r="Z1812" i="5"/>
  <c r="AC1812" i="5" s="1"/>
  <c r="AG1811" i="5" l="1"/>
  <c r="A1812" i="11" s="1"/>
  <c r="AD1812" i="5"/>
  <c r="AG1812" i="5" s="1"/>
  <c r="Z1813" i="5"/>
  <c r="AC1813" i="5" s="1"/>
  <c r="AJ1811" i="5" l="1"/>
  <c r="A1813" i="11"/>
  <c r="AJ1812" i="5"/>
  <c r="AD1813" i="5"/>
  <c r="AG1813" i="5" s="1"/>
  <c r="Z1814" i="5"/>
  <c r="AC1814" i="5" s="1"/>
  <c r="A1814" i="11" l="1"/>
  <c r="AJ1813" i="5"/>
  <c r="AD1814" i="5"/>
  <c r="AG1814" i="5" s="1"/>
  <c r="Z1815" i="5"/>
  <c r="AC1815" i="5" s="1"/>
  <c r="A1815" i="11" l="1"/>
  <c r="AJ1814" i="5"/>
  <c r="AD1815" i="5"/>
  <c r="AG1815" i="5" s="1"/>
  <c r="Z1816" i="5"/>
  <c r="AC1816" i="5" s="1"/>
  <c r="A1816" i="11" l="1"/>
  <c r="AJ1815" i="5"/>
  <c r="AD1816" i="5"/>
  <c r="AG1816" i="5" s="1"/>
  <c r="Z1817" i="5"/>
  <c r="AC1817" i="5" s="1"/>
  <c r="A1817" i="11" l="1"/>
  <c r="AJ1816" i="5"/>
  <c r="AD1817" i="5"/>
  <c r="AG1817" i="5" s="1"/>
  <c r="Z1818" i="5"/>
  <c r="AC1818" i="5" s="1"/>
  <c r="A1818" i="11" l="1"/>
  <c r="AJ1817" i="5"/>
  <c r="AD1818" i="5"/>
  <c r="AG1818" i="5" s="1"/>
  <c r="Z1819" i="5"/>
  <c r="AC1819" i="5" s="1"/>
  <c r="A1819" i="11" l="1"/>
  <c r="AJ1818" i="5"/>
  <c r="AD1819" i="5"/>
  <c r="AG1819" i="5" s="1"/>
  <c r="Z1820" i="5"/>
  <c r="AC1820" i="5" s="1"/>
  <c r="A1820" i="11" l="1"/>
  <c r="AJ1819" i="5"/>
  <c r="AD1820" i="5"/>
  <c r="Z1821" i="5"/>
  <c r="AC1821" i="5" s="1"/>
  <c r="AG1820" i="5" l="1"/>
  <c r="A1821" i="11" s="1"/>
  <c r="AE1821" i="5"/>
  <c r="AE1822" i="5" s="1"/>
  <c r="AE1823" i="5" s="1"/>
  <c r="AE1824" i="5" s="1"/>
  <c r="AE1825" i="5" s="1"/>
  <c r="AE1826" i="5" s="1"/>
  <c r="AE1827" i="5" s="1"/>
  <c r="AE1828" i="5" s="1"/>
  <c r="AE1829" i="5" s="1"/>
  <c r="AE1830" i="5" s="1"/>
  <c r="AD1821" i="5"/>
  <c r="Z1822" i="5"/>
  <c r="AC1822" i="5" s="1"/>
  <c r="AJ1820" i="5" l="1"/>
  <c r="AG1821" i="5"/>
  <c r="A1822" i="11" s="1"/>
  <c r="AD1822" i="5"/>
  <c r="AG1822" i="5" s="1"/>
  <c r="Z1823" i="5"/>
  <c r="AC1823" i="5" s="1"/>
  <c r="AJ1821" i="5" l="1"/>
  <c r="A1823" i="11"/>
  <c r="AJ1822" i="5"/>
  <c r="AD1823" i="5"/>
  <c r="AG1823" i="5" s="1"/>
  <c r="Z1824" i="5"/>
  <c r="AC1824" i="5" s="1"/>
  <c r="A1824" i="11" l="1"/>
  <c r="AJ1823" i="5"/>
  <c r="AD1824" i="5"/>
  <c r="AG1824" i="5" s="1"/>
  <c r="Z1825" i="5"/>
  <c r="AC1825" i="5" s="1"/>
  <c r="A1825" i="11" l="1"/>
  <c r="AJ1824" i="5"/>
  <c r="AD1825" i="5"/>
  <c r="AG1825" i="5" s="1"/>
  <c r="Z1826" i="5"/>
  <c r="AC1826" i="5" s="1"/>
  <c r="A1826" i="11" l="1"/>
  <c r="AJ1825" i="5"/>
  <c r="AD1826" i="5"/>
  <c r="AG1826" i="5" s="1"/>
  <c r="Z1827" i="5"/>
  <c r="AC1827" i="5" s="1"/>
  <c r="A1827" i="11" l="1"/>
  <c r="AJ1826" i="5"/>
  <c r="AD1827" i="5"/>
  <c r="AG1827" i="5" s="1"/>
  <c r="Z1828" i="5"/>
  <c r="AC1828" i="5" s="1"/>
  <c r="A1828" i="11" l="1"/>
  <c r="AJ1827" i="5"/>
  <c r="AD1828" i="5"/>
  <c r="AG1828" i="5" s="1"/>
  <c r="Z1829" i="5"/>
  <c r="AC1829" i="5" s="1"/>
  <c r="A1829" i="11" l="1"/>
  <c r="AJ1828" i="5"/>
  <c r="AD1829" i="5"/>
  <c r="AG1829" i="5" s="1"/>
  <c r="Z1830" i="5"/>
  <c r="AC1830" i="5" s="1"/>
  <c r="A1830" i="11" l="1"/>
  <c r="AJ1829" i="5"/>
  <c r="AD1830" i="5"/>
  <c r="Z1831" i="5"/>
  <c r="AC1831" i="5" s="1"/>
  <c r="AG1830" i="5" l="1"/>
  <c r="A1831" i="11" s="1"/>
  <c r="AE1831" i="5"/>
  <c r="AE1832" i="5" s="1"/>
  <c r="AE1833" i="5" s="1"/>
  <c r="AE1834" i="5" s="1"/>
  <c r="AE1835" i="5" s="1"/>
  <c r="AE1836" i="5" s="1"/>
  <c r="AE1837" i="5" s="1"/>
  <c r="AE1838" i="5" s="1"/>
  <c r="AE1839" i="5" s="1"/>
  <c r="AE1840" i="5" s="1"/>
  <c r="AJ1830" i="5"/>
  <c r="AD1831" i="5"/>
  <c r="Z1832" i="5"/>
  <c r="AC1832" i="5" s="1"/>
  <c r="AG1831" i="5" l="1"/>
  <c r="A1832" i="11" s="1"/>
  <c r="AJ1831" i="5"/>
  <c r="AD1832" i="5"/>
  <c r="AG1832" i="5" s="1"/>
  <c r="Z1833" i="5"/>
  <c r="AC1833" i="5" s="1"/>
  <c r="A1833" i="11" l="1"/>
  <c r="AJ1832" i="5"/>
  <c r="AD1833" i="5"/>
  <c r="AG1833" i="5" s="1"/>
  <c r="Z1834" i="5"/>
  <c r="AC1834" i="5" s="1"/>
  <c r="A1834" i="11" l="1"/>
  <c r="AJ1833" i="5"/>
  <c r="AD1834" i="5"/>
  <c r="AG1834" i="5" s="1"/>
  <c r="Z1835" i="5"/>
  <c r="AC1835" i="5" s="1"/>
  <c r="A1835" i="11" l="1"/>
  <c r="AJ1834" i="5"/>
  <c r="AD1835" i="5"/>
  <c r="AG1835" i="5" s="1"/>
  <c r="Z1836" i="5"/>
  <c r="AC1836" i="5" s="1"/>
  <c r="A1836" i="11" l="1"/>
  <c r="AJ1835" i="5"/>
  <c r="AD1836" i="5"/>
  <c r="AG1836" i="5" s="1"/>
  <c r="Z1837" i="5"/>
  <c r="AC1837" i="5" s="1"/>
  <c r="A1837" i="11" l="1"/>
  <c r="AJ1836" i="5"/>
  <c r="AD1837" i="5"/>
  <c r="AG1837" i="5" s="1"/>
  <c r="Z1838" i="5"/>
  <c r="AC1838" i="5" s="1"/>
  <c r="A1838" i="11" l="1"/>
  <c r="AJ1837" i="5"/>
  <c r="AD1838" i="5"/>
  <c r="AG1838" i="5" s="1"/>
  <c r="Z1839" i="5"/>
  <c r="AC1839" i="5" s="1"/>
  <c r="A1839" i="11" l="1"/>
  <c r="AJ1838" i="5"/>
  <c r="AD1839" i="5"/>
  <c r="AG1839" i="5" s="1"/>
  <c r="Z1840" i="5"/>
  <c r="AC1840" i="5" s="1"/>
  <c r="A1840" i="11" l="1"/>
  <c r="AJ1839" i="5"/>
  <c r="AD1840" i="5"/>
  <c r="Z1841" i="5"/>
  <c r="AC1841" i="5" s="1"/>
  <c r="AE1841" i="5" l="1"/>
  <c r="AE1842" i="5" s="1"/>
  <c r="AE1843" i="5" s="1"/>
  <c r="AE1844" i="5" s="1"/>
  <c r="AE1845" i="5" s="1"/>
  <c r="AE1846" i="5" s="1"/>
  <c r="AE1847" i="5" s="1"/>
  <c r="AE1848" i="5" s="1"/>
  <c r="AE1849" i="5" s="1"/>
  <c r="AE1850" i="5" s="1"/>
  <c r="AG1840" i="5"/>
  <c r="AJ1840" i="5" s="1"/>
  <c r="AD1841" i="5"/>
  <c r="Z1842" i="5"/>
  <c r="AC1842" i="5" s="1"/>
  <c r="AG1841" i="5" l="1"/>
  <c r="AJ1841" i="5" s="1"/>
  <c r="A1841" i="11"/>
  <c r="A1842" i="11"/>
  <c r="AD1842" i="5"/>
  <c r="AG1842" i="5" s="1"/>
  <c r="Z1843" i="5"/>
  <c r="AC1843" i="5" s="1"/>
  <c r="A1843" i="11" l="1"/>
  <c r="AJ1842" i="5"/>
  <c r="AD1843" i="5"/>
  <c r="AG1843" i="5" s="1"/>
  <c r="Z1844" i="5"/>
  <c r="AC1844" i="5" s="1"/>
  <c r="A1844" i="11" l="1"/>
  <c r="AJ1843" i="5"/>
  <c r="AD1844" i="5"/>
  <c r="AG1844" i="5" s="1"/>
  <c r="Z1845" i="5"/>
  <c r="AC1845" i="5" s="1"/>
  <c r="A1845" i="11" l="1"/>
  <c r="AJ1844" i="5"/>
  <c r="AD1845" i="5"/>
  <c r="AG1845" i="5" s="1"/>
  <c r="Z1846" i="5"/>
  <c r="AC1846" i="5" s="1"/>
  <c r="A1846" i="11" l="1"/>
  <c r="AJ1845" i="5"/>
  <c r="AD1846" i="5"/>
  <c r="AG1846" i="5" s="1"/>
  <c r="Z1847" i="5"/>
  <c r="AC1847" i="5" s="1"/>
  <c r="A1847" i="11" l="1"/>
  <c r="AJ1846" i="5"/>
  <c r="AD1847" i="5"/>
  <c r="AG1847" i="5" s="1"/>
  <c r="Z1848" i="5"/>
  <c r="AC1848" i="5" s="1"/>
  <c r="A1848" i="11" l="1"/>
  <c r="AJ1847" i="5"/>
  <c r="AD1848" i="5"/>
  <c r="AG1848" i="5" s="1"/>
  <c r="Z1849" i="5"/>
  <c r="AC1849" i="5" s="1"/>
  <c r="A1849" i="11" l="1"/>
  <c r="AJ1848" i="5"/>
  <c r="AD1849" i="5"/>
  <c r="AG1849" i="5" s="1"/>
  <c r="Z1850" i="5"/>
  <c r="AC1850" i="5" s="1"/>
  <c r="A1850" i="11" l="1"/>
  <c r="AJ1849" i="5"/>
  <c r="AD1850" i="5"/>
  <c r="Z1851" i="5"/>
  <c r="AC1851" i="5" s="1"/>
  <c r="AG1850" i="5" l="1"/>
  <c r="AE1851" i="5"/>
  <c r="AE1852" i="5" s="1"/>
  <c r="AE1853" i="5" s="1"/>
  <c r="AE1854" i="5" s="1"/>
  <c r="AE1855" i="5" s="1"/>
  <c r="AE1856" i="5" s="1"/>
  <c r="AE1857" i="5" s="1"/>
  <c r="AE1858" i="5" s="1"/>
  <c r="AE1859" i="5" s="1"/>
  <c r="AE1860" i="5" s="1"/>
  <c r="A1851" i="11"/>
  <c r="AJ1850" i="5"/>
  <c r="AD1851" i="5"/>
  <c r="Z1852" i="5"/>
  <c r="AC1852" i="5" s="1"/>
  <c r="AG1851" i="5" l="1"/>
  <c r="A1852" i="11" s="1"/>
  <c r="AD1852" i="5"/>
  <c r="AG1852" i="5" s="1"/>
  <c r="Z1853" i="5"/>
  <c r="AC1853" i="5" s="1"/>
  <c r="AJ1851" i="5" l="1"/>
  <c r="A1853" i="11"/>
  <c r="AJ1852" i="5"/>
  <c r="AD1853" i="5"/>
  <c r="AG1853" i="5" s="1"/>
  <c r="Z1854" i="5"/>
  <c r="AC1854" i="5" s="1"/>
  <c r="A1854" i="11" l="1"/>
  <c r="AJ1853" i="5"/>
  <c r="AD1854" i="5"/>
  <c r="AG1854" i="5" s="1"/>
  <c r="Z1855" i="5"/>
  <c r="AC1855" i="5" s="1"/>
  <c r="A1855" i="11" l="1"/>
  <c r="AJ1854" i="5"/>
  <c r="AD1855" i="5"/>
  <c r="AG1855" i="5" s="1"/>
  <c r="Z1856" i="5"/>
  <c r="AC1856" i="5" s="1"/>
  <c r="A1856" i="11" l="1"/>
  <c r="AJ1855" i="5"/>
  <c r="AD1856" i="5"/>
  <c r="AG1856" i="5" s="1"/>
  <c r="Z1857" i="5"/>
  <c r="AC1857" i="5" s="1"/>
  <c r="A1857" i="11" l="1"/>
  <c r="AJ1856" i="5"/>
  <c r="AD1857" i="5"/>
  <c r="AG1857" i="5" s="1"/>
  <c r="Z1858" i="5"/>
  <c r="AC1858" i="5" s="1"/>
  <c r="A1858" i="11" l="1"/>
  <c r="AJ1857" i="5"/>
  <c r="AD1858" i="5"/>
  <c r="AG1858" i="5" s="1"/>
  <c r="Z1859" i="5"/>
  <c r="AC1859" i="5" s="1"/>
  <c r="A1859" i="11" l="1"/>
  <c r="AJ1858" i="5"/>
  <c r="AD1859" i="5"/>
  <c r="AG1859" i="5" s="1"/>
  <c r="Z1860" i="5"/>
  <c r="AC1860" i="5" s="1"/>
  <c r="A1860" i="11" l="1"/>
  <c r="AJ1859" i="5"/>
  <c r="AD1860" i="5"/>
  <c r="Z1861" i="5"/>
  <c r="AC1861" i="5" s="1"/>
  <c r="AE1861" i="5" l="1"/>
  <c r="AE1862" i="5" s="1"/>
  <c r="AE1863" i="5" s="1"/>
  <c r="AE1864" i="5" s="1"/>
  <c r="AE1865" i="5" s="1"/>
  <c r="AE1866" i="5" s="1"/>
  <c r="AE1867" i="5" s="1"/>
  <c r="AE1868" i="5" s="1"/>
  <c r="AE1869" i="5" s="1"/>
  <c r="AE1870" i="5" s="1"/>
  <c r="AG1860" i="5"/>
  <c r="AJ1860" i="5" s="1"/>
  <c r="AD1861" i="5"/>
  <c r="Z1862" i="5"/>
  <c r="AC1862" i="5" s="1"/>
  <c r="AG1861" i="5" l="1"/>
  <c r="A1861" i="11"/>
  <c r="A1862" i="11"/>
  <c r="AJ1861" i="5"/>
  <c r="AD1862" i="5"/>
  <c r="AG1862" i="5" s="1"/>
  <c r="Z1863" i="5"/>
  <c r="AC1863" i="5" s="1"/>
  <c r="A1863" i="11" l="1"/>
  <c r="AJ1862" i="5"/>
  <c r="AD1863" i="5"/>
  <c r="AG1863" i="5" s="1"/>
  <c r="Z1864" i="5"/>
  <c r="AC1864" i="5" s="1"/>
  <c r="A1864" i="11" l="1"/>
  <c r="AJ1863" i="5"/>
  <c r="AD1864" i="5"/>
  <c r="AG1864" i="5" s="1"/>
  <c r="Z1865" i="5"/>
  <c r="AC1865" i="5" s="1"/>
  <c r="A1865" i="11" l="1"/>
  <c r="AJ1864" i="5"/>
  <c r="AD1865" i="5"/>
  <c r="AG1865" i="5" s="1"/>
  <c r="Z1866" i="5"/>
  <c r="AC1866" i="5" s="1"/>
  <c r="A1866" i="11" l="1"/>
  <c r="AJ1865" i="5"/>
  <c r="AD1866" i="5"/>
  <c r="AG1866" i="5" s="1"/>
  <c r="Z1867" i="5"/>
  <c r="AC1867" i="5" s="1"/>
  <c r="A1867" i="11" l="1"/>
  <c r="AJ1866" i="5"/>
  <c r="AD1867" i="5"/>
  <c r="AG1867" i="5" s="1"/>
  <c r="Z1868" i="5"/>
  <c r="AC1868" i="5" s="1"/>
  <c r="A1868" i="11" l="1"/>
  <c r="AJ1867" i="5"/>
  <c r="AD1868" i="5"/>
  <c r="AG1868" i="5" s="1"/>
  <c r="Z1869" i="5"/>
  <c r="AC1869" i="5" s="1"/>
  <c r="A1869" i="11" l="1"/>
  <c r="AJ1868" i="5"/>
  <c r="AD1869" i="5"/>
  <c r="AG1869" i="5" s="1"/>
  <c r="Z1870" i="5"/>
  <c r="AC1870" i="5" s="1"/>
  <c r="A1870" i="11" l="1"/>
  <c r="AJ1869" i="5"/>
  <c r="AD1870" i="5"/>
  <c r="Z1871" i="5"/>
  <c r="AC1871" i="5" s="1"/>
  <c r="AG1870" i="5" l="1"/>
  <c r="A1871" i="11" s="1"/>
  <c r="AE1871" i="5"/>
  <c r="AE1872" i="5" s="1"/>
  <c r="AE1873" i="5" s="1"/>
  <c r="AE1874" i="5" s="1"/>
  <c r="AE1875" i="5" s="1"/>
  <c r="AE1876" i="5" s="1"/>
  <c r="AE1877" i="5" s="1"/>
  <c r="AE1878" i="5" s="1"/>
  <c r="AE1879" i="5" s="1"/>
  <c r="AE1880" i="5" s="1"/>
  <c r="AD1871" i="5"/>
  <c r="Z1872" i="5"/>
  <c r="AC1872" i="5" s="1"/>
  <c r="AJ1870" i="5" l="1"/>
  <c r="AG1871" i="5"/>
  <c r="AJ1871" i="5" s="1"/>
  <c r="AD1872" i="5"/>
  <c r="AG1872" i="5" s="1"/>
  <c r="Z1873" i="5"/>
  <c r="AC1873" i="5" s="1"/>
  <c r="A1872" i="11" l="1"/>
  <c r="A1873" i="11"/>
  <c r="AJ1872" i="5"/>
  <c r="AD1873" i="5"/>
  <c r="AG1873" i="5" s="1"/>
  <c r="Z1874" i="5"/>
  <c r="AC1874" i="5" s="1"/>
  <c r="A1874" i="11" l="1"/>
  <c r="AJ1873" i="5"/>
  <c r="AD1874" i="5"/>
  <c r="AG1874" i="5" s="1"/>
  <c r="Z1875" i="5"/>
  <c r="AC1875" i="5" s="1"/>
  <c r="A1875" i="11" l="1"/>
  <c r="AJ1874" i="5"/>
  <c r="AD1875" i="5"/>
  <c r="AG1875" i="5" s="1"/>
  <c r="Z1876" i="5"/>
  <c r="AC1876" i="5" s="1"/>
  <c r="A1876" i="11" l="1"/>
  <c r="AJ1875" i="5"/>
  <c r="AD1876" i="5"/>
  <c r="AG1876" i="5" s="1"/>
  <c r="Z1877" i="5"/>
  <c r="AC1877" i="5" s="1"/>
  <c r="A1877" i="11" l="1"/>
  <c r="AJ1876" i="5"/>
  <c r="AD1877" i="5"/>
  <c r="AG1877" i="5" s="1"/>
  <c r="Z1878" i="5"/>
  <c r="AC1878" i="5" s="1"/>
  <c r="A1878" i="11" l="1"/>
  <c r="AJ1877" i="5"/>
  <c r="AD1878" i="5"/>
  <c r="AG1878" i="5" s="1"/>
  <c r="Z1879" i="5"/>
  <c r="AC1879" i="5" s="1"/>
  <c r="A1879" i="11" l="1"/>
  <c r="AJ1878" i="5"/>
  <c r="AD1879" i="5"/>
  <c r="AG1879" i="5" s="1"/>
  <c r="Z1880" i="5"/>
  <c r="AC1880" i="5" s="1"/>
  <c r="A1880" i="11" l="1"/>
  <c r="AJ1879" i="5"/>
  <c r="AD1880" i="5"/>
  <c r="Z1881" i="5"/>
  <c r="AC1881" i="5" s="1"/>
  <c r="AG1880" i="5" l="1"/>
  <c r="A1881" i="11" s="1"/>
  <c r="AE1881" i="5"/>
  <c r="AE1882" i="5" s="1"/>
  <c r="AE1883" i="5" s="1"/>
  <c r="AE1884" i="5" s="1"/>
  <c r="AE1885" i="5" s="1"/>
  <c r="AE1886" i="5" s="1"/>
  <c r="AE1887" i="5" s="1"/>
  <c r="AE1888" i="5" s="1"/>
  <c r="AE1889" i="5" s="1"/>
  <c r="AE1890" i="5" s="1"/>
  <c r="AD1881" i="5"/>
  <c r="Z1882" i="5"/>
  <c r="AC1882" i="5" s="1"/>
  <c r="AJ1880" i="5" l="1"/>
  <c r="AG1881" i="5"/>
  <c r="A1882" i="11" s="1"/>
  <c r="AD1882" i="5"/>
  <c r="AG1882" i="5" s="1"/>
  <c r="Z1883" i="5"/>
  <c r="AC1883" i="5" s="1"/>
  <c r="AJ1881" i="5" l="1"/>
  <c r="A1883" i="11"/>
  <c r="AJ1882" i="5"/>
  <c r="AD1883" i="5"/>
  <c r="AG1883" i="5" s="1"/>
  <c r="Z1884" i="5"/>
  <c r="AC1884" i="5" s="1"/>
  <c r="A1884" i="11" l="1"/>
  <c r="AJ1883" i="5"/>
  <c r="AD1884" i="5"/>
  <c r="AG1884" i="5" s="1"/>
  <c r="Z1885" i="5"/>
  <c r="AC1885" i="5" s="1"/>
  <c r="A1885" i="11" l="1"/>
  <c r="AJ1884" i="5"/>
  <c r="AD1885" i="5"/>
  <c r="AG1885" i="5" s="1"/>
  <c r="Z1886" i="5"/>
  <c r="AC1886" i="5" s="1"/>
  <c r="A1886" i="11" l="1"/>
  <c r="AJ1885" i="5"/>
  <c r="AD1886" i="5"/>
  <c r="AG1886" i="5" s="1"/>
  <c r="Z1887" i="5"/>
  <c r="AC1887" i="5" s="1"/>
  <c r="A1887" i="11" l="1"/>
  <c r="AJ1886" i="5"/>
  <c r="AD1887" i="5"/>
  <c r="AG1887" i="5" s="1"/>
  <c r="Z1888" i="5"/>
  <c r="AC1888" i="5" s="1"/>
  <c r="A1888" i="11" l="1"/>
  <c r="AJ1887" i="5"/>
  <c r="AD1888" i="5"/>
  <c r="AG1888" i="5" s="1"/>
  <c r="Z1889" i="5"/>
  <c r="AC1889" i="5" s="1"/>
  <c r="A1889" i="11" l="1"/>
  <c r="AJ1888" i="5"/>
  <c r="AD1889" i="5"/>
  <c r="AG1889" i="5" s="1"/>
  <c r="Z1890" i="5"/>
  <c r="AC1890" i="5" s="1"/>
  <c r="A1890" i="11" l="1"/>
  <c r="AJ1889" i="5"/>
  <c r="AD1890" i="5"/>
  <c r="Z1891" i="5"/>
  <c r="AC1891" i="5" s="1"/>
  <c r="AG1890" i="5" l="1"/>
  <c r="AE1891" i="5"/>
  <c r="AE1892" i="5" s="1"/>
  <c r="AE1893" i="5" s="1"/>
  <c r="AE1894" i="5" s="1"/>
  <c r="AE1895" i="5" s="1"/>
  <c r="AE1896" i="5" s="1"/>
  <c r="AE1897" i="5" s="1"/>
  <c r="AE1898" i="5" s="1"/>
  <c r="AE1899" i="5" s="1"/>
  <c r="AE1900" i="5" s="1"/>
  <c r="A1891" i="11"/>
  <c r="AJ1890" i="5"/>
  <c r="AD1891" i="5"/>
  <c r="Z1892" i="5"/>
  <c r="AC1892" i="5" s="1"/>
  <c r="AG1891" i="5" l="1"/>
  <c r="A1892" i="11" s="1"/>
  <c r="AJ1891" i="5"/>
  <c r="AD1892" i="5"/>
  <c r="AG1892" i="5" s="1"/>
  <c r="Z1893" i="5"/>
  <c r="AC1893" i="5" s="1"/>
  <c r="A1893" i="11" l="1"/>
  <c r="AJ1892" i="5"/>
  <c r="AD1893" i="5"/>
  <c r="AG1893" i="5" s="1"/>
  <c r="Z1894" i="5"/>
  <c r="AC1894" i="5" s="1"/>
  <c r="A1894" i="11" l="1"/>
  <c r="AJ1893" i="5"/>
  <c r="AD1894" i="5"/>
  <c r="AG1894" i="5" s="1"/>
  <c r="Z1895" i="5"/>
  <c r="AC1895" i="5" s="1"/>
  <c r="A1895" i="11" l="1"/>
  <c r="AJ1894" i="5"/>
  <c r="AD1895" i="5"/>
  <c r="AG1895" i="5" s="1"/>
  <c r="Z1896" i="5"/>
  <c r="AC1896" i="5" s="1"/>
  <c r="A1896" i="11" l="1"/>
  <c r="AJ1895" i="5"/>
  <c r="AD1896" i="5"/>
  <c r="AG1896" i="5" s="1"/>
  <c r="Z1897" i="5"/>
  <c r="AC1897" i="5" s="1"/>
  <c r="A1897" i="11" l="1"/>
  <c r="AJ1896" i="5"/>
  <c r="AD1897" i="5"/>
  <c r="AG1897" i="5" s="1"/>
  <c r="Z1898" i="5"/>
  <c r="AC1898" i="5" s="1"/>
  <c r="A1898" i="11" l="1"/>
  <c r="AJ1897" i="5"/>
  <c r="AD1898" i="5"/>
  <c r="AG1898" i="5" s="1"/>
  <c r="Z1899" i="5"/>
  <c r="AC1899" i="5" s="1"/>
  <c r="A1899" i="11" l="1"/>
  <c r="AJ1898" i="5"/>
  <c r="AD1899" i="5"/>
  <c r="AG1899" i="5" s="1"/>
  <c r="Z1900" i="5"/>
  <c r="AC1900" i="5" s="1"/>
  <c r="A1900" i="11" l="1"/>
  <c r="AJ1899" i="5"/>
  <c r="AD1900" i="5"/>
  <c r="Z1901" i="5"/>
  <c r="AC1901" i="5" s="1"/>
  <c r="AG1900" i="5" l="1"/>
  <c r="AJ1900" i="5" s="1"/>
  <c r="AE1901" i="5"/>
  <c r="AE1902" i="5" s="1"/>
  <c r="AE1903" i="5" s="1"/>
  <c r="AE1904" i="5" s="1"/>
  <c r="AE1905" i="5" s="1"/>
  <c r="AE1906" i="5" s="1"/>
  <c r="AE1907" i="5" s="1"/>
  <c r="AE1908" i="5" s="1"/>
  <c r="AE1909" i="5" s="1"/>
  <c r="AE1910" i="5" s="1"/>
  <c r="AD1901" i="5"/>
  <c r="Z1902" i="5"/>
  <c r="AC1902" i="5" s="1"/>
  <c r="AG1901" i="5" l="1"/>
  <c r="A1901" i="11"/>
  <c r="A1902" i="11"/>
  <c r="AJ1901" i="5"/>
  <c r="AD1902" i="5"/>
  <c r="AG1902" i="5" s="1"/>
  <c r="Z1903" i="5"/>
  <c r="AC1903" i="5" s="1"/>
  <c r="A1903" i="11" l="1"/>
  <c r="AJ1902" i="5"/>
  <c r="AD1903" i="5"/>
  <c r="AG1903" i="5" s="1"/>
  <c r="Z1904" i="5"/>
  <c r="AC1904" i="5" s="1"/>
  <c r="A1904" i="11" l="1"/>
  <c r="AJ1903" i="5"/>
  <c r="AD1904" i="5"/>
  <c r="AG1904" i="5" s="1"/>
  <c r="Z1905" i="5"/>
  <c r="AC1905" i="5" s="1"/>
  <c r="A1905" i="11" l="1"/>
  <c r="AJ1904" i="5"/>
  <c r="AD1905" i="5"/>
  <c r="AG1905" i="5" s="1"/>
  <c r="Z1906" i="5"/>
  <c r="AC1906" i="5" s="1"/>
  <c r="A1906" i="11" l="1"/>
  <c r="AJ1905" i="5"/>
  <c r="AD1906" i="5"/>
  <c r="AG1906" i="5" s="1"/>
  <c r="Z1907" i="5"/>
  <c r="AC1907" i="5" s="1"/>
  <c r="A1907" i="11" l="1"/>
  <c r="AJ1906" i="5"/>
  <c r="AD1907" i="5"/>
  <c r="AG1907" i="5" s="1"/>
  <c r="Z1908" i="5"/>
  <c r="AC1908" i="5" s="1"/>
  <c r="A1908" i="11" l="1"/>
  <c r="AJ1907" i="5"/>
  <c r="AD1908" i="5"/>
  <c r="AG1908" i="5" s="1"/>
  <c r="Z1909" i="5"/>
  <c r="AC1909" i="5" s="1"/>
  <c r="A1909" i="11" l="1"/>
  <c r="AJ1908" i="5"/>
  <c r="AD1909" i="5"/>
  <c r="AG1909" i="5" s="1"/>
  <c r="Z1910" i="5"/>
  <c r="AC1910" i="5" s="1"/>
  <c r="A1910" i="11" l="1"/>
  <c r="AJ1909" i="5"/>
  <c r="AD1910" i="5"/>
  <c r="Z1911" i="5"/>
  <c r="AC1911" i="5" s="1"/>
  <c r="AG1910" i="5" l="1"/>
  <c r="AE1911" i="5"/>
  <c r="AE1912" i="5" s="1"/>
  <c r="AE1913" i="5" s="1"/>
  <c r="AE1914" i="5" s="1"/>
  <c r="AE1915" i="5" s="1"/>
  <c r="AE1916" i="5" s="1"/>
  <c r="AE1917" i="5" s="1"/>
  <c r="AE1918" i="5" s="1"/>
  <c r="AE1919" i="5" s="1"/>
  <c r="AE1920" i="5" s="1"/>
  <c r="A1911" i="11"/>
  <c r="AJ1910" i="5"/>
  <c r="AD1911" i="5"/>
  <c r="Z1912" i="5"/>
  <c r="AC1912" i="5" s="1"/>
  <c r="AG1911" i="5" l="1"/>
  <c r="A1912" i="11"/>
  <c r="AJ1911" i="5"/>
  <c r="AD1912" i="5"/>
  <c r="AG1912" i="5" s="1"/>
  <c r="Z1913" i="5"/>
  <c r="AC1913" i="5" s="1"/>
  <c r="A1913" i="11" l="1"/>
  <c r="AJ1912" i="5"/>
  <c r="AD1913" i="5"/>
  <c r="AG1913" i="5" s="1"/>
  <c r="Z1914" i="5"/>
  <c r="AC1914" i="5" s="1"/>
  <c r="A1914" i="11" l="1"/>
  <c r="AJ1913" i="5"/>
  <c r="AD1914" i="5"/>
  <c r="AG1914" i="5" s="1"/>
  <c r="Z1915" i="5"/>
  <c r="AC1915" i="5" s="1"/>
  <c r="A1915" i="11" l="1"/>
  <c r="AJ1914" i="5"/>
  <c r="AD1915" i="5"/>
  <c r="AG1915" i="5" s="1"/>
  <c r="Z1916" i="5"/>
  <c r="AC1916" i="5" s="1"/>
  <c r="A1916" i="11" l="1"/>
  <c r="AJ1915" i="5"/>
  <c r="AD1916" i="5"/>
  <c r="AG1916" i="5" s="1"/>
  <c r="Z1917" i="5"/>
  <c r="AC1917" i="5" s="1"/>
  <c r="A1917" i="11" l="1"/>
  <c r="AJ1916" i="5"/>
  <c r="AD1917" i="5"/>
  <c r="AG1917" i="5" s="1"/>
  <c r="Z1918" i="5"/>
  <c r="AC1918" i="5" s="1"/>
  <c r="A1918" i="11" l="1"/>
  <c r="AJ1917" i="5"/>
  <c r="AD1918" i="5"/>
  <c r="AG1918" i="5" s="1"/>
  <c r="Z1919" i="5"/>
  <c r="AC1919" i="5" s="1"/>
  <c r="A1919" i="11" l="1"/>
  <c r="AJ1918" i="5"/>
  <c r="AD1919" i="5"/>
  <c r="AG1919" i="5" s="1"/>
  <c r="Z1920" i="5"/>
  <c r="AC1920" i="5" s="1"/>
  <c r="A1920" i="11" l="1"/>
  <c r="AJ1919" i="5"/>
  <c r="AD1920" i="5"/>
  <c r="Z1921" i="5"/>
  <c r="AC1921" i="5" s="1"/>
  <c r="AG1920" i="5" l="1"/>
  <c r="A1921" i="11" s="1"/>
  <c r="AE1921" i="5"/>
  <c r="AE1922" i="5" s="1"/>
  <c r="AE1923" i="5" s="1"/>
  <c r="AE1924" i="5" s="1"/>
  <c r="AE1925" i="5" s="1"/>
  <c r="AE1926" i="5" s="1"/>
  <c r="AE1927" i="5" s="1"/>
  <c r="AE1928" i="5" s="1"/>
  <c r="AE1929" i="5" s="1"/>
  <c r="AE1930" i="5" s="1"/>
  <c r="AJ1920" i="5"/>
  <c r="AD1921" i="5"/>
  <c r="Z1922" i="5"/>
  <c r="AC1922" i="5" s="1"/>
  <c r="AG1921" i="5" l="1"/>
  <c r="A1922" i="11" s="1"/>
  <c r="AD1922" i="5"/>
  <c r="AG1922" i="5" s="1"/>
  <c r="Z1923" i="5"/>
  <c r="AC1923" i="5" s="1"/>
  <c r="AJ1921" i="5" l="1"/>
  <c r="A1923" i="11"/>
  <c r="AJ1922" i="5"/>
  <c r="AD1923" i="5"/>
  <c r="AG1923" i="5" s="1"/>
  <c r="Z1924" i="5"/>
  <c r="AC1924" i="5" s="1"/>
  <c r="A1924" i="11" l="1"/>
  <c r="AJ1923" i="5"/>
  <c r="AD1924" i="5"/>
  <c r="AG1924" i="5" s="1"/>
  <c r="Z1925" i="5"/>
  <c r="AC1925" i="5" s="1"/>
  <c r="A1925" i="11" l="1"/>
  <c r="AJ1924" i="5"/>
  <c r="AD1925" i="5"/>
  <c r="AG1925" i="5" s="1"/>
  <c r="Z1926" i="5"/>
  <c r="AC1926" i="5" s="1"/>
  <c r="A1926" i="11" l="1"/>
  <c r="AJ1925" i="5"/>
  <c r="AD1926" i="5"/>
  <c r="AG1926" i="5" s="1"/>
  <c r="Z1927" i="5"/>
  <c r="AC1927" i="5" s="1"/>
  <c r="A1927" i="11" l="1"/>
  <c r="AJ1926" i="5"/>
  <c r="AD1927" i="5"/>
  <c r="AG1927" i="5" s="1"/>
  <c r="Z1928" i="5"/>
  <c r="AC1928" i="5" s="1"/>
  <c r="A1928" i="11" l="1"/>
  <c r="AJ1927" i="5"/>
  <c r="AD1928" i="5"/>
  <c r="AG1928" i="5" s="1"/>
  <c r="Z1929" i="5"/>
  <c r="AC1929" i="5" s="1"/>
  <c r="A1929" i="11" l="1"/>
  <c r="AJ1928" i="5"/>
  <c r="AD1929" i="5"/>
  <c r="AG1929" i="5" s="1"/>
  <c r="Z1930" i="5"/>
  <c r="AC1930" i="5" s="1"/>
  <c r="A1930" i="11" l="1"/>
  <c r="AJ1929" i="5"/>
  <c r="AD1930" i="5"/>
  <c r="Z1931" i="5"/>
  <c r="AC1931" i="5" s="1"/>
  <c r="AG1930" i="5" l="1"/>
  <c r="AE1931" i="5"/>
  <c r="AE1932" i="5" s="1"/>
  <c r="AE1933" i="5" s="1"/>
  <c r="AE1934" i="5" s="1"/>
  <c r="AE1935" i="5" s="1"/>
  <c r="AE1936" i="5" s="1"/>
  <c r="AE1937" i="5" s="1"/>
  <c r="AE1938" i="5" s="1"/>
  <c r="AE1939" i="5" s="1"/>
  <c r="AE1940" i="5" s="1"/>
  <c r="A1931" i="11"/>
  <c r="AJ1930" i="5"/>
  <c r="AD1931" i="5"/>
  <c r="Z1932" i="5"/>
  <c r="AC1932" i="5" s="1"/>
  <c r="AG1931" i="5" l="1"/>
  <c r="A1932" i="11" s="1"/>
  <c r="AD1932" i="5"/>
  <c r="AG1932" i="5" s="1"/>
  <c r="Z1933" i="5"/>
  <c r="AC1933" i="5" s="1"/>
  <c r="AJ1931" i="5" l="1"/>
  <c r="A1933" i="11"/>
  <c r="AJ1932" i="5"/>
  <c r="AD1933" i="5"/>
  <c r="AG1933" i="5" s="1"/>
  <c r="Z1934" i="5"/>
  <c r="AC1934" i="5" s="1"/>
  <c r="A1934" i="11" l="1"/>
  <c r="AJ1933" i="5"/>
  <c r="AD1934" i="5"/>
  <c r="AG1934" i="5" s="1"/>
  <c r="Z1935" i="5"/>
  <c r="AC1935" i="5" s="1"/>
  <c r="A1935" i="11" l="1"/>
  <c r="AJ1934" i="5"/>
  <c r="AD1935" i="5"/>
  <c r="AG1935" i="5" s="1"/>
  <c r="Z1936" i="5"/>
  <c r="AC1936" i="5" s="1"/>
  <c r="A1936" i="11" l="1"/>
  <c r="AJ1935" i="5"/>
  <c r="AD1936" i="5"/>
  <c r="AG1936" i="5" s="1"/>
  <c r="Z1937" i="5"/>
  <c r="AC1937" i="5" s="1"/>
  <c r="A1937" i="11" l="1"/>
  <c r="AJ1936" i="5"/>
  <c r="AD1937" i="5"/>
  <c r="AG1937" i="5" s="1"/>
  <c r="Z1938" i="5"/>
  <c r="AC1938" i="5" s="1"/>
  <c r="A1938" i="11" l="1"/>
  <c r="AJ1937" i="5"/>
  <c r="AD1938" i="5"/>
  <c r="AG1938" i="5" s="1"/>
  <c r="Z1939" i="5"/>
  <c r="AC1939" i="5" s="1"/>
  <c r="A1939" i="11" l="1"/>
  <c r="AJ1938" i="5"/>
  <c r="AD1939" i="5"/>
  <c r="AG1939" i="5" s="1"/>
  <c r="Z1940" i="5"/>
  <c r="AC1940" i="5" s="1"/>
  <c r="A1940" i="11" l="1"/>
  <c r="AJ1939" i="5"/>
  <c r="AD1940" i="5"/>
  <c r="Z1941" i="5"/>
  <c r="AC1941" i="5" s="1"/>
  <c r="AG1940" i="5" l="1"/>
  <c r="AE1941" i="5"/>
  <c r="AE1942" i="5" s="1"/>
  <c r="AE1943" i="5" s="1"/>
  <c r="AE1944" i="5" s="1"/>
  <c r="AE1945" i="5" s="1"/>
  <c r="AE1946" i="5" s="1"/>
  <c r="AE1947" i="5" s="1"/>
  <c r="AE1948" i="5" s="1"/>
  <c r="AE1949" i="5" s="1"/>
  <c r="AE1950" i="5" s="1"/>
  <c r="A1941" i="11"/>
  <c r="AJ1940" i="5"/>
  <c r="AD1941" i="5"/>
  <c r="Z1942" i="5"/>
  <c r="AC1942" i="5" s="1"/>
  <c r="AG1941" i="5" l="1"/>
  <c r="A1942" i="11" s="1"/>
  <c r="AD1942" i="5"/>
  <c r="AG1942" i="5" s="1"/>
  <c r="Z1943" i="5"/>
  <c r="AC1943" i="5" s="1"/>
  <c r="AJ1941" i="5" l="1"/>
  <c r="A1943" i="11"/>
  <c r="AJ1942" i="5"/>
  <c r="AD1943" i="5"/>
  <c r="AG1943" i="5" s="1"/>
  <c r="Z1944" i="5"/>
  <c r="AC1944" i="5" s="1"/>
  <c r="A1944" i="11" l="1"/>
  <c r="AJ1943" i="5"/>
  <c r="AD1944" i="5"/>
  <c r="AG1944" i="5" s="1"/>
  <c r="Z1945" i="5"/>
  <c r="AC1945" i="5" s="1"/>
  <c r="A1945" i="11" l="1"/>
  <c r="AJ1944" i="5"/>
  <c r="AD1945" i="5"/>
  <c r="AG1945" i="5" s="1"/>
  <c r="Z1946" i="5"/>
  <c r="AC1946" i="5" s="1"/>
  <c r="A1946" i="11" l="1"/>
  <c r="AJ1945" i="5"/>
  <c r="AD1946" i="5"/>
  <c r="AG1946" i="5" s="1"/>
  <c r="Z1947" i="5"/>
  <c r="AC1947" i="5" s="1"/>
  <c r="A1947" i="11" l="1"/>
  <c r="AJ1946" i="5"/>
  <c r="AD1947" i="5"/>
  <c r="AG1947" i="5" s="1"/>
  <c r="Z1948" i="5"/>
  <c r="AC1948" i="5" s="1"/>
  <c r="A1948" i="11" l="1"/>
  <c r="AJ1947" i="5"/>
  <c r="AD1948" i="5"/>
  <c r="AG1948" i="5" s="1"/>
  <c r="Z1949" i="5"/>
  <c r="AC1949" i="5" s="1"/>
  <c r="A1949" i="11" l="1"/>
  <c r="AJ1948" i="5"/>
  <c r="AD1949" i="5"/>
  <c r="AG1949" i="5" s="1"/>
  <c r="Z1950" i="5"/>
  <c r="AC1950" i="5" s="1"/>
  <c r="A1950" i="11" l="1"/>
  <c r="AJ1949" i="5"/>
  <c r="AD1950" i="5"/>
  <c r="Z1951" i="5"/>
  <c r="AC1951" i="5" s="1"/>
  <c r="AG1950" i="5" l="1"/>
  <c r="A1951" i="11" s="1"/>
  <c r="AE1951" i="5"/>
  <c r="AE1952" i="5" s="1"/>
  <c r="AE1953" i="5" s="1"/>
  <c r="AE1954" i="5" s="1"/>
  <c r="AE1955" i="5" s="1"/>
  <c r="AE1956" i="5" s="1"/>
  <c r="AE1957" i="5" s="1"/>
  <c r="AE1958" i="5" s="1"/>
  <c r="AE1959" i="5" s="1"/>
  <c r="AE1960" i="5" s="1"/>
  <c r="AJ1950" i="5"/>
  <c r="AD1951" i="5"/>
  <c r="Z1952" i="5"/>
  <c r="AC1952" i="5" s="1"/>
  <c r="AG1951" i="5" l="1"/>
  <c r="A1952" i="11" s="1"/>
  <c r="AD1952" i="5"/>
  <c r="AG1952" i="5" s="1"/>
  <c r="Z1953" i="5"/>
  <c r="AC1953" i="5" s="1"/>
  <c r="AJ1951" i="5" l="1"/>
  <c r="A1953" i="11"/>
  <c r="AJ1952" i="5"/>
  <c r="AD1953" i="5"/>
  <c r="AG1953" i="5" s="1"/>
  <c r="Z1954" i="5"/>
  <c r="AC1954" i="5" s="1"/>
  <c r="A1954" i="11" l="1"/>
  <c r="AJ1953" i="5"/>
  <c r="AD1954" i="5"/>
  <c r="AG1954" i="5" s="1"/>
  <c r="Z1955" i="5"/>
  <c r="AC1955" i="5" s="1"/>
  <c r="A1955" i="11" l="1"/>
  <c r="AJ1954" i="5"/>
  <c r="AD1955" i="5"/>
  <c r="AG1955" i="5" s="1"/>
  <c r="Z1956" i="5"/>
  <c r="AC1956" i="5" s="1"/>
  <c r="A1956" i="11" l="1"/>
  <c r="AJ1955" i="5"/>
  <c r="AD1956" i="5"/>
  <c r="AG1956" i="5" s="1"/>
  <c r="Z1957" i="5"/>
  <c r="AC1957" i="5" s="1"/>
  <c r="A1957" i="11" l="1"/>
  <c r="AJ1956" i="5"/>
  <c r="AD1957" i="5"/>
  <c r="AG1957" i="5" s="1"/>
  <c r="Z1958" i="5"/>
  <c r="AC1958" i="5" s="1"/>
  <c r="A1958" i="11" l="1"/>
  <c r="AJ1957" i="5"/>
  <c r="AD1958" i="5"/>
  <c r="AG1958" i="5" s="1"/>
  <c r="Z1959" i="5"/>
  <c r="AC1959" i="5" s="1"/>
  <c r="A1959" i="11" l="1"/>
  <c r="AJ1958" i="5"/>
  <c r="AD1959" i="5"/>
  <c r="AG1959" i="5" s="1"/>
  <c r="Z1960" i="5"/>
  <c r="AC1960" i="5" s="1"/>
  <c r="A1960" i="11" l="1"/>
  <c r="AJ1959" i="5"/>
  <c r="AD1960" i="5"/>
  <c r="Z1961" i="5"/>
  <c r="AC1961" i="5" s="1"/>
  <c r="AE1961" i="5" l="1"/>
  <c r="AE1962" i="5" s="1"/>
  <c r="AE1963" i="5" s="1"/>
  <c r="AE1964" i="5" s="1"/>
  <c r="AE1965" i="5" s="1"/>
  <c r="AE1966" i="5" s="1"/>
  <c r="AE1967" i="5" s="1"/>
  <c r="AE1968" i="5" s="1"/>
  <c r="AE1969" i="5" s="1"/>
  <c r="AE1970" i="5" s="1"/>
  <c r="AG1960" i="5"/>
  <c r="A1961" i="11" s="1"/>
  <c r="AD1961" i="5"/>
  <c r="Z1962" i="5"/>
  <c r="AC1962" i="5" s="1"/>
  <c r="AG1961" i="5" l="1"/>
  <c r="AJ1960" i="5"/>
  <c r="A1962" i="11"/>
  <c r="AJ1961" i="5"/>
  <c r="AD1962" i="5"/>
  <c r="AG1962" i="5" s="1"/>
  <c r="Z1963" i="5"/>
  <c r="AC1963" i="5" s="1"/>
  <c r="A1963" i="11" l="1"/>
  <c r="AJ1962" i="5"/>
  <c r="AD1963" i="5"/>
  <c r="AG1963" i="5" s="1"/>
  <c r="Z1964" i="5"/>
  <c r="AC1964" i="5" s="1"/>
  <c r="A1964" i="11" l="1"/>
  <c r="AJ1963" i="5"/>
  <c r="AD1964" i="5"/>
  <c r="AG1964" i="5" s="1"/>
  <c r="Z1965" i="5"/>
  <c r="AC1965" i="5" s="1"/>
  <c r="A1965" i="11" l="1"/>
  <c r="AJ1964" i="5"/>
  <c r="AD1965" i="5"/>
  <c r="AG1965" i="5" s="1"/>
  <c r="Z1966" i="5"/>
  <c r="AC1966" i="5" s="1"/>
  <c r="A1966" i="11" l="1"/>
  <c r="AJ1965" i="5"/>
  <c r="AD1966" i="5"/>
  <c r="AG1966" i="5" s="1"/>
  <c r="Z1967" i="5"/>
  <c r="AC1967" i="5" s="1"/>
  <c r="A1967" i="11" l="1"/>
  <c r="AJ1966" i="5"/>
  <c r="AD1967" i="5"/>
  <c r="AG1967" i="5" s="1"/>
  <c r="Z1968" i="5"/>
  <c r="AC1968" i="5" s="1"/>
  <c r="A1968" i="11" l="1"/>
  <c r="AJ1967" i="5"/>
  <c r="AD1968" i="5"/>
  <c r="AG1968" i="5" s="1"/>
  <c r="Z1969" i="5"/>
  <c r="AC1969" i="5" s="1"/>
  <c r="A1969" i="11" l="1"/>
  <c r="AJ1968" i="5"/>
  <c r="AD1969" i="5"/>
  <c r="AG1969" i="5" s="1"/>
  <c r="Z1970" i="5"/>
  <c r="AC1970" i="5" s="1"/>
  <c r="A1970" i="11" l="1"/>
  <c r="AJ1969" i="5"/>
  <c r="AD1970" i="5"/>
  <c r="Z1971" i="5"/>
  <c r="AC1971" i="5" s="1"/>
  <c r="AG1970" i="5" l="1"/>
  <c r="AJ1970" i="5" s="1"/>
  <c r="AE1971" i="5"/>
  <c r="AE1972" i="5" s="1"/>
  <c r="AE1973" i="5" s="1"/>
  <c r="AE1974" i="5" s="1"/>
  <c r="AE1975" i="5" s="1"/>
  <c r="AE1976" i="5" s="1"/>
  <c r="AE1977" i="5" s="1"/>
  <c r="AE1978" i="5" s="1"/>
  <c r="AE1979" i="5" s="1"/>
  <c r="AE1980" i="5" s="1"/>
  <c r="A1971" i="11"/>
  <c r="AD1971" i="5"/>
  <c r="Z1972" i="5"/>
  <c r="AC1972" i="5" s="1"/>
  <c r="AG1971" i="5" l="1"/>
  <c r="A1972" i="11"/>
  <c r="AJ1971" i="5"/>
  <c r="AD1972" i="5"/>
  <c r="AG1972" i="5" s="1"/>
  <c r="Z1973" i="5"/>
  <c r="AC1973" i="5" s="1"/>
  <c r="A1973" i="11" l="1"/>
  <c r="AJ1972" i="5"/>
  <c r="AD1973" i="5"/>
  <c r="AG1973" i="5" s="1"/>
  <c r="Z1974" i="5"/>
  <c r="AC1974" i="5" s="1"/>
  <c r="A1974" i="11" l="1"/>
  <c r="AJ1973" i="5"/>
  <c r="AD1974" i="5"/>
  <c r="AG1974" i="5" s="1"/>
  <c r="Z1975" i="5"/>
  <c r="AC1975" i="5" s="1"/>
  <c r="A1975" i="11" l="1"/>
  <c r="AJ1974" i="5"/>
  <c r="AD1975" i="5"/>
  <c r="AG1975" i="5" s="1"/>
  <c r="Z1976" i="5"/>
  <c r="AC1976" i="5" s="1"/>
  <c r="A1976" i="11" l="1"/>
  <c r="AJ1975" i="5"/>
  <c r="AD1976" i="5"/>
  <c r="AG1976" i="5" s="1"/>
  <c r="Z1977" i="5"/>
  <c r="AC1977" i="5" s="1"/>
  <c r="A1977" i="11" l="1"/>
  <c r="AJ1976" i="5"/>
  <c r="AD1977" i="5"/>
  <c r="AG1977" i="5" s="1"/>
  <c r="Z1978" i="5"/>
  <c r="AC1978" i="5" s="1"/>
  <c r="A1978" i="11" l="1"/>
  <c r="AJ1977" i="5"/>
  <c r="AD1978" i="5"/>
  <c r="AG1978" i="5" s="1"/>
  <c r="Z1979" i="5"/>
  <c r="AC1979" i="5" s="1"/>
  <c r="A1979" i="11" l="1"/>
  <c r="AJ1978" i="5"/>
  <c r="AD1979" i="5"/>
  <c r="AG1979" i="5" s="1"/>
  <c r="Z1980" i="5"/>
  <c r="AC1980" i="5" s="1"/>
  <c r="A1980" i="11" l="1"/>
  <c r="AJ1979" i="5"/>
  <c r="AD1980" i="5"/>
  <c r="Z1981" i="5"/>
  <c r="AC1981" i="5" s="1"/>
  <c r="AE1981" i="5" l="1"/>
  <c r="AE1982" i="5" s="1"/>
  <c r="AE1983" i="5" s="1"/>
  <c r="AE1984" i="5" s="1"/>
  <c r="AE1985" i="5" s="1"/>
  <c r="AE1986" i="5" s="1"/>
  <c r="AE1987" i="5" s="1"/>
  <c r="AE1988" i="5" s="1"/>
  <c r="AE1989" i="5" s="1"/>
  <c r="AE1990" i="5" s="1"/>
  <c r="AG1980" i="5"/>
  <c r="A1981" i="11" s="1"/>
  <c r="AD1981" i="5"/>
  <c r="AG1981" i="5" s="1"/>
  <c r="Z1982" i="5"/>
  <c r="AC1982" i="5" s="1"/>
  <c r="AJ1980" i="5" l="1"/>
  <c r="A1982" i="11"/>
  <c r="AJ1981" i="5"/>
  <c r="AD1982" i="5"/>
  <c r="AG1982" i="5" s="1"/>
  <c r="Z1983" i="5"/>
  <c r="AC1983" i="5" s="1"/>
  <c r="A1983" i="11" l="1"/>
  <c r="AJ1982" i="5"/>
  <c r="AD1983" i="5"/>
  <c r="AG1983" i="5" s="1"/>
  <c r="Z1984" i="5"/>
  <c r="AC1984" i="5" s="1"/>
  <c r="A1984" i="11" l="1"/>
  <c r="AJ1983" i="5"/>
  <c r="AD1984" i="5"/>
  <c r="AG1984" i="5" s="1"/>
  <c r="Z1985" i="5"/>
  <c r="AC1985" i="5" s="1"/>
  <c r="A1985" i="11" l="1"/>
  <c r="AJ1984" i="5"/>
  <c r="AD1985" i="5"/>
  <c r="AG1985" i="5" s="1"/>
  <c r="Z1986" i="5"/>
  <c r="AC1986" i="5" s="1"/>
  <c r="A1986" i="11" l="1"/>
  <c r="AJ1985" i="5"/>
  <c r="AD1986" i="5"/>
  <c r="AG1986" i="5" s="1"/>
  <c r="Z1987" i="5"/>
  <c r="AC1987" i="5" s="1"/>
  <c r="A1987" i="11" l="1"/>
  <c r="AJ1986" i="5"/>
  <c r="AD1987" i="5"/>
  <c r="AG1987" i="5" s="1"/>
  <c r="Z1988" i="5"/>
  <c r="AC1988" i="5" s="1"/>
  <c r="A1988" i="11" l="1"/>
  <c r="AJ1987" i="5"/>
  <c r="AD1988" i="5"/>
  <c r="AG1988" i="5" s="1"/>
  <c r="Z1989" i="5"/>
  <c r="AC1989" i="5" s="1"/>
  <c r="A1989" i="11" l="1"/>
  <c r="AJ1988" i="5"/>
  <c r="AD1989" i="5"/>
  <c r="AG1989" i="5" s="1"/>
  <c r="Z1990" i="5"/>
  <c r="AC1990" i="5" s="1"/>
  <c r="A1990" i="11" l="1"/>
  <c r="AJ1989" i="5"/>
  <c r="AD1990" i="5"/>
  <c r="Z1991" i="5"/>
  <c r="AC1991" i="5" s="1"/>
  <c r="AG1990" i="5" l="1"/>
  <c r="AJ1990" i="5" s="1"/>
  <c r="AE1991" i="5"/>
  <c r="AE1992" i="5" s="1"/>
  <c r="AE1993" i="5" s="1"/>
  <c r="AE1994" i="5" s="1"/>
  <c r="AE1995" i="5" s="1"/>
  <c r="AE1996" i="5" s="1"/>
  <c r="AE1997" i="5" s="1"/>
  <c r="AE1998" i="5" s="1"/>
  <c r="AE1999" i="5" s="1"/>
  <c r="AE2000" i="5" s="1"/>
  <c r="A1991" i="11"/>
  <c r="AD1991" i="5"/>
  <c r="Z1992" i="5"/>
  <c r="AC1992" i="5" s="1"/>
  <c r="AG1991" i="5" l="1"/>
  <c r="A1992" i="11" s="1"/>
  <c r="AD1992" i="5"/>
  <c r="AG1992" i="5" s="1"/>
  <c r="Z1993" i="5"/>
  <c r="AC1993" i="5" s="1"/>
  <c r="AJ1991" i="5" l="1"/>
  <c r="A1993" i="11"/>
  <c r="AJ1992" i="5"/>
  <c r="AD1993" i="5"/>
  <c r="AG1993" i="5" s="1"/>
  <c r="Z1994" i="5"/>
  <c r="AC1994" i="5" s="1"/>
  <c r="A1994" i="11" l="1"/>
  <c r="AJ1993" i="5"/>
  <c r="AD1994" i="5"/>
  <c r="AG1994" i="5" s="1"/>
  <c r="Z1995" i="5"/>
  <c r="AC1995" i="5" s="1"/>
  <c r="A1995" i="11" l="1"/>
  <c r="AJ1994" i="5"/>
  <c r="AD1995" i="5"/>
  <c r="AG1995" i="5" s="1"/>
  <c r="Z1996" i="5"/>
  <c r="AC1996" i="5" s="1"/>
  <c r="A1996" i="11" l="1"/>
  <c r="AJ1995" i="5"/>
  <c r="AD1996" i="5"/>
  <c r="AG1996" i="5" s="1"/>
  <c r="Z1997" i="5"/>
  <c r="AC1997" i="5" s="1"/>
  <c r="A1997" i="11" l="1"/>
  <c r="AJ1996" i="5"/>
  <c r="AD1997" i="5"/>
  <c r="AG1997" i="5" s="1"/>
  <c r="Z1998" i="5"/>
  <c r="AC1998" i="5" s="1"/>
  <c r="A1998" i="11" l="1"/>
  <c r="AJ1997" i="5"/>
  <c r="AD1998" i="5"/>
  <c r="AG1998" i="5" s="1"/>
  <c r="Z1999" i="5"/>
  <c r="AC1999" i="5" s="1"/>
  <c r="A1999" i="11" l="1"/>
  <c r="AJ1998" i="5"/>
  <c r="AD1999" i="5"/>
  <c r="AG1999" i="5" s="1"/>
  <c r="Z2000" i="5"/>
  <c r="AC2000" i="5" s="1"/>
  <c r="A2000" i="11" l="1"/>
  <c r="AJ1999" i="5"/>
  <c r="AD2000" i="5"/>
  <c r="Z2001" i="5"/>
  <c r="AC2001" i="5" s="1"/>
  <c r="AE2001" i="5" l="1"/>
  <c r="AE2002" i="5" s="1"/>
  <c r="AE2003" i="5" s="1"/>
  <c r="AE2004" i="5" s="1"/>
  <c r="AE2005" i="5" s="1"/>
  <c r="AE2006" i="5" s="1"/>
  <c r="AE2007" i="5" s="1"/>
  <c r="AE2008" i="5" s="1"/>
  <c r="AE2009" i="5" s="1"/>
  <c r="AE2010" i="5" s="1"/>
  <c r="AG2000" i="5"/>
  <c r="A2001" i="11" s="1"/>
  <c r="AD2001" i="5"/>
  <c r="Z2002" i="5"/>
  <c r="AC2002" i="5" s="1"/>
  <c r="AG2001" i="5" l="1"/>
  <c r="AJ2001" i="5" s="1"/>
  <c r="AJ2000" i="5"/>
  <c r="A2002" i="11"/>
  <c r="AD2002" i="5"/>
  <c r="AG2002" i="5" s="1"/>
  <c r="Z2003" i="5"/>
  <c r="AC2003" i="5" s="1"/>
  <c r="A2003" i="11" l="1"/>
  <c r="AJ2002" i="5"/>
  <c r="AD2003" i="5"/>
  <c r="AG2003" i="5" s="1"/>
  <c r="Z2004" i="5"/>
  <c r="AC2004" i="5" s="1"/>
  <c r="A2004" i="11" l="1"/>
  <c r="AJ2003" i="5"/>
  <c r="AD2004" i="5"/>
  <c r="AG2004" i="5" s="1"/>
  <c r="Z2005" i="5"/>
  <c r="AC2005" i="5" s="1"/>
  <c r="A2005" i="11" l="1"/>
  <c r="AJ2004" i="5"/>
  <c r="AD2005" i="5"/>
  <c r="AG2005" i="5" s="1"/>
  <c r="Z2006" i="5"/>
  <c r="AC2006" i="5" s="1"/>
  <c r="A2006" i="11" l="1"/>
  <c r="AJ2005" i="5"/>
  <c r="AD2006" i="5"/>
  <c r="AG2006" i="5" s="1"/>
  <c r="Z2007" i="5"/>
  <c r="AC2007" i="5" s="1"/>
  <c r="A2007" i="11" l="1"/>
  <c r="AJ2006" i="5"/>
  <c r="AD2007" i="5"/>
  <c r="AG2007" i="5" s="1"/>
  <c r="Z2008" i="5"/>
  <c r="AC2008" i="5" s="1"/>
  <c r="A2008" i="11" l="1"/>
  <c r="AJ2007" i="5"/>
  <c r="AD2008" i="5"/>
  <c r="AG2008" i="5" s="1"/>
  <c r="Z2009" i="5"/>
  <c r="AC2009" i="5" s="1"/>
  <c r="A2009" i="11" l="1"/>
  <c r="AJ2008" i="5"/>
  <c r="AD2009" i="5"/>
  <c r="AG2009" i="5" s="1"/>
  <c r="Z2010" i="5"/>
  <c r="AC2010" i="5" s="1"/>
  <c r="A2010" i="11" l="1"/>
  <c r="AJ2009" i="5"/>
  <c r="AD2010" i="5"/>
  <c r="Z2011" i="5"/>
  <c r="AC2011" i="5" s="1"/>
  <c r="AG2010" i="5" l="1"/>
  <c r="A2011" i="11" s="1"/>
  <c r="AE2011" i="5"/>
  <c r="AE2012" i="5" s="1"/>
  <c r="AE2013" i="5" s="1"/>
  <c r="AE2014" i="5" s="1"/>
  <c r="AE2015" i="5" s="1"/>
  <c r="AE2016" i="5" s="1"/>
  <c r="AE2017" i="5" s="1"/>
  <c r="AE2018" i="5" s="1"/>
  <c r="AE2019" i="5" s="1"/>
  <c r="AE2020" i="5" s="1"/>
  <c r="AD2011" i="5"/>
  <c r="Z2012" i="5"/>
  <c r="AC2012" i="5" s="1"/>
  <c r="AJ2010" i="5" l="1"/>
  <c r="AG2011" i="5"/>
  <c r="AJ2011" i="5" s="1"/>
  <c r="AD2012" i="5"/>
  <c r="AG2012" i="5" s="1"/>
  <c r="Z2013" i="5"/>
  <c r="AC2013" i="5" s="1"/>
  <c r="A2012" i="11" l="1"/>
  <c r="A2013" i="11"/>
  <c r="AJ2012" i="5"/>
  <c r="AD2013" i="5"/>
  <c r="AG2013" i="5" s="1"/>
  <c r="Z2014" i="5"/>
  <c r="AC2014" i="5" s="1"/>
  <c r="A2014" i="11" l="1"/>
  <c r="AJ2013" i="5"/>
  <c r="AD2014" i="5"/>
  <c r="AG2014" i="5" s="1"/>
  <c r="Z2015" i="5"/>
  <c r="AC2015" i="5" s="1"/>
  <c r="A2015" i="11" l="1"/>
  <c r="AJ2014" i="5"/>
  <c r="AD2015" i="5"/>
  <c r="AG2015" i="5" s="1"/>
  <c r="Z2016" i="5"/>
  <c r="AC2016" i="5" s="1"/>
  <c r="A2016" i="11" l="1"/>
  <c r="AJ2015" i="5"/>
  <c r="AD2016" i="5"/>
  <c r="AG2016" i="5" s="1"/>
  <c r="Z2017" i="5"/>
  <c r="AC2017" i="5" s="1"/>
  <c r="A2017" i="11" l="1"/>
  <c r="AJ2016" i="5"/>
  <c r="AD2017" i="5"/>
  <c r="AG2017" i="5" s="1"/>
  <c r="Z2018" i="5"/>
  <c r="AC2018" i="5" s="1"/>
  <c r="A2018" i="11" l="1"/>
  <c r="AJ2017" i="5"/>
  <c r="AD2018" i="5"/>
  <c r="AG2018" i="5" s="1"/>
  <c r="Z2019" i="5"/>
  <c r="AC2019" i="5" s="1"/>
  <c r="A2019" i="11" l="1"/>
  <c r="AJ2018" i="5"/>
  <c r="AD2019" i="5"/>
  <c r="AG2019" i="5" s="1"/>
  <c r="Z2020" i="5"/>
  <c r="AC2020" i="5" s="1"/>
  <c r="A2020" i="11" l="1"/>
  <c r="AJ2019" i="5"/>
  <c r="AD2020" i="5"/>
  <c r="Z2021" i="5"/>
  <c r="AC2021" i="5" s="1"/>
  <c r="AE2021" i="5" l="1"/>
  <c r="AE2022" i="5" s="1"/>
  <c r="AE2023" i="5" s="1"/>
  <c r="AE2024" i="5" s="1"/>
  <c r="AE2025" i="5" s="1"/>
  <c r="AE2026" i="5" s="1"/>
  <c r="AE2027" i="5" s="1"/>
  <c r="AE2028" i="5" s="1"/>
  <c r="AE2029" i="5" s="1"/>
  <c r="AE2030" i="5" s="1"/>
  <c r="AG2020" i="5"/>
  <c r="AJ2020" i="5" s="1"/>
  <c r="AD2021" i="5"/>
  <c r="Z2022" i="5"/>
  <c r="AC2022" i="5" s="1"/>
  <c r="AG2021" i="5" l="1"/>
  <c r="A2022" i="11" s="1"/>
  <c r="A2021" i="11"/>
  <c r="AD2022" i="5"/>
  <c r="AG2022" i="5" s="1"/>
  <c r="Z2023" i="5"/>
  <c r="AC2023" i="5" s="1"/>
  <c r="AJ2021" i="5" l="1"/>
  <c r="A2023" i="11"/>
  <c r="AJ2022" i="5"/>
  <c r="AD2023" i="5"/>
  <c r="AG2023" i="5" s="1"/>
  <c r="Z2024" i="5"/>
  <c r="AC2024" i="5" s="1"/>
  <c r="A2024" i="11" l="1"/>
  <c r="AJ2023" i="5"/>
  <c r="AD2024" i="5"/>
  <c r="AG2024" i="5" s="1"/>
  <c r="Z2025" i="5"/>
  <c r="AC2025" i="5" s="1"/>
  <c r="A2025" i="11" l="1"/>
  <c r="AJ2024" i="5"/>
  <c r="AD2025" i="5"/>
  <c r="AG2025" i="5" s="1"/>
  <c r="Z2026" i="5"/>
  <c r="AC2026" i="5" s="1"/>
  <c r="A2026" i="11" l="1"/>
  <c r="AJ2025" i="5"/>
  <c r="AD2026" i="5"/>
  <c r="AG2026" i="5" s="1"/>
  <c r="Z2027" i="5"/>
  <c r="AC2027" i="5" s="1"/>
  <c r="A2027" i="11" l="1"/>
  <c r="AJ2026" i="5"/>
  <c r="AD2027" i="5"/>
  <c r="AG2027" i="5" s="1"/>
  <c r="Z2028" i="5"/>
  <c r="AC2028" i="5" s="1"/>
  <c r="A2028" i="11" l="1"/>
  <c r="AJ2027" i="5"/>
  <c r="AD2028" i="5"/>
  <c r="AG2028" i="5" s="1"/>
  <c r="Z2029" i="5"/>
  <c r="AC2029" i="5" s="1"/>
  <c r="A2029" i="11" l="1"/>
  <c r="AJ2028" i="5"/>
  <c r="AD2029" i="5"/>
  <c r="AG2029" i="5" s="1"/>
  <c r="Z2030" i="5"/>
  <c r="AC2030" i="5" s="1"/>
  <c r="A2030" i="11" l="1"/>
  <c r="AJ2029" i="5"/>
  <c r="AD2030" i="5"/>
  <c r="Z2031" i="5"/>
  <c r="AC2031" i="5" s="1"/>
  <c r="AG2030" i="5" l="1"/>
  <c r="A2031" i="11" s="1"/>
  <c r="AE2031" i="5"/>
  <c r="AE2032" i="5" s="1"/>
  <c r="AE2033" i="5" s="1"/>
  <c r="AE2034" i="5" s="1"/>
  <c r="AE2035" i="5" s="1"/>
  <c r="AE2036" i="5" s="1"/>
  <c r="AE2037" i="5" s="1"/>
  <c r="AE2038" i="5" s="1"/>
  <c r="AE2039" i="5" s="1"/>
  <c r="AE2040" i="5" s="1"/>
  <c r="AD2031" i="5"/>
  <c r="Z2032" i="5"/>
  <c r="AC2032" i="5" s="1"/>
  <c r="AG2031" i="5" l="1"/>
  <c r="AJ2031" i="5" s="1"/>
  <c r="AJ2030" i="5"/>
  <c r="A2032" i="11"/>
  <c r="AD2032" i="5"/>
  <c r="AG2032" i="5" s="1"/>
  <c r="Z2033" i="5"/>
  <c r="AC2033" i="5" s="1"/>
  <c r="A2033" i="11" l="1"/>
  <c r="AJ2032" i="5"/>
  <c r="AD2033" i="5"/>
  <c r="AG2033" i="5" s="1"/>
  <c r="Z2034" i="5"/>
  <c r="AC2034" i="5" s="1"/>
  <c r="A2034" i="11" l="1"/>
  <c r="AJ2033" i="5"/>
  <c r="AD2034" i="5"/>
  <c r="AG2034" i="5" s="1"/>
  <c r="Z2035" i="5"/>
  <c r="AC2035" i="5" s="1"/>
  <c r="A2035" i="11" l="1"/>
  <c r="AJ2034" i="5"/>
  <c r="AD2035" i="5"/>
  <c r="AG2035" i="5" s="1"/>
  <c r="Z2036" i="5"/>
  <c r="AC2036" i="5" s="1"/>
  <c r="A2036" i="11" l="1"/>
  <c r="AJ2035" i="5"/>
  <c r="AD2036" i="5"/>
  <c r="AG2036" i="5" s="1"/>
  <c r="Z2037" i="5"/>
  <c r="AC2037" i="5" s="1"/>
  <c r="A2037" i="11" l="1"/>
  <c r="AJ2036" i="5"/>
  <c r="AD2037" i="5"/>
  <c r="AG2037" i="5" s="1"/>
  <c r="Z2038" i="5"/>
  <c r="AC2038" i="5" s="1"/>
  <c r="A2038" i="11" l="1"/>
  <c r="AJ2037" i="5"/>
  <c r="AD2038" i="5"/>
  <c r="AG2038" i="5" s="1"/>
  <c r="Z2039" i="5"/>
  <c r="AC2039" i="5" s="1"/>
  <c r="A2039" i="11" l="1"/>
  <c r="AJ2038" i="5"/>
  <c r="AD2039" i="5"/>
  <c r="AG2039" i="5" s="1"/>
  <c r="Z2040" i="5"/>
  <c r="AC2040" i="5" s="1"/>
  <c r="A2040" i="11" l="1"/>
  <c r="AJ2039" i="5"/>
  <c r="AD2040" i="5"/>
  <c r="Z2041" i="5"/>
  <c r="AC2041" i="5" s="1"/>
  <c r="AE2041" i="5" l="1"/>
  <c r="AE2042" i="5" s="1"/>
  <c r="AE2043" i="5" s="1"/>
  <c r="AE2044" i="5" s="1"/>
  <c r="AE2045" i="5" s="1"/>
  <c r="AE2046" i="5" s="1"/>
  <c r="AE2047" i="5" s="1"/>
  <c r="AE2048" i="5" s="1"/>
  <c r="AE2049" i="5" s="1"/>
  <c r="AE2050" i="5" s="1"/>
  <c r="AG2040" i="5"/>
  <c r="A2041" i="11" s="1"/>
  <c r="AD2041" i="5"/>
  <c r="AG2041" i="5" s="1"/>
  <c r="Z2042" i="5"/>
  <c r="AC2042" i="5" s="1"/>
  <c r="AJ2040" i="5" l="1"/>
  <c r="A2042" i="11"/>
  <c r="AJ2041" i="5"/>
  <c r="AD2042" i="5"/>
  <c r="AG2042" i="5" s="1"/>
  <c r="Z2043" i="5"/>
  <c r="AC2043" i="5" s="1"/>
  <c r="A2043" i="11" l="1"/>
  <c r="AJ2042" i="5"/>
  <c r="AD2043" i="5"/>
  <c r="AG2043" i="5" s="1"/>
  <c r="Z2044" i="5"/>
  <c r="AC2044" i="5" s="1"/>
  <c r="A2044" i="11" l="1"/>
  <c r="AJ2043" i="5"/>
  <c r="AD2044" i="5"/>
  <c r="AG2044" i="5" s="1"/>
  <c r="Z2045" i="5"/>
  <c r="AC2045" i="5" s="1"/>
  <c r="A2045" i="11" l="1"/>
  <c r="AJ2044" i="5"/>
  <c r="AD2045" i="5"/>
  <c r="AG2045" i="5" s="1"/>
  <c r="Z2046" i="5"/>
  <c r="AC2046" i="5" s="1"/>
  <c r="A2046" i="11" l="1"/>
  <c r="AJ2045" i="5"/>
  <c r="AD2046" i="5"/>
  <c r="AG2046" i="5" s="1"/>
  <c r="Z2047" i="5"/>
  <c r="AC2047" i="5" s="1"/>
  <c r="A2047" i="11" l="1"/>
  <c r="AJ2046" i="5"/>
  <c r="AD2047" i="5"/>
  <c r="AG2047" i="5" s="1"/>
  <c r="Z2048" i="5"/>
  <c r="AC2048" i="5" s="1"/>
  <c r="A2048" i="11" l="1"/>
  <c r="AJ2047" i="5"/>
  <c r="AD2048" i="5"/>
  <c r="AG2048" i="5" s="1"/>
  <c r="Z2049" i="5"/>
  <c r="AC2049" i="5" s="1"/>
  <c r="A2049" i="11" l="1"/>
  <c r="AJ2048" i="5"/>
  <c r="AD2049" i="5"/>
  <c r="AG2049" i="5" s="1"/>
  <c r="Z2050" i="5"/>
  <c r="AC2050" i="5" s="1"/>
  <c r="A2050" i="11" l="1"/>
  <c r="AJ2049" i="5"/>
  <c r="AD2050" i="5"/>
  <c r="Z2051" i="5"/>
  <c r="AC2051" i="5" s="1"/>
  <c r="AG2050" i="5" l="1"/>
  <c r="AJ2050" i="5" s="1"/>
  <c r="AE2051" i="5"/>
  <c r="AE2052" i="5" s="1"/>
  <c r="AE2053" i="5" s="1"/>
  <c r="AE2054" i="5" s="1"/>
  <c r="AE2055" i="5" s="1"/>
  <c r="AE2056" i="5" s="1"/>
  <c r="AE2057" i="5" s="1"/>
  <c r="AE2058" i="5" s="1"/>
  <c r="AE2059" i="5" s="1"/>
  <c r="AE2060" i="5" s="1"/>
  <c r="A2051" i="11"/>
  <c r="AD2051" i="5"/>
  <c r="AG2051" i="5" s="1"/>
  <c r="Z2052" i="5"/>
  <c r="AC2052" i="5" s="1"/>
  <c r="A2052" i="11" l="1"/>
  <c r="AJ2051" i="5"/>
  <c r="AD2052" i="5"/>
  <c r="AG2052" i="5" s="1"/>
  <c r="Z2053" i="5"/>
  <c r="AC2053" i="5" s="1"/>
  <c r="A2053" i="11" l="1"/>
  <c r="AJ2052" i="5"/>
  <c r="AD2053" i="5"/>
  <c r="AG2053" i="5" s="1"/>
  <c r="Z2054" i="5"/>
  <c r="AC2054" i="5" s="1"/>
  <c r="A2054" i="11" l="1"/>
  <c r="AJ2053" i="5"/>
  <c r="AD2054" i="5"/>
  <c r="AG2054" i="5" s="1"/>
  <c r="Z2055" i="5"/>
  <c r="AC2055" i="5" s="1"/>
  <c r="A2055" i="11" l="1"/>
  <c r="AJ2054" i="5"/>
  <c r="AD2055" i="5"/>
  <c r="AG2055" i="5" s="1"/>
  <c r="Z2056" i="5"/>
  <c r="AC2056" i="5" s="1"/>
  <c r="A2056" i="11" l="1"/>
  <c r="AJ2055" i="5"/>
  <c r="AD2056" i="5"/>
  <c r="AG2056" i="5" s="1"/>
  <c r="Z2057" i="5"/>
  <c r="AC2057" i="5" s="1"/>
  <c r="A2057" i="11" l="1"/>
  <c r="AJ2056" i="5"/>
  <c r="AD2057" i="5"/>
  <c r="AG2057" i="5" s="1"/>
  <c r="Z2058" i="5"/>
  <c r="AC2058" i="5" s="1"/>
  <c r="A2058" i="11" l="1"/>
  <c r="AJ2057" i="5"/>
  <c r="AD2058" i="5"/>
  <c r="AG2058" i="5" s="1"/>
  <c r="Z2059" i="5"/>
  <c r="AC2059" i="5" s="1"/>
  <c r="A2059" i="11" l="1"/>
  <c r="AJ2058" i="5"/>
  <c r="AD2059" i="5"/>
  <c r="AG2059" i="5" s="1"/>
  <c r="Z2060" i="5"/>
  <c r="AC2060" i="5" s="1"/>
  <c r="A2060" i="11" l="1"/>
  <c r="AJ2059" i="5"/>
  <c r="AD2060" i="5"/>
  <c r="Z2061" i="5"/>
  <c r="AC2061" i="5" s="1"/>
  <c r="AE2061" i="5" l="1"/>
  <c r="AE2062" i="5" s="1"/>
  <c r="AE2063" i="5" s="1"/>
  <c r="AE2064" i="5" s="1"/>
  <c r="AE2065" i="5" s="1"/>
  <c r="AE2066" i="5" s="1"/>
  <c r="AE2067" i="5" s="1"/>
  <c r="AE2068" i="5" s="1"/>
  <c r="AE2069" i="5" s="1"/>
  <c r="AE2070" i="5" s="1"/>
  <c r="AG2060" i="5"/>
  <c r="A2061" i="11" s="1"/>
  <c r="AD2061" i="5"/>
  <c r="Z2062" i="5"/>
  <c r="AC2062" i="5" s="1"/>
  <c r="AG2061" i="5" l="1"/>
  <c r="AJ2060" i="5"/>
  <c r="A2062" i="11"/>
  <c r="AJ2061" i="5"/>
  <c r="AD2062" i="5"/>
  <c r="AG2062" i="5" s="1"/>
  <c r="Z2063" i="5"/>
  <c r="AC2063" i="5" s="1"/>
  <c r="A2063" i="11" l="1"/>
  <c r="AJ2062" i="5"/>
  <c r="AD2063" i="5"/>
  <c r="AG2063" i="5" s="1"/>
  <c r="Z2064" i="5"/>
  <c r="AC2064" i="5" s="1"/>
  <c r="A2064" i="11" l="1"/>
  <c r="AJ2063" i="5"/>
  <c r="AD2064" i="5"/>
  <c r="AG2064" i="5" s="1"/>
  <c r="Z2065" i="5"/>
  <c r="AC2065" i="5" s="1"/>
  <c r="A2065" i="11" l="1"/>
  <c r="AJ2064" i="5"/>
  <c r="AD2065" i="5"/>
  <c r="AG2065" i="5" s="1"/>
  <c r="Z2066" i="5"/>
  <c r="AC2066" i="5" s="1"/>
  <c r="A2066" i="11" l="1"/>
  <c r="AJ2065" i="5"/>
  <c r="AD2066" i="5"/>
  <c r="AG2066" i="5" s="1"/>
  <c r="Z2067" i="5"/>
  <c r="AC2067" i="5" s="1"/>
  <c r="A2067" i="11" l="1"/>
  <c r="AJ2066" i="5"/>
  <c r="AD2067" i="5"/>
  <c r="AG2067" i="5" s="1"/>
  <c r="Z2068" i="5"/>
  <c r="AC2068" i="5" s="1"/>
  <c r="A2068" i="11" l="1"/>
  <c r="AJ2067" i="5"/>
  <c r="AD2068" i="5"/>
  <c r="AG2068" i="5" s="1"/>
  <c r="Z2069" i="5"/>
  <c r="AC2069" i="5" s="1"/>
  <c r="A2069" i="11" l="1"/>
  <c r="AJ2068" i="5"/>
  <c r="AD2069" i="5"/>
  <c r="AG2069" i="5" s="1"/>
  <c r="Z2070" i="5"/>
  <c r="AC2070" i="5" s="1"/>
  <c r="A2070" i="11" l="1"/>
  <c r="AJ2069" i="5"/>
  <c r="AD2070" i="5"/>
  <c r="Z2071" i="5"/>
  <c r="AC2071" i="5" s="1"/>
  <c r="AG2070" i="5" l="1"/>
  <c r="A2071" i="11" s="1"/>
  <c r="AE2071" i="5"/>
  <c r="AE2072" i="5" s="1"/>
  <c r="AE2073" i="5" s="1"/>
  <c r="AE2074" i="5" s="1"/>
  <c r="AE2075" i="5" s="1"/>
  <c r="AE2076" i="5" s="1"/>
  <c r="AE2077" i="5" s="1"/>
  <c r="AE2078" i="5" s="1"/>
  <c r="AE2079" i="5" s="1"/>
  <c r="AE2080" i="5" s="1"/>
  <c r="AD2071" i="5"/>
  <c r="Z2072" i="5"/>
  <c r="AC2072" i="5" s="1"/>
  <c r="AJ2070" i="5" l="1"/>
  <c r="AG2071" i="5"/>
  <c r="A2072" i="11" s="1"/>
  <c r="AD2072" i="5"/>
  <c r="AG2072" i="5" s="1"/>
  <c r="Z2073" i="5"/>
  <c r="AC2073" i="5" s="1"/>
  <c r="AJ2071" i="5" l="1"/>
  <c r="A2073" i="11"/>
  <c r="AJ2072" i="5"/>
  <c r="AD2073" i="5"/>
  <c r="AG2073" i="5" s="1"/>
  <c r="Z2074" i="5"/>
  <c r="AC2074" i="5" s="1"/>
  <c r="A2074" i="11" l="1"/>
  <c r="AJ2073" i="5"/>
  <c r="AD2074" i="5"/>
  <c r="AG2074" i="5" s="1"/>
  <c r="Z2075" i="5"/>
  <c r="AC2075" i="5" s="1"/>
  <c r="A2075" i="11" l="1"/>
  <c r="AJ2074" i="5"/>
  <c r="AD2075" i="5"/>
  <c r="AG2075" i="5" s="1"/>
  <c r="Z2076" i="5"/>
  <c r="AC2076" i="5" s="1"/>
  <c r="A2076" i="11" l="1"/>
  <c r="AJ2075" i="5"/>
  <c r="AD2076" i="5"/>
  <c r="AG2076" i="5" s="1"/>
  <c r="Z2077" i="5"/>
  <c r="AC2077" i="5" s="1"/>
  <c r="A2077" i="11" l="1"/>
  <c r="AJ2076" i="5"/>
  <c r="AD2077" i="5"/>
  <c r="AG2077" i="5" s="1"/>
  <c r="Z2078" i="5"/>
  <c r="AC2078" i="5" s="1"/>
  <c r="A2078" i="11" l="1"/>
  <c r="AJ2077" i="5"/>
  <c r="AD2078" i="5"/>
  <c r="AG2078" i="5" s="1"/>
  <c r="Z2079" i="5"/>
  <c r="AC2079" i="5" s="1"/>
  <c r="A2079" i="11" l="1"/>
  <c r="AJ2078" i="5"/>
  <c r="AD2079" i="5"/>
  <c r="AG2079" i="5" s="1"/>
  <c r="Z2080" i="5"/>
  <c r="AC2080" i="5" s="1"/>
  <c r="A2080" i="11" l="1"/>
  <c r="AJ2079" i="5"/>
  <c r="AD2080" i="5"/>
  <c r="Z2081" i="5"/>
  <c r="AC2081" i="5" s="1"/>
  <c r="AE2081" i="5" l="1"/>
  <c r="AE2082" i="5" s="1"/>
  <c r="AE2083" i="5" s="1"/>
  <c r="AE2084" i="5" s="1"/>
  <c r="AE2085" i="5" s="1"/>
  <c r="AE2086" i="5" s="1"/>
  <c r="AE2087" i="5" s="1"/>
  <c r="AE2088" i="5" s="1"/>
  <c r="AE2089" i="5" s="1"/>
  <c r="AE2090" i="5" s="1"/>
  <c r="AG2080" i="5"/>
  <c r="A2081" i="11" s="1"/>
  <c r="AD2081" i="5"/>
  <c r="Z2082" i="5"/>
  <c r="AC2082" i="5" s="1"/>
  <c r="AJ2080" i="5" l="1"/>
  <c r="AG2081" i="5"/>
  <c r="A2082" i="11" s="1"/>
  <c r="AD2082" i="5"/>
  <c r="AG2082" i="5" s="1"/>
  <c r="Z2083" i="5"/>
  <c r="AC2083" i="5" s="1"/>
  <c r="AJ2081" i="5" l="1"/>
  <c r="A2083" i="11"/>
  <c r="AJ2082" i="5"/>
  <c r="AD2083" i="5"/>
  <c r="AG2083" i="5" s="1"/>
  <c r="Z2084" i="5"/>
  <c r="AC2084" i="5" s="1"/>
  <c r="A2084" i="11" l="1"/>
  <c r="AJ2083" i="5"/>
  <c r="AD2084" i="5"/>
  <c r="AG2084" i="5" s="1"/>
  <c r="Z2085" i="5"/>
  <c r="AC2085" i="5" s="1"/>
  <c r="A2085" i="11" l="1"/>
  <c r="AJ2084" i="5"/>
  <c r="AD2085" i="5"/>
  <c r="AG2085" i="5" s="1"/>
  <c r="Z2086" i="5"/>
  <c r="AC2086" i="5" s="1"/>
  <c r="A2086" i="11" l="1"/>
  <c r="AJ2085" i="5"/>
  <c r="AD2086" i="5"/>
  <c r="AG2086" i="5" s="1"/>
  <c r="Z2087" i="5"/>
  <c r="AC2087" i="5" s="1"/>
  <c r="A2087" i="11" l="1"/>
  <c r="AJ2086" i="5"/>
  <c r="AD2087" i="5"/>
  <c r="AG2087" i="5" s="1"/>
  <c r="Z2088" i="5"/>
  <c r="AC2088" i="5" s="1"/>
  <c r="A2088" i="11" l="1"/>
  <c r="AJ2087" i="5"/>
  <c r="AD2088" i="5"/>
  <c r="AG2088" i="5" s="1"/>
  <c r="Z2089" i="5"/>
  <c r="AC2089" i="5" s="1"/>
  <c r="A2089" i="11" l="1"/>
  <c r="AJ2088" i="5"/>
  <c r="AD2089" i="5"/>
  <c r="AG2089" i="5" s="1"/>
  <c r="Z2090" i="5"/>
  <c r="AC2090" i="5" s="1"/>
  <c r="A2090" i="11" l="1"/>
  <c r="AJ2089" i="5"/>
  <c r="AD2090" i="5"/>
  <c r="Z2091" i="5"/>
  <c r="AC2091" i="5" s="1"/>
  <c r="AG2090" i="5" l="1"/>
  <c r="AE2091" i="5"/>
  <c r="AE2092" i="5" s="1"/>
  <c r="AE2093" i="5" s="1"/>
  <c r="AE2094" i="5" s="1"/>
  <c r="AE2095" i="5" s="1"/>
  <c r="AE2096" i="5" s="1"/>
  <c r="AE2097" i="5" s="1"/>
  <c r="AE2098" i="5" s="1"/>
  <c r="AE2099" i="5" s="1"/>
  <c r="AE2100" i="5" s="1"/>
  <c r="A2091" i="11"/>
  <c r="AJ2090" i="5"/>
  <c r="AD2091" i="5"/>
  <c r="Z2092" i="5"/>
  <c r="AC2092" i="5" s="1"/>
  <c r="AG2091" i="5" l="1"/>
  <c r="A2092" i="11" s="1"/>
  <c r="AD2092" i="5"/>
  <c r="AG2092" i="5" s="1"/>
  <c r="Z2093" i="5"/>
  <c r="AC2093" i="5" s="1"/>
  <c r="AJ2091" i="5" l="1"/>
  <c r="A2093" i="11"/>
  <c r="AJ2092" i="5"/>
  <c r="AD2093" i="5"/>
  <c r="AG2093" i="5" s="1"/>
  <c r="Z2094" i="5"/>
  <c r="AC2094" i="5" s="1"/>
  <c r="A2094" i="11" l="1"/>
  <c r="AJ2093" i="5"/>
  <c r="AD2094" i="5"/>
  <c r="AG2094" i="5" s="1"/>
  <c r="Z2095" i="5"/>
  <c r="AC2095" i="5" s="1"/>
  <c r="A2095" i="11" l="1"/>
  <c r="AJ2094" i="5"/>
  <c r="AD2095" i="5"/>
  <c r="AG2095" i="5" s="1"/>
  <c r="Z2096" i="5"/>
  <c r="AC2096" i="5" s="1"/>
  <c r="A2096" i="11" l="1"/>
  <c r="AJ2095" i="5"/>
  <c r="AD2096" i="5"/>
  <c r="AG2096" i="5" s="1"/>
  <c r="Z2097" i="5"/>
  <c r="AC2097" i="5" s="1"/>
  <c r="A2097" i="11" l="1"/>
  <c r="AJ2096" i="5"/>
  <c r="AD2097" i="5"/>
  <c r="AG2097" i="5" s="1"/>
  <c r="Z2098" i="5"/>
  <c r="AC2098" i="5" s="1"/>
  <c r="A2098" i="11" l="1"/>
  <c r="AJ2097" i="5"/>
  <c r="AD2098" i="5"/>
  <c r="AG2098" i="5" s="1"/>
  <c r="Z2099" i="5"/>
  <c r="AC2099" i="5" s="1"/>
  <c r="A2099" i="11" l="1"/>
  <c r="AJ2098" i="5"/>
  <c r="AD2099" i="5"/>
  <c r="AG2099" i="5" s="1"/>
  <c r="Z2100" i="5"/>
  <c r="AC2100" i="5" s="1"/>
  <c r="A2100" i="11" l="1"/>
  <c r="AJ2099" i="5"/>
  <c r="AD2100" i="5"/>
  <c r="Z2101" i="5"/>
  <c r="AC2101" i="5" s="1"/>
  <c r="AE2101" i="5" l="1"/>
  <c r="AE2102" i="5" s="1"/>
  <c r="AE2103" i="5" s="1"/>
  <c r="AE2104" i="5" s="1"/>
  <c r="AE2105" i="5" s="1"/>
  <c r="AE2106" i="5" s="1"/>
  <c r="AE2107" i="5" s="1"/>
  <c r="AE2108" i="5" s="1"/>
  <c r="AE2109" i="5" s="1"/>
  <c r="AE2110" i="5" s="1"/>
  <c r="AG2100" i="5"/>
  <c r="A2101" i="11" s="1"/>
  <c r="AD2101" i="5"/>
  <c r="Z2102" i="5"/>
  <c r="AC2102" i="5" s="1"/>
  <c r="AG2101" i="5" l="1"/>
  <c r="AJ2100" i="5"/>
  <c r="A2102" i="11"/>
  <c r="AJ2101" i="5"/>
  <c r="AD2102" i="5"/>
  <c r="AG2102" i="5" s="1"/>
  <c r="Z2103" i="5"/>
  <c r="AC2103" i="5" s="1"/>
  <c r="A2103" i="11" l="1"/>
  <c r="AJ2102" i="5"/>
  <c r="AD2103" i="5"/>
  <c r="AG2103" i="5" s="1"/>
  <c r="Z2104" i="5"/>
  <c r="AC2104" i="5" s="1"/>
  <c r="A2104" i="11" l="1"/>
  <c r="AJ2103" i="5"/>
  <c r="AD2104" i="5"/>
  <c r="AG2104" i="5" s="1"/>
  <c r="Z2105" i="5"/>
  <c r="AC2105" i="5" s="1"/>
  <c r="A2105" i="11" l="1"/>
  <c r="AJ2104" i="5"/>
  <c r="AD2105" i="5"/>
  <c r="AG2105" i="5" s="1"/>
  <c r="Z2106" i="5"/>
  <c r="AC2106" i="5" s="1"/>
  <c r="A2106" i="11" l="1"/>
  <c r="AJ2105" i="5"/>
  <c r="AD2106" i="5"/>
  <c r="AG2106" i="5" s="1"/>
  <c r="Z2107" i="5"/>
  <c r="AC2107" i="5" s="1"/>
  <c r="A2107" i="11" l="1"/>
  <c r="AJ2106" i="5"/>
  <c r="AD2107" i="5"/>
  <c r="AG2107" i="5" s="1"/>
  <c r="Z2108" i="5"/>
  <c r="AC2108" i="5" s="1"/>
  <c r="A2108" i="11" l="1"/>
  <c r="AJ2107" i="5"/>
  <c r="AD2108" i="5"/>
  <c r="AG2108" i="5" s="1"/>
  <c r="Z2109" i="5"/>
  <c r="AC2109" i="5" s="1"/>
  <c r="A2109" i="11" l="1"/>
  <c r="AJ2108" i="5"/>
  <c r="AD2109" i="5"/>
  <c r="AG2109" i="5" s="1"/>
  <c r="Z2110" i="5"/>
  <c r="AC2110" i="5" s="1"/>
  <c r="A2110" i="11" l="1"/>
  <c r="AJ2109" i="5"/>
  <c r="AD2110" i="5"/>
  <c r="Z2111" i="5"/>
  <c r="AC2111" i="5" s="1"/>
  <c r="AG2110" i="5" l="1"/>
  <c r="AJ2110" i="5" s="1"/>
  <c r="AE2111" i="5"/>
  <c r="AE2112" i="5" s="1"/>
  <c r="AE2113" i="5" s="1"/>
  <c r="AE2114" i="5" s="1"/>
  <c r="AE2115" i="5" s="1"/>
  <c r="AE2116" i="5" s="1"/>
  <c r="AE2117" i="5" s="1"/>
  <c r="AE2118" i="5" s="1"/>
  <c r="AE2119" i="5" s="1"/>
  <c r="AE2120" i="5" s="1"/>
  <c r="A2111" i="11"/>
  <c r="AD2111" i="5"/>
  <c r="Z2112" i="5"/>
  <c r="AC2112" i="5" s="1"/>
  <c r="AG2111" i="5" l="1"/>
  <c r="A2112" i="11" s="1"/>
  <c r="AJ2111" i="5"/>
  <c r="AD2112" i="5"/>
  <c r="AG2112" i="5" s="1"/>
  <c r="Z2113" i="5"/>
  <c r="AC2113" i="5" s="1"/>
  <c r="A2113" i="11" l="1"/>
  <c r="AJ2112" i="5"/>
  <c r="AD2113" i="5"/>
  <c r="AG2113" i="5" s="1"/>
  <c r="Z2114" i="5"/>
  <c r="AC2114" i="5" s="1"/>
  <c r="A2114" i="11" l="1"/>
  <c r="AJ2113" i="5"/>
  <c r="AD2114" i="5"/>
  <c r="AG2114" i="5" s="1"/>
  <c r="Z2115" i="5"/>
  <c r="AC2115" i="5" s="1"/>
  <c r="A2115" i="11" l="1"/>
  <c r="AJ2114" i="5"/>
  <c r="AD2115" i="5"/>
  <c r="AG2115" i="5" s="1"/>
  <c r="Z2116" i="5"/>
  <c r="AC2116" i="5" s="1"/>
  <c r="A2116" i="11" l="1"/>
  <c r="AJ2115" i="5"/>
  <c r="AD2116" i="5"/>
  <c r="AG2116" i="5" s="1"/>
  <c r="Z2117" i="5"/>
  <c r="AC2117" i="5" s="1"/>
  <c r="A2117" i="11" l="1"/>
  <c r="AJ2116" i="5"/>
  <c r="AD2117" i="5"/>
  <c r="AG2117" i="5" s="1"/>
  <c r="Z2118" i="5"/>
  <c r="AC2118" i="5" s="1"/>
  <c r="A2118" i="11" l="1"/>
  <c r="AJ2117" i="5"/>
  <c r="AD2118" i="5"/>
  <c r="AG2118" i="5" s="1"/>
  <c r="Z2119" i="5"/>
  <c r="AC2119" i="5" s="1"/>
  <c r="A2119" i="11" l="1"/>
  <c r="AJ2118" i="5"/>
  <c r="AD2119" i="5"/>
  <c r="AG2119" i="5" s="1"/>
  <c r="Z2120" i="5"/>
  <c r="AC2120" i="5" s="1"/>
  <c r="A2120" i="11" l="1"/>
  <c r="AJ2119" i="5"/>
  <c r="AD2120" i="5"/>
  <c r="Z2121" i="5"/>
  <c r="AC2121" i="5" s="1"/>
  <c r="AE2121" i="5" l="1"/>
  <c r="AE2122" i="5" s="1"/>
  <c r="AE2123" i="5" s="1"/>
  <c r="AE2124" i="5" s="1"/>
  <c r="AE2125" i="5" s="1"/>
  <c r="AE2126" i="5" s="1"/>
  <c r="AE2127" i="5" s="1"/>
  <c r="AE2128" i="5" s="1"/>
  <c r="AE2129" i="5" s="1"/>
  <c r="AE2130" i="5" s="1"/>
  <c r="AG2120" i="5"/>
  <c r="A2121" i="11" s="1"/>
  <c r="AD2121" i="5"/>
  <c r="Z2122" i="5"/>
  <c r="AC2122" i="5" s="1"/>
  <c r="AJ2120" i="5" l="1"/>
  <c r="AG2121" i="5"/>
  <c r="A2122" i="11" s="1"/>
  <c r="AD2122" i="5"/>
  <c r="AG2122" i="5" s="1"/>
  <c r="Z2123" i="5"/>
  <c r="AC2123" i="5" s="1"/>
  <c r="AJ2121" i="5" l="1"/>
  <c r="A2123" i="11"/>
  <c r="AJ2122" i="5"/>
  <c r="AD2123" i="5"/>
  <c r="AG2123" i="5" s="1"/>
  <c r="Z2124" i="5"/>
  <c r="AC2124" i="5" s="1"/>
  <c r="A2124" i="11" l="1"/>
  <c r="AJ2123" i="5"/>
  <c r="AD2124" i="5"/>
  <c r="AG2124" i="5" s="1"/>
  <c r="Z2125" i="5"/>
  <c r="AC2125" i="5" s="1"/>
  <c r="A2125" i="11" l="1"/>
  <c r="AJ2124" i="5"/>
  <c r="AD2125" i="5"/>
  <c r="AG2125" i="5" s="1"/>
  <c r="Z2126" i="5"/>
  <c r="AC2126" i="5" s="1"/>
  <c r="A2126" i="11" l="1"/>
  <c r="AJ2125" i="5"/>
  <c r="AD2126" i="5"/>
  <c r="AG2126" i="5" s="1"/>
  <c r="Z2127" i="5"/>
  <c r="AC2127" i="5" s="1"/>
  <c r="A2127" i="11" l="1"/>
  <c r="AJ2126" i="5"/>
  <c r="AD2127" i="5"/>
  <c r="AG2127" i="5" s="1"/>
  <c r="Z2128" i="5"/>
  <c r="AC2128" i="5" s="1"/>
  <c r="A2128" i="11" l="1"/>
  <c r="AJ2127" i="5"/>
  <c r="AD2128" i="5"/>
  <c r="AG2128" i="5" s="1"/>
  <c r="Z2129" i="5"/>
  <c r="AC2129" i="5" s="1"/>
  <c r="A2129" i="11" l="1"/>
  <c r="AJ2128" i="5"/>
  <c r="AD2129" i="5"/>
  <c r="AG2129" i="5" s="1"/>
  <c r="Z2130" i="5"/>
  <c r="AC2130" i="5" s="1"/>
  <c r="A2130" i="11" l="1"/>
  <c r="AJ2129" i="5"/>
  <c r="AD2130" i="5"/>
  <c r="Z2131" i="5"/>
  <c r="AC2131" i="5" s="1"/>
  <c r="AG2130" i="5" l="1"/>
  <c r="AJ2130" i="5" s="1"/>
  <c r="AE2131" i="5"/>
  <c r="AE2132" i="5" s="1"/>
  <c r="AE2133" i="5" s="1"/>
  <c r="AE2134" i="5" s="1"/>
  <c r="AE2135" i="5" s="1"/>
  <c r="AE2136" i="5" s="1"/>
  <c r="AE2137" i="5" s="1"/>
  <c r="AE2138" i="5" s="1"/>
  <c r="AE2139" i="5" s="1"/>
  <c r="AE2140" i="5" s="1"/>
  <c r="A2131" i="11"/>
  <c r="AD2131" i="5"/>
  <c r="Z2132" i="5"/>
  <c r="AC2132" i="5" s="1"/>
  <c r="AG2131" i="5" l="1"/>
  <c r="A2132" i="11" s="1"/>
  <c r="AD2132" i="5"/>
  <c r="AG2132" i="5" s="1"/>
  <c r="Z2133" i="5"/>
  <c r="AC2133" i="5" s="1"/>
  <c r="AJ2131" i="5" l="1"/>
  <c r="A2133" i="11"/>
  <c r="AJ2132" i="5"/>
  <c r="AD2133" i="5"/>
  <c r="AG2133" i="5" s="1"/>
  <c r="Z2134" i="5"/>
  <c r="AC2134" i="5" s="1"/>
  <c r="A2134" i="11" l="1"/>
  <c r="AJ2133" i="5"/>
  <c r="AD2134" i="5"/>
  <c r="AG2134" i="5" s="1"/>
  <c r="Z2135" i="5"/>
  <c r="AC2135" i="5" s="1"/>
  <c r="A2135" i="11" l="1"/>
  <c r="AJ2134" i="5"/>
  <c r="AD2135" i="5"/>
  <c r="AG2135" i="5" s="1"/>
  <c r="Z2136" i="5"/>
  <c r="AC2136" i="5" s="1"/>
  <c r="A2136" i="11" l="1"/>
  <c r="AJ2135" i="5"/>
  <c r="AD2136" i="5"/>
  <c r="AG2136" i="5" s="1"/>
  <c r="Z2137" i="5"/>
  <c r="AC2137" i="5" s="1"/>
  <c r="A2137" i="11" l="1"/>
  <c r="AJ2136" i="5"/>
  <c r="AD2137" i="5"/>
  <c r="AG2137" i="5" s="1"/>
  <c r="Z2138" i="5"/>
  <c r="AC2138" i="5" s="1"/>
  <c r="A2138" i="11" l="1"/>
  <c r="AJ2137" i="5"/>
  <c r="AD2138" i="5"/>
  <c r="AG2138" i="5" s="1"/>
  <c r="Z2139" i="5"/>
  <c r="AC2139" i="5" s="1"/>
  <c r="A2139" i="11" l="1"/>
  <c r="AJ2138" i="5"/>
  <c r="AD2139" i="5"/>
  <c r="AG2139" i="5" s="1"/>
  <c r="Z2140" i="5"/>
  <c r="AC2140" i="5" s="1"/>
  <c r="A2140" i="11" l="1"/>
  <c r="AJ2139" i="5"/>
  <c r="AD2140" i="5"/>
  <c r="Z2141" i="5"/>
  <c r="AC2141" i="5" s="1"/>
  <c r="AE2141" i="5" l="1"/>
  <c r="AE2142" i="5" s="1"/>
  <c r="AE2143" i="5" s="1"/>
  <c r="AE2144" i="5" s="1"/>
  <c r="AE2145" i="5" s="1"/>
  <c r="AE2146" i="5" s="1"/>
  <c r="AE2147" i="5" s="1"/>
  <c r="AE2148" i="5" s="1"/>
  <c r="AE2149" i="5" s="1"/>
  <c r="AE2150" i="5" s="1"/>
  <c r="AG2140" i="5"/>
  <c r="A2141" i="11" s="1"/>
  <c r="AD2141" i="5"/>
  <c r="Z2142" i="5"/>
  <c r="AC2142" i="5" s="1"/>
  <c r="AG2141" i="5" l="1"/>
  <c r="AJ2141" i="5" s="1"/>
  <c r="AJ2140" i="5"/>
  <c r="A2142" i="11"/>
  <c r="AD2142" i="5"/>
  <c r="AG2142" i="5" s="1"/>
  <c r="Z2143" i="5"/>
  <c r="AC2143" i="5" s="1"/>
  <c r="A2143" i="11" l="1"/>
  <c r="AJ2142" i="5"/>
  <c r="AD2143" i="5"/>
  <c r="AG2143" i="5" s="1"/>
  <c r="Z2144" i="5"/>
  <c r="AC2144" i="5" s="1"/>
  <c r="A2144" i="11" l="1"/>
  <c r="AJ2143" i="5"/>
  <c r="AD2144" i="5"/>
  <c r="AG2144" i="5" s="1"/>
  <c r="Z2145" i="5"/>
  <c r="AC2145" i="5" s="1"/>
  <c r="A2145" i="11" l="1"/>
  <c r="AJ2144" i="5"/>
  <c r="AD2145" i="5"/>
  <c r="AG2145" i="5" s="1"/>
  <c r="Z2146" i="5"/>
  <c r="AC2146" i="5" s="1"/>
  <c r="A2146" i="11" l="1"/>
  <c r="AJ2145" i="5"/>
  <c r="AD2146" i="5"/>
  <c r="AG2146" i="5" s="1"/>
  <c r="Z2147" i="5"/>
  <c r="AC2147" i="5" s="1"/>
  <c r="A2147" i="11" l="1"/>
  <c r="AJ2146" i="5"/>
  <c r="AD2147" i="5"/>
  <c r="AG2147" i="5" s="1"/>
  <c r="Z2148" i="5"/>
  <c r="AC2148" i="5" s="1"/>
  <c r="A2148" i="11" l="1"/>
  <c r="AJ2147" i="5"/>
  <c r="AD2148" i="5"/>
  <c r="AG2148" i="5" s="1"/>
  <c r="Z2149" i="5"/>
  <c r="AC2149" i="5" s="1"/>
  <c r="A2149" i="11" l="1"/>
  <c r="AJ2148" i="5"/>
  <c r="AD2149" i="5"/>
  <c r="AG2149" i="5" s="1"/>
  <c r="Z2150" i="5"/>
  <c r="AC2150" i="5" s="1"/>
  <c r="A2150" i="11" l="1"/>
  <c r="AJ2149" i="5"/>
  <c r="AD2150" i="5"/>
  <c r="Z2151" i="5"/>
  <c r="AC2151" i="5" s="1"/>
  <c r="AG2150" i="5" l="1"/>
  <c r="AE2151" i="5"/>
  <c r="AE2152" i="5" s="1"/>
  <c r="AE2153" i="5" s="1"/>
  <c r="AE2154" i="5" s="1"/>
  <c r="AE2155" i="5" s="1"/>
  <c r="AE2156" i="5" s="1"/>
  <c r="AE2157" i="5" s="1"/>
  <c r="AE2158" i="5" s="1"/>
  <c r="AE2159" i="5" s="1"/>
  <c r="AE2160" i="5" s="1"/>
  <c r="A2151" i="11"/>
  <c r="AJ2150" i="5"/>
  <c r="AD2151" i="5"/>
  <c r="Z2152" i="5"/>
  <c r="AC2152" i="5" s="1"/>
  <c r="AG2151" i="5" l="1"/>
  <c r="A2152" i="11" s="1"/>
  <c r="AD2152" i="5"/>
  <c r="AG2152" i="5" s="1"/>
  <c r="Z2153" i="5"/>
  <c r="AC2153" i="5" s="1"/>
  <c r="AJ2151" i="5" l="1"/>
  <c r="A2153" i="11"/>
  <c r="AJ2152" i="5"/>
  <c r="AD2153" i="5"/>
  <c r="AG2153" i="5" s="1"/>
  <c r="Z2154" i="5"/>
  <c r="AC2154" i="5" s="1"/>
  <c r="A2154" i="11" l="1"/>
  <c r="AJ2153" i="5"/>
  <c r="AD2154" i="5"/>
  <c r="AG2154" i="5" s="1"/>
  <c r="Z2155" i="5"/>
  <c r="AC2155" i="5" s="1"/>
  <c r="A2155" i="11" l="1"/>
  <c r="AJ2154" i="5"/>
  <c r="AD2155" i="5"/>
  <c r="AG2155" i="5" s="1"/>
  <c r="Z2156" i="5"/>
  <c r="AC2156" i="5" s="1"/>
  <c r="A2156" i="11" l="1"/>
  <c r="AJ2155" i="5"/>
  <c r="AD2156" i="5"/>
  <c r="AG2156" i="5" s="1"/>
  <c r="Z2157" i="5"/>
  <c r="AC2157" i="5" s="1"/>
  <c r="A2157" i="11" l="1"/>
  <c r="AJ2156" i="5"/>
  <c r="AD2157" i="5"/>
  <c r="AG2157" i="5" s="1"/>
  <c r="Z2158" i="5"/>
  <c r="AC2158" i="5" s="1"/>
  <c r="A2158" i="11" l="1"/>
  <c r="AJ2157" i="5"/>
  <c r="AD2158" i="5"/>
  <c r="AG2158" i="5" s="1"/>
  <c r="Z2159" i="5"/>
  <c r="AC2159" i="5" s="1"/>
  <c r="A2159" i="11" l="1"/>
  <c r="AJ2158" i="5"/>
  <c r="AD2159" i="5"/>
  <c r="AG2159" i="5" s="1"/>
  <c r="Z2160" i="5"/>
  <c r="AC2160" i="5" s="1"/>
  <c r="A2160" i="11" l="1"/>
  <c r="AJ2159" i="5"/>
  <c r="AD2160" i="5"/>
  <c r="Z2161" i="5"/>
  <c r="AC2161" i="5" s="1"/>
  <c r="AE2161" i="5" l="1"/>
  <c r="AE2162" i="5" s="1"/>
  <c r="AE2163" i="5" s="1"/>
  <c r="AE2164" i="5" s="1"/>
  <c r="AE2165" i="5" s="1"/>
  <c r="AE2166" i="5" s="1"/>
  <c r="AE2167" i="5" s="1"/>
  <c r="AE2168" i="5" s="1"/>
  <c r="AE2169" i="5" s="1"/>
  <c r="AE2170" i="5" s="1"/>
  <c r="AG2160" i="5"/>
  <c r="A2161" i="11" s="1"/>
  <c r="AD2161" i="5"/>
  <c r="Z2162" i="5"/>
  <c r="AC2162" i="5" s="1"/>
  <c r="AG2161" i="5" l="1"/>
  <c r="AJ2161" i="5" s="1"/>
  <c r="AJ2160" i="5"/>
  <c r="A2162" i="11"/>
  <c r="AD2162" i="5"/>
  <c r="AG2162" i="5" s="1"/>
  <c r="Z2163" i="5"/>
  <c r="AC2163" i="5" s="1"/>
  <c r="A2163" i="11" l="1"/>
  <c r="AJ2162" i="5"/>
  <c r="AD2163" i="5"/>
  <c r="AG2163" i="5" s="1"/>
  <c r="Z2164" i="5"/>
  <c r="AC2164" i="5" s="1"/>
  <c r="A2164" i="11" l="1"/>
  <c r="AJ2163" i="5"/>
  <c r="AD2164" i="5"/>
  <c r="AG2164" i="5" s="1"/>
  <c r="Z2165" i="5"/>
  <c r="AC2165" i="5" s="1"/>
  <c r="A2165" i="11" l="1"/>
  <c r="AJ2164" i="5"/>
  <c r="AD2165" i="5"/>
  <c r="AG2165" i="5" s="1"/>
  <c r="Z2166" i="5"/>
  <c r="AC2166" i="5" s="1"/>
  <c r="A2166" i="11" l="1"/>
  <c r="AJ2165" i="5"/>
  <c r="AD2166" i="5"/>
  <c r="AG2166" i="5" s="1"/>
  <c r="Z2167" i="5"/>
  <c r="AC2167" i="5" s="1"/>
  <c r="A2167" i="11" l="1"/>
  <c r="AJ2166" i="5"/>
  <c r="AD2167" i="5"/>
  <c r="AG2167" i="5" s="1"/>
  <c r="Z2168" i="5"/>
  <c r="AC2168" i="5" s="1"/>
  <c r="A2168" i="11" l="1"/>
  <c r="AJ2167" i="5"/>
  <c r="AD2168" i="5"/>
  <c r="AG2168" i="5" s="1"/>
  <c r="Z2169" i="5"/>
  <c r="AC2169" i="5" s="1"/>
  <c r="A2169" i="11" l="1"/>
  <c r="AJ2168" i="5"/>
  <c r="AD2169" i="5"/>
  <c r="AG2169" i="5" s="1"/>
  <c r="Z2170" i="5"/>
  <c r="AC2170" i="5" s="1"/>
  <c r="A2170" i="11" l="1"/>
  <c r="AJ2169" i="5"/>
  <c r="AD2170" i="5"/>
  <c r="Z2171" i="5"/>
  <c r="AC2171" i="5" s="1"/>
  <c r="AG2170" i="5" l="1"/>
  <c r="A2171" i="11" s="1"/>
  <c r="AE2171" i="5"/>
  <c r="AE2172" i="5" s="1"/>
  <c r="AE2173" i="5" s="1"/>
  <c r="AE2174" i="5" s="1"/>
  <c r="AE2175" i="5" s="1"/>
  <c r="AE2176" i="5" s="1"/>
  <c r="AE2177" i="5" s="1"/>
  <c r="AE2178" i="5" s="1"/>
  <c r="AE2179" i="5" s="1"/>
  <c r="AE2180" i="5" s="1"/>
  <c r="AJ2170" i="5"/>
  <c r="AD2171" i="5"/>
  <c r="Z2172" i="5"/>
  <c r="AC2172" i="5" s="1"/>
  <c r="AG2171" i="5" l="1"/>
  <c r="A2172" i="11" s="1"/>
  <c r="AD2172" i="5"/>
  <c r="AG2172" i="5" s="1"/>
  <c r="Z2173" i="5"/>
  <c r="AC2173" i="5" s="1"/>
  <c r="AJ2171" i="5" l="1"/>
  <c r="A2173" i="11"/>
  <c r="AJ2172" i="5"/>
  <c r="AD2173" i="5"/>
  <c r="AG2173" i="5" s="1"/>
  <c r="Z2174" i="5"/>
  <c r="AC2174" i="5" s="1"/>
  <c r="A2174" i="11" l="1"/>
  <c r="AJ2173" i="5"/>
  <c r="AD2174" i="5"/>
  <c r="AG2174" i="5" s="1"/>
  <c r="Z2175" i="5"/>
  <c r="AC2175" i="5" s="1"/>
  <c r="A2175" i="11" l="1"/>
  <c r="AJ2174" i="5"/>
  <c r="AD2175" i="5"/>
  <c r="AG2175" i="5" s="1"/>
  <c r="Z2176" i="5"/>
  <c r="AC2176" i="5" s="1"/>
  <c r="A2176" i="11" l="1"/>
  <c r="AJ2175" i="5"/>
  <c r="AD2176" i="5"/>
  <c r="AG2176" i="5" s="1"/>
  <c r="Z2177" i="5"/>
  <c r="AC2177" i="5" s="1"/>
  <c r="A2177" i="11" l="1"/>
  <c r="AJ2176" i="5"/>
  <c r="AD2177" i="5"/>
  <c r="AG2177" i="5" s="1"/>
  <c r="Z2178" i="5"/>
  <c r="AC2178" i="5" s="1"/>
  <c r="A2178" i="11" l="1"/>
  <c r="AJ2177" i="5"/>
  <c r="AD2178" i="5"/>
  <c r="AG2178" i="5" s="1"/>
  <c r="Z2179" i="5"/>
  <c r="AC2179" i="5" s="1"/>
  <c r="A2179" i="11" l="1"/>
  <c r="AJ2178" i="5"/>
  <c r="AD2179" i="5"/>
  <c r="AG2179" i="5" s="1"/>
  <c r="Z2180" i="5"/>
  <c r="AC2180" i="5" s="1"/>
  <c r="A2180" i="11" l="1"/>
  <c r="AJ2179" i="5"/>
  <c r="AD2180" i="5"/>
  <c r="Z2181" i="5"/>
  <c r="AC2181" i="5" s="1"/>
  <c r="AE2181" i="5" l="1"/>
  <c r="AE2182" i="5" s="1"/>
  <c r="AE2183" i="5" s="1"/>
  <c r="AE2184" i="5" s="1"/>
  <c r="AE2185" i="5" s="1"/>
  <c r="AE2186" i="5" s="1"/>
  <c r="AE2187" i="5" s="1"/>
  <c r="AE2188" i="5" s="1"/>
  <c r="AE2189" i="5" s="1"/>
  <c r="AE2190" i="5" s="1"/>
  <c r="AG2180" i="5"/>
  <c r="A2181" i="11" s="1"/>
  <c r="AD2181" i="5"/>
  <c r="Z2182" i="5"/>
  <c r="AC2182" i="5" s="1"/>
  <c r="AG2181" i="5" l="1"/>
  <c r="A2182" i="11" s="1"/>
  <c r="AJ2180" i="5"/>
  <c r="AD2182" i="5"/>
  <c r="AG2182" i="5" s="1"/>
  <c r="Z2183" i="5"/>
  <c r="AC2183" i="5" s="1"/>
  <c r="AJ2181" i="5" l="1"/>
  <c r="A2183" i="11"/>
  <c r="AJ2182" i="5"/>
  <c r="AD2183" i="5"/>
  <c r="AG2183" i="5" s="1"/>
  <c r="Z2184" i="5"/>
  <c r="AC2184" i="5" s="1"/>
  <c r="A2184" i="11" l="1"/>
  <c r="AJ2183" i="5"/>
  <c r="AD2184" i="5"/>
  <c r="AG2184" i="5" s="1"/>
  <c r="Z2185" i="5"/>
  <c r="AC2185" i="5" s="1"/>
  <c r="A2185" i="11" l="1"/>
  <c r="AJ2184" i="5"/>
  <c r="AD2185" i="5"/>
  <c r="AG2185" i="5" s="1"/>
  <c r="Z2186" i="5"/>
  <c r="AC2186" i="5" s="1"/>
  <c r="A2186" i="11" l="1"/>
  <c r="AJ2185" i="5"/>
  <c r="AD2186" i="5"/>
  <c r="AG2186" i="5" s="1"/>
  <c r="Z2187" i="5"/>
  <c r="AC2187" i="5" s="1"/>
  <c r="A2187" i="11" l="1"/>
  <c r="AJ2186" i="5"/>
  <c r="AD2187" i="5"/>
  <c r="AG2187" i="5" s="1"/>
  <c r="Z2188" i="5"/>
  <c r="AC2188" i="5" s="1"/>
  <c r="A2188" i="11" l="1"/>
  <c r="AJ2187" i="5"/>
  <c r="AD2188" i="5"/>
  <c r="AG2188" i="5" s="1"/>
  <c r="Z2189" i="5"/>
  <c r="AC2189" i="5" s="1"/>
  <c r="A2189" i="11" l="1"/>
  <c r="AJ2188" i="5"/>
  <c r="AD2189" i="5"/>
  <c r="AG2189" i="5" s="1"/>
  <c r="Z2190" i="5"/>
  <c r="AC2190" i="5" s="1"/>
  <c r="A2190" i="11" l="1"/>
  <c r="AJ2189" i="5"/>
  <c r="AD2190" i="5"/>
  <c r="Z2191" i="5"/>
  <c r="AC2191" i="5" s="1"/>
  <c r="AG2190" i="5" l="1"/>
  <c r="A2191" i="11" s="1"/>
  <c r="AE2191" i="5"/>
  <c r="AE2192" i="5" s="1"/>
  <c r="AE2193" i="5" s="1"/>
  <c r="AE2194" i="5" s="1"/>
  <c r="AE2195" i="5" s="1"/>
  <c r="AE2196" i="5" s="1"/>
  <c r="AE2197" i="5" s="1"/>
  <c r="AE2198" i="5" s="1"/>
  <c r="AE2199" i="5" s="1"/>
  <c r="AE2200" i="5" s="1"/>
  <c r="AD2191" i="5"/>
  <c r="Z2192" i="5"/>
  <c r="AC2192" i="5" s="1"/>
  <c r="AJ2190" i="5" l="1"/>
  <c r="AG2191" i="5"/>
  <c r="AJ2191" i="5" s="1"/>
  <c r="AD2192" i="5"/>
  <c r="AG2192" i="5" s="1"/>
  <c r="Z2193" i="5"/>
  <c r="AC2193" i="5" s="1"/>
  <c r="A2192" i="11" l="1"/>
  <c r="A2193" i="11"/>
  <c r="AJ2192" i="5"/>
  <c r="AD2193" i="5"/>
  <c r="AG2193" i="5" s="1"/>
  <c r="Z2194" i="5"/>
  <c r="AC2194" i="5" s="1"/>
  <c r="A2194" i="11" l="1"/>
  <c r="AJ2193" i="5"/>
  <c r="AD2194" i="5"/>
  <c r="AG2194" i="5" s="1"/>
  <c r="Z2195" i="5"/>
  <c r="AC2195" i="5" s="1"/>
  <c r="A2195" i="11" l="1"/>
  <c r="AJ2194" i="5"/>
  <c r="AD2195" i="5"/>
  <c r="AG2195" i="5" s="1"/>
  <c r="Z2196" i="5"/>
  <c r="AC2196" i="5" s="1"/>
  <c r="A2196" i="11" l="1"/>
  <c r="AJ2195" i="5"/>
  <c r="AD2196" i="5"/>
  <c r="AG2196" i="5" s="1"/>
  <c r="Z2197" i="5"/>
  <c r="AC2197" i="5" s="1"/>
  <c r="A2197" i="11" l="1"/>
  <c r="AJ2196" i="5"/>
  <c r="AD2197" i="5"/>
  <c r="AG2197" i="5" s="1"/>
  <c r="Z2198" i="5"/>
  <c r="AC2198" i="5" s="1"/>
  <c r="A2198" i="11" l="1"/>
  <c r="AJ2197" i="5"/>
  <c r="AD2198" i="5"/>
  <c r="AG2198" i="5" s="1"/>
  <c r="Z2199" i="5"/>
  <c r="AC2199" i="5" s="1"/>
  <c r="A2199" i="11" l="1"/>
  <c r="AJ2198" i="5"/>
  <c r="AD2199" i="5"/>
  <c r="AG2199" i="5" s="1"/>
  <c r="Z2200" i="5"/>
  <c r="AC2200" i="5" s="1"/>
  <c r="A2200" i="11" l="1"/>
  <c r="AJ2199" i="5"/>
  <c r="AD2200" i="5"/>
  <c r="Z2201" i="5"/>
  <c r="AC2201" i="5" s="1"/>
  <c r="AE2201" i="5" l="1"/>
  <c r="AE2202" i="5" s="1"/>
  <c r="AE2203" i="5" s="1"/>
  <c r="AE2204" i="5" s="1"/>
  <c r="AE2205" i="5" s="1"/>
  <c r="AE2206" i="5" s="1"/>
  <c r="AE2207" i="5" s="1"/>
  <c r="AE2208" i="5" s="1"/>
  <c r="AE2209" i="5" s="1"/>
  <c r="AE2210" i="5" s="1"/>
  <c r="AG2200" i="5"/>
  <c r="A2201" i="11" s="1"/>
  <c r="AD2201" i="5"/>
  <c r="AG2201" i="5" s="1"/>
  <c r="Z2202" i="5"/>
  <c r="AC2202" i="5" s="1"/>
  <c r="AJ2200" i="5" l="1"/>
  <c r="A2202" i="11"/>
  <c r="AJ2201" i="5"/>
  <c r="AD2202" i="5"/>
  <c r="AG2202" i="5" s="1"/>
  <c r="Z2203" i="5"/>
  <c r="AC2203" i="5" s="1"/>
  <c r="A2203" i="11" l="1"/>
  <c r="AJ2202" i="5"/>
  <c r="AD2203" i="5"/>
  <c r="AG2203" i="5" s="1"/>
  <c r="Z2204" i="5"/>
  <c r="AC2204" i="5" s="1"/>
  <c r="A2204" i="11" l="1"/>
  <c r="AJ2203" i="5"/>
  <c r="AD2204" i="5"/>
  <c r="AG2204" i="5" s="1"/>
  <c r="Z2205" i="5"/>
  <c r="AC2205" i="5" s="1"/>
  <c r="A2205" i="11" l="1"/>
  <c r="AJ2204" i="5"/>
  <c r="AD2205" i="5"/>
  <c r="AG2205" i="5" s="1"/>
  <c r="Z2206" i="5"/>
  <c r="AC2206" i="5" s="1"/>
  <c r="A2206" i="11" l="1"/>
  <c r="AJ2205" i="5"/>
  <c r="AD2206" i="5"/>
  <c r="AG2206" i="5" s="1"/>
  <c r="Z2207" i="5"/>
  <c r="AC2207" i="5" s="1"/>
  <c r="A2207" i="11" l="1"/>
  <c r="AJ2206" i="5"/>
  <c r="AD2207" i="5"/>
  <c r="AG2207" i="5" s="1"/>
  <c r="Z2208" i="5"/>
  <c r="AC2208" i="5" s="1"/>
  <c r="A2208" i="11" l="1"/>
  <c r="AJ2207" i="5"/>
  <c r="AD2208" i="5"/>
  <c r="AG2208" i="5" s="1"/>
  <c r="Z2209" i="5"/>
  <c r="AC2209" i="5" s="1"/>
  <c r="A2209" i="11" l="1"/>
  <c r="AJ2208" i="5"/>
  <c r="AD2209" i="5"/>
  <c r="AG2209" i="5" s="1"/>
  <c r="Z2210" i="5"/>
  <c r="AC2210" i="5" s="1"/>
  <c r="A2210" i="11" l="1"/>
  <c r="AJ2209" i="5"/>
  <c r="AD2210" i="5"/>
  <c r="Z2211" i="5"/>
  <c r="AC2211" i="5" s="1"/>
  <c r="AG2210" i="5" l="1"/>
  <c r="A2211" i="11" s="1"/>
  <c r="AE2211" i="5"/>
  <c r="AE2212" i="5" s="1"/>
  <c r="AE2213" i="5" s="1"/>
  <c r="AE2214" i="5" s="1"/>
  <c r="AE2215" i="5" s="1"/>
  <c r="AE2216" i="5" s="1"/>
  <c r="AE2217" i="5" s="1"/>
  <c r="AE2218" i="5" s="1"/>
  <c r="AE2219" i="5" s="1"/>
  <c r="AE2220" i="5" s="1"/>
  <c r="AD2211" i="5"/>
  <c r="Z2212" i="5"/>
  <c r="AC2212" i="5" s="1"/>
  <c r="AJ2210" i="5" l="1"/>
  <c r="AG2211" i="5"/>
  <c r="A2212" i="11" s="1"/>
  <c r="AD2212" i="5"/>
  <c r="AG2212" i="5" s="1"/>
  <c r="Z2213" i="5"/>
  <c r="AC2213" i="5" s="1"/>
  <c r="AJ2211" i="5" l="1"/>
  <c r="A2213" i="11"/>
  <c r="AJ2212" i="5"/>
  <c r="AD2213" i="5"/>
  <c r="AG2213" i="5" s="1"/>
  <c r="Z2214" i="5"/>
  <c r="AC2214" i="5" s="1"/>
  <c r="A2214" i="11" l="1"/>
  <c r="AJ2213" i="5"/>
  <c r="AD2214" i="5"/>
  <c r="AG2214" i="5" s="1"/>
  <c r="Z2215" i="5"/>
  <c r="AC2215" i="5" s="1"/>
  <c r="A2215" i="11" l="1"/>
  <c r="AJ2214" i="5"/>
  <c r="AD2215" i="5"/>
  <c r="AG2215" i="5" s="1"/>
  <c r="Z2216" i="5"/>
  <c r="AC2216" i="5" s="1"/>
  <c r="A2216" i="11" l="1"/>
  <c r="AJ2215" i="5"/>
  <c r="AD2216" i="5"/>
  <c r="AG2216" i="5" s="1"/>
  <c r="Z2217" i="5"/>
  <c r="AC2217" i="5" s="1"/>
  <c r="A2217" i="11" l="1"/>
  <c r="AJ2216" i="5"/>
  <c r="AD2217" i="5"/>
  <c r="AG2217" i="5" s="1"/>
  <c r="Z2218" i="5"/>
  <c r="AC2218" i="5" s="1"/>
  <c r="A2218" i="11" l="1"/>
  <c r="AJ2217" i="5"/>
  <c r="AD2218" i="5"/>
  <c r="AG2218" i="5" s="1"/>
  <c r="Z2219" i="5"/>
  <c r="AC2219" i="5" s="1"/>
  <c r="A2219" i="11" l="1"/>
  <c r="AJ2218" i="5"/>
  <c r="AD2219" i="5"/>
  <c r="AG2219" i="5" s="1"/>
  <c r="Z2220" i="5"/>
  <c r="AC2220" i="5" s="1"/>
  <c r="A2220" i="11" l="1"/>
  <c r="AJ2219" i="5"/>
  <c r="AD2220" i="5"/>
  <c r="Z2221" i="5"/>
  <c r="AC2221" i="5" s="1"/>
  <c r="AE2221" i="5" l="1"/>
  <c r="AE2222" i="5" s="1"/>
  <c r="AE2223" i="5" s="1"/>
  <c r="AE2224" i="5" s="1"/>
  <c r="AE2225" i="5" s="1"/>
  <c r="AE2226" i="5" s="1"/>
  <c r="AE2227" i="5" s="1"/>
  <c r="AE2228" i="5" s="1"/>
  <c r="AE2229" i="5" s="1"/>
  <c r="AE2230" i="5" s="1"/>
  <c r="AG2220" i="5"/>
  <c r="A2221" i="11" s="1"/>
  <c r="AD2221" i="5"/>
  <c r="Z2222" i="5"/>
  <c r="AC2222" i="5" s="1"/>
  <c r="AG2221" i="5" l="1"/>
  <c r="A2222" i="11" s="1"/>
  <c r="AJ2220" i="5"/>
  <c r="AJ2221" i="5"/>
  <c r="AD2222" i="5"/>
  <c r="AG2222" i="5" s="1"/>
  <c r="Z2223" i="5"/>
  <c r="AC2223" i="5" s="1"/>
  <c r="A2223" i="11" l="1"/>
  <c r="AJ2222" i="5"/>
  <c r="AD2223" i="5"/>
  <c r="AG2223" i="5" s="1"/>
  <c r="Z2224" i="5"/>
  <c r="AC2224" i="5" s="1"/>
  <c r="A2224" i="11" l="1"/>
  <c r="AJ2223" i="5"/>
  <c r="AD2224" i="5"/>
  <c r="AG2224" i="5" s="1"/>
  <c r="Z2225" i="5"/>
  <c r="AC2225" i="5" s="1"/>
  <c r="A2225" i="11" l="1"/>
  <c r="AJ2224" i="5"/>
  <c r="AD2225" i="5"/>
  <c r="AG2225" i="5" s="1"/>
  <c r="Z2226" i="5"/>
  <c r="AC2226" i="5" s="1"/>
  <c r="A2226" i="11" l="1"/>
  <c r="AJ2225" i="5"/>
  <c r="AD2226" i="5"/>
  <c r="AG2226" i="5" s="1"/>
  <c r="Z2227" i="5"/>
  <c r="AC2227" i="5" s="1"/>
  <c r="A2227" i="11" l="1"/>
  <c r="AJ2226" i="5"/>
  <c r="AD2227" i="5"/>
  <c r="AG2227" i="5" s="1"/>
  <c r="Z2228" i="5"/>
  <c r="AC2228" i="5" s="1"/>
  <c r="A2228" i="11" l="1"/>
  <c r="AJ2227" i="5"/>
  <c r="AD2228" i="5"/>
  <c r="AG2228" i="5" s="1"/>
  <c r="Z2229" i="5"/>
  <c r="AC2229" i="5" s="1"/>
  <c r="A2229" i="11" l="1"/>
  <c r="AJ2228" i="5"/>
  <c r="AD2229" i="5"/>
  <c r="AG2229" i="5" s="1"/>
  <c r="Z2230" i="5"/>
  <c r="AC2230" i="5" s="1"/>
  <c r="A2230" i="11" l="1"/>
  <c r="AJ2229" i="5"/>
  <c r="AD2230" i="5"/>
  <c r="Z2231" i="5"/>
  <c r="AC2231" i="5" s="1"/>
  <c r="AG2230" i="5" l="1"/>
  <c r="A2231" i="11" s="1"/>
  <c r="AE2231" i="5"/>
  <c r="AE2232" i="5" s="1"/>
  <c r="AE2233" i="5" s="1"/>
  <c r="AE2234" i="5" s="1"/>
  <c r="AE2235" i="5" s="1"/>
  <c r="AE2236" i="5" s="1"/>
  <c r="AE2237" i="5" s="1"/>
  <c r="AE2238" i="5" s="1"/>
  <c r="AE2239" i="5" s="1"/>
  <c r="AE2240" i="5" s="1"/>
  <c r="AD2231" i="5"/>
  <c r="Z2232" i="5"/>
  <c r="AC2232" i="5" s="1"/>
  <c r="AJ2230" i="5" l="1"/>
  <c r="AG2231" i="5"/>
  <c r="AJ2231" i="5" s="1"/>
  <c r="AD2232" i="5"/>
  <c r="AG2232" i="5" s="1"/>
  <c r="Z2233" i="5"/>
  <c r="AC2233" i="5" s="1"/>
  <c r="A2232" i="11" l="1"/>
  <c r="A2233" i="11"/>
  <c r="AJ2232" i="5"/>
  <c r="AD2233" i="5"/>
  <c r="AG2233" i="5" s="1"/>
  <c r="Z2234" i="5"/>
  <c r="AC2234" i="5" s="1"/>
  <c r="A2234" i="11" l="1"/>
  <c r="AJ2233" i="5"/>
  <c r="AD2234" i="5"/>
  <c r="AG2234" i="5" s="1"/>
  <c r="Z2235" i="5"/>
  <c r="AC2235" i="5" s="1"/>
  <c r="A2235" i="11" l="1"/>
  <c r="AJ2234" i="5"/>
  <c r="AD2235" i="5"/>
  <c r="AG2235" i="5" s="1"/>
  <c r="Z2236" i="5"/>
  <c r="AC2236" i="5" s="1"/>
  <c r="A2236" i="11" l="1"/>
  <c r="AJ2235" i="5"/>
  <c r="AD2236" i="5"/>
  <c r="AG2236" i="5" s="1"/>
  <c r="Z2237" i="5"/>
  <c r="AC2237" i="5" s="1"/>
  <c r="A2237" i="11" l="1"/>
  <c r="AJ2236" i="5"/>
  <c r="AD2237" i="5"/>
  <c r="AG2237" i="5" s="1"/>
  <c r="Z2238" i="5"/>
  <c r="AC2238" i="5" s="1"/>
  <c r="A2238" i="11" l="1"/>
  <c r="AJ2237" i="5"/>
  <c r="AD2238" i="5"/>
  <c r="AG2238" i="5" s="1"/>
  <c r="Z2239" i="5"/>
  <c r="AC2239" i="5" s="1"/>
  <c r="A2239" i="11" l="1"/>
  <c r="AJ2238" i="5"/>
  <c r="AD2239" i="5"/>
  <c r="AG2239" i="5" s="1"/>
  <c r="Z2240" i="5"/>
  <c r="AC2240" i="5" s="1"/>
  <c r="A2240" i="11" l="1"/>
  <c r="AJ2239" i="5"/>
  <c r="AD2240" i="5"/>
  <c r="Z2241" i="5"/>
  <c r="AC2241" i="5" s="1"/>
  <c r="AG2240" i="5" l="1"/>
  <c r="AJ2240" i="5" s="1"/>
  <c r="AE2241" i="5"/>
  <c r="AE2242" i="5" s="1"/>
  <c r="AE2243" i="5" s="1"/>
  <c r="AE2244" i="5" s="1"/>
  <c r="AE2245" i="5" s="1"/>
  <c r="AE2246" i="5" s="1"/>
  <c r="AE2247" i="5" s="1"/>
  <c r="AE2248" i="5" s="1"/>
  <c r="AE2249" i="5" s="1"/>
  <c r="AE2250" i="5" s="1"/>
  <c r="A2241" i="11"/>
  <c r="AD2241" i="5"/>
  <c r="Z2242" i="5"/>
  <c r="AC2242" i="5" s="1"/>
  <c r="AG2241" i="5" l="1"/>
  <c r="A2242" i="11" s="1"/>
  <c r="AD2242" i="5"/>
  <c r="AG2242" i="5" s="1"/>
  <c r="Z2243" i="5"/>
  <c r="AC2243" i="5" s="1"/>
  <c r="AJ2241" i="5" l="1"/>
  <c r="A2243" i="11"/>
  <c r="AJ2242" i="5"/>
  <c r="AD2243" i="5"/>
  <c r="AG2243" i="5" s="1"/>
  <c r="Z2244" i="5"/>
  <c r="AC2244" i="5" s="1"/>
  <c r="A2244" i="11" l="1"/>
  <c r="AJ2243" i="5"/>
  <c r="AD2244" i="5"/>
  <c r="AG2244" i="5" s="1"/>
  <c r="Z2245" i="5"/>
  <c r="AC2245" i="5" s="1"/>
  <c r="A2245" i="11" l="1"/>
  <c r="AJ2244" i="5"/>
  <c r="AD2245" i="5"/>
  <c r="AG2245" i="5" s="1"/>
  <c r="Z2246" i="5"/>
  <c r="AC2246" i="5" s="1"/>
  <c r="A2246" i="11" l="1"/>
  <c r="AJ2245" i="5"/>
  <c r="AD2246" i="5"/>
  <c r="AG2246" i="5" s="1"/>
  <c r="Z2247" i="5"/>
  <c r="AC2247" i="5" s="1"/>
  <c r="A2247" i="11" l="1"/>
  <c r="AJ2246" i="5"/>
  <c r="AD2247" i="5"/>
  <c r="AG2247" i="5" s="1"/>
  <c r="Z2248" i="5"/>
  <c r="AC2248" i="5" s="1"/>
  <c r="A2248" i="11" l="1"/>
  <c r="AJ2247" i="5"/>
  <c r="AD2248" i="5"/>
  <c r="AG2248" i="5" s="1"/>
  <c r="Z2249" i="5"/>
  <c r="AC2249" i="5" s="1"/>
  <c r="A2249" i="11" l="1"/>
  <c r="AJ2248" i="5"/>
  <c r="AD2249" i="5"/>
  <c r="AG2249" i="5" s="1"/>
  <c r="Z2250" i="5"/>
  <c r="AC2250" i="5" s="1"/>
  <c r="A2250" i="11" l="1"/>
  <c r="AJ2249" i="5"/>
  <c r="AD2250" i="5"/>
  <c r="Z2251" i="5"/>
  <c r="AC2251" i="5" s="1"/>
  <c r="AG2250" i="5" l="1"/>
  <c r="A2251" i="11" s="1"/>
  <c r="AE2251" i="5"/>
  <c r="AE2252" i="5" s="1"/>
  <c r="AE2253" i="5" s="1"/>
  <c r="AE2254" i="5" s="1"/>
  <c r="AE2255" i="5" s="1"/>
  <c r="AE2256" i="5" s="1"/>
  <c r="AE2257" i="5" s="1"/>
  <c r="AE2258" i="5" s="1"/>
  <c r="AE2259" i="5" s="1"/>
  <c r="AE2260" i="5" s="1"/>
  <c r="AJ2250" i="5"/>
  <c r="AD2251" i="5"/>
  <c r="Z2252" i="5"/>
  <c r="AC2252" i="5" s="1"/>
  <c r="AG2251" i="5" l="1"/>
  <c r="A2252" i="11"/>
  <c r="AJ2251" i="5"/>
  <c r="AD2252" i="5"/>
  <c r="AG2252" i="5" s="1"/>
  <c r="Z2253" i="5"/>
  <c r="AC2253" i="5" s="1"/>
  <c r="A2253" i="11" l="1"/>
  <c r="AJ2252" i="5"/>
  <c r="AD2253" i="5"/>
  <c r="AG2253" i="5" s="1"/>
  <c r="Z2254" i="5"/>
  <c r="AC2254" i="5" s="1"/>
  <c r="A2254" i="11" l="1"/>
  <c r="AJ2253" i="5"/>
  <c r="AD2254" i="5"/>
  <c r="AG2254" i="5" s="1"/>
  <c r="Z2255" i="5"/>
  <c r="AC2255" i="5" s="1"/>
  <c r="A2255" i="11" l="1"/>
  <c r="AJ2254" i="5"/>
  <c r="AD2255" i="5"/>
  <c r="AG2255" i="5" s="1"/>
  <c r="Z2256" i="5"/>
  <c r="AC2256" i="5" s="1"/>
  <c r="A2256" i="11" l="1"/>
  <c r="AJ2255" i="5"/>
  <c r="AD2256" i="5"/>
  <c r="AG2256" i="5" s="1"/>
  <c r="Z2257" i="5"/>
  <c r="AC2257" i="5" s="1"/>
  <c r="A2257" i="11" l="1"/>
  <c r="AJ2256" i="5"/>
  <c r="AD2257" i="5"/>
  <c r="AG2257" i="5" s="1"/>
  <c r="Z2258" i="5"/>
  <c r="AC2258" i="5" s="1"/>
  <c r="A2258" i="11" l="1"/>
  <c r="AJ2257" i="5"/>
  <c r="AD2258" i="5"/>
  <c r="AG2258" i="5" s="1"/>
  <c r="Z2259" i="5"/>
  <c r="AC2259" i="5" s="1"/>
  <c r="A2259" i="11" l="1"/>
  <c r="AJ2258" i="5"/>
  <c r="AD2259" i="5"/>
  <c r="AG2259" i="5" s="1"/>
  <c r="Z2260" i="5"/>
  <c r="AC2260" i="5" s="1"/>
  <c r="A2260" i="11" l="1"/>
  <c r="AJ2259" i="5"/>
  <c r="AD2260" i="5"/>
  <c r="Z2261" i="5"/>
  <c r="AC2261" i="5" s="1"/>
  <c r="AG2260" i="5" l="1"/>
  <c r="A2261" i="11" s="1"/>
  <c r="AE2261" i="5"/>
  <c r="AE2262" i="5" s="1"/>
  <c r="AE2263" i="5" s="1"/>
  <c r="AE2264" i="5" s="1"/>
  <c r="AE2265" i="5" s="1"/>
  <c r="AE2266" i="5" s="1"/>
  <c r="AE2267" i="5" s="1"/>
  <c r="AE2268" i="5" s="1"/>
  <c r="AE2269" i="5" s="1"/>
  <c r="AE2270" i="5" s="1"/>
  <c r="AJ2260" i="5"/>
  <c r="AD2261" i="5"/>
  <c r="Z2262" i="5"/>
  <c r="AC2262" i="5" s="1"/>
  <c r="AG2261" i="5" l="1"/>
  <c r="A2262" i="11" s="1"/>
  <c r="AJ2261" i="5"/>
  <c r="AD2262" i="5"/>
  <c r="AG2262" i="5" s="1"/>
  <c r="Z2263" i="5"/>
  <c r="AC2263" i="5" s="1"/>
  <c r="A2263" i="11" l="1"/>
  <c r="AJ2262" i="5"/>
  <c r="AD2263" i="5"/>
  <c r="AG2263" i="5" s="1"/>
  <c r="Z2264" i="5"/>
  <c r="AC2264" i="5" s="1"/>
  <c r="A2264" i="11" l="1"/>
  <c r="AJ2263" i="5"/>
  <c r="AD2264" i="5"/>
  <c r="AG2264" i="5" s="1"/>
  <c r="Z2265" i="5"/>
  <c r="AC2265" i="5" s="1"/>
  <c r="A2265" i="11" l="1"/>
  <c r="AJ2264" i="5"/>
  <c r="AD2265" i="5"/>
  <c r="AG2265" i="5" s="1"/>
  <c r="Z2266" i="5"/>
  <c r="AC2266" i="5" s="1"/>
  <c r="A2266" i="11" l="1"/>
  <c r="AJ2265" i="5"/>
  <c r="AD2266" i="5"/>
  <c r="AG2266" i="5" s="1"/>
  <c r="Z2267" i="5"/>
  <c r="AC2267" i="5" s="1"/>
  <c r="A2267" i="11" l="1"/>
  <c r="AJ2266" i="5"/>
  <c r="AD2267" i="5"/>
  <c r="AG2267" i="5" s="1"/>
  <c r="Z2268" i="5"/>
  <c r="AC2268" i="5" s="1"/>
  <c r="A2268" i="11" l="1"/>
  <c r="AJ2267" i="5"/>
  <c r="AD2268" i="5"/>
  <c r="AG2268" i="5" s="1"/>
  <c r="Z2269" i="5"/>
  <c r="AC2269" i="5" s="1"/>
  <c r="A2269" i="11" l="1"/>
  <c r="AJ2268" i="5"/>
  <c r="AD2269" i="5"/>
  <c r="AG2269" i="5" s="1"/>
  <c r="Z2270" i="5"/>
  <c r="AC2270" i="5" s="1"/>
  <c r="A2270" i="11" l="1"/>
  <c r="AJ2269" i="5"/>
  <c r="AD2270" i="5"/>
  <c r="Z2271" i="5"/>
  <c r="AC2271" i="5" s="1"/>
  <c r="AG2270" i="5" l="1"/>
  <c r="A2271" i="11" s="1"/>
  <c r="AE2271" i="5"/>
  <c r="AE2272" i="5" s="1"/>
  <c r="AE2273" i="5" s="1"/>
  <c r="AE2274" i="5" s="1"/>
  <c r="AE2275" i="5" s="1"/>
  <c r="AE2276" i="5" s="1"/>
  <c r="AE2277" i="5" s="1"/>
  <c r="AE2278" i="5" s="1"/>
  <c r="AE2279" i="5" s="1"/>
  <c r="AE2280" i="5" s="1"/>
  <c r="AD2271" i="5"/>
  <c r="Z2272" i="5"/>
  <c r="AC2272" i="5" s="1"/>
  <c r="AJ2270" i="5" l="1"/>
  <c r="AG2271" i="5"/>
  <c r="AJ2271" i="5" s="1"/>
  <c r="A2272" i="11"/>
  <c r="AD2272" i="5"/>
  <c r="AG2272" i="5" s="1"/>
  <c r="Z2273" i="5"/>
  <c r="AC2273" i="5" s="1"/>
  <c r="A2273" i="11" l="1"/>
  <c r="AJ2272" i="5"/>
  <c r="AD2273" i="5"/>
  <c r="AG2273" i="5" s="1"/>
  <c r="Z2274" i="5"/>
  <c r="AC2274" i="5" s="1"/>
  <c r="A2274" i="11" l="1"/>
  <c r="AJ2273" i="5"/>
  <c r="AD2274" i="5"/>
  <c r="AG2274" i="5" s="1"/>
  <c r="Z2275" i="5"/>
  <c r="AC2275" i="5" s="1"/>
  <c r="A2275" i="11" l="1"/>
  <c r="AJ2274" i="5"/>
  <c r="AD2275" i="5"/>
  <c r="AG2275" i="5" s="1"/>
  <c r="Z2276" i="5"/>
  <c r="AC2276" i="5" s="1"/>
  <c r="A2276" i="11" l="1"/>
  <c r="AJ2275" i="5"/>
  <c r="AD2276" i="5"/>
  <c r="AG2276" i="5" s="1"/>
  <c r="Z2277" i="5"/>
  <c r="AC2277" i="5" s="1"/>
  <c r="A2277" i="11" l="1"/>
  <c r="AJ2276" i="5"/>
  <c r="AD2277" i="5"/>
  <c r="AG2277" i="5" s="1"/>
  <c r="Z2278" i="5"/>
  <c r="AC2278" i="5" s="1"/>
  <c r="A2278" i="11" l="1"/>
  <c r="AJ2277" i="5"/>
  <c r="AD2278" i="5"/>
  <c r="AG2278" i="5" s="1"/>
  <c r="Z2279" i="5"/>
  <c r="AC2279" i="5" s="1"/>
  <c r="A2279" i="11" l="1"/>
  <c r="AJ2278" i="5"/>
  <c r="AD2279" i="5"/>
  <c r="AG2279" i="5" s="1"/>
  <c r="Z2280" i="5"/>
  <c r="AC2280" i="5" s="1"/>
  <c r="A2280" i="11" l="1"/>
  <c r="AJ2279" i="5"/>
  <c r="AD2280" i="5"/>
  <c r="Z2281" i="5"/>
  <c r="AC2281" i="5" s="1"/>
  <c r="AG2280" i="5" l="1"/>
  <c r="AJ2280" i="5" s="1"/>
  <c r="AE2281" i="5"/>
  <c r="AE2282" i="5" s="1"/>
  <c r="AE2283" i="5" s="1"/>
  <c r="AE2284" i="5" s="1"/>
  <c r="AE2285" i="5" s="1"/>
  <c r="AE2286" i="5" s="1"/>
  <c r="AE2287" i="5" s="1"/>
  <c r="AE2288" i="5" s="1"/>
  <c r="AE2289" i="5" s="1"/>
  <c r="AE2290" i="5" s="1"/>
  <c r="A2281" i="11"/>
  <c r="AD2281" i="5"/>
  <c r="Z2282" i="5"/>
  <c r="AC2282" i="5" s="1"/>
  <c r="AG2281" i="5" l="1"/>
  <c r="AJ2281" i="5" s="1"/>
  <c r="A2282" i="11"/>
  <c r="AD2282" i="5"/>
  <c r="AG2282" i="5" s="1"/>
  <c r="Z2283" i="5"/>
  <c r="AC2283" i="5" s="1"/>
  <c r="A2283" i="11" l="1"/>
  <c r="AJ2282" i="5"/>
  <c r="AD2283" i="5"/>
  <c r="AG2283" i="5" s="1"/>
  <c r="Z2284" i="5"/>
  <c r="AC2284" i="5" s="1"/>
  <c r="A2284" i="11" l="1"/>
  <c r="AJ2283" i="5"/>
  <c r="AD2284" i="5"/>
  <c r="AG2284" i="5" s="1"/>
  <c r="Z2285" i="5"/>
  <c r="AC2285" i="5" s="1"/>
  <c r="A2285" i="11" l="1"/>
  <c r="AJ2284" i="5"/>
  <c r="AD2285" i="5"/>
  <c r="AG2285" i="5" s="1"/>
  <c r="Z2286" i="5"/>
  <c r="AC2286" i="5" s="1"/>
  <c r="A2286" i="11" l="1"/>
  <c r="AJ2285" i="5"/>
  <c r="AD2286" i="5"/>
  <c r="AG2286" i="5" s="1"/>
  <c r="Z2287" i="5"/>
  <c r="AC2287" i="5" s="1"/>
  <c r="A2287" i="11" l="1"/>
  <c r="AJ2286" i="5"/>
  <c r="AD2287" i="5"/>
  <c r="AG2287" i="5" s="1"/>
  <c r="Z2288" i="5"/>
  <c r="AC2288" i="5" s="1"/>
  <c r="A2288" i="11" l="1"/>
  <c r="AJ2287" i="5"/>
  <c r="AD2288" i="5"/>
  <c r="AG2288" i="5" s="1"/>
  <c r="Z2289" i="5"/>
  <c r="AC2289" i="5" s="1"/>
  <c r="A2289" i="11" l="1"/>
  <c r="AJ2288" i="5"/>
  <c r="AD2289" i="5"/>
  <c r="AG2289" i="5" s="1"/>
  <c r="Z2290" i="5"/>
  <c r="AC2290" i="5" s="1"/>
  <c r="A2290" i="11" l="1"/>
  <c r="AJ2289" i="5"/>
  <c r="AD2290" i="5"/>
  <c r="Z2291" i="5"/>
  <c r="AC2291" i="5" s="1"/>
  <c r="AG2290" i="5" l="1"/>
  <c r="AJ2290" i="5" s="1"/>
  <c r="AE2291" i="5"/>
  <c r="AE2292" i="5" s="1"/>
  <c r="AE2293" i="5" s="1"/>
  <c r="AE2294" i="5" s="1"/>
  <c r="AE2295" i="5" s="1"/>
  <c r="AE2296" i="5" s="1"/>
  <c r="AE2297" i="5" s="1"/>
  <c r="AE2298" i="5" s="1"/>
  <c r="AE2299" i="5" s="1"/>
  <c r="AE2300" i="5" s="1"/>
  <c r="AD2291" i="5"/>
  <c r="AG2291" i="5" s="1"/>
  <c r="Z2292" i="5"/>
  <c r="AC2292" i="5" s="1"/>
  <c r="A2291" i="11" l="1"/>
  <c r="A2292" i="11"/>
  <c r="AJ2291" i="5"/>
  <c r="AD2292" i="5"/>
  <c r="AG2292" i="5" s="1"/>
  <c r="Z2293" i="5"/>
  <c r="AC2293" i="5" s="1"/>
  <c r="A2293" i="11" l="1"/>
  <c r="AJ2292" i="5"/>
  <c r="AD2293" i="5"/>
  <c r="AG2293" i="5" s="1"/>
  <c r="Z2294" i="5"/>
  <c r="AC2294" i="5" s="1"/>
  <c r="A2294" i="11" l="1"/>
  <c r="AJ2293" i="5"/>
  <c r="AD2294" i="5"/>
  <c r="AG2294" i="5" s="1"/>
  <c r="Z2295" i="5"/>
  <c r="AC2295" i="5" s="1"/>
  <c r="A2295" i="11" l="1"/>
  <c r="AJ2294" i="5"/>
  <c r="AD2295" i="5"/>
  <c r="AG2295" i="5" s="1"/>
  <c r="Z2296" i="5"/>
  <c r="AC2296" i="5" s="1"/>
  <c r="A2296" i="11" l="1"/>
  <c r="AJ2295" i="5"/>
  <c r="AD2296" i="5"/>
  <c r="AG2296" i="5" s="1"/>
  <c r="Z2297" i="5"/>
  <c r="AC2297" i="5" s="1"/>
  <c r="A2297" i="11" l="1"/>
  <c r="AJ2296" i="5"/>
  <c r="AD2297" i="5"/>
  <c r="AG2297" i="5" s="1"/>
  <c r="Z2298" i="5"/>
  <c r="AC2298" i="5" s="1"/>
  <c r="A2298" i="11" l="1"/>
  <c r="AJ2297" i="5"/>
  <c r="AD2298" i="5"/>
  <c r="AG2298" i="5" s="1"/>
  <c r="Z2299" i="5"/>
  <c r="AC2299" i="5" s="1"/>
  <c r="A2299" i="11" l="1"/>
  <c r="AJ2298" i="5"/>
  <c r="AD2299" i="5"/>
  <c r="AG2299" i="5" s="1"/>
  <c r="Z2300" i="5"/>
  <c r="AC2300" i="5" s="1"/>
  <c r="A2300" i="11" l="1"/>
  <c r="AJ2299" i="5"/>
  <c r="AD2300" i="5"/>
  <c r="Z2301" i="5"/>
  <c r="AC2301" i="5" s="1"/>
  <c r="AG2300" i="5" l="1"/>
  <c r="A2301" i="11" s="1"/>
  <c r="AE2301" i="5"/>
  <c r="AE2302" i="5" s="1"/>
  <c r="AE2303" i="5" s="1"/>
  <c r="AE2304" i="5" s="1"/>
  <c r="AE2305" i="5" s="1"/>
  <c r="AE2306" i="5" s="1"/>
  <c r="AE2307" i="5" s="1"/>
  <c r="AE2308" i="5" s="1"/>
  <c r="AE2309" i="5" s="1"/>
  <c r="AE2310" i="5" s="1"/>
  <c r="AD2301" i="5"/>
  <c r="Z2302" i="5"/>
  <c r="AC2302" i="5" s="1"/>
  <c r="AJ2300" i="5" l="1"/>
  <c r="AG2301" i="5"/>
  <c r="A2302" i="11" s="1"/>
  <c r="AD2302" i="5"/>
  <c r="AG2302" i="5" s="1"/>
  <c r="Z2303" i="5"/>
  <c r="AC2303" i="5" s="1"/>
  <c r="AJ2301" i="5" l="1"/>
  <c r="A2303" i="11"/>
  <c r="AJ2302" i="5"/>
  <c r="AD2303" i="5"/>
  <c r="AG2303" i="5" s="1"/>
  <c r="Z2304" i="5"/>
  <c r="AC2304" i="5" s="1"/>
  <c r="A2304" i="11" l="1"/>
  <c r="AJ2303" i="5"/>
  <c r="AD2304" i="5"/>
  <c r="AG2304" i="5" s="1"/>
  <c r="Z2305" i="5"/>
  <c r="AC2305" i="5" s="1"/>
  <c r="A2305" i="11" l="1"/>
  <c r="AJ2304" i="5"/>
  <c r="AD2305" i="5"/>
  <c r="AG2305" i="5" s="1"/>
  <c r="Z2306" i="5"/>
  <c r="AC2306" i="5" s="1"/>
  <c r="A2306" i="11" l="1"/>
  <c r="AJ2305" i="5"/>
  <c r="AD2306" i="5"/>
  <c r="AG2306" i="5" s="1"/>
  <c r="Z2307" i="5"/>
  <c r="AC2307" i="5" s="1"/>
  <c r="A2307" i="11" l="1"/>
  <c r="AJ2306" i="5"/>
  <c r="AD2307" i="5"/>
  <c r="AG2307" i="5" s="1"/>
  <c r="Z2308" i="5"/>
  <c r="AC2308" i="5" s="1"/>
  <c r="A2308" i="11" l="1"/>
  <c r="AJ2307" i="5"/>
  <c r="AD2308" i="5"/>
  <c r="AG2308" i="5" s="1"/>
  <c r="Z2309" i="5"/>
  <c r="AC2309" i="5" s="1"/>
  <c r="A2309" i="11" l="1"/>
  <c r="AJ2308" i="5"/>
  <c r="AD2309" i="5"/>
  <c r="AG2309" i="5" s="1"/>
  <c r="Z2310" i="5"/>
  <c r="AC2310" i="5" s="1"/>
  <c r="A2310" i="11" l="1"/>
  <c r="AJ2309" i="5"/>
  <c r="AD2310" i="5"/>
  <c r="Z2311" i="5"/>
  <c r="AC2311" i="5" s="1"/>
  <c r="AG2310" i="5" l="1"/>
  <c r="A2311" i="11" s="1"/>
  <c r="AE2311" i="5"/>
  <c r="AE2312" i="5" s="1"/>
  <c r="AE2313" i="5" s="1"/>
  <c r="AE2314" i="5" s="1"/>
  <c r="AE2315" i="5" s="1"/>
  <c r="AE2316" i="5" s="1"/>
  <c r="AE2317" i="5" s="1"/>
  <c r="AE2318" i="5" s="1"/>
  <c r="AE2319" i="5" s="1"/>
  <c r="AE2320" i="5" s="1"/>
  <c r="AD2311" i="5"/>
  <c r="Z2312" i="5"/>
  <c r="AC2312" i="5" s="1"/>
  <c r="AJ2310" i="5" l="1"/>
  <c r="AG2311" i="5"/>
  <c r="AJ2311" i="5" s="1"/>
  <c r="AD2312" i="5"/>
  <c r="AG2312" i="5" s="1"/>
  <c r="Z2313" i="5"/>
  <c r="AC2313" i="5" s="1"/>
  <c r="A2312" i="11" l="1"/>
  <c r="A2313" i="11"/>
  <c r="AJ2312" i="5"/>
  <c r="AD2313" i="5"/>
  <c r="AG2313" i="5" s="1"/>
  <c r="Z2314" i="5"/>
  <c r="AC2314" i="5" s="1"/>
  <c r="A2314" i="11" l="1"/>
  <c r="AJ2313" i="5"/>
  <c r="AD2314" i="5"/>
  <c r="AG2314" i="5" s="1"/>
  <c r="Z2315" i="5"/>
  <c r="AC2315" i="5" s="1"/>
  <c r="A2315" i="11" l="1"/>
  <c r="AJ2314" i="5"/>
  <c r="AD2315" i="5"/>
  <c r="AG2315" i="5" s="1"/>
  <c r="Z2316" i="5"/>
  <c r="AC2316" i="5" s="1"/>
  <c r="A2316" i="11" l="1"/>
  <c r="AJ2315" i="5"/>
  <c r="AD2316" i="5"/>
  <c r="AG2316" i="5" s="1"/>
  <c r="Z2317" i="5"/>
  <c r="AC2317" i="5" s="1"/>
  <c r="A2317" i="11" l="1"/>
  <c r="AJ2316" i="5"/>
  <c r="AD2317" i="5"/>
  <c r="AG2317" i="5" s="1"/>
  <c r="Z2318" i="5"/>
  <c r="AC2318" i="5" s="1"/>
  <c r="A2318" i="11" l="1"/>
  <c r="AJ2317" i="5"/>
  <c r="AD2318" i="5"/>
  <c r="AG2318" i="5" s="1"/>
  <c r="Z2319" i="5"/>
  <c r="AC2319" i="5" s="1"/>
  <c r="A2319" i="11" l="1"/>
  <c r="AJ2318" i="5"/>
  <c r="AD2319" i="5"/>
  <c r="AG2319" i="5" s="1"/>
  <c r="Z2320" i="5"/>
  <c r="AC2320" i="5" s="1"/>
  <c r="A2320" i="11" l="1"/>
  <c r="AJ2319" i="5"/>
  <c r="AD2320" i="5"/>
  <c r="Z2321" i="5"/>
  <c r="AC2321" i="5" s="1"/>
  <c r="AG2320" i="5" l="1"/>
  <c r="A2321" i="11" s="1"/>
  <c r="AE2321" i="5"/>
  <c r="AE2322" i="5" s="1"/>
  <c r="AE2323" i="5" s="1"/>
  <c r="AE2324" i="5" s="1"/>
  <c r="AE2325" i="5" s="1"/>
  <c r="AE2326" i="5" s="1"/>
  <c r="AE2327" i="5" s="1"/>
  <c r="AE2328" i="5" s="1"/>
  <c r="AE2329" i="5" s="1"/>
  <c r="AE2330" i="5" s="1"/>
  <c r="AD2321" i="5"/>
  <c r="Z2322" i="5"/>
  <c r="AC2322" i="5" s="1"/>
  <c r="AJ2320" i="5" l="1"/>
  <c r="AG2321" i="5"/>
  <c r="A2322" i="11" s="1"/>
  <c r="AD2322" i="5"/>
  <c r="AG2322" i="5" s="1"/>
  <c r="Z2323" i="5"/>
  <c r="AC2323" i="5" s="1"/>
  <c r="AJ2321" i="5" l="1"/>
  <c r="A2323" i="11"/>
  <c r="AJ2322" i="5"/>
  <c r="AD2323" i="5"/>
  <c r="AG2323" i="5" s="1"/>
  <c r="Z2324" i="5"/>
  <c r="AC2324" i="5" s="1"/>
  <c r="A2324" i="11" l="1"/>
  <c r="AJ2323" i="5"/>
  <c r="AD2324" i="5"/>
  <c r="AG2324" i="5" s="1"/>
  <c r="Z2325" i="5"/>
  <c r="AC2325" i="5" s="1"/>
  <c r="A2325" i="11" l="1"/>
  <c r="AJ2324" i="5"/>
  <c r="AD2325" i="5"/>
  <c r="AG2325" i="5" s="1"/>
  <c r="Z2326" i="5"/>
  <c r="AC2326" i="5" s="1"/>
  <c r="A2326" i="11" l="1"/>
  <c r="AJ2325" i="5"/>
  <c r="AD2326" i="5"/>
  <c r="AG2326" i="5" s="1"/>
  <c r="Z2327" i="5"/>
  <c r="AC2327" i="5" s="1"/>
  <c r="A2327" i="11" l="1"/>
  <c r="AJ2326" i="5"/>
  <c r="AD2327" i="5"/>
  <c r="AG2327" i="5" s="1"/>
  <c r="Z2328" i="5"/>
  <c r="AC2328" i="5" s="1"/>
  <c r="A2328" i="11" l="1"/>
  <c r="AJ2327" i="5"/>
  <c r="AD2328" i="5"/>
  <c r="AG2328" i="5" s="1"/>
  <c r="Z2329" i="5"/>
  <c r="AC2329" i="5" s="1"/>
  <c r="A2329" i="11" l="1"/>
  <c r="AJ2328" i="5"/>
  <c r="AD2329" i="5"/>
  <c r="AG2329" i="5" s="1"/>
  <c r="Z2330" i="5"/>
  <c r="AC2330" i="5" s="1"/>
  <c r="A2330" i="11" l="1"/>
  <c r="AJ2329" i="5"/>
  <c r="AD2330" i="5"/>
  <c r="Z2331" i="5"/>
  <c r="AC2331" i="5" s="1"/>
  <c r="AG2330" i="5" l="1"/>
  <c r="A2331" i="11" s="1"/>
  <c r="AE2331" i="5"/>
  <c r="AE2332" i="5" s="1"/>
  <c r="AE2333" i="5" s="1"/>
  <c r="AE2334" i="5" s="1"/>
  <c r="AE2335" i="5" s="1"/>
  <c r="AE2336" i="5" s="1"/>
  <c r="AE2337" i="5" s="1"/>
  <c r="AE2338" i="5" s="1"/>
  <c r="AE2339" i="5" s="1"/>
  <c r="AE2340" i="5" s="1"/>
  <c r="AD2331" i="5"/>
  <c r="Z2332" i="5"/>
  <c r="AC2332" i="5" s="1"/>
  <c r="AJ2330" i="5" l="1"/>
  <c r="AG2331" i="5"/>
  <c r="A2332" i="11" s="1"/>
  <c r="AD2332" i="5"/>
  <c r="AG2332" i="5" s="1"/>
  <c r="Z2333" i="5"/>
  <c r="AC2333" i="5" s="1"/>
  <c r="AJ2331" i="5" l="1"/>
  <c r="A2333" i="11"/>
  <c r="AJ2332" i="5"/>
  <c r="AD2333" i="5"/>
  <c r="AG2333" i="5" s="1"/>
  <c r="Z2334" i="5"/>
  <c r="AC2334" i="5" s="1"/>
  <c r="A2334" i="11" l="1"/>
  <c r="AJ2333" i="5"/>
  <c r="AD2334" i="5"/>
  <c r="AG2334" i="5" s="1"/>
  <c r="Z2335" i="5"/>
  <c r="AC2335" i="5" s="1"/>
  <c r="A2335" i="11" l="1"/>
  <c r="AJ2334" i="5"/>
  <c r="AD2335" i="5"/>
  <c r="AG2335" i="5" s="1"/>
  <c r="Z2336" i="5"/>
  <c r="AC2336" i="5" s="1"/>
  <c r="A2336" i="11" l="1"/>
  <c r="AJ2335" i="5"/>
  <c r="AD2336" i="5"/>
  <c r="AG2336" i="5" s="1"/>
  <c r="Z2337" i="5"/>
  <c r="AC2337" i="5" s="1"/>
  <c r="A2337" i="11" l="1"/>
  <c r="AJ2336" i="5"/>
  <c r="AD2337" i="5"/>
  <c r="AG2337" i="5" s="1"/>
  <c r="Z2338" i="5"/>
  <c r="AC2338" i="5" s="1"/>
  <c r="A2338" i="11" l="1"/>
  <c r="AJ2337" i="5"/>
  <c r="AD2338" i="5"/>
  <c r="AG2338" i="5" s="1"/>
  <c r="Z2339" i="5"/>
  <c r="AC2339" i="5" s="1"/>
  <c r="A2339" i="11" l="1"/>
  <c r="AJ2338" i="5"/>
  <c r="AD2339" i="5"/>
  <c r="AG2339" i="5" s="1"/>
  <c r="Z2340" i="5"/>
  <c r="AC2340" i="5" s="1"/>
  <c r="A2340" i="11" l="1"/>
  <c r="AJ2339" i="5"/>
  <c r="AD2340" i="5"/>
  <c r="Z2341" i="5"/>
  <c r="AC2341" i="5" s="1"/>
  <c r="AG2340" i="5" l="1"/>
  <c r="A2341" i="11" s="1"/>
  <c r="AE2341" i="5"/>
  <c r="AE2342" i="5" s="1"/>
  <c r="AE2343" i="5" s="1"/>
  <c r="AE2344" i="5" s="1"/>
  <c r="AE2345" i="5" s="1"/>
  <c r="AE2346" i="5" s="1"/>
  <c r="AE2347" i="5" s="1"/>
  <c r="AE2348" i="5" s="1"/>
  <c r="AE2349" i="5" s="1"/>
  <c r="AE2350" i="5" s="1"/>
  <c r="AD2341" i="5"/>
  <c r="Z2342" i="5"/>
  <c r="AC2342" i="5" s="1"/>
  <c r="AJ2340" i="5" l="1"/>
  <c r="AG2341" i="5"/>
  <c r="AJ2341" i="5" s="1"/>
  <c r="AD2342" i="5"/>
  <c r="AG2342" i="5" s="1"/>
  <c r="Z2343" i="5"/>
  <c r="AC2343" i="5" s="1"/>
  <c r="A2342" i="11" l="1"/>
  <c r="A2343" i="11"/>
  <c r="AJ2342" i="5"/>
  <c r="AD2343" i="5"/>
  <c r="AG2343" i="5" s="1"/>
  <c r="Z2344" i="5"/>
  <c r="AC2344" i="5" s="1"/>
  <c r="A2344" i="11" l="1"/>
  <c r="AJ2343" i="5"/>
  <c r="AD2344" i="5"/>
  <c r="AG2344" i="5" s="1"/>
  <c r="Z2345" i="5"/>
  <c r="AC2345" i="5" s="1"/>
  <c r="A2345" i="11" l="1"/>
  <c r="AJ2344" i="5"/>
  <c r="AD2345" i="5"/>
  <c r="AG2345" i="5" s="1"/>
  <c r="Z2346" i="5"/>
  <c r="AC2346" i="5" s="1"/>
  <c r="A2346" i="11" l="1"/>
  <c r="AJ2345" i="5"/>
  <c r="AD2346" i="5"/>
  <c r="AG2346" i="5" s="1"/>
  <c r="Z2347" i="5"/>
  <c r="AC2347" i="5" s="1"/>
  <c r="A2347" i="11" l="1"/>
  <c r="AJ2346" i="5"/>
  <c r="AD2347" i="5"/>
  <c r="AG2347" i="5" s="1"/>
  <c r="Z2348" i="5"/>
  <c r="AC2348" i="5" s="1"/>
  <c r="A2348" i="11" l="1"/>
  <c r="AJ2347" i="5"/>
  <c r="AD2348" i="5"/>
  <c r="AG2348" i="5" s="1"/>
  <c r="Z2349" i="5"/>
  <c r="AC2349" i="5" s="1"/>
  <c r="A2349" i="11" l="1"/>
  <c r="AJ2348" i="5"/>
  <c r="AD2349" i="5"/>
  <c r="AG2349" i="5" s="1"/>
  <c r="Z2350" i="5"/>
  <c r="AC2350" i="5" s="1"/>
  <c r="A2350" i="11" l="1"/>
  <c r="AJ2349" i="5"/>
  <c r="AD2350" i="5"/>
  <c r="Z2351" i="5"/>
  <c r="AC2351" i="5" s="1"/>
  <c r="AG2350" i="5" l="1"/>
  <c r="AJ2350" i="5" s="1"/>
  <c r="AE2351" i="5"/>
  <c r="AE2352" i="5" s="1"/>
  <c r="AE2353" i="5" s="1"/>
  <c r="AE2354" i="5" s="1"/>
  <c r="AE2355" i="5" s="1"/>
  <c r="AE2356" i="5" s="1"/>
  <c r="AE2357" i="5" s="1"/>
  <c r="AE2358" i="5" s="1"/>
  <c r="AE2359" i="5" s="1"/>
  <c r="AE2360" i="5" s="1"/>
  <c r="A2351" i="11"/>
  <c r="AD2351" i="5"/>
  <c r="Z2352" i="5"/>
  <c r="AC2352" i="5" s="1"/>
  <c r="AG2351" i="5" l="1"/>
  <c r="A2352" i="11" s="1"/>
  <c r="AJ2351" i="5"/>
  <c r="AD2352" i="5"/>
  <c r="AG2352" i="5" s="1"/>
  <c r="Z2353" i="5"/>
  <c r="AC2353" i="5" s="1"/>
  <c r="A2353" i="11" l="1"/>
  <c r="AJ2352" i="5"/>
  <c r="AD2353" i="5"/>
  <c r="AG2353" i="5" s="1"/>
  <c r="Z2354" i="5"/>
  <c r="AC2354" i="5" s="1"/>
  <c r="A2354" i="11" l="1"/>
  <c r="AJ2353" i="5"/>
  <c r="AD2354" i="5"/>
  <c r="AG2354" i="5" s="1"/>
  <c r="Z2355" i="5"/>
  <c r="AC2355" i="5" s="1"/>
  <c r="A2355" i="11" l="1"/>
  <c r="AJ2354" i="5"/>
  <c r="AD2355" i="5"/>
  <c r="AG2355" i="5" s="1"/>
  <c r="Z2356" i="5"/>
  <c r="AC2356" i="5" s="1"/>
  <c r="A2356" i="11" l="1"/>
  <c r="AJ2355" i="5"/>
  <c r="AD2356" i="5"/>
  <c r="AG2356" i="5" s="1"/>
  <c r="Z2357" i="5"/>
  <c r="AC2357" i="5" s="1"/>
  <c r="A2357" i="11" l="1"/>
  <c r="AJ2356" i="5"/>
  <c r="AD2357" i="5"/>
  <c r="AG2357" i="5" s="1"/>
  <c r="Z2358" i="5"/>
  <c r="AC2358" i="5" s="1"/>
  <c r="A2358" i="11" l="1"/>
  <c r="AJ2357" i="5"/>
  <c r="AD2358" i="5"/>
  <c r="AG2358" i="5" s="1"/>
  <c r="Z2359" i="5"/>
  <c r="AC2359" i="5" s="1"/>
  <c r="A2359" i="11" l="1"/>
  <c r="AJ2358" i="5"/>
  <c r="AD2359" i="5"/>
  <c r="AG2359" i="5" s="1"/>
  <c r="Z2360" i="5"/>
  <c r="AC2360" i="5" s="1"/>
  <c r="A2360" i="11" l="1"/>
  <c r="AJ2359" i="5"/>
  <c r="AD2360" i="5"/>
  <c r="Z2361" i="5"/>
  <c r="AC2361" i="5" s="1"/>
  <c r="AE2361" i="5" l="1"/>
  <c r="AE2362" i="5" s="1"/>
  <c r="AE2363" i="5" s="1"/>
  <c r="AE2364" i="5" s="1"/>
  <c r="AE2365" i="5" s="1"/>
  <c r="AE2366" i="5" s="1"/>
  <c r="AE2367" i="5" s="1"/>
  <c r="AE2368" i="5" s="1"/>
  <c r="AE2369" i="5" s="1"/>
  <c r="AE2370" i="5" s="1"/>
  <c r="AG2360" i="5"/>
  <c r="A2361" i="11" s="1"/>
  <c r="AD2361" i="5"/>
  <c r="Z2362" i="5"/>
  <c r="AC2362" i="5" s="1"/>
  <c r="AG2361" i="5" l="1"/>
  <c r="A2362" i="11" s="1"/>
  <c r="AJ2360" i="5"/>
  <c r="AD2362" i="5"/>
  <c r="AG2362" i="5" s="1"/>
  <c r="Z2363" i="5"/>
  <c r="AC2363" i="5" s="1"/>
  <c r="AJ2361" i="5" l="1"/>
  <c r="A2363" i="11"/>
  <c r="AJ2362" i="5"/>
  <c r="AD2363" i="5"/>
  <c r="AG2363" i="5" s="1"/>
  <c r="Z2364" i="5"/>
  <c r="AC2364" i="5" s="1"/>
  <c r="A2364" i="11" l="1"/>
  <c r="AJ2363" i="5"/>
  <c r="AD2364" i="5"/>
  <c r="AG2364" i="5" s="1"/>
  <c r="Z2365" i="5"/>
  <c r="AC2365" i="5" s="1"/>
  <c r="A2365" i="11" l="1"/>
  <c r="AJ2364" i="5"/>
  <c r="AD2365" i="5"/>
  <c r="AG2365" i="5" s="1"/>
  <c r="Z2366" i="5"/>
  <c r="AC2366" i="5" s="1"/>
  <c r="A2366" i="11" l="1"/>
  <c r="AJ2365" i="5"/>
  <c r="AD2366" i="5"/>
  <c r="AG2366" i="5" s="1"/>
  <c r="Z2367" i="5"/>
  <c r="AC2367" i="5" s="1"/>
  <c r="A2367" i="11" l="1"/>
  <c r="AJ2366" i="5"/>
  <c r="AD2367" i="5"/>
  <c r="AG2367" i="5" s="1"/>
  <c r="Z2368" i="5"/>
  <c r="AC2368" i="5" s="1"/>
  <c r="A2368" i="11" l="1"/>
  <c r="AJ2367" i="5"/>
  <c r="AD2368" i="5"/>
  <c r="AG2368" i="5" s="1"/>
  <c r="Z2369" i="5"/>
  <c r="AC2369" i="5" s="1"/>
  <c r="A2369" i="11" l="1"/>
  <c r="AJ2368" i="5"/>
  <c r="AD2369" i="5"/>
  <c r="AG2369" i="5" s="1"/>
  <c r="Z2370" i="5"/>
  <c r="AC2370" i="5" s="1"/>
  <c r="A2370" i="11" l="1"/>
  <c r="AJ2369" i="5"/>
  <c r="AD2370" i="5"/>
  <c r="Z2371" i="5"/>
  <c r="AC2371" i="5" s="1"/>
  <c r="AG2370" i="5" l="1"/>
  <c r="A2371" i="11" s="1"/>
  <c r="AE2371" i="5"/>
  <c r="AE2372" i="5" s="1"/>
  <c r="AE2373" i="5" s="1"/>
  <c r="AE2374" i="5" s="1"/>
  <c r="AE2375" i="5" s="1"/>
  <c r="AE2376" i="5" s="1"/>
  <c r="AE2377" i="5" s="1"/>
  <c r="AE2378" i="5" s="1"/>
  <c r="AE2379" i="5" s="1"/>
  <c r="AE2380" i="5" s="1"/>
  <c r="AJ2370" i="5"/>
  <c r="AD2371" i="5"/>
  <c r="Z2372" i="5"/>
  <c r="AC2372" i="5" s="1"/>
  <c r="AG2371" i="5" l="1"/>
  <c r="A2372" i="11" s="1"/>
  <c r="AD2372" i="5"/>
  <c r="AG2372" i="5" s="1"/>
  <c r="Z2373" i="5"/>
  <c r="AC2373" i="5" s="1"/>
  <c r="AJ2371" i="5" l="1"/>
  <c r="A2373" i="11"/>
  <c r="AJ2372" i="5"/>
  <c r="AD2373" i="5"/>
  <c r="AG2373" i="5" s="1"/>
  <c r="Z2374" i="5"/>
  <c r="AC2374" i="5" s="1"/>
  <c r="A2374" i="11" l="1"/>
  <c r="AJ2373" i="5"/>
  <c r="AD2374" i="5"/>
  <c r="AG2374" i="5" s="1"/>
  <c r="Z2375" i="5"/>
  <c r="AC2375" i="5" s="1"/>
  <c r="A2375" i="11" l="1"/>
  <c r="AJ2374" i="5"/>
  <c r="AD2375" i="5"/>
  <c r="AG2375" i="5" s="1"/>
  <c r="Z2376" i="5"/>
  <c r="AC2376" i="5" s="1"/>
  <c r="A2376" i="11" l="1"/>
  <c r="AJ2375" i="5"/>
  <c r="AD2376" i="5"/>
  <c r="AG2376" i="5" s="1"/>
  <c r="Z2377" i="5"/>
  <c r="AC2377" i="5" s="1"/>
  <c r="A2377" i="11" l="1"/>
  <c r="AJ2376" i="5"/>
  <c r="AD2377" i="5"/>
  <c r="AG2377" i="5" s="1"/>
  <c r="Z2378" i="5"/>
  <c r="AC2378" i="5" s="1"/>
  <c r="A2378" i="11" l="1"/>
  <c r="AJ2377" i="5"/>
  <c r="AD2378" i="5"/>
  <c r="AG2378" i="5" s="1"/>
  <c r="Z2379" i="5"/>
  <c r="AC2379" i="5" s="1"/>
  <c r="A2379" i="11" l="1"/>
  <c r="AJ2378" i="5"/>
  <c r="AD2379" i="5"/>
  <c r="AG2379" i="5" s="1"/>
  <c r="Z2380" i="5"/>
  <c r="AC2380" i="5" s="1"/>
  <c r="A2380" i="11" l="1"/>
  <c r="AJ2379" i="5"/>
  <c r="AD2380" i="5"/>
  <c r="Z2381" i="5"/>
  <c r="AC2381" i="5" s="1"/>
  <c r="AG2380" i="5" l="1"/>
  <c r="A2381" i="11" s="1"/>
  <c r="AE2381" i="5"/>
  <c r="AE2382" i="5" s="1"/>
  <c r="AE2383" i="5" s="1"/>
  <c r="AE2384" i="5" s="1"/>
  <c r="AE2385" i="5" s="1"/>
  <c r="AE2386" i="5" s="1"/>
  <c r="AE2387" i="5" s="1"/>
  <c r="AE2388" i="5" s="1"/>
  <c r="AE2389" i="5" s="1"/>
  <c r="AE2390" i="5" s="1"/>
  <c r="AJ2380" i="5"/>
  <c r="AD2381" i="5"/>
  <c r="Z2382" i="5"/>
  <c r="AC2382" i="5" s="1"/>
  <c r="AG2381" i="5" l="1"/>
  <c r="A2382" i="11" s="1"/>
  <c r="AD2382" i="5"/>
  <c r="AG2382" i="5" s="1"/>
  <c r="Z2383" i="5"/>
  <c r="AC2383" i="5" s="1"/>
  <c r="AJ2381" i="5" l="1"/>
  <c r="A2383" i="11"/>
  <c r="AJ2382" i="5"/>
  <c r="AD2383" i="5"/>
  <c r="AG2383" i="5" s="1"/>
  <c r="Z2384" i="5"/>
  <c r="AC2384" i="5" s="1"/>
  <c r="A2384" i="11" l="1"/>
  <c r="AJ2383" i="5"/>
  <c r="AD2384" i="5"/>
  <c r="AG2384" i="5" s="1"/>
  <c r="Z2385" i="5"/>
  <c r="AC2385" i="5" s="1"/>
  <c r="A2385" i="11" l="1"/>
  <c r="AJ2384" i="5"/>
  <c r="AD2385" i="5"/>
  <c r="AG2385" i="5" s="1"/>
  <c r="Z2386" i="5"/>
  <c r="AC2386" i="5" s="1"/>
  <c r="A2386" i="11" l="1"/>
  <c r="AJ2385" i="5"/>
  <c r="AD2386" i="5"/>
  <c r="AG2386" i="5" s="1"/>
  <c r="Z2387" i="5"/>
  <c r="AC2387" i="5" s="1"/>
  <c r="A2387" i="11" l="1"/>
  <c r="AJ2386" i="5"/>
  <c r="AD2387" i="5"/>
  <c r="AG2387" i="5" s="1"/>
  <c r="Z2388" i="5"/>
  <c r="AC2388" i="5" s="1"/>
  <c r="A2388" i="11" l="1"/>
  <c r="AJ2387" i="5"/>
  <c r="AD2388" i="5"/>
  <c r="AG2388" i="5" s="1"/>
  <c r="Z2389" i="5"/>
  <c r="AC2389" i="5" s="1"/>
  <c r="A2389" i="11" l="1"/>
  <c r="AJ2388" i="5"/>
  <c r="AD2389" i="5"/>
  <c r="AG2389" i="5" s="1"/>
  <c r="Z2390" i="5"/>
  <c r="AC2390" i="5" s="1"/>
  <c r="A2390" i="11" l="1"/>
  <c r="AJ2389" i="5"/>
  <c r="AD2390" i="5"/>
  <c r="Z2391" i="5"/>
  <c r="AC2391" i="5" s="1"/>
  <c r="AG2390" i="5" l="1"/>
  <c r="A2391" i="11" s="1"/>
  <c r="AE2391" i="5"/>
  <c r="AE2392" i="5" s="1"/>
  <c r="AE2393" i="5" s="1"/>
  <c r="AE2394" i="5" s="1"/>
  <c r="AE2395" i="5" s="1"/>
  <c r="AE2396" i="5" s="1"/>
  <c r="AE2397" i="5" s="1"/>
  <c r="AE2398" i="5" s="1"/>
  <c r="AE2399" i="5" s="1"/>
  <c r="AE2400" i="5" s="1"/>
  <c r="AJ2390" i="5"/>
  <c r="AD2391" i="5"/>
  <c r="Z2392" i="5"/>
  <c r="AC2392" i="5" s="1"/>
  <c r="AG2391" i="5" l="1"/>
  <c r="A2392" i="11" s="1"/>
  <c r="AD2392" i="5"/>
  <c r="AG2392" i="5" s="1"/>
  <c r="Z2393" i="5"/>
  <c r="AC2393" i="5" s="1"/>
  <c r="AJ2391" i="5" l="1"/>
  <c r="A2393" i="11"/>
  <c r="AJ2392" i="5"/>
  <c r="AD2393" i="5"/>
  <c r="AG2393" i="5" s="1"/>
  <c r="Z2394" i="5"/>
  <c r="AC2394" i="5" s="1"/>
  <c r="A2394" i="11" l="1"/>
  <c r="AJ2393" i="5"/>
  <c r="AD2394" i="5"/>
  <c r="AG2394" i="5" s="1"/>
  <c r="Z2395" i="5"/>
  <c r="AC2395" i="5" s="1"/>
  <c r="A2395" i="11" l="1"/>
  <c r="AJ2394" i="5"/>
  <c r="AD2395" i="5"/>
  <c r="AG2395" i="5" s="1"/>
  <c r="Z2396" i="5"/>
  <c r="AC2396" i="5" s="1"/>
  <c r="A2396" i="11" l="1"/>
  <c r="AJ2395" i="5"/>
  <c r="AD2396" i="5"/>
  <c r="AG2396" i="5" s="1"/>
  <c r="Z2397" i="5"/>
  <c r="AC2397" i="5" s="1"/>
  <c r="A2397" i="11" l="1"/>
  <c r="AJ2396" i="5"/>
  <c r="AD2397" i="5"/>
  <c r="AG2397" i="5" s="1"/>
  <c r="Z2398" i="5"/>
  <c r="AC2398" i="5" s="1"/>
  <c r="A2398" i="11" l="1"/>
  <c r="AJ2397" i="5"/>
  <c r="AD2398" i="5"/>
  <c r="AG2398" i="5" s="1"/>
  <c r="Z2399" i="5"/>
  <c r="AC2399" i="5" s="1"/>
  <c r="A2399" i="11" l="1"/>
  <c r="AJ2398" i="5"/>
  <c r="AD2399" i="5"/>
  <c r="AG2399" i="5" s="1"/>
  <c r="Z2400" i="5"/>
  <c r="AC2400" i="5" s="1"/>
  <c r="A2400" i="11" l="1"/>
  <c r="AJ2399" i="5"/>
  <c r="AD2400" i="5"/>
  <c r="Z2401" i="5"/>
  <c r="AC2401" i="5" s="1"/>
  <c r="AE2401" i="5" l="1"/>
  <c r="AE2402" i="5" s="1"/>
  <c r="AE2403" i="5" s="1"/>
  <c r="AE2404" i="5" s="1"/>
  <c r="AE2405" i="5" s="1"/>
  <c r="AE2406" i="5" s="1"/>
  <c r="AE2407" i="5" s="1"/>
  <c r="AE2408" i="5" s="1"/>
  <c r="AE2409" i="5" s="1"/>
  <c r="AE2410" i="5" s="1"/>
  <c r="AG2400" i="5"/>
  <c r="A2401" i="11" s="1"/>
  <c r="AD2401" i="5"/>
  <c r="Z2402" i="5"/>
  <c r="AC2402" i="5" s="1"/>
  <c r="AG2401" i="5" l="1"/>
  <c r="A2402" i="11" s="1"/>
  <c r="AJ2400" i="5"/>
  <c r="AD2402" i="5"/>
  <c r="AG2402" i="5" s="1"/>
  <c r="Z2403" i="5"/>
  <c r="AC2403" i="5" s="1"/>
  <c r="AJ2401" i="5" l="1"/>
  <c r="A2403" i="11"/>
  <c r="AJ2402" i="5"/>
  <c r="AD2403" i="5"/>
  <c r="AG2403" i="5" s="1"/>
  <c r="Z2404" i="5"/>
  <c r="AC2404" i="5" s="1"/>
  <c r="A2404" i="11" l="1"/>
  <c r="AJ2403" i="5"/>
  <c r="AD2404" i="5"/>
  <c r="AG2404" i="5" s="1"/>
  <c r="Z2405" i="5"/>
  <c r="AC2405" i="5" s="1"/>
  <c r="A2405" i="11" l="1"/>
  <c r="AJ2404" i="5"/>
  <c r="AD2405" i="5"/>
  <c r="AG2405" i="5" s="1"/>
  <c r="Z2406" i="5"/>
  <c r="AC2406" i="5" s="1"/>
  <c r="A2406" i="11" l="1"/>
  <c r="AJ2405" i="5"/>
  <c r="AD2406" i="5"/>
  <c r="AG2406" i="5" s="1"/>
  <c r="Z2407" i="5"/>
  <c r="AC2407" i="5" s="1"/>
  <c r="A2407" i="11" l="1"/>
  <c r="AJ2406" i="5"/>
  <c r="AD2407" i="5"/>
  <c r="AG2407" i="5" s="1"/>
  <c r="Z2408" i="5"/>
  <c r="AC2408" i="5" s="1"/>
  <c r="A2408" i="11" l="1"/>
  <c r="AJ2407" i="5"/>
  <c r="AD2408" i="5"/>
  <c r="AG2408" i="5" s="1"/>
  <c r="Z2409" i="5"/>
  <c r="AC2409" i="5" s="1"/>
  <c r="A2409" i="11" l="1"/>
  <c r="AJ2408" i="5"/>
  <c r="AD2409" i="5"/>
  <c r="AG2409" i="5" s="1"/>
  <c r="Z2410" i="5"/>
  <c r="AC2410" i="5" s="1"/>
  <c r="A2410" i="11" l="1"/>
  <c r="AJ2409" i="5"/>
  <c r="AD2410" i="5"/>
  <c r="Z2411" i="5"/>
  <c r="AC2411" i="5" s="1"/>
  <c r="AG2410" i="5" l="1"/>
  <c r="A2411" i="11" s="1"/>
  <c r="AE2411" i="5"/>
  <c r="AE2412" i="5" s="1"/>
  <c r="AE2413" i="5" s="1"/>
  <c r="AE2414" i="5" s="1"/>
  <c r="AE2415" i="5" s="1"/>
  <c r="AE2416" i="5" s="1"/>
  <c r="AE2417" i="5" s="1"/>
  <c r="AE2418" i="5" s="1"/>
  <c r="AE2419" i="5" s="1"/>
  <c r="AE2420" i="5" s="1"/>
  <c r="AD2411" i="5"/>
  <c r="Z2412" i="5"/>
  <c r="AC2412" i="5" s="1"/>
  <c r="AJ2410" i="5" l="1"/>
  <c r="AG2411" i="5"/>
  <c r="AJ2411" i="5" s="1"/>
  <c r="AD2412" i="5"/>
  <c r="AG2412" i="5" s="1"/>
  <c r="Z2413" i="5"/>
  <c r="AC2413" i="5" s="1"/>
  <c r="A2412" i="11" l="1"/>
  <c r="A2413" i="11"/>
  <c r="AJ2412" i="5"/>
  <c r="AD2413" i="5"/>
  <c r="AG2413" i="5" s="1"/>
  <c r="Z2414" i="5"/>
  <c r="AC2414" i="5" s="1"/>
  <c r="A2414" i="11" l="1"/>
  <c r="AJ2413" i="5"/>
  <c r="AD2414" i="5"/>
  <c r="AG2414" i="5" s="1"/>
  <c r="Z2415" i="5"/>
  <c r="AC2415" i="5" s="1"/>
  <c r="A2415" i="11" l="1"/>
  <c r="AJ2414" i="5"/>
  <c r="AD2415" i="5"/>
  <c r="AG2415" i="5" s="1"/>
  <c r="Z2416" i="5"/>
  <c r="AC2416" i="5" s="1"/>
  <c r="A2416" i="11" l="1"/>
  <c r="AJ2415" i="5"/>
  <c r="AD2416" i="5"/>
  <c r="AG2416" i="5" s="1"/>
  <c r="Z2417" i="5"/>
  <c r="AC2417" i="5" s="1"/>
  <c r="A2417" i="11" l="1"/>
  <c r="AJ2416" i="5"/>
  <c r="AD2417" i="5"/>
  <c r="AG2417" i="5" s="1"/>
  <c r="Z2418" i="5"/>
  <c r="AC2418" i="5" s="1"/>
  <c r="A2418" i="11" l="1"/>
  <c r="AJ2417" i="5"/>
  <c r="AD2418" i="5"/>
  <c r="AG2418" i="5" s="1"/>
  <c r="Z2419" i="5"/>
  <c r="AC2419" i="5" s="1"/>
  <c r="A2419" i="11" l="1"/>
  <c r="AJ2418" i="5"/>
  <c r="AD2419" i="5"/>
  <c r="AG2419" i="5" s="1"/>
  <c r="Z2420" i="5"/>
  <c r="AC2420" i="5" s="1"/>
  <c r="A2420" i="11" l="1"/>
  <c r="AJ2419" i="5"/>
  <c r="AD2420" i="5"/>
  <c r="Z2421" i="5"/>
  <c r="AC2421" i="5" s="1"/>
  <c r="AE2421" i="5" l="1"/>
  <c r="AE2422" i="5" s="1"/>
  <c r="AE2423" i="5" s="1"/>
  <c r="AE2424" i="5" s="1"/>
  <c r="AE2425" i="5" s="1"/>
  <c r="AE2426" i="5" s="1"/>
  <c r="AE2427" i="5" s="1"/>
  <c r="AE2428" i="5" s="1"/>
  <c r="AE2429" i="5" s="1"/>
  <c r="AE2430" i="5" s="1"/>
  <c r="AG2420" i="5"/>
  <c r="A2421" i="11" s="1"/>
  <c r="AD2421" i="5"/>
  <c r="AG2421" i="5" s="1"/>
  <c r="Z2422" i="5"/>
  <c r="AC2422" i="5" s="1"/>
  <c r="AJ2420" i="5" l="1"/>
  <c r="A2422" i="11"/>
  <c r="AJ2421" i="5"/>
  <c r="AD2422" i="5"/>
  <c r="AG2422" i="5" s="1"/>
  <c r="Z2423" i="5"/>
  <c r="AC2423" i="5" s="1"/>
  <c r="A2423" i="11" l="1"/>
  <c r="AJ2422" i="5"/>
  <c r="AD2423" i="5"/>
  <c r="AG2423" i="5" s="1"/>
  <c r="Z2424" i="5"/>
  <c r="AC2424" i="5" s="1"/>
  <c r="A2424" i="11" l="1"/>
  <c r="AJ2423" i="5"/>
  <c r="AD2424" i="5"/>
  <c r="AG2424" i="5" s="1"/>
  <c r="Z2425" i="5"/>
  <c r="AC2425" i="5" s="1"/>
  <c r="A2425" i="11" l="1"/>
  <c r="AJ2424" i="5"/>
  <c r="AD2425" i="5"/>
  <c r="AG2425" i="5" s="1"/>
  <c r="Z2426" i="5"/>
  <c r="AC2426" i="5" s="1"/>
  <c r="A2426" i="11" l="1"/>
  <c r="AJ2425" i="5"/>
  <c r="AD2426" i="5"/>
  <c r="AG2426" i="5" s="1"/>
  <c r="Z2427" i="5"/>
  <c r="AC2427" i="5" s="1"/>
  <c r="A2427" i="11" l="1"/>
  <c r="AJ2426" i="5"/>
  <c r="AD2427" i="5"/>
  <c r="AG2427" i="5" s="1"/>
  <c r="Z2428" i="5"/>
  <c r="AC2428" i="5" s="1"/>
  <c r="A2428" i="11" l="1"/>
  <c r="AJ2427" i="5"/>
  <c r="AD2428" i="5"/>
  <c r="AG2428" i="5" s="1"/>
  <c r="Z2429" i="5"/>
  <c r="AC2429" i="5" s="1"/>
  <c r="A2429" i="11" l="1"/>
  <c r="AJ2428" i="5"/>
  <c r="AD2429" i="5"/>
  <c r="AG2429" i="5" s="1"/>
  <c r="Z2430" i="5"/>
  <c r="AC2430" i="5" s="1"/>
  <c r="A2430" i="11" l="1"/>
  <c r="AJ2429" i="5"/>
  <c r="AD2430" i="5"/>
  <c r="Z2431" i="5"/>
  <c r="AC2431" i="5" s="1"/>
  <c r="AG2430" i="5" l="1"/>
  <c r="AE2431" i="5"/>
  <c r="AE2432" i="5" s="1"/>
  <c r="AE2433" i="5" s="1"/>
  <c r="AE2434" i="5" s="1"/>
  <c r="AE2435" i="5" s="1"/>
  <c r="AE2436" i="5" s="1"/>
  <c r="AE2437" i="5" s="1"/>
  <c r="AE2438" i="5" s="1"/>
  <c r="AE2439" i="5" s="1"/>
  <c r="AE2440" i="5" s="1"/>
  <c r="A2431" i="11"/>
  <c r="AJ2430" i="5"/>
  <c r="AD2431" i="5"/>
  <c r="Z2432" i="5"/>
  <c r="AC2432" i="5" s="1"/>
  <c r="AG2431" i="5" l="1"/>
  <c r="A2432" i="11"/>
  <c r="AJ2431" i="5"/>
  <c r="AD2432" i="5"/>
  <c r="AG2432" i="5" s="1"/>
  <c r="Z2433" i="5"/>
  <c r="AC2433" i="5" s="1"/>
  <c r="A2433" i="11" l="1"/>
  <c r="AJ2432" i="5"/>
  <c r="AD2433" i="5"/>
  <c r="AG2433" i="5" s="1"/>
  <c r="Z2434" i="5"/>
  <c r="AC2434" i="5" s="1"/>
  <c r="A2434" i="11" l="1"/>
  <c r="AJ2433" i="5"/>
  <c r="AD2434" i="5"/>
  <c r="AG2434" i="5" s="1"/>
  <c r="Z2435" i="5"/>
  <c r="AC2435" i="5" s="1"/>
  <c r="A2435" i="11" l="1"/>
  <c r="AJ2434" i="5"/>
  <c r="AD2435" i="5"/>
  <c r="AG2435" i="5" s="1"/>
  <c r="Z2436" i="5"/>
  <c r="AC2436" i="5" s="1"/>
  <c r="A2436" i="11" l="1"/>
  <c r="AJ2435" i="5"/>
  <c r="AD2436" i="5"/>
  <c r="AG2436" i="5" s="1"/>
  <c r="Z2437" i="5"/>
  <c r="AC2437" i="5" s="1"/>
  <c r="A2437" i="11" l="1"/>
  <c r="AJ2436" i="5"/>
  <c r="AD2437" i="5"/>
  <c r="AG2437" i="5" s="1"/>
  <c r="Z2438" i="5"/>
  <c r="AC2438" i="5" s="1"/>
  <c r="A2438" i="11" l="1"/>
  <c r="AJ2437" i="5"/>
  <c r="AD2438" i="5"/>
  <c r="AG2438" i="5" s="1"/>
  <c r="Z2439" i="5"/>
  <c r="AC2439" i="5" s="1"/>
  <c r="A2439" i="11" l="1"/>
  <c r="AJ2438" i="5"/>
  <c r="AD2439" i="5"/>
  <c r="AG2439" i="5" s="1"/>
  <c r="Z2440" i="5"/>
  <c r="AC2440" i="5" s="1"/>
  <c r="A2440" i="11" l="1"/>
  <c r="AJ2439" i="5"/>
  <c r="AD2440" i="5"/>
  <c r="Z2441" i="5"/>
  <c r="AC2441" i="5" s="1"/>
  <c r="AE2441" i="5" l="1"/>
  <c r="AE2442" i="5" s="1"/>
  <c r="AE2443" i="5" s="1"/>
  <c r="AE2444" i="5" s="1"/>
  <c r="AE2445" i="5" s="1"/>
  <c r="AE2446" i="5" s="1"/>
  <c r="AE2447" i="5" s="1"/>
  <c r="AE2448" i="5" s="1"/>
  <c r="AE2449" i="5" s="1"/>
  <c r="AE2450" i="5" s="1"/>
  <c r="AG2440" i="5"/>
  <c r="A2441" i="11" s="1"/>
  <c r="AD2441" i="5"/>
  <c r="AG2441" i="5" s="1"/>
  <c r="Z2442" i="5"/>
  <c r="AC2442" i="5" s="1"/>
  <c r="AJ2440" i="5" l="1"/>
  <c r="A2442" i="11"/>
  <c r="AJ2441" i="5"/>
  <c r="AD2442" i="5"/>
  <c r="AG2442" i="5" s="1"/>
  <c r="Z2443" i="5"/>
  <c r="AC2443" i="5" s="1"/>
  <c r="A2443" i="11" l="1"/>
  <c r="AJ2442" i="5"/>
  <c r="AD2443" i="5"/>
  <c r="AG2443" i="5" s="1"/>
  <c r="Z2444" i="5"/>
  <c r="AC2444" i="5" s="1"/>
  <c r="A2444" i="11" l="1"/>
  <c r="AJ2443" i="5"/>
  <c r="AD2444" i="5"/>
  <c r="AG2444" i="5" s="1"/>
  <c r="Z2445" i="5"/>
  <c r="AC2445" i="5" s="1"/>
  <c r="A2445" i="11" l="1"/>
  <c r="AJ2444" i="5"/>
  <c r="AD2445" i="5"/>
  <c r="AG2445" i="5" s="1"/>
  <c r="Z2446" i="5"/>
  <c r="AC2446" i="5" s="1"/>
  <c r="A2446" i="11" l="1"/>
  <c r="AJ2445" i="5"/>
  <c r="AD2446" i="5"/>
  <c r="AG2446" i="5" s="1"/>
  <c r="Z2447" i="5"/>
  <c r="AC2447" i="5" s="1"/>
  <c r="A2447" i="11" l="1"/>
  <c r="AJ2446" i="5"/>
  <c r="AD2447" i="5"/>
  <c r="AG2447" i="5" s="1"/>
  <c r="Z2448" i="5"/>
  <c r="AC2448" i="5" s="1"/>
  <c r="A2448" i="11" l="1"/>
  <c r="AJ2447" i="5"/>
  <c r="AD2448" i="5"/>
  <c r="AG2448" i="5" s="1"/>
  <c r="Z2449" i="5"/>
  <c r="AC2449" i="5" s="1"/>
  <c r="A2449" i="11" l="1"/>
  <c r="AJ2448" i="5"/>
  <c r="AD2449" i="5"/>
  <c r="AG2449" i="5" s="1"/>
  <c r="Z2450" i="5"/>
  <c r="AC2450" i="5" s="1"/>
  <c r="A2450" i="11" l="1"/>
  <c r="AJ2449" i="5"/>
  <c r="AD2450" i="5"/>
  <c r="Z2451" i="5"/>
  <c r="AC2451" i="5" s="1"/>
  <c r="AG2450" i="5" l="1"/>
  <c r="A2451" i="11" s="1"/>
  <c r="AE2451" i="5"/>
  <c r="AE2452" i="5" s="1"/>
  <c r="AE2453" i="5" s="1"/>
  <c r="AE2454" i="5" s="1"/>
  <c r="AE2455" i="5" s="1"/>
  <c r="AE2456" i="5" s="1"/>
  <c r="AE2457" i="5" s="1"/>
  <c r="AE2458" i="5" s="1"/>
  <c r="AE2459" i="5" s="1"/>
  <c r="AE2460" i="5" s="1"/>
  <c r="AJ2450" i="5"/>
  <c r="AD2451" i="5"/>
  <c r="Z2452" i="5"/>
  <c r="AC2452" i="5" s="1"/>
  <c r="AG2451" i="5" l="1"/>
  <c r="A2452" i="11" s="1"/>
  <c r="AD2452" i="5"/>
  <c r="AG2452" i="5" s="1"/>
  <c r="Z2453" i="5"/>
  <c r="AC2453" i="5" s="1"/>
  <c r="AJ2451" i="5" l="1"/>
  <c r="A2453" i="11"/>
  <c r="AJ2452" i="5"/>
  <c r="AD2453" i="5"/>
  <c r="AG2453" i="5" s="1"/>
  <c r="Z2454" i="5"/>
  <c r="AC2454" i="5" s="1"/>
  <c r="A2454" i="11" l="1"/>
  <c r="AJ2453" i="5"/>
  <c r="AD2454" i="5"/>
  <c r="AG2454" i="5" s="1"/>
  <c r="Z2455" i="5"/>
  <c r="AC2455" i="5" s="1"/>
  <c r="A2455" i="11" l="1"/>
  <c r="AJ2454" i="5"/>
  <c r="AD2455" i="5"/>
  <c r="AG2455" i="5" s="1"/>
  <c r="Z2456" i="5"/>
  <c r="AC2456" i="5" s="1"/>
  <c r="A2456" i="11" l="1"/>
  <c r="AJ2455" i="5"/>
  <c r="AD2456" i="5"/>
  <c r="AG2456" i="5" s="1"/>
  <c r="Z2457" i="5"/>
  <c r="AC2457" i="5" s="1"/>
  <c r="A2457" i="11" l="1"/>
  <c r="AJ2456" i="5"/>
  <c r="AD2457" i="5"/>
  <c r="AG2457" i="5" s="1"/>
  <c r="Z2458" i="5"/>
  <c r="AC2458" i="5" s="1"/>
  <c r="A2458" i="11" l="1"/>
  <c r="AJ2457" i="5"/>
  <c r="AD2458" i="5"/>
  <c r="AG2458" i="5" s="1"/>
  <c r="Z2459" i="5"/>
  <c r="AC2459" i="5" s="1"/>
  <c r="A2459" i="11" l="1"/>
  <c r="AJ2458" i="5"/>
  <c r="AD2459" i="5"/>
  <c r="AG2459" i="5" s="1"/>
  <c r="Z2460" i="5"/>
  <c r="AC2460" i="5" s="1"/>
  <c r="A2460" i="11" l="1"/>
  <c r="AJ2459" i="5"/>
  <c r="AD2460" i="5"/>
  <c r="Z2461" i="5"/>
  <c r="AC2461" i="5" s="1"/>
  <c r="AE2461" i="5" l="1"/>
  <c r="AE2462" i="5" s="1"/>
  <c r="AE2463" i="5" s="1"/>
  <c r="AE2464" i="5" s="1"/>
  <c r="AE2465" i="5" s="1"/>
  <c r="AE2466" i="5" s="1"/>
  <c r="AE2467" i="5" s="1"/>
  <c r="AE2468" i="5" s="1"/>
  <c r="AE2469" i="5" s="1"/>
  <c r="AE2470" i="5" s="1"/>
  <c r="AG2460" i="5"/>
  <c r="AJ2460" i="5" s="1"/>
  <c r="AD2461" i="5"/>
  <c r="AG2461" i="5" s="1"/>
  <c r="Z2462" i="5"/>
  <c r="AC2462" i="5" s="1"/>
  <c r="A2461" i="11" l="1"/>
  <c r="A2462" i="11"/>
  <c r="AJ2461" i="5"/>
  <c r="AD2462" i="5"/>
  <c r="AG2462" i="5" s="1"/>
  <c r="Z2463" i="5"/>
  <c r="AC2463" i="5" s="1"/>
  <c r="A2463" i="11" l="1"/>
  <c r="AJ2462" i="5"/>
  <c r="AD2463" i="5"/>
  <c r="AG2463" i="5" s="1"/>
  <c r="Z2464" i="5"/>
  <c r="AC2464" i="5" s="1"/>
  <c r="A2464" i="11" l="1"/>
  <c r="AJ2463" i="5"/>
  <c r="AD2464" i="5"/>
  <c r="AG2464" i="5" s="1"/>
  <c r="Z2465" i="5"/>
  <c r="AC2465" i="5" s="1"/>
  <c r="A2465" i="11" l="1"/>
  <c r="AJ2464" i="5"/>
  <c r="AD2465" i="5"/>
  <c r="AG2465" i="5" s="1"/>
  <c r="Z2466" i="5"/>
  <c r="AC2466" i="5" s="1"/>
  <c r="A2466" i="11" l="1"/>
  <c r="AJ2465" i="5"/>
  <c r="AD2466" i="5"/>
  <c r="AG2466" i="5" s="1"/>
  <c r="Z2467" i="5"/>
  <c r="AC2467" i="5" s="1"/>
  <c r="A2467" i="11" l="1"/>
  <c r="AJ2466" i="5"/>
  <c r="AD2467" i="5"/>
  <c r="AG2467" i="5" s="1"/>
  <c r="Z2468" i="5"/>
  <c r="AC2468" i="5" s="1"/>
  <c r="A2468" i="11" l="1"/>
  <c r="AJ2467" i="5"/>
  <c r="AD2468" i="5"/>
  <c r="AG2468" i="5" s="1"/>
  <c r="Z2469" i="5"/>
  <c r="AC2469" i="5" s="1"/>
  <c r="A2469" i="11" l="1"/>
  <c r="AJ2468" i="5"/>
  <c r="AD2469" i="5"/>
  <c r="AG2469" i="5" s="1"/>
  <c r="Z2470" i="5"/>
  <c r="AC2470" i="5" s="1"/>
  <c r="A2470" i="11" l="1"/>
  <c r="AJ2469" i="5"/>
  <c r="AD2470" i="5"/>
  <c r="Z2471" i="5"/>
  <c r="AC2471" i="5" s="1"/>
  <c r="AG2470" i="5" l="1"/>
  <c r="A2471" i="11" s="1"/>
  <c r="AE2471" i="5"/>
  <c r="AE2472" i="5" s="1"/>
  <c r="AE2473" i="5" s="1"/>
  <c r="AE2474" i="5" s="1"/>
  <c r="AE2475" i="5" s="1"/>
  <c r="AE2476" i="5" s="1"/>
  <c r="AE2477" i="5" s="1"/>
  <c r="AE2478" i="5" s="1"/>
  <c r="AE2479" i="5" s="1"/>
  <c r="AE2480" i="5" s="1"/>
  <c r="AJ2470" i="5"/>
  <c r="AD2471" i="5"/>
  <c r="Z2472" i="5"/>
  <c r="AC2472" i="5" s="1"/>
  <c r="AG2471" i="5" l="1"/>
  <c r="A2472" i="11"/>
  <c r="AJ2471" i="5"/>
  <c r="AD2472" i="5"/>
  <c r="AG2472" i="5" s="1"/>
  <c r="Z2473" i="5"/>
  <c r="AC2473" i="5" s="1"/>
  <c r="A2473" i="11" l="1"/>
  <c r="AJ2472" i="5"/>
  <c r="AD2473" i="5"/>
  <c r="AG2473" i="5" s="1"/>
  <c r="Z2474" i="5"/>
  <c r="AC2474" i="5" s="1"/>
  <c r="A2474" i="11" l="1"/>
  <c r="AJ2473" i="5"/>
  <c r="AD2474" i="5"/>
  <c r="AG2474" i="5" s="1"/>
  <c r="Z2475" i="5"/>
  <c r="AC2475" i="5" s="1"/>
  <c r="A2475" i="11" l="1"/>
  <c r="AJ2474" i="5"/>
  <c r="AD2475" i="5"/>
  <c r="AG2475" i="5" s="1"/>
  <c r="Z2476" i="5"/>
  <c r="AC2476" i="5" s="1"/>
  <c r="A2476" i="11" l="1"/>
  <c r="AJ2475" i="5"/>
  <c r="AD2476" i="5"/>
  <c r="AG2476" i="5" s="1"/>
  <c r="Z2477" i="5"/>
  <c r="AC2477" i="5" s="1"/>
  <c r="A2477" i="11" l="1"/>
  <c r="AJ2476" i="5"/>
  <c r="AD2477" i="5"/>
  <c r="AG2477" i="5" s="1"/>
  <c r="Z2478" i="5"/>
  <c r="AC2478" i="5" s="1"/>
  <c r="A2478" i="11" l="1"/>
  <c r="AJ2477" i="5"/>
  <c r="AD2478" i="5"/>
  <c r="AG2478" i="5" s="1"/>
  <c r="Z2479" i="5"/>
  <c r="AC2479" i="5" s="1"/>
  <c r="A2479" i="11" l="1"/>
  <c r="AJ2478" i="5"/>
  <c r="AD2479" i="5"/>
  <c r="AG2479" i="5" s="1"/>
  <c r="Z2480" i="5"/>
  <c r="AC2480" i="5" s="1"/>
  <c r="A2480" i="11" l="1"/>
  <c r="AJ2479" i="5"/>
  <c r="AD2480" i="5"/>
  <c r="Z2481" i="5"/>
  <c r="AC2481" i="5" s="1"/>
  <c r="AE2481" i="5" l="1"/>
  <c r="AE2482" i="5" s="1"/>
  <c r="AE2483" i="5" s="1"/>
  <c r="AE2484" i="5" s="1"/>
  <c r="AE2485" i="5" s="1"/>
  <c r="AE2486" i="5" s="1"/>
  <c r="AE2487" i="5" s="1"/>
  <c r="AE2488" i="5" s="1"/>
  <c r="AE2489" i="5" s="1"/>
  <c r="AE2490" i="5" s="1"/>
  <c r="AG2480" i="5"/>
  <c r="A2481" i="11" s="1"/>
  <c r="AD2481" i="5"/>
  <c r="Z2482" i="5"/>
  <c r="AC2482" i="5" s="1"/>
  <c r="AG2481" i="5" l="1"/>
  <c r="A2482" i="11" s="1"/>
  <c r="AJ2480" i="5"/>
  <c r="AD2482" i="5"/>
  <c r="AG2482" i="5" s="1"/>
  <c r="Z2483" i="5"/>
  <c r="AC2483" i="5" s="1"/>
  <c r="AJ2481" i="5" l="1"/>
  <c r="A2483" i="11"/>
  <c r="AJ2482" i="5"/>
  <c r="AD2483" i="5"/>
  <c r="AG2483" i="5" s="1"/>
  <c r="Z2484" i="5"/>
  <c r="AC2484" i="5" s="1"/>
  <c r="A2484" i="11" l="1"/>
  <c r="AJ2483" i="5"/>
  <c r="AD2484" i="5"/>
  <c r="AG2484" i="5" s="1"/>
  <c r="Z2485" i="5"/>
  <c r="AC2485" i="5" s="1"/>
  <c r="A2485" i="11" l="1"/>
  <c r="AJ2484" i="5"/>
  <c r="AD2485" i="5"/>
  <c r="AG2485" i="5" s="1"/>
  <c r="Z2486" i="5"/>
  <c r="AC2486" i="5" s="1"/>
  <c r="A2486" i="11" l="1"/>
  <c r="AJ2485" i="5"/>
  <c r="AD2486" i="5"/>
  <c r="AG2486" i="5" s="1"/>
  <c r="Z2487" i="5"/>
  <c r="AC2487" i="5" s="1"/>
  <c r="A2487" i="11" l="1"/>
  <c r="AJ2486" i="5"/>
  <c r="AD2487" i="5"/>
  <c r="AG2487" i="5" s="1"/>
  <c r="Z2488" i="5"/>
  <c r="AC2488" i="5" s="1"/>
  <c r="A2488" i="11" l="1"/>
  <c r="AJ2487" i="5"/>
  <c r="AD2488" i="5"/>
  <c r="AG2488" i="5" s="1"/>
  <c r="Z2489" i="5"/>
  <c r="AC2489" i="5" s="1"/>
  <c r="A2489" i="11" l="1"/>
  <c r="AJ2488" i="5"/>
  <c r="AD2489" i="5"/>
  <c r="AG2489" i="5" s="1"/>
  <c r="Z2490" i="5"/>
  <c r="AC2490" i="5" s="1"/>
  <c r="A2490" i="11" l="1"/>
  <c r="AJ2489" i="5"/>
  <c r="AD2490" i="5"/>
  <c r="Z2491" i="5"/>
  <c r="AC2491" i="5" s="1"/>
  <c r="AG2490" i="5" l="1"/>
  <c r="A2491" i="11" s="1"/>
  <c r="AE2491" i="5"/>
  <c r="AE2492" i="5" s="1"/>
  <c r="AE2493" i="5" s="1"/>
  <c r="AE2494" i="5" s="1"/>
  <c r="AE2495" i="5" s="1"/>
  <c r="AE2496" i="5" s="1"/>
  <c r="AE2497" i="5" s="1"/>
  <c r="AE2498" i="5" s="1"/>
  <c r="AE2499" i="5" s="1"/>
  <c r="AE2500" i="5" s="1"/>
  <c r="AJ2490" i="5"/>
  <c r="AD2491" i="5"/>
  <c r="Z2492" i="5"/>
  <c r="AC2492" i="5" s="1"/>
  <c r="AG2491" i="5" l="1"/>
  <c r="A2492" i="11"/>
  <c r="AJ2491" i="5"/>
  <c r="AD2492" i="5"/>
  <c r="AG2492" i="5" s="1"/>
  <c r="Z2493" i="5"/>
  <c r="AC2493" i="5" s="1"/>
  <c r="A2493" i="11" l="1"/>
  <c r="AJ2492" i="5"/>
  <c r="AD2493" i="5"/>
  <c r="AG2493" i="5" s="1"/>
  <c r="Z2494" i="5"/>
  <c r="AC2494" i="5" s="1"/>
  <c r="A2494" i="11" l="1"/>
  <c r="AJ2493" i="5"/>
  <c r="AD2494" i="5"/>
  <c r="AG2494" i="5" s="1"/>
  <c r="Z2495" i="5"/>
  <c r="AC2495" i="5" s="1"/>
  <c r="A2495" i="11" l="1"/>
  <c r="AJ2494" i="5"/>
  <c r="AD2495" i="5"/>
  <c r="AG2495" i="5" s="1"/>
  <c r="Z2496" i="5"/>
  <c r="AC2496" i="5" s="1"/>
  <c r="A2496" i="11" l="1"/>
  <c r="AJ2495" i="5"/>
  <c r="AD2496" i="5"/>
  <c r="AG2496" i="5" s="1"/>
  <c r="Z2497" i="5"/>
  <c r="AC2497" i="5" s="1"/>
  <c r="A2497" i="11" l="1"/>
  <c r="AJ2496" i="5"/>
  <c r="AD2497" i="5"/>
  <c r="AG2497" i="5" s="1"/>
  <c r="Z2498" i="5"/>
  <c r="AC2498" i="5" s="1"/>
  <c r="A2498" i="11" l="1"/>
  <c r="AJ2497" i="5"/>
  <c r="AD2498" i="5"/>
  <c r="AG2498" i="5" s="1"/>
  <c r="Z2499" i="5"/>
  <c r="AC2499" i="5" s="1"/>
  <c r="A2499" i="11" l="1"/>
  <c r="AJ2498" i="5"/>
  <c r="AD2499" i="5"/>
  <c r="AG2499" i="5" s="1"/>
  <c r="Z2500" i="5"/>
  <c r="AC2500" i="5" s="1"/>
  <c r="A2500" i="11" l="1"/>
  <c r="AJ2499" i="5"/>
  <c r="AD2500" i="5"/>
  <c r="Z2501" i="5"/>
  <c r="AC2501" i="5" s="1"/>
  <c r="AE2501" i="5" l="1"/>
  <c r="AE2502" i="5" s="1"/>
  <c r="AE2503" i="5" s="1"/>
  <c r="AE2504" i="5" s="1"/>
  <c r="AE2505" i="5" s="1"/>
  <c r="AE2506" i="5" s="1"/>
  <c r="AE2507" i="5" s="1"/>
  <c r="AE2508" i="5" s="1"/>
  <c r="AE2509" i="5" s="1"/>
  <c r="AE2510" i="5" s="1"/>
  <c r="AG2500" i="5"/>
  <c r="A2501" i="11" s="1"/>
  <c r="AD2501" i="5"/>
  <c r="AG2501" i="5" s="1"/>
  <c r="Z2502" i="5"/>
  <c r="AC2502" i="5" s="1"/>
  <c r="AJ2500" i="5" l="1"/>
  <c r="A2502" i="11"/>
  <c r="AJ2501" i="5"/>
  <c r="AD2502" i="5"/>
  <c r="AG2502" i="5" s="1"/>
  <c r="Z2503" i="5"/>
  <c r="AC2503" i="5" s="1"/>
  <c r="A2503" i="11" l="1"/>
  <c r="AJ2502" i="5"/>
  <c r="AD2503" i="5"/>
  <c r="AG2503" i="5" s="1"/>
  <c r="Z2504" i="5"/>
  <c r="AC2504" i="5" s="1"/>
  <c r="A2504" i="11" l="1"/>
  <c r="AJ2503" i="5"/>
  <c r="AD2504" i="5"/>
  <c r="AG2504" i="5" s="1"/>
  <c r="Z2505" i="5"/>
  <c r="AC2505" i="5" s="1"/>
  <c r="A2505" i="11" l="1"/>
  <c r="AJ2504" i="5"/>
  <c r="AD2505" i="5"/>
  <c r="AG2505" i="5" s="1"/>
  <c r="Z2506" i="5"/>
  <c r="AC2506" i="5" s="1"/>
  <c r="A2506" i="11" l="1"/>
  <c r="AJ2505" i="5"/>
  <c r="AD2506" i="5"/>
  <c r="AG2506" i="5" s="1"/>
  <c r="Z2507" i="5"/>
  <c r="AC2507" i="5" s="1"/>
  <c r="A2507" i="11" l="1"/>
  <c r="AJ2506" i="5"/>
  <c r="AD2507" i="5"/>
  <c r="AG2507" i="5" s="1"/>
  <c r="Z2508" i="5"/>
  <c r="AC2508" i="5" s="1"/>
  <c r="A2508" i="11" l="1"/>
  <c r="AJ2507" i="5"/>
  <c r="AD2508" i="5"/>
  <c r="AG2508" i="5" s="1"/>
  <c r="Z2509" i="5"/>
  <c r="AC2509" i="5" s="1"/>
  <c r="A2509" i="11" l="1"/>
  <c r="AJ2508" i="5"/>
  <c r="AD2509" i="5"/>
  <c r="AG2509" i="5" s="1"/>
  <c r="Z2510" i="5"/>
  <c r="AC2510" i="5" s="1"/>
  <c r="A2510" i="11" l="1"/>
  <c r="AJ2509" i="5"/>
  <c r="AD2510" i="5"/>
  <c r="Z2511" i="5"/>
  <c r="AC2511" i="5" s="1"/>
  <c r="AG2510" i="5" l="1"/>
  <c r="A2511" i="11" s="1"/>
  <c r="AE2511" i="5"/>
  <c r="AE2512" i="5" s="1"/>
  <c r="AE2513" i="5" s="1"/>
  <c r="AE2514" i="5" s="1"/>
  <c r="AE2515" i="5" s="1"/>
  <c r="AE2516" i="5" s="1"/>
  <c r="AE2517" i="5" s="1"/>
  <c r="AE2518" i="5" s="1"/>
  <c r="AE2519" i="5" s="1"/>
  <c r="AE2520" i="5" s="1"/>
  <c r="AJ2510" i="5"/>
  <c r="AD2511" i="5"/>
  <c r="Z2512" i="5"/>
  <c r="AC2512" i="5" s="1"/>
  <c r="AG2511" i="5" l="1"/>
  <c r="A2512" i="11"/>
  <c r="AJ2511" i="5"/>
  <c r="AD2512" i="5"/>
  <c r="AG2512" i="5" s="1"/>
  <c r="Z2513" i="5"/>
  <c r="AC2513" i="5" s="1"/>
  <c r="A2513" i="11" l="1"/>
  <c r="AJ2512" i="5"/>
  <c r="AD2513" i="5"/>
  <c r="AG2513" i="5" s="1"/>
  <c r="Z2514" i="5"/>
  <c r="AC2514" i="5" s="1"/>
  <c r="A2514" i="11" l="1"/>
  <c r="AJ2513" i="5"/>
  <c r="AD2514" i="5"/>
  <c r="AG2514" i="5" s="1"/>
  <c r="Z2515" i="5"/>
  <c r="AC2515" i="5" s="1"/>
  <c r="A2515" i="11" l="1"/>
  <c r="AJ2514" i="5"/>
  <c r="AD2515" i="5"/>
  <c r="AG2515" i="5" s="1"/>
  <c r="Z2516" i="5"/>
  <c r="AC2516" i="5" s="1"/>
  <c r="A2516" i="11" l="1"/>
  <c r="AJ2515" i="5"/>
  <c r="AD2516" i="5"/>
  <c r="AG2516" i="5" s="1"/>
  <c r="Z2517" i="5"/>
  <c r="AC2517" i="5" s="1"/>
  <c r="A2517" i="11" l="1"/>
  <c r="AJ2516" i="5"/>
  <c r="AD2517" i="5"/>
  <c r="AG2517" i="5" s="1"/>
  <c r="Z2518" i="5"/>
  <c r="AC2518" i="5" s="1"/>
  <c r="A2518" i="11" l="1"/>
  <c r="AJ2517" i="5"/>
  <c r="AD2518" i="5"/>
  <c r="AG2518" i="5" s="1"/>
  <c r="Z2519" i="5"/>
  <c r="AC2519" i="5" s="1"/>
  <c r="A2519" i="11" l="1"/>
  <c r="AJ2518" i="5"/>
  <c r="AD2519" i="5"/>
  <c r="AG2519" i="5" s="1"/>
  <c r="Z2520" i="5"/>
  <c r="AC2520" i="5" s="1"/>
  <c r="A2520" i="11" l="1"/>
  <c r="AJ2519" i="5"/>
  <c r="AD2520" i="5"/>
  <c r="Z2521" i="5"/>
  <c r="AC2521" i="5" s="1"/>
  <c r="AE2521" i="5" l="1"/>
  <c r="AE2522" i="5" s="1"/>
  <c r="AE2523" i="5" s="1"/>
  <c r="AE2524" i="5" s="1"/>
  <c r="AE2525" i="5" s="1"/>
  <c r="AE2526" i="5" s="1"/>
  <c r="AE2527" i="5" s="1"/>
  <c r="AE2528" i="5" s="1"/>
  <c r="AE2529" i="5" s="1"/>
  <c r="AE2530" i="5" s="1"/>
  <c r="AG2520" i="5"/>
  <c r="A2521" i="11" s="1"/>
  <c r="AD2521" i="5"/>
  <c r="Z2522" i="5"/>
  <c r="AC2522" i="5" s="1"/>
  <c r="AG2521" i="5" l="1"/>
  <c r="A2522" i="11" s="1"/>
  <c r="AJ2520" i="5"/>
  <c r="AJ2521" i="5"/>
  <c r="AD2522" i="5"/>
  <c r="AG2522" i="5" s="1"/>
  <c r="Z2523" i="5"/>
  <c r="AC2523" i="5" s="1"/>
  <c r="A2523" i="11" l="1"/>
  <c r="AJ2522" i="5"/>
  <c r="AD2523" i="5"/>
  <c r="AG2523" i="5" s="1"/>
  <c r="Z2524" i="5"/>
  <c r="AC2524" i="5" s="1"/>
  <c r="A2524" i="11" l="1"/>
  <c r="AJ2523" i="5"/>
  <c r="AD2524" i="5"/>
  <c r="AG2524" i="5" s="1"/>
  <c r="Z2525" i="5"/>
  <c r="AC2525" i="5" s="1"/>
  <c r="A2525" i="11" l="1"/>
  <c r="AJ2524" i="5"/>
  <c r="AD2525" i="5"/>
  <c r="AG2525" i="5" s="1"/>
  <c r="Z2526" i="5"/>
  <c r="AC2526" i="5" s="1"/>
  <c r="A2526" i="11" l="1"/>
  <c r="AJ2525" i="5"/>
  <c r="AD2526" i="5"/>
  <c r="AG2526" i="5" s="1"/>
  <c r="Z2527" i="5"/>
  <c r="AC2527" i="5" s="1"/>
  <c r="A2527" i="11" l="1"/>
  <c r="AJ2526" i="5"/>
  <c r="AD2527" i="5"/>
  <c r="AG2527" i="5" s="1"/>
  <c r="Z2528" i="5"/>
  <c r="AC2528" i="5" s="1"/>
  <c r="A2528" i="11" l="1"/>
  <c r="AJ2527" i="5"/>
  <c r="AD2528" i="5"/>
  <c r="AG2528" i="5" s="1"/>
  <c r="Z2529" i="5"/>
  <c r="AC2529" i="5" s="1"/>
  <c r="A2529" i="11" l="1"/>
  <c r="AJ2528" i="5"/>
  <c r="AD2529" i="5"/>
  <c r="AG2529" i="5" s="1"/>
  <c r="Z2530" i="5"/>
  <c r="AC2530" i="5" s="1"/>
  <c r="A2530" i="11" l="1"/>
  <c r="AJ2529" i="5"/>
  <c r="AD2530" i="5"/>
  <c r="Z2531" i="5"/>
  <c r="AC2531" i="5" s="1"/>
  <c r="AG2530" i="5" l="1"/>
  <c r="A2531" i="11" s="1"/>
  <c r="AE2531" i="5"/>
  <c r="AE2532" i="5" s="1"/>
  <c r="AE2533" i="5" s="1"/>
  <c r="AE2534" i="5" s="1"/>
  <c r="AE2535" i="5" s="1"/>
  <c r="AE2536" i="5" s="1"/>
  <c r="AE2537" i="5" s="1"/>
  <c r="AE2538" i="5" s="1"/>
  <c r="AE2539" i="5" s="1"/>
  <c r="AE2540" i="5" s="1"/>
  <c r="AD2531" i="5"/>
  <c r="Z2532" i="5"/>
  <c r="AC2532" i="5" s="1"/>
  <c r="AJ2530" i="5" l="1"/>
  <c r="AG2531" i="5"/>
  <c r="A2532" i="11" s="1"/>
  <c r="AD2532" i="5"/>
  <c r="AG2532" i="5" s="1"/>
  <c r="Z2533" i="5"/>
  <c r="AC2533" i="5" s="1"/>
  <c r="AJ2531" i="5" l="1"/>
  <c r="A2533" i="11"/>
  <c r="AJ2532" i="5"/>
  <c r="AD2533" i="5"/>
  <c r="AG2533" i="5" s="1"/>
  <c r="Z2534" i="5"/>
  <c r="AC2534" i="5" s="1"/>
  <c r="A2534" i="11" l="1"/>
  <c r="AJ2533" i="5"/>
  <c r="AD2534" i="5"/>
  <c r="AG2534" i="5" s="1"/>
  <c r="Z2535" i="5"/>
  <c r="AC2535" i="5" s="1"/>
  <c r="A2535" i="11" l="1"/>
  <c r="AJ2534" i="5"/>
  <c r="AD2535" i="5"/>
  <c r="AG2535" i="5" s="1"/>
  <c r="Z2536" i="5"/>
  <c r="AC2536" i="5" s="1"/>
  <c r="A2536" i="11" l="1"/>
  <c r="AJ2535" i="5"/>
  <c r="AD2536" i="5"/>
  <c r="AG2536" i="5" s="1"/>
  <c r="Z2537" i="5"/>
  <c r="AC2537" i="5" s="1"/>
  <c r="A2537" i="11" l="1"/>
  <c r="AJ2536" i="5"/>
  <c r="AD2537" i="5"/>
  <c r="AG2537" i="5" s="1"/>
  <c r="Z2538" i="5"/>
  <c r="AC2538" i="5" s="1"/>
  <c r="A2538" i="11" l="1"/>
  <c r="AJ2537" i="5"/>
  <c r="AD2538" i="5"/>
  <c r="AG2538" i="5" s="1"/>
  <c r="Z2539" i="5"/>
  <c r="AC2539" i="5" s="1"/>
  <c r="A2539" i="11" l="1"/>
  <c r="AJ2538" i="5"/>
  <c r="AD2539" i="5"/>
  <c r="AG2539" i="5" s="1"/>
  <c r="Z2540" i="5"/>
  <c r="AC2540" i="5" s="1"/>
  <c r="A2540" i="11" l="1"/>
  <c r="AJ2539" i="5"/>
  <c r="AD2540" i="5"/>
  <c r="Z2541" i="5"/>
  <c r="AC2541" i="5" s="1"/>
  <c r="AG2540" i="5" l="1"/>
  <c r="A2541" i="11" s="1"/>
  <c r="AE2541" i="5"/>
  <c r="AE2542" i="5" s="1"/>
  <c r="AE2543" i="5" s="1"/>
  <c r="AE2544" i="5" s="1"/>
  <c r="AE2545" i="5" s="1"/>
  <c r="AE2546" i="5" s="1"/>
  <c r="AE2547" i="5" s="1"/>
  <c r="AE2548" i="5" s="1"/>
  <c r="AE2549" i="5" s="1"/>
  <c r="AE2550" i="5" s="1"/>
  <c r="AJ2540" i="5"/>
  <c r="AD2541" i="5"/>
  <c r="Z2542" i="5"/>
  <c r="AC2542" i="5" s="1"/>
  <c r="AG2541" i="5" l="1"/>
  <c r="A2542" i="11"/>
  <c r="AJ2541" i="5"/>
  <c r="AD2542" i="5"/>
  <c r="AG2542" i="5" s="1"/>
  <c r="Z2543" i="5"/>
  <c r="AC2543" i="5" s="1"/>
  <c r="A2543" i="11" l="1"/>
  <c r="AJ2542" i="5"/>
  <c r="AD2543" i="5"/>
  <c r="AG2543" i="5" s="1"/>
  <c r="Z2544" i="5"/>
  <c r="AC2544" i="5" s="1"/>
  <c r="A2544" i="11" l="1"/>
  <c r="AJ2543" i="5"/>
  <c r="AD2544" i="5"/>
  <c r="AG2544" i="5" s="1"/>
  <c r="Z2545" i="5"/>
  <c r="AC2545" i="5" s="1"/>
  <c r="A2545" i="11" l="1"/>
  <c r="AJ2544" i="5"/>
  <c r="AD2545" i="5"/>
  <c r="AG2545" i="5" s="1"/>
  <c r="Z2546" i="5"/>
  <c r="AC2546" i="5" s="1"/>
  <c r="A2546" i="11" l="1"/>
  <c r="AJ2545" i="5"/>
  <c r="AD2546" i="5"/>
  <c r="AG2546" i="5" s="1"/>
  <c r="Z2547" i="5"/>
  <c r="AC2547" i="5" s="1"/>
  <c r="A2547" i="11" l="1"/>
  <c r="AJ2546" i="5"/>
  <c r="AD2547" i="5"/>
  <c r="AG2547" i="5" s="1"/>
  <c r="Z2548" i="5"/>
  <c r="AC2548" i="5" s="1"/>
  <c r="A2548" i="11" l="1"/>
  <c r="AJ2547" i="5"/>
  <c r="AD2548" i="5"/>
  <c r="AG2548" i="5" s="1"/>
  <c r="Z2549" i="5"/>
  <c r="AC2549" i="5" s="1"/>
  <c r="A2549" i="11" l="1"/>
  <c r="AJ2548" i="5"/>
  <c r="AD2549" i="5"/>
  <c r="AG2549" i="5" s="1"/>
  <c r="Z2550" i="5"/>
  <c r="AC2550" i="5" s="1"/>
  <c r="A2550" i="11" l="1"/>
  <c r="AJ2549" i="5"/>
  <c r="AD2550" i="5"/>
  <c r="Z2551" i="5"/>
  <c r="AC2551" i="5" s="1"/>
  <c r="AG2550" i="5" l="1"/>
  <c r="A2551" i="11" s="1"/>
  <c r="AE2551" i="5"/>
  <c r="AE2552" i="5" s="1"/>
  <c r="AE2553" i="5" s="1"/>
  <c r="AE2554" i="5" s="1"/>
  <c r="AE2555" i="5" s="1"/>
  <c r="AE2556" i="5" s="1"/>
  <c r="AE2557" i="5" s="1"/>
  <c r="AE2558" i="5" s="1"/>
  <c r="AE2559" i="5" s="1"/>
  <c r="AE2560" i="5" s="1"/>
  <c r="AJ2550" i="5"/>
  <c r="AD2551" i="5"/>
  <c r="Z2552" i="5"/>
  <c r="AC2552" i="5" s="1"/>
  <c r="AG2551" i="5" l="1"/>
  <c r="A2552" i="11" s="1"/>
  <c r="AD2552" i="5"/>
  <c r="AG2552" i="5" s="1"/>
  <c r="Z2553" i="5"/>
  <c r="AC2553" i="5" s="1"/>
  <c r="AJ2551" i="5" l="1"/>
  <c r="A2553" i="11"/>
  <c r="AJ2552" i="5"/>
  <c r="AD2553" i="5"/>
  <c r="AG2553" i="5" s="1"/>
  <c r="Z2554" i="5"/>
  <c r="AC2554" i="5" s="1"/>
  <c r="A2554" i="11" l="1"/>
  <c r="AJ2553" i="5"/>
  <c r="AD2554" i="5"/>
  <c r="AG2554" i="5" s="1"/>
  <c r="Z2555" i="5"/>
  <c r="AC2555" i="5" s="1"/>
  <c r="A2555" i="11" l="1"/>
  <c r="AJ2554" i="5"/>
  <c r="AD2555" i="5"/>
  <c r="AG2555" i="5" s="1"/>
  <c r="Z2556" i="5"/>
  <c r="AC2556" i="5" s="1"/>
  <c r="A2556" i="11" l="1"/>
  <c r="AJ2555" i="5"/>
  <c r="AD2556" i="5"/>
  <c r="AG2556" i="5" s="1"/>
  <c r="Z2557" i="5"/>
  <c r="AC2557" i="5" s="1"/>
  <c r="A2557" i="11" l="1"/>
  <c r="AJ2556" i="5"/>
  <c r="AD2557" i="5"/>
  <c r="AG2557" i="5" s="1"/>
  <c r="Z2558" i="5"/>
  <c r="AC2558" i="5" s="1"/>
  <c r="A2558" i="11" l="1"/>
  <c r="AJ2557" i="5"/>
  <c r="AD2558" i="5"/>
  <c r="AG2558" i="5" s="1"/>
  <c r="Z2559" i="5"/>
  <c r="AC2559" i="5" s="1"/>
  <c r="A2559" i="11" l="1"/>
  <c r="AJ2558" i="5"/>
  <c r="AD2559" i="5"/>
  <c r="AG2559" i="5" s="1"/>
  <c r="Z2560" i="5"/>
  <c r="AC2560" i="5" s="1"/>
  <c r="A2560" i="11" l="1"/>
  <c r="AJ2559" i="5"/>
  <c r="AD2560" i="5"/>
  <c r="Z2561" i="5"/>
  <c r="AC2561" i="5" s="1"/>
  <c r="AG2560" i="5" l="1"/>
  <c r="A2561" i="11" s="1"/>
  <c r="AE2561" i="5"/>
  <c r="AE2562" i="5" s="1"/>
  <c r="AE2563" i="5" s="1"/>
  <c r="AE2564" i="5" s="1"/>
  <c r="AE2565" i="5" s="1"/>
  <c r="AE2566" i="5" s="1"/>
  <c r="AE2567" i="5" s="1"/>
  <c r="AE2568" i="5" s="1"/>
  <c r="AE2569" i="5" s="1"/>
  <c r="AE2570" i="5" s="1"/>
  <c r="AD2561" i="5"/>
  <c r="Z2562" i="5"/>
  <c r="AC2562" i="5" s="1"/>
  <c r="AJ2560" i="5" l="1"/>
  <c r="AG2561" i="5"/>
  <c r="A2562" i="11" s="1"/>
  <c r="AD2562" i="5"/>
  <c r="AG2562" i="5" s="1"/>
  <c r="Z2563" i="5"/>
  <c r="AC2563" i="5" s="1"/>
  <c r="AJ2561" i="5" l="1"/>
  <c r="A2563" i="11"/>
  <c r="AJ2562" i="5"/>
  <c r="AD2563" i="5"/>
  <c r="AG2563" i="5" s="1"/>
  <c r="Z2564" i="5"/>
  <c r="AC2564" i="5" s="1"/>
  <c r="A2564" i="11" l="1"/>
  <c r="AJ2563" i="5"/>
  <c r="AD2564" i="5"/>
  <c r="AG2564" i="5" s="1"/>
  <c r="Z2565" i="5"/>
  <c r="AC2565" i="5" s="1"/>
  <c r="A2565" i="11" l="1"/>
  <c r="AJ2564" i="5"/>
  <c r="AD2565" i="5"/>
  <c r="AG2565" i="5" s="1"/>
  <c r="Z2566" i="5"/>
  <c r="AC2566" i="5" s="1"/>
  <c r="A2566" i="11" l="1"/>
  <c r="AJ2565" i="5"/>
  <c r="AD2566" i="5"/>
  <c r="AG2566" i="5" s="1"/>
  <c r="Z2567" i="5"/>
  <c r="AC2567" i="5" s="1"/>
  <c r="A2567" i="11" l="1"/>
  <c r="AJ2566" i="5"/>
  <c r="AD2567" i="5"/>
  <c r="AG2567" i="5" s="1"/>
  <c r="Z2568" i="5"/>
  <c r="AC2568" i="5" s="1"/>
  <c r="A2568" i="11" l="1"/>
  <c r="AJ2567" i="5"/>
  <c r="AD2568" i="5"/>
  <c r="AG2568" i="5" s="1"/>
  <c r="Z2569" i="5"/>
  <c r="AC2569" i="5" s="1"/>
  <c r="A2569" i="11" l="1"/>
  <c r="AJ2568" i="5"/>
  <c r="AD2569" i="5"/>
  <c r="AG2569" i="5" s="1"/>
  <c r="Z2570" i="5"/>
  <c r="AC2570" i="5" s="1"/>
  <c r="A2570" i="11" l="1"/>
  <c r="AJ2569" i="5"/>
  <c r="AD2570" i="5"/>
  <c r="Z2571" i="5"/>
  <c r="AC2571" i="5" s="1"/>
  <c r="AG2570" i="5" l="1"/>
  <c r="A2571" i="11" s="1"/>
  <c r="AE2571" i="5"/>
  <c r="AE2572" i="5" s="1"/>
  <c r="AE2573" i="5" s="1"/>
  <c r="AE2574" i="5" s="1"/>
  <c r="AE2575" i="5" s="1"/>
  <c r="AE2576" i="5" s="1"/>
  <c r="AE2577" i="5" s="1"/>
  <c r="AE2578" i="5" s="1"/>
  <c r="AE2579" i="5" s="1"/>
  <c r="AE2580" i="5" s="1"/>
  <c r="AJ2570" i="5"/>
  <c r="AD2571" i="5"/>
  <c r="Z2572" i="5"/>
  <c r="AC2572" i="5" s="1"/>
  <c r="AG2571" i="5" l="1"/>
  <c r="A2572" i="11" s="1"/>
  <c r="AD2572" i="5"/>
  <c r="AG2572" i="5" s="1"/>
  <c r="Z2573" i="5"/>
  <c r="AC2573" i="5" s="1"/>
  <c r="AJ2571" i="5" l="1"/>
  <c r="A2573" i="11"/>
  <c r="AJ2572" i="5"/>
  <c r="AD2573" i="5"/>
  <c r="AG2573" i="5" s="1"/>
  <c r="Z2574" i="5"/>
  <c r="AC2574" i="5" s="1"/>
  <c r="A2574" i="11" l="1"/>
  <c r="AJ2573" i="5"/>
  <c r="AD2574" i="5"/>
  <c r="AG2574" i="5" s="1"/>
  <c r="Z2575" i="5"/>
  <c r="AC2575" i="5" s="1"/>
  <c r="A2575" i="11" l="1"/>
  <c r="AJ2574" i="5"/>
  <c r="AD2575" i="5"/>
  <c r="AG2575" i="5" s="1"/>
  <c r="Z2576" i="5"/>
  <c r="AC2576" i="5" s="1"/>
  <c r="A2576" i="11" l="1"/>
  <c r="AJ2575" i="5"/>
  <c r="AD2576" i="5"/>
  <c r="AG2576" i="5" s="1"/>
  <c r="Z2577" i="5"/>
  <c r="AC2577" i="5" s="1"/>
  <c r="A2577" i="11" l="1"/>
  <c r="AJ2576" i="5"/>
  <c r="AD2577" i="5"/>
  <c r="AG2577" i="5" s="1"/>
  <c r="Z2578" i="5"/>
  <c r="AC2578" i="5" s="1"/>
  <c r="A2578" i="11" l="1"/>
  <c r="AJ2577" i="5"/>
  <c r="AD2578" i="5"/>
  <c r="AG2578" i="5" s="1"/>
  <c r="Z2579" i="5"/>
  <c r="AC2579" i="5" s="1"/>
  <c r="A2579" i="11" l="1"/>
  <c r="AJ2578" i="5"/>
  <c r="AD2579" i="5"/>
  <c r="AG2579" i="5" s="1"/>
  <c r="Z2580" i="5"/>
  <c r="AC2580" i="5" s="1"/>
  <c r="A2580" i="11" l="1"/>
  <c r="AJ2579" i="5"/>
  <c r="AD2580" i="5"/>
  <c r="Z2581" i="5"/>
  <c r="AC2581" i="5" s="1"/>
  <c r="AG2580" i="5" l="1"/>
  <c r="A2581" i="11" s="1"/>
  <c r="AE2581" i="5"/>
  <c r="AE2582" i="5" s="1"/>
  <c r="AE2583" i="5" s="1"/>
  <c r="AE2584" i="5" s="1"/>
  <c r="AE2585" i="5" s="1"/>
  <c r="AE2586" i="5" s="1"/>
  <c r="AE2587" i="5" s="1"/>
  <c r="AE2588" i="5" s="1"/>
  <c r="AE2589" i="5" s="1"/>
  <c r="AE2590" i="5" s="1"/>
  <c r="AD2581" i="5"/>
  <c r="Z2582" i="5"/>
  <c r="AC2582" i="5" s="1"/>
  <c r="AJ2580" i="5" l="1"/>
  <c r="AG2581" i="5"/>
  <c r="A2582" i="11" s="1"/>
  <c r="AD2582" i="5"/>
  <c r="AG2582" i="5" s="1"/>
  <c r="Z2583" i="5"/>
  <c r="AC2583" i="5" s="1"/>
  <c r="AJ2581" i="5" l="1"/>
  <c r="A2583" i="11"/>
  <c r="AJ2582" i="5"/>
  <c r="AD2583" i="5"/>
  <c r="AG2583" i="5" s="1"/>
  <c r="Z2584" i="5"/>
  <c r="AC2584" i="5" s="1"/>
  <c r="A2584" i="11" l="1"/>
  <c r="AJ2583" i="5"/>
  <c r="AD2584" i="5"/>
  <c r="AG2584" i="5" s="1"/>
  <c r="Z2585" i="5"/>
  <c r="AC2585" i="5" s="1"/>
  <c r="A2585" i="11" l="1"/>
  <c r="AJ2584" i="5"/>
  <c r="AD2585" i="5"/>
  <c r="AG2585" i="5" s="1"/>
  <c r="Z2586" i="5"/>
  <c r="AC2586" i="5" s="1"/>
  <c r="A2586" i="11" l="1"/>
  <c r="AJ2585" i="5"/>
  <c r="AD2586" i="5"/>
  <c r="AG2586" i="5" s="1"/>
  <c r="Z2587" i="5"/>
  <c r="AC2587" i="5" s="1"/>
  <c r="A2587" i="11" l="1"/>
  <c r="AJ2586" i="5"/>
  <c r="AD2587" i="5"/>
  <c r="AG2587" i="5" s="1"/>
  <c r="Z2588" i="5"/>
  <c r="AC2588" i="5" s="1"/>
  <c r="A2588" i="11" l="1"/>
  <c r="AJ2587" i="5"/>
  <c r="AD2588" i="5"/>
  <c r="AG2588" i="5" s="1"/>
  <c r="Z2589" i="5"/>
  <c r="AC2589" i="5" s="1"/>
  <c r="A2589" i="11" l="1"/>
  <c r="AJ2588" i="5"/>
  <c r="AD2589" i="5"/>
  <c r="AG2589" i="5" s="1"/>
  <c r="Z2590" i="5"/>
  <c r="AC2590" i="5" s="1"/>
  <c r="A2590" i="11" l="1"/>
  <c r="AJ2589" i="5"/>
  <c r="AD2590" i="5"/>
  <c r="Z2591" i="5"/>
  <c r="AC2591" i="5" s="1"/>
  <c r="AG2590" i="5" l="1"/>
  <c r="A2591" i="11" s="1"/>
  <c r="AE2591" i="5"/>
  <c r="AE2592" i="5" s="1"/>
  <c r="AE2593" i="5" s="1"/>
  <c r="AE2594" i="5" s="1"/>
  <c r="AE2595" i="5" s="1"/>
  <c r="AE2596" i="5" s="1"/>
  <c r="AE2597" i="5" s="1"/>
  <c r="AE2598" i="5" s="1"/>
  <c r="AE2599" i="5" s="1"/>
  <c r="AE2600" i="5" s="1"/>
  <c r="AJ2590" i="5"/>
  <c r="AD2591" i="5"/>
  <c r="Z2592" i="5"/>
  <c r="AC2592" i="5" s="1"/>
  <c r="AG2591" i="5" l="1"/>
  <c r="A2592" i="11" s="1"/>
  <c r="AD2592" i="5"/>
  <c r="AG2592" i="5" s="1"/>
  <c r="Z2593" i="5"/>
  <c r="AC2593" i="5" s="1"/>
  <c r="AJ2591" i="5" l="1"/>
  <c r="A2593" i="11"/>
  <c r="AJ2592" i="5"/>
  <c r="AD2593" i="5"/>
  <c r="AG2593" i="5" s="1"/>
  <c r="Z2594" i="5"/>
  <c r="AC2594" i="5" s="1"/>
  <c r="A2594" i="11" l="1"/>
  <c r="AJ2593" i="5"/>
  <c r="AD2594" i="5"/>
  <c r="AG2594" i="5" s="1"/>
  <c r="Z2595" i="5"/>
  <c r="AC2595" i="5" s="1"/>
  <c r="A2595" i="11" l="1"/>
  <c r="AJ2594" i="5"/>
  <c r="AD2595" i="5"/>
  <c r="AG2595" i="5" s="1"/>
  <c r="Z2596" i="5"/>
  <c r="AC2596" i="5" s="1"/>
  <c r="A2596" i="11" l="1"/>
  <c r="AJ2595" i="5"/>
  <c r="AD2596" i="5"/>
  <c r="AG2596" i="5" s="1"/>
  <c r="Z2597" i="5"/>
  <c r="AC2597" i="5" s="1"/>
  <c r="A2597" i="11" l="1"/>
  <c r="AJ2596" i="5"/>
  <c r="AD2597" i="5"/>
  <c r="AG2597" i="5" s="1"/>
  <c r="Z2598" i="5"/>
  <c r="AC2598" i="5" s="1"/>
  <c r="A2598" i="11" l="1"/>
  <c r="AJ2597" i="5"/>
  <c r="AD2598" i="5"/>
  <c r="AG2598" i="5" s="1"/>
  <c r="Z2599" i="5"/>
  <c r="AC2599" i="5" s="1"/>
  <c r="A2599" i="11" l="1"/>
  <c r="AJ2598" i="5"/>
  <c r="AD2599" i="5"/>
  <c r="AG2599" i="5" s="1"/>
  <c r="Z2600" i="5"/>
  <c r="AC2600" i="5" s="1"/>
  <c r="A2600" i="11" l="1"/>
  <c r="AJ2599" i="5"/>
  <c r="AD2600" i="5"/>
  <c r="Z2601" i="5"/>
  <c r="AC2601" i="5" s="1"/>
  <c r="AG2600" i="5" l="1"/>
  <c r="A2601" i="11" s="1"/>
  <c r="AE2601" i="5"/>
  <c r="AE2602" i="5" s="1"/>
  <c r="AE2603" i="5" s="1"/>
  <c r="AE2604" i="5" s="1"/>
  <c r="AE2605" i="5" s="1"/>
  <c r="AE2606" i="5" s="1"/>
  <c r="AE2607" i="5" s="1"/>
  <c r="AE2608" i="5" s="1"/>
  <c r="AE2609" i="5" s="1"/>
  <c r="AE2610" i="5" s="1"/>
  <c r="AJ2600" i="5"/>
  <c r="AD2601" i="5"/>
  <c r="Z2602" i="5"/>
  <c r="AC2602" i="5" s="1"/>
  <c r="AG2601" i="5" l="1"/>
  <c r="A2602" i="11" s="1"/>
  <c r="AD2602" i="5"/>
  <c r="AG2602" i="5" s="1"/>
  <c r="Z2603" i="5"/>
  <c r="AC2603" i="5" s="1"/>
  <c r="AJ2601" i="5" l="1"/>
  <c r="A2603" i="11"/>
  <c r="AJ2602" i="5"/>
  <c r="AD2603" i="5"/>
  <c r="AG2603" i="5" s="1"/>
  <c r="Z2604" i="5"/>
  <c r="AC2604" i="5" s="1"/>
  <c r="A2604" i="11" l="1"/>
  <c r="AJ2603" i="5"/>
  <c r="AD2604" i="5"/>
  <c r="AG2604" i="5" s="1"/>
  <c r="Z2605" i="5"/>
  <c r="AC2605" i="5" s="1"/>
  <c r="A2605" i="11" l="1"/>
  <c r="AJ2604" i="5"/>
  <c r="AD2605" i="5"/>
  <c r="AG2605" i="5" s="1"/>
  <c r="Z2606" i="5"/>
  <c r="AC2606" i="5" s="1"/>
  <c r="A2606" i="11" l="1"/>
  <c r="AJ2605" i="5"/>
  <c r="AD2606" i="5"/>
  <c r="AG2606" i="5" s="1"/>
  <c r="Z2607" i="5"/>
  <c r="AC2607" i="5" s="1"/>
  <c r="A2607" i="11" l="1"/>
  <c r="AJ2606" i="5"/>
  <c r="AD2607" i="5"/>
  <c r="AG2607" i="5" s="1"/>
  <c r="Z2608" i="5"/>
  <c r="AC2608" i="5" s="1"/>
  <c r="A2608" i="11" l="1"/>
  <c r="AJ2607" i="5"/>
  <c r="AD2608" i="5"/>
  <c r="AG2608" i="5" s="1"/>
  <c r="Z2609" i="5"/>
  <c r="AC2609" i="5" s="1"/>
  <c r="A2609" i="11" l="1"/>
  <c r="AJ2608" i="5"/>
  <c r="AD2609" i="5"/>
  <c r="AG2609" i="5" s="1"/>
  <c r="Z2610" i="5"/>
  <c r="AC2610" i="5" s="1"/>
  <c r="A2610" i="11" l="1"/>
  <c r="AJ2609" i="5"/>
  <c r="AD2610" i="5"/>
  <c r="Z2611" i="5"/>
  <c r="AC2611" i="5" s="1"/>
  <c r="AG2610" i="5" l="1"/>
  <c r="A2611" i="11" s="1"/>
  <c r="AE2611" i="5"/>
  <c r="AE2612" i="5" s="1"/>
  <c r="AE2613" i="5" s="1"/>
  <c r="AE2614" i="5" s="1"/>
  <c r="AE2615" i="5" s="1"/>
  <c r="AE2616" i="5" s="1"/>
  <c r="AE2617" i="5" s="1"/>
  <c r="AE2618" i="5" s="1"/>
  <c r="AE2619" i="5" s="1"/>
  <c r="AE2620" i="5" s="1"/>
  <c r="AD2611" i="5"/>
  <c r="Z2612" i="5"/>
  <c r="AC2612" i="5" s="1"/>
  <c r="AJ2610" i="5" l="1"/>
  <c r="AG2611" i="5"/>
  <c r="A2612" i="11" s="1"/>
  <c r="AD2612" i="5"/>
  <c r="AG2612" i="5" s="1"/>
  <c r="Z2613" i="5"/>
  <c r="AC2613" i="5" s="1"/>
  <c r="AJ2611" i="5" l="1"/>
  <c r="A2613" i="11"/>
  <c r="AJ2612" i="5"/>
  <c r="AD2613" i="5"/>
  <c r="AG2613" i="5" s="1"/>
  <c r="Z2614" i="5"/>
  <c r="AC2614" i="5" s="1"/>
  <c r="A2614" i="11" l="1"/>
  <c r="AJ2613" i="5"/>
  <c r="AD2614" i="5"/>
  <c r="AG2614" i="5" s="1"/>
  <c r="Z2615" i="5"/>
  <c r="AC2615" i="5" s="1"/>
  <c r="A2615" i="11" l="1"/>
  <c r="AJ2614" i="5"/>
  <c r="AD2615" i="5"/>
  <c r="AG2615" i="5" s="1"/>
  <c r="Z2616" i="5"/>
  <c r="AC2616" i="5" s="1"/>
  <c r="A2616" i="11" l="1"/>
  <c r="AJ2615" i="5"/>
  <c r="AD2616" i="5"/>
  <c r="AG2616" i="5" s="1"/>
  <c r="Z2617" i="5"/>
  <c r="AC2617" i="5" s="1"/>
  <c r="A2617" i="11" l="1"/>
  <c r="AJ2616" i="5"/>
  <c r="AD2617" i="5"/>
  <c r="AG2617" i="5" s="1"/>
  <c r="Z2618" i="5"/>
  <c r="AC2618" i="5" s="1"/>
  <c r="A2618" i="11" l="1"/>
  <c r="AJ2617" i="5"/>
  <c r="AD2618" i="5"/>
  <c r="AG2618" i="5" s="1"/>
  <c r="Z2619" i="5"/>
  <c r="AC2619" i="5" s="1"/>
  <c r="A2619" i="11" l="1"/>
  <c r="AJ2618" i="5"/>
  <c r="AD2619" i="5"/>
  <c r="AG2619" i="5" s="1"/>
  <c r="Z2620" i="5"/>
  <c r="AC2620" i="5" s="1"/>
  <c r="A2620" i="11" l="1"/>
  <c r="AJ2619" i="5"/>
  <c r="AD2620" i="5"/>
  <c r="Z2621" i="5"/>
  <c r="AC2621" i="5" s="1"/>
  <c r="AE2621" i="5" l="1"/>
  <c r="AE2622" i="5" s="1"/>
  <c r="AE2623" i="5" s="1"/>
  <c r="AE2624" i="5" s="1"/>
  <c r="AE2625" i="5" s="1"/>
  <c r="AE2626" i="5" s="1"/>
  <c r="AE2627" i="5" s="1"/>
  <c r="AE2628" i="5" s="1"/>
  <c r="AE2629" i="5" s="1"/>
  <c r="AE2630" i="5" s="1"/>
  <c r="AG2620" i="5"/>
  <c r="A2621" i="11" s="1"/>
  <c r="AD2621" i="5"/>
  <c r="AG2621" i="5" s="1"/>
  <c r="Z2622" i="5"/>
  <c r="AC2622" i="5" s="1"/>
  <c r="AJ2620" i="5" l="1"/>
  <c r="A2622" i="11"/>
  <c r="AJ2621" i="5"/>
  <c r="AD2622" i="5"/>
  <c r="AG2622" i="5" s="1"/>
  <c r="Z2623" i="5"/>
  <c r="AC2623" i="5" s="1"/>
  <c r="A2623" i="11" l="1"/>
  <c r="AJ2622" i="5"/>
  <c r="AD2623" i="5"/>
  <c r="AG2623" i="5" s="1"/>
  <c r="Z2624" i="5"/>
  <c r="AC2624" i="5" s="1"/>
  <c r="A2624" i="11" l="1"/>
  <c r="AJ2623" i="5"/>
  <c r="AD2624" i="5"/>
  <c r="AG2624" i="5" s="1"/>
  <c r="Z2625" i="5"/>
  <c r="AC2625" i="5" s="1"/>
  <c r="A2625" i="11" l="1"/>
  <c r="AJ2624" i="5"/>
  <c r="AD2625" i="5"/>
  <c r="AG2625" i="5" s="1"/>
  <c r="Z2626" i="5"/>
  <c r="AC2626" i="5" s="1"/>
  <c r="A2626" i="11" l="1"/>
  <c r="AJ2625" i="5"/>
  <c r="AD2626" i="5"/>
  <c r="AG2626" i="5" s="1"/>
  <c r="Z2627" i="5"/>
  <c r="AC2627" i="5" s="1"/>
  <c r="A2627" i="11" l="1"/>
  <c r="AJ2626" i="5"/>
  <c r="AD2627" i="5"/>
  <c r="AG2627" i="5" s="1"/>
  <c r="Z2628" i="5"/>
  <c r="AC2628" i="5" s="1"/>
  <c r="A2628" i="11" l="1"/>
  <c r="AJ2627" i="5"/>
  <c r="AD2628" i="5"/>
  <c r="AG2628" i="5" s="1"/>
  <c r="Z2629" i="5"/>
  <c r="AC2629" i="5" s="1"/>
  <c r="A2629" i="11" l="1"/>
  <c r="AJ2628" i="5"/>
  <c r="AD2629" i="5"/>
  <c r="AG2629" i="5" s="1"/>
  <c r="Z2630" i="5"/>
  <c r="AC2630" i="5" s="1"/>
  <c r="A2630" i="11" l="1"/>
  <c r="AJ2629" i="5"/>
  <c r="AD2630" i="5"/>
  <c r="Z2631" i="5"/>
  <c r="AC2631" i="5" s="1"/>
  <c r="AG2630" i="5" l="1"/>
  <c r="AJ2630" i="5" s="1"/>
  <c r="AE2631" i="5"/>
  <c r="AE2632" i="5" s="1"/>
  <c r="AE2633" i="5" s="1"/>
  <c r="AE2634" i="5" s="1"/>
  <c r="AE2635" i="5" s="1"/>
  <c r="AE2636" i="5" s="1"/>
  <c r="AE2637" i="5" s="1"/>
  <c r="AE2638" i="5" s="1"/>
  <c r="AE2639" i="5" s="1"/>
  <c r="AE2640" i="5" s="1"/>
  <c r="A2631" i="11"/>
  <c r="AD2631" i="5"/>
  <c r="Z2632" i="5"/>
  <c r="AC2632" i="5" s="1"/>
  <c r="AG2631" i="5" l="1"/>
  <c r="A2632" i="11" s="1"/>
  <c r="AJ2631" i="5"/>
  <c r="AD2632" i="5"/>
  <c r="AG2632" i="5" s="1"/>
  <c r="Z2633" i="5"/>
  <c r="AC2633" i="5" s="1"/>
  <c r="A2633" i="11" l="1"/>
  <c r="AJ2632" i="5"/>
  <c r="AD2633" i="5"/>
  <c r="AG2633" i="5" s="1"/>
  <c r="Z2634" i="5"/>
  <c r="AC2634" i="5" s="1"/>
  <c r="A2634" i="11" l="1"/>
  <c r="AJ2633" i="5"/>
  <c r="AD2634" i="5"/>
  <c r="AG2634" i="5" s="1"/>
  <c r="Z2635" i="5"/>
  <c r="AC2635" i="5" s="1"/>
  <c r="A2635" i="11" l="1"/>
  <c r="AJ2634" i="5"/>
  <c r="AD2635" i="5"/>
  <c r="AG2635" i="5" s="1"/>
  <c r="Z2636" i="5"/>
  <c r="AC2636" i="5" s="1"/>
  <c r="A2636" i="11" l="1"/>
  <c r="AJ2635" i="5"/>
  <c r="AD2636" i="5"/>
  <c r="AG2636" i="5" s="1"/>
  <c r="Z2637" i="5"/>
  <c r="AC2637" i="5" s="1"/>
  <c r="A2637" i="11" l="1"/>
  <c r="AJ2636" i="5"/>
  <c r="AD2637" i="5"/>
  <c r="AG2637" i="5" s="1"/>
  <c r="Z2638" i="5"/>
  <c r="AC2638" i="5" s="1"/>
  <c r="A2638" i="11" l="1"/>
  <c r="AJ2637" i="5"/>
  <c r="AD2638" i="5"/>
  <c r="AG2638" i="5" s="1"/>
  <c r="Z2639" i="5"/>
  <c r="AC2639" i="5" s="1"/>
  <c r="A2639" i="11" l="1"/>
  <c r="AJ2638" i="5"/>
  <c r="AD2639" i="5"/>
  <c r="AG2639" i="5" s="1"/>
  <c r="Z2640" i="5"/>
  <c r="AC2640" i="5" s="1"/>
  <c r="A2640" i="11" l="1"/>
  <c r="AJ2639" i="5"/>
  <c r="AD2640" i="5"/>
  <c r="Z2641" i="5"/>
  <c r="AC2641" i="5" s="1"/>
  <c r="AE2641" i="5" l="1"/>
  <c r="AE2642" i="5" s="1"/>
  <c r="AE2643" i="5" s="1"/>
  <c r="AE2644" i="5" s="1"/>
  <c r="AE2645" i="5" s="1"/>
  <c r="AE2646" i="5" s="1"/>
  <c r="AE2647" i="5" s="1"/>
  <c r="AE2648" i="5" s="1"/>
  <c r="AE2649" i="5" s="1"/>
  <c r="AE2650" i="5" s="1"/>
  <c r="AG2640" i="5"/>
  <c r="A2641" i="11" s="1"/>
  <c r="AD2641" i="5"/>
  <c r="Z2642" i="5"/>
  <c r="AC2642" i="5" s="1"/>
  <c r="AG2641" i="5" l="1"/>
  <c r="A2642" i="11" s="1"/>
  <c r="AJ2640" i="5"/>
  <c r="AJ2641" i="5"/>
  <c r="AD2642" i="5"/>
  <c r="AG2642" i="5" s="1"/>
  <c r="Z2643" i="5"/>
  <c r="AC2643" i="5" s="1"/>
  <c r="A2643" i="11" l="1"/>
  <c r="AJ2642" i="5"/>
  <c r="AD2643" i="5"/>
  <c r="AG2643" i="5" s="1"/>
  <c r="Z2644" i="5"/>
  <c r="AC2644" i="5" s="1"/>
  <c r="A2644" i="11" l="1"/>
  <c r="AJ2643" i="5"/>
  <c r="AD2644" i="5"/>
  <c r="AG2644" i="5" s="1"/>
  <c r="Z2645" i="5"/>
  <c r="AC2645" i="5" s="1"/>
  <c r="A2645" i="11" l="1"/>
  <c r="AJ2644" i="5"/>
  <c r="AD2645" i="5"/>
  <c r="AG2645" i="5" s="1"/>
  <c r="Z2646" i="5"/>
  <c r="AC2646" i="5" s="1"/>
  <c r="A2646" i="11" l="1"/>
  <c r="AJ2645" i="5"/>
  <c r="AD2646" i="5"/>
  <c r="AG2646" i="5" s="1"/>
  <c r="Z2647" i="5"/>
  <c r="AC2647" i="5" s="1"/>
  <c r="A2647" i="11" l="1"/>
  <c r="AJ2646" i="5"/>
  <c r="AD2647" i="5"/>
  <c r="AG2647" i="5" s="1"/>
  <c r="Z2648" i="5"/>
  <c r="AC2648" i="5" s="1"/>
  <c r="A2648" i="11" l="1"/>
  <c r="AJ2647" i="5"/>
  <c r="AD2648" i="5"/>
  <c r="AG2648" i="5" s="1"/>
  <c r="Z2649" i="5"/>
  <c r="AC2649" i="5" s="1"/>
  <c r="A2649" i="11" l="1"/>
  <c r="AJ2648" i="5"/>
  <c r="AD2649" i="5"/>
  <c r="AG2649" i="5" s="1"/>
  <c r="Z2650" i="5"/>
  <c r="AC2650" i="5" s="1"/>
  <c r="A2650" i="11" l="1"/>
  <c r="AJ2649" i="5"/>
  <c r="AD2650" i="5"/>
  <c r="Z2651" i="5"/>
  <c r="AC2651" i="5" s="1"/>
  <c r="AG2650" i="5" l="1"/>
  <c r="A2651" i="11" s="1"/>
  <c r="AE2651" i="5"/>
  <c r="AE2652" i="5" s="1"/>
  <c r="AE2653" i="5" s="1"/>
  <c r="AE2654" i="5" s="1"/>
  <c r="AE2655" i="5" s="1"/>
  <c r="AE2656" i="5" s="1"/>
  <c r="AE2657" i="5" s="1"/>
  <c r="AE2658" i="5" s="1"/>
  <c r="AE2659" i="5" s="1"/>
  <c r="AE2660" i="5" s="1"/>
  <c r="AD2651" i="5"/>
  <c r="Z2652" i="5"/>
  <c r="AC2652" i="5" s="1"/>
  <c r="AJ2650" i="5" l="1"/>
  <c r="AG2651" i="5"/>
  <c r="A2652" i="11" s="1"/>
  <c r="AD2652" i="5"/>
  <c r="AG2652" i="5" s="1"/>
  <c r="Z2653" i="5"/>
  <c r="AC2653" i="5" s="1"/>
  <c r="AJ2651" i="5" l="1"/>
  <c r="A2653" i="11"/>
  <c r="AJ2652" i="5"/>
  <c r="AD2653" i="5"/>
  <c r="AG2653" i="5" s="1"/>
  <c r="Z2654" i="5"/>
  <c r="AC2654" i="5" s="1"/>
  <c r="A2654" i="11" l="1"/>
  <c r="AJ2653" i="5"/>
  <c r="AD2654" i="5"/>
  <c r="AG2654" i="5" s="1"/>
  <c r="Z2655" i="5"/>
  <c r="AC2655" i="5" s="1"/>
  <c r="A2655" i="11" l="1"/>
  <c r="AJ2654" i="5"/>
  <c r="AD2655" i="5"/>
  <c r="AG2655" i="5" s="1"/>
  <c r="Z2656" i="5"/>
  <c r="AC2656" i="5" s="1"/>
  <c r="A2656" i="11" l="1"/>
  <c r="AJ2655" i="5"/>
  <c r="AD2656" i="5"/>
  <c r="AG2656" i="5" s="1"/>
  <c r="Z2657" i="5"/>
  <c r="AC2657" i="5" s="1"/>
  <c r="A2657" i="11" l="1"/>
  <c r="AJ2656" i="5"/>
  <c r="AD2657" i="5"/>
  <c r="AG2657" i="5" s="1"/>
  <c r="Z2658" i="5"/>
  <c r="AC2658" i="5" s="1"/>
  <c r="A2658" i="11" l="1"/>
  <c r="AJ2657" i="5"/>
  <c r="AD2658" i="5"/>
  <c r="AG2658" i="5" s="1"/>
  <c r="Z2659" i="5"/>
  <c r="AC2659" i="5" s="1"/>
  <c r="A2659" i="11" l="1"/>
  <c r="AJ2658" i="5"/>
  <c r="AD2659" i="5"/>
  <c r="AG2659" i="5" s="1"/>
  <c r="Z2660" i="5"/>
  <c r="AC2660" i="5" s="1"/>
  <c r="A2660" i="11" l="1"/>
  <c r="AJ2659" i="5"/>
  <c r="AD2660" i="5"/>
  <c r="Z2661" i="5"/>
  <c r="AC2661" i="5" s="1"/>
  <c r="AE2661" i="5" l="1"/>
  <c r="AE2662" i="5" s="1"/>
  <c r="AE2663" i="5" s="1"/>
  <c r="AE2664" i="5" s="1"/>
  <c r="AE2665" i="5" s="1"/>
  <c r="AE2666" i="5" s="1"/>
  <c r="AE2667" i="5" s="1"/>
  <c r="AE2668" i="5" s="1"/>
  <c r="AE2669" i="5" s="1"/>
  <c r="AE2670" i="5" s="1"/>
  <c r="AG2660" i="5"/>
  <c r="A2661" i="11" s="1"/>
  <c r="AD2661" i="5"/>
  <c r="AG2661" i="5" s="1"/>
  <c r="Z2662" i="5"/>
  <c r="AC2662" i="5" s="1"/>
  <c r="AJ2660" i="5" l="1"/>
  <c r="A2662" i="11"/>
  <c r="AJ2661" i="5"/>
  <c r="AD2662" i="5"/>
  <c r="AG2662" i="5" s="1"/>
  <c r="Z2663" i="5"/>
  <c r="AC2663" i="5" s="1"/>
  <c r="A2663" i="11" l="1"/>
  <c r="AJ2662" i="5"/>
  <c r="AD2663" i="5"/>
  <c r="AG2663" i="5" s="1"/>
  <c r="Z2664" i="5"/>
  <c r="AC2664" i="5" s="1"/>
  <c r="A2664" i="11" l="1"/>
  <c r="AJ2663" i="5"/>
  <c r="AD2664" i="5"/>
  <c r="AG2664" i="5" s="1"/>
  <c r="Z2665" i="5"/>
  <c r="AC2665" i="5" s="1"/>
  <c r="A2665" i="11" l="1"/>
  <c r="AJ2664" i="5"/>
  <c r="AD2665" i="5"/>
  <c r="AG2665" i="5" s="1"/>
  <c r="Z2666" i="5"/>
  <c r="AC2666" i="5" s="1"/>
  <c r="A2666" i="11" l="1"/>
  <c r="AJ2665" i="5"/>
  <c r="AD2666" i="5"/>
  <c r="AG2666" i="5" s="1"/>
  <c r="Z2667" i="5"/>
  <c r="AC2667" i="5" s="1"/>
  <c r="A2667" i="11" l="1"/>
  <c r="AJ2666" i="5"/>
  <c r="AD2667" i="5"/>
  <c r="AG2667" i="5" s="1"/>
  <c r="Z2668" i="5"/>
  <c r="AC2668" i="5" s="1"/>
  <c r="A2668" i="11" l="1"/>
  <c r="AJ2667" i="5"/>
  <c r="AD2668" i="5"/>
  <c r="AG2668" i="5" s="1"/>
  <c r="Z2669" i="5"/>
  <c r="AC2669" i="5" s="1"/>
  <c r="A2669" i="11" l="1"/>
  <c r="AJ2668" i="5"/>
  <c r="AD2669" i="5"/>
  <c r="AG2669" i="5" s="1"/>
  <c r="Z2670" i="5"/>
  <c r="AC2670" i="5" s="1"/>
  <c r="A2670" i="11" l="1"/>
  <c r="AJ2669" i="5"/>
  <c r="AD2670" i="5"/>
  <c r="Z2671" i="5"/>
  <c r="AC2671" i="5" s="1"/>
  <c r="AG2670" i="5" l="1"/>
  <c r="AJ2670" i="5" s="1"/>
  <c r="AE2671" i="5"/>
  <c r="AE2672" i="5" s="1"/>
  <c r="AE2673" i="5" s="1"/>
  <c r="AE2674" i="5" s="1"/>
  <c r="AE2675" i="5" s="1"/>
  <c r="AE2676" i="5" s="1"/>
  <c r="AE2677" i="5" s="1"/>
  <c r="AE2678" i="5" s="1"/>
  <c r="AE2679" i="5" s="1"/>
  <c r="AE2680" i="5" s="1"/>
  <c r="A2671" i="11"/>
  <c r="AD2671" i="5"/>
  <c r="AG2671" i="5" s="1"/>
  <c r="Z2672" i="5"/>
  <c r="AC2672" i="5" s="1"/>
  <c r="A2672" i="11" l="1"/>
  <c r="AJ2671" i="5"/>
  <c r="AD2672" i="5"/>
  <c r="AG2672" i="5" s="1"/>
  <c r="Z2673" i="5"/>
  <c r="AC2673" i="5" s="1"/>
  <c r="A2673" i="11" l="1"/>
  <c r="AJ2672" i="5"/>
  <c r="AD2673" i="5"/>
  <c r="AG2673" i="5" s="1"/>
  <c r="Z2674" i="5"/>
  <c r="AC2674" i="5" s="1"/>
  <c r="A2674" i="11" l="1"/>
  <c r="AJ2673" i="5"/>
  <c r="AD2674" i="5"/>
  <c r="AG2674" i="5" s="1"/>
  <c r="Z2675" i="5"/>
  <c r="AC2675" i="5" s="1"/>
  <c r="A2675" i="11" l="1"/>
  <c r="AJ2674" i="5"/>
  <c r="AD2675" i="5"/>
  <c r="AG2675" i="5" s="1"/>
  <c r="Z2676" i="5"/>
  <c r="AC2676" i="5" s="1"/>
  <c r="A2676" i="11" l="1"/>
  <c r="AJ2675" i="5"/>
  <c r="AD2676" i="5"/>
  <c r="AG2676" i="5" s="1"/>
  <c r="Z2677" i="5"/>
  <c r="AC2677" i="5" s="1"/>
  <c r="A2677" i="11" l="1"/>
  <c r="AJ2676" i="5"/>
  <c r="AD2677" i="5"/>
  <c r="AG2677" i="5" s="1"/>
  <c r="Z2678" i="5"/>
  <c r="AC2678" i="5" s="1"/>
  <c r="A2678" i="11" l="1"/>
  <c r="AJ2677" i="5"/>
  <c r="AD2678" i="5"/>
  <c r="AG2678" i="5" s="1"/>
  <c r="Z2679" i="5"/>
  <c r="AC2679" i="5" s="1"/>
  <c r="A2679" i="11" l="1"/>
  <c r="AJ2678" i="5"/>
  <c r="AD2679" i="5"/>
  <c r="AG2679" i="5" s="1"/>
  <c r="Z2680" i="5"/>
  <c r="AC2680" i="5" s="1"/>
  <c r="A2680" i="11" l="1"/>
  <c r="AJ2679" i="5"/>
  <c r="AD2680" i="5"/>
  <c r="Z2681" i="5"/>
  <c r="AC2681" i="5" s="1"/>
  <c r="AE2681" i="5" l="1"/>
  <c r="AE2682" i="5" s="1"/>
  <c r="AE2683" i="5" s="1"/>
  <c r="AE2684" i="5" s="1"/>
  <c r="AE2685" i="5" s="1"/>
  <c r="AE2686" i="5" s="1"/>
  <c r="AE2687" i="5" s="1"/>
  <c r="AE2688" i="5" s="1"/>
  <c r="AE2689" i="5" s="1"/>
  <c r="AE2690" i="5" s="1"/>
  <c r="AG2680" i="5"/>
  <c r="AJ2680" i="5" s="1"/>
  <c r="AD2681" i="5"/>
  <c r="AG2681" i="5" s="1"/>
  <c r="Z2682" i="5"/>
  <c r="AC2682" i="5" s="1"/>
  <c r="A2681" i="11" l="1"/>
  <c r="A2682" i="11"/>
  <c r="AJ2681" i="5"/>
  <c r="AD2682" i="5"/>
  <c r="AG2682" i="5" s="1"/>
  <c r="Z2683" i="5"/>
  <c r="AC2683" i="5" s="1"/>
  <c r="A2683" i="11" l="1"/>
  <c r="AJ2682" i="5"/>
  <c r="AD2683" i="5"/>
  <c r="AG2683" i="5" s="1"/>
  <c r="Z2684" i="5"/>
  <c r="AC2684" i="5" s="1"/>
  <c r="A2684" i="11" l="1"/>
  <c r="AJ2683" i="5"/>
  <c r="AD2684" i="5"/>
  <c r="AG2684" i="5" s="1"/>
  <c r="Z2685" i="5"/>
  <c r="AC2685" i="5" s="1"/>
  <c r="A2685" i="11" l="1"/>
  <c r="AJ2684" i="5"/>
  <c r="AD2685" i="5"/>
  <c r="AG2685" i="5" s="1"/>
  <c r="Z2686" i="5"/>
  <c r="AC2686" i="5" s="1"/>
  <c r="A2686" i="11" l="1"/>
  <c r="AJ2685" i="5"/>
  <c r="AD2686" i="5"/>
  <c r="AG2686" i="5" s="1"/>
  <c r="Z2687" i="5"/>
  <c r="AC2687" i="5" s="1"/>
  <c r="A2687" i="11" l="1"/>
  <c r="AJ2686" i="5"/>
  <c r="AD2687" i="5"/>
  <c r="AG2687" i="5" s="1"/>
  <c r="Z2688" i="5"/>
  <c r="AC2688" i="5" s="1"/>
  <c r="A2688" i="11" l="1"/>
  <c r="AJ2687" i="5"/>
  <c r="AD2688" i="5"/>
  <c r="AG2688" i="5" s="1"/>
  <c r="Z2689" i="5"/>
  <c r="AC2689" i="5" s="1"/>
  <c r="A2689" i="11" l="1"/>
  <c r="AJ2688" i="5"/>
  <c r="AD2689" i="5"/>
  <c r="AG2689" i="5" s="1"/>
  <c r="Z2690" i="5"/>
  <c r="AC2690" i="5" s="1"/>
  <c r="A2690" i="11" l="1"/>
  <c r="AJ2689" i="5"/>
  <c r="AD2690" i="5"/>
  <c r="Z2691" i="5"/>
  <c r="AC2691" i="5" s="1"/>
  <c r="AG2690" i="5" l="1"/>
  <c r="A2691" i="11" s="1"/>
  <c r="AE2691" i="5"/>
  <c r="AE2692" i="5" s="1"/>
  <c r="AE2693" i="5" s="1"/>
  <c r="AE2694" i="5" s="1"/>
  <c r="AE2695" i="5" s="1"/>
  <c r="AE2696" i="5" s="1"/>
  <c r="AE2697" i="5" s="1"/>
  <c r="AE2698" i="5" s="1"/>
  <c r="AE2699" i="5" s="1"/>
  <c r="AE2700" i="5" s="1"/>
  <c r="AD2691" i="5"/>
  <c r="Z2692" i="5"/>
  <c r="AC2692" i="5" s="1"/>
  <c r="AJ2690" i="5" l="1"/>
  <c r="AG2691" i="5"/>
  <c r="AJ2691" i="5" s="1"/>
  <c r="AD2692" i="5"/>
  <c r="AG2692" i="5" s="1"/>
  <c r="Z2693" i="5"/>
  <c r="AC2693" i="5" s="1"/>
  <c r="A2692" i="11" l="1"/>
  <c r="A2693" i="11"/>
  <c r="AJ2692" i="5"/>
  <c r="AD2693" i="5"/>
  <c r="AG2693" i="5" s="1"/>
  <c r="Z2694" i="5"/>
  <c r="AC2694" i="5" s="1"/>
  <c r="A2694" i="11" l="1"/>
  <c r="AJ2693" i="5"/>
  <c r="AD2694" i="5"/>
  <c r="AG2694" i="5" s="1"/>
  <c r="Z2695" i="5"/>
  <c r="AC2695" i="5" s="1"/>
  <c r="A2695" i="11" l="1"/>
  <c r="AJ2694" i="5"/>
  <c r="AD2695" i="5"/>
  <c r="AG2695" i="5" s="1"/>
  <c r="Z2696" i="5"/>
  <c r="AC2696" i="5" s="1"/>
  <c r="A2696" i="11" l="1"/>
  <c r="AJ2695" i="5"/>
  <c r="AD2696" i="5"/>
  <c r="AG2696" i="5" s="1"/>
  <c r="Z2697" i="5"/>
  <c r="AC2697" i="5" s="1"/>
  <c r="A2697" i="11" l="1"/>
  <c r="AJ2696" i="5"/>
  <c r="AD2697" i="5"/>
  <c r="AG2697" i="5" s="1"/>
  <c r="Z2698" i="5"/>
  <c r="AC2698" i="5" s="1"/>
  <c r="A2698" i="11" l="1"/>
  <c r="AJ2697" i="5"/>
  <c r="AD2698" i="5"/>
  <c r="AG2698" i="5" s="1"/>
  <c r="Z2699" i="5"/>
  <c r="AC2699" i="5" s="1"/>
  <c r="A2699" i="11" l="1"/>
  <c r="AJ2698" i="5"/>
  <c r="AD2699" i="5"/>
  <c r="AG2699" i="5" s="1"/>
  <c r="Z2700" i="5"/>
  <c r="AC2700" i="5" s="1"/>
  <c r="A2700" i="11" l="1"/>
  <c r="AJ2699" i="5"/>
  <c r="AD2700" i="5"/>
  <c r="Z2701" i="5"/>
  <c r="AC2701" i="5" s="1"/>
  <c r="AG2700" i="5" l="1"/>
  <c r="A2701" i="11" s="1"/>
  <c r="AE2701" i="5"/>
  <c r="AE2702" i="5" s="1"/>
  <c r="AE2703" i="5" s="1"/>
  <c r="AE2704" i="5" s="1"/>
  <c r="AE2705" i="5" s="1"/>
  <c r="AE2706" i="5" s="1"/>
  <c r="AE2707" i="5" s="1"/>
  <c r="AE2708" i="5" s="1"/>
  <c r="AE2709" i="5" s="1"/>
  <c r="AE2710" i="5" s="1"/>
  <c r="AJ2700" i="5"/>
  <c r="AD2701" i="5"/>
  <c r="Z2702" i="5"/>
  <c r="AC2702" i="5" s="1"/>
  <c r="AG2701" i="5" l="1"/>
  <c r="A2702" i="11" s="1"/>
  <c r="AJ2701" i="5"/>
  <c r="AD2702" i="5"/>
  <c r="AG2702" i="5" s="1"/>
  <c r="Z2703" i="5"/>
  <c r="AC2703" i="5" s="1"/>
  <c r="A2703" i="11" l="1"/>
  <c r="AJ2702" i="5"/>
  <c r="AD2703" i="5"/>
  <c r="AG2703" i="5" s="1"/>
  <c r="Z2704" i="5"/>
  <c r="AC2704" i="5" s="1"/>
  <c r="A2704" i="11" l="1"/>
  <c r="AJ2703" i="5"/>
  <c r="AD2704" i="5"/>
  <c r="AG2704" i="5" s="1"/>
  <c r="Z2705" i="5"/>
  <c r="AC2705" i="5" s="1"/>
  <c r="A2705" i="11" l="1"/>
  <c r="AJ2704" i="5"/>
  <c r="AD2705" i="5"/>
  <c r="AG2705" i="5" s="1"/>
  <c r="Z2706" i="5"/>
  <c r="AC2706" i="5" s="1"/>
  <c r="A2706" i="11" l="1"/>
  <c r="AJ2705" i="5"/>
  <c r="AD2706" i="5"/>
  <c r="AG2706" i="5" s="1"/>
  <c r="Z2707" i="5"/>
  <c r="AC2707" i="5" s="1"/>
  <c r="A2707" i="11" l="1"/>
  <c r="AJ2706" i="5"/>
  <c r="AD2707" i="5"/>
  <c r="AG2707" i="5" s="1"/>
  <c r="Z2708" i="5"/>
  <c r="AC2708" i="5" s="1"/>
  <c r="A2708" i="11" l="1"/>
  <c r="AJ2707" i="5"/>
  <c r="AD2708" i="5"/>
  <c r="AG2708" i="5" s="1"/>
  <c r="Z2709" i="5"/>
  <c r="AC2709" i="5" s="1"/>
  <c r="A2709" i="11" l="1"/>
  <c r="AJ2708" i="5"/>
  <c r="AD2709" i="5"/>
  <c r="AG2709" i="5" s="1"/>
  <c r="Z2710" i="5"/>
  <c r="AC2710" i="5" s="1"/>
  <c r="A2710" i="11" l="1"/>
  <c r="AJ2709" i="5"/>
  <c r="AD2710" i="5"/>
  <c r="Z2711" i="5"/>
  <c r="AC2711" i="5" s="1"/>
  <c r="AG2710" i="5" l="1"/>
  <c r="A2711" i="11" s="1"/>
  <c r="AE2711" i="5"/>
  <c r="AE2712" i="5" s="1"/>
  <c r="AE2713" i="5" s="1"/>
  <c r="AE2714" i="5" s="1"/>
  <c r="AE2715" i="5" s="1"/>
  <c r="AE2716" i="5" s="1"/>
  <c r="AE2717" i="5" s="1"/>
  <c r="AE2718" i="5" s="1"/>
  <c r="AE2719" i="5" s="1"/>
  <c r="AE2720" i="5" s="1"/>
  <c r="AD2711" i="5"/>
  <c r="Z2712" i="5"/>
  <c r="AC2712" i="5" s="1"/>
  <c r="AJ2710" i="5" l="1"/>
  <c r="AG2711" i="5"/>
  <c r="AJ2711" i="5" s="1"/>
  <c r="AD2712" i="5"/>
  <c r="AG2712" i="5" s="1"/>
  <c r="Z2713" i="5"/>
  <c r="AC2713" i="5" s="1"/>
  <c r="A2712" i="11" l="1"/>
  <c r="A2713" i="11"/>
  <c r="AJ2712" i="5"/>
  <c r="AD2713" i="5"/>
  <c r="AG2713" i="5" s="1"/>
  <c r="Z2714" i="5"/>
  <c r="AC2714" i="5" s="1"/>
  <c r="A2714" i="11" l="1"/>
  <c r="AJ2713" i="5"/>
  <c r="AD2714" i="5"/>
  <c r="AG2714" i="5" s="1"/>
  <c r="Z2715" i="5"/>
  <c r="AC2715" i="5" s="1"/>
  <c r="A2715" i="11" l="1"/>
  <c r="AJ2714" i="5"/>
  <c r="AD2715" i="5"/>
  <c r="AG2715" i="5" s="1"/>
  <c r="Z2716" i="5"/>
  <c r="AC2716" i="5" s="1"/>
  <c r="A2716" i="11" l="1"/>
  <c r="AJ2715" i="5"/>
  <c r="AD2716" i="5"/>
  <c r="AG2716" i="5" s="1"/>
  <c r="Z2717" i="5"/>
  <c r="AC2717" i="5" s="1"/>
  <c r="A2717" i="11" l="1"/>
  <c r="AJ2716" i="5"/>
  <c r="AD2717" i="5"/>
  <c r="AG2717" i="5" s="1"/>
  <c r="Z2718" i="5"/>
  <c r="AC2718" i="5" s="1"/>
  <c r="A2718" i="11" l="1"/>
  <c r="AJ2717" i="5"/>
  <c r="AD2718" i="5"/>
  <c r="AG2718" i="5" s="1"/>
  <c r="Z2719" i="5"/>
  <c r="AC2719" i="5" s="1"/>
  <c r="A2719" i="11" l="1"/>
  <c r="AJ2718" i="5"/>
  <c r="AD2719" i="5"/>
  <c r="AG2719" i="5" s="1"/>
  <c r="Z2720" i="5"/>
  <c r="AC2720" i="5" s="1"/>
  <c r="A2720" i="11" l="1"/>
  <c r="AJ2719" i="5"/>
  <c r="AD2720" i="5"/>
  <c r="Z2721" i="5"/>
  <c r="AC2721" i="5" s="1"/>
  <c r="AG2720" i="5" l="1"/>
  <c r="AE2721" i="5"/>
  <c r="AE2722" i="5" s="1"/>
  <c r="AE2723" i="5" s="1"/>
  <c r="AE2724" i="5" s="1"/>
  <c r="AE2725" i="5" s="1"/>
  <c r="AE2726" i="5" s="1"/>
  <c r="AE2727" i="5" s="1"/>
  <c r="AE2728" i="5" s="1"/>
  <c r="AE2729" i="5" s="1"/>
  <c r="AE2730" i="5" s="1"/>
  <c r="A2721" i="11"/>
  <c r="AJ2720" i="5"/>
  <c r="AD2721" i="5"/>
  <c r="Z2722" i="5"/>
  <c r="AC2722" i="5" s="1"/>
  <c r="AG2721" i="5" l="1"/>
  <c r="A2722" i="11" s="1"/>
  <c r="AJ2721" i="5"/>
  <c r="AD2722" i="5"/>
  <c r="AG2722" i="5" s="1"/>
  <c r="Z2723" i="5"/>
  <c r="AC2723" i="5" s="1"/>
  <c r="A2723" i="11" l="1"/>
  <c r="AJ2722" i="5"/>
  <c r="AD2723" i="5"/>
  <c r="AG2723" i="5" s="1"/>
  <c r="Z2724" i="5"/>
  <c r="AC2724" i="5" s="1"/>
  <c r="A2724" i="11" l="1"/>
  <c r="AJ2723" i="5"/>
  <c r="AD2724" i="5"/>
  <c r="AG2724" i="5" s="1"/>
  <c r="Z2725" i="5"/>
  <c r="AC2725" i="5" s="1"/>
  <c r="A2725" i="11" l="1"/>
  <c r="AJ2724" i="5"/>
  <c r="AD2725" i="5"/>
  <c r="AG2725" i="5" s="1"/>
  <c r="Z2726" i="5"/>
  <c r="AC2726" i="5" s="1"/>
  <c r="A2726" i="11" l="1"/>
  <c r="AJ2725" i="5"/>
  <c r="AD2726" i="5"/>
  <c r="AG2726" i="5" s="1"/>
  <c r="Z2727" i="5"/>
  <c r="AC2727" i="5" s="1"/>
  <c r="A2727" i="11" l="1"/>
  <c r="AJ2726" i="5"/>
  <c r="AD2727" i="5"/>
  <c r="AG2727" i="5" s="1"/>
  <c r="Z2728" i="5"/>
  <c r="AC2728" i="5" s="1"/>
  <c r="A2728" i="11" l="1"/>
  <c r="AJ2727" i="5"/>
  <c r="AD2728" i="5"/>
  <c r="AG2728" i="5" s="1"/>
  <c r="Z2729" i="5"/>
  <c r="AC2729" i="5" s="1"/>
  <c r="A2729" i="11" l="1"/>
  <c r="AJ2728" i="5"/>
  <c r="AD2729" i="5"/>
  <c r="AG2729" i="5" s="1"/>
  <c r="Z2730" i="5"/>
  <c r="AC2730" i="5" s="1"/>
  <c r="A2730" i="11" l="1"/>
  <c r="AJ2729" i="5"/>
  <c r="AD2730" i="5"/>
  <c r="Z2731" i="5"/>
  <c r="AC2731" i="5" s="1"/>
  <c r="AG2730" i="5" l="1"/>
  <c r="A2731" i="11" s="1"/>
  <c r="AE2731" i="5"/>
  <c r="AE2732" i="5" s="1"/>
  <c r="AE2733" i="5" s="1"/>
  <c r="AE2734" i="5" s="1"/>
  <c r="AE2735" i="5" s="1"/>
  <c r="AE2736" i="5" s="1"/>
  <c r="AE2737" i="5" s="1"/>
  <c r="AE2738" i="5" s="1"/>
  <c r="AE2739" i="5" s="1"/>
  <c r="AE2740" i="5" s="1"/>
  <c r="AD2731" i="5"/>
  <c r="Z2732" i="5"/>
  <c r="AC2732" i="5" s="1"/>
  <c r="AJ2730" i="5" l="1"/>
  <c r="AG2731" i="5"/>
  <c r="A2732" i="11" s="1"/>
  <c r="AJ2731" i="5"/>
  <c r="AD2732" i="5"/>
  <c r="AG2732" i="5" s="1"/>
  <c r="Z2733" i="5"/>
  <c r="AC2733" i="5" s="1"/>
  <c r="A2733" i="11" l="1"/>
  <c r="AJ2732" i="5"/>
  <c r="AD2733" i="5"/>
  <c r="AG2733" i="5" s="1"/>
  <c r="Z2734" i="5"/>
  <c r="AC2734" i="5" s="1"/>
  <c r="A2734" i="11" l="1"/>
  <c r="AJ2733" i="5"/>
  <c r="AD2734" i="5"/>
  <c r="AG2734" i="5" s="1"/>
  <c r="Z2735" i="5"/>
  <c r="AC2735" i="5" s="1"/>
  <c r="A2735" i="11" l="1"/>
  <c r="AJ2734" i="5"/>
  <c r="AD2735" i="5"/>
  <c r="AG2735" i="5" s="1"/>
  <c r="Z2736" i="5"/>
  <c r="AC2736" i="5" s="1"/>
  <c r="A2736" i="11" l="1"/>
  <c r="AJ2735" i="5"/>
  <c r="AD2736" i="5"/>
  <c r="AG2736" i="5" s="1"/>
  <c r="Z2737" i="5"/>
  <c r="AC2737" i="5" s="1"/>
  <c r="A2737" i="11" l="1"/>
  <c r="AJ2736" i="5"/>
  <c r="AD2737" i="5"/>
  <c r="AG2737" i="5" s="1"/>
  <c r="Z2738" i="5"/>
  <c r="AC2738" i="5" s="1"/>
  <c r="A2738" i="11" l="1"/>
  <c r="AJ2737" i="5"/>
  <c r="AD2738" i="5"/>
  <c r="AG2738" i="5" s="1"/>
  <c r="Z2739" i="5"/>
  <c r="AC2739" i="5" s="1"/>
  <c r="A2739" i="11" l="1"/>
  <c r="AJ2738" i="5"/>
  <c r="AD2739" i="5"/>
  <c r="AG2739" i="5" s="1"/>
  <c r="Z2740" i="5"/>
  <c r="AC2740" i="5" s="1"/>
  <c r="A2740" i="11" l="1"/>
  <c r="AJ2739" i="5"/>
  <c r="AD2740" i="5"/>
  <c r="Z2741" i="5"/>
  <c r="AC2741" i="5" s="1"/>
  <c r="AE2741" i="5" l="1"/>
  <c r="AE2742" i="5" s="1"/>
  <c r="AE2743" i="5" s="1"/>
  <c r="AE2744" i="5" s="1"/>
  <c r="AE2745" i="5" s="1"/>
  <c r="AE2746" i="5" s="1"/>
  <c r="AE2747" i="5" s="1"/>
  <c r="AE2748" i="5" s="1"/>
  <c r="AE2749" i="5" s="1"/>
  <c r="AE2750" i="5" s="1"/>
  <c r="AG2740" i="5"/>
  <c r="A2741" i="11" s="1"/>
  <c r="AD2741" i="5"/>
  <c r="Z2742" i="5"/>
  <c r="AC2742" i="5" s="1"/>
  <c r="AG2741" i="5" l="1"/>
  <c r="A2742" i="11" s="1"/>
  <c r="AJ2740" i="5"/>
  <c r="AJ2741" i="5"/>
  <c r="AD2742" i="5"/>
  <c r="AG2742" i="5" s="1"/>
  <c r="Z2743" i="5"/>
  <c r="AC2743" i="5" s="1"/>
  <c r="A2743" i="11" l="1"/>
  <c r="AJ2742" i="5"/>
  <c r="AD2743" i="5"/>
  <c r="AG2743" i="5" s="1"/>
  <c r="Z2744" i="5"/>
  <c r="AC2744" i="5" s="1"/>
  <c r="A2744" i="11" l="1"/>
  <c r="AJ2743" i="5"/>
  <c r="AD2744" i="5"/>
  <c r="AG2744" i="5" s="1"/>
  <c r="Z2745" i="5"/>
  <c r="AC2745" i="5" s="1"/>
  <c r="A2745" i="11" l="1"/>
  <c r="AJ2744" i="5"/>
  <c r="AD2745" i="5"/>
  <c r="AG2745" i="5" s="1"/>
  <c r="Z2746" i="5"/>
  <c r="AC2746" i="5" s="1"/>
  <c r="A2746" i="11" l="1"/>
  <c r="AJ2745" i="5"/>
  <c r="AD2746" i="5"/>
  <c r="AG2746" i="5" s="1"/>
  <c r="Z2747" i="5"/>
  <c r="AC2747" i="5" s="1"/>
  <c r="A2747" i="11" l="1"/>
  <c r="AJ2746" i="5"/>
  <c r="AD2747" i="5"/>
  <c r="AG2747" i="5" s="1"/>
  <c r="Z2748" i="5"/>
  <c r="AC2748" i="5" s="1"/>
  <c r="A2748" i="11" l="1"/>
  <c r="AJ2747" i="5"/>
  <c r="AD2748" i="5"/>
  <c r="AG2748" i="5" s="1"/>
  <c r="Z2749" i="5"/>
  <c r="AC2749" i="5" s="1"/>
  <c r="A2749" i="11" l="1"/>
  <c r="AJ2748" i="5"/>
  <c r="AD2749" i="5"/>
  <c r="AG2749" i="5" s="1"/>
  <c r="Z2750" i="5"/>
  <c r="AC2750" i="5" s="1"/>
  <c r="A2750" i="11" l="1"/>
  <c r="AJ2749" i="5"/>
  <c r="AD2750" i="5"/>
  <c r="Z2751" i="5"/>
  <c r="AC2751" i="5" s="1"/>
  <c r="AG2750" i="5" l="1"/>
  <c r="A2751" i="11" s="1"/>
  <c r="AE2751" i="5"/>
  <c r="AE2752" i="5" s="1"/>
  <c r="AE2753" i="5" s="1"/>
  <c r="AE2754" i="5" s="1"/>
  <c r="AE2755" i="5" s="1"/>
  <c r="AE2756" i="5" s="1"/>
  <c r="AE2757" i="5" s="1"/>
  <c r="AE2758" i="5" s="1"/>
  <c r="AE2759" i="5" s="1"/>
  <c r="AE2760" i="5" s="1"/>
  <c r="AD2751" i="5"/>
  <c r="Z2752" i="5"/>
  <c r="AC2752" i="5" s="1"/>
  <c r="AJ2750" i="5" l="1"/>
  <c r="AG2751" i="5"/>
  <c r="AJ2751" i="5" s="1"/>
  <c r="AD2752" i="5"/>
  <c r="AG2752" i="5" s="1"/>
  <c r="Z2753" i="5"/>
  <c r="AC2753" i="5" s="1"/>
  <c r="A2752" i="11" l="1"/>
  <c r="A2753" i="11"/>
  <c r="AJ2752" i="5"/>
  <c r="AD2753" i="5"/>
  <c r="AG2753" i="5" s="1"/>
  <c r="Z2754" i="5"/>
  <c r="AC2754" i="5" s="1"/>
  <c r="A2754" i="11" l="1"/>
  <c r="AJ2753" i="5"/>
  <c r="AD2754" i="5"/>
  <c r="AG2754" i="5" s="1"/>
  <c r="Z2755" i="5"/>
  <c r="AC2755" i="5" s="1"/>
  <c r="A2755" i="11" l="1"/>
  <c r="AJ2754" i="5"/>
  <c r="AD2755" i="5"/>
  <c r="AG2755" i="5" s="1"/>
  <c r="Z2756" i="5"/>
  <c r="AC2756" i="5" s="1"/>
  <c r="A2756" i="11" l="1"/>
  <c r="AJ2755" i="5"/>
  <c r="AD2756" i="5"/>
  <c r="AG2756" i="5" s="1"/>
  <c r="Z2757" i="5"/>
  <c r="AC2757" i="5" s="1"/>
  <c r="A2757" i="11" l="1"/>
  <c r="AJ2756" i="5"/>
  <c r="AD2757" i="5"/>
  <c r="AG2757" i="5" s="1"/>
  <c r="Z2758" i="5"/>
  <c r="AC2758" i="5" s="1"/>
  <c r="A2758" i="11" l="1"/>
  <c r="AJ2757" i="5"/>
  <c r="AD2758" i="5"/>
  <c r="AG2758" i="5" s="1"/>
  <c r="Z2759" i="5"/>
  <c r="AC2759" i="5" s="1"/>
  <c r="A2759" i="11" l="1"/>
  <c r="AJ2758" i="5"/>
  <c r="AD2759" i="5"/>
  <c r="AG2759" i="5" s="1"/>
  <c r="Z2760" i="5"/>
  <c r="AC2760" i="5" s="1"/>
  <c r="A2760" i="11" l="1"/>
  <c r="AJ2759" i="5"/>
  <c r="AD2760" i="5"/>
  <c r="Z2761" i="5"/>
  <c r="AC2761" i="5" s="1"/>
  <c r="AG2760" i="5" l="1"/>
  <c r="A2761" i="11" s="1"/>
  <c r="AE2761" i="5"/>
  <c r="AE2762" i="5" s="1"/>
  <c r="AE2763" i="5" s="1"/>
  <c r="AE2764" i="5" s="1"/>
  <c r="AE2765" i="5" s="1"/>
  <c r="AE2766" i="5" s="1"/>
  <c r="AE2767" i="5" s="1"/>
  <c r="AE2768" i="5" s="1"/>
  <c r="AE2769" i="5" s="1"/>
  <c r="AE2770" i="5" s="1"/>
  <c r="AJ2760" i="5"/>
  <c r="AD2761" i="5"/>
  <c r="Z2762" i="5"/>
  <c r="AC2762" i="5" s="1"/>
  <c r="AG2761" i="5" l="1"/>
  <c r="A2762" i="11" s="1"/>
  <c r="AD2762" i="5"/>
  <c r="AG2762" i="5" s="1"/>
  <c r="Z2763" i="5"/>
  <c r="AC2763" i="5" s="1"/>
  <c r="AJ2761" i="5" l="1"/>
  <c r="A2763" i="11"/>
  <c r="AJ2762" i="5"/>
  <c r="AD2763" i="5"/>
  <c r="AG2763" i="5" s="1"/>
  <c r="Z2764" i="5"/>
  <c r="AC2764" i="5" s="1"/>
  <c r="A2764" i="11" l="1"/>
  <c r="AJ2763" i="5"/>
  <c r="AD2764" i="5"/>
  <c r="AG2764" i="5" s="1"/>
  <c r="Z2765" i="5"/>
  <c r="AC2765" i="5" s="1"/>
  <c r="A2765" i="11" l="1"/>
  <c r="AJ2764" i="5"/>
  <c r="AD2765" i="5"/>
  <c r="AG2765" i="5" s="1"/>
  <c r="Z2766" i="5"/>
  <c r="AC2766" i="5" s="1"/>
  <c r="A2766" i="11" l="1"/>
  <c r="AJ2765" i="5"/>
  <c r="AD2766" i="5"/>
  <c r="AG2766" i="5" s="1"/>
  <c r="Z2767" i="5"/>
  <c r="AC2767" i="5" s="1"/>
  <c r="A2767" i="11" l="1"/>
  <c r="AJ2766" i="5"/>
  <c r="AD2767" i="5"/>
  <c r="AG2767" i="5" s="1"/>
  <c r="Z2768" i="5"/>
  <c r="AC2768" i="5" s="1"/>
  <c r="A2768" i="11" l="1"/>
  <c r="AJ2767" i="5"/>
  <c r="AD2768" i="5"/>
  <c r="AG2768" i="5" s="1"/>
  <c r="Z2769" i="5"/>
  <c r="AC2769" i="5" s="1"/>
  <c r="A2769" i="11" l="1"/>
  <c r="AJ2768" i="5"/>
  <c r="AD2769" i="5"/>
  <c r="AG2769" i="5" s="1"/>
  <c r="Z2770" i="5"/>
  <c r="AC2770" i="5" s="1"/>
  <c r="A2770" i="11" l="1"/>
  <c r="AJ2769" i="5"/>
  <c r="AD2770" i="5"/>
  <c r="Z2771" i="5"/>
  <c r="AC2771" i="5" s="1"/>
  <c r="AG2770" i="5" l="1"/>
  <c r="A2771" i="11" s="1"/>
  <c r="AE2771" i="5"/>
  <c r="AE2772" i="5" s="1"/>
  <c r="AE2773" i="5" s="1"/>
  <c r="AE2774" i="5" s="1"/>
  <c r="AE2775" i="5" s="1"/>
  <c r="AE2776" i="5" s="1"/>
  <c r="AE2777" i="5" s="1"/>
  <c r="AE2778" i="5" s="1"/>
  <c r="AE2779" i="5" s="1"/>
  <c r="AE2780" i="5" s="1"/>
  <c r="AD2771" i="5"/>
  <c r="Z2772" i="5"/>
  <c r="AC2772" i="5" s="1"/>
  <c r="AJ2770" i="5" l="1"/>
  <c r="AG2771" i="5"/>
  <c r="A2772" i="11" s="1"/>
  <c r="AD2772" i="5"/>
  <c r="AG2772" i="5" s="1"/>
  <c r="Z2773" i="5"/>
  <c r="AC2773" i="5" s="1"/>
  <c r="AJ2771" i="5" l="1"/>
  <c r="A2773" i="11"/>
  <c r="AJ2772" i="5"/>
  <c r="AD2773" i="5"/>
  <c r="AG2773" i="5" s="1"/>
  <c r="Z2774" i="5"/>
  <c r="AC2774" i="5" s="1"/>
  <c r="A2774" i="11" l="1"/>
  <c r="AJ2773" i="5"/>
  <c r="AD2774" i="5"/>
  <c r="AG2774" i="5" s="1"/>
  <c r="Z2775" i="5"/>
  <c r="AC2775" i="5" s="1"/>
  <c r="A2775" i="11" l="1"/>
  <c r="AJ2774" i="5"/>
  <c r="AD2775" i="5"/>
  <c r="AG2775" i="5" s="1"/>
  <c r="Z2776" i="5"/>
  <c r="AC2776" i="5" s="1"/>
  <c r="A2776" i="11" l="1"/>
  <c r="AJ2775" i="5"/>
  <c r="AD2776" i="5"/>
  <c r="AG2776" i="5" s="1"/>
  <c r="Z2777" i="5"/>
  <c r="AC2777" i="5" s="1"/>
  <c r="A2777" i="11" l="1"/>
  <c r="AJ2776" i="5"/>
  <c r="AD2777" i="5"/>
  <c r="AG2777" i="5" s="1"/>
  <c r="Z2778" i="5"/>
  <c r="AC2778" i="5" s="1"/>
  <c r="A2778" i="11" l="1"/>
  <c r="AJ2777" i="5"/>
  <c r="AD2778" i="5"/>
  <c r="AG2778" i="5" s="1"/>
  <c r="Z2779" i="5"/>
  <c r="AC2779" i="5" s="1"/>
  <c r="A2779" i="11" l="1"/>
  <c r="AJ2778" i="5"/>
  <c r="AD2779" i="5"/>
  <c r="AG2779" i="5" s="1"/>
  <c r="Z2780" i="5"/>
  <c r="AC2780" i="5" s="1"/>
  <c r="A2780" i="11" l="1"/>
  <c r="AJ2779" i="5"/>
  <c r="AD2780" i="5"/>
  <c r="Z2781" i="5"/>
  <c r="AC2781" i="5" s="1"/>
  <c r="AE2781" i="5" l="1"/>
  <c r="AE2782" i="5" s="1"/>
  <c r="AE2783" i="5" s="1"/>
  <c r="AE2784" i="5" s="1"/>
  <c r="AE2785" i="5" s="1"/>
  <c r="AE2786" i="5" s="1"/>
  <c r="AE2787" i="5" s="1"/>
  <c r="AE2788" i="5" s="1"/>
  <c r="AE2789" i="5" s="1"/>
  <c r="AE2790" i="5" s="1"/>
  <c r="AG2780" i="5"/>
  <c r="A2781" i="11" s="1"/>
  <c r="AD2781" i="5"/>
  <c r="Z2782" i="5"/>
  <c r="AC2782" i="5" s="1"/>
  <c r="AG2781" i="5" l="1"/>
  <c r="AJ2780" i="5"/>
  <c r="A2782" i="11"/>
  <c r="AJ2781" i="5"/>
  <c r="AD2782" i="5"/>
  <c r="AG2782" i="5" s="1"/>
  <c r="Z2783" i="5"/>
  <c r="AC2783" i="5" s="1"/>
  <c r="A2783" i="11" l="1"/>
  <c r="AJ2782" i="5"/>
  <c r="AD2783" i="5"/>
  <c r="AG2783" i="5" s="1"/>
  <c r="Z2784" i="5"/>
  <c r="AC2784" i="5" s="1"/>
  <c r="A2784" i="11" l="1"/>
  <c r="AJ2783" i="5"/>
  <c r="AD2784" i="5"/>
  <c r="AG2784" i="5" s="1"/>
  <c r="Z2785" i="5"/>
  <c r="AC2785" i="5" s="1"/>
  <c r="A2785" i="11" l="1"/>
  <c r="AJ2784" i="5"/>
  <c r="AD2785" i="5"/>
  <c r="AG2785" i="5" s="1"/>
  <c r="Z2786" i="5"/>
  <c r="AC2786" i="5" s="1"/>
  <c r="A2786" i="11" l="1"/>
  <c r="AJ2785" i="5"/>
  <c r="AD2786" i="5"/>
  <c r="AG2786" i="5" s="1"/>
  <c r="Z2787" i="5"/>
  <c r="AC2787" i="5" s="1"/>
  <c r="A2787" i="11" l="1"/>
  <c r="AJ2786" i="5"/>
  <c r="AD2787" i="5"/>
  <c r="AG2787" i="5" s="1"/>
  <c r="Z2788" i="5"/>
  <c r="AC2788" i="5" s="1"/>
  <c r="A2788" i="11" l="1"/>
  <c r="AJ2787" i="5"/>
  <c r="AD2788" i="5"/>
  <c r="AG2788" i="5" s="1"/>
  <c r="Z2789" i="5"/>
  <c r="AC2789" i="5" s="1"/>
  <c r="A2789" i="11" l="1"/>
  <c r="AJ2788" i="5"/>
  <c r="AD2789" i="5"/>
  <c r="AG2789" i="5" s="1"/>
  <c r="Z2790" i="5"/>
  <c r="AC2790" i="5" s="1"/>
  <c r="A2790" i="11" l="1"/>
  <c r="AJ2789" i="5"/>
  <c r="AD2790" i="5"/>
  <c r="Z2791" i="5"/>
  <c r="AC2791" i="5" s="1"/>
  <c r="AG2790" i="5" l="1"/>
  <c r="A2791" i="11" s="1"/>
  <c r="AE2791" i="5"/>
  <c r="AE2792" i="5" s="1"/>
  <c r="AE2793" i="5" s="1"/>
  <c r="AE2794" i="5" s="1"/>
  <c r="AE2795" i="5" s="1"/>
  <c r="AE2796" i="5" s="1"/>
  <c r="AE2797" i="5" s="1"/>
  <c r="AE2798" i="5" s="1"/>
  <c r="AE2799" i="5" s="1"/>
  <c r="AE2800" i="5" s="1"/>
  <c r="AJ2790" i="5"/>
  <c r="AD2791" i="5"/>
  <c r="AG2791" i="5" s="1"/>
  <c r="Z2792" i="5"/>
  <c r="AC2792" i="5" s="1"/>
  <c r="A2792" i="11" l="1"/>
  <c r="AJ2791" i="5"/>
  <c r="AD2792" i="5"/>
  <c r="AG2792" i="5" s="1"/>
  <c r="Z2793" i="5"/>
  <c r="AC2793" i="5" s="1"/>
  <c r="A2793" i="11" l="1"/>
  <c r="AJ2792" i="5"/>
  <c r="AD2793" i="5"/>
  <c r="AG2793" i="5" s="1"/>
  <c r="Z2794" i="5"/>
  <c r="AC2794" i="5" s="1"/>
  <c r="A2794" i="11" l="1"/>
  <c r="AJ2793" i="5"/>
  <c r="AD2794" i="5"/>
  <c r="AG2794" i="5" s="1"/>
  <c r="Z2795" i="5"/>
  <c r="AC2795" i="5" s="1"/>
  <c r="A2795" i="11" l="1"/>
  <c r="AJ2794" i="5"/>
  <c r="AD2795" i="5"/>
  <c r="AG2795" i="5" s="1"/>
  <c r="Z2796" i="5"/>
  <c r="AC2796" i="5" s="1"/>
  <c r="A2796" i="11" l="1"/>
  <c r="AJ2795" i="5"/>
  <c r="AD2796" i="5"/>
  <c r="AG2796" i="5" s="1"/>
  <c r="Z2797" i="5"/>
  <c r="AC2797" i="5" s="1"/>
  <c r="A2797" i="11" l="1"/>
  <c r="AJ2796" i="5"/>
  <c r="AD2797" i="5"/>
  <c r="AG2797" i="5" s="1"/>
  <c r="Z2798" i="5"/>
  <c r="AC2798" i="5" s="1"/>
  <c r="A2798" i="11" l="1"/>
  <c r="AJ2797" i="5"/>
  <c r="AD2798" i="5"/>
  <c r="AG2798" i="5" s="1"/>
  <c r="Z2799" i="5"/>
  <c r="AC2799" i="5" s="1"/>
  <c r="A2799" i="11" l="1"/>
  <c r="AJ2798" i="5"/>
  <c r="AD2799" i="5"/>
  <c r="AG2799" i="5" s="1"/>
  <c r="Z2800" i="5"/>
  <c r="AC2800" i="5" s="1"/>
  <c r="A2800" i="11" l="1"/>
  <c r="AJ2799" i="5"/>
  <c r="AD2800" i="5"/>
  <c r="Z2801" i="5"/>
  <c r="AC2801" i="5" s="1"/>
  <c r="AE2801" i="5" l="1"/>
  <c r="AE2802" i="5" s="1"/>
  <c r="AE2803" i="5" s="1"/>
  <c r="AE2804" i="5" s="1"/>
  <c r="AE2805" i="5" s="1"/>
  <c r="AE2806" i="5" s="1"/>
  <c r="AE2807" i="5" s="1"/>
  <c r="AE2808" i="5" s="1"/>
  <c r="AE2809" i="5" s="1"/>
  <c r="AE2810" i="5" s="1"/>
  <c r="AG2800" i="5"/>
  <c r="AJ2800" i="5" s="1"/>
  <c r="AD2801" i="5"/>
  <c r="Z2802" i="5"/>
  <c r="AC2802" i="5" s="1"/>
  <c r="AG2801" i="5" l="1"/>
  <c r="A2801" i="11"/>
  <c r="A2802" i="11"/>
  <c r="AJ2801" i="5"/>
  <c r="AD2802" i="5"/>
  <c r="AG2802" i="5" s="1"/>
  <c r="Z2803" i="5"/>
  <c r="AC2803" i="5" s="1"/>
  <c r="A2803" i="11" l="1"/>
  <c r="AJ2802" i="5"/>
  <c r="AD2803" i="5"/>
  <c r="AG2803" i="5" s="1"/>
  <c r="Z2804" i="5"/>
  <c r="AC2804" i="5" s="1"/>
  <c r="A2804" i="11" l="1"/>
  <c r="AJ2803" i="5"/>
  <c r="AD2804" i="5"/>
  <c r="AG2804" i="5" s="1"/>
  <c r="Z2805" i="5"/>
  <c r="AC2805" i="5" s="1"/>
  <c r="A2805" i="11" l="1"/>
  <c r="AJ2804" i="5"/>
  <c r="AD2805" i="5"/>
  <c r="AG2805" i="5" s="1"/>
  <c r="Z2806" i="5"/>
  <c r="AC2806" i="5" s="1"/>
  <c r="A2806" i="11" l="1"/>
  <c r="AJ2805" i="5"/>
  <c r="AD2806" i="5"/>
  <c r="AG2806" i="5" s="1"/>
  <c r="Z2807" i="5"/>
  <c r="AC2807" i="5" s="1"/>
  <c r="A2807" i="11" l="1"/>
  <c r="AJ2806" i="5"/>
  <c r="AD2807" i="5"/>
  <c r="AG2807" i="5" s="1"/>
  <c r="Z2808" i="5"/>
  <c r="AC2808" i="5" s="1"/>
  <c r="A2808" i="11" l="1"/>
  <c r="AJ2807" i="5"/>
  <c r="AD2808" i="5"/>
  <c r="AG2808" i="5" s="1"/>
  <c r="Z2809" i="5"/>
  <c r="AC2809" i="5" s="1"/>
  <c r="A2809" i="11" l="1"/>
  <c r="AJ2808" i="5"/>
  <c r="AD2809" i="5"/>
  <c r="AG2809" i="5" s="1"/>
  <c r="Z2810" i="5"/>
  <c r="AC2810" i="5" s="1"/>
  <c r="A2810" i="11" l="1"/>
  <c r="AJ2809" i="5"/>
  <c r="AD2810" i="5"/>
  <c r="Z2811" i="5"/>
  <c r="AC2811" i="5" s="1"/>
  <c r="AG2810" i="5" l="1"/>
  <c r="AE2811" i="5"/>
  <c r="AE2812" i="5" s="1"/>
  <c r="AE2813" i="5" s="1"/>
  <c r="AE2814" i="5" s="1"/>
  <c r="AE2815" i="5" s="1"/>
  <c r="AE2816" i="5" s="1"/>
  <c r="AE2817" i="5" s="1"/>
  <c r="AE2818" i="5" s="1"/>
  <c r="AE2819" i="5" s="1"/>
  <c r="AE2820" i="5" s="1"/>
  <c r="A2811" i="11"/>
  <c r="AJ2810" i="5"/>
  <c r="AD2811" i="5"/>
  <c r="Z2812" i="5"/>
  <c r="AC2812" i="5" s="1"/>
  <c r="AG2811" i="5" l="1"/>
  <c r="A2812" i="11"/>
  <c r="AJ2811" i="5"/>
  <c r="AD2812" i="5"/>
  <c r="AG2812" i="5" s="1"/>
  <c r="Z2813" i="5"/>
  <c r="AC2813" i="5" s="1"/>
  <c r="A2813" i="11" l="1"/>
  <c r="AJ2812" i="5"/>
  <c r="AD2813" i="5"/>
  <c r="AG2813" i="5" s="1"/>
  <c r="Z2814" i="5"/>
  <c r="AC2814" i="5" s="1"/>
  <c r="A2814" i="11" l="1"/>
  <c r="AJ2813" i="5"/>
  <c r="AD2814" i="5"/>
  <c r="AG2814" i="5" s="1"/>
  <c r="Z2815" i="5"/>
  <c r="AC2815" i="5" s="1"/>
  <c r="A2815" i="11" l="1"/>
  <c r="AJ2814" i="5"/>
  <c r="AD2815" i="5"/>
  <c r="AG2815" i="5" s="1"/>
  <c r="Z2816" i="5"/>
  <c r="AC2816" i="5" s="1"/>
  <c r="A2816" i="11" l="1"/>
  <c r="AJ2815" i="5"/>
  <c r="AD2816" i="5"/>
  <c r="AG2816" i="5" s="1"/>
  <c r="Z2817" i="5"/>
  <c r="AC2817" i="5" s="1"/>
  <c r="A2817" i="11" l="1"/>
  <c r="AJ2816" i="5"/>
  <c r="AD2817" i="5"/>
  <c r="AG2817" i="5" s="1"/>
  <c r="Z2818" i="5"/>
  <c r="AC2818" i="5" s="1"/>
  <c r="A2818" i="11" l="1"/>
  <c r="AJ2817" i="5"/>
  <c r="AD2818" i="5"/>
  <c r="AG2818" i="5" s="1"/>
  <c r="Z2819" i="5"/>
  <c r="AC2819" i="5" s="1"/>
  <c r="A2819" i="11" l="1"/>
  <c r="AJ2818" i="5"/>
  <c r="AD2819" i="5"/>
  <c r="AG2819" i="5" s="1"/>
  <c r="Z2820" i="5"/>
  <c r="AC2820" i="5" s="1"/>
  <c r="A2820" i="11" l="1"/>
  <c r="AJ2819" i="5"/>
  <c r="AD2820" i="5"/>
  <c r="Z2821" i="5"/>
  <c r="AC2821" i="5" s="1"/>
  <c r="AE2821" i="5" l="1"/>
  <c r="AE2822" i="5" s="1"/>
  <c r="AE2823" i="5" s="1"/>
  <c r="AE2824" i="5" s="1"/>
  <c r="AE2825" i="5" s="1"/>
  <c r="AE2826" i="5" s="1"/>
  <c r="AE2827" i="5" s="1"/>
  <c r="AE2828" i="5" s="1"/>
  <c r="AE2829" i="5" s="1"/>
  <c r="AE2830" i="5" s="1"/>
  <c r="AG2820" i="5"/>
  <c r="A2821" i="11" s="1"/>
  <c r="AD2821" i="5"/>
  <c r="Z2822" i="5"/>
  <c r="AC2822" i="5" s="1"/>
  <c r="AJ2820" i="5" l="1"/>
  <c r="AG2821" i="5"/>
  <c r="AJ2821" i="5" s="1"/>
  <c r="AD2822" i="5"/>
  <c r="AG2822" i="5" s="1"/>
  <c r="Z2823" i="5"/>
  <c r="AC2823" i="5" s="1"/>
  <c r="A2822" i="11" l="1"/>
  <c r="A2823" i="11"/>
  <c r="AJ2822" i="5"/>
  <c r="AD2823" i="5"/>
  <c r="AG2823" i="5" s="1"/>
  <c r="Z2824" i="5"/>
  <c r="AC2824" i="5" s="1"/>
  <c r="A2824" i="11" l="1"/>
  <c r="AJ2823" i="5"/>
  <c r="AD2824" i="5"/>
  <c r="AG2824" i="5" s="1"/>
  <c r="Z2825" i="5"/>
  <c r="AC2825" i="5" s="1"/>
  <c r="A2825" i="11" l="1"/>
  <c r="AJ2824" i="5"/>
  <c r="AD2825" i="5"/>
  <c r="AG2825" i="5" s="1"/>
  <c r="Z2826" i="5"/>
  <c r="AC2826" i="5" s="1"/>
  <c r="A2826" i="11" l="1"/>
  <c r="AJ2825" i="5"/>
  <c r="AD2826" i="5"/>
  <c r="AG2826" i="5" s="1"/>
  <c r="Z2827" i="5"/>
  <c r="AC2827" i="5" s="1"/>
  <c r="A2827" i="11" l="1"/>
  <c r="AJ2826" i="5"/>
  <c r="AD2827" i="5"/>
  <c r="AG2827" i="5" s="1"/>
  <c r="Z2828" i="5"/>
  <c r="AC2828" i="5" s="1"/>
  <c r="A2828" i="11" l="1"/>
  <c r="AJ2827" i="5"/>
  <c r="AD2828" i="5"/>
  <c r="AG2828" i="5" s="1"/>
  <c r="Z2829" i="5"/>
  <c r="AC2829" i="5" s="1"/>
  <c r="A2829" i="11" l="1"/>
  <c r="AJ2828" i="5"/>
  <c r="AD2829" i="5"/>
  <c r="AG2829" i="5" s="1"/>
  <c r="Z2830" i="5"/>
  <c r="AC2830" i="5" s="1"/>
  <c r="A2830" i="11" l="1"/>
  <c r="AJ2829" i="5"/>
  <c r="AD2830" i="5"/>
  <c r="Z2831" i="5"/>
  <c r="AC2831" i="5" s="1"/>
  <c r="AG2830" i="5" l="1"/>
  <c r="A2831" i="11" s="1"/>
  <c r="AE2831" i="5"/>
  <c r="AE2832" i="5" s="1"/>
  <c r="AE2833" i="5" s="1"/>
  <c r="AE2834" i="5" s="1"/>
  <c r="AE2835" i="5" s="1"/>
  <c r="AE2836" i="5" s="1"/>
  <c r="AE2837" i="5" s="1"/>
  <c r="AE2838" i="5" s="1"/>
  <c r="AE2839" i="5" s="1"/>
  <c r="AE2840" i="5" s="1"/>
  <c r="AD2831" i="5"/>
  <c r="Z2832" i="5"/>
  <c r="AC2832" i="5" s="1"/>
  <c r="AJ2830" i="5" l="1"/>
  <c r="AG2831" i="5"/>
  <c r="A2832" i="11" s="1"/>
  <c r="AD2832" i="5"/>
  <c r="AG2832" i="5" s="1"/>
  <c r="Z2833" i="5"/>
  <c r="AC2833" i="5" s="1"/>
  <c r="AJ2831" i="5" l="1"/>
  <c r="A2833" i="11"/>
  <c r="AJ2832" i="5"/>
  <c r="AD2833" i="5"/>
  <c r="AG2833" i="5" s="1"/>
  <c r="Z2834" i="5"/>
  <c r="AC2834" i="5" s="1"/>
  <c r="A2834" i="11" l="1"/>
  <c r="AJ2833" i="5"/>
  <c r="AD2834" i="5"/>
  <c r="AG2834" i="5" s="1"/>
  <c r="Z2835" i="5"/>
  <c r="AC2835" i="5" s="1"/>
  <c r="A2835" i="11" l="1"/>
  <c r="AJ2834" i="5"/>
  <c r="AD2835" i="5"/>
  <c r="AG2835" i="5" s="1"/>
  <c r="Z2836" i="5"/>
  <c r="AC2836" i="5" s="1"/>
  <c r="A2836" i="11" l="1"/>
  <c r="AJ2835" i="5"/>
  <c r="AD2836" i="5"/>
  <c r="AG2836" i="5" s="1"/>
  <c r="Z2837" i="5"/>
  <c r="AC2837" i="5" s="1"/>
  <c r="A2837" i="11" l="1"/>
  <c r="AJ2836" i="5"/>
  <c r="AD2837" i="5"/>
  <c r="AG2837" i="5" s="1"/>
  <c r="Z2838" i="5"/>
  <c r="AC2838" i="5" s="1"/>
  <c r="A2838" i="11" l="1"/>
  <c r="AJ2837" i="5"/>
  <c r="AD2838" i="5"/>
  <c r="AG2838" i="5" s="1"/>
  <c r="Z2839" i="5"/>
  <c r="AC2839" i="5" s="1"/>
  <c r="A2839" i="11" l="1"/>
  <c r="AJ2838" i="5"/>
  <c r="AD2839" i="5"/>
  <c r="AG2839" i="5" s="1"/>
  <c r="Z2840" i="5"/>
  <c r="AC2840" i="5" s="1"/>
  <c r="A2840" i="11" l="1"/>
  <c r="AJ2839" i="5"/>
  <c r="AD2840" i="5"/>
  <c r="Z2841" i="5"/>
  <c r="AC2841" i="5" s="1"/>
  <c r="AG2840" i="5" l="1"/>
  <c r="A2841" i="11" s="1"/>
  <c r="AE2841" i="5"/>
  <c r="AE2842" i="5" s="1"/>
  <c r="AE2843" i="5" s="1"/>
  <c r="AE2844" i="5" s="1"/>
  <c r="AE2845" i="5" s="1"/>
  <c r="AE2846" i="5" s="1"/>
  <c r="AE2847" i="5" s="1"/>
  <c r="AE2848" i="5" s="1"/>
  <c r="AE2849" i="5" s="1"/>
  <c r="AE2850" i="5" s="1"/>
  <c r="AJ2840" i="5"/>
  <c r="AD2841" i="5"/>
  <c r="Z2842" i="5"/>
  <c r="AC2842" i="5" s="1"/>
  <c r="AG2841" i="5" l="1"/>
  <c r="A2842" i="11" s="1"/>
  <c r="AD2842" i="5"/>
  <c r="AG2842" i="5" s="1"/>
  <c r="Z2843" i="5"/>
  <c r="AC2843" i="5" s="1"/>
  <c r="AJ2841" i="5" l="1"/>
  <c r="A2843" i="11"/>
  <c r="AJ2842" i="5"/>
  <c r="AD2843" i="5"/>
  <c r="AG2843" i="5" s="1"/>
  <c r="Z2844" i="5"/>
  <c r="AC2844" i="5" s="1"/>
  <c r="A2844" i="11" l="1"/>
  <c r="AJ2843" i="5"/>
  <c r="AD2844" i="5"/>
  <c r="AG2844" i="5" s="1"/>
  <c r="Z2845" i="5"/>
  <c r="AC2845" i="5" s="1"/>
  <c r="A2845" i="11" l="1"/>
  <c r="AJ2844" i="5"/>
  <c r="AD2845" i="5"/>
  <c r="AG2845" i="5" s="1"/>
  <c r="Z2846" i="5"/>
  <c r="AC2846" i="5" s="1"/>
  <c r="A2846" i="11" l="1"/>
  <c r="AJ2845" i="5"/>
  <c r="AD2846" i="5"/>
  <c r="AG2846" i="5" s="1"/>
  <c r="Z2847" i="5"/>
  <c r="AC2847" i="5" s="1"/>
  <c r="A2847" i="11" l="1"/>
  <c r="AJ2846" i="5"/>
  <c r="AD2847" i="5"/>
  <c r="AG2847" i="5" s="1"/>
  <c r="Z2848" i="5"/>
  <c r="AC2848" i="5" s="1"/>
  <c r="A2848" i="11" l="1"/>
  <c r="AJ2847" i="5"/>
  <c r="AD2848" i="5"/>
  <c r="AG2848" i="5" s="1"/>
  <c r="Z2849" i="5"/>
  <c r="AC2849" i="5" s="1"/>
  <c r="A2849" i="11" l="1"/>
  <c r="AJ2848" i="5"/>
  <c r="AD2849" i="5"/>
  <c r="AG2849" i="5" s="1"/>
  <c r="Z2850" i="5"/>
  <c r="AC2850" i="5" s="1"/>
  <c r="A2850" i="11" l="1"/>
  <c r="AJ2849" i="5"/>
  <c r="AD2850" i="5"/>
  <c r="Z2851" i="5"/>
  <c r="AC2851" i="5" s="1"/>
  <c r="AG2850" i="5" l="1"/>
  <c r="A2851" i="11" s="1"/>
  <c r="AE2851" i="5"/>
  <c r="AE2852" i="5" s="1"/>
  <c r="AE2853" i="5" s="1"/>
  <c r="AE2854" i="5" s="1"/>
  <c r="AE2855" i="5" s="1"/>
  <c r="AE2856" i="5" s="1"/>
  <c r="AE2857" i="5" s="1"/>
  <c r="AE2858" i="5" s="1"/>
  <c r="AE2859" i="5" s="1"/>
  <c r="AE2860" i="5" s="1"/>
  <c r="AJ2850" i="5"/>
  <c r="AD2851" i="5"/>
  <c r="Z2852" i="5"/>
  <c r="AC2852" i="5" s="1"/>
  <c r="AG2851" i="5" l="1"/>
  <c r="AJ2851" i="5" s="1"/>
  <c r="AD2852" i="5"/>
  <c r="AG2852" i="5" s="1"/>
  <c r="Z2853" i="5"/>
  <c r="AC2853" i="5" s="1"/>
  <c r="A2852" i="11" l="1"/>
  <c r="A2853" i="11"/>
  <c r="AJ2852" i="5"/>
  <c r="AD2853" i="5"/>
  <c r="AG2853" i="5" s="1"/>
  <c r="Z2854" i="5"/>
  <c r="AC2854" i="5" s="1"/>
  <c r="A2854" i="11" l="1"/>
  <c r="AJ2853" i="5"/>
  <c r="AD2854" i="5"/>
  <c r="AG2854" i="5" s="1"/>
  <c r="Z2855" i="5"/>
  <c r="AC2855" i="5" s="1"/>
  <c r="A2855" i="11" l="1"/>
  <c r="AJ2854" i="5"/>
  <c r="AD2855" i="5"/>
  <c r="AG2855" i="5" s="1"/>
  <c r="Z2856" i="5"/>
  <c r="AC2856" i="5" s="1"/>
  <c r="A2856" i="11" l="1"/>
  <c r="AJ2855" i="5"/>
  <c r="AD2856" i="5"/>
  <c r="AG2856" i="5" s="1"/>
  <c r="Z2857" i="5"/>
  <c r="AC2857" i="5" s="1"/>
  <c r="A2857" i="11" l="1"/>
  <c r="AJ2856" i="5"/>
  <c r="AD2857" i="5"/>
  <c r="AG2857" i="5" s="1"/>
  <c r="Z2858" i="5"/>
  <c r="AC2858" i="5" s="1"/>
  <c r="A2858" i="11" l="1"/>
  <c r="AJ2857" i="5"/>
  <c r="AD2858" i="5"/>
  <c r="AG2858" i="5" s="1"/>
  <c r="Z2859" i="5"/>
  <c r="AC2859" i="5" s="1"/>
  <c r="A2859" i="11" l="1"/>
  <c r="AJ2858" i="5"/>
  <c r="AD2859" i="5"/>
  <c r="AG2859" i="5" s="1"/>
  <c r="Z2860" i="5"/>
  <c r="AC2860" i="5" s="1"/>
  <c r="A2860" i="11" l="1"/>
  <c r="AJ2859" i="5"/>
  <c r="AD2860" i="5"/>
  <c r="Z2861" i="5"/>
  <c r="AC2861" i="5" s="1"/>
  <c r="AG2860" i="5" l="1"/>
  <c r="A2861" i="11" s="1"/>
  <c r="AE2861" i="5"/>
  <c r="AE2862" i="5" s="1"/>
  <c r="AE2863" i="5" s="1"/>
  <c r="AE2864" i="5" s="1"/>
  <c r="AE2865" i="5" s="1"/>
  <c r="AE2866" i="5" s="1"/>
  <c r="AE2867" i="5" s="1"/>
  <c r="AE2868" i="5" s="1"/>
  <c r="AE2869" i="5" s="1"/>
  <c r="AE2870" i="5" s="1"/>
  <c r="AD2861" i="5"/>
  <c r="Z2862" i="5"/>
  <c r="AC2862" i="5" s="1"/>
  <c r="AJ2860" i="5" l="1"/>
  <c r="AG2861" i="5"/>
  <c r="A2862" i="11" s="1"/>
  <c r="AD2862" i="5"/>
  <c r="AG2862" i="5" s="1"/>
  <c r="Z2863" i="5"/>
  <c r="AC2863" i="5" s="1"/>
  <c r="AJ2861" i="5" l="1"/>
  <c r="A2863" i="11"/>
  <c r="AJ2862" i="5"/>
  <c r="AD2863" i="5"/>
  <c r="AG2863" i="5" s="1"/>
  <c r="Z2864" i="5"/>
  <c r="AC2864" i="5" s="1"/>
  <c r="A2864" i="11" l="1"/>
  <c r="AJ2863" i="5"/>
  <c r="AD2864" i="5"/>
  <c r="AG2864" i="5" s="1"/>
  <c r="Z2865" i="5"/>
  <c r="AC2865" i="5" s="1"/>
  <c r="A2865" i="11" l="1"/>
  <c r="AJ2864" i="5"/>
  <c r="AD2865" i="5"/>
  <c r="AG2865" i="5" s="1"/>
  <c r="Z2866" i="5"/>
  <c r="AC2866" i="5" s="1"/>
  <c r="A2866" i="11" l="1"/>
  <c r="AJ2865" i="5"/>
  <c r="AD2866" i="5"/>
  <c r="AG2866" i="5" s="1"/>
  <c r="Z2867" i="5"/>
  <c r="AC2867" i="5" s="1"/>
  <c r="A2867" i="11" l="1"/>
  <c r="AJ2866" i="5"/>
  <c r="AD2867" i="5"/>
  <c r="AG2867" i="5" s="1"/>
  <c r="Z2868" i="5"/>
  <c r="AC2868" i="5" s="1"/>
  <c r="A2868" i="11" l="1"/>
  <c r="AJ2867" i="5"/>
  <c r="AD2868" i="5"/>
  <c r="AG2868" i="5" s="1"/>
  <c r="Z2869" i="5"/>
  <c r="AC2869" i="5" s="1"/>
  <c r="A2869" i="11" l="1"/>
  <c r="AJ2868" i="5"/>
  <c r="AD2869" i="5"/>
  <c r="AG2869" i="5" s="1"/>
  <c r="Z2870" i="5"/>
  <c r="AC2870" i="5" s="1"/>
  <c r="A2870" i="11" l="1"/>
  <c r="AJ2869" i="5"/>
  <c r="AD2870" i="5"/>
  <c r="Z2871" i="5"/>
  <c r="AC2871" i="5" s="1"/>
  <c r="AG2870" i="5" l="1"/>
  <c r="AE2871" i="5"/>
  <c r="AE2872" i="5" s="1"/>
  <c r="AE2873" i="5" s="1"/>
  <c r="AE2874" i="5" s="1"/>
  <c r="AE2875" i="5" s="1"/>
  <c r="AE2876" i="5" s="1"/>
  <c r="AE2877" i="5" s="1"/>
  <c r="AE2878" i="5" s="1"/>
  <c r="AE2879" i="5" s="1"/>
  <c r="AE2880" i="5" s="1"/>
  <c r="A2871" i="11"/>
  <c r="AJ2870" i="5"/>
  <c r="AD2871" i="5"/>
  <c r="Z2872" i="5"/>
  <c r="AC2872" i="5" s="1"/>
  <c r="AG2871" i="5" l="1"/>
  <c r="A2872" i="11"/>
  <c r="AJ2871" i="5"/>
  <c r="AD2872" i="5"/>
  <c r="AG2872" i="5" s="1"/>
  <c r="Z2873" i="5"/>
  <c r="AC2873" i="5" s="1"/>
  <c r="A2873" i="11" l="1"/>
  <c r="AJ2872" i="5"/>
  <c r="AD2873" i="5"/>
  <c r="AG2873" i="5" s="1"/>
  <c r="Z2874" i="5"/>
  <c r="AC2874" i="5" s="1"/>
  <c r="A2874" i="11" l="1"/>
  <c r="AJ2873" i="5"/>
  <c r="AD2874" i="5"/>
  <c r="AG2874" i="5" s="1"/>
  <c r="Z2875" i="5"/>
  <c r="AC2875" i="5" s="1"/>
  <c r="A2875" i="11" l="1"/>
  <c r="AJ2874" i="5"/>
  <c r="AD2875" i="5"/>
  <c r="AG2875" i="5" s="1"/>
  <c r="Z2876" i="5"/>
  <c r="AC2876" i="5" s="1"/>
  <c r="A2876" i="11" l="1"/>
  <c r="AJ2875" i="5"/>
  <c r="AD2876" i="5"/>
  <c r="AG2876" i="5" s="1"/>
  <c r="Z2877" i="5"/>
  <c r="AC2877" i="5" s="1"/>
  <c r="A2877" i="11" l="1"/>
  <c r="AJ2876" i="5"/>
  <c r="AD2877" i="5"/>
  <c r="AG2877" i="5" s="1"/>
  <c r="Z2878" i="5"/>
  <c r="AC2878" i="5" s="1"/>
  <c r="A2878" i="11" l="1"/>
  <c r="AJ2877" i="5"/>
  <c r="AD2878" i="5"/>
  <c r="AG2878" i="5" s="1"/>
  <c r="Z2879" i="5"/>
  <c r="AC2879" i="5" s="1"/>
  <c r="A2879" i="11" l="1"/>
  <c r="AJ2878" i="5"/>
  <c r="AD2879" i="5"/>
  <c r="AG2879" i="5" s="1"/>
  <c r="Z2880" i="5"/>
  <c r="AC2880" i="5" s="1"/>
  <c r="A2880" i="11" l="1"/>
  <c r="AJ2879" i="5"/>
  <c r="AD2880" i="5"/>
  <c r="Z2881" i="5"/>
  <c r="AC2881" i="5" s="1"/>
  <c r="AE2881" i="5" l="1"/>
  <c r="AE2882" i="5" s="1"/>
  <c r="AE2883" i="5" s="1"/>
  <c r="AE2884" i="5" s="1"/>
  <c r="AE2885" i="5" s="1"/>
  <c r="AE2886" i="5" s="1"/>
  <c r="AE2887" i="5" s="1"/>
  <c r="AE2888" i="5" s="1"/>
  <c r="AE2889" i="5" s="1"/>
  <c r="AE2890" i="5" s="1"/>
  <c r="AG2880" i="5"/>
  <c r="AJ2880" i="5" s="1"/>
  <c r="AD2881" i="5"/>
  <c r="Z2882" i="5"/>
  <c r="AC2882" i="5" s="1"/>
  <c r="A2881" i="11" l="1"/>
  <c r="AG2881" i="5"/>
  <c r="AJ2881" i="5" s="1"/>
  <c r="AD2882" i="5"/>
  <c r="AG2882" i="5" s="1"/>
  <c r="Z2883" i="5"/>
  <c r="AC2883" i="5" s="1"/>
  <c r="A2882" i="11" l="1"/>
  <c r="A2883" i="11"/>
  <c r="AJ2882" i="5"/>
  <c r="AD2883" i="5"/>
  <c r="AG2883" i="5" s="1"/>
  <c r="Z2884" i="5"/>
  <c r="AC2884" i="5" s="1"/>
  <c r="A2884" i="11" l="1"/>
  <c r="AJ2883" i="5"/>
  <c r="AD2884" i="5"/>
  <c r="AG2884" i="5" s="1"/>
  <c r="Z2885" i="5"/>
  <c r="AC2885" i="5" s="1"/>
  <c r="A2885" i="11" l="1"/>
  <c r="AJ2884" i="5"/>
  <c r="AD2885" i="5"/>
  <c r="AG2885" i="5" s="1"/>
  <c r="Z2886" i="5"/>
  <c r="AC2886" i="5" s="1"/>
  <c r="A2886" i="11" l="1"/>
  <c r="AJ2885" i="5"/>
  <c r="AD2886" i="5"/>
  <c r="AG2886" i="5" s="1"/>
  <c r="Z2887" i="5"/>
  <c r="AC2887" i="5" s="1"/>
  <c r="A2887" i="11" l="1"/>
  <c r="AJ2886" i="5"/>
  <c r="AD2887" i="5"/>
  <c r="AG2887" i="5" s="1"/>
  <c r="Z2888" i="5"/>
  <c r="AC2888" i="5" s="1"/>
  <c r="A2888" i="11" l="1"/>
  <c r="AJ2887" i="5"/>
  <c r="AD2888" i="5"/>
  <c r="AG2888" i="5" s="1"/>
  <c r="Z2889" i="5"/>
  <c r="AC2889" i="5" s="1"/>
  <c r="A2889" i="11" l="1"/>
  <c r="AJ2888" i="5"/>
  <c r="AD2889" i="5"/>
  <c r="AG2889" i="5" s="1"/>
  <c r="Z2890" i="5"/>
  <c r="AC2890" i="5" s="1"/>
  <c r="A2890" i="11" l="1"/>
  <c r="AJ2889" i="5"/>
  <c r="AD2890" i="5"/>
  <c r="Z2891" i="5"/>
  <c r="AC2891" i="5" s="1"/>
  <c r="AG2890" i="5" l="1"/>
  <c r="A2891" i="11" s="1"/>
  <c r="AE2891" i="5"/>
  <c r="AE2892" i="5" s="1"/>
  <c r="AE2893" i="5" s="1"/>
  <c r="AE2894" i="5" s="1"/>
  <c r="AE2895" i="5" s="1"/>
  <c r="AE2896" i="5" s="1"/>
  <c r="AE2897" i="5" s="1"/>
  <c r="AE2898" i="5" s="1"/>
  <c r="AE2899" i="5" s="1"/>
  <c r="AE2900" i="5" s="1"/>
  <c r="AJ2890" i="5"/>
  <c r="AD2891" i="5"/>
  <c r="Z2892" i="5"/>
  <c r="AC2892" i="5" s="1"/>
  <c r="AG2891" i="5" l="1"/>
  <c r="A2892" i="11" s="1"/>
  <c r="AD2892" i="5"/>
  <c r="AG2892" i="5" s="1"/>
  <c r="Z2893" i="5"/>
  <c r="AC2893" i="5" s="1"/>
  <c r="AJ2891" i="5" l="1"/>
  <c r="A2893" i="11"/>
  <c r="AJ2892" i="5"/>
  <c r="AD2893" i="5"/>
  <c r="AG2893" i="5" s="1"/>
  <c r="Z2894" i="5"/>
  <c r="AC2894" i="5" s="1"/>
  <c r="A2894" i="11" l="1"/>
  <c r="AJ2893" i="5"/>
  <c r="AD2894" i="5"/>
  <c r="AG2894" i="5" s="1"/>
  <c r="Z2895" i="5"/>
  <c r="AC2895" i="5" s="1"/>
  <c r="A2895" i="11" l="1"/>
  <c r="AJ2894" i="5"/>
  <c r="AD2895" i="5"/>
  <c r="AG2895" i="5" s="1"/>
  <c r="Z2896" i="5"/>
  <c r="AC2896" i="5" s="1"/>
  <c r="A2896" i="11" l="1"/>
  <c r="AJ2895" i="5"/>
  <c r="AD2896" i="5"/>
  <c r="AG2896" i="5" s="1"/>
  <c r="Z2897" i="5"/>
  <c r="AC2897" i="5" s="1"/>
  <c r="A2897" i="11" l="1"/>
  <c r="AJ2896" i="5"/>
  <c r="AD2897" i="5"/>
  <c r="AG2897" i="5" s="1"/>
  <c r="Z2898" i="5"/>
  <c r="AC2898" i="5" s="1"/>
  <c r="A2898" i="11" l="1"/>
  <c r="AJ2897" i="5"/>
  <c r="AD2898" i="5"/>
  <c r="AG2898" i="5" s="1"/>
  <c r="Z2899" i="5"/>
  <c r="AC2899" i="5" s="1"/>
  <c r="A2899" i="11" l="1"/>
  <c r="AJ2898" i="5"/>
  <c r="AD2899" i="5"/>
  <c r="AG2899" i="5" s="1"/>
  <c r="Z2900" i="5"/>
  <c r="AC2900" i="5" s="1"/>
  <c r="A2900" i="11" l="1"/>
  <c r="AJ2899" i="5"/>
  <c r="AD2900" i="5"/>
  <c r="Z2901" i="5"/>
  <c r="AC2901" i="5" s="1"/>
  <c r="AE2901" i="5" l="1"/>
  <c r="AE2902" i="5" s="1"/>
  <c r="AE2903" i="5" s="1"/>
  <c r="AE2904" i="5" s="1"/>
  <c r="AE2905" i="5" s="1"/>
  <c r="AE2906" i="5" s="1"/>
  <c r="AE2907" i="5" s="1"/>
  <c r="AE2908" i="5" s="1"/>
  <c r="AE2909" i="5" s="1"/>
  <c r="AE2910" i="5" s="1"/>
  <c r="AG2900" i="5"/>
  <c r="AJ2900" i="5" s="1"/>
  <c r="AD2901" i="5"/>
  <c r="Z2902" i="5"/>
  <c r="AC2902" i="5" s="1"/>
  <c r="AG2901" i="5" l="1"/>
  <c r="A2902" i="11" s="1"/>
  <c r="A2901" i="11"/>
  <c r="AD2902" i="5"/>
  <c r="AG2902" i="5" s="1"/>
  <c r="Z2903" i="5"/>
  <c r="AC2903" i="5" s="1"/>
  <c r="AJ2901" i="5" l="1"/>
  <c r="A2903" i="11"/>
  <c r="AJ2902" i="5"/>
  <c r="AD2903" i="5"/>
  <c r="AG2903" i="5" s="1"/>
  <c r="Z2904" i="5"/>
  <c r="AC2904" i="5" s="1"/>
  <c r="A2904" i="11" l="1"/>
  <c r="AJ2903" i="5"/>
  <c r="AD2904" i="5"/>
  <c r="AG2904" i="5" s="1"/>
  <c r="Z2905" i="5"/>
  <c r="AC2905" i="5" s="1"/>
  <c r="A2905" i="11" l="1"/>
  <c r="AJ2904" i="5"/>
  <c r="AD2905" i="5"/>
  <c r="AG2905" i="5" s="1"/>
  <c r="Z2906" i="5"/>
  <c r="AC2906" i="5" s="1"/>
  <c r="A2906" i="11" l="1"/>
  <c r="AJ2905" i="5"/>
  <c r="AD2906" i="5"/>
  <c r="AG2906" i="5" s="1"/>
  <c r="Z2907" i="5"/>
  <c r="AC2907" i="5" s="1"/>
  <c r="A2907" i="11" l="1"/>
  <c r="AJ2906" i="5"/>
  <c r="AD2907" i="5"/>
  <c r="AG2907" i="5" s="1"/>
  <c r="Z2908" i="5"/>
  <c r="AC2908" i="5" s="1"/>
  <c r="A2908" i="11" l="1"/>
  <c r="AJ2907" i="5"/>
  <c r="AD2908" i="5"/>
  <c r="AG2908" i="5" s="1"/>
  <c r="Z2909" i="5"/>
  <c r="AC2909" i="5" s="1"/>
  <c r="A2909" i="11" l="1"/>
  <c r="AJ2908" i="5"/>
  <c r="AD2909" i="5"/>
  <c r="AG2909" i="5" s="1"/>
  <c r="Z2910" i="5"/>
  <c r="AC2910" i="5" s="1"/>
  <c r="A2910" i="11" l="1"/>
  <c r="AJ2909" i="5"/>
  <c r="AD2910" i="5"/>
  <c r="Z2911" i="5"/>
  <c r="AC2911" i="5" s="1"/>
  <c r="AG2910" i="5" l="1"/>
  <c r="A2911" i="11" s="1"/>
  <c r="AE2911" i="5"/>
  <c r="AE2912" i="5" s="1"/>
  <c r="AE2913" i="5" s="1"/>
  <c r="AE2914" i="5" s="1"/>
  <c r="AE2915" i="5" s="1"/>
  <c r="AE2916" i="5" s="1"/>
  <c r="AE2917" i="5" s="1"/>
  <c r="AE2918" i="5" s="1"/>
  <c r="AE2919" i="5" s="1"/>
  <c r="AE2920" i="5" s="1"/>
  <c r="AJ2910" i="5"/>
  <c r="AD2911" i="5"/>
  <c r="Z2912" i="5"/>
  <c r="AC2912" i="5" s="1"/>
  <c r="AG2911" i="5" l="1"/>
  <c r="A2912" i="11" s="1"/>
  <c r="AD2912" i="5"/>
  <c r="AG2912" i="5" s="1"/>
  <c r="Z2913" i="5"/>
  <c r="AC2913" i="5" s="1"/>
  <c r="AJ2911" i="5" l="1"/>
  <c r="A2913" i="11"/>
  <c r="AJ2912" i="5"/>
  <c r="AD2913" i="5"/>
  <c r="AG2913" i="5" s="1"/>
  <c r="Z2914" i="5"/>
  <c r="AC2914" i="5" s="1"/>
  <c r="A2914" i="11" l="1"/>
  <c r="AJ2913" i="5"/>
  <c r="AD2914" i="5"/>
  <c r="AG2914" i="5" s="1"/>
  <c r="Z2915" i="5"/>
  <c r="AC2915" i="5" s="1"/>
  <c r="A2915" i="11" l="1"/>
  <c r="AJ2914" i="5"/>
  <c r="AD2915" i="5"/>
  <c r="AG2915" i="5" s="1"/>
  <c r="Z2916" i="5"/>
  <c r="AC2916" i="5" s="1"/>
  <c r="A2916" i="11" l="1"/>
  <c r="AJ2915" i="5"/>
  <c r="AD2916" i="5"/>
  <c r="AG2916" i="5" s="1"/>
  <c r="Z2917" i="5"/>
  <c r="AC2917" i="5" s="1"/>
  <c r="A2917" i="11" l="1"/>
  <c r="AJ2916" i="5"/>
  <c r="AD2917" i="5"/>
  <c r="AG2917" i="5" s="1"/>
  <c r="Z2918" i="5"/>
  <c r="AC2918" i="5" s="1"/>
  <c r="A2918" i="11" l="1"/>
  <c r="AJ2917" i="5"/>
  <c r="AD2918" i="5"/>
  <c r="AG2918" i="5" s="1"/>
  <c r="Z2919" i="5"/>
  <c r="AC2919" i="5" s="1"/>
  <c r="A2919" i="11" l="1"/>
  <c r="AJ2918" i="5"/>
  <c r="AD2919" i="5"/>
  <c r="AG2919" i="5" s="1"/>
  <c r="Z2920" i="5"/>
  <c r="AC2920" i="5" s="1"/>
  <c r="A2920" i="11" l="1"/>
  <c r="AJ2919" i="5"/>
  <c r="AD2920" i="5"/>
  <c r="Z2921" i="5"/>
  <c r="AC2921" i="5" s="1"/>
  <c r="AG2920" i="5" l="1"/>
  <c r="A2921" i="11" s="1"/>
  <c r="AE2921" i="5"/>
  <c r="AE2922" i="5" s="1"/>
  <c r="AE2923" i="5" s="1"/>
  <c r="AE2924" i="5" s="1"/>
  <c r="AE2925" i="5" s="1"/>
  <c r="AE2926" i="5" s="1"/>
  <c r="AE2927" i="5" s="1"/>
  <c r="AE2928" i="5" s="1"/>
  <c r="AE2929" i="5" s="1"/>
  <c r="AE2930" i="5" s="1"/>
  <c r="AJ2920" i="5"/>
  <c r="AD2921" i="5"/>
  <c r="Z2922" i="5"/>
  <c r="AC2922" i="5" s="1"/>
  <c r="AG2921" i="5" l="1"/>
  <c r="A2922" i="11" s="1"/>
  <c r="AD2922" i="5"/>
  <c r="AG2922" i="5" s="1"/>
  <c r="Z2923" i="5"/>
  <c r="AC2923" i="5" s="1"/>
  <c r="AJ2921" i="5" l="1"/>
  <c r="A2923" i="11"/>
  <c r="AJ2922" i="5"/>
  <c r="AD2923" i="5"/>
  <c r="AG2923" i="5" s="1"/>
  <c r="Z2924" i="5"/>
  <c r="AC2924" i="5" s="1"/>
  <c r="A2924" i="11" l="1"/>
  <c r="AJ2923" i="5"/>
  <c r="AD2924" i="5"/>
  <c r="AG2924" i="5" s="1"/>
  <c r="Z2925" i="5"/>
  <c r="AC2925" i="5" s="1"/>
  <c r="A2925" i="11" l="1"/>
  <c r="AJ2924" i="5"/>
  <c r="AD2925" i="5"/>
  <c r="AG2925" i="5" s="1"/>
  <c r="Z2926" i="5"/>
  <c r="AC2926" i="5" s="1"/>
  <c r="A2926" i="11" l="1"/>
  <c r="AJ2925" i="5"/>
  <c r="AD2926" i="5"/>
  <c r="AG2926" i="5" s="1"/>
  <c r="Z2927" i="5"/>
  <c r="AC2927" i="5" s="1"/>
  <c r="A2927" i="11" l="1"/>
  <c r="AJ2926" i="5"/>
  <c r="AD2927" i="5"/>
  <c r="AG2927" i="5" s="1"/>
  <c r="Z2928" i="5"/>
  <c r="AC2928" i="5" s="1"/>
  <c r="A2928" i="11" l="1"/>
  <c r="AJ2927" i="5"/>
  <c r="AD2928" i="5"/>
  <c r="AG2928" i="5" s="1"/>
  <c r="Z2929" i="5"/>
  <c r="AC2929" i="5" s="1"/>
  <c r="A2929" i="11" l="1"/>
  <c r="AJ2928" i="5"/>
  <c r="AD2929" i="5"/>
  <c r="AG2929" i="5" s="1"/>
  <c r="Z2930" i="5"/>
  <c r="AC2930" i="5" s="1"/>
  <c r="A2930" i="11" l="1"/>
  <c r="AJ2929" i="5"/>
  <c r="AD2930" i="5"/>
  <c r="Z2931" i="5"/>
  <c r="AC2931" i="5" s="1"/>
  <c r="AG2930" i="5" l="1"/>
  <c r="A2931" i="11" s="1"/>
  <c r="AE2931" i="5"/>
  <c r="AE2932" i="5" s="1"/>
  <c r="AE2933" i="5" s="1"/>
  <c r="AE2934" i="5" s="1"/>
  <c r="AE2935" i="5" s="1"/>
  <c r="AE2936" i="5" s="1"/>
  <c r="AE2937" i="5" s="1"/>
  <c r="AE2938" i="5" s="1"/>
  <c r="AE2939" i="5" s="1"/>
  <c r="AE2940" i="5" s="1"/>
  <c r="AJ2930" i="5"/>
  <c r="AD2931" i="5"/>
  <c r="Z2932" i="5"/>
  <c r="AC2932" i="5" s="1"/>
  <c r="AG2931" i="5" l="1"/>
  <c r="A2932" i="11" s="1"/>
  <c r="AD2932" i="5"/>
  <c r="AG2932" i="5" s="1"/>
  <c r="Z2933" i="5"/>
  <c r="AC2933" i="5" s="1"/>
  <c r="AJ2931" i="5" l="1"/>
  <c r="A2933" i="11"/>
  <c r="AJ2932" i="5"/>
  <c r="AD2933" i="5"/>
  <c r="AG2933" i="5" s="1"/>
  <c r="Z2934" i="5"/>
  <c r="AC2934" i="5" s="1"/>
  <c r="A2934" i="11" l="1"/>
  <c r="AJ2933" i="5"/>
  <c r="AD2934" i="5"/>
  <c r="AG2934" i="5" s="1"/>
  <c r="Z2935" i="5"/>
  <c r="AC2935" i="5" s="1"/>
  <c r="A2935" i="11" l="1"/>
  <c r="AJ2934" i="5"/>
  <c r="AD2935" i="5"/>
  <c r="AG2935" i="5" s="1"/>
  <c r="Z2936" i="5"/>
  <c r="AC2936" i="5" s="1"/>
  <c r="A2936" i="11" l="1"/>
  <c r="AJ2935" i="5"/>
  <c r="AD2936" i="5"/>
  <c r="AG2936" i="5" s="1"/>
  <c r="Z2937" i="5"/>
  <c r="AC2937" i="5" s="1"/>
  <c r="A2937" i="11" l="1"/>
  <c r="AJ2936" i="5"/>
  <c r="AD2937" i="5"/>
  <c r="AG2937" i="5" s="1"/>
  <c r="Z2938" i="5"/>
  <c r="AC2938" i="5" s="1"/>
  <c r="A2938" i="11" l="1"/>
  <c r="AJ2937" i="5"/>
  <c r="AD2938" i="5"/>
  <c r="AG2938" i="5" s="1"/>
  <c r="Z2939" i="5"/>
  <c r="AC2939" i="5" s="1"/>
  <c r="A2939" i="11" l="1"/>
  <c r="AJ2938" i="5"/>
  <c r="AD2939" i="5"/>
  <c r="AG2939" i="5" s="1"/>
  <c r="Z2940" i="5"/>
  <c r="AC2940" i="5" s="1"/>
  <c r="A2940" i="11" l="1"/>
  <c r="AJ2939" i="5"/>
  <c r="AD2940" i="5"/>
  <c r="Z2941" i="5"/>
  <c r="AC2941" i="5" s="1"/>
  <c r="AG2940" i="5" l="1"/>
  <c r="AJ2940" i="5" s="1"/>
  <c r="AE2941" i="5"/>
  <c r="AE2942" i="5" s="1"/>
  <c r="AE2943" i="5" s="1"/>
  <c r="AE2944" i="5" s="1"/>
  <c r="AE2945" i="5" s="1"/>
  <c r="AE2946" i="5" s="1"/>
  <c r="AE2947" i="5" s="1"/>
  <c r="AE2948" i="5" s="1"/>
  <c r="AE2949" i="5" s="1"/>
  <c r="AE2950" i="5" s="1"/>
  <c r="A2941" i="11"/>
  <c r="AD2941" i="5"/>
  <c r="Z2942" i="5"/>
  <c r="AC2942" i="5" s="1"/>
  <c r="AG2941" i="5" l="1"/>
  <c r="A2942" i="11" s="1"/>
  <c r="AD2942" i="5"/>
  <c r="AG2942" i="5" s="1"/>
  <c r="Z2943" i="5"/>
  <c r="AC2943" i="5" s="1"/>
  <c r="AJ2941" i="5" l="1"/>
  <c r="A2943" i="11"/>
  <c r="AJ2942" i="5"/>
  <c r="AD2943" i="5"/>
  <c r="AG2943" i="5" s="1"/>
  <c r="Z2944" i="5"/>
  <c r="AC2944" i="5" s="1"/>
  <c r="A2944" i="11" l="1"/>
  <c r="AJ2943" i="5"/>
  <c r="AD2944" i="5"/>
  <c r="AG2944" i="5" s="1"/>
  <c r="Z2945" i="5"/>
  <c r="AC2945" i="5" s="1"/>
  <c r="A2945" i="11" l="1"/>
  <c r="AJ2944" i="5"/>
  <c r="AD2945" i="5"/>
  <c r="AG2945" i="5" s="1"/>
  <c r="Z2946" i="5"/>
  <c r="AC2946" i="5" s="1"/>
  <c r="A2946" i="11" l="1"/>
  <c r="AJ2945" i="5"/>
  <c r="AD2946" i="5"/>
  <c r="AG2946" i="5" s="1"/>
  <c r="Z2947" i="5"/>
  <c r="AC2947" i="5" s="1"/>
  <c r="A2947" i="11" l="1"/>
  <c r="AJ2946" i="5"/>
  <c r="AD2947" i="5"/>
  <c r="AG2947" i="5" s="1"/>
  <c r="Z2948" i="5"/>
  <c r="AC2948" i="5" s="1"/>
  <c r="A2948" i="11" l="1"/>
  <c r="AJ2947" i="5"/>
  <c r="AD2948" i="5"/>
  <c r="AG2948" i="5" s="1"/>
  <c r="Z2949" i="5"/>
  <c r="AC2949" i="5" s="1"/>
  <c r="A2949" i="11" l="1"/>
  <c r="AJ2948" i="5"/>
  <c r="AD2949" i="5"/>
  <c r="AG2949" i="5" s="1"/>
  <c r="Z2950" i="5"/>
  <c r="AC2950" i="5" s="1"/>
  <c r="A2950" i="11" l="1"/>
  <c r="AJ2949" i="5"/>
  <c r="AD2950" i="5"/>
  <c r="Z2951" i="5"/>
  <c r="AC2951" i="5" s="1"/>
  <c r="AG2950" i="5" l="1"/>
  <c r="A2951" i="11" s="1"/>
  <c r="AE2951" i="5"/>
  <c r="AE2952" i="5" s="1"/>
  <c r="AE2953" i="5" s="1"/>
  <c r="AE2954" i="5" s="1"/>
  <c r="AE2955" i="5" s="1"/>
  <c r="AE2956" i="5" s="1"/>
  <c r="AE2957" i="5" s="1"/>
  <c r="AE2958" i="5" s="1"/>
  <c r="AE2959" i="5" s="1"/>
  <c r="AE2960" i="5" s="1"/>
  <c r="AD2951" i="5"/>
  <c r="Z2952" i="5"/>
  <c r="AC2952" i="5" s="1"/>
  <c r="AJ2950" i="5" l="1"/>
  <c r="AG2951" i="5"/>
  <c r="AJ2951" i="5" s="1"/>
  <c r="AD2952" i="5"/>
  <c r="AG2952" i="5" s="1"/>
  <c r="Z2953" i="5"/>
  <c r="AC2953" i="5" s="1"/>
  <c r="A2952" i="11" l="1"/>
  <c r="A2953" i="11"/>
  <c r="AJ2952" i="5"/>
  <c r="AD2953" i="5"/>
  <c r="AG2953" i="5" s="1"/>
  <c r="Z2954" i="5"/>
  <c r="AC2954" i="5" s="1"/>
  <c r="A2954" i="11" l="1"/>
  <c r="AJ2953" i="5"/>
  <c r="AD2954" i="5"/>
  <c r="AG2954" i="5" s="1"/>
  <c r="Z2955" i="5"/>
  <c r="AC2955" i="5" s="1"/>
  <c r="A2955" i="11" l="1"/>
  <c r="AJ2954" i="5"/>
  <c r="AD2955" i="5"/>
  <c r="AG2955" i="5" s="1"/>
  <c r="Z2956" i="5"/>
  <c r="AC2956" i="5" s="1"/>
  <c r="A2956" i="11" l="1"/>
  <c r="AJ2955" i="5"/>
  <c r="AD2956" i="5"/>
  <c r="AG2956" i="5" s="1"/>
  <c r="Z2957" i="5"/>
  <c r="AC2957" i="5" s="1"/>
  <c r="A2957" i="11" l="1"/>
  <c r="AJ2956" i="5"/>
  <c r="AD2957" i="5"/>
  <c r="AG2957" i="5" s="1"/>
  <c r="Z2958" i="5"/>
  <c r="AC2958" i="5" s="1"/>
  <c r="A2958" i="11" l="1"/>
  <c r="AJ2957" i="5"/>
  <c r="AD2958" i="5"/>
  <c r="AG2958" i="5" s="1"/>
  <c r="Z2959" i="5"/>
  <c r="AC2959" i="5" s="1"/>
  <c r="A2959" i="11" l="1"/>
  <c r="AJ2958" i="5"/>
  <c r="AD2959" i="5"/>
  <c r="AG2959" i="5" s="1"/>
  <c r="Z2960" i="5"/>
  <c r="AC2960" i="5" s="1"/>
  <c r="A2960" i="11" l="1"/>
  <c r="AJ2959" i="5"/>
  <c r="AD2960" i="5"/>
  <c r="Z2961" i="5"/>
  <c r="AC2961" i="5" s="1"/>
  <c r="AE2961" i="5" l="1"/>
  <c r="AE2962" i="5" s="1"/>
  <c r="AE2963" i="5" s="1"/>
  <c r="AE2964" i="5" s="1"/>
  <c r="AE2965" i="5" s="1"/>
  <c r="AE2966" i="5" s="1"/>
  <c r="AE2967" i="5" s="1"/>
  <c r="AE2968" i="5" s="1"/>
  <c r="AE2969" i="5" s="1"/>
  <c r="AE2970" i="5" s="1"/>
  <c r="AG2960" i="5"/>
  <c r="A2961" i="11" s="1"/>
  <c r="AD2961" i="5"/>
  <c r="Z2962" i="5"/>
  <c r="AC2962" i="5" s="1"/>
  <c r="AG2961" i="5" l="1"/>
  <c r="AJ2961" i="5" s="1"/>
  <c r="AJ2960" i="5"/>
  <c r="A2962" i="11"/>
  <c r="AD2962" i="5"/>
  <c r="AG2962" i="5" s="1"/>
  <c r="Z2963" i="5"/>
  <c r="AC2963" i="5" s="1"/>
  <c r="A2963" i="11" l="1"/>
  <c r="AJ2962" i="5"/>
  <c r="AD2963" i="5"/>
  <c r="AG2963" i="5" s="1"/>
  <c r="Z2964" i="5"/>
  <c r="AC2964" i="5" s="1"/>
  <c r="A2964" i="11" l="1"/>
  <c r="AJ2963" i="5"/>
  <c r="AD2964" i="5"/>
  <c r="AG2964" i="5" s="1"/>
  <c r="Z2965" i="5"/>
  <c r="AC2965" i="5" s="1"/>
  <c r="A2965" i="11" l="1"/>
  <c r="AJ2964" i="5"/>
  <c r="AD2965" i="5"/>
  <c r="AG2965" i="5" s="1"/>
  <c r="Z2966" i="5"/>
  <c r="AC2966" i="5" s="1"/>
  <c r="A2966" i="11" l="1"/>
  <c r="AJ2965" i="5"/>
  <c r="AD2966" i="5"/>
  <c r="AG2966" i="5" s="1"/>
  <c r="Z2967" i="5"/>
  <c r="AC2967" i="5" s="1"/>
  <c r="A2967" i="11" l="1"/>
  <c r="AJ2966" i="5"/>
  <c r="AD2967" i="5"/>
  <c r="AG2967" i="5" s="1"/>
  <c r="Z2968" i="5"/>
  <c r="AC2968" i="5" s="1"/>
  <c r="A2968" i="11" l="1"/>
  <c r="AJ2967" i="5"/>
  <c r="AD2968" i="5"/>
  <c r="AG2968" i="5" s="1"/>
  <c r="Z2969" i="5"/>
  <c r="AC2969" i="5" s="1"/>
  <c r="A2969" i="11" l="1"/>
  <c r="AJ2968" i="5"/>
  <c r="AD2969" i="5"/>
  <c r="AG2969" i="5" s="1"/>
  <c r="Z2970" i="5"/>
  <c r="AC2970" i="5" s="1"/>
  <c r="A2970" i="11" l="1"/>
  <c r="AJ2969" i="5"/>
  <c r="AD2970" i="5"/>
  <c r="Z2971" i="5"/>
  <c r="AC2971" i="5" s="1"/>
  <c r="AG2970" i="5" l="1"/>
  <c r="AJ2970" i="5" s="1"/>
  <c r="AE2971" i="5"/>
  <c r="AE2972" i="5" s="1"/>
  <c r="AE2973" i="5" s="1"/>
  <c r="AE2974" i="5" s="1"/>
  <c r="AE2975" i="5" s="1"/>
  <c r="AE2976" i="5" s="1"/>
  <c r="AE2977" i="5" s="1"/>
  <c r="AE2978" i="5" s="1"/>
  <c r="AE2979" i="5" s="1"/>
  <c r="AE2980" i="5" s="1"/>
  <c r="A2971" i="11"/>
  <c r="AD2971" i="5"/>
  <c r="Z2972" i="5"/>
  <c r="AC2972" i="5" s="1"/>
  <c r="AG2971" i="5" l="1"/>
  <c r="A2972" i="11" s="1"/>
  <c r="AD2972" i="5"/>
  <c r="AG2972" i="5" s="1"/>
  <c r="Z2973" i="5"/>
  <c r="AC2973" i="5" s="1"/>
  <c r="AJ2971" i="5" l="1"/>
  <c r="A2973" i="11"/>
  <c r="AJ2972" i="5"/>
  <c r="AD2973" i="5"/>
  <c r="AG2973" i="5" s="1"/>
  <c r="Z2974" i="5"/>
  <c r="AC2974" i="5" s="1"/>
  <c r="A2974" i="11" l="1"/>
  <c r="AJ2973" i="5"/>
  <c r="AD2974" i="5"/>
  <c r="AG2974" i="5" s="1"/>
  <c r="Z2975" i="5"/>
  <c r="AC2975" i="5" s="1"/>
  <c r="A2975" i="11" l="1"/>
  <c r="AJ2974" i="5"/>
  <c r="AD2975" i="5"/>
  <c r="AG2975" i="5" s="1"/>
  <c r="Z2976" i="5"/>
  <c r="AC2976" i="5" s="1"/>
  <c r="A2976" i="11" l="1"/>
  <c r="AJ2975" i="5"/>
  <c r="AD2976" i="5"/>
  <c r="AG2976" i="5" s="1"/>
  <c r="Z2977" i="5"/>
  <c r="AC2977" i="5" s="1"/>
  <c r="A2977" i="11" l="1"/>
  <c r="AJ2976" i="5"/>
  <c r="AD2977" i="5"/>
  <c r="AG2977" i="5" s="1"/>
  <c r="Z2978" i="5"/>
  <c r="AC2978" i="5" s="1"/>
  <c r="A2978" i="11" l="1"/>
  <c r="AJ2977" i="5"/>
  <c r="AD2978" i="5"/>
  <c r="AG2978" i="5" s="1"/>
  <c r="Z2979" i="5"/>
  <c r="AC2979" i="5" s="1"/>
  <c r="A2979" i="11" l="1"/>
  <c r="AJ2978" i="5"/>
  <c r="AD2979" i="5"/>
  <c r="AG2979" i="5" s="1"/>
  <c r="Z2980" i="5"/>
  <c r="AC2980" i="5" s="1"/>
  <c r="A2980" i="11" l="1"/>
  <c r="AJ2979" i="5"/>
  <c r="AD2980" i="5"/>
  <c r="Z2981" i="5"/>
  <c r="AC2981" i="5" s="1"/>
  <c r="AE2981" i="5" l="1"/>
  <c r="AE2982" i="5" s="1"/>
  <c r="AE2983" i="5" s="1"/>
  <c r="AE2984" i="5" s="1"/>
  <c r="AE2985" i="5" s="1"/>
  <c r="AE2986" i="5" s="1"/>
  <c r="AE2987" i="5" s="1"/>
  <c r="AE2988" i="5" s="1"/>
  <c r="AE2989" i="5" s="1"/>
  <c r="AE2990" i="5" s="1"/>
  <c r="AG2980" i="5"/>
  <c r="AJ2980" i="5" s="1"/>
  <c r="AD2981" i="5"/>
  <c r="Z2982" i="5"/>
  <c r="AC2982" i="5" s="1"/>
  <c r="AG2981" i="5" l="1"/>
  <c r="A2982" i="11" s="1"/>
  <c r="A2981" i="11"/>
  <c r="AD2982" i="5"/>
  <c r="AG2982" i="5" s="1"/>
  <c r="Z2983" i="5"/>
  <c r="AC2983" i="5" s="1"/>
  <c r="AJ2981" i="5" l="1"/>
  <c r="A2983" i="11"/>
  <c r="AJ2982" i="5"/>
  <c r="AD2983" i="5"/>
  <c r="AG2983" i="5" s="1"/>
  <c r="Z2984" i="5"/>
  <c r="AC2984" i="5" s="1"/>
  <c r="A2984" i="11" l="1"/>
  <c r="AJ2983" i="5"/>
  <c r="AD2984" i="5"/>
  <c r="AG2984" i="5" s="1"/>
  <c r="Z2985" i="5"/>
  <c r="AC2985" i="5" s="1"/>
  <c r="A2985" i="11" l="1"/>
  <c r="AJ2984" i="5"/>
  <c r="AD2985" i="5"/>
  <c r="AG2985" i="5" s="1"/>
  <c r="Z2986" i="5"/>
  <c r="AC2986" i="5" s="1"/>
  <c r="A2986" i="11" l="1"/>
  <c r="AJ2985" i="5"/>
  <c r="AD2986" i="5"/>
  <c r="AG2986" i="5" s="1"/>
  <c r="Z2987" i="5"/>
  <c r="AC2987" i="5" s="1"/>
  <c r="A2987" i="11" l="1"/>
  <c r="AJ2986" i="5"/>
  <c r="AD2987" i="5"/>
  <c r="AG2987" i="5" s="1"/>
  <c r="Z2988" i="5"/>
  <c r="AC2988" i="5" s="1"/>
  <c r="A2988" i="11" l="1"/>
  <c r="AJ2987" i="5"/>
  <c r="AD2988" i="5"/>
  <c r="AG2988" i="5" s="1"/>
  <c r="Z2989" i="5"/>
  <c r="AC2989" i="5" s="1"/>
  <c r="A2989" i="11" l="1"/>
  <c r="AJ2988" i="5"/>
  <c r="AD2989" i="5"/>
  <c r="AG2989" i="5" s="1"/>
  <c r="Z2990" i="5"/>
  <c r="AC2990" i="5" s="1"/>
  <c r="A2990" i="11" l="1"/>
  <c r="AJ2989" i="5"/>
  <c r="AD2990" i="5"/>
  <c r="Z2991" i="5"/>
  <c r="AC2991" i="5" s="1"/>
  <c r="AG2990" i="5" l="1"/>
  <c r="A2991" i="11" s="1"/>
  <c r="AE2991" i="5"/>
  <c r="AE2992" i="5" s="1"/>
  <c r="AE2993" i="5" s="1"/>
  <c r="AE2994" i="5" s="1"/>
  <c r="AE2995" i="5" s="1"/>
  <c r="AE2996" i="5" s="1"/>
  <c r="AE2997" i="5" s="1"/>
  <c r="AE2998" i="5" s="1"/>
  <c r="AE2999" i="5" s="1"/>
  <c r="AE3000" i="5" s="1"/>
  <c r="AD2991" i="5"/>
  <c r="Z2992" i="5"/>
  <c r="AC2992" i="5" s="1"/>
  <c r="AJ2990" i="5" l="1"/>
  <c r="AG2991" i="5"/>
  <c r="AJ2991" i="5" s="1"/>
  <c r="AD2992" i="5"/>
  <c r="AG2992" i="5" s="1"/>
  <c r="Z2993" i="5"/>
  <c r="AC2993" i="5" s="1"/>
  <c r="A2992" i="11" l="1"/>
  <c r="A2993" i="11"/>
  <c r="AJ2992" i="5"/>
  <c r="AD2993" i="5"/>
  <c r="AG2993" i="5" s="1"/>
  <c r="Z2994" i="5"/>
  <c r="AC2994" i="5" s="1"/>
  <c r="A2994" i="11" l="1"/>
  <c r="AJ2993" i="5"/>
  <c r="AD2994" i="5"/>
  <c r="AG2994" i="5" s="1"/>
  <c r="Z2995" i="5"/>
  <c r="AC2995" i="5" s="1"/>
  <c r="A2995" i="11" l="1"/>
  <c r="AJ2994" i="5"/>
  <c r="AD2995" i="5"/>
  <c r="AG2995" i="5" s="1"/>
  <c r="Z2996" i="5"/>
  <c r="AC2996" i="5" s="1"/>
  <c r="A2996" i="11" l="1"/>
  <c r="AJ2995" i="5"/>
  <c r="AD2996" i="5"/>
  <c r="AG2996" i="5" s="1"/>
  <c r="Z2997" i="5"/>
  <c r="AC2997" i="5" s="1"/>
  <c r="A2997" i="11" l="1"/>
  <c r="AJ2996" i="5"/>
  <c r="AD2997" i="5"/>
  <c r="AG2997" i="5" s="1"/>
  <c r="Z2998" i="5"/>
  <c r="AC2998" i="5" s="1"/>
  <c r="A2998" i="11" l="1"/>
  <c r="AJ2997" i="5"/>
  <c r="AD2998" i="5"/>
  <c r="AG2998" i="5" s="1"/>
  <c r="Z2999" i="5"/>
  <c r="AC2999" i="5" s="1"/>
  <c r="A2999" i="11" l="1"/>
  <c r="AJ2998" i="5"/>
  <c r="AD2999" i="5"/>
  <c r="AG2999" i="5" s="1"/>
  <c r="Z3000" i="5"/>
  <c r="AC3000" i="5" s="1"/>
  <c r="A3000" i="11" l="1"/>
  <c r="AJ2999" i="5"/>
  <c r="AD3000" i="5"/>
  <c r="Z3001" i="5"/>
  <c r="AC3001" i="5" s="1"/>
  <c r="AG3000" i="5" l="1"/>
  <c r="AE3001" i="5"/>
  <c r="AE3002" i="5" s="1"/>
  <c r="AE3003" i="5" s="1"/>
  <c r="AE3004" i="5" s="1"/>
  <c r="AE3005" i="5" s="1"/>
  <c r="AE3006" i="5" s="1"/>
  <c r="AE3007" i="5" s="1"/>
  <c r="AE3008" i="5" s="1"/>
  <c r="AE3009" i="5" s="1"/>
  <c r="AE3010" i="5" s="1"/>
  <c r="A3001" i="11"/>
  <c r="AJ3000" i="5"/>
  <c r="AD3001" i="5"/>
  <c r="Z3002" i="5"/>
  <c r="AC3002" i="5" s="1"/>
  <c r="AG3001" i="5" l="1"/>
  <c r="A3002" i="11" s="1"/>
  <c r="AD3002" i="5"/>
  <c r="AG3002" i="5" s="1"/>
  <c r="Z3003" i="5"/>
  <c r="AC3003" i="5" s="1"/>
  <c r="AJ3001" i="5" l="1"/>
  <c r="A3003" i="11"/>
  <c r="AJ3002" i="5"/>
  <c r="AD3003" i="5"/>
  <c r="AG3003" i="5" s="1"/>
  <c r="Z3004" i="5"/>
  <c r="AC3004" i="5" s="1"/>
  <c r="A3004" i="11" l="1"/>
  <c r="AJ3003" i="5"/>
  <c r="AD3004" i="5"/>
  <c r="AG3004" i="5" s="1"/>
  <c r="Z3005" i="5"/>
  <c r="AC3005" i="5" s="1"/>
  <c r="A3005" i="11" l="1"/>
  <c r="AJ3004" i="5"/>
  <c r="AD3005" i="5"/>
  <c r="AG3005" i="5" s="1"/>
  <c r="Z3006" i="5"/>
  <c r="AC3006" i="5" s="1"/>
  <c r="A3006" i="11" l="1"/>
  <c r="AJ3005" i="5"/>
  <c r="AD3006" i="5"/>
  <c r="AG3006" i="5" s="1"/>
  <c r="Z3007" i="5"/>
  <c r="AC3007" i="5" s="1"/>
  <c r="A3007" i="11" l="1"/>
  <c r="AJ3006" i="5"/>
  <c r="AD3007" i="5"/>
  <c r="AG3007" i="5" s="1"/>
  <c r="Z3008" i="5"/>
  <c r="AC3008" i="5" s="1"/>
  <c r="A3008" i="11" l="1"/>
  <c r="AJ3007" i="5"/>
  <c r="AD3008" i="5"/>
  <c r="AG3008" i="5" s="1"/>
  <c r="Z3009" i="5"/>
  <c r="AC3009" i="5" s="1"/>
  <c r="A3009" i="11" l="1"/>
  <c r="AJ3008" i="5"/>
  <c r="AD3009" i="5"/>
  <c r="AG3009" i="5" s="1"/>
  <c r="Z3010" i="5"/>
  <c r="AC3010" i="5" s="1"/>
  <c r="A3010" i="11" l="1"/>
  <c r="AJ3009" i="5"/>
  <c r="AD3010" i="5"/>
  <c r="Z3011" i="5"/>
  <c r="AC3011" i="5" s="1"/>
  <c r="AG3010" i="5" l="1"/>
  <c r="A3011" i="11" s="1"/>
  <c r="AE3011" i="5"/>
  <c r="AE3012" i="5" s="1"/>
  <c r="AE3013" i="5" s="1"/>
  <c r="AE3014" i="5" s="1"/>
  <c r="AE3015" i="5" s="1"/>
  <c r="AE3016" i="5" s="1"/>
  <c r="AE3017" i="5" s="1"/>
  <c r="AE3018" i="5" s="1"/>
  <c r="AE3019" i="5" s="1"/>
  <c r="AE3020" i="5" s="1"/>
  <c r="AJ3010" i="5"/>
  <c r="AD3011" i="5"/>
  <c r="Z3012" i="5"/>
  <c r="AC3012" i="5" s="1"/>
  <c r="AG3011" i="5" l="1"/>
  <c r="AJ3011" i="5" s="1"/>
  <c r="AD3012" i="5"/>
  <c r="AG3012" i="5" s="1"/>
  <c r="Z3013" i="5"/>
  <c r="AC3013" i="5" s="1"/>
  <c r="A3012" i="11" l="1"/>
  <c r="A3013" i="11"/>
  <c r="AJ3012" i="5"/>
  <c r="AD3013" i="5"/>
  <c r="AG3013" i="5" s="1"/>
  <c r="Z3014" i="5"/>
  <c r="AC3014" i="5" s="1"/>
  <c r="A3014" i="11" l="1"/>
  <c r="AJ3013" i="5"/>
  <c r="AD3014" i="5"/>
  <c r="AG3014" i="5" s="1"/>
  <c r="Z3015" i="5"/>
  <c r="AC3015" i="5" s="1"/>
  <c r="A3015" i="11" l="1"/>
  <c r="AJ3014" i="5"/>
  <c r="AD3015" i="5"/>
  <c r="AG3015" i="5" s="1"/>
  <c r="Z3016" i="5"/>
  <c r="AC3016" i="5" s="1"/>
  <c r="A3016" i="11" l="1"/>
  <c r="AJ3015" i="5"/>
  <c r="AD3016" i="5"/>
  <c r="AG3016" i="5" s="1"/>
  <c r="Z3017" i="5"/>
  <c r="AC3017" i="5" s="1"/>
  <c r="A3017" i="11" l="1"/>
  <c r="AJ3016" i="5"/>
  <c r="AD3017" i="5"/>
  <c r="AG3017" i="5" s="1"/>
  <c r="Z3018" i="5"/>
  <c r="AC3018" i="5" s="1"/>
  <c r="A3018" i="11" l="1"/>
  <c r="AJ3017" i="5"/>
  <c r="AD3018" i="5"/>
  <c r="AG3018" i="5" s="1"/>
  <c r="Z3019" i="5"/>
  <c r="AC3019" i="5" s="1"/>
  <c r="A3019" i="11" l="1"/>
  <c r="AJ3018" i="5"/>
  <c r="AD3019" i="5"/>
  <c r="AG3019" i="5" s="1"/>
  <c r="Z3020" i="5"/>
  <c r="AC3020" i="5" s="1"/>
  <c r="A3020" i="11" l="1"/>
  <c r="AJ3019" i="5"/>
  <c r="AD3020" i="5"/>
  <c r="Z3021" i="5"/>
  <c r="AC3021" i="5" s="1"/>
  <c r="AG3020" i="5" l="1"/>
  <c r="AJ3020" i="5" s="1"/>
  <c r="AE3021" i="5"/>
  <c r="AE3022" i="5" s="1"/>
  <c r="AE3023" i="5" s="1"/>
  <c r="AE3024" i="5" s="1"/>
  <c r="AE3025" i="5" s="1"/>
  <c r="AE3026" i="5" s="1"/>
  <c r="AE3027" i="5" s="1"/>
  <c r="AE3028" i="5" s="1"/>
  <c r="AE3029" i="5" s="1"/>
  <c r="AE3030" i="5" s="1"/>
  <c r="A3021" i="11"/>
  <c r="AD3021" i="5"/>
  <c r="Z3022" i="5"/>
  <c r="AC3022" i="5" s="1"/>
  <c r="AG3021" i="5" l="1"/>
  <c r="A3022" i="11" s="1"/>
  <c r="AD3022" i="5"/>
  <c r="AG3022" i="5" s="1"/>
  <c r="Z3023" i="5"/>
  <c r="AC3023" i="5" s="1"/>
  <c r="AJ3021" i="5" l="1"/>
  <c r="A3023" i="11"/>
  <c r="AJ3022" i="5"/>
  <c r="AD3023" i="5"/>
  <c r="AG3023" i="5" s="1"/>
  <c r="Z3024" i="5"/>
  <c r="AC3024" i="5" s="1"/>
  <c r="A3024" i="11" l="1"/>
  <c r="AJ3023" i="5"/>
  <c r="AD3024" i="5"/>
  <c r="AG3024" i="5" s="1"/>
  <c r="Z3025" i="5"/>
  <c r="AC3025" i="5" s="1"/>
  <c r="A3025" i="11" l="1"/>
  <c r="AJ3024" i="5"/>
  <c r="AD3025" i="5"/>
  <c r="AG3025" i="5" s="1"/>
  <c r="Z3026" i="5"/>
  <c r="AC3026" i="5" s="1"/>
  <c r="A3026" i="11" l="1"/>
  <c r="AJ3025" i="5"/>
  <c r="AD3026" i="5"/>
  <c r="AG3026" i="5" s="1"/>
  <c r="Z3027" i="5"/>
  <c r="AC3027" i="5" s="1"/>
  <c r="A3027" i="11" l="1"/>
  <c r="AJ3026" i="5"/>
  <c r="AD3027" i="5"/>
  <c r="AG3027" i="5" s="1"/>
  <c r="Z3028" i="5"/>
  <c r="AC3028" i="5" s="1"/>
  <c r="A3028" i="11" l="1"/>
  <c r="AJ3027" i="5"/>
  <c r="AD3028" i="5"/>
  <c r="AG3028" i="5" s="1"/>
  <c r="Z3029" i="5"/>
  <c r="AC3029" i="5" s="1"/>
  <c r="A3029" i="11" l="1"/>
  <c r="AJ3028" i="5"/>
  <c r="AD3029" i="5"/>
  <c r="AG3029" i="5" s="1"/>
  <c r="Z3030" i="5"/>
  <c r="AC3030" i="5" s="1"/>
  <c r="A3030" i="11" l="1"/>
  <c r="AJ3029" i="5"/>
  <c r="AD3030" i="5"/>
  <c r="Z3031" i="5"/>
  <c r="AC3031" i="5" s="1"/>
  <c r="AG3030" i="5" l="1"/>
  <c r="A3031" i="11" s="1"/>
  <c r="AE3031" i="5"/>
  <c r="AE3032" i="5" s="1"/>
  <c r="AE3033" i="5" s="1"/>
  <c r="AE3034" i="5" s="1"/>
  <c r="AE3035" i="5" s="1"/>
  <c r="AE3036" i="5" s="1"/>
  <c r="AE3037" i="5" s="1"/>
  <c r="AE3038" i="5" s="1"/>
  <c r="AE3039" i="5" s="1"/>
  <c r="AE3040" i="5" s="1"/>
  <c r="AJ3030" i="5"/>
  <c r="AD3031" i="5"/>
  <c r="Z3032" i="5"/>
  <c r="AC3032" i="5" s="1"/>
  <c r="AG3031" i="5" l="1"/>
  <c r="A3032" i="11" s="1"/>
  <c r="AD3032" i="5"/>
  <c r="AG3032" i="5" s="1"/>
  <c r="Z3033" i="5"/>
  <c r="AC3033" i="5" s="1"/>
  <c r="AJ3031" i="5" l="1"/>
  <c r="A3033" i="11"/>
  <c r="AJ3032" i="5"/>
  <c r="AD3033" i="5"/>
  <c r="AG3033" i="5" s="1"/>
  <c r="Z3034" i="5"/>
  <c r="AC3034" i="5" s="1"/>
  <c r="A3034" i="11" l="1"/>
  <c r="AJ3033" i="5"/>
  <c r="AD3034" i="5"/>
  <c r="AG3034" i="5" s="1"/>
  <c r="Z3035" i="5"/>
  <c r="AC3035" i="5" s="1"/>
  <c r="A3035" i="11" l="1"/>
  <c r="AJ3034" i="5"/>
  <c r="AD3035" i="5"/>
  <c r="AG3035" i="5" s="1"/>
  <c r="Z3036" i="5"/>
  <c r="AC3036" i="5" s="1"/>
  <c r="A3036" i="11" l="1"/>
  <c r="AJ3035" i="5"/>
  <c r="AD3036" i="5"/>
  <c r="AG3036" i="5" s="1"/>
  <c r="Z3037" i="5"/>
  <c r="AC3037" i="5" s="1"/>
  <c r="A3037" i="11" l="1"/>
  <c r="AJ3036" i="5"/>
  <c r="AD3037" i="5"/>
  <c r="AG3037" i="5" s="1"/>
  <c r="Z3038" i="5"/>
  <c r="AC3038" i="5" s="1"/>
  <c r="A3038" i="11" l="1"/>
  <c r="AJ3037" i="5"/>
  <c r="AD3038" i="5"/>
  <c r="AG3038" i="5" s="1"/>
  <c r="Z3039" i="5"/>
  <c r="AC3039" i="5" s="1"/>
  <c r="A3039" i="11" l="1"/>
  <c r="AJ3038" i="5"/>
  <c r="AD3039" i="5"/>
  <c r="AG3039" i="5" s="1"/>
  <c r="Z3040" i="5"/>
  <c r="AC3040" i="5" s="1"/>
  <c r="A3040" i="11" l="1"/>
  <c r="AJ3039" i="5"/>
  <c r="AD3040" i="5"/>
  <c r="Z3041" i="5"/>
  <c r="AC3041" i="5" s="1"/>
  <c r="AE3041" i="5" l="1"/>
  <c r="AE3042" i="5" s="1"/>
  <c r="AE3043" i="5" s="1"/>
  <c r="AE3044" i="5" s="1"/>
  <c r="AE3045" i="5" s="1"/>
  <c r="AE3046" i="5" s="1"/>
  <c r="AE3047" i="5" s="1"/>
  <c r="AE3048" i="5" s="1"/>
  <c r="AE3049" i="5" s="1"/>
  <c r="AE3050" i="5" s="1"/>
  <c r="AG3040" i="5"/>
  <c r="A3041" i="11" s="1"/>
  <c r="AD3041" i="5"/>
  <c r="Z3042" i="5"/>
  <c r="AC3042" i="5" s="1"/>
  <c r="AG3041" i="5" l="1"/>
  <c r="AJ3041" i="5" s="1"/>
  <c r="AJ3040" i="5"/>
  <c r="A3042" i="11"/>
  <c r="AD3042" i="5"/>
  <c r="AG3042" i="5" s="1"/>
  <c r="Z3043" i="5"/>
  <c r="AC3043" i="5" s="1"/>
  <c r="A3043" i="11" l="1"/>
  <c r="AJ3042" i="5"/>
  <c r="AD3043" i="5"/>
  <c r="AG3043" i="5" s="1"/>
  <c r="Z3044" i="5"/>
  <c r="AC3044" i="5" s="1"/>
  <c r="A3044" i="11" l="1"/>
  <c r="AJ3043" i="5"/>
  <c r="AD3044" i="5"/>
  <c r="AG3044" i="5" s="1"/>
  <c r="Z3045" i="5"/>
  <c r="AC3045" i="5" s="1"/>
  <c r="A3045" i="11" l="1"/>
  <c r="AJ3044" i="5"/>
  <c r="AD3045" i="5"/>
  <c r="AG3045" i="5" s="1"/>
  <c r="Z3046" i="5"/>
  <c r="AC3046" i="5" s="1"/>
  <c r="A3046" i="11" l="1"/>
  <c r="AJ3045" i="5"/>
  <c r="AD3046" i="5"/>
  <c r="AG3046" i="5" s="1"/>
  <c r="Z3047" i="5"/>
  <c r="AC3047" i="5" s="1"/>
  <c r="A3047" i="11" l="1"/>
  <c r="AJ3046" i="5"/>
  <c r="AD3047" i="5"/>
  <c r="AG3047" i="5" s="1"/>
  <c r="Z3048" i="5"/>
  <c r="AC3048" i="5" s="1"/>
  <c r="A3048" i="11" l="1"/>
  <c r="AJ3047" i="5"/>
  <c r="AD3048" i="5"/>
  <c r="AG3048" i="5" s="1"/>
  <c r="Z3049" i="5"/>
  <c r="AC3049" i="5" s="1"/>
  <c r="A3049" i="11" l="1"/>
  <c r="AJ3048" i="5"/>
  <c r="AD3049" i="5"/>
  <c r="AG3049" i="5" s="1"/>
  <c r="Z3050" i="5"/>
  <c r="AC3050" i="5" s="1"/>
  <c r="A3050" i="11" l="1"/>
  <c r="AJ3049" i="5"/>
  <c r="AD3050" i="5"/>
  <c r="Z3051" i="5"/>
  <c r="AC3051" i="5" s="1"/>
  <c r="AG3050" i="5" l="1"/>
  <c r="A3051" i="11" s="1"/>
  <c r="AE3051" i="5"/>
  <c r="AE3052" i="5" s="1"/>
  <c r="AE3053" i="5" s="1"/>
  <c r="AE3054" i="5" s="1"/>
  <c r="AE3055" i="5" s="1"/>
  <c r="AE3056" i="5" s="1"/>
  <c r="AE3057" i="5" s="1"/>
  <c r="AE3058" i="5" s="1"/>
  <c r="AE3059" i="5" s="1"/>
  <c r="AE3060" i="5" s="1"/>
  <c r="AD3051" i="5"/>
  <c r="Z3052" i="5"/>
  <c r="AC3052" i="5" s="1"/>
  <c r="AJ3050" i="5" l="1"/>
  <c r="AG3051" i="5"/>
  <c r="AJ3051" i="5" s="1"/>
  <c r="AD3052" i="5"/>
  <c r="AG3052" i="5" s="1"/>
  <c r="Z3053" i="5"/>
  <c r="AC3053" i="5" s="1"/>
  <c r="A3052" i="11" l="1"/>
  <c r="A3053" i="11"/>
  <c r="AJ3052" i="5"/>
  <c r="AD3053" i="5"/>
  <c r="AG3053" i="5" s="1"/>
  <c r="Z3054" i="5"/>
  <c r="AC3054" i="5" s="1"/>
  <c r="A3054" i="11" l="1"/>
  <c r="AJ3053" i="5"/>
  <c r="AD3054" i="5"/>
  <c r="AG3054" i="5" s="1"/>
  <c r="Z3055" i="5"/>
  <c r="AC3055" i="5" s="1"/>
  <c r="A3055" i="11" l="1"/>
  <c r="AJ3054" i="5"/>
  <c r="AD3055" i="5"/>
  <c r="AG3055" i="5" s="1"/>
  <c r="Z3056" i="5"/>
  <c r="AC3056" i="5" s="1"/>
  <c r="A3056" i="11" l="1"/>
  <c r="AJ3055" i="5"/>
  <c r="AD3056" i="5"/>
  <c r="AG3056" i="5" s="1"/>
  <c r="Z3057" i="5"/>
  <c r="AC3057" i="5" s="1"/>
  <c r="A3057" i="11" l="1"/>
  <c r="AJ3056" i="5"/>
  <c r="AD3057" i="5"/>
  <c r="AG3057" i="5" s="1"/>
  <c r="Z3058" i="5"/>
  <c r="AC3058" i="5" s="1"/>
  <c r="A3058" i="11" l="1"/>
  <c r="AJ3057" i="5"/>
  <c r="AD3058" i="5"/>
  <c r="AG3058" i="5" s="1"/>
  <c r="Z3059" i="5"/>
  <c r="AC3059" i="5" s="1"/>
  <c r="A3059" i="11" l="1"/>
  <c r="AJ3058" i="5"/>
  <c r="AD3059" i="5"/>
  <c r="AG3059" i="5" s="1"/>
  <c r="Z3060" i="5"/>
  <c r="AC3060" i="5" s="1"/>
  <c r="A3060" i="11" l="1"/>
  <c r="AJ3059" i="5"/>
  <c r="AD3060" i="5"/>
  <c r="Z3061" i="5"/>
  <c r="AC3061" i="5" s="1"/>
  <c r="AE3061" i="5" l="1"/>
  <c r="AE3062" i="5" s="1"/>
  <c r="AE3063" i="5" s="1"/>
  <c r="AE3064" i="5" s="1"/>
  <c r="AE3065" i="5" s="1"/>
  <c r="AE3066" i="5" s="1"/>
  <c r="AE3067" i="5" s="1"/>
  <c r="AE3068" i="5" s="1"/>
  <c r="AE3069" i="5" s="1"/>
  <c r="AE3070" i="5" s="1"/>
  <c r="AG3060" i="5"/>
  <c r="A3061" i="11" s="1"/>
  <c r="AD3061" i="5"/>
  <c r="Z3062" i="5"/>
  <c r="AC3062" i="5" s="1"/>
  <c r="AG3061" i="5" l="1"/>
  <c r="AJ3060" i="5"/>
  <c r="A3062" i="11"/>
  <c r="AJ3061" i="5"/>
  <c r="AD3062" i="5"/>
  <c r="AG3062" i="5" s="1"/>
  <c r="Z3063" i="5"/>
  <c r="AC3063" i="5" s="1"/>
  <c r="A3063" i="11" l="1"/>
  <c r="AJ3062" i="5"/>
  <c r="AD3063" i="5"/>
  <c r="AG3063" i="5" s="1"/>
  <c r="Z3064" i="5"/>
  <c r="AC3064" i="5" s="1"/>
  <c r="A3064" i="11" l="1"/>
  <c r="AJ3063" i="5"/>
  <c r="AD3064" i="5"/>
  <c r="AG3064" i="5" s="1"/>
  <c r="Z3065" i="5"/>
  <c r="AC3065" i="5" s="1"/>
  <c r="A3065" i="11" l="1"/>
  <c r="AJ3064" i="5"/>
  <c r="AD3065" i="5"/>
  <c r="AG3065" i="5" s="1"/>
  <c r="Z3066" i="5"/>
  <c r="AC3066" i="5" s="1"/>
  <c r="A3066" i="11" l="1"/>
  <c r="AJ3065" i="5"/>
  <c r="AD3066" i="5"/>
  <c r="AG3066" i="5" s="1"/>
  <c r="Z3067" i="5"/>
  <c r="AC3067" i="5" s="1"/>
  <c r="A3067" i="11" l="1"/>
  <c r="AJ3066" i="5"/>
  <c r="AD3067" i="5"/>
  <c r="AG3067" i="5" s="1"/>
  <c r="Z3068" i="5"/>
  <c r="AC3068" i="5" s="1"/>
  <c r="A3068" i="11" l="1"/>
  <c r="AJ3067" i="5"/>
  <c r="AD3068" i="5"/>
  <c r="AG3068" i="5" s="1"/>
  <c r="Z3069" i="5"/>
  <c r="AC3069" i="5" s="1"/>
  <c r="A3069" i="11" l="1"/>
  <c r="AJ3068" i="5"/>
  <c r="AD3069" i="5"/>
  <c r="AG3069" i="5" s="1"/>
  <c r="Z3070" i="5"/>
  <c r="AC3070" i="5" s="1"/>
  <c r="A3070" i="11" l="1"/>
  <c r="AJ3069" i="5"/>
  <c r="AD3070" i="5"/>
  <c r="Z3071" i="5"/>
  <c r="AC3071" i="5" s="1"/>
  <c r="AG3070" i="5" l="1"/>
  <c r="A3071" i="11" s="1"/>
  <c r="AE3071" i="5"/>
  <c r="AE3072" i="5" s="1"/>
  <c r="AE3073" i="5" s="1"/>
  <c r="AE3074" i="5" s="1"/>
  <c r="AE3075" i="5" s="1"/>
  <c r="AE3076" i="5" s="1"/>
  <c r="AE3077" i="5" s="1"/>
  <c r="AE3078" i="5" s="1"/>
  <c r="AE3079" i="5" s="1"/>
  <c r="AE3080" i="5" s="1"/>
  <c r="AJ3070" i="5"/>
  <c r="AD3071" i="5"/>
  <c r="Z3072" i="5"/>
  <c r="AC3072" i="5" s="1"/>
  <c r="AG3071" i="5" l="1"/>
  <c r="A3072" i="11" s="1"/>
  <c r="AD3072" i="5"/>
  <c r="AG3072" i="5" s="1"/>
  <c r="Z3073" i="5"/>
  <c r="AC3073" i="5" s="1"/>
  <c r="AJ3071" i="5" l="1"/>
  <c r="A3073" i="11"/>
  <c r="AJ3072" i="5"/>
  <c r="AD3073" i="5"/>
  <c r="AG3073" i="5" s="1"/>
  <c r="Z3074" i="5"/>
  <c r="AC3074" i="5" s="1"/>
  <c r="A3074" i="11" l="1"/>
  <c r="AJ3073" i="5"/>
  <c r="AD3074" i="5"/>
  <c r="AG3074" i="5" s="1"/>
  <c r="Z3075" i="5"/>
  <c r="AC3075" i="5" s="1"/>
  <c r="A3075" i="11" l="1"/>
  <c r="AJ3074" i="5"/>
  <c r="AD3075" i="5"/>
  <c r="AG3075" i="5" s="1"/>
  <c r="Z3076" i="5"/>
  <c r="AC3076" i="5" s="1"/>
  <c r="A3076" i="11" l="1"/>
  <c r="AJ3075" i="5"/>
  <c r="AD3076" i="5"/>
  <c r="AG3076" i="5" s="1"/>
  <c r="Z3077" i="5"/>
  <c r="AC3077" i="5" s="1"/>
  <c r="A3077" i="11" l="1"/>
  <c r="AJ3076" i="5"/>
  <c r="AD3077" i="5"/>
  <c r="AG3077" i="5" s="1"/>
  <c r="Z3078" i="5"/>
  <c r="AC3078" i="5" s="1"/>
  <c r="A3078" i="11" l="1"/>
  <c r="AJ3077" i="5"/>
  <c r="AD3078" i="5"/>
  <c r="AG3078" i="5" s="1"/>
  <c r="Z3079" i="5"/>
  <c r="AC3079" i="5" s="1"/>
  <c r="A3079" i="11" l="1"/>
  <c r="AJ3078" i="5"/>
  <c r="AD3079" i="5"/>
  <c r="AG3079" i="5" s="1"/>
  <c r="Z3080" i="5"/>
  <c r="AC3080" i="5" s="1"/>
  <c r="A3080" i="11" l="1"/>
  <c r="AJ3079" i="5"/>
  <c r="AD3080" i="5"/>
  <c r="Z3081" i="5"/>
  <c r="AC3081" i="5" s="1"/>
  <c r="AG3080" i="5" l="1"/>
  <c r="A3081" i="11" s="1"/>
  <c r="AE3081" i="5"/>
  <c r="AE3082" i="5" s="1"/>
  <c r="AE3083" i="5" s="1"/>
  <c r="AE3084" i="5" s="1"/>
  <c r="AE3085" i="5" s="1"/>
  <c r="AE3086" i="5" s="1"/>
  <c r="AE3087" i="5" s="1"/>
  <c r="AE3088" i="5" s="1"/>
  <c r="AE3089" i="5" s="1"/>
  <c r="AE3090" i="5" s="1"/>
  <c r="AJ3080" i="5"/>
  <c r="AD3081" i="5"/>
  <c r="Z3082" i="5"/>
  <c r="AC3082" i="5" s="1"/>
  <c r="AG3081" i="5" l="1"/>
  <c r="A3082" i="11" s="1"/>
  <c r="AD3082" i="5"/>
  <c r="AG3082" i="5" s="1"/>
  <c r="Z3083" i="5"/>
  <c r="AC3083" i="5" s="1"/>
  <c r="AJ3081" i="5" l="1"/>
  <c r="A3083" i="11"/>
  <c r="AJ3082" i="5"/>
  <c r="AD3083" i="5"/>
  <c r="AG3083" i="5" s="1"/>
  <c r="Z3084" i="5"/>
  <c r="AC3084" i="5" s="1"/>
  <c r="A3084" i="11" l="1"/>
  <c r="AJ3083" i="5"/>
  <c r="AD3084" i="5"/>
  <c r="AG3084" i="5" s="1"/>
  <c r="Z3085" i="5"/>
  <c r="AC3085" i="5" s="1"/>
  <c r="A3085" i="11" l="1"/>
  <c r="AJ3084" i="5"/>
  <c r="AD3085" i="5"/>
  <c r="AG3085" i="5" s="1"/>
  <c r="Z3086" i="5"/>
  <c r="AC3086" i="5" s="1"/>
  <c r="A3086" i="11" l="1"/>
  <c r="AJ3085" i="5"/>
  <c r="AD3086" i="5"/>
  <c r="AG3086" i="5" s="1"/>
  <c r="Z3087" i="5"/>
  <c r="AC3087" i="5" s="1"/>
  <c r="A3087" i="11" l="1"/>
  <c r="AJ3086" i="5"/>
  <c r="AD3087" i="5"/>
  <c r="AG3087" i="5" s="1"/>
  <c r="Z3088" i="5"/>
  <c r="AC3088" i="5" s="1"/>
  <c r="A3088" i="11" l="1"/>
  <c r="AJ3087" i="5"/>
  <c r="AD3088" i="5"/>
  <c r="AG3088" i="5" s="1"/>
  <c r="Z3089" i="5"/>
  <c r="AC3089" i="5" s="1"/>
  <c r="A3089" i="11" l="1"/>
  <c r="AJ3088" i="5"/>
  <c r="AD3089" i="5"/>
  <c r="AG3089" i="5" s="1"/>
  <c r="Z3090" i="5"/>
  <c r="AC3090" i="5" s="1"/>
  <c r="A3090" i="11" l="1"/>
  <c r="AJ3089" i="5"/>
  <c r="AD3090" i="5"/>
  <c r="Z3091" i="5"/>
  <c r="AC3091" i="5" s="1"/>
  <c r="AG3090" i="5" l="1"/>
  <c r="A3091" i="11" s="1"/>
  <c r="AE3091" i="5"/>
  <c r="AE3092" i="5" s="1"/>
  <c r="AE3093" i="5" s="1"/>
  <c r="AE3094" i="5" s="1"/>
  <c r="AE3095" i="5" s="1"/>
  <c r="AE3096" i="5" s="1"/>
  <c r="AE3097" i="5" s="1"/>
  <c r="AE3098" i="5" s="1"/>
  <c r="AE3099" i="5" s="1"/>
  <c r="AE3100" i="5" s="1"/>
  <c r="AJ3090" i="5"/>
  <c r="AD3091" i="5"/>
  <c r="Z3092" i="5"/>
  <c r="AC3092" i="5" s="1"/>
  <c r="AG3091" i="5" l="1"/>
  <c r="A3092" i="11" s="1"/>
  <c r="AD3092" i="5"/>
  <c r="AG3092" i="5" s="1"/>
  <c r="Z3093" i="5"/>
  <c r="AC3093" i="5" s="1"/>
  <c r="AJ3091" i="5" l="1"/>
  <c r="A3093" i="11"/>
  <c r="AJ3092" i="5"/>
  <c r="AD3093" i="5"/>
  <c r="AG3093" i="5" s="1"/>
  <c r="Z3094" i="5"/>
  <c r="AC3094" i="5" s="1"/>
  <c r="A3094" i="11" l="1"/>
  <c r="AJ3093" i="5"/>
  <c r="AD3094" i="5"/>
  <c r="AG3094" i="5" s="1"/>
  <c r="Z3095" i="5"/>
  <c r="AC3095" i="5" s="1"/>
  <c r="A3095" i="11" l="1"/>
  <c r="AJ3094" i="5"/>
  <c r="AD3095" i="5"/>
  <c r="AG3095" i="5" s="1"/>
  <c r="Z3096" i="5"/>
  <c r="AC3096" i="5" s="1"/>
  <c r="A3096" i="11" l="1"/>
  <c r="AJ3095" i="5"/>
  <c r="AD3096" i="5"/>
  <c r="AG3096" i="5" s="1"/>
  <c r="Z3097" i="5"/>
  <c r="AC3097" i="5" s="1"/>
  <c r="A3097" i="11" l="1"/>
  <c r="AJ3096" i="5"/>
  <c r="AD3097" i="5"/>
  <c r="AG3097" i="5" s="1"/>
  <c r="Z3098" i="5"/>
  <c r="AC3098" i="5" s="1"/>
  <c r="A3098" i="11" l="1"/>
  <c r="AJ3097" i="5"/>
  <c r="AD3098" i="5"/>
  <c r="AG3098" i="5" s="1"/>
  <c r="Z3099" i="5"/>
  <c r="AC3099" i="5" s="1"/>
  <c r="A3099" i="11" l="1"/>
  <c r="AJ3098" i="5"/>
  <c r="AD3099" i="5"/>
  <c r="AG3099" i="5" s="1"/>
  <c r="Z3100" i="5"/>
  <c r="AC3100" i="5" s="1"/>
  <c r="A3100" i="11" l="1"/>
  <c r="AJ3099" i="5"/>
  <c r="AD3100" i="5"/>
  <c r="Z3101" i="5"/>
  <c r="AC3101" i="5" s="1"/>
  <c r="AG3100" i="5" l="1"/>
  <c r="AJ3100" i="5" s="1"/>
  <c r="AE3101" i="5"/>
  <c r="AE3102" i="5" s="1"/>
  <c r="AE3103" i="5" s="1"/>
  <c r="AE3104" i="5" s="1"/>
  <c r="AE3105" i="5" s="1"/>
  <c r="AE3106" i="5" s="1"/>
  <c r="AE3107" i="5" s="1"/>
  <c r="AE3108" i="5" s="1"/>
  <c r="AE3109" i="5" s="1"/>
  <c r="AE3110" i="5" s="1"/>
  <c r="AD3101" i="5"/>
  <c r="Z3102" i="5"/>
  <c r="AC3102" i="5" s="1"/>
  <c r="A3101" i="11" l="1"/>
  <c r="AG3101" i="5"/>
  <c r="A3102" i="11" s="1"/>
  <c r="AD3102" i="5"/>
  <c r="AG3102" i="5" s="1"/>
  <c r="Z3103" i="5"/>
  <c r="AC3103" i="5" s="1"/>
  <c r="AJ3101" i="5" l="1"/>
  <c r="A3103" i="11"/>
  <c r="AJ3102" i="5"/>
  <c r="AD3103" i="5"/>
  <c r="AG3103" i="5" s="1"/>
  <c r="Z3104" i="5"/>
  <c r="AC3104" i="5" s="1"/>
  <c r="A3104" i="11" l="1"/>
  <c r="AJ3103" i="5"/>
  <c r="AD3104" i="5"/>
  <c r="AG3104" i="5" s="1"/>
  <c r="Z3105" i="5"/>
  <c r="AC3105" i="5" s="1"/>
  <c r="A3105" i="11" l="1"/>
  <c r="AJ3104" i="5"/>
  <c r="AD3105" i="5"/>
  <c r="AG3105" i="5" s="1"/>
  <c r="Z3106" i="5"/>
  <c r="AC3106" i="5" s="1"/>
  <c r="A3106" i="11" l="1"/>
  <c r="AJ3105" i="5"/>
  <c r="AD3106" i="5"/>
  <c r="AG3106" i="5" s="1"/>
  <c r="Z3107" i="5"/>
  <c r="AC3107" i="5" s="1"/>
  <c r="A3107" i="11" l="1"/>
  <c r="AJ3106" i="5"/>
  <c r="AD3107" i="5"/>
  <c r="AG3107" i="5" s="1"/>
  <c r="Z3108" i="5"/>
  <c r="AC3108" i="5" s="1"/>
  <c r="A3108" i="11" l="1"/>
  <c r="AJ3107" i="5"/>
  <c r="AD3108" i="5"/>
  <c r="AG3108" i="5" s="1"/>
  <c r="Z3109" i="5"/>
  <c r="AC3109" i="5" s="1"/>
  <c r="A3109" i="11" l="1"/>
  <c r="AJ3108" i="5"/>
  <c r="AD3109" i="5"/>
  <c r="AG3109" i="5" s="1"/>
  <c r="Z3110" i="5"/>
  <c r="AC3110" i="5" s="1"/>
  <c r="A3110" i="11" l="1"/>
  <c r="AJ3109" i="5"/>
  <c r="AD3110" i="5"/>
  <c r="Z3111" i="5"/>
  <c r="AC3111" i="5" s="1"/>
  <c r="AG3110" i="5" l="1"/>
  <c r="AE3111" i="5"/>
  <c r="AE3112" i="5" s="1"/>
  <c r="AE3113" i="5" s="1"/>
  <c r="AE3114" i="5" s="1"/>
  <c r="AE3115" i="5" s="1"/>
  <c r="AE3116" i="5" s="1"/>
  <c r="AE3117" i="5" s="1"/>
  <c r="AE3118" i="5" s="1"/>
  <c r="AE3119" i="5" s="1"/>
  <c r="AE3120" i="5" s="1"/>
  <c r="A3111" i="11"/>
  <c r="AJ3110" i="5"/>
  <c r="AD3111" i="5"/>
  <c r="Z3112" i="5"/>
  <c r="AC3112" i="5" s="1"/>
  <c r="AG3111" i="5" l="1"/>
  <c r="A3112" i="11" s="1"/>
  <c r="AD3112" i="5"/>
  <c r="AG3112" i="5" s="1"/>
  <c r="Z3113" i="5"/>
  <c r="AC3113" i="5" s="1"/>
  <c r="AJ3111" i="5" l="1"/>
  <c r="A3113" i="11"/>
  <c r="AJ3112" i="5"/>
  <c r="AD3113" i="5"/>
  <c r="AG3113" i="5" s="1"/>
  <c r="Z3114" i="5"/>
  <c r="AC3114" i="5" s="1"/>
  <c r="A3114" i="11" l="1"/>
  <c r="AJ3113" i="5"/>
  <c r="AD3114" i="5"/>
  <c r="AG3114" i="5" s="1"/>
  <c r="Z3115" i="5"/>
  <c r="AC3115" i="5" s="1"/>
  <c r="A3115" i="11" l="1"/>
  <c r="AJ3114" i="5"/>
  <c r="AD3115" i="5"/>
  <c r="AG3115" i="5" s="1"/>
  <c r="Z3116" i="5"/>
  <c r="AC3116" i="5" s="1"/>
  <c r="A3116" i="11" l="1"/>
  <c r="AJ3115" i="5"/>
  <c r="AD3116" i="5"/>
  <c r="AG3116" i="5" s="1"/>
  <c r="Z3117" i="5"/>
  <c r="AC3117" i="5" s="1"/>
  <c r="A3117" i="11" l="1"/>
  <c r="AJ3116" i="5"/>
  <c r="AD3117" i="5"/>
  <c r="AG3117" i="5" s="1"/>
  <c r="Z3118" i="5"/>
  <c r="AC3118" i="5" s="1"/>
  <c r="A3118" i="11" l="1"/>
  <c r="AJ3117" i="5"/>
  <c r="AD3118" i="5"/>
  <c r="AG3118" i="5" s="1"/>
  <c r="Z3119" i="5"/>
  <c r="AC3119" i="5" s="1"/>
  <c r="A3119" i="11" l="1"/>
  <c r="AJ3118" i="5"/>
  <c r="AD3119" i="5"/>
  <c r="AG3119" i="5" s="1"/>
  <c r="Z3120" i="5"/>
  <c r="AC3120" i="5" s="1"/>
  <c r="A3120" i="11" l="1"/>
  <c r="AJ3119" i="5"/>
  <c r="AD3120" i="5"/>
  <c r="Z3121" i="5"/>
  <c r="AC3121" i="5" s="1"/>
  <c r="AE3121" i="5" l="1"/>
  <c r="AE3122" i="5" s="1"/>
  <c r="AE3123" i="5" s="1"/>
  <c r="AE3124" i="5" s="1"/>
  <c r="AE3125" i="5" s="1"/>
  <c r="AE3126" i="5" s="1"/>
  <c r="AE3127" i="5" s="1"/>
  <c r="AE3128" i="5" s="1"/>
  <c r="AE3129" i="5" s="1"/>
  <c r="AE3130" i="5" s="1"/>
  <c r="AG3120" i="5"/>
  <c r="A3121" i="11" s="1"/>
  <c r="AD3121" i="5"/>
  <c r="Z3122" i="5"/>
  <c r="AC3122" i="5" s="1"/>
  <c r="AG3121" i="5" l="1"/>
  <c r="A3122" i="11" s="1"/>
  <c r="AJ3120" i="5"/>
  <c r="AD3122" i="5"/>
  <c r="AG3122" i="5" s="1"/>
  <c r="Z3123" i="5"/>
  <c r="AC3123" i="5" s="1"/>
  <c r="AJ3121" i="5" l="1"/>
  <c r="A3123" i="11"/>
  <c r="AJ3122" i="5"/>
  <c r="AD3123" i="5"/>
  <c r="AG3123" i="5" s="1"/>
  <c r="Z3124" i="5"/>
  <c r="AC3124" i="5" s="1"/>
  <c r="A3124" i="11" l="1"/>
  <c r="AJ3123" i="5"/>
  <c r="AD3124" i="5"/>
  <c r="AG3124" i="5" s="1"/>
  <c r="Z3125" i="5"/>
  <c r="AC3125" i="5" s="1"/>
  <c r="A3125" i="11" l="1"/>
  <c r="AJ3124" i="5"/>
  <c r="AD3125" i="5"/>
  <c r="AG3125" i="5" s="1"/>
  <c r="Z3126" i="5"/>
  <c r="AC3126" i="5" s="1"/>
  <c r="A3126" i="11" l="1"/>
  <c r="AJ3125" i="5"/>
  <c r="AD3126" i="5"/>
  <c r="AG3126" i="5" s="1"/>
  <c r="Z3127" i="5"/>
  <c r="AC3127" i="5" s="1"/>
  <c r="A3127" i="11" l="1"/>
  <c r="AJ3126" i="5"/>
  <c r="AD3127" i="5"/>
  <c r="AG3127" i="5" s="1"/>
  <c r="Z3128" i="5"/>
  <c r="AC3128" i="5" s="1"/>
  <c r="A3128" i="11" l="1"/>
  <c r="AJ3127" i="5"/>
  <c r="AD3128" i="5"/>
  <c r="AG3128" i="5" s="1"/>
  <c r="Z3129" i="5"/>
  <c r="AC3129" i="5" s="1"/>
  <c r="A3129" i="11" l="1"/>
  <c r="AJ3128" i="5"/>
  <c r="AD3129" i="5"/>
  <c r="AG3129" i="5" s="1"/>
  <c r="Z3130" i="5"/>
  <c r="AC3130" i="5" s="1"/>
  <c r="A3130" i="11" l="1"/>
  <c r="AJ3129" i="5"/>
  <c r="AD3130" i="5"/>
  <c r="Z3131" i="5"/>
  <c r="AC3131" i="5" s="1"/>
  <c r="AG3130" i="5" l="1"/>
  <c r="A3131" i="11" s="1"/>
  <c r="AE3131" i="5"/>
  <c r="AE3132" i="5" s="1"/>
  <c r="AE3133" i="5" s="1"/>
  <c r="AE3134" i="5" s="1"/>
  <c r="AE3135" i="5" s="1"/>
  <c r="AE3136" i="5" s="1"/>
  <c r="AE3137" i="5" s="1"/>
  <c r="AE3138" i="5" s="1"/>
  <c r="AE3139" i="5" s="1"/>
  <c r="AE3140" i="5" s="1"/>
  <c r="AD3131" i="5"/>
  <c r="Z3132" i="5"/>
  <c r="AC3132" i="5" s="1"/>
  <c r="AJ3130" i="5" l="1"/>
  <c r="AG3131" i="5"/>
  <c r="A3132" i="11" s="1"/>
  <c r="AD3132" i="5"/>
  <c r="AG3132" i="5" s="1"/>
  <c r="Z3133" i="5"/>
  <c r="AC3133" i="5" s="1"/>
  <c r="AJ3131" i="5" l="1"/>
  <c r="A3133" i="11"/>
  <c r="AJ3132" i="5"/>
  <c r="AD3133" i="5"/>
  <c r="AG3133" i="5" s="1"/>
  <c r="Z3134" i="5"/>
  <c r="AC3134" i="5" s="1"/>
  <c r="A3134" i="11" l="1"/>
  <c r="AJ3133" i="5"/>
  <c r="AD3134" i="5"/>
  <c r="AG3134" i="5" s="1"/>
  <c r="Z3135" i="5"/>
  <c r="AC3135" i="5" s="1"/>
  <c r="A3135" i="11" l="1"/>
  <c r="AJ3134" i="5"/>
  <c r="AD3135" i="5"/>
  <c r="AG3135" i="5" s="1"/>
  <c r="Z3136" i="5"/>
  <c r="AC3136" i="5" s="1"/>
  <c r="A3136" i="11" l="1"/>
  <c r="AJ3135" i="5"/>
  <c r="AD3136" i="5"/>
  <c r="AG3136" i="5" s="1"/>
  <c r="Z3137" i="5"/>
  <c r="AC3137" i="5" s="1"/>
  <c r="A3137" i="11" l="1"/>
  <c r="AJ3136" i="5"/>
  <c r="AD3137" i="5"/>
  <c r="AG3137" i="5" s="1"/>
  <c r="Z3138" i="5"/>
  <c r="AC3138" i="5" s="1"/>
  <c r="A3138" i="11" l="1"/>
  <c r="AJ3137" i="5"/>
  <c r="AD3138" i="5"/>
  <c r="AG3138" i="5" s="1"/>
  <c r="Z3139" i="5"/>
  <c r="AC3139" i="5" s="1"/>
  <c r="A3139" i="11" l="1"/>
  <c r="AJ3138" i="5"/>
  <c r="AD3139" i="5"/>
  <c r="AG3139" i="5" s="1"/>
  <c r="Z3140" i="5"/>
  <c r="AC3140" i="5" s="1"/>
  <c r="A3140" i="11" l="1"/>
  <c r="AJ3139" i="5"/>
  <c r="AD3140" i="5"/>
  <c r="Z3141" i="5"/>
  <c r="AC3141" i="5" s="1"/>
  <c r="AE3141" i="5" l="1"/>
  <c r="AE3142" i="5" s="1"/>
  <c r="AE3143" i="5" s="1"/>
  <c r="AE3144" i="5" s="1"/>
  <c r="AE3145" i="5" s="1"/>
  <c r="AE3146" i="5" s="1"/>
  <c r="AE3147" i="5" s="1"/>
  <c r="AE3148" i="5" s="1"/>
  <c r="AE3149" i="5" s="1"/>
  <c r="AE3150" i="5" s="1"/>
  <c r="AG3140" i="5"/>
  <c r="A3141" i="11" s="1"/>
  <c r="AD3141" i="5"/>
  <c r="Z3142" i="5"/>
  <c r="AC3142" i="5" s="1"/>
  <c r="AG3141" i="5" l="1"/>
  <c r="A3142" i="11" s="1"/>
  <c r="AJ3140" i="5"/>
  <c r="AD3142" i="5"/>
  <c r="AG3142" i="5" s="1"/>
  <c r="Z3143" i="5"/>
  <c r="AC3143" i="5" s="1"/>
  <c r="AJ3141" i="5" l="1"/>
  <c r="A3143" i="11"/>
  <c r="AJ3142" i="5"/>
  <c r="AD3143" i="5"/>
  <c r="AG3143" i="5" s="1"/>
  <c r="Z3144" i="5"/>
  <c r="AC3144" i="5" s="1"/>
  <c r="A3144" i="11" l="1"/>
  <c r="AJ3143" i="5"/>
  <c r="AD3144" i="5"/>
  <c r="AG3144" i="5" s="1"/>
  <c r="Z3145" i="5"/>
  <c r="AC3145" i="5" s="1"/>
  <c r="A3145" i="11" l="1"/>
  <c r="AJ3144" i="5"/>
  <c r="AD3145" i="5"/>
  <c r="AG3145" i="5" s="1"/>
  <c r="Z3146" i="5"/>
  <c r="AC3146" i="5" s="1"/>
  <c r="A3146" i="11" l="1"/>
  <c r="AJ3145" i="5"/>
  <c r="AD3146" i="5"/>
  <c r="AG3146" i="5" s="1"/>
  <c r="Z3147" i="5"/>
  <c r="AC3147" i="5" s="1"/>
  <c r="A3147" i="11" l="1"/>
  <c r="AJ3146" i="5"/>
  <c r="AD3147" i="5"/>
  <c r="AG3147" i="5" s="1"/>
  <c r="Z3148" i="5"/>
  <c r="AC3148" i="5" s="1"/>
  <c r="A3148" i="11" l="1"/>
  <c r="AJ3147" i="5"/>
  <c r="AD3148" i="5"/>
  <c r="AG3148" i="5" s="1"/>
  <c r="Z3149" i="5"/>
  <c r="AC3149" i="5" s="1"/>
  <c r="A3149" i="11" l="1"/>
  <c r="AJ3148" i="5"/>
  <c r="AD3149" i="5"/>
  <c r="AG3149" i="5" s="1"/>
  <c r="Z3150" i="5"/>
  <c r="AC3150" i="5" s="1"/>
  <c r="A3150" i="11" l="1"/>
  <c r="AJ3149" i="5"/>
  <c r="AD3150" i="5"/>
  <c r="Z3151" i="5"/>
  <c r="AC3151" i="5" s="1"/>
  <c r="AG3150" i="5" l="1"/>
  <c r="A3151" i="11" s="1"/>
  <c r="AE3151" i="5"/>
  <c r="AE3152" i="5" s="1"/>
  <c r="AE3153" i="5" s="1"/>
  <c r="AE3154" i="5" s="1"/>
  <c r="AE3155" i="5" s="1"/>
  <c r="AE3156" i="5" s="1"/>
  <c r="AE3157" i="5" s="1"/>
  <c r="AE3158" i="5" s="1"/>
  <c r="AE3159" i="5" s="1"/>
  <c r="AE3160" i="5" s="1"/>
  <c r="AD3151" i="5"/>
  <c r="Z3152" i="5"/>
  <c r="AC3152" i="5" s="1"/>
  <c r="AJ3150" i="5" l="1"/>
  <c r="AG3151" i="5"/>
  <c r="A3152" i="11" s="1"/>
  <c r="AD3152" i="5"/>
  <c r="AG3152" i="5" s="1"/>
  <c r="Z3153" i="5"/>
  <c r="AC3153" i="5" s="1"/>
  <c r="AJ3151" i="5" l="1"/>
  <c r="A3153" i="11"/>
  <c r="AJ3152" i="5"/>
  <c r="AD3153" i="5"/>
  <c r="AG3153" i="5" s="1"/>
  <c r="Z3154" i="5"/>
  <c r="AC3154" i="5" s="1"/>
  <c r="A3154" i="11" l="1"/>
  <c r="AJ3153" i="5"/>
  <c r="AD3154" i="5"/>
  <c r="AG3154" i="5" s="1"/>
  <c r="Z3155" i="5"/>
  <c r="AC3155" i="5" s="1"/>
  <c r="A3155" i="11" l="1"/>
  <c r="AJ3154" i="5"/>
  <c r="AD3155" i="5"/>
  <c r="AG3155" i="5" s="1"/>
  <c r="Z3156" i="5"/>
  <c r="AC3156" i="5" s="1"/>
  <c r="A3156" i="11" l="1"/>
  <c r="AJ3155" i="5"/>
  <c r="AD3156" i="5"/>
  <c r="AG3156" i="5" s="1"/>
  <c r="Z3157" i="5"/>
  <c r="AC3157" i="5" s="1"/>
  <c r="A3157" i="11" l="1"/>
  <c r="AJ3156" i="5"/>
  <c r="AD3157" i="5"/>
  <c r="AG3157" i="5" s="1"/>
  <c r="Z3158" i="5"/>
  <c r="AC3158" i="5" s="1"/>
  <c r="A3158" i="11" l="1"/>
  <c r="AJ3157" i="5"/>
  <c r="AD3158" i="5"/>
  <c r="AG3158" i="5" s="1"/>
  <c r="Z3159" i="5"/>
  <c r="AC3159" i="5" s="1"/>
  <c r="A3159" i="11" l="1"/>
  <c r="AJ3158" i="5"/>
  <c r="AD3159" i="5"/>
  <c r="AG3159" i="5" s="1"/>
  <c r="Z3160" i="5"/>
  <c r="AC3160" i="5" s="1"/>
  <c r="A3160" i="11" l="1"/>
  <c r="AJ3159" i="5"/>
  <c r="AD3160" i="5"/>
  <c r="Z3161" i="5"/>
  <c r="AC3161" i="5" s="1"/>
  <c r="AG3160" i="5" l="1"/>
  <c r="A3161" i="11" s="1"/>
  <c r="AE3161" i="5"/>
  <c r="AE3162" i="5" s="1"/>
  <c r="AE3163" i="5" s="1"/>
  <c r="AE3164" i="5" s="1"/>
  <c r="AE3165" i="5" s="1"/>
  <c r="AE3166" i="5" s="1"/>
  <c r="AE3167" i="5" s="1"/>
  <c r="AE3168" i="5" s="1"/>
  <c r="AE3169" i="5" s="1"/>
  <c r="AE3170" i="5" s="1"/>
  <c r="AD3161" i="5"/>
  <c r="Z3162" i="5"/>
  <c r="AC3162" i="5" s="1"/>
  <c r="AJ3160" i="5" l="1"/>
  <c r="AG3161" i="5"/>
  <c r="A3162" i="11" s="1"/>
  <c r="AD3162" i="5"/>
  <c r="AG3162" i="5" s="1"/>
  <c r="Z3163" i="5"/>
  <c r="AC3163" i="5" s="1"/>
  <c r="AJ3161" i="5" l="1"/>
  <c r="A3163" i="11"/>
  <c r="AJ3162" i="5"/>
  <c r="AD3163" i="5"/>
  <c r="AG3163" i="5" s="1"/>
  <c r="Z3164" i="5"/>
  <c r="AC3164" i="5" s="1"/>
  <c r="A3164" i="11" l="1"/>
  <c r="AJ3163" i="5"/>
  <c r="AD3164" i="5"/>
  <c r="AG3164" i="5" s="1"/>
  <c r="Z3165" i="5"/>
  <c r="AC3165" i="5" s="1"/>
  <c r="A3165" i="11" l="1"/>
  <c r="AJ3164" i="5"/>
  <c r="AD3165" i="5"/>
  <c r="AG3165" i="5" s="1"/>
  <c r="Z3166" i="5"/>
  <c r="AC3166" i="5" s="1"/>
  <c r="A3166" i="11" l="1"/>
  <c r="AJ3165" i="5"/>
  <c r="AD3166" i="5"/>
  <c r="AG3166" i="5" s="1"/>
  <c r="Z3167" i="5"/>
  <c r="AC3167" i="5" s="1"/>
  <c r="A3167" i="11" l="1"/>
  <c r="AJ3166" i="5"/>
  <c r="AD3167" i="5"/>
  <c r="AG3167" i="5" s="1"/>
  <c r="Z3168" i="5"/>
  <c r="AC3168" i="5" s="1"/>
  <c r="A3168" i="11" l="1"/>
  <c r="AJ3167" i="5"/>
  <c r="AD3168" i="5"/>
  <c r="AG3168" i="5" s="1"/>
  <c r="Z3169" i="5"/>
  <c r="AC3169" i="5" s="1"/>
  <c r="A3169" i="11" l="1"/>
  <c r="AJ3168" i="5"/>
  <c r="AD3169" i="5"/>
  <c r="AG3169" i="5" s="1"/>
  <c r="Z3170" i="5"/>
  <c r="AC3170" i="5" s="1"/>
  <c r="A3170" i="11" l="1"/>
  <c r="AJ3169" i="5"/>
  <c r="AD3170" i="5"/>
  <c r="Z3171" i="5"/>
  <c r="AC3171" i="5" s="1"/>
  <c r="AG3170" i="5" l="1"/>
  <c r="A3171" i="11" s="1"/>
  <c r="AE3171" i="5"/>
  <c r="AE3172" i="5" s="1"/>
  <c r="AE3173" i="5" s="1"/>
  <c r="AE3174" i="5" s="1"/>
  <c r="AE3175" i="5" s="1"/>
  <c r="AE3176" i="5" s="1"/>
  <c r="AE3177" i="5" s="1"/>
  <c r="AE3178" i="5" s="1"/>
  <c r="AE3179" i="5" s="1"/>
  <c r="AE3180" i="5" s="1"/>
  <c r="AJ3170" i="5"/>
  <c r="AD3171" i="5"/>
  <c r="Z3172" i="5"/>
  <c r="AC3172" i="5" s="1"/>
  <c r="AG3171" i="5" l="1"/>
  <c r="A3172" i="11" s="1"/>
  <c r="AD3172" i="5"/>
  <c r="AG3172" i="5" s="1"/>
  <c r="Z3173" i="5"/>
  <c r="AC3173" i="5" s="1"/>
  <c r="AJ3171" i="5" l="1"/>
  <c r="A3173" i="11"/>
  <c r="AJ3172" i="5"/>
  <c r="AD3173" i="5"/>
  <c r="AG3173" i="5" s="1"/>
  <c r="Z3174" i="5"/>
  <c r="AC3174" i="5" s="1"/>
  <c r="A3174" i="11" l="1"/>
  <c r="AJ3173" i="5"/>
  <c r="AD3174" i="5"/>
  <c r="AG3174" i="5" s="1"/>
  <c r="Z3175" i="5"/>
  <c r="AC3175" i="5" s="1"/>
  <c r="A3175" i="11" l="1"/>
  <c r="AJ3174" i="5"/>
  <c r="AD3175" i="5"/>
  <c r="AG3175" i="5" s="1"/>
  <c r="Z3176" i="5"/>
  <c r="AC3176" i="5" s="1"/>
  <c r="A3176" i="11" l="1"/>
  <c r="AJ3175" i="5"/>
  <c r="AD3176" i="5"/>
  <c r="AG3176" i="5" s="1"/>
  <c r="Z3177" i="5"/>
  <c r="AC3177" i="5" s="1"/>
  <c r="A3177" i="11" l="1"/>
  <c r="AJ3176" i="5"/>
  <c r="AD3177" i="5"/>
  <c r="AG3177" i="5" s="1"/>
  <c r="Z3178" i="5"/>
  <c r="AC3178" i="5" s="1"/>
  <c r="A3178" i="11" l="1"/>
  <c r="AJ3177" i="5"/>
  <c r="AD3178" i="5"/>
  <c r="AG3178" i="5" s="1"/>
  <c r="Z3179" i="5"/>
  <c r="AC3179" i="5" s="1"/>
  <c r="A3179" i="11" l="1"/>
  <c r="AJ3178" i="5"/>
  <c r="AD3179" i="5"/>
  <c r="AG3179" i="5" s="1"/>
  <c r="Z3180" i="5"/>
  <c r="AC3180" i="5" s="1"/>
  <c r="A3180" i="11" l="1"/>
  <c r="AJ3179" i="5"/>
  <c r="AD3180" i="5"/>
  <c r="Z3181" i="5"/>
  <c r="AC3181" i="5" s="1"/>
  <c r="AG3180" i="5" l="1"/>
  <c r="A3181" i="11" s="1"/>
  <c r="AE3181" i="5"/>
  <c r="AE3182" i="5" s="1"/>
  <c r="AE3183" i="5" s="1"/>
  <c r="AE3184" i="5" s="1"/>
  <c r="AE3185" i="5" s="1"/>
  <c r="AE3186" i="5" s="1"/>
  <c r="AE3187" i="5" s="1"/>
  <c r="AE3188" i="5" s="1"/>
  <c r="AE3189" i="5" s="1"/>
  <c r="AE3190" i="5" s="1"/>
  <c r="AD3181" i="5"/>
  <c r="Z3182" i="5"/>
  <c r="AC3182" i="5" s="1"/>
  <c r="AJ3180" i="5" l="1"/>
  <c r="AG3181" i="5"/>
  <c r="A3182" i="11" s="1"/>
  <c r="AD3182" i="5"/>
  <c r="AG3182" i="5" s="1"/>
  <c r="Z3183" i="5"/>
  <c r="AC3183" i="5" s="1"/>
  <c r="AJ3181" i="5" l="1"/>
  <c r="A3183" i="11"/>
  <c r="AJ3182" i="5"/>
  <c r="AD3183" i="5"/>
  <c r="AG3183" i="5" s="1"/>
  <c r="Z3184" i="5"/>
  <c r="AC3184" i="5" s="1"/>
  <c r="A3184" i="11" l="1"/>
  <c r="AJ3183" i="5"/>
  <c r="AD3184" i="5"/>
  <c r="AG3184" i="5" s="1"/>
  <c r="Z3185" i="5"/>
  <c r="AC3185" i="5" s="1"/>
  <c r="A3185" i="11" l="1"/>
  <c r="AJ3184" i="5"/>
  <c r="AD3185" i="5"/>
  <c r="AG3185" i="5" s="1"/>
  <c r="Z3186" i="5"/>
  <c r="AC3186" i="5" s="1"/>
  <c r="A3186" i="11" l="1"/>
  <c r="AJ3185" i="5"/>
  <c r="AD3186" i="5"/>
  <c r="AG3186" i="5" s="1"/>
  <c r="Z3187" i="5"/>
  <c r="AC3187" i="5" s="1"/>
  <c r="A3187" i="11" l="1"/>
  <c r="AJ3186" i="5"/>
  <c r="AD3187" i="5"/>
  <c r="AG3187" i="5" s="1"/>
  <c r="Z3188" i="5"/>
  <c r="AC3188" i="5" s="1"/>
  <c r="A3188" i="11" l="1"/>
  <c r="AJ3187" i="5"/>
  <c r="AD3188" i="5"/>
  <c r="AG3188" i="5" s="1"/>
  <c r="Z3189" i="5"/>
  <c r="AC3189" i="5" s="1"/>
  <c r="A3189" i="11" l="1"/>
  <c r="AJ3188" i="5"/>
  <c r="AD3189" i="5"/>
  <c r="AG3189" i="5" s="1"/>
  <c r="Z3190" i="5"/>
  <c r="AC3190" i="5" s="1"/>
  <c r="A3190" i="11" l="1"/>
  <c r="AJ3189" i="5"/>
  <c r="AD3190" i="5"/>
  <c r="Z3191" i="5"/>
  <c r="AC3191" i="5" s="1"/>
  <c r="AG3190" i="5" l="1"/>
  <c r="AJ3190" i="5" s="1"/>
  <c r="AE3191" i="5"/>
  <c r="AE3192" i="5" s="1"/>
  <c r="AE3193" i="5" s="1"/>
  <c r="AE3194" i="5" s="1"/>
  <c r="AE3195" i="5" s="1"/>
  <c r="AE3196" i="5" s="1"/>
  <c r="AE3197" i="5" s="1"/>
  <c r="AE3198" i="5" s="1"/>
  <c r="AE3199" i="5" s="1"/>
  <c r="AE3200" i="5" s="1"/>
  <c r="A3191" i="11"/>
  <c r="AD3191" i="5"/>
  <c r="Z3192" i="5"/>
  <c r="AC3192" i="5" s="1"/>
  <c r="AG3191" i="5" l="1"/>
  <c r="A3192" i="11" s="1"/>
  <c r="AD3192" i="5"/>
  <c r="AG3192" i="5" s="1"/>
  <c r="Z3193" i="5"/>
  <c r="AC3193" i="5" s="1"/>
  <c r="AJ3191" i="5" l="1"/>
  <c r="A3193" i="11"/>
  <c r="AJ3192" i="5"/>
  <c r="AD3193" i="5"/>
  <c r="AG3193" i="5" s="1"/>
  <c r="Z3194" i="5"/>
  <c r="AC3194" i="5" s="1"/>
  <c r="A3194" i="11" l="1"/>
  <c r="AJ3193" i="5"/>
  <c r="AD3194" i="5"/>
  <c r="AG3194" i="5" s="1"/>
  <c r="Z3195" i="5"/>
  <c r="AC3195" i="5" s="1"/>
  <c r="A3195" i="11" l="1"/>
  <c r="AJ3194" i="5"/>
  <c r="AD3195" i="5"/>
  <c r="AG3195" i="5" s="1"/>
  <c r="Z3196" i="5"/>
  <c r="AC3196" i="5" s="1"/>
  <c r="A3196" i="11" l="1"/>
  <c r="AJ3195" i="5"/>
  <c r="AD3196" i="5"/>
  <c r="AG3196" i="5" s="1"/>
  <c r="Z3197" i="5"/>
  <c r="AC3197" i="5" s="1"/>
  <c r="A3197" i="11" l="1"/>
  <c r="AJ3196" i="5"/>
  <c r="AD3197" i="5"/>
  <c r="AG3197" i="5" s="1"/>
  <c r="Z3198" i="5"/>
  <c r="AC3198" i="5" s="1"/>
  <c r="A3198" i="11" l="1"/>
  <c r="AJ3197" i="5"/>
  <c r="AD3198" i="5"/>
  <c r="AG3198" i="5" s="1"/>
  <c r="Z3199" i="5"/>
  <c r="AC3199" i="5" s="1"/>
  <c r="A3199" i="11" l="1"/>
  <c r="AJ3198" i="5"/>
  <c r="AD3199" i="5"/>
  <c r="AG3199" i="5" s="1"/>
  <c r="Z3200" i="5"/>
  <c r="AC3200" i="5" s="1"/>
  <c r="A3200" i="11" l="1"/>
  <c r="AJ3199" i="5"/>
  <c r="AD3200" i="5"/>
  <c r="Z3201" i="5"/>
  <c r="AC3201" i="5" s="1"/>
  <c r="AE3201" i="5" l="1"/>
  <c r="AE3202" i="5" s="1"/>
  <c r="AE3203" i="5" s="1"/>
  <c r="AE3204" i="5" s="1"/>
  <c r="AE3205" i="5" s="1"/>
  <c r="AE3206" i="5" s="1"/>
  <c r="AE3207" i="5" s="1"/>
  <c r="AE3208" i="5" s="1"/>
  <c r="AE3209" i="5" s="1"/>
  <c r="AE3210" i="5" s="1"/>
  <c r="AG3200" i="5"/>
  <c r="A3201" i="11" s="1"/>
  <c r="AD3201" i="5"/>
  <c r="Z3202" i="5"/>
  <c r="AC3202" i="5" s="1"/>
  <c r="AG3201" i="5" l="1"/>
  <c r="AJ3200" i="5"/>
  <c r="A3202" i="11"/>
  <c r="AJ3201" i="5"/>
  <c r="AD3202" i="5"/>
  <c r="AG3202" i="5" s="1"/>
  <c r="Z3203" i="5"/>
  <c r="AC3203" i="5" s="1"/>
  <c r="A3203" i="11" l="1"/>
  <c r="AJ3202" i="5"/>
  <c r="AD3203" i="5"/>
  <c r="AG3203" i="5" s="1"/>
  <c r="Z3204" i="5"/>
  <c r="AC3204" i="5" s="1"/>
  <c r="A3204" i="11" l="1"/>
  <c r="AJ3203" i="5"/>
  <c r="AD3204" i="5"/>
  <c r="AG3204" i="5" s="1"/>
  <c r="Z3205" i="5"/>
  <c r="AC3205" i="5" s="1"/>
  <c r="A3205" i="11" l="1"/>
  <c r="AJ3204" i="5"/>
  <c r="AD3205" i="5"/>
  <c r="AG3205" i="5" s="1"/>
  <c r="Z3206" i="5"/>
  <c r="AC3206" i="5" s="1"/>
  <c r="A3206" i="11" l="1"/>
  <c r="AJ3205" i="5"/>
  <c r="AD3206" i="5"/>
  <c r="AG3206" i="5" s="1"/>
  <c r="Z3207" i="5"/>
  <c r="AC3207" i="5" s="1"/>
  <c r="A3207" i="11" l="1"/>
  <c r="AJ3206" i="5"/>
  <c r="AD3207" i="5"/>
  <c r="AG3207" i="5" s="1"/>
  <c r="Z3208" i="5"/>
  <c r="AC3208" i="5" s="1"/>
  <c r="A3208" i="11" l="1"/>
  <c r="AJ3207" i="5"/>
  <c r="AD3208" i="5"/>
  <c r="AG3208" i="5" s="1"/>
  <c r="Z3209" i="5"/>
  <c r="AC3209" i="5" s="1"/>
  <c r="A3209" i="11" l="1"/>
  <c r="AJ3208" i="5"/>
  <c r="AD3209" i="5"/>
  <c r="AG3209" i="5" s="1"/>
  <c r="Z3210" i="5"/>
  <c r="AC3210" i="5" s="1"/>
  <c r="A3210" i="11" l="1"/>
  <c r="AJ3209" i="5"/>
  <c r="AD3210" i="5"/>
  <c r="Z3211" i="5"/>
  <c r="AC3211" i="5" s="1"/>
  <c r="AG3210" i="5" l="1"/>
  <c r="A3211" i="11" s="1"/>
  <c r="AE3211" i="5"/>
  <c r="AE3212" i="5" s="1"/>
  <c r="AE3213" i="5" s="1"/>
  <c r="AE3214" i="5" s="1"/>
  <c r="AE3215" i="5" s="1"/>
  <c r="AE3216" i="5" s="1"/>
  <c r="AE3217" i="5" s="1"/>
  <c r="AE3218" i="5" s="1"/>
  <c r="AE3219" i="5" s="1"/>
  <c r="AE3220" i="5" s="1"/>
  <c r="AJ3210" i="5"/>
  <c r="AD3211" i="5"/>
  <c r="Z3212" i="5"/>
  <c r="AC3212" i="5" s="1"/>
  <c r="AG3211" i="5" l="1"/>
  <c r="A3212" i="11" s="1"/>
  <c r="AD3212" i="5"/>
  <c r="AG3212" i="5" s="1"/>
  <c r="Z3213" i="5"/>
  <c r="AC3213" i="5" s="1"/>
  <c r="AJ3211" i="5" l="1"/>
  <c r="A3213" i="11"/>
  <c r="AJ3212" i="5"/>
  <c r="AD3213" i="5"/>
  <c r="AG3213" i="5" s="1"/>
  <c r="Z3214" i="5"/>
  <c r="AC3214" i="5" s="1"/>
  <c r="A3214" i="11" l="1"/>
  <c r="AJ3213" i="5"/>
  <c r="AD3214" i="5"/>
  <c r="AG3214" i="5" s="1"/>
  <c r="Z3215" i="5"/>
  <c r="AC3215" i="5" s="1"/>
  <c r="A3215" i="11" l="1"/>
  <c r="AJ3214" i="5"/>
  <c r="AD3215" i="5"/>
  <c r="AG3215" i="5" s="1"/>
  <c r="Z3216" i="5"/>
  <c r="AC3216" i="5" s="1"/>
  <c r="A3216" i="11" l="1"/>
  <c r="AJ3215" i="5"/>
  <c r="AD3216" i="5"/>
  <c r="AG3216" i="5" s="1"/>
  <c r="Z3217" i="5"/>
  <c r="AC3217" i="5" s="1"/>
  <c r="A3217" i="11" l="1"/>
  <c r="AJ3216" i="5"/>
  <c r="AD3217" i="5"/>
  <c r="AG3217" i="5" s="1"/>
  <c r="Z3218" i="5"/>
  <c r="AC3218" i="5" s="1"/>
  <c r="A3218" i="11" l="1"/>
  <c r="AJ3217" i="5"/>
  <c r="AD3218" i="5"/>
  <c r="AG3218" i="5" s="1"/>
  <c r="Z3219" i="5"/>
  <c r="AC3219" i="5" s="1"/>
  <c r="A3219" i="11" l="1"/>
  <c r="AJ3218" i="5"/>
  <c r="AD3219" i="5"/>
  <c r="AG3219" i="5" s="1"/>
  <c r="Z3220" i="5"/>
  <c r="AC3220" i="5" s="1"/>
  <c r="A3220" i="11" l="1"/>
  <c r="AJ3219" i="5"/>
  <c r="AD3220" i="5"/>
  <c r="Z3221" i="5"/>
  <c r="AC3221" i="5" s="1"/>
  <c r="AE3221" i="5" l="1"/>
  <c r="AE3222" i="5" s="1"/>
  <c r="AE3223" i="5" s="1"/>
  <c r="AE3224" i="5" s="1"/>
  <c r="AE3225" i="5" s="1"/>
  <c r="AE3226" i="5" s="1"/>
  <c r="AE3227" i="5" s="1"/>
  <c r="AE3228" i="5" s="1"/>
  <c r="AE3229" i="5" s="1"/>
  <c r="AE3230" i="5" s="1"/>
  <c r="AG3220" i="5"/>
  <c r="A3221" i="11" s="1"/>
  <c r="AD3221" i="5"/>
  <c r="Z3222" i="5"/>
  <c r="AC3222" i="5" s="1"/>
  <c r="AG3221" i="5" l="1"/>
  <c r="A3222" i="11" s="1"/>
  <c r="AJ3220" i="5"/>
  <c r="AD3222" i="5"/>
  <c r="AG3222" i="5" s="1"/>
  <c r="Z3223" i="5"/>
  <c r="AC3223" i="5" s="1"/>
  <c r="AJ3221" i="5" l="1"/>
  <c r="A3223" i="11"/>
  <c r="AJ3222" i="5"/>
  <c r="AD3223" i="5"/>
  <c r="AG3223" i="5" s="1"/>
  <c r="Z3224" i="5"/>
  <c r="AC3224" i="5" s="1"/>
  <c r="A3224" i="11" l="1"/>
  <c r="AJ3223" i="5"/>
  <c r="AD3224" i="5"/>
  <c r="AG3224" i="5" s="1"/>
  <c r="Z3225" i="5"/>
  <c r="AC3225" i="5" s="1"/>
  <c r="A3225" i="11" l="1"/>
  <c r="AJ3224" i="5"/>
  <c r="AD3225" i="5"/>
  <c r="AG3225" i="5" s="1"/>
  <c r="Z3226" i="5"/>
  <c r="AC3226" i="5" s="1"/>
  <c r="A3226" i="11" l="1"/>
  <c r="AJ3225" i="5"/>
  <c r="AD3226" i="5"/>
  <c r="AG3226" i="5" s="1"/>
  <c r="Z3227" i="5"/>
  <c r="AC3227" i="5" s="1"/>
  <c r="A3227" i="11" l="1"/>
  <c r="AJ3226" i="5"/>
  <c r="AD3227" i="5"/>
  <c r="AG3227" i="5" s="1"/>
  <c r="Z3228" i="5"/>
  <c r="AC3228" i="5" s="1"/>
  <c r="A3228" i="11" l="1"/>
  <c r="AJ3227" i="5"/>
  <c r="AD3228" i="5"/>
  <c r="AG3228" i="5" s="1"/>
  <c r="Z3229" i="5"/>
  <c r="AC3229" i="5" s="1"/>
  <c r="A3229" i="11" l="1"/>
  <c r="AJ3228" i="5"/>
  <c r="AD3229" i="5"/>
  <c r="AG3229" i="5" s="1"/>
  <c r="Z3230" i="5"/>
  <c r="AC3230" i="5" s="1"/>
  <c r="A3230" i="11" l="1"/>
  <c r="AJ3229" i="5"/>
  <c r="AD3230" i="5"/>
  <c r="Z3231" i="5"/>
  <c r="AC3231" i="5" s="1"/>
  <c r="AG3230" i="5" l="1"/>
  <c r="AE3231" i="5"/>
  <c r="AE3232" i="5" s="1"/>
  <c r="AE3233" i="5" s="1"/>
  <c r="AE3234" i="5" s="1"/>
  <c r="AE3235" i="5" s="1"/>
  <c r="AE3236" i="5" s="1"/>
  <c r="AE3237" i="5" s="1"/>
  <c r="AE3238" i="5" s="1"/>
  <c r="AE3239" i="5" s="1"/>
  <c r="AE3240" i="5" s="1"/>
  <c r="A3231" i="11"/>
  <c r="AJ3230" i="5"/>
  <c r="AD3231" i="5"/>
  <c r="Z3232" i="5"/>
  <c r="AC3232" i="5" s="1"/>
  <c r="AG3231" i="5" l="1"/>
  <c r="A3232" i="11" s="1"/>
  <c r="AD3232" i="5"/>
  <c r="AG3232" i="5" s="1"/>
  <c r="Z3233" i="5"/>
  <c r="AC3233" i="5" s="1"/>
  <c r="AJ3231" i="5" l="1"/>
  <c r="A3233" i="11"/>
  <c r="AJ3232" i="5"/>
  <c r="AD3233" i="5"/>
  <c r="AG3233" i="5" s="1"/>
  <c r="Z3234" i="5"/>
  <c r="AC3234" i="5" s="1"/>
  <c r="A3234" i="11" l="1"/>
  <c r="AJ3233" i="5"/>
  <c r="AD3234" i="5"/>
  <c r="AG3234" i="5" s="1"/>
  <c r="Z3235" i="5"/>
  <c r="AC3235" i="5" s="1"/>
  <c r="A3235" i="11" l="1"/>
  <c r="AJ3234" i="5"/>
  <c r="AD3235" i="5"/>
  <c r="AG3235" i="5" s="1"/>
  <c r="Z3236" i="5"/>
  <c r="AC3236" i="5" s="1"/>
  <c r="A3236" i="11" l="1"/>
  <c r="AJ3235" i="5"/>
  <c r="AD3236" i="5"/>
  <c r="AG3236" i="5" s="1"/>
  <c r="Z3237" i="5"/>
  <c r="AC3237" i="5" s="1"/>
  <c r="A3237" i="11" l="1"/>
  <c r="AJ3236" i="5"/>
  <c r="AD3237" i="5"/>
  <c r="AG3237" i="5" s="1"/>
  <c r="Z3238" i="5"/>
  <c r="AC3238" i="5" s="1"/>
  <c r="A3238" i="11" l="1"/>
  <c r="AJ3237" i="5"/>
  <c r="AD3238" i="5"/>
  <c r="AG3238" i="5" s="1"/>
  <c r="Z3239" i="5"/>
  <c r="AC3239" i="5" s="1"/>
  <c r="A3239" i="11" l="1"/>
  <c r="AJ3238" i="5"/>
  <c r="AD3239" i="5"/>
  <c r="AG3239" i="5" s="1"/>
  <c r="Z3240" i="5"/>
  <c r="AC3240" i="5" s="1"/>
  <c r="A3240" i="11" l="1"/>
  <c r="AJ3239" i="5"/>
  <c r="AD3240" i="5"/>
  <c r="Z3241" i="5"/>
  <c r="AC3241" i="5" s="1"/>
  <c r="AG3240" i="5" l="1"/>
  <c r="AJ3240" i="5" s="1"/>
  <c r="AE3241" i="5"/>
  <c r="AE3242" i="5" s="1"/>
  <c r="AE3243" i="5" s="1"/>
  <c r="AE3244" i="5" s="1"/>
  <c r="AE3245" i="5" s="1"/>
  <c r="AE3246" i="5" s="1"/>
  <c r="AE3247" i="5" s="1"/>
  <c r="AE3248" i="5" s="1"/>
  <c r="AE3249" i="5" s="1"/>
  <c r="AE3250" i="5" s="1"/>
  <c r="A3241" i="11"/>
  <c r="AD3241" i="5"/>
  <c r="Z3242" i="5"/>
  <c r="AC3242" i="5" s="1"/>
  <c r="AG3241" i="5" l="1"/>
  <c r="A3242" i="11" s="1"/>
  <c r="AD3242" i="5"/>
  <c r="AG3242" i="5" s="1"/>
  <c r="Z3243" i="5"/>
  <c r="AC3243" i="5" s="1"/>
  <c r="AJ3241" i="5" l="1"/>
  <c r="A3243" i="11"/>
  <c r="AJ3242" i="5"/>
  <c r="AD3243" i="5"/>
  <c r="AG3243" i="5" s="1"/>
  <c r="Z3244" i="5"/>
  <c r="AC3244" i="5" s="1"/>
  <c r="A3244" i="11" l="1"/>
  <c r="AJ3243" i="5"/>
  <c r="AD3244" i="5"/>
  <c r="AG3244" i="5" s="1"/>
  <c r="Z3245" i="5"/>
  <c r="AC3245" i="5" s="1"/>
  <c r="A3245" i="11" l="1"/>
  <c r="AJ3244" i="5"/>
  <c r="AD3245" i="5"/>
  <c r="AG3245" i="5" s="1"/>
  <c r="Z3246" i="5"/>
  <c r="AC3246" i="5" s="1"/>
  <c r="A3246" i="11" l="1"/>
  <c r="AJ3245" i="5"/>
  <c r="AD3246" i="5"/>
  <c r="AG3246" i="5" s="1"/>
  <c r="Z3247" i="5"/>
  <c r="AC3247" i="5" s="1"/>
  <c r="A3247" i="11" l="1"/>
  <c r="AJ3246" i="5"/>
  <c r="AD3247" i="5"/>
  <c r="AG3247" i="5" s="1"/>
  <c r="Z3248" i="5"/>
  <c r="AC3248" i="5" s="1"/>
  <c r="A3248" i="11" l="1"/>
  <c r="AJ3247" i="5"/>
  <c r="AD3248" i="5"/>
  <c r="AG3248" i="5" s="1"/>
  <c r="Z3249" i="5"/>
  <c r="AC3249" i="5" s="1"/>
  <c r="A3249" i="11" l="1"/>
  <c r="AJ3248" i="5"/>
  <c r="AD3249" i="5"/>
  <c r="AG3249" i="5" s="1"/>
  <c r="Z3250" i="5"/>
  <c r="AC3250" i="5" s="1"/>
  <c r="A3250" i="11" l="1"/>
  <c r="AJ3249" i="5"/>
  <c r="AD3250" i="5"/>
  <c r="Z3251" i="5"/>
  <c r="AC3251" i="5" s="1"/>
  <c r="AG3250" i="5" l="1"/>
  <c r="AJ3250" i="5" s="1"/>
  <c r="AE3251" i="5"/>
  <c r="AE3252" i="5" s="1"/>
  <c r="AE3253" i="5" s="1"/>
  <c r="AE3254" i="5" s="1"/>
  <c r="AE3255" i="5" s="1"/>
  <c r="AE3256" i="5" s="1"/>
  <c r="AE3257" i="5" s="1"/>
  <c r="AE3258" i="5" s="1"/>
  <c r="AE3259" i="5" s="1"/>
  <c r="AE3260" i="5" s="1"/>
  <c r="AD3251" i="5"/>
  <c r="Z3252" i="5"/>
  <c r="AC3252" i="5" s="1"/>
  <c r="AG3251" i="5" l="1"/>
  <c r="A3252" i="11" s="1"/>
  <c r="A3251" i="11"/>
  <c r="AD3252" i="5"/>
  <c r="AG3252" i="5" s="1"/>
  <c r="Z3253" i="5"/>
  <c r="AC3253" i="5" s="1"/>
  <c r="AJ3251" i="5" l="1"/>
  <c r="A3253" i="11"/>
  <c r="AJ3252" i="5"/>
  <c r="AD3253" i="5"/>
  <c r="AG3253" i="5" s="1"/>
  <c r="Z3254" i="5"/>
  <c r="AC3254" i="5" s="1"/>
  <c r="A3254" i="11" l="1"/>
  <c r="AJ3253" i="5"/>
  <c r="AD3254" i="5"/>
  <c r="AG3254" i="5" s="1"/>
  <c r="Z3255" i="5"/>
  <c r="AC3255" i="5" s="1"/>
  <c r="A3255" i="11" l="1"/>
  <c r="AJ3254" i="5"/>
  <c r="AD3255" i="5"/>
  <c r="AG3255" i="5" s="1"/>
  <c r="Z3256" i="5"/>
  <c r="AC3256" i="5" s="1"/>
  <c r="A3256" i="11" l="1"/>
  <c r="AJ3255" i="5"/>
  <c r="AD3256" i="5"/>
  <c r="AG3256" i="5" s="1"/>
  <c r="Z3257" i="5"/>
  <c r="AC3257" i="5" s="1"/>
  <c r="A3257" i="11" l="1"/>
  <c r="AJ3256" i="5"/>
  <c r="AD3257" i="5"/>
  <c r="AG3257" i="5" s="1"/>
  <c r="Z3258" i="5"/>
  <c r="AC3258" i="5" s="1"/>
  <c r="A3258" i="11" l="1"/>
  <c r="AJ3257" i="5"/>
  <c r="AD3258" i="5"/>
  <c r="AG3258" i="5" s="1"/>
  <c r="Z3259" i="5"/>
  <c r="AC3259" i="5" s="1"/>
  <c r="A3259" i="11" l="1"/>
  <c r="AJ3258" i="5"/>
  <c r="AD3259" i="5"/>
  <c r="AG3259" i="5" s="1"/>
  <c r="Z3260" i="5"/>
  <c r="AC3260" i="5" s="1"/>
  <c r="A3260" i="11" l="1"/>
  <c r="AJ3259" i="5"/>
  <c r="AD3260" i="5"/>
  <c r="Z3261" i="5"/>
  <c r="AC3261" i="5" s="1"/>
  <c r="AE3261" i="5" l="1"/>
  <c r="AE3262" i="5" s="1"/>
  <c r="AE3263" i="5" s="1"/>
  <c r="AE3264" i="5" s="1"/>
  <c r="AE3265" i="5" s="1"/>
  <c r="AE3266" i="5" s="1"/>
  <c r="AE3267" i="5" s="1"/>
  <c r="AE3268" i="5" s="1"/>
  <c r="AE3269" i="5" s="1"/>
  <c r="AE3270" i="5" s="1"/>
  <c r="AG3260" i="5"/>
  <c r="A3261" i="11" s="1"/>
  <c r="AD3261" i="5"/>
  <c r="Z3262" i="5"/>
  <c r="AC3262" i="5" s="1"/>
  <c r="AG3261" i="5" l="1"/>
  <c r="A3262" i="11" s="1"/>
  <c r="AJ3260" i="5"/>
  <c r="AD3262" i="5"/>
  <c r="AG3262" i="5" s="1"/>
  <c r="Z3263" i="5"/>
  <c r="AC3263" i="5" s="1"/>
  <c r="AJ3261" i="5" l="1"/>
  <c r="A3263" i="11"/>
  <c r="AJ3262" i="5"/>
  <c r="AD3263" i="5"/>
  <c r="AG3263" i="5" s="1"/>
  <c r="Z3264" i="5"/>
  <c r="AC3264" i="5" s="1"/>
  <c r="A3264" i="11" l="1"/>
  <c r="AJ3263" i="5"/>
  <c r="AD3264" i="5"/>
  <c r="AG3264" i="5" s="1"/>
  <c r="Z3265" i="5"/>
  <c r="AC3265" i="5" s="1"/>
  <c r="A3265" i="11" l="1"/>
  <c r="AJ3264" i="5"/>
  <c r="AD3265" i="5"/>
  <c r="AG3265" i="5" s="1"/>
  <c r="Z3266" i="5"/>
  <c r="AC3266" i="5" s="1"/>
  <c r="A3266" i="11" l="1"/>
  <c r="AJ3265" i="5"/>
  <c r="AD3266" i="5"/>
  <c r="AG3266" i="5" s="1"/>
  <c r="Z3267" i="5"/>
  <c r="AC3267" i="5" s="1"/>
  <c r="A3267" i="11" l="1"/>
  <c r="AJ3266" i="5"/>
  <c r="AD3267" i="5"/>
  <c r="AG3267" i="5" s="1"/>
  <c r="Z3268" i="5"/>
  <c r="AC3268" i="5" s="1"/>
  <c r="A3268" i="11" l="1"/>
  <c r="AJ3267" i="5"/>
  <c r="AD3268" i="5"/>
  <c r="AG3268" i="5" s="1"/>
  <c r="Z3269" i="5"/>
  <c r="AC3269" i="5" s="1"/>
  <c r="A3269" i="11" l="1"/>
  <c r="AJ3268" i="5"/>
  <c r="AD3269" i="5"/>
  <c r="AG3269" i="5" s="1"/>
  <c r="Z3270" i="5"/>
  <c r="AC3270" i="5" s="1"/>
  <c r="A3270" i="11" l="1"/>
  <c r="AJ3269" i="5"/>
  <c r="AD3270" i="5"/>
  <c r="Z3271" i="5"/>
  <c r="AC3271" i="5" s="1"/>
  <c r="AG3270" i="5" l="1"/>
  <c r="A3271" i="11" s="1"/>
  <c r="AE3271" i="5"/>
  <c r="AE3272" i="5" s="1"/>
  <c r="AE3273" i="5" s="1"/>
  <c r="AE3274" i="5" s="1"/>
  <c r="AE3275" i="5" s="1"/>
  <c r="AE3276" i="5" s="1"/>
  <c r="AE3277" i="5" s="1"/>
  <c r="AE3278" i="5" s="1"/>
  <c r="AE3279" i="5" s="1"/>
  <c r="AE3280" i="5" s="1"/>
  <c r="AJ3270" i="5"/>
  <c r="AD3271" i="5"/>
  <c r="Z3272" i="5"/>
  <c r="AC3272" i="5" s="1"/>
  <c r="AG3271" i="5" l="1"/>
  <c r="A3272" i="11" s="1"/>
  <c r="AD3272" i="5"/>
  <c r="AG3272" i="5" s="1"/>
  <c r="Z3273" i="5"/>
  <c r="AC3273" i="5" s="1"/>
  <c r="AJ3271" i="5" l="1"/>
  <c r="A3273" i="11"/>
  <c r="AJ3272" i="5"/>
  <c r="AD3273" i="5"/>
  <c r="AG3273" i="5" s="1"/>
  <c r="Z3274" i="5"/>
  <c r="AC3274" i="5" s="1"/>
  <c r="A3274" i="11" l="1"/>
  <c r="AJ3273" i="5"/>
  <c r="AD3274" i="5"/>
  <c r="AG3274" i="5" s="1"/>
  <c r="Z3275" i="5"/>
  <c r="AC3275" i="5" s="1"/>
  <c r="A3275" i="11" l="1"/>
  <c r="AJ3274" i="5"/>
  <c r="AD3275" i="5"/>
  <c r="AG3275" i="5" s="1"/>
  <c r="Z3276" i="5"/>
  <c r="AC3276" i="5" s="1"/>
  <c r="A3276" i="11" l="1"/>
  <c r="AJ3275" i="5"/>
  <c r="AD3276" i="5"/>
  <c r="AG3276" i="5" s="1"/>
  <c r="Z3277" i="5"/>
  <c r="AC3277" i="5" s="1"/>
  <c r="A3277" i="11" l="1"/>
  <c r="AJ3276" i="5"/>
  <c r="AD3277" i="5"/>
  <c r="AG3277" i="5" s="1"/>
  <c r="Z3278" i="5"/>
  <c r="AC3278" i="5" s="1"/>
  <c r="A3278" i="11" l="1"/>
  <c r="AJ3277" i="5"/>
  <c r="AD3278" i="5"/>
  <c r="AG3278" i="5" s="1"/>
  <c r="Z3279" i="5"/>
  <c r="AC3279" i="5" s="1"/>
  <c r="A3279" i="11" l="1"/>
  <c r="AJ3278" i="5"/>
  <c r="AD3279" i="5"/>
  <c r="AG3279" i="5" s="1"/>
  <c r="Z3280" i="5"/>
  <c r="AC3280" i="5" s="1"/>
  <c r="A3280" i="11" l="1"/>
  <c r="AJ3279" i="5"/>
  <c r="AD3280" i="5"/>
  <c r="Z3281" i="5"/>
  <c r="AC3281" i="5" s="1"/>
  <c r="AG3280" i="5" l="1"/>
  <c r="A3281" i="11" s="1"/>
  <c r="AE3281" i="5"/>
  <c r="AE3282" i="5" s="1"/>
  <c r="AE3283" i="5" s="1"/>
  <c r="AE3284" i="5" s="1"/>
  <c r="AE3285" i="5" s="1"/>
  <c r="AE3286" i="5" s="1"/>
  <c r="AE3287" i="5" s="1"/>
  <c r="AE3288" i="5" s="1"/>
  <c r="AE3289" i="5" s="1"/>
  <c r="AE3290" i="5" s="1"/>
  <c r="AD3281" i="5"/>
  <c r="Z3282" i="5"/>
  <c r="AC3282" i="5" s="1"/>
  <c r="AG3281" i="5" l="1"/>
  <c r="AJ3280" i="5"/>
  <c r="A3282" i="11"/>
  <c r="AJ3281" i="5"/>
  <c r="AD3282" i="5"/>
  <c r="AG3282" i="5" s="1"/>
  <c r="Z3283" i="5"/>
  <c r="AC3283" i="5" s="1"/>
  <c r="A3283" i="11" l="1"/>
  <c r="AJ3282" i="5"/>
  <c r="AD3283" i="5"/>
  <c r="AG3283" i="5" s="1"/>
  <c r="Z3284" i="5"/>
  <c r="AC3284" i="5" s="1"/>
  <c r="A3284" i="11" l="1"/>
  <c r="AJ3283" i="5"/>
  <c r="AD3284" i="5"/>
  <c r="AG3284" i="5" s="1"/>
  <c r="Z3285" i="5"/>
  <c r="AC3285" i="5" s="1"/>
  <c r="A3285" i="11" l="1"/>
  <c r="AJ3284" i="5"/>
  <c r="AD3285" i="5"/>
  <c r="AG3285" i="5" s="1"/>
  <c r="Z3286" i="5"/>
  <c r="AC3286" i="5" s="1"/>
  <c r="A3286" i="11" l="1"/>
  <c r="AJ3285" i="5"/>
  <c r="AD3286" i="5"/>
  <c r="AG3286" i="5" s="1"/>
  <c r="Z3287" i="5"/>
  <c r="AC3287" i="5" s="1"/>
  <c r="A3287" i="11" l="1"/>
  <c r="AJ3286" i="5"/>
  <c r="AD3287" i="5"/>
  <c r="AG3287" i="5" s="1"/>
  <c r="Z3288" i="5"/>
  <c r="AC3288" i="5" s="1"/>
  <c r="A3288" i="11" l="1"/>
  <c r="AJ3287" i="5"/>
  <c r="AD3288" i="5"/>
  <c r="AG3288" i="5" s="1"/>
  <c r="Z3289" i="5"/>
  <c r="AC3289" i="5" s="1"/>
  <c r="A3289" i="11" l="1"/>
  <c r="AJ3288" i="5"/>
  <c r="AD3289" i="5"/>
  <c r="AG3289" i="5" s="1"/>
  <c r="Z3290" i="5"/>
  <c r="AC3290" i="5" s="1"/>
  <c r="A3290" i="11" l="1"/>
  <c r="AJ3289" i="5"/>
  <c r="AD3290" i="5"/>
  <c r="Z3291" i="5"/>
  <c r="AC3291" i="5" s="1"/>
  <c r="AG3290" i="5" l="1"/>
  <c r="A3291" i="11" s="1"/>
  <c r="AE3291" i="5"/>
  <c r="AE3292" i="5" s="1"/>
  <c r="AE3293" i="5" s="1"/>
  <c r="AE3294" i="5" s="1"/>
  <c r="AE3295" i="5" s="1"/>
  <c r="AE3296" i="5" s="1"/>
  <c r="AE3297" i="5" s="1"/>
  <c r="AE3298" i="5" s="1"/>
  <c r="AE3299" i="5" s="1"/>
  <c r="AE3300" i="5" s="1"/>
  <c r="AD3291" i="5"/>
  <c r="Z3292" i="5"/>
  <c r="AC3292" i="5" s="1"/>
  <c r="AJ3290" i="5" l="1"/>
  <c r="AG3291" i="5"/>
  <c r="A3292" i="11" s="1"/>
  <c r="AD3292" i="5"/>
  <c r="AG3292" i="5" s="1"/>
  <c r="Z3293" i="5"/>
  <c r="AC3293" i="5" s="1"/>
  <c r="AJ3291" i="5" l="1"/>
  <c r="A3293" i="11"/>
  <c r="AJ3292" i="5"/>
  <c r="AD3293" i="5"/>
  <c r="AG3293" i="5" s="1"/>
  <c r="Z3294" i="5"/>
  <c r="AC3294" i="5" s="1"/>
  <c r="A3294" i="11" l="1"/>
  <c r="AJ3293" i="5"/>
  <c r="AD3294" i="5"/>
  <c r="AG3294" i="5" s="1"/>
  <c r="Z3295" i="5"/>
  <c r="AC3295" i="5" s="1"/>
  <c r="A3295" i="11" l="1"/>
  <c r="AJ3294" i="5"/>
  <c r="AD3295" i="5"/>
  <c r="AG3295" i="5" s="1"/>
  <c r="Z3296" i="5"/>
  <c r="AC3296" i="5" s="1"/>
  <c r="A3296" i="11" l="1"/>
  <c r="AJ3295" i="5"/>
  <c r="AD3296" i="5"/>
  <c r="AG3296" i="5" s="1"/>
  <c r="Z3297" i="5"/>
  <c r="AC3297" i="5" s="1"/>
  <c r="A3297" i="11" l="1"/>
  <c r="AJ3296" i="5"/>
  <c r="AD3297" i="5"/>
  <c r="AG3297" i="5" s="1"/>
  <c r="Z3298" i="5"/>
  <c r="AC3298" i="5" s="1"/>
  <c r="A3298" i="11" l="1"/>
  <c r="AJ3297" i="5"/>
  <c r="AD3298" i="5"/>
  <c r="AG3298" i="5" s="1"/>
  <c r="Z3299" i="5"/>
  <c r="AC3299" i="5" s="1"/>
  <c r="A3299" i="11" l="1"/>
  <c r="AJ3298" i="5"/>
  <c r="AD3299" i="5"/>
  <c r="AG3299" i="5" s="1"/>
  <c r="Z3300" i="5"/>
  <c r="AC3300" i="5" s="1"/>
  <c r="A3300" i="11" l="1"/>
  <c r="AJ3299" i="5"/>
  <c r="AD3300" i="5"/>
  <c r="Z3301" i="5"/>
  <c r="AC3301" i="5" s="1"/>
  <c r="AE3301" i="5" l="1"/>
  <c r="AE3302" i="5" s="1"/>
  <c r="AE3303" i="5" s="1"/>
  <c r="AE3304" i="5" s="1"/>
  <c r="AE3305" i="5" s="1"/>
  <c r="AE3306" i="5" s="1"/>
  <c r="AE3307" i="5" s="1"/>
  <c r="AE3308" i="5" s="1"/>
  <c r="AE3309" i="5" s="1"/>
  <c r="AE3310" i="5" s="1"/>
  <c r="AG3300" i="5"/>
  <c r="A3301" i="11" s="1"/>
  <c r="AD3301" i="5"/>
  <c r="Z3302" i="5"/>
  <c r="AC3302" i="5" s="1"/>
  <c r="AG3301" i="5" l="1"/>
  <c r="AJ3301" i="5" s="1"/>
  <c r="AJ3300" i="5"/>
  <c r="A3302" i="11"/>
  <c r="AD3302" i="5"/>
  <c r="AG3302" i="5" s="1"/>
  <c r="Z3303" i="5"/>
  <c r="AC3303" i="5" s="1"/>
  <c r="A3303" i="11" l="1"/>
  <c r="AJ3302" i="5"/>
  <c r="AD3303" i="5"/>
  <c r="AG3303" i="5" s="1"/>
  <c r="Z3304" i="5"/>
  <c r="AC3304" i="5" s="1"/>
  <c r="A3304" i="11" l="1"/>
  <c r="AJ3303" i="5"/>
  <c r="AD3304" i="5"/>
  <c r="AG3304" i="5" s="1"/>
  <c r="Z3305" i="5"/>
  <c r="AC3305" i="5" s="1"/>
  <c r="A3305" i="11" l="1"/>
  <c r="AJ3304" i="5"/>
  <c r="AD3305" i="5"/>
  <c r="AG3305" i="5" s="1"/>
  <c r="Z3306" i="5"/>
  <c r="AC3306" i="5" s="1"/>
  <c r="A3306" i="11" l="1"/>
  <c r="AJ3305" i="5"/>
  <c r="AD3306" i="5"/>
  <c r="AG3306" i="5" s="1"/>
  <c r="Z3307" i="5"/>
  <c r="AC3307" i="5" s="1"/>
  <c r="A3307" i="11" l="1"/>
  <c r="AJ3306" i="5"/>
  <c r="AD3307" i="5"/>
  <c r="AG3307" i="5" s="1"/>
  <c r="Z3308" i="5"/>
  <c r="AC3308" i="5" s="1"/>
  <c r="A3308" i="11" l="1"/>
  <c r="AJ3307" i="5"/>
  <c r="AD3308" i="5"/>
  <c r="AG3308" i="5" s="1"/>
  <c r="Z3309" i="5"/>
  <c r="AC3309" i="5" s="1"/>
  <c r="A3309" i="11" l="1"/>
  <c r="AJ3308" i="5"/>
  <c r="AD3309" i="5"/>
  <c r="AG3309" i="5" s="1"/>
  <c r="Z3310" i="5"/>
  <c r="AC3310" i="5" s="1"/>
  <c r="A3310" i="11" l="1"/>
  <c r="AJ3309" i="5"/>
  <c r="AD3310" i="5"/>
  <c r="Z3311" i="5"/>
  <c r="AC3311" i="5" s="1"/>
  <c r="AG3310" i="5" l="1"/>
  <c r="AJ3310" i="5" s="1"/>
  <c r="AE3311" i="5"/>
  <c r="AE3312" i="5" s="1"/>
  <c r="AE3313" i="5" s="1"/>
  <c r="AE3314" i="5" s="1"/>
  <c r="AE3315" i="5" s="1"/>
  <c r="AE3316" i="5" s="1"/>
  <c r="AE3317" i="5" s="1"/>
  <c r="AE3318" i="5" s="1"/>
  <c r="AE3319" i="5" s="1"/>
  <c r="AE3320" i="5" s="1"/>
  <c r="A3311" i="11"/>
  <c r="AD3311" i="5"/>
  <c r="Z3312" i="5"/>
  <c r="AC3312" i="5" s="1"/>
  <c r="AG3311" i="5" l="1"/>
  <c r="A3312" i="11" s="1"/>
  <c r="AD3312" i="5"/>
  <c r="AG3312" i="5" s="1"/>
  <c r="Z3313" i="5"/>
  <c r="AC3313" i="5" s="1"/>
  <c r="AJ3311" i="5" l="1"/>
  <c r="A3313" i="11"/>
  <c r="AJ3312" i="5"/>
  <c r="AD3313" i="5"/>
  <c r="AG3313" i="5" s="1"/>
  <c r="Z3314" i="5"/>
  <c r="AC3314" i="5" s="1"/>
  <c r="A3314" i="11" l="1"/>
  <c r="AJ3313" i="5"/>
  <c r="AD3314" i="5"/>
  <c r="AG3314" i="5" s="1"/>
  <c r="Z3315" i="5"/>
  <c r="AC3315" i="5" s="1"/>
  <c r="A3315" i="11" l="1"/>
  <c r="AJ3314" i="5"/>
  <c r="AD3315" i="5"/>
  <c r="AG3315" i="5" s="1"/>
  <c r="Z3316" i="5"/>
  <c r="AC3316" i="5" s="1"/>
  <c r="A3316" i="11" l="1"/>
  <c r="AJ3315" i="5"/>
  <c r="AD3316" i="5"/>
  <c r="AG3316" i="5" s="1"/>
  <c r="Z3317" i="5"/>
  <c r="AC3317" i="5" s="1"/>
  <c r="A3317" i="11" l="1"/>
  <c r="AJ3316" i="5"/>
  <c r="AD3317" i="5"/>
  <c r="AG3317" i="5" s="1"/>
  <c r="Z3318" i="5"/>
  <c r="AC3318" i="5" s="1"/>
  <c r="A3318" i="11" l="1"/>
  <c r="AJ3317" i="5"/>
  <c r="AD3318" i="5"/>
  <c r="AG3318" i="5" s="1"/>
  <c r="Z3319" i="5"/>
  <c r="AC3319" i="5" s="1"/>
  <c r="A3319" i="11" l="1"/>
  <c r="AJ3318" i="5"/>
  <c r="AD3319" i="5"/>
  <c r="AG3319" i="5" s="1"/>
  <c r="Z3320" i="5"/>
  <c r="AC3320" i="5" s="1"/>
  <c r="A3320" i="11" l="1"/>
  <c r="AJ3319" i="5"/>
  <c r="AD3320" i="5"/>
  <c r="Z3321" i="5"/>
  <c r="AC3321" i="5" s="1"/>
  <c r="AG3320" i="5" l="1"/>
  <c r="A3321" i="11" s="1"/>
  <c r="AE3321" i="5"/>
  <c r="AE3322" i="5" s="1"/>
  <c r="AE3323" i="5" s="1"/>
  <c r="AE3324" i="5" s="1"/>
  <c r="AE3325" i="5" s="1"/>
  <c r="AE3326" i="5" s="1"/>
  <c r="AE3327" i="5" s="1"/>
  <c r="AE3328" i="5" s="1"/>
  <c r="AE3329" i="5" s="1"/>
  <c r="AE3330" i="5" s="1"/>
  <c r="AJ3320" i="5"/>
  <c r="AD3321" i="5"/>
  <c r="Z3322" i="5"/>
  <c r="AC3322" i="5" s="1"/>
  <c r="AG3321" i="5" l="1"/>
  <c r="A3322" i="11" s="1"/>
  <c r="AD3322" i="5"/>
  <c r="AG3322" i="5" s="1"/>
  <c r="Z3323" i="5"/>
  <c r="AC3323" i="5" s="1"/>
  <c r="AJ3321" i="5" l="1"/>
  <c r="A3323" i="11"/>
  <c r="AJ3322" i="5"/>
  <c r="AD3323" i="5"/>
  <c r="AG3323" i="5" s="1"/>
  <c r="Z3324" i="5"/>
  <c r="AC3324" i="5" s="1"/>
  <c r="A3324" i="11" l="1"/>
  <c r="AJ3323" i="5"/>
  <c r="AD3324" i="5"/>
  <c r="AG3324" i="5" s="1"/>
  <c r="Z3325" i="5"/>
  <c r="AC3325" i="5" s="1"/>
  <c r="A3325" i="11" l="1"/>
  <c r="AJ3324" i="5"/>
  <c r="AD3325" i="5"/>
  <c r="AG3325" i="5" s="1"/>
  <c r="Z3326" i="5"/>
  <c r="AC3326" i="5" s="1"/>
  <c r="A3326" i="11" l="1"/>
  <c r="AJ3325" i="5"/>
  <c r="AD3326" i="5"/>
  <c r="AG3326" i="5" s="1"/>
  <c r="Z3327" i="5"/>
  <c r="AC3327" i="5" s="1"/>
  <c r="A3327" i="11" l="1"/>
  <c r="AJ3326" i="5"/>
  <c r="AD3327" i="5"/>
  <c r="AG3327" i="5" s="1"/>
  <c r="Z3328" i="5"/>
  <c r="AC3328" i="5" s="1"/>
  <c r="A3328" i="11" l="1"/>
  <c r="AJ3327" i="5"/>
  <c r="AD3328" i="5"/>
  <c r="AG3328" i="5" s="1"/>
  <c r="Z3329" i="5"/>
  <c r="AC3329" i="5" s="1"/>
  <c r="A3329" i="11" l="1"/>
  <c r="AJ3328" i="5"/>
  <c r="AD3329" i="5"/>
  <c r="AG3329" i="5" s="1"/>
  <c r="Z3330" i="5"/>
  <c r="AC3330" i="5" s="1"/>
  <c r="A3330" i="11" l="1"/>
  <c r="AJ3329" i="5"/>
  <c r="AD3330" i="5"/>
  <c r="AG3330" i="5" s="1"/>
  <c r="A3331" i="11" l="1"/>
  <c r="AJ3330" i="5"/>
  <c r="Q197" i="11"/>
  <c r="M269" i="11"/>
  <c r="I221" i="11"/>
  <c r="I252" i="11"/>
  <c r="I42" i="11"/>
  <c r="Q106" i="11"/>
  <c r="I279" i="11"/>
  <c r="Q4" i="11"/>
  <c r="I237" i="11"/>
  <c r="M358" i="11"/>
  <c r="I187" i="11"/>
  <c r="I206" i="11"/>
  <c r="I20" i="11"/>
  <c r="Q126" i="11"/>
  <c r="I47" i="11"/>
  <c r="I161" i="11"/>
  <c r="M220" i="11"/>
  <c r="M414" i="11"/>
  <c r="I133" i="11"/>
  <c r="M153" i="11"/>
  <c r="M390" i="11"/>
  <c r="M165" i="11"/>
  <c r="Q128" i="11"/>
  <c r="M29" i="11"/>
  <c r="Q118" i="11"/>
  <c r="M187" i="11"/>
  <c r="M120" i="11"/>
  <c r="M279" i="11"/>
  <c r="I46" i="11"/>
  <c r="I273" i="11"/>
  <c r="M280" i="11"/>
  <c r="I35" i="11"/>
  <c r="Q92" i="11"/>
  <c r="I188" i="11"/>
  <c r="Q108" i="11"/>
  <c r="Q88" i="11"/>
  <c r="M55" i="11"/>
  <c r="M305" i="11"/>
  <c r="I233" i="11"/>
  <c r="I17" i="11"/>
  <c r="Q131" i="11"/>
  <c r="Q16" i="11"/>
  <c r="Q65" i="11"/>
  <c r="Q72" i="11"/>
  <c r="M315" i="11"/>
  <c r="M422" i="11"/>
  <c r="M183" i="11"/>
  <c r="M398" i="11"/>
  <c r="Q40" i="11"/>
  <c r="M435" i="11"/>
  <c r="M90" i="11"/>
  <c r="M3" i="11"/>
  <c r="M69" i="11"/>
  <c r="Q125" i="11"/>
  <c r="M170" i="11"/>
  <c r="Q34" i="11"/>
  <c r="Q104" i="11"/>
  <c r="I269" i="11"/>
  <c r="M404" i="11"/>
  <c r="I70" i="11"/>
  <c r="I229" i="11"/>
  <c r="M406" i="11"/>
  <c r="M12" i="11"/>
  <c r="Q71" i="11"/>
  <c r="M11" i="11"/>
  <c r="I73" i="11"/>
  <c r="M376" i="11"/>
  <c r="M437" i="11"/>
  <c r="Q69" i="11"/>
  <c r="I227" i="11"/>
  <c r="M251" i="11"/>
  <c r="I88" i="11"/>
  <c r="M113" i="11"/>
  <c r="M395" i="11"/>
  <c r="M65" i="11"/>
  <c r="M6" i="11"/>
  <c r="Q45" i="11"/>
  <c r="M13" i="11"/>
  <c r="M125" i="11"/>
  <c r="I292" i="11"/>
  <c r="I77" i="11"/>
  <c r="I250" i="11"/>
  <c r="I189" i="11"/>
  <c r="I259" i="11"/>
  <c r="Q56" i="11"/>
  <c r="M290" i="11"/>
  <c r="M231" i="11"/>
  <c r="I121" i="11"/>
  <c r="M8" i="11"/>
  <c r="I74" i="11"/>
  <c r="I230" i="11"/>
  <c r="I215" i="11"/>
  <c r="M241" i="11"/>
  <c r="Q80" i="11"/>
  <c r="M343" i="11"/>
  <c r="I22" i="11"/>
  <c r="I122" i="11"/>
  <c r="I226" i="11"/>
  <c r="I241" i="11"/>
  <c r="M357" i="11"/>
  <c r="Q112" i="11"/>
  <c r="M221" i="11"/>
  <c r="Q5" i="11"/>
  <c r="Q58" i="11"/>
  <c r="M39" i="11"/>
  <c r="M417" i="11"/>
  <c r="I64" i="11"/>
  <c r="M24" i="11"/>
  <c r="I55" i="11"/>
  <c r="I222" i="11"/>
  <c r="M80" i="11"/>
  <c r="M58" i="11"/>
  <c r="I147" i="11"/>
  <c r="Q10" i="11"/>
  <c r="Q9" i="11"/>
  <c r="M307" i="11"/>
  <c r="M138" i="11"/>
  <c r="Q91" i="11"/>
  <c r="I216" i="11"/>
  <c r="M332" i="11"/>
  <c r="I126" i="11"/>
  <c r="M47" i="11"/>
  <c r="I199" i="11"/>
  <c r="M415" i="11"/>
  <c r="I56" i="11"/>
  <c r="M234" i="11"/>
  <c r="I12" i="11"/>
  <c r="M88" i="11"/>
  <c r="M339" i="11"/>
  <c r="I249" i="11"/>
  <c r="I103" i="11"/>
  <c r="M334" i="11"/>
  <c r="Q62" i="11"/>
  <c r="Q11" i="11"/>
  <c r="I139" i="11"/>
  <c r="M57" i="11"/>
  <c r="M15" i="11"/>
  <c r="Q98" i="11"/>
  <c r="M421" i="11"/>
  <c r="I27" i="11"/>
  <c r="I184" i="11"/>
  <c r="M48" i="11"/>
  <c r="M122" i="11"/>
  <c r="Q70" i="11"/>
  <c r="I13" i="11"/>
  <c r="M284" i="11"/>
  <c r="M383" i="11"/>
  <c r="I66" i="11"/>
  <c r="M215" i="11"/>
  <c r="I217" i="11"/>
  <c r="I40" i="11"/>
  <c r="M323" i="11"/>
  <c r="Q8" i="11"/>
  <c r="M352" i="11"/>
  <c r="Q21" i="11"/>
  <c r="M44" i="11"/>
  <c r="M40" i="11"/>
  <c r="I106" i="11"/>
  <c r="M21" i="11"/>
  <c r="M63" i="11"/>
  <c r="Q7" i="11"/>
  <c r="M374" i="11"/>
  <c r="M30" i="11"/>
  <c r="M207" i="11"/>
  <c r="M158" i="11"/>
  <c r="I163" i="11"/>
  <c r="I10" i="11"/>
  <c r="M386" i="11"/>
  <c r="Q19" i="11"/>
  <c r="M102" i="11"/>
  <c r="I154" i="11"/>
  <c r="I28" i="11"/>
  <c r="I225" i="11"/>
  <c r="M34" i="11"/>
  <c r="M272" i="11"/>
  <c r="M273" i="11"/>
  <c r="I32" i="11"/>
  <c r="Q100" i="11"/>
  <c r="M366" i="11"/>
  <c r="M118" i="11"/>
  <c r="M136" i="11"/>
  <c r="I62" i="11"/>
  <c r="I177" i="11"/>
  <c r="M173" i="11"/>
  <c r="M420" i="11"/>
  <c r="M52" i="11"/>
  <c r="I79" i="11"/>
  <c r="I181" i="11"/>
  <c r="Q110" i="11"/>
  <c r="M92" i="11"/>
  <c r="Q90" i="11"/>
  <c r="I245" i="11"/>
  <c r="I127" i="11"/>
  <c r="M148" i="11"/>
  <c r="Q38" i="11"/>
  <c r="I16" i="11"/>
  <c r="M353" i="11"/>
  <c r="M244" i="11"/>
  <c r="I52" i="11"/>
  <c r="M400" i="11"/>
  <c r="I96" i="11"/>
  <c r="I7" i="11"/>
  <c r="M216" i="11"/>
  <c r="I98" i="11"/>
  <c r="Q87" i="11"/>
  <c r="M112" i="11"/>
  <c r="Q63" i="11"/>
  <c r="M78" i="11"/>
  <c r="M197" i="11"/>
  <c r="M194" i="11"/>
  <c r="M319" i="11"/>
  <c r="M45" i="11"/>
  <c r="M43" i="11"/>
  <c r="M250" i="11"/>
  <c r="Q116" i="11"/>
  <c r="M321" i="11"/>
  <c r="Q27" i="11"/>
  <c r="Q102" i="11"/>
  <c r="M341" i="11"/>
  <c r="I138" i="11"/>
  <c r="M76" i="11"/>
  <c r="M355" i="11"/>
  <c r="M166" i="11"/>
  <c r="Q105" i="11"/>
  <c r="M23" i="11"/>
  <c r="I141" i="11"/>
  <c r="M73" i="11"/>
  <c r="M131" i="11"/>
  <c r="Q117" i="11"/>
  <c r="M98" i="11"/>
  <c r="Q114" i="11"/>
  <c r="Q119" i="11"/>
  <c r="I87" i="11"/>
  <c r="I41" i="11"/>
  <c r="M195" i="11"/>
  <c r="M222" i="11"/>
  <c r="M53" i="11"/>
  <c r="M46" i="11"/>
  <c r="I104" i="11"/>
  <c r="M50" i="11"/>
  <c r="Q51" i="11"/>
  <c r="M263" i="11"/>
  <c r="I150" i="11"/>
  <c r="I26" i="11"/>
  <c r="M328" i="11"/>
  <c r="Q120" i="11"/>
  <c r="M218" i="11"/>
  <c r="I23" i="11"/>
  <c r="I170" i="11"/>
  <c r="I202" i="11"/>
  <c r="I195" i="11"/>
  <c r="I277" i="11"/>
  <c r="Q42" i="11"/>
  <c r="M448" i="11"/>
  <c r="I144" i="11"/>
  <c r="M163" i="11"/>
  <c r="M70" i="11"/>
  <c r="M124" i="11"/>
  <c r="M171" i="11"/>
  <c r="M67" i="11"/>
  <c r="M275" i="11"/>
  <c r="I93" i="11"/>
  <c r="I146" i="11"/>
  <c r="M110" i="11"/>
  <c r="Q67" i="11"/>
  <c r="I36" i="11"/>
  <c r="Q57" i="11"/>
  <c r="I173" i="11"/>
  <c r="M100" i="11"/>
  <c r="M123" i="11"/>
  <c r="I95" i="11"/>
  <c r="I158" i="11"/>
  <c r="M412" i="11"/>
  <c r="M372" i="11"/>
  <c r="M450" i="11"/>
  <c r="M161" i="11"/>
  <c r="M387" i="11"/>
  <c r="I92" i="11"/>
  <c r="I210" i="11"/>
  <c r="M114" i="11"/>
  <c r="Q115" i="11"/>
  <c r="M365" i="11"/>
  <c r="I86" i="11"/>
  <c r="I236" i="11"/>
  <c r="Q66" i="11"/>
  <c r="M243" i="11"/>
  <c r="M274" i="11"/>
  <c r="I200" i="11"/>
  <c r="M362" i="11"/>
  <c r="M342" i="11"/>
  <c r="M426" i="11"/>
  <c r="Q94" i="11"/>
  <c r="I71" i="11"/>
  <c r="M206" i="11"/>
  <c r="Q17" i="11"/>
  <c r="M237" i="11"/>
  <c r="I194" i="11"/>
  <c r="M105" i="11"/>
  <c r="M164" i="11"/>
  <c r="M291" i="11"/>
  <c r="M299" i="11"/>
  <c r="M177" i="11"/>
  <c r="M268" i="11"/>
  <c r="M350" i="11"/>
  <c r="I78" i="11"/>
  <c r="Q83" i="11"/>
  <c r="Q49" i="11"/>
  <c r="M115" i="11"/>
  <c r="I132" i="11"/>
  <c r="I155" i="11"/>
  <c r="I159" i="11"/>
  <c r="M91" i="11"/>
  <c r="M347" i="11"/>
  <c r="M416" i="11"/>
  <c r="I118" i="11"/>
  <c r="I272" i="11"/>
  <c r="I145" i="11"/>
  <c r="M230" i="11"/>
  <c r="Q35" i="11"/>
  <c r="I234" i="11"/>
  <c r="I291" i="11"/>
  <c r="M277" i="11"/>
  <c r="Q29" i="11"/>
  <c r="M322" i="11"/>
  <c r="Q23" i="11"/>
  <c r="M97" i="11"/>
  <c r="M309" i="11"/>
  <c r="M157" i="11"/>
  <c r="M169" i="11"/>
  <c r="I24" i="11"/>
  <c r="M432" i="11"/>
  <c r="M326" i="11"/>
  <c r="I214" i="11"/>
  <c r="I168" i="11"/>
  <c r="M137" i="11"/>
  <c r="I178" i="11"/>
  <c r="I219" i="11"/>
  <c r="M444" i="11"/>
  <c r="M83" i="11"/>
  <c r="I112" i="11"/>
  <c r="M289" i="11"/>
  <c r="M9" i="11"/>
  <c r="I80" i="11"/>
  <c r="I231" i="11"/>
  <c r="M126" i="11"/>
  <c r="M79" i="11"/>
  <c r="I267" i="11"/>
  <c r="M204" i="11"/>
  <c r="M139" i="11"/>
  <c r="M146" i="11"/>
  <c r="M147" i="11"/>
  <c r="M389" i="11"/>
  <c r="M276" i="11"/>
  <c r="Q129" i="11"/>
  <c r="I271" i="11"/>
  <c r="Q12" i="11"/>
  <c r="I283" i="11"/>
  <c r="M72" i="11"/>
  <c r="I160" i="11"/>
  <c r="M419" i="11"/>
  <c r="M167" i="11"/>
  <c r="M42" i="11"/>
  <c r="M330" i="11"/>
  <c r="M172" i="11"/>
  <c r="I261" i="11"/>
  <c r="Q60" i="11"/>
  <c r="M210" i="11"/>
  <c r="M106" i="11"/>
  <c r="M242" i="11"/>
  <c r="M345" i="11"/>
  <c r="M445" i="11"/>
  <c r="M2" i="11"/>
  <c r="M142" i="11"/>
  <c r="M428" i="11"/>
  <c r="M297" i="11"/>
  <c r="Q99" i="11"/>
  <c r="M235" i="11"/>
  <c r="M199" i="11"/>
  <c r="M410" i="11"/>
  <c r="M160" i="11"/>
  <c r="M285" i="11"/>
  <c r="Q24" i="11"/>
  <c r="I91" i="11"/>
  <c r="Q41" i="11"/>
  <c r="I84" i="11"/>
  <c r="M434" i="11"/>
  <c r="M325" i="11"/>
  <c r="Q76" i="11"/>
  <c r="I196" i="11"/>
  <c r="Q13" i="11"/>
  <c r="I176" i="11"/>
  <c r="I281" i="11"/>
  <c r="Q33" i="11"/>
  <c r="M66" i="11"/>
  <c r="M229" i="11"/>
  <c r="M310" i="11"/>
  <c r="Q30" i="11"/>
  <c r="M17" i="11"/>
  <c r="I182" i="11"/>
  <c r="I201" i="11"/>
  <c r="Q74" i="11"/>
  <c r="M282" i="11"/>
  <c r="M54" i="11"/>
  <c r="I45" i="11"/>
  <c r="I100" i="11"/>
  <c r="M446" i="11"/>
  <c r="M304" i="11"/>
  <c r="I38" i="11"/>
  <c r="I49" i="11"/>
  <c r="M313" i="11"/>
  <c r="I130" i="11"/>
  <c r="Q85" i="11"/>
  <c r="I72" i="11"/>
  <c r="M5" i="11"/>
  <c r="I198" i="11"/>
  <c r="I167" i="11"/>
  <c r="M188" i="11"/>
  <c r="M196" i="11"/>
  <c r="M369" i="11"/>
  <c r="M155" i="11"/>
  <c r="Q78" i="11"/>
  <c r="M240" i="11"/>
  <c r="I243" i="11"/>
  <c r="I263" i="11"/>
  <c r="M205" i="11"/>
  <c r="I287" i="11"/>
  <c r="M278" i="11"/>
  <c r="I248" i="11"/>
  <c r="Q75" i="11"/>
  <c r="M119" i="11"/>
  <c r="I124" i="11"/>
  <c r="M32" i="11"/>
  <c r="M403" i="11"/>
  <c r="M364" i="11"/>
  <c r="M338" i="11"/>
  <c r="I134" i="11"/>
  <c r="I54" i="11"/>
  <c r="I294" i="11"/>
  <c r="Q101" i="11"/>
  <c r="I260" i="11"/>
  <c r="I204" i="11"/>
  <c r="I102" i="11"/>
  <c r="M25" i="11"/>
  <c r="I166" i="11"/>
  <c r="I208" i="11"/>
  <c r="M128" i="11"/>
  <c r="M140" i="11"/>
  <c r="M37" i="11"/>
  <c r="I232" i="11"/>
  <c r="M49" i="11"/>
  <c r="I51" i="11"/>
  <c r="Q93" i="11"/>
  <c r="M108" i="11"/>
  <c r="I120" i="11"/>
  <c r="M447" i="11"/>
  <c r="M271" i="11"/>
  <c r="M189" i="11"/>
  <c r="I37" i="11"/>
  <c r="I156" i="11"/>
  <c r="I247" i="11"/>
  <c r="M382" i="11"/>
  <c r="Q46" i="11"/>
  <c r="I3" i="11"/>
  <c r="M258" i="11"/>
  <c r="I111" i="11"/>
  <c r="I57" i="11"/>
  <c r="I131" i="11"/>
  <c r="M261" i="11"/>
  <c r="I162" i="11"/>
  <c r="M223" i="11"/>
  <c r="M144" i="11"/>
  <c r="I58" i="11"/>
  <c r="M19" i="11"/>
  <c r="I169" i="11"/>
  <c r="M135" i="11"/>
  <c r="I33" i="11"/>
  <c r="M238" i="11"/>
  <c r="M394" i="11"/>
  <c r="M182" i="11"/>
  <c r="I193" i="11"/>
  <c r="I136" i="11"/>
  <c r="M103" i="11"/>
  <c r="Q64" i="11"/>
  <c r="M208" i="11"/>
  <c r="M327" i="11"/>
  <c r="M162" i="11"/>
  <c r="M439" i="11"/>
  <c r="M361" i="11"/>
  <c r="M127" i="11"/>
  <c r="I296" i="11"/>
  <c r="I75" i="11"/>
  <c r="I264" i="11"/>
  <c r="M224" i="11"/>
  <c r="M107" i="11"/>
  <c r="M388" i="11"/>
  <c r="I81" i="11"/>
  <c r="I8" i="11"/>
  <c r="M302" i="11"/>
  <c r="M26" i="11"/>
  <c r="Q121" i="11"/>
  <c r="M303" i="11"/>
  <c r="M356" i="11"/>
  <c r="M181" i="11"/>
  <c r="M247" i="11"/>
  <c r="Q47" i="11"/>
  <c r="I238" i="11"/>
  <c r="M336" i="11"/>
  <c r="Q14" i="11"/>
  <c r="M38" i="11"/>
  <c r="Q86" i="11"/>
  <c r="M264" i="11"/>
  <c r="M77" i="11"/>
  <c r="M427" i="11"/>
  <c r="Q26" i="11"/>
  <c r="M359" i="11"/>
  <c r="M401" i="11"/>
  <c r="I30" i="11"/>
  <c r="M384" i="11"/>
  <c r="M71" i="11"/>
  <c r="M104" i="11"/>
  <c r="I185" i="11"/>
  <c r="I108" i="11"/>
  <c r="M84" i="11"/>
  <c r="I137" i="11"/>
  <c r="I101" i="11"/>
  <c r="I34" i="11"/>
  <c r="M379" i="11"/>
  <c r="M130" i="11"/>
  <c r="M101" i="11"/>
  <c r="I135" i="11"/>
  <c r="M411" i="11"/>
  <c r="M227" i="11"/>
  <c r="I114" i="11"/>
  <c r="M81" i="11"/>
  <c r="Q103" i="11"/>
  <c r="I211" i="11"/>
  <c r="Q81" i="11"/>
  <c r="M287" i="11"/>
  <c r="I63" i="11"/>
  <c r="I186" i="11"/>
  <c r="Q89" i="11"/>
  <c r="M20" i="11"/>
  <c r="I19" i="11"/>
  <c r="I48" i="11"/>
  <c r="M294" i="11"/>
  <c r="M293" i="11"/>
  <c r="I140" i="11"/>
  <c r="M151" i="11"/>
  <c r="I207" i="11"/>
  <c r="M408" i="11"/>
  <c r="M423" i="11"/>
  <c r="I276" i="11"/>
  <c r="M340" i="11"/>
  <c r="M61" i="11"/>
  <c r="I152" i="11"/>
  <c r="M306" i="11"/>
  <c r="I174" i="11"/>
  <c r="Q22" i="11"/>
  <c r="I142" i="11"/>
  <c r="M360" i="11"/>
  <c r="I59" i="11"/>
  <c r="M391" i="11"/>
  <c r="M149" i="11"/>
  <c r="M308" i="11"/>
  <c r="Q44" i="11"/>
  <c r="M431" i="11"/>
  <c r="M380" i="11"/>
  <c r="M132" i="11"/>
  <c r="Q3" i="11"/>
  <c r="I50" i="11"/>
  <c r="M375" i="11"/>
  <c r="Q48" i="11"/>
  <c r="M236" i="11"/>
  <c r="I298" i="11"/>
  <c r="M96" i="11"/>
  <c r="M281" i="11"/>
  <c r="I164" i="11"/>
  <c r="M175" i="11"/>
  <c r="Q61" i="11"/>
  <c r="M109" i="11"/>
  <c r="Q37" i="11"/>
  <c r="I44" i="11"/>
  <c r="M438" i="11"/>
  <c r="I4" i="11"/>
  <c r="M331" i="11"/>
  <c r="M198" i="11"/>
  <c r="Q113" i="11"/>
  <c r="I128" i="11"/>
  <c r="Q79" i="11"/>
  <c r="I82" i="11"/>
  <c r="I213" i="11"/>
  <c r="I90" i="11"/>
  <c r="Q95" i="11"/>
  <c r="M407" i="11"/>
  <c r="I25" i="11"/>
  <c r="Q25" i="11"/>
  <c r="I151" i="11"/>
  <c r="M232" i="11"/>
  <c r="Q107" i="11"/>
  <c r="I191" i="11"/>
  <c r="I11" i="11"/>
  <c r="M265" i="11"/>
  <c r="I192" i="11"/>
  <c r="I180" i="11"/>
  <c r="M152" i="11"/>
  <c r="I76" i="11"/>
  <c r="M311" i="11"/>
  <c r="M270" i="11"/>
  <c r="I109" i="11"/>
  <c r="M200" i="11"/>
  <c r="M134" i="11"/>
  <c r="I218" i="11"/>
  <c r="M226" i="11"/>
  <c r="M283" i="11"/>
  <c r="M33" i="11"/>
  <c r="M373" i="11"/>
  <c r="I239" i="11"/>
  <c r="I297" i="11"/>
  <c r="I5" i="11"/>
  <c r="M60" i="11"/>
  <c r="M87" i="11"/>
  <c r="I262" i="11"/>
  <c r="M16" i="11"/>
  <c r="M154" i="11"/>
  <c r="I97" i="11"/>
  <c r="M27" i="11"/>
  <c r="M405" i="11"/>
  <c r="Q20" i="11"/>
  <c r="M217" i="11"/>
  <c r="M443" i="11"/>
  <c r="M99" i="11"/>
  <c r="M300" i="11"/>
  <c r="M314" i="11"/>
  <c r="M225" i="11"/>
  <c r="I235" i="11"/>
  <c r="M193" i="11"/>
  <c r="M74" i="11"/>
  <c r="M378" i="11"/>
  <c r="M95" i="11"/>
  <c r="I117" i="11"/>
  <c r="I89" i="11"/>
  <c r="Q55" i="11"/>
  <c r="M425" i="11"/>
  <c r="M370" i="11"/>
  <c r="M86" i="11"/>
  <c r="M28" i="11"/>
  <c r="I53" i="11"/>
  <c r="M363" i="11"/>
  <c r="M368" i="11"/>
  <c r="I290" i="11"/>
  <c r="M296" i="11"/>
  <c r="I14" i="11"/>
  <c r="I85" i="11"/>
  <c r="M337" i="11"/>
  <c r="M93" i="11"/>
  <c r="M433" i="11"/>
  <c r="M413" i="11"/>
  <c r="I285" i="11"/>
  <c r="M75" i="11"/>
  <c r="M64" i="11"/>
  <c r="M267" i="11"/>
  <c r="I275" i="11"/>
  <c r="M4" i="11"/>
  <c r="M249" i="11"/>
  <c r="M211" i="11"/>
  <c r="M252" i="11"/>
  <c r="I175" i="11"/>
  <c r="M214" i="11"/>
  <c r="Q123" i="11"/>
  <c r="M192" i="11"/>
  <c r="I278" i="11"/>
  <c r="M176" i="11"/>
  <c r="M320" i="11"/>
  <c r="I254" i="11"/>
  <c r="M292" i="11"/>
  <c r="M35" i="11"/>
  <c r="I274" i="11"/>
  <c r="I105" i="11"/>
  <c r="M354" i="11"/>
  <c r="I220" i="11"/>
  <c r="M145" i="11"/>
  <c r="I123" i="11"/>
  <c r="M121" i="11"/>
  <c r="M440" i="11"/>
  <c r="I203" i="11"/>
  <c r="I293" i="11"/>
  <c r="M262" i="11"/>
  <c r="M191" i="11"/>
  <c r="M286" i="11"/>
  <c r="I295" i="11"/>
  <c r="M94" i="11"/>
  <c r="M260" i="11"/>
  <c r="I165" i="11"/>
  <c r="M397" i="11"/>
  <c r="M179" i="11"/>
  <c r="M316" i="11"/>
  <c r="I270" i="11"/>
  <c r="M377" i="11"/>
  <c r="M89" i="11"/>
  <c r="M371" i="11"/>
  <c r="I256" i="11"/>
  <c r="M159" i="11"/>
  <c r="M41" i="11"/>
  <c r="I223" i="11"/>
  <c r="M190" i="11"/>
  <c r="M385" i="11"/>
  <c r="M381" i="11"/>
  <c r="Q28" i="11"/>
  <c r="I6" i="11"/>
  <c r="M185" i="11"/>
  <c r="I99" i="11"/>
  <c r="Q6" i="11"/>
  <c r="M253" i="11"/>
  <c r="I61" i="11"/>
  <c r="M344" i="11"/>
  <c r="M168" i="11"/>
  <c r="I129" i="11"/>
  <c r="I15" i="11"/>
  <c r="M392" i="11"/>
  <c r="M82" i="11"/>
  <c r="M409" i="11"/>
  <c r="I94" i="11"/>
  <c r="M143" i="11"/>
  <c r="M402" i="11"/>
  <c r="I288" i="11"/>
  <c r="M254" i="11"/>
  <c r="M186" i="11"/>
  <c r="M351" i="11"/>
  <c r="Q53" i="11"/>
  <c r="M36" i="11"/>
  <c r="Q77" i="11"/>
  <c r="Q31" i="11"/>
  <c r="I228" i="11"/>
  <c r="M248" i="11"/>
  <c r="M429" i="11"/>
  <c r="M335" i="11"/>
  <c r="M333" i="11"/>
  <c r="M56" i="11"/>
  <c r="Q82" i="11"/>
  <c r="I265" i="11"/>
  <c r="M312" i="11"/>
  <c r="I242" i="11"/>
  <c r="I9" i="11"/>
  <c r="M117" i="11"/>
  <c r="I115" i="11"/>
  <c r="I107" i="11"/>
  <c r="M266" i="11"/>
  <c r="I113" i="11"/>
  <c r="M180" i="11"/>
  <c r="Q127" i="11"/>
  <c r="I268" i="11"/>
  <c r="I179" i="11"/>
  <c r="M349" i="11"/>
  <c r="I69" i="11"/>
  <c r="I116" i="11"/>
  <c r="Q122" i="11"/>
  <c r="M233" i="11"/>
  <c r="Q50" i="11"/>
  <c r="M18" i="11"/>
  <c r="M219" i="11"/>
  <c r="I29" i="11"/>
  <c r="M256" i="11"/>
  <c r="M129" i="11"/>
  <c r="Q68" i="11"/>
  <c r="M424" i="11"/>
  <c r="I31" i="11"/>
  <c r="M174" i="11"/>
  <c r="I257" i="11"/>
  <c r="M213" i="11"/>
  <c r="I183" i="11"/>
  <c r="Q18" i="11"/>
  <c r="I110" i="11"/>
  <c r="M324" i="11"/>
  <c r="M201" i="11"/>
  <c r="M418" i="11"/>
  <c r="M184" i="11"/>
  <c r="I286" i="11"/>
  <c r="Q96" i="11"/>
  <c r="M51" i="11"/>
  <c r="I282" i="11"/>
  <c r="M255" i="11"/>
  <c r="M288" i="11"/>
  <c r="M116" i="11"/>
  <c r="I255" i="11"/>
  <c r="I258" i="11"/>
  <c r="Q97" i="11"/>
  <c r="I119" i="11"/>
  <c r="M396" i="11"/>
  <c r="M178" i="11"/>
  <c r="M59" i="11"/>
  <c r="Q39" i="11"/>
  <c r="Q130" i="11"/>
  <c r="M317" i="11"/>
  <c r="I280" i="11"/>
  <c r="M31" i="11"/>
  <c r="Q73" i="11"/>
  <c r="I149" i="11"/>
  <c r="I153" i="11"/>
  <c r="Q32" i="11"/>
  <c r="Q2" i="11"/>
  <c r="M329" i="11"/>
  <c r="Q54" i="11"/>
  <c r="M318" i="11"/>
  <c r="M441" i="11"/>
  <c r="Q84" i="11"/>
  <c r="Q15" i="11"/>
  <c r="I60" i="11"/>
  <c r="I67" i="11"/>
  <c r="I18" i="11"/>
  <c r="I246" i="11"/>
  <c r="I212" i="11"/>
  <c r="I205" i="11"/>
  <c r="M111" i="11"/>
  <c r="M399" i="11"/>
  <c r="M10" i="11"/>
  <c r="M259" i="11"/>
  <c r="I39" i="11"/>
  <c r="M14" i="11"/>
  <c r="M298" i="11"/>
  <c r="M209" i="11"/>
  <c r="Q52" i="11"/>
  <c r="I171" i="11"/>
  <c r="M156" i="11"/>
  <c r="M436" i="11"/>
  <c r="I172" i="11"/>
  <c r="M246" i="11"/>
  <c r="M393" i="11"/>
  <c r="M301" i="11"/>
  <c r="I253" i="11"/>
  <c r="M212" i="11"/>
  <c r="Q59" i="11"/>
  <c r="M228" i="11"/>
  <c r="Q111" i="11"/>
  <c r="I65" i="11"/>
  <c r="M295" i="11"/>
  <c r="M7" i="11"/>
  <c r="Q109" i="11"/>
  <c r="M150" i="11"/>
  <c r="I21" i="11"/>
  <c r="I157" i="11"/>
  <c r="M449" i="11"/>
  <c r="I244" i="11"/>
  <c r="I251" i="11"/>
  <c r="M203" i="11"/>
  <c r="I43" i="11"/>
  <c r="M346" i="11"/>
  <c r="M62" i="11"/>
  <c r="Q36" i="11"/>
  <c r="M367" i="11"/>
  <c r="I240" i="11"/>
  <c r="M141" i="11"/>
  <c r="I125" i="11"/>
  <c r="M68" i="11"/>
  <c r="M85" i="11"/>
  <c r="Q124" i="11"/>
  <c r="M202" i="11"/>
  <c r="M22" i="11"/>
  <c r="I266" i="11"/>
  <c r="M430" i="11"/>
  <c r="M133" i="11"/>
  <c r="I197" i="11"/>
  <c r="M239" i="11"/>
  <c r="I289" i="11"/>
  <c r="M348" i="11"/>
  <c r="I284" i="11"/>
  <c r="I148" i="11"/>
  <c r="I190" i="11"/>
  <c r="I209" i="11"/>
  <c r="I83" i="11"/>
  <c r="M257" i="11"/>
  <c r="M245" i="11"/>
  <c r="Q43" i="11"/>
  <c r="I224" i="11"/>
  <c r="I143" i="11"/>
  <c r="M442" i="11"/>
  <c r="I68" i="11"/>
  <c r="M451" i="11"/>
  <c r="I299" i="11"/>
  <c r="Q175" i="11"/>
  <c r="I301" i="11"/>
  <c r="I302" i="11"/>
  <c r="Q132" i="11"/>
  <c r="I300" i="11"/>
  <c r="M452" i="11"/>
  <c r="M455" i="11"/>
  <c r="Q165" i="11"/>
  <c r="M486" i="11"/>
  <c r="M596" i="11"/>
  <c r="M591" i="11"/>
  <c r="M513" i="11"/>
  <c r="I351" i="11"/>
  <c r="I374" i="11"/>
  <c r="M528" i="11"/>
  <c r="M475" i="11"/>
  <c r="I314" i="11"/>
  <c r="M539" i="11"/>
  <c r="M479" i="11"/>
  <c r="M598" i="11"/>
  <c r="M564" i="11"/>
  <c r="I360" i="11"/>
  <c r="Q159" i="11"/>
  <c r="M506" i="11"/>
  <c r="I349" i="11"/>
  <c r="M527" i="11"/>
  <c r="I335" i="11"/>
  <c r="Q138" i="11"/>
  <c r="M472" i="11"/>
  <c r="M595" i="11"/>
  <c r="M531" i="11"/>
  <c r="Q150" i="11"/>
  <c r="M467" i="11"/>
  <c r="M571" i="11"/>
  <c r="Q160" i="11"/>
  <c r="I337" i="11"/>
  <c r="M569" i="11"/>
  <c r="I345" i="11"/>
  <c r="I376" i="11"/>
  <c r="M570" i="11"/>
  <c r="I322" i="11"/>
  <c r="M514" i="11"/>
  <c r="I388" i="11"/>
  <c r="Q180" i="11"/>
  <c r="I312" i="11"/>
  <c r="Q151" i="11"/>
  <c r="I396" i="11"/>
  <c r="I378" i="11"/>
  <c r="M565" i="11"/>
  <c r="M536" i="11"/>
  <c r="M483" i="11"/>
  <c r="Q167" i="11"/>
  <c r="I369" i="11"/>
  <c r="M494" i="11"/>
  <c r="M461" i="11"/>
  <c r="I328" i="11"/>
  <c r="I353" i="11"/>
  <c r="M511" i="11"/>
  <c r="I389" i="11"/>
  <c r="I306" i="11"/>
  <c r="M563" i="11"/>
  <c r="I332" i="11"/>
  <c r="I367" i="11"/>
  <c r="I371" i="11"/>
  <c r="M589" i="11"/>
  <c r="M518" i="11"/>
  <c r="I359" i="11"/>
  <c r="Q164" i="11"/>
  <c r="Q153" i="11"/>
  <c r="M549" i="11"/>
  <c r="Q166" i="11"/>
  <c r="M482" i="11"/>
  <c r="I393" i="11"/>
  <c r="I390" i="11"/>
  <c r="M550" i="11"/>
  <c r="M572" i="11"/>
  <c r="M497" i="11"/>
  <c r="I352" i="11"/>
  <c r="M503" i="11"/>
  <c r="M586" i="11"/>
  <c r="M457" i="11"/>
  <c r="Q181" i="11"/>
  <c r="M491" i="11"/>
  <c r="Q168" i="11"/>
  <c r="I370" i="11"/>
  <c r="M579" i="11"/>
  <c r="I362" i="11"/>
  <c r="M537" i="11"/>
  <c r="Q148" i="11"/>
  <c r="M488" i="11"/>
  <c r="I382" i="11"/>
  <c r="I386" i="11"/>
  <c r="M559" i="11"/>
  <c r="M487" i="11"/>
  <c r="M464" i="11"/>
  <c r="M573" i="11"/>
  <c r="M525" i="11"/>
  <c r="I340" i="11"/>
  <c r="Q134" i="11"/>
  <c r="M545" i="11"/>
  <c r="I391" i="11"/>
  <c r="M509" i="11"/>
  <c r="I319" i="11"/>
  <c r="M558" i="11"/>
  <c r="I363" i="11"/>
  <c r="M456" i="11"/>
  <c r="Q163" i="11"/>
  <c r="M454" i="11"/>
  <c r="I318" i="11"/>
  <c r="M574" i="11"/>
  <c r="Q141" i="11"/>
  <c r="Q149" i="11"/>
  <c r="M542" i="11"/>
  <c r="I321" i="11"/>
  <c r="I381" i="11"/>
  <c r="Q133" i="11"/>
  <c r="I350" i="11"/>
  <c r="M577" i="11"/>
  <c r="Q184" i="11"/>
  <c r="M555" i="11"/>
  <c r="M580" i="11"/>
  <c r="M593" i="11"/>
  <c r="M490" i="11"/>
  <c r="M480" i="11"/>
  <c r="I379" i="11"/>
  <c r="M458" i="11"/>
  <c r="M489" i="11"/>
  <c r="I308" i="11"/>
  <c r="Q161" i="11"/>
  <c r="M587" i="11"/>
  <c r="Q162" i="11"/>
  <c r="M556" i="11"/>
  <c r="M507" i="11"/>
  <c r="Q158" i="11"/>
  <c r="M474" i="11"/>
  <c r="I338" i="11"/>
  <c r="M512" i="11"/>
  <c r="I313" i="11"/>
  <c r="M541" i="11"/>
  <c r="M594" i="11"/>
  <c r="I336" i="11"/>
  <c r="I395" i="11"/>
  <c r="M468" i="11"/>
  <c r="I330" i="11"/>
  <c r="M535" i="11"/>
  <c r="I384" i="11"/>
  <c r="M463" i="11"/>
  <c r="Q146" i="11"/>
  <c r="M492" i="11"/>
  <c r="Q169" i="11"/>
  <c r="I357" i="11"/>
  <c r="I373" i="11"/>
  <c r="M485" i="11"/>
  <c r="I323" i="11"/>
  <c r="M522" i="11"/>
  <c r="M562" i="11"/>
  <c r="I343" i="11"/>
  <c r="Q154" i="11"/>
  <c r="M590" i="11"/>
  <c r="Q179" i="11"/>
  <c r="M470" i="11"/>
  <c r="M533" i="11"/>
  <c r="M495" i="11"/>
  <c r="M597" i="11"/>
  <c r="Q171" i="11"/>
  <c r="Q186" i="11"/>
  <c r="M520" i="11"/>
  <c r="Q182" i="11"/>
  <c r="I385" i="11"/>
  <c r="Q178" i="11"/>
  <c r="M524" i="11"/>
  <c r="I341" i="11"/>
  <c r="Q143" i="11"/>
  <c r="M465" i="11"/>
  <c r="I320" i="11"/>
  <c r="I303" i="11"/>
  <c r="Q156" i="11"/>
  <c r="M516" i="11"/>
  <c r="I377" i="11"/>
  <c r="I365" i="11"/>
  <c r="Q139" i="11"/>
  <c r="M496" i="11"/>
  <c r="Q170" i="11"/>
  <c r="M581" i="11"/>
  <c r="M530" i="11"/>
  <c r="M599" i="11"/>
  <c r="I358" i="11"/>
  <c r="I380" i="11"/>
  <c r="I387" i="11"/>
  <c r="M534" i="11"/>
  <c r="M508" i="11"/>
  <c r="M519" i="11"/>
  <c r="Q147" i="11"/>
  <c r="I383" i="11"/>
  <c r="Q140" i="11"/>
  <c r="M523" i="11"/>
  <c r="M501" i="11"/>
  <c r="I325" i="11"/>
  <c r="I346" i="11"/>
  <c r="M505" i="11"/>
  <c r="M553" i="11"/>
  <c r="M592" i="11"/>
  <c r="I324" i="11"/>
  <c r="M499" i="11"/>
  <c r="I348" i="11"/>
  <c r="M526" i="11"/>
  <c r="I354" i="11"/>
  <c r="Q137" i="11"/>
  <c r="M521" i="11"/>
  <c r="Q135" i="11"/>
  <c r="M504" i="11"/>
  <c r="I331" i="11"/>
  <c r="I307" i="11"/>
  <c r="Q155" i="11"/>
  <c r="M588" i="11"/>
  <c r="M538" i="11"/>
  <c r="M471" i="11"/>
  <c r="M552" i="11"/>
  <c r="I310" i="11"/>
  <c r="I305" i="11"/>
  <c r="M544" i="11"/>
  <c r="I326" i="11"/>
  <c r="Q145" i="11"/>
  <c r="M561" i="11"/>
  <c r="M459" i="11"/>
  <c r="I327" i="11"/>
  <c r="M510" i="11"/>
  <c r="I355" i="11"/>
  <c r="M575" i="11"/>
  <c r="I315" i="11"/>
  <c r="M548" i="11"/>
  <c r="M481" i="11"/>
  <c r="Q176" i="11"/>
  <c r="M476" i="11"/>
  <c r="M560" i="11"/>
  <c r="Q185" i="11"/>
  <c r="I311" i="11"/>
  <c r="M585" i="11"/>
  <c r="I316" i="11"/>
  <c r="M576" i="11"/>
  <c r="Q142" i="11"/>
  <c r="M547" i="11"/>
  <c r="M567" i="11"/>
  <c r="M551" i="11"/>
  <c r="I368" i="11"/>
  <c r="M502" i="11"/>
  <c r="M460" i="11"/>
  <c r="M453" i="11"/>
  <c r="I334" i="11"/>
  <c r="M583" i="11"/>
  <c r="M469" i="11"/>
  <c r="M484" i="11"/>
  <c r="Q174" i="11"/>
  <c r="M601" i="11"/>
  <c r="M493" i="11"/>
  <c r="Q152" i="11"/>
  <c r="I375" i="11"/>
  <c r="M473" i="11"/>
  <c r="I304" i="11"/>
  <c r="I342" i="11"/>
  <c r="I392" i="11"/>
  <c r="M532" i="11"/>
  <c r="M584" i="11"/>
  <c r="M462" i="11"/>
  <c r="I356" i="11"/>
  <c r="I397" i="11"/>
  <c r="M478" i="11"/>
  <c r="I364" i="11"/>
  <c r="M600" i="11"/>
  <c r="M466" i="11"/>
  <c r="I309" i="11"/>
  <c r="I333" i="11"/>
  <c r="M500" i="11"/>
  <c r="I339" i="11"/>
  <c r="M517" i="11"/>
  <c r="I347" i="11"/>
  <c r="M578" i="11"/>
  <c r="M540" i="11"/>
  <c r="I372" i="11"/>
  <c r="Q187" i="11"/>
  <c r="M582" i="11"/>
  <c r="Q172" i="11"/>
  <c r="Q173" i="11"/>
  <c r="I344" i="11"/>
  <c r="M477" i="11"/>
  <c r="Q183" i="11"/>
  <c r="M543" i="11"/>
  <c r="I361" i="11"/>
  <c r="Q157" i="11"/>
  <c r="M529" i="11"/>
  <c r="Q136" i="11"/>
  <c r="M515" i="11"/>
  <c r="I329" i="11"/>
  <c r="Q177" i="11"/>
  <c r="M557" i="11"/>
  <c r="M568" i="11"/>
  <c r="M566" i="11"/>
  <c r="I366" i="11"/>
  <c r="I394" i="11"/>
  <c r="I317" i="11"/>
  <c r="Q144" i="11"/>
  <c r="M554" i="11"/>
  <c r="M498" i="11"/>
  <c r="M546" i="11"/>
  <c r="Q192" i="11"/>
  <c r="Q198" i="11"/>
  <c r="Q190" i="11"/>
  <c r="Q191" i="11"/>
  <c r="Q189" i="11"/>
  <c r="Q188" i="11"/>
  <c r="Q204" i="11"/>
  <c r="Q200" i="11"/>
  <c r="Q193" i="11" l="1"/>
  <c r="Q196" i="11"/>
  <c r="Q195" i="11"/>
  <c r="Q194" i="11"/>
  <c r="Q199" i="11"/>
  <c r="D157" i="11"/>
  <c r="D273" i="11"/>
  <c r="D356" i="11"/>
  <c r="D43" i="11"/>
  <c r="D991" i="11"/>
  <c r="D2016" i="11"/>
  <c r="D1736" i="11"/>
  <c r="D1903" i="11"/>
  <c r="D609" i="11"/>
  <c r="D1612" i="11"/>
  <c r="D1545" i="11"/>
  <c r="D322" i="11"/>
  <c r="D709" i="11"/>
  <c r="D1436" i="11"/>
  <c r="D1407" i="11"/>
  <c r="D1448" i="11"/>
  <c r="D1627" i="11"/>
  <c r="D944" i="11"/>
  <c r="D883" i="11"/>
  <c r="D120" i="11"/>
  <c r="D949" i="11"/>
  <c r="D715" i="11"/>
  <c r="D1433" i="11"/>
  <c r="D1226" i="11"/>
  <c r="D1729" i="11"/>
  <c r="D3229" i="11"/>
  <c r="D146" i="11"/>
  <c r="D3177" i="11"/>
  <c r="D1981" i="11"/>
  <c r="D2118" i="11"/>
  <c r="D832" i="11"/>
  <c r="D2177" i="11"/>
  <c r="D3283" i="11"/>
  <c r="D1018" i="11"/>
  <c r="D3110" i="11"/>
  <c r="D853" i="11"/>
  <c r="D2320" i="11"/>
  <c r="D2891" i="11"/>
  <c r="D2209" i="11"/>
  <c r="D2247" i="11"/>
  <c r="D3298" i="11"/>
  <c r="D1662" i="11"/>
  <c r="D319" i="11"/>
  <c r="D2681" i="11"/>
  <c r="D1761" i="11"/>
  <c r="D797" i="11"/>
  <c r="D1249" i="11"/>
  <c r="D542" i="11"/>
  <c r="D2967" i="11"/>
  <c r="D2074" i="11"/>
  <c r="D847" i="11"/>
  <c r="D1623" i="11"/>
  <c r="D1780" i="11"/>
  <c r="D2033" i="11"/>
  <c r="D1865" i="11"/>
  <c r="D1813" i="11"/>
  <c r="D1743" i="11"/>
  <c r="D327" i="11"/>
  <c r="D1066" i="11"/>
  <c r="D2007" i="11"/>
  <c r="D1896" i="11"/>
  <c r="D1823" i="11"/>
  <c r="D1833" i="11"/>
  <c r="D377" i="11"/>
  <c r="D99" i="11"/>
  <c r="D912" i="11"/>
  <c r="D206" i="11"/>
  <c r="D1143" i="11"/>
  <c r="D454" i="11"/>
  <c r="D1109" i="11"/>
  <c r="D779" i="11"/>
  <c r="D1826" i="11"/>
  <c r="D371" i="11"/>
  <c r="D796" i="11"/>
  <c r="D158" i="11"/>
  <c r="D304" i="11"/>
  <c r="D971" i="11"/>
  <c r="D320" i="11"/>
  <c r="D645" i="11"/>
  <c r="D448" i="11"/>
  <c r="D3323" i="11"/>
  <c r="D631" i="11"/>
  <c r="D2536" i="11"/>
  <c r="D2124" i="11"/>
  <c r="D3269" i="11"/>
  <c r="D390" i="11"/>
  <c r="D703" i="11"/>
  <c r="D3082" i="11"/>
  <c r="D340" i="11"/>
  <c r="D805" i="11"/>
  <c r="D325" i="11"/>
  <c r="D580" i="11"/>
  <c r="D1283" i="11"/>
  <c r="D3102" i="11"/>
  <c r="D3244" i="11"/>
  <c r="D1585" i="11"/>
  <c r="D1108" i="11"/>
  <c r="D1804" i="11"/>
  <c r="D2900" i="11"/>
  <c r="D406" i="11"/>
  <c r="D833" i="11"/>
  <c r="D1756" i="11"/>
  <c r="D1906" i="11"/>
  <c r="D1189" i="11"/>
  <c r="D1913" i="11"/>
  <c r="D1763" i="11"/>
  <c r="D1695" i="11"/>
  <c r="D1747" i="11"/>
  <c r="D1996" i="11"/>
  <c r="D171" i="11"/>
  <c r="D981" i="11"/>
  <c r="D2546" i="11"/>
  <c r="D1836" i="11"/>
  <c r="D429" i="11"/>
  <c r="D1213" i="11"/>
  <c r="D1537" i="11"/>
  <c r="D1155" i="11"/>
  <c r="D1605" i="11"/>
  <c r="D1307" i="11"/>
  <c r="D741" i="11"/>
  <c r="D874" i="11"/>
  <c r="D1691" i="11"/>
  <c r="D503" i="11"/>
  <c r="D1207" i="11"/>
  <c r="D1093" i="11"/>
  <c r="D2628" i="11"/>
  <c r="D1044" i="11"/>
  <c r="D80" i="11"/>
  <c r="D2052" i="11"/>
  <c r="D610" i="11"/>
  <c r="D1655" i="11"/>
  <c r="D2744" i="11"/>
  <c r="D445" i="11"/>
  <c r="D2597" i="11"/>
  <c r="D585" i="11"/>
  <c r="D2194" i="11"/>
  <c r="D3096" i="11"/>
  <c r="D409" i="11"/>
  <c r="D2506" i="11"/>
  <c r="D2325" i="11"/>
  <c r="D3103" i="11"/>
  <c r="D2220" i="11"/>
  <c r="D1435" i="11"/>
  <c r="D766" i="11"/>
  <c r="D1326" i="11"/>
  <c r="D349" i="11"/>
  <c r="D1141" i="11"/>
  <c r="D294" i="11"/>
  <c r="D30" i="11"/>
  <c r="D58" i="11"/>
  <c r="D216" i="11"/>
  <c r="D2029" i="11"/>
  <c r="D1176" i="11"/>
  <c r="D1923" i="11"/>
  <c r="D1926" i="11"/>
  <c r="D1409" i="11"/>
  <c r="D1647" i="11"/>
  <c r="D1136" i="11"/>
  <c r="D424" i="11"/>
  <c r="D391" i="11"/>
  <c r="D1799" i="11"/>
  <c r="D459" i="11"/>
  <c r="D549" i="11"/>
  <c r="D1575" i="11"/>
  <c r="D1477" i="11"/>
  <c r="D916" i="11"/>
  <c r="D1323" i="11"/>
  <c r="D1386" i="11"/>
  <c r="D1750" i="11"/>
  <c r="D1422" i="11"/>
  <c r="D1869" i="11"/>
  <c r="D806" i="11"/>
  <c r="D347" i="11"/>
  <c r="D1070" i="11"/>
  <c r="D3144" i="11"/>
  <c r="D388" i="11"/>
  <c r="D500" i="11"/>
  <c r="D3252" i="11"/>
  <c r="D207" i="11"/>
  <c r="D1291" i="11"/>
  <c r="D622" i="11"/>
  <c r="D151" i="11"/>
  <c r="D1092" i="11"/>
  <c r="D2162" i="11"/>
  <c r="D1568" i="11"/>
  <c r="D1058" i="11"/>
  <c r="D2615" i="11"/>
  <c r="D2264" i="11"/>
  <c r="D2440" i="11"/>
  <c r="D1689" i="11"/>
  <c r="D2082" i="11"/>
  <c r="D1895" i="11"/>
  <c r="D751" i="11"/>
  <c r="D2397" i="11"/>
  <c r="D2691" i="11"/>
  <c r="D2072" i="11"/>
  <c r="D866" i="11"/>
  <c r="D1507" i="11"/>
  <c r="D1936" i="11"/>
  <c r="D449" i="11"/>
  <c r="D1314" i="11"/>
  <c r="D1033" i="11"/>
  <c r="D1933" i="11"/>
  <c r="D569" i="11"/>
  <c r="D1426" i="11"/>
  <c r="D1076" i="11"/>
  <c r="D599" i="11"/>
  <c r="D1144" i="11"/>
  <c r="D1707" i="11"/>
  <c r="D1277" i="11"/>
  <c r="D106" i="11"/>
  <c r="D1866" i="11"/>
  <c r="D246" i="11"/>
  <c r="D497" i="11"/>
  <c r="D1541" i="11"/>
  <c r="D1042" i="11"/>
  <c r="D1733" i="11"/>
  <c r="D1315" i="11"/>
  <c r="D1876" i="11"/>
  <c r="D1899" i="11"/>
  <c r="D2107" i="11"/>
  <c r="D249" i="11"/>
  <c r="D17" i="11"/>
  <c r="D988" i="11"/>
  <c r="D2993" i="11"/>
  <c r="D2374" i="11"/>
  <c r="D105" i="11"/>
  <c r="D2455" i="11"/>
  <c r="D228" i="11"/>
  <c r="D716" i="11"/>
  <c r="D1854" i="11"/>
  <c r="D2664" i="11"/>
  <c r="D1212" i="11"/>
  <c r="D2808" i="11"/>
  <c r="D2969" i="11"/>
  <c r="D1668" i="11"/>
  <c r="D2231" i="11"/>
  <c r="D2922" i="11"/>
  <c r="D1120" i="11"/>
  <c r="D2878" i="11"/>
  <c r="D960" i="11"/>
  <c r="D728" i="11"/>
  <c r="D2312" i="11"/>
  <c r="D2965" i="11"/>
  <c r="D137" i="11"/>
  <c r="D241" i="11"/>
  <c r="D1803" i="11"/>
  <c r="D2043" i="11"/>
  <c r="D1796" i="11"/>
  <c r="D1266" i="11"/>
  <c r="D1753" i="11"/>
  <c r="D282" i="11"/>
  <c r="D226" i="11"/>
  <c r="D1196" i="11"/>
  <c r="D1864" i="11"/>
  <c r="D811" i="11"/>
  <c r="D346" i="11"/>
  <c r="D1552" i="11"/>
  <c r="D1597" i="11"/>
  <c r="D1290" i="11"/>
  <c r="D801" i="11"/>
  <c r="D1256" i="11"/>
  <c r="D1770" i="11"/>
  <c r="D336" i="11"/>
  <c r="D1135" i="11"/>
  <c r="D773" i="11"/>
  <c r="D196" i="11"/>
  <c r="D1886" i="11"/>
  <c r="D493" i="11"/>
  <c r="D463" i="11"/>
  <c r="D3233" i="11"/>
  <c r="D2497" i="11"/>
  <c r="D2105" i="11"/>
  <c r="D1401" i="11"/>
  <c r="D2132" i="11"/>
  <c r="D407" i="11"/>
  <c r="D3024" i="11"/>
  <c r="D28" i="11"/>
  <c r="D2522" i="11"/>
  <c r="D2086" i="11"/>
  <c r="D708" i="11"/>
  <c r="D2612" i="11"/>
  <c r="D397" i="11"/>
  <c r="D2587" i="11"/>
  <c r="D2369" i="11"/>
  <c r="D1130" i="11"/>
  <c r="D3121" i="11"/>
  <c r="D2648" i="11"/>
  <c r="D1182" i="11"/>
  <c r="D121" i="11"/>
  <c r="D2480" i="11"/>
  <c r="D3286" i="11"/>
  <c r="D418" i="11"/>
  <c r="D1011" i="11"/>
  <c r="D1646" i="11"/>
  <c r="D666" i="11"/>
  <c r="D350" i="11"/>
  <c r="D1526" i="11"/>
  <c r="D1193" i="11"/>
  <c r="D816" i="11"/>
  <c r="D1023" i="11"/>
  <c r="D1673" i="11"/>
  <c r="D1056" i="11"/>
  <c r="D1047" i="11"/>
  <c r="D754" i="11"/>
  <c r="D986" i="11"/>
  <c r="D1114" i="11"/>
  <c r="D1071" i="11"/>
  <c r="D1131" i="11"/>
  <c r="D677" i="11"/>
  <c r="D1017" i="11"/>
  <c r="D1966" i="11"/>
  <c r="D2929" i="11"/>
  <c r="D704" i="11"/>
  <c r="D233" i="11"/>
  <c r="D2047" i="11"/>
  <c r="D1444" i="11"/>
  <c r="D1879" i="11"/>
  <c r="D1889" i="11"/>
  <c r="D689" i="11"/>
  <c r="D1368" i="11"/>
  <c r="D1240" i="11"/>
  <c r="D2606" i="11"/>
  <c r="D3063" i="11"/>
  <c r="D2504" i="11"/>
  <c r="D577" i="11"/>
  <c r="D1755" i="11"/>
  <c r="D808" i="11"/>
  <c r="D2173" i="11"/>
  <c r="D2767" i="11"/>
  <c r="D2253" i="11"/>
  <c r="D2256" i="11"/>
  <c r="D737" i="11"/>
  <c r="D3124" i="11"/>
  <c r="D2914" i="11"/>
  <c r="D2686" i="11"/>
  <c r="D1566" i="11"/>
  <c r="D572" i="11"/>
  <c r="D154" i="11"/>
  <c r="D416" i="11"/>
  <c r="D1842" i="11"/>
  <c r="D2534" i="11"/>
  <c r="D1373" i="11"/>
  <c r="D147" i="11"/>
  <c r="D386" i="11"/>
  <c r="D126" i="11"/>
  <c r="D1793" i="11"/>
  <c r="D876" i="11"/>
  <c r="D1916" i="11"/>
  <c r="D1019" i="11"/>
  <c r="D2023" i="11"/>
  <c r="D1567" i="11"/>
  <c r="D1466" i="11"/>
  <c r="D132" i="11"/>
  <c r="D2036" i="11"/>
  <c r="D513" i="11"/>
  <c r="D1699" i="11"/>
  <c r="D1311" i="11"/>
  <c r="D366" i="11"/>
  <c r="D1247" i="11"/>
  <c r="D1328" i="11"/>
  <c r="D1387" i="11"/>
  <c r="D1556" i="11"/>
  <c r="D1829" i="11"/>
  <c r="D314" i="11"/>
  <c r="D1085" i="11"/>
  <c r="D746" i="11"/>
  <c r="D1859" i="11"/>
  <c r="D1091" i="11"/>
  <c r="D3178" i="11"/>
  <c r="D2170" i="11"/>
  <c r="D2928" i="11"/>
  <c r="D1822" i="11"/>
  <c r="D2188" i="11"/>
  <c r="D1621" i="11"/>
  <c r="D1749" i="11"/>
  <c r="D1971" i="11"/>
  <c r="D3175" i="11"/>
  <c r="D1235" i="11"/>
  <c r="D462" i="11"/>
  <c r="D1625" i="11"/>
  <c r="D2581" i="11"/>
  <c r="D3259" i="11"/>
  <c r="D1370" i="11"/>
  <c r="D3243" i="11"/>
  <c r="D2489" i="11"/>
  <c r="D41" i="11"/>
  <c r="D927" i="11"/>
  <c r="D3137" i="11"/>
  <c r="D3268" i="11"/>
  <c r="D2316" i="11"/>
  <c r="D3076" i="11"/>
  <c r="D915" i="11"/>
  <c r="D2153" i="11"/>
  <c r="D218" i="11"/>
  <c r="D2410" i="11"/>
  <c r="D2678" i="11"/>
  <c r="D2886" i="11"/>
  <c r="D639" i="11"/>
  <c r="D432" i="11"/>
  <c r="D885" i="11"/>
  <c r="D973" i="11"/>
  <c r="D1305" i="11"/>
  <c r="D686" i="11"/>
  <c r="D3064" i="11"/>
  <c r="D2032" i="11"/>
  <c r="D2978" i="11"/>
  <c r="D169" i="11"/>
  <c r="D2496" i="11"/>
  <c r="D2424" i="11"/>
  <c r="D2431" i="11"/>
  <c r="D1920" i="11"/>
  <c r="D2700" i="11"/>
  <c r="D1637" i="11"/>
  <c r="D2806" i="11"/>
  <c r="D69" i="11"/>
  <c r="D1847" i="11"/>
  <c r="D1950" i="11"/>
  <c r="D2099" i="11"/>
  <c r="D1474" i="11"/>
  <c r="D2469" i="11"/>
  <c r="D967" i="11"/>
  <c r="D1384" i="11"/>
  <c r="D2142" i="11"/>
  <c r="D3039" i="11"/>
  <c r="D3185" i="11"/>
  <c r="D1827" i="11"/>
  <c r="D3132" i="11"/>
  <c r="D1069" i="11"/>
  <c r="D177" i="11"/>
  <c r="D886" i="11"/>
  <c r="D1430" i="11"/>
  <c r="D1697" i="11"/>
  <c r="D1161" i="11"/>
  <c r="D2731" i="11"/>
  <c r="D1087" i="11"/>
  <c r="D554" i="11"/>
  <c r="D1898" i="11"/>
  <c r="D65" i="11"/>
  <c r="D3173" i="11"/>
  <c r="D326" i="11"/>
  <c r="D3062" i="11"/>
  <c r="D537" i="11"/>
  <c r="D2729" i="11"/>
  <c r="D2429" i="11"/>
  <c r="D2723" i="11"/>
  <c r="D2065" i="11"/>
  <c r="D2873" i="11"/>
  <c r="D607" i="11"/>
  <c r="D53" i="11"/>
  <c r="D940" i="11"/>
  <c r="D3028" i="11"/>
  <c r="D2537" i="11"/>
  <c r="D1398" i="11"/>
  <c r="D2421" i="11"/>
  <c r="D84" i="11"/>
  <c r="D807" i="11"/>
  <c r="D1587" i="11"/>
  <c r="D2129" i="11"/>
  <c r="D727" i="11"/>
  <c r="D3104" i="11"/>
  <c r="D1927" i="11"/>
  <c r="D1344" i="11"/>
  <c r="D660" i="11"/>
  <c r="D287" i="11"/>
  <c r="D3083" i="11"/>
  <c r="D305" i="11"/>
  <c r="D2682" i="11"/>
  <c r="D839" i="11"/>
  <c r="D904" i="11"/>
  <c r="D670" i="11"/>
  <c r="D621" i="11"/>
  <c r="D1821" i="11"/>
  <c r="D611" i="11"/>
  <c r="D1801" i="11"/>
  <c r="D1824" i="11"/>
  <c r="D437" i="11"/>
  <c r="D697" i="11"/>
  <c r="D667" i="11"/>
  <c r="D1057" i="11"/>
  <c r="D517" i="11"/>
  <c r="D535" i="11"/>
  <c r="D1254" i="11"/>
  <c r="D1371" i="11"/>
  <c r="D469" i="11"/>
  <c r="D654" i="11"/>
  <c r="D499" i="11"/>
  <c r="D260" i="11"/>
  <c r="D381" i="11"/>
  <c r="D1476" i="11"/>
  <c r="D1419" i="11"/>
  <c r="D190" i="11"/>
  <c r="D224" i="11"/>
  <c r="D419" i="11"/>
  <c r="D1676" i="11"/>
  <c r="D155" i="11"/>
  <c r="D530" i="11"/>
  <c r="D1251" i="11"/>
  <c r="D1848" i="11"/>
  <c r="D489" i="11"/>
  <c r="D1591" i="11"/>
  <c r="D75" i="11"/>
  <c r="D1431" i="11"/>
  <c r="D200" i="11"/>
  <c r="D1649" i="11"/>
  <c r="D1389" i="11"/>
  <c r="D3169" i="11"/>
  <c r="D1200" i="11"/>
  <c r="D970" i="11"/>
  <c r="D2797" i="11"/>
  <c r="D2845" i="11"/>
  <c r="D2963" i="11"/>
  <c r="D1168" i="11"/>
  <c r="D869" i="11"/>
  <c r="D3004" i="11"/>
  <c r="D2837" i="11"/>
  <c r="D413" i="11"/>
  <c r="D972" i="11"/>
  <c r="D722" i="11"/>
  <c r="D884" i="11"/>
  <c r="D368" i="11"/>
  <c r="D1243" i="11"/>
  <c r="D2903" i="11"/>
  <c r="D1262" i="11"/>
  <c r="D2573" i="11"/>
  <c r="D813" i="11"/>
  <c r="D1126" i="11"/>
  <c r="D1657" i="11"/>
  <c r="D634" i="11"/>
  <c r="D1079" i="11"/>
  <c r="D2931" i="11"/>
  <c r="D3271" i="11"/>
  <c r="D2720" i="11"/>
  <c r="D1198" i="11"/>
  <c r="D2331" i="11"/>
  <c r="D1922" i="11"/>
  <c r="D1004" i="11"/>
  <c r="D2328" i="11"/>
  <c r="D2472" i="11"/>
  <c r="D1180" i="11"/>
  <c r="D1278" i="11"/>
  <c r="D1486" i="11"/>
  <c r="D2110" i="11"/>
  <c r="D441" i="11"/>
  <c r="D1632" i="11"/>
  <c r="D2778" i="11"/>
  <c r="D1719" i="11"/>
  <c r="D589" i="11"/>
  <c r="D2794" i="11"/>
  <c r="D879" i="11"/>
  <c r="D1762" i="11"/>
  <c r="D2521" i="11"/>
  <c r="D2283" i="11"/>
  <c r="D1049" i="11"/>
  <c r="D2225" i="11"/>
  <c r="D1404" i="11"/>
  <c r="D2251" i="11"/>
  <c r="D2775" i="11"/>
  <c r="D1055" i="11"/>
  <c r="D2658" i="11"/>
  <c r="D1029" i="11"/>
  <c r="D174" i="11"/>
  <c r="D1509" i="11"/>
  <c r="D3222" i="11"/>
  <c r="D1101" i="11"/>
  <c r="D1008" i="11"/>
  <c r="D2892" i="11"/>
  <c r="D1241" i="11"/>
  <c r="D337" i="11"/>
  <c r="D302" i="11"/>
  <c r="D2732" i="11"/>
  <c r="D403" i="11"/>
  <c r="D486" i="11"/>
  <c r="D2790" i="11"/>
  <c r="D2418" i="11"/>
  <c r="D101" i="11"/>
  <c r="D864" i="11"/>
  <c r="D1225" i="11"/>
  <c r="D2008" i="11"/>
  <c r="D925" i="11"/>
  <c r="D2233" i="11"/>
  <c r="D1529" i="11"/>
  <c r="D2479" i="11"/>
  <c r="D1357" i="11"/>
  <c r="D995" i="11"/>
  <c r="D266" i="11"/>
  <c r="D557" i="11"/>
  <c r="D595" i="11"/>
  <c r="D2234" i="11"/>
  <c r="D1317" i="11"/>
  <c r="D2333" i="11"/>
  <c r="D1867" i="11"/>
  <c r="D317" i="11"/>
  <c r="D2152" i="11"/>
  <c r="D795" i="11"/>
  <c r="D97" i="11"/>
  <c r="D1347" i="11"/>
  <c r="D321" i="11"/>
  <c r="D1912" i="11"/>
  <c r="D1887" i="11"/>
  <c r="D2791" i="11"/>
  <c r="D2958" i="11"/>
  <c r="D1397" i="11"/>
  <c r="D2832" i="11"/>
  <c r="D3119" i="11"/>
  <c r="D1544" i="11"/>
  <c r="D1706" i="11"/>
  <c r="D933" i="11"/>
  <c r="D3122" i="11"/>
  <c r="D1175" i="11"/>
  <c r="D3106" i="11"/>
  <c r="D2443" i="11"/>
  <c r="D1513" i="11"/>
  <c r="D27" i="11"/>
  <c r="D1420" i="11"/>
  <c r="D2175" i="11"/>
  <c r="D1516" i="11"/>
  <c r="D990" i="11"/>
  <c r="D1937" i="11"/>
  <c r="D954" i="11"/>
  <c r="D2403" i="11"/>
  <c r="D3098" i="11"/>
  <c r="D1897" i="11"/>
  <c r="D1324" i="11"/>
  <c r="D2024" i="11"/>
  <c r="D2037" i="11"/>
  <c r="D167" i="11"/>
  <c r="D680" i="11"/>
  <c r="D2879" i="11"/>
  <c r="D1754" i="11"/>
  <c r="D2746" i="11"/>
  <c r="D544" i="11"/>
  <c r="D96" i="11"/>
  <c r="D2745" i="11"/>
  <c r="D1727" i="11"/>
  <c r="D2871" i="11"/>
  <c r="D582" i="11"/>
  <c r="D3034" i="11"/>
  <c r="D1818" i="11"/>
  <c r="D1671" i="11"/>
  <c r="D724" i="11"/>
  <c r="D1940" i="11"/>
  <c r="D269" i="11"/>
  <c r="D848" i="11"/>
  <c r="D862" i="11"/>
  <c r="D735" i="11"/>
  <c r="D164" i="11"/>
  <c r="D717" i="11"/>
  <c r="D947" i="11"/>
  <c r="D627" i="11"/>
  <c r="D1117" i="11"/>
  <c r="D256" i="11"/>
  <c r="D1946" i="11"/>
  <c r="D1038" i="11"/>
  <c r="D2001" i="11"/>
  <c r="D649" i="11"/>
  <c r="D961" i="11"/>
  <c r="D938" i="11"/>
  <c r="D1892" i="11"/>
  <c r="D1337" i="11"/>
  <c r="D1216" i="11"/>
  <c r="D1186" i="11"/>
  <c r="D1423" i="11"/>
  <c r="D1919" i="11"/>
  <c r="D1149" i="11"/>
  <c r="D2025" i="11"/>
  <c r="D828" i="11"/>
  <c r="D1298" i="11"/>
  <c r="D1495" i="11"/>
  <c r="D1722" i="11"/>
  <c r="D1268" i="11"/>
  <c r="D1579" i="11"/>
  <c r="D410" i="11"/>
  <c r="D1882" i="11"/>
  <c r="D415" i="11"/>
  <c r="D1263" i="11"/>
  <c r="D2721" i="11"/>
  <c r="D1201" i="11"/>
  <c r="D39" i="11"/>
  <c r="D2387" i="11"/>
  <c r="D453" i="11"/>
  <c r="D162" i="11"/>
  <c r="D3056" i="11"/>
  <c r="D2936" i="11"/>
  <c r="D781" i="11"/>
  <c r="D3157" i="11"/>
  <c r="D72" i="11"/>
  <c r="D283" i="11"/>
  <c r="D2981" i="11"/>
  <c r="D3317" i="11"/>
  <c r="D2265" i="11"/>
  <c r="D2899" i="11"/>
  <c r="D2270" i="11"/>
  <c r="D2260" i="11"/>
  <c r="D2356" i="11"/>
  <c r="D412" i="11"/>
  <c r="D1451" i="11"/>
  <c r="D1039" i="11"/>
  <c r="D1555" i="11"/>
  <c r="D618" i="11"/>
  <c r="D2961" i="11"/>
  <c r="D358" i="11"/>
  <c r="D2777" i="11"/>
  <c r="D3030" i="11"/>
  <c r="D1964" i="11"/>
  <c r="D2646" i="11"/>
  <c r="D3274" i="11"/>
  <c r="D400" i="11"/>
  <c r="D172" i="11"/>
  <c r="D2877" i="11"/>
  <c r="D1989" i="11"/>
  <c r="D1145" i="11"/>
  <c r="D1995" i="11"/>
  <c r="D608" i="11"/>
  <c r="D2276" i="11"/>
  <c r="D814" i="11"/>
  <c r="D2053" i="11"/>
  <c r="D2344" i="11"/>
  <c r="D1748" i="11"/>
  <c r="D2273" i="11"/>
  <c r="D3068" i="11"/>
  <c r="D2362" i="11"/>
  <c r="D2772" i="11"/>
  <c r="D443" i="11"/>
  <c r="D1619" i="11"/>
  <c r="D466" i="11"/>
  <c r="D2517" i="11"/>
  <c r="D365" i="11"/>
  <c r="D2009" i="11"/>
  <c r="D1592" i="11"/>
  <c r="D1296" i="11"/>
  <c r="D3092" i="11"/>
  <c r="D1600" i="11"/>
  <c r="D2553" i="11"/>
  <c r="D3035" i="11"/>
  <c r="D2813" i="11"/>
  <c r="D3303" i="11"/>
  <c r="D567" i="11"/>
  <c r="D1573" i="11"/>
  <c r="D240" i="11"/>
  <c r="D2966" i="11"/>
  <c r="D3224" i="11"/>
  <c r="D3187" i="11"/>
  <c r="D3020" i="11"/>
  <c r="D2567" i="11"/>
  <c r="D2112" i="11"/>
  <c r="D932" i="11"/>
  <c r="D562" i="11"/>
  <c r="D3025" i="11"/>
  <c r="D3183" i="11"/>
  <c r="D2407" i="11"/>
  <c r="D2041" i="11"/>
  <c r="D2633" i="11"/>
  <c r="D600" i="11"/>
  <c r="D1987" i="11"/>
  <c r="D267" i="11"/>
  <c r="D1171" i="11"/>
  <c r="D2874" i="11"/>
  <c r="D1437" i="11"/>
  <c r="D2547" i="11"/>
  <c r="D1907" i="11"/>
  <c r="D1424" i="11"/>
  <c r="D2130" i="11"/>
  <c r="D2219" i="11"/>
  <c r="D1904" i="11"/>
  <c r="D1457" i="11"/>
  <c r="D3284" i="11"/>
  <c r="D1997" i="11"/>
  <c r="D194" i="11"/>
  <c r="D2998" i="11"/>
  <c r="D964" i="11"/>
  <c r="D1717" i="11"/>
  <c r="D626" i="11"/>
  <c r="D794" i="11"/>
  <c r="D88" i="11"/>
  <c r="D446" i="11"/>
  <c r="D3311" i="11"/>
  <c r="D2854" i="11"/>
  <c r="D2634" i="11"/>
  <c r="D2570" i="11"/>
  <c r="D2302" i="11"/>
  <c r="D1947" i="11"/>
  <c r="D3009" i="11"/>
  <c r="D2861" i="11"/>
  <c r="D2501" i="11"/>
  <c r="D1880" i="11"/>
  <c r="D1505" i="11"/>
  <c r="D467" i="11"/>
  <c r="D1104" i="11"/>
  <c r="D1210" i="11"/>
  <c r="D2647" i="11"/>
  <c r="D1048" i="11"/>
  <c r="D2059" i="11"/>
  <c r="D3292" i="11"/>
  <c r="D144" i="11"/>
  <c r="D906" i="11"/>
  <c r="D714" i="11"/>
  <c r="D2905" i="11"/>
  <c r="D633" i="11"/>
  <c r="D1862" i="11"/>
  <c r="D1306" i="11"/>
  <c r="D1674" i="11"/>
  <c r="D1764" i="11"/>
  <c r="D707" i="11"/>
  <c r="D2015" i="11"/>
  <c r="D2629" i="11"/>
  <c r="D867" i="11"/>
  <c r="D719" i="11"/>
  <c r="D281" i="11"/>
  <c r="D1851" i="11"/>
  <c r="D1086" i="11"/>
  <c r="D1710" i="11"/>
  <c r="D1491" i="11"/>
  <c r="D1808" i="11"/>
  <c r="D135" i="11"/>
  <c r="D507" i="11"/>
  <c r="D617" i="11"/>
  <c r="D487" i="11"/>
  <c r="D1217" i="11"/>
  <c r="D1227" i="11"/>
  <c r="D785" i="11"/>
  <c r="D1350" i="11"/>
  <c r="D768" i="11"/>
  <c r="D1576" i="11"/>
  <c r="D1519" i="11"/>
  <c r="D335" i="11"/>
  <c r="D1453" i="11"/>
  <c r="D396" i="11"/>
  <c r="D1741" i="11"/>
  <c r="D1281" i="11"/>
  <c r="D1549" i="11"/>
  <c r="D1411" i="11"/>
  <c r="D1003" i="11"/>
  <c r="D195" i="11"/>
  <c r="D1469" i="11"/>
  <c r="D951" i="11"/>
  <c r="D545" i="11"/>
  <c r="D923" i="11"/>
  <c r="D1572" i="11"/>
  <c r="D1242" i="11"/>
  <c r="D160" i="11"/>
  <c r="D1221" i="11"/>
  <c r="D232" i="11"/>
  <c r="D401" i="11"/>
  <c r="D791" i="11"/>
  <c r="D2121" i="11"/>
  <c r="D1559" i="11"/>
  <c r="D2701" i="11"/>
  <c r="D2285" i="11"/>
  <c r="D1603" i="11"/>
  <c r="D1319" i="11"/>
  <c r="D1150" i="11"/>
  <c r="D851" i="11"/>
  <c r="D1878" i="11"/>
  <c r="D2359" i="11"/>
  <c r="D438" i="11"/>
  <c r="D3216" i="11"/>
  <c r="D2619" i="11"/>
  <c r="D2523" i="11"/>
  <c r="D3116" i="11"/>
  <c r="D2643" i="11"/>
  <c r="D2595" i="11"/>
  <c r="D1678" i="11"/>
  <c r="D1417" i="11"/>
  <c r="D2324" i="11"/>
  <c r="D2368" i="11"/>
  <c r="D1839" i="11"/>
  <c r="D3053" i="11"/>
  <c r="D738" i="11"/>
  <c r="D2203" i="11"/>
  <c r="D1734" i="11"/>
  <c r="D2449" i="11"/>
  <c r="D1112" i="11"/>
  <c r="D1318" i="11"/>
  <c r="D615" i="11"/>
  <c r="D3069" i="11"/>
  <c r="D2743" i="11"/>
  <c r="D1353" i="11"/>
  <c r="D3031" i="11"/>
  <c r="D3251" i="11"/>
  <c r="D3314" i="11"/>
  <c r="D1680" i="11"/>
  <c r="D25" i="11"/>
  <c r="D2819" i="11"/>
  <c r="D3166" i="11"/>
  <c r="D2662" i="11"/>
  <c r="D230" i="11"/>
  <c r="D271" i="11"/>
  <c r="D117" i="11"/>
  <c r="D2896" i="11"/>
  <c r="D1805" i="11"/>
  <c r="D468" i="11"/>
  <c r="D2822" i="11"/>
  <c r="D1151" i="11"/>
  <c r="D3141" i="11"/>
  <c r="D675" i="11"/>
  <c r="D945" i="11"/>
  <c r="D3189" i="11"/>
  <c r="D2414" i="11"/>
  <c r="D2783" i="11"/>
  <c r="D872" i="11"/>
  <c r="D1173" i="11"/>
  <c r="D1452" i="11"/>
  <c r="D3212" i="11"/>
  <c r="D1293" i="11"/>
  <c r="D1494" i="11"/>
  <c r="D2972" i="11"/>
  <c r="D389" i="11"/>
  <c r="D3304" i="11"/>
  <c r="D3297" i="11"/>
  <c r="D1785" i="11"/>
  <c r="D215" i="11"/>
  <c r="D2897" i="11"/>
  <c r="D1329" i="11"/>
  <c r="D2450" i="11"/>
  <c r="D298" i="11"/>
  <c r="D3201" i="11"/>
  <c r="D762" i="11"/>
  <c r="D2206" i="11"/>
  <c r="D2789" i="11"/>
  <c r="D702" i="11"/>
  <c r="D930" i="11"/>
  <c r="D2917" i="11"/>
  <c r="D411" i="11"/>
  <c r="D259" i="11"/>
  <c r="D1506" i="11"/>
  <c r="D2933" i="11"/>
  <c r="D2572" i="11"/>
  <c r="D1377" i="11"/>
  <c r="D3195" i="11"/>
  <c r="D253" i="11"/>
  <c r="D896" i="11"/>
  <c r="D1845" i="11"/>
  <c r="D1392" i="11"/>
  <c r="D2932" i="11"/>
  <c r="D1857" i="11"/>
  <c r="D2133" i="11"/>
  <c r="D417" i="11"/>
  <c r="D2709" i="11"/>
  <c r="D243" i="11"/>
  <c r="D2249" i="11"/>
  <c r="D1667" i="11"/>
  <c r="D465" i="11"/>
  <c r="D2844" i="11"/>
  <c r="D1153" i="11"/>
  <c r="D1527" i="11"/>
  <c r="D764" i="11"/>
  <c r="D86" i="11"/>
  <c r="D1270" i="11"/>
  <c r="D739" i="11"/>
  <c r="D1325" i="11"/>
  <c r="D436" i="11"/>
  <c r="D1484" i="11"/>
  <c r="D2541" i="11"/>
  <c r="D3301" i="11"/>
  <c r="D1604" i="11"/>
  <c r="D2159" i="11"/>
  <c r="D2027" i="11"/>
  <c r="D392" i="11"/>
  <c r="D560" i="11"/>
  <c r="D2426" i="11"/>
  <c r="D1787" i="11"/>
  <c r="D2474" i="11"/>
  <c r="D1932" i="11"/>
  <c r="D1957" i="11"/>
  <c r="D596" i="11"/>
  <c r="D547" i="11"/>
  <c r="D452" i="11"/>
  <c r="D1456" i="11"/>
  <c r="D2674" i="11"/>
  <c r="D47" i="11"/>
  <c r="D472" i="11"/>
  <c r="D2238" i="11"/>
  <c r="D1167" i="11"/>
  <c r="D3095" i="11"/>
  <c r="D1441" i="11"/>
  <c r="D357" i="11"/>
  <c r="D2039" i="11"/>
  <c r="D616" i="11"/>
  <c r="D2046" i="11"/>
  <c r="D843" i="11"/>
  <c r="D1872" i="11"/>
  <c r="D1702" i="11"/>
  <c r="D681" i="11"/>
  <c r="D659" i="11"/>
  <c r="D957" i="11"/>
  <c r="D857" i="11"/>
  <c r="D897" i="11"/>
  <c r="D1027" i="11"/>
  <c r="D519" i="11"/>
  <c r="D999" i="11"/>
  <c r="D1140" i="11"/>
  <c r="D1583" i="11"/>
  <c r="D306" i="11"/>
  <c r="D479" i="11"/>
  <c r="D1450" i="11"/>
  <c r="D509" i="11"/>
  <c r="D514" i="11"/>
  <c r="D1641" i="11"/>
  <c r="D1165" i="11"/>
  <c r="D1522" i="11"/>
  <c r="D1660" i="11"/>
  <c r="D524" i="11"/>
  <c r="D1783" i="11"/>
  <c r="D1960" i="11"/>
  <c r="D313" i="11"/>
  <c r="D540" i="11"/>
  <c r="D179" i="11"/>
  <c r="D345" i="11"/>
  <c r="D1105" i="11"/>
  <c r="D1530" i="11"/>
  <c r="D484" i="11"/>
  <c r="D1052" i="11"/>
  <c r="D1123" i="11"/>
  <c r="D1465" i="11"/>
  <c r="D696" i="11"/>
  <c r="D2010" i="11"/>
  <c r="D180" i="11"/>
  <c r="D2781" i="11"/>
  <c r="D892" i="11"/>
  <c r="D81" i="11"/>
  <c r="D1595" i="11"/>
  <c r="D153" i="11"/>
  <c r="D3226" i="11"/>
  <c r="D2616" i="11"/>
  <c r="D1188" i="11"/>
  <c r="D2603" i="11"/>
  <c r="D1581" i="11"/>
  <c r="D3230" i="11"/>
  <c r="D1884" i="11"/>
  <c r="D2068" i="11"/>
  <c r="D3071" i="11"/>
  <c r="D2196" i="11"/>
  <c r="D2318" i="11"/>
  <c r="D2258" i="11"/>
  <c r="D2406" i="11"/>
  <c r="D2332" i="11"/>
  <c r="D332" i="11"/>
  <c r="D168" i="11"/>
  <c r="D1334" i="11"/>
  <c r="D3017" i="11"/>
  <c r="D380" i="11"/>
  <c r="D2632" i="11"/>
  <c r="D2739" i="11"/>
  <c r="D798" i="11"/>
  <c r="D2707" i="11"/>
  <c r="D525" i="11"/>
  <c r="D3002" i="11"/>
  <c r="D2568" i="11"/>
  <c r="D343" i="11"/>
  <c r="D470" i="11"/>
  <c r="D1962" i="11"/>
  <c r="D3227" i="11"/>
  <c r="D3211" i="11"/>
  <c r="D989" i="11"/>
  <c r="D1362" i="11"/>
  <c r="D1349" i="11"/>
  <c r="D125" i="11"/>
  <c r="D2727" i="11"/>
  <c r="D2843" i="11"/>
  <c r="D3052" i="11"/>
  <c r="D748" i="11"/>
  <c r="D3101" i="11"/>
  <c r="D2527" i="11"/>
  <c r="D1308" i="11"/>
  <c r="D1478" i="11"/>
  <c r="D2348" i="11"/>
  <c r="D1844" i="11"/>
  <c r="D861" i="11"/>
  <c r="D980" i="11"/>
  <c r="D2473" i="11"/>
  <c r="D2180" i="11"/>
  <c r="D2636" i="11"/>
  <c r="D2171" i="11"/>
  <c r="D2916" i="11"/>
  <c r="D29" i="11"/>
  <c r="D2155" i="11"/>
  <c r="D1301" i="11"/>
  <c r="D2831" i="11"/>
  <c r="D1211" i="11"/>
  <c r="D2960" i="11"/>
  <c r="D26" i="11"/>
  <c r="D2989" i="11"/>
  <c r="D3061" i="11"/>
  <c r="D1302" i="11"/>
  <c r="D2336" i="11"/>
  <c r="D2748" i="11"/>
  <c r="D3112" i="11"/>
  <c r="D2280" i="11"/>
  <c r="D1915" i="11"/>
  <c r="D156" i="11"/>
  <c r="D1547" i="11"/>
  <c r="D1438" i="11"/>
  <c r="D2482" i="11"/>
  <c r="D527" i="11"/>
  <c r="D257" i="11"/>
  <c r="D601" i="11"/>
  <c r="D1744" i="11"/>
  <c r="D1797" i="11"/>
  <c r="D2974" i="11"/>
  <c r="D312" i="11"/>
  <c r="D1007" i="11"/>
  <c r="D669" i="11"/>
  <c r="D632" i="11"/>
  <c r="D575" i="11"/>
  <c r="D1746" i="11"/>
  <c r="D2642" i="11"/>
  <c r="D1984" i="11"/>
  <c r="D2601" i="11"/>
  <c r="D2840" i="11"/>
  <c r="D3060" i="11"/>
  <c r="D1757" i="11"/>
  <c r="D495" i="11"/>
  <c r="D2250" i="11"/>
  <c r="D234" i="11"/>
  <c r="D793" i="11"/>
  <c r="D1636" i="11"/>
  <c r="D1191" i="11"/>
  <c r="D1617" i="11"/>
  <c r="D214" i="11"/>
  <c r="D1731" i="11"/>
  <c r="D1274" i="11"/>
  <c r="D674" i="11"/>
  <c r="D3147" i="11"/>
  <c r="D2476" i="11"/>
  <c r="D946" i="11"/>
  <c r="D2995" i="11"/>
  <c r="D657" i="11"/>
  <c r="D1881" i="11"/>
  <c r="D3066" i="11"/>
  <c r="D841" i="11"/>
  <c r="D209" i="11"/>
  <c r="D297" i="11"/>
  <c r="D2803" i="11"/>
  <c r="D992" i="11"/>
  <c r="D587" i="11"/>
  <c r="D1447" i="11"/>
  <c r="D185" i="11"/>
  <c r="D112" i="11"/>
  <c r="D222" i="11"/>
  <c r="D1237" i="11"/>
  <c r="D1432" i="11"/>
  <c r="D1607" i="11"/>
  <c r="D74" i="11"/>
  <c r="D1287" i="11"/>
  <c r="D173" i="11"/>
  <c r="D987" i="11"/>
  <c r="D909" i="11"/>
  <c r="D812" i="11"/>
  <c r="D1838" i="11"/>
  <c r="D1771" i="11"/>
  <c r="D919" i="11"/>
  <c r="D1834" i="11"/>
  <c r="D1791" i="11"/>
  <c r="D236" i="11"/>
  <c r="D787" i="11"/>
  <c r="D477" i="11"/>
  <c r="D1037" i="11"/>
  <c r="D1197" i="11"/>
  <c r="D1560" i="11"/>
  <c r="D985" i="11"/>
  <c r="D1273" i="11"/>
  <c r="D1998" i="11"/>
  <c r="D1953" i="11"/>
  <c r="D1473" i="11"/>
  <c r="D1645" i="11"/>
  <c r="D1320" i="11"/>
  <c r="D1233" i="11"/>
  <c r="D1359" i="11"/>
  <c r="D1994" i="11"/>
  <c r="D66" i="11"/>
  <c r="D1533" i="11"/>
  <c r="D1095" i="11"/>
  <c r="D1963" i="11"/>
  <c r="D360" i="11"/>
  <c r="D1439" i="11"/>
  <c r="D555" i="11"/>
  <c r="D1341" i="11"/>
  <c r="D1446" i="11"/>
  <c r="D1009" i="11"/>
  <c r="D1503" i="11"/>
  <c r="D1977" i="11"/>
  <c r="D1973" i="11"/>
  <c r="D763" i="11"/>
  <c r="D1380" i="11"/>
  <c r="D521" i="11"/>
  <c r="D3186" i="11"/>
  <c r="D2123" i="11"/>
  <c r="D570" i="11"/>
  <c r="D642" i="11"/>
  <c r="D1664" i="11"/>
  <c r="D613" i="11"/>
  <c r="D771" i="11"/>
  <c r="D3019" i="11"/>
  <c r="D1849" i="11"/>
  <c r="D1711" i="11"/>
  <c r="D2770" i="11"/>
  <c r="D1369" i="11"/>
  <c r="D1016" i="11"/>
  <c r="D2257" i="11"/>
  <c r="D2996" i="11"/>
  <c r="D2661" i="11"/>
  <c r="D630" i="11"/>
  <c r="D2367" i="11"/>
  <c r="D736" i="11"/>
  <c r="D2990" i="11"/>
  <c r="D3057" i="11"/>
  <c r="D3007" i="11"/>
  <c r="D1040" i="11"/>
  <c r="D533" i="11"/>
  <c r="D2493" i="11"/>
  <c r="D3247" i="11"/>
  <c r="D2063" i="11"/>
  <c r="D50" i="11"/>
  <c r="D2540" i="11"/>
  <c r="D2210" i="11"/>
  <c r="D2353" i="11"/>
  <c r="D2439" i="11"/>
  <c r="D529" i="11"/>
  <c r="D2117" i="11"/>
  <c r="D2763" i="11"/>
  <c r="D383" i="11"/>
  <c r="D2793" i="11"/>
  <c r="D2856" i="11"/>
  <c r="D2002" i="11"/>
  <c r="D1390" i="11"/>
  <c r="D393" i="11"/>
  <c r="D732" i="11"/>
  <c r="D3018" i="11"/>
  <c r="D1202" i="11"/>
  <c r="D1528" i="11"/>
  <c r="D2757" i="11"/>
  <c r="D182" i="11"/>
  <c r="D3241" i="11"/>
  <c r="D2057" i="11"/>
  <c r="D323" i="11"/>
  <c r="D2136" i="11"/>
  <c r="D3125" i="11"/>
  <c r="D650" i="11"/>
  <c r="D2669" i="11"/>
  <c r="D2560" i="11"/>
  <c r="D244" i="11"/>
  <c r="D2200" i="11"/>
  <c r="D676" i="11"/>
  <c r="D2195" i="11"/>
  <c r="D2593" i="11"/>
  <c r="D1074" i="11"/>
  <c r="D2539" i="11"/>
  <c r="D2109" i="11"/>
  <c r="D815" i="11"/>
  <c r="D1499" i="11"/>
  <c r="D100" i="11"/>
  <c r="D2049" i="11"/>
  <c r="D2825" i="11"/>
  <c r="D761" i="11"/>
  <c r="D414" i="11"/>
  <c r="D474" i="11"/>
  <c r="D871" i="11"/>
  <c r="D2511" i="11"/>
  <c r="D550" i="11"/>
  <c r="D3260" i="11"/>
  <c r="D1257" i="11"/>
  <c r="D1065" i="11"/>
  <c r="D2826" i="11"/>
  <c r="D1874" i="11"/>
  <c r="D1812" i="11"/>
  <c r="D3089" i="11"/>
  <c r="D1679" i="11"/>
  <c r="D2437" i="11"/>
  <c r="D3310" i="11"/>
  <c r="D887" i="11"/>
  <c r="D767" i="11"/>
  <c r="D2435" i="11"/>
  <c r="D2167" i="11"/>
  <c r="D1871" i="11"/>
  <c r="D2502" i="11"/>
  <c r="D2464" i="11"/>
  <c r="D2017" i="11"/>
  <c r="D1802" i="11"/>
  <c r="D1365" i="11"/>
  <c r="D2187" i="11"/>
  <c r="D1626" i="11"/>
  <c r="D2386" i="11"/>
  <c r="D1917" i="11"/>
  <c r="D1767" i="11"/>
  <c r="D1001" i="11"/>
  <c r="D2895" i="11"/>
  <c r="D2226" i="11"/>
  <c r="D1737" i="11"/>
  <c r="D2218" i="11"/>
  <c r="D3158" i="11"/>
  <c r="D456" i="11"/>
  <c r="D103" i="11"/>
  <c r="D2064" i="11"/>
  <c r="D1713" i="11"/>
  <c r="D2125" i="11"/>
  <c r="D2866" i="11"/>
  <c r="D1807" i="11"/>
  <c r="D344" i="11"/>
  <c r="D2229" i="11"/>
  <c r="D2672" i="11"/>
  <c r="D1497" i="11"/>
  <c r="D251" i="11"/>
  <c r="D2867" i="11"/>
  <c r="D1036" i="11"/>
  <c r="D247" i="11"/>
  <c r="D79" i="11"/>
  <c r="D687" i="11"/>
  <c r="D1026" i="11"/>
  <c r="D367" i="11"/>
  <c r="D1363" i="11"/>
  <c r="D229" i="11"/>
  <c r="D1553" i="11"/>
  <c r="D1046" i="11"/>
  <c r="D289" i="11"/>
  <c r="D2588" i="11"/>
  <c r="D427" i="11"/>
  <c r="D1663" i="11"/>
  <c r="D1781" i="11"/>
  <c r="D1613" i="11"/>
  <c r="D1943" i="11"/>
  <c r="D606" i="11"/>
  <c r="D1841" i="11"/>
  <c r="D900" i="11"/>
  <c r="D1081" i="11"/>
  <c r="D1137" i="11"/>
  <c r="D1067" i="11"/>
  <c r="D817" i="11"/>
  <c r="D757" i="11"/>
  <c r="D1333" i="11"/>
  <c r="D1100" i="11"/>
  <c r="D2042" i="11"/>
  <c r="D71" i="11"/>
  <c r="D444" i="11"/>
  <c r="D994" i="11"/>
  <c r="D1442" i="11"/>
  <c r="D1458" i="11"/>
  <c r="D1229" i="11"/>
  <c r="D1061" i="11"/>
  <c r="D204" i="11"/>
  <c r="D219" i="11"/>
  <c r="D1110" i="11"/>
  <c r="D316" i="11"/>
  <c r="D1286" i="11"/>
  <c r="D1406" i="11"/>
  <c r="D1203" i="11"/>
  <c r="D309" i="11"/>
  <c r="D1013" i="11"/>
  <c r="D1564" i="11"/>
  <c r="D124" i="11"/>
  <c r="D1195" i="11"/>
  <c r="D1726" i="11"/>
  <c r="D61" i="11"/>
  <c r="D42" i="11"/>
  <c r="D837" i="11"/>
  <c r="D602" i="11"/>
  <c r="D2305" i="11"/>
  <c r="D1515" i="11"/>
  <c r="D339" i="11"/>
  <c r="D1391" i="11"/>
  <c r="D1209" i="11"/>
  <c r="D2347" i="11"/>
  <c r="D2339" i="11"/>
  <c r="D2525" i="11"/>
  <c r="D2851" i="11"/>
  <c r="D2885" i="11"/>
  <c r="D1531" i="11"/>
  <c r="D2531" i="11"/>
  <c r="D772" i="11"/>
  <c r="D2245" i="11"/>
  <c r="D2893" i="11"/>
  <c r="D2113" i="11"/>
  <c r="D265" i="11"/>
  <c r="D699" i="11"/>
  <c r="D210" i="11"/>
  <c r="D1558" i="11"/>
  <c r="D2269" i="11"/>
  <c r="D3220" i="11"/>
  <c r="D1986" i="11"/>
  <c r="D2468" i="11"/>
  <c r="D3155" i="11"/>
  <c r="D2026" i="11"/>
  <c r="D2417" i="11"/>
  <c r="D2345" i="11"/>
  <c r="D3223" i="11"/>
  <c r="D1773" i="11"/>
  <c r="D3050" i="11"/>
  <c r="D526" i="11"/>
  <c r="D870" i="11"/>
  <c r="D698" i="11"/>
  <c r="D1868" i="11"/>
  <c r="D2217" i="11"/>
  <c r="D2446" i="11"/>
  <c r="D2045" i="11"/>
  <c r="D3022" i="11"/>
  <c r="D1650" i="11"/>
  <c r="D1502" i="11"/>
  <c r="D712" i="11"/>
  <c r="D318" i="11"/>
  <c r="D2920" i="11"/>
  <c r="D1704" i="11"/>
  <c r="D568" i="11"/>
  <c r="D918" i="11"/>
  <c r="D723" i="11"/>
  <c r="D1190" i="11"/>
  <c r="D308" i="11"/>
  <c r="D3036" i="11"/>
  <c r="D201" i="11"/>
  <c r="D2433" i="11"/>
  <c r="D2182" i="11"/>
  <c r="D952" i="11"/>
  <c r="D277" i="11"/>
  <c r="D2584" i="11"/>
  <c r="D620" i="11"/>
  <c r="D1618" i="11"/>
  <c r="D2754" i="11"/>
  <c r="D2827" i="11"/>
  <c r="D3278" i="11"/>
  <c r="D405" i="11"/>
  <c r="D2651" i="11"/>
  <c r="D3013" i="11"/>
  <c r="D2190" i="11"/>
  <c r="D1228" i="11"/>
  <c r="D2787" i="11"/>
  <c r="D1133" i="11"/>
  <c r="D1855" i="11"/>
  <c r="D36" i="11"/>
  <c r="D32" i="11"/>
  <c r="D1185" i="11"/>
  <c r="D713" i="11"/>
  <c r="D1416" i="11"/>
  <c r="D1517" i="11"/>
  <c r="D2394" i="11"/>
  <c r="D1181" i="11"/>
  <c r="D187" i="11"/>
  <c r="D541" i="11"/>
  <c r="D502" i="11"/>
  <c r="D2846" i="11"/>
  <c r="D2904" i="11"/>
  <c r="D749" i="11"/>
  <c r="D1192" i="11"/>
  <c r="D846" i="11"/>
  <c r="D655" i="11"/>
  <c r="D2412" i="11"/>
  <c r="D1837" i="11"/>
  <c r="D3162" i="11"/>
  <c r="D3203" i="11"/>
  <c r="D376" i="11"/>
  <c r="D520" i="11"/>
  <c r="D2370" i="11"/>
  <c r="D1599" i="11"/>
  <c r="D1777" i="11"/>
  <c r="D683" i="11"/>
  <c r="D64" i="11"/>
  <c r="D284" i="11"/>
  <c r="D982" i="11"/>
  <c r="D2375" i="11"/>
  <c r="D3324" i="11"/>
  <c r="D1557" i="11"/>
  <c r="D2805" i="11"/>
  <c r="D1814" i="11"/>
  <c r="D1075" i="11"/>
  <c r="D34" i="11"/>
  <c r="D3240" i="11"/>
  <c r="D1594" i="11"/>
  <c r="D860" i="11"/>
  <c r="D2717" i="11"/>
  <c r="D237" i="11"/>
  <c r="D2100" i="11"/>
  <c r="D2614" i="11"/>
  <c r="D753" i="11"/>
  <c r="D1297" i="11"/>
  <c r="D3196" i="11"/>
  <c r="D2021" i="11"/>
  <c r="D566" i="11"/>
  <c r="D1967" i="11"/>
  <c r="D1666" i="11"/>
  <c r="D1236" i="11"/>
  <c r="D584" i="11"/>
  <c r="D576" i="11"/>
  <c r="D2271" i="11"/>
  <c r="D1393" i="11"/>
  <c r="D104" i="11"/>
  <c r="D976" i="11"/>
  <c r="D1784" i="11"/>
  <c r="D3320" i="11"/>
  <c r="D447" i="11"/>
  <c r="D1828" i="11"/>
  <c r="D1811" i="11"/>
  <c r="D1831" i="11"/>
  <c r="D881" i="11"/>
  <c r="D823" i="11"/>
  <c r="D858" i="11"/>
  <c r="D1991" i="11"/>
  <c r="D637" i="11"/>
  <c r="D877" i="11"/>
  <c r="D597" i="11"/>
  <c r="D777" i="11"/>
  <c r="D1177" i="11"/>
  <c r="D895" i="11"/>
  <c r="D2018" i="11"/>
  <c r="D355" i="11"/>
  <c r="D1714" i="11"/>
  <c r="D1718" i="11"/>
  <c r="D890" i="11"/>
  <c r="D1909" i="11"/>
  <c r="D464" i="11"/>
  <c r="D1169" i="11"/>
  <c r="D1415" i="11"/>
  <c r="D1774" i="11"/>
  <c r="D264" i="11"/>
  <c r="D1246" i="11"/>
  <c r="D1970" i="11"/>
  <c r="D1602" i="11"/>
  <c r="D89" i="11"/>
  <c r="D942" i="11"/>
  <c r="D571" i="11"/>
  <c r="D2004" i="11"/>
  <c r="D213" i="11"/>
  <c r="D581" i="11"/>
  <c r="D956" i="11"/>
  <c r="D1178" i="11"/>
  <c r="D1345" i="11"/>
  <c r="D1610" i="11"/>
  <c r="D189" i="11"/>
  <c r="D2725" i="11"/>
  <c r="D161" i="11"/>
  <c r="D868" i="11"/>
  <c r="D2286" i="11"/>
  <c r="D359" i="11"/>
  <c r="D2635" i="11"/>
  <c r="D3277" i="11"/>
  <c r="D799" i="11"/>
  <c r="D2457" i="11"/>
  <c r="D1062" i="11"/>
  <c r="D1766" i="11"/>
  <c r="D2987" i="11"/>
  <c r="D646" i="11"/>
  <c r="D48" i="11"/>
  <c r="D2313" i="11"/>
  <c r="D1012" i="11"/>
  <c r="D2465" i="11"/>
  <c r="D1084" i="11"/>
  <c r="D1548" i="11"/>
  <c r="D888" i="11"/>
  <c r="D2698" i="11"/>
  <c r="D2923" i="11"/>
  <c r="D1139" i="11"/>
  <c r="D1712" i="11"/>
  <c r="D959" i="11"/>
  <c r="D2038" i="11"/>
  <c r="D2" i="11"/>
  <c r="D1275" i="11"/>
  <c r="D1956" i="11"/>
  <c r="D845" i="11"/>
  <c r="D2453" i="11"/>
  <c r="D3258" i="11"/>
  <c r="D1911" i="11"/>
  <c r="D563" i="11"/>
  <c r="D1374" i="11"/>
  <c r="D2346" i="11"/>
  <c r="D2425" i="11"/>
  <c r="D1030" i="11"/>
  <c r="D212" i="11"/>
  <c r="D1096" i="11"/>
  <c r="D1999" i="11"/>
  <c r="D2040" i="11"/>
  <c r="D3319" i="11"/>
  <c r="D1693" i="11"/>
  <c r="D3194" i="11"/>
  <c r="D1672" i="11"/>
  <c r="D1468" i="11"/>
  <c r="D3181" i="11"/>
  <c r="D624" i="11"/>
  <c r="D1489" i="11"/>
  <c r="D594" i="11"/>
  <c r="D2193" i="11"/>
  <c r="D1132" i="11"/>
  <c r="D1988" i="11"/>
  <c r="D3139" i="11"/>
  <c r="D1121" i="11"/>
  <c r="D2178" i="11"/>
  <c r="D1696" i="11"/>
  <c r="D2376" i="11"/>
  <c r="D783" i="11"/>
  <c r="D2940" i="11"/>
  <c r="D2934" i="11"/>
  <c r="D2937" i="11"/>
  <c r="D2817" i="11"/>
  <c r="D2114" i="11"/>
  <c r="D850" i="11"/>
  <c r="D2753" i="11"/>
  <c r="D3215" i="11"/>
  <c r="D1628" i="11"/>
  <c r="D679" i="11"/>
  <c r="D1596" i="11"/>
  <c r="D122" i="11"/>
  <c r="D2575" i="11"/>
  <c r="D638" i="11"/>
  <c r="D1656" i="11"/>
  <c r="D1355" i="11"/>
  <c r="D1427" i="11"/>
  <c r="D2556" i="11"/>
  <c r="D742" i="11"/>
  <c r="D1487" i="11"/>
  <c r="D2492" i="11"/>
  <c r="D2134" i="11"/>
  <c r="D1267" i="11"/>
  <c r="D730" i="11"/>
  <c r="D1877" i="11"/>
  <c r="D647" i="11"/>
  <c r="D2103" i="11"/>
  <c r="D863" i="11"/>
  <c r="D1028" i="11"/>
  <c r="D1467" i="11"/>
  <c r="D2986" i="11"/>
  <c r="D3160" i="11"/>
  <c r="D1354" i="11"/>
  <c r="D1271" i="11"/>
  <c r="D1480" i="11"/>
  <c r="D2396" i="11"/>
  <c r="D38" i="11"/>
  <c r="D501" i="11"/>
  <c r="D184" i="11"/>
  <c r="D1687" i="11"/>
  <c r="D2490" i="11"/>
  <c r="D1546" i="11"/>
  <c r="D2579" i="11"/>
  <c r="D1794" i="11"/>
  <c r="D2750" i="11"/>
  <c r="D1992" i="11"/>
  <c r="D2548" i="11"/>
  <c r="D2947" i="11"/>
  <c r="D700" i="11"/>
  <c r="D1677" i="11"/>
  <c r="D2889" i="11"/>
  <c r="D364" i="11"/>
  <c r="D1376" i="11"/>
  <c r="D2095" i="11"/>
  <c r="D2204" i="11"/>
  <c r="D2859" i="11"/>
  <c r="D1577" i="11"/>
  <c r="D475" i="11"/>
  <c r="D404" i="11"/>
  <c r="D1367" i="11"/>
  <c r="D457" i="11"/>
  <c r="D2428" i="11"/>
  <c r="D1634" i="11"/>
  <c r="D199" i="11"/>
  <c r="D1327" i="11"/>
  <c r="D1127" i="11"/>
  <c r="D119" i="11"/>
  <c r="D914" i="11"/>
  <c r="D2734" i="11"/>
  <c r="D1954" i="11"/>
  <c r="D1652" i="11"/>
  <c r="D1077" i="11"/>
  <c r="D691" i="11"/>
  <c r="D130" i="11"/>
  <c r="D966" i="11"/>
  <c r="D929" i="11"/>
  <c r="D1629" i="11"/>
  <c r="D423" i="11"/>
  <c r="D1683" i="11"/>
  <c r="D498" i="11"/>
  <c r="D1157" i="11"/>
  <c r="D917" i="11"/>
  <c r="D747" i="11"/>
  <c r="D937" i="11"/>
  <c r="D439" i="11"/>
  <c r="D51" i="11"/>
  <c r="D591" i="11"/>
  <c r="D1514" i="11"/>
  <c r="D586" i="11"/>
  <c r="D111" i="11"/>
  <c r="D2011" i="11"/>
  <c r="D331" i="11"/>
  <c r="D1259" i="11"/>
  <c r="D1633" i="11"/>
  <c r="D1511" i="11"/>
  <c r="D1238" i="11"/>
  <c r="D1461" i="11"/>
  <c r="D118" i="11"/>
  <c r="D433" i="11"/>
  <c r="D643" i="11"/>
  <c r="D57" i="11"/>
  <c r="D1119" i="11"/>
  <c r="D1199" i="11"/>
  <c r="D1488" i="11"/>
  <c r="D1929" i="11"/>
  <c r="D1606" i="11"/>
  <c r="D665" i="11"/>
  <c r="D140" i="11"/>
  <c r="D2035" i="11"/>
  <c r="D1014" i="11"/>
  <c r="D1372" i="11"/>
  <c r="D3329" i="11"/>
  <c r="D3273" i="11"/>
  <c r="D2079" i="11"/>
  <c r="D2927" i="11"/>
  <c r="D948" i="11"/>
  <c r="D2164" i="11"/>
  <c r="D2104" i="11"/>
  <c r="D10" i="11"/>
  <c r="D1983" i="11"/>
  <c r="D128" i="11"/>
  <c r="D2875" i="11"/>
  <c r="D2327" i="11"/>
  <c r="D2101" i="11"/>
  <c r="D3182" i="11"/>
  <c r="D197" i="11"/>
  <c r="D3236" i="11"/>
  <c r="D1294" i="11"/>
  <c r="D2279" i="11"/>
  <c r="D2434" i="11"/>
  <c r="D286" i="11"/>
  <c r="D1449" i="11"/>
  <c r="D3026" i="11"/>
  <c r="D506" i="11"/>
  <c r="D2613" i="11"/>
  <c r="D2186" i="11"/>
  <c r="D3093" i="11"/>
  <c r="D2617" i="11"/>
  <c r="D2296" i="11"/>
  <c r="D2599" i="11"/>
  <c r="D2751" i="11"/>
  <c r="D2586" i="11"/>
  <c r="D1000" i="11"/>
  <c r="D3225" i="11"/>
  <c r="D3086" i="11"/>
  <c r="D2524" i="11"/>
  <c r="D558" i="11"/>
  <c r="D913" i="11"/>
  <c r="D1902" i="11"/>
  <c r="D3232" i="11"/>
  <c r="D2660" i="11"/>
  <c r="D70" i="11"/>
  <c r="D789" i="11"/>
  <c r="D1941" i="11"/>
  <c r="D2378" i="11"/>
  <c r="D1644" i="11"/>
  <c r="D3047" i="11"/>
  <c r="D2849" i="11"/>
  <c r="D1709" i="11"/>
  <c r="D2275" i="11"/>
  <c r="D3302" i="11"/>
  <c r="D1204" i="11"/>
  <c r="D2788" i="11"/>
  <c r="D1675" i="11"/>
  <c r="D1172" i="11"/>
  <c r="D338" i="11"/>
  <c r="D1083" i="11"/>
  <c r="D2611" i="11"/>
  <c r="D3214" i="11"/>
  <c r="D1230" i="11"/>
  <c r="D193" i="11"/>
  <c r="D725" i="11"/>
  <c r="D1498" i="11"/>
  <c r="D1336" i="11"/>
  <c r="D2520" i="11"/>
  <c r="D2838" i="11"/>
  <c r="D278" i="11"/>
  <c r="D2881" i="11"/>
  <c r="D2338" i="11"/>
  <c r="D2341" i="11"/>
  <c r="D149" i="11"/>
  <c r="D221" i="11"/>
  <c r="D1730" i="11"/>
  <c r="D2202" i="11"/>
  <c r="D2926" i="11"/>
  <c r="D810" i="11"/>
  <c r="D46" i="11"/>
  <c r="D3065" i="11"/>
  <c r="D1622" i="11"/>
  <c r="D1786" i="11"/>
  <c r="D2143" i="11"/>
  <c r="D2656" i="11"/>
  <c r="D1692" i="11"/>
  <c r="D3250" i="11"/>
  <c r="D1715" i="11"/>
  <c r="D186" i="11"/>
  <c r="D1875" i="11"/>
  <c r="D2558" i="11"/>
  <c r="D3170" i="11"/>
  <c r="D1740" i="11"/>
  <c r="D3167" i="11"/>
  <c r="D2505" i="11"/>
  <c r="D759" i="11"/>
  <c r="D1222" i="11"/>
  <c r="D2620" i="11"/>
  <c r="D2555" i="11"/>
  <c r="D250" i="11"/>
  <c r="D3180" i="11"/>
  <c r="D1124" i="11"/>
  <c r="D1850" i="11"/>
  <c r="D1745" i="11"/>
  <c r="D2880" i="11"/>
  <c r="D2705" i="11"/>
  <c r="D18" i="11"/>
  <c r="D3078" i="11"/>
  <c r="D2576" i="11"/>
  <c r="D2248" i="11"/>
  <c r="D2310" i="11"/>
  <c r="D2719" i="11"/>
  <c r="D3291" i="11"/>
  <c r="D953" i="11"/>
  <c r="D1608" i="11"/>
  <c r="D1358" i="11"/>
  <c r="D2448" i="11"/>
  <c r="D129" i="11"/>
  <c r="D2598" i="11"/>
  <c r="D2882" i="11"/>
  <c r="D508" i="11"/>
  <c r="D1788" i="11"/>
  <c r="D1883" i="11"/>
  <c r="D19" i="11"/>
  <c r="D2544" i="11"/>
  <c r="D1758" i="11"/>
  <c r="D369" i="11"/>
  <c r="D2621" i="11"/>
  <c r="D2268" i="11"/>
  <c r="D2913" i="11"/>
  <c r="D2742" i="11"/>
  <c r="D922" i="11"/>
  <c r="D148" i="11"/>
  <c r="D3276" i="11"/>
  <c r="D1366" i="11"/>
  <c r="D2301" i="11"/>
  <c r="D1072" i="11"/>
  <c r="D3289" i="11"/>
  <c r="D2533" i="11"/>
  <c r="D3309" i="11"/>
  <c r="D2471" i="11"/>
  <c r="D107" i="11"/>
  <c r="D1272" i="11"/>
  <c r="D387" i="11"/>
  <c r="D2811" i="11"/>
  <c r="D1292" i="11"/>
  <c r="D1578" i="11"/>
  <c r="D1611" i="11"/>
  <c r="D399" i="11"/>
  <c r="D2199" i="11"/>
  <c r="D2583" i="11"/>
  <c r="D2088" i="11"/>
  <c r="D2740" i="11"/>
  <c r="D635" i="11"/>
  <c r="D2639" i="11"/>
  <c r="D3033" i="11"/>
  <c r="D2197" i="11"/>
  <c r="D2976" i="11"/>
  <c r="D1421" i="11"/>
  <c r="D3192" i="11"/>
  <c r="D49" i="11"/>
  <c r="D962" i="11"/>
  <c r="D2730" i="11"/>
  <c r="D834" i="11"/>
  <c r="D2291" i="11"/>
  <c r="D3067" i="11"/>
  <c r="D2221" i="11"/>
  <c r="D1563" i="11"/>
  <c r="D1554" i="11"/>
  <c r="D2441" i="11"/>
  <c r="D2094" i="11"/>
  <c r="D395" i="11"/>
  <c r="D996" i="11"/>
  <c r="D3300" i="11"/>
  <c r="D1146" i="11"/>
  <c r="D3322" i="11"/>
  <c r="D532" i="11"/>
  <c r="D2050" i="11"/>
  <c r="D3235" i="11"/>
  <c r="D1219" i="11"/>
  <c r="D351" i="11"/>
  <c r="D1352" i="11"/>
  <c r="D382" i="11"/>
  <c r="D3267" i="11"/>
  <c r="D2627" i="11"/>
  <c r="D1716" i="11"/>
  <c r="D2983" i="11"/>
  <c r="D693" i="11"/>
  <c r="D1339" i="11"/>
  <c r="D1440" i="11"/>
  <c r="D217" i="11"/>
  <c r="D1944" i="11"/>
  <c r="D2507" i="11"/>
  <c r="D1816" i="11"/>
  <c r="D2487" i="11"/>
  <c r="D623" i="11"/>
  <c r="D2485" i="11"/>
  <c r="D183" i="11"/>
  <c r="D3001" i="11"/>
  <c r="D136" i="11"/>
  <c r="D2076" i="11"/>
  <c r="D384" i="11"/>
  <c r="D1022" i="11"/>
  <c r="D2535" i="11"/>
  <c r="D1798" i="11"/>
  <c r="D2714" i="11"/>
  <c r="D478" i="11"/>
  <c r="D2624" i="11"/>
  <c r="D1021" i="11"/>
  <c r="D1800" i="11"/>
  <c r="D604" i="11"/>
  <c r="D3100" i="11"/>
  <c r="D3070" i="11"/>
  <c r="D2771" i="11"/>
  <c r="D2600" i="11"/>
  <c r="D2688" i="11"/>
  <c r="D3316" i="11"/>
  <c r="D2146" i="11"/>
  <c r="D1295" i="11"/>
  <c r="D3079" i="11"/>
  <c r="D561" i="11"/>
  <c r="D3044" i="11"/>
  <c r="D1205" i="11"/>
  <c r="D1041" i="11"/>
  <c r="D1891" i="11"/>
  <c r="D2962" i="11"/>
  <c r="D2907" i="11"/>
  <c r="D2530" i="11"/>
  <c r="D1179" i="11"/>
  <c r="D1534" i="11"/>
  <c r="D2631" i="11"/>
  <c r="D3206" i="11"/>
  <c r="D1562" i="11"/>
  <c r="D102" i="11"/>
  <c r="D1694" i="11"/>
  <c r="D1115" i="11"/>
  <c r="D2061" i="11"/>
  <c r="D2676" i="11"/>
  <c r="D245" i="11"/>
  <c r="D1601" i="11"/>
  <c r="D1616" i="11"/>
  <c r="D1394" i="11"/>
  <c r="D2752" i="11"/>
  <c r="D1540" i="11"/>
  <c r="D803" i="11"/>
  <c r="D1586" i="11"/>
  <c r="D1819" i="11"/>
  <c r="D3326" i="11"/>
  <c r="D2315" i="11"/>
  <c r="D2653" i="11"/>
  <c r="D2673" i="11"/>
  <c r="D1082" i="11"/>
  <c r="D1260" i="11"/>
  <c r="D143" i="11"/>
  <c r="D1208" i="11"/>
  <c r="D2810" i="11"/>
  <c r="D859" i="11"/>
  <c r="D2360" i="11"/>
  <c r="D1830" i="11"/>
  <c r="D3054" i="11"/>
  <c r="D2321" i="11"/>
  <c r="D23" i="11"/>
  <c r="D1661" i="11"/>
  <c r="D3016" i="11"/>
  <c r="D2807" i="11"/>
  <c r="D3254" i="11"/>
  <c r="D1090" i="11"/>
  <c r="D3040" i="11"/>
  <c r="D1285" i="11"/>
  <c r="D2299" i="11"/>
  <c r="D2529" i="11"/>
  <c r="D3272" i="11"/>
  <c r="D899" i="11"/>
  <c r="D2389" i="11"/>
  <c r="D574" i="11"/>
  <c r="D35" i="11"/>
  <c r="D564" i="11"/>
  <c r="D2684" i="11"/>
  <c r="D1584" i="11"/>
  <c r="D855" i="11"/>
  <c r="D588" i="11"/>
  <c r="D3008" i="11"/>
  <c r="D629" i="11"/>
  <c r="D2591" i="11"/>
  <c r="D98" i="11"/>
  <c r="D2829" i="11"/>
  <c r="D2442" i="11"/>
  <c r="D1588" i="11"/>
  <c r="D2012" i="11"/>
  <c r="D2322" i="11"/>
  <c r="D67" i="11"/>
  <c r="D2408" i="11"/>
  <c r="D227" i="11"/>
  <c r="D288" i="11"/>
  <c r="D2626" i="11"/>
  <c r="D2430" i="11"/>
  <c r="D2776" i="11"/>
  <c r="D1351" i="11"/>
  <c r="D8" i="11"/>
  <c r="D1789" i="11"/>
  <c r="D2704" i="11"/>
  <c r="D3239" i="11"/>
  <c r="D1303" i="11"/>
  <c r="D3285" i="11"/>
  <c r="D1631" i="11"/>
  <c r="D1638" i="11"/>
  <c r="D2992" i="11"/>
  <c r="D2766" i="11"/>
  <c r="D684" i="11"/>
  <c r="D2084" i="11"/>
  <c r="D1654" i="11"/>
  <c r="D2214" i="11"/>
  <c r="D2416" i="11"/>
  <c r="D1134" i="11"/>
  <c r="D2293" i="11"/>
  <c r="D593" i="11"/>
  <c r="D2486" i="11"/>
  <c r="D3151" i="11"/>
  <c r="D1665" i="11"/>
  <c r="D431" i="11"/>
  <c r="D3156" i="11"/>
  <c r="D878" i="11"/>
  <c r="D1276" i="11"/>
  <c r="D2657" i="11"/>
  <c r="D152" i="11"/>
  <c r="D1643" i="11"/>
  <c r="D788" i="11"/>
  <c r="D2292" i="11"/>
  <c r="D1094" i="11"/>
  <c r="D2971" i="11"/>
  <c r="D2756" i="11"/>
  <c r="D2189" i="11"/>
  <c r="D2454" i="11"/>
  <c r="D2498" i="11"/>
  <c r="D3142" i="11"/>
  <c r="D2382" i="11"/>
  <c r="D2420" i="11"/>
  <c r="D2097" i="11"/>
  <c r="D534" i="11"/>
  <c r="D1183" i="11"/>
  <c r="D3118" i="11"/>
  <c r="D673" i="11"/>
  <c r="D2477" i="11"/>
  <c r="D2207" i="11"/>
  <c r="D2400" i="11"/>
  <c r="D1412" i="11"/>
  <c r="D776" i="11"/>
  <c r="D451" i="11"/>
  <c r="D2578" i="11"/>
  <c r="D330" i="11"/>
  <c r="D1959" i="11"/>
  <c r="D3246" i="11"/>
  <c r="D2708" i="11"/>
  <c r="D2191" i="11"/>
  <c r="D1312" i="11"/>
  <c r="D165" i="11"/>
  <c r="D2894" i="11"/>
  <c r="D2138" i="11"/>
  <c r="D2683" i="11"/>
  <c r="D1348" i="11"/>
  <c r="D2445" i="11"/>
  <c r="D378" i="11"/>
  <c r="D908" i="11"/>
  <c r="D1651" i="11"/>
  <c r="D2398" i="11"/>
  <c r="D2906" i="11"/>
  <c r="D2514" i="11"/>
  <c r="D3140" i="11"/>
  <c r="D1955" i="11"/>
  <c r="D1735" i="11"/>
  <c r="D804" i="11"/>
  <c r="D3099" i="11"/>
  <c r="D1739" i="11"/>
  <c r="D2569" i="11"/>
  <c r="D3105" i="11"/>
  <c r="D2211" i="11"/>
  <c r="D1863" i="11"/>
  <c r="D2091" i="11"/>
  <c r="D1232" i="11"/>
  <c r="D1102" i="11"/>
  <c r="D292" i="11"/>
  <c r="D1708" i="11"/>
  <c r="D765" i="11"/>
  <c r="D2267" i="11"/>
  <c r="D291" i="11"/>
  <c r="D1934" i="11"/>
  <c r="D2252" i="11"/>
  <c r="D1569" i="11"/>
  <c r="D5" i="11"/>
  <c r="D1500" i="11"/>
  <c r="D2232" i="11"/>
  <c r="D1752" i="11"/>
  <c r="D2736" i="11"/>
  <c r="D2644" i="11"/>
  <c r="D62" i="11"/>
  <c r="D640" i="11"/>
  <c r="D425" i="11"/>
  <c r="D2796" i="11"/>
  <c r="D1113" i="11"/>
  <c r="D2821" i="11"/>
  <c r="D518" i="11"/>
  <c r="D2262" i="11"/>
  <c r="D1976" i="11"/>
  <c r="D1700" i="11"/>
  <c r="D1732" i="11"/>
  <c r="D133" i="11"/>
  <c r="D825" i="11"/>
  <c r="D192" i="11"/>
  <c r="D2284" i="11"/>
  <c r="D2294" i="11"/>
  <c r="D73" i="11"/>
  <c r="D40" i="11"/>
  <c r="D2304" i="11"/>
  <c r="D1820" i="11"/>
  <c r="D685" i="11"/>
  <c r="D3217" i="11"/>
  <c r="D2774" i="11"/>
  <c r="D3331" i="11"/>
  <c r="D159" i="11"/>
  <c r="D138" i="11"/>
  <c r="D6" i="11"/>
  <c r="D494" i="11"/>
  <c r="D1508" i="11"/>
  <c r="D510" i="11"/>
  <c r="D829" i="11"/>
  <c r="D2481" i="11"/>
  <c r="D1778" i="11"/>
  <c r="D939" i="11"/>
  <c r="D782" i="11"/>
  <c r="D2166" i="11"/>
  <c r="D2853" i="11"/>
  <c r="D1006" i="11"/>
  <c r="D3043" i="11"/>
  <c r="D603" i="11"/>
  <c r="D3127" i="11"/>
  <c r="D1475" i="11"/>
  <c r="D3130" i="11"/>
  <c r="D1910" i="11"/>
  <c r="D2551" i="11"/>
  <c r="D1580" i="11"/>
  <c r="D1615" i="11"/>
  <c r="D2352" i="11"/>
  <c r="D1184" i="11"/>
  <c r="D2999" i="11"/>
  <c r="D2991" i="11"/>
  <c r="D1360" i="11"/>
  <c r="D2176" i="11"/>
  <c r="D2051" i="11"/>
  <c r="D2361" i="11"/>
  <c r="D974" i="11"/>
  <c r="D726" i="11"/>
  <c r="D1690" i="11"/>
  <c r="D1723" i="11"/>
  <c r="D3174" i="11"/>
  <c r="D2154" i="11"/>
  <c r="D2120" i="11"/>
  <c r="D1979" i="11"/>
  <c r="D1073" i="11"/>
  <c r="D1005" i="11"/>
  <c r="D1701" i="11"/>
  <c r="D242" i="11"/>
  <c r="D1860" i="11"/>
  <c r="D1264" i="11"/>
  <c r="D1340" i="11"/>
  <c r="D1051" i="11"/>
  <c r="D1321" i="11"/>
  <c r="D1521" i="11"/>
  <c r="D2295" i="11"/>
  <c r="D2737" i="11"/>
  <c r="D311" i="11"/>
  <c r="D3231" i="11"/>
  <c r="D361" i="11"/>
  <c r="D2692" i="11"/>
  <c r="D2980" i="11"/>
  <c r="D2349" i="11"/>
  <c r="D280" i="11"/>
  <c r="D592" i="11"/>
  <c r="D1138" i="11"/>
  <c r="D2263" i="11"/>
  <c r="D77" i="11"/>
  <c r="D3038" i="11"/>
  <c r="D3114" i="11"/>
  <c r="D3205" i="11"/>
  <c r="D692" i="11"/>
  <c r="D420" i="11"/>
  <c r="D2458" i="11"/>
  <c r="D1399" i="11"/>
  <c r="D3107" i="11"/>
  <c r="D2000" i="11"/>
  <c r="D176" i="11"/>
  <c r="D2255" i="11"/>
  <c r="D11" i="11"/>
  <c r="D3012" i="11"/>
  <c r="D3159" i="11"/>
  <c r="D3149" i="11"/>
  <c r="D2460" i="11"/>
  <c r="D275" i="11"/>
  <c r="D2946" i="11"/>
  <c r="D2760" i="11"/>
  <c r="D3218" i="11"/>
  <c r="D1751" i="11"/>
  <c r="D2236" i="11"/>
  <c r="D802" i="11"/>
  <c r="D2935" i="11"/>
  <c r="D2141" i="11"/>
  <c r="D496" i="11"/>
  <c r="D579" i="11"/>
  <c r="D93" i="11"/>
  <c r="D3264" i="11"/>
  <c r="D2902" i="11"/>
  <c r="D965" i="11"/>
  <c r="D3046" i="11"/>
  <c r="D3126" i="11"/>
  <c r="D1570" i="11"/>
  <c r="D2058" i="11"/>
  <c r="D2075" i="11"/>
  <c r="D203" i="11"/>
  <c r="D898" i="11"/>
  <c r="D786" i="11"/>
  <c r="D1772" i="11"/>
  <c r="D1265" i="11"/>
  <c r="D2092" i="11"/>
  <c r="D2096" i="11"/>
  <c r="D2955" i="11"/>
  <c r="D2393" i="11"/>
  <c r="D2690" i="11"/>
  <c r="D1861" i="11"/>
  <c r="D1972" i="11"/>
  <c r="D2949" i="11"/>
  <c r="D398" i="11"/>
  <c r="D4" i="11"/>
  <c r="D434" i="11"/>
  <c r="D936" i="11"/>
  <c r="D1170" i="11"/>
  <c r="D2564" i="11"/>
  <c r="D300" i="11"/>
  <c r="D2959" i="11"/>
  <c r="D1288" i="11"/>
  <c r="D293" i="11"/>
  <c r="D750" i="11"/>
  <c r="D92" i="11"/>
  <c r="D826" i="11"/>
  <c r="D3080" i="11"/>
  <c r="D2503" i="11"/>
  <c r="D307" i="11"/>
  <c r="D1097" i="11"/>
  <c r="D2031" i="11"/>
  <c r="D743" i="11"/>
  <c r="D3262" i="11"/>
  <c r="D1053" i="11"/>
  <c r="D1670" i="11"/>
  <c r="D1414" i="11"/>
  <c r="D2415" i="11"/>
  <c r="D760" i="11"/>
  <c r="D123" i="11"/>
  <c r="D109" i="11"/>
  <c r="D460" i="11"/>
  <c r="D2680" i="11"/>
  <c r="D1728" i="11"/>
  <c r="D13" i="11"/>
  <c r="D2801" i="11"/>
  <c r="D543" i="11"/>
  <c r="D2151" i="11"/>
  <c r="D20" i="11"/>
  <c r="D2083" i="11"/>
  <c r="D2355" i="11"/>
  <c r="D3318" i="11"/>
  <c r="D2149" i="11"/>
  <c r="D1720" i="11"/>
  <c r="D2952" i="11"/>
  <c r="D1542" i="11"/>
  <c r="D2377" i="11"/>
  <c r="D3148" i="11"/>
  <c r="D2491" i="11"/>
  <c r="D2385" i="11"/>
  <c r="D1939" i="11"/>
  <c r="D270" i="11"/>
  <c r="D261" i="11"/>
  <c r="D2266" i="11"/>
  <c r="D2765" i="11"/>
  <c r="D831" i="11"/>
  <c r="D272" i="11"/>
  <c r="D374" i="11"/>
  <c r="D1279" i="11"/>
  <c r="D198" i="11"/>
  <c r="D2814" i="11"/>
  <c r="D935" i="11"/>
  <c r="D2462" i="11"/>
  <c r="D2483" i="11"/>
  <c r="D3325" i="11"/>
  <c r="D745" i="11"/>
  <c r="D248" i="11"/>
  <c r="D1304" i="11"/>
  <c r="D2850" i="11"/>
  <c r="D2943" i="11"/>
  <c r="D2384" i="11"/>
  <c r="D2747" i="11"/>
  <c r="D2228" i="11"/>
  <c r="D2069" i="11"/>
  <c r="D1425" i="11"/>
  <c r="D2282" i="11"/>
  <c r="D921" i="11"/>
  <c r="D370" i="11"/>
  <c r="D2111" i="11"/>
  <c r="D2836" i="11"/>
  <c r="D2726" i="11"/>
  <c r="D2137" i="11"/>
  <c r="D223" i="11"/>
  <c r="D2712" i="11"/>
  <c r="D1462" i="11"/>
  <c r="D1428" i="11"/>
  <c r="D2419" i="11"/>
  <c r="D1160" i="11"/>
  <c r="D2749" i="11"/>
  <c r="D663" i="11"/>
  <c r="D2758" i="11"/>
  <c r="D1194" i="11"/>
  <c r="D894" i="11"/>
  <c r="D1080" i="11"/>
  <c r="D1395" i="11"/>
  <c r="D2463" i="11"/>
  <c r="D2755" i="11"/>
  <c r="D3075" i="11"/>
  <c r="D2488" i="11"/>
  <c r="D1316" i="11"/>
  <c r="D1383" i="11"/>
  <c r="D910" i="11"/>
  <c r="D45" i="11"/>
  <c r="D2675" i="11"/>
  <c r="D934" i="11"/>
  <c r="D3237" i="11"/>
  <c r="D3136" i="11"/>
  <c r="D15" i="11"/>
  <c r="D2290" i="11"/>
  <c r="D838" i="11"/>
  <c r="D2663" i="11"/>
  <c r="D1890" i="11"/>
  <c r="D2841" i="11"/>
  <c r="D1088" i="11"/>
  <c r="D752" i="11"/>
  <c r="D85" i="11"/>
  <c r="D2566" i="11"/>
  <c r="D1965" i="11"/>
  <c r="D490" i="11"/>
  <c r="D2975" i="11"/>
  <c r="D1682" i="11"/>
  <c r="D2330" i="11"/>
  <c r="D2649" i="11"/>
  <c r="D515" i="11"/>
  <c r="D2402" i="11"/>
  <c r="D2395" i="11"/>
  <c r="D2792" i="11"/>
  <c r="D516" i="11"/>
  <c r="D963" i="11"/>
  <c r="D818" i="11"/>
  <c r="D3111" i="11"/>
  <c r="D1410" i="11"/>
  <c r="D87" i="11"/>
  <c r="D2696" i="11"/>
  <c r="D1045" i="11"/>
  <c r="D440" i="11"/>
  <c r="D2580" i="11"/>
  <c r="D733" i="11"/>
  <c r="D3248" i="11"/>
  <c r="D1064" i="11"/>
  <c r="D2198" i="11"/>
  <c r="D1335" i="11"/>
  <c r="D2868" i="11"/>
  <c r="D2735" i="11"/>
  <c r="D2890" i="11"/>
  <c r="D1724" i="11"/>
  <c r="D95" i="11"/>
  <c r="D2022" i="11"/>
  <c r="D2300" i="11"/>
  <c r="D1901" i="11"/>
  <c r="D2077" i="11"/>
  <c r="D3048" i="11"/>
  <c r="D2516" i="11"/>
  <c r="D3072" i="11"/>
  <c r="D1459" i="11"/>
  <c r="D2951" i="11"/>
  <c r="D458" i="11"/>
  <c r="D2126" i="11"/>
  <c r="D2609" i="11"/>
  <c r="D55" i="11"/>
  <c r="D3207" i="11"/>
  <c r="D3027" i="11"/>
  <c r="D442" i="11"/>
  <c r="D2156" i="11"/>
  <c r="D2350" i="11"/>
  <c r="D1163" i="11"/>
  <c r="D2289" i="11"/>
  <c r="D191" i="11"/>
  <c r="D2888" i="11"/>
  <c r="D1300" i="11"/>
  <c r="D1471" i="11"/>
  <c r="D551" i="11"/>
  <c r="D605" i="11"/>
  <c r="D658" i="11"/>
  <c r="D875" i="11"/>
  <c r="D1571" i="11"/>
  <c r="D3228" i="11"/>
  <c r="D2571" i="11"/>
  <c r="D1840" i="11"/>
  <c r="D54" i="11"/>
  <c r="D835" i="11"/>
  <c r="D3138" i="11"/>
  <c r="D2779" i="11"/>
  <c r="D3014" i="11"/>
  <c r="D2699" i="11"/>
  <c r="D1536" i="11"/>
  <c r="D2081" i="11"/>
  <c r="D1968" i="11"/>
  <c r="D258" i="11"/>
  <c r="D2163" i="11"/>
  <c r="D9" i="11"/>
  <c r="D1681" i="11"/>
  <c r="D1310" i="11"/>
  <c r="D3184" i="11"/>
  <c r="D2287" i="11"/>
  <c r="D891" i="11"/>
  <c r="D2326" i="11"/>
  <c r="D1455" i="11"/>
  <c r="D3172" i="11"/>
  <c r="D656" i="11"/>
  <c r="D2610" i="11"/>
  <c r="D512" i="11"/>
  <c r="D3280" i="11"/>
  <c r="D1684" i="11"/>
  <c r="D2919" i="11"/>
  <c r="D1103" i="11"/>
  <c r="D2518" i="11"/>
  <c r="D2833" i="11"/>
  <c r="D3037" i="11"/>
  <c r="D3257" i="11"/>
  <c r="D1050" i="11"/>
  <c r="D1885" i="11"/>
  <c r="D2241" i="11"/>
  <c r="D3023" i="11"/>
  <c r="D2148" i="11"/>
  <c r="D2724" i="11"/>
  <c r="D1224" i="11"/>
  <c r="D2006" i="11"/>
  <c r="D661" i="11"/>
  <c r="D911" i="11"/>
  <c r="D2131" i="11"/>
  <c r="D2953" i="11"/>
  <c r="D2607" i="11"/>
  <c r="D1609" i="11"/>
  <c r="D2098" i="11"/>
  <c r="D2319" i="11"/>
  <c r="D3059" i="11"/>
  <c r="D2782" i="11"/>
  <c r="D662" i="11"/>
  <c r="D578" i="11"/>
  <c r="D756" i="11"/>
  <c r="D1810" i="11"/>
  <c r="D924" i="11"/>
  <c r="D1614" i="11"/>
  <c r="D2957" i="11"/>
  <c r="D170" i="11"/>
  <c r="D2650" i="11"/>
  <c r="D1024" i="11"/>
  <c r="D3328" i="11"/>
  <c r="D2181" i="11"/>
  <c r="D134" i="11"/>
  <c r="D1379" i="11"/>
  <c r="D1280" i="11"/>
  <c r="D1483" i="11"/>
  <c r="D175" i="11"/>
  <c r="D902" i="11"/>
  <c r="D2641" i="11"/>
  <c r="D225" i="11"/>
  <c r="D2071" i="11"/>
  <c r="D2168" i="11"/>
  <c r="D778" i="11"/>
  <c r="D628" i="11"/>
  <c r="D3312" i="11"/>
  <c r="D3208" i="11"/>
  <c r="D461" i="11"/>
  <c r="D809" i="11"/>
  <c r="D926" i="11"/>
  <c r="D1721" i="11"/>
  <c r="D2014" i="11"/>
  <c r="D1510" i="11"/>
  <c r="D2596" i="11"/>
  <c r="D531" i="11"/>
  <c r="D3006" i="11"/>
  <c r="D2784" i="11"/>
  <c r="D2625" i="11"/>
  <c r="D1659" i="11"/>
  <c r="D1790" i="11"/>
  <c r="D2451" i="11"/>
  <c r="D852" i="11"/>
  <c r="D2150" i="11"/>
  <c r="D1624" i="11"/>
  <c r="D2145" i="11"/>
  <c r="D1894" i="11"/>
  <c r="D2240" i="11"/>
  <c r="D695" i="11"/>
  <c r="D2802" i="11"/>
  <c r="D1942" i="11"/>
  <c r="D2438" i="11"/>
  <c r="D2780" i="11"/>
  <c r="D2160" i="11"/>
  <c r="D455" i="11"/>
  <c r="D2422" i="11"/>
  <c r="D303" i="11"/>
  <c r="D110" i="11"/>
  <c r="D849" i="11"/>
  <c r="D2718" i="11"/>
  <c r="D1759" i="11"/>
  <c r="D3330" i="11"/>
  <c r="D3263" i="11"/>
  <c r="D2915" i="11"/>
  <c r="D491" i="11"/>
  <c r="D2459" i="11"/>
  <c r="D235" i="11"/>
  <c r="D3115" i="11"/>
  <c r="D1346" i="11"/>
  <c r="D1835" i="11"/>
  <c r="D76" i="11"/>
  <c r="D2184" i="11"/>
  <c r="D2085" i="11"/>
  <c r="D3109" i="11"/>
  <c r="D653" i="11"/>
  <c r="D1381" i="11"/>
  <c r="D2925" i="11"/>
  <c r="D1918" i="11"/>
  <c r="D2519" i="11"/>
  <c r="D1034" i="11"/>
  <c r="D142" i="11"/>
  <c r="D1309" i="11"/>
  <c r="D2968" i="11"/>
  <c r="D2243" i="11"/>
  <c r="D2366" i="11"/>
  <c r="D720" i="11"/>
  <c r="D2373" i="11"/>
  <c r="D3293" i="11"/>
  <c r="D1930" i="11"/>
  <c r="D3032" i="11"/>
  <c r="D482" i="11"/>
  <c r="D2172" i="11"/>
  <c r="D2093" i="11"/>
  <c r="D2461" i="11"/>
  <c r="D2694" i="11"/>
  <c r="D2842" i="11"/>
  <c r="D2005" i="11"/>
  <c r="D2388" i="11"/>
  <c r="D1445" i="11"/>
  <c r="D651" i="11"/>
  <c r="D2670" i="11"/>
  <c r="D2144" i="11"/>
  <c r="D145" i="11"/>
  <c r="D1832" i="11"/>
  <c r="D141" i="11"/>
  <c r="D3198" i="11"/>
  <c r="D2239" i="11"/>
  <c r="D1253" i="11"/>
  <c r="D1539" i="11"/>
  <c r="D1852" i="11"/>
  <c r="D3305" i="11"/>
  <c r="D2769" i="11"/>
  <c r="D2334" i="11"/>
  <c r="D522" i="11"/>
  <c r="D3327" i="11"/>
  <c r="D2371" i="11"/>
  <c r="D1043" i="11"/>
  <c r="D2665" i="11"/>
  <c r="D354" i="11"/>
  <c r="D2909" i="11"/>
  <c r="D428" i="11"/>
  <c r="D1059" i="11"/>
  <c r="D1429" i="11"/>
  <c r="D2297" i="11"/>
  <c r="D920" i="11"/>
  <c r="D2277" i="11"/>
  <c r="D941" i="11"/>
  <c r="D2738" i="11"/>
  <c r="D2169" i="11"/>
  <c r="D2335" i="11"/>
  <c r="D68" i="11"/>
  <c r="D706" i="11"/>
  <c r="D239" i="11"/>
  <c r="D485" i="11"/>
  <c r="D1525" i="11"/>
  <c r="D2561" i="11"/>
  <c r="D1817" i="11"/>
  <c r="D1015" i="11"/>
  <c r="D1598" i="11"/>
  <c r="D2309" i="11"/>
  <c r="D3058" i="11"/>
  <c r="D1375" i="11"/>
  <c r="D612" i="11"/>
  <c r="D1128" i="11"/>
  <c r="D928" i="11"/>
  <c r="D1322" i="11"/>
  <c r="D285" i="11"/>
  <c r="D2165" i="11"/>
  <c r="D1218" i="11"/>
  <c r="D2495" i="11"/>
  <c r="D1331" i="11"/>
  <c r="D792" i="11"/>
  <c r="D37" i="11"/>
  <c r="D1148" i="11"/>
  <c r="D2798" i="11"/>
  <c r="D2921" i="11"/>
  <c r="D2306" i="11"/>
  <c r="D1156" i="11"/>
  <c r="D1269" i="11"/>
  <c r="D1490" i="11"/>
  <c r="D865" i="11"/>
  <c r="D426" i="11"/>
  <c r="D2834" i="11"/>
  <c r="D2466" i="11"/>
  <c r="D2713" i="11"/>
  <c r="D1434" i="11"/>
  <c r="D3265" i="11"/>
  <c r="D2668" i="11"/>
  <c r="D2977" i="11"/>
  <c r="D2383" i="11"/>
  <c r="D770" i="11"/>
  <c r="D2102" i="11"/>
  <c r="D333" i="11"/>
  <c r="D2392" i="11"/>
  <c r="D2605" i="11"/>
  <c r="D1479" i="11"/>
  <c r="D255" i="11"/>
  <c r="D1402" i="11"/>
  <c r="D2773" i="11"/>
  <c r="D2982" i="11"/>
  <c r="D598" i="11"/>
  <c r="D873" i="11"/>
  <c r="D1261" i="11"/>
  <c r="D2543" i="11"/>
  <c r="D2317" i="11"/>
  <c r="D2640" i="11"/>
  <c r="D1931" i="11"/>
  <c r="D1220" i="11"/>
  <c r="D1858" i="11"/>
  <c r="D1481" i="11"/>
  <c r="D82" i="11"/>
  <c r="D2559" i="11"/>
  <c r="D3097" i="11"/>
  <c r="D2056" i="11"/>
  <c r="D625" i="11"/>
  <c r="D44" i="11"/>
  <c r="D2230" i="11"/>
  <c r="D1152" i="11"/>
  <c r="D2679" i="11"/>
  <c r="D565" i="11"/>
  <c r="D268" i="11"/>
  <c r="D1703" i="11"/>
  <c r="D3128" i="11"/>
  <c r="D2602" i="11"/>
  <c r="D1231" i="11"/>
  <c r="D882" i="11"/>
  <c r="D2090" i="11"/>
  <c r="D3279" i="11"/>
  <c r="D755" i="11"/>
  <c r="D2911" i="11"/>
  <c r="D2950" i="11"/>
  <c r="D2066" i="11"/>
  <c r="D2711" i="11"/>
  <c r="D688" i="11"/>
  <c r="D341" i="11"/>
  <c r="D2818" i="11"/>
  <c r="D2887" i="11"/>
  <c r="D3150" i="11"/>
  <c r="D2208" i="11"/>
  <c r="D1403" i="11"/>
  <c r="D2216" i="11"/>
  <c r="D2019" i="11"/>
  <c r="D2526" i="11"/>
  <c r="D2994" i="11"/>
  <c r="D2399" i="11"/>
  <c r="D1574" i="11"/>
  <c r="D2048" i="11"/>
  <c r="D1245" i="11"/>
  <c r="D2590" i="11"/>
  <c r="D2733" i="11"/>
  <c r="D856" i="11"/>
  <c r="D3045" i="11"/>
  <c r="D2128" i="11"/>
  <c r="D1921" i="11"/>
  <c r="D2157" i="11"/>
  <c r="D1532" i="11"/>
  <c r="D2870" i="11"/>
  <c r="D2979" i="11"/>
  <c r="D2945" i="11"/>
  <c r="D3133" i="11"/>
  <c r="D2997" i="11"/>
  <c r="D3288" i="11"/>
  <c r="D476" i="11"/>
  <c r="D1685" i="11"/>
  <c r="D2201" i="11"/>
  <c r="D2759" i="11"/>
  <c r="D2667" i="11"/>
  <c r="D3146" i="11"/>
  <c r="D3307" i="11"/>
  <c r="D202" i="11"/>
  <c r="D2728" i="11"/>
  <c r="D372" i="11"/>
  <c r="D2839" i="11"/>
  <c r="D2391" i="11"/>
  <c r="D205" i="11"/>
  <c r="D671" i="11"/>
  <c r="D3042" i="11"/>
  <c r="D824" i="11"/>
  <c r="D1620" i="11"/>
  <c r="D1025" i="11"/>
  <c r="D1990" i="11"/>
  <c r="D2432" i="11"/>
  <c r="D2785" i="11"/>
  <c r="D290" i="11"/>
  <c r="D3011" i="11"/>
  <c r="D2848" i="11"/>
  <c r="D1129" i="11"/>
  <c r="D1496" i="11"/>
  <c r="D2078" i="11"/>
  <c r="D1032" i="11"/>
  <c r="D668" i="11"/>
  <c r="D1779" i="11"/>
  <c r="D276" i="11"/>
  <c r="D2716" i="11"/>
  <c r="D1978" i="11"/>
  <c r="D1928" i="11"/>
  <c r="D252" i="11"/>
  <c r="D2436" i="11"/>
  <c r="D3163" i="11"/>
  <c r="D3000" i="11"/>
  <c r="D1914" i="11"/>
  <c r="D348" i="11"/>
  <c r="D2509" i="11"/>
  <c r="D2205" i="11"/>
  <c r="D1924" i="11"/>
  <c r="D2800" i="11"/>
  <c r="D2956" i="11"/>
  <c r="D56" i="11"/>
  <c r="D2938" i="11"/>
  <c r="D1975" i="11"/>
  <c r="D295" i="11"/>
  <c r="D2354" i="11"/>
  <c r="D2786" i="11"/>
  <c r="D1969" i="11"/>
  <c r="D2865" i="11"/>
  <c r="D2020" i="11"/>
  <c r="D711" i="11"/>
  <c r="D2988" i="11"/>
  <c r="D880" i="11"/>
  <c r="D421" i="11"/>
  <c r="D1993" i="11"/>
  <c r="D3219" i="11"/>
  <c r="D3152" i="11"/>
  <c r="D2630" i="11"/>
  <c r="D784" i="11"/>
  <c r="D2577" i="11"/>
  <c r="D2484" i="11"/>
  <c r="D1482" i="11"/>
  <c r="D614" i="11"/>
  <c r="D208" i="11"/>
  <c r="D780" i="11"/>
  <c r="D3165" i="11"/>
  <c r="D2244" i="11"/>
  <c r="D2278" i="11"/>
  <c r="D721" i="11"/>
  <c r="D1443" i="11"/>
  <c r="D2030" i="11"/>
  <c r="D3029" i="11"/>
  <c r="D2140" i="11"/>
  <c r="D2622" i="11"/>
  <c r="D590" i="11"/>
  <c r="D2585" i="11"/>
  <c r="D1206" i="11"/>
  <c r="D3073" i="11"/>
  <c r="D1653" i="11"/>
  <c r="D2910" i="11"/>
  <c r="D844" i="11"/>
  <c r="D2799" i="11"/>
  <c r="D636" i="11"/>
  <c r="D3234" i="11"/>
  <c r="D2594" i="11"/>
  <c r="D553" i="11"/>
  <c r="D2261" i="11"/>
  <c r="D1255" i="11"/>
  <c r="D3145" i="11"/>
  <c r="D1512" i="11"/>
  <c r="D3295" i="11"/>
  <c r="D108" i="11"/>
  <c r="D3129" i="11"/>
  <c r="D394" i="11"/>
  <c r="D950" i="11"/>
  <c r="D1769" i="11"/>
  <c r="D2135" i="11"/>
  <c r="D821" i="11"/>
  <c r="D1688" i="11"/>
  <c r="D552" i="11"/>
  <c r="D2363" i="11"/>
  <c r="D450" i="11"/>
  <c r="D299" i="11"/>
  <c r="D2768" i="11"/>
  <c r="D352" i="11"/>
  <c r="D775" i="11"/>
  <c r="D3315" i="11"/>
  <c r="D2303" i="11"/>
  <c r="D2762" i="11"/>
  <c r="D1385" i="11"/>
  <c r="D2835" i="11"/>
  <c r="D2067" i="11"/>
  <c r="D1639" i="11"/>
  <c r="D2311" i="11"/>
  <c r="D2764" i="11"/>
  <c r="D2939" i="11"/>
  <c r="D1958" i="11"/>
  <c r="D254" i="11"/>
  <c r="D2812" i="11"/>
  <c r="D488" i="11"/>
  <c r="D1098" i="11"/>
  <c r="D1908" i="11"/>
  <c r="D943" i="11"/>
  <c r="D2515" i="11"/>
  <c r="D1396" i="11"/>
  <c r="D3221" i="11"/>
  <c r="D3255" i="11"/>
  <c r="D2852" i="11"/>
  <c r="D3005" i="11"/>
  <c r="D1054" i="11"/>
  <c r="D7" i="11"/>
  <c r="D471" i="11"/>
  <c r="D836" i="11"/>
  <c r="D2592" i="11"/>
  <c r="D1239" i="11"/>
  <c r="D1938" i="11"/>
  <c r="D2308" i="11"/>
  <c r="D2351" i="11"/>
  <c r="D3270" i="11"/>
  <c r="D2259" i="11"/>
  <c r="D2174" i="11"/>
  <c r="D2574" i="11"/>
  <c r="D2563" i="11"/>
  <c r="D2223" i="11"/>
  <c r="D2013" i="11"/>
  <c r="D718" i="11"/>
  <c r="D1388" i="11"/>
  <c r="D3296" i="11"/>
  <c r="D2608" i="11"/>
  <c r="D539" i="11"/>
  <c r="D94" i="11"/>
  <c r="D2235" i="11"/>
  <c r="D998" i="11"/>
  <c r="D2055" i="11"/>
  <c r="D975" i="11"/>
  <c r="D2761" i="11"/>
  <c r="D334" i="11"/>
  <c r="D1935" i="11"/>
  <c r="D2666" i="11"/>
  <c r="D2876" i="11"/>
  <c r="D2413" i="11"/>
  <c r="D3" i="11"/>
  <c r="D2809" i="11"/>
  <c r="D2337" i="11"/>
  <c r="D2500" i="11"/>
  <c r="D2108" i="11"/>
  <c r="D422" i="11"/>
  <c r="D14" i="11"/>
  <c r="D678" i="11"/>
  <c r="D3081" i="11"/>
  <c r="D652" i="11"/>
  <c r="D2860" i="11"/>
  <c r="D3123" i="11"/>
  <c r="D2343" i="11"/>
  <c r="D2380" i="11"/>
  <c r="D1106" i="11"/>
  <c r="D231" i="11"/>
  <c r="D2823" i="11"/>
  <c r="D1945" i="11"/>
  <c r="D2404" i="11"/>
  <c r="D1853" i="11"/>
  <c r="D2652" i="11"/>
  <c r="D2912" i="11"/>
  <c r="D2364" i="11"/>
  <c r="D3213" i="11"/>
  <c r="D3117" i="11"/>
  <c r="D2820" i="11"/>
  <c r="D2467" i="11"/>
  <c r="D2985" i="11"/>
  <c r="D3191" i="11"/>
  <c r="D363" i="11"/>
  <c r="D2281" i="11"/>
  <c r="D2970" i="11"/>
  <c r="D2390" i="11"/>
  <c r="D2478" i="11"/>
  <c r="D3094" i="11"/>
  <c r="D1893" i="11"/>
  <c r="D315" i="11"/>
  <c r="D3199" i="11"/>
  <c r="D3153" i="11"/>
  <c r="D2512" i="11"/>
  <c r="D1949" i="11"/>
  <c r="D3200" i="11"/>
  <c r="D774" i="11"/>
  <c r="D2984" i="11"/>
  <c r="D163" i="11"/>
  <c r="D2659" i="11"/>
  <c r="D1768" i="11"/>
  <c r="D3282" i="11"/>
  <c r="D24" i="11"/>
  <c r="D819" i="11"/>
  <c r="D178" i="11"/>
  <c r="D958" i="11"/>
  <c r="D1400" i="11"/>
  <c r="D1873" i="11"/>
  <c r="D2212" i="11"/>
  <c r="D2582" i="11"/>
  <c r="D1648" i="11"/>
  <c r="D1518" i="11"/>
  <c r="D1166" i="11"/>
  <c r="D1330" i="11"/>
  <c r="D1806" i="11"/>
  <c r="D2340" i="11"/>
  <c r="D430" i="11"/>
  <c r="D402" i="11"/>
  <c r="D60" i="11"/>
  <c r="D2623" i="11"/>
  <c r="D2254" i="11"/>
  <c r="D1782" i="11"/>
  <c r="D2358" i="11"/>
  <c r="D1313" i="11"/>
  <c r="D1252" i="11"/>
  <c r="D373" i="11"/>
  <c r="D2139" i="11"/>
  <c r="D573" i="11"/>
  <c r="D3253" i="11"/>
  <c r="D2549" i="11"/>
  <c r="D1742" i="11"/>
  <c r="D2565" i="11"/>
  <c r="D1535" i="11"/>
  <c r="D2475" i="11"/>
  <c r="D2710" i="11"/>
  <c r="D3131" i="11"/>
  <c r="D1162" i="11"/>
  <c r="D556" i="11"/>
  <c r="D1158" i="11"/>
  <c r="D2618" i="11"/>
  <c r="D2272" i="11"/>
  <c r="D3294" i="11"/>
  <c r="D90" i="11"/>
  <c r="D435" i="11"/>
  <c r="D1332" i="11"/>
  <c r="D1905" i="11"/>
  <c r="D3010" i="11"/>
  <c r="D1520" i="11"/>
  <c r="D3090" i="11"/>
  <c r="D1472" i="11"/>
  <c r="D538" i="11"/>
  <c r="D211" i="11"/>
  <c r="D1523" i="11"/>
  <c r="D1035" i="11"/>
  <c r="D3161" i="11"/>
  <c r="D1582" i="11"/>
  <c r="D2562" i="11"/>
  <c r="D2499" i="11"/>
  <c r="D12" i="11"/>
  <c r="D3176" i="11"/>
  <c r="D983" i="11"/>
  <c r="D2795" i="11"/>
  <c r="D840" i="11"/>
  <c r="D1338" i="11"/>
  <c r="D3134" i="11"/>
  <c r="D969" i="11"/>
  <c r="D2119" i="11"/>
  <c r="D1952" i="11"/>
  <c r="D1590" i="11"/>
  <c r="D1543" i="11"/>
  <c r="D1408" i="11"/>
  <c r="D1669" i="11"/>
  <c r="D1248" i="11"/>
  <c r="D1765" i="11"/>
  <c r="D1825" i="11"/>
  <c r="D1289" i="11"/>
  <c r="D1078" i="11"/>
  <c r="D1725" i="11"/>
  <c r="D2060" i="11"/>
  <c r="D2122" i="11"/>
  <c r="D1356" i="11"/>
  <c r="D2073" i="11"/>
  <c r="D2087" i="11"/>
  <c r="D3015" i="11"/>
  <c r="D3055" i="11"/>
  <c r="D375" i="11"/>
  <c r="D984" i="11"/>
  <c r="D1470" i="11"/>
  <c r="D2127" i="11"/>
  <c r="D3245" i="11"/>
  <c r="D1010" i="11"/>
  <c r="D1454" i="11"/>
  <c r="D2288" i="11"/>
  <c r="D2342" i="11"/>
  <c r="D740" i="11"/>
  <c r="D296" i="11"/>
  <c r="D2677" i="11"/>
  <c r="D3171" i="11"/>
  <c r="D3091" i="11"/>
  <c r="D263" i="11"/>
  <c r="D2510" i="11"/>
  <c r="D1985" i="11"/>
  <c r="D2379" i="11"/>
  <c r="D758" i="11"/>
  <c r="D1809" i="11"/>
  <c r="D2213" i="11"/>
  <c r="D905" i="11"/>
  <c r="D2973" i="11"/>
  <c r="D492" i="11"/>
  <c r="D2409" i="11"/>
  <c r="D2954" i="11"/>
  <c r="D1538" i="11"/>
  <c r="D2862" i="11"/>
  <c r="D3190" i="11"/>
  <c r="D238" i="11"/>
  <c r="D2147" i="11"/>
  <c r="D2898" i="11"/>
  <c r="D262" i="11"/>
  <c r="D2645" i="11"/>
  <c r="D1982" i="11"/>
  <c r="D22" i="11"/>
  <c r="D3197" i="11"/>
  <c r="D2508" i="11"/>
  <c r="D548" i="11"/>
  <c r="D342" i="11"/>
  <c r="D2307" i="11"/>
  <c r="D328" i="11"/>
  <c r="D2715" i="11"/>
  <c r="D2550" i="11"/>
  <c r="D127" i="11"/>
  <c r="D2372" i="11"/>
  <c r="D1980" i="11"/>
  <c r="D1187" i="11"/>
  <c r="D504" i="11"/>
  <c r="D1565" i="11"/>
  <c r="D1463" i="11"/>
  <c r="D379" i="11"/>
  <c r="D3074" i="11"/>
  <c r="D1493" i="11"/>
  <c r="D1900" i="11"/>
  <c r="D2554" i="11"/>
  <c r="D3209" i="11"/>
  <c r="D705" i="11"/>
  <c r="D790" i="11"/>
  <c r="D3275" i="11"/>
  <c r="D3308" i="11"/>
  <c r="D21" i="11"/>
  <c r="D91" i="11"/>
  <c r="D2918" i="11"/>
  <c r="D1846" i="11"/>
  <c r="D3120" i="11"/>
  <c r="D1418" i="11"/>
  <c r="D694" i="11"/>
  <c r="D511" i="11"/>
  <c r="D731" i="11"/>
  <c r="D769" i="11"/>
  <c r="D481" i="11"/>
  <c r="D2080" i="11"/>
  <c r="D2106" i="11"/>
  <c r="D2858" i="11"/>
  <c r="D800" i="11"/>
  <c r="D3049" i="11"/>
  <c r="D2964" i="11"/>
  <c r="D1159" i="11"/>
  <c r="D2538" i="11"/>
  <c r="D279" i="11"/>
  <c r="D3085" i="11"/>
  <c r="D1843" i="11"/>
  <c r="D2638" i="11"/>
  <c r="D483" i="11"/>
  <c r="D2545" i="11"/>
  <c r="D3051" i="11"/>
  <c r="D139" i="11"/>
  <c r="D1154" i="11"/>
  <c r="D2941" i="11"/>
  <c r="D827" i="11"/>
  <c r="D2557" i="11"/>
  <c r="D2423" i="11"/>
  <c r="D523" i="11"/>
  <c r="D3021" i="11"/>
  <c r="D1122" i="11"/>
  <c r="D3256" i="11"/>
  <c r="D2944" i="11"/>
  <c r="D301" i="11"/>
  <c r="D3108" i="11"/>
  <c r="D889" i="11"/>
  <c r="D2447" i="11"/>
  <c r="D1223" i="11"/>
  <c r="D3321" i="11"/>
  <c r="D3266" i="11"/>
  <c r="D2864" i="11"/>
  <c r="D1464" i="11"/>
  <c r="D1215" i="11"/>
  <c r="D3313" i="11"/>
  <c r="D324" i="11"/>
  <c r="D274" i="11"/>
  <c r="D2687" i="11"/>
  <c r="D1870" i="11"/>
  <c r="D701" i="11"/>
  <c r="D1705" i="11"/>
  <c r="D729" i="11"/>
  <c r="D979" i="11"/>
  <c r="D2062" i="11"/>
  <c r="D2697" i="11"/>
  <c r="D2908" i="11"/>
  <c r="D2224" i="11"/>
  <c r="D648" i="11"/>
  <c r="D1164" i="11"/>
  <c r="D2401" i="11"/>
  <c r="D1174" i="11"/>
  <c r="D78" i="11"/>
  <c r="D2405" i="11"/>
  <c r="D2532" i="11"/>
  <c r="D1524" i="11"/>
  <c r="D2722" i="11"/>
  <c r="D1776" i="11"/>
  <c r="D2872" i="11"/>
  <c r="D1116" i="11"/>
  <c r="D907" i="11"/>
  <c r="D1107" i="11"/>
  <c r="D2589" i="11"/>
  <c r="D3281" i="11"/>
  <c r="D1792" i="11"/>
  <c r="D1361" i="11"/>
  <c r="D2655" i="11"/>
  <c r="D2804" i="11"/>
  <c r="D1142" i="11"/>
  <c r="D2884" i="11"/>
  <c r="D2470" i="11"/>
  <c r="D2179" i="11"/>
  <c r="D3168" i="11"/>
  <c r="D2115" i="11"/>
  <c r="D1686" i="11"/>
  <c r="D2604" i="11"/>
  <c r="D505" i="11"/>
  <c r="D1060" i="11"/>
  <c r="D1382" i="11"/>
  <c r="D2246" i="11"/>
  <c r="D3290" i="11"/>
  <c r="D1343" i="11"/>
  <c r="D536" i="11"/>
  <c r="D2237" i="11"/>
  <c r="D1460" i="11"/>
  <c r="D1856" i="11"/>
  <c r="D131" i="11"/>
  <c r="D3087" i="11"/>
  <c r="D2329" i="11"/>
  <c r="D822" i="11"/>
  <c r="D2702" i="11"/>
  <c r="D2089" i="11"/>
  <c r="D33" i="11"/>
  <c r="D2855" i="11"/>
  <c r="D2183" i="11"/>
  <c r="D2883" i="11"/>
  <c r="D619" i="11"/>
  <c r="D181" i="11"/>
  <c r="D2034" i="11"/>
  <c r="D1640" i="11"/>
  <c r="D901" i="11"/>
  <c r="D3088" i="11"/>
  <c r="D2444" i="11"/>
  <c r="D2815" i="11"/>
  <c r="D842" i="11"/>
  <c r="D3164" i="11"/>
  <c r="D1299" i="11"/>
  <c r="D3113" i="11"/>
  <c r="D188" i="11"/>
  <c r="D3084" i="11"/>
  <c r="D1020" i="11"/>
  <c r="D820" i="11"/>
  <c r="D1234" i="11"/>
  <c r="D2494" i="11"/>
  <c r="D2637" i="11"/>
  <c r="D1561" i="11"/>
  <c r="D2685" i="11"/>
  <c r="D734" i="11"/>
  <c r="D1282" i="11"/>
  <c r="D1974" i="11"/>
  <c r="D830" i="11"/>
  <c r="D2847" i="11"/>
  <c r="D1642" i="11"/>
  <c r="D2930" i="11"/>
  <c r="D2227" i="11"/>
  <c r="D1492" i="11"/>
  <c r="D329" i="11"/>
  <c r="D2552" i="11"/>
  <c r="D978" i="11"/>
  <c r="D1089" i="11"/>
  <c r="D1063" i="11"/>
  <c r="D1111" i="11"/>
  <c r="D2828" i="11"/>
  <c r="D893" i="11"/>
  <c r="D2357" i="11"/>
  <c r="D2365" i="11"/>
  <c r="D2857" i="11"/>
  <c r="D3287" i="11"/>
  <c r="D1364" i="11"/>
  <c r="D2452" i="11"/>
  <c r="D480" i="11"/>
  <c r="D2830" i="11"/>
  <c r="D2242" i="11"/>
  <c r="D3154" i="11"/>
  <c r="D2274" i="11"/>
  <c r="D2528" i="11"/>
  <c r="D997" i="11"/>
  <c r="D1147" i="11"/>
  <c r="D2942" i="11"/>
  <c r="D1501" i="11"/>
  <c r="D559" i="11"/>
  <c r="D2411" i="11"/>
  <c r="D1951" i="11"/>
  <c r="D2706" i="11"/>
  <c r="D2703" i="11"/>
  <c r="D2028" i="11"/>
  <c r="D1031" i="11"/>
  <c r="D1214" i="11"/>
  <c r="D166" i="11"/>
  <c r="D1589" i="11"/>
  <c r="D528" i="11"/>
  <c r="D854" i="11"/>
  <c r="D2741" i="11"/>
  <c r="D2863" i="11"/>
  <c r="D1698" i="11"/>
  <c r="D644" i="11"/>
  <c r="D2222" i="11"/>
  <c r="D16" i="11"/>
  <c r="D1284" i="11"/>
  <c r="D3193" i="11"/>
  <c r="D1815" i="11"/>
  <c r="D1118" i="11"/>
  <c r="D3003" i="11"/>
  <c r="D1378" i="11"/>
  <c r="D63" i="11"/>
  <c r="D2513" i="11"/>
  <c r="D3299" i="11"/>
  <c r="D3077" i="11"/>
  <c r="D1635" i="11"/>
  <c r="D1658" i="11"/>
  <c r="D59" i="11"/>
  <c r="D672" i="11"/>
  <c r="D362" i="11"/>
  <c r="D1258" i="11"/>
  <c r="D1413" i="11"/>
  <c r="D968" i="11"/>
  <c r="D682" i="11"/>
  <c r="D1775" i="11"/>
  <c r="D1342" i="11"/>
  <c r="D310" i="11"/>
  <c r="D1485" i="11"/>
  <c r="D2654" i="11"/>
  <c r="D2215" i="11"/>
  <c r="D473" i="11"/>
  <c r="D1948" i="11"/>
  <c r="D1925" i="11"/>
  <c r="D2192" i="11"/>
  <c r="D31" i="11"/>
  <c r="D1002" i="11"/>
  <c r="D690" i="11"/>
  <c r="D1550" i="11"/>
  <c r="D385" i="11"/>
  <c r="D710" i="11"/>
  <c r="D2161" i="11"/>
  <c r="D2816" i="11"/>
  <c r="D3202" i="11"/>
  <c r="D1760" i="11"/>
  <c r="D2054" i="11"/>
  <c r="D2869" i="11"/>
  <c r="D2671" i="11"/>
  <c r="D2693" i="11"/>
  <c r="D3306" i="11"/>
  <c r="D3143" i="11"/>
  <c r="D1125" i="11"/>
  <c r="D3188" i="11"/>
  <c r="D1504" i="11"/>
  <c r="D1244" i="11"/>
  <c r="D931" i="11"/>
  <c r="D220" i="11"/>
  <c r="D641" i="11"/>
  <c r="D2381" i="11"/>
  <c r="D2689" i="11"/>
  <c r="D2070" i="11"/>
  <c r="D2542" i="11"/>
  <c r="D3041" i="11"/>
  <c r="D2824" i="11"/>
  <c r="D2314" i="11"/>
  <c r="D2323" i="11"/>
  <c r="D2003" i="11"/>
  <c r="D353" i="11"/>
  <c r="D2948" i="11"/>
  <c r="D546" i="11"/>
  <c r="D3261" i="11"/>
  <c r="D2116" i="11"/>
  <c r="D3179" i="11"/>
  <c r="D955" i="11"/>
  <c r="D1405" i="11"/>
  <c r="D583" i="11"/>
  <c r="D3204" i="11"/>
  <c r="D3210" i="11"/>
  <c r="D1795" i="11"/>
  <c r="D1738" i="11"/>
  <c r="D1250" i="11"/>
  <c r="D744" i="11"/>
  <c r="D1551" i="11"/>
  <c r="D2456" i="11"/>
  <c r="D1630" i="11"/>
  <c r="D2158" i="11"/>
  <c r="D3242" i="11"/>
  <c r="D83" i="11"/>
  <c r="D408" i="11"/>
  <c r="D903" i="11"/>
  <c r="D2427" i="11"/>
  <c r="D3135" i="11"/>
  <c r="D1099" i="11"/>
  <c r="D1068" i="11"/>
  <c r="D3249" i="11"/>
  <c r="D2298" i="11"/>
  <c r="D1593" i="11"/>
  <c r="D2044" i="11"/>
  <c r="D150" i="11"/>
  <c r="D1961" i="11"/>
  <c r="D2901" i="11"/>
  <c r="D2695" i="11"/>
  <c r="D2185" i="11"/>
  <c r="D1888" i="11"/>
  <c r="D2924" i="11"/>
  <c r="D3238" i="11"/>
  <c r="D993" i="11"/>
  <c r="D664" i="11"/>
  <c r="D52" i="11"/>
  <c r="D977" i="11"/>
  <c r="Q219" i="11"/>
  <c r="Q217" i="11"/>
  <c r="Q214" i="11"/>
  <c r="Q226" i="11"/>
  <c r="Q205" i="11"/>
  <c r="Q231" i="11"/>
  <c r="Q215" i="11"/>
  <c r="Q225" i="11"/>
  <c r="Q235" i="11"/>
  <c r="Q230" i="11"/>
  <c r="Q233" i="11"/>
  <c r="Q202" i="11"/>
  <c r="Q201" i="11"/>
  <c r="Q220" i="11"/>
  <c r="Q227" i="11"/>
  <c r="Q206" i="11"/>
  <c r="Q212" i="11"/>
  <c r="Q208" i="11"/>
  <c r="Q237" i="11"/>
  <c r="Q228" i="11"/>
  <c r="Q221" i="11"/>
  <c r="Q216" i="11"/>
  <c r="Q232" i="11"/>
  <c r="Q222" i="11"/>
  <c r="Q236" i="11"/>
  <c r="Q213" i="11"/>
  <c r="Q224" i="11"/>
  <c r="Q241" i="11"/>
  <c r="Q229" i="11"/>
  <c r="Q240" i="11"/>
  <c r="Q203" i="11"/>
  <c r="Q223" i="11"/>
  <c r="Q239" i="11"/>
  <c r="Q209" i="11"/>
  <c r="Q211" i="11"/>
  <c r="Q207" i="11"/>
  <c r="Q210" i="11"/>
  <c r="Q238" i="11"/>
  <c r="Q234" i="11"/>
  <c r="Q218" i="11"/>
  <c r="E2297" i="11" l="1"/>
  <c r="E3038" i="11"/>
  <c r="E3115" i="11"/>
  <c r="E1439" i="11"/>
  <c r="E2667" i="11"/>
  <c r="E987" i="11"/>
  <c r="E1919" i="11"/>
  <c r="E554" i="11"/>
  <c r="E269" i="11"/>
  <c r="E1737" i="11"/>
  <c r="E1147" i="11"/>
  <c r="E1078" i="11"/>
  <c r="E838" i="11"/>
  <c r="E1067" i="11"/>
  <c r="E1587" i="11"/>
  <c r="E1817" i="11"/>
  <c r="E1297" i="11"/>
  <c r="E997" i="11"/>
  <c r="E1757" i="11"/>
  <c r="E3107" i="11"/>
  <c r="E2277" i="11"/>
  <c r="E2147" i="11"/>
  <c r="E719" i="11"/>
  <c r="E80" i="11"/>
  <c r="E678" i="11"/>
  <c r="E352" i="11"/>
  <c r="E647" i="11"/>
  <c r="E946" i="11"/>
  <c r="E1958" i="11"/>
  <c r="E2993" i="11"/>
  <c r="E2437" i="11"/>
  <c r="E2399" i="11"/>
  <c r="E2827" i="11"/>
  <c r="E384" i="11"/>
  <c r="E2507" i="11"/>
  <c r="E1638" i="11"/>
  <c r="E234" i="11"/>
  <c r="E2057" i="11"/>
  <c r="E2337" i="11"/>
  <c r="E1798" i="11"/>
  <c r="E72" i="11"/>
  <c r="E1117" i="11"/>
  <c r="E927" i="11"/>
  <c r="E1016" i="11"/>
  <c r="E1877" i="11"/>
  <c r="E1278" i="11"/>
  <c r="E857" i="11"/>
  <c r="E112" i="11"/>
  <c r="E287" i="11"/>
  <c r="E1986" i="11"/>
  <c r="E312" i="11"/>
  <c r="E208" i="11"/>
  <c r="E2758" i="11"/>
  <c r="E2117" i="11"/>
  <c r="E2717" i="11"/>
  <c r="E1333" i="11"/>
  <c r="E1544" i="11"/>
  <c r="E2638" i="11"/>
  <c r="E2377" i="11"/>
  <c r="E917" i="11"/>
  <c r="E2917" i="11"/>
  <c r="E2557" i="11"/>
  <c r="E1774" i="11"/>
  <c r="E2798" i="11"/>
  <c r="E2177" i="11"/>
  <c r="E2719" i="11"/>
  <c r="E2267" i="11"/>
  <c r="E2753" i="11"/>
  <c r="E798" i="11"/>
  <c r="E2637" i="11"/>
  <c r="E3234" i="11"/>
  <c r="E61" i="11"/>
  <c r="E179" i="11"/>
  <c r="E2415" i="11"/>
  <c r="E2872" i="11"/>
  <c r="E858" i="11"/>
  <c r="E1560" i="11"/>
  <c r="E2587" i="11"/>
  <c r="E2453" i="11"/>
  <c r="E925" i="11"/>
  <c r="E1852" i="11"/>
  <c r="E1511" i="11"/>
  <c r="E35" i="11"/>
  <c r="E3329" i="11"/>
  <c r="E2298" i="11"/>
  <c r="E848" i="11"/>
  <c r="E1000" i="11"/>
  <c r="E2429" i="11"/>
  <c r="E1178" i="11"/>
  <c r="E1113" i="11"/>
  <c r="E2628" i="11"/>
  <c r="E2685" i="11"/>
  <c r="E2421" i="11"/>
  <c r="E734" i="11"/>
  <c r="E1296" i="11"/>
  <c r="E432" i="11"/>
  <c r="E1968" i="11"/>
  <c r="E749" i="11"/>
  <c r="E3161" i="11"/>
  <c r="E2723" i="11"/>
  <c r="E376" i="11"/>
  <c r="E1918" i="11"/>
  <c r="E3003" i="11"/>
  <c r="E1599" i="11"/>
  <c r="E788" i="11"/>
  <c r="E950" i="11"/>
  <c r="E148" i="11"/>
  <c r="E823" i="11"/>
  <c r="E1945" i="11"/>
  <c r="E843" i="11"/>
  <c r="E756" i="11"/>
  <c r="E1900" i="11"/>
  <c r="E2019" i="11"/>
  <c r="E328" i="11"/>
  <c r="E2668" i="11"/>
  <c r="E2506" i="11"/>
  <c r="E2450" i="11"/>
  <c r="E2354" i="11"/>
  <c r="E1181" i="11"/>
  <c r="E374" i="11"/>
  <c r="E2601" i="11"/>
  <c r="E1989" i="11"/>
  <c r="E2778" i="11"/>
  <c r="E2670" i="11"/>
  <c r="E2991" i="11"/>
  <c r="E990" i="11"/>
  <c r="E23" i="11"/>
  <c r="E2268" i="11"/>
  <c r="E452" i="11"/>
  <c r="E2206" i="11"/>
  <c r="E2459" i="11"/>
  <c r="E2730" i="11"/>
  <c r="E2789" i="11"/>
  <c r="E762" i="11"/>
  <c r="E2358" i="11"/>
  <c r="E475" i="11"/>
  <c r="E3047" i="11"/>
  <c r="E1974" i="11"/>
  <c r="E2301" i="11"/>
  <c r="E3265" i="11"/>
  <c r="E1926" i="11"/>
  <c r="E426" i="11"/>
  <c r="E3128" i="11"/>
  <c r="E1745" i="11"/>
  <c r="E2341" i="11"/>
  <c r="E2651" i="11"/>
  <c r="E422" i="11"/>
  <c r="E1841" i="11"/>
  <c r="E2574" i="11"/>
  <c r="E1375" i="11"/>
  <c r="E2245" i="11"/>
  <c r="E789" i="11"/>
  <c r="E2175" i="11"/>
  <c r="E132" i="11"/>
  <c r="E2900" i="11"/>
  <c r="E2622" i="11"/>
  <c r="E1419" i="11"/>
  <c r="E1129" i="11"/>
  <c r="E1899" i="11"/>
  <c r="E2692" i="11"/>
  <c r="E1106" i="11"/>
  <c r="E3299" i="11"/>
  <c r="E1572" i="11"/>
  <c r="E3301" i="11"/>
  <c r="E691" i="11"/>
  <c r="E2402" i="11"/>
  <c r="E220" i="11"/>
  <c r="E1058" i="11"/>
  <c r="E3279" i="11"/>
  <c r="E2675" i="11"/>
  <c r="E353" i="11"/>
  <c r="E889" i="11"/>
  <c r="E190" i="11"/>
  <c r="E809" i="11"/>
  <c r="E3104" i="11"/>
  <c r="E2824" i="11"/>
  <c r="E1174" i="11"/>
  <c r="E2495" i="11"/>
  <c r="E1089" i="11"/>
  <c r="E872" i="11"/>
  <c r="E3203" i="11"/>
  <c r="E1861" i="11"/>
  <c r="E1533" i="11"/>
  <c r="E1474" i="11"/>
  <c r="E2669" i="11"/>
  <c r="E912" i="11"/>
  <c r="E1024" i="11"/>
  <c r="E2096" i="11"/>
  <c r="E462" i="11"/>
  <c r="E2551" i="11"/>
  <c r="E38" i="11"/>
  <c r="E1750" i="11"/>
  <c r="E2684" i="11"/>
  <c r="E1504" i="11"/>
  <c r="E2746" i="11"/>
  <c r="E1720" i="11"/>
  <c r="E1246" i="11"/>
  <c r="E2326" i="11"/>
  <c r="E1601" i="11"/>
  <c r="E2229" i="11"/>
  <c r="E1463" i="11"/>
  <c r="E1686" i="11"/>
  <c r="E2254" i="11"/>
  <c r="E3184" i="11"/>
  <c r="E2041" i="11"/>
  <c r="E2844" i="11"/>
  <c r="E2845" i="11"/>
  <c r="E2443" i="11"/>
  <c r="E470" i="11"/>
  <c r="E2812" i="11"/>
  <c r="E2772" i="11"/>
  <c r="E3182" i="11"/>
  <c r="E448" i="11"/>
  <c r="E2121" i="11"/>
  <c r="E227" i="11"/>
  <c r="E2697" i="11"/>
  <c r="E908" i="11"/>
  <c r="E268" i="11"/>
  <c r="E1402" i="11"/>
  <c r="E3245" i="11"/>
  <c r="E2882" i="11"/>
  <c r="E1316" i="11"/>
  <c r="E2339" i="11"/>
  <c r="E703" i="11"/>
  <c r="E3264" i="11"/>
  <c r="E411" i="11"/>
  <c r="E3296" i="11"/>
  <c r="E2604" i="11"/>
  <c r="E3076" i="11"/>
  <c r="E280" i="11"/>
  <c r="E1570" i="11"/>
  <c r="E2782" i="11"/>
  <c r="E2722" i="11"/>
  <c r="E1101" i="11"/>
  <c r="E2828" i="11"/>
  <c r="E1334" i="11"/>
  <c r="E1819" i="11"/>
  <c r="E2027" i="11"/>
  <c r="E732" i="11"/>
  <c r="E1482" i="11"/>
  <c r="E2220" i="11"/>
  <c r="E2569" i="11"/>
  <c r="E3160" i="11"/>
  <c r="E1002" i="11"/>
  <c r="E1036" i="11"/>
  <c r="E1205" i="11"/>
  <c r="E1493" i="11"/>
  <c r="E1704" i="11"/>
  <c r="E240" i="11"/>
  <c r="E959" i="11"/>
  <c r="E1244" i="11"/>
  <c r="E2338" i="11"/>
  <c r="E2217" i="11"/>
  <c r="E2973" i="11"/>
  <c r="E1274" i="11"/>
  <c r="E2361" i="11"/>
  <c r="E3210" i="11"/>
  <c r="E2525" i="11"/>
  <c r="E941" i="11"/>
  <c r="E2640" i="11"/>
  <c r="E2202" i="11"/>
  <c r="E1043" i="11"/>
  <c r="E725" i="11"/>
  <c r="E2322" i="11"/>
  <c r="E1456" i="11"/>
  <c r="E2164" i="11"/>
  <c r="E401" i="11"/>
  <c r="E1432" i="11"/>
  <c r="E2571" i="11"/>
  <c r="E2582" i="11"/>
  <c r="E700" i="11"/>
  <c r="E938" i="11"/>
  <c r="E2203" i="11"/>
  <c r="E3125" i="11"/>
  <c r="E1690" i="11"/>
  <c r="E2865" i="11"/>
  <c r="E2841" i="11"/>
  <c r="E2642" i="11"/>
  <c r="E1379" i="11"/>
  <c r="E2976" i="11"/>
  <c r="E1913" i="11"/>
  <c r="E1238" i="11"/>
  <c r="E1980" i="11"/>
  <c r="E2609" i="11"/>
  <c r="E1523" i="11"/>
  <c r="E3194" i="11"/>
  <c r="E1546" i="11"/>
  <c r="E1606" i="11"/>
  <c r="E1766" i="11"/>
  <c r="E2151" i="11"/>
  <c r="E2623" i="11"/>
  <c r="E1552" i="11"/>
  <c r="E3232" i="11"/>
  <c r="E2030" i="11"/>
  <c r="E156" i="11"/>
  <c r="E2414" i="11"/>
  <c r="E2823" i="11"/>
  <c r="E468" i="11"/>
  <c r="E1290" i="11"/>
  <c r="E1503" i="11"/>
  <c r="E2868" i="11"/>
  <c r="E1872" i="11"/>
  <c r="E940" i="11"/>
  <c r="E444" i="11"/>
  <c r="E103" i="11"/>
  <c r="E634" i="11"/>
  <c r="E97" i="11"/>
  <c r="E3159" i="11"/>
  <c r="E2741" i="11"/>
  <c r="E3162" i="11"/>
  <c r="E2508" i="11"/>
  <c r="E2703" i="11"/>
  <c r="E241" i="11"/>
  <c r="E924" i="11"/>
  <c r="E2610" i="11"/>
  <c r="E1175" i="11"/>
  <c r="E2492" i="11"/>
  <c r="E657" i="11"/>
  <c r="E2464" i="11"/>
  <c r="E581" i="11"/>
  <c r="E2087" i="11"/>
  <c r="E153" i="11"/>
  <c r="E1905" i="11"/>
  <c r="E2867" i="11"/>
  <c r="E3026" i="11"/>
  <c r="E3236" i="11"/>
  <c r="E805" i="11"/>
  <c r="E1965" i="11"/>
  <c r="E2904" i="11"/>
  <c r="E2384" i="11"/>
  <c r="E3180" i="11"/>
  <c r="E2892" i="11"/>
  <c r="E2303" i="11"/>
  <c r="E1592" i="11"/>
  <c r="E3094" i="11"/>
  <c r="E1513" i="11"/>
  <c r="E1121" i="11"/>
  <c r="E633" i="11"/>
  <c r="E2308" i="11"/>
  <c r="E2436" i="11"/>
  <c r="E2347" i="11"/>
  <c r="E305" i="11"/>
  <c r="E932" i="11"/>
  <c r="E1815" i="11"/>
  <c r="E2353" i="11"/>
  <c r="E1261" i="11"/>
  <c r="E494" i="11"/>
  <c r="E853" i="11"/>
  <c r="E1391" i="11"/>
  <c r="E1566" i="11"/>
  <c r="E2829" i="11"/>
  <c r="E3288" i="11"/>
  <c r="E1735" i="11"/>
  <c r="E1868" i="11"/>
  <c r="E228" i="11"/>
  <c r="E836" i="11"/>
  <c r="E1173" i="11"/>
  <c r="E1783" i="11"/>
  <c r="E3271" i="11"/>
  <c r="E120" i="11"/>
  <c r="E1257" i="11"/>
  <c r="E2615" i="11"/>
  <c r="E1376" i="11"/>
  <c r="E1776" i="11"/>
  <c r="E2123" i="11"/>
  <c r="E98" i="11"/>
  <c r="E2314" i="11"/>
  <c r="E2392" i="11"/>
  <c r="E1652" i="11"/>
  <c r="E1949" i="11"/>
  <c r="E2550" i="11"/>
  <c r="E1251" i="11"/>
  <c r="E2070" i="11"/>
  <c r="E891" i="11"/>
  <c r="E713" i="11"/>
  <c r="E528" i="11"/>
  <c r="E1189" i="11"/>
  <c r="E323" i="11"/>
  <c r="E3127" i="11"/>
  <c r="E2526" i="11"/>
  <c r="E1940" i="11"/>
  <c r="E2432" i="11"/>
  <c r="E2979" i="11"/>
  <c r="E3151" i="11"/>
  <c r="E2768" i="11"/>
  <c r="E463" i="11"/>
  <c r="E3295" i="11"/>
  <c r="E1033" i="11"/>
  <c r="E714" i="11"/>
  <c r="E2822" i="11"/>
  <c r="E2725" i="11"/>
  <c r="E2908" i="11"/>
  <c r="E3011" i="11"/>
  <c r="E979" i="11"/>
  <c r="E3260" i="11"/>
  <c r="E2910" i="11"/>
  <c r="E3205" i="11"/>
  <c r="E119" i="11"/>
  <c r="E2715" i="11"/>
  <c r="E1610" i="11"/>
  <c r="E666" i="11"/>
  <c r="E1498" i="11"/>
  <c r="E707" i="11"/>
  <c r="E2500" i="11"/>
  <c r="E1679" i="11"/>
  <c r="E1721" i="11"/>
  <c r="E2598" i="11"/>
  <c r="E2472" i="11"/>
  <c r="E595" i="11"/>
  <c r="E1104" i="11"/>
  <c r="E3289" i="11"/>
  <c r="E502" i="11"/>
  <c r="E2657" i="11"/>
  <c r="E561" i="11"/>
  <c r="E1241" i="11"/>
  <c r="E3124" i="11"/>
  <c r="E1115" i="11"/>
  <c r="E3148" i="11"/>
  <c r="E3294" i="11"/>
  <c r="E2055" i="11"/>
  <c r="E644" i="11"/>
  <c r="E1870" i="11"/>
  <c r="E1028" i="11"/>
  <c r="E93" i="11"/>
  <c r="E2783" i="11"/>
  <c r="E2340" i="11"/>
  <c r="E1046" i="11"/>
  <c r="E1532" i="11"/>
  <c r="E2606" i="11"/>
  <c r="E291" i="11"/>
  <c r="E559" i="11"/>
  <c r="E3213" i="11"/>
  <c r="E106" i="11"/>
  <c r="E3024" i="11"/>
  <c r="E3305" i="11"/>
  <c r="E936" i="11"/>
  <c r="E2014" i="11"/>
  <c r="E3122" i="11"/>
  <c r="E160" i="11"/>
  <c r="E1659" i="11"/>
  <c r="E3083" i="11"/>
  <c r="E1954" i="11"/>
  <c r="E254" i="11"/>
  <c r="E2710" i="11"/>
  <c r="E2342" i="11"/>
  <c r="E1662" i="11"/>
  <c r="E2417" i="11"/>
  <c r="E226" i="11"/>
  <c r="E402" i="11"/>
  <c r="E1305" i="11"/>
  <c r="E1874" i="11"/>
  <c r="E2081" i="11"/>
  <c r="E1952" i="11"/>
  <c r="E1156" i="11"/>
  <c r="E548" i="11"/>
  <c r="E2483" i="11"/>
  <c r="E508" i="11"/>
  <c r="E2863" i="11"/>
  <c r="E2662" i="11"/>
  <c r="E2995" i="11"/>
  <c r="E1929" i="11"/>
  <c r="E755" i="11"/>
  <c r="E2040" i="11"/>
  <c r="E1452" i="11"/>
  <c r="E389" i="11"/>
  <c r="E895" i="11"/>
  <c r="E2200" i="11"/>
  <c r="E2114" i="11"/>
  <c r="E1769" i="11"/>
  <c r="E632" i="11"/>
  <c r="E171" i="11"/>
  <c r="E3045" i="11"/>
  <c r="E1922" i="11"/>
  <c r="E44" i="11"/>
  <c r="E2966" i="11"/>
  <c r="E3221" i="11"/>
  <c r="E542" i="11"/>
  <c r="E118" i="11"/>
  <c r="E1414" i="11"/>
  <c r="E738" i="11"/>
  <c r="E672" i="11"/>
  <c r="E828" i="11"/>
  <c r="E2363" i="11"/>
  <c r="E1530" i="11"/>
  <c r="E2452" i="11"/>
  <c r="E3005" i="11"/>
  <c r="E274" i="11"/>
  <c r="E878" i="11"/>
  <c r="E2002" i="11"/>
  <c r="E2576" i="11"/>
  <c r="E1321" i="11"/>
  <c r="E1931" i="11"/>
  <c r="E2998" i="11"/>
  <c r="E537" i="11"/>
  <c r="E2977" i="11"/>
  <c r="E3178" i="11"/>
  <c r="E3031" i="11"/>
  <c r="E3099" i="11"/>
  <c r="E188" i="11"/>
  <c r="E2922" i="11"/>
  <c r="E803" i="11"/>
  <c r="E2155" i="11"/>
  <c r="E1753" i="11"/>
  <c r="E1360" i="11"/>
  <c r="E2286" i="11"/>
  <c r="E1199" i="11"/>
  <c r="E2911" i="11"/>
  <c r="E1886" i="11"/>
  <c r="E2810" i="11"/>
  <c r="E790" i="11"/>
  <c r="E1829" i="11"/>
  <c r="E117" i="11"/>
  <c r="E722" i="11"/>
  <c r="E1703" i="11"/>
  <c r="E2272" i="11"/>
  <c r="E2846" i="11"/>
  <c r="E1032" i="11"/>
  <c r="E2624" i="11"/>
  <c r="E3220" i="11"/>
  <c r="E2137" i="11"/>
  <c r="E2318" i="11"/>
  <c r="E2688" i="11"/>
  <c r="E1761" i="11"/>
  <c r="E710" i="11"/>
  <c r="E3174" i="11"/>
  <c r="E2263" i="11"/>
  <c r="E588" i="11"/>
  <c r="E2660" i="11"/>
  <c r="E2149" i="11"/>
  <c r="E2889" i="11"/>
  <c r="E1398" i="11"/>
  <c r="E1213" i="11"/>
  <c r="E2843" i="11"/>
  <c r="E1937" i="11"/>
  <c r="E2543" i="11"/>
  <c r="E1338" i="11"/>
  <c r="E2588" i="11"/>
  <c r="E514" i="11"/>
  <c r="E1708" i="11"/>
  <c r="E1803" i="11"/>
  <c r="E1578" i="11"/>
  <c r="E2295" i="11"/>
  <c r="E3171" i="11"/>
  <c r="E723" i="11"/>
  <c r="E2280" i="11"/>
  <c r="E505" i="11"/>
  <c r="E1444" i="11"/>
  <c r="E2281" i="11"/>
  <c r="E2006" i="11"/>
  <c r="E718" i="11"/>
  <c r="E2075" i="11"/>
  <c r="E2382" i="11"/>
  <c r="E1515" i="11"/>
  <c r="E300" i="11"/>
  <c r="E1010" i="11"/>
  <c r="E3292" i="11"/>
  <c r="E1928" i="11"/>
  <c r="E3250" i="11"/>
  <c r="E2705" i="11"/>
  <c r="E1196" i="11"/>
  <c r="E2951" i="11"/>
  <c r="E1680" i="11"/>
  <c r="E1590" i="11"/>
  <c r="E3218" i="11"/>
  <c r="E1441" i="11"/>
  <c r="E513" i="11"/>
  <c r="E1311" i="11"/>
  <c r="E1095" i="11"/>
  <c r="E3068" i="11"/>
  <c r="E1458" i="11"/>
  <c r="E2125" i="11"/>
  <c r="E466" i="11"/>
  <c r="E2119" i="11"/>
  <c r="E1924" i="11"/>
  <c r="E3199" i="11"/>
  <c r="E2127" i="11"/>
  <c r="E1155" i="11"/>
  <c r="E2848" i="11"/>
  <c r="E2101" i="11"/>
  <c r="E683" i="11"/>
  <c r="E2672" i="11"/>
  <c r="E306" i="11"/>
  <c r="E1596" i="11"/>
  <c r="E3261" i="11"/>
  <c r="E178" i="11"/>
  <c r="E776" i="11"/>
  <c r="E1242" i="11"/>
  <c r="E2990" i="11"/>
  <c r="E1962" i="11"/>
  <c r="E260" i="11"/>
  <c r="E1770" i="11"/>
  <c r="E806" i="11"/>
  <c r="E1934" i="11"/>
  <c r="E2135" i="11"/>
  <c r="E2826" i="11"/>
  <c r="E2473" i="11"/>
  <c r="E2748" i="11"/>
  <c r="E1671" i="11"/>
  <c r="E1555" i="11"/>
  <c r="E1071" i="11"/>
  <c r="E2555" i="11"/>
  <c r="E1820" i="11"/>
  <c r="E1263" i="11"/>
  <c r="E1168" i="11"/>
  <c r="E2365" i="11"/>
  <c r="E2145" i="11"/>
  <c r="E1300" i="11"/>
  <c r="E1328" i="11"/>
  <c r="E2165" i="11"/>
  <c r="E1324" i="11"/>
  <c r="E1602" i="11"/>
  <c r="E26" i="11"/>
  <c r="E2887" i="11"/>
  <c r="E2759" i="11"/>
  <c r="E1582" i="11"/>
  <c r="E1448" i="11"/>
  <c r="E2735" i="11"/>
  <c r="E2441" i="11"/>
  <c r="E2926" i="11"/>
  <c r="E1865" i="11"/>
  <c r="E1298" i="11"/>
  <c r="E3193" i="11"/>
  <c r="E2150" i="11"/>
  <c r="E2470" i="11"/>
  <c r="E1486" i="11"/>
  <c r="E2093" i="11"/>
  <c r="E1158" i="11"/>
  <c r="E2957" i="11"/>
  <c r="E46" i="11"/>
  <c r="E2120" i="11"/>
  <c r="E1912" i="11"/>
  <c r="E2132" i="11"/>
  <c r="E1053" i="11"/>
  <c r="E2065" i="11"/>
  <c r="E1892" i="11"/>
  <c r="E2791" i="11"/>
  <c r="E2652" i="11"/>
  <c r="E905" i="11"/>
  <c r="E731" i="11"/>
  <c r="E2425" i="11"/>
  <c r="E771" i="11"/>
  <c r="E1615" i="11"/>
  <c r="E2577" i="11"/>
  <c r="E761" i="11"/>
  <c r="E778" i="11"/>
  <c r="E1825" i="11"/>
  <c r="E1137" i="11"/>
  <c r="E3041" i="11"/>
  <c r="E1418" i="11"/>
  <c r="E141" i="11"/>
  <c r="E1489" i="11"/>
  <c r="E1970" i="11"/>
  <c r="E971" i="11"/>
  <c r="E1383" i="11"/>
  <c r="E584" i="11"/>
  <c r="E236" i="11"/>
  <c r="E481" i="11"/>
  <c r="E603" i="11"/>
  <c r="E449" i="11"/>
  <c r="E952" i="11"/>
  <c r="E1410" i="11"/>
  <c r="E2050" i="11"/>
  <c r="E2594" i="11"/>
  <c r="E2258" i="11"/>
  <c r="E2645" i="11"/>
  <c r="E899" i="11"/>
  <c r="E833" i="11"/>
  <c r="E2246" i="11"/>
  <c r="E1134" i="11"/>
  <c r="E3227" i="11"/>
  <c r="E2345" i="11"/>
  <c r="E3082" i="11"/>
  <c r="E2608" i="11"/>
  <c r="E3321" i="11"/>
  <c r="E1449" i="11"/>
  <c r="E2572" i="11"/>
  <c r="E821" i="11"/>
  <c r="E2866" i="11"/>
  <c r="E3322" i="11"/>
  <c r="E2118" i="11"/>
  <c r="E1017" i="11"/>
  <c r="E2706" i="11"/>
  <c r="E516" i="11"/>
  <c r="E333" i="11"/>
  <c r="E1678" i="11"/>
  <c r="E2744" i="11"/>
  <c r="E954" i="11"/>
  <c r="E493" i="11"/>
  <c r="E618" i="11"/>
  <c r="E2158" i="11"/>
  <c r="E2546" i="11"/>
  <c r="E958" i="11"/>
  <c r="E1354" i="11"/>
  <c r="E2975" i="11"/>
  <c r="E1273" i="11"/>
  <c r="E2037" i="11"/>
  <c r="E694" i="11"/>
  <c r="E1478" i="11"/>
  <c r="E199" i="11"/>
  <c r="E599" i="11"/>
  <c r="E2238" i="11"/>
  <c r="E1098" i="11"/>
  <c r="E149" i="11"/>
  <c r="E378" i="11"/>
  <c r="E586" i="11"/>
  <c r="E1787" i="11"/>
  <c r="E2915" i="11"/>
  <c r="E1034" i="11"/>
  <c r="E3189" i="11"/>
  <c r="E2398" i="11"/>
  <c r="E1562" i="11"/>
  <c r="E2312" i="11"/>
  <c r="E2937" i="11"/>
  <c r="E3073" i="11"/>
  <c r="E162" i="11"/>
  <c r="E78" i="11"/>
  <c r="E399" i="11"/>
  <c r="E1318" i="11"/>
  <c r="E2197" i="11"/>
  <c r="E124" i="11"/>
  <c r="E2466" i="11"/>
  <c r="E1497" i="11"/>
  <c r="E298" i="11"/>
  <c r="E2627" i="11"/>
  <c r="E787" i="11"/>
  <c r="E1897" i="11"/>
  <c r="E1834" i="11"/>
  <c r="E266" i="11"/>
  <c r="E977" i="11"/>
  <c r="E1187" i="11"/>
  <c r="E1996" i="11"/>
  <c r="E1392" i="11"/>
  <c r="E2796" i="11"/>
  <c r="E1177" i="11"/>
  <c r="E2879" i="11"/>
  <c r="E2479" i="11"/>
  <c r="E414" i="11"/>
  <c r="E772" i="11"/>
  <c r="E1554" i="11"/>
  <c r="E2558" i="11"/>
  <c r="E314" i="11"/>
  <c r="E1977" i="11"/>
  <c r="E319" i="11"/>
  <c r="E1867" i="11"/>
  <c r="E557" i="11"/>
  <c r="E638" i="11"/>
  <c r="E1624" i="11"/>
  <c r="E63" i="11"/>
  <c r="E3027" i="11"/>
  <c r="E1357" i="11"/>
  <c r="E244" i="11"/>
  <c r="E143" i="11"/>
  <c r="E624" i="11"/>
  <c r="E344" i="11"/>
  <c r="E1558" i="11"/>
  <c r="E169" i="11"/>
  <c r="E84" i="11"/>
  <c r="E2266" i="11"/>
  <c r="E164" i="11"/>
  <c r="E1577" i="11"/>
  <c r="E284" i="11"/>
  <c r="E2718" i="11"/>
  <c r="E2234" i="11"/>
  <c r="E1312" i="11"/>
  <c r="E2438" i="11"/>
  <c r="E249" i="11"/>
  <c r="E176" i="11"/>
  <c r="E893" i="11"/>
  <c r="E2393" i="11"/>
  <c r="E867" i="11"/>
  <c r="E387" i="11"/>
  <c r="E2777" i="11"/>
  <c r="E1198" i="11"/>
  <c r="E327" i="11"/>
  <c r="E2629" i="11"/>
  <c r="E1656" i="11"/>
  <c r="E3258" i="11"/>
  <c r="E2686" i="11"/>
  <c r="E1343" i="11"/>
  <c r="E2188" i="11"/>
  <c r="E2362" i="11"/>
  <c r="E2766" i="11"/>
  <c r="E2503" i="11"/>
  <c r="E2734" i="11"/>
  <c r="E2205" i="11"/>
  <c r="E2162" i="11"/>
  <c r="E2694" i="11"/>
  <c r="E469" i="11"/>
  <c r="E1471" i="11"/>
  <c r="E1699" i="11"/>
  <c r="E60" i="11"/>
  <c r="E698" i="11"/>
  <c r="E1828" i="11"/>
  <c r="E711" i="11"/>
  <c r="E1983" i="11"/>
  <c r="E363" i="11"/>
  <c r="E83" i="11"/>
  <c r="E2762" i="11"/>
  <c r="E2864" i="11"/>
  <c r="E2961" i="11"/>
  <c r="E1920" i="11"/>
  <c r="E2299" i="11"/>
  <c r="E1710" i="11"/>
  <c r="E435" i="11"/>
  <c r="E372" i="11"/>
  <c r="E304" i="11"/>
  <c r="E3298" i="11"/>
  <c r="E1613" i="11"/>
  <c r="E890" i="11"/>
  <c r="E1472" i="11"/>
  <c r="E1064" i="11"/>
  <c r="E1583" i="11"/>
  <c r="E3208" i="11"/>
  <c r="E1893" i="11"/>
  <c r="E1854" i="11"/>
  <c r="E1813" i="11"/>
  <c r="E1470" i="11"/>
  <c r="E1579" i="11"/>
  <c r="E2771" i="11"/>
  <c r="E993" i="11"/>
  <c r="E3312" i="11"/>
  <c r="E429" i="11"/>
  <c r="E1675" i="11"/>
  <c r="E2964" i="11"/>
  <c r="E701" i="11"/>
  <c r="E2745" i="11"/>
  <c r="E2580" i="11"/>
  <c r="E686" i="11"/>
  <c r="E2391" i="11"/>
  <c r="E2327" i="11"/>
  <c r="E2278" i="11"/>
  <c r="E3126" i="11"/>
  <c r="E480" i="11"/>
  <c r="E1378" i="11"/>
  <c r="E2515" i="11"/>
  <c r="E2024" i="11"/>
  <c r="E3071" i="11"/>
  <c r="E2085" i="11"/>
  <c r="E2324" i="11"/>
  <c r="E1109" i="11"/>
  <c r="E1023" i="11"/>
  <c r="E3136" i="11"/>
  <c r="E1584" i="11"/>
  <c r="E3181" i="11"/>
  <c r="E75" i="11"/>
  <c r="E1128" i="11"/>
  <c r="E1275" i="11"/>
  <c r="E6" i="11"/>
  <c r="E675" i="11"/>
  <c r="E2954" i="11"/>
  <c r="E1122" i="11"/>
  <c r="E2641" i="11"/>
  <c r="E3170" i="11"/>
  <c r="E1723" i="11"/>
  <c r="E3150" i="11"/>
  <c r="E2636" i="11"/>
  <c r="E1741" i="11"/>
  <c r="E571" i="11"/>
  <c r="E1715" i="11"/>
  <c r="E410" i="11"/>
  <c r="E1421" i="11"/>
  <c r="E2009" i="11"/>
  <c r="E3034" i="11"/>
  <c r="E2575" i="11"/>
  <c r="E129" i="11"/>
  <c r="E1611" i="11"/>
  <c r="E1475" i="11"/>
  <c r="E1286" i="11"/>
  <c r="E3211" i="11"/>
  <c r="E1725" i="11"/>
  <c r="E1331" i="11"/>
  <c r="E2233" i="11"/>
  <c r="E265" i="11"/>
  <c r="E1445" i="11"/>
  <c r="E2323" i="11"/>
  <c r="E364" i="11"/>
  <c r="E2227" i="11"/>
  <c r="E1165" i="11"/>
  <c r="E2509" i="11"/>
  <c r="E128" i="11"/>
  <c r="E845" i="11"/>
  <c r="E3244" i="11"/>
  <c r="E2618" i="11"/>
  <c r="E1643" i="11"/>
  <c r="E3051" i="11"/>
  <c r="E296" i="11"/>
  <c r="E2307" i="11"/>
  <c r="E1657" i="11"/>
  <c r="E1405" i="11"/>
  <c r="E2794" i="11"/>
  <c r="E775" i="11"/>
  <c r="E816" i="11"/>
  <c r="E1003" i="11"/>
  <c r="E3239" i="11"/>
  <c r="E3049" i="11"/>
  <c r="E642" i="11"/>
  <c r="E1818" i="11"/>
  <c r="E2924" i="11"/>
  <c r="E1603" i="11"/>
  <c r="E802" i="11"/>
  <c r="E2765" i="11"/>
  <c r="E2394" i="11"/>
  <c r="E1235" i="11"/>
  <c r="E682" i="11"/>
  <c r="E1614" i="11"/>
  <c r="E79" i="11"/>
  <c r="E472" i="11"/>
  <c r="E3108" i="11"/>
  <c r="E3242" i="11"/>
  <c r="E2049" i="11"/>
  <c r="E278" i="11"/>
  <c r="E555" i="11"/>
  <c r="E1795" i="11"/>
  <c r="E1142" i="11"/>
  <c r="E1180" i="11"/>
  <c r="E1878" i="11"/>
  <c r="E2518" i="11"/>
  <c r="E3098" i="11"/>
  <c r="E888" i="11"/>
  <c r="E635" i="11"/>
  <c r="E1943" i="11"/>
  <c r="E969" i="11"/>
  <c r="E1736" i="11"/>
  <c r="E687" i="11"/>
  <c r="E3155" i="11"/>
  <c r="E395" i="11"/>
  <c r="E1038" i="11"/>
  <c r="E1040" i="11"/>
  <c r="E875" i="11"/>
  <c r="E3140" i="11"/>
  <c r="E1705" i="11"/>
  <c r="E2400" i="11"/>
  <c r="E1243" i="11"/>
  <c r="E70" i="11"/>
  <c r="E3313" i="11"/>
  <c r="E1622" i="11"/>
  <c r="E699" i="11"/>
  <c r="E1559" i="11"/>
  <c r="E1651" i="11"/>
  <c r="E2561" i="11"/>
  <c r="E2018" i="11"/>
  <c r="E919" i="11"/>
  <c r="E688" i="11"/>
  <c r="E663" i="11"/>
  <c r="E1633" i="11"/>
  <c r="E1069" i="11"/>
  <c r="E740" i="11"/>
  <c r="E1979" i="11"/>
  <c r="E2447" i="11"/>
  <c r="E2219" i="11"/>
  <c r="E1976" i="11"/>
  <c r="E1322" i="11"/>
  <c r="E3284" i="11"/>
  <c r="E2704" i="11"/>
  <c r="E2182" i="11"/>
  <c r="E2253" i="11"/>
  <c r="E1048" i="11"/>
  <c r="E1066" i="11"/>
  <c r="E1840" i="11"/>
  <c r="E1154" i="11"/>
  <c r="E16" i="11"/>
  <c r="E2107" i="11"/>
  <c r="E2701" i="11"/>
  <c r="E1460" i="11"/>
  <c r="E1362" i="11"/>
  <c r="E1426" i="11"/>
  <c r="E639" i="11"/>
  <c r="E999" i="11"/>
  <c r="E2236" i="11"/>
  <c r="E2643" i="11"/>
  <c r="E87" i="11"/>
  <c r="E1062" i="11"/>
  <c r="E1396" i="11"/>
  <c r="E898" i="11"/>
  <c r="E779" i="11"/>
  <c r="E336" i="11"/>
  <c r="E2184" i="11"/>
  <c r="E968" i="11"/>
  <c r="E1271" i="11"/>
  <c r="E653" i="11"/>
  <c r="E1303" i="11"/>
  <c r="E989" i="11"/>
  <c r="E1248" i="11"/>
  <c r="E1108" i="11"/>
  <c r="E105" i="11"/>
  <c r="E2224" i="11"/>
  <c r="E902" i="11"/>
  <c r="E1240" i="11"/>
  <c r="E2613" i="11"/>
  <c r="E225" i="11"/>
  <c r="E2913" i="11"/>
  <c r="E2482" i="11"/>
  <c r="E2485" i="11"/>
  <c r="E2235" i="11"/>
  <c r="E57" i="11"/>
  <c r="E3310" i="11"/>
  <c r="E611" i="11"/>
  <c r="E1319" i="11"/>
  <c r="E478" i="11"/>
  <c r="E110" i="11"/>
  <c r="E1450" i="11"/>
  <c r="E2614" i="11"/>
  <c r="E259" i="11"/>
  <c r="E2213" i="11"/>
  <c r="E1254" i="11"/>
  <c r="E1914" i="11"/>
  <c r="E760" i="11"/>
  <c r="E1849" i="11"/>
  <c r="E856" i="11"/>
  <c r="E1015" i="11"/>
  <c r="E518" i="11"/>
  <c r="E1105" i="11"/>
  <c r="E3192" i="11"/>
  <c r="E2092" i="11"/>
  <c r="E2649" i="11"/>
  <c r="E1455" i="11"/>
  <c r="E1072" i="11"/>
  <c r="E3323" i="11"/>
  <c r="E935" i="11"/>
  <c r="E2463" i="11"/>
  <c r="E2956" i="11"/>
  <c r="E2366" i="11"/>
  <c r="E916" i="11"/>
  <c r="E810" i="11"/>
  <c r="E497" i="11"/>
  <c r="E43" i="11"/>
  <c r="E3002" i="11"/>
  <c r="E102" i="11"/>
  <c r="E2215" i="11"/>
  <c r="E685" i="11"/>
  <c r="E1081" i="11"/>
  <c r="E1993" i="11"/>
  <c r="E2873" i="11"/>
  <c r="E489" i="11"/>
  <c r="E1166" i="11"/>
  <c r="E1728" i="11"/>
  <c r="E3225" i="11"/>
  <c r="E504" i="11"/>
  <c r="E224" i="11"/>
  <c r="E1484" i="11"/>
  <c r="E727" i="11"/>
  <c r="E1863" i="11"/>
  <c r="E884" i="11"/>
  <c r="E2372" i="11"/>
  <c r="E355" i="11"/>
  <c r="E1591" i="11"/>
  <c r="E272" i="11"/>
  <c r="E2942" i="11"/>
  <c r="E2248" i="11"/>
  <c r="E3166" i="11"/>
  <c r="E708" i="11"/>
  <c r="E1981" i="11"/>
  <c r="E53" i="11"/>
  <c r="E972" i="11"/>
  <c r="E2855" i="11"/>
  <c r="E1276" i="11"/>
  <c r="E792" i="11"/>
  <c r="E794" i="11"/>
  <c r="E1170" i="11"/>
  <c r="E2583" i="11"/>
  <c r="E2751" i="11"/>
  <c r="E1972" i="11"/>
  <c r="E2986" i="11"/>
  <c r="E350" i="11"/>
  <c r="E3315" i="11"/>
  <c r="E1844" i="11"/>
  <c r="E841" i="11"/>
  <c r="E1231" i="11"/>
  <c r="E2592" i="11"/>
  <c r="E1792" i="11"/>
  <c r="E2089" i="11"/>
  <c r="E3019" i="11"/>
  <c r="E2360" i="11"/>
  <c r="E175" i="11"/>
  <c r="E2044" i="11"/>
  <c r="E2468" i="11"/>
  <c r="E2743" i="11"/>
  <c r="E428" i="11"/>
  <c r="E1413" i="11"/>
  <c r="E1973" i="11"/>
  <c r="E1564" i="11"/>
  <c r="E1923" i="11"/>
  <c r="E2143" i="11"/>
  <c r="E2971" i="11"/>
  <c r="E3176" i="11"/>
  <c r="E3145" i="11"/>
  <c r="E2218" i="11"/>
  <c r="E2659" i="11"/>
  <c r="E2289" i="11"/>
  <c r="E1575" i="11"/>
  <c r="E3017" i="11"/>
  <c r="E929" i="11"/>
  <c r="E8" i="11"/>
  <c r="E3195" i="11"/>
  <c r="E1518" i="11"/>
  <c r="E2373" i="11"/>
  <c r="E2082" i="11"/>
  <c r="E2194" i="11"/>
  <c r="E343" i="11"/>
  <c r="E332" i="11"/>
  <c r="E3028" i="11"/>
  <c r="E1364" i="11"/>
  <c r="E2343" i="11"/>
  <c r="E746" i="11"/>
  <c r="E885" i="11"/>
  <c r="E2052" i="11"/>
  <c r="E299" i="11"/>
  <c r="E3286" i="11"/>
  <c r="E2654" i="11"/>
  <c r="E1159" i="11"/>
  <c r="E3036" i="11"/>
  <c r="E521" i="11"/>
  <c r="E2222" i="11"/>
  <c r="E2756" i="11"/>
  <c r="E2163" i="11"/>
  <c r="E76" i="11"/>
  <c r="E1726" i="11"/>
  <c r="E1676" i="11"/>
  <c r="E2750" i="11"/>
  <c r="E1738" i="11"/>
  <c r="E457" i="11"/>
  <c r="E2038" i="11"/>
  <c r="E733" i="11"/>
  <c r="E3226" i="11"/>
  <c r="E1609" i="11"/>
  <c r="E1160" i="11"/>
  <c r="E2918" i="11"/>
  <c r="E3147" i="11"/>
  <c r="E1336" i="11"/>
  <c r="E320" i="11"/>
  <c r="E3248" i="11"/>
  <c r="E2516" i="11"/>
  <c r="E1538" i="11"/>
  <c r="E2079" i="11"/>
  <c r="E696" i="11"/>
  <c r="E539" i="11"/>
  <c r="E2586" i="11"/>
  <c r="E2418" i="11"/>
  <c r="E3153" i="11"/>
  <c r="E3254" i="11"/>
  <c r="E3287" i="11"/>
  <c r="E532" i="11"/>
  <c r="E3326" i="11"/>
  <c r="E2619" i="11"/>
  <c r="E526" i="11"/>
  <c r="E1668" i="11"/>
  <c r="E490" i="11"/>
  <c r="E1148" i="11"/>
  <c r="E2655" i="11"/>
  <c r="E276" i="11"/>
  <c r="E1509" i="11"/>
  <c r="E2313" i="11"/>
  <c r="E2728" i="11"/>
  <c r="E3131" i="11"/>
  <c r="E3009" i="11"/>
  <c r="E66" i="11"/>
  <c r="E1429" i="11"/>
  <c r="E221" i="11"/>
  <c r="E2510" i="11"/>
  <c r="E2048" i="11"/>
  <c r="E949" i="11"/>
  <c r="E122" i="11"/>
  <c r="E2674" i="11"/>
  <c r="E2724" i="11"/>
  <c r="E715" i="11"/>
  <c r="E455" i="11"/>
  <c r="E37" i="11"/>
  <c r="E1012" i="11"/>
  <c r="E1801" i="11"/>
  <c r="E1543" i="11"/>
  <c r="E3186" i="11"/>
  <c r="E2321" i="11"/>
  <c r="E3278" i="11"/>
  <c r="E900" i="11"/>
  <c r="E3" i="11"/>
  <c r="E1415" i="11"/>
  <c r="E155" i="11"/>
  <c r="E2209" i="11"/>
  <c r="E185" i="11"/>
  <c r="E1711" i="11"/>
  <c r="E250" i="11"/>
  <c r="E1149" i="11"/>
  <c r="E2700" i="11"/>
  <c r="E1634" i="11"/>
  <c r="E1908" i="11"/>
  <c r="E1681" i="11"/>
  <c r="E3025" i="11"/>
  <c r="E1348" i="11"/>
  <c r="E142" i="11"/>
  <c r="E1103" i="11"/>
  <c r="E709" i="11"/>
  <c r="E1214" i="11"/>
  <c r="E1138" i="11"/>
  <c r="E1882" i="11"/>
  <c r="E589" i="11"/>
  <c r="E3168" i="11"/>
  <c r="E2095" i="11"/>
  <c r="E799" i="11"/>
  <c r="E2974" i="11"/>
  <c r="E3016" i="11"/>
  <c r="E2787" i="11"/>
  <c r="E3067" i="11"/>
  <c r="E2435" i="11"/>
  <c r="E2076" i="11"/>
  <c r="E922" i="11"/>
  <c r="E295" i="11"/>
  <c r="E2970" i="11"/>
  <c r="E2952" i="11"/>
  <c r="E661" i="11"/>
  <c r="E2063" i="11"/>
  <c r="E2530" i="11"/>
  <c r="E1132" i="11"/>
  <c r="E616" i="11"/>
  <c r="E263" i="11"/>
  <c r="E2568" i="11"/>
  <c r="E2801" i="11"/>
  <c r="E222" i="11"/>
  <c r="E2809" i="11"/>
  <c r="E2172" i="11"/>
  <c r="E1992" i="11"/>
  <c r="E5" i="11"/>
  <c r="E2696" i="11"/>
  <c r="E1268" i="11"/>
  <c r="E773" i="11"/>
  <c r="E396" i="11"/>
  <c r="E2830" i="11"/>
  <c r="E3177" i="11"/>
  <c r="E1096" i="11"/>
  <c r="E1782" i="11"/>
  <c r="E2501" i="11"/>
  <c r="E3054" i="11"/>
  <c r="E2498" i="11"/>
  <c r="E2593" i="11"/>
  <c r="E311" i="11"/>
  <c r="E844" i="11"/>
  <c r="E3090" i="11"/>
  <c r="E1755" i="11"/>
  <c r="E684" i="11"/>
  <c r="E3030" i="11"/>
  <c r="E345" i="11"/>
  <c r="E1272" i="11"/>
  <c r="E2554" i="11"/>
  <c r="E1191" i="11"/>
  <c r="E3269" i="11"/>
  <c r="E2035" i="11"/>
  <c r="E2193" i="11"/>
  <c r="E2852" i="11"/>
  <c r="E2590" i="11"/>
  <c r="E2350" i="11"/>
  <c r="E1669" i="11"/>
  <c r="E1219" i="11"/>
  <c r="E1409" i="11"/>
  <c r="E742" i="11"/>
  <c r="E2011" i="11"/>
  <c r="E2653" i="11"/>
  <c r="E780" i="11"/>
  <c r="E1488" i="11"/>
  <c r="E2088" i="11"/>
  <c r="E3318" i="11"/>
  <c r="E2375" i="11"/>
  <c r="E1433" i="11"/>
  <c r="E2839" i="11"/>
  <c r="E1663" i="11"/>
  <c r="E658" i="11"/>
  <c r="E2305" i="11"/>
  <c r="E1459" i="11"/>
  <c r="E689" i="11"/>
  <c r="E820" i="11"/>
  <c r="E2405" i="11"/>
  <c r="E583" i="11"/>
  <c r="E933" i="11"/>
  <c r="E2003" i="11"/>
  <c r="E2695" i="11"/>
  <c r="E729" i="11"/>
  <c r="E2740" i="11"/>
  <c r="E1374" i="11"/>
  <c r="E253" i="11"/>
  <c r="E975" i="11"/>
  <c r="E1521" i="11"/>
  <c r="E2940" i="11"/>
  <c r="E2138" i="11"/>
  <c r="E1082" i="11"/>
  <c r="E1381" i="11"/>
  <c r="E302" i="11"/>
  <c r="E1541" i="11"/>
  <c r="E3032" i="11"/>
  <c r="E2015" i="11"/>
  <c r="E1026" i="11"/>
  <c r="E1975" i="11"/>
  <c r="E2620" i="11"/>
  <c r="E654" i="11"/>
  <c r="E1152" i="11"/>
  <c r="E2816" i="11"/>
  <c r="E2563" i="11"/>
  <c r="E1186" i="11"/>
  <c r="E1701" i="11"/>
  <c r="E2196" i="11"/>
  <c r="E2702" i="11"/>
  <c r="E1215" i="11"/>
  <c r="E2214" i="11"/>
  <c r="E2113" i="11"/>
  <c r="E1786" i="11"/>
  <c r="E2536" i="11"/>
  <c r="E541" i="11"/>
  <c r="E2275" i="11"/>
  <c r="E2875" i="11"/>
  <c r="E1696" i="11"/>
  <c r="E2395" i="11"/>
  <c r="E721" i="11"/>
  <c r="E811" i="11"/>
  <c r="E546" i="11"/>
  <c r="E2039" i="11"/>
  <c r="E2454" i="11"/>
  <c r="E692" i="11"/>
  <c r="E1309" i="11"/>
  <c r="E198" i="11"/>
  <c r="E495" i="11"/>
  <c r="E1729" i="11"/>
  <c r="E2291" i="11"/>
  <c r="E2733" i="11"/>
  <c r="E71" i="11"/>
  <c r="E622" i="11"/>
  <c r="E1842" i="11"/>
  <c r="E769" i="11"/>
  <c r="E3272" i="11"/>
  <c r="E159" i="11"/>
  <c r="E2136" i="11"/>
  <c r="E560" i="11"/>
  <c r="E10" i="11"/>
  <c r="E3023" i="11"/>
  <c r="E1700" i="11"/>
  <c r="E1260" i="11"/>
  <c r="E951" i="11"/>
  <c r="E1623" i="11"/>
  <c r="E2713" i="11"/>
  <c r="E2523" i="11"/>
  <c r="E2589" i="11"/>
  <c r="E3044" i="11"/>
  <c r="E1114" i="11"/>
  <c r="E2274" i="11"/>
  <c r="E1395" i="11"/>
  <c r="E974" i="11"/>
  <c r="E2999" i="11"/>
  <c r="E1580" i="11"/>
  <c r="E1406" i="11"/>
  <c r="E2288" i="11"/>
  <c r="E1621" i="11"/>
  <c r="E3138" i="11"/>
  <c r="E625" i="11"/>
  <c r="E2989" i="11"/>
  <c r="E2732" i="11"/>
  <c r="E1295" i="11"/>
  <c r="E2368" i="11"/>
  <c r="E1921" i="11"/>
  <c r="E446" i="11"/>
  <c r="E785" i="11"/>
  <c r="E1936" i="11"/>
  <c r="E3086" i="11"/>
  <c r="E2471" i="11"/>
  <c r="E2818" i="11"/>
  <c r="E648" i="11"/>
  <c r="E2894" i="11"/>
  <c r="E628" i="11"/>
  <c r="E2661" i="11"/>
  <c r="E604" i="11"/>
  <c r="E3055" i="11"/>
  <c r="E1054" i="11"/>
  <c r="E2531" i="11"/>
  <c r="E3046" i="11"/>
  <c r="E1496" i="11"/>
  <c r="E3092" i="11"/>
  <c r="E2678" i="11"/>
  <c r="E2699" i="11"/>
  <c r="E2838" i="11"/>
  <c r="E822" i="11"/>
  <c r="E1315" i="11"/>
  <c r="E2406" i="11"/>
  <c r="E341" i="11"/>
  <c r="E506" i="11"/>
  <c r="E412" i="11"/>
  <c r="E3039" i="11"/>
  <c r="E321" i="11"/>
  <c r="E531" i="11"/>
  <c r="E325" i="11"/>
  <c r="E1528" i="11"/>
  <c r="E880" i="11"/>
  <c r="E544" i="11"/>
  <c r="E1561" i="11"/>
  <c r="E1438" i="11"/>
  <c r="E2481" i="11"/>
  <c r="E2192" i="11"/>
  <c r="E2805" i="11"/>
  <c r="E1706" i="11"/>
  <c r="E1469" i="11"/>
  <c r="E1545" i="11"/>
  <c r="E3172" i="11"/>
  <c r="E2960" i="11"/>
  <c r="E3247" i="11"/>
  <c r="E1499" i="11"/>
  <c r="E1763" i="11"/>
  <c r="E2413" i="11"/>
  <c r="E1535" i="11"/>
  <c r="E2212" i="11"/>
  <c r="E2726" i="11"/>
  <c r="E24" i="11"/>
  <c r="E602" i="11"/>
  <c r="E261" i="11"/>
  <c r="E2256" i="11"/>
  <c r="E1055" i="11"/>
  <c r="E29" i="11"/>
  <c r="E2727" i="11"/>
  <c r="E2023" i="11"/>
  <c r="E1632" i="11"/>
  <c r="E2060" i="11"/>
  <c r="E904" i="11"/>
  <c r="E375" i="11"/>
  <c r="E1476" i="11"/>
  <c r="E3132" i="11"/>
  <c r="E2658" i="11"/>
  <c r="E2775" i="11"/>
  <c r="E1212" i="11"/>
  <c r="E1768" i="11"/>
  <c r="E3097" i="11"/>
  <c r="E668" i="11"/>
  <c r="E248" i="11"/>
  <c r="E1890" i="11"/>
  <c r="E1765" i="11"/>
  <c r="E1232" i="11"/>
  <c r="E1011" i="11"/>
  <c r="E2300" i="11"/>
  <c r="E2462" i="11"/>
  <c r="E3164" i="11"/>
  <c r="E54" i="11"/>
  <c r="E920" i="11"/>
  <c r="E2923" i="11"/>
  <c r="E1850" i="11"/>
  <c r="E1369" i="11"/>
  <c r="E2160" i="11"/>
  <c r="E2521" i="11"/>
  <c r="E1697" i="11"/>
  <c r="E218" i="11"/>
  <c r="E465" i="11"/>
  <c r="E2967" i="11"/>
  <c r="E1422" i="11"/>
  <c r="E1677" i="11"/>
  <c r="E282" i="11"/>
  <c r="E2091" i="11"/>
  <c r="E873" i="11"/>
  <c r="E88" i="11"/>
  <c r="E2648" i="11"/>
  <c r="E2871" i="11"/>
  <c r="E440" i="11"/>
  <c r="E3273" i="11"/>
  <c r="E1150" i="11"/>
  <c r="E2770" i="11"/>
  <c r="E2578" i="11"/>
  <c r="E3185" i="11"/>
  <c r="E202" i="11"/>
  <c r="E2410" i="11"/>
  <c r="E499" i="11"/>
  <c r="E2899" i="11"/>
  <c r="E1340" i="11"/>
  <c r="E59" i="11"/>
  <c r="E2487" i="11"/>
  <c r="E1665" i="11"/>
  <c r="E137" i="11"/>
  <c r="E2428" i="11"/>
  <c r="E28" i="11"/>
  <c r="E641" i="11"/>
  <c r="E1658" i="11"/>
  <c r="E215" i="11"/>
  <c r="E1125" i="11"/>
  <c r="E865" i="11"/>
  <c r="E712" i="11"/>
  <c r="E1079" i="11"/>
  <c r="E1942" i="11"/>
  <c r="E1120" i="11"/>
  <c r="E1616" i="11"/>
  <c r="E3290" i="11"/>
  <c r="E2617" i="11"/>
  <c r="E1978" i="11"/>
  <c r="E2850" i="11"/>
  <c r="E3187" i="11"/>
  <c r="E869" i="11"/>
  <c r="E2625" i="11"/>
  <c r="E50" i="11"/>
  <c r="E1527" i="11"/>
  <c r="E1133" i="11"/>
  <c r="E630" i="11"/>
  <c r="E1355" i="11"/>
  <c r="E2191" i="11"/>
  <c r="E2955" i="11"/>
  <c r="E808" i="11"/>
  <c r="E3304" i="11"/>
  <c r="E3008" i="11"/>
  <c r="E2159" i="11"/>
  <c r="E158" i="11"/>
  <c r="E970" i="11"/>
  <c r="E2083" i="11"/>
  <c r="E385" i="11"/>
  <c r="E1670" i="11"/>
  <c r="E74" i="11"/>
  <c r="E1843" i="11"/>
  <c r="E2605" i="11"/>
  <c r="E1185" i="11"/>
  <c r="E2385" i="11"/>
  <c r="E1006" i="11"/>
  <c r="E2457" i="11"/>
  <c r="E2231" i="11"/>
  <c r="E342" i="11"/>
  <c r="E2755" i="11"/>
  <c r="E1203" i="11"/>
  <c r="E1502" i="11"/>
  <c r="E3144" i="11"/>
  <c r="E1551" i="11"/>
  <c r="E1442" i="11"/>
  <c r="E643" i="11"/>
  <c r="E2290" i="11"/>
  <c r="E2404" i="11"/>
  <c r="E2763" i="11"/>
  <c r="E1960" i="11"/>
  <c r="E2012" i="11"/>
  <c r="E2284" i="11"/>
  <c r="E1618" i="11"/>
  <c r="E1939" i="11"/>
  <c r="E2535" i="11"/>
  <c r="E1691" i="11"/>
  <c r="E3224" i="11"/>
  <c r="E1140" i="11"/>
  <c r="E2430" i="11"/>
  <c r="E3241" i="11"/>
  <c r="E2130" i="11"/>
  <c r="E3158" i="11"/>
  <c r="E2257" i="11"/>
  <c r="E1163" i="11"/>
  <c r="E356" i="11"/>
  <c r="E138" i="11"/>
  <c r="E77" i="11"/>
  <c r="E1183" i="11"/>
  <c r="E371" i="11"/>
  <c r="E2374" i="11"/>
  <c r="E1822" i="11"/>
  <c r="E200" i="11"/>
  <c r="E1094" i="11"/>
  <c r="E3001" i="11"/>
  <c r="E1501" i="11"/>
  <c r="E1785" i="11"/>
  <c r="E2564" i="11"/>
  <c r="E1052" i="11"/>
  <c r="E1809" i="11"/>
  <c r="E2411" i="11"/>
  <c r="E1781" i="11"/>
  <c r="E1644" i="11"/>
  <c r="E765" i="11"/>
  <c r="E182" i="11"/>
  <c r="E918" i="11"/>
  <c r="E484" i="11"/>
  <c r="E1424" i="11"/>
  <c r="E1693" i="11"/>
  <c r="E2033" i="11"/>
  <c r="E42" i="11"/>
  <c r="E1188" i="11"/>
  <c r="E2737" i="11"/>
  <c r="E1302" i="11"/>
  <c r="E1824" i="11"/>
  <c r="E2842" i="11"/>
  <c r="E1995" i="11"/>
  <c r="E322" i="11"/>
  <c r="E3110" i="11"/>
  <c r="E1323" i="11"/>
  <c r="E1280" i="11"/>
  <c r="E2315" i="11"/>
  <c r="E255" i="11"/>
  <c r="E3266" i="11"/>
  <c r="E2925" i="11"/>
  <c r="E2681" i="11"/>
  <c r="E2676" i="11"/>
  <c r="E1453" i="11"/>
  <c r="E1289" i="11"/>
  <c r="E669" i="11"/>
  <c r="E3137" i="11"/>
  <c r="E52" i="11"/>
  <c r="E3116" i="11"/>
  <c r="E2378" i="11"/>
  <c r="E479" i="11"/>
  <c r="E768" i="11"/>
  <c r="E739" i="11"/>
  <c r="E2105" i="11"/>
  <c r="E2691" i="11"/>
  <c r="E3306" i="11"/>
  <c r="E3078" i="11"/>
  <c r="E3198" i="11"/>
  <c r="E3231" i="11"/>
  <c r="E2349" i="11"/>
  <c r="E2962" i="11"/>
  <c r="E1605" i="11"/>
  <c r="E368" i="11"/>
  <c r="E551" i="11"/>
  <c r="E536" i="11"/>
  <c r="E1195" i="11"/>
  <c r="E982" i="11"/>
  <c r="E983" i="11"/>
  <c r="E2621" i="11"/>
  <c r="E1313" i="11"/>
  <c r="E903" i="11"/>
  <c r="E1332" i="11"/>
  <c r="E690" i="11"/>
  <c r="E1063" i="11"/>
  <c r="E1733" i="11"/>
  <c r="E2389" i="11"/>
  <c r="E3196" i="11"/>
  <c r="E2346" i="11"/>
  <c r="E1625" i="11"/>
  <c r="E2898" i="11"/>
  <c r="E906" i="11"/>
  <c r="E2259" i="11"/>
  <c r="E1226" i="11"/>
  <c r="E477" i="11"/>
  <c r="E1988" i="11"/>
  <c r="E3141" i="11"/>
  <c r="E2225" i="11"/>
  <c r="E1269" i="11"/>
  <c r="E283" i="11"/>
  <c r="E2376" i="11"/>
  <c r="E565" i="11"/>
  <c r="E1950" i="11"/>
  <c r="E161" i="11"/>
  <c r="E487" i="11"/>
  <c r="E1353" i="11"/>
  <c r="E1959" i="11"/>
  <c r="E2013" i="11"/>
  <c r="E783" i="11"/>
  <c r="E1266" i="11"/>
  <c r="E3253" i="11"/>
  <c r="E2271" i="11"/>
  <c r="E2053" i="11"/>
  <c r="E288" i="11"/>
  <c r="E705" i="11"/>
  <c r="E3324" i="11"/>
  <c r="E2325" i="11"/>
  <c r="E1386" i="11"/>
  <c r="E2320" i="11"/>
  <c r="E860" i="11"/>
  <c r="E2000" i="11"/>
  <c r="E1255" i="11"/>
  <c r="E2907" i="11"/>
  <c r="E1875" i="11"/>
  <c r="E2945" i="11"/>
  <c r="E2965" i="11"/>
  <c r="E498" i="11"/>
  <c r="E165" i="11"/>
  <c r="E1388" i="11"/>
  <c r="E818" i="11"/>
  <c r="E910" i="11"/>
  <c r="E3207" i="11"/>
  <c r="E1304" i="11"/>
  <c r="E1020" i="11"/>
  <c r="E529" i="11"/>
  <c r="E1018" i="11"/>
  <c r="E1339" i="11"/>
  <c r="E2154" i="11"/>
  <c r="E418" i="11"/>
  <c r="E2124" i="11"/>
  <c r="E1430" i="11"/>
  <c r="E2276" i="11"/>
  <c r="E420" i="11"/>
  <c r="E1581" i="11"/>
  <c r="E1639" i="11"/>
  <c r="E370" i="11"/>
  <c r="E96" i="11"/>
  <c r="E2958" i="11"/>
  <c r="E620" i="11"/>
  <c r="E1536" i="11"/>
  <c r="E2820" i="11"/>
  <c r="E1966" i="11"/>
  <c r="E2270" i="11"/>
  <c r="E1730" i="11"/>
  <c r="E1695" i="11"/>
  <c r="E606" i="11"/>
  <c r="E2204" i="11"/>
  <c r="E1780" i="11"/>
  <c r="E1035" i="11"/>
  <c r="E540" i="11"/>
  <c r="E2505" i="11"/>
  <c r="E183" i="11"/>
  <c r="E2431" i="11"/>
  <c r="E2496" i="11"/>
  <c r="E211" i="11"/>
  <c r="E1200" i="11"/>
  <c r="E1779" i="11"/>
  <c r="E517" i="11"/>
  <c r="E2682" i="11"/>
  <c r="E2884" i="11"/>
  <c r="E1548" i="11"/>
  <c r="E953" i="11"/>
  <c r="E3084" i="11"/>
  <c r="E2552" i="11"/>
  <c r="E1075" i="11"/>
  <c r="E423" i="11"/>
  <c r="E1201" i="11"/>
  <c r="E1337" i="11"/>
  <c r="E2573" i="11"/>
  <c r="E2803" i="11"/>
  <c r="E2230" i="11"/>
  <c r="E1932" i="11"/>
  <c r="E2133" i="11"/>
  <c r="E1210" i="11"/>
  <c r="E1895" i="11"/>
  <c r="E813" i="11"/>
  <c r="E1832" i="11"/>
  <c r="E2073" i="11"/>
  <c r="E1722" i="11"/>
  <c r="E3209" i="11"/>
  <c r="E273" i="11"/>
  <c r="E942" i="11"/>
  <c r="E671" i="11"/>
  <c r="E1249" i="11"/>
  <c r="E2171" i="11"/>
  <c r="E3021" i="11"/>
  <c r="E2249" i="11"/>
  <c r="E1862" i="11"/>
  <c r="E2102" i="11"/>
  <c r="E1760" i="11"/>
  <c r="E316" i="11"/>
  <c r="E2739" i="11"/>
  <c r="E1666" i="11"/>
  <c r="E1351" i="11"/>
  <c r="E1718" i="11"/>
  <c r="E1589" i="11"/>
  <c r="E1169" i="11"/>
  <c r="E3022" i="11"/>
  <c r="E3309" i="11"/>
  <c r="E679" i="11"/>
  <c r="E1041" i="11"/>
  <c r="E2111" i="11"/>
  <c r="E511" i="11"/>
  <c r="E1600" i="11"/>
  <c r="E2078" i="11"/>
  <c r="E1881" i="11"/>
  <c r="E2379" i="11"/>
  <c r="E579" i="11"/>
  <c r="E2251" i="11"/>
  <c r="E2626" i="11"/>
  <c r="E519" i="11"/>
  <c r="E1380" i="11"/>
  <c r="E892" i="11"/>
  <c r="E3183" i="11"/>
  <c r="E1573" i="11"/>
  <c r="E1902" i="11"/>
  <c r="E3156" i="11"/>
  <c r="E3079" i="11"/>
  <c r="E2304" i="11"/>
  <c r="E2754" i="11"/>
  <c r="E500" i="11"/>
  <c r="E2439" i="11"/>
  <c r="E1099" i="11"/>
  <c r="E945" i="11"/>
  <c r="E2825" i="11"/>
  <c r="E1991" i="11"/>
  <c r="E194" i="11"/>
  <c r="E1009" i="11"/>
  <c r="E2612" i="11"/>
  <c r="E1431" i="11"/>
  <c r="E1228" i="11"/>
  <c r="E264" i="11"/>
  <c r="E297" i="11"/>
  <c r="E2972" i="11"/>
  <c r="E650" i="11"/>
  <c r="E1371" i="11"/>
  <c r="E1306" i="11"/>
  <c r="E349" i="11"/>
  <c r="E907" i="11"/>
  <c r="E572" i="11"/>
  <c r="E1896" i="11"/>
  <c r="E1514" i="11"/>
  <c r="E3087" i="11"/>
  <c r="E2110" i="11"/>
  <c r="E1510" i="11"/>
  <c r="E1434" i="11"/>
  <c r="E3129" i="11"/>
  <c r="E1144" i="11"/>
  <c r="E770" i="11"/>
  <c r="E196" i="11"/>
  <c r="E2720" i="11"/>
  <c r="E2051" i="11"/>
  <c r="E289" i="11"/>
  <c r="E2319" i="11"/>
  <c r="E271" i="11"/>
  <c r="E1466" i="11"/>
  <c r="E232" i="11"/>
  <c r="E1860" i="11"/>
  <c r="E2174" i="11"/>
  <c r="E3119" i="11"/>
  <c r="E2046" i="11"/>
  <c r="E2161" i="11"/>
  <c r="E656" i="11"/>
  <c r="E1013" i="11"/>
  <c r="E2634" i="11"/>
  <c r="E1256" i="11"/>
  <c r="E1225" i="11"/>
  <c r="E2109" i="11"/>
  <c r="E1329" i="11"/>
  <c r="E3029" i="11"/>
  <c r="E451" i="11"/>
  <c r="E3243" i="11"/>
  <c r="E1574" i="11"/>
  <c r="E2544" i="11"/>
  <c r="E930" i="11"/>
  <c r="E1408" i="11"/>
  <c r="E1435" i="11"/>
  <c r="E348" i="11"/>
  <c r="E515" i="11"/>
  <c r="E1004" i="11"/>
  <c r="E2851" i="11"/>
  <c r="E961" i="11"/>
  <c r="E750" i="11"/>
  <c r="E1889" i="11"/>
  <c r="E379" i="11"/>
  <c r="E1539" i="11"/>
  <c r="E3212" i="11"/>
  <c r="E140" i="11"/>
  <c r="E2426" i="11"/>
  <c r="E1742" i="11"/>
  <c r="E2858" i="11"/>
  <c r="E3311" i="11"/>
  <c r="E846" i="11"/>
  <c r="E576" i="11"/>
  <c r="E1846" i="11"/>
  <c r="E1092" i="11"/>
  <c r="E231" i="11"/>
  <c r="E1044" i="11"/>
  <c r="E804" i="11"/>
  <c r="E575" i="11"/>
  <c r="E2" i="11"/>
  <c r="E48" i="11"/>
  <c r="E2108" i="11"/>
  <c r="E2968" i="11"/>
  <c r="E1830" i="11"/>
  <c r="E2491" i="11"/>
  <c r="E361" i="11"/>
  <c r="E2901" i="11"/>
  <c r="E2170" i="11"/>
  <c r="E1143" i="11"/>
  <c r="E3042" i="11"/>
  <c r="E2348" i="11"/>
  <c r="E2939" i="11"/>
  <c r="E2494" i="11"/>
  <c r="E655" i="11"/>
  <c r="E1495" i="11"/>
  <c r="E1352" i="11"/>
  <c r="E1473" i="11"/>
  <c r="E1030" i="11"/>
  <c r="E1998" i="11"/>
  <c r="E1258" i="11"/>
  <c r="E582" i="11"/>
  <c r="E2036" i="11"/>
  <c r="E3096" i="11"/>
  <c r="E1416" i="11"/>
  <c r="E2862" i="11"/>
  <c r="E2943" i="11"/>
  <c r="E1451" i="11"/>
  <c r="E233" i="11"/>
  <c r="E1796" i="11"/>
  <c r="E3259" i="11"/>
  <c r="E1366" i="11"/>
  <c r="E2548" i="11"/>
  <c r="E1529" i="11"/>
  <c r="E1399" i="11"/>
  <c r="E2749" i="11"/>
  <c r="E623" i="11"/>
  <c r="E1739" i="11"/>
  <c r="E482" i="11"/>
  <c r="E615" i="11"/>
  <c r="E879" i="11"/>
  <c r="E545" i="11"/>
  <c r="E201" i="11"/>
  <c r="E25" i="11"/>
  <c r="E2784" i="11"/>
  <c r="E1411" i="11"/>
  <c r="E3223" i="11"/>
  <c r="E2190" i="11"/>
  <c r="E3056" i="11"/>
  <c r="E985" i="11"/>
  <c r="E2938" i="11"/>
  <c r="E1694" i="11"/>
  <c r="E2007" i="11"/>
  <c r="E2183" i="11"/>
  <c r="E2480" i="11"/>
  <c r="E2698" i="11"/>
  <c r="E674" i="11"/>
  <c r="E3123" i="11"/>
  <c r="E1284" i="11"/>
  <c r="E1420" i="11"/>
  <c r="E2813" i="11"/>
  <c r="E31" i="11"/>
  <c r="E2106" i="11"/>
  <c r="E2383" i="11"/>
  <c r="E966" i="11"/>
  <c r="E147" i="11"/>
  <c r="E866" i="11"/>
  <c r="E3320" i="11"/>
  <c r="E2513" i="11"/>
  <c r="E216" i="11"/>
  <c r="E2458" i="11"/>
  <c r="E191" i="11"/>
  <c r="E1565" i="11"/>
  <c r="E2021" i="11"/>
  <c r="E758" i="11"/>
  <c r="E2351" i="11"/>
  <c r="E3043" i="11"/>
  <c r="E177" i="11"/>
  <c r="E1664" i="11"/>
  <c r="E2292" i="11"/>
  <c r="E2647" i="11"/>
  <c r="E2799" i="11"/>
  <c r="E3111" i="11"/>
  <c r="E1910" i="11"/>
  <c r="E214" i="11"/>
  <c r="E695" i="11"/>
  <c r="E247" i="11"/>
  <c r="E2141" i="11"/>
  <c r="E1042" i="11"/>
  <c r="E1229" i="11"/>
  <c r="E1802" i="11"/>
  <c r="E2273" i="11"/>
  <c r="E814" i="11"/>
  <c r="E1124" i="11"/>
  <c r="E645" i="11"/>
  <c r="E1073" i="11"/>
  <c r="E2240" i="11"/>
  <c r="E391" i="11"/>
  <c r="E1356" i="11"/>
  <c r="E2927" i="11"/>
  <c r="E114" i="11"/>
  <c r="E1682" i="11"/>
  <c r="E1146" i="11"/>
  <c r="E704" i="11"/>
  <c r="E1927" i="11"/>
  <c r="E134" i="11"/>
  <c r="E1650" i="11"/>
  <c r="E781" i="11"/>
  <c r="E64" i="11"/>
  <c r="E131" i="11"/>
  <c r="E39" i="11"/>
  <c r="E1620" i="11"/>
  <c r="E3093" i="11"/>
  <c r="E1307" i="11"/>
  <c r="E1916" i="11"/>
  <c r="E3319" i="11"/>
  <c r="E1811" i="11"/>
  <c r="E1866" i="11"/>
  <c r="E2116" i="11"/>
  <c r="E209" i="11"/>
  <c r="E614" i="11"/>
  <c r="E2178" i="11"/>
  <c r="E172" i="11"/>
  <c r="E2333" i="11"/>
  <c r="E2306" i="11"/>
  <c r="E948" i="11"/>
  <c r="E2528" i="11"/>
  <c r="E2010" i="11"/>
  <c r="E2650" i="11"/>
  <c r="E720" i="11"/>
  <c r="E842" i="11"/>
  <c r="E1182" i="11"/>
  <c r="E3052" i="11"/>
  <c r="E313" i="11"/>
  <c r="E404" i="11"/>
  <c r="E1091" i="11"/>
  <c r="E2532" i="11"/>
  <c r="E2963" i="11"/>
  <c r="E1791" i="11"/>
  <c r="E405" i="11"/>
  <c r="E1692" i="11"/>
  <c r="E1685" i="11"/>
  <c r="E825" i="11"/>
  <c r="E1102" i="11"/>
  <c r="E1372" i="11"/>
  <c r="E108" i="11"/>
  <c r="E3130" i="11"/>
  <c r="E1835" i="11"/>
  <c r="E1667" i="11"/>
  <c r="E605" i="11"/>
  <c r="E2519" i="11"/>
  <c r="E2456" i="11"/>
  <c r="E1731" i="11"/>
  <c r="E1080" i="11"/>
  <c r="E1594" i="11"/>
  <c r="E3201" i="11"/>
  <c r="E1193" i="11"/>
  <c r="E863" i="11"/>
  <c r="E270" i="11"/>
  <c r="E767" i="11"/>
  <c r="E981" i="11"/>
  <c r="E419" i="11"/>
  <c r="E2247" i="11"/>
  <c r="E229" i="11"/>
  <c r="E437" i="11"/>
  <c r="E125" i="11"/>
  <c r="E1220" i="11"/>
  <c r="E3065" i="11"/>
  <c r="E1385" i="11"/>
  <c r="E2779" i="11"/>
  <c r="E3257" i="11"/>
  <c r="E151" i="11"/>
  <c r="E2935" i="11"/>
  <c r="E167" i="11"/>
  <c r="E2344" i="11"/>
  <c r="E1526" i="11"/>
  <c r="E3217" i="11"/>
  <c r="E2559" i="11"/>
  <c r="E2933" i="11"/>
  <c r="E2786" i="11"/>
  <c r="E573" i="11"/>
  <c r="E609" i="11"/>
  <c r="E2857" i="11"/>
  <c r="E2104" i="11"/>
  <c r="E1909" i="11"/>
  <c r="E324" i="11"/>
  <c r="E613" i="11"/>
  <c r="E2168" i="11"/>
  <c r="E2769" i="11"/>
  <c r="E2795" i="11"/>
  <c r="E1083" i="11"/>
  <c r="E2921" i="11"/>
  <c r="E3235" i="11"/>
  <c r="E2596" i="11"/>
  <c r="E3255" i="11"/>
  <c r="E1209" i="11"/>
  <c r="E2788" i="11"/>
  <c r="E2239" i="11"/>
  <c r="E1236" i="11"/>
  <c r="E2486" i="11"/>
  <c r="E777" i="11"/>
  <c r="E3050" i="11"/>
  <c r="E1192" i="11"/>
  <c r="E1217" i="11"/>
  <c r="E2195" i="11"/>
  <c r="E1130" i="11"/>
  <c r="E2929" i="11"/>
  <c r="E2444" i="11"/>
  <c r="E3081" i="11"/>
  <c r="E594" i="11"/>
  <c r="E2565" i="11"/>
  <c r="E1635" i="11"/>
  <c r="E13" i="11"/>
  <c r="E1789" i="11"/>
  <c r="E3263" i="11"/>
  <c r="E1350" i="11"/>
  <c r="E2028" i="11"/>
  <c r="E2416" i="11"/>
  <c r="E882" i="11"/>
  <c r="E2072" i="11"/>
  <c r="E3325" i="11"/>
  <c r="E2074" i="11"/>
  <c r="E2112" i="11"/>
  <c r="E852" i="11"/>
  <c r="E2885" i="11"/>
  <c r="E1508" i="11"/>
  <c r="E1126" i="11"/>
  <c r="E55" i="11"/>
  <c r="E2185" i="11"/>
  <c r="E330" i="11"/>
  <c r="E2742" i="11"/>
  <c r="E3059" i="11"/>
  <c r="E3240" i="11"/>
  <c r="E338" i="11"/>
  <c r="E2886" i="11"/>
  <c r="E1299" i="11"/>
  <c r="E2764" i="11"/>
  <c r="E923" i="11"/>
  <c r="E2566" i="11"/>
  <c r="E2478" i="11"/>
  <c r="E1401" i="11"/>
  <c r="E3135" i="11"/>
  <c r="E1237" i="11"/>
  <c r="E1135" i="11"/>
  <c r="E1485" i="11"/>
  <c r="E135" i="11"/>
  <c r="E1871" i="11"/>
  <c r="E1933" i="11"/>
  <c r="E3053" i="11"/>
  <c r="E3216" i="11"/>
  <c r="E1282" i="11"/>
  <c r="E3048" i="11"/>
  <c r="E2084" i="11"/>
  <c r="E2371" i="11"/>
  <c r="E3173" i="11"/>
  <c r="E955" i="11"/>
  <c r="E1443" i="11"/>
  <c r="E512" i="11"/>
  <c r="E2122" i="11"/>
  <c r="E1941" i="11"/>
  <c r="E2562" i="11"/>
  <c r="E812" i="11"/>
  <c r="E1288" i="11"/>
  <c r="E1516" i="11"/>
  <c r="E2920" i="11"/>
  <c r="E1649" i="11"/>
  <c r="E3149" i="11"/>
  <c r="E2484" i="11"/>
  <c r="E1836" i="11"/>
  <c r="E366" i="11"/>
  <c r="E101" i="11"/>
  <c r="E3230" i="11"/>
  <c r="E3133" i="11"/>
  <c r="E1279" i="11"/>
  <c r="E382" i="11"/>
  <c r="E34" i="11"/>
  <c r="E2808" i="11"/>
  <c r="E2665" i="11"/>
  <c r="E1047" i="11"/>
  <c r="E1853" i="11"/>
  <c r="E1549" i="11"/>
  <c r="E331" i="11"/>
  <c r="E524" i="11"/>
  <c r="E3006" i="11"/>
  <c r="E538" i="11"/>
  <c r="E1653" i="11"/>
  <c r="E782" i="11"/>
  <c r="E629" i="11"/>
  <c r="E1948" i="11"/>
  <c r="E2785" i="11"/>
  <c r="E909" i="11"/>
  <c r="E21" i="11"/>
  <c r="E491" i="11"/>
  <c r="E2888" i="11"/>
  <c r="E1640" i="11"/>
  <c r="E258" i="11"/>
  <c r="E456" i="11"/>
  <c r="E3012" i="11"/>
  <c r="E1265" i="11"/>
  <c r="E1762" i="11"/>
  <c r="E2396" i="11"/>
  <c r="E11" i="11"/>
  <c r="E2115" i="11"/>
  <c r="E1712" i="11"/>
  <c r="E596" i="11"/>
  <c r="E1179" i="11"/>
  <c r="E121" i="11"/>
  <c r="E1951" i="11"/>
  <c r="E174" i="11"/>
  <c r="E3154" i="11"/>
  <c r="E1206" i="11"/>
  <c r="E753" i="11"/>
  <c r="E3105" i="11"/>
  <c r="E1858" i="11"/>
  <c r="E2948" i="11"/>
  <c r="E2533" i="11"/>
  <c r="E1162" i="11"/>
  <c r="E1971" i="11"/>
  <c r="E2128" i="11"/>
  <c r="E716" i="11"/>
  <c r="E47" i="11"/>
  <c r="E1689" i="11"/>
  <c r="E2242" i="11"/>
  <c r="E2086" i="11"/>
  <c r="E2792" i="11"/>
  <c r="E1342" i="11"/>
  <c r="E2807" i="11"/>
  <c r="E1898" i="11"/>
  <c r="E2905" i="11"/>
  <c r="E1628" i="11"/>
  <c r="E1904" i="11"/>
  <c r="E1607" i="11"/>
  <c r="E210" i="11"/>
  <c r="E2790" i="11"/>
  <c r="E1045" i="11"/>
  <c r="E3316" i="11"/>
  <c r="E1771" i="11"/>
  <c r="E1404" i="11"/>
  <c r="E1837" i="11"/>
  <c r="E3103" i="11"/>
  <c r="E1262" i="11"/>
  <c r="E724" i="11"/>
  <c r="E1588" i="11"/>
  <c r="E170" i="11"/>
  <c r="E1524" i="11"/>
  <c r="E69" i="11"/>
  <c r="E7" i="11"/>
  <c r="E180" i="11"/>
  <c r="E2129" i="11"/>
  <c r="E3114" i="11"/>
  <c r="E1345" i="11"/>
  <c r="E1325" i="11"/>
  <c r="E2423" i="11"/>
  <c r="E2232" i="11"/>
  <c r="E2876" i="11"/>
  <c r="E1748" i="11"/>
  <c r="E1806" i="11"/>
  <c r="E1123" i="11"/>
  <c r="E441" i="11"/>
  <c r="E310" i="11"/>
  <c r="E665" i="11"/>
  <c r="E1291" i="11"/>
  <c r="E2244" i="11"/>
  <c r="E901" i="11"/>
  <c r="E1394" i="11"/>
  <c r="E279" i="11"/>
  <c r="E2243" i="11"/>
  <c r="E2420" i="11"/>
  <c r="E2335" i="11"/>
  <c r="E1833" i="11"/>
  <c r="E2632" i="11"/>
  <c r="E388" i="11"/>
  <c r="E1969" i="11"/>
  <c r="E3293" i="11"/>
  <c r="E1230" i="11"/>
  <c r="E578" i="11"/>
  <c r="E939" i="11"/>
  <c r="E45" i="11"/>
  <c r="E1883" i="11"/>
  <c r="E3139" i="11"/>
  <c r="E2983" i="11"/>
  <c r="E492" i="11"/>
  <c r="E1823" i="11"/>
  <c r="E667" i="11"/>
  <c r="E235" i="11"/>
  <c r="E1207" i="11"/>
  <c r="E937" i="11"/>
  <c r="E1446" i="11"/>
  <c r="E1944" i="11"/>
  <c r="E1804" i="11"/>
  <c r="E1349" i="11"/>
  <c r="E1586" i="11"/>
  <c r="E913" i="11"/>
  <c r="E1534" i="11"/>
  <c r="E2296" i="11"/>
  <c r="E608" i="11"/>
  <c r="E1519" i="11"/>
  <c r="E2680" i="11"/>
  <c r="E73" i="11"/>
  <c r="E238" i="11"/>
  <c r="E2534" i="11"/>
  <c r="E2461" i="11"/>
  <c r="E1500" i="11"/>
  <c r="E2950" i="11"/>
  <c r="E2603" i="11"/>
  <c r="E2069" i="11"/>
  <c r="E807" i="11"/>
  <c r="E3058" i="11"/>
  <c r="E3215" i="11"/>
  <c r="E1428" i="11"/>
  <c r="E1061" i="11"/>
  <c r="E1688" i="11"/>
  <c r="E2860" i="11"/>
  <c r="E3035" i="11"/>
  <c r="E887" i="11"/>
  <c r="E1347" i="11"/>
  <c r="E1576" i="11"/>
  <c r="E113" i="11"/>
  <c r="E534" i="11"/>
  <c r="E2403" i="11"/>
  <c r="E2804" i="11"/>
  <c r="E408" i="11"/>
  <c r="E2941" i="11"/>
  <c r="E934" i="11"/>
  <c r="E2611" i="11"/>
  <c r="E2930" i="11"/>
  <c r="E1365" i="11"/>
  <c r="E3328" i="11"/>
  <c r="E664" i="11"/>
  <c r="E2874" i="11"/>
  <c r="E2800" i="11"/>
  <c r="E1790" i="11"/>
  <c r="E1845" i="11"/>
  <c r="E1176" i="11"/>
  <c r="E1520" i="11"/>
  <c r="E751" i="11"/>
  <c r="E20" i="11"/>
  <c r="E894" i="11"/>
  <c r="E33" i="11"/>
  <c r="E2992" i="11"/>
  <c r="E649" i="11"/>
  <c r="E2476" i="11"/>
  <c r="E3109" i="11"/>
  <c r="E2488" i="11"/>
  <c r="E659" i="11"/>
  <c r="E362" i="11"/>
  <c r="E593" i="11"/>
  <c r="E1093" i="11"/>
  <c r="E2156" i="11"/>
  <c r="E19" i="11"/>
  <c r="E212" i="11"/>
  <c r="E651" i="11"/>
  <c r="E2502" i="11"/>
  <c r="E81" i="11"/>
  <c r="E1468" i="11"/>
  <c r="E431" i="11"/>
  <c r="E562" i="11"/>
  <c r="E3246" i="11"/>
  <c r="E2407" i="11"/>
  <c r="E3134" i="11"/>
  <c r="E92" i="11"/>
  <c r="E1211" i="11"/>
  <c r="E483" i="11"/>
  <c r="E2600" i="11"/>
  <c r="E1808" i="11"/>
  <c r="E369" i="11"/>
  <c r="E1326" i="11"/>
  <c r="E591" i="11"/>
  <c r="E2401" i="11"/>
  <c r="E1984" i="11"/>
  <c r="E1505" i="11"/>
  <c r="E1151" i="11"/>
  <c r="E1955" i="11"/>
  <c r="E2602" i="11"/>
  <c r="E1550" i="11"/>
  <c r="E3091" i="11"/>
  <c r="E184" i="11"/>
  <c r="E569" i="11"/>
  <c r="E861" i="11"/>
  <c r="E681" i="11"/>
  <c r="E1716" i="11"/>
  <c r="E728" i="11"/>
  <c r="E2328" i="11"/>
  <c r="E2283" i="11"/>
  <c r="E3300" i="11"/>
  <c r="E2043" i="11"/>
  <c r="E1642" i="11"/>
  <c r="E2767" i="11"/>
  <c r="E2560" i="11"/>
  <c r="E2148" i="11"/>
  <c r="E850" i="11"/>
  <c r="E3179" i="11"/>
  <c r="E1556" i="11"/>
  <c r="E85" i="11"/>
  <c r="E702" i="11"/>
  <c r="E86" i="11"/>
  <c r="E829" i="11"/>
  <c r="E607" i="11"/>
  <c r="E3010" i="11"/>
  <c r="E2931" i="11"/>
  <c r="E445" i="11"/>
  <c r="E1110" i="11"/>
  <c r="E2099" i="11"/>
  <c r="E383" i="11"/>
  <c r="E1876" i="11"/>
  <c r="E2334" i="11"/>
  <c r="E3118" i="11"/>
  <c r="E1673" i="11"/>
  <c r="E386" i="11"/>
  <c r="E2176" i="11"/>
  <c r="E416" i="11"/>
  <c r="E1517" i="11"/>
  <c r="E1387" i="11"/>
  <c r="E2834" i="11"/>
  <c r="E1085" i="11"/>
  <c r="E354" i="11"/>
  <c r="E2683" i="11"/>
  <c r="E741" i="11"/>
  <c r="E245" i="11"/>
  <c r="E1021" i="11"/>
  <c r="E827" i="11"/>
  <c r="E1227" i="11"/>
  <c r="E2475" i="11"/>
  <c r="E3062" i="11"/>
  <c r="E2811" i="11"/>
  <c r="E2419" i="11"/>
  <c r="E2988" i="11"/>
  <c r="E1194" i="11"/>
  <c r="E764" i="11"/>
  <c r="E2902" i="11"/>
  <c r="E2936" i="11"/>
  <c r="E737" i="11"/>
  <c r="E1947" i="11"/>
  <c r="E1758" i="11"/>
  <c r="E2856" i="11"/>
  <c r="E2058" i="11"/>
  <c r="E1423" i="11"/>
  <c r="E1619" i="11"/>
  <c r="E1440" i="11"/>
  <c r="E964" i="11"/>
  <c r="E32" i="11"/>
  <c r="E2173" i="11"/>
  <c r="E2460" i="11"/>
  <c r="E774" i="11"/>
  <c r="E1888" i="11"/>
  <c r="E1465" i="11"/>
  <c r="E1793" i="11"/>
  <c r="E1641" i="11"/>
  <c r="E393" i="11"/>
  <c r="E351" i="11"/>
  <c r="E2179" i="11"/>
  <c r="E2903" i="11"/>
  <c r="E1400" i="11"/>
  <c r="E1283" i="11"/>
  <c r="E996" i="11"/>
  <c r="E398" i="11"/>
  <c r="E3120" i="11"/>
  <c r="E832" i="11"/>
  <c r="E1492" i="11"/>
  <c r="E2474" i="11"/>
  <c r="E308" i="11"/>
  <c r="E2891" i="11"/>
  <c r="E2210" i="11"/>
  <c r="E2752" i="11"/>
  <c r="E2932" i="11"/>
  <c r="E763" i="11"/>
  <c r="E294" i="11"/>
  <c r="E3280" i="11"/>
  <c r="E1086" i="11"/>
  <c r="E1116" i="11"/>
  <c r="E219" i="11"/>
  <c r="E2316" i="11"/>
  <c r="E2166" i="11"/>
  <c r="E2591" i="11"/>
  <c r="E213" i="11"/>
  <c r="E2711" i="11"/>
  <c r="E467" i="11"/>
  <c r="E2781" i="11"/>
  <c r="E3169" i="11"/>
  <c r="E670" i="11"/>
  <c r="E2537" i="11"/>
  <c r="E1253" i="11"/>
  <c r="E2497" i="11"/>
  <c r="E1097" i="11"/>
  <c r="E626" i="11"/>
  <c r="E1848" i="11"/>
  <c r="E2522" i="11"/>
  <c r="E2878" i="11"/>
  <c r="E464" i="11"/>
  <c r="E796" i="11"/>
  <c r="E1857" i="11"/>
  <c r="E2469" i="11"/>
  <c r="E1483" i="11"/>
  <c r="E1118" i="11"/>
  <c r="E3085" i="11"/>
  <c r="E876" i="11"/>
  <c r="E2059" i="11"/>
  <c r="E3121" i="11"/>
  <c r="E3014" i="11"/>
  <c r="E2355" i="11"/>
  <c r="E56" i="11"/>
  <c r="E2080" i="11"/>
  <c r="E1630" i="11"/>
  <c r="E485" i="11"/>
  <c r="E1171" i="11"/>
  <c r="E1612" i="11"/>
  <c r="E1234" i="11"/>
  <c r="E2520" i="11"/>
  <c r="E730" i="11"/>
  <c r="E2985" i="11"/>
  <c r="E136" i="11"/>
  <c r="E1838" i="11"/>
  <c r="E358" i="11"/>
  <c r="E2449" i="11"/>
  <c r="E474" i="11"/>
  <c r="E2854" i="11"/>
  <c r="E960" i="11"/>
  <c r="E3080" i="11"/>
  <c r="E791" i="11"/>
  <c r="E2311" i="11"/>
  <c r="E360" i="11"/>
  <c r="E1764" i="11"/>
  <c r="E2760" i="11"/>
  <c r="E1636" i="11"/>
  <c r="E1461" i="11"/>
  <c r="E390" i="11"/>
  <c r="E3200" i="11"/>
  <c r="E886" i="11"/>
  <c r="E1141" i="11"/>
  <c r="E706" i="11"/>
  <c r="E991" i="11"/>
  <c r="E2663" i="11"/>
  <c r="E2538" i="11"/>
  <c r="E1281" i="11"/>
  <c r="E2252" i="11"/>
  <c r="E1585" i="11"/>
  <c r="E1506" i="11"/>
  <c r="E2984" i="11"/>
  <c r="E12" i="11"/>
  <c r="E862" i="11"/>
  <c r="E285" i="11"/>
  <c r="E1131" i="11"/>
  <c r="E3188" i="11"/>
  <c r="E743" i="11"/>
  <c r="E1714" i="11"/>
  <c r="E1816" i="11"/>
  <c r="E1759" i="11"/>
  <c r="E2631" i="11"/>
  <c r="E3275" i="11"/>
  <c r="E2071" i="11"/>
  <c r="E1987" i="11"/>
  <c r="E2853" i="11"/>
  <c r="E1287" i="11"/>
  <c r="E580" i="11"/>
  <c r="E3191" i="11"/>
  <c r="E988" i="11"/>
  <c r="E1361" i="11"/>
  <c r="E346" i="11"/>
  <c r="E1772" i="11"/>
  <c r="E2774" i="11"/>
  <c r="E864" i="11"/>
  <c r="E2646" i="11"/>
  <c r="E3095" i="11"/>
  <c r="E510" i="11"/>
  <c r="E67" i="11"/>
  <c r="E365" i="11"/>
  <c r="E1831" i="11"/>
  <c r="E1563" i="11"/>
  <c r="E3112" i="11"/>
  <c r="E1724" i="11"/>
  <c r="E1595" i="11"/>
  <c r="E340" i="11"/>
  <c r="E2553" i="11"/>
  <c r="E424" i="11"/>
  <c r="E2302" i="11"/>
  <c r="E3206" i="11"/>
  <c r="E425" i="11"/>
  <c r="E1631" i="11"/>
  <c r="E543" i="11"/>
  <c r="E91" i="11"/>
  <c r="E976" i="11"/>
  <c r="E2947" i="11"/>
  <c r="E1184" i="11"/>
  <c r="E2131" i="11"/>
  <c r="E1531" i="11"/>
  <c r="E2062" i="11"/>
  <c r="E1059" i="11"/>
  <c r="E1039" i="11"/>
  <c r="E2656" i="11"/>
  <c r="E1604" i="11"/>
  <c r="E2455" i="11"/>
  <c r="E1702" i="11"/>
  <c r="E883" i="11"/>
  <c r="E1826" i="11"/>
  <c r="E980" i="11"/>
  <c r="E911" i="11"/>
  <c r="E1683" i="11"/>
  <c r="E139" i="11"/>
  <c r="E2630" i="11"/>
  <c r="E1869" i="11"/>
  <c r="E2721" i="11"/>
  <c r="E881" i="11"/>
  <c r="E652" i="11"/>
  <c r="E2944" i="11"/>
  <c r="E1812" i="11"/>
  <c r="E95" i="11"/>
  <c r="E1464" i="11"/>
  <c r="E1341" i="11"/>
  <c r="E1250" i="11"/>
  <c r="E2056" i="11"/>
  <c r="E1403" i="11"/>
  <c r="E2870" i="11"/>
  <c r="E965" i="11"/>
  <c r="E2832" i="11"/>
  <c r="E962" i="11"/>
  <c r="E2066" i="11"/>
  <c r="E1964" i="11"/>
  <c r="E592" i="11"/>
  <c r="E275" i="11"/>
  <c r="E2004" i="11"/>
  <c r="E849" i="11"/>
  <c r="E3060" i="11"/>
  <c r="E1773" i="11"/>
  <c r="E2332" i="11"/>
  <c r="E2201" i="11"/>
  <c r="E874" i="11"/>
  <c r="E1778" i="11"/>
  <c r="E1751" i="11"/>
  <c r="E2451" i="11"/>
  <c r="E2635" i="11"/>
  <c r="E3308" i="11"/>
  <c r="E1851" i="11"/>
  <c r="E27" i="11"/>
  <c r="E107" i="11"/>
  <c r="E533" i="11"/>
  <c r="E1608" i="11"/>
  <c r="E3015" i="11"/>
  <c r="E2282" i="11"/>
  <c r="E564" i="11"/>
  <c r="E1223" i="11"/>
  <c r="E1961" i="11"/>
  <c r="E915" i="11"/>
  <c r="E246" i="11"/>
  <c r="E3302" i="11"/>
  <c r="E1370" i="11"/>
  <c r="E1119" i="11"/>
  <c r="E2226" i="11"/>
  <c r="E2442" i="11"/>
  <c r="E2570" i="11"/>
  <c r="E1481" i="11"/>
  <c r="E442" i="11"/>
  <c r="E15" i="11"/>
  <c r="E127" i="11"/>
  <c r="E461" i="11"/>
  <c r="E2042" i="11"/>
  <c r="E94" i="11"/>
  <c r="E251" i="11"/>
  <c r="E1744" i="11"/>
  <c r="E3219" i="11"/>
  <c r="E2709" i="11"/>
  <c r="E2671" i="11"/>
  <c r="E2294" i="11"/>
  <c r="E2408" i="11"/>
  <c r="E1953" i="11"/>
  <c r="E2255" i="11"/>
  <c r="E2707" i="11"/>
  <c r="E640" i="11"/>
  <c r="E926" i="11"/>
  <c r="E2835" i="11"/>
  <c r="E567" i="11"/>
  <c r="E3061" i="11"/>
  <c r="E293" i="11"/>
  <c r="E1427" i="11"/>
  <c r="E58" i="11"/>
  <c r="E507" i="11"/>
  <c r="E2352" i="11"/>
  <c r="E2169" i="11"/>
  <c r="E2802" i="11"/>
  <c r="E800" i="11"/>
  <c r="E409" i="11"/>
  <c r="E1799" i="11"/>
  <c r="E3276" i="11"/>
  <c r="E2260" i="11"/>
  <c r="E2793" i="11"/>
  <c r="E3256" i="11"/>
  <c r="E1645" i="11"/>
  <c r="E3004" i="11"/>
  <c r="E3075" i="11"/>
  <c r="E2020" i="11"/>
  <c r="E1218" i="11"/>
  <c r="E1008" i="11"/>
  <c r="E205" i="11"/>
  <c r="E2386" i="11"/>
  <c r="E509" i="11"/>
  <c r="E830" i="11"/>
  <c r="E2045" i="11"/>
  <c r="E3330" i="11"/>
  <c r="E1245" i="11"/>
  <c r="E2098" i="11"/>
  <c r="E1626" i="11"/>
  <c r="E443" i="11"/>
  <c r="E2539" i="11"/>
  <c r="E2731" i="11"/>
  <c r="E995" i="11"/>
  <c r="E552" i="11"/>
  <c r="E4" i="11"/>
  <c r="E1740" i="11"/>
  <c r="E292" i="11"/>
  <c r="E116" i="11"/>
  <c r="E146" i="11"/>
  <c r="E556" i="11"/>
  <c r="E501" i="11"/>
  <c r="E1660" i="11"/>
  <c r="E3229" i="11"/>
  <c r="E9" i="11"/>
  <c r="E2100" i="11"/>
  <c r="E3101" i="11"/>
  <c r="E558" i="11"/>
  <c r="E115" i="11"/>
  <c r="E2595" i="11"/>
  <c r="E2511" i="11"/>
  <c r="E1161" i="11"/>
  <c r="E1294" i="11"/>
  <c r="E3152" i="11"/>
  <c r="E1648" i="11"/>
  <c r="E2821" i="11"/>
  <c r="E458" i="11"/>
  <c r="E2001" i="11"/>
  <c r="E421" i="11"/>
  <c r="E2293" i="11"/>
  <c r="E2064" i="11"/>
  <c r="E984" i="11"/>
  <c r="E1363" i="11"/>
  <c r="E2364" i="11"/>
  <c r="E1224" i="11"/>
  <c r="E2579" i="11"/>
  <c r="E242" i="11"/>
  <c r="E130" i="11"/>
  <c r="E49" i="11"/>
  <c r="E2094" i="11"/>
  <c r="E2369" i="11"/>
  <c r="E826" i="11"/>
  <c r="E840" i="11"/>
  <c r="E335" i="11"/>
  <c r="E2639" i="11"/>
  <c r="E680" i="11"/>
  <c r="E2261" i="11"/>
  <c r="E3143" i="11"/>
  <c r="E598" i="11"/>
  <c r="E1221" i="11"/>
  <c r="E1698" i="11"/>
  <c r="E3066" i="11"/>
  <c r="E2199" i="11"/>
  <c r="E2833" i="11"/>
  <c r="E2912" i="11"/>
  <c r="E1368" i="11"/>
  <c r="E2708" i="11"/>
  <c r="E855" i="11"/>
  <c r="E2607" i="11"/>
  <c r="E835" i="11"/>
  <c r="E2969" i="11"/>
  <c r="E380" i="11"/>
  <c r="E1855" i="11"/>
  <c r="E145" i="11"/>
  <c r="E1569" i="11"/>
  <c r="E2370" i="11"/>
  <c r="E2959" i="11"/>
  <c r="E2712" i="11"/>
  <c r="E1057" i="11"/>
  <c r="E1390" i="11"/>
  <c r="E2142" i="11"/>
  <c r="E2840" i="11"/>
  <c r="E2542" i="11"/>
  <c r="E1901" i="11"/>
  <c r="E192" i="11"/>
  <c r="E1285" i="11"/>
  <c r="E2434" i="11"/>
  <c r="E256" i="11"/>
  <c r="E2934" i="11"/>
  <c r="E193" i="11"/>
  <c r="E1264" i="11"/>
  <c r="E2616" i="11"/>
  <c r="E1684" i="11"/>
  <c r="E2134" i="11"/>
  <c r="E815" i="11"/>
  <c r="E2005" i="11"/>
  <c r="E1646" i="11"/>
  <c r="E896" i="11"/>
  <c r="E610" i="11"/>
  <c r="E2489" i="11"/>
  <c r="E2465" i="11"/>
  <c r="E1490" i="11"/>
  <c r="E2673" i="11"/>
  <c r="E2422" i="11"/>
  <c r="E2034" i="11"/>
  <c r="E726" i="11"/>
  <c r="E2329" i="11"/>
  <c r="E317" i="11"/>
  <c r="E237" i="11"/>
  <c r="E1367" i="11"/>
  <c r="E520" i="11"/>
  <c r="E2914" i="11"/>
  <c r="E3262" i="11"/>
  <c r="E2427" i="11"/>
  <c r="E736" i="11"/>
  <c r="E1001" i="11"/>
  <c r="E2499" i="11"/>
  <c r="E1593" i="11"/>
  <c r="E2388" i="11"/>
  <c r="E1999" i="11"/>
  <c r="E1915" i="11"/>
  <c r="E2387" i="11"/>
  <c r="E392" i="11"/>
  <c r="E2994" i="11"/>
  <c r="E574" i="11"/>
  <c r="E150" i="11"/>
  <c r="E3175" i="11"/>
  <c r="E943" i="11"/>
  <c r="E3063" i="11"/>
  <c r="E831" i="11"/>
  <c r="E601" i="11"/>
  <c r="E2032" i="11"/>
  <c r="E1467" i="11"/>
  <c r="E230" i="11"/>
  <c r="E3146" i="11"/>
  <c r="E2893" i="11"/>
  <c r="E281" i="11"/>
  <c r="E460" i="11"/>
  <c r="E2208" i="11"/>
  <c r="E1800" i="11"/>
  <c r="E2881" i="11"/>
  <c r="E2448" i="11"/>
  <c r="E430" i="11"/>
  <c r="E978" i="11"/>
  <c r="E450" i="11"/>
  <c r="E1136" i="11"/>
  <c r="E503" i="11"/>
  <c r="E766" i="11"/>
  <c r="E2693" i="11"/>
  <c r="E2359" i="11"/>
  <c r="E436" i="11"/>
  <c r="E1935" i="11"/>
  <c r="E636" i="11"/>
  <c r="E1629" i="11"/>
  <c r="E301" i="11"/>
  <c r="E3088" i="11"/>
  <c r="E563" i="11"/>
  <c r="E1330" i="11"/>
  <c r="E3064" i="11"/>
  <c r="E3033" i="11"/>
  <c r="E2262" i="11"/>
  <c r="E1167" i="11"/>
  <c r="E747" i="11"/>
  <c r="E1856" i="11"/>
  <c r="E359" i="11"/>
  <c r="E1732" i="11"/>
  <c r="E3020" i="11"/>
  <c r="E111" i="11"/>
  <c r="E2928" i="11"/>
  <c r="E2978" i="11"/>
  <c r="E2189" i="11"/>
  <c r="E522" i="11"/>
  <c r="E956" i="11"/>
  <c r="E1479" i="11"/>
  <c r="E337" i="11"/>
  <c r="E1074" i="11"/>
  <c r="E2880" i="11"/>
  <c r="E2412" i="11"/>
  <c r="E315" i="11"/>
  <c r="E439" i="11"/>
  <c r="E1293" i="11"/>
  <c r="E693" i="11"/>
  <c r="E1547" i="11"/>
  <c r="E14" i="11"/>
  <c r="E459" i="11"/>
  <c r="E1031" i="11"/>
  <c r="E1540" i="11"/>
  <c r="E1239" i="11"/>
  <c r="E1752" i="11"/>
  <c r="E1382" i="11"/>
  <c r="E2906" i="11"/>
  <c r="E673" i="11"/>
  <c r="E1687" i="11"/>
  <c r="E496" i="11"/>
  <c r="E3013" i="11"/>
  <c r="E2869" i="11"/>
  <c r="E994" i="11"/>
  <c r="E1454" i="11"/>
  <c r="E427" i="11"/>
  <c r="E403" i="11"/>
  <c r="E2896" i="11"/>
  <c r="E2690" i="11"/>
  <c r="E2008" i="11"/>
  <c r="E1252" i="11"/>
  <c r="E2814" i="11"/>
  <c r="E3285" i="11"/>
  <c r="E2180" i="11"/>
  <c r="E1925" i="11"/>
  <c r="E1005" i="11"/>
  <c r="E587" i="11"/>
  <c r="E195" i="11"/>
  <c r="E1222" i="11"/>
  <c r="E637" i="11"/>
  <c r="E525" i="11"/>
  <c r="E163" i="11"/>
  <c r="E1891" i="11"/>
  <c r="E3142" i="11"/>
  <c r="E2331" i="11"/>
  <c r="E2883" i="11"/>
  <c r="E3089" i="11"/>
  <c r="E3283" i="11"/>
  <c r="E834" i="11"/>
  <c r="E65" i="11"/>
  <c r="E1070" i="11"/>
  <c r="E1903" i="11"/>
  <c r="E2524" i="11"/>
  <c r="E488" i="11"/>
  <c r="E2269" i="11"/>
  <c r="E2981" i="11"/>
  <c r="E1014" i="11"/>
  <c r="E1661" i="11"/>
  <c r="E2599" i="11"/>
  <c r="E2806" i="11"/>
  <c r="E2090" i="11"/>
  <c r="E3163" i="11"/>
  <c r="E104" i="11"/>
  <c r="E3018" i="11"/>
  <c r="E2549" i="11"/>
  <c r="E415" i="11"/>
  <c r="E1480" i="11"/>
  <c r="E3303" i="11"/>
  <c r="E992" i="11"/>
  <c r="E206" i="11"/>
  <c r="E2776" i="11"/>
  <c r="E1879" i="11"/>
  <c r="E1525" i="11"/>
  <c r="E90" i="11"/>
  <c r="E1754" i="11"/>
  <c r="E2689" i="11"/>
  <c r="E1713" i="11"/>
  <c r="E963" i="11"/>
  <c r="E2859" i="11"/>
  <c r="E2152" i="11"/>
  <c r="E1050" i="11"/>
  <c r="E3238" i="11"/>
  <c r="E2198" i="11"/>
  <c r="E290" i="11"/>
  <c r="E1743" i="11"/>
  <c r="E1019" i="11"/>
  <c r="E1308" i="11"/>
  <c r="E1259" i="11"/>
  <c r="E1358" i="11"/>
  <c r="E759" i="11"/>
  <c r="E3070" i="11"/>
  <c r="E1810" i="11"/>
  <c r="E921" i="11"/>
  <c r="E2980" i="11"/>
  <c r="E400" i="11"/>
  <c r="E3190" i="11"/>
  <c r="E2949" i="11"/>
  <c r="E2738" i="11"/>
  <c r="E1571" i="11"/>
  <c r="E397" i="11"/>
  <c r="E1335" i="11"/>
  <c r="E947" i="11"/>
  <c r="E1494" i="11"/>
  <c r="E2780" i="11"/>
  <c r="E2773" i="11"/>
  <c r="E41" i="11"/>
  <c r="E1880" i="11"/>
  <c r="E2919" i="11"/>
  <c r="E1111" i="11"/>
  <c r="E2556" i="11"/>
  <c r="E619" i="11"/>
  <c r="E2310" i="11"/>
  <c r="E1208" i="11"/>
  <c r="E3074" i="11"/>
  <c r="E1906" i="11"/>
  <c r="E2181" i="11"/>
  <c r="E1384" i="11"/>
  <c r="E2103" i="11"/>
  <c r="E1153" i="11"/>
  <c r="E373" i="11"/>
  <c r="E1100" i="11"/>
  <c r="E2017" i="11"/>
  <c r="E1447" i="11"/>
  <c r="E3267" i="11"/>
  <c r="E2022" i="11"/>
  <c r="E471" i="11"/>
  <c r="E2139" i="11"/>
  <c r="E1859" i="11"/>
  <c r="E2440" i="11"/>
  <c r="E3252" i="11"/>
  <c r="E2144" i="11"/>
  <c r="E2026" i="11"/>
  <c r="E2664" i="11"/>
  <c r="E2714" i="11"/>
  <c r="E660" i="11"/>
  <c r="E612" i="11"/>
  <c r="E2446" i="11"/>
  <c r="E590" i="11"/>
  <c r="E157" i="11"/>
  <c r="E1709" i="11"/>
  <c r="E530" i="11"/>
  <c r="E1407" i="11"/>
  <c r="E2490" i="11"/>
  <c r="E1084" i="11"/>
  <c r="E868" i="11"/>
  <c r="E1172" i="11"/>
  <c r="E2761" i="11"/>
  <c r="E109" i="11"/>
  <c r="E851" i="11"/>
  <c r="E3100" i="11"/>
  <c r="E2545" i="11"/>
  <c r="E1542" i="11"/>
  <c r="E2909" i="11"/>
  <c r="E2390" i="11"/>
  <c r="E3251" i="11"/>
  <c r="E1839" i="11"/>
  <c r="E1049" i="11"/>
  <c r="E735" i="11"/>
  <c r="E100" i="11"/>
  <c r="E1491" i="11"/>
  <c r="E3069" i="11"/>
  <c r="E1317" i="11"/>
  <c r="E453" i="11"/>
  <c r="E1076" i="11"/>
  <c r="E2367" i="11"/>
  <c r="E438" i="11"/>
  <c r="E2241" i="11"/>
  <c r="E1734" i="11"/>
  <c r="E3165" i="11"/>
  <c r="E36" i="11"/>
  <c r="E1512" i="11"/>
  <c r="E1090" i="11"/>
  <c r="E745" i="11"/>
  <c r="E406" i="11"/>
  <c r="E181" i="11"/>
  <c r="E339" i="11"/>
  <c r="E2861" i="11"/>
  <c r="E1425" i="11"/>
  <c r="E1985" i="11"/>
  <c r="E748" i="11"/>
  <c r="E1756" i="11"/>
  <c r="E1814" i="11"/>
  <c r="E662" i="11"/>
  <c r="E2895" i="11"/>
  <c r="E1930" i="11"/>
  <c r="E51" i="11"/>
  <c r="E1655" i="11"/>
  <c r="E870" i="11"/>
  <c r="E824" i="11"/>
  <c r="E854" i="11"/>
  <c r="E1746" i="11"/>
  <c r="E223" i="11"/>
  <c r="E793" i="11"/>
  <c r="E1164" i="11"/>
  <c r="E1139" i="11"/>
  <c r="E2729" i="11"/>
  <c r="E1982" i="11"/>
  <c r="E819" i="11"/>
  <c r="E1911" i="11"/>
  <c r="E2953" i="11"/>
  <c r="E1894" i="11"/>
  <c r="E2054" i="11"/>
  <c r="E1994" i="11"/>
  <c r="E1522" i="11"/>
  <c r="E2330" i="11"/>
  <c r="E2547" i="11"/>
  <c r="E3214" i="11"/>
  <c r="E1827" i="11"/>
  <c r="E262" i="11"/>
  <c r="E754" i="11"/>
  <c r="E1598" i="11"/>
  <c r="E126" i="11"/>
  <c r="E2836" i="11"/>
  <c r="E2493" i="11"/>
  <c r="E871" i="11"/>
  <c r="E2679" i="11"/>
  <c r="E1884" i="11"/>
  <c r="E476" i="11"/>
  <c r="E752" i="11"/>
  <c r="E1821" i="11"/>
  <c r="E40" i="11"/>
  <c r="E621" i="11"/>
  <c r="E550" i="11"/>
  <c r="E3202" i="11"/>
  <c r="E2445" i="11"/>
  <c r="E1060" i="11"/>
  <c r="E1359" i="11"/>
  <c r="E2265" i="11"/>
  <c r="E2819" i="11"/>
  <c r="E189" i="11"/>
  <c r="E1145" i="11"/>
  <c r="E2029" i="11"/>
  <c r="E3297" i="11"/>
  <c r="E239" i="11"/>
  <c r="E2815" i="11"/>
  <c r="E2279" i="11"/>
  <c r="E2996" i="11"/>
  <c r="E786" i="11"/>
  <c r="E18" i="11"/>
  <c r="E1963" i="11"/>
  <c r="E1065" i="11"/>
  <c r="E318" i="11"/>
  <c r="E3282" i="11"/>
  <c r="E1025" i="11"/>
  <c r="E1068" i="11"/>
  <c r="E2849" i="11"/>
  <c r="E859" i="11"/>
  <c r="E2216" i="11"/>
  <c r="E1788" i="11"/>
  <c r="E1027" i="11"/>
  <c r="E547" i="11"/>
  <c r="E1292" i="11"/>
  <c r="E17" i="11"/>
  <c r="E1775" i="11"/>
  <c r="E568" i="11"/>
  <c r="E549" i="11"/>
  <c r="E2221" i="11"/>
  <c r="E2409" i="11"/>
  <c r="E307" i="11"/>
  <c r="E2309" i="11"/>
  <c r="E566" i="11"/>
  <c r="E3204" i="11"/>
  <c r="E22" i="11"/>
  <c r="E1784" i="11"/>
  <c r="E1719" i="11"/>
  <c r="E1749" i="11"/>
  <c r="E2381" i="11"/>
  <c r="E1202" i="11"/>
  <c r="E2186" i="11"/>
  <c r="E928" i="11"/>
  <c r="E2584" i="11"/>
  <c r="E585" i="11"/>
  <c r="E2285" i="11"/>
  <c r="E2223" i="11"/>
  <c r="E2831" i="11"/>
  <c r="E2581" i="11"/>
  <c r="E2567" i="11"/>
  <c r="E2025" i="11"/>
  <c r="E3113" i="11"/>
  <c r="E2126" i="11"/>
  <c r="E2153" i="11"/>
  <c r="E2529" i="11"/>
  <c r="E3249" i="11"/>
  <c r="E931" i="11"/>
  <c r="E1568" i="11"/>
  <c r="E413" i="11"/>
  <c r="E1301" i="11"/>
  <c r="E3077" i="11"/>
  <c r="E2140" i="11"/>
  <c r="E1088" i="11"/>
  <c r="E2644" i="11"/>
  <c r="E1344" i="11"/>
  <c r="E631" i="11"/>
  <c r="E1029" i="11"/>
  <c r="E973" i="11"/>
  <c r="E1320" i="11"/>
  <c r="E2890" i="11"/>
  <c r="E3307" i="11"/>
  <c r="E1022" i="11"/>
  <c r="E2540" i="11"/>
  <c r="E1112" i="11"/>
  <c r="E204" i="11"/>
  <c r="E1990" i="11"/>
  <c r="E2585" i="11"/>
  <c r="E3270" i="11"/>
  <c r="E2982" i="11"/>
  <c r="E676" i="11"/>
  <c r="E1885" i="11"/>
  <c r="E166" i="11"/>
  <c r="E1204" i="11"/>
  <c r="E1270" i="11"/>
  <c r="E570" i="11"/>
  <c r="E3102" i="11"/>
  <c r="E523" i="11"/>
  <c r="E152" i="11"/>
  <c r="E1310" i="11"/>
  <c r="E329" i="11"/>
  <c r="E535" i="11"/>
  <c r="E3237" i="11"/>
  <c r="E433" i="11"/>
  <c r="E1654" i="11"/>
  <c r="E2031" i="11"/>
  <c r="E1373" i="11"/>
  <c r="E2211" i="11"/>
  <c r="E627" i="11"/>
  <c r="E30" i="11"/>
  <c r="E1389" i="11"/>
  <c r="E1051" i="11"/>
  <c r="E2424" i="11"/>
  <c r="E1938" i="11"/>
  <c r="E2061" i="11"/>
  <c r="E998" i="11"/>
  <c r="E801" i="11"/>
  <c r="E3228" i="11"/>
  <c r="E1672" i="11"/>
  <c r="E1190" i="11"/>
  <c r="E68" i="11"/>
  <c r="E2736" i="11"/>
  <c r="E795" i="11"/>
  <c r="E3291" i="11"/>
  <c r="E1412" i="11"/>
  <c r="E2380" i="11"/>
  <c r="E154" i="11"/>
  <c r="E1437" i="11"/>
  <c r="E243" i="11"/>
  <c r="E173" i="11"/>
  <c r="E168" i="11"/>
  <c r="E2541" i="11"/>
  <c r="E3331" i="11"/>
  <c r="E2157" i="11"/>
  <c r="E527" i="11"/>
  <c r="E1797" i="11"/>
  <c r="E2237" i="11"/>
  <c r="E3117" i="11"/>
  <c r="E3072" i="11"/>
  <c r="E2997" i="11"/>
  <c r="E1557" i="11"/>
  <c r="E3037" i="11"/>
  <c r="E1747" i="11"/>
  <c r="E381" i="11"/>
  <c r="E1462" i="11"/>
  <c r="E957" i="11"/>
  <c r="E99" i="11"/>
  <c r="E407" i="11"/>
  <c r="E1617" i="11"/>
  <c r="E1107" i="11"/>
  <c r="E2250" i="11"/>
  <c r="E1805" i="11"/>
  <c r="E3000" i="11"/>
  <c r="E197" i="11"/>
  <c r="E577" i="11"/>
  <c r="E62" i="11"/>
  <c r="E3277" i="11"/>
  <c r="E1267" i="11"/>
  <c r="E3317" i="11"/>
  <c r="E89" i="11"/>
  <c r="E187" i="11"/>
  <c r="E1477" i="11"/>
  <c r="E1397" i="11"/>
  <c r="E2837" i="11"/>
  <c r="E1707" i="11"/>
  <c r="E303" i="11"/>
  <c r="E2317" i="11"/>
  <c r="E3197" i="11"/>
  <c r="E1997" i="11"/>
  <c r="E2357" i="11"/>
  <c r="E1377" i="11"/>
  <c r="E447" i="11"/>
  <c r="E1197" i="11"/>
  <c r="E133" i="11"/>
  <c r="E123" i="11"/>
  <c r="E2228" i="11"/>
  <c r="E3281" i="11"/>
  <c r="E2512" i="11"/>
  <c r="E1553" i="11"/>
  <c r="E2068" i="11"/>
  <c r="E2747" i="11"/>
  <c r="E3222" i="11"/>
  <c r="E1327" i="11"/>
  <c r="E3040" i="11"/>
  <c r="E2514" i="11"/>
  <c r="E2397" i="11"/>
  <c r="E914" i="11"/>
  <c r="E553" i="11"/>
  <c r="E277" i="11"/>
  <c r="E2167" i="11"/>
  <c r="E1717" i="11"/>
  <c r="E897" i="11"/>
  <c r="E837" i="11"/>
  <c r="E2517" i="11"/>
  <c r="E1314" i="11"/>
  <c r="E1007" i="11"/>
  <c r="E2817" i="11"/>
  <c r="E1917" i="11"/>
  <c r="E2987" i="11"/>
  <c r="E1957" i="11"/>
  <c r="E1777" i="11"/>
  <c r="E3274" i="11"/>
  <c r="E2597" i="11"/>
  <c r="E1127" i="11"/>
  <c r="E1873" i="11"/>
  <c r="E417" i="11"/>
  <c r="E286" i="11"/>
  <c r="E2677" i="11"/>
  <c r="E717" i="11"/>
  <c r="E394" i="11"/>
  <c r="E257" i="11"/>
  <c r="E1056" i="11"/>
  <c r="E2097" i="11"/>
  <c r="E1487" i="11"/>
  <c r="E1247" i="11"/>
  <c r="E1647" i="11"/>
  <c r="E2077" i="11"/>
  <c r="E1727" i="11"/>
  <c r="E309" i="11"/>
  <c r="E2287" i="11"/>
  <c r="E986" i="11"/>
  <c r="E434" i="11"/>
  <c r="E2716" i="11"/>
  <c r="E2207" i="11"/>
  <c r="E1507" i="11"/>
  <c r="E744" i="11"/>
  <c r="E1967" i="11"/>
  <c r="E2897" i="11"/>
  <c r="E1457" i="11"/>
  <c r="E2633" i="11"/>
  <c r="E1436" i="11"/>
  <c r="E2016" i="11"/>
  <c r="E2946" i="11"/>
  <c r="E1946" i="11"/>
  <c r="E1417" i="11"/>
  <c r="E1597" i="11"/>
  <c r="E217" i="11"/>
  <c r="E252" i="11"/>
  <c r="E646" i="11"/>
  <c r="E2264" i="11"/>
  <c r="E1157" i="11"/>
  <c r="E617" i="11"/>
  <c r="E1887" i="11"/>
  <c r="E2187" i="11"/>
  <c r="E967" i="11"/>
  <c r="E367" i="11"/>
  <c r="E2757" i="11"/>
  <c r="E377" i="11"/>
  <c r="E2504" i="11"/>
  <c r="E2047" i="11"/>
  <c r="E1794" i="11"/>
  <c r="E3314" i="11"/>
  <c r="E2847" i="11"/>
  <c r="E2467" i="11"/>
  <c r="E3007" i="11"/>
  <c r="E3057" i="11"/>
  <c r="E1537" i="11"/>
  <c r="E2916" i="11"/>
  <c r="E1627" i="11"/>
  <c r="E697" i="11"/>
  <c r="E3167" i="11"/>
  <c r="E1674" i="11"/>
  <c r="E2797" i="11"/>
  <c r="E1847" i="11"/>
  <c r="E817" i="11"/>
  <c r="E839" i="11"/>
  <c r="E1956" i="11"/>
  <c r="E1907" i="11"/>
  <c r="E2067" i="11"/>
  <c r="E757" i="11"/>
  <c r="E944" i="11"/>
  <c r="E267" i="11"/>
  <c r="E2666" i="11"/>
  <c r="E3327" i="11"/>
  <c r="E784" i="11"/>
  <c r="E326" i="11"/>
  <c r="E1807" i="11"/>
  <c r="E473" i="11"/>
  <c r="E797" i="11"/>
  <c r="E2477" i="11"/>
  <c r="E1077" i="11"/>
  <c r="E1216" i="11"/>
  <c r="E186" i="11"/>
  <c r="E357" i="11"/>
  <c r="E454" i="11"/>
  <c r="E1037" i="11"/>
  <c r="E2687" i="11"/>
  <c r="E1637" i="11"/>
  <c r="E2877" i="11"/>
  <c r="E1087" i="11"/>
  <c r="E334" i="11"/>
  <c r="E144" i="11"/>
  <c r="E847" i="11"/>
  <c r="E1767" i="11"/>
  <c r="E1567" i="11"/>
  <c r="E2146" i="11"/>
  <c r="E2527" i="11"/>
  <c r="E2336" i="11"/>
  <c r="E207" i="11"/>
  <c r="E203" i="11"/>
  <c r="E82" i="11"/>
  <c r="E1277" i="11"/>
  <c r="E1233" i="11"/>
  <c r="E877" i="11"/>
  <c r="E1346" i="11"/>
  <c r="E3106" i="11"/>
  <c r="E2356" i="11"/>
  <c r="E3157" i="11"/>
  <c r="E677" i="11"/>
  <c r="E1393" i="11"/>
  <c r="E597" i="11"/>
  <c r="E347" i="11"/>
  <c r="E3233" i="11"/>
  <c r="E2433" i="11"/>
  <c r="E486" i="11"/>
  <c r="E3268" i="11"/>
  <c r="E600" i="11"/>
  <c r="E1864" i="11"/>
  <c r="I2" i="11"/>
  <c r="C1256" i="11" s="1"/>
  <c r="C219" i="11" l="1"/>
  <c r="C285" i="11"/>
  <c r="C2070" i="11"/>
  <c r="C346" i="11"/>
  <c r="C7" i="11"/>
  <c r="C271" i="11"/>
  <c r="C998" i="11"/>
  <c r="C3014" i="11"/>
  <c r="C174" i="11"/>
  <c r="C1821" i="11"/>
  <c r="C1634" i="11"/>
  <c r="C3202" i="11"/>
  <c r="C303" i="11"/>
  <c r="C2428" i="11"/>
  <c r="C2133" i="11"/>
  <c r="C1725" i="11"/>
  <c r="C3126" i="11"/>
  <c r="C2348" i="11"/>
  <c r="C1901" i="11"/>
  <c r="C3107" i="11"/>
  <c r="C1184" i="11"/>
  <c r="C1276" i="11"/>
  <c r="C2201" i="11"/>
  <c r="C67" i="11"/>
  <c r="C626" i="11"/>
  <c r="C3050" i="11"/>
  <c r="C1074" i="11"/>
  <c r="C1304" i="11"/>
  <c r="C2734" i="11"/>
  <c r="C1833" i="11"/>
  <c r="C1197" i="11"/>
  <c r="C2218" i="11"/>
  <c r="C1937" i="11"/>
  <c r="C2017" i="11"/>
  <c r="C1064" i="11"/>
  <c r="C1945" i="11"/>
  <c r="C1137" i="11"/>
  <c r="C1054" i="11"/>
  <c r="C2181" i="11"/>
  <c r="C404" i="11"/>
  <c r="C1156" i="11"/>
  <c r="C2037" i="11"/>
  <c r="C3204" i="11"/>
  <c r="C1928" i="11"/>
  <c r="C2971" i="11"/>
  <c r="C385" i="11"/>
  <c r="C1207" i="11"/>
  <c r="C1826" i="11"/>
  <c r="C2663" i="11"/>
  <c r="C342" i="11"/>
  <c r="C1864" i="11"/>
  <c r="C216" i="11"/>
  <c r="C569" i="11"/>
  <c r="C305" i="11"/>
  <c r="C1432" i="11"/>
  <c r="C1643" i="11"/>
  <c r="C3183" i="11"/>
  <c r="C168" i="11"/>
  <c r="C2062" i="11"/>
  <c r="C1145" i="11"/>
  <c r="C2433" i="11"/>
  <c r="C2708" i="11"/>
  <c r="C2284" i="11"/>
  <c r="C1536" i="11"/>
  <c r="C1129" i="11"/>
  <c r="C2426" i="11"/>
  <c r="C1745" i="11"/>
  <c r="C867" i="11"/>
  <c r="C2727" i="11"/>
  <c r="C2346" i="11"/>
  <c r="C256" i="11"/>
  <c r="C2175" i="11"/>
  <c r="C123" i="11"/>
  <c r="C1147" i="11"/>
  <c r="C3134" i="11"/>
  <c r="C99" i="11"/>
  <c r="C2391" i="11"/>
  <c r="C1057" i="11"/>
  <c r="C550" i="11"/>
  <c r="C57" i="11"/>
  <c r="C1988" i="11"/>
  <c r="C1575" i="11"/>
  <c r="C1862" i="11"/>
  <c r="C1393" i="11"/>
  <c r="C2102" i="11"/>
  <c r="C1529" i="11"/>
  <c r="C604" i="11"/>
  <c r="C2223" i="11"/>
  <c r="C1237" i="11"/>
  <c r="C971" i="11"/>
  <c r="C1464" i="11"/>
  <c r="C1857" i="11"/>
  <c r="C1489" i="11"/>
  <c r="C1335" i="11"/>
  <c r="C103" i="11"/>
  <c r="C1326" i="11"/>
  <c r="C2770" i="11"/>
  <c r="C777" i="11"/>
  <c r="C1523" i="11"/>
  <c r="C1824" i="11"/>
  <c r="C1259" i="11"/>
  <c r="C1269" i="11"/>
  <c r="C1837" i="11"/>
  <c r="C1874" i="11"/>
  <c r="C1477" i="11"/>
  <c r="C2302" i="11"/>
  <c r="C1093" i="11"/>
  <c r="C1297" i="11"/>
  <c r="C1196" i="11"/>
  <c r="C1770" i="11"/>
  <c r="C530" i="11"/>
  <c r="C1651" i="11"/>
  <c r="C1661" i="11"/>
  <c r="C1234" i="11"/>
  <c r="C70" i="11"/>
  <c r="C1505" i="11"/>
  <c r="C1059" i="11"/>
  <c r="C3098" i="11"/>
  <c r="C227" i="11"/>
  <c r="C2435" i="11"/>
  <c r="C1775" i="11"/>
  <c r="C2572" i="11"/>
  <c r="C631" i="11"/>
  <c r="C2085" i="11"/>
  <c r="C1299" i="11"/>
  <c r="C2513" i="11"/>
  <c r="C452" i="11"/>
  <c r="C2356" i="11"/>
  <c r="C1377" i="11"/>
  <c r="C3254" i="11"/>
  <c r="C357" i="11"/>
  <c r="C1997" i="11"/>
  <c r="C1743" i="11"/>
  <c r="C535" i="11"/>
  <c r="C739" i="11"/>
  <c r="C2043" i="11"/>
  <c r="C1183" i="11"/>
  <c r="C801" i="11"/>
  <c r="C1348" i="11"/>
  <c r="C1173" i="11"/>
  <c r="C2098" i="11"/>
  <c r="C2039" i="11"/>
  <c r="C2116" i="11"/>
  <c r="C2570" i="11"/>
  <c r="C2176" i="11"/>
  <c r="C2042" i="11"/>
  <c r="C2027" i="11"/>
  <c r="C1265" i="11"/>
  <c r="C1693" i="11"/>
  <c r="C1597" i="11"/>
  <c r="C2345" i="11"/>
  <c r="C622" i="11"/>
  <c r="C1113" i="11"/>
  <c r="C1869" i="11"/>
  <c r="C744" i="11"/>
  <c r="C2795" i="11"/>
  <c r="C1257" i="11"/>
  <c r="C2799" i="11"/>
  <c r="C1727" i="11"/>
  <c r="C323" i="11"/>
  <c r="C21" i="11"/>
  <c r="C2732" i="11"/>
  <c r="C1327" i="11"/>
  <c r="C878" i="11"/>
  <c r="C1747" i="11"/>
  <c r="C1087" i="11"/>
  <c r="C3330" i="11"/>
  <c r="C1895" i="11"/>
  <c r="C1291" i="11"/>
  <c r="C63" i="11"/>
  <c r="C1143" i="11"/>
  <c r="C1470" i="11"/>
  <c r="C1658" i="11"/>
  <c r="C3031" i="11"/>
  <c r="C2919" i="11"/>
  <c r="C1969" i="11"/>
  <c r="C3152" i="11"/>
  <c r="C1519" i="11"/>
  <c r="C1795" i="11"/>
  <c r="C2301" i="11"/>
  <c r="C1722" i="11"/>
  <c r="C1612" i="11"/>
  <c r="C1492" i="11"/>
  <c r="C1244" i="11"/>
  <c r="C3157" i="11"/>
  <c r="C1566" i="11"/>
  <c r="C1171" i="11"/>
  <c r="C338" i="11"/>
  <c r="C347" i="11"/>
  <c r="C2509" i="11"/>
  <c r="C2481" i="11"/>
  <c r="C3083" i="11"/>
  <c r="C1306" i="11"/>
  <c r="C42" i="11"/>
  <c r="C2047" i="11"/>
  <c r="C2154" i="11"/>
  <c r="C134" i="11"/>
  <c r="C1287" i="11"/>
  <c r="C847" i="11"/>
  <c r="C2214" i="11"/>
  <c r="C1444" i="11"/>
  <c r="C487" i="11"/>
  <c r="C2390" i="11"/>
  <c r="C1192" i="11"/>
  <c r="C3045" i="11"/>
  <c r="C104" i="11"/>
  <c r="C387" i="11"/>
  <c r="C2553" i="11"/>
  <c r="C1136" i="11"/>
  <c r="C2084" i="11"/>
  <c r="C1605" i="11"/>
  <c r="C1356" i="11"/>
  <c r="C1973" i="11"/>
  <c r="C1337" i="11"/>
  <c r="C977" i="11"/>
  <c r="C1894" i="11"/>
  <c r="C1162" i="11"/>
  <c r="C2066" i="11"/>
  <c r="C1850" i="11"/>
  <c r="C2936" i="11"/>
  <c r="C2969" i="11"/>
  <c r="C2365" i="11"/>
  <c r="C2048" i="11"/>
  <c r="C197" i="11"/>
  <c r="C1806" i="11"/>
  <c r="C2920" i="11"/>
  <c r="C1067" i="11"/>
  <c r="C570" i="11"/>
  <c r="C1027" i="11"/>
  <c r="C1388" i="11"/>
  <c r="C1777" i="11"/>
  <c r="C1509" i="11"/>
  <c r="C2052" i="11"/>
  <c r="C1493" i="11"/>
  <c r="C1959" i="11"/>
  <c r="C457" i="11"/>
  <c r="C2465" i="11"/>
  <c r="C2705" i="11"/>
  <c r="C1666" i="11"/>
  <c r="C1424" i="11"/>
  <c r="C1787" i="11"/>
  <c r="C1884" i="11"/>
  <c r="C2687" i="11"/>
  <c r="C1720" i="11"/>
  <c r="C3251" i="11"/>
  <c r="C757" i="11"/>
  <c r="C1368" i="11"/>
  <c r="C788" i="11"/>
  <c r="C2579" i="11"/>
  <c r="C1910" i="11"/>
  <c r="C1497" i="11"/>
  <c r="C2718" i="11"/>
  <c r="C2954" i="11"/>
  <c r="C278" i="11"/>
  <c r="C997" i="11"/>
  <c r="C1437" i="11"/>
  <c r="C1332" i="11"/>
  <c r="C3300" i="11"/>
  <c r="C3237" i="11"/>
  <c r="C2087" i="11"/>
  <c r="C3029" i="11"/>
  <c r="C1991" i="11"/>
  <c r="C3184" i="11"/>
  <c r="C3093" i="11"/>
  <c r="C3197" i="11"/>
  <c r="C474" i="11"/>
  <c r="C2605" i="11"/>
  <c r="C2537" i="11"/>
  <c r="C2574" i="11"/>
  <c r="C1452" i="11"/>
  <c r="C1696" i="11"/>
  <c r="C1280" i="11"/>
  <c r="C700" i="11"/>
  <c r="C1195" i="11"/>
  <c r="C1940" i="11"/>
  <c r="C2236" i="11"/>
  <c r="C2845" i="11"/>
  <c r="C2998" i="11"/>
  <c r="C2884" i="11"/>
  <c r="C317" i="11"/>
  <c r="C2492" i="11"/>
  <c r="C2583" i="11"/>
  <c r="C3117" i="11"/>
  <c r="C1615" i="11"/>
  <c r="C1541" i="11"/>
  <c r="C373" i="11"/>
  <c r="C1037" i="11"/>
  <c r="C1525" i="11"/>
  <c r="C2420" i="11"/>
  <c r="C952" i="11"/>
  <c r="C2903" i="11"/>
  <c r="C2741" i="11"/>
  <c r="C1117" i="11"/>
  <c r="C1689" i="11"/>
  <c r="C834" i="11"/>
  <c r="C1108" i="11"/>
  <c r="C1517" i="11"/>
  <c r="C929" i="11"/>
  <c r="C641" i="11"/>
  <c r="C717" i="11"/>
  <c r="C2120" i="11"/>
  <c r="C1217" i="11"/>
  <c r="C1551" i="11"/>
  <c r="C26" i="11"/>
  <c r="C1415" i="11"/>
  <c r="C158" i="11"/>
  <c r="C1007" i="11"/>
  <c r="C3306" i="11"/>
  <c r="C1357" i="11"/>
  <c r="C680" i="11"/>
  <c r="C2870" i="11"/>
  <c r="C1577" i="11"/>
  <c r="C2506" i="11"/>
  <c r="C166" i="11"/>
  <c r="C66" i="11"/>
  <c r="C1952" i="11"/>
  <c r="C914" i="11"/>
  <c r="C584" i="11"/>
  <c r="C1964" i="11"/>
  <c r="C1877" i="11"/>
  <c r="C2054" i="11"/>
  <c r="C803" i="11"/>
  <c r="C2136" i="11"/>
  <c r="C1975" i="11"/>
  <c r="C1672" i="11"/>
  <c r="C33" i="11"/>
  <c r="C1472" i="11"/>
  <c r="C2650" i="11"/>
  <c r="C1579" i="11"/>
  <c r="C1637" i="11"/>
  <c r="C973" i="11"/>
  <c r="C2717" i="11"/>
  <c r="C3058" i="11"/>
  <c r="C527" i="11"/>
  <c r="C20" i="11"/>
  <c r="C1767" i="11"/>
  <c r="C3320" i="11"/>
  <c r="C2807" i="11"/>
  <c r="C167" i="11"/>
  <c r="C793" i="11"/>
  <c r="C1233" i="11"/>
  <c r="C2422" i="11"/>
  <c r="C3163" i="11"/>
  <c r="C1367" i="11"/>
  <c r="C1435" i="11"/>
  <c r="C297" i="11"/>
  <c r="C501" i="11"/>
  <c r="C887" i="11"/>
  <c r="C597" i="11"/>
  <c r="C1364" i="11"/>
  <c r="C379" i="11"/>
  <c r="C1345" i="11"/>
  <c r="C1626" i="11"/>
  <c r="C2318" i="11"/>
  <c r="C656" i="11"/>
  <c r="C2829" i="11"/>
  <c r="C3034" i="11"/>
  <c r="C2589" i="11"/>
  <c r="C2342" i="11"/>
  <c r="C1567" i="11"/>
  <c r="C1488" i="11"/>
  <c r="C34" i="11"/>
  <c r="C447" i="11"/>
  <c r="C824" i="11"/>
  <c r="C933" i="11"/>
  <c r="C1412" i="11"/>
  <c r="C1227" i="11"/>
  <c r="C1486" i="11"/>
  <c r="C1094" i="11"/>
  <c r="C2328" i="11"/>
  <c r="C3276" i="11"/>
  <c r="C1031" i="11"/>
  <c r="C1571" i="11"/>
  <c r="C913" i="11"/>
  <c r="C1706" i="11"/>
  <c r="C2733" i="11"/>
  <c r="C1465" i="11"/>
  <c r="C1222" i="11"/>
  <c r="C1283" i="11"/>
  <c r="C188" i="11"/>
  <c r="C2547" i="11"/>
  <c r="C688" i="11"/>
  <c r="C1334" i="11"/>
  <c r="C2193" i="11"/>
  <c r="C1667" i="11"/>
  <c r="C586" i="11"/>
  <c r="C1277" i="11"/>
  <c r="C3017" i="11"/>
  <c r="C3275" i="11"/>
  <c r="C1404" i="11"/>
  <c r="C2806" i="11"/>
  <c r="C1587" i="11"/>
  <c r="C1353" i="11"/>
  <c r="C1167" i="11"/>
  <c r="C426" i="11"/>
  <c r="C2456" i="11"/>
  <c r="C1373" i="11"/>
  <c r="C2948" i="11"/>
  <c r="C1077" i="11"/>
  <c r="C2189" i="11"/>
  <c r="C2255" i="11"/>
  <c r="C2822" i="11"/>
  <c r="C1768" i="11"/>
  <c r="C47" i="11"/>
  <c r="C1311" i="11"/>
  <c r="C2336" i="11"/>
  <c r="C401" i="11"/>
  <c r="C827" i="11"/>
  <c r="C90" i="11"/>
  <c r="C1407" i="11"/>
  <c r="C3092" i="11"/>
  <c r="C1836" i="11"/>
  <c r="C2305" i="11"/>
  <c r="C497" i="11"/>
  <c r="C1102" i="11"/>
  <c r="C1258" i="11"/>
  <c r="C1138" i="11"/>
  <c r="C594" i="11"/>
  <c r="C30" i="11"/>
  <c r="C1957" i="11"/>
  <c r="C693" i="11"/>
  <c r="C1301" i="11"/>
  <c r="C2778" i="11"/>
  <c r="C2000" i="11"/>
  <c r="C1482" i="11"/>
  <c r="C1953" i="11"/>
  <c r="C1047" i="11"/>
  <c r="C2077" i="11"/>
  <c r="C2667" i="11"/>
  <c r="C163" i="11"/>
  <c r="C1371" i="11"/>
  <c r="C3208" i="11"/>
  <c r="C1421" i="11"/>
  <c r="C957" i="11"/>
  <c r="C2847" i="11"/>
  <c r="C963" i="11"/>
  <c r="C2849" i="11"/>
  <c r="C1958" i="11"/>
  <c r="C2069" i="11"/>
  <c r="C714" i="11"/>
  <c r="C547" i="11"/>
  <c r="C1230" i="11"/>
  <c r="C541" i="11"/>
  <c r="C3167" i="11"/>
  <c r="C142" i="11"/>
  <c r="C967" i="11"/>
  <c r="C1459" i="11"/>
  <c r="C2831" i="11"/>
  <c r="C1226" i="11"/>
  <c r="C1655" i="11"/>
  <c r="C2875" i="11"/>
  <c r="C2276" i="11"/>
  <c r="C2649" i="11"/>
  <c r="C1613" i="11"/>
  <c r="C1476" i="11"/>
  <c r="C1457" i="11"/>
  <c r="C3059" i="11"/>
  <c r="C657" i="11"/>
  <c r="C2613" i="11"/>
  <c r="C2215" i="11"/>
  <c r="C2050" i="11"/>
  <c r="C2820" i="11"/>
  <c r="C2554" i="11"/>
  <c r="C3249" i="11"/>
  <c r="C607" i="11"/>
  <c r="C3150" i="11"/>
  <c r="C1827" i="11"/>
  <c r="C2895" i="11"/>
  <c r="C2803" i="11"/>
  <c r="C557" i="11"/>
  <c r="C1979" i="11"/>
  <c r="C2497" i="11"/>
  <c r="C2947" i="11"/>
  <c r="C721" i="11"/>
  <c r="C3122" i="11"/>
  <c r="C1875" i="11"/>
  <c r="C1336" i="11"/>
  <c r="C61" i="11"/>
  <c r="C1909" i="11"/>
  <c r="C80" i="11"/>
  <c r="C1405" i="11"/>
  <c r="C2501" i="11"/>
  <c r="C1907" i="11"/>
  <c r="C753" i="11"/>
  <c r="C1394" i="11"/>
  <c r="C1607" i="11"/>
  <c r="C1739" i="11"/>
  <c r="C782" i="11"/>
  <c r="C384" i="11"/>
  <c r="C1713" i="11"/>
  <c r="C877" i="11"/>
  <c r="C1526" i="11"/>
  <c r="C767" i="11"/>
  <c r="C2079" i="11"/>
  <c r="C3079" i="11"/>
  <c r="C1397" i="11"/>
  <c r="C1503" i="11"/>
  <c r="C3165" i="11"/>
  <c r="C3037" i="11"/>
  <c r="C2792" i="11"/>
  <c r="C2307" i="11"/>
  <c r="C1756" i="11"/>
  <c r="C2549" i="11"/>
  <c r="C617" i="11"/>
  <c r="C2005" i="11"/>
  <c r="C1261" i="11"/>
  <c r="C2463" i="11"/>
  <c r="C2285" i="11"/>
  <c r="C3250" i="11"/>
  <c r="C947" i="11"/>
  <c r="C1433" i="11"/>
  <c r="C2134" i="11"/>
  <c r="C2004" i="11"/>
  <c r="C1153" i="11"/>
  <c r="C2313" i="11"/>
  <c r="C2671" i="11"/>
  <c r="C157" i="11"/>
  <c r="C2753" i="11"/>
  <c r="C1820" i="11"/>
  <c r="C1663" i="11"/>
  <c r="C3193" i="11"/>
  <c r="C2576" i="11"/>
  <c r="C2364" i="11"/>
  <c r="C1993" i="11"/>
  <c r="C799" i="11"/>
  <c r="C1796" i="11"/>
  <c r="C1313" i="11"/>
  <c r="C987" i="11"/>
  <c r="C2089" i="11"/>
  <c r="C1232" i="11"/>
  <c r="C1839" i="11"/>
  <c r="C577" i="11"/>
  <c r="C2467" i="11"/>
  <c r="C3069" i="11"/>
  <c r="C1445" i="11"/>
  <c r="C2230" i="11"/>
  <c r="C1647" i="11"/>
  <c r="C3314" i="11"/>
  <c r="C2701" i="11"/>
  <c r="C2833" i="11"/>
  <c r="C1939" i="11"/>
  <c r="C610" i="11"/>
  <c r="C1726" i="11"/>
  <c r="C2821" i="11"/>
  <c r="C899" i="11"/>
  <c r="C991" i="11"/>
  <c r="C1267" i="11"/>
  <c r="C1659" i="11"/>
  <c r="C74" i="11"/>
  <c r="C2235" i="11"/>
  <c r="C3188" i="11"/>
  <c r="C1387" i="11"/>
  <c r="C3221" i="11"/>
  <c r="C857" i="11"/>
  <c r="C3142" i="11"/>
  <c r="C1155" i="11"/>
  <c r="C3325" i="11"/>
  <c r="C3116" i="11"/>
  <c r="C1017" i="11"/>
  <c r="C1797" i="11"/>
  <c r="C1783" i="11"/>
  <c r="C2227" i="11"/>
  <c r="C1669" i="11"/>
  <c r="C1308" i="11"/>
  <c r="C1127" i="11"/>
  <c r="C307" i="11"/>
  <c r="C2118" i="11"/>
  <c r="C1266" i="11"/>
  <c r="C2946" i="11"/>
  <c r="C2240" i="11"/>
  <c r="C3100" i="11"/>
  <c r="C1563" i="11"/>
  <c r="C1528" i="11"/>
  <c r="C1106" i="11"/>
  <c r="C1246" i="11"/>
  <c r="C2939" i="11"/>
  <c r="C1697" i="11"/>
  <c r="C1009" i="11"/>
  <c r="C724" i="11"/>
  <c r="C747" i="11"/>
  <c r="C671" i="11"/>
  <c r="C2315" i="11"/>
  <c r="C1376" i="11"/>
  <c r="C1408" i="11"/>
  <c r="C837" i="11"/>
  <c r="C460" i="11"/>
  <c r="C1362" i="11"/>
  <c r="C3055" i="11"/>
  <c r="C267" i="11"/>
  <c r="C201" i="11"/>
  <c r="C1917" i="11"/>
  <c r="C1947" i="11"/>
  <c r="C1309" i="11"/>
  <c r="C633" i="11"/>
  <c r="C23" i="11"/>
  <c r="C1361" i="11"/>
  <c r="C337" i="11"/>
  <c r="C873" i="11"/>
  <c r="C488" i="11"/>
  <c r="C1316" i="11"/>
  <c r="C2180" i="11"/>
  <c r="C1757" i="11"/>
  <c r="C1547" i="11"/>
  <c r="C2299" i="11"/>
  <c r="C2662" i="11"/>
  <c r="C1060" i="11"/>
  <c r="C2769" i="11"/>
  <c r="C728" i="11"/>
  <c r="C1644" i="11"/>
  <c r="C2119" i="11"/>
  <c r="C1548" i="11"/>
  <c r="C2072" i="11"/>
  <c r="C2459" i="11"/>
  <c r="C143" i="11"/>
  <c r="C1950" i="11"/>
  <c r="C1447" i="11"/>
  <c r="C2525" i="11"/>
  <c r="C1491" i="11"/>
  <c r="C2016" i="11"/>
  <c r="C1927" i="11"/>
  <c r="C3273" i="11"/>
  <c r="C372" i="11"/>
  <c r="C3135" i="11"/>
  <c r="C2677" i="11"/>
  <c r="C1630" i="11"/>
  <c r="C1930" i="11"/>
  <c r="C1365" i="11"/>
  <c r="C2304" i="11"/>
  <c r="C2681" i="11"/>
  <c r="C119" i="11"/>
  <c r="C89" i="11"/>
  <c r="C3088" i="11"/>
  <c r="C1617" i="11"/>
  <c r="C679" i="11"/>
  <c r="C2321" i="11"/>
  <c r="C434" i="11"/>
  <c r="C2985" i="11"/>
  <c r="C1216" i="11"/>
  <c r="C2976" i="11"/>
  <c r="C2921" i="11"/>
  <c r="C1111" i="11"/>
  <c r="C2892" i="11"/>
  <c r="C234" i="11"/>
  <c r="C1873" i="11"/>
  <c r="C287" i="11"/>
  <c r="C2309" i="11"/>
  <c r="C1026" i="11"/>
  <c r="C1784" i="11"/>
  <c r="C2490" i="11"/>
  <c r="C2581" i="11"/>
  <c r="C1645" i="11"/>
  <c r="C1983" i="11"/>
  <c r="C742" i="11"/>
  <c r="C3061" i="11"/>
  <c r="C2472" i="11"/>
  <c r="C1618" i="11"/>
  <c r="C1557" i="11"/>
  <c r="C811" i="11"/>
  <c r="C2874" i="11"/>
  <c r="C2073" i="11"/>
  <c r="C397" i="11"/>
  <c r="C637" i="11"/>
  <c r="C1811" i="11"/>
  <c r="C925" i="11"/>
  <c r="C1474" i="11"/>
  <c r="C1896" i="11"/>
  <c r="C1440" i="11"/>
  <c r="C2063" i="11"/>
  <c r="C3228" i="11"/>
  <c r="C727" i="11"/>
  <c r="C1807" i="11"/>
  <c r="C277" i="11"/>
  <c r="C1682" i="11"/>
  <c r="C994" i="11"/>
  <c r="C468" i="11"/>
  <c r="C3187" i="11"/>
  <c r="C1507" i="11"/>
  <c r="C1053" i="11"/>
  <c r="C2728" i="11"/>
  <c r="C1723" i="11"/>
  <c r="C179" i="11"/>
  <c r="C1427" i="11"/>
  <c r="C1347" i="11"/>
  <c r="C2007" i="11"/>
  <c r="C437" i="11"/>
  <c r="C1954" i="11"/>
  <c r="C1073" i="11"/>
  <c r="C3111" i="11"/>
  <c r="C849" i="11"/>
  <c r="C697" i="11"/>
  <c r="C2661" i="11"/>
  <c r="C3195" i="11"/>
  <c r="C3305" i="11"/>
  <c r="C907" i="11"/>
  <c r="C1282" i="11"/>
  <c r="C2109" i="11"/>
  <c r="C543" i="11"/>
  <c r="C2835" i="11"/>
  <c r="C1769" i="11"/>
  <c r="C1730" i="11"/>
  <c r="C3235" i="11"/>
  <c r="C1828" i="11"/>
  <c r="C1166" i="11"/>
  <c r="C537" i="11"/>
  <c r="C1719" i="11"/>
  <c r="C1448" i="11"/>
  <c r="C92" i="11"/>
  <c r="C2586" i="11"/>
  <c r="C2470" i="11"/>
  <c r="C2868" i="11"/>
  <c r="C1699" i="11"/>
  <c r="C792" i="11"/>
  <c r="C2021" i="11"/>
  <c r="C1141" i="11"/>
  <c r="C1668" i="11"/>
  <c r="C1903" i="11"/>
  <c r="C319" i="11"/>
  <c r="C1218" i="11"/>
  <c r="C1039" i="11"/>
  <c r="C1538" i="11"/>
  <c r="C2843" i="11"/>
  <c r="C2503" i="11"/>
  <c r="C2207" i="11"/>
  <c r="C3145" i="11"/>
  <c r="C2476" i="11"/>
  <c r="C1678" i="11"/>
  <c r="C2144" i="11"/>
  <c r="C2405" i="11"/>
  <c r="C2228" i="11"/>
  <c r="C1883" i="11"/>
  <c r="C749" i="11"/>
  <c r="C2466" i="11"/>
  <c r="C2172" i="11"/>
  <c r="C1096" i="11"/>
  <c r="C2956" i="11"/>
  <c r="C1838" i="11"/>
  <c r="C2210" i="11"/>
  <c r="C2982" i="11"/>
  <c r="C1250" i="11"/>
  <c r="C796" i="11"/>
  <c r="C1194" i="11"/>
  <c r="C1469" i="11"/>
  <c r="C1915" i="11"/>
  <c r="C1271" i="11"/>
  <c r="C1298" i="11"/>
  <c r="C1558" i="11"/>
  <c r="C2200" i="11"/>
  <c r="C1840" i="11"/>
  <c r="C2206" i="11"/>
  <c r="C2129" i="11"/>
  <c r="C191" i="11"/>
  <c r="C2446" i="11"/>
  <c r="C1281" i="11"/>
  <c r="C1967" i="11"/>
  <c r="C1163" i="11"/>
  <c r="C3175" i="11"/>
  <c r="C1254" i="11"/>
  <c r="C2797" i="11"/>
  <c r="C1124" i="11"/>
  <c r="C2846" i="11"/>
  <c r="C1487" i="11"/>
  <c r="C2275" i="11"/>
  <c r="C2552" i="11"/>
  <c r="C263" i="11"/>
  <c r="C1765" i="11"/>
  <c r="C1206" i="11"/>
  <c r="C2729" i="11"/>
  <c r="C2143" i="11"/>
  <c r="C3256" i="11"/>
  <c r="C2529" i="11"/>
  <c r="C2386" i="11"/>
  <c r="C2174" i="11"/>
  <c r="C3287" i="11"/>
  <c r="C2925" i="11"/>
  <c r="C1086" i="11"/>
  <c r="C2244" i="11"/>
  <c r="C2544" i="11"/>
  <c r="C1865" i="11"/>
  <c r="C525" i="11"/>
  <c r="C895" i="11"/>
  <c r="C2507" i="11"/>
  <c r="C860" i="11"/>
  <c r="C1819" i="11"/>
  <c r="C1810" i="11"/>
  <c r="C1893" i="11"/>
  <c r="C2157" i="11"/>
  <c r="C2545" i="11"/>
  <c r="C937" i="11"/>
  <c r="C41" i="11"/>
  <c r="C2688" i="11"/>
  <c r="C2034" i="11"/>
  <c r="C1355" i="11"/>
  <c r="C2890" i="11"/>
  <c r="C467" i="11"/>
  <c r="C1072" i="11"/>
  <c r="C2656" i="11"/>
  <c r="C412" i="11"/>
  <c r="C733" i="11"/>
  <c r="C737" i="11"/>
  <c r="C3174" i="11"/>
  <c r="C203" i="11"/>
  <c r="C2929" i="11"/>
  <c r="C2628" i="11"/>
  <c r="C2825" i="11"/>
  <c r="C2030" i="11"/>
  <c r="C1588" i="11"/>
  <c r="C1374" i="11"/>
  <c r="C1080" i="11"/>
  <c r="C761" i="11"/>
  <c r="C1419" i="11"/>
  <c r="C1239" i="11"/>
  <c r="C1338" i="11"/>
  <c r="C1912" i="11"/>
  <c r="C1159" i="11"/>
  <c r="C769" i="11"/>
  <c r="C667" i="11"/>
  <c r="C807" i="11"/>
  <c r="C1660" i="11"/>
  <c r="C1799" i="11"/>
  <c r="C1091" i="11"/>
  <c r="C414" i="11"/>
  <c r="C545" i="11"/>
  <c r="C3327" i="11"/>
  <c r="C3328" i="11"/>
  <c r="C1707" i="11"/>
  <c r="C1209" i="11"/>
  <c r="C1555" i="11"/>
  <c r="C1061" i="11"/>
  <c r="C966" i="11"/>
  <c r="C3162" i="11"/>
  <c r="C1638" i="11"/>
  <c r="C2953" i="11"/>
  <c r="C2539" i="11"/>
  <c r="C156" i="11"/>
  <c r="C1542" i="11"/>
  <c r="C2415" i="11"/>
  <c r="C1679" i="11"/>
  <c r="C3040" i="11"/>
  <c r="C540" i="11"/>
  <c r="C3048" i="11"/>
  <c r="C2991" i="11"/>
  <c r="C2655" i="11"/>
  <c r="C2973" i="11"/>
  <c r="C3010" i="11"/>
  <c r="C154" i="11"/>
  <c r="C1925" i="11"/>
  <c r="C2999" i="11"/>
  <c r="C526" i="11"/>
  <c r="C1817" i="11"/>
  <c r="C2532" i="11"/>
  <c r="C659" i="11"/>
  <c r="C1549" i="11"/>
  <c r="C888" i="11"/>
  <c r="C2678" i="11"/>
  <c r="C1468" i="11"/>
  <c r="C868" i="11"/>
  <c r="C1112" i="11"/>
  <c r="C2789" i="11"/>
  <c r="C1554" i="11"/>
  <c r="C1737" i="11"/>
  <c r="C1627" i="11"/>
  <c r="C2794" i="11"/>
  <c r="C3176" i="11"/>
  <c r="C2767" i="11"/>
  <c r="C1315" i="11"/>
  <c r="C1341" i="11"/>
  <c r="C1966" i="11"/>
  <c r="C29" i="11"/>
  <c r="C1095" i="11"/>
  <c r="C1773" i="11"/>
  <c r="C1856" i="11"/>
  <c r="C2219" i="11"/>
  <c r="C3008" i="11"/>
  <c r="C2168" i="11"/>
  <c r="C942" i="11"/>
  <c r="C608" i="11"/>
  <c r="C2040" i="11"/>
  <c r="C2186" i="11"/>
  <c r="C885" i="11"/>
  <c r="C1926" i="11"/>
  <c r="C821" i="11"/>
  <c r="C1586" i="11"/>
  <c r="C1300" i="11"/>
  <c r="C1608" i="11"/>
  <c r="C1133" i="11"/>
  <c r="C1603" i="11"/>
  <c r="C1006" i="11"/>
  <c r="C1564" i="11"/>
  <c r="C3012" i="11"/>
  <c r="C1461" i="11"/>
  <c r="C2575" i="11"/>
  <c r="C3312" i="11"/>
  <c r="C2768" i="11"/>
  <c r="C2024" i="11"/>
  <c r="C1665" i="11"/>
  <c r="C1779" i="11"/>
  <c r="C2872" i="11"/>
  <c r="C797" i="11"/>
  <c r="C1595" i="11"/>
  <c r="C2842" i="11"/>
  <c r="C1518" i="11"/>
  <c r="C3258" i="11"/>
  <c r="C3289" i="11"/>
  <c r="C1499" i="11"/>
  <c r="C3103" i="11"/>
  <c r="C2808" i="11"/>
  <c r="C2436" i="11"/>
  <c r="C1379" i="11"/>
  <c r="C539" i="11"/>
  <c r="C3035" i="11"/>
  <c r="C567" i="11"/>
  <c r="C1847" i="11"/>
  <c r="C2101" i="11"/>
  <c r="C2185" i="11"/>
  <c r="C3082" i="11"/>
  <c r="C1079" i="11"/>
  <c r="C1766" i="11"/>
  <c r="C2044" i="11"/>
  <c r="C1963" i="11"/>
  <c r="C1598" i="11"/>
  <c r="C1801" i="11"/>
  <c r="C910" i="11"/>
  <c r="C2425" i="11"/>
  <c r="C1717" i="11"/>
  <c r="C1248" i="11"/>
  <c r="C2269" i="11"/>
  <c r="C1932" i="11"/>
  <c r="C1220" i="11"/>
  <c r="C2723" i="11"/>
  <c r="C956" i="11"/>
  <c r="C1389" i="11"/>
  <c r="C1942" i="11"/>
  <c r="C1621" i="11"/>
  <c r="C2182" i="11"/>
  <c r="C3025" i="11"/>
  <c r="C983" i="11"/>
  <c r="C2090" i="11"/>
  <c r="C329" i="11"/>
  <c r="C183" i="11"/>
  <c r="C100" i="11"/>
  <c r="C1641" i="11"/>
  <c r="C2257" i="11"/>
  <c r="C1515" i="11"/>
  <c r="C3038" i="11"/>
  <c r="C1219" i="11"/>
  <c r="C2153" i="11"/>
  <c r="C955" i="11"/>
  <c r="C3143" i="11"/>
  <c r="C1317" i="11"/>
  <c r="C1005" i="11"/>
  <c r="C561" i="11"/>
  <c r="C2731" i="11"/>
  <c r="C1753" i="11"/>
  <c r="C2167" i="11"/>
  <c r="C906" i="11"/>
  <c r="C1273" i="11"/>
  <c r="C1785" i="11"/>
  <c r="C1307" i="11"/>
  <c r="C1635" i="11"/>
  <c r="C1534" i="11"/>
  <c r="C494" i="11"/>
  <c r="C2858" i="11"/>
  <c r="C1214" i="11"/>
  <c r="C2121" i="11"/>
  <c r="C735" i="11"/>
  <c r="C2138" i="11"/>
  <c r="C713" i="11"/>
  <c r="C499" i="11"/>
  <c r="C3288" i="11"/>
  <c r="C1139" i="11"/>
  <c r="C2370" i="11"/>
  <c r="C1384" i="11"/>
  <c r="C2945" i="11"/>
  <c r="C897" i="11"/>
  <c r="C1466" i="11"/>
  <c r="C2609" i="11"/>
  <c r="C1391" i="11"/>
  <c r="C1750" i="11"/>
  <c r="C2399" i="11"/>
  <c r="C1398" i="11"/>
  <c r="C2298" i="11"/>
  <c r="C1202" i="11"/>
  <c r="C1657" i="11"/>
  <c r="C2272" i="11"/>
  <c r="C2932" i="11"/>
  <c r="C2754" i="11"/>
  <c r="C2483" i="11"/>
  <c r="C775" i="11"/>
  <c r="C173" i="11"/>
  <c r="C1319" i="11"/>
  <c r="C507" i="11"/>
  <c r="C137" i="11"/>
  <c r="C2880" i="11"/>
  <c r="C2064" i="11"/>
  <c r="C2148" i="11"/>
  <c r="C1078" i="11"/>
  <c r="C1758" i="11"/>
  <c r="C1251" i="11"/>
  <c r="C2873" i="11"/>
  <c r="C69" i="11"/>
  <c r="C55" i="11"/>
  <c r="C1350" i="11"/>
  <c r="C2742" i="11"/>
  <c r="C1636" i="11"/>
  <c r="C2352" i="11"/>
  <c r="C1264" i="11"/>
  <c r="C2965" i="11"/>
  <c r="C1868" i="11"/>
  <c r="C2003" i="11"/>
  <c r="C2977" i="11"/>
  <c r="C2817" i="11"/>
  <c r="C1247" i="11"/>
  <c r="C1305" i="11"/>
  <c r="C2010" i="11"/>
  <c r="C1020" i="11"/>
  <c r="C960" i="11"/>
  <c r="C3211" i="11"/>
  <c r="C2514" i="11"/>
  <c r="C3018" i="11"/>
  <c r="C1662" i="11"/>
  <c r="C1140" i="11"/>
  <c r="C269" i="11"/>
  <c r="C1205" i="11"/>
  <c r="C2839" i="11"/>
  <c r="C2703" i="11"/>
  <c r="C2339" i="11"/>
  <c r="C2482" i="11"/>
  <c r="C1358" i="11"/>
  <c r="C2641" i="11"/>
  <c r="C2996" i="11"/>
  <c r="C2764" i="11"/>
  <c r="C2195" i="11"/>
  <c r="C3206" i="11"/>
  <c r="C1212" i="11"/>
  <c r="C2519" i="11"/>
  <c r="C2065" i="11"/>
  <c r="C1751" i="11"/>
  <c r="C2012" i="11"/>
  <c r="C1071" i="11"/>
  <c r="C2917" i="11"/>
  <c r="C431" i="11"/>
  <c r="C2367" i="11"/>
  <c r="C164" i="11"/>
  <c r="C3238" i="11"/>
  <c r="C2916" i="11"/>
  <c r="C1135" i="11"/>
  <c r="C566" i="11"/>
  <c r="C516" i="11"/>
  <c r="C2406" i="11"/>
  <c r="C978" i="11"/>
  <c r="C2396" i="11"/>
  <c r="C1585" i="11"/>
  <c r="C1609" i="11"/>
  <c r="C2894" i="11"/>
  <c r="C1859" i="11"/>
  <c r="C2602" i="11"/>
  <c r="C2869" i="11"/>
  <c r="C1761" i="11"/>
  <c r="C601" i="11"/>
  <c r="C1733" i="11"/>
  <c r="C2592" i="11"/>
  <c r="C2604" i="11"/>
  <c r="C1984" i="11"/>
  <c r="C3299" i="11"/>
  <c r="C1552" i="11"/>
  <c r="C2485" i="11"/>
  <c r="C770" i="11"/>
  <c r="C2293" i="11"/>
  <c r="C1709" i="11"/>
  <c r="C2638" i="11"/>
  <c r="C1994" i="11"/>
  <c r="C917" i="11"/>
  <c r="C1187" i="11"/>
  <c r="C1210" i="11"/>
  <c r="C2296" i="11"/>
  <c r="C2493" i="11"/>
  <c r="C593" i="11"/>
  <c r="C2068" i="11"/>
  <c r="C153" i="11"/>
  <c r="C828" i="11"/>
  <c r="C1965" i="11"/>
  <c r="C1178" i="11"/>
  <c r="C2163" i="11"/>
  <c r="C2495" i="11"/>
  <c r="C2559" i="11"/>
  <c r="C1243" i="11"/>
  <c r="C1169" i="11"/>
  <c r="C1708" i="11"/>
  <c r="C3105" i="11"/>
  <c r="C3243" i="11"/>
  <c r="C2938" i="11"/>
  <c r="C2427" i="11"/>
  <c r="C3220" i="11"/>
  <c r="C3110" i="11"/>
  <c r="C1803" i="11"/>
  <c r="C2274" i="11"/>
  <c r="C1485" i="11"/>
  <c r="C3241" i="11"/>
  <c r="C3264" i="11"/>
  <c r="C1043" i="11"/>
  <c r="C3125" i="11"/>
  <c r="C1069" i="11"/>
  <c r="C2765" i="11"/>
  <c r="C1438" i="11"/>
  <c r="C2031" i="11"/>
  <c r="C247" i="11"/>
  <c r="C1898" i="11"/>
  <c r="C2585" i="11"/>
  <c r="C2248" i="11"/>
  <c r="C2567" i="11"/>
  <c r="C2162" i="11"/>
  <c r="C999" i="11"/>
  <c r="C2418" i="11"/>
  <c r="C2232" i="11"/>
  <c r="C653" i="11"/>
  <c r="C1500" i="11"/>
  <c r="C743" i="11"/>
  <c r="C2555" i="11"/>
  <c r="C1829" i="11"/>
  <c r="C1231" i="11"/>
  <c r="C2019" i="11"/>
  <c r="C3166" i="11"/>
  <c r="C817" i="11"/>
  <c r="C2442" i="11"/>
  <c r="C1990" i="11"/>
  <c r="C1383" i="11"/>
  <c r="C3177" i="11"/>
  <c r="C2022" i="11"/>
  <c r="C2033" i="11"/>
  <c r="C1686" i="11"/>
  <c r="C1479" i="11"/>
  <c r="C2963" i="11"/>
  <c r="C3046" i="11"/>
  <c r="C2455" i="11"/>
  <c r="C2479" i="11"/>
  <c r="C114" i="11"/>
  <c r="C578" i="11"/>
  <c r="C1671" i="11"/>
  <c r="C1648" i="11"/>
  <c r="C1849" i="11"/>
  <c r="C1019" i="11"/>
  <c r="C1762" i="11"/>
  <c r="C2312" i="11"/>
  <c r="C3089" i="11"/>
  <c r="C1224" i="11"/>
  <c r="C2258" i="11"/>
  <c r="C3295" i="11"/>
  <c r="C1089" i="11"/>
  <c r="C2127" i="11"/>
  <c r="C407" i="11"/>
  <c r="C2238" i="11"/>
  <c r="C1809" i="11"/>
  <c r="C1190" i="11"/>
  <c r="C1344" i="11"/>
  <c r="C1741" i="11"/>
  <c r="C715" i="11"/>
  <c r="C3154" i="11"/>
  <c r="C2128" i="11"/>
  <c r="C1154" i="11"/>
  <c r="C1302" i="11"/>
  <c r="C2618" i="11"/>
  <c r="C1333" i="11"/>
  <c r="C806" i="11"/>
  <c r="C3033" i="11"/>
  <c r="C1987" i="11"/>
  <c r="C1349" i="11"/>
  <c r="C1885" i="11"/>
  <c r="C3322" i="11"/>
  <c r="C2229" i="11"/>
  <c r="C1462" i="11"/>
  <c r="C2171" i="11"/>
  <c r="C2237" i="11"/>
  <c r="C1181" i="11"/>
  <c r="C2388" i="11"/>
  <c r="C1051" i="11"/>
  <c r="C77" i="11"/>
  <c r="C2620" i="11"/>
  <c r="C2430" i="11"/>
  <c r="C2536" i="11"/>
  <c r="C2930" i="11"/>
  <c r="C1776" i="11"/>
  <c r="C2786" i="11"/>
  <c r="C2640" i="11"/>
  <c r="C1241" i="11"/>
  <c r="C2986" i="11"/>
  <c r="C609" i="11"/>
  <c r="C1441" i="11"/>
  <c r="C2366" i="11"/>
  <c r="C676" i="11"/>
  <c r="C113" i="11"/>
  <c r="C1484" i="11"/>
  <c r="C1628" i="11"/>
  <c r="C479" i="11"/>
  <c r="C1025" i="11"/>
  <c r="C376" i="11"/>
  <c r="C778" i="11"/>
  <c r="C840" i="11"/>
  <c r="C1504" i="11"/>
  <c r="C2311" i="11"/>
  <c r="C1411" i="11"/>
  <c r="C2557" i="11"/>
  <c r="C286" i="11"/>
  <c r="C2666" i="11"/>
  <c r="C3021" i="11"/>
  <c r="C776" i="11"/>
  <c r="C1825" i="11"/>
  <c r="C1188" i="11"/>
  <c r="C698" i="11"/>
  <c r="C1323" i="11"/>
  <c r="C1712" i="11"/>
  <c r="C2697" i="11"/>
  <c r="C477" i="11"/>
  <c r="C2725" i="11"/>
  <c r="C32" i="11"/>
  <c r="C1880" i="11"/>
  <c r="C2924" i="11"/>
  <c r="C1290" i="11"/>
  <c r="C1085" i="11"/>
  <c r="C2747" i="11"/>
  <c r="C3236" i="11"/>
  <c r="C147" i="11"/>
  <c r="C2836" i="11"/>
  <c r="C1933" i="11"/>
  <c r="C2591" i="11"/>
  <c r="C853" i="11"/>
  <c r="C1914" i="11"/>
  <c r="C1601" i="11"/>
  <c r="C2606" i="11"/>
  <c r="C517" i="11"/>
  <c r="C1104" i="11"/>
  <c r="C1879" i="11"/>
  <c r="C417" i="11"/>
  <c r="C949" i="11"/>
  <c r="C36" i="11"/>
  <c r="C1386" i="11"/>
  <c r="C1740" i="11"/>
  <c r="C127" i="11"/>
  <c r="C3172" i="11"/>
  <c r="C1992" i="11"/>
  <c r="C2400" i="11"/>
  <c r="C2774" i="11"/>
  <c r="C1841" i="11"/>
  <c r="C2491" i="11"/>
  <c r="C1646" i="11"/>
  <c r="C1818" i="11"/>
  <c r="C2840" i="11"/>
  <c r="C786" i="11"/>
  <c r="C1614" i="11"/>
  <c r="C1406" i="11"/>
  <c r="C1815" i="11"/>
  <c r="C44" i="11"/>
  <c r="C2188" i="11"/>
  <c r="C3101" i="11"/>
  <c r="C3015" i="11"/>
  <c r="C3077" i="11"/>
  <c r="C1891" i="11"/>
  <c r="C2814" i="11"/>
  <c r="C3071" i="11"/>
  <c r="C93" i="11"/>
  <c r="C3161" i="11"/>
  <c r="C2382" i="11"/>
  <c r="C2508" i="11"/>
  <c r="C1369" i="11"/>
  <c r="C2931" i="11"/>
  <c r="C1399" i="11"/>
  <c r="C2811" i="11"/>
  <c r="C2216" i="11"/>
  <c r="C1694" i="11"/>
  <c r="C2357" i="11"/>
  <c r="C1414" i="11"/>
  <c r="C2860" i="11"/>
  <c r="C1546" i="11"/>
  <c r="C469" i="11"/>
  <c r="C2901" i="11"/>
  <c r="C1619" i="11"/>
  <c r="C1970" i="11"/>
  <c r="C340" i="11"/>
  <c r="C673" i="11"/>
  <c r="C2417" i="11"/>
  <c r="C2260" i="11"/>
  <c r="C3068" i="11"/>
  <c r="C1120" i="11"/>
  <c r="C1846" i="11"/>
  <c r="C1034" i="11"/>
  <c r="C979" i="11"/>
  <c r="C2292" i="11"/>
  <c r="C1582" i="11"/>
  <c r="C2245" i="11"/>
  <c r="C2927" i="11"/>
  <c r="C677" i="11"/>
  <c r="C2263" i="11"/>
  <c r="C2526" i="11"/>
  <c r="C946" i="11"/>
  <c r="C2474" i="11"/>
  <c r="C2853" i="11"/>
  <c r="C1322" i="11"/>
  <c r="C2603" i="11"/>
  <c r="C3268" i="11"/>
  <c r="C1346" i="11"/>
  <c r="C3102" i="11"/>
  <c r="C110" i="11"/>
  <c r="C2412" i="11"/>
  <c r="C3160" i="11"/>
  <c r="C363" i="11"/>
  <c r="C2340" i="11"/>
  <c r="C1510" i="11"/>
  <c r="C3181" i="11"/>
  <c r="C621" i="11"/>
  <c r="C3032" i="11"/>
  <c r="C3296" i="11"/>
  <c r="C943" i="11"/>
  <c r="C132" i="11"/>
  <c r="C685" i="11"/>
  <c r="C3303" i="11"/>
  <c r="C872" i="11"/>
  <c r="C2160" i="11"/>
  <c r="C1160" i="11"/>
  <c r="C2325" i="11"/>
  <c r="C1513" i="11"/>
  <c r="C2035" i="11"/>
  <c r="C272" i="11"/>
  <c r="C2798" i="11"/>
  <c r="C896" i="11"/>
  <c r="C367" i="11"/>
  <c r="C1252" i="11"/>
  <c r="C3310" i="11"/>
  <c r="C3246" i="11"/>
  <c r="C1976" i="11"/>
  <c r="C1294" i="11"/>
  <c r="C1550" i="11"/>
  <c r="C3180" i="11"/>
  <c r="C2289" i="11"/>
  <c r="C1955" i="11"/>
  <c r="C1146" i="11"/>
  <c r="C3118" i="11"/>
  <c r="C3272" i="11"/>
  <c r="C237" i="11"/>
  <c r="C1982" i="11"/>
  <c r="C341" i="11"/>
  <c r="C1822" i="11"/>
  <c r="C2011" i="11"/>
  <c r="C1593" i="11"/>
  <c r="C3301" i="11"/>
  <c r="C1866" i="11"/>
  <c r="C1606" i="11"/>
  <c r="C3232" i="11"/>
  <c r="C2368" i="11"/>
  <c r="C2805" i="11"/>
  <c r="C692" i="11"/>
  <c r="C2659" i="11"/>
  <c r="C3194" i="11"/>
  <c r="C755" i="11"/>
  <c r="C2045" i="11"/>
  <c r="C524" i="11"/>
  <c r="C1906" i="11"/>
  <c r="C707" i="11"/>
  <c r="C306" i="11"/>
  <c r="C2633" i="11"/>
  <c r="C2375" i="11"/>
  <c r="C2192" i="11"/>
  <c r="C2487" i="11"/>
  <c r="C2233" i="11"/>
  <c r="C629" i="11"/>
  <c r="C1951" i="11"/>
  <c r="C2253" i="11"/>
  <c r="C35" i="11"/>
  <c r="C1897" i="11"/>
  <c r="C1175" i="11"/>
  <c r="C2224" i="11"/>
  <c r="C1714" i="11"/>
  <c r="C1372" i="11"/>
  <c r="C2611" i="11"/>
  <c r="C2942" i="11"/>
  <c r="C2445" i="11"/>
  <c r="C1204" i="11"/>
  <c r="C1649" i="11"/>
  <c r="C2639" i="11"/>
  <c r="C1749" i="11"/>
  <c r="C2647" i="11"/>
  <c r="C2534" i="11"/>
  <c r="C1263" i="11"/>
  <c r="C2220" i="11"/>
  <c r="C1255" i="11"/>
  <c r="C2209" i="11"/>
  <c r="C334" i="11"/>
  <c r="C1632" i="11"/>
  <c r="C3297" i="11"/>
  <c r="C1359" i="11"/>
  <c r="C655" i="11"/>
  <c r="C1948" i="11"/>
  <c r="C812" i="11"/>
  <c r="C2590" i="11"/>
  <c r="C1409" i="11"/>
  <c r="C1623" i="11"/>
  <c r="C2460" i="11"/>
  <c r="C2392" i="11"/>
  <c r="C498" i="11"/>
  <c r="C829" i="11"/>
  <c r="C82" i="11"/>
  <c r="C2706" i="11"/>
  <c r="C73" i="11"/>
  <c r="C161" i="11"/>
  <c r="C84" i="11"/>
  <c r="C1229" i="11"/>
  <c r="C1403" i="11"/>
  <c r="C2535" i="11"/>
  <c r="C1199" i="11"/>
  <c r="C869" i="11"/>
  <c r="C2759" i="11"/>
  <c r="C1193" i="11"/>
  <c r="C2625" i="11"/>
  <c r="C2676" i="11"/>
  <c r="C2657" i="11"/>
  <c r="C1203" i="11"/>
  <c r="C3043" i="11"/>
  <c r="C3178" i="11"/>
  <c r="C2424" i="11"/>
  <c r="C1105" i="11"/>
  <c r="C1284" i="11"/>
  <c r="C1738" i="11"/>
  <c r="C3323" i="11"/>
  <c r="C1508" i="11"/>
  <c r="C2310" i="11"/>
  <c r="C2755" i="11"/>
  <c r="C353" i="11"/>
  <c r="C2958" i="11"/>
  <c r="C2091" i="11"/>
  <c r="C3290" i="11"/>
  <c r="C1450" i="11"/>
  <c r="C1560" i="11"/>
  <c r="C1032" i="11"/>
  <c r="C85" i="11"/>
  <c r="C1852" i="11"/>
  <c r="C2966" i="11"/>
  <c r="C1705" i="11"/>
  <c r="C1410" i="11"/>
  <c r="C2686" i="11"/>
  <c r="C2699" i="11"/>
  <c r="C3114" i="11"/>
  <c r="C1805" i="11"/>
  <c r="C2008" i="11"/>
  <c r="C1303" i="11"/>
  <c r="C3053" i="11"/>
  <c r="C2259" i="11"/>
  <c r="C2187" i="11"/>
  <c r="C3171" i="11"/>
  <c r="C2621" i="11"/>
  <c r="C2955" i="11"/>
  <c r="C2683" i="11"/>
  <c r="C2246" i="11"/>
  <c r="C2748" i="11"/>
  <c r="C1642" i="11"/>
  <c r="C2041" i="11"/>
  <c r="C1531" i="11"/>
  <c r="C648" i="11"/>
  <c r="C2374" i="11"/>
  <c r="C3054" i="11"/>
  <c r="C1024" i="11"/>
  <c r="C436" i="11"/>
  <c r="C538" i="11"/>
  <c r="C1201" i="11"/>
  <c r="C668" i="11"/>
  <c r="C1215" i="11"/>
  <c r="C852" i="11"/>
  <c r="C1221" i="11"/>
  <c r="C239" i="11"/>
  <c r="C273" i="11"/>
  <c r="C1495" i="11"/>
  <c r="C3281" i="11"/>
  <c r="C791" i="11"/>
  <c r="C3041" i="11"/>
  <c r="C396" i="11"/>
  <c r="C233" i="11"/>
  <c r="C699" i="11"/>
  <c r="C199" i="11"/>
  <c r="C521" i="11"/>
  <c r="C1189" i="11"/>
  <c r="C1760" i="11"/>
  <c r="C141" i="11"/>
  <c r="C2783" i="11"/>
  <c r="C1013" i="11"/>
  <c r="C1961" i="11"/>
  <c r="C1620" i="11"/>
  <c r="C1905" i="11"/>
  <c r="C1688" i="11"/>
  <c r="C1001" i="11"/>
  <c r="C2081" i="11"/>
  <c r="C2632" i="11"/>
  <c r="C3277" i="11"/>
  <c r="C442" i="11"/>
  <c r="C519" i="11"/>
  <c r="C2749" i="11"/>
  <c r="C3159" i="11"/>
  <c r="C1422" i="11"/>
  <c r="C1436" i="11"/>
  <c r="C2108" i="11"/>
  <c r="C1490" i="11"/>
  <c r="C2750" i="11"/>
  <c r="C3146" i="11"/>
  <c r="C1101" i="11"/>
  <c r="C1268" i="11"/>
  <c r="C1038" i="11"/>
  <c r="C2533" i="11"/>
  <c r="C1870" i="11"/>
  <c r="C1989" i="11"/>
  <c r="C2410" i="11"/>
  <c r="C2997" i="11"/>
  <c r="C2761" i="11"/>
  <c r="C3182" i="11"/>
  <c r="C46" i="11"/>
  <c r="C2541" i="11"/>
  <c r="C3155" i="11"/>
  <c r="C1131" i="11"/>
  <c r="C320" i="11"/>
  <c r="C3207" i="11"/>
  <c r="C1439" i="11"/>
  <c r="C3304" i="11"/>
  <c r="C2912" i="11"/>
  <c r="C2362" i="11"/>
  <c r="C1596" i="11"/>
  <c r="C2124" i="11"/>
  <c r="C360" i="11"/>
  <c r="C1328" i="11"/>
  <c r="C1149" i="11"/>
  <c r="C2271" i="11"/>
  <c r="C1691" i="11"/>
  <c r="C2550" i="11"/>
  <c r="C2818" i="11"/>
  <c r="C1015" i="11"/>
  <c r="C449" i="11"/>
  <c r="C1814" i="11"/>
  <c r="C623" i="11"/>
  <c r="C2642" i="11"/>
  <c r="C1132" i="11"/>
  <c r="C1114" i="11"/>
  <c r="C2093" i="11"/>
  <c r="C1516" i="11"/>
  <c r="C280" i="11"/>
  <c r="C2343" i="11"/>
  <c r="C750" i="11"/>
  <c r="C2679" i="11"/>
  <c r="C184" i="11"/>
  <c r="C1774" i="11"/>
  <c r="C1570" i="11"/>
  <c r="C1455" i="11"/>
  <c r="C1639" i="11"/>
  <c r="C3056" i="11"/>
  <c r="C2693" i="11"/>
  <c r="C1161" i="11"/>
  <c r="C1748" i="11"/>
  <c r="C1285" i="11"/>
  <c r="C1568" i="11"/>
  <c r="C1245" i="11"/>
  <c r="C734" i="11"/>
  <c r="C255" i="11"/>
  <c r="C1151" i="11"/>
  <c r="C1744" i="11"/>
  <c r="C1656" i="11"/>
  <c r="C809" i="11"/>
  <c r="C1591" i="11"/>
  <c r="C2987" i="11"/>
  <c r="C1022" i="11"/>
  <c r="C64" i="11"/>
  <c r="C1144" i="11"/>
  <c r="C403" i="11"/>
  <c r="C2473" i="11"/>
  <c r="C3108" i="11"/>
  <c r="C1352" i="11"/>
  <c r="C2006" i="11"/>
  <c r="C428" i="11"/>
  <c r="C1478" i="11"/>
  <c r="C1867" i="11"/>
  <c r="C1103" i="11"/>
  <c r="C3156" i="11"/>
  <c r="C3115" i="11"/>
  <c r="C2926" i="11"/>
  <c r="C410" i="11"/>
  <c r="C1681" i="11"/>
  <c r="C1293" i="11"/>
  <c r="C748" i="11"/>
  <c r="C2198" i="11"/>
  <c r="C2587" i="11"/>
  <c r="C220" i="11"/>
  <c r="C669" i="11"/>
  <c r="C1110" i="11"/>
  <c r="C1698" i="11"/>
  <c r="C773" i="11"/>
  <c r="C2669" i="11"/>
  <c r="C1931" i="11"/>
  <c r="C1453" i="11"/>
  <c r="C1118" i="11"/>
  <c r="C1325" i="11"/>
  <c r="C666" i="11"/>
  <c r="C2277" i="11"/>
  <c r="C1804" i="11"/>
  <c r="C1556" i="11"/>
  <c r="C2169" i="11"/>
  <c r="C1125" i="11"/>
  <c r="C2002" i="11"/>
  <c r="C3331" i="11"/>
  <c r="C2078" i="11"/>
  <c r="C2438" i="11"/>
  <c r="C2692" i="11"/>
  <c r="C3044" i="11"/>
  <c r="C2707" i="11"/>
  <c r="C3285" i="11"/>
  <c r="C1724" i="11"/>
  <c r="C2190" i="11"/>
  <c r="C508" i="11"/>
  <c r="C780" i="11"/>
  <c r="C2751" i="11"/>
  <c r="C2882" i="11"/>
  <c r="C2861" i="11"/>
  <c r="C3321" i="11"/>
  <c r="C1360" i="11"/>
  <c r="C864" i="11"/>
  <c r="C493" i="11"/>
  <c r="C2025" i="11"/>
  <c r="C1272" i="11"/>
  <c r="C2967" i="11"/>
  <c r="C13" i="11"/>
  <c r="C1150" i="11"/>
  <c r="C1830" i="11"/>
  <c r="C106" i="11"/>
  <c r="C316" i="11"/>
  <c r="C1425" i="11"/>
  <c r="C2560" i="11"/>
  <c r="C2158" i="11"/>
  <c r="C758" i="11"/>
  <c r="C1370" i="11"/>
  <c r="C1375" i="11"/>
  <c r="C2166" i="11"/>
  <c r="C2624" i="11"/>
  <c r="C238" i="11"/>
  <c r="C881" i="11"/>
  <c r="C3099" i="11"/>
  <c r="C3096" i="11"/>
  <c r="C1442" i="11"/>
  <c r="C218" i="11"/>
  <c r="C2819" i="11"/>
  <c r="C1191" i="11"/>
  <c r="C649" i="11"/>
  <c r="C2331" i="11"/>
  <c r="C421" i="11"/>
  <c r="C2464" i="11"/>
  <c r="C536" i="11"/>
  <c r="C1599" i="11"/>
  <c r="C2952" i="11"/>
  <c r="C520" i="11"/>
  <c r="C2558" i="11"/>
  <c r="C2698" i="11"/>
  <c r="C2943" i="11"/>
  <c r="C2740" i="11"/>
  <c r="C2013" i="11"/>
  <c r="C2623" i="11"/>
  <c r="C2280" i="11"/>
  <c r="C2194" i="11"/>
  <c r="C3022" i="11"/>
  <c r="C2776" i="11"/>
  <c r="C3026" i="11"/>
  <c r="C644" i="11"/>
  <c r="C741" i="11"/>
  <c r="C1116" i="11"/>
  <c r="C369" i="11"/>
  <c r="C391" i="11"/>
  <c r="C839" i="11"/>
  <c r="C2993" i="11"/>
  <c r="C1683" i="11"/>
  <c r="C3248" i="11"/>
  <c r="C965" i="11"/>
  <c r="C2827" i="11"/>
  <c r="C1791" i="11"/>
  <c r="C1692" i="11"/>
  <c r="C2252" i="11"/>
  <c r="C2551" i="11"/>
  <c r="C985" i="11"/>
  <c r="C1429" i="11"/>
  <c r="C2320" i="11"/>
  <c r="C482" i="11"/>
  <c r="C1736" i="11"/>
  <c r="C591" i="11"/>
  <c r="C2067" i="11"/>
  <c r="C3240" i="11"/>
  <c r="C745" i="11"/>
  <c r="C446" i="11"/>
  <c r="C1115" i="11"/>
  <c r="C723" i="11"/>
  <c r="C1808" i="11"/>
  <c r="C2205" i="11"/>
  <c r="C1920" i="11"/>
  <c r="C2489" i="11"/>
  <c r="C3009" i="11"/>
  <c r="C638" i="11"/>
  <c r="C1731" i="11"/>
  <c r="C2393" i="11"/>
  <c r="C1902" i="11"/>
  <c r="C1573" i="11"/>
  <c r="C252" i="11"/>
  <c r="C1380" i="11"/>
  <c r="C2937" i="11"/>
  <c r="C1208" i="11"/>
  <c r="C1578" i="11"/>
  <c r="C1832" i="11"/>
  <c r="C730" i="11"/>
  <c r="C389" i="11"/>
  <c r="C3218" i="11"/>
  <c r="C2674" i="11"/>
  <c r="C3286" i="11"/>
  <c r="C2290" i="11"/>
  <c r="C719" i="11"/>
  <c r="C2165" i="11"/>
  <c r="C1428" i="11"/>
  <c r="C1521" i="11"/>
  <c r="C1496" i="11"/>
  <c r="C3186" i="11"/>
  <c r="C1943" i="11"/>
  <c r="C3106" i="11"/>
  <c r="C1918" i="11"/>
  <c r="C1888" i="11"/>
  <c r="C1858" i="11"/>
  <c r="C2149" i="11"/>
  <c r="C927" i="11"/>
  <c r="C3317" i="11"/>
  <c r="C1924" i="11"/>
  <c r="C2029" i="11"/>
  <c r="C2440" i="11"/>
  <c r="C833" i="11"/>
  <c r="C1798" i="11"/>
  <c r="C1800" i="11"/>
  <c r="C181" i="11"/>
  <c r="C121" i="11"/>
  <c r="C3086" i="11"/>
  <c r="C1721" i="11"/>
  <c r="C3261" i="11"/>
  <c r="C251" i="11"/>
  <c r="C1242" i="11"/>
  <c r="C1887" i="11"/>
  <c r="C1321" i="11"/>
  <c r="C2404" i="11"/>
  <c r="C1700" i="11"/>
  <c r="C2867" i="11"/>
  <c r="C3005" i="11"/>
  <c r="C2834" i="11"/>
  <c r="C274" i="11"/>
  <c r="C2781" i="11"/>
  <c r="C838" i="11"/>
  <c r="C3067" i="11"/>
  <c r="C1501" i="11"/>
  <c r="C862" i="11"/>
  <c r="C1314" i="11"/>
  <c r="C2562" i="11"/>
  <c r="C2125" i="11"/>
  <c r="C2598" i="11"/>
  <c r="C814" i="11"/>
  <c r="C1690" i="11"/>
  <c r="C560" i="11"/>
  <c r="C1594" i="11"/>
  <c r="C2379" i="11"/>
  <c r="C1677" i="11"/>
  <c r="C1559" i="11"/>
  <c r="C654" i="11"/>
  <c r="C101" i="11"/>
  <c r="C585" i="11"/>
  <c r="C1802" i="11"/>
  <c r="C1844" i="11"/>
  <c r="C989" i="11"/>
  <c r="C2970" i="11"/>
  <c r="C2658" i="11"/>
  <c r="C2273" i="11"/>
  <c r="C1498" i="11"/>
  <c r="C204" i="11"/>
  <c r="C3027" i="11"/>
  <c r="C171" i="11"/>
  <c r="C430" i="11"/>
  <c r="C365" i="11"/>
  <c r="C1084" i="11"/>
  <c r="C1049" i="11"/>
  <c r="C2496" i="11"/>
  <c r="C390" i="11"/>
  <c r="C1076" i="11"/>
  <c r="C1610" i="11"/>
  <c r="C683" i="11"/>
  <c r="C2950" i="11"/>
  <c r="C2355" i="11"/>
  <c r="C1589" i="11"/>
  <c r="C394" i="11"/>
  <c r="C2239" i="11"/>
  <c r="C2813" i="11"/>
  <c r="C1892" i="11"/>
  <c r="C11" i="11"/>
  <c r="C3139" i="11"/>
  <c r="C190" i="11"/>
  <c r="C630" i="11"/>
  <c r="C554" i="11"/>
  <c r="C140" i="11"/>
  <c r="C3112" i="11"/>
  <c r="C2838" i="11"/>
  <c r="C2915" i="11"/>
  <c r="C2563" i="11"/>
  <c r="C876" i="11"/>
  <c r="C455" i="11"/>
  <c r="C1174" i="11"/>
  <c r="C2397" i="11"/>
  <c r="C1899" i="11"/>
  <c r="C1098" i="11"/>
  <c r="C1330" i="11"/>
  <c r="C1270" i="11"/>
  <c r="C1070" i="11"/>
  <c r="C1956" i="11"/>
  <c r="C2452" i="11"/>
  <c r="C565" i="11"/>
  <c r="C1735" i="11"/>
  <c r="C1228" i="11"/>
  <c r="C1446" i="11"/>
  <c r="C3060" i="11"/>
  <c r="C3225" i="11"/>
  <c r="C2213" i="11"/>
  <c r="C2565" i="11"/>
  <c r="C3219" i="11"/>
  <c r="C1165" i="11"/>
  <c r="C1449" i="11"/>
  <c r="C2329" i="11"/>
  <c r="C1033" i="11"/>
  <c r="C3063" i="11"/>
  <c r="C3252" i="11"/>
  <c r="C200" i="11"/>
  <c r="C3316" i="11"/>
  <c r="C3257" i="11"/>
  <c r="C1812" i="11"/>
  <c r="C3081" i="11"/>
  <c r="C1640" i="11"/>
  <c r="C68" i="11"/>
  <c r="C2250" i="11"/>
  <c r="C1543" i="11"/>
  <c r="C1576" i="11"/>
  <c r="C1676" i="11"/>
  <c r="C647" i="11"/>
  <c r="C2096" i="11"/>
  <c r="C1339" i="11"/>
  <c r="C332" i="11"/>
  <c r="C2779" i="11"/>
  <c r="C2610" i="11"/>
  <c r="C370" i="11"/>
  <c r="C1848" i="11"/>
  <c r="C2092" i="11"/>
  <c r="C2173" i="11"/>
  <c r="C2787" i="11"/>
  <c r="C3039" i="11"/>
  <c r="C2051" i="11"/>
  <c r="C2453" i="11"/>
  <c r="C1592" i="11"/>
  <c r="C575" i="11"/>
  <c r="C2353" i="11"/>
  <c r="C3229" i="11"/>
  <c r="C2791" i="11"/>
  <c r="C2071" i="11"/>
  <c r="C2905" i="11"/>
  <c r="C1065" i="11"/>
  <c r="C2802" i="11"/>
  <c r="C1860" i="11"/>
  <c r="C2278" i="11"/>
  <c r="C2906" i="11"/>
  <c r="C2458" i="11"/>
  <c r="C2221" i="11"/>
  <c r="C2283" i="11"/>
  <c r="C3283" i="11"/>
  <c r="C783" i="11"/>
  <c r="C789" i="11"/>
  <c r="C1119" i="11"/>
  <c r="C1506" i="11"/>
  <c r="C1211" i="11"/>
  <c r="C3191" i="11"/>
  <c r="C2990" i="11"/>
  <c r="C230" i="11"/>
  <c r="C302" i="11"/>
  <c r="C2664" i="11"/>
  <c r="C2115" i="11"/>
  <c r="C236" i="11"/>
  <c r="C2981" i="11"/>
  <c r="C2616" i="11"/>
  <c r="C2053" i="11"/>
  <c r="C2634" i="11"/>
  <c r="C2454" i="11"/>
  <c r="C2217" i="11"/>
  <c r="C2254" i="11"/>
  <c r="C710" i="11"/>
  <c r="C246" i="11"/>
  <c r="C902" i="11"/>
  <c r="C1530" i="11"/>
  <c r="C3315" i="11"/>
  <c r="C1537" i="11"/>
  <c r="C1480" i="11"/>
  <c r="C2978" i="11"/>
  <c r="C1046" i="11"/>
  <c r="C461" i="11"/>
  <c r="C1900" i="11"/>
  <c r="C975" i="11"/>
  <c r="C2414" i="11"/>
  <c r="C1467" i="11"/>
  <c r="C2226" i="11"/>
  <c r="C1253" i="11"/>
  <c r="C1715" i="11"/>
  <c r="C1995" i="11"/>
  <c r="C2675" i="11"/>
  <c r="C909" i="11"/>
  <c r="C3124" i="11"/>
  <c r="C1794" i="11"/>
  <c r="C2381" i="11"/>
  <c r="C663" i="11"/>
  <c r="C3074" i="11"/>
  <c r="C2082" i="11"/>
  <c r="C2722" i="11"/>
  <c r="C2961" i="11"/>
  <c r="C1882" i="11"/>
  <c r="C627" i="11"/>
  <c r="C1616" i="11"/>
  <c r="C765" i="11"/>
  <c r="C2423" i="11"/>
  <c r="C863" i="11"/>
  <c r="C3308" i="11"/>
  <c r="C1790" i="11"/>
  <c r="C1494" i="11"/>
  <c r="C1329" i="11"/>
  <c r="C1130" i="11"/>
  <c r="C448" i="11"/>
  <c r="C2112" i="11"/>
  <c r="C2335" i="11"/>
  <c r="C2451" i="11"/>
  <c r="C2411" i="11"/>
  <c r="C1533" i="11"/>
  <c r="C2338" i="11"/>
  <c r="C2523" i="11"/>
  <c r="C2486" i="11"/>
  <c r="C1343" i="11"/>
  <c r="C304" i="11"/>
  <c r="C2548" i="11"/>
  <c r="C2347" i="11"/>
  <c r="C2668" i="11"/>
  <c r="C1100" i="11"/>
  <c r="C2323" i="11"/>
  <c r="C1128" i="11"/>
  <c r="C3120" i="11"/>
  <c r="C3279" i="11"/>
  <c r="C2852" i="11"/>
  <c r="C2715" i="11"/>
  <c r="C483" i="11"/>
  <c r="C686" i="11"/>
  <c r="C2972" i="11"/>
  <c r="C1123" i="11"/>
  <c r="C1296" i="11"/>
  <c r="C243" i="11"/>
  <c r="C2975" i="11"/>
  <c r="C1653" i="11"/>
  <c r="C2018" i="11"/>
  <c r="C939" i="11"/>
  <c r="C2891" i="11"/>
  <c r="C2735" i="11"/>
  <c r="C1260" i="11"/>
  <c r="C2046" i="11"/>
  <c r="C1650" i="11"/>
  <c r="C856" i="11"/>
  <c r="C915" i="11"/>
  <c r="C1292" i="11"/>
  <c r="C440" i="11"/>
  <c r="C37" i="11"/>
  <c r="C3090" i="11"/>
  <c r="C2593" i="11"/>
  <c r="C2349" i="11"/>
  <c r="C3072" i="11"/>
  <c r="C3" i="11"/>
  <c r="C2782" i="11"/>
  <c r="C3200" i="11"/>
  <c r="C2295" i="11"/>
  <c r="C2020" i="11"/>
  <c r="C1198" i="11"/>
  <c r="C1999" i="11"/>
  <c r="C1781" i="11"/>
  <c r="C1854" i="11"/>
  <c r="C1792" i="11"/>
  <c r="C2279" i="11"/>
  <c r="C2752" i="11"/>
  <c r="C1213" i="11"/>
  <c r="C1395" i="11"/>
  <c r="C1331" i="11"/>
  <c r="C209" i="11"/>
  <c r="C2571" i="11"/>
  <c r="C2877" i="11"/>
  <c r="C2358" i="11"/>
  <c r="C1473" i="11"/>
  <c r="C848" i="11"/>
  <c r="C1674" i="11"/>
  <c r="C2756" i="11"/>
  <c r="C935" i="11"/>
  <c r="C2612" i="11"/>
  <c r="C774" i="11"/>
  <c r="C1289" i="11"/>
  <c r="C1793" i="11"/>
  <c r="C2646" i="11"/>
  <c r="C2762" i="11"/>
  <c r="C2881" i="11"/>
  <c r="C2737" i="11"/>
  <c r="C2457" i="11"/>
  <c r="C1742" i="11"/>
  <c r="C2540" i="11"/>
  <c r="C2832" i="11"/>
  <c r="C2601" i="11"/>
  <c r="C1919" i="11"/>
  <c r="C1018" i="11"/>
  <c r="C1235" i="11"/>
  <c r="C687" i="11"/>
  <c r="C1514" i="11"/>
  <c r="C72" i="11"/>
  <c r="C345" i="11"/>
  <c r="C60" i="11"/>
  <c r="C1000" i="11"/>
  <c r="C2145" i="11"/>
  <c r="C1673" i="11"/>
  <c r="C1238" i="11"/>
  <c r="C3084" i="11"/>
  <c r="C1481" i="11"/>
  <c r="C1454" i="11"/>
  <c r="C2745" i="11"/>
  <c r="C1028" i="11"/>
  <c r="C240" i="11"/>
  <c r="C1978" i="11"/>
  <c r="C1977" i="11"/>
  <c r="C2607" i="11"/>
  <c r="C2909" i="11"/>
  <c r="C3266" i="11"/>
  <c r="C832" i="11"/>
  <c r="C1878" i="11"/>
  <c r="C2720" i="11"/>
  <c r="C224" i="11"/>
  <c r="C2026" i="11"/>
  <c r="C1460" i="11"/>
  <c r="C1710" i="11"/>
  <c r="C3164" i="11"/>
  <c r="C2899" i="11"/>
  <c r="C3309" i="11"/>
  <c r="C1654" i="11"/>
  <c r="C2980" i="11"/>
  <c r="C908" i="11"/>
  <c r="C3270" i="11"/>
  <c r="C3234" i="11"/>
  <c r="C1843" i="11"/>
  <c r="C312" i="11"/>
  <c r="C958" i="11"/>
  <c r="C2140" i="11"/>
  <c r="C779" i="11"/>
  <c r="C423" i="11"/>
  <c r="C3036" i="11"/>
  <c r="C826" i="11"/>
  <c r="C3324" i="11"/>
  <c r="C2862" i="11"/>
  <c r="C712" i="11"/>
  <c r="C3049" i="11"/>
  <c r="C1010" i="11"/>
  <c r="C645" i="11"/>
  <c r="C2028" i="11"/>
  <c r="C1851" i="11"/>
  <c r="C3057" i="11"/>
  <c r="C553" i="11"/>
  <c r="C3259" i="11"/>
  <c r="C1249" i="11"/>
  <c r="C573" i="11"/>
  <c r="C1016" i="11"/>
  <c r="C1946" i="11"/>
  <c r="C398" i="11"/>
  <c r="C731" i="11"/>
  <c r="C2462" i="11"/>
  <c r="C83" i="11"/>
  <c r="C1185" i="11"/>
  <c r="C3030" i="11"/>
  <c r="C313" i="11"/>
  <c r="C784" i="11"/>
  <c r="C1863" i="11"/>
  <c r="C2146" i="11"/>
  <c r="C3210" i="11"/>
  <c r="C3073" i="11"/>
  <c r="C339" i="11"/>
  <c r="C495" i="11"/>
  <c r="C1099" i="11"/>
  <c r="C794" i="11"/>
  <c r="C2477" i="11"/>
  <c r="C2561" i="11"/>
  <c r="C1936" i="11"/>
  <c r="C3265" i="11"/>
  <c r="C1633" i="11"/>
  <c r="C2983" i="11"/>
  <c r="C2380" i="11"/>
  <c r="C2645" i="11"/>
  <c r="C14" i="11"/>
  <c r="C2480" i="11"/>
  <c r="C3173" i="11"/>
  <c r="C321" i="11"/>
  <c r="C2995" i="11"/>
  <c r="C988" i="11"/>
  <c r="C2099" i="11"/>
  <c r="C2702" i="11"/>
  <c r="C420" i="11"/>
  <c r="C374" i="11"/>
  <c r="C961" i="11"/>
  <c r="C97" i="11"/>
  <c r="C894" i="11"/>
  <c r="C2432" i="11"/>
  <c r="C250" i="11"/>
  <c r="C3066" i="11"/>
  <c r="C751" i="11"/>
  <c r="C2074" i="11"/>
  <c r="C3215" i="11"/>
  <c r="C1036" i="11"/>
  <c r="C108" i="11"/>
  <c r="C325" i="11"/>
  <c r="C456" i="11"/>
  <c r="C1134" i="11"/>
  <c r="C212" i="11"/>
  <c r="C2443" i="11"/>
  <c r="C871" i="11"/>
  <c r="C1652" i="11"/>
  <c r="C309" i="11"/>
  <c r="C439" i="11"/>
  <c r="C193" i="11"/>
  <c r="C124" i="11"/>
  <c r="C351" i="11"/>
  <c r="C2371" i="11"/>
  <c r="C310" i="11"/>
  <c r="C1872" i="11"/>
  <c r="C402" i="11"/>
  <c r="C766" i="11"/>
  <c r="C2793" i="11"/>
  <c r="C996" i="11"/>
  <c r="C485" i="11"/>
  <c r="C2788" i="11"/>
  <c r="C2337" i="11"/>
  <c r="C2361" i="11"/>
  <c r="C785" i="11"/>
  <c r="C3168" i="11"/>
  <c r="C3002" i="11"/>
  <c r="C2287" i="11"/>
  <c r="C50" i="11"/>
  <c r="C2622" i="11"/>
  <c r="C587" i="11"/>
  <c r="C643" i="11"/>
  <c r="C534" i="11"/>
  <c r="C2949" i="11"/>
  <c r="C2543" i="11"/>
  <c r="C2202" i="11"/>
  <c r="C2515" i="11"/>
  <c r="C444" i="11"/>
  <c r="C1082" i="11"/>
  <c r="C1378" i="11"/>
  <c r="C1938" i="11"/>
  <c r="C1834" i="11"/>
  <c r="C2197" i="11"/>
  <c r="C2387" i="11"/>
  <c r="C3307" i="11"/>
  <c r="C2777" i="11"/>
  <c r="C327" i="11"/>
  <c r="C816" i="11"/>
  <c r="C195" i="11"/>
  <c r="C500" i="11"/>
  <c r="C257" i="11"/>
  <c r="C322" i="11"/>
  <c r="C3023" i="11"/>
  <c r="C215" i="11"/>
  <c r="C2408" i="11"/>
  <c r="C462" i="11"/>
  <c r="C2569" i="11"/>
  <c r="C2468" i="11"/>
  <c r="C711" i="11"/>
  <c r="C1778" i="11"/>
  <c r="C1012" i="11"/>
  <c r="C675" i="11"/>
  <c r="C1475" i="11"/>
  <c r="C845" i="11"/>
  <c r="C1177" i="11"/>
  <c r="C787" i="11"/>
  <c r="C2471" i="11"/>
  <c r="C2888" i="11"/>
  <c r="C155" i="11"/>
  <c r="C890" i="11"/>
  <c r="C2416" i="11"/>
  <c r="C3269" i="11"/>
  <c r="C2303" i="11"/>
  <c r="C1040" i="11"/>
  <c r="C125" i="11"/>
  <c r="C1904" i="11"/>
  <c r="C3298" i="11"/>
  <c r="C616" i="11"/>
  <c r="C2859" i="11"/>
  <c r="C31" i="11"/>
  <c r="C2266" i="11"/>
  <c r="C2504" i="11"/>
  <c r="C2837" i="11"/>
  <c r="C1789" i="11"/>
  <c r="C2061" i="11"/>
  <c r="C1055" i="11"/>
  <c r="C465" i="11"/>
  <c r="C835" i="11"/>
  <c r="C2844" i="11"/>
  <c r="C1624" i="11"/>
  <c r="C2673" i="11"/>
  <c r="C192" i="11"/>
  <c r="C211" i="11"/>
  <c r="C333" i="11"/>
  <c r="C205" i="11"/>
  <c r="C1279" i="11"/>
  <c r="C128" i="11"/>
  <c r="C2653" i="11"/>
  <c r="C515" i="11"/>
  <c r="C2710" i="11"/>
  <c r="C3138" i="11"/>
  <c r="C732" i="11"/>
  <c r="C296" i="11"/>
  <c r="C972" i="11"/>
  <c r="C2058" i="11"/>
  <c r="C268" i="11"/>
  <c r="C54" i="11"/>
  <c r="C2690" i="11"/>
  <c r="C1985" i="11"/>
  <c r="C2654" i="11"/>
  <c r="C355" i="11"/>
  <c r="C1718" i="11"/>
  <c r="C2032" i="11"/>
  <c r="C107" i="11"/>
  <c r="C3094" i="11"/>
  <c r="C262" i="11"/>
  <c r="C836" i="11"/>
  <c r="C2300" i="11"/>
  <c r="C980" i="11"/>
  <c r="C1320" i="11"/>
  <c r="C2075" i="11"/>
  <c r="C1318" i="11"/>
  <c r="C1974" i="11"/>
  <c r="C850" i="11"/>
  <c r="C2164" i="11"/>
  <c r="C1701" i="11"/>
  <c r="C2893" i="11"/>
  <c r="C694" i="11"/>
  <c r="C458" i="11"/>
  <c r="C2584" i="11"/>
  <c r="C3291" i="11"/>
  <c r="C1029" i="11"/>
  <c r="C2568" i="11"/>
  <c r="C3216" i="11"/>
  <c r="C1066" i="11"/>
  <c r="C3151" i="11"/>
  <c r="C129" i="11"/>
  <c r="C1423" i="11"/>
  <c r="C1004" i="11"/>
  <c r="C12" i="11"/>
  <c r="C1685" i="11"/>
  <c r="C1286" i="11"/>
  <c r="C3109" i="11"/>
  <c r="C1035" i="11"/>
  <c r="C2644" i="11"/>
  <c r="C3085" i="11"/>
  <c r="C1729" i="11"/>
  <c r="C359" i="11"/>
  <c r="C2122" i="11"/>
  <c r="C350" i="11"/>
  <c r="C818" i="11"/>
  <c r="C1871" i="11"/>
  <c r="C109" i="11"/>
  <c r="C102" i="11"/>
  <c r="C245" i="11"/>
  <c r="C3123" i="11"/>
  <c r="C2327" i="11"/>
  <c r="C1142" i="11"/>
  <c r="C1934" i="11"/>
  <c r="C2500" i="11"/>
  <c r="C1764" i="11"/>
  <c r="C815" i="11"/>
  <c r="C348" i="11"/>
  <c r="C2159" i="11"/>
  <c r="C1962" i="11"/>
  <c r="C772" i="11"/>
  <c r="C3205" i="11"/>
  <c r="C2685" i="11"/>
  <c r="C1063" i="11"/>
  <c r="C511" i="11"/>
  <c r="C2615" i="11"/>
  <c r="C176" i="11"/>
  <c r="C149" i="11"/>
  <c r="C98" i="11"/>
  <c r="C2413" i="11"/>
  <c r="C3326" i="11"/>
  <c r="C2326" i="11"/>
  <c r="C986" i="11"/>
  <c r="C2957" i="11"/>
  <c r="C343" i="11"/>
  <c r="C2110" i="11"/>
  <c r="C1675" i="11"/>
  <c r="C2107" i="11"/>
  <c r="C2447" i="11"/>
  <c r="C1831" i="11"/>
  <c r="C781" i="11"/>
  <c r="C330" i="11"/>
  <c r="C3095" i="11"/>
  <c r="C866" i="11"/>
  <c r="C2889" i="11"/>
  <c r="C2780" i="11"/>
  <c r="C2104" i="11"/>
  <c r="C2824" i="11"/>
  <c r="C311" i="11"/>
  <c r="C842" i="11"/>
  <c r="C1996" i="11"/>
  <c r="C2716" i="11"/>
  <c r="C865" i="11"/>
  <c r="C636" i="11"/>
  <c r="C898" i="11"/>
  <c r="C2351" i="11"/>
  <c r="C1050" i="11"/>
  <c r="C1200" i="11"/>
  <c r="C3282" i="11"/>
  <c r="C1402" i="11"/>
  <c r="C1580" i="11"/>
  <c r="C982" i="11"/>
  <c r="C261" i="11"/>
  <c r="C2511" i="11"/>
  <c r="C2123" i="11"/>
  <c r="C150" i="11"/>
  <c r="C2360" i="11"/>
  <c r="C808" i="11"/>
  <c r="C133" i="11"/>
  <c r="C708" i="11"/>
  <c r="C2712" i="11"/>
  <c r="C1148" i="11"/>
  <c r="C3007" i="11"/>
  <c r="C1157" i="11"/>
  <c r="C2830" i="11"/>
  <c r="C2086" i="11"/>
  <c r="C1664" i="11"/>
  <c r="C2132" i="11"/>
  <c r="C2117" i="11"/>
  <c r="C16" i="11"/>
  <c r="C1629" i="11"/>
  <c r="C936" i="11"/>
  <c r="C2324" i="11"/>
  <c r="C2170" i="11"/>
  <c r="C1890" i="11"/>
  <c r="C919" i="11"/>
  <c r="C1420" i="11"/>
  <c r="C695" i="11"/>
  <c r="C2724" i="11"/>
  <c r="C544" i="11"/>
  <c r="C1813" i="11"/>
  <c r="C2596" i="11"/>
  <c r="C2100" i="11"/>
  <c r="C2267" i="11"/>
  <c r="C466" i="11"/>
  <c r="C1097" i="11"/>
  <c r="C2700" i="11"/>
  <c r="C2178" i="11"/>
  <c r="C2256" i="11"/>
  <c r="C3004" i="11"/>
  <c r="C2094" i="11"/>
  <c r="C1390" i="11"/>
  <c r="C701" i="11"/>
  <c r="C135" i="11"/>
  <c r="C2060" i="11"/>
  <c r="C2264" i="11"/>
  <c r="C1512" i="11"/>
  <c r="C696" i="11"/>
  <c r="C2225" i="11"/>
  <c r="C2222" i="11"/>
  <c r="C2773" i="11"/>
  <c r="C2231" i="11"/>
  <c r="C3070" i="11"/>
  <c r="C344" i="11"/>
  <c r="C418" i="11"/>
  <c r="C416" i="11"/>
  <c r="C364" i="11"/>
  <c r="C740" i="11"/>
  <c r="C2498" i="11"/>
  <c r="C324" i="11"/>
  <c r="C938" i="11"/>
  <c r="C3065" i="11"/>
  <c r="C1759" i="11"/>
  <c r="C326" i="11"/>
  <c r="C2856" i="11"/>
  <c r="C2810" i="11"/>
  <c r="C2395" i="11"/>
  <c r="C244" i="11"/>
  <c r="C726" i="11"/>
  <c r="C1170" i="11"/>
  <c r="C948" i="11"/>
  <c r="C1225" i="11"/>
  <c r="C172" i="11"/>
  <c r="C2743" i="11"/>
  <c r="C2672" i="11"/>
  <c r="C843" i="11"/>
  <c r="C2865" i="11"/>
  <c r="C709" i="11"/>
  <c r="C970" i="11"/>
  <c r="C2429" i="11"/>
  <c r="C2600" i="11"/>
  <c r="C2111" i="11"/>
  <c r="C2680" i="11"/>
  <c r="C2758" i="11"/>
  <c r="C3091" i="11"/>
  <c r="C62" i="11"/>
  <c r="C875" i="11"/>
  <c r="C2401" i="11"/>
  <c r="C1998" i="11"/>
  <c r="C3292" i="11"/>
  <c r="C59" i="11"/>
  <c r="C2322" i="11"/>
  <c r="C87" i="11"/>
  <c r="C2914" i="11"/>
  <c r="C3149" i="11"/>
  <c r="C922" i="11"/>
  <c r="C2038" i="11"/>
  <c r="C2660" i="11"/>
  <c r="C1434" i="11"/>
  <c r="C1545" i="11"/>
  <c r="C399" i="11"/>
  <c r="C823" i="11"/>
  <c r="C464" i="11"/>
  <c r="C3201" i="11"/>
  <c r="C1008" i="11"/>
  <c r="C2450" i="11"/>
  <c r="C9" i="11"/>
  <c r="C1396" i="11"/>
  <c r="C879" i="11"/>
  <c r="C2771" i="11"/>
  <c r="C559" i="11"/>
  <c r="C71" i="11"/>
  <c r="C126" i="11"/>
  <c r="C2941" i="11"/>
  <c r="C1278" i="11"/>
  <c r="C159" i="11"/>
  <c r="C514" i="11"/>
  <c r="C393" i="11"/>
  <c r="C253" i="11"/>
  <c r="C2131" i="11"/>
  <c r="C912" i="11"/>
  <c r="C1126" i="11"/>
  <c r="C945" i="11"/>
  <c r="C513" i="11"/>
  <c r="C1056" i="11"/>
  <c r="C1520" i="11"/>
  <c r="C3140" i="11"/>
  <c r="C2614" i="11"/>
  <c r="C1625" i="11"/>
  <c r="C3119" i="11"/>
  <c r="C3052" i="11"/>
  <c r="C3302" i="11"/>
  <c r="C1122" i="11"/>
  <c r="C3311" i="11"/>
  <c r="C2056" i="11"/>
  <c r="C2179" i="11"/>
  <c r="C2359" i="11"/>
  <c r="C2766" i="11"/>
  <c r="C95" i="11"/>
  <c r="C361" i="11"/>
  <c r="C3113" i="11"/>
  <c r="C422" i="11"/>
  <c r="C291" i="11"/>
  <c r="C1569" i="11"/>
  <c r="C3136" i="11"/>
  <c r="C858" i="11"/>
  <c r="C1014" i="11"/>
  <c r="C2234" i="11"/>
  <c r="C145" i="11"/>
  <c r="C661" i="11"/>
  <c r="C2940" i="11"/>
  <c r="C950" i="11"/>
  <c r="C2897" i="11"/>
  <c r="C180" i="11"/>
  <c r="C300" i="11"/>
  <c r="C2928" i="11"/>
  <c r="C1728" i="11"/>
  <c r="C3127" i="11"/>
  <c r="C1980" i="11"/>
  <c r="C3121" i="11"/>
  <c r="C1680" i="11"/>
  <c r="C1695" i="11"/>
  <c r="C411" i="11"/>
  <c r="C892" i="11"/>
  <c r="C1908" i="11"/>
  <c r="C3179" i="11"/>
  <c r="C2059" i="11"/>
  <c r="C2137" i="11"/>
  <c r="C1456" i="11"/>
  <c r="C2057" i="11"/>
  <c r="C665" i="11"/>
  <c r="C2316" i="11"/>
  <c r="C1584" i="11"/>
  <c r="C798" i="11"/>
  <c r="C2306" i="11"/>
  <c r="C861" i="11"/>
  <c r="C2308" i="11"/>
  <c r="C2530" i="11"/>
  <c r="C2876" i="11"/>
  <c r="C720" i="11"/>
  <c r="C3293" i="11"/>
  <c r="C3263" i="11"/>
  <c r="C2516" i="11"/>
  <c r="C3294" i="11"/>
  <c r="C1845" i="11"/>
  <c r="C3132" i="11"/>
  <c r="C3097" i="11"/>
  <c r="C612" i="11"/>
  <c r="C771" i="11"/>
  <c r="C2726" i="11"/>
  <c r="C1179" i="11"/>
  <c r="C2448" i="11"/>
  <c r="C1755" i="11"/>
  <c r="C2191" i="11"/>
  <c r="C2262" i="11"/>
  <c r="C1030" i="11"/>
  <c r="C2635" i="11"/>
  <c r="C2199" i="11"/>
  <c r="C2344" i="11"/>
  <c r="C170" i="11"/>
  <c r="C1044" i="11"/>
  <c r="C1622" i="11"/>
  <c r="C265" i="11"/>
  <c r="C926" i="11"/>
  <c r="C2377" i="11"/>
  <c r="C2036" i="11"/>
  <c r="C959" i="11"/>
  <c r="C2437" i="11"/>
  <c r="C2784" i="11"/>
  <c r="C1687" i="11"/>
  <c r="C1451" i="11"/>
  <c r="C603" i="11"/>
  <c r="C1340" i="11"/>
  <c r="C2114" i="11"/>
  <c r="C2696" i="11"/>
  <c r="C2242" i="11"/>
  <c r="C684" i="11"/>
  <c r="C2294" i="11"/>
  <c r="C8" i="11"/>
  <c r="C2334" i="11"/>
  <c r="C918" i="11"/>
  <c r="C2499" i="11"/>
  <c r="C489" i="11"/>
  <c r="C3133" i="11"/>
  <c r="C1855" i="11"/>
  <c r="C640" i="11"/>
  <c r="C294" i="11"/>
  <c r="C2538" i="11"/>
  <c r="C2241" i="11"/>
  <c r="C2151" i="11"/>
  <c r="C2627" i="11"/>
  <c r="C2014" i="11"/>
  <c r="C283" i="11"/>
  <c r="C2577" i="11"/>
  <c r="C2651" i="11"/>
  <c r="C1590" i="11"/>
  <c r="C846" i="11"/>
  <c r="C175" i="11"/>
  <c r="C2885" i="11"/>
  <c r="C2923" i="11"/>
  <c r="C1158" i="11"/>
  <c r="C3244" i="11"/>
  <c r="C2898" i="11"/>
  <c r="C492" i="11"/>
  <c r="C2152" i="11"/>
  <c r="C2196" i="11"/>
  <c r="C1581" i="11"/>
  <c r="C202" i="11"/>
  <c r="C1816" i="11"/>
  <c r="C2841" i="11"/>
  <c r="C2918" i="11"/>
  <c r="C660" i="11"/>
  <c r="C760" i="11"/>
  <c r="C1083" i="11"/>
  <c r="C1916" i="11"/>
  <c r="C425" i="11"/>
  <c r="C3213" i="11"/>
  <c r="C1042" i="11"/>
  <c r="C331" i="11"/>
  <c r="C2385" i="11"/>
  <c r="C1416" i="11"/>
  <c r="C2265" i="11"/>
  <c r="C2713" i="11"/>
  <c r="C588" i="11"/>
  <c r="C3319" i="11"/>
  <c r="C964" i="11"/>
  <c r="C248" i="11"/>
  <c r="C3147" i="11"/>
  <c r="C3239" i="11"/>
  <c r="C266" i="11"/>
  <c r="C3318" i="11"/>
  <c r="C2746" i="11"/>
  <c r="C2785" i="11"/>
  <c r="C1684" i="11"/>
  <c r="C703" i="11"/>
  <c r="C3199" i="11"/>
  <c r="C844" i="11"/>
  <c r="C2177" i="11"/>
  <c r="C2494" i="11"/>
  <c r="C2896" i="11"/>
  <c r="C260" i="11"/>
  <c r="C1164" i="11"/>
  <c r="C2689" i="11"/>
  <c r="C2419" i="11"/>
  <c r="C2103" i="11"/>
  <c r="C1752" i="11"/>
  <c r="C2376" i="11"/>
  <c r="C2282" i="11"/>
  <c r="C3000" i="11"/>
  <c r="C366" i="11"/>
  <c r="C2757" i="11"/>
  <c r="C2546" i="11"/>
  <c r="C2736" i="11"/>
  <c r="C2878" i="11"/>
  <c r="C2709" i="11"/>
  <c r="C3190" i="11"/>
  <c r="C2139" i="11"/>
  <c r="C2629" i="11"/>
  <c r="C969" i="11"/>
  <c r="C3006" i="11"/>
  <c r="C383" i="11"/>
  <c r="C138" i="11"/>
  <c r="C614" i="11"/>
  <c r="C3075" i="11"/>
  <c r="C1703" i="11"/>
  <c r="C1944" i="11"/>
  <c r="C1929" i="11"/>
  <c r="C1062" i="11"/>
  <c r="C2682" i="11"/>
  <c r="C2314" i="11"/>
  <c r="C2886" i="11"/>
  <c r="C221" i="11"/>
  <c r="C529" i="11"/>
  <c r="C752" i="11"/>
  <c r="C3222" i="11"/>
  <c r="C1081" i="11"/>
  <c r="C1782" i="11"/>
  <c r="C78" i="11"/>
  <c r="C424" i="11"/>
  <c r="C1539" i="11"/>
  <c r="C2297" i="11"/>
  <c r="C2900" i="11"/>
  <c r="C3233" i="11"/>
  <c r="C229" i="11"/>
  <c r="C2126" i="11"/>
  <c r="C1176" i="11"/>
  <c r="C298" i="11"/>
  <c r="C3242" i="11"/>
  <c r="C941" i="11"/>
  <c r="C356" i="11"/>
  <c r="C504" i="11"/>
  <c r="C880" i="11"/>
  <c r="C405" i="11"/>
  <c r="C1180" i="11"/>
  <c r="C889" i="11"/>
  <c r="C3078" i="11"/>
  <c r="C795" i="11"/>
  <c r="C352" i="11"/>
  <c r="C2631" i="11"/>
  <c r="C288" i="11"/>
  <c r="C568" i="11"/>
  <c r="C2968" i="11"/>
  <c r="C1835" i="11"/>
  <c r="C1502" i="11"/>
  <c r="C1574" i="11"/>
  <c r="C1772" i="11"/>
  <c r="C672" i="11"/>
  <c r="C2130" i="11"/>
  <c r="C634" i="11"/>
  <c r="C2879" i="11"/>
  <c r="C2398" i="11"/>
  <c r="C1911" i="11"/>
  <c r="C81" i="11"/>
  <c r="C1262" i="11"/>
  <c r="C2402" i="11"/>
  <c r="C241" i="11"/>
  <c r="C2281" i="11"/>
  <c r="C1413" i="11"/>
  <c r="C406" i="11"/>
  <c r="C2960" i="11"/>
  <c r="C611" i="11"/>
  <c r="C496" i="11"/>
  <c r="C3170" i="11"/>
  <c r="C2619" i="11"/>
  <c r="C441" i="11"/>
  <c r="C51" i="11"/>
  <c r="C2599" i="11"/>
  <c r="C3153" i="11"/>
  <c r="C169" i="11"/>
  <c r="C2866" i="11"/>
  <c r="C1670" i="11"/>
  <c r="C2913" i="11"/>
  <c r="C2984" i="11"/>
  <c r="C3064" i="11"/>
  <c r="C1604" i="11"/>
  <c r="C2083" i="11"/>
  <c r="C3245" i="11"/>
  <c r="C1431" i="11"/>
  <c r="C162" i="11"/>
  <c r="C295" i="11"/>
  <c r="C3196" i="11"/>
  <c r="C555" i="11"/>
  <c r="C2992" i="11"/>
  <c r="C931" i="11"/>
  <c r="C2527" i="11"/>
  <c r="C580" i="11"/>
  <c r="C2989" i="11"/>
  <c r="C486" i="11"/>
  <c r="C2261" i="11"/>
  <c r="C3076" i="11"/>
  <c r="C2383" i="11"/>
  <c r="C2354" i="11"/>
  <c r="C2469" i="11"/>
  <c r="C284" i="11"/>
  <c r="C930" i="11"/>
  <c r="C1788" i="11"/>
  <c r="C79" i="11"/>
  <c r="C242" i="11"/>
  <c r="C491" i="11"/>
  <c r="C704" i="11"/>
  <c r="C231" i="11"/>
  <c r="C1240" i="11"/>
  <c r="C822" i="11"/>
  <c r="C226" i="11"/>
  <c r="C1881" i="11"/>
  <c r="C443" i="11"/>
  <c r="C2851" i="11"/>
  <c r="C1068" i="11"/>
  <c r="C1771" i="11"/>
  <c r="C548" i="11"/>
  <c r="C392" i="11"/>
  <c r="C2951" i="11"/>
  <c r="C509" i="11"/>
  <c r="C506" i="11"/>
  <c r="C117" i="11"/>
  <c r="C619" i="11"/>
  <c r="C2665" i="11"/>
  <c r="C1600" i="11"/>
  <c r="C1734" i="11"/>
  <c r="C3080" i="11"/>
  <c r="C45" i="11"/>
  <c r="C564" i="11"/>
  <c r="C1631" i="11"/>
  <c r="C635" i="11"/>
  <c r="C2270" i="11"/>
  <c r="C2203" i="11"/>
  <c r="C2141" i="11"/>
  <c r="C1889" i="11"/>
  <c r="C800" i="11"/>
  <c r="C1090" i="11"/>
  <c r="C6" i="11"/>
  <c r="C763" i="11"/>
  <c r="C427" i="11"/>
  <c r="C951" i="11"/>
  <c r="C349" i="11"/>
  <c r="C2714" i="11"/>
  <c r="C2286" i="11"/>
  <c r="C1310" i="11"/>
  <c r="C432" i="11"/>
  <c r="C52" i="11"/>
  <c r="C2478" i="11"/>
  <c r="C419" i="11"/>
  <c r="C2512" i="11"/>
  <c r="C3087" i="11"/>
  <c r="C2184" i="11"/>
  <c r="C2744" i="11"/>
  <c r="C1182" i="11"/>
  <c r="C43" i="11"/>
  <c r="C1562" i="11"/>
  <c r="C722" i="11"/>
  <c r="C1107" i="11"/>
  <c r="C1048" i="11"/>
  <c r="C335" i="11"/>
  <c r="C1565" i="11"/>
  <c r="C292" i="11"/>
  <c r="C228" i="11"/>
  <c r="C472" i="11"/>
  <c r="C400" i="11"/>
  <c r="C2979" i="11"/>
  <c r="C1458" i="11"/>
  <c r="C178" i="11"/>
  <c r="C556" i="11"/>
  <c r="C664" i="11"/>
  <c r="C1711" i="11"/>
  <c r="C1971" i="11"/>
  <c r="C3158" i="11"/>
  <c r="C105" i="11"/>
  <c r="C490" i="11"/>
  <c r="C1075" i="11"/>
  <c r="C76" i="11"/>
  <c r="C528" i="11"/>
  <c r="C738" i="11"/>
  <c r="C650" i="11"/>
  <c r="C65" i="11"/>
  <c r="C855" i="11"/>
  <c r="C2350" i="11"/>
  <c r="C924" i="11"/>
  <c r="C1324" i="11"/>
  <c r="C3212" i="11"/>
  <c r="C189" i="11"/>
  <c r="C759" i="11"/>
  <c r="C2444" i="11"/>
  <c r="C2739" i="11"/>
  <c r="C2407" i="11"/>
  <c r="C478" i="11"/>
  <c r="C1366" i="11"/>
  <c r="C3129" i="11"/>
  <c r="C2691" i="11"/>
  <c r="C177" i="11"/>
  <c r="C2384" i="11"/>
  <c r="C2332" i="11"/>
  <c r="C3253" i="11"/>
  <c r="C2934" i="11"/>
  <c r="C2772" i="11"/>
  <c r="C2421" i="11"/>
  <c r="C1535" i="11"/>
  <c r="C2704" i="11"/>
  <c r="C574" i="11"/>
  <c r="C27" i="11"/>
  <c r="C2372" i="11"/>
  <c r="C625" i="11"/>
  <c r="C3230" i="11"/>
  <c r="C904" i="11"/>
  <c r="C605" i="11"/>
  <c r="C2088" i="11"/>
  <c r="C984" i="11"/>
  <c r="C470" i="11"/>
  <c r="C2994" i="11"/>
  <c r="C1522" i="11"/>
  <c r="C22" i="11"/>
  <c r="C2080" i="11"/>
  <c r="C2816" i="11"/>
  <c r="C1052" i="11"/>
  <c r="C2113" i="11"/>
  <c r="C1168" i="11"/>
  <c r="C3267" i="11"/>
  <c r="C2023" i="11"/>
  <c r="C28" i="11"/>
  <c r="C386" i="11"/>
  <c r="C2333" i="11"/>
  <c r="C662" i="11"/>
  <c r="C582" i="11"/>
  <c r="C1981" i="11"/>
  <c r="C615" i="11"/>
  <c r="C1602" i="11"/>
  <c r="C3255" i="11"/>
  <c r="C3329" i="11"/>
  <c r="C186" i="11"/>
  <c r="C2409" i="11"/>
  <c r="C314" i="11"/>
  <c r="C2330" i="11"/>
  <c r="C445" i="11"/>
  <c r="C299" i="11"/>
  <c r="C2828" i="11"/>
  <c r="C3062" i="11"/>
  <c r="C2573" i="11"/>
  <c r="C531" i="11"/>
  <c r="C2317" i="11"/>
  <c r="C2910" i="11"/>
  <c r="C804" i="11"/>
  <c r="C3227" i="11"/>
  <c r="C2249" i="11"/>
  <c r="C1342" i="11"/>
  <c r="C2922" i="11"/>
  <c r="C217" i="11"/>
  <c r="C38" i="11"/>
  <c r="C1363" i="11"/>
  <c r="C122" i="11"/>
  <c r="C475" i="11"/>
  <c r="C596" i="11"/>
  <c r="C1540" i="11"/>
  <c r="C589" i="11"/>
  <c r="C1354" i="11"/>
  <c r="C598" i="11"/>
  <c r="C3185" i="11"/>
  <c r="C75" i="11"/>
  <c r="C2944" i="11"/>
  <c r="C301" i="11"/>
  <c r="C3148" i="11"/>
  <c r="C618" i="11"/>
  <c r="C602" i="11"/>
  <c r="C2095" i="11"/>
  <c r="C1716" i="11"/>
  <c r="C3020" i="11"/>
  <c r="C481" i="11"/>
  <c r="C2775" i="11"/>
  <c r="C3223" i="11"/>
  <c r="C91" i="11"/>
  <c r="C2475" i="11"/>
  <c r="C2730" i="11"/>
  <c r="C2502" i="11"/>
  <c r="C450" i="11"/>
  <c r="C3001" i="11"/>
  <c r="C2804" i="11"/>
  <c r="C1972" i="11"/>
  <c r="C706" i="11"/>
  <c r="C206" i="11"/>
  <c r="C581" i="11"/>
  <c r="C718" i="11"/>
  <c r="C2588" i="11"/>
  <c r="C3003" i="11"/>
  <c r="C2449" i="11"/>
  <c r="C2488" i="11"/>
  <c r="C2871" i="11"/>
  <c r="C2542" i="11"/>
  <c r="C1483" i="11"/>
  <c r="C820" i="11"/>
  <c r="C2556" i="11"/>
  <c r="C2155" i="11"/>
  <c r="C19" i="11"/>
  <c r="C859" i="11"/>
  <c r="C223" i="11"/>
  <c r="C893" i="11"/>
  <c r="C2630" i="11"/>
  <c r="C3019" i="11"/>
  <c r="C2721" i="11"/>
  <c r="C1021" i="11"/>
  <c r="C375" i="11"/>
  <c r="C1524" i="11"/>
  <c r="C900" i="11"/>
  <c r="C290" i="11"/>
  <c r="C2902" i="11"/>
  <c r="C2796" i="11"/>
  <c r="C2626" i="11"/>
  <c r="C116" i="11"/>
  <c r="C3224" i="11"/>
  <c r="C96" i="11"/>
  <c r="C944" i="11"/>
  <c r="C3144" i="11"/>
  <c r="C600" i="11"/>
  <c r="C1786" i="11"/>
  <c r="C1401" i="11"/>
  <c r="C3217" i="11"/>
  <c r="C2597" i="11"/>
  <c r="C264" i="11"/>
  <c r="C1923" i="11"/>
  <c r="C1968" i="11"/>
  <c r="C512" i="11"/>
  <c r="C2711" i="11"/>
  <c r="C358" i="11"/>
  <c r="C1922" i="11"/>
  <c r="C1041" i="11"/>
  <c r="C2959" i="11"/>
  <c r="C318" i="11"/>
  <c r="C518" i="11"/>
  <c r="C270" i="11"/>
  <c r="C522" i="11"/>
  <c r="C2156" i="11"/>
  <c r="C1274" i="11"/>
  <c r="C415" i="11"/>
  <c r="C279" i="11"/>
  <c r="C590" i="11"/>
  <c r="C674" i="11"/>
  <c r="C409" i="11"/>
  <c r="C1109" i="11"/>
  <c r="C583" i="11"/>
  <c r="C39" i="11"/>
  <c r="C1561" i="11"/>
  <c r="C2617" i="11"/>
  <c r="C484" i="11"/>
  <c r="C764" i="11"/>
  <c r="C606" i="11"/>
  <c r="C1381" i="11"/>
  <c r="C2904" i="11"/>
  <c r="C1351" i="11"/>
  <c r="C572" i="11"/>
  <c r="C805" i="11"/>
  <c r="C620" i="11"/>
  <c r="C2183" i="11"/>
  <c r="C658" i="11"/>
  <c r="C502" i="11"/>
  <c r="C810" i="11"/>
  <c r="C546" i="11"/>
  <c r="C2009" i="11"/>
  <c r="C825" i="11"/>
  <c r="C293" i="11"/>
  <c r="C3128" i="11"/>
  <c r="C552" i="11"/>
  <c r="C819" i="11"/>
  <c r="C2850" i="11"/>
  <c r="C768" i="11"/>
  <c r="C2431" i="11"/>
  <c r="C705" i="11"/>
  <c r="C689" i="11"/>
  <c r="C160" i="11"/>
  <c r="C282" i="11"/>
  <c r="C2855" i="11"/>
  <c r="C2211" i="11"/>
  <c r="C1702" i="11"/>
  <c r="C1876" i="11"/>
  <c r="C2389" i="11"/>
  <c r="C2001" i="11"/>
  <c r="C1553" i="11"/>
  <c r="C2636" i="11"/>
  <c r="C130" i="11"/>
  <c r="C2106" i="11"/>
  <c r="C923" i="11"/>
  <c r="C213" i="11"/>
  <c r="C968" i="11"/>
  <c r="C463" i="11"/>
  <c r="C15" i="11"/>
  <c r="C725" i="11"/>
  <c r="C1430" i="11"/>
  <c r="C58" i="11"/>
  <c r="C2933" i="11"/>
  <c r="C2809" i="11"/>
  <c r="C207" i="11"/>
  <c r="C2719" i="11"/>
  <c r="C2161" i="11"/>
  <c r="C854" i="11"/>
  <c r="C53" i="11"/>
  <c r="C716" i="11"/>
  <c r="C2582" i="11"/>
  <c r="C2524" i="11"/>
  <c r="C208" i="11"/>
  <c r="C473" i="11"/>
  <c r="C841" i="11"/>
  <c r="C214" i="11"/>
  <c r="C18" i="11"/>
  <c r="C2854" i="11"/>
  <c r="C1861" i="11"/>
  <c r="C670" i="11"/>
  <c r="C830" i="11"/>
  <c r="C281" i="11"/>
  <c r="C40" i="11"/>
  <c r="C571" i="11"/>
  <c r="C2243" i="11"/>
  <c r="C901" i="11"/>
  <c r="C2643" i="11"/>
  <c r="C558" i="11"/>
  <c r="C2097" i="11"/>
  <c r="C628" i="11"/>
  <c r="C2637" i="11"/>
  <c r="C2373" i="11"/>
  <c r="C613" i="11"/>
  <c r="C562" i="11"/>
  <c r="C2369" i="11"/>
  <c r="C196" i="11"/>
  <c r="C362" i="11"/>
  <c r="C165" i="11"/>
  <c r="C2670" i="11"/>
  <c r="C523" i="11"/>
  <c r="C3013" i="11"/>
  <c r="C2268" i="11"/>
  <c r="C2518" i="11"/>
  <c r="C2251" i="11"/>
  <c r="C1941" i="11"/>
  <c r="C2863" i="11"/>
  <c r="C3313" i="11"/>
  <c r="C916" i="11"/>
  <c r="C3011" i="11"/>
  <c r="C992" i="11"/>
  <c r="C454" i="11"/>
  <c r="C3278" i="11"/>
  <c r="C382" i="11"/>
  <c r="C148" i="11"/>
  <c r="C2883" i="11"/>
  <c r="C1611" i="11"/>
  <c r="C2517" i="11"/>
  <c r="C2319" i="11"/>
  <c r="C2800" i="11"/>
  <c r="C3131" i="11"/>
  <c r="C678" i="11"/>
  <c r="C639" i="11"/>
  <c r="C395" i="11"/>
  <c r="C632" i="11"/>
  <c r="C151" i="11"/>
  <c r="C1392" i="11"/>
  <c r="C2564" i="11"/>
  <c r="C1913" i="11"/>
  <c r="C115" i="11"/>
  <c r="C120" i="11"/>
  <c r="C1960" i="11"/>
  <c r="C2076" i="11"/>
  <c r="C940" i="11"/>
  <c r="C549" i="11"/>
  <c r="C1223" i="11"/>
  <c r="C1186" i="11"/>
  <c r="C2790" i="11"/>
  <c r="C222" i="11"/>
  <c r="C5" i="11"/>
  <c r="C624" i="11"/>
  <c r="C182" i="11"/>
  <c r="C1382" i="11"/>
  <c r="C932" i="11"/>
  <c r="C2594" i="11"/>
  <c r="C813" i="11"/>
  <c r="C981" i="11"/>
  <c r="C111" i="11"/>
  <c r="C884" i="11"/>
  <c r="C2648" i="11"/>
  <c r="C275" i="11"/>
  <c r="C2962" i="11"/>
  <c r="C2055" i="11"/>
  <c r="C2403" i="11"/>
  <c r="C139" i="11"/>
  <c r="C1092" i="11"/>
  <c r="C3051" i="11"/>
  <c r="C2528" i="11"/>
  <c r="C480" i="11"/>
  <c r="C433" i="11"/>
  <c r="C990" i="11"/>
  <c r="C1935" i="11"/>
  <c r="C2848" i="11"/>
  <c r="C2738" i="11"/>
  <c r="C905" i="11"/>
  <c r="C88" i="11"/>
  <c r="C1275" i="11"/>
  <c r="C131" i="11"/>
  <c r="C2964" i="11"/>
  <c r="C928" i="11"/>
  <c r="C194" i="11"/>
  <c r="C532" i="11"/>
  <c r="C2291" i="11"/>
  <c r="C378" i="11"/>
  <c r="C2147" i="11"/>
  <c r="C681" i="11"/>
  <c r="C1121" i="11"/>
  <c r="C1754" i="11"/>
  <c r="C1418" i="11"/>
  <c r="C118" i="11"/>
  <c r="C3274" i="11"/>
  <c r="C371" i="11"/>
  <c r="C2521" i="11"/>
  <c r="C1823" i="11"/>
  <c r="C702" i="11"/>
  <c r="C762" i="11"/>
  <c r="C754" i="11"/>
  <c r="C953" i="11"/>
  <c r="C2394" i="11"/>
  <c r="C2608" i="11"/>
  <c r="C1704" i="11"/>
  <c r="C1544" i="11"/>
  <c r="C883" i="11"/>
  <c r="C198" i="11"/>
  <c r="C920" i="11"/>
  <c r="C3104" i="11"/>
  <c r="C2378" i="11"/>
  <c r="C1058" i="11"/>
  <c r="C2652" i="11"/>
  <c r="C3047" i="11"/>
  <c r="C2826" i="11"/>
  <c r="C1172" i="11"/>
  <c r="C2341" i="11"/>
  <c r="C542" i="11"/>
  <c r="C2801" i="11"/>
  <c r="C3198" i="11"/>
  <c r="C2247" i="11"/>
  <c r="C2212" i="11"/>
  <c r="C451" i="11"/>
  <c r="C2935" i="11"/>
  <c r="C911" i="11"/>
  <c r="C1949" i="11"/>
  <c r="C995" i="11"/>
  <c r="C3028" i="11"/>
  <c r="C377" i="11"/>
  <c r="C690" i="11"/>
  <c r="C2694" i="11"/>
  <c r="C2522" i="11"/>
  <c r="C2815" i="11"/>
  <c r="C249" i="11"/>
  <c r="C1511" i="11"/>
  <c r="C1471" i="11"/>
  <c r="C2439" i="11"/>
  <c r="C921" i="11"/>
  <c r="C2484" i="11"/>
  <c r="C2208" i="11"/>
  <c r="C1886" i="11"/>
  <c r="C736" i="11"/>
  <c r="C459" i="11"/>
  <c r="C152" i="11"/>
  <c r="C2510" i="11"/>
  <c r="C4" i="11"/>
  <c r="C254" i="11"/>
  <c r="C2142" i="11"/>
  <c r="C974" i="11"/>
  <c r="C1527" i="11"/>
  <c r="C1400" i="11"/>
  <c r="C3016" i="11"/>
  <c r="C315" i="11"/>
  <c r="C1921" i="11"/>
  <c r="C1045" i="11"/>
  <c r="C1288" i="11"/>
  <c r="C2015" i="11"/>
  <c r="C2461" i="11"/>
  <c r="C2363" i="11"/>
  <c r="C235" i="11"/>
  <c r="C136" i="11"/>
  <c r="C225" i="11"/>
  <c r="C94" i="11"/>
  <c r="C210" i="11"/>
  <c r="C2441" i="11"/>
  <c r="C642" i="11"/>
  <c r="C381" i="11"/>
  <c r="C2520" i="11"/>
  <c r="C886" i="11"/>
  <c r="C3280" i="11"/>
  <c r="C2857" i="11"/>
  <c r="C599" i="11"/>
  <c r="C903" i="11"/>
  <c r="C1780" i="11"/>
  <c r="C592" i="11"/>
  <c r="C3189" i="11"/>
  <c r="C682" i="11"/>
  <c r="C308" i="11"/>
  <c r="C3209" i="11"/>
  <c r="C962" i="11"/>
  <c r="C891" i="11"/>
  <c r="C3169" i="11"/>
  <c r="C3284" i="11"/>
  <c r="C1532" i="11"/>
  <c r="C503" i="11"/>
  <c r="C851" i="11"/>
  <c r="C1463" i="11"/>
  <c r="C2" i="11"/>
  <c r="C328" i="11"/>
  <c r="C646" i="11"/>
  <c r="C2911" i="11"/>
  <c r="C882" i="11"/>
  <c r="C934" i="11"/>
  <c r="C729" i="11"/>
  <c r="C3137" i="11"/>
  <c r="C2974" i="11"/>
  <c r="C2288" i="11"/>
  <c r="C2812" i="11"/>
  <c r="C24" i="11"/>
  <c r="C408" i="11"/>
  <c r="C1426" i="11"/>
  <c r="C1002" i="11"/>
  <c r="C48" i="11"/>
  <c r="C435" i="11"/>
  <c r="C1986" i="11"/>
  <c r="C3130" i="11"/>
  <c r="C579" i="11"/>
  <c r="C112" i="11"/>
  <c r="C2595" i="11"/>
  <c r="C453" i="11"/>
  <c r="C3226" i="11"/>
  <c r="C1763" i="11"/>
  <c r="C2988" i="11"/>
  <c r="C10" i="11"/>
  <c r="C1572" i="11"/>
  <c r="C2823" i="11"/>
  <c r="C2105" i="11"/>
  <c r="C3262" i="11"/>
  <c r="C505" i="11"/>
  <c r="C993" i="11"/>
  <c r="C1023" i="11"/>
  <c r="C438" i="11"/>
  <c r="C533" i="11"/>
  <c r="C3192" i="11"/>
  <c r="C1088" i="11"/>
  <c r="C3214" i="11"/>
  <c r="C2204" i="11"/>
  <c r="C2760" i="11"/>
  <c r="C2434" i="11"/>
  <c r="C802" i="11"/>
  <c r="C3260" i="11"/>
  <c r="C1295" i="11"/>
  <c r="C86" i="11"/>
  <c r="C870" i="11"/>
  <c r="C368" i="11"/>
  <c r="C1443" i="11"/>
  <c r="C510" i="11"/>
  <c r="C1312" i="11"/>
  <c r="C388" i="11"/>
  <c r="C563" i="11"/>
  <c r="C1746" i="11"/>
  <c r="C3247" i="11"/>
  <c r="C49" i="11"/>
  <c r="C1152" i="11"/>
  <c r="C276" i="11"/>
  <c r="C746" i="11"/>
  <c r="C144" i="11"/>
  <c r="C3231" i="11"/>
  <c r="C1417" i="11"/>
  <c r="C576" i="11"/>
  <c r="C2135" i="11"/>
  <c r="C2049" i="11"/>
  <c r="C429" i="11"/>
  <c r="C2566" i="11"/>
  <c r="C380" i="11"/>
  <c r="C3203" i="11"/>
  <c r="C1003" i="11"/>
  <c r="C551" i="11"/>
  <c r="C56" i="11"/>
  <c r="C2887" i="11"/>
  <c r="C2505" i="11"/>
  <c r="C17" i="11"/>
  <c r="C259" i="11"/>
  <c r="C413" i="11"/>
  <c r="C2908" i="11"/>
  <c r="C2580" i="11"/>
  <c r="C2684" i="11"/>
  <c r="C336" i="11"/>
  <c r="C831" i="11"/>
  <c r="C471" i="11"/>
  <c r="C595" i="11"/>
  <c r="C258" i="11"/>
  <c r="C651" i="11"/>
  <c r="C187" i="11"/>
  <c r="C756" i="11"/>
  <c r="C1385" i="11"/>
  <c r="C1732" i="11"/>
  <c r="C3024" i="11"/>
  <c r="C1853" i="11"/>
  <c r="C874" i="11"/>
  <c r="C652" i="11"/>
  <c r="C25" i="11"/>
  <c r="C2763" i="11"/>
  <c r="C1842" i="11"/>
  <c r="C289" i="11"/>
  <c r="C3271" i="11"/>
  <c r="C146" i="11"/>
  <c r="C1236" i="11"/>
  <c r="C3141" i="11"/>
  <c r="C2150" i="11"/>
  <c r="C790" i="11"/>
  <c r="C1583" i="11"/>
  <c r="C2907" i="11"/>
  <c r="C691" i="11"/>
  <c r="C2695" i="11"/>
  <c r="C2578" i="11"/>
  <c r="C976" i="11"/>
  <c r="C476" i="11"/>
  <c r="C232" i="11"/>
  <c r="C354" i="11"/>
  <c r="C3042" i="11"/>
  <c r="C2531" i="11"/>
  <c r="C954" i="11"/>
  <c r="C185" i="11"/>
  <c r="C2864" i="11"/>
  <c r="C1011" i="11"/>
  <c r="AU9" i="5"/>
  <c r="AU26" i="5"/>
  <c r="AU30" i="5"/>
  <c r="AU23" i="5"/>
  <c r="AU3" i="5"/>
  <c r="AU13" i="5"/>
  <c r="AU2" i="5"/>
  <c r="AU6" i="5"/>
  <c r="AU29" i="5"/>
  <c r="AU17" i="5"/>
  <c r="AU11" i="5"/>
  <c r="AU10" i="5"/>
  <c r="AU14" i="5"/>
  <c r="AU1" i="5"/>
  <c r="AU15" i="5"/>
  <c r="AU8" i="5"/>
  <c r="AU5" i="5"/>
  <c r="AU7" i="5"/>
  <c r="AU18" i="5"/>
  <c r="AU22" i="5"/>
  <c r="AU25" i="5"/>
  <c r="AU19" i="5"/>
  <c r="AU16" i="5"/>
  <c r="AU27" i="5"/>
  <c r="AU12" i="5"/>
  <c r="AU21" i="5"/>
  <c r="AU20" i="5"/>
  <c r="AU24" i="5"/>
  <c r="AU4" i="5"/>
  <c r="AU28" i="5"/>
  <c r="AU1613" i="5"/>
  <c r="AU1131" i="5"/>
  <c r="AU2551" i="5"/>
  <c r="AU2031" i="5"/>
  <c r="AU1092" i="5"/>
  <c r="AU1112" i="5"/>
  <c r="AU1631" i="5"/>
  <c r="AU1312" i="5"/>
  <c r="AU2604" i="5"/>
  <c r="AU1762" i="5"/>
  <c r="AU1194" i="5"/>
  <c r="AU1351" i="5"/>
  <c r="AU2103" i="5"/>
  <c r="AU1493" i="5"/>
  <c r="AU1099" i="5"/>
  <c r="AU1075" i="5"/>
  <c r="AU1274" i="5"/>
  <c r="AU1077" i="5"/>
  <c r="AU2680" i="5"/>
  <c r="AU3222" i="5"/>
  <c r="AU2538" i="5"/>
  <c r="AU1531" i="5"/>
  <c r="AU1174" i="5"/>
  <c r="AU1871" i="5"/>
  <c r="AU1123" i="5"/>
  <c r="AU1031" i="5"/>
  <c r="AU1114" i="5"/>
  <c r="AU1488" i="5"/>
  <c r="AU2360" i="5"/>
  <c r="AU2902" i="5"/>
  <c r="AU3324" i="5"/>
  <c r="AU1084" i="5"/>
  <c r="AU1195" i="5"/>
  <c r="AU1358" i="5"/>
  <c r="AU1010" i="5"/>
  <c r="AU2519" i="5"/>
  <c r="AU1446" i="5"/>
  <c r="AU1272" i="5"/>
  <c r="AU1987" i="5"/>
  <c r="AU1993" i="5"/>
  <c r="AU2402" i="5"/>
  <c r="AU1514" i="5"/>
  <c r="AU1000" i="5"/>
  <c r="AU1367" i="5"/>
  <c r="AU1555" i="5"/>
  <c r="AU1459" i="5"/>
  <c r="AU1599" i="5"/>
  <c r="AU2113" i="5"/>
  <c r="AU2319" i="5"/>
  <c r="AU1467" i="5"/>
  <c r="AU986" i="5"/>
  <c r="AU1047" i="5"/>
  <c r="AU1737" i="5"/>
  <c r="AU2801" i="5"/>
  <c r="AU1919" i="5"/>
  <c r="AU1228" i="5"/>
  <c r="AU1216" i="5"/>
  <c r="AU2508" i="5"/>
  <c r="AU2693" i="5"/>
  <c r="AU2411" i="5"/>
  <c r="AU2164" i="5"/>
  <c r="AU2777" i="5"/>
  <c r="AU2483" i="5"/>
  <c r="AU2162" i="5"/>
  <c r="AU2315" i="5"/>
  <c r="AU2887" i="5"/>
  <c r="AU3096" i="5"/>
  <c r="AU1433" i="5"/>
  <c r="AU991" i="5"/>
  <c r="AU1815" i="5"/>
  <c r="AU1548" i="5"/>
  <c r="AU2476" i="5"/>
  <c r="AU1011" i="5"/>
  <c r="AU1380" i="5"/>
  <c r="AU1142" i="5"/>
  <c r="AU1639" i="5"/>
  <c r="AU1513" i="5"/>
  <c r="AU2415" i="5"/>
  <c r="AU1855" i="5"/>
  <c r="AU2439" i="5"/>
  <c r="AU2975" i="5"/>
  <c r="AU1807" i="5"/>
  <c r="AU1059" i="5"/>
  <c r="AU1507" i="5"/>
  <c r="AU1390" i="5"/>
  <c r="AU1298" i="5"/>
  <c r="AU1491" i="5"/>
  <c r="AU1335" i="5"/>
  <c r="AU1287" i="5"/>
  <c r="AU1118" i="5"/>
  <c r="AU1146" i="5"/>
  <c r="AU1492" i="5"/>
  <c r="AU2616" i="5"/>
  <c r="AU3158" i="5"/>
  <c r="AU1866" i="5"/>
  <c r="AU1340" i="5"/>
  <c r="AU1495" i="5"/>
  <c r="AU1614" i="5"/>
  <c r="AU1266" i="5"/>
  <c r="AU1503" i="5"/>
  <c r="AU1275" i="5"/>
  <c r="AU33" i="5"/>
  <c r="AU2243" i="5"/>
  <c r="AU2505" i="5"/>
  <c r="AU2962" i="5"/>
  <c r="AU1087" i="5"/>
  <c r="AU1256" i="5"/>
  <c r="AU1046" i="5"/>
  <c r="AU1290" i="5"/>
  <c r="AU1551" i="5"/>
  <c r="AU1687" i="5"/>
  <c r="AU1143" i="5"/>
  <c r="AU1144" i="5"/>
  <c r="AU1923" i="5"/>
  <c r="AU1865" i="5"/>
  <c r="AU1938" i="5"/>
  <c r="AU1279" i="5"/>
  <c r="AU1285" i="5"/>
  <c r="AU1443" i="5"/>
  <c r="AU2351" i="5"/>
  <c r="AU1156" i="5"/>
  <c r="AU1727" i="5"/>
  <c r="AU1107" i="5"/>
  <c r="AU2631" i="5"/>
  <c r="AU1820" i="5"/>
  <c r="AU3167" i="5"/>
  <c r="AU47" i="5"/>
  <c r="AU1215" i="5"/>
  <c r="AU1029" i="5"/>
  <c r="AU1020" i="5"/>
  <c r="AU1550" i="5"/>
  <c r="AU1458" i="5"/>
  <c r="AU1456" i="5"/>
  <c r="AU43" i="5"/>
  <c r="AU1179" i="5"/>
  <c r="AU2104" i="5"/>
  <c r="AU1922" i="5"/>
  <c r="AU3099" i="5"/>
  <c r="AU1403" i="5"/>
  <c r="AU1366" i="5"/>
  <c r="AU1102" i="5"/>
  <c r="AU1608" i="5"/>
  <c r="AU2263" i="5"/>
  <c r="AU1271" i="5"/>
  <c r="AU1519" i="5"/>
  <c r="AU1731" i="5"/>
  <c r="AU1920" i="5"/>
  <c r="AU2549" i="5"/>
  <c r="AU1258" i="5"/>
  <c r="AU1487" i="5"/>
  <c r="AU1384" i="5"/>
  <c r="AU1567" i="5"/>
  <c r="AU2287" i="5"/>
  <c r="AU1348" i="5"/>
  <c r="AU32" i="5"/>
  <c r="AU2143" i="5"/>
  <c r="AU1568" i="5"/>
  <c r="AU1149" i="5"/>
  <c r="AU1909" i="5"/>
  <c r="AU1450" i="5"/>
  <c r="AU1192" i="5"/>
  <c r="AU2359" i="5"/>
  <c r="AU1839" i="5"/>
  <c r="AU1355" i="5"/>
  <c r="AU1499" i="5"/>
  <c r="AU1103" i="5"/>
  <c r="AU1991" i="5"/>
  <c r="AU2783" i="5"/>
  <c r="AU2198" i="5"/>
  <c r="AU1392" i="5"/>
  <c r="AU1148" i="5"/>
  <c r="AU1430" i="5"/>
  <c r="AU1418" i="5"/>
  <c r="AU1397" i="5"/>
  <c r="AU1036" i="5"/>
  <c r="AU2220" i="5"/>
  <c r="AU1182" i="5"/>
  <c r="AU1124" i="5"/>
  <c r="AU1223" i="5"/>
  <c r="AU1332" i="5"/>
  <c r="AU2627" i="5"/>
  <c r="AU1686" i="5"/>
  <c r="AU1136" i="5"/>
  <c r="AU1671" i="5"/>
  <c r="AU1286" i="5"/>
  <c r="AU2008" i="5"/>
  <c r="AU2733" i="5"/>
  <c r="AU3003" i="5"/>
  <c r="AU2703" i="5"/>
  <c r="AU1121" i="5"/>
  <c r="AU3043" i="5"/>
  <c r="AU1788" i="5"/>
  <c r="AU3151" i="5"/>
  <c r="AU2457" i="5"/>
  <c r="AU2938" i="5"/>
  <c r="AU2504" i="5"/>
  <c r="AU3046" i="5"/>
  <c r="AU1160" i="5"/>
  <c r="AU1368" i="5"/>
  <c r="AU1184" i="5"/>
  <c r="AU2629" i="5"/>
  <c r="AU2575" i="5"/>
  <c r="AU1116" i="5"/>
  <c r="AU1498" i="5"/>
  <c r="AU1222" i="5"/>
  <c r="AU1571" i="5"/>
  <c r="AU1220" i="5"/>
  <c r="AU1406" i="5"/>
  <c r="AU2803" i="5"/>
  <c r="AU1178" i="5"/>
  <c r="AU1323" i="5"/>
  <c r="AU1394" i="5"/>
  <c r="AU1019" i="5"/>
  <c r="AU2127" i="5"/>
  <c r="AU1603" i="5"/>
  <c r="AU1034" i="5"/>
  <c r="AU2543" i="5"/>
  <c r="AU1604" i="5"/>
  <c r="AU1314" i="5"/>
  <c r="AU2655" i="5"/>
  <c r="AU1667" i="5"/>
  <c r="AU1792" i="5"/>
  <c r="AU2421" i="5"/>
  <c r="AU1023" i="5"/>
  <c r="AU1448" i="5"/>
  <c r="AU2615" i="5"/>
  <c r="AU2095" i="5"/>
  <c r="AU1547" i="5"/>
  <c r="AU1388" i="5"/>
  <c r="AU1278" i="5"/>
  <c r="AU2375" i="5"/>
  <c r="AU1928" i="5"/>
  <c r="AU2911" i="5"/>
  <c r="AU1050" i="5"/>
  <c r="AU1404" i="5"/>
  <c r="AU1003" i="5"/>
  <c r="AU1554" i="5"/>
  <c r="AU1595" i="5"/>
  <c r="AU1206" i="5"/>
  <c r="AU1511" i="5"/>
  <c r="AU42" i="5"/>
  <c r="AU1831" i="5"/>
  <c r="AU1197" i="5"/>
  <c r="AU1942" i="5"/>
  <c r="AU1264" i="5"/>
  <c r="AU1596" i="5"/>
  <c r="AU996" i="5"/>
  <c r="AU1187" i="5"/>
  <c r="AU1522" i="5"/>
  <c r="AU1072" i="5"/>
  <c r="AU1076" i="5"/>
  <c r="AU1474" i="5"/>
  <c r="AU2499" i="5"/>
  <c r="AU2290" i="5"/>
  <c r="AU3218" i="5"/>
  <c r="AU1512" i="5"/>
  <c r="AU1074" i="5"/>
  <c r="AU1795" i="5"/>
  <c r="AU1320" i="5"/>
  <c r="AU1331" i="5"/>
  <c r="AU2761" i="5"/>
  <c r="AU1587" i="5"/>
  <c r="AU1381" i="5"/>
  <c r="AU2229" i="5"/>
  <c r="AU1680" i="5"/>
  <c r="AU1812" i="5"/>
  <c r="AU1229" i="5"/>
  <c r="AU2067" i="5"/>
  <c r="AU995" i="5"/>
  <c r="AU1400" i="5"/>
  <c r="AU1151" i="5"/>
  <c r="AU1559" i="5"/>
  <c r="AU1417" i="5"/>
  <c r="AU1058" i="5"/>
  <c r="AU1653" i="5"/>
  <c r="AU1372" i="5"/>
  <c r="AU1543" i="5"/>
  <c r="AU1558" i="5"/>
  <c r="AU1462" i="5"/>
  <c r="AU1150" i="5"/>
  <c r="AU1800" i="5"/>
  <c r="AU1434" i="5"/>
  <c r="AU1252" i="5"/>
  <c r="AU1095" i="5"/>
  <c r="AU1556" i="5"/>
  <c r="AU2755" i="5"/>
  <c r="AU2182" i="5"/>
  <c r="AU1170" i="5"/>
  <c r="AU1119" i="5"/>
  <c r="AU2199" i="5"/>
  <c r="AU1346" i="5"/>
  <c r="AU1778" i="5"/>
  <c r="AU1454" i="5"/>
  <c r="AU1354" i="5"/>
  <c r="AU1141" i="5"/>
  <c r="AU1420" i="5"/>
  <c r="AU2412" i="5"/>
  <c r="AU1566" i="5"/>
  <c r="AU2383" i="5"/>
  <c r="AU1370" i="5"/>
  <c r="AU2157" i="5"/>
  <c r="AU41" i="5"/>
  <c r="AU1363" i="5"/>
  <c r="AU2241" i="5"/>
  <c r="AU1594" i="5"/>
  <c r="AU1593" i="5"/>
  <c r="AU2960" i="5"/>
  <c r="AU2742" i="5"/>
  <c r="AU2719" i="5"/>
  <c r="AU2258" i="5"/>
  <c r="AU1655" i="5"/>
  <c r="AU1562" i="5"/>
  <c r="AU1219" i="5"/>
  <c r="AU2583" i="5"/>
  <c r="AU1597" i="5"/>
  <c r="AU1975" i="5"/>
  <c r="AU1018" i="5"/>
  <c r="AU3039" i="5"/>
  <c r="AU1424" i="5"/>
  <c r="AU2520" i="5"/>
  <c r="AU2074" i="5"/>
  <c r="AU3102" i="5"/>
  <c r="AU2396" i="5"/>
  <c r="AU1981" i="5"/>
  <c r="AU1465" i="5"/>
  <c r="AU1330" i="5"/>
  <c r="AU2051" i="5"/>
  <c r="AU1576" i="5"/>
  <c r="AU1132" i="5"/>
  <c r="AU1247" i="5"/>
  <c r="AU1887" i="5"/>
  <c r="AU1066" i="5"/>
  <c r="AU1398" i="5"/>
  <c r="AU2639" i="5"/>
  <c r="AU1546" i="5"/>
  <c r="AU1943" i="5"/>
  <c r="AU1093" i="5"/>
  <c r="AU2377" i="5"/>
  <c r="AU1198" i="5"/>
  <c r="AU1098" i="5"/>
  <c r="AU1412" i="5"/>
  <c r="AU1563" i="5"/>
  <c r="AU2156" i="5"/>
  <c r="AU1054" i="5"/>
  <c r="AU1386" i="5"/>
  <c r="AU1436" i="5"/>
  <c r="AU1557" i="5"/>
  <c r="AU2567" i="5"/>
  <c r="AU3103" i="5"/>
  <c r="AU1935" i="5"/>
  <c r="AU988" i="5"/>
  <c r="AU1242" i="5"/>
  <c r="AU1478" i="5"/>
  <c r="AU2541" i="5"/>
  <c r="AU1518" i="5"/>
  <c r="AU1572" i="5"/>
  <c r="AU1333" i="5"/>
  <c r="AU2438" i="5"/>
  <c r="AU1423" i="5"/>
  <c r="AU1471" i="5"/>
  <c r="AU2694" i="5"/>
  <c r="AU1080" i="5"/>
  <c r="AU2185" i="5"/>
  <c r="AU2336" i="5"/>
  <c r="AU2842" i="5"/>
  <c r="AU2950" i="5"/>
  <c r="AU2098" i="5"/>
  <c r="AU1980" i="5"/>
  <c r="AU1308" i="5"/>
  <c r="AU1199" i="5"/>
  <c r="AU1606" i="5"/>
  <c r="AU2669" i="5"/>
  <c r="AU1155" i="5"/>
  <c r="AU1226" i="5"/>
  <c r="AU1623" i="5"/>
  <c r="AU1164" i="5"/>
  <c r="AU1060" i="5"/>
  <c r="AU1586" i="5"/>
  <c r="AU1399" i="5"/>
  <c r="AU2307" i="5"/>
  <c r="AU3026" i="5"/>
  <c r="AU45" i="5"/>
  <c r="AU2223" i="5"/>
  <c r="AU1045" i="5"/>
  <c r="AU1276" i="5"/>
  <c r="AU1302" i="5"/>
  <c r="AU2039" i="5"/>
  <c r="AU1237" i="5"/>
  <c r="AU1291" i="5"/>
  <c r="AU2111" i="5"/>
  <c r="AU1575" i="5"/>
  <c r="AU1327" i="5"/>
  <c r="AU2092" i="5"/>
  <c r="AU1857" i="5"/>
  <c r="AU1438" i="5"/>
  <c r="AU2191" i="5"/>
  <c r="AU1525" i="5"/>
  <c r="AU1244" i="5"/>
  <c r="AU1270" i="5"/>
  <c r="AU1071" i="5"/>
  <c r="AU1104" i="5"/>
  <c r="AU1307" i="5"/>
  <c r="AU2168" i="5"/>
  <c r="AU2418" i="5"/>
  <c r="AU3163" i="5"/>
  <c r="AU1091" i="5"/>
  <c r="AU999" i="5"/>
  <c r="AU1134" i="5"/>
  <c r="AU1294" i="5"/>
  <c r="AU1202" i="5"/>
  <c r="AU1375" i="5"/>
  <c r="AU1799" i="5"/>
  <c r="AU1350" i="5"/>
  <c r="AU1716" i="5"/>
  <c r="AU2413" i="5"/>
  <c r="AU2843" i="5"/>
  <c r="AU1283" i="5"/>
  <c r="AU1110" i="5"/>
  <c r="AU1183" i="5"/>
  <c r="AU1352" i="5"/>
  <c r="AU2007" i="5"/>
  <c r="AU1442" i="5"/>
  <c r="AU2271" i="5"/>
  <c r="AU997" i="5"/>
  <c r="AU2775" i="5"/>
  <c r="AU2037" i="5"/>
  <c r="AU1002" i="5"/>
  <c r="AU2511" i="5"/>
  <c r="AU1042" i="5"/>
  <c r="AU1903" i="5"/>
  <c r="AU1004" i="5"/>
  <c r="AU1461" i="5"/>
  <c r="AU3330" i="5"/>
  <c r="AU1468" i="5"/>
  <c r="AU1230" i="5"/>
  <c r="AU2391" i="5"/>
  <c r="AU2527" i="5"/>
  <c r="AU2796" i="5"/>
  <c r="AU1781" i="5"/>
  <c r="AU1068" i="5"/>
  <c r="AU1598" i="5"/>
  <c r="AU2471" i="5"/>
  <c r="AU1996" i="5"/>
  <c r="AU1665" i="5"/>
  <c r="AU1899" i="5"/>
  <c r="AU2688" i="5"/>
  <c r="AU1745" i="5"/>
  <c r="AU1971" i="5"/>
  <c r="AU1961" i="5"/>
  <c r="AU2516" i="5"/>
  <c r="AU3198" i="5"/>
  <c r="AU2346" i="5"/>
  <c r="AU2492" i="5"/>
  <c r="AU2679" i="5"/>
  <c r="AU31" i="5"/>
  <c r="AU1231" i="5"/>
  <c r="AU1337" i="5"/>
  <c r="AU1520" i="5"/>
  <c r="AU1067" i="5"/>
  <c r="AU1138" i="5"/>
  <c r="AU1190" i="5"/>
  <c r="AU2115" i="5"/>
  <c r="AU1564" i="5"/>
  <c r="AU1374" i="5"/>
  <c r="AU1463" i="5"/>
  <c r="AU2674" i="5"/>
  <c r="AU1415" i="5"/>
  <c r="AU1482" i="5"/>
  <c r="AU1879" i="5"/>
  <c r="AU1173" i="5"/>
  <c r="AU2540" i="5"/>
  <c r="AU2757" i="5"/>
  <c r="AU1139" i="5"/>
  <c r="AU1086" i="5"/>
  <c r="AU2215" i="5"/>
  <c r="AU1161" i="5"/>
  <c r="AU3007" i="5"/>
  <c r="AU1643" i="5"/>
  <c r="AU1732" i="5"/>
  <c r="AU3047" i="5"/>
  <c r="AU1715" i="5"/>
  <c r="AU1888" i="5"/>
  <c r="AU1900" i="5"/>
  <c r="AU2942" i="5"/>
  <c r="AU1537" i="5"/>
  <c r="AU2236" i="5"/>
  <c r="AU1162" i="5"/>
  <c r="AU1476" i="5"/>
  <c r="AU1235" i="5"/>
  <c r="AU1948" i="5"/>
  <c r="AU1007" i="5"/>
  <c r="AU1483" i="5"/>
  <c r="AU34" i="5"/>
  <c r="AU1387" i="5"/>
  <c r="AU1859" i="5"/>
  <c r="AU2192" i="5"/>
  <c r="AU1786" i="5"/>
  <c r="AU2148" i="5"/>
  <c r="AU2782" i="5"/>
  <c r="AU1414" i="5"/>
  <c r="AU2349" i="5"/>
  <c r="AU2528" i="5"/>
  <c r="AU1958" i="5"/>
  <c r="AU2390" i="5"/>
  <c r="AU3006" i="5"/>
  <c r="AU1850" i="5"/>
  <c r="AU2300" i="5"/>
  <c r="AU2789" i="5"/>
  <c r="AU2768" i="5"/>
  <c r="AU1265" i="5"/>
  <c r="AU3311" i="5"/>
  <c r="AU1956" i="5"/>
  <c r="AU2468" i="5"/>
  <c r="AU2617" i="5"/>
  <c r="AU3121" i="5"/>
  <c r="AU1168" i="5"/>
  <c r="AU1303" i="5"/>
  <c r="AU2392" i="5"/>
  <c r="AU2934" i="5"/>
  <c r="AU1409" i="5"/>
  <c r="AU2132" i="5"/>
  <c r="AU2661" i="5"/>
  <c r="AU3246" i="5"/>
  <c r="AU1700" i="5"/>
  <c r="AU2481" i="5"/>
  <c r="AU1040" i="5"/>
  <c r="AU2072" i="5"/>
  <c r="AU3067" i="5"/>
  <c r="AU2002" i="5"/>
  <c r="AU2204" i="5"/>
  <c r="AU1685" i="5"/>
  <c r="AU2294" i="5"/>
  <c r="AU2352" i="5"/>
  <c r="AU2226" i="5"/>
  <c r="AU1552" i="5"/>
  <c r="AU2328" i="5"/>
  <c r="AU3323" i="5"/>
  <c r="AU2910" i="5"/>
  <c r="AU2460" i="5"/>
  <c r="AU1405" i="5"/>
  <c r="AU2621" i="5"/>
  <c r="AU2056" i="5"/>
  <c r="AU2854" i="5"/>
  <c r="AU2955" i="5"/>
  <c r="AU2169" i="5"/>
  <c r="AU2754" i="5"/>
  <c r="AU2517" i="5"/>
  <c r="AU1193" i="5"/>
  <c r="AU2642" i="5"/>
  <c r="AU3219" i="5"/>
  <c r="AU1378" i="5"/>
  <c r="AU2335" i="5"/>
  <c r="AU1699" i="5"/>
  <c r="AU1856" i="5"/>
  <c r="AU2485" i="5"/>
  <c r="AU1924" i="5"/>
  <c r="AU1936" i="5"/>
  <c r="AU2692" i="5"/>
  <c r="AU3286" i="5"/>
  <c r="AU2210" i="5"/>
  <c r="AU2559" i="5"/>
  <c r="AU1535" i="5"/>
  <c r="AU1793" i="5"/>
  <c r="AU40" i="5"/>
  <c r="AU1779" i="5"/>
  <c r="AU2068" i="5"/>
  <c r="AU2099" i="5"/>
  <c r="AU2772" i="5"/>
  <c r="AU1006" i="5"/>
  <c r="AU1259" i="5"/>
  <c r="AU1062" i="5"/>
  <c r="AU2673" i="5"/>
  <c r="AU1711" i="5"/>
  <c r="AU1364" i="5"/>
  <c r="AU3090" i="5"/>
  <c r="AU2079" i="5"/>
  <c r="AU1561" i="5"/>
  <c r="AU1668" i="5"/>
  <c r="AU2309" i="5"/>
  <c r="AU2509" i="5"/>
  <c r="AU1937" i="5"/>
  <c r="AU2153" i="5"/>
  <c r="AU1379" i="5"/>
  <c r="AU2121" i="5"/>
  <c r="AU2231" i="5"/>
  <c r="AU1530" i="5"/>
  <c r="AU1416" i="5"/>
  <c r="AU1440" i="5"/>
  <c r="AU1359" i="5"/>
  <c r="AU990" i="5"/>
  <c r="AU1127" i="5"/>
  <c r="AU1180" i="5"/>
  <c r="AU1260" i="5"/>
  <c r="AU2311" i="5"/>
  <c r="AU2847" i="5"/>
  <c r="AU1679" i="5"/>
  <c r="AU1479" i="5"/>
  <c r="AU1584" i="5"/>
  <c r="AU37" i="5"/>
  <c r="AU2029" i="5"/>
  <c r="AU1262" i="5"/>
  <c r="AU1269" i="5"/>
  <c r="AU1288" i="5"/>
  <c r="AU1147" i="5"/>
  <c r="AU2435" i="5"/>
  <c r="AU3154" i="5"/>
  <c r="AU1362" i="5"/>
  <c r="AU1427" i="5"/>
  <c r="AU1455" i="5"/>
  <c r="AU1120" i="5"/>
  <c r="AU2497" i="5"/>
  <c r="AU1999" i="5"/>
  <c r="AU1052" i="5"/>
  <c r="AU1094" i="5"/>
  <c r="AU1582" i="5"/>
  <c r="AU1540" i="5"/>
  <c r="AU2284" i="5"/>
  <c r="AU1310" i="5"/>
  <c r="AU1703" i="5"/>
  <c r="AU2582" i="5"/>
  <c r="AU1931" i="5"/>
  <c r="AU3000" i="5"/>
  <c r="AU1145" i="5"/>
  <c r="AU3139" i="5"/>
  <c r="AU1677" i="5"/>
  <c r="AU1109" i="5"/>
  <c r="AU1422" i="5"/>
  <c r="AU1523" i="5"/>
  <c r="AU1578" i="5"/>
  <c r="AU1227" i="5"/>
  <c r="AU2296" i="5"/>
  <c r="AU1306" i="5"/>
  <c r="AU1579" i="5"/>
  <c r="AU3062" i="5"/>
  <c r="AU2388" i="5"/>
  <c r="AU3239" i="5"/>
  <c r="AU2507" i="5"/>
  <c r="AU2086" i="5"/>
  <c r="AU1343" i="5"/>
  <c r="AU1574" i="5"/>
  <c r="AU2658" i="5"/>
  <c r="AU1967" i="5"/>
  <c r="AU1735" i="5"/>
  <c r="AU2071" i="5"/>
  <c r="AU2732" i="5"/>
  <c r="AU1013" i="5"/>
  <c r="AU2151" i="5"/>
  <c r="AU1444" i="5"/>
  <c r="AU1032" i="5"/>
  <c r="AU1318" i="5"/>
  <c r="AU2179" i="5"/>
  <c r="AU2898" i="5"/>
  <c r="AU1106" i="5"/>
  <c r="AU2607" i="5"/>
  <c r="AU2239" i="5"/>
  <c r="AU1475" i="5"/>
  <c r="AU1985" i="5"/>
  <c r="AU1743" i="5"/>
  <c r="AU1188" i="5"/>
  <c r="AU1035" i="5"/>
  <c r="AU46" i="5"/>
  <c r="AU1692" i="5"/>
  <c r="AU1263" i="5"/>
  <c r="AU1508" i="5"/>
  <c r="AU1014" i="5"/>
  <c r="AU1895" i="5"/>
  <c r="AU1844" i="5"/>
  <c r="AU2907" i="5"/>
  <c r="AU1426" i="5"/>
  <c r="AU1078" i="5"/>
  <c r="AU1001" i="5"/>
  <c r="AU1490" i="5"/>
  <c r="AU2495" i="5"/>
  <c r="AU2285" i="5"/>
  <c r="AU1122" i="5"/>
  <c r="AU2083" i="5"/>
  <c r="AU2786" i="5"/>
  <c r="AU2265" i="5"/>
  <c r="AU2408" i="5"/>
  <c r="AU2292" i="5"/>
  <c r="AU2579" i="5"/>
  <c r="AU1334" i="5"/>
  <c r="AU2055" i="5"/>
  <c r="AU1972" i="5"/>
  <c r="AU2971" i="5"/>
  <c r="AU1063" i="5"/>
  <c r="AU35" i="5"/>
  <c r="AU984" i="5"/>
  <c r="AU992" i="5"/>
  <c r="AU1251" i="5"/>
  <c r="AU1200" i="5"/>
  <c r="AU1090" i="5"/>
  <c r="AU2633" i="5"/>
  <c r="AU1070" i="5"/>
  <c r="AU2487" i="5"/>
  <c r="AU1028" i="5"/>
  <c r="AU1130" i="5"/>
  <c r="AU1128" i="5"/>
  <c r="AU1783" i="5"/>
  <c r="AU1038" i="5"/>
  <c r="AU1544" i="5"/>
  <c r="AU2455" i="5"/>
  <c r="AU1460" i="5"/>
  <c r="AU1175" i="5"/>
  <c r="AU2691" i="5"/>
  <c r="AU1901" i="5"/>
  <c r="AU1926" i="5"/>
  <c r="AU1027" i="5"/>
  <c r="AU1191" i="5"/>
  <c r="AU1610" i="5"/>
  <c r="AU1096" i="5"/>
  <c r="AU1751" i="5"/>
  <c r="AU1240" i="5"/>
  <c r="AU1759" i="5"/>
  <c r="AU1376" i="5"/>
  <c r="AU2668" i="5"/>
  <c r="AU2274" i="5"/>
  <c r="AU1383" i="5"/>
  <c r="AU2255" i="5"/>
  <c r="AU1532" i="5"/>
  <c r="AU2295" i="5"/>
  <c r="AU1775" i="5"/>
  <c r="AU1419" i="5"/>
  <c r="AU2623" i="5"/>
  <c r="AU1292" i="5"/>
  <c r="AU1056" i="5"/>
  <c r="AU2348" i="5"/>
  <c r="AU2369" i="5"/>
  <c r="AU1267" i="5"/>
  <c r="AU2447" i="5"/>
  <c r="AU1847" i="5"/>
  <c r="AU1500" i="5"/>
  <c r="AU1526" i="5"/>
  <c r="AU1246" i="5"/>
  <c r="AU1616" i="5"/>
  <c r="AU1108" i="5"/>
  <c r="AU2424" i="5"/>
  <c r="AU2966" i="5"/>
  <c r="AU1690" i="5"/>
  <c r="AU1347" i="5"/>
  <c r="AU1255" i="5"/>
  <c r="AU2423" i="5"/>
  <c r="AU1431" i="5"/>
  <c r="AU1402" i="5"/>
  <c r="AU2744" i="5"/>
  <c r="AU1008" i="5"/>
  <c r="AU1494" i="5"/>
  <c r="AU1413" i="5"/>
  <c r="AU1015" i="5"/>
  <c r="AU1504" i="5"/>
  <c r="AU2838" i="5"/>
  <c r="AU3291" i="5"/>
  <c r="AU1527" i="5"/>
  <c r="AU1282" i="5"/>
  <c r="AU2595" i="5"/>
  <c r="AU1709" i="5"/>
  <c r="AU1329" i="5"/>
  <c r="AU2379" i="5"/>
  <c r="AU1789" i="5"/>
  <c r="AU1702" i="5"/>
  <c r="AU2735" i="5"/>
  <c r="AU2134" i="5"/>
  <c r="AU1872" i="5"/>
  <c r="AU2501" i="5"/>
  <c r="AU1992" i="5"/>
  <c r="AU2701" i="5"/>
  <c r="AU2159" i="5"/>
  <c r="AU1516" i="5"/>
  <c r="AU2087" i="5"/>
  <c r="AU2454" i="5"/>
  <c r="AU1365" i="5"/>
  <c r="AU1486" i="5"/>
  <c r="AU2647" i="5"/>
  <c r="AU1016" i="5"/>
  <c r="AU1911" i="5"/>
  <c r="AU1590" i="5"/>
  <c r="AU1232" i="5"/>
  <c r="AU2232" i="5"/>
  <c r="AU3227" i="5"/>
  <c r="AU982" i="5"/>
  <c r="AU1224" i="5"/>
  <c r="AU1496" i="5"/>
  <c r="AU1573" i="5"/>
  <c r="AU2797" i="5"/>
  <c r="AU3035" i="5"/>
  <c r="AU1126" i="5"/>
  <c r="AU1592" i="5"/>
  <c r="AU2339" i="5"/>
  <c r="AU2697" i="5"/>
  <c r="AU3058" i="5"/>
  <c r="AU2928" i="5"/>
  <c r="AU2773" i="5"/>
  <c r="AU3098" i="5"/>
  <c r="AU2664" i="5"/>
  <c r="AU3206" i="5"/>
  <c r="AU2804" i="5"/>
  <c r="AU1989" i="5"/>
  <c r="AU1129" i="5"/>
  <c r="AU2189" i="5"/>
  <c r="AU2671" i="5"/>
  <c r="AU2367" i="5"/>
  <c r="AU1319" i="5"/>
  <c r="AU1565" i="5"/>
  <c r="AU2063" i="5"/>
  <c r="AU1315" i="5"/>
  <c r="AU1328" i="5"/>
  <c r="AU1218" i="5"/>
  <c r="AU2145" i="5"/>
  <c r="AU2990" i="5"/>
  <c r="AU2427" i="5"/>
  <c r="AU1969" i="5"/>
  <c r="AU1767" i="5"/>
  <c r="AU1652" i="5"/>
  <c r="AU2811" i="5"/>
  <c r="AU2429" i="5"/>
  <c r="AU1209" i="5"/>
  <c r="AU1113" i="5"/>
  <c r="AU2117" i="5"/>
  <c r="AU1620" i="5"/>
  <c r="AU1313" i="5"/>
  <c r="AU3138" i="5"/>
  <c r="AU1657" i="5"/>
  <c r="AU2717" i="5"/>
  <c r="AU1953" i="5"/>
  <c r="AU2331" i="5"/>
  <c r="AU2657" i="5"/>
  <c r="AU2963" i="5"/>
  <c r="AU1221" i="5"/>
  <c r="AU1823" i="5"/>
  <c r="AU1600" i="5"/>
  <c r="AU1277" i="5"/>
  <c r="AU1973" i="5"/>
  <c r="AU2779" i="5"/>
  <c r="AU2791" i="5"/>
  <c r="AU2704" i="5"/>
  <c r="AU2730" i="5"/>
  <c r="AU2404" i="5"/>
  <c r="AU3057" i="5"/>
  <c r="AU1243" i="5"/>
  <c r="AU1666" i="5"/>
  <c r="AU1624" i="5"/>
  <c r="AU1025" i="5"/>
  <c r="AU1739" i="5"/>
  <c r="AU1017" i="5"/>
  <c r="AU2888" i="5"/>
  <c r="AU2660" i="5"/>
  <c r="AU3313" i="5"/>
  <c r="AU1044" i="5"/>
  <c r="AU2870" i="5"/>
  <c r="AU2004" i="5"/>
  <c r="AU1994" i="5"/>
  <c r="AU2763" i="5"/>
  <c r="AU3266" i="5"/>
  <c r="AU2820" i="5"/>
  <c r="AU2556" i="5"/>
  <c r="AU1813" i="5"/>
  <c r="AU1529" i="5"/>
  <c r="AU2550" i="5"/>
  <c r="AU2952" i="5"/>
  <c r="AU2480" i="5"/>
  <c r="AU2724" i="5"/>
  <c r="AU1637" i="5"/>
  <c r="AU3320" i="5"/>
  <c r="AU1189" i="5"/>
  <c r="AU1172" i="5"/>
  <c r="AU2648" i="5"/>
  <c r="AU3190" i="5"/>
  <c r="AU2282" i="5"/>
  <c r="AU2644" i="5"/>
  <c r="AU1073" i="5"/>
  <c r="AU1453" i="5"/>
  <c r="AU1642" i="5"/>
  <c r="AU3210" i="5"/>
  <c r="AU1435" i="5"/>
  <c r="AU2060" i="5"/>
  <c r="AU1963" i="5"/>
  <c r="AU3111" i="5"/>
  <c r="AU1469" i="5"/>
  <c r="AU2001" i="5"/>
  <c r="AU2217" i="5"/>
  <c r="AU1521" i="5"/>
  <c r="AU2620" i="5"/>
  <c r="AU1037" i="5"/>
  <c r="AU2234" i="5"/>
  <c r="AU2532" i="5"/>
  <c r="AU3185" i="5"/>
  <c r="AU1589" i="5"/>
  <c r="AU3254" i="5"/>
  <c r="AU2740" i="5"/>
  <c r="AU2936" i="5"/>
  <c r="AU2915" i="5"/>
  <c r="AU3023" i="5"/>
  <c r="AU2810" i="5"/>
  <c r="AU2918" i="5"/>
  <c r="AU2297" i="5"/>
  <c r="AU2322" i="5"/>
  <c r="AU2830" i="5"/>
  <c r="AU998" i="5"/>
  <c r="AU2531" i="5"/>
  <c r="AU3250" i="5"/>
  <c r="AU1661" i="5"/>
  <c r="AU1768" i="5"/>
  <c r="AU3087" i="5"/>
  <c r="AU2329" i="5"/>
  <c r="AU2874" i="5"/>
  <c r="AU2696" i="5"/>
  <c r="AU2262" i="5"/>
  <c r="AU1627" i="5"/>
  <c r="AU1949" i="5"/>
  <c r="AU2022" i="5"/>
  <c r="AU1153" i="5"/>
  <c r="AU1784" i="5"/>
  <c r="AU2839" i="5"/>
  <c r="AU3048" i="5"/>
  <c r="AU174" i="5"/>
  <c r="AU816" i="5"/>
  <c r="AU853" i="5"/>
  <c r="AU2973" i="5"/>
  <c r="AU891" i="5"/>
  <c r="AU146" i="5"/>
  <c r="AU443" i="5"/>
  <c r="AU1509" i="5"/>
  <c r="AU2743" i="5"/>
  <c r="AU3267" i="5"/>
  <c r="AU1889" i="5"/>
  <c r="AU2862" i="5"/>
  <c r="AU2171" i="5"/>
  <c r="AU1713" i="5"/>
  <c r="AU1217" i="5"/>
  <c r="AU2745" i="5"/>
  <c r="AU1009" i="5"/>
  <c r="AU2376" i="5"/>
  <c r="AU3283" i="5"/>
  <c r="AU2470" i="5"/>
  <c r="AU1747" i="5"/>
  <c r="AU1905" i="5"/>
  <c r="AU2890" i="5"/>
  <c r="AU160" i="5"/>
  <c r="AU2919" i="5"/>
  <c r="AU1892" i="5"/>
  <c r="AU1466" i="5"/>
  <c r="AU2896" i="5"/>
  <c r="AU2974" i="5"/>
  <c r="AU1725" i="5"/>
  <c r="AU3040" i="5"/>
  <c r="AU2800" i="5"/>
  <c r="AU1154" i="5"/>
  <c r="AU3215" i="5"/>
  <c r="AU1869" i="5"/>
  <c r="AU3079" i="5"/>
  <c r="AU2537" i="5"/>
  <c r="AU2372" i="5"/>
  <c r="AU1528" i="5"/>
  <c r="AU2293" i="5"/>
  <c r="AU1447" i="5"/>
  <c r="AU2252" i="5"/>
  <c r="AU2155" i="5"/>
  <c r="AU2257" i="5"/>
  <c r="AU2473" i="5"/>
  <c r="AU2864" i="5"/>
  <c r="AU2102" i="5"/>
  <c r="AU2824" i="5"/>
  <c r="AU2748" i="5"/>
  <c r="AU1166" i="5"/>
  <c r="AU2327" i="5"/>
  <c r="AU2399" i="5"/>
  <c r="AU1305" i="5"/>
  <c r="AU1322" i="5"/>
  <c r="AU1719" i="5"/>
  <c r="AU38" i="5"/>
  <c r="AU1360" i="5"/>
  <c r="AU2040" i="5"/>
  <c r="AU1868" i="5"/>
  <c r="AU1886" i="5"/>
  <c r="AU1904" i="5"/>
  <c r="AU1196" i="5"/>
  <c r="AU1863" i="5"/>
  <c r="AU1814" i="5"/>
  <c r="AU1898" i="5"/>
  <c r="AU2618" i="5"/>
  <c r="AU2592" i="5"/>
  <c r="AU2358" i="5"/>
  <c r="AU2904" i="5"/>
  <c r="AU1696" i="5"/>
  <c r="AU2325" i="5"/>
  <c r="AU1097" i="5"/>
  <c r="AU2999" i="5"/>
  <c r="AU3216" i="5"/>
  <c r="AU1621" i="5"/>
  <c r="AU1241" i="5"/>
  <c r="AU2149" i="5"/>
  <c r="AU1371" i="5"/>
  <c r="AU1338" i="5"/>
  <c r="AU1959" i="5"/>
  <c r="AU1325" i="5"/>
  <c r="AU2070" i="5"/>
  <c r="AU2808" i="5"/>
  <c r="AU2992" i="5"/>
  <c r="AU2722" i="5"/>
  <c r="AU2033" i="5"/>
  <c r="AU2630" i="5"/>
  <c r="AU2370" i="5"/>
  <c r="AU1214" i="5"/>
  <c r="AU1736" i="5"/>
  <c r="AU3024" i="5"/>
  <c r="AU2855" i="5"/>
  <c r="AU1177" i="5"/>
  <c r="AU3042" i="5"/>
  <c r="AU2545" i="5"/>
  <c r="AU3275" i="5"/>
  <c r="AU2954" i="5"/>
  <c r="AU1043" i="5"/>
  <c r="AU1628" i="5"/>
  <c r="AU1707" i="5"/>
  <c r="AU2385" i="5"/>
  <c r="AU2601" i="5"/>
  <c r="AU2585" i="5"/>
  <c r="AU3002" i="5"/>
  <c r="AU2568" i="5"/>
  <c r="AU1750" i="5"/>
  <c r="AU2912" i="5"/>
  <c r="AU1693" i="5"/>
  <c r="AU1201" i="5"/>
  <c r="AU3115" i="5"/>
  <c r="AU2736" i="5"/>
  <c r="AU3306" i="5"/>
  <c r="AU2852" i="5"/>
  <c r="AU1382" i="5"/>
  <c r="AU1336" i="5"/>
  <c r="AU2211" i="5"/>
  <c r="AU2441" i="5"/>
  <c r="AU2930" i="5"/>
  <c r="AU2464" i="5"/>
  <c r="AU2521" i="5"/>
  <c r="AU2553" i="5"/>
  <c r="AU3202" i="5"/>
  <c r="AU2958" i="5"/>
  <c r="AU1079" i="5"/>
  <c r="AU1635" i="5"/>
  <c r="AU2357" i="5"/>
  <c r="AU1808" i="5"/>
  <c r="AU2547" i="5"/>
  <c r="AU2571" i="5"/>
  <c r="AU2024" i="5"/>
  <c r="AU1816" i="5"/>
  <c r="AU2195" i="5"/>
  <c r="AU2914" i="5"/>
  <c r="AU2289" i="5"/>
  <c r="AU3019" i="5"/>
  <c r="AU2826" i="5"/>
  <c r="AU1100" i="5"/>
  <c r="AU2444" i="5"/>
  <c r="AU2347" i="5"/>
  <c r="AU2649" i="5"/>
  <c r="AU2230" i="5"/>
  <c r="AU2780" i="5"/>
  <c r="AU2753" i="5"/>
  <c r="AU1724" i="5"/>
  <c r="AU2523" i="5"/>
  <c r="AU3059" i="5"/>
  <c r="AU1353" i="5"/>
  <c r="AU3248" i="5"/>
  <c r="AU1591" i="5"/>
  <c r="AU2546" i="5"/>
  <c r="AU1225" i="5"/>
  <c r="AU1978" i="5"/>
  <c r="AU2381" i="5"/>
  <c r="AU2752" i="5"/>
  <c r="AU1809" i="5"/>
  <c r="AU2259" i="5"/>
  <c r="AU1357" i="5"/>
  <c r="AU3234" i="5"/>
  <c r="AU2628" i="5"/>
  <c r="AU1970" i="5"/>
  <c r="AU3281" i="5"/>
  <c r="AU3104" i="5"/>
  <c r="AU1885" i="5"/>
  <c r="AU1894" i="5"/>
  <c r="AU1754" i="5"/>
  <c r="AU914" i="5"/>
  <c r="AU479" i="5"/>
  <c r="AU288" i="5"/>
  <c r="AU605" i="5"/>
  <c r="AU953" i="5"/>
  <c r="AU60" i="5"/>
  <c r="AU2354" i="5"/>
  <c r="AU1741" i="5"/>
  <c r="AU3015" i="5"/>
  <c r="AU1824" i="5"/>
  <c r="AU1607" i="5"/>
  <c r="AU3288" i="5"/>
  <c r="AU1648" i="5"/>
  <c r="AU1452" i="5"/>
  <c r="AU1539" i="5"/>
  <c r="AU2049" i="5"/>
  <c r="AU1688" i="5"/>
  <c r="AU2419" i="5"/>
  <c r="AU1843" i="5"/>
  <c r="AU2260" i="5"/>
  <c r="AU2106" i="5"/>
  <c r="AU2401" i="5"/>
  <c r="AU3118" i="5"/>
  <c r="AU2683" i="5"/>
  <c r="AU2225" i="5"/>
  <c r="AU1890" i="5"/>
  <c r="AU1296" i="5"/>
  <c r="AU2557" i="5"/>
  <c r="AU3083" i="5"/>
  <c r="AU983" i="5"/>
  <c r="AU1650" i="5"/>
  <c r="AU2025" i="5"/>
  <c r="AU2654" i="5"/>
  <c r="AU3074" i="5"/>
  <c r="AU457" i="5"/>
  <c r="AU1632" i="5"/>
  <c r="AU3315" i="5"/>
  <c r="AU2119" i="5"/>
  <c r="AU1675" i="5"/>
  <c r="AU1722" i="5"/>
  <c r="AU1457" i="5"/>
  <c r="AU1821" i="5"/>
  <c r="AU1654" i="5"/>
  <c r="AU2275" i="5"/>
  <c r="AU2645" i="5"/>
  <c r="AU2554" i="5"/>
  <c r="AU3130" i="5"/>
  <c r="AU2927" i="5"/>
  <c r="AU2461" i="5"/>
  <c r="AU2371" i="5"/>
  <c r="AU3207" i="5"/>
  <c r="AU1111" i="5"/>
  <c r="AU2221" i="5"/>
  <c r="AU2304" i="5"/>
  <c r="AU2726" i="5"/>
  <c r="AU1782" i="5"/>
  <c r="AU2712" i="5"/>
  <c r="AU1289" i="5"/>
  <c r="AU2858" i="5"/>
  <c r="AU1485" i="5"/>
  <c r="AU2059" i="5"/>
  <c r="AU2466" i="5"/>
  <c r="AU3147" i="5"/>
  <c r="AU471" i="5"/>
  <c r="AU780" i="5"/>
  <c r="AU2814" i="5"/>
  <c r="AU2020" i="5"/>
  <c r="AU1081" i="5"/>
  <c r="AU2486" i="5"/>
  <c r="AU2268" i="5"/>
  <c r="AU1261" i="5"/>
  <c r="AU1766" i="5"/>
  <c r="AU1770" i="5"/>
  <c r="AU2569" i="5"/>
  <c r="AU3034" i="5"/>
  <c r="AU1984" i="5"/>
  <c r="AU2003" i="5"/>
  <c r="AU2978" i="5"/>
  <c r="AU2417" i="5"/>
  <c r="AU1664" i="5"/>
  <c r="AU1580" i="5"/>
  <c r="AU1407" i="5"/>
  <c r="AU2177" i="5"/>
  <c r="AU1944" i="5"/>
  <c r="AU2227" i="5"/>
  <c r="AU2895" i="5"/>
  <c r="AU1945" i="5"/>
  <c r="AU2242" i="5"/>
  <c r="AU2248" i="5"/>
  <c r="AU2738" i="5"/>
  <c r="AU1157" i="5"/>
  <c r="AU1570" i="5"/>
  <c r="AU1253" i="5"/>
  <c r="AU2165" i="5"/>
  <c r="AU1064" i="5"/>
  <c r="AU981" i="5"/>
  <c r="AU1502" i="5"/>
  <c r="AU1451" i="5"/>
  <c r="AU2705" i="5"/>
  <c r="AU3191" i="5"/>
  <c r="AU2594" i="5"/>
  <c r="AU2533" i="5"/>
  <c r="AU1039" i="5"/>
  <c r="AU1069" i="5"/>
  <c r="AU2298" i="5"/>
  <c r="AU1974" i="5"/>
  <c r="AU2716" i="5"/>
  <c r="AU2073" i="5"/>
  <c r="AU2562" i="5"/>
  <c r="AU2312" i="5"/>
  <c r="AU3110" i="5"/>
  <c r="AU1882" i="5"/>
  <c r="AU2677" i="5"/>
  <c r="AU3050" i="5"/>
  <c r="AU1990" i="5"/>
  <c r="AU2256" i="5"/>
  <c r="AU3022" i="5"/>
  <c r="AU1914" i="5"/>
  <c r="AU1207" i="5"/>
  <c r="AU1395" i="5"/>
  <c r="AU1955" i="5"/>
  <c r="AU1929" i="5"/>
  <c r="AU2194" i="5"/>
  <c r="AU2208" i="5"/>
  <c r="AU2009" i="5"/>
  <c r="AU2180" i="5"/>
  <c r="AU2833" i="5"/>
  <c r="AU1977" i="5"/>
  <c r="AU1301" i="5"/>
  <c r="AU2279" i="5"/>
  <c r="AU2815" i="5"/>
  <c r="AU2187" i="5"/>
  <c r="AU3064" i="5"/>
  <c r="AU1752" i="5"/>
  <c r="AU2436" i="5"/>
  <c r="AU3089" i="5"/>
  <c r="AU2489" i="5"/>
  <c r="AU2047" i="5"/>
  <c r="AU2535" i="5"/>
  <c r="AU3071" i="5"/>
  <c r="AU2112" i="5"/>
  <c r="AU2291" i="5"/>
  <c r="AU3120" i="5"/>
  <c r="AU2951" i="5"/>
  <c r="AU1619" i="5"/>
  <c r="AU1769" i="5"/>
  <c r="AU1377" i="5"/>
  <c r="AU1988" i="5"/>
  <c r="AU1649" i="5"/>
  <c r="AU2142" i="5"/>
  <c r="AU3010" i="5"/>
  <c r="AU1533" i="5"/>
  <c r="AU2653" i="5"/>
  <c r="AU1324" i="5"/>
  <c r="AU1167" i="5"/>
  <c r="AU2343" i="5"/>
  <c r="AU1864" i="5"/>
  <c r="AU2879" i="5"/>
  <c r="AU3088" i="5"/>
  <c r="AU2443" i="5"/>
  <c r="AU3284" i="5"/>
  <c r="AU2986" i="5"/>
  <c r="AU2128" i="5"/>
  <c r="AU1658" i="5"/>
  <c r="AU1391" i="5"/>
  <c r="AU1728" i="5"/>
  <c r="AU1796" i="5"/>
  <c r="AU1842" i="5"/>
  <c r="AU1609" i="5"/>
  <c r="AU2565" i="5"/>
  <c r="AU2765" i="5"/>
  <c r="AU2193" i="5"/>
  <c r="AU2409" i="5"/>
  <c r="AU2308" i="5"/>
  <c r="AU2961" i="5"/>
  <c r="AU2233" i="5"/>
  <c r="AU2303" i="5"/>
  <c r="AU1152" i="5"/>
  <c r="AU2561" i="5"/>
  <c r="AU2036" i="5"/>
  <c r="AU2675" i="5"/>
  <c r="AU2872" i="5"/>
  <c r="AU2720" i="5"/>
  <c r="AU3011" i="5"/>
  <c r="AU3119" i="5"/>
  <c r="AU1618" i="5"/>
  <c r="AU1659" i="5"/>
  <c r="AU3031" i="5"/>
  <c r="AU1205" i="5"/>
  <c r="AU2200" i="5"/>
  <c r="AU3195" i="5"/>
  <c r="AU2706" i="5"/>
  <c r="AU2332" i="5"/>
  <c r="AU2251" i="5"/>
  <c r="AU1853" i="5"/>
  <c r="AU1830" i="5"/>
  <c r="AU1852" i="5"/>
  <c r="AU3183" i="5"/>
  <c r="AU2651" i="5"/>
  <c r="AU2130" i="5"/>
  <c r="AU3123" i="5"/>
  <c r="AU1787" i="5"/>
  <c r="AU2084" i="5"/>
  <c r="AU1841" i="5"/>
  <c r="AU2526" i="5"/>
  <c r="AU2816" i="5"/>
  <c r="AU182" i="5"/>
  <c r="AU828" i="5"/>
  <c r="AU73" i="5"/>
  <c r="AU603" i="5"/>
  <c r="AU274" i="5"/>
  <c r="AU577" i="5"/>
  <c r="AU2611" i="5"/>
  <c r="AU1065" i="5"/>
  <c r="AU1683" i="5"/>
  <c r="AU2453" i="5"/>
  <c r="AU3063" i="5"/>
  <c r="AU2133" i="5"/>
  <c r="AU2277" i="5"/>
  <c r="AU1299" i="5"/>
  <c r="AU2188" i="5"/>
  <c r="AU2091" i="5"/>
  <c r="AU2129" i="5"/>
  <c r="AU3175" i="5"/>
  <c r="AU1705" i="5"/>
  <c r="AU3070" i="5"/>
  <c r="AU2364" i="5"/>
  <c r="AU2448" i="5"/>
  <c r="AU3303" i="5"/>
  <c r="AU2276" i="5"/>
  <c r="AU2096" i="5"/>
  <c r="AU2794" i="5"/>
  <c r="AU2201" i="5"/>
  <c r="AU1764" i="5"/>
  <c r="AU2123" i="5"/>
  <c r="AU2823" i="5"/>
  <c r="AU2116" i="5"/>
  <c r="AU2361" i="5"/>
  <c r="AU223" i="5"/>
  <c r="AU2917" i="5"/>
  <c r="AU2108" i="5"/>
  <c r="AU2270" i="5"/>
  <c r="AU2326" i="5"/>
  <c r="AU1651" i="5"/>
  <c r="AU1995" i="5"/>
  <c r="AU2006" i="5"/>
  <c r="AU3243" i="5"/>
  <c r="AU1339" i="5"/>
  <c r="AU2994" i="5"/>
  <c r="AU1133" i="5"/>
  <c r="AU1441" i="5"/>
  <c r="AU1960" i="5"/>
  <c r="AU2139" i="5"/>
  <c r="AU2867" i="5"/>
  <c r="AU3094" i="5"/>
  <c r="AU1268" i="5"/>
  <c r="AU1257" i="5"/>
  <c r="AU2566" i="5"/>
  <c r="AU2301" i="5"/>
  <c r="AU1896" i="5"/>
  <c r="AU2929" i="5"/>
  <c r="AU2998" i="5"/>
  <c r="AU3247" i="5"/>
  <c r="AU36" i="5"/>
  <c r="AU2515" i="5"/>
  <c r="AU2337" i="5"/>
  <c r="AU1957" i="5"/>
  <c r="AU2710" i="5"/>
  <c r="AU2183" i="5"/>
  <c r="AU2264" i="5"/>
  <c r="AU3259" i="5"/>
  <c r="AU2846" i="5"/>
  <c r="AU2140" i="5"/>
  <c r="AU2082" i="5"/>
  <c r="AU2760" i="5"/>
  <c r="AU1159" i="5"/>
  <c r="AU2563" i="5"/>
  <c r="AU1234" i="5"/>
  <c r="AU1983" i="5"/>
  <c r="AU1634" i="5"/>
  <c r="AU1691" i="5"/>
  <c r="AU1356" i="5"/>
  <c r="AU2219" i="5"/>
  <c r="AU2089" i="5"/>
  <c r="AU3258" i="5"/>
  <c r="AU2774" i="5"/>
  <c r="AU2205" i="5"/>
  <c r="AU2122" i="5"/>
  <c r="AU2422" i="5"/>
  <c r="AU1211" i="5"/>
  <c r="AU2467" i="5"/>
  <c r="AU3186" i="5"/>
  <c r="AU2338" i="5"/>
  <c r="AU166" i="5"/>
  <c r="AU1560" i="5"/>
  <c r="AU1185" i="5"/>
  <c r="AU2795" i="5"/>
  <c r="AU2041" i="5"/>
  <c r="AU2386" i="5"/>
  <c r="AU1536" i="5"/>
  <c r="AU1053" i="5"/>
  <c r="AU1401" i="5"/>
  <c r="AU2131" i="5"/>
  <c r="AU3106" i="5"/>
  <c r="AU2681" i="5"/>
  <c r="AU1626" i="5"/>
  <c r="AU3018" i="5"/>
  <c r="AU1171" i="5"/>
  <c r="AU2124" i="5"/>
  <c r="AU2027" i="5"/>
  <c r="AU2727" i="5"/>
  <c r="AU1804" i="5"/>
  <c r="AU1239" i="5"/>
  <c r="AU2635" i="5"/>
  <c r="AU3282" i="5"/>
  <c r="AU2646" i="5"/>
  <c r="AU2050" i="5"/>
  <c r="AU2465" i="5"/>
  <c r="AU1506" i="5"/>
  <c r="AU2609" i="5"/>
  <c r="AU2344" i="5"/>
  <c r="AU1803" i="5"/>
  <c r="AU1941" i="5"/>
  <c r="AU2608" i="5"/>
  <c r="AU1470" i="5"/>
  <c r="AU3199" i="5"/>
  <c r="AU1085" i="5"/>
  <c r="AU2196" i="5"/>
  <c r="AU2428" i="5"/>
  <c r="AU1810" i="5"/>
  <c r="AU2218" i="5"/>
  <c r="AU2587" i="5"/>
  <c r="AU3249" i="5"/>
  <c r="AU917" i="5"/>
  <c r="AU201" i="5"/>
  <c r="AU2590" i="5"/>
  <c r="AU2536" i="5"/>
  <c r="AU1733" i="5"/>
  <c r="AU1829" i="5"/>
  <c r="AU1757" i="5"/>
  <c r="AU2057" i="5"/>
  <c r="AU2137" i="5"/>
  <c r="AU2253" i="5"/>
  <c r="AU1939" i="5"/>
  <c r="AU2066" i="5"/>
  <c r="AU1777" i="5"/>
  <c r="AU3274" i="5"/>
  <c r="AU2781" i="5"/>
  <c r="AU1295" i="5"/>
  <c r="AU2711" i="5"/>
  <c r="AU1477" i="5"/>
  <c r="AU2983" i="5"/>
  <c r="AU1760" i="5"/>
  <c r="AU1644" i="5"/>
  <c r="AU2878" i="5"/>
  <c r="AU1089" i="5"/>
  <c r="AU2684" i="5"/>
  <c r="AU1389" i="5"/>
  <c r="AU1293" i="5"/>
  <c r="AU2038" i="5"/>
  <c r="AU2746" i="5"/>
  <c r="AU2247" i="5"/>
  <c r="AU1773" i="5"/>
  <c r="AU1670" i="5"/>
  <c r="AU1432" i="5"/>
  <c r="AU2591" i="5"/>
  <c r="AU1827" i="5"/>
  <c r="AU1673" i="5"/>
  <c r="AU2737" i="5"/>
  <c r="AU2080" i="5"/>
  <c r="AU1753" i="5"/>
  <c r="AU1057" i="5"/>
  <c r="AU2152" i="5"/>
  <c r="AU2306" i="5"/>
  <c r="AU1708" i="5"/>
  <c r="AU2449" i="5"/>
  <c r="AU2323" i="5"/>
  <c r="AU2665" i="5"/>
  <c r="AU1647" i="5"/>
  <c r="AU1203" i="5"/>
  <c r="AU1236" i="5"/>
  <c r="AU3030" i="5"/>
  <c r="AU1212" i="5"/>
  <c r="AU1055" i="5"/>
  <c r="AU2135" i="5"/>
  <c r="AU2015" i="5"/>
  <c r="AU1137" i="5"/>
  <c r="AU1421" i="5"/>
  <c r="AU2987" i="5"/>
  <c r="AU3214" i="5"/>
  <c r="AU1254" i="5"/>
  <c r="AU1891" i="5"/>
  <c r="AU1682" i="5"/>
  <c r="AU1881" i="5"/>
  <c r="AU2216" i="5"/>
  <c r="AU1964" i="5"/>
  <c r="AU2577" i="5"/>
  <c r="AU2387" i="5"/>
  <c r="AU1805" i="5"/>
  <c r="AU1734" i="5"/>
  <c r="AU2756" i="5"/>
  <c r="AU1701" i="5"/>
  <c r="AU54" i="5"/>
  <c r="AU2840" i="5"/>
  <c r="AU1629" i="5"/>
  <c r="AU3294" i="5"/>
  <c r="AU2687" i="5"/>
  <c r="AU39" i="5"/>
  <c r="AU1088" i="5"/>
  <c r="AU2380" i="5"/>
  <c r="AU2433" i="5"/>
  <c r="AU2283" i="5"/>
  <c r="AU1836" i="5"/>
  <c r="AU1755" i="5"/>
  <c r="AU2278" i="5"/>
  <c r="AU2767" i="5"/>
  <c r="AU2856" i="5"/>
  <c r="AU1349" i="5"/>
  <c r="AU2313" i="5"/>
  <c r="AU2400" i="5"/>
  <c r="AU2906" i="5"/>
  <c r="AU3014" i="5"/>
  <c r="AU2267" i="5"/>
  <c r="AU2931" i="5"/>
  <c r="AU1912" i="5"/>
  <c r="AU3112" i="5"/>
  <c r="AU1410" i="5"/>
  <c r="AU1249" i="5"/>
  <c r="AU1605" i="5"/>
  <c r="AU2851" i="5"/>
  <c r="AU2959" i="5"/>
  <c r="AU2578" i="5"/>
  <c r="AU3203" i="5"/>
  <c r="AU2044" i="5"/>
  <c r="AU2273" i="5"/>
  <c r="AU2320" i="5"/>
  <c r="AU3054" i="5"/>
  <c r="AU2042" i="5"/>
  <c r="AU2555" i="5"/>
  <c r="AU2212" i="5"/>
  <c r="AU2097" i="5"/>
  <c r="AU2865" i="5"/>
  <c r="AU1927" i="5"/>
  <c r="AU1542" i="5"/>
  <c r="AU2136" i="5"/>
  <c r="AU2178" i="5"/>
  <c r="AU3131" i="5"/>
  <c r="AU1880" i="5"/>
  <c r="AU2197" i="5"/>
  <c r="AU2935" i="5"/>
  <c r="AU2593" i="5"/>
  <c r="AU2021" i="5"/>
  <c r="AU1210" i="5"/>
  <c r="AU2584" i="5"/>
  <c r="AU3272" i="5"/>
  <c r="AU3166" i="5"/>
  <c r="AU1916" i="5"/>
  <c r="AU3230" i="5"/>
  <c r="AU2524" i="5"/>
  <c r="AU2237" i="5"/>
  <c r="AU1832" i="5"/>
  <c r="AU2011" i="5"/>
  <c r="AU2790" i="5"/>
  <c r="AU1656" i="5"/>
  <c r="AU2984" i="5"/>
  <c r="AU987" i="5"/>
  <c r="AU2605" i="5"/>
  <c r="AU2784" i="5"/>
  <c r="AU3235" i="5"/>
  <c r="AU2434" i="5"/>
  <c r="AU2822" i="5"/>
  <c r="AU2713" i="5"/>
  <c r="AU1906" i="5"/>
  <c r="AU2564" i="5"/>
  <c r="AU2023" i="5"/>
  <c r="AU1818" i="5"/>
  <c r="AU2588" i="5"/>
  <c r="AU2365" i="5"/>
  <c r="AU2172" i="5"/>
  <c r="AU2064" i="5"/>
  <c r="AU1051" i="5"/>
  <c r="AU2834" i="5"/>
  <c r="AU1429" i="5"/>
  <c r="AU2764" i="5"/>
  <c r="AU2667" i="5"/>
  <c r="AU1797" i="5"/>
  <c r="AU1997" i="5"/>
  <c r="AU3143" i="5"/>
  <c r="AU1641" i="5"/>
  <c r="AU1317" i="5"/>
  <c r="AU1645" i="5"/>
  <c r="AU1439" i="5"/>
  <c r="AU1534" i="5"/>
  <c r="AU985" i="5"/>
  <c r="AU2013" i="5"/>
  <c r="AU1024" i="5"/>
  <c r="AU1481" i="5"/>
  <c r="AU2612" i="5"/>
  <c r="AU1875" i="5"/>
  <c r="AU2850" i="5"/>
  <c r="AU2161" i="5"/>
  <c r="AU2891" i="5"/>
  <c r="AU2626" i="5"/>
  <c r="AU1342" i="5"/>
  <c r="AU1756" i="5"/>
  <c r="AU1771" i="5"/>
  <c r="AU2882" i="5"/>
  <c r="AU2203" i="5"/>
  <c r="AU1695" i="5"/>
  <c r="AU2475" i="5"/>
  <c r="AU2125" i="5"/>
  <c r="AU2498" i="5"/>
  <c r="AU3155" i="5"/>
  <c r="AU1021" i="5"/>
  <c r="AU2437" i="5"/>
  <c r="AU2109" i="5"/>
  <c r="AU1704" i="5"/>
  <c r="AU2395" i="5"/>
  <c r="AU2995" i="5"/>
  <c r="AU2787" i="5"/>
  <c r="AU3184" i="5"/>
  <c r="AU1538" i="5"/>
  <c r="AU1965" i="5"/>
  <c r="AU1577" i="5"/>
  <c r="AU2514" i="5"/>
  <c r="AU3159" i="5"/>
  <c r="AU2659" i="5"/>
  <c r="AU1917" i="5"/>
  <c r="AU2045" i="5"/>
  <c r="AU1689" i="5"/>
  <c r="AU1862" i="5"/>
  <c r="AU2459" i="5"/>
  <c r="AU2463" i="5"/>
  <c r="AU2016" i="5"/>
  <c r="AU2513" i="5"/>
  <c r="AU2614" i="5"/>
  <c r="AU1720" i="5"/>
  <c r="AU2788" i="5"/>
  <c r="AU2663" i="5"/>
  <c r="AU1617" i="5"/>
  <c r="AU2886" i="5"/>
  <c r="AU3075" i="5"/>
  <c r="AU2573" i="5"/>
  <c r="AU3182" i="5"/>
  <c r="AU150" i="5"/>
  <c r="AU1714" i="5"/>
  <c r="AU1851" i="5"/>
  <c r="AU2809" i="5"/>
  <c r="AU874" i="5"/>
  <c r="AU832" i="5"/>
  <c r="AU3078" i="5"/>
  <c r="AU1825" i="5"/>
  <c r="AU70" i="5"/>
  <c r="AU1464" i="5"/>
  <c r="AU2530" i="5"/>
  <c r="AU2053" i="5"/>
  <c r="AU2624" i="5"/>
  <c r="AU1300" i="5"/>
  <c r="AU2228" i="5"/>
  <c r="AU1794" i="5"/>
  <c r="AU2321" i="5"/>
  <c r="AU2061" i="5"/>
  <c r="AU1245" i="5"/>
  <c r="AU2552" i="5"/>
  <c r="AU1061" i="5"/>
  <c r="AU1115" i="5"/>
  <c r="AU2802" i="5"/>
  <c r="AU1772" i="5"/>
  <c r="AU3299" i="5"/>
  <c r="AU3056" i="5"/>
  <c r="AU3194" i="5"/>
  <c r="AU1316" i="5"/>
  <c r="AU1204" i="5"/>
  <c r="AU3318" i="5"/>
  <c r="AU2479" i="5"/>
  <c r="AU2503" i="5"/>
  <c r="AU2085" i="5"/>
  <c r="AU2150" i="5"/>
  <c r="AU2316" i="5"/>
  <c r="AU1873" i="5"/>
  <c r="AU1549" i="5"/>
  <c r="AU1005" i="5"/>
  <c r="AU1883" i="5"/>
  <c r="AU2534" i="5"/>
  <c r="AU1273" i="5"/>
  <c r="AU2920" i="5"/>
  <c r="AU1026" i="5"/>
  <c r="AU2034" i="5"/>
  <c r="AU1867" i="5"/>
  <c r="AU1968" i="5"/>
  <c r="AU2525" i="5"/>
  <c r="AU1280" i="5"/>
  <c r="AU2324" i="5"/>
  <c r="AU2496" i="5"/>
  <c r="AU2005" i="5"/>
  <c r="AU1250" i="5"/>
  <c r="AU1845" i="5"/>
  <c r="AU1940" i="5"/>
  <c r="AU2065" i="5"/>
  <c r="AU2793" i="5"/>
  <c r="AU2500" i="5"/>
  <c r="AU3153" i="5"/>
  <c r="AU2613" i="5"/>
  <c r="AU2175" i="5"/>
  <c r="AU1411" i="5"/>
  <c r="AU1921" i="5"/>
  <c r="AU2799" i="5"/>
  <c r="AU3187" i="5"/>
  <c r="AU1758" i="5"/>
  <c r="AU1837" i="5"/>
  <c r="AU3162" i="5"/>
  <c r="AU2214" i="5"/>
  <c r="AU2749" i="5"/>
  <c r="AU1785" i="5"/>
  <c r="AU2785" i="5"/>
  <c r="AU1763" i="5"/>
  <c r="AU1625" i="5"/>
  <c r="AU2355" i="5"/>
  <c r="AU2968" i="5"/>
  <c r="AU2806" i="5"/>
  <c r="AU1765" i="5"/>
  <c r="AU1835" i="5"/>
  <c r="AU2163" i="5"/>
  <c r="AU1746" i="5"/>
  <c r="AU2695" i="5"/>
  <c r="AU2576" i="5"/>
  <c r="AU2469" i="5"/>
  <c r="AU2596" i="5"/>
  <c r="AU3091" i="5"/>
  <c r="AU2868" i="5"/>
  <c r="AU2394" i="5"/>
  <c r="AU1706" i="5"/>
  <c r="AU2970" i="5"/>
  <c r="AU2707" i="5"/>
  <c r="AU989" i="5"/>
  <c r="AU1638" i="5"/>
  <c r="AU2019" i="5"/>
  <c r="AU2690" i="5"/>
  <c r="AU1385" i="5"/>
  <c r="AU1897" i="5"/>
  <c r="AU2052" i="5"/>
  <c r="AU2398" i="5"/>
  <c r="AU1721" i="5"/>
  <c r="AU1791" i="5"/>
  <c r="AU2407" i="5"/>
  <c r="AU2943" i="5"/>
  <c r="AU2699" i="5"/>
  <c r="AU1907" i="5"/>
  <c r="AU3142" i="5"/>
  <c r="AU2708" i="5"/>
  <c r="AU1861" i="5"/>
  <c r="AU1876" i="5"/>
  <c r="AU2482" i="5"/>
  <c r="AU2374" i="5"/>
  <c r="AU1913" i="5"/>
  <c r="AU2114" i="5"/>
  <c r="AU1022" i="5"/>
  <c r="AU2028" i="5"/>
  <c r="AU1729" i="5"/>
  <c r="AU1135" i="5"/>
  <c r="AU1082" i="5"/>
  <c r="AU1428" i="5"/>
  <c r="AU2776" i="5"/>
  <c r="AU1393" i="5"/>
  <c r="AU3296" i="5"/>
  <c r="AU1309" i="5"/>
  <c r="AU1718" i="5"/>
  <c r="AU2026" i="5"/>
  <c r="AU2652" i="5"/>
  <c r="AU2432" i="5"/>
  <c r="AU2493" i="5"/>
  <c r="AU2883" i="5"/>
  <c r="AU1033" i="5"/>
  <c r="AU2167" i="5"/>
  <c r="AU1163" i="5"/>
  <c r="AU1445" i="5"/>
  <c r="AU2488" i="5"/>
  <c r="AU1946" i="5"/>
  <c r="AU1238" i="5"/>
  <c r="AU1480" i="5"/>
  <c r="AU1186" i="5"/>
  <c r="AU1248" i="5"/>
  <c r="AU2426" i="5"/>
  <c r="AU3242" i="5"/>
  <c r="AU2640" i="5"/>
  <c r="AU2474" i="5"/>
  <c r="AU1208" i="5"/>
  <c r="AU1801" i="5"/>
  <c r="AU2144" i="5"/>
  <c r="AU1986" i="5"/>
  <c r="AU2610" i="5"/>
  <c r="AU2625" i="5"/>
  <c r="AU2947" i="5"/>
  <c r="AU1545" i="5"/>
  <c r="AU1761" i="5"/>
  <c r="AU1636" i="5"/>
  <c r="AU2770" i="5"/>
  <c r="AU3251" i="5"/>
  <c r="AU2043" i="5"/>
  <c r="AU1932" i="5"/>
  <c r="AU1501" i="5"/>
  <c r="AU2014" i="5"/>
  <c r="AU1588" i="5"/>
  <c r="AU1030" i="5"/>
  <c r="AU1780" i="5"/>
  <c r="AU2477" i="5"/>
  <c r="AU2875" i="5"/>
  <c r="AU2656" i="5"/>
  <c r="AU2518" i="5"/>
  <c r="AU2077" i="5"/>
  <c r="AU2010" i="5"/>
  <c r="AU2166" i="5"/>
  <c r="AU1083" i="5"/>
  <c r="AU2147" i="5"/>
  <c r="AU2866" i="5"/>
  <c r="AU2393" i="5"/>
  <c r="AU2472" i="5"/>
  <c r="AU2991" i="5"/>
  <c r="AU2589" i="5"/>
  <c r="AU2944" i="5"/>
  <c r="AU2903" i="5"/>
  <c r="AU1515" i="5"/>
  <c r="AU2403" i="5"/>
  <c r="AU3122" i="5"/>
  <c r="AU1826" i="5"/>
  <c r="AU2771" i="5"/>
  <c r="AU2452" i="5"/>
  <c r="AU1581" i="5"/>
  <c r="AU2643" i="5"/>
  <c r="AU2317" i="5"/>
  <c r="AU1877" i="5"/>
  <c r="AU1497" i="5"/>
  <c r="AU2213" i="5"/>
  <c r="AU118" i="5"/>
  <c r="AU1819" i="5"/>
  <c r="AU2141" i="5"/>
  <c r="AU2406" i="5"/>
  <c r="AU1176" i="5"/>
  <c r="AU1484" i="5"/>
  <c r="AU1344" i="5"/>
  <c r="AU2636" i="5"/>
  <c r="AU2018" i="5"/>
  <c r="AU2539" i="5"/>
  <c r="AU2420" i="5"/>
  <c r="AU1976" i="5"/>
  <c r="AU3152" i="5"/>
  <c r="AU2751" i="5"/>
  <c r="AU94" i="5"/>
  <c r="AU1524" i="5"/>
  <c r="AU3126" i="5"/>
  <c r="AU2484" i="5"/>
  <c r="AU3107" i="5"/>
  <c r="AU1437" i="5"/>
  <c r="AU2602" i="5"/>
  <c r="AU1860" i="5"/>
  <c r="AU2598" i="5"/>
  <c r="AU2863" i="5"/>
  <c r="AU2333" i="5"/>
  <c r="AU3279" i="5"/>
  <c r="AU2678" i="5"/>
  <c r="AU1140" i="5"/>
  <c r="AU1908" i="5"/>
  <c r="AU2939" i="5"/>
  <c r="AU2689" i="5"/>
  <c r="AU2076" i="5"/>
  <c r="AU2280" i="5"/>
  <c r="AU2100" i="5"/>
  <c r="AU2451" i="5"/>
  <c r="AU3170" i="5"/>
  <c r="AU2456" i="5"/>
  <c r="AU3038" i="5"/>
  <c r="AU2176" i="5"/>
  <c r="AU2819" i="5"/>
  <c r="AU2017" i="5"/>
  <c r="AU2926" i="5"/>
  <c r="AU2249" i="5"/>
  <c r="AU2431" i="5"/>
  <c r="AU1472" i="5"/>
  <c r="AU1717" i="5"/>
  <c r="AU2676" i="5"/>
  <c r="AU2739" i="5"/>
  <c r="AU2240" i="5"/>
  <c r="AU1811" i="5"/>
  <c r="AU1311" i="5"/>
  <c r="AU1602" i="5"/>
  <c r="AU1326" i="5"/>
  <c r="AU1284" i="5"/>
  <c r="AU1672" i="5"/>
  <c r="AU102" i="5"/>
  <c r="AU1048" i="5"/>
  <c r="AU2305" i="5"/>
  <c r="AU2035" i="5"/>
  <c r="AU1373" i="5"/>
  <c r="AU2281" i="5"/>
  <c r="AU2244" i="5"/>
  <c r="AU2897" i="5"/>
  <c r="AU2105" i="5"/>
  <c r="AU1663" i="5"/>
  <c r="AU2599" i="5"/>
  <c r="AU3135" i="5"/>
  <c r="AU2368" i="5"/>
  <c r="AU2597" i="5"/>
  <c r="AU2899" i="5"/>
  <c r="AU2572" i="5"/>
  <c r="AU1925" i="5"/>
  <c r="AU2827" i="5"/>
  <c r="AU2715" i="5"/>
  <c r="AU2207" i="5"/>
  <c r="AU2731" i="5"/>
  <c r="AU2637" i="5"/>
  <c r="AU2342" i="5"/>
  <c r="AU3055" i="5"/>
  <c r="AU2721" i="5"/>
  <c r="AU3072" i="5"/>
  <c r="AU2967" i="5"/>
  <c r="AU1012" i="5"/>
  <c r="AU2723" i="5"/>
  <c r="AU2054" i="5"/>
  <c r="AU1633" i="5"/>
  <c r="AU1915" i="5"/>
  <c r="AU1396" i="5"/>
  <c r="AU1798" i="5"/>
  <c r="AU2728" i="5"/>
  <c r="AU1640" i="5"/>
  <c r="AU2120" i="5"/>
  <c r="AU1569" i="5"/>
  <c r="AU3027" i="5"/>
  <c r="AU1341" i="5"/>
  <c r="AU2685" i="5"/>
  <c r="AU2729" i="5"/>
  <c r="AU1213" i="5"/>
  <c r="AU3016" i="5"/>
  <c r="AU62" i="5"/>
  <c r="AU1884" i="5"/>
  <c r="AU2560" i="5"/>
  <c r="AU1101" i="5"/>
  <c r="AU1505" i="5"/>
  <c r="AU2529" i="5"/>
  <c r="AU1840" i="5"/>
  <c r="AU2224" i="5"/>
  <c r="AU1874" i="5"/>
  <c r="AU3029" i="5"/>
  <c r="AU940" i="5"/>
  <c r="AU829" i="5"/>
  <c r="AU187" i="5"/>
  <c r="AU2548" i="5"/>
  <c r="AU1933" i="5"/>
  <c r="AU2976" i="5"/>
  <c r="AU1304" i="5"/>
  <c r="AU2272" i="5"/>
  <c r="AU2600" i="5"/>
  <c r="AU1681" i="5"/>
  <c r="AU993" i="5"/>
  <c r="AU3082" i="5"/>
  <c r="AU2700" i="5"/>
  <c r="AU1669" i="5"/>
  <c r="AU2356" i="5"/>
  <c r="AU2362" i="5"/>
  <c r="AU2069" i="5"/>
  <c r="AU2871" i="5"/>
  <c r="AU2641" i="5"/>
  <c r="AU2405" i="5"/>
  <c r="AU215" i="5"/>
  <c r="AU3321" i="5"/>
  <c r="AU524" i="5"/>
  <c r="AU2450" i="5"/>
  <c r="AU2709" i="5"/>
  <c r="AU1601" i="5"/>
  <c r="AU2384" i="5"/>
  <c r="AU1158" i="5"/>
  <c r="AU2048" i="5"/>
  <c r="AU3226" i="5"/>
  <c r="AU2245" i="5"/>
  <c r="AU1712" i="5"/>
  <c r="AU2269" i="5"/>
  <c r="AU1125" i="5"/>
  <c r="AU1369" i="5"/>
  <c r="AU2831" i="5"/>
  <c r="AU1730" i="5"/>
  <c r="AU3238" i="5"/>
  <c r="AU1954" i="5"/>
  <c r="AU2859" i="5"/>
  <c r="AU1910" i="5"/>
  <c r="AU2288" i="5"/>
  <c r="AU647" i="5"/>
  <c r="AU711" i="5"/>
  <c r="AU379" i="5"/>
  <c r="AU271" i="5"/>
  <c r="AU465" i="5"/>
  <c r="AU2949" i="5"/>
  <c r="AU143" i="5"/>
  <c r="AU702" i="5"/>
  <c r="AU476" i="5"/>
  <c r="AU2261" i="5"/>
  <c r="AU127" i="5"/>
  <c r="AU409" i="5"/>
  <c r="AU2478" i="5"/>
  <c r="AU888" i="5"/>
  <c r="AU3069" i="5"/>
  <c r="AU170" i="5"/>
  <c r="AU802" i="5"/>
  <c r="AU3116" i="5"/>
  <c r="AU771" i="5"/>
  <c r="AU2769" i="5"/>
  <c r="AU159" i="5"/>
  <c r="AU425" i="5"/>
  <c r="AU2734" i="5"/>
  <c r="AU936" i="5"/>
  <c r="AU113" i="5"/>
  <c r="AU149" i="5"/>
  <c r="AU318" i="5"/>
  <c r="AU1041" i="5"/>
  <c r="AU607" i="5"/>
  <c r="AU1694" i="5"/>
  <c r="AU212" i="5"/>
  <c r="AU3326" i="5"/>
  <c r="AU1979" i="5"/>
  <c r="AU2873" i="5"/>
  <c r="AU920" i="5"/>
  <c r="AU880" i="5"/>
  <c r="AU2869" i="5"/>
  <c r="AU502" i="5"/>
  <c r="AU3076" i="5"/>
  <c r="AU2956" i="5"/>
  <c r="AU413" i="5"/>
  <c r="AU205" i="5"/>
  <c r="AU2107" i="5"/>
  <c r="AU2937" i="5"/>
  <c r="AU970" i="5"/>
  <c r="AU926" i="5"/>
  <c r="AU2997" i="5"/>
  <c r="AU534" i="5"/>
  <c r="AU2821" i="5"/>
  <c r="AU309" i="5"/>
  <c r="AU103" i="5"/>
  <c r="AU784" i="5"/>
  <c r="AU186" i="5"/>
  <c r="AU3244" i="5"/>
  <c r="AU68" i="5"/>
  <c r="AU744" i="5"/>
  <c r="AU859" i="5"/>
  <c r="AU3004" i="5"/>
  <c r="AU814" i="5"/>
  <c r="AU569" i="5"/>
  <c r="AU208" i="5"/>
  <c r="AU866" i="5"/>
  <c r="AU2330" i="5"/>
  <c r="AU852" i="5"/>
  <c r="AU587" i="5"/>
  <c r="AU561" i="5"/>
  <c r="AU341" i="5"/>
  <c r="AU188" i="5"/>
  <c r="AU501" i="5"/>
  <c r="AU565" i="5"/>
  <c r="AU2238" i="5"/>
  <c r="AU811" i="5"/>
  <c r="AU3228" i="5"/>
  <c r="AU3201" i="5"/>
  <c r="AU327" i="5"/>
  <c r="AU88" i="5"/>
  <c r="AU636" i="5"/>
  <c r="AU608" i="5"/>
  <c r="AU975" i="5"/>
  <c r="AU311" i="5"/>
  <c r="AU80" i="5"/>
  <c r="AU620" i="5"/>
  <c r="AU650" i="5"/>
  <c r="AU881" i="5"/>
  <c r="AU875" i="5"/>
  <c r="AU435" i="5"/>
  <c r="AU53" i="5"/>
  <c r="AU1982" i="5"/>
  <c r="AU480" i="5"/>
  <c r="AU919" i="5"/>
  <c r="AU858" i="5"/>
  <c r="AU929" i="5"/>
  <c r="AU638" i="5"/>
  <c r="AU3025" i="5"/>
  <c r="AU2410" i="5"/>
  <c r="AU1698" i="5"/>
  <c r="AU3146" i="5"/>
  <c r="AU2923" i="5"/>
  <c r="AU633" i="5"/>
  <c r="AU351" i="5"/>
  <c r="AU224" i="5"/>
  <c r="AU464" i="5"/>
  <c r="AU890" i="5"/>
  <c r="AU3173" i="5"/>
  <c r="AU2900" i="5"/>
  <c r="AU230" i="5"/>
  <c r="AU900" i="5"/>
  <c r="AU81" i="5"/>
  <c r="AU619" i="5"/>
  <c r="AU282" i="5"/>
  <c r="AU593" i="5"/>
  <c r="AU554" i="5"/>
  <c r="AU726" i="5"/>
  <c r="AU624" i="5"/>
  <c r="AU718" i="5"/>
  <c r="AU389" i="5"/>
  <c r="AU2844" i="5"/>
  <c r="AU893" i="5"/>
  <c r="AU334" i="5"/>
  <c r="AU3256" i="5"/>
  <c r="AU632" i="5"/>
  <c r="AU3293" i="5"/>
  <c r="AU507" i="5"/>
  <c r="AU226" i="5"/>
  <c r="AU472" i="5"/>
  <c r="AU410" i="5"/>
  <c r="AU553" i="5"/>
  <c r="AU312" i="5"/>
  <c r="AU653" i="5"/>
  <c r="AU3168" i="5"/>
  <c r="AU83" i="5"/>
  <c r="AU623" i="5"/>
  <c r="AU76" i="5"/>
  <c r="AU939" i="5"/>
  <c r="AU801" i="5"/>
  <c r="AU533" i="5"/>
  <c r="AU1105" i="5"/>
  <c r="AU612" i="5"/>
  <c r="AU2250" i="5"/>
  <c r="AU1790" i="5"/>
  <c r="AU696" i="5"/>
  <c r="AU3302" i="5"/>
  <c r="AU539" i="5"/>
  <c r="AU242" i="5"/>
  <c r="AU513" i="5"/>
  <c r="AU514" i="5"/>
  <c r="AU594" i="5"/>
  <c r="AU2940" i="5"/>
  <c r="AU364" i="5"/>
  <c r="AU834" i="5"/>
  <c r="AU899" i="5"/>
  <c r="AU444" i="5"/>
  <c r="AU232" i="5"/>
  <c r="AU436" i="5"/>
  <c r="AU84" i="5"/>
  <c r="AU148" i="5"/>
  <c r="AU804" i="5"/>
  <c r="AU145" i="5"/>
  <c r="AU978" i="5"/>
  <c r="AU3181" i="5"/>
  <c r="AU3213" i="5"/>
  <c r="AU3177" i="5"/>
  <c r="AU913" i="5"/>
  <c r="AU1828" i="5"/>
  <c r="AU897" i="5"/>
  <c r="AU420" i="5"/>
  <c r="AU1678" i="5"/>
  <c r="AU614" i="5"/>
  <c r="AU3329" i="5"/>
  <c r="AU331" i="5"/>
  <c r="AU391" i="5"/>
  <c r="AU175" i="5"/>
  <c r="AU120" i="5"/>
  <c r="AU417" i="5"/>
  <c r="AU700" i="5"/>
  <c r="AU2606" i="5"/>
  <c r="AU730" i="5"/>
  <c r="AU815" i="5"/>
  <c r="AU860" i="5"/>
  <c r="AU370" i="5"/>
  <c r="AU165" i="5"/>
  <c r="AU164" i="5"/>
  <c r="AU627" i="5"/>
  <c r="AU2032" i="5"/>
  <c r="AU358" i="5"/>
  <c r="AU519" i="5"/>
  <c r="AU1934" i="5"/>
  <c r="AU646" i="5"/>
  <c r="AU50" i="5"/>
  <c r="AU347" i="5"/>
  <c r="AU423" i="5"/>
  <c r="AU207" i="5"/>
  <c r="AU136" i="5"/>
  <c r="AU433" i="5"/>
  <c r="AU732" i="5"/>
  <c r="AU3262" i="5"/>
  <c r="AU527" i="5"/>
  <c r="AU2985" i="5"/>
  <c r="AU189" i="5"/>
  <c r="AU663" i="5"/>
  <c r="AU3041" i="5"/>
  <c r="AU3021" i="5"/>
  <c r="AU685" i="5"/>
  <c r="AU2884" i="5"/>
  <c r="AU857" i="5"/>
  <c r="AU580" i="5"/>
  <c r="AU3305" i="5"/>
  <c r="AU324" i="5"/>
  <c r="AU2818" i="5"/>
  <c r="AU2901" i="5"/>
  <c r="AU2558" i="5"/>
  <c r="AU813" i="5"/>
  <c r="AU800" i="5"/>
  <c r="AU658" i="5"/>
  <c r="AU889" i="5"/>
  <c r="AU799" i="5"/>
  <c r="AU567" i="5"/>
  <c r="AU2972" i="5"/>
  <c r="AU2945" i="5"/>
  <c r="AU199" i="5"/>
  <c r="AU3289" i="5"/>
  <c r="AU508" i="5"/>
  <c r="AU538" i="5"/>
  <c r="AU841" i="5"/>
  <c r="AU3085" i="5"/>
  <c r="AU883" i="5"/>
  <c r="AU656" i="5"/>
  <c r="AU237" i="5"/>
  <c r="AU2174" i="5"/>
  <c r="AU57" i="5"/>
  <c r="AU258" i="5"/>
  <c r="AU578" i="5"/>
  <c r="AU3223" i="5"/>
  <c r="AU3316" i="5"/>
  <c r="AU575" i="5"/>
  <c r="AU397" i="5"/>
  <c r="AU546" i="5"/>
  <c r="AU336" i="5"/>
  <c r="AU3264" i="5"/>
  <c r="AU2965" i="5"/>
  <c r="AU2686" i="5"/>
  <c r="AU821" i="5"/>
  <c r="AU810" i="5"/>
  <c r="AU606" i="5"/>
  <c r="AU2892" i="5"/>
  <c r="AU402" i="5"/>
  <c r="AU878" i="5"/>
  <c r="AU2953" i="5"/>
  <c r="AU59" i="5"/>
  <c r="AU861" i="5"/>
  <c r="AU2299" i="5"/>
  <c r="AU2340" i="5"/>
  <c r="AU2353" i="5"/>
  <c r="AU2993" i="5"/>
  <c r="AU1646" i="5"/>
  <c r="AU310" i="5"/>
  <c r="AU3160" i="5"/>
  <c r="AU137" i="5"/>
  <c r="AU731" i="5"/>
  <c r="AU338" i="5"/>
  <c r="AU705" i="5"/>
  <c r="AU959" i="5"/>
  <c r="AU442" i="5"/>
  <c r="AU2650" i="5"/>
  <c r="AU898" i="5"/>
  <c r="AU2718" i="5"/>
  <c r="AU195" i="5"/>
  <c r="AU823" i="5"/>
  <c r="AU104" i="5"/>
  <c r="AU698" i="5"/>
  <c r="AU2750" i="5"/>
  <c r="AU3287" i="5"/>
  <c r="AU543" i="5"/>
  <c r="AU862" i="5"/>
  <c r="AU3008" i="5"/>
  <c r="AU674" i="5"/>
  <c r="AU713" i="5"/>
  <c r="AU2314" i="5"/>
  <c r="AU765" i="5"/>
  <c r="AU1822" i="5"/>
  <c r="AU139" i="5"/>
  <c r="AU3221" i="5"/>
  <c r="AU3188" i="5"/>
  <c r="AU2905" i="5"/>
  <c r="AU225" i="5"/>
  <c r="AU855" i="5"/>
  <c r="AU2714" i="5"/>
  <c r="AU902" i="5"/>
  <c r="AU2825" i="5"/>
  <c r="AU798" i="5"/>
  <c r="AU285" i="5"/>
  <c r="AU3148" i="5"/>
  <c r="AU542" i="5"/>
  <c r="AU1541" i="5"/>
  <c r="AU3217" i="5"/>
  <c r="AU1583" i="5"/>
  <c r="AU1517" i="5"/>
  <c r="AU1684" i="5"/>
  <c r="AU1744" i="5"/>
  <c r="AU2184" i="5"/>
  <c r="AU3211" i="5"/>
  <c r="AU2922" i="5"/>
  <c r="AU2512" i="5"/>
  <c r="AU1738" i="5"/>
  <c r="AU843" i="5"/>
  <c r="AU3308" i="5"/>
  <c r="AU3265" i="5"/>
  <c r="AU3171" i="5"/>
  <c r="AU3066" i="5"/>
  <c r="AU2805" i="5"/>
  <c r="AU3086" i="5"/>
  <c r="AU2759" i="5"/>
  <c r="AU2173" i="5"/>
  <c r="AU2792" i="5"/>
  <c r="AU1748" i="5"/>
  <c r="AU2341" i="5"/>
  <c r="AU2662" i="5"/>
  <c r="AU1049" i="5"/>
  <c r="AU2181" i="5"/>
  <c r="AU1181" i="5"/>
  <c r="AU3032" i="5"/>
  <c r="AU2581" i="5"/>
  <c r="AU3127" i="5"/>
  <c r="AU2118" i="5"/>
  <c r="AU1858" i="5"/>
  <c r="AU343" i="5"/>
  <c r="AU96" i="5"/>
  <c r="AU652" i="5"/>
  <c r="AU190" i="5"/>
  <c r="AU955" i="5"/>
  <c r="AU907" i="5"/>
  <c r="AU451" i="5"/>
  <c r="AU401" i="5"/>
  <c r="AU253" i="5"/>
  <c r="AU132" i="5"/>
  <c r="AU2416" i="5"/>
  <c r="AU710" i="5"/>
  <c r="AU742" i="5"/>
  <c r="AU395" i="5"/>
  <c r="AU303" i="5"/>
  <c r="AU481" i="5"/>
  <c r="AU3013" i="5"/>
  <c r="AU752" i="5"/>
  <c r="AU782" i="5"/>
  <c r="AU292" i="5"/>
  <c r="AU2544" i="5"/>
  <c r="AU775" i="5"/>
  <c r="AU774" i="5"/>
  <c r="AU411" i="5"/>
  <c r="AU617" i="5"/>
  <c r="AU961" i="5"/>
  <c r="AU61" i="5"/>
  <c r="AU664" i="5"/>
  <c r="AU895" i="5"/>
  <c r="AU642" i="5"/>
  <c r="AU719" i="5"/>
  <c r="AU886" i="5"/>
  <c r="AU466" i="5"/>
  <c r="AU2996" i="5"/>
  <c r="AU2832" i="5"/>
  <c r="AU2458" i="5"/>
  <c r="AU135" i="5"/>
  <c r="AU3132" i="5"/>
  <c r="AU398" i="5"/>
  <c r="AU971" i="5"/>
  <c r="AU691" i="5"/>
  <c r="AU526" i="5"/>
  <c r="AU734" i="5"/>
  <c r="AU3124" i="5"/>
  <c r="AU2908" i="5"/>
  <c r="AU2848" i="5"/>
  <c r="AU167" i="5"/>
  <c r="AU3196" i="5"/>
  <c r="AU462" i="5"/>
  <c r="AU704" i="5"/>
  <c r="AU1834" i="5"/>
  <c r="AU394" i="5"/>
  <c r="AU1233" i="5"/>
  <c r="AU2889" i="5"/>
  <c r="AU968" i="5"/>
  <c r="AU2924" i="5"/>
  <c r="AU819" i="5"/>
  <c r="AU601" i="5"/>
  <c r="AU243" i="5"/>
  <c r="AU2138" i="5"/>
  <c r="AU1612" i="5"/>
  <c r="AU2603" i="5"/>
  <c r="AU1833" i="5"/>
  <c r="AU3134" i="5"/>
  <c r="AU2807" i="5"/>
  <c r="AU1848" i="5"/>
  <c r="AU3080" i="5"/>
  <c r="AU1776" i="5"/>
  <c r="AU142" i="5"/>
  <c r="AU3061" i="5"/>
  <c r="AU329" i="5"/>
  <c r="AU3236" i="5"/>
  <c r="AU2012" i="5"/>
  <c r="AU2632" i="5"/>
  <c r="AU3114" i="5"/>
  <c r="AU2170" i="5"/>
  <c r="AU2093" i="5"/>
  <c r="AU2979" i="5"/>
  <c r="AU1622" i="5"/>
  <c r="AU2445" i="5"/>
  <c r="AU134" i="5"/>
  <c r="AU994" i="5"/>
  <c r="AU2101" i="5"/>
  <c r="AU2088" i="5"/>
  <c r="AU1817" i="5"/>
  <c r="AU2440" i="5"/>
  <c r="AU2836" i="5"/>
  <c r="AU3178" i="5"/>
  <c r="AU1165" i="5"/>
  <c r="AU2490" i="5"/>
  <c r="AU552" i="5"/>
  <c r="AU2446" i="5"/>
  <c r="AU82" i="5"/>
  <c r="AU487" i="5"/>
  <c r="AU168" i="5"/>
  <c r="AU796" i="5"/>
  <c r="AU879" i="5"/>
  <c r="AU2350" i="5"/>
  <c r="AU822" i="5"/>
  <c r="AU429" i="5"/>
  <c r="AU375" i="5"/>
  <c r="AU112" i="5"/>
  <c r="AU684" i="5"/>
  <c r="AU222" i="5"/>
  <c r="AU454" i="5"/>
  <c r="AU937" i="5"/>
  <c r="AU467" i="5"/>
  <c r="AU117" i="5"/>
  <c r="AU3113" i="5"/>
  <c r="AU613" i="5"/>
  <c r="AU407" i="5"/>
  <c r="AU128" i="5"/>
  <c r="AU716" i="5"/>
  <c r="AU254" i="5"/>
  <c r="AU973" i="5"/>
  <c r="AU314" i="5"/>
  <c r="AU325" i="5"/>
  <c r="AU491" i="5"/>
  <c r="AU611" i="5"/>
  <c r="AU1930" i="5"/>
  <c r="AU724" i="5"/>
  <c r="AU438" i="5"/>
  <c r="AU3157" i="5"/>
  <c r="AU378" i="5"/>
  <c r="AU845" i="5"/>
  <c r="AU203" i="5"/>
  <c r="AU786" i="5"/>
  <c r="AU289" i="5"/>
  <c r="AU275" i="5"/>
  <c r="AU3081" i="5"/>
  <c r="AU511" i="5"/>
  <c r="AU3240" i="5"/>
  <c r="AU3285" i="5"/>
  <c r="AU498" i="5"/>
  <c r="AU869" i="5"/>
  <c r="AU219" i="5"/>
  <c r="AU903" i="5"/>
  <c r="AU305" i="5"/>
  <c r="AU419" i="5"/>
  <c r="AU905" i="5"/>
  <c r="AU3097" i="5"/>
  <c r="AU172" i="5"/>
  <c r="AU227" i="5"/>
  <c r="AU469" i="5"/>
  <c r="AU757" i="5"/>
  <c r="AU2160" i="5"/>
  <c r="AU130" i="5"/>
  <c r="AU367" i="5"/>
  <c r="AU838" i="5"/>
  <c r="AU319" i="5"/>
  <c r="AU400" i="5"/>
  <c r="AU3109" i="5"/>
  <c r="AU198" i="5"/>
  <c r="AU65" i="5"/>
  <c r="AU266" i="5"/>
  <c r="AU954" i="5"/>
  <c r="AU3053" i="5"/>
  <c r="AU660" i="5"/>
  <c r="AU371" i="5"/>
  <c r="AU316" i="5"/>
  <c r="AU2235" i="5"/>
  <c r="AU871" i="5"/>
  <c r="AU550" i="5"/>
  <c r="AU299" i="5"/>
  <c r="AU111" i="5"/>
  <c r="AU385" i="5"/>
  <c r="AU2094" i="5"/>
  <c r="AU308" i="5"/>
  <c r="AU659" i="5"/>
  <c r="AU63" i="5"/>
  <c r="AU377" i="5"/>
  <c r="AU1966" i="5"/>
  <c r="AU776" i="5"/>
  <c r="AU2941" i="5"/>
  <c r="AU138" i="5"/>
  <c r="AU736" i="5"/>
  <c r="AU2860" i="5"/>
  <c r="AU643" i="5"/>
  <c r="AU600" i="5"/>
  <c r="AU3141" i="5"/>
  <c r="AU499" i="5"/>
  <c r="AU851" i="5"/>
  <c r="AU708" i="5"/>
  <c r="AU2682" i="5"/>
  <c r="AU1676" i="5"/>
  <c r="AU3095" i="5"/>
  <c r="AU1169" i="5"/>
  <c r="AU302" i="5"/>
  <c r="AU3128" i="5"/>
  <c r="AU568" i="5"/>
  <c r="AU3229" i="5"/>
  <c r="AU460" i="5"/>
  <c r="AU210" i="5"/>
  <c r="AU408" i="5"/>
  <c r="AU964" i="5"/>
  <c r="AU488" i="5"/>
  <c r="AU296" i="5"/>
  <c r="AU621" i="5"/>
  <c r="AU979" i="5"/>
  <c r="AU67" i="5"/>
  <c r="AU591" i="5"/>
  <c r="AU743" i="5"/>
  <c r="AU387" i="5"/>
  <c r="AU824" i="5"/>
  <c r="AU92" i="5"/>
  <c r="AU945" i="5"/>
  <c r="AU277" i="5"/>
  <c r="AU3051" i="5"/>
  <c r="AU697" i="5"/>
  <c r="AU383" i="5"/>
  <c r="AU240" i="5"/>
  <c r="AU509" i="5"/>
  <c r="AU916" i="5"/>
  <c r="AU3237" i="5"/>
  <c r="AU3028" i="5"/>
  <c r="AU262" i="5"/>
  <c r="AU948" i="5"/>
  <c r="AU97" i="5"/>
  <c r="AU651" i="5"/>
  <c r="AU298" i="5"/>
  <c r="AU625" i="5"/>
  <c r="AU3144" i="5"/>
  <c r="AU405" i="5"/>
  <c r="AU3309" i="5"/>
  <c r="AU252" i="5"/>
  <c r="AU896" i="5"/>
  <c r="AU693" i="5"/>
  <c r="AU3179" i="5"/>
  <c r="AU761" i="5"/>
  <c r="AU415" i="5"/>
  <c r="AU256" i="5"/>
  <c r="AU541" i="5"/>
  <c r="AU938" i="5"/>
  <c r="AU3301" i="5"/>
  <c r="AU3156" i="5"/>
  <c r="AU294" i="5"/>
  <c r="AU2969" i="5"/>
  <c r="AU241" i="5"/>
  <c r="AU3077" i="5"/>
  <c r="AU951" i="5"/>
  <c r="AU867" i="5"/>
  <c r="AU665" i="5"/>
  <c r="AU904" i="5"/>
  <c r="AU2778" i="5"/>
  <c r="AU2634" i="5"/>
  <c r="AU639" i="5"/>
  <c r="AU1802" i="5"/>
  <c r="AU3255" i="5"/>
  <c r="AU373" i="5"/>
  <c r="AU847" i="5"/>
  <c r="AU686" i="5"/>
  <c r="AU301" i="5"/>
  <c r="AU158" i="5"/>
  <c r="AU247" i="5"/>
  <c r="AU3189" i="5"/>
  <c r="AU48" i="5"/>
  <c r="AU345" i="5"/>
  <c r="AU556" i="5"/>
  <c r="AU44" i="5"/>
  <c r="AU586" i="5"/>
  <c r="AU648" i="5"/>
  <c r="AU803" i="5"/>
  <c r="AU2813" i="5"/>
  <c r="AU758" i="5"/>
  <c r="AU106" i="5"/>
  <c r="AU403" i="5"/>
  <c r="AU672" i="5"/>
  <c r="AU3149" i="5"/>
  <c r="AU2442" i="5"/>
  <c r="AU918" i="5"/>
  <c r="AU515" i="5"/>
  <c r="AU461" i="5"/>
  <c r="AU2209" i="5"/>
  <c r="AU279" i="5"/>
  <c r="AU3317" i="5"/>
  <c r="AU64" i="5"/>
  <c r="AU361" i="5"/>
  <c r="AU588" i="5"/>
  <c r="AU1710" i="5"/>
  <c r="AU618" i="5"/>
  <c r="AU712" i="5"/>
  <c r="AU835" i="5"/>
  <c r="AU2877" i="5"/>
  <c r="AU790" i="5"/>
  <c r="AU122" i="5"/>
  <c r="AU529" i="5"/>
  <c r="AU930" i="5"/>
  <c r="AU510" i="5"/>
  <c r="AU2266" i="5"/>
  <c r="AU3068" i="5"/>
  <c r="AU923" i="5"/>
  <c r="AU340" i="5"/>
  <c r="AU854" i="5"/>
  <c r="AU483" i="5"/>
  <c r="AU870" i="5"/>
  <c r="AU317" i="5"/>
  <c r="AU980" i="5"/>
  <c r="AU574" i="5"/>
  <c r="AU384" i="5"/>
  <c r="AU1962" i="5"/>
  <c r="AU185" i="5"/>
  <c r="AU2828" i="5"/>
  <c r="AU599" i="5"/>
  <c r="AU257" i="5"/>
  <c r="AU357" i="5"/>
  <c r="AU2154" i="5"/>
  <c r="AU562" i="5"/>
  <c r="AU354" i="5"/>
  <c r="AU235" i="5"/>
  <c r="AU3125" i="5"/>
  <c r="AU321" i="5"/>
  <c r="AU3204" i="5"/>
  <c r="AU3209" i="5"/>
  <c r="AU477" i="5"/>
  <c r="AU2921" i="5"/>
  <c r="AU687" i="5"/>
  <c r="AU661" i="5"/>
  <c r="AU270" i="5"/>
  <c r="AU760" i="5"/>
  <c r="AU571" i="5"/>
  <c r="AU545" i="5"/>
  <c r="AU681" i="5"/>
  <c r="AU717" i="5"/>
  <c r="AU115" i="5"/>
  <c r="AU645" i="5"/>
  <c r="AU2725" i="5"/>
  <c r="AU585" i="5"/>
  <c r="AU701" i="5"/>
  <c r="AU107" i="5"/>
  <c r="AU2932" i="5"/>
  <c r="AU193" i="5"/>
  <c r="AU3295" i="5"/>
  <c r="AU2366" i="5"/>
  <c r="AU221" i="5"/>
  <c r="AU873" i="5"/>
  <c r="AU3197" i="5"/>
  <c r="AU376" i="5"/>
  <c r="AU714" i="5"/>
  <c r="AU846" i="5"/>
  <c r="AU86" i="5"/>
  <c r="AU2075" i="5"/>
  <c r="AU2397" i="5"/>
  <c r="AU2835" i="5"/>
  <c r="AU2880" i="5"/>
  <c r="AU610" i="5"/>
  <c r="AU649" i="5"/>
  <c r="AU3312" i="5"/>
  <c r="AU733" i="5"/>
  <c r="AU1425" i="5"/>
  <c r="AU123" i="5"/>
  <c r="AU3093" i="5"/>
  <c r="AU3060" i="5"/>
  <c r="AU2841" i="5"/>
  <c r="AU209" i="5"/>
  <c r="AU837" i="5"/>
  <c r="AU2202" i="5"/>
  <c r="AU856" i="5"/>
  <c r="AU359" i="5"/>
  <c r="AU668" i="5"/>
  <c r="AU300" i="5"/>
  <c r="AU911" i="5"/>
  <c r="AU725" i="5"/>
  <c r="AU2861" i="5"/>
  <c r="AU740" i="5"/>
  <c r="AU2158" i="5"/>
  <c r="AU342" i="5"/>
  <c r="AU3300" i="5"/>
  <c r="AU153" i="5"/>
  <c r="AU763" i="5"/>
  <c r="AU1345" i="5"/>
  <c r="AU737" i="5"/>
  <c r="AU452" i="5"/>
  <c r="AU530" i="5"/>
  <c r="AU2876" i="5"/>
  <c r="AU946" i="5"/>
  <c r="AU2849" i="5"/>
  <c r="AU211" i="5"/>
  <c r="AU839" i="5"/>
  <c r="AU332" i="5"/>
  <c r="AU3049" i="5"/>
  <c r="AU872" i="5"/>
  <c r="AU934" i="5"/>
  <c r="AU77" i="5"/>
  <c r="AU932" i="5"/>
  <c r="AU2741" i="5"/>
  <c r="AU1408" i="5"/>
  <c r="AU2580" i="5"/>
  <c r="AU1878" i="5"/>
  <c r="AU2373" i="5"/>
  <c r="AU2982" i="5"/>
  <c r="AU2425" i="5"/>
  <c r="AU2946" i="5"/>
  <c r="AU3150" i="5"/>
  <c r="AU1449" i="5"/>
  <c r="AU933" i="5"/>
  <c r="AU582" i="5"/>
  <c r="AU315" i="5"/>
  <c r="AU1697" i="5"/>
  <c r="AU3174" i="5"/>
  <c r="AU2502" i="5"/>
  <c r="AU1510" i="5"/>
  <c r="AU2310" i="5"/>
  <c r="AU1660" i="5"/>
  <c r="AU1615" i="5"/>
  <c r="AU2389" i="5"/>
  <c r="AU1947" i="5"/>
  <c r="AU1951" i="5"/>
  <c r="AU1321" i="5"/>
  <c r="AU2345" i="5"/>
  <c r="AU1846" i="5"/>
  <c r="AU1952" i="5"/>
  <c r="AU1740" i="5"/>
  <c r="AU1630" i="5"/>
  <c r="AU1849" i="5"/>
  <c r="AU1749" i="5"/>
  <c r="AU95" i="5"/>
  <c r="AU393" i="5"/>
  <c r="AU2222" i="5"/>
  <c r="AU840" i="5"/>
  <c r="AU3005" i="5"/>
  <c r="AU154" i="5"/>
  <c r="AU768" i="5"/>
  <c r="AU2622" i="5"/>
  <c r="AU133" i="5"/>
  <c r="AU563" i="5"/>
  <c r="AU616" i="5"/>
  <c r="AU2702" i="5"/>
  <c r="AU98" i="5"/>
  <c r="AU456" i="5"/>
  <c r="AU184" i="5"/>
  <c r="AU830" i="5"/>
  <c r="AU909" i="5"/>
  <c r="AU922" i="5"/>
  <c r="AU293" i="5"/>
  <c r="AU809" i="5"/>
  <c r="AU680" i="5"/>
  <c r="AU2845" i="5"/>
  <c r="AU114" i="5"/>
  <c r="AU537" i="5"/>
  <c r="AU328" i="5"/>
  <c r="AU655" i="5"/>
  <c r="AU677" i="5"/>
  <c r="AU440" i="5"/>
  <c r="AU412" i="5"/>
  <c r="AU197" i="5"/>
  <c r="AU1611" i="5"/>
  <c r="AU3020" i="5"/>
  <c r="AU910" i="5"/>
  <c r="AU388" i="5"/>
  <c r="AU217" i="5"/>
  <c r="AU2817" i="5"/>
  <c r="AU727" i="5"/>
  <c r="AU3161" i="5"/>
  <c r="AU3105" i="5"/>
  <c r="AU458" i="5"/>
  <c r="AU116" i="5"/>
  <c r="AU2829" i="5"/>
  <c r="AU756" i="5"/>
  <c r="AU503" i="5"/>
  <c r="AU233" i="5"/>
  <c r="AU2881" i="5"/>
  <c r="AU791" i="5"/>
  <c r="AU3225" i="5"/>
  <c r="AU3169" i="5"/>
  <c r="AU762" i="5"/>
  <c r="AU3176" i="5"/>
  <c r="AU963" i="5"/>
  <c r="AU885" i="5"/>
  <c r="AU943" i="5"/>
  <c r="AU597" i="5"/>
  <c r="AU126" i="5"/>
  <c r="AU2909" i="5"/>
  <c r="AU427" i="5"/>
  <c r="AU746" i="5"/>
  <c r="AU592" i="5"/>
  <c r="AU777" i="5"/>
  <c r="AU797" i="5"/>
  <c r="AU155" i="5"/>
  <c r="AU79" i="5"/>
  <c r="AU369" i="5"/>
  <c r="AU965" i="5"/>
  <c r="AU3192" i="5"/>
  <c r="AU213" i="5"/>
  <c r="AU156" i="5"/>
  <c r="AU131" i="5"/>
  <c r="AU2857" i="5"/>
  <c r="AU549" i="5"/>
  <c r="AU392" i="5"/>
  <c r="AU176" i="5"/>
  <c r="AU818" i="5"/>
  <c r="AU3319" i="5"/>
  <c r="AU728" i="5"/>
  <c r="AU523" i="5"/>
  <c r="AU497" i="5"/>
  <c r="AU245" i="5"/>
  <c r="AU124" i="5"/>
  <c r="AU437" i="5"/>
  <c r="AU505" i="5"/>
  <c r="AU192" i="5"/>
  <c r="AU842" i="5"/>
  <c r="AU2762" i="5"/>
  <c r="AU792" i="5"/>
  <c r="AU555" i="5"/>
  <c r="AU785" i="5"/>
  <c r="AU956" i="5"/>
  <c r="AU273" i="5"/>
  <c r="AU125" i="5"/>
  <c r="AU657" i="5"/>
  <c r="AU581" i="5"/>
  <c r="AU825" i="5"/>
  <c r="AU191" i="5"/>
  <c r="AU2853" i="5"/>
  <c r="AU428" i="5"/>
  <c r="AU2672" i="5"/>
  <c r="AU396" i="5"/>
  <c r="AU360" i="5"/>
  <c r="AU51" i="5"/>
  <c r="AU675" i="5"/>
  <c r="AU3276" i="5"/>
  <c r="AU183" i="5"/>
  <c r="AU492" i="5"/>
  <c r="AU679" i="5"/>
  <c r="AU689" i="5"/>
  <c r="AU2747" i="5"/>
  <c r="AU678" i="5"/>
  <c r="AU239" i="5"/>
  <c r="AU2885" i="5"/>
  <c r="AU654" i="5"/>
  <c r="AU432" i="5"/>
  <c r="AU1742" i="5"/>
  <c r="AU1281" i="5"/>
  <c r="AU1117" i="5"/>
  <c r="AU78" i="5"/>
  <c r="AU1774" i="5"/>
  <c r="AU265" i="5"/>
  <c r="AU2980" i="5"/>
  <c r="AU865" i="5"/>
  <c r="AU1361" i="5"/>
  <c r="AU3297" i="5"/>
  <c r="AU512" i="5"/>
  <c r="AU640" i="5"/>
  <c r="AU2382" i="5"/>
  <c r="AU670" i="5"/>
  <c r="AU695" i="5"/>
  <c r="AU3100" i="5"/>
  <c r="AU3073" i="5"/>
  <c r="AU263" i="5"/>
  <c r="AU56" i="5"/>
  <c r="AU572" i="5"/>
  <c r="AU602" i="5"/>
  <c r="AU478" i="5"/>
  <c r="AU3278" i="5"/>
  <c r="AU380" i="5"/>
  <c r="AU759" i="5"/>
  <c r="AU3164" i="5"/>
  <c r="AU3137" i="5"/>
  <c r="AU295" i="5"/>
  <c r="AU200" i="5"/>
  <c r="AU952" i="5"/>
  <c r="AU284" i="5"/>
  <c r="AU399" i="5"/>
  <c r="AU381" i="5"/>
  <c r="AU2957" i="5"/>
  <c r="AU3322" i="5"/>
  <c r="AU220" i="5"/>
  <c r="AU548" i="5"/>
  <c r="AU346" i="5"/>
  <c r="AU89" i="5"/>
  <c r="AU3136" i="5"/>
  <c r="AU706" i="5"/>
  <c r="AU2046" i="5"/>
  <c r="AU753" i="5"/>
  <c r="AU894" i="5"/>
  <c r="AU474" i="5"/>
  <c r="AU3200" i="5"/>
  <c r="AU55" i="5"/>
  <c r="AU820" i="5"/>
  <c r="AU947" i="5"/>
  <c r="AU596" i="5"/>
  <c r="AU179" i="5"/>
  <c r="AU2670" i="5"/>
  <c r="AU1918" i="5"/>
  <c r="AU795" i="5"/>
  <c r="AU769" i="5"/>
  <c r="AU615" i="5"/>
  <c r="AU604" i="5"/>
  <c r="AU560" i="5"/>
  <c r="AU3261" i="5"/>
  <c r="AU2254" i="5"/>
  <c r="AU579" i="5"/>
  <c r="AU682" i="5"/>
  <c r="AU261" i="5"/>
  <c r="AU755" i="5"/>
  <c r="AU864" i="5"/>
  <c r="AU3037" i="5"/>
  <c r="AU162" i="5"/>
  <c r="AU729" i="5"/>
  <c r="AU248" i="5"/>
  <c r="AU928" i="5"/>
  <c r="AU495" i="5"/>
  <c r="AU468" i="5"/>
  <c r="AU421" i="5"/>
  <c r="AU350" i="5"/>
  <c r="AU912" i="5"/>
  <c r="AU3101" i="5"/>
  <c r="AU178" i="5"/>
  <c r="AU793" i="5"/>
  <c r="AU264" i="5"/>
  <c r="AU950" i="5"/>
  <c r="AU783" i="5"/>
  <c r="AU590" i="5"/>
  <c r="AU3012" i="5"/>
  <c r="AU662" i="5"/>
  <c r="AU576" i="5"/>
  <c r="AU3280" i="5"/>
  <c r="AU1723" i="5"/>
  <c r="AU144" i="5"/>
  <c r="AU286" i="5"/>
  <c r="AU3327" i="5"/>
  <c r="AU960" i="5"/>
  <c r="AU194" i="5"/>
  <c r="AU280" i="5"/>
  <c r="AU559" i="5"/>
  <c r="AU485" i="5"/>
  <c r="AU93" i="5"/>
  <c r="AU2933" i="5"/>
  <c r="AU3172" i="5"/>
  <c r="AU2318" i="5"/>
  <c r="AU2893" i="5"/>
  <c r="AU486" i="5"/>
  <c r="AU66" i="5"/>
  <c r="AU152" i="5"/>
  <c r="AU794" i="5"/>
  <c r="AU229" i="5"/>
  <c r="AU202" i="5"/>
  <c r="AU1870" i="5"/>
  <c r="AU2146" i="5"/>
  <c r="AU2894" i="5"/>
  <c r="AU2363" i="5"/>
  <c r="AU626" i="5"/>
  <c r="AU418" i="5"/>
  <c r="AU251" i="5"/>
  <c r="AU3253" i="5"/>
  <c r="AU337" i="5"/>
  <c r="AU3268" i="5"/>
  <c r="AU584" i="5"/>
  <c r="AU85" i="5"/>
  <c r="AU494" i="5"/>
  <c r="AU692" i="5"/>
  <c r="AU2286" i="5"/>
  <c r="AU281" i="5"/>
  <c r="AU3044" i="5"/>
  <c r="AU931" i="5"/>
  <c r="AU1806" i="5"/>
  <c r="AU3310" i="5"/>
  <c r="AU544" i="5"/>
  <c r="AU244" i="5"/>
  <c r="AU750" i="5"/>
  <c r="AU110" i="5"/>
  <c r="AU2798" i="5"/>
  <c r="AU297" i="5"/>
  <c r="AU3108" i="5"/>
  <c r="AU422" i="5"/>
  <c r="AU3133" i="5"/>
  <c r="AU108" i="5"/>
  <c r="AU1998" i="5"/>
  <c r="AU3017" i="5"/>
  <c r="AU787" i="5"/>
  <c r="AU747" i="5"/>
  <c r="AU831" i="5"/>
  <c r="AU3180" i="5"/>
  <c r="AU3271" i="5"/>
  <c r="AU876" i="5"/>
  <c r="AU637" i="5"/>
  <c r="AU609" i="5"/>
  <c r="AU3231" i="5"/>
  <c r="AU781" i="5"/>
  <c r="AU2058" i="5"/>
  <c r="AU204" i="5"/>
  <c r="AU157" i="5"/>
  <c r="AU2989" i="5"/>
  <c r="AU2666" i="5"/>
  <c r="AU924" i="5"/>
  <c r="AU669" i="5"/>
  <c r="AU641" i="5"/>
  <c r="AU2586" i="5"/>
  <c r="AU808" i="5"/>
  <c r="AU3140" i="5"/>
  <c r="AU3084" i="5"/>
  <c r="AU558" i="5"/>
  <c r="AU772" i="5"/>
  <c r="AU58" i="5"/>
  <c r="AU3273" i="5"/>
  <c r="AU778" i="5"/>
  <c r="AU849" i="5"/>
  <c r="AU826" i="5"/>
  <c r="AU216" i="5"/>
  <c r="AU564" i="5"/>
  <c r="AU249" i="5"/>
  <c r="AU974" i="5"/>
  <c r="AU3233" i="5"/>
  <c r="AU3212" i="5"/>
  <c r="AU944" i="5"/>
  <c r="AU531" i="5"/>
  <c r="AU573" i="5"/>
  <c r="AU3292" i="5"/>
  <c r="AU330" i="5"/>
  <c r="AU101" i="5"/>
  <c r="AU121" i="5"/>
  <c r="AU673" i="5"/>
  <c r="AU2462" i="5"/>
  <c r="AU268" i="5"/>
  <c r="AU884" i="5"/>
  <c r="AU372" i="5"/>
  <c r="AU2510" i="5"/>
  <c r="AU901" i="5"/>
  <c r="AU3260" i="5"/>
  <c r="AU447" i="5"/>
  <c r="AU666" i="5"/>
  <c r="AU699" i="5"/>
  <c r="AU738" i="5"/>
  <c r="AU2812" i="5"/>
  <c r="AU2078" i="5"/>
  <c r="AU3290" i="5"/>
  <c r="AU72" i="5"/>
  <c r="AU355" i="5"/>
  <c r="AU720" i="5"/>
  <c r="AU218" i="5"/>
  <c r="AU3277" i="5"/>
  <c r="AU745" i="5"/>
  <c r="AU927" i="5"/>
  <c r="AU707" i="5"/>
  <c r="AU1585" i="5"/>
  <c r="AU255" i="5"/>
  <c r="AU473" i="5"/>
  <c r="AU2981" i="5"/>
  <c r="AU1297" i="5"/>
  <c r="AU3325" i="5"/>
  <c r="AU234" i="5"/>
  <c r="AU906" i="5"/>
  <c r="AU2766" i="5"/>
  <c r="AU446" i="5"/>
  <c r="AU2246" i="5"/>
  <c r="AU287" i="5"/>
  <c r="AU489" i="5"/>
  <c r="AU3045" i="5"/>
  <c r="AU2302" i="5"/>
  <c r="AU49" i="5"/>
  <c r="AU250" i="5"/>
  <c r="AU2110" i="5"/>
  <c r="AU453" i="5"/>
  <c r="AU1553" i="5"/>
  <c r="AU3232" i="5"/>
  <c r="AU2186" i="5"/>
  <c r="AU817" i="5"/>
  <c r="AU414" i="5"/>
  <c r="AU441" i="5"/>
  <c r="AU949" i="5"/>
  <c r="AU1674" i="5"/>
  <c r="AU504" i="5"/>
  <c r="AU344" i="5"/>
  <c r="AU589" i="5"/>
  <c r="AU3241" i="5"/>
  <c r="AU3052" i="5"/>
  <c r="AU100" i="5"/>
  <c r="AU3257" i="5"/>
  <c r="AU522" i="5"/>
  <c r="AU694" i="5"/>
  <c r="AU688" i="5"/>
  <c r="AU583" i="5"/>
  <c r="AU363" i="5"/>
  <c r="AU449" i="5"/>
  <c r="AU496" i="5"/>
  <c r="AU228" i="5"/>
  <c r="AU969" i="5"/>
  <c r="AU141" i="5"/>
  <c r="AU2081" i="5"/>
  <c r="AU1893" i="5"/>
  <c r="AU87" i="5"/>
  <c r="AU3065" i="5"/>
  <c r="AU935" i="5"/>
  <c r="AU362" i="5"/>
  <c r="AU484" i="5"/>
  <c r="AU598" i="5"/>
  <c r="AU323" i="5"/>
  <c r="AU2574" i="5"/>
  <c r="AU2988" i="5"/>
  <c r="AU942" i="5"/>
  <c r="AU2491" i="5"/>
  <c r="AU690" i="5"/>
  <c r="AU482" i="5"/>
  <c r="AU267" i="5"/>
  <c r="AU3328" i="5"/>
  <c r="AU353" i="5"/>
  <c r="AU1489" i="5"/>
  <c r="AU863" i="5"/>
  <c r="AU517" i="5"/>
  <c r="AU3270" i="5"/>
  <c r="AU2619" i="5"/>
  <c r="AU754" i="5"/>
  <c r="AU518" i="5"/>
  <c r="AU283" i="5"/>
  <c r="AU335" i="5"/>
  <c r="AU368" i="5"/>
  <c r="AU276" i="5"/>
  <c r="AU493" i="5"/>
  <c r="AU595" i="5"/>
  <c r="AU1902" i="5"/>
  <c r="AU721" i="5"/>
  <c r="AU448" i="5"/>
  <c r="AU629" i="5"/>
  <c r="AU214" i="5"/>
  <c r="AU304" i="5"/>
  <c r="AU290" i="5"/>
  <c r="AU2414" i="5"/>
  <c r="AU2570" i="5"/>
  <c r="AU779" i="5"/>
  <c r="AU751" i="5"/>
  <c r="AU958" i="5"/>
  <c r="AU773" i="5"/>
  <c r="AU908" i="5"/>
  <c r="AU246" i="5"/>
  <c r="AU320" i="5"/>
  <c r="AU306" i="5"/>
  <c r="AU2837" i="5"/>
  <c r="AU3263" i="5"/>
  <c r="AU805" i="5"/>
  <c r="AU406" i="5"/>
  <c r="AU957" i="5"/>
  <c r="AU259" i="5"/>
  <c r="AU709" i="5"/>
  <c r="AU3208" i="5"/>
  <c r="AU833" i="5"/>
  <c r="AU532" i="5"/>
  <c r="AU844" i="5"/>
  <c r="AU71" i="5"/>
  <c r="AU2977" i="5"/>
  <c r="AU3252" i="5"/>
  <c r="AU307" i="5"/>
  <c r="AU140" i="5"/>
  <c r="AU129" i="5"/>
  <c r="AU278" i="5"/>
  <c r="AU386" i="5"/>
  <c r="AU2506" i="5"/>
  <c r="AU169" i="5"/>
  <c r="AU2378" i="5"/>
  <c r="AU535" i="5"/>
  <c r="AU2062" i="5"/>
  <c r="AU404" i="5"/>
  <c r="AU941" i="5"/>
  <c r="AU882" i="5"/>
  <c r="AU2925" i="5"/>
  <c r="AU749" i="5"/>
  <c r="AU416" i="5"/>
  <c r="AU260" i="5"/>
  <c r="AU206" i="5"/>
  <c r="AU915" i="5"/>
  <c r="AU921" i="5"/>
  <c r="AU459" i="5"/>
  <c r="AU431" i="5"/>
  <c r="AU525" i="5"/>
  <c r="AU3269" i="5"/>
  <c r="AU2494" i="5"/>
  <c r="AU547" i="5"/>
  <c r="AU2522" i="5"/>
  <c r="AU238" i="5"/>
  <c r="AU390" i="5"/>
  <c r="AU967" i="5"/>
  <c r="AU475" i="5"/>
  <c r="AU463" i="5"/>
  <c r="AU557" i="5"/>
  <c r="AU163" i="5"/>
  <c r="AU236" i="5"/>
  <c r="AU2542" i="5"/>
  <c r="AU789" i="5"/>
  <c r="AU1838" i="5"/>
  <c r="AU528" i="5"/>
  <c r="AU109" i="5"/>
  <c r="AU439" i="5"/>
  <c r="AU748" i="5"/>
  <c r="AU3033" i="5"/>
  <c r="AU3117" i="5"/>
  <c r="AU3165" i="5"/>
  <c r="AU868" i="5"/>
  <c r="AU976" i="5"/>
  <c r="AU735" i="5"/>
  <c r="AU516" i="5"/>
  <c r="AU766" i="5"/>
  <c r="AU313" i="5"/>
  <c r="AU520" i="5"/>
  <c r="AU74" i="5"/>
  <c r="AU196" i="5"/>
  <c r="AU2190" i="5"/>
  <c r="AU455" i="5"/>
  <c r="AU764" i="5"/>
  <c r="AU628" i="5"/>
  <c r="AU723" i="5"/>
  <c r="AU966" i="5"/>
  <c r="AU348" i="5"/>
  <c r="AU2000" i="5"/>
  <c r="AU3304" i="5"/>
  <c r="AU631" i="5"/>
  <c r="AU3036" i="5"/>
  <c r="AU3009" i="5"/>
  <c r="AU231" i="5"/>
  <c r="AU3298" i="5"/>
  <c r="AU540" i="5"/>
  <c r="AU570" i="5"/>
  <c r="AU90" i="5"/>
  <c r="AU925" i="5"/>
  <c r="AU173" i="5"/>
  <c r="AU119" i="5"/>
  <c r="AU3129" i="5"/>
  <c r="AU366" i="5"/>
  <c r="AU426" i="5"/>
  <c r="AU551" i="5"/>
  <c r="AU630" i="5"/>
  <c r="AU339" i="5"/>
  <c r="AU2126" i="5"/>
  <c r="AU374" i="5"/>
  <c r="AU333" i="5"/>
  <c r="AU151" i="5"/>
  <c r="AU3193" i="5"/>
  <c r="AU430" i="5"/>
  <c r="AU490" i="5"/>
  <c r="AU536" i="5"/>
  <c r="AU2913" i="5"/>
  <c r="AU3307" i="5"/>
  <c r="AU3205" i="5"/>
  <c r="AU445" i="5"/>
  <c r="AU1662" i="5"/>
  <c r="AU739" i="5"/>
  <c r="AU788" i="5"/>
  <c r="AU2964" i="5"/>
  <c r="AU424" i="5"/>
  <c r="AU635" i="5"/>
  <c r="AU75" i="5"/>
  <c r="AU806" i="5"/>
  <c r="AU161" i="5"/>
  <c r="AU147" i="5"/>
  <c r="AU1854" i="5"/>
  <c r="AU382" i="5"/>
  <c r="AU671" i="5"/>
  <c r="AU3092" i="5"/>
  <c r="AU521" i="5"/>
  <c r="AU667" i="5"/>
  <c r="AU91" i="5"/>
  <c r="AU892" i="5"/>
  <c r="AU177" i="5"/>
  <c r="AU291" i="5"/>
  <c r="AU3145" i="5"/>
  <c r="AU722" i="5"/>
  <c r="AU703" i="5"/>
  <c r="AU99" i="5"/>
  <c r="AU2638" i="5"/>
  <c r="AU365" i="5"/>
  <c r="AU2758" i="5"/>
  <c r="AU2334" i="5"/>
  <c r="AU2030" i="5"/>
  <c r="AU977" i="5"/>
  <c r="AU3001" i="5"/>
  <c r="AU827" i="5"/>
  <c r="AU566" i="5"/>
  <c r="AU180" i="5"/>
  <c r="AU269" i="5"/>
  <c r="AU848" i="5"/>
  <c r="AU272" i="5"/>
  <c r="AU326" i="5"/>
  <c r="AU715" i="5"/>
  <c r="AU352" i="5"/>
  <c r="AU972" i="5"/>
  <c r="AU887" i="5"/>
  <c r="AU850" i="5"/>
  <c r="AU1726" i="5"/>
  <c r="AU3245" i="5"/>
  <c r="AU181" i="5"/>
  <c r="AU741" i="5"/>
  <c r="AU1950" i="5"/>
  <c r="AU2698" i="5"/>
  <c r="AU812" i="5"/>
  <c r="AU105" i="5"/>
  <c r="AU770" i="5"/>
  <c r="AU2430" i="5"/>
  <c r="AU2206" i="5"/>
  <c r="AU506" i="5"/>
  <c r="AU500" i="5"/>
  <c r="AU450" i="5"/>
  <c r="AU683" i="5"/>
  <c r="AU634" i="5"/>
  <c r="AU69" i="5"/>
  <c r="AU644" i="5"/>
  <c r="AU1473" i="5"/>
  <c r="AU171" i="5"/>
  <c r="AU52" i="5"/>
  <c r="AU2916" i="5"/>
  <c r="AU356" i="5"/>
  <c r="AU470" i="5"/>
  <c r="AU767" i="5"/>
  <c r="AU877" i="5"/>
  <c r="AU3314" i="5"/>
  <c r="AU3224" i="5"/>
  <c r="AU676" i="5"/>
  <c r="AU3220" i="5"/>
  <c r="AU322" i="5"/>
  <c r="AU807" i="5"/>
  <c r="AU2948" i="5"/>
  <c r="AU349" i="5"/>
  <c r="AU622" i="5"/>
  <c r="AU962" i="5"/>
  <c r="AU2090" i="5"/>
  <c r="AU836" i="5"/>
  <c r="AU434" i="5"/>
</calcChain>
</file>

<file path=xl/sharedStrings.xml><?xml version="1.0" encoding="utf-8"?>
<sst xmlns="http://schemas.openxmlformats.org/spreadsheetml/2006/main" count="78872" uniqueCount="5513">
  <si>
    <t>材料副本3小怪</t>
  </si>
  <si>
    <t>材料副本4小怪</t>
  </si>
  <si>
    <t>材料副本5小怪</t>
  </si>
  <si>
    <t>材料副本6小怪</t>
  </si>
  <si>
    <t>材料副本7小怪</t>
  </si>
  <si>
    <t>材料副本8小怪</t>
  </si>
  <si>
    <t>材料副本9小怪</t>
  </si>
  <si>
    <t>材料副本10小怪</t>
  </si>
  <si>
    <t>材料副本11小怪</t>
  </si>
  <si>
    <t>材料副本12小怪</t>
  </si>
  <si>
    <t>材料副本13小怪</t>
  </si>
  <si>
    <t>材料副本14小怪</t>
  </si>
  <si>
    <t>材料副本2boss</t>
  </si>
  <si>
    <t>材料副本3boss</t>
  </si>
  <si>
    <t>材料副本4boss</t>
  </si>
  <si>
    <t>材料副本5boss</t>
  </si>
  <si>
    <t>材料副本6boss</t>
  </si>
  <si>
    <t>材料副本7boss</t>
  </si>
  <si>
    <t>材料副本8boss</t>
  </si>
  <si>
    <t>材料副本9boss</t>
  </si>
  <si>
    <t>材料副本10boss</t>
  </si>
  <si>
    <t>材料副本11boss</t>
  </si>
  <si>
    <t>材料副本12boss</t>
  </si>
  <si>
    <t>材料副本13boss</t>
  </si>
  <si>
    <t>材料副本14boss</t>
  </si>
  <si>
    <t>橙华森林1-1</t>
  </si>
  <si>
    <t>橙华森林1</t>
  </si>
  <si>
    <t>橙华森林1-2</t>
  </si>
  <si>
    <t>橙华森林1-3</t>
  </si>
  <si>
    <t>橙华森林1-4</t>
  </si>
  <si>
    <t>橙华森林1-5</t>
  </si>
  <si>
    <t>橙华森林1-6</t>
  </si>
  <si>
    <t>橙华森林1-7</t>
  </si>
  <si>
    <t>橙华森林1-8</t>
  </si>
  <si>
    <t>橙华森林1-9</t>
  </si>
  <si>
    <t>橙华森林1-10</t>
  </si>
  <si>
    <t>生死劫普通1_1小怪</t>
  </si>
  <si>
    <t>生死劫普通1_2小怪</t>
  </si>
  <si>
    <t>生死劫普通1_3小怪</t>
  </si>
  <si>
    <t>生死劫普通1_4小怪</t>
  </si>
  <si>
    <t>生死劫普通1_5小怪</t>
  </si>
  <si>
    <t>生死劫普通1_6小怪</t>
  </si>
  <si>
    <t>生死劫普通2_1小怪</t>
  </si>
  <si>
    <t>生死劫普通2_2小怪</t>
  </si>
  <si>
    <t>生死劫普通2_3小怪</t>
  </si>
  <si>
    <t>生死劫普通2_4小怪</t>
  </si>
  <si>
    <t>生死劫普通2_5小怪</t>
  </si>
  <si>
    <t>生死劫普通2_6小怪</t>
  </si>
  <si>
    <t>生死劫普通3_1小怪</t>
  </si>
  <si>
    <t>生死劫普通3_2小怪</t>
  </si>
  <si>
    <t>生死劫普通3_3小怪</t>
  </si>
  <si>
    <t>生死劫普通3_4小怪</t>
  </si>
  <si>
    <t>生死劫普通3_5小怪</t>
  </si>
  <si>
    <t>生死劫普通3_6小怪</t>
  </si>
  <si>
    <t>生死劫普通4_1小怪</t>
  </si>
  <si>
    <t>生死劫普通4_2小怪</t>
  </si>
  <si>
    <t>生死劫普通4_3小怪</t>
  </si>
  <si>
    <t>生死劫普通4_4小怪</t>
  </si>
  <si>
    <t>生死劫普通4_5小怪</t>
  </si>
  <si>
    <t>生死劫普通4_6小怪</t>
  </si>
  <si>
    <t>生死劫普通5_1小怪</t>
  </si>
  <si>
    <t>生死劫普通5_2小怪</t>
  </si>
  <si>
    <t>生死劫普通5_3小怪</t>
  </si>
  <si>
    <t>生死劫普通5_4小怪</t>
  </si>
  <si>
    <t>生死劫普通5_5小怪</t>
  </si>
  <si>
    <t>生死劫普通5_6小怪</t>
  </si>
  <si>
    <t>生死劫普通6_1小怪</t>
  </si>
  <si>
    <t>生死劫普通6_2小怪</t>
  </si>
  <si>
    <t>生死劫普通6_3小怪</t>
  </si>
  <si>
    <t>生死劫普通6_4小怪</t>
  </si>
  <si>
    <t>生死劫普通6_5小怪</t>
  </si>
  <si>
    <t>生死劫普通6_6小怪</t>
  </si>
  <si>
    <t>生死劫普通7_1小怪</t>
  </si>
  <si>
    <t>生死劫普通7_2小怪</t>
  </si>
  <si>
    <t>生死劫普通7_3小怪</t>
  </si>
  <si>
    <t>生死劫普通7_4小怪</t>
  </si>
  <si>
    <t>生死劫普通7_5小怪</t>
  </si>
  <si>
    <t>生死劫普通7_6小怪</t>
  </si>
  <si>
    <t>生死劫普通8_1小怪</t>
  </si>
  <si>
    <t>生死劫普通8_2小怪</t>
  </si>
  <si>
    <t>生死劫普通8_3小怪</t>
  </si>
  <si>
    <t>生死劫普通8_4小怪</t>
  </si>
  <si>
    <t>生死劫普通8_5小怪</t>
  </si>
  <si>
    <t>生死劫普通8_6小怪</t>
  </si>
  <si>
    <t>生死劫普通9_1小怪</t>
  </si>
  <si>
    <t>生死劫普通9_2小怪</t>
  </si>
  <si>
    <t>生死劫普通9_3小怪</t>
  </si>
  <si>
    <t>生死劫普通9_4小怪</t>
  </si>
  <si>
    <t>生死劫普通9_5小怪</t>
  </si>
  <si>
    <t>生死劫普通9_6小怪</t>
  </si>
  <si>
    <t>生死劫普通boss1-2</t>
  </si>
  <si>
    <t>生死劫普通boss1-3</t>
  </si>
  <si>
    <t>生死劫普通boss1-4</t>
  </si>
  <si>
    <t>生死劫普通boss1-5</t>
  </si>
  <si>
    <t>生死劫普通boss1-6</t>
  </si>
  <si>
    <t>生死劫普通boss7-1</t>
  </si>
  <si>
    <t>生死劫普通boss7-2</t>
  </si>
  <si>
    <t>生死劫普通boss7-3</t>
  </si>
  <si>
    <t>生死劫普通boss7-4</t>
  </si>
  <si>
    <t>生死劫普通boss7-5</t>
  </si>
  <si>
    <t>生死劫普通boss7-6</t>
  </si>
  <si>
    <t>生死劫普通boss8-1</t>
  </si>
  <si>
    <t>生死劫普通boss8-2</t>
  </si>
  <si>
    <t>生死劫普通boss8-3</t>
  </si>
  <si>
    <t>生死劫普通boss8-4</t>
  </si>
  <si>
    <t>生死劫普通boss8-5</t>
  </si>
  <si>
    <t>生死劫普通boss8-6</t>
  </si>
  <si>
    <t>生死劫普通boss9-1</t>
  </si>
  <si>
    <t>生死劫普通boss9-2</t>
  </si>
  <si>
    <t>生死劫普通boss9-3</t>
  </si>
  <si>
    <t>生死劫普通boss9-4</t>
  </si>
  <si>
    <t>生死劫普通boss9-5</t>
  </si>
  <si>
    <t>生死劫普通boss9-6</t>
  </si>
  <si>
    <t>白象王小怪10</t>
  </si>
  <si>
    <t>白象王小怪9</t>
  </si>
  <si>
    <t>白象王小怪8</t>
  </si>
  <si>
    <t>白象王小怪7</t>
  </si>
  <si>
    <t>白象王小怪6</t>
  </si>
  <si>
    <t>白象王小怪5</t>
  </si>
  <si>
    <t>白象王小怪4</t>
  </si>
  <si>
    <t>白象王小怪3</t>
  </si>
  <si>
    <t>白象王小怪2</t>
  </si>
  <si>
    <t>白象王小怪1</t>
  </si>
  <si>
    <t>仙鹤小怪10</t>
  </si>
  <si>
    <t>仙鹤小怪9</t>
  </si>
  <si>
    <t>仙鹤小怪8</t>
  </si>
  <si>
    <t>仙鹤小怪7</t>
  </si>
  <si>
    <t>仙鹤小怪6</t>
  </si>
  <si>
    <t>仙鹤小怪5</t>
  </si>
  <si>
    <t>仙鹤小怪4</t>
  </si>
  <si>
    <t>仙鹤小怪3</t>
  </si>
  <si>
    <t>仙鹤小怪2</t>
  </si>
  <si>
    <t>仙鹤小怪1</t>
  </si>
  <si>
    <t>猪八戒小怪10</t>
  </si>
  <si>
    <t>猪八戒小怪9</t>
  </si>
  <si>
    <t>猪八戒小怪8</t>
  </si>
  <si>
    <t>猪八戒小怪7</t>
  </si>
  <si>
    <t>猪八戒小怪6</t>
  </si>
  <si>
    <t>猪八戒小怪5</t>
  </si>
  <si>
    <t>猪八戒小怪4</t>
  </si>
  <si>
    <t>猪八戒小怪3</t>
  </si>
  <si>
    <t>猪八戒小怪2</t>
  </si>
  <si>
    <t>猪八戒小怪1</t>
  </si>
  <si>
    <t>红孩儿小怪10</t>
  </si>
  <si>
    <t>红孩儿小怪9</t>
  </si>
  <si>
    <t>红孩儿小怪8</t>
  </si>
  <si>
    <t>红孩儿小怪7</t>
  </si>
  <si>
    <t>红孩儿小怪6</t>
  </si>
  <si>
    <t>红孩儿小怪5</t>
  </si>
  <si>
    <t>红孩儿小怪4</t>
  </si>
  <si>
    <t>红孩儿小怪3</t>
  </si>
  <si>
    <t>红孩儿小怪2</t>
  </si>
  <si>
    <t>红孩儿小怪1</t>
  </si>
  <si>
    <t>龙王小怪10</t>
  </si>
  <si>
    <t>龙王小怪9</t>
  </si>
  <si>
    <t>龙王小怪8</t>
  </si>
  <si>
    <t>龙王小怪7</t>
  </si>
  <si>
    <t>龙王小怪6</t>
  </si>
  <si>
    <t>龙王小怪5</t>
  </si>
  <si>
    <t>龙王小怪4</t>
  </si>
  <si>
    <t>龙王小怪3</t>
  </si>
  <si>
    <t>龙王小怪2</t>
  </si>
  <si>
    <t>龙王小怪1</t>
  </si>
  <si>
    <t>熊猫大侠boss1</t>
  </si>
  <si>
    <t>熊猫大侠boss2</t>
  </si>
  <si>
    <t>熊猫大侠boss3</t>
  </si>
  <si>
    <t>熊猫大侠boss4</t>
  </si>
  <si>
    <t>熊猫大侠boss5</t>
  </si>
  <si>
    <t>熊猫大侠boss6</t>
  </si>
  <si>
    <t>熊猫大侠boss7</t>
  </si>
  <si>
    <t>熊猫大侠boss8</t>
  </si>
  <si>
    <t>熊猫大侠boss9</t>
  </si>
  <si>
    <t>熊猫大侠boss10</t>
  </si>
  <si>
    <t>龙王boss1</t>
  </si>
  <si>
    <t>龙王boss2</t>
  </si>
  <si>
    <t>龙王boss3</t>
  </si>
  <si>
    <t>龙王boss4</t>
  </si>
  <si>
    <t>龙王boss5</t>
  </si>
  <si>
    <t>龙王boss6</t>
  </si>
  <si>
    <t>龙王boss7</t>
  </si>
  <si>
    <t>龙王boss8</t>
  </si>
  <si>
    <t>龙王boss9</t>
  </si>
  <si>
    <t>龙王boss10</t>
  </si>
  <si>
    <t>红孩儿boss1</t>
  </si>
  <si>
    <t>红孩儿boss2</t>
  </si>
  <si>
    <t>红孩儿boss3</t>
  </si>
  <si>
    <t>红孩儿boss4</t>
  </si>
  <si>
    <t>红孩儿boss5</t>
  </si>
  <si>
    <t>红孩儿boss6</t>
  </si>
  <si>
    <t>红孩儿boss7</t>
  </si>
  <si>
    <t>红孩儿boss8</t>
  </si>
  <si>
    <t>红孩儿boss9</t>
  </si>
  <si>
    <t>红孩儿boss10</t>
  </si>
  <si>
    <t>猪八戒boss1</t>
  </si>
  <si>
    <t>猪八戒boss2</t>
  </si>
  <si>
    <t>猪八戒boss3</t>
  </si>
  <si>
    <t>猪八戒boss4</t>
  </si>
  <si>
    <t>猪八戒boss5</t>
  </si>
  <si>
    <t>猪八戒boss6</t>
  </si>
  <si>
    <t>猪八戒boss7</t>
  </si>
  <si>
    <t>猪八戒boss8</t>
  </si>
  <si>
    <t>猪八戒boss9</t>
  </si>
  <si>
    <t>猪八戒boss10</t>
  </si>
  <si>
    <t>仙鹤boss1</t>
  </si>
  <si>
    <t>仙鹤boss2</t>
  </si>
  <si>
    <t>仙鹤boss3</t>
  </si>
  <si>
    <t>仙鹤boss4</t>
  </si>
  <si>
    <t>仙鹤boss5</t>
  </si>
  <si>
    <t>仙鹤boss6</t>
  </si>
  <si>
    <t>仙鹤boss7</t>
  </si>
  <si>
    <t>仙鹤boss8</t>
  </si>
  <si>
    <t>仙鹤boss9</t>
  </si>
  <si>
    <t>仙鹤boss10</t>
  </si>
  <si>
    <t>白象王boss1</t>
  </si>
  <si>
    <t>白象王boss2</t>
  </si>
  <si>
    <t>白象王boss3</t>
  </si>
  <si>
    <t>白象王boss4</t>
  </si>
  <si>
    <t>白象王boss5</t>
  </si>
  <si>
    <t>白象王boss6</t>
  </si>
  <si>
    <t>白象王boss7</t>
  </si>
  <si>
    <t>白象王boss8</t>
  </si>
  <si>
    <t>白象王boss9</t>
  </si>
  <si>
    <t>白象王boss10</t>
  </si>
  <si>
    <t>材料副本1小怪</t>
  </si>
  <si>
    <t>材料副本2小怪</t>
  </si>
  <si>
    <t>个人boss小怪</t>
  </si>
  <si>
    <t>全民前排小怪</t>
  </si>
  <si>
    <t>全民后排小怪</t>
  </si>
  <si>
    <t>小雷音寺小怪</t>
  </si>
  <si>
    <t>天庭试炼小怪</t>
  </si>
  <si>
    <t>龙王宝藏小怪</t>
  </si>
  <si>
    <t>材料副本1boss</t>
  </si>
  <si>
    <t>个人boss-BOSS</t>
  </si>
  <si>
    <t>全民boss</t>
  </si>
  <si>
    <t>熊猫大侠小怪1</t>
  </si>
  <si>
    <t>熊猫大侠小怪2</t>
  </si>
  <si>
    <t>熊猫大侠小怪3</t>
  </si>
  <si>
    <t>熊猫大侠小怪4</t>
  </si>
  <si>
    <t>熊猫大侠小怪5</t>
  </si>
  <si>
    <t>熊猫大侠小怪6</t>
  </si>
  <si>
    <t>熊猫大侠小怪7</t>
  </si>
  <si>
    <t>熊猫大侠小怪8</t>
  </si>
  <si>
    <t>熊猫大侠小怪9</t>
  </si>
  <si>
    <t>熊猫大侠小怪10</t>
  </si>
  <si>
    <t>生死劫普通boss1-1</t>
  </si>
  <si>
    <t>生死劫普通boss2-1</t>
  </si>
  <si>
    <t>生死劫普通boss2-2</t>
  </si>
  <si>
    <t>生死劫普通boss2-3</t>
  </si>
  <si>
    <t>生死劫普通boss2-4</t>
  </si>
  <si>
    <t>生死劫普通boss2-5</t>
  </si>
  <si>
    <t>生死劫普通boss2-6</t>
  </si>
  <si>
    <t>生死劫普通boss3-1</t>
  </si>
  <si>
    <t>生死劫普通boss3-2</t>
  </si>
  <si>
    <t>生死劫普通boss3-3</t>
  </si>
  <si>
    <t>生死劫普通boss3-4</t>
  </si>
  <si>
    <t>生死劫普通boss3-5</t>
  </si>
  <si>
    <t>生死劫普通boss3-6</t>
  </si>
  <si>
    <t>生死劫普通boss4-1</t>
  </si>
  <si>
    <t>生死劫普通boss4-2</t>
  </si>
  <si>
    <t>生死劫普通boss4-3</t>
  </si>
  <si>
    <t>生死劫普通boss4-4</t>
  </si>
  <si>
    <t>生死劫普通boss4-5</t>
  </si>
  <si>
    <t>生死劫普通boss4-6</t>
  </si>
  <si>
    <t>生死劫普通boss5-1</t>
  </si>
  <si>
    <t>生死劫普通boss5-2</t>
  </si>
  <si>
    <t>生死劫普通boss5-3</t>
  </si>
  <si>
    <t>生死劫普通boss5-4</t>
  </si>
  <si>
    <t>生死劫普通boss5-5</t>
  </si>
  <si>
    <t>生死劫普通boss5-6</t>
  </si>
  <si>
    <t>生死劫普通boss6-1</t>
  </si>
  <si>
    <t>生死劫普通boss6-2</t>
  </si>
  <si>
    <t>生死劫普通boss6-3</t>
  </si>
  <si>
    <t>生死劫普通boss6-4</t>
  </si>
  <si>
    <t>生死劫普通boss6-5</t>
  </si>
  <si>
    <t>生死劫普通boss6-6</t>
  </si>
  <si>
    <t>未白镇1</t>
  </si>
  <si>
    <t>未白镇1-2</t>
  </si>
  <si>
    <t>未白镇1-3</t>
  </si>
  <si>
    <t>未白镇1-4</t>
  </si>
  <si>
    <t>未白镇1-5</t>
  </si>
  <si>
    <t>未白镇1-6</t>
  </si>
  <si>
    <t>未白镇1-7</t>
  </si>
  <si>
    <t>未白镇1-8</t>
  </si>
  <si>
    <t>未白镇1-9</t>
  </si>
  <si>
    <t>未白镇1-10</t>
  </si>
  <si>
    <t>橙华市1</t>
  </si>
  <si>
    <t>橙华市2</t>
  </si>
  <si>
    <t>橙华市1-1</t>
  </si>
  <si>
    <t>橙华市1-2</t>
  </si>
  <si>
    <t>橙华市1-3</t>
  </si>
  <si>
    <t>橙华市1-4</t>
  </si>
  <si>
    <t>橙华市1-5</t>
  </si>
  <si>
    <t>橙华市1-6</t>
  </si>
  <si>
    <t>橙华市1-7</t>
  </si>
  <si>
    <t>橙华市1-8</t>
  </si>
  <si>
    <t>橙华市1-9</t>
  </si>
  <si>
    <t>橙华市1-10</t>
  </si>
  <si>
    <t>橙华市2-1</t>
  </si>
  <si>
    <t>橙华市2-2</t>
  </si>
  <si>
    <t>橙华市2-3</t>
  </si>
  <si>
    <t>橙华市2-4</t>
  </si>
  <si>
    <t>橙华市2-5</t>
  </si>
  <si>
    <t>橙华市2-6</t>
  </si>
  <si>
    <t>橙华市2-7</t>
  </si>
  <si>
    <t>橙华市2-8</t>
  </si>
  <si>
    <t>橙华市2-9</t>
  </si>
  <si>
    <t>橙华市2-10</t>
  </si>
  <si>
    <t>卡娜兹市郊1</t>
  </si>
  <si>
    <t>卡娜兹市郊2</t>
  </si>
  <si>
    <t>卡娜兹市郊3</t>
  </si>
  <si>
    <t>卡娜兹市郊1-1</t>
  </si>
  <si>
    <t>卡娜兹市郊1-2</t>
  </si>
  <si>
    <t>卡娜兹市郊1-3</t>
  </si>
  <si>
    <t>卡娜兹市郊1-4</t>
  </si>
  <si>
    <t>卡娜兹市郊1-5</t>
  </si>
  <si>
    <t>卡娜兹市郊1-6</t>
  </si>
  <si>
    <t>卡娜兹市郊1-7</t>
  </si>
  <si>
    <t>卡娜兹市郊1-8</t>
  </si>
  <si>
    <t>卡娜兹市郊1-9</t>
  </si>
  <si>
    <t>卡娜兹市郊1-10</t>
  </si>
  <si>
    <t>卡娜兹市郊2-1</t>
  </si>
  <si>
    <t>卡娜兹市郊2-2</t>
  </si>
  <si>
    <t>卡娜兹市郊2-3</t>
  </si>
  <si>
    <t>卡娜兹市郊2-4</t>
  </si>
  <si>
    <t>卡娜兹市郊2-5</t>
  </si>
  <si>
    <t>卡娜兹市郊2-6</t>
  </si>
  <si>
    <t>卡娜兹市郊2-7</t>
  </si>
  <si>
    <t>卡娜兹市郊2-8</t>
  </si>
  <si>
    <t>卡娜兹市郊2-9</t>
  </si>
  <si>
    <t>卡娜兹市郊2-10</t>
  </si>
  <si>
    <t>卡娜兹市郊3-1</t>
  </si>
  <si>
    <t>卡娜兹市郊3-2</t>
  </si>
  <si>
    <t>卡娜兹市郊3-3</t>
  </si>
  <si>
    <t>卡娜兹市郊3-4</t>
  </si>
  <si>
    <t>卡娜兹市郊3-5</t>
  </si>
  <si>
    <t>卡娜兹市郊3-6</t>
  </si>
  <si>
    <t>卡娜兹市郊3-7</t>
  </si>
  <si>
    <t>卡娜兹市郊3-8</t>
  </si>
  <si>
    <t>卡娜兹市郊3-9</t>
  </si>
  <si>
    <t>卡娜兹市郊3-10</t>
  </si>
  <si>
    <t>卡娜兹市1</t>
  </si>
  <si>
    <t>卡娜兹市2</t>
  </si>
  <si>
    <t>卡娜兹市3</t>
  </si>
  <si>
    <t>卡娜兹市1-1</t>
  </si>
  <si>
    <t>卡娜兹市1-2</t>
  </si>
  <si>
    <t>卡娜兹市1-3</t>
  </si>
  <si>
    <t>卡娜兹市1-4</t>
  </si>
  <si>
    <t>卡娜兹市1-5</t>
  </si>
  <si>
    <t>卡娜兹市1-6</t>
  </si>
  <si>
    <t>卡娜兹市1-7</t>
  </si>
  <si>
    <t>卡娜兹市1-8</t>
  </si>
  <si>
    <t>卡娜兹市1-9</t>
  </si>
  <si>
    <t>卡娜兹市1-10</t>
  </si>
  <si>
    <t>卡娜兹市2-1</t>
  </si>
  <si>
    <t>卡娜兹市2-2</t>
  </si>
  <si>
    <t>卡娜兹市2-3</t>
  </si>
  <si>
    <t>卡娜兹市2-4</t>
  </si>
  <si>
    <t>卡娜兹市2-5</t>
  </si>
  <si>
    <t>卡娜兹市2-6</t>
  </si>
  <si>
    <t>卡娜兹市2-7</t>
  </si>
  <si>
    <t>卡娜兹市2-8</t>
  </si>
  <si>
    <t>卡娜兹市2-9</t>
  </si>
  <si>
    <t>卡娜兹市2-10</t>
  </si>
  <si>
    <t>卡娜兹市3-1</t>
  </si>
  <si>
    <t>卡娜兹市3-2</t>
  </si>
  <si>
    <t>卡娜兹市3-3</t>
  </si>
  <si>
    <t>卡娜兹市3-4</t>
  </si>
  <si>
    <t>卡娜兹市3-5</t>
  </si>
  <si>
    <t>卡娜兹市3-6</t>
  </si>
  <si>
    <t>卡娜兹市3-7</t>
  </si>
  <si>
    <t>卡娜兹市3-8</t>
  </si>
  <si>
    <t>卡娜兹市3-9</t>
  </si>
  <si>
    <t>卡娜兹市3-10</t>
  </si>
  <si>
    <t>哈奇小层1</t>
  </si>
  <si>
    <t>哈奇小层2</t>
  </si>
  <si>
    <t>哈奇小层3</t>
  </si>
  <si>
    <t>哈奇小层1-1</t>
  </si>
  <si>
    <t>哈奇小层1-2</t>
  </si>
  <si>
    <t>哈奇小层1-3</t>
  </si>
  <si>
    <t>哈奇小层1-4</t>
  </si>
  <si>
    <t>哈奇小层1-5</t>
  </si>
  <si>
    <t>哈奇小层1-6</t>
  </si>
  <si>
    <t>哈奇小层1-7</t>
  </si>
  <si>
    <t>哈奇小层1-8</t>
  </si>
  <si>
    <t>哈奇小层1-9</t>
  </si>
  <si>
    <t>哈奇小层1-10</t>
  </si>
  <si>
    <t>哈奇小层2-1</t>
  </si>
  <si>
    <t>哈奇小层2-2</t>
  </si>
  <si>
    <t>哈奇小层2-3</t>
  </si>
  <si>
    <t>哈奇小层2-4</t>
  </si>
  <si>
    <t>哈奇小层2-5</t>
  </si>
  <si>
    <t>哈奇小层2-6</t>
  </si>
  <si>
    <t>哈奇小层2-7</t>
  </si>
  <si>
    <t>哈奇小层2-8</t>
  </si>
  <si>
    <t>哈奇小层2-9</t>
  </si>
  <si>
    <t>哈奇小层2-10</t>
  </si>
  <si>
    <t>哈奇小层3-1</t>
  </si>
  <si>
    <t>哈奇小层3-2</t>
  </si>
  <si>
    <t>哈奇小层3-3</t>
  </si>
  <si>
    <t>哈奇小层3-4</t>
  </si>
  <si>
    <t>哈奇小层3-5</t>
  </si>
  <si>
    <t>哈奇小层3-6</t>
  </si>
  <si>
    <t>哈奇小层3-7</t>
  </si>
  <si>
    <t>哈奇小层3-8</t>
  </si>
  <si>
    <t>哈奇小层3-9</t>
  </si>
  <si>
    <t>哈奇小层3-10</t>
  </si>
  <si>
    <t>凯那海滩1</t>
  </si>
  <si>
    <t>凯那海滩2</t>
  </si>
  <si>
    <t>凯那海滩3</t>
  </si>
  <si>
    <t>凯那海滩4</t>
  </si>
  <si>
    <t>凯那海滩5</t>
  </si>
  <si>
    <t>凯那海滩1-1</t>
  </si>
  <si>
    <t>凯那海滩1-2</t>
  </si>
  <si>
    <t>凯那海滩1-3</t>
  </si>
  <si>
    <t>凯那海滩1-4</t>
  </si>
  <si>
    <t>凯那海滩1-5</t>
  </si>
  <si>
    <t>凯那海滩1-6</t>
  </si>
  <si>
    <t>凯那海滩1-7</t>
  </si>
  <si>
    <t>凯那海滩1-8</t>
  </si>
  <si>
    <t>凯那海滩1-9</t>
  </si>
  <si>
    <t>凯那海滩1-10</t>
  </si>
  <si>
    <t>凯那海滩2-1</t>
  </si>
  <si>
    <t>凯那海滩2-2</t>
  </si>
  <si>
    <t>凯那海滩2-3</t>
  </si>
  <si>
    <t>凯那海滩2-4</t>
  </si>
  <si>
    <t>凯那海滩2-5</t>
  </si>
  <si>
    <t>凯那海滩2-6</t>
  </si>
  <si>
    <t>凯那海滩2-7</t>
  </si>
  <si>
    <t>凯那海滩2-8</t>
  </si>
  <si>
    <t>凯那海滩2-9</t>
  </si>
  <si>
    <t>凯那海滩2-10</t>
  </si>
  <si>
    <t>凯那海滩3-1</t>
  </si>
  <si>
    <t>凯那海滩3-2</t>
  </si>
  <si>
    <t>凯那海滩3-3</t>
  </si>
  <si>
    <t>凯那海滩3-4</t>
  </si>
  <si>
    <t>凯那海滩3-5</t>
  </si>
  <si>
    <t>凯那海滩3-6</t>
  </si>
  <si>
    <t>凯那海滩3-7</t>
  </si>
  <si>
    <t>凯那海滩3-8</t>
  </si>
  <si>
    <t>凯那海滩3-9</t>
  </si>
  <si>
    <t>凯那海滩3-10</t>
  </si>
  <si>
    <t>凯那海滩4-1</t>
  </si>
  <si>
    <t>凯那海滩4-2</t>
  </si>
  <si>
    <t>凯那海滩4-3</t>
  </si>
  <si>
    <t>凯那海滩4-4</t>
  </si>
  <si>
    <t>凯那海滩4-5</t>
  </si>
  <si>
    <t>凯那海滩4-6</t>
  </si>
  <si>
    <t>凯那海滩4-7</t>
  </si>
  <si>
    <t>凯那海滩4-8</t>
  </si>
  <si>
    <t>凯那海滩4-9</t>
  </si>
  <si>
    <t>凯那海滩4-10</t>
  </si>
  <si>
    <t>凯那海滩5-1</t>
  </si>
  <si>
    <t>凯那海滩5-2</t>
  </si>
  <si>
    <t>凯那海滩5-3</t>
  </si>
  <si>
    <t>凯那海滩5-4</t>
  </si>
  <si>
    <t>凯那海滩5-5</t>
  </si>
  <si>
    <t>凯那海滩5-6</t>
  </si>
  <si>
    <t>凯那海滩5-7</t>
  </si>
  <si>
    <t>凯那海滩5-8</t>
  </si>
  <si>
    <t>凯那海滩5-9</t>
  </si>
  <si>
    <t>凯那海滩5-10</t>
  </si>
  <si>
    <t>凯那市场1</t>
  </si>
  <si>
    <t>凯那市场2</t>
  </si>
  <si>
    <t>凯那市场3</t>
  </si>
  <si>
    <t>凯那市场4</t>
  </si>
  <si>
    <t>凯那市场5</t>
  </si>
  <si>
    <t>凯那市场1-1</t>
  </si>
  <si>
    <t>凯那市场1-2</t>
  </si>
  <si>
    <t>凯那市场1-3</t>
  </si>
  <si>
    <t>凯那市场1-4</t>
  </si>
  <si>
    <t>凯那市场1-5</t>
  </si>
  <si>
    <t>凯那市场1-6</t>
  </si>
  <si>
    <t>凯那市场1-7</t>
  </si>
  <si>
    <t>凯那市场1-8</t>
  </si>
  <si>
    <t>凯那市场1-9</t>
  </si>
  <si>
    <t>凯那市场1-10</t>
  </si>
  <si>
    <t>凯那市场2-1</t>
  </si>
  <si>
    <t>凯那市场2-2</t>
  </si>
  <si>
    <t>凯那市场2-3</t>
  </si>
  <si>
    <t>凯那市场2-4</t>
  </si>
  <si>
    <t>凯那市场2-5</t>
  </si>
  <si>
    <t>凯那市场2-6</t>
  </si>
  <si>
    <t>凯那市场2-7</t>
  </si>
  <si>
    <t>凯那市场2-8</t>
  </si>
  <si>
    <t>凯那市场2-9</t>
  </si>
  <si>
    <t>凯那市场2-10</t>
  </si>
  <si>
    <t>凯那市场3-1</t>
  </si>
  <si>
    <t>凯那市场3-2</t>
  </si>
  <si>
    <t>凯那市场3-3</t>
  </si>
  <si>
    <t>凯那市场3-4</t>
  </si>
  <si>
    <t>凯那市场3-5</t>
  </si>
  <si>
    <t>凯那市场3-6</t>
  </si>
  <si>
    <t>凯那市场3-7</t>
  </si>
  <si>
    <t>凯那市场3-8</t>
  </si>
  <si>
    <t>凯那市场3-9</t>
  </si>
  <si>
    <t>凯那市场3-10</t>
  </si>
  <si>
    <t>凯那市场4-1</t>
  </si>
  <si>
    <t>凯那市场4-2</t>
  </si>
  <si>
    <t>凯那市场4-3</t>
  </si>
  <si>
    <t>凯那市场4-4</t>
  </si>
  <si>
    <t>凯那市场4-5</t>
  </si>
  <si>
    <t>凯那市场4-6</t>
  </si>
  <si>
    <t>凯那市场4-7</t>
  </si>
  <si>
    <t>凯那市场4-8</t>
  </si>
  <si>
    <t>凯那市场4-9</t>
  </si>
  <si>
    <t>凯那市场4-10</t>
  </si>
  <si>
    <t>凯那市场5-1</t>
  </si>
  <si>
    <t>凯那市场5-2</t>
  </si>
  <si>
    <t>凯那市场5-3</t>
  </si>
  <si>
    <t>凯那市场5-4</t>
  </si>
  <si>
    <t>凯那市场5-5</t>
  </si>
  <si>
    <t>凯那市场5-6</t>
  </si>
  <si>
    <t>凯那市场5-7</t>
  </si>
  <si>
    <t>凯那市场5-8</t>
  </si>
  <si>
    <t>凯那市场5-9</t>
  </si>
  <si>
    <t>凯那市场5-10</t>
  </si>
  <si>
    <t>发电厂1</t>
  </si>
  <si>
    <t>发电厂2</t>
  </si>
  <si>
    <t>发电厂3</t>
  </si>
  <si>
    <t>发电厂4</t>
  </si>
  <si>
    <t>发电厂5</t>
  </si>
  <si>
    <t>发电厂6</t>
  </si>
  <si>
    <t>发电厂7</t>
  </si>
  <si>
    <t>发电厂8</t>
  </si>
  <si>
    <t>发电厂1-1</t>
  </si>
  <si>
    <t>发电厂1-2</t>
  </si>
  <si>
    <t>发电厂1-3</t>
  </si>
  <si>
    <t>发电厂1-4</t>
  </si>
  <si>
    <t>发电厂1-5</t>
  </si>
  <si>
    <t>发电厂1-6</t>
  </si>
  <si>
    <t>发电厂1-7</t>
  </si>
  <si>
    <t>发电厂1-8</t>
  </si>
  <si>
    <t>发电厂1-9</t>
  </si>
  <si>
    <t>发电厂1-10</t>
  </si>
  <si>
    <t>发电厂2-1</t>
  </si>
  <si>
    <t>发电厂2-2</t>
  </si>
  <si>
    <t>发电厂2-3</t>
  </si>
  <si>
    <t>发电厂2-4</t>
  </si>
  <si>
    <t>发电厂2-5</t>
  </si>
  <si>
    <t>发电厂2-6</t>
  </si>
  <si>
    <t>发电厂2-7</t>
  </si>
  <si>
    <t>发电厂2-8</t>
  </si>
  <si>
    <t>发电厂2-9</t>
  </si>
  <si>
    <t>发电厂2-10</t>
  </si>
  <si>
    <t>发电厂3-1</t>
  </si>
  <si>
    <t>发电厂3-2</t>
  </si>
  <si>
    <t>发电厂3-3</t>
  </si>
  <si>
    <t>发电厂3-4</t>
  </si>
  <si>
    <t>发电厂3-5</t>
  </si>
  <si>
    <t>发电厂3-6</t>
  </si>
  <si>
    <t>发电厂3-7</t>
  </si>
  <si>
    <t>发电厂3-8</t>
  </si>
  <si>
    <t>发电厂3-9</t>
  </si>
  <si>
    <t>发电厂3-10</t>
  </si>
  <si>
    <t>发电厂4-1</t>
  </si>
  <si>
    <t>发电厂4-2</t>
  </si>
  <si>
    <t>发电厂4-3</t>
  </si>
  <si>
    <t>发电厂4-4</t>
  </si>
  <si>
    <t>发电厂4-5</t>
  </si>
  <si>
    <t>发电厂4-6</t>
  </si>
  <si>
    <t>发电厂4-7</t>
  </si>
  <si>
    <t>发电厂4-8</t>
  </si>
  <si>
    <t>发电厂4-9</t>
  </si>
  <si>
    <t>发电厂4-10</t>
  </si>
  <si>
    <t>发电厂5-1</t>
  </si>
  <si>
    <t>发电厂5-2</t>
  </si>
  <si>
    <t>发电厂5-3</t>
  </si>
  <si>
    <t>发电厂5-4</t>
  </si>
  <si>
    <t>发电厂5-5</t>
  </si>
  <si>
    <t>发电厂5-6</t>
  </si>
  <si>
    <t>发电厂5-7</t>
  </si>
  <si>
    <t>发电厂5-8</t>
  </si>
  <si>
    <t>发电厂5-9</t>
  </si>
  <si>
    <t>发电厂5-10</t>
  </si>
  <si>
    <t>发电厂6-1</t>
  </si>
  <si>
    <t>发电厂6-2</t>
  </si>
  <si>
    <t>发电厂6-3</t>
  </si>
  <si>
    <t>发电厂6-4</t>
  </si>
  <si>
    <t>发电厂6-5</t>
  </si>
  <si>
    <t>发电厂6-6</t>
  </si>
  <si>
    <t>发电厂6-7</t>
  </si>
  <si>
    <t>发电厂6-8</t>
  </si>
  <si>
    <t>发电厂6-9</t>
  </si>
  <si>
    <t>发电厂6-10</t>
  </si>
  <si>
    <t>发电厂7-1</t>
  </si>
  <si>
    <t>发电厂7-2</t>
  </si>
  <si>
    <t>发电厂7-3</t>
  </si>
  <si>
    <t>发电厂7-4</t>
  </si>
  <si>
    <t>发电厂7-5</t>
  </si>
  <si>
    <t>发电厂7-6</t>
  </si>
  <si>
    <t>发电厂7-7</t>
  </si>
  <si>
    <t>发电厂7-8</t>
  </si>
  <si>
    <t>发电厂7-9</t>
  </si>
  <si>
    <t>发电厂7-10</t>
  </si>
  <si>
    <t>发电厂8-1</t>
  </si>
  <si>
    <t>发电厂8-2</t>
  </si>
  <si>
    <t>发电厂8-3</t>
  </si>
  <si>
    <t>发电厂8-4</t>
  </si>
  <si>
    <t>发电厂8-5</t>
  </si>
  <si>
    <t>发电厂8-6</t>
  </si>
  <si>
    <t>发电厂8-7</t>
  </si>
  <si>
    <t>发电厂8-8</t>
  </si>
  <si>
    <t>发电厂8-9</t>
  </si>
  <si>
    <t>发电厂8-10</t>
  </si>
  <si>
    <t>烟囱山1</t>
  </si>
  <si>
    <t>烟囱山2</t>
  </si>
  <si>
    <t>烟囱山3</t>
  </si>
  <si>
    <t>烟囱山4</t>
  </si>
  <si>
    <t>烟囱山5</t>
  </si>
  <si>
    <t>烟囱山6</t>
  </si>
  <si>
    <t>烟囱山7</t>
  </si>
  <si>
    <t>烟囱山8</t>
  </si>
  <si>
    <t>烟囱山1-1</t>
  </si>
  <si>
    <t>烟囱山1-2</t>
  </si>
  <si>
    <t>烟囱山1-3</t>
  </si>
  <si>
    <t>烟囱山1-4</t>
  </si>
  <si>
    <t>烟囱山1-5</t>
  </si>
  <si>
    <t>烟囱山1-6</t>
  </si>
  <si>
    <t>烟囱山1-7</t>
  </si>
  <si>
    <t>烟囱山1-8</t>
  </si>
  <si>
    <t>烟囱山1-9</t>
  </si>
  <si>
    <t>烟囱山1-10</t>
  </si>
  <si>
    <t>烟囱山2-1</t>
  </si>
  <si>
    <t>烟囱山2-2</t>
  </si>
  <si>
    <t>烟囱山2-3</t>
  </si>
  <si>
    <t>烟囱山2-4</t>
  </si>
  <si>
    <t>烟囱山2-5</t>
  </si>
  <si>
    <t>烟囱山2-6</t>
  </si>
  <si>
    <t>烟囱山2-7</t>
  </si>
  <si>
    <t>烟囱山2-8</t>
  </si>
  <si>
    <t>烟囱山2-9</t>
  </si>
  <si>
    <t>烟囱山2-10</t>
  </si>
  <si>
    <t>烟囱山3-1</t>
  </si>
  <si>
    <t>烟囱山3-2</t>
  </si>
  <si>
    <t>烟囱山3-3</t>
  </si>
  <si>
    <t>烟囱山3-4</t>
  </si>
  <si>
    <t>烟囱山3-5</t>
  </si>
  <si>
    <t>烟囱山3-6</t>
  </si>
  <si>
    <t>烟囱山3-7</t>
  </si>
  <si>
    <t>烟囱山3-8</t>
  </si>
  <si>
    <t>烟囱山3-9</t>
  </si>
  <si>
    <t>烟囱山3-10</t>
  </si>
  <si>
    <t>烟囱山4-1</t>
  </si>
  <si>
    <t>烟囱山4-2</t>
  </si>
  <si>
    <t>烟囱山4-3</t>
  </si>
  <si>
    <t>烟囱山4-4</t>
  </si>
  <si>
    <t>烟囱山4-5</t>
  </si>
  <si>
    <t>烟囱山4-6</t>
  </si>
  <si>
    <t>烟囱山4-7</t>
  </si>
  <si>
    <t>烟囱山4-8</t>
  </si>
  <si>
    <t>烟囱山4-9</t>
  </si>
  <si>
    <t>烟囱山4-10</t>
  </si>
  <si>
    <t>烟囱山5-1</t>
  </si>
  <si>
    <t>烟囱山5-2</t>
  </si>
  <si>
    <t>烟囱山5-3</t>
  </si>
  <si>
    <t>烟囱山5-4</t>
  </si>
  <si>
    <t>烟囱山5-5</t>
  </si>
  <si>
    <t>烟囱山5-6</t>
  </si>
  <si>
    <t>烟囱山5-7</t>
  </si>
  <si>
    <t>烟囱山5-8</t>
  </si>
  <si>
    <t>烟囱山5-9</t>
  </si>
  <si>
    <t>烟囱山5-10</t>
  </si>
  <si>
    <t>烟囱山6-1</t>
  </si>
  <si>
    <t>烟囱山6-2</t>
  </si>
  <si>
    <t>烟囱山6-3</t>
  </si>
  <si>
    <t>烟囱山6-4</t>
  </si>
  <si>
    <t>烟囱山6-5</t>
  </si>
  <si>
    <t>烟囱山6-6</t>
  </si>
  <si>
    <t>烟囱山6-7</t>
  </si>
  <si>
    <t>烟囱山6-8</t>
  </si>
  <si>
    <t>烟囱山6-9</t>
  </si>
  <si>
    <t>烟囱山6-10</t>
  </si>
  <si>
    <t>烟囱山7-1</t>
  </si>
  <si>
    <t>烟囱山7-2</t>
  </si>
  <si>
    <t>烟囱山7-3</t>
  </si>
  <si>
    <t>烟囱山7-4</t>
  </si>
  <si>
    <t>烟囱山7-5</t>
  </si>
  <si>
    <t>烟囱山7-6</t>
  </si>
  <si>
    <t>烟囱山7-7</t>
  </si>
  <si>
    <t>烟囱山7-8</t>
  </si>
  <si>
    <t>烟囱山7-9</t>
  </si>
  <si>
    <t>烟囱山7-10</t>
  </si>
  <si>
    <t>烟囱山8-1</t>
  </si>
  <si>
    <t>烟囱山8-2</t>
  </si>
  <si>
    <t>烟囱山8-3</t>
  </si>
  <si>
    <t>烟囱山8-4</t>
  </si>
  <si>
    <t>烟囱山8-5</t>
  </si>
  <si>
    <t>烟囱山8-6</t>
  </si>
  <si>
    <t>烟囱山8-7</t>
  </si>
  <si>
    <t>烟囱山8-8</t>
  </si>
  <si>
    <t>烟囱山8-9</t>
  </si>
  <si>
    <t>烟囱山8-10</t>
  </si>
  <si>
    <t>橙华森林2</t>
  </si>
  <si>
    <t>橙华森林2-1</t>
  </si>
  <si>
    <t>橙华森林2-2</t>
  </si>
  <si>
    <t>橙华森林2-3</t>
  </si>
  <si>
    <t>橙华森林2-4</t>
  </si>
  <si>
    <t>橙华森林2-5</t>
  </si>
  <si>
    <t>橙华森林2-6</t>
  </si>
  <si>
    <t>橙华森林2-7</t>
  </si>
  <si>
    <t>橙华森林2-8</t>
  </si>
  <si>
    <t>橙华森林2-9</t>
  </si>
  <si>
    <t>橙华森林2-10</t>
  </si>
  <si>
    <t>橙华市3</t>
  </si>
  <si>
    <t>橙华市3-1</t>
  </si>
  <si>
    <t>橙华市3-2</t>
  </si>
  <si>
    <t>橙华市3-3</t>
  </si>
  <si>
    <t>橙华市3-4</t>
  </si>
  <si>
    <t>橙华市3-5</t>
  </si>
  <si>
    <t>橙华市3-6</t>
  </si>
  <si>
    <t>橙华市3-7</t>
  </si>
  <si>
    <t>橙华市3-8</t>
  </si>
  <si>
    <t>橙华市3-9</t>
  </si>
  <si>
    <t>橙华市3-10</t>
  </si>
  <si>
    <t>哈奇小层4</t>
  </si>
  <si>
    <t>哈奇小层5</t>
  </si>
  <si>
    <t>哈奇小层4-1</t>
  </si>
  <si>
    <t>哈奇小层4-2</t>
  </si>
  <si>
    <t>哈奇小层4-3</t>
  </si>
  <si>
    <t>哈奇小层4-4</t>
  </si>
  <si>
    <t>哈奇小层4-5</t>
  </si>
  <si>
    <t>哈奇小层4-6</t>
  </si>
  <si>
    <t>哈奇小层4-7</t>
  </si>
  <si>
    <t>哈奇小层4-8</t>
  </si>
  <si>
    <t>哈奇小层4-9</t>
  </si>
  <si>
    <t>哈奇小层4-10</t>
  </si>
  <si>
    <t>哈奇小层5-1</t>
  </si>
  <si>
    <t>哈奇小层5-2</t>
  </si>
  <si>
    <t>哈奇小层5-3</t>
  </si>
  <si>
    <t>哈奇小层5-4</t>
  </si>
  <si>
    <t>哈奇小层5-5</t>
  </si>
  <si>
    <t>哈奇小层5-6</t>
  </si>
  <si>
    <t>哈奇小层5-7</t>
  </si>
  <si>
    <t>哈奇小层5-8</t>
  </si>
  <si>
    <t>哈奇小层5-9</t>
  </si>
  <si>
    <t>哈奇小层5-10</t>
  </si>
  <si>
    <t>凯那市场6</t>
  </si>
  <si>
    <t>凯那市场7</t>
  </si>
  <si>
    <t>凯那市场8</t>
  </si>
  <si>
    <t>凯那市场6-1</t>
  </si>
  <si>
    <t>凯那市场6-2</t>
  </si>
  <si>
    <t>凯那市场6-3</t>
  </si>
  <si>
    <t>凯那市场6-4</t>
  </si>
  <si>
    <t>凯那市场6-5</t>
  </si>
  <si>
    <t>凯那市场6-6</t>
  </si>
  <si>
    <t>凯那市场6-7</t>
  </si>
  <si>
    <t>凯那市场6-8</t>
  </si>
  <si>
    <t>凯那市场6-9</t>
  </si>
  <si>
    <t>凯那市场6-10</t>
  </si>
  <si>
    <t>凯那市场7-1</t>
  </si>
  <si>
    <t>凯那市场7-2</t>
  </si>
  <si>
    <t>凯那市场7-3</t>
  </si>
  <si>
    <t>凯那市场7-4</t>
  </si>
  <si>
    <t>凯那市场7-5</t>
  </si>
  <si>
    <t>凯那市场7-6</t>
  </si>
  <si>
    <t>凯那市场7-7</t>
  </si>
  <si>
    <t>凯那市场7-8</t>
  </si>
  <si>
    <t>凯那市场7-9</t>
  </si>
  <si>
    <t>凯那市场7-10</t>
  </si>
  <si>
    <t>凯那市场8-1</t>
  </si>
  <si>
    <t>凯那市场8-2</t>
  </si>
  <si>
    <t>凯那市场8-3</t>
  </si>
  <si>
    <t>凯那市场8-4</t>
  </si>
  <si>
    <t>凯那市场8-5</t>
  </si>
  <si>
    <t>凯那市场8-6</t>
  </si>
  <si>
    <t>凯那市场8-7</t>
  </si>
  <si>
    <t>凯那市场8-8</t>
  </si>
  <si>
    <t>凯那市场8-9</t>
  </si>
  <si>
    <t>凯那市场8-10</t>
  </si>
  <si>
    <t>烟囱山9</t>
  </si>
  <si>
    <t>烟囱山10</t>
  </si>
  <si>
    <t>烟囱山9-1</t>
  </si>
  <si>
    <t>烟囱山9-2</t>
  </si>
  <si>
    <t>烟囱山9-3</t>
  </si>
  <si>
    <t>烟囱山9-4</t>
  </si>
  <si>
    <t>烟囱山9-5</t>
  </si>
  <si>
    <t>烟囱山9-6</t>
  </si>
  <si>
    <t>烟囱山9-7</t>
  </si>
  <si>
    <t>烟囱山9-8</t>
  </si>
  <si>
    <t>烟囱山9-9</t>
  </si>
  <si>
    <t>烟囱山9-10</t>
  </si>
  <si>
    <t>烟囱山10-1</t>
  </si>
  <si>
    <t>烟囱山10-2</t>
  </si>
  <si>
    <t>烟囱山10-3</t>
  </si>
  <si>
    <t>烟囱山10-4</t>
  </si>
  <si>
    <t>烟囱山10-5</t>
  </si>
  <si>
    <t>烟囱山10-6</t>
  </si>
  <si>
    <t>烟囱山10-7</t>
  </si>
  <si>
    <t>烟囱山10-8</t>
  </si>
  <si>
    <t>烟囱山10-9</t>
  </si>
  <si>
    <t>烟囱山10-10</t>
  </si>
  <si>
    <t>沙漠遗迹1</t>
  </si>
  <si>
    <t>沙漠遗迹2</t>
  </si>
  <si>
    <t>沙漠遗迹3</t>
  </si>
  <si>
    <t>沙漠遗迹4</t>
  </si>
  <si>
    <t>沙漠遗迹5</t>
  </si>
  <si>
    <t>沙漠遗迹6</t>
  </si>
  <si>
    <t>沙漠遗迹7</t>
  </si>
  <si>
    <t>沙漠遗迹8</t>
  </si>
  <si>
    <t>沙漠遗迹9</t>
  </si>
  <si>
    <t>沙漠遗迹10</t>
  </si>
  <si>
    <t>沙漠遗迹1-1</t>
  </si>
  <si>
    <t>沙漠遗迹1-2</t>
  </si>
  <si>
    <t>沙漠遗迹1-3</t>
  </si>
  <si>
    <t>沙漠遗迹1-4</t>
  </si>
  <si>
    <t>沙漠遗迹1-5</t>
  </si>
  <si>
    <t>沙漠遗迹1-6</t>
  </si>
  <si>
    <t>沙漠遗迹1-7</t>
  </si>
  <si>
    <t>沙漠遗迹1-8</t>
  </si>
  <si>
    <t>沙漠遗迹1-9</t>
  </si>
  <si>
    <t>沙漠遗迹1-10</t>
  </si>
  <si>
    <t>沙漠遗迹2-1</t>
  </si>
  <si>
    <t>沙漠遗迹2-2</t>
  </si>
  <si>
    <t>沙漠遗迹2-3</t>
  </si>
  <si>
    <t>沙漠遗迹2-4</t>
  </si>
  <si>
    <t>沙漠遗迹2-5</t>
  </si>
  <si>
    <t>沙漠遗迹2-6</t>
  </si>
  <si>
    <t>沙漠遗迹2-7</t>
  </si>
  <si>
    <t>沙漠遗迹2-8</t>
  </si>
  <si>
    <t>沙漠遗迹2-9</t>
  </si>
  <si>
    <t>沙漠遗迹2-10</t>
  </si>
  <si>
    <t>沙漠遗迹3-1</t>
  </si>
  <si>
    <t>沙漠遗迹3-2</t>
  </si>
  <si>
    <t>沙漠遗迹3-3</t>
  </si>
  <si>
    <t>沙漠遗迹3-4</t>
  </si>
  <si>
    <t>沙漠遗迹3-5</t>
  </si>
  <si>
    <t>沙漠遗迹3-6</t>
  </si>
  <si>
    <t>沙漠遗迹3-7</t>
  </si>
  <si>
    <t>沙漠遗迹3-8</t>
  </si>
  <si>
    <t>沙漠遗迹3-9</t>
  </si>
  <si>
    <t>沙漠遗迹3-10</t>
  </si>
  <si>
    <t>沙漠遗迹4-1</t>
  </si>
  <si>
    <t>沙漠遗迹4-2</t>
  </si>
  <si>
    <t>沙漠遗迹4-3</t>
  </si>
  <si>
    <t>沙漠遗迹4-4</t>
  </si>
  <si>
    <t>沙漠遗迹4-5</t>
  </si>
  <si>
    <t>沙漠遗迹4-6</t>
  </si>
  <si>
    <t>沙漠遗迹4-7</t>
  </si>
  <si>
    <t>沙漠遗迹4-8</t>
  </si>
  <si>
    <t>沙漠遗迹4-9</t>
  </si>
  <si>
    <t>沙漠遗迹4-10</t>
  </si>
  <si>
    <t>沙漠遗迹5-1</t>
  </si>
  <si>
    <t>沙漠遗迹5-2</t>
  </si>
  <si>
    <t>沙漠遗迹5-3</t>
  </si>
  <si>
    <t>沙漠遗迹5-4</t>
  </si>
  <si>
    <t>沙漠遗迹5-5</t>
  </si>
  <si>
    <t>沙漠遗迹5-6</t>
  </si>
  <si>
    <t>沙漠遗迹5-7</t>
  </si>
  <si>
    <t>沙漠遗迹5-8</t>
  </si>
  <si>
    <t>沙漠遗迹5-9</t>
  </si>
  <si>
    <t>沙漠遗迹5-10</t>
  </si>
  <si>
    <t>沙漠遗迹6-1</t>
  </si>
  <si>
    <t>沙漠遗迹6-2</t>
  </si>
  <si>
    <t>沙漠遗迹6-3</t>
  </si>
  <si>
    <t>沙漠遗迹6-4</t>
  </si>
  <si>
    <t>沙漠遗迹6-5</t>
  </si>
  <si>
    <t>沙漠遗迹6-6</t>
  </si>
  <si>
    <t>沙漠遗迹6-7</t>
  </si>
  <si>
    <t>沙漠遗迹6-8</t>
  </si>
  <si>
    <t>沙漠遗迹6-9</t>
  </si>
  <si>
    <t>沙漠遗迹6-10</t>
  </si>
  <si>
    <t>沙漠遗迹7-1</t>
  </si>
  <si>
    <t>沙漠遗迹7-2</t>
  </si>
  <si>
    <t>沙漠遗迹7-3</t>
  </si>
  <si>
    <t>沙漠遗迹7-4</t>
  </si>
  <si>
    <t>沙漠遗迹7-5</t>
  </si>
  <si>
    <t>沙漠遗迹7-6</t>
  </si>
  <si>
    <t>沙漠遗迹7-7</t>
  </si>
  <si>
    <t>沙漠遗迹7-8</t>
  </si>
  <si>
    <t>沙漠遗迹7-9</t>
  </si>
  <si>
    <t>沙漠遗迹7-10</t>
  </si>
  <si>
    <t>沙漠遗迹8-1</t>
  </si>
  <si>
    <t>沙漠遗迹8-2</t>
  </si>
  <si>
    <t>沙漠遗迹8-3</t>
  </si>
  <si>
    <t>沙漠遗迹8-4</t>
  </si>
  <si>
    <t>沙漠遗迹8-5</t>
  </si>
  <si>
    <t>沙漠遗迹8-6</t>
  </si>
  <si>
    <t>沙漠遗迹8-7</t>
  </si>
  <si>
    <t>沙漠遗迹8-8</t>
  </si>
  <si>
    <t>沙漠遗迹8-9</t>
  </si>
  <si>
    <t>沙漠遗迹8-10</t>
  </si>
  <si>
    <t>沙漠遗迹9-1</t>
  </si>
  <si>
    <t>沙漠遗迹9-2</t>
  </si>
  <si>
    <t>沙漠遗迹9-3</t>
  </si>
  <si>
    <t>沙漠遗迹9-4</t>
  </si>
  <si>
    <t>沙漠遗迹9-5</t>
  </si>
  <si>
    <t>沙漠遗迹9-6</t>
  </si>
  <si>
    <t>沙漠遗迹9-7</t>
  </si>
  <si>
    <t>沙漠遗迹9-8</t>
  </si>
  <si>
    <t>沙漠遗迹9-9</t>
  </si>
  <si>
    <t>沙漠遗迹9-10</t>
  </si>
  <si>
    <t>沙漠遗迹10-1</t>
  </si>
  <si>
    <t>沙漠遗迹10-2</t>
  </si>
  <si>
    <t>沙漠遗迹10-3</t>
  </si>
  <si>
    <t>沙漠遗迹10-4</t>
  </si>
  <si>
    <t>沙漠遗迹10-5</t>
  </si>
  <si>
    <t>沙漠遗迹10-6</t>
  </si>
  <si>
    <t>沙漠遗迹10-7</t>
  </si>
  <si>
    <t>沙漠遗迹10-8</t>
  </si>
  <si>
    <t>沙漠遗迹10-9</t>
  </si>
  <si>
    <t>沙漠遗迹10-10</t>
  </si>
  <si>
    <t>流星瀑布1</t>
  </si>
  <si>
    <t>流星瀑布2</t>
  </si>
  <si>
    <t>流星瀑布3</t>
  </si>
  <si>
    <t>流星瀑布4</t>
  </si>
  <si>
    <t>流星瀑布5</t>
  </si>
  <si>
    <t>流星瀑布6</t>
  </si>
  <si>
    <t>流星瀑布7</t>
  </si>
  <si>
    <t>流星瀑布8</t>
  </si>
  <si>
    <t>流星瀑布9</t>
  </si>
  <si>
    <t>流星瀑布10</t>
  </si>
  <si>
    <t>流星瀑布11</t>
  </si>
  <si>
    <t>流星瀑布12</t>
  </si>
  <si>
    <t>流星瀑布13</t>
  </si>
  <si>
    <t>流星瀑布1-1</t>
  </si>
  <si>
    <t>流星瀑布1-2</t>
  </si>
  <si>
    <t>流星瀑布1-3</t>
  </si>
  <si>
    <t>流星瀑布1-4</t>
  </si>
  <si>
    <t>流星瀑布1-5</t>
  </si>
  <si>
    <t>流星瀑布1-6</t>
  </si>
  <si>
    <t>流星瀑布1-7</t>
  </si>
  <si>
    <t>流星瀑布1-8</t>
  </si>
  <si>
    <t>流星瀑布1-9</t>
  </si>
  <si>
    <t>流星瀑布1-10</t>
  </si>
  <si>
    <t>流星瀑布2-1</t>
  </si>
  <si>
    <t>流星瀑布2-2</t>
  </si>
  <si>
    <t>流星瀑布2-3</t>
  </si>
  <si>
    <t>流星瀑布2-4</t>
  </si>
  <si>
    <t>流星瀑布2-5</t>
  </si>
  <si>
    <t>流星瀑布2-6</t>
  </si>
  <si>
    <t>流星瀑布2-7</t>
  </si>
  <si>
    <t>流星瀑布2-8</t>
  </si>
  <si>
    <t>流星瀑布2-9</t>
  </si>
  <si>
    <t>流星瀑布2-10</t>
  </si>
  <si>
    <t>流星瀑布3-1</t>
  </si>
  <si>
    <t>流星瀑布3-2</t>
  </si>
  <si>
    <t>流星瀑布3-3</t>
  </si>
  <si>
    <t>流星瀑布3-4</t>
  </si>
  <si>
    <t>流星瀑布3-5</t>
  </si>
  <si>
    <t>流星瀑布3-6</t>
  </si>
  <si>
    <t>流星瀑布3-7</t>
  </si>
  <si>
    <t>流星瀑布3-8</t>
  </si>
  <si>
    <t>流星瀑布3-9</t>
  </si>
  <si>
    <t>流星瀑布3-10</t>
  </si>
  <si>
    <t>流星瀑布4-1</t>
  </si>
  <si>
    <t>流星瀑布4-2</t>
  </si>
  <si>
    <t>流星瀑布4-3</t>
  </si>
  <si>
    <t>流星瀑布4-4</t>
  </si>
  <si>
    <t>流星瀑布4-5</t>
  </si>
  <si>
    <t>流星瀑布4-6</t>
  </si>
  <si>
    <t>流星瀑布4-7</t>
  </si>
  <si>
    <t>流星瀑布4-8</t>
  </si>
  <si>
    <t>流星瀑布4-9</t>
  </si>
  <si>
    <t>流星瀑布4-10</t>
  </si>
  <si>
    <t>流星瀑布5-1</t>
  </si>
  <si>
    <t>流星瀑布5-2</t>
  </si>
  <si>
    <t>流星瀑布5-3</t>
  </si>
  <si>
    <t>流星瀑布5-4</t>
  </si>
  <si>
    <t>流星瀑布5-5</t>
  </si>
  <si>
    <t>流星瀑布5-6</t>
  </si>
  <si>
    <t>流星瀑布5-7</t>
  </si>
  <si>
    <t>流星瀑布5-8</t>
  </si>
  <si>
    <t>流星瀑布5-9</t>
  </si>
  <si>
    <t>流星瀑布5-10</t>
  </si>
  <si>
    <t>流星瀑布6-1</t>
  </si>
  <si>
    <t>流星瀑布6-2</t>
  </si>
  <si>
    <t>流星瀑布6-3</t>
  </si>
  <si>
    <t>流星瀑布6-4</t>
  </si>
  <si>
    <t>流星瀑布6-5</t>
  </si>
  <si>
    <t>流星瀑布6-6</t>
  </si>
  <si>
    <t>流星瀑布6-7</t>
  </si>
  <si>
    <t>流星瀑布6-8</t>
  </si>
  <si>
    <t>流星瀑布6-9</t>
  </si>
  <si>
    <t>流星瀑布6-10</t>
  </si>
  <si>
    <t>流星瀑布7-1</t>
  </si>
  <si>
    <t>流星瀑布7-2</t>
  </si>
  <si>
    <t>流星瀑布7-3</t>
  </si>
  <si>
    <t>流星瀑布7-4</t>
  </si>
  <si>
    <t>流星瀑布7-5</t>
  </si>
  <si>
    <t>流星瀑布7-6</t>
  </si>
  <si>
    <t>流星瀑布7-7</t>
  </si>
  <si>
    <t>流星瀑布7-8</t>
  </si>
  <si>
    <t>流星瀑布7-9</t>
  </si>
  <si>
    <t>流星瀑布7-10</t>
  </si>
  <si>
    <t>流星瀑布8-1</t>
  </si>
  <si>
    <t>流星瀑布8-2</t>
  </si>
  <si>
    <t>流星瀑布8-3</t>
  </si>
  <si>
    <t>流星瀑布8-4</t>
  </si>
  <si>
    <t>流星瀑布8-5</t>
  </si>
  <si>
    <t>流星瀑布8-6</t>
  </si>
  <si>
    <t>流星瀑布8-7</t>
  </si>
  <si>
    <t>流星瀑布8-8</t>
  </si>
  <si>
    <t>流星瀑布8-9</t>
  </si>
  <si>
    <t>流星瀑布8-10</t>
  </si>
  <si>
    <t>流星瀑布9-1</t>
  </si>
  <si>
    <t>流星瀑布9-2</t>
  </si>
  <si>
    <t>流星瀑布9-3</t>
  </si>
  <si>
    <t>流星瀑布9-4</t>
  </si>
  <si>
    <t>流星瀑布9-5</t>
  </si>
  <si>
    <t>流星瀑布9-6</t>
  </si>
  <si>
    <t>流星瀑布9-7</t>
  </si>
  <si>
    <t>流星瀑布9-8</t>
  </si>
  <si>
    <t>流星瀑布9-9</t>
  </si>
  <si>
    <t>流星瀑布9-10</t>
  </si>
  <si>
    <t>流星瀑布10-1</t>
  </si>
  <si>
    <t>流星瀑布10-2</t>
  </si>
  <si>
    <t>流星瀑布10-3</t>
  </si>
  <si>
    <t>流星瀑布10-4</t>
  </si>
  <si>
    <t>流星瀑布10-5</t>
  </si>
  <si>
    <t>流星瀑布10-6</t>
  </si>
  <si>
    <t>流星瀑布10-7</t>
  </si>
  <si>
    <t>流星瀑布10-8</t>
  </si>
  <si>
    <t>流星瀑布10-9</t>
  </si>
  <si>
    <t>流星瀑布10-10</t>
  </si>
  <si>
    <t>流星瀑布11-1</t>
  </si>
  <si>
    <t>流星瀑布11-2</t>
  </si>
  <si>
    <t>流星瀑布11-3</t>
  </si>
  <si>
    <t>流星瀑布11-4</t>
  </si>
  <si>
    <t>流星瀑布11-5</t>
  </si>
  <si>
    <t>流星瀑布11-6</t>
  </si>
  <si>
    <t>流星瀑布11-7</t>
  </si>
  <si>
    <t>流星瀑布11-8</t>
  </si>
  <si>
    <t>流星瀑布11-9</t>
  </si>
  <si>
    <t>流星瀑布11-10</t>
  </si>
  <si>
    <t>流星瀑布12-1</t>
  </si>
  <si>
    <t>流星瀑布12-2</t>
  </si>
  <si>
    <t>流星瀑布12-3</t>
  </si>
  <si>
    <t>流星瀑布12-4</t>
  </si>
  <si>
    <t>流星瀑布12-5</t>
  </si>
  <si>
    <t>流星瀑布12-6</t>
  </si>
  <si>
    <t>流星瀑布12-7</t>
  </si>
  <si>
    <t>流星瀑布12-8</t>
  </si>
  <si>
    <t>流星瀑布12-9</t>
  </si>
  <si>
    <t>流星瀑布12-10</t>
  </si>
  <si>
    <t>流星瀑布13-1</t>
  </si>
  <si>
    <t>流星瀑布13-2</t>
  </si>
  <si>
    <t>流星瀑布13-3</t>
  </si>
  <si>
    <t>流星瀑布13-4</t>
  </si>
  <si>
    <t>流星瀑布13-5</t>
  </si>
  <si>
    <t>流星瀑布13-6</t>
  </si>
  <si>
    <t>流星瀑布13-7</t>
  </si>
  <si>
    <t>流星瀑布13-8</t>
  </si>
  <si>
    <t>流星瀑布13-9</t>
  </si>
  <si>
    <t>流星瀑布13-10</t>
  </si>
  <si>
    <t>天气研究所1</t>
  </si>
  <si>
    <t>天气研究所2</t>
  </si>
  <si>
    <t>天气研究所3</t>
  </si>
  <si>
    <t>天气研究所4</t>
  </si>
  <si>
    <t>天气研究所5</t>
  </si>
  <si>
    <t>天气研究所6</t>
  </si>
  <si>
    <t>天气研究所7</t>
  </si>
  <si>
    <t>天气研究所8</t>
  </si>
  <si>
    <t>天气研究所9</t>
  </si>
  <si>
    <t>天气研究所10</t>
  </si>
  <si>
    <t>天气研究所11</t>
  </si>
  <si>
    <t>天气研究所12</t>
  </si>
  <si>
    <t>天气研究所13</t>
  </si>
  <si>
    <t>天气研究所1-1</t>
  </si>
  <si>
    <t>天气研究所1-2</t>
  </si>
  <si>
    <t>天气研究所1-3</t>
  </si>
  <si>
    <t>天气研究所1-4</t>
  </si>
  <si>
    <t>天气研究所1-5</t>
  </si>
  <si>
    <t>天气研究所1-6</t>
  </si>
  <si>
    <t>天气研究所1-7</t>
  </si>
  <si>
    <t>天气研究所1-8</t>
  </si>
  <si>
    <t>天气研究所1-9</t>
  </si>
  <si>
    <t>天气研究所1-10</t>
  </si>
  <si>
    <t>天气研究所2-1</t>
  </si>
  <si>
    <t>天气研究所2-2</t>
  </si>
  <si>
    <t>天气研究所2-3</t>
  </si>
  <si>
    <t>天气研究所2-4</t>
  </si>
  <si>
    <t>天气研究所2-5</t>
  </si>
  <si>
    <t>天气研究所2-6</t>
  </si>
  <si>
    <t>天气研究所2-7</t>
  </si>
  <si>
    <t>天气研究所2-8</t>
  </si>
  <si>
    <t>天气研究所2-9</t>
  </si>
  <si>
    <t>天气研究所2-10</t>
  </si>
  <si>
    <t>天气研究所3-1</t>
  </si>
  <si>
    <t>天气研究所3-2</t>
  </si>
  <si>
    <t>天气研究所3-3</t>
  </si>
  <si>
    <t>天气研究所3-4</t>
  </si>
  <si>
    <t>天气研究所3-5</t>
  </si>
  <si>
    <t>天气研究所3-6</t>
  </si>
  <si>
    <t>天气研究所3-7</t>
  </si>
  <si>
    <t>天气研究所3-8</t>
  </si>
  <si>
    <t>天气研究所3-9</t>
  </si>
  <si>
    <t>天气研究所3-10</t>
  </si>
  <si>
    <t>天气研究所4-1</t>
  </si>
  <si>
    <t>天气研究所4-2</t>
  </si>
  <si>
    <t>天气研究所4-3</t>
  </si>
  <si>
    <t>天气研究所4-4</t>
  </si>
  <si>
    <t>天气研究所4-5</t>
  </si>
  <si>
    <t>天气研究所4-6</t>
  </si>
  <si>
    <t>天气研究所4-7</t>
  </si>
  <si>
    <t>天气研究所4-8</t>
  </si>
  <si>
    <t>天气研究所4-9</t>
  </si>
  <si>
    <t>天气研究所4-10</t>
  </si>
  <si>
    <t>天气研究所5-1</t>
  </si>
  <si>
    <t>天气研究所5-2</t>
  </si>
  <si>
    <t>天气研究所5-3</t>
  </si>
  <si>
    <t>天气研究所5-4</t>
  </si>
  <si>
    <t>天气研究所5-5</t>
  </si>
  <si>
    <t>天气研究所5-6</t>
  </si>
  <si>
    <t>天气研究所5-7</t>
  </si>
  <si>
    <t>天气研究所5-8</t>
  </si>
  <si>
    <t>天气研究所5-9</t>
  </si>
  <si>
    <t>天气研究所5-10</t>
  </si>
  <si>
    <t>天气研究所6-1</t>
  </si>
  <si>
    <t>天气研究所6-2</t>
  </si>
  <si>
    <t>天气研究所6-3</t>
  </si>
  <si>
    <t>天气研究所6-4</t>
  </si>
  <si>
    <t>天气研究所6-5</t>
  </si>
  <si>
    <t>天气研究所6-6</t>
  </si>
  <si>
    <t>天气研究所6-7</t>
  </si>
  <si>
    <t>天气研究所6-8</t>
  </si>
  <si>
    <t>天气研究所6-9</t>
  </si>
  <si>
    <t>天气研究所6-10</t>
  </si>
  <si>
    <t>天气研究所7-1</t>
  </si>
  <si>
    <t>天气研究所7-2</t>
  </si>
  <si>
    <t>天气研究所7-3</t>
  </si>
  <si>
    <t>天气研究所7-4</t>
  </si>
  <si>
    <t>天气研究所7-5</t>
  </si>
  <si>
    <t>天气研究所7-6</t>
  </si>
  <si>
    <t>天气研究所7-7</t>
  </si>
  <si>
    <t>天气研究所7-8</t>
  </si>
  <si>
    <t>天气研究所7-9</t>
  </si>
  <si>
    <t>天气研究所7-10</t>
  </si>
  <si>
    <t>天气研究所8-1</t>
  </si>
  <si>
    <t>天气研究所8-2</t>
  </si>
  <si>
    <t>天气研究所8-3</t>
  </si>
  <si>
    <t>天气研究所8-4</t>
  </si>
  <si>
    <t>天气研究所8-5</t>
  </si>
  <si>
    <t>天气研究所8-6</t>
  </si>
  <si>
    <t>天气研究所8-7</t>
  </si>
  <si>
    <t>天气研究所8-8</t>
  </si>
  <si>
    <t>天气研究所8-9</t>
  </si>
  <si>
    <t>天气研究所8-10</t>
  </si>
  <si>
    <t>天气研究所9-1</t>
  </si>
  <si>
    <t>天气研究所9-2</t>
  </si>
  <si>
    <t>天气研究所9-3</t>
  </si>
  <si>
    <t>天气研究所9-4</t>
  </si>
  <si>
    <t>天气研究所9-5</t>
  </si>
  <si>
    <t>天气研究所9-6</t>
  </si>
  <si>
    <t>天气研究所9-7</t>
  </si>
  <si>
    <t>天气研究所9-8</t>
  </si>
  <si>
    <t>天气研究所9-9</t>
  </si>
  <si>
    <t>天气研究所9-10</t>
  </si>
  <si>
    <t>天气研究所10-1</t>
  </si>
  <si>
    <t>天气研究所10-2</t>
  </si>
  <si>
    <t>天气研究所10-3</t>
  </si>
  <si>
    <t>天气研究所10-4</t>
  </si>
  <si>
    <t>天气研究所10-5</t>
  </si>
  <si>
    <t>天气研究所10-6</t>
  </si>
  <si>
    <t>天气研究所10-7</t>
  </si>
  <si>
    <t>天气研究所10-8</t>
  </si>
  <si>
    <t>天气研究所10-9</t>
  </si>
  <si>
    <t>天气研究所10-10</t>
  </si>
  <si>
    <t>天气研究所11-1</t>
  </si>
  <si>
    <t>天气研究所11-2</t>
  </si>
  <si>
    <t>天气研究所11-3</t>
  </si>
  <si>
    <t>天气研究所11-4</t>
  </si>
  <si>
    <t>天气研究所11-5</t>
  </si>
  <si>
    <t>天气研究所11-6</t>
  </si>
  <si>
    <t>天气研究所11-7</t>
  </si>
  <si>
    <t>天气研究所11-8</t>
  </si>
  <si>
    <t>天气研究所11-9</t>
  </si>
  <si>
    <t>天气研究所11-10</t>
  </si>
  <si>
    <t>天气研究所12-1</t>
  </si>
  <si>
    <t>天气研究所12-2</t>
  </si>
  <si>
    <t>天气研究所12-3</t>
  </si>
  <si>
    <t>天气研究所12-4</t>
  </si>
  <si>
    <t>天气研究所12-5</t>
  </si>
  <si>
    <t>天气研究所12-6</t>
  </si>
  <si>
    <t>天气研究所12-7</t>
  </si>
  <si>
    <t>天气研究所12-8</t>
  </si>
  <si>
    <t>天气研究所12-9</t>
  </si>
  <si>
    <t>天气研究所12-10</t>
  </si>
  <si>
    <t>天气研究所13-1</t>
  </si>
  <si>
    <t>天气研究所13-2</t>
  </si>
  <si>
    <t>天气研究所13-3</t>
  </si>
  <si>
    <t>天气研究所13-4</t>
  </si>
  <si>
    <t>天气研究所13-5</t>
  </si>
  <si>
    <t>天气研究所13-6</t>
  </si>
  <si>
    <t>天气研究所13-7</t>
  </si>
  <si>
    <t>天气研究所13-8</t>
  </si>
  <si>
    <t>天气研究所13-9</t>
  </si>
  <si>
    <t>天气研究所13-10</t>
  </si>
  <si>
    <t>废弃工厂1</t>
  </si>
  <si>
    <t>废弃工厂2</t>
  </si>
  <si>
    <t>废弃工厂3</t>
  </si>
  <si>
    <t>废弃工厂4</t>
  </si>
  <si>
    <t>废弃工厂5</t>
  </si>
  <si>
    <t>废弃工厂6</t>
  </si>
  <si>
    <t>废弃工厂7</t>
  </si>
  <si>
    <t>废弃工厂8</t>
  </si>
  <si>
    <t>废弃工厂9</t>
  </si>
  <si>
    <t>废弃工厂10</t>
  </si>
  <si>
    <t>废弃工厂11</t>
  </si>
  <si>
    <t>废弃工厂12</t>
  </si>
  <si>
    <t>废弃工厂13</t>
  </si>
  <si>
    <t>废弃工厂14</t>
  </si>
  <si>
    <t>废弃工厂1-1</t>
  </si>
  <si>
    <t>废弃工厂1-2</t>
  </si>
  <si>
    <t>废弃工厂1-3</t>
  </si>
  <si>
    <t>废弃工厂1-4</t>
  </si>
  <si>
    <t>废弃工厂1-5</t>
  </si>
  <si>
    <t>废弃工厂1-6</t>
  </si>
  <si>
    <t>废弃工厂1-7</t>
  </si>
  <si>
    <t>废弃工厂1-8</t>
  </si>
  <si>
    <t>废弃工厂1-9</t>
  </si>
  <si>
    <t>废弃工厂1-10</t>
  </si>
  <si>
    <t>废弃工厂2-1</t>
  </si>
  <si>
    <t>废弃工厂2-2</t>
  </si>
  <si>
    <t>废弃工厂2-3</t>
  </si>
  <si>
    <t>废弃工厂2-4</t>
  </si>
  <si>
    <t>废弃工厂2-5</t>
  </si>
  <si>
    <t>废弃工厂2-6</t>
  </si>
  <si>
    <t>废弃工厂2-7</t>
  </si>
  <si>
    <t>废弃工厂2-8</t>
  </si>
  <si>
    <t>废弃工厂2-9</t>
  </si>
  <si>
    <t>废弃工厂2-10</t>
  </si>
  <si>
    <t>废弃工厂3-1</t>
  </si>
  <si>
    <t>废弃工厂3-2</t>
  </si>
  <si>
    <t>废弃工厂3-3</t>
  </si>
  <si>
    <t>废弃工厂3-4</t>
  </si>
  <si>
    <t>废弃工厂3-5</t>
  </si>
  <si>
    <t>废弃工厂3-6</t>
  </si>
  <si>
    <t>废弃工厂3-7</t>
  </si>
  <si>
    <t>废弃工厂3-8</t>
  </si>
  <si>
    <t>废弃工厂3-9</t>
  </si>
  <si>
    <t>废弃工厂3-10</t>
  </si>
  <si>
    <t>废弃工厂4-1</t>
  </si>
  <si>
    <t>废弃工厂4-2</t>
  </si>
  <si>
    <t>废弃工厂4-3</t>
  </si>
  <si>
    <t>废弃工厂4-4</t>
  </si>
  <si>
    <t>废弃工厂4-5</t>
  </si>
  <si>
    <t>废弃工厂4-6</t>
  </si>
  <si>
    <t>废弃工厂4-7</t>
  </si>
  <si>
    <t>废弃工厂4-8</t>
  </si>
  <si>
    <t>废弃工厂4-9</t>
  </si>
  <si>
    <t>废弃工厂4-10</t>
  </si>
  <si>
    <t>废弃工厂5-1</t>
  </si>
  <si>
    <t>废弃工厂5-2</t>
  </si>
  <si>
    <t>废弃工厂5-3</t>
  </si>
  <si>
    <t>废弃工厂5-4</t>
  </si>
  <si>
    <t>废弃工厂5-5</t>
  </si>
  <si>
    <t>废弃工厂5-6</t>
  </si>
  <si>
    <t>废弃工厂5-7</t>
  </si>
  <si>
    <t>废弃工厂5-8</t>
  </si>
  <si>
    <t>废弃工厂5-9</t>
  </si>
  <si>
    <t>废弃工厂5-10</t>
  </si>
  <si>
    <t>废弃工厂6-1</t>
  </si>
  <si>
    <t>废弃工厂6-2</t>
  </si>
  <si>
    <t>废弃工厂6-3</t>
  </si>
  <si>
    <t>废弃工厂6-4</t>
  </si>
  <si>
    <t>废弃工厂6-5</t>
  </si>
  <si>
    <t>废弃工厂6-6</t>
  </si>
  <si>
    <t>废弃工厂6-7</t>
  </si>
  <si>
    <t>废弃工厂6-8</t>
  </si>
  <si>
    <t>废弃工厂6-9</t>
  </si>
  <si>
    <t>废弃工厂6-10</t>
  </si>
  <si>
    <t>废弃工厂7-1</t>
  </si>
  <si>
    <t>废弃工厂7-2</t>
  </si>
  <si>
    <t>废弃工厂7-3</t>
  </si>
  <si>
    <t>废弃工厂7-4</t>
  </si>
  <si>
    <t>废弃工厂7-5</t>
  </si>
  <si>
    <t>废弃工厂7-6</t>
  </si>
  <si>
    <t>废弃工厂7-7</t>
  </si>
  <si>
    <t>废弃工厂7-8</t>
  </si>
  <si>
    <t>废弃工厂7-9</t>
  </si>
  <si>
    <t>废弃工厂7-10</t>
  </si>
  <si>
    <t>废弃工厂8-1</t>
  </si>
  <si>
    <t>废弃工厂8-2</t>
  </si>
  <si>
    <t>废弃工厂8-3</t>
  </si>
  <si>
    <t>废弃工厂8-4</t>
  </si>
  <si>
    <t>废弃工厂8-5</t>
  </si>
  <si>
    <t>废弃工厂8-6</t>
  </si>
  <si>
    <t>废弃工厂8-7</t>
  </si>
  <si>
    <t>废弃工厂8-8</t>
  </si>
  <si>
    <t>废弃工厂8-9</t>
  </si>
  <si>
    <t>废弃工厂8-10</t>
  </si>
  <si>
    <t>废弃工厂9-1</t>
  </si>
  <si>
    <t>废弃工厂9-2</t>
  </si>
  <si>
    <t>废弃工厂9-3</t>
  </si>
  <si>
    <t>废弃工厂9-4</t>
  </si>
  <si>
    <t>废弃工厂9-5</t>
  </si>
  <si>
    <t>废弃工厂9-6</t>
  </si>
  <si>
    <t>废弃工厂9-7</t>
  </si>
  <si>
    <t>废弃工厂9-8</t>
  </si>
  <si>
    <t>废弃工厂9-9</t>
  </si>
  <si>
    <t>废弃工厂9-10</t>
  </si>
  <si>
    <t>废弃工厂10-1</t>
  </si>
  <si>
    <t>废弃工厂10-2</t>
  </si>
  <si>
    <t>废弃工厂10-3</t>
  </si>
  <si>
    <t>废弃工厂10-4</t>
  </si>
  <si>
    <t>废弃工厂10-5</t>
  </si>
  <si>
    <t>废弃工厂10-6</t>
  </si>
  <si>
    <t>废弃工厂10-7</t>
  </si>
  <si>
    <t>废弃工厂10-8</t>
  </si>
  <si>
    <t>废弃工厂10-9</t>
  </si>
  <si>
    <t>废弃工厂10-10</t>
  </si>
  <si>
    <t>废弃工厂11-1</t>
  </si>
  <si>
    <t>废弃工厂11-2</t>
  </si>
  <si>
    <t>废弃工厂11-3</t>
  </si>
  <si>
    <t>废弃工厂11-4</t>
  </si>
  <si>
    <t>废弃工厂11-5</t>
  </si>
  <si>
    <t>废弃工厂11-6</t>
  </si>
  <si>
    <t>废弃工厂11-7</t>
  </si>
  <si>
    <t>废弃工厂11-8</t>
  </si>
  <si>
    <t>废弃工厂11-9</t>
  </si>
  <si>
    <t>废弃工厂11-10</t>
  </si>
  <si>
    <t>废弃工厂12-1</t>
  </si>
  <si>
    <t>废弃工厂12-2</t>
  </si>
  <si>
    <t>废弃工厂12-3</t>
  </si>
  <si>
    <t>废弃工厂12-4</t>
  </si>
  <si>
    <t>废弃工厂12-5</t>
  </si>
  <si>
    <t>废弃工厂12-6</t>
  </si>
  <si>
    <t>废弃工厂12-7</t>
  </si>
  <si>
    <t>废弃工厂12-8</t>
  </si>
  <si>
    <t>废弃工厂12-9</t>
  </si>
  <si>
    <t>废弃工厂12-10</t>
  </si>
  <si>
    <t>废弃工厂13-1</t>
  </si>
  <si>
    <t>废弃工厂13-2</t>
  </si>
  <si>
    <t>废弃工厂13-3</t>
  </si>
  <si>
    <t>废弃工厂13-4</t>
  </si>
  <si>
    <t>废弃工厂13-5</t>
  </si>
  <si>
    <t>废弃工厂13-6</t>
  </si>
  <si>
    <t>废弃工厂13-7</t>
  </si>
  <si>
    <t>废弃工厂13-8</t>
  </si>
  <si>
    <t>废弃工厂13-9</t>
  </si>
  <si>
    <t>废弃工厂13-10</t>
  </si>
  <si>
    <t>废弃工厂14-1</t>
  </si>
  <si>
    <t>废弃工厂14-2</t>
  </si>
  <si>
    <t>废弃工厂14-3</t>
  </si>
  <si>
    <t>废弃工厂14-4</t>
  </si>
  <si>
    <t>废弃工厂14-5</t>
  </si>
  <si>
    <t>废弃工厂14-6</t>
  </si>
  <si>
    <t>废弃工厂14-7</t>
  </si>
  <si>
    <t>废弃工厂14-8</t>
  </si>
  <si>
    <t>废弃工厂14-9</t>
  </si>
  <si>
    <t>废弃工厂14-10</t>
  </si>
  <si>
    <t>水静市外滩1</t>
  </si>
  <si>
    <t>水静市外滩2</t>
  </si>
  <si>
    <t>水静市外滩3</t>
  </si>
  <si>
    <t>水静市外滩4</t>
  </si>
  <si>
    <t>水静市外滩5</t>
  </si>
  <si>
    <t>水静市外滩6</t>
  </si>
  <si>
    <t>水静市外滩7</t>
  </si>
  <si>
    <t>水静市外滩8</t>
  </si>
  <si>
    <t>水静市外滩9</t>
  </si>
  <si>
    <t>水静市外滩10</t>
  </si>
  <si>
    <t>水静市外滩11</t>
  </si>
  <si>
    <t>水静市外滩12</t>
  </si>
  <si>
    <t>水静市外滩13</t>
  </si>
  <si>
    <t>水静市外滩14</t>
  </si>
  <si>
    <t>水静市外滩15</t>
  </si>
  <si>
    <t>水静市外滩1-1</t>
  </si>
  <si>
    <t>水静市外滩1-2</t>
  </si>
  <si>
    <t>水静市外滩1-3</t>
  </si>
  <si>
    <t>水静市外滩1-4</t>
  </si>
  <si>
    <t>水静市外滩1-5</t>
  </si>
  <si>
    <t>水静市外滩1-6</t>
  </si>
  <si>
    <t>水静市外滩1-7</t>
  </si>
  <si>
    <t>水静市外滩1-8</t>
  </si>
  <si>
    <t>水静市外滩1-9</t>
  </si>
  <si>
    <t>水静市外滩1-10</t>
  </si>
  <si>
    <t>水静市外滩2-1</t>
  </si>
  <si>
    <t>水静市外滩2-2</t>
  </si>
  <si>
    <t>水静市外滩2-3</t>
  </si>
  <si>
    <t>水静市外滩2-4</t>
  </si>
  <si>
    <t>水静市外滩2-5</t>
  </si>
  <si>
    <t>水静市外滩2-6</t>
  </si>
  <si>
    <t>水静市外滩2-7</t>
  </si>
  <si>
    <t>水静市外滩2-8</t>
  </si>
  <si>
    <t>水静市外滩2-9</t>
  </si>
  <si>
    <t>水静市外滩2-10</t>
  </si>
  <si>
    <t>水静市外滩3-1</t>
  </si>
  <si>
    <t>水静市外滩3-2</t>
  </si>
  <si>
    <t>水静市外滩3-3</t>
  </si>
  <si>
    <t>水静市外滩3-4</t>
  </si>
  <si>
    <t>水静市外滩3-5</t>
  </si>
  <si>
    <t>水静市外滩3-6</t>
  </si>
  <si>
    <t>水静市外滩3-7</t>
  </si>
  <si>
    <t>水静市外滩3-8</t>
  </si>
  <si>
    <t>水静市外滩3-9</t>
  </si>
  <si>
    <t>水静市外滩3-10</t>
  </si>
  <si>
    <t>水静市外滩4-1</t>
  </si>
  <si>
    <t>水静市外滩4-2</t>
  </si>
  <si>
    <t>水静市外滩4-3</t>
  </si>
  <si>
    <t>水静市外滩4-4</t>
  </si>
  <si>
    <t>水静市外滩4-5</t>
  </si>
  <si>
    <t>水静市外滩4-6</t>
  </si>
  <si>
    <t>水静市外滩4-7</t>
  </si>
  <si>
    <t>水静市外滩4-8</t>
  </si>
  <si>
    <t>水静市外滩4-9</t>
  </si>
  <si>
    <t>水静市外滩4-10</t>
  </si>
  <si>
    <t>水静市外滩5-1</t>
  </si>
  <si>
    <t>水静市外滩5-2</t>
  </si>
  <si>
    <t>水静市外滩5-3</t>
  </si>
  <si>
    <t>水静市外滩5-4</t>
  </si>
  <si>
    <t>水静市外滩5-5</t>
  </si>
  <si>
    <t>水静市外滩5-6</t>
  </si>
  <si>
    <t>水静市外滩5-7</t>
  </si>
  <si>
    <t>水静市外滩5-8</t>
  </si>
  <si>
    <t>水静市外滩5-9</t>
  </si>
  <si>
    <t>水静市外滩5-10</t>
  </si>
  <si>
    <t>水静市外滩6-1</t>
  </si>
  <si>
    <t>水静市外滩6-2</t>
  </si>
  <si>
    <t>水静市外滩6-3</t>
  </si>
  <si>
    <t>水静市外滩6-4</t>
  </si>
  <si>
    <t>水静市外滩6-5</t>
  </si>
  <si>
    <t>水静市外滩6-6</t>
  </si>
  <si>
    <t>水静市外滩6-7</t>
  </si>
  <si>
    <t>水静市外滩6-8</t>
  </si>
  <si>
    <t>水静市外滩6-9</t>
  </si>
  <si>
    <t>水静市外滩6-10</t>
  </si>
  <si>
    <t>水静市外滩7-1</t>
  </si>
  <si>
    <t>水静市外滩7-2</t>
  </si>
  <si>
    <t>水静市外滩7-3</t>
  </si>
  <si>
    <t>水静市外滩7-4</t>
  </si>
  <si>
    <t>水静市外滩7-5</t>
  </si>
  <si>
    <t>水静市外滩7-6</t>
  </si>
  <si>
    <t>水静市外滩7-7</t>
  </si>
  <si>
    <t>水静市外滩7-8</t>
  </si>
  <si>
    <t>水静市外滩7-9</t>
  </si>
  <si>
    <t>水静市外滩7-10</t>
  </si>
  <si>
    <t>水静市外滩8-1</t>
  </si>
  <si>
    <t>水静市外滩8-2</t>
  </si>
  <si>
    <t>水静市外滩8-3</t>
  </si>
  <si>
    <t>水静市外滩8-4</t>
  </si>
  <si>
    <t>水静市外滩8-5</t>
  </si>
  <si>
    <t>水静市外滩8-6</t>
  </si>
  <si>
    <t>水静市外滩8-7</t>
  </si>
  <si>
    <t>水静市外滩8-8</t>
  </si>
  <si>
    <t>水静市外滩8-9</t>
  </si>
  <si>
    <t>水静市外滩8-10</t>
  </si>
  <si>
    <t>水静市外滩9-1</t>
  </si>
  <si>
    <t>水静市外滩9-2</t>
  </si>
  <si>
    <t>水静市外滩9-3</t>
  </si>
  <si>
    <t>水静市外滩9-4</t>
  </si>
  <si>
    <t>水静市外滩9-5</t>
  </si>
  <si>
    <t>水静市外滩9-6</t>
  </si>
  <si>
    <t>水静市外滩9-7</t>
  </si>
  <si>
    <t>水静市外滩9-8</t>
  </si>
  <si>
    <t>水静市外滩9-9</t>
  </si>
  <si>
    <t>水静市外滩9-10</t>
  </si>
  <si>
    <t>水静市外滩10-1</t>
  </si>
  <si>
    <t>水静市外滩10-2</t>
  </si>
  <si>
    <t>水静市外滩10-3</t>
  </si>
  <si>
    <t>水静市外滩10-4</t>
  </si>
  <si>
    <t>水静市外滩10-5</t>
  </si>
  <si>
    <t>水静市外滩10-6</t>
  </si>
  <si>
    <t>水静市外滩10-7</t>
  </si>
  <si>
    <t>水静市外滩10-8</t>
  </si>
  <si>
    <t>水静市外滩10-9</t>
  </si>
  <si>
    <t>水静市外滩10-10</t>
  </si>
  <si>
    <t>水静市外滩11-1</t>
  </si>
  <si>
    <t>水静市外滩11-2</t>
  </si>
  <si>
    <t>水静市外滩11-3</t>
  </si>
  <si>
    <t>水静市外滩11-4</t>
  </si>
  <si>
    <t>水静市外滩11-5</t>
  </si>
  <si>
    <t>水静市外滩11-6</t>
  </si>
  <si>
    <t>水静市外滩11-7</t>
  </si>
  <si>
    <t>水静市外滩11-8</t>
  </si>
  <si>
    <t>水静市外滩11-9</t>
  </si>
  <si>
    <t>水静市外滩11-10</t>
  </si>
  <si>
    <t>水静市外滩12-1</t>
  </si>
  <si>
    <t>水静市外滩12-2</t>
  </si>
  <si>
    <t>水静市外滩12-3</t>
  </si>
  <si>
    <t>水静市外滩12-4</t>
  </si>
  <si>
    <t>水静市外滩12-5</t>
  </si>
  <si>
    <t>水静市外滩12-6</t>
  </si>
  <si>
    <t>水静市外滩12-7</t>
  </si>
  <si>
    <t>水静市外滩12-8</t>
  </si>
  <si>
    <t>水静市外滩12-9</t>
  </si>
  <si>
    <t>水静市外滩12-10</t>
  </si>
  <si>
    <t>水静市外滩13-1</t>
  </si>
  <si>
    <t>水静市外滩13-2</t>
  </si>
  <si>
    <t>水静市外滩13-3</t>
  </si>
  <si>
    <t>水静市外滩13-4</t>
  </si>
  <si>
    <t>水静市外滩13-5</t>
  </si>
  <si>
    <t>水静市外滩13-6</t>
  </si>
  <si>
    <t>水静市外滩13-7</t>
  </si>
  <si>
    <t>水静市外滩13-8</t>
  </si>
  <si>
    <t>水静市外滩13-9</t>
  </si>
  <si>
    <t>水静市外滩13-10</t>
  </si>
  <si>
    <t>水静市外滩14-1</t>
  </si>
  <si>
    <t>水静市外滩14-2</t>
  </si>
  <si>
    <t>水静市外滩14-3</t>
  </si>
  <si>
    <t>水静市外滩14-4</t>
  </si>
  <si>
    <t>水静市外滩14-5</t>
  </si>
  <si>
    <t>水静市外滩14-6</t>
  </si>
  <si>
    <t>水静市外滩14-7</t>
  </si>
  <si>
    <t>水静市外滩14-8</t>
  </si>
  <si>
    <t>水静市外滩14-9</t>
  </si>
  <si>
    <t>水静市外滩14-10</t>
  </si>
  <si>
    <t>水静市外滩15-1</t>
  </si>
  <si>
    <t>水静市外滩15-2</t>
  </si>
  <si>
    <t>水静市外滩15-3</t>
  </si>
  <si>
    <t>水静市外滩15-4</t>
  </si>
  <si>
    <t>水静市外滩15-5</t>
  </si>
  <si>
    <t>水静市外滩15-6</t>
  </si>
  <si>
    <t>水静市外滩15-7</t>
  </si>
  <si>
    <t>水静市外滩15-8</t>
  </si>
  <si>
    <t>水静市外滩15-9</t>
  </si>
  <si>
    <t>水静市外滩15-10</t>
  </si>
  <si>
    <t>水舰队基地1</t>
  </si>
  <si>
    <t>水舰队基地2</t>
  </si>
  <si>
    <t>水舰队基地3</t>
  </si>
  <si>
    <t>水舰队基地4</t>
  </si>
  <si>
    <t>水舰队基地5</t>
  </si>
  <si>
    <t>水舰队基地6</t>
  </si>
  <si>
    <t>水舰队基地7</t>
  </si>
  <si>
    <t>水舰队基地8</t>
  </si>
  <si>
    <t>水舰队基地9</t>
  </si>
  <si>
    <t>水舰队基地10</t>
  </si>
  <si>
    <t>水舰队基地11</t>
  </si>
  <si>
    <t>水舰队基地12</t>
  </si>
  <si>
    <t>水舰队基地13</t>
  </si>
  <si>
    <t>水舰队基地14</t>
  </si>
  <si>
    <t>水舰队基地15</t>
  </si>
  <si>
    <t>水舰队基地16</t>
  </si>
  <si>
    <t>水舰队基地1-1</t>
  </si>
  <si>
    <t>水舰队基地1-2</t>
  </si>
  <si>
    <t>水舰队基地1-3</t>
  </si>
  <si>
    <t>水舰队基地1-4</t>
  </si>
  <si>
    <t>水舰队基地1-5</t>
  </si>
  <si>
    <t>水舰队基地1-6</t>
  </si>
  <si>
    <t>水舰队基地1-7</t>
  </si>
  <si>
    <t>水舰队基地1-8</t>
  </si>
  <si>
    <t>水舰队基地1-9</t>
  </si>
  <si>
    <t>水舰队基地1-10</t>
  </si>
  <si>
    <t>水舰队基地2-1</t>
  </si>
  <si>
    <t>水舰队基地2-2</t>
  </si>
  <si>
    <t>水舰队基地2-3</t>
  </si>
  <si>
    <t>水舰队基地2-4</t>
  </si>
  <si>
    <t>水舰队基地2-5</t>
  </si>
  <si>
    <t>水舰队基地2-6</t>
  </si>
  <si>
    <t>水舰队基地2-7</t>
  </si>
  <si>
    <t>水舰队基地2-8</t>
  </si>
  <si>
    <t>水舰队基地2-9</t>
  </si>
  <si>
    <t>水舰队基地2-10</t>
  </si>
  <si>
    <t>水舰队基地3-1</t>
  </si>
  <si>
    <t>水舰队基地3-2</t>
  </si>
  <si>
    <t>水舰队基地3-3</t>
  </si>
  <si>
    <t>水舰队基地3-4</t>
  </si>
  <si>
    <t>水舰队基地3-5</t>
  </si>
  <si>
    <t>水舰队基地3-6</t>
  </si>
  <si>
    <t>水舰队基地3-7</t>
  </si>
  <si>
    <t>水舰队基地3-8</t>
  </si>
  <si>
    <t>水舰队基地3-9</t>
  </si>
  <si>
    <t>水舰队基地3-10</t>
  </si>
  <si>
    <t>水舰队基地4-1</t>
  </si>
  <si>
    <t>水舰队基地4-2</t>
  </si>
  <si>
    <t>水舰队基地4-3</t>
  </si>
  <si>
    <t>水舰队基地4-4</t>
  </si>
  <si>
    <t>水舰队基地4-5</t>
  </si>
  <si>
    <t>水舰队基地4-6</t>
  </si>
  <si>
    <t>水舰队基地4-7</t>
  </si>
  <si>
    <t>水舰队基地4-8</t>
  </si>
  <si>
    <t>水舰队基地4-9</t>
  </si>
  <si>
    <t>水舰队基地4-10</t>
  </si>
  <si>
    <t>水舰队基地5-1</t>
  </si>
  <si>
    <t>水舰队基地5-2</t>
  </si>
  <si>
    <t>水舰队基地5-3</t>
  </si>
  <si>
    <t>水舰队基地5-4</t>
  </si>
  <si>
    <t>水舰队基地5-5</t>
  </si>
  <si>
    <t>水舰队基地5-6</t>
  </si>
  <si>
    <t>水舰队基地5-7</t>
  </si>
  <si>
    <t>水舰队基地5-8</t>
  </si>
  <si>
    <t>水舰队基地5-9</t>
  </si>
  <si>
    <t>水舰队基地5-10</t>
  </si>
  <si>
    <t>水舰队基地6-1</t>
  </si>
  <si>
    <t>水舰队基地6-2</t>
  </si>
  <si>
    <t>水舰队基地6-3</t>
  </si>
  <si>
    <t>水舰队基地6-4</t>
  </si>
  <si>
    <t>水舰队基地6-5</t>
  </si>
  <si>
    <t>水舰队基地6-6</t>
  </si>
  <si>
    <t>水舰队基地6-7</t>
  </si>
  <si>
    <t>水舰队基地6-8</t>
  </si>
  <si>
    <t>水舰队基地6-9</t>
  </si>
  <si>
    <t>水舰队基地6-10</t>
  </si>
  <si>
    <t>水舰队基地7-1</t>
  </si>
  <si>
    <t>水舰队基地7-2</t>
  </si>
  <si>
    <t>水舰队基地7-3</t>
  </si>
  <si>
    <t>水舰队基地7-4</t>
  </si>
  <si>
    <t>水舰队基地7-5</t>
  </si>
  <si>
    <t>水舰队基地7-6</t>
  </si>
  <si>
    <t>水舰队基地7-7</t>
  </si>
  <si>
    <t>水舰队基地7-8</t>
  </si>
  <si>
    <t>水舰队基地7-9</t>
  </si>
  <si>
    <t>水舰队基地7-10</t>
  </si>
  <si>
    <t>水舰队基地8-1</t>
  </si>
  <si>
    <t>水舰队基地8-2</t>
  </si>
  <si>
    <t>水舰队基地8-3</t>
  </si>
  <si>
    <t>水舰队基地8-4</t>
  </si>
  <si>
    <t>水舰队基地8-5</t>
  </si>
  <si>
    <t>水舰队基地8-6</t>
  </si>
  <si>
    <t>水舰队基地8-7</t>
  </si>
  <si>
    <t>水舰队基地8-8</t>
  </si>
  <si>
    <t>水舰队基地8-9</t>
  </si>
  <si>
    <t>水舰队基地8-10</t>
  </si>
  <si>
    <t>水舰队基地9-1</t>
  </si>
  <si>
    <t>水舰队基地9-2</t>
  </si>
  <si>
    <t>水舰队基地9-3</t>
  </si>
  <si>
    <t>水舰队基地9-4</t>
  </si>
  <si>
    <t>水舰队基地9-5</t>
  </si>
  <si>
    <t>水舰队基地9-6</t>
  </si>
  <si>
    <t>水舰队基地9-7</t>
  </si>
  <si>
    <t>水舰队基地9-8</t>
  </si>
  <si>
    <t>水舰队基地9-9</t>
  </si>
  <si>
    <t>水舰队基地9-10</t>
  </si>
  <si>
    <t>水舰队基地10-1</t>
  </si>
  <si>
    <t>水舰队基地10-2</t>
  </si>
  <si>
    <t>水舰队基地10-3</t>
  </si>
  <si>
    <t>水舰队基地10-4</t>
  </si>
  <si>
    <t>水舰队基地10-5</t>
  </si>
  <si>
    <t>水舰队基地10-6</t>
  </si>
  <si>
    <t>水舰队基地10-7</t>
  </si>
  <si>
    <t>水舰队基地10-8</t>
  </si>
  <si>
    <t>水舰队基地10-9</t>
  </si>
  <si>
    <t>水舰队基地10-10</t>
  </si>
  <si>
    <t>水舰队基地11-1</t>
  </si>
  <si>
    <t>水舰队基地11-2</t>
  </si>
  <si>
    <t>水舰队基地11-3</t>
  </si>
  <si>
    <t>水舰队基地11-4</t>
  </si>
  <si>
    <t>水舰队基地11-5</t>
  </si>
  <si>
    <t>水舰队基地11-6</t>
  </si>
  <si>
    <t>水舰队基地11-7</t>
  </si>
  <si>
    <t>水舰队基地11-8</t>
  </si>
  <si>
    <t>水舰队基地11-9</t>
  </si>
  <si>
    <t>水舰队基地11-10</t>
  </si>
  <si>
    <t>水舰队基地12-1</t>
  </si>
  <si>
    <t>水舰队基地12-2</t>
  </si>
  <si>
    <t>水舰队基地12-3</t>
  </si>
  <si>
    <t>水舰队基地12-4</t>
  </si>
  <si>
    <t>水舰队基地12-5</t>
  </si>
  <si>
    <t>水舰队基地12-6</t>
  </si>
  <si>
    <t>水舰队基地12-7</t>
  </si>
  <si>
    <t>水舰队基地12-8</t>
  </si>
  <si>
    <t>水舰队基地12-9</t>
  </si>
  <si>
    <t>水舰队基地12-10</t>
  </si>
  <si>
    <t>水舰队基地13-1</t>
  </si>
  <si>
    <t>水舰队基地13-2</t>
  </si>
  <si>
    <t>水舰队基地13-3</t>
  </si>
  <si>
    <t>水舰队基地13-4</t>
  </si>
  <si>
    <t>水舰队基地13-5</t>
  </si>
  <si>
    <t>水舰队基地13-6</t>
  </si>
  <si>
    <t>水舰队基地13-7</t>
  </si>
  <si>
    <t>水舰队基地13-8</t>
  </si>
  <si>
    <t>水舰队基地13-9</t>
  </si>
  <si>
    <t>水舰队基地13-10</t>
  </si>
  <si>
    <t>水舰队基地14-1</t>
  </si>
  <si>
    <t>水舰队基地14-2</t>
  </si>
  <si>
    <t>水舰队基地14-3</t>
  </si>
  <si>
    <t>水舰队基地14-4</t>
  </si>
  <si>
    <t>水舰队基地14-5</t>
  </si>
  <si>
    <t>水舰队基地14-6</t>
  </si>
  <si>
    <t>水舰队基地14-7</t>
  </si>
  <si>
    <t>水舰队基地14-8</t>
  </si>
  <si>
    <t>水舰队基地14-9</t>
  </si>
  <si>
    <t>水舰队基地14-10</t>
  </si>
  <si>
    <t>水舰队基地15-1</t>
  </si>
  <si>
    <t>水舰队基地15-2</t>
  </si>
  <si>
    <t>水舰队基地15-3</t>
  </si>
  <si>
    <t>水舰队基地15-4</t>
  </si>
  <si>
    <t>水舰队基地15-5</t>
  </si>
  <si>
    <t>水舰队基地15-6</t>
  </si>
  <si>
    <t>水舰队基地15-7</t>
  </si>
  <si>
    <t>水舰队基地15-8</t>
  </si>
  <si>
    <t>水舰队基地15-9</t>
  </si>
  <si>
    <t>水舰队基地15-10</t>
  </si>
  <si>
    <t>水舰队基地16-1</t>
  </si>
  <si>
    <t>水舰队基地16-2</t>
  </si>
  <si>
    <t>水舰队基地16-3</t>
  </si>
  <si>
    <t>水舰队基地16-4</t>
  </si>
  <si>
    <t>水舰队基地16-5</t>
  </si>
  <si>
    <t>水舰队基地16-6</t>
  </si>
  <si>
    <t>水舰队基地16-7</t>
  </si>
  <si>
    <t>水舰队基地16-8</t>
  </si>
  <si>
    <t>水舰队基地16-9</t>
  </si>
  <si>
    <t>水舰队基地16-10</t>
  </si>
  <si>
    <t>琉璃市1</t>
  </si>
  <si>
    <t>琉璃市2</t>
  </si>
  <si>
    <t>琉璃市3</t>
  </si>
  <si>
    <t>琉璃市4</t>
  </si>
  <si>
    <t>琉璃市5</t>
  </si>
  <si>
    <t>琉璃市6</t>
  </si>
  <si>
    <t>琉璃市7</t>
  </si>
  <si>
    <t>琉璃市8</t>
  </si>
  <si>
    <t>琉璃市9</t>
  </si>
  <si>
    <t>琉璃市10</t>
  </si>
  <si>
    <t>琉璃市11</t>
  </si>
  <si>
    <t>琉璃市12</t>
  </si>
  <si>
    <t>琉璃市13</t>
  </si>
  <si>
    <t>琉璃市14</t>
  </si>
  <si>
    <t>琉璃市15</t>
  </si>
  <si>
    <t>琉璃市16</t>
  </si>
  <si>
    <t>琉璃市17</t>
  </si>
  <si>
    <t>琉璃市1-1</t>
  </si>
  <si>
    <t>琉璃市1-2</t>
  </si>
  <si>
    <t>琉璃市1-3</t>
  </si>
  <si>
    <t>琉璃市1-4</t>
  </si>
  <si>
    <t>琉璃市1-5</t>
  </si>
  <si>
    <t>琉璃市1-6</t>
  </si>
  <si>
    <t>琉璃市1-7</t>
  </si>
  <si>
    <t>琉璃市1-8</t>
  </si>
  <si>
    <t>琉璃市1-9</t>
  </si>
  <si>
    <t>琉璃市1-10</t>
  </si>
  <si>
    <t>琉璃市2-1</t>
  </si>
  <si>
    <t>琉璃市2-2</t>
  </si>
  <si>
    <t>琉璃市2-3</t>
  </si>
  <si>
    <t>琉璃市2-4</t>
  </si>
  <si>
    <t>琉璃市2-5</t>
  </si>
  <si>
    <t>琉璃市2-6</t>
  </si>
  <si>
    <t>琉璃市2-7</t>
  </si>
  <si>
    <t>琉璃市2-8</t>
  </si>
  <si>
    <t>琉璃市2-9</t>
  </si>
  <si>
    <t>琉璃市2-10</t>
  </si>
  <si>
    <t>琉璃市3-1</t>
  </si>
  <si>
    <t>琉璃市3-2</t>
  </si>
  <si>
    <t>琉璃市3-3</t>
  </si>
  <si>
    <t>琉璃市3-4</t>
  </si>
  <si>
    <t>琉璃市3-5</t>
  </si>
  <si>
    <t>琉璃市3-6</t>
  </si>
  <si>
    <t>琉璃市3-7</t>
  </si>
  <si>
    <t>琉璃市3-8</t>
  </si>
  <si>
    <t>琉璃市3-9</t>
  </si>
  <si>
    <t>琉璃市3-10</t>
  </si>
  <si>
    <t>琉璃市4-1</t>
  </si>
  <si>
    <t>琉璃市4-2</t>
  </si>
  <si>
    <t>琉璃市4-3</t>
  </si>
  <si>
    <t>琉璃市4-4</t>
  </si>
  <si>
    <t>琉璃市4-5</t>
  </si>
  <si>
    <t>琉璃市4-6</t>
  </si>
  <si>
    <t>琉璃市4-7</t>
  </si>
  <si>
    <t>琉璃市4-8</t>
  </si>
  <si>
    <t>琉璃市4-9</t>
  </si>
  <si>
    <t>琉璃市4-10</t>
  </si>
  <si>
    <t>琉璃市5-1</t>
  </si>
  <si>
    <t>琉璃市5-2</t>
  </si>
  <si>
    <t>琉璃市5-3</t>
  </si>
  <si>
    <t>琉璃市5-4</t>
  </si>
  <si>
    <t>琉璃市5-5</t>
  </si>
  <si>
    <t>琉璃市5-6</t>
  </si>
  <si>
    <t>琉璃市5-7</t>
  </si>
  <si>
    <t>琉璃市5-8</t>
  </si>
  <si>
    <t>琉璃市5-9</t>
  </si>
  <si>
    <t>琉璃市5-10</t>
  </si>
  <si>
    <t>琉璃市6-1</t>
  </si>
  <si>
    <t>琉璃市6-2</t>
  </si>
  <si>
    <t>琉璃市6-3</t>
  </si>
  <si>
    <t>琉璃市6-4</t>
  </si>
  <si>
    <t>琉璃市6-5</t>
  </si>
  <si>
    <t>琉璃市6-6</t>
  </si>
  <si>
    <t>琉璃市6-7</t>
  </si>
  <si>
    <t>琉璃市6-8</t>
  </si>
  <si>
    <t>琉璃市6-9</t>
  </si>
  <si>
    <t>琉璃市6-10</t>
  </si>
  <si>
    <t>琉璃市7-1</t>
  </si>
  <si>
    <t>琉璃市7-2</t>
  </si>
  <si>
    <t>琉璃市7-3</t>
  </si>
  <si>
    <t>琉璃市7-4</t>
  </si>
  <si>
    <t>琉璃市7-5</t>
  </si>
  <si>
    <t>琉璃市7-6</t>
  </si>
  <si>
    <t>琉璃市7-7</t>
  </si>
  <si>
    <t>琉璃市7-8</t>
  </si>
  <si>
    <t>琉璃市7-9</t>
  </si>
  <si>
    <t>琉璃市7-10</t>
  </si>
  <si>
    <t>琉璃市8-1</t>
  </si>
  <si>
    <t>琉璃市8-2</t>
  </si>
  <si>
    <t>琉璃市8-3</t>
  </si>
  <si>
    <t>琉璃市8-4</t>
  </si>
  <si>
    <t>琉璃市8-5</t>
  </si>
  <si>
    <t>琉璃市8-6</t>
  </si>
  <si>
    <t>琉璃市8-7</t>
  </si>
  <si>
    <t>琉璃市8-8</t>
  </si>
  <si>
    <t>琉璃市8-9</t>
  </si>
  <si>
    <t>琉璃市8-10</t>
  </si>
  <si>
    <t>琉璃市9-1</t>
  </si>
  <si>
    <t>琉璃市9-2</t>
  </si>
  <si>
    <t>琉璃市9-3</t>
  </si>
  <si>
    <t>琉璃市9-4</t>
  </si>
  <si>
    <t>琉璃市9-5</t>
  </si>
  <si>
    <t>琉璃市9-6</t>
  </si>
  <si>
    <t>琉璃市9-7</t>
  </si>
  <si>
    <t>琉璃市9-8</t>
  </si>
  <si>
    <t>琉璃市9-9</t>
  </si>
  <si>
    <t>琉璃市9-10</t>
  </si>
  <si>
    <t>琉璃市10-1</t>
  </si>
  <si>
    <t>琉璃市10-2</t>
  </si>
  <si>
    <t>琉璃市10-3</t>
  </si>
  <si>
    <t>琉璃市10-4</t>
  </si>
  <si>
    <t>琉璃市10-5</t>
  </si>
  <si>
    <t>琉璃市10-6</t>
  </si>
  <si>
    <t>琉璃市10-7</t>
  </si>
  <si>
    <t>琉璃市10-8</t>
  </si>
  <si>
    <t>琉璃市10-9</t>
  </si>
  <si>
    <t>琉璃市10-10</t>
  </si>
  <si>
    <t>琉璃市11-1</t>
  </si>
  <si>
    <t>琉璃市11-2</t>
  </si>
  <si>
    <t>琉璃市11-3</t>
  </si>
  <si>
    <t>琉璃市11-4</t>
  </si>
  <si>
    <t>琉璃市11-5</t>
  </si>
  <si>
    <t>琉璃市11-6</t>
  </si>
  <si>
    <t>琉璃市11-7</t>
  </si>
  <si>
    <t>琉璃市11-8</t>
  </si>
  <si>
    <t>琉璃市11-9</t>
  </si>
  <si>
    <t>琉璃市11-10</t>
  </si>
  <si>
    <t>琉璃市12-1</t>
  </si>
  <si>
    <t>琉璃市12-2</t>
  </si>
  <si>
    <t>琉璃市12-3</t>
  </si>
  <si>
    <t>琉璃市12-4</t>
  </si>
  <si>
    <t>琉璃市12-5</t>
  </si>
  <si>
    <t>琉璃市12-6</t>
  </si>
  <si>
    <t>琉璃市12-7</t>
  </si>
  <si>
    <t>琉璃市12-8</t>
  </si>
  <si>
    <t>琉璃市12-9</t>
  </si>
  <si>
    <t>琉璃市12-10</t>
  </si>
  <si>
    <t>琉璃市13-1</t>
  </si>
  <si>
    <t>琉璃市13-2</t>
  </si>
  <si>
    <t>琉璃市13-3</t>
  </si>
  <si>
    <t>琉璃市13-4</t>
  </si>
  <si>
    <t>琉璃市13-5</t>
  </si>
  <si>
    <t>琉璃市13-6</t>
  </si>
  <si>
    <t>琉璃市13-7</t>
  </si>
  <si>
    <t>琉璃市13-8</t>
  </si>
  <si>
    <t>琉璃市13-9</t>
  </si>
  <si>
    <t>琉璃市13-10</t>
  </si>
  <si>
    <t>琉璃市14-1</t>
  </si>
  <si>
    <t>琉璃市14-2</t>
  </si>
  <si>
    <t>琉璃市14-3</t>
  </si>
  <si>
    <t>琉璃市14-4</t>
  </si>
  <si>
    <t>琉璃市14-5</t>
  </si>
  <si>
    <t>琉璃市14-6</t>
  </si>
  <si>
    <t>琉璃市14-7</t>
  </si>
  <si>
    <t>琉璃市14-8</t>
  </si>
  <si>
    <t>琉璃市14-9</t>
  </si>
  <si>
    <t>琉璃市14-10</t>
  </si>
  <si>
    <t>琉璃市15-1</t>
  </si>
  <si>
    <t>琉璃市15-2</t>
  </si>
  <si>
    <t>琉璃市15-3</t>
  </si>
  <si>
    <t>琉璃市15-4</t>
  </si>
  <si>
    <t>琉璃市15-5</t>
  </si>
  <si>
    <t>琉璃市15-6</t>
  </si>
  <si>
    <t>琉璃市15-7</t>
  </si>
  <si>
    <t>琉璃市15-8</t>
  </si>
  <si>
    <t>琉璃市15-9</t>
  </si>
  <si>
    <t>琉璃市15-10</t>
  </si>
  <si>
    <t>琉璃市16-1</t>
  </si>
  <si>
    <t>琉璃市16-2</t>
  </si>
  <si>
    <t>琉璃市16-3</t>
  </si>
  <si>
    <t>琉璃市16-4</t>
  </si>
  <si>
    <t>琉璃市16-5</t>
  </si>
  <si>
    <t>琉璃市16-6</t>
  </si>
  <si>
    <t>琉璃市16-7</t>
  </si>
  <si>
    <t>琉璃市16-8</t>
  </si>
  <si>
    <t>琉璃市16-9</t>
  </si>
  <si>
    <t>琉璃市16-10</t>
  </si>
  <si>
    <t>琉璃市17-1</t>
  </si>
  <si>
    <t>琉璃市17-2</t>
  </si>
  <si>
    <t>琉璃市17-3</t>
  </si>
  <si>
    <t>琉璃市17-4</t>
  </si>
  <si>
    <t>琉璃市17-5</t>
  </si>
  <si>
    <t>琉璃市17-6</t>
  </si>
  <si>
    <t>琉璃市17-7</t>
  </si>
  <si>
    <t>琉璃市17-8</t>
  </si>
  <si>
    <t>琉璃市17-9</t>
  </si>
  <si>
    <t>琉璃市17-10</t>
  </si>
  <si>
    <t>海地洞窟1</t>
  </si>
  <si>
    <t>海地洞窟2</t>
  </si>
  <si>
    <t>海地洞窟3</t>
  </si>
  <si>
    <t>海地洞窟4</t>
  </si>
  <si>
    <t>海地洞窟5</t>
  </si>
  <si>
    <t>海地洞窟6</t>
  </si>
  <si>
    <t>海地洞窟7</t>
  </si>
  <si>
    <t>海地洞窟8</t>
  </si>
  <si>
    <t>海地洞窟9</t>
  </si>
  <si>
    <t>海地洞窟10</t>
  </si>
  <si>
    <t>海地洞窟11</t>
  </si>
  <si>
    <t>海地洞窟12</t>
  </si>
  <si>
    <t>海地洞窟13</t>
  </si>
  <si>
    <t>海地洞窟14</t>
  </si>
  <si>
    <t>海地洞窟15</t>
  </si>
  <si>
    <t>海地洞窟16</t>
  </si>
  <si>
    <t>海地洞窟17</t>
  </si>
  <si>
    <t>海地洞窟18</t>
  </si>
  <si>
    <t>海地洞窟19</t>
  </si>
  <si>
    <t>海地洞窟1-1</t>
  </si>
  <si>
    <t>海地洞窟1-2</t>
  </si>
  <si>
    <t>海地洞窟1-3</t>
  </si>
  <si>
    <t>海地洞窟1-4</t>
  </si>
  <si>
    <t>海地洞窟1-5</t>
  </si>
  <si>
    <t>海地洞窟1-6</t>
  </si>
  <si>
    <t>海地洞窟1-7</t>
  </si>
  <si>
    <t>海地洞窟1-8</t>
  </si>
  <si>
    <t>海地洞窟1-9</t>
  </si>
  <si>
    <t>海地洞窟1-10</t>
  </si>
  <si>
    <t>海地洞窟2-1</t>
  </si>
  <si>
    <t>海地洞窟2-2</t>
  </si>
  <si>
    <t>海地洞窟2-3</t>
  </si>
  <si>
    <t>海地洞窟2-4</t>
  </si>
  <si>
    <t>海地洞窟2-5</t>
  </si>
  <si>
    <t>海地洞窟2-6</t>
  </si>
  <si>
    <t>海地洞窟2-7</t>
  </si>
  <si>
    <t>海地洞窟2-8</t>
  </si>
  <si>
    <t>海地洞窟2-9</t>
  </si>
  <si>
    <t>海地洞窟2-10</t>
  </si>
  <si>
    <t>海地洞窟3-1</t>
  </si>
  <si>
    <t>海地洞窟3-2</t>
  </si>
  <si>
    <t>海地洞窟3-3</t>
  </si>
  <si>
    <t>海地洞窟3-4</t>
  </si>
  <si>
    <t>海地洞窟3-5</t>
  </si>
  <si>
    <t>海地洞窟3-6</t>
  </si>
  <si>
    <t>海地洞窟3-7</t>
  </si>
  <si>
    <t>海地洞窟3-8</t>
  </si>
  <si>
    <t>海地洞窟3-9</t>
  </si>
  <si>
    <t>海地洞窟3-10</t>
  </si>
  <si>
    <t>海地洞窟4-1</t>
  </si>
  <si>
    <t>海地洞窟4-2</t>
  </si>
  <si>
    <t>海地洞窟4-3</t>
  </si>
  <si>
    <t>海地洞窟4-4</t>
  </si>
  <si>
    <t>海地洞窟4-5</t>
  </si>
  <si>
    <t>海地洞窟4-6</t>
  </si>
  <si>
    <t>海地洞窟4-7</t>
  </si>
  <si>
    <t>海地洞窟4-8</t>
  </si>
  <si>
    <t>海地洞窟4-9</t>
  </si>
  <si>
    <t>海地洞窟4-10</t>
  </si>
  <si>
    <t>海地洞窟5-1</t>
  </si>
  <si>
    <t>海地洞窟5-2</t>
  </si>
  <si>
    <t>海地洞窟5-3</t>
  </si>
  <si>
    <t>海地洞窟5-4</t>
  </si>
  <si>
    <t>海地洞窟5-5</t>
  </si>
  <si>
    <t>海地洞窟5-6</t>
  </si>
  <si>
    <t>海地洞窟5-7</t>
  </si>
  <si>
    <t>海地洞窟5-8</t>
  </si>
  <si>
    <t>海地洞窟5-9</t>
  </si>
  <si>
    <t>海地洞窟5-10</t>
  </si>
  <si>
    <t>海地洞窟6-1</t>
  </si>
  <si>
    <t>海地洞窟6-2</t>
  </si>
  <si>
    <t>海地洞窟6-3</t>
  </si>
  <si>
    <t>海地洞窟6-4</t>
  </si>
  <si>
    <t>海地洞窟6-5</t>
  </si>
  <si>
    <t>海地洞窟6-6</t>
  </si>
  <si>
    <t>海地洞窟6-7</t>
  </si>
  <si>
    <t>海地洞窟6-8</t>
  </si>
  <si>
    <t>海地洞窟6-9</t>
  </si>
  <si>
    <t>海地洞窟6-10</t>
  </si>
  <si>
    <t>海地洞窟7-1</t>
  </si>
  <si>
    <t>海地洞窟7-2</t>
  </si>
  <si>
    <t>海地洞窟7-3</t>
  </si>
  <si>
    <t>海地洞窟7-4</t>
  </si>
  <si>
    <t>海地洞窟7-5</t>
  </si>
  <si>
    <t>海地洞窟7-6</t>
  </si>
  <si>
    <t>海地洞窟7-7</t>
  </si>
  <si>
    <t>海地洞窟7-8</t>
  </si>
  <si>
    <t>海地洞窟7-9</t>
  </si>
  <si>
    <t>海地洞窟7-10</t>
  </si>
  <si>
    <t>海地洞窟8-1</t>
  </si>
  <si>
    <t>海地洞窟8-2</t>
  </si>
  <si>
    <t>海地洞窟8-3</t>
  </si>
  <si>
    <t>海地洞窟8-4</t>
  </si>
  <si>
    <t>海地洞窟8-5</t>
  </si>
  <si>
    <t>海地洞窟8-6</t>
  </si>
  <si>
    <t>海地洞窟8-7</t>
  </si>
  <si>
    <t>海地洞窟8-8</t>
  </si>
  <si>
    <t>海地洞窟8-9</t>
  </si>
  <si>
    <t>海地洞窟8-10</t>
  </si>
  <si>
    <t>海地洞窟9-1</t>
  </si>
  <si>
    <t>海地洞窟9-2</t>
  </si>
  <si>
    <t>海地洞窟9-3</t>
  </si>
  <si>
    <t>海地洞窟9-4</t>
  </si>
  <si>
    <t>海地洞窟9-5</t>
  </si>
  <si>
    <t>海地洞窟9-6</t>
  </si>
  <si>
    <t>海地洞窟9-7</t>
  </si>
  <si>
    <t>海地洞窟9-8</t>
  </si>
  <si>
    <t>海地洞窟9-9</t>
  </si>
  <si>
    <t>海地洞窟9-10</t>
  </si>
  <si>
    <t>海地洞窟10-1</t>
  </si>
  <si>
    <t>海地洞窟10-2</t>
  </si>
  <si>
    <t>海地洞窟10-3</t>
  </si>
  <si>
    <t>海地洞窟10-4</t>
  </si>
  <si>
    <t>海地洞窟10-5</t>
  </si>
  <si>
    <t>海地洞窟10-6</t>
  </si>
  <si>
    <t>海地洞窟10-7</t>
  </si>
  <si>
    <t>海地洞窟10-8</t>
  </si>
  <si>
    <t>海地洞窟10-9</t>
  </si>
  <si>
    <t>海地洞窟10-10</t>
  </si>
  <si>
    <t>海地洞窟11-1</t>
  </si>
  <si>
    <t>海地洞窟11-2</t>
  </si>
  <si>
    <t>海地洞窟11-3</t>
  </si>
  <si>
    <t>海地洞窟11-4</t>
  </si>
  <si>
    <t>海地洞窟11-5</t>
  </si>
  <si>
    <t>海地洞窟11-6</t>
  </si>
  <si>
    <t>海地洞窟11-7</t>
  </si>
  <si>
    <t>海地洞窟11-8</t>
  </si>
  <si>
    <t>海地洞窟11-9</t>
  </si>
  <si>
    <t>海地洞窟11-10</t>
  </si>
  <si>
    <t>海地洞窟12-1</t>
  </si>
  <si>
    <t>海地洞窟12-2</t>
  </si>
  <si>
    <t>海地洞窟12-3</t>
  </si>
  <si>
    <t>海地洞窟12-4</t>
  </si>
  <si>
    <t>海地洞窟12-5</t>
  </si>
  <si>
    <t>海地洞窟12-6</t>
  </si>
  <si>
    <t>海地洞窟12-7</t>
  </si>
  <si>
    <t>海地洞窟12-8</t>
  </si>
  <si>
    <t>海地洞窟12-9</t>
  </si>
  <si>
    <t>海地洞窟12-10</t>
  </si>
  <si>
    <t>海地洞窟13-1</t>
  </si>
  <si>
    <t>海地洞窟13-2</t>
  </si>
  <si>
    <t>海地洞窟13-3</t>
  </si>
  <si>
    <t>海地洞窟13-4</t>
  </si>
  <si>
    <t>海地洞窟13-5</t>
  </si>
  <si>
    <t>海地洞窟13-6</t>
  </si>
  <si>
    <t>海地洞窟13-7</t>
  </si>
  <si>
    <t>海地洞窟13-8</t>
  </si>
  <si>
    <t>海地洞窟13-9</t>
  </si>
  <si>
    <t>海地洞窟13-10</t>
  </si>
  <si>
    <t>海地洞窟14-1</t>
  </si>
  <si>
    <t>海地洞窟14-2</t>
  </si>
  <si>
    <t>海地洞窟14-3</t>
  </si>
  <si>
    <t>海地洞窟14-4</t>
  </si>
  <si>
    <t>海地洞窟14-5</t>
  </si>
  <si>
    <t>海地洞窟14-6</t>
  </si>
  <si>
    <t>海地洞窟14-7</t>
  </si>
  <si>
    <t>海地洞窟14-8</t>
  </si>
  <si>
    <t>海地洞窟14-9</t>
  </si>
  <si>
    <t>海地洞窟14-10</t>
  </si>
  <si>
    <t>海地洞窟15-1</t>
  </si>
  <si>
    <t>海地洞窟15-2</t>
  </si>
  <si>
    <t>海地洞窟15-3</t>
  </si>
  <si>
    <t>海地洞窟15-4</t>
  </si>
  <si>
    <t>海地洞窟15-5</t>
  </si>
  <si>
    <t>海地洞窟15-6</t>
  </si>
  <si>
    <t>海地洞窟15-7</t>
  </si>
  <si>
    <t>海地洞窟15-8</t>
  </si>
  <si>
    <t>海地洞窟15-9</t>
  </si>
  <si>
    <t>海地洞窟15-10</t>
  </si>
  <si>
    <t>海地洞窟16-1</t>
  </si>
  <si>
    <t>海地洞窟16-2</t>
  </si>
  <si>
    <t>海地洞窟16-3</t>
  </si>
  <si>
    <t>海地洞窟16-4</t>
  </si>
  <si>
    <t>海地洞窟16-5</t>
  </si>
  <si>
    <t>海地洞窟16-6</t>
  </si>
  <si>
    <t>海地洞窟16-7</t>
  </si>
  <si>
    <t>海地洞窟16-8</t>
  </si>
  <si>
    <t>海地洞窟16-9</t>
  </si>
  <si>
    <t>海地洞窟16-10</t>
  </si>
  <si>
    <t>海地洞窟17-1</t>
  </si>
  <si>
    <t>海地洞窟17-2</t>
  </si>
  <si>
    <t>海地洞窟17-3</t>
  </si>
  <si>
    <t>海地洞窟17-4</t>
  </si>
  <si>
    <t>海地洞窟17-5</t>
  </si>
  <si>
    <t>海地洞窟17-6</t>
  </si>
  <si>
    <t>海地洞窟17-7</t>
  </si>
  <si>
    <t>海地洞窟17-8</t>
  </si>
  <si>
    <t>海地洞窟17-9</t>
  </si>
  <si>
    <t>海地洞窟17-10</t>
  </si>
  <si>
    <t>海地洞窟18-1</t>
  </si>
  <si>
    <t>海地洞窟18-2</t>
  </si>
  <si>
    <t>海地洞窟18-3</t>
  </si>
  <si>
    <t>海地洞窟18-4</t>
  </si>
  <si>
    <t>海地洞窟18-5</t>
  </si>
  <si>
    <t>海地洞窟18-6</t>
  </si>
  <si>
    <t>海地洞窟18-7</t>
  </si>
  <si>
    <t>海地洞窟18-8</t>
  </si>
  <si>
    <t>海地洞窟18-9</t>
  </si>
  <si>
    <t>海地洞窟18-10</t>
  </si>
  <si>
    <t>海地洞窟19-1</t>
  </si>
  <si>
    <t>海地洞窟19-2</t>
  </si>
  <si>
    <t>海地洞窟19-3</t>
  </si>
  <si>
    <t>海地洞窟19-4</t>
  </si>
  <si>
    <t>海地洞窟19-5</t>
  </si>
  <si>
    <t>海地洞窟19-6</t>
  </si>
  <si>
    <t>海地洞窟19-7</t>
  </si>
  <si>
    <t>海地洞窟19-8</t>
  </si>
  <si>
    <t>海地洞窟19-9</t>
  </si>
  <si>
    <t>海地洞窟19-10</t>
  </si>
  <si>
    <t>极冰挑战1</t>
  </si>
  <si>
    <t>极冰挑战2</t>
  </si>
  <si>
    <t>极冰挑战3</t>
  </si>
  <si>
    <t>极冰挑战4</t>
  </si>
  <si>
    <t>极冰挑战5</t>
  </si>
  <si>
    <t>极冰挑战6</t>
  </si>
  <si>
    <t>极冰挑战7</t>
  </si>
  <si>
    <t>极冰挑战8</t>
  </si>
  <si>
    <t>极冰挑战9</t>
  </si>
  <si>
    <t>极冰挑战10</t>
  </si>
  <si>
    <t>极冰挑战11</t>
  </si>
  <si>
    <t>极冰挑战12</t>
  </si>
  <si>
    <t>极冰挑战13</t>
  </si>
  <si>
    <t>极冰挑战14</t>
  </si>
  <si>
    <t>极冰挑战15</t>
  </si>
  <si>
    <t>极冰挑战16</t>
  </si>
  <si>
    <t>极冰挑战17</t>
  </si>
  <si>
    <t>极冰挑战18</t>
  </si>
  <si>
    <t>极冰挑战1-1</t>
  </si>
  <si>
    <t>极冰挑战1-2</t>
  </si>
  <si>
    <t>极冰挑战1-3</t>
  </si>
  <si>
    <t>极冰挑战1-4</t>
  </si>
  <si>
    <t>极冰挑战1-5</t>
  </si>
  <si>
    <t>极冰挑战1-6</t>
  </si>
  <si>
    <t>极冰挑战1-7</t>
  </si>
  <si>
    <t>极冰挑战1-8</t>
  </si>
  <si>
    <t>极冰挑战1-9</t>
  </si>
  <si>
    <t>极冰挑战1-10</t>
  </si>
  <si>
    <t>极冰挑战2-1</t>
  </si>
  <si>
    <t>极冰挑战2-2</t>
  </si>
  <si>
    <t>极冰挑战2-3</t>
  </si>
  <si>
    <t>极冰挑战2-4</t>
  </si>
  <si>
    <t>极冰挑战2-5</t>
  </si>
  <si>
    <t>极冰挑战2-6</t>
  </si>
  <si>
    <t>极冰挑战2-7</t>
  </si>
  <si>
    <t>极冰挑战2-8</t>
  </si>
  <si>
    <t>极冰挑战2-9</t>
  </si>
  <si>
    <t>极冰挑战2-10</t>
  </si>
  <si>
    <t>极冰挑战3-1</t>
  </si>
  <si>
    <t>极冰挑战3-2</t>
  </si>
  <si>
    <t>极冰挑战3-3</t>
  </si>
  <si>
    <t>极冰挑战3-4</t>
  </si>
  <si>
    <t>极冰挑战3-5</t>
  </si>
  <si>
    <t>极冰挑战3-6</t>
  </si>
  <si>
    <t>极冰挑战3-7</t>
  </si>
  <si>
    <t>极冰挑战3-8</t>
  </si>
  <si>
    <t>极冰挑战3-9</t>
  </si>
  <si>
    <t>极冰挑战3-10</t>
  </si>
  <si>
    <t>极冰挑战4-1</t>
  </si>
  <si>
    <t>极冰挑战4-2</t>
  </si>
  <si>
    <t>极冰挑战4-3</t>
  </si>
  <si>
    <t>极冰挑战4-4</t>
  </si>
  <si>
    <t>极冰挑战4-5</t>
  </si>
  <si>
    <t>极冰挑战4-6</t>
  </si>
  <si>
    <t>极冰挑战4-7</t>
  </si>
  <si>
    <t>极冰挑战4-8</t>
  </si>
  <si>
    <t>极冰挑战4-9</t>
  </si>
  <si>
    <t>极冰挑战4-10</t>
  </si>
  <si>
    <t>极冰挑战5-1</t>
  </si>
  <si>
    <t>极冰挑战5-2</t>
  </si>
  <si>
    <t>极冰挑战5-3</t>
  </si>
  <si>
    <t>极冰挑战5-4</t>
  </si>
  <si>
    <t>极冰挑战5-5</t>
  </si>
  <si>
    <t>极冰挑战5-6</t>
  </si>
  <si>
    <t>极冰挑战5-7</t>
  </si>
  <si>
    <t>极冰挑战5-8</t>
  </si>
  <si>
    <t>极冰挑战5-9</t>
  </si>
  <si>
    <t>极冰挑战5-10</t>
  </si>
  <si>
    <t>极冰挑战6-1</t>
  </si>
  <si>
    <t>极冰挑战6-2</t>
  </si>
  <si>
    <t>极冰挑战6-3</t>
  </si>
  <si>
    <t>极冰挑战6-4</t>
  </si>
  <si>
    <t>极冰挑战6-5</t>
  </si>
  <si>
    <t>极冰挑战6-6</t>
  </si>
  <si>
    <t>极冰挑战6-7</t>
  </si>
  <si>
    <t>极冰挑战6-8</t>
  </si>
  <si>
    <t>极冰挑战6-9</t>
  </si>
  <si>
    <t>极冰挑战6-10</t>
  </si>
  <si>
    <t>极冰挑战7-1</t>
  </si>
  <si>
    <t>极冰挑战7-2</t>
  </si>
  <si>
    <t>极冰挑战7-3</t>
  </si>
  <si>
    <t>极冰挑战7-4</t>
  </si>
  <si>
    <t>极冰挑战7-5</t>
  </si>
  <si>
    <t>极冰挑战7-6</t>
  </si>
  <si>
    <t>极冰挑战7-7</t>
  </si>
  <si>
    <t>极冰挑战7-8</t>
  </si>
  <si>
    <t>极冰挑战7-9</t>
  </si>
  <si>
    <t>极冰挑战7-10</t>
  </si>
  <si>
    <t>极冰挑战8-1</t>
  </si>
  <si>
    <t>极冰挑战8-2</t>
  </si>
  <si>
    <t>极冰挑战8-3</t>
  </si>
  <si>
    <t>极冰挑战8-4</t>
  </si>
  <si>
    <t>极冰挑战8-5</t>
  </si>
  <si>
    <t>极冰挑战8-6</t>
  </si>
  <si>
    <t>极冰挑战8-7</t>
  </si>
  <si>
    <t>极冰挑战8-8</t>
  </si>
  <si>
    <t>极冰挑战8-9</t>
  </si>
  <si>
    <t>极冰挑战8-10</t>
  </si>
  <si>
    <t>极冰挑战9-1</t>
  </si>
  <si>
    <t>极冰挑战9-2</t>
  </si>
  <si>
    <t>极冰挑战9-3</t>
  </si>
  <si>
    <t>极冰挑战9-4</t>
  </si>
  <si>
    <t>极冰挑战9-5</t>
  </si>
  <si>
    <t>极冰挑战9-6</t>
  </si>
  <si>
    <t>极冰挑战9-7</t>
  </si>
  <si>
    <t>极冰挑战9-8</t>
  </si>
  <si>
    <t>极冰挑战9-9</t>
  </si>
  <si>
    <t>极冰挑战9-10</t>
  </si>
  <si>
    <t>极冰挑战10-1</t>
  </si>
  <si>
    <t>极冰挑战10-2</t>
  </si>
  <si>
    <t>极冰挑战10-3</t>
  </si>
  <si>
    <t>极冰挑战10-4</t>
  </si>
  <si>
    <t>极冰挑战10-5</t>
  </si>
  <si>
    <t>极冰挑战10-6</t>
  </si>
  <si>
    <t>极冰挑战10-7</t>
  </si>
  <si>
    <t>极冰挑战10-8</t>
  </si>
  <si>
    <t>极冰挑战10-9</t>
  </si>
  <si>
    <t>极冰挑战10-10</t>
  </si>
  <si>
    <t>极冰挑战11-1</t>
  </si>
  <si>
    <t>极冰挑战11-2</t>
  </si>
  <si>
    <t>极冰挑战11-3</t>
  </si>
  <si>
    <t>极冰挑战11-4</t>
  </si>
  <si>
    <t>极冰挑战11-5</t>
  </si>
  <si>
    <t>极冰挑战11-6</t>
  </si>
  <si>
    <t>极冰挑战11-7</t>
  </si>
  <si>
    <t>极冰挑战11-8</t>
  </si>
  <si>
    <t>极冰挑战11-9</t>
  </si>
  <si>
    <t>极冰挑战11-10</t>
  </si>
  <si>
    <t>极冰挑战12-1</t>
  </si>
  <si>
    <t>极冰挑战12-2</t>
  </si>
  <si>
    <t>极冰挑战12-3</t>
  </si>
  <si>
    <t>极冰挑战12-4</t>
  </si>
  <si>
    <t>极冰挑战12-5</t>
  </si>
  <si>
    <t>极冰挑战12-6</t>
  </si>
  <si>
    <t>极冰挑战12-7</t>
  </si>
  <si>
    <t>极冰挑战12-8</t>
  </si>
  <si>
    <t>极冰挑战12-9</t>
  </si>
  <si>
    <t>极冰挑战12-10</t>
  </si>
  <si>
    <t>极冰挑战13-1</t>
  </si>
  <si>
    <t>极冰挑战13-2</t>
  </si>
  <si>
    <t>极冰挑战13-3</t>
  </si>
  <si>
    <t>极冰挑战13-4</t>
  </si>
  <si>
    <t>极冰挑战13-5</t>
  </si>
  <si>
    <t>极冰挑战13-6</t>
  </si>
  <si>
    <t>极冰挑战13-7</t>
  </si>
  <si>
    <t>极冰挑战13-8</t>
  </si>
  <si>
    <t>极冰挑战13-9</t>
  </si>
  <si>
    <t>极冰挑战13-10</t>
  </si>
  <si>
    <t>极冰挑战14-1</t>
  </si>
  <si>
    <t>极冰挑战14-2</t>
  </si>
  <si>
    <t>极冰挑战14-3</t>
  </si>
  <si>
    <t>极冰挑战14-4</t>
  </si>
  <si>
    <t>极冰挑战14-5</t>
  </si>
  <si>
    <t>极冰挑战14-6</t>
  </si>
  <si>
    <t>极冰挑战14-7</t>
  </si>
  <si>
    <t>极冰挑战14-8</t>
  </si>
  <si>
    <t>极冰挑战14-9</t>
  </si>
  <si>
    <t>极冰挑战14-10</t>
  </si>
  <si>
    <t>极冰挑战15-1</t>
  </si>
  <si>
    <t>极冰挑战15-2</t>
  </si>
  <si>
    <t>极冰挑战15-3</t>
  </si>
  <si>
    <t>极冰挑战15-4</t>
  </si>
  <si>
    <t>极冰挑战15-5</t>
  </si>
  <si>
    <t>极冰挑战15-6</t>
  </si>
  <si>
    <t>极冰挑战15-7</t>
  </si>
  <si>
    <t>极冰挑战15-8</t>
  </si>
  <si>
    <t>极冰挑战15-9</t>
  </si>
  <si>
    <t>极冰挑战15-10</t>
  </si>
  <si>
    <t>极冰挑战16-1</t>
  </si>
  <si>
    <t>极冰挑战16-2</t>
  </si>
  <si>
    <t>极冰挑战16-3</t>
  </si>
  <si>
    <t>极冰挑战16-4</t>
  </si>
  <si>
    <t>极冰挑战16-5</t>
  </si>
  <si>
    <t>极冰挑战16-6</t>
  </si>
  <si>
    <t>极冰挑战16-7</t>
  </si>
  <si>
    <t>极冰挑战16-8</t>
  </si>
  <si>
    <t>极冰挑战16-9</t>
  </si>
  <si>
    <t>极冰挑战16-10</t>
  </si>
  <si>
    <t>极冰挑战17-1</t>
  </si>
  <si>
    <t>极冰挑战17-2</t>
  </si>
  <si>
    <t>极冰挑战17-3</t>
  </si>
  <si>
    <t>极冰挑战17-4</t>
  </si>
  <si>
    <t>极冰挑战17-5</t>
  </si>
  <si>
    <t>极冰挑战17-6</t>
  </si>
  <si>
    <t>极冰挑战17-7</t>
  </si>
  <si>
    <t>极冰挑战17-8</t>
  </si>
  <si>
    <t>极冰挑战17-9</t>
  </si>
  <si>
    <t>极冰挑战17-10</t>
  </si>
  <si>
    <t>极冰挑战18-1</t>
  </si>
  <si>
    <t>极冰挑战18-2</t>
  </si>
  <si>
    <t>极冰挑战18-3</t>
  </si>
  <si>
    <t>极冰挑战18-4</t>
  </si>
  <si>
    <t>极冰挑战18-5</t>
  </si>
  <si>
    <t>极冰挑战18-6</t>
  </si>
  <si>
    <t>极冰挑战18-7</t>
  </si>
  <si>
    <t>极冰挑战18-8</t>
  </si>
  <si>
    <t>极冰挑战18-9</t>
  </si>
  <si>
    <t>极冰挑战18-10</t>
  </si>
  <si>
    <t>冠军之路1</t>
  </si>
  <si>
    <t>冠军之路2</t>
  </si>
  <si>
    <t>冠军之路3</t>
  </si>
  <si>
    <t>冠军之路4</t>
  </si>
  <si>
    <t>冠军之路5</t>
  </si>
  <si>
    <t>冠军之路6</t>
  </si>
  <si>
    <t>冠军之路7</t>
  </si>
  <si>
    <t>冠军之路8</t>
  </si>
  <si>
    <t>冠军之路9</t>
  </si>
  <si>
    <t>冠军之路10</t>
  </si>
  <si>
    <t>冠军之路11</t>
  </si>
  <si>
    <t>冠军之路12</t>
  </si>
  <si>
    <t>冠军之路13</t>
  </si>
  <si>
    <t>冠军之路14</t>
  </si>
  <si>
    <t>冠军之路15</t>
  </si>
  <si>
    <t>冠军之路16</t>
  </si>
  <si>
    <t>冠军之路17</t>
  </si>
  <si>
    <t>冠军之路18</t>
  </si>
  <si>
    <t>冠军之路19</t>
  </si>
  <si>
    <t>冠军之路20</t>
  </si>
  <si>
    <t>冠军之路1-1</t>
  </si>
  <si>
    <t>冠军之路1-2</t>
  </si>
  <si>
    <t>冠军之路1-3</t>
  </si>
  <si>
    <t>冠军之路1-4</t>
  </si>
  <si>
    <t>冠军之路1-5</t>
  </si>
  <si>
    <t>冠军之路1-6</t>
  </si>
  <si>
    <t>冠军之路1-7</t>
  </si>
  <si>
    <t>冠军之路1-8</t>
  </si>
  <si>
    <t>冠军之路1-9</t>
  </si>
  <si>
    <t>冠军之路1-10</t>
  </si>
  <si>
    <t>冠军之路2-1</t>
  </si>
  <si>
    <t>冠军之路2-2</t>
  </si>
  <si>
    <t>冠军之路2-3</t>
  </si>
  <si>
    <t>冠军之路2-4</t>
  </si>
  <si>
    <t>冠军之路2-5</t>
  </si>
  <si>
    <t>冠军之路2-6</t>
  </si>
  <si>
    <t>冠军之路2-7</t>
  </si>
  <si>
    <t>冠军之路2-8</t>
  </si>
  <si>
    <t>冠军之路2-9</t>
  </si>
  <si>
    <t>冠军之路2-10</t>
  </si>
  <si>
    <t>冠军之路3-1</t>
  </si>
  <si>
    <t>冠军之路3-2</t>
  </si>
  <si>
    <t>冠军之路3-3</t>
  </si>
  <si>
    <t>冠军之路3-4</t>
  </si>
  <si>
    <t>冠军之路3-5</t>
  </si>
  <si>
    <t>冠军之路3-6</t>
  </si>
  <si>
    <t>冠军之路3-7</t>
  </si>
  <si>
    <t>冠军之路3-8</t>
  </si>
  <si>
    <t>冠军之路3-9</t>
  </si>
  <si>
    <t>冠军之路3-10</t>
  </si>
  <si>
    <t>冠军之路4-1</t>
  </si>
  <si>
    <t>冠军之路4-2</t>
  </si>
  <si>
    <t>冠军之路4-3</t>
  </si>
  <si>
    <t>冠军之路4-4</t>
  </si>
  <si>
    <t>冠军之路4-5</t>
  </si>
  <si>
    <t>冠军之路4-6</t>
  </si>
  <si>
    <t>冠军之路4-7</t>
  </si>
  <si>
    <t>冠军之路4-8</t>
  </si>
  <si>
    <t>冠军之路4-9</t>
  </si>
  <si>
    <t>冠军之路4-10</t>
  </si>
  <si>
    <t>冠军之路5-1</t>
  </si>
  <si>
    <t>冠军之路5-2</t>
  </si>
  <si>
    <t>冠军之路5-3</t>
  </si>
  <si>
    <t>冠军之路5-4</t>
  </si>
  <si>
    <t>冠军之路5-5</t>
  </si>
  <si>
    <t>冠军之路5-6</t>
  </si>
  <si>
    <t>冠军之路5-7</t>
  </si>
  <si>
    <t>冠军之路5-8</t>
  </si>
  <si>
    <t>冠军之路5-9</t>
  </si>
  <si>
    <t>冠军之路5-10</t>
  </si>
  <si>
    <t>冠军之路6-1</t>
  </si>
  <si>
    <t>冠军之路6-2</t>
  </si>
  <si>
    <t>冠军之路6-3</t>
  </si>
  <si>
    <t>冠军之路6-4</t>
  </si>
  <si>
    <t>冠军之路6-5</t>
  </si>
  <si>
    <t>冠军之路6-6</t>
  </si>
  <si>
    <t>冠军之路6-7</t>
  </si>
  <si>
    <t>冠军之路6-8</t>
  </si>
  <si>
    <t>冠军之路6-9</t>
  </si>
  <si>
    <t>冠军之路6-10</t>
  </si>
  <si>
    <t>冠军之路7-1</t>
  </si>
  <si>
    <t>冠军之路7-2</t>
  </si>
  <si>
    <t>冠军之路7-3</t>
  </si>
  <si>
    <t>冠军之路7-4</t>
  </si>
  <si>
    <t>冠军之路7-5</t>
  </si>
  <si>
    <t>冠军之路7-6</t>
  </si>
  <si>
    <t>冠军之路7-7</t>
  </si>
  <si>
    <t>冠军之路7-8</t>
  </si>
  <si>
    <t>冠军之路7-9</t>
  </si>
  <si>
    <t>冠军之路7-10</t>
  </si>
  <si>
    <t>冠军之路8-1</t>
  </si>
  <si>
    <t>冠军之路8-2</t>
  </si>
  <si>
    <t>冠军之路8-3</t>
  </si>
  <si>
    <t>冠军之路8-4</t>
  </si>
  <si>
    <t>冠军之路8-5</t>
  </si>
  <si>
    <t>冠军之路8-6</t>
  </si>
  <si>
    <t>冠军之路8-7</t>
  </si>
  <si>
    <t>冠军之路8-8</t>
  </si>
  <si>
    <t>冠军之路8-9</t>
  </si>
  <si>
    <t>冠军之路8-10</t>
  </si>
  <si>
    <t>冠军之路9-1</t>
  </si>
  <si>
    <t>冠军之路9-2</t>
  </si>
  <si>
    <t>冠军之路9-3</t>
  </si>
  <si>
    <t>冠军之路9-4</t>
  </si>
  <si>
    <t>冠军之路9-5</t>
  </si>
  <si>
    <t>冠军之路9-6</t>
  </si>
  <si>
    <t>冠军之路9-7</t>
  </si>
  <si>
    <t>冠军之路9-8</t>
  </si>
  <si>
    <t>冠军之路9-9</t>
  </si>
  <si>
    <t>冠军之路9-10</t>
  </si>
  <si>
    <t>冠军之路10-1</t>
  </si>
  <si>
    <t>冠军之路10-2</t>
  </si>
  <si>
    <t>冠军之路10-3</t>
  </si>
  <si>
    <t>冠军之路10-4</t>
  </si>
  <si>
    <t>冠军之路10-5</t>
  </si>
  <si>
    <t>冠军之路10-6</t>
  </si>
  <si>
    <t>冠军之路10-7</t>
  </si>
  <si>
    <t>冠军之路10-8</t>
  </si>
  <si>
    <t>冠军之路10-9</t>
  </si>
  <si>
    <t>冠军之路10-10</t>
  </si>
  <si>
    <t>冠军之路11-1</t>
  </si>
  <si>
    <t>冠军之路11-2</t>
  </si>
  <si>
    <t>冠军之路11-3</t>
  </si>
  <si>
    <t>冠军之路11-4</t>
  </si>
  <si>
    <t>冠军之路11-5</t>
  </si>
  <si>
    <t>冠军之路11-6</t>
  </si>
  <si>
    <t>冠军之路11-7</t>
  </si>
  <si>
    <t>冠军之路11-8</t>
  </si>
  <si>
    <t>冠军之路11-9</t>
  </si>
  <si>
    <t>冠军之路11-10</t>
  </si>
  <si>
    <t>冠军之路12-1</t>
  </si>
  <si>
    <t>冠军之路12-2</t>
  </si>
  <si>
    <t>冠军之路12-3</t>
  </si>
  <si>
    <t>冠军之路12-4</t>
  </si>
  <si>
    <t>冠军之路12-5</t>
  </si>
  <si>
    <t>冠军之路12-6</t>
  </si>
  <si>
    <t>冠军之路12-7</t>
  </si>
  <si>
    <t>冠军之路12-8</t>
  </si>
  <si>
    <t>冠军之路12-9</t>
  </si>
  <si>
    <t>冠军之路12-10</t>
  </si>
  <si>
    <t>冠军之路13-1</t>
  </si>
  <si>
    <t>冠军之路13-2</t>
  </si>
  <si>
    <t>冠军之路13-3</t>
  </si>
  <si>
    <t>冠军之路13-4</t>
  </si>
  <si>
    <t>冠军之路13-5</t>
  </si>
  <si>
    <t>冠军之路13-6</t>
  </si>
  <si>
    <t>冠军之路13-7</t>
  </si>
  <si>
    <t>冠军之路13-8</t>
  </si>
  <si>
    <t>冠军之路13-9</t>
  </si>
  <si>
    <t>冠军之路13-10</t>
  </si>
  <si>
    <t>冠军之路14-1</t>
  </si>
  <si>
    <t>冠军之路14-2</t>
  </si>
  <si>
    <t>冠军之路14-3</t>
  </si>
  <si>
    <t>冠军之路14-4</t>
  </si>
  <si>
    <t>冠军之路14-5</t>
  </si>
  <si>
    <t>冠军之路14-6</t>
  </si>
  <si>
    <t>冠军之路14-7</t>
  </si>
  <si>
    <t>冠军之路14-8</t>
  </si>
  <si>
    <t>冠军之路14-9</t>
  </si>
  <si>
    <t>冠军之路14-10</t>
  </si>
  <si>
    <t>冠军之路15-1</t>
  </si>
  <si>
    <t>冠军之路15-2</t>
  </si>
  <si>
    <t>冠军之路15-3</t>
  </si>
  <si>
    <t>冠军之路15-4</t>
  </si>
  <si>
    <t>冠军之路15-5</t>
  </si>
  <si>
    <t>冠军之路15-6</t>
  </si>
  <si>
    <t>冠军之路15-7</t>
  </si>
  <si>
    <t>冠军之路15-8</t>
  </si>
  <si>
    <t>冠军之路15-9</t>
  </si>
  <si>
    <t>冠军之路15-10</t>
  </si>
  <si>
    <t>冠军之路16-1</t>
  </si>
  <si>
    <t>冠军之路16-2</t>
  </si>
  <si>
    <t>冠军之路16-3</t>
  </si>
  <si>
    <t>冠军之路16-4</t>
  </si>
  <si>
    <t>冠军之路16-5</t>
  </si>
  <si>
    <t>冠军之路16-6</t>
  </si>
  <si>
    <t>冠军之路16-7</t>
  </si>
  <si>
    <t>冠军之路16-8</t>
  </si>
  <si>
    <t>冠军之路16-9</t>
  </si>
  <si>
    <t>冠军之路16-10</t>
  </si>
  <si>
    <t>冠军之路17-1</t>
  </si>
  <si>
    <t>冠军之路17-2</t>
  </si>
  <si>
    <t>冠军之路17-3</t>
  </si>
  <si>
    <t>冠军之路17-4</t>
  </si>
  <si>
    <t>冠军之路17-5</t>
  </si>
  <si>
    <t>冠军之路17-6</t>
  </si>
  <si>
    <t>冠军之路17-7</t>
  </si>
  <si>
    <t>冠军之路17-8</t>
  </si>
  <si>
    <t>冠军之路17-9</t>
  </si>
  <si>
    <t>冠军之路17-10</t>
  </si>
  <si>
    <t>冠军之路18-1</t>
  </si>
  <si>
    <t>冠军之路18-2</t>
  </si>
  <si>
    <t>冠军之路18-3</t>
  </si>
  <si>
    <t>冠军之路18-4</t>
  </si>
  <si>
    <t>冠军之路18-5</t>
  </si>
  <si>
    <t>冠军之路18-6</t>
  </si>
  <si>
    <t>冠军之路18-7</t>
  </si>
  <si>
    <t>冠军之路18-8</t>
  </si>
  <si>
    <t>冠军之路18-9</t>
  </si>
  <si>
    <t>冠军之路18-10</t>
  </si>
  <si>
    <t>冠军之路19-1</t>
  </si>
  <si>
    <t>冠军之路19-2</t>
  </si>
  <si>
    <t>冠军之路19-3</t>
  </si>
  <si>
    <t>冠军之路19-4</t>
  </si>
  <si>
    <t>冠军之路19-5</t>
  </si>
  <si>
    <t>冠军之路19-6</t>
  </si>
  <si>
    <t>冠军之路19-7</t>
  </si>
  <si>
    <t>冠军之路19-8</t>
  </si>
  <si>
    <t>冠军之路19-9</t>
  </si>
  <si>
    <t>冠军之路19-10</t>
  </si>
  <si>
    <t>冠军之路20-1</t>
  </si>
  <si>
    <t>冠军之路20-2</t>
  </si>
  <si>
    <t>冠军之路20-3</t>
  </si>
  <si>
    <t>冠军之路20-4</t>
  </si>
  <si>
    <t>冠军之路20-5</t>
  </si>
  <si>
    <t>冠军之路20-6</t>
  </si>
  <si>
    <t>冠军之路20-7</t>
  </si>
  <si>
    <t>冠军之路20-8</t>
  </si>
  <si>
    <t>冠军之路20-9</t>
  </si>
  <si>
    <t>冠军之路20-10</t>
  </si>
  <si>
    <t>幻之小岛1</t>
  </si>
  <si>
    <t>幻之小岛2</t>
  </si>
  <si>
    <t>幻之小岛3</t>
  </si>
  <si>
    <t>幻之小岛4</t>
  </si>
  <si>
    <t>幻之小岛5</t>
  </si>
  <si>
    <t>幻之小岛6</t>
  </si>
  <si>
    <t>幻之小岛7</t>
  </si>
  <si>
    <t>幻之小岛8</t>
  </si>
  <si>
    <t>幻之小岛9</t>
  </si>
  <si>
    <t>幻之小岛10</t>
  </si>
  <si>
    <t>幻之小岛11</t>
  </si>
  <si>
    <t>幻之小岛12</t>
  </si>
  <si>
    <t>幻之小岛13</t>
  </si>
  <si>
    <t>幻之小岛14</t>
  </si>
  <si>
    <t>幻之小岛15</t>
  </si>
  <si>
    <t>幻之小岛16</t>
  </si>
  <si>
    <t>幻之小岛17</t>
  </si>
  <si>
    <t>幻之小岛18</t>
  </si>
  <si>
    <t>幻之小岛19</t>
  </si>
  <si>
    <t>幻之小岛20</t>
  </si>
  <si>
    <t>幻之小岛1-1</t>
  </si>
  <si>
    <t>幻之小岛1-2</t>
  </si>
  <si>
    <t>幻之小岛1-3</t>
  </si>
  <si>
    <t>幻之小岛1-4</t>
  </si>
  <si>
    <t>幻之小岛1-5</t>
  </si>
  <si>
    <t>幻之小岛1-6</t>
  </si>
  <si>
    <t>幻之小岛1-7</t>
  </si>
  <si>
    <t>幻之小岛1-8</t>
  </si>
  <si>
    <t>幻之小岛1-9</t>
  </si>
  <si>
    <t>幻之小岛1-10</t>
  </si>
  <si>
    <t>幻之小岛2-1</t>
  </si>
  <si>
    <t>幻之小岛2-2</t>
  </si>
  <si>
    <t>幻之小岛2-3</t>
  </si>
  <si>
    <t>幻之小岛2-4</t>
  </si>
  <si>
    <t>幻之小岛2-5</t>
  </si>
  <si>
    <t>幻之小岛2-6</t>
  </si>
  <si>
    <t>幻之小岛2-7</t>
  </si>
  <si>
    <t>幻之小岛2-8</t>
  </si>
  <si>
    <t>幻之小岛2-9</t>
  </si>
  <si>
    <t>幻之小岛2-10</t>
  </si>
  <si>
    <t>幻之小岛3-1</t>
  </si>
  <si>
    <t>幻之小岛3-2</t>
  </si>
  <si>
    <t>幻之小岛3-3</t>
  </si>
  <si>
    <t>幻之小岛3-4</t>
  </si>
  <si>
    <t>幻之小岛3-5</t>
  </si>
  <si>
    <t>幻之小岛3-6</t>
  </si>
  <si>
    <t>幻之小岛3-7</t>
  </si>
  <si>
    <t>幻之小岛3-8</t>
  </si>
  <si>
    <t>幻之小岛3-9</t>
  </si>
  <si>
    <t>幻之小岛3-10</t>
  </si>
  <si>
    <t>幻之小岛4-1</t>
  </si>
  <si>
    <t>幻之小岛4-2</t>
  </si>
  <si>
    <t>幻之小岛4-3</t>
  </si>
  <si>
    <t>幻之小岛4-4</t>
  </si>
  <si>
    <t>幻之小岛4-5</t>
  </si>
  <si>
    <t>幻之小岛4-6</t>
  </si>
  <si>
    <t>幻之小岛4-7</t>
  </si>
  <si>
    <t>幻之小岛4-8</t>
  </si>
  <si>
    <t>幻之小岛4-9</t>
  </si>
  <si>
    <t>幻之小岛4-10</t>
  </si>
  <si>
    <t>幻之小岛5-1</t>
  </si>
  <si>
    <t>幻之小岛5-2</t>
  </si>
  <si>
    <t>幻之小岛5-3</t>
  </si>
  <si>
    <t>幻之小岛5-4</t>
  </si>
  <si>
    <t>幻之小岛5-5</t>
  </si>
  <si>
    <t>幻之小岛5-6</t>
  </si>
  <si>
    <t>幻之小岛5-7</t>
  </si>
  <si>
    <t>幻之小岛5-8</t>
  </si>
  <si>
    <t>幻之小岛5-9</t>
  </si>
  <si>
    <t>幻之小岛5-10</t>
  </si>
  <si>
    <t>幻之小岛6-1</t>
  </si>
  <si>
    <t>幻之小岛6-2</t>
  </si>
  <si>
    <t>幻之小岛6-3</t>
  </si>
  <si>
    <t>幻之小岛6-4</t>
  </si>
  <si>
    <t>幻之小岛6-5</t>
  </si>
  <si>
    <t>幻之小岛6-6</t>
  </si>
  <si>
    <t>幻之小岛6-7</t>
  </si>
  <si>
    <t>幻之小岛6-8</t>
  </si>
  <si>
    <t>幻之小岛6-9</t>
  </si>
  <si>
    <t>幻之小岛6-10</t>
  </si>
  <si>
    <t>幻之小岛7-1</t>
  </si>
  <si>
    <t>幻之小岛7-2</t>
  </si>
  <si>
    <t>幻之小岛7-3</t>
  </si>
  <si>
    <t>幻之小岛7-4</t>
  </si>
  <si>
    <t>幻之小岛7-5</t>
  </si>
  <si>
    <t>幻之小岛7-6</t>
  </si>
  <si>
    <t>幻之小岛7-7</t>
  </si>
  <si>
    <t>幻之小岛7-8</t>
  </si>
  <si>
    <t>幻之小岛7-9</t>
  </si>
  <si>
    <t>幻之小岛7-10</t>
  </si>
  <si>
    <t>幻之小岛8-1</t>
  </si>
  <si>
    <t>幻之小岛8-2</t>
  </si>
  <si>
    <t>幻之小岛8-3</t>
  </si>
  <si>
    <t>幻之小岛8-4</t>
  </si>
  <si>
    <t>幻之小岛8-5</t>
  </si>
  <si>
    <t>幻之小岛8-6</t>
  </si>
  <si>
    <t>幻之小岛8-7</t>
  </si>
  <si>
    <t>幻之小岛8-8</t>
  </si>
  <si>
    <t>幻之小岛8-9</t>
  </si>
  <si>
    <t>幻之小岛8-10</t>
  </si>
  <si>
    <t>幻之小岛9-1</t>
  </si>
  <si>
    <t>幻之小岛9-2</t>
  </si>
  <si>
    <t>幻之小岛9-3</t>
  </si>
  <si>
    <t>幻之小岛9-4</t>
  </si>
  <si>
    <t>幻之小岛9-5</t>
  </si>
  <si>
    <t>幻之小岛9-6</t>
  </si>
  <si>
    <t>幻之小岛9-7</t>
  </si>
  <si>
    <t>幻之小岛9-8</t>
  </si>
  <si>
    <t>幻之小岛9-9</t>
  </si>
  <si>
    <t>幻之小岛9-10</t>
  </si>
  <si>
    <t>幻之小岛10-1</t>
  </si>
  <si>
    <t>幻之小岛10-2</t>
  </si>
  <si>
    <t>幻之小岛10-3</t>
  </si>
  <si>
    <t>幻之小岛10-4</t>
  </si>
  <si>
    <t>幻之小岛10-5</t>
  </si>
  <si>
    <t>幻之小岛10-6</t>
  </si>
  <si>
    <t>幻之小岛10-7</t>
  </si>
  <si>
    <t>幻之小岛10-8</t>
  </si>
  <si>
    <t>幻之小岛10-9</t>
  </si>
  <si>
    <t>幻之小岛10-10</t>
  </si>
  <si>
    <t>幻之小岛11-1</t>
  </si>
  <si>
    <t>幻之小岛11-2</t>
  </si>
  <si>
    <t>幻之小岛11-3</t>
  </si>
  <si>
    <t>幻之小岛11-4</t>
  </si>
  <si>
    <t>幻之小岛11-5</t>
  </si>
  <si>
    <t>幻之小岛11-6</t>
  </si>
  <si>
    <t>幻之小岛11-7</t>
  </si>
  <si>
    <t>幻之小岛11-8</t>
  </si>
  <si>
    <t>幻之小岛11-9</t>
  </si>
  <si>
    <t>幻之小岛11-10</t>
  </si>
  <si>
    <t>幻之小岛12-1</t>
  </si>
  <si>
    <t>幻之小岛12-2</t>
  </si>
  <si>
    <t>幻之小岛12-3</t>
  </si>
  <si>
    <t>幻之小岛12-4</t>
  </si>
  <si>
    <t>幻之小岛12-5</t>
  </si>
  <si>
    <t>幻之小岛12-6</t>
  </si>
  <si>
    <t>幻之小岛12-7</t>
  </si>
  <si>
    <t>幻之小岛12-8</t>
  </si>
  <si>
    <t>幻之小岛12-9</t>
  </si>
  <si>
    <t>幻之小岛12-10</t>
  </si>
  <si>
    <t>幻之小岛13-1</t>
  </si>
  <si>
    <t>幻之小岛13-2</t>
  </si>
  <si>
    <t>幻之小岛13-3</t>
  </si>
  <si>
    <t>幻之小岛13-4</t>
  </si>
  <si>
    <t>幻之小岛13-5</t>
  </si>
  <si>
    <t>幻之小岛13-6</t>
  </si>
  <si>
    <t>幻之小岛13-7</t>
  </si>
  <si>
    <t>幻之小岛13-8</t>
  </si>
  <si>
    <t>幻之小岛13-9</t>
  </si>
  <si>
    <t>幻之小岛13-10</t>
  </si>
  <si>
    <t>幻之小岛14-1</t>
  </si>
  <si>
    <t>幻之小岛14-2</t>
  </si>
  <si>
    <t>幻之小岛14-3</t>
  </si>
  <si>
    <t>幻之小岛14-4</t>
  </si>
  <si>
    <t>幻之小岛14-5</t>
  </si>
  <si>
    <t>幻之小岛14-6</t>
  </si>
  <si>
    <t>幻之小岛14-7</t>
  </si>
  <si>
    <t>幻之小岛14-8</t>
  </si>
  <si>
    <t>幻之小岛14-9</t>
  </si>
  <si>
    <t>幻之小岛14-10</t>
  </si>
  <si>
    <t>幻之小岛15-1</t>
  </si>
  <si>
    <t>幻之小岛15-2</t>
  </si>
  <si>
    <t>幻之小岛15-3</t>
  </si>
  <si>
    <t>幻之小岛15-4</t>
  </si>
  <si>
    <t>幻之小岛15-5</t>
  </si>
  <si>
    <t>幻之小岛15-6</t>
  </si>
  <si>
    <t>幻之小岛15-7</t>
  </si>
  <si>
    <t>幻之小岛15-8</t>
  </si>
  <si>
    <t>幻之小岛15-9</t>
  </si>
  <si>
    <t>幻之小岛15-10</t>
  </si>
  <si>
    <t>幻之小岛16-1</t>
  </si>
  <si>
    <t>幻之小岛16-2</t>
  </si>
  <si>
    <t>幻之小岛16-3</t>
  </si>
  <si>
    <t>幻之小岛16-4</t>
  </si>
  <si>
    <t>幻之小岛16-5</t>
  </si>
  <si>
    <t>幻之小岛16-6</t>
  </si>
  <si>
    <t>幻之小岛16-7</t>
  </si>
  <si>
    <t>幻之小岛16-8</t>
  </si>
  <si>
    <t>幻之小岛16-9</t>
  </si>
  <si>
    <t>幻之小岛16-10</t>
  </si>
  <si>
    <t>幻之小岛17-1</t>
  </si>
  <si>
    <t>幻之小岛17-2</t>
  </si>
  <si>
    <t>幻之小岛17-3</t>
  </si>
  <si>
    <t>幻之小岛17-4</t>
  </si>
  <si>
    <t>幻之小岛17-5</t>
  </si>
  <si>
    <t>幻之小岛17-6</t>
  </si>
  <si>
    <t>幻之小岛17-7</t>
  </si>
  <si>
    <t>幻之小岛17-8</t>
  </si>
  <si>
    <t>幻之小岛17-9</t>
  </si>
  <si>
    <t>幻之小岛17-10</t>
  </si>
  <si>
    <t>幻之小岛18-1</t>
  </si>
  <si>
    <t>幻之小岛18-2</t>
  </si>
  <si>
    <t>幻之小岛18-3</t>
  </si>
  <si>
    <t>幻之小岛18-4</t>
  </si>
  <si>
    <t>幻之小岛18-5</t>
  </si>
  <si>
    <t>幻之小岛18-6</t>
  </si>
  <si>
    <t>幻之小岛18-7</t>
  </si>
  <si>
    <t>幻之小岛18-8</t>
  </si>
  <si>
    <t>幻之小岛18-9</t>
  </si>
  <si>
    <t>幻之小岛18-10</t>
  </si>
  <si>
    <t>幻之小岛19-1</t>
  </si>
  <si>
    <t>幻之小岛19-2</t>
  </si>
  <si>
    <t>幻之小岛19-3</t>
  </si>
  <si>
    <t>幻之小岛19-4</t>
  </si>
  <si>
    <t>幻之小岛19-5</t>
  </si>
  <si>
    <t>幻之小岛19-6</t>
  </si>
  <si>
    <t>幻之小岛19-7</t>
  </si>
  <si>
    <t>幻之小岛19-8</t>
  </si>
  <si>
    <t>幻之小岛19-9</t>
  </si>
  <si>
    <t>幻之小岛19-10</t>
  </si>
  <si>
    <t>幻之小岛20-1</t>
  </si>
  <si>
    <t>幻之小岛20-2</t>
  </si>
  <si>
    <t>幻之小岛20-3</t>
  </si>
  <si>
    <t>幻之小岛20-4</t>
  </si>
  <si>
    <t>幻之小岛20-5</t>
  </si>
  <si>
    <t>幻之小岛20-6</t>
  </si>
  <si>
    <t>幻之小岛20-7</t>
  </si>
  <si>
    <t>幻之小岛20-8</t>
  </si>
  <si>
    <t>幻之小岛20-9</t>
  </si>
  <si>
    <t>幻之小岛20-10</t>
  </si>
  <si>
    <t>南方小岛6</t>
  </si>
  <si>
    <t>南方小岛7</t>
  </si>
  <si>
    <t>南方小岛8</t>
  </si>
  <si>
    <t>南方小岛9</t>
  </si>
  <si>
    <t>南方小岛10</t>
  </si>
  <si>
    <t>南方小岛11</t>
  </si>
  <si>
    <t>南方小岛12</t>
  </si>
  <si>
    <t>南方小岛13</t>
  </si>
  <si>
    <t>南方小岛14</t>
  </si>
  <si>
    <t>南方小岛15</t>
  </si>
  <si>
    <t>南方小岛16</t>
  </si>
  <si>
    <t>南方小岛17</t>
  </si>
  <si>
    <t>南方小岛18</t>
  </si>
  <si>
    <t>南方小岛19</t>
  </si>
  <si>
    <t>南方小岛20</t>
  </si>
  <si>
    <t>南方小岛1-1</t>
  </si>
  <si>
    <t>南方小岛1-2</t>
  </si>
  <si>
    <t>南方小岛1-3</t>
  </si>
  <si>
    <t>南方小岛1-4</t>
  </si>
  <si>
    <t>南方小岛1-5</t>
  </si>
  <si>
    <t>南方小岛1-6</t>
  </si>
  <si>
    <t>南方小岛1-7</t>
  </si>
  <si>
    <t>南方小岛1-8</t>
  </si>
  <si>
    <t>南方小岛1-9</t>
  </si>
  <si>
    <t>南方小岛1-10</t>
  </si>
  <si>
    <t>南方小岛2-1</t>
  </si>
  <si>
    <t>南方小岛2-2</t>
  </si>
  <si>
    <t>南方小岛2-3</t>
  </si>
  <si>
    <t>南方小岛2-4</t>
  </si>
  <si>
    <t>南方小岛2-5</t>
  </si>
  <si>
    <t>南方小岛2-6</t>
  </si>
  <si>
    <t>南方小岛2-7</t>
  </si>
  <si>
    <t>南方小岛2-8</t>
  </si>
  <si>
    <t>南方小岛2-9</t>
  </si>
  <si>
    <t>南方小岛2-10</t>
  </si>
  <si>
    <t>南方小岛3-1</t>
  </si>
  <si>
    <t>南方小岛3-2</t>
  </si>
  <si>
    <t>南方小岛3-3</t>
  </si>
  <si>
    <t>南方小岛3-4</t>
  </si>
  <si>
    <t>南方小岛3-5</t>
  </si>
  <si>
    <t>南方小岛3-6</t>
  </si>
  <si>
    <t>南方小岛3-7</t>
  </si>
  <si>
    <t>南方小岛3-8</t>
  </si>
  <si>
    <t>南方小岛3-9</t>
  </si>
  <si>
    <t>南方小岛3-10</t>
  </si>
  <si>
    <t>南方小岛4-1</t>
  </si>
  <si>
    <t>南方小岛4-2</t>
  </si>
  <si>
    <t>南方小岛4-3</t>
  </si>
  <si>
    <t>南方小岛4-4</t>
  </si>
  <si>
    <t>南方小岛4-5</t>
  </si>
  <si>
    <t>南方小岛4-6</t>
  </si>
  <si>
    <t>南方小岛4-7</t>
  </si>
  <si>
    <t>南方小岛4-8</t>
  </si>
  <si>
    <t>南方小岛4-9</t>
  </si>
  <si>
    <t>南方小岛4-10</t>
  </si>
  <si>
    <t>南方小岛5-1</t>
  </si>
  <si>
    <t>南方小岛5-2</t>
  </si>
  <si>
    <t>南方小岛5-3</t>
  </si>
  <si>
    <t>南方小岛5-4</t>
  </si>
  <si>
    <t>南方小岛5-5</t>
  </si>
  <si>
    <t>南方小岛5-6</t>
  </si>
  <si>
    <t>南方小岛5-7</t>
  </si>
  <si>
    <t>南方小岛5-8</t>
  </si>
  <si>
    <t>南方小岛5-9</t>
  </si>
  <si>
    <t>南方小岛5-10</t>
  </si>
  <si>
    <t>南方小岛6-1</t>
  </si>
  <si>
    <t>南方小岛6-2</t>
  </si>
  <si>
    <t>南方小岛6-3</t>
  </si>
  <si>
    <t>南方小岛6-4</t>
  </si>
  <si>
    <t>南方小岛6-5</t>
  </si>
  <si>
    <t>南方小岛6-6</t>
  </si>
  <si>
    <t>南方小岛6-7</t>
  </si>
  <si>
    <t>南方小岛6-8</t>
  </si>
  <si>
    <t>南方小岛6-9</t>
  </si>
  <si>
    <t>南方小岛6-10</t>
  </si>
  <si>
    <t>南方小岛7-1</t>
  </si>
  <si>
    <t>南方小岛7-2</t>
  </si>
  <si>
    <t>南方小岛7-3</t>
  </si>
  <si>
    <t>南方小岛7-4</t>
  </si>
  <si>
    <t>南方小岛7-5</t>
  </si>
  <si>
    <t>南方小岛7-6</t>
  </si>
  <si>
    <t>南方小岛7-7</t>
  </si>
  <si>
    <t>南方小岛7-8</t>
  </si>
  <si>
    <t>南方小岛7-9</t>
  </si>
  <si>
    <t>南方小岛7-10</t>
  </si>
  <si>
    <t>南方小岛8-1</t>
  </si>
  <si>
    <t>南方小岛8-2</t>
  </si>
  <si>
    <t>南方小岛8-3</t>
  </si>
  <si>
    <t>南方小岛8-4</t>
  </si>
  <si>
    <t>南方小岛8-5</t>
  </si>
  <si>
    <t>南方小岛8-6</t>
  </si>
  <si>
    <t>南方小岛8-7</t>
  </si>
  <si>
    <t>南方小岛8-8</t>
  </si>
  <si>
    <t>南方小岛8-9</t>
  </si>
  <si>
    <t>南方小岛8-10</t>
  </si>
  <si>
    <t>南方小岛9-1</t>
  </si>
  <si>
    <t>南方小岛9-2</t>
  </si>
  <si>
    <t>南方小岛9-3</t>
  </si>
  <si>
    <t>南方小岛9-4</t>
  </si>
  <si>
    <t>南方小岛9-5</t>
  </si>
  <si>
    <t>南方小岛9-6</t>
  </si>
  <si>
    <t>南方小岛9-7</t>
  </si>
  <si>
    <t>南方小岛9-8</t>
  </si>
  <si>
    <t>南方小岛9-9</t>
  </si>
  <si>
    <t>南方小岛9-10</t>
  </si>
  <si>
    <t>南方小岛10-1</t>
  </si>
  <si>
    <t>南方小岛10-2</t>
  </si>
  <si>
    <t>南方小岛10-3</t>
  </si>
  <si>
    <t>南方小岛10-4</t>
  </si>
  <si>
    <t>南方小岛10-5</t>
  </si>
  <si>
    <t>南方小岛10-6</t>
  </si>
  <si>
    <t>南方小岛10-7</t>
  </si>
  <si>
    <t>南方小岛10-8</t>
  </si>
  <si>
    <t>南方小岛10-9</t>
  </si>
  <si>
    <t>南方小岛10-10</t>
  </si>
  <si>
    <t>南方小岛11-1</t>
  </si>
  <si>
    <t>南方小岛11-2</t>
  </si>
  <si>
    <t>南方小岛11-3</t>
  </si>
  <si>
    <t>南方小岛11-4</t>
  </si>
  <si>
    <t>南方小岛11-5</t>
  </si>
  <si>
    <t>南方小岛11-6</t>
  </si>
  <si>
    <t>南方小岛11-7</t>
  </si>
  <si>
    <t>南方小岛11-8</t>
  </si>
  <si>
    <t>南方小岛11-9</t>
  </si>
  <si>
    <t>南方小岛11-10</t>
  </si>
  <si>
    <t>南方小岛12-1</t>
  </si>
  <si>
    <t>南方小岛12-2</t>
  </si>
  <si>
    <t>南方小岛12-3</t>
  </si>
  <si>
    <t>南方小岛12-4</t>
  </si>
  <si>
    <t>南方小岛12-5</t>
  </si>
  <si>
    <t>南方小岛12-6</t>
  </si>
  <si>
    <t>南方小岛12-7</t>
  </si>
  <si>
    <t>南方小岛12-8</t>
  </si>
  <si>
    <t>南方小岛12-9</t>
  </si>
  <si>
    <t>南方小岛12-10</t>
  </si>
  <si>
    <t>南方小岛13-1</t>
  </si>
  <si>
    <t>南方小岛13-2</t>
  </si>
  <si>
    <t>南方小岛13-3</t>
  </si>
  <si>
    <t>南方小岛13-4</t>
  </si>
  <si>
    <t>南方小岛13-5</t>
  </si>
  <si>
    <t>南方小岛13-6</t>
  </si>
  <si>
    <t>南方小岛13-7</t>
  </si>
  <si>
    <t>南方小岛13-8</t>
  </si>
  <si>
    <t>南方小岛13-9</t>
  </si>
  <si>
    <t>南方小岛13-10</t>
  </si>
  <si>
    <t>南方小岛14-1</t>
  </si>
  <si>
    <t>南方小岛14-2</t>
  </si>
  <si>
    <t>南方小岛14-3</t>
  </si>
  <si>
    <t>南方小岛14-4</t>
  </si>
  <si>
    <t>南方小岛14-5</t>
  </si>
  <si>
    <t>南方小岛14-6</t>
  </si>
  <si>
    <t>南方小岛14-7</t>
  </si>
  <si>
    <t>南方小岛14-8</t>
  </si>
  <si>
    <t>南方小岛14-9</t>
  </si>
  <si>
    <t>南方小岛14-10</t>
  </si>
  <si>
    <t>南方小岛15-1</t>
  </si>
  <si>
    <t>南方小岛15-2</t>
  </si>
  <si>
    <t>南方小岛15-3</t>
  </si>
  <si>
    <t>南方小岛15-4</t>
  </si>
  <si>
    <t>南方小岛15-5</t>
  </si>
  <si>
    <t>南方小岛15-6</t>
  </si>
  <si>
    <t>南方小岛15-7</t>
  </si>
  <si>
    <t>南方小岛15-8</t>
  </si>
  <si>
    <t>南方小岛15-9</t>
  </si>
  <si>
    <t>南方小岛15-10</t>
  </si>
  <si>
    <t>南方小岛16-1</t>
  </si>
  <si>
    <t>南方小岛16-2</t>
  </si>
  <si>
    <t>南方小岛16-3</t>
  </si>
  <si>
    <t>南方小岛16-4</t>
  </si>
  <si>
    <t>南方小岛16-5</t>
  </si>
  <si>
    <t>南方小岛16-6</t>
  </si>
  <si>
    <t>南方小岛16-7</t>
  </si>
  <si>
    <t>南方小岛16-8</t>
  </si>
  <si>
    <t>南方小岛16-9</t>
  </si>
  <si>
    <t>南方小岛16-10</t>
  </si>
  <si>
    <t>南方小岛17-1</t>
  </si>
  <si>
    <t>南方小岛17-2</t>
  </si>
  <si>
    <t>南方小岛17-3</t>
  </si>
  <si>
    <t>南方小岛17-4</t>
  </si>
  <si>
    <t>南方小岛17-5</t>
  </si>
  <si>
    <t>南方小岛17-6</t>
  </si>
  <si>
    <t>南方小岛17-7</t>
  </si>
  <si>
    <t>南方小岛17-8</t>
  </si>
  <si>
    <t>南方小岛17-9</t>
  </si>
  <si>
    <t>南方小岛17-10</t>
  </si>
  <si>
    <t>南方小岛18-1</t>
  </si>
  <si>
    <t>南方小岛18-2</t>
  </si>
  <si>
    <t>南方小岛18-3</t>
  </si>
  <si>
    <t>南方小岛18-4</t>
  </si>
  <si>
    <t>南方小岛18-5</t>
  </si>
  <si>
    <t>南方小岛18-6</t>
  </si>
  <si>
    <t>南方小岛18-7</t>
  </si>
  <si>
    <t>南方小岛18-8</t>
  </si>
  <si>
    <t>南方小岛18-9</t>
  </si>
  <si>
    <t>南方小岛18-10</t>
  </si>
  <si>
    <t>南方小岛19-1</t>
  </si>
  <si>
    <t>南方小岛19-2</t>
  </si>
  <si>
    <t>南方小岛19-3</t>
  </si>
  <si>
    <t>南方小岛19-4</t>
  </si>
  <si>
    <t>南方小岛19-5</t>
  </si>
  <si>
    <t>南方小岛19-6</t>
  </si>
  <si>
    <t>南方小岛19-7</t>
  </si>
  <si>
    <t>南方小岛19-8</t>
  </si>
  <si>
    <t>南方小岛19-9</t>
  </si>
  <si>
    <t>南方小岛19-10</t>
  </si>
  <si>
    <t>南方小岛20-1</t>
  </si>
  <si>
    <t>南方小岛20-2</t>
  </si>
  <si>
    <t>南方小岛20-3</t>
  </si>
  <si>
    <t>南方小岛20-4</t>
  </si>
  <si>
    <t>南方小岛20-5</t>
  </si>
  <si>
    <t>南方小岛20-6</t>
  </si>
  <si>
    <t>南方小岛20-7</t>
  </si>
  <si>
    <t>南方小岛20-8</t>
  </si>
  <si>
    <t>南方小岛20-9</t>
  </si>
  <si>
    <t>南方小岛20-10</t>
  </si>
  <si>
    <t>幻之小岛21-1</t>
  </si>
  <si>
    <t>幻之小岛21-2</t>
  </si>
  <si>
    <t>幻之小岛21-3</t>
  </si>
  <si>
    <t>幻之小岛21-4</t>
  </si>
  <si>
    <t>幻之小岛21-5</t>
  </si>
  <si>
    <t>幻之小岛21-6</t>
  </si>
  <si>
    <t>幻之小岛21-7</t>
  </si>
  <si>
    <t>幻之小岛21-8</t>
  </si>
  <si>
    <t>幻之小岛21-9</t>
  </si>
  <si>
    <t>幻之小岛21-10</t>
  </si>
  <si>
    <t>幻之小岛22-1</t>
  </si>
  <si>
    <t>幻之小岛22-2</t>
  </si>
  <si>
    <t>幻之小岛22-3</t>
  </si>
  <si>
    <t>幻之小岛22-4</t>
  </si>
  <si>
    <t>幻之小岛22-5</t>
  </si>
  <si>
    <t>幻之小岛22-6</t>
  </si>
  <si>
    <t>幻之小岛22-7</t>
  </si>
  <si>
    <t>幻之小岛22-8</t>
  </si>
  <si>
    <t>幻之小岛22-9</t>
  </si>
  <si>
    <t>幻之小岛22-10</t>
  </si>
  <si>
    <t>幻之小岛23-1</t>
  </si>
  <si>
    <t>幻之小岛23-2</t>
  </si>
  <si>
    <t>幻之小岛23-3</t>
  </si>
  <si>
    <t>幻之小岛23-4</t>
  </si>
  <si>
    <t>幻之小岛23-5</t>
  </si>
  <si>
    <t>幻之小岛23-6</t>
  </si>
  <si>
    <t>幻之小岛23-7</t>
  </si>
  <si>
    <t>幻之小岛23-8</t>
  </si>
  <si>
    <t>幻之小岛23-9</t>
  </si>
  <si>
    <t>幻之小岛23-10</t>
  </si>
  <si>
    <t>幻之小岛24-1</t>
  </si>
  <si>
    <t>幻之小岛24-2</t>
  </si>
  <si>
    <t>幻之小岛24-3</t>
  </si>
  <si>
    <t>幻之小岛24-4</t>
  </si>
  <si>
    <t>幻之小岛24-5</t>
  </si>
  <si>
    <t>幻之小岛24-6</t>
  </si>
  <si>
    <t>幻之小岛24-7</t>
  </si>
  <si>
    <t>幻之小岛24-8</t>
  </si>
  <si>
    <t>幻之小岛24-9</t>
  </si>
  <si>
    <t>幻之小岛24-10</t>
  </si>
  <si>
    <t>幻之小岛25-1</t>
  </si>
  <si>
    <t>幻之小岛25-2</t>
  </si>
  <si>
    <t>幻之小岛25-3</t>
  </si>
  <si>
    <t>幻之小岛25-4</t>
  </si>
  <si>
    <t>幻之小岛25-5</t>
  </si>
  <si>
    <t>幻之小岛25-6</t>
  </si>
  <si>
    <t>幻之小岛25-7</t>
  </si>
  <si>
    <t>幻之小岛25-8</t>
  </si>
  <si>
    <t>幻之小岛25-9</t>
  </si>
  <si>
    <t>幻之小岛25-10</t>
  </si>
  <si>
    <t>南方小岛21-1</t>
  </si>
  <si>
    <t>南方小岛21-2</t>
  </si>
  <si>
    <t>南方小岛21-3</t>
  </si>
  <si>
    <t>南方小岛21-4</t>
  </si>
  <si>
    <t>南方小岛21-5</t>
  </si>
  <si>
    <t>南方小岛21-6</t>
  </si>
  <si>
    <t>南方小岛21-7</t>
  </si>
  <si>
    <t>南方小岛21-8</t>
  </si>
  <si>
    <t>南方小岛21-9</t>
  </si>
  <si>
    <t>南方小岛21-10</t>
  </si>
  <si>
    <t>南方小岛22-1</t>
  </si>
  <si>
    <t>南方小岛22-2</t>
  </si>
  <si>
    <t>南方小岛22-3</t>
  </si>
  <si>
    <t>南方小岛22-4</t>
  </si>
  <si>
    <t>南方小岛22-5</t>
  </si>
  <si>
    <t>南方小岛22-6</t>
  </si>
  <si>
    <t>南方小岛22-7</t>
  </si>
  <si>
    <t>南方小岛22-8</t>
  </si>
  <si>
    <t>南方小岛22-9</t>
  </si>
  <si>
    <t>南方小岛22-10</t>
  </si>
  <si>
    <t>南方小岛23-1</t>
  </si>
  <si>
    <t>南方小岛23-2</t>
  </si>
  <si>
    <t>南方小岛23-3</t>
  </si>
  <si>
    <t>南方小岛23-4</t>
  </si>
  <si>
    <t>南方小岛23-5</t>
  </si>
  <si>
    <t>南方小岛23-6</t>
  </si>
  <si>
    <t>南方小岛23-7</t>
  </si>
  <si>
    <t>南方小岛23-8</t>
  </si>
  <si>
    <t>南方小岛23-9</t>
  </si>
  <si>
    <t>南方小岛23-10</t>
  </si>
  <si>
    <t>南方小岛24-1</t>
  </si>
  <si>
    <t>南方小岛24-2</t>
  </si>
  <si>
    <t>南方小岛24-3</t>
  </si>
  <si>
    <t>南方小岛24-4</t>
  </si>
  <si>
    <t>南方小岛24-5</t>
  </si>
  <si>
    <t>南方小岛24-6</t>
  </si>
  <si>
    <t>南方小岛24-7</t>
  </si>
  <si>
    <t>南方小岛24-8</t>
  </si>
  <si>
    <t>南方小岛24-9</t>
  </si>
  <si>
    <t>南方小岛24-10</t>
  </si>
  <si>
    <t>南方小岛25-1</t>
  </si>
  <si>
    <t>南方小岛25-2</t>
  </si>
  <si>
    <t>南方小岛25-3</t>
  </si>
  <si>
    <t>南方小岛25-4</t>
  </si>
  <si>
    <t>南方小岛25-5</t>
  </si>
  <si>
    <t>南方小岛25-6</t>
  </si>
  <si>
    <t>南方小岛25-7</t>
  </si>
  <si>
    <t>南方小岛25-8</t>
  </si>
  <si>
    <t>南方小岛25-9</t>
  </si>
  <si>
    <t>南方小岛25-10</t>
  </si>
  <si>
    <t>南方小岛26-1</t>
  </si>
  <si>
    <t>南方小岛26-2</t>
  </si>
  <si>
    <t>南方小岛26-3</t>
  </si>
  <si>
    <t>南方小岛26-4</t>
  </si>
  <si>
    <t>南方小岛26-5</t>
  </si>
  <si>
    <t>南方小岛26-6</t>
  </si>
  <si>
    <t>南方小岛26-7</t>
  </si>
  <si>
    <t>南方小岛26-8</t>
  </si>
  <si>
    <t>南方小岛26-9</t>
  </si>
  <si>
    <t>南方小岛26-10</t>
  </si>
  <si>
    <t>南方小岛27-1</t>
  </si>
  <si>
    <t>南方小岛27-2</t>
  </si>
  <si>
    <t>南方小岛27-3</t>
  </si>
  <si>
    <t>南方小岛27-4</t>
  </si>
  <si>
    <t>南方小岛27-5</t>
  </si>
  <si>
    <t>南方小岛27-6</t>
  </si>
  <si>
    <t>南方小岛27-7</t>
  </si>
  <si>
    <t>南方小岛27-8</t>
  </si>
  <si>
    <t>南方小岛27-9</t>
  </si>
  <si>
    <t>南方小岛27-10</t>
  </si>
  <si>
    <t>南方小岛28-1</t>
  </si>
  <si>
    <t>南方小岛28-2</t>
  </si>
  <si>
    <t>南方小岛28-3</t>
  </si>
  <si>
    <t>南方小岛28-4</t>
  </si>
  <si>
    <t>南方小岛28-5</t>
  </si>
  <si>
    <t>南方小岛28-6</t>
  </si>
  <si>
    <t>南方小岛28-7</t>
  </si>
  <si>
    <t>南方小岛28-8</t>
  </si>
  <si>
    <t>南方小岛28-9</t>
  </si>
  <si>
    <t>南方小岛28-10</t>
  </si>
  <si>
    <t>南方小岛29-1</t>
  </si>
  <si>
    <t>南方小岛29-2</t>
  </si>
  <si>
    <t>南方小岛29-3</t>
  </si>
  <si>
    <t>南方小岛29-4</t>
  </si>
  <si>
    <t>南方小岛29-5</t>
  </si>
  <si>
    <t>南方小岛29-6</t>
  </si>
  <si>
    <t>南方小岛29-7</t>
  </si>
  <si>
    <t>南方小岛29-8</t>
  </si>
  <si>
    <t>南方小岛29-9</t>
  </si>
  <si>
    <t>南方小岛29-10</t>
  </si>
  <si>
    <t>南方小岛30-1</t>
  </si>
  <si>
    <t>南方小岛30-2</t>
  </si>
  <si>
    <t>南方小岛30-3</t>
  </si>
  <si>
    <t>南方小岛30-4</t>
  </si>
  <si>
    <t>南方小岛30-5</t>
  </si>
  <si>
    <t>南方小岛30-6</t>
  </si>
  <si>
    <t>南方小岛30-7</t>
  </si>
  <si>
    <t>南方小岛30-8</t>
  </si>
  <si>
    <t>南方小岛30-9</t>
  </si>
  <si>
    <t>南方小岛30-10</t>
  </si>
  <si>
    <t>遥远孤岛1-1</t>
  </si>
  <si>
    <t>遥远孤岛1-2</t>
  </si>
  <si>
    <t>遥远孤岛1-3</t>
  </si>
  <si>
    <t>遥远孤岛1-4</t>
  </si>
  <si>
    <t>遥远孤岛1-5</t>
  </si>
  <si>
    <t>遥远孤岛1-6</t>
  </si>
  <si>
    <t>遥远孤岛1-7</t>
  </si>
  <si>
    <t>遥远孤岛1-8</t>
  </si>
  <si>
    <t>遥远孤岛1-9</t>
  </si>
  <si>
    <t>遥远孤岛1-10</t>
  </si>
  <si>
    <t>遥远孤岛2-1</t>
  </si>
  <si>
    <t>遥远孤岛2-2</t>
  </si>
  <si>
    <t>遥远孤岛2-3</t>
  </si>
  <si>
    <t>遥远孤岛2-4</t>
  </si>
  <si>
    <t>遥远孤岛2-5</t>
  </si>
  <si>
    <t>遥远孤岛2-6</t>
  </si>
  <si>
    <t>遥远孤岛2-7</t>
  </si>
  <si>
    <t>遥远孤岛2-8</t>
  </si>
  <si>
    <t>遥远孤岛2-9</t>
  </si>
  <si>
    <t>遥远孤岛2-10</t>
  </si>
  <si>
    <t>遥远孤岛3-1</t>
  </si>
  <si>
    <t>遥远孤岛3-2</t>
  </si>
  <si>
    <t>遥远孤岛3-3</t>
  </si>
  <si>
    <t>遥远孤岛3-4</t>
  </si>
  <si>
    <t>遥远孤岛3-5</t>
  </si>
  <si>
    <t>遥远孤岛3-6</t>
  </si>
  <si>
    <t>遥远孤岛3-7</t>
  </si>
  <si>
    <t>遥远孤岛3-8</t>
  </si>
  <si>
    <t>遥远孤岛3-9</t>
  </si>
  <si>
    <t>遥远孤岛3-10</t>
  </si>
  <si>
    <t>遥远孤岛4-1</t>
  </si>
  <si>
    <t>遥远孤岛4-2</t>
  </si>
  <si>
    <t>遥远孤岛4-3</t>
  </si>
  <si>
    <t>遥远孤岛4-4</t>
  </si>
  <si>
    <t>遥远孤岛4-5</t>
  </si>
  <si>
    <t>遥远孤岛4-6</t>
  </si>
  <si>
    <t>遥远孤岛4-7</t>
  </si>
  <si>
    <t>遥远孤岛4-8</t>
  </si>
  <si>
    <t>遥远孤岛4-9</t>
  </si>
  <si>
    <t>遥远孤岛4-10</t>
  </si>
  <si>
    <t>遥远孤岛5-1</t>
  </si>
  <si>
    <t>遥远孤岛5-2</t>
  </si>
  <si>
    <t>遥远孤岛5-3</t>
  </si>
  <si>
    <t>遥远孤岛5-4</t>
  </si>
  <si>
    <t>遥远孤岛5-5</t>
  </si>
  <si>
    <t>遥远孤岛5-6</t>
  </si>
  <si>
    <t>遥远孤岛5-7</t>
  </si>
  <si>
    <t>遥远孤岛5-8</t>
  </si>
  <si>
    <t>遥远孤岛5-9</t>
  </si>
  <si>
    <t>遥远孤岛5-10</t>
  </si>
  <si>
    <t>遥远孤岛6-1</t>
  </si>
  <si>
    <t>遥远孤岛6-2</t>
  </si>
  <si>
    <t>遥远孤岛6-3</t>
  </si>
  <si>
    <t>遥远孤岛6-4</t>
  </si>
  <si>
    <t>遥远孤岛6-5</t>
  </si>
  <si>
    <t>遥远孤岛6-6</t>
  </si>
  <si>
    <t>遥远孤岛6-7</t>
  </si>
  <si>
    <t>遥远孤岛6-8</t>
  </si>
  <si>
    <t>遥远孤岛6-9</t>
  </si>
  <si>
    <t>遥远孤岛6-10</t>
  </si>
  <si>
    <t>遥远孤岛7-1</t>
  </si>
  <si>
    <t>遥远孤岛7-2</t>
  </si>
  <si>
    <t>遥远孤岛7-3</t>
  </si>
  <si>
    <t>遥远孤岛7-4</t>
  </si>
  <si>
    <t>遥远孤岛7-5</t>
  </si>
  <si>
    <t>遥远孤岛7-6</t>
  </si>
  <si>
    <t>遥远孤岛7-7</t>
  </si>
  <si>
    <t>遥远孤岛7-8</t>
  </si>
  <si>
    <t>遥远孤岛7-9</t>
  </si>
  <si>
    <t>遥远孤岛7-10</t>
  </si>
  <si>
    <t>遥远孤岛8-1</t>
  </si>
  <si>
    <t>遥远孤岛8-2</t>
  </si>
  <si>
    <t>遥远孤岛8-3</t>
  </si>
  <si>
    <t>遥远孤岛8-4</t>
  </si>
  <si>
    <t>遥远孤岛8-5</t>
  </si>
  <si>
    <t>遥远孤岛8-6</t>
  </si>
  <si>
    <t>遥远孤岛8-7</t>
  </si>
  <si>
    <t>遥远孤岛8-8</t>
  </si>
  <si>
    <t>遥远孤岛8-9</t>
  </si>
  <si>
    <t>遥远孤岛8-10</t>
  </si>
  <si>
    <t>遥远孤岛9-1</t>
  </si>
  <si>
    <t>遥远孤岛9-2</t>
  </si>
  <si>
    <t>遥远孤岛9-3</t>
  </si>
  <si>
    <t>遥远孤岛9-4</t>
  </si>
  <si>
    <t>遥远孤岛9-5</t>
  </si>
  <si>
    <t>遥远孤岛9-6</t>
  </si>
  <si>
    <t>遥远孤岛9-7</t>
  </si>
  <si>
    <t>遥远孤岛9-8</t>
  </si>
  <si>
    <t>遥远孤岛9-9</t>
  </si>
  <si>
    <t>遥远孤岛9-10</t>
  </si>
  <si>
    <t>遥远孤岛10-1</t>
  </si>
  <si>
    <t>遥远孤岛10-2</t>
  </si>
  <si>
    <t>遥远孤岛10-3</t>
  </si>
  <si>
    <t>遥远孤岛10-4</t>
  </si>
  <si>
    <t>遥远孤岛10-5</t>
  </si>
  <si>
    <t>遥远孤岛10-6</t>
  </si>
  <si>
    <t>遥远孤岛10-7</t>
  </si>
  <si>
    <t>遥远孤岛10-8</t>
  </si>
  <si>
    <t>遥远孤岛10-9</t>
  </si>
  <si>
    <t>遥远孤岛10-10</t>
  </si>
  <si>
    <t>遥远孤岛11-1</t>
  </si>
  <si>
    <t>遥远孤岛11-2</t>
  </si>
  <si>
    <t>遥远孤岛11-3</t>
  </si>
  <si>
    <t>遥远孤岛11-4</t>
  </si>
  <si>
    <t>遥远孤岛11-5</t>
  </si>
  <si>
    <t>遥远孤岛11-6</t>
  </si>
  <si>
    <t>遥远孤岛11-7</t>
  </si>
  <si>
    <t>遥远孤岛11-8</t>
  </si>
  <si>
    <t>遥远孤岛11-9</t>
  </si>
  <si>
    <t>遥远孤岛11-10</t>
  </si>
  <si>
    <t>遥远孤岛12-1</t>
  </si>
  <si>
    <t>遥远孤岛12-2</t>
  </si>
  <si>
    <t>遥远孤岛12-3</t>
  </si>
  <si>
    <t>遥远孤岛12-4</t>
  </si>
  <si>
    <t>遥远孤岛12-5</t>
  </si>
  <si>
    <t>遥远孤岛12-6</t>
  </si>
  <si>
    <t>遥远孤岛12-7</t>
  </si>
  <si>
    <t>遥远孤岛12-8</t>
  </si>
  <si>
    <t>遥远孤岛12-9</t>
  </si>
  <si>
    <t>遥远孤岛12-10</t>
  </si>
  <si>
    <t>遥远孤岛13-1</t>
  </si>
  <si>
    <t>遥远孤岛13-2</t>
  </si>
  <si>
    <t>遥远孤岛13-3</t>
  </si>
  <si>
    <t>遥远孤岛13-4</t>
  </si>
  <si>
    <t>遥远孤岛13-5</t>
  </si>
  <si>
    <t>遥远孤岛13-6</t>
  </si>
  <si>
    <t>遥远孤岛13-7</t>
  </si>
  <si>
    <t>遥远孤岛13-8</t>
  </si>
  <si>
    <t>遥远孤岛13-9</t>
  </si>
  <si>
    <t>遥远孤岛13-10</t>
  </si>
  <si>
    <t>遥远孤岛14-1</t>
  </si>
  <si>
    <t>遥远孤岛14-2</t>
  </si>
  <si>
    <t>遥远孤岛14-3</t>
  </si>
  <si>
    <t>遥远孤岛14-4</t>
  </si>
  <si>
    <t>遥远孤岛14-5</t>
  </si>
  <si>
    <t>遥远孤岛14-6</t>
  </si>
  <si>
    <t>遥远孤岛14-7</t>
  </si>
  <si>
    <t>遥远孤岛14-8</t>
  </si>
  <si>
    <t>遥远孤岛14-9</t>
  </si>
  <si>
    <t>遥远孤岛14-10</t>
  </si>
  <si>
    <t>遥远孤岛15-1</t>
  </si>
  <si>
    <t>遥远孤岛15-2</t>
  </si>
  <si>
    <t>遥远孤岛15-3</t>
  </si>
  <si>
    <t>遥远孤岛15-4</t>
  </si>
  <si>
    <t>遥远孤岛15-5</t>
  </si>
  <si>
    <t>遥远孤岛15-6</t>
  </si>
  <si>
    <t>遥远孤岛15-7</t>
  </si>
  <si>
    <t>遥远孤岛15-8</t>
  </si>
  <si>
    <t>遥远孤岛15-9</t>
  </si>
  <si>
    <t>遥远孤岛15-10</t>
  </si>
  <si>
    <t>遥远孤岛16-1</t>
  </si>
  <si>
    <t>遥远孤岛16-2</t>
  </si>
  <si>
    <t>遥远孤岛16-3</t>
  </si>
  <si>
    <t>遥远孤岛16-4</t>
  </si>
  <si>
    <t>遥远孤岛16-5</t>
  </si>
  <si>
    <t>遥远孤岛16-6</t>
  </si>
  <si>
    <t>遥远孤岛16-7</t>
  </si>
  <si>
    <t>遥远孤岛16-8</t>
  </si>
  <si>
    <t>遥远孤岛16-9</t>
  </si>
  <si>
    <t>遥远孤岛16-10</t>
  </si>
  <si>
    <t>遥远孤岛17-1</t>
  </si>
  <si>
    <t>遥远孤岛17-2</t>
  </si>
  <si>
    <t>遥远孤岛17-3</t>
  </si>
  <si>
    <t>遥远孤岛17-4</t>
  </si>
  <si>
    <t>遥远孤岛17-5</t>
  </si>
  <si>
    <t>遥远孤岛17-6</t>
  </si>
  <si>
    <t>遥远孤岛17-7</t>
  </si>
  <si>
    <t>遥远孤岛17-8</t>
  </si>
  <si>
    <t>遥远孤岛17-9</t>
  </si>
  <si>
    <t>遥远孤岛17-10</t>
  </si>
  <si>
    <t>遥远孤岛18-1</t>
  </si>
  <si>
    <t>遥远孤岛18-2</t>
  </si>
  <si>
    <t>遥远孤岛18-3</t>
  </si>
  <si>
    <t>遥远孤岛18-4</t>
  </si>
  <si>
    <t>遥远孤岛18-5</t>
  </si>
  <si>
    <t>遥远孤岛18-6</t>
  </si>
  <si>
    <t>遥远孤岛18-7</t>
  </si>
  <si>
    <t>遥远孤岛18-8</t>
  </si>
  <si>
    <t>遥远孤岛18-9</t>
  </si>
  <si>
    <t>遥远孤岛18-10</t>
  </si>
  <si>
    <t>遥远孤岛19-1</t>
  </si>
  <si>
    <t>遥远孤岛19-2</t>
  </si>
  <si>
    <t>遥远孤岛19-3</t>
  </si>
  <si>
    <t>遥远孤岛19-4</t>
  </si>
  <si>
    <t>遥远孤岛19-5</t>
  </si>
  <si>
    <t>遥远孤岛19-6</t>
  </si>
  <si>
    <t>遥远孤岛19-7</t>
  </si>
  <si>
    <t>遥远孤岛19-8</t>
  </si>
  <si>
    <t>遥远孤岛19-9</t>
  </si>
  <si>
    <t>遥远孤岛19-10</t>
  </si>
  <si>
    <t>遥远孤岛20-1</t>
  </si>
  <si>
    <t>遥远孤岛20-2</t>
  </si>
  <si>
    <t>遥远孤岛20-3</t>
  </si>
  <si>
    <t>遥远孤岛20-4</t>
  </si>
  <si>
    <t>遥远孤岛20-5</t>
  </si>
  <si>
    <t>遥远孤岛20-6</t>
  </si>
  <si>
    <t>遥远孤岛20-7</t>
  </si>
  <si>
    <t>遥远孤岛20-8</t>
  </si>
  <si>
    <t>遥远孤岛20-9</t>
  </si>
  <si>
    <t>遥远孤岛20-10</t>
  </si>
  <si>
    <t>遥远孤岛21-1</t>
  </si>
  <si>
    <t>遥远孤岛21-2</t>
  </si>
  <si>
    <t>遥远孤岛21-3</t>
  </si>
  <si>
    <t>遥远孤岛21-4</t>
  </si>
  <si>
    <t>遥远孤岛21-5</t>
  </si>
  <si>
    <t>遥远孤岛21-6</t>
  </si>
  <si>
    <t>遥远孤岛21-7</t>
  </si>
  <si>
    <t>遥远孤岛21-8</t>
  </si>
  <si>
    <t>遥远孤岛21-9</t>
  </si>
  <si>
    <t>遥远孤岛21-10</t>
  </si>
  <si>
    <t>遥远孤岛22-1</t>
  </si>
  <si>
    <t>遥远孤岛22-2</t>
  </si>
  <si>
    <t>遥远孤岛22-3</t>
  </si>
  <si>
    <t>遥远孤岛22-4</t>
  </si>
  <si>
    <t>遥远孤岛22-5</t>
  </si>
  <si>
    <t>遥远孤岛22-6</t>
  </si>
  <si>
    <t>遥远孤岛22-7</t>
  </si>
  <si>
    <t>遥远孤岛22-8</t>
  </si>
  <si>
    <t>遥远孤岛22-9</t>
  </si>
  <si>
    <t>遥远孤岛22-10</t>
  </si>
  <si>
    <t>遥远孤岛23-1</t>
  </si>
  <si>
    <t>遥远孤岛23-2</t>
  </si>
  <si>
    <t>遥远孤岛23-3</t>
  </si>
  <si>
    <t>遥远孤岛23-4</t>
  </si>
  <si>
    <t>遥远孤岛23-5</t>
  </si>
  <si>
    <t>遥远孤岛23-6</t>
  </si>
  <si>
    <t>遥远孤岛23-7</t>
  </si>
  <si>
    <t>遥远孤岛23-8</t>
  </si>
  <si>
    <t>遥远孤岛23-9</t>
  </si>
  <si>
    <t>遥远孤岛23-10</t>
  </si>
  <si>
    <t>遥远孤岛24-1</t>
  </si>
  <si>
    <t>遥远孤岛24-2</t>
  </si>
  <si>
    <t>遥远孤岛24-3</t>
  </si>
  <si>
    <t>遥远孤岛24-4</t>
  </si>
  <si>
    <t>遥远孤岛24-5</t>
  </si>
  <si>
    <t>遥远孤岛24-6</t>
  </si>
  <si>
    <t>遥远孤岛24-7</t>
  </si>
  <si>
    <t>遥远孤岛24-8</t>
  </si>
  <si>
    <t>遥远孤岛24-9</t>
  </si>
  <si>
    <t>遥远孤岛24-10</t>
  </si>
  <si>
    <t>遥远孤岛25-1</t>
  </si>
  <si>
    <t>遥远孤岛25-2</t>
  </si>
  <si>
    <t>遥远孤岛25-3</t>
  </si>
  <si>
    <t>遥远孤岛25-4</t>
  </si>
  <si>
    <t>遥远孤岛25-5</t>
  </si>
  <si>
    <t>遥远孤岛25-6</t>
  </si>
  <si>
    <t>遥远孤岛25-7</t>
  </si>
  <si>
    <t>遥远孤岛25-8</t>
  </si>
  <si>
    <t>遥远孤岛25-9</t>
  </si>
  <si>
    <t>遥远孤岛25-10</t>
  </si>
  <si>
    <t>遥远孤岛26-1</t>
  </si>
  <si>
    <t>遥远孤岛26-2</t>
  </si>
  <si>
    <t>遥远孤岛26-3</t>
  </si>
  <si>
    <t>遥远孤岛26-4</t>
  </si>
  <si>
    <t>遥远孤岛26-5</t>
  </si>
  <si>
    <t>遥远孤岛26-6</t>
  </si>
  <si>
    <t>遥远孤岛26-7</t>
  </si>
  <si>
    <t>遥远孤岛26-8</t>
  </si>
  <si>
    <t>遥远孤岛26-9</t>
  </si>
  <si>
    <t>遥远孤岛26-10</t>
  </si>
  <si>
    <t>遥远孤岛27-1</t>
  </si>
  <si>
    <t>遥远孤岛27-2</t>
  </si>
  <si>
    <t>遥远孤岛27-3</t>
  </si>
  <si>
    <t>遥远孤岛27-4</t>
  </si>
  <si>
    <t>遥远孤岛27-5</t>
  </si>
  <si>
    <t>遥远孤岛27-6</t>
  </si>
  <si>
    <t>遥远孤岛27-7</t>
  </si>
  <si>
    <t>遥远孤岛27-8</t>
  </si>
  <si>
    <t>遥远孤岛27-9</t>
  </si>
  <si>
    <t>遥远孤岛27-10</t>
  </si>
  <si>
    <t>遥远孤岛28-1</t>
  </si>
  <si>
    <t>遥远孤岛28-2</t>
  </si>
  <si>
    <t>遥远孤岛28-3</t>
  </si>
  <si>
    <t>遥远孤岛28-4</t>
  </si>
  <si>
    <t>遥远孤岛28-5</t>
  </si>
  <si>
    <t>遥远孤岛28-6</t>
  </si>
  <si>
    <t>遥远孤岛28-7</t>
  </si>
  <si>
    <t>遥远孤岛28-8</t>
  </si>
  <si>
    <t>遥远孤岛28-9</t>
  </si>
  <si>
    <t>遥远孤岛28-10</t>
  </si>
  <si>
    <t>遥远孤岛29-1</t>
  </si>
  <si>
    <t>遥远孤岛29-2</t>
  </si>
  <si>
    <t>遥远孤岛29-3</t>
  </si>
  <si>
    <t>遥远孤岛29-4</t>
  </si>
  <si>
    <t>遥远孤岛29-5</t>
  </si>
  <si>
    <t>遥远孤岛29-6</t>
  </si>
  <si>
    <t>遥远孤岛29-7</t>
  </si>
  <si>
    <t>遥远孤岛29-8</t>
  </si>
  <si>
    <t>遥远孤岛29-9</t>
  </si>
  <si>
    <t>遥远孤岛29-10</t>
  </si>
  <si>
    <t>遥远孤岛30-1</t>
  </si>
  <si>
    <t>遥远孤岛30-2</t>
  </si>
  <si>
    <t>遥远孤岛30-3</t>
  </si>
  <si>
    <t>遥远孤岛30-4</t>
  </si>
  <si>
    <t>遥远孤岛30-5</t>
  </si>
  <si>
    <t>遥远孤岛30-6</t>
  </si>
  <si>
    <t>遥远孤岛30-7</t>
  </si>
  <si>
    <t>遥远孤岛30-8</t>
  </si>
  <si>
    <t>遥远孤岛30-9</t>
  </si>
  <si>
    <t>遥远孤岛30-10</t>
  </si>
  <si>
    <t>遥远孤岛31-1</t>
  </si>
  <si>
    <t>遥远孤岛31-2</t>
  </si>
  <si>
    <t>遥远孤岛31-3</t>
  </si>
  <si>
    <t>遥远孤岛31-4</t>
  </si>
  <si>
    <t>遥远孤岛31-5</t>
  </si>
  <si>
    <t>遥远孤岛31-6</t>
  </si>
  <si>
    <t>遥远孤岛31-7</t>
  </si>
  <si>
    <t>遥远孤岛31-8</t>
  </si>
  <si>
    <t>遥远孤岛31-9</t>
  </si>
  <si>
    <t>遥远孤岛31-10</t>
  </si>
  <si>
    <t>遥远孤岛32-1</t>
  </si>
  <si>
    <t>遥远孤岛32-2</t>
  </si>
  <si>
    <t>遥远孤岛32-3</t>
  </si>
  <si>
    <t>遥远孤岛32-4</t>
  </si>
  <si>
    <t>遥远孤岛32-5</t>
  </si>
  <si>
    <t>遥远孤岛32-6</t>
  </si>
  <si>
    <t>遥远孤岛32-7</t>
  </si>
  <si>
    <t>遥远孤岛32-8</t>
  </si>
  <si>
    <t>遥远孤岛32-9</t>
  </si>
  <si>
    <t>遥远孤岛32-10</t>
  </si>
  <si>
    <t>遥远孤岛33-1</t>
  </si>
  <si>
    <t>遥远孤岛33-2</t>
  </si>
  <si>
    <t>遥远孤岛33-3</t>
  </si>
  <si>
    <t>遥远孤岛33-4</t>
  </si>
  <si>
    <t>遥远孤岛33-5</t>
  </si>
  <si>
    <t>遥远孤岛33-6</t>
  </si>
  <si>
    <t>遥远孤岛33-7</t>
  </si>
  <si>
    <t>遥远孤岛33-8</t>
  </si>
  <si>
    <t>遥远孤岛33-9</t>
  </si>
  <si>
    <t>遥远孤岛33-10</t>
  </si>
  <si>
    <t>遥远孤岛34-1</t>
  </si>
  <si>
    <t>遥远孤岛34-2</t>
  </si>
  <si>
    <t>遥远孤岛34-3</t>
  </si>
  <si>
    <t>遥远孤岛34-4</t>
  </si>
  <si>
    <t>遥远孤岛34-5</t>
  </si>
  <si>
    <t>遥远孤岛34-6</t>
  </si>
  <si>
    <t>遥远孤岛34-7</t>
  </si>
  <si>
    <t>遥远孤岛34-8</t>
  </si>
  <si>
    <t>遥远孤岛34-9</t>
  </si>
  <si>
    <t>遥远孤岛34-10</t>
  </si>
  <si>
    <t>遥远孤岛35-1</t>
  </si>
  <si>
    <t>遥远孤岛35-2</t>
  </si>
  <si>
    <t>遥远孤岛35-3</t>
  </si>
  <si>
    <t>遥远孤岛35-4</t>
  </si>
  <si>
    <t>遥远孤岛35-5</t>
  </si>
  <si>
    <t>遥远孤岛35-6</t>
  </si>
  <si>
    <t>遥远孤岛35-7</t>
  </si>
  <si>
    <t>遥远孤岛35-8</t>
  </si>
  <si>
    <t>遥远孤岛35-9</t>
  </si>
  <si>
    <t>遥远孤岛35-10</t>
  </si>
  <si>
    <t>南方小岛21</t>
  </si>
  <si>
    <t>南方小岛22</t>
  </si>
  <si>
    <t>南方小岛23</t>
  </si>
  <si>
    <t>南方小岛24</t>
  </si>
  <si>
    <t>南方小岛25</t>
  </si>
  <si>
    <t>幻之小岛21</t>
  </si>
  <si>
    <t>幻之小岛22</t>
  </si>
  <si>
    <t>幻之小岛23</t>
  </si>
  <si>
    <t>幻之小岛24</t>
  </si>
  <si>
    <t>幻之小岛25</t>
  </si>
  <si>
    <t>遥远孤岛1</t>
  </si>
  <si>
    <t>遥远孤岛2</t>
  </si>
  <si>
    <t>遥远孤岛3</t>
  </si>
  <si>
    <t>遥远孤岛4</t>
  </si>
  <si>
    <t>遥远孤岛5</t>
  </si>
  <si>
    <t>遥远孤岛6</t>
  </si>
  <si>
    <t>遥远孤岛7</t>
  </si>
  <si>
    <t>遥远孤岛8</t>
  </si>
  <si>
    <t>遥远孤岛9</t>
  </si>
  <si>
    <t>遥远孤岛10</t>
  </si>
  <si>
    <t>遥远孤岛11</t>
  </si>
  <si>
    <t>遥远孤岛12</t>
  </si>
  <si>
    <t>遥远孤岛13</t>
  </si>
  <si>
    <t>遥远孤岛14</t>
  </si>
  <si>
    <t>遥远孤岛15</t>
  </si>
  <si>
    <t>遥远孤岛16</t>
  </si>
  <si>
    <t>遥远孤岛17</t>
  </si>
  <si>
    <t>遥远孤岛18</t>
  </si>
  <si>
    <t>遥远孤岛19</t>
  </si>
  <si>
    <t>遥远孤岛20</t>
  </si>
  <si>
    <t>遥远孤岛21</t>
  </si>
  <si>
    <t>遥远孤岛22</t>
  </si>
  <si>
    <t>遥远孤岛23</t>
  </si>
  <si>
    <t>遥远孤岛24</t>
  </si>
  <si>
    <t>遥远孤岛25</t>
  </si>
  <si>
    <t>遥远孤岛26</t>
  </si>
  <si>
    <t>遥远孤岛27</t>
  </si>
  <si>
    <t>遥远孤岛28</t>
  </si>
  <si>
    <t>遥远孤岛29</t>
  </si>
  <si>
    <t>遥远孤岛30</t>
  </si>
  <si>
    <t>遥远孤岛31</t>
  </si>
  <si>
    <t>遥远孤岛32</t>
  </si>
  <si>
    <t>遥远孤岛33</t>
  </si>
  <si>
    <t>遥远孤岛34</t>
  </si>
  <si>
    <t>遥远孤岛35</t>
  </si>
  <si>
    <t>诞生岛1</t>
  </si>
  <si>
    <t>诞生岛2</t>
  </si>
  <si>
    <t>诞生岛3</t>
  </si>
  <si>
    <t>诞生岛4</t>
  </si>
  <si>
    <t>诞生岛5</t>
  </si>
  <si>
    <t>诞生岛6</t>
  </si>
  <si>
    <t>诞生岛7</t>
  </si>
  <si>
    <t>诞生岛8</t>
  </si>
  <si>
    <t>诞生岛9</t>
  </si>
  <si>
    <t>诞生岛10</t>
  </si>
  <si>
    <t>诞生岛11</t>
  </si>
  <si>
    <t>诞生岛12</t>
  </si>
  <si>
    <t>诞生岛13</t>
  </si>
  <si>
    <t>诞生岛14</t>
  </si>
  <si>
    <t>诞生岛15</t>
  </si>
  <si>
    <t>诞生岛16</t>
  </si>
  <si>
    <t>诞生岛17</t>
  </si>
  <si>
    <t>诞生岛18</t>
  </si>
  <si>
    <t>诞生岛19</t>
  </si>
  <si>
    <t>诞生岛20</t>
  </si>
  <si>
    <t>诞生岛21</t>
  </si>
  <si>
    <t>诞生岛22</t>
  </si>
  <si>
    <t>诞生岛23</t>
  </si>
  <si>
    <t>诞生岛24</t>
  </si>
  <si>
    <t>诞生岛25</t>
  </si>
  <si>
    <t>诞生岛26</t>
  </si>
  <si>
    <t>诞生岛27</t>
  </si>
  <si>
    <t>诞生岛28</t>
  </si>
  <si>
    <t>诞生岛29</t>
  </si>
  <si>
    <t>诞生岛30</t>
  </si>
  <si>
    <t>诞生岛31</t>
  </si>
  <si>
    <t>诞生岛32</t>
  </si>
  <si>
    <t>诞生岛33</t>
  </si>
  <si>
    <t>诞生岛34</t>
  </si>
  <si>
    <t>诞生岛35</t>
  </si>
  <si>
    <t>诞生岛1-2</t>
  </si>
  <si>
    <t>诞生岛1-3</t>
  </si>
  <si>
    <t>诞生岛1-4</t>
  </si>
  <si>
    <t>诞生岛1-5</t>
  </si>
  <si>
    <t>诞生岛1-6</t>
  </si>
  <si>
    <t>诞生岛1-7</t>
  </si>
  <si>
    <t>诞生岛1-8</t>
  </si>
  <si>
    <t>诞生岛1-9</t>
  </si>
  <si>
    <t>诞生岛1-10</t>
  </si>
  <si>
    <t>诞生岛2-1</t>
  </si>
  <si>
    <t>诞生岛2-2</t>
  </si>
  <si>
    <t>诞生岛2-3</t>
  </si>
  <si>
    <t>诞生岛2-4</t>
  </si>
  <si>
    <t>诞生岛2-5</t>
  </si>
  <si>
    <t>诞生岛2-6</t>
  </si>
  <si>
    <t>诞生岛2-7</t>
  </si>
  <si>
    <t>诞生岛2-8</t>
  </si>
  <si>
    <t>诞生岛1-1</t>
  </si>
  <si>
    <t>诞生岛2-9</t>
  </si>
  <si>
    <t>诞生岛2-10</t>
  </si>
  <si>
    <t>诞生岛3-1</t>
  </si>
  <si>
    <t>诞生岛3-2</t>
  </si>
  <si>
    <t>诞生岛3-3</t>
  </si>
  <si>
    <t>诞生岛3-4</t>
  </si>
  <si>
    <t>诞生岛3-5</t>
  </si>
  <si>
    <t>诞生岛3-6</t>
  </si>
  <si>
    <t>诞生岛3-7</t>
  </si>
  <si>
    <t>诞生岛3-8</t>
  </si>
  <si>
    <t>诞生岛3-9</t>
  </si>
  <si>
    <t>诞生岛3-10</t>
  </si>
  <si>
    <t>诞生岛4-1</t>
  </si>
  <si>
    <t>诞生岛4-2</t>
  </si>
  <si>
    <t>诞生岛4-3</t>
  </si>
  <si>
    <t>诞生岛4-4</t>
  </si>
  <si>
    <t>诞生岛4-5</t>
  </si>
  <si>
    <t>诞生岛4-6</t>
  </si>
  <si>
    <t>诞生岛4-7</t>
  </si>
  <si>
    <t>诞生岛4-8</t>
  </si>
  <si>
    <t>诞生岛4-9</t>
  </si>
  <si>
    <t>诞生岛4-10</t>
  </si>
  <si>
    <t>诞生岛5-1</t>
  </si>
  <si>
    <t>诞生岛5-2</t>
  </si>
  <si>
    <t>诞生岛5-3</t>
  </si>
  <si>
    <t>诞生岛5-4</t>
  </si>
  <si>
    <t>诞生岛5-5</t>
  </si>
  <si>
    <t>诞生岛5-6</t>
  </si>
  <si>
    <t>诞生岛5-7</t>
  </si>
  <si>
    <t>诞生岛5-8</t>
  </si>
  <si>
    <t>诞生岛5-9</t>
  </si>
  <si>
    <t>诞生岛5-10</t>
  </si>
  <si>
    <t>诞生岛6-1</t>
  </si>
  <si>
    <t>诞生岛6-2</t>
  </si>
  <si>
    <t>诞生岛6-3</t>
  </si>
  <si>
    <t>诞生岛6-4</t>
  </si>
  <si>
    <t>诞生岛6-5</t>
  </si>
  <si>
    <t>诞生岛6-6</t>
  </si>
  <si>
    <t>诞生岛6-7</t>
  </si>
  <si>
    <t>诞生岛6-8</t>
  </si>
  <si>
    <t>诞生岛6-9</t>
  </si>
  <si>
    <t>诞生岛6-10</t>
  </si>
  <si>
    <t>诞生岛7-1</t>
  </si>
  <si>
    <t>诞生岛7-2</t>
  </si>
  <si>
    <t>诞生岛7-3</t>
  </si>
  <si>
    <t>诞生岛7-4</t>
  </si>
  <si>
    <t>诞生岛7-5</t>
  </si>
  <si>
    <t>诞生岛7-6</t>
  </si>
  <si>
    <t>诞生岛7-7</t>
  </si>
  <si>
    <t>诞生岛7-8</t>
  </si>
  <si>
    <t>诞生岛7-9</t>
  </si>
  <si>
    <t>诞生岛7-10</t>
  </si>
  <si>
    <t>诞生岛8-1</t>
  </si>
  <si>
    <t>诞生岛8-2</t>
  </si>
  <si>
    <t>诞生岛8-3</t>
  </si>
  <si>
    <t>诞生岛8-4</t>
  </si>
  <si>
    <t>诞生岛8-5</t>
  </si>
  <si>
    <t>诞生岛8-6</t>
  </si>
  <si>
    <t>诞生岛8-7</t>
  </si>
  <si>
    <t>诞生岛8-8</t>
  </si>
  <si>
    <t>诞生岛8-9</t>
  </si>
  <si>
    <t>诞生岛8-10</t>
  </si>
  <si>
    <t>诞生岛9-1</t>
  </si>
  <si>
    <t>诞生岛9-2</t>
  </si>
  <si>
    <t>诞生岛9-3</t>
  </si>
  <si>
    <t>诞生岛9-4</t>
  </si>
  <si>
    <t>诞生岛9-5</t>
  </si>
  <si>
    <t>诞生岛9-6</t>
  </si>
  <si>
    <t>诞生岛9-7</t>
  </si>
  <si>
    <t>诞生岛9-8</t>
  </si>
  <si>
    <t>诞生岛9-9</t>
  </si>
  <si>
    <t>诞生岛9-10</t>
  </si>
  <si>
    <t>诞生岛10-1</t>
  </si>
  <si>
    <t>诞生岛10-2</t>
  </si>
  <si>
    <t>诞生岛10-3</t>
  </si>
  <si>
    <t>诞生岛10-4</t>
  </si>
  <si>
    <t>诞生岛10-5</t>
  </si>
  <si>
    <t>诞生岛10-6</t>
  </si>
  <si>
    <t>诞生岛10-7</t>
  </si>
  <si>
    <t>诞生岛10-8</t>
  </si>
  <si>
    <t>诞生岛10-9</t>
  </si>
  <si>
    <t>诞生岛10-10</t>
  </si>
  <si>
    <t>诞生岛11-1</t>
  </si>
  <si>
    <t>诞生岛11-2</t>
  </si>
  <si>
    <t>诞生岛11-3</t>
  </si>
  <si>
    <t>诞生岛11-4</t>
  </si>
  <si>
    <t>诞生岛11-5</t>
  </si>
  <si>
    <t>诞生岛11-6</t>
  </si>
  <si>
    <t>诞生岛11-7</t>
  </si>
  <si>
    <t>诞生岛11-8</t>
  </si>
  <si>
    <t>诞生岛11-9</t>
  </si>
  <si>
    <t>诞生岛11-10</t>
  </si>
  <si>
    <t>诞生岛12-1</t>
  </si>
  <si>
    <t>诞生岛12-2</t>
  </si>
  <si>
    <t>诞生岛12-3</t>
  </si>
  <si>
    <t>诞生岛12-4</t>
  </si>
  <si>
    <t>诞生岛12-5</t>
  </si>
  <si>
    <t>诞生岛12-6</t>
  </si>
  <si>
    <t>诞生岛12-7</t>
  </si>
  <si>
    <t>诞生岛12-8</t>
  </si>
  <si>
    <t>诞生岛12-9</t>
  </si>
  <si>
    <t>诞生岛12-10</t>
  </si>
  <si>
    <t>诞生岛13-1</t>
  </si>
  <si>
    <t>诞生岛13-2</t>
  </si>
  <si>
    <t>诞生岛13-3</t>
  </si>
  <si>
    <t>诞生岛13-4</t>
  </si>
  <si>
    <t>诞生岛13-5</t>
  </si>
  <si>
    <t>诞生岛13-6</t>
  </si>
  <si>
    <t>诞生岛13-7</t>
  </si>
  <si>
    <t>诞生岛13-8</t>
  </si>
  <si>
    <t>诞生岛13-9</t>
  </si>
  <si>
    <t>诞生岛13-10</t>
  </si>
  <si>
    <t>诞生岛14-1</t>
  </si>
  <si>
    <t>诞生岛14-2</t>
  </si>
  <si>
    <t>诞生岛14-3</t>
  </si>
  <si>
    <t>诞生岛14-4</t>
  </si>
  <si>
    <t>诞生岛14-5</t>
  </si>
  <si>
    <t>诞生岛14-6</t>
  </si>
  <si>
    <t>诞生岛14-7</t>
  </si>
  <si>
    <t>诞生岛14-8</t>
  </si>
  <si>
    <t>诞生岛14-9</t>
  </si>
  <si>
    <t>诞生岛14-10</t>
  </si>
  <si>
    <t>诞生岛15-1</t>
  </si>
  <si>
    <t>诞生岛15-2</t>
  </si>
  <si>
    <t>诞生岛15-3</t>
  </si>
  <si>
    <t>诞生岛15-4</t>
  </si>
  <si>
    <t>诞生岛15-5</t>
  </si>
  <si>
    <t>诞生岛15-6</t>
  </si>
  <si>
    <t>诞生岛15-7</t>
  </si>
  <si>
    <t>诞生岛15-8</t>
  </si>
  <si>
    <t>诞生岛15-9</t>
  </si>
  <si>
    <t>诞生岛15-10</t>
  </si>
  <si>
    <t>诞生岛16-1</t>
  </si>
  <si>
    <t>诞生岛16-2</t>
  </si>
  <si>
    <t>诞生岛16-3</t>
  </si>
  <si>
    <t>诞生岛16-4</t>
  </si>
  <si>
    <t>诞生岛16-5</t>
  </si>
  <si>
    <t>诞生岛16-6</t>
  </si>
  <si>
    <t>诞生岛16-7</t>
  </si>
  <si>
    <t>诞生岛16-8</t>
  </si>
  <si>
    <t>诞生岛16-9</t>
  </si>
  <si>
    <t>诞生岛16-10</t>
  </si>
  <si>
    <t>诞生岛17-1</t>
  </si>
  <si>
    <t>诞生岛17-2</t>
  </si>
  <si>
    <t>诞生岛17-3</t>
  </si>
  <si>
    <t>诞生岛17-4</t>
  </si>
  <si>
    <t>诞生岛17-5</t>
  </si>
  <si>
    <t>诞生岛17-6</t>
  </si>
  <si>
    <t>诞生岛17-7</t>
  </si>
  <si>
    <t>诞生岛17-8</t>
  </si>
  <si>
    <t>诞生岛17-9</t>
  </si>
  <si>
    <t>诞生岛17-10</t>
  </si>
  <si>
    <t>诞生岛18-1</t>
  </si>
  <si>
    <t>诞生岛18-2</t>
  </si>
  <si>
    <t>诞生岛18-3</t>
  </si>
  <si>
    <t>诞生岛18-4</t>
  </si>
  <si>
    <t>诞生岛18-5</t>
  </si>
  <si>
    <t>诞生岛18-6</t>
  </si>
  <si>
    <t>诞生岛18-7</t>
  </si>
  <si>
    <t>诞生岛18-8</t>
  </si>
  <si>
    <t>诞生岛18-9</t>
  </si>
  <si>
    <t>诞生岛18-10</t>
  </si>
  <si>
    <t>诞生岛19-1</t>
  </si>
  <si>
    <t>诞生岛19-2</t>
  </si>
  <si>
    <t>诞生岛19-3</t>
  </si>
  <si>
    <t>诞生岛19-4</t>
  </si>
  <si>
    <t>诞生岛19-5</t>
  </si>
  <si>
    <t>诞生岛19-6</t>
  </si>
  <si>
    <t>诞生岛19-7</t>
  </si>
  <si>
    <t>诞生岛19-8</t>
  </si>
  <si>
    <t>诞生岛19-9</t>
  </si>
  <si>
    <t>诞生岛19-10</t>
  </si>
  <si>
    <t>诞生岛20-1</t>
  </si>
  <si>
    <t>诞生岛20-2</t>
  </si>
  <si>
    <t>诞生岛20-3</t>
  </si>
  <si>
    <t>诞生岛20-4</t>
  </si>
  <si>
    <t>诞生岛20-5</t>
  </si>
  <si>
    <t>诞生岛20-6</t>
  </si>
  <si>
    <t>诞生岛20-7</t>
  </si>
  <si>
    <t>诞生岛20-8</t>
  </si>
  <si>
    <t>诞生岛20-9</t>
  </si>
  <si>
    <t>诞生岛20-10</t>
  </si>
  <si>
    <t>诞生岛21-1</t>
  </si>
  <si>
    <t>诞生岛21-2</t>
  </si>
  <si>
    <t>诞生岛21-3</t>
  </si>
  <si>
    <t>诞生岛21-4</t>
  </si>
  <si>
    <t>诞生岛21-5</t>
  </si>
  <si>
    <t>诞生岛21-6</t>
  </si>
  <si>
    <t>诞生岛21-7</t>
  </si>
  <si>
    <t>诞生岛21-8</t>
  </si>
  <si>
    <t>诞生岛21-9</t>
  </si>
  <si>
    <t>诞生岛21-10</t>
  </si>
  <si>
    <t>诞生岛22-1</t>
  </si>
  <si>
    <t>诞生岛22-2</t>
  </si>
  <si>
    <t>诞生岛22-3</t>
  </si>
  <si>
    <t>诞生岛22-4</t>
  </si>
  <si>
    <t>诞生岛22-5</t>
  </si>
  <si>
    <t>诞生岛22-6</t>
  </si>
  <si>
    <t>诞生岛22-7</t>
  </si>
  <si>
    <t>诞生岛22-8</t>
  </si>
  <si>
    <t>诞生岛22-9</t>
  </si>
  <si>
    <t>诞生岛22-10</t>
  </si>
  <si>
    <t>诞生岛23-1</t>
  </si>
  <si>
    <t>诞生岛23-2</t>
  </si>
  <si>
    <t>诞生岛23-3</t>
  </si>
  <si>
    <t>诞生岛23-4</t>
  </si>
  <si>
    <t>诞生岛23-5</t>
  </si>
  <si>
    <t>诞生岛23-6</t>
  </si>
  <si>
    <t>诞生岛23-7</t>
  </si>
  <si>
    <t>诞生岛23-8</t>
  </si>
  <si>
    <t>诞生岛23-9</t>
  </si>
  <si>
    <t>诞生岛23-10</t>
  </si>
  <si>
    <t>诞生岛24-1</t>
  </si>
  <si>
    <t>诞生岛24-2</t>
  </si>
  <si>
    <t>诞生岛24-3</t>
  </si>
  <si>
    <t>诞生岛24-4</t>
  </si>
  <si>
    <t>诞生岛24-5</t>
  </si>
  <si>
    <t>诞生岛24-6</t>
  </si>
  <si>
    <t>诞生岛24-7</t>
  </si>
  <si>
    <t>诞生岛24-8</t>
  </si>
  <si>
    <t>诞生岛24-9</t>
  </si>
  <si>
    <t>诞生岛24-10</t>
  </si>
  <si>
    <t>诞生岛25-1</t>
  </si>
  <si>
    <t>诞生岛25-2</t>
  </si>
  <si>
    <t>诞生岛25-3</t>
  </si>
  <si>
    <t>诞生岛25-4</t>
  </si>
  <si>
    <t>诞生岛25-5</t>
  </si>
  <si>
    <t>诞生岛25-6</t>
  </si>
  <si>
    <t>诞生岛25-7</t>
  </si>
  <si>
    <t>诞生岛25-8</t>
  </si>
  <si>
    <t>诞生岛25-9</t>
  </si>
  <si>
    <t>诞生岛25-10</t>
  </si>
  <si>
    <t>诞生岛26-1</t>
  </si>
  <si>
    <t>诞生岛26-2</t>
  </si>
  <si>
    <t>诞生岛26-3</t>
  </si>
  <si>
    <t>诞生岛26-4</t>
  </si>
  <si>
    <t>诞生岛26-5</t>
  </si>
  <si>
    <t>诞生岛26-6</t>
  </si>
  <si>
    <t>诞生岛26-7</t>
  </si>
  <si>
    <t>诞生岛26-8</t>
  </si>
  <si>
    <t>诞生岛26-9</t>
  </si>
  <si>
    <t>诞生岛26-10</t>
  </si>
  <si>
    <t>诞生岛27-1</t>
  </si>
  <si>
    <t>诞生岛27-2</t>
  </si>
  <si>
    <t>诞生岛27-3</t>
  </si>
  <si>
    <t>诞生岛27-4</t>
  </si>
  <si>
    <t>诞生岛27-5</t>
  </si>
  <si>
    <t>诞生岛27-6</t>
  </si>
  <si>
    <t>诞生岛27-7</t>
  </si>
  <si>
    <t>诞生岛27-8</t>
  </si>
  <si>
    <t>诞生岛27-9</t>
  </si>
  <si>
    <t>诞生岛27-10</t>
  </si>
  <si>
    <t>诞生岛28-1</t>
  </si>
  <si>
    <t>诞生岛28-2</t>
  </si>
  <si>
    <t>诞生岛28-3</t>
  </si>
  <si>
    <t>诞生岛28-4</t>
  </si>
  <si>
    <t>诞生岛28-5</t>
  </si>
  <si>
    <t>诞生岛28-6</t>
  </si>
  <si>
    <t>诞生岛28-7</t>
  </si>
  <si>
    <t>诞生岛28-8</t>
  </si>
  <si>
    <t>诞生岛28-9</t>
  </si>
  <si>
    <t>诞生岛28-10</t>
  </si>
  <si>
    <t>诞生岛29-1</t>
  </si>
  <si>
    <t>诞生岛29-2</t>
  </si>
  <si>
    <t>诞生岛29-3</t>
  </si>
  <si>
    <t>诞生岛29-4</t>
  </si>
  <si>
    <t>诞生岛29-5</t>
  </si>
  <si>
    <t>诞生岛29-6</t>
  </si>
  <si>
    <t>诞生岛29-7</t>
  </si>
  <si>
    <t>诞生岛29-8</t>
  </si>
  <si>
    <t>诞生岛29-9</t>
  </si>
  <si>
    <t>诞生岛29-10</t>
  </si>
  <si>
    <t>诞生岛30-1</t>
  </si>
  <si>
    <t>诞生岛30-2</t>
  </si>
  <si>
    <t>诞生岛30-3</t>
  </si>
  <si>
    <t>诞生岛30-4</t>
  </si>
  <si>
    <t>诞生岛30-5</t>
  </si>
  <si>
    <t>诞生岛30-6</t>
  </si>
  <si>
    <t>诞生岛30-7</t>
  </si>
  <si>
    <t>诞生岛30-8</t>
  </si>
  <si>
    <t>诞生岛30-9</t>
  </si>
  <si>
    <t>诞生岛30-10</t>
  </si>
  <si>
    <t>诞生岛31-1</t>
  </si>
  <si>
    <t>诞生岛31-2</t>
  </si>
  <si>
    <t>诞生岛31-3</t>
  </si>
  <si>
    <t>诞生岛31-4</t>
  </si>
  <si>
    <t>诞生岛31-5</t>
  </si>
  <si>
    <t>诞生岛31-6</t>
  </si>
  <si>
    <t>诞生岛31-7</t>
  </si>
  <si>
    <t>诞生岛31-8</t>
  </si>
  <si>
    <t>诞生岛31-9</t>
  </si>
  <si>
    <t>诞生岛31-10</t>
  </si>
  <si>
    <t>诞生岛32-1</t>
  </si>
  <si>
    <t>诞生岛32-2</t>
  </si>
  <si>
    <t>诞生岛32-3</t>
  </si>
  <si>
    <t>诞生岛32-4</t>
  </si>
  <si>
    <t>诞生岛32-5</t>
  </si>
  <si>
    <t>诞生岛32-6</t>
  </si>
  <si>
    <t>诞生岛32-7</t>
  </si>
  <si>
    <t>诞生岛32-8</t>
  </si>
  <si>
    <t>诞生岛32-9</t>
  </si>
  <si>
    <t>诞生岛32-10</t>
  </si>
  <si>
    <t>诞生岛33-1</t>
  </si>
  <si>
    <t>诞生岛33-2</t>
  </si>
  <si>
    <t>诞生岛33-3</t>
  </si>
  <si>
    <t>诞生岛33-4</t>
  </si>
  <si>
    <t>诞生岛33-5</t>
  </si>
  <si>
    <t>诞生岛33-6</t>
  </si>
  <si>
    <t>诞生岛33-7</t>
  </si>
  <si>
    <t>诞生岛33-8</t>
  </si>
  <si>
    <t>诞生岛33-9</t>
  </si>
  <si>
    <t>诞生岛33-10</t>
  </si>
  <si>
    <t>诞生岛34-1</t>
  </si>
  <si>
    <t>诞生岛34-2</t>
  </si>
  <si>
    <t>诞生岛34-3</t>
  </si>
  <si>
    <t>诞生岛34-4</t>
  </si>
  <si>
    <t>诞生岛34-5</t>
  </si>
  <si>
    <t>诞生岛34-6</t>
  </si>
  <si>
    <t>诞生岛34-7</t>
  </si>
  <si>
    <t>诞生岛34-8</t>
  </si>
  <si>
    <t>诞生岛34-9</t>
  </si>
  <si>
    <t>诞生岛34-10</t>
  </si>
  <si>
    <t>诞生岛35-1</t>
  </si>
  <si>
    <t>诞生岛35-2</t>
  </si>
  <si>
    <t>诞生岛35-3</t>
  </si>
  <si>
    <t>诞生岛35-4</t>
  </si>
  <si>
    <t>诞生岛35-5</t>
  </si>
  <si>
    <t>诞生岛35-6</t>
  </si>
  <si>
    <t>诞生岛35-7</t>
  </si>
  <si>
    <t>诞生岛35-8</t>
  </si>
  <si>
    <t>诞生岛35-9</t>
  </si>
  <si>
    <t>诞生岛35-10</t>
  </si>
  <si>
    <t>诞生岛36-1</t>
  </si>
  <si>
    <t>诞生岛36-2</t>
  </si>
  <si>
    <t>诞生岛36-3</t>
  </si>
  <si>
    <t>诞生岛36-4</t>
  </si>
  <si>
    <t>诞生岛36-5</t>
  </si>
  <si>
    <t>诞生岛36-6</t>
  </si>
  <si>
    <t>诞生岛36-7</t>
  </si>
  <si>
    <t>诞生岛36-8</t>
  </si>
  <si>
    <t>诞生岛36-9</t>
  </si>
  <si>
    <t>诞生岛36-10</t>
  </si>
  <si>
    <t>诞生岛37-1</t>
  </si>
  <si>
    <t>诞生岛37-2</t>
  </si>
  <si>
    <t>诞生岛37-3</t>
  </si>
  <si>
    <t>诞生岛37-4</t>
  </si>
  <si>
    <t>诞生岛37-5</t>
  </si>
  <si>
    <t>诞生岛37-6</t>
  </si>
  <si>
    <t>诞生岛37-7</t>
  </si>
  <si>
    <t>诞生岛37-8</t>
  </si>
  <si>
    <t>诞生岛37-9</t>
  </si>
  <si>
    <t>诞生岛37-10</t>
  </si>
  <si>
    <t>诞生岛38-1</t>
  </si>
  <si>
    <t>诞生岛38-2</t>
  </si>
  <si>
    <t>诞生岛38-3</t>
  </si>
  <si>
    <t>诞生岛38-4</t>
  </si>
  <si>
    <t>诞生岛38-5</t>
  </si>
  <si>
    <t>诞生岛38-6</t>
  </si>
  <si>
    <t>诞生岛38-7</t>
  </si>
  <si>
    <t>诞生岛38-8</t>
  </si>
  <si>
    <t>诞生岛38-9</t>
  </si>
  <si>
    <t>诞生岛38-10</t>
  </si>
  <si>
    <t>诞生岛39-1</t>
  </si>
  <si>
    <t>诞生岛39-2</t>
  </si>
  <si>
    <t>诞生岛39-3</t>
  </si>
  <si>
    <t>诞生岛39-4</t>
  </si>
  <si>
    <t>诞生岛39-5</t>
  </si>
  <si>
    <t>诞生岛39-6</t>
  </si>
  <si>
    <t>诞生岛39-7</t>
  </si>
  <si>
    <t>诞生岛39-8</t>
  </si>
  <si>
    <t>诞生岛39-9</t>
  </si>
  <si>
    <t>诞生岛39-10</t>
  </si>
  <si>
    <t>诞生岛40-1</t>
  </si>
  <si>
    <t>诞生岛40-2</t>
  </si>
  <si>
    <t>诞生岛40-3</t>
  </si>
  <si>
    <t>诞生岛40-4</t>
  </si>
  <si>
    <t>诞生岛40-5</t>
  </si>
  <si>
    <t>诞生岛40-6</t>
  </si>
  <si>
    <t>诞生岛40-7</t>
  </si>
  <si>
    <t>诞生岛40-8</t>
  </si>
  <si>
    <t>诞生岛40-9</t>
  </si>
  <si>
    <t>诞生岛40-10</t>
  </si>
  <si>
    <t>喵喵</t>
  </si>
  <si>
    <t>幕下力士</t>
  </si>
  <si>
    <t>铁掌力士</t>
  </si>
  <si>
    <t>沙奈朵</t>
  </si>
  <si>
    <t>怪力</t>
  </si>
  <si>
    <t>耿鬼</t>
  </si>
  <si>
    <t>胡地</t>
  </si>
  <si>
    <t>拉帝欧斯</t>
  </si>
  <si>
    <t>快龙</t>
  </si>
  <si>
    <t>化石翼龙</t>
  </si>
  <si>
    <t>班基拉斯</t>
  </si>
  <si>
    <t>暴飞龙</t>
  </si>
  <si>
    <t>巨金怪</t>
  </si>
  <si>
    <t>盖欧卡</t>
  </si>
  <si>
    <t>烈空坐</t>
  </si>
  <si>
    <t>固拉多</t>
  </si>
  <si>
    <t>雷吉洛克</t>
  </si>
  <si>
    <t>洛奇亚</t>
  </si>
  <si>
    <t>代欧奇希斯</t>
  </si>
  <si>
    <t>大钢蛇</t>
  </si>
  <si>
    <t>吼鲸王</t>
  </si>
  <si>
    <t>喷火驼</t>
  </si>
  <si>
    <t>急冻鸟</t>
  </si>
  <si>
    <t>暴鲤龙</t>
  </si>
  <si>
    <t>玛力露丽</t>
  </si>
  <si>
    <t>帝牙海狮</t>
  </si>
  <si>
    <t>刺龙王</t>
  </si>
  <si>
    <t>哥达鸭</t>
  </si>
  <si>
    <t>烈咬陆鲨</t>
  </si>
  <si>
    <t>酋雷姆</t>
  </si>
  <si>
    <t>大针蜂</t>
  </si>
  <si>
    <t>巴大蝶</t>
  </si>
  <si>
    <t>大食花</t>
  </si>
  <si>
    <t>狡猾天狗</t>
  </si>
  <si>
    <t>美丽花</t>
  </si>
  <si>
    <t>凯罗斯</t>
  </si>
  <si>
    <t>时拉比</t>
  </si>
  <si>
    <t>谢米</t>
  </si>
  <si>
    <t>九尾</t>
  </si>
  <si>
    <t>烈焰马</t>
  </si>
  <si>
    <t>火暴猴</t>
  </si>
  <si>
    <t>风速狗</t>
  </si>
  <si>
    <t>煤炭龟</t>
  </si>
  <si>
    <t>黑鲁加</t>
  </si>
  <si>
    <t>火焰鸟</t>
  </si>
  <si>
    <t>凤王</t>
  </si>
  <si>
    <t>雷丘</t>
  </si>
  <si>
    <t>三合一磁怪</t>
  </si>
  <si>
    <t>闪电鸟</t>
  </si>
  <si>
    <t>克雷色利亚</t>
  </si>
  <si>
    <t>莱希拉姆</t>
  </si>
  <si>
    <t>三首恶龙</t>
  </si>
  <si>
    <t>饭匙蛇</t>
  </si>
  <si>
    <t>达克莱伊</t>
  </si>
  <si>
    <t>捷克罗姆</t>
  </si>
  <si>
    <t>骑拉帝纳</t>
  </si>
  <si>
    <t>hp</t>
  </si>
  <si>
    <t>atk</t>
  </si>
  <si>
    <t>hit</t>
  </si>
  <si>
    <t>miss</t>
  </si>
  <si>
    <t>cirt</t>
  </si>
  <si>
    <t>cirtSub</t>
  </si>
  <si>
    <t>hit_500000</t>
  </si>
  <si>
    <t>miss_5</t>
  </si>
  <si>
    <t>cirt_0</t>
  </si>
  <si>
    <t>cirtSub_-3500</t>
  </si>
  <si>
    <t>miss_-1050</t>
  </si>
  <si>
    <t>cirtSub_-10000</t>
  </si>
  <si>
    <t>cirtSub_10000</t>
  </si>
  <si>
    <t>miss_10</t>
  </si>
  <si>
    <t>miss_20</t>
  </si>
  <si>
    <t>miss_25</t>
  </si>
  <si>
    <t>miss_30</t>
  </si>
  <si>
    <t>miss_35</t>
  </si>
  <si>
    <t>miss_40</t>
  </si>
  <si>
    <t>miss_45</t>
  </si>
  <si>
    <t>miss_50</t>
  </si>
  <si>
    <t>miss_55</t>
  </si>
  <si>
    <t>miss_60</t>
  </si>
  <si>
    <t>miss_65</t>
  </si>
  <si>
    <t>miss_70</t>
  </si>
  <si>
    <t>miss_75</t>
  </si>
  <si>
    <t>miss_80</t>
  </si>
  <si>
    <t>miss_85</t>
  </si>
  <si>
    <t>miss_90</t>
  </si>
  <si>
    <t>miss_95</t>
  </si>
  <si>
    <t>miss_100</t>
  </si>
  <si>
    <t>miss_105</t>
  </si>
  <si>
    <t>miss_110</t>
  </si>
  <si>
    <t>miss_115</t>
  </si>
  <si>
    <t>miss_120</t>
  </si>
  <si>
    <t>南方小岛1</t>
  </si>
  <si>
    <t>南方小岛2</t>
  </si>
  <si>
    <t>南方小岛3</t>
  </si>
  <si>
    <t>南方小岛4</t>
  </si>
  <si>
    <t>南方小岛5</t>
  </si>
  <si>
    <t>南方小岛26</t>
  </si>
  <si>
    <t>南方小岛27</t>
  </si>
  <si>
    <t>南方小岛28</t>
  </si>
  <si>
    <t>南方小岛29</t>
  </si>
  <si>
    <t>南方小岛30</t>
  </si>
  <si>
    <t>诞生岛36</t>
  </si>
  <si>
    <t>诞生岛37</t>
  </si>
  <si>
    <t>诞生岛38</t>
  </si>
  <si>
    <t>诞生岛39</t>
  </si>
  <si>
    <t>诞生岛40</t>
  </si>
  <si>
    <t>miss_15</t>
  </si>
  <si>
    <t>miss_150</t>
  </si>
  <si>
    <t>cirt_150</t>
  </si>
  <si>
    <t>cirtSub_150</t>
  </si>
  <si>
    <t>miss_200</t>
  </si>
  <si>
    <t>cirt_200</t>
  </si>
  <si>
    <t>cirtSub_200</t>
  </si>
  <si>
    <t>miss_250</t>
  </si>
  <si>
    <t>cirt_250</t>
  </si>
  <si>
    <t>cirtSub_250</t>
  </si>
  <si>
    <t>miss_300</t>
  </si>
  <si>
    <t>cirt_300</t>
  </si>
  <si>
    <t>cirtSub_300</t>
  </si>
  <si>
    <t>miss_350</t>
  </si>
  <si>
    <t>cirt_350</t>
  </si>
  <si>
    <t>cirtSub_350</t>
  </si>
  <si>
    <t>miss_400</t>
  </si>
  <si>
    <t>cirt_400</t>
  </si>
  <si>
    <t>cirtSub_400</t>
  </si>
  <si>
    <t>miss_450</t>
  </si>
  <si>
    <t>cirt_450</t>
  </si>
  <si>
    <t>cirtSub_450</t>
  </si>
  <si>
    <t>miss_500</t>
  </si>
  <si>
    <t>cirt_500</t>
  </si>
  <si>
    <t>cirtSub_500</t>
  </si>
  <si>
    <t>miss_550</t>
  </si>
  <si>
    <t>cirt_550</t>
  </si>
  <si>
    <t>cirtSub_550</t>
  </si>
  <si>
    <t>miss_600</t>
  </si>
  <si>
    <t>cirt_600</t>
  </si>
  <si>
    <t>cirtSub_600</t>
  </si>
  <si>
    <t>miss_21</t>
  </si>
  <si>
    <t>miss_125</t>
  </si>
  <si>
    <t>miss_130</t>
  </si>
  <si>
    <t>miss_135</t>
  </si>
  <si>
    <t>miss_140</t>
  </si>
  <si>
    <t>miss_145</t>
  </si>
  <si>
    <t>miss_53</t>
  </si>
  <si>
    <t>miss_56</t>
  </si>
  <si>
    <t>miss_62</t>
  </si>
  <si>
    <t>miss_64</t>
  </si>
  <si>
    <t>miss_66</t>
  </si>
  <si>
    <t>miss_68</t>
  </si>
  <si>
    <t>miss_72</t>
  </si>
  <si>
    <t>miss_74</t>
  </si>
  <si>
    <t>miss_76</t>
  </si>
  <si>
    <t>miss_78</t>
  </si>
  <si>
    <t>miss_82</t>
  </si>
  <si>
    <t>miss_84</t>
  </si>
  <si>
    <t>miss_86</t>
  </si>
  <si>
    <t>miss_88</t>
  </si>
  <si>
    <t>miss_92</t>
  </si>
  <si>
    <t>miss_94</t>
  </si>
  <si>
    <t>miss_96</t>
  </si>
  <si>
    <t>miss_98</t>
  </si>
  <si>
    <t>miss_102</t>
  </si>
  <si>
    <t>miss_107</t>
  </si>
  <si>
    <t>miss_112</t>
  </si>
  <si>
    <t>miss_117</t>
  </si>
  <si>
    <t>miss_122</t>
  </si>
  <si>
    <t>cirt_50</t>
  </si>
  <si>
    <t>cirt_100</t>
  </si>
  <si>
    <t>miss_475</t>
  </si>
  <si>
    <t>cirt_475</t>
  </si>
  <si>
    <t>miss_525</t>
  </si>
  <si>
    <t>cirt_525</t>
  </si>
  <si>
    <t>miss_650</t>
  </si>
  <si>
    <t>cirt_650</t>
  </si>
  <si>
    <t>cirtSub_650</t>
  </si>
  <si>
    <t>miss_700</t>
  </si>
  <si>
    <t>cirt_700</t>
  </si>
  <si>
    <t>cirtSub_700</t>
  </si>
  <si>
    <t>miss_750</t>
  </si>
  <si>
    <t>cirt_750</t>
  </si>
  <si>
    <t>cirtSub_750</t>
  </si>
  <si>
    <t>miss_800</t>
  </si>
  <si>
    <t>cirt_800</t>
  </si>
  <si>
    <t>cirtSub_800</t>
  </si>
  <si>
    <t>miss_850</t>
  </si>
  <si>
    <t>cirt_850</t>
  </si>
  <si>
    <t>cirtSub_850</t>
  </si>
  <si>
    <t>miss_900</t>
  </si>
  <si>
    <t>cirt_900</t>
  </si>
  <si>
    <t>cirtSub_900</t>
  </si>
  <si>
    <t>miss_950</t>
  </si>
  <si>
    <t>cirt_950</t>
  </si>
  <si>
    <t>cirtSub_950</t>
  </si>
  <si>
    <t>miss_1000</t>
  </si>
  <si>
    <t>cirt_1000</t>
  </si>
  <si>
    <t>cirtSub_1000</t>
  </si>
  <si>
    <t>miss_1050</t>
  </si>
  <si>
    <t>cirt_1050</t>
  </si>
  <si>
    <t>cirtSub_1050</t>
  </si>
  <si>
    <t>miss_1100</t>
  </si>
  <si>
    <t>cirt_1100</t>
  </si>
  <si>
    <t>cirtSub_1100</t>
  </si>
  <si>
    <t>miss_1150</t>
  </si>
  <si>
    <t>cirt_1150</t>
  </si>
  <si>
    <t>cirtSub_1150</t>
  </si>
  <si>
    <t>miss_1200</t>
  </si>
  <si>
    <t>cirt_1200</t>
  </si>
  <si>
    <t>cirtSub_1200</t>
  </si>
  <si>
    <t>miss_1250</t>
  </si>
  <si>
    <t>cirt_1250</t>
  </si>
  <si>
    <t>cirtSub_1250</t>
  </si>
  <si>
    <t>miss_1300</t>
  </si>
  <si>
    <t>cirt_1300</t>
  </si>
  <si>
    <t>cirtSub_1300</t>
  </si>
  <si>
    <t>miss_1350</t>
  </si>
  <si>
    <t>cirt_1350</t>
  </si>
  <si>
    <t>cirtSub_1350</t>
  </si>
  <si>
    <t>miss_1400</t>
  </si>
  <si>
    <t>cirt_1400</t>
  </si>
  <si>
    <t>cirtSub_1400</t>
  </si>
  <si>
    <t>miss_1450</t>
  </si>
  <si>
    <t>cirt_1450</t>
  </si>
  <si>
    <t>cirtSub_1450</t>
  </si>
  <si>
    <t>miss_1500</t>
  </si>
  <si>
    <t>cirt_1500</t>
  </si>
  <si>
    <t>cirtSub_1500</t>
  </si>
  <si>
    <t>miss_530</t>
  </si>
  <si>
    <t>cirt_530</t>
  </si>
  <si>
    <t>cirtSub_530</t>
  </si>
  <si>
    <t>miss_560</t>
  </si>
  <si>
    <t>cirt_560</t>
  </si>
  <si>
    <t>cirtSub_560</t>
  </si>
  <si>
    <t>miss_620</t>
  </si>
  <si>
    <t>cirt_620</t>
  </si>
  <si>
    <t>cirtSub_620</t>
  </si>
  <si>
    <t>miss_640</t>
  </si>
  <si>
    <t>cirt_640</t>
  </si>
  <si>
    <t>cirtSub_640</t>
  </si>
  <si>
    <t>miss_660</t>
  </si>
  <si>
    <t>cirt_660</t>
  </si>
  <si>
    <t>cirtSub_660</t>
  </si>
  <si>
    <t>miss_680</t>
  </si>
  <si>
    <t>cirt_680</t>
  </si>
  <si>
    <t>cirtSub_680</t>
  </si>
  <si>
    <t>miss_720</t>
  </si>
  <si>
    <t>cirt_720</t>
  </si>
  <si>
    <t>cirtSub_720</t>
  </si>
  <si>
    <t>miss_740</t>
  </si>
  <si>
    <t>cirt_740</t>
  </si>
  <si>
    <t>cirtSub_740</t>
  </si>
  <si>
    <t>miss_760</t>
  </si>
  <si>
    <t>cirt_760</t>
  </si>
  <si>
    <t>cirtSub_760</t>
  </si>
  <si>
    <t>miss_780</t>
  </si>
  <si>
    <t>cirt_780</t>
  </si>
  <si>
    <t>cirtSub_780</t>
  </si>
  <si>
    <t>miss_820</t>
  </si>
  <si>
    <t>cirt_820</t>
  </si>
  <si>
    <t>cirtSub_820</t>
  </si>
  <si>
    <t>miss_840</t>
  </si>
  <si>
    <t>cirt_840</t>
  </si>
  <si>
    <t>cirtSub_840</t>
  </si>
  <si>
    <t>miss_860</t>
  </si>
  <si>
    <t>cirt_860</t>
  </si>
  <si>
    <t>cirtSub_860</t>
  </si>
  <si>
    <t>miss_880</t>
  </si>
  <si>
    <t>cirt_880</t>
  </si>
  <si>
    <t>cirtSub_880</t>
  </si>
  <si>
    <t>miss_920</t>
  </si>
  <si>
    <t>cirt_920</t>
  </si>
  <si>
    <t>cirtSub_920</t>
  </si>
  <si>
    <t>miss_940</t>
  </si>
  <si>
    <t>cirt_940</t>
  </si>
  <si>
    <t>cirtSub_940</t>
  </si>
  <si>
    <t>miss_960</t>
  </si>
  <si>
    <t>cirt_960</t>
  </si>
  <si>
    <t>cirtSub_960</t>
  </si>
  <si>
    <t>miss_980</t>
  </si>
  <si>
    <t>cirt_980</t>
  </si>
  <si>
    <t>cirtSub_980</t>
  </si>
  <si>
    <t>miss_1025</t>
  </si>
  <si>
    <t>cirt_1025</t>
  </si>
  <si>
    <t>cirtSub_1025</t>
  </si>
  <si>
    <t>miss_1075</t>
  </si>
  <si>
    <t>cirt_1075</t>
  </si>
  <si>
    <t>cirtSub_1075</t>
  </si>
  <si>
    <t>miss_1125</t>
  </si>
  <si>
    <t>cirt_1125</t>
  </si>
  <si>
    <t>cirtSub_1125</t>
  </si>
  <si>
    <t>miss_1175</t>
  </si>
  <si>
    <t>cirt_1175</t>
  </si>
  <si>
    <t>cirtSub_1175</t>
  </si>
  <si>
    <t>miss_1225</t>
  </si>
  <si>
    <t>cirt_1225</t>
  </si>
  <si>
    <t>cirtSub_1225</t>
  </si>
  <si>
    <r>
      <t>cirtSub_-3550</t>
    </r>
    <r>
      <rPr>
        <sz val="11"/>
        <color indexed="8"/>
        <rFont val="宋体"/>
        <family val="3"/>
        <charset val="134"/>
      </rPr>
      <t>0</t>
    </r>
    <phoneticPr fontId="11" type="noConversion"/>
  </si>
  <si>
    <r>
      <t>cirtSub_-35501</t>
    </r>
    <r>
      <rPr>
        <sz val="11"/>
        <color indexed="8"/>
        <rFont val="宋体"/>
        <family val="3"/>
        <charset val="134"/>
      </rPr>
      <t/>
    </r>
  </si>
  <si>
    <r>
      <t>cirtSub_-35502</t>
    </r>
    <r>
      <rPr>
        <sz val="11"/>
        <color indexed="8"/>
        <rFont val="宋体"/>
        <family val="3"/>
        <charset val="134"/>
      </rPr>
      <t/>
    </r>
  </si>
  <si>
    <r>
      <t>cirtSub_-35503</t>
    </r>
    <r>
      <rPr>
        <sz val="11"/>
        <color indexed="8"/>
        <rFont val="宋体"/>
        <family val="3"/>
        <charset val="134"/>
      </rPr>
      <t/>
    </r>
  </si>
  <si>
    <r>
      <t>cirtSub_-35504</t>
    </r>
    <r>
      <rPr>
        <sz val="11"/>
        <color indexed="8"/>
        <rFont val="宋体"/>
        <family val="3"/>
        <charset val="134"/>
      </rPr>
      <t/>
    </r>
  </si>
  <si>
    <r>
      <t>cirtSub_-35505</t>
    </r>
    <r>
      <rPr>
        <sz val="11"/>
        <color indexed="8"/>
        <rFont val="宋体"/>
        <family val="3"/>
        <charset val="134"/>
      </rPr>
      <t/>
    </r>
  </si>
  <si>
    <r>
      <t>cirtSub_-35506</t>
    </r>
    <r>
      <rPr>
        <sz val="11"/>
        <color indexed="8"/>
        <rFont val="宋体"/>
        <family val="3"/>
        <charset val="134"/>
      </rPr>
      <t/>
    </r>
  </si>
  <si>
    <r>
      <t>cirtSub_-35507</t>
    </r>
    <r>
      <rPr>
        <sz val="11"/>
        <color indexed="8"/>
        <rFont val="宋体"/>
        <family val="3"/>
        <charset val="134"/>
      </rPr>
      <t/>
    </r>
  </si>
  <si>
    <r>
      <t>cirtSub_-35508</t>
    </r>
    <r>
      <rPr>
        <sz val="11"/>
        <color indexed="8"/>
        <rFont val="宋体"/>
        <family val="3"/>
        <charset val="134"/>
      </rPr>
      <t/>
    </r>
  </si>
  <si>
    <r>
      <t>cirtSub_-35509</t>
    </r>
    <r>
      <rPr>
        <sz val="11"/>
        <color indexed="8"/>
        <rFont val="宋体"/>
        <family val="3"/>
        <charset val="134"/>
      </rPr>
      <t/>
    </r>
  </si>
  <si>
    <r>
      <t>cirtSub_-35510</t>
    </r>
    <r>
      <rPr>
        <sz val="11"/>
        <color indexed="8"/>
        <rFont val="宋体"/>
        <family val="3"/>
        <charset val="134"/>
      </rPr>
      <t/>
    </r>
  </si>
  <si>
    <r>
      <t>cirtSub_-35511</t>
    </r>
    <r>
      <rPr>
        <sz val="11"/>
        <color indexed="8"/>
        <rFont val="宋体"/>
        <family val="3"/>
        <charset val="134"/>
      </rPr>
      <t/>
    </r>
  </si>
  <si>
    <r>
      <t>cirtSub_-35512</t>
    </r>
    <r>
      <rPr>
        <sz val="11"/>
        <color indexed="8"/>
        <rFont val="宋体"/>
        <family val="3"/>
        <charset val="134"/>
      </rPr>
      <t/>
    </r>
  </si>
  <si>
    <r>
      <t>cirtSub_-35513</t>
    </r>
    <r>
      <rPr>
        <sz val="11"/>
        <color indexed="8"/>
        <rFont val="宋体"/>
        <family val="3"/>
        <charset val="134"/>
      </rPr>
      <t/>
    </r>
  </si>
  <si>
    <r>
      <t>cirtSub_-3500</t>
    </r>
    <r>
      <rPr>
        <sz val="11"/>
        <color indexed="8"/>
        <rFont val="宋体"/>
        <family val="3"/>
        <charset val="134"/>
      </rPr>
      <t>0</t>
    </r>
    <phoneticPr fontId="11" type="noConversion"/>
  </si>
  <si>
    <r>
      <t>cirtSub_-35001</t>
    </r>
    <r>
      <rPr>
        <sz val="11"/>
        <color indexed="8"/>
        <rFont val="宋体"/>
        <family val="3"/>
        <charset val="134"/>
      </rPr>
      <t/>
    </r>
  </si>
  <si>
    <r>
      <t>cirtSub_-35002</t>
    </r>
    <r>
      <rPr>
        <sz val="11"/>
        <color indexed="8"/>
        <rFont val="宋体"/>
        <family val="3"/>
        <charset val="134"/>
      </rPr>
      <t/>
    </r>
  </si>
  <si>
    <t>miss_-30050</t>
    <phoneticPr fontId="12" type="noConversion"/>
  </si>
  <si>
    <t>miss_-1050</t>
    <phoneticPr fontId="12" type="noConversion"/>
  </si>
  <si>
    <t>atk_29000</t>
    <phoneticPr fontId="12" type="noConversion"/>
  </si>
  <si>
    <t>atk_86000</t>
    <phoneticPr fontId="12" type="noConversion"/>
  </si>
  <si>
    <t>atk_115000</t>
    <phoneticPr fontId="12" type="noConversion"/>
  </si>
  <si>
    <t>atk_15000</t>
    <phoneticPr fontId="12" type="noConversion"/>
  </si>
  <si>
    <t>atk_48000</t>
    <phoneticPr fontId="12" type="noConversion"/>
  </si>
  <si>
    <t>atk_68000</t>
    <phoneticPr fontId="12" type="noConversion"/>
  </si>
  <si>
    <t>atk_154000</t>
    <phoneticPr fontId="12" type="noConversion"/>
  </si>
  <si>
    <t>atk_183000</t>
    <phoneticPr fontId="12" type="noConversion"/>
  </si>
  <si>
    <t>atk_202000</t>
    <phoneticPr fontId="12" type="noConversion"/>
  </si>
  <si>
    <t>atk_221000</t>
    <phoneticPr fontId="12" type="noConversion"/>
  </si>
  <si>
    <t>主线关卡名</t>
    <phoneticPr fontId="14" type="noConversion"/>
  </si>
  <si>
    <t>主线bossHP</t>
    <phoneticPr fontId="14" type="noConversion"/>
  </si>
  <si>
    <t>遗迹HP</t>
    <phoneticPr fontId="14" type="noConversion"/>
  </si>
  <si>
    <t>遗迹名</t>
    <phoneticPr fontId="14" type="noConversion"/>
  </si>
  <si>
    <t>宝藏HP</t>
    <phoneticPr fontId="14" type="noConversion"/>
  </si>
  <si>
    <t>宝藏名</t>
    <phoneticPr fontId="14" type="noConversion"/>
  </si>
  <si>
    <t>试炼HP</t>
    <phoneticPr fontId="14" type="noConversion"/>
  </si>
  <si>
    <t>小雷音寺boss_1</t>
    <phoneticPr fontId="11" type="noConversion"/>
  </si>
  <si>
    <t>小雷音寺boss_2</t>
  </si>
  <si>
    <t>小雷音寺boss_3</t>
  </si>
  <si>
    <t>小雷音寺boss_4</t>
  </si>
  <si>
    <t>小雷音寺boss_5</t>
  </si>
  <si>
    <t>小雷音寺boss_6</t>
  </si>
  <si>
    <t>小雷音寺boss_7</t>
  </si>
  <si>
    <t>小雷音寺boss_8</t>
  </si>
  <si>
    <t>小雷音寺boss_9</t>
  </si>
  <si>
    <t>小雷音寺boss_10</t>
  </si>
  <si>
    <t>小雷音寺boss_11</t>
  </si>
  <si>
    <t>小雷音寺boss_12</t>
  </si>
  <si>
    <t>小雷音寺boss_13</t>
  </si>
  <si>
    <t>小雷音寺boss_14</t>
  </si>
  <si>
    <t>小雷音寺boss_15</t>
  </si>
  <si>
    <t>小雷音寺boss_16</t>
  </si>
  <si>
    <t>小雷音寺boss_17</t>
  </si>
  <si>
    <t>小雷音寺boss_18</t>
  </si>
  <si>
    <t>小雷音寺boss_19</t>
  </si>
  <si>
    <t>小雷音寺boss_20</t>
  </si>
  <si>
    <t>小雷音寺boss_21</t>
  </si>
  <si>
    <t>小雷音寺boss_22</t>
  </si>
  <si>
    <t>小雷音寺boss_23</t>
  </si>
  <si>
    <t>小雷音寺boss_24</t>
  </si>
  <si>
    <t>小雷音寺boss_25</t>
  </si>
  <si>
    <t>小雷音寺boss_26</t>
  </si>
  <si>
    <t>小雷音寺boss_27</t>
  </si>
  <si>
    <t>小雷音寺boss_28</t>
  </si>
  <si>
    <t>小雷音寺boss_29</t>
  </si>
  <si>
    <t>小雷音寺boss_30</t>
  </si>
  <si>
    <t>小雷音寺boss_31</t>
  </si>
  <si>
    <t>小雷音寺boss_32</t>
  </si>
  <si>
    <t>小雷音寺boss_33</t>
  </si>
  <si>
    <t>小雷音寺boss_34</t>
  </si>
  <si>
    <t>小雷音寺boss_35</t>
  </si>
  <si>
    <t>小雷音寺boss_36</t>
  </si>
  <si>
    <t>小雷音寺boss_37</t>
  </si>
  <si>
    <t>小雷音寺boss_38</t>
  </si>
  <si>
    <t>小雷音寺boss_39</t>
  </si>
  <si>
    <t>小雷音寺boss_40</t>
  </si>
  <si>
    <t>小雷音寺boss_41</t>
  </si>
  <si>
    <t>小雷音寺boss_42</t>
  </si>
  <si>
    <t>小雷音寺boss_43</t>
  </si>
  <si>
    <t>小雷音寺boss_44</t>
  </si>
  <si>
    <t>小雷音寺boss_45</t>
  </si>
  <si>
    <t>小雷音寺boss_46</t>
  </si>
  <si>
    <t>小雷音寺boss_47</t>
  </si>
  <si>
    <t>小雷音寺boss_48</t>
  </si>
  <si>
    <t>小雷音寺boss_49</t>
  </si>
  <si>
    <t>小雷音寺boss_50</t>
  </si>
  <si>
    <t>小雷音寺boss_51</t>
  </si>
  <si>
    <t>小雷音寺boss_52</t>
  </si>
  <si>
    <t>小雷音寺boss_53</t>
  </si>
  <si>
    <t>小雷音寺boss_54</t>
  </si>
  <si>
    <t>小雷音寺boss_55</t>
  </si>
  <si>
    <t>小雷音寺boss_56</t>
  </si>
  <si>
    <t>小雷音寺boss_57</t>
  </si>
  <si>
    <t>小雷音寺boss_58</t>
  </si>
  <si>
    <t>小雷音寺boss_59</t>
  </si>
  <si>
    <t>小雷音寺boss_60</t>
  </si>
  <si>
    <t>小雷音寺boss_61</t>
  </si>
  <si>
    <t>小雷音寺boss_62</t>
  </si>
  <si>
    <t>小雷音寺boss_63</t>
  </si>
  <si>
    <t>小雷音寺boss_64</t>
  </si>
  <si>
    <t>小雷音寺boss_65</t>
  </si>
  <si>
    <t>小雷音寺boss_66</t>
  </si>
  <si>
    <t>小雷音寺boss_67</t>
  </si>
  <si>
    <t>小雷音寺boss_68</t>
  </si>
  <si>
    <t>小雷音寺boss_69</t>
  </si>
  <si>
    <t>小雷音寺boss_70</t>
  </si>
  <si>
    <t>小雷音寺boss_71</t>
  </si>
  <si>
    <t>小雷音寺boss_72</t>
  </si>
  <si>
    <t>小雷音寺boss_73</t>
  </si>
  <si>
    <t>小雷音寺boss_74</t>
  </si>
  <si>
    <t>小雷音寺boss_75</t>
  </si>
  <si>
    <t>小雷音寺boss_76</t>
  </si>
  <si>
    <t>小雷音寺boss_77</t>
  </si>
  <si>
    <t>小雷音寺boss_78</t>
  </si>
  <si>
    <t>小雷音寺boss_79</t>
  </si>
  <si>
    <t>小雷音寺boss_80</t>
  </si>
  <si>
    <t>小雷音寺boss_81</t>
  </si>
  <si>
    <t>小雷音寺boss_82</t>
  </si>
  <si>
    <t>小雷音寺boss_83</t>
  </si>
  <si>
    <t>小雷音寺boss_84</t>
  </si>
  <si>
    <t>小雷音寺boss_85</t>
  </si>
  <si>
    <t>小雷音寺boss_86</t>
  </si>
  <si>
    <t>小雷音寺boss_87</t>
  </si>
  <si>
    <t>小雷音寺boss_88</t>
  </si>
  <si>
    <t>小雷音寺boss_89</t>
  </si>
  <si>
    <t>小雷音寺boss_90</t>
  </si>
  <si>
    <t>小雷音寺boss_91</t>
  </si>
  <si>
    <t>小雷音寺boss_92</t>
  </si>
  <si>
    <t>小雷音寺boss_93</t>
  </si>
  <si>
    <t>小雷音寺boss_94</t>
  </si>
  <si>
    <t>小雷音寺boss_95</t>
  </si>
  <si>
    <t>小雷音寺boss_96</t>
  </si>
  <si>
    <t>小雷音寺boss_97</t>
  </si>
  <si>
    <t>小雷音寺boss_98</t>
  </si>
  <si>
    <t>小雷音寺boss_99</t>
  </si>
  <si>
    <t>小雷音寺boss_100</t>
  </si>
  <si>
    <t>小雷音寺boss_101</t>
  </si>
  <si>
    <t>小雷音寺boss_102</t>
  </si>
  <si>
    <t>小雷音寺boss_103</t>
  </si>
  <si>
    <t>小雷音寺boss_104</t>
  </si>
  <si>
    <t>小雷音寺boss_105</t>
  </si>
  <si>
    <t>小雷音寺boss_106</t>
  </si>
  <si>
    <t>小雷音寺boss_107</t>
  </si>
  <si>
    <t>小雷音寺boss_108</t>
  </si>
  <si>
    <t>小雷音寺boss_109</t>
  </si>
  <si>
    <t>小雷音寺boss_110</t>
  </si>
  <si>
    <t>小雷音寺boss_111</t>
  </si>
  <si>
    <t>小雷音寺boss_112</t>
  </si>
  <si>
    <t>小雷音寺boss_113</t>
  </si>
  <si>
    <t>小雷音寺boss_114</t>
  </si>
  <si>
    <t>小雷音寺boss_115</t>
  </si>
  <si>
    <t>小雷音寺boss_116</t>
  </si>
  <si>
    <t>小雷音寺boss_117</t>
  </si>
  <si>
    <t>小雷音寺boss_118</t>
  </si>
  <si>
    <t>小雷音寺boss_119</t>
  </si>
  <si>
    <t>小雷音寺boss_120</t>
  </si>
  <si>
    <t>小雷音寺boss_121</t>
  </si>
  <si>
    <t>小雷音寺boss_122</t>
  </si>
  <si>
    <t>小雷音寺boss_123</t>
  </si>
  <si>
    <t>小雷音寺boss_124</t>
  </si>
  <si>
    <t>小雷音寺boss_125</t>
  </si>
  <si>
    <t>小雷音寺boss_126</t>
  </si>
  <si>
    <t>小雷音寺boss_127</t>
  </si>
  <si>
    <t>小雷音寺boss_128</t>
  </si>
  <si>
    <t>小雷音寺boss_129</t>
  </si>
  <si>
    <t>小雷音寺boss_130</t>
  </si>
  <si>
    <t>小雷音寺boss_131</t>
  </si>
  <si>
    <t>小雷音寺boss_132</t>
  </si>
  <si>
    <t>小雷音寺boss_133</t>
  </si>
  <si>
    <t>小雷音寺boss_134</t>
  </si>
  <si>
    <t>小雷音寺boss_135</t>
  </si>
  <si>
    <t>小雷音寺boss_136</t>
  </si>
  <si>
    <t>小雷音寺boss_137</t>
  </si>
  <si>
    <t>小雷音寺boss_138</t>
  </si>
  <si>
    <t>小雷音寺boss_139</t>
  </si>
  <si>
    <t>小雷音寺boss_140</t>
  </si>
  <si>
    <t>小雷音寺boss_141</t>
  </si>
  <si>
    <t>小雷音寺boss_142</t>
  </si>
  <si>
    <t>小雷音寺boss_143</t>
  </si>
  <si>
    <t>小雷音寺boss_144</t>
  </si>
  <si>
    <t>小雷音寺boss_145</t>
  </si>
  <si>
    <t>小雷音寺boss_146</t>
  </si>
  <si>
    <t>小雷音寺boss_147</t>
  </si>
  <si>
    <t>小雷音寺boss_148</t>
  </si>
  <si>
    <t>小雷音寺boss_149</t>
  </si>
  <si>
    <t>小雷音寺boss_150</t>
  </si>
  <si>
    <t>小雷音寺boss_151</t>
  </si>
  <si>
    <t>小雷音寺boss_152</t>
  </si>
  <si>
    <t>小雷音寺boss_153</t>
  </si>
  <si>
    <t>小雷音寺boss_154</t>
  </si>
  <si>
    <t>小雷音寺boss_155</t>
  </si>
  <si>
    <t>小雷音寺boss_156</t>
  </si>
  <si>
    <t>小雷音寺boss_157</t>
  </si>
  <si>
    <t>小雷音寺boss_158</t>
  </si>
  <si>
    <t>小雷音寺boss_159</t>
  </si>
  <si>
    <t>小雷音寺boss_160</t>
  </si>
  <si>
    <t>小雷音寺boss_161</t>
  </si>
  <si>
    <t>小雷音寺boss_162</t>
  </si>
  <si>
    <t>小雷音寺boss_163</t>
  </si>
  <si>
    <t>小雷音寺boss_164</t>
  </si>
  <si>
    <t>小雷音寺boss_165</t>
  </si>
  <si>
    <t>小雷音寺boss_166</t>
  </si>
  <si>
    <t>小雷音寺boss_167</t>
  </si>
  <si>
    <t>小雷音寺boss_168</t>
  </si>
  <si>
    <t>小雷音寺boss_169</t>
  </si>
  <si>
    <t>小雷音寺boss_170</t>
  </si>
  <si>
    <t>小雷音寺boss_171</t>
  </si>
  <si>
    <t>小雷音寺boss_172</t>
  </si>
  <si>
    <t>小雷音寺boss_173</t>
  </si>
  <si>
    <t>小雷音寺boss_174</t>
  </si>
  <si>
    <t>小雷音寺boss_175</t>
  </si>
  <si>
    <t>小雷音寺boss_176</t>
  </si>
  <si>
    <t>小雷音寺boss_177</t>
  </si>
  <si>
    <t>小雷音寺boss_178</t>
  </si>
  <si>
    <t>小雷音寺boss_179</t>
  </si>
  <si>
    <t>小雷音寺boss_180</t>
  </si>
  <si>
    <t>小雷音寺boss_181</t>
  </si>
  <si>
    <t>小雷音寺boss_182</t>
  </si>
  <si>
    <t>小雷音寺boss_183</t>
  </si>
  <si>
    <t>小雷音寺boss_184</t>
  </si>
  <si>
    <t>小雷音寺boss_185</t>
  </si>
  <si>
    <t>小雷音寺boss_186</t>
  </si>
  <si>
    <t>小雷音寺boss_187</t>
  </si>
  <si>
    <t>小雷音寺boss_188</t>
  </si>
  <si>
    <t>小雷音寺boss_189</t>
  </si>
  <si>
    <t>小雷音寺boss_190</t>
  </si>
  <si>
    <t>小雷音寺boss_191</t>
  </si>
  <si>
    <t>小雷音寺boss_192</t>
  </si>
  <si>
    <t>小雷音寺boss_193</t>
  </si>
  <si>
    <t>小雷音寺boss_194</t>
  </si>
  <si>
    <t>小雷音寺boss_195</t>
  </si>
  <si>
    <t>小雷音寺boss_196</t>
  </si>
  <si>
    <t>小雷音寺boss_197</t>
  </si>
  <si>
    <t>小雷音寺boss_198</t>
  </si>
  <si>
    <t>小雷音寺boss_199</t>
  </si>
  <si>
    <t>小雷音寺boss_200</t>
  </si>
  <si>
    <t>小雷音寺boss_201</t>
  </si>
  <si>
    <t>小雷音寺boss_202</t>
  </si>
  <si>
    <t>小雷音寺boss_203</t>
  </si>
  <si>
    <t>小雷音寺boss_204</t>
  </si>
  <si>
    <t>小雷音寺boss_205</t>
  </si>
  <si>
    <t>小雷音寺boss_206</t>
  </si>
  <si>
    <t>小雷音寺boss_207</t>
  </si>
  <si>
    <t>小雷音寺boss_208</t>
  </si>
  <si>
    <t>小雷音寺boss_209</t>
  </si>
  <si>
    <t>小雷音寺boss_210</t>
  </si>
  <si>
    <t>小雷音寺boss_211</t>
  </si>
  <si>
    <t>小雷音寺boss_212</t>
  </si>
  <si>
    <t>小雷音寺boss_213</t>
  </si>
  <si>
    <t>小雷音寺boss_214</t>
  </si>
  <si>
    <t>小雷音寺boss_215</t>
  </si>
  <si>
    <t>小雷音寺boss_216</t>
  </si>
  <si>
    <t>小雷音寺boss_217</t>
  </si>
  <si>
    <t>小雷音寺boss_218</t>
  </si>
  <si>
    <t>小雷音寺boss_219</t>
  </si>
  <si>
    <t>小雷音寺boss_220</t>
  </si>
  <si>
    <t>小雷音寺boss_221</t>
  </si>
  <si>
    <t>小雷音寺boss_222</t>
  </si>
  <si>
    <t>小雷音寺boss_223</t>
  </si>
  <si>
    <t>小雷音寺boss_224</t>
  </si>
  <si>
    <t>小雷音寺boss_225</t>
  </si>
  <si>
    <t>小雷音寺boss_226</t>
  </si>
  <si>
    <t>小雷音寺boss_227</t>
  </si>
  <si>
    <t>小雷音寺boss_228</t>
  </si>
  <si>
    <t>小雷音寺boss_229</t>
  </si>
  <si>
    <t>小雷音寺boss_230</t>
  </si>
  <si>
    <t>小雷音寺boss_231</t>
  </si>
  <si>
    <t>小雷音寺boss_232</t>
  </si>
  <si>
    <t>小雷音寺boss_233</t>
  </si>
  <si>
    <t>小雷音寺boss_234</t>
  </si>
  <si>
    <t>小雷音寺boss_235</t>
  </si>
  <si>
    <t>小雷音寺boss_236</t>
  </si>
  <si>
    <t>小雷音寺boss_237</t>
  </si>
  <si>
    <t>小雷音寺boss_238</t>
  </si>
  <si>
    <t>小雷音寺boss_239</t>
  </si>
  <si>
    <t>小雷音寺boss_240</t>
  </si>
  <si>
    <t>小雷音寺boss_241</t>
  </si>
  <si>
    <t>小雷音寺boss_242</t>
  </si>
  <si>
    <t>小雷音寺boss_243</t>
  </si>
  <si>
    <t>小雷音寺boss_244</t>
  </si>
  <si>
    <t>小雷音寺boss_245</t>
  </si>
  <si>
    <t>小雷音寺boss_246</t>
  </si>
  <si>
    <t>小雷音寺boss_247</t>
  </si>
  <si>
    <t>小雷音寺boss_248</t>
  </si>
  <si>
    <t>小雷音寺boss_249</t>
  </si>
  <si>
    <t>小雷音寺boss_250</t>
  </si>
  <si>
    <t>小雷音寺boss_251</t>
  </si>
  <si>
    <t>小雷音寺boss_252</t>
  </si>
  <si>
    <t>小雷音寺boss_253</t>
  </si>
  <si>
    <t>小雷音寺boss_254</t>
  </si>
  <si>
    <t>小雷音寺boss_255</t>
  </si>
  <si>
    <t>小雷音寺boss_256</t>
  </si>
  <si>
    <t>小雷音寺boss_257</t>
  </si>
  <si>
    <t>小雷音寺boss_258</t>
  </si>
  <si>
    <t>小雷音寺boss_259</t>
  </si>
  <si>
    <t>小雷音寺boss_260</t>
  </si>
  <si>
    <t>小雷音寺boss_261</t>
  </si>
  <si>
    <t>小雷音寺boss_262</t>
  </si>
  <si>
    <t>小雷音寺boss_263</t>
  </si>
  <si>
    <t>小雷音寺boss_264</t>
  </si>
  <si>
    <t>小雷音寺boss_265</t>
  </si>
  <si>
    <t>小雷音寺boss_266</t>
  </si>
  <si>
    <t>小雷音寺boss_267</t>
  </si>
  <si>
    <t>小雷音寺boss_268</t>
  </si>
  <si>
    <t>小雷音寺boss_269</t>
  </si>
  <si>
    <t>小雷音寺boss_270</t>
  </si>
  <si>
    <t>小雷音寺boss_271</t>
  </si>
  <si>
    <t>小雷音寺boss_272</t>
  </si>
  <si>
    <t>小雷音寺boss_273</t>
  </si>
  <si>
    <t>小雷音寺boss_274</t>
  </si>
  <si>
    <t>小雷音寺boss_275</t>
  </si>
  <si>
    <t>小雷音寺boss_276</t>
  </si>
  <si>
    <t>小雷音寺boss_277</t>
  </si>
  <si>
    <t>小雷音寺boss_278</t>
  </si>
  <si>
    <t>小雷音寺boss_279</t>
  </si>
  <si>
    <t>小雷音寺boss_280</t>
  </si>
  <si>
    <t>小雷音寺boss_281</t>
  </si>
  <si>
    <t>小雷音寺boss_282</t>
  </si>
  <si>
    <t>小雷音寺boss_283</t>
  </si>
  <si>
    <t>小雷音寺boss_284</t>
  </si>
  <si>
    <t>小雷音寺boss_285</t>
  </si>
  <si>
    <t>小雷音寺boss_286</t>
  </si>
  <si>
    <t>小雷音寺boss_287</t>
  </si>
  <si>
    <t>小雷音寺boss_288</t>
  </si>
  <si>
    <t>小雷音寺boss_289</t>
  </si>
  <si>
    <t>小雷音寺boss_290</t>
  </si>
  <si>
    <t>小雷音寺boss_291</t>
  </si>
  <si>
    <t>小雷音寺boss_292</t>
  </si>
  <si>
    <t>小雷音寺boss_293</t>
  </si>
  <si>
    <t>小雷音寺boss_294</t>
  </si>
  <si>
    <t>小雷音寺boss_295</t>
  </si>
  <si>
    <t>小雷音寺boss_296</t>
  </si>
  <si>
    <t>小雷音寺boss_297</t>
  </si>
  <si>
    <t>小雷音寺boss_298</t>
  </si>
  <si>
    <t>小雷音寺boss_299</t>
  </si>
  <si>
    <t>小雷音寺boss_300</t>
  </si>
  <si>
    <t>小雷音寺boss_301</t>
  </si>
  <si>
    <t>小雷音寺boss_302</t>
  </si>
  <si>
    <t>小雷音寺boss_303</t>
  </si>
  <si>
    <t>小雷音寺boss_304</t>
  </si>
  <si>
    <t>小雷音寺boss_305</t>
  </si>
  <si>
    <t>小雷音寺boss_306</t>
  </si>
  <si>
    <t>小雷音寺boss_307</t>
  </si>
  <si>
    <t>小雷音寺boss_308</t>
  </si>
  <si>
    <t>小雷音寺boss_309</t>
  </si>
  <si>
    <t>小雷音寺boss_310</t>
  </si>
  <si>
    <t>小雷音寺boss_311</t>
  </si>
  <si>
    <t>小雷音寺boss_312</t>
  </si>
  <si>
    <t>小雷音寺boss_313</t>
  </si>
  <si>
    <t>小雷音寺boss_314</t>
  </si>
  <si>
    <t>小雷音寺boss_315</t>
  </si>
  <si>
    <t>小雷音寺boss_316</t>
  </si>
  <si>
    <t>小雷音寺boss_317</t>
  </si>
  <si>
    <t>小雷音寺boss_318</t>
  </si>
  <si>
    <t>小雷音寺boss_319</t>
  </si>
  <si>
    <t>小雷音寺boss_320</t>
  </si>
  <si>
    <t>小雷音寺boss_321</t>
  </si>
  <si>
    <t>小雷音寺boss_322</t>
  </si>
  <si>
    <t>小雷音寺boss_323</t>
  </si>
  <si>
    <t>小雷音寺boss_324</t>
  </si>
  <si>
    <t>小雷音寺boss_325</t>
  </si>
  <si>
    <t>小雷音寺boss_326</t>
  </si>
  <si>
    <t>小雷音寺boss_327</t>
  </si>
  <si>
    <t>小雷音寺boss_328</t>
  </si>
  <si>
    <t>小雷音寺boss_329</t>
  </si>
  <si>
    <t>小雷音寺boss_330</t>
  </si>
  <si>
    <t>小雷音寺boss_331</t>
  </si>
  <si>
    <t>小雷音寺boss_332</t>
  </si>
  <si>
    <t>小雷音寺boss_333</t>
  </si>
  <si>
    <t>小雷音寺boss_334</t>
  </si>
  <si>
    <t>小雷音寺boss_335</t>
  </si>
  <si>
    <t>小雷音寺boss_336</t>
  </si>
  <si>
    <t>小雷音寺boss_337</t>
  </si>
  <si>
    <t>小雷音寺boss_338</t>
  </si>
  <si>
    <t>小雷音寺boss_339</t>
  </si>
  <si>
    <t>小雷音寺boss_340</t>
  </si>
  <si>
    <t>小雷音寺boss_341</t>
  </si>
  <si>
    <t>小雷音寺boss_342</t>
  </si>
  <si>
    <t>小雷音寺boss_343</t>
  </si>
  <si>
    <t>小雷音寺boss_344</t>
  </si>
  <si>
    <t>小雷音寺boss_345</t>
  </si>
  <si>
    <t>小雷音寺boss_346</t>
  </si>
  <si>
    <t>小雷音寺boss_347</t>
  </si>
  <si>
    <t>小雷音寺boss_348</t>
  </si>
  <si>
    <t>小雷音寺boss_349</t>
  </si>
  <si>
    <t>小雷音寺boss_350</t>
  </si>
  <si>
    <t>小雷音寺boss_351</t>
  </si>
  <si>
    <t>小雷音寺boss_352</t>
  </si>
  <si>
    <t>小雷音寺boss_353</t>
  </si>
  <si>
    <t>小雷音寺boss_354</t>
  </si>
  <si>
    <t>小雷音寺boss_355</t>
  </si>
  <si>
    <t>小雷音寺boss_356</t>
  </si>
  <si>
    <t>小雷音寺boss_357</t>
  </si>
  <si>
    <t>小雷音寺boss_358</t>
  </si>
  <si>
    <t>小雷音寺boss_359</t>
  </si>
  <si>
    <t>小雷音寺boss_360</t>
  </si>
  <si>
    <t>小雷音寺boss_361</t>
  </si>
  <si>
    <t>小雷音寺boss_362</t>
  </si>
  <si>
    <t>小雷音寺boss_363</t>
  </si>
  <si>
    <t>小雷音寺boss_364</t>
  </si>
  <si>
    <t>小雷音寺boss_365</t>
  </si>
  <si>
    <t>小雷音寺boss_366</t>
  </si>
  <si>
    <t>小雷音寺boss_367</t>
  </si>
  <si>
    <t>小雷音寺boss_368</t>
  </si>
  <si>
    <t>小雷音寺boss_369</t>
  </si>
  <si>
    <t>小雷音寺boss_370</t>
  </si>
  <si>
    <t>小雷音寺boss_371</t>
  </si>
  <si>
    <t>小雷音寺boss_372</t>
  </si>
  <si>
    <t>小雷音寺boss_373</t>
  </si>
  <si>
    <t>小雷音寺boss_374</t>
  </si>
  <si>
    <t>小雷音寺boss_375</t>
  </si>
  <si>
    <t>小雷音寺boss_376</t>
  </si>
  <si>
    <t>小雷音寺boss_377</t>
  </si>
  <si>
    <t>小雷音寺boss_378</t>
  </si>
  <si>
    <t>小雷音寺boss_379</t>
  </si>
  <si>
    <t>小雷音寺boss_380</t>
  </si>
  <si>
    <t>小雷音寺boss_381</t>
  </si>
  <si>
    <t>小雷音寺boss_382</t>
  </si>
  <si>
    <t>小雷音寺boss_383</t>
  </si>
  <si>
    <t>小雷音寺boss_384</t>
  </si>
  <si>
    <t>小雷音寺boss_385</t>
  </si>
  <si>
    <t>小雷音寺boss_386</t>
  </si>
  <si>
    <t>小雷音寺boss_387</t>
  </si>
  <si>
    <t>小雷音寺boss_388</t>
  </si>
  <si>
    <t>小雷音寺boss_389</t>
  </si>
  <si>
    <t>小雷音寺boss_390</t>
  </si>
  <si>
    <t>小雷音寺boss_391</t>
  </si>
  <si>
    <t>小雷音寺boss_392</t>
  </si>
  <si>
    <t>小雷音寺boss_393</t>
  </si>
  <si>
    <t>小雷音寺boss_394</t>
  </si>
  <si>
    <t>小雷音寺boss_395</t>
  </si>
  <si>
    <t>小雷音寺boss_396</t>
  </si>
  <si>
    <t>小雷音寺boss_397</t>
  </si>
  <si>
    <t>小雷音寺boss_398</t>
  </si>
  <si>
    <t>小雷音寺boss_399</t>
  </si>
  <si>
    <t>小雷音寺boss_400</t>
  </si>
  <si>
    <t>小雷音寺boss_401</t>
  </si>
  <si>
    <t>小雷音寺boss_402</t>
  </si>
  <si>
    <t>小雷音寺boss_403</t>
  </si>
  <si>
    <t>小雷音寺boss_404</t>
  </si>
  <si>
    <t>小雷音寺boss_405</t>
  </si>
  <si>
    <t>小雷音寺boss_406</t>
  </si>
  <si>
    <t>小雷音寺boss_407</t>
  </si>
  <si>
    <t>小雷音寺boss_408</t>
  </si>
  <si>
    <t>小雷音寺boss_409</t>
  </si>
  <si>
    <t>小雷音寺boss_410</t>
  </si>
  <si>
    <t>小雷音寺boss_411</t>
  </si>
  <si>
    <t>小雷音寺boss_412</t>
  </si>
  <si>
    <t>小雷音寺boss_413</t>
  </si>
  <si>
    <t>小雷音寺boss_414</t>
  </si>
  <si>
    <t>小雷音寺boss_415</t>
  </si>
  <si>
    <t>小雷音寺boss_416</t>
  </si>
  <si>
    <t>小雷音寺boss_417</t>
  </si>
  <si>
    <t>小雷音寺boss_418</t>
  </si>
  <si>
    <t>小雷音寺boss_419</t>
  </si>
  <si>
    <t>小雷音寺boss_420</t>
  </si>
  <si>
    <t>小雷音寺boss_421</t>
  </si>
  <si>
    <t>小雷音寺boss_422</t>
  </si>
  <si>
    <t>小雷音寺boss_423</t>
  </si>
  <si>
    <t>小雷音寺boss_424</t>
  </si>
  <si>
    <t>小雷音寺boss_425</t>
  </si>
  <si>
    <t>小雷音寺boss_426</t>
  </si>
  <si>
    <t>小雷音寺boss_427</t>
  </si>
  <si>
    <t>小雷音寺boss_428</t>
  </si>
  <si>
    <t>小雷音寺boss_429</t>
  </si>
  <si>
    <t>小雷音寺boss_430</t>
  </si>
  <si>
    <t>小雷音寺boss_431</t>
  </si>
  <si>
    <t>小雷音寺boss_432</t>
  </si>
  <si>
    <t>小雷音寺boss_433</t>
  </si>
  <si>
    <t>小雷音寺boss_434</t>
  </si>
  <si>
    <t>小雷音寺boss_435</t>
  </si>
  <si>
    <t>小雷音寺boss_436</t>
  </si>
  <si>
    <t>小雷音寺boss_437</t>
  </si>
  <si>
    <t>小雷音寺boss_438</t>
  </si>
  <si>
    <t>小雷音寺boss_439</t>
  </si>
  <si>
    <t>小雷音寺boss_440</t>
  </si>
  <si>
    <t>小雷音寺boss_441</t>
  </si>
  <si>
    <t>小雷音寺boss_442</t>
  </si>
  <si>
    <t>小雷音寺boss_443</t>
  </si>
  <si>
    <t>小雷音寺boss_444</t>
  </si>
  <si>
    <t>小雷音寺boss_445</t>
  </si>
  <si>
    <t>小雷音寺boss_446</t>
  </si>
  <si>
    <t>小雷音寺boss_447</t>
  </si>
  <si>
    <t>小雷音寺boss_448</t>
  </si>
  <si>
    <t>小雷音寺boss_449</t>
  </si>
  <si>
    <t>小雷音寺boss_450</t>
  </si>
  <si>
    <t>小雷音寺boss_451</t>
  </si>
  <si>
    <t>小雷音寺boss_452</t>
  </si>
  <si>
    <t>小雷音寺boss_453</t>
  </si>
  <si>
    <t>小雷音寺boss_454</t>
  </si>
  <si>
    <t>小雷音寺boss_455</t>
  </si>
  <si>
    <t>小雷音寺boss_456</t>
  </si>
  <si>
    <t>小雷音寺boss_457</t>
  </si>
  <si>
    <t>小雷音寺boss_458</t>
  </si>
  <si>
    <t>小雷音寺boss_459</t>
  </si>
  <si>
    <t>小雷音寺boss_460</t>
  </si>
  <si>
    <t>小雷音寺boss_461</t>
  </si>
  <si>
    <t>小雷音寺boss_462</t>
  </si>
  <si>
    <t>小雷音寺boss_463</t>
  </si>
  <si>
    <t>小雷音寺boss_464</t>
  </si>
  <si>
    <t>小雷音寺boss_465</t>
  </si>
  <si>
    <t>小雷音寺boss_466</t>
  </si>
  <si>
    <t>小雷音寺boss_467</t>
  </si>
  <si>
    <t>小雷音寺boss_468</t>
  </si>
  <si>
    <t>小雷音寺boss_469</t>
  </si>
  <si>
    <t>小雷音寺boss_470</t>
  </si>
  <si>
    <t>小雷音寺boss_471</t>
  </si>
  <si>
    <t>小雷音寺boss_472</t>
  </si>
  <si>
    <t>小雷音寺boss_473</t>
  </si>
  <si>
    <t>小雷音寺boss_474</t>
  </si>
  <si>
    <t>小雷音寺boss_475</t>
  </si>
  <si>
    <t>小雷音寺boss_476</t>
  </si>
  <si>
    <t>小雷音寺boss_477</t>
  </si>
  <si>
    <t>小雷音寺boss_478</t>
  </si>
  <si>
    <t>小雷音寺boss_479</t>
  </si>
  <si>
    <t>小雷音寺boss_480</t>
  </si>
  <si>
    <t>小雷音寺boss_481</t>
  </si>
  <si>
    <t>小雷音寺boss_482</t>
  </si>
  <si>
    <t>小雷音寺boss_483</t>
  </si>
  <si>
    <t>小雷音寺boss_484</t>
  </si>
  <si>
    <t>小雷音寺boss_485</t>
  </si>
  <si>
    <t>小雷音寺boss_486</t>
  </si>
  <si>
    <t>小雷音寺boss_487</t>
  </si>
  <si>
    <t>小雷音寺boss_488</t>
  </si>
  <si>
    <t>小雷音寺boss_489</t>
  </si>
  <si>
    <t>小雷音寺boss_490</t>
  </si>
  <si>
    <t>小雷音寺boss_491</t>
  </si>
  <si>
    <t>小雷音寺boss_492</t>
  </si>
  <si>
    <t>小雷音寺boss_493</t>
  </si>
  <si>
    <t>小雷音寺boss_494</t>
  </si>
  <si>
    <t>小雷音寺boss_495</t>
  </si>
  <si>
    <t>小雷音寺boss_496</t>
  </si>
  <si>
    <t>小雷音寺boss_497</t>
  </si>
  <si>
    <t>小雷音寺boss_498</t>
  </si>
  <si>
    <t>小雷音寺boss_499</t>
  </si>
  <si>
    <t>小雷音寺boss_500</t>
  </si>
  <si>
    <t>小雷音寺boss_501</t>
  </si>
  <si>
    <t>小雷音寺boss_502</t>
  </si>
  <si>
    <t>小雷音寺boss_503</t>
  </si>
  <si>
    <t>小雷音寺boss_504</t>
  </si>
  <si>
    <t>小雷音寺boss_505</t>
  </si>
  <si>
    <t>小雷音寺boss_506</t>
  </si>
  <si>
    <t>小雷音寺boss_507</t>
  </si>
  <si>
    <t>小雷音寺boss_508</t>
  </si>
  <si>
    <t>小雷音寺boss_509</t>
  </si>
  <si>
    <t>小雷音寺boss_510</t>
  </si>
  <si>
    <t>小雷音寺boss_511</t>
  </si>
  <si>
    <t>小雷音寺boss_512</t>
  </si>
  <si>
    <t>小雷音寺boss_513</t>
  </si>
  <si>
    <t>小雷音寺boss_514</t>
  </si>
  <si>
    <t>小雷音寺boss_515</t>
  </si>
  <si>
    <t>小雷音寺boss_516</t>
  </si>
  <si>
    <t>小雷音寺boss_517</t>
  </si>
  <si>
    <t>小雷音寺boss_518</t>
  </si>
  <si>
    <t>小雷音寺boss_519</t>
  </si>
  <si>
    <t>小雷音寺boss_520</t>
  </si>
  <si>
    <t>小雷音寺boss_521</t>
  </si>
  <si>
    <t>小雷音寺boss_522</t>
  </si>
  <si>
    <t>小雷音寺boss_523</t>
  </si>
  <si>
    <t>小雷音寺boss_524</t>
  </si>
  <si>
    <t>小雷音寺boss_525</t>
  </si>
  <si>
    <t>小雷音寺boss_526</t>
  </si>
  <si>
    <t>小雷音寺boss_527</t>
  </si>
  <si>
    <t>小雷音寺boss_528</t>
  </si>
  <si>
    <t>小雷音寺boss_529</t>
  </si>
  <si>
    <t>小雷音寺boss_530</t>
  </si>
  <si>
    <t>小雷音寺boss_531</t>
  </si>
  <si>
    <t>小雷音寺boss_532</t>
  </si>
  <si>
    <t>小雷音寺boss_533</t>
  </si>
  <si>
    <t>小雷音寺boss_534</t>
  </si>
  <si>
    <t>小雷音寺boss_535</t>
  </si>
  <si>
    <t>小雷音寺boss_536</t>
  </si>
  <si>
    <t>小雷音寺boss_537</t>
  </si>
  <si>
    <t>小雷音寺boss_538</t>
  </si>
  <si>
    <t>小雷音寺boss_539</t>
  </si>
  <si>
    <t>小雷音寺boss_540</t>
  </si>
  <si>
    <t>小雷音寺boss_541</t>
  </si>
  <si>
    <t>小雷音寺boss_542</t>
  </si>
  <si>
    <t>小雷音寺boss_543</t>
  </si>
  <si>
    <t>小雷音寺boss_544</t>
  </si>
  <si>
    <t>小雷音寺boss_545</t>
  </si>
  <si>
    <t>小雷音寺boss_546</t>
  </si>
  <si>
    <t>小雷音寺boss_547</t>
  </si>
  <si>
    <t>小雷音寺boss_548</t>
  </si>
  <si>
    <t>小雷音寺boss_549</t>
  </si>
  <si>
    <t>小雷音寺boss_550</t>
  </si>
  <si>
    <t>小雷音寺boss_551</t>
  </si>
  <si>
    <t>小雷音寺boss_552</t>
  </si>
  <si>
    <t>小雷音寺boss_553</t>
  </si>
  <si>
    <t>小雷音寺boss_554</t>
  </si>
  <si>
    <t>小雷音寺boss_555</t>
  </si>
  <si>
    <t>小雷音寺boss_556</t>
  </si>
  <si>
    <t>小雷音寺boss_557</t>
  </si>
  <si>
    <t>小雷音寺boss_558</t>
  </si>
  <si>
    <t>小雷音寺boss_559</t>
  </si>
  <si>
    <t>小雷音寺boss_560</t>
  </si>
  <si>
    <t>小雷音寺boss_561</t>
  </si>
  <si>
    <t>小雷音寺boss_562</t>
  </si>
  <si>
    <t>小雷音寺boss_563</t>
  </si>
  <si>
    <t>小雷音寺boss_564</t>
  </si>
  <si>
    <t>小雷音寺boss_565</t>
  </si>
  <si>
    <t>小雷音寺boss_566</t>
  </si>
  <si>
    <t>小雷音寺boss_567</t>
  </si>
  <si>
    <t>小雷音寺boss_568</t>
  </si>
  <si>
    <t>小雷音寺boss_569</t>
  </si>
  <si>
    <t>小雷音寺boss_570</t>
  </si>
  <si>
    <t>小雷音寺boss_571</t>
  </si>
  <si>
    <t>小雷音寺boss_572</t>
  </si>
  <si>
    <t>小雷音寺boss_573</t>
  </si>
  <si>
    <t>小雷音寺boss_574</t>
  </si>
  <si>
    <t>小雷音寺boss_575</t>
  </si>
  <si>
    <t>小雷音寺boss_576</t>
  </si>
  <si>
    <t>小雷音寺boss_577</t>
  </si>
  <si>
    <t>小雷音寺boss_578</t>
  </si>
  <si>
    <t>小雷音寺boss_579</t>
  </si>
  <si>
    <t>小雷音寺boss_580</t>
  </si>
  <si>
    <t>小雷音寺boss_581</t>
  </si>
  <si>
    <t>小雷音寺boss_582</t>
  </si>
  <si>
    <t>小雷音寺boss_583</t>
  </si>
  <si>
    <t>小雷音寺boss_584</t>
  </si>
  <si>
    <t>小雷音寺boss_585</t>
  </si>
  <si>
    <t>小雷音寺boss_586</t>
  </si>
  <si>
    <t>小雷音寺boss_587</t>
  </si>
  <si>
    <t>小雷音寺boss_588</t>
  </si>
  <si>
    <t>小雷音寺boss_589</t>
  </si>
  <si>
    <t>小雷音寺boss_590</t>
  </si>
  <si>
    <t>小雷音寺boss_591</t>
  </si>
  <si>
    <t>小雷音寺boss_592</t>
  </si>
  <si>
    <t>小雷音寺boss_593</t>
  </si>
  <si>
    <t>小雷音寺boss_594</t>
  </si>
  <si>
    <t>小雷音寺boss_595</t>
  </si>
  <si>
    <t>小雷音寺boss_596</t>
  </si>
  <si>
    <t>小雷音寺boss_597</t>
  </si>
  <si>
    <t>小雷音寺boss_598</t>
  </si>
  <si>
    <t>小雷音寺boss_599</t>
  </si>
  <si>
    <t>小雷音寺boss_600</t>
  </si>
  <si>
    <t>天庭试炼boss_1</t>
    <phoneticPr fontId="11" type="noConversion"/>
  </si>
  <si>
    <t>天庭试炼boss_2</t>
  </si>
  <si>
    <t>天庭试炼boss_3</t>
  </si>
  <si>
    <t>天庭试炼boss_4</t>
  </si>
  <si>
    <t>天庭试炼boss_5</t>
  </si>
  <si>
    <t>天庭试炼boss_6</t>
  </si>
  <si>
    <t>天庭试炼boss_7</t>
  </si>
  <si>
    <t>天庭试炼boss_8</t>
  </si>
  <si>
    <t>天庭试炼boss_9</t>
  </si>
  <si>
    <t>天庭试炼boss_10</t>
  </si>
  <si>
    <t>天庭试炼boss_11</t>
  </si>
  <si>
    <t>天庭试炼boss_12</t>
  </si>
  <si>
    <t>天庭试炼boss_13</t>
  </si>
  <si>
    <t>天庭试炼boss_14</t>
  </si>
  <si>
    <t>天庭试炼boss_15</t>
  </si>
  <si>
    <t>天庭试炼boss_16</t>
  </si>
  <si>
    <t>天庭试炼boss_17</t>
  </si>
  <si>
    <t>天庭试炼boss_18</t>
  </si>
  <si>
    <t>天庭试炼boss_19</t>
  </si>
  <si>
    <t>天庭试炼boss_20</t>
  </si>
  <si>
    <t>天庭试炼boss_21</t>
  </si>
  <si>
    <t>天庭试炼boss_22</t>
  </si>
  <si>
    <t>天庭试炼boss_23</t>
  </si>
  <si>
    <t>天庭试炼boss_24</t>
  </si>
  <si>
    <t>天庭试炼boss_25</t>
  </si>
  <si>
    <t>天庭试炼boss_26</t>
  </si>
  <si>
    <t>天庭试炼boss_27</t>
  </si>
  <si>
    <t>天庭试炼boss_28</t>
  </si>
  <si>
    <t>天庭试炼boss_29</t>
  </si>
  <si>
    <t>天庭试炼boss_30</t>
  </si>
  <si>
    <t>天庭试炼boss_31</t>
  </si>
  <si>
    <t>天庭试炼boss_32</t>
  </si>
  <si>
    <t>天庭试炼boss_33</t>
  </si>
  <si>
    <t>天庭试炼boss_34</t>
  </si>
  <si>
    <t>天庭试炼boss_35</t>
  </si>
  <si>
    <t>天庭试炼boss_36</t>
  </si>
  <si>
    <t>天庭试炼boss_37</t>
  </si>
  <si>
    <t>天庭试炼boss_38</t>
  </si>
  <si>
    <t>天庭试炼boss_39</t>
  </si>
  <si>
    <t>天庭试炼boss_40</t>
  </si>
  <si>
    <t>天庭试炼boss_41</t>
  </si>
  <si>
    <t>天庭试炼boss_42</t>
  </si>
  <si>
    <t>天庭试炼boss_43</t>
  </si>
  <si>
    <t>天庭试炼boss_44</t>
  </si>
  <si>
    <t>天庭试炼boss_45</t>
  </si>
  <si>
    <t>天庭试炼boss_46</t>
  </si>
  <si>
    <t>天庭试炼boss_47</t>
  </si>
  <si>
    <t>天庭试炼boss_48</t>
  </si>
  <si>
    <t>天庭试炼boss_49</t>
  </si>
  <si>
    <t>天庭试炼boss_50</t>
  </si>
  <si>
    <t>天庭试炼boss_51</t>
  </si>
  <si>
    <t>天庭试炼boss_52</t>
  </si>
  <si>
    <t>天庭试炼boss_53</t>
  </si>
  <si>
    <t>天庭试炼boss_54</t>
  </si>
  <si>
    <t>天庭试炼boss_55</t>
  </si>
  <si>
    <t>天庭试炼boss_56</t>
  </si>
  <si>
    <t>天庭试炼boss_57</t>
  </si>
  <si>
    <t>天庭试炼boss_58</t>
  </si>
  <si>
    <t>天庭试炼boss_59</t>
  </si>
  <si>
    <t>天庭试炼boss_60</t>
  </si>
  <si>
    <t>天庭试炼boss_61</t>
  </si>
  <si>
    <t>天庭试炼boss_62</t>
  </si>
  <si>
    <t>天庭试炼boss_63</t>
  </si>
  <si>
    <t>天庭试炼boss_64</t>
  </si>
  <si>
    <t>天庭试炼boss_65</t>
  </si>
  <si>
    <t>天庭试炼boss_66</t>
  </si>
  <si>
    <t>天庭试炼boss_67</t>
  </si>
  <si>
    <t>天庭试炼boss_68</t>
  </si>
  <si>
    <t>天庭试炼boss_69</t>
  </si>
  <si>
    <t>天庭试炼boss_70</t>
  </si>
  <si>
    <t>天庭试炼boss_71</t>
  </si>
  <si>
    <t>天庭试炼boss_72</t>
  </si>
  <si>
    <t>天庭试炼boss_73</t>
  </si>
  <si>
    <t>天庭试炼boss_74</t>
  </si>
  <si>
    <t>天庭试炼boss_75</t>
  </si>
  <si>
    <t>天庭试炼boss_76</t>
  </si>
  <si>
    <t>天庭试炼boss_77</t>
  </si>
  <si>
    <t>天庭试炼boss_78</t>
  </si>
  <si>
    <t>天庭试炼boss_79</t>
  </si>
  <si>
    <t>天庭试炼boss_80</t>
  </si>
  <si>
    <t>天庭试炼boss_81</t>
  </si>
  <si>
    <t>天庭试炼boss_82</t>
  </si>
  <si>
    <t>天庭试炼boss_83</t>
  </si>
  <si>
    <t>天庭试炼boss_84</t>
  </si>
  <si>
    <t>天庭试炼boss_85</t>
  </si>
  <si>
    <t>天庭试炼boss_86</t>
  </si>
  <si>
    <t>天庭试炼boss_87</t>
  </si>
  <si>
    <t>天庭试炼boss_88</t>
  </si>
  <si>
    <t>天庭试炼boss_89</t>
  </si>
  <si>
    <t>天庭试炼boss_90</t>
  </si>
  <si>
    <t>天庭试炼boss_91</t>
  </si>
  <si>
    <t>天庭试炼boss_92</t>
  </si>
  <si>
    <t>天庭试炼boss_93</t>
  </si>
  <si>
    <t>天庭试炼boss_94</t>
  </si>
  <si>
    <t>天庭试炼boss_95</t>
  </si>
  <si>
    <t>天庭试炼boss_96</t>
  </si>
  <si>
    <t>天庭试炼boss_97</t>
  </si>
  <si>
    <t>天庭试炼boss_98</t>
  </si>
  <si>
    <t>天庭试炼boss_99</t>
  </si>
  <si>
    <t>天庭试炼boss_100</t>
  </si>
  <si>
    <t>天庭试炼boss_101</t>
  </si>
  <si>
    <t>天庭试炼boss_102</t>
  </si>
  <si>
    <t>天庭试炼boss_103</t>
  </si>
  <si>
    <t>天庭试炼boss_104</t>
  </si>
  <si>
    <t>天庭试炼boss_105</t>
  </si>
  <si>
    <t>天庭试炼boss_106</t>
  </si>
  <si>
    <t>天庭试炼boss_107</t>
  </si>
  <si>
    <t>天庭试炼boss_108</t>
  </si>
  <si>
    <t>天庭试炼boss_109</t>
  </si>
  <si>
    <t>天庭试炼boss_110</t>
  </si>
  <si>
    <t>天庭试炼boss_111</t>
  </si>
  <si>
    <t>天庭试炼boss_112</t>
  </si>
  <si>
    <t>天庭试炼boss_113</t>
  </si>
  <si>
    <t>天庭试炼boss_114</t>
  </si>
  <si>
    <t>天庭试炼boss_115</t>
  </si>
  <si>
    <t>天庭试炼boss_116</t>
  </si>
  <si>
    <t>天庭试炼boss_117</t>
  </si>
  <si>
    <t>天庭试炼boss_118</t>
  </si>
  <si>
    <t>天庭试炼boss_119</t>
  </si>
  <si>
    <t>天庭试炼boss_120</t>
  </si>
  <si>
    <t>天庭试炼boss_121</t>
  </si>
  <si>
    <t>天庭试炼boss_122</t>
  </si>
  <si>
    <t>天庭试炼boss_123</t>
  </si>
  <si>
    <t>天庭试炼boss_124</t>
  </si>
  <si>
    <t>天庭试炼boss_125</t>
  </si>
  <si>
    <t>天庭试炼boss_126</t>
  </si>
  <si>
    <t>天庭试炼boss_127</t>
  </si>
  <si>
    <t>天庭试炼boss_128</t>
  </si>
  <si>
    <t>天庭试炼boss_129</t>
  </si>
  <si>
    <t>天庭试炼boss_130</t>
  </si>
  <si>
    <t>天庭试炼boss_131</t>
  </si>
  <si>
    <t>天庭试炼boss_132</t>
  </si>
  <si>
    <t>天庭试炼boss_133</t>
  </si>
  <si>
    <t>天庭试炼boss_134</t>
  </si>
  <si>
    <t>天庭试炼boss_135</t>
  </si>
  <si>
    <t>天庭试炼boss_136</t>
  </si>
  <si>
    <t>天庭试炼boss_137</t>
  </si>
  <si>
    <t>天庭试炼boss_138</t>
  </si>
  <si>
    <t>天庭试炼boss_139</t>
  </si>
  <si>
    <t>天庭试炼boss_140</t>
  </si>
  <si>
    <t>天庭试炼boss_141</t>
  </si>
  <si>
    <t>天庭试炼boss_142</t>
  </si>
  <si>
    <t>天庭试炼boss_143</t>
  </si>
  <si>
    <t>天庭试炼boss_144</t>
  </si>
  <si>
    <t>天庭试炼boss_145</t>
  </si>
  <si>
    <t>天庭试炼boss_146</t>
  </si>
  <si>
    <t>天庭试炼boss_147</t>
  </si>
  <si>
    <t>天庭试炼boss_148</t>
  </si>
  <si>
    <t>天庭试炼boss_149</t>
  </si>
  <si>
    <t>天庭试炼boss_150</t>
  </si>
  <si>
    <t>天庭试炼boss_151</t>
  </si>
  <si>
    <t>天庭试炼boss_152</t>
  </si>
  <si>
    <t>天庭试炼boss_153</t>
  </si>
  <si>
    <t>天庭试炼boss_154</t>
  </si>
  <si>
    <t>天庭试炼boss_155</t>
  </si>
  <si>
    <t>天庭试炼boss_156</t>
  </si>
  <si>
    <t>天庭试炼boss_157</t>
  </si>
  <si>
    <t>天庭试炼boss_158</t>
  </si>
  <si>
    <t>天庭试炼boss_159</t>
  </si>
  <si>
    <t>天庭试炼boss_160</t>
  </si>
  <si>
    <t>天庭试炼boss_161</t>
  </si>
  <si>
    <t>天庭试炼boss_162</t>
  </si>
  <si>
    <t>天庭试炼boss_163</t>
  </si>
  <si>
    <t>天庭试炼boss_164</t>
  </si>
  <si>
    <t>天庭试炼boss_165</t>
  </si>
  <si>
    <t>天庭试炼boss_166</t>
  </si>
  <si>
    <t>天庭试炼boss_167</t>
  </si>
  <si>
    <t>天庭试炼boss_168</t>
  </si>
  <si>
    <t>天庭试炼boss_169</t>
  </si>
  <si>
    <t>天庭试炼boss_170</t>
  </si>
  <si>
    <t>天庭试炼boss_171</t>
  </si>
  <si>
    <t>天庭试炼boss_172</t>
  </si>
  <si>
    <t>天庭试炼boss_173</t>
  </si>
  <si>
    <t>天庭试炼boss_174</t>
  </si>
  <si>
    <t>天庭试炼boss_175</t>
  </si>
  <si>
    <t>天庭试炼boss_176</t>
  </si>
  <si>
    <t>天庭试炼boss_177</t>
  </si>
  <si>
    <t>天庭试炼boss_178</t>
  </si>
  <si>
    <t>天庭试炼boss_179</t>
  </si>
  <si>
    <t>天庭试炼boss_180</t>
  </si>
  <si>
    <t>天庭试炼boss_181</t>
  </si>
  <si>
    <t>天庭试炼boss_182</t>
  </si>
  <si>
    <t>天庭试炼boss_183</t>
  </si>
  <si>
    <t>天庭试炼boss_184</t>
  </si>
  <si>
    <t>天庭试炼boss_185</t>
  </si>
  <si>
    <t>天庭试炼boss_186</t>
  </si>
  <si>
    <t>天庭试炼boss_187</t>
  </si>
  <si>
    <t>天庭试炼boss_188</t>
  </si>
  <si>
    <t>天庭试炼boss_189</t>
  </si>
  <si>
    <t>天庭试炼boss_190</t>
  </si>
  <si>
    <t>天庭试炼boss_191</t>
  </si>
  <si>
    <t>天庭试炼boss_192</t>
  </si>
  <si>
    <t>天庭试炼boss_193</t>
  </si>
  <si>
    <t>天庭试炼boss_194</t>
  </si>
  <si>
    <t>天庭试炼boss_195</t>
  </si>
  <si>
    <t>天庭试炼boss_196</t>
  </si>
  <si>
    <t>天庭试炼boss_197</t>
  </si>
  <si>
    <t>天庭试炼boss_198</t>
  </si>
  <si>
    <t>天庭试炼boss_199</t>
  </si>
  <si>
    <t>天庭试炼boss_200</t>
  </si>
  <si>
    <t>天庭试炼boss_201</t>
  </si>
  <si>
    <t>天庭试炼boss_202</t>
  </si>
  <si>
    <t>天庭试炼boss_203</t>
  </si>
  <si>
    <t>天庭试炼boss_204</t>
  </si>
  <si>
    <t>天庭试炼boss_205</t>
  </si>
  <si>
    <t>天庭试炼boss_206</t>
  </si>
  <si>
    <t>天庭试炼boss_207</t>
  </si>
  <si>
    <t>天庭试炼boss_208</t>
  </si>
  <si>
    <t>天庭试炼boss_209</t>
  </si>
  <si>
    <t>天庭试炼boss_210</t>
  </si>
  <si>
    <t>天庭试炼boss_211</t>
  </si>
  <si>
    <t>天庭试炼boss_212</t>
  </si>
  <si>
    <t>天庭试炼boss_213</t>
  </si>
  <si>
    <t>天庭试炼boss_214</t>
  </si>
  <si>
    <t>天庭试炼boss_215</t>
  </si>
  <si>
    <t>天庭试炼boss_216</t>
  </si>
  <si>
    <t>天庭试炼boss_217</t>
  </si>
  <si>
    <t>天庭试炼boss_218</t>
  </si>
  <si>
    <t>天庭试炼boss_219</t>
  </si>
  <si>
    <t>天庭试炼boss_220</t>
  </si>
  <si>
    <t>天庭试炼boss_221</t>
  </si>
  <si>
    <t>天庭试炼boss_222</t>
  </si>
  <si>
    <t>天庭试炼boss_223</t>
  </si>
  <si>
    <t>天庭试炼boss_224</t>
  </si>
  <si>
    <t>天庭试炼boss_225</t>
  </si>
  <si>
    <t>天庭试炼boss_226</t>
  </si>
  <si>
    <t>天庭试炼boss_227</t>
  </si>
  <si>
    <t>天庭试炼boss_228</t>
  </si>
  <si>
    <t>天庭试炼boss_229</t>
  </si>
  <si>
    <t>天庭试炼boss_230</t>
  </si>
  <si>
    <t>天庭试炼boss_231</t>
  </si>
  <si>
    <t>天庭试炼boss_232</t>
  </si>
  <si>
    <t>天庭试炼boss_233</t>
  </si>
  <si>
    <t>天庭试炼boss_234</t>
  </si>
  <si>
    <t>天庭试炼boss_235</t>
  </si>
  <si>
    <t>天庭试炼boss_236</t>
  </si>
  <si>
    <t>天庭试炼boss_237</t>
  </si>
  <si>
    <t>天庭试炼boss_238</t>
  </si>
  <si>
    <t>天庭试炼boss_239</t>
  </si>
  <si>
    <t>天庭试炼boss_240</t>
  </si>
  <si>
    <t>龙王宝藏boss_1</t>
    <phoneticPr fontId="11" type="noConversion"/>
  </si>
  <si>
    <t>龙王宝藏boss_2</t>
  </si>
  <si>
    <t>龙王宝藏boss_3</t>
  </si>
  <si>
    <t>龙王宝藏boss_4</t>
  </si>
  <si>
    <t>龙王宝藏boss_5</t>
  </si>
  <si>
    <t>龙王宝藏boss_6</t>
  </si>
  <si>
    <t>龙王宝藏boss_7</t>
  </si>
  <si>
    <t>龙王宝藏boss_8</t>
  </si>
  <si>
    <t>龙王宝藏boss_9</t>
  </si>
  <si>
    <t>龙王宝藏boss_10</t>
  </si>
  <si>
    <t>龙王宝藏boss_11</t>
  </si>
  <si>
    <t>龙王宝藏boss_12</t>
  </si>
  <si>
    <t>龙王宝藏boss_13</t>
  </si>
  <si>
    <t>龙王宝藏boss_14</t>
  </si>
  <si>
    <t>龙王宝藏boss_15</t>
  </si>
  <si>
    <t>龙王宝藏boss_16</t>
  </si>
  <si>
    <t>龙王宝藏boss_17</t>
  </si>
  <si>
    <t>龙王宝藏boss_18</t>
  </si>
  <si>
    <t>龙王宝藏boss_19</t>
  </si>
  <si>
    <t>龙王宝藏boss_20</t>
  </si>
  <si>
    <t>龙王宝藏boss_21</t>
  </si>
  <si>
    <t>龙王宝藏boss_22</t>
  </si>
  <si>
    <t>龙王宝藏boss_23</t>
  </si>
  <si>
    <t>龙王宝藏boss_24</t>
  </si>
  <si>
    <t>龙王宝藏boss_25</t>
  </si>
  <si>
    <t>龙王宝藏boss_26</t>
  </si>
  <si>
    <t>龙王宝藏boss_27</t>
  </si>
  <si>
    <t>龙王宝藏boss_28</t>
  </si>
  <si>
    <t>龙王宝藏boss_29</t>
  </si>
  <si>
    <t>龙王宝藏boss_30</t>
  </si>
  <si>
    <t>龙王宝藏boss_31</t>
  </si>
  <si>
    <t>龙王宝藏boss_32</t>
  </si>
  <si>
    <t>龙王宝藏boss_33</t>
  </si>
  <si>
    <t>龙王宝藏boss_34</t>
  </si>
  <si>
    <t>龙王宝藏boss_35</t>
  </si>
  <si>
    <t>龙王宝藏boss_36</t>
  </si>
  <si>
    <t>龙王宝藏boss_37</t>
  </si>
  <si>
    <t>龙王宝藏boss_38</t>
  </si>
  <si>
    <t>龙王宝藏boss_39</t>
  </si>
  <si>
    <t>龙王宝藏boss_40</t>
  </si>
  <si>
    <t>龙王宝藏boss_41</t>
  </si>
  <si>
    <t>龙王宝藏boss_42</t>
  </si>
  <si>
    <t>龙王宝藏boss_43</t>
  </si>
  <si>
    <t>龙王宝藏boss_44</t>
  </si>
  <si>
    <t>龙王宝藏boss_45</t>
  </si>
  <si>
    <t>龙王宝藏boss_46</t>
  </si>
  <si>
    <t>龙王宝藏boss_47</t>
  </si>
  <si>
    <t>龙王宝藏boss_48</t>
  </si>
  <si>
    <t>龙王宝藏boss_49</t>
  </si>
  <si>
    <t>龙王宝藏boss_50</t>
  </si>
  <si>
    <t>龙王宝藏boss_51</t>
  </si>
  <si>
    <t>龙王宝藏boss_52</t>
  </si>
  <si>
    <t>龙王宝藏boss_53</t>
  </si>
  <si>
    <t>龙王宝藏boss_54</t>
  </si>
  <si>
    <t>龙王宝藏boss_55</t>
  </si>
  <si>
    <t>龙王宝藏boss_56</t>
  </si>
  <si>
    <t>龙王宝藏boss_57</t>
  </si>
  <si>
    <t>龙王宝藏boss_58</t>
  </si>
  <si>
    <t>龙王宝藏boss_59</t>
  </si>
  <si>
    <t>龙王宝藏boss_60</t>
  </si>
  <si>
    <t>龙王宝藏boss_61</t>
  </si>
  <si>
    <t>龙王宝藏boss_62</t>
  </si>
  <si>
    <t>龙王宝藏boss_63</t>
  </si>
  <si>
    <t>龙王宝藏boss_64</t>
  </si>
  <si>
    <t>龙王宝藏boss_65</t>
  </si>
  <si>
    <t>龙王宝藏boss_66</t>
  </si>
  <si>
    <t>龙王宝藏boss_67</t>
  </si>
  <si>
    <t>龙王宝藏boss_68</t>
  </si>
  <si>
    <t>龙王宝藏boss_69</t>
  </si>
  <si>
    <t>龙王宝藏boss_70</t>
  </si>
  <si>
    <t>龙王宝藏boss_71</t>
  </si>
  <si>
    <t>龙王宝藏boss_72</t>
  </si>
  <si>
    <t>龙王宝藏boss_73</t>
  </si>
  <si>
    <t>龙王宝藏boss_74</t>
  </si>
  <si>
    <t>龙王宝藏boss_75</t>
  </si>
  <si>
    <t>龙王宝藏boss_76</t>
  </si>
  <si>
    <t>龙王宝藏boss_77</t>
  </si>
  <si>
    <t>龙王宝藏boss_78</t>
  </si>
  <si>
    <t>龙王宝藏boss_79</t>
  </si>
  <si>
    <t>龙王宝藏boss_80</t>
  </si>
  <si>
    <t>龙王宝藏boss_81</t>
  </si>
  <si>
    <t>龙王宝藏boss_82</t>
  </si>
  <si>
    <t>龙王宝藏boss_83</t>
  </si>
  <si>
    <t>龙王宝藏boss_84</t>
  </si>
  <si>
    <t>龙王宝藏boss_85</t>
  </si>
  <si>
    <t>龙王宝藏boss_86</t>
  </si>
  <si>
    <t>龙王宝藏boss_87</t>
  </si>
  <si>
    <t>龙王宝藏boss_88</t>
  </si>
  <si>
    <t>龙王宝藏boss_89</t>
  </si>
  <si>
    <t>龙王宝藏boss_90</t>
  </si>
  <si>
    <t>龙王宝藏boss_91</t>
  </si>
  <si>
    <t>龙王宝藏boss_92</t>
  </si>
  <si>
    <t>龙王宝藏boss_93</t>
  </si>
  <si>
    <t>龙王宝藏boss_94</t>
  </si>
  <si>
    <t>龙王宝藏boss_95</t>
  </si>
  <si>
    <t>龙王宝藏boss_96</t>
  </si>
  <si>
    <t>龙王宝藏boss_97</t>
  </si>
  <si>
    <t>龙王宝藏boss_98</t>
  </si>
  <si>
    <t>龙王宝藏boss_99</t>
  </si>
  <si>
    <t>龙王宝藏boss_100</t>
  </si>
  <si>
    <t>龙王宝藏boss_101</t>
  </si>
  <si>
    <t>龙王宝藏boss_102</t>
  </si>
  <si>
    <t>龙王宝藏boss_103</t>
  </si>
  <si>
    <t>龙王宝藏boss_104</t>
  </si>
  <si>
    <t>龙王宝藏boss_105</t>
  </si>
  <si>
    <t>龙王宝藏boss_106</t>
  </si>
  <si>
    <t>龙王宝藏boss_107</t>
  </si>
  <si>
    <t>龙王宝藏boss_108</t>
  </si>
  <si>
    <t>龙王宝藏boss_109</t>
  </si>
  <si>
    <t>龙王宝藏boss_110</t>
  </si>
  <si>
    <t>龙王宝藏boss_111</t>
  </si>
  <si>
    <t>龙王宝藏boss_112</t>
  </si>
  <si>
    <t>龙王宝藏boss_113</t>
  </si>
  <si>
    <t>龙王宝藏boss_114</t>
  </si>
  <si>
    <t>龙王宝藏boss_115</t>
  </si>
  <si>
    <t>龙王宝藏boss_116</t>
  </si>
  <si>
    <t>龙王宝藏boss_117</t>
  </si>
  <si>
    <t>龙王宝藏boss_118</t>
  </si>
  <si>
    <t>龙王宝藏boss_119</t>
  </si>
  <si>
    <t>龙王宝藏boss_120</t>
  </si>
  <si>
    <t>龙王宝藏boss_121</t>
  </si>
  <si>
    <t>龙王宝藏boss_122</t>
  </si>
  <si>
    <t>龙王宝藏boss_123</t>
  </si>
  <si>
    <t>龙王宝藏boss_124</t>
  </si>
  <si>
    <t>龙王宝藏boss_125</t>
  </si>
  <si>
    <t>龙王宝藏boss_126</t>
  </si>
  <si>
    <t>龙王宝藏boss_127</t>
  </si>
  <si>
    <t>龙王宝藏boss_128</t>
  </si>
  <si>
    <t>龙王宝藏boss_129</t>
  </si>
  <si>
    <t>龙王宝藏boss_130</t>
  </si>
  <si>
    <t>龙王宝藏boss_131</t>
  </si>
  <si>
    <t>龙王宝藏boss_132</t>
  </si>
  <si>
    <t>龙王宝藏boss_133</t>
  </si>
  <si>
    <t>龙王宝藏boss_134</t>
  </si>
  <si>
    <t>龙王宝藏boss_135</t>
  </si>
  <si>
    <t>龙王宝藏boss_136</t>
  </si>
  <si>
    <t>龙王宝藏boss_137</t>
  </si>
  <si>
    <t>龙王宝藏boss_138</t>
  </si>
  <si>
    <t>龙王宝藏boss_139</t>
  </si>
  <si>
    <t>龙王宝藏boss_140</t>
  </si>
  <si>
    <t>龙王宝藏boss_141</t>
  </si>
  <si>
    <t>龙王宝藏boss_142</t>
  </si>
  <si>
    <t>龙王宝藏boss_143</t>
  </si>
  <si>
    <t>龙王宝藏boss_144</t>
  </si>
  <si>
    <t>龙王宝藏boss_145</t>
  </si>
  <si>
    <t>龙王宝藏boss_146</t>
  </si>
  <si>
    <t>龙王宝藏boss_147</t>
  </si>
  <si>
    <t>龙王宝藏boss_148</t>
  </si>
  <si>
    <t>龙王宝藏boss_149</t>
  </si>
  <si>
    <t>龙王宝藏boss_150</t>
  </si>
  <si>
    <t>龙王宝藏boss_151</t>
  </si>
  <si>
    <t>龙王宝藏boss_152</t>
  </si>
  <si>
    <t>龙王宝藏boss_153</t>
  </si>
  <si>
    <t>龙王宝藏boss_154</t>
  </si>
  <si>
    <t>龙王宝藏boss_155</t>
  </si>
  <si>
    <t>龙王宝藏boss_156</t>
  </si>
  <si>
    <t>龙王宝藏boss_157</t>
  </si>
  <si>
    <t>龙王宝藏boss_158</t>
  </si>
  <si>
    <t>龙王宝藏boss_159</t>
  </si>
  <si>
    <t>龙王宝藏boss_160</t>
  </si>
  <si>
    <t>龙王宝藏boss_161</t>
  </si>
  <si>
    <t>龙王宝藏boss_162</t>
  </si>
  <si>
    <t>龙王宝藏boss_163</t>
  </si>
  <si>
    <t>龙王宝藏boss_164</t>
  </si>
  <si>
    <t>龙王宝藏boss_165</t>
  </si>
  <si>
    <t>龙王宝藏boss_166</t>
  </si>
  <si>
    <t>龙王宝藏boss_167</t>
  </si>
  <si>
    <t>龙王宝藏boss_168</t>
  </si>
  <si>
    <t>龙王宝藏boss_169</t>
  </si>
  <si>
    <t>龙王宝藏boss_170</t>
  </si>
  <si>
    <t>龙王宝藏boss_171</t>
  </si>
  <si>
    <t>龙王宝藏boss_172</t>
  </si>
  <si>
    <t>龙王宝藏boss_173</t>
  </si>
  <si>
    <t>龙王宝藏boss_174</t>
  </si>
  <si>
    <t>龙王宝藏boss_175</t>
  </si>
  <si>
    <t>龙王宝藏boss_176</t>
  </si>
  <si>
    <t>龙王宝藏boss_177</t>
  </si>
  <si>
    <t>龙王宝藏boss_178</t>
  </si>
  <si>
    <t>龙王宝藏boss_179</t>
  </si>
  <si>
    <t>龙王宝藏boss_180</t>
  </si>
  <si>
    <t>龙王宝藏boss_181</t>
  </si>
  <si>
    <t>龙王宝藏boss_182</t>
  </si>
  <si>
    <t>龙王宝藏boss_183</t>
  </si>
  <si>
    <t>龙王宝藏boss_184</t>
  </si>
  <si>
    <t>龙王宝藏boss_185</t>
  </si>
  <si>
    <t>龙王宝藏boss_186</t>
  </si>
  <si>
    <t>龙王宝藏boss_187</t>
  </si>
  <si>
    <t>龙王宝藏boss_188</t>
  </si>
  <si>
    <t>龙王宝藏boss_189</t>
  </si>
  <si>
    <t>龙王宝藏boss_190</t>
  </si>
  <si>
    <t>龙王宝藏boss_191</t>
  </si>
  <si>
    <t>龙王宝藏boss_192</t>
  </si>
  <si>
    <t>龙王宝藏boss_193</t>
  </si>
  <si>
    <t>龙王宝藏boss_194</t>
  </si>
  <si>
    <t>龙王宝藏boss_195</t>
  </si>
  <si>
    <t>龙王宝藏boss_196</t>
  </si>
  <si>
    <t>龙王宝藏boss_197</t>
  </si>
  <si>
    <t>龙王宝藏boss_198</t>
  </si>
  <si>
    <t>龙王宝藏boss_199</t>
  </si>
  <si>
    <t>龙王宝藏boss_200</t>
  </si>
  <si>
    <t>龙王宝藏boss_201</t>
  </si>
  <si>
    <t>龙王宝藏boss_202</t>
  </si>
  <si>
    <t>龙王宝藏boss_203</t>
  </si>
  <si>
    <t>龙王宝藏boss_204</t>
  </si>
  <si>
    <t>龙王宝藏boss_205</t>
  </si>
  <si>
    <t>龙王宝藏boss_206</t>
  </si>
  <si>
    <t>龙王宝藏boss_207</t>
  </si>
  <si>
    <t>龙王宝藏boss_208</t>
  </si>
  <si>
    <t>龙王宝藏boss_209</t>
  </si>
  <si>
    <t>龙王宝藏boss_210</t>
  </si>
  <si>
    <t>龙王宝藏boss_211</t>
  </si>
  <si>
    <t>龙王宝藏boss_212</t>
  </si>
  <si>
    <t>龙王宝藏boss_213</t>
  </si>
  <si>
    <t>龙王宝藏boss_214</t>
  </si>
  <si>
    <t>龙王宝藏boss_215</t>
  </si>
  <si>
    <t>龙王宝藏boss_216</t>
  </si>
  <si>
    <t>龙王宝藏boss_217</t>
  </si>
  <si>
    <t>龙王宝藏boss_218</t>
  </si>
  <si>
    <t>龙王宝藏boss_219</t>
  </si>
  <si>
    <t>龙王宝藏boss_220</t>
  </si>
  <si>
    <t>龙王宝藏boss_221</t>
  </si>
  <si>
    <t>龙王宝藏boss_222</t>
  </si>
  <si>
    <t>龙王宝藏boss_223</t>
  </si>
  <si>
    <t>龙王宝藏boss_224</t>
  </si>
  <si>
    <t>龙王宝藏boss_225</t>
  </si>
  <si>
    <t>龙王宝藏boss_226</t>
  </si>
  <si>
    <t>龙王宝藏boss_227</t>
  </si>
  <si>
    <t>龙王宝藏boss_228</t>
  </si>
  <si>
    <t>龙王宝藏boss_229</t>
  </si>
  <si>
    <t>龙王宝藏boss_230</t>
  </si>
  <si>
    <t>龙王宝藏boss_231</t>
  </si>
  <si>
    <t>龙王宝藏boss_232</t>
  </si>
  <si>
    <t>龙王宝藏boss_233</t>
  </si>
  <si>
    <t>龙王宝藏boss_234</t>
  </si>
  <si>
    <t>龙王宝藏boss_235</t>
  </si>
  <si>
    <t>龙王宝藏boss_236</t>
  </si>
  <si>
    <t>龙王宝藏boss_237</t>
  </si>
  <si>
    <t>龙王宝藏boss_238</t>
  </si>
  <si>
    <t>龙王宝藏boss_239</t>
  </si>
  <si>
    <t>龙王宝藏boss_240</t>
  </si>
  <si>
    <t>龙王宝藏boss_241</t>
  </si>
  <si>
    <t>龙王宝藏boss_242</t>
  </si>
  <si>
    <t>龙王宝藏boss_243</t>
  </si>
  <si>
    <t>龙王宝藏boss_244</t>
  </si>
  <si>
    <t>龙王宝藏boss_245</t>
  </si>
  <si>
    <t>龙王宝藏boss_246</t>
  </si>
  <si>
    <t>龙王宝藏boss_247</t>
  </si>
  <si>
    <t>龙王宝藏boss_248</t>
  </si>
  <si>
    <t>龙王宝藏boss_249</t>
  </si>
  <si>
    <t>龙王宝藏boss_250</t>
  </si>
  <si>
    <t>龙王宝藏boss_251</t>
  </si>
  <si>
    <t>龙王宝藏boss_252</t>
  </si>
  <si>
    <t>龙王宝藏boss_253</t>
  </si>
  <si>
    <t>龙王宝藏boss_254</t>
  </si>
  <si>
    <t>龙王宝藏boss_255</t>
  </si>
  <si>
    <t>龙王宝藏boss_256</t>
  </si>
  <si>
    <t>龙王宝藏boss_257</t>
  </si>
  <si>
    <t>龙王宝藏boss_258</t>
  </si>
  <si>
    <t>龙王宝藏boss_259</t>
  </si>
  <si>
    <t>龙王宝藏boss_260</t>
  </si>
  <si>
    <t>龙王宝藏boss_261</t>
  </si>
  <si>
    <t>龙王宝藏boss_262</t>
  </si>
  <si>
    <t>龙王宝藏boss_263</t>
  </si>
  <si>
    <t>龙王宝藏boss_264</t>
  </si>
  <si>
    <t>龙王宝藏boss_265</t>
  </si>
  <si>
    <t>龙王宝藏boss_266</t>
  </si>
  <si>
    <t>龙王宝藏boss_267</t>
  </si>
  <si>
    <t>龙王宝藏boss_268</t>
  </si>
  <si>
    <t>龙王宝藏boss_269</t>
  </si>
  <si>
    <t>龙王宝藏boss_270</t>
  </si>
  <si>
    <t>龙王宝藏boss_271</t>
  </si>
  <si>
    <t>龙王宝藏boss_272</t>
  </si>
  <si>
    <t>龙王宝藏boss_273</t>
  </si>
  <si>
    <t>龙王宝藏boss_274</t>
  </si>
  <si>
    <t>龙王宝藏boss_275</t>
  </si>
  <si>
    <t>龙王宝藏boss_276</t>
  </si>
  <si>
    <t>龙王宝藏boss_277</t>
  </si>
  <si>
    <t>龙王宝藏boss_278</t>
  </si>
  <si>
    <t>龙王宝藏boss_279</t>
  </si>
  <si>
    <t>龙王宝藏boss_280</t>
  </si>
  <si>
    <t>龙王宝藏boss_281</t>
  </si>
  <si>
    <t>龙王宝藏boss_282</t>
  </si>
  <si>
    <t>龙王宝藏boss_283</t>
  </si>
  <si>
    <t>龙王宝藏boss_284</t>
  </si>
  <si>
    <t>龙王宝藏boss_285</t>
  </si>
  <si>
    <t>龙王宝藏boss_286</t>
  </si>
  <si>
    <t>龙王宝藏boss_287</t>
  </si>
  <si>
    <t>龙王宝藏boss_288</t>
  </si>
  <si>
    <t>龙王宝藏boss_289</t>
  </si>
  <si>
    <t>龙王宝藏boss_290</t>
  </si>
  <si>
    <t>龙王宝藏boss_291</t>
  </si>
  <si>
    <t>龙王宝藏boss_292</t>
  </si>
  <si>
    <t>龙王宝藏boss_293</t>
  </si>
  <si>
    <t>龙王宝藏boss_294</t>
  </si>
  <si>
    <t>龙王宝藏boss_295</t>
  </si>
  <si>
    <t>龙王宝藏boss_296</t>
  </si>
  <si>
    <t>龙王宝藏boss_297</t>
  </si>
  <si>
    <t>龙王宝藏boss_298</t>
  </si>
  <si>
    <t>龙王宝藏boss_299</t>
  </si>
  <si>
    <t>龙王宝藏boss_300</t>
  </si>
  <si>
    <t>龙王宝藏boss_301</t>
  </si>
  <si>
    <t>龙王宝藏boss_302</t>
  </si>
  <si>
    <t>龙王宝藏boss_303</t>
  </si>
  <si>
    <t>龙王宝藏boss_304</t>
  </si>
  <si>
    <t>龙王宝藏boss_305</t>
  </si>
  <si>
    <t>龙王宝藏boss_306</t>
  </si>
  <si>
    <t>龙王宝藏boss_307</t>
  </si>
  <si>
    <t>龙王宝藏boss_308</t>
  </si>
  <si>
    <t>龙王宝藏boss_309</t>
  </si>
  <si>
    <t>龙王宝藏boss_310</t>
  </si>
  <si>
    <t>龙王宝藏boss_311</t>
  </si>
  <si>
    <t>龙王宝藏boss_312</t>
  </si>
  <si>
    <t>龙王宝藏boss_313</t>
  </si>
  <si>
    <t>龙王宝藏boss_314</t>
  </si>
  <si>
    <t>龙王宝藏boss_315</t>
  </si>
  <si>
    <t>龙王宝藏boss_316</t>
  </si>
  <si>
    <t>龙王宝藏boss_317</t>
  </si>
  <si>
    <t>龙王宝藏boss_318</t>
  </si>
  <si>
    <t>龙王宝藏boss_319</t>
  </si>
  <si>
    <t>龙王宝藏boss_320</t>
  </si>
  <si>
    <t>龙王宝藏boss_321</t>
  </si>
  <si>
    <t>龙王宝藏boss_322</t>
  </si>
  <si>
    <t>龙王宝藏boss_323</t>
  </si>
  <si>
    <t>龙王宝藏boss_324</t>
  </si>
  <si>
    <t>龙王宝藏boss_325</t>
  </si>
  <si>
    <t>龙王宝藏boss_326</t>
  </si>
  <si>
    <t>龙王宝藏boss_327</t>
  </si>
  <si>
    <t>龙王宝藏boss_328</t>
  </si>
  <si>
    <t>龙王宝藏boss_329</t>
  </si>
  <si>
    <t>龙王宝藏boss_330</t>
  </si>
  <si>
    <t>龙王宝藏boss_331</t>
  </si>
  <si>
    <t>龙王宝藏boss_332</t>
  </si>
  <si>
    <t>龙王宝藏boss_333</t>
  </si>
  <si>
    <t>龙王宝藏boss_334</t>
  </si>
  <si>
    <t>龙王宝藏boss_335</t>
  </si>
  <si>
    <t>龙王宝藏boss_336</t>
  </si>
  <si>
    <t>龙王宝藏boss_337</t>
  </si>
  <si>
    <t>龙王宝藏boss_338</t>
  </si>
  <si>
    <t>龙王宝藏boss_339</t>
  </si>
  <si>
    <t>龙王宝藏boss_340</t>
  </si>
  <si>
    <t>龙王宝藏boss_341</t>
  </si>
  <si>
    <t>龙王宝藏boss_342</t>
  </si>
  <si>
    <t>龙王宝藏boss_343</t>
  </si>
  <si>
    <t>龙王宝藏boss_344</t>
  </si>
  <si>
    <t>龙王宝藏boss_345</t>
  </si>
  <si>
    <t>龙王宝藏boss_346</t>
  </si>
  <si>
    <t>龙王宝藏boss_347</t>
  </si>
  <si>
    <t>龙王宝藏boss_348</t>
  </si>
  <si>
    <t>龙王宝藏boss_349</t>
  </si>
  <si>
    <t>龙王宝藏boss_350</t>
  </si>
  <si>
    <t>龙王宝藏boss_351</t>
  </si>
  <si>
    <t>龙王宝藏boss_352</t>
  </si>
  <si>
    <t>龙王宝藏boss_353</t>
  </si>
  <si>
    <t>龙王宝藏boss_354</t>
  </si>
  <si>
    <t>龙王宝藏boss_355</t>
  </si>
  <si>
    <t>龙王宝藏boss_356</t>
  </si>
  <si>
    <t>龙王宝藏boss_357</t>
  </si>
  <si>
    <t>龙王宝藏boss_358</t>
  </si>
  <si>
    <t>龙王宝藏boss_359</t>
  </si>
  <si>
    <t>龙王宝藏boss_360</t>
  </si>
  <si>
    <t>龙王宝藏boss_361</t>
  </si>
  <si>
    <t>龙王宝藏boss_362</t>
  </si>
  <si>
    <t>龙王宝藏boss_363</t>
  </si>
  <si>
    <t>龙王宝藏boss_364</t>
  </si>
  <si>
    <t>龙王宝藏boss_365</t>
  </si>
  <si>
    <t>龙王宝藏boss_366</t>
  </si>
  <si>
    <t>龙王宝藏boss_367</t>
  </si>
  <si>
    <t>龙王宝藏boss_368</t>
  </si>
  <si>
    <t>龙王宝藏boss_369</t>
  </si>
  <si>
    <t>龙王宝藏boss_370</t>
  </si>
  <si>
    <t>龙王宝藏boss_371</t>
  </si>
  <si>
    <t>龙王宝藏boss_372</t>
  </si>
  <si>
    <t>龙王宝藏boss_373</t>
  </si>
  <si>
    <t>龙王宝藏boss_374</t>
  </si>
  <si>
    <t>龙王宝藏boss_375</t>
  </si>
  <si>
    <t>龙王宝藏boss_376</t>
  </si>
  <si>
    <t>龙王宝藏boss_377</t>
  </si>
  <si>
    <t>龙王宝藏boss_378</t>
  </si>
  <si>
    <t>龙王宝藏boss_379</t>
  </si>
  <si>
    <t>龙王宝藏boss_380</t>
  </si>
  <si>
    <t>龙王宝藏boss_381</t>
  </si>
  <si>
    <t>龙王宝藏boss_382</t>
  </si>
  <si>
    <t>龙王宝藏boss_383</t>
  </si>
  <si>
    <t>龙王宝藏boss_384</t>
  </si>
  <si>
    <t>龙王宝藏boss_385</t>
  </si>
  <si>
    <t>龙王宝藏boss_386</t>
  </si>
  <si>
    <t>龙王宝藏boss_387</t>
  </si>
  <si>
    <t>龙王宝藏boss_388</t>
  </si>
  <si>
    <t>龙王宝藏boss_389</t>
  </si>
  <si>
    <t>龙王宝藏boss_390</t>
  </si>
  <si>
    <t>龙王宝藏boss_391</t>
  </si>
  <si>
    <t>龙王宝藏boss_392</t>
  </si>
  <si>
    <t>龙王宝藏boss_393</t>
  </si>
  <si>
    <t>龙王宝藏boss_394</t>
  </si>
  <si>
    <t>龙王宝藏boss_395</t>
  </si>
  <si>
    <t>龙王宝藏boss_396</t>
  </si>
  <si>
    <t>对应主线关卡</t>
    <phoneticPr fontId="14" type="noConversion"/>
  </si>
  <si>
    <t>试炼名</t>
    <phoneticPr fontId="14" type="noConversion"/>
  </si>
  <si>
    <t>宝藏</t>
    <phoneticPr fontId="14" type="noConversion"/>
  </si>
  <si>
    <t>遗迹</t>
    <phoneticPr fontId="14" type="noConversion"/>
  </si>
  <si>
    <t>试炼</t>
    <phoneticPr fontId="14" type="noConversion"/>
  </si>
  <si>
    <t>未白镇1-1</t>
    <phoneticPr fontId="14" type="noConversion"/>
  </si>
  <si>
    <t>宝藏名</t>
  </si>
  <si>
    <t>龙王宝藏boss_1</t>
  </si>
  <si>
    <t>遗迹名</t>
  </si>
  <si>
    <t>小雷音寺boss_1</t>
  </si>
  <si>
    <t>试炼名</t>
  </si>
  <si>
    <t>天庭试炼boss_1</t>
  </si>
  <si>
    <t>李波第一天到达</t>
    <phoneticPr fontId="14" type="noConversion"/>
  </si>
  <si>
    <t>难度开始递增</t>
    <phoneticPr fontId="14" type="noConversion"/>
  </si>
  <si>
    <t>第一天卡点 包含6元，极限卡点</t>
    <phoneticPr fontId="14" type="noConversion"/>
  </si>
  <si>
    <t>第二天卡点 包含6元，极限卡点</t>
    <phoneticPr fontId="14" type="noConversion"/>
  </si>
  <si>
    <t>子博第一天到达，第三天卡点</t>
    <phoneticPr fontId="14" type="noConversion"/>
  </si>
  <si>
    <t>南方小岛1</t>
    <phoneticPr fontId="0" type="noConversion"/>
  </si>
  <si>
    <t>南方小岛2</t>
    <phoneticPr fontId="0" type="noConversion"/>
  </si>
  <si>
    <t>南方小岛3</t>
    <phoneticPr fontId="0" type="noConversion"/>
  </si>
  <si>
    <t>南方小岛4</t>
    <phoneticPr fontId="0" type="noConversion"/>
  </si>
  <si>
    <t>南方小岛4</t>
    <phoneticPr fontId="0" type="noConversion"/>
  </si>
  <si>
    <t>南方小岛5</t>
    <phoneticPr fontId="0" type="noConversion"/>
  </si>
  <si>
    <t>南方小岛6</t>
    <phoneticPr fontId="0" type="noConversion"/>
  </si>
  <si>
    <t>南方小岛26</t>
    <phoneticPr fontId="0" type="noConversion"/>
  </si>
  <si>
    <t>南方小岛27</t>
    <phoneticPr fontId="0" type="noConversion"/>
  </si>
  <si>
    <t>南方小岛28</t>
    <phoneticPr fontId="0" type="noConversion"/>
  </si>
  <si>
    <t>南方小岛29</t>
    <phoneticPr fontId="0" type="noConversion"/>
  </si>
  <si>
    <t>南方小岛30</t>
    <phoneticPr fontId="0" type="noConversion"/>
  </si>
  <si>
    <t>诞生岛36</t>
    <phoneticPr fontId="0" type="noConversion"/>
  </si>
  <si>
    <t>诞生岛37</t>
    <phoneticPr fontId="0" type="noConversion"/>
  </si>
  <si>
    <t>诞生岛38</t>
    <phoneticPr fontId="0" type="noConversion"/>
  </si>
  <si>
    <t>诞生岛39</t>
    <phoneticPr fontId="0" type="noConversion"/>
  </si>
  <si>
    <t>诞生岛40</t>
    <phoneticPr fontId="0" type="noConversion"/>
  </si>
  <si>
    <t>未白镇1-1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</si>
</sst>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Tahoma"/>
      <family val="2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仿宋"/>
      <family val="3"/>
      <charset val="134"/>
    </font>
    <font>
      <sz val="9"/>
      <name val="宋体"/>
      <charset val="134"/>
    </font>
    <font>
      <b/>
      <sz val="11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33072">
    <xf numFmtId="0" fontId="0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0" fillId="0" borderId="0" xfId="0" applyFont="1" applyFill="1" applyBorder="1">
      <alignment vertical="center"/>
    </xf>
    <xf numFmtId="0" fontId="10" fillId="0" borderId="0" xfId="0" applyNumberFormat="1" applyFont="1" applyFill="1" applyBorder="1" applyAlignment="1">
      <alignment horizontal="right" vertical="center"/>
    </xf>
    <xf numFmtId="0" fontId="10" fillId="0" borderId="0" xfId="0" applyNumberFormat="1" applyFont="1" applyBorder="1" applyAlignment="1">
      <alignment horizontal="right"/>
    </xf>
    <xf numFmtId="0" fontId="5" fillId="0" borderId="0" xfId="0" applyFont="1">
      <alignment vertical="center"/>
    </xf>
    <xf numFmtId="0" fontId="10" fillId="2" borderId="0" xfId="0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NumberFormat="1" applyFont="1" applyFill="1" applyBorder="1" applyAlignment="1">
      <alignment horizontal="left" vertical="center"/>
    </xf>
    <xf numFmtId="0" fontId="10" fillId="2" borderId="0" xfId="0" applyFont="1" applyFill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NumberFormat="1" applyFont="1" applyFill="1" applyBorder="1" applyAlignment="1">
      <alignment horizontal="left" vertical="center"/>
    </xf>
    <xf numFmtId="0" fontId="10" fillId="0" borderId="0" xfId="0" applyFont="1" applyAlignment="1"/>
    <xf numFmtId="0" fontId="10" fillId="0" borderId="0" xfId="0" applyNumberFormat="1" applyFont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13" fillId="0" borderId="0" xfId="0" applyFont="1">
      <alignment vertical="center"/>
    </xf>
    <xf numFmtId="0" fontId="13" fillId="0" borderId="0" xfId="0" applyFont="1" applyAlignment="1"/>
    <xf numFmtId="0" fontId="13" fillId="0" borderId="0" xfId="0" applyNumberFormat="1" applyFont="1" applyBorder="1" applyAlignment="1">
      <alignment horizontal="right"/>
    </xf>
    <xf numFmtId="0" fontId="13" fillId="0" borderId="0" xfId="0" applyNumberFormat="1" applyFont="1" applyBorder="1" applyAlignment="1">
      <alignment horizontal="right" vertical="center"/>
    </xf>
    <xf numFmtId="0" fontId="0" fillId="0" borderId="2" xfId="0" applyBorder="1">
      <alignment vertical="center"/>
    </xf>
    <xf numFmtId="0" fontId="15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7" fillId="0" borderId="2" xfId="0" applyFont="1" applyBorder="1">
      <alignment vertical="center"/>
    </xf>
    <xf numFmtId="0" fontId="0" fillId="0" borderId="3" xfId="0" applyBorder="1">
      <alignment vertical="center"/>
    </xf>
    <xf numFmtId="0" fontId="15" fillId="0" borderId="3" xfId="0" applyFont="1" applyBorder="1">
      <alignment vertical="center"/>
    </xf>
    <xf numFmtId="0" fontId="0" fillId="0" borderId="1" xfId="0" applyBorder="1">
      <alignment vertical="center"/>
    </xf>
    <xf numFmtId="0" fontId="17" fillId="0" borderId="0" xfId="0" applyFont="1" applyBorder="1">
      <alignment vertical="center"/>
    </xf>
    <xf numFmtId="0" fontId="0" fillId="0" borderId="0" xfId="0" applyBorder="1">
      <alignment vertical="center"/>
    </xf>
    <xf numFmtId="0" fontId="17" fillId="0" borderId="2" xfId="0" applyFont="1" applyFill="1" applyBorder="1">
      <alignment vertical="center"/>
    </xf>
    <xf numFmtId="0" fontId="5" fillId="0" borderId="3" xfId="0" applyFont="1" applyBorder="1">
      <alignment vertical="center"/>
    </xf>
    <xf numFmtId="0" fontId="5" fillId="0" borderId="0" xfId="0" applyFont="1" applyBorder="1">
      <alignment vertical="center"/>
    </xf>
    <xf numFmtId="0" fontId="16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15" fillId="4" borderId="0" xfId="0" applyFont="1" applyFill="1" applyBorder="1">
      <alignment vertical="center"/>
    </xf>
    <xf numFmtId="0" fontId="5" fillId="4" borderId="0" xfId="0" applyFont="1" applyFill="1" applyBorder="1">
      <alignment vertical="center"/>
    </xf>
    <xf numFmtId="0" fontId="5" fillId="4" borderId="0" xfId="0" applyFont="1" applyFill="1">
      <alignment vertical="center"/>
    </xf>
    <xf numFmtId="0" fontId="0" fillId="4" borderId="2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0" xfId="0" applyFill="1">
      <alignment vertical="center"/>
    </xf>
    <xf numFmtId="0" fontId="15" fillId="5" borderId="0" xfId="0" applyFont="1" applyFill="1" applyBorder="1">
      <alignment vertical="center"/>
    </xf>
    <xf numFmtId="0" fontId="5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0" fillId="5" borderId="2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0" xfId="0" applyFill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5" borderId="0" xfId="0" applyFont="1" applyFill="1" applyAlignment="1">
      <alignment horizontal="left"/>
    </xf>
    <xf numFmtId="0" fontId="10" fillId="5" borderId="0" xfId="0" applyFont="1" applyFill="1" applyAlignment="1">
      <alignment horizontal="left" vertical="center"/>
    </xf>
    <xf numFmtId="0" fontId="18" fillId="0" borderId="0" xfId="0" applyFont="1" applyAlignment="1">
      <alignment horizontal="left"/>
    </xf>
    <xf numFmtId="0" fontId="10" fillId="6" borderId="0" xfId="0" applyFont="1" applyFill="1" applyAlignment="1">
      <alignment horizontal="left" vertical="center"/>
    </xf>
  </cellXfs>
  <cellStyles count="33072">
    <cellStyle name="40% - 强调文字颜色 3 3" xfId="33071"/>
    <cellStyle name="常规" xfId="0" builtinId="0"/>
    <cellStyle name="常规 10" xfId="24"/>
    <cellStyle name="常规 10 2" xfId="26"/>
    <cellStyle name="常规 10 2 2" xfId="491"/>
    <cellStyle name="常规 10 2 2 2" xfId="762"/>
    <cellStyle name="常规 10 2 2 2 2" xfId="962"/>
    <cellStyle name="常规 10 2 2 2 2 10" xfId="12026"/>
    <cellStyle name="常规 10 2 2 2 2 11" xfId="11681"/>
    <cellStyle name="常规 10 2 2 2 2 12" xfId="17657"/>
    <cellStyle name="常规 10 2 2 2 2 13" xfId="2508"/>
    <cellStyle name="常规 10 2 2 2 2 2" xfId="3716"/>
    <cellStyle name="常规 10 2 2 2 2 3" xfId="6044"/>
    <cellStyle name="常规 10 2 2 2 2 4" xfId="7651"/>
    <cellStyle name="常规 10 2 2 2 2 5" xfId="7265"/>
    <cellStyle name="常规 10 2 2 2 2 6" xfId="7369"/>
    <cellStyle name="常规 10 2 2 2 2 7" xfId="7341"/>
    <cellStyle name="常规 10 2 2 2 2 8" xfId="13353"/>
    <cellStyle name="常规 10 2 2 2 2 9" xfId="7434"/>
    <cellStyle name="常规 10 2 2 3" xfId="908"/>
    <cellStyle name="常规 10 2 2 3 2" xfId="909"/>
    <cellStyle name="常规 10 2 2 3 2 10" xfId="16073"/>
    <cellStyle name="常规 10 2 2 3 2 11" xfId="16762"/>
    <cellStyle name="常规 10 2 2 3 2 12" xfId="17604"/>
    <cellStyle name="常规 10 2 2 3 2 13" xfId="2448"/>
    <cellStyle name="常规 10 2 2 3 2 2" xfId="3656"/>
    <cellStyle name="常规 10 2 2 3 2 3" xfId="4846"/>
    <cellStyle name="常规 10 2 2 3 2 4" xfId="7591"/>
    <cellStyle name="常规 10 2 2 3 2 5" xfId="10556"/>
    <cellStyle name="常规 10 2 2 3 2 6" xfId="11816"/>
    <cellStyle name="常规 10 2 2 3 2 7" xfId="13015"/>
    <cellStyle name="常规 10 2 2 3 2 8" xfId="13595"/>
    <cellStyle name="常规 10 2 2 3 2 9" xfId="15180"/>
    <cellStyle name="常规 10 2 2 3 3" xfId="17603"/>
    <cellStyle name="常规 10 2 2 3 4" xfId="2115"/>
    <cellStyle name="常规 10 2 2 4" xfId="2507"/>
    <cellStyle name="常规 10 2 2 4 10" xfId="12205"/>
    <cellStyle name="常规 10 2 2 4 11" xfId="14269"/>
    <cellStyle name="常规 10 2 2 4 2" xfId="3715"/>
    <cellStyle name="常规 10 2 2 4 3" xfId="5773"/>
    <cellStyle name="常规 10 2 2 4 4" xfId="7650"/>
    <cellStyle name="常规 10 2 2 4 5" xfId="7266"/>
    <cellStyle name="常规 10 2 2 4 6" xfId="7368"/>
    <cellStyle name="常规 10 2 2 4 7" xfId="7342"/>
    <cellStyle name="常规 10 2 2 4 8" xfId="6946"/>
    <cellStyle name="常规 10 2 2 4 9" xfId="13286"/>
    <cellStyle name="常规 10 2 2 5" xfId="17457"/>
    <cellStyle name="常规 10 2 3" xfId="314"/>
    <cellStyle name="常规 10 2 3 2" xfId="963"/>
    <cellStyle name="常规 10 2 3 2 10" xfId="12271"/>
    <cellStyle name="常规 10 2 3 2 11" xfId="15390"/>
    <cellStyle name="常规 10 2 3 2 12" xfId="17658"/>
    <cellStyle name="常规 10 2 3 2 13" xfId="2512"/>
    <cellStyle name="常规 10 2 3 2 2" xfId="3720"/>
    <cellStyle name="常规 10 2 3 2 3" xfId="5596"/>
    <cellStyle name="常规 10 2 3 2 4" xfId="7655"/>
    <cellStyle name="常规 10 2 3 2 5" xfId="9584"/>
    <cellStyle name="常规 10 2 3 2 6" xfId="6842"/>
    <cellStyle name="常规 10 2 3 2 7" xfId="10840"/>
    <cellStyle name="常规 10 2 3 2 8" xfId="13412"/>
    <cellStyle name="常规 10 2 3 2 9" xfId="7328"/>
    <cellStyle name="常规 10 2 4" xfId="154"/>
    <cellStyle name="常规 10 2 4 2" xfId="645"/>
    <cellStyle name="常规 10 2 4 2 2" xfId="949"/>
    <cellStyle name="常规 10 2 4 2 2 10" xfId="6856"/>
    <cellStyle name="常规 10 2 4 2 2 11" xfId="9296"/>
    <cellStyle name="常规 10 2 4 2 2 12" xfId="17644"/>
    <cellStyle name="常规 10 2 4 2 2 13" xfId="2489"/>
    <cellStyle name="常规 10 2 4 2 2 2" xfId="3697"/>
    <cellStyle name="常规 10 2 4 2 2 3" xfId="5927"/>
    <cellStyle name="常规 10 2 4 2 2 4" xfId="7632"/>
    <cellStyle name="常规 10 2 4 2 2 5" xfId="9585"/>
    <cellStyle name="常规 10 2 4 2 2 6" xfId="6840"/>
    <cellStyle name="常规 10 2 4 2 2 7" xfId="9096"/>
    <cellStyle name="常规 10 2 4 2 2 8" xfId="13549"/>
    <cellStyle name="常规 10 2 4 2 2 9" xfId="13397"/>
    <cellStyle name="常规 10 2 4 3" xfId="967"/>
    <cellStyle name="常规 10 2 4 3 2" xfId="969"/>
    <cellStyle name="常规 10 2 4 3 2 10" xfId="14501"/>
    <cellStyle name="常规 10 2 4 3 2 11" xfId="15196"/>
    <cellStyle name="常规 10 2 4 3 2 12" xfId="17664"/>
    <cellStyle name="常规 10 2 4 3 2 13" xfId="2513"/>
    <cellStyle name="常规 10 2 4 3 2 2" xfId="3721"/>
    <cellStyle name="常规 10 2 4 3 2 3" xfId="4868"/>
    <cellStyle name="常规 10 2 4 3 2 4" xfId="7656"/>
    <cellStyle name="常规 10 2 4 3 2 5" xfId="7264"/>
    <cellStyle name="常规 10 2 4 3 2 6" xfId="9679"/>
    <cellStyle name="常规 10 2 4 3 2 7" xfId="10580"/>
    <cellStyle name="常规 10 2 4 3 2 8" xfId="11808"/>
    <cellStyle name="常规 10 2 4 3 2 9" xfId="13852"/>
    <cellStyle name="常规 10 2 4 3 3" xfId="17662"/>
    <cellStyle name="常规 10 2 4 3 4" xfId="2132"/>
    <cellStyle name="常规 10 2 4 4" xfId="2469"/>
    <cellStyle name="常规 10 2 4 4 10" xfId="12680"/>
    <cellStyle name="常规 10 2 4 4 11" xfId="13415"/>
    <cellStyle name="常规 10 2 4 4 2" xfId="3677"/>
    <cellStyle name="常规 10 2 4 4 3" xfId="5436"/>
    <cellStyle name="常规 10 2 4 4 4" xfId="7612"/>
    <cellStyle name="常规 10 2 4 4 5" xfId="7278"/>
    <cellStyle name="常规 10 2 4 4 6" xfId="7364"/>
    <cellStyle name="常规 10 2 4 4 7" xfId="9656"/>
    <cellStyle name="常规 10 2 4 4 8" xfId="10923"/>
    <cellStyle name="常规 10 2 4 4 9" xfId="11787"/>
    <cellStyle name="常规 10 2 4 5" xfId="17301"/>
    <cellStyle name="常规 10 2 5" xfId="970"/>
    <cellStyle name="常规 10 2 5 10" xfId="13846"/>
    <cellStyle name="常规 10 2 5 11" xfId="14150"/>
    <cellStyle name="常规 10 2 5 12" xfId="17665"/>
    <cellStyle name="常规 10 2 5 13" xfId="2500"/>
    <cellStyle name="常规 10 2 5 2" xfId="3708"/>
    <cellStyle name="常规 10 2 5 3" xfId="4869"/>
    <cellStyle name="常规 10 2 5 4" xfId="7643"/>
    <cellStyle name="常规 10 2 5 5" xfId="7269"/>
    <cellStyle name="常规 10 2 5 6" xfId="7367"/>
    <cellStyle name="常规 10 2 5 7" xfId="9655"/>
    <cellStyle name="常规 10 2 5 8" xfId="9659"/>
    <cellStyle name="常规 10 2 5 9" xfId="12097"/>
    <cellStyle name="常规 10 2 6" xfId="5309"/>
    <cellStyle name="常规 10 2 6 2" xfId="6204"/>
    <cellStyle name="常规 10 3" xfId="489"/>
    <cellStyle name="常规 10 3 2" xfId="760"/>
    <cellStyle name="常规 10 3 2 2" xfId="971"/>
    <cellStyle name="常规 10 3 2 2 10" xfId="16138"/>
    <cellStyle name="常规 10 3 2 2 11" xfId="16807"/>
    <cellStyle name="常规 10 3 2 2 12" xfId="17666"/>
    <cellStyle name="常规 10 3 2 2 13" xfId="2514"/>
    <cellStyle name="常规 10 3 2 2 2" xfId="3722"/>
    <cellStyle name="常规 10 3 2 2 3" xfId="6042"/>
    <cellStyle name="常规 10 3 2 2 4" xfId="7657"/>
    <cellStyle name="常规 10 3 2 2 5" xfId="10654"/>
    <cellStyle name="常规 10 3 2 2 6" xfId="11908"/>
    <cellStyle name="常规 10 3 2 2 7" xfId="13110"/>
    <cellStyle name="常规 10 3 2 2 8" xfId="14562"/>
    <cellStyle name="常规 10 3 2 2 9" xfId="15254"/>
    <cellStyle name="常规 10 3 3" xfId="972"/>
    <cellStyle name="常规 10 3 3 2" xfId="938"/>
    <cellStyle name="常规 10 3 3 2 10" xfId="14641"/>
    <cellStyle name="常规 10 3 3 2 11" xfId="6695"/>
    <cellStyle name="常规 10 3 3 2 12" xfId="17633"/>
    <cellStyle name="常规 10 3 3 2 13" xfId="2515"/>
    <cellStyle name="常规 10 3 3 2 2" xfId="3723"/>
    <cellStyle name="常规 10 3 3 2 3" xfId="4858"/>
    <cellStyle name="常规 10 3 3 2 4" xfId="7658"/>
    <cellStyle name="常规 10 3 3 2 5" xfId="9583"/>
    <cellStyle name="常规 10 3 3 2 6" xfId="9179"/>
    <cellStyle name="常规 10 3 3 2 7" xfId="9318"/>
    <cellStyle name="常规 10 3 3 2 8" xfId="11431"/>
    <cellStyle name="常规 10 3 3 2 9" xfId="14025"/>
    <cellStyle name="常规 10 3 3 3" xfId="17667"/>
    <cellStyle name="常规 10 3 3 4" xfId="2133"/>
    <cellStyle name="常规 10 3 4" xfId="2434"/>
    <cellStyle name="常规 10 3 4 10" xfId="15497"/>
    <cellStyle name="常规 10 3 4 11" xfId="16321"/>
    <cellStyle name="常规 10 3 4 2" xfId="3642"/>
    <cellStyle name="常规 10 3 4 3" xfId="5771"/>
    <cellStyle name="常规 10 3 4 4" xfId="7577"/>
    <cellStyle name="常规 10 3 4 5" xfId="9608"/>
    <cellStyle name="常规 10 3 4 6" xfId="10998"/>
    <cellStyle name="常规 10 3 4 7" xfId="12235"/>
    <cellStyle name="常规 10 3 4 8" xfId="11208"/>
    <cellStyle name="常规 10 3 4 9" xfId="11712"/>
    <cellStyle name="常规 10 3 5" xfId="17455"/>
    <cellStyle name="常规 10 4" xfId="312"/>
    <cellStyle name="常规 10 4 2" xfId="973"/>
    <cellStyle name="常规 10 4 2 10" xfId="13004"/>
    <cellStyle name="常规 10 4 2 11" xfId="14431"/>
    <cellStyle name="常规 10 4 2 12" xfId="17668"/>
    <cellStyle name="常规 10 4 2 13" xfId="2518"/>
    <cellStyle name="常规 10 4 2 2" xfId="3726"/>
    <cellStyle name="常规 10 4 2 3" xfId="5594"/>
    <cellStyle name="常规 10 4 2 4" xfId="7661"/>
    <cellStyle name="常规 10 4 2 5" xfId="9580"/>
    <cellStyle name="常规 10 4 2 6" xfId="9946"/>
    <cellStyle name="常规 10 4 2 7" xfId="8941"/>
    <cellStyle name="常规 10 4 2 8" xfId="12974"/>
    <cellStyle name="常规 10 4 2 9" xfId="14626"/>
    <cellStyle name="常规 10 5" xfId="152"/>
    <cellStyle name="常规 10 5 2" xfId="643"/>
    <cellStyle name="常规 10 5 2 2" xfId="977"/>
    <cellStyle name="常规 10 5 2 2 10" xfId="9994"/>
    <cellStyle name="常规 10 5 2 2 11" xfId="15578"/>
    <cellStyle name="常规 10 5 2 2 12" xfId="17672"/>
    <cellStyle name="常规 10 5 2 2 13" xfId="2447"/>
    <cellStyle name="常规 10 5 2 2 2" xfId="3655"/>
    <cellStyle name="常规 10 5 2 2 3" xfId="5925"/>
    <cellStyle name="常规 10 5 2 2 4" xfId="7590"/>
    <cellStyle name="常规 10 5 2 2 5" xfId="7285"/>
    <cellStyle name="常规 10 5 2 2 6" xfId="9940"/>
    <cellStyle name="常规 10 5 2 2 7" xfId="11109"/>
    <cellStyle name="常规 10 5 2 2 8" xfId="13187"/>
    <cellStyle name="常规 10 5 2 2 9" xfId="12897"/>
    <cellStyle name="常规 10 5 3" xfId="978"/>
    <cellStyle name="常规 10 5 3 2" xfId="981"/>
    <cellStyle name="常规 10 5 3 2 10" xfId="15860"/>
    <cellStyle name="常规 10 5 3 2 11" xfId="16656"/>
    <cellStyle name="常规 10 5 3 2 12" xfId="17676"/>
    <cellStyle name="常规 10 5 3 2 13" xfId="2519"/>
    <cellStyle name="常规 10 5 3 2 2" xfId="3727"/>
    <cellStyle name="常规 10 5 3 2 3" xfId="4872"/>
    <cellStyle name="常规 10 5 3 2 4" xfId="7662"/>
    <cellStyle name="常规 10 5 3 2 5" xfId="10174"/>
    <cellStyle name="常规 10 5 3 2 6" xfId="11435"/>
    <cellStyle name="常规 10 5 3 2 7" xfId="12657"/>
    <cellStyle name="常规 10 5 3 2 8" xfId="14088"/>
    <cellStyle name="常规 10 5 3 2 9" xfId="14907"/>
    <cellStyle name="常规 10 5 3 3" xfId="17673"/>
    <cellStyle name="常规 10 5 3 4" xfId="2134"/>
    <cellStyle name="常规 10 5 4" xfId="2466"/>
    <cellStyle name="常规 10 5 4 10" xfId="15198"/>
    <cellStyle name="常规 10 5 4 11" xfId="16087"/>
    <cellStyle name="常规 10 5 4 2" xfId="3674"/>
    <cellStyle name="常规 10 5 4 3" xfId="5434"/>
    <cellStyle name="常规 10 5 4 4" xfId="7609"/>
    <cellStyle name="常规 10 5 4 5" xfId="9600"/>
    <cellStyle name="常规 10 5 4 6" xfId="10585"/>
    <cellStyle name="常规 10 5 4 7" xfId="11840"/>
    <cellStyle name="常规 10 5 4 8" xfId="13314"/>
    <cellStyle name="常规 10 5 4 9" xfId="14503"/>
    <cellStyle name="常规 10 5 5" xfId="17299"/>
    <cellStyle name="常规 10 6" xfId="982"/>
    <cellStyle name="常规 10 6 10" xfId="15379"/>
    <cellStyle name="常规 10 6 11" xfId="16233"/>
    <cellStyle name="常规 10 6 12" xfId="17677"/>
    <cellStyle name="常规 10 6 13" xfId="2495"/>
    <cellStyle name="常规 10 6 2" xfId="3703"/>
    <cellStyle name="常规 10 6 3" xfId="4873"/>
    <cellStyle name="常规 10 6 4" xfId="7638"/>
    <cellStyle name="常规 10 6 5" xfId="7270"/>
    <cellStyle name="常规 10 6 6" xfId="10825"/>
    <cellStyle name="常规 10 6 7" xfId="12069"/>
    <cellStyle name="常规 10 6 8" xfId="7482"/>
    <cellStyle name="常规 10 6 9" xfId="8910"/>
    <cellStyle name="常规 10 7" xfId="5307"/>
    <cellStyle name="常规 10 7 2" xfId="6202"/>
    <cellStyle name="常规 11" xfId="27"/>
    <cellStyle name="常规 11 2" xfId="29"/>
    <cellStyle name="常规 11 2 2" xfId="494"/>
    <cellStyle name="常规 11 2 2 2" xfId="765"/>
    <cellStyle name="常规 11 2 2 2 2" xfId="987"/>
    <cellStyle name="常规 11 2 2 2 2 10" xfId="15320"/>
    <cellStyle name="常规 11 2 2 2 2 11" xfId="16182"/>
    <cellStyle name="常规 11 2 2 2 2 12" xfId="17682"/>
    <cellStyle name="常规 11 2 2 2 2 13" xfId="2530"/>
    <cellStyle name="常规 11 2 2 2 2 2" xfId="3738"/>
    <cellStyle name="常规 11 2 2 2 2 3" xfId="6047"/>
    <cellStyle name="常规 11 2 2 2 2 4" xfId="7673"/>
    <cellStyle name="常规 11 2 2 2 2 5" xfId="9578"/>
    <cellStyle name="常规 11 2 2 2 2 6" xfId="10751"/>
    <cellStyle name="常规 11 2 2 2 2 7" xfId="11999"/>
    <cellStyle name="常规 11 2 2 2 2 8" xfId="7437"/>
    <cellStyle name="常规 11 2 2 2 2 9" xfId="9745"/>
    <cellStyle name="常规 11 2 2 3" xfId="989"/>
    <cellStyle name="常规 11 2 2 3 2" xfId="990"/>
    <cellStyle name="常规 11 2 2 3 2 10" xfId="16136"/>
    <cellStyle name="常规 11 2 2 3 2 11" xfId="16805"/>
    <cellStyle name="常规 11 2 2 3 2 12" xfId="17685"/>
    <cellStyle name="常规 11 2 2 3 2 13" xfId="2532"/>
    <cellStyle name="常规 11 2 2 3 2 2" xfId="3740"/>
    <cellStyle name="常规 11 2 2 3 2 3" xfId="4875"/>
    <cellStyle name="常规 11 2 2 3 2 4" xfId="7675"/>
    <cellStyle name="常规 11 2 2 3 2 5" xfId="10652"/>
    <cellStyle name="常规 11 2 2 3 2 6" xfId="11906"/>
    <cellStyle name="常规 11 2 2 3 2 7" xfId="13108"/>
    <cellStyle name="常规 11 2 2 3 2 8" xfId="14560"/>
    <cellStyle name="常规 11 2 2 3 2 9" xfId="15252"/>
    <cellStyle name="常规 11 2 2 3 3" xfId="17684"/>
    <cellStyle name="常规 11 2 2 3 4" xfId="2136"/>
    <cellStyle name="常规 11 2 2 4" xfId="2529"/>
    <cellStyle name="常规 11 2 2 4 10" xfId="15859"/>
    <cellStyle name="常规 11 2 2 4 11" xfId="16655"/>
    <cellStyle name="常规 11 2 2 4 2" xfId="3737"/>
    <cellStyle name="常规 11 2 2 4 3" xfId="5776"/>
    <cellStyle name="常规 11 2 2 4 4" xfId="7672"/>
    <cellStyle name="常规 11 2 2 4 5" xfId="10173"/>
    <cellStyle name="常规 11 2 2 4 6" xfId="11434"/>
    <cellStyle name="常规 11 2 2 4 7" xfId="12656"/>
    <cellStyle name="常规 11 2 2 4 8" xfId="13827"/>
    <cellStyle name="常规 11 2 2 4 9" xfId="14906"/>
    <cellStyle name="常规 11 2 2 5" xfId="17460"/>
    <cellStyle name="常规 11 2 3" xfId="317"/>
    <cellStyle name="常规 11 2 3 2" xfId="992"/>
    <cellStyle name="常规 11 2 3 2 10" xfId="6999"/>
    <cellStyle name="常规 11 2 3 2 11" xfId="13975"/>
    <cellStyle name="常规 11 2 3 2 12" xfId="17687"/>
    <cellStyle name="常规 11 2 3 2 13" xfId="2533"/>
    <cellStyle name="常规 11 2 3 2 2" xfId="3741"/>
    <cellStyle name="常规 11 2 3 2 3" xfId="5599"/>
    <cellStyle name="常规 11 2 3 2 4" xfId="7676"/>
    <cellStyle name="常规 11 2 3 2 5" xfId="9577"/>
    <cellStyle name="常规 11 2 3 2 6" xfId="6846"/>
    <cellStyle name="常规 11 2 3 2 7" xfId="7247"/>
    <cellStyle name="常规 11 2 3 2 8" xfId="13043"/>
    <cellStyle name="常规 11 2 3 2 9" xfId="13270"/>
    <cellStyle name="常规 11 2 4" xfId="157"/>
    <cellStyle name="常规 11 2 4 2" xfId="648"/>
    <cellStyle name="常规 11 2 4 2 2" xfId="993"/>
    <cellStyle name="常规 11 2 4 2 2 10" xfId="16229"/>
    <cellStyle name="常规 11 2 4 2 2 11" xfId="16855"/>
    <cellStyle name="常规 11 2 4 2 2 12" xfId="17688"/>
    <cellStyle name="常规 11 2 4 2 2 13" xfId="2535"/>
    <cellStyle name="常规 11 2 4 2 2 2" xfId="3743"/>
    <cellStyle name="常规 11 2 4 2 2 3" xfId="5930"/>
    <cellStyle name="常规 11 2 4 2 2 4" xfId="7678"/>
    <cellStyle name="常规 11 2 4 2 2 5" xfId="10817"/>
    <cellStyle name="常规 11 2 4 2 2 6" xfId="12060"/>
    <cellStyle name="常规 11 2 4 2 2 7" xfId="13251"/>
    <cellStyle name="常规 11 2 4 2 2 8" xfId="9119"/>
    <cellStyle name="常规 11 2 4 2 2 9" xfId="15373"/>
    <cellStyle name="常规 11 2 4 3" xfId="994"/>
    <cellStyle name="常规 11 2 4 3 2" xfId="995"/>
    <cellStyle name="常规 11 2 4 3 2 10" xfId="15858"/>
    <cellStyle name="常规 11 2 4 3 2 11" xfId="16654"/>
    <cellStyle name="常规 11 2 4 3 2 12" xfId="17690"/>
    <cellStyle name="常规 11 2 4 3 2 13" xfId="2537"/>
    <cellStyle name="常规 11 2 4 3 2 2" xfId="3745"/>
    <cellStyle name="常规 11 2 4 3 2 3" xfId="4877"/>
    <cellStyle name="常规 11 2 4 3 2 4" xfId="7680"/>
    <cellStyle name="常规 11 2 4 3 2 5" xfId="10172"/>
    <cellStyle name="常规 11 2 4 3 2 6" xfId="11433"/>
    <cellStyle name="常规 11 2 4 3 2 7" xfId="12655"/>
    <cellStyle name="常规 11 2 4 3 2 8" xfId="7513"/>
    <cellStyle name="常规 11 2 4 3 2 9" xfId="14905"/>
    <cellStyle name="常规 11 2 4 3 3" xfId="17689"/>
    <cellStyle name="常规 11 2 4 3 4" xfId="2137"/>
    <cellStyle name="常规 11 2 4 4" xfId="2534"/>
    <cellStyle name="常规 11 2 4 4 10" xfId="14924"/>
    <cellStyle name="常规 11 2 4 4 11" xfId="15872"/>
    <cellStyle name="常规 11 2 4 4 2" xfId="3742"/>
    <cellStyle name="常规 11 2 4 4 3" xfId="5439"/>
    <cellStyle name="常规 11 2 4 4 4" xfId="7677"/>
    <cellStyle name="常规 11 2 4 4 5" xfId="7256"/>
    <cellStyle name="常规 11 2 4 4 6" xfId="10206"/>
    <cellStyle name="常规 11 2 4 4 7" xfId="11470"/>
    <cellStyle name="常规 11 2 4 4 8" xfId="13596"/>
    <cellStyle name="常规 11 2 4 4 9" xfId="13038"/>
    <cellStyle name="常规 11 2 4 5" xfId="17304"/>
    <cellStyle name="常规 11 2 5" xfId="996"/>
    <cellStyle name="常规 11 2 5 10" xfId="15091"/>
    <cellStyle name="常规 11 2 5 11" xfId="16001"/>
    <cellStyle name="常规 11 2 5 12" xfId="17691"/>
    <cellStyle name="常规 11 2 5 13" xfId="2528"/>
    <cellStyle name="常规 11 2 5 2" xfId="3736"/>
    <cellStyle name="常规 11 2 5 3" xfId="4878"/>
    <cellStyle name="常规 11 2 5 4" xfId="7671"/>
    <cellStyle name="常规 11 2 5 5" xfId="9566"/>
    <cellStyle name="常规 11 2 5 6" xfId="10440"/>
    <cellStyle name="常规 11 2 5 7" xfId="11695"/>
    <cellStyle name="常规 11 2 5 8" xfId="9935"/>
    <cellStyle name="常规 11 2 5 9" xfId="8951"/>
    <cellStyle name="常规 11 2 6" xfId="5312"/>
    <cellStyle name="常规 11 2 6 2" xfId="6207"/>
    <cellStyle name="常规 11 3" xfId="492"/>
    <cellStyle name="常规 11 3 2" xfId="763"/>
    <cellStyle name="常规 11 3 2 2" xfId="1004"/>
    <cellStyle name="常规 11 3 2 2 10" xfId="12785"/>
    <cellStyle name="常规 11 3 2 2 11" xfId="9163"/>
    <cellStyle name="常规 11 3 2 2 12" xfId="17699"/>
    <cellStyle name="常规 11 3 2 2 13" xfId="2543"/>
    <cellStyle name="常规 11 3 2 2 2" xfId="3751"/>
    <cellStyle name="常规 11 3 2 2 3" xfId="6045"/>
    <cellStyle name="常规 11 3 2 2 4" xfId="7686"/>
    <cellStyle name="常规 11 3 2 2 5" xfId="7253"/>
    <cellStyle name="常规 11 3 2 2 6" xfId="7371"/>
    <cellStyle name="常规 11 3 2 2 7" xfId="9653"/>
    <cellStyle name="常规 11 3 2 2 8" xfId="11994"/>
    <cellStyle name="常规 11 3 2 2 9" xfId="6543"/>
    <cellStyle name="常规 11 3 3" xfId="1005"/>
    <cellStyle name="常规 11 3 3 2" xfId="1006"/>
    <cellStyle name="常规 11 3 3 2 10" xfId="11792"/>
    <cellStyle name="常规 11 3 3 2 11" xfId="11214"/>
    <cellStyle name="常规 11 3 3 2 12" xfId="17701"/>
    <cellStyle name="常规 11 3 3 2 13" xfId="2545"/>
    <cellStyle name="常规 11 3 3 2 2" xfId="3753"/>
    <cellStyle name="常规 11 3 3 2 3" xfId="4884"/>
    <cellStyle name="常规 11 3 3 2 4" xfId="7688"/>
    <cellStyle name="常规 11 3 3 2 5" xfId="9567"/>
    <cellStyle name="常规 11 3 3 2 6" xfId="9185"/>
    <cellStyle name="常规 11 3 3 2 7" xfId="6692"/>
    <cellStyle name="常规 11 3 3 2 8" xfId="7428"/>
    <cellStyle name="常规 11 3 3 2 9" xfId="14155"/>
    <cellStyle name="常规 11 3 3 3" xfId="17700"/>
    <cellStyle name="常规 11 3 3 4" xfId="2140"/>
    <cellStyle name="常规 11 3 4" xfId="2541"/>
    <cellStyle name="常规 11 3 4 10" xfId="15199"/>
    <cellStyle name="常规 11 3 4 11" xfId="16088"/>
    <cellStyle name="常规 11 3 4 2" xfId="3749"/>
    <cellStyle name="常规 11 3 4 3" xfId="5774"/>
    <cellStyle name="常规 11 3 4 4" xfId="7684"/>
    <cellStyle name="常规 11 3 4 5" xfId="9575"/>
    <cellStyle name="常规 11 3 4 6" xfId="10586"/>
    <cellStyle name="常规 11 3 4 7" xfId="11841"/>
    <cellStyle name="常规 11 3 4 8" xfId="14218"/>
    <cellStyle name="常规 11 3 4 9" xfId="14504"/>
    <cellStyle name="常规 11 3 5" xfId="17458"/>
    <cellStyle name="常规 11 4" xfId="315"/>
    <cellStyle name="常规 11 4 2" xfId="1007"/>
    <cellStyle name="常规 11 4 2 10" xfId="7478"/>
    <cellStyle name="常规 11 4 2 11" xfId="11129"/>
    <cellStyle name="常规 11 4 2 12" xfId="17702"/>
    <cellStyle name="常规 11 4 2 13" xfId="2547"/>
    <cellStyle name="常规 11 4 2 2" xfId="3755"/>
    <cellStyle name="常规 11 4 2 3" xfId="5597"/>
    <cellStyle name="常规 11 4 2 4" xfId="7690"/>
    <cellStyle name="常规 11 4 2 5" xfId="9573"/>
    <cellStyle name="常规 11 4 2 6" xfId="6456"/>
    <cellStyle name="常规 11 4 2 7" xfId="9633"/>
    <cellStyle name="常规 11 4 2 8" xfId="13315"/>
    <cellStyle name="常规 11 4 2 9" xfId="13436"/>
    <cellStyle name="常规 11 5" xfId="155"/>
    <cellStyle name="常规 11 5 2" xfId="646"/>
    <cellStyle name="常规 11 5 2 2" xfId="1008"/>
    <cellStyle name="常规 11 5 2 2 10" xfId="11167"/>
    <cellStyle name="常规 11 5 2 2 11" xfId="15316"/>
    <cellStyle name="常规 11 5 2 2 12" xfId="17703"/>
    <cellStyle name="常规 11 5 2 2 13" xfId="2551"/>
    <cellStyle name="常规 11 5 2 2 2" xfId="3759"/>
    <cellStyle name="常规 11 5 2 2 3" xfId="5928"/>
    <cellStyle name="常规 11 5 2 2 4" xfId="7694"/>
    <cellStyle name="常规 11 5 2 2 5" xfId="7251"/>
    <cellStyle name="常规 11 5 2 2 6" xfId="9682"/>
    <cellStyle name="常规 11 5 2 2 7" xfId="10745"/>
    <cellStyle name="常规 11 5 2 2 8" xfId="11968"/>
    <cellStyle name="常规 11 5 2 2 9" xfId="7312"/>
    <cellStyle name="常规 11 5 3" xfId="1009"/>
    <cellStyle name="常规 11 5 3 2" xfId="1010"/>
    <cellStyle name="常规 11 5 3 2 10" xfId="7357"/>
    <cellStyle name="常规 11 5 3 2 11" xfId="6552"/>
    <cellStyle name="常规 11 5 3 2 12" xfId="17705"/>
    <cellStyle name="常规 11 5 3 2 13" xfId="2553"/>
    <cellStyle name="常规 11 5 3 2 2" xfId="3761"/>
    <cellStyle name="常规 11 5 3 2 3" xfId="4885"/>
    <cellStyle name="常规 11 5 3 2 4" xfId="7696"/>
    <cellStyle name="常规 11 5 3 2 5" xfId="9569"/>
    <cellStyle name="常规 11 5 3 2 6" xfId="8827"/>
    <cellStyle name="常规 11 5 3 2 7" xfId="7029"/>
    <cellStyle name="常规 11 5 3 2 8" xfId="13487"/>
    <cellStyle name="常规 11 5 3 2 9" xfId="9997"/>
    <cellStyle name="常规 11 5 3 3" xfId="17704"/>
    <cellStyle name="常规 11 5 3 4" xfId="2142"/>
    <cellStyle name="常规 11 5 4" xfId="2549"/>
    <cellStyle name="常规 11 5 4 10" xfId="16137"/>
    <cellStyle name="常规 11 5 4 11" xfId="16806"/>
    <cellStyle name="常规 11 5 4 2" xfId="3757"/>
    <cellStyle name="常规 11 5 4 3" xfId="5437"/>
    <cellStyle name="常规 11 5 4 4" xfId="7692"/>
    <cellStyle name="常规 11 5 4 5" xfId="10653"/>
    <cellStyle name="常规 11 5 4 6" xfId="11907"/>
    <cellStyle name="常规 11 5 4 7" xfId="13109"/>
    <cellStyle name="常规 11 5 4 8" xfId="14561"/>
    <cellStyle name="常规 11 5 4 9" xfId="15253"/>
    <cellStyle name="常规 11 5 5" xfId="17302"/>
    <cellStyle name="常规 11 6" xfId="1011"/>
    <cellStyle name="常规 11 6 10" xfId="10970"/>
    <cellStyle name="常规 11 6 11" xfId="6994"/>
    <cellStyle name="常规 11 6 12" xfId="17706"/>
    <cellStyle name="常规 11 6 13" xfId="2524"/>
    <cellStyle name="常规 11 6 2" xfId="3732"/>
    <cellStyle name="常规 11 6 3" xfId="4886"/>
    <cellStyle name="常规 11 6 4" xfId="7667"/>
    <cellStyle name="常规 11 6 5" xfId="7261"/>
    <cellStyle name="常规 11 6 6" xfId="9680"/>
    <cellStyle name="常规 11 6 7" xfId="9127"/>
    <cellStyle name="常规 11 6 8" xfId="14217"/>
    <cellStyle name="常规 11 6 9" xfId="6862"/>
    <cellStyle name="常规 11 7" xfId="5310"/>
    <cellStyle name="常规 11 7 2" xfId="6205"/>
    <cellStyle name="常规 12" xfId="13"/>
    <cellStyle name="常规 12 2" xfId="30"/>
    <cellStyle name="常规 12 2 2" xfId="495"/>
    <cellStyle name="常规 12 2 2 2" xfId="766"/>
    <cellStyle name="常规 12 2 2 2 2" xfId="1015"/>
    <cellStyle name="常规 12 2 2 2 2 10" xfId="14227"/>
    <cellStyle name="常规 12 2 2 2 2 11" xfId="12998"/>
    <cellStyle name="常规 12 2 2 2 2 12" xfId="17710"/>
    <cellStyle name="常规 12 2 2 2 2 13" xfId="2560"/>
    <cellStyle name="常规 12 2 2 2 2 2" xfId="3768"/>
    <cellStyle name="常规 12 2 2 2 2 3" xfId="6048"/>
    <cellStyle name="常规 12 2 2 2 2 4" xfId="7703"/>
    <cellStyle name="常规 12 2 2 2 2 5" xfId="7248"/>
    <cellStyle name="常规 12 2 2 2 2 6" xfId="7374"/>
    <cellStyle name="常规 12 2 2 2 2 7" xfId="9650"/>
    <cellStyle name="常规 12 2 2 2 2 8" xfId="10286"/>
    <cellStyle name="常规 12 2 2 2 2 9" xfId="13854"/>
    <cellStyle name="常规 12 2 2 3" xfId="912"/>
    <cellStyle name="常规 12 2 2 3 2" xfId="1016"/>
    <cellStyle name="常规 12 2 2 3 2 10" xfId="13561"/>
    <cellStyle name="常规 12 2 2 3 2 11" xfId="14261"/>
    <cellStyle name="常规 12 2 2 3 2 12" xfId="17711"/>
    <cellStyle name="常规 12 2 2 3 2 13" xfId="2451"/>
    <cellStyle name="常规 12 2 2 3 2 2" xfId="3659"/>
    <cellStyle name="常规 12 2 2 3 2 3" xfId="4887"/>
    <cellStyle name="常规 12 2 2 3 2 4" xfId="7594"/>
    <cellStyle name="常规 12 2 2 3 2 5" xfId="6466"/>
    <cellStyle name="常规 12 2 2 3 2 6" xfId="9870"/>
    <cellStyle name="常规 12 2 2 3 2 7" xfId="6663"/>
    <cellStyle name="常规 12 2 2 3 2 8" xfId="10433"/>
    <cellStyle name="常规 12 2 2 3 2 9" xfId="11212"/>
    <cellStyle name="常规 12 2 2 3 3" xfId="17607"/>
    <cellStyle name="常规 12 2 2 3 4" xfId="2116"/>
    <cellStyle name="常规 12 2 2 4" xfId="2452"/>
    <cellStyle name="常规 12 2 2 4 10" xfId="16018"/>
    <cellStyle name="常规 12 2 2 4 11" xfId="16722"/>
    <cellStyle name="常规 12 2 2 4 2" xfId="3660"/>
    <cellStyle name="常规 12 2 2 4 3" xfId="5777"/>
    <cellStyle name="常规 12 2 2 4 4" xfId="7595"/>
    <cellStyle name="常规 12 2 2 4 5" xfId="10466"/>
    <cellStyle name="常规 12 2 2 4 6" xfId="11724"/>
    <cellStyle name="常规 12 2 2 4 7" xfId="12929"/>
    <cellStyle name="常规 12 2 2 4 8" xfId="14318"/>
    <cellStyle name="常规 12 2 2 4 9" xfId="15110"/>
    <cellStyle name="常规 12 2 2 5" xfId="17461"/>
    <cellStyle name="常规 12 2 3" xfId="318"/>
    <cellStyle name="常规 12 2 3 2" xfId="905"/>
    <cellStyle name="常规 12 2 3 2 10" xfId="6879"/>
    <cellStyle name="常规 12 2 3 2 11" xfId="6986"/>
    <cellStyle name="常规 12 2 3 2 12" xfId="17600"/>
    <cellStyle name="常规 12 2 3 2 13" xfId="2442"/>
    <cellStyle name="常规 12 2 3 2 2" xfId="3650"/>
    <cellStyle name="常规 12 2 3 2 3" xfId="5600"/>
    <cellStyle name="常规 12 2 3 2 4" xfId="7585"/>
    <cellStyle name="常规 12 2 3 2 5" xfId="9606"/>
    <cellStyle name="常规 12 2 3 2 6" xfId="9168"/>
    <cellStyle name="常规 12 2 3 2 7" xfId="6992"/>
    <cellStyle name="常规 12 2 3 2 8" xfId="12836"/>
    <cellStyle name="常规 12 2 3 2 9" xfId="13930"/>
    <cellStyle name="常规 12 2 4" xfId="158"/>
    <cellStyle name="常规 12 2 4 2" xfId="649"/>
    <cellStyle name="常规 12 2 4 2 2" xfId="1017"/>
    <cellStyle name="常规 12 2 4 2 2 10" xfId="15557"/>
    <cellStyle name="常规 12 2 4 2 2 11" xfId="16374"/>
    <cellStyle name="常规 12 2 4 2 2 12" xfId="17712"/>
    <cellStyle name="常规 12 2 4 2 2 13" xfId="2561"/>
    <cellStyle name="常规 12 2 4 2 2 2" xfId="3769"/>
    <cellStyle name="常规 12 2 4 2 2 3" xfId="5931"/>
    <cellStyle name="常规 12 2 4 2 2 4" xfId="7704"/>
    <cellStyle name="常规 12 2 4 2 2 5" xfId="7246"/>
    <cellStyle name="常规 12 2 4 2 2 6" xfId="11078"/>
    <cellStyle name="常规 12 2 4 2 2 7" xfId="12311"/>
    <cellStyle name="常规 12 2 4 2 2 8" xfId="14444"/>
    <cellStyle name="常规 12 2 4 2 2 9" xfId="14669"/>
    <cellStyle name="常规 12 2 4 3" xfId="1020"/>
    <cellStyle name="常规 12 2 4 3 2" xfId="1022"/>
    <cellStyle name="常规 12 2 4 3 2 10" xfId="16037"/>
    <cellStyle name="常规 12 2 4 3 2 11" xfId="16739"/>
    <cellStyle name="常规 12 2 4 3 2 12" xfId="17717"/>
    <cellStyle name="常规 12 2 4 3 2 13" xfId="2564"/>
    <cellStyle name="常规 12 2 4 3 2 2" xfId="3772"/>
    <cellStyle name="常规 12 2 4 3 2 3" xfId="4888"/>
    <cellStyle name="常规 12 2 4 3 2 4" xfId="7707"/>
    <cellStyle name="常规 12 2 4 3 2 5" xfId="10491"/>
    <cellStyle name="常规 12 2 4 3 2 6" xfId="11748"/>
    <cellStyle name="常规 12 2 4 3 2 7" xfId="12952"/>
    <cellStyle name="常规 12 2 4 3 2 8" xfId="11165"/>
    <cellStyle name="常规 12 2 4 3 2 9" xfId="15134"/>
    <cellStyle name="常规 12 2 4 3 3" xfId="17715"/>
    <cellStyle name="常规 12 2 4 3 4" xfId="2144"/>
    <cellStyle name="常规 12 2 4 4" xfId="2457"/>
    <cellStyle name="常规 12 2 4 4 10" xfId="16106"/>
    <cellStyle name="常规 12 2 4 4 11" xfId="16776"/>
    <cellStyle name="常规 12 2 4 4 2" xfId="3665"/>
    <cellStyle name="常规 12 2 4 4 3" xfId="5440"/>
    <cellStyle name="常规 12 2 4 4 4" xfId="7600"/>
    <cellStyle name="常规 12 2 4 4 5" xfId="10616"/>
    <cellStyle name="常规 12 2 4 4 6" xfId="11871"/>
    <cellStyle name="常规 12 2 4 4 7" xfId="13071"/>
    <cellStyle name="常规 12 2 4 4 8" xfId="14526"/>
    <cellStyle name="常规 12 2 4 4 9" xfId="15219"/>
    <cellStyle name="常规 12 2 4 5" xfId="17305"/>
    <cellStyle name="常规 12 2 5" xfId="944"/>
    <cellStyle name="常规 12 2 5 10" xfId="11013"/>
    <cellStyle name="常规 12 2 5 11" xfId="15297"/>
    <cellStyle name="常规 12 2 5 12" xfId="17639"/>
    <cellStyle name="常规 12 2 5 13" xfId="2559"/>
    <cellStyle name="常规 12 2 5 2" xfId="3767"/>
    <cellStyle name="常规 12 2 5 3" xfId="4860"/>
    <cellStyle name="常规 12 2 5 4" xfId="7702"/>
    <cellStyle name="常规 12 2 5 5" xfId="7249"/>
    <cellStyle name="常规 12 2 5 6" xfId="7373"/>
    <cellStyle name="常规 12 2 5 7" xfId="10719"/>
    <cellStyle name="常规 12 2 5 8" xfId="6713"/>
    <cellStyle name="常规 12 2 5 9" xfId="10261"/>
    <cellStyle name="常规 12 2 6" xfId="5313"/>
    <cellStyle name="常规 12 2 6 2" xfId="6208"/>
    <cellStyle name="常规 12 3" xfId="477"/>
    <cellStyle name="常规 12 3 2" xfId="748"/>
    <cellStyle name="常规 12 3 2 2" xfId="1023"/>
    <cellStyle name="常规 12 3 2 2 10" xfId="8968"/>
    <cellStyle name="常规 12 3 2 2 11" xfId="14386"/>
    <cellStyle name="常规 12 3 2 2 12" xfId="17718"/>
    <cellStyle name="常规 12 3 2 2 13" xfId="2568"/>
    <cellStyle name="常规 12 3 2 2 2" xfId="3776"/>
    <cellStyle name="常规 12 3 2 2 3" xfId="6030"/>
    <cellStyle name="常规 12 3 2 2 4" xfId="7711"/>
    <cellStyle name="常规 12 3 2 2 5" xfId="6897"/>
    <cellStyle name="常规 12 3 2 2 6" xfId="9764"/>
    <cellStyle name="常规 12 3 2 2 7" xfId="9966"/>
    <cellStyle name="常规 12 3 2 2 8" xfId="14342"/>
    <cellStyle name="常规 12 3 2 2 9" xfId="14251"/>
    <cellStyle name="常规 12 3 3" xfId="1024"/>
    <cellStyle name="常规 12 3 3 2" xfId="1025"/>
    <cellStyle name="常规 12 3 3 2 10" xfId="13075"/>
    <cellStyle name="常规 12 3 3 2 11" xfId="10416"/>
    <cellStyle name="常规 12 3 3 2 12" xfId="17720"/>
    <cellStyle name="常规 12 3 3 2 13" xfId="2570"/>
    <cellStyle name="常规 12 3 3 2 2" xfId="3778"/>
    <cellStyle name="常规 12 3 3 2 3" xfId="4889"/>
    <cellStyle name="常规 12 3 3 2 4" xfId="7713"/>
    <cellStyle name="常规 12 3 3 2 5" xfId="9564"/>
    <cellStyle name="常规 12 3 3 2 6" xfId="10012"/>
    <cellStyle name="常规 12 3 3 2 7" xfId="6568"/>
    <cellStyle name="常规 12 3 3 2 8" xfId="13298"/>
    <cellStyle name="常规 12 3 3 2 9" xfId="11488"/>
    <cellStyle name="常规 12 3 3 3" xfId="17719"/>
    <cellStyle name="常规 12 3 3 4" xfId="2145"/>
    <cellStyle name="常规 12 3 4" xfId="2566"/>
    <cellStyle name="常规 12 3 4 10" xfId="14380"/>
    <cellStyle name="常规 12 3 4 11" xfId="11459"/>
    <cellStyle name="常规 12 3 4 2" xfId="3774"/>
    <cellStyle name="常规 12 3 4 3" xfId="5759"/>
    <cellStyle name="常规 12 3 4 4" xfId="7709"/>
    <cellStyle name="常规 12 3 4 5" xfId="9881"/>
    <cellStyle name="常规 12 3 4 6" xfId="6573"/>
    <cellStyle name="常规 12 3 4 7" xfId="7546"/>
    <cellStyle name="常规 12 3 4 8" xfId="13550"/>
    <cellStyle name="常规 12 3 4 9" xfId="11782"/>
    <cellStyle name="常规 12 3 5" xfId="17443"/>
    <cellStyle name="常规 12 4" xfId="297"/>
    <cellStyle name="常规 12 4 2" xfId="1026"/>
    <cellStyle name="常规 12 4 2 10" xfId="12851"/>
    <cellStyle name="常规 12 4 2 11" xfId="10657"/>
    <cellStyle name="常规 12 4 2 12" xfId="17721"/>
    <cellStyle name="常规 12 4 2 13" xfId="2572"/>
    <cellStyle name="常规 12 4 2 2" xfId="3780"/>
    <cellStyle name="常规 12 4 2 3" xfId="5579"/>
    <cellStyle name="常规 12 4 2 4" xfId="7715"/>
    <cellStyle name="常规 12 4 2 5" xfId="7242"/>
    <cellStyle name="常规 12 4 2 6" xfId="9683"/>
    <cellStyle name="常规 12 4 2 7" xfId="9122"/>
    <cellStyle name="常规 12 4 2 8" xfId="9353"/>
    <cellStyle name="常规 12 4 2 9" xfId="14233"/>
    <cellStyle name="常规 12 5" xfId="140"/>
    <cellStyle name="常规 12 5 2" xfId="632"/>
    <cellStyle name="常规 12 5 2 2" xfId="1027"/>
    <cellStyle name="常规 12 5 2 2 10" xfId="15380"/>
    <cellStyle name="常规 12 5 2 2 11" xfId="16234"/>
    <cellStyle name="常规 12 5 2 2 12" xfId="17722"/>
    <cellStyle name="常规 12 5 2 2 13" xfId="2575"/>
    <cellStyle name="常规 12 5 2 2 2" xfId="3783"/>
    <cellStyle name="常规 12 5 2 2 3" xfId="5914"/>
    <cellStyle name="常规 12 5 2 2 4" xfId="7718"/>
    <cellStyle name="常规 12 5 2 2 5" xfId="7241"/>
    <cellStyle name="常规 12 5 2 2 6" xfId="10826"/>
    <cellStyle name="常规 12 5 2 2 7" xfId="12070"/>
    <cellStyle name="常规 12 5 2 2 8" xfId="10984"/>
    <cellStyle name="常规 12 5 2 2 9" xfId="13159"/>
    <cellStyle name="常规 12 5 3" xfId="1030"/>
    <cellStyle name="常规 12 5 3 2" xfId="1031"/>
    <cellStyle name="常规 12 5 3 2 10" xfId="16216"/>
    <cellStyle name="常规 12 5 3 2 11" xfId="16842"/>
    <cellStyle name="常规 12 5 3 2 12" xfId="17726"/>
    <cellStyle name="常规 12 5 3 2 13" xfId="2576"/>
    <cellStyle name="常规 12 5 3 2 2" xfId="3784"/>
    <cellStyle name="常规 12 5 3 2 3" xfId="4892"/>
    <cellStyle name="常规 12 5 3 2 4" xfId="7719"/>
    <cellStyle name="常规 12 5 3 2 5" xfId="10804"/>
    <cellStyle name="常规 12 5 3 2 6" xfId="12047"/>
    <cellStyle name="常规 12 5 3 2 7" xfId="13238"/>
    <cellStyle name="常规 12 5 3 2 8" xfId="9206"/>
    <cellStyle name="常规 12 5 3 2 9" xfId="15360"/>
    <cellStyle name="常规 12 5 3 3" xfId="17725"/>
    <cellStyle name="常规 12 5 3 4" xfId="2146"/>
    <cellStyle name="常规 12 5 4" xfId="2574"/>
    <cellStyle name="常规 12 5 4 10" xfId="15601"/>
    <cellStyle name="常规 12 5 4 11" xfId="16404"/>
    <cellStyle name="常规 12 5 4 2" xfId="3782"/>
    <cellStyle name="常规 12 5 4 3" xfId="5422"/>
    <cellStyle name="常规 12 5 4 4" xfId="7717"/>
    <cellStyle name="常规 12 5 4 5" xfId="9562"/>
    <cellStyle name="常规 12 5 4 6" xfId="11148"/>
    <cellStyle name="常规 12 5 4 7" xfId="12377"/>
    <cellStyle name="常规 12 5 4 8" xfId="8803"/>
    <cellStyle name="常规 12 5 4 9" xfId="11693"/>
    <cellStyle name="常规 12 5 5" xfId="17287"/>
    <cellStyle name="常规 12 6" xfId="1032"/>
    <cellStyle name="常规 12 6 10" xfId="7565"/>
    <cellStyle name="常规 12 6 11" xfId="9141"/>
    <cellStyle name="常规 12 6 12" xfId="17727"/>
    <cellStyle name="常规 12 6 13" xfId="2558"/>
    <cellStyle name="常规 12 6 2" xfId="3766"/>
    <cellStyle name="常规 12 6 3" xfId="4893"/>
    <cellStyle name="常规 12 6 4" xfId="7701"/>
    <cellStyle name="常规 12 6 5" xfId="9570"/>
    <cellStyle name="常规 12 6 6" xfId="6500"/>
    <cellStyle name="常规 12 6 7" xfId="9631"/>
    <cellStyle name="常规 12 6 8" xfId="7297"/>
    <cellStyle name="常规 12 6 9" xfId="14295"/>
    <cellStyle name="常规 12 7" xfId="5296"/>
    <cellStyle name="常规 12 7 2" xfId="6191"/>
    <cellStyle name="常规 13" xfId="28"/>
    <cellStyle name="常规 13 2" xfId="4"/>
    <cellStyle name="常规 13 2 2" xfId="468"/>
    <cellStyle name="常规 13 2 2 2" xfId="739"/>
    <cellStyle name="常规 13 2 2 2 2" xfId="943"/>
    <cellStyle name="常规 13 2 2 2 2 10" xfId="6512"/>
    <cellStyle name="常规 13 2 2 2 2 11" xfId="15487"/>
    <cellStyle name="常规 13 2 2 2 2 12" xfId="17638"/>
    <cellStyle name="常规 13 2 2 2 2 13" xfId="2485"/>
    <cellStyle name="常规 13 2 2 2 2 2" xfId="3693"/>
    <cellStyle name="常规 13 2 2 2 2 3" xfId="6021"/>
    <cellStyle name="常规 13 2 2 2 2 4" xfId="7628"/>
    <cellStyle name="常规 13 2 2 2 2 5" xfId="9593"/>
    <cellStyle name="常规 13 2 2 2 2 6" xfId="10007"/>
    <cellStyle name="常规 13 2 2 2 2 7" xfId="10981"/>
    <cellStyle name="常规 13 2 2 2 2 8" xfId="14153"/>
    <cellStyle name="常规 13 2 2 2 2 9" xfId="10838"/>
    <cellStyle name="常规 13 2 2 3" xfId="956"/>
    <cellStyle name="常规 13 2 2 3 2" xfId="1041"/>
    <cellStyle name="常规 13 2 2 3 2 10" xfId="14999"/>
    <cellStyle name="常规 13 2 2 3 2 11" xfId="15928"/>
    <cellStyle name="常规 13 2 2 3 2 12" xfId="17736"/>
    <cellStyle name="常规 13 2 2 3 2 13" xfId="2502"/>
    <cellStyle name="常规 13 2 2 3 2 2" xfId="3710"/>
    <cellStyle name="常规 13 2 2 3 2 3" xfId="4895"/>
    <cellStyle name="常规 13 2 2 3 2 4" xfId="7645"/>
    <cellStyle name="常规 13 2 2 3 2 5" xfId="9588"/>
    <cellStyle name="常规 13 2 2 3 2 6" xfId="10319"/>
    <cellStyle name="常规 13 2 2 3 2 7" xfId="11578"/>
    <cellStyle name="常规 13 2 2 3 2 8" xfId="10020"/>
    <cellStyle name="常规 13 2 2 3 2 9" xfId="14412"/>
    <cellStyle name="常规 13 2 2 3 3" xfId="17651"/>
    <cellStyle name="常规 13 2 2 3 4" xfId="2129"/>
    <cellStyle name="常规 13 2 2 4" xfId="2589"/>
    <cellStyle name="常规 13 2 2 4 10" xfId="15985"/>
    <cellStyle name="常规 13 2 2 4 11" xfId="16708"/>
    <cellStyle name="常规 13 2 2 4 2" xfId="3797"/>
    <cellStyle name="常规 13 2 2 4 3" xfId="5750"/>
    <cellStyle name="常规 13 2 2 4 4" xfId="7732"/>
    <cellStyle name="常规 13 2 2 4 5" xfId="10412"/>
    <cellStyle name="常规 13 2 2 4 6" xfId="11666"/>
    <cellStyle name="常规 13 2 2 4 7" xfId="12874"/>
    <cellStyle name="常规 13 2 2 4 8" xfId="11622"/>
    <cellStyle name="常规 13 2 2 4 9" xfId="15070"/>
    <cellStyle name="常规 13 2 2 5" xfId="17434"/>
    <cellStyle name="常规 13 2 3" xfId="288"/>
    <cellStyle name="常规 13 2 3 2" xfId="1042"/>
    <cellStyle name="常规 13 2 3 2 10" xfId="15856"/>
    <cellStyle name="常规 13 2 3 2 11" xfId="16652"/>
    <cellStyle name="常规 13 2 3 2 12" xfId="17737"/>
    <cellStyle name="常规 13 2 3 2 13" xfId="2591"/>
    <cellStyle name="常规 13 2 3 2 2" xfId="3799"/>
    <cellStyle name="常规 13 2 3 2 3" xfId="5570"/>
    <cellStyle name="常规 13 2 3 2 4" xfId="7734"/>
    <cellStyle name="常规 13 2 3 2 5" xfId="10169"/>
    <cellStyle name="常规 13 2 3 2 6" xfId="11430"/>
    <cellStyle name="常规 13 2 3 2 7" xfId="12652"/>
    <cellStyle name="常规 13 2 3 2 8" xfId="13065"/>
    <cellStyle name="常规 13 2 3 2 9" xfId="14902"/>
    <cellStyle name="常规 13 2 4" xfId="131"/>
    <cellStyle name="常规 13 2 4 2" xfId="624"/>
    <cellStyle name="常规 13 2 4 2 2" xfId="1043"/>
    <cellStyle name="常规 13 2 4 2 2 10" xfId="14449"/>
    <cellStyle name="常规 13 2 4 2 2 11" xfId="15039"/>
    <cellStyle name="常规 13 2 4 2 2 12" xfId="17738"/>
    <cellStyle name="常规 13 2 4 2 2 13" xfId="2597"/>
    <cellStyle name="常规 13 2 4 2 2 2" xfId="3805"/>
    <cellStyle name="常规 13 2 4 2 2 3" xfId="5906"/>
    <cellStyle name="常规 13 2 4 2 2 4" xfId="7740"/>
    <cellStyle name="常规 13 2 4 2 2 5" xfId="6866"/>
    <cellStyle name="常规 13 2 4 2 2 6" xfId="7466"/>
    <cellStyle name="常规 13 2 4 2 2 7" xfId="10365"/>
    <cellStyle name="常规 13 2 4 2 2 8" xfId="9984"/>
    <cellStyle name="常规 13 2 4 2 2 9" xfId="11464"/>
    <cellStyle name="常规 13 2 4 3" xfId="1044"/>
    <cellStyle name="常规 13 2 4 3 2" xfId="1048"/>
    <cellStyle name="常规 13 2 4 3 2 10" xfId="15465"/>
    <cellStyle name="常规 13 2 4 3 2 11" xfId="16299"/>
    <cellStyle name="常规 13 2 4 3 2 12" xfId="17743"/>
    <cellStyle name="常规 13 2 4 3 2 13" xfId="2600"/>
    <cellStyle name="常规 13 2 4 3 2 2" xfId="3808"/>
    <cellStyle name="常规 13 2 4 3 2 3" xfId="4897"/>
    <cellStyle name="常规 13 2 4 3 2 4" xfId="7743"/>
    <cellStyle name="常规 13 2 4 3 2 5" xfId="6863"/>
    <cellStyle name="常规 13 2 4 3 2 6" xfId="10937"/>
    <cellStyle name="常规 13 2 4 3 2 7" xfId="12181"/>
    <cellStyle name="常规 13 2 4 3 2 8" xfId="9790"/>
    <cellStyle name="常规 13 2 4 3 2 9" xfId="11018"/>
    <cellStyle name="常规 13 2 4 3 3" xfId="17739"/>
    <cellStyle name="常规 13 2 4 3 4" xfId="2148"/>
    <cellStyle name="常规 13 2 4 4" xfId="2594"/>
    <cellStyle name="常规 13 2 4 4 10" xfId="16247"/>
    <cellStyle name="常规 13 2 4 4 11" xfId="16862"/>
    <cellStyle name="常规 13 2 4 4 2" xfId="3802"/>
    <cellStyle name="常规 13 2 4 4 3" xfId="5413"/>
    <cellStyle name="常规 13 2 4 4 4" xfId="7737"/>
    <cellStyle name="常规 13 2 4 4 5" xfId="10861"/>
    <cellStyle name="常规 13 2 4 4 6" xfId="12105"/>
    <cellStyle name="常规 13 2 4 4 7" xfId="13290"/>
    <cellStyle name="常规 13 2 4 4 8" xfId="11873"/>
    <cellStyle name="常规 13 2 4 4 9" xfId="15401"/>
    <cellStyle name="常规 13 2 4 5" xfId="17278"/>
    <cellStyle name="常规 13 2 5" xfId="1050"/>
    <cellStyle name="常规 13 2 5 10" xfId="15075"/>
    <cellStyle name="常规 13 2 5 11" xfId="15989"/>
    <cellStyle name="常规 13 2 5 12" xfId="17745"/>
    <cellStyle name="常规 13 2 5 13" xfId="2587"/>
    <cellStyle name="常规 13 2 5 2" xfId="3795"/>
    <cellStyle name="常规 13 2 5 3" xfId="4898"/>
    <cellStyle name="常规 13 2 5 4" xfId="7730"/>
    <cellStyle name="常规 13 2 5 5" xfId="10016"/>
    <cellStyle name="常规 13 2 5 6" xfId="10421"/>
    <cellStyle name="常规 13 2 5 7" xfId="11674"/>
    <cellStyle name="常规 13 2 5 8" xfId="10613"/>
    <cellStyle name="常规 13 2 5 9" xfId="9821"/>
    <cellStyle name="常规 13 2 6" xfId="5287"/>
    <cellStyle name="常规 13 2 6 2" xfId="6182"/>
    <cellStyle name="常规 13 3" xfId="493"/>
    <cellStyle name="常规 13 3 2" xfId="764"/>
    <cellStyle name="常规 13 3 2 2" xfId="1056"/>
    <cellStyle name="常规 13 3 2 2 10" xfId="13924"/>
    <cellStyle name="常规 13 3 2 2 11" xfId="7481"/>
    <cellStyle name="常规 13 3 2 2 12" xfId="17751"/>
    <cellStyle name="常规 13 3 2 2 13" xfId="2608"/>
    <cellStyle name="常规 13 3 2 2 2" xfId="3816"/>
    <cellStyle name="常规 13 3 2 2 3" xfId="6046"/>
    <cellStyle name="常规 13 3 2 2 4" xfId="7751"/>
    <cellStyle name="常规 13 3 2 2 5" xfId="7235"/>
    <cellStyle name="常规 13 3 2 2 6" xfId="9686"/>
    <cellStyle name="常规 13 3 2 2 7" xfId="6790"/>
    <cellStyle name="常规 13 3 2 2 8" xfId="12923"/>
    <cellStyle name="常规 13 3 2 2 9" xfId="13855"/>
    <cellStyle name="常规 13 3 3" xfId="1058"/>
    <cellStyle name="常规 13 3 3 2" xfId="1059"/>
    <cellStyle name="常规 13 3 3 2 10" xfId="12758"/>
    <cellStyle name="常规 13 3 3 2 11" xfId="14124"/>
    <cellStyle name="常规 13 3 3 2 12" xfId="17754"/>
    <cellStyle name="常规 13 3 3 2 13" xfId="2610"/>
    <cellStyle name="常规 13 3 3 2 2" xfId="3818"/>
    <cellStyle name="常规 13 3 3 2 3" xfId="4902"/>
    <cellStyle name="常规 13 3 3 2 4" xfId="7753"/>
    <cellStyle name="常规 13 3 3 2 5" xfId="7233"/>
    <cellStyle name="常规 13 3 3 2 6" xfId="7377"/>
    <cellStyle name="常规 13 3 3 2 7" xfId="7339"/>
    <cellStyle name="常规 13 3 3 2 8" xfId="10565"/>
    <cellStyle name="常规 13 3 3 2 9" xfId="14363"/>
    <cellStyle name="常规 13 3 3 3" xfId="17753"/>
    <cellStyle name="常规 13 3 3 4" xfId="2152"/>
    <cellStyle name="常规 13 3 4" xfId="2605"/>
    <cellStyle name="常规 13 3 4 10" xfId="12357"/>
    <cellStyle name="常规 13 3 4 11" xfId="13202"/>
    <cellStyle name="常规 13 3 4 2" xfId="3813"/>
    <cellStyle name="常规 13 3 4 3" xfId="5775"/>
    <cellStyle name="常规 13 3 4 4" xfId="7748"/>
    <cellStyle name="常规 13 3 4 5" xfId="7236"/>
    <cellStyle name="常规 13 3 4 6" xfId="7376"/>
    <cellStyle name="常规 13 3 4 7" xfId="9652"/>
    <cellStyle name="常规 13 3 4 8" xfId="13530"/>
    <cellStyle name="常规 13 3 4 9" xfId="11722"/>
    <cellStyle name="常规 13 3 5" xfId="17459"/>
    <cellStyle name="常规 13 4" xfId="316"/>
    <cellStyle name="常规 13 4 2" xfId="1060"/>
    <cellStyle name="常规 13 4 2 10" xfId="15963"/>
    <cellStyle name="常规 13 4 2 11" xfId="16702"/>
    <cellStyle name="常规 13 4 2 12" xfId="17755"/>
    <cellStyle name="常规 13 4 2 13" xfId="2612"/>
    <cellStyle name="常规 13 4 2 2" xfId="3820"/>
    <cellStyle name="常规 13 4 2 3" xfId="5598"/>
    <cellStyle name="常规 13 4 2 4" xfId="7755"/>
    <cellStyle name="常规 13 4 2 5" xfId="10363"/>
    <cellStyle name="常规 13 4 2 6" xfId="11620"/>
    <cellStyle name="常规 13 4 2 7" xfId="12831"/>
    <cellStyle name="常规 13 4 2 8" xfId="14448"/>
    <cellStyle name="常规 13 4 2 9" xfId="15038"/>
    <cellStyle name="常规 13 5" xfId="156"/>
    <cellStyle name="常规 13 5 2" xfId="647"/>
    <cellStyle name="常规 13 5 2 2" xfId="1062"/>
    <cellStyle name="常规 13 5 2 2 10" xfId="15200"/>
    <cellStyle name="常规 13 5 2 2 11" xfId="16089"/>
    <cellStyle name="常规 13 5 2 2 12" xfId="17757"/>
    <cellStyle name="常规 13 5 2 2 13" xfId="2614"/>
    <cellStyle name="常规 13 5 2 2 2" xfId="3822"/>
    <cellStyle name="常规 13 5 2 2 3" xfId="5929"/>
    <cellStyle name="常规 13 5 2 2 4" xfId="7757"/>
    <cellStyle name="常规 13 5 2 2 5" xfId="9549"/>
    <cellStyle name="常规 13 5 2 2 6" xfId="10587"/>
    <cellStyle name="常规 13 5 2 2 7" xfId="11842"/>
    <cellStyle name="常规 13 5 2 2 8" xfId="12688"/>
    <cellStyle name="常规 13 5 2 2 9" xfId="14505"/>
    <cellStyle name="常规 13 5 3" xfId="1063"/>
    <cellStyle name="常规 13 5 3 2" xfId="930"/>
    <cellStyle name="常规 13 5 3 2 10" xfId="15106"/>
    <cellStyle name="常规 13 5 3 2 11" xfId="16016"/>
    <cellStyle name="常规 13 5 3 2 12" xfId="17625"/>
    <cellStyle name="常规 13 5 3 2 13" xfId="2616"/>
    <cellStyle name="常规 13 5 3 2 2" xfId="3824"/>
    <cellStyle name="常规 13 5 3 2 3" xfId="4856"/>
    <cellStyle name="常规 13 5 3 2 4" xfId="7759"/>
    <cellStyle name="常规 13 5 3 2 5" xfId="9191"/>
    <cellStyle name="常规 13 5 3 2 6" xfId="10460"/>
    <cellStyle name="常规 13 5 3 2 7" xfId="11718"/>
    <cellStyle name="常规 13 5 3 2 8" xfId="14215"/>
    <cellStyle name="常规 13 5 3 2 9" xfId="10583"/>
    <cellStyle name="常规 13 5 3 3" xfId="17758"/>
    <cellStyle name="常规 13 5 3 4" xfId="2153"/>
    <cellStyle name="常规 13 5 4" xfId="2461"/>
    <cellStyle name="常规 13 5 4 10" xfId="11207"/>
    <cellStyle name="常规 13 5 4 11" xfId="15467"/>
    <cellStyle name="常规 13 5 4 2" xfId="3669"/>
    <cellStyle name="常规 13 5 4 3" xfId="5438"/>
    <cellStyle name="常规 13 5 4 4" xfId="7604"/>
    <cellStyle name="常规 13 5 4 5" xfId="9599"/>
    <cellStyle name="常规 13 5 4 6" xfId="6835"/>
    <cellStyle name="常规 13 5 4 7" xfId="10942"/>
    <cellStyle name="常规 13 5 4 8" xfId="9980"/>
    <cellStyle name="常规 13 5 4 9" xfId="12988"/>
    <cellStyle name="常规 13 5 5" xfId="17303"/>
    <cellStyle name="常规 13 6" xfId="1067"/>
    <cellStyle name="常规 13 6 10" xfId="13112"/>
    <cellStyle name="常规 13 6 11" xfId="13997"/>
    <cellStyle name="常规 13 6 12" xfId="17762"/>
    <cellStyle name="常规 13 6 13" xfId="2583"/>
    <cellStyle name="常规 13 6 2" xfId="3791"/>
    <cellStyle name="常规 13 6 3" xfId="4905"/>
    <cellStyle name="常规 13 6 4" xfId="7726"/>
    <cellStyle name="常规 13 6 5" xfId="7240"/>
    <cellStyle name="常规 13 6 6" xfId="6572"/>
    <cellStyle name="常规 13 6 7" xfId="9847"/>
    <cellStyle name="常规 13 6 8" xfId="13824"/>
    <cellStyle name="常规 13 6 9" xfId="12371"/>
    <cellStyle name="常规 13 7" xfId="5311"/>
    <cellStyle name="常规 13 7 2" xfId="6206"/>
    <cellStyle name="常规 14" xfId="31"/>
    <cellStyle name="常规 14 2" xfId="32"/>
    <cellStyle name="常规 14 2 2" xfId="497"/>
    <cellStyle name="常规 14 2 2 2" xfId="768"/>
    <cellStyle name="常规 14 2 2 2 2" xfId="1082"/>
    <cellStyle name="常规 14 2 2 2 2 10" xfId="14459"/>
    <cellStyle name="常规 14 2 2 2 2 11" xfId="12835"/>
    <cellStyle name="常规 14 2 2 2 2 12" xfId="17777"/>
    <cellStyle name="常规 14 2 2 2 2 13" xfId="2630"/>
    <cellStyle name="常规 14 2 2 2 2 2" xfId="3838"/>
    <cellStyle name="常规 14 2 2 2 2 3" xfId="6050"/>
    <cellStyle name="常规 14 2 2 2 2 4" xfId="7773"/>
    <cellStyle name="常规 14 2 2 2 2 5" xfId="9551"/>
    <cellStyle name="常规 14 2 2 2 2 6" xfId="6855"/>
    <cellStyle name="常规 14 2 2 2 2 7" xfId="7468"/>
    <cellStyle name="常规 14 2 2 2 2 8" xfId="13968"/>
    <cellStyle name="常规 14 2 2 2 2 9" xfId="11452"/>
    <cellStyle name="常规 14 2 2 3" xfId="1085"/>
    <cellStyle name="常规 14 2 2 3 2" xfId="1090"/>
    <cellStyle name="常规 14 2 2 3 2 10" xfId="11008"/>
    <cellStyle name="常规 14 2 2 3 2 11" xfId="12764"/>
    <cellStyle name="常规 14 2 2 3 2 12" xfId="17785"/>
    <cellStyle name="常规 14 2 2 3 2 13" xfId="2636"/>
    <cellStyle name="常规 14 2 2 3 2 2" xfId="3844"/>
    <cellStyle name="常规 14 2 2 3 2 3" xfId="4914"/>
    <cellStyle name="常规 14 2 2 3 2 4" xfId="7779"/>
    <cellStyle name="常规 14 2 2 3 2 5" xfId="7228"/>
    <cellStyle name="常规 14 2 2 3 2 6" xfId="9681"/>
    <cellStyle name="常规 14 2 2 3 2 7" xfId="6792"/>
    <cellStyle name="常规 14 2 2 3 2 8" xfId="7026"/>
    <cellStyle name="常规 14 2 2 3 2 9" xfId="10963"/>
    <cellStyle name="常规 14 2 2 3 3" xfId="17780"/>
    <cellStyle name="常规 14 2 2 3 4" xfId="2159"/>
    <cellStyle name="常规 14 2 2 4" xfId="2625"/>
    <cellStyle name="常规 14 2 2 4 10" xfId="15015"/>
    <cellStyle name="常规 14 2 2 4 11" xfId="15942"/>
    <cellStyle name="常规 14 2 2 4 2" xfId="3833"/>
    <cellStyle name="常规 14 2 2 4 3" xfId="5779"/>
    <cellStyle name="常规 14 2 2 4 4" xfId="7768"/>
    <cellStyle name="常规 14 2 2 4 5" xfId="9188"/>
    <cellStyle name="常规 14 2 2 4 6" xfId="10337"/>
    <cellStyle name="常规 14 2 2 4 7" xfId="11595"/>
    <cellStyle name="常规 14 2 2 4 8" xfId="10836"/>
    <cellStyle name="常规 14 2 2 4 9" xfId="14428"/>
    <cellStyle name="常规 14 2 2 5" xfId="17463"/>
    <cellStyle name="常规 14 2 3" xfId="320"/>
    <cellStyle name="常规 14 2 3 2" xfId="1091"/>
    <cellStyle name="常规 14 2 3 2 10" xfId="16436"/>
    <cellStyle name="常规 14 2 3 2 11" xfId="16979"/>
    <cellStyle name="常规 14 2 3 2 12" xfId="17786"/>
    <cellStyle name="常规 14 2 3 2 13" xfId="2637"/>
    <cellStyle name="常规 14 2 3 2 2" xfId="3845"/>
    <cellStyle name="常规 14 2 3 2 3" xfId="5602"/>
    <cellStyle name="常规 14 2 3 2 4" xfId="7780"/>
    <cellStyle name="常规 14 2 3 2 5" xfId="11188"/>
    <cellStyle name="常规 14 2 3 2 6" xfId="12417"/>
    <cellStyle name="常规 14 2 3 2 7" xfId="13589"/>
    <cellStyle name="常规 14 2 3 2 8" xfId="12744"/>
    <cellStyle name="常规 14 2 3 2 9" xfId="15636"/>
    <cellStyle name="常规 14 2 4" xfId="160"/>
    <cellStyle name="常规 14 2 4 2" xfId="651"/>
    <cellStyle name="常规 14 2 4 2 2" xfId="1092"/>
    <cellStyle name="常规 14 2 4 2 2 10" xfId="9751"/>
    <cellStyle name="常规 14 2 4 2 2 11" xfId="15165"/>
    <cellStyle name="常规 14 2 4 2 2 12" xfId="17787"/>
    <cellStyle name="常规 14 2 4 2 2 13" xfId="2639"/>
    <cellStyle name="常规 14 2 4 2 2 2" xfId="3847"/>
    <cellStyle name="常规 14 2 4 2 2 3" xfId="5933"/>
    <cellStyle name="常规 14 2 4 2 2 4" xfId="7782"/>
    <cellStyle name="常规 14 2 4 2 2 5" xfId="10011"/>
    <cellStyle name="常规 14 2 4 2 2 6" xfId="6569"/>
    <cellStyle name="常规 14 2 4 2 2 7" xfId="10533"/>
    <cellStyle name="常规 14 2 4 2 2 8" xfId="10458"/>
    <cellStyle name="常规 14 2 4 2 2 9" xfId="10939"/>
    <cellStyle name="常规 14 2 4 3" xfId="1088"/>
    <cellStyle name="常规 14 2 4 3 2" xfId="1095"/>
    <cellStyle name="常规 14 2 4 3 2 10" xfId="10716"/>
    <cellStyle name="常规 14 2 4 3 2 11" xfId="11446"/>
    <cellStyle name="常规 14 2 4 3 2 12" xfId="17790"/>
    <cellStyle name="常规 14 2 4 3 2 13" xfId="2644"/>
    <cellStyle name="常规 14 2 4 3 2 2" xfId="3852"/>
    <cellStyle name="常规 14 2 4 3 2 3" xfId="4915"/>
    <cellStyle name="常规 14 2 4 3 2 4" xfId="7787"/>
    <cellStyle name="常规 14 2 4 3 2 5" xfId="8826"/>
    <cellStyle name="常规 14 2 4 3 2 6" xfId="9354"/>
    <cellStyle name="常规 14 2 4 3 2 7" xfId="8849"/>
    <cellStyle name="常规 14 2 4 3 2 8" xfId="6475"/>
    <cellStyle name="常规 14 2 4 3 2 9" xfId="6859"/>
    <cellStyle name="常规 14 2 4 3 3" xfId="17783"/>
    <cellStyle name="常规 14 2 4 3 4" xfId="2160"/>
    <cellStyle name="常规 14 2 4 4" xfId="2638"/>
    <cellStyle name="常规 14 2 4 4 10" xfId="15962"/>
    <cellStyle name="常规 14 2 4 4 11" xfId="16701"/>
    <cellStyle name="常规 14 2 4 4 2" xfId="3846"/>
    <cellStyle name="常规 14 2 4 4 3" xfId="5442"/>
    <cellStyle name="常规 14 2 4 4 4" xfId="7781"/>
    <cellStyle name="常规 14 2 4 4 5" xfId="10362"/>
    <cellStyle name="常规 14 2 4 4 6" xfId="11619"/>
    <cellStyle name="常规 14 2 4 4 7" xfId="12830"/>
    <cellStyle name="常规 14 2 4 4 8" xfId="14447"/>
    <cellStyle name="常规 14 2 4 4 9" xfId="15037"/>
    <cellStyle name="常规 14 2 4 5" xfId="17307"/>
    <cellStyle name="常规 14 2 5" xfId="1097"/>
    <cellStyle name="常规 14 2 5 10" xfId="16134"/>
    <cellStyle name="常规 14 2 5 11" xfId="16803"/>
    <cellStyle name="常规 14 2 5 12" xfId="17792"/>
    <cellStyle name="常规 14 2 5 13" xfId="2624"/>
    <cellStyle name="常规 14 2 5 2" xfId="3832"/>
    <cellStyle name="常规 14 2 5 3" xfId="4917"/>
    <cellStyle name="常规 14 2 5 4" xfId="7767"/>
    <cellStyle name="常规 14 2 5 5" xfId="10650"/>
    <cellStyle name="常规 14 2 5 6" xfId="11904"/>
    <cellStyle name="常规 14 2 5 7" xfId="13106"/>
    <cellStyle name="常规 14 2 5 8" xfId="14558"/>
    <cellStyle name="常规 14 2 5 9" xfId="15250"/>
    <cellStyle name="常规 14 2 6" xfId="5315"/>
    <cellStyle name="常规 14 2 6 2" xfId="6210"/>
    <cellStyle name="常规 14 3" xfId="496"/>
    <cellStyle name="常规 14 3 2" xfId="767"/>
    <cellStyle name="常规 14 3 2 2" xfId="911"/>
    <cellStyle name="常规 14 3 2 2 10" xfId="15042"/>
    <cellStyle name="常规 14 3 2 2 11" xfId="15964"/>
    <cellStyle name="常规 14 3 2 2 12" xfId="17606"/>
    <cellStyle name="常规 14 3 2 2 13" xfId="2450"/>
    <cellStyle name="常规 14 3 2 2 2" xfId="3658"/>
    <cellStyle name="常规 14 3 2 2 3" xfId="6049"/>
    <cellStyle name="常规 14 3 2 2 4" xfId="7593"/>
    <cellStyle name="常规 14 3 2 2 5" xfId="7284"/>
    <cellStyle name="常规 14 3 2 2 6" xfId="10369"/>
    <cellStyle name="常规 14 3 2 2 7" xfId="11625"/>
    <cellStyle name="常规 14 3 2 2 8" xfId="11500"/>
    <cellStyle name="常规 14 3 2 2 9" xfId="14451"/>
    <cellStyle name="常规 14 3 3" xfId="1100"/>
    <cellStyle name="常规 14 3 3 2" xfId="1101"/>
    <cellStyle name="常规 14 3 3 2 10" xfId="14973"/>
    <cellStyle name="常规 14 3 3 2 11" xfId="15909"/>
    <cellStyle name="常规 14 3 3 2 12" xfId="17796"/>
    <cellStyle name="常规 14 3 3 2 13" xfId="2648"/>
    <cellStyle name="常规 14 3 3 2 2" xfId="3856"/>
    <cellStyle name="常规 14 3 3 2 3" xfId="4919"/>
    <cellStyle name="常规 14 3 3 2 4" xfId="7791"/>
    <cellStyle name="常规 14 3 3 2 5" xfId="6455"/>
    <cellStyle name="常规 14 3 3 2 6" xfId="10275"/>
    <cellStyle name="常规 14 3 3 2 7" xfId="11538"/>
    <cellStyle name="常规 14 3 3 2 8" xfId="11937"/>
    <cellStyle name="常规 14 3 3 2 9" xfId="11646"/>
    <cellStyle name="常规 14 3 3 3" xfId="17795"/>
    <cellStyle name="常规 14 3 3 4" xfId="2162"/>
    <cellStyle name="常规 14 3 4" xfId="2647"/>
    <cellStyle name="常规 14 3 4 10" xfId="10198"/>
    <cellStyle name="常规 14 3 4 11" xfId="14310"/>
    <cellStyle name="常规 14 3 4 2" xfId="3855"/>
    <cellStyle name="常规 14 3 4 3" xfId="5778"/>
    <cellStyle name="常规 14 3 4 4" xfId="7790"/>
    <cellStyle name="常规 14 3 4 5" xfId="8779"/>
    <cellStyle name="常规 14 3 4 6" xfId="6536"/>
    <cellStyle name="常规 14 3 4 7" xfId="9298"/>
    <cellStyle name="常规 14 3 4 8" xfId="11675"/>
    <cellStyle name="常规 14 3 4 9" xfId="7304"/>
    <cellStyle name="常规 14 3 5" xfId="17462"/>
    <cellStyle name="常规 14 4" xfId="319"/>
    <cellStyle name="常规 14 4 2" xfId="1102"/>
    <cellStyle name="常规 14 4 2 10" xfId="16132"/>
    <cellStyle name="常规 14 4 2 11" xfId="16801"/>
    <cellStyle name="常规 14 4 2 12" xfId="17797"/>
    <cellStyle name="常规 14 4 2 13" xfId="2650"/>
    <cellStyle name="常规 14 4 2 2" xfId="3858"/>
    <cellStyle name="常规 14 4 2 3" xfId="5601"/>
    <cellStyle name="常规 14 4 2 4" xfId="7793"/>
    <cellStyle name="常规 14 4 2 5" xfId="10648"/>
    <cellStyle name="常规 14 4 2 6" xfId="11902"/>
    <cellStyle name="常规 14 4 2 7" xfId="13104"/>
    <cellStyle name="常规 14 4 2 8" xfId="14556"/>
    <cellStyle name="常规 14 4 2 9" xfId="15248"/>
    <cellStyle name="常规 14 5" xfId="159"/>
    <cellStyle name="常规 14 5 2" xfId="650"/>
    <cellStyle name="常规 14 5 2 2" xfId="1019"/>
    <cellStyle name="常规 14 5 2 2 10" xfId="14617"/>
    <cellStyle name="常规 14 5 2 2 11" xfId="11453"/>
    <cellStyle name="常规 14 5 2 2 12" xfId="17714"/>
    <cellStyle name="常规 14 5 2 2 13" xfId="2563"/>
    <cellStyle name="常规 14 5 2 2 2" xfId="3771"/>
    <cellStyle name="常规 14 5 2 2 3" xfId="5932"/>
    <cellStyle name="常规 14 5 2 2 4" xfId="7706"/>
    <cellStyle name="常规 14 5 2 2 5" xfId="7244"/>
    <cellStyle name="常规 14 5 2 2 6" xfId="9685"/>
    <cellStyle name="常规 14 5 2 2 7" xfId="9125"/>
    <cellStyle name="常规 14 5 2 2 8" xfId="12687"/>
    <cellStyle name="常规 14 5 2 2 9" xfId="11461"/>
    <cellStyle name="常规 14 5 3" xfId="1106"/>
    <cellStyle name="常规 14 5 3 2" xfId="1109"/>
    <cellStyle name="常规 14 5 3 2 10" xfId="16225"/>
    <cellStyle name="常规 14 5 3 2 11" xfId="16851"/>
    <cellStyle name="常规 14 5 3 2 12" xfId="17804"/>
    <cellStyle name="常规 14 5 3 2 13" xfId="2653"/>
    <cellStyle name="常规 14 5 3 2 2" xfId="3861"/>
    <cellStyle name="常规 14 5 3 2 3" xfId="4922"/>
    <cellStyle name="常规 14 5 3 2 4" xfId="7796"/>
    <cellStyle name="常规 14 5 3 2 5" xfId="10813"/>
    <cellStyle name="常规 14 5 3 2 6" xfId="12056"/>
    <cellStyle name="常规 14 5 3 2 7" xfId="13247"/>
    <cellStyle name="常规 14 5 3 2 8" xfId="13142"/>
    <cellStyle name="常规 14 5 3 2 9" xfId="15369"/>
    <cellStyle name="常规 14 5 3 3" xfId="17801"/>
    <cellStyle name="常规 14 5 3 4" xfId="2164"/>
    <cellStyle name="常规 14 5 4" xfId="2651"/>
    <cellStyle name="常规 14 5 4 10" xfId="13330"/>
    <cellStyle name="常规 14 5 4 11" xfId="11676"/>
    <cellStyle name="常规 14 5 4 2" xfId="3859"/>
    <cellStyle name="常规 14 5 4 3" xfId="5441"/>
    <cellStyle name="常规 14 5 4 4" xfId="7794"/>
    <cellStyle name="常规 14 5 4 5" xfId="9182"/>
    <cellStyle name="常规 14 5 4 6" xfId="9317"/>
    <cellStyle name="常规 14 5 4 7" xfId="9278"/>
    <cellStyle name="常规 14 5 4 8" xfId="12115"/>
    <cellStyle name="常规 14 5 4 9" xfId="13068"/>
    <cellStyle name="常规 14 5 5" xfId="17306"/>
    <cellStyle name="常规 14 6" xfId="1110"/>
    <cellStyle name="常规 14 6 10" xfId="16290"/>
    <cellStyle name="常规 14 6 11" xfId="16890"/>
    <cellStyle name="常规 14 6 12" xfId="17805"/>
    <cellStyle name="常规 14 6 13" xfId="2620"/>
    <cellStyle name="常规 14 6 2" xfId="3828"/>
    <cellStyle name="常规 14 6 3" xfId="4923"/>
    <cellStyle name="常规 14 6 4" xfId="7763"/>
    <cellStyle name="常规 14 6 5" xfId="10922"/>
    <cellStyle name="常规 14 6 6" xfId="12166"/>
    <cellStyle name="常规 14 6 7" xfId="13350"/>
    <cellStyle name="常规 14 6 8" xfId="6479"/>
    <cellStyle name="常规 14 6 9" xfId="15455"/>
    <cellStyle name="常规 14 7" xfId="5314"/>
    <cellStyle name="常规 14 7 2" xfId="6209"/>
    <cellStyle name="常规 15" xfId="34"/>
    <cellStyle name="常规 15 2" xfId="8"/>
    <cellStyle name="常规 15 2 2" xfId="472"/>
    <cellStyle name="常规 15 2 2 2" xfId="743"/>
    <cellStyle name="常规 15 2 2 2 2" xfId="1112"/>
    <cellStyle name="常规 15 2 2 2 2 10" xfId="16047"/>
    <cellStyle name="常规 15 2 2 2 2 11" xfId="16749"/>
    <cellStyle name="常规 15 2 2 2 2 12" xfId="17807"/>
    <cellStyle name="常规 15 2 2 2 2 13" xfId="2662"/>
    <cellStyle name="常规 15 2 2 2 2 2" xfId="3870"/>
    <cellStyle name="常规 15 2 2 2 2 3" xfId="6025"/>
    <cellStyle name="常规 15 2 2 2 2 4" xfId="7805"/>
    <cellStyle name="常规 15 2 2 2 2 5" xfId="10501"/>
    <cellStyle name="常规 15 2 2 2 2 6" xfId="11758"/>
    <cellStyle name="常规 15 2 2 2 2 7" xfId="12962"/>
    <cellStyle name="常规 15 2 2 2 2 8" xfId="14352"/>
    <cellStyle name="常规 15 2 2 2 2 9" xfId="15144"/>
    <cellStyle name="常规 15 2 2 3" xfId="1116"/>
    <cellStyle name="常规 15 2 2 3 2" xfId="928"/>
    <cellStyle name="常规 15 2 2 3 2 10" xfId="15853"/>
    <cellStyle name="常规 15 2 2 3 2 11" xfId="16649"/>
    <cellStyle name="常规 15 2 2 3 2 12" xfId="17623"/>
    <cellStyle name="常规 15 2 2 3 2 13" xfId="2664"/>
    <cellStyle name="常规 15 2 2 3 2 2" xfId="3872"/>
    <cellStyle name="常规 15 2 2 3 2 3" xfId="4855"/>
    <cellStyle name="常规 15 2 2 3 2 4" xfId="7807"/>
    <cellStyle name="常规 15 2 2 3 2 5" xfId="10166"/>
    <cellStyle name="常规 15 2 2 3 2 6" xfId="11427"/>
    <cellStyle name="常规 15 2 2 3 2 7" xfId="12649"/>
    <cellStyle name="常规 15 2 2 3 2 8" xfId="13820"/>
    <cellStyle name="常规 15 2 2 3 2 9" xfId="14899"/>
    <cellStyle name="常规 15 2 2 3 3" xfId="17811"/>
    <cellStyle name="常规 15 2 2 3 4" xfId="2166"/>
    <cellStyle name="常规 15 2 2 4" xfId="2660"/>
    <cellStyle name="常规 15 2 2 4 10" xfId="9617"/>
    <cellStyle name="常规 15 2 2 4 11" xfId="14952"/>
    <cellStyle name="常规 15 2 2 4 2" xfId="3868"/>
    <cellStyle name="常规 15 2 2 4 3" xfId="5754"/>
    <cellStyle name="常规 15 2 2 4 4" xfId="7803"/>
    <cellStyle name="常规 15 2 2 4 5" xfId="6841"/>
    <cellStyle name="常规 15 2 2 4 6" xfId="6760"/>
    <cellStyle name="常规 15 2 2 4 7" xfId="10244"/>
    <cellStyle name="常规 15 2 2 4 8" xfId="11780"/>
    <cellStyle name="常规 15 2 2 4 9" xfId="11796"/>
    <cellStyle name="常规 15 2 2 5" xfId="17438"/>
    <cellStyle name="常规 15 2 3" xfId="292"/>
    <cellStyle name="常规 15 2 3 2" xfId="1118"/>
    <cellStyle name="常规 15 2 3 2 10" xfId="14927"/>
    <cellStyle name="常规 15 2 3 2 11" xfId="15875"/>
    <cellStyle name="常规 15 2 3 2 12" xfId="17813"/>
    <cellStyle name="常规 15 2 3 2 13" xfId="2666"/>
    <cellStyle name="常规 15 2 3 2 2" xfId="3874"/>
    <cellStyle name="常规 15 2 3 2 3" xfId="5574"/>
    <cellStyle name="常规 15 2 3 2 4" xfId="7809"/>
    <cellStyle name="常规 15 2 3 2 5" xfId="7227"/>
    <cellStyle name="常规 15 2 3 2 6" xfId="10209"/>
    <cellStyle name="常规 15 2 3 2 7" xfId="11473"/>
    <cellStyle name="常规 15 2 3 2 8" xfId="13597"/>
    <cellStyle name="常规 15 2 3 2 9" xfId="8923"/>
    <cellStyle name="常规 15 2 4" xfId="135"/>
    <cellStyle name="常规 15 2 4 2" xfId="627"/>
    <cellStyle name="常规 15 2 4 2 2" xfId="925"/>
    <cellStyle name="常规 15 2 4 2 2 10" xfId="15258"/>
    <cellStyle name="常规 15 2 4 2 2 11" xfId="16141"/>
    <cellStyle name="常规 15 2 4 2 2 12" xfId="17620"/>
    <cellStyle name="常规 15 2 4 2 2 13" xfId="2468"/>
    <cellStyle name="常规 15 2 4 2 2 2" xfId="3676"/>
    <cellStyle name="常规 15 2 4 2 2 3" xfId="5909"/>
    <cellStyle name="常规 15 2 4 2 2 4" xfId="7611"/>
    <cellStyle name="常规 15 2 4 2 2 5" xfId="7279"/>
    <cellStyle name="常规 15 2 4 2 2 6" xfId="10671"/>
    <cellStyle name="常规 15 2 4 2 2 7" xfId="11920"/>
    <cellStyle name="常规 15 2 4 2 2 8" xfId="14216"/>
    <cellStyle name="常规 15 2 4 2 2 9" xfId="14096"/>
    <cellStyle name="常规 15 2 4 3" xfId="1121"/>
    <cellStyle name="常规 15 2 4 3 2" xfId="919"/>
    <cellStyle name="常规 15 2 4 3 2 10" xfId="15425"/>
    <cellStyle name="常规 15 2 4 3 2 11" xfId="16263"/>
    <cellStyle name="常规 15 2 4 3 2 12" xfId="17614"/>
    <cellStyle name="常规 15 2 4 3 2 13" xfId="2671"/>
    <cellStyle name="常规 15 2 4 3 2 2" xfId="3879"/>
    <cellStyle name="常规 15 2 4 3 2 3" xfId="4851"/>
    <cellStyle name="常规 15 2 4 3 2 4" xfId="7814"/>
    <cellStyle name="常规 15 2 4 3 2 5" xfId="9545"/>
    <cellStyle name="常规 15 2 4 3 2 6" xfId="10889"/>
    <cellStyle name="常规 15 2 4 3 2 7" xfId="12133"/>
    <cellStyle name="常规 15 2 4 3 2 8" xfId="13121"/>
    <cellStyle name="常规 15 2 4 3 2 9" xfId="11824"/>
    <cellStyle name="常规 15 2 4 3 3" xfId="17816"/>
    <cellStyle name="常规 15 2 4 3 4" xfId="2168"/>
    <cellStyle name="常规 15 2 4 4" xfId="2669"/>
    <cellStyle name="常规 15 2 4 4 10" xfId="15044"/>
    <cellStyle name="常规 15 2 4 4 11" xfId="15966"/>
    <cellStyle name="常规 15 2 4 4 2" xfId="3877"/>
    <cellStyle name="常规 15 2 4 4 3" xfId="5417"/>
    <cellStyle name="常规 15 2 4 4 4" xfId="7812"/>
    <cellStyle name="常规 15 2 4 4 5" xfId="7226"/>
    <cellStyle name="常规 15 2 4 4 6" xfId="10371"/>
    <cellStyle name="常规 15 2 4 4 7" xfId="11627"/>
    <cellStyle name="常规 15 2 4 4 8" xfId="13608"/>
    <cellStyle name="常规 15 2 4 4 9" xfId="14453"/>
    <cellStyle name="常规 15 2 4 5" xfId="17282"/>
    <cellStyle name="常规 15 2 5" xfId="1124"/>
    <cellStyle name="常规 15 2 5 10" xfId="16364"/>
    <cellStyle name="常规 15 2 5 11" xfId="16934"/>
    <cellStyle name="常规 15 2 5 12" xfId="17819"/>
    <cellStyle name="常规 15 2 5 13" xfId="2658"/>
    <cellStyle name="常规 15 2 5 2" xfId="3866"/>
    <cellStyle name="常规 15 2 5 3" xfId="4927"/>
    <cellStyle name="常规 15 2 5 4" xfId="7801"/>
    <cellStyle name="常规 15 2 5 5" xfId="11063"/>
    <cellStyle name="常规 15 2 5 6" xfId="12297"/>
    <cellStyle name="常规 15 2 5 7" xfId="13472"/>
    <cellStyle name="常规 15 2 5 8" xfId="12689"/>
    <cellStyle name="常规 15 2 5 9" xfId="15545"/>
    <cellStyle name="常规 15 2 6" xfId="5291"/>
    <cellStyle name="常规 15 2 6 2" xfId="6186"/>
    <cellStyle name="常规 15 3" xfId="499"/>
    <cellStyle name="常规 15 3 2" xfId="770"/>
    <cellStyle name="常规 15 3 2 2" xfId="1127"/>
    <cellStyle name="常规 15 3 2 2 10" xfId="15261"/>
    <cellStyle name="常规 15 3 2 2 11" xfId="16144"/>
    <cellStyle name="常规 15 3 2 2 12" xfId="17822"/>
    <cellStyle name="常规 15 3 2 2 13" xfId="2679"/>
    <cellStyle name="常规 15 3 2 2 2" xfId="3887"/>
    <cellStyle name="常规 15 3 2 2 3" xfId="6052"/>
    <cellStyle name="常规 15 3 2 2 4" xfId="7822"/>
    <cellStyle name="常规 15 3 2 2 5" xfId="7222"/>
    <cellStyle name="常规 15 3 2 2 6" xfId="10674"/>
    <cellStyle name="常规 15 3 2 2 7" xfId="11923"/>
    <cellStyle name="常规 15 3 2 2 8" xfId="13377"/>
    <cellStyle name="常规 15 3 2 2 9" xfId="12800"/>
    <cellStyle name="常规 15 3 3" xfId="1131"/>
    <cellStyle name="常规 15 3 3 2" xfId="1134"/>
    <cellStyle name="常规 15 3 3 2 10" xfId="11990"/>
    <cellStyle name="常规 15 3 3 2 11" xfId="12969"/>
    <cellStyle name="常规 15 3 3 2 12" xfId="17829"/>
    <cellStyle name="常规 15 3 3 2 13" xfId="2683"/>
    <cellStyle name="常规 15 3 3 2 2" xfId="3891"/>
    <cellStyle name="常规 15 3 3 2 3" xfId="4931"/>
    <cellStyle name="常规 15 3 3 2 4" xfId="7826"/>
    <cellStyle name="常规 15 3 3 2 5" xfId="10054"/>
    <cellStyle name="常规 15 3 3 2 6" xfId="8876"/>
    <cellStyle name="常规 15 3 3 2 7" xfId="6557"/>
    <cellStyle name="常规 15 3 3 2 8" xfId="13199"/>
    <cellStyle name="常规 15 3 3 2 9" xfId="12179"/>
    <cellStyle name="常规 15 3 3 3" xfId="17826"/>
    <cellStyle name="常规 15 3 3 4" xfId="2172"/>
    <cellStyle name="常规 15 3 4" xfId="2674"/>
    <cellStyle name="常规 15 3 4 10" xfId="15642"/>
    <cellStyle name="常规 15 3 4 11" xfId="16440"/>
    <cellStyle name="常规 15 3 4 2" xfId="3882"/>
    <cellStyle name="常规 15 3 4 3" xfId="5781"/>
    <cellStyle name="常规 15 3 4 4" xfId="7817"/>
    <cellStyle name="常规 15 3 4 5" xfId="7225"/>
    <cellStyle name="常规 15 3 4 6" xfId="11197"/>
    <cellStyle name="常规 15 3 4 7" xfId="12424"/>
    <cellStyle name="常规 15 3 4 8" xfId="13967"/>
    <cellStyle name="常规 15 3 4 9" xfId="10781"/>
    <cellStyle name="常规 15 3 5" xfId="17465"/>
    <cellStyle name="常规 15 4" xfId="322"/>
    <cellStyle name="常规 15 4 2" xfId="1137"/>
    <cellStyle name="常规 15 4 2 10" xfId="16043"/>
    <cellStyle name="常规 15 4 2 11" xfId="16745"/>
    <cellStyle name="常规 15 4 2 12" xfId="17832"/>
    <cellStyle name="常规 15 4 2 13" xfId="2685"/>
    <cellStyle name="常规 15 4 2 2" xfId="3893"/>
    <cellStyle name="常规 15 4 2 3" xfId="5604"/>
    <cellStyle name="常规 15 4 2 4" xfId="7828"/>
    <cellStyle name="常规 15 4 2 5" xfId="10497"/>
    <cellStyle name="常规 15 4 2 6" xfId="11754"/>
    <cellStyle name="常规 15 4 2 7" xfId="12958"/>
    <cellStyle name="常规 15 4 2 8" xfId="10748"/>
    <cellStyle name="常规 15 4 2 9" xfId="15140"/>
    <cellStyle name="常规 15 5" xfId="162"/>
    <cellStyle name="常规 15 5 2" xfId="653"/>
    <cellStyle name="常规 15 5 2 2" xfId="1140"/>
    <cellStyle name="常规 15 5 2 2 10" xfId="16288"/>
    <cellStyle name="常规 15 5 2 2 11" xfId="16888"/>
    <cellStyle name="常规 15 5 2 2 12" xfId="17835"/>
    <cellStyle name="常规 15 5 2 2 13" xfId="2690"/>
    <cellStyle name="常规 15 5 2 2 2" xfId="3898"/>
    <cellStyle name="常规 15 5 2 2 3" xfId="5935"/>
    <cellStyle name="常规 15 5 2 2 4" xfId="7833"/>
    <cellStyle name="常规 15 5 2 2 5" xfId="10920"/>
    <cellStyle name="常规 15 5 2 2 6" xfId="12164"/>
    <cellStyle name="常规 15 5 2 2 7" xfId="13348"/>
    <cellStyle name="常规 15 5 2 2 8" xfId="12926"/>
    <cellStyle name="常规 15 5 2 2 9" xfId="15453"/>
    <cellStyle name="常规 15 5 3" xfId="1142"/>
    <cellStyle name="常规 15 5 3 2" xfId="1147"/>
    <cellStyle name="常规 15 5 3 2 10" xfId="10470"/>
    <cellStyle name="常规 15 5 3 2 11" xfId="9109"/>
    <cellStyle name="常规 15 5 3 2 12" xfId="17842"/>
    <cellStyle name="常规 15 5 3 2 13" xfId="2695"/>
    <cellStyle name="常规 15 5 3 2 2" xfId="3903"/>
    <cellStyle name="常规 15 5 3 2 3" xfId="4936"/>
    <cellStyle name="常规 15 5 3 2 4" xfId="7838"/>
    <cellStyle name="常规 15 5 3 2 5" xfId="9172"/>
    <cellStyle name="常规 15 5 3 2 6" xfId="9320"/>
    <cellStyle name="常规 15 5 3 2 7" xfId="9113"/>
    <cellStyle name="常规 15 5 3 2 8" xfId="12393"/>
    <cellStyle name="常规 15 5 3 2 9" xfId="9970"/>
    <cellStyle name="常规 15 5 3 3" xfId="17837"/>
    <cellStyle name="常规 15 5 3 4" xfId="2174"/>
    <cellStyle name="常规 15 5 4" xfId="2687"/>
    <cellStyle name="常规 15 5 4 10" xfId="15473"/>
    <cellStyle name="常规 15 5 4 11" xfId="16304"/>
    <cellStyle name="常规 15 5 4 2" xfId="3895"/>
    <cellStyle name="常规 15 5 4 3" xfId="5444"/>
    <cellStyle name="常规 15 5 4 4" xfId="7830"/>
    <cellStyle name="常规 15 5 4 5" xfId="9959"/>
    <cellStyle name="常规 15 5 4 6" xfId="10954"/>
    <cellStyle name="常规 15 5 4 7" xfId="12198"/>
    <cellStyle name="常规 15 5 4 8" xfId="10779"/>
    <cellStyle name="常规 15 5 4 9" xfId="13531"/>
    <cellStyle name="常规 15 5 5" xfId="17309"/>
    <cellStyle name="常规 15 6" xfId="1149"/>
    <cellStyle name="常规 15 6 10" xfId="9902"/>
    <cellStyle name="常规 15 6 11" xfId="15274"/>
    <cellStyle name="常规 15 6 12" xfId="17844"/>
    <cellStyle name="常规 15 6 13" xfId="2656"/>
    <cellStyle name="常规 15 6 2" xfId="3864"/>
    <cellStyle name="常规 15 6 3" xfId="4938"/>
    <cellStyle name="常规 15 6 4" xfId="7799"/>
    <cellStyle name="常规 15 6 5" xfId="9180"/>
    <cellStyle name="常规 15 6 6" xfId="6989"/>
    <cellStyle name="常规 15 6 7" xfId="10688"/>
    <cellStyle name="常规 15 6 8" xfId="13821"/>
    <cellStyle name="常规 15 6 9" xfId="13945"/>
    <cellStyle name="常规 15 7" xfId="5317"/>
    <cellStyle name="常规 15 7 2" xfId="6212"/>
    <cellStyle name="常规 16" xfId="18"/>
    <cellStyle name="常规 16 2" xfId="25"/>
    <cellStyle name="常规 16 2 2" xfId="490"/>
    <cellStyle name="常规 16 2 2 2" xfId="761"/>
    <cellStyle name="常规 16 2 2 2 2" xfId="960"/>
    <cellStyle name="常规 16 2 2 2 2 10" xfId="10872"/>
    <cellStyle name="常规 16 2 2 2 2 11" xfId="14257"/>
    <cellStyle name="常规 16 2 2 2 2 12" xfId="17655"/>
    <cellStyle name="常规 16 2 2 2 2 13" xfId="2506"/>
    <cellStyle name="常规 16 2 2 2 2 2" xfId="3714"/>
    <cellStyle name="常规 16 2 2 2 2 3" xfId="6043"/>
    <cellStyle name="常规 16 2 2 2 2 4" xfId="7649"/>
    <cellStyle name="常规 16 2 2 2 2 5" xfId="9586"/>
    <cellStyle name="常规 16 2 2 2 2 6" xfId="6838"/>
    <cellStyle name="常规 16 2 2 2 2 7" xfId="6763"/>
    <cellStyle name="常规 16 2 2 2 2 8" xfId="14219"/>
    <cellStyle name="常规 16 2 2 2 2 9" xfId="12019"/>
    <cellStyle name="常规 16 2 2 3" xfId="966"/>
    <cellStyle name="常规 16 2 2 3 2" xfId="1153"/>
    <cellStyle name="常规 16 2 2 3 2 10" xfId="15861"/>
    <cellStyle name="常规 16 2 2 3 2 11" xfId="16657"/>
    <cellStyle name="常规 16 2 2 3 2 12" xfId="17848"/>
    <cellStyle name="常规 16 2 2 3 2 13" xfId="2511"/>
    <cellStyle name="常规 16 2 2 3 2 2" xfId="3719"/>
    <cellStyle name="常规 16 2 2 3 2 3" xfId="4941"/>
    <cellStyle name="常规 16 2 2 3 2 4" xfId="7654"/>
    <cellStyle name="常规 16 2 2 3 2 5" xfId="10175"/>
    <cellStyle name="常规 16 2 2 3 2 6" xfId="11436"/>
    <cellStyle name="常规 16 2 2 3 2 7" xfId="12658"/>
    <cellStyle name="常规 16 2 2 3 2 8" xfId="13829"/>
    <cellStyle name="常规 16 2 2 3 2 9" xfId="14908"/>
    <cellStyle name="常规 16 2 2 3 3" xfId="17661"/>
    <cellStyle name="常规 16 2 2 3 4" xfId="2131"/>
    <cellStyle name="常规 16 2 2 4" xfId="2498"/>
    <cellStyle name="常规 16 2 2 4 10" xfId="15862"/>
    <cellStyle name="常规 16 2 2 4 11" xfId="16658"/>
    <cellStyle name="常规 16 2 2 4 2" xfId="3706"/>
    <cellStyle name="常规 16 2 2 4 3" xfId="5772"/>
    <cellStyle name="常规 16 2 2 4 4" xfId="7641"/>
    <cellStyle name="常规 16 2 2 4 5" xfId="10176"/>
    <cellStyle name="常规 16 2 2 4 6" xfId="11437"/>
    <cellStyle name="常规 16 2 2 4 7" xfId="12659"/>
    <cellStyle name="常规 16 2 2 4 8" xfId="9794"/>
    <cellStyle name="常规 16 2 2 4 9" xfId="14909"/>
    <cellStyle name="常规 16 2 2 5" xfId="17456"/>
    <cellStyle name="常规 16 2 3" xfId="313"/>
    <cellStyle name="常规 16 2 3 2" xfId="901"/>
    <cellStyle name="常规 16 2 3 2 10" xfId="15868"/>
    <cellStyle name="常规 16 2 3 2 11" xfId="16664"/>
    <cellStyle name="常规 16 2 3 2 12" xfId="17596"/>
    <cellStyle name="常规 16 2 3 2 13" xfId="2433"/>
    <cellStyle name="常规 16 2 3 2 2" xfId="3641"/>
    <cellStyle name="常规 16 2 3 2 3" xfId="5595"/>
    <cellStyle name="常规 16 2 3 2 4" xfId="7576"/>
    <cellStyle name="常规 16 2 3 2 5" xfId="10182"/>
    <cellStyle name="常规 16 2 3 2 6" xfId="11443"/>
    <cellStyle name="常规 16 2 3 2 7" xfId="12665"/>
    <cellStyle name="常规 16 2 3 2 8" xfId="13836"/>
    <cellStyle name="常规 16 2 3 2 9" xfId="14915"/>
    <cellStyle name="常规 16 2 4" xfId="153"/>
    <cellStyle name="常规 16 2 4 2" xfId="644"/>
    <cellStyle name="常规 16 2 4 2 2" xfId="1156"/>
    <cellStyle name="常规 16 2 4 2 2 10" xfId="15092"/>
    <cellStyle name="常规 16 2 4 2 2 11" xfId="16002"/>
    <cellStyle name="常规 16 2 4 2 2 12" xfId="17851"/>
    <cellStyle name="常规 16 2 4 2 2 13" xfId="2700"/>
    <cellStyle name="常规 16 2 4 2 2 2" xfId="3908"/>
    <cellStyle name="常规 16 2 4 2 2 3" xfId="5926"/>
    <cellStyle name="常规 16 2 4 2 2 4" xfId="7843"/>
    <cellStyle name="常规 16 2 4 2 2 5" xfId="9540"/>
    <cellStyle name="常规 16 2 4 2 2 6" xfId="10441"/>
    <cellStyle name="常规 16 2 4 2 2 7" xfId="11696"/>
    <cellStyle name="常规 16 2 4 2 2 8" xfId="13818"/>
    <cellStyle name="常规 16 2 4 2 2 9" xfId="11831"/>
    <cellStyle name="常规 16 2 4 3" xfId="1158"/>
    <cellStyle name="常规 16 2 4 3 2" xfId="1161"/>
    <cellStyle name="常规 16 2 4 3 2 10" xfId="16361"/>
    <cellStyle name="常规 16 2 4 3 2 11" xfId="16931"/>
    <cellStyle name="常规 16 2 4 3 2 12" xfId="17856"/>
    <cellStyle name="常规 16 2 4 3 2 13" xfId="2702"/>
    <cellStyle name="常规 16 2 4 3 2 2" xfId="3910"/>
    <cellStyle name="常规 16 2 4 3 2 3" xfId="4943"/>
    <cellStyle name="常规 16 2 4 3 2 4" xfId="7845"/>
    <cellStyle name="常规 16 2 4 3 2 5" xfId="11060"/>
    <cellStyle name="常规 16 2 4 3 2 6" xfId="12294"/>
    <cellStyle name="常规 16 2 4 3 2 7" xfId="13469"/>
    <cellStyle name="常规 16 2 4 3 2 8" xfId="10386"/>
    <cellStyle name="常规 16 2 4 3 2 9" xfId="15542"/>
    <cellStyle name="常规 16 2 4 3 3" xfId="17853"/>
    <cellStyle name="常规 16 2 4 3 4" xfId="2176"/>
    <cellStyle name="常规 16 2 4 4" xfId="2517"/>
    <cellStyle name="常规 16 2 4 4 10" xfId="16231"/>
    <cellStyle name="常规 16 2 4 4 11" xfId="16857"/>
    <cellStyle name="常规 16 2 4 4 2" xfId="3725"/>
    <cellStyle name="常规 16 2 4 4 3" xfId="5435"/>
    <cellStyle name="常规 16 2 4 4 4" xfId="7660"/>
    <cellStyle name="常规 16 2 4 4 5" xfId="10819"/>
    <cellStyle name="常规 16 2 4 4 6" xfId="12062"/>
    <cellStyle name="常规 16 2 4 4 7" xfId="13253"/>
    <cellStyle name="常规 16 2 4 4 8" xfId="7483"/>
    <cellStyle name="常规 16 2 4 4 9" xfId="15375"/>
    <cellStyle name="常规 16 2 4 5" xfId="17300"/>
    <cellStyle name="常规 16 2 5" xfId="975"/>
    <cellStyle name="常规 16 2 5 10" xfId="7562"/>
    <cellStyle name="常规 16 2 5 11" xfId="10524"/>
    <cellStyle name="常规 16 2 5 12" xfId="17670"/>
    <cellStyle name="常规 16 2 5 13" xfId="2494"/>
    <cellStyle name="常规 16 2 5 2" xfId="3702"/>
    <cellStyle name="常规 16 2 5 3" xfId="4871"/>
    <cellStyle name="常规 16 2 5 4" xfId="7637"/>
    <cellStyle name="常规 16 2 5 5" xfId="9590"/>
    <cellStyle name="常规 16 2 5 6" xfId="9154"/>
    <cellStyle name="常规 16 2 5 7" xfId="9324"/>
    <cellStyle name="常规 16 2 5 8" xfId="12790"/>
    <cellStyle name="常规 16 2 5 9" xfId="6833"/>
    <cellStyle name="常规 16 2 6" xfId="5308"/>
    <cellStyle name="常规 16 2 6 2" xfId="6203"/>
    <cellStyle name="常规 16 3" xfId="482"/>
    <cellStyle name="常规 16 3 2" xfId="753"/>
    <cellStyle name="常规 16 3 2 2" xfId="986"/>
    <cellStyle name="常规 16 3 2 2 10" xfId="16050"/>
    <cellStyle name="常规 16 3 2 2 11" xfId="16752"/>
    <cellStyle name="常规 16 3 2 2 12" xfId="17681"/>
    <cellStyle name="常规 16 3 2 2 13" xfId="2527"/>
    <cellStyle name="常规 16 3 2 2 2" xfId="3735"/>
    <cellStyle name="常规 16 3 2 2 3" xfId="6035"/>
    <cellStyle name="常规 16 3 2 2 4" xfId="7670"/>
    <cellStyle name="常规 16 3 2 2 5" xfId="10504"/>
    <cellStyle name="常规 16 3 2 2 6" xfId="11761"/>
    <cellStyle name="常规 16 3 2 2 7" xfId="12965"/>
    <cellStyle name="常规 16 3 2 2 8" xfId="14355"/>
    <cellStyle name="常规 16 3 2 2 9" xfId="15147"/>
    <cellStyle name="常规 16 3 3" xfId="1001"/>
    <cellStyle name="常规 16 3 3 2" xfId="1003"/>
    <cellStyle name="常规 16 3 3 2 10" xfId="16368"/>
    <cellStyle name="常规 16 3 3 2 11" xfId="16938"/>
    <cellStyle name="常规 16 3 3 2 12" xfId="17698"/>
    <cellStyle name="常规 16 3 3 2 13" xfId="2540"/>
    <cellStyle name="常规 16 3 3 2 2" xfId="3748"/>
    <cellStyle name="常规 16 3 3 2 3" xfId="4883"/>
    <cellStyle name="常规 16 3 3 2 4" xfId="7683"/>
    <cellStyle name="常规 16 3 3 2 5" xfId="11067"/>
    <cellStyle name="常规 16 3 3 2 6" xfId="12301"/>
    <cellStyle name="常规 16 3 3 2 7" xfId="13476"/>
    <cellStyle name="常规 16 3 3 2 8" xfId="10199"/>
    <cellStyle name="常规 16 3 3 2 9" xfId="15549"/>
    <cellStyle name="常规 16 3 3 3" xfId="17696"/>
    <cellStyle name="常规 16 3 3 4" xfId="2139"/>
    <cellStyle name="常规 16 3 4" xfId="2523"/>
    <cellStyle name="常规 16 3 4 10" xfId="13166"/>
    <cellStyle name="常规 16 3 4 11" xfId="14903"/>
    <cellStyle name="常规 16 3 4 2" xfId="3731"/>
    <cellStyle name="常规 16 3 4 3" xfId="5764"/>
    <cellStyle name="常规 16 3 4 4" xfId="7666"/>
    <cellStyle name="常规 16 3 4 5" xfId="9581"/>
    <cellStyle name="常规 16 3 4 6" xfId="6844"/>
    <cellStyle name="常规 16 3 4 7" xfId="10170"/>
    <cellStyle name="常规 16 3 4 8" xfId="6571"/>
    <cellStyle name="常规 16 3 4 9" xfId="7493"/>
    <cellStyle name="常规 16 3 5" xfId="17448"/>
    <cellStyle name="常规 16 4" xfId="303"/>
    <cellStyle name="常规 16 4 2" xfId="1013"/>
    <cellStyle name="常规 16 4 2 10" xfId="15260"/>
    <cellStyle name="常规 16 4 2 11" xfId="16143"/>
    <cellStyle name="常规 16 4 2 12" xfId="17708"/>
    <cellStyle name="常规 16 4 2 13" xfId="2556"/>
    <cellStyle name="常规 16 4 2 2" xfId="3764"/>
    <cellStyle name="常规 16 4 2 3" xfId="5585"/>
    <cellStyle name="常规 16 4 2 4" xfId="7699"/>
    <cellStyle name="常规 16 4 2 5" xfId="7250"/>
    <cellStyle name="常规 16 4 2 6" xfId="10673"/>
    <cellStyle name="常规 16 4 2 7" xfId="11922"/>
    <cellStyle name="常规 16 4 2 8" xfId="14075"/>
    <cellStyle name="常规 16 4 2 9" xfId="14097"/>
    <cellStyle name="常规 16 5" xfId="145"/>
    <cellStyle name="常规 16 5 2" xfId="637"/>
    <cellStyle name="常规 16 5 2 2" xfId="1039"/>
    <cellStyle name="常规 16 5 2 2 10" xfId="15915"/>
    <cellStyle name="常规 16 5 2 2 11" xfId="16670"/>
    <cellStyle name="常规 16 5 2 2 12" xfId="17734"/>
    <cellStyle name="常规 16 5 2 2 13" xfId="2586"/>
    <cellStyle name="常规 16 5 2 2 2" xfId="3794"/>
    <cellStyle name="常规 16 5 2 2 3" xfId="5919"/>
    <cellStyle name="常规 16 5 2 2 4" xfId="7729"/>
    <cellStyle name="常规 16 5 2 2 5" xfId="10292"/>
    <cellStyle name="常规 16 5 2 2 6" xfId="11553"/>
    <cellStyle name="常规 16 5 2 2 7" xfId="12765"/>
    <cellStyle name="常规 16 5 2 2 8" xfId="14391"/>
    <cellStyle name="常规 16 5 2 2 9" xfId="14982"/>
    <cellStyle name="常规 16 5 3" xfId="1052"/>
    <cellStyle name="常规 16 5 3 2" xfId="1055"/>
    <cellStyle name="常规 16 5 3 2 10" xfId="15499"/>
    <cellStyle name="常规 16 5 3 2 11" xfId="16323"/>
    <cellStyle name="常规 16 5 3 2 12" xfId="17750"/>
    <cellStyle name="常规 16 5 3 2 13" xfId="2604"/>
    <cellStyle name="常规 16 5 3 2 2" xfId="3812"/>
    <cellStyle name="常规 16 5 3 2 3" xfId="4900"/>
    <cellStyle name="常规 16 5 3 2 4" xfId="7747"/>
    <cellStyle name="常规 16 5 3 2 5" xfId="9557"/>
    <cellStyle name="常规 16 5 3 2 6" xfId="11000"/>
    <cellStyle name="常规 16 5 3 2 7" xfId="12237"/>
    <cellStyle name="常规 16 5 3 2 8" xfId="13969"/>
    <cellStyle name="常规 16 5 3 2 9" xfId="9052"/>
    <cellStyle name="常规 16 5 3 3" xfId="17747"/>
    <cellStyle name="常规 16 5 3 4" xfId="2150"/>
    <cellStyle name="常规 16 5 4" xfId="2581"/>
    <cellStyle name="常规 16 5 4 10" xfId="16355"/>
    <cellStyle name="常规 16 5 4 11" xfId="16925"/>
    <cellStyle name="常规 16 5 4 2" xfId="3789"/>
    <cellStyle name="常规 16 5 4 3" xfId="5427"/>
    <cellStyle name="常规 16 5 4 4" xfId="7724"/>
    <cellStyle name="常规 16 5 4 5" xfId="11054"/>
    <cellStyle name="常规 16 5 4 6" xfId="12288"/>
    <cellStyle name="常规 16 5 4 7" xfId="13463"/>
    <cellStyle name="常规 16 5 4 8" xfId="14003"/>
    <cellStyle name="常规 16 5 4 9" xfId="15536"/>
    <cellStyle name="常规 16 5 5" xfId="17292"/>
    <cellStyle name="常规 16 6" xfId="1072"/>
    <cellStyle name="常规 16 6 10" xfId="15109"/>
    <cellStyle name="常规 16 6 11" xfId="16017"/>
    <cellStyle name="常规 16 6 12" xfId="17767"/>
    <cellStyle name="常规 16 6 13" xfId="2698"/>
    <cellStyle name="常规 16 6 2" xfId="3906"/>
    <cellStyle name="常规 16 6 3" xfId="4907"/>
    <cellStyle name="常规 16 6 4" xfId="7841"/>
    <cellStyle name="常规 16 6 5" xfId="9169"/>
    <cellStyle name="常规 16 6 6" xfId="10463"/>
    <cellStyle name="常规 16 6 7" xfId="11721"/>
    <cellStyle name="常规 16 6 8" xfId="14083"/>
    <cellStyle name="常规 16 6 9" xfId="14315"/>
    <cellStyle name="常规 16 7" xfId="5301"/>
    <cellStyle name="常规 16 7 2" xfId="6196"/>
    <cellStyle name="常规 17" xfId="36"/>
    <cellStyle name="常规 17 2" xfId="22"/>
    <cellStyle name="常规 17 2 2" xfId="487"/>
    <cellStyle name="常规 17 2 2 2" xfId="758"/>
    <cellStyle name="常规 17 2 2 2 2" xfId="1165"/>
    <cellStyle name="常规 17 2 2 2 2 10" xfId="16045"/>
    <cellStyle name="常规 17 2 2 2 2 11" xfId="16747"/>
    <cellStyle name="常规 17 2 2 2 2 12" xfId="17860"/>
    <cellStyle name="常规 17 2 2 2 2 13" xfId="2706"/>
    <cellStyle name="常规 17 2 2 2 2 2" xfId="3914"/>
    <cellStyle name="常规 17 2 2 2 2 3" xfId="6040"/>
    <cellStyle name="常规 17 2 2 2 2 4" xfId="7849"/>
    <cellStyle name="常规 17 2 2 2 2 5" xfId="10499"/>
    <cellStyle name="常规 17 2 2 2 2 6" xfId="11756"/>
    <cellStyle name="常规 17 2 2 2 2 7" xfId="12960"/>
    <cellStyle name="常规 17 2 2 2 2 8" xfId="14350"/>
    <cellStyle name="常规 17 2 2 2 2 9" xfId="15142"/>
    <cellStyle name="常规 17 2 2 3" xfId="1077"/>
    <cellStyle name="常规 17 2 2 3 2" xfId="1080"/>
    <cellStyle name="常规 17 2 2 3 2 10" xfId="14926"/>
    <cellStyle name="常规 17 2 2 3 2 11" xfId="15874"/>
    <cellStyle name="常规 17 2 2 3 2 12" xfId="17775"/>
    <cellStyle name="常规 17 2 2 3 2 13" xfId="2622"/>
    <cellStyle name="常规 17 2 2 3 2 2" xfId="3830"/>
    <cellStyle name="常规 17 2 2 3 2 3" xfId="4912"/>
    <cellStyle name="常规 17 2 2 3 2 4" xfId="7765"/>
    <cellStyle name="常规 17 2 2 3 2 5" xfId="7231"/>
    <cellStyle name="常规 17 2 2 3 2 6" xfId="10208"/>
    <cellStyle name="常规 17 2 2 3 2 7" xfId="11472"/>
    <cellStyle name="常规 17 2 2 3 2 8" xfId="10510"/>
    <cellStyle name="常规 17 2 2 3 2 9" xfId="6982"/>
    <cellStyle name="常规 17 2 2 3 3" xfId="17772"/>
    <cellStyle name="常规 17 2 2 3 4" xfId="2157"/>
    <cellStyle name="常规 17 2 2 4" xfId="2596"/>
    <cellStyle name="常规 17 2 2 4 10" xfId="13168"/>
    <cellStyle name="常规 17 2 2 4 11" xfId="14092"/>
    <cellStyle name="常规 17 2 2 4 2" xfId="3804"/>
    <cellStyle name="常规 17 2 2 4 3" xfId="5769"/>
    <cellStyle name="常规 17 2 2 4 4" xfId="7739"/>
    <cellStyle name="常规 17 2 2 4 5" xfId="7237"/>
    <cellStyle name="常规 17 2 2 4 6" xfId="6655"/>
    <cellStyle name="常规 17 2 2 4 7" xfId="7521"/>
    <cellStyle name="常规 17 2 2 4 8" xfId="13413"/>
    <cellStyle name="常规 17 2 2 4 9" xfId="12677"/>
    <cellStyle name="常规 17 2 2 5" xfId="17453"/>
    <cellStyle name="常规 17 2 3" xfId="310"/>
    <cellStyle name="常规 17 2 3 2" xfId="1047"/>
    <cellStyle name="常规 17 2 3 2 10" xfId="15215"/>
    <cellStyle name="常规 17 2 3 2 11" xfId="16103"/>
    <cellStyle name="常规 17 2 3 2 12" xfId="17742"/>
    <cellStyle name="常规 17 2 3 2 13" xfId="2599"/>
    <cellStyle name="常规 17 2 3 2 2" xfId="3807"/>
    <cellStyle name="常规 17 2 3 2 3" xfId="5592"/>
    <cellStyle name="常规 17 2 3 2 4" xfId="7742"/>
    <cellStyle name="常规 17 2 3 2 5" xfId="9200"/>
    <cellStyle name="常规 17 2 3 2 6" xfId="10609"/>
    <cellStyle name="常规 17 2 3 2 7" xfId="11864"/>
    <cellStyle name="常规 17 2 3 2 8" xfId="11795"/>
    <cellStyle name="常规 17 2 3 2 9" xfId="14521"/>
    <cellStyle name="常规 17 2 4" xfId="150"/>
    <cellStyle name="常规 17 2 4 2" xfId="641"/>
    <cellStyle name="常规 17 2 4 2 2" xfId="1167"/>
    <cellStyle name="常规 17 2 4 2 2 10" xfId="6598"/>
    <cellStyle name="常规 17 2 4 2 2 11" xfId="14462"/>
    <cellStyle name="常规 17 2 4 2 2 12" xfId="17862"/>
    <cellStyle name="常规 17 2 4 2 2 13" xfId="2710"/>
    <cellStyle name="常规 17 2 4 2 2 2" xfId="3918"/>
    <cellStyle name="常规 17 2 4 2 2 3" xfId="5923"/>
    <cellStyle name="常规 17 2 4 2 2 4" xfId="7853"/>
    <cellStyle name="常规 17 2 4 2 2 5" xfId="7216"/>
    <cellStyle name="常规 17 2 4 2 2 6" xfId="9691"/>
    <cellStyle name="常规 17 2 4 2 2 7" xfId="6784"/>
    <cellStyle name="常规 17 2 4 2 2 8" xfId="12690"/>
    <cellStyle name="常规 17 2 4 2 2 9" xfId="13385"/>
    <cellStyle name="常规 17 2 4 3" xfId="951"/>
    <cellStyle name="常规 17 2 4 3 2" xfId="954"/>
    <cellStyle name="常规 17 2 4 3 2 10" xfId="15090"/>
    <cellStyle name="常规 17 2 4 3 2 11" xfId="16000"/>
    <cellStyle name="常规 17 2 4 3 2 12" xfId="17649"/>
    <cellStyle name="常规 17 2 4 3 2 13" xfId="2491"/>
    <cellStyle name="常规 17 2 4 3 2 2" xfId="3699"/>
    <cellStyle name="常规 17 2 4 3 2 3" xfId="4864"/>
    <cellStyle name="常规 17 2 4 3 2 4" xfId="7634"/>
    <cellStyle name="常规 17 2 4 3 2 5" xfId="9591"/>
    <cellStyle name="常规 17 2 4 3 2 6" xfId="10439"/>
    <cellStyle name="常规 17 2 4 3 2 7" xfId="11694"/>
    <cellStyle name="常规 17 2 4 3 2 8" xfId="6757"/>
    <cellStyle name="常规 17 2 4 3 2 9" xfId="13366"/>
    <cellStyle name="常规 17 2 4 3 3" xfId="17646"/>
    <cellStyle name="常规 17 2 4 3 4" xfId="2126"/>
    <cellStyle name="常规 17 2 4 4" xfId="2708"/>
    <cellStyle name="常规 17 2 4 4 10" xfId="15850"/>
    <cellStyle name="常规 17 2 4 4 11" xfId="16646"/>
    <cellStyle name="常规 17 2 4 4 2" xfId="3916"/>
    <cellStyle name="常规 17 2 4 4 3" xfId="5432"/>
    <cellStyle name="常规 17 2 4 4 4" xfId="7851"/>
    <cellStyle name="常规 17 2 4 4 5" xfId="10163"/>
    <cellStyle name="常规 17 2 4 4 6" xfId="11424"/>
    <cellStyle name="常规 17 2 4 4 7" xfId="12646"/>
    <cellStyle name="常规 17 2 4 4 8" xfId="13817"/>
    <cellStyle name="常规 17 2 4 4 9" xfId="14896"/>
    <cellStyle name="常规 17 2 4 5" xfId="17297"/>
    <cellStyle name="常规 17 2 5" xfId="1169"/>
    <cellStyle name="常规 17 2 5 10" xfId="15259"/>
    <cellStyle name="常规 17 2 5 11" xfId="16142"/>
    <cellStyle name="常规 17 2 5 12" xfId="17864"/>
    <cellStyle name="常规 17 2 5 13" xfId="2593"/>
    <cellStyle name="常规 17 2 5 2" xfId="3801"/>
    <cellStyle name="常规 17 2 5 3" xfId="4946"/>
    <cellStyle name="常规 17 2 5 4" xfId="7736"/>
    <cellStyle name="常规 17 2 5 5" xfId="7238"/>
    <cellStyle name="常规 17 2 5 6" xfId="10672"/>
    <cellStyle name="常规 17 2 5 7" xfId="11921"/>
    <cellStyle name="常规 17 2 5 8" xfId="14276"/>
    <cellStyle name="常规 17 2 5 9" xfId="14566"/>
    <cellStyle name="常规 17 2 6" xfId="5305"/>
    <cellStyle name="常规 17 2 6 2" xfId="6200"/>
    <cellStyle name="常规 17 3" xfId="501"/>
    <cellStyle name="常规 17 3 2" xfId="772"/>
    <cellStyle name="常规 17 3 2 2" xfId="1171"/>
    <cellStyle name="常规 17 3 2 2 10" xfId="15849"/>
    <cellStyle name="常规 17 3 2 2 11" xfId="16645"/>
    <cellStyle name="常规 17 3 2 2 12" xfId="17866"/>
    <cellStyle name="常规 17 3 2 2 13" xfId="2716"/>
    <cellStyle name="常规 17 3 2 2 2" xfId="3924"/>
    <cellStyle name="常规 17 3 2 2 3" xfId="6054"/>
    <cellStyle name="常规 17 3 2 2 4" xfId="7859"/>
    <cellStyle name="常规 17 3 2 2 5" xfId="10162"/>
    <cellStyle name="常规 17 3 2 2 6" xfId="11423"/>
    <cellStyle name="常规 17 3 2 2 7" xfId="12645"/>
    <cellStyle name="常规 17 3 2 2 8" xfId="14082"/>
    <cellStyle name="常规 17 3 2 2 9" xfId="14895"/>
    <cellStyle name="常规 17 3 3" xfId="1175"/>
    <cellStyle name="常规 17 3 3 2" xfId="1177"/>
    <cellStyle name="常规 17 3 3 2 10" xfId="14928"/>
    <cellStyle name="常规 17 3 3 2 11" xfId="15876"/>
    <cellStyle name="常规 17 3 3 2 12" xfId="17872"/>
    <cellStyle name="常规 17 3 3 2 13" xfId="2718"/>
    <cellStyle name="常规 17 3 3 2 2" xfId="3926"/>
    <cellStyle name="常规 17 3 3 2 3" xfId="4950"/>
    <cellStyle name="常规 17 3 3 2 4" xfId="7861"/>
    <cellStyle name="常规 17 3 3 2 5" xfId="7215"/>
    <cellStyle name="常规 17 3 3 2 6" xfId="10210"/>
    <cellStyle name="常规 17 3 3 2 7" xfId="11474"/>
    <cellStyle name="常规 17 3 3 2 8" xfId="13816"/>
    <cellStyle name="常规 17 3 3 2 9" xfId="6539"/>
    <cellStyle name="常规 17 3 3 3" xfId="17870"/>
    <cellStyle name="常规 17 3 3 4" xfId="2178"/>
    <cellStyle name="常规 17 3 4" xfId="2713"/>
    <cellStyle name="常规 17 3 4 10" xfId="6635"/>
    <cellStyle name="常规 17 3 4 11" xfId="14115"/>
    <cellStyle name="常规 17 3 4 2" xfId="3921"/>
    <cellStyle name="常规 17 3 4 3" xfId="5783"/>
    <cellStyle name="常规 17 3 4 4" xfId="7856"/>
    <cellStyle name="常规 17 3 4 5" xfId="6829"/>
    <cellStyle name="常规 17 3 4 6" xfId="9775"/>
    <cellStyle name="常规 17 3 4 7" xfId="6608"/>
    <cellStyle name="常规 17 3 4 8" xfId="10201"/>
    <cellStyle name="常规 17 3 4 9" xfId="13351"/>
    <cellStyle name="常规 17 3 5" xfId="17467"/>
    <cellStyle name="常规 17 4" xfId="324"/>
    <cellStyle name="常规 17 4 2" xfId="1180"/>
    <cellStyle name="常规 17 4 2 10" xfId="13447"/>
    <cellStyle name="常规 17 4 2 11" xfId="11806"/>
    <cellStyle name="常规 17 4 2 12" xfId="17875"/>
    <cellStyle name="常规 17 4 2 13" xfId="2721"/>
    <cellStyle name="常规 17 4 2 2" xfId="3929"/>
    <cellStyle name="常规 17 4 2 3" xfId="5606"/>
    <cellStyle name="常规 17 4 2 4" xfId="7864"/>
    <cellStyle name="常规 17 4 2 5" xfId="6873"/>
    <cellStyle name="常规 17 4 2 6" xfId="7464"/>
    <cellStyle name="常规 17 4 2 7" xfId="7316"/>
    <cellStyle name="常规 17 4 2 8" xfId="14211"/>
    <cellStyle name="常规 17 4 2 9" xfId="14684"/>
    <cellStyle name="常规 17 5" xfId="164"/>
    <cellStyle name="常规 17 5 2" xfId="655"/>
    <cellStyle name="常规 17 5 2 2" xfId="1183"/>
    <cellStyle name="常规 17 5 2 2 10" xfId="15848"/>
    <cellStyle name="常规 17 5 2 2 11" xfId="16644"/>
    <cellStyle name="常规 17 5 2 2 12" xfId="17878"/>
    <cellStyle name="常规 17 5 2 2 13" xfId="2726"/>
    <cellStyle name="常规 17 5 2 2 2" xfId="3934"/>
    <cellStyle name="常规 17 5 2 2 3" xfId="5937"/>
    <cellStyle name="常规 17 5 2 2 4" xfId="7869"/>
    <cellStyle name="常规 17 5 2 2 5" xfId="10161"/>
    <cellStyle name="常规 17 5 2 2 6" xfId="11422"/>
    <cellStyle name="常规 17 5 2 2 7" xfId="12644"/>
    <cellStyle name="常规 17 5 2 2 8" xfId="13026"/>
    <cellStyle name="常规 17 5 2 2 9" xfId="14894"/>
    <cellStyle name="常规 17 5 3" xfId="1185"/>
    <cellStyle name="常规 17 5 3 2" xfId="1188"/>
    <cellStyle name="常规 17 5 3 2 10" xfId="13878"/>
    <cellStyle name="常规 17 5 3 2 11" xfId="11567"/>
    <cellStyle name="常规 17 5 3 2 12" xfId="17883"/>
    <cellStyle name="常规 17 5 3 2 13" xfId="2730"/>
    <cellStyle name="常规 17 5 3 2 2" xfId="3938"/>
    <cellStyle name="常规 17 5 3 2 3" xfId="4952"/>
    <cellStyle name="常规 17 5 3 2 4" xfId="7873"/>
    <cellStyle name="常规 17 5 3 2 5" xfId="9535"/>
    <cellStyle name="常规 17 5 3 2 6" xfId="6864"/>
    <cellStyle name="常规 17 5 3 2 7" xfId="9772"/>
    <cellStyle name="常规 17 5 3 2 8" xfId="12805"/>
    <cellStyle name="常规 17 5 3 2 9" xfId="12886"/>
    <cellStyle name="常规 17 5 3 3" xfId="17880"/>
    <cellStyle name="常规 17 5 3 4" xfId="2181"/>
    <cellStyle name="常规 17 5 4" xfId="2723"/>
    <cellStyle name="常规 17 5 4 10" xfId="13040"/>
    <cellStyle name="常规 17 5 4 11" xfId="13990"/>
    <cellStyle name="常规 17 5 4 2" xfId="3931"/>
    <cellStyle name="常规 17 5 4 3" xfId="5446"/>
    <cellStyle name="常规 17 5 4 4" xfId="7866"/>
    <cellStyle name="常规 17 5 4 5" xfId="6819"/>
    <cellStyle name="常规 17 5 4 6" xfId="9783"/>
    <cellStyle name="常规 17 5 4 7" xfId="6605"/>
    <cellStyle name="常规 17 5 4 8" xfId="13257"/>
    <cellStyle name="常规 17 5 4 9" xfId="13988"/>
    <cellStyle name="常规 17 5 5" xfId="17311"/>
    <cellStyle name="常规 17 6" xfId="1190"/>
    <cellStyle name="常规 17 6 10" xfId="15555"/>
    <cellStyle name="常规 17 6 11" xfId="16372"/>
    <cellStyle name="常规 17 6 12" xfId="17885"/>
    <cellStyle name="常规 17 6 13" xfId="2704"/>
    <cellStyle name="常规 17 6 2" xfId="3912"/>
    <cellStyle name="常规 17 6 3" xfId="4954"/>
    <cellStyle name="常规 17 6 4" xfId="7847"/>
    <cellStyle name="常规 17 6 5" xfId="7218"/>
    <cellStyle name="常规 17 6 6" xfId="11075"/>
    <cellStyle name="常规 17 6 7" xfId="12308"/>
    <cellStyle name="常规 17 6 8" xfId="11636"/>
    <cellStyle name="常规 17 6 9" xfId="13976"/>
    <cellStyle name="常规 17 7" xfId="5319"/>
    <cellStyle name="常规 17 7 2" xfId="6214"/>
    <cellStyle name="常规 18" xfId="38"/>
    <cellStyle name="常规 18 2" xfId="40"/>
    <cellStyle name="常规 18 2 2" xfId="505"/>
    <cellStyle name="常规 18 2 2 2" xfId="776"/>
    <cellStyle name="常规 18 2 2 2 2" xfId="1194"/>
    <cellStyle name="常规 18 2 2 2 2 10" xfId="15960"/>
    <cellStyle name="常规 18 2 2 2 2 11" xfId="16699"/>
    <cellStyle name="常规 18 2 2 2 2 12" xfId="17889"/>
    <cellStyle name="常规 18 2 2 2 2 13" xfId="2744"/>
    <cellStyle name="常规 18 2 2 2 2 2" xfId="3952"/>
    <cellStyle name="常规 18 2 2 2 2 3" xfId="6058"/>
    <cellStyle name="常规 18 2 2 2 2 4" xfId="7887"/>
    <cellStyle name="常规 18 2 2 2 2 5" xfId="10360"/>
    <cellStyle name="常规 18 2 2 2 2 6" xfId="11617"/>
    <cellStyle name="常规 18 2 2 2 2 7" xfId="12828"/>
    <cellStyle name="常规 18 2 2 2 2 8" xfId="14445"/>
    <cellStyle name="常规 18 2 2 2 2 9" xfId="15035"/>
    <cellStyle name="常规 18 2 2 3" xfId="1201"/>
    <cellStyle name="常规 18 2 2 3 2" xfId="1206"/>
    <cellStyle name="常规 18 2 2 3 2 10" xfId="10661"/>
    <cellStyle name="常规 18 2 2 3 2 11" xfId="13214"/>
    <cellStyle name="常规 18 2 2 3 2 12" xfId="17901"/>
    <cellStyle name="常规 18 2 2 3 2 13" xfId="2748"/>
    <cellStyle name="常规 18 2 2 3 2 2" xfId="3956"/>
    <cellStyle name="常规 18 2 2 3 2 3" xfId="4960"/>
    <cellStyle name="常规 18 2 2 3 2 4" xfId="7891"/>
    <cellStyle name="常规 18 2 2 3 2 5" xfId="9528"/>
    <cellStyle name="常规 18 2 2 3 2 6" xfId="9201"/>
    <cellStyle name="常规 18 2 2 3 2 7" xfId="9312"/>
    <cellStyle name="常规 18 2 2 3 2 8" xfId="14205"/>
    <cellStyle name="常规 18 2 2 3 2 9" xfId="11818"/>
    <cellStyle name="常规 18 2 2 3 3" xfId="17896"/>
    <cellStyle name="常规 18 2 2 3 4" xfId="2185"/>
    <cellStyle name="常规 18 2 2 4" xfId="2740"/>
    <cellStyle name="常规 18 2 2 4 10" xfId="13999"/>
    <cellStyle name="常规 18 2 2 4 11" xfId="15255"/>
    <cellStyle name="常规 18 2 2 4 2" xfId="3948"/>
    <cellStyle name="常规 18 2 2 4 3" xfId="5787"/>
    <cellStyle name="常规 18 2 2 4 4" xfId="7883"/>
    <cellStyle name="常规 18 2 2 4 5" xfId="7212"/>
    <cellStyle name="常规 18 2 2 4 6" xfId="7382"/>
    <cellStyle name="常规 18 2 2 4 7" xfId="10665"/>
    <cellStyle name="常规 18 2 2 4 8" xfId="9276"/>
    <cellStyle name="常规 18 2 2 4 9" xfId="11657"/>
    <cellStyle name="常规 18 2 2 5" xfId="17471"/>
    <cellStyle name="常规 18 2 3" xfId="328"/>
    <cellStyle name="常规 18 2 3 2" xfId="1210"/>
    <cellStyle name="常规 18 2 3 2 10" xfId="16287"/>
    <cellStyle name="常规 18 2 3 2 11" xfId="16887"/>
    <cellStyle name="常规 18 2 3 2 12" xfId="17905"/>
    <cellStyle name="常规 18 2 3 2 13" xfId="2752"/>
    <cellStyle name="常规 18 2 3 2 2" xfId="3960"/>
    <cellStyle name="常规 18 2 3 2 3" xfId="5610"/>
    <cellStyle name="常规 18 2 3 2 4" xfId="7895"/>
    <cellStyle name="常规 18 2 3 2 5" xfId="10919"/>
    <cellStyle name="常规 18 2 3 2 6" xfId="12163"/>
    <cellStyle name="常规 18 2 3 2 7" xfId="13347"/>
    <cellStyle name="常规 18 2 3 2 8" xfId="12860"/>
    <cellStyle name="常规 18 2 3 2 9" xfId="15452"/>
    <cellStyle name="常规 18 2 4" xfId="168"/>
    <cellStyle name="常规 18 2 4 2" xfId="659"/>
    <cellStyle name="常规 18 2 4 2 2" xfId="1214"/>
    <cellStyle name="常规 18 2 4 2 2 10" xfId="15060"/>
    <cellStyle name="常规 18 2 4 2 2 11" xfId="15977"/>
    <cellStyle name="常规 18 2 4 2 2 12" xfId="17909"/>
    <cellStyle name="常规 18 2 4 2 2 13" xfId="2760"/>
    <cellStyle name="常规 18 2 4 2 2 2" xfId="3968"/>
    <cellStyle name="常规 18 2 4 2 2 3" xfId="5941"/>
    <cellStyle name="常规 18 2 4 2 2 4" xfId="7903"/>
    <cellStyle name="常规 18 2 4 2 2 5" xfId="9150"/>
    <cellStyle name="常规 18 2 4 2 2 6" xfId="10396"/>
    <cellStyle name="常规 18 2 4 2 2 7" xfId="11651"/>
    <cellStyle name="常规 18 2 4 2 2 8" xfId="14080"/>
    <cellStyle name="常规 18 2 4 2 2 9" xfId="12982"/>
    <cellStyle name="常规 18 2 4 3" xfId="1219"/>
    <cellStyle name="常规 18 2 4 3 2" xfId="1223"/>
    <cellStyle name="常规 18 2 4 3 2 10" xfId="14284"/>
    <cellStyle name="常规 18 2 4 3 2 11" xfId="13892"/>
    <cellStyle name="常规 18 2 4 3 2 12" xfId="17918"/>
    <cellStyle name="常规 18 2 4 3 2 13" xfId="2765"/>
    <cellStyle name="常规 18 2 4 3 2 2" xfId="3973"/>
    <cellStyle name="常规 18 2 4 3 2 3" xfId="4964"/>
    <cellStyle name="常规 18 2 4 3 2 4" xfId="7908"/>
    <cellStyle name="常规 18 2 4 3 2 5" xfId="9151"/>
    <cellStyle name="常规 18 2 4 3 2 6" xfId="9878"/>
    <cellStyle name="常规 18 2 4 3 2 7" xfId="6656"/>
    <cellStyle name="常规 18 2 4 3 2 8" xfId="14209"/>
    <cellStyle name="常规 18 2 4 3 2 9" xfId="13432"/>
    <cellStyle name="常规 18 2 4 3 3" xfId="17914"/>
    <cellStyle name="常规 18 2 4 3 4" xfId="2189"/>
    <cellStyle name="常规 18 2 4 4" xfId="2756"/>
    <cellStyle name="常规 18 2 4 4 10" xfId="16124"/>
    <cellStyle name="常规 18 2 4 4 11" xfId="16793"/>
    <cellStyle name="常规 18 2 4 4 2" xfId="3964"/>
    <cellStyle name="常规 18 2 4 4 3" xfId="5450"/>
    <cellStyle name="常规 18 2 4 4 4" xfId="7899"/>
    <cellStyle name="常规 18 2 4 4 5" xfId="10640"/>
    <cellStyle name="常规 18 2 4 4 6" xfId="11894"/>
    <cellStyle name="常规 18 2 4 4 7" xfId="13096"/>
    <cellStyle name="常规 18 2 4 4 8" xfId="14548"/>
    <cellStyle name="常规 18 2 4 4 9" xfId="15240"/>
    <cellStyle name="常规 18 2 4 5" xfId="17315"/>
    <cellStyle name="常规 18 2 5" xfId="1227"/>
    <cellStyle name="常规 18 2 5 10" xfId="10543"/>
    <cellStyle name="常规 18 2 5 11" xfId="15377"/>
    <cellStyle name="常规 18 2 5 12" xfId="17922"/>
    <cellStyle name="常规 18 2 5 13" xfId="2736"/>
    <cellStyle name="常规 18 2 5 2" xfId="3944"/>
    <cellStyle name="常规 18 2 5 3" xfId="4968"/>
    <cellStyle name="常规 18 2 5 4" xfId="7879"/>
    <cellStyle name="常规 18 2 5 5" xfId="6932"/>
    <cellStyle name="常规 18 2 5 6" xfId="7451"/>
    <cellStyle name="常规 18 2 5 7" xfId="10823"/>
    <cellStyle name="常规 18 2 5 8" xfId="13966"/>
    <cellStyle name="常规 18 2 5 9" xfId="10560"/>
    <cellStyle name="常规 18 2 6" xfId="5323"/>
    <cellStyle name="常规 18 2 6 2" xfId="6218"/>
    <cellStyle name="常规 18 3" xfId="503"/>
    <cellStyle name="常规 18 3 2" xfId="774"/>
    <cellStyle name="常规 18 3 2 2" xfId="1230"/>
    <cellStyle name="常规 18 3 2 2 10" xfId="14575"/>
    <cellStyle name="常规 18 3 2 2 11" xfId="15275"/>
    <cellStyle name="常规 18 3 2 2 12" xfId="17925"/>
    <cellStyle name="常规 18 3 2 2 13" xfId="2771"/>
    <cellStyle name="常规 18 3 2 2 2" xfId="3979"/>
    <cellStyle name="常规 18 3 2 2 3" xfId="6056"/>
    <cellStyle name="常规 18 3 2 2 4" xfId="7914"/>
    <cellStyle name="常规 18 3 2 2 5" xfId="9526"/>
    <cellStyle name="常规 18 3 2 2 6" xfId="6867"/>
    <cellStyle name="常规 18 3 2 2 7" xfId="10689"/>
    <cellStyle name="常规 18 3 2 2 8" xfId="8988"/>
    <cellStyle name="常规 18 3 2 2 9" xfId="11985"/>
    <cellStyle name="常规 18 3 3" xfId="1232"/>
    <cellStyle name="常规 18 3 3 2" xfId="1235"/>
    <cellStyle name="常规 18 3 3 2 10" xfId="14049"/>
    <cellStyle name="常规 18 3 3 2 11" xfId="9050"/>
    <cellStyle name="常规 18 3 3 2 12" xfId="17930"/>
    <cellStyle name="常规 18 3 3 2 13" xfId="2774"/>
    <cellStyle name="常规 18 3 3 2 2" xfId="3982"/>
    <cellStyle name="常规 18 3 3 2 3" xfId="4970"/>
    <cellStyle name="常规 18 3 3 2 4" xfId="7917"/>
    <cellStyle name="常规 18 3 3 2 5" xfId="9525"/>
    <cellStyle name="常规 18 3 3 2 6" xfId="9203"/>
    <cellStyle name="常规 18 3 3 2 7" xfId="9309"/>
    <cellStyle name="常规 18 3 3 2 8" xfId="8893"/>
    <cellStyle name="常规 18 3 3 2 9" xfId="13569"/>
    <cellStyle name="常规 18 3 3 3" xfId="17927"/>
    <cellStyle name="常规 18 3 3 4" xfId="2192"/>
    <cellStyle name="常规 18 3 4" xfId="2768"/>
    <cellStyle name="常规 18 3 4 10" xfId="16042"/>
    <cellStyle name="常规 18 3 4 11" xfId="16744"/>
    <cellStyle name="常规 18 3 4 2" xfId="3976"/>
    <cellStyle name="常规 18 3 4 3" xfId="5785"/>
    <cellStyle name="常规 18 3 4 4" xfId="7911"/>
    <cellStyle name="常规 18 3 4 5" xfId="10496"/>
    <cellStyle name="常规 18 3 4 6" xfId="11753"/>
    <cellStyle name="常规 18 3 4 7" xfId="12957"/>
    <cellStyle name="常规 18 3 4 8" xfId="14347"/>
    <cellStyle name="常规 18 3 4 9" xfId="15139"/>
    <cellStyle name="常规 18 3 5" xfId="17469"/>
    <cellStyle name="常规 18 4" xfId="326"/>
    <cellStyle name="常规 18 4 2" xfId="1237"/>
    <cellStyle name="常规 18 4 2 10" xfId="16221"/>
    <cellStyle name="常规 18 4 2 11" xfId="16847"/>
    <cellStyle name="常规 18 4 2 12" xfId="17932"/>
    <cellStyle name="常规 18 4 2 13" xfId="2776"/>
    <cellStyle name="常规 18 4 2 2" xfId="3984"/>
    <cellStyle name="常规 18 4 2 3" xfId="5608"/>
    <cellStyle name="常规 18 4 2 4" xfId="7919"/>
    <cellStyle name="常规 18 4 2 5" xfId="10809"/>
    <cellStyle name="常规 18 4 2 6" xfId="12052"/>
    <cellStyle name="常规 18 4 2 7" xfId="13243"/>
    <cellStyle name="常规 18 4 2 8" xfId="12367"/>
    <cellStyle name="常规 18 4 2 9" xfId="15365"/>
    <cellStyle name="常规 18 5" xfId="166"/>
    <cellStyle name="常规 18 5 2" xfId="657"/>
    <cellStyle name="常规 18 5 2 2" xfId="1244"/>
    <cellStyle name="常规 18 5 2 2 10" xfId="13500"/>
    <cellStyle name="常规 18 5 2 2 11" xfId="15594"/>
    <cellStyle name="常规 18 5 2 2 12" xfId="17939"/>
    <cellStyle name="常规 18 5 2 2 13" xfId="2784"/>
    <cellStyle name="常规 18 5 2 2 2" xfId="3992"/>
    <cellStyle name="常规 18 5 2 2 3" xfId="5939"/>
    <cellStyle name="常规 18 5 2 2 4" xfId="7927"/>
    <cellStyle name="常规 18 5 2 2 5" xfId="7202"/>
    <cellStyle name="常规 18 5 2 2 6" xfId="9693"/>
    <cellStyle name="常规 18 5 2 2 7" xfId="11138"/>
    <cellStyle name="常规 18 5 2 2 8" xfId="13510"/>
    <cellStyle name="常规 18 5 2 2 9" xfId="14228"/>
    <cellStyle name="常规 18 5 3" xfId="1247"/>
    <cellStyle name="常规 18 5 3 2" xfId="1251"/>
    <cellStyle name="常规 18 5 3 2 10" xfId="15844"/>
    <cellStyle name="常规 18 5 3 2 11" xfId="16640"/>
    <cellStyle name="常规 18 5 3 2 12" xfId="17946"/>
    <cellStyle name="常规 18 5 3 2 13" xfId="2788"/>
    <cellStyle name="常规 18 5 3 2 2" xfId="3996"/>
    <cellStyle name="常规 18 5 3 2 3" xfId="4973"/>
    <cellStyle name="常规 18 5 3 2 4" xfId="7931"/>
    <cellStyle name="常规 18 5 3 2 5" xfId="10157"/>
    <cellStyle name="常规 18 5 3 2 6" xfId="11418"/>
    <cellStyle name="常规 18 5 3 2 7" xfId="12640"/>
    <cellStyle name="常规 18 5 3 2 8" xfId="13811"/>
    <cellStyle name="常规 18 5 3 2 9" xfId="14890"/>
    <cellStyle name="常规 18 5 3 3" xfId="17942"/>
    <cellStyle name="常规 18 5 3 4" xfId="2195"/>
    <cellStyle name="常规 18 5 4" xfId="2781"/>
    <cellStyle name="常规 18 5 4 10" xfId="16360"/>
    <cellStyle name="常规 18 5 4 11" xfId="16930"/>
    <cellStyle name="常规 18 5 4 2" xfId="3989"/>
    <cellStyle name="常规 18 5 4 3" xfId="5448"/>
    <cellStyle name="常规 18 5 4 4" xfId="7924"/>
    <cellStyle name="常规 18 5 4 5" xfId="11059"/>
    <cellStyle name="常规 18 5 4 6" xfId="12293"/>
    <cellStyle name="常规 18 5 4 7" xfId="13468"/>
    <cellStyle name="常规 18 5 4 8" xfId="11191"/>
    <cellStyle name="常规 18 5 4 9" xfId="15541"/>
    <cellStyle name="常规 18 5 5" xfId="17313"/>
    <cellStyle name="常规 18 6" xfId="1256"/>
    <cellStyle name="常规 18 6 10" xfId="11498"/>
    <cellStyle name="常规 18 6 11" xfId="10782"/>
    <cellStyle name="常规 18 6 12" xfId="17951"/>
    <cellStyle name="常规 18 6 13" xfId="2733"/>
    <cellStyle name="常规 18 6 2" xfId="3941"/>
    <cellStyle name="常规 18 6 3" xfId="4975"/>
    <cellStyle name="常规 18 6 4" xfId="7876"/>
    <cellStyle name="常规 18 6 5" xfId="9534"/>
    <cellStyle name="常规 18 6 6" xfId="6587"/>
    <cellStyle name="常规 18 6 7" xfId="9842"/>
    <cellStyle name="常规 18 6 8" xfId="13116"/>
    <cellStyle name="常规 18 6 9" xfId="8847"/>
    <cellStyle name="常规 18 7" xfId="5321"/>
    <cellStyle name="常规 18 7 2" xfId="6216"/>
    <cellStyle name="常规 19" xfId="42"/>
    <cellStyle name="常规 19 2" xfId="44"/>
    <cellStyle name="常规 19 2 2" xfId="509"/>
    <cellStyle name="常规 19 2 2 2" xfId="780"/>
    <cellStyle name="常规 19 2 2 2 2" xfId="1258"/>
    <cellStyle name="常规 19 2 2 2 2 10" xfId="13332"/>
    <cellStyle name="常规 19 2 2 2 2 11" xfId="14507"/>
    <cellStyle name="常规 19 2 2 2 2 12" xfId="17953"/>
    <cellStyle name="常规 19 2 2 2 2 13" xfId="2798"/>
    <cellStyle name="常规 19 2 2 2 2 2" xfId="4006"/>
    <cellStyle name="常规 19 2 2 2 2 3" xfId="6062"/>
    <cellStyle name="常规 19 2 2 2 2 4" xfId="7941"/>
    <cellStyle name="常规 19 2 2 2 2 5" xfId="7200"/>
    <cellStyle name="常规 19 2 2 2 2 6" xfId="9665"/>
    <cellStyle name="常规 19 2 2 2 2 7" xfId="9069"/>
    <cellStyle name="常规 19 2 2 2 2 8" xfId="13809"/>
    <cellStyle name="常规 19 2 2 2 2 9" xfId="11126"/>
    <cellStyle name="常规 19 2 2 3" xfId="1262"/>
    <cellStyle name="常规 19 2 2 3 2" xfId="1264"/>
    <cellStyle name="常规 19 2 2 3 2 10" xfId="12365"/>
    <cellStyle name="常规 19 2 2 3 2 11" xfId="11814"/>
    <cellStyle name="常规 19 2 2 3 2 12" xfId="17959"/>
    <cellStyle name="常规 19 2 2 3 2 13" xfId="2800"/>
    <cellStyle name="常规 19 2 2 3 2 2" xfId="4008"/>
    <cellStyle name="常规 19 2 2 3 2 3" xfId="4979"/>
    <cellStyle name="常规 19 2 2 3 2 4" xfId="7943"/>
    <cellStyle name="常规 19 2 2 3 2 5" xfId="9521"/>
    <cellStyle name="常规 19 2 2 3 2 6" xfId="9104"/>
    <cellStyle name="常规 19 2 2 3 2 7" xfId="9339"/>
    <cellStyle name="常规 19 2 2 3 2 8" xfId="12839"/>
    <cellStyle name="常规 19 2 2 3 2 9" xfId="8865"/>
    <cellStyle name="常规 19 2 2 3 3" xfId="17957"/>
    <cellStyle name="常规 19 2 2 3 4" xfId="2197"/>
    <cellStyle name="常规 19 2 2 4" xfId="2796"/>
    <cellStyle name="常规 19 2 2 4 10" xfId="15843"/>
    <cellStyle name="常规 19 2 2 4 11" xfId="16639"/>
    <cellStyle name="常规 19 2 2 4 2" xfId="4004"/>
    <cellStyle name="常规 19 2 2 4 3" xfId="5791"/>
    <cellStyle name="常规 19 2 2 4 4" xfId="7939"/>
    <cellStyle name="常规 19 2 2 4 5" xfId="10156"/>
    <cellStyle name="常规 19 2 2 4 6" xfId="11417"/>
    <cellStyle name="常规 19 2 2 4 7" xfId="12639"/>
    <cellStyle name="常规 19 2 2 4 8" xfId="14077"/>
    <cellStyle name="常规 19 2 2 4 9" xfId="14889"/>
    <cellStyle name="常规 19 2 2 5" xfId="17475"/>
    <cellStyle name="常规 19 2 3" xfId="332"/>
    <cellStyle name="常规 19 2 3 2" xfId="1266"/>
    <cellStyle name="常规 19 2 3 2 10" xfId="12855"/>
    <cellStyle name="常规 19 2 3 2 11" xfId="15586"/>
    <cellStyle name="常规 19 2 3 2 12" xfId="17961"/>
    <cellStyle name="常规 19 2 3 2 13" xfId="2802"/>
    <cellStyle name="常规 19 2 3 2 2" xfId="4010"/>
    <cellStyle name="常规 19 2 3 2 3" xfId="5614"/>
    <cellStyle name="常规 19 2 3 2 4" xfId="7945"/>
    <cellStyle name="常规 19 2 3 2 5" xfId="6806"/>
    <cellStyle name="常规 19 2 3 2 6" xfId="9785"/>
    <cellStyle name="常规 19 2 3 2 7" xfId="11120"/>
    <cellStyle name="常规 19 2 3 2 8" xfId="8943"/>
    <cellStyle name="常规 19 2 3 2 9" xfId="10822"/>
    <cellStyle name="常规 19 2 4" xfId="172"/>
    <cellStyle name="常规 19 2 4 2" xfId="663"/>
    <cellStyle name="常规 19 2 4 2 2" xfId="1268"/>
    <cellStyle name="常规 19 2 4 2 2 10" xfId="15045"/>
    <cellStyle name="常规 19 2 4 2 2 11" xfId="15967"/>
    <cellStyle name="常规 19 2 4 2 2 12" xfId="17963"/>
    <cellStyle name="常规 19 2 4 2 2 13" xfId="2808"/>
    <cellStyle name="常规 19 2 4 2 2 2" xfId="4016"/>
    <cellStyle name="常规 19 2 4 2 2 3" xfId="5945"/>
    <cellStyle name="常规 19 2 4 2 2 4" xfId="7951"/>
    <cellStyle name="常规 19 2 4 2 2 5" xfId="7197"/>
    <cellStyle name="常规 19 2 4 2 2 6" xfId="10372"/>
    <cellStyle name="常规 19 2 4 2 2 7" xfId="11628"/>
    <cellStyle name="常规 19 2 4 2 2 8" xfId="11548"/>
    <cellStyle name="常规 19 2 4 2 2 9" xfId="11545"/>
    <cellStyle name="常规 19 2 4 3" xfId="1270"/>
    <cellStyle name="常规 19 2 4 3 2" xfId="1272"/>
    <cellStyle name="常规 19 2 4 3 2 10" xfId="15643"/>
    <cellStyle name="常规 19 2 4 3 2 11" xfId="16441"/>
    <cellStyle name="常规 19 2 4 3 2 12" xfId="17967"/>
    <cellStyle name="常规 19 2 4 3 2 13" xfId="2811"/>
    <cellStyle name="常规 19 2 4 3 2 2" xfId="4019"/>
    <cellStyle name="常规 19 2 4 3 2 3" xfId="4981"/>
    <cellStyle name="常规 19 2 4 3 2 4" xfId="7954"/>
    <cellStyle name="常规 19 2 4 3 2 5" xfId="7196"/>
    <cellStyle name="常规 19 2 4 3 2 6" xfId="11198"/>
    <cellStyle name="常规 19 2 4 3 2 7" xfId="12425"/>
    <cellStyle name="常规 19 2 4 3 2 8" xfId="6622"/>
    <cellStyle name="常规 19 2 4 3 2 9" xfId="6614"/>
    <cellStyle name="常规 19 2 4 3 3" xfId="17965"/>
    <cellStyle name="常规 19 2 4 3 4" xfId="2199"/>
    <cellStyle name="常规 19 2 4 4" xfId="2805"/>
    <cellStyle name="常规 19 2 4 4 10" xfId="13877"/>
    <cellStyle name="常规 19 2 4 4 11" xfId="14278"/>
    <cellStyle name="常规 19 2 4 4 2" xfId="4013"/>
    <cellStyle name="常规 19 2 4 4 3" xfId="5454"/>
    <cellStyle name="常规 19 2 4 4 4" xfId="7948"/>
    <cellStyle name="常规 19 2 4 4 5" xfId="9508"/>
    <cellStyle name="常规 19 2 4 4 6" xfId="6875"/>
    <cellStyle name="常规 19 2 4 4 7" xfId="9769"/>
    <cellStyle name="常规 19 2 4 4 8" xfId="12904"/>
    <cellStyle name="常规 19 2 4 4 9" xfId="11717"/>
    <cellStyle name="常规 19 2 4 5" xfId="17319"/>
    <cellStyle name="常规 19 2 5" xfId="948"/>
    <cellStyle name="常规 19 2 5 10" xfId="16220"/>
    <cellStyle name="常规 19 2 5 11" xfId="16846"/>
    <cellStyle name="常规 19 2 5 12" xfId="17643"/>
    <cellStyle name="常规 19 2 5 13" xfId="2794"/>
    <cellStyle name="常规 19 2 5 2" xfId="4002"/>
    <cellStyle name="常规 19 2 5 3" xfId="4862"/>
    <cellStyle name="常规 19 2 5 4" xfId="7937"/>
    <cellStyle name="常规 19 2 5 5" xfId="10808"/>
    <cellStyle name="常规 19 2 5 6" xfId="12051"/>
    <cellStyle name="常规 19 2 5 7" xfId="13242"/>
    <cellStyle name="常规 19 2 5 8" xfId="12352"/>
    <cellStyle name="常规 19 2 5 9" xfId="15364"/>
    <cellStyle name="常规 19 2 6" xfId="5327"/>
    <cellStyle name="常规 19 2 6 2" xfId="6222"/>
    <cellStyle name="常规 19 3" xfId="507"/>
    <cellStyle name="常规 19 3 2" xfId="778"/>
    <cellStyle name="常规 19 3 2 2" xfId="1192"/>
    <cellStyle name="常规 19 3 2 2 10" xfId="10660"/>
    <cellStyle name="常规 19 3 2 2 11" xfId="13426"/>
    <cellStyle name="常规 19 3 2 2 12" xfId="17887"/>
    <cellStyle name="常规 19 3 2 2 13" xfId="2742"/>
    <cellStyle name="常规 19 3 2 2 2" xfId="3950"/>
    <cellStyle name="常规 19 3 2 2 3" xfId="6060"/>
    <cellStyle name="常规 19 3 2 2 4" xfId="7885"/>
    <cellStyle name="常规 19 3 2 2 5" xfId="7209"/>
    <cellStyle name="常规 19 3 2 2 6" xfId="7383"/>
    <cellStyle name="常规 19 3 2 2 7" xfId="9649"/>
    <cellStyle name="常规 19 3 2 2 8" xfId="9899"/>
    <cellStyle name="常规 19 3 2 2 9" xfId="9090"/>
    <cellStyle name="常规 19 3 3" xfId="1199"/>
    <cellStyle name="常规 19 3 3 2" xfId="1204"/>
    <cellStyle name="常规 19 3 3 2 10" xfId="10074"/>
    <cellStyle name="常规 19 3 3 2 11" xfId="14046"/>
    <cellStyle name="常规 19 3 3 2 12" xfId="17899"/>
    <cellStyle name="常规 19 3 3 2 13" xfId="2746"/>
    <cellStyle name="常规 19 3 3 2 2" xfId="3954"/>
    <cellStyle name="常规 19 3 3 2 3" xfId="4958"/>
    <cellStyle name="常规 19 3 3 2 4" xfId="7889"/>
    <cellStyle name="常规 19 3 3 2 5" xfId="9507"/>
    <cellStyle name="常规 19 3 3 2 6" xfId="9212"/>
    <cellStyle name="常规 19 3 3 2 7" xfId="9305"/>
    <cellStyle name="常规 19 3 3 2 8" xfId="11570"/>
    <cellStyle name="常规 19 3 3 2 9" xfId="14030"/>
    <cellStyle name="常规 19 3 3 3" xfId="17894"/>
    <cellStyle name="常规 19 3 3 4" xfId="2183"/>
    <cellStyle name="常规 19 3 4" xfId="2738"/>
    <cellStyle name="常规 19 3 4 10" xfId="15014"/>
    <cellStyle name="常规 19 3 4 11" xfId="15941"/>
    <cellStyle name="常规 19 3 4 2" xfId="3946"/>
    <cellStyle name="常规 19 3 4 3" xfId="5789"/>
    <cellStyle name="常规 19 3 4 4" xfId="7881"/>
    <cellStyle name="常规 19 3 4 5" xfId="9262"/>
    <cellStyle name="常规 19 3 4 6" xfId="10336"/>
    <cellStyle name="常规 19 3 4 7" xfId="11594"/>
    <cellStyle name="常规 19 3 4 8" xfId="9279"/>
    <cellStyle name="常规 19 3 4 9" xfId="14427"/>
    <cellStyle name="常规 19 3 5" xfId="17473"/>
    <cellStyle name="常规 19 4" xfId="330"/>
    <cellStyle name="常规 19 4 2" xfId="1208"/>
    <cellStyle name="常规 19 4 2 10" xfId="14637"/>
    <cellStyle name="常规 19 4 2 11" xfId="13076"/>
    <cellStyle name="常规 19 4 2 12" xfId="17903"/>
    <cellStyle name="常规 19 4 2 13" xfId="2750"/>
    <cellStyle name="常规 19 4 2 2" xfId="3958"/>
    <cellStyle name="常规 19 4 2 3" xfId="5612"/>
    <cellStyle name="常规 19 4 2 4" xfId="7893"/>
    <cellStyle name="常规 19 4 2 5" xfId="9530"/>
    <cellStyle name="常规 19 4 2 6" xfId="8958"/>
    <cellStyle name="常规 19 4 2 7" xfId="10064"/>
    <cellStyle name="常规 19 4 2 8" xfId="10283"/>
    <cellStyle name="常规 19 4 2 9" xfId="13932"/>
    <cellStyle name="常规 19 5" xfId="170"/>
    <cellStyle name="常规 19 5 2" xfId="661"/>
    <cellStyle name="常规 19 5 2 2" xfId="1212"/>
    <cellStyle name="常规 19 5 2 2 10" xfId="13194"/>
    <cellStyle name="常规 19 5 2 2 11" xfId="14384"/>
    <cellStyle name="常规 19 5 2 2 12" xfId="17907"/>
    <cellStyle name="常规 19 5 2 2 13" xfId="2758"/>
    <cellStyle name="常规 19 5 2 2 2" xfId="3966"/>
    <cellStyle name="常规 19 5 2 2 3" xfId="5943"/>
    <cellStyle name="常规 19 5 2 2 4" xfId="7901"/>
    <cellStyle name="常规 19 5 2 2 5" xfId="7205"/>
    <cellStyle name="常规 19 5 2 2 6" xfId="7385"/>
    <cellStyle name="常规 19 5 2 2 7" xfId="7335"/>
    <cellStyle name="常规 19 5 2 2 8" xfId="9408"/>
    <cellStyle name="常规 19 5 2 2 9" xfId="14361"/>
    <cellStyle name="常规 19 5 3" xfId="1217"/>
    <cellStyle name="常规 19 5 3 2" xfId="1221"/>
    <cellStyle name="常规 19 5 3 2 10" xfId="14002"/>
    <cellStyle name="常规 19 5 3 2 11" xfId="9726"/>
    <cellStyle name="常规 19 5 3 2 12" xfId="17916"/>
    <cellStyle name="常规 19 5 3 2 13" xfId="2763"/>
    <cellStyle name="常规 19 5 3 2 2" xfId="3971"/>
    <cellStyle name="常规 19 5 3 2 3" xfId="4962"/>
    <cellStyle name="常规 19 5 3 2 4" xfId="7906"/>
    <cellStyle name="常规 19 5 3 2 5" xfId="6814"/>
    <cellStyle name="常规 19 5 3 2 6" xfId="9782"/>
    <cellStyle name="常规 19 5 3 2 7" xfId="6705"/>
    <cellStyle name="常规 19 5 3 2 8" xfId="11938"/>
    <cellStyle name="常规 19 5 3 2 9" xfId="14133"/>
    <cellStyle name="常规 19 5 3 3" xfId="17912"/>
    <cellStyle name="常规 19 5 3 4" xfId="2187"/>
    <cellStyle name="常规 19 5 4" xfId="2754"/>
    <cellStyle name="常规 19 5 4 10" xfId="14404"/>
    <cellStyle name="常规 19 5 4 11" xfId="14993"/>
    <cellStyle name="常规 19 5 4 2" xfId="3962"/>
    <cellStyle name="常规 19 5 4 3" xfId="5452"/>
    <cellStyle name="常规 19 5 4 4" xfId="7897"/>
    <cellStyle name="常规 19 5 4 5" xfId="7207"/>
    <cellStyle name="常规 19 5 4 6" xfId="9694"/>
    <cellStyle name="常规 19 5 4 7" xfId="10309"/>
    <cellStyle name="常规 19 5 4 8" xfId="11492"/>
    <cellStyle name="常规 19 5 4 9" xfId="13858"/>
    <cellStyle name="常规 19 5 5" xfId="17317"/>
    <cellStyle name="常规 19 6" xfId="1225"/>
    <cellStyle name="常规 19 6 10" xfId="15577"/>
    <cellStyle name="常规 19 6 11" xfId="16385"/>
    <cellStyle name="常规 19 6 12" xfId="17920"/>
    <cellStyle name="常规 19 6 13" xfId="2792"/>
    <cellStyle name="常规 19 6 2" xfId="4000"/>
    <cellStyle name="常规 19 6 3" xfId="4966"/>
    <cellStyle name="常规 19 6 4" xfId="7935"/>
    <cellStyle name="常规 19 6 5" xfId="9146"/>
    <cellStyle name="常规 19 6 6" xfId="11108"/>
    <cellStyle name="常规 19 6 7" xfId="12338"/>
    <cellStyle name="常规 19 6 8" xfId="6940"/>
    <cellStyle name="常规 19 6 9" xfId="12706"/>
    <cellStyle name="常规 19 7" xfId="5325"/>
    <cellStyle name="常规 19 7 2" xfId="6220"/>
    <cellStyle name="常规 2" xfId="45"/>
    <cellStyle name="常规 2 10" xfId="46"/>
    <cellStyle name="常规 2 10 2" xfId="512"/>
    <cellStyle name="常规 2 10 2 2" xfId="783"/>
    <cellStyle name="常规 2 10 2 2 2" xfId="1078"/>
    <cellStyle name="常规 2 10 2 2 2 10" xfId="14223"/>
    <cellStyle name="常规 2 10 2 2 2 11" xfId="14023"/>
    <cellStyle name="常规 2 10 2 2 2 12" xfId="17773"/>
    <cellStyle name="常规 2 10 2 2 2 13" xfId="2623"/>
    <cellStyle name="常规 2 10 2 2 2 2" xfId="3831"/>
    <cellStyle name="常规 2 10 2 2 2 3" xfId="6065"/>
    <cellStyle name="常规 2 10 2 2 2 4" xfId="7766"/>
    <cellStyle name="常规 2 10 2 2 2 5" xfId="6854"/>
    <cellStyle name="常规 2 10 2 2 2 6" xfId="7469"/>
    <cellStyle name="常规 2 10 2 2 2 7" xfId="9625"/>
    <cellStyle name="常规 2 10 2 2 2 8" xfId="11589"/>
    <cellStyle name="常规 2 10 2 2 2 9" xfId="10239"/>
    <cellStyle name="常规 2 10 2 3" xfId="1098"/>
    <cellStyle name="常规 2 10 2 3 2" xfId="910"/>
    <cellStyle name="常规 2 10 2 3 2 10" xfId="16289"/>
    <cellStyle name="常规 2 10 2 3 2 11" xfId="16889"/>
    <cellStyle name="常规 2 10 2 3 2 12" xfId="17605"/>
    <cellStyle name="常规 2 10 2 3 2 13" xfId="2646"/>
    <cellStyle name="常规 2 10 2 3 2 2" xfId="3854"/>
    <cellStyle name="常规 2 10 2 3 2 3" xfId="4847"/>
    <cellStyle name="常规 2 10 2 3 2 4" xfId="7789"/>
    <cellStyle name="常规 2 10 2 3 2 5" xfId="10921"/>
    <cellStyle name="常规 2 10 2 3 2 6" xfId="12165"/>
    <cellStyle name="常规 2 10 2 3 2 7" xfId="13349"/>
    <cellStyle name="常规 2 10 2 3 2 8" xfId="13212"/>
    <cellStyle name="常规 2 10 2 3 2 9" xfId="15454"/>
    <cellStyle name="常规 2 10 2 3 3" xfId="17793"/>
    <cellStyle name="常规 2 10 2 3 4" xfId="2161"/>
    <cellStyle name="常规 2 10 2 4" xfId="2619"/>
    <cellStyle name="常规 2 10 2 4 10" xfId="9828"/>
    <cellStyle name="常规 2 10 2 4 11" xfId="15495"/>
    <cellStyle name="常规 2 10 2 4 2" xfId="3827"/>
    <cellStyle name="常规 2 10 2 4 3" xfId="5794"/>
    <cellStyle name="常规 2 10 2 4 4" xfId="7762"/>
    <cellStyle name="常规 2 10 2 4 5" xfId="7232"/>
    <cellStyle name="常规 2 10 2 4 6" xfId="9687"/>
    <cellStyle name="常规 2 10 2 4 7" xfId="10994"/>
    <cellStyle name="常规 2 10 2 4 8" xfId="14353"/>
    <cellStyle name="常规 2 10 2 4 9" xfId="12224"/>
    <cellStyle name="常规 2 10 2 5" xfId="17478"/>
    <cellStyle name="常规 2 10 3" xfId="335"/>
    <cellStyle name="常规 2 10 3 2" xfId="1021"/>
    <cellStyle name="常规 2 10 3 2 10" xfId="15338"/>
    <cellStyle name="常规 2 10 3 2 11" xfId="16196"/>
    <cellStyle name="常规 2 10 3 2 12" xfId="17716"/>
    <cellStyle name="常规 2 10 3 2 13" xfId="2654"/>
    <cellStyle name="常规 2 10 3 2 2" xfId="3862"/>
    <cellStyle name="常规 2 10 3 2 3" xfId="5617"/>
    <cellStyle name="常规 2 10 3 2 4" xfId="7797"/>
    <cellStyle name="常规 2 10 3 2 5" xfId="9176"/>
    <cellStyle name="常规 2 10 3 2 6" xfId="10777"/>
    <cellStyle name="常规 2 10 3 2 7" xfId="12023"/>
    <cellStyle name="常规 2 10 3 2 8" xfId="14085"/>
    <cellStyle name="常规 2 10 3 2 9" xfId="7351"/>
    <cellStyle name="常规 2 10 4" xfId="175"/>
    <cellStyle name="常规 2 10 4 2" xfId="665"/>
    <cellStyle name="常规 2 10 4 2 2" xfId="952"/>
    <cellStyle name="常规 2 10 4 2 2 10" xfId="14292"/>
    <cellStyle name="常规 2 10 4 2 2 11" xfId="13524"/>
    <cellStyle name="常规 2 10 4 2 2 12" xfId="17647"/>
    <cellStyle name="常规 2 10 4 2 2 13" xfId="2492"/>
    <cellStyle name="常规 2 10 4 2 2 2" xfId="3700"/>
    <cellStyle name="常规 2 10 4 2 2 3" xfId="5947"/>
    <cellStyle name="常规 2 10 4 2 2 4" xfId="7635"/>
    <cellStyle name="常规 2 10 4 2 2 5" xfId="7271"/>
    <cellStyle name="常规 2 10 4 2 2 6" xfId="9674"/>
    <cellStyle name="常规 2 10 4 2 2 7" xfId="6800"/>
    <cellStyle name="常规 2 10 4 2 2 8" xfId="9081"/>
    <cellStyle name="常规 2 10 4 2 2 9" xfId="14231"/>
    <cellStyle name="常规 2 10 4 3" xfId="983"/>
    <cellStyle name="常规 2 10 4 3 2" xfId="984"/>
    <cellStyle name="常规 2 10 4 3 2 10" xfId="14477"/>
    <cellStyle name="常规 2 10 4 3 2 11" xfId="15174"/>
    <cellStyle name="常规 2 10 4 3 2 12" xfId="17679"/>
    <cellStyle name="常规 2 10 4 3 2 13" xfId="2521"/>
    <cellStyle name="常规 2 10 4 3 2 2" xfId="3729"/>
    <cellStyle name="常规 2 10 4 3 2 3" xfId="4874"/>
    <cellStyle name="常规 2 10 4 3 2 4" xfId="7664"/>
    <cellStyle name="常规 2 10 4 3 2 5" xfId="7262"/>
    <cellStyle name="常规 2 10 4 3 2 6" xfId="7370"/>
    <cellStyle name="常规 2 10 4 3 2 7" xfId="10547"/>
    <cellStyle name="常规 2 10 4 3 2 8" xfId="13828"/>
    <cellStyle name="常规 2 10 4 3 2 9" xfId="14362"/>
    <cellStyle name="常规 2 10 4 3 3" xfId="17678"/>
    <cellStyle name="常规 2 10 4 3 4" xfId="2135"/>
    <cellStyle name="常规 2 10 4 4" xfId="2696"/>
    <cellStyle name="常规 2 10 4 4 10" xfId="13842"/>
    <cellStyle name="常规 2 10 4 4 11" xfId="14411"/>
    <cellStyle name="常规 2 10 4 4 2" xfId="3904"/>
    <cellStyle name="常规 2 10 4 4 3" xfId="5457"/>
    <cellStyle name="常规 2 10 4 4 4" xfId="7839"/>
    <cellStyle name="常规 2 10 4 4 5" xfId="6834"/>
    <cellStyle name="常规 2 10 4 4 6" xfId="7474"/>
    <cellStyle name="常规 2 10 4 4 7" xfId="9629"/>
    <cellStyle name="常规 2 10 4 4 8" xfId="13484"/>
    <cellStyle name="常规 2 10 4 4 9" xfId="14374"/>
    <cellStyle name="常规 2 10 4 5" xfId="17322"/>
    <cellStyle name="常规 2 10 5" xfId="1163"/>
    <cellStyle name="常规 2 10 5 10" xfId="15841"/>
    <cellStyle name="常规 2 10 5 11" xfId="16637"/>
    <cellStyle name="常规 2 10 5 12" xfId="17858"/>
    <cellStyle name="常规 2 10 5 13" xfId="2814"/>
    <cellStyle name="常规 2 10 5 2" xfId="4022"/>
    <cellStyle name="常规 2 10 5 3" xfId="4944"/>
    <cellStyle name="常规 2 10 5 4" xfId="7957"/>
    <cellStyle name="常规 2 10 5 5" xfId="10154"/>
    <cellStyle name="常规 2 10 5 6" xfId="11414"/>
    <cellStyle name="常规 2 10 5 7" xfId="12636"/>
    <cellStyle name="常规 2 10 5 8" xfId="11497"/>
    <cellStyle name="常规 2 10 5 9" xfId="14887"/>
    <cellStyle name="常规 2 10 6" xfId="5329"/>
    <cellStyle name="常规 2 10 6 2" xfId="6224"/>
    <cellStyle name="常规 2 11" xfId="47"/>
    <cellStyle name="常规 2 11 2" xfId="513"/>
    <cellStyle name="常规 2 11 2 2" xfId="784"/>
    <cellStyle name="常规 2 11 2 2 2" xfId="1277"/>
    <cellStyle name="常规 2 11 2 2 2 10" xfId="12990"/>
    <cellStyle name="常规 2 11 2 2 2 11" xfId="10834"/>
    <cellStyle name="常规 2 11 2 2 2 12" xfId="17972"/>
    <cellStyle name="常规 2 11 2 2 2 13" xfId="2820"/>
    <cellStyle name="常规 2 11 2 2 2 2" xfId="4028"/>
    <cellStyle name="常规 2 11 2 2 2 3" xfId="6066"/>
    <cellStyle name="常规 2 11 2 2 2 4" xfId="7963"/>
    <cellStyle name="常规 2 11 2 2 2 5" xfId="7193"/>
    <cellStyle name="常规 2 11 2 2 2 6" xfId="7388"/>
    <cellStyle name="常规 2 11 2 2 2 7" xfId="9646"/>
    <cellStyle name="常规 2 11 2 2 2 8" xfId="10059"/>
    <cellStyle name="常规 2 11 2 2 2 9" xfId="14095"/>
    <cellStyle name="常规 2 11 2 3" xfId="1279"/>
    <cellStyle name="常规 2 11 2 3 2" xfId="958"/>
    <cellStyle name="常规 2 11 2 3 2 10" xfId="15840"/>
    <cellStyle name="常规 2 11 2 3 2 11" xfId="16636"/>
    <cellStyle name="常规 2 11 2 3 2 12" xfId="17653"/>
    <cellStyle name="常规 2 11 2 3 2 13" xfId="2823"/>
    <cellStyle name="常规 2 11 2 3 2 2" xfId="4031"/>
    <cellStyle name="常规 2 11 2 3 2 3" xfId="4865"/>
    <cellStyle name="常规 2 11 2 3 2 4" xfId="7966"/>
    <cellStyle name="常规 2 11 2 3 2 5" xfId="10153"/>
    <cellStyle name="常规 2 11 2 3 2 6" xfId="11413"/>
    <cellStyle name="常规 2 11 2 3 2 7" xfId="12635"/>
    <cellStyle name="常规 2 11 2 3 2 8" xfId="13806"/>
    <cellStyle name="常规 2 11 2 3 2 9" xfId="14886"/>
    <cellStyle name="常规 2 11 2 3 3" xfId="17974"/>
    <cellStyle name="常规 2 11 2 3 4" xfId="2202"/>
    <cellStyle name="常规 2 11 2 4" xfId="2817"/>
    <cellStyle name="常规 2 11 2 4 10" xfId="16357"/>
    <cellStyle name="常规 2 11 2 4 11" xfId="16927"/>
    <cellStyle name="常规 2 11 2 4 2" xfId="4025"/>
    <cellStyle name="常规 2 11 2 4 3" xfId="5795"/>
    <cellStyle name="常规 2 11 2 4 4" xfId="7960"/>
    <cellStyle name="常规 2 11 2 4 5" xfId="11056"/>
    <cellStyle name="常规 2 11 2 4 6" xfId="12290"/>
    <cellStyle name="常规 2 11 2 4 7" xfId="13465"/>
    <cellStyle name="常规 2 11 2 4 8" xfId="11661"/>
    <cellStyle name="常规 2 11 2 4 9" xfId="15538"/>
    <cellStyle name="常规 2 11 2 5" xfId="17479"/>
    <cellStyle name="常规 2 11 3" xfId="336"/>
    <cellStyle name="常规 2 11 3 2" xfId="1107"/>
    <cellStyle name="常规 2 11 3 2 10" xfId="12993"/>
    <cellStyle name="常规 2 11 3 2 11" xfId="15067"/>
    <cellStyle name="常规 2 11 3 2 12" xfId="17802"/>
    <cellStyle name="常规 2 11 3 2 13" xfId="2825"/>
    <cellStyle name="常规 2 11 3 2 2" xfId="4033"/>
    <cellStyle name="常规 2 11 3 2 3" xfId="5618"/>
    <cellStyle name="常规 2 11 3 2 4" xfId="7968"/>
    <cellStyle name="常规 2 11 3 2 5" xfId="7192"/>
    <cellStyle name="常规 2 11 3 2 6" xfId="7389"/>
    <cellStyle name="常规 2 11 3 2 7" xfId="10407"/>
    <cellStyle name="常规 2 11 3 2 8" xfId="13489"/>
    <cellStyle name="常规 2 11 3 2 9" xfId="11844"/>
    <cellStyle name="常规 2 11 4" xfId="176"/>
    <cellStyle name="常规 2 11 4 2" xfId="666"/>
    <cellStyle name="常规 2 11 4 2 2" xfId="1281"/>
    <cellStyle name="常规 2 11 4 2 2 10" xfId="16219"/>
    <cellStyle name="常规 2 11 4 2 2 11" xfId="16845"/>
    <cellStyle name="常规 2 11 4 2 2 12" xfId="17976"/>
    <cellStyle name="常规 2 11 4 2 2 13" xfId="2829"/>
    <cellStyle name="常规 2 11 4 2 2 2" xfId="4037"/>
    <cellStyle name="常规 2 11 4 2 2 3" xfId="5948"/>
    <cellStyle name="常规 2 11 4 2 2 4" xfId="7972"/>
    <cellStyle name="常规 2 11 4 2 2 5" xfId="10807"/>
    <cellStyle name="常规 2 11 4 2 2 6" xfId="12050"/>
    <cellStyle name="常规 2 11 4 2 2 7" xfId="13241"/>
    <cellStyle name="常规 2 11 4 2 2 8" xfId="11094"/>
    <cellStyle name="常规 2 11 4 2 2 9" xfId="15363"/>
    <cellStyle name="常规 2 11 4 3" xfId="1283"/>
    <cellStyle name="常规 2 11 4 3 2" xfId="1285"/>
    <cellStyle name="常规 2 11 4 3 2 10" xfId="15839"/>
    <cellStyle name="常规 2 11 4 3 2 11" xfId="16635"/>
    <cellStyle name="常规 2 11 4 3 2 12" xfId="17980"/>
    <cellStyle name="常规 2 11 4 3 2 13" xfId="2831"/>
    <cellStyle name="常规 2 11 4 3 2 2" xfId="4039"/>
    <cellStyle name="常规 2 11 4 3 2 3" xfId="4985"/>
    <cellStyle name="常规 2 11 4 3 2 4" xfId="7974"/>
    <cellStyle name="常规 2 11 4 3 2 5" xfId="10152"/>
    <cellStyle name="常规 2 11 4 3 2 6" xfId="11412"/>
    <cellStyle name="常规 2 11 4 3 2 7" xfId="12634"/>
    <cellStyle name="常规 2 11 4 3 2 8" xfId="8903"/>
    <cellStyle name="常规 2 11 4 3 2 9" xfId="14885"/>
    <cellStyle name="常规 2 11 4 3 3" xfId="17978"/>
    <cellStyle name="常规 2 11 4 3 4" xfId="2204"/>
    <cellStyle name="常规 2 11 4 4" xfId="2827"/>
    <cellStyle name="常规 2 11 4 4 10" xfId="11113"/>
    <cellStyle name="常规 2 11 4 4 11" xfId="14612"/>
    <cellStyle name="常规 2 11 4 4 2" xfId="4035"/>
    <cellStyle name="常规 2 11 4 4 3" xfId="5458"/>
    <cellStyle name="常规 2 11 4 4 4" xfId="7970"/>
    <cellStyle name="常规 2 11 4 4 5" xfId="9513"/>
    <cellStyle name="常规 2 11 4 4 6" xfId="10018"/>
    <cellStyle name="常规 2 11 4 4 7" xfId="9910"/>
    <cellStyle name="常规 2 11 4 4 8" xfId="13554"/>
    <cellStyle name="常规 2 11 4 4 9" xfId="9247"/>
    <cellStyle name="常规 2 11 4 5" xfId="17323"/>
    <cellStyle name="常规 2 11 5" xfId="1287"/>
    <cellStyle name="常规 2 11 5 10" xfId="14611"/>
    <cellStyle name="常规 2 11 5 11" xfId="12168"/>
    <cellStyle name="常规 2 11 5 12" xfId="17982"/>
    <cellStyle name="常规 2 11 5 13" xfId="2815"/>
    <cellStyle name="常规 2 11 5 2" xfId="4023"/>
    <cellStyle name="常规 2 11 5 3" xfId="4986"/>
    <cellStyle name="常规 2 11 5 4" xfId="7958"/>
    <cellStyle name="常规 2 11 5 5" xfId="9517"/>
    <cellStyle name="常规 2 11 5 6" xfId="10006"/>
    <cellStyle name="常规 2 11 5 7" xfId="8799"/>
    <cellStyle name="常规 2 11 5 8" xfId="13807"/>
    <cellStyle name="常规 2 11 5 9" xfId="10238"/>
    <cellStyle name="常规 2 11 6" xfId="5330"/>
    <cellStyle name="常规 2 11 6 2" xfId="6225"/>
    <cellStyle name="常规 2 12" xfId="48"/>
    <cellStyle name="常规 2 12 2" xfId="514"/>
    <cellStyle name="常规 2 12 2 2" xfId="785"/>
    <cellStyle name="常规 2 12 2 2 2" xfId="1291"/>
    <cellStyle name="常规 2 12 2 2 2 10" xfId="15382"/>
    <cellStyle name="常规 2 12 2 2 2 11" xfId="16236"/>
    <cellStyle name="常规 2 12 2 2 2 12" xfId="17986"/>
    <cellStyle name="常规 2 12 2 2 2 13" xfId="2840"/>
    <cellStyle name="常规 2 12 2 2 2 2" xfId="4048"/>
    <cellStyle name="常规 2 12 2 2 2 3" xfId="6067"/>
    <cellStyle name="常规 2 12 2 2 2 4" xfId="7983"/>
    <cellStyle name="常规 2 12 2 2 2 5" xfId="7185"/>
    <cellStyle name="常规 2 12 2 2 2 6" xfId="10828"/>
    <cellStyle name="常规 2 12 2 2 2 7" xfId="12072"/>
    <cellStyle name="常规 2 12 2 2 2 8" xfId="13151"/>
    <cellStyle name="常规 2 12 2 2 2 9" xfId="7013"/>
    <cellStyle name="常规 2 12 2 3" xfId="1294"/>
    <cellStyle name="常规 2 12 2 3 2" xfId="1084"/>
    <cellStyle name="常规 2 12 2 3 2 10" xfId="16432"/>
    <cellStyle name="常规 2 12 2 3 2 11" xfId="16975"/>
    <cellStyle name="常规 2 12 2 3 2 12" xfId="17779"/>
    <cellStyle name="常规 2 12 2 3 2 13" xfId="2846"/>
    <cellStyle name="常规 2 12 2 3 2 2" xfId="4054"/>
    <cellStyle name="常规 2 12 2 3 2 3" xfId="4913"/>
    <cellStyle name="常规 2 12 2 3 2 4" xfId="7989"/>
    <cellStyle name="常规 2 12 2 3 2 5" xfId="11184"/>
    <cellStyle name="常规 2 12 2 3 2 6" xfId="12413"/>
    <cellStyle name="常规 2 12 2 3 2 7" xfId="13585"/>
    <cellStyle name="常规 2 12 2 3 2 8" xfId="7440"/>
    <cellStyle name="常规 2 12 2 3 2 9" xfId="15632"/>
    <cellStyle name="常规 2 12 2 3 3" xfId="17989"/>
    <cellStyle name="常规 2 12 2 3 4" xfId="2207"/>
    <cellStyle name="常规 2 12 2 4" xfId="2836"/>
    <cellStyle name="常规 2 12 2 4 10" xfId="14126"/>
    <cellStyle name="常规 2 12 2 4 11" xfId="14319"/>
    <cellStyle name="常规 2 12 2 4 2" xfId="4044"/>
    <cellStyle name="常规 2 12 2 4 3" xfId="5796"/>
    <cellStyle name="常规 2 12 2 4 4" xfId="7979"/>
    <cellStyle name="常规 2 12 2 4 5" xfId="7189"/>
    <cellStyle name="常规 2 12 2 4 6" xfId="7390"/>
    <cellStyle name="常规 2 12 2 4 7" xfId="8948"/>
    <cellStyle name="常规 2 12 2 4 8" xfId="10820"/>
    <cellStyle name="常规 2 12 2 4 9" xfId="13977"/>
    <cellStyle name="常规 2 12 2 5" xfId="17480"/>
    <cellStyle name="常规 2 12 3" xfId="337"/>
    <cellStyle name="常规 2 12 3 2" xfId="1295"/>
    <cellStyle name="常规 2 12 3 2 10" xfId="15289"/>
    <cellStyle name="常规 2 12 3 2 11" xfId="16163"/>
    <cellStyle name="常规 2 12 3 2 12" xfId="17990"/>
    <cellStyle name="常规 2 12 3 2 13" xfId="2848"/>
    <cellStyle name="常规 2 12 3 2 2" xfId="4056"/>
    <cellStyle name="常规 2 12 3 2 3" xfId="5619"/>
    <cellStyle name="常规 2 12 3 2 4" xfId="7991"/>
    <cellStyle name="常规 2 12 3 2 5" xfId="9954"/>
    <cellStyle name="常规 2 12 3 2 6" xfId="10708"/>
    <cellStyle name="常规 2 12 3 2 7" xfId="11958"/>
    <cellStyle name="常规 2 12 3 2 8" xfId="13963"/>
    <cellStyle name="常规 2 12 3 2 9" xfId="11447"/>
    <cellStyle name="常规 2 12 4" xfId="177"/>
    <cellStyle name="常规 2 12 4 2" xfId="667"/>
    <cellStyle name="常规 2 12 4 2 2" xfId="1297"/>
    <cellStyle name="常规 2 12 4 2 2 10" xfId="15956"/>
    <cellStyle name="常规 2 12 4 2 2 11" xfId="16695"/>
    <cellStyle name="常规 2 12 4 2 2 12" xfId="17992"/>
    <cellStyle name="常规 2 12 4 2 2 13" xfId="2852"/>
    <cellStyle name="常规 2 12 4 2 2 2" xfId="4060"/>
    <cellStyle name="常规 2 12 4 2 2 3" xfId="5949"/>
    <cellStyle name="常规 2 12 4 2 2 4" xfId="7995"/>
    <cellStyle name="常规 2 12 4 2 2 5" xfId="10356"/>
    <cellStyle name="常规 2 12 4 2 2 6" xfId="11613"/>
    <cellStyle name="常规 2 12 4 2 2 7" xfId="12824"/>
    <cellStyle name="常规 2 12 4 2 2 8" xfId="12842"/>
    <cellStyle name="常规 2 12 4 2 2 9" xfId="15031"/>
    <cellStyle name="常规 2 12 4 3" xfId="1299"/>
    <cellStyle name="常规 2 12 4 3 2" xfId="1300"/>
    <cellStyle name="常规 2 12 4 3 2 10" xfId="15838"/>
    <cellStyle name="常规 2 12 4 3 2 11" xfId="16634"/>
    <cellStyle name="常规 2 12 4 3 2 12" xfId="17995"/>
    <cellStyle name="常规 2 12 4 3 2 13" xfId="2853"/>
    <cellStyle name="常规 2 12 4 3 2 2" xfId="4061"/>
    <cellStyle name="常规 2 12 4 3 2 3" xfId="4991"/>
    <cellStyle name="常规 2 12 4 3 2 4" xfId="7996"/>
    <cellStyle name="常规 2 12 4 3 2 5" xfId="10151"/>
    <cellStyle name="常规 2 12 4 3 2 6" xfId="11411"/>
    <cellStyle name="常规 2 12 4 3 2 7" xfId="12633"/>
    <cellStyle name="常规 2 12 4 3 2 8" xfId="14657"/>
    <cellStyle name="常规 2 12 4 3 2 9" xfId="14884"/>
    <cellStyle name="常规 2 12 4 3 3" xfId="17994"/>
    <cellStyle name="常规 2 12 4 3 4" xfId="2208"/>
    <cellStyle name="常规 2 12 4 4" xfId="2851"/>
    <cellStyle name="常规 2 12 4 4 10" xfId="16430"/>
    <cellStyle name="常规 2 12 4 4 11" xfId="16973"/>
    <cellStyle name="常规 2 12 4 4 2" xfId="4059"/>
    <cellStyle name="常规 2 12 4 4 3" xfId="5459"/>
    <cellStyle name="常规 2 12 4 4 4" xfId="7994"/>
    <cellStyle name="常规 2 12 4 4 5" xfId="11182"/>
    <cellStyle name="常规 2 12 4 4 6" xfId="12411"/>
    <cellStyle name="常规 2 12 4 4 7" xfId="13583"/>
    <cellStyle name="常规 2 12 4 4 8" xfId="12694"/>
    <cellStyle name="常规 2 12 4 4 9" xfId="15630"/>
    <cellStyle name="常规 2 12 4 5" xfId="17324"/>
    <cellStyle name="常规 2 12 5" xfId="1301"/>
    <cellStyle name="常规 2 12 5 10" xfId="15003"/>
    <cellStyle name="常规 2 12 5 11" xfId="15932"/>
    <cellStyle name="常规 2 12 5 12" xfId="17996"/>
    <cellStyle name="常规 2 12 5 13" xfId="2832"/>
    <cellStyle name="常规 2 12 5 2" xfId="4040"/>
    <cellStyle name="常规 2 12 5 3" xfId="4992"/>
    <cellStyle name="常规 2 12 5 4" xfId="7975"/>
    <cellStyle name="常规 2 12 5 5" xfId="9512"/>
    <cellStyle name="常规 2 12 5 6" xfId="10324"/>
    <cellStyle name="常规 2 12 5 7" xfId="11583"/>
    <cellStyle name="常规 2 12 5 8" xfId="13261"/>
    <cellStyle name="常规 2 12 5 9" xfId="14416"/>
    <cellStyle name="常规 2 12 6" xfId="5331"/>
    <cellStyle name="常规 2 12 6 2" xfId="6226"/>
    <cellStyle name="常规 2 13" xfId="49"/>
    <cellStyle name="常规 2 13 2" xfId="515"/>
    <cellStyle name="常规 2 13 2 2" xfId="786"/>
    <cellStyle name="常规 2 13 2 2 2" xfId="1304"/>
    <cellStyle name="常规 2 13 2 2 2 10" xfId="11815"/>
    <cellStyle name="常规 2 13 2 2 2 11" xfId="15278"/>
    <cellStyle name="常规 2 13 2 2 2 12" xfId="17999"/>
    <cellStyle name="常规 2 13 2 2 2 13" xfId="2858"/>
    <cellStyle name="常规 2 13 2 2 2 2" xfId="4066"/>
    <cellStyle name="常规 2 13 2 2 2 3" xfId="6068"/>
    <cellStyle name="常规 2 13 2 2 2 4" xfId="8001"/>
    <cellStyle name="常规 2 13 2 2 2 5" xfId="9505"/>
    <cellStyle name="常规 2 13 2 2 2 6" xfId="6878"/>
    <cellStyle name="常规 2 13 2 2 2 7" xfId="10692"/>
    <cellStyle name="常规 2 13 2 2 2 8" xfId="13195"/>
    <cellStyle name="常规 2 13 2 2 2 9" xfId="6918"/>
    <cellStyle name="常规 2 13 2 3" xfId="1306"/>
    <cellStyle name="常规 2 13 2 3 2" xfId="1114"/>
    <cellStyle name="常规 2 13 2 3 2 10" xfId="15047"/>
    <cellStyle name="常规 2 13 2 3 2 11" xfId="15969"/>
    <cellStyle name="常规 2 13 2 3 2 12" xfId="17809"/>
    <cellStyle name="常规 2 13 2 3 2 13" xfId="2860"/>
    <cellStyle name="常规 2 13 2 3 2 2" xfId="4068"/>
    <cellStyle name="常规 2 13 2 3 2 3" xfId="4925"/>
    <cellStyle name="常规 2 13 2 3 2 4" xfId="8003"/>
    <cellStyle name="常规 2 13 2 3 2 5" xfId="7182"/>
    <cellStyle name="常规 2 13 2 3 2 6" xfId="10375"/>
    <cellStyle name="常规 2 13 2 3 2 7" xfId="11631"/>
    <cellStyle name="常规 2 13 2 3 2 8" xfId="7542"/>
    <cellStyle name="常规 2 13 2 3 2 9" xfId="14568"/>
    <cellStyle name="常规 2 13 2 3 3" xfId="18001"/>
    <cellStyle name="常规 2 13 2 3 4" xfId="2210"/>
    <cellStyle name="常规 2 13 2 4" xfId="2856"/>
    <cellStyle name="常规 2 13 2 4 10" xfId="15957"/>
    <cellStyle name="常规 2 13 2 4 11" xfId="16696"/>
    <cellStyle name="常规 2 13 2 4 2" xfId="4064"/>
    <cellStyle name="常规 2 13 2 4 3" xfId="5797"/>
    <cellStyle name="常规 2 13 2 4 4" xfId="7999"/>
    <cellStyle name="常规 2 13 2 4 5" xfId="10357"/>
    <cellStyle name="常规 2 13 2 4 6" xfId="11614"/>
    <cellStyle name="常规 2 13 2 4 7" xfId="12825"/>
    <cellStyle name="常规 2 13 2 4 8" xfId="6727"/>
    <cellStyle name="常规 2 13 2 4 9" xfId="15032"/>
    <cellStyle name="常规 2 13 2 5" xfId="17481"/>
    <cellStyle name="常规 2 13 3" xfId="338"/>
    <cellStyle name="常规 2 13 3 2" xfId="1308"/>
    <cellStyle name="常规 2 13 3 2 10" xfId="15955"/>
    <cellStyle name="常规 2 13 3 2 11" xfId="16694"/>
    <cellStyle name="常规 2 13 3 2 12" xfId="18003"/>
    <cellStyle name="常规 2 13 3 2 13" xfId="2862"/>
    <cellStyle name="常规 2 13 3 2 2" xfId="4070"/>
    <cellStyle name="常规 2 13 3 2 3" xfId="5620"/>
    <cellStyle name="常规 2 13 3 2 4" xfId="8005"/>
    <cellStyle name="常规 2 13 3 2 5" xfId="10355"/>
    <cellStyle name="常规 2 13 3 2 6" xfId="11612"/>
    <cellStyle name="常规 2 13 3 2 7" xfId="12823"/>
    <cellStyle name="常规 2 13 3 2 8" xfId="14443"/>
    <cellStyle name="常规 2 13 3 2 9" xfId="15030"/>
    <cellStyle name="常规 2 13 4" xfId="178"/>
    <cellStyle name="常规 2 13 4 2" xfId="668"/>
    <cellStyle name="常规 2 13 4 2 2" xfId="897"/>
    <cellStyle name="常规 2 13 4 2 2 10" xfId="14152"/>
    <cellStyle name="常规 2 13 4 2 2 11" xfId="11416"/>
    <cellStyle name="常规 2 13 4 2 2 12" xfId="17592"/>
    <cellStyle name="常规 2 13 4 2 2 13" xfId="2429"/>
    <cellStyle name="常规 2 13 4 2 2 2" xfId="3637"/>
    <cellStyle name="常规 2 13 4 2 2 3" xfId="5950"/>
    <cellStyle name="常规 2 13 4 2 2 4" xfId="7572"/>
    <cellStyle name="常规 2 13 4 2 2 5" xfId="7290"/>
    <cellStyle name="常规 2 13 4 2 2 6" xfId="9671"/>
    <cellStyle name="常规 2 13 4 2 2 7" xfId="9130"/>
    <cellStyle name="常规 2 13 4 2 2 8" xfId="11784"/>
    <cellStyle name="常规 2 13 4 2 2 9" xfId="12679"/>
    <cellStyle name="常规 2 13 4 3" xfId="940"/>
    <cellStyle name="常规 2 13 4 3 2" xfId="1310"/>
    <cellStyle name="常规 2 13 4 3 2 10" xfId="14117"/>
    <cellStyle name="常规 2 13 4 3 2 11" xfId="15570"/>
    <cellStyle name="常规 2 13 4 3 2 12" xfId="18005"/>
    <cellStyle name="常规 2 13 4 3 2 13" xfId="2481"/>
    <cellStyle name="常规 2 13 4 3 2 2" xfId="3689"/>
    <cellStyle name="常规 2 13 4 3 2 3" xfId="4994"/>
    <cellStyle name="常规 2 13 4 3 2 4" xfId="7624"/>
    <cellStyle name="常规 2 13 4 3 2 5" xfId="10023"/>
    <cellStyle name="常规 2 13 4 3 2 6" xfId="6561"/>
    <cellStyle name="常规 2 13 4 3 2 7" xfId="11099"/>
    <cellStyle name="常规 2 13 4 3 2 8" xfId="7012"/>
    <cellStyle name="常规 2 13 4 3 2 9" xfId="11210"/>
    <cellStyle name="常规 2 13 4 3 3" xfId="17635"/>
    <cellStyle name="常规 2 13 4 3 4" xfId="2124"/>
    <cellStyle name="常规 2 13 4 4" xfId="2864"/>
    <cellStyle name="常规 2 13 4 4 10" xfId="13277"/>
    <cellStyle name="常规 2 13 4 4 11" xfId="14645"/>
    <cellStyle name="常规 2 13 4 4 2" xfId="4072"/>
    <cellStyle name="常规 2 13 4 4 3" xfId="5460"/>
    <cellStyle name="常规 2 13 4 4 4" xfId="8007"/>
    <cellStyle name="常规 2 13 4 4 5" xfId="9477"/>
    <cellStyle name="常规 2 13 4 4 6" xfId="9995"/>
    <cellStyle name="常规 2 13 4 4 7" xfId="8908"/>
    <cellStyle name="常规 2 13 4 4 8" xfId="11456"/>
    <cellStyle name="常规 2 13 4 4 9" xfId="14632"/>
    <cellStyle name="常规 2 13 4 5" xfId="17325"/>
    <cellStyle name="常规 2 13 5" xfId="1312"/>
    <cellStyle name="常规 2 13 5 10" xfId="13129"/>
    <cellStyle name="常规 2 13 5 11" xfId="11997"/>
    <cellStyle name="常规 2 13 5 12" xfId="18007"/>
    <cellStyle name="常规 2 13 5 13" xfId="2854"/>
    <cellStyle name="常规 2 13 5 2" xfId="4062"/>
    <cellStyle name="常规 2 13 5 3" xfId="4996"/>
    <cellStyle name="常规 2 13 5 4" xfId="7997"/>
    <cellStyle name="常规 2 13 5 5" xfId="9504"/>
    <cellStyle name="常规 2 13 5 6" xfId="9215"/>
    <cellStyle name="常规 2 13 5 7" xfId="6979"/>
    <cellStyle name="常规 2 13 5 8" xfId="13961"/>
    <cellStyle name="常规 2 13 5 9" xfId="13935"/>
    <cellStyle name="常规 2 13 6" xfId="5332"/>
    <cellStyle name="常规 2 13 6 2" xfId="6227"/>
    <cellStyle name="常规 2 14" xfId="50"/>
    <cellStyle name="常规 2 14 2" xfId="516"/>
    <cellStyle name="常规 2 14 2 2" xfId="787"/>
    <cellStyle name="常规 2 14 2 2 2" xfId="1315"/>
    <cellStyle name="常规 2 14 2 2 2 10" xfId="15646"/>
    <cellStyle name="常规 2 14 2 2 2 11" xfId="16444"/>
    <cellStyle name="常规 2 14 2 2 2 12" xfId="18010"/>
    <cellStyle name="常规 2 14 2 2 2 13" xfId="2869"/>
    <cellStyle name="常规 2 14 2 2 2 2" xfId="4077"/>
    <cellStyle name="常规 2 14 2 2 2 3" xfId="6069"/>
    <cellStyle name="常规 2 14 2 2 2 4" xfId="8012"/>
    <cellStyle name="常规 2 14 2 2 2 5" xfId="7181"/>
    <cellStyle name="常规 2 14 2 2 2 6" xfId="11201"/>
    <cellStyle name="常规 2 14 2 2 2 7" xfId="12428"/>
    <cellStyle name="常规 2 14 2 2 2 8" xfId="14340"/>
    <cellStyle name="常规 2 14 2 2 2 9" xfId="7430"/>
    <cellStyle name="常规 2 14 2 3" xfId="899"/>
    <cellStyle name="常规 2 14 2 3 2" xfId="964"/>
    <cellStyle name="常规 2 14 2 3 2 10" xfId="14922"/>
    <cellStyle name="常规 2 14 2 3 2 11" xfId="15870"/>
    <cellStyle name="常规 2 14 2 3 2 12" xfId="17659"/>
    <cellStyle name="常规 2 14 2 3 2 13" xfId="2430"/>
    <cellStyle name="常规 2 14 2 3 2 2" xfId="3638"/>
    <cellStyle name="常规 2 14 2 3 2 3" xfId="4867"/>
    <cellStyle name="常规 2 14 2 3 2 4" xfId="7573"/>
    <cellStyle name="常规 2 14 2 3 2 5" xfId="7289"/>
    <cellStyle name="常规 2 14 2 3 2 6" xfId="10203"/>
    <cellStyle name="常规 2 14 2 3 2 7" xfId="11467"/>
    <cellStyle name="常规 2 14 2 3 2 8" xfId="12973"/>
    <cellStyle name="常规 2 14 2 3 2 9" xfId="8926"/>
    <cellStyle name="常规 2 14 2 3 3" xfId="17594"/>
    <cellStyle name="常规 2 14 2 3 4" xfId="2112"/>
    <cellStyle name="常规 2 14 2 4" xfId="2868"/>
    <cellStyle name="常规 2 14 2 4 10" xfId="9285"/>
    <cellStyle name="常规 2 14 2 4 11" xfId="11850"/>
    <cellStyle name="常规 2 14 2 4 2" xfId="4076"/>
    <cellStyle name="常规 2 14 2 4 3" xfId="5798"/>
    <cellStyle name="常规 2 14 2 4 4" xfId="8011"/>
    <cellStyle name="常规 2 14 2 4 5" xfId="9503"/>
    <cellStyle name="常规 2 14 2 4 6" xfId="9974"/>
    <cellStyle name="常规 2 14 2 4 7" xfId="6585"/>
    <cellStyle name="常规 2 14 2 4 8" xfId="13123"/>
    <cellStyle name="常规 2 14 2 4 9" xfId="14630"/>
    <cellStyle name="常规 2 14 2 5" xfId="17482"/>
    <cellStyle name="常规 2 14 3" xfId="339"/>
    <cellStyle name="常规 2 14 3 2" xfId="1202"/>
    <cellStyle name="常规 2 14 3 2 10" xfId="14176"/>
    <cellStyle name="常规 2 14 3 2 11" xfId="8918"/>
    <cellStyle name="常规 2 14 3 2 12" xfId="17897"/>
    <cellStyle name="常规 2 14 3 2 13" xfId="2871"/>
    <cellStyle name="常规 2 14 3 2 2" xfId="4079"/>
    <cellStyle name="常规 2 14 3 2 3" xfId="5621"/>
    <cellStyle name="常规 2 14 3 2 4" xfId="8014"/>
    <cellStyle name="常规 2 14 3 2 5" xfId="9502"/>
    <cellStyle name="常规 2 14 3 2 6" xfId="9208"/>
    <cellStyle name="常规 2 14 3 2 7" xfId="9310"/>
    <cellStyle name="常规 2 14 3 2 8" xfId="13801"/>
    <cellStyle name="常规 2 14 3 2 9" xfId="11911"/>
    <cellStyle name="常规 2 14 4" xfId="179"/>
    <cellStyle name="常规 2 14 4 2" xfId="669"/>
    <cellStyle name="常规 2 14 4 2 2" xfId="1317"/>
    <cellStyle name="常规 2 14 4 2 2 10" xfId="16122"/>
    <cellStyle name="常规 2 14 4 2 2 11" xfId="16791"/>
    <cellStyle name="常规 2 14 4 2 2 12" xfId="18012"/>
    <cellStyle name="常规 2 14 4 2 2 13" xfId="2874"/>
    <cellStyle name="常规 2 14 4 2 2 2" xfId="4082"/>
    <cellStyle name="常规 2 14 4 2 2 3" xfId="5951"/>
    <cellStyle name="常规 2 14 4 2 2 4" xfId="8017"/>
    <cellStyle name="常规 2 14 4 2 2 5" xfId="10637"/>
    <cellStyle name="常规 2 14 4 2 2 6" xfId="11891"/>
    <cellStyle name="常规 2 14 4 2 2 7" xfId="13093"/>
    <cellStyle name="常规 2 14 4 2 2 8" xfId="14545"/>
    <cellStyle name="常规 2 14 4 2 2 9" xfId="15237"/>
    <cellStyle name="常规 2 14 4 3" xfId="1318"/>
    <cellStyle name="常规 2 14 4 3 2" xfId="906"/>
    <cellStyle name="常规 2 14 4 3 2 10" xfId="9306"/>
    <cellStyle name="常规 2 14 4 3 2 11" xfId="14093"/>
    <cellStyle name="常规 2 14 4 3 2 12" xfId="17601"/>
    <cellStyle name="常规 2 14 4 3 2 13" xfId="2875"/>
    <cellStyle name="常规 2 14 4 3 2 2" xfId="4083"/>
    <cellStyle name="常规 2 14 4 3 2 3" xfId="4845"/>
    <cellStyle name="常规 2 14 4 3 2 4" xfId="8018"/>
    <cellStyle name="常规 2 14 4 3 2 5" xfId="9500"/>
    <cellStyle name="常规 2 14 4 3 2 6" xfId="6880"/>
    <cellStyle name="常规 2 14 4 3 2 7" xfId="7461"/>
    <cellStyle name="常规 2 14 4 3 2 8" xfId="13048"/>
    <cellStyle name="常规 2 14 4 3 2 9" xfId="10662"/>
    <cellStyle name="常规 2 14 4 3 3" xfId="18013"/>
    <cellStyle name="常规 2 14 4 3 4" xfId="2211"/>
    <cellStyle name="常规 2 14 4 4" xfId="2873"/>
    <cellStyle name="常规 2 14 4 4 10" xfId="12250"/>
    <cellStyle name="常规 2 14 4 4 11" xfId="15416"/>
    <cellStyle name="常规 2 14 4 4 2" xfId="4081"/>
    <cellStyle name="常规 2 14 4 4 3" xfId="5461"/>
    <cellStyle name="常规 2 14 4 4 4" xfId="8016"/>
    <cellStyle name="常规 2 14 4 4 5" xfId="7179"/>
    <cellStyle name="常规 2 14 4 4 6" xfId="9702"/>
    <cellStyle name="常规 2 14 4 4 7" xfId="10879"/>
    <cellStyle name="常规 2 14 4 4 8" xfId="12328"/>
    <cellStyle name="常规 2 14 4 4 9" xfId="13861"/>
    <cellStyle name="常规 2 14 4 5" xfId="17326"/>
    <cellStyle name="常规 2 14 5" xfId="1319"/>
    <cellStyle name="常规 2 14 5 10" xfId="15326"/>
    <cellStyle name="常规 2 14 5 11" xfId="16188"/>
    <cellStyle name="常规 2 14 5 12" xfId="18014"/>
    <cellStyle name="常规 2 14 5 13" xfId="2866"/>
    <cellStyle name="常规 2 14 5 2" xfId="4074"/>
    <cellStyle name="常规 2 14 5 3" xfId="4998"/>
    <cellStyle name="常规 2 14 5 4" xfId="8009"/>
    <cellStyle name="常规 2 14 5 5" xfId="9501"/>
    <cellStyle name="常规 2 14 5 6" xfId="10758"/>
    <cellStyle name="常规 2 14 5 7" xfId="12006"/>
    <cellStyle name="常规 2 14 5 8" xfId="14203"/>
    <cellStyle name="常规 2 14 5 9" xfId="12714"/>
    <cellStyle name="常规 2 14 6" xfId="5333"/>
    <cellStyle name="常规 2 14 6 2" xfId="6228"/>
    <cellStyle name="常规 2 15" xfId="53"/>
    <cellStyle name="常规 2 15 2" xfId="519"/>
    <cellStyle name="常规 2 15 2 2" xfId="790"/>
    <cellStyle name="常规 2 15 2 2 2" xfId="1034"/>
    <cellStyle name="常规 2 15 2 2 2 10" xfId="13879"/>
    <cellStyle name="常规 2 15 2 2 2 11" xfId="12736"/>
    <cellStyle name="常规 2 15 2 2 2 12" xfId="17729"/>
    <cellStyle name="常规 2 15 2 2 2 13" xfId="2577"/>
    <cellStyle name="常规 2 15 2 2 2 2" xfId="3785"/>
    <cellStyle name="常规 2 15 2 2 2 3" xfId="6072"/>
    <cellStyle name="常规 2 15 2 2 2 4" xfId="7720"/>
    <cellStyle name="常规 2 15 2 2 2 5" xfId="9560"/>
    <cellStyle name="常规 2 15 2 2 2 6" xfId="6852"/>
    <cellStyle name="常规 2 15 2 2 2 7" xfId="9776"/>
    <cellStyle name="常规 2 15 2 2 2 8" xfId="14604"/>
    <cellStyle name="常规 2 15 2 2 2 9" xfId="11650"/>
    <cellStyle name="常规 2 15 2 3" xfId="1069"/>
    <cellStyle name="常规 2 15 2 3 2" xfId="1075"/>
    <cellStyle name="常规 2 15 2 3 2 10" xfId="13066"/>
    <cellStyle name="常规 2 15 2 3 2 11" xfId="8845"/>
    <cellStyle name="常规 2 15 2 3 2 12" xfId="17770"/>
    <cellStyle name="常规 2 15 2 3 2 13" xfId="2617"/>
    <cellStyle name="常规 2 15 2 3 2 2" xfId="3825"/>
    <cellStyle name="常规 2 15 2 3 2 3" xfId="4910"/>
    <cellStyle name="常规 2 15 2 3 2 4" xfId="7760"/>
    <cellStyle name="常规 2 15 2 3 2 5" xfId="9903"/>
    <cellStyle name="常规 2 15 2 3 2 6" xfId="8976"/>
    <cellStyle name="常规 2 15 2 3 2 7" xfId="9227"/>
    <cellStyle name="常规 2 15 2 3 2 8" xfId="12806"/>
    <cellStyle name="常规 2 15 2 3 2 9" xfId="13396"/>
    <cellStyle name="常规 2 15 2 3 3" xfId="17764"/>
    <cellStyle name="常规 2 15 2 3 4" xfId="2154"/>
    <cellStyle name="常规 2 15 2 4" xfId="2880"/>
    <cellStyle name="常规 2 15 2 4 10" xfId="11708"/>
    <cellStyle name="常规 2 15 2 4 11" xfId="13495"/>
    <cellStyle name="常规 2 15 2 4 2" xfId="4088"/>
    <cellStyle name="常规 2 15 2 4 3" xfId="5801"/>
    <cellStyle name="常规 2 15 2 4 4" xfId="8023"/>
    <cellStyle name="常规 2 15 2 4 5" xfId="9499"/>
    <cellStyle name="常规 2 15 2 4 6" xfId="9217"/>
    <cellStyle name="常规 2 15 2 4 7" xfId="9307"/>
    <cellStyle name="常规 2 15 2 4 8" xfId="13800"/>
    <cellStyle name="常规 2 15 2 4 9" xfId="11014"/>
    <cellStyle name="常规 2 15 2 5" xfId="17485"/>
    <cellStyle name="常规 2 15 3" xfId="342"/>
    <cellStyle name="常规 2 15 3 2" xfId="1325"/>
    <cellStyle name="常规 2 15 3 2 10" xfId="15204"/>
    <cellStyle name="常规 2 15 3 2 11" xfId="16093"/>
    <cellStyle name="常规 2 15 3 2 12" xfId="18020"/>
    <cellStyle name="常规 2 15 3 2 13" xfId="2883"/>
    <cellStyle name="常规 2 15 3 2 2" xfId="4091"/>
    <cellStyle name="常规 2 15 3 2 3" xfId="5624"/>
    <cellStyle name="常规 2 15 3 2 4" xfId="8026"/>
    <cellStyle name="常规 2 15 3 2 5" xfId="9498"/>
    <cellStyle name="常规 2 15 3 2 6" xfId="10593"/>
    <cellStyle name="常规 2 15 3 2 7" xfId="11848"/>
    <cellStyle name="常规 2 15 3 2 8" xfId="8878"/>
    <cellStyle name="常规 2 15 3 2 9" xfId="14510"/>
    <cellStyle name="常规 2 15 4" xfId="182"/>
    <cellStyle name="常规 2 15 4 2" xfId="672"/>
    <cellStyle name="常规 2 15 4 2 2" xfId="1240"/>
    <cellStyle name="常规 2 15 4 2 2 10" xfId="15202"/>
    <cellStyle name="常规 2 15 4 2 2 11" xfId="16091"/>
    <cellStyle name="常规 2 15 4 2 2 12" xfId="17935"/>
    <cellStyle name="常规 2 15 4 2 2 13" xfId="2777"/>
    <cellStyle name="常规 2 15 4 2 2 2" xfId="3985"/>
    <cellStyle name="常规 2 15 4 2 2 3" xfId="5954"/>
    <cellStyle name="常规 2 15 4 2 2 4" xfId="7920"/>
    <cellStyle name="常规 2 15 4 2 2 5" xfId="9524"/>
    <cellStyle name="常规 2 15 4 2 2 6" xfId="10590"/>
    <cellStyle name="常规 2 15 4 2 2 7" xfId="11845"/>
    <cellStyle name="常规 2 15 4 2 2 8" xfId="7509"/>
    <cellStyle name="常规 2 15 4 2 2 9" xfId="14508"/>
    <cellStyle name="常规 2 15 4 3" xfId="1253"/>
    <cellStyle name="常规 2 15 4 3 2" xfId="1290"/>
    <cellStyle name="常规 2 15 4 3 2 10" xfId="15559"/>
    <cellStyle name="常规 2 15 4 3 2 11" xfId="16376"/>
    <cellStyle name="常规 2 15 4 3 2 12" xfId="17985"/>
    <cellStyle name="常规 2 15 4 3 2 13" xfId="2833"/>
    <cellStyle name="常规 2 15 4 3 2 2" xfId="4041"/>
    <cellStyle name="常规 2 15 4 3 2 3" xfId="4989"/>
    <cellStyle name="常规 2 15 4 3 2 4" xfId="7976"/>
    <cellStyle name="常规 2 15 4 3 2 5" xfId="7190"/>
    <cellStyle name="常规 2 15 4 3 2 6" xfId="11080"/>
    <cellStyle name="常规 2 15 4 3 2 7" xfId="12313"/>
    <cellStyle name="常规 2 15 4 3 2 8" xfId="14661"/>
    <cellStyle name="常规 2 15 4 3 2 9" xfId="13521"/>
    <cellStyle name="常规 2 15 4 3 3" xfId="17948"/>
    <cellStyle name="常规 2 15 4 3 4" xfId="2205"/>
    <cellStyle name="常规 2 15 4 4" xfId="2885"/>
    <cellStyle name="常规 2 15 4 4 10" xfId="12084"/>
    <cellStyle name="常规 2 15 4 4 11" xfId="13973"/>
    <cellStyle name="常规 2 15 4 4 2" xfId="4093"/>
    <cellStyle name="常规 2 15 4 4 3" xfId="5464"/>
    <cellStyle name="常规 2 15 4 4 4" xfId="8028"/>
    <cellStyle name="常规 2 15 4 4 5" xfId="6633"/>
    <cellStyle name="常规 2 15 4 4 6" xfId="7526"/>
    <cellStyle name="常规 2 15 4 4 7" xfId="7303"/>
    <cellStyle name="常规 2 15 4 4 8" xfId="11641"/>
    <cellStyle name="常规 2 15 4 4 9" xfId="12092"/>
    <cellStyle name="常规 2 15 4 5" xfId="17329"/>
    <cellStyle name="常规 2 15 5" xfId="1328"/>
    <cellStyle name="常规 2 15 5 10" xfId="16215"/>
    <cellStyle name="常规 2 15 5 11" xfId="16841"/>
    <cellStyle name="常规 2 15 5 12" xfId="18023"/>
    <cellStyle name="常规 2 15 5 13" xfId="2877"/>
    <cellStyle name="常规 2 15 5 2" xfId="4085"/>
    <cellStyle name="常规 2 15 5 3" xfId="5003"/>
    <cellStyle name="常规 2 15 5 4" xfId="8020"/>
    <cellStyle name="常规 2 15 5 5" xfId="10803"/>
    <cellStyle name="常规 2 15 5 6" xfId="12046"/>
    <cellStyle name="常规 2 15 5 7" xfId="13236"/>
    <cellStyle name="常规 2 15 5 8" xfId="7359"/>
    <cellStyle name="常规 2 15 5 9" xfId="15359"/>
    <cellStyle name="常规 2 15 6" xfId="5336"/>
    <cellStyle name="常规 2 15 6 2" xfId="6231"/>
    <cellStyle name="常规 2 16" xfId="56"/>
    <cellStyle name="常规 2 16 2" xfId="522"/>
    <cellStyle name="常规 2 16 2 2" xfId="793"/>
    <cellStyle name="常规 2 16 2 2 2" xfId="1336"/>
    <cellStyle name="常规 2 16 2 2 2 10" xfId="15832"/>
    <cellStyle name="常规 2 16 2 2 2 11" xfId="16628"/>
    <cellStyle name="常规 2 16 2 2 2 12" xfId="18031"/>
    <cellStyle name="常规 2 16 2 2 2 13" xfId="2892"/>
    <cellStyle name="常规 2 16 2 2 2 2" xfId="4100"/>
    <cellStyle name="常规 2 16 2 2 2 3" xfId="6075"/>
    <cellStyle name="常规 2 16 2 2 2 4" xfId="8035"/>
    <cellStyle name="常规 2 16 2 2 2 5" xfId="10142"/>
    <cellStyle name="常规 2 16 2 2 2 6" xfId="11403"/>
    <cellStyle name="常规 2 16 2 2 2 7" xfId="12626"/>
    <cellStyle name="常规 2 16 2 2 2 8" xfId="13321"/>
    <cellStyle name="常规 2 16 2 2 2 9" xfId="14878"/>
    <cellStyle name="常规 2 16 2 3" xfId="1339"/>
    <cellStyle name="常规 2 16 2 3 2" xfId="1197"/>
    <cellStyle name="常规 2 16 2 3 2 10" xfId="16268"/>
    <cellStyle name="常规 2 16 2 3 2 11" xfId="16874"/>
    <cellStyle name="常规 2 16 2 3 2 12" xfId="17892"/>
    <cellStyle name="常规 2 16 2 3 2 13" xfId="2895"/>
    <cellStyle name="常规 2 16 2 3 2 2" xfId="4103"/>
    <cellStyle name="常规 2 16 2 3 2 3" xfId="4956"/>
    <cellStyle name="常规 2 16 2 3 2 4" xfId="8038"/>
    <cellStyle name="常规 2 16 2 3 2 5" xfId="10895"/>
    <cellStyle name="常规 2 16 2 3 2 6" xfId="12139"/>
    <cellStyle name="常规 2 16 2 3 2 7" xfId="13322"/>
    <cellStyle name="常规 2 16 2 3 2 8" xfId="6548"/>
    <cellStyle name="常规 2 16 2 3 2 9" xfId="15431"/>
    <cellStyle name="常规 2 16 2 3 3" xfId="18034"/>
    <cellStyle name="常规 2 16 2 3 4" xfId="2215"/>
    <cellStyle name="常规 2 16 2 4" xfId="2888"/>
    <cellStyle name="常规 2 16 2 4 10" xfId="15833"/>
    <cellStyle name="常规 2 16 2 4 11" xfId="16629"/>
    <cellStyle name="常规 2 16 2 4 2" xfId="4096"/>
    <cellStyle name="常规 2 16 2 4 3" xfId="5804"/>
    <cellStyle name="常规 2 16 2 4 4" xfId="8031"/>
    <cellStyle name="常规 2 16 2 4 5" xfId="10143"/>
    <cellStyle name="常规 2 16 2 4 6" xfId="11404"/>
    <cellStyle name="常规 2 16 2 4 7" xfId="12627"/>
    <cellStyle name="常规 2 16 2 4 8" xfId="11124"/>
    <cellStyle name="常规 2 16 2 4 9" xfId="14879"/>
    <cellStyle name="常规 2 16 2 5" xfId="17488"/>
    <cellStyle name="常规 2 16 3" xfId="345"/>
    <cellStyle name="常规 2 16 3 2" xfId="1342"/>
    <cellStyle name="常规 2 16 3 2 10" xfId="15460"/>
    <cellStyle name="常规 2 16 3 2 11" xfId="16295"/>
    <cellStyle name="常规 2 16 3 2 12" xfId="18037"/>
    <cellStyle name="常规 2 16 3 2 13" xfId="2897"/>
    <cellStyle name="常规 2 16 3 2 2" xfId="4105"/>
    <cellStyle name="常规 2 16 3 2 3" xfId="5627"/>
    <cellStyle name="常规 2 16 3 2 4" xfId="8040"/>
    <cellStyle name="常规 2 16 3 2 5" xfId="7174"/>
    <cellStyle name="常规 2 16 3 2 6" xfId="10930"/>
    <cellStyle name="常规 2 16 3 2 7" xfId="12174"/>
    <cellStyle name="常规 2 16 3 2 8" xfId="6544"/>
    <cellStyle name="常规 2 16 3 2 9" xfId="13980"/>
    <cellStyle name="常规 2 16 4" xfId="185"/>
    <cellStyle name="常规 2 16 4 2" xfId="675"/>
    <cellStyle name="常规 2 16 4 2 2" xfId="1345"/>
    <cellStyle name="常规 2 16 4 2 2 10" xfId="12928"/>
    <cellStyle name="常规 2 16 4 2 2 11" xfId="10666"/>
    <cellStyle name="常规 2 16 4 2 2 12" xfId="18040"/>
    <cellStyle name="常规 2 16 4 2 2 13" xfId="2901"/>
    <cellStyle name="常规 2 16 4 2 2 2" xfId="4109"/>
    <cellStyle name="常规 2 16 4 2 2 3" xfId="5957"/>
    <cellStyle name="常规 2 16 4 2 2 4" xfId="8044"/>
    <cellStyle name="常规 2 16 4 2 2 5" xfId="7172"/>
    <cellStyle name="常规 2 16 4 2 2 6" xfId="9704"/>
    <cellStyle name="常规 2 16 4 2 2 7" xfId="6775"/>
    <cellStyle name="常规 2 16 4 2 2 8" xfId="6985"/>
    <cellStyle name="常规 2 16 4 2 2 9" xfId="12676"/>
    <cellStyle name="常规 2 16 4 3" xfId="1154"/>
    <cellStyle name="常规 2 16 4 3 2" xfId="1066"/>
    <cellStyle name="常规 2 16 4 3 2 10" xfId="15831"/>
    <cellStyle name="常规 2 16 4 3 2 11" xfId="16627"/>
    <cellStyle name="常规 2 16 4 3 2 12" xfId="17761"/>
    <cellStyle name="常规 2 16 4 3 2 13" xfId="2904"/>
    <cellStyle name="常规 2 16 4 3 2 2" xfId="4112"/>
    <cellStyle name="常规 2 16 4 3 2 3" xfId="4904"/>
    <cellStyle name="常规 2 16 4 3 2 4" xfId="8047"/>
    <cellStyle name="常规 2 16 4 3 2 5" xfId="10141"/>
    <cellStyle name="常规 2 16 4 3 2 6" xfId="11402"/>
    <cellStyle name="常规 2 16 4 3 2 7" xfId="12625"/>
    <cellStyle name="常规 2 16 4 3 2 8" xfId="14631"/>
    <cellStyle name="常规 2 16 4 3 2 9" xfId="14877"/>
    <cellStyle name="常规 2 16 4 3 3" xfId="17849"/>
    <cellStyle name="常规 2 16 4 3 4" xfId="2217"/>
    <cellStyle name="常规 2 16 4 4" xfId="2899"/>
    <cellStyle name="常规 2 16 4 4 10" xfId="16094"/>
    <cellStyle name="常规 2 16 4 4 11" xfId="16774"/>
    <cellStyle name="常规 2 16 4 4 2" xfId="4107"/>
    <cellStyle name="常规 2 16 4 4 3" xfId="5467"/>
    <cellStyle name="常规 2 16 4 4 4" xfId="8042"/>
    <cellStyle name="常规 2 16 4 4 5" xfId="10594"/>
    <cellStyle name="常规 2 16 4 4 6" xfId="11849"/>
    <cellStyle name="常规 2 16 4 4 7" xfId="13049"/>
    <cellStyle name="常规 2 16 4 4 8" xfId="14511"/>
    <cellStyle name="常规 2 16 4 4 9" xfId="15205"/>
    <cellStyle name="常规 2 16 4 5" xfId="17332"/>
    <cellStyle name="常规 2 16 5" xfId="1274"/>
    <cellStyle name="常规 2 16 5 10" xfId="14288"/>
    <cellStyle name="常规 2 16 5 11" xfId="12396"/>
    <cellStyle name="常规 2 16 5 12" xfId="17969"/>
    <cellStyle name="常规 2 16 5 13" xfId="2837"/>
    <cellStyle name="常规 2 16 5 2" xfId="4045"/>
    <cellStyle name="常规 2 16 5 3" xfId="4983"/>
    <cellStyle name="常规 2 16 5 4" xfId="7980"/>
    <cellStyle name="常规 2 16 5 5" xfId="7188"/>
    <cellStyle name="常规 2 16 5 6" xfId="9701"/>
    <cellStyle name="常规 2 16 5 7" xfId="6778"/>
    <cellStyle name="常规 2 16 5 8" xfId="12844"/>
    <cellStyle name="常规 2 16 5 9" xfId="14671"/>
    <cellStyle name="常规 2 16 6" xfId="5339"/>
    <cellStyle name="常规 2 16 6 2" xfId="6234"/>
    <cellStyle name="常规 2 17" xfId="59"/>
    <cellStyle name="常规 2 17 2" xfId="525"/>
    <cellStyle name="常规 2 17 2 2" xfId="796"/>
    <cellStyle name="常规 2 17 2 2 2" xfId="1087"/>
    <cellStyle name="常规 2 17 2 2 2 10" xfId="14681"/>
    <cellStyle name="常规 2 17 2 2 2 11" xfId="13041"/>
    <cellStyle name="常规 2 17 2 2 2 12" xfId="17782"/>
    <cellStyle name="常规 2 17 2 2 2 13" xfId="2642"/>
    <cellStyle name="常规 2 17 2 2 2 2" xfId="3850"/>
    <cellStyle name="常规 2 17 2 2 2 3" xfId="6078"/>
    <cellStyle name="常规 2 17 2 2 2 4" xfId="7785"/>
    <cellStyle name="常规 2 17 2 2 2 5" xfId="9184"/>
    <cellStyle name="常规 2 17 2 2 2 6" xfId="6984"/>
    <cellStyle name="常规 2 17 2 2 2 7" xfId="7439"/>
    <cellStyle name="常规 2 17 2 2 2 8" xfId="14213"/>
    <cellStyle name="常规 2 17 2 2 2 9" xfId="8998"/>
    <cellStyle name="常规 2 17 2 3" xfId="1350"/>
    <cellStyle name="常规 2 17 2 3 2" xfId="1260"/>
    <cellStyle name="常规 2 17 2 3 2 10" xfId="7550"/>
    <cellStyle name="常规 2 17 2 3 2 11" xfId="13894"/>
    <cellStyle name="常规 2 17 2 3 2 12" xfId="17955"/>
    <cellStyle name="常规 2 17 2 3 2 13" xfId="2909"/>
    <cellStyle name="常规 2 17 2 3 2 2" xfId="4117"/>
    <cellStyle name="常规 2 17 2 3 2 3" xfId="4977"/>
    <cellStyle name="常规 2 17 2 3 2 4" xfId="8052"/>
    <cellStyle name="常规 2 17 2 3 2 5" xfId="7170"/>
    <cellStyle name="常规 2 17 2 3 2 6" xfId="9010"/>
    <cellStyle name="常规 2 17 2 3 2 7" xfId="6632"/>
    <cellStyle name="常规 2 17 2 3 2 8" xfId="12907"/>
    <cellStyle name="常规 2 17 2 3 2 9" xfId="14236"/>
    <cellStyle name="常规 2 17 2 3 3" xfId="18045"/>
    <cellStyle name="常规 2 17 2 3 4" xfId="2219"/>
    <cellStyle name="常规 2 17 2 4" xfId="2633"/>
    <cellStyle name="常规 2 17 2 4 10" xfId="11639"/>
    <cellStyle name="常规 2 17 2 4 11" xfId="12608"/>
    <cellStyle name="常规 2 17 2 4 2" xfId="3841"/>
    <cellStyle name="常规 2 17 2 4 3" xfId="5807"/>
    <cellStyle name="常规 2 17 2 4 4" xfId="7776"/>
    <cellStyle name="常规 2 17 2 4 5" xfId="9336"/>
    <cellStyle name="常规 2 17 2 4 6" xfId="9272"/>
    <cellStyle name="常规 2 17 2 4 7" xfId="6955"/>
    <cellStyle name="常规 2 17 2 4 8" xfId="14084"/>
    <cellStyle name="常规 2 17 2 4 9" xfId="14044"/>
    <cellStyle name="常规 2 17 2 5" xfId="17491"/>
    <cellStyle name="常规 2 17 3" xfId="348"/>
    <cellStyle name="常规 2 17 3 2" xfId="1352"/>
    <cellStyle name="常规 2 17 3 2 10" xfId="15933"/>
    <cellStyle name="常规 2 17 3 2 11" xfId="16681"/>
    <cellStyle name="常规 2 17 3 2 12" xfId="18047"/>
    <cellStyle name="常规 2 17 3 2 13" xfId="2913"/>
    <cellStyle name="常规 2 17 3 2 2" xfId="4121"/>
    <cellStyle name="常规 2 17 3 2 3" xfId="5630"/>
    <cellStyle name="常规 2 17 3 2 4" xfId="8056"/>
    <cellStyle name="常规 2 17 3 2 5" xfId="10325"/>
    <cellStyle name="常规 2 17 3 2 6" xfId="11584"/>
    <cellStyle name="常规 2 17 3 2 7" xfId="12795"/>
    <cellStyle name="常规 2 17 3 2 8" xfId="14417"/>
    <cellStyle name="常规 2 17 3 2 9" xfId="15004"/>
    <cellStyle name="常规 2 17 4" xfId="188"/>
    <cellStyle name="常规 2 17 4 2" xfId="678"/>
    <cellStyle name="常规 2 17 4 2 2" xfId="934"/>
    <cellStyle name="常规 2 17 4 2 2 10" xfId="15423"/>
    <cellStyle name="常规 2 17 4 2 2 11" xfId="16261"/>
    <cellStyle name="常规 2 17 4 2 2 12" xfId="17629"/>
    <cellStyle name="常规 2 17 4 2 2 13" xfId="2474"/>
    <cellStyle name="常规 2 17 4 2 2 2" xfId="3682"/>
    <cellStyle name="常规 2 17 4 2 2 3" xfId="5960"/>
    <cellStyle name="常规 2 17 4 2 2 4" xfId="7617"/>
    <cellStyle name="常规 2 17 4 2 2 5" xfId="9596"/>
    <cellStyle name="常规 2 17 4 2 2 6" xfId="10887"/>
    <cellStyle name="常规 2 17 4 2 2 7" xfId="12131"/>
    <cellStyle name="常规 2 17 4 2 2 8" xfId="10772"/>
    <cellStyle name="常规 2 17 4 2 2 9" xfId="12255"/>
    <cellStyle name="常规 2 17 4 3" xfId="936"/>
    <cellStyle name="常规 2 17 4 3 2" xfId="1355"/>
    <cellStyle name="常规 2 17 4 3 2 10" xfId="10395"/>
    <cellStyle name="常规 2 17 4 3 2 11" xfId="13411"/>
    <cellStyle name="常规 2 17 4 3 2 12" xfId="18050"/>
    <cellStyle name="常规 2 17 4 3 2 13" xfId="2477"/>
    <cellStyle name="常规 2 17 4 3 2 2" xfId="3685"/>
    <cellStyle name="常规 2 17 4 3 2 3" xfId="5011"/>
    <cellStyle name="常规 2 17 4 3 2 4" xfId="7620"/>
    <cellStyle name="常规 2 17 4 3 2 5" xfId="9595"/>
    <cellStyle name="常规 2 17 4 3 2 6" xfId="6837"/>
    <cellStyle name="常规 2 17 4 3 2 7" xfId="7473"/>
    <cellStyle name="常规 2 17 4 3 2 8" xfId="12221"/>
    <cellStyle name="常规 2 17 4 3 2 9" xfId="14294"/>
    <cellStyle name="常规 2 17 4 3 3" xfId="17631"/>
    <cellStyle name="常规 2 17 4 3 4" xfId="2121"/>
    <cellStyle name="常规 2 17 4 4" xfId="2438"/>
    <cellStyle name="常规 2 17 4 4 10" xfId="15153"/>
    <cellStyle name="常规 2 17 4 4 11" xfId="16054"/>
    <cellStyle name="常规 2 17 4 4 2" xfId="3646"/>
    <cellStyle name="常规 2 17 4 4 3" xfId="5470"/>
    <cellStyle name="常规 2 17 4 4 4" xfId="7581"/>
    <cellStyle name="常规 2 17 4 4 5" xfId="7287"/>
    <cellStyle name="常规 2 17 4 4 6" xfId="10514"/>
    <cellStyle name="常规 2 17 4 4 7" xfId="11769"/>
    <cellStyle name="常规 2 17 4 4 8" xfId="13128"/>
    <cellStyle name="常规 2 17 4 4 9" xfId="10926"/>
    <cellStyle name="常规 2 17 4 5" xfId="17335"/>
    <cellStyle name="常规 2 17 5" xfId="1358"/>
    <cellStyle name="常规 2 17 5 10" xfId="16433"/>
    <cellStyle name="常规 2 17 5 11" xfId="16976"/>
    <cellStyle name="常规 2 17 5 12" xfId="18053"/>
    <cellStyle name="常规 2 17 5 13" xfId="2841"/>
    <cellStyle name="常规 2 17 5 2" xfId="4049"/>
    <cellStyle name="常规 2 17 5 3" xfId="5013"/>
    <cellStyle name="常规 2 17 5 4" xfId="7984"/>
    <cellStyle name="常规 2 17 5 5" xfId="11185"/>
    <cellStyle name="常规 2 17 5 6" xfId="12414"/>
    <cellStyle name="常规 2 17 5 7" xfId="13586"/>
    <cellStyle name="常规 2 17 5 8" xfId="13419"/>
    <cellStyle name="常规 2 17 5 9" xfId="15633"/>
    <cellStyle name="常规 2 17 6" xfId="5342"/>
    <cellStyle name="常规 2 17 6 2" xfId="6237"/>
    <cellStyle name="常规 2 18" xfId="61"/>
    <cellStyle name="常规 2 18 2" xfId="527"/>
    <cellStyle name="常规 2 18 2 2" xfId="798"/>
    <cellStyle name="常规 2 18 2 2 2" xfId="923"/>
    <cellStyle name="常规 2 18 2 2 2 10" xfId="7548"/>
    <cellStyle name="常规 2 18 2 2 2 11" xfId="10077"/>
    <cellStyle name="常规 2 18 2 2 2 12" xfId="17618"/>
    <cellStyle name="常规 2 18 2 2 2 13" xfId="2463"/>
    <cellStyle name="常规 2 18 2 2 2 2" xfId="3671"/>
    <cellStyle name="常规 2 18 2 2 2 3" xfId="6080"/>
    <cellStyle name="常规 2 18 2 2 2 4" xfId="7606"/>
    <cellStyle name="常规 2 18 2 2 2 5" xfId="9601"/>
    <cellStyle name="常规 2 18 2 2 2 6" xfId="9170"/>
    <cellStyle name="常规 2 18 2 2 2 7" xfId="9023"/>
    <cellStyle name="常规 2 18 2 2 2 8" xfId="14087"/>
    <cellStyle name="常规 2 18 2 2 2 9" xfId="6490"/>
    <cellStyle name="常规 2 18 2 3" xfId="1364"/>
    <cellStyle name="常规 2 18 2 3 2" xfId="1367"/>
    <cellStyle name="常规 2 18 2 3 2 10" xfId="11479"/>
    <cellStyle name="常规 2 18 2 3 2 11" xfId="12778"/>
    <cellStyle name="常规 2 18 2 3 2 12" xfId="18062"/>
    <cellStyle name="常规 2 18 2 3 2 13" xfId="2919"/>
    <cellStyle name="常规 2 18 2 3 2 2" xfId="4127"/>
    <cellStyle name="常规 2 18 2 3 2 3" xfId="5016"/>
    <cellStyle name="常规 2 18 2 3 2 4" xfId="8062"/>
    <cellStyle name="常规 2 18 2 3 2 5" xfId="9491"/>
    <cellStyle name="常规 2 18 2 3 2 6" xfId="9928"/>
    <cellStyle name="常规 2 18 2 3 2 7" xfId="6621"/>
    <cellStyle name="常规 2 18 2 3 2 8" xfId="12840"/>
    <cellStyle name="常规 2 18 2 3 2 9" xfId="12254"/>
    <cellStyle name="常规 2 18 2 3 3" xfId="18059"/>
    <cellStyle name="常规 2 18 2 3 4" xfId="2222"/>
    <cellStyle name="常规 2 18 2 4" xfId="2916"/>
    <cellStyle name="常规 2 18 2 4 10" xfId="16005"/>
    <cellStyle name="常规 2 18 2 4 11" xfId="16720"/>
    <cellStyle name="常规 2 18 2 4 2" xfId="4124"/>
    <cellStyle name="常规 2 18 2 4 3" xfId="5809"/>
    <cellStyle name="常规 2 18 2 4 4" xfId="8059"/>
    <cellStyle name="常规 2 18 2 4 5" xfId="10445"/>
    <cellStyle name="常规 2 18 2 4 6" xfId="11700"/>
    <cellStyle name="常规 2 18 2 4 7" xfId="12905"/>
    <cellStyle name="常规 2 18 2 4 8" xfId="6492"/>
    <cellStyle name="常规 2 18 2 4 9" xfId="15095"/>
    <cellStyle name="常规 2 18 2 5" xfId="17493"/>
    <cellStyle name="常规 2 18 3" xfId="350"/>
    <cellStyle name="常规 2 18 3 2" xfId="1369"/>
    <cellStyle name="常规 2 18 3 2 10" xfId="16265"/>
    <cellStyle name="常规 2 18 3 2 11" xfId="16873"/>
    <cellStyle name="常规 2 18 3 2 12" xfId="18064"/>
    <cellStyle name="常规 2 18 3 2 13" xfId="2921"/>
    <cellStyle name="常规 2 18 3 2 2" xfId="4129"/>
    <cellStyle name="常规 2 18 3 2 3" xfId="5632"/>
    <cellStyle name="常规 2 18 3 2 4" xfId="8064"/>
    <cellStyle name="常规 2 18 3 2 5" xfId="10892"/>
    <cellStyle name="常规 2 18 3 2 6" xfId="12136"/>
    <cellStyle name="常规 2 18 3 2 7" xfId="13319"/>
    <cellStyle name="常规 2 18 3 2 8" xfId="13557"/>
    <cellStyle name="常规 2 18 3 2 9" xfId="15428"/>
    <cellStyle name="常规 2 18 4" xfId="190"/>
    <cellStyle name="常规 2 18 4 2" xfId="680"/>
    <cellStyle name="常规 2 18 4 2 2" xfId="1371"/>
    <cellStyle name="常规 2 18 4 2 2 10" xfId="12847"/>
    <cellStyle name="常规 2 18 4 2 2 11" xfId="12673"/>
    <cellStyle name="常规 2 18 4 2 2 12" xfId="18066"/>
    <cellStyle name="常规 2 18 4 2 2 13" xfId="2926"/>
    <cellStyle name="常规 2 18 4 2 2 2" xfId="4134"/>
    <cellStyle name="常规 2 18 4 2 2 3" xfId="5962"/>
    <cellStyle name="常规 2 18 4 2 2 4" xfId="8069"/>
    <cellStyle name="常规 2 18 4 2 2 5" xfId="9488"/>
    <cellStyle name="常规 2 18 4 2 2 6" xfId="9159"/>
    <cellStyle name="常规 2 18 4 2 2 7" xfId="6995"/>
    <cellStyle name="常规 2 18 4 2 2 8" xfId="12796"/>
    <cellStyle name="常规 2 18 4 2 2 9" xfId="12355"/>
    <cellStyle name="常规 2 18 4 3" xfId="1162"/>
    <cellStyle name="常规 2 18 4 3 2" xfId="1373"/>
    <cellStyle name="常规 2 18 4 3 2 10" xfId="16187"/>
    <cellStyle name="常规 2 18 4 3 2 11" xfId="16824"/>
    <cellStyle name="常规 2 18 4 3 2 12" xfId="18068"/>
    <cellStyle name="常规 2 18 4 3 2 13" xfId="2928"/>
    <cellStyle name="常规 2 18 4 3 2 2" xfId="4136"/>
    <cellStyle name="常规 2 18 4 3 2 3" xfId="5018"/>
    <cellStyle name="常规 2 18 4 3 2 4" xfId="8071"/>
    <cellStyle name="常规 2 18 4 3 2 5" xfId="10756"/>
    <cellStyle name="常规 2 18 4 3 2 6" xfId="12004"/>
    <cellStyle name="常规 2 18 4 3 2 7" xfId="13193"/>
    <cellStyle name="常规 2 18 4 3 2 8" xfId="6887"/>
    <cellStyle name="常规 2 18 4 3 2 9" xfId="15325"/>
    <cellStyle name="常规 2 18 4 3 3" xfId="17857"/>
    <cellStyle name="常规 2 18 4 3 4" xfId="2225"/>
    <cellStyle name="常规 2 18 4 4" xfId="2923"/>
    <cellStyle name="常规 2 18 4 4 10" xfId="12104"/>
    <cellStyle name="常规 2 18 4 4 11" xfId="15083"/>
    <cellStyle name="常规 2 18 4 4 2" xfId="4131"/>
    <cellStyle name="常规 2 18 4 4 3" xfId="5472"/>
    <cellStyle name="常规 2 18 4 4 4" xfId="8066"/>
    <cellStyle name="常规 2 18 4 4 5" xfId="7168"/>
    <cellStyle name="常规 2 18 4 4 6" xfId="9697"/>
    <cellStyle name="常规 2 18 4 4 7" xfId="10429"/>
    <cellStyle name="常规 2 18 4 4 8" xfId="11825"/>
    <cellStyle name="常规 2 18 4 4 9" xfId="12005"/>
    <cellStyle name="常规 2 18 4 5" xfId="17337"/>
    <cellStyle name="常规 2 18 5" xfId="1376"/>
    <cellStyle name="常规 2 18 5 10" xfId="15281"/>
    <cellStyle name="常规 2 18 5 11" xfId="16156"/>
    <cellStyle name="常规 2 18 5 12" xfId="18071"/>
    <cellStyle name="常规 2 18 5 13" xfId="2626"/>
    <cellStyle name="常规 2 18 5 2" xfId="3834"/>
    <cellStyle name="常规 2 18 5 3" xfId="5021"/>
    <cellStyle name="常规 2 18 5 4" xfId="7769"/>
    <cellStyle name="常规 2 18 5 5" xfId="6851"/>
    <cellStyle name="常规 2 18 5 6" xfId="10695"/>
    <cellStyle name="常规 2 18 5 7" xfId="11946"/>
    <cellStyle name="常规 2 18 5 8" xfId="12705"/>
    <cellStyle name="常规 2 18 5 9" xfId="8873"/>
    <cellStyle name="常规 2 18 6" xfId="5344"/>
    <cellStyle name="常规 2 18 6 2" xfId="6239"/>
    <cellStyle name="常规 2 19" xfId="63"/>
    <cellStyle name="常规 2 19 2" xfId="529"/>
    <cellStyle name="常规 2 19 2 2" xfId="800"/>
    <cellStyle name="常规 2 19 2 2 2" xfId="1094"/>
    <cellStyle name="常规 2 19 2 2 2 10" xfId="15828"/>
    <cellStyle name="常规 2 19 2 2 2 11" xfId="16624"/>
    <cellStyle name="常规 2 19 2 2 2 12" xfId="17789"/>
    <cellStyle name="常规 2 19 2 2 2 13" xfId="2930"/>
    <cellStyle name="常规 2 19 2 2 2 2" xfId="4138"/>
    <cellStyle name="常规 2 19 2 2 2 3" xfId="6082"/>
    <cellStyle name="常规 2 19 2 2 2 4" xfId="8073"/>
    <cellStyle name="常规 2 19 2 2 2 5" xfId="10138"/>
    <cellStyle name="常规 2 19 2 2 2 6" xfId="11399"/>
    <cellStyle name="常规 2 19 2 2 2 7" xfId="12622"/>
    <cellStyle name="常规 2 19 2 2 2 8" xfId="14629"/>
    <cellStyle name="常规 2 19 2 2 2 9" xfId="14874"/>
    <cellStyle name="常规 2 19 2 3" xfId="1378"/>
    <cellStyle name="常规 2 19 2 3 2" xfId="1029"/>
    <cellStyle name="常规 2 19 2 3 2 10" xfId="16326"/>
    <cellStyle name="常规 2 19 2 3 2 11" xfId="16907"/>
    <cellStyle name="常规 2 19 2 3 2 12" xfId="17724"/>
    <cellStyle name="常规 2 19 2 3 2 13" xfId="2933"/>
    <cellStyle name="常规 2 19 2 3 2 2" xfId="4141"/>
    <cellStyle name="常规 2 19 2 3 2 3" xfId="4891"/>
    <cellStyle name="常规 2 19 2 3 2 4" xfId="8076"/>
    <cellStyle name="常规 2 19 2 3 2 5" xfId="11004"/>
    <cellStyle name="常规 2 19 2 3 2 6" xfId="12240"/>
    <cellStyle name="常规 2 19 2 3 2 7" xfId="13417"/>
    <cellStyle name="常规 2 19 2 3 2 8" xfId="11719"/>
    <cellStyle name="常规 2 19 2 3 2 9" xfId="15502"/>
    <cellStyle name="常规 2 19 2 3 3" xfId="18073"/>
    <cellStyle name="常规 2 19 2 3 4" xfId="2227"/>
    <cellStyle name="常规 2 19 2 4" xfId="2640"/>
    <cellStyle name="常规 2 19 2 4 10" xfId="7556"/>
    <cellStyle name="常规 2 19 2 4 11" xfId="15078"/>
    <cellStyle name="常规 2 19 2 4 2" xfId="3848"/>
    <cellStyle name="常规 2 19 2 4 3" xfId="5811"/>
    <cellStyle name="常规 2 19 2 4 4" xfId="7783"/>
    <cellStyle name="常规 2 19 2 4 5" xfId="9542"/>
    <cellStyle name="常规 2 19 2 4 6" xfId="9874"/>
    <cellStyle name="常规 2 19 2 4 7" xfId="10424"/>
    <cellStyle name="常规 2 19 2 4 8" xfId="12750"/>
    <cellStyle name="常规 2 19 2 4 9" xfId="9866"/>
    <cellStyle name="常规 2 19 2 5" xfId="17495"/>
    <cellStyle name="常规 2 19 3" xfId="352"/>
    <cellStyle name="常规 2 19 3 2" xfId="1347"/>
    <cellStyle name="常规 2 19 3 2 10" xfId="14933"/>
    <cellStyle name="常规 2 19 3 2 11" xfId="15881"/>
    <cellStyle name="常规 2 19 3 2 12" xfId="18042"/>
    <cellStyle name="常规 2 19 3 2 13" xfId="2906"/>
    <cellStyle name="常规 2 19 3 2 2" xfId="4114"/>
    <cellStyle name="常规 2 19 3 2 3" xfId="5634"/>
    <cellStyle name="常规 2 19 3 2 4" xfId="8049"/>
    <cellStyle name="常规 2 19 3 2 5" xfId="7171"/>
    <cellStyle name="常规 2 19 3 2 6" xfId="10215"/>
    <cellStyle name="常规 2 19 3 2 7" xfId="11480"/>
    <cellStyle name="常规 2 19 3 2 8" xfId="13797"/>
    <cellStyle name="常规 2 19 3 2 9" xfId="13306"/>
    <cellStyle name="常规 2 19 4" xfId="192"/>
    <cellStyle name="常规 2 19 4 2" xfId="682"/>
    <cellStyle name="常规 2 19 4 2 2" xfId="1380"/>
    <cellStyle name="常规 2 19 4 2 2 10" xfId="13972"/>
    <cellStyle name="常规 2 19 4 2 2 11" xfId="15397"/>
    <cellStyle name="常规 2 19 4 2 2 12" xfId="18075"/>
    <cellStyle name="常规 2 19 4 2 2 13" xfId="2935"/>
    <cellStyle name="常规 2 19 4 2 2 2" xfId="4143"/>
    <cellStyle name="常规 2 19 4 2 2 3" xfId="5964"/>
    <cellStyle name="常规 2 19 4 2 2 4" xfId="8078"/>
    <cellStyle name="常规 2 19 4 2 2 5" xfId="7164"/>
    <cellStyle name="常规 2 19 4 2 2 6" xfId="7394"/>
    <cellStyle name="常规 2 19 4 2 2 7" xfId="10856"/>
    <cellStyle name="常规 2 19 4 2 2 8" xfId="11804"/>
    <cellStyle name="常规 2 19 4 2 2 9" xfId="9294"/>
    <cellStyle name="常规 2 19 4 3" xfId="980"/>
    <cellStyle name="常规 2 19 4 3 2" xfId="1105"/>
    <cellStyle name="常规 2 19 4 3 2 10" xfId="16406"/>
    <cellStyle name="常规 2 19 4 3 2 11" xfId="16958"/>
    <cellStyle name="常规 2 19 4 3 2 12" xfId="17800"/>
    <cellStyle name="常规 2 19 4 3 2 13" xfId="2938"/>
    <cellStyle name="常规 2 19 4 3 2 2" xfId="4146"/>
    <cellStyle name="常规 2 19 4 3 2 3" xfId="4921"/>
    <cellStyle name="常规 2 19 4 3 2 4" xfId="8081"/>
    <cellStyle name="常规 2 19 4 3 2 5" xfId="11150"/>
    <cellStyle name="常规 2 19 4 3 2 6" xfId="12379"/>
    <cellStyle name="常规 2 19 4 3 2 7" xfId="13552"/>
    <cellStyle name="常规 2 19 4 3 2 8" xfId="13125"/>
    <cellStyle name="常规 2 19 4 3 2 9" xfId="15603"/>
    <cellStyle name="常规 2 19 4 3 3" xfId="17675"/>
    <cellStyle name="常规 2 19 4 3 4" xfId="2229"/>
    <cellStyle name="常规 2 19 4 4" xfId="2444"/>
    <cellStyle name="常规 2 19 4 4 10" xfId="16305"/>
    <cellStyle name="常规 2 19 4 4 11" xfId="16891"/>
    <cellStyle name="常规 2 19 4 4 2" xfId="3652"/>
    <cellStyle name="常规 2 19 4 4 3" xfId="5474"/>
    <cellStyle name="常规 2 19 4 4 4" xfId="7587"/>
    <cellStyle name="常规 2 19 4 4 5" xfId="10955"/>
    <cellStyle name="常规 2 19 4 4 6" xfId="12199"/>
    <cellStyle name="常规 2 19 4 4 7" xfId="13378"/>
    <cellStyle name="常规 2 19 4 4 8" xfId="14051"/>
    <cellStyle name="常规 2 19 4 4 9" xfId="15474"/>
    <cellStyle name="常规 2 19 4 5" xfId="17339"/>
    <cellStyle name="常规 2 19 5" xfId="1384"/>
    <cellStyle name="常规 2 19 5 10" xfId="14422"/>
    <cellStyle name="常规 2 19 5 11" xfId="15009"/>
    <cellStyle name="常规 2 19 5 12" xfId="18079"/>
    <cellStyle name="常规 2 19 5 13" xfId="2631"/>
    <cellStyle name="常规 2 19 5 2" xfId="3839"/>
    <cellStyle name="常规 2 19 5 3" xfId="5023"/>
    <cellStyle name="常规 2 19 5 4" xfId="7774"/>
    <cellStyle name="常规 2 19 5 5" xfId="7230"/>
    <cellStyle name="常规 2 19 5 6" xfId="8987"/>
    <cellStyle name="常规 2 19 5 7" xfId="10331"/>
    <cellStyle name="常规 2 19 5 8" xfId="11793"/>
    <cellStyle name="常规 2 19 5 9" xfId="14232"/>
    <cellStyle name="常规 2 19 6" xfId="5346"/>
    <cellStyle name="常规 2 19 6 2" xfId="6241"/>
    <cellStyle name="常规 2 2" xfId="64"/>
    <cellStyle name="常规 2 2 10" xfId="193"/>
    <cellStyle name="常规 2 2 10 2" xfId="683"/>
    <cellStyle name="常规 2 2 10 2 2" xfId="1385"/>
    <cellStyle name="常规 2 2 10 2 2 10" xfId="15827"/>
    <cellStyle name="常规 2 2 10 2 2 11" xfId="16623"/>
    <cellStyle name="常规 2 2 10 2 2 12" xfId="18080"/>
    <cellStyle name="常规 2 2 10 2 2 13" xfId="2940"/>
    <cellStyle name="常规 2 2 10 2 2 2" xfId="4148"/>
    <cellStyle name="常规 2 2 10 2 2 3" xfId="5965"/>
    <cellStyle name="常规 2 2 10 2 2 4" xfId="8083"/>
    <cellStyle name="常规 2 2 10 2 2 5" xfId="10137"/>
    <cellStyle name="常规 2 2 10 2 2 6" xfId="11398"/>
    <cellStyle name="常规 2 2 10 2 2 7" xfId="12621"/>
    <cellStyle name="常规 2 2 10 2 2 8" xfId="13333"/>
    <cellStyle name="常规 2 2 10 2 2 9" xfId="14873"/>
    <cellStyle name="常规 2 2 10 3" xfId="976"/>
    <cellStyle name="常规 2 2 10 3 2" xfId="1386"/>
    <cellStyle name="常规 2 2 10 3 2 10" xfId="15268"/>
    <cellStyle name="常规 2 2 10 3 2 11" xfId="16151"/>
    <cellStyle name="常规 2 2 10 3 2 12" xfId="18081"/>
    <cellStyle name="常规 2 2 10 3 2 13" xfId="2446"/>
    <cellStyle name="常规 2 2 10 3 2 2" xfId="3654"/>
    <cellStyle name="常规 2 2 10 3 2 3" xfId="5024"/>
    <cellStyle name="常规 2 2 10 3 2 4" xfId="7589"/>
    <cellStyle name="常规 2 2 10 3 2 5" xfId="7104"/>
    <cellStyle name="常规 2 2 10 3 2 6" xfId="10681"/>
    <cellStyle name="常规 2 2 10 3 2 7" xfId="11930"/>
    <cellStyle name="常规 2 2 10 3 2 8" xfId="13835"/>
    <cellStyle name="常规 2 2 10 3 2 9" xfId="13197"/>
    <cellStyle name="常规 2 2 10 3 3" xfId="17671"/>
    <cellStyle name="常规 2 2 10 3 4" xfId="2114"/>
    <cellStyle name="常规 2 2 10 4" xfId="2691"/>
    <cellStyle name="常规 2 2 10 4 10" xfId="15330"/>
    <cellStyle name="常规 2 2 10 4 11" xfId="16191"/>
    <cellStyle name="常规 2 2 10 4 2" xfId="3899"/>
    <cellStyle name="常规 2 2 10 4 3" xfId="5475"/>
    <cellStyle name="常规 2 2 10 4 4" xfId="7834"/>
    <cellStyle name="常规 2 2 10 4 5" xfId="9001"/>
    <cellStyle name="常规 2 2 10 4 6" xfId="10762"/>
    <cellStyle name="常规 2 2 10 4 7" xfId="12010"/>
    <cellStyle name="常规 2 2 10 4 8" xfId="13819"/>
    <cellStyle name="常规 2 2 10 4 9" xfId="9771"/>
    <cellStyle name="常规 2 2 10 5" xfId="17340"/>
    <cellStyle name="常规 2 2 11" xfId="1143"/>
    <cellStyle name="常规 2 2 11 10" xfId="13030"/>
    <cellStyle name="常规 2 2 11 11" xfId="14359"/>
    <cellStyle name="常规 2 2 11 12" xfId="17838"/>
    <cellStyle name="常规 2 2 11 13" xfId="2803"/>
    <cellStyle name="常规 2 2 11 2" xfId="4011"/>
    <cellStyle name="常规 2 2 11 3" xfId="4933"/>
    <cellStyle name="常规 2 2 11 4" xfId="7946"/>
    <cellStyle name="常规 2 2 11 5" xfId="6804"/>
    <cellStyle name="常规 2 2 11 6" xfId="6849"/>
    <cellStyle name="常规 2 2 11 7" xfId="7472"/>
    <cellStyle name="常规 2 2 11 8" xfId="13598"/>
    <cellStyle name="常规 2 2 11 9" xfId="7108"/>
    <cellStyle name="常规 2 2 12" xfId="5347"/>
    <cellStyle name="常规 2 2 12 2" xfId="6242"/>
    <cellStyle name="常规 2 2 13" xfId="17270"/>
    <cellStyle name="常规 2 2 14" xfId="17273"/>
    <cellStyle name="常规 2 2 2" xfId="65"/>
    <cellStyle name="常规 2 2 2 2" xfId="195"/>
    <cellStyle name="常规 2 2 2 2 2" xfId="196"/>
    <cellStyle name="常规 2 2 2 2 2 2" xfId="197"/>
    <cellStyle name="常规 2 2 2 2 2 2 2" xfId="534"/>
    <cellStyle name="常规 2 2 2 2 2 2 2 2" xfId="805"/>
    <cellStyle name="常规 2 2 2 2 2 2 2 2 2" xfId="1387"/>
    <cellStyle name="常规 2 2 2 2 2 2 2 2 2 10" xfId="14475"/>
    <cellStyle name="常规 2 2 2 2 2 2 2 2 2 11" xfId="15172"/>
    <cellStyle name="常规 2 2 2 2 2 2 2 2 2 12" xfId="18082"/>
    <cellStyle name="常规 2 2 2 2 2 2 2 2 2 13" xfId="2943"/>
    <cellStyle name="常规 2 2 2 2 2 2 2 2 2 2" xfId="4151"/>
    <cellStyle name="常规 2 2 2 2 2 2 2 2 2 3" xfId="6087"/>
    <cellStyle name="常规 2 2 2 2 2 2 2 2 2 4" xfId="8086"/>
    <cellStyle name="常规 2 2 2 2 2 2 2 2 2 5" xfId="9482"/>
    <cellStyle name="常规 2 2 2 2 2 2 2 2 2 6" xfId="6645"/>
    <cellStyle name="常规 2 2 2 2 2 2 2 2 2 7" xfId="10544"/>
    <cellStyle name="常规 2 2 2 2 2 2 2 2 2 8" xfId="14157"/>
    <cellStyle name="常规 2 2 2 2 2 2 2 2 2 9" xfId="13211"/>
    <cellStyle name="常规 2 2 2 2 2 2 2 3" xfId="1388"/>
    <cellStyle name="常规 2 2 2 2 2 2 2 3 2" xfId="1389"/>
    <cellStyle name="常规 2 2 2 2 2 2 2 3 2 10" xfId="14058"/>
    <cellStyle name="常规 2 2 2 2 2 2 2 3 2 11" xfId="11445"/>
    <cellStyle name="常规 2 2 2 2 2 2 2 3 2 12" xfId="18084"/>
    <cellStyle name="常规 2 2 2 2 2 2 2 3 2 13" xfId="2944"/>
    <cellStyle name="常规 2 2 2 2 2 2 2 3 2 2" xfId="4152"/>
    <cellStyle name="常规 2 2 2 2 2 2 2 3 2 3" xfId="5025"/>
    <cellStyle name="常规 2 2 2 2 2 2 2 3 2 4" xfId="8087"/>
    <cellStyle name="常规 2 2 2 2 2 2 2 3 2 5" xfId="10004"/>
    <cellStyle name="常规 2 2 2 2 2 2 2 3 2 6" xfId="8800"/>
    <cellStyle name="常规 2 2 2 2 2 2 2 3 2 7" xfId="10070"/>
    <cellStyle name="常规 2 2 2 2 2 2 2 3 2 8" xfId="10764"/>
    <cellStyle name="常规 2 2 2 2 2 2 2 3 2 9" xfId="12994"/>
    <cellStyle name="常规 2 2 2 2 2 2 2 3 3" xfId="18083"/>
    <cellStyle name="常规 2 2 2 2 2 2 2 3 4" xfId="2231"/>
    <cellStyle name="常规 2 2 2 2 2 2 2 4" xfId="2942"/>
    <cellStyle name="常规 2 2 2 2 2 2 2 4 10" xfId="16003"/>
    <cellStyle name="常规 2 2 2 2 2 2 2 4 11" xfId="16719"/>
    <cellStyle name="常规 2 2 2 2 2 2 2 4 2" xfId="4150"/>
    <cellStyle name="常规 2 2 2 2 2 2 2 4 3" xfId="5816"/>
    <cellStyle name="常规 2 2 2 2 2 2 2 4 4" xfId="8085"/>
    <cellStyle name="常规 2 2 2 2 2 2 2 4 5" xfId="10442"/>
    <cellStyle name="常规 2 2 2 2 2 2 2 4 6" xfId="11697"/>
    <cellStyle name="常规 2 2 2 2 2 2 2 4 7" xfId="12903"/>
    <cellStyle name="常规 2 2 2 2 2 2 2 4 8" xfId="10530"/>
    <cellStyle name="常规 2 2 2 2 2 2 2 4 9" xfId="15093"/>
    <cellStyle name="常规 2 2 2 2 2 2 2 5" xfId="17500"/>
    <cellStyle name="常规 2 2 2 2 2 2 3" xfId="358"/>
    <cellStyle name="常规 2 2 2 2 2 2 3 2" xfId="1390"/>
    <cellStyle name="常规 2 2 2 2 2 2 3 2 10" xfId="12309"/>
    <cellStyle name="常规 2 2 2 2 2 2 3 2 11" xfId="15065"/>
    <cellStyle name="常规 2 2 2 2 2 2 3 2 12" xfId="18085"/>
    <cellStyle name="常规 2 2 2 2 2 2 3 2 13" xfId="2945"/>
    <cellStyle name="常规 2 2 2 2 2 2 3 2 2" xfId="4153"/>
    <cellStyle name="常规 2 2 2 2 2 2 3 2 3" xfId="5640"/>
    <cellStyle name="常规 2 2 2 2 2 2 3 2 4" xfId="8088"/>
    <cellStyle name="常规 2 2 2 2 2 2 3 2 5" xfId="9483"/>
    <cellStyle name="常规 2 2 2 2 2 2 3 2 6" xfId="6637"/>
    <cellStyle name="常规 2 2 2 2 2 2 3 2 7" xfId="10404"/>
    <cellStyle name="常规 2 2 2 2 2 2 3 2 8" xfId="10532"/>
    <cellStyle name="常规 2 2 2 2 2 2 3 2 9" xfId="9618"/>
    <cellStyle name="常规 2 2 2 2 2 2 4" xfId="1392"/>
    <cellStyle name="常规 2 2 2 2 2 2 4 2" xfId="1393"/>
    <cellStyle name="常规 2 2 2 2 2 2 4 2 10" xfId="15265"/>
    <cellStyle name="常规 2 2 2 2 2 2 4 2 11" xfId="16148"/>
    <cellStyle name="常规 2 2 2 2 2 2 4 2 12" xfId="18088"/>
    <cellStyle name="常规 2 2 2 2 2 2 4 2 13" xfId="2946"/>
    <cellStyle name="常规 2 2 2 2 2 2 4 2 2" xfId="4154"/>
    <cellStyle name="常规 2 2 2 2 2 2 4 2 3" xfId="5027"/>
    <cellStyle name="常规 2 2 2 2 2 2 4 2 4" xfId="8089"/>
    <cellStyle name="常规 2 2 2 2 2 2 4 2 5" xfId="7161"/>
    <cellStyle name="常规 2 2 2 2 2 2 4 2 6" xfId="10678"/>
    <cellStyle name="常规 2 2 2 2 2 2 4 2 7" xfId="11927"/>
    <cellStyle name="常规 2 2 2 2 2 2 4 2 8" xfId="14296"/>
    <cellStyle name="常规 2 2 2 2 2 2 4 2 9" xfId="14100"/>
    <cellStyle name="常规 2 2 2 2 2 2 4 3" xfId="18087"/>
    <cellStyle name="常规 2 2 2 2 2 2 4 4" xfId="2232"/>
    <cellStyle name="常规 2 2 2 2 2 2 5" xfId="2727"/>
    <cellStyle name="常规 2 2 2 2 2 2 5 10" xfId="13592"/>
    <cellStyle name="常规 2 2 2 2 2 2 5 11" xfId="14484"/>
    <cellStyle name="常规 2 2 2 2 2 2 5 2" xfId="3935"/>
    <cellStyle name="常规 2 2 2 2 2 2 5 3" xfId="5479"/>
    <cellStyle name="常规 2 2 2 2 2 2 5 4" xfId="7870"/>
    <cellStyle name="常规 2 2 2 2 2 2 5 5" xfId="9536"/>
    <cellStyle name="常规 2 2 2 2 2 2 5 6" xfId="6861"/>
    <cellStyle name="常规 2 2 2 2 2 2 5 7" xfId="9773"/>
    <cellStyle name="常规 2 2 2 2 2 2 5 8" xfId="12916"/>
    <cellStyle name="常规 2 2 2 2 2 2 5 9" xfId="13331"/>
    <cellStyle name="常规 2 2 2 2 2 2 6" xfId="17344"/>
    <cellStyle name="常规 2 2 2 2 2 3" xfId="533"/>
    <cellStyle name="常规 2 2 2 2 2 3 2" xfId="804"/>
    <cellStyle name="常规 2 2 2 2 2 3 2 2" xfId="931"/>
    <cellStyle name="常规 2 2 2 2 2 3 2 2 10" xfId="12307"/>
    <cellStyle name="常规 2 2 2 2 2 3 2 2 11" xfId="13872"/>
    <cellStyle name="常规 2 2 2 2 2 3 2 2 12" xfId="17626"/>
    <cellStyle name="常规 2 2 2 2 2 3 2 2 13" xfId="2472"/>
    <cellStyle name="常规 2 2 2 2 2 3 2 2 2" xfId="3680"/>
    <cellStyle name="常规 2 2 2 2 2 3 2 2 3" xfId="6086"/>
    <cellStyle name="常规 2 2 2 2 2 3 2 2 4" xfId="7615"/>
    <cellStyle name="常规 2 2 2 2 2 3 2 2 5" xfId="9565"/>
    <cellStyle name="常规 2 2 2 2 2 3 2 2 6" xfId="9175"/>
    <cellStyle name="常规 2 2 2 2 2 3 2 2 7" xfId="6990"/>
    <cellStyle name="常规 2 2 2 2 2 3 2 2 8" xfId="7436"/>
    <cellStyle name="常规 2 2 2 2 2 3 2 2 9" xfId="6647"/>
    <cellStyle name="常规 2 2 2 2 2 3 3" xfId="895"/>
    <cellStyle name="常规 2 2 2 2 2 3 3 2" xfId="1394"/>
    <cellStyle name="常规 2 2 2 2 2 3 3 2 10" xfId="16371"/>
    <cellStyle name="常规 2 2 2 2 2 3 3 2 11" xfId="16941"/>
    <cellStyle name="常规 2 2 2 2 2 3 3 2 12" xfId="18089"/>
    <cellStyle name="常规 2 2 2 2 2 3 3 2 13" xfId="2427"/>
    <cellStyle name="常规 2 2 2 2 2 3 3 2 2" xfId="3635"/>
    <cellStyle name="常规 2 2 2 2 2 3 3 2 3" xfId="5028"/>
    <cellStyle name="常规 2 2 2 2 2 3 3 2 4" xfId="7570"/>
    <cellStyle name="常规 2 2 2 2 2 3 3 2 5" xfId="11070"/>
    <cellStyle name="常规 2 2 2 2 2 3 3 2 6" xfId="12304"/>
    <cellStyle name="常规 2 2 2 2 2 3 3 2 7" xfId="13479"/>
    <cellStyle name="常规 2 2 2 2 2 3 3 2 8" xfId="7531"/>
    <cellStyle name="常规 2 2 2 2 2 3 3 2 9" xfId="15552"/>
    <cellStyle name="常规 2 2 2 2 2 3 3 3" xfId="17590"/>
    <cellStyle name="常规 2 2 2 2 2 3 3 4" xfId="2111"/>
    <cellStyle name="常规 2 2 2 2 2 3 4" xfId="2458"/>
    <cellStyle name="常规 2 2 2 2 2 3 4 10" xfId="10307"/>
    <cellStyle name="常规 2 2 2 2 2 3 4 11" xfId="14947"/>
    <cellStyle name="常规 2 2 2 2 2 3 4 2" xfId="3666"/>
    <cellStyle name="常规 2 2 2 2 2 3 4 3" xfId="5815"/>
    <cellStyle name="常规 2 2 2 2 2 3 4 4" xfId="7601"/>
    <cellStyle name="常规 2 2 2 2 2 3 4 5" xfId="9602"/>
    <cellStyle name="常规 2 2 2 2 2 3 4 6" xfId="6832"/>
    <cellStyle name="常规 2 2 2 2 2 3 4 7" xfId="10237"/>
    <cellStyle name="常规 2 2 2 2 2 3 4 8" xfId="13042"/>
    <cellStyle name="常规 2 2 2 2 2 3 4 9" xfId="10368"/>
    <cellStyle name="常规 2 2 2 2 2 3 5" xfId="17499"/>
    <cellStyle name="常规 2 2 2 2 2 4" xfId="357"/>
    <cellStyle name="常规 2 2 2 2 2 4 2" xfId="1397"/>
    <cellStyle name="常规 2 2 2 2 2 4 2 10" xfId="15439"/>
    <cellStyle name="常规 2 2 2 2 2 4 2 11" xfId="16274"/>
    <cellStyle name="常规 2 2 2 2 2 4 2 12" xfId="18092"/>
    <cellStyle name="常规 2 2 2 2 2 4 2 13" xfId="2948"/>
    <cellStyle name="常规 2 2 2 2 2 4 2 2" xfId="4156"/>
    <cellStyle name="常规 2 2 2 2 2 4 2 3" xfId="5639"/>
    <cellStyle name="常规 2 2 2 2 2 4 2 4" xfId="8091"/>
    <cellStyle name="常规 2 2 2 2 2 4 2 5" xfId="9106"/>
    <cellStyle name="常规 2 2 2 2 2 4 2 6" xfId="10905"/>
    <cellStyle name="常规 2 2 2 2 2 4 2 7" xfId="12149"/>
    <cellStyle name="常规 2 2 2 2 2 4 2 8" xfId="13793"/>
    <cellStyle name="常规 2 2 2 2 2 4 2 9" xfId="13059"/>
    <cellStyle name="常规 2 2 2 2 2 5" xfId="1399"/>
    <cellStyle name="常规 2 2 2 2 2 5 2" xfId="998"/>
    <cellStyle name="常规 2 2 2 2 2 5 2 10" xfId="16090"/>
    <cellStyle name="常规 2 2 2 2 2 5 2 11" xfId="16772"/>
    <cellStyle name="常规 2 2 2 2 2 5 2 12" xfId="17693"/>
    <cellStyle name="常规 2 2 2 2 2 5 2 13" xfId="2951"/>
    <cellStyle name="常规 2 2 2 2 2 5 2 2" xfId="4159"/>
    <cellStyle name="常规 2 2 2 2 2 5 2 3" xfId="4880"/>
    <cellStyle name="常规 2 2 2 2 2 5 2 4" xfId="8094"/>
    <cellStyle name="常规 2 2 2 2 2 5 2 5" xfId="10588"/>
    <cellStyle name="常规 2 2 2 2 2 5 2 6" xfId="11843"/>
    <cellStyle name="常规 2 2 2 2 2 5 2 7" xfId="13045"/>
    <cellStyle name="常规 2 2 2 2 2 5 2 8" xfId="14506"/>
    <cellStyle name="常规 2 2 2 2 2 5 2 9" xfId="15201"/>
    <cellStyle name="常规 2 2 2 2 2 5 3" xfId="18094"/>
    <cellStyle name="常规 2 2 2 2 2 5 4" xfId="2234"/>
    <cellStyle name="常规 2 2 2 2 2 6" xfId="2941"/>
    <cellStyle name="常规 2 2 2 2 2 6 10" xfId="14313"/>
    <cellStyle name="常规 2 2 2 2 2 6 11" xfId="15107"/>
    <cellStyle name="常规 2 2 2 2 2 6 2" xfId="4149"/>
    <cellStyle name="常规 2 2 2 2 2 6 3" xfId="5478"/>
    <cellStyle name="常规 2 2 2 2 2 6 4" xfId="8084"/>
    <cellStyle name="常规 2 2 2 2 2 6 5" xfId="9478"/>
    <cellStyle name="常规 2 2 2 2 2 6 6" xfId="9229"/>
    <cellStyle name="常规 2 2 2 2 2 6 7" xfId="10461"/>
    <cellStyle name="常规 2 2 2 2 2 6 8" xfId="11396"/>
    <cellStyle name="常规 2 2 2 2 2 6 9" xfId="13937"/>
    <cellStyle name="常规 2 2 2 2 2 7" xfId="17343"/>
    <cellStyle name="常规 2 2 2 2 3" xfId="198"/>
    <cellStyle name="常规 2 2 2 2 3 2" xfId="535"/>
    <cellStyle name="常规 2 2 2 2 3 2 2" xfId="806"/>
    <cellStyle name="常规 2 2 2 2 3 2 2 2" xfId="957"/>
    <cellStyle name="常规 2 2 2 2 3 2 2 2 10" xfId="12927"/>
    <cellStyle name="常规 2 2 2 2 3 2 2 2 11" xfId="10536"/>
    <cellStyle name="常规 2 2 2 2 3 2 2 2 12" xfId="17652"/>
    <cellStyle name="常规 2 2 2 2 3 2 2 2 13" xfId="2503"/>
    <cellStyle name="常规 2 2 2 2 3 2 2 2 2" xfId="3711"/>
    <cellStyle name="常规 2 2 2 2 3 2 2 2 3" xfId="6088"/>
    <cellStyle name="常规 2 2 2 2 3 2 2 2 4" xfId="7646"/>
    <cellStyle name="常规 2 2 2 2 3 2 2 2 5" xfId="7268"/>
    <cellStyle name="常规 2 2 2 2 3 2 2 2 6" xfId="9677"/>
    <cellStyle name="常规 2 2 2 2 3 2 2 2 7" xfId="6797"/>
    <cellStyle name="常规 2 2 2 2 3 2 2 2 8" xfId="13830"/>
    <cellStyle name="常规 2 2 2 2 3 2 2 2 9" xfId="13312"/>
    <cellStyle name="常规 2 2 2 2 3 2 3" xfId="1400"/>
    <cellStyle name="常规 2 2 2 2 3 2 3 2" xfId="1401"/>
    <cellStyle name="常规 2 2 2 2 3 2 3 2 10" xfId="14272"/>
    <cellStyle name="常规 2 2 2 2 3 2 3 2 11" xfId="12669"/>
    <cellStyle name="常规 2 2 2 2 3 2 3 2 12" xfId="18096"/>
    <cellStyle name="常规 2 2 2 2 3 2 3 2 13" xfId="2953"/>
    <cellStyle name="常规 2 2 2 2 3 2 3 2 2" xfId="4161"/>
    <cellStyle name="常规 2 2 2 2 3 2 3 2 3" xfId="5030"/>
    <cellStyle name="常规 2 2 2 2 3 2 3 2 4" xfId="8096"/>
    <cellStyle name="常规 2 2 2 2 3 2 3 2 5" xfId="7159"/>
    <cellStyle name="常规 2 2 2 2 3 2 3 2 6" xfId="7397"/>
    <cellStyle name="常规 2 2 2 2 3 2 3 2 7" xfId="6615"/>
    <cellStyle name="常规 2 2 2 2 3 2 3 2 8" xfId="10886"/>
    <cellStyle name="常规 2 2 2 2 3 2 3 2 9" xfId="9864"/>
    <cellStyle name="常规 2 2 2 2 3 2 3 3" xfId="18095"/>
    <cellStyle name="常规 2 2 2 2 3 2 3 4" xfId="2235"/>
    <cellStyle name="常规 2 2 2 2 3 2 4" xfId="2821"/>
    <cellStyle name="常规 2 2 2 2 3 2 4 10" xfId="16040"/>
    <cellStyle name="常规 2 2 2 2 3 2 4 11" xfId="16742"/>
    <cellStyle name="常规 2 2 2 2 3 2 4 2" xfId="4029"/>
    <cellStyle name="常规 2 2 2 2 3 2 4 3" xfId="5817"/>
    <cellStyle name="常规 2 2 2 2 3 2 4 4" xfId="7964"/>
    <cellStyle name="常规 2 2 2 2 3 2 4 5" xfId="10494"/>
    <cellStyle name="常规 2 2 2 2 3 2 4 6" xfId="11751"/>
    <cellStyle name="常规 2 2 2 2 3 2 4 7" xfId="12955"/>
    <cellStyle name="常规 2 2 2 2 3 2 4 8" xfId="14345"/>
    <cellStyle name="常规 2 2 2 2 3 2 4 9" xfId="15137"/>
    <cellStyle name="常规 2 2 2 2 3 2 5" xfId="17501"/>
    <cellStyle name="常规 2 2 2 2 3 3" xfId="359"/>
    <cellStyle name="常规 2 2 2 2 3 3 2" xfId="1402"/>
    <cellStyle name="常规 2 2 2 2 3 3 2 10" xfId="16184"/>
    <cellStyle name="常规 2 2 2 2 3 3 2 11" xfId="16823"/>
    <cellStyle name="常规 2 2 2 2 3 3 2 12" xfId="18097"/>
    <cellStyle name="常规 2 2 2 2 3 3 2 13" xfId="2954"/>
    <cellStyle name="常规 2 2 2 2 3 3 2 2" xfId="4162"/>
    <cellStyle name="常规 2 2 2 2 3 3 2 3" xfId="5641"/>
    <cellStyle name="常规 2 2 2 2 3 3 2 4" xfId="8097"/>
    <cellStyle name="常规 2 2 2 2 3 3 2 5" xfId="10753"/>
    <cellStyle name="常规 2 2 2 2 3 3 2 6" xfId="12001"/>
    <cellStyle name="常规 2 2 2 2 3 3 2 7" xfId="13190"/>
    <cellStyle name="常规 2 2 2 2 3 3 2 8" xfId="13490"/>
    <cellStyle name="常规 2 2 2 2 3 3 2 9" xfId="15322"/>
    <cellStyle name="常规 2 2 2 2 3 4" xfId="1249"/>
    <cellStyle name="常规 2 2 2 2 3 4 2" xfId="1045"/>
    <cellStyle name="常规 2 2 2 2 3 4 2 10" xfId="15826"/>
    <cellStyle name="常规 2 2 2 2 3 4 2 11" xfId="16622"/>
    <cellStyle name="常规 2 2 2 2 3 4 2 12" xfId="17740"/>
    <cellStyle name="常规 2 2 2 2 3 4 2 13" xfId="2956"/>
    <cellStyle name="常规 2 2 2 2 3 4 2 2" xfId="4164"/>
    <cellStyle name="常规 2 2 2 2 3 4 2 3" xfId="4896"/>
    <cellStyle name="常规 2 2 2 2 3 4 2 4" xfId="8099"/>
    <cellStyle name="常规 2 2 2 2 3 4 2 5" xfId="10136"/>
    <cellStyle name="常规 2 2 2 2 3 4 2 6" xfId="11397"/>
    <cellStyle name="常规 2 2 2 2 3 4 2 7" xfId="12620"/>
    <cellStyle name="常规 2 2 2 2 3 4 2 8" xfId="11988"/>
    <cellStyle name="常规 2 2 2 2 3 4 2 9" xfId="14872"/>
    <cellStyle name="常规 2 2 2 2 3 4 3" xfId="17944"/>
    <cellStyle name="常规 2 2 2 2 3 4 4" xfId="2236"/>
    <cellStyle name="常规 2 2 2 2 3 5" xfId="2952"/>
    <cellStyle name="常规 2 2 2 2 3 5 10" xfId="10258"/>
    <cellStyle name="常规 2 2 2 2 3 5 11" xfId="11076"/>
    <cellStyle name="常规 2 2 2 2 3 5 2" xfId="4160"/>
    <cellStyle name="常规 2 2 2 2 3 5 3" xfId="5480"/>
    <cellStyle name="常规 2 2 2 2 3 5 4" xfId="8095"/>
    <cellStyle name="常规 2 2 2 2 3 5 5" xfId="9481"/>
    <cellStyle name="常规 2 2 2 2 3 5 6" xfId="8979"/>
    <cellStyle name="常规 2 2 2 2 3 5 7" xfId="8978"/>
    <cellStyle name="常规 2 2 2 2 3 5 8" xfId="10622"/>
    <cellStyle name="常规 2 2 2 2 3 5 9" xfId="14033"/>
    <cellStyle name="常规 2 2 2 2 3 6" xfId="17345"/>
    <cellStyle name="常规 2 2 2 2 4" xfId="532"/>
    <cellStyle name="常规 2 2 2 2 4 2" xfId="803"/>
    <cellStyle name="常规 2 2 2 2 4 2 2" xfId="1403"/>
    <cellStyle name="常规 2 2 2 2 4 2 2 10" xfId="12989"/>
    <cellStyle name="常规 2 2 2 2 4 2 2 11" xfId="12212"/>
    <cellStyle name="常规 2 2 2 2 4 2 2 12" xfId="18098"/>
    <cellStyle name="常规 2 2 2 2 4 2 2 13" xfId="2958"/>
    <cellStyle name="常规 2 2 2 2 4 2 2 2" xfId="4166"/>
    <cellStyle name="常规 2 2 2 2 4 2 2 3" xfId="6085"/>
    <cellStyle name="常规 2 2 2 2 4 2 2 4" xfId="8101"/>
    <cellStyle name="常规 2 2 2 2 4 2 2 5" xfId="7158"/>
    <cellStyle name="常规 2 2 2 2 4 2 2 6" xfId="9708"/>
    <cellStyle name="常规 2 2 2 2 4 2 2 7" xfId="6767"/>
    <cellStyle name="常规 2 2 2 2 4 2 2 8" xfId="13959"/>
    <cellStyle name="常规 2 2 2 2 4 2 2 9" xfId="13978"/>
    <cellStyle name="常规 2 2 2 2 4 3" xfId="1404"/>
    <cellStyle name="常规 2 2 2 2 4 3 2" xfId="1238"/>
    <cellStyle name="常规 2 2 2 2 4 3 2 10" xfId="16324"/>
    <cellStyle name="常规 2 2 2 2 4 3 2 11" xfId="16906"/>
    <cellStyle name="常规 2 2 2 2 4 3 2 12" xfId="17933"/>
    <cellStyle name="常规 2 2 2 2 4 3 2 13" xfId="2959"/>
    <cellStyle name="常规 2 2 2 2 4 3 2 2" xfId="4167"/>
    <cellStyle name="常规 2 2 2 2 4 3 2 3" xfId="4971"/>
    <cellStyle name="常规 2 2 2 2 4 3 2 4" xfId="8102"/>
    <cellStyle name="常规 2 2 2 2 4 3 2 5" xfId="11001"/>
    <cellStyle name="常规 2 2 2 2 4 3 2 6" xfId="12238"/>
    <cellStyle name="常规 2 2 2 2 4 3 2 7" xfId="13414"/>
    <cellStyle name="常规 2 2 2 2 4 3 2 8" xfId="11874"/>
    <cellStyle name="常规 2 2 2 2 4 3 2 9" xfId="15500"/>
    <cellStyle name="常规 2 2 2 2 4 3 3" xfId="18099"/>
    <cellStyle name="常规 2 2 2 2 4 3 4" xfId="2237"/>
    <cellStyle name="常规 2 2 2 2 4 4" xfId="2957"/>
    <cellStyle name="常规 2 2 2 2 4 4 10" xfId="15506"/>
    <cellStyle name="常规 2 2 2 2 4 4 11" xfId="16329"/>
    <cellStyle name="常规 2 2 2 2 4 4 2" xfId="4165"/>
    <cellStyle name="常规 2 2 2 2 4 4 3" xfId="5814"/>
    <cellStyle name="常规 2 2 2 2 4 4 4" xfId="8100"/>
    <cellStyle name="常规 2 2 2 2 4 4 5" xfId="9480"/>
    <cellStyle name="常规 2 2 2 2 4 4 6" xfId="11009"/>
    <cellStyle name="常规 2 2 2 2 4 4 7" xfId="12245"/>
    <cellStyle name="常规 2 2 2 2 4 4 8" xfId="14655"/>
    <cellStyle name="常规 2 2 2 2 4 4 9" xfId="6730"/>
    <cellStyle name="常规 2 2 2 2 4 5" xfId="17498"/>
    <cellStyle name="常规 2 2 2 2 5" xfId="356"/>
    <cellStyle name="常规 2 2 2 2 5 2" xfId="1405"/>
    <cellStyle name="常规 2 2 2 2 5 2 10" xfId="10611"/>
    <cellStyle name="常规 2 2 2 2 5 2 11" xfId="14530"/>
    <cellStyle name="常规 2 2 2 2 5 2 12" xfId="18100"/>
    <cellStyle name="常规 2 2 2 2 5 2 13" xfId="2960"/>
    <cellStyle name="常规 2 2 2 2 5 2 2" xfId="4168"/>
    <cellStyle name="常规 2 2 2 2 5 2 3" xfId="5638"/>
    <cellStyle name="常规 2 2 2 2 5 2 4" xfId="8103"/>
    <cellStyle name="常规 2 2 2 2 5 2 5" xfId="8921"/>
    <cellStyle name="常规 2 2 2 2 5 2 6" xfId="10068"/>
    <cellStyle name="常规 2 2 2 2 5 2 7" xfId="8795"/>
    <cellStyle name="常规 2 2 2 2 5 2 8" xfId="12910"/>
    <cellStyle name="常规 2 2 2 2 5 2 9" xfId="13174"/>
    <cellStyle name="常规 2 2 2 2 6" xfId="1406"/>
    <cellStyle name="常规 2 2 2 2 6 2" xfId="1096"/>
    <cellStyle name="常规 2 2 2 2 6 2 10" xfId="12789"/>
    <cellStyle name="常规 2 2 2 2 6 2 11" xfId="13437"/>
    <cellStyle name="常规 2 2 2 2 6 2 12" xfId="17791"/>
    <cellStyle name="常规 2 2 2 2 6 2 13" xfId="2961"/>
    <cellStyle name="常规 2 2 2 2 6 2 2" xfId="4169"/>
    <cellStyle name="常规 2 2 2 2 6 2 3" xfId="4916"/>
    <cellStyle name="常规 2 2 2 2 6 2 4" xfId="8104"/>
    <cellStyle name="常规 2 2 2 2 6 2 5" xfId="6589"/>
    <cellStyle name="常规 2 2 2 2 6 2 6" xfId="7540"/>
    <cellStyle name="常规 2 2 2 2 6 2 7" xfId="9616"/>
    <cellStyle name="常规 2 2 2 2 6 2 8" xfId="14072"/>
    <cellStyle name="常规 2 2 2 2 6 2 9" xfId="14383"/>
    <cellStyle name="常规 2 2 2 2 6 3" xfId="18101"/>
    <cellStyle name="常规 2 2 2 2 6 4" xfId="2238"/>
    <cellStyle name="常规 2 2 2 2 7" xfId="2680"/>
    <cellStyle name="常规 2 2 2 2 7 10" xfId="13909"/>
    <cellStyle name="常规 2 2 2 2 7 11" xfId="14408"/>
    <cellStyle name="常规 2 2 2 2 7 2" xfId="3888"/>
    <cellStyle name="常规 2 2 2 2 7 3" xfId="5477"/>
    <cellStyle name="常规 2 2 2 2 7 4" xfId="7823"/>
    <cellStyle name="常规 2 2 2 2 7 5" xfId="7221"/>
    <cellStyle name="常规 2 2 2 2 7 6" xfId="7379"/>
    <cellStyle name="常规 2 2 2 2 7 7" xfId="9651"/>
    <cellStyle name="常规 2 2 2 2 7 8" xfId="9088"/>
    <cellStyle name="常规 2 2 2 2 7 9" xfId="14098"/>
    <cellStyle name="常规 2 2 2 2 8" xfId="17342"/>
    <cellStyle name="常规 2 2 2 3" xfId="199"/>
    <cellStyle name="常规 2 2 2 3 2" xfId="200"/>
    <cellStyle name="常规 2 2 2 3 2 2" xfId="537"/>
    <cellStyle name="常规 2 2 2 3 2 2 2" xfId="808"/>
    <cellStyle name="常规 2 2 2 3 2 2 2 2" xfId="1248"/>
    <cellStyle name="常规 2 2 2 3 2 2 2 2 10" xfId="6709"/>
    <cellStyle name="常规 2 2 2 3 2 2 2 2 11" xfId="13841"/>
    <cellStyle name="常规 2 2 2 3 2 2 2 2 12" xfId="17943"/>
    <cellStyle name="常规 2 2 2 3 2 2 2 2 13" xfId="2955"/>
    <cellStyle name="常规 2 2 2 3 2 2 2 2 2" xfId="4163"/>
    <cellStyle name="常规 2 2 2 3 2 2 2 2 3" xfId="6090"/>
    <cellStyle name="常规 2 2 2 3 2 2 2 2 4" xfId="8098"/>
    <cellStyle name="常规 2 2 2 3 2 2 2 2 5" xfId="9479"/>
    <cellStyle name="常规 2 2 2 3 2 2 2 2 6" xfId="6891"/>
    <cellStyle name="常规 2 2 2 3 2 2 2 2 7" xfId="7459"/>
    <cellStyle name="常规 2 2 2 3 2 2 2 2 8" xfId="11807"/>
    <cellStyle name="常规 2 2 2 3 2 2 2 2 9" xfId="13024"/>
    <cellStyle name="常规 2 2 2 3 2 2 3" xfId="968"/>
    <cellStyle name="常规 2 2 2 3 2 2 3 2" xfId="1172"/>
    <cellStyle name="常规 2 2 2 3 2 2 3 2 10" xfId="12841"/>
    <cellStyle name="常规 2 2 2 3 2 2 3 2 11" xfId="15312"/>
    <cellStyle name="常规 2 2 2 3 2 2 3 2 12" xfId="17867"/>
    <cellStyle name="常规 2 2 2 3 2 2 3 2 13" xfId="2964"/>
    <cellStyle name="常规 2 2 2 3 2 2 3 2 2" xfId="4172"/>
    <cellStyle name="常规 2 2 2 3 2 2 3 2 3" xfId="4947"/>
    <cellStyle name="常规 2 2 2 3 2 2 3 2 4" xfId="8107"/>
    <cellStyle name="常规 2 2 2 3 2 2 3 2 5" xfId="7155"/>
    <cellStyle name="常规 2 2 2 3 2 2 3 2 6" xfId="9709"/>
    <cellStyle name="常规 2 2 2 3 2 2 3 2 7" xfId="10741"/>
    <cellStyle name="常规 2 2 2 3 2 2 3 2 8" xfId="7453"/>
    <cellStyle name="常规 2 2 2 3 2 2 3 2 9" xfId="9767"/>
    <cellStyle name="常规 2 2 2 3 2 2 3 3" xfId="17663"/>
    <cellStyle name="常规 2 2 2 3 2 2 3 4" xfId="2239"/>
    <cellStyle name="常规 2 2 2 3 2 2 4" xfId="2786"/>
    <cellStyle name="常规 2 2 2 3 2 2 4 10" xfId="16041"/>
    <cellStyle name="常规 2 2 2 3 2 2 4 11" xfId="16743"/>
    <cellStyle name="常规 2 2 2 3 2 2 4 2" xfId="3994"/>
    <cellStyle name="常规 2 2 2 3 2 2 4 3" xfId="5819"/>
    <cellStyle name="常规 2 2 2 3 2 2 4 4" xfId="7929"/>
    <cellStyle name="常规 2 2 2 3 2 2 4 5" xfId="10495"/>
    <cellStyle name="常规 2 2 2 3 2 2 4 6" xfId="11752"/>
    <cellStyle name="常规 2 2 2 3 2 2 4 7" xfId="12956"/>
    <cellStyle name="常规 2 2 2 3 2 2 4 8" xfId="14346"/>
    <cellStyle name="常规 2 2 2 3 2 2 4 9" xfId="15138"/>
    <cellStyle name="常规 2 2 2 3 2 2 5" xfId="17503"/>
    <cellStyle name="常规 2 2 2 3 2 3" xfId="361"/>
    <cellStyle name="常规 2 2 2 3 2 3 2" xfId="1408"/>
    <cellStyle name="常规 2 2 2 3 2 3 2 10" xfId="15953"/>
    <cellStyle name="常规 2 2 2 3 2 3 2 11" xfId="16692"/>
    <cellStyle name="常规 2 2 2 3 2 3 2 12" xfId="18103"/>
    <cellStyle name="常规 2 2 2 3 2 3 2 13" xfId="2966"/>
    <cellStyle name="常规 2 2 2 3 2 3 2 2" xfId="4174"/>
    <cellStyle name="常规 2 2 2 3 2 3 2 3" xfId="5643"/>
    <cellStyle name="常规 2 2 2 3 2 3 2 4" xfId="8109"/>
    <cellStyle name="常规 2 2 2 3 2 3 2 5" xfId="10353"/>
    <cellStyle name="常规 2 2 2 3 2 3 2 6" xfId="11610"/>
    <cellStyle name="常规 2 2 2 3 2 3 2 7" xfId="12821"/>
    <cellStyle name="常规 2 2 2 3 2 3 2 8" xfId="14441"/>
    <cellStyle name="常规 2 2 2 3 2 3 2 9" xfId="15028"/>
    <cellStyle name="常规 2 2 2 3 2 4" xfId="1331"/>
    <cellStyle name="常规 2 2 2 3 2 4 2" xfId="1333"/>
    <cellStyle name="常规 2 2 2 3 2 4 2 10" xfId="14048"/>
    <cellStyle name="常规 2 2 2 3 2 4 2 11" xfId="14609"/>
    <cellStyle name="常规 2 2 2 3 2 4 2 12" xfId="18028"/>
    <cellStyle name="常规 2 2 2 3 2 4 2 13" xfId="2891"/>
    <cellStyle name="常规 2 2 2 3 2 4 2 2" xfId="4099"/>
    <cellStyle name="常规 2 2 2 3 2 4 2 3" xfId="5005"/>
    <cellStyle name="常规 2 2 2 3 2 4 2 4" xfId="8034"/>
    <cellStyle name="常规 2 2 2 3 2 4 2 5" xfId="9495"/>
    <cellStyle name="常规 2 2 2 3 2 4 2 6" xfId="9221"/>
    <cellStyle name="常规 2 2 2 3 2 4 2 7" xfId="10051"/>
    <cellStyle name="常规 2 2 2 3 2 4 2 8" xfId="14162"/>
    <cellStyle name="常规 2 2 2 3 2 4 2 9" xfId="7298"/>
    <cellStyle name="常规 2 2 2 3 2 4 3" xfId="18026"/>
    <cellStyle name="常规 2 2 2 3 2 4 4" xfId="2214"/>
    <cellStyle name="常规 2 2 2 3 2 5" xfId="2963"/>
    <cellStyle name="常规 2 2 2 3 2 5 10" xfId="13423"/>
    <cellStyle name="常规 2 2 2 3 2 5 11" xfId="15173"/>
    <cellStyle name="常规 2 2 2 3 2 5 2" xfId="4171"/>
    <cellStyle name="常规 2 2 2 3 2 5 3" xfId="5482"/>
    <cellStyle name="常规 2 2 2 3 2 5 4" xfId="8106"/>
    <cellStyle name="常规 2 2 2 3 2 5 5" xfId="7156"/>
    <cellStyle name="常规 2 2 2 3 2 5 6" xfId="7398"/>
    <cellStyle name="常规 2 2 2 3 2 5 7" xfId="10546"/>
    <cellStyle name="常规 2 2 2 3 2 5 8" xfId="13792"/>
    <cellStyle name="常规 2 2 2 3 2 5 9" xfId="13285"/>
    <cellStyle name="常规 2 2 2 3 2 6" xfId="17347"/>
    <cellStyle name="常规 2 2 2 3 3" xfId="536"/>
    <cellStyle name="常规 2 2 2 3 3 2" xfId="807"/>
    <cellStyle name="常规 2 2 2 3 3 2 2" xfId="1292"/>
    <cellStyle name="常规 2 2 2 3 3 2 2 10" xfId="11528"/>
    <cellStyle name="常规 2 2 2 3 3 2 2 11" xfId="12684"/>
    <cellStyle name="常规 2 2 2 3 3 2 2 12" xfId="17987"/>
    <cellStyle name="常规 2 2 2 3 3 2 2 13" xfId="2844"/>
    <cellStyle name="常规 2 2 2 3 3 2 2 2" xfId="4052"/>
    <cellStyle name="常规 2 2 2 3 3 2 2 3" xfId="6089"/>
    <cellStyle name="常规 2 2 2 3 3 2 2 4" xfId="7987"/>
    <cellStyle name="常规 2 2 2 3 3 2 2 5" xfId="9403"/>
    <cellStyle name="常规 2 2 2 3 3 2 2 6" xfId="6471"/>
    <cellStyle name="常规 2 2 2 3 3 2 2 7" xfId="7566"/>
    <cellStyle name="常规 2 2 2 3 3 2 2 8" xfId="13962"/>
    <cellStyle name="常规 2 2 2 3 3 2 2 9" xfId="12774"/>
    <cellStyle name="常规 2 2 2 3 3 3" xfId="1081"/>
    <cellStyle name="常规 2 2 2 3 3 3 2" xfId="1360"/>
    <cellStyle name="常规 2 2 2 3 3 3 2 10" xfId="15854"/>
    <cellStyle name="常规 2 2 2 3 3 3 2 11" xfId="16650"/>
    <cellStyle name="常规 2 2 2 3 3 3 2 12" xfId="18055"/>
    <cellStyle name="常规 2 2 2 3 3 3 2 13" xfId="2629"/>
    <cellStyle name="常规 2 2 2 3 3 3 2 2" xfId="3837"/>
    <cellStyle name="常规 2 2 2 3 3 3 2 3" xfId="5014"/>
    <cellStyle name="常规 2 2 2 3 3 3 2 4" xfId="7772"/>
    <cellStyle name="常规 2 2 2 3 3 3 2 5" xfId="10167"/>
    <cellStyle name="常规 2 2 2 3 3 3 2 6" xfId="11428"/>
    <cellStyle name="常规 2 2 2 3 3 3 2 7" xfId="12650"/>
    <cellStyle name="常规 2 2 2 3 3 3 2 8" xfId="14664"/>
    <cellStyle name="常规 2 2 2 3 3 3 2 9" xfId="14900"/>
    <cellStyle name="常规 2 2 2 3 3 3 3" xfId="17776"/>
    <cellStyle name="常规 2 2 2 3 3 3 4" xfId="2158"/>
    <cellStyle name="常规 2 2 2 3 3 4" xfId="2967"/>
    <cellStyle name="常规 2 2 2 3 3 4 10" xfId="14528"/>
    <cellStyle name="常规 2 2 2 3 3 4 11" xfId="15221"/>
    <cellStyle name="常规 2 2 2 3 3 4 2" xfId="4175"/>
    <cellStyle name="常规 2 2 2 3 3 4 3" xfId="5818"/>
    <cellStyle name="常规 2 2 2 3 3 4 4" xfId="8110"/>
    <cellStyle name="常规 2 2 2 3 3 4 5" xfId="10019"/>
    <cellStyle name="常规 2 2 2 3 3 4 6" xfId="8897"/>
    <cellStyle name="常规 2 2 2 3 3 4 7" xfId="10620"/>
    <cellStyle name="常规 2 2 2 3 3 4 8" xfId="13198"/>
    <cellStyle name="常规 2 2 2 3 3 4 9" xfId="10026"/>
    <cellStyle name="常规 2 2 2 3 3 5" xfId="17502"/>
    <cellStyle name="常规 2 2 2 3 4" xfId="360"/>
    <cellStyle name="常规 2 2 2 3 4 2" xfId="1409"/>
    <cellStyle name="常规 2 2 2 3 4 2 10" xfId="15099"/>
    <cellStyle name="常规 2 2 2 3 4 2 11" xfId="16009"/>
    <cellStyle name="常规 2 2 2 3 4 2 12" xfId="18104"/>
    <cellStyle name="常规 2 2 2 3 4 2 13" xfId="2968"/>
    <cellStyle name="常规 2 2 2 3 4 2 2" xfId="4176"/>
    <cellStyle name="常规 2 2 2 3 4 2 3" xfId="5642"/>
    <cellStyle name="常规 2 2 2 3 4 2 4" xfId="8111"/>
    <cellStyle name="常规 2 2 2 3 4 2 5" xfId="9463"/>
    <cellStyle name="常规 2 2 2 3 4 2 6" xfId="10450"/>
    <cellStyle name="常规 2 2 2 3 4 2 7" xfId="11705"/>
    <cellStyle name="常规 2 2 2 3 4 2 8" xfId="10061"/>
    <cellStyle name="常规 2 2 2 3 4 2 9" xfId="10302"/>
    <cellStyle name="常规 2 2 2 3 5" xfId="1410"/>
    <cellStyle name="常规 2 2 2 3 5 2" xfId="1298"/>
    <cellStyle name="常规 2 2 2 3 5 2 10" xfId="16034"/>
    <cellStyle name="常规 2 2 2 3 5 2 11" xfId="16736"/>
    <cellStyle name="常规 2 2 2 3 5 2 12" xfId="17993"/>
    <cellStyle name="常规 2 2 2 3 5 2 13" xfId="2969"/>
    <cellStyle name="常规 2 2 2 3 5 2 2" xfId="4177"/>
    <cellStyle name="常规 2 2 2 3 5 2 3" xfId="4990"/>
    <cellStyle name="常规 2 2 2 3 5 2 4" xfId="8112"/>
    <cellStyle name="常规 2 2 2 3 5 2 5" xfId="10487"/>
    <cellStyle name="常规 2 2 2 3 5 2 6" xfId="11744"/>
    <cellStyle name="常规 2 2 2 3 5 2 7" xfId="12949"/>
    <cellStyle name="常规 2 2 2 3 5 2 8" xfId="13362"/>
    <cellStyle name="常规 2 2 2 3 5 2 9" xfId="15130"/>
    <cellStyle name="常规 2 2 2 3 5 3" xfId="18105"/>
    <cellStyle name="常规 2 2 2 3 5 4" xfId="2240"/>
    <cellStyle name="常规 2 2 2 3 6" xfId="2962"/>
    <cellStyle name="常规 2 2 2 3 6 10" xfId="15560"/>
    <cellStyle name="常规 2 2 2 3 6 11" xfId="16377"/>
    <cellStyle name="常规 2 2 2 3 6 2" xfId="4170"/>
    <cellStyle name="常规 2 2 2 3 6 3" xfId="5481"/>
    <cellStyle name="常规 2 2 2 3 6 4" xfId="8105"/>
    <cellStyle name="常规 2 2 2 3 6 5" xfId="7157"/>
    <cellStyle name="常规 2 2 2 3 6 6" xfId="11081"/>
    <cellStyle name="常规 2 2 2 3 6 7" xfId="12314"/>
    <cellStyle name="常规 2 2 2 3 6 8" xfId="10384"/>
    <cellStyle name="常规 2 2 2 3 6 9" xfId="14672"/>
    <cellStyle name="常规 2 2 2 3 7" xfId="17346"/>
    <cellStyle name="常规 2 2 2 4" xfId="148"/>
    <cellStyle name="常规 2 2 2 4 2" xfId="485"/>
    <cellStyle name="常规 2 2 2 4 2 2" xfId="756"/>
    <cellStyle name="常规 2 2 2 4 2 2 2" xfId="1215"/>
    <cellStyle name="常规 2 2 2 4 2 2 2 10" xfId="14325"/>
    <cellStyle name="常规 2 2 2 4 2 2 2 11" xfId="15117"/>
    <cellStyle name="常规 2 2 2 4 2 2 2 12" xfId="17910"/>
    <cellStyle name="常规 2 2 2 4 2 2 2 13" xfId="2761"/>
    <cellStyle name="常规 2 2 2 4 2 2 2 2" xfId="3969"/>
    <cellStyle name="常规 2 2 2 4 2 2 2 3" xfId="6038"/>
    <cellStyle name="常规 2 2 2 4 2 2 2 4" xfId="7904"/>
    <cellStyle name="常规 2 2 2 4 2 2 2 5" xfId="10002"/>
    <cellStyle name="常规 2 2 2 4 2 2 2 6" xfId="8791"/>
    <cellStyle name="常规 2 2 2 4 2 2 2 7" xfId="10474"/>
    <cellStyle name="常规 2 2 2 4 2 2 2 8" xfId="11981"/>
    <cellStyle name="常规 2 2 2 4 2 2 2 9" xfId="11105"/>
    <cellStyle name="常规 2 2 2 4 2 3" xfId="915"/>
    <cellStyle name="常规 2 2 2 4 2 3 2" xfId="916"/>
    <cellStyle name="常规 2 2 2 4 2 3 2 10" xfId="15640"/>
    <cellStyle name="常规 2 2 2 4 2 3 2 11" xfId="16438"/>
    <cellStyle name="常规 2 2 2 4 2 3 2 12" xfId="17611"/>
    <cellStyle name="常规 2 2 2 4 2 3 2 13" xfId="2456"/>
    <cellStyle name="常规 2 2 2 4 2 3 2 2" xfId="3664"/>
    <cellStyle name="常规 2 2 2 4 2 3 2 3" xfId="4848"/>
    <cellStyle name="常规 2 2 2 4 2 3 2 4" xfId="7599"/>
    <cellStyle name="常规 2 2 2 4 2 3 2 5" xfId="7283"/>
    <cellStyle name="常规 2 2 2 4 2 3 2 6" xfId="11195"/>
    <cellStyle name="常规 2 2 2 4 2 3 2 7" xfId="12422"/>
    <cellStyle name="常规 2 2 2 4 2 3 2 8" xfId="11458"/>
    <cellStyle name="常规 2 2 2 4 2 3 2 9" xfId="12870"/>
    <cellStyle name="常规 2 2 2 4 2 3 3" xfId="17610"/>
    <cellStyle name="常规 2 2 2 4 2 3 4" xfId="2118"/>
    <cellStyle name="常规 2 2 2 4 2 4" xfId="2970"/>
    <cellStyle name="常规 2 2 2 4 2 4 10" xfId="10597"/>
    <cellStyle name="常规 2 2 2 4 2 4 11" xfId="14576"/>
    <cellStyle name="常规 2 2 2 4 2 4 2" xfId="4178"/>
    <cellStyle name="常规 2 2 2 4 2 4 3" xfId="5767"/>
    <cellStyle name="常规 2 2 2 4 2 4 4" xfId="8113"/>
    <cellStyle name="常规 2 2 2 4 2 4 5" xfId="9277"/>
    <cellStyle name="常规 2 2 2 4 2 4 6" xfId="9286"/>
    <cellStyle name="常规 2 2 2 4 2 4 7" xfId="6953"/>
    <cellStyle name="常规 2 2 2 4 2 4 8" xfId="14201"/>
    <cellStyle name="常规 2 2 2 4 2 4 9" xfId="12884"/>
    <cellStyle name="常规 2 2 2 4 2 5" xfId="17451"/>
    <cellStyle name="常规 2 2 2 4 3" xfId="306"/>
    <cellStyle name="常规 2 2 2 4 3 2" xfId="1411"/>
    <cellStyle name="常规 2 2 2 4 3 2 10" xfId="15825"/>
    <cellStyle name="常规 2 2 2 4 3 2 11" xfId="16621"/>
    <cellStyle name="常规 2 2 2 4 3 2 12" xfId="18106"/>
    <cellStyle name="常规 2 2 2 4 3 2 13" xfId="2971"/>
    <cellStyle name="常规 2 2 2 4 3 2 2" xfId="4179"/>
    <cellStyle name="常规 2 2 2 4 3 2 3" xfId="5588"/>
    <cellStyle name="常规 2 2 2 4 3 2 4" xfId="8114"/>
    <cellStyle name="常规 2 2 2 4 3 2 5" xfId="10133"/>
    <cellStyle name="常规 2 2 2 4 3 2 6" xfId="11394"/>
    <cellStyle name="常规 2 2 2 4 3 2 7" xfId="12617"/>
    <cellStyle name="常规 2 2 2 4 3 2 8" xfId="11136"/>
    <cellStyle name="常规 2 2 2 4 3 2 9" xfId="14870"/>
    <cellStyle name="常规 2 2 2 4 4" xfId="1412"/>
    <cellStyle name="常规 2 2 2 4 4 2" xfId="1391"/>
    <cellStyle name="常规 2 2 2 4 4 2 10" xfId="12875"/>
    <cellStyle name="常规 2 2 2 4 4 2 11" xfId="15304"/>
    <cellStyle name="常规 2 2 2 4 4 2 12" xfId="18086"/>
    <cellStyle name="常规 2 2 2 4 4 2 13" xfId="2973"/>
    <cellStyle name="常规 2 2 2 4 4 2 2" xfId="4181"/>
    <cellStyle name="常规 2 2 2 4 4 2 3" xfId="5026"/>
    <cellStyle name="常规 2 2 2 4 4 2 4" xfId="8116"/>
    <cellStyle name="常规 2 2 2 4 4 2 5" xfId="7154"/>
    <cellStyle name="常规 2 2 2 4 4 2 6" xfId="10097"/>
    <cellStyle name="常规 2 2 2 4 4 2 7" xfId="10730"/>
    <cellStyle name="常规 2 2 2 4 4 2 8" xfId="14338"/>
    <cellStyle name="常规 2 2 2 4 4 2 9" xfId="13032"/>
    <cellStyle name="常规 2 2 2 4 4 3" xfId="18107"/>
    <cellStyle name="常规 2 2 2 4 4 4" xfId="2241"/>
    <cellStyle name="常规 2 2 2 4 5" xfId="2470"/>
    <cellStyle name="常规 2 2 2 4 5 10" xfId="14273"/>
    <cellStyle name="常规 2 2 2 4 5 11" xfId="13310"/>
    <cellStyle name="常规 2 2 2 4 5 2" xfId="3678"/>
    <cellStyle name="常规 2 2 2 4 5 3" xfId="5430"/>
    <cellStyle name="常规 2 2 2 4 5 4" xfId="7613"/>
    <cellStyle name="常规 2 2 2 4 5 5" xfId="7277"/>
    <cellStyle name="常规 2 2 2 4 5 6" xfId="7365"/>
    <cellStyle name="常规 2 2 2 4 5 7" xfId="7343"/>
    <cellStyle name="常规 2 2 2 4 5 8" xfId="13486"/>
    <cellStyle name="常规 2 2 2 4 5 9" xfId="13511"/>
    <cellStyle name="常规 2 2 2 4 6" xfId="17295"/>
    <cellStyle name="常规 2 2 2 5" xfId="531"/>
    <cellStyle name="常规 2 2 2 5 2" xfId="802"/>
    <cellStyle name="常规 2 2 2 5 2 2" xfId="1413"/>
    <cellStyle name="常规 2 2 2 5 2 2 10" xfId="16283"/>
    <cellStyle name="常规 2 2 2 5 2 2 11" xfId="16883"/>
    <cellStyle name="常规 2 2 2 5 2 2 12" xfId="18108"/>
    <cellStyle name="常规 2 2 2 5 2 2 13" xfId="2974"/>
    <cellStyle name="常规 2 2 2 5 2 2 2" xfId="4182"/>
    <cellStyle name="常规 2 2 2 5 2 2 3" xfId="6084"/>
    <cellStyle name="常规 2 2 2 5 2 2 4" xfId="8117"/>
    <cellStyle name="常规 2 2 2 5 2 2 5" xfId="10915"/>
    <cellStyle name="常规 2 2 2 5 2 2 6" xfId="12159"/>
    <cellStyle name="常规 2 2 2 5 2 2 7" xfId="13343"/>
    <cellStyle name="常规 2 2 2 5 2 2 8" xfId="13051"/>
    <cellStyle name="常规 2 2 2 5 2 2 9" xfId="15448"/>
    <cellStyle name="常规 2 2 2 5 3" xfId="1414"/>
    <cellStyle name="常规 2 2 2 5 3 2" xfId="898"/>
    <cellStyle name="常规 2 2 2 5 3 2 10" xfId="15329"/>
    <cellStyle name="常规 2 2 2 5 3 2 11" xfId="16190"/>
    <cellStyle name="常规 2 2 2 5 3 2 12" xfId="17593"/>
    <cellStyle name="常规 2 2 2 5 3 2 13" xfId="2975"/>
    <cellStyle name="常规 2 2 2 5 3 2 2" xfId="4183"/>
    <cellStyle name="常规 2 2 2 5 3 2 3" xfId="4843"/>
    <cellStyle name="常规 2 2 2 5 3 2 4" xfId="8118"/>
    <cellStyle name="常规 2 2 2 5 3 2 5" xfId="9475"/>
    <cellStyle name="常规 2 2 2 5 3 2 6" xfId="10761"/>
    <cellStyle name="常规 2 2 2 5 3 2 7" xfId="12009"/>
    <cellStyle name="常规 2 2 2 5 3 2 8" xfId="13791"/>
    <cellStyle name="常规 2 2 2 5 3 2 9" xfId="12866"/>
    <cellStyle name="常规 2 2 2 5 3 3" xfId="18109"/>
    <cellStyle name="常规 2 2 2 5 3 4" xfId="2242"/>
    <cellStyle name="常规 2 2 2 5 4" xfId="2465"/>
    <cellStyle name="常规 2 2 2 5 4 10" xfId="16336"/>
    <cellStyle name="常规 2 2 2 5 4 11" xfId="16909"/>
    <cellStyle name="常规 2 2 2 5 4 2" xfId="3673"/>
    <cellStyle name="常规 2 2 2 5 4 3" xfId="5813"/>
    <cellStyle name="常规 2 2 2 5 4 4" xfId="7608"/>
    <cellStyle name="常规 2 2 2 5 4 5" xfId="11028"/>
    <cellStyle name="常规 2 2 2 5 4 6" xfId="12262"/>
    <cellStyle name="常规 2 2 2 5 4 7" xfId="13439"/>
    <cellStyle name="常规 2 2 2 5 4 8" xfId="13833"/>
    <cellStyle name="常规 2 2 2 5 4 9" xfId="15515"/>
    <cellStyle name="常规 2 2 2 5 5" xfId="17497"/>
    <cellStyle name="常规 2 2 2 6" xfId="355"/>
    <cellStyle name="常规 2 2 2 6 2" xfId="932"/>
    <cellStyle name="常规 2 2 2 6 2 10" xfId="16135"/>
    <cellStyle name="常规 2 2 2 6 2 11" xfId="16804"/>
    <cellStyle name="常规 2 2 2 6 2 12" xfId="17627"/>
    <cellStyle name="常规 2 2 2 6 2 13" xfId="2476"/>
    <cellStyle name="常规 2 2 2 6 2 2" xfId="3684"/>
    <cellStyle name="常规 2 2 2 6 2 3" xfId="5637"/>
    <cellStyle name="常规 2 2 2 6 2 4" xfId="7619"/>
    <cellStyle name="常规 2 2 2 6 2 5" xfId="10651"/>
    <cellStyle name="常规 2 2 2 6 2 6" xfId="11905"/>
    <cellStyle name="常规 2 2 2 6 2 7" xfId="13107"/>
    <cellStyle name="常规 2 2 2 6 2 8" xfId="14559"/>
    <cellStyle name="常规 2 2 2 6 2 9" xfId="15251"/>
    <cellStyle name="常规 2 2 2 7" xfId="194"/>
    <cellStyle name="常规 2 2 2 7 2" xfId="684"/>
    <cellStyle name="常规 2 2 2 7 2 2" xfId="1353"/>
    <cellStyle name="常规 2 2 2 7 2 2 10" xfId="12808"/>
    <cellStyle name="常规 2 2 2 7 2 2 11" xfId="13204"/>
    <cellStyle name="常规 2 2 2 7 2 2 12" xfId="18048"/>
    <cellStyle name="常规 2 2 2 7 2 2 13" xfId="2976"/>
    <cellStyle name="常规 2 2 2 7 2 2 2" xfId="4184"/>
    <cellStyle name="常规 2 2 2 7 2 2 3" xfId="5966"/>
    <cellStyle name="常规 2 2 2 7 2 2 4" xfId="8119"/>
    <cellStyle name="常规 2 2 2 7 2 2 5" xfId="7153"/>
    <cellStyle name="常规 2 2 2 7 2 2 6" xfId="9707"/>
    <cellStyle name="常规 2 2 2 7 2 2 7" xfId="9103"/>
    <cellStyle name="常规 2 2 2 7 2 2 8" xfId="9806"/>
    <cellStyle name="常规 2 2 2 7 2 2 9" xfId="14238"/>
    <cellStyle name="常规 2 2 2 7 3" xfId="1416"/>
    <cellStyle name="常规 2 2 2 7 3 2" xfId="1337"/>
    <cellStyle name="常规 2 2 2 7 3 2 10" xfId="15466"/>
    <cellStyle name="常规 2 2 2 7 3 2 11" xfId="16300"/>
    <cellStyle name="常规 2 2 2 7 3 2 12" xfId="18032"/>
    <cellStyle name="常规 2 2 2 7 3 2 13" xfId="2977"/>
    <cellStyle name="常规 2 2 2 7 3 2 2" xfId="4185"/>
    <cellStyle name="常规 2 2 2 7 3 2 3" xfId="5007"/>
    <cellStyle name="常规 2 2 2 7 3 2 4" xfId="8120"/>
    <cellStyle name="常规 2 2 2 7 3 2 5" xfId="6945"/>
    <cellStyle name="常规 2 2 2 7 3 2 6" xfId="10938"/>
    <cellStyle name="常规 2 2 2 7 3 2 7" xfId="12182"/>
    <cellStyle name="常规 2 2 2 7 3 2 8" xfId="13262"/>
    <cellStyle name="常规 2 2 2 7 3 2 9" xfId="13987"/>
    <cellStyle name="常规 2 2 2 7 3 3" xfId="18111"/>
    <cellStyle name="常规 2 2 2 7 3 4" xfId="2243"/>
    <cellStyle name="常规 2 2 2 7 4" xfId="2479"/>
    <cellStyle name="常规 2 2 2 7 4 10" xfId="16228"/>
    <cellStyle name="常规 2 2 2 7 4 11" xfId="16854"/>
    <cellStyle name="常规 2 2 2 7 4 2" xfId="3687"/>
    <cellStyle name="常规 2 2 2 7 4 3" xfId="5476"/>
    <cellStyle name="常规 2 2 2 7 4 4" xfId="7622"/>
    <cellStyle name="常规 2 2 2 7 4 5" xfId="10816"/>
    <cellStyle name="常规 2 2 2 7 4 6" xfId="12059"/>
    <cellStyle name="常规 2 2 2 7 4 7" xfId="13250"/>
    <cellStyle name="常规 2 2 2 7 4 8" xfId="12685"/>
    <cellStyle name="常规 2 2 2 7 4 9" xfId="15372"/>
    <cellStyle name="常规 2 2 2 7 5" xfId="17341"/>
    <cellStyle name="常规 2 2 2 8" xfId="941"/>
    <cellStyle name="常规 2 2 2 8 10" xfId="15842"/>
    <cellStyle name="常规 2 2 2 8 11" xfId="16638"/>
    <cellStyle name="常规 2 2 2 8 12" xfId="17636"/>
    <cellStyle name="常规 2 2 2 8 13" xfId="2806"/>
    <cellStyle name="常规 2 2 2 8 2" xfId="4014"/>
    <cellStyle name="常规 2 2 2 8 3" xfId="4859"/>
    <cellStyle name="常规 2 2 2 8 4" xfId="7949"/>
    <cellStyle name="常规 2 2 2 8 5" xfId="10155"/>
    <cellStyle name="常规 2 2 2 8 6" xfId="11415"/>
    <cellStyle name="常规 2 2 2 8 7" xfId="12637"/>
    <cellStyle name="常规 2 2 2 8 8" xfId="13808"/>
    <cellStyle name="常规 2 2 2 8 9" xfId="14888"/>
    <cellStyle name="常规 2 2 2 9" xfId="5348"/>
    <cellStyle name="常规 2 2 2 9 2" xfId="6243"/>
    <cellStyle name="常规 2 2 3" xfId="66"/>
    <cellStyle name="常规 2 2 3 2" xfId="202"/>
    <cellStyle name="常规 2 2 3 2 2" xfId="203"/>
    <cellStyle name="常规 2 2 3 2 2 2" xfId="540"/>
    <cellStyle name="常规 2 2 3 2 2 2 2" xfId="811"/>
    <cellStyle name="常规 2 2 3 2 2 2 2 2" xfId="945"/>
    <cellStyle name="常规 2 2 3 2 2 2 2 2 10" xfId="13301"/>
    <cellStyle name="常规 2 2 3 2 2 2 2 2 11" xfId="13360"/>
    <cellStyle name="常规 2 2 3 2 2 2 2 2 12" xfId="17640"/>
    <cellStyle name="常规 2 2 3 2 2 2 2 2 13" xfId="2486"/>
    <cellStyle name="常规 2 2 3 2 2 2 2 2 2" xfId="3694"/>
    <cellStyle name="常规 2 2 3 2 2 2 2 2 3" xfId="6093"/>
    <cellStyle name="常规 2 2 3 2 2 2 2 2 4" xfId="7629"/>
    <cellStyle name="常规 2 2 3 2 2 2 2 2 5" xfId="7273"/>
    <cellStyle name="常规 2 2 3 2 2 2 2 2 6" xfId="9676"/>
    <cellStyle name="常规 2 2 3 2 2 2 2 2 7" xfId="9133"/>
    <cellStyle name="常规 2 2 3 2 2 2 2 2 8" xfId="6936"/>
    <cellStyle name="常规 2 2 3 2 2 2 2 2 9" xfId="12678"/>
    <cellStyle name="常规 2 2 3 2 2 2 3" xfId="1417"/>
    <cellStyle name="常规 2 2 3 2 2 2 3 2" xfId="1419"/>
    <cellStyle name="常规 2 2 3 2 2 2 3 2 10" xfId="11805"/>
    <cellStyle name="常规 2 2 3 2 2 2 3 2 11" xfId="9006"/>
    <cellStyle name="常规 2 2 3 2 2 2 3 2 12" xfId="18114"/>
    <cellStyle name="常规 2 2 3 2 2 2 3 2 13" xfId="2984"/>
    <cellStyle name="常规 2 2 3 2 2 2 3 2 2" xfId="4192"/>
    <cellStyle name="常规 2 2 3 2 2 2 3 2 3" xfId="5033"/>
    <cellStyle name="常规 2 2 3 2 2 2 3 2 4" xfId="8127"/>
    <cellStyle name="常规 2 2 3 2 2 2 3 2 5" xfId="9474"/>
    <cellStyle name="常规 2 2 3 2 2 2 3 2 6" xfId="6895"/>
    <cellStyle name="常规 2 2 3 2 2 2 3 2 7" xfId="6721"/>
    <cellStyle name="常规 2 2 3 2 2 2 3 2 8" xfId="13790"/>
    <cellStyle name="常规 2 2 3 2 2 2 3 2 9" xfId="13005"/>
    <cellStyle name="常规 2 2 3 2 2 2 3 3" xfId="18112"/>
    <cellStyle name="常规 2 2 3 2 2 2 3 4" xfId="2244"/>
    <cellStyle name="常规 2 2 3 2 2 2 4" xfId="2982"/>
    <cellStyle name="常规 2 2 3 2 2 2 4 10" xfId="15206"/>
    <cellStyle name="常规 2 2 3 2 2 2 4 11" xfId="16095"/>
    <cellStyle name="常规 2 2 3 2 2 2 4 2" xfId="4190"/>
    <cellStyle name="常规 2 2 3 2 2 2 4 3" xfId="5822"/>
    <cellStyle name="常规 2 2 3 2 2 2 4 4" xfId="8125"/>
    <cellStyle name="常规 2 2 3 2 2 2 4 5" xfId="9472"/>
    <cellStyle name="常规 2 2 3 2 2 2 4 6" xfId="10596"/>
    <cellStyle name="常规 2 2 3 2 2 2 4 7" xfId="11851"/>
    <cellStyle name="常规 2 2 3 2 2 2 4 8" xfId="14656"/>
    <cellStyle name="常规 2 2 3 2 2 2 4 9" xfId="14512"/>
    <cellStyle name="常规 2 2 3 2 2 2 5" xfId="17506"/>
    <cellStyle name="常规 2 2 3 2 2 3" xfId="364"/>
    <cellStyle name="常规 2 2 3 2 2 3 2" xfId="1421"/>
    <cellStyle name="常规 2 2 3 2 2 3 2 10" xfId="16352"/>
    <cellStyle name="常规 2 2 3 2 2 3 2 11" xfId="16922"/>
    <cellStyle name="常规 2 2 3 2 2 3 2 12" xfId="18116"/>
    <cellStyle name="常规 2 2 3 2 2 3 2 13" xfId="2986"/>
    <cellStyle name="常规 2 2 3 2 2 3 2 2" xfId="4194"/>
    <cellStyle name="常规 2 2 3 2 2 3 2 3" xfId="5646"/>
    <cellStyle name="常规 2 2 3 2 2 3 2 4" xfId="8129"/>
    <cellStyle name="常规 2 2 3 2 2 3 2 5" xfId="11050"/>
    <cellStyle name="常规 2 2 3 2 2 3 2 6" xfId="12284"/>
    <cellStyle name="常规 2 2 3 2 2 3 2 7" xfId="13460"/>
    <cellStyle name="常规 2 2 3 2 2 3 2 8" xfId="14073"/>
    <cellStyle name="常规 2 2 3 2 2 3 2 9" xfId="15533"/>
    <cellStyle name="常规 2 2 3 2 2 4" xfId="1425"/>
    <cellStyle name="常规 2 2 3 2 2 4 2" xfId="1426"/>
    <cellStyle name="常规 2 2 3 2 2 4 2 10" xfId="9741"/>
    <cellStyle name="常规 2 2 3 2 2 4 2 11" xfId="15471"/>
    <cellStyle name="常规 2 2 3 2 2 4 2 12" xfId="18121"/>
    <cellStyle name="常规 2 2 3 2 2 4 2 13" xfId="2988"/>
    <cellStyle name="常规 2 2 3 2 2 4 2 2" xfId="4196"/>
    <cellStyle name="常规 2 2 3 2 2 4 2 3" xfId="5037"/>
    <cellStyle name="常规 2 2 3 2 2 4 2 4" xfId="8131"/>
    <cellStyle name="常规 2 2 3 2 2 4 2 5" xfId="7151"/>
    <cellStyle name="常规 2 2 3 2 2 4 2 6" xfId="6461"/>
    <cellStyle name="常规 2 2 3 2 2 4 2 7" xfId="10951"/>
    <cellStyle name="常规 2 2 3 2 2 4 2 8" xfId="10225"/>
    <cellStyle name="常规 2 2 3 2 2 4 2 9" xfId="11791"/>
    <cellStyle name="常规 2 2 3 2 2 4 3" xfId="18120"/>
    <cellStyle name="常规 2 2 3 2 2 4 4" xfId="2246"/>
    <cellStyle name="常规 2 2 3 2 2 5" xfId="2980"/>
    <cellStyle name="常规 2 2 3 2 2 5 10" xfId="14950"/>
    <cellStyle name="常规 2 2 3 2 2 5 11" xfId="15892"/>
    <cellStyle name="常规 2 2 3 2 2 5 2" xfId="4188"/>
    <cellStyle name="常规 2 2 3 2 2 5 3" xfId="5485"/>
    <cellStyle name="常规 2 2 3 2 2 5 4" xfId="8123"/>
    <cellStyle name="常规 2 2 3 2 2 5 5" xfId="6776"/>
    <cellStyle name="常规 2 2 3 2 2 5 6" xfId="10242"/>
    <cellStyle name="常规 2 2 3 2 2 5 7" xfId="11505"/>
    <cellStyle name="常规 2 2 3 2 2 5 8" xfId="12195"/>
    <cellStyle name="常规 2 2 3 2 2 5 9" xfId="14685"/>
    <cellStyle name="常规 2 2 3 2 2 6" xfId="17350"/>
    <cellStyle name="常规 2 2 3 2 3" xfId="539"/>
    <cellStyle name="常规 2 2 3 2 3 2" xfId="810"/>
    <cellStyle name="常规 2 2 3 2 3 2 2" xfId="1427"/>
    <cellStyle name="常规 2 2 3 2 3 2 2 10" xfId="15823"/>
    <cellStyle name="常规 2 2 3 2 3 2 2 11" xfId="16619"/>
    <cellStyle name="常规 2 2 3 2 3 2 2 12" xfId="18122"/>
    <cellStyle name="常规 2 2 3 2 3 2 2 13" xfId="2992"/>
    <cellStyle name="常规 2 2 3 2 3 2 2 2" xfId="4200"/>
    <cellStyle name="常规 2 2 3 2 3 2 2 3" xfId="6092"/>
    <cellStyle name="常规 2 2 3 2 3 2 2 4" xfId="8135"/>
    <cellStyle name="常规 2 2 3 2 3 2 2 5" xfId="10131"/>
    <cellStyle name="常规 2 2 3 2 3 2 2 6" xfId="11392"/>
    <cellStyle name="常规 2 2 3 2 3 2 2 7" xfId="12615"/>
    <cellStyle name="常规 2 2 3 2 3 2 2 8" xfId="9597"/>
    <cellStyle name="常规 2 2 3 2 3 2 2 9" xfId="14868"/>
    <cellStyle name="常规 2 2 3 2 3 3" xfId="1429"/>
    <cellStyle name="常规 2 2 3 2 3 3 2" xfId="1430"/>
    <cellStyle name="常规 2 2 3 2 3 3 2 10" xfId="13375"/>
    <cellStyle name="常规 2 2 3 2 3 3 2 11" xfId="15516"/>
    <cellStyle name="常规 2 2 3 2 3 3 2 12" xfId="18125"/>
    <cellStyle name="常规 2 2 3 2 3 3 2 13" xfId="2993"/>
    <cellStyle name="常规 2 2 3 2 3 3 2 2" xfId="4201"/>
    <cellStyle name="常规 2 2 3 2 3 3 2 3" xfId="5039"/>
    <cellStyle name="常规 2 2 3 2 3 3 2 4" xfId="8136"/>
    <cellStyle name="常规 2 2 3 2 3 3 2 5" xfId="9464"/>
    <cellStyle name="常规 2 2 3 2 3 3 2 6" xfId="8787"/>
    <cellStyle name="常规 2 2 3 2 3 3 2 7" xfId="11030"/>
    <cellStyle name="常规 2 2 3 2 3 3 2 8" xfId="6625"/>
    <cellStyle name="常规 2 2 3 2 3 3 2 9" xfId="14164"/>
    <cellStyle name="常规 2 2 3 2 3 3 3" xfId="18124"/>
    <cellStyle name="常规 2 2 3 2 3 3 4" xfId="2247"/>
    <cellStyle name="常规 2 2 3 2 3 4" xfId="2991"/>
    <cellStyle name="常规 2 2 3 2 3 4 10" xfId="15954"/>
    <cellStyle name="常规 2 2 3 2 3 4 11" xfId="16693"/>
    <cellStyle name="常规 2 2 3 2 3 4 2" xfId="4199"/>
    <cellStyle name="常规 2 2 3 2 3 4 3" xfId="5821"/>
    <cellStyle name="常规 2 2 3 2 3 4 4" xfId="8134"/>
    <cellStyle name="常规 2 2 3 2 3 4 5" xfId="10354"/>
    <cellStyle name="常规 2 2 3 2 3 4 6" xfId="11611"/>
    <cellStyle name="常规 2 2 3 2 3 4 7" xfId="12822"/>
    <cellStyle name="常规 2 2 3 2 3 4 8" xfId="14442"/>
    <cellStyle name="常规 2 2 3 2 3 4 9" xfId="15029"/>
    <cellStyle name="常规 2 2 3 2 3 5" xfId="17505"/>
    <cellStyle name="常规 2 2 3 2 4" xfId="363"/>
    <cellStyle name="常规 2 2 3 2 4 2" xfId="1431"/>
    <cellStyle name="常规 2 2 3 2 4 2 10" xfId="6581"/>
    <cellStyle name="常规 2 2 3 2 4 2 11" xfId="11462"/>
    <cellStyle name="常规 2 2 3 2 4 2 12" xfId="18126"/>
    <cellStyle name="常规 2 2 3 2 4 2 13" xfId="2996"/>
    <cellStyle name="常规 2 2 3 2 4 2 2" xfId="4204"/>
    <cellStyle name="常规 2 2 3 2 4 2 3" xfId="5645"/>
    <cellStyle name="常规 2 2 3 2 4 2 4" xfId="8139"/>
    <cellStyle name="常规 2 2 3 2 4 2 5" xfId="10033"/>
    <cellStyle name="常规 2 2 3 2 4 2 6" xfId="8887"/>
    <cellStyle name="常规 2 2 3 2 4 2 7" xfId="7021"/>
    <cellStyle name="常规 2 2 3 2 4 2 8" xfId="13324"/>
    <cellStyle name="常规 2 2 3 2 4 2 9" xfId="6808"/>
    <cellStyle name="常规 2 2 3 2 5" xfId="1432"/>
    <cellStyle name="常规 2 2 3 2 5 2" xfId="1433"/>
    <cellStyle name="常规 2 2 3 2 5 2 10" xfId="13254"/>
    <cellStyle name="常规 2 2 3 2 5 2 11" xfId="11964"/>
    <cellStyle name="常规 2 2 3 2 5 2 12" xfId="18128"/>
    <cellStyle name="常规 2 2 3 2 5 2 13" xfId="2997"/>
    <cellStyle name="常规 2 2 3 2 5 2 2" xfId="4205"/>
    <cellStyle name="常规 2 2 3 2 5 2 3" xfId="5040"/>
    <cellStyle name="常规 2 2 3 2 5 2 4" xfId="8140"/>
    <cellStyle name="常规 2 2 3 2 5 2 5" xfId="9471"/>
    <cellStyle name="常规 2 2 3 2 5 2 6" xfId="6464"/>
    <cellStyle name="常规 2 2 3 2 5 2 7" xfId="7568"/>
    <cellStyle name="常规 2 2 3 2 5 2 8" xfId="11130"/>
    <cellStyle name="常规 2 2 3 2 5 2 9" xfId="7353"/>
    <cellStyle name="常规 2 2 3 2 5 3" xfId="18127"/>
    <cellStyle name="常规 2 2 3 2 5 4" xfId="2248"/>
    <cellStyle name="常规 2 2 3 2 6" xfId="2978"/>
    <cellStyle name="常规 2 2 3 2 6 10" xfId="16120"/>
    <cellStyle name="常规 2 2 3 2 6 11" xfId="16789"/>
    <cellStyle name="常规 2 2 3 2 6 2" xfId="4186"/>
    <cellStyle name="常规 2 2 3 2 6 3" xfId="5484"/>
    <cellStyle name="常规 2 2 3 2 6 4" xfId="8121"/>
    <cellStyle name="常规 2 2 3 2 6 5" xfId="10635"/>
    <cellStyle name="常规 2 2 3 2 6 6" xfId="11889"/>
    <cellStyle name="常规 2 2 3 2 6 7" xfId="13091"/>
    <cellStyle name="常规 2 2 3 2 6 8" xfId="14543"/>
    <cellStyle name="常规 2 2 3 2 6 9" xfId="15235"/>
    <cellStyle name="常规 2 2 3 2 7" xfId="17349"/>
    <cellStyle name="常规 2 2 3 3" xfId="204"/>
    <cellStyle name="常规 2 2 3 3 2" xfId="541"/>
    <cellStyle name="常规 2 2 3 3 2 2" xfId="812"/>
    <cellStyle name="常规 2 2 3 3 2 2 2" xfId="1434"/>
    <cellStyle name="常规 2 2 3 3 2 2 2 10" xfId="14118"/>
    <cellStyle name="常规 2 2 3 3 2 2 2 11" xfId="8881"/>
    <cellStyle name="常规 2 2 3 3 2 2 2 12" xfId="18129"/>
    <cellStyle name="常规 2 2 3 3 2 2 2 13" xfId="3000"/>
    <cellStyle name="常规 2 2 3 3 2 2 2 2" xfId="4208"/>
    <cellStyle name="常规 2 2 3 3 2 2 2 3" xfId="6094"/>
    <cellStyle name="常规 2 2 3 3 2 2 2 4" xfId="8143"/>
    <cellStyle name="常规 2 2 3 3 2 2 2 5" xfId="9470"/>
    <cellStyle name="常规 2 2 3 3 2 2 2 6" xfId="6493"/>
    <cellStyle name="常规 2 2 3 3 2 2 2 7" xfId="7561"/>
    <cellStyle name="常规 2 2 3 3 2 2 2 8" xfId="6528"/>
    <cellStyle name="常规 2 2 3 3 2 2 2 9" xfId="12924"/>
    <cellStyle name="常规 2 2 3 3 2 3" xfId="1435"/>
    <cellStyle name="常规 2 2 3 3 2 3 2" xfId="1436"/>
    <cellStyle name="常规 2 2 3 3 2 3 2 10" xfId="6694"/>
    <cellStyle name="常规 2 2 3 3 2 3 2 11" xfId="9624"/>
    <cellStyle name="常规 2 2 3 3 2 3 2 12" xfId="18131"/>
    <cellStyle name="常规 2 2 3 3 2 3 2 13" xfId="3001"/>
    <cellStyle name="常规 2 2 3 3 2 3 2 2" xfId="4209"/>
    <cellStyle name="常规 2 2 3 3 2 3 2 3" xfId="5041"/>
    <cellStyle name="常规 2 2 3 3 2 3 2 4" xfId="8144"/>
    <cellStyle name="常规 2 2 3 3 2 3 2 5" xfId="7148"/>
    <cellStyle name="常规 2 2 3 3 2 3 2 6" xfId="7399"/>
    <cellStyle name="常规 2 2 3 3 2 3 2 7" xfId="9648"/>
    <cellStyle name="常规 2 2 3 3 2 3 2 8" xfId="9664"/>
    <cellStyle name="常规 2 2 3 3 2 3 2 9" xfId="13007"/>
    <cellStyle name="常规 2 2 3 3 2 3 3" xfId="18130"/>
    <cellStyle name="常规 2 2 3 3 2 3 4" xfId="2249"/>
    <cellStyle name="常规 2 2 3 3 2 4" xfId="2999"/>
    <cellStyle name="常规 2 2 3 3 2 4 10" xfId="16284"/>
    <cellStyle name="常规 2 2 3 3 2 4 11" xfId="16884"/>
    <cellStyle name="常规 2 2 3 3 2 4 2" xfId="4207"/>
    <cellStyle name="常规 2 2 3 3 2 4 3" xfId="5823"/>
    <cellStyle name="常规 2 2 3 3 2 4 4" xfId="8142"/>
    <cellStyle name="常规 2 2 3 3 2 4 5" xfId="10916"/>
    <cellStyle name="常规 2 2 3 3 2 4 6" xfId="12160"/>
    <cellStyle name="常规 2 2 3 3 2 4 7" xfId="13344"/>
    <cellStyle name="常规 2 2 3 3 2 4 8" xfId="6555"/>
    <cellStyle name="常规 2 2 3 3 2 4 9" xfId="15449"/>
    <cellStyle name="常规 2 2 3 3 2 5" xfId="17507"/>
    <cellStyle name="常规 2 2 3 3 3" xfId="365"/>
    <cellStyle name="常规 2 2 3 3 3 2" xfId="1437"/>
    <cellStyle name="常规 2 2 3 3 3 2 10" xfId="12909"/>
    <cellStyle name="常规 2 2 3 3 3 2 11" xfId="13155"/>
    <cellStyle name="常规 2 2 3 3 3 2 12" xfId="18132"/>
    <cellStyle name="常规 2 2 3 3 3 2 13" xfId="3002"/>
    <cellStyle name="常规 2 2 3 3 3 2 2" xfId="4210"/>
    <cellStyle name="常规 2 2 3 3 3 2 3" xfId="5647"/>
    <cellStyle name="常规 2 2 3 3 3 2 4" xfId="8145"/>
    <cellStyle name="常规 2 2 3 3 3 2 5" xfId="7147"/>
    <cellStyle name="常规 2 2 3 3 3 2 6" xfId="7400"/>
    <cellStyle name="常规 2 2 3 3 3 2 7" xfId="7334"/>
    <cellStyle name="常规 2 2 3 3 3 2 8" xfId="13357"/>
    <cellStyle name="常规 2 2 3 3 3 2 9" xfId="13180"/>
    <cellStyle name="常规 2 2 3 3 4" xfId="1438"/>
    <cellStyle name="常规 2 2 3 3 4 2" xfId="1439"/>
    <cellStyle name="常规 2 2 3 3 4 2 10" xfId="16121"/>
    <cellStyle name="常规 2 2 3 3 4 2 11" xfId="16790"/>
    <cellStyle name="常规 2 2 3 3 4 2 12" xfId="18134"/>
    <cellStyle name="常规 2 2 3 3 4 2 13" xfId="3003"/>
    <cellStyle name="常规 2 2 3 3 4 2 2" xfId="4211"/>
    <cellStyle name="常规 2 2 3 3 4 2 3" xfId="5042"/>
    <cellStyle name="常规 2 2 3 3 4 2 4" xfId="8146"/>
    <cellStyle name="常规 2 2 3 3 4 2 5" xfId="10636"/>
    <cellStyle name="常规 2 2 3 3 4 2 6" xfId="11890"/>
    <cellStyle name="常规 2 2 3 3 4 2 7" xfId="13092"/>
    <cellStyle name="常规 2 2 3 3 4 2 8" xfId="14544"/>
    <cellStyle name="常规 2 2 3 3 4 2 9" xfId="15236"/>
    <cellStyle name="常规 2 2 3 3 4 3" xfId="18133"/>
    <cellStyle name="常规 2 2 3 3 4 4" xfId="2250"/>
    <cellStyle name="常规 2 2 3 3 5" xfId="2998"/>
    <cellStyle name="常规 2 2 3 3 5 10" xfId="15264"/>
    <cellStyle name="常规 2 2 3 3 5 11" xfId="16147"/>
    <cellStyle name="常规 2 2 3 3 5 2" xfId="4206"/>
    <cellStyle name="常规 2 2 3 3 5 3" xfId="5486"/>
    <cellStyle name="常规 2 2 3 3 5 4" xfId="8141"/>
    <cellStyle name="常规 2 2 3 3 5 5" xfId="7149"/>
    <cellStyle name="常规 2 2 3 3 5 6" xfId="10677"/>
    <cellStyle name="常规 2 2 3 3 5 7" xfId="11926"/>
    <cellStyle name="常规 2 2 3 3 5 8" xfId="14339"/>
    <cellStyle name="常规 2 2 3 3 5 9" xfId="14569"/>
    <cellStyle name="常规 2 2 3 3 6" xfId="17351"/>
    <cellStyle name="常规 2 2 3 4" xfId="538"/>
    <cellStyle name="常规 2 2 3 4 2" xfId="809"/>
    <cellStyle name="常规 2 2 3 4 2 2" xfId="1381"/>
    <cellStyle name="常规 2 2 3 4 2 2 10" xfId="13926"/>
    <cellStyle name="常规 2 2 3 4 2 2 11" xfId="13372"/>
    <cellStyle name="常规 2 2 3 4 2 2 12" xfId="18076"/>
    <cellStyle name="常规 2 2 3 4 2 2 13" xfId="3005"/>
    <cellStyle name="常规 2 2 3 4 2 2 2" xfId="4213"/>
    <cellStyle name="常规 2 2 3 4 2 2 3" xfId="6091"/>
    <cellStyle name="常规 2 2 3 4 2 2 4" xfId="8148"/>
    <cellStyle name="常规 2 2 3 4 2 2 5" xfId="7146"/>
    <cellStyle name="常规 2 2 3 4 2 2 6" xfId="9711"/>
    <cellStyle name="常规 2 2 3 4 2 2 7" xfId="9988"/>
    <cellStyle name="常规 2 2 3 4 2 2 8" xfId="12421"/>
    <cellStyle name="常规 2 2 3 4 2 2 9" xfId="13169"/>
    <cellStyle name="常规 2 2 3 4 3" xfId="1365"/>
    <cellStyle name="常规 2 2 3 4 3 2" xfId="1440"/>
    <cellStyle name="常规 2 2 3 4 3 2 10" xfId="16214"/>
    <cellStyle name="常规 2 2 3 4 3 2 11" xfId="16840"/>
    <cellStyle name="常规 2 2 3 4 3 2 12" xfId="18135"/>
    <cellStyle name="常规 2 2 3 4 3 2 13" xfId="3006"/>
    <cellStyle name="常规 2 2 3 4 3 2 2" xfId="4214"/>
    <cellStyle name="常规 2 2 3 4 3 2 3" xfId="5043"/>
    <cellStyle name="常规 2 2 3 4 3 2 4" xfId="8149"/>
    <cellStyle name="常规 2 2 3 4 3 2 5" xfId="10802"/>
    <cellStyle name="常规 2 2 3 4 3 2 6" xfId="12045"/>
    <cellStyle name="常规 2 2 3 4 3 2 7" xfId="13235"/>
    <cellStyle name="常规 2 2 3 4 3 2 8" xfId="10465"/>
    <cellStyle name="常规 2 2 3 4 3 2 9" xfId="15358"/>
    <cellStyle name="常规 2 2 3 4 3 3" xfId="18060"/>
    <cellStyle name="常规 2 2 3 4 3 4" xfId="2251"/>
    <cellStyle name="常规 2 2 3 4 4" xfId="3004"/>
    <cellStyle name="常规 2 2 3 4 4 10" xfId="15433"/>
    <cellStyle name="常规 2 2 3 4 4 11" xfId="16270"/>
    <cellStyle name="常规 2 2 3 4 4 2" xfId="4212"/>
    <cellStyle name="常规 2 2 3 4 4 3" xfId="5820"/>
    <cellStyle name="常规 2 2 3 4 4 4" xfId="8147"/>
    <cellStyle name="常规 2 2 3 4 4 5" xfId="9468"/>
    <cellStyle name="常规 2 2 3 4 4 6" xfId="10897"/>
    <cellStyle name="常规 2 2 3 4 4 7" xfId="12141"/>
    <cellStyle name="常规 2 2 3 4 4 8" xfId="11730"/>
    <cellStyle name="常规 2 2 3 4 4 9" xfId="10192"/>
    <cellStyle name="常规 2 2 3 4 5" xfId="17504"/>
    <cellStyle name="常规 2 2 3 5" xfId="362"/>
    <cellStyle name="常规 2 2 3 5 2" xfId="1441"/>
    <cellStyle name="常规 2 2 3 5 2 10" xfId="11490"/>
    <cellStyle name="常规 2 2 3 5 2 11" xfId="9344"/>
    <cellStyle name="常规 2 2 3 5 2 12" xfId="18136"/>
    <cellStyle name="常规 2 2 3 5 2 13" xfId="3007"/>
    <cellStyle name="常规 2 2 3 5 2 2" xfId="4215"/>
    <cellStyle name="常规 2 2 3 5 2 3" xfId="5644"/>
    <cellStyle name="常规 2 2 3 5 2 4" xfId="8150"/>
    <cellStyle name="常规 2 2 3 5 2 5" xfId="9465"/>
    <cellStyle name="常规 2 2 3 5 2 6" xfId="10025"/>
    <cellStyle name="常规 2 2 3 5 2 7" xfId="8891"/>
    <cellStyle name="常规 2 2 3 5 2 8" xfId="10413"/>
    <cellStyle name="常规 2 2 3 5 2 9" xfId="12177"/>
    <cellStyle name="常规 2 2 3 6" xfId="201"/>
    <cellStyle name="常规 2 2 3 6 2" xfId="685"/>
    <cellStyle name="常规 2 2 3 6 2 2" xfId="946"/>
    <cellStyle name="常规 2 2 3 6 2 2 10" xfId="14923"/>
    <cellStyle name="常规 2 2 3 6 2 2 11" xfId="15871"/>
    <cellStyle name="常规 2 2 3 6 2 2 12" xfId="17641"/>
    <cellStyle name="常规 2 2 3 6 2 2 13" xfId="2487"/>
    <cellStyle name="常规 2 2 3 6 2 2 2" xfId="3695"/>
    <cellStyle name="常规 2 2 3 6 2 2 3" xfId="5967"/>
    <cellStyle name="常规 2 2 3 6 2 2 4" xfId="7630"/>
    <cellStyle name="常规 2 2 3 6 2 2 5" xfId="7272"/>
    <cellStyle name="常规 2 2 3 6 2 2 6" xfId="10204"/>
    <cellStyle name="常规 2 2 3 6 2 2 7" xfId="11468"/>
    <cellStyle name="常规 2 2 3 6 2 2 8" xfId="13258"/>
    <cellStyle name="常规 2 2 3 6 2 2 9" xfId="9746"/>
    <cellStyle name="常规 2 2 3 6 3" xfId="1418"/>
    <cellStyle name="常规 2 2 3 6 3 2" xfId="1420"/>
    <cellStyle name="常规 2 2 3 6 3 2 10" xfId="15383"/>
    <cellStyle name="常规 2 2 3 6 3 2 11" xfId="16237"/>
    <cellStyle name="常规 2 2 3 6 3 2 12" xfId="18115"/>
    <cellStyle name="常规 2 2 3 6 3 2 13" xfId="2985"/>
    <cellStyle name="常规 2 2 3 6 3 2 2" xfId="4193"/>
    <cellStyle name="常规 2 2 3 6 3 2 3" xfId="5034"/>
    <cellStyle name="常规 2 2 3 6 3 2 4" xfId="8128"/>
    <cellStyle name="常规 2 2 3 6 3 2 5" xfId="7152"/>
    <cellStyle name="常规 2 2 3 6 3 2 6" xfId="10829"/>
    <cellStyle name="常规 2 2 3 6 3 2 7" xfId="12073"/>
    <cellStyle name="常规 2 2 3 6 3 2 8" xfId="12264"/>
    <cellStyle name="常规 2 2 3 6 3 2 9" xfId="11788"/>
    <cellStyle name="常规 2 2 3 6 3 3" xfId="18113"/>
    <cellStyle name="常规 2 2 3 6 3 4" xfId="2245"/>
    <cellStyle name="常规 2 2 3 6 4" xfId="2983"/>
    <cellStyle name="常规 2 2 3 6 4 10" xfId="15824"/>
    <cellStyle name="常规 2 2 3 6 4 11" xfId="16620"/>
    <cellStyle name="常规 2 2 3 6 4 2" xfId="4191"/>
    <cellStyle name="常规 2 2 3 6 4 3" xfId="5483"/>
    <cellStyle name="常规 2 2 3 6 4 4" xfId="8126"/>
    <cellStyle name="常规 2 2 3 6 4 5" xfId="10132"/>
    <cellStyle name="常规 2 2 3 6 4 6" xfId="11393"/>
    <cellStyle name="常规 2 2 3 6 4 7" xfId="12616"/>
    <cellStyle name="常规 2 2 3 6 4 8" xfId="13960"/>
    <cellStyle name="常规 2 2 3 6 4 9" xfId="14869"/>
    <cellStyle name="常规 2 2 3 6 5" xfId="17348"/>
    <cellStyle name="常规 2 2 3 7" xfId="1422"/>
    <cellStyle name="常规 2 2 3 7 10" xfId="16125"/>
    <cellStyle name="常规 2 2 3 7 11" xfId="16794"/>
    <cellStyle name="常规 2 2 3 7 12" xfId="18117"/>
    <cellStyle name="常规 2 2 3 7 13" xfId="2809"/>
    <cellStyle name="常规 2 2 3 7 2" xfId="4017"/>
    <cellStyle name="常规 2 2 3 7 3" xfId="5035"/>
    <cellStyle name="常规 2 2 3 7 4" xfId="7952"/>
    <cellStyle name="常规 2 2 3 7 5" xfId="10641"/>
    <cellStyle name="常规 2 2 3 7 6" xfId="11895"/>
    <cellStyle name="常规 2 2 3 7 7" xfId="13097"/>
    <cellStyle name="常规 2 2 3 7 8" xfId="14549"/>
    <cellStyle name="常规 2 2 3 7 9" xfId="15241"/>
    <cellStyle name="常规 2 2 3 8" xfId="5349"/>
    <cellStyle name="常规 2 2 3 8 2" xfId="6244"/>
    <cellStyle name="常规 2 2 4" xfId="3"/>
    <cellStyle name="常规 2 2 4 2" xfId="205"/>
    <cellStyle name="常规 2 2 4 2 2" xfId="542"/>
    <cellStyle name="常规 2 2 4 2 2 2" xfId="813"/>
    <cellStyle name="常规 2 2 4 2 2 2 2" xfId="1302"/>
    <cellStyle name="常规 2 2 4 2 2 2 2 10" xfId="14324"/>
    <cellStyle name="常规 2 2 4 2 2 2 2 11" xfId="15116"/>
    <cellStyle name="常规 2 2 4 2 2 2 2 12" xfId="17997"/>
    <cellStyle name="常规 2 2 4 2 2 2 2 13" xfId="3012"/>
    <cellStyle name="常规 2 2 4 2 2 2 2 2" xfId="4220"/>
    <cellStyle name="常规 2 2 4 2 2 2 2 3" xfId="6095"/>
    <cellStyle name="常规 2 2 4 2 2 2 2 4" xfId="8155"/>
    <cellStyle name="常规 2 2 4 2 2 2 2 5" xfId="9466"/>
    <cellStyle name="常规 2 2 4 2 2 2 2 6" xfId="8823"/>
    <cellStyle name="常规 2 2 4 2 2 2 2 7" xfId="10473"/>
    <cellStyle name="常规 2 2 4 2 2 2 2 8" xfId="7443"/>
    <cellStyle name="常规 2 2 4 2 2 2 2 9" xfId="6542"/>
    <cellStyle name="常规 2 2 4 2 2 3" xfId="1443"/>
    <cellStyle name="常规 2 2 4 2 2 3 2" xfId="1407"/>
    <cellStyle name="常规 2 2 4 2 2 3 2 10" xfId="13613"/>
    <cellStyle name="常规 2 2 4 2 2 3 2 11" xfId="15639"/>
    <cellStyle name="常规 2 2 4 2 2 3 2 12" xfId="18102"/>
    <cellStyle name="常规 2 2 4 2 2 3 2 13" xfId="3013"/>
    <cellStyle name="常规 2 2 4 2 2 3 2 2" xfId="4221"/>
    <cellStyle name="常规 2 2 4 2 2 3 2 3" xfId="5031"/>
    <cellStyle name="常规 2 2 4 2 2 3 2 4" xfId="8156"/>
    <cellStyle name="常规 2 2 4 2 2 3 2 5" xfId="7144"/>
    <cellStyle name="常规 2 2 4 2 2 3 2 6" xfId="7401"/>
    <cellStyle name="常规 2 2 4 2 2 3 2 7" xfId="11193"/>
    <cellStyle name="常规 2 2 4 2 2 3 2 8" xfId="14000"/>
    <cellStyle name="常规 2 2 4 2 2 3 2 9" xfId="14366"/>
    <cellStyle name="常规 2 2 4 2 2 3 3" xfId="18138"/>
    <cellStyle name="常规 2 2 4 2 2 3 4" xfId="2253"/>
    <cellStyle name="常规 2 2 4 2 2 4" xfId="3008"/>
    <cellStyle name="常规 2 2 4 2 2 4 10" xfId="14114"/>
    <cellStyle name="常规 2 2 4 2 2 4 11" xfId="13920"/>
    <cellStyle name="常规 2 2 4 2 2 4 2" xfId="4216"/>
    <cellStyle name="常规 2 2 4 2 2 4 3" xfId="5824"/>
    <cellStyle name="常规 2 2 4 2 2 4 4" xfId="8151"/>
    <cellStyle name="常规 2 2 4 2 2 4 5" xfId="9882"/>
    <cellStyle name="常规 2 2 4 2 2 4 6" xfId="6654"/>
    <cellStyle name="常规 2 2 4 2 2 4 7" xfId="9825"/>
    <cellStyle name="常规 2 2 4 2 2 4 8" xfId="9340"/>
    <cellStyle name="常规 2 2 4 2 2 4 9" xfId="12217"/>
    <cellStyle name="常规 2 2 4 2 2 5" xfId="17508"/>
    <cellStyle name="常规 2 2 4 2 3" xfId="366"/>
    <cellStyle name="常规 2 2 4 2 3 2" xfId="1444"/>
    <cellStyle name="常规 2 2 4 2 3 2 10" xfId="11955"/>
    <cellStyle name="常规 2 2 4 2 3 2 11" xfId="10855"/>
    <cellStyle name="常规 2 2 4 2 3 2 12" xfId="18139"/>
    <cellStyle name="常规 2 2 4 2 3 2 13" xfId="3014"/>
    <cellStyle name="常规 2 2 4 2 3 2 2" xfId="4222"/>
    <cellStyle name="常规 2 2 4 2 3 2 3" xfId="5648"/>
    <cellStyle name="常规 2 2 4 2 3 2 4" xfId="8157"/>
    <cellStyle name="常规 2 2 4 2 3 2 5" xfId="7143"/>
    <cellStyle name="常规 2 2 4 2 3 2 6" xfId="9712"/>
    <cellStyle name="常规 2 2 4 2 3 2 7" xfId="9101"/>
    <cellStyle name="常规 2 2 4 2 3 2 8" xfId="12932"/>
    <cellStyle name="常规 2 2 4 2 3 2 9" xfId="13374"/>
    <cellStyle name="常规 2 2 4 2 4" xfId="1445"/>
    <cellStyle name="常规 2 2 4 2 4 2" xfId="1320"/>
    <cellStyle name="常规 2 2 4 2 4 2 10" xfId="14842"/>
    <cellStyle name="常规 2 2 4 2 4 2 11" xfId="12668"/>
    <cellStyle name="常规 2 2 4 2 4 2 12" xfId="18015"/>
    <cellStyle name="常规 2 2 4 2 4 2 13" xfId="3015"/>
    <cellStyle name="常规 2 2 4 2 4 2 2" xfId="4223"/>
    <cellStyle name="常规 2 2 4 2 4 2 3" xfId="4999"/>
    <cellStyle name="常规 2 2 4 2 4 2 4" xfId="8158"/>
    <cellStyle name="常规 2 2 4 2 4 2 5" xfId="7142"/>
    <cellStyle name="常规 2 2 4 2 4 2 6" xfId="10105"/>
    <cellStyle name="常规 2 2 4 2 4 2 7" xfId="6524"/>
    <cellStyle name="常规 2 2 4 2 4 2 8" xfId="13786"/>
    <cellStyle name="常规 2 2 4 2 4 2 9" xfId="6907"/>
    <cellStyle name="常规 2 2 4 2 4 3" xfId="18140"/>
    <cellStyle name="常规 2 2 4 2 4 4" xfId="2254"/>
    <cellStyle name="常规 2 2 4 2 5" xfId="2692"/>
    <cellStyle name="常规 2 2 4 2 5 10" xfId="14546"/>
    <cellStyle name="常规 2 2 4 2 5 11" xfId="15238"/>
    <cellStyle name="常规 2 2 4 2 5 2" xfId="3900"/>
    <cellStyle name="常规 2 2 4 2 5 3" xfId="5487"/>
    <cellStyle name="常规 2 2 4 2 5 4" xfId="7835"/>
    <cellStyle name="常规 2 2 4 2 5 5" xfId="6669"/>
    <cellStyle name="常规 2 2 4 2 5 6" xfId="7518"/>
    <cellStyle name="常规 2 2 4 2 5 7" xfId="10638"/>
    <cellStyle name="常规 2 2 4 2 5 8" xfId="12902"/>
    <cellStyle name="常规 2 2 4 2 5 9" xfId="7344"/>
    <cellStyle name="常规 2 2 4 2 6" xfId="17352"/>
    <cellStyle name="常规 2 2 4 3" xfId="467"/>
    <cellStyle name="常规 2 2 4 3 2" xfId="738"/>
    <cellStyle name="常规 2 2 4 3 2 2" xfId="1446"/>
    <cellStyle name="常规 2 2 4 3 2 2 10" xfId="16390"/>
    <cellStyle name="常规 2 2 4 3 2 2 11" xfId="16946"/>
    <cellStyle name="常规 2 2 4 3 2 2 12" xfId="18141"/>
    <cellStyle name="常规 2 2 4 3 2 2 13" xfId="3017"/>
    <cellStyle name="常规 2 2 4 3 2 2 2" xfId="4225"/>
    <cellStyle name="常规 2 2 4 3 2 2 3" xfId="6020"/>
    <cellStyle name="常规 2 2 4 3 2 2 4" xfId="8160"/>
    <cellStyle name="常规 2 2 4 3 2 2 5" xfId="11118"/>
    <cellStyle name="常规 2 2 4 3 2 2 6" xfId="12350"/>
    <cellStyle name="常规 2 2 4 3 2 2 7" xfId="13522"/>
    <cellStyle name="常规 2 2 4 3 2 2 8" xfId="9793"/>
    <cellStyle name="常规 2 2 4 3 2 2 9" xfId="15584"/>
    <cellStyle name="常规 2 2 4 3 3" xfId="1447"/>
    <cellStyle name="常规 2 2 4 3 3 2" xfId="1415"/>
    <cellStyle name="常规 2 2 4 3 3 2 10" xfId="15913"/>
    <cellStyle name="常规 2 2 4 3 3 2 11" xfId="16668"/>
    <cellStyle name="常规 2 2 4 3 3 2 12" xfId="18110"/>
    <cellStyle name="常规 2 2 4 3 3 2 13" xfId="3018"/>
    <cellStyle name="常规 2 2 4 3 3 2 2" xfId="4226"/>
    <cellStyle name="常规 2 2 4 3 3 2 3" xfId="5032"/>
    <cellStyle name="常规 2 2 4 3 3 2 4" xfId="8161"/>
    <cellStyle name="常规 2 2 4 3 3 2 5" xfId="10289"/>
    <cellStyle name="常规 2 2 4 3 3 2 6" xfId="11550"/>
    <cellStyle name="常规 2 2 4 3 3 2 7" xfId="12762"/>
    <cellStyle name="常规 2 2 4 3 3 2 8" xfId="14388"/>
    <cellStyle name="常规 2 2 4 3 3 2 9" xfId="14979"/>
    <cellStyle name="常规 2 2 4 3 3 3" xfId="18142"/>
    <cellStyle name="常规 2 2 4 3 3 4" xfId="2255"/>
    <cellStyle name="常规 2 2 4 3 4" xfId="3016"/>
    <cellStyle name="常规 2 2 4 3 4 10" xfId="14619"/>
    <cellStyle name="常规 2 2 4 3 4 11" xfId="10935"/>
    <cellStyle name="常规 2 2 4 3 4 2" xfId="4224"/>
    <cellStyle name="常规 2 2 4 3 4 3" xfId="5749"/>
    <cellStyle name="常规 2 2 4 3 4 4" xfId="8159"/>
    <cellStyle name="常规 2 2 4 3 4 5" xfId="7141"/>
    <cellStyle name="常规 2 2 4 3 4 6" xfId="9710"/>
    <cellStyle name="常规 2 2 4 3 4 7" xfId="9095"/>
    <cellStyle name="常规 2 2 4 3 4 8" xfId="11979"/>
    <cellStyle name="常规 2 2 4 3 4 9" xfId="14237"/>
    <cellStyle name="常规 2 2 4 3 5" xfId="17433"/>
    <cellStyle name="常规 2 2 4 4" xfId="287"/>
    <cellStyle name="常规 2 2 4 4 2" xfId="1448"/>
    <cellStyle name="常规 2 2 4 4 2 10" xfId="15822"/>
    <cellStyle name="常规 2 2 4 4 2 11" xfId="16618"/>
    <cellStyle name="常规 2 2 4 4 2 12" xfId="18143"/>
    <cellStyle name="常规 2 2 4 4 2 13" xfId="3019"/>
    <cellStyle name="常规 2 2 4 4 2 2" xfId="4227"/>
    <cellStyle name="常规 2 2 4 4 2 3" xfId="5569"/>
    <cellStyle name="常规 2 2 4 4 2 4" xfId="8162"/>
    <cellStyle name="常规 2 2 4 4 2 5" xfId="10128"/>
    <cellStyle name="常规 2 2 4 4 2 6" xfId="11389"/>
    <cellStyle name="常规 2 2 4 4 2 7" xfId="12613"/>
    <cellStyle name="常规 2 2 4 4 2 8" xfId="12799"/>
    <cellStyle name="常规 2 2 4 4 2 9" xfId="14865"/>
    <cellStyle name="常规 2 2 4 5" xfId="130"/>
    <cellStyle name="常规 2 2 4 5 2" xfId="623"/>
    <cellStyle name="常规 2 2 4 5 2 2" xfId="1449"/>
    <cellStyle name="常规 2 2 4 5 2 2 10" xfId="15983"/>
    <cellStyle name="常规 2 2 4 5 2 2 11" xfId="16706"/>
    <cellStyle name="常规 2 2 4 5 2 2 12" xfId="18144"/>
    <cellStyle name="常规 2 2 4 5 2 2 13" xfId="3021"/>
    <cellStyle name="常规 2 2 4 5 2 2 2" xfId="4229"/>
    <cellStyle name="常规 2 2 4 5 2 2 3" xfId="5905"/>
    <cellStyle name="常规 2 2 4 5 2 2 4" xfId="8164"/>
    <cellStyle name="常规 2 2 4 5 2 2 5" xfId="10409"/>
    <cellStyle name="常规 2 2 4 5 2 2 6" xfId="11663"/>
    <cellStyle name="常规 2 2 4 5 2 2 7" xfId="12871"/>
    <cellStyle name="常规 2 2 4 5 2 2 8" xfId="12743"/>
    <cellStyle name="常规 2 2 4 5 2 2 9" xfId="15068"/>
    <cellStyle name="常规 2 2 4 5 3" xfId="1450"/>
    <cellStyle name="常规 2 2 4 5 3 2" xfId="917"/>
    <cellStyle name="常规 2 2 4 5 3 2 10" xfId="15113"/>
    <cellStyle name="常规 2 2 4 5 3 2 11" xfId="16021"/>
    <cellStyle name="常规 2 2 4 5 3 2 12" xfId="17612"/>
    <cellStyle name="常规 2 2 4 5 3 2 13" xfId="3022"/>
    <cellStyle name="常规 2 2 4 5 3 2 2" xfId="4230"/>
    <cellStyle name="常规 2 2 4 5 3 2 3" xfId="4849"/>
    <cellStyle name="常规 2 2 4 5 3 2 4" xfId="8165"/>
    <cellStyle name="常规 2 2 4 5 3 2 5" xfId="8842"/>
    <cellStyle name="常规 2 2 4 5 3 2 6" xfId="10469"/>
    <cellStyle name="常规 2 2 4 5 3 2 7" xfId="11727"/>
    <cellStyle name="常规 2 2 4 5 3 2 8" xfId="14129"/>
    <cellStyle name="常规 2 2 4 5 3 2 9" xfId="14321"/>
    <cellStyle name="常规 2 2 4 5 3 3" xfId="18145"/>
    <cellStyle name="常规 2 2 4 5 3 4" xfId="2256"/>
    <cellStyle name="常规 2 2 4 5 4" xfId="3020"/>
    <cellStyle name="常规 2 2 4 5 4 10" xfId="12980"/>
    <cellStyle name="常规 2 2 4 5 4 11" xfId="14368"/>
    <cellStyle name="常规 2 2 4 5 4 2" xfId="4228"/>
    <cellStyle name="常规 2 2 4 5 4 3" xfId="5412"/>
    <cellStyle name="常规 2 2 4 5 4 4" xfId="8163"/>
    <cellStyle name="常规 2 2 4 5 4 5" xfId="9451"/>
    <cellStyle name="常规 2 2 4 5 4 6" xfId="9236"/>
    <cellStyle name="常规 2 2 4 5 4 7" xfId="6972"/>
    <cellStyle name="常规 2 2 4 5 4 8" xfId="12696"/>
    <cellStyle name="常规 2 2 4 5 4 9" xfId="9669"/>
    <cellStyle name="常规 2 2 4 5 5" xfId="17277"/>
    <cellStyle name="常规 2 2 4 6" xfId="1428"/>
    <cellStyle name="常规 2 2 4 6 10" xfId="15978"/>
    <cellStyle name="常规 2 2 4 6 11" xfId="16703"/>
    <cellStyle name="常规 2 2 4 6 12" xfId="18123"/>
    <cellStyle name="常规 2 2 4 6 13" xfId="2431"/>
    <cellStyle name="常规 2 2 4 6 2" xfId="3639"/>
    <cellStyle name="常规 2 2 4 6 3" xfId="5038"/>
    <cellStyle name="常规 2 2 4 6 4" xfId="7574"/>
    <cellStyle name="常规 2 2 4 6 5" xfId="10398"/>
    <cellStyle name="常规 2 2 4 6 6" xfId="11653"/>
    <cellStyle name="常规 2 2 4 6 7" xfId="12861"/>
    <cellStyle name="常规 2 2 4 6 8" xfId="14265"/>
    <cellStyle name="常规 2 2 4 6 9" xfId="15061"/>
    <cellStyle name="常规 2 2 4 7" xfId="5286"/>
    <cellStyle name="常规 2 2 4 7 2" xfId="6181"/>
    <cellStyle name="常规 2 2 5" xfId="67"/>
    <cellStyle name="常规 2 2 5 2" xfId="543"/>
    <cellStyle name="常规 2 2 5 2 2" xfId="814"/>
    <cellStyle name="常规 2 2 5 2 2 2" xfId="988"/>
    <cellStyle name="常规 2 2 5 2 2 2 10" xfId="7552"/>
    <cellStyle name="常规 2 2 5 2 2 2 11" xfId="6535"/>
    <cellStyle name="常规 2 2 5 2 2 2 12" xfId="17683"/>
    <cellStyle name="常规 2 2 5 2 2 2 13" xfId="2531"/>
    <cellStyle name="常规 2 2 5 2 2 2 2" xfId="3739"/>
    <cellStyle name="常规 2 2 5 2 2 2 3" xfId="6096"/>
    <cellStyle name="常规 2 2 5 2 2 2 4" xfId="7674"/>
    <cellStyle name="常规 2 2 5 2 2 2 5" xfId="7257"/>
    <cellStyle name="常规 2 2 5 2 2 2 6" xfId="9672"/>
    <cellStyle name="常规 2 2 5 2 2 2 7" xfId="9999"/>
    <cellStyle name="常规 2 2 5 2 2 2 8" xfId="12837"/>
    <cellStyle name="常规 2 2 5 2 2 2 9" xfId="10578"/>
    <cellStyle name="常规 2 2 5 2 3" xfId="1452"/>
    <cellStyle name="常规 2 2 5 2 3 2" xfId="1453"/>
    <cellStyle name="常规 2 2 5 2 3 2 10" xfId="7538"/>
    <cellStyle name="常规 2 2 5 2 3 2 11" xfId="9267"/>
    <cellStyle name="常规 2 2 5 2 3 2 12" xfId="18148"/>
    <cellStyle name="常规 2 2 5 2 3 2 13" xfId="3025"/>
    <cellStyle name="常规 2 2 5 2 3 2 2" xfId="4233"/>
    <cellStyle name="常规 2 2 5 2 3 2 3" xfId="5046"/>
    <cellStyle name="常规 2 2 5 2 3 2 4" xfId="8168"/>
    <cellStyle name="常规 2 2 5 2 3 2 5" xfId="7139"/>
    <cellStyle name="常规 2 2 5 2 3 2 6" xfId="9705"/>
    <cellStyle name="常规 2 2 5 2 3 2 7" xfId="6772"/>
    <cellStyle name="常规 2 2 5 2 3 2 8" xfId="14274"/>
    <cellStyle name="常规 2 2 5 2 3 2 9" xfId="12345"/>
    <cellStyle name="常规 2 2 5 2 3 3" xfId="18147"/>
    <cellStyle name="常规 2 2 5 2 3 4" xfId="2257"/>
    <cellStyle name="常规 2 2 5 2 4" xfId="3024"/>
    <cellStyle name="常规 2 2 5 2 4 10" xfId="11909"/>
    <cellStyle name="常规 2 2 5 2 4 11" xfId="15305"/>
    <cellStyle name="常规 2 2 5 2 4 2" xfId="4232"/>
    <cellStyle name="常规 2 2 5 2 4 3" xfId="5825"/>
    <cellStyle name="常规 2 2 5 2 4 4" xfId="8167"/>
    <cellStyle name="常规 2 2 5 2 4 5" xfId="9462"/>
    <cellStyle name="常规 2 2 5 2 4 6" xfId="10027"/>
    <cellStyle name="常规 2 2 5 2 4 7" xfId="10731"/>
    <cellStyle name="常规 2 2 5 2 4 8" xfId="9822"/>
    <cellStyle name="常规 2 2 5 2 4 9" xfId="11122"/>
    <cellStyle name="常规 2 2 5 2 5" xfId="17509"/>
    <cellStyle name="常规 2 2 5 3" xfId="367"/>
    <cellStyle name="常规 2 2 5 3 2" xfId="1454"/>
    <cellStyle name="常规 2 2 5 3 2 10" xfId="16245"/>
    <cellStyle name="常规 2 2 5 3 2 11" xfId="16860"/>
    <cellStyle name="常规 2 2 5 3 2 12" xfId="18149"/>
    <cellStyle name="常规 2 2 5 3 2 13" xfId="3026"/>
    <cellStyle name="常规 2 2 5 3 2 2" xfId="4234"/>
    <cellStyle name="常规 2 2 5 3 2 3" xfId="5649"/>
    <cellStyle name="常规 2 2 5 3 2 4" xfId="8169"/>
    <cellStyle name="常规 2 2 5 3 2 5" xfId="10858"/>
    <cellStyle name="常规 2 2 5 3 2 6" xfId="12102"/>
    <cellStyle name="常规 2 2 5 3 2 7" xfId="13287"/>
    <cellStyle name="常规 2 2 5 3 2 8" xfId="13077"/>
    <cellStyle name="常规 2 2 5 3 2 9" xfId="15399"/>
    <cellStyle name="常规 2 2 5 4" xfId="206"/>
    <cellStyle name="常规 2 2 5 4 2" xfId="686"/>
    <cellStyle name="常规 2 2 5 4 2 2" xfId="1455"/>
    <cellStyle name="常规 2 2 5 4 2 2 10" xfId="13863"/>
    <cellStyle name="常规 2 2 5 4 2 2 11" xfId="10377"/>
    <cellStyle name="常规 2 2 5 4 2 2 12" xfId="18150"/>
    <cellStyle name="常规 2 2 5 4 2 2 13" xfId="2536"/>
    <cellStyle name="常规 2 2 5 4 2 2 2" xfId="3744"/>
    <cellStyle name="常规 2 2 5 4 2 2 3" xfId="5968"/>
    <cellStyle name="常规 2 2 5 4 2 2 4" xfId="7679"/>
    <cellStyle name="常规 2 2 5 4 2 2 5" xfId="9574"/>
    <cellStyle name="常规 2 2 5 4 2 2 6" xfId="6848"/>
    <cellStyle name="常规 2 2 5 4 2 2 7" xfId="9778"/>
    <cellStyle name="常规 2 2 5 4 2 2 8" xfId="14089"/>
    <cellStyle name="常规 2 2 5 4 2 2 9" xfId="12653"/>
    <cellStyle name="常规 2 2 5 4 3" xfId="1456"/>
    <cellStyle name="常规 2 2 5 4 3 2" xfId="1457"/>
    <cellStyle name="常规 2 2 5 4 3 2 10" xfId="14934"/>
    <cellStyle name="常规 2 2 5 4 3 2 11" xfId="15882"/>
    <cellStyle name="常规 2 2 5 4 3 2 12" xfId="18152"/>
    <cellStyle name="常规 2 2 5 4 3 2 13" xfId="3028"/>
    <cellStyle name="常规 2 2 5 4 3 2 2" xfId="4236"/>
    <cellStyle name="常规 2 2 5 4 3 2 3" xfId="5047"/>
    <cellStyle name="常规 2 2 5 4 3 2 4" xfId="8171"/>
    <cellStyle name="常规 2 2 5 4 3 2 5" xfId="7138"/>
    <cellStyle name="常规 2 2 5 4 3 2 6" xfId="10216"/>
    <cellStyle name="常规 2 2 5 4 3 2 7" xfId="11481"/>
    <cellStyle name="常规 2 2 5 4 3 2 8" xfId="13560"/>
    <cellStyle name="常规 2 2 5 4 3 2 9" xfId="12361"/>
    <cellStyle name="常规 2 2 5 4 3 3" xfId="18151"/>
    <cellStyle name="常规 2 2 5 4 3 4" xfId="2258"/>
    <cellStyle name="常规 2 2 5 4 4" xfId="3027"/>
    <cellStyle name="常规 2 2 5 4 4 10" xfId="15008"/>
    <cellStyle name="常规 2 2 5 4 4 11" xfId="15937"/>
    <cellStyle name="常规 2 2 5 4 4 2" xfId="4235"/>
    <cellStyle name="常规 2 2 5 4 4 3" xfId="5488"/>
    <cellStyle name="常规 2 2 5 4 4 4" xfId="8170"/>
    <cellStyle name="常规 2 2 5 4 4 5" xfId="9461"/>
    <cellStyle name="常规 2 2 5 4 4 6" xfId="10330"/>
    <cellStyle name="常规 2 2 5 4 4 7" xfId="11588"/>
    <cellStyle name="常规 2 2 5 4 4 8" xfId="13785"/>
    <cellStyle name="常规 2 2 5 4 4 9" xfId="14421"/>
    <cellStyle name="常规 2 2 5 4 5" xfId="17353"/>
    <cellStyle name="常规 2 2 5 5" xfId="1458"/>
    <cellStyle name="常规 2 2 5 5 10" xfId="15821"/>
    <cellStyle name="常规 2 2 5 5 11" xfId="16617"/>
    <cellStyle name="常规 2 2 5 5 12" xfId="18153"/>
    <cellStyle name="常规 2 2 5 5 13" xfId="3023"/>
    <cellStyle name="常规 2 2 5 5 2" xfId="4231"/>
    <cellStyle name="常规 2 2 5 5 3" xfId="5048"/>
    <cellStyle name="常规 2 2 5 5 4" xfId="8166"/>
    <cellStyle name="常规 2 2 5 5 5" xfId="10127"/>
    <cellStyle name="常规 2 2 5 5 6" xfId="11388"/>
    <cellStyle name="常规 2 2 5 5 7" xfId="12612"/>
    <cellStyle name="常规 2 2 5 5 8" xfId="11600"/>
    <cellStyle name="常规 2 2 5 5 9" xfId="14864"/>
    <cellStyle name="常规 2 2 5 6" xfId="5350"/>
    <cellStyle name="常规 2 2 5 6 2" xfId="6245"/>
    <cellStyle name="常规 2 2 6" xfId="68"/>
    <cellStyle name="常规 2 2 6 2" xfId="544"/>
    <cellStyle name="常规 2 2 6 2 2" xfId="815"/>
    <cellStyle name="常规 2 2 6 2 2 2" xfId="1459"/>
    <cellStyle name="常规 2 2 6 2 2 2 10" xfId="15152"/>
    <cellStyle name="常规 2 2 6 2 2 2 11" xfId="16053"/>
    <cellStyle name="常规 2 2 6 2 2 2 12" xfId="18154"/>
    <cellStyle name="常规 2 2 6 2 2 2 13" xfId="2790"/>
    <cellStyle name="常规 2 2 6 2 2 2 2" xfId="3998"/>
    <cellStyle name="常规 2 2 6 2 2 2 3" xfId="6097"/>
    <cellStyle name="常规 2 2 6 2 2 2 4" xfId="7933"/>
    <cellStyle name="常规 2 2 6 2 2 2 5" xfId="7201"/>
    <cellStyle name="常规 2 2 6 2 2 2 6" xfId="10513"/>
    <cellStyle name="常规 2 2 6 2 2 2 7" xfId="11768"/>
    <cellStyle name="常规 2 2 6 2 2 2 8" xfId="10589"/>
    <cellStyle name="常规 2 2 6 2 2 2 9" xfId="9197"/>
    <cellStyle name="常规 2 2 6 2 3" xfId="1460"/>
    <cellStyle name="常规 2 2 6 2 3 2" xfId="1462"/>
    <cellStyle name="常规 2 2 6 2 3 2 10" xfId="13369"/>
    <cellStyle name="常规 2 2 6 2 3 2 11" xfId="13020"/>
    <cellStyle name="常规 2 2 6 2 3 2 12" xfId="18157"/>
    <cellStyle name="常规 2 2 6 2 3 2 13" xfId="3032"/>
    <cellStyle name="常规 2 2 6 2 3 2 2" xfId="4240"/>
    <cellStyle name="常规 2 2 6 2 3 2 3" xfId="5050"/>
    <cellStyle name="常规 2 2 6 2 3 2 4" xfId="8175"/>
    <cellStyle name="常规 2 2 6 2 3 2 5" xfId="6502"/>
    <cellStyle name="常规 2 2 6 2 3 2 6" xfId="9861"/>
    <cellStyle name="常规 2 2 6 2 3 2 7" xfId="6671"/>
    <cellStyle name="常规 2 2 6 2 3 2 8" xfId="13602"/>
    <cellStyle name="常规 2 2 6 2 3 2 9" xfId="14225"/>
    <cellStyle name="常规 2 2 6 2 3 3" xfId="18155"/>
    <cellStyle name="常规 2 2 6 2 3 4" xfId="2260"/>
    <cellStyle name="常规 2 2 6 2 4" xfId="3030"/>
    <cellStyle name="常规 2 2 6 2 4 10" xfId="16069"/>
    <cellStyle name="常规 2 2 6 2 4 11" xfId="16759"/>
    <cellStyle name="常规 2 2 6 2 4 2" xfId="4238"/>
    <cellStyle name="常规 2 2 6 2 4 3" xfId="5826"/>
    <cellStyle name="常规 2 2 6 2 4 4" xfId="8173"/>
    <cellStyle name="常规 2 2 6 2 4 5" xfId="10549"/>
    <cellStyle name="常规 2 2 6 2 4 6" xfId="11809"/>
    <cellStyle name="常规 2 2 6 2 4 7" xfId="13009"/>
    <cellStyle name="常规 2 2 6 2 4 8" xfId="14478"/>
    <cellStyle name="常规 2 2 6 2 4 9" xfId="15175"/>
    <cellStyle name="常规 2 2 6 2 5" xfId="17510"/>
    <cellStyle name="常规 2 2 6 3" xfId="368"/>
    <cellStyle name="常规 2 2 6 3 2" xfId="1463"/>
    <cellStyle name="常规 2 2 6 3 2 10" xfId="16168"/>
    <cellStyle name="常规 2 2 6 3 2 11" xfId="16811"/>
    <cellStyle name="常规 2 2 6 3 2 12" xfId="18158"/>
    <cellStyle name="常规 2 2 6 3 2 13" xfId="3033"/>
    <cellStyle name="常规 2 2 6 3 2 2" xfId="4241"/>
    <cellStyle name="常规 2 2 6 3 2 3" xfId="5650"/>
    <cellStyle name="常规 2 2 6 3 2 4" xfId="8176"/>
    <cellStyle name="常规 2 2 6 3 2 5" xfId="10720"/>
    <cellStyle name="常规 2 2 6 3 2 6" xfId="11969"/>
    <cellStyle name="常规 2 2 6 3 2 7" xfId="13160"/>
    <cellStyle name="常规 2 2 6 3 2 8" xfId="12995"/>
    <cellStyle name="常规 2 2 6 3 2 9" xfId="15298"/>
    <cellStyle name="常规 2 2 6 4" xfId="207"/>
    <cellStyle name="常规 2 2 6 4 2" xfId="687"/>
    <cellStyle name="常规 2 2 6 4 2 2" xfId="1465"/>
    <cellStyle name="常规 2 2 6 4 2 2 10" xfId="15610"/>
    <cellStyle name="常规 2 2 6 4 2 2 11" xfId="16413"/>
    <cellStyle name="常规 2 2 6 4 2 2 12" xfId="18160"/>
    <cellStyle name="常规 2 2 6 4 2 2 13" xfId="3036"/>
    <cellStyle name="常规 2 2 6 4 2 2 2" xfId="4244"/>
    <cellStyle name="常规 2 2 6 4 2 2 3" xfId="5969"/>
    <cellStyle name="常规 2 2 6 4 2 2 4" xfId="8179"/>
    <cellStyle name="常规 2 2 6 4 2 2 5" xfId="9460"/>
    <cellStyle name="常规 2 2 6 4 2 2 6" xfId="11158"/>
    <cellStyle name="常规 2 2 6 4 2 2 7" xfId="12387"/>
    <cellStyle name="常规 2 2 6 4 2 2 8" xfId="13784"/>
    <cellStyle name="常规 2 2 6 4 2 2 9" xfId="6739"/>
    <cellStyle name="常规 2 2 6 4 3" xfId="1466"/>
    <cellStyle name="常规 2 2 6 4 3 2" xfId="1468"/>
    <cellStyle name="常规 2 2 6 4 3 2 10" xfId="15048"/>
    <cellStyle name="常规 2 2 6 4 3 2 11" xfId="15970"/>
    <cellStyle name="常规 2 2 6 4 3 2 12" xfId="18163"/>
    <cellStyle name="常规 2 2 6 4 3 2 13" xfId="3037"/>
    <cellStyle name="常规 2 2 6 4 3 2 2" xfId="4245"/>
    <cellStyle name="常规 2 2 6 4 3 2 3" xfId="5052"/>
    <cellStyle name="常规 2 2 6 4 3 2 4" xfId="8180"/>
    <cellStyle name="常规 2 2 6 4 3 2 5" xfId="7137"/>
    <cellStyle name="常规 2 2 6 4 3 2 6" xfId="10376"/>
    <cellStyle name="常规 2 2 6 4 3 2 7" xfId="11632"/>
    <cellStyle name="常规 2 2 6 4 3 2 8" xfId="12077"/>
    <cellStyle name="常规 2 2 6 4 3 2 9" xfId="14456"/>
    <cellStyle name="常规 2 2 6 4 3 3" xfId="18161"/>
    <cellStyle name="常规 2 2 6 4 3 4" xfId="2261"/>
    <cellStyle name="常规 2 2 6 4 4" xfId="3035"/>
    <cellStyle name="常规 2 2 6 4 4 10" xfId="15820"/>
    <cellStyle name="常规 2 2 6 4 4 11" xfId="16616"/>
    <cellStyle name="常规 2 2 6 4 4 2" xfId="4243"/>
    <cellStyle name="常规 2 2 6 4 4 3" xfId="5489"/>
    <cellStyle name="常规 2 2 6 4 4 4" xfId="8178"/>
    <cellStyle name="常规 2 2 6 4 4 5" xfId="10126"/>
    <cellStyle name="常规 2 2 6 4 4 6" xfId="11387"/>
    <cellStyle name="常规 2 2 6 4 4 7" xfId="12611"/>
    <cellStyle name="常规 2 2 6 4 4 8" xfId="13906"/>
    <cellStyle name="常规 2 2 6 4 4 9" xfId="14863"/>
    <cellStyle name="常规 2 2 6 4 5" xfId="17354"/>
    <cellStyle name="常规 2 2 6 5" xfId="1470"/>
    <cellStyle name="常规 2 2 6 5 10" xfId="14967"/>
    <cellStyle name="常规 2 2 6 5 11" xfId="15906"/>
    <cellStyle name="常规 2 2 6 5 12" xfId="18165"/>
    <cellStyle name="常规 2 2 6 5 13" xfId="3029"/>
    <cellStyle name="常规 2 2 6 5 2" xfId="4237"/>
    <cellStyle name="常规 2 2 6 5 3" xfId="5053"/>
    <cellStyle name="常规 2 2 6 5 4" xfId="8172"/>
    <cellStyle name="常规 2 2 6 5 5" xfId="6514"/>
    <cellStyle name="常规 2 2 6 5 6" xfId="10268"/>
    <cellStyle name="常规 2 2 6 5 7" xfId="11531"/>
    <cellStyle name="常规 2 2 6 5 8" xfId="12843"/>
    <cellStyle name="常规 2 2 6 5 9" xfId="13913"/>
    <cellStyle name="常规 2 2 6 6" xfId="5351"/>
    <cellStyle name="常规 2 2 6 6 2" xfId="6246"/>
    <cellStyle name="常规 2 2 7" xfId="369"/>
    <cellStyle name="常规 2 2 7 2" xfId="1471"/>
    <cellStyle name="常规 2 2 7 2 10" xfId="16308"/>
    <cellStyle name="常规 2 2 7 2 11" xfId="16894"/>
    <cellStyle name="常规 2 2 7 2 12" xfId="18166"/>
    <cellStyle name="常规 2 2 7 2 13" xfId="3038"/>
    <cellStyle name="常规 2 2 7 2 2" xfId="4246"/>
    <cellStyle name="常规 2 2 7 2 3" xfId="5651"/>
    <cellStyle name="常规 2 2 7 2 4" xfId="8181"/>
    <cellStyle name="常规 2 2 7 2 5" xfId="10966"/>
    <cellStyle name="常规 2 2 7 2 6" xfId="12208"/>
    <cellStyle name="常规 2 2 7 2 7" xfId="13386"/>
    <cellStyle name="常规 2 2 7 2 8" xfId="13995"/>
    <cellStyle name="常规 2 2 7 2 9" xfId="15479"/>
    <cellStyle name="常规 2 2 8" xfId="530"/>
    <cellStyle name="常规 2 2 8 2" xfId="801"/>
    <cellStyle name="常规 2 2 8 2 2" xfId="1472"/>
    <cellStyle name="常规 2 2 8 2 2 10" xfId="16367"/>
    <cellStyle name="常规 2 2 8 2 2 11" xfId="16937"/>
    <cellStyle name="常规 2 2 8 2 2 12" xfId="18167"/>
    <cellStyle name="常规 2 2 8 2 2 13" xfId="2484"/>
    <cellStyle name="常规 2 2 8 2 2 2" xfId="3692"/>
    <cellStyle name="常规 2 2 8 2 2 3" xfId="6083"/>
    <cellStyle name="常规 2 2 8 2 2 4" xfId="7627"/>
    <cellStyle name="常规 2 2 8 2 2 5" xfId="11066"/>
    <cellStyle name="常规 2 2 8 2 2 6" xfId="12300"/>
    <cellStyle name="常规 2 2 8 2 2 7" xfId="13475"/>
    <cellStyle name="常规 2 2 8 2 2 8" xfId="10015"/>
    <cellStyle name="常规 2 2 8 2 2 9" xfId="15548"/>
    <cellStyle name="常规 2 2 8 3" xfId="1473"/>
    <cellStyle name="常规 2 2 8 3 2" xfId="1474"/>
    <cellStyle name="常规 2 2 8 3 2 10" xfId="16320"/>
    <cellStyle name="常规 2 2 8 3 2 11" xfId="16905"/>
    <cellStyle name="常规 2 2 8 3 2 12" xfId="18169"/>
    <cellStyle name="常规 2 2 8 3 2 13" xfId="2501"/>
    <cellStyle name="常规 2 2 8 3 2 2" xfId="3709"/>
    <cellStyle name="常规 2 2 8 3 2 3" xfId="5054"/>
    <cellStyle name="常规 2 2 8 3 2 4" xfId="7644"/>
    <cellStyle name="常规 2 2 8 3 2 5" xfId="10995"/>
    <cellStyle name="常规 2 2 8 3 2 6" xfId="12233"/>
    <cellStyle name="常规 2 2 8 3 2 7" xfId="13409"/>
    <cellStyle name="常规 2 2 8 3 2 8" xfId="14090"/>
    <cellStyle name="常规 2 2 8 3 2 9" xfId="15496"/>
    <cellStyle name="常规 2 2 8 3 3" xfId="18168"/>
    <cellStyle name="常规 2 2 8 3 4" xfId="2128"/>
    <cellStyle name="常规 2 2 8 4" xfId="2588"/>
    <cellStyle name="常规 2 2 8 4 10" xfId="14400"/>
    <cellStyle name="常规 2 2 8 4 11" xfId="14989"/>
    <cellStyle name="常规 2 2 8 4 2" xfId="3796"/>
    <cellStyle name="常规 2 2 8 4 3" xfId="5812"/>
    <cellStyle name="常规 2 2 8 4 4" xfId="7731"/>
    <cellStyle name="常规 2 2 8 4 5" xfId="9554"/>
    <cellStyle name="常规 2 2 8 4 6" xfId="9894"/>
    <cellStyle name="常规 2 2 8 4 7" xfId="10303"/>
    <cellStyle name="常规 2 2 8 4 8" xfId="9619"/>
    <cellStyle name="常规 2 2 8 4 9" xfId="14627"/>
    <cellStyle name="常规 2 2 8 5" xfId="17496"/>
    <cellStyle name="常规 2 2 9" xfId="354"/>
    <cellStyle name="常规 2 2 9 2" xfId="1475"/>
    <cellStyle name="常规 2 2 9 2 10" xfId="15335"/>
    <cellStyle name="常规 2 2 9 2 11" xfId="16195"/>
    <cellStyle name="常规 2 2 9 2 12" xfId="18170"/>
    <cellStyle name="常规 2 2 9 2 13" xfId="2590"/>
    <cellStyle name="常规 2 2 9 2 2" xfId="3798"/>
    <cellStyle name="常规 2 2 9 2 3" xfId="5636"/>
    <cellStyle name="常规 2 2 9 2 4" xfId="7733"/>
    <cellStyle name="常规 2 2 9 2 5" xfId="9202"/>
    <cellStyle name="常规 2 2 9 2 6" xfId="10773"/>
    <cellStyle name="常规 2 2 9 2 7" xfId="12020"/>
    <cellStyle name="常规 2 2 9 2 8" xfId="14131"/>
    <cellStyle name="常规 2 2 9 2 9" xfId="13264"/>
    <cellStyle name="常规 2 20" xfId="52"/>
    <cellStyle name="常规 2 20 2" xfId="518"/>
    <cellStyle name="常规 2 20 2 2" xfId="789"/>
    <cellStyle name="常规 2 20 2 2 2" xfId="1033"/>
    <cellStyle name="常规 2 20 2 2 2 10" xfId="15408"/>
    <cellStyle name="常规 2 20 2 2 2 11" xfId="16252"/>
    <cellStyle name="常规 2 20 2 2 2 12" xfId="17728"/>
    <cellStyle name="常规 2 20 2 2 2 13" xfId="2578"/>
    <cellStyle name="常规 2 20 2 2 2 2" xfId="3786"/>
    <cellStyle name="常规 2 20 2 2 2 3" xfId="6071"/>
    <cellStyle name="常规 2 20 2 2 2 4" xfId="7721"/>
    <cellStyle name="常规 2 20 2 2 2 5" xfId="10021"/>
    <cellStyle name="常规 2 20 2 2 2 6" xfId="10869"/>
    <cellStyle name="常规 2 20 2 2 2 7" xfId="12113"/>
    <cellStyle name="常规 2 20 2 2 2 8" xfId="13912"/>
    <cellStyle name="常规 2 20 2 2 2 9" xfId="11977"/>
    <cellStyle name="常规 2 20 2 3" xfId="1068"/>
    <cellStyle name="常规 2 20 2 3 2" xfId="1074"/>
    <cellStyle name="常规 2 20 2 3 2 10" xfId="8890"/>
    <cellStyle name="常规 2 20 2 3 2 11" xfId="14488"/>
    <cellStyle name="常规 2 20 2 3 2 12" xfId="17769"/>
    <cellStyle name="常规 2 20 2 3 2 13" xfId="2618"/>
    <cellStyle name="常规 2 20 2 3 2 2" xfId="3826"/>
    <cellStyle name="常规 2 20 2 3 2 3" xfId="4909"/>
    <cellStyle name="常规 2 20 2 3 2 4" xfId="7761"/>
    <cellStyle name="常规 2 20 2 3 2 5" xfId="9553"/>
    <cellStyle name="常规 2 20 2 3 2 6" xfId="9189"/>
    <cellStyle name="常规 2 20 2 3 2 7" xfId="10046"/>
    <cellStyle name="常规 2 20 2 3 2 8" xfId="13143"/>
    <cellStyle name="常规 2 20 2 3 2 9" xfId="11037"/>
    <cellStyle name="常规 2 20 2 3 3" xfId="17763"/>
    <cellStyle name="常规 2 20 2 3 4" xfId="2155"/>
    <cellStyle name="常规 2 20 2 4" xfId="2881"/>
    <cellStyle name="常规 2 20 2 4 10" xfId="12880"/>
    <cellStyle name="常规 2 20 2 4 11" xfId="15569"/>
    <cellStyle name="常规 2 20 2 4 2" xfId="4089"/>
    <cellStyle name="常规 2 20 2 4 3" xfId="5800"/>
    <cellStyle name="常规 2 20 2 4 4" xfId="8024"/>
    <cellStyle name="常规 2 20 2 4 5" xfId="7177"/>
    <cellStyle name="常规 2 20 2 4 6" xfId="6678"/>
    <cellStyle name="常规 2 20 2 4 7" xfId="11097"/>
    <cellStyle name="常规 2 20 2 4 8" xfId="13376"/>
    <cellStyle name="常规 2 20 2 4 9" xfId="14365"/>
    <cellStyle name="常规 2 20 2 5" xfId="17484"/>
    <cellStyle name="常规 2 20 3" xfId="341"/>
    <cellStyle name="常规 2 20 3 2" xfId="1324"/>
    <cellStyle name="常规 2 20 3 2 10" xfId="13517"/>
    <cellStyle name="常规 2 20 3 2 11" xfId="12108"/>
    <cellStyle name="常规 2 20 3 2 12" xfId="18019"/>
    <cellStyle name="常规 2 20 3 2 13" xfId="2884"/>
    <cellStyle name="常规 2 20 3 2 2" xfId="4092"/>
    <cellStyle name="常规 2 20 3 2 3" xfId="5623"/>
    <cellStyle name="常规 2 20 3 2 4" xfId="8027"/>
    <cellStyle name="常规 2 20 3 2 5" xfId="7176"/>
    <cellStyle name="常规 2 20 3 2 6" xfId="7392"/>
    <cellStyle name="常规 2 20 3 2 7" xfId="9048"/>
    <cellStyle name="常规 2 20 3 2 8" xfId="13799"/>
    <cellStyle name="常规 2 20 3 2 9" xfId="7433"/>
    <cellStyle name="常规 2 20 4" xfId="181"/>
    <cellStyle name="常规 2 20 4 2" xfId="671"/>
    <cellStyle name="常规 2 20 4 2 2" xfId="1239"/>
    <cellStyle name="常规 2 20 4 2 2 10" xfId="14987"/>
    <cellStyle name="常规 2 20 4 2 2 11" xfId="15920"/>
    <cellStyle name="常规 2 20 4 2 2 12" xfId="17934"/>
    <cellStyle name="常规 2 20 4 2 2 13" xfId="2778"/>
    <cellStyle name="常规 2 20 4 2 2 2" xfId="3986"/>
    <cellStyle name="常规 2 20 4 2 2 3" xfId="5953"/>
    <cellStyle name="常规 2 20 4 2 2 4" xfId="7921"/>
    <cellStyle name="常规 2 20 4 2 2 5" xfId="9919"/>
    <cellStyle name="常规 2 20 4 2 2 6" xfId="10299"/>
    <cellStyle name="常规 2 20 4 2 2 7" xfId="11561"/>
    <cellStyle name="常规 2 20 4 2 2 8" xfId="14079"/>
    <cellStyle name="常规 2 20 4 2 2 9" xfId="14397"/>
    <cellStyle name="常规 2 20 4 3" xfId="1252"/>
    <cellStyle name="常规 2 20 4 3 2" xfId="1289"/>
    <cellStyle name="常规 2 20 4 3 2 10" xfId="16358"/>
    <cellStyle name="常规 2 20 4 3 2 11" xfId="16928"/>
    <cellStyle name="常规 2 20 4 3 2 12" xfId="17984"/>
    <cellStyle name="常规 2 20 4 3 2 13" xfId="2834"/>
    <cellStyle name="常规 2 20 4 3 2 2" xfId="4042"/>
    <cellStyle name="常规 2 20 4 3 2 3" xfId="4988"/>
    <cellStyle name="常规 2 20 4 3 2 4" xfId="7977"/>
    <cellStyle name="常规 2 20 4 3 2 5" xfId="11057"/>
    <cellStyle name="常规 2 20 4 3 2 6" xfId="12291"/>
    <cellStyle name="常规 2 20 4 3 2 7" xfId="13466"/>
    <cellStyle name="常规 2 20 4 3 2 8" xfId="13965"/>
    <cellStyle name="常规 2 20 4 3 2 9" xfId="15539"/>
    <cellStyle name="常规 2 20 4 3 3" xfId="17947"/>
    <cellStyle name="常规 2 20 4 3 4" xfId="2206"/>
    <cellStyle name="常规 2 20 4 4" xfId="2886"/>
    <cellStyle name="常规 2 20 4 4 10" xfId="16412"/>
    <cellStyle name="常规 2 20 4 4 11" xfId="16960"/>
    <cellStyle name="常规 2 20 4 4 2" xfId="4094"/>
    <cellStyle name="常规 2 20 4 4 3" xfId="5463"/>
    <cellStyle name="常规 2 20 4 4 4" xfId="8029"/>
    <cellStyle name="常规 2 20 4 4 5" xfId="11156"/>
    <cellStyle name="常规 2 20 4 4 6" xfId="12385"/>
    <cellStyle name="常规 2 20 4 4 7" xfId="13558"/>
    <cellStyle name="常规 2 20 4 4 8" xfId="9335"/>
    <cellStyle name="常规 2 20 4 4 9" xfId="15609"/>
    <cellStyle name="常规 2 20 4 5" xfId="17328"/>
    <cellStyle name="常规 2 20 5" xfId="1327"/>
    <cellStyle name="常规 2 20 5 10" xfId="13364"/>
    <cellStyle name="常规 2 20 5 11" xfId="13944"/>
    <cellStyle name="常规 2 20 5 12" xfId="18022"/>
    <cellStyle name="常规 2 20 5 13" xfId="2878"/>
    <cellStyle name="常规 2 20 5 2" xfId="4086"/>
    <cellStyle name="常规 2 20 5 3" xfId="5002"/>
    <cellStyle name="常规 2 20 5 4" xfId="8021"/>
    <cellStyle name="常规 2 20 5 5" xfId="8967"/>
    <cellStyle name="常规 2 20 5 6" xfId="8970"/>
    <cellStyle name="常规 2 20 5 7" xfId="9254"/>
    <cellStyle name="常规 2 20 5 8" xfId="14633"/>
    <cellStyle name="常规 2 20 5 9" xfId="13363"/>
    <cellStyle name="常规 2 20 6" xfId="5335"/>
    <cellStyle name="常规 2 20 6 2" xfId="6230"/>
    <cellStyle name="常规 2 21" xfId="55"/>
    <cellStyle name="常规 2 21 2" xfId="521"/>
    <cellStyle name="常规 2 21 2 2" xfId="792"/>
    <cellStyle name="常规 2 21 2 2 2" xfId="1335"/>
    <cellStyle name="常规 2 21 2 2 2 10" xfId="14461"/>
    <cellStyle name="常规 2 21 2 2 2 11" xfId="15054"/>
    <cellStyle name="常规 2 21 2 2 2 12" xfId="18030"/>
    <cellStyle name="常规 2 21 2 2 2 13" xfId="2893"/>
    <cellStyle name="常规 2 21 2 2 2 2" xfId="4101"/>
    <cellStyle name="常规 2 21 2 2 2 3" xfId="6074"/>
    <cellStyle name="常规 2 21 2 2 2 4" xfId="8036"/>
    <cellStyle name="常规 2 21 2 2 2 5" xfId="9497"/>
    <cellStyle name="常规 2 21 2 2 2 6" xfId="6882"/>
    <cellStyle name="常规 2 21 2 2 2 7" xfId="10385"/>
    <cellStyle name="常规 2 21 2 2 2 8" xfId="9252"/>
    <cellStyle name="常规 2 21 2 2 2 9" xfId="13140"/>
    <cellStyle name="常规 2 21 2 3" xfId="1338"/>
    <cellStyle name="常规 2 21 2 3 2" xfId="1196"/>
    <cellStyle name="常规 2 21 2 3 2 10" xfId="7347"/>
    <cellStyle name="常规 2 21 2 3 2 11" xfId="13113"/>
    <cellStyle name="常规 2 21 2 3 2 12" xfId="17891"/>
    <cellStyle name="常规 2 21 2 3 2 13" xfId="2896"/>
    <cellStyle name="常规 2 21 2 3 2 2" xfId="4104"/>
    <cellStyle name="常规 2 21 2 3 2 3" xfId="4955"/>
    <cellStyle name="常规 2 21 2 3 2 4" xfId="8039"/>
    <cellStyle name="常规 2 21 2 3 2 5" xfId="9496"/>
    <cellStyle name="常规 2 21 2 3 2 6" xfId="6884"/>
    <cellStyle name="常规 2 21 2 3 2 7" xfId="9762"/>
    <cellStyle name="常规 2 21 2 3 2 8" xfId="13798"/>
    <cellStyle name="常规 2 21 2 3 2 9" xfId="7326"/>
    <cellStyle name="常规 2 21 2 3 3" xfId="18033"/>
    <cellStyle name="常规 2 21 2 3 4" xfId="2216"/>
    <cellStyle name="常规 2 21 2 4" xfId="2889"/>
    <cellStyle name="常规 2 21 2 4 10" xfId="15472"/>
    <cellStyle name="常规 2 21 2 4 11" xfId="16303"/>
    <cellStyle name="常规 2 21 2 4 2" xfId="4097"/>
    <cellStyle name="常规 2 21 2 4 3" xfId="5803"/>
    <cellStyle name="常规 2 21 2 4 4" xfId="8032"/>
    <cellStyle name="常规 2 21 2 4 5" xfId="9165"/>
    <cellStyle name="常规 2 21 2 4 6" xfId="10953"/>
    <cellStyle name="常规 2 21 2 4 7" xfId="12197"/>
    <cellStyle name="常规 2 21 2 4 8" xfId="13356"/>
    <cellStyle name="常规 2 21 2 4 9" xfId="10962"/>
    <cellStyle name="常规 2 21 2 5" xfId="17487"/>
    <cellStyle name="常规 2 21 3" xfId="344"/>
    <cellStyle name="常规 2 21 3 2" xfId="1341"/>
    <cellStyle name="常规 2 21 3 2 10" xfId="14667"/>
    <cellStyle name="常规 2 21 3 2 11" xfId="13621"/>
    <cellStyle name="常规 2 21 3 2 12" xfId="18036"/>
    <cellStyle name="常规 2 21 3 2 13" xfId="2898"/>
    <cellStyle name="常规 2 21 3 2 2" xfId="4106"/>
    <cellStyle name="常规 2 21 3 2 3" xfId="5626"/>
    <cellStyle name="常规 2 21 3 2 4" xfId="8041"/>
    <cellStyle name="常规 2 21 3 2 5" xfId="7173"/>
    <cellStyle name="常规 2 21 3 2 6" xfId="7393"/>
    <cellStyle name="常规 2 21 3 2 7" xfId="6717"/>
    <cellStyle name="常规 2 21 3 2 8" xfId="12695"/>
    <cellStyle name="常规 2 21 3 2 9" xfId="14674"/>
    <cellStyle name="常规 2 21 4" xfId="184"/>
    <cellStyle name="常规 2 21 4 2" xfId="674"/>
    <cellStyle name="常规 2 21 4 2 2" xfId="1344"/>
    <cellStyle name="常规 2 21 4 2 2 10" xfId="16189"/>
    <cellStyle name="常规 2 21 4 2 2 11" xfId="16825"/>
    <cellStyle name="常规 2 21 4 2 2 12" xfId="18039"/>
    <cellStyle name="常规 2 21 4 2 2 13" xfId="2902"/>
    <cellStyle name="常规 2 21 4 2 2 2" xfId="4110"/>
    <cellStyle name="常规 2 21 4 2 2 3" xfId="5956"/>
    <cellStyle name="常规 2 21 4 2 2 4" xfId="8045"/>
    <cellStyle name="常规 2 21 4 2 2 5" xfId="10759"/>
    <cellStyle name="常规 2 21 4 2 2 6" xfId="12007"/>
    <cellStyle name="常规 2 21 4 2 2 7" xfId="13196"/>
    <cellStyle name="常规 2 21 4 2 2 8" xfId="12731"/>
    <cellStyle name="常规 2 21 4 2 2 9" xfId="15327"/>
    <cellStyle name="常规 2 21 4 3" xfId="1152"/>
    <cellStyle name="常规 2 21 4 3 2" xfId="1065"/>
    <cellStyle name="常规 2 21 4 3 2 10" xfId="13418"/>
    <cellStyle name="常规 2 21 4 3 2 11" xfId="14007"/>
    <cellStyle name="常规 2 21 4 3 2 12" xfId="17760"/>
    <cellStyle name="常规 2 21 4 3 2 13" xfId="2905"/>
    <cellStyle name="常规 2 21 4 3 2 2" xfId="4113"/>
    <cellStyle name="常规 2 21 4 3 2 3" xfId="4903"/>
    <cellStyle name="常规 2 21 4 3 2 4" xfId="8048"/>
    <cellStyle name="常规 2 21 4 3 2 5" xfId="9493"/>
    <cellStyle name="常规 2 21 4 3 2 6" xfId="6886"/>
    <cellStyle name="常规 2 21 4 3 2 7" xfId="10055"/>
    <cellStyle name="常规 2 21 4 3 2 8" xfId="13936"/>
    <cellStyle name="常规 2 21 4 3 2 9" xfId="14301"/>
    <cellStyle name="常规 2 21 4 3 3" xfId="17847"/>
    <cellStyle name="常规 2 21 4 3 4" xfId="2218"/>
    <cellStyle name="常规 2 21 4 4" xfId="2900"/>
    <cellStyle name="常规 2 21 4 4 10" xfId="15430"/>
    <cellStyle name="常规 2 21 4 4 11" xfId="16267"/>
    <cellStyle name="常规 2 21 4 4 2" xfId="4108"/>
    <cellStyle name="常规 2 21 4 4 3" xfId="5466"/>
    <cellStyle name="常规 2 21 4 4 4" xfId="8043"/>
    <cellStyle name="常规 2 21 4 4 5" xfId="9494"/>
    <cellStyle name="常规 2 21 4 4 6" xfId="10894"/>
    <cellStyle name="常规 2 21 4 4 7" xfId="12138"/>
    <cellStyle name="常规 2 21 4 4 8" xfId="12258"/>
    <cellStyle name="常规 2 21 4 4 9" xfId="7448"/>
    <cellStyle name="常规 2 21 4 5" xfId="17331"/>
    <cellStyle name="常规 2 21 5" xfId="1273"/>
    <cellStyle name="常规 2 21 5 10" xfId="14931"/>
    <cellStyle name="常规 2 21 5 11" xfId="15879"/>
    <cellStyle name="常规 2 21 5 12" xfId="17968"/>
    <cellStyle name="常规 2 21 5 13" xfId="2838"/>
    <cellStyle name="常规 2 21 5 2" xfId="4046"/>
    <cellStyle name="常规 2 21 5 3" xfId="4982"/>
    <cellStyle name="常规 2 21 5 4" xfId="7981"/>
    <cellStyle name="常规 2 21 5 5" xfId="7187"/>
    <cellStyle name="常规 2 21 5 6" xfId="10213"/>
    <cellStyle name="常规 2 21 5 7" xfId="11477"/>
    <cellStyle name="常规 2 21 5 8" xfId="14660"/>
    <cellStyle name="常规 2 21 5 9" xfId="12761"/>
    <cellStyle name="常规 2 21 6" xfId="5338"/>
    <cellStyle name="常规 2 21 6 2" xfId="6233"/>
    <cellStyle name="常规 2 22" xfId="58"/>
    <cellStyle name="常规 2 22 2" xfId="524"/>
    <cellStyle name="常规 2 22 2 2" xfId="795"/>
    <cellStyle name="常规 2 22 2 2 2" xfId="1086"/>
    <cellStyle name="常规 2 22 2 2 2 10" xfId="14262"/>
    <cellStyle name="常规 2 22 2 2 2 11" xfId="13279"/>
    <cellStyle name="常规 2 22 2 2 2 12" xfId="17781"/>
    <cellStyle name="常规 2 22 2 2 2 13" xfId="2643"/>
    <cellStyle name="常规 2 22 2 2 2 2" xfId="3851"/>
    <cellStyle name="常规 2 22 2 2 2 3" xfId="6077"/>
    <cellStyle name="常规 2 22 2 2 2 4" xfId="7786"/>
    <cellStyle name="常规 2 22 2 2 2 5" xfId="10009"/>
    <cellStyle name="常规 2 22 2 2 2 6" xfId="6570"/>
    <cellStyle name="常规 2 22 2 2 2 7" xfId="9845"/>
    <cellStyle name="常规 2 22 2 2 2 8" xfId="6954"/>
    <cellStyle name="常规 2 22 2 2 2 9" xfId="14008"/>
    <cellStyle name="常规 2 22 2 3" xfId="1349"/>
    <cellStyle name="常规 2 22 2 3 2" xfId="1259"/>
    <cellStyle name="常规 2 22 2 3 2 10" xfId="14960"/>
    <cellStyle name="常规 2 22 2 3 2 11" xfId="15901"/>
    <cellStyle name="常规 2 22 2 3 2 12" xfId="17954"/>
    <cellStyle name="常规 2 22 2 3 2 13" xfId="2910"/>
    <cellStyle name="常规 2 22 2 3 2 2" xfId="4118"/>
    <cellStyle name="常规 2 22 2 3 2 3" xfId="4976"/>
    <cellStyle name="常规 2 22 2 3 2 4" xfId="8053"/>
    <cellStyle name="常规 2 22 2 3 2 5" xfId="6639"/>
    <cellStyle name="常规 2 22 2 3 2 6" xfId="10256"/>
    <cellStyle name="常规 2 22 2 3 2 7" xfId="11517"/>
    <cellStyle name="常规 2 22 2 3 2 8" xfId="13796"/>
    <cellStyle name="常规 2 22 2 3 2 9" xfId="6531"/>
    <cellStyle name="常规 2 22 2 3 3" xfId="18044"/>
    <cellStyle name="常规 2 22 2 3 4" xfId="2220"/>
    <cellStyle name="常规 2 22 2 4" xfId="2634"/>
    <cellStyle name="常规 2 22 2 4 10" xfId="14941"/>
    <cellStyle name="常规 2 22 2 4 11" xfId="15889"/>
    <cellStyle name="常规 2 22 2 4 2" xfId="3842"/>
    <cellStyle name="常规 2 22 2 4 3" xfId="5806"/>
    <cellStyle name="常规 2 22 2 4 4" xfId="7777"/>
    <cellStyle name="常规 2 22 2 4 5" xfId="7008"/>
    <cellStyle name="常规 2 22 2 4 6" xfId="10226"/>
    <cellStyle name="常规 2 22 2 4 7" xfId="11491"/>
    <cellStyle name="常规 2 22 2 4 8" xfId="7327"/>
    <cellStyle name="常规 2 22 2 4 9" xfId="12344"/>
    <cellStyle name="常规 2 22 2 5" xfId="17490"/>
    <cellStyle name="常规 2 22 3" xfId="347"/>
    <cellStyle name="常规 2 22 3 2" xfId="1351"/>
    <cellStyle name="常规 2 22 3 2 10" xfId="15830"/>
    <cellStyle name="常规 2 22 3 2 11" xfId="16626"/>
    <cellStyle name="常规 2 22 3 2 12" xfId="18046"/>
    <cellStyle name="常规 2 22 3 2 13" xfId="2914"/>
    <cellStyle name="常规 2 22 3 2 2" xfId="4122"/>
    <cellStyle name="常规 2 22 3 2 3" xfId="5629"/>
    <cellStyle name="常规 2 22 3 2 4" xfId="8057"/>
    <cellStyle name="常规 2 22 3 2 5" xfId="10140"/>
    <cellStyle name="常规 2 22 3 2 6" xfId="11401"/>
    <cellStyle name="常规 2 22 3 2 7" xfId="12624"/>
    <cellStyle name="常规 2 22 3 2 8" xfId="12022"/>
    <cellStyle name="常规 2 22 3 2 9" xfId="14876"/>
    <cellStyle name="常规 2 22 4" xfId="187"/>
    <cellStyle name="常规 2 22 4 2" xfId="677"/>
    <cellStyle name="常规 2 22 4 2 2" xfId="933"/>
    <cellStyle name="常规 2 22 4 2 2 10" xfId="13567"/>
    <cellStyle name="常规 2 22 4 2 2 11" xfId="15421"/>
    <cellStyle name="常规 2 22 4 2 2 12" xfId="17628"/>
    <cellStyle name="常规 2 22 4 2 2 13" xfId="2475"/>
    <cellStyle name="常规 2 22 4 2 2 2" xfId="3683"/>
    <cellStyle name="常规 2 22 4 2 2 3" xfId="5959"/>
    <cellStyle name="常规 2 22 4 2 2 4" xfId="7618"/>
    <cellStyle name="常规 2 22 4 2 2 5" xfId="7276"/>
    <cellStyle name="常规 2 22 4 2 2 6" xfId="9675"/>
    <cellStyle name="常规 2 22 4 2 2 7" xfId="10884"/>
    <cellStyle name="常规 2 22 4 2 2 8" xfId="12101"/>
    <cellStyle name="常规 2 22 4 2 2 9" xfId="13974"/>
    <cellStyle name="常规 2 22 4 3" xfId="935"/>
    <cellStyle name="常规 2 22 4 3 2" xfId="1354"/>
    <cellStyle name="常规 2 22 4 3 2 10" xfId="15556"/>
    <cellStyle name="常规 2 22 4 3 2 11" xfId="16373"/>
    <cellStyle name="常规 2 22 4 3 2 12" xfId="18049"/>
    <cellStyle name="常规 2 22 4 3 2 13" xfId="2478"/>
    <cellStyle name="常规 2 22 4 3 2 2" xfId="3686"/>
    <cellStyle name="常规 2 22 4 3 2 3" xfId="5010"/>
    <cellStyle name="常规 2 22 4 3 2 4" xfId="7621"/>
    <cellStyle name="常规 2 22 4 3 2 5" xfId="7275"/>
    <cellStyle name="常规 2 22 4 3 2 6" xfId="11077"/>
    <cellStyle name="常规 2 22 4 3 2 7" xfId="12310"/>
    <cellStyle name="常规 2 22 4 3 2 8" xfId="7002"/>
    <cellStyle name="常规 2 22 4 3 2 9" xfId="14668"/>
    <cellStyle name="常规 2 22 4 3 3" xfId="17630"/>
    <cellStyle name="常规 2 22 4 3 4" xfId="2122"/>
    <cellStyle name="常规 2 22 4 4" xfId="2439"/>
    <cellStyle name="常规 2 22 4 4 10" xfId="16164"/>
    <cellStyle name="常规 2 22 4 4 11" xfId="16808"/>
    <cellStyle name="常规 2 22 4 4 2" xfId="3647"/>
    <cellStyle name="常规 2 22 4 4 3" xfId="5469"/>
    <cellStyle name="常规 2 22 4 4 4" xfId="7582"/>
    <cellStyle name="常规 2 22 4 4 5" xfId="10709"/>
    <cellStyle name="常规 2 22 4 4 6" xfId="11959"/>
    <cellStyle name="常规 2 22 4 4 7" xfId="13152"/>
    <cellStyle name="常规 2 22 4 4 8" xfId="12339"/>
    <cellStyle name="常规 2 22 4 4 9" xfId="15290"/>
    <cellStyle name="常规 2 22 4 5" xfId="17334"/>
    <cellStyle name="常规 2 22 5" xfId="1357"/>
    <cellStyle name="常规 2 22 5 10" xfId="15959"/>
    <cellStyle name="常规 2 22 5 11" xfId="16698"/>
    <cellStyle name="常规 2 22 5 12" xfId="18052"/>
    <cellStyle name="常规 2 22 5 13" xfId="2842"/>
    <cellStyle name="常规 2 22 5 2" xfId="4050"/>
    <cellStyle name="常规 2 22 5 3" xfId="5012"/>
    <cellStyle name="常规 2 22 5 4" xfId="7985"/>
    <cellStyle name="常规 2 22 5 5" xfId="10359"/>
    <cellStyle name="常规 2 22 5 6" xfId="11616"/>
    <cellStyle name="常规 2 22 5 7" xfId="12827"/>
    <cellStyle name="常规 2 22 5 8" xfId="7010"/>
    <cellStyle name="常规 2 22 5 9" xfId="15034"/>
    <cellStyle name="常规 2 22 6" xfId="5341"/>
    <cellStyle name="常规 2 22 6 2" xfId="6236"/>
    <cellStyle name="常规 2 23" xfId="60"/>
    <cellStyle name="常规 2 23 2" xfId="526"/>
    <cellStyle name="常规 2 23 2 2" xfId="797"/>
    <cellStyle name="常规 2 23 2 2 2" xfId="922"/>
    <cellStyle name="常规 2 23 2 2 2 10" xfId="7006"/>
    <cellStyle name="常规 2 23 2 2 2 11" xfId="14921"/>
    <cellStyle name="常规 2 23 2 2 2 12" xfId="17617"/>
    <cellStyle name="常规 2 23 2 2 2 13" xfId="2464"/>
    <cellStyle name="常规 2 23 2 2 2 2" xfId="3672"/>
    <cellStyle name="常规 2 23 2 2 2 3" xfId="6079"/>
    <cellStyle name="常规 2 23 2 2 2 4" xfId="7607"/>
    <cellStyle name="常规 2 23 2 2 2 5" xfId="7281"/>
    <cellStyle name="常规 2 23 2 2 2 6" xfId="7363"/>
    <cellStyle name="常规 2 23 2 2 2 7" xfId="10197"/>
    <cellStyle name="常规 2 23 2 2 2 8" xfId="9747"/>
    <cellStyle name="常规 2 23 2 2 2 9" xfId="13851"/>
    <cellStyle name="常规 2 23 2 3" xfId="1363"/>
    <cellStyle name="常规 2 23 2 3 2" xfId="1366"/>
    <cellStyle name="常规 2 23 2 3 2 10" xfId="15157"/>
    <cellStyle name="常规 2 23 2 3 2 11" xfId="16058"/>
    <cellStyle name="常规 2 23 2 3 2 12" xfId="18061"/>
    <cellStyle name="常规 2 23 2 3 2 13" xfId="2920"/>
    <cellStyle name="常规 2 23 2 3 2 2" xfId="4128"/>
    <cellStyle name="常规 2 23 2 3 2 3" xfId="5015"/>
    <cellStyle name="常规 2 23 2 3 2 4" xfId="8063"/>
    <cellStyle name="常规 2 23 2 3 2 5" xfId="7169"/>
    <cellStyle name="常规 2 23 2 3 2 6" xfId="10518"/>
    <cellStyle name="常规 2 23 2 3 2 7" xfId="11773"/>
    <cellStyle name="常规 2 23 2 3 2 8" xfId="14299"/>
    <cellStyle name="常规 2 23 2 3 2 9" xfId="13502"/>
    <cellStyle name="常规 2 23 2 3 3" xfId="18058"/>
    <cellStyle name="常规 2 23 2 3 4" xfId="2223"/>
    <cellStyle name="常规 2 23 2 4" xfId="2917"/>
    <cellStyle name="常规 2 23 2 4 10" xfId="15097"/>
    <cellStyle name="常规 2 23 2 4 11" xfId="16007"/>
    <cellStyle name="常规 2 23 2 4 2" xfId="4125"/>
    <cellStyle name="常规 2 23 2 4 3" xfId="5808"/>
    <cellStyle name="常规 2 23 2 4 4" xfId="8060"/>
    <cellStyle name="常规 2 23 2 4 5" xfId="9489"/>
    <cellStyle name="常规 2 23 2 4 6" xfId="10447"/>
    <cellStyle name="常规 2 23 2 4 7" xfId="11702"/>
    <cellStyle name="常规 2 23 2 4 8" xfId="14160"/>
    <cellStyle name="常规 2 23 2 4 9" xfId="12850"/>
    <cellStyle name="常规 2 23 2 5" xfId="17492"/>
    <cellStyle name="常规 2 23 3" xfId="349"/>
    <cellStyle name="常规 2 23 3 2" xfId="1368"/>
    <cellStyle name="常规 2 23 3 2 10" xfId="8989"/>
    <cellStyle name="常规 2 23 3 2 11" xfId="15337"/>
    <cellStyle name="常规 2 23 3 2 12" xfId="18063"/>
    <cellStyle name="常规 2 23 3 2 13" xfId="2922"/>
    <cellStyle name="常规 2 23 3 2 2" xfId="4130"/>
    <cellStyle name="常规 2 23 3 2 3" xfId="5631"/>
    <cellStyle name="常规 2 23 3 2 4" xfId="8065"/>
    <cellStyle name="常规 2 23 3 2 5" xfId="9490"/>
    <cellStyle name="常规 2 23 3 2 6" xfId="9219"/>
    <cellStyle name="常规 2 23 3 2 7" xfId="10776"/>
    <cellStyle name="常规 2 23 3 2 8" xfId="13795"/>
    <cellStyle name="常规 2 23 3 2 9" xfId="14161"/>
    <cellStyle name="常规 2 23 4" xfId="189"/>
    <cellStyle name="常规 2 23 4 2" xfId="679"/>
    <cellStyle name="常规 2 23 4 2 2" xfId="1370"/>
    <cellStyle name="常规 2 23 4 2 2 10" xfId="15046"/>
    <cellStyle name="常规 2 23 4 2 2 11" xfId="15968"/>
    <cellStyle name="常规 2 23 4 2 2 12" xfId="18065"/>
    <cellStyle name="常规 2 23 4 2 2 13" xfId="2927"/>
    <cellStyle name="常规 2 23 4 2 2 2" xfId="4135"/>
    <cellStyle name="常规 2 23 4 2 2 3" xfId="5961"/>
    <cellStyle name="常规 2 23 4 2 2 4" xfId="8070"/>
    <cellStyle name="常规 2 23 4 2 2 5" xfId="7166"/>
    <cellStyle name="常规 2 23 4 2 2 6" xfId="10373"/>
    <cellStyle name="常规 2 23 4 2 2 7" xfId="11629"/>
    <cellStyle name="常规 2 23 4 2 2 8" xfId="12100"/>
    <cellStyle name="常规 2 23 4 2 2 9" xfId="14455"/>
    <cellStyle name="常规 2 23 4 3" xfId="1160"/>
    <cellStyle name="常规 2 23 4 3 2" xfId="1372"/>
    <cellStyle name="常规 2 23 4 3 2 10" xfId="15608"/>
    <cellStyle name="常规 2 23 4 3 2 11" xfId="16411"/>
    <cellStyle name="常规 2 23 4 3 2 12" xfId="18067"/>
    <cellStyle name="常规 2 23 4 3 2 13" xfId="2929"/>
    <cellStyle name="常规 2 23 4 3 2 2" xfId="4137"/>
    <cellStyle name="常规 2 23 4 3 2 3" xfId="5017"/>
    <cellStyle name="常规 2 23 4 3 2 4" xfId="8072"/>
    <cellStyle name="常规 2 23 4 3 2 5" xfId="9485"/>
    <cellStyle name="常规 2 23 4 3 2 6" xfId="11155"/>
    <cellStyle name="常规 2 23 4 3 2 7" xfId="12384"/>
    <cellStyle name="常规 2 23 4 3 2 8" xfId="11833"/>
    <cellStyle name="常规 2 23 4 3 2 9" xfId="11220"/>
    <cellStyle name="常规 2 23 4 3 3" xfId="17855"/>
    <cellStyle name="常规 2 23 4 3 4" xfId="2226"/>
    <cellStyle name="常规 2 23 4 4" xfId="2924"/>
    <cellStyle name="常规 2 23 4 4 10" xfId="9867"/>
    <cellStyle name="常规 2 23 4 4 11" xfId="9145"/>
    <cellStyle name="常规 2 23 4 4 2" xfId="4132"/>
    <cellStyle name="常规 2 23 4 4 3" xfId="5471"/>
    <cellStyle name="常规 2 23 4 4 4" xfId="8067"/>
    <cellStyle name="常规 2 23 4 4 5" xfId="7167"/>
    <cellStyle name="常规 2 23 4 4 6" xfId="9948"/>
    <cellStyle name="常规 2 23 4 4 7" xfId="8938"/>
    <cellStyle name="常规 2 23 4 4 8" xfId="13599"/>
    <cellStyle name="常规 2 23 4 4 9" xfId="10768"/>
    <cellStyle name="常规 2 23 4 5" xfId="17336"/>
    <cellStyle name="常规 2 23 5" xfId="1375"/>
    <cellStyle name="常规 2 23 5 10" xfId="16227"/>
    <cellStyle name="常规 2 23 5 11" xfId="16853"/>
    <cellStyle name="常规 2 23 5 12" xfId="18070"/>
    <cellStyle name="常规 2 23 5 13" xfId="2627"/>
    <cellStyle name="常规 2 23 5 2" xfId="3835"/>
    <cellStyle name="常规 2 23 5 3" xfId="5020"/>
    <cellStyle name="常规 2 23 5 4" xfId="7770"/>
    <cellStyle name="常规 2 23 5 5" xfId="10815"/>
    <cellStyle name="常规 2 23 5 6" xfId="12058"/>
    <cellStyle name="常规 2 23 5 7" xfId="13249"/>
    <cellStyle name="常规 2 23 5 8" xfId="12975"/>
    <cellStyle name="常规 2 23 5 9" xfId="15371"/>
    <cellStyle name="常规 2 23 6" xfId="5343"/>
    <cellStyle name="常规 2 23 6 2" xfId="6238"/>
    <cellStyle name="常规 2 24" xfId="62"/>
    <cellStyle name="常规 2 24 2" xfId="528"/>
    <cellStyle name="常规 2 24 2 2" xfId="799"/>
    <cellStyle name="常规 2 24 2 2 2" xfId="1093"/>
    <cellStyle name="常规 2 24 2 2 2 10" xfId="14489"/>
    <cellStyle name="常规 2 24 2 2 2 11" xfId="15185"/>
    <cellStyle name="常规 2 24 2 2 2 12" xfId="17788"/>
    <cellStyle name="常规 2 24 2 2 2 13" xfId="2931"/>
    <cellStyle name="常规 2 24 2 2 2 2" xfId="4139"/>
    <cellStyle name="常规 2 24 2 2 2 3" xfId="6081"/>
    <cellStyle name="常规 2 24 2 2 2 4" xfId="8074"/>
    <cellStyle name="常规 2 24 2 2 2 5" xfId="9487"/>
    <cellStyle name="常规 2 24 2 2 2 6" xfId="10001"/>
    <cellStyle name="常规 2 24 2 2 2 7" xfId="10566"/>
    <cellStyle name="常规 2 24 2 2 2 8" xfId="13933"/>
    <cellStyle name="常规 2 24 2 2 2 9" xfId="8884"/>
    <cellStyle name="常规 2 24 2 3" xfId="1377"/>
    <cellStyle name="常规 2 24 2 3 2" xfId="1028"/>
    <cellStyle name="常规 2 24 2 3 2 10" xfId="15005"/>
    <cellStyle name="常规 2 24 2 3 2 11" xfId="15934"/>
    <cellStyle name="常规 2 24 2 3 2 12" xfId="17723"/>
    <cellStyle name="常规 2 24 2 3 2 13" xfId="2934"/>
    <cellStyle name="常规 2 24 2 3 2 2" xfId="4142"/>
    <cellStyle name="常规 2 24 2 3 2 3" xfId="4890"/>
    <cellStyle name="常规 2 24 2 3 2 4" xfId="8077"/>
    <cellStyle name="常规 2 24 2 3 2 5" xfId="9486"/>
    <cellStyle name="常规 2 24 2 3 2 6" xfId="10327"/>
    <cellStyle name="常规 2 24 2 3 2 7" xfId="11585"/>
    <cellStyle name="常规 2 24 2 3 2 8" xfId="14028"/>
    <cellStyle name="常规 2 24 2 3 2 9" xfId="14418"/>
    <cellStyle name="常规 2 24 2 3 3" xfId="18072"/>
    <cellStyle name="常规 2 24 2 3 4" xfId="2228"/>
    <cellStyle name="常规 2 24 2 4" xfId="2641"/>
    <cellStyle name="常规 2 24 2 4 10" xfId="16046"/>
    <cellStyle name="常规 2 24 2 4 11" xfId="16748"/>
    <cellStyle name="常规 2 24 2 4 2" xfId="3849"/>
    <cellStyle name="常规 2 24 2 4 3" xfId="5810"/>
    <cellStyle name="常规 2 24 2 4 4" xfId="7784"/>
    <cellStyle name="常规 2 24 2 4 5" xfId="10500"/>
    <cellStyle name="常规 2 24 2 4 6" xfId="11757"/>
    <cellStyle name="常规 2 24 2 4 7" xfId="12961"/>
    <cellStyle name="常规 2 24 2 4 8" xfId="13498"/>
    <cellStyle name="常规 2 24 2 4 9" xfId="15143"/>
    <cellStyle name="常规 2 24 2 5" xfId="17494"/>
    <cellStyle name="常规 2 24 3" xfId="351"/>
    <cellStyle name="常规 2 24 3 2" xfId="1346"/>
    <cellStyle name="常规 2 24 3 2 10" xfId="16328"/>
    <cellStyle name="常规 2 24 3 2 11" xfId="16908"/>
    <cellStyle name="常规 2 24 3 2 12" xfId="18041"/>
    <cellStyle name="常规 2 24 3 2 13" xfId="2907"/>
    <cellStyle name="常规 2 24 3 2 2" xfId="4115"/>
    <cellStyle name="常规 2 24 3 2 3" xfId="5633"/>
    <cellStyle name="常规 2 24 3 2 4" xfId="8050"/>
    <cellStyle name="常规 2 24 3 2 5" xfId="11007"/>
    <cellStyle name="常规 2 24 3 2 6" xfId="12243"/>
    <cellStyle name="常规 2 24 3 2 7" xfId="13420"/>
    <cellStyle name="常规 2 24 3 2 8" xfId="7315"/>
    <cellStyle name="常规 2 24 3 2 9" xfId="15505"/>
    <cellStyle name="常规 2 24 4" xfId="191"/>
    <cellStyle name="常规 2 24 4 2" xfId="681"/>
    <cellStyle name="常规 2 24 4 2 2" xfId="1379"/>
    <cellStyle name="常规 2 24 4 2 2 10" xfId="6619"/>
    <cellStyle name="常规 2 24 4 2 2 11" xfId="14300"/>
    <cellStyle name="常规 2 24 4 2 2 12" xfId="18074"/>
    <cellStyle name="常规 2 24 4 2 2 13" xfId="2936"/>
    <cellStyle name="常规 2 24 4 2 2 2" xfId="4144"/>
    <cellStyle name="常规 2 24 4 2 2 3" xfId="5963"/>
    <cellStyle name="常规 2 24 4 2 2 4" xfId="8079"/>
    <cellStyle name="常规 2 24 4 2 2 5" xfId="7163"/>
    <cellStyle name="常规 2 24 4 2 2 6" xfId="7395"/>
    <cellStyle name="常规 2 24 4 2 2 7" xfId="9041"/>
    <cellStyle name="常规 2 24 4 2 2 8" xfId="6486"/>
    <cellStyle name="常规 2 24 4 2 2 9" xfId="13864"/>
    <cellStyle name="常规 2 24 4 3" xfId="979"/>
    <cellStyle name="常规 2 24 4 3 2" xfId="1104"/>
    <cellStyle name="常规 2 24 4 3 2 10" xfId="15931"/>
    <cellStyle name="常规 2 24 4 3 2 11" xfId="16680"/>
    <cellStyle name="常规 2 24 4 3 2 12" xfId="17799"/>
    <cellStyle name="常规 2 24 4 3 2 13" xfId="2939"/>
    <cellStyle name="常规 2 24 4 3 2 2" xfId="4147"/>
    <cellStyle name="常规 2 24 4 3 2 3" xfId="4920"/>
    <cellStyle name="常规 2 24 4 3 2 4" xfId="8082"/>
    <cellStyle name="常规 2 24 4 3 2 5" xfId="10322"/>
    <cellStyle name="常规 2 24 4 3 2 6" xfId="11581"/>
    <cellStyle name="常规 2 24 4 3 2 7" xfId="12793"/>
    <cellStyle name="常规 2 24 4 3 2 8" xfId="14415"/>
    <cellStyle name="常规 2 24 4 3 2 9" xfId="15002"/>
    <cellStyle name="常规 2 24 4 3 3" xfId="17674"/>
    <cellStyle name="常规 2 24 4 3 4" xfId="2230"/>
    <cellStyle name="常规 2 24 4 4" xfId="2445"/>
    <cellStyle name="常规 2 24 4 4 10" xfId="7361"/>
    <cellStyle name="常规 2 24 4 4 11" xfId="13873"/>
    <cellStyle name="常规 2 24 4 4 2" xfId="3653"/>
    <cellStyle name="常规 2 24 4 4 3" xfId="5473"/>
    <cellStyle name="常规 2 24 4 4 4" xfId="7588"/>
    <cellStyle name="常规 2 24 4 4 5" xfId="9428"/>
    <cellStyle name="常规 2 24 4 4 6" xfId="9248"/>
    <cellStyle name="常规 2 24 4 4 7" xfId="6964"/>
    <cellStyle name="常规 2 24 4 4 8" xfId="8963"/>
    <cellStyle name="常规 2 24 4 4 9" xfId="13941"/>
    <cellStyle name="常规 2 24 4 5" xfId="17338"/>
    <cellStyle name="常规 2 24 5" xfId="1383"/>
    <cellStyle name="常规 2 24 5 10" xfId="16366"/>
    <cellStyle name="常规 2 24 5 11" xfId="16936"/>
    <cellStyle name="常规 2 24 5 12" xfId="18078"/>
    <cellStyle name="常规 2 24 5 13" xfId="2632"/>
    <cellStyle name="常规 2 24 5 2" xfId="3840"/>
    <cellStyle name="常规 2 24 5 3" xfId="5022"/>
    <cellStyle name="常规 2 24 5 4" xfId="7775"/>
    <cellStyle name="常规 2 24 5 5" xfId="11065"/>
    <cellStyle name="常规 2 24 5 6" xfId="12299"/>
    <cellStyle name="常规 2 24 5 7" xfId="13474"/>
    <cellStyle name="常规 2 24 5 8" xfId="11678"/>
    <cellStyle name="常规 2 24 5 9" xfId="15547"/>
    <cellStyle name="常规 2 24 6" xfId="5345"/>
    <cellStyle name="常规 2 24 6 2" xfId="6240"/>
    <cellStyle name="常规 2 25" xfId="69"/>
    <cellStyle name="常规 2 25 2" xfId="546"/>
    <cellStyle name="常规 2 25 2 2" xfId="817"/>
    <cellStyle name="常规 2 25 2 2 2" xfId="1477"/>
    <cellStyle name="常规 2 25 2 2 2 10" xfId="15504"/>
    <cellStyle name="常规 2 25 2 2 2 11" xfId="16327"/>
    <cellStyle name="常规 2 25 2 2 2 12" xfId="18172"/>
    <cellStyle name="常规 2 25 2 2 2 13" xfId="2849"/>
    <cellStyle name="常规 2 25 2 2 2 2" xfId="4057"/>
    <cellStyle name="常规 2 25 2 2 2 3" xfId="6099"/>
    <cellStyle name="常规 2 25 2 2 2 4" xfId="7992"/>
    <cellStyle name="常规 2 25 2 2 2 5" xfId="9506"/>
    <cellStyle name="常规 2 25 2 2 2 6" xfId="11006"/>
    <cellStyle name="常规 2 25 2 2 2 7" xfId="12242"/>
    <cellStyle name="常规 2 25 2 2 2 8" xfId="13804"/>
    <cellStyle name="常规 2 25 2 2 2 9" xfId="12194"/>
    <cellStyle name="常规 2 25 2 3" xfId="1478"/>
    <cellStyle name="常规 2 25 2 3 2" xfId="1480"/>
    <cellStyle name="常规 2 25 2 3 2 10" xfId="15461"/>
    <cellStyle name="常规 2 25 2 3 2 11" xfId="16296"/>
    <cellStyle name="常规 2 25 2 3 2 12" xfId="18175"/>
    <cellStyle name="常规 2 25 2 3 2 13" xfId="3010"/>
    <cellStyle name="常规 2 25 2 3 2 2" xfId="4218"/>
    <cellStyle name="常规 2 25 2 3 2 3" xfId="5055"/>
    <cellStyle name="常规 2 25 2 3 2 4" xfId="8153"/>
    <cellStyle name="常规 2 25 2 3 2 5" xfId="7145"/>
    <cellStyle name="常规 2 25 2 3 2 6" xfId="10931"/>
    <cellStyle name="常规 2 25 2 3 2 7" xfId="12175"/>
    <cellStyle name="常规 2 25 2 3 2 8" xfId="13910"/>
    <cellStyle name="常规 2 25 2 3 2 9" xfId="8841"/>
    <cellStyle name="常规 2 25 2 3 3" xfId="18173"/>
    <cellStyle name="常规 2 25 2 3 4" xfId="2252"/>
    <cellStyle name="常规 2 25 2 4" xfId="3039"/>
    <cellStyle name="常规 2 25 2 4 10" xfId="10401"/>
    <cellStyle name="常规 2 25 2 4 11" xfId="12373"/>
    <cellStyle name="常规 2 25 2 4 2" xfId="4247"/>
    <cellStyle name="常规 2 25 2 4 3" xfId="5828"/>
    <cellStyle name="常规 2 25 2 4 4" xfId="8182"/>
    <cellStyle name="常规 2 25 2 4 5" xfId="9459"/>
    <cellStyle name="常规 2 25 2 4 6" xfId="6631"/>
    <cellStyle name="常规 2 25 2 4 7" xfId="7527"/>
    <cellStyle name="常规 2 25 2 4 8" xfId="6934"/>
    <cellStyle name="常规 2 25 2 4 9" xfId="12936"/>
    <cellStyle name="常规 2 25 2 5" xfId="17512"/>
    <cellStyle name="常规 2 25 3" xfId="371"/>
    <cellStyle name="常规 2 25 3 2" xfId="1482"/>
    <cellStyle name="常规 2 25 3 2 10" xfId="16387"/>
    <cellStyle name="常规 2 25 3 2 11" xfId="16944"/>
    <cellStyle name="常规 2 25 3 2 12" xfId="18177"/>
    <cellStyle name="常规 2 25 3 2 13" xfId="3042"/>
    <cellStyle name="常规 2 25 3 2 2" xfId="4250"/>
    <cellStyle name="常规 2 25 3 2 3" xfId="5653"/>
    <cellStyle name="常规 2 25 3 2 4" xfId="8185"/>
    <cellStyle name="常规 2 25 3 2 5" xfId="11111"/>
    <cellStyle name="常规 2 25 3 2 6" xfId="12341"/>
    <cellStyle name="常规 2 25 3 2 7" xfId="13513"/>
    <cellStyle name="常规 2 25 3 2 8" xfId="11624"/>
    <cellStyle name="常规 2 25 3 2 9" xfId="15580"/>
    <cellStyle name="常规 2 25 4" xfId="209"/>
    <cellStyle name="常规 2 25 4 2" xfId="688"/>
    <cellStyle name="常规 2 25 4 2 2" xfId="1483"/>
    <cellStyle name="常规 2 25 4 2 2 10" xfId="12090"/>
    <cellStyle name="常规 2 25 4 2 2 11" xfId="14919"/>
    <cellStyle name="常规 2 25 4 2 2 12" xfId="18178"/>
    <cellStyle name="常规 2 25 4 2 2 13" xfId="2872"/>
    <cellStyle name="常规 2 25 4 2 2 2" xfId="4080"/>
    <cellStyle name="常规 2 25 4 2 2 3" xfId="5970"/>
    <cellStyle name="常规 2 25 4 2 2 4" xfId="8015"/>
    <cellStyle name="常规 2 25 4 2 2 5" xfId="7180"/>
    <cellStyle name="常规 2 25 4 2 2 6" xfId="7391"/>
    <cellStyle name="常规 2 25 4 2 2 7" xfId="10195"/>
    <cellStyle name="常规 2 25 4 2 2 8" xfId="11019"/>
    <cellStyle name="常规 2 25 4 2 2 9" xfId="12324"/>
    <cellStyle name="常规 2 25 4 3" xfId="1484"/>
    <cellStyle name="常规 2 25 4 3 2" xfId="1485"/>
    <cellStyle name="常规 2 25 4 3 2 10" xfId="15819"/>
    <cellStyle name="常规 2 25 4 3 2 11" xfId="16615"/>
    <cellStyle name="常规 2 25 4 3 2 12" xfId="18180"/>
    <cellStyle name="常规 2 25 4 3 2 13" xfId="3044"/>
    <cellStyle name="常规 2 25 4 3 2 2" xfId="4252"/>
    <cellStyle name="常规 2 25 4 3 2 3" xfId="5056"/>
    <cellStyle name="常规 2 25 4 3 2 4" xfId="8187"/>
    <cellStyle name="常规 2 25 4 3 2 5" xfId="10125"/>
    <cellStyle name="常规 2 25 4 3 2 6" xfId="11386"/>
    <cellStyle name="常规 2 25 4 3 2 7" xfId="12610"/>
    <cellStyle name="常规 2 25 4 3 2 8" xfId="7293"/>
    <cellStyle name="常规 2 25 4 3 2 9" xfId="14862"/>
    <cellStyle name="常规 2 25 4 3 3" xfId="18179"/>
    <cellStyle name="常规 2 25 4 3 4" xfId="2263"/>
    <cellStyle name="常规 2 25 4 4" xfId="3043"/>
    <cellStyle name="常规 2 25 4 4 10" xfId="15911"/>
    <cellStyle name="常规 2 25 4 4 11" xfId="16666"/>
    <cellStyle name="常规 2 25 4 4 2" xfId="4251"/>
    <cellStyle name="常规 2 25 4 4 3" xfId="5491"/>
    <cellStyle name="常规 2 25 4 4 4" xfId="8186"/>
    <cellStyle name="常规 2 25 4 4 5" xfId="10280"/>
    <cellStyle name="常规 2 25 4 4 6" xfId="11542"/>
    <cellStyle name="常规 2 25 4 4 7" xfId="12755"/>
    <cellStyle name="常规 2 25 4 4 8" xfId="14381"/>
    <cellStyle name="常规 2 25 4 4 9" xfId="14975"/>
    <cellStyle name="常规 2 25 4 5" xfId="17356"/>
    <cellStyle name="常规 2 25 5" xfId="1486"/>
    <cellStyle name="常规 2 25 5 10" xfId="15055"/>
    <cellStyle name="常规 2 25 5 11" xfId="15974"/>
    <cellStyle name="常规 2 25 5 12" xfId="18181"/>
    <cellStyle name="常规 2 25 5 13" xfId="2911"/>
    <cellStyle name="常规 2 25 5 2" xfId="4119"/>
    <cellStyle name="常规 2 25 5 3" xfId="5057"/>
    <cellStyle name="常规 2 25 5 4" xfId="8054"/>
    <cellStyle name="常规 2 25 5 5" xfId="6827"/>
    <cellStyle name="常规 2 25 5 6" xfId="10387"/>
    <cellStyle name="常规 2 25 5 7" xfId="11643"/>
    <cellStyle name="常规 2 25 5 8" xfId="7530"/>
    <cellStyle name="常规 2 25 5 9" xfId="14463"/>
    <cellStyle name="常规 2 25 6" xfId="5352"/>
    <cellStyle name="常规 2 25 6 2" xfId="6247"/>
    <cellStyle name="常规 2 26" xfId="5"/>
    <cellStyle name="常规 2 26 2" xfId="511"/>
    <cellStyle name="常规 2 26 2 2" xfId="782"/>
    <cellStyle name="常规 2 26 2 2 2" xfId="1488"/>
    <cellStyle name="常规 2 26 2 2 2 10" xfId="12674"/>
    <cellStyle name="常规 2 26 2 2 2 11" xfId="15387"/>
    <cellStyle name="常规 2 26 2 2 2 12" xfId="18183"/>
    <cellStyle name="常规 2 26 2 2 2 13" xfId="3045"/>
    <cellStyle name="常规 2 26 2 2 2 2" xfId="4253"/>
    <cellStyle name="常规 2 26 2 2 2 3" xfId="6064"/>
    <cellStyle name="常规 2 26 2 2 2 4" xfId="8188"/>
    <cellStyle name="常规 2 26 2 2 2 5" xfId="8790"/>
    <cellStyle name="常规 2 26 2 2 2 6" xfId="7034"/>
    <cellStyle name="常规 2 26 2 2 2 7" xfId="10833"/>
    <cellStyle name="常规 2 26 2 2 2 8" xfId="8933"/>
    <cellStyle name="常规 2 26 2 2 2 9" xfId="10202"/>
    <cellStyle name="常规 2 26 2 3" xfId="1489"/>
    <cellStyle name="常规 2 26 2 3 2" xfId="1073"/>
    <cellStyle name="常规 2 26 2 3 2 10" xfId="15094"/>
    <cellStyle name="常规 2 26 2 3 2 11" xfId="16004"/>
    <cellStyle name="常规 2 26 2 3 2 12" xfId="17768"/>
    <cellStyle name="常规 2 26 2 3 2 13" xfId="2813"/>
    <cellStyle name="常规 2 26 2 3 2 2" xfId="4021"/>
    <cellStyle name="常规 2 26 2 3 2 3" xfId="4908"/>
    <cellStyle name="常规 2 26 2 3 2 4" xfId="7956"/>
    <cellStyle name="常规 2 26 2 3 2 5" xfId="9515"/>
    <cellStyle name="常规 2 26 2 3 2 6" xfId="10444"/>
    <cellStyle name="常规 2 26 2 3 2 7" xfId="11699"/>
    <cellStyle name="常规 2 26 2 3 2 8" xfId="14078"/>
    <cellStyle name="常规 2 26 2 3 2 9" xfId="12419"/>
    <cellStyle name="常规 2 26 2 3 3" xfId="18184"/>
    <cellStyle name="常规 2 26 2 3 4" xfId="2200"/>
    <cellStyle name="常规 2 26 2 4" xfId="2473"/>
    <cellStyle name="常规 2 26 2 4 10" xfId="15864"/>
    <cellStyle name="常规 2 26 2 4 11" xfId="16660"/>
    <cellStyle name="常规 2 26 2 4 2" xfId="3681"/>
    <cellStyle name="常规 2 26 2 4 3" xfId="5793"/>
    <cellStyle name="常规 2 26 2 4 4" xfId="7616"/>
    <cellStyle name="常规 2 26 2 4 5" xfId="10178"/>
    <cellStyle name="常规 2 26 2 4 6" xfId="11439"/>
    <cellStyle name="常规 2 26 2 4 7" xfId="12661"/>
    <cellStyle name="常规 2 26 2 4 8" xfId="12330"/>
    <cellStyle name="常规 2 26 2 4 9" xfId="14911"/>
    <cellStyle name="常规 2 26 2 5" xfId="17477"/>
    <cellStyle name="常规 2 26 3" xfId="937"/>
    <cellStyle name="常规 2 26 3 10" xfId="16066"/>
    <cellStyle name="常规 2 26 3 11" xfId="16756"/>
    <cellStyle name="常规 2 26 3 12" xfId="17632"/>
    <cellStyle name="常规 2 26 3 13" xfId="2436"/>
    <cellStyle name="常规 2 26 3 2" xfId="3644"/>
    <cellStyle name="常规 2 26 3 3" xfId="4857"/>
    <cellStyle name="常规 2 26 3 4" xfId="7579"/>
    <cellStyle name="常规 2 26 3 5" xfId="10538"/>
    <cellStyle name="常规 2 26 3 6" xfId="11798"/>
    <cellStyle name="常规 2 26 3 7" xfId="13000"/>
    <cellStyle name="常规 2 26 3 8" xfId="14471"/>
    <cellStyle name="常规 2 26 3 9" xfId="15169"/>
    <cellStyle name="常规 2 26 4" xfId="5288"/>
    <cellStyle name="常规 2 26 4 2" xfId="6183"/>
    <cellStyle name="常规 2 27" xfId="70"/>
    <cellStyle name="常规 2 27 2" xfId="334"/>
    <cellStyle name="常规 2 27 2 2" xfId="1491"/>
    <cellStyle name="常规 2 27 2 2 10" xfId="16213"/>
    <cellStyle name="常规 2 27 2 2 11" xfId="16839"/>
    <cellStyle name="常规 2 27 2 2 12" xfId="18186"/>
    <cellStyle name="常规 2 27 2 2 13" xfId="2981"/>
    <cellStyle name="常规 2 27 2 2 2" xfId="4189"/>
    <cellStyle name="常规 2 27 2 2 3" xfId="5616"/>
    <cellStyle name="常规 2 27 2 2 4" xfId="8124"/>
    <cellStyle name="常规 2 27 2 2 5" xfId="10801"/>
    <cellStyle name="常规 2 27 2 2 6" xfId="12044"/>
    <cellStyle name="常规 2 27 2 2 7" xfId="13234"/>
    <cellStyle name="常规 2 27 2 2 8" xfId="8846"/>
    <cellStyle name="常规 2 27 2 2 9" xfId="15357"/>
    <cellStyle name="常规 2 27 3" xfId="1492"/>
    <cellStyle name="常规 2 27 3 10" xfId="14247"/>
    <cellStyle name="常规 2 27 3 11" xfId="6912"/>
    <cellStyle name="常规 2 27 3 12" xfId="18187"/>
    <cellStyle name="常规 2 27 3 13" xfId="2979"/>
    <cellStyle name="常规 2 27 3 2" xfId="4187"/>
    <cellStyle name="常规 2 27 3 3" xfId="5059"/>
    <cellStyle name="常规 2 27 3 4" xfId="8122"/>
    <cellStyle name="常规 2 27 3 5" xfId="9112"/>
    <cellStyle name="常规 2 27 3 6" xfId="7007"/>
    <cellStyle name="常规 2 27 3 7" xfId="9744"/>
    <cellStyle name="常规 2 27 3 8" xfId="10933"/>
    <cellStyle name="常规 2 27 3 9" xfId="11194"/>
    <cellStyle name="常规 2 27 4" xfId="1490"/>
    <cellStyle name="常规 2 27 4 2" xfId="6248"/>
    <cellStyle name="常规 2 27 4 3" xfId="18185"/>
    <cellStyle name="常规 2 27 4 4" xfId="5353"/>
    <cellStyle name="常规 2 28" xfId="71"/>
    <cellStyle name="常规 2 28 2" xfId="1495"/>
    <cellStyle name="常规 2 28 2 10" xfId="16428"/>
    <cellStyle name="常规 2 28 2 11" xfId="16971"/>
    <cellStyle name="常规 2 28 2 12" xfId="18190"/>
    <cellStyle name="常规 2 28 2 13" xfId="2990"/>
    <cellStyle name="常规 2 28 2 2" xfId="4198"/>
    <cellStyle name="常规 2 28 2 3" xfId="5060"/>
    <cellStyle name="常规 2 28 2 4" xfId="8133"/>
    <cellStyle name="常规 2 28 2 5" xfId="11180"/>
    <cellStyle name="常规 2 28 2 6" xfId="12409"/>
    <cellStyle name="常规 2 28 2 7" xfId="13581"/>
    <cellStyle name="常规 2 28 2 8" xfId="13124"/>
    <cellStyle name="常规 2 28 2 9" xfId="15628"/>
    <cellStyle name="常规 2 28 3" xfId="1493"/>
    <cellStyle name="常规 2 28 3 2" xfId="6249"/>
    <cellStyle name="常规 2 28 3 3" xfId="18188"/>
    <cellStyle name="常规 2 28 3 4" xfId="5354"/>
    <cellStyle name="常规 2 29" xfId="72"/>
    <cellStyle name="常规 2 29 2" xfId="1497"/>
    <cellStyle name="常规 2 29 2 10" xfId="14187"/>
    <cellStyle name="常规 2 29 2 11" xfId="14170"/>
    <cellStyle name="常规 2 29 2 12" xfId="18192"/>
    <cellStyle name="常规 2 29 2 13" xfId="2995"/>
    <cellStyle name="常规 2 29 2 2" xfId="4203"/>
    <cellStyle name="常规 2 29 2 3" xfId="5355"/>
    <cellStyle name="常规 2 29 2 4" xfId="8138"/>
    <cellStyle name="常规 2 29 2 5" xfId="9469"/>
    <cellStyle name="常规 2 29 2 6" xfId="8821"/>
    <cellStyle name="常规 2 29 2 7" xfId="9355"/>
    <cellStyle name="常规 2 29 2 8" xfId="14202"/>
    <cellStyle name="常规 2 29 2 9" xfId="7501"/>
    <cellStyle name="常规 2 3" xfId="73"/>
    <cellStyle name="常规 2 3 2" xfId="211"/>
    <cellStyle name="常规 2 3 2 2" xfId="212"/>
    <cellStyle name="常规 2 3 2 2 2" xfId="213"/>
    <cellStyle name="常规 2 3 2 2 2 2" xfId="550"/>
    <cellStyle name="常规 2 3 2 2 2 2 2" xfId="821"/>
    <cellStyle name="常规 2 3 2 2 2 2 2 2" xfId="1498"/>
    <cellStyle name="常规 2 3 2 2 2 2 2 2 10" xfId="15187"/>
    <cellStyle name="常规 2 3 2 2 2 2 2 2 11" xfId="16079"/>
    <cellStyle name="常规 2 3 2 2 2 2 2 2 12" xfId="18193"/>
    <cellStyle name="常规 2 3 2 2 2 2 2 2 13" xfId="2734"/>
    <cellStyle name="常规 2 3 2 2 2 2 2 2 2" xfId="3942"/>
    <cellStyle name="常规 2 3 2 2 2 2 2 2 3" xfId="6103"/>
    <cellStyle name="常规 2 3 2 2 2 2 2 2 4" xfId="7877"/>
    <cellStyle name="常规 2 3 2 2 2 2 2 2 5" xfId="9906"/>
    <cellStyle name="常规 2 3 2 2 2 2 2 2 6" xfId="10568"/>
    <cellStyle name="常规 2 3 2 2 2 2 2 2 7" xfId="11827"/>
    <cellStyle name="常规 2 3 2 2 2 2 2 2 8" xfId="6801"/>
    <cellStyle name="常规 2 3 2 2 2 2 2 2 9" xfId="14491"/>
    <cellStyle name="常规 2 3 2 2 2 2 3" xfId="1500"/>
    <cellStyle name="常规 2 3 2 2 2 2 3 2" xfId="1501"/>
    <cellStyle name="常规 2 3 2 2 2 2 3 2 10" xfId="11916"/>
    <cellStyle name="常规 2 3 2 2 2 2 3 2 11" xfId="11803"/>
    <cellStyle name="常规 2 3 2 2 2 2 3 2 12" xfId="18196"/>
    <cellStyle name="常规 2 3 2 2 2 2 3 2 13" xfId="2766"/>
    <cellStyle name="常规 2 3 2 2 2 2 3 2 2" xfId="3974"/>
    <cellStyle name="常规 2 3 2 2 2 2 3 2 3" xfId="5062"/>
    <cellStyle name="常规 2 3 2 2 2 2 3 2 4" xfId="7909"/>
    <cellStyle name="常规 2 3 2 2 2 2 3 2 5" xfId="6812"/>
    <cellStyle name="常规 2 3 2 2 2 2 3 2 6" xfId="7479"/>
    <cellStyle name="常规 2 3 2 2 2 2 3 2 7" xfId="7313"/>
    <cellStyle name="常规 2 3 2 2 2 2 3 2 8" xfId="6828"/>
    <cellStyle name="常规 2 3 2 2 2 2 3 2 9" xfId="9186"/>
    <cellStyle name="常规 2 3 2 2 2 2 3 3" xfId="18195"/>
    <cellStyle name="常规 2 3 2 2 2 2 3 4" xfId="2190"/>
    <cellStyle name="常规 2 3 2 2 2 2 4" xfId="2731"/>
    <cellStyle name="常规 2 3 2 2 2 2 4 10" xfId="15378"/>
    <cellStyle name="常规 2 3 2 2 2 2 4 11" xfId="16232"/>
    <cellStyle name="常规 2 3 2 2 2 2 4 2" xfId="3939"/>
    <cellStyle name="常规 2 3 2 2 2 2 4 3" xfId="5832"/>
    <cellStyle name="常规 2 3 2 2 2 2 4 4" xfId="7874"/>
    <cellStyle name="常规 2 3 2 2 2 2 4 5" xfId="7213"/>
    <cellStyle name="常规 2 3 2 2 2 2 4 6" xfId="10824"/>
    <cellStyle name="常规 2 3 2 2 2 2 4 7" xfId="12067"/>
    <cellStyle name="常规 2 3 2 2 2 2 4 8" xfId="6782"/>
    <cellStyle name="常规 2 3 2 2 2 2 4 9" xfId="11574"/>
    <cellStyle name="常规 2 3 2 2 2 2 5" xfId="17516"/>
    <cellStyle name="常规 2 3 2 2 2 3" xfId="375"/>
    <cellStyle name="常规 2 3 2 2 2 3 2" xfId="1502"/>
    <cellStyle name="常规 2 3 2 2 2 3 2 10" xfId="10992"/>
    <cellStyle name="常规 2 3 2 2 2 3 2 11" xfId="12997"/>
    <cellStyle name="常规 2 3 2 2 2 3 2 12" xfId="18197"/>
    <cellStyle name="常规 2 3 2 2 2 3 2 13" xfId="2789"/>
    <cellStyle name="常规 2 3 2 2 2 3 2 2" xfId="3997"/>
    <cellStyle name="常规 2 3 2 2 2 3 2 3" xfId="5657"/>
    <cellStyle name="常规 2 3 2 2 2 3 2 4" xfId="7932"/>
    <cellStyle name="常规 2 3 2 2 2 3 2 5" xfId="9523"/>
    <cellStyle name="常规 2 3 2 2 2 3 2 6" xfId="6868"/>
    <cellStyle name="常规 2 3 2 2 2 3 2 7" xfId="7465"/>
    <cellStyle name="常规 2 3 2 2 2 3 2 8" xfId="6596"/>
    <cellStyle name="常规 2 3 2 2 2 3 2 9" xfId="6519"/>
    <cellStyle name="常规 2 3 2 2 2 4" xfId="1504"/>
    <cellStyle name="常规 2 3 2 2 2 4 2" xfId="1505"/>
    <cellStyle name="常规 2 3 2 2 2 4 2 10" xfId="14644"/>
    <cellStyle name="常规 2 3 2 2 2 4 2 11" xfId="15018"/>
    <cellStyle name="常规 2 3 2 2 2 4 2 12" xfId="18200"/>
    <cellStyle name="常规 2 3 2 2 2 4 2 13" xfId="3031"/>
    <cellStyle name="常规 2 3 2 2 2 4 2 2" xfId="4239"/>
    <cellStyle name="常规 2 3 2 2 2 4 2 3" xfId="5064"/>
    <cellStyle name="常规 2 3 2 2 2 4 2 4" xfId="8174"/>
    <cellStyle name="常规 2 3 2 2 2 4 2 5" xfId="8829"/>
    <cellStyle name="常规 2 3 2 2 2 4 2 6" xfId="8913"/>
    <cellStyle name="常规 2 3 2 2 2 4 2 7" xfId="10343"/>
    <cellStyle name="常规 2 3 2 2 2 4 2 8" xfId="7302"/>
    <cellStyle name="常规 2 3 2 2 2 4 2 9" xfId="13430"/>
    <cellStyle name="常规 2 3 2 2 2 4 3" xfId="18199"/>
    <cellStyle name="常规 2 3 2 2 2 4 4" xfId="2259"/>
    <cellStyle name="常规 2 3 2 2 2 5" xfId="2542"/>
    <cellStyle name="常规 2 3 2 2 2 5 10" xfId="15641"/>
    <cellStyle name="常规 2 3 2 2 2 5 11" xfId="16439"/>
    <cellStyle name="常规 2 3 2 2 2 5 2" xfId="3750"/>
    <cellStyle name="常规 2 3 2 2 2 5 3" xfId="5495"/>
    <cellStyle name="常规 2 3 2 2 2 5 4" xfId="7685"/>
    <cellStyle name="常规 2 3 2 2 2 5 5" xfId="7254"/>
    <cellStyle name="常规 2 3 2 2 2 5 6" xfId="11196"/>
    <cellStyle name="常规 2 3 2 2 2 5 7" xfId="12423"/>
    <cellStyle name="常规 2 3 2 2 2 5 8" xfId="10223"/>
    <cellStyle name="常规 2 3 2 2 2 5 9" xfId="13008"/>
    <cellStyle name="常规 2 3 2 2 2 6" xfId="17360"/>
    <cellStyle name="常规 2 3 2 2 3" xfId="549"/>
    <cellStyle name="常规 2 3 2 2 3 2" xfId="820"/>
    <cellStyle name="常规 2 3 2 2 3 2 2" xfId="1506"/>
    <cellStyle name="常规 2 3 2 2 3 2 2 10" xfId="15979"/>
    <cellStyle name="常规 2 3 2 2 3 2 2 11" xfId="16704"/>
    <cellStyle name="常规 2 3 2 2 3 2 2 12" xfId="18201"/>
    <cellStyle name="常规 2 3 2 2 3 2 2 13" xfId="3046"/>
    <cellStyle name="常规 2 3 2 2 3 2 2 2" xfId="4254"/>
    <cellStyle name="常规 2 3 2 2 3 2 2 3" xfId="6102"/>
    <cellStyle name="常规 2 3 2 2 3 2 2 4" xfId="8189"/>
    <cellStyle name="常规 2 3 2 2 3 2 2 5" xfId="10399"/>
    <cellStyle name="常规 2 3 2 2 3 2 2 6" xfId="11654"/>
    <cellStyle name="常规 2 3 2 2 3 2 2 7" xfId="12862"/>
    <cellStyle name="常规 2 3 2 2 3 2 2 8" xfId="12227"/>
    <cellStyle name="常规 2 3 2 2 3 2 2 9" xfId="15062"/>
    <cellStyle name="常规 2 3 2 2 3 3" xfId="1507"/>
    <cellStyle name="常规 2 3 2 2 3 3 2" xfId="1508"/>
    <cellStyle name="常规 2 3 2 2 3 3 2 10" xfId="11785"/>
    <cellStyle name="常规 2 3 2 2 3 3 2 11" xfId="13496"/>
    <cellStyle name="常规 2 3 2 2 3 3 2 12" xfId="18203"/>
    <cellStyle name="常规 2 3 2 2 3 3 2 13" xfId="3047"/>
    <cellStyle name="常规 2 3 2 2 3 3 2 2" xfId="4255"/>
    <cellStyle name="常规 2 3 2 2 3 3 2 3" xfId="5065"/>
    <cellStyle name="常规 2 3 2 2 3 3 2 4" xfId="8190"/>
    <cellStyle name="常规 2 3 2 2 3 3 2 5" xfId="9456"/>
    <cellStyle name="常规 2 3 2 2 3 3 2 6" xfId="8811"/>
    <cellStyle name="常规 2 3 2 2 3 3 2 7" xfId="9357"/>
    <cellStyle name="常规 2 3 2 2 3 3 2 8" xfId="14121"/>
    <cellStyle name="常规 2 3 2 2 3 3 2 9" xfId="14036"/>
    <cellStyle name="常规 2 3 2 2 3 3 3" xfId="18202"/>
    <cellStyle name="常规 2 3 2 2 3 3 4" xfId="2264"/>
    <cellStyle name="常规 2 3 2 2 3 4" xfId="2544"/>
    <cellStyle name="常规 2 3 2 2 3 4 10" xfId="16051"/>
    <cellStyle name="常规 2 3 2 2 3 4 11" xfId="16753"/>
    <cellStyle name="常规 2 3 2 2 3 4 2" xfId="3752"/>
    <cellStyle name="常规 2 3 2 2 3 4 3" xfId="5831"/>
    <cellStyle name="常规 2 3 2 2 3 4 4" xfId="7687"/>
    <cellStyle name="常规 2 3 2 2 3 4 5" xfId="10505"/>
    <cellStyle name="常规 2 3 2 2 3 4 6" xfId="11762"/>
    <cellStyle name="常规 2 3 2 2 3 4 7" xfId="12966"/>
    <cellStyle name="常规 2 3 2 2 3 4 8" xfId="14356"/>
    <cellStyle name="常规 2 3 2 2 3 4 9" xfId="15148"/>
    <cellStyle name="常规 2 3 2 2 3 5" xfId="17515"/>
    <cellStyle name="常规 2 3 2 2 4" xfId="374"/>
    <cellStyle name="常规 2 3 2 2 4 2" xfId="1509"/>
    <cellStyle name="常规 2 3 2 2 4 2 10" xfId="15818"/>
    <cellStyle name="常规 2 3 2 2 4 2 11" xfId="16614"/>
    <cellStyle name="常规 2 3 2 2 4 2 12" xfId="18204"/>
    <cellStyle name="常规 2 3 2 2 4 2 13" xfId="3048"/>
    <cellStyle name="常规 2 3 2 2 4 2 2" xfId="4256"/>
    <cellStyle name="常规 2 3 2 2 4 2 3" xfId="5656"/>
    <cellStyle name="常规 2 3 2 2 4 2 4" xfId="8191"/>
    <cellStyle name="常规 2 3 2 2 4 2 5" xfId="10124"/>
    <cellStyle name="常规 2 3 2 2 4 2 6" xfId="11385"/>
    <cellStyle name="常规 2 3 2 2 4 2 7" xfId="12609"/>
    <cellStyle name="常规 2 3 2 2 4 2 8" xfId="13424"/>
    <cellStyle name="常规 2 3 2 2 4 2 9" xfId="14861"/>
    <cellStyle name="常规 2 3 2 2 5" xfId="1510"/>
    <cellStyle name="常规 2 3 2 2 5 2" xfId="1511"/>
    <cellStyle name="常规 2 3 2 2 5 2 10" xfId="16049"/>
    <cellStyle name="常规 2 3 2 2 5 2 11" xfId="16751"/>
    <cellStyle name="常规 2 3 2 2 5 2 12" xfId="18206"/>
    <cellStyle name="常规 2 3 2 2 5 2 13" xfId="2471"/>
    <cellStyle name="常规 2 3 2 2 5 2 2" xfId="3679"/>
    <cellStyle name="常规 2 3 2 2 5 2 3" xfId="5066"/>
    <cellStyle name="常规 2 3 2 2 5 2 4" xfId="7614"/>
    <cellStyle name="常规 2 3 2 2 5 2 5" xfId="10503"/>
    <cellStyle name="常规 2 3 2 2 5 2 6" xfId="11760"/>
    <cellStyle name="常规 2 3 2 2 5 2 7" xfId="12964"/>
    <cellStyle name="常规 2 3 2 2 5 2 8" xfId="14354"/>
    <cellStyle name="常规 2 3 2 2 5 2 9" xfId="15146"/>
    <cellStyle name="常规 2 3 2 2 5 3" xfId="18205"/>
    <cellStyle name="常规 2 3 2 2 5 4" xfId="2120"/>
    <cellStyle name="常规 2 3 2 2 6" xfId="2538"/>
    <cellStyle name="常规 2 3 2 2 6 10" xfId="14047"/>
    <cellStyle name="常规 2 3 2 2 6 11" xfId="14106"/>
    <cellStyle name="常规 2 3 2 2 6 2" xfId="3746"/>
    <cellStyle name="常规 2 3 2 2 6 3" xfId="5494"/>
    <cellStyle name="常规 2 3 2 2 6 4" xfId="7681"/>
    <cellStyle name="常规 2 3 2 2 6 5" xfId="9576"/>
    <cellStyle name="常规 2 3 2 2 6 6" xfId="9183"/>
    <cellStyle name="常规 2 3 2 2 6 7" xfId="6988"/>
    <cellStyle name="常规 2 3 2 2 6 8" xfId="13826"/>
    <cellStyle name="常规 2 3 2 2 6 9" xfId="9756"/>
    <cellStyle name="常规 2 3 2 2 7" xfId="17359"/>
    <cellStyle name="常规 2 3 2 3" xfId="214"/>
    <cellStyle name="常规 2 3 2 3 2" xfId="551"/>
    <cellStyle name="常规 2 3 2 3 2 2" xfId="822"/>
    <cellStyle name="常规 2 3 2 3 2 2 2" xfId="1512"/>
    <cellStyle name="常规 2 3 2 3 2 2 2 10" xfId="14306"/>
    <cellStyle name="常规 2 3 2 3 2 2 2 11" xfId="7486"/>
    <cellStyle name="常规 2 3 2 3 2 2 2 12" xfId="18207"/>
    <cellStyle name="常规 2 3 2 3 2 2 2 13" xfId="2972"/>
    <cellStyle name="常规 2 3 2 3 2 2 2 2" xfId="4180"/>
    <cellStyle name="常规 2 3 2 3 2 2 2 3" xfId="6104"/>
    <cellStyle name="常规 2 3 2 3 2 2 2 4" xfId="8115"/>
    <cellStyle name="常规 2 3 2 3 2 2 2 5" xfId="9476"/>
    <cellStyle name="常规 2 3 2 3 2 2 2 6" xfId="8971"/>
    <cellStyle name="常规 2 3 2 3 2 2 2 7" xfId="6921"/>
    <cellStyle name="常规 2 3 2 3 2 2 2 8" xfId="12720"/>
    <cellStyle name="常规 2 3 2 3 2 2 2 9" xfId="9663"/>
    <cellStyle name="常规 2 3 2 3 2 3" xfId="1513"/>
    <cellStyle name="常规 2 3 2 3 2 3 2" xfId="1514"/>
    <cellStyle name="常规 2 3 2 3 2 3 2 10" xfId="14476"/>
    <cellStyle name="常规 2 3 2 3 2 3 2 11" xfId="15041"/>
    <cellStyle name="常规 2 3 2 3 2 3 2 12" xfId="18209"/>
    <cellStyle name="常规 2 3 2 3 2 3 2 13" xfId="3050"/>
    <cellStyle name="常规 2 3 2 3 2 3 2 2" xfId="4258"/>
    <cellStyle name="常规 2 3 2 3 2 3 2 3" xfId="5067"/>
    <cellStyle name="常规 2 3 2 3 2 3 2 4" xfId="8193"/>
    <cellStyle name="常规 2 3 2 3 2 3 2 5" xfId="7135"/>
    <cellStyle name="常规 2 3 2 3 2 3 2 6" xfId="7402"/>
    <cellStyle name="常规 2 3 2 3 2 3 2 7" xfId="10367"/>
    <cellStyle name="常规 2 3 2 3 2 3 2 8" xfId="14266"/>
    <cellStyle name="常规 2 3 2 3 2 3 2 9" xfId="11723"/>
    <cellStyle name="常规 2 3 2 3 2 3 3" xfId="18208"/>
    <cellStyle name="常规 2 3 2 3 2 3 4" xfId="2265"/>
    <cellStyle name="常规 2 3 2 3 2 4" xfId="3049"/>
    <cellStyle name="常规 2 3 2 3 2 4 10" xfId="12768"/>
    <cellStyle name="常规 2 3 2 3 2 4 11" xfId="12091"/>
    <cellStyle name="常规 2 3 2 3 2 4 2" xfId="4257"/>
    <cellStyle name="常规 2 3 2 3 2 4 3" xfId="5833"/>
    <cellStyle name="常规 2 3 2 3 2 4 4" xfId="8192"/>
    <cellStyle name="常规 2 3 2 3 2 4 5" xfId="9458"/>
    <cellStyle name="常规 2 3 2 3 2 4 6" xfId="6898"/>
    <cellStyle name="常规 2 3 2 3 2 4 7" xfId="10047"/>
    <cellStyle name="常规 2 3 2 3 2 4 8" xfId="13127"/>
    <cellStyle name="常规 2 3 2 3 2 4 9" xfId="9850"/>
    <cellStyle name="常规 2 3 2 3 2 5" xfId="17517"/>
    <cellStyle name="常规 2 3 2 3 3" xfId="376"/>
    <cellStyle name="常规 2 3 2 3 3 2" xfId="1515"/>
    <cellStyle name="常规 2 3 2 3 3 2 10" xfId="16243"/>
    <cellStyle name="常规 2 3 2 3 3 2 11" xfId="16858"/>
    <cellStyle name="常规 2 3 2 3 3 2 12" xfId="18210"/>
    <cellStyle name="常规 2 3 2 3 3 2 13" xfId="3051"/>
    <cellStyle name="常规 2 3 2 3 3 2 2" xfId="4259"/>
    <cellStyle name="常规 2 3 2 3 3 2 3" xfId="5658"/>
    <cellStyle name="常规 2 3 2 3 3 2 4" xfId="8194"/>
    <cellStyle name="常规 2 3 2 3 3 2 5" xfId="10849"/>
    <cellStyle name="常规 2 3 2 3 3 2 6" xfId="12094"/>
    <cellStyle name="常规 2 3 2 3 3 2 7" xfId="13280"/>
    <cellStyle name="常规 2 3 2 3 3 2 8" xfId="9347"/>
    <cellStyle name="常规 2 3 2 3 3 2 9" xfId="15394"/>
    <cellStyle name="常规 2 3 2 3 4" xfId="1516"/>
    <cellStyle name="常规 2 3 2 3 4 2" xfId="1517"/>
    <cellStyle name="常规 2 3 2 3 4 2 10" xfId="12666"/>
    <cellStyle name="常规 2 3 2 3 4 2 11" xfId="11662"/>
    <cellStyle name="常规 2 3 2 3 4 2 12" xfId="18212"/>
    <cellStyle name="常规 2 3 2 3 4 2 13" xfId="3052"/>
    <cellStyle name="常规 2 3 2 3 4 2 2" xfId="4260"/>
    <cellStyle name="常规 2 3 2 3 4 2 3" xfId="5068"/>
    <cellStyle name="常规 2 3 2 3 4 2 4" xfId="8195"/>
    <cellStyle name="常规 2 3 2 3 4 2 5" xfId="9457"/>
    <cellStyle name="常规 2 3 2 3 4 2 6" xfId="6484"/>
    <cellStyle name="常规 2 3 2 3 4 2 7" xfId="7563"/>
    <cellStyle name="常规 2 3 2 3 4 2 8" xfId="13781"/>
    <cellStyle name="常规 2 3 2 3 4 2 9" xfId="13441"/>
    <cellStyle name="常规 2 3 2 3 4 3" xfId="18211"/>
    <cellStyle name="常规 2 3 2 3 4 4" xfId="2266"/>
    <cellStyle name="常规 2 3 2 3 5" xfId="2546"/>
    <cellStyle name="常规 2 3 2 3 5 10" xfId="15857"/>
    <cellStyle name="常规 2 3 2 3 5 11" xfId="16653"/>
    <cellStyle name="常规 2 3 2 3 5 2" xfId="3754"/>
    <cellStyle name="常规 2 3 2 3 5 3" xfId="5496"/>
    <cellStyle name="常规 2 3 2 3 5 4" xfId="7689"/>
    <cellStyle name="常规 2 3 2 3 5 5" xfId="10171"/>
    <cellStyle name="常规 2 3 2 3 5 6" xfId="11432"/>
    <cellStyle name="常规 2 3 2 3 5 7" xfId="12654"/>
    <cellStyle name="常规 2 3 2 3 5 8" xfId="6676"/>
    <cellStyle name="常规 2 3 2 3 5 9" xfId="14904"/>
    <cellStyle name="常规 2 3 2 3 6" xfId="17361"/>
    <cellStyle name="常规 2 3 2 4" xfId="548"/>
    <cellStyle name="常规 2 3 2 4 2" xfId="819"/>
    <cellStyle name="常规 2 3 2 4 2 2" xfId="1518"/>
    <cellStyle name="常规 2 3 2 4 2 2 10" xfId="11449"/>
    <cellStyle name="常规 2 3 2 4 2 2 11" xfId="7491"/>
    <cellStyle name="常规 2 3 2 4 2 2 12" xfId="18213"/>
    <cellStyle name="常规 2 3 2 4 2 2 13" xfId="2550"/>
    <cellStyle name="常规 2 3 2 4 2 2 2" xfId="3758"/>
    <cellStyle name="常规 2 3 2 4 2 2 3" xfId="6101"/>
    <cellStyle name="常规 2 3 2 4 2 2 4" xfId="7693"/>
    <cellStyle name="常规 2 3 2 4 2 2 5" xfId="9572"/>
    <cellStyle name="常规 2 3 2 4 2 2 6" xfId="8780"/>
    <cellStyle name="常规 2 3 2 4 2 2 7" xfId="7036"/>
    <cellStyle name="常规 2 3 2 4 2 2 8" xfId="10437"/>
    <cellStyle name="常规 2 3 2 4 2 2 9" xfId="11598"/>
    <cellStyle name="常规 2 3 2 4 3" xfId="1519"/>
    <cellStyle name="常规 2 3 2 4 3 2" xfId="1520"/>
    <cellStyle name="常规 2 3 2 4 3 2 10" xfId="16230"/>
    <cellStyle name="常规 2 3 2 4 3 2 11" xfId="16856"/>
    <cellStyle name="常规 2 3 2 4 3 2 12" xfId="18215"/>
    <cellStyle name="常规 2 3 2 4 3 2 13" xfId="2552"/>
    <cellStyle name="常规 2 3 2 4 3 2 2" xfId="3760"/>
    <cellStyle name="常规 2 3 2 4 3 2 3" xfId="5069"/>
    <cellStyle name="常规 2 3 2 4 3 2 4" xfId="7695"/>
    <cellStyle name="常规 2 3 2 4 3 2 5" xfId="10818"/>
    <cellStyle name="常规 2 3 2 4 3 2 6" xfId="12061"/>
    <cellStyle name="常规 2 3 2 4 3 2 7" xfId="13252"/>
    <cellStyle name="常规 2 3 2 4 3 2 8" xfId="11142"/>
    <cellStyle name="常规 2 3 2 4 3 2 9" xfId="15374"/>
    <cellStyle name="常规 2 3 2 4 3 3" xfId="18214"/>
    <cellStyle name="常规 2 3 2 4 3 4" xfId="2141"/>
    <cellStyle name="常规 2 3 2 4 4" xfId="2548"/>
    <cellStyle name="常规 2 3 2 4 4 10" xfId="12865"/>
    <cellStyle name="常规 2 3 2 4 4 11" xfId="11715"/>
    <cellStyle name="常规 2 3 2 4 4 2" xfId="3756"/>
    <cellStyle name="常规 2 3 2 4 4 3" xfId="5830"/>
    <cellStyle name="常规 2 3 2 4 4 4" xfId="7691"/>
    <cellStyle name="常规 2 3 2 4 4 5" xfId="7252"/>
    <cellStyle name="常规 2 3 2 4 4 6" xfId="7372"/>
    <cellStyle name="常规 2 3 2 4 4 7" xfId="7340"/>
    <cellStyle name="常规 2 3 2 4 4 8" xfId="13120"/>
    <cellStyle name="常规 2 3 2 4 4 9" xfId="13853"/>
    <cellStyle name="常规 2 3 2 4 5" xfId="17514"/>
    <cellStyle name="常规 2 3 2 5" xfId="373"/>
    <cellStyle name="常规 2 3 2 5 2" xfId="1521"/>
    <cellStyle name="常规 2 3 2 5 2 10" xfId="13559"/>
    <cellStyle name="常规 2 3 2 5 2 11" xfId="13221"/>
    <cellStyle name="常规 2 3 2 5 2 12" xfId="18216"/>
    <cellStyle name="常规 2 3 2 5 2 13" xfId="3053"/>
    <cellStyle name="常规 2 3 2 5 2 2" xfId="4261"/>
    <cellStyle name="常规 2 3 2 5 2 3" xfId="5655"/>
    <cellStyle name="常规 2 3 2 5 2 4" xfId="8196"/>
    <cellStyle name="常规 2 3 2 5 2 5" xfId="7134"/>
    <cellStyle name="常规 2 3 2 5 2 6" xfId="7403"/>
    <cellStyle name="常规 2 3 2 5 2 7" xfId="9952"/>
    <cellStyle name="常规 2 3 2 5 2 8" xfId="12321"/>
    <cellStyle name="常规 2 3 2 5 2 9" xfId="11667"/>
    <cellStyle name="常规 2 3 2 6" xfId="1522"/>
    <cellStyle name="常规 2 3 2 6 2" xfId="1523"/>
    <cellStyle name="常规 2 3 2 6 2 10" xfId="16092"/>
    <cellStyle name="常规 2 3 2 6 2 11" xfId="16773"/>
    <cellStyle name="常规 2 3 2 6 2 12" xfId="18218"/>
    <cellStyle name="常规 2 3 2 6 2 13" xfId="2925"/>
    <cellStyle name="常规 2 3 2 6 2 2" xfId="4133"/>
    <cellStyle name="常规 2 3 2 6 2 3" xfId="5070"/>
    <cellStyle name="常规 2 3 2 6 2 4" xfId="8068"/>
    <cellStyle name="常规 2 3 2 6 2 5" xfId="10591"/>
    <cellStyle name="常规 2 3 2 6 2 6" xfId="11846"/>
    <cellStyle name="常规 2 3 2 6 2 7" xfId="13047"/>
    <cellStyle name="常规 2 3 2 6 2 8" xfId="14509"/>
    <cellStyle name="常规 2 3 2 6 2 9" xfId="15203"/>
    <cellStyle name="常规 2 3 2 6 3" xfId="18217"/>
    <cellStyle name="常规 2 3 2 6 4" xfId="2224"/>
    <cellStyle name="常规 2 3 2 7" xfId="2949"/>
    <cellStyle name="常规 2 3 2 7 10" xfId="14591"/>
    <cellStyle name="常规 2 3 2 7 11" xfId="14871"/>
    <cellStyle name="常规 2 3 2 7 2" xfId="4157"/>
    <cellStyle name="常规 2 3 2 7 3" xfId="5493"/>
    <cellStyle name="常规 2 3 2 7 4" xfId="8092"/>
    <cellStyle name="常规 2 3 2 7 5" xfId="6770"/>
    <cellStyle name="常规 2 3 2 7 6" xfId="7490"/>
    <cellStyle name="常规 2 3 2 7 7" xfId="10135"/>
    <cellStyle name="常规 2 3 2 7 8" xfId="13422"/>
    <cellStyle name="常规 2 3 2 7 9" xfId="9657"/>
    <cellStyle name="常规 2 3 2 8" xfId="17358"/>
    <cellStyle name="常规 2 3 3" xfId="215"/>
    <cellStyle name="常规 2 3 3 2" xfId="216"/>
    <cellStyle name="常规 2 3 3 2 2" xfId="553"/>
    <cellStyle name="常规 2 3 3 2 2 2" xfId="824"/>
    <cellStyle name="常规 2 3 3 2 2 2 2" xfId="1524"/>
    <cellStyle name="常规 2 3 3 2 2 2 2 10" xfId="16067"/>
    <cellStyle name="常规 2 3 3 2 2 2 2 11" xfId="16757"/>
    <cellStyle name="常规 2 3 3 2 2 2 2 12" xfId="18219"/>
    <cellStyle name="常规 2 3 3 2 2 2 2 13" xfId="3055"/>
    <cellStyle name="常规 2 3 3 2 2 2 2 2" xfId="4263"/>
    <cellStyle name="常规 2 3 3 2 2 2 2 3" xfId="6106"/>
    <cellStyle name="常规 2 3 3 2 2 2 2 4" xfId="8198"/>
    <cellStyle name="常规 2 3 3 2 2 2 2 5" xfId="10539"/>
    <cellStyle name="常规 2 3 3 2 2 2 2 6" xfId="11799"/>
    <cellStyle name="常规 2 3 3 2 2 2 2 7" xfId="13001"/>
    <cellStyle name="常规 2 3 3 2 2 2 2 8" xfId="14472"/>
    <cellStyle name="常规 2 3 3 2 2 2 2 9" xfId="15170"/>
    <cellStyle name="常规 2 3 3 2 2 3" xfId="1525"/>
    <cellStyle name="常规 2 3 3 2 2 3 2" xfId="1526"/>
    <cellStyle name="常规 2 3 3 2 2 3 2 10" xfId="16365"/>
    <cellStyle name="常规 2 3 3 2 2 3 2 11" xfId="16935"/>
    <cellStyle name="常规 2 3 3 2 2 3 2 12" xfId="18221"/>
    <cellStyle name="常规 2 3 3 2 2 3 2 13" xfId="2675"/>
    <cellStyle name="常规 2 3 3 2 2 3 2 2" xfId="3883"/>
    <cellStyle name="常规 2 3 3 2 2 3 2 3" xfId="5071"/>
    <cellStyle name="常规 2 3 3 2 2 3 2 4" xfId="7818"/>
    <cellStyle name="常规 2 3 3 2 2 3 2 5" xfId="11064"/>
    <cellStyle name="常规 2 3 3 2 2 3 2 6" xfId="12298"/>
    <cellStyle name="常规 2 3 3 2 2 3 2 7" xfId="13473"/>
    <cellStyle name="常规 2 3 3 2 2 3 2 8" xfId="10844"/>
    <cellStyle name="常规 2 3 3 2 2 3 2 9" xfId="15546"/>
    <cellStyle name="常规 2 3 3 2 2 3 3" xfId="18220"/>
    <cellStyle name="常规 2 3 3 2 2 3 4" xfId="2169"/>
    <cellStyle name="常规 2 3 3 2 2 4" xfId="2567"/>
    <cellStyle name="常规 2 3 3 2 2 4 10" xfId="12717"/>
    <cellStyle name="常规 2 3 3 2 2 4 11" xfId="14370"/>
    <cellStyle name="常规 2 3 3 2 2 4 2" xfId="3775"/>
    <cellStyle name="常规 2 3 3 2 2 4 3" xfId="5835"/>
    <cellStyle name="常规 2 3 3 2 2 4 4" xfId="7710"/>
    <cellStyle name="常规 2 3 3 2 2 4 5" xfId="9235"/>
    <cellStyle name="常规 2 3 3 2 2 4 6" xfId="9303"/>
    <cellStyle name="常规 2 3 3 2 2 4 7" xfId="6948"/>
    <cellStyle name="常规 2 3 3 2 2 4 8" xfId="13259"/>
    <cellStyle name="常规 2 3 3 2 2 4 9" xfId="10230"/>
    <cellStyle name="常规 2 3 3 2 2 5" xfId="17519"/>
    <cellStyle name="常规 2 3 3 2 3" xfId="378"/>
    <cellStyle name="常规 2 3 3 2 3 2" xfId="1527"/>
    <cellStyle name="常规 2 3 3 2 3 2 10" xfId="16286"/>
    <cellStyle name="常规 2 3 3 2 3 2 11" xfId="16886"/>
    <cellStyle name="常规 2 3 3 2 3 2 12" xfId="18222"/>
    <cellStyle name="常规 2 3 3 2 3 2 13" xfId="2569"/>
    <cellStyle name="常规 2 3 3 2 3 2 2" xfId="3777"/>
    <cellStyle name="常规 2 3 3 2 3 2 3" xfId="5660"/>
    <cellStyle name="常规 2 3 3 2 3 2 4" xfId="7712"/>
    <cellStyle name="常规 2 3 3 2 3 2 5" xfId="10918"/>
    <cellStyle name="常规 2 3 3 2 3 2 6" xfId="12162"/>
    <cellStyle name="常规 2 3 3 2 3 2 7" xfId="13346"/>
    <cellStyle name="常规 2 3 3 2 3 2 8" xfId="10727"/>
    <cellStyle name="常规 2 3 3 2 3 2 9" xfId="15451"/>
    <cellStyle name="常规 2 3 3 2 4" xfId="1528"/>
    <cellStyle name="常规 2 3 3 2 4 2" xfId="1529"/>
    <cellStyle name="常规 2 3 3 2 4 2 10" xfId="15507"/>
    <cellStyle name="常规 2 3 3 2 4 2 11" xfId="16330"/>
    <cellStyle name="常规 2 3 3 2 4 2 12" xfId="18224"/>
    <cellStyle name="常规 2 3 3 2 4 2 13" xfId="3056"/>
    <cellStyle name="常规 2 3 3 2 4 2 2" xfId="4264"/>
    <cellStyle name="常规 2 3 3 2 4 2 3" xfId="5072"/>
    <cellStyle name="常规 2 3 3 2 4 2 4" xfId="8199"/>
    <cellStyle name="常规 2 3 3 2 4 2 5" xfId="9455"/>
    <cellStyle name="常规 2 3 3 2 4 2 6" xfId="11010"/>
    <cellStyle name="常规 2 3 3 2 4 2 7" xfId="12246"/>
    <cellStyle name="常规 2 3 3 2 4 2 8" xfId="8875"/>
    <cellStyle name="常规 2 3 3 2 4 2 9" xfId="6805"/>
    <cellStyle name="常规 2 3 3 2 4 3" xfId="18223"/>
    <cellStyle name="常规 2 3 3 2 4 4" xfId="2267"/>
    <cellStyle name="常规 2 3 3 2 5" xfId="2565"/>
    <cellStyle name="常规 2 3 3 2 5 10" xfId="15000"/>
    <cellStyle name="常规 2 3 3 2 5 11" xfId="15929"/>
    <cellStyle name="常规 2 3 3 2 5 2" xfId="3773"/>
    <cellStyle name="常规 2 3 3 2 5 3" xfId="5498"/>
    <cellStyle name="常规 2 3 3 2 5 4" xfId="7708"/>
    <cellStyle name="常规 2 3 3 2 5 5" xfId="9563"/>
    <cellStyle name="常规 2 3 3 2 5 6" xfId="10320"/>
    <cellStyle name="常规 2 3 3 2 5 7" xfId="11579"/>
    <cellStyle name="常规 2 3 3 2 5 8" xfId="14204"/>
    <cellStyle name="常规 2 3 3 2 5 9" xfId="14413"/>
    <cellStyle name="常规 2 3 3 2 6" xfId="17363"/>
    <cellStyle name="常规 2 3 3 3" xfId="552"/>
    <cellStyle name="常规 2 3 3 3 2" xfId="823"/>
    <cellStyle name="常规 2 3 3 3 2 2" xfId="1530"/>
    <cellStyle name="常规 2 3 3 3 2 2 10" xfId="15267"/>
    <cellStyle name="常规 2 3 3 3 2 2 11" xfId="16150"/>
    <cellStyle name="常规 2 3 3 3 2 2 12" xfId="18225"/>
    <cellStyle name="常规 2 3 3 3 2 2 13" xfId="3057"/>
    <cellStyle name="常规 2 3 3 3 2 2 2" xfId="4265"/>
    <cellStyle name="常规 2 3 3 3 2 2 3" xfId="6105"/>
    <cellStyle name="常规 2 3 3 3 2 2 4" xfId="8200"/>
    <cellStyle name="常规 2 3 3 3 2 2 5" xfId="7132"/>
    <cellStyle name="常规 2 3 3 3 2 2 6" xfId="10680"/>
    <cellStyle name="常规 2 3 3 3 2 2 7" xfId="11929"/>
    <cellStyle name="常规 2 3 3 3 2 2 8" xfId="11967"/>
    <cellStyle name="常规 2 3 3 3 2 2 9" xfId="14101"/>
    <cellStyle name="常规 2 3 3 3 3" xfId="1531"/>
    <cellStyle name="常规 2 3 3 3 3 2" xfId="1532"/>
    <cellStyle name="常规 2 3 3 3 3 2 10" xfId="16165"/>
    <cellStyle name="常规 2 3 3 3 3 2 11" xfId="16809"/>
    <cellStyle name="常规 2 3 3 3 3 2 12" xfId="18227"/>
    <cellStyle name="常规 2 3 3 3 3 2 13" xfId="3058"/>
    <cellStyle name="常规 2 3 3 3 3 2 2" xfId="4266"/>
    <cellStyle name="常规 2 3 3 3 3 2 3" xfId="5073"/>
    <cellStyle name="常规 2 3 3 3 3 2 4" xfId="8201"/>
    <cellStyle name="常规 2 3 3 3 3 2 5" xfId="10710"/>
    <cellStyle name="常规 2 3 3 3 3 2 6" xfId="11960"/>
    <cellStyle name="常规 2 3 3 3 3 2 7" xfId="13153"/>
    <cellStyle name="常规 2 3 3 3 3 2 8" xfId="10528"/>
    <cellStyle name="常规 2 3 3 3 3 2 9" xfId="15291"/>
    <cellStyle name="常规 2 3 3 3 3 3" xfId="18226"/>
    <cellStyle name="常规 2 3 3 3 3 4" xfId="2268"/>
    <cellStyle name="常规 2 3 3 3 4" xfId="2571"/>
    <cellStyle name="常规 2 3 3 3 4 10" xfId="14925"/>
    <cellStyle name="常规 2 3 3 3 4 11" xfId="15873"/>
    <cellStyle name="常规 2 3 3 3 4 2" xfId="3779"/>
    <cellStyle name="常规 2 3 3 3 4 3" xfId="5834"/>
    <cellStyle name="常规 2 3 3 3 4 4" xfId="7714"/>
    <cellStyle name="常规 2 3 3 3 4 5" xfId="7243"/>
    <cellStyle name="常规 2 3 3 3 4 6" xfId="10207"/>
    <cellStyle name="常规 2 3 3 3 4 7" xfId="11471"/>
    <cellStyle name="常规 2 3 3 3 4 8" xfId="13433"/>
    <cellStyle name="常规 2 3 3 3 4 9" xfId="13185"/>
    <cellStyle name="常规 2 3 3 3 5" xfId="17518"/>
    <cellStyle name="常规 2 3 3 4" xfId="377"/>
    <cellStyle name="常规 2 3 3 4 2" xfId="1533"/>
    <cellStyle name="常规 2 3 3 4 2 10" xfId="16123"/>
    <cellStyle name="常规 2 3 3 4 2 11" xfId="16792"/>
    <cellStyle name="常规 2 3 3 4 2 12" xfId="18228"/>
    <cellStyle name="常规 2 3 3 4 2 13" xfId="2573"/>
    <cellStyle name="常规 2 3 3 4 2 2" xfId="3781"/>
    <cellStyle name="常规 2 3 3 4 2 3" xfId="5659"/>
    <cellStyle name="常规 2 3 3 4 2 4" xfId="7716"/>
    <cellStyle name="常规 2 3 3 4 2 5" xfId="10639"/>
    <cellStyle name="常规 2 3 3 4 2 6" xfId="11893"/>
    <cellStyle name="常规 2 3 3 4 2 7" xfId="13095"/>
    <cellStyle name="常规 2 3 3 4 2 8" xfId="14547"/>
    <cellStyle name="常规 2 3 3 4 2 9" xfId="15239"/>
    <cellStyle name="常规 2 3 3 5" xfId="1534"/>
    <cellStyle name="常规 2 3 3 5 2" xfId="1535"/>
    <cellStyle name="常规 2 3 3 5 2 10" xfId="12098"/>
    <cellStyle name="常规 2 3 3 5 2 11" xfId="14185"/>
    <cellStyle name="常规 2 3 3 5 2 12" xfId="18230"/>
    <cellStyle name="常规 2 3 3 5 2 13" xfId="3059"/>
    <cellStyle name="常规 2 3 3 5 2 2" xfId="4267"/>
    <cellStyle name="常规 2 3 3 5 2 3" xfId="5074"/>
    <cellStyle name="常规 2 3 3 5 2 4" xfId="8202"/>
    <cellStyle name="常规 2 3 3 5 2 5" xfId="9452"/>
    <cellStyle name="常规 2 3 3 5 2 6" xfId="10030"/>
    <cellStyle name="常规 2 3 3 5 2 7" xfId="8889"/>
    <cellStyle name="常规 2 3 3 5 2 8" xfId="9162"/>
    <cellStyle name="常规 2 3 3 5 2 9" xfId="14634"/>
    <cellStyle name="常规 2 3 3 5 3" xfId="18229"/>
    <cellStyle name="常规 2 3 3 5 4" xfId="2269"/>
    <cellStyle name="常规 2 3 3 6" xfId="3054"/>
    <cellStyle name="常规 2 3 3 6 10" xfId="14017"/>
    <cellStyle name="常规 2 3 3 6 11" xfId="15491"/>
    <cellStyle name="常规 2 3 3 6 2" xfId="4262"/>
    <cellStyle name="常规 2 3 3 6 3" xfId="5497"/>
    <cellStyle name="常规 2 3 3 6 4" xfId="8197"/>
    <cellStyle name="常规 2 3 3 6 5" xfId="7133"/>
    <cellStyle name="常规 2 3 3 6 6" xfId="9714"/>
    <cellStyle name="常规 2 3 3 6 7" xfId="10988"/>
    <cellStyle name="常规 2 3 3 6 8" xfId="6628"/>
    <cellStyle name="常规 2 3 3 6 9" xfId="11015"/>
    <cellStyle name="常规 2 3 3 7" xfId="17362"/>
    <cellStyle name="常规 2 3 4" xfId="217"/>
    <cellStyle name="常规 2 3 4 2" xfId="554"/>
    <cellStyle name="常规 2 3 4 2 2" xfId="825"/>
    <cellStyle name="常规 2 3 4 2 2 2" xfId="1537"/>
    <cellStyle name="常规 2 3 4 2 2 2 10" xfId="16310"/>
    <cellStyle name="常规 2 3 4 2 2 2 11" xfId="16896"/>
    <cellStyle name="常规 2 3 4 2 2 2 12" xfId="18232"/>
    <cellStyle name="常规 2 3 4 2 2 2 13" xfId="2606"/>
    <cellStyle name="常规 2 3 4 2 2 2 2" xfId="3814"/>
    <cellStyle name="常规 2 3 4 2 2 2 3" xfId="6107"/>
    <cellStyle name="常规 2 3 4 2 2 2 4" xfId="7749"/>
    <cellStyle name="常规 2 3 4 2 2 2 5" xfId="10969"/>
    <cellStyle name="常规 2 3 4 2 2 2 6" xfId="12211"/>
    <cellStyle name="常规 2 3 4 2 2 2 7" xfId="13389"/>
    <cellStyle name="常规 2 3 4 2 2 2 8" xfId="13044"/>
    <cellStyle name="常规 2 3 4 2 2 2 9" xfId="15481"/>
    <cellStyle name="常规 2 3 4 2 3" xfId="1538"/>
    <cellStyle name="常规 2 3 4 2 3 2" xfId="1499"/>
    <cellStyle name="常规 2 3 4 2 3 2 10" xfId="15458"/>
    <cellStyle name="常规 2 3 4 2 3 2 11" xfId="16293"/>
    <cellStyle name="常规 2 3 4 2 3 2 12" xfId="18194"/>
    <cellStyle name="常规 2 3 4 2 3 2 13" xfId="2609"/>
    <cellStyle name="常规 2 3 4 2 3 2 2" xfId="3817"/>
    <cellStyle name="常规 2 3 4 2 3 2 3" xfId="5061"/>
    <cellStyle name="常规 2 3 4 2 3 2 4" xfId="7752"/>
    <cellStyle name="常规 2 3 4 2 3 2 5" xfId="7234"/>
    <cellStyle name="常规 2 3 4 2 3 2 6" xfId="10928"/>
    <cellStyle name="常规 2 3 4 2 3 2 7" xfId="12172"/>
    <cellStyle name="常规 2 3 4 2 3 2 8" xfId="6975"/>
    <cellStyle name="常规 2 3 4 2 3 2 9" xfId="12394"/>
    <cellStyle name="常规 2 3 4 2 3 3" xfId="18233"/>
    <cellStyle name="常规 2 3 4 2 3 4" xfId="2151"/>
    <cellStyle name="常规 2 3 4 2 4" xfId="2601"/>
    <cellStyle name="常规 2 3 4 2 4 10" xfId="16170"/>
    <cellStyle name="常规 2 3 4 2 4 11" xfId="16813"/>
    <cellStyle name="常规 2 3 4 2 4 2" xfId="3809"/>
    <cellStyle name="常规 2 3 4 2 4 3" xfId="5836"/>
    <cellStyle name="常规 2 3 4 2 4 4" xfId="7744"/>
    <cellStyle name="常规 2 3 4 2 4 5" xfId="10723"/>
    <cellStyle name="常规 2 3 4 2 4 6" xfId="11972"/>
    <cellStyle name="常规 2 3 4 2 4 7" xfId="13163"/>
    <cellStyle name="常规 2 3 4 2 4 8" xfId="13354"/>
    <cellStyle name="常规 2 3 4 2 4 9" xfId="15300"/>
    <cellStyle name="常规 2 3 4 2 5" xfId="17520"/>
    <cellStyle name="常规 2 3 4 3" xfId="379"/>
    <cellStyle name="常规 2 3 4 3 2" xfId="1539"/>
    <cellStyle name="常规 2 3 4 3 2 10" xfId="16437"/>
    <cellStyle name="常规 2 3 4 3 2 11" xfId="16980"/>
    <cellStyle name="常规 2 3 4 3 2 12" xfId="18234"/>
    <cellStyle name="常规 2 3 4 3 2 13" xfId="2611"/>
    <cellStyle name="常规 2 3 4 3 2 2" xfId="3819"/>
    <cellStyle name="常规 2 3 4 3 2 3" xfId="5661"/>
    <cellStyle name="常规 2 3 4 3 2 4" xfId="7754"/>
    <cellStyle name="常规 2 3 4 3 2 5" xfId="11189"/>
    <cellStyle name="常规 2 3 4 3 2 6" xfId="12418"/>
    <cellStyle name="常规 2 3 4 3 2 7" xfId="13590"/>
    <cellStyle name="常规 2 3 4 3 2 8" xfId="12232"/>
    <cellStyle name="常规 2 3 4 3 2 9" xfId="15637"/>
    <cellStyle name="常规 2 3 4 4" xfId="1540"/>
    <cellStyle name="常规 2 3 4 4 2" xfId="1541"/>
    <cellStyle name="常规 2 3 4 4 2 10" xfId="16198"/>
    <cellStyle name="常规 2 3 4 4 2 11" xfId="16826"/>
    <cellStyle name="常规 2 3 4 4 2 12" xfId="18236"/>
    <cellStyle name="常规 2 3 4 4 2 13" xfId="2460"/>
    <cellStyle name="常规 2 3 4 4 2 2" xfId="3668"/>
    <cellStyle name="常规 2 3 4 4 2 3" xfId="5076"/>
    <cellStyle name="常规 2 3 4 4 2 4" xfId="7603"/>
    <cellStyle name="常规 2 3 4 4 2 5" xfId="10780"/>
    <cellStyle name="常规 2 3 4 4 2 6" xfId="12025"/>
    <cellStyle name="常规 2 3 4 4 2 7" xfId="13215"/>
    <cellStyle name="常规 2 3 4 4 2 8" xfId="13118"/>
    <cellStyle name="常规 2 3 4 4 2 9" xfId="15340"/>
    <cellStyle name="常规 2 3 4 4 3" xfId="18235"/>
    <cellStyle name="常规 2 3 4 4 4" xfId="2119"/>
    <cellStyle name="常规 2 3 4 5" xfId="3060"/>
    <cellStyle name="常规 2 3 4 5 10" xfId="15817"/>
    <cellStyle name="常规 2 3 4 5 11" xfId="16613"/>
    <cellStyle name="常规 2 3 4 5 2" xfId="4268"/>
    <cellStyle name="常规 2 3 4 5 3" xfId="5499"/>
    <cellStyle name="常规 2 3 4 5 4" xfId="8203"/>
    <cellStyle name="常规 2 3 4 5 5" xfId="10123"/>
    <cellStyle name="常规 2 3 4 5 6" xfId="11383"/>
    <cellStyle name="常规 2 3 4 5 7" xfId="12607"/>
    <cellStyle name="常规 2 3 4 5 8" xfId="13491"/>
    <cellStyle name="常规 2 3 4 5 9" xfId="14860"/>
    <cellStyle name="常规 2 3 4 6" xfId="17364"/>
    <cellStyle name="常规 2 3 5" xfId="547"/>
    <cellStyle name="常规 2 3 5 2" xfId="818"/>
    <cellStyle name="常规 2 3 5 2 2" xfId="1542"/>
    <cellStyle name="常规 2 3 5 2 2 10" xfId="14968"/>
    <cellStyle name="常规 2 3 5 2 2 11" xfId="15907"/>
    <cellStyle name="常规 2 3 5 2 2 12" xfId="18237"/>
    <cellStyle name="常规 2 3 5 2 2 13" xfId="2645"/>
    <cellStyle name="常规 2 3 5 2 2 2" xfId="3853"/>
    <cellStyle name="常规 2 3 5 2 2 3" xfId="6100"/>
    <cellStyle name="常规 2 3 5 2 2 4" xfId="7788"/>
    <cellStyle name="常规 2 3 5 2 2 5" xfId="6499"/>
    <cellStyle name="常规 2 3 5 2 2 6" xfId="10269"/>
    <cellStyle name="常规 2 3 5 2 2 7" xfId="11532"/>
    <cellStyle name="常规 2 3 5 2 2 8" xfId="14351"/>
    <cellStyle name="常规 2 3 5 2 2 9" xfId="13003"/>
    <cellStyle name="常规 2 3 5 3" xfId="1543"/>
    <cellStyle name="常规 2 3 5 3 2" xfId="1544"/>
    <cellStyle name="常规 2 3 5 3 2 10" xfId="15566"/>
    <cellStyle name="常规 2 3 5 3 2 11" xfId="16381"/>
    <cellStyle name="常规 2 3 5 3 2 12" xfId="18239"/>
    <cellStyle name="常规 2 3 5 3 2 13" xfId="2649"/>
    <cellStyle name="常规 2 3 5 3 2 2" xfId="3857"/>
    <cellStyle name="常规 2 3 5 3 2 3" xfId="5077"/>
    <cellStyle name="常规 2 3 5 3 2 4" xfId="7792"/>
    <cellStyle name="常规 2 3 5 3 2 5" xfId="6847"/>
    <cellStyle name="常规 2 3 5 3 2 6" xfId="11092"/>
    <cellStyle name="常规 2 3 5 3 2 7" xfId="12322"/>
    <cellStyle name="常规 2 3 5 3 2 8" xfId="7019"/>
    <cellStyle name="常规 2 3 5 3 2 9" xfId="12970"/>
    <cellStyle name="常规 2 3 5 3 3" xfId="18238"/>
    <cellStyle name="常规 2 3 5 3 4" xfId="2163"/>
    <cellStyle name="常规 2 3 5 4" xfId="3061"/>
    <cellStyle name="常规 2 3 5 4 10" xfId="14683"/>
    <cellStyle name="常规 2 3 5 4 11" xfId="15565"/>
    <cellStyle name="常规 2 3 5 4 2" xfId="4269"/>
    <cellStyle name="常规 2 3 5 4 3" xfId="5829"/>
    <cellStyle name="常规 2 3 5 4 4" xfId="8204"/>
    <cellStyle name="常规 2 3 5 4 5" xfId="9454"/>
    <cellStyle name="常规 2 3 5 4 6" xfId="6901"/>
    <cellStyle name="常规 2 3 5 4 7" xfId="11090"/>
    <cellStyle name="常规 2 3 5 4 8" xfId="14653"/>
    <cellStyle name="常规 2 3 5 4 9" xfId="13170"/>
    <cellStyle name="常规 2 3 5 5" xfId="17513"/>
    <cellStyle name="常规 2 3 6" xfId="372"/>
    <cellStyle name="常规 2 3 6 2" xfId="1545"/>
    <cellStyle name="常规 2 3 6 2 10" xfId="11821"/>
    <cellStyle name="常规 2 3 6 2 11" xfId="14019"/>
    <cellStyle name="常规 2 3 6 2 12" xfId="18240"/>
    <cellStyle name="常规 2 3 6 2 13" xfId="3062"/>
    <cellStyle name="常规 2 3 6 2 2" xfId="4270"/>
    <cellStyle name="常规 2 3 6 2 3" xfId="5654"/>
    <cellStyle name="常规 2 3 6 2 4" xfId="8205"/>
    <cellStyle name="常规 2 3 6 2 5" xfId="7131"/>
    <cellStyle name="常规 2 3 6 2 6" xfId="7404"/>
    <cellStyle name="常规 2 3 6 2 7" xfId="9647"/>
    <cellStyle name="常规 2 3 6 2 8" xfId="13957"/>
    <cellStyle name="常规 2 3 6 2 9" xfId="10860"/>
    <cellStyle name="常规 2 3 7" xfId="210"/>
    <cellStyle name="常规 2 3 7 2" xfId="689"/>
    <cellStyle name="常规 2 3 7 2 2" xfId="1546"/>
    <cellStyle name="常规 2 3 7 2 2 10" xfId="15498"/>
    <cellStyle name="常规 2 3 7 2 2 11" xfId="16322"/>
    <cellStyle name="常规 2 3 7 2 2 12" xfId="18241"/>
    <cellStyle name="常规 2 3 7 2 2 13" xfId="2520"/>
    <cellStyle name="常规 2 3 7 2 2 2" xfId="3728"/>
    <cellStyle name="常规 2 3 7 2 2 3" xfId="5971"/>
    <cellStyle name="常规 2 3 7 2 2 4" xfId="7663"/>
    <cellStyle name="常规 2 3 7 2 2 5" xfId="9582"/>
    <cellStyle name="常规 2 3 7 2 2 6" xfId="10999"/>
    <cellStyle name="常规 2 3 7 2 2 7" xfId="12236"/>
    <cellStyle name="常规 2 3 7 2 2 8" xfId="12901"/>
    <cellStyle name="常规 2 3 7 2 2 9" xfId="7449"/>
    <cellStyle name="常规 2 3 7 3" xfId="1547"/>
    <cellStyle name="常规 2 3 7 3 2" xfId="1548"/>
    <cellStyle name="常规 2 3 7 3 2 10" xfId="13896"/>
    <cellStyle name="常规 2 3 7 3 2 11" xfId="8935"/>
    <cellStyle name="常规 2 3 7 3 2 12" xfId="18243"/>
    <cellStyle name="常规 2 3 7 3 2 13" xfId="2554"/>
    <cellStyle name="常规 2 3 7 3 2 2" xfId="3762"/>
    <cellStyle name="常规 2 3 7 3 2 3" xfId="5078"/>
    <cellStyle name="常规 2 3 7 3 2 4" xfId="7697"/>
    <cellStyle name="常规 2 3 7 3 2 5" xfId="10024"/>
    <cellStyle name="常规 2 3 7 3 2 6" xfId="6560"/>
    <cellStyle name="常规 2 3 7 3 2 7" xfId="9849"/>
    <cellStyle name="常规 2 3 7 3 2 8" xfId="11457"/>
    <cellStyle name="常规 2 3 7 3 2 9" xfId="10003"/>
    <cellStyle name="常规 2 3 7 3 3" xfId="18242"/>
    <cellStyle name="常规 2 3 7 3 4" xfId="2143"/>
    <cellStyle name="常规 2 3 7 4" xfId="3063"/>
    <cellStyle name="常规 2 3 7 4 10" xfId="16306"/>
    <cellStyle name="常规 2 3 7 4 11" xfId="16892"/>
    <cellStyle name="常规 2 3 7 4 2" xfId="4271"/>
    <cellStyle name="常规 2 3 7 4 3" xfId="5492"/>
    <cellStyle name="常规 2 3 7 4 4" xfId="8206"/>
    <cellStyle name="常规 2 3 7 4 5" xfId="10956"/>
    <cellStyle name="常规 2 3 7 4 6" xfId="12200"/>
    <cellStyle name="常规 2 3 7 4 7" xfId="13379"/>
    <cellStyle name="常规 2 3 7 4 8" xfId="13780"/>
    <cellStyle name="常规 2 3 7 4 9" xfId="15475"/>
    <cellStyle name="常规 2 3 7 5" xfId="17357"/>
    <cellStyle name="常规 2 3 8" xfId="1536"/>
    <cellStyle name="常规 2 3 8 10" xfId="15998"/>
    <cellStyle name="常规 2 3 8 11" xfId="16717"/>
    <cellStyle name="常规 2 3 8 12" xfId="18231"/>
    <cellStyle name="常规 2 3 8 13" xfId="2488"/>
    <cellStyle name="常规 2 3 8 2" xfId="3696"/>
    <cellStyle name="常规 2 3 8 3" xfId="5075"/>
    <cellStyle name="常规 2 3 8 4" xfId="7631"/>
    <cellStyle name="常规 2 3 8 5" xfId="10435"/>
    <cellStyle name="常规 2 3 8 6" xfId="11691"/>
    <cellStyle name="常规 2 3 8 7" xfId="12898"/>
    <cellStyle name="常规 2 3 8 8" xfId="14293"/>
    <cellStyle name="常规 2 3 8 9" xfId="15088"/>
    <cellStyle name="常规 2 3 9" xfId="5356"/>
    <cellStyle name="常规 2 3 9 2" xfId="6250"/>
    <cellStyle name="常规 2 30" xfId="174"/>
    <cellStyle name="常规 2 30 2" xfId="664"/>
    <cellStyle name="常规 2 30 2 2" xfId="1476"/>
    <cellStyle name="常规 2 30 2 2 10" xfId="15647"/>
    <cellStyle name="常规 2 30 2 2 11" xfId="16445"/>
    <cellStyle name="常规 2 30 2 2 12" xfId="18171"/>
    <cellStyle name="常规 2 30 2 2 13" xfId="3040"/>
    <cellStyle name="常规 2 30 2 2 2" xfId="4248"/>
    <cellStyle name="常规 2 30 2 2 3" xfId="5946"/>
    <cellStyle name="常规 2 30 2 2 4" xfId="8183"/>
    <cellStyle name="常规 2 30 2 2 5" xfId="7136"/>
    <cellStyle name="常规 2 30 2 2 6" xfId="11202"/>
    <cellStyle name="常规 2 30 2 2 7" xfId="12429"/>
    <cellStyle name="常规 2 30 2 2 8" xfId="13783"/>
    <cellStyle name="常规 2 30 2 2 9" xfId="13594"/>
    <cellStyle name="常规 2 30 3" xfId="1481"/>
    <cellStyle name="常规 2 30 3 2" xfId="1549"/>
    <cellStyle name="常规 2 30 3 2 10" xfId="15166"/>
    <cellStyle name="常规 2 30 3 2 11" xfId="16064"/>
    <cellStyle name="常规 2 30 3 2 12" xfId="18244"/>
    <cellStyle name="常规 2 30 3 2 13" xfId="3041"/>
    <cellStyle name="常规 2 30 3 2 2" xfId="4249"/>
    <cellStyle name="常规 2 30 3 2 3" xfId="5079"/>
    <cellStyle name="常规 2 30 3 2 4" xfId="8184"/>
    <cellStyle name="常规 2 30 3 2 5" xfId="6501"/>
    <cellStyle name="常规 2 30 3 2 6" xfId="10534"/>
    <cellStyle name="常规 2 30 3 2 7" xfId="11794"/>
    <cellStyle name="常规 2 30 3 2 8" xfId="8879"/>
    <cellStyle name="常规 2 30 3 2 9" xfId="11918"/>
    <cellStyle name="常规 2 30 3 3" xfId="18176"/>
    <cellStyle name="常规 2 30 3 4" xfId="2262"/>
    <cellStyle name="常规 2 30 4" xfId="2912"/>
    <cellStyle name="常规 2 30 4 10" xfId="16409"/>
    <cellStyle name="常规 2 30 4 11" xfId="16959"/>
    <cellStyle name="常规 2 30 4 2" xfId="4120"/>
    <cellStyle name="常规 2 30 4 3" xfId="5456"/>
    <cellStyle name="常规 2 30 4 4" xfId="8055"/>
    <cellStyle name="常规 2 30 4 5" xfId="11153"/>
    <cellStyle name="常规 2 30 4 6" xfId="12382"/>
    <cellStyle name="常规 2 30 4 7" xfId="13555"/>
    <cellStyle name="常规 2 30 4 8" xfId="12977"/>
    <cellStyle name="常规 2 30 4 9" xfId="15606"/>
    <cellStyle name="常规 2 30 5" xfId="17321"/>
    <cellStyle name="常规 2 31" xfId="1487"/>
    <cellStyle name="常规 2 31 10" xfId="16218"/>
    <cellStyle name="常规 2 31 11" xfId="16844"/>
    <cellStyle name="常规 2 31 12" xfId="18182"/>
    <cellStyle name="常规 2 31 13" xfId="2812"/>
    <cellStyle name="常规 2 31 2" xfId="4020"/>
    <cellStyle name="常规 2 31 2 2" xfId="6176"/>
    <cellStyle name="常规 2 31 2 2 2" xfId="6320"/>
    <cellStyle name="常规 2 31 3" xfId="5058"/>
    <cellStyle name="常规 2 31 3 2" xfId="6317"/>
    <cellStyle name="常规 2 31 4" xfId="7955"/>
    <cellStyle name="常规 2 31 5" xfId="10806"/>
    <cellStyle name="常规 2 31 6" xfId="12049"/>
    <cellStyle name="常规 2 31 7" xfId="13240"/>
    <cellStyle name="常规 2 31 8" xfId="8964"/>
    <cellStyle name="常规 2 31 9" xfId="15362"/>
    <cellStyle name="常规 2 32" xfId="1275"/>
    <cellStyle name="常规 2 32 2" xfId="6223"/>
    <cellStyle name="常规 2 32 3" xfId="17970"/>
    <cellStyle name="常规 2 32 4" xfId="5328"/>
    <cellStyle name="常规 2 33" xfId="17271"/>
    <cellStyle name="常规 2 34" xfId="17274"/>
    <cellStyle name="常规 2 4" xfId="74"/>
    <cellStyle name="常规 2 4 2" xfId="219"/>
    <cellStyle name="常规 2 4 2 2" xfId="220"/>
    <cellStyle name="常规 2 4 2 2 2" xfId="557"/>
    <cellStyle name="常规 2 4 2 2 2 2" xfId="828"/>
    <cellStyle name="常规 2 4 2 2 2 2 2" xfId="1550"/>
    <cellStyle name="常规 2 4 2 2 2 2 2 10" xfId="15561"/>
    <cellStyle name="常规 2 4 2 2 2 2 2 11" xfId="16378"/>
    <cellStyle name="常规 2 4 2 2 2 2 2 12" xfId="18245"/>
    <cellStyle name="常规 2 4 2 2 2 2 2 13" xfId="3068"/>
    <cellStyle name="常规 2 4 2 2 2 2 2 2" xfId="4276"/>
    <cellStyle name="常规 2 4 2 2 2 2 2 3" xfId="6110"/>
    <cellStyle name="常规 2 4 2 2 2 2 2 4" xfId="8211"/>
    <cellStyle name="常规 2 4 2 2 2 2 2 5" xfId="7128"/>
    <cellStyle name="常规 2 4 2 2 2 2 2 6" xfId="11082"/>
    <cellStyle name="常规 2 4 2 2 2 2 2 7" xfId="12315"/>
    <cellStyle name="常规 2 4 2 2 2 2 2 8" xfId="7321"/>
    <cellStyle name="常规 2 4 2 2 2 2 2 9" xfId="14675"/>
    <cellStyle name="常规 2 4 2 2 2 3" xfId="1551"/>
    <cellStyle name="常规 2 4 2 2 2 3 2" xfId="1552"/>
    <cellStyle name="常规 2 4 2 2 2 3 2 10" xfId="16425"/>
    <cellStyle name="常规 2 4 2 2 2 3 2 11" xfId="16968"/>
    <cellStyle name="常规 2 4 2 2 2 3 2 12" xfId="18247"/>
    <cellStyle name="常规 2 4 2 2 2 3 2 13" xfId="3069"/>
    <cellStyle name="常规 2 4 2 2 2 3 2 2" xfId="4277"/>
    <cellStyle name="常规 2 4 2 2 2 3 2 3" xfId="5080"/>
    <cellStyle name="常规 2 4 2 2 2 3 2 4" xfId="8212"/>
    <cellStyle name="常规 2 4 2 2 2 3 2 5" xfId="11177"/>
    <cellStyle name="常规 2 4 2 2 2 3 2 6" xfId="12406"/>
    <cellStyle name="常规 2 4 2 2 2 3 2 7" xfId="13578"/>
    <cellStyle name="常规 2 4 2 2 2 3 2 8" xfId="10374"/>
    <cellStyle name="常规 2 4 2 2 2 3 2 9" xfId="15625"/>
    <cellStyle name="常规 2 4 2 2 2 3 3" xfId="18246"/>
    <cellStyle name="常规 2 4 2 2 2 3 4" xfId="2270"/>
    <cellStyle name="常规 2 4 2 2 2 4" xfId="3067"/>
    <cellStyle name="常规 2 4 2 2 2 4 10" xfId="13994"/>
    <cellStyle name="常规 2 4 2 2 2 4 11" xfId="14024"/>
    <cellStyle name="常规 2 4 2 2 2 4 2" xfId="4275"/>
    <cellStyle name="常规 2 4 2 2 2 4 3" xfId="5839"/>
    <cellStyle name="常规 2 4 2 2 2 4 4" xfId="8210"/>
    <cellStyle name="常规 2 4 2 2 2 4 5" xfId="6467"/>
    <cellStyle name="常规 2 4 2 2 2 4 6" xfId="7567"/>
    <cellStyle name="常规 2 4 2 2 2 4 7" xfId="9609"/>
    <cellStyle name="常规 2 4 2 2 2 4 8" xfId="13779"/>
    <cellStyle name="常规 2 4 2 2 2 4 9" xfId="12170"/>
    <cellStyle name="常规 2 4 2 2 2 5" xfId="17523"/>
    <cellStyle name="常规 2 4 2 2 3" xfId="382"/>
    <cellStyle name="常规 2 4 2 2 3 2" xfId="1553"/>
    <cellStyle name="常规 2 4 2 2 3 2 10" xfId="15951"/>
    <cellStyle name="常规 2 4 2 2 3 2 11" xfId="16690"/>
    <cellStyle name="常规 2 4 2 2 3 2 12" xfId="18248"/>
    <cellStyle name="常规 2 4 2 2 3 2 13" xfId="3070"/>
    <cellStyle name="常规 2 4 2 2 3 2 2" xfId="4278"/>
    <cellStyle name="常规 2 4 2 2 3 2 3" xfId="5664"/>
    <cellStyle name="常规 2 4 2 2 3 2 4" xfId="8213"/>
    <cellStyle name="常规 2 4 2 2 3 2 5" xfId="10351"/>
    <cellStyle name="常规 2 4 2 2 3 2 6" xfId="11608"/>
    <cellStyle name="常规 2 4 2 2 3 2 7" xfId="12819"/>
    <cellStyle name="常规 2 4 2 2 3 2 8" xfId="14439"/>
    <cellStyle name="常规 2 4 2 2 3 2 9" xfId="15026"/>
    <cellStyle name="常规 2 4 2 2 4" xfId="1554"/>
    <cellStyle name="常规 2 4 2 2 4 2" xfId="1555"/>
    <cellStyle name="常规 2 4 2 2 4 2 10" xfId="15816"/>
    <cellStyle name="常规 2 4 2 2 4 2 11" xfId="16612"/>
    <cellStyle name="常规 2 4 2 2 4 2 12" xfId="18250"/>
    <cellStyle name="常规 2 4 2 2 4 2 13" xfId="3071"/>
    <cellStyle name="常规 2 4 2 2 4 2 2" xfId="4279"/>
    <cellStyle name="常规 2 4 2 2 4 2 3" xfId="5081"/>
    <cellStyle name="常规 2 4 2 2 4 2 4" xfId="8214"/>
    <cellStyle name="常规 2 4 2 2 4 2 5" xfId="10122"/>
    <cellStyle name="常规 2 4 2 2 4 2 6" xfId="11382"/>
    <cellStyle name="常规 2 4 2 2 4 2 7" xfId="12606"/>
    <cellStyle name="常规 2 4 2 2 4 2 8" xfId="9750"/>
    <cellStyle name="常规 2 4 2 2 4 2 9" xfId="14859"/>
    <cellStyle name="常规 2 4 2 2 4 3" xfId="18249"/>
    <cellStyle name="常规 2 4 2 2 4 4" xfId="2271"/>
    <cellStyle name="常规 2 4 2 2 5" xfId="3066"/>
    <cellStyle name="常规 2 4 2 2 5 10" xfId="9280"/>
    <cellStyle name="常规 2 4 2 2 5 11" xfId="12619"/>
    <cellStyle name="常规 2 4 2 2 5 2" xfId="4274"/>
    <cellStyle name="常规 2 4 2 2 5 3" xfId="5502"/>
    <cellStyle name="常规 2 4 2 2 5 4" xfId="8209"/>
    <cellStyle name="常规 2 4 2 2 5 5" xfId="7129"/>
    <cellStyle name="常规 2 4 2 2 5 6" xfId="9716"/>
    <cellStyle name="常规 2 4 2 2 5 7" xfId="6762"/>
    <cellStyle name="常规 2 4 2 2 5 8" xfId="13053"/>
    <cellStyle name="常规 2 4 2 2 5 9" xfId="13981"/>
    <cellStyle name="常规 2 4 2 2 6" xfId="17367"/>
    <cellStyle name="常规 2 4 2 3" xfId="556"/>
    <cellStyle name="常规 2 4 2 3 2" xfId="827"/>
    <cellStyle name="常规 2 4 2 3 2 2" xfId="1556"/>
    <cellStyle name="常规 2 4 2 3 2 2 10" xfId="16032"/>
    <cellStyle name="常规 2 4 2 3 2 2 11" xfId="16734"/>
    <cellStyle name="常规 2 4 2 3 2 2 12" xfId="18251"/>
    <cellStyle name="常规 2 4 2 3 2 2 13" xfId="3073"/>
    <cellStyle name="常规 2 4 2 3 2 2 2" xfId="4281"/>
    <cellStyle name="常规 2 4 2 3 2 2 3" xfId="6109"/>
    <cellStyle name="常规 2 4 2 3 2 2 4" xfId="8216"/>
    <cellStyle name="常规 2 4 2 3 2 2 5" xfId="10485"/>
    <cellStyle name="常规 2 4 2 3 2 2 6" xfId="11742"/>
    <cellStyle name="常规 2 4 2 3 2 2 7" xfId="12947"/>
    <cellStyle name="常规 2 4 2 3 2 2 8" xfId="10339"/>
    <cellStyle name="常规 2 4 2 3 2 2 9" xfId="15128"/>
    <cellStyle name="常规 2 4 2 3 3" xfId="1557"/>
    <cellStyle name="常规 2 4 2 3 3 2" xfId="1559"/>
    <cellStyle name="常规 2 4 2 3 3 2 10" xfId="15207"/>
    <cellStyle name="常规 2 4 2 3 3 2 11" xfId="16096"/>
    <cellStyle name="常规 2 4 2 3 3 2 12" xfId="18254"/>
    <cellStyle name="常规 2 4 2 3 3 2 13" xfId="3074"/>
    <cellStyle name="常规 2 4 2 3 3 2 2" xfId="4282"/>
    <cellStyle name="常规 2 4 2 3 3 2 3" xfId="5082"/>
    <cellStyle name="常规 2 4 2 3 3 2 4" xfId="8217"/>
    <cellStyle name="常规 2 4 2 3 3 2 5" xfId="9447"/>
    <cellStyle name="常规 2 4 2 3 3 2 6" xfId="10598"/>
    <cellStyle name="常规 2 4 2 3 3 2 7" xfId="11853"/>
    <cellStyle name="常规 2 4 2 3 3 2 8" xfId="14199"/>
    <cellStyle name="常规 2 4 2 3 3 2 9" xfId="14513"/>
    <cellStyle name="常规 2 4 2 3 3 3" xfId="18252"/>
    <cellStyle name="常规 2 4 2 3 3 4" xfId="2272"/>
    <cellStyle name="常规 2 4 2 3 4" xfId="3072"/>
    <cellStyle name="常规 2 4 2 3 4 10" xfId="13393"/>
    <cellStyle name="常规 2 4 2 3 4 11" xfId="12683"/>
    <cellStyle name="常规 2 4 2 3 4 2" xfId="4280"/>
    <cellStyle name="常规 2 4 2 3 4 3" xfId="5838"/>
    <cellStyle name="常规 2 4 2 3 4 4" xfId="8215"/>
    <cellStyle name="常规 2 4 2 3 4 5" xfId="9432"/>
    <cellStyle name="常规 2 4 2 3 4 6" xfId="6643"/>
    <cellStyle name="常规 2 4 2 3 4 7" xfId="7524"/>
    <cellStyle name="常规 2 4 2 3 4 8" xfId="12667"/>
    <cellStyle name="常规 2 4 2 3 4 9" xfId="13395"/>
    <cellStyle name="常规 2 4 2 3 5" xfId="17522"/>
    <cellStyle name="常规 2 4 2 4" xfId="381"/>
    <cellStyle name="常规 2 4 2 4 2" xfId="1560"/>
    <cellStyle name="常规 2 4 2 4 2 10" xfId="15815"/>
    <cellStyle name="常规 2 4 2 4 2 11" xfId="16611"/>
    <cellStyle name="常规 2 4 2 4 2 12" xfId="18255"/>
    <cellStyle name="常规 2 4 2 4 2 13" xfId="3075"/>
    <cellStyle name="常规 2 4 2 4 2 2" xfId="4283"/>
    <cellStyle name="常规 2 4 2 4 2 3" xfId="5663"/>
    <cellStyle name="常规 2 4 2 4 2 4" xfId="8218"/>
    <cellStyle name="常规 2 4 2 4 2 5" xfId="10121"/>
    <cellStyle name="常规 2 4 2 4 2 6" xfId="11381"/>
    <cellStyle name="常规 2 4 2 4 2 7" xfId="12605"/>
    <cellStyle name="常规 2 4 2 4 2 8" xfId="11942"/>
    <cellStyle name="常规 2 4 2 4 2 9" xfId="14858"/>
    <cellStyle name="常规 2 4 2 5" xfId="1561"/>
    <cellStyle name="常规 2 4 2 5 2" xfId="1562"/>
    <cellStyle name="常规 2 4 2 5 2 10" xfId="13876"/>
    <cellStyle name="常规 2 4 2 5 2 11" xfId="13970"/>
    <cellStyle name="常规 2 4 2 5 2 12" xfId="18257"/>
    <cellStyle name="常规 2 4 2 5 2 13" xfId="3076"/>
    <cellStyle name="常规 2 4 2 5 2 2" xfId="4284"/>
    <cellStyle name="常规 2 4 2 5 2 3" xfId="5083"/>
    <cellStyle name="常规 2 4 2 5 2 4" xfId="8219"/>
    <cellStyle name="常规 2 4 2 5 2 5" xfId="9449"/>
    <cellStyle name="常规 2 4 2 5 2 6" xfId="6903"/>
    <cellStyle name="常规 2 4 2 5 2 7" xfId="7458"/>
    <cellStyle name="常规 2 4 2 5 2 8" xfId="13263"/>
    <cellStyle name="常规 2 4 2 5 2 9" xfId="9670"/>
    <cellStyle name="常规 2 4 2 5 3" xfId="18256"/>
    <cellStyle name="常规 2 4 2 5 4" xfId="2273"/>
    <cellStyle name="常规 2 4 2 6" xfId="3065"/>
    <cellStyle name="常规 2 4 2 6 10" xfId="9301"/>
    <cellStyle name="常规 2 4 2 6 11" xfId="15296"/>
    <cellStyle name="常规 2 4 2 6 2" xfId="4273"/>
    <cellStyle name="常规 2 4 2 6 3" xfId="5501"/>
    <cellStyle name="常规 2 4 2 6 4" xfId="8208"/>
    <cellStyle name="常规 2 4 2 6 5" xfId="7130"/>
    <cellStyle name="常规 2 4 2 6 6" xfId="7405"/>
    <cellStyle name="常规 2 4 2 6 7" xfId="10718"/>
    <cellStyle name="常规 2 4 2 6 8" xfId="14070"/>
    <cellStyle name="常规 2 4 2 6 9" xfId="13865"/>
    <cellStyle name="常规 2 4 2 7" xfId="17366"/>
    <cellStyle name="常规 2 4 3" xfId="221"/>
    <cellStyle name="常规 2 4 3 2" xfId="558"/>
    <cellStyle name="常规 2 4 3 2 2" xfId="829"/>
    <cellStyle name="常规 2 4 3 2 2 2" xfId="1563"/>
    <cellStyle name="常规 2 4 3 2 2 2 10" xfId="8994"/>
    <cellStyle name="常规 2 4 3 2 2 2 11" xfId="14242"/>
    <cellStyle name="常规 2 4 3 2 2 2 12" xfId="18258"/>
    <cellStyle name="常规 2 4 3 2 2 2 13" xfId="3079"/>
    <cellStyle name="常规 2 4 3 2 2 2 2" xfId="4287"/>
    <cellStyle name="常规 2 4 3 2 2 2 3" xfId="6111"/>
    <cellStyle name="常规 2 4 3 2 2 2 4" xfId="8222"/>
    <cellStyle name="常规 2 4 3 2 2 2 5" xfId="9448"/>
    <cellStyle name="常规 2 4 3 2 2 2 6" xfId="9240"/>
    <cellStyle name="常规 2 4 3 2 2 2 7" xfId="6969"/>
    <cellStyle name="常规 2 4 3 2 2 2 8" xfId="13776"/>
    <cellStyle name="常规 2 4 3 2 2 2 9" xfId="10548"/>
    <cellStyle name="常规 2 4 3 2 3" xfId="1564"/>
    <cellStyle name="常规 2 4 3 2 3 2" xfId="1565"/>
    <cellStyle name="常规 2 4 3 2 3 2 10" xfId="14916"/>
    <cellStyle name="常规 2 4 3 2 3 2 11" xfId="15869"/>
    <cellStyle name="常规 2 4 3 2 3 2 12" xfId="18260"/>
    <cellStyle name="常规 2 4 3 2 3 2 13" xfId="3080"/>
    <cellStyle name="常规 2 4 3 2 3 2 2" xfId="4288"/>
    <cellStyle name="常规 2 4 3 2 3 2 3" xfId="5084"/>
    <cellStyle name="常规 2 4 3 2 3 2 4" xfId="8223"/>
    <cellStyle name="常规 2 4 3 2 3 2 5" xfId="7125"/>
    <cellStyle name="常规 2 4 3 2 3 2 6" xfId="10184"/>
    <cellStyle name="常规 2 4 3 2 3 2 7" xfId="11444"/>
    <cellStyle name="常规 2 4 3 2 3 2 8" xfId="7323"/>
    <cellStyle name="常规 2 4 3 2 3 2 9" xfId="13404"/>
    <cellStyle name="常规 2 4 3 2 3 3" xfId="18259"/>
    <cellStyle name="常规 2 4 3 2 3 4" xfId="2274"/>
    <cellStyle name="常规 2 4 3 2 4" xfId="3078"/>
    <cellStyle name="常规 2 4 3 2 4 10" xfId="16281"/>
    <cellStyle name="常规 2 4 3 2 4 11" xfId="16881"/>
    <cellStyle name="常规 2 4 3 2 4 2" xfId="4286"/>
    <cellStyle name="常规 2 4 3 2 4 3" xfId="5840"/>
    <cellStyle name="常规 2 4 3 2 4 4" xfId="8221"/>
    <cellStyle name="常规 2 4 3 2 4 5" xfId="10913"/>
    <cellStyle name="常规 2 4 3 2 4 6" xfId="12157"/>
    <cellStyle name="常规 2 4 3 2 4 7" xfId="13341"/>
    <cellStyle name="常规 2 4 3 2 4 8" xfId="13326"/>
    <cellStyle name="常规 2 4 3 2 4 9" xfId="15446"/>
    <cellStyle name="常规 2 4 3 2 5" xfId="17524"/>
    <cellStyle name="常规 2 4 3 3" xfId="383"/>
    <cellStyle name="常规 2 4 3 3 2" xfId="1566"/>
    <cellStyle name="常规 2 4 3 3 2 10" xfId="11035"/>
    <cellStyle name="常规 2 4 3 3 2 11" xfId="14430"/>
    <cellStyle name="常规 2 4 3 3 2 12" xfId="18261"/>
    <cellStyle name="常规 2 4 3 3 2 13" xfId="3081"/>
    <cellStyle name="常规 2 4 3 3 2 2" xfId="4289"/>
    <cellStyle name="常规 2 4 3 3 2 3" xfId="5665"/>
    <cellStyle name="常规 2 4 3 3 2 4" xfId="8224"/>
    <cellStyle name="常规 2 4 3 3 2 5" xfId="7124"/>
    <cellStyle name="常规 2 4 3 3 2 6" xfId="9715"/>
    <cellStyle name="常规 2 4 3 3 2 7" xfId="9098"/>
    <cellStyle name="常规 2 4 3 3 2 8" xfId="6699"/>
    <cellStyle name="常规 2 4 3 3 2 9" xfId="14240"/>
    <cellStyle name="常规 2 4 3 4" xfId="1567"/>
    <cellStyle name="常规 2 4 3 4 2" xfId="1568"/>
    <cellStyle name="常规 2 4 3 4 2 10" xfId="16118"/>
    <cellStyle name="常规 2 4 3 4 2 11" xfId="16787"/>
    <cellStyle name="常规 2 4 3 4 2 12" xfId="18263"/>
    <cellStyle name="常规 2 4 3 4 2 13" xfId="3082"/>
    <cellStyle name="常规 2 4 3 4 2 2" xfId="4290"/>
    <cellStyle name="常规 2 4 3 4 2 3" xfId="5085"/>
    <cellStyle name="常规 2 4 3 4 2 4" xfId="8225"/>
    <cellStyle name="常规 2 4 3 4 2 5" xfId="10633"/>
    <cellStyle name="常规 2 4 3 4 2 6" xfId="11887"/>
    <cellStyle name="常规 2 4 3 4 2 7" xfId="13089"/>
    <cellStyle name="常规 2 4 3 4 2 8" xfId="14541"/>
    <cellStyle name="常规 2 4 3 4 2 9" xfId="15233"/>
    <cellStyle name="常规 2 4 3 4 3" xfId="18262"/>
    <cellStyle name="常规 2 4 3 4 4" xfId="2275"/>
    <cellStyle name="常规 2 4 3 5" xfId="3077"/>
    <cellStyle name="常规 2 4 3 5 10" xfId="11407"/>
    <cellStyle name="常规 2 4 3 5 11" xfId="14464"/>
    <cellStyle name="常规 2 4 3 5 2" xfId="4285"/>
    <cellStyle name="常规 2 4 3 5 3" xfId="5503"/>
    <cellStyle name="常规 2 4 3 5 4" xfId="8220"/>
    <cellStyle name="常规 2 4 3 5 5" xfId="7126"/>
    <cellStyle name="常规 2 4 3 5 6" xfId="9717"/>
    <cellStyle name="常规 2 4 3 5 7" xfId="6759"/>
    <cellStyle name="常规 2 4 3 5 8" xfId="14336"/>
    <cellStyle name="常规 2 4 3 5 9" xfId="9931"/>
    <cellStyle name="常规 2 4 3 6" xfId="17368"/>
    <cellStyle name="常规 2 4 4" xfId="555"/>
    <cellStyle name="常规 2 4 4 2" xfId="826"/>
    <cellStyle name="常规 2 4 4 2 2" xfId="1569"/>
    <cellStyle name="常规 2 4 4 2 2 10" xfId="15384"/>
    <cellStyle name="常规 2 4 4 2 2 11" xfId="16238"/>
    <cellStyle name="常规 2 4 4 2 2 12" xfId="18264"/>
    <cellStyle name="常规 2 4 4 2 2 13" xfId="3084"/>
    <cellStyle name="常规 2 4 4 2 2 2" xfId="4292"/>
    <cellStyle name="常规 2 4 4 2 2 3" xfId="6108"/>
    <cellStyle name="常规 2 4 4 2 2 4" xfId="8227"/>
    <cellStyle name="常规 2 4 4 2 2 5" xfId="7123"/>
    <cellStyle name="常规 2 4 4 2 2 6" xfId="10830"/>
    <cellStyle name="常规 2 4 4 2 2 7" xfId="12074"/>
    <cellStyle name="常规 2 4 4 2 2 8" xfId="7560"/>
    <cellStyle name="常规 2 4 4 2 2 9" xfId="7528"/>
    <cellStyle name="常规 2 4 4 3" xfId="1570"/>
    <cellStyle name="常规 2 4 4 3 2" xfId="1571"/>
    <cellStyle name="常规 2 4 4 3 2 10" xfId="16211"/>
    <cellStyle name="常规 2 4 4 3 2 11" xfId="16837"/>
    <cellStyle name="常规 2 4 4 3 2 12" xfId="18266"/>
    <cellStyle name="常规 2 4 4 3 2 13" xfId="3085"/>
    <cellStyle name="常规 2 4 4 3 2 2" xfId="4293"/>
    <cellStyle name="常规 2 4 4 3 2 3" xfId="5086"/>
    <cellStyle name="常规 2 4 4 3 2 4" xfId="8228"/>
    <cellStyle name="常规 2 4 4 3 2 5" xfId="10799"/>
    <cellStyle name="常规 2 4 4 3 2 6" xfId="12042"/>
    <cellStyle name="常规 2 4 4 3 2 7" xfId="13232"/>
    <cellStyle name="常规 2 4 4 3 2 8" xfId="13126"/>
    <cellStyle name="常规 2 4 4 3 2 9" xfId="15355"/>
    <cellStyle name="常规 2 4 4 3 3" xfId="18265"/>
    <cellStyle name="常规 2 4 4 3 4" xfId="2276"/>
    <cellStyle name="常规 2 4 4 4" xfId="3083"/>
    <cellStyle name="常规 2 4 4 4 10" xfId="14108"/>
    <cellStyle name="常规 2 4 4 4 11" xfId="15277"/>
    <cellStyle name="常规 2 4 4 4 2" xfId="4291"/>
    <cellStyle name="常规 2 4 4 4 3" xfId="5837"/>
    <cellStyle name="常规 2 4 4 4 4" xfId="8226"/>
    <cellStyle name="常规 2 4 4 4 5" xfId="9446"/>
    <cellStyle name="常规 2 4 4 4 6" xfId="6905"/>
    <cellStyle name="常规 2 4 4 4 7" xfId="10691"/>
    <cellStyle name="常规 2 4 4 4 8" xfId="11720"/>
    <cellStyle name="常规 2 4 4 4 9" xfId="13497"/>
    <cellStyle name="常规 2 4 4 5" xfId="17521"/>
    <cellStyle name="常规 2 4 5" xfId="380"/>
    <cellStyle name="常规 2 4 5 2" xfId="1572"/>
    <cellStyle name="常规 2 4 5 2 10" xfId="15434"/>
    <cellStyle name="常规 2 4 5 2 11" xfId="16271"/>
    <cellStyle name="常规 2 4 5 2 12" xfId="18267"/>
    <cellStyle name="常规 2 4 5 2 13" xfId="3086"/>
    <cellStyle name="常规 2 4 5 2 2" xfId="4294"/>
    <cellStyle name="常规 2 4 5 2 3" xfId="5662"/>
    <cellStyle name="常规 2 4 5 2 4" xfId="8229"/>
    <cellStyle name="常规 2 4 5 2 5" xfId="9443"/>
    <cellStyle name="常规 2 4 5 2 6" xfId="10899"/>
    <cellStyle name="常规 2 4 5 2 7" xfId="12142"/>
    <cellStyle name="常规 2 4 5 2 8" xfId="14654"/>
    <cellStyle name="常规 2 4 5 2 9" xfId="7325"/>
    <cellStyle name="常规 2 4 6" xfId="218"/>
    <cellStyle name="常规 2 4 6 2" xfId="690"/>
    <cellStyle name="常规 2 4 6 2 2" xfId="1573"/>
    <cellStyle name="常规 2 4 6 2 2 10" xfId="11560"/>
    <cellStyle name="常规 2 4 6 2 2 11" xfId="12230"/>
    <cellStyle name="常规 2 4 6 2 2 12" xfId="18268"/>
    <cellStyle name="常规 2 4 6 2 2 13" xfId="3088"/>
    <cellStyle name="常规 2 4 6 2 2 2" xfId="4296"/>
    <cellStyle name="常规 2 4 6 2 2 3" xfId="5972"/>
    <cellStyle name="常规 2 4 6 2 2 4" xfId="8231"/>
    <cellStyle name="常规 2 4 6 2 2 5" xfId="9445"/>
    <cellStyle name="常规 2 4 6 2 2 6" xfId="6908"/>
    <cellStyle name="常规 2 4 6 2 2 7" xfId="7455"/>
    <cellStyle name="常规 2 4 6 2 2 8" xfId="13775"/>
    <cellStyle name="常规 2 4 6 2 2 9" xfId="7023"/>
    <cellStyle name="常规 2 4 6 3" xfId="1574"/>
    <cellStyle name="常规 2 4 6 3 2" xfId="1575"/>
    <cellStyle name="常规 2 4 6 3 2 10" xfId="11026"/>
    <cellStyle name="常规 2 4 6 3 2 11" xfId="10186"/>
    <cellStyle name="常规 2 4 6 3 2 12" xfId="18270"/>
    <cellStyle name="常规 2 4 6 3 2 13" xfId="3089"/>
    <cellStyle name="常规 2 4 6 3 2 2" xfId="4297"/>
    <cellStyle name="常规 2 4 6 3 2 3" xfId="5087"/>
    <cellStyle name="常规 2 4 6 3 2 4" xfId="8232"/>
    <cellStyle name="常规 2 4 6 3 2 5" xfId="7122"/>
    <cellStyle name="常规 2 4 6 3 2 6" xfId="6689"/>
    <cellStyle name="常规 2 4 6 3 2 7" xfId="9818"/>
    <cellStyle name="常规 2 4 6 3 2 8" xfId="13562"/>
    <cellStyle name="常规 2 4 6 3 2 9" xfId="13158"/>
    <cellStyle name="常规 2 4 6 3 3" xfId="18269"/>
    <cellStyle name="常规 2 4 6 3 4" xfId="2277"/>
    <cellStyle name="常规 2 4 6 4" xfId="3087"/>
    <cellStyle name="常规 2 4 6 4 10" xfId="15813"/>
    <cellStyle name="常规 2 4 6 4 11" xfId="16609"/>
    <cellStyle name="常规 2 4 6 4 2" xfId="4295"/>
    <cellStyle name="常规 2 4 6 4 3" xfId="5500"/>
    <cellStyle name="常规 2 4 6 4 4" xfId="8230"/>
    <cellStyle name="常规 2 4 6 4 5" xfId="10119"/>
    <cellStyle name="常规 2 4 6 4 6" xfId="11379"/>
    <cellStyle name="常规 2 4 6 4 7" xfId="12603"/>
    <cellStyle name="常规 2 4 6 4 8" xfId="13958"/>
    <cellStyle name="常规 2 4 6 4 9" xfId="14856"/>
    <cellStyle name="常规 2 4 6 5" xfId="17365"/>
    <cellStyle name="常规 2 4 7" xfId="1576"/>
    <cellStyle name="常规 2 4 7 10" xfId="9865"/>
    <cellStyle name="常规 2 4 7 11" xfId="7360"/>
    <cellStyle name="常规 2 4 7 12" xfId="18271"/>
    <cellStyle name="常规 2 4 7 13" xfId="3064"/>
    <cellStyle name="常规 2 4 7 2" xfId="4272"/>
    <cellStyle name="常规 2 4 7 3" xfId="5088"/>
    <cellStyle name="常规 2 4 7 4" xfId="8207"/>
    <cellStyle name="常规 2 4 7 5" xfId="9453"/>
    <cellStyle name="常规 2 4 7 6" xfId="9238"/>
    <cellStyle name="常规 2 4 7 7" xfId="10050"/>
    <cellStyle name="常规 2 4 7 8" xfId="11053"/>
    <cellStyle name="常规 2 4 7 9" xfId="13940"/>
    <cellStyle name="常规 2 4 8" xfId="5357"/>
    <cellStyle name="常规 2 4 8 2" xfId="6251"/>
    <cellStyle name="常规 2 5" xfId="75"/>
    <cellStyle name="常规 2 5 2" xfId="223"/>
    <cellStyle name="常规 2 5 2 2" xfId="560"/>
    <cellStyle name="常规 2 5 2 2 2" xfId="831"/>
    <cellStyle name="常规 2 5 2 2 2 2" xfId="1577"/>
    <cellStyle name="常规 2 5 2 2 2 2 10" xfId="15266"/>
    <cellStyle name="常规 2 5 2 2 2 2 11" xfId="16149"/>
    <cellStyle name="常规 2 5 2 2 2 2 12" xfId="18272"/>
    <cellStyle name="常规 2 5 2 2 2 2 13" xfId="3093"/>
    <cellStyle name="常规 2 5 2 2 2 2 2" xfId="4301"/>
    <cellStyle name="常规 2 5 2 2 2 2 3" xfId="6113"/>
    <cellStyle name="常规 2 5 2 2 2 2 4" xfId="8236"/>
    <cellStyle name="常规 2 5 2 2 2 2 5" xfId="7120"/>
    <cellStyle name="常规 2 5 2 2 2 2 6" xfId="10679"/>
    <cellStyle name="常规 2 5 2 2 2 2 7" xfId="11928"/>
    <cellStyle name="常规 2 5 2 2 2 2 8" xfId="6547"/>
    <cellStyle name="常规 2 5 2 2 2 2 9" xfId="14570"/>
    <cellStyle name="常规 2 5 2 2 3" xfId="1578"/>
    <cellStyle name="常规 2 5 2 2 3 2" xfId="1579"/>
    <cellStyle name="常规 2 5 2 2 3 2 10" xfId="16426"/>
    <cellStyle name="常规 2 5 2 2 3 2 11" xfId="16969"/>
    <cellStyle name="常规 2 5 2 2 3 2 12" xfId="18274"/>
    <cellStyle name="常规 2 5 2 2 3 2 13" xfId="3094"/>
    <cellStyle name="常规 2 5 2 2 3 2 2" xfId="4302"/>
    <cellStyle name="常规 2 5 2 2 3 2 3" xfId="5089"/>
    <cellStyle name="常规 2 5 2 2 3 2 4" xfId="8237"/>
    <cellStyle name="常规 2 5 2 2 3 2 5" xfId="11178"/>
    <cellStyle name="常规 2 5 2 2 3 2 6" xfId="12407"/>
    <cellStyle name="常规 2 5 2 2 3 2 7" xfId="13579"/>
    <cellStyle name="常规 2 5 2 2 3 2 8" xfId="6606"/>
    <cellStyle name="常规 2 5 2 2 3 2 9" xfId="15626"/>
    <cellStyle name="常规 2 5 2 2 3 3" xfId="18273"/>
    <cellStyle name="常规 2 5 2 2 3 4" xfId="2278"/>
    <cellStyle name="常规 2 5 2 2 4" xfId="3092"/>
    <cellStyle name="常规 2 5 2 2 4 10" xfId="7447"/>
    <cellStyle name="常规 2 5 2 2 4 11" xfId="6460"/>
    <cellStyle name="常规 2 5 2 2 4 2" xfId="4300"/>
    <cellStyle name="常规 2 5 2 2 4 3" xfId="5842"/>
    <cellStyle name="常规 2 5 2 2 4 4" xfId="8235"/>
    <cellStyle name="常规 2 5 2 2 4 5" xfId="7121"/>
    <cellStyle name="常规 2 5 2 2 4 6" xfId="9020"/>
    <cellStyle name="常规 2 5 2 2 4 7" xfId="6494"/>
    <cellStyle name="常规 2 5 2 2 4 8" xfId="13774"/>
    <cellStyle name="常规 2 5 2 2 4 9" xfId="11786"/>
    <cellStyle name="常规 2 5 2 2 5" xfId="17526"/>
    <cellStyle name="常规 2 5 2 3" xfId="385"/>
    <cellStyle name="常规 2 5 2 3 2" xfId="1581"/>
    <cellStyle name="常规 2 5 2 3 2 10" xfId="15952"/>
    <cellStyle name="常规 2 5 2 3 2 11" xfId="16691"/>
    <cellStyle name="常规 2 5 2 3 2 12" xfId="18276"/>
    <cellStyle name="常规 2 5 2 3 2 13" xfId="3095"/>
    <cellStyle name="常规 2 5 2 3 2 2" xfId="4303"/>
    <cellStyle name="常规 2 5 2 3 2 3" xfId="5667"/>
    <cellStyle name="常规 2 5 2 3 2 4" xfId="8238"/>
    <cellStyle name="常规 2 5 2 3 2 5" xfId="10352"/>
    <cellStyle name="常规 2 5 2 3 2 6" xfId="11609"/>
    <cellStyle name="常规 2 5 2 3 2 7" xfId="12820"/>
    <cellStyle name="常规 2 5 2 3 2 8" xfId="14440"/>
    <cellStyle name="常规 2 5 2 3 2 9" xfId="15027"/>
    <cellStyle name="常规 2 5 2 4" xfId="1582"/>
    <cellStyle name="常规 2 5 2 4 2" xfId="1583"/>
    <cellStyle name="常规 2 5 2 4 2 10" xfId="15812"/>
    <cellStyle name="常规 2 5 2 4 2 11" xfId="16608"/>
    <cellStyle name="常规 2 5 2 4 2 12" xfId="18278"/>
    <cellStyle name="常规 2 5 2 4 2 13" xfId="3096"/>
    <cellStyle name="常规 2 5 2 4 2 2" xfId="4304"/>
    <cellStyle name="常规 2 5 2 4 2 3" xfId="5091"/>
    <cellStyle name="常规 2 5 2 4 2 4" xfId="8239"/>
    <cellStyle name="常规 2 5 2 4 2 5" xfId="10118"/>
    <cellStyle name="常规 2 5 2 4 2 6" xfId="11378"/>
    <cellStyle name="常规 2 5 2 4 2 7" xfId="12602"/>
    <cellStyle name="常规 2 5 2 4 2 8" xfId="12219"/>
    <cellStyle name="常规 2 5 2 4 2 9" xfId="14855"/>
    <cellStyle name="常规 2 5 2 4 3" xfId="18277"/>
    <cellStyle name="常规 2 5 2 4 4" xfId="2279"/>
    <cellStyle name="常规 2 5 2 5" xfId="3091"/>
    <cellStyle name="常规 2 5 2 5 10" xfId="14314"/>
    <cellStyle name="常规 2 5 2 5 11" xfId="15108"/>
    <cellStyle name="常规 2 5 2 5 2" xfId="4299"/>
    <cellStyle name="常规 2 5 2 5 3" xfId="5505"/>
    <cellStyle name="常规 2 5 2 5 4" xfId="8234"/>
    <cellStyle name="常规 2 5 2 5 5" xfId="9444"/>
    <cellStyle name="常规 2 5 2 5 6" xfId="9243"/>
    <cellStyle name="常规 2 5 2 5 7" xfId="10462"/>
    <cellStyle name="常规 2 5 2 5 8" xfId="9281"/>
    <cellStyle name="常规 2 5 2 5 9" xfId="6937"/>
    <cellStyle name="常规 2 5 2 6" xfId="17370"/>
    <cellStyle name="常规 2 5 3" xfId="559"/>
    <cellStyle name="常规 2 5 3 2" xfId="830"/>
    <cellStyle name="常规 2 5 3 2 2" xfId="1584"/>
    <cellStyle name="常规 2 5 3 2 2 10" xfId="16033"/>
    <cellStyle name="常规 2 5 3 2 2 11" xfId="16735"/>
    <cellStyle name="常规 2 5 3 2 2 12" xfId="18279"/>
    <cellStyle name="常规 2 5 3 2 2 13" xfId="3098"/>
    <cellStyle name="常规 2 5 3 2 2 2" xfId="4306"/>
    <cellStyle name="常规 2 5 3 2 2 3" xfId="6112"/>
    <cellStyle name="常规 2 5 3 2 2 4" xfId="8241"/>
    <cellStyle name="常规 2 5 3 2 2 5" xfId="10486"/>
    <cellStyle name="常规 2 5 3 2 2 6" xfId="11743"/>
    <cellStyle name="常规 2 5 3 2 2 7" xfId="12948"/>
    <cellStyle name="常规 2 5 3 2 2 8" xfId="13358"/>
    <cellStyle name="常规 2 5 3 2 2 9" xfId="15129"/>
    <cellStyle name="常规 2 5 3 3" xfId="1585"/>
    <cellStyle name="常规 2 5 3 3 2" xfId="1586"/>
    <cellStyle name="常规 2 5 3 3 2 10" xfId="14175"/>
    <cellStyle name="常规 2 5 3 3 2 11" xfId="12913"/>
    <cellStyle name="常规 2 5 3 3 2 12" xfId="18281"/>
    <cellStyle name="常规 2 5 3 3 2 13" xfId="3099"/>
    <cellStyle name="常规 2 5 3 3 2 2" xfId="4307"/>
    <cellStyle name="常规 2 5 3 3 2 3" xfId="5092"/>
    <cellStyle name="常规 2 5 3 3 2 4" xfId="8242"/>
    <cellStyle name="常规 2 5 3 3 2 5" xfId="9439"/>
    <cellStyle name="常规 2 5 3 3 2 6" xfId="9242"/>
    <cellStyle name="常规 2 5 3 3 2 7" xfId="9299"/>
    <cellStyle name="常规 2 5 3 3 2 8" xfId="14200"/>
    <cellStyle name="常规 2 5 3 3 2 9" xfId="14165"/>
    <cellStyle name="常规 2 5 3 3 3" xfId="18280"/>
    <cellStyle name="常规 2 5 3 3 4" xfId="2280"/>
    <cellStyle name="常规 2 5 3 4" xfId="3097"/>
    <cellStyle name="常规 2 5 3 4 10" xfId="15611"/>
    <cellStyle name="常规 2 5 3 4 11" xfId="16414"/>
    <cellStyle name="常规 2 5 3 4 2" xfId="4305"/>
    <cellStyle name="常规 2 5 3 4 3" xfId="5841"/>
    <cellStyle name="常规 2 5 3 4 4" xfId="8240"/>
    <cellStyle name="常规 2 5 3 4 5" xfId="9434"/>
    <cellStyle name="常规 2 5 3 4 6" xfId="11160"/>
    <cellStyle name="常规 2 5 3 4 7" xfId="12389"/>
    <cellStyle name="常规 2 5 3 4 8" xfId="12369"/>
    <cellStyle name="常规 2 5 3 4 9" xfId="12849"/>
    <cellStyle name="常规 2 5 3 5" xfId="17525"/>
    <cellStyle name="常规 2 5 4" xfId="384"/>
    <cellStyle name="常规 2 5 4 2" xfId="1587"/>
    <cellStyle name="常规 2 5 4 2 10" xfId="15811"/>
    <cellStyle name="常规 2 5 4 2 11" xfId="16607"/>
    <cellStyle name="常规 2 5 4 2 12" xfId="18282"/>
    <cellStyle name="常规 2 5 4 2 13" xfId="3100"/>
    <cellStyle name="常规 2 5 4 2 2" xfId="4308"/>
    <cellStyle name="常规 2 5 4 2 3" xfId="5666"/>
    <cellStyle name="常规 2 5 4 2 4" xfId="8243"/>
    <cellStyle name="常规 2 5 4 2 5" xfId="10117"/>
    <cellStyle name="常规 2 5 4 2 6" xfId="11377"/>
    <cellStyle name="常规 2 5 4 2 7" xfId="12601"/>
    <cellStyle name="常规 2 5 4 2 8" xfId="12912"/>
    <cellStyle name="常规 2 5 4 2 9" xfId="14854"/>
    <cellStyle name="常规 2 5 5" xfId="222"/>
    <cellStyle name="常规 2 5 5 2" xfId="691"/>
    <cellStyle name="常规 2 5 5 2 2" xfId="1588"/>
    <cellStyle name="常规 2 5 5 2 2 10" xfId="11002"/>
    <cellStyle name="常规 2 5 5 2 2 11" xfId="9288"/>
    <cellStyle name="常规 2 5 5 2 2 12" xfId="18283"/>
    <cellStyle name="常规 2 5 5 2 2 13" xfId="3102"/>
    <cellStyle name="常规 2 5 5 2 2 2" xfId="4310"/>
    <cellStyle name="常规 2 5 5 2 2 3" xfId="5973"/>
    <cellStyle name="常规 2 5 5 2 2 4" xfId="8245"/>
    <cellStyle name="常规 2 5 5 2 2 5" xfId="7118"/>
    <cellStyle name="常规 2 5 5 2 2 6" xfId="7407"/>
    <cellStyle name="常规 2 5 5 2 2 7" xfId="9949"/>
    <cellStyle name="常规 2 5 5 2 2 8" xfId="14337"/>
    <cellStyle name="常规 2 5 5 2 2 9" xfId="11630"/>
    <cellStyle name="常规 2 5 5 3" xfId="1589"/>
    <cellStyle name="常规 2 5 5 3 2" xfId="1590"/>
    <cellStyle name="常规 2 5 5 3 2 10" xfId="16282"/>
    <cellStyle name="常规 2 5 5 3 2 11" xfId="16882"/>
    <cellStyle name="常规 2 5 5 3 2 12" xfId="18285"/>
    <cellStyle name="常规 2 5 5 3 2 13" xfId="3103"/>
    <cellStyle name="常规 2 5 5 3 2 2" xfId="4311"/>
    <cellStyle name="常规 2 5 5 3 2 3" xfId="5093"/>
    <cellStyle name="常规 2 5 5 3 2 4" xfId="8246"/>
    <cellStyle name="常规 2 5 5 3 2 5" xfId="10914"/>
    <cellStyle name="常规 2 5 5 3 2 6" xfId="12158"/>
    <cellStyle name="常规 2 5 5 3 2 7" xfId="13342"/>
    <cellStyle name="常规 2 5 5 3 2 8" xfId="12801"/>
    <cellStyle name="常规 2 5 5 3 2 9" xfId="15447"/>
    <cellStyle name="常规 2 5 5 3 3" xfId="18284"/>
    <cellStyle name="常规 2 5 5 3 4" xfId="2281"/>
    <cellStyle name="常规 2 5 5 4" xfId="3101"/>
    <cellStyle name="常规 2 5 5 4 10" xfId="10282"/>
    <cellStyle name="常规 2 5 5 4 11" xfId="13616"/>
    <cellStyle name="常规 2 5 5 4 2" xfId="4309"/>
    <cellStyle name="常规 2 5 5 4 3" xfId="5504"/>
    <cellStyle name="常规 2 5 5 4 4" xfId="8244"/>
    <cellStyle name="常规 2 5 5 4 5" xfId="9441"/>
    <cellStyle name="常规 2 5 5 4 6" xfId="9245"/>
    <cellStyle name="常规 2 5 5 4 7" xfId="10048"/>
    <cellStyle name="常规 2 5 5 4 8" xfId="10449"/>
    <cellStyle name="常规 2 5 5 4 9" xfId="10545"/>
    <cellStyle name="常规 2 5 5 5" xfId="17369"/>
    <cellStyle name="常规 2 5 6" xfId="1591"/>
    <cellStyle name="常规 2 5 6 10" xfId="16350"/>
    <cellStyle name="常规 2 5 6 11" xfId="16920"/>
    <cellStyle name="常规 2 5 6 12" xfId="18286"/>
    <cellStyle name="常规 2 5 6 13" xfId="3090"/>
    <cellStyle name="常规 2 5 6 2" xfId="4298"/>
    <cellStyle name="常规 2 5 6 3" xfId="5094"/>
    <cellStyle name="常规 2 5 6 4" xfId="8233"/>
    <cellStyle name="常规 2 5 6 5" xfId="11048"/>
    <cellStyle name="常规 2 5 6 6" xfId="12282"/>
    <cellStyle name="常规 2 5 6 7" xfId="13458"/>
    <cellStyle name="常规 2 5 6 8" xfId="14071"/>
    <cellStyle name="常规 2 5 6 9" xfId="15531"/>
    <cellStyle name="常规 2 5 7" xfId="5358"/>
    <cellStyle name="常规 2 5 7 2" xfId="6252"/>
    <cellStyle name="常规 2 6" xfId="76"/>
    <cellStyle name="常规 2 6 2" xfId="561"/>
    <cellStyle name="常规 2 6 2 2" xfId="832"/>
    <cellStyle name="常规 2 6 2 2 2" xfId="1195"/>
    <cellStyle name="常规 2 6 2 2 2 10" xfId="10906"/>
    <cellStyle name="常规 2 6 2 2 2 11" xfId="15596"/>
    <cellStyle name="常规 2 6 2 2 2 12" xfId="17890"/>
    <cellStyle name="常规 2 6 2 2 2 13" xfId="3105"/>
    <cellStyle name="常规 2 6 2 2 2 2" xfId="4313"/>
    <cellStyle name="常规 2 6 2 2 2 3" xfId="6114"/>
    <cellStyle name="常规 2 6 2 2 2 4" xfId="8248"/>
    <cellStyle name="常规 2 6 2 2 2 5" xfId="7117"/>
    <cellStyle name="常规 2 6 2 2 2 6" xfId="9718"/>
    <cellStyle name="常规 2 6 2 2 2 7" xfId="11140"/>
    <cellStyle name="常规 2 6 2 2 2 8" xfId="11591"/>
    <cellStyle name="常规 2 6 2 2 2 9" xfId="13838"/>
    <cellStyle name="常规 2 6 2 3" xfId="1592"/>
    <cellStyle name="常规 2 6 2 3 2" xfId="1593"/>
    <cellStyle name="常规 2 6 2 3 2 10" xfId="16119"/>
    <cellStyle name="常规 2 6 2 3 2 11" xfId="16788"/>
    <cellStyle name="常规 2 6 2 3 2 12" xfId="18288"/>
    <cellStyle name="常规 2 6 2 3 2 13" xfId="3107"/>
    <cellStyle name="常规 2 6 2 3 2 2" xfId="4315"/>
    <cellStyle name="常规 2 6 2 3 2 3" xfId="5095"/>
    <cellStyle name="常规 2 6 2 3 2 4" xfId="8250"/>
    <cellStyle name="常规 2 6 2 3 2 5" xfId="10634"/>
    <cellStyle name="常规 2 6 2 3 2 6" xfId="11888"/>
    <cellStyle name="常规 2 6 2 3 2 7" xfId="13090"/>
    <cellStyle name="常规 2 6 2 3 2 8" xfId="14542"/>
    <cellStyle name="常规 2 6 2 3 2 9" xfId="15234"/>
    <cellStyle name="常规 2 6 2 3 3" xfId="18287"/>
    <cellStyle name="常规 2 6 2 3 4" xfId="2282"/>
    <cellStyle name="常规 2 6 2 4" xfId="2894"/>
    <cellStyle name="常规 2 6 2 4 10" xfId="13532"/>
    <cellStyle name="常规 2 6 2 4 11" xfId="12078"/>
    <cellStyle name="常规 2 6 2 4 2" xfId="4102"/>
    <cellStyle name="常规 2 6 2 4 3" xfId="5843"/>
    <cellStyle name="常规 2 6 2 4 4" xfId="8037"/>
    <cellStyle name="常规 2 6 2 4 5" xfId="7175"/>
    <cellStyle name="常规 2 6 2 4 6" xfId="9703"/>
    <cellStyle name="常规 2 6 2 4 7" xfId="9111"/>
    <cellStyle name="常规 2 6 2 4 8" xfId="14302"/>
    <cellStyle name="常规 2 6 2 4 9" xfId="13862"/>
    <cellStyle name="常规 2 6 2 5" xfId="17527"/>
    <cellStyle name="常规 2 6 3" xfId="386"/>
    <cellStyle name="常规 2 6 3 2" xfId="1594"/>
    <cellStyle name="常规 2 6 3 2 10" xfId="15101"/>
    <cellStyle name="常规 2 6 3 2 11" xfId="16011"/>
    <cellStyle name="常规 2 6 3 2 12" xfId="18289"/>
    <cellStyle name="常规 2 6 3 2 13" xfId="3108"/>
    <cellStyle name="常规 2 6 3 2 2" xfId="4316"/>
    <cellStyle name="常规 2 6 3 2 3" xfId="5668"/>
    <cellStyle name="常规 2 6 3 2 4" xfId="8251"/>
    <cellStyle name="常规 2 6 3 2 5" xfId="9438"/>
    <cellStyle name="常规 2 6 3 2 6" xfId="10452"/>
    <cellStyle name="常规 2 6 3 2 7" xfId="11707"/>
    <cellStyle name="常规 2 6 3 2 8" xfId="7551"/>
    <cellStyle name="常规 2 6 3 2 9" xfId="13139"/>
    <cellStyle name="常规 2 6 4" xfId="224"/>
    <cellStyle name="常规 2 6 4 2" xfId="692"/>
    <cellStyle name="常规 2 6 4 2 2" xfId="1595"/>
    <cellStyle name="常规 2 6 4 2 2 10" xfId="16212"/>
    <cellStyle name="常规 2 6 4 2 2 11" xfId="16838"/>
    <cellStyle name="常规 2 6 4 2 2 12" xfId="18290"/>
    <cellStyle name="常规 2 6 4 2 2 13" xfId="3110"/>
    <cellStyle name="常规 2 6 4 2 2 2" xfId="4318"/>
    <cellStyle name="常规 2 6 4 2 2 3" xfId="5974"/>
    <cellStyle name="常规 2 6 4 2 2 4" xfId="8253"/>
    <cellStyle name="常规 2 6 4 2 2 5" xfId="10800"/>
    <cellStyle name="常规 2 6 4 2 2 6" xfId="12043"/>
    <cellStyle name="常规 2 6 4 2 2 7" xfId="13233"/>
    <cellStyle name="常规 2 6 4 2 2 8" xfId="12008"/>
    <cellStyle name="常规 2 6 4 2 2 9" xfId="15356"/>
    <cellStyle name="常规 2 6 4 3" xfId="1596"/>
    <cellStyle name="常规 2 6 4 3 2" xfId="1597"/>
    <cellStyle name="常规 2 6 4 3 2 10" xfId="15809"/>
    <cellStyle name="常规 2 6 4 3 2 11" xfId="16606"/>
    <cellStyle name="常规 2 6 4 3 2 12" xfId="18292"/>
    <cellStyle name="常规 2 6 4 3 2 13" xfId="3112"/>
    <cellStyle name="常规 2 6 4 3 2 2" xfId="4320"/>
    <cellStyle name="常规 2 6 4 3 2 3" xfId="5096"/>
    <cellStyle name="常规 2 6 4 3 2 4" xfId="8255"/>
    <cellStyle name="常规 2 6 4 3 2 5" xfId="10115"/>
    <cellStyle name="常规 2 6 4 3 2 6" xfId="11375"/>
    <cellStyle name="常规 2 6 4 3 2 7" xfId="12599"/>
    <cellStyle name="常规 2 6 4 3 2 8" xfId="8981"/>
    <cellStyle name="常规 2 6 4 3 2 9" xfId="14852"/>
    <cellStyle name="常规 2 6 4 3 3" xfId="18291"/>
    <cellStyle name="常规 2 6 4 3 4" xfId="2283"/>
    <cellStyle name="常规 2 6 4 4" xfId="3109"/>
    <cellStyle name="常规 2 6 4 4 10" xfId="14598"/>
    <cellStyle name="常规 2 6 4 4 11" xfId="13150"/>
    <cellStyle name="常规 2 6 4 4 2" xfId="4317"/>
    <cellStyle name="常规 2 6 4 4 3" xfId="5506"/>
    <cellStyle name="常规 2 6 4 4 4" xfId="8252"/>
    <cellStyle name="常规 2 6 4 4 5" xfId="7115"/>
    <cellStyle name="常规 2 6 4 4 6" xfId="7408"/>
    <cellStyle name="常规 2 6 4 4 7" xfId="9014"/>
    <cellStyle name="常规 2 6 4 4 8" xfId="12697"/>
    <cellStyle name="常规 2 6 4 4 9" xfId="14367"/>
    <cellStyle name="常规 2 6 4 5" xfId="17371"/>
    <cellStyle name="常规 2 6 5" xfId="1598"/>
    <cellStyle name="常规 2 6 5 10" xfId="14010"/>
    <cellStyle name="常规 2 6 5 11" xfId="15486"/>
    <cellStyle name="常规 2 6 5 12" xfId="18293"/>
    <cellStyle name="常规 2 6 5 13" xfId="3104"/>
    <cellStyle name="常规 2 6 5 2" xfId="4312"/>
    <cellStyle name="常规 2 6 5 3" xfId="5097"/>
    <cellStyle name="常规 2 6 5 4" xfId="8247"/>
    <cellStyle name="常规 2 6 5 5" xfId="9440"/>
    <cellStyle name="常规 2 6 5 6" xfId="10032"/>
    <cellStyle name="常规 2 6 5 7" xfId="10978"/>
    <cellStyle name="常规 2 6 5 8" xfId="13772"/>
    <cellStyle name="常规 2 6 5 9" xfId="9055"/>
    <cellStyle name="常规 2 6 6" xfId="5359"/>
    <cellStyle name="常规 2 6 6 2" xfId="6253"/>
    <cellStyle name="常规 2 7" xfId="77"/>
    <cellStyle name="常规 2 7 2" xfId="562"/>
    <cellStyle name="常规 2 7 2 2" xfId="833"/>
    <cellStyle name="常规 2 7 2 2 2" xfId="1599"/>
    <cellStyle name="常规 2 7 2 2 2 10" xfId="14406"/>
    <cellStyle name="常规 2 7 2 2 2 11" xfId="14995"/>
    <cellStyle name="常规 2 7 2 2 2 12" xfId="18294"/>
    <cellStyle name="常规 2 7 2 2 2 13" xfId="3114"/>
    <cellStyle name="常规 2 7 2 2 2 2" xfId="4322"/>
    <cellStyle name="常规 2 7 2 2 2 3" xfId="6115"/>
    <cellStyle name="常规 2 7 2 2 2 4" xfId="8257"/>
    <cellStyle name="常规 2 7 2 2 2 5" xfId="7114"/>
    <cellStyle name="常规 2 7 2 2 2 6" xfId="9719"/>
    <cellStyle name="常规 2 7 2 2 2 7" xfId="10311"/>
    <cellStyle name="常规 2 7 2 2 2 8" xfId="13927"/>
    <cellStyle name="常规 2 7 2 2 2 9" xfId="9814"/>
    <cellStyle name="常规 2 7 2 3" xfId="1601"/>
    <cellStyle name="常规 2 7 2 3 2" xfId="1602"/>
    <cellStyle name="常规 2 7 2 3 2 10" xfId="16351"/>
    <cellStyle name="常规 2 7 2 3 2 11" xfId="16921"/>
    <cellStyle name="常规 2 7 2 3 2 12" xfId="18297"/>
    <cellStyle name="常规 2 7 2 3 2 13" xfId="3115"/>
    <cellStyle name="常规 2 7 2 3 2 2" xfId="4323"/>
    <cellStyle name="常规 2 7 2 3 2 3" xfId="5099"/>
    <cellStyle name="常规 2 7 2 3 2 4" xfId="8258"/>
    <cellStyle name="常规 2 7 2 3 2 5" xfId="11049"/>
    <cellStyle name="常规 2 7 2 3 2 6" xfId="12283"/>
    <cellStyle name="常规 2 7 2 3 2 7" xfId="13459"/>
    <cellStyle name="常规 2 7 2 3 2 8" xfId="10658"/>
    <cellStyle name="常规 2 7 2 3 2 9" xfId="15532"/>
    <cellStyle name="常规 2 7 2 3 3" xfId="18296"/>
    <cellStyle name="常规 2 7 2 3 4" xfId="2284"/>
    <cellStyle name="常规 2 7 2 4" xfId="3113"/>
    <cellStyle name="常规 2 7 2 4 10" xfId="14424"/>
    <cellStyle name="常规 2 7 2 4 11" xfId="15011"/>
    <cellStyle name="常规 2 7 2 4 2" xfId="4321"/>
    <cellStyle name="常规 2 7 2 4 3" xfId="5844"/>
    <cellStyle name="常规 2 7 2 4 4" xfId="8256"/>
    <cellStyle name="常规 2 7 2 4 5" xfId="9437"/>
    <cellStyle name="常规 2 7 2 4 6" xfId="8966"/>
    <cellStyle name="常规 2 7 2 4 7" xfId="10333"/>
    <cellStyle name="常规 2 7 2 4 8" xfId="14620"/>
    <cellStyle name="常规 2 7 2 4 9" xfId="7352"/>
    <cellStyle name="常规 2 7 2 5" xfId="17528"/>
    <cellStyle name="常规 2 7 3" xfId="387"/>
    <cellStyle name="常规 2 7 3 2" xfId="1603"/>
    <cellStyle name="常规 2 7 3 2 10" xfId="6956"/>
    <cellStyle name="常规 2 7 3 2 11" xfId="8783"/>
    <cellStyle name="常规 2 7 3 2 12" xfId="18298"/>
    <cellStyle name="常规 2 7 3 2 13" xfId="3116"/>
    <cellStyle name="常规 2 7 3 2 2" xfId="4324"/>
    <cellStyle name="常规 2 7 3 2 3" xfId="5669"/>
    <cellStyle name="常规 2 7 3 2 4" xfId="8259"/>
    <cellStyle name="常规 2 7 3 2 5" xfId="9436"/>
    <cellStyle name="常规 2 7 3 2 6" xfId="10034"/>
    <cellStyle name="常规 2 7 3 2 7" xfId="6553"/>
    <cellStyle name="常规 2 7 3 2 8" xfId="13438"/>
    <cellStyle name="常规 2 7 3 2 9" xfId="12925"/>
    <cellStyle name="常规 2 7 4" xfId="225"/>
    <cellStyle name="常规 2 7 4 2" xfId="693"/>
    <cellStyle name="常规 2 7 4 2 2" xfId="1604"/>
    <cellStyle name="常规 2 7 4 2 2 10" xfId="9853"/>
    <cellStyle name="常规 2 7 4 2 2 11" xfId="15328"/>
    <cellStyle name="常规 2 7 4 2 2 12" xfId="18299"/>
    <cellStyle name="常规 2 7 4 2 2 13" xfId="3118"/>
    <cellStyle name="常规 2 7 4 2 2 2" xfId="4326"/>
    <cellStyle name="常规 2 7 4 2 2 3" xfId="5975"/>
    <cellStyle name="常规 2 7 4 2 2 4" xfId="8261"/>
    <cellStyle name="常规 2 7 4 2 2 5" xfId="7112"/>
    <cellStyle name="常规 2 7 4 2 2 6" xfId="9024"/>
    <cellStyle name="常规 2 7 4 2 2 7" xfId="10760"/>
    <cellStyle name="常规 2 7 4 2 2 8" xfId="10189"/>
    <cellStyle name="常规 2 7 4 2 2 9" xfId="14239"/>
    <cellStyle name="常规 2 7 4 3" xfId="1605"/>
    <cellStyle name="常规 2 7 4 3 2" xfId="1606"/>
    <cellStyle name="常规 2 7 4 3 2 10" xfId="15159"/>
    <cellStyle name="常规 2 7 4 3 2 11" xfId="16060"/>
    <cellStyle name="常规 2 7 4 3 2 12" xfId="18301"/>
    <cellStyle name="常规 2 7 4 3 2 13" xfId="3119"/>
    <cellStyle name="常规 2 7 4 3 2 2" xfId="4327"/>
    <cellStyle name="常规 2 7 4 3 2 3" xfId="5100"/>
    <cellStyle name="常规 2 7 4 3 2 4" xfId="8262"/>
    <cellStyle name="常规 2 7 4 3 2 5" xfId="7111"/>
    <cellStyle name="常规 2 7 4 3 2 6" xfId="10520"/>
    <cellStyle name="常规 2 7 4 3 2 7" xfId="11775"/>
    <cellStyle name="常规 2 7 4 3 2 8" xfId="13157"/>
    <cellStyle name="常规 2 7 4 3 2 9" xfId="11450"/>
    <cellStyle name="常规 2 7 4 3 3" xfId="18300"/>
    <cellStyle name="常规 2 7 4 3 4" xfId="2285"/>
    <cellStyle name="常规 2 7 4 4" xfId="3117"/>
    <cellStyle name="常规 2 7 4 4 10" xfId="14935"/>
    <cellStyle name="常规 2 7 4 4 11" xfId="15883"/>
    <cellStyle name="常规 2 7 4 4 2" xfId="4325"/>
    <cellStyle name="常规 2 7 4 4 3" xfId="5507"/>
    <cellStyle name="常规 2 7 4 4 4" xfId="8260"/>
    <cellStyle name="常规 2 7 4 4 5" xfId="7113"/>
    <cellStyle name="常规 2 7 4 4 6" xfId="10217"/>
    <cellStyle name="常规 2 7 4 4 7" xfId="11482"/>
    <cellStyle name="常规 2 7 4 4 8" xfId="14018"/>
    <cellStyle name="常规 2 7 4 4 9" xfId="10507"/>
    <cellStyle name="常规 2 7 4 5" xfId="17372"/>
    <cellStyle name="常规 2 7 5" xfId="1607"/>
    <cellStyle name="常规 2 7 5 10" xfId="16098"/>
    <cellStyle name="常规 2 7 5 11" xfId="16775"/>
    <cellStyle name="常规 2 7 5 12" xfId="18302"/>
    <cellStyle name="常规 2 7 5 13" xfId="2505"/>
    <cellStyle name="常规 2 7 5 2" xfId="3713"/>
    <cellStyle name="常规 2 7 5 3" xfId="5101"/>
    <cellStyle name="常规 2 7 5 4" xfId="7648"/>
    <cellStyle name="常规 2 7 5 5" xfId="10601"/>
    <cellStyle name="常规 2 7 5 6" xfId="11856"/>
    <cellStyle name="常规 2 7 5 7" xfId="13056"/>
    <cellStyle name="常规 2 7 5 8" xfId="11838"/>
    <cellStyle name="常规 2 7 5 9" xfId="15209"/>
    <cellStyle name="常规 2 7 6" xfId="5360"/>
    <cellStyle name="常规 2 7 6 2" xfId="6254"/>
    <cellStyle name="常规 2 8" xfId="78"/>
    <cellStyle name="常规 2 8 2" xfId="563"/>
    <cellStyle name="常规 2 8 2 2" xfId="834"/>
    <cellStyle name="常规 2 8 2 2 2" xfId="1064"/>
    <cellStyle name="常规 2 8 2 2 2 10" xfId="13078"/>
    <cellStyle name="常规 2 8 2 2 2 11" xfId="9149"/>
    <cellStyle name="常规 2 8 2 2 2 12" xfId="17759"/>
    <cellStyle name="常规 2 8 2 2 2 13" xfId="3120"/>
    <cellStyle name="常规 2 8 2 2 2 2" xfId="4328"/>
    <cellStyle name="常规 2 8 2 2 2 3" xfId="6116"/>
    <cellStyle name="常规 2 8 2 2 2 4" xfId="8263"/>
    <cellStyle name="常规 2 8 2 2 2 5" xfId="7109"/>
    <cellStyle name="常规 2 8 2 2 2 6" xfId="10060"/>
    <cellStyle name="常规 2 8 2 2 2 7" xfId="9900"/>
    <cellStyle name="常规 2 8 2 2 2 8" xfId="11071"/>
    <cellStyle name="常规 2 8 2 2 2 9" xfId="13541"/>
    <cellStyle name="常规 2 8 2 3" xfId="1608"/>
    <cellStyle name="常规 2 8 2 3 2" xfId="1609"/>
    <cellStyle name="常规 2 8 2 3 2 10" xfId="16400"/>
    <cellStyle name="常规 2 8 2 3 2 11" xfId="16955"/>
    <cellStyle name="常规 2 8 2 3 2 12" xfId="18304"/>
    <cellStyle name="常规 2 8 2 3 2 13" xfId="3121"/>
    <cellStyle name="常规 2 8 2 3 2 2" xfId="4329"/>
    <cellStyle name="常规 2 8 2 3 2 3" xfId="5102"/>
    <cellStyle name="常规 2 8 2 3 2 4" xfId="8264"/>
    <cellStyle name="常规 2 8 2 3 2 5" xfId="11141"/>
    <cellStyle name="常规 2 8 2 3 2 6" xfId="12370"/>
    <cellStyle name="常规 2 8 2 3 2 7" xfId="13542"/>
    <cellStyle name="常规 2 8 2 3 2 8" xfId="11391"/>
    <cellStyle name="常规 2 8 2 3 2 9" xfId="15597"/>
    <cellStyle name="常规 2 8 2 3 3" xfId="18303"/>
    <cellStyle name="常规 2 8 2 3 4" xfId="2286"/>
    <cellStyle name="常规 2 8 2 4" xfId="2903"/>
    <cellStyle name="常规 2 8 2 4 10" xfId="12710"/>
    <cellStyle name="常规 2 8 2 4 11" xfId="9734"/>
    <cellStyle name="常规 2 8 2 4 2" xfId="4111"/>
    <cellStyle name="常规 2 8 2 4 3" xfId="5845"/>
    <cellStyle name="常规 2 8 2 4 4" xfId="8046"/>
    <cellStyle name="常规 2 8 2 4 5" xfId="8973"/>
    <cellStyle name="常规 2 8 2 4 6" xfId="9251"/>
    <cellStyle name="常规 2 8 2 4 7" xfId="10044"/>
    <cellStyle name="常规 2 8 2 4 8" xfId="12852"/>
    <cellStyle name="常规 2 8 2 4 9" xfId="11134"/>
    <cellStyle name="常规 2 8 2 5" xfId="17529"/>
    <cellStyle name="常规 2 8 3" xfId="388"/>
    <cellStyle name="常规 2 8 3 2" xfId="1610"/>
    <cellStyle name="常规 2 8 3 2 10" xfId="15925"/>
    <cellStyle name="常规 2 8 3 2 11" xfId="16677"/>
    <cellStyle name="常规 2 8 3 2 12" xfId="18305"/>
    <cellStyle name="常规 2 8 3 2 13" xfId="3122"/>
    <cellStyle name="常规 2 8 3 2 2" xfId="4330"/>
    <cellStyle name="常规 2 8 3 2 3" xfId="5670"/>
    <cellStyle name="常规 2 8 3 2 4" xfId="8265"/>
    <cellStyle name="常规 2 8 3 2 5" xfId="10312"/>
    <cellStyle name="常规 2 8 3 2 6" xfId="11573"/>
    <cellStyle name="常规 2 8 3 2 7" xfId="12784"/>
    <cellStyle name="常规 2 8 3 2 8" xfId="14407"/>
    <cellStyle name="常规 2 8 3 2 9" xfId="14996"/>
    <cellStyle name="常规 2 8 4" xfId="226"/>
    <cellStyle name="常规 2 8 4 2" xfId="694"/>
    <cellStyle name="常规 2 8 4 2 2" xfId="1611"/>
    <cellStyle name="常规 2 8 4 2 2 10" xfId="15514"/>
    <cellStyle name="常规 2 8 4 2 2 11" xfId="16335"/>
    <cellStyle name="常规 2 8 4 2 2 12" xfId="18306"/>
    <cellStyle name="常规 2 8 4 2 2 13" xfId="3124"/>
    <cellStyle name="常规 2 8 4 2 2 2" xfId="4332"/>
    <cellStyle name="常规 2 8 4 2 2 3" xfId="5976"/>
    <cellStyle name="常规 2 8 4 2 2 4" xfId="8267"/>
    <cellStyle name="常规 2 8 4 2 2 5" xfId="9118"/>
    <cellStyle name="常规 2 8 4 2 2 6" xfId="11027"/>
    <cellStyle name="常规 2 8 4 2 2 7" xfId="12261"/>
    <cellStyle name="常规 2 8 4 2 2 8" xfId="10076"/>
    <cellStyle name="常规 2 8 4 2 2 9" xfId="8877"/>
    <cellStyle name="常规 2 8 4 3" xfId="1612"/>
    <cellStyle name="常规 2 8 4 3 2" xfId="1613"/>
    <cellStyle name="常规 2 8 4 3 2 10" xfId="15996"/>
    <cellStyle name="常规 2 8 4 3 2 11" xfId="16715"/>
    <cellStyle name="常规 2 8 4 3 2 12" xfId="18308"/>
    <cellStyle name="常规 2 8 4 3 2 13" xfId="3125"/>
    <cellStyle name="常规 2 8 4 3 2 2" xfId="4333"/>
    <cellStyle name="常规 2 8 4 3 2 3" xfId="5103"/>
    <cellStyle name="常规 2 8 4 3 2 4" xfId="8268"/>
    <cellStyle name="常规 2 8 4 3 2 5" xfId="10432"/>
    <cellStyle name="常规 2 8 4 3 2 6" xfId="11688"/>
    <cellStyle name="常规 2 8 4 3 2 7" xfId="12895"/>
    <cellStyle name="常规 2 8 4 3 2 8" xfId="12337"/>
    <cellStyle name="常规 2 8 4 3 2 9" xfId="15086"/>
    <cellStyle name="常规 2 8 4 3 3" xfId="18307"/>
    <cellStyle name="常规 2 8 4 3 4" xfId="2287"/>
    <cellStyle name="常规 2 8 4 4" xfId="3123"/>
    <cellStyle name="常规 2 8 4 4 10" xfId="6732"/>
    <cellStyle name="常规 2 8 4 4 11" xfId="13591"/>
    <cellStyle name="常规 2 8 4 4 2" xfId="4331"/>
    <cellStyle name="常规 2 8 4 4 3" xfId="5508"/>
    <cellStyle name="常规 2 8 4 4 4" xfId="8266"/>
    <cellStyle name="常规 2 8 4 4 5" xfId="9983"/>
    <cellStyle name="常规 2 8 4 4 6" xfId="6580"/>
    <cellStyle name="常规 2 8 4 4 7" xfId="7543"/>
    <cellStyle name="常规 2 8 4 4 8" xfId="9615"/>
    <cellStyle name="常规 2 8 4 4 9" xfId="9839"/>
    <cellStyle name="常规 2 8 4 5" xfId="17373"/>
    <cellStyle name="常规 2 8 5" xfId="1614"/>
    <cellStyle name="常规 2 8 5 10" xfId="9147"/>
    <cellStyle name="常规 2 8 5 11" xfId="12360"/>
    <cellStyle name="常规 2 8 5 12" xfId="18309"/>
    <cellStyle name="常规 2 8 5 13" xfId="2510"/>
    <cellStyle name="常规 2 8 5 2" xfId="3718"/>
    <cellStyle name="常规 2 8 5 3" xfId="5104"/>
    <cellStyle name="常规 2 8 5 4" xfId="7653"/>
    <cellStyle name="常规 2 8 5 5" xfId="9579"/>
    <cellStyle name="常规 2 8 5 6" xfId="9177"/>
    <cellStyle name="常规 2 8 5 7" xfId="9313"/>
    <cellStyle name="常规 2 8 5 8" xfId="10340"/>
    <cellStyle name="常规 2 8 5 9" xfId="8928"/>
    <cellStyle name="常规 2 8 6" xfId="5361"/>
    <cellStyle name="常规 2 8 6 2" xfId="6255"/>
    <cellStyle name="常规 2 9" xfId="79"/>
    <cellStyle name="常规 2 9 2" xfId="564"/>
    <cellStyle name="常规 2 9 2 2" xfId="835"/>
    <cellStyle name="常规 2 9 2 2 2" xfId="1615"/>
    <cellStyle name="常规 2 9 2 2 2 10" xfId="13898"/>
    <cellStyle name="常规 2 9 2 2 2 11" xfId="13548"/>
    <cellStyle name="常规 2 9 2 2 2 12" xfId="18310"/>
    <cellStyle name="常规 2 9 2 2 2 13" xfId="3128"/>
    <cellStyle name="常规 2 9 2 2 2 2" xfId="4336"/>
    <cellStyle name="常规 2 9 2 2 2 3" xfId="6117"/>
    <cellStyle name="常规 2 9 2 2 2 4" xfId="8271"/>
    <cellStyle name="常规 2 9 2 2 2 5" xfId="9089"/>
    <cellStyle name="常规 2 9 2 2 2 6" xfId="6518"/>
    <cellStyle name="常规 2 9 2 2 2 7" xfId="7557"/>
    <cellStyle name="常规 2 9 2 2 2 8" xfId="8961"/>
    <cellStyle name="常规 2 9 2 2 2 9" xfId="14643"/>
    <cellStyle name="常规 2 9 2 3" xfId="1616"/>
    <cellStyle name="常规 2 9 2 3 2" xfId="1617"/>
    <cellStyle name="常规 2 9 2 3 2 10" xfId="14703"/>
    <cellStyle name="常规 2 9 2 3 2 11" xfId="14867"/>
    <cellStyle name="常规 2 9 2 3 2 12" xfId="18312"/>
    <cellStyle name="常规 2 9 2 3 2 13" xfId="3129"/>
    <cellStyle name="常规 2 9 2 3 2 2" xfId="4337"/>
    <cellStyle name="常规 2 9 2 3 2 3" xfId="5105"/>
    <cellStyle name="常规 2 9 2 3 2 4" xfId="8272"/>
    <cellStyle name="常规 2 9 2 3 2 5" xfId="6754"/>
    <cellStyle name="常规 2 9 2 3 2 6" xfId="7495"/>
    <cellStyle name="常规 2 9 2 3 2 7" xfId="10130"/>
    <cellStyle name="常规 2 9 2 3 2 8" xfId="14290"/>
    <cellStyle name="常规 2 9 2 3 2 9" xfId="9341"/>
    <cellStyle name="常规 2 9 2 3 3" xfId="18311"/>
    <cellStyle name="常规 2 9 2 3 4" xfId="2288"/>
    <cellStyle name="常规 2 9 2 4" xfId="3127"/>
    <cellStyle name="常规 2 9 2 4 10" xfId="15295"/>
    <cellStyle name="常规 2 9 2 4 11" xfId="16167"/>
    <cellStyle name="常规 2 9 2 4 2" xfId="4335"/>
    <cellStyle name="常规 2 9 2 4 3" xfId="5846"/>
    <cellStyle name="常规 2 9 2 4 4" xfId="8270"/>
    <cellStyle name="常规 2 9 2 4 5" xfId="9979"/>
    <cellStyle name="常规 2 9 2 4 6" xfId="10717"/>
    <cellStyle name="常规 2 9 2 4 7" xfId="11966"/>
    <cellStyle name="常规 2 9 2 4 8" xfId="9614"/>
    <cellStyle name="常规 2 9 2 4 9" xfId="9766"/>
    <cellStyle name="常规 2 9 2 5" xfId="17530"/>
    <cellStyle name="常规 2 9 3" xfId="389"/>
    <cellStyle name="常规 2 9 3 2" xfId="1618"/>
    <cellStyle name="常规 2 9 3 2 10" xfId="16258"/>
    <cellStyle name="常规 2 9 3 2 11" xfId="16869"/>
    <cellStyle name="常规 2 9 3 2 12" xfId="18313"/>
    <cellStyle name="常规 2 9 3 2 13" xfId="3130"/>
    <cellStyle name="常规 2 9 3 2 2" xfId="4338"/>
    <cellStyle name="常规 2 9 3 2 3" xfId="5671"/>
    <cellStyle name="常规 2 9 3 2 4" xfId="8273"/>
    <cellStyle name="常规 2 9 3 2 5" xfId="10882"/>
    <cellStyle name="常规 2 9 3 2 6" xfId="12127"/>
    <cellStyle name="常规 2 9 3 2 7" xfId="13309"/>
    <cellStyle name="常规 2 9 3 2 8" xfId="12323"/>
    <cellStyle name="常规 2 9 3 2 9" xfId="15419"/>
    <cellStyle name="常规 2 9 4" xfId="227"/>
    <cellStyle name="常规 2 9 4 2" xfId="695"/>
    <cellStyle name="常规 2 9 4 2 2" xfId="1620"/>
    <cellStyle name="常规 2 9 4 2 2 10" xfId="11640"/>
    <cellStyle name="常规 2 9 4 2 2 11" xfId="15576"/>
    <cellStyle name="常规 2 9 4 2 2 12" xfId="18315"/>
    <cellStyle name="常规 2 9 4 2 2 13" xfId="3133"/>
    <cellStyle name="常规 2 9 4 2 2 2" xfId="4341"/>
    <cellStyle name="常规 2 9 4 2 2 3" xfId="5977"/>
    <cellStyle name="常规 2 9 4 2 2 4" xfId="8276"/>
    <cellStyle name="常规 2 9 4 2 2 5" xfId="6746"/>
    <cellStyle name="常规 2 9 4 2 2 6" xfId="7497"/>
    <cellStyle name="常规 2 9 4 2 2 7" xfId="11107"/>
    <cellStyle name="常规 2 9 4 2 2 8" xfId="12135"/>
    <cellStyle name="常规 2 9 4 2 2 9" xfId="13507"/>
    <cellStyle name="常规 2 9 4 3" xfId="1621"/>
    <cellStyle name="常规 2 9 4 3 2" xfId="1623"/>
    <cellStyle name="常规 2 9 4 3 2 10" xfId="16084"/>
    <cellStyle name="常规 2 9 4 3 2 11" xfId="16769"/>
    <cellStyle name="常规 2 9 4 3 2 12" xfId="18318"/>
    <cellStyle name="常规 2 9 4 3 2 13" xfId="3134"/>
    <cellStyle name="常规 2 9 4 3 2 2" xfId="4342"/>
    <cellStyle name="常规 2 9 4 3 2 3" xfId="5106"/>
    <cellStyle name="常规 2 9 4 3 2 4" xfId="8277"/>
    <cellStyle name="常规 2 9 4 3 2 5" xfId="10577"/>
    <cellStyle name="常规 2 9 4 3 2 6" xfId="11836"/>
    <cellStyle name="常规 2 9 4 3 2 7" xfId="13035"/>
    <cellStyle name="常规 2 9 4 3 2 8" xfId="14499"/>
    <cellStyle name="常规 2 9 4 3 2 9" xfId="15194"/>
    <cellStyle name="常规 2 9 4 3 3" xfId="18316"/>
    <cellStyle name="常规 2 9 4 3 4" xfId="2289"/>
    <cellStyle name="常规 2 9 4 4" xfId="3132"/>
    <cellStyle name="常规 2 9 4 4 10" xfId="14610"/>
    <cellStyle name="常规 2 9 4 4 11" xfId="14055"/>
    <cellStyle name="常规 2 9 4 4 2" xfId="4340"/>
    <cellStyle name="常规 2 9 4 4 3" xfId="5509"/>
    <cellStyle name="常规 2 9 4 4 4" xfId="8275"/>
    <cellStyle name="常规 2 9 4 4 5" xfId="6749"/>
    <cellStyle name="常规 2 9 4 4 6" xfId="9801"/>
    <cellStyle name="常规 2 9 4 4 7" xfId="8869"/>
    <cellStyle name="常规 2 9 4 4 8" xfId="13191"/>
    <cellStyle name="常规 2 9 4 4 9" xfId="12150"/>
    <cellStyle name="常规 2 9 4 5" xfId="17374"/>
    <cellStyle name="常规 2 9 5" xfId="1625"/>
    <cellStyle name="常规 2 9 5 10" xfId="13293"/>
    <cellStyle name="常规 2 9 5 11" xfId="12788"/>
    <cellStyle name="常规 2 9 5 12" xfId="18320"/>
    <cellStyle name="常规 2 9 5 13" xfId="3126"/>
    <cellStyle name="常规 2 9 5 2" xfId="4334"/>
    <cellStyle name="常规 2 9 5 3" xfId="5107"/>
    <cellStyle name="常规 2 9 5 4" xfId="8269"/>
    <cellStyle name="常规 2 9 5 5" xfId="9080"/>
    <cellStyle name="常规 2 9 5 6" xfId="6865"/>
    <cellStyle name="常规 2 9 5 7" xfId="7467"/>
    <cellStyle name="常规 2 9 5 8" xfId="14149"/>
    <cellStyle name="常规 2 9 5 9" xfId="13074"/>
    <cellStyle name="常规 2 9 6" xfId="5362"/>
    <cellStyle name="常规 2 9 6 2" xfId="6256"/>
    <cellStyle name="常规 20" xfId="33"/>
    <cellStyle name="常规 20 2" xfId="7"/>
    <cellStyle name="常规 20 2 2" xfId="471"/>
    <cellStyle name="常规 20 2 2 2" xfId="742"/>
    <cellStyle name="常规 20 2 2 2 2" xfId="1111"/>
    <cellStyle name="常规 20 2 2 2 2 10" xfId="15280"/>
    <cellStyle name="常规 20 2 2 2 2 11" xfId="16155"/>
    <cellStyle name="常规 20 2 2 2 2 12" xfId="17806"/>
    <cellStyle name="常规 20 2 2 2 2 13" xfId="2661"/>
    <cellStyle name="常规 20 2 2 2 2 2" xfId="3869"/>
    <cellStyle name="常规 20 2 2 2 2 3" xfId="6024"/>
    <cellStyle name="常规 20 2 2 2 2 4" xfId="7804"/>
    <cellStyle name="常规 20 2 2 2 2 5" xfId="6839"/>
    <cellStyle name="常规 20 2 2 2 2 6" xfId="10694"/>
    <cellStyle name="常规 20 2 2 2 2 7" xfId="11945"/>
    <cellStyle name="常规 20 2 2 2 2 8" xfId="12838"/>
    <cellStyle name="常规 20 2 2 2 2 9" xfId="14579"/>
    <cellStyle name="常规 20 2 2 3" xfId="1115"/>
    <cellStyle name="常规 20 2 2 3 2" xfId="927"/>
    <cellStyle name="常规 20 2 2 3 2 10" xfId="11501"/>
    <cellStyle name="常规 20 2 2 3 2 11" xfId="15438"/>
    <cellStyle name="常规 20 2 2 3 2 12" xfId="17622"/>
    <cellStyle name="常规 20 2 2 3 2 13" xfId="2663"/>
    <cellStyle name="常规 20 2 2 3 2 2" xfId="3871"/>
    <cellStyle name="常规 20 2 2 3 2 3" xfId="4854"/>
    <cellStyle name="常规 20 2 2 3 2 4" xfId="7806"/>
    <cellStyle name="常规 20 2 2 3 2 5" xfId="9543"/>
    <cellStyle name="常规 20 2 2 3 2 6" xfId="9196"/>
    <cellStyle name="常规 20 2 2 3 2 7" xfId="10904"/>
    <cellStyle name="常规 20 2 2 3 2 8" xfId="13316"/>
    <cellStyle name="常规 20 2 2 3 2 9" xfId="11766"/>
    <cellStyle name="常规 20 2 2 3 3" xfId="17810"/>
    <cellStyle name="常规 20 2 2 3 4" xfId="2165"/>
    <cellStyle name="常规 20 2 2 4" xfId="2659"/>
    <cellStyle name="常规 20 2 2 4 10" xfId="11778"/>
    <cellStyle name="常规 20 2 2 4 11" xfId="15410"/>
    <cellStyle name="常规 20 2 2 4 2" xfId="3867"/>
    <cellStyle name="常规 20 2 2 4 3" xfId="5753"/>
    <cellStyle name="常规 20 2 2 4 4" xfId="7802"/>
    <cellStyle name="常规 20 2 2 4 5" xfId="9178"/>
    <cellStyle name="常规 20 2 2 4 6" xfId="10043"/>
    <cellStyle name="常规 20 2 2 4 7" xfId="10871"/>
    <cellStyle name="常规 20 2 2 4 8" xfId="14214"/>
    <cellStyle name="常规 20 2 2 4 9" xfId="9628"/>
    <cellStyle name="常规 20 2 2 5" xfId="17437"/>
    <cellStyle name="常规 20 2 3" xfId="291"/>
    <cellStyle name="常规 20 2 3 2" xfId="1117"/>
    <cellStyle name="常规 20 2 3 2 10" xfId="12670"/>
    <cellStyle name="常规 20 2 3 2 11" xfId="14494"/>
    <cellStyle name="常规 20 2 3 2 12" xfId="17812"/>
    <cellStyle name="常规 20 2 3 2 13" xfId="2665"/>
    <cellStyle name="常规 20 2 3 2 2" xfId="3873"/>
    <cellStyle name="常规 20 2 3 2 3" xfId="5573"/>
    <cellStyle name="常规 20 2 3 2 4" xfId="7808"/>
    <cellStyle name="常规 20 2 3 2 5" xfId="9548"/>
    <cellStyle name="常规 20 2 3 2 6" xfId="6857"/>
    <cellStyle name="常规 20 2 3 2 7" xfId="9752"/>
    <cellStyle name="常规 20 2 3 2 8" xfId="7444"/>
    <cellStyle name="常规 20 2 3 2 9" xfId="12996"/>
    <cellStyle name="常规 20 2 4" xfId="134"/>
    <cellStyle name="常规 20 2 4 2" xfId="626"/>
    <cellStyle name="常规 20 2 4 2 2" xfId="924"/>
    <cellStyle name="常规 20 2 4 2 2 10" xfId="13365"/>
    <cellStyle name="常规 20 2 4 2 2 11" xfId="12856"/>
    <cellStyle name="常规 20 2 4 2 2 12" xfId="17619"/>
    <cellStyle name="常规 20 2 4 2 2 13" xfId="2467"/>
    <cellStyle name="常规 20 2 4 2 2 2" xfId="3675"/>
    <cellStyle name="常规 20 2 4 2 2 3" xfId="5908"/>
    <cellStyle name="常规 20 2 4 2 2 4" xfId="7610"/>
    <cellStyle name="常规 20 2 4 2 2 5" xfId="7280"/>
    <cellStyle name="常规 20 2 4 2 2 6" xfId="9673"/>
    <cellStyle name="常规 20 2 4 2 2 7" xfId="9136"/>
    <cellStyle name="常规 20 2 4 2 2 8" xfId="12129"/>
    <cellStyle name="常规 20 2 4 2 2 9" xfId="7301"/>
    <cellStyle name="常规 20 2 4 3" xfId="1120"/>
    <cellStyle name="常规 20 2 4 3 2" xfId="918"/>
    <cellStyle name="常规 20 2 4 3 2 10" xfId="16226"/>
    <cellStyle name="常规 20 2 4 3 2 11" xfId="16852"/>
    <cellStyle name="常规 20 2 4 3 2 12" xfId="17613"/>
    <cellStyle name="常规 20 2 4 3 2 13" xfId="2670"/>
    <cellStyle name="常规 20 2 4 3 2 2" xfId="3878"/>
    <cellStyle name="常规 20 2 4 3 2 3" xfId="4850"/>
    <cellStyle name="常规 20 2 4 3 2 4" xfId="7813"/>
    <cellStyle name="常规 20 2 4 3 2 5" xfId="10814"/>
    <cellStyle name="常规 20 2 4 3 2 6" xfId="12057"/>
    <cellStyle name="常规 20 2 4 3 2 7" xfId="13248"/>
    <cellStyle name="常规 20 2 4 3 2 8" xfId="12207"/>
    <cellStyle name="常规 20 2 4 3 2 9" xfId="15370"/>
    <cellStyle name="常规 20 2 4 3 3" xfId="17815"/>
    <cellStyle name="常规 20 2 4 3 4" xfId="2167"/>
    <cellStyle name="常规 20 2 4 4" xfId="2668"/>
    <cellStyle name="常规 20 2 4 4 10" xfId="12832"/>
    <cellStyle name="常规 20 2 4 4 11" xfId="15161"/>
    <cellStyle name="常规 20 2 4 4 2" xfId="3876"/>
    <cellStyle name="常规 20 2 4 4 3" xfId="5416"/>
    <cellStyle name="常规 20 2 4 4 4" xfId="7811"/>
    <cellStyle name="常规 20 2 4 4 5" xfId="9547"/>
    <cellStyle name="常规 20 2 4 4 6" xfId="6858"/>
    <cellStyle name="常规 20 2 4 4 7" xfId="10522"/>
    <cellStyle name="常规 20 2 4 4 8" xfId="9043"/>
    <cellStyle name="常规 20 2 4 4 9" xfId="13073"/>
    <cellStyle name="常规 20 2 4 5" xfId="17281"/>
    <cellStyle name="常规 20 2 5" xfId="1123"/>
    <cellStyle name="常规 20 2 5 10" xfId="12065"/>
    <cellStyle name="常规 20 2 5 11" xfId="8895"/>
    <cellStyle name="常规 20 2 5 12" xfId="17818"/>
    <cellStyle name="常规 20 2 5 13" xfId="2657"/>
    <cellStyle name="常规 20 2 5 2" xfId="3865"/>
    <cellStyle name="常规 20 2 5 3" xfId="4926"/>
    <cellStyle name="常规 20 2 5 4" xfId="7800"/>
    <cellStyle name="常规 20 2 5 5" xfId="6843"/>
    <cellStyle name="常规 20 2 5 6" xfId="9777"/>
    <cellStyle name="常规 20 2 5 7" xfId="8937"/>
    <cellStyle name="常规 20 2 5 8" xfId="10572"/>
    <cellStyle name="常规 20 2 5 9" xfId="14255"/>
    <cellStyle name="常规 20 2 6" xfId="5290"/>
    <cellStyle name="常规 20 2 6 2" xfId="6185"/>
    <cellStyle name="常规 20 3" xfId="498"/>
    <cellStyle name="常规 20 3 2" xfId="769"/>
    <cellStyle name="常规 20 3 2 2" xfId="1126"/>
    <cellStyle name="常规 20 3 2 2 10" xfId="14600"/>
    <cellStyle name="常规 20 3 2 2 11" xfId="15478"/>
    <cellStyle name="常规 20 3 2 2 12" xfId="17821"/>
    <cellStyle name="常规 20 3 2 2 13" xfId="2678"/>
    <cellStyle name="常规 20 3 2 2 2" xfId="3886"/>
    <cellStyle name="常规 20 3 2 2 3" xfId="6051"/>
    <cellStyle name="常规 20 3 2 2 4" xfId="7821"/>
    <cellStyle name="常规 20 3 2 2 5" xfId="7224"/>
    <cellStyle name="常规 20 3 2 2 6" xfId="7378"/>
    <cellStyle name="常规 20 3 2 2 7" xfId="10965"/>
    <cellStyle name="常规 20 3 2 2 8" xfId="13064"/>
    <cellStyle name="常规 20 3 2 2 9" xfId="13408"/>
    <cellStyle name="常规 20 3 3" xfId="1130"/>
    <cellStyle name="常规 20 3 3 2" xfId="1133"/>
    <cellStyle name="常规 20 3 3 2 10" xfId="15961"/>
    <cellStyle name="常规 20 3 3 2 11" xfId="16700"/>
    <cellStyle name="常规 20 3 3 2 12" xfId="17828"/>
    <cellStyle name="常规 20 3 3 2 13" xfId="2682"/>
    <cellStyle name="常规 20 3 3 2 2" xfId="3890"/>
    <cellStyle name="常规 20 3 3 2 3" xfId="4930"/>
    <cellStyle name="常规 20 3 3 2 4" xfId="7825"/>
    <cellStyle name="常规 20 3 3 2 5" xfId="10361"/>
    <cellStyle name="常规 20 3 3 2 6" xfId="11618"/>
    <cellStyle name="常规 20 3 3 2 7" xfId="12829"/>
    <cellStyle name="常规 20 3 3 2 8" xfId="14446"/>
    <cellStyle name="常规 20 3 3 2 9" xfId="15036"/>
    <cellStyle name="常规 20 3 3 3" xfId="17825"/>
    <cellStyle name="常规 20 3 3 4" xfId="2171"/>
    <cellStyle name="常规 20 3 4" xfId="2673"/>
    <cellStyle name="常规 20 3 4 10" xfId="14312"/>
    <cellStyle name="常规 20 3 4 11" xfId="7463"/>
    <cellStyle name="常规 20 3 4 2" xfId="3881"/>
    <cellStyle name="常规 20 3 4 3" xfId="5780"/>
    <cellStyle name="常规 20 3 4 4" xfId="7816"/>
    <cellStyle name="常规 20 3 4 5" xfId="9546"/>
    <cellStyle name="常规 20 3 4 6" xfId="9195"/>
    <cellStyle name="常规 20 3 4 7" xfId="6963"/>
    <cellStyle name="常规 20 3 4 8" xfId="14663"/>
    <cellStyle name="常规 20 3 4 9" xfId="12776"/>
    <cellStyle name="常规 20 3 5" xfId="17464"/>
    <cellStyle name="常规 20 4" xfId="321"/>
    <cellStyle name="常规 20 4 2" xfId="1136"/>
    <cellStyle name="常规 20 4 2 10" xfId="13535"/>
    <cellStyle name="常规 20 4 2 11" xfId="13050"/>
    <cellStyle name="常规 20 4 2 12" xfId="17831"/>
    <cellStyle name="常规 20 4 2 13" xfId="2684"/>
    <cellStyle name="常规 20 4 2 2" xfId="3892"/>
    <cellStyle name="常规 20 4 2 3" xfId="5603"/>
    <cellStyle name="常规 20 4 2 4" xfId="7827"/>
    <cellStyle name="常规 20 4 2 5" xfId="9531"/>
    <cellStyle name="常规 20 4 2 6" xfId="6623"/>
    <cellStyle name="常规 20 4 2 7" xfId="9831"/>
    <cellStyle name="常规 20 4 2 8" xfId="11892"/>
    <cellStyle name="常规 20 4 2 9" xfId="12772"/>
    <cellStyle name="常规 20 5" xfId="161"/>
    <cellStyle name="常规 20 5 2" xfId="652"/>
    <cellStyle name="常规 20 5 2 2" xfId="1139"/>
    <cellStyle name="常规 20 5 2 2 10" xfId="11953"/>
    <cellStyle name="常规 20 5 2 2 11" xfId="11448"/>
    <cellStyle name="常规 20 5 2 2 12" xfId="17834"/>
    <cellStyle name="常规 20 5 2 2 13" xfId="2689"/>
    <cellStyle name="常规 20 5 2 2 2" xfId="3897"/>
    <cellStyle name="常规 20 5 2 2 3" xfId="5934"/>
    <cellStyle name="常规 20 5 2 2 4" xfId="7832"/>
    <cellStyle name="常规 20 5 2 2 5" xfId="7220"/>
    <cellStyle name="常规 20 5 2 2 6" xfId="7380"/>
    <cellStyle name="常规 20 5 2 2 7" xfId="7338"/>
    <cellStyle name="常规 20 5 2 2 8" xfId="14348"/>
    <cellStyle name="常规 20 5 2 2 9" xfId="12185"/>
    <cellStyle name="常规 20 5 3" xfId="1141"/>
    <cellStyle name="常规 20 5 3 2" xfId="1146"/>
    <cellStyle name="常规 20 5 3 2 10" xfId="16129"/>
    <cellStyle name="常规 20 5 3 2 11" xfId="16798"/>
    <cellStyle name="常规 20 5 3 2 12" xfId="17841"/>
    <cellStyle name="常规 20 5 3 2 13" xfId="2694"/>
    <cellStyle name="常规 20 5 3 2 2" xfId="3902"/>
    <cellStyle name="常规 20 5 3 2 3" xfId="4935"/>
    <cellStyle name="常规 20 5 3 2 4" xfId="7837"/>
    <cellStyle name="常规 20 5 3 2 5" xfId="10645"/>
    <cellStyle name="常规 20 5 3 2 6" xfId="11899"/>
    <cellStyle name="常规 20 5 3 2 7" xfId="13101"/>
    <cellStyle name="常规 20 5 3 2 8" xfId="14553"/>
    <cellStyle name="常规 20 5 3 2 9" xfId="15245"/>
    <cellStyle name="常规 20 5 3 3" xfId="17836"/>
    <cellStyle name="常规 20 5 3 4" xfId="2173"/>
    <cellStyle name="常规 20 5 4" xfId="2686"/>
    <cellStyle name="常规 20 5 4 10" xfId="15214"/>
    <cellStyle name="常规 20 5 4 11" xfId="16102"/>
    <cellStyle name="常规 20 5 4 2" xfId="3894"/>
    <cellStyle name="常规 20 5 4 3" xfId="5443"/>
    <cellStyle name="常规 20 5 4 4" xfId="7829"/>
    <cellStyle name="常规 20 5 4 5" xfId="9316"/>
    <cellStyle name="常规 20 5 4 6" xfId="10608"/>
    <cellStyle name="常规 20 5 4 7" xfId="11863"/>
    <cellStyle name="常规 20 5 4 8" xfId="14210"/>
    <cellStyle name="常规 20 5 4 9" xfId="14520"/>
    <cellStyle name="常规 20 5 5" xfId="17308"/>
    <cellStyle name="常规 20 6" xfId="1148"/>
    <cellStyle name="常规 20 6 10" xfId="10946"/>
    <cellStyle name="常规 20 6 11" xfId="15076"/>
    <cellStyle name="常规 20 6 12" xfId="17843"/>
    <cellStyle name="常规 20 6 13" xfId="2655"/>
    <cellStyle name="常规 20 6 2" xfId="3863"/>
    <cellStyle name="常规 20 6 3" xfId="4937"/>
    <cellStyle name="常规 20 6 4" xfId="7798"/>
    <cellStyle name="常规 20 6 5" xfId="9945"/>
    <cellStyle name="常规 20 6 6" xfId="9921"/>
    <cellStyle name="常规 20 6 7" xfId="10422"/>
    <cellStyle name="常规 20 6 8" xfId="12147"/>
    <cellStyle name="常规 20 6 9" xfId="10947"/>
    <cellStyle name="常规 20 7" xfId="5316"/>
    <cellStyle name="常规 20 7 2" xfId="6211"/>
    <cellStyle name="常规 21" xfId="17"/>
    <cellStyle name="常规 21 2" xfId="23"/>
    <cellStyle name="常规 21 2 2" xfId="488"/>
    <cellStyle name="常规 21 2 2 2" xfId="759"/>
    <cellStyle name="常规 21 2 2 2 2" xfId="959"/>
    <cellStyle name="常规 21 2 2 2 2 10" xfId="15257"/>
    <cellStyle name="常规 21 2 2 2 2 11" xfId="16140"/>
    <cellStyle name="常规 21 2 2 2 2 12" xfId="17654"/>
    <cellStyle name="常规 21 2 2 2 2 13" xfId="2504"/>
    <cellStyle name="常规 21 2 2 2 2 2" xfId="3712"/>
    <cellStyle name="常规 21 2 2 2 2 3" xfId="6041"/>
    <cellStyle name="常规 21 2 2 2 2 4" xfId="7647"/>
    <cellStyle name="常规 21 2 2 2 2 5" xfId="7267"/>
    <cellStyle name="常规 21 2 2 2 2 6" xfId="10670"/>
    <cellStyle name="常规 21 2 2 2 2 7" xfId="11919"/>
    <cellStyle name="常规 21 2 2 2 2 8" xfId="12083"/>
    <cellStyle name="常规 21 2 2 2 2 9" xfId="14565"/>
    <cellStyle name="常规 21 2 2 3" xfId="965"/>
    <cellStyle name="常规 21 2 2 3 2" xfId="1151"/>
    <cellStyle name="常规 21 2 2 3 2 10" xfId="16052"/>
    <cellStyle name="常规 21 2 2 3 2 11" xfId="16754"/>
    <cellStyle name="常规 21 2 2 3 2 12" xfId="17846"/>
    <cellStyle name="常规 21 2 2 3 2 13" xfId="2509"/>
    <cellStyle name="常规 21 2 2 3 2 2" xfId="3717"/>
    <cellStyle name="常规 21 2 2 3 2 3" xfId="4940"/>
    <cellStyle name="常规 21 2 2 3 2 4" xfId="7652"/>
    <cellStyle name="常规 21 2 2 3 2 5" xfId="10506"/>
    <cellStyle name="常规 21 2 2 3 2 6" xfId="11763"/>
    <cellStyle name="常规 21 2 2 3 2 7" xfId="12967"/>
    <cellStyle name="常规 21 2 2 3 2 8" xfId="14357"/>
    <cellStyle name="常规 21 2 2 3 2 9" xfId="15149"/>
    <cellStyle name="常规 21 2 2 3 3" xfId="17660"/>
    <cellStyle name="常规 21 2 2 3 4" xfId="2130"/>
    <cellStyle name="常规 21 2 2 4" xfId="2497"/>
    <cellStyle name="常规 21 2 2 4 10" xfId="15600"/>
    <cellStyle name="常规 21 2 2 4 11" xfId="16403"/>
    <cellStyle name="常规 21 2 2 4 2" xfId="3705"/>
    <cellStyle name="常规 21 2 2 4 3" xfId="5770"/>
    <cellStyle name="常规 21 2 2 4 4" xfId="7640"/>
    <cellStyle name="常规 21 2 2 4 5" xfId="9587"/>
    <cellStyle name="常规 21 2 2 4 6" xfId="11147"/>
    <cellStyle name="常规 21 2 2 4 7" xfId="12376"/>
    <cellStyle name="常规 21 2 2 4 8" xfId="14167"/>
    <cellStyle name="常规 21 2 2 4 9" xfId="12167"/>
    <cellStyle name="常规 21 2 2 5" xfId="17454"/>
    <cellStyle name="常规 21 2 3" xfId="311"/>
    <cellStyle name="常规 21 2 3 2" xfId="900"/>
    <cellStyle name="常规 21 2 3 2 10" xfId="13237"/>
    <cellStyle name="常规 21 2 3 2 11" xfId="15294"/>
    <cellStyle name="常规 21 2 3 2 12" xfId="17595"/>
    <cellStyle name="常规 21 2 3 2 13" xfId="2432"/>
    <cellStyle name="常规 21 2 3 2 2" xfId="3640"/>
    <cellStyle name="常规 21 2 3 2 3" xfId="5593"/>
    <cellStyle name="常规 21 2 3 2 4" xfId="7575"/>
    <cellStyle name="常规 21 2 3 2 5" xfId="8789"/>
    <cellStyle name="常规 21 2 3 2 6" xfId="6648"/>
    <cellStyle name="常规 21 2 3 2 7" xfId="10715"/>
    <cellStyle name="常规 21 2 3 2 8" xfId="9833"/>
    <cellStyle name="常规 21 2 3 2 9" xfId="9643"/>
    <cellStyle name="常规 21 2 4" xfId="151"/>
    <cellStyle name="常规 21 2 4 2" xfId="642"/>
    <cellStyle name="常规 21 2 4 2 2" xfId="1155"/>
    <cellStyle name="常规 21 2 4 2 2 10" xfId="15851"/>
    <cellStyle name="常规 21 2 4 2 2 11" xfId="16647"/>
    <cellStyle name="常规 21 2 4 2 2 12" xfId="17850"/>
    <cellStyle name="常规 21 2 4 2 2 13" xfId="2699"/>
    <cellStyle name="常规 21 2 4 2 2 2" xfId="3907"/>
    <cellStyle name="常规 21 2 4 2 2 3" xfId="5924"/>
    <cellStyle name="常规 21 2 4 2 2 4" xfId="7842"/>
    <cellStyle name="常规 21 2 4 2 2 5" xfId="10164"/>
    <cellStyle name="常规 21 2 4 2 2 6" xfId="11425"/>
    <cellStyle name="常规 21 2 4 2 2 7" xfId="12647"/>
    <cellStyle name="常规 21 2 4 2 2 8" xfId="12999"/>
    <cellStyle name="常规 21 2 4 2 2 9" xfId="14897"/>
    <cellStyle name="常规 21 2 4 3" xfId="1157"/>
    <cellStyle name="常规 21 2 4 3 2" xfId="1159"/>
    <cellStyle name="常规 21 2 4 3 2 10" xfId="9641"/>
    <cellStyle name="常规 21 2 4 3 2 11" xfId="13481"/>
    <cellStyle name="常规 21 2 4 3 2 12" xfId="17854"/>
    <cellStyle name="常规 21 2 4 3 2 13" xfId="2701"/>
    <cellStyle name="常规 21 2 4 3 2 2" xfId="3909"/>
    <cellStyle name="常规 21 2 4 3 2 3" xfId="4942"/>
    <cellStyle name="常规 21 2 4 3 2 4" xfId="7844"/>
    <cellStyle name="常规 21 2 4 3 2 5" xfId="7219"/>
    <cellStyle name="常规 21 2 4 3 2 6" xfId="9690"/>
    <cellStyle name="常规 21 2 4 3 2 7" xfId="6786"/>
    <cellStyle name="常规 21 2 4 3 2 8" xfId="12792"/>
    <cellStyle name="常规 21 2 4 3 2 9" xfId="13857"/>
    <cellStyle name="常规 21 2 4 3 3" xfId="17852"/>
    <cellStyle name="常规 21 2 4 3 4" xfId="2175"/>
    <cellStyle name="常规 21 2 4 4" xfId="2516"/>
    <cellStyle name="常规 21 2 4 4 10" xfId="15457"/>
    <cellStyle name="常规 21 2 4 4 11" xfId="16292"/>
    <cellStyle name="常规 21 2 4 4 2" xfId="3724"/>
    <cellStyle name="常规 21 2 4 4 3" xfId="5433"/>
    <cellStyle name="常规 21 2 4 4 4" xfId="7659"/>
    <cellStyle name="常规 21 2 4 4 5" xfId="7263"/>
    <cellStyle name="常规 21 2 4 4 6" xfId="10927"/>
    <cellStyle name="常规 21 2 4 4 7" xfId="12171"/>
    <cellStyle name="常规 21 2 4 4 8" xfId="10056"/>
    <cellStyle name="常规 21 2 4 4 9" xfId="8870"/>
    <cellStyle name="常规 21 2 4 5" xfId="17298"/>
    <cellStyle name="常规 21 2 5" xfId="974"/>
    <cellStyle name="常规 21 2 5 10" xfId="16086"/>
    <cellStyle name="常规 21 2 5 11" xfId="16771"/>
    <cellStyle name="常规 21 2 5 12" xfId="17669"/>
    <cellStyle name="常规 21 2 5 13" xfId="2493"/>
    <cellStyle name="常规 21 2 5 2" xfId="3701"/>
    <cellStyle name="常规 21 2 5 3" xfId="4870"/>
    <cellStyle name="常规 21 2 5 4" xfId="7636"/>
    <cellStyle name="常规 21 2 5 5" xfId="10581"/>
    <cellStyle name="常规 21 2 5 6" xfId="11839"/>
    <cellStyle name="常规 21 2 5 7" xfId="13039"/>
    <cellStyle name="常规 21 2 5 8" xfId="14502"/>
    <cellStyle name="常规 21 2 5 9" xfId="15197"/>
    <cellStyle name="常规 21 2 6" xfId="5306"/>
    <cellStyle name="常规 21 2 6 2" xfId="6201"/>
    <cellStyle name="常规 21 3" xfId="481"/>
    <cellStyle name="常规 21 3 2" xfId="752"/>
    <cellStyle name="常规 21 3 2 2" xfId="985"/>
    <cellStyle name="常规 21 3 2 2 10" xfId="15154"/>
    <cellStyle name="常规 21 3 2 2 11" xfId="16055"/>
    <cellStyle name="常规 21 3 2 2 12" xfId="17680"/>
    <cellStyle name="常规 21 3 2 2 13" xfId="2526"/>
    <cellStyle name="常规 21 3 2 2 2" xfId="3734"/>
    <cellStyle name="常规 21 3 2 2 3" xfId="6034"/>
    <cellStyle name="常规 21 3 2 2 4" xfId="7669"/>
    <cellStyle name="常规 21 3 2 2 5" xfId="7258"/>
    <cellStyle name="常规 21 3 2 2 6" xfId="10515"/>
    <cellStyle name="常规 21 3 2 2 7" xfId="11770"/>
    <cellStyle name="常规 21 3 2 2 8" xfId="12686"/>
    <cellStyle name="常规 21 3 2 2 9" xfId="10714"/>
    <cellStyle name="常规 21 3 3" xfId="1000"/>
    <cellStyle name="常规 21 3 3 2" xfId="1002"/>
    <cellStyle name="常规 21 3 3 2 10" xfId="15043"/>
    <cellStyle name="常规 21 3 3 2 11" xfId="15965"/>
    <cellStyle name="常规 21 3 3 2 12" xfId="17697"/>
    <cellStyle name="常规 21 3 3 2 13" xfId="2539"/>
    <cellStyle name="常规 21 3 3 2 2" xfId="3747"/>
    <cellStyle name="常规 21 3 3 2 3" xfId="4882"/>
    <cellStyle name="常规 21 3 3 2 4" xfId="7682"/>
    <cellStyle name="常规 21 3 3 2 5" xfId="7255"/>
    <cellStyle name="常规 21 3 3 2 6" xfId="10370"/>
    <cellStyle name="常规 21 3 3 2 7" xfId="11626"/>
    <cellStyle name="常规 21 3 3 2 8" xfId="9901"/>
    <cellStyle name="常规 21 3 3 2 9" xfId="14452"/>
    <cellStyle name="常规 21 3 3 3" xfId="17695"/>
    <cellStyle name="常规 21 3 3 4" xfId="2138"/>
    <cellStyle name="常规 21 3 4" xfId="2522"/>
    <cellStyle name="常规 21 3 4 10" xfId="16370"/>
    <cellStyle name="常规 21 3 4 11" xfId="16940"/>
    <cellStyle name="常规 21 3 4 2" xfId="3730"/>
    <cellStyle name="常规 21 3 4 3" xfId="5763"/>
    <cellStyle name="常规 21 3 4 4" xfId="7665"/>
    <cellStyle name="常规 21 3 4 5" xfId="11069"/>
    <cellStyle name="常规 21 3 4 6" xfId="12303"/>
    <cellStyle name="常规 21 3 4 7" xfId="13478"/>
    <cellStyle name="常规 21 3 4 8" xfId="13188"/>
    <cellStyle name="常规 21 3 4 9" xfId="15551"/>
    <cellStyle name="常规 21 3 5" xfId="17447"/>
    <cellStyle name="常规 21 4" xfId="302"/>
    <cellStyle name="常规 21 4 2" xfId="1012"/>
    <cellStyle name="常规 21 4 2 10" xfId="15424"/>
    <cellStyle name="常规 21 4 2 11" xfId="16262"/>
    <cellStyle name="常规 21 4 2 12" xfId="17707"/>
    <cellStyle name="常规 21 4 2 13" xfId="2555"/>
    <cellStyle name="常规 21 4 2 2" xfId="3763"/>
    <cellStyle name="常规 21 4 2 3" xfId="5584"/>
    <cellStyle name="常规 21 4 2 4" xfId="7698"/>
    <cellStyle name="常规 21 4 2 5" xfId="9571"/>
    <cellStyle name="常规 21 4 2 6" xfId="10888"/>
    <cellStyle name="常规 21 4 2 7" xfId="12132"/>
    <cellStyle name="常规 21 4 2 8" xfId="10464"/>
    <cellStyle name="常规 21 4 2 9" xfId="6563"/>
    <cellStyle name="常规 21 5" xfId="144"/>
    <cellStyle name="常规 21 5 2" xfId="636"/>
    <cellStyle name="常规 21 5 2 2" xfId="1038"/>
    <cellStyle name="常规 21 5 2 2 10" xfId="16392"/>
    <cellStyle name="常规 21 5 2 2 11" xfId="16948"/>
    <cellStyle name="常规 21 5 2 2 12" xfId="17733"/>
    <cellStyle name="常规 21 5 2 2 13" xfId="2585"/>
    <cellStyle name="常规 21 5 2 2 2" xfId="3793"/>
    <cellStyle name="常规 21 5 2 2 3" xfId="5918"/>
    <cellStyle name="常规 21 5 2 2 4" xfId="7728"/>
    <cellStyle name="常规 21 5 2 2 5" xfId="11121"/>
    <cellStyle name="常规 21 5 2 2 6" xfId="12353"/>
    <cellStyle name="常规 21 5 2 2 7" xfId="13525"/>
    <cellStyle name="常规 21 5 2 2 8" xfId="13119"/>
    <cellStyle name="常规 21 5 2 2 9" xfId="15587"/>
    <cellStyle name="常规 21 5 3" xfId="1051"/>
    <cellStyle name="常规 21 5 3 2" xfId="1054"/>
    <cellStyle name="常规 21 5 3 2 10" xfId="15855"/>
    <cellStyle name="常规 21 5 3 2 11" xfId="16651"/>
    <cellStyle name="常规 21 5 3 2 12" xfId="17749"/>
    <cellStyle name="常规 21 5 3 2 13" xfId="2603"/>
    <cellStyle name="常规 21 5 3 2 2" xfId="3811"/>
    <cellStyle name="常规 21 5 3 2 3" xfId="4899"/>
    <cellStyle name="常规 21 5 3 2 4" xfId="7746"/>
    <cellStyle name="常规 21 5 3 2 5" xfId="10168"/>
    <cellStyle name="常规 21 5 3 2 6" xfId="11429"/>
    <cellStyle name="常规 21 5 3 2 7" xfId="12651"/>
    <cellStyle name="常规 21 5 3 2 8" xfId="14665"/>
    <cellStyle name="常规 21 5 3 2 9" xfId="14901"/>
    <cellStyle name="常规 21 5 3 3" xfId="17746"/>
    <cellStyle name="常规 21 5 3 4" xfId="2149"/>
    <cellStyle name="常规 21 5 4" xfId="2580"/>
    <cellStyle name="常规 21 5 4 10" xfId="13381"/>
    <cellStyle name="常规 21 5 4 11" xfId="6756"/>
    <cellStyle name="常规 21 5 4 2" xfId="3788"/>
    <cellStyle name="常规 21 5 4 3" xfId="5426"/>
    <cellStyle name="常规 21 5 4 4" xfId="7723"/>
    <cellStyle name="常规 21 5 4 5" xfId="6870"/>
    <cellStyle name="常规 21 5 4 6" xfId="9768"/>
    <cellStyle name="常规 21 5 4 7" xfId="8837"/>
    <cellStyle name="常规 21 5 4 8" xfId="11565"/>
    <cellStyle name="常规 21 5 4 9" xfId="14252"/>
    <cellStyle name="常规 21 5 5" xfId="17291"/>
    <cellStyle name="常规 21 6" xfId="1071"/>
    <cellStyle name="常规 21 6 10" xfId="16222"/>
    <cellStyle name="常规 21 6 11" xfId="16848"/>
    <cellStyle name="常规 21 6 12" xfId="17766"/>
    <cellStyle name="常规 21 6 13" xfId="2697"/>
    <cellStyle name="常规 21 6 2" xfId="3905"/>
    <cellStyle name="常规 21 6 3" xfId="4906"/>
    <cellStyle name="常规 21 6 4" xfId="7840"/>
    <cellStyle name="常规 21 6 5" xfId="10810"/>
    <cellStyle name="常规 21 6 6" xfId="12053"/>
    <cellStyle name="常规 21 6 7" xfId="13244"/>
    <cellStyle name="常规 21 6 8" xfId="10418"/>
    <cellStyle name="常规 21 6 9" xfId="15366"/>
    <cellStyle name="常规 21 7" xfId="5300"/>
    <cellStyle name="常规 21 7 2" xfId="6195"/>
    <cellStyle name="常规 22" xfId="35"/>
    <cellStyle name="常规 22 2" xfId="21"/>
    <cellStyle name="常规 22 2 2" xfId="486"/>
    <cellStyle name="常规 22 2 2 2" xfId="757"/>
    <cellStyle name="常规 22 2 2 2 2" xfId="1164"/>
    <cellStyle name="常规 22 2 2 2 2 10" xfId="11858"/>
    <cellStyle name="常规 22 2 2 2 2 11" xfId="11146"/>
    <cellStyle name="常规 22 2 2 2 2 12" xfId="17859"/>
    <cellStyle name="常规 22 2 2 2 2 13" xfId="2705"/>
    <cellStyle name="常规 22 2 2 2 2 2" xfId="3913"/>
    <cellStyle name="常规 22 2 2 2 2 3" xfId="6039"/>
    <cellStyle name="常规 22 2 2 2 2 4" xfId="7848"/>
    <cellStyle name="常规 22 2 2 2 2 5" xfId="6831"/>
    <cellStyle name="常规 22 2 2 2 2 6" xfId="9099"/>
    <cellStyle name="常规 22 2 2 2 2 7" xfId="10062"/>
    <cellStyle name="常规 22 2 2 2 2 8" xfId="10959"/>
    <cellStyle name="常规 22 2 2 2 2 9" xfId="14254"/>
    <cellStyle name="常规 22 2 2 3" xfId="1076"/>
    <cellStyle name="常规 22 2 2 3 2" xfId="1079"/>
    <cellStyle name="常规 22 2 2 3 2 10" xfId="15321"/>
    <cellStyle name="常规 22 2 2 3 2 11" xfId="16183"/>
    <cellStyle name="常规 22 2 2 3 2 12" xfId="17774"/>
    <cellStyle name="常规 22 2 2 3 2 13" xfId="2621"/>
    <cellStyle name="常规 22 2 2 3 2 2" xfId="3829"/>
    <cellStyle name="常规 22 2 2 3 2 3" xfId="4911"/>
    <cellStyle name="常规 22 2 2 3 2 4" xfId="7764"/>
    <cellStyle name="常规 22 2 2 3 2 5" xfId="9552"/>
    <cellStyle name="常规 22 2 2 3 2 6" xfId="10752"/>
    <cellStyle name="常规 22 2 2 3 2 7" xfId="12000"/>
    <cellStyle name="常规 22 2 2 3 2 8" xfId="13822"/>
    <cellStyle name="常规 22 2 2 3 2 9" xfId="11975"/>
    <cellStyle name="常规 22 2 2 3 3" xfId="17771"/>
    <cellStyle name="常规 22 2 2 3 4" xfId="2156"/>
    <cellStyle name="常规 22 2 2 4" xfId="2595"/>
    <cellStyle name="常规 22 2 2 4 10" xfId="13373"/>
    <cellStyle name="常规 22 2 2 4 11" xfId="14524"/>
    <cellStyle name="常规 22 2 2 4 2" xfId="3803"/>
    <cellStyle name="常规 22 2 2 4 3" xfId="5768"/>
    <cellStyle name="常规 22 2 2 4 4" xfId="7738"/>
    <cellStyle name="常规 22 2 2 4 5" xfId="9558"/>
    <cellStyle name="常规 22 2 2 4 6" xfId="9190"/>
    <cellStyle name="常规 22 2 2 4 7" xfId="9134"/>
    <cellStyle name="常规 22 2 2 4 8" xfId="13823"/>
    <cellStyle name="常规 22 2 2 4 9" xfId="14026"/>
    <cellStyle name="常规 22 2 2 5" xfId="17452"/>
    <cellStyle name="常规 22 2 3" xfId="309"/>
    <cellStyle name="常规 22 2 3 2" xfId="1046"/>
    <cellStyle name="常规 22 2 3 2 10" xfId="16071"/>
    <cellStyle name="常规 22 2 3 2 11" xfId="16761"/>
    <cellStyle name="常规 22 2 3 2 12" xfId="17741"/>
    <cellStyle name="常规 22 2 3 2 13" xfId="2598"/>
    <cellStyle name="常规 22 2 3 2 2" xfId="3806"/>
    <cellStyle name="常规 22 2 3 2 3" xfId="5591"/>
    <cellStyle name="常规 22 2 3 2 4" xfId="7741"/>
    <cellStyle name="常规 22 2 3 2 5" xfId="10552"/>
    <cellStyle name="常规 22 2 3 2 6" xfId="11812"/>
    <cellStyle name="常规 22 2 3 2 7" xfId="13011"/>
    <cellStyle name="常规 22 2 3 2 8" xfId="14481"/>
    <cellStyle name="常规 22 2 3 2 9" xfId="15178"/>
    <cellStyle name="常规 22 2 4" xfId="149"/>
    <cellStyle name="常规 22 2 4 2" xfId="640"/>
    <cellStyle name="常规 22 2 4 2 2" xfId="1166"/>
    <cellStyle name="常规 22 2 4 2 2 10" xfId="15001"/>
    <cellStyle name="常规 22 2 4 2 2 11" xfId="15930"/>
    <cellStyle name="常规 22 2 4 2 2 12" xfId="17861"/>
    <cellStyle name="常规 22 2 4 2 2 13" xfId="2709"/>
    <cellStyle name="常规 22 2 4 2 2 2" xfId="3917"/>
    <cellStyle name="常规 22 2 4 2 2 3" xfId="5922"/>
    <cellStyle name="常规 22 2 4 2 2 4" xfId="7852"/>
    <cellStyle name="常规 22 2 4 2 2 5" xfId="9538"/>
    <cellStyle name="常规 22 2 4 2 2 6" xfId="10321"/>
    <cellStyle name="常规 22 2 4 2 2 7" xfId="11580"/>
    <cellStyle name="常规 22 2 4 2 2 8" xfId="13551"/>
    <cellStyle name="常规 22 2 4 2 2 9" xfId="14414"/>
    <cellStyle name="常规 22 2 4 3" xfId="950"/>
    <cellStyle name="常规 22 2 4 3 2" xfId="953"/>
    <cellStyle name="常规 22 2 4 3 2 10" xfId="15863"/>
    <cellStyle name="常规 22 2 4 3 2 11" xfId="16659"/>
    <cellStyle name="常规 22 2 4 3 2 12" xfId="17648"/>
    <cellStyle name="常规 22 2 4 3 2 13" xfId="2490"/>
    <cellStyle name="常规 22 2 4 3 2 2" xfId="3698"/>
    <cellStyle name="常规 22 2 4 3 2 3" xfId="4863"/>
    <cellStyle name="常规 22 2 4 3 2 4" xfId="7633"/>
    <cellStyle name="常规 22 2 4 3 2 5" xfId="10177"/>
    <cellStyle name="常规 22 2 4 3 2 6" xfId="11438"/>
    <cellStyle name="常规 22 2 4 3 2 7" xfId="12660"/>
    <cellStyle name="常规 22 2 4 3 2 8" xfId="13831"/>
    <cellStyle name="常规 22 2 4 3 2 9" xfId="14910"/>
    <cellStyle name="常规 22 2 4 3 3" xfId="17645"/>
    <cellStyle name="常规 22 2 4 3 4" xfId="2125"/>
    <cellStyle name="常规 22 2 4 4" xfId="2707"/>
    <cellStyle name="常规 22 2 4 4 10" xfId="15168"/>
    <cellStyle name="常规 22 2 4 4 11" xfId="16065"/>
    <cellStyle name="常规 22 2 4 4 2" xfId="3915"/>
    <cellStyle name="常规 22 2 4 4 3" xfId="5431"/>
    <cellStyle name="常规 22 2 4 4 4" xfId="7850"/>
    <cellStyle name="常规 22 2 4 4 5" xfId="9157"/>
    <cellStyle name="常规 22 2 4 4 6" xfId="10537"/>
    <cellStyle name="常规 22 2 4 4 7" xfId="11797"/>
    <cellStyle name="常规 22 2 4 4 8" xfId="9918"/>
    <cellStyle name="常规 22 2 4 4 9" xfId="14470"/>
    <cellStyle name="常规 22 2 4 5" xfId="17296"/>
    <cellStyle name="常规 22 2 5" xfId="1168"/>
    <cellStyle name="常规 22 2 5 10" xfId="13017"/>
    <cellStyle name="常规 22 2 5 11" xfId="6458"/>
    <cellStyle name="常规 22 2 5 12" xfId="17863"/>
    <cellStyle name="常规 22 2 5 13" xfId="2592"/>
    <cellStyle name="常规 22 2 5 2" xfId="3800"/>
    <cellStyle name="常规 22 2 5 3" xfId="4945"/>
    <cellStyle name="常规 22 2 5 4" xfId="7735"/>
    <cellStyle name="常规 22 2 5 5" xfId="9559"/>
    <cellStyle name="常规 22 2 5 6" xfId="6853"/>
    <cellStyle name="常规 22 2 5 7" xfId="7470"/>
    <cellStyle name="常规 22 2 5 8" xfId="13361"/>
    <cellStyle name="常规 22 2 5 9" xfId="9623"/>
    <cellStyle name="常规 22 2 6" xfId="5304"/>
    <cellStyle name="常规 22 2 6 2" xfId="6199"/>
    <cellStyle name="常规 22 3" xfId="500"/>
    <cellStyle name="常规 22 3 2" xfId="771"/>
    <cellStyle name="常规 22 3 2 2" xfId="1170"/>
    <cellStyle name="常规 22 3 2 2 10" xfId="12638"/>
    <cellStyle name="常规 22 3 2 2 11" xfId="10767"/>
    <cellStyle name="常规 22 3 2 2 12" xfId="17865"/>
    <cellStyle name="常规 22 3 2 2 13" xfId="2715"/>
    <cellStyle name="常规 22 3 2 2 2" xfId="3923"/>
    <cellStyle name="常规 22 3 2 2 3" xfId="6053"/>
    <cellStyle name="常规 22 3 2 2 4" xfId="7858"/>
    <cellStyle name="常规 22 3 2 2 5" xfId="9161"/>
    <cellStyle name="常规 22 3 2 2 6" xfId="9321"/>
    <cellStyle name="常规 22 3 2 2 7" xfId="9967"/>
    <cellStyle name="常规 22 3 2 2 8" xfId="10259"/>
    <cellStyle name="常规 22 3 2 2 9" xfId="14050"/>
    <cellStyle name="常规 22 3 3" xfId="1174"/>
    <cellStyle name="常规 22 3 3 2" xfId="1176"/>
    <cellStyle name="常规 22 3 3 2 10" xfId="15602"/>
    <cellStyle name="常规 22 3 3 2 11" xfId="16405"/>
    <cellStyle name="常规 22 3 3 2 12" xfId="17871"/>
    <cellStyle name="常规 22 3 3 2 13" xfId="2717"/>
    <cellStyle name="常规 22 3 3 2 2" xfId="3925"/>
    <cellStyle name="常规 22 3 3 2 3" xfId="4949"/>
    <cellStyle name="常规 22 3 3 2 4" xfId="7860"/>
    <cellStyle name="常规 22 3 3 2 5" xfId="9537"/>
    <cellStyle name="常规 22 3 3 2 6" xfId="11149"/>
    <cellStyle name="常规 22 3 3 2 7" xfId="12378"/>
    <cellStyle name="常规 22 3 3 2 8" xfId="13416"/>
    <cellStyle name="常规 22 3 3 2 9" xfId="9805"/>
    <cellStyle name="常规 22 3 3 3" xfId="17869"/>
    <cellStyle name="常规 22 3 3 4" xfId="2177"/>
    <cellStyle name="常规 22 3 4" xfId="2712"/>
    <cellStyle name="常规 22 3 4 10" xfId="14458"/>
    <cellStyle name="常规 22 3 4 11" xfId="15052"/>
    <cellStyle name="常规 22 3 4 2" xfId="3920"/>
    <cellStyle name="常规 22 3 4 3" xfId="5782"/>
    <cellStyle name="常规 22 3 4 4" xfId="7855"/>
    <cellStyle name="常规 22 3 4 5" xfId="9167"/>
    <cellStyle name="常规 22 3 4 6" xfId="6993"/>
    <cellStyle name="常规 22 3 4 7" xfId="10381"/>
    <cellStyle name="常规 22 3 4 8" xfId="12075"/>
    <cellStyle name="常规 22 3 4 9" xfId="13209"/>
    <cellStyle name="常规 22 3 5" xfId="17466"/>
    <cellStyle name="常规 22 4" xfId="323"/>
    <cellStyle name="常规 22 4 2" xfId="1179"/>
    <cellStyle name="常规 22 4 2 10" xfId="13482"/>
    <cellStyle name="常规 22 4 2 11" xfId="15385"/>
    <cellStyle name="常规 22 4 2 12" xfId="17874"/>
    <cellStyle name="常规 22 4 2 13" xfId="2720"/>
    <cellStyle name="常规 22 4 2 2" xfId="3928"/>
    <cellStyle name="常规 22 4 2 3" xfId="5605"/>
    <cellStyle name="常规 22 4 2 4" xfId="7863"/>
    <cellStyle name="常规 22 4 2 5" xfId="9210"/>
    <cellStyle name="常规 22 4 2 6" xfId="6980"/>
    <cellStyle name="常规 22 4 2 7" xfId="10831"/>
    <cellStyle name="常规 22 4 2 8" xfId="9788"/>
    <cellStyle name="常规 22 4 2 9" xfId="12122"/>
    <cellStyle name="常规 22 5" xfId="163"/>
    <cellStyle name="常规 22 5 2" xfId="654"/>
    <cellStyle name="常规 22 5 2 2" xfId="1182"/>
    <cellStyle name="常规 22 5 2 2 10" xfId="15501"/>
    <cellStyle name="常规 22 5 2 2 11" xfId="16325"/>
    <cellStyle name="常规 22 5 2 2 12" xfId="17877"/>
    <cellStyle name="常规 22 5 2 2 13" xfId="2725"/>
    <cellStyle name="常规 22 5 2 2 2" xfId="3933"/>
    <cellStyle name="常规 22 5 2 2 3" xfId="5936"/>
    <cellStyle name="常规 22 5 2 2 4" xfId="7868"/>
    <cellStyle name="常规 22 5 2 2 5" xfId="9532"/>
    <cellStyle name="常规 22 5 2 2 6" xfId="11003"/>
    <cellStyle name="常规 22 5 2 2 7" xfId="12239"/>
    <cellStyle name="常规 22 5 2 2 8" xfId="10737"/>
    <cellStyle name="常规 22 5 2 2 9" xfId="13566"/>
    <cellStyle name="常规 22 5 3" xfId="1184"/>
    <cellStyle name="常规 22 5 3 2" xfId="1187"/>
    <cellStyle name="常规 22 5 3 2 10" xfId="16130"/>
    <cellStyle name="常规 22 5 3 2 11" xfId="16799"/>
    <cellStyle name="常规 22 5 3 2 12" xfId="17882"/>
    <cellStyle name="常规 22 5 3 2 13" xfId="2729"/>
    <cellStyle name="常规 22 5 3 2 2" xfId="3937"/>
    <cellStyle name="常规 22 5 3 2 3" xfId="4951"/>
    <cellStyle name="常规 22 5 3 2 4" xfId="7872"/>
    <cellStyle name="常规 22 5 3 2 5" xfId="10646"/>
    <cellStyle name="常规 22 5 3 2 6" xfId="11900"/>
    <cellStyle name="常规 22 5 3 2 7" xfId="13102"/>
    <cellStyle name="常规 22 5 3 2 8" xfId="14554"/>
    <cellStyle name="常规 22 5 3 2 9" xfId="15246"/>
    <cellStyle name="常规 22 5 3 3" xfId="17879"/>
    <cellStyle name="常规 22 5 3 4" xfId="2180"/>
    <cellStyle name="常规 22 5 4" xfId="2722"/>
    <cellStyle name="常规 22 5 4 10" xfId="13421"/>
    <cellStyle name="常规 22 5 4 11" xfId="12986"/>
    <cellStyle name="常规 22 5 4 2" xfId="3930"/>
    <cellStyle name="常规 22 5 4 3" xfId="5445"/>
    <cellStyle name="常规 22 5 4 4" xfId="7865"/>
    <cellStyle name="常规 22 5 4 5" xfId="6823"/>
    <cellStyle name="常规 22 5 4 6" xfId="9781"/>
    <cellStyle name="常规 22 5 4 7" xfId="9036"/>
    <cellStyle name="常规 22 5 4 8" xfId="6707"/>
    <cellStyle name="常规 22 5 4 9" xfId="11671"/>
    <cellStyle name="常规 22 5 5" xfId="17310"/>
    <cellStyle name="常规 22 6" xfId="1189"/>
    <cellStyle name="常规 22 6 10" xfId="9139"/>
    <cellStyle name="常规 22 6 11" xfId="15615"/>
    <cellStyle name="常规 22 6 12" xfId="17884"/>
    <cellStyle name="常规 22 6 13" xfId="2703"/>
    <cellStyle name="常规 22 6 2" xfId="3911"/>
    <cellStyle name="常规 22 6 3" xfId="4953"/>
    <cellStyle name="常规 22 6 4" xfId="7846"/>
    <cellStyle name="常规 22 6 5" xfId="9539"/>
    <cellStyle name="常规 22 6 6" xfId="9187"/>
    <cellStyle name="常规 22 6 7" xfId="11164"/>
    <cellStyle name="常规 22 6 8" xfId="14212"/>
    <cellStyle name="常规 22 6 9" xfId="12983"/>
    <cellStyle name="常规 22 7" xfId="5318"/>
    <cellStyle name="常规 22 7 2" xfId="6213"/>
    <cellStyle name="常规 23" xfId="37"/>
    <cellStyle name="常规 23 2" xfId="39"/>
    <cellStyle name="常规 23 2 2" xfId="504"/>
    <cellStyle name="常规 23 2 2 2" xfId="775"/>
    <cellStyle name="常规 23 2 2 2 2" xfId="1193"/>
    <cellStyle name="常规 23 2 2 2 2 10" xfId="16434"/>
    <cellStyle name="常规 23 2 2 2 2 11" xfId="16977"/>
    <cellStyle name="常规 23 2 2 2 2 12" xfId="17888"/>
    <cellStyle name="常规 23 2 2 2 2 13" xfId="2743"/>
    <cellStyle name="常规 23 2 2 2 2 2" xfId="3951"/>
    <cellStyle name="常规 23 2 2 2 2 3" xfId="6057"/>
    <cellStyle name="常规 23 2 2 2 2 4" xfId="7886"/>
    <cellStyle name="常规 23 2 2 2 2 5" xfId="11186"/>
    <cellStyle name="常规 23 2 2 2 2 6" xfId="12415"/>
    <cellStyle name="常规 23 2 2 2 2 7" xfId="13587"/>
    <cellStyle name="常规 23 2 2 2 2 8" xfId="10058"/>
    <cellStyle name="常规 23 2 2 2 2 9" xfId="15634"/>
    <cellStyle name="常规 23 2 2 3" xfId="1200"/>
    <cellStyle name="常规 23 2 2 3 2" xfId="1205"/>
    <cellStyle name="常规 23 2 2 3 2 10" xfId="16038"/>
    <cellStyle name="常规 23 2 2 3 2 11" xfId="16740"/>
    <cellStyle name="常规 23 2 2 3 2 12" xfId="17900"/>
    <cellStyle name="常规 23 2 2 3 2 13" xfId="2747"/>
    <cellStyle name="常规 23 2 2 3 2 2" xfId="3955"/>
    <cellStyle name="常规 23 2 2 3 2 3" xfId="4959"/>
    <cellStyle name="常规 23 2 2 3 2 4" xfId="7890"/>
    <cellStyle name="常规 23 2 2 3 2 5" xfId="10492"/>
    <cellStyle name="常规 23 2 2 3 2 6" xfId="11749"/>
    <cellStyle name="常规 23 2 2 3 2 7" xfId="12953"/>
    <cellStyle name="常规 23 2 2 3 2 8" xfId="13352"/>
    <cellStyle name="常规 23 2 2 3 2 9" xfId="15135"/>
    <cellStyle name="常规 23 2 2 3 3" xfId="17895"/>
    <cellStyle name="常规 23 2 2 3 4" xfId="2184"/>
    <cellStyle name="常规 23 2 2 4" xfId="2739"/>
    <cellStyle name="常规 23 2 2 4 10" xfId="8940"/>
    <cellStyle name="常规 23 2 2 4 11" xfId="11558"/>
    <cellStyle name="常规 23 2 2 4 2" xfId="3947"/>
    <cellStyle name="常规 23 2 2 4 3" xfId="5786"/>
    <cellStyle name="常规 23 2 2 4 4" xfId="7882"/>
    <cellStyle name="常规 23 2 2 4 5" xfId="6929"/>
    <cellStyle name="常规 23 2 2 4 6" xfId="7211"/>
    <cellStyle name="常规 23 2 2 4 7" xfId="9692"/>
    <cellStyle name="常规 23 2 2 4 8" xfId="14076"/>
    <cellStyle name="常规 23 2 2 4 9" xfId="7511"/>
    <cellStyle name="常规 23 2 2 5" xfId="17470"/>
    <cellStyle name="常规 23 2 3" xfId="327"/>
    <cellStyle name="常规 23 2 3 2" xfId="1209"/>
    <cellStyle name="常规 23 2 3 2 10" xfId="13845"/>
    <cellStyle name="常规 23 2 3 2 11" xfId="12086"/>
    <cellStyle name="常规 23 2 3 2 12" xfId="17904"/>
    <cellStyle name="常规 23 2 3 2 13" xfId="2751"/>
    <cellStyle name="常规 23 2 3 2 2" xfId="3959"/>
    <cellStyle name="常规 23 2 3 2 3" xfId="5609"/>
    <cellStyle name="常规 23 2 3 2 4" xfId="7894"/>
    <cellStyle name="常规 23 2 3 2 5" xfId="7208"/>
    <cellStyle name="常规 23 2 3 2 6" xfId="7384"/>
    <cellStyle name="常规 23 2 3 2 7" xfId="7336"/>
    <cellStyle name="常规 23 2 3 2 8" xfId="14343"/>
    <cellStyle name="常规 23 2 3 2 9" xfId="11642"/>
    <cellStyle name="常规 23 2 4" xfId="167"/>
    <cellStyle name="常规 23 2 4 2" xfId="658"/>
    <cellStyle name="常规 23 2 4 2 2" xfId="1213"/>
    <cellStyle name="常规 23 2 4 2 2 10" xfId="16217"/>
    <cellStyle name="常规 23 2 4 2 2 11" xfId="16843"/>
    <cellStyle name="常规 23 2 4 2 2 12" xfId="17908"/>
    <cellStyle name="常规 23 2 4 2 2 13" xfId="2759"/>
    <cellStyle name="常规 23 2 4 2 2 2" xfId="3967"/>
    <cellStyle name="常规 23 2 4 2 2 3" xfId="5940"/>
    <cellStyle name="常规 23 2 4 2 2 4" xfId="7902"/>
    <cellStyle name="常规 23 2 4 2 2 5" xfId="10805"/>
    <cellStyle name="常规 23 2 4 2 2 6" xfId="12048"/>
    <cellStyle name="常规 23 2 4 2 2 7" xfId="13239"/>
    <cellStyle name="常规 23 2 4 2 2 8" xfId="13144"/>
    <cellStyle name="常规 23 2 4 2 2 9" xfId="15361"/>
    <cellStyle name="常规 23 2 4 3" xfId="1218"/>
    <cellStyle name="常规 23 2 4 3 2" xfId="1222"/>
    <cellStyle name="常规 23 2 4 3 2 10" xfId="16356"/>
    <cellStyle name="常规 23 2 4 3 2 11" xfId="16926"/>
    <cellStyle name="常规 23 2 4 3 2 12" xfId="17917"/>
    <cellStyle name="常规 23 2 4 3 2 13" xfId="2764"/>
    <cellStyle name="常规 23 2 4 3 2 2" xfId="3972"/>
    <cellStyle name="常规 23 2 4 3 2 3" xfId="4963"/>
    <cellStyle name="常规 23 2 4 3 2 4" xfId="7907"/>
    <cellStyle name="常规 23 2 4 3 2 5" xfId="11055"/>
    <cellStyle name="常规 23 2 4 3 2 6" xfId="12289"/>
    <cellStyle name="常规 23 2 4 3 2 7" xfId="13464"/>
    <cellStyle name="常规 23 2 4 3 2 8" xfId="8805"/>
    <cellStyle name="常规 23 2 4 3 2 9" xfId="15537"/>
    <cellStyle name="常规 23 2 4 3 3" xfId="17913"/>
    <cellStyle name="常规 23 2 4 3 4" xfId="2188"/>
    <cellStyle name="常规 23 2 4 4" xfId="2755"/>
    <cellStyle name="常规 23 2 4 4 10" xfId="15456"/>
    <cellStyle name="常规 23 2 4 4 11" xfId="16291"/>
    <cellStyle name="常规 23 2 4 4 2" xfId="3963"/>
    <cellStyle name="常规 23 2 4 4 3" xfId="5449"/>
    <cellStyle name="常规 23 2 4 4 4" xfId="7898"/>
    <cellStyle name="常规 23 2 4 4 5" xfId="7206"/>
    <cellStyle name="常规 23 2 4 4 6" xfId="10925"/>
    <cellStyle name="常规 23 2 4 4 7" xfId="12169"/>
    <cellStyle name="常规 23 2 4 4 8" xfId="7507"/>
    <cellStyle name="常规 23 2 4 4 9" xfId="9029"/>
    <cellStyle name="常规 23 2 4 5" xfId="17314"/>
    <cellStyle name="常规 23 2 5" xfId="1226"/>
    <cellStyle name="常规 23 2 5 10" xfId="15104"/>
    <cellStyle name="常规 23 2 5 11" xfId="16014"/>
    <cellStyle name="常规 23 2 5 12" xfId="17921"/>
    <cellStyle name="常规 23 2 5 13" xfId="2735"/>
    <cellStyle name="常规 23 2 5 2" xfId="3943"/>
    <cellStyle name="常规 23 2 5 3" xfId="4967"/>
    <cellStyle name="常规 23 2 5 4" xfId="7878"/>
    <cellStyle name="常规 23 2 5 5" xfId="9265"/>
    <cellStyle name="常规 23 2 5 6" xfId="10455"/>
    <cellStyle name="常规 23 2 5 7" xfId="11711"/>
    <cellStyle name="常规 23 2 5 8" xfId="14662"/>
    <cellStyle name="常规 23 2 5 9" xfId="12858"/>
    <cellStyle name="常规 23 2 6" xfId="5322"/>
    <cellStyle name="常规 23 2 6 2" xfId="6217"/>
    <cellStyle name="常规 23 3" xfId="502"/>
    <cellStyle name="常规 23 3 2" xfId="773"/>
    <cellStyle name="常规 23 3 2 2" xfId="1229"/>
    <cellStyle name="常规 23 3 2 2 10" xfId="15845"/>
    <cellStyle name="常规 23 3 2 2 11" xfId="16641"/>
    <cellStyle name="常规 23 3 2 2 12" xfId="17924"/>
    <cellStyle name="常规 23 3 2 2 13" xfId="2770"/>
    <cellStyle name="常规 23 3 2 2 2" xfId="3978"/>
    <cellStyle name="常规 23 3 2 2 3" xfId="6055"/>
    <cellStyle name="常规 23 3 2 2 4" xfId="7913"/>
    <cellStyle name="常规 23 3 2 2 5" xfId="10158"/>
    <cellStyle name="常规 23 3 2 2 6" xfId="11419"/>
    <cellStyle name="常规 23 3 2 2 7" xfId="12641"/>
    <cellStyle name="常规 23 3 2 2 8" xfId="12773"/>
    <cellStyle name="常规 23 3 2 2 9" xfId="14891"/>
    <cellStyle name="常规 23 3 3" xfId="1231"/>
    <cellStyle name="常规 23 3 3 2" xfId="1234"/>
    <cellStyle name="常规 23 3 3 2 10" xfId="16128"/>
    <cellStyle name="常规 23 3 3 2 11" xfId="16797"/>
    <cellStyle name="常规 23 3 3 2 12" xfId="17929"/>
    <cellStyle name="常规 23 3 3 2 13" xfId="2773"/>
    <cellStyle name="常规 23 3 3 2 2" xfId="3981"/>
    <cellStyle name="常规 23 3 3 2 3" xfId="4969"/>
    <cellStyle name="常规 23 3 3 2 4" xfId="7916"/>
    <cellStyle name="常规 23 3 3 2 5" xfId="10644"/>
    <cellStyle name="常规 23 3 3 2 6" xfId="11898"/>
    <cellStyle name="常规 23 3 3 2 7" xfId="13100"/>
    <cellStyle name="常规 23 3 3 2 8" xfId="14552"/>
    <cellStyle name="常规 23 3 3 2 9" xfId="15244"/>
    <cellStyle name="常规 23 3 3 3" xfId="17926"/>
    <cellStyle name="常规 23 3 3 4" xfId="2191"/>
    <cellStyle name="常规 23 3 4" xfId="2767"/>
    <cellStyle name="常规 23 3 4 10" xfId="15282"/>
    <cellStyle name="常规 23 3 4 11" xfId="16157"/>
    <cellStyle name="常规 23 3 4 2" xfId="3975"/>
    <cellStyle name="常规 23 3 4 3" xfId="5784"/>
    <cellStyle name="常规 23 3 4 4" xfId="7910"/>
    <cellStyle name="常规 23 3 4 5" xfId="6811"/>
    <cellStyle name="常规 23 3 4 6" xfId="10696"/>
    <cellStyle name="常规 23 3 4 7" xfId="11947"/>
    <cellStyle name="常规 23 3 4 8" xfId="12691"/>
    <cellStyle name="常规 23 3 4 9" xfId="14580"/>
    <cellStyle name="常规 23 3 5" xfId="17468"/>
    <cellStyle name="常规 23 4" xfId="325"/>
    <cellStyle name="常规 23 4 2" xfId="1236"/>
    <cellStyle name="常规 23 4 2 10" xfId="14929"/>
    <cellStyle name="常规 23 4 2 11" xfId="15877"/>
    <cellStyle name="常规 23 4 2 12" xfId="17931"/>
    <cellStyle name="常规 23 4 2 13" xfId="2775"/>
    <cellStyle name="常规 23 4 2 2" xfId="3983"/>
    <cellStyle name="常规 23 4 2 3" xfId="5607"/>
    <cellStyle name="常规 23 4 2 4" xfId="7918"/>
    <cellStyle name="常规 23 4 2 5" xfId="7203"/>
    <cellStyle name="常规 23 4 2 6" xfId="10211"/>
    <cellStyle name="常规 23 4 2 7" xfId="11475"/>
    <cellStyle name="常规 23 4 2 8" xfId="12738"/>
    <cellStyle name="常规 23 4 2 9" xfId="7311"/>
    <cellStyle name="常规 23 5" xfId="165"/>
    <cellStyle name="常规 23 5 2" xfId="656"/>
    <cellStyle name="常规 23 5 2 2" xfId="1243"/>
    <cellStyle name="常规 23 5 2 2 10" xfId="14963"/>
    <cellStyle name="常规 23 5 2 2 11" xfId="15903"/>
    <cellStyle name="常规 23 5 2 2 12" xfId="17938"/>
    <cellStyle name="常规 23 5 2 2 13" xfId="2783"/>
    <cellStyle name="常规 23 5 2 2 2" xfId="3991"/>
    <cellStyle name="常规 23 5 2 2 3" xfId="5938"/>
    <cellStyle name="常规 23 5 2 2 4" xfId="7926"/>
    <cellStyle name="常规 23 5 2 2 5" xfId="6567"/>
    <cellStyle name="常规 23 5 2 2 6" xfId="10262"/>
    <cellStyle name="常规 23 5 2 2 7" xfId="11524"/>
    <cellStyle name="常规 23 5 2 2 8" xfId="14208"/>
    <cellStyle name="常规 23 5 2 2 9" xfId="11513"/>
    <cellStyle name="常规 23 5 3" xfId="1246"/>
    <cellStyle name="常规 23 5 3 2" xfId="1250"/>
    <cellStyle name="常规 23 5 3 2 10" xfId="13537"/>
    <cellStyle name="常规 23 5 3 2 11" xfId="15464"/>
    <cellStyle name="常规 23 5 3 2 12" xfId="17945"/>
    <cellStyle name="常规 23 5 3 2 13" xfId="2787"/>
    <cellStyle name="常规 23 5 3 2 2" xfId="3995"/>
    <cellStyle name="常规 23 5 3 2 3" xfId="4972"/>
    <cellStyle name="常规 23 5 3 2 4" xfId="7930"/>
    <cellStyle name="常规 23 5 3 2 5" xfId="9140"/>
    <cellStyle name="常规 23 5 3 2 6" xfId="7000"/>
    <cellStyle name="常规 23 5 3 2 7" xfId="10936"/>
    <cellStyle name="常规 23 5 3 2 8" xfId="11647"/>
    <cellStyle name="常规 23 5 3 2 9" xfId="13172"/>
    <cellStyle name="常规 23 5 3 3" xfId="17941"/>
    <cellStyle name="常规 23 5 3 4" xfId="2194"/>
    <cellStyle name="常规 23 5 4" xfId="2780"/>
    <cellStyle name="常规 23 5 4 10" xfId="15064"/>
    <cellStyle name="常规 23 5 4 11" xfId="15981"/>
    <cellStyle name="常规 23 5 4 2" xfId="3988"/>
    <cellStyle name="常规 23 5 4 3" xfId="5447"/>
    <cellStyle name="常规 23 5 4 4" xfId="7923"/>
    <cellStyle name="常规 23 5 4 5" xfId="6592"/>
    <cellStyle name="常规 23 5 4 6" xfId="10402"/>
    <cellStyle name="常规 23 5 4 7" xfId="11656"/>
    <cellStyle name="常规 23 5 4 8" xfId="13812"/>
    <cellStyle name="常规 23 5 4 9" xfId="10072"/>
    <cellStyle name="常规 23 5 5" xfId="17312"/>
    <cellStyle name="常规 23 6" xfId="1255"/>
    <cellStyle name="常规 23 6 10" xfId="16223"/>
    <cellStyle name="常规 23 6 11" xfId="16849"/>
    <cellStyle name="常规 23 6 12" xfId="17950"/>
    <cellStyle name="常规 23 6 13" xfId="2732"/>
    <cellStyle name="常规 23 6 2" xfId="3940"/>
    <cellStyle name="常规 23 6 3" xfId="4974"/>
    <cellStyle name="常规 23 6 4" xfId="7875"/>
    <cellStyle name="常规 23 6 5" xfId="10811"/>
    <cellStyle name="常规 23 6 6" xfId="12054"/>
    <cellStyle name="常规 23 6 7" xfId="13245"/>
    <cellStyle name="常规 23 6 8" xfId="11915"/>
    <cellStyle name="常规 23 6 9" xfId="15367"/>
    <cellStyle name="常规 23 7" xfId="5320"/>
    <cellStyle name="常规 23 7 2" xfId="6215"/>
    <cellStyle name="常规 24" xfId="41"/>
    <cellStyle name="常规 24 2" xfId="43"/>
    <cellStyle name="常规 24 2 2" xfId="508"/>
    <cellStyle name="常规 24 2 2 2" xfId="779"/>
    <cellStyle name="常规 24 2 2 2 2" xfId="1257"/>
    <cellStyle name="常规 24 2 2 2 2 10" xfId="13883"/>
    <cellStyle name="常规 24 2 2 2 2 11" xfId="12266"/>
    <cellStyle name="常规 24 2 2 2 2 12" xfId="17952"/>
    <cellStyle name="常规 24 2 2 2 2 13" xfId="2797"/>
    <cellStyle name="常规 24 2 2 2 2 2" xfId="4005"/>
    <cellStyle name="常规 24 2 2 2 2 3" xfId="6061"/>
    <cellStyle name="常规 24 2 2 2 2 4" xfId="7940"/>
    <cellStyle name="常规 24 2 2 2 2 5" xfId="9522"/>
    <cellStyle name="常规 24 2 2 2 2 6" xfId="6768"/>
    <cellStyle name="常规 24 2 2 2 2 7" xfId="9795"/>
    <cellStyle name="常规 24 2 2 2 2 8" xfId="6509"/>
    <cellStyle name="常规 24 2 2 2 2 9" xfId="9937"/>
    <cellStyle name="常规 24 2 2 3" xfId="1261"/>
    <cellStyle name="常规 24 2 2 3 2" xfId="1263"/>
    <cellStyle name="常规 24 2 2 3 2 10" xfId="16359"/>
    <cellStyle name="常规 24 2 2 3 2 11" xfId="16929"/>
    <cellStyle name="常规 24 2 2 3 2 12" xfId="17958"/>
    <cellStyle name="常规 24 2 2 3 2 13" xfId="2799"/>
    <cellStyle name="常规 24 2 2 3 2 2" xfId="4007"/>
    <cellStyle name="常规 24 2 2 3 2 3" xfId="4978"/>
    <cellStyle name="常规 24 2 2 3 2 4" xfId="7942"/>
    <cellStyle name="常规 24 2 2 3 2 5" xfId="11058"/>
    <cellStyle name="常规 24 2 2 3 2 6" xfId="12292"/>
    <cellStyle name="常规 24 2 2 3 2 7" xfId="13467"/>
    <cellStyle name="常规 24 2 2 3 2 8" xfId="10205"/>
    <cellStyle name="常规 24 2 2 3 2 9" xfId="15540"/>
    <cellStyle name="常规 24 2 2 3 3" xfId="17956"/>
    <cellStyle name="常规 24 2 2 3 4" xfId="2196"/>
    <cellStyle name="常规 24 2 2 4" xfId="2795"/>
    <cellStyle name="常规 24 2 2 4 10" xfId="14467"/>
    <cellStyle name="常规 24 2 2 4 11" xfId="15058"/>
    <cellStyle name="常规 24 2 2 4 2" xfId="4003"/>
    <cellStyle name="常规 24 2 2 4 3" xfId="5790"/>
    <cellStyle name="常规 24 2 2 4 4" xfId="7938"/>
    <cellStyle name="常规 24 2 2 4 5" xfId="9143"/>
    <cellStyle name="常规 24 2 2 4 6" xfId="6545"/>
    <cellStyle name="常规 24 2 2 4 7" xfId="10392"/>
    <cellStyle name="常规 24 2 2 4 8" xfId="6478"/>
    <cellStyle name="常规 24 2 2 4 9" xfId="12146"/>
    <cellStyle name="常规 24 2 2 5" xfId="17474"/>
    <cellStyle name="常规 24 2 3" xfId="331"/>
    <cellStyle name="常规 24 2 3 2" xfId="1265"/>
    <cellStyle name="常规 24 2 3 2 10" xfId="14930"/>
    <cellStyle name="常规 24 2 3 2 11" xfId="15878"/>
    <cellStyle name="常规 24 2 3 2 12" xfId="17960"/>
    <cellStyle name="常规 24 2 3 2 13" xfId="2801"/>
    <cellStyle name="常规 24 2 3 2 2" xfId="4009"/>
    <cellStyle name="常规 24 2 3 2 3" xfId="5613"/>
    <cellStyle name="常规 24 2 3 2 4" xfId="7944"/>
    <cellStyle name="常规 24 2 3 2 5" xfId="7199"/>
    <cellStyle name="常规 24 2 3 2 6" xfId="10212"/>
    <cellStyle name="常规 24 2 3 2 7" xfId="11476"/>
    <cellStyle name="常规 24 2 3 2 8" xfId="14206"/>
    <cellStyle name="常规 24 2 3 2 9" xfId="12781"/>
    <cellStyle name="常规 24 2 4" xfId="171"/>
    <cellStyle name="常规 24 2 4 2" xfId="662"/>
    <cellStyle name="常规 24 2 4 2 2" xfId="1267"/>
    <cellStyle name="常规 24 2 4 2 2 10" xfId="9073"/>
    <cellStyle name="常规 24 2 4 2 2 11" xfId="9627"/>
    <cellStyle name="常规 24 2 4 2 2 12" xfId="17962"/>
    <cellStyle name="常规 24 2 4 2 2 13" xfId="2807"/>
    <cellStyle name="常规 24 2 4 2 2 2" xfId="4015"/>
    <cellStyle name="常规 24 2 4 2 2 3" xfId="5944"/>
    <cellStyle name="常规 24 2 4 2 2 4" xfId="7950"/>
    <cellStyle name="常规 24 2 4 2 2 5" xfId="9519"/>
    <cellStyle name="常规 24 2 4 2 2 6" xfId="6817"/>
    <cellStyle name="常规 24 2 4 2 2 7" xfId="7260"/>
    <cellStyle name="常规 24 2 4 2 2 8" xfId="8942"/>
    <cellStyle name="常规 24 2 4 2 2 9" xfId="14298"/>
    <cellStyle name="常规 24 2 4 3" xfId="1269"/>
    <cellStyle name="常规 24 2 4 3 2" xfId="1271"/>
    <cellStyle name="常规 24 2 4 3 2 10" xfId="10697"/>
    <cellStyle name="常规 24 2 4 3 2 11" xfId="14246"/>
    <cellStyle name="常规 24 2 4 3 2 12" xfId="17966"/>
    <cellStyle name="常规 24 2 4 3 2 13" xfId="2810"/>
    <cellStyle name="常规 24 2 4 3 2 2" xfId="4018"/>
    <cellStyle name="常规 24 2 4 3 2 3" xfId="4980"/>
    <cellStyle name="常规 24 2 4 3 2 4" xfId="7953"/>
    <cellStyle name="常规 24 2 4 3 2 5" xfId="9518"/>
    <cellStyle name="常规 24 2 4 3 2 6" xfId="9155"/>
    <cellStyle name="常规 24 2 4 3 2 7" xfId="6997"/>
    <cellStyle name="常规 24 2 4 3 2 8" xfId="10459"/>
    <cellStyle name="常规 24 2 4 3 2 9" xfId="13136"/>
    <cellStyle name="常规 24 2 4 3 3" xfId="17964"/>
    <cellStyle name="常规 24 2 4 3 4" xfId="2198"/>
    <cellStyle name="常规 24 2 4 4" xfId="2804"/>
    <cellStyle name="常规 24 2 4 4 10" xfId="16039"/>
    <cellStyle name="常规 24 2 4 4 11" xfId="16741"/>
    <cellStyle name="常规 24 2 4 4 2" xfId="4012"/>
    <cellStyle name="常规 24 2 4 4 3" xfId="5453"/>
    <cellStyle name="常规 24 2 4 4 4" xfId="7947"/>
    <cellStyle name="常规 24 2 4 4 5" xfId="10493"/>
    <cellStyle name="常规 24 2 4 4 6" xfId="11750"/>
    <cellStyle name="常规 24 2 4 4 7" xfId="12954"/>
    <cellStyle name="常规 24 2 4 4 8" xfId="14344"/>
    <cellStyle name="常规 24 2 4 4 9" xfId="15136"/>
    <cellStyle name="常规 24 2 4 5" xfId="17318"/>
    <cellStyle name="常规 24 2 5" xfId="947"/>
    <cellStyle name="常规 24 2 5 10" xfId="11872"/>
    <cellStyle name="常规 24 2 5 11" xfId="15483"/>
    <cellStyle name="常规 24 2 5 12" xfId="17642"/>
    <cellStyle name="常规 24 2 5 13" xfId="2793"/>
    <cellStyle name="常规 24 2 5 2" xfId="4001"/>
    <cellStyle name="常规 24 2 5 3" xfId="4861"/>
    <cellStyle name="常规 24 2 5 4" xfId="7936"/>
    <cellStyle name="常规 24 2 5 5" xfId="6809"/>
    <cellStyle name="常规 24 2 5 6" xfId="9780"/>
    <cellStyle name="常规 24 2 5 7" xfId="10973"/>
    <cellStyle name="常规 24 2 5 8" xfId="12692"/>
    <cellStyle name="常规 24 2 5 9" xfId="9433"/>
    <cellStyle name="常规 24 2 6" xfId="5326"/>
    <cellStyle name="常规 24 2 6 2" xfId="6221"/>
    <cellStyle name="常规 24 3" xfId="506"/>
    <cellStyle name="常规 24 3 2" xfId="777"/>
    <cellStyle name="常规 24 3 2 2" xfId="1191"/>
    <cellStyle name="常规 24 3 2 2 10" xfId="15256"/>
    <cellStyle name="常规 24 3 2 2 11" xfId="16139"/>
    <cellStyle name="常规 24 3 2 2 12" xfId="17886"/>
    <cellStyle name="常规 24 3 2 2 13" xfId="2741"/>
    <cellStyle name="常规 24 3 2 2 2" xfId="3949"/>
    <cellStyle name="常规 24 3 2 2 3" xfId="6059"/>
    <cellStyle name="常规 24 3 2 2 4" xfId="7884"/>
    <cellStyle name="常规 24 3 2 2 5" xfId="7210"/>
    <cellStyle name="常规 24 3 2 2 6" xfId="10668"/>
    <cellStyle name="常规 24 3 2 2 7" xfId="11917"/>
    <cellStyle name="常规 24 3 2 2 8" xfId="13814"/>
    <cellStyle name="常规 24 3 2 2 9" xfId="14564"/>
    <cellStyle name="常规 24 3 3" xfId="1198"/>
    <cellStyle name="常规 24 3 3 2" xfId="1203"/>
    <cellStyle name="常规 24 3 3 2 10" xfId="15847"/>
    <cellStyle name="常规 24 3 3 2 11" xfId="16643"/>
    <cellStyle name="常规 24 3 3 2 12" xfId="17898"/>
    <cellStyle name="常规 24 3 3 2 13" xfId="2745"/>
    <cellStyle name="常规 24 3 3 2 2" xfId="3953"/>
    <cellStyle name="常规 24 3 3 2 3" xfId="4957"/>
    <cellStyle name="常规 24 3 3 2 4" xfId="7888"/>
    <cellStyle name="常规 24 3 3 2 5" xfId="10160"/>
    <cellStyle name="常规 24 3 3 2 6" xfId="11421"/>
    <cellStyle name="常规 24 3 3 2 7" xfId="12643"/>
    <cellStyle name="常规 24 3 3 2 8" xfId="10065"/>
    <cellStyle name="常规 24 3 3 2 9" xfId="14893"/>
    <cellStyle name="常规 24 3 3 3" xfId="17893"/>
    <cellStyle name="常规 24 3 3 4" xfId="2182"/>
    <cellStyle name="常规 24 3 4" xfId="2737"/>
    <cellStyle name="常规 24 3 4 10" xfId="16362"/>
    <cellStyle name="常规 24 3 4 11" xfId="16932"/>
    <cellStyle name="常规 24 3 4 2" xfId="3945"/>
    <cellStyle name="常规 24 3 4 3" xfId="5788"/>
    <cellStyle name="常规 24 3 4 4" xfId="7880"/>
    <cellStyle name="常规 24 3 4 5" xfId="11061"/>
    <cellStyle name="常规 24 3 4 6" xfId="12295"/>
    <cellStyle name="常规 24 3 4 7" xfId="13470"/>
    <cellStyle name="常规 24 3 4 8" xfId="13815"/>
    <cellStyle name="常规 24 3 4 9" xfId="15543"/>
    <cellStyle name="常规 24 3 5" xfId="17472"/>
    <cellStyle name="常规 24 4" xfId="329"/>
    <cellStyle name="常规 24 4 2" xfId="1207"/>
    <cellStyle name="常规 24 4 2 10" xfId="15846"/>
    <cellStyle name="常规 24 4 2 11" xfId="16642"/>
    <cellStyle name="常规 24 4 2 12" xfId="17902"/>
    <cellStyle name="常规 24 4 2 13" xfId="2749"/>
    <cellStyle name="常规 24 4 2 2" xfId="3957"/>
    <cellStyle name="常规 24 4 2 3" xfId="5611"/>
    <cellStyle name="常规 24 4 2 4" xfId="7892"/>
    <cellStyle name="常规 24 4 2 5" xfId="10159"/>
    <cellStyle name="常规 24 4 2 6" xfId="11420"/>
    <cellStyle name="常规 24 4 2 7" xfId="12642"/>
    <cellStyle name="常规 24 4 2 8" xfId="13192"/>
    <cellStyle name="常规 24 4 2 9" xfId="14892"/>
    <cellStyle name="常规 24 5" xfId="169"/>
    <cellStyle name="常规 24 5 2" xfId="660"/>
    <cellStyle name="常规 24 5 2 2" xfId="1211"/>
    <cellStyle name="常规 24 5 2 2 10" xfId="15324"/>
    <cellStyle name="常规 24 5 2 2 11" xfId="16186"/>
    <cellStyle name="常规 24 5 2 2 12" xfId="17906"/>
    <cellStyle name="常规 24 5 2 2 13" xfId="2757"/>
    <cellStyle name="常规 24 5 2 2 2" xfId="3965"/>
    <cellStyle name="常规 24 5 2 2 3" xfId="5942"/>
    <cellStyle name="常规 24 5 2 2 4" xfId="7900"/>
    <cellStyle name="常规 24 5 2 2 5" xfId="9527"/>
    <cellStyle name="常规 24 5 2 2 6" xfId="10755"/>
    <cellStyle name="常规 24 5 2 2 7" xfId="12003"/>
    <cellStyle name="常规 24 5 2 2 8" xfId="7520"/>
    <cellStyle name="常规 24 5 2 2 9" xfId="10389"/>
    <cellStyle name="常规 24 5 3" xfId="1216"/>
    <cellStyle name="常规 24 5 3 2" xfId="1220"/>
    <cellStyle name="常规 24 5 3 2 10" xfId="7009"/>
    <cellStyle name="常规 24 5 3 2 11" xfId="14942"/>
    <cellStyle name="常规 24 5 3 2 12" xfId="17915"/>
    <cellStyle name="常规 24 5 3 2 13" xfId="2762"/>
    <cellStyle name="常规 24 5 3 2 2" xfId="3970"/>
    <cellStyle name="常规 24 5 3 2 3" xfId="4961"/>
    <cellStyle name="常规 24 5 3 2 4" xfId="7905"/>
    <cellStyle name="常规 24 5 3 2 5" xfId="9152"/>
    <cellStyle name="常规 24 5 3 2 6" xfId="6998"/>
    <cellStyle name="常规 24 5 3 2 7" xfId="10227"/>
    <cellStyle name="常规 24 5 3 2 8" xfId="13813"/>
    <cellStyle name="常规 24 5 3 2 9" xfId="14263"/>
    <cellStyle name="常规 24 5 3 3" xfId="17911"/>
    <cellStyle name="常规 24 5 3 4" xfId="2186"/>
    <cellStyle name="常规 24 5 4" xfId="2753"/>
    <cellStyle name="常规 24 5 4 10" xfId="14592"/>
    <cellStyle name="常规 24 5 4 11" xfId="12920"/>
    <cellStyle name="常规 24 5 4 2" xfId="3961"/>
    <cellStyle name="常规 24 5 4 3" xfId="5451"/>
    <cellStyle name="常规 24 5 4 4" xfId="7896"/>
    <cellStyle name="常规 24 5 4 5" xfId="9529"/>
    <cellStyle name="常规 24 5 4 6" xfId="9933"/>
    <cellStyle name="常规 24 5 4 7" xfId="8946"/>
    <cellStyle name="常规 24 5 4 8" xfId="11731"/>
    <cellStyle name="常规 24 5 4 9" xfId="14628"/>
    <cellStyle name="常规 24 5 5" xfId="17316"/>
    <cellStyle name="常规 24 6" xfId="1224"/>
    <cellStyle name="常规 24 6 10" xfId="16127"/>
    <cellStyle name="常规 24 6 11" xfId="16796"/>
    <cellStyle name="常规 24 6 12" xfId="17919"/>
    <cellStyle name="常规 24 6 13" xfId="2791"/>
    <cellStyle name="常规 24 6 2" xfId="3999"/>
    <cellStyle name="常规 24 6 3" xfId="4965"/>
    <cellStyle name="常规 24 6 4" xfId="7934"/>
    <cellStyle name="常规 24 6 5" xfId="10643"/>
    <cellStyle name="常规 24 6 6" xfId="11897"/>
    <cellStyle name="常规 24 6 7" xfId="13099"/>
    <cellStyle name="常规 24 6 8" xfId="14551"/>
    <cellStyle name="常规 24 6 9" xfId="15243"/>
    <cellStyle name="常规 24 7" xfId="5324"/>
    <cellStyle name="常规 24 7 2" xfId="6219"/>
    <cellStyle name="常规 25" xfId="80"/>
    <cellStyle name="常规 25 2" xfId="81"/>
    <cellStyle name="常规 25 2 2" xfId="566"/>
    <cellStyle name="常规 25 2 2 2" xfId="837"/>
    <cellStyle name="常规 25 2 2 2 2" xfId="1382"/>
    <cellStyle name="常规 25 2 2 2 2 10" xfId="15323"/>
    <cellStyle name="常规 25 2 2 2 2 11" xfId="16185"/>
    <cellStyle name="常规 25 2 2 2 2 12" xfId="18077"/>
    <cellStyle name="常规 25 2 2 2 2 13" xfId="3140"/>
    <cellStyle name="常规 25 2 2 2 2 2" xfId="4348"/>
    <cellStyle name="常规 25 2 2 2 2 3" xfId="6119"/>
    <cellStyle name="常规 25 2 2 2 2 4" xfId="8283"/>
    <cellStyle name="常规 25 2 2 2 2 5" xfId="9072"/>
    <cellStyle name="常规 25 2 2 2 2 6" xfId="10754"/>
    <cellStyle name="常规 25 2 2 2 2 7" xfId="12002"/>
    <cellStyle name="常规 25 2 2 2 2 8" xfId="10976"/>
    <cellStyle name="常规 25 2 2 2 2 9" xfId="11451"/>
    <cellStyle name="常规 25 2 2 3" xfId="1628"/>
    <cellStyle name="常规 25 2 2 3 2" xfId="1629"/>
    <cellStyle name="常规 25 2 2 3 2 10" xfId="8813"/>
    <cellStyle name="常规 25 2 2 3 2 11" xfId="15427"/>
    <cellStyle name="常规 25 2 2 3 2 12" xfId="18324"/>
    <cellStyle name="常规 25 2 2 3 2 13" xfId="3141"/>
    <cellStyle name="常规 25 2 2 3 2 2" xfId="4349"/>
    <cellStyle name="常规 25 2 2 3 2 3" xfId="5108"/>
    <cellStyle name="常规 25 2 2 3 2 4" xfId="8284"/>
    <cellStyle name="常规 25 2 2 3 2 5" xfId="6738"/>
    <cellStyle name="常规 25 2 2 3 2 6" xfId="9520"/>
    <cellStyle name="常规 25 2 2 3 2 7" xfId="10891"/>
    <cellStyle name="常规 25 2 2 3 2 8" xfId="7310"/>
    <cellStyle name="常规 25 2 2 3 2 9" xfId="13509"/>
    <cellStyle name="常规 25 2 2 3 3" xfId="18323"/>
    <cellStyle name="常规 25 2 2 3 4" xfId="2291"/>
    <cellStyle name="常规 25 2 2 4" xfId="3139"/>
    <cellStyle name="常规 25 2 2 4 10" xfId="13998"/>
    <cellStyle name="常规 25 2 2 4 11" xfId="14595"/>
    <cellStyle name="常规 25 2 2 4 2" xfId="4347"/>
    <cellStyle name="常规 25 2 2 4 3" xfId="5848"/>
    <cellStyle name="常规 25 2 2 4 4" xfId="8282"/>
    <cellStyle name="常规 25 2 2 4 5" xfId="9975"/>
    <cellStyle name="常规 25 2 2 4 6" xfId="6584"/>
    <cellStyle name="常规 25 2 2 4 7" xfId="9843"/>
    <cellStyle name="常规 25 2 2 4 8" xfId="13928"/>
    <cellStyle name="常规 25 2 2 4 9" xfId="11910"/>
    <cellStyle name="常规 25 2 2 5" xfId="17532"/>
    <cellStyle name="常规 25 2 3" xfId="391"/>
    <cellStyle name="常规 25 2 3 2" xfId="1630"/>
    <cellStyle name="常规 25 2 3 2 10" xfId="16318"/>
    <cellStyle name="常规 25 2 3 2 11" xfId="16903"/>
    <cellStyle name="常规 25 2 3 2 12" xfId="18325"/>
    <cellStyle name="常规 25 2 3 2 13" xfId="3142"/>
    <cellStyle name="常规 25 2 3 2 2" xfId="4350"/>
    <cellStyle name="常规 25 2 3 2 3" xfId="5673"/>
    <cellStyle name="常规 25 2 3 2 4" xfId="8285"/>
    <cellStyle name="常规 25 2 3 2 5" xfId="10991"/>
    <cellStyle name="常规 25 2 3 2 6" xfId="12229"/>
    <cellStyle name="常规 25 2 3 2 7" xfId="13406"/>
    <cellStyle name="常规 25 2 3 2 8" xfId="14020"/>
    <cellStyle name="常规 25 2 3 2 9" xfId="15493"/>
    <cellStyle name="常规 25 2 4" xfId="229"/>
    <cellStyle name="常规 25 2 4 2" xfId="697"/>
    <cellStyle name="常规 25 2 4 2 2" xfId="1632"/>
    <cellStyle name="常规 25 2 4 2 2 10" xfId="14480"/>
    <cellStyle name="常规 25 2 4 2 2 11" xfId="15177"/>
    <cellStyle name="常规 25 2 4 2 2 12" xfId="18327"/>
    <cellStyle name="常规 25 2 4 2 2 13" xfId="3144"/>
    <cellStyle name="常规 25 2 4 2 2 2" xfId="4352"/>
    <cellStyle name="常规 25 2 4 2 2 3" xfId="5979"/>
    <cellStyle name="常规 25 2 4 2 2 4" xfId="8287"/>
    <cellStyle name="常规 25 2 4 2 2 5" xfId="6734"/>
    <cellStyle name="常规 25 2 4 2 2 6" xfId="9797"/>
    <cellStyle name="常规 25 2 4 2 2 7" xfId="10551"/>
    <cellStyle name="常规 25 2 4 2 2 8" xfId="12267"/>
    <cellStyle name="常规 25 2 4 2 2 9" xfId="11029"/>
    <cellStyle name="常规 25 2 4 3" xfId="1633"/>
    <cellStyle name="常规 25 2 4 3 2" xfId="1634"/>
    <cellStyle name="常规 25 2 4 3 2 10" xfId="11518"/>
    <cellStyle name="常规 25 2 4 3 2 11" xfId="10075"/>
    <cellStyle name="常规 25 2 4 3 2 12" xfId="18329"/>
    <cellStyle name="常规 25 2 4 3 2 13" xfId="3145"/>
    <cellStyle name="常规 25 2 4 3 2 2" xfId="4353"/>
    <cellStyle name="常规 25 2 4 3 2 3" xfId="5110"/>
    <cellStyle name="常规 25 2 4 3 2 4" xfId="8288"/>
    <cellStyle name="常规 25 2 4 3 2 5" xfId="6731"/>
    <cellStyle name="常规 25 2 4 3 2 6" xfId="7499"/>
    <cellStyle name="常规 25 2 4 3 2 7" xfId="9450"/>
    <cellStyle name="常规 25 2 4 3 2 8" xfId="9164"/>
    <cellStyle name="常规 25 2 4 3 2 9" xfId="13318"/>
    <cellStyle name="常规 25 2 4 3 3" xfId="18328"/>
    <cellStyle name="常规 25 2 4 3 4" xfId="2292"/>
    <cellStyle name="常规 25 2 4 4" xfId="3143"/>
    <cellStyle name="常规 25 2 4 4 10" xfId="12099"/>
    <cellStyle name="常规 25 2 4 4 11" xfId="15388"/>
    <cellStyle name="常规 25 2 4 4 2" xfId="4351"/>
    <cellStyle name="常规 25 2 4 4 3" xfId="5511"/>
    <cellStyle name="常规 25 2 4 4 4" xfId="8286"/>
    <cellStyle name="常规 25 2 4 4 5" xfId="9068"/>
    <cellStyle name="常规 25 2 4 4 6" xfId="6869"/>
    <cellStyle name="常规 25 2 4 4 7" xfId="10835"/>
    <cellStyle name="常规 25 2 4 4 8" xfId="7532"/>
    <cellStyle name="常规 25 2 4 4 9" xfId="9153"/>
    <cellStyle name="常规 25 2 4 5" xfId="17376"/>
    <cellStyle name="常规 25 2 5" xfId="1636"/>
    <cellStyle name="常规 25 2 5 10" xfId="14686"/>
    <cellStyle name="常规 25 2 5 11" xfId="15567"/>
    <cellStyle name="常规 25 2 5 12" xfId="18331"/>
    <cellStyle name="常规 25 2 5 13" xfId="3138"/>
    <cellStyle name="常规 25 2 5 2" xfId="4346"/>
    <cellStyle name="常规 25 2 5 3" xfId="5111"/>
    <cellStyle name="常规 25 2 5 4" xfId="8281"/>
    <cellStyle name="常规 25 2 5 5" xfId="9065"/>
    <cellStyle name="常规 25 2 5 6" xfId="6818"/>
    <cellStyle name="常规 25 2 5 7" xfId="11093"/>
    <cellStyle name="常规 25 2 5 8" xfId="14622"/>
    <cellStyle name="常规 25 2 5 9" xfId="14297"/>
    <cellStyle name="常规 25 2 6" xfId="5364"/>
    <cellStyle name="常规 25 2 6 2" xfId="6258"/>
    <cellStyle name="常规 25 3" xfId="565"/>
    <cellStyle name="常规 25 3 2" xfId="836"/>
    <cellStyle name="常规 25 3 2 2" xfId="1637"/>
    <cellStyle name="常规 25 3 2 2 10" xfId="13989"/>
    <cellStyle name="常规 25 3 2 2 11" xfId="7564"/>
    <cellStyle name="常规 25 3 2 2 12" xfId="18332"/>
    <cellStyle name="常规 25 3 2 2 13" xfId="3148"/>
    <cellStyle name="常规 25 3 2 2 2" xfId="4356"/>
    <cellStyle name="常规 25 3 2 2 3" xfId="6118"/>
    <cellStyle name="常规 25 3 2 2 4" xfId="8291"/>
    <cellStyle name="常规 25 3 2 2 5" xfId="9889"/>
    <cellStyle name="常规 25 3 2 2 6" xfId="6651"/>
    <cellStyle name="常规 25 3 2 2 7" xfId="9826"/>
    <cellStyle name="常规 25 3 2 2 8" xfId="11526"/>
    <cellStyle name="常规 25 3 2 2 9" xfId="11941"/>
    <cellStyle name="常规 25 3 3" xfId="1638"/>
    <cellStyle name="常规 25 3 3 2" xfId="1639"/>
    <cellStyle name="常规 25 3 3 2 10" xfId="12244"/>
    <cellStyle name="常规 25 3 3 2 11" xfId="13789"/>
    <cellStyle name="常规 25 3 3 2 12" xfId="18334"/>
    <cellStyle name="常规 25 3 3 2 13" xfId="3149"/>
    <cellStyle name="常规 25 3 3 2 2" xfId="4357"/>
    <cellStyle name="常规 25 3 3 2 3" xfId="5112"/>
    <cellStyle name="常规 25 3 3 2 4" xfId="8292"/>
    <cellStyle name="常规 25 3 3 2 5" xfId="9120"/>
    <cellStyle name="常规 25 3 3 2 6" xfId="6780"/>
    <cellStyle name="常规 25 3 3 2 7" xfId="7487"/>
    <cellStyle name="常规 25 3 3 2 8" xfId="8953"/>
    <cellStyle name="常规 25 3 3 2 9" xfId="9832"/>
    <cellStyle name="常规 25 3 3 3" xfId="18333"/>
    <cellStyle name="常规 25 3 3 4" xfId="2294"/>
    <cellStyle name="常规 25 3 4" xfId="3147"/>
    <cellStyle name="常规 25 3 4 10" xfId="15926"/>
    <cellStyle name="常规 25 3 4 11" xfId="16678"/>
    <cellStyle name="常规 25 3 4 2" xfId="4355"/>
    <cellStyle name="常规 25 3 4 3" xfId="5847"/>
    <cellStyle name="常规 25 3 4 4" xfId="8290"/>
    <cellStyle name="常规 25 3 4 5" xfId="10314"/>
    <cellStyle name="常规 25 3 4 6" xfId="11575"/>
    <cellStyle name="常规 25 3 4 7" xfId="12786"/>
    <cellStyle name="常规 25 3 4 8" xfId="14409"/>
    <cellStyle name="常规 25 3 4 9" xfId="14997"/>
    <cellStyle name="常规 25 3 5" xfId="17531"/>
    <cellStyle name="常规 25 4" xfId="390"/>
    <cellStyle name="常规 25 4 2" xfId="1640"/>
    <cellStyle name="常规 25 4 2 10" xfId="15997"/>
    <cellStyle name="常规 25 4 2 11" xfId="16716"/>
    <cellStyle name="常规 25 4 2 12" xfId="18335"/>
    <cellStyle name="常规 25 4 2 13" xfId="3150"/>
    <cellStyle name="常规 25 4 2 2" xfId="4358"/>
    <cellStyle name="常规 25 4 2 3" xfId="5672"/>
    <cellStyle name="常规 25 4 2 4" xfId="8293"/>
    <cellStyle name="常规 25 4 2 5" xfId="10434"/>
    <cellStyle name="常规 25 4 2 6" xfId="11690"/>
    <cellStyle name="常规 25 4 2 7" xfId="12896"/>
    <cellStyle name="常规 25 4 2 8" xfId="12306"/>
    <cellStyle name="常规 25 4 2 9" xfId="15087"/>
    <cellStyle name="常规 25 5" xfId="228"/>
    <cellStyle name="常规 25 5 2" xfId="696"/>
    <cellStyle name="常规 25 5 2 2" xfId="1643"/>
    <cellStyle name="常规 25 5 2 2 10" xfId="13949"/>
    <cellStyle name="常规 25 5 2 2 11" xfId="15518"/>
    <cellStyle name="常规 25 5 2 2 12" xfId="18338"/>
    <cellStyle name="常规 25 5 2 2 13" xfId="3152"/>
    <cellStyle name="常规 25 5 2 2 2" xfId="4360"/>
    <cellStyle name="常规 25 5 2 2 3" xfId="5978"/>
    <cellStyle name="常规 25 5 2 2 4" xfId="8295"/>
    <cellStyle name="常规 25 5 2 2 5" xfId="9998"/>
    <cellStyle name="常规 25 5 2 2 6" xfId="8905"/>
    <cellStyle name="常规 25 5 2 2 7" xfId="11033"/>
    <cellStyle name="常规 25 5 2 2 8" xfId="6616"/>
    <cellStyle name="常规 25 5 2 2 9" xfId="13398"/>
    <cellStyle name="常规 25 5 3" xfId="1644"/>
    <cellStyle name="常规 25 5 3 2" xfId="1645"/>
    <cellStyle name="常规 25 5 3 2 10" xfId="12080"/>
    <cellStyle name="常规 25 5 3 2 11" xfId="11764"/>
    <cellStyle name="常规 25 5 3 2 12" xfId="18340"/>
    <cellStyle name="常规 25 5 3 2 13" xfId="3153"/>
    <cellStyle name="常规 25 5 3 2 2" xfId="4361"/>
    <cellStyle name="常规 25 5 3 2 3" xfId="5115"/>
    <cellStyle name="常规 25 5 3 2 4" xfId="8296"/>
    <cellStyle name="常规 25 5 3 2 5" xfId="9135"/>
    <cellStyle name="常规 25 5 3 2 6" xfId="9328"/>
    <cellStyle name="常规 25 5 3 2 7" xfId="9013"/>
    <cellStyle name="常规 25 5 3 2 8" xfId="6807"/>
    <cellStyle name="常规 25 5 3 2 9" xfId="12933"/>
    <cellStyle name="常规 25 5 3 3" xfId="18339"/>
    <cellStyle name="常规 25 5 3 4" xfId="2295"/>
    <cellStyle name="常规 25 5 4" xfId="3151"/>
    <cellStyle name="常规 25 5 4 10" xfId="6477"/>
    <cellStyle name="常规 25 5 4 11" xfId="7030"/>
    <cellStyle name="常规 25 5 4 2" xfId="4359"/>
    <cellStyle name="常规 25 5 4 3" xfId="5510"/>
    <cellStyle name="常规 25 5 4 4" xfId="8294"/>
    <cellStyle name="常规 25 5 4 5" xfId="9129"/>
    <cellStyle name="常规 25 5 4 6" xfId="7003"/>
    <cellStyle name="常规 25 5 4 7" xfId="6611"/>
    <cellStyle name="常规 25 5 4 8" xfId="14151"/>
    <cellStyle name="常规 25 5 4 9" xfId="14316"/>
    <cellStyle name="常规 25 5 5" xfId="17375"/>
    <cellStyle name="常规 25 6" xfId="1646"/>
    <cellStyle name="常规 25 6 10" xfId="14704"/>
    <cellStyle name="常规 25 6 11" xfId="10364"/>
    <cellStyle name="常规 25 6 12" xfId="18341"/>
    <cellStyle name="常规 25 6 13" xfId="3136"/>
    <cellStyle name="常规 25 6 2" xfId="4344"/>
    <cellStyle name="常规 25 6 3" xfId="5116"/>
    <cellStyle name="常规 25 6 4" xfId="8279"/>
    <cellStyle name="常规 25 6 5" xfId="6742"/>
    <cellStyle name="常规 25 6 6" xfId="7498"/>
    <cellStyle name="常规 25 6 7" xfId="9873"/>
    <cellStyle name="常规 25 6 8" xfId="11811"/>
    <cellStyle name="常规 25 6 9" xfId="9886"/>
    <cellStyle name="常规 25 7" xfId="5363"/>
    <cellStyle name="常规 25 7 2" xfId="6257"/>
    <cellStyle name="常规 26" xfId="16"/>
    <cellStyle name="常规 26 2" xfId="6"/>
    <cellStyle name="常规 26 2 2" xfId="470"/>
    <cellStyle name="常规 26 2 2 2" xfId="741"/>
    <cellStyle name="常规 26 2 2 2 2" xfId="1647"/>
    <cellStyle name="常规 26 2 2 2 2 10" xfId="12754"/>
    <cellStyle name="常规 26 2 2 2 2 11" xfId="13334"/>
    <cellStyle name="常规 26 2 2 2 2 12" xfId="18342"/>
    <cellStyle name="常规 26 2 2 2 2 13" xfId="3157"/>
    <cellStyle name="常规 26 2 2 2 2 2" xfId="4365"/>
    <cellStyle name="常规 26 2 2 2 2 3" xfId="6023"/>
    <cellStyle name="常规 26 2 2 2 2 4" xfId="8300"/>
    <cellStyle name="常规 26 2 2 2 2 5" xfId="6796"/>
    <cellStyle name="常规 26 2 2 2 2 6" xfId="9787"/>
    <cellStyle name="常规 26 2 2 2 2 7" xfId="9930"/>
    <cellStyle name="常规 26 2 2 2 2 8" xfId="9142"/>
    <cellStyle name="常规 26 2 2 2 2 9" xfId="6661"/>
    <cellStyle name="常规 26 2 2 3" xfId="1648"/>
    <cellStyle name="常规 26 2 2 3 2" xfId="1649"/>
    <cellStyle name="常规 26 2 2 3 2 10" xfId="13788"/>
    <cellStyle name="常规 26 2 2 3 2 11" xfId="15554"/>
    <cellStyle name="常规 26 2 2 3 2 12" xfId="18344"/>
    <cellStyle name="常规 26 2 2 3 2 13" xfId="3158"/>
    <cellStyle name="常规 26 2 2 3 2 2" xfId="4366"/>
    <cellStyle name="常规 26 2 2 3 2 3" xfId="5117"/>
    <cellStyle name="常规 26 2 2 3 2 4" xfId="8301"/>
    <cellStyle name="常规 26 2 2 3 2 5" xfId="6793"/>
    <cellStyle name="常规 26 2 2 3 2 6" xfId="7484"/>
    <cellStyle name="常规 26 2 2 3 2 7" xfId="11073"/>
    <cellStyle name="常规 26 2 2 3 2 8" xfId="12718"/>
    <cellStyle name="常规 26 2 2 3 2 9" xfId="8860"/>
    <cellStyle name="常规 26 2 2 3 3" xfId="18343"/>
    <cellStyle name="常规 26 2 2 3 4" xfId="2297"/>
    <cellStyle name="常规 26 2 2 4" xfId="3156"/>
    <cellStyle name="常规 26 2 2 4 10" xfId="13515"/>
    <cellStyle name="常规 26 2 2 4 11" xfId="14964"/>
    <cellStyle name="常规 26 2 2 4 2" xfId="4364"/>
    <cellStyle name="常规 26 2 2 4 3" xfId="5752"/>
    <cellStyle name="常规 26 2 2 4 4" xfId="8299"/>
    <cellStyle name="常规 26 2 2 4 5" xfId="9132"/>
    <cellStyle name="常规 26 2 2 4 6" xfId="6549"/>
    <cellStyle name="常规 26 2 2 4 7" xfId="10264"/>
    <cellStyle name="常规 26 2 2 4 8" xfId="12193"/>
    <cellStyle name="常规 26 2 2 4 9" xfId="12917"/>
    <cellStyle name="常规 26 2 2 5" xfId="17436"/>
    <cellStyle name="常规 26 2 3" xfId="290"/>
    <cellStyle name="常规 26 2 3 2" xfId="1651"/>
    <cellStyle name="常规 26 2 3 2 10" xfId="16085"/>
    <cellStyle name="常规 26 2 3 2 11" xfId="16770"/>
    <cellStyle name="常规 26 2 3 2 12" xfId="18346"/>
    <cellStyle name="常规 26 2 3 2 13" xfId="3159"/>
    <cellStyle name="常规 26 2 3 2 2" xfId="4367"/>
    <cellStyle name="常规 26 2 3 2 3" xfId="5572"/>
    <cellStyle name="常规 26 2 3 2 4" xfId="8302"/>
    <cellStyle name="常规 26 2 3 2 5" xfId="10579"/>
    <cellStyle name="常规 26 2 3 2 6" xfId="11837"/>
    <cellStyle name="常规 26 2 3 2 7" xfId="13037"/>
    <cellStyle name="常规 26 2 3 2 8" xfId="14500"/>
    <cellStyle name="常规 26 2 3 2 9" xfId="15195"/>
    <cellStyle name="常规 26 2 4" xfId="133"/>
    <cellStyle name="常规 26 2 4 2" xfId="625"/>
    <cellStyle name="常规 26 2 4 2 2" xfId="1652"/>
    <cellStyle name="常规 26 2 4 2 2 10" xfId="14589"/>
    <cellStyle name="常规 26 2 4 2 2 11" xfId="6951"/>
    <cellStyle name="常规 26 2 4 2 2 12" xfId="18347"/>
    <cellStyle name="常规 26 2 4 2 2 13" xfId="3161"/>
    <cellStyle name="常规 26 2 4 2 2 2" xfId="4369"/>
    <cellStyle name="常规 26 2 4 2 2 3" xfId="5907"/>
    <cellStyle name="常规 26 2 4 2 2 4" xfId="8304"/>
    <cellStyle name="常规 26 2 4 2 2 5" xfId="6791"/>
    <cellStyle name="常规 26 2 4 2 2 6" xfId="7485"/>
    <cellStyle name="常规 26 2 4 2 2 7" xfId="9626"/>
    <cellStyle name="常规 26 2 4 2 2 8" xfId="12987"/>
    <cellStyle name="常规 26 2 4 2 2 9" xfId="14373"/>
    <cellStyle name="常规 26 2 4 3" xfId="1653"/>
    <cellStyle name="常规 26 2 4 3 2" xfId="1654"/>
    <cellStyle name="常规 26 2 4 3 2 10" xfId="16179"/>
    <cellStyle name="常规 26 2 4 3 2 11" xfId="16821"/>
    <cellStyle name="常规 26 2 4 3 2 12" xfId="18349"/>
    <cellStyle name="常规 26 2 4 3 2 13" xfId="3162"/>
    <cellStyle name="常规 26 2 4 3 2 2" xfId="4370"/>
    <cellStyle name="常规 26 2 4 3 2 3" xfId="5119"/>
    <cellStyle name="常规 26 2 4 3 2 4" xfId="8305"/>
    <cellStyle name="常规 26 2 4 3 2 5" xfId="10744"/>
    <cellStyle name="常规 26 2 4 3 2 6" xfId="11993"/>
    <cellStyle name="常规 26 2 4 3 2 7" xfId="13184"/>
    <cellStyle name="常规 26 2 4 3 2 8" xfId="12719"/>
    <cellStyle name="常规 26 2 4 3 2 9" xfId="15315"/>
    <cellStyle name="常规 26 2 4 3 3" xfId="18348"/>
    <cellStyle name="常规 26 2 4 3 4" xfId="2298"/>
    <cellStyle name="常规 26 2 4 4" xfId="3160"/>
    <cellStyle name="常规 26 2 4 4 10" xfId="12775"/>
    <cellStyle name="常规 26 2 4 4 11" xfId="12883"/>
    <cellStyle name="常规 26 2 4 4 2" xfId="4368"/>
    <cellStyle name="常规 26 2 4 4 3" xfId="5415"/>
    <cellStyle name="常规 26 2 4 4 4" xfId="8303"/>
    <cellStyle name="常规 26 2 4 4 5" xfId="9126"/>
    <cellStyle name="常规 26 2 4 4 6" xfId="9329"/>
    <cellStyle name="常规 26 2 4 4 7" xfId="9938"/>
    <cellStyle name="常规 26 2 4 4 8" xfId="12807"/>
    <cellStyle name="常规 26 2 4 4 9" xfId="14178"/>
    <cellStyle name="常规 26 2 4 5" xfId="17280"/>
    <cellStyle name="常规 26 2 5" xfId="1655"/>
    <cellStyle name="常规 26 2 5 10" xfId="15867"/>
    <cellStyle name="常规 26 2 5 11" xfId="16663"/>
    <cellStyle name="常规 26 2 5 12" xfId="18350"/>
    <cellStyle name="常规 26 2 5 13" xfId="2441"/>
    <cellStyle name="常规 26 2 5 2" xfId="3649"/>
    <cellStyle name="常规 26 2 5 3" xfId="5120"/>
    <cellStyle name="常规 26 2 5 4" xfId="7584"/>
    <cellStyle name="常规 26 2 5 5" xfId="10181"/>
    <cellStyle name="常规 26 2 5 6" xfId="11442"/>
    <cellStyle name="常规 26 2 5 7" xfId="12664"/>
    <cellStyle name="常规 26 2 5 8" xfId="11020"/>
    <cellStyle name="常规 26 2 5 9" xfId="14914"/>
    <cellStyle name="常规 26 2 6" xfId="5289"/>
    <cellStyle name="常规 26 2 6 2" xfId="6184"/>
    <cellStyle name="常规 26 3" xfId="480"/>
    <cellStyle name="常规 26 3 2" xfId="751"/>
    <cellStyle name="常规 26 3 2 2" xfId="1656"/>
    <cellStyle name="常规 26 3 2 2 10" xfId="14574"/>
    <cellStyle name="常规 26 3 2 2 11" xfId="15272"/>
    <cellStyle name="常规 26 3 2 2 12" xfId="18351"/>
    <cellStyle name="常规 26 3 2 2 13" xfId="3163"/>
    <cellStyle name="常规 26 3 2 2 2" xfId="4371"/>
    <cellStyle name="常规 26 3 2 2 3" xfId="6033"/>
    <cellStyle name="常规 26 3 2 2 4" xfId="8306"/>
    <cellStyle name="常规 26 3 2 2 5" xfId="9121"/>
    <cellStyle name="常规 26 3 2 2 6" xfId="7004"/>
    <cellStyle name="常规 26 3 2 2 7" xfId="10686"/>
    <cellStyle name="常规 26 3 2 2 8" xfId="13610"/>
    <cellStyle name="常规 26 3 2 2 9" xfId="7320"/>
    <cellStyle name="常规 26 3 3" xfId="1657"/>
    <cellStyle name="常规 26 3 3 2" xfId="1658"/>
    <cellStyle name="常规 26 3 3 2 10" xfId="11789"/>
    <cellStyle name="常规 26 3 3 2 11" xfId="15470"/>
    <cellStyle name="常规 26 3 3 2 12" xfId="18353"/>
    <cellStyle name="常规 26 3 3 2 13" xfId="3164"/>
    <cellStyle name="常规 26 3 3 2 2" xfId="4372"/>
    <cellStyle name="常规 26 3 3 2 3" xfId="5121"/>
    <cellStyle name="常规 26 3 3 2 4" xfId="8307"/>
    <cellStyle name="常规 26 3 3 2 5" xfId="9996"/>
    <cellStyle name="常规 26 3 3 2 6" xfId="6574"/>
    <cellStyle name="常规 26 3 3 2 7" xfId="10949"/>
    <cellStyle name="常规 26 3 3 2 8" xfId="6712"/>
    <cellStyle name="常规 26 3 3 2 9" xfId="14283"/>
    <cellStyle name="常规 26 3 3 3" xfId="18352"/>
    <cellStyle name="常规 26 3 3 4" xfId="2299"/>
    <cellStyle name="常规 26 3 4" xfId="2482"/>
    <cellStyle name="常规 26 3 4 10" xfId="9753"/>
    <cellStyle name="常规 26 3 4 11" xfId="10391"/>
    <cellStyle name="常规 26 3 4 2" xfId="3690"/>
    <cellStyle name="常规 26 3 4 3" xfId="5762"/>
    <cellStyle name="常规 26 3 4 4" xfId="7625"/>
    <cellStyle name="常规 26 3 4 5" xfId="9594"/>
    <cellStyle name="常规 26 3 4 6" xfId="9174"/>
    <cellStyle name="常规 26 3 4 7" xfId="9319"/>
    <cellStyle name="常规 26 3 4 8" xfId="13832"/>
    <cellStyle name="常规 26 3 4 9" xfId="12716"/>
    <cellStyle name="常规 26 3 5" xfId="17446"/>
    <cellStyle name="常规 26 4" xfId="301"/>
    <cellStyle name="常规 26 4 2" xfId="942"/>
    <cellStyle name="常规 26 4 2 10" xfId="13543"/>
    <cellStyle name="常规 26 4 2 11" xfId="15398"/>
    <cellStyle name="常规 26 4 2 12" xfId="17637"/>
    <cellStyle name="常规 26 4 2 13" xfId="2483"/>
    <cellStyle name="常规 26 4 2 2" xfId="3691"/>
    <cellStyle name="常规 26 4 2 3" xfId="5583"/>
    <cellStyle name="常规 26 4 2 4" xfId="7626"/>
    <cellStyle name="常规 26 4 2 5" xfId="7274"/>
    <cellStyle name="常规 26 4 2 6" xfId="7366"/>
    <cellStyle name="常规 26 4 2 7" xfId="10857"/>
    <cellStyle name="常规 26 4 2 8" xfId="12900"/>
    <cellStyle name="常规 26 4 2 9" xfId="11689"/>
    <cellStyle name="常规 26 5" xfId="143"/>
    <cellStyle name="常规 26 5 2" xfId="635"/>
    <cellStyle name="常规 26 5 2 2" xfId="1659"/>
    <cellStyle name="常规 26 5 2 2 10" xfId="10845"/>
    <cellStyle name="常规 26 5 2 2 11" xfId="6743"/>
    <cellStyle name="常规 26 5 2 2 12" xfId="18354"/>
    <cellStyle name="常规 26 5 2 2 13" xfId="3165"/>
    <cellStyle name="常规 26 5 2 2 2" xfId="4373"/>
    <cellStyle name="常规 26 5 2 2 3" xfId="5917"/>
    <cellStyle name="常规 26 5 2 2 4" xfId="8308"/>
    <cellStyle name="常规 26 5 2 2 5" xfId="9124"/>
    <cellStyle name="常规 26 5 2 2 6" xfId="9325"/>
    <cellStyle name="常规 26 5 2 2 7" xfId="6944"/>
    <cellStyle name="常规 26 5 2 2 8" xfId="14616"/>
    <cellStyle name="常规 26 5 2 2 9" xfId="12740"/>
    <cellStyle name="常规 26 5 3" xfId="1660"/>
    <cellStyle name="常规 26 5 3 2" xfId="1661"/>
    <cellStyle name="常规 26 5 3 2 10" xfId="14948"/>
    <cellStyle name="常规 26 5 3 2 11" xfId="15890"/>
    <cellStyle name="常规 26 5 3 2 12" xfId="18356"/>
    <cellStyle name="常规 26 5 3 2 13" xfId="3166"/>
    <cellStyle name="常规 26 5 3 2 2" xfId="4374"/>
    <cellStyle name="常规 26 5 3 2 3" xfId="5122"/>
    <cellStyle name="常规 26 5 3 2 4" xfId="8309"/>
    <cellStyle name="常规 26 5 3 2 5" xfId="6789"/>
    <cellStyle name="常规 26 5 3 2 6" xfId="10240"/>
    <cellStyle name="常规 26 5 3 2 7" xfId="11503"/>
    <cellStyle name="常规 26 5 3 2 8" xfId="13923"/>
    <cellStyle name="常规 26 5 3 2 9" xfId="10617"/>
    <cellStyle name="常规 26 5 3 3" xfId="18355"/>
    <cellStyle name="常规 26 5 3 4" xfId="2300"/>
    <cellStyle name="常规 26 5 4" xfId="2496"/>
    <cellStyle name="常规 26 5 4 10" xfId="16180"/>
    <cellStyle name="常规 26 5 4 11" xfId="16822"/>
    <cellStyle name="常规 26 5 4 2" xfId="3704"/>
    <cellStyle name="常规 26 5 4 3" xfId="5425"/>
    <cellStyle name="常规 26 5 4 4" xfId="7639"/>
    <cellStyle name="常规 26 5 4 5" xfId="10746"/>
    <cellStyle name="常规 26 5 4 6" xfId="11995"/>
    <cellStyle name="常规 26 5 4 7" xfId="13186"/>
    <cellStyle name="常规 26 5 4 8" xfId="13117"/>
    <cellStyle name="常规 26 5 4 9" xfId="15317"/>
    <cellStyle name="常规 26 5 5" xfId="17290"/>
    <cellStyle name="常规 26 6" xfId="1662"/>
    <cellStyle name="常规 26 6 10" xfId="16259"/>
    <cellStyle name="常规 26 6 11" xfId="16870"/>
    <cellStyle name="常规 26 6 12" xfId="18357"/>
    <cellStyle name="常规 26 6 13" xfId="3155"/>
    <cellStyle name="常规 26 6 2" xfId="4363"/>
    <cellStyle name="常规 26 6 3" xfId="5123"/>
    <cellStyle name="常规 26 6 4" xfId="8298"/>
    <cellStyle name="常规 26 6 5" xfId="10883"/>
    <cellStyle name="常规 26 6 6" xfId="12128"/>
    <cellStyle name="常规 26 6 7" xfId="13311"/>
    <cellStyle name="常规 26 6 8" xfId="11935"/>
    <cellStyle name="常规 26 6 9" xfId="15420"/>
    <cellStyle name="常规 26 7" xfId="5299"/>
    <cellStyle name="常规 26 7 2" xfId="6194"/>
    <cellStyle name="常规 27" xfId="82"/>
    <cellStyle name="常规 27 2" xfId="83"/>
    <cellStyle name="常规 27 2 2" xfId="568"/>
    <cellStyle name="常规 27 2 2 2" xfId="839"/>
    <cellStyle name="常规 27 2 2 2 2" xfId="1666"/>
    <cellStyle name="常规 27 2 2 2 2 10" xfId="15653"/>
    <cellStyle name="常规 27 2 2 2 2 11" xfId="16451"/>
    <cellStyle name="常规 27 2 2 2 2 12" xfId="18361"/>
    <cellStyle name="常规 27 2 2 2 2 13" xfId="3171"/>
    <cellStyle name="常规 27 2 2 2 2 2" xfId="4379"/>
    <cellStyle name="常规 27 2 2 2 2 3" xfId="6121"/>
    <cellStyle name="常规 27 2 2 2 2 4" xfId="8314"/>
    <cellStyle name="常规 27 2 2 2 2 5" xfId="6783"/>
    <cellStyle name="常规 27 2 2 2 2 6" xfId="11213"/>
    <cellStyle name="常规 27 2 2 2 2 7" xfId="12437"/>
    <cellStyle name="常规 27 2 2 2 2 8" xfId="6913"/>
    <cellStyle name="常规 27 2 2 2 2 9" xfId="7480"/>
    <cellStyle name="常规 27 2 2 3" xfId="1667"/>
    <cellStyle name="常规 27 2 2 3 2" xfId="926"/>
    <cellStyle name="常规 27 2 2 3 2 10" xfId="9269"/>
    <cellStyle name="常规 27 2 2 3 2 11" xfId="12253"/>
    <cellStyle name="常规 27 2 2 3 2 12" xfId="17621"/>
    <cellStyle name="常规 27 2 2 3 2 13" xfId="3172"/>
    <cellStyle name="常规 27 2 2 3 2 2" xfId="4380"/>
    <cellStyle name="常规 27 2 2 3 2 3" xfId="4853"/>
    <cellStyle name="常规 27 2 2 3 2 4" xfId="8315"/>
    <cellStyle name="常规 27 2 2 3 2 5" xfId="6781"/>
    <cellStyle name="常规 27 2 2 3 2 6" xfId="6919"/>
    <cellStyle name="常规 27 2 2 3 2 7" xfId="9761"/>
    <cellStyle name="常规 27 2 2 3 2 8" xfId="11859"/>
    <cellStyle name="常规 27 2 2 3 2 9" xfId="13881"/>
    <cellStyle name="常规 27 2 2 3 3" xfId="18362"/>
    <cellStyle name="常规 27 2 2 3 4" xfId="2302"/>
    <cellStyle name="常规 27 2 2 4" xfId="3170"/>
    <cellStyle name="常规 27 2 2 4 10" xfId="14949"/>
    <cellStyle name="常规 27 2 2 4 11" xfId="15891"/>
    <cellStyle name="常规 27 2 2 4 2" xfId="4378"/>
    <cellStyle name="常规 27 2 2 4 3" xfId="5850"/>
    <cellStyle name="常规 27 2 2 4 4" xfId="8313"/>
    <cellStyle name="常规 27 2 2 4 5" xfId="6785"/>
    <cellStyle name="常规 27 2 2 4 6" xfId="10241"/>
    <cellStyle name="常规 27 2 2 4 7" xfId="11504"/>
    <cellStyle name="常规 27 2 2 4 8" xfId="10603"/>
    <cellStyle name="常规 27 2 2 4 9" xfId="12873"/>
    <cellStyle name="常规 27 2 2 5" xfId="17534"/>
    <cellStyle name="常规 27 2 3" xfId="393"/>
    <cellStyle name="常规 27 2 3 2" xfId="1668"/>
    <cellStyle name="常规 27 2 3 2 10" xfId="16398"/>
    <cellStyle name="常规 27 2 3 2 11" xfId="16953"/>
    <cellStyle name="常规 27 2 3 2 12" xfId="18363"/>
    <cellStyle name="常规 27 2 3 2 13" xfId="3173"/>
    <cellStyle name="常规 27 2 3 2 2" xfId="4381"/>
    <cellStyle name="常规 27 2 3 2 3" xfId="5675"/>
    <cellStyle name="常规 27 2 3 2 4" xfId="8316"/>
    <cellStyle name="常规 27 2 3 2 5" xfId="11137"/>
    <cellStyle name="常规 27 2 3 2 6" xfId="12366"/>
    <cellStyle name="常规 27 2 3 2 7" xfId="13538"/>
    <cellStyle name="常规 27 2 3 2 8" xfId="7355"/>
    <cellStyle name="常规 27 2 3 2 9" xfId="15593"/>
    <cellStyle name="常规 27 2 4" xfId="231"/>
    <cellStyle name="常规 27 2 4 2" xfId="699"/>
    <cellStyle name="常规 27 2 4 2 2" xfId="1669"/>
    <cellStyle name="常规 27 2 4 2 2 10" xfId="15077"/>
    <cellStyle name="常规 27 2 4 2 2 11" xfId="15990"/>
    <cellStyle name="常规 27 2 4 2 2 12" xfId="18364"/>
    <cellStyle name="常规 27 2 4 2 2 13" xfId="3175"/>
    <cellStyle name="常规 27 2 4 2 2 2" xfId="4383"/>
    <cellStyle name="常规 27 2 4 2 2 3" xfId="5981"/>
    <cellStyle name="常规 27 2 4 2 2 4" xfId="8318"/>
    <cellStyle name="常规 27 2 4 2 2 5" xfId="9992"/>
    <cellStyle name="常规 27 2 4 2 2 6" xfId="10423"/>
    <cellStyle name="常规 27 2 4 2 2 7" xfId="11677"/>
    <cellStyle name="常规 27 2 4 2 2 8" xfId="13069"/>
    <cellStyle name="常规 27 2 4 2 2 9" xfId="12746"/>
    <cellStyle name="常规 27 2 4 3" xfId="1670"/>
    <cellStyle name="常规 27 2 4 3 2" xfId="1374"/>
    <cellStyle name="常规 27 2 4 3 2 10" xfId="12707"/>
    <cellStyle name="常规 27 2 4 3 2 11" xfId="8777"/>
    <cellStyle name="常规 27 2 4 3 2 12" xfId="18069"/>
    <cellStyle name="常规 27 2 4 3 2 13" xfId="3176"/>
    <cellStyle name="常规 27 2 4 3 2 2" xfId="4384"/>
    <cellStyle name="常规 27 2 4 3 2 3" xfId="5019"/>
    <cellStyle name="常规 27 2 4 3 2 4" xfId="8319"/>
    <cellStyle name="常规 27 2 4 3 2 5" xfId="9060"/>
    <cellStyle name="常规 27 2 4 3 2 6" xfId="9199"/>
    <cellStyle name="常规 27 2 4 3 2 7" xfId="6961"/>
    <cellStyle name="常规 27 2 4 3 2 8" xfId="13271"/>
    <cellStyle name="常规 27 2 4 3 2 9" xfId="11395"/>
    <cellStyle name="常规 27 2 4 3 3" xfId="18365"/>
    <cellStyle name="常规 27 2 4 3 4" xfId="2303"/>
    <cellStyle name="常规 27 2 4 4" xfId="3174"/>
    <cellStyle name="常规 27 2 4 4 10" xfId="15923"/>
    <cellStyle name="常规 27 2 4 4 11" xfId="16675"/>
    <cellStyle name="常规 27 2 4 4 2" xfId="4382"/>
    <cellStyle name="常规 27 2 4 4 3" xfId="5513"/>
    <cellStyle name="常规 27 2 4 4 4" xfId="8317"/>
    <cellStyle name="常规 27 2 4 4 5" xfId="10308"/>
    <cellStyle name="常规 27 2 4 4 6" xfId="11569"/>
    <cellStyle name="常规 27 2 4 4 7" xfId="12780"/>
    <cellStyle name="常规 27 2 4 4 8" xfId="14403"/>
    <cellStyle name="常规 27 2 4 4 9" xfId="14992"/>
    <cellStyle name="常规 27 2 4 5" xfId="17378"/>
    <cellStyle name="常规 27 2 5" xfId="1672"/>
    <cellStyle name="常规 27 2 5 10" xfId="15162"/>
    <cellStyle name="常规 27 2 5 11" xfId="16062"/>
    <cellStyle name="常规 27 2 5 12" xfId="18367"/>
    <cellStyle name="常规 27 2 5 13" xfId="3169"/>
    <cellStyle name="常规 27 2 5 2" xfId="4377"/>
    <cellStyle name="常规 27 2 5 3" xfId="5126"/>
    <cellStyle name="常规 27 2 5 4" xfId="8312"/>
    <cellStyle name="常规 27 2 5 5" xfId="6787"/>
    <cellStyle name="常规 27 2 5 6" xfId="10525"/>
    <cellStyle name="常规 27 2 5 7" xfId="11783"/>
    <cellStyle name="常规 27 2 5 8" xfId="14014"/>
    <cellStyle name="常规 27 2 5 9" xfId="11465"/>
    <cellStyle name="常规 27 2 6" xfId="5366"/>
    <cellStyle name="常规 27 2 6 2" xfId="6260"/>
    <cellStyle name="常规 27 3" xfId="567"/>
    <cellStyle name="常规 27 3 2" xfId="838"/>
    <cellStyle name="常规 27 3 2 2" xfId="1674"/>
    <cellStyle name="常规 27 3 2 2 10" xfId="11088"/>
    <cellStyle name="常规 27 3 2 2 11" xfId="14516"/>
    <cellStyle name="常规 27 3 2 2 12" xfId="18369"/>
    <cellStyle name="常规 27 3 2 2 13" xfId="3178"/>
    <cellStyle name="常规 27 3 2 2 2" xfId="4386"/>
    <cellStyle name="常规 27 3 2 2 3" xfId="6120"/>
    <cellStyle name="常规 27 3 2 2 4" xfId="8321"/>
    <cellStyle name="常规 27 3 2 2 5" xfId="9107"/>
    <cellStyle name="常规 27 3 2 2 6" xfId="9338"/>
    <cellStyle name="常规 27 3 2 2 7" xfId="9273"/>
    <cellStyle name="常规 27 3 2 2 8" xfId="14145"/>
    <cellStyle name="常规 27 3 2 2 9" xfId="12770"/>
    <cellStyle name="常规 27 3 3" xfId="1675"/>
    <cellStyle name="常规 27 3 3 2" xfId="1676"/>
    <cellStyle name="常规 27 3 3 2 10" xfId="11521"/>
    <cellStyle name="常规 27 3 3 2 11" xfId="11776"/>
    <cellStyle name="常规 27 3 3 2 12" xfId="18371"/>
    <cellStyle name="常规 27 3 3 2 13" xfId="3179"/>
    <cellStyle name="常规 27 3 3 2 2" xfId="4387"/>
    <cellStyle name="常规 27 3 3 2 3" xfId="5127"/>
    <cellStyle name="常规 27 3 3 2 4" xfId="8322"/>
    <cellStyle name="常规 27 3 3 2 5" xfId="9990"/>
    <cellStyle name="常规 27 3 3 2 6" xfId="9888"/>
    <cellStyle name="常规 27 3 3 2 7" xfId="8984"/>
    <cellStyle name="常规 27 3 3 2 8" xfId="10301"/>
    <cellStyle name="常规 27 3 3 2 9" xfId="13443"/>
    <cellStyle name="常规 27 3 3 3" xfId="18370"/>
    <cellStyle name="常规 27 3 3 4" xfId="2304"/>
    <cellStyle name="常规 27 3 4" xfId="3177"/>
    <cellStyle name="常规 27 3 4 10" xfId="15994"/>
    <cellStyle name="常规 27 3 4 11" xfId="16713"/>
    <cellStyle name="常规 27 3 4 2" xfId="4385"/>
    <cellStyle name="常规 27 3 4 3" xfId="5849"/>
    <cellStyle name="常规 27 3 4 4" xfId="8320"/>
    <cellStyle name="常规 27 3 4 5" xfId="10428"/>
    <cellStyle name="常规 27 3 4 6" xfId="11684"/>
    <cellStyle name="常规 27 3 4 7" xfId="12891"/>
    <cellStyle name="常规 27 3 4 8" xfId="13145"/>
    <cellStyle name="常规 27 3 4 9" xfId="15082"/>
    <cellStyle name="常规 27 3 5" xfId="17533"/>
    <cellStyle name="常规 27 4" xfId="392"/>
    <cellStyle name="常规 27 4 2" xfId="1245"/>
    <cellStyle name="常规 27 4 2 10" xfId="10022"/>
    <cellStyle name="常规 27 4 2 11" xfId="10599"/>
    <cellStyle name="常规 27 4 2 12" xfId="17940"/>
    <cellStyle name="常规 27 4 2 13" xfId="2785"/>
    <cellStyle name="常规 27 4 2 2" xfId="3993"/>
    <cellStyle name="常规 27 4 2 3" xfId="5674"/>
    <cellStyle name="常规 27 4 2 4" xfId="7928"/>
    <cellStyle name="常规 27 4 2 5" xfId="6810"/>
    <cellStyle name="常规 27 4 2 6" xfId="9784"/>
    <cellStyle name="常规 27 4 2 7" xfId="6703"/>
    <cellStyle name="常规 27 4 2 8" xfId="12214"/>
    <cellStyle name="常规 27 4 2 9" xfId="12259"/>
    <cellStyle name="常规 27 5" xfId="230"/>
    <cellStyle name="常规 27 5 2" xfId="698"/>
    <cellStyle name="常规 27 5 2 2" xfId="1677"/>
    <cellStyle name="常规 27 5 2 2 10" xfId="14517"/>
    <cellStyle name="常规 27 5 2 2 11" xfId="15211"/>
    <cellStyle name="常规 27 5 2 2 12" xfId="18372"/>
    <cellStyle name="常规 27 5 2 2 13" xfId="3180"/>
    <cellStyle name="常规 27 5 2 2 2" xfId="4388"/>
    <cellStyle name="常规 27 5 2 2 3" xfId="5980"/>
    <cellStyle name="常规 27 5 2 2 4" xfId="8323"/>
    <cellStyle name="常规 27 5 2 2 5" xfId="9114"/>
    <cellStyle name="常规 27 5 2 2 6" xfId="9332"/>
    <cellStyle name="常规 27 5 2 2 7" xfId="10604"/>
    <cellStyle name="常规 27 5 2 2 8" xfId="11390"/>
    <cellStyle name="常规 27 5 2 2 9" xfId="13133"/>
    <cellStyle name="常规 27 5 3" xfId="1678"/>
    <cellStyle name="常规 27 5 3 2" xfId="1679"/>
    <cellStyle name="常规 27 5 3 2 10" xfId="14588"/>
    <cellStyle name="常规 27 5 3 2 11" xfId="13849"/>
    <cellStyle name="常规 27 5 3 2 12" xfId="18374"/>
    <cellStyle name="常规 27 5 3 2 13" xfId="3181"/>
    <cellStyle name="常规 27 5 3 2 2" xfId="4389"/>
    <cellStyle name="常规 27 5 3 2 3" xfId="5128"/>
    <cellStyle name="常规 27 5 3 2 4" xfId="8324"/>
    <cellStyle name="常规 27 5 3 2 5" xfId="6777"/>
    <cellStyle name="常规 27 5 3 2 6" xfId="7488"/>
    <cellStyle name="常规 27 5 3 2 7" xfId="7309"/>
    <cellStyle name="常规 27 5 3 2 8" xfId="14287"/>
    <cellStyle name="常规 27 5 3 2 9" xfId="13882"/>
    <cellStyle name="常规 27 5 3 3" xfId="18373"/>
    <cellStyle name="常规 27 5 3 4" xfId="2305"/>
    <cellStyle name="常规 27 5 4" xfId="2965"/>
    <cellStyle name="常规 27 5 4 10" xfId="16427"/>
    <cellStyle name="常规 27 5 4 11" xfId="16970"/>
    <cellStyle name="常规 27 5 4 2" xfId="4173"/>
    <cellStyle name="常规 27 5 4 3" xfId="5512"/>
    <cellStyle name="常规 27 5 4 4" xfId="8108"/>
    <cellStyle name="常规 27 5 4 5" xfId="11179"/>
    <cellStyle name="常规 27 5 4 6" xfId="12408"/>
    <cellStyle name="常规 27 5 4 7" xfId="13580"/>
    <cellStyle name="常规 27 5 4 8" xfId="11978"/>
    <cellStyle name="常规 27 5 4 9" xfId="15627"/>
    <cellStyle name="常规 27 5 5" xfId="17377"/>
    <cellStyle name="常规 27 6" xfId="1330"/>
    <cellStyle name="常规 27 6 10" xfId="15016"/>
    <cellStyle name="常规 27 6 11" xfId="15943"/>
    <cellStyle name="常规 27 6 12" xfId="18025"/>
    <cellStyle name="常规 27 6 13" xfId="3168"/>
    <cellStyle name="常规 27 6 2" xfId="4376"/>
    <cellStyle name="常规 27 6 3" xfId="5004"/>
    <cellStyle name="常规 27 6 4" xfId="8311"/>
    <cellStyle name="常规 27 6 5" xfId="9123"/>
    <cellStyle name="常规 27 6 6" xfId="10338"/>
    <cellStyle name="常规 27 6 7" xfId="11596"/>
    <cellStyle name="常规 27 6 8" xfId="7446"/>
    <cellStyle name="常规 27 6 9" xfId="14429"/>
    <cellStyle name="常规 27 7" xfId="5365"/>
    <cellStyle name="常规 27 7 2" xfId="6259"/>
    <cellStyle name="常规 28" xfId="84"/>
    <cellStyle name="常规 28 2" xfId="51"/>
    <cellStyle name="常规 28 2 2" xfId="517"/>
    <cellStyle name="常规 28 2 2 2" xfId="788"/>
    <cellStyle name="常规 28 2 2 2 2" xfId="1035"/>
    <cellStyle name="常规 28 2 2 2 2 10" xfId="15511"/>
    <cellStyle name="常规 28 2 2 2 2 11" xfId="16334"/>
    <cellStyle name="常规 28 2 2 2 2 12" xfId="17730"/>
    <cellStyle name="常规 28 2 2 2 2 13" xfId="2579"/>
    <cellStyle name="常规 28 2 2 2 2 2" xfId="3787"/>
    <cellStyle name="常规 28 2 2 2 2 3" xfId="6070"/>
    <cellStyle name="常规 28 2 2 2 2 4" xfId="7722"/>
    <cellStyle name="常规 28 2 2 2 2 5" xfId="9207"/>
    <cellStyle name="常规 28 2 2 2 2 6" xfId="11021"/>
    <cellStyle name="常规 28 2 2 2 2 7" xfId="12256"/>
    <cellStyle name="常规 28 2 2 2 2 8" xfId="12882"/>
    <cellStyle name="常规 28 2 2 2 2 9" xfId="9662"/>
    <cellStyle name="常规 28 2 2 3" xfId="1070"/>
    <cellStyle name="常规 28 2 2 3 2" xfId="1682"/>
    <cellStyle name="常规 28 2 2 3 2 10" xfId="15283"/>
    <cellStyle name="常规 28 2 2 3 2 11" xfId="16158"/>
    <cellStyle name="常规 28 2 2 3 2 12" xfId="18377"/>
    <cellStyle name="常规 28 2 2 3 2 13" xfId="3185"/>
    <cellStyle name="常规 28 2 2 3 2 2" xfId="4393"/>
    <cellStyle name="常规 28 2 2 3 2 3" xfId="5131"/>
    <cellStyle name="常规 28 2 2 3 2 4" xfId="8328"/>
    <cellStyle name="常规 28 2 2 3 2 5" xfId="6771"/>
    <cellStyle name="常规 28 2 2 3 2 6" xfId="10698"/>
    <cellStyle name="常规 28 2 2 3 2 7" xfId="11948"/>
    <cellStyle name="常规 28 2 2 3 2 8" xfId="12721"/>
    <cellStyle name="常规 28 2 2 3 2 9" xfId="14581"/>
    <cellStyle name="常规 28 2 2 3 3" xfId="17765"/>
    <cellStyle name="常规 28 2 2 3 4" xfId="2306"/>
    <cellStyle name="常规 28 2 2 4" xfId="3184"/>
    <cellStyle name="常规 28 2 2 4 10" xfId="15391"/>
    <cellStyle name="常规 28 2 2 4 11" xfId="16240"/>
    <cellStyle name="常规 28 2 2 4 2" xfId="4392"/>
    <cellStyle name="常规 28 2 2 4 3" xfId="5799"/>
    <cellStyle name="常规 28 2 2 4 4" xfId="8327"/>
    <cellStyle name="常规 28 2 2 4 5" xfId="6774"/>
    <cellStyle name="常规 28 2 2 4 6" xfId="10841"/>
    <cellStyle name="常规 28 2 2 4 7" xfId="12085"/>
    <cellStyle name="常规 28 2 2 4 8" xfId="9044"/>
    <cellStyle name="常规 28 2 2 4 9" xfId="9893"/>
    <cellStyle name="常规 28 2 2 5" xfId="17483"/>
    <cellStyle name="常规 28 2 3" xfId="340"/>
    <cellStyle name="常规 28 2 3 2" xfId="1683"/>
    <cellStyle name="常规 28 2 3 2 10" xfId="16082"/>
    <cellStyle name="常规 28 2 3 2 11" xfId="16767"/>
    <cellStyle name="常规 28 2 3 2 12" xfId="18378"/>
    <cellStyle name="常规 28 2 3 2 13" xfId="3186"/>
    <cellStyle name="常规 28 2 3 2 2" xfId="4394"/>
    <cellStyle name="常规 28 2 3 2 3" xfId="5622"/>
    <cellStyle name="常规 28 2 3 2 4" xfId="8329"/>
    <cellStyle name="常规 28 2 3 2 5" xfId="10573"/>
    <cellStyle name="常规 28 2 3 2 6" xfId="11832"/>
    <cellStyle name="常规 28 2 3 2 7" xfId="13031"/>
    <cellStyle name="常规 28 2 3 2 8" xfId="14495"/>
    <cellStyle name="常规 28 2 3 2 9" xfId="15190"/>
    <cellStyle name="常规 28 2 4" xfId="180"/>
    <cellStyle name="常规 28 2 4 2" xfId="670"/>
    <cellStyle name="常规 28 2 4 2 2" xfId="1241"/>
    <cellStyle name="常规 28 2 4 2 2 10" xfId="14045"/>
    <cellStyle name="常规 28 2 4 2 2 11" xfId="13382"/>
    <cellStyle name="常规 28 2 4 2 2 12" xfId="17936"/>
    <cellStyle name="常规 28 2 4 2 2 13" xfId="2779"/>
    <cellStyle name="常规 28 2 4 2 2 2" xfId="3987"/>
    <cellStyle name="常规 28 2 4 2 2 3" xfId="5952"/>
    <cellStyle name="常规 28 2 4 2 2 4" xfId="7922"/>
    <cellStyle name="常规 28 2 4 2 2 5" xfId="8924"/>
    <cellStyle name="常规 28 2 4 2 2 6" xfId="9291"/>
    <cellStyle name="常规 28 2 4 2 2 7" xfId="9877"/>
    <cellStyle name="常规 28 2 4 2 2 8" xfId="12180"/>
    <cellStyle name="常规 28 2 4 2 2 9" xfId="13445"/>
    <cellStyle name="常规 28 2 4 3" xfId="1254"/>
    <cellStyle name="常规 28 2 4 3 2" xfId="1288"/>
    <cellStyle name="常规 28 2 4 3 2 10" xfId="12263"/>
    <cellStyle name="常规 28 2 4 3 2 11" xfId="14866"/>
    <cellStyle name="常规 28 2 4 3 2 12" xfId="17983"/>
    <cellStyle name="常规 28 2 4 3 2 13" xfId="3188"/>
    <cellStyle name="常规 28 2 4 3 2 2" xfId="4396"/>
    <cellStyle name="常规 28 2 4 3 2 3" xfId="4987"/>
    <cellStyle name="常规 28 2 4 3 2 4" xfId="8331"/>
    <cellStyle name="常规 28 2 4 3 2 5" xfId="6766"/>
    <cellStyle name="常规 28 2 4 3 2 6" xfId="7492"/>
    <cellStyle name="常规 28 2 4 3 2 7" xfId="10129"/>
    <cellStyle name="常规 28 2 4 3 2 8" xfId="8957"/>
    <cellStyle name="常规 28 2 4 3 2 9" xfId="14375"/>
    <cellStyle name="常规 28 2 4 3 3" xfId="17949"/>
    <cellStyle name="常规 28 2 4 3 4" xfId="2307"/>
    <cellStyle name="常规 28 2 4 4" xfId="3187"/>
    <cellStyle name="常规 28 2 4 4 10" xfId="9333"/>
    <cellStyle name="常规 28 2 4 4 11" xfId="14399"/>
    <cellStyle name="常规 28 2 4 4 2" xfId="4395"/>
    <cellStyle name="常规 28 2 4 4 3" xfId="5462"/>
    <cellStyle name="常规 28 2 4 4 4" xfId="8330"/>
    <cellStyle name="常规 28 2 4 4 5" xfId="9102"/>
    <cellStyle name="常规 28 2 4 4 6" xfId="9337"/>
    <cellStyle name="常规 28 2 4 4 7" xfId="9989"/>
    <cellStyle name="常规 28 2 4 4 8" xfId="13568"/>
    <cellStyle name="常规 28 2 4 4 9" xfId="14179"/>
    <cellStyle name="常规 28 2 4 5" xfId="17327"/>
    <cellStyle name="常规 28 2 5" xfId="1685"/>
    <cellStyle name="常规 28 2 5 10" xfId="15217"/>
    <cellStyle name="常规 28 2 5 11" xfId="16104"/>
    <cellStyle name="常规 28 2 5 12" xfId="18380"/>
    <cellStyle name="常规 28 2 5 13" xfId="3183"/>
    <cellStyle name="常规 28 2 5 2" xfId="4391"/>
    <cellStyle name="常规 28 2 5 3" xfId="5132"/>
    <cellStyle name="常规 28 2 5 4" xfId="8326"/>
    <cellStyle name="常规 28 2 5 5" xfId="9110"/>
    <cellStyle name="常规 28 2 5 6" xfId="10614"/>
    <cellStyle name="常规 28 2 5 7" xfId="11869"/>
    <cellStyle name="常规 28 2 5 8" xfId="6890"/>
    <cellStyle name="常规 28 2 5 9" xfId="14525"/>
    <cellStyle name="常规 28 2 6" xfId="5334"/>
    <cellStyle name="常规 28 2 6 2" xfId="6229"/>
    <cellStyle name="常规 28 3" xfId="54"/>
    <cellStyle name="常规 28 3 2" xfId="520"/>
    <cellStyle name="常规 28 3 2 2" xfId="791"/>
    <cellStyle name="常规 28 3 2 2 2" xfId="1686"/>
    <cellStyle name="常规 28 3 2 2 2 10" xfId="10707"/>
    <cellStyle name="常规 28 3 2 2 2 11" xfId="9270"/>
    <cellStyle name="常规 28 3 2 2 2 12" xfId="18381"/>
    <cellStyle name="常规 28 3 2 2 2 13" xfId="3191"/>
    <cellStyle name="常规 28 3 2 2 2 2" xfId="4399"/>
    <cellStyle name="常规 28 3 2 2 2 3" xfId="6073"/>
    <cellStyle name="常规 28 3 2 2 2 4" xfId="8334"/>
    <cellStyle name="常规 28 3 2 2 2 5" xfId="9987"/>
    <cellStyle name="常规 28 3 2 2 2 6" xfId="6576"/>
    <cellStyle name="常规 28 3 2 2 2 7" xfId="7545"/>
    <cellStyle name="常规 28 3 2 2 2 8" xfId="13925"/>
    <cellStyle name="常规 28 3 2 2 2 9" xfId="11235"/>
    <cellStyle name="常规 28 3 2 3" xfId="1687"/>
    <cellStyle name="常规 28 3 2 3 2" xfId="1688"/>
    <cellStyle name="常规 28 3 2 3 2 10" xfId="6753"/>
    <cellStyle name="常规 28 3 2 3 2 11" xfId="14249"/>
    <cellStyle name="常规 28 3 2 3 2 12" xfId="18383"/>
    <cellStyle name="常规 28 3 2 3 2 13" xfId="3192"/>
    <cellStyle name="常规 28 3 2 3 2 2" xfId="4400"/>
    <cellStyle name="常规 28 3 2 3 2 3" xfId="5133"/>
    <cellStyle name="常规 28 3 2 3 2 4" xfId="8335"/>
    <cellStyle name="常规 28 3 2 3 2 5" xfId="9100"/>
    <cellStyle name="常规 28 3 2 3 2 6" xfId="9331"/>
    <cellStyle name="常规 28 3 2 3 2 7" xfId="6942"/>
    <cellStyle name="常规 28 3 2 3 2 8" xfId="9862"/>
    <cellStyle name="常规 28 3 2 3 2 9" xfId="6657"/>
    <cellStyle name="常规 28 3 2 3 3" xfId="18382"/>
    <cellStyle name="常规 28 3 2 3 4" xfId="2308"/>
    <cellStyle name="常规 28 3 2 4" xfId="3190"/>
    <cellStyle name="常规 28 3 2 4 10" xfId="15218"/>
    <cellStyle name="常规 28 3 2 4 11" xfId="16105"/>
    <cellStyle name="常规 28 3 2 4 2" xfId="4398"/>
    <cellStyle name="常规 28 3 2 4 3" xfId="5802"/>
    <cellStyle name="常规 28 3 2 4 4" xfId="8333"/>
    <cellStyle name="常规 28 3 2 4 5" xfId="9094"/>
    <cellStyle name="常规 28 3 2 4 6" xfId="10615"/>
    <cellStyle name="常规 28 3 2 4 7" xfId="11870"/>
    <cellStyle name="常规 28 3 2 4 8" xfId="14618"/>
    <cellStyle name="常规 28 3 2 4 9" xfId="11563"/>
    <cellStyle name="常规 28 3 2 5" xfId="17486"/>
    <cellStyle name="常规 28 3 3" xfId="343"/>
    <cellStyle name="常规 28 3 3 2" xfId="1689"/>
    <cellStyle name="常规 28 3 3 2 10" xfId="14951"/>
    <cellStyle name="常规 28 3 3 2 11" xfId="15893"/>
    <cellStyle name="常规 28 3 3 2 12" xfId="18384"/>
    <cellStyle name="常规 28 3 3 2 13" xfId="3193"/>
    <cellStyle name="常规 28 3 3 2 2" xfId="4401"/>
    <cellStyle name="常规 28 3 3 2 3" xfId="5625"/>
    <cellStyle name="常规 28 3 3 2 4" xfId="8336"/>
    <cellStyle name="常规 28 3 3 2 5" xfId="6764"/>
    <cellStyle name="常规 28 3 3 2 6" xfId="10243"/>
    <cellStyle name="常规 28 3 3 2 7" xfId="11506"/>
    <cellStyle name="常规 28 3 3 2 8" xfId="10982"/>
    <cellStyle name="常规 28 3 3 2 9" xfId="13289"/>
    <cellStyle name="常规 28 3 4" xfId="183"/>
    <cellStyle name="常规 28 3 4 2" xfId="673"/>
    <cellStyle name="常规 28 3 4 2 2" xfId="1690"/>
    <cellStyle name="常规 28 3 4 2 2 10" xfId="15616"/>
    <cellStyle name="常规 28 3 4 2 2 11" xfId="16417"/>
    <cellStyle name="常规 28 3 4 2 2 12" xfId="18385"/>
    <cellStyle name="常规 28 3 4 2 2 13" xfId="3195"/>
    <cellStyle name="常规 28 3 4 2 2 2" xfId="4403"/>
    <cellStyle name="常规 28 3 4 2 2 3" xfId="5955"/>
    <cellStyle name="常规 28 3 4 2 2 4" xfId="8338"/>
    <cellStyle name="常规 28 3 4 2 2 5" xfId="9097"/>
    <cellStyle name="常规 28 3 4 2 2 6" xfId="11166"/>
    <cellStyle name="常规 28 3 4 2 2 7" xfId="12395"/>
    <cellStyle name="常规 28 3 4 2 2 8" xfId="13057"/>
    <cellStyle name="常规 28 3 4 2 2 9" xfId="13494"/>
    <cellStyle name="常规 28 3 4 3" xfId="1691"/>
    <cellStyle name="常规 28 3 4 3 2" xfId="1692"/>
    <cellStyle name="常规 28 3 4 3 2 10" xfId="13220"/>
    <cellStyle name="常规 28 3 4 3 2 11" xfId="13370"/>
    <cellStyle name="常规 28 3 4 3 2 12" xfId="18387"/>
    <cellStyle name="常规 28 3 4 3 2 13" xfId="3196"/>
    <cellStyle name="常规 28 3 4 3 2 2" xfId="4404"/>
    <cellStyle name="常规 28 3 4 3 2 3" xfId="5134"/>
    <cellStyle name="常规 28 3 4 3 2 4" xfId="8339"/>
    <cellStyle name="常规 28 3 4 3 2 5" xfId="6761"/>
    <cellStyle name="常规 28 3 4 3 2 6" xfId="9791"/>
    <cellStyle name="常规 28 3 4 3 2 7" xfId="9924"/>
    <cellStyle name="常规 28 3 4 3 2 8" xfId="10284"/>
    <cellStyle name="常规 28 3 4 3 2 9" xfId="12618"/>
    <cellStyle name="常规 28 3 4 3 3" xfId="18386"/>
    <cellStyle name="常规 28 3 4 3 4" xfId="2309"/>
    <cellStyle name="常规 28 3 4 4" xfId="3194"/>
    <cellStyle name="常规 28 3 4 4 10" xfId="16316"/>
    <cellStyle name="常规 28 3 4 4 11" xfId="16901"/>
    <cellStyle name="常规 28 3 4 4 2" xfId="4402"/>
    <cellStyle name="常规 28 3 4 4 3" xfId="5465"/>
    <cellStyle name="常规 28 3 4 4 4" xfId="8337"/>
    <cellStyle name="常规 28 3 4 4 5" xfId="10987"/>
    <cellStyle name="常规 28 3 4 4 6" xfId="12226"/>
    <cellStyle name="常规 28 3 4 4 7" xfId="13403"/>
    <cellStyle name="常规 28 3 4 4 8" xfId="14016"/>
    <cellStyle name="常规 28 3 4 4 9" xfId="15490"/>
    <cellStyle name="常规 28 3 4 5" xfId="17330"/>
    <cellStyle name="常规 28 3 5" xfId="1693"/>
    <cellStyle name="常规 28 3 5 10" xfId="16176"/>
    <cellStyle name="常规 28 3 5 11" xfId="16818"/>
    <cellStyle name="常规 28 3 5 12" xfId="18388"/>
    <cellStyle name="常规 28 3 5 13" xfId="3189"/>
    <cellStyle name="常规 28 3 5 2" xfId="4397"/>
    <cellStyle name="常规 28 3 5 3" xfId="5135"/>
    <cellStyle name="常规 28 3 5 4" xfId="8332"/>
    <cellStyle name="常规 28 3 5 5" xfId="10740"/>
    <cellStyle name="常规 28 3 5 6" xfId="11987"/>
    <cellStyle name="常规 28 3 5 7" xfId="13179"/>
    <cellStyle name="常规 28 3 5 8" xfId="13600"/>
    <cellStyle name="常规 28 3 5 9" xfId="15311"/>
    <cellStyle name="常规 28 3 6" xfId="5337"/>
    <cellStyle name="常规 28 3 6 2" xfId="6232"/>
    <cellStyle name="常规 28 4" xfId="57"/>
    <cellStyle name="常规 28 4 2" xfId="523"/>
    <cellStyle name="常规 28 4 2 2" xfId="794"/>
    <cellStyle name="常规 28 4 2 2 2" xfId="1089"/>
    <cellStyle name="常规 28 4 2 2 2 10" xfId="15645"/>
    <cellStyle name="常规 28 4 2 2 2 11" xfId="16443"/>
    <cellStyle name="常规 28 4 2 2 2 12" xfId="17784"/>
    <cellStyle name="常规 28 4 2 2 2 13" xfId="3197"/>
    <cellStyle name="常规 28 4 2 2 2 2" xfId="4405"/>
    <cellStyle name="常规 28 4 2 2 2 3" xfId="6076"/>
    <cellStyle name="常规 28 4 2 2 2 4" xfId="8340"/>
    <cellStyle name="常规 28 4 2 2 2 5" xfId="6758"/>
    <cellStyle name="常规 28 4 2 2 2 6" xfId="11200"/>
    <cellStyle name="常规 28 4 2 2 2 7" xfId="12427"/>
    <cellStyle name="常规 28 4 2 2 2 8" xfId="9844"/>
    <cellStyle name="常规 28 4 2 2 2 9" xfId="12614"/>
    <cellStyle name="常规 28 4 2 3" xfId="1694"/>
    <cellStyle name="常规 28 4 2 3 2" xfId="1695"/>
    <cellStyle name="常规 28 4 2 3 2 10" xfId="16399"/>
    <cellStyle name="常规 28 4 2 3 2 11" xfId="16954"/>
    <cellStyle name="常规 28 4 2 3 2 12" xfId="18390"/>
    <cellStyle name="常规 28 4 2 3 2 13" xfId="3198"/>
    <cellStyle name="常规 28 4 2 3 2 2" xfId="4406"/>
    <cellStyle name="常规 28 4 2 3 2 3" xfId="5136"/>
    <cellStyle name="常规 28 4 2 3 2 4" xfId="8341"/>
    <cellStyle name="常规 28 4 2 3 2 5" xfId="11139"/>
    <cellStyle name="常规 28 4 2 3 2 6" xfId="12368"/>
    <cellStyle name="常规 28 4 2 3 2 7" xfId="13540"/>
    <cellStyle name="常规 28 4 2 3 2 8" xfId="10785"/>
    <cellStyle name="常规 28 4 2 3 2 9" xfId="15595"/>
    <cellStyle name="常规 28 4 2 3 3" xfId="18389"/>
    <cellStyle name="常规 28 4 2 3 4" xfId="2310"/>
    <cellStyle name="常规 28 4 2 4" xfId="2635"/>
    <cellStyle name="常规 28 4 2 4 10" xfId="15155"/>
    <cellStyle name="常规 28 4 2 4 11" xfId="16056"/>
    <cellStyle name="常规 28 4 2 4 2" xfId="3843"/>
    <cellStyle name="常规 28 4 2 4 3" xfId="5805"/>
    <cellStyle name="常规 28 4 2 4 4" xfId="7778"/>
    <cellStyle name="常规 28 4 2 4 5" xfId="7229"/>
    <cellStyle name="常规 28 4 2 4 6" xfId="10516"/>
    <cellStyle name="常规 28 4 2 4 7" xfId="11771"/>
    <cellStyle name="常规 28 4 2 4 8" xfId="9016"/>
    <cellStyle name="常规 28 4 2 4 9" xfId="10584"/>
    <cellStyle name="常规 28 4 2 5" xfId="17489"/>
    <cellStyle name="常规 28 4 3" xfId="346"/>
    <cellStyle name="常规 28 4 3 2" xfId="1696"/>
    <cellStyle name="常规 28 4 3 2 10" xfId="15924"/>
    <cellStyle name="常规 28 4 3 2 11" xfId="16676"/>
    <cellStyle name="常规 28 4 3 2 12" xfId="18391"/>
    <cellStyle name="常规 28 4 3 2 13" xfId="3199"/>
    <cellStyle name="常规 28 4 3 2 2" xfId="4407"/>
    <cellStyle name="常规 28 4 3 2 3" xfId="5628"/>
    <cellStyle name="常规 28 4 3 2 4" xfId="8342"/>
    <cellStyle name="常规 28 4 3 2 5" xfId="10310"/>
    <cellStyle name="常规 28 4 3 2 6" xfId="11571"/>
    <cellStyle name="常规 28 4 3 2 7" xfId="12782"/>
    <cellStyle name="常规 28 4 3 2 8" xfId="14405"/>
    <cellStyle name="常规 28 4 3 2 9" xfId="14994"/>
    <cellStyle name="常规 28 4 4" xfId="186"/>
    <cellStyle name="常规 28 4 4 2" xfId="676"/>
    <cellStyle name="常规 28 4 4 2 2" xfId="1697"/>
    <cellStyle name="常规 28 4 4 2 2 10" xfId="6497"/>
    <cellStyle name="常规 28 4 4 2 2 11" xfId="6666"/>
    <cellStyle name="常规 28 4 4 2 2 12" xfId="18392"/>
    <cellStyle name="常规 28 4 4 2 2 13" xfId="3201"/>
    <cellStyle name="常规 28 4 4 2 2 2" xfId="4409"/>
    <cellStyle name="常规 28 4 4 2 2 3" xfId="5958"/>
    <cellStyle name="常规 28 4 4 2 2 4" xfId="8344"/>
    <cellStyle name="常规 28 4 4 2 2 5" xfId="9063"/>
    <cellStyle name="常规 28 4 4 2 2 6" xfId="10005"/>
    <cellStyle name="常规 28 4 4 2 2 7" xfId="9912"/>
    <cellStyle name="常规 28 4 4 2 2 8" xfId="13501"/>
    <cellStyle name="常规 28 4 4 2 2 9" xfId="12220"/>
    <cellStyle name="常规 28 4 4 3" xfId="1698"/>
    <cellStyle name="常规 28 4 4 3 2" xfId="1699"/>
    <cellStyle name="常规 28 4 4 3 2 10" xfId="15995"/>
    <cellStyle name="常规 28 4 4 3 2 11" xfId="16714"/>
    <cellStyle name="常规 28 4 4 3 2 12" xfId="18394"/>
    <cellStyle name="常规 28 4 4 3 2 13" xfId="3202"/>
    <cellStyle name="常规 28 4 4 3 2 2" xfId="4410"/>
    <cellStyle name="常规 28 4 4 3 2 3" xfId="5137"/>
    <cellStyle name="常规 28 4 4 3 2 4" xfId="8345"/>
    <cellStyle name="常规 28 4 4 3 2 5" xfId="10430"/>
    <cellStyle name="常规 28 4 4 3 2 6" xfId="11686"/>
    <cellStyle name="常规 28 4 4 3 2 7" xfId="12893"/>
    <cellStyle name="常规 28 4 4 3 2 8" xfId="10393"/>
    <cellStyle name="常规 28 4 4 3 2 9" xfId="15084"/>
    <cellStyle name="常规 28 4 4 3 3" xfId="18393"/>
    <cellStyle name="常规 28 4 4 3 4" xfId="2311"/>
    <cellStyle name="常规 28 4 4 4" xfId="3200"/>
    <cellStyle name="常规 28 4 4 4 10" xfId="12709"/>
    <cellStyle name="常规 28 4 4 4 11" xfId="13900"/>
    <cellStyle name="常规 28 4 4 4 2" xfId="4408"/>
    <cellStyle name="常规 28 4 4 4 3" xfId="5468"/>
    <cellStyle name="常规 28 4 4 4 4" xfId="8343"/>
    <cellStyle name="常规 28 4 4 4 5" xfId="9985"/>
    <cellStyle name="常规 28 4 4 4 6" xfId="8912"/>
    <cellStyle name="常规 28 4 4 4 7" xfId="6506"/>
    <cellStyle name="常规 28 4 4 4 8" xfId="8985"/>
    <cellStyle name="常规 28 4 4 4 9" xfId="6697"/>
    <cellStyle name="常规 28 4 4 5" xfId="17333"/>
    <cellStyle name="常规 28 4 5" xfId="1700"/>
    <cellStyle name="常规 28 4 5 10" xfId="15814"/>
    <cellStyle name="常规 28 4 5 11" xfId="16610"/>
    <cellStyle name="常规 28 4 5 12" xfId="18395"/>
    <cellStyle name="常规 28 4 5 13" xfId="2843"/>
    <cellStyle name="常规 28 4 5 2" xfId="4051"/>
    <cellStyle name="常规 28 4 5 3" xfId="5138"/>
    <cellStyle name="常规 28 4 5 4" xfId="7986"/>
    <cellStyle name="常规 28 4 5 5" xfId="10120"/>
    <cellStyle name="常规 28 4 5 6" xfId="11380"/>
    <cellStyle name="常规 28 4 5 7" xfId="12604"/>
    <cellStyle name="常规 28 4 5 8" xfId="14658"/>
    <cellStyle name="常规 28 4 5 9" xfId="14857"/>
    <cellStyle name="常规 28 4 6" xfId="5340"/>
    <cellStyle name="常规 28 4 6 2" xfId="6235"/>
    <cellStyle name="常规 28 5" xfId="569"/>
    <cellStyle name="常规 28 5 2" xfId="840"/>
    <cellStyle name="常规 28 5 2 2" xfId="1359"/>
    <cellStyle name="常规 28 5 2 2 10" xfId="15210"/>
    <cellStyle name="常规 28 5 2 2 11" xfId="16099"/>
    <cellStyle name="常规 28 5 2 2 12" xfId="18054"/>
    <cellStyle name="常规 28 5 2 2 13" xfId="3203"/>
    <cellStyle name="常规 28 5 2 2 2" xfId="4411"/>
    <cellStyle name="常规 28 5 2 2 3" xfId="6122"/>
    <cellStyle name="常规 28 5 2 2 4" xfId="8346"/>
    <cellStyle name="常规 28 5 2 2 5" xfId="9082"/>
    <cellStyle name="常规 28 5 2 2 6" xfId="10602"/>
    <cellStyle name="常规 28 5 2 2 7" xfId="11857"/>
    <cellStyle name="常规 28 5 2 2 8" xfId="14147"/>
    <cellStyle name="常规 28 5 2 2 9" xfId="14515"/>
    <cellStyle name="常规 28 5 3" xfId="1701"/>
    <cellStyle name="常规 28 5 3 2" xfId="1702"/>
    <cellStyle name="常规 28 5 3 2 10" xfId="14009"/>
    <cellStyle name="常规 28 5 3 2 11" xfId="14385"/>
    <cellStyle name="常规 28 5 3 2 12" xfId="18397"/>
    <cellStyle name="常规 28 5 3 2 13" xfId="3204"/>
    <cellStyle name="常规 28 5 3 2 2" xfId="4412"/>
    <cellStyle name="常规 28 5 3 2 3" xfId="5139"/>
    <cellStyle name="常规 28 5 3 2 4" xfId="8347"/>
    <cellStyle name="常规 28 5 3 2 5" xfId="9981"/>
    <cellStyle name="常规 28 5 3 2 6" xfId="9914"/>
    <cellStyle name="常规 28 5 3 2 7" xfId="6634"/>
    <cellStyle name="常规 28 5 3 2 8" xfId="11599"/>
    <cellStyle name="常规 28 5 3 2 9" xfId="13917"/>
    <cellStyle name="常规 28 5 3 3" xfId="18396"/>
    <cellStyle name="常规 28 5 3 4" xfId="2312"/>
    <cellStyle name="常规 28 5 4" xfId="2628"/>
    <cellStyle name="常规 28 5 4 10" xfId="14173"/>
    <cellStyle name="常规 28 5 4 11" xfId="12446"/>
    <cellStyle name="常规 28 5 4 2" xfId="3836"/>
    <cellStyle name="常规 28 5 4 3" xfId="5851"/>
    <cellStyle name="常规 28 5 4 4" xfId="7771"/>
    <cellStyle name="常规 28 5 4 5" xfId="9550"/>
    <cellStyle name="常规 28 5 4 6" xfId="9192"/>
    <cellStyle name="常规 28 5 4 7" xfId="9293"/>
    <cellStyle name="常规 28 5 4 8" xfId="10941"/>
    <cellStyle name="常规 28 5 4 9" xfId="11868"/>
    <cellStyle name="常规 28 5 5" xfId="17535"/>
    <cellStyle name="常规 28 6" xfId="394"/>
    <cellStyle name="常规 28 6 2" xfId="1083"/>
    <cellStyle name="常规 28 6 2 10" xfId="10200"/>
    <cellStyle name="常规 28 6 2 11" xfId="13177"/>
    <cellStyle name="常规 28 6 2 12" xfId="17778"/>
    <cellStyle name="常规 28 6 2 13" xfId="3205"/>
    <cellStyle name="常规 28 6 2 2" xfId="4413"/>
    <cellStyle name="常规 28 6 2 3" xfId="5676"/>
    <cellStyle name="常规 28 6 2 4" xfId="8348"/>
    <cellStyle name="常规 28 6 2 5" xfId="9091"/>
    <cellStyle name="常规 28 6 2 6" xfId="8830"/>
    <cellStyle name="常规 28 6 2 7" xfId="6579"/>
    <cellStyle name="常规 28 6 2 8" xfId="13146"/>
    <cellStyle name="常规 28 6 2 9" xfId="12879"/>
    <cellStyle name="常规 28 7" xfId="232"/>
    <cellStyle name="常规 28 7 2" xfId="700"/>
    <cellStyle name="常规 28 7 2 2" xfId="1703"/>
    <cellStyle name="常规 28 7 2 2 10" xfId="16257"/>
    <cellStyle name="常规 28 7 2 2 11" xfId="16868"/>
    <cellStyle name="常规 28 7 2 2 12" xfId="18398"/>
    <cellStyle name="常规 28 7 2 2 13" xfId="3207"/>
    <cellStyle name="常规 28 7 2 2 2" xfId="4415"/>
    <cellStyle name="常规 28 7 2 2 3" xfId="5982"/>
    <cellStyle name="常规 28 7 2 2 4" xfId="8350"/>
    <cellStyle name="常规 28 7 2 2 5" xfId="10880"/>
    <cellStyle name="常规 28 7 2 2 6" xfId="12125"/>
    <cellStyle name="常规 28 7 2 2 7" xfId="13307"/>
    <cellStyle name="常规 28 7 2 2 8" xfId="11086"/>
    <cellStyle name="常规 28 7 2 2 9" xfId="15417"/>
    <cellStyle name="常规 28 7 3" xfId="1704"/>
    <cellStyle name="常规 28 7 3 2" xfId="1705"/>
    <cellStyle name="常规 28 7 3 2 10" xfId="13607"/>
    <cellStyle name="常规 28 7 3 2 11" xfId="6893"/>
    <cellStyle name="常规 28 7 3 2 12" xfId="18400"/>
    <cellStyle name="常规 28 7 3 2 13" xfId="3208"/>
    <cellStyle name="常规 28 7 3 2 2" xfId="4416"/>
    <cellStyle name="常规 28 7 3 2 3" xfId="5140"/>
    <cellStyle name="常规 28 7 3 2 4" xfId="8351"/>
    <cellStyle name="常规 28 7 3 2 5" xfId="9086"/>
    <cellStyle name="常规 28 7 3 2 6" xfId="8930"/>
    <cellStyle name="常规 28 7 3 2 7" xfId="8785"/>
    <cellStyle name="常规 28 7 3 2 8" xfId="12398"/>
    <cellStyle name="常规 28 7 3 2 9" xfId="14180"/>
    <cellStyle name="常规 28 7 3 3" xfId="18399"/>
    <cellStyle name="常规 28 7 3 4" xfId="2313"/>
    <cellStyle name="常规 28 7 4" xfId="3206"/>
    <cellStyle name="常规 28 7 4 10" xfId="10080"/>
    <cellStyle name="常规 28 7 4 11" xfId="12459"/>
    <cellStyle name="常规 28 7 4 2" xfId="4414"/>
    <cellStyle name="常规 28 7 4 3" xfId="5514"/>
    <cellStyle name="常规 28 7 4 4" xfId="8349"/>
    <cellStyle name="常规 28 7 4 5" xfId="6755"/>
    <cellStyle name="常规 28 7 4 6" xfId="9798"/>
    <cellStyle name="常规 28 7 4 7" xfId="8900"/>
    <cellStyle name="常规 28 7 4 8" xfId="14289"/>
    <cellStyle name="常规 28 7 4 9" xfId="11541"/>
    <cellStyle name="常规 28 7 5" xfId="17379"/>
    <cellStyle name="常规 28 8" xfId="1707"/>
    <cellStyle name="常规 28 8 10" xfId="16256"/>
    <cellStyle name="常规 28 8 11" xfId="16867"/>
    <cellStyle name="常规 28 8 12" xfId="18402"/>
    <cellStyle name="常规 28 8 13" xfId="3182"/>
    <cellStyle name="常规 28 8 2" xfId="4390"/>
    <cellStyle name="常规 28 8 3" xfId="5142"/>
    <cellStyle name="常规 28 8 4" xfId="8325"/>
    <cellStyle name="常规 28 8 5" xfId="10878"/>
    <cellStyle name="常规 28 8 6" xfId="12123"/>
    <cellStyle name="常规 28 8 7" xfId="13305"/>
    <cellStyle name="常规 28 8 8" xfId="13070"/>
    <cellStyle name="常规 28 8 9" xfId="15415"/>
    <cellStyle name="常规 28 9" xfId="5367"/>
    <cellStyle name="常规 28 9 2" xfId="6261"/>
    <cellStyle name="常规 29" xfId="85"/>
    <cellStyle name="常规 29 2" xfId="86"/>
    <cellStyle name="常规 29 2 2" xfId="1712"/>
    <cellStyle name="常规 29 2 2 10" xfId="10512"/>
    <cellStyle name="常规 29 2 2 11" xfId="14468"/>
    <cellStyle name="常规 29 2 2 12" xfId="18406"/>
    <cellStyle name="常规 29 2 2 13" xfId="3210"/>
    <cellStyle name="常规 29 2 2 2" xfId="4418"/>
    <cellStyle name="常规 29 2 2 3" xfId="5144"/>
    <cellStyle name="常规 29 2 2 4" xfId="8353"/>
    <cellStyle name="常规 29 2 2 5" xfId="6747"/>
    <cellStyle name="常规 29 2 2 6" xfId="9799"/>
    <cellStyle name="常规 29 2 2 7" xfId="6566"/>
    <cellStyle name="常规 29 2 2 8" xfId="13368"/>
    <cellStyle name="常规 29 2 2 9" xfId="14119"/>
    <cellStyle name="常规 29 2 3" xfId="1710"/>
    <cellStyle name="常规 29 2 3 2" xfId="6263"/>
    <cellStyle name="常规 29 2 3 3" xfId="18404"/>
    <cellStyle name="常规 29 2 3 4" xfId="5369"/>
    <cellStyle name="常规 29 3" xfId="1713"/>
    <cellStyle name="常规 29 3 10" xfId="15568"/>
    <cellStyle name="常规 29 3 11" xfId="16382"/>
    <cellStyle name="常规 29 3 12" xfId="18407"/>
    <cellStyle name="常规 29 3 13" xfId="3209"/>
    <cellStyle name="常规 29 3 2" xfId="4417"/>
    <cellStyle name="常规 29 3 3" xfId="5145"/>
    <cellStyle name="常规 29 3 4" xfId="8352"/>
    <cellStyle name="常规 29 3 5" xfId="6751"/>
    <cellStyle name="常规 29 3 6" xfId="11095"/>
    <cellStyle name="常规 29 3 7" xfId="12325"/>
    <cellStyle name="常规 29 3 8" xfId="11980"/>
    <cellStyle name="常规 29 3 9" xfId="14673"/>
    <cellStyle name="常规 29 4" xfId="1709"/>
    <cellStyle name="常规 29 4 2" xfId="6262"/>
    <cellStyle name="常规 29 4 3" xfId="18403"/>
    <cellStyle name="常规 29 4 4" xfId="5368"/>
    <cellStyle name="常规 3" xfId="87"/>
    <cellStyle name="常规 3 10" xfId="1145"/>
    <cellStyle name="常规 3 10 10" xfId="16083"/>
    <cellStyle name="常规 3 10 11" xfId="16768"/>
    <cellStyle name="常规 3 10 12" xfId="17840"/>
    <cellStyle name="常规 3 10 13" xfId="3211"/>
    <cellStyle name="常规 3 10 2" xfId="4419"/>
    <cellStyle name="常规 3 10 3" xfId="4934"/>
    <cellStyle name="常规 3 10 4" xfId="8354"/>
    <cellStyle name="常规 3 10 5" xfId="10575"/>
    <cellStyle name="常规 3 10 6" xfId="11834"/>
    <cellStyle name="常规 3 10 7" xfId="13033"/>
    <cellStyle name="常规 3 10 8" xfId="14497"/>
    <cellStyle name="常规 3 10 9" xfId="15192"/>
    <cellStyle name="常规 3 11" xfId="5370"/>
    <cellStyle name="常规 3 11 2" xfId="6264"/>
    <cellStyle name="常规 3 2" xfId="88"/>
    <cellStyle name="常规 3 2 10" xfId="1642"/>
    <cellStyle name="常规 3 2 10 10" xfId="15462"/>
    <cellStyle name="常规 3 2 10 11" xfId="16297"/>
    <cellStyle name="常规 3 2 10 12" xfId="18337"/>
    <cellStyle name="常规 3 2 10 13" xfId="3106"/>
    <cellStyle name="常规 3 2 10 2" xfId="4314"/>
    <cellStyle name="常规 3 2 10 3" xfId="5114"/>
    <cellStyle name="常规 3 2 10 4" xfId="8249"/>
    <cellStyle name="常规 3 2 10 5" xfId="7116"/>
    <cellStyle name="常规 3 2 10 6" xfId="10932"/>
    <cellStyle name="常规 3 2 10 7" xfId="12176"/>
    <cellStyle name="常规 3 2 10 8" xfId="11572"/>
    <cellStyle name="常规 3 2 10 9" xfId="11597"/>
    <cellStyle name="常规 3 2 11" xfId="5371"/>
    <cellStyle name="常规 3 2 11 2" xfId="6265"/>
    <cellStyle name="常规 3 2 2" xfId="89"/>
    <cellStyle name="常规 3 2 2 2" xfId="236"/>
    <cellStyle name="常规 3 2 2 2 2" xfId="237"/>
    <cellStyle name="常规 3 2 2 2 2 2" xfId="574"/>
    <cellStyle name="常规 3 2 2 2 2 2 2" xfId="845"/>
    <cellStyle name="常规 3 2 2 2 2 2 2 2" xfId="1714"/>
    <cellStyle name="常规 3 2 2 2 2 2 2 2 10" xfId="13164"/>
    <cellStyle name="常规 3 2 2 2 2 2 2 2 11" xfId="15617"/>
    <cellStyle name="常规 3 2 2 2 2 2 2 2 12" xfId="18408"/>
    <cellStyle name="常规 3 2 2 2 2 2 2 2 13" xfId="3216"/>
    <cellStyle name="常规 3 2 2 2 2 2 2 2 2" xfId="4424"/>
    <cellStyle name="常规 3 2 2 2 2 2 2 2 3" xfId="6127"/>
    <cellStyle name="常规 3 2 2 2 2 2 2 2 4" xfId="8359"/>
    <cellStyle name="常规 3 2 2 2 2 2 2 2 5" xfId="9977"/>
    <cellStyle name="常规 3 2 2 2 2 2 2 2 6" xfId="8916"/>
    <cellStyle name="常规 3 2 2 2 2 2 2 2 7" xfId="11169"/>
    <cellStyle name="常规 3 2 2 2 2 2 2 2 8" xfId="7406"/>
    <cellStyle name="常规 3 2 2 2 2 2 2 2 9" xfId="10541"/>
    <cellStyle name="常规 3 2 2 2 2 2 3" xfId="1715"/>
    <cellStyle name="常规 3 2 2 2 2 2 3 2" xfId="1716"/>
    <cellStyle name="常规 3 2 2 2 2 2 3 2 10" xfId="12735"/>
    <cellStyle name="常规 3 2 2 2 2 2 3 2 11" xfId="15306"/>
    <cellStyle name="常规 3 2 2 2 2 2 3 2 12" xfId="18410"/>
    <cellStyle name="常规 3 2 2 2 2 2 3 2 13" xfId="3217"/>
    <cellStyle name="常规 3 2 2 2 2 2 3 2 2" xfId="4425"/>
    <cellStyle name="常规 3 2 2 2 2 2 3 2 3" xfId="5146"/>
    <cellStyle name="常规 3 2 2 2 2 2 3 2 4" xfId="8360"/>
    <cellStyle name="常规 3 2 2 2 2 2 3 2 5" xfId="9074"/>
    <cellStyle name="常规 3 2 2 2 2 2 3 2 6" xfId="9932"/>
    <cellStyle name="常规 3 2 2 2 2 2 3 2 7" xfId="10732"/>
    <cellStyle name="常规 3 2 2 2 2 2 3 2 8" xfId="14614"/>
    <cellStyle name="常规 3 2 2 2 2 2 3 2 9" xfId="14168"/>
    <cellStyle name="常规 3 2 2 2 2 2 3 3" xfId="18409"/>
    <cellStyle name="常规 3 2 2 2 2 2 3 4" xfId="2314"/>
    <cellStyle name="常规 3 2 2 2 2 2 4" xfId="3215"/>
    <cellStyle name="常规 3 2 2 2 2 2 4 10" xfId="14317"/>
    <cellStyle name="常规 3 2 2 2 2 2 4 11" xfId="14680"/>
    <cellStyle name="常规 3 2 2 2 2 2 4 2" xfId="4423"/>
    <cellStyle name="常规 3 2 2 2 2 2 4 3" xfId="5856"/>
    <cellStyle name="常规 3 2 2 2 2 2 4 4" xfId="8358"/>
    <cellStyle name="常规 3 2 2 2 2 2 4 5" xfId="9066"/>
    <cellStyle name="常规 3 2 2 2 2 2 4 6" xfId="9105"/>
    <cellStyle name="常规 3 2 2 2 2 2 4 7" xfId="7011"/>
    <cellStyle name="常规 3 2 2 2 2 2 4 8" xfId="12723"/>
    <cellStyle name="常规 3 2 2 2 2 2 4 9" xfId="13171"/>
    <cellStyle name="常规 3 2 2 2 2 2 5" xfId="17540"/>
    <cellStyle name="常规 3 2 2 2 2 3" xfId="399"/>
    <cellStyle name="常规 3 2 2 2 2 3 2" xfId="1717"/>
    <cellStyle name="常规 3 2 2 2 2 3 2 10" xfId="15468"/>
    <cellStyle name="常规 3 2 2 2 2 3 2 11" xfId="16301"/>
    <cellStyle name="常规 3 2 2 2 2 3 2 12" xfId="18411"/>
    <cellStyle name="常规 3 2 2 2 2 3 2 13" xfId="3218"/>
    <cellStyle name="常规 3 2 2 2 2 3 2 2" xfId="4426"/>
    <cellStyle name="常规 3 2 2 2 2 3 2 3" xfId="5681"/>
    <cellStyle name="常规 3 2 2 2 2 3 2 4" xfId="8361"/>
    <cellStyle name="常规 3 2 2 2 2 3 2 5" xfId="6740"/>
    <cellStyle name="常规 3 2 2 2 2 3 2 6" xfId="10944"/>
    <cellStyle name="常规 3 2 2 2 2 3 2 7" xfId="12188"/>
    <cellStyle name="常规 3 2 2 2 2 3 2 8" xfId="13921"/>
    <cellStyle name="常规 3 2 2 2 2 3 2 9" xfId="11648"/>
    <cellStyle name="常规 3 2 2 2 2 4" xfId="1718"/>
    <cellStyle name="常规 3 2 2 2 2 4 2" xfId="1719"/>
    <cellStyle name="常规 3 2 2 2 2 4 2 10" xfId="16317"/>
    <cellStyle name="常规 3 2 2 2 2 4 2 11" xfId="16902"/>
    <cellStyle name="常规 3 2 2 2 2 4 2 12" xfId="18413"/>
    <cellStyle name="常规 3 2 2 2 2 4 2 13" xfId="3219"/>
    <cellStyle name="常规 3 2 2 2 2 4 2 2" xfId="4427"/>
    <cellStyle name="常规 3 2 2 2 2 4 2 3" xfId="5147"/>
    <cellStyle name="常规 3 2 2 2 2 4 2 4" xfId="8362"/>
    <cellStyle name="常规 3 2 2 2 2 4 2 5" xfId="10989"/>
    <cellStyle name="常规 3 2 2 2 2 4 2 6" xfId="12228"/>
    <cellStyle name="常规 3 2 2 2 2 4 2 7" xfId="13405"/>
    <cellStyle name="常规 3 2 2 2 2 4 2 8" xfId="12331"/>
    <cellStyle name="常规 3 2 2 2 2 4 2 9" xfId="15492"/>
    <cellStyle name="常规 3 2 2 2 2 4 3" xfId="18412"/>
    <cellStyle name="常规 3 2 2 2 2 4 4" xfId="2315"/>
    <cellStyle name="常规 3 2 2 2 2 5" xfId="3214"/>
    <cellStyle name="常规 3 2 2 2 2 5 10" xfId="16177"/>
    <cellStyle name="常规 3 2 2 2 2 5 11" xfId="16819"/>
    <cellStyle name="常规 3 2 2 2 2 5 2" xfId="4422"/>
    <cellStyle name="常规 3 2 2 2 2 5 3" xfId="5519"/>
    <cellStyle name="常规 3 2 2 2 2 5 4" xfId="8357"/>
    <cellStyle name="常规 3 2 2 2 2 5 5" xfId="10742"/>
    <cellStyle name="常规 3 2 2 2 2 5 6" xfId="11989"/>
    <cellStyle name="常规 3 2 2 2 2 5 7" xfId="13181"/>
    <cellStyle name="常规 3 2 2 2 2 5 8" xfId="12853"/>
    <cellStyle name="常规 3 2 2 2 2 5 9" xfId="15313"/>
    <cellStyle name="常规 3 2 2 2 2 6" xfId="17384"/>
    <cellStyle name="常规 3 2 2 2 3" xfId="573"/>
    <cellStyle name="常规 3 2 2 2 3 2" xfId="844"/>
    <cellStyle name="常规 3 2 2 2 3 2 2" xfId="1720"/>
    <cellStyle name="常规 3 2 2 2 3 2 2 10" xfId="11854"/>
    <cellStyle name="常规 3 2 2 2 3 2 2 11" xfId="14056"/>
    <cellStyle name="常规 3 2 2 2 3 2 2 12" xfId="18414"/>
    <cellStyle name="常规 3 2 2 2 3 2 2 13" xfId="3221"/>
    <cellStyle name="常规 3 2 2 2 3 2 2 2" xfId="4429"/>
    <cellStyle name="常规 3 2 2 2 3 2 2 3" xfId="6126"/>
    <cellStyle name="常规 3 2 2 2 3 2 2 4" xfId="8364"/>
    <cellStyle name="常规 3 2 2 2 3 2 2 5" xfId="6736"/>
    <cellStyle name="常规 3 2 2 2 3 2 2 6" xfId="9803"/>
    <cellStyle name="常规 3 2 2 2 3 2 2 7" xfId="8886"/>
    <cellStyle name="常规 3 2 2 2 3 2 2 8" xfId="14013"/>
    <cellStyle name="常规 3 2 2 2 3 2 2 9" xfId="14258"/>
    <cellStyle name="常规 3 2 2 2 3 3" xfId="1721"/>
    <cellStyle name="常规 3 2 2 2 3 3 2" xfId="1722"/>
    <cellStyle name="常规 3 2 2 2 3 3 2 10" xfId="15056"/>
    <cellStyle name="常规 3 2 2 2 3 3 2 11" xfId="15975"/>
    <cellStyle name="常规 3 2 2 2 3 3 2 12" xfId="18416"/>
    <cellStyle name="常规 3 2 2 2 3 3 2 13" xfId="3222"/>
    <cellStyle name="常规 3 2 2 2 3 3 2 2" xfId="4430"/>
    <cellStyle name="常规 3 2 2 2 3 3 2 3" xfId="5148"/>
    <cellStyle name="常规 3 2 2 2 3 3 2 4" xfId="8365"/>
    <cellStyle name="常规 3 2 2 2 3 3 2 5" xfId="6733"/>
    <cellStyle name="常规 3 2 2 2 3 3 2 6" xfId="10388"/>
    <cellStyle name="常规 3 2 2 2 3 3 2 7" xfId="11644"/>
    <cellStyle name="常规 3 2 2 2 3 3 2 8" xfId="11867"/>
    <cellStyle name="常规 3 2 2 2 3 3 2 9" xfId="14465"/>
    <cellStyle name="常规 3 2 2 2 3 3 3" xfId="18415"/>
    <cellStyle name="常规 3 2 2 2 3 3 4" xfId="2316"/>
    <cellStyle name="常规 3 2 2 2 3 4" xfId="3220"/>
    <cellStyle name="常规 3 2 2 2 3 4 10" xfId="12249"/>
    <cellStyle name="常规 3 2 2 2 3 4 11" xfId="10775"/>
    <cellStyle name="常规 3 2 2 2 3 4 2" xfId="4428"/>
    <cellStyle name="常规 3 2 2 2 3 4 3" xfId="5855"/>
    <cellStyle name="常规 3 2 2 2 3 4 4" xfId="8363"/>
    <cellStyle name="常规 3 2 2 2 3 4 5" xfId="9070"/>
    <cellStyle name="常规 3 2 2 2 3 4 6" xfId="9204"/>
    <cellStyle name="常规 3 2 2 2 3 4 7" xfId="10053"/>
    <cellStyle name="常规 3 2 2 2 3 4 8" xfId="13556"/>
    <cellStyle name="常规 3 2 2 2 3 4 9" xfId="12810"/>
    <cellStyle name="常规 3 2 2 2 3 5" xfId="17539"/>
    <cellStyle name="常规 3 2 2 2 4" xfId="398"/>
    <cellStyle name="常规 3 2 2 2 4 2" xfId="1723"/>
    <cellStyle name="常规 3 2 2 2 4 2 10" xfId="14953"/>
    <cellStyle name="常规 3 2 2 2 4 2 11" xfId="15894"/>
    <cellStyle name="常规 3 2 2 2 4 2 12" xfId="18417"/>
    <cellStyle name="常规 3 2 2 2 4 2 13" xfId="3223"/>
    <cellStyle name="常规 3 2 2 2 4 2 2" xfId="4431"/>
    <cellStyle name="常规 3 2 2 2 4 2 3" xfId="5680"/>
    <cellStyle name="常规 3 2 2 2 4 2 4" xfId="8366"/>
    <cellStyle name="常规 3 2 2 2 4 2 5" xfId="6729"/>
    <cellStyle name="常规 3 2 2 2 4 2 6" xfId="10247"/>
    <cellStyle name="常规 3 2 2 2 4 2 7" xfId="11509"/>
    <cellStyle name="常规 3 2 2 2 4 2 8" xfId="9314"/>
    <cellStyle name="常规 3 2 2 2 4 2 9" xfId="11032"/>
    <cellStyle name="常规 3 2 2 2 5" xfId="1724"/>
    <cellStyle name="常规 3 2 2 2 5 2" xfId="1725"/>
    <cellStyle name="常规 3 2 2 2 5 2 10" xfId="9796"/>
    <cellStyle name="常规 3 2 2 2 5 2 11" xfId="12834"/>
    <cellStyle name="常规 3 2 2 2 5 2 12" xfId="18419"/>
    <cellStyle name="常规 3 2 2 2 5 2 13" xfId="3224"/>
    <cellStyle name="常规 3 2 2 2 5 2 2" xfId="4432"/>
    <cellStyle name="常规 3 2 2 2 5 2 3" xfId="5149"/>
    <cellStyle name="常规 3 2 2 2 5 2 4" xfId="8367"/>
    <cellStyle name="常规 3 2 2 2 5 2 5" xfId="6728"/>
    <cellStyle name="常规 3 2 2 2 5 2 6" xfId="7500"/>
    <cellStyle name="常规 3 2 2 2 5 2 7" xfId="7127"/>
    <cellStyle name="常规 3 2 2 2 5 2 8" xfId="13553"/>
    <cellStyle name="常规 3 2 2 2 5 2 9" xfId="13885"/>
    <cellStyle name="常规 3 2 2 2 5 3" xfId="18418"/>
    <cellStyle name="常规 3 2 2 2 5 4" xfId="2317"/>
    <cellStyle name="常规 3 2 2 2 6" xfId="3213"/>
    <cellStyle name="常规 3 2 2 2 6 10" xfId="15284"/>
    <cellStyle name="常规 3 2 2 2 6 11" xfId="16159"/>
    <cellStyle name="常规 3 2 2 2 6 2" xfId="4421"/>
    <cellStyle name="常规 3 2 2 2 6 3" xfId="5518"/>
    <cellStyle name="常规 3 2 2 2 6 4" xfId="8356"/>
    <cellStyle name="常规 3 2 2 2 6 5" xfId="6744"/>
    <cellStyle name="常规 3 2 2 2 6 6" xfId="10699"/>
    <cellStyle name="常规 3 2 2 2 6 7" xfId="11949"/>
    <cellStyle name="常规 3 2 2 2 6 8" xfId="8888"/>
    <cellStyle name="常规 3 2 2 2 6 9" xfId="14582"/>
    <cellStyle name="常规 3 2 2 2 7" xfId="17383"/>
    <cellStyle name="常规 3 2 2 3" xfId="238"/>
    <cellStyle name="常规 3 2 2 3 2" xfId="575"/>
    <cellStyle name="常规 3 2 2 3 2 2" xfId="846"/>
    <cellStyle name="常规 3 2 2 3 2 2 2" xfId="1728"/>
    <cellStyle name="常规 3 2 2 3 2 2 2 10" xfId="15922"/>
    <cellStyle name="常规 3 2 2 3 2 2 2 11" xfId="16674"/>
    <cellStyle name="常规 3 2 2 3 2 2 2 12" xfId="18422"/>
    <cellStyle name="常规 3 2 2 3 2 2 2 13" xfId="3226"/>
    <cellStyle name="常规 3 2 2 3 2 2 2 2" xfId="4434"/>
    <cellStyle name="常规 3 2 2 3 2 2 2 3" xfId="6128"/>
    <cellStyle name="常规 3 2 2 3 2 2 2 4" xfId="8369"/>
    <cellStyle name="常规 3 2 2 3 2 2 2 5" xfId="10306"/>
    <cellStyle name="常规 3 2 2 3 2 2 2 6" xfId="11568"/>
    <cellStyle name="常规 3 2 2 3 2 2 2 7" xfId="12779"/>
    <cellStyle name="常规 3 2 2 3 2 2 2 8" xfId="14402"/>
    <cellStyle name="常规 3 2 2 3 2 2 2 9" xfId="14991"/>
    <cellStyle name="常规 3 2 2 3 2 3" xfId="1729"/>
    <cellStyle name="常规 3 2 2 3 2 3 2" xfId="1730"/>
    <cellStyle name="常规 3 2 2 3 2 3 2 10" xfId="13777"/>
    <cellStyle name="常规 3 2 2 3 2 3 2 11" xfId="15571"/>
    <cellStyle name="常规 3 2 2 3 2 3 2 12" xfId="18424"/>
    <cellStyle name="常规 3 2 2 3 2 3 2 13" xfId="3227"/>
    <cellStyle name="常规 3 2 2 3 2 3 2 2" xfId="4435"/>
    <cellStyle name="常规 3 2 2 3 2 3 2 3" xfId="5151"/>
    <cellStyle name="常规 3 2 2 3 2 3 2 4" xfId="8370"/>
    <cellStyle name="常规 3 2 2 3 2 3 2 5" xfId="9973"/>
    <cellStyle name="常规 3 2 2 3 2 3 2 6" xfId="6586"/>
    <cellStyle name="常规 3 2 2 3 2 3 2 7" xfId="11100"/>
    <cellStyle name="常规 3 2 2 3 2 3 2 8" xfId="6546"/>
    <cellStyle name="常规 3 2 2 3 2 3 2 9" xfId="14271"/>
    <cellStyle name="常规 3 2 2 3 2 3 3" xfId="18423"/>
    <cellStyle name="常规 3 2 2 3 2 3 4" xfId="2319"/>
    <cellStyle name="常规 3 2 2 3 2 4" xfId="2819"/>
    <cellStyle name="常规 3 2 2 3 2 4 10" xfId="9038"/>
    <cellStyle name="常规 3 2 2 3 2 4 11" xfId="14281"/>
    <cellStyle name="常规 3 2 2 3 2 4 2" xfId="4027"/>
    <cellStyle name="常规 3 2 2 3 2 4 3" xfId="5857"/>
    <cellStyle name="常规 3 2 2 3 2 4 4" xfId="7962"/>
    <cellStyle name="常规 3 2 2 3 2 4 5" xfId="7194"/>
    <cellStyle name="常规 3 2 2 3 2 4 6" xfId="7387"/>
    <cellStyle name="常规 3 2 2 3 2 4 7" xfId="9925"/>
    <cellStyle name="常规 3 2 2 3 2 4 8" xfId="8974"/>
    <cellStyle name="常规 3 2 2 3 2 4 9" xfId="13539"/>
    <cellStyle name="常规 3 2 2 3 2 5" xfId="17541"/>
    <cellStyle name="常规 3 2 2 3 3" xfId="400"/>
    <cellStyle name="常规 3 2 2 3 3 2" xfId="1278"/>
    <cellStyle name="常规 3 2 2 3 3 2 10" xfId="7322"/>
    <cellStyle name="常规 3 2 2 3 3 2 11" xfId="14946"/>
    <cellStyle name="常规 3 2 2 3 3 2 12" xfId="17973"/>
    <cellStyle name="常规 3 2 2 3 3 2 13" xfId="2822"/>
    <cellStyle name="常规 3 2 2 3 3 2 2" xfId="4030"/>
    <cellStyle name="常规 3 2 2 3 3 2 3" xfId="5682"/>
    <cellStyle name="常规 3 2 2 3 3 2 4" xfId="7965"/>
    <cellStyle name="常规 3 2 2 3 3 2 5" xfId="9509"/>
    <cellStyle name="常规 3 2 2 3 3 2 6" xfId="6871"/>
    <cellStyle name="常规 3 2 2 3 3 2 7" xfId="10234"/>
    <cellStyle name="常规 3 2 2 3 3 2 8" xfId="10659"/>
    <cellStyle name="常规 3 2 2 3 3 2 9" xfId="10066"/>
    <cellStyle name="常规 3 2 2 3 4" xfId="1731"/>
    <cellStyle name="常规 3 2 2 3 4 2" xfId="1732"/>
    <cellStyle name="常规 3 2 2 3 4 2 10" xfId="15607"/>
    <cellStyle name="常规 3 2 2 3 4 2 11" xfId="16410"/>
    <cellStyle name="常规 3 2 2 3 4 2 12" xfId="18426"/>
    <cellStyle name="常规 3 2 2 3 4 2 13" xfId="3228"/>
    <cellStyle name="常规 3 2 2 3 4 2 2" xfId="4436"/>
    <cellStyle name="常规 3 2 2 3 4 2 3" xfId="5152"/>
    <cellStyle name="常规 3 2 2 3 4 2 4" xfId="8371"/>
    <cellStyle name="常规 3 2 2 3 4 2 5" xfId="9034"/>
    <cellStyle name="常规 3 2 2 3 4 2 6" xfId="11154"/>
    <cellStyle name="常规 3 2 2 3 4 2 7" xfId="12383"/>
    <cellStyle name="常规 3 2 2 3 4 2 8" xfId="12724"/>
    <cellStyle name="常规 3 2 2 3 4 2 9" xfId="9220"/>
    <cellStyle name="常规 3 2 2 3 4 3" xfId="18425"/>
    <cellStyle name="常规 3 2 2 3 4 4" xfId="2320"/>
    <cellStyle name="常规 3 2 2 3 5" xfId="2816"/>
    <cellStyle name="常规 3 2 2 3 5 10" xfId="14387"/>
    <cellStyle name="常规 3 2 2 3 5 11" xfId="14978"/>
    <cellStyle name="常规 3 2 2 3 5 2" xfId="4024"/>
    <cellStyle name="常规 3 2 2 3 5 3" xfId="5520"/>
    <cellStyle name="常规 3 2 2 3 5 4" xfId="7959"/>
    <cellStyle name="常规 3 2 2 3 5 5" xfId="7195"/>
    <cellStyle name="常规 3 2 2 3 5 6" xfId="7386"/>
    <cellStyle name="常规 3 2 2 3 5 7" xfId="10287"/>
    <cellStyle name="常规 3 2 2 3 5 8" xfId="10950"/>
    <cellStyle name="常规 3 2 2 3 5 9" xfId="13859"/>
    <cellStyle name="常规 3 2 2 3 6" xfId="17385"/>
    <cellStyle name="常规 3 2 2 4" xfId="239"/>
    <cellStyle name="常规 3 2 2 4 2" xfId="576"/>
    <cellStyle name="常规 3 2 2 4 2 2" xfId="847"/>
    <cellStyle name="常规 3 2 2 4 2 2 2" xfId="1014"/>
    <cellStyle name="常规 3 2 2 4 2 2 2 10" xfId="16369"/>
    <cellStyle name="常规 3 2 2 4 2 2 2 11" xfId="16939"/>
    <cellStyle name="常规 3 2 2 4 2 2 2 12" xfId="17709"/>
    <cellStyle name="常规 3 2 2 4 2 2 2 13" xfId="2557"/>
    <cellStyle name="常规 3 2 2 4 2 2 2 2" xfId="3765"/>
    <cellStyle name="常规 3 2 2 4 2 2 2 3" xfId="6129"/>
    <cellStyle name="常规 3 2 2 4 2 2 2 4" xfId="7700"/>
    <cellStyle name="常规 3 2 2 4 2 2 2 5" xfId="11068"/>
    <cellStyle name="常规 3 2 2 4 2 2 2 6" xfId="12302"/>
    <cellStyle name="常规 3 2 2 4 2 2 2 7" xfId="13477"/>
    <cellStyle name="常规 3 2 2 4 2 2 2 8" xfId="12791"/>
    <cellStyle name="常规 3 2 2 4 2 2 2 9" xfId="15550"/>
    <cellStyle name="常规 3 2 2 4 2 3" xfId="1036"/>
    <cellStyle name="常规 3 2 2 4 2 3 2" xfId="1040"/>
    <cellStyle name="常规 3 2 2 4 2 3 2 10" xfId="14107"/>
    <cellStyle name="常规 3 2 2 4 2 3 2 11" xfId="9789"/>
    <cellStyle name="常规 3 2 2 4 2 3 2 12" xfId="17735"/>
    <cellStyle name="常规 3 2 2 4 2 3 2 13" xfId="2582"/>
    <cellStyle name="常规 3 2 2 4 2 3 2 2" xfId="3790"/>
    <cellStyle name="常规 3 2 2 4 2 3 2 3" xfId="4894"/>
    <cellStyle name="常规 3 2 2 4 2 3 2 4" xfId="7725"/>
    <cellStyle name="常规 3 2 2 4 2 3 2 5" xfId="9561"/>
    <cellStyle name="常规 3 2 2 4 2 3 2 6" xfId="6850"/>
    <cellStyle name="常规 3 2 2 4 2 3 2 7" xfId="7471"/>
    <cellStyle name="常规 3 2 2 4 2 3 2 8" xfId="13210"/>
    <cellStyle name="常规 3 2 2 4 2 3 2 9" xfId="7330"/>
    <cellStyle name="常规 3 2 2 4 2 3 3" xfId="17731"/>
    <cellStyle name="常规 3 2 2 4 2 3 4" xfId="2147"/>
    <cellStyle name="常规 3 2 2 4 2 4" xfId="3229"/>
    <cellStyle name="常规 3 2 2 4 2 4 10" xfId="15993"/>
    <cellStyle name="常规 3 2 2 4 2 4 11" xfId="16712"/>
    <cellStyle name="常规 3 2 2 4 2 4 2" xfId="4437"/>
    <cellStyle name="常规 3 2 2 4 2 4 3" xfId="5858"/>
    <cellStyle name="常规 3 2 2 4 2 4 4" xfId="8372"/>
    <cellStyle name="常规 3 2 2 4 2 4 5" xfId="10427"/>
    <cellStyle name="常规 3 2 2 4 2 4 6" xfId="11682"/>
    <cellStyle name="常规 3 2 2 4 2 4 7" xfId="12889"/>
    <cellStyle name="常规 3 2 2 4 2 4 8" xfId="6910"/>
    <cellStyle name="常规 3 2 2 4 2 4 9" xfId="15081"/>
    <cellStyle name="常规 3 2 2 4 2 5" xfId="17542"/>
    <cellStyle name="常规 3 2 2 4 3" xfId="401"/>
    <cellStyle name="常规 3 2 2 4 3 2" xfId="1733"/>
    <cellStyle name="常规 3 2 2 4 3 2 10" xfId="14523"/>
    <cellStyle name="常规 3 2 2 4 3 2 11" xfId="15216"/>
    <cellStyle name="常规 3 2 2 4 3 2 12" xfId="18427"/>
    <cellStyle name="常规 3 2 2 4 3 2 13" xfId="3230"/>
    <cellStyle name="常规 3 2 2 4 3 2 2" xfId="4438"/>
    <cellStyle name="常规 3 2 2 4 3 2 3" xfId="5683"/>
    <cellStyle name="常规 3 2 2 4 3 2 4" xfId="8373"/>
    <cellStyle name="常规 3 2 2 4 3 2 5" xfId="9051"/>
    <cellStyle name="常规 3 2 2 4 3 2 6" xfId="9216"/>
    <cellStyle name="常规 3 2 2 4 3 2 7" xfId="10612"/>
    <cellStyle name="常规 3 2 2 4 3 2 8" xfId="14144"/>
    <cellStyle name="常规 3 2 2 4 3 2 9" xfId="13934"/>
    <cellStyle name="常规 3 2 2 4 4" xfId="1734"/>
    <cellStyle name="常规 3 2 2 4 4 2" xfId="1735"/>
    <cellStyle name="常规 3 2 2 4 4 2 10" xfId="6498"/>
    <cellStyle name="常规 3 2 2 4 4 2 11" xfId="10288"/>
    <cellStyle name="常规 3 2 2 4 4 2 12" xfId="18429"/>
    <cellStyle name="常规 3 2 2 4 4 2 13" xfId="3231"/>
    <cellStyle name="常规 3 2 2 4 4 2 2" xfId="4439"/>
    <cellStyle name="常规 3 2 2 4 4 2 3" xfId="5153"/>
    <cellStyle name="常规 3 2 2 4 4 2 4" xfId="8374"/>
    <cellStyle name="常规 3 2 2 4 4 2 5" xfId="9971"/>
    <cellStyle name="常规 3 2 2 4 4 2 6" xfId="9917"/>
    <cellStyle name="常规 3 2 2 4 4 2 7" xfId="6626"/>
    <cellStyle name="常规 3 2 2 4 4 2 8" xfId="9748"/>
    <cellStyle name="常规 3 2 2 4 4 2 9" xfId="13570"/>
    <cellStyle name="常规 3 2 2 4 4 3" xfId="18428"/>
    <cellStyle name="常规 3 2 2 4 4 4" xfId="2321"/>
    <cellStyle name="常规 3 2 2 4 5" xfId="2824"/>
    <cellStyle name="常规 3 2 2 4 5 10" xfId="12922"/>
    <cellStyle name="常规 3 2 2 4 5 11" xfId="12358"/>
    <cellStyle name="常规 3 2 2 4 5 2" xfId="4032"/>
    <cellStyle name="常规 3 2 2 4 5 3" xfId="5521"/>
    <cellStyle name="常规 3 2 2 4 5 4" xfId="7967"/>
    <cellStyle name="常规 3 2 2 4 5 5" xfId="9514"/>
    <cellStyle name="常规 3 2 2 4 5 6" xfId="9198"/>
    <cellStyle name="常规 3 2 2 4 5 7" xfId="6505"/>
    <cellStyle name="常规 3 2 2 4 5 8" xfId="12794"/>
    <cellStyle name="常规 3 2 2 4 5 9" xfId="7537"/>
    <cellStyle name="常规 3 2 2 4 6" xfId="17386"/>
    <cellStyle name="常规 3 2 2 5" xfId="572"/>
    <cellStyle name="常规 3 2 2 5 2" xfId="843"/>
    <cellStyle name="常规 3 2 2 5 2 2" xfId="1280"/>
    <cellStyle name="常规 3 2 2 5 2 2 10" xfId="13367"/>
    <cellStyle name="常规 3 2 2 5 2 2 11" xfId="14642"/>
    <cellStyle name="常规 3 2 2 5 2 2 12" xfId="17975"/>
    <cellStyle name="常规 3 2 2 5 2 2 13" xfId="2828"/>
    <cellStyle name="常规 3 2 2 5 2 2 2" xfId="4036"/>
    <cellStyle name="常规 3 2 2 5 2 2 3" xfId="6125"/>
    <cellStyle name="常规 3 2 2 5 2 2 4" xfId="7971"/>
    <cellStyle name="常规 3 2 2 5 2 2 5" xfId="7191"/>
    <cellStyle name="常规 3 2 2 5 2 2 6" xfId="9700"/>
    <cellStyle name="常规 3 2 2 5 2 2 7" xfId="9115"/>
    <cellStyle name="常规 3 2 2 5 2 2 8" xfId="7018"/>
    <cellStyle name="常规 3 2 2 5 2 2 9" xfId="13860"/>
    <cellStyle name="常规 3 2 2 5 3" xfId="1282"/>
    <cellStyle name="常规 3 2 2 5 3 2" xfId="1284"/>
    <cellStyle name="常规 3 2 2 5 3 2 10" xfId="12203"/>
    <cellStyle name="常规 3 2 2 5 3 2 11" xfId="14563"/>
    <cellStyle name="常规 3 2 2 5 3 2 12" xfId="17979"/>
    <cellStyle name="常规 3 2 2 5 3 2 13" xfId="2830"/>
    <cellStyle name="常规 3 2 2 5 3 2 2" xfId="4038"/>
    <cellStyle name="常规 3 2 2 5 3 2 3" xfId="4984"/>
    <cellStyle name="常规 3 2 2 5 3 2 4" xfId="7973"/>
    <cellStyle name="常规 3 2 2 5 3 2 5" xfId="9510"/>
    <cellStyle name="常规 3 2 2 5 3 2 6" xfId="6821"/>
    <cellStyle name="常规 3 2 2 5 3 2 7" xfId="7477"/>
    <cellStyle name="常规 3 2 2 5 3 2 8" xfId="12693"/>
    <cellStyle name="常规 3 2 2 5 3 2 9" xfId="9231"/>
    <cellStyle name="常规 3 2 2 5 3 3" xfId="17977"/>
    <cellStyle name="常规 3 2 2 5 3 4" xfId="2203"/>
    <cellStyle name="常规 3 2 2 5 4" xfId="2826"/>
    <cellStyle name="常规 3 2 2 5 4 10" xfId="16126"/>
    <cellStyle name="常规 3 2 2 5 4 11" xfId="16795"/>
    <cellStyle name="常规 3 2 2 5 4 2" xfId="4034"/>
    <cellStyle name="常规 3 2 2 5 4 3" xfId="5854"/>
    <cellStyle name="常规 3 2 2 5 4 4" xfId="7969"/>
    <cellStyle name="常规 3 2 2 5 4 5" xfId="10642"/>
    <cellStyle name="常规 3 2 2 5 4 6" xfId="11896"/>
    <cellStyle name="常规 3 2 2 5 4 7" xfId="13098"/>
    <cellStyle name="常规 3 2 2 5 4 8" xfId="14550"/>
    <cellStyle name="常规 3 2 2 5 4 9" xfId="15242"/>
    <cellStyle name="常规 3 2 2 5 5" xfId="17538"/>
    <cellStyle name="常规 3 2 2 6" xfId="397"/>
    <cellStyle name="常规 3 2 2 6 2" xfId="1286"/>
    <cellStyle name="常规 3 2 2 6 2 10" xfId="15604"/>
    <cellStyle name="常规 3 2 2 6 2 11" xfId="16407"/>
    <cellStyle name="常规 3 2 2 6 2 12" xfId="17981"/>
    <cellStyle name="常规 3 2 2 6 2 13" xfId="3232"/>
    <cellStyle name="常规 3 2 2 6 2 2" xfId="4440"/>
    <cellStyle name="常规 3 2 2 6 2 3" xfId="5679"/>
    <cellStyle name="常规 3 2 2 6 2 4" xfId="8375"/>
    <cellStyle name="常规 3 2 2 6 2 5" xfId="9058"/>
    <cellStyle name="常规 3 2 2 6 2 6" xfId="11151"/>
    <cellStyle name="常规 3 2 2 6 2 7" xfId="12380"/>
    <cellStyle name="常规 3 2 2 6 2 8" xfId="13147"/>
    <cellStyle name="常规 3 2 2 6 2 9" xfId="13499"/>
    <cellStyle name="常规 3 2 2 7" xfId="235"/>
    <cellStyle name="常规 3 2 2 7 2" xfId="703"/>
    <cellStyle name="常规 3 2 2 7 2 2" xfId="1736"/>
    <cellStyle name="常规 3 2 2 7 2 2 10" xfId="16255"/>
    <cellStyle name="常规 3 2 2 7 2 2 11" xfId="16866"/>
    <cellStyle name="常规 3 2 2 7 2 2 12" xfId="18430"/>
    <cellStyle name="常规 3 2 2 7 2 2 13" xfId="3234"/>
    <cellStyle name="常规 3 2 2 7 2 2 2" xfId="4442"/>
    <cellStyle name="常规 3 2 2 7 2 2 3" xfId="5985"/>
    <cellStyle name="常规 3 2 2 7 2 2 4" xfId="8377"/>
    <cellStyle name="常规 3 2 2 7 2 2 5" xfId="10876"/>
    <cellStyle name="常规 3 2 2 7 2 2 6" xfId="12121"/>
    <cellStyle name="常规 3 2 2 7 2 2 7" xfId="13304"/>
    <cellStyle name="常规 3 2 2 7 2 2 8" xfId="13320"/>
    <cellStyle name="常规 3 2 2 7 2 2 9" xfId="15414"/>
    <cellStyle name="常规 3 2 2 7 3" xfId="1737"/>
    <cellStyle name="常规 3 2 2 7 3 2" xfId="1738"/>
    <cellStyle name="常规 3 2 2 7 3 2 10" xfId="7022"/>
    <cellStyle name="常规 3 2 2 7 3 2 11" xfId="13916"/>
    <cellStyle name="常规 3 2 2 7 3 2 12" xfId="18432"/>
    <cellStyle name="常规 3 2 2 7 3 2 13" xfId="3235"/>
    <cellStyle name="常规 3 2 2 7 3 2 2" xfId="4443"/>
    <cellStyle name="常规 3 2 2 7 3 2 3" xfId="5154"/>
    <cellStyle name="常规 3 2 2 7 3 2 4" xfId="8378"/>
    <cellStyle name="常规 3 2 2 7 3 2 5" xfId="9054"/>
    <cellStyle name="常规 3 2 2 7 3 2 6" xfId="9213"/>
    <cellStyle name="常规 3 2 2 7 3 2 7" xfId="10052"/>
    <cellStyle name="常规 3 2 2 7 3 2 8" xfId="12868"/>
    <cellStyle name="常规 3 2 2 7 3 2 9" xfId="14029"/>
    <cellStyle name="常规 3 2 2 7 3 3" xfId="18431"/>
    <cellStyle name="常规 3 2 2 7 3 4" xfId="2322"/>
    <cellStyle name="常规 3 2 2 7 4" xfId="3233"/>
    <cellStyle name="常规 3 2 2 7 4 10" xfId="12438"/>
    <cellStyle name="常规 3 2 2 7 4 11" xfId="13991"/>
    <cellStyle name="常规 3 2 2 7 4 2" xfId="4441"/>
    <cellStyle name="常规 3 2 2 7 4 3" xfId="5517"/>
    <cellStyle name="常规 3 2 2 7 4 4" xfId="8376"/>
    <cellStyle name="常规 3 2 2 7 4 5" xfId="6726"/>
    <cellStyle name="常规 3 2 2 7 4 6" xfId="9807"/>
    <cellStyle name="常规 3 2 2 7 4 7" xfId="6538"/>
    <cellStyle name="常规 3 2 2 7 4 8" xfId="14286"/>
    <cellStyle name="常规 3 2 2 7 4 9" xfId="12011"/>
    <cellStyle name="常规 3 2 2 7 5" xfId="17382"/>
    <cellStyle name="常规 3 2 2 8" xfId="1739"/>
    <cellStyle name="常规 3 2 2 8 10" xfId="13905"/>
    <cellStyle name="常规 3 2 2 8 11" xfId="15017"/>
    <cellStyle name="常规 3 2 2 8 12" xfId="18433"/>
    <cellStyle name="常规 3 2 2 8 13" xfId="3212"/>
    <cellStyle name="常规 3 2 2 8 2" xfId="4420"/>
    <cellStyle name="常规 3 2 2 8 3" xfId="5155"/>
    <cellStyle name="常规 3 2 2 8 4" xfId="8355"/>
    <cellStyle name="常规 3 2 2 8 5" xfId="9078"/>
    <cellStyle name="常规 3 2 2 8 6" xfId="8920"/>
    <cellStyle name="常规 3 2 2 8 7" xfId="10341"/>
    <cellStyle name="常规 3 2 2 8 8" xfId="10980"/>
    <cellStyle name="常规 3 2 2 8 9" xfId="6644"/>
    <cellStyle name="常规 3 2 2 9" xfId="5372"/>
    <cellStyle name="常规 3 2 2 9 2" xfId="6266"/>
    <cellStyle name="常规 3 2 3" xfId="90"/>
    <cellStyle name="常规 3 2 3 2" xfId="241"/>
    <cellStyle name="常规 3 2 3 2 2" xfId="578"/>
    <cellStyle name="常规 3 2 3 2 2 2" xfId="849"/>
    <cellStyle name="常规 3 2 3 2 2 2 2" xfId="1396"/>
    <cellStyle name="常规 3 2 3 2 2 2 2 10" xfId="16264"/>
    <cellStyle name="常规 3 2 3 2 2 2 2 11" xfId="16872"/>
    <cellStyle name="常规 3 2 3 2 2 2 2 12" xfId="18091"/>
    <cellStyle name="常规 3 2 3 2 2 2 2 13" xfId="2947"/>
    <cellStyle name="常规 3 2 3 2 2 2 2 2" xfId="4155"/>
    <cellStyle name="常规 3 2 3 2 2 2 2 3" xfId="6131"/>
    <cellStyle name="常规 3 2 3 2 2 2 2 4" xfId="8090"/>
    <cellStyle name="常规 3 2 3 2 2 2 2 5" xfId="10890"/>
    <cellStyle name="常规 3 2 3 2 2 2 2 6" xfId="12134"/>
    <cellStyle name="常规 3 2 3 2 2 2 2 7" xfId="13317"/>
    <cellStyle name="常规 3 2 3 2 2 2 2 8" xfId="7319"/>
    <cellStyle name="常规 3 2 3 2 2 2 2 9" xfId="15426"/>
    <cellStyle name="常规 3 2 3 2 2 3" xfId="1398"/>
    <cellStyle name="常规 3 2 3 2 2 3 2" xfId="997"/>
    <cellStyle name="常规 3 2 3 2 2 3 2 10" xfId="10509"/>
    <cellStyle name="常规 3 2 3 2 2 3 2 11" xfId="7512"/>
    <cellStyle name="常规 3 2 3 2 2 3 2 12" xfId="17692"/>
    <cellStyle name="常规 3 2 3 2 2 3 2 13" xfId="2950"/>
    <cellStyle name="常规 3 2 3 2 2 3 2 2" xfId="4158"/>
    <cellStyle name="常规 3 2 3 2 2 3 2 3" xfId="4879"/>
    <cellStyle name="常规 3 2 3 2 2 3 2 4" xfId="8093"/>
    <cellStyle name="常规 3 2 3 2 2 3 2 5" xfId="7160"/>
    <cellStyle name="常规 3 2 3 2 2 3 2 6" xfId="7396"/>
    <cellStyle name="常规 3 2 3 2 2 3 2 7" xfId="6710"/>
    <cellStyle name="常规 3 2 3 2 2 3 2 8" xfId="10943"/>
    <cellStyle name="常规 3 2 3 2 2 3 2 9" xfId="12892"/>
    <cellStyle name="常规 3 2 3 2 2 3 3" xfId="18093"/>
    <cellStyle name="常规 3 2 3 2 2 3 4" xfId="2233"/>
    <cellStyle name="常规 3 2 3 2 2 4" xfId="3239"/>
    <cellStyle name="常规 3 2 3 2 2 4 10" xfId="13431"/>
    <cellStyle name="常规 3 2 3 2 2 4 11" xfId="14248"/>
    <cellStyle name="常规 3 2 3 2 2 4 2" xfId="4447"/>
    <cellStyle name="常规 3 2 3 2 2 4 3" xfId="5860"/>
    <cellStyle name="常规 3 2 3 2 2 4 4" xfId="8382"/>
    <cellStyle name="常规 3 2 3 2 2 4 5" xfId="9049"/>
    <cellStyle name="常规 3 2 3 2 2 4 6" xfId="9209"/>
    <cellStyle name="常规 3 2 3 2 2 4 7" xfId="6981"/>
    <cellStyle name="常规 3 2 3 2 2 4 8" xfId="11496"/>
    <cellStyle name="常规 3 2 3 2 2 4 9" xfId="13014"/>
    <cellStyle name="常规 3 2 3 2 2 5" xfId="17544"/>
    <cellStyle name="常规 3 2 3 2 3" xfId="403"/>
    <cellStyle name="常规 3 2 3 2 3 2" xfId="1741"/>
    <cellStyle name="常规 3 2 3 2 3 2 10" xfId="15285"/>
    <cellStyle name="常规 3 2 3 2 3 2 11" xfId="16160"/>
    <cellStyle name="常规 3 2 3 2 3 2 12" xfId="18435"/>
    <cellStyle name="常规 3 2 3 2 3 2 13" xfId="3240"/>
    <cellStyle name="常规 3 2 3 2 3 2 2" xfId="4448"/>
    <cellStyle name="常规 3 2 3 2 3 2 3" xfId="5685"/>
    <cellStyle name="常规 3 2 3 2 3 2 4" xfId="8383"/>
    <cellStyle name="常规 3 2 3 2 3 2 5" xfId="6718"/>
    <cellStyle name="常规 3 2 3 2 3 2 6" xfId="10700"/>
    <cellStyle name="常规 3 2 3 2 3 2 7" xfId="11950"/>
    <cellStyle name="常规 3 2 3 2 3 2 8" xfId="12332"/>
    <cellStyle name="常规 3 2 3 2 3 2 9" xfId="14583"/>
    <cellStyle name="常规 3 2 3 2 4" xfId="1742"/>
    <cellStyle name="常规 3 2 3 2 4 2" xfId="1743"/>
    <cellStyle name="常规 3 2 3 2 4 2 10" xfId="16175"/>
    <cellStyle name="常规 3 2 3 2 4 2 11" xfId="16817"/>
    <cellStyle name="常规 3 2 3 2 4 2 12" xfId="18437"/>
    <cellStyle name="常规 3 2 3 2 4 2 13" xfId="3241"/>
    <cellStyle name="常规 3 2 3 2 4 2 2" xfId="4449"/>
    <cellStyle name="常规 3 2 3 2 4 2 3" xfId="5156"/>
    <cellStyle name="常规 3 2 3 2 4 2 4" xfId="8384"/>
    <cellStyle name="常规 3 2 3 2 4 2 5" xfId="10738"/>
    <cellStyle name="常规 3 2 3 2 4 2 6" xfId="11986"/>
    <cellStyle name="常规 3 2 3 2 4 2 7" xfId="13178"/>
    <cellStyle name="常规 3 2 3 2 4 2 8" xfId="8975"/>
    <cellStyle name="常规 3 2 3 2 4 2 9" xfId="15310"/>
    <cellStyle name="常规 3 2 3 2 4 3" xfId="18436"/>
    <cellStyle name="常规 3 2 3 2 4 4" xfId="2324"/>
    <cellStyle name="常规 3 2 3 2 5" xfId="3237"/>
    <cellStyle name="常规 3 2 3 2 5 10" xfId="13840"/>
    <cellStyle name="常规 3 2 3 2 5 11" xfId="14305"/>
    <cellStyle name="常规 3 2 3 2 5 2" xfId="4445"/>
    <cellStyle name="常规 3 2 3 2 5 3" xfId="5523"/>
    <cellStyle name="常规 3 2 3 2 5 4" xfId="8380"/>
    <cellStyle name="常规 3 2 3 2 5 5" xfId="6720"/>
    <cellStyle name="常规 3 2 3 2 5 6" xfId="7504"/>
    <cellStyle name="常规 3 2 3 2 5 7" xfId="9442"/>
    <cellStyle name="常规 3 2 3 2 5 8" xfId="6575"/>
    <cellStyle name="常规 3 2 3 2 5 9" xfId="9757"/>
    <cellStyle name="常规 3 2 3 2 6" xfId="17388"/>
    <cellStyle name="常规 3 2 3 3" xfId="242"/>
    <cellStyle name="常规 3 2 3 3 2" xfId="579"/>
    <cellStyle name="常规 3 2 3 3 2 2" xfId="850"/>
    <cellStyle name="常规 3 2 3 3 2 2 2" xfId="1329"/>
    <cellStyle name="常规 3 2 3 3 2 2 2 10" xfId="16008"/>
    <cellStyle name="常规 3 2 3 3 2 2 2 11" xfId="16721"/>
    <cellStyle name="常规 3 2 3 3 2 2 2 12" xfId="18024"/>
    <cellStyle name="常规 3 2 3 3 2 2 2 13" xfId="2890"/>
    <cellStyle name="常规 3 2 3 3 2 2 2 2" xfId="4098"/>
    <cellStyle name="常规 3 2 3 3 2 2 2 3" xfId="6132"/>
    <cellStyle name="常规 3 2 3 3 2 2 2 4" xfId="8033"/>
    <cellStyle name="常规 3 2 3 3 2 2 2 5" xfId="10448"/>
    <cellStyle name="常规 3 2 3 3 2 2 2 6" xfId="11703"/>
    <cellStyle name="常规 3 2 3 3 2 2 2 7" xfId="12908"/>
    <cellStyle name="常规 3 2 3 3 2 2 2 8" xfId="7505"/>
    <cellStyle name="常规 3 2 3 3 2 2 2 9" xfId="15098"/>
    <cellStyle name="常规 3 2 3 3 2 3" xfId="1744"/>
    <cellStyle name="常规 3 2 3 3 2 3 2" xfId="1745"/>
    <cellStyle name="常规 3 2 3 3 2 3 2 10" xfId="15429"/>
    <cellStyle name="常规 3 2 3 3 2 3 2 11" xfId="16266"/>
    <cellStyle name="常规 3 2 3 3 2 3 2 12" xfId="18439"/>
    <cellStyle name="常规 3 2 3 3 2 3 2 13" xfId="3242"/>
    <cellStyle name="常规 3 2 3 3 2 3 2 2" xfId="4450"/>
    <cellStyle name="常规 3 2 3 3 2 3 2 3" xfId="5157"/>
    <cellStyle name="常规 3 2 3 3 2 3 2 4" xfId="8385"/>
    <cellStyle name="常规 3 2 3 3 2 3 2 5" xfId="9042"/>
    <cellStyle name="常规 3 2 3 3 2 3 2 6" xfId="10893"/>
    <cellStyle name="常规 3 2 3 3 2 3 2 7" xfId="12137"/>
    <cellStyle name="常规 3 2 3 3 2 3 2 8" xfId="14606"/>
    <cellStyle name="常规 3 2 3 3 2 3 2 9" xfId="9972"/>
    <cellStyle name="常规 3 2 3 3 2 3 3" xfId="18438"/>
    <cellStyle name="常规 3 2 3 3 2 3 4" xfId="2325"/>
    <cellStyle name="常规 3 2 3 3 2 4" xfId="2839"/>
    <cellStyle name="常规 3 2 3 3 2 4 10" xfId="7027"/>
    <cellStyle name="常规 3 2 3 3 2 4 11" xfId="12737"/>
    <cellStyle name="常规 3 2 3 3 2 4 2" xfId="4047"/>
    <cellStyle name="常规 3 2 3 3 2 4 3" xfId="5861"/>
    <cellStyle name="常规 3 2 3 3 2 4 4" xfId="7982"/>
    <cellStyle name="常规 3 2 3 3 2 4 5" xfId="7186"/>
    <cellStyle name="常规 3 2 3 3 2 4 6" xfId="9699"/>
    <cellStyle name="常规 3 2 3 3 2 4 7" xfId="9991"/>
    <cellStyle name="常规 3 2 3 3 2 4 8" xfId="13964"/>
    <cellStyle name="常规 3 2 3 3 2 4 9" xfId="10703"/>
    <cellStyle name="常规 3 2 3 3 2 5" xfId="17545"/>
    <cellStyle name="常规 3 2 3 3 3" xfId="404"/>
    <cellStyle name="常规 3 2 3 3 3 2" xfId="1293"/>
    <cellStyle name="常规 3 2 3 3 3 2 10" xfId="15049"/>
    <cellStyle name="常规 3 2 3 3 3 2 11" xfId="15971"/>
    <cellStyle name="常规 3 2 3 3 3 2 12" xfId="17988"/>
    <cellStyle name="常规 3 2 3 3 3 2 13" xfId="2845"/>
    <cellStyle name="常规 3 2 3 3 3 2 2" xfId="4053"/>
    <cellStyle name="常规 3 2 3 3 3 2 3" xfId="5686"/>
    <cellStyle name="常规 3 2 3 3 3 2 4" xfId="7988"/>
    <cellStyle name="常规 3 2 3 3 3 2 5" xfId="7079"/>
    <cellStyle name="常规 3 2 3 3 3 2 6" xfId="10378"/>
    <cellStyle name="常规 3 2 3 3 3 2 7" xfId="11633"/>
    <cellStyle name="常规 3 2 3 3 3 2 8" xfId="13805"/>
    <cellStyle name="常规 3 2 3 3 3 2 9" xfId="7028"/>
    <cellStyle name="常规 3 2 3 3 4" xfId="1746"/>
    <cellStyle name="常规 3 2 3 3 4 2" xfId="1747"/>
    <cellStyle name="常规 3 2 3 3 4 2 10" xfId="15066"/>
    <cellStyle name="常规 3 2 3 3 4 2 11" xfId="15982"/>
    <cellStyle name="常规 3 2 3 3 4 2 12" xfId="18441"/>
    <cellStyle name="常规 3 2 3 3 4 2 13" xfId="3243"/>
    <cellStyle name="常规 3 2 3 3 4 2 2" xfId="4451"/>
    <cellStyle name="常规 3 2 3 3 4 2 3" xfId="5158"/>
    <cellStyle name="常规 3 2 3 3 4 2 4" xfId="8386"/>
    <cellStyle name="常规 3 2 3 3 4 2 5" xfId="9969"/>
    <cellStyle name="常规 3 2 3 3 4 2 6" xfId="10406"/>
    <cellStyle name="常规 3 2 3 3 4 2 7" xfId="11660"/>
    <cellStyle name="常规 3 2 3 3 4 2 8" xfId="13914"/>
    <cellStyle name="常规 3 2 3 3 4 2 9" xfId="6485"/>
    <cellStyle name="常规 3 2 3 3 4 3" xfId="18440"/>
    <cellStyle name="常规 3 2 3 3 4 4" xfId="2326"/>
    <cellStyle name="常规 3 2 3 3 5" xfId="2835"/>
    <cellStyle name="常规 3 2 3 3 5 10" xfId="15605"/>
    <cellStyle name="常规 3 2 3 3 5 11" xfId="16408"/>
    <cellStyle name="常规 3 2 3 3 5 2" xfId="4043"/>
    <cellStyle name="常规 3 2 3 3 5 3" xfId="5524"/>
    <cellStyle name="常规 3 2 3 3 5 4" xfId="7978"/>
    <cellStyle name="常规 3 2 3 3 5 5" xfId="9511"/>
    <cellStyle name="常规 3 2 3 3 5 6" xfId="11152"/>
    <cellStyle name="常规 3 2 3 3 5 7" xfId="12381"/>
    <cellStyle name="常规 3 2 3 3 5 8" xfId="13778"/>
    <cellStyle name="常规 3 2 3 3 5 9" xfId="11469"/>
    <cellStyle name="常规 3 2 3 3 6" xfId="17389"/>
    <cellStyle name="常规 3 2 3 4" xfId="577"/>
    <cellStyle name="常规 3 2 3 4 2" xfId="848"/>
    <cellStyle name="常规 3 2 3 4 2 2" xfId="1749"/>
    <cellStyle name="常规 3 2 3 4 2 2 10" xfId="6826"/>
    <cellStyle name="常规 3 2 3 4 2 2 11" xfId="9283"/>
    <cellStyle name="常规 3 2 3 4 2 2 12" xfId="18443"/>
    <cellStyle name="常规 3 2 3 4 2 2 13" xfId="3245"/>
    <cellStyle name="常规 3 2 3 4 2 2 2" xfId="4453"/>
    <cellStyle name="常规 3 2 3 4 2 2 3" xfId="6130"/>
    <cellStyle name="常规 3 2 3 4 2 2 4" xfId="8388"/>
    <cellStyle name="常规 3 2 3 4 2 2 5" xfId="6715"/>
    <cellStyle name="常规 3 2 3 4 2 2 6" xfId="9810"/>
    <cellStyle name="常规 3 2 3 4 2 2 7" xfId="8840"/>
    <cellStyle name="常规 3 2 3 4 2 2 8" xfId="6943"/>
    <cellStyle name="常规 3 2 3 4 2 2 9" xfId="13887"/>
    <cellStyle name="常规 3 2 3 4 3" xfId="1750"/>
    <cellStyle name="常规 3 2 3 4 3 2" xfId="1751"/>
    <cellStyle name="常规 3 2 3 4 3 2 10" xfId="16315"/>
    <cellStyle name="常规 3 2 3 4 3 2 11" xfId="16900"/>
    <cellStyle name="常规 3 2 3 4 3 2 12" xfId="18445"/>
    <cellStyle name="常规 3 2 3 4 3 2 13" xfId="3246"/>
    <cellStyle name="常规 3 2 3 4 3 2 2" xfId="4454"/>
    <cellStyle name="常规 3 2 3 4 3 2 3" xfId="5159"/>
    <cellStyle name="常规 3 2 3 4 3 2 4" xfId="8389"/>
    <cellStyle name="常规 3 2 3 4 3 2 5" xfId="10985"/>
    <cellStyle name="常规 3 2 3 4 3 2 6" xfId="12225"/>
    <cellStyle name="常规 3 2 3 4 3 2 7" xfId="13401"/>
    <cellStyle name="常规 3 2 3 4 3 2 8" xfId="14005"/>
    <cellStyle name="常规 3 2 3 4 3 2 9" xfId="15489"/>
    <cellStyle name="常规 3 2 3 4 3 3" xfId="18444"/>
    <cellStyle name="常规 3 2 3 4 3 4" xfId="2328"/>
    <cellStyle name="常规 3 2 3 4 4" xfId="2847"/>
    <cellStyle name="常规 3 2 3 4 4 10" xfId="15958"/>
    <cellStyle name="常规 3 2 3 4 4 11" xfId="16697"/>
    <cellStyle name="常规 3 2 3 4 4 2" xfId="4055"/>
    <cellStyle name="常规 3 2 3 4 4 3" xfId="5859"/>
    <cellStyle name="常规 3 2 3 4 4 4" xfId="7990"/>
    <cellStyle name="常规 3 2 3 4 4 5" xfId="10358"/>
    <cellStyle name="常规 3 2 3 4 4 6" xfId="11615"/>
    <cellStyle name="常规 3 2 3 4 4 7" xfId="12826"/>
    <cellStyle name="常规 3 2 3 4 4 8" xfId="14659"/>
    <cellStyle name="常规 3 2 3 4 4 9" xfId="15033"/>
    <cellStyle name="常规 3 2 3 4 5" xfId="17543"/>
    <cellStyle name="常规 3 2 3 5" xfId="402"/>
    <cellStyle name="常规 3 2 3 5 2" xfId="1296"/>
    <cellStyle name="常规 3 2 3 5 2 10" xfId="14146"/>
    <cellStyle name="常规 3 2 3 5 2 11" xfId="11781"/>
    <cellStyle name="常规 3 2 3 5 2 12" xfId="17991"/>
    <cellStyle name="常规 3 2 3 5 2 13" xfId="2850"/>
    <cellStyle name="常规 3 2 3 5 2 2" xfId="4058"/>
    <cellStyle name="常规 3 2 3 5 2 3" xfId="5684"/>
    <cellStyle name="常规 3 2 3 5 2 4" xfId="7993"/>
    <cellStyle name="常规 3 2 3 5 2 5" xfId="7184"/>
    <cellStyle name="常规 3 2 3 5 2 6" xfId="9698"/>
    <cellStyle name="常规 3 2 3 5 2 7" xfId="9108"/>
    <cellStyle name="常规 3 2 3 5 2 8" xfId="11943"/>
    <cellStyle name="常规 3 2 3 5 2 9" xfId="12869"/>
    <cellStyle name="常规 3 2 3 6" xfId="240"/>
    <cellStyle name="常规 3 2 3 6 2" xfId="704"/>
    <cellStyle name="常规 3 2 3 6 2 2" xfId="1119"/>
    <cellStyle name="常规 3 2 3 6 2 2 10" xfId="16133"/>
    <cellStyle name="常规 3 2 3 6 2 2 11" xfId="16802"/>
    <cellStyle name="常规 3 2 3 6 2 2 12" xfId="17814"/>
    <cellStyle name="常规 3 2 3 6 2 2 13" xfId="2667"/>
    <cellStyle name="常规 3 2 3 6 2 2 2" xfId="3875"/>
    <cellStyle name="常规 3 2 3 6 2 2 3" xfId="5986"/>
    <cellStyle name="常规 3 2 3 6 2 2 4" xfId="7810"/>
    <cellStyle name="常规 3 2 3 6 2 2 5" xfId="10649"/>
    <cellStyle name="常规 3 2 3 6 2 2 6" xfId="11903"/>
    <cellStyle name="常规 3 2 3 6 2 2 7" xfId="13105"/>
    <cellStyle name="常规 3 2 3 6 2 2 8" xfId="14557"/>
    <cellStyle name="常规 3 2 3 6 2 2 9" xfId="15249"/>
    <cellStyle name="常规 3 2 3 6 3" xfId="1122"/>
    <cellStyle name="常规 3 2 3 6 3 2" xfId="1150"/>
    <cellStyle name="常规 3 2 3 6 3 2 10" xfId="12877"/>
    <cellStyle name="常规 3 2 3 6 3 2 11" xfId="14945"/>
    <cellStyle name="常规 3 2 3 6 3 2 12" xfId="17845"/>
    <cellStyle name="常规 3 2 3 6 3 2 13" xfId="3247"/>
    <cellStyle name="常规 3 2 3 6 3 2 2" xfId="4455"/>
    <cellStyle name="常规 3 2 3 6 3 2 3" xfId="4939"/>
    <cellStyle name="常规 3 2 3 6 3 2 4" xfId="8390"/>
    <cellStyle name="常规 3 2 3 6 3 2 5" xfId="9045"/>
    <cellStyle name="常规 3 2 3 6 3 2 6" xfId="6883"/>
    <cellStyle name="常规 3 2 3 6 3 2 7" xfId="10233"/>
    <cellStyle name="常规 3 2 3 6 3 2 8" xfId="12906"/>
    <cellStyle name="常规 3 2 3 6 3 2 9" xfId="6474"/>
    <cellStyle name="常规 3 2 3 6 3 3" xfId="17817"/>
    <cellStyle name="常规 3 2 3 6 3 4" xfId="2329"/>
    <cellStyle name="常规 3 2 3 6 4" xfId="3011"/>
    <cellStyle name="常规 3 2 3 6 4 10" xfId="16353"/>
    <cellStyle name="常规 3 2 3 6 4 11" xfId="16923"/>
    <cellStyle name="常规 3 2 3 6 4 2" xfId="4219"/>
    <cellStyle name="常规 3 2 3 6 4 3" xfId="5522"/>
    <cellStyle name="常规 3 2 3 6 4 4" xfId="8154"/>
    <cellStyle name="常规 3 2 3 6 4 5" xfId="11051"/>
    <cellStyle name="常规 3 2 3 6 4 6" xfId="12285"/>
    <cellStyle name="常规 3 2 3 6 4 7" xfId="13461"/>
    <cellStyle name="常规 3 2 3 6 4 8" xfId="13787"/>
    <cellStyle name="常规 3 2 3 6 4 9" xfId="15534"/>
    <cellStyle name="常规 3 2 3 6 5" xfId="17387"/>
    <cellStyle name="常规 3 2 3 7" xfId="1442"/>
    <cellStyle name="常规 3 2 3 7 10" xfId="14954"/>
    <cellStyle name="常规 3 2 3 7 11" xfId="15895"/>
    <cellStyle name="常规 3 2 3 7 12" xfId="18137"/>
    <cellStyle name="常规 3 2 3 7 13" xfId="3236"/>
    <cellStyle name="常规 3 2 3 7 2" xfId="4444"/>
    <cellStyle name="常规 3 2 3 7 3" xfId="5044"/>
    <cellStyle name="常规 3 2 3 7 4" xfId="8379"/>
    <cellStyle name="常规 3 2 3 7 5" xfId="6722"/>
    <cellStyle name="常规 3 2 3 7 6" xfId="10248"/>
    <cellStyle name="常规 3 2 3 7 7" xfId="11510"/>
    <cellStyle name="常规 3 2 3 7 8" xfId="9749"/>
    <cellStyle name="常规 3 2 3 7 9" xfId="14596"/>
    <cellStyle name="常规 3 2 3 8" xfId="5373"/>
    <cellStyle name="常规 3 2 3 8 2" xfId="6267"/>
    <cellStyle name="常规 3 2 4" xfId="91"/>
    <cellStyle name="常规 3 2 4 2" xfId="244"/>
    <cellStyle name="常规 3 2 4 2 2" xfId="581"/>
    <cellStyle name="常规 3 2 4 2 2 2" xfId="852"/>
    <cellStyle name="常规 3 2 4 2 2 2 2" xfId="1424"/>
    <cellStyle name="常规 3 2 4 2 2 2 2 10" xfId="6876"/>
    <cellStyle name="常规 3 2 4 2 2 2 2 11" xfId="6967"/>
    <cellStyle name="常规 3 2 4 2 2 2 2 12" xfId="18119"/>
    <cellStyle name="常规 3 2 4 2 2 2 2 13" xfId="2987"/>
    <cellStyle name="常规 3 2 4 2 2 2 2 2" xfId="4195"/>
    <cellStyle name="常规 3 2 4 2 2 2 2 3" xfId="6134"/>
    <cellStyle name="常规 3 2 4 2 2 2 2 4" xfId="8130"/>
    <cellStyle name="常规 3 2 4 2 2 2 2 5" xfId="9473"/>
    <cellStyle name="常规 3 2 4 2 2 2 2 6" xfId="9233"/>
    <cellStyle name="常规 3 2 4 2 2 2 2 7" xfId="6973"/>
    <cellStyle name="常规 3 2 4 2 2 2 2 8" xfId="6520"/>
    <cellStyle name="常规 3 2 4 2 2 2 2 9" xfId="12012"/>
    <cellStyle name="常规 3 2 4 2 2 3" xfId="1753"/>
    <cellStyle name="常规 3 2 4 2 2 3 2" xfId="1754"/>
    <cellStyle name="常规 3 2 4 2 2 3 2 10" xfId="15583"/>
    <cellStyle name="常规 3 2 4 2 2 3 2 11" xfId="16389"/>
    <cellStyle name="常规 3 2 4 2 2 3 2 12" xfId="18448"/>
    <cellStyle name="常规 3 2 4 2 2 3 2 13" xfId="3252"/>
    <cellStyle name="常规 3 2 4 2 2 3 2 2" xfId="4460"/>
    <cellStyle name="常规 3 2 4 2 2 3 2 3" xfId="5160"/>
    <cellStyle name="常规 3 2 4 2 2 3 2 4" xfId="8395"/>
    <cellStyle name="常规 3 2 4 2 2 3 2 5" xfId="9965"/>
    <cellStyle name="常规 3 2 4 2 2 3 2 6" xfId="11117"/>
    <cellStyle name="常规 3 2 4 2 2 3 2 7" xfId="12348"/>
    <cellStyle name="常规 3 2 4 2 2 3 2 8" xfId="7016"/>
    <cellStyle name="常规 3 2 4 2 2 3 2 9" xfId="13503"/>
    <cellStyle name="常规 3 2 4 2 2 3 3" xfId="18447"/>
    <cellStyle name="常规 3 2 4 2 2 3 4" xfId="2331"/>
    <cellStyle name="常规 3 2 4 2 2 4" xfId="3251"/>
    <cellStyle name="常规 3 2 4 2 2 4 10" xfId="15917"/>
    <cellStyle name="常规 3 2 4 2 2 4 11" xfId="16671"/>
    <cellStyle name="常规 3 2 4 2 2 4 2" xfId="4459"/>
    <cellStyle name="常规 3 2 4 2 2 4 3" xfId="5863"/>
    <cellStyle name="常规 3 2 4 2 2 4 4" xfId="8394"/>
    <cellStyle name="常规 3 2 4 2 2 4 5" xfId="10294"/>
    <cellStyle name="常规 3 2 4 2 2 4 6" xfId="11555"/>
    <cellStyle name="常规 3 2 4 2 2 4 7" xfId="12767"/>
    <cellStyle name="常规 3 2 4 2 2 4 8" xfId="14393"/>
    <cellStyle name="常规 3 2 4 2 2 4 9" xfId="14984"/>
    <cellStyle name="常规 3 2 4 2 2 5" xfId="17547"/>
    <cellStyle name="常规 3 2 4 2 3" xfId="406"/>
    <cellStyle name="常规 3 2 4 2 3 2" xfId="1755"/>
    <cellStyle name="常规 3 2 4 2 3 2 10" xfId="11683"/>
    <cellStyle name="常规 3 2 4 2 3 2 11" xfId="12984"/>
    <cellStyle name="常规 3 2 4 2 3 2 12" xfId="18449"/>
    <cellStyle name="常规 3 2 4 2 3 2 13" xfId="3253"/>
    <cellStyle name="常规 3 2 4 2 3 2 2" xfId="4461"/>
    <cellStyle name="常规 3 2 4 2 3 2 3" xfId="5688"/>
    <cellStyle name="常规 3 2 4 2 3 2 4" xfId="8396"/>
    <cellStyle name="常规 3 2 4 2 3 2 5" xfId="8934"/>
    <cellStyle name="常规 3 2 4 2 3 2 6" xfId="9138"/>
    <cellStyle name="常规 3 2 4 2 3 2 7" xfId="9326"/>
    <cellStyle name="常规 3 2 4 2 3 2 8" xfId="12725"/>
    <cellStyle name="常规 3 2 4 2 3 2 9" xfId="13947"/>
    <cellStyle name="常规 3 2 4 2 4" xfId="1756"/>
    <cellStyle name="常规 3 2 4 2 4 2" xfId="1757"/>
    <cellStyle name="常规 3 2 4 2 4 2 10" xfId="15986"/>
    <cellStyle name="常规 3 2 4 2 4 2 11" xfId="16709"/>
    <cellStyle name="常规 3 2 4 2 4 2 12" xfId="18451"/>
    <cellStyle name="常规 3 2 4 2 4 2 13" xfId="3254"/>
    <cellStyle name="常规 3 2 4 2 4 2 2" xfId="4462"/>
    <cellStyle name="常规 3 2 4 2 4 2 3" xfId="5161"/>
    <cellStyle name="常规 3 2 4 2 4 2 4" xfId="8397"/>
    <cellStyle name="常规 3 2 4 2 4 2 5" xfId="10415"/>
    <cellStyle name="常规 3 2 4 2 4 2 6" xfId="11669"/>
    <cellStyle name="常规 3 2 4 2 4 2 7" xfId="12876"/>
    <cellStyle name="常规 3 2 4 2 4 2 8" xfId="13612"/>
    <cellStyle name="常规 3 2 4 2 4 2 9" xfId="15071"/>
    <cellStyle name="常规 3 2 4 2 4 3" xfId="18450"/>
    <cellStyle name="常规 3 2 4 2 4 4" xfId="2332"/>
    <cellStyle name="常规 3 2 4 2 5" xfId="3249"/>
    <cellStyle name="常规 3 2 4 2 5 10" xfId="8852"/>
    <cellStyle name="常规 3 2 4 2 5 11" xfId="14142"/>
    <cellStyle name="常规 3 2 4 2 5 2" xfId="4457"/>
    <cellStyle name="常规 3 2 4 2 5 3" xfId="5526"/>
    <cellStyle name="常规 3 2 4 2 5 4" xfId="8392"/>
    <cellStyle name="常规 3 2 4 2 5 5" xfId="6711"/>
    <cellStyle name="常规 3 2 4 2 5 6" xfId="9809"/>
    <cellStyle name="常规 3 2 4 2 5 7" xfId="9898"/>
    <cellStyle name="常规 3 2 4 2 5 8" xfId="13446"/>
    <cellStyle name="常规 3 2 4 2 5 9" xfId="14259"/>
    <cellStyle name="常规 3 2 4 2 6" xfId="17391"/>
    <cellStyle name="常规 3 2 4 3" xfId="580"/>
    <cellStyle name="常规 3 2 4 3 2" xfId="851"/>
    <cellStyle name="常规 3 2 4 3 2 2" xfId="1303"/>
    <cellStyle name="常规 3 2 4 3 2 2 10" xfId="15837"/>
    <cellStyle name="常规 3 2 4 3 2 2 11" xfId="16633"/>
    <cellStyle name="常规 3 2 4 3 2 2 12" xfId="17998"/>
    <cellStyle name="常规 3 2 4 3 2 2 13" xfId="2857"/>
    <cellStyle name="常规 3 2 4 3 2 2 2" xfId="4065"/>
    <cellStyle name="常规 3 2 4 3 2 2 3" xfId="6133"/>
    <cellStyle name="常规 3 2 4 3 2 2 4" xfId="8000"/>
    <cellStyle name="常规 3 2 4 3 2 2 5" xfId="10150"/>
    <cellStyle name="常规 3 2 4 3 2 2 6" xfId="11410"/>
    <cellStyle name="常规 3 2 4 3 2 2 7" xfId="12632"/>
    <cellStyle name="常规 3 2 4 3 2 2 8" xfId="14074"/>
    <cellStyle name="常规 3 2 4 3 2 2 9" xfId="14883"/>
    <cellStyle name="常规 3 2 4 3 3" xfId="1305"/>
    <cellStyle name="常规 3 2 4 3 3 2" xfId="1113"/>
    <cellStyle name="常规 3 2 4 3 3 2 10" xfId="14932"/>
    <cellStyle name="常规 3 2 4 3 3 2 11" xfId="15880"/>
    <cellStyle name="常规 3 2 4 3 3 2 12" xfId="17808"/>
    <cellStyle name="常规 3 2 4 3 3 2 13" xfId="2859"/>
    <cellStyle name="常规 3 2 4 3 3 2 2" xfId="4067"/>
    <cellStyle name="常规 3 2 4 3 3 2 3" xfId="4924"/>
    <cellStyle name="常规 3 2 4 3 3 2 4" xfId="8002"/>
    <cellStyle name="常规 3 2 4 3 3 2 5" xfId="7183"/>
    <cellStyle name="常规 3 2 4 3 3 2 6" xfId="10214"/>
    <cellStyle name="常规 3 2 4 3 3 2 7" xfId="11478"/>
    <cellStyle name="常规 3 2 4 3 3 2 8" xfId="13802"/>
    <cellStyle name="常规 3 2 4 3 3 2 9" xfId="10297"/>
    <cellStyle name="常规 3 2 4 3 3 3" xfId="18000"/>
    <cellStyle name="常规 3 2 4 3 3 4" xfId="2209"/>
    <cellStyle name="常规 3 2 4 3 4" xfId="2855"/>
    <cellStyle name="常规 3 2 4 3 4 10" xfId="16431"/>
    <cellStyle name="常规 3 2 4 3 4 11" xfId="16974"/>
    <cellStyle name="常规 3 2 4 3 4 2" xfId="4063"/>
    <cellStyle name="常规 3 2 4 3 4 3" xfId="5862"/>
    <cellStyle name="常规 3 2 4 3 4 4" xfId="7998"/>
    <cellStyle name="常规 3 2 4 3 4 5" xfId="11183"/>
    <cellStyle name="常规 3 2 4 3 4 6" xfId="12412"/>
    <cellStyle name="常规 3 2 4 3 4 7" xfId="13584"/>
    <cellStyle name="常规 3 2 4 3 4 8" xfId="13803"/>
    <cellStyle name="常规 3 2 4 3 4 9" xfId="15631"/>
    <cellStyle name="常规 3 2 4 3 5" xfId="17546"/>
    <cellStyle name="常规 3 2 4 4" xfId="405"/>
    <cellStyle name="常规 3 2 4 4 2" xfId="1307"/>
    <cellStyle name="常规 3 2 4 4 2 10" xfId="16429"/>
    <cellStyle name="常规 3 2 4 4 2 11" xfId="16972"/>
    <cellStyle name="常规 3 2 4 4 2 12" xfId="18002"/>
    <cellStyle name="常规 3 2 4 4 2 13" xfId="2861"/>
    <cellStyle name="常规 3 2 4 4 2 2" xfId="4069"/>
    <cellStyle name="常规 3 2 4 4 2 3" xfId="5687"/>
    <cellStyle name="常规 3 2 4 4 2 4" xfId="8004"/>
    <cellStyle name="常规 3 2 4 4 2 5" xfId="11181"/>
    <cellStyle name="常规 3 2 4 4 2 6" xfId="12410"/>
    <cellStyle name="常规 3 2 4 4 2 7" xfId="13582"/>
    <cellStyle name="常规 3 2 4 4 2 8" xfId="13601"/>
    <cellStyle name="常规 3 2 4 4 2 9" xfId="15629"/>
    <cellStyle name="常规 3 2 4 5" xfId="243"/>
    <cellStyle name="常规 3 2 4 5 2" xfId="705"/>
    <cellStyle name="常规 3 2 4 5 2 2" xfId="896"/>
    <cellStyle name="常规 3 2 4 5 2 2 10" xfId="13880"/>
    <cellStyle name="常规 3 2 4 5 2 2 11" xfId="12682"/>
    <cellStyle name="常规 3 2 4 5 2 2 12" xfId="17591"/>
    <cellStyle name="常规 3 2 4 5 2 2 13" xfId="2428"/>
    <cellStyle name="常规 3 2 4 5 2 2 2" xfId="3636"/>
    <cellStyle name="常规 3 2 4 5 2 2 3" xfId="5987"/>
    <cellStyle name="常规 3 2 4 5 2 2 4" xfId="7571"/>
    <cellStyle name="常规 3 2 4 5 2 2 5" xfId="9610"/>
    <cellStyle name="常规 3 2 4 5 2 2 6" xfId="6824"/>
    <cellStyle name="常规 3 2 4 5 2 2 7" xfId="7476"/>
    <cellStyle name="常规 3 2 4 5 2 2 8" xfId="14120"/>
    <cellStyle name="常规 3 2 4 5 2 2 9" xfId="10903"/>
    <cellStyle name="常规 3 2 4 5 3" xfId="939"/>
    <cellStyle name="常规 3 2 4 5 3 2" xfId="1309"/>
    <cellStyle name="常规 3 2 4 5 3 2 10" xfId="13135"/>
    <cellStyle name="常规 3 2 4 5 3 2 11" xfId="12890"/>
    <cellStyle name="常规 3 2 4 5 3 2 12" xfId="18004"/>
    <cellStyle name="常规 3 2 4 5 3 2 13" xfId="2480"/>
    <cellStyle name="常规 3 2 4 5 3 2 2" xfId="3688"/>
    <cellStyle name="常规 3 2 4 5 3 2 3" xfId="4993"/>
    <cellStyle name="常规 3 2 4 5 3 2 4" xfId="7623"/>
    <cellStyle name="常规 3 2 4 5 3 2 5" xfId="9592"/>
    <cellStyle name="常规 3 2 4 5 3 2 6" xfId="9173"/>
    <cellStyle name="常规 3 2 4 5 3 2 7" xfId="6991"/>
    <cellStyle name="常规 3 2 4 5 3 2 8" xfId="14021"/>
    <cellStyle name="常规 3 2 4 5 3 2 9" xfId="14154"/>
    <cellStyle name="常规 3 2 4 5 3 3" xfId="17634"/>
    <cellStyle name="常规 3 2 4 5 3 4" xfId="2123"/>
    <cellStyle name="常规 3 2 4 5 4" xfId="2863"/>
    <cellStyle name="常规 3 2 4 5 4 10" xfId="15836"/>
    <cellStyle name="常规 3 2 4 5 4 11" xfId="16632"/>
    <cellStyle name="常规 3 2 4 5 4 2" xfId="4071"/>
    <cellStyle name="常规 3 2 4 5 4 3" xfId="5525"/>
    <cellStyle name="常规 3 2 4 5 4 4" xfId="8006"/>
    <cellStyle name="常规 3 2 4 5 4 5" xfId="10147"/>
    <cellStyle name="常规 3 2 4 5 4 6" xfId="11408"/>
    <cellStyle name="常规 3 2 4 5 4 7" xfId="12631"/>
    <cellStyle name="常规 3 2 4 5 4 8" xfId="6947"/>
    <cellStyle name="常规 3 2 4 5 4 9" xfId="14882"/>
    <cellStyle name="常规 3 2 4 5 5" xfId="17390"/>
    <cellStyle name="常规 3 2 4 6" xfId="1311"/>
    <cellStyle name="常规 3 2 4 6 10" xfId="14004"/>
    <cellStyle name="常规 3 2 4 6 11" xfId="15572"/>
    <cellStyle name="常规 3 2 4 6 12" xfId="18006"/>
    <cellStyle name="常规 3 2 4 6 13" xfId="3248"/>
    <cellStyle name="常规 3 2 4 6 2" xfId="4456"/>
    <cellStyle name="常规 3 2 4 6 3" xfId="4995"/>
    <cellStyle name="常规 3 2 4 6 4" xfId="8391"/>
    <cellStyle name="常规 3 2 4 6 5" xfId="6714"/>
    <cellStyle name="常规 3 2 4 6 6" xfId="6516"/>
    <cellStyle name="常规 3 2 4 6 7" xfId="11101"/>
    <cellStyle name="常规 3 2 4 6 8" xfId="12031"/>
    <cellStyle name="常规 3 2 4 6 9" xfId="14376"/>
    <cellStyle name="常规 3 2 4 7" xfId="5374"/>
    <cellStyle name="常规 3 2 4 7 2" xfId="6268"/>
    <cellStyle name="常规 3 2 5" xfId="92"/>
    <cellStyle name="常规 3 2 5 2" xfId="582"/>
    <cellStyle name="常规 3 2 5 2 2" xfId="853"/>
    <cellStyle name="常规 3 2 5 2 2 2" xfId="1464"/>
    <cellStyle name="常规 3 2 5 2 2 2 10" xfId="15222"/>
    <cellStyle name="常规 3 2 5 2 2 2 11" xfId="16107"/>
    <cellStyle name="常规 3 2 5 2 2 2 12" xfId="18159"/>
    <cellStyle name="常规 3 2 5 2 2 2 13" xfId="3034"/>
    <cellStyle name="常规 3 2 5 2 2 2 2" xfId="4242"/>
    <cellStyle name="常规 3 2 5 2 2 2 3" xfId="6135"/>
    <cellStyle name="常规 3 2 5 2 2 2 4" xfId="8177"/>
    <cellStyle name="常规 3 2 5 2 2 2 5" xfId="8828"/>
    <cellStyle name="常规 3 2 5 2 2 2 6" xfId="10621"/>
    <cellStyle name="常规 3 2 5 2 2 2 7" xfId="11875"/>
    <cellStyle name="常规 3 2 5 2 2 2 8" xfId="14593"/>
    <cellStyle name="常规 3 2 5 2 2 2 9" xfId="14529"/>
    <cellStyle name="常规 3 2 5 2 3" xfId="1469"/>
    <cellStyle name="常规 3 2 5 2 3 2" xfId="1758"/>
    <cellStyle name="常规 3 2 5 2 3 2 10" xfId="15520"/>
    <cellStyle name="常规 3 2 5 2 3 2 11" xfId="16339"/>
    <cellStyle name="常规 3 2 5 2 3 2 12" xfId="18452"/>
    <cellStyle name="常规 3 2 5 2 3 2 13" xfId="3257"/>
    <cellStyle name="常规 3 2 5 2 3 2 2" xfId="4465"/>
    <cellStyle name="常规 3 2 5 2 3 2 3" xfId="5162"/>
    <cellStyle name="常规 3 2 5 2 3 2 4" xfId="8400"/>
    <cellStyle name="常规 3 2 5 2 3 2 5" xfId="8836"/>
    <cellStyle name="常规 3 2 5 2 3 2 6" xfId="11036"/>
    <cellStyle name="常规 3 2 5 2 3 2 7" xfId="12270"/>
    <cellStyle name="常规 3 2 5 2 3 2 8" xfId="9667"/>
    <cellStyle name="常规 3 2 5 2 3 2 9" xfId="13392"/>
    <cellStyle name="常规 3 2 5 2 3 3" xfId="18164"/>
    <cellStyle name="常规 3 2 5 2 3 4" xfId="2333"/>
    <cellStyle name="常规 3 2 5 2 4" xfId="3256"/>
    <cellStyle name="常规 3 2 5 2 4 10" xfId="6813"/>
    <cellStyle name="常规 3 2 5 2 4 11" xfId="15344"/>
    <cellStyle name="常规 3 2 5 2 4 2" xfId="4464"/>
    <cellStyle name="常规 3 2 5 2 4 3" xfId="5864"/>
    <cellStyle name="常规 3 2 5 2 4 4" xfId="8399"/>
    <cellStyle name="常规 3 2 5 2 4 5" xfId="9891"/>
    <cellStyle name="常规 3 2 5 2 4 6" xfId="8798"/>
    <cellStyle name="常规 3 2 5 2 4 7" xfId="10788"/>
    <cellStyle name="常规 3 2 5 2 4 8" xfId="6659"/>
    <cellStyle name="常规 3 2 5 2 4 9" xfId="13054"/>
    <cellStyle name="常规 3 2 5 2 5" xfId="17548"/>
    <cellStyle name="常规 3 2 5 3" xfId="407"/>
    <cellStyle name="常规 3 2 5 3 2" xfId="1314"/>
    <cellStyle name="常规 3 2 5 3 2 10" xfId="15835"/>
    <cellStyle name="常规 3 2 5 3 2 11" xfId="16631"/>
    <cellStyle name="常规 3 2 5 3 2 12" xfId="18009"/>
    <cellStyle name="常规 3 2 5 3 2 13" xfId="2867"/>
    <cellStyle name="常规 3 2 5 3 2 2" xfId="4075"/>
    <cellStyle name="常规 3 2 5 3 2 3" xfId="5689"/>
    <cellStyle name="常规 3 2 5 3 2 4" xfId="8010"/>
    <cellStyle name="常规 3 2 5 3 2 5" xfId="10145"/>
    <cellStyle name="常规 3 2 5 3 2 6" xfId="11406"/>
    <cellStyle name="常规 3 2 5 3 2 7" xfId="12629"/>
    <cellStyle name="常规 3 2 5 3 2 8" xfId="9632"/>
    <cellStyle name="常规 3 2 5 3 2 9" xfId="14881"/>
    <cellStyle name="常规 3 2 5 4" xfId="245"/>
    <cellStyle name="常规 3 2 5 4 2" xfId="706"/>
    <cellStyle name="常规 3 2 5 4 2 2" xfId="1759"/>
    <cellStyle name="常规 3 2 5 4 2 2 10" xfId="14220"/>
    <cellStyle name="常规 3 2 5 4 2 2 11" xfId="13545"/>
    <cellStyle name="常规 3 2 5 4 2 2 12" xfId="18453"/>
    <cellStyle name="常规 3 2 5 4 2 2 13" xfId="3258"/>
    <cellStyle name="常规 3 2 5 4 2 2 2" xfId="4466"/>
    <cellStyle name="常规 3 2 5 4 2 2 3" xfId="5988"/>
    <cellStyle name="常规 3 2 5 4 2 2 4" xfId="8401"/>
    <cellStyle name="常规 3 2 5 4 2 2 5" xfId="6508"/>
    <cellStyle name="常规 3 2 5 4 2 2 6" xfId="7558"/>
    <cellStyle name="常规 3 2 5 4 2 2 7" xfId="7296"/>
    <cellStyle name="常规 3 2 5 4 2 2 8" xfId="14277"/>
    <cellStyle name="常规 3 2 5 4 2 2 9" xfId="9327"/>
    <cellStyle name="常规 3 2 5 4 3" xfId="1760"/>
    <cellStyle name="常规 3 2 5 4 3 2" xfId="991"/>
    <cellStyle name="常规 3 2 5 4 3 2 10" xfId="16248"/>
    <cellStyle name="常规 3 2 5 4 3 2 11" xfId="16863"/>
    <cellStyle name="常规 3 2 5 4 3 2 12" xfId="17686"/>
    <cellStyle name="常规 3 2 5 4 3 2 13" xfId="3259"/>
    <cellStyle name="常规 3 2 5 4 3 2 2" xfId="4467"/>
    <cellStyle name="常规 3 2 5 4 3 2 3" xfId="4876"/>
    <cellStyle name="常规 3 2 5 4 3 2 4" xfId="8402"/>
    <cellStyle name="常规 3 2 5 4 3 2 5" xfId="10863"/>
    <cellStyle name="常规 3 2 5 4 3 2 6" xfId="12107"/>
    <cellStyle name="常规 3 2 5 4 3 2 7" xfId="13292"/>
    <cellStyle name="常规 3 2 5 4 3 2 8" xfId="9287"/>
    <cellStyle name="常规 3 2 5 4 3 2 9" xfId="15403"/>
    <cellStyle name="常规 3 2 5 4 3 3" xfId="18454"/>
    <cellStyle name="常规 3 2 5 4 3 4" xfId="2334"/>
    <cellStyle name="常规 3 2 5 4 4" xfId="2870"/>
    <cellStyle name="常规 3 2 5 4 4 10" xfId="16285"/>
    <cellStyle name="常规 3 2 5 4 4 11" xfId="16885"/>
    <cellStyle name="常规 3 2 5 4 4 2" xfId="4078"/>
    <cellStyle name="常规 3 2 5 4 4 3" xfId="5527"/>
    <cellStyle name="常规 3 2 5 4 4 4" xfId="8013"/>
    <cellStyle name="常规 3 2 5 4 4 5" xfId="10917"/>
    <cellStyle name="常规 3 2 5 4 4 6" xfId="12161"/>
    <cellStyle name="常规 3 2 5 4 4 7" xfId="13345"/>
    <cellStyle name="常规 3 2 5 4 4 8" xfId="11023"/>
    <cellStyle name="常规 3 2 5 4 4 9" xfId="15450"/>
    <cellStyle name="常规 3 2 5 4 5" xfId="17392"/>
    <cellStyle name="常规 3 2 5 5" xfId="1316"/>
    <cellStyle name="常规 3 2 5 5 10" xfId="15096"/>
    <cellStyle name="常规 3 2 5 5 11" xfId="16006"/>
    <cellStyle name="常规 3 2 5 5 12" xfId="18011"/>
    <cellStyle name="常规 3 2 5 5 13" xfId="3255"/>
    <cellStyle name="常规 3 2 5 5 2" xfId="4463"/>
    <cellStyle name="常规 3 2 5 5 3" xfId="4997"/>
    <cellStyle name="常规 3 2 5 5 4" xfId="8398"/>
    <cellStyle name="常规 3 2 5 5 5" xfId="9037"/>
    <cellStyle name="常规 3 2 5 5 6" xfId="10446"/>
    <cellStyle name="常规 3 2 5 5 7" xfId="11701"/>
    <cellStyle name="常规 3 2 5 5 8" xfId="14135"/>
    <cellStyle name="常规 3 2 5 5 9" xfId="12713"/>
    <cellStyle name="常规 3 2 5 6" xfId="5375"/>
    <cellStyle name="常规 3 2 5 6 2" xfId="6269"/>
    <cellStyle name="常规 3 2 6" xfId="19"/>
    <cellStyle name="常规 3 2 6 2" xfId="483"/>
    <cellStyle name="常规 3 2 6 2 2" xfId="754"/>
    <cellStyle name="常规 3 2 6 2 2 2" xfId="1761"/>
    <cellStyle name="常规 3 2 6 2 2 2 10" xfId="15654"/>
    <cellStyle name="常规 3 2 6 2 2 2 11" xfId="16452"/>
    <cellStyle name="常规 3 2 6 2 2 2 12" xfId="18455"/>
    <cellStyle name="常规 3 2 6 2 2 2 13" xfId="3262"/>
    <cellStyle name="常规 3 2 6 2 2 2 2" xfId="4470"/>
    <cellStyle name="常规 3 2 6 2 2 2 3" xfId="6036"/>
    <cellStyle name="常规 3 2 6 2 2 2 4" xfId="8405"/>
    <cellStyle name="常规 3 2 6 2 2 2 5" xfId="6706"/>
    <cellStyle name="常规 3 2 6 2 2 2 6" xfId="11216"/>
    <cellStyle name="常规 3 2 6 2 2 2 7" xfId="12439"/>
    <cellStyle name="常规 3 2 6 2 2 2 8" xfId="12733"/>
    <cellStyle name="常规 3 2 6 2 2 2 9" xfId="13504"/>
    <cellStyle name="常规 3 2 6 2 3" xfId="1762"/>
    <cellStyle name="常规 3 2 6 2 3 2" xfId="1763"/>
    <cellStyle name="常规 3 2 6 2 3 2 10" xfId="16074"/>
    <cellStyle name="常规 3 2 6 2 3 2 11" xfId="16763"/>
    <cellStyle name="常规 3 2 6 2 3 2 12" xfId="18457"/>
    <cellStyle name="常规 3 2 6 2 3 2 13" xfId="3263"/>
    <cellStyle name="常规 3 2 6 2 3 2 2" xfId="4471"/>
    <cellStyle name="常规 3 2 6 2 3 2 3" xfId="5163"/>
    <cellStyle name="常规 3 2 6 2 3 2 4" xfId="8406"/>
    <cellStyle name="常规 3 2 6 2 3 2 5" xfId="10557"/>
    <cellStyle name="常规 3 2 6 2 3 2 6" xfId="11817"/>
    <cellStyle name="常规 3 2 6 2 3 2 7" xfId="13016"/>
    <cellStyle name="常规 3 2 6 2 3 2 8" xfId="14483"/>
    <cellStyle name="常规 3 2 6 2 3 2 9" xfId="15181"/>
    <cellStyle name="常规 3 2 6 2 3 3" xfId="18456"/>
    <cellStyle name="常规 3 2 6 2 3 4" xfId="2335"/>
    <cellStyle name="常规 3 2 6 2 4" xfId="3261"/>
    <cellStyle name="常规 3 2 6 2 4 10" xfId="14955"/>
    <cellStyle name="常规 3 2 6 2 4 11" xfId="15896"/>
    <cellStyle name="常规 3 2 6 2 4 2" xfId="4469"/>
    <cellStyle name="常规 3 2 6 2 4 3" xfId="5765"/>
    <cellStyle name="常规 3 2 6 2 4 4" xfId="8404"/>
    <cellStyle name="常规 3 2 6 2 4 5" xfId="6708"/>
    <cellStyle name="常规 3 2 6 2 4 6" xfId="10249"/>
    <cellStyle name="常规 3 2 6 2 4 7" xfId="11511"/>
    <cellStyle name="常规 3 2 6 2 4 8" xfId="9911"/>
    <cellStyle name="常规 3 2 6 2 4 9" xfId="9846"/>
    <cellStyle name="常规 3 2 6 2 5" xfId="17449"/>
    <cellStyle name="常规 3 2 6 3" xfId="304"/>
    <cellStyle name="常规 3 2 6 3 2" xfId="1323"/>
    <cellStyle name="常规 3 2 6 3 2 10" xfId="15834"/>
    <cellStyle name="常规 3 2 6 3 2 11" xfId="16630"/>
    <cellStyle name="常规 3 2 6 3 2 12" xfId="18018"/>
    <cellStyle name="常规 3 2 6 3 2 13" xfId="2879"/>
    <cellStyle name="常规 3 2 6 3 2 2" xfId="4087"/>
    <cellStyle name="常规 3 2 6 3 2 3" xfId="5586"/>
    <cellStyle name="常规 3 2 6 3 2 4" xfId="8022"/>
    <cellStyle name="常规 3 2 6 3 2 5" xfId="10144"/>
    <cellStyle name="常规 3 2 6 3 2 6" xfId="11405"/>
    <cellStyle name="常规 3 2 6 3 2 7" xfId="12628"/>
    <cellStyle name="常规 3 2 6 3 2 8" xfId="13938"/>
    <cellStyle name="常规 3 2 6 3 2 9" xfId="14880"/>
    <cellStyle name="常规 3 2 6 4" xfId="146"/>
    <cellStyle name="常规 3 2 6 4 2" xfId="638"/>
    <cellStyle name="常规 3 2 6 4 2 2" xfId="1764"/>
    <cellStyle name="常规 3 2 6 4 2 2 10" xfId="13902"/>
    <cellStyle name="常规 3 2 6 4 2 2 11" xfId="10704"/>
    <cellStyle name="常规 3 2 6 4 2 2 12" xfId="18458"/>
    <cellStyle name="常规 3 2 6 4 2 2 13" xfId="3264"/>
    <cellStyle name="常规 3 2 6 4 2 2 2" xfId="4472"/>
    <cellStyle name="常规 3 2 6 4 2 2 3" xfId="5920"/>
    <cellStyle name="常规 3 2 6 4 2 2 4" xfId="8407"/>
    <cellStyle name="常规 3 2 6 4 2 2 5" xfId="8939"/>
    <cellStyle name="常规 3 2 6 4 2 2 6" xfId="6462"/>
    <cellStyle name="常规 3 2 6 4 2 2 7" xfId="9871"/>
    <cellStyle name="常规 3 2 6 4 2 2 8" xfId="10271"/>
    <cellStyle name="常规 3 2 6 4 2 2 9" xfId="6959"/>
    <cellStyle name="常规 3 2 6 4 3" xfId="1765"/>
    <cellStyle name="常规 3 2 6 4 3 2" xfId="1766"/>
    <cellStyle name="常规 3 2 6 4 3 2 10" xfId="11215"/>
    <cellStyle name="常规 3 2 6 4 3 2 11" xfId="6620"/>
    <cellStyle name="常规 3 2 6 4 3 2 12" xfId="18460"/>
    <cellStyle name="常规 3 2 6 4 3 2 13" xfId="3265"/>
    <cellStyle name="常规 3 2 6 4 3 2 2" xfId="4473"/>
    <cellStyle name="常规 3 2 6 4 3 2 3" xfId="5164"/>
    <cellStyle name="常规 3 2 6 4 3 2 4" xfId="8408"/>
    <cellStyle name="常规 3 2 6 4 3 2 5" xfId="6607"/>
    <cellStyle name="常规 3 2 6 4 3 2 6" xfId="7534"/>
    <cellStyle name="常规 3 2 6 4 3 2 7" xfId="7300"/>
    <cellStyle name="常规 3 2 6 4 3 2 8" xfId="9713"/>
    <cellStyle name="常规 3 2 6 4 3 2 9" xfId="8863"/>
    <cellStyle name="常规 3 2 6 4 3 3" xfId="18459"/>
    <cellStyle name="常规 3 2 6 4 3 4" xfId="2336"/>
    <cellStyle name="常规 3 2 6 4 4" xfId="2882"/>
    <cellStyle name="常规 3 2 6 4 4 10" xfId="16354"/>
    <cellStyle name="常规 3 2 6 4 4 11" xfId="16924"/>
    <cellStyle name="常规 3 2 6 4 4 2" xfId="4090"/>
    <cellStyle name="常规 3 2 6 4 4 3" xfId="5428"/>
    <cellStyle name="常规 3 2 6 4 4 4" xfId="8025"/>
    <cellStyle name="常规 3 2 6 4 4 5" xfId="11052"/>
    <cellStyle name="常规 3 2 6 4 4 6" xfId="12286"/>
    <cellStyle name="常规 3 2 6 4 4 7" xfId="13462"/>
    <cellStyle name="常规 3 2 6 4 4 8" xfId="14034"/>
    <cellStyle name="常规 3 2 6 4 4 9" xfId="15535"/>
    <cellStyle name="常规 3 2 6 4 5" xfId="17293"/>
    <cellStyle name="常规 3 2 6 5" xfId="1326"/>
    <cellStyle name="常规 3 2 6 5 10" xfId="13299"/>
    <cellStyle name="常规 3 2 6 5 11" xfId="9830"/>
    <cellStyle name="常规 3 2 6 5 12" xfId="18021"/>
    <cellStyle name="常规 3 2 6 5 13" xfId="3260"/>
    <cellStyle name="常规 3 2 6 5 2" xfId="4468"/>
    <cellStyle name="常规 3 2 6 5 3" xfId="5001"/>
    <cellStyle name="常规 3 2 6 5 4" xfId="8403"/>
    <cellStyle name="常规 3 2 6 5 5" xfId="9039"/>
    <cellStyle name="常规 3 2 6 5 6" xfId="9927"/>
    <cellStyle name="常规 3 2 6 5 7" xfId="8955"/>
    <cellStyle name="常规 3 2 6 5 8" xfId="12114"/>
    <cellStyle name="常规 3 2 6 5 9" xfId="10877"/>
    <cellStyle name="常规 3 2 6 6" xfId="5302"/>
    <cellStyle name="常规 3 2 6 6 2" xfId="6197"/>
    <cellStyle name="常规 3 2 7" xfId="571"/>
    <cellStyle name="常规 3 2 7 2" xfId="842"/>
    <cellStyle name="常规 3 2 7 2 2" xfId="1767"/>
    <cellStyle name="常规 3 2 7 2 2 10" xfId="10414"/>
    <cellStyle name="常规 3 2 7 2 2 11" xfId="10996"/>
    <cellStyle name="常规 3 2 7 2 2 12" xfId="18461"/>
    <cellStyle name="常规 3 2 7 2 2 13" xfId="3267"/>
    <cellStyle name="常规 3 2 7 2 2 2" xfId="4475"/>
    <cellStyle name="常规 3 2 7 2 2 3" xfId="6124"/>
    <cellStyle name="常规 3 2 7 2 2 4" xfId="8410"/>
    <cellStyle name="常规 3 2 7 2 2 5" xfId="8936"/>
    <cellStyle name="常规 3 2 7 2 2 6" xfId="9346"/>
    <cellStyle name="常规 3 2 7 2 2 7" xfId="9271"/>
    <cellStyle name="常规 3 2 7 2 2 8" xfId="12120"/>
    <cellStyle name="常规 3 2 7 2 2 9" xfId="14052"/>
    <cellStyle name="常规 3 2 7 3" xfId="1332"/>
    <cellStyle name="常规 3 2 7 3 2" xfId="1334"/>
    <cellStyle name="常规 3 2 7 3 2 10" xfId="15935"/>
    <cellStyle name="常规 3 2 7 3 2 11" xfId="16682"/>
    <cellStyle name="常规 3 2 7 3 2 12" xfId="18029"/>
    <cellStyle name="常规 3 2 7 3 2 13" xfId="2887"/>
    <cellStyle name="常规 3 2 7 3 2 2" xfId="4095"/>
    <cellStyle name="常规 3 2 7 3 2 3" xfId="5006"/>
    <cellStyle name="常规 3 2 7 3 2 4" xfId="8030"/>
    <cellStyle name="常规 3 2 7 3 2 5" xfId="10328"/>
    <cellStyle name="常规 3 2 7 3 2 6" xfId="11586"/>
    <cellStyle name="常规 3 2 7 3 2 7" xfId="12797"/>
    <cellStyle name="常规 3 2 7 3 2 8" xfId="14419"/>
    <cellStyle name="常规 3 2 7 3 2 9" xfId="15006"/>
    <cellStyle name="常规 3 2 7 3 3" xfId="18027"/>
    <cellStyle name="常规 3 2 7 3 4" xfId="2213"/>
    <cellStyle name="常规 3 2 7 4" xfId="3266"/>
    <cellStyle name="常规 3 2 7 4 10" xfId="16171"/>
    <cellStyle name="常规 3 2 7 4 11" xfId="16814"/>
    <cellStyle name="常规 3 2 7 4 2" xfId="4474"/>
    <cellStyle name="常规 3 2 7 4 3" xfId="5853"/>
    <cellStyle name="常规 3 2 7 4 4" xfId="8409"/>
    <cellStyle name="常规 3 2 7 4 5" xfId="10726"/>
    <cellStyle name="常规 3 2 7 4 6" xfId="11974"/>
    <cellStyle name="常规 3 2 7 4 7" xfId="13165"/>
    <cellStyle name="常规 3 2 7 4 8" xfId="9920"/>
    <cellStyle name="常规 3 2 7 4 9" xfId="15302"/>
    <cellStyle name="常规 3 2 7 5" xfId="17537"/>
    <cellStyle name="常规 3 2 8" xfId="396"/>
    <cellStyle name="常规 3 2 8 2" xfId="1768"/>
    <cellStyle name="常规 3 2 8 2 10" xfId="9350"/>
    <cellStyle name="常规 3 2 8 2 11" xfId="15409"/>
    <cellStyle name="常规 3 2 8 2 12" xfId="18462"/>
    <cellStyle name="常规 3 2 8 2 13" xfId="3268"/>
    <cellStyle name="常规 3 2 8 2 2" xfId="4476"/>
    <cellStyle name="常规 3 2 8 2 3" xfId="5678"/>
    <cellStyle name="常规 3 2 8 2 4" xfId="8411"/>
    <cellStyle name="常规 3 2 8 2 5" xfId="9934"/>
    <cellStyle name="常规 3 2 8 2 6" xfId="9926"/>
    <cellStyle name="常规 3 2 8 2 7" xfId="10870"/>
    <cellStyle name="常规 3 2 8 2 8" xfId="6597"/>
    <cellStyle name="常规 3 2 8 2 9" xfId="13904"/>
    <cellStyle name="常规 3 2 9" xfId="234"/>
    <cellStyle name="常规 3 2 9 2" xfId="702"/>
    <cellStyle name="常规 3 2 9 2 2" xfId="1769"/>
    <cellStyle name="常规 3 2 9 2 2 10" xfId="14961"/>
    <cellStyle name="常规 3 2 9 2 2 11" xfId="15902"/>
    <cellStyle name="常规 3 2 9 2 2 12" xfId="18463"/>
    <cellStyle name="常规 3 2 9 2 2 13" xfId="3270"/>
    <cellStyle name="常规 3 2 9 2 2 2" xfId="4478"/>
    <cellStyle name="常规 3 2 9 2 2 3" xfId="5984"/>
    <cellStyle name="常规 3 2 9 2 2 4" xfId="8413"/>
    <cellStyle name="常规 3 2 9 2 2 5" xfId="6627"/>
    <cellStyle name="常规 3 2 9 2 2 6" xfId="10257"/>
    <cellStyle name="常规 3 2 9 2 2 7" xfId="11519"/>
    <cellStyle name="常规 3 2 9 2 2 8" xfId="13911"/>
    <cellStyle name="常规 3 2 9 2 2 9" xfId="14597"/>
    <cellStyle name="常规 3 2 9 3" xfId="1361"/>
    <cellStyle name="常规 3 2 9 3 2" xfId="921"/>
    <cellStyle name="常规 3 2 9 3 2 10" xfId="10305"/>
    <cellStyle name="常规 3 2 9 3 2 11" xfId="10190"/>
    <cellStyle name="常规 3 2 9 3 2 12" xfId="17616"/>
    <cellStyle name="常规 3 2 9 3 2 13" xfId="2915"/>
    <cellStyle name="常规 3 2 9 3 2 2" xfId="4123"/>
    <cellStyle name="常规 3 2 9 3 2 3" xfId="4852"/>
    <cellStyle name="常规 3 2 9 3 2 4" xfId="8058"/>
    <cellStyle name="常规 3 2 9 3 2 5" xfId="9484"/>
    <cellStyle name="常规 3 2 9 3 2 6" xfId="6825"/>
    <cellStyle name="常规 3 2 9 3 2 7" xfId="7475"/>
    <cellStyle name="常规 3 2 9 3 2 8" xfId="11685"/>
    <cellStyle name="常规 3 2 9 3 2 9" xfId="13435"/>
    <cellStyle name="常规 3 2 9 3 3" xfId="18056"/>
    <cellStyle name="常规 3 2 9 3 4" xfId="2221"/>
    <cellStyle name="常规 3 2 9 4" xfId="3269"/>
    <cellStyle name="常规 3 2 9 4 10" xfId="13300"/>
    <cellStyle name="常规 3 2 9 4 11" xfId="8822"/>
    <cellStyle name="常规 3 2 9 4 2" xfId="4477"/>
    <cellStyle name="常规 3 2 9 4 3" xfId="5516"/>
    <cellStyle name="常规 3 2 9 4 4" xfId="8412"/>
    <cellStyle name="常规 3 2 9 4 5" xfId="8962"/>
    <cellStyle name="常规 3 2 9 4 6" xfId="9171"/>
    <cellStyle name="常规 3 2 9 4 7" xfId="10014"/>
    <cellStyle name="常规 3 2 9 4 8" xfId="14602"/>
    <cellStyle name="常规 3 2 9 4 9" xfId="14038"/>
    <cellStyle name="常规 3 2 9 5" xfId="17381"/>
    <cellStyle name="常规 3 3" xfId="246"/>
    <cellStyle name="常规 3 3 2" xfId="247"/>
    <cellStyle name="常规 3 3 2 2" xfId="248"/>
    <cellStyle name="常规 3 3 2 2 2" xfId="585"/>
    <cellStyle name="常规 3 3 2 2 2 2" xfId="856"/>
    <cellStyle name="常规 3 3 2 2 2 2 2" xfId="1772"/>
    <cellStyle name="常规 3 3 2 2 2 2 2 10" xfId="13217"/>
    <cellStyle name="常规 3 3 2 2 2 2 2 11" xfId="9211"/>
    <cellStyle name="常规 3 3 2 2 2 2 2 12" xfId="18466"/>
    <cellStyle name="常规 3 3 2 2 2 2 2 13" xfId="3276"/>
    <cellStyle name="常规 3 3 2 2 2 2 2 2" xfId="4484"/>
    <cellStyle name="常规 3 3 2 2 2 2 2 3" xfId="6138"/>
    <cellStyle name="常规 3 3 2 2 2 2 2 4" xfId="8419"/>
    <cellStyle name="常规 3 3 2 2 2 2 2 5" xfId="6702"/>
    <cellStyle name="常规 3 3 2 2 2 2 2 6" xfId="9813"/>
    <cellStyle name="常规 3 3 2 2 2 2 2 7" xfId="9963"/>
    <cellStyle name="常规 3 3 2 2 2 2 2 8" xfId="12930"/>
    <cellStyle name="常规 3 3 2 2 2 2 2 9" xfId="14112"/>
    <cellStyle name="常规 3 3 2 2 2 3" xfId="1773"/>
    <cellStyle name="常规 3 3 2 2 2 3 2" xfId="1343"/>
    <cellStyle name="常规 3 3 2 2 2 3 2 10" xfId="16391"/>
    <cellStyle name="常规 3 3 2 2 2 3 2 11" xfId="16947"/>
    <cellStyle name="常规 3 3 2 2 2 3 2 12" xfId="18038"/>
    <cellStyle name="常规 3 3 2 2 2 3 2 13" xfId="3277"/>
    <cellStyle name="常规 3 3 2 2 2 3 2 2" xfId="4485"/>
    <cellStyle name="常规 3 3 2 2 2 3 2 3" xfId="5009"/>
    <cellStyle name="常规 3 3 2 2 2 3 2 4" xfId="8420"/>
    <cellStyle name="常规 3 3 2 2 2 3 2 5" xfId="11119"/>
    <cellStyle name="常规 3 3 2 2 2 3 2 6" xfId="12351"/>
    <cellStyle name="常规 3 3 2 2 2 3 2 7" xfId="13523"/>
    <cellStyle name="常规 3 3 2 2 2 3 2 8" xfId="13615"/>
    <cellStyle name="常规 3 3 2 2 2 3 2 9" xfId="15585"/>
    <cellStyle name="常规 3 3 2 2 2 3 3" xfId="18467"/>
    <cellStyle name="常规 3 3 2 2 2 3 4" xfId="2338"/>
    <cellStyle name="常规 3 3 2 2 2 4" xfId="3275"/>
    <cellStyle name="常规 3 3 2 2 2 4 10" xfId="11957"/>
    <cellStyle name="常规 3 3 2 2 2 4 11" xfId="15413"/>
    <cellStyle name="常规 3 3 2 2 2 4 2" xfId="4483"/>
    <cellStyle name="常规 3 3 2 2 2 4 3" xfId="5867"/>
    <cellStyle name="常规 3 3 2 2 2 4 4" xfId="8418"/>
    <cellStyle name="常规 3 3 2 2 2 4 5" xfId="6602"/>
    <cellStyle name="常规 3 3 2 2 2 4 6" xfId="9837"/>
    <cellStyle name="常规 3 3 2 2 2 4 7" xfId="10875"/>
    <cellStyle name="常规 3 3 2 2 2 4 8" xfId="10961"/>
    <cellStyle name="常规 3 3 2 2 2 4 9" xfId="9913"/>
    <cellStyle name="常规 3 3 2 2 2 5" xfId="17551"/>
    <cellStyle name="常规 3 3 2 2 3" xfId="410"/>
    <cellStyle name="常规 3 3 2 2 3 2" xfId="1774"/>
    <cellStyle name="常规 3 3 2 2 3 2 10" xfId="15914"/>
    <cellStyle name="常规 3 3 2 2 3 2 11" xfId="16669"/>
    <cellStyle name="常规 3 3 2 2 3 2 12" xfId="18468"/>
    <cellStyle name="常规 3 3 2 2 3 2 13" xfId="3278"/>
    <cellStyle name="常规 3 3 2 2 3 2 2" xfId="4486"/>
    <cellStyle name="常规 3 3 2 2 3 2 3" xfId="5692"/>
    <cellStyle name="常规 3 3 2 2 3 2 4" xfId="8421"/>
    <cellStyle name="常规 3 3 2 2 3 2 5" xfId="10290"/>
    <cellStyle name="常规 3 3 2 2 3 2 6" xfId="11551"/>
    <cellStyle name="常规 3 3 2 2 3 2 7" xfId="12763"/>
    <cellStyle name="常规 3 3 2 2 3 2 8" xfId="14389"/>
    <cellStyle name="常规 3 3 2 2 3 2 9" xfId="14980"/>
    <cellStyle name="常规 3 3 2 2 4" xfId="1775"/>
    <cellStyle name="常规 3 3 2 2 4 2" xfId="1776"/>
    <cellStyle name="常规 3 3 2 2 4 2 10" xfId="15184"/>
    <cellStyle name="常规 3 3 2 2 4 2 11" xfId="16077"/>
    <cellStyle name="常规 3 3 2 2 4 2 12" xfId="18470"/>
    <cellStyle name="常规 3 3 2 2 4 2 13" xfId="3279"/>
    <cellStyle name="常规 3 3 2 2 4 2 2" xfId="4487"/>
    <cellStyle name="常规 3 3 2 2 4 2 3" xfId="5166"/>
    <cellStyle name="常规 3 3 2 2 4 2 4" xfId="8422"/>
    <cellStyle name="常规 3 3 2 2 4 2 5" xfId="9929"/>
    <cellStyle name="常规 3 3 2 2 4 2 6" xfId="10564"/>
    <cellStyle name="常规 3 3 2 2 4 2 7" xfId="11823"/>
    <cellStyle name="常规 3 3 2 2 4 2 8" xfId="13512"/>
    <cellStyle name="常规 3 3 2 2 4 2 9" xfId="14487"/>
    <cellStyle name="常规 3 3 2 2 4 3" xfId="18469"/>
    <cellStyle name="常规 3 3 2 2 4 4" xfId="2339"/>
    <cellStyle name="常规 3 3 2 2 5" xfId="3273"/>
    <cellStyle name="常规 3 3 2 2 5 10" xfId="10255"/>
    <cellStyle name="常规 3 3 2 2 5 11" xfId="9836"/>
    <cellStyle name="常规 3 3 2 2 5 2" xfId="4481"/>
    <cellStyle name="常规 3 3 2 2 5 3" xfId="5530"/>
    <cellStyle name="常规 3 3 2 2 5 4" xfId="8416"/>
    <cellStyle name="常规 3 3 2 2 5 5" xfId="6704"/>
    <cellStyle name="常规 3 3 2 2 5 6" xfId="7508"/>
    <cellStyle name="常规 3 3 2 2 5 7" xfId="7110"/>
    <cellStyle name="常规 3 3 2 2 5 8" xfId="14001"/>
    <cellStyle name="常规 3 3 2 2 5 9" xfId="13533"/>
    <cellStyle name="常规 3 3 2 2 6" xfId="17395"/>
    <cellStyle name="常规 3 3 2 3" xfId="584"/>
    <cellStyle name="常规 3 3 2 3 2" xfId="855"/>
    <cellStyle name="常规 3 3 2 3 2 2" xfId="1777"/>
    <cellStyle name="常规 3 3 2 3 2 2 10" xfId="15984"/>
    <cellStyle name="常规 3 3 2 3 2 2 11" xfId="16707"/>
    <cellStyle name="常规 3 3 2 3 2 2 12" xfId="18471"/>
    <cellStyle name="常规 3 3 2 3 2 2 13" xfId="3281"/>
    <cellStyle name="常规 3 3 2 3 2 2 2" xfId="4489"/>
    <cellStyle name="常规 3 3 2 3 2 2 3" xfId="6137"/>
    <cellStyle name="常规 3 3 2 3 2 2 4" xfId="8424"/>
    <cellStyle name="常规 3 3 2 3 2 2 5" xfId="10410"/>
    <cellStyle name="常规 3 3 2 3 2 2 6" xfId="11664"/>
    <cellStyle name="常规 3 3 2 3 2 2 7" xfId="12872"/>
    <cellStyle name="常规 3 3 2 3 2 2 8" xfId="12305"/>
    <cellStyle name="常规 3 3 2 3 2 2 9" xfId="15069"/>
    <cellStyle name="常规 3 3 2 3 3" xfId="1778"/>
    <cellStyle name="常规 3 3 2 3 3 2" xfId="1779"/>
    <cellStyle name="常规 3 3 2 3 3 2 10" xfId="9222"/>
    <cellStyle name="常规 3 3 2 3 3 2 11" xfId="15301"/>
    <cellStyle name="常规 3 3 2 3 3 2 12" xfId="18473"/>
    <cellStyle name="常规 3 3 2 3 3 2 13" xfId="3282"/>
    <cellStyle name="常规 3 3 2 3 3 2 2" xfId="4490"/>
    <cellStyle name="常规 3 3 2 3 3 2 3" xfId="5167"/>
    <cellStyle name="常规 3 3 2 3 3 2 4" xfId="8425"/>
    <cellStyle name="常规 3 3 2 3 3 2 5" xfId="8922"/>
    <cellStyle name="常规 3 3 2 3 3 2 6" xfId="9289"/>
    <cellStyle name="常规 3 3 2 3 3 2 7" xfId="10725"/>
    <cellStyle name="常规 3 3 2 3 3 2 8" xfId="14130"/>
    <cellStyle name="常规 3 3 2 3 3 2 9" xfId="7523"/>
    <cellStyle name="常规 3 3 2 3 3 3" xfId="18472"/>
    <cellStyle name="常规 3 3 2 3 3 4" xfId="2340"/>
    <cellStyle name="常规 3 3 2 3 4" xfId="3280"/>
    <cellStyle name="常规 3 3 2 3 4 10" xfId="10057"/>
    <cellStyle name="常规 3 3 2 3 4 11" xfId="13388"/>
    <cellStyle name="常规 3 3 2 3 4 2" xfId="4488"/>
    <cellStyle name="常规 3 3 2 3 4 3" xfId="5866"/>
    <cellStyle name="常规 3 3 2 3 4 4" xfId="8423"/>
    <cellStyle name="常规 3 3 2 3 4 5" xfId="9028"/>
    <cellStyle name="常规 3 3 2 3 4 6" xfId="6892"/>
    <cellStyle name="常规 3 3 2 3 4 7" xfId="6725"/>
    <cellStyle name="常规 3 3 2 3 4 8" xfId="10235"/>
    <cellStyle name="常规 3 3 2 3 4 9" xfId="11534"/>
    <cellStyle name="常规 3 3 2 3 5" xfId="17550"/>
    <cellStyle name="常规 3 3 2 4" xfId="409"/>
    <cellStyle name="常规 3 3 2 4 2" xfId="1780"/>
    <cellStyle name="常规 3 3 2 4 2 10" xfId="9976"/>
    <cellStyle name="常规 3 3 2 4 2 11" xfId="13547"/>
    <cellStyle name="常规 3 3 2 4 2 12" xfId="18474"/>
    <cellStyle name="常规 3 3 2 4 2 13" xfId="3283"/>
    <cellStyle name="常规 3 3 2 4 2 2" xfId="4491"/>
    <cellStyle name="常规 3 3 2 4 2 3" xfId="5691"/>
    <cellStyle name="常规 3 3 2 4 2 4" xfId="8426"/>
    <cellStyle name="常规 3 3 2 4 2 5" xfId="9923"/>
    <cellStyle name="常规 3 3 2 4 2 6" xfId="9884"/>
    <cellStyle name="常规 3 3 2 4 2 7" xfId="6653"/>
    <cellStyle name="常规 3 3 2 4 2 8" xfId="8945"/>
    <cellStyle name="常规 3 3 2 4 2 9" xfId="13072"/>
    <cellStyle name="常规 3 3 2 5" xfId="1781"/>
    <cellStyle name="常规 3 3 2 5 2" xfId="1782"/>
    <cellStyle name="常规 3 3 2 5 2 10" xfId="15111"/>
    <cellStyle name="常规 3 3 2 5 2 11" xfId="16019"/>
    <cellStyle name="常规 3 3 2 5 2 12" xfId="18476"/>
    <cellStyle name="常规 3 3 2 5 2 13" xfId="3284"/>
    <cellStyle name="常规 3 3 2 5 2 2" xfId="4492"/>
    <cellStyle name="常规 3 3 2 5 2 3" xfId="5168"/>
    <cellStyle name="常规 3 3 2 5 2 4" xfId="8427"/>
    <cellStyle name="常规 3 3 2 5 2 5" xfId="8944"/>
    <cellStyle name="常规 3 3 2 5 2 6" xfId="10467"/>
    <cellStyle name="常规 3 3 2 5 2 7" xfId="11725"/>
    <cellStyle name="常规 3 3 2 5 2 8" xfId="13617"/>
    <cellStyle name="常规 3 3 2 5 2 9" xfId="9876"/>
    <cellStyle name="常规 3 3 2 5 3" xfId="18475"/>
    <cellStyle name="常规 3 3 2 5 4" xfId="2341"/>
    <cellStyle name="常规 3 3 2 6" xfId="3272"/>
    <cellStyle name="常规 3 3 2 6 10" xfId="13620"/>
    <cellStyle name="常规 3 3 2 6 11" xfId="6636"/>
    <cellStyle name="常规 3 3 2 6 2" xfId="4480"/>
    <cellStyle name="常规 3 3 2 6 3" xfId="5529"/>
    <cellStyle name="常规 3 3 2 6 4" xfId="8415"/>
    <cellStyle name="常规 3 3 2 6 5" xfId="9035"/>
    <cellStyle name="常规 3 3 2 6 6" xfId="10000"/>
    <cellStyle name="常规 3 3 2 6 7" xfId="6480"/>
    <cellStyle name="常规 3 3 2 6 8" xfId="11096"/>
    <cellStyle name="常规 3 3 2 6 9" xfId="11115"/>
    <cellStyle name="常规 3 3 2 7" xfId="17394"/>
    <cellStyle name="常规 3 3 3" xfId="249"/>
    <cellStyle name="常规 3 3 3 2" xfId="586"/>
    <cellStyle name="常规 3 3 3 2 2" xfId="857"/>
    <cellStyle name="常规 3 3 3 2 2 2" xfId="1784"/>
    <cellStyle name="常规 3 3 3 2 2 2 10" xfId="12727"/>
    <cellStyle name="常规 3 3 3 2 2 2 11" xfId="12327"/>
    <cellStyle name="常规 3 3 3 2 2 2 12" xfId="18478"/>
    <cellStyle name="常规 3 3 3 2 2 2 13" xfId="3288"/>
    <cellStyle name="常规 3 3 3 2 2 2 2" xfId="4496"/>
    <cellStyle name="常规 3 3 3 2 2 2 3" xfId="6139"/>
    <cellStyle name="常规 3 3 3 2 2 2 4" xfId="8431"/>
    <cellStyle name="常规 3 3 3 2 2 2 5" xfId="6595"/>
    <cellStyle name="常规 3 3 3 2 2 2 6" xfId="9840"/>
    <cellStyle name="常规 3 3 3 2 2 2 7" xfId="6688"/>
    <cellStyle name="常规 3 3 3 2 2 2 8" xfId="13219"/>
    <cellStyle name="常规 3 3 3 2 2 2 9" xfId="13255"/>
    <cellStyle name="常规 3 3 3 2 3" xfId="1785"/>
    <cellStyle name="常规 3 3 3 2 3 2" xfId="1786"/>
    <cellStyle name="常规 3 3 3 2 3 2 10" xfId="14091"/>
    <cellStyle name="常规 3 3 3 2 3 2 11" xfId="15553"/>
    <cellStyle name="常规 3 3 3 2 3 2 12" xfId="18480"/>
    <cellStyle name="常规 3 3 3 2 3 2 13" xfId="3289"/>
    <cellStyle name="常规 3 3 3 2 3 2 2" xfId="4497"/>
    <cellStyle name="常规 3 3 3 2 3 2 3" xfId="5169"/>
    <cellStyle name="常规 3 3 3 2 3 2 4" xfId="8432"/>
    <cellStyle name="常规 3 3 3 2 3 2 5" xfId="6590"/>
    <cellStyle name="常规 3 3 3 2 3 2 6" xfId="7539"/>
    <cellStyle name="常规 3 3 3 2 3 2 7" xfId="11072"/>
    <cellStyle name="常规 3 3 3 2 3 2 8" xfId="13371"/>
    <cellStyle name="常规 3 3 3 2 3 2 9" xfId="12190"/>
    <cellStyle name="常规 3 3 3 2 3 3" xfId="18479"/>
    <cellStyle name="常规 3 3 3 2 3 4" xfId="2343"/>
    <cellStyle name="常规 3 3 3 2 4" xfId="3286"/>
    <cellStyle name="常规 3 3 3 2 4 10" xfId="16246"/>
    <cellStyle name="常规 3 3 3 2 4 11" xfId="16861"/>
    <cellStyle name="常规 3 3 3 2 4 2" xfId="4494"/>
    <cellStyle name="常规 3 3 3 2 4 3" xfId="5868"/>
    <cellStyle name="常规 3 3 3 2 4 4" xfId="8429"/>
    <cellStyle name="常规 3 3 3 2 4 5" xfId="10859"/>
    <cellStyle name="常规 3 3 3 2 4 6" xfId="12103"/>
    <cellStyle name="常规 3 3 3 2 4 7" xfId="13288"/>
    <cellStyle name="常规 3 3 3 2 4 8" xfId="6482"/>
    <cellStyle name="常规 3 3 3 2 4 9" xfId="15400"/>
    <cellStyle name="常规 3 3 3 2 5" xfId="17552"/>
    <cellStyle name="常规 3 3 3 3" xfId="411"/>
    <cellStyle name="常规 3 3 3 3 2" xfId="1787"/>
    <cellStyle name="常规 3 3 3 3 2 10" xfId="16070"/>
    <cellStyle name="常规 3 3 3 3 2 11" xfId="16760"/>
    <cellStyle name="常规 3 3 3 3 2 12" xfId="18481"/>
    <cellStyle name="常规 3 3 3 3 2 13" xfId="3290"/>
    <cellStyle name="常规 3 3 3 3 2 2" xfId="4498"/>
    <cellStyle name="常规 3 3 3 3 2 3" xfId="5693"/>
    <cellStyle name="常规 3 3 3 3 2 4" xfId="8433"/>
    <cellStyle name="常规 3 3 3 3 2 5" xfId="10550"/>
    <cellStyle name="常规 3 3 3 3 2 6" xfId="11810"/>
    <cellStyle name="常规 3 3 3 3 2 7" xfId="13010"/>
    <cellStyle name="常规 3 3 3 3 2 8" xfId="14479"/>
    <cellStyle name="常规 3 3 3 3 2 9" xfId="15176"/>
    <cellStyle name="常规 3 3 3 4" xfId="1788"/>
    <cellStyle name="常规 3 3 3 4 2" xfId="1789"/>
    <cellStyle name="常规 3 3 3 4 2 10" xfId="14110"/>
    <cellStyle name="常规 3 3 3 4 2 11" xfId="12857"/>
    <cellStyle name="常规 3 3 3 4 2 12" xfId="18483"/>
    <cellStyle name="常规 3 3 3 4 2 13" xfId="3291"/>
    <cellStyle name="常规 3 3 3 4 2 2" xfId="4499"/>
    <cellStyle name="常规 3 3 3 4 2 3" xfId="5170"/>
    <cellStyle name="常规 3 3 3 4 2 4" xfId="8434"/>
    <cellStyle name="常规 3 3 3 4 2 5" xfId="8899"/>
    <cellStyle name="常规 3 3 3 4 2 6" xfId="6779"/>
    <cellStyle name="常规 3 3 3 4 2 7" xfId="9792"/>
    <cellStyle name="常规 3 3 3 4 2 8" xfId="13444"/>
    <cellStyle name="常规 3 3 3 4 2 9" xfId="12757"/>
    <cellStyle name="常规 3 3 3 4 3" xfId="18482"/>
    <cellStyle name="常规 3 3 3 4 4" xfId="2344"/>
    <cellStyle name="常规 3 3 3 5" xfId="3285"/>
    <cellStyle name="常规 3 3 3 5 10" xfId="15656"/>
    <cellStyle name="常规 3 3 3 5 11" xfId="16454"/>
    <cellStyle name="常规 3 3 3 5 2" xfId="4493"/>
    <cellStyle name="常规 3 3 3 5 3" xfId="5531"/>
    <cellStyle name="常规 3 3 3 5 4" xfId="8428"/>
    <cellStyle name="常规 3 3 3 5 5" xfId="6612"/>
    <cellStyle name="常规 3 3 3 5 6" xfId="11219"/>
    <cellStyle name="常规 3 3 3 5 7" xfId="12442"/>
    <cellStyle name="常规 3 3 3 5 8" xfId="14275"/>
    <cellStyle name="常规 3 3 3 5 9" xfId="11466"/>
    <cellStyle name="常规 3 3 3 6" xfId="17396"/>
    <cellStyle name="常规 3 3 4" xfId="173"/>
    <cellStyle name="常规 3 3 4 2" xfId="353"/>
    <cellStyle name="常规 3 3 4 2 2" xfId="1790"/>
    <cellStyle name="常规 3 3 4 2 2 10" xfId="16169"/>
    <cellStyle name="常规 3 3 4 2 2 11" xfId="16812"/>
    <cellStyle name="常规 3 3 4 2 2 12" xfId="18484"/>
    <cellStyle name="常规 3 3 4 2 2 13" xfId="3293"/>
    <cellStyle name="常规 3 3 4 2 2 2" xfId="4501"/>
    <cellStyle name="常规 3 3 4 2 2 3" xfId="5635"/>
    <cellStyle name="常规 3 3 4 2 2 4" xfId="8436"/>
    <cellStyle name="常规 3 3 4 2 2 5" xfId="10721"/>
    <cellStyle name="常规 3 3 4 2 2 6" xfId="11970"/>
    <cellStyle name="常规 3 3 4 2 2 7" xfId="13161"/>
    <cellStyle name="常规 3 3 4 2 2 8" xfId="8907"/>
    <cellStyle name="常规 3 3 4 2 2 9" xfId="15299"/>
    <cellStyle name="常规 3 3 4 3" xfId="510"/>
    <cellStyle name="常规 3 3 4 3 2" xfId="781"/>
    <cellStyle name="常规 3 3 4 3 2 2" xfId="1791"/>
    <cellStyle name="常规 3 3 4 3 2 2 10" xfId="15308"/>
    <cellStyle name="常规 3 3 4 3 2 2 11" xfId="16173"/>
    <cellStyle name="常规 3 3 4 3 2 2 12" xfId="18485"/>
    <cellStyle name="常规 3 3 4 3 2 2 13" xfId="3295"/>
    <cellStyle name="常规 3 3 4 3 2 2 2" xfId="4503"/>
    <cellStyle name="常规 3 3 4 3 2 2 3" xfId="6063"/>
    <cellStyle name="常规 3 3 4 3 2 2 4" xfId="8438"/>
    <cellStyle name="常规 3 3 4 3 2 2 5" xfId="9908"/>
    <cellStyle name="常规 3 3 4 3 2 2 6" xfId="10735"/>
    <cellStyle name="常规 3 3 4 3 2 2 7" xfId="11983"/>
    <cellStyle name="常规 3 3 4 3 2 2 8" xfId="13915"/>
    <cellStyle name="常规 3 3 4 3 2 2 9" xfId="12363"/>
    <cellStyle name="常规 3 3 4 3 3" xfId="1792"/>
    <cellStyle name="常规 3 3 4 3 3 2" xfId="1793"/>
    <cellStyle name="常规 3 3 4 3 3 2 10" xfId="15342"/>
    <cellStyle name="常规 3 3 4 3 3 2 11" xfId="16200"/>
    <cellStyle name="常规 3 3 4 3 3 2 12" xfId="18487"/>
    <cellStyle name="常规 3 3 4 3 3 2 13" xfId="3296"/>
    <cellStyle name="常规 3 3 4 3 3 2 2" xfId="4504"/>
    <cellStyle name="常规 3 3 4 3 3 2 3" xfId="5171"/>
    <cellStyle name="常规 3 3 4 3 3 2 4" xfId="8439"/>
    <cellStyle name="常规 3 3 4 3 3 2 5" xfId="8885"/>
    <cellStyle name="常规 3 3 4 3 3 2 6" xfId="10784"/>
    <cellStyle name="常规 3 3 4 3 3 2 7" xfId="12028"/>
    <cellStyle name="常规 3 3 4 3 3 2 8" xfId="12887"/>
    <cellStyle name="常规 3 3 4 3 3 2 9" xfId="12343"/>
    <cellStyle name="常规 3 3 4 3 3 3" xfId="18486"/>
    <cellStyle name="常规 3 3 4 3 3 4" xfId="2345"/>
    <cellStyle name="常规 3 3 4 3 4" xfId="3294"/>
    <cellStyle name="常规 3 3 4 3 4 10" xfId="13526"/>
    <cellStyle name="常规 3 3 4 3 4 11" xfId="13810"/>
    <cellStyle name="常规 3 3 4 3 4 2" xfId="4502"/>
    <cellStyle name="常规 3 3 4 3 4 3" xfId="5792"/>
    <cellStyle name="常规 3 3 4 3 4 4" xfId="8437"/>
    <cellStyle name="常规 3 3 4 3 4 5" xfId="8868"/>
    <cellStyle name="常规 3 3 4 3 4 6" xfId="9349"/>
    <cellStyle name="常规 3 3 4 3 4 7" xfId="6935"/>
    <cellStyle name="常规 3 3 4 3 4 8" xfId="14608"/>
    <cellStyle name="常规 3 3 4 3 4 9" xfId="13275"/>
    <cellStyle name="常规 3 3 4 3 5" xfId="17476"/>
    <cellStyle name="常规 3 3 4 4" xfId="333"/>
    <cellStyle name="常规 3 3 4 4 2" xfId="1794"/>
    <cellStyle name="常规 3 3 4 4 2 10" xfId="15469"/>
    <cellStyle name="常规 3 3 4 4 2 11" xfId="16302"/>
    <cellStyle name="常规 3 3 4 4 2 12" xfId="18488"/>
    <cellStyle name="常规 3 3 4 4 2 13" xfId="3297"/>
    <cellStyle name="常规 3 3 4 4 2 2" xfId="4505"/>
    <cellStyle name="常规 3 3 4 4 2 3" xfId="5615"/>
    <cellStyle name="常规 3 3 4 4 2 4" xfId="8440"/>
    <cellStyle name="常规 3 3 4 4 2 5" xfId="6551"/>
    <cellStyle name="常规 3 3 4 4 2 6" xfId="10948"/>
    <cellStyle name="常规 3 3 4 4 2 7" xfId="12192"/>
    <cellStyle name="常规 3 3 4 4 2 8" xfId="9228"/>
    <cellStyle name="常规 3 3 4 4 2 9" xfId="6558"/>
    <cellStyle name="常规 3 3 4 5" xfId="1795"/>
    <cellStyle name="常规 3 3 4 5 2" xfId="1796"/>
    <cellStyle name="常规 3 3 4 5 2 10" xfId="16309"/>
    <cellStyle name="常规 3 3 4 5 2 11" xfId="16895"/>
    <cellStyle name="常规 3 3 4 5 2 12" xfId="18490"/>
    <cellStyle name="常规 3 3 4 5 2 13" xfId="3298"/>
    <cellStyle name="常规 3 3 4 5 2 2" xfId="4506"/>
    <cellStyle name="常规 3 3 4 5 2 3" xfId="5172"/>
    <cellStyle name="常规 3 3 4 5 2 4" xfId="8441"/>
    <cellStyle name="常规 3 3 4 5 2 5" xfId="10967"/>
    <cellStyle name="常规 3 3 4 5 2 6" xfId="12209"/>
    <cellStyle name="常规 3 3 4 5 2 7" xfId="13387"/>
    <cellStyle name="常规 3 3 4 5 2 8" xfId="14006"/>
    <cellStyle name="常规 3 3 4 5 2 9" xfId="15480"/>
    <cellStyle name="常规 3 3 4 5 3" xfId="18489"/>
    <cellStyle name="常规 3 3 4 5 4" xfId="2346"/>
    <cellStyle name="常规 3 3 4 6" xfId="3292"/>
    <cellStyle name="常规 3 3 4 6 10" xfId="15657"/>
    <cellStyle name="常规 3 3 4 6 11" xfId="16455"/>
    <cellStyle name="常规 3 3 4 6 2" xfId="4500"/>
    <cellStyle name="常规 3 3 4 6 3" xfId="5455"/>
    <cellStyle name="常规 3 3 4 6 4" xfId="8435"/>
    <cellStyle name="常规 3 3 4 6 5" xfId="6565"/>
    <cellStyle name="常规 3 3 4 6 6" xfId="11221"/>
    <cellStyle name="常规 3 3 4 6 7" xfId="12443"/>
    <cellStyle name="常规 3 3 4 6 8" xfId="12064"/>
    <cellStyle name="常规 3 3 4 6 9" xfId="11621"/>
    <cellStyle name="常规 3 3 4 7" xfId="17320"/>
    <cellStyle name="常规 3 3 5" xfId="583"/>
    <cellStyle name="常规 3 3 5 2" xfId="854"/>
    <cellStyle name="常规 3 3 5 2 2" xfId="1797"/>
    <cellStyle name="常规 3 3 5 2 2 10" xfId="7292"/>
    <cellStyle name="常规 3 3 5 2 2 11" xfId="15376"/>
    <cellStyle name="常规 3 3 5 2 2 12" xfId="18491"/>
    <cellStyle name="常规 3 3 5 2 2 13" xfId="3300"/>
    <cellStyle name="常规 3 3 5 2 2 2" xfId="4508"/>
    <cellStyle name="常规 3 3 5 2 2 3" xfId="6136"/>
    <cellStyle name="常规 3 3 5 2 2 4" xfId="8443"/>
    <cellStyle name="常规 3 3 5 2 2 5" xfId="6541"/>
    <cellStyle name="常规 3 3 5 2 2 6" xfId="7553"/>
    <cellStyle name="常规 3 3 5 2 2 7" xfId="10821"/>
    <cellStyle name="常规 3 3 5 2 2 8" xfId="10187"/>
    <cellStyle name="常规 3 3 5 2 2 9" xfId="14116"/>
    <cellStyle name="常规 3 3 5 3" xfId="1798"/>
    <cellStyle name="常规 3 3 5 3 2" xfId="1340"/>
    <cellStyle name="常规 3 3 5 3 2 10" xfId="9635"/>
    <cellStyle name="常规 3 3 5 3 2 11" xfId="12753"/>
    <cellStyle name="常规 3 3 5 3 2 12" xfId="18035"/>
    <cellStyle name="常规 3 3 5 3 2 13" xfId="3301"/>
    <cellStyle name="常规 3 3 5 3 2 2" xfId="4509"/>
    <cellStyle name="常规 3 3 5 3 2 3" xfId="5008"/>
    <cellStyle name="常规 3 3 5 3 2 4" xfId="8444"/>
    <cellStyle name="常规 3 3 5 3 2 5" xfId="6537"/>
    <cellStyle name="常规 3 3 5 3 2 6" xfId="9855"/>
    <cellStyle name="常规 3 3 5 3 2 7" xfId="9880"/>
    <cellStyle name="常规 3 3 5 3 2 8" xfId="6523"/>
    <cellStyle name="常规 3 3 5 3 2 9" xfId="14690"/>
    <cellStyle name="常规 3 3 5 3 3" xfId="18492"/>
    <cellStyle name="常规 3 3 5 3 4" xfId="2347"/>
    <cellStyle name="常规 3 3 5 4" xfId="3299"/>
    <cellStyle name="常规 3 3 5 4 10" xfId="15519"/>
    <cellStyle name="常规 3 3 5 4 11" xfId="16338"/>
    <cellStyle name="常规 3 3 5 4 2" xfId="4507"/>
    <cellStyle name="常规 3 3 5 4 3" xfId="5865"/>
    <cellStyle name="常规 3 3 5 4 4" xfId="8442"/>
    <cellStyle name="常规 3 3 5 4 5" xfId="8872"/>
    <cellStyle name="常规 3 3 5 4 6" xfId="11034"/>
    <cellStyle name="常规 3 3 5 4 7" xfId="12268"/>
    <cellStyle name="常规 3 3 5 4 8" xfId="6550"/>
    <cellStyle name="常规 3 3 5 4 9" xfId="10527"/>
    <cellStyle name="常规 3 3 5 5" xfId="17549"/>
    <cellStyle name="常规 3 3 6" xfId="408"/>
    <cellStyle name="常规 3 3 6 2" xfId="1799"/>
    <cellStyle name="常规 3 3 6 2 10" xfId="16394"/>
    <cellStyle name="常规 3 3 6 2 11" xfId="16950"/>
    <cellStyle name="常规 3 3 6 2 12" xfId="18493"/>
    <cellStyle name="常规 3 3 6 2 13" xfId="3302"/>
    <cellStyle name="常规 3 3 6 2 2" xfId="4510"/>
    <cellStyle name="常规 3 3 6 2 3" xfId="5690"/>
    <cellStyle name="常规 3 3 6 2 4" xfId="8445"/>
    <cellStyle name="常规 3 3 6 2 5" xfId="11125"/>
    <cellStyle name="常规 3 3 6 2 6" xfId="12356"/>
    <cellStyle name="常规 3 3 6 2 7" xfId="13528"/>
    <cellStyle name="常规 3 3 6 2 8" xfId="11747"/>
    <cellStyle name="常规 3 3 6 2 9" xfId="15589"/>
    <cellStyle name="常规 3 3 7" xfId="1800"/>
    <cellStyle name="常规 3 3 7 2" xfId="1801"/>
    <cellStyle name="常规 3 3 7 2 10" xfId="15918"/>
    <cellStyle name="常规 3 3 7 2 11" xfId="16672"/>
    <cellStyle name="常规 3 3 7 2 12" xfId="18495"/>
    <cellStyle name="常规 3 3 7 2 13" xfId="3303"/>
    <cellStyle name="常规 3 3 7 2 2" xfId="4511"/>
    <cellStyle name="常规 3 3 7 2 3" xfId="5173"/>
    <cellStyle name="常规 3 3 7 2 4" xfId="8446"/>
    <cellStyle name="常规 3 3 7 2 5" xfId="10296"/>
    <cellStyle name="常规 3 3 7 2 6" xfId="11557"/>
    <cellStyle name="常规 3 3 7 2 7" xfId="12769"/>
    <cellStyle name="常规 3 3 7 2 8" xfId="14395"/>
    <cellStyle name="常规 3 3 7 2 9" xfId="14985"/>
    <cellStyle name="常规 3 3 7 3" xfId="18494"/>
    <cellStyle name="常规 3 3 7 4" xfId="2348"/>
    <cellStyle name="常规 3 3 8" xfId="3271"/>
    <cellStyle name="常规 3 3 8 10" xfId="16311"/>
    <cellStyle name="常规 3 3 8 11" xfId="16897"/>
    <cellStyle name="常规 3 3 8 2" xfId="4479"/>
    <cellStyle name="常规 3 3 8 3" xfId="5528"/>
    <cellStyle name="常规 3 3 8 4" xfId="8414"/>
    <cellStyle name="常规 3 3 8 5" xfId="10972"/>
    <cellStyle name="常规 3 3 8 6" xfId="12213"/>
    <cellStyle name="常规 3 3 8 7" xfId="13390"/>
    <cellStyle name="常规 3 3 8 8" xfId="13023"/>
    <cellStyle name="常规 3 3 8 9" xfId="15482"/>
    <cellStyle name="常规 3 3 9" xfId="17393"/>
    <cellStyle name="常规 3 4" xfId="250"/>
    <cellStyle name="常规 3 4 2" xfId="208"/>
    <cellStyle name="常规 3 4 2 2" xfId="545"/>
    <cellStyle name="常规 3 4 2 2 2" xfId="816"/>
    <cellStyle name="常规 3 4 2 2 2 2" xfId="1802"/>
    <cellStyle name="常规 3 4 2 2 2 2 10" xfId="14042"/>
    <cellStyle name="常规 3 4 2 2 2 2 11" xfId="14282"/>
    <cellStyle name="常规 3 4 2 2 2 2 12" xfId="18496"/>
    <cellStyle name="常规 3 4 2 2 2 2 13" xfId="3307"/>
    <cellStyle name="常规 3 4 2 2 2 2 2" xfId="4515"/>
    <cellStyle name="常规 3 4 2 2 2 2 3" xfId="6098"/>
    <cellStyle name="常规 3 4 2 2 2 2 4" xfId="8450"/>
    <cellStyle name="常规 3 4 2 2 2 2 5" xfId="8862"/>
    <cellStyle name="常规 3 4 2 2 2 2 6" xfId="9351"/>
    <cellStyle name="常规 3 4 2 2 2 2 7" xfId="10042"/>
    <cellStyle name="常规 3 4 2 2 2 2 8" xfId="14136"/>
    <cellStyle name="常规 3 4 2 2 2 2 9" xfId="13207"/>
    <cellStyle name="常规 3 4 2 2 3" xfId="1803"/>
    <cellStyle name="常规 3 4 2 2 3 2" xfId="1804"/>
    <cellStyle name="常规 3 4 2 2 3 2 10" xfId="6701"/>
    <cellStyle name="常规 3 4 2 2 3 2 11" xfId="6723"/>
    <cellStyle name="常规 3 4 2 2 3 2 12" xfId="18498"/>
    <cellStyle name="常规 3 4 2 2 3 2 13" xfId="3308"/>
    <cellStyle name="常规 3 4 2 2 3 2 2" xfId="4516"/>
    <cellStyle name="常规 3 4 2 2 3 2 3" xfId="5174"/>
    <cellStyle name="常规 3 4 2 2 3 2 4" xfId="8451"/>
    <cellStyle name="常规 3 4 2 2 3 2 5" xfId="9962"/>
    <cellStyle name="常规 3 4 2 2 3 2 6" xfId="6599"/>
    <cellStyle name="常规 3 4 2 2 3 2 7" xfId="7536"/>
    <cellStyle name="常规 3 4 2 2 3 2 8" xfId="9978"/>
    <cellStyle name="常规 3 4 2 2 3 2 9" xfId="11102"/>
    <cellStyle name="常规 3 4 2 2 3 3" xfId="18497"/>
    <cellStyle name="常规 3 4 2 2 3 4" xfId="2349"/>
    <cellStyle name="常规 3 4 2 2 4" xfId="3306"/>
    <cellStyle name="常规 3 4 2 2 4 10" xfId="15987"/>
    <cellStyle name="常规 3 4 2 2 4 11" xfId="16710"/>
    <cellStyle name="常规 3 4 2 2 4 2" xfId="4514"/>
    <cellStyle name="常规 3 4 2 2 4 3" xfId="5827"/>
    <cellStyle name="常规 3 4 2 2 4 4" xfId="8449"/>
    <cellStyle name="常规 3 4 2 2 4 5" xfId="10417"/>
    <cellStyle name="常规 3 4 2 2 4 6" xfId="11670"/>
    <cellStyle name="常规 3 4 2 2 4 7" xfId="12878"/>
    <cellStyle name="常规 3 4 2 2 4 8" xfId="13012"/>
    <cellStyle name="常规 3 4 2 2 4 9" xfId="15072"/>
    <cellStyle name="常规 3 4 2 2 5" xfId="17511"/>
    <cellStyle name="常规 3 4 2 3" xfId="370"/>
    <cellStyle name="常规 3 4 2 3 2" xfId="1805"/>
    <cellStyle name="常规 3 4 2 3 2 10" xfId="14125"/>
    <cellStyle name="常规 3 4 2 3 2 11" xfId="14012"/>
    <cellStyle name="常规 3 4 2 3 2 12" xfId="18499"/>
    <cellStyle name="常规 3 4 2 3 2 13" xfId="3309"/>
    <cellStyle name="常规 3 4 2 3 2 2" xfId="4517"/>
    <cellStyle name="常规 3 4 2 3 2 3" xfId="5652"/>
    <cellStyle name="常规 3 4 2 3 2 4" xfId="8452"/>
    <cellStyle name="常规 3 4 2 3 2 5" xfId="9032"/>
    <cellStyle name="常规 3 4 2 3 2 6" xfId="6638"/>
    <cellStyle name="常规 3 4 2 3 2 7" xfId="9827"/>
    <cellStyle name="常规 3 4 2 3 2 8" xfId="12749"/>
    <cellStyle name="常规 3 4 2 3 2 9" xfId="9743"/>
    <cellStyle name="常规 3 4 2 4" xfId="1806"/>
    <cellStyle name="常规 3 4 2 4 2" xfId="1807"/>
    <cellStyle name="常规 3 4 2 4 2 10" xfId="12349"/>
    <cellStyle name="常规 3 4 2 4 2 11" xfId="15133"/>
    <cellStyle name="常规 3 4 2 4 2 12" xfId="18501"/>
    <cellStyle name="常规 3 4 2 4 2 13" xfId="3310"/>
    <cellStyle name="常规 3 4 2 4 2 2" xfId="4518"/>
    <cellStyle name="常规 3 4 2 4 2 3" xfId="5175"/>
    <cellStyle name="常规 3 4 2 4 2 4" xfId="8453"/>
    <cellStyle name="常规 3 4 2 4 2 5" xfId="6700"/>
    <cellStyle name="常规 3 4 2 4 2 6" xfId="7510"/>
    <cellStyle name="常规 3 4 2 4 2 7" xfId="10490"/>
    <cellStyle name="常规 3 4 2 4 2 8" xfId="14279"/>
    <cellStyle name="常规 3 4 2 4 2 9" xfId="13888"/>
    <cellStyle name="常规 3 4 2 4 3" xfId="18500"/>
    <cellStyle name="常规 3 4 2 4 4" xfId="2350"/>
    <cellStyle name="常规 3 4 2 5" xfId="3305"/>
    <cellStyle name="常规 3 4 2 5 10" xfId="11409"/>
    <cellStyle name="常规 3 4 2 5 11" xfId="14221"/>
    <cellStyle name="常规 3 4 2 5 2" xfId="4513"/>
    <cellStyle name="常规 3 4 2 5 3" xfId="5490"/>
    <cellStyle name="常规 3 4 2 5 4" xfId="8448"/>
    <cellStyle name="常规 3 4 2 5 5" xfId="8839"/>
    <cellStyle name="常规 3 4 2 5 6" xfId="6577"/>
    <cellStyle name="常规 3 4 2 5 7" xfId="7544"/>
    <cellStyle name="常规 3 4 2 5 8" xfId="12726"/>
    <cellStyle name="常规 3 4 2 5 9" xfId="14183"/>
    <cellStyle name="常规 3 4 2 6" xfId="17355"/>
    <cellStyle name="常规 3 4 3" xfId="132"/>
    <cellStyle name="常规 3 4 3 2" xfId="308"/>
    <cellStyle name="常规 3 4 3 2 2" xfId="1808"/>
    <cellStyle name="常规 3 4 3 2 2 10" xfId="16249"/>
    <cellStyle name="常规 3 4 3 2 2 11" xfId="16864"/>
    <cellStyle name="常规 3 4 3 2 2 12" xfId="18502"/>
    <cellStyle name="常规 3 4 3 2 2 13" xfId="3311"/>
    <cellStyle name="常规 3 4 3 2 2 2" xfId="4519"/>
    <cellStyle name="常规 3 4 3 2 2 3" xfId="5590"/>
    <cellStyle name="常规 3 4 3 2 2 4" xfId="8454"/>
    <cellStyle name="常规 3 4 3 2 2 5" xfId="10865"/>
    <cellStyle name="常规 3 4 3 2 2 6" xfId="12109"/>
    <cellStyle name="常规 3 4 3 2 2 7" xfId="13294"/>
    <cellStyle name="常规 3 4 3 2 2 8" xfId="8882"/>
    <cellStyle name="常规 3 4 3 2 2 9" xfId="15404"/>
    <cellStyle name="常规 3 4 3 3" xfId="469"/>
    <cellStyle name="常规 3 4 3 3 2" xfId="740"/>
    <cellStyle name="常规 3 4 3 3 2 2" xfId="1619"/>
    <cellStyle name="常规 3 4 3 3 2 2 10" xfId="11144"/>
    <cellStyle name="常规 3 4 3 3 2 2 11" xfId="14222"/>
    <cellStyle name="常规 3 4 3 3 2 2 12" xfId="18314"/>
    <cellStyle name="常规 3 4 3 3 2 2 13" xfId="3131"/>
    <cellStyle name="常规 3 4 3 3 2 2 2" xfId="4339"/>
    <cellStyle name="常规 3 4 3 3 2 2 3" xfId="6022"/>
    <cellStyle name="常规 3 4 3 3 2 2 4" xfId="8274"/>
    <cellStyle name="常规 3 4 3 3 2 2 5" xfId="9084"/>
    <cellStyle name="常规 3 4 3 3 2 2 6" xfId="6600"/>
    <cellStyle name="常规 3 4 3 3 2 2 7" xfId="7535"/>
    <cellStyle name="常规 3 4 3 3 2 2 8" xfId="9008"/>
    <cellStyle name="常规 3 4 3 3 2 2 9" xfId="12630"/>
    <cellStyle name="常规 3 4 3 3 3" xfId="1624"/>
    <cellStyle name="常规 3 4 3 3 3 2" xfId="1809"/>
    <cellStyle name="常规 3 4 3 3 3 2 10" xfId="14956"/>
    <cellStyle name="常规 3 4 3 3 3 2 11" xfId="15897"/>
    <cellStyle name="常规 3 4 3 3 3 2 12" xfId="18503"/>
    <cellStyle name="常规 3 4 3 3 3 2 13" xfId="3313"/>
    <cellStyle name="常规 3 4 3 3 3 2 2" xfId="4521"/>
    <cellStyle name="常规 3 4 3 3 3 2 3" xfId="5176"/>
    <cellStyle name="常规 3 4 3 3 3 2 4" xfId="8456"/>
    <cellStyle name="常规 3 4 3 3 3 2 5" xfId="6698"/>
    <cellStyle name="常规 3 4 3 3 3 2 6" xfId="10250"/>
    <cellStyle name="常规 3 4 3 3 3 2 7" xfId="11512"/>
    <cellStyle name="常规 3 4 3 3 3 2 8" xfId="13442"/>
    <cellStyle name="常规 3 4 3 3 3 2 9" xfId="14687"/>
    <cellStyle name="常规 3 4 3 3 3 3" xfId="18319"/>
    <cellStyle name="常规 3 4 3 3 3 4" xfId="2351"/>
    <cellStyle name="常规 3 4 3 3 4" xfId="3312"/>
    <cellStyle name="常规 3 4 3 3 4 10" xfId="14635"/>
    <cellStyle name="常规 3 4 3 3 4 11" xfId="8807"/>
    <cellStyle name="常规 3 4 3 3 4 2" xfId="4520"/>
    <cellStyle name="常规 3 4 3 3 4 3" xfId="5751"/>
    <cellStyle name="常规 3 4 3 3 4 4" xfId="8455"/>
    <cellStyle name="常规 3 4 3 3 4 5" xfId="9030"/>
    <cellStyle name="常规 3 4 3 3 4 6" xfId="8980"/>
    <cellStyle name="常规 3 4 3 3 4 7" xfId="9915"/>
    <cellStyle name="常规 3 4 3 3 4 8" xfId="12030"/>
    <cellStyle name="常规 3 4 3 3 4 9" xfId="14032"/>
    <cellStyle name="常规 3 4 3 3 5" xfId="17435"/>
    <cellStyle name="常规 3 4 3 4" xfId="289"/>
    <cellStyle name="常规 3 4 3 4 2" xfId="1810"/>
    <cellStyle name="常规 3 4 3 4 2 10" xfId="15179"/>
    <cellStyle name="常规 3 4 3 4 2 11" xfId="16072"/>
    <cellStyle name="常规 3 4 3 4 2 12" xfId="18504"/>
    <cellStyle name="常规 3 4 3 4 2 13" xfId="3314"/>
    <cellStyle name="常规 3 4 3 4 2 2" xfId="4522"/>
    <cellStyle name="常规 3 4 3 4 2 3" xfId="5571"/>
    <cellStyle name="常规 3 4 3 4 2 4" xfId="8457"/>
    <cellStyle name="常规 3 4 3 4 2 5" xfId="6532"/>
    <cellStyle name="常规 3 4 3 4 2 6" xfId="10553"/>
    <cellStyle name="常规 3 4 3 4 2 7" xfId="11813"/>
    <cellStyle name="常规 3 4 3 4 2 8" xfId="12741"/>
    <cellStyle name="常规 3 4 3 4 2 9" xfId="14482"/>
    <cellStyle name="常规 3 4 3 5" xfId="1811"/>
    <cellStyle name="常规 3 4 3 5 2" xfId="1812"/>
    <cellStyle name="常规 3 4 3 5 2 10" xfId="16075"/>
    <cellStyle name="常规 3 4 3 5 2 11" xfId="16764"/>
    <cellStyle name="常规 3 4 3 5 2 12" xfId="18506"/>
    <cellStyle name="常规 3 4 3 5 2 13" xfId="3315"/>
    <cellStyle name="常规 3 4 3 5 2 2" xfId="4523"/>
    <cellStyle name="常规 3 4 3 5 2 3" xfId="5177"/>
    <cellStyle name="常规 3 4 3 5 2 4" xfId="8458"/>
    <cellStyle name="常规 3 4 3 5 2 5" xfId="10559"/>
    <cellStyle name="常规 3 4 3 5 2 6" xfId="11819"/>
    <cellStyle name="常规 3 4 3 5 2 7" xfId="13018"/>
    <cellStyle name="常规 3 4 3 5 2 8" xfId="14485"/>
    <cellStyle name="常规 3 4 3 5 2 9" xfId="15182"/>
    <cellStyle name="常规 3 4 3 5 3" xfId="18505"/>
    <cellStyle name="常规 3 4 3 5 4" xfId="2352"/>
    <cellStyle name="常规 3 4 3 6" xfId="2440"/>
    <cellStyle name="常规 3 4 3 6 10" xfId="11982"/>
    <cellStyle name="常规 3 4 3 6 11" xfId="10848"/>
    <cellStyle name="常规 3 4 3 6 2" xfId="3648"/>
    <cellStyle name="常规 3 4 3 6 3" xfId="5414"/>
    <cellStyle name="常规 3 4 3 6 4" xfId="7583"/>
    <cellStyle name="常规 3 4 3 6 5" xfId="9605"/>
    <cellStyle name="常规 3 4 3 6 6" xfId="9936"/>
    <cellStyle name="常规 3 4 3 6 7" xfId="6617"/>
    <cellStyle name="常规 3 4 3 6 8" xfId="14134"/>
    <cellStyle name="常规 3 4 3 6 9" xfId="14625"/>
    <cellStyle name="常规 3 4 3 7" xfId="17279"/>
    <cellStyle name="常规 3 4 4" xfId="587"/>
    <cellStyle name="常规 3 4 4 2" xfId="858"/>
    <cellStyle name="常规 3 4 4 2 2" xfId="1813"/>
    <cellStyle name="常规 3 4 4 2 2 10" xfId="14972"/>
    <cellStyle name="常规 3 4 4 2 2 11" xfId="15908"/>
    <cellStyle name="常规 3 4 4 2 2 12" xfId="18507"/>
    <cellStyle name="常规 3 4 4 2 2 13" xfId="3317"/>
    <cellStyle name="常规 3 4 4 2 2 2" xfId="4525"/>
    <cellStyle name="常规 3 4 4 2 2 3" xfId="6140"/>
    <cellStyle name="常规 3 4 4 2 2 4" xfId="8460"/>
    <cellStyle name="常规 3 4 4 2 2 5" xfId="6459"/>
    <cellStyle name="常规 3 4 4 2 2 6" xfId="10274"/>
    <cellStyle name="常规 3 4 4 2 2 7" xfId="11537"/>
    <cellStyle name="常规 3 4 4 2 2 8" xfId="12766"/>
    <cellStyle name="常规 3 4 4 2 2 9" xfId="10729"/>
    <cellStyle name="常规 3 4 4 3" xfId="1814"/>
    <cellStyle name="常规 3 4 4 3 2" xfId="894"/>
    <cellStyle name="常规 3 4 4 3 2 10" xfId="16172"/>
    <cellStyle name="常规 3 4 4 3 2 11" xfId="16815"/>
    <cellStyle name="常规 3 4 4 3 2 12" xfId="17589"/>
    <cellStyle name="常规 3 4 4 3 2 13" xfId="3318"/>
    <cellStyle name="常规 3 4 4 3 2 2" xfId="4526"/>
    <cellStyle name="常规 3 4 4 3 2 3" xfId="4842"/>
    <cellStyle name="常规 3 4 4 3 2 4" xfId="8461"/>
    <cellStyle name="常规 3 4 4 3 2 5" xfId="10728"/>
    <cellStyle name="常规 3 4 4 3 2 6" xfId="11976"/>
    <cellStyle name="常规 3 4 4 3 2 7" xfId="13167"/>
    <cellStyle name="常规 3 4 4 3 2 8" xfId="9863"/>
    <cellStyle name="常规 3 4 4 3 2 9" xfId="15303"/>
    <cellStyle name="常规 3 4 4 3 3" xfId="18508"/>
    <cellStyle name="常规 3 4 4 3 4" xfId="2353"/>
    <cellStyle name="常规 3 4 4 4" xfId="3316"/>
    <cellStyle name="常规 3 4 4 4 10" xfId="14245"/>
    <cellStyle name="常规 3 4 4 4 11" xfId="13516"/>
    <cellStyle name="常规 3 4 4 4 2" xfId="4524"/>
    <cellStyle name="常规 3 4 4 4 3" xfId="5869"/>
    <cellStyle name="常规 3 4 4 4 4" xfId="8459"/>
    <cellStyle name="常规 3 4 4 4 5" xfId="8782"/>
    <cellStyle name="常规 3 4 4 4 6" xfId="7035"/>
    <cellStyle name="常规 3 4 4 4 7" xfId="9736"/>
    <cellStyle name="常规 3 4 4 4 8" xfId="13218"/>
    <cellStyle name="常规 3 4 4 4 9" xfId="13156"/>
    <cellStyle name="常规 3 4 4 5" xfId="17553"/>
    <cellStyle name="常规 3 4 5" xfId="412"/>
    <cellStyle name="常规 3 4 5 2" xfId="1815"/>
    <cellStyle name="常规 3 4 5 2 10" xfId="13267"/>
    <cellStyle name="常规 3 4 5 2 11" xfId="7354"/>
    <cellStyle name="常规 3 4 5 2 12" xfId="18509"/>
    <cellStyle name="常规 3 4 5 2 13" xfId="3319"/>
    <cellStyle name="常规 3 4 5 2 2" xfId="4527"/>
    <cellStyle name="常规 3 4 5 2 3" xfId="5694"/>
    <cellStyle name="常规 3 4 5 2 4" xfId="8462"/>
    <cellStyle name="常规 3 4 5 2 5" xfId="8843"/>
    <cellStyle name="常规 3 4 5 2 6" xfId="9264"/>
    <cellStyle name="常规 3 4 5 2 7" xfId="9131"/>
    <cellStyle name="常规 3 4 5 2 8" xfId="9688"/>
    <cellStyle name="常规 3 4 5 2 9" xfId="12934"/>
    <cellStyle name="常规 3 4 6" xfId="1816"/>
    <cellStyle name="常规 3 4 6 2" xfId="1817"/>
    <cellStyle name="常规 3 4 6 2 10" xfId="6974"/>
    <cellStyle name="常规 3 4 6 2 11" xfId="15343"/>
    <cellStyle name="常规 3 4 6 2 12" xfId="18511"/>
    <cellStyle name="常规 3 4 6 2 13" xfId="3320"/>
    <cellStyle name="常规 3 4 6 2 2" xfId="4528"/>
    <cellStyle name="常规 3 4 6 2 3" xfId="5178"/>
    <cellStyle name="常规 3 4 6 2 4" xfId="8463"/>
    <cellStyle name="常规 3 4 6 2 5" xfId="9960"/>
    <cellStyle name="常规 3 4 6 2 6" xfId="8831"/>
    <cellStyle name="常规 3 4 6 2 7" xfId="10787"/>
    <cellStyle name="常规 3 4 6 2 8" xfId="13273"/>
    <cellStyle name="常规 3 4 6 2 9" xfId="11820"/>
    <cellStyle name="常规 3 4 6 3" xfId="18510"/>
    <cellStyle name="常规 3 4 6 4" xfId="2354"/>
    <cellStyle name="常规 3 4 7" xfId="3304"/>
    <cellStyle name="常规 3 4 7 10" xfId="15079"/>
    <cellStyle name="常规 3 4 7 11" xfId="15991"/>
    <cellStyle name="常规 3 4 7 2" xfId="4512"/>
    <cellStyle name="常规 3 4 7 3" xfId="5532"/>
    <cellStyle name="常规 3 4 7 4" xfId="8447"/>
    <cellStyle name="常规 3 4 7 5" xfId="9897"/>
    <cellStyle name="常规 3 4 7 6" xfId="10425"/>
    <cellStyle name="常规 3 4 7 7" xfId="11679"/>
    <cellStyle name="常规 3 4 7 8" xfId="6630"/>
    <cellStyle name="常规 3 4 7 9" xfId="13283"/>
    <cellStyle name="常规 3 4 8" xfId="17397"/>
    <cellStyle name="常规 3 5" xfId="251"/>
    <cellStyle name="常规 3 5 2" xfId="588"/>
    <cellStyle name="常规 3 5 2 2" xfId="859"/>
    <cellStyle name="常规 3 5 2 2 2" xfId="1818"/>
    <cellStyle name="常规 3 5 2 2 2 10" xfId="16312"/>
    <cellStyle name="常规 3 5 2 2 2 11" xfId="16898"/>
    <cellStyle name="常规 3 5 2 2 2 12" xfId="18512"/>
    <cellStyle name="常规 3 5 2 2 2 13" xfId="3323"/>
    <cellStyle name="常规 3 5 2 2 2 2" xfId="4531"/>
    <cellStyle name="常规 3 5 2 2 2 3" xfId="6141"/>
    <cellStyle name="常规 3 5 2 2 2 4" xfId="8466"/>
    <cellStyle name="常规 3 5 2 2 2 5" xfId="10974"/>
    <cellStyle name="常规 3 5 2 2 2 6" xfId="12215"/>
    <cellStyle name="常规 3 5 2 2 2 7" xfId="13391"/>
    <cellStyle name="常规 3 5 2 2 2 8" xfId="9268"/>
    <cellStyle name="常规 3 5 2 2 2 9" xfId="15484"/>
    <cellStyle name="常规 3 5 2 3" xfId="1820"/>
    <cellStyle name="常规 3 5 2 3 2" xfId="1821"/>
    <cellStyle name="常规 3 5 2 3 2 10" xfId="15341"/>
    <cellStyle name="常规 3 5 2 3 2 11" xfId="16199"/>
    <cellStyle name="常规 3 5 2 3 2 12" xfId="18515"/>
    <cellStyle name="常规 3 5 2 3 2 13" xfId="3324"/>
    <cellStyle name="常规 3 5 2 3 2 2" xfId="4532"/>
    <cellStyle name="常规 3 5 2 3 2 3" xfId="5180"/>
    <cellStyle name="常规 3 5 2 3 2 4" xfId="8467"/>
    <cellStyle name="常规 3 5 2 3 2 5" xfId="8850"/>
    <cellStyle name="常规 3 5 2 3 2 6" xfId="10783"/>
    <cellStyle name="常规 3 5 2 3 2 7" xfId="12027"/>
    <cellStyle name="常规 3 5 2 3 2 8" xfId="12911"/>
    <cellStyle name="常规 3 5 2 3 2 9" xfId="12739"/>
    <cellStyle name="常规 3 5 2 3 3" xfId="18514"/>
    <cellStyle name="常规 3 5 2 3 4" xfId="2355"/>
    <cellStyle name="常规 3 5 2 4" xfId="3322"/>
    <cellStyle name="常规 3 5 2 4 10" xfId="14965"/>
    <cellStyle name="常规 3 5 2 4 11" xfId="15904"/>
    <cellStyle name="常规 3 5 2 4 2" xfId="4530"/>
    <cellStyle name="常规 3 5 2 4 3" xfId="5870"/>
    <cellStyle name="常规 3 5 2 4 4" xfId="8465"/>
    <cellStyle name="常规 3 5 2 4 5" xfId="6526"/>
    <cellStyle name="常规 3 5 2 4 6" xfId="10266"/>
    <cellStyle name="常规 3 5 2 4 7" xfId="11529"/>
    <cellStyle name="常规 3 5 2 4 8" xfId="13919"/>
    <cellStyle name="常规 3 5 2 4 9" xfId="13063"/>
    <cellStyle name="常规 3 5 2 5" xfId="17554"/>
    <cellStyle name="常规 3 5 3" xfId="413"/>
    <cellStyle name="常规 3 5 3 2" xfId="1822"/>
    <cellStyle name="常规 3 5 3 2 10" xfId="14983"/>
    <cellStyle name="常规 3 5 3 2 11" xfId="15916"/>
    <cellStyle name="常规 3 5 3 2 12" xfId="18516"/>
    <cellStyle name="常规 3 5 3 2 13" xfId="3325"/>
    <cellStyle name="常规 3 5 3 2 2" xfId="4533"/>
    <cellStyle name="常规 3 5 3 2 3" xfId="5695"/>
    <cellStyle name="常规 3 5 3 2 4" xfId="8468"/>
    <cellStyle name="常规 3 5 3 2 5" xfId="6521"/>
    <cellStyle name="常规 3 5 3 2 6" xfId="10293"/>
    <cellStyle name="常规 3 5 3 2 7" xfId="11554"/>
    <cellStyle name="常规 3 5 3 2 8" xfId="14011"/>
    <cellStyle name="常规 3 5 3 2 9" xfId="14392"/>
    <cellStyle name="常规 3 5 4" xfId="1823"/>
    <cellStyle name="常规 3 5 4 2" xfId="1824"/>
    <cellStyle name="常规 3 5 4 2 10" xfId="13052"/>
    <cellStyle name="常规 3 5 4 2 11" xfId="9085"/>
    <cellStyle name="常规 3 5 4 2 12" xfId="18518"/>
    <cellStyle name="常规 3 5 4 2 13" xfId="3326"/>
    <cellStyle name="常规 3 5 4 2 2" xfId="4534"/>
    <cellStyle name="常规 3 5 4 2 3" xfId="5181"/>
    <cellStyle name="常规 3 5 4 2 4" xfId="8469"/>
    <cellStyle name="常规 3 5 4 2 5" xfId="6515"/>
    <cellStyle name="常规 3 5 4 2 6" xfId="9860"/>
    <cellStyle name="常规 3 5 4 2 7" xfId="6488"/>
    <cellStyle name="常规 3 5 4 2 8" xfId="13323"/>
    <cellStyle name="常规 3 5 4 2 9" xfId="13899"/>
    <cellStyle name="常规 3 5 4 3" xfId="18517"/>
    <cellStyle name="常规 3 5 4 4" xfId="2356"/>
    <cellStyle name="常规 3 5 5" xfId="3321"/>
    <cellStyle name="常规 3 5 5 10" xfId="15517"/>
    <cellStyle name="常规 3 5 5 11" xfId="16337"/>
    <cellStyle name="常规 3 5 5 2" xfId="4529"/>
    <cellStyle name="常规 3 5 5 3" xfId="5533"/>
    <cellStyle name="常规 3 5 5 4" xfId="8464"/>
    <cellStyle name="常规 3 5 5 5" xfId="8855"/>
    <cellStyle name="常规 3 5 5 6" xfId="11031"/>
    <cellStyle name="常规 3 5 5 7" xfId="12265"/>
    <cellStyle name="常规 3 5 5 8" xfId="14613"/>
    <cellStyle name="常规 3 5 5 9" xfId="10246"/>
    <cellStyle name="常规 3 5 6" xfId="17398"/>
    <cellStyle name="常规 3 6" xfId="252"/>
    <cellStyle name="常规 3 6 2" xfId="415"/>
    <cellStyle name="常规 3 6 2 2" xfId="1348"/>
    <cellStyle name="常规 3 6 2 2 10" xfId="13208"/>
    <cellStyle name="常规 3 6 2 2 11" xfId="15513"/>
    <cellStyle name="常规 3 6 2 2 12" xfId="18043"/>
    <cellStyle name="常规 3 6 2 2 13" xfId="2908"/>
    <cellStyle name="常规 3 6 2 2 2" xfId="4116"/>
    <cellStyle name="常规 3 6 2 2 3" xfId="5697"/>
    <cellStyle name="常规 3 6 2 2 4" xfId="8051"/>
    <cellStyle name="常规 3 6 2 2 5" xfId="9492"/>
    <cellStyle name="常规 3 6 2 2 6" xfId="9224"/>
    <cellStyle name="常规 3 6 2 2 7" xfId="11024"/>
    <cellStyle name="常规 3 6 2 2 8" xfId="14031"/>
    <cellStyle name="常规 3 6 2 2 9" xfId="9027"/>
    <cellStyle name="常规 3 6 3" xfId="589"/>
    <cellStyle name="常规 3 6 3 2" xfId="860"/>
    <cellStyle name="常规 3 6 3 2 2" xfId="1825"/>
    <cellStyle name="常规 3 6 3 2 2 10" xfId="16396"/>
    <cellStyle name="常规 3 6 3 2 2 11" xfId="16951"/>
    <cellStyle name="常规 3 6 3 2 2 12" xfId="18519"/>
    <cellStyle name="常规 3 6 3 2 2 13" xfId="3329"/>
    <cellStyle name="常规 3 6 3 2 2 2" xfId="4537"/>
    <cellStyle name="常规 3 6 3 2 2 3" xfId="6142"/>
    <cellStyle name="常规 3 6 3 2 2 4" xfId="8472"/>
    <cellStyle name="常规 3 6 3 2 2 5" xfId="11133"/>
    <cellStyle name="常规 3 6 3 2 2 6" xfId="12362"/>
    <cellStyle name="常规 3 6 3 2 2 7" xfId="13534"/>
    <cellStyle name="常规 3 6 3 2 2 8" xfId="13148"/>
    <cellStyle name="常规 3 6 3 2 2 9" xfId="15591"/>
    <cellStyle name="常规 3 6 3 3" xfId="1826"/>
    <cellStyle name="常规 3 6 3 3 2" xfId="1827"/>
    <cellStyle name="常规 3 6 3 3 2 10" xfId="15921"/>
    <cellStyle name="常规 3 6 3 3 2 11" xfId="16673"/>
    <cellStyle name="常规 3 6 3 3 2 12" xfId="18521"/>
    <cellStyle name="常规 3 6 3 3 2 13" xfId="3330"/>
    <cellStyle name="常规 3 6 3 3 2 2" xfId="4538"/>
    <cellStyle name="常规 3 6 3 3 2 3" xfId="5182"/>
    <cellStyle name="常规 3 6 3 3 2 4" xfId="8473"/>
    <cellStyle name="常规 3 6 3 3 2 5" xfId="10304"/>
    <cellStyle name="常规 3 6 3 3 2 6" xfId="11566"/>
    <cellStyle name="常规 3 6 3 3 2 7" xfId="12777"/>
    <cellStyle name="常规 3 6 3 3 2 8" xfId="14401"/>
    <cellStyle name="常规 3 6 3 3 2 9" xfId="14990"/>
    <cellStyle name="常规 3 6 3 3 3" xfId="18520"/>
    <cellStyle name="常规 3 6 3 3 4" xfId="2357"/>
    <cellStyle name="常规 3 6 3 4" xfId="3328"/>
    <cellStyle name="常规 3 6 3 4 10" xfId="15392"/>
    <cellStyle name="常规 3 6 3 4 11" xfId="16241"/>
    <cellStyle name="常规 3 6 3 4 2" xfId="4536"/>
    <cellStyle name="常规 3 6 3 4 3" xfId="5871"/>
    <cellStyle name="常规 3 6 3 4 4" xfId="8471"/>
    <cellStyle name="常规 3 6 3 4 5" xfId="6696"/>
    <cellStyle name="常规 3 6 3 4 6" xfId="10842"/>
    <cellStyle name="常规 3 6 3 4 7" xfId="12088"/>
    <cellStyle name="常规 3 6 3 4 8" xfId="12143"/>
    <cellStyle name="常规 3 6 3 4 9" xfId="6765"/>
    <cellStyle name="常规 3 6 3 5" xfId="17555"/>
    <cellStyle name="常规 3 6 4" xfId="414"/>
    <cellStyle name="常规 3 6 4 2" xfId="1828"/>
    <cellStyle name="常规 3 6 4 2 10" xfId="6970"/>
    <cellStyle name="常规 3 6 4 2 11" xfId="7294"/>
    <cellStyle name="常规 3 6 4 2 12" xfId="18522"/>
    <cellStyle name="常规 3 6 4 2 13" xfId="3331"/>
    <cellStyle name="常规 3 6 4 2 2" xfId="4539"/>
    <cellStyle name="常规 3 6 4 2 3" xfId="5696"/>
    <cellStyle name="常规 3 6 4 2 4" xfId="8474"/>
    <cellStyle name="常规 3 6 4 2 5" xfId="9957"/>
    <cellStyle name="常规 3 6 4 2 6" xfId="8848"/>
    <cellStyle name="常规 3 6 4 2 7" xfId="9352"/>
    <cellStyle name="常规 3 6 4 2 8" xfId="11956"/>
    <cellStyle name="常规 3 6 4 2 9" xfId="14599"/>
    <cellStyle name="常规 3 6 5" xfId="1829"/>
    <cellStyle name="常规 3 6 5 2" xfId="1830"/>
    <cellStyle name="常规 3 6 5 2 10" xfId="15100"/>
    <cellStyle name="常规 3 6 5 2 11" xfId="16010"/>
    <cellStyle name="常规 3 6 5 2 12" xfId="18524"/>
    <cellStyle name="常规 3 6 5 2 13" xfId="3332"/>
    <cellStyle name="常规 3 6 5 2 2" xfId="4540"/>
    <cellStyle name="常规 3 6 5 2 3" xfId="5183"/>
    <cellStyle name="常规 3 6 5 2 4" xfId="8475"/>
    <cellStyle name="常规 3 6 5 2 5" xfId="8990"/>
    <cellStyle name="常规 3 6 5 2 6" xfId="10451"/>
    <cellStyle name="常规 3 6 5 2 7" xfId="11706"/>
    <cellStyle name="常规 3 6 5 2 8" xfId="7356"/>
    <cellStyle name="常规 3 6 5 2 9" xfId="11556"/>
    <cellStyle name="常规 3 6 5 3" xfId="18523"/>
    <cellStyle name="常规 3 6 5 4" xfId="2358"/>
    <cellStyle name="常规 3 6 6" xfId="3327"/>
    <cellStyle name="常规 3 6 6 10" xfId="10960"/>
    <cellStyle name="常规 3 6 6 11" xfId="13856"/>
    <cellStyle name="常规 3 6 6 2" xfId="4535"/>
    <cellStyle name="常规 3 6 6 3" xfId="5534"/>
    <cellStyle name="常规 3 6 6 4" xfId="8470"/>
    <cellStyle name="常规 3 6 6 5" xfId="6511"/>
    <cellStyle name="常规 3 6 6 6" xfId="6900"/>
    <cellStyle name="常规 3 6 6 7" xfId="7223"/>
    <cellStyle name="常规 3 6 6 8" xfId="11996"/>
    <cellStyle name="常规 3 6 6 9" xfId="13480"/>
    <cellStyle name="常规 3 6 7" xfId="17399"/>
    <cellStyle name="常规 3 7" xfId="570"/>
    <cellStyle name="常规 3 7 2" xfId="841"/>
    <cellStyle name="常规 3 7 2 2" xfId="1831"/>
    <cellStyle name="常规 3 7 2 2 10" xfId="15432"/>
    <cellStyle name="常规 3 7 2 2 11" xfId="16269"/>
    <cellStyle name="常规 3 7 2 2 12" xfId="18525"/>
    <cellStyle name="常规 3 7 2 2 13" xfId="3334"/>
    <cellStyle name="常规 3 7 2 2 2" xfId="4542"/>
    <cellStyle name="常规 3 7 2 2 3" xfId="6123"/>
    <cellStyle name="常规 3 7 2 2 4" xfId="8477"/>
    <cellStyle name="常规 3 7 2 2 5" xfId="9019"/>
    <cellStyle name="常规 3 7 2 2 6" xfId="10896"/>
    <cellStyle name="常规 3 7 2 2 7" xfId="12140"/>
    <cellStyle name="常规 3 7 2 2 8" xfId="14143"/>
    <cellStyle name="常规 3 7 2 2 9" xfId="13327"/>
    <cellStyle name="常规 3 7 3" xfId="1832"/>
    <cellStyle name="常规 3 7 3 2" xfId="1833"/>
    <cellStyle name="常规 3 7 3 2 10" xfId="11962"/>
    <cellStyle name="常规 3 7 3 2 11" xfId="15318"/>
    <cellStyle name="常规 3 7 3 2 12" xfId="18527"/>
    <cellStyle name="常规 3 7 3 2 13" xfId="3335"/>
    <cellStyle name="常规 3 7 3 2 2" xfId="4543"/>
    <cellStyle name="常规 3 7 3 2 3" xfId="5184"/>
    <cellStyle name="常规 3 7 3 2 4" xfId="8478"/>
    <cellStyle name="常规 3 7 3 2 5" xfId="9955"/>
    <cellStyle name="常规 3 7 3 2 6" xfId="8931"/>
    <cellStyle name="常规 3 7 3 2 7" xfId="10747"/>
    <cellStyle name="常规 3 7 3 2 8" xfId="6554"/>
    <cellStyle name="常规 3 7 3 2 9" xfId="13282"/>
    <cellStyle name="常规 3 7 3 3" xfId="18526"/>
    <cellStyle name="常规 3 7 3 4" xfId="2359"/>
    <cellStyle name="常规 3 7 4" xfId="3333"/>
    <cellStyle name="常规 3 7 4 10" xfId="15992"/>
    <cellStyle name="常规 3 7 4 11" xfId="16711"/>
    <cellStyle name="常规 3 7 4 2" xfId="4541"/>
    <cellStyle name="常规 3 7 4 3" xfId="5852"/>
    <cellStyle name="常规 3 7 4 4" xfId="8476"/>
    <cellStyle name="常规 3 7 4 5" xfId="10426"/>
    <cellStyle name="常规 3 7 4 6" xfId="11680"/>
    <cellStyle name="常规 3 7 4 7" xfId="12888"/>
    <cellStyle name="常规 3 7 4 8" xfId="12111"/>
    <cellStyle name="常规 3 7 4 9" xfId="15080"/>
    <cellStyle name="常规 3 7 5" xfId="17536"/>
    <cellStyle name="常规 3 8" xfId="395"/>
    <cellStyle name="常规 3 8 2" xfId="1834"/>
    <cellStyle name="常规 3 8 2 10" xfId="13200"/>
    <cellStyle name="常规 3 8 2 11" xfId="15435"/>
    <cellStyle name="常规 3 8 2 12" xfId="18528"/>
    <cellStyle name="常规 3 8 2 13" xfId="3336"/>
    <cellStyle name="常规 3 8 2 2" xfId="4544"/>
    <cellStyle name="常规 3 8 2 3" xfId="5677"/>
    <cellStyle name="常规 3 8 2 4" xfId="8479"/>
    <cellStyle name="常规 3 8 2 5" xfId="9025"/>
    <cellStyle name="常规 3 8 2 6" xfId="8972"/>
    <cellStyle name="常规 3 8 2 7" xfId="10900"/>
    <cellStyle name="常规 3 8 2 8" xfId="11672"/>
    <cellStyle name="常规 3 8 2 9" xfId="13611"/>
    <cellStyle name="常规 3 9" xfId="233"/>
    <cellStyle name="常规 3 9 2" xfId="701"/>
    <cellStyle name="常规 3 9 2 2" xfId="1635"/>
    <cellStyle name="常规 3 9 2 2 10" xfId="16254"/>
    <cellStyle name="常规 3 9 2 2 11" xfId="16865"/>
    <cellStyle name="常规 3 9 2 2 12" xfId="18330"/>
    <cellStyle name="常规 3 9 2 2 13" xfId="3338"/>
    <cellStyle name="常规 3 9 2 2 2" xfId="4546"/>
    <cellStyle name="常规 3 9 2 2 3" xfId="5983"/>
    <cellStyle name="常规 3 9 2 2 4" xfId="8481"/>
    <cellStyle name="常规 3 9 2 2 5" xfId="10874"/>
    <cellStyle name="常规 3 9 2 2 6" xfId="12119"/>
    <cellStyle name="常规 3 9 2 2 7" xfId="13303"/>
    <cellStyle name="常规 3 9 2 2 8" xfId="9739"/>
    <cellStyle name="常规 3 9 2 2 9" xfId="15412"/>
    <cellStyle name="常规 3 9 3" xfId="1835"/>
    <cellStyle name="常规 3 9 3 2" xfId="1836"/>
    <cellStyle name="常规 3 9 3 2 10" xfId="14586"/>
    <cellStyle name="常规 3 9 3 2 11" xfId="15288"/>
    <cellStyle name="常规 3 9 3 2 12" xfId="18530"/>
    <cellStyle name="常规 3 9 3 2 13" xfId="3339"/>
    <cellStyle name="常规 3 9 3 2 2" xfId="4547"/>
    <cellStyle name="常规 3 9 3 2 3" xfId="5185"/>
    <cellStyle name="常规 3 9 3 2 4" xfId="8482"/>
    <cellStyle name="常规 3 9 3 2 5" xfId="9021"/>
    <cellStyle name="常规 3 9 3 2 6" xfId="6465"/>
    <cellStyle name="常规 3 9 3 2 7" xfId="10706"/>
    <cellStyle name="常规 3 9 3 2 8" xfId="11963"/>
    <cellStyle name="常规 3 9 3 2 9" xfId="12326"/>
    <cellStyle name="常规 3 9 3 3" xfId="18529"/>
    <cellStyle name="常规 3 9 3 4" xfId="2360"/>
    <cellStyle name="常规 3 9 4" xfId="3337"/>
    <cellStyle name="常规 3 9 4 10" xfId="15286"/>
    <cellStyle name="常规 3 9 4 11" xfId="16161"/>
    <cellStyle name="常规 3 9 4 2" xfId="4545"/>
    <cellStyle name="常规 3 9 4 3" xfId="5515"/>
    <cellStyle name="常规 3 9 4 4" xfId="8480"/>
    <cellStyle name="常规 3 9 4 5" xfId="6693"/>
    <cellStyle name="常规 3 9 4 6" xfId="10701"/>
    <cellStyle name="常规 3 9 4 7" xfId="11951"/>
    <cellStyle name="常规 3 9 4 8" xfId="14285"/>
    <cellStyle name="常规 3 9 4 9" xfId="14584"/>
    <cellStyle name="常规 3 9 5" xfId="17380"/>
    <cellStyle name="常规 30" xfId="129"/>
    <cellStyle name="常规 30 2" xfId="1627"/>
    <cellStyle name="常规 30 2 2" xfId="3137"/>
    <cellStyle name="常规 30 2 2 10" xfId="16178"/>
    <cellStyle name="常规 30 2 2 11" xfId="16820"/>
    <cellStyle name="常规 30 2 2 2" xfId="4345"/>
    <cellStyle name="常规 30 2 2 3" xfId="6319"/>
    <cellStyle name="常规 30 2 2 4" xfId="8280"/>
    <cellStyle name="常规 30 2 2 5" xfId="10743"/>
    <cellStyle name="常规 30 2 2 6" xfId="11991"/>
    <cellStyle name="常规 30 2 2 7" xfId="13183"/>
    <cellStyle name="常规 30 2 2 8" xfId="10763"/>
    <cellStyle name="常规 30 2 2 9" xfId="15314"/>
    <cellStyle name="常规 30 2 3" xfId="18322"/>
    <cellStyle name="常规 30 2 4" xfId="2290"/>
    <cellStyle name="常规 30 3" xfId="1626"/>
    <cellStyle name="常规 30 3 2" xfId="3146"/>
    <cellStyle name="常规 30 3 2 10" xfId="16401"/>
    <cellStyle name="常规 30 3 2 11" xfId="16956"/>
    <cellStyle name="常规 30 3 2 2" xfId="4354"/>
    <cellStyle name="常规 30 3 2 3" xfId="6306"/>
    <cellStyle name="常规 30 3 2 4" xfId="8289"/>
    <cellStyle name="常规 30 3 2 5" xfId="11143"/>
    <cellStyle name="常规 30 3 2 6" xfId="12372"/>
    <cellStyle name="常规 30 3 2 7" xfId="13544"/>
    <cellStyle name="常规 30 3 2 8" xfId="11552"/>
    <cellStyle name="常规 30 3 2 9" xfId="15598"/>
    <cellStyle name="常规 30 3 3" xfId="18321"/>
    <cellStyle name="常规 30 3 4" xfId="2293"/>
    <cellStyle name="常规 30 4" xfId="3135"/>
    <cellStyle name="常规 30 4 10" xfId="9890"/>
    <cellStyle name="常规 30 4 11" xfId="8864"/>
    <cellStyle name="常规 30 4 2" xfId="4343"/>
    <cellStyle name="常规 30 4 3" xfId="6318"/>
    <cellStyle name="常规 30 4 4" xfId="8278"/>
    <cellStyle name="常规 30 4 5" xfId="9076"/>
    <cellStyle name="常规 30 4 6" xfId="6624"/>
    <cellStyle name="常规 30 4 7" xfId="7529"/>
    <cellStyle name="常规 30 4 8" xfId="12079"/>
    <cellStyle name="常规 30 4 9" xfId="6815"/>
    <cellStyle name="常规 31" xfId="2"/>
    <cellStyle name="常规 31 2" xfId="904"/>
    <cellStyle name="常规 31 2 10" xfId="14390"/>
    <cellStyle name="常规 31 2 11" xfId="14981"/>
    <cellStyle name="常规 31 2 12" xfId="17599"/>
    <cellStyle name="常规 31 2 13" xfId="3154"/>
    <cellStyle name="常规 31 2 2" xfId="4362"/>
    <cellStyle name="常规 31 2 3" xfId="4844"/>
    <cellStyle name="常规 31 2 4" xfId="8297"/>
    <cellStyle name="常规 31 2 5" xfId="6799"/>
    <cellStyle name="常规 31 2 6" xfId="9786"/>
    <cellStyle name="常规 31 2 7" xfId="10291"/>
    <cellStyle name="常规 31 2 8" xfId="14291"/>
    <cellStyle name="常规 31 2 9" xfId="14256"/>
    <cellStyle name="常规 31 3" xfId="5285"/>
    <cellStyle name="常规 31 3 2" xfId="6180"/>
    <cellStyle name="常规 31 4" xfId="17276"/>
    <cellStyle name="常规 31 5" xfId="2296"/>
    <cellStyle name="常规 32" xfId="1663"/>
    <cellStyle name="常规 32 10" xfId="15158"/>
    <cellStyle name="常规 32 11" xfId="16059"/>
    <cellStyle name="常规 32 12" xfId="16755"/>
    <cellStyle name="常规 32 13" xfId="18358"/>
    <cellStyle name="常规 32 14" xfId="2301"/>
    <cellStyle name="常规 32 2" xfId="1664"/>
    <cellStyle name="常规 32 2 10" xfId="16319"/>
    <cellStyle name="常规 32 2 11" xfId="16904"/>
    <cellStyle name="常规 32 2 12" xfId="18359"/>
    <cellStyle name="常规 32 2 13" xfId="3167"/>
    <cellStyle name="常规 32 2 2" xfId="1665"/>
    <cellStyle name="常规 32 2 2 2" xfId="6177"/>
    <cellStyle name="常规 32 2 2 3" xfId="18360"/>
    <cellStyle name="常规 32 2 2 4" xfId="4375"/>
    <cellStyle name="常规 32 2 3" xfId="5125"/>
    <cellStyle name="常规 32 2 4" xfId="8310"/>
    <cellStyle name="常规 32 2 5" xfId="10993"/>
    <cellStyle name="常规 32 2 6" xfId="12231"/>
    <cellStyle name="常规 32 2 7" xfId="13407"/>
    <cellStyle name="常规 32 2 8" xfId="12885"/>
    <cellStyle name="常规 32 2 9" xfId="15494"/>
    <cellStyle name="常规 32 3" xfId="1673"/>
    <cellStyle name="常规 32 3 2" xfId="6178"/>
    <cellStyle name="常规 32 3 3" xfId="18368"/>
    <cellStyle name="常规 32 3 4" xfId="3634"/>
    <cellStyle name="常规 32 4" xfId="5124"/>
    <cellStyle name="常规 32 5" xfId="7140"/>
    <cellStyle name="常规 32 6" xfId="10519"/>
    <cellStyle name="常规 32 7" xfId="11774"/>
    <cellStyle name="常规 32 8" xfId="12978"/>
    <cellStyle name="常规 32 9" xfId="10843"/>
    <cellStyle name="常规 33" xfId="1680"/>
    <cellStyle name="常规 33 2" xfId="1681"/>
    <cellStyle name="常规 33 2 2" xfId="18376"/>
    <cellStyle name="常规 33 2 3" xfId="5130"/>
    <cellStyle name="常规 33 3" xfId="18375"/>
    <cellStyle name="常规 33 4" xfId="5129"/>
    <cellStyle name="常规 34" xfId="1708"/>
    <cellStyle name="常规 35" xfId="5284"/>
    <cellStyle name="常规 35 10" xfId="10276"/>
    <cellStyle name="常规 35 10 2" xfId="18949"/>
    <cellStyle name="常规 35 10 2 2" xfId="22840"/>
    <cellStyle name="常规 35 10 2 2 2" xfId="30622"/>
    <cellStyle name="常规 35 10 2 3" xfId="26731"/>
    <cellStyle name="常规 35 10 3" xfId="20245"/>
    <cellStyle name="常规 35 10 3 2" xfId="24136"/>
    <cellStyle name="常规 35 10 3 2 2" xfId="31918"/>
    <cellStyle name="常规 35 10 3 3" xfId="28027"/>
    <cellStyle name="常规 35 10 4" xfId="21543"/>
    <cellStyle name="常规 35 10 4 2" xfId="29325"/>
    <cellStyle name="常规 35 10 5" xfId="25434"/>
    <cellStyle name="常规 35 11" xfId="11539"/>
    <cellStyle name="常规 35 11 2" xfId="19093"/>
    <cellStyle name="常规 35 11 2 2" xfId="22984"/>
    <cellStyle name="常规 35 11 2 2 2" xfId="30766"/>
    <cellStyle name="常规 35 11 2 3" xfId="26875"/>
    <cellStyle name="常规 35 11 3" xfId="20389"/>
    <cellStyle name="常规 35 11 3 2" xfId="24280"/>
    <cellStyle name="常规 35 11 3 2 2" xfId="32062"/>
    <cellStyle name="常规 35 11 3 3" xfId="28171"/>
    <cellStyle name="常规 35 11 4" xfId="21687"/>
    <cellStyle name="常规 35 11 4 2" xfId="29469"/>
    <cellStyle name="常规 35 11 5" xfId="25578"/>
    <cellStyle name="常规 35 12" xfId="12751"/>
    <cellStyle name="常规 35 12 2" xfId="19237"/>
    <cellStyle name="常规 35 12 2 2" xfId="23128"/>
    <cellStyle name="常规 35 12 2 2 2" xfId="30910"/>
    <cellStyle name="常规 35 12 2 3" xfId="27019"/>
    <cellStyle name="常规 35 12 3" xfId="20533"/>
    <cellStyle name="常规 35 12 3 2" xfId="24424"/>
    <cellStyle name="常规 35 12 3 2 2" xfId="32206"/>
    <cellStyle name="常规 35 12 3 3" xfId="28315"/>
    <cellStyle name="常规 35 12 4" xfId="21831"/>
    <cellStyle name="常规 35 12 4 2" xfId="29613"/>
    <cellStyle name="常规 35 12 5" xfId="25722"/>
    <cellStyle name="常规 35 13" xfId="13903"/>
    <cellStyle name="常规 35 13 2" xfId="19381"/>
    <cellStyle name="常规 35 13 2 2" xfId="23272"/>
    <cellStyle name="常规 35 13 2 2 2" xfId="31054"/>
    <cellStyle name="常规 35 13 2 3" xfId="27163"/>
    <cellStyle name="常规 35 13 3" xfId="20677"/>
    <cellStyle name="常规 35 13 3 2" xfId="24568"/>
    <cellStyle name="常规 35 13 3 2 2" xfId="32350"/>
    <cellStyle name="常规 35 13 3 3" xfId="28459"/>
    <cellStyle name="常规 35 13 4" xfId="21975"/>
    <cellStyle name="常规 35 13 4 2" xfId="29757"/>
    <cellStyle name="常规 35 13 5" xfId="25866"/>
    <cellStyle name="常规 35 14" xfId="14974"/>
    <cellStyle name="常规 35 14 2" xfId="19525"/>
    <cellStyle name="常规 35 14 2 2" xfId="23416"/>
    <cellStyle name="常规 35 14 2 2 2" xfId="31198"/>
    <cellStyle name="常规 35 14 2 3" xfId="27307"/>
    <cellStyle name="常规 35 14 3" xfId="20821"/>
    <cellStyle name="常规 35 14 3 2" xfId="24712"/>
    <cellStyle name="常规 35 14 3 2 2" xfId="32494"/>
    <cellStyle name="常规 35 14 3 3" xfId="28603"/>
    <cellStyle name="常规 35 14 4" xfId="22119"/>
    <cellStyle name="常规 35 14 4 2" xfId="29901"/>
    <cellStyle name="常规 35 14 5" xfId="26010"/>
    <cellStyle name="常规 35 15" xfId="15910"/>
    <cellStyle name="常规 35 15 2" xfId="19669"/>
    <cellStyle name="常规 35 15 2 2" xfId="23560"/>
    <cellStyle name="常规 35 15 2 2 2" xfId="31342"/>
    <cellStyle name="常规 35 15 2 3" xfId="27451"/>
    <cellStyle name="常规 35 15 3" xfId="20965"/>
    <cellStyle name="常规 35 15 3 2" xfId="24856"/>
    <cellStyle name="常规 35 15 3 2 2" xfId="32638"/>
    <cellStyle name="常规 35 15 3 3" xfId="28747"/>
    <cellStyle name="常规 35 15 4" xfId="22263"/>
    <cellStyle name="常规 35 15 4 2" xfId="30045"/>
    <cellStyle name="常规 35 15 5" xfId="26154"/>
    <cellStyle name="常规 35 16" xfId="16665"/>
    <cellStyle name="常规 35 16 2" xfId="19813"/>
    <cellStyle name="常规 35 16 2 2" xfId="23704"/>
    <cellStyle name="常规 35 16 2 2 2" xfId="31486"/>
    <cellStyle name="常规 35 16 2 3" xfId="27595"/>
    <cellStyle name="常规 35 16 3" xfId="21109"/>
    <cellStyle name="常规 35 16 3 2" xfId="25000"/>
    <cellStyle name="常规 35 16 3 2 2" xfId="32782"/>
    <cellStyle name="常规 35 16 3 3" xfId="28891"/>
    <cellStyle name="常规 35 16 4" xfId="22407"/>
    <cellStyle name="常规 35 16 4 2" xfId="30189"/>
    <cellStyle name="常规 35 16 5" xfId="26298"/>
    <cellStyle name="常规 35 17" xfId="17125"/>
    <cellStyle name="常规 35 17 2" xfId="19957"/>
    <cellStyle name="常规 35 17 2 2" xfId="23848"/>
    <cellStyle name="常规 35 17 2 2 2" xfId="31630"/>
    <cellStyle name="常规 35 17 2 3" xfId="27739"/>
    <cellStyle name="常规 35 17 3" xfId="21253"/>
    <cellStyle name="常规 35 17 3 2" xfId="25144"/>
    <cellStyle name="常规 35 17 3 2 2" xfId="32926"/>
    <cellStyle name="常规 35 17 3 3" xfId="29035"/>
    <cellStyle name="常规 35 17 4" xfId="22551"/>
    <cellStyle name="常规 35 17 4 2" xfId="30333"/>
    <cellStyle name="常规 35 17 5" xfId="26442"/>
    <cellStyle name="常规 35 18" xfId="18805"/>
    <cellStyle name="常规 35 18 2" xfId="22696"/>
    <cellStyle name="常规 35 18 2 2" xfId="30478"/>
    <cellStyle name="常规 35 18 3" xfId="26587"/>
    <cellStyle name="常规 35 19" xfId="20101"/>
    <cellStyle name="常规 35 19 2" xfId="23992"/>
    <cellStyle name="常规 35 19 2 2" xfId="31774"/>
    <cellStyle name="常规 35 19 3" xfId="27883"/>
    <cellStyle name="常规 35 2" xfId="6179"/>
    <cellStyle name="常规 35 2 10" xfId="12336"/>
    <cellStyle name="常规 35 2 10 2" xfId="19094"/>
    <cellStyle name="常规 35 2 10 2 2" xfId="22985"/>
    <cellStyle name="常规 35 2 10 2 2 2" xfId="30767"/>
    <cellStyle name="常规 35 2 10 2 3" xfId="26876"/>
    <cellStyle name="常规 35 2 10 3" xfId="20390"/>
    <cellStyle name="常规 35 2 10 3 2" xfId="24281"/>
    <cellStyle name="常规 35 2 10 3 2 2" xfId="32063"/>
    <cellStyle name="常规 35 2 10 3 3" xfId="28172"/>
    <cellStyle name="常规 35 2 10 4" xfId="21688"/>
    <cellStyle name="常规 35 2 10 4 2" xfId="29470"/>
    <cellStyle name="常规 35 2 10 5" xfId="25579"/>
    <cellStyle name="常规 35 2 11" xfId="13508"/>
    <cellStyle name="常规 35 2 11 2" xfId="19238"/>
    <cellStyle name="常规 35 2 11 2 2" xfId="23129"/>
    <cellStyle name="常规 35 2 11 2 2 2" xfId="30911"/>
    <cellStyle name="常规 35 2 11 2 3" xfId="27020"/>
    <cellStyle name="常规 35 2 11 3" xfId="20534"/>
    <cellStyle name="常规 35 2 11 3 2" xfId="24425"/>
    <cellStyle name="常规 35 2 11 3 2 2" xfId="32207"/>
    <cellStyle name="常规 35 2 11 3 3" xfId="28316"/>
    <cellStyle name="常规 35 2 11 4" xfId="21832"/>
    <cellStyle name="常规 35 2 11 4 2" xfId="29614"/>
    <cellStyle name="常规 35 2 11 5" xfId="25723"/>
    <cellStyle name="常规 35 2 12" xfId="14590"/>
    <cellStyle name="常规 35 2 12 2" xfId="19382"/>
    <cellStyle name="常规 35 2 12 2 2" xfId="23273"/>
    <cellStyle name="常规 35 2 12 2 2 2" xfId="31055"/>
    <cellStyle name="常规 35 2 12 2 3" xfId="27164"/>
    <cellStyle name="常规 35 2 12 3" xfId="20678"/>
    <cellStyle name="常规 35 2 12 3 2" xfId="24569"/>
    <cellStyle name="常规 35 2 12 3 2 2" xfId="32351"/>
    <cellStyle name="常规 35 2 12 3 3" xfId="28460"/>
    <cellStyle name="常规 35 2 12 4" xfId="21976"/>
    <cellStyle name="常规 35 2 12 4 2" xfId="29758"/>
    <cellStyle name="常规 35 2 12 5" xfId="25867"/>
    <cellStyle name="常规 35 2 13" xfId="15575"/>
    <cellStyle name="常规 35 2 13 2" xfId="19526"/>
    <cellStyle name="常规 35 2 13 2 2" xfId="23417"/>
    <cellStyle name="常规 35 2 13 2 2 2" xfId="31199"/>
    <cellStyle name="常规 35 2 13 2 3" xfId="27308"/>
    <cellStyle name="常规 35 2 13 3" xfId="20822"/>
    <cellStyle name="常规 35 2 13 3 2" xfId="24713"/>
    <cellStyle name="常规 35 2 13 3 2 2" xfId="32495"/>
    <cellStyle name="常规 35 2 13 3 3" xfId="28604"/>
    <cellStyle name="常规 35 2 13 4" xfId="22120"/>
    <cellStyle name="常规 35 2 13 4 2" xfId="29902"/>
    <cellStyle name="常规 35 2 13 5" xfId="26011"/>
    <cellStyle name="常规 35 2 14" xfId="16384"/>
    <cellStyle name="常规 35 2 14 2" xfId="19670"/>
    <cellStyle name="常规 35 2 14 2 2" xfId="23561"/>
    <cellStyle name="常规 35 2 14 2 2 2" xfId="31343"/>
    <cellStyle name="常规 35 2 14 2 3" xfId="27452"/>
    <cellStyle name="常规 35 2 14 3" xfId="20966"/>
    <cellStyle name="常规 35 2 14 3 2" xfId="24857"/>
    <cellStyle name="常规 35 2 14 3 2 2" xfId="32639"/>
    <cellStyle name="常规 35 2 14 3 3" xfId="28748"/>
    <cellStyle name="常规 35 2 14 4" xfId="22264"/>
    <cellStyle name="常规 35 2 14 4 2" xfId="30046"/>
    <cellStyle name="常规 35 2 14 5" xfId="26155"/>
    <cellStyle name="常规 35 2 15" xfId="16943"/>
    <cellStyle name="常规 35 2 15 2" xfId="19814"/>
    <cellStyle name="常规 35 2 15 2 2" xfId="23705"/>
    <cellStyle name="常规 35 2 15 2 2 2" xfId="31487"/>
    <cellStyle name="常规 35 2 15 2 3" xfId="27596"/>
    <cellStyle name="常规 35 2 15 3" xfId="21110"/>
    <cellStyle name="常规 35 2 15 3 2" xfId="25001"/>
    <cellStyle name="常规 35 2 15 3 2 2" xfId="32783"/>
    <cellStyle name="常规 35 2 15 3 3" xfId="28892"/>
    <cellStyle name="常规 35 2 15 4" xfId="22408"/>
    <cellStyle name="常规 35 2 15 4 2" xfId="30190"/>
    <cellStyle name="常规 35 2 15 5" xfId="26299"/>
    <cellStyle name="常规 35 2 16" xfId="17126"/>
    <cellStyle name="常规 35 2 16 2" xfId="19958"/>
    <cellStyle name="常规 35 2 16 2 2" xfId="23849"/>
    <cellStyle name="常规 35 2 16 2 2 2" xfId="31631"/>
    <cellStyle name="常规 35 2 16 2 3" xfId="27740"/>
    <cellStyle name="常规 35 2 16 3" xfId="21254"/>
    <cellStyle name="常规 35 2 16 3 2" xfId="25145"/>
    <cellStyle name="常规 35 2 16 3 2 2" xfId="32927"/>
    <cellStyle name="常规 35 2 16 3 3" xfId="29036"/>
    <cellStyle name="常规 35 2 16 4" xfId="22552"/>
    <cellStyle name="常规 35 2 16 4 2" xfId="30334"/>
    <cellStyle name="常规 35 2 16 5" xfId="26443"/>
    <cellStyle name="常规 35 2 17" xfId="18806"/>
    <cellStyle name="常规 35 2 17 2" xfId="22697"/>
    <cellStyle name="常规 35 2 17 2 2" xfId="30479"/>
    <cellStyle name="常规 35 2 17 3" xfId="26588"/>
    <cellStyle name="常规 35 2 18" xfId="20102"/>
    <cellStyle name="常规 35 2 18 2" xfId="23993"/>
    <cellStyle name="常规 35 2 18 2 2" xfId="31775"/>
    <cellStyle name="常规 35 2 18 3" xfId="27884"/>
    <cellStyle name="常规 35 2 19" xfId="21400"/>
    <cellStyle name="常规 35 2 19 2" xfId="29182"/>
    <cellStyle name="常规 35 2 2" xfId="6308"/>
    <cellStyle name="常规 35 2 2 10" xfId="14693"/>
    <cellStyle name="常规 35 2 2 10 2" xfId="19384"/>
    <cellStyle name="常规 35 2 2 10 2 2" xfId="23275"/>
    <cellStyle name="常规 35 2 2 10 2 2 2" xfId="31057"/>
    <cellStyle name="常规 35 2 2 10 2 3" xfId="27166"/>
    <cellStyle name="常规 35 2 2 10 3" xfId="20680"/>
    <cellStyle name="常规 35 2 2 10 3 2" xfId="24571"/>
    <cellStyle name="常规 35 2 2 10 3 2 2" xfId="32353"/>
    <cellStyle name="常规 35 2 2 10 3 3" xfId="28462"/>
    <cellStyle name="常规 35 2 2 10 4" xfId="21978"/>
    <cellStyle name="常规 35 2 2 10 4 2" xfId="29760"/>
    <cellStyle name="常规 35 2 2 10 5" xfId="25869"/>
    <cellStyle name="常规 35 2 2 11" xfId="15660"/>
    <cellStyle name="常规 35 2 2 11 2" xfId="19528"/>
    <cellStyle name="常规 35 2 2 11 2 2" xfId="23419"/>
    <cellStyle name="常规 35 2 2 11 2 2 2" xfId="31201"/>
    <cellStyle name="常规 35 2 2 11 2 3" xfId="27310"/>
    <cellStyle name="常规 35 2 2 11 3" xfId="20824"/>
    <cellStyle name="常规 35 2 2 11 3 2" xfId="24715"/>
    <cellStyle name="常规 35 2 2 11 3 2 2" xfId="32497"/>
    <cellStyle name="常规 35 2 2 11 3 3" xfId="28606"/>
    <cellStyle name="常规 35 2 2 11 4" xfId="22122"/>
    <cellStyle name="常规 35 2 2 11 4 2" xfId="29904"/>
    <cellStyle name="常规 35 2 2 11 5" xfId="26013"/>
    <cellStyle name="常规 35 2 2 12" xfId="16457"/>
    <cellStyle name="常规 35 2 2 12 2" xfId="19672"/>
    <cellStyle name="常规 35 2 2 12 2 2" xfId="23563"/>
    <cellStyle name="常规 35 2 2 12 2 2 2" xfId="31345"/>
    <cellStyle name="常规 35 2 2 12 2 3" xfId="27454"/>
    <cellStyle name="常规 35 2 2 12 3" xfId="20968"/>
    <cellStyle name="常规 35 2 2 12 3 2" xfId="24859"/>
    <cellStyle name="常规 35 2 2 12 3 2 2" xfId="32641"/>
    <cellStyle name="常规 35 2 2 12 3 3" xfId="28750"/>
    <cellStyle name="常规 35 2 2 12 4" xfId="22266"/>
    <cellStyle name="常规 35 2 2 12 4 2" xfId="30048"/>
    <cellStyle name="常规 35 2 2 12 5" xfId="26157"/>
    <cellStyle name="常规 35 2 2 13" xfId="16982"/>
    <cellStyle name="常规 35 2 2 13 2" xfId="19816"/>
    <cellStyle name="常规 35 2 2 13 2 2" xfId="23707"/>
    <cellStyle name="常规 35 2 2 13 2 2 2" xfId="31489"/>
    <cellStyle name="常规 35 2 2 13 2 3" xfId="27598"/>
    <cellStyle name="常规 35 2 2 13 3" xfId="21112"/>
    <cellStyle name="常规 35 2 2 13 3 2" xfId="25003"/>
    <cellStyle name="常规 35 2 2 13 3 2 2" xfId="32785"/>
    <cellStyle name="常规 35 2 2 13 3 3" xfId="28894"/>
    <cellStyle name="常规 35 2 2 13 4" xfId="22410"/>
    <cellStyle name="常规 35 2 2 13 4 2" xfId="30192"/>
    <cellStyle name="常规 35 2 2 13 5" xfId="26301"/>
    <cellStyle name="常规 35 2 2 14" xfId="17128"/>
    <cellStyle name="常规 35 2 2 14 2" xfId="19960"/>
    <cellStyle name="常规 35 2 2 14 2 2" xfId="23851"/>
    <cellStyle name="常规 35 2 2 14 2 2 2" xfId="31633"/>
    <cellStyle name="常规 35 2 2 14 2 3" xfId="27742"/>
    <cellStyle name="常规 35 2 2 14 3" xfId="21256"/>
    <cellStyle name="常规 35 2 2 14 3 2" xfId="25147"/>
    <cellStyle name="常规 35 2 2 14 3 2 2" xfId="32929"/>
    <cellStyle name="常规 35 2 2 14 3 3" xfId="29038"/>
    <cellStyle name="常规 35 2 2 14 4" xfId="22554"/>
    <cellStyle name="常规 35 2 2 14 4 2" xfId="30336"/>
    <cellStyle name="常规 35 2 2 14 5" xfId="26445"/>
    <cellStyle name="常规 35 2 2 15" xfId="18808"/>
    <cellStyle name="常规 35 2 2 15 2" xfId="22699"/>
    <cellStyle name="常规 35 2 2 15 2 2" xfId="30481"/>
    <cellStyle name="常规 35 2 2 15 3" xfId="26590"/>
    <cellStyle name="常规 35 2 2 16" xfId="20104"/>
    <cellStyle name="常规 35 2 2 16 2" xfId="23995"/>
    <cellStyle name="常规 35 2 2 16 2 2" xfId="31777"/>
    <cellStyle name="常规 35 2 2 16 3" xfId="27886"/>
    <cellStyle name="常规 35 2 2 17" xfId="21402"/>
    <cellStyle name="常规 35 2 2 17 2" xfId="29184"/>
    <cellStyle name="常规 35 2 2 18" xfId="25293"/>
    <cellStyle name="常规 35 2 2 2" xfId="6314"/>
    <cellStyle name="常规 35 2 2 2 10" xfId="15666"/>
    <cellStyle name="常规 35 2 2 2 10 2" xfId="19534"/>
    <cellStyle name="常规 35 2 2 2 10 2 2" xfId="23425"/>
    <cellStyle name="常规 35 2 2 2 10 2 2 2" xfId="31207"/>
    <cellStyle name="常规 35 2 2 2 10 2 3" xfId="27316"/>
    <cellStyle name="常规 35 2 2 2 10 3" xfId="20830"/>
    <cellStyle name="常规 35 2 2 2 10 3 2" xfId="24721"/>
    <cellStyle name="常规 35 2 2 2 10 3 2 2" xfId="32503"/>
    <cellStyle name="常规 35 2 2 2 10 3 3" xfId="28612"/>
    <cellStyle name="常规 35 2 2 2 10 4" xfId="22128"/>
    <cellStyle name="常规 35 2 2 2 10 4 2" xfId="29910"/>
    <cellStyle name="常规 35 2 2 2 10 5" xfId="26019"/>
    <cellStyle name="常规 35 2 2 2 11" xfId="16463"/>
    <cellStyle name="常规 35 2 2 2 11 2" xfId="19678"/>
    <cellStyle name="常规 35 2 2 2 11 2 2" xfId="23569"/>
    <cellStyle name="常规 35 2 2 2 11 2 2 2" xfId="31351"/>
    <cellStyle name="常规 35 2 2 2 11 2 3" xfId="27460"/>
    <cellStyle name="常规 35 2 2 2 11 3" xfId="20974"/>
    <cellStyle name="常规 35 2 2 2 11 3 2" xfId="24865"/>
    <cellStyle name="常规 35 2 2 2 11 3 2 2" xfId="32647"/>
    <cellStyle name="常规 35 2 2 2 11 3 3" xfId="28756"/>
    <cellStyle name="常规 35 2 2 2 11 4" xfId="22272"/>
    <cellStyle name="常规 35 2 2 2 11 4 2" xfId="30054"/>
    <cellStyle name="常规 35 2 2 2 11 5" xfId="26163"/>
    <cellStyle name="常规 35 2 2 2 12" xfId="16988"/>
    <cellStyle name="常规 35 2 2 2 12 2" xfId="19822"/>
    <cellStyle name="常规 35 2 2 2 12 2 2" xfId="23713"/>
    <cellStyle name="常规 35 2 2 2 12 2 2 2" xfId="31495"/>
    <cellStyle name="常规 35 2 2 2 12 2 3" xfId="27604"/>
    <cellStyle name="常规 35 2 2 2 12 3" xfId="21118"/>
    <cellStyle name="常规 35 2 2 2 12 3 2" xfId="25009"/>
    <cellStyle name="常规 35 2 2 2 12 3 2 2" xfId="32791"/>
    <cellStyle name="常规 35 2 2 2 12 3 3" xfId="28900"/>
    <cellStyle name="常规 35 2 2 2 12 4" xfId="22416"/>
    <cellStyle name="常规 35 2 2 2 12 4 2" xfId="30198"/>
    <cellStyle name="常规 35 2 2 2 12 5" xfId="26307"/>
    <cellStyle name="常规 35 2 2 2 13" xfId="17134"/>
    <cellStyle name="常规 35 2 2 2 13 2" xfId="19966"/>
    <cellStyle name="常规 35 2 2 2 13 2 2" xfId="23857"/>
    <cellStyle name="常规 35 2 2 2 13 2 2 2" xfId="31639"/>
    <cellStyle name="常规 35 2 2 2 13 2 3" xfId="27748"/>
    <cellStyle name="常规 35 2 2 2 13 3" xfId="21262"/>
    <cellStyle name="常规 35 2 2 2 13 3 2" xfId="25153"/>
    <cellStyle name="常规 35 2 2 2 13 3 2 2" xfId="32935"/>
    <cellStyle name="常规 35 2 2 2 13 3 3" xfId="29044"/>
    <cellStyle name="常规 35 2 2 2 13 4" xfId="22560"/>
    <cellStyle name="常规 35 2 2 2 13 4 2" xfId="30342"/>
    <cellStyle name="常规 35 2 2 2 13 5" xfId="26451"/>
    <cellStyle name="常规 35 2 2 2 14" xfId="18814"/>
    <cellStyle name="常规 35 2 2 2 14 2" xfId="22705"/>
    <cellStyle name="常规 35 2 2 2 14 2 2" xfId="30487"/>
    <cellStyle name="常规 35 2 2 2 14 3" xfId="26596"/>
    <cellStyle name="常规 35 2 2 2 15" xfId="20110"/>
    <cellStyle name="常规 35 2 2 2 15 2" xfId="24001"/>
    <cellStyle name="常规 35 2 2 2 15 2 2" xfId="31783"/>
    <cellStyle name="常规 35 2 2 2 15 3" xfId="27892"/>
    <cellStyle name="常规 35 2 2 2 16" xfId="21408"/>
    <cellStyle name="常规 35 2 2 2 16 2" xfId="29190"/>
    <cellStyle name="常规 35 2 2 2 17" xfId="25299"/>
    <cellStyle name="常规 35 2 2 2 2" xfId="6330"/>
    <cellStyle name="常规 35 2 2 2 2 10" xfId="16477"/>
    <cellStyle name="常规 35 2 2 2 2 10 2" xfId="19690"/>
    <cellStyle name="常规 35 2 2 2 2 10 2 2" xfId="23581"/>
    <cellStyle name="常规 35 2 2 2 2 10 2 2 2" xfId="31363"/>
    <cellStyle name="常规 35 2 2 2 2 10 2 3" xfId="27472"/>
    <cellStyle name="常规 35 2 2 2 2 10 3" xfId="20986"/>
    <cellStyle name="常规 35 2 2 2 2 10 3 2" xfId="24877"/>
    <cellStyle name="常规 35 2 2 2 2 10 3 2 2" xfId="32659"/>
    <cellStyle name="常规 35 2 2 2 2 10 3 3" xfId="28768"/>
    <cellStyle name="常规 35 2 2 2 2 10 4" xfId="22284"/>
    <cellStyle name="常规 35 2 2 2 2 10 4 2" xfId="30066"/>
    <cellStyle name="常规 35 2 2 2 2 10 5" xfId="26175"/>
    <cellStyle name="常规 35 2 2 2 2 11" xfId="17002"/>
    <cellStyle name="常规 35 2 2 2 2 11 2" xfId="19834"/>
    <cellStyle name="常规 35 2 2 2 2 11 2 2" xfId="23725"/>
    <cellStyle name="常规 35 2 2 2 2 11 2 2 2" xfId="31507"/>
    <cellStyle name="常规 35 2 2 2 2 11 2 3" xfId="27616"/>
    <cellStyle name="常规 35 2 2 2 2 11 3" xfId="21130"/>
    <cellStyle name="常规 35 2 2 2 2 11 3 2" xfId="25021"/>
    <cellStyle name="常规 35 2 2 2 2 11 3 2 2" xfId="32803"/>
    <cellStyle name="常规 35 2 2 2 2 11 3 3" xfId="28912"/>
    <cellStyle name="常规 35 2 2 2 2 11 4" xfId="22428"/>
    <cellStyle name="常规 35 2 2 2 2 11 4 2" xfId="30210"/>
    <cellStyle name="常规 35 2 2 2 2 11 5" xfId="26319"/>
    <cellStyle name="常规 35 2 2 2 2 12" xfId="17146"/>
    <cellStyle name="常规 35 2 2 2 2 12 2" xfId="19978"/>
    <cellStyle name="常规 35 2 2 2 2 12 2 2" xfId="23869"/>
    <cellStyle name="常规 35 2 2 2 2 12 2 2 2" xfId="31651"/>
    <cellStyle name="常规 35 2 2 2 2 12 2 3" xfId="27760"/>
    <cellStyle name="常规 35 2 2 2 2 12 3" xfId="21274"/>
    <cellStyle name="常规 35 2 2 2 2 12 3 2" xfId="25165"/>
    <cellStyle name="常规 35 2 2 2 2 12 3 2 2" xfId="32947"/>
    <cellStyle name="常规 35 2 2 2 2 12 3 3" xfId="29056"/>
    <cellStyle name="常规 35 2 2 2 2 12 4" xfId="22572"/>
    <cellStyle name="常规 35 2 2 2 2 12 4 2" xfId="30354"/>
    <cellStyle name="常规 35 2 2 2 2 12 5" xfId="26463"/>
    <cellStyle name="常规 35 2 2 2 2 13" xfId="18826"/>
    <cellStyle name="常规 35 2 2 2 2 13 2" xfId="22717"/>
    <cellStyle name="常规 35 2 2 2 2 13 2 2" xfId="30499"/>
    <cellStyle name="常规 35 2 2 2 2 13 3" xfId="26608"/>
    <cellStyle name="常规 35 2 2 2 2 14" xfId="20122"/>
    <cellStyle name="常规 35 2 2 2 2 14 2" xfId="24013"/>
    <cellStyle name="常规 35 2 2 2 2 14 2 2" xfId="31795"/>
    <cellStyle name="常规 35 2 2 2 2 14 3" xfId="27904"/>
    <cellStyle name="常规 35 2 2 2 2 15" xfId="21420"/>
    <cellStyle name="常规 35 2 2 2 2 15 2" xfId="29202"/>
    <cellStyle name="常规 35 2 2 2 2 16" xfId="25311"/>
    <cellStyle name="常规 35 2 2 2 2 2" xfId="6378"/>
    <cellStyle name="常规 35 2 2 2 2 2 10" xfId="17194"/>
    <cellStyle name="常规 35 2 2 2 2 2 10 2" xfId="20026"/>
    <cellStyle name="常规 35 2 2 2 2 2 10 2 2" xfId="23917"/>
    <cellStyle name="常规 35 2 2 2 2 2 10 2 2 2" xfId="31699"/>
    <cellStyle name="常规 35 2 2 2 2 2 10 2 3" xfId="27808"/>
    <cellStyle name="常规 35 2 2 2 2 2 10 3" xfId="21322"/>
    <cellStyle name="常规 35 2 2 2 2 2 10 3 2" xfId="25213"/>
    <cellStyle name="常规 35 2 2 2 2 2 10 3 2 2" xfId="32995"/>
    <cellStyle name="常规 35 2 2 2 2 2 10 3 3" xfId="29104"/>
    <cellStyle name="常规 35 2 2 2 2 2 10 4" xfId="22620"/>
    <cellStyle name="常规 35 2 2 2 2 2 10 4 2" xfId="30402"/>
    <cellStyle name="常规 35 2 2 2 2 2 10 5" xfId="26511"/>
    <cellStyle name="常规 35 2 2 2 2 2 11" xfId="18874"/>
    <cellStyle name="常规 35 2 2 2 2 2 11 2" xfId="22765"/>
    <cellStyle name="常规 35 2 2 2 2 2 11 2 2" xfId="30547"/>
    <cellStyle name="常规 35 2 2 2 2 2 11 3" xfId="26656"/>
    <cellStyle name="常规 35 2 2 2 2 2 12" xfId="20170"/>
    <cellStyle name="常规 35 2 2 2 2 2 12 2" xfId="24061"/>
    <cellStyle name="常规 35 2 2 2 2 2 12 2 2" xfId="31843"/>
    <cellStyle name="常规 35 2 2 2 2 2 12 3" xfId="27952"/>
    <cellStyle name="常规 35 2 2 2 2 2 13" xfId="21468"/>
    <cellStyle name="常规 35 2 2 2 2 2 13 2" xfId="29250"/>
    <cellStyle name="常规 35 2 2 2 2 2 14" xfId="25359"/>
    <cellStyle name="常规 35 2 2 2 2 2 2" xfId="6450"/>
    <cellStyle name="常规 35 2 2 2 2 2 2 10" xfId="18946"/>
    <cellStyle name="常规 35 2 2 2 2 2 2 10 2" xfId="22837"/>
    <cellStyle name="常规 35 2 2 2 2 2 2 10 2 2" xfId="30619"/>
    <cellStyle name="常规 35 2 2 2 2 2 2 10 3" xfId="26728"/>
    <cellStyle name="常规 35 2 2 2 2 2 2 11" xfId="20242"/>
    <cellStyle name="常规 35 2 2 2 2 2 2 11 2" xfId="24133"/>
    <cellStyle name="常规 35 2 2 2 2 2 2 11 2 2" xfId="31915"/>
    <cellStyle name="常规 35 2 2 2 2 2 2 11 3" xfId="28024"/>
    <cellStyle name="常规 35 2 2 2 2 2 2 12" xfId="21540"/>
    <cellStyle name="常规 35 2 2 2 2 2 2 12 2" xfId="29322"/>
    <cellStyle name="常规 35 2 2 2 2 2 2 13" xfId="25431"/>
    <cellStyle name="常规 35 2 2 2 2 2 2 2" xfId="11366"/>
    <cellStyle name="常规 35 2 2 2 2 2 2 2 2" xfId="19090"/>
    <cellStyle name="常规 35 2 2 2 2 2 2 2 2 2" xfId="22981"/>
    <cellStyle name="常规 35 2 2 2 2 2 2 2 2 2 2" xfId="30763"/>
    <cellStyle name="常规 35 2 2 2 2 2 2 2 2 3" xfId="26872"/>
    <cellStyle name="常规 35 2 2 2 2 2 2 2 3" xfId="20386"/>
    <cellStyle name="常规 35 2 2 2 2 2 2 2 3 2" xfId="24277"/>
    <cellStyle name="常规 35 2 2 2 2 2 2 2 3 2 2" xfId="32059"/>
    <cellStyle name="常规 35 2 2 2 2 2 2 2 3 3" xfId="28168"/>
    <cellStyle name="常规 35 2 2 2 2 2 2 2 4" xfId="21684"/>
    <cellStyle name="常规 35 2 2 2 2 2 2 2 4 2" xfId="29466"/>
    <cellStyle name="常规 35 2 2 2 2 2 2 2 5" xfId="25575"/>
    <cellStyle name="常规 35 2 2 2 2 2 2 3" xfId="12590"/>
    <cellStyle name="常规 35 2 2 2 2 2 2 3 2" xfId="19234"/>
    <cellStyle name="常规 35 2 2 2 2 2 2 3 2 2" xfId="23125"/>
    <cellStyle name="常规 35 2 2 2 2 2 2 3 2 2 2" xfId="30907"/>
    <cellStyle name="常规 35 2 2 2 2 2 2 3 2 3" xfId="27016"/>
    <cellStyle name="常规 35 2 2 2 2 2 2 3 3" xfId="20530"/>
    <cellStyle name="常规 35 2 2 2 2 2 2 3 3 2" xfId="24421"/>
    <cellStyle name="常规 35 2 2 2 2 2 2 3 3 2 2" xfId="32203"/>
    <cellStyle name="常规 35 2 2 2 2 2 2 3 3 3" xfId="28312"/>
    <cellStyle name="常规 35 2 2 2 2 2 2 3 4" xfId="21828"/>
    <cellStyle name="常规 35 2 2 2 2 2 2 3 4 2" xfId="29610"/>
    <cellStyle name="常规 35 2 2 2 2 2 2 3 5" xfId="25719"/>
    <cellStyle name="常规 35 2 2 2 2 2 2 4" xfId="13763"/>
    <cellStyle name="常规 35 2 2 2 2 2 2 4 2" xfId="19378"/>
    <cellStyle name="常规 35 2 2 2 2 2 2 4 2 2" xfId="23269"/>
    <cellStyle name="常规 35 2 2 2 2 2 2 4 2 2 2" xfId="31051"/>
    <cellStyle name="常规 35 2 2 2 2 2 2 4 2 3" xfId="27160"/>
    <cellStyle name="常规 35 2 2 2 2 2 2 4 3" xfId="20674"/>
    <cellStyle name="常规 35 2 2 2 2 2 2 4 3 2" xfId="24565"/>
    <cellStyle name="常规 35 2 2 2 2 2 2 4 3 2 2" xfId="32347"/>
    <cellStyle name="常规 35 2 2 2 2 2 2 4 3 3" xfId="28456"/>
    <cellStyle name="常规 35 2 2 2 2 2 2 4 4" xfId="21972"/>
    <cellStyle name="常规 35 2 2 2 2 2 2 4 4 2" xfId="29754"/>
    <cellStyle name="常规 35 2 2 2 2 2 2 4 5" xfId="25863"/>
    <cellStyle name="常规 35 2 2 2 2 2 2 5" xfId="14835"/>
    <cellStyle name="常规 35 2 2 2 2 2 2 5 2" xfId="19522"/>
    <cellStyle name="常规 35 2 2 2 2 2 2 5 2 2" xfId="23413"/>
    <cellStyle name="常规 35 2 2 2 2 2 2 5 2 2 2" xfId="31195"/>
    <cellStyle name="常规 35 2 2 2 2 2 2 5 2 3" xfId="27304"/>
    <cellStyle name="常规 35 2 2 2 2 2 2 5 3" xfId="20818"/>
    <cellStyle name="常规 35 2 2 2 2 2 2 5 3 2" xfId="24709"/>
    <cellStyle name="常规 35 2 2 2 2 2 2 5 3 2 2" xfId="32491"/>
    <cellStyle name="常规 35 2 2 2 2 2 2 5 3 3" xfId="28600"/>
    <cellStyle name="常规 35 2 2 2 2 2 2 5 4" xfId="22116"/>
    <cellStyle name="常规 35 2 2 2 2 2 2 5 4 2" xfId="29898"/>
    <cellStyle name="常规 35 2 2 2 2 2 2 5 5" xfId="26007"/>
    <cellStyle name="常规 35 2 2 2 2 2 2 6" xfId="15800"/>
    <cellStyle name="常规 35 2 2 2 2 2 2 6 2" xfId="19666"/>
    <cellStyle name="常规 35 2 2 2 2 2 2 6 2 2" xfId="23557"/>
    <cellStyle name="常规 35 2 2 2 2 2 2 6 2 2 2" xfId="31339"/>
    <cellStyle name="常规 35 2 2 2 2 2 2 6 2 3" xfId="27448"/>
    <cellStyle name="常规 35 2 2 2 2 2 2 6 3" xfId="20962"/>
    <cellStyle name="常规 35 2 2 2 2 2 2 6 3 2" xfId="24853"/>
    <cellStyle name="常规 35 2 2 2 2 2 2 6 3 2 2" xfId="32635"/>
    <cellStyle name="常规 35 2 2 2 2 2 2 6 3 3" xfId="28744"/>
    <cellStyle name="常规 35 2 2 2 2 2 2 6 4" xfId="22260"/>
    <cellStyle name="常规 35 2 2 2 2 2 2 6 4 2" xfId="30042"/>
    <cellStyle name="常规 35 2 2 2 2 2 2 6 5" xfId="26151"/>
    <cellStyle name="常规 35 2 2 2 2 2 2 7" xfId="16597"/>
    <cellStyle name="常规 35 2 2 2 2 2 2 7 2" xfId="19810"/>
    <cellStyle name="常规 35 2 2 2 2 2 2 7 2 2" xfId="23701"/>
    <cellStyle name="常规 35 2 2 2 2 2 2 7 2 2 2" xfId="31483"/>
    <cellStyle name="常规 35 2 2 2 2 2 2 7 2 3" xfId="27592"/>
    <cellStyle name="常规 35 2 2 2 2 2 2 7 3" xfId="21106"/>
    <cellStyle name="常规 35 2 2 2 2 2 2 7 3 2" xfId="24997"/>
    <cellStyle name="常规 35 2 2 2 2 2 2 7 3 2 2" xfId="32779"/>
    <cellStyle name="常规 35 2 2 2 2 2 2 7 3 3" xfId="28888"/>
    <cellStyle name="常规 35 2 2 2 2 2 2 7 4" xfId="22404"/>
    <cellStyle name="常规 35 2 2 2 2 2 2 7 4 2" xfId="30186"/>
    <cellStyle name="常规 35 2 2 2 2 2 2 7 5" xfId="26295"/>
    <cellStyle name="常规 35 2 2 2 2 2 2 8" xfId="17122"/>
    <cellStyle name="常规 35 2 2 2 2 2 2 8 2" xfId="19954"/>
    <cellStyle name="常规 35 2 2 2 2 2 2 8 2 2" xfId="23845"/>
    <cellStyle name="常规 35 2 2 2 2 2 2 8 2 2 2" xfId="31627"/>
    <cellStyle name="常规 35 2 2 2 2 2 2 8 2 3" xfId="27736"/>
    <cellStyle name="常规 35 2 2 2 2 2 2 8 3" xfId="21250"/>
    <cellStyle name="常规 35 2 2 2 2 2 2 8 3 2" xfId="25141"/>
    <cellStyle name="常规 35 2 2 2 2 2 2 8 3 2 2" xfId="32923"/>
    <cellStyle name="常规 35 2 2 2 2 2 2 8 3 3" xfId="29032"/>
    <cellStyle name="常规 35 2 2 2 2 2 2 8 4" xfId="22548"/>
    <cellStyle name="常规 35 2 2 2 2 2 2 8 4 2" xfId="30330"/>
    <cellStyle name="常规 35 2 2 2 2 2 2 8 5" xfId="26439"/>
    <cellStyle name="常规 35 2 2 2 2 2 2 9" xfId="17266"/>
    <cellStyle name="常规 35 2 2 2 2 2 2 9 2" xfId="20098"/>
    <cellStyle name="常规 35 2 2 2 2 2 2 9 2 2" xfId="23989"/>
    <cellStyle name="常规 35 2 2 2 2 2 2 9 2 2 2" xfId="31771"/>
    <cellStyle name="常规 35 2 2 2 2 2 2 9 2 3" xfId="27880"/>
    <cellStyle name="常规 35 2 2 2 2 2 2 9 3" xfId="21394"/>
    <cellStyle name="常规 35 2 2 2 2 2 2 9 3 2" xfId="25285"/>
    <cellStyle name="常规 35 2 2 2 2 2 2 9 3 2 2" xfId="33067"/>
    <cellStyle name="常规 35 2 2 2 2 2 2 9 3 3" xfId="29176"/>
    <cellStyle name="常规 35 2 2 2 2 2 2 9 4" xfId="22692"/>
    <cellStyle name="常规 35 2 2 2 2 2 2 9 4 2" xfId="30474"/>
    <cellStyle name="常规 35 2 2 2 2 2 2 9 5" xfId="26583"/>
    <cellStyle name="常规 35 2 2 2 2 2 3" xfId="11294"/>
    <cellStyle name="常规 35 2 2 2 2 2 3 2" xfId="19018"/>
    <cellStyle name="常规 35 2 2 2 2 2 3 2 2" xfId="22909"/>
    <cellStyle name="常规 35 2 2 2 2 2 3 2 2 2" xfId="30691"/>
    <cellStyle name="常规 35 2 2 2 2 2 3 2 3" xfId="26800"/>
    <cellStyle name="常规 35 2 2 2 2 2 3 3" xfId="20314"/>
    <cellStyle name="常规 35 2 2 2 2 2 3 3 2" xfId="24205"/>
    <cellStyle name="常规 35 2 2 2 2 2 3 3 2 2" xfId="31987"/>
    <cellStyle name="常规 35 2 2 2 2 2 3 3 3" xfId="28096"/>
    <cellStyle name="常规 35 2 2 2 2 2 3 4" xfId="21612"/>
    <cellStyle name="常规 35 2 2 2 2 2 3 4 2" xfId="29394"/>
    <cellStyle name="常规 35 2 2 2 2 2 3 5" xfId="25503"/>
    <cellStyle name="常规 35 2 2 2 2 2 4" xfId="12518"/>
    <cellStyle name="常规 35 2 2 2 2 2 4 2" xfId="19162"/>
    <cellStyle name="常规 35 2 2 2 2 2 4 2 2" xfId="23053"/>
    <cellStyle name="常规 35 2 2 2 2 2 4 2 2 2" xfId="30835"/>
    <cellStyle name="常规 35 2 2 2 2 2 4 2 3" xfId="26944"/>
    <cellStyle name="常规 35 2 2 2 2 2 4 3" xfId="20458"/>
    <cellStyle name="常规 35 2 2 2 2 2 4 3 2" xfId="24349"/>
    <cellStyle name="常规 35 2 2 2 2 2 4 3 2 2" xfId="32131"/>
    <cellStyle name="常规 35 2 2 2 2 2 4 3 3" xfId="28240"/>
    <cellStyle name="常规 35 2 2 2 2 2 4 4" xfId="21756"/>
    <cellStyle name="常规 35 2 2 2 2 2 4 4 2" xfId="29538"/>
    <cellStyle name="常规 35 2 2 2 2 2 4 5" xfId="25647"/>
    <cellStyle name="常规 35 2 2 2 2 2 5" xfId="13691"/>
    <cellStyle name="常规 35 2 2 2 2 2 5 2" xfId="19306"/>
    <cellStyle name="常规 35 2 2 2 2 2 5 2 2" xfId="23197"/>
    <cellStyle name="常规 35 2 2 2 2 2 5 2 2 2" xfId="30979"/>
    <cellStyle name="常规 35 2 2 2 2 2 5 2 3" xfId="27088"/>
    <cellStyle name="常规 35 2 2 2 2 2 5 3" xfId="20602"/>
    <cellStyle name="常规 35 2 2 2 2 2 5 3 2" xfId="24493"/>
    <cellStyle name="常规 35 2 2 2 2 2 5 3 2 2" xfId="32275"/>
    <cellStyle name="常规 35 2 2 2 2 2 5 3 3" xfId="28384"/>
    <cellStyle name="常规 35 2 2 2 2 2 5 4" xfId="21900"/>
    <cellStyle name="常规 35 2 2 2 2 2 5 4 2" xfId="29682"/>
    <cellStyle name="常规 35 2 2 2 2 2 5 5" xfId="25791"/>
    <cellStyle name="常规 35 2 2 2 2 2 6" xfId="14763"/>
    <cellStyle name="常规 35 2 2 2 2 2 6 2" xfId="19450"/>
    <cellStyle name="常规 35 2 2 2 2 2 6 2 2" xfId="23341"/>
    <cellStyle name="常规 35 2 2 2 2 2 6 2 2 2" xfId="31123"/>
    <cellStyle name="常规 35 2 2 2 2 2 6 2 3" xfId="27232"/>
    <cellStyle name="常规 35 2 2 2 2 2 6 3" xfId="20746"/>
    <cellStyle name="常规 35 2 2 2 2 2 6 3 2" xfId="24637"/>
    <cellStyle name="常规 35 2 2 2 2 2 6 3 2 2" xfId="32419"/>
    <cellStyle name="常规 35 2 2 2 2 2 6 3 3" xfId="28528"/>
    <cellStyle name="常规 35 2 2 2 2 2 6 4" xfId="22044"/>
    <cellStyle name="常规 35 2 2 2 2 2 6 4 2" xfId="29826"/>
    <cellStyle name="常规 35 2 2 2 2 2 6 5" xfId="25935"/>
    <cellStyle name="常规 35 2 2 2 2 2 7" xfId="15728"/>
    <cellStyle name="常规 35 2 2 2 2 2 7 2" xfId="19594"/>
    <cellStyle name="常规 35 2 2 2 2 2 7 2 2" xfId="23485"/>
    <cellStyle name="常规 35 2 2 2 2 2 7 2 2 2" xfId="31267"/>
    <cellStyle name="常规 35 2 2 2 2 2 7 2 3" xfId="27376"/>
    <cellStyle name="常规 35 2 2 2 2 2 7 3" xfId="20890"/>
    <cellStyle name="常规 35 2 2 2 2 2 7 3 2" xfId="24781"/>
    <cellStyle name="常规 35 2 2 2 2 2 7 3 2 2" xfId="32563"/>
    <cellStyle name="常规 35 2 2 2 2 2 7 3 3" xfId="28672"/>
    <cellStyle name="常规 35 2 2 2 2 2 7 4" xfId="22188"/>
    <cellStyle name="常规 35 2 2 2 2 2 7 4 2" xfId="29970"/>
    <cellStyle name="常规 35 2 2 2 2 2 7 5" xfId="26079"/>
    <cellStyle name="常规 35 2 2 2 2 2 8" xfId="16525"/>
    <cellStyle name="常规 35 2 2 2 2 2 8 2" xfId="19738"/>
    <cellStyle name="常规 35 2 2 2 2 2 8 2 2" xfId="23629"/>
    <cellStyle name="常规 35 2 2 2 2 2 8 2 2 2" xfId="31411"/>
    <cellStyle name="常规 35 2 2 2 2 2 8 2 3" xfId="27520"/>
    <cellStyle name="常规 35 2 2 2 2 2 8 3" xfId="21034"/>
    <cellStyle name="常规 35 2 2 2 2 2 8 3 2" xfId="24925"/>
    <cellStyle name="常规 35 2 2 2 2 2 8 3 2 2" xfId="32707"/>
    <cellStyle name="常规 35 2 2 2 2 2 8 3 3" xfId="28816"/>
    <cellStyle name="常规 35 2 2 2 2 2 8 4" xfId="22332"/>
    <cellStyle name="常规 35 2 2 2 2 2 8 4 2" xfId="30114"/>
    <cellStyle name="常规 35 2 2 2 2 2 8 5" xfId="26223"/>
    <cellStyle name="常规 35 2 2 2 2 2 9" xfId="17050"/>
    <cellStyle name="常规 35 2 2 2 2 2 9 2" xfId="19882"/>
    <cellStyle name="常规 35 2 2 2 2 2 9 2 2" xfId="23773"/>
    <cellStyle name="常规 35 2 2 2 2 2 9 2 2 2" xfId="31555"/>
    <cellStyle name="常规 35 2 2 2 2 2 9 2 3" xfId="27664"/>
    <cellStyle name="常规 35 2 2 2 2 2 9 3" xfId="21178"/>
    <cellStyle name="常规 35 2 2 2 2 2 9 3 2" xfId="25069"/>
    <cellStyle name="常规 35 2 2 2 2 2 9 3 2 2" xfId="32851"/>
    <cellStyle name="常规 35 2 2 2 2 2 9 3 3" xfId="28960"/>
    <cellStyle name="常规 35 2 2 2 2 2 9 4" xfId="22476"/>
    <cellStyle name="常规 35 2 2 2 2 2 9 4 2" xfId="30258"/>
    <cellStyle name="常规 35 2 2 2 2 2 9 5" xfId="26367"/>
    <cellStyle name="常规 35 2 2 2 2 3" xfId="6354"/>
    <cellStyle name="常规 35 2 2 2 2 3 10" xfId="17170"/>
    <cellStyle name="常规 35 2 2 2 2 3 10 2" xfId="20002"/>
    <cellStyle name="常规 35 2 2 2 2 3 10 2 2" xfId="23893"/>
    <cellStyle name="常规 35 2 2 2 2 3 10 2 2 2" xfId="31675"/>
    <cellStyle name="常规 35 2 2 2 2 3 10 2 3" xfId="27784"/>
    <cellStyle name="常规 35 2 2 2 2 3 10 3" xfId="21298"/>
    <cellStyle name="常规 35 2 2 2 2 3 10 3 2" xfId="25189"/>
    <cellStyle name="常规 35 2 2 2 2 3 10 3 2 2" xfId="32971"/>
    <cellStyle name="常规 35 2 2 2 2 3 10 3 3" xfId="29080"/>
    <cellStyle name="常规 35 2 2 2 2 3 10 4" xfId="22596"/>
    <cellStyle name="常规 35 2 2 2 2 3 10 4 2" xfId="30378"/>
    <cellStyle name="常规 35 2 2 2 2 3 10 5" xfId="26487"/>
    <cellStyle name="常规 35 2 2 2 2 3 11" xfId="18850"/>
    <cellStyle name="常规 35 2 2 2 2 3 11 2" xfId="22741"/>
    <cellStyle name="常规 35 2 2 2 2 3 11 2 2" xfId="30523"/>
    <cellStyle name="常规 35 2 2 2 2 3 11 3" xfId="26632"/>
    <cellStyle name="常规 35 2 2 2 2 3 12" xfId="20146"/>
    <cellStyle name="常规 35 2 2 2 2 3 12 2" xfId="24037"/>
    <cellStyle name="常规 35 2 2 2 2 3 12 2 2" xfId="31819"/>
    <cellStyle name="常规 35 2 2 2 2 3 12 3" xfId="27928"/>
    <cellStyle name="常规 35 2 2 2 2 3 13" xfId="21444"/>
    <cellStyle name="常规 35 2 2 2 2 3 13 2" xfId="29226"/>
    <cellStyle name="常规 35 2 2 2 2 3 14" xfId="25335"/>
    <cellStyle name="常规 35 2 2 2 2 3 2" xfId="6426"/>
    <cellStyle name="常规 35 2 2 2 2 3 2 10" xfId="18922"/>
    <cellStyle name="常规 35 2 2 2 2 3 2 10 2" xfId="22813"/>
    <cellStyle name="常规 35 2 2 2 2 3 2 10 2 2" xfId="30595"/>
    <cellStyle name="常规 35 2 2 2 2 3 2 10 3" xfId="26704"/>
    <cellStyle name="常规 35 2 2 2 2 3 2 11" xfId="20218"/>
    <cellStyle name="常规 35 2 2 2 2 3 2 11 2" xfId="24109"/>
    <cellStyle name="常规 35 2 2 2 2 3 2 11 2 2" xfId="31891"/>
    <cellStyle name="常规 35 2 2 2 2 3 2 11 3" xfId="28000"/>
    <cellStyle name="常规 35 2 2 2 2 3 2 12" xfId="21516"/>
    <cellStyle name="常规 35 2 2 2 2 3 2 12 2" xfId="29298"/>
    <cellStyle name="常规 35 2 2 2 2 3 2 13" xfId="25407"/>
    <cellStyle name="常规 35 2 2 2 2 3 2 2" xfId="11342"/>
    <cellStyle name="常规 35 2 2 2 2 3 2 2 2" xfId="19066"/>
    <cellStyle name="常规 35 2 2 2 2 3 2 2 2 2" xfId="22957"/>
    <cellStyle name="常规 35 2 2 2 2 3 2 2 2 2 2" xfId="30739"/>
    <cellStyle name="常规 35 2 2 2 2 3 2 2 2 3" xfId="26848"/>
    <cellStyle name="常规 35 2 2 2 2 3 2 2 3" xfId="20362"/>
    <cellStyle name="常规 35 2 2 2 2 3 2 2 3 2" xfId="24253"/>
    <cellStyle name="常规 35 2 2 2 2 3 2 2 3 2 2" xfId="32035"/>
    <cellStyle name="常规 35 2 2 2 2 3 2 2 3 3" xfId="28144"/>
    <cellStyle name="常规 35 2 2 2 2 3 2 2 4" xfId="21660"/>
    <cellStyle name="常规 35 2 2 2 2 3 2 2 4 2" xfId="29442"/>
    <cellStyle name="常规 35 2 2 2 2 3 2 2 5" xfId="25551"/>
    <cellStyle name="常规 35 2 2 2 2 3 2 3" xfId="12566"/>
    <cellStyle name="常规 35 2 2 2 2 3 2 3 2" xfId="19210"/>
    <cellStyle name="常规 35 2 2 2 2 3 2 3 2 2" xfId="23101"/>
    <cellStyle name="常规 35 2 2 2 2 3 2 3 2 2 2" xfId="30883"/>
    <cellStyle name="常规 35 2 2 2 2 3 2 3 2 3" xfId="26992"/>
    <cellStyle name="常规 35 2 2 2 2 3 2 3 3" xfId="20506"/>
    <cellStyle name="常规 35 2 2 2 2 3 2 3 3 2" xfId="24397"/>
    <cellStyle name="常规 35 2 2 2 2 3 2 3 3 2 2" xfId="32179"/>
    <cellStyle name="常规 35 2 2 2 2 3 2 3 3 3" xfId="28288"/>
    <cellStyle name="常规 35 2 2 2 2 3 2 3 4" xfId="21804"/>
    <cellStyle name="常规 35 2 2 2 2 3 2 3 4 2" xfId="29586"/>
    <cellStyle name="常规 35 2 2 2 2 3 2 3 5" xfId="25695"/>
    <cellStyle name="常规 35 2 2 2 2 3 2 4" xfId="13739"/>
    <cellStyle name="常规 35 2 2 2 2 3 2 4 2" xfId="19354"/>
    <cellStyle name="常规 35 2 2 2 2 3 2 4 2 2" xfId="23245"/>
    <cellStyle name="常规 35 2 2 2 2 3 2 4 2 2 2" xfId="31027"/>
    <cellStyle name="常规 35 2 2 2 2 3 2 4 2 3" xfId="27136"/>
    <cellStyle name="常规 35 2 2 2 2 3 2 4 3" xfId="20650"/>
    <cellStyle name="常规 35 2 2 2 2 3 2 4 3 2" xfId="24541"/>
    <cellStyle name="常规 35 2 2 2 2 3 2 4 3 2 2" xfId="32323"/>
    <cellStyle name="常规 35 2 2 2 2 3 2 4 3 3" xfId="28432"/>
    <cellStyle name="常规 35 2 2 2 2 3 2 4 4" xfId="21948"/>
    <cellStyle name="常规 35 2 2 2 2 3 2 4 4 2" xfId="29730"/>
    <cellStyle name="常规 35 2 2 2 2 3 2 4 5" xfId="25839"/>
    <cellStyle name="常规 35 2 2 2 2 3 2 5" xfId="14811"/>
    <cellStyle name="常规 35 2 2 2 2 3 2 5 2" xfId="19498"/>
    <cellStyle name="常规 35 2 2 2 2 3 2 5 2 2" xfId="23389"/>
    <cellStyle name="常规 35 2 2 2 2 3 2 5 2 2 2" xfId="31171"/>
    <cellStyle name="常规 35 2 2 2 2 3 2 5 2 3" xfId="27280"/>
    <cellStyle name="常规 35 2 2 2 2 3 2 5 3" xfId="20794"/>
    <cellStyle name="常规 35 2 2 2 2 3 2 5 3 2" xfId="24685"/>
    <cellStyle name="常规 35 2 2 2 2 3 2 5 3 2 2" xfId="32467"/>
    <cellStyle name="常规 35 2 2 2 2 3 2 5 3 3" xfId="28576"/>
    <cellStyle name="常规 35 2 2 2 2 3 2 5 4" xfId="22092"/>
    <cellStyle name="常规 35 2 2 2 2 3 2 5 4 2" xfId="29874"/>
    <cellStyle name="常规 35 2 2 2 2 3 2 5 5" xfId="25983"/>
    <cellStyle name="常规 35 2 2 2 2 3 2 6" xfId="15776"/>
    <cellStyle name="常规 35 2 2 2 2 3 2 6 2" xfId="19642"/>
    <cellStyle name="常规 35 2 2 2 2 3 2 6 2 2" xfId="23533"/>
    <cellStyle name="常规 35 2 2 2 2 3 2 6 2 2 2" xfId="31315"/>
    <cellStyle name="常规 35 2 2 2 2 3 2 6 2 3" xfId="27424"/>
    <cellStyle name="常规 35 2 2 2 2 3 2 6 3" xfId="20938"/>
    <cellStyle name="常规 35 2 2 2 2 3 2 6 3 2" xfId="24829"/>
    <cellStyle name="常规 35 2 2 2 2 3 2 6 3 2 2" xfId="32611"/>
    <cellStyle name="常规 35 2 2 2 2 3 2 6 3 3" xfId="28720"/>
    <cellStyle name="常规 35 2 2 2 2 3 2 6 4" xfId="22236"/>
    <cellStyle name="常规 35 2 2 2 2 3 2 6 4 2" xfId="30018"/>
    <cellStyle name="常规 35 2 2 2 2 3 2 6 5" xfId="26127"/>
    <cellStyle name="常规 35 2 2 2 2 3 2 7" xfId="16573"/>
    <cellStyle name="常规 35 2 2 2 2 3 2 7 2" xfId="19786"/>
    <cellStyle name="常规 35 2 2 2 2 3 2 7 2 2" xfId="23677"/>
    <cellStyle name="常规 35 2 2 2 2 3 2 7 2 2 2" xfId="31459"/>
    <cellStyle name="常规 35 2 2 2 2 3 2 7 2 3" xfId="27568"/>
    <cellStyle name="常规 35 2 2 2 2 3 2 7 3" xfId="21082"/>
    <cellStyle name="常规 35 2 2 2 2 3 2 7 3 2" xfId="24973"/>
    <cellStyle name="常规 35 2 2 2 2 3 2 7 3 2 2" xfId="32755"/>
    <cellStyle name="常规 35 2 2 2 2 3 2 7 3 3" xfId="28864"/>
    <cellStyle name="常规 35 2 2 2 2 3 2 7 4" xfId="22380"/>
    <cellStyle name="常规 35 2 2 2 2 3 2 7 4 2" xfId="30162"/>
    <cellStyle name="常规 35 2 2 2 2 3 2 7 5" xfId="26271"/>
    <cellStyle name="常规 35 2 2 2 2 3 2 8" xfId="17098"/>
    <cellStyle name="常规 35 2 2 2 2 3 2 8 2" xfId="19930"/>
    <cellStyle name="常规 35 2 2 2 2 3 2 8 2 2" xfId="23821"/>
    <cellStyle name="常规 35 2 2 2 2 3 2 8 2 2 2" xfId="31603"/>
    <cellStyle name="常规 35 2 2 2 2 3 2 8 2 3" xfId="27712"/>
    <cellStyle name="常规 35 2 2 2 2 3 2 8 3" xfId="21226"/>
    <cellStyle name="常规 35 2 2 2 2 3 2 8 3 2" xfId="25117"/>
    <cellStyle name="常规 35 2 2 2 2 3 2 8 3 2 2" xfId="32899"/>
    <cellStyle name="常规 35 2 2 2 2 3 2 8 3 3" xfId="29008"/>
    <cellStyle name="常规 35 2 2 2 2 3 2 8 4" xfId="22524"/>
    <cellStyle name="常规 35 2 2 2 2 3 2 8 4 2" xfId="30306"/>
    <cellStyle name="常规 35 2 2 2 2 3 2 8 5" xfId="26415"/>
    <cellStyle name="常规 35 2 2 2 2 3 2 9" xfId="17242"/>
    <cellStyle name="常规 35 2 2 2 2 3 2 9 2" xfId="20074"/>
    <cellStyle name="常规 35 2 2 2 2 3 2 9 2 2" xfId="23965"/>
    <cellStyle name="常规 35 2 2 2 2 3 2 9 2 2 2" xfId="31747"/>
    <cellStyle name="常规 35 2 2 2 2 3 2 9 2 3" xfId="27856"/>
    <cellStyle name="常规 35 2 2 2 2 3 2 9 3" xfId="21370"/>
    <cellStyle name="常规 35 2 2 2 2 3 2 9 3 2" xfId="25261"/>
    <cellStyle name="常规 35 2 2 2 2 3 2 9 3 2 2" xfId="33043"/>
    <cellStyle name="常规 35 2 2 2 2 3 2 9 3 3" xfId="29152"/>
    <cellStyle name="常规 35 2 2 2 2 3 2 9 4" xfId="22668"/>
    <cellStyle name="常规 35 2 2 2 2 3 2 9 4 2" xfId="30450"/>
    <cellStyle name="常规 35 2 2 2 2 3 2 9 5" xfId="26559"/>
    <cellStyle name="常规 35 2 2 2 2 3 3" xfId="11270"/>
    <cellStyle name="常规 35 2 2 2 2 3 3 2" xfId="18994"/>
    <cellStyle name="常规 35 2 2 2 2 3 3 2 2" xfId="22885"/>
    <cellStyle name="常规 35 2 2 2 2 3 3 2 2 2" xfId="30667"/>
    <cellStyle name="常规 35 2 2 2 2 3 3 2 3" xfId="26776"/>
    <cellStyle name="常规 35 2 2 2 2 3 3 3" xfId="20290"/>
    <cellStyle name="常规 35 2 2 2 2 3 3 3 2" xfId="24181"/>
    <cellStyle name="常规 35 2 2 2 2 3 3 3 2 2" xfId="31963"/>
    <cellStyle name="常规 35 2 2 2 2 3 3 3 3" xfId="28072"/>
    <cellStyle name="常规 35 2 2 2 2 3 3 4" xfId="21588"/>
    <cellStyle name="常规 35 2 2 2 2 3 3 4 2" xfId="29370"/>
    <cellStyle name="常规 35 2 2 2 2 3 3 5" xfId="25479"/>
    <cellStyle name="常规 35 2 2 2 2 3 4" xfId="12494"/>
    <cellStyle name="常规 35 2 2 2 2 3 4 2" xfId="19138"/>
    <cellStyle name="常规 35 2 2 2 2 3 4 2 2" xfId="23029"/>
    <cellStyle name="常规 35 2 2 2 2 3 4 2 2 2" xfId="30811"/>
    <cellStyle name="常规 35 2 2 2 2 3 4 2 3" xfId="26920"/>
    <cellStyle name="常规 35 2 2 2 2 3 4 3" xfId="20434"/>
    <cellStyle name="常规 35 2 2 2 2 3 4 3 2" xfId="24325"/>
    <cellStyle name="常规 35 2 2 2 2 3 4 3 2 2" xfId="32107"/>
    <cellStyle name="常规 35 2 2 2 2 3 4 3 3" xfId="28216"/>
    <cellStyle name="常规 35 2 2 2 2 3 4 4" xfId="21732"/>
    <cellStyle name="常规 35 2 2 2 2 3 4 4 2" xfId="29514"/>
    <cellStyle name="常规 35 2 2 2 2 3 4 5" xfId="25623"/>
    <cellStyle name="常规 35 2 2 2 2 3 5" xfId="13667"/>
    <cellStyle name="常规 35 2 2 2 2 3 5 2" xfId="19282"/>
    <cellStyle name="常规 35 2 2 2 2 3 5 2 2" xfId="23173"/>
    <cellStyle name="常规 35 2 2 2 2 3 5 2 2 2" xfId="30955"/>
    <cellStyle name="常规 35 2 2 2 2 3 5 2 3" xfId="27064"/>
    <cellStyle name="常规 35 2 2 2 2 3 5 3" xfId="20578"/>
    <cellStyle name="常规 35 2 2 2 2 3 5 3 2" xfId="24469"/>
    <cellStyle name="常规 35 2 2 2 2 3 5 3 2 2" xfId="32251"/>
    <cellStyle name="常规 35 2 2 2 2 3 5 3 3" xfId="28360"/>
    <cellStyle name="常规 35 2 2 2 2 3 5 4" xfId="21876"/>
    <cellStyle name="常规 35 2 2 2 2 3 5 4 2" xfId="29658"/>
    <cellStyle name="常规 35 2 2 2 2 3 5 5" xfId="25767"/>
    <cellStyle name="常规 35 2 2 2 2 3 6" xfId="14739"/>
    <cellStyle name="常规 35 2 2 2 2 3 6 2" xfId="19426"/>
    <cellStyle name="常规 35 2 2 2 2 3 6 2 2" xfId="23317"/>
    <cellStyle name="常规 35 2 2 2 2 3 6 2 2 2" xfId="31099"/>
    <cellStyle name="常规 35 2 2 2 2 3 6 2 3" xfId="27208"/>
    <cellStyle name="常规 35 2 2 2 2 3 6 3" xfId="20722"/>
    <cellStyle name="常规 35 2 2 2 2 3 6 3 2" xfId="24613"/>
    <cellStyle name="常规 35 2 2 2 2 3 6 3 2 2" xfId="32395"/>
    <cellStyle name="常规 35 2 2 2 2 3 6 3 3" xfId="28504"/>
    <cellStyle name="常规 35 2 2 2 2 3 6 4" xfId="22020"/>
    <cellStyle name="常规 35 2 2 2 2 3 6 4 2" xfId="29802"/>
    <cellStyle name="常规 35 2 2 2 2 3 6 5" xfId="25911"/>
    <cellStyle name="常规 35 2 2 2 2 3 7" xfId="15704"/>
    <cellStyle name="常规 35 2 2 2 2 3 7 2" xfId="19570"/>
    <cellStyle name="常规 35 2 2 2 2 3 7 2 2" xfId="23461"/>
    <cellStyle name="常规 35 2 2 2 2 3 7 2 2 2" xfId="31243"/>
    <cellStyle name="常规 35 2 2 2 2 3 7 2 3" xfId="27352"/>
    <cellStyle name="常规 35 2 2 2 2 3 7 3" xfId="20866"/>
    <cellStyle name="常规 35 2 2 2 2 3 7 3 2" xfId="24757"/>
    <cellStyle name="常规 35 2 2 2 2 3 7 3 2 2" xfId="32539"/>
    <cellStyle name="常规 35 2 2 2 2 3 7 3 3" xfId="28648"/>
    <cellStyle name="常规 35 2 2 2 2 3 7 4" xfId="22164"/>
    <cellStyle name="常规 35 2 2 2 2 3 7 4 2" xfId="29946"/>
    <cellStyle name="常规 35 2 2 2 2 3 7 5" xfId="26055"/>
    <cellStyle name="常规 35 2 2 2 2 3 8" xfId="16501"/>
    <cellStyle name="常规 35 2 2 2 2 3 8 2" xfId="19714"/>
    <cellStyle name="常规 35 2 2 2 2 3 8 2 2" xfId="23605"/>
    <cellStyle name="常规 35 2 2 2 2 3 8 2 2 2" xfId="31387"/>
    <cellStyle name="常规 35 2 2 2 2 3 8 2 3" xfId="27496"/>
    <cellStyle name="常规 35 2 2 2 2 3 8 3" xfId="21010"/>
    <cellStyle name="常规 35 2 2 2 2 3 8 3 2" xfId="24901"/>
    <cellStyle name="常规 35 2 2 2 2 3 8 3 2 2" xfId="32683"/>
    <cellStyle name="常规 35 2 2 2 2 3 8 3 3" xfId="28792"/>
    <cellStyle name="常规 35 2 2 2 2 3 8 4" xfId="22308"/>
    <cellStyle name="常规 35 2 2 2 2 3 8 4 2" xfId="30090"/>
    <cellStyle name="常规 35 2 2 2 2 3 8 5" xfId="26199"/>
    <cellStyle name="常规 35 2 2 2 2 3 9" xfId="17026"/>
    <cellStyle name="常规 35 2 2 2 2 3 9 2" xfId="19858"/>
    <cellStyle name="常规 35 2 2 2 2 3 9 2 2" xfId="23749"/>
    <cellStyle name="常规 35 2 2 2 2 3 9 2 2 2" xfId="31531"/>
    <cellStyle name="常规 35 2 2 2 2 3 9 2 3" xfId="27640"/>
    <cellStyle name="常规 35 2 2 2 2 3 9 3" xfId="21154"/>
    <cellStyle name="常规 35 2 2 2 2 3 9 3 2" xfId="25045"/>
    <cellStyle name="常规 35 2 2 2 2 3 9 3 2 2" xfId="32827"/>
    <cellStyle name="常规 35 2 2 2 2 3 9 3 3" xfId="28936"/>
    <cellStyle name="常规 35 2 2 2 2 3 9 4" xfId="22452"/>
    <cellStyle name="常规 35 2 2 2 2 3 9 4 2" xfId="30234"/>
    <cellStyle name="常规 35 2 2 2 2 3 9 5" xfId="26343"/>
    <cellStyle name="常规 35 2 2 2 2 4" xfId="6402"/>
    <cellStyle name="常规 35 2 2 2 2 4 10" xfId="18898"/>
    <cellStyle name="常规 35 2 2 2 2 4 10 2" xfId="22789"/>
    <cellStyle name="常规 35 2 2 2 2 4 10 2 2" xfId="30571"/>
    <cellStyle name="常规 35 2 2 2 2 4 10 3" xfId="26680"/>
    <cellStyle name="常规 35 2 2 2 2 4 11" xfId="20194"/>
    <cellStyle name="常规 35 2 2 2 2 4 11 2" xfId="24085"/>
    <cellStyle name="常规 35 2 2 2 2 4 11 2 2" xfId="31867"/>
    <cellStyle name="常规 35 2 2 2 2 4 11 3" xfId="27976"/>
    <cellStyle name="常规 35 2 2 2 2 4 12" xfId="21492"/>
    <cellStyle name="常规 35 2 2 2 2 4 12 2" xfId="29274"/>
    <cellStyle name="常规 35 2 2 2 2 4 13" xfId="25383"/>
    <cellStyle name="常规 35 2 2 2 2 4 2" xfId="11318"/>
    <cellStyle name="常规 35 2 2 2 2 4 2 2" xfId="19042"/>
    <cellStyle name="常规 35 2 2 2 2 4 2 2 2" xfId="22933"/>
    <cellStyle name="常规 35 2 2 2 2 4 2 2 2 2" xfId="30715"/>
    <cellStyle name="常规 35 2 2 2 2 4 2 2 3" xfId="26824"/>
    <cellStyle name="常规 35 2 2 2 2 4 2 3" xfId="20338"/>
    <cellStyle name="常规 35 2 2 2 2 4 2 3 2" xfId="24229"/>
    <cellStyle name="常规 35 2 2 2 2 4 2 3 2 2" xfId="32011"/>
    <cellStyle name="常规 35 2 2 2 2 4 2 3 3" xfId="28120"/>
    <cellStyle name="常规 35 2 2 2 2 4 2 4" xfId="21636"/>
    <cellStyle name="常规 35 2 2 2 2 4 2 4 2" xfId="29418"/>
    <cellStyle name="常规 35 2 2 2 2 4 2 5" xfId="25527"/>
    <cellStyle name="常规 35 2 2 2 2 4 3" xfId="12542"/>
    <cellStyle name="常规 35 2 2 2 2 4 3 2" xfId="19186"/>
    <cellStyle name="常规 35 2 2 2 2 4 3 2 2" xfId="23077"/>
    <cellStyle name="常规 35 2 2 2 2 4 3 2 2 2" xfId="30859"/>
    <cellStyle name="常规 35 2 2 2 2 4 3 2 3" xfId="26968"/>
    <cellStyle name="常规 35 2 2 2 2 4 3 3" xfId="20482"/>
    <cellStyle name="常规 35 2 2 2 2 4 3 3 2" xfId="24373"/>
    <cellStyle name="常规 35 2 2 2 2 4 3 3 2 2" xfId="32155"/>
    <cellStyle name="常规 35 2 2 2 2 4 3 3 3" xfId="28264"/>
    <cellStyle name="常规 35 2 2 2 2 4 3 4" xfId="21780"/>
    <cellStyle name="常规 35 2 2 2 2 4 3 4 2" xfId="29562"/>
    <cellStyle name="常规 35 2 2 2 2 4 3 5" xfId="25671"/>
    <cellStyle name="常规 35 2 2 2 2 4 4" xfId="13715"/>
    <cellStyle name="常规 35 2 2 2 2 4 4 2" xfId="19330"/>
    <cellStyle name="常规 35 2 2 2 2 4 4 2 2" xfId="23221"/>
    <cellStyle name="常规 35 2 2 2 2 4 4 2 2 2" xfId="31003"/>
    <cellStyle name="常规 35 2 2 2 2 4 4 2 3" xfId="27112"/>
    <cellStyle name="常规 35 2 2 2 2 4 4 3" xfId="20626"/>
    <cellStyle name="常规 35 2 2 2 2 4 4 3 2" xfId="24517"/>
    <cellStyle name="常规 35 2 2 2 2 4 4 3 2 2" xfId="32299"/>
    <cellStyle name="常规 35 2 2 2 2 4 4 3 3" xfId="28408"/>
    <cellStyle name="常规 35 2 2 2 2 4 4 4" xfId="21924"/>
    <cellStyle name="常规 35 2 2 2 2 4 4 4 2" xfId="29706"/>
    <cellStyle name="常规 35 2 2 2 2 4 4 5" xfId="25815"/>
    <cellStyle name="常规 35 2 2 2 2 4 5" xfId="14787"/>
    <cellStyle name="常规 35 2 2 2 2 4 5 2" xfId="19474"/>
    <cellStyle name="常规 35 2 2 2 2 4 5 2 2" xfId="23365"/>
    <cellStyle name="常规 35 2 2 2 2 4 5 2 2 2" xfId="31147"/>
    <cellStyle name="常规 35 2 2 2 2 4 5 2 3" xfId="27256"/>
    <cellStyle name="常规 35 2 2 2 2 4 5 3" xfId="20770"/>
    <cellStyle name="常规 35 2 2 2 2 4 5 3 2" xfId="24661"/>
    <cellStyle name="常规 35 2 2 2 2 4 5 3 2 2" xfId="32443"/>
    <cellStyle name="常规 35 2 2 2 2 4 5 3 3" xfId="28552"/>
    <cellStyle name="常规 35 2 2 2 2 4 5 4" xfId="22068"/>
    <cellStyle name="常规 35 2 2 2 2 4 5 4 2" xfId="29850"/>
    <cellStyle name="常规 35 2 2 2 2 4 5 5" xfId="25959"/>
    <cellStyle name="常规 35 2 2 2 2 4 6" xfId="15752"/>
    <cellStyle name="常规 35 2 2 2 2 4 6 2" xfId="19618"/>
    <cellStyle name="常规 35 2 2 2 2 4 6 2 2" xfId="23509"/>
    <cellStyle name="常规 35 2 2 2 2 4 6 2 2 2" xfId="31291"/>
    <cellStyle name="常规 35 2 2 2 2 4 6 2 3" xfId="27400"/>
    <cellStyle name="常规 35 2 2 2 2 4 6 3" xfId="20914"/>
    <cellStyle name="常规 35 2 2 2 2 4 6 3 2" xfId="24805"/>
    <cellStyle name="常规 35 2 2 2 2 4 6 3 2 2" xfId="32587"/>
    <cellStyle name="常规 35 2 2 2 2 4 6 3 3" xfId="28696"/>
    <cellStyle name="常规 35 2 2 2 2 4 6 4" xfId="22212"/>
    <cellStyle name="常规 35 2 2 2 2 4 6 4 2" xfId="29994"/>
    <cellStyle name="常规 35 2 2 2 2 4 6 5" xfId="26103"/>
    <cellStyle name="常规 35 2 2 2 2 4 7" xfId="16549"/>
    <cellStyle name="常规 35 2 2 2 2 4 7 2" xfId="19762"/>
    <cellStyle name="常规 35 2 2 2 2 4 7 2 2" xfId="23653"/>
    <cellStyle name="常规 35 2 2 2 2 4 7 2 2 2" xfId="31435"/>
    <cellStyle name="常规 35 2 2 2 2 4 7 2 3" xfId="27544"/>
    <cellStyle name="常规 35 2 2 2 2 4 7 3" xfId="21058"/>
    <cellStyle name="常规 35 2 2 2 2 4 7 3 2" xfId="24949"/>
    <cellStyle name="常规 35 2 2 2 2 4 7 3 2 2" xfId="32731"/>
    <cellStyle name="常规 35 2 2 2 2 4 7 3 3" xfId="28840"/>
    <cellStyle name="常规 35 2 2 2 2 4 7 4" xfId="22356"/>
    <cellStyle name="常规 35 2 2 2 2 4 7 4 2" xfId="30138"/>
    <cellStyle name="常规 35 2 2 2 2 4 7 5" xfId="26247"/>
    <cellStyle name="常规 35 2 2 2 2 4 8" xfId="17074"/>
    <cellStyle name="常规 35 2 2 2 2 4 8 2" xfId="19906"/>
    <cellStyle name="常规 35 2 2 2 2 4 8 2 2" xfId="23797"/>
    <cellStyle name="常规 35 2 2 2 2 4 8 2 2 2" xfId="31579"/>
    <cellStyle name="常规 35 2 2 2 2 4 8 2 3" xfId="27688"/>
    <cellStyle name="常规 35 2 2 2 2 4 8 3" xfId="21202"/>
    <cellStyle name="常规 35 2 2 2 2 4 8 3 2" xfId="25093"/>
    <cellStyle name="常规 35 2 2 2 2 4 8 3 2 2" xfId="32875"/>
    <cellStyle name="常规 35 2 2 2 2 4 8 3 3" xfId="28984"/>
    <cellStyle name="常规 35 2 2 2 2 4 8 4" xfId="22500"/>
    <cellStyle name="常规 35 2 2 2 2 4 8 4 2" xfId="30282"/>
    <cellStyle name="常规 35 2 2 2 2 4 8 5" xfId="26391"/>
    <cellStyle name="常规 35 2 2 2 2 4 9" xfId="17218"/>
    <cellStyle name="常规 35 2 2 2 2 4 9 2" xfId="20050"/>
    <cellStyle name="常规 35 2 2 2 2 4 9 2 2" xfId="23941"/>
    <cellStyle name="常规 35 2 2 2 2 4 9 2 2 2" xfId="31723"/>
    <cellStyle name="常规 35 2 2 2 2 4 9 2 3" xfId="27832"/>
    <cellStyle name="常规 35 2 2 2 2 4 9 3" xfId="21346"/>
    <cellStyle name="常规 35 2 2 2 2 4 9 3 2" xfId="25237"/>
    <cellStyle name="常规 35 2 2 2 2 4 9 3 2 2" xfId="33019"/>
    <cellStyle name="常规 35 2 2 2 2 4 9 3 3" xfId="29128"/>
    <cellStyle name="常规 35 2 2 2 2 4 9 4" xfId="22644"/>
    <cellStyle name="常规 35 2 2 2 2 4 9 4 2" xfId="30426"/>
    <cellStyle name="常规 35 2 2 2 2 4 9 5" xfId="26535"/>
    <cellStyle name="常规 35 2 2 2 2 5" xfId="11246"/>
    <cellStyle name="常规 35 2 2 2 2 5 2" xfId="18970"/>
    <cellStyle name="常规 35 2 2 2 2 5 2 2" xfId="22861"/>
    <cellStyle name="常规 35 2 2 2 2 5 2 2 2" xfId="30643"/>
    <cellStyle name="常规 35 2 2 2 2 5 2 3" xfId="26752"/>
    <cellStyle name="常规 35 2 2 2 2 5 3" xfId="20266"/>
    <cellStyle name="常规 35 2 2 2 2 5 3 2" xfId="24157"/>
    <cellStyle name="常规 35 2 2 2 2 5 3 2 2" xfId="31939"/>
    <cellStyle name="常规 35 2 2 2 2 5 3 3" xfId="28048"/>
    <cellStyle name="常规 35 2 2 2 2 5 4" xfId="21564"/>
    <cellStyle name="常规 35 2 2 2 2 5 4 2" xfId="29346"/>
    <cellStyle name="常规 35 2 2 2 2 5 5" xfId="25455"/>
    <cellStyle name="常规 35 2 2 2 2 6" xfId="12470"/>
    <cellStyle name="常规 35 2 2 2 2 6 2" xfId="19114"/>
    <cellStyle name="常规 35 2 2 2 2 6 2 2" xfId="23005"/>
    <cellStyle name="常规 35 2 2 2 2 6 2 2 2" xfId="30787"/>
    <cellStyle name="常规 35 2 2 2 2 6 2 3" xfId="26896"/>
    <cellStyle name="常规 35 2 2 2 2 6 3" xfId="20410"/>
    <cellStyle name="常规 35 2 2 2 2 6 3 2" xfId="24301"/>
    <cellStyle name="常规 35 2 2 2 2 6 3 2 2" xfId="32083"/>
    <cellStyle name="常规 35 2 2 2 2 6 3 3" xfId="28192"/>
    <cellStyle name="常规 35 2 2 2 2 6 4" xfId="21708"/>
    <cellStyle name="常规 35 2 2 2 2 6 4 2" xfId="29490"/>
    <cellStyle name="常规 35 2 2 2 2 6 5" xfId="25599"/>
    <cellStyle name="常规 35 2 2 2 2 7" xfId="13643"/>
    <cellStyle name="常规 35 2 2 2 2 7 2" xfId="19258"/>
    <cellStyle name="常规 35 2 2 2 2 7 2 2" xfId="23149"/>
    <cellStyle name="常规 35 2 2 2 2 7 2 2 2" xfId="30931"/>
    <cellStyle name="常规 35 2 2 2 2 7 2 3" xfId="27040"/>
    <cellStyle name="常规 35 2 2 2 2 7 3" xfId="20554"/>
    <cellStyle name="常规 35 2 2 2 2 7 3 2" xfId="24445"/>
    <cellStyle name="常规 35 2 2 2 2 7 3 2 2" xfId="32227"/>
    <cellStyle name="常规 35 2 2 2 2 7 3 3" xfId="28336"/>
    <cellStyle name="常规 35 2 2 2 2 7 4" xfId="21852"/>
    <cellStyle name="常规 35 2 2 2 2 7 4 2" xfId="29634"/>
    <cellStyle name="常规 35 2 2 2 2 7 5" xfId="25743"/>
    <cellStyle name="常规 35 2 2 2 2 8" xfId="14715"/>
    <cellStyle name="常规 35 2 2 2 2 8 2" xfId="19402"/>
    <cellStyle name="常规 35 2 2 2 2 8 2 2" xfId="23293"/>
    <cellStyle name="常规 35 2 2 2 2 8 2 2 2" xfId="31075"/>
    <cellStyle name="常规 35 2 2 2 2 8 2 3" xfId="27184"/>
    <cellStyle name="常规 35 2 2 2 2 8 3" xfId="20698"/>
    <cellStyle name="常规 35 2 2 2 2 8 3 2" xfId="24589"/>
    <cellStyle name="常规 35 2 2 2 2 8 3 2 2" xfId="32371"/>
    <cellStyle name="常规 35 2 2 2 2 8 3 3" xfId="28480"/>
    <cellStyle name="常规 35 2 2 2 2 8 4" xfId="21996"/>
    <cellStyle name="常规 35 2 2 2 2 8 4 2" xfId="29778"/>
    <cellStyle name="常规 35 2 2 2 2 8 5" xfId="25887"/>
    <cellStyle name="常规 35 2 2 2 2 9" xfId="15680"/>
    <cellStyle name="常规 35 2 2 2 2 9 2" xfId="19546"/>
    <cellStyle name="常规 35 2 2 2 2 9 2 2" xfId="23437"/>
    <cellStyle name="常规 35 2 2 2 2 9 2 2 2" xfId="31219"/>
    <cellStyle name="常规 35 2 2 2 2 9 2 3" xfId="27328"/>
    <cellStyle name="常规 35 2 2 2 2 9 3" xfId="20842"/>
    <cellStyle name="常规 35 2 2 2 2 9 3 2" xfId="24733"/>
    <cellStyle name="常规 35 2 2 2 2 9 3 2 2" xfId="32515"/>
    <cellStyle name="常规 35 2 2 2 2 9 3 3" xfId="28624"/>
    <cellStyle name="常规 35 2 2 2 2 9 4" xfId="22140"/>
    <cellStyle name="常规 35 2 2 2 2 9 4 2" xfId="29922"/>
    <cellStyle name="常规 35 2 2 2 2 9 5" xfId="26031"/>
    <cellStyle name="常规 35 2 2 2 3" xfId="6366"/>
    <cellStyle name="常规 35 2 2 2 3 10" xfId="17182"/>
    <cellStyle name="常规 35 2 2 2 3 10 2" xfId="20014"/>
    <cellStyle name="常规 35 2 2 2 3 10 2 2" xfId="23905"/>
    <cellStyle name="常规 35 2 2 2 3 10 2 2 2" xfId="31687"/>
    <cellStyle name="常规 35 2 2 2 3 10 2 3" xfId="27796"/>
    <cellStyle name="常规 35 2 2 2 3 10 3" xfId="21310"/>
    <cellStyle name="常规 35 2 2 2 3 10 3 2" xfId="25201"/>
    <cellStyle name="常规 35 2 2 2 3 10 3 2 2" xfId="32983"/>
    <cellStyle name="常规 35 2 2 2 3 10 3 3" xfId="29092"/>
    <cellStyle name="常规 35 2 2 2 3 10 4" xfId="22608"/>
    <cellStyle name="常规 35 2 2 2 3 10 4 2" xfId="30390"/>
    <cellStyle name="常规 35 2 2 2 3 10 5" xfId="26499"/>
    <cellStyle name="常规 35 2 2 2 3 11" xfId="18862"/>
    <cellStyle name="常规 35 2 2 2 3 11 2" xfId="22753"/>
    <cellStyle name="常规 35 2 2 2 3 11 2 2" xfId="30535"/>
    <cellStyle name="常规 35 2 2 2 3 11 3" xfId="26644"/>
    <cellStyle name="常规 35 2 2 2 3 12" xfId="20158"/>
    <cellStyle name="常规 35 2 2 2 3 12 2" xfId="24049"/>
    <cellStyle name="常规 35 2 2 2 3 12 2 2" xfId="31831"/>
    <cellStyle name="常规 35 2 2 2 3 12 3" xfId="27940"/>
    <cellStyle name="常规 35 2 2 2 3 13" xfId="21456"/>
    <cellStyle name="常规 35 2 2 2 3 13 2" xfId="29238"/>
    <cellStyle name="常规 35 2 2 2 3 14" xfId="25347"/>
    <cellStyle name="常规 35 2 2 2 3 2" xfId="6438"/>
    <cellStyle name="常规 35 2 2 2 3 2 10" xfId="18934"/>
    <cellStyle name="常规 35 2 2 2 3 2 10 2" xfId="22825"/>
    <cellStyle name="常规 35 2 2 2 3 2 10 2 2" xfId="30607"/>
    <cellStyle name="常规 35 2 2 2 3 2 10 3" xfId="26716"/>
    <cellStyle name="常规 35 2 2 2 3 2 11" xfId="20230"/>
    <cellStyle name="常规 35 2 2 2 3 2 11 2" xfId="24121"/>
    <cellStyle name="常规 35 2 2 2 3 2 11 2 2" xfId="31903"/>
    <cellStyle name="常规 35 2 2 2 3 2 11 3" xfId="28012"/>
    <cellStyle name="常规 35 2 2 2 3 2 12" xfId="21528"/>
    <cellStyle name="常规 35 2 2 2 3 2 12 2" xfId="29310"/>
    <cellStyle name="常规 35 2 2 2 3 2 13" xfId="25419"/>
    <cellStyle name="常规 35 2 2 2 3 2 2" xfId="11354"/>
    <cellStyle name="常规 35 2 2 2 3 2 2 2" xfId="19078"/>
    <cellStyle name="常规 35 2 2 2 3 2 2 2 2" xfId="22969"/>
    <cellStyle name="常规 35 2 2 2 3 2 2 2 2 2" xfId="30751"/>
    <cellStyle name="常规 35 2 2 2 3 2 2 2 3" xfId="26860"/>
    <cellStyle name="常规 35 2 2 2 3 2 2 3" xfId="20374"/>
    <cellStyle name="常规 35 2 2 2 3 2 2 3 2" xfId="24265"/>
    <cellStyle name="常规 35 2 2 2 3 2 2 3 2 2" xfId="32047"/>
    <cellStyle name="常规 35 2 2 2 3 2 2 3 3" xfId="28156"/>
    <cellStyle name="常规 35 2 2 2 3 2 2 4" xfId="21672"/>
    <cellStyle name="常规 35 2 2 2 3 2 2 4 2" xfId="29454"/>
    <cellStyle name="常规 35 2 2 2 3 2 2 5" xfId="25563"/>
    <cellStyle name="常规 35 2 2 2 3 2 3" xfId="12578"/>
    <cellStyle name="常规 35 2 2 2 3 2 3 2" xfId="19222"/>
    <cellStyle name="常规 35 2 2 2 3 2 3 2 2" xfId="23113"/>
    <cellStyle name="常规 35 2 2 2 3 2 3 2 2 2" xfId="30895"/>
    <cellStyle name="常规 35 2 2 2 3 2 3 2 3" xfId="27004"/>
    <cellStyle name="常规 35 2 2 2 3 2 3 3" xfId="20518"/>
    <cellStyle name="常规 35 2 2 2 3 2 3 3 2" xfId="24409"/>
    <cellStyle name="常规 35 2 2 2 3 2 3 3 2 2" xfId="32191"/>
    <cellStyle name="常规 35 2 2 2 3 2 3 3 3" xfId="28300"/>
    <cellStyle name="常规 35 2 2 2 3 2 3 4" xfId="21816"/>
    <cellStyle name="常规 35 2 2 2 3 2 3 4 2" xfId="29598"/>
    <cellStyle name="常规 35 2 2 2 3 2 3 5" xfId="25707"/>
    <cellStyle name="常规 35 2 2 2 3 2 4" xfId="13751"/>
    <cellStyle name="常规 35 2 2 2 3 2 4 2" xfId="19366"/>
    <cellStyle name="常规 35 2 2 2 3 2 4 2 2" xfId="23257"/>
    <cellStyle name="常规 35 2 2 2 3 2 4 2 2 2" xfId="31039"/>
    <cellStyle name="常规 35 2 2 2 3 2 4 2 3" xfId="27148"/>
    <cellStyle name="常规 35 2 2 2 3 2 4 3" xfId="20662"/>
    <cellStyle name="常规 35 2 2 2 3 2 4 3 2" xfId="24553"/>
    <cellStyle name="常规 35 2 2 2 3 2 4 3 2 2" xfId="32335"/>
    <cellStyle name="常规 35 2 2 2 3 2 4 3 3" xfId="28444"/>
    <cellStyle name="常规 35 2 2 2 3 2 4 4" xfId="21960"/>
    <cellStyle name="常规 35 2 2 2 3 2 4 4 2" xfId="29742"/>
    <cellStyle name="常规 35 2 2 2 3 2 4 5" xfId="25851"/>
    <cellStyle name="常规 35 2 2 2 3 2 5" xfId="14823"/>
    <cellStyle name="常规 35 2 2 2 3 2 5 2" xfId="19510"/>
    <cellStyle name="常规 35 2 2 2 3 2 5 2 2" xfId="23401"/>
    <cellStyle name="常规 35 2 2 2 3 2 5 2 2 2" xfId="31183"/>
    <cellStyle name="常规 35 2 2 2 3 2 5 2 3" xfId="27292"/>
    <cellStyle name="常规 35 2 2 2 3 2 5 3" xfId="20806"/>
    <cellStyle name="常规 35 2 2 2 3 2 5 3 2" xfId="24697"/>
    <cellStyle name="常规 35 2 2 2 3 2 5 3 2 2" xfId="32479"/>
    <cellStyle name="常规 35 2 2 2 3 2 5 3 3" xfId="28588"/>
    <cellStyle name="常规 35 2 2 2 3 2 5 4" xfId="22104"/>
    <cellStyle name="常规 35 2 2 2 3 2 5 4 2" xfId="29886"/>
    <cellStyle name="常规 35 2 2 2 3 2 5 5" xfId="25995"/>
    <cellStyle name="常规 35 2 2 2 3 2 6" xfId="15788"/>
    <cellStyle name="常规 35 2 2 2 3 2 6 2" xfId="19654"/>
    <cellStyle name="常规 35 2 2 2 3 2 6 2 2" xfId="23545"/>
    <cellStyle name="常规 35 2 2 2 3 2 6 2 2 2" xfId="31327"/>
    <cellStyle name="常规 35 2 2 2 3 2 6 2 3" xfId="27436"/>
    <cellStyle name="常规 35 2 2 2 3 2 6 3" xfId="20950"/>
    <cellStyle name="常规 35 2 2 2 3 2 6 3 2" xfId="24841"/>
    <cellStyle name="常规 35 2 2 2 3 2 6 3 2 2" xfId="32623"/>
    <cellStyle name="常规 35 2 2 2 3 2 6 3 3" xfId="28732"/>
    <cellStyle name="常规 35 2 2 2 3 2 6 4" xfId="22248"/>
    <cellStyle name="常规 35 2 2 2 3 2 6 4 2" xfId="30030"/>
    <cellStyle name="常规 35 2 2 2 3 2 6 5" xfId="26139"/>
    <cellStyle name="常规 35 2 2 2 3 2 7" xfId="16585"/>
    <cellStyle name="常规 35 2 2 2 3 2 7 2" xfId="19798"/>
    <cellStyle name="常规 35 2 2 2 3 2 7 2 2" xfId="23689"/>
    <cellStyle name="常规 35 2 2 2 3 2 7 2 2 2" xfId="31471"/>
    <cellStyle name="常规 35 2 2 2 3 2 7 2 3" xfId="27580"/>
    <cellStyle name="常规 35 2 2 2 3 2 7 3" xfId="21094"/>
    <cellStyle name="常规 35 2 2 2 3 2 7 3 2" xfId="24985"/>
    <cellStyle name="常规 35 2 2 2 3 2 7 3 2 2" xfId="32767"/>
    <cellStyle name="常规 35 2 2 2 3 2 7 3 3" xfId="28876"/>
    <cellStyle name="常规 35 2 2 2 3 2 7 4" xfId="22392"/>
    <cellStyle name="常规 35 2 2 2 3 2 7 4 2" xfId="30174"/>
    <cellStyle name="常规 35 2 2 2 3 2 7 5" xfId="26283"/>
    <cellStyle name="常规 35 2 2 2 3 2 8" xfId="17110"/>
    <cellStyle name="常规 35 2 2 2 3 2 8 2" xfId="19942"/>
    <cellStyle name="常规 35 2 2 2 3 2 8 2 2" xfId="23833"/>
    <cellStyle name="常规 35 2 2 2 3 2 8 2 2 2" xfId="31615"/>
    <cellStyle name="常规 35 2 2 2 3 2 8 2 3" xfId="27724"/>
    <cellStyle name="常规 35 2 2 2 3 2 8 3" xfId="21238"/>
    <cellStyle name="常规 35 2 2 2 3 2 8 3 2" xfId="25129"/>
    <cellStyle name="常规 35 2 2 2 3 2 8 3 2 2" xfId="32911"/>
    <cellStyle name="常规 35 2 2 2 3 2 8 3 3" xfId="29020"/>
    <cellStyle name="常规 35 2 2 2 3 2 8 4" xfId="22536"/>
    <cellStyle name="常规 35 2 2 2 3 2 8 4 2" xfId="30318"/>
    <cellStyle name="常规 35 2 2 2 3 2 8 5" xfId="26427"/>
    <cellStyle name="常规 35 2 2 2 3 2 9" xfId="17254"/>
    <cellStyle name="常规 35 2 2 2 3 2 9 2" xfId="20086"/>
    <cellStyle name="常规 35 2 2 2 3 2 9 2 2" xfId="23977"/>
    <cellStyle name="常规 35 2 2 2 3 2 9 2 2 2" xfId="31759"/>
    <cellStyle name="常规 35 2 2 2 3 2 9 2 3" xfId="27868"/>
    <cellStyle name="常规 35 2 2 2 3 2 9 3" xfId="21382"/>
    <cellStyle name="常规 35 2 2 2 3 2 9 3 2" xfId="25273"/>
    <cellStyle name="常规 35 2 2 2 3 2 9 3 2 2" xfId="33055"/>
    <cellStyle name="常规 35 2 2 2 3 2 9 3 3" xfId="29164"/>
    <cellStyle name="常规 35 2 2 2 3 2 9 4" xfId="22680"/>
    <cellStyle name="常规 35 2 2 2 3 2 9 4 2" xfId="30462"/>
    <cellStyle name="常规 35 2 2 2 3 2 9 5" xfId="26571"/>
    <cellStyle name="常规 35 2 2 2 3 3" xfId="11282"/>
    <cellStyle name="常规 35 2 2 2 3 3 2" xfId="19006"/>
    <cellStyle name="常规 35 2 2 2 3 3 2 2" xfId="22897"/>
    <cellStyle name="常规 35 2 2 2 3 3 2 2 2" xfId="30679"/>
    <cellStyle name="常规 35 2 2 2 3 3 2 3" xfId="26788"/>
    <cellStyle name="常规 35 2 2 2 3 3 3" xfId="20302"/>
    <cellStyle name="常规 35 2 2 2 3 3 3 2" xfId="24193"/>
    <cellStyle name="常规 35 2 2 2 3 3 3 2 2" xfId="31975"/>
    <cellStyle name="常规 35 2 2 2 3 3 3 3" xfId="28084"/>
    <cellStyle name="常规 35 2 2 2 3 3 4" xfId="21600"/>
    <cellStyle name="常规 35 2 2 2 3 3 4 2" xfId="29382"/>
    <cellStyle name="常规 35 2 2 2 3 3 5" xfId="25491"/>
    <cellStyle name="常规 35 2 2 2 3 4" xfId="12506"/>
    <cellStyle name="常规 35 2 2 2 3 4 2" xfId="19150"/>
    <cellStyle name="常规 35 2 2 2 3 4 2 2" xfId="23041"/>
    <cellStyle name="常规 35 2 2 2 3 4 2 2 2" xfId="30823"/>
    <cellStyle name="常规 35 2 2 2 3 4 2 3" xfId="26932"/>
    <cellStyle name="常规 35 2 2 2 3 4 3" xfId="20446"/>
    <cellStyle name="常规 35 2 2 2 3 4 3 2" xfId="24337"/>
    <cellStyle name="常规 35 2 2 2 3 4 3 2 2" xfId="32119"/>
    <cellStyle name="常规 35 2 2 2 3 4 3 3" xfId="28228"/>
    <cellStyle name="常规 35 2 2 2 3 4 4" xfId="21744"/>
    <cellStyle name="常规 35 2 2 2 3 4 4 2" xfId="29526"/>
    <cellStyle name="常规 35 2 2 2 3 4 5" xfId="25635"/>
    <cellStyle name="常规 35 2 2 2 3 5" xfId="13679"/>
    <cellStyle name="常规 35 2 2 2 3 5 2" xfId="19294"/>
    <cellStyle name="常规 35 2 2 2 3 5 2 2" xfId="23185"/>
    <cellStyle name="常规 35 2 2 2 3 5 2 2 2" xfId="30967"/>
    <cellStyle name="常规 35 2 2 2 3 5 2 3" xfId="27076"/>
    <cellStyle name="常规 35 2 2 2 3 5 3" xfId="20590"/>
    <cellStyle name="常规 35 2 2 2 3 5 3 2" xfId="24481"/>
    <cellStyle name="常规 35 2 2 2 3 5 3 2 2" xfId="32263"/>
    <cellStyle name="常规 35 2 2 2 3 5 3 3" xfId="28372"/>
    <cellStyle name="常规 35 2 2 2 3 5 4" xfId="21888"/>
    <cellStyle name="常规 35 2 2 2 3 5 4 2" xfId="29670"/>
    <cellStyle name="常规 35 2 2 2 3 5 5" xfId="25779"/>
    <cellStyle name="常规 35 2 2 2 3 6" xfId="14751"/>
    <cellStyle name="常规 35 2 2 2 3 6 2" xfId="19438"/>
    <cellStyle name="常规 35 2 2 2 3 6 2 2" xfId="23329"/>
    <cellStyle name="常规 35 2 2 2 3 6 2 2 2" xfId="31111"/>
    <cellStyle name="常规 35 2 2 2 3 6 2 3" xfId="27220"/>
    <cellStyle name="常规 35 2 2 2 3 6 3" xfId="20734"/>
    <cellStyle name="常规 35 2 2 2 3 6 3 2" xfId="24625"/>
    <cellStyle name="常规 35 2 2 2 3 6 3 2 2" xfId="32407"/>
    <cellStyle name="常规 35 2 2 2 3 6 3 3" xfId="28516"/>
    <cellStyle name="常规 35 2 2 2 3 6 4" xfId="22032"/>
    <cellStyle name="常规 35 2 2 2 3 6 4 2" xfId="29814"/>
    <cellStyle name="常规 35 2 2 2 3 6 5" xfId="25923"/>
    <cellStyle name="常规 35 2 2 2 3 7" xfId="15716"/>
    <cellStyle name="常规 35 2 2 2 3 7 2" xfId="19582"/>
    <cellStyle name="常规 35 2 2 2 3 7 2 2" xfId="23473"/>
    <cellStyle name="常规 35 2 2 2 3 7 2 2 2" xfId="31255"/>
    <cellStyle name="常规 35 2 2 2 3 7 2 3" xfId="27364"/>
    <cellStyle name="常规 35 2 2 2 3 7 3" xfId="20878"/>
    <cellStyle name="常规 35 2 2 2 3 7 3 2" xfId="24769"/>
    <cellStyle name="常规 35 2 2 2 3 7 3 2 2" xfId="32551"/>
    <cellStyle name="常规 35 2 2 2 3 7 3 3" xfId="28660"/>
    <cellStyle name="常规 35 2 2 2 3 7 4" xfId="22176"/>
    <cellStyle name="常规 35 2 2 2 3 7 4 2" xfId="29958"/>
    <cellStyle name="常规 35 2 2 2 3 7 5" xfId="26067"/>
    <cellStyle name="常规 35 2 2 2 3 8" xfId="16513"/>
    <cellStyle name="常规 35 2 2 2 3 8 2" xfId="19726"/>
    <cellStyle name="常规 35 2 2 2 3 8 2 2" xfId="23617"/>
    <cellStyle name="常规 35 2 2 2 3 8 2 2 2" xfId="31399"/>
    <cellStyle name="常规 35 2 2 2 3 8 2 3" xfId="27508"/>
    <cellStyle name="常规 35 2 2 2 3 8 3" xfId="21022"/>
    <cellStyle name="常规 35 2 2 2 3 8 3 2" xfId="24913"/>
    <cellStyle name="常规 35 2 2 2 3 8 3 2 2" xfId="32695"/>
    <cellStyle name="常规 35 2 2 2 3 8 3 3" xfId="28804"/>
    <cellStyle name="常规 35 2 2 2 3 8 4" xfId="22320"/>
    <cellStyle name="常规 35 2 2 2 3 8 4 2" xfId="30102"/>
    <cellStyle name="常规 35 2 2 2 3 8 5" xfId="26211"/>
    <cellStyle name="常规 35 2 2 2 3 9" xfId="17038"/>
    <cellStyle name="常规 35 2 2 2 3 9 2" xfId="19870"/>
    <cellStyle name="常规 35 2 2 2 3 9 2 2" xfId="23761"/>
    <cellStyle name="常规 35 2 2 2 3 9 2 2 2" xfId="31543"/>
    <cellStyle name="常规 35 2 2 2 3 9 2 3" xfId="27652"/>
    <cellStyle name="常规 35 2 2 2 3 9 3" xfId="21166"/>
    <cellStyle name="常规 35 2 2 2 3 9 3 2" xfId="25057"/>
    <cellStyle name="常规 35 2 2 2 3 9 3 2 2" xfId="32839"/>
    <cellStyle name="常规 35 2 2 2 3 9 3 3" xfId="28948"/>
    <cellStyle name="常规 35 2 2 2 3 9 4" xfId="22464"/>
    <cellStyle name="常规 35 2 2 2 3 9 4 2" xfId="30246"/>
    <cellStyle name="常规 35 2 2 2 3 9 5" xfId="26355"/>
    <cellStyle name="常规 35 2 2 2 4" xfId="6342"/>
    <cellStyle name="常规 35 2 2 2 4 10" xfId="17158"/>
    <cellStyle name="常规 35 2 2 2 4 10 2" xfId="19990"/>
    <cellStyle name="常规 35 2 2 2 4 10 2 2" xfId="23881"/>
    <cellStyle name="常规 35 2 2 2 4 10 2 2 2" xfId="31663"/>
    <cellStyle name="常规 35 2 2 2 4 10 2 3" xfId="27772"/>
    <cellStyle name="常规 35 2 2 2 4 10 3" xfId="21286"/>
    <cellStyle name="常规 35 2 2 2 4 10 3 2" xfId="25177"/>
    <cellStyle name="常规 35 2 2 2 4 10 3 2 2" xfId="32959"/>
    <cellStyle name="常规 35 2 2 2 4 10 3 3" xfId="29068"/>
    <cellStyle name="常规 35 2 2 2 4 10 4" xfId="22584"/>
    <cellStyle name="常规 35 2 2 2 4 10 4 2" xfId="30366"/>
    <cellStyle name="常规 35 2 2 2 4 10 5" xfId="26475"/>
    <cellStyle name="常规 35 2 2 2 4 11" xfId="18838"/>
    <cellStyle name="常规 35 2 2 2 4 11 2" xfId="22729"/>
    <cellStyle name="常规 35 2 2 2 4 11 2 2" xfId="30511"/>
    <cellStyle name="常规 35 2 2 2 4 11 3" xfId="26620"/>
    <cellStyle name="常规 35 2 2 2 4 12" xfId="20134"/>
    <cellStyle name="常规 35 2 2 2 4 12 2" xfId="24025"/>
    <cellStyle name="常规 35 2 2 2 4 12 2 2" xfId="31807"/>
    <cellStyle name="常规 35 2 2 2 4 12 3" xfId="27916"/>
    <cellStyle name="常规 35 2 2 2 4 13" xfId="21432"/>
    <cellStyle name="常规 35 2 2 2 4 13 2" xfId="29214"/>
    <cellStyle name="常规 35 2 2 2 4 14" xfId="25323"/>
    <cellStyle name="常规 35 2 2 2 4 2" xfId="6414"/>
    <cellStyle name="常规 35 2 2 2 4 2 10" xfId="18910"/>
    <cellStyle name="常规 35 2 2 2 4 2 10 2" xfId="22801"/>
    <cellStyle name="常规 35 2 2 2 4 2 10 2 2" xfId="30583"/>
    <cellStyle name="常规 35 2 2 2 4 2 10 3" xfId="26692"/>
    <cellStyle name="常规 35 2 2 2 4 2 11" xfId="20206"/>
    <cellStyle name="常规 35 2 2 2 4 2 11 2" xfId="24097"/>
    <cellStyle name="常规 35 2 2 2 4 2 11 2 2" xfId="31879"/>
    <cellStyle name="常规 35 2 2 2 4 2 11 3" xfId="27988"/>
    <cellStyle name="常规 35 2 2 2 4 2 12" xfId="21504"/>
    <cellStyle name="常规 35 2 2 2 4 2 12 2" xfId="29286"/>
    <cellStyle name="常规 35 2 2 2 4 2 13" xfId="25395"/>
    <cellStyle name="常规 35 2 2 2 4 2 2" xfId="11330"/>
    <cellStyle name="常规 35 2 2 2 4 2 2 2" xfId="19054"/>
    <cellStyle name="常规 35 2 2 2 4 2 2 2 2" xfId="22945"/>
    <cellStyle name="常规 35 2 2 2 4 2 2 2 2 2" xfId="30727"/>
    <cellStyle name="常规 35 2 2 2 4 2 2 2 3" xfId="26836"/>
    <cellStyle name="常规 35 2 2 2 4 2 2 3" xfId="20350"/>
    <cellStyle name="常规 35 2 2 2 4 2 2 3 2" xfId="24241"/>
    <cellStyle name="常规 35 2 2 2 4 2 2 3 2 2" xfId="32023"/>
    <cellStyle name="常规 35 2 2 2 4 2 2 3 3" xfId="28132"/>
    <cellStyle name="常规 35 2 2 2 4 2 2 4" xfId="21648"/>
    <cellStyle name="常规 35 2 2 2 4 2 2 4 2" xfId="29430"/>
    <cellStyle name="常规 35 2 2 2 4 2 2 5" xfId="25539"/>
    <cellStyle name="常规 35 2 2 2 4 2 3" xfId="12554"/>
    <cellStyle name="常规 35 2 2 2 4 2 3 2" xfId="19198"/>
    <cellStyle name="常规 35 2 2 2 4 2 3 2 2" xfId="23089"/>
    <cellStyle name="常规 35 2 2 2 4 2 3 2 2 2" xfId="30871"/>
    <cellStyle name="常规 35 2 2 2 4 2 3 2 3" xfId="26980"/>
    <cellStyle name="常规 35 2 2 2 4 2 3 3" xfId="20494"/>
    <cellStyle name="常规 35 2 2 2 4 2 3 3 2" xfId="24385"/>
    <cellStyle name="常规 35 2 2 2 4 2 3 3 2 2" xfId="32167"/>
    <cellStyle name="常规 35 2 2 2 4 2 3 3 3" xfId="28276"/>
    <cellStyle name="常规 35 2 2 2 4 2 3 4" xfId="21792"/>
    <cellStyle name="常规 35 2 2 2 4 2 3 4 2" xfId="29574"/>
    <cellStyle name="常规 35 2 2 2 4 2 3 5" xfId="25683"/>
    <cellStyle name="常规 35 2 2 2 4 2 4" xfId="13727"/>
    <cellStyle name="常规 35 2 2 2 4 2 4 2" xfId="19342"/>
    <cellStyle name="常规 35 2 2 2 4 2 4 2 2" xfId="23233"/>
    <cellStyle name="常规 35 2 2 2 4 2 4 2 2 2" xfId="31015"/>
    <cellStyle name="常规 35 2 2 2 4 2 4 2 3" xfId="27124"/>
    <cellStyle name="常规 35 2 2 2 4 2 4 3" xfId="20638"/>
    <cellStyle name="常规 35 2 2 2 4 2 4 3 2" xfId="24529"/>
    <cellStyle name="常规 35 2 2 2 4 2 4 3 2 2" xfId="32311"/>
    <cellStyle name="常规 35 2 2 2 4 2 4 3 3" xfId="28420"/>
    <cellStyle name="常规 35 2 2 2 4 2 4 4" xfId="21936"/>
    <cellStyle name="常规 35 2 2 2 4 2 4 4 2" xfId="29718"/>
    <cellStyle name="常规 35 2 2 2 4 2 4 5" xfId="25827"/>
    <cellStyle name="常规 35 2 2 2 4 2 5" xfId="14799"/>
    <cellStyle name="常规 35 2 2 2 4 2 5 2" xfId="19486"/>
    <cellStyle name="常规 35 2 2 2 4 2 5 2 2" xfId="23377"/>
    <cellStyle name="常规 35 2 2 2 4 2 5 2 2 2" xfId="31159"/>
    <cellStyle name="常规 35 2 2 2 4 2 5 2 3" xfId="27268"/>
    <cellStyle name="常规 35 2 2 2 4 2 5 3" xfId="20782"/>
    <cellStyle name="常规 35 2 2 2 4 2 5 3 2" xfId="24673"/>
    <cellStyle name="常规 35 2 2 2 4 2 5 3 2 2" xfId="32455"/>
    <cellStyle name="常规 35 2 2 2 4 2 5 3 3" xfId="28564"/>
    <cellStyle name="常规 35 2 2 2 4 2 5 4" xfId="22080"/>
    <cellStyle name="常规 35 2 2 2 4 2 5 4 2" xfId="29862"/>
    <cellStyle name="常规 35 2 2 2 4 2 5 5" xfId="25971"/>
    <cellStyle name="常规 35 2 2 2 4 2 6" xfId="15764"/>
    <cellStyle name="常规 35 2 2 2 4 2 6 2" xfId="19630"/>
    <cellStyle name="常规 35 2 2 2 4 2 6 2 2" xfId="23521"/>
    <cellStyle name="常规 35 2 2 2 4 2 6 2 2 2" xfId="31303"/>
    <cellStyle name="常规 35 2 2 2 4 2 6 2 3" xfId="27412"/>
    <cellStyle name="常规 35 2 2 2 4 2 6 3" xfId="20926"/>
    <cellStyle name="常规 35 2 2 2 4 2 6 3 2" xfId="24817"/>
    <cellStyle name="常规 35 2 2 2 4 2 6 3 2 2" xfId="32599"/>
    <cellStyle name="常规 35 2 2 2 4 2 6 3 3" xfId="28708"/>
    <cellStyle name="常规 35 2 2 2 4 2 6 4" xfId="22224"/>
    <cellStyle name="常规 35 2 2 2 4 2 6 4 2" xfId="30006"/>
    <cellStyle name="常规 35 2 2 2 4 2 6 5" xfId="26115"/>
    <cellStyle name="常规 35 2 2 2 4 2 7" xfId="16561"/>
    <cellStyle name="常规 35 2 2 2 4 2 7 2" xfId="19774"/>
    <cellStyle name="常规 35 2 2 2 4 2 7 2 2" xfId="23665"/>
    <cellStyle name="常规 35 2 2 2 4 2 7 2 2 2" xfId="31447"/>
    <cellStyle name="常规 35 2 2 2 4 2 7 2 3" xfId="27556"/>
    <cellStyle name="常规 35 2 2 2 4 2 7 3" xfId="21070"/>
    <cellStyle name="常规 35 2 2 2 4 2 7 3 2" xfId="24961"/>
    <cellStyle name="常规 35 2 2 2 4 2 7 3 2 2" xfId="32743"/>
    <cellStyle name="常规 35 2 2 2 4 2 7 3 3" xfId="28852"/>
    <cellStyle name="常规 35 2 2 2 4 2 7 4" xfId="22368"/>
    <cellStyle name="常规 35 2 2 2 4 2 7 4 2" xfId="30150"/>
    <cellStyle name="常规 35 2 2 2 4 2 7 5" xfId="26259"/>
    <cellStyle name="常规 35 2 2 2 4 2 8" xfId="17086"/>
    <cellStyle name="常规 35 2 2 2 4 2 8 2" xfId="19918"/>
    <cellStyle name="常规 35 2 2 2 4 2 8 2 2" xfId="23809"/>
    <cellStyle name="常规 35 2 2 2 4 2 8 2 2 2" xfId="31591"/>
    <cellStyle name="常规 35 2 2 2 4 2 8 2 3" xfId="27700"/>
    <cellStyle name="常规 35 2 2 2 4 2 8 3" xfId="21214"/>
    <cellStyle name="常规 35 2 2 2 4 2 8 3 2" xfId="25105"/>
    <cellStyle name="常规 35 2 2 2 4 2 8 3 2 2" xfId="32887"/>
    <cellStyle name="常规 35 2 2 2 4 2 8 3 3" xfId="28996"/>
    <cellStyle name="常规 35 2 2 2 4 2 8 4" xfId="22512"/>
    <cellStyle name="常规 35 2 2 2 4 2 8 4 2" xfId="30294"/>
    <cellStyle name="常规 35 2 2 2 4 2 8 5" xfId="26403"/>
    <cellStyle name="常规 35 2 2 2 4 2 9" xfId="17230"/>
    <cellStyle name="常规 35 2 2 2 4 2 9 2" xfId="20062"/>
    <cellStyle name="常规 35 2 2 2 4 2 9 2 2" xfId="23953"/>
    <cellStyle name="常规 35 2 2 2 4 2 9 2 2 2" xfId="31735"/>
    <cellStyle name="常规 35 2 2 2 4 2 9 2 3" xfId="27844"/>
    <cellStyle name="常规 35 2 2 2 4 2 9 3" xfId="21358"/>
    <cellStyle name="常规 35 2 2 2 4 2 9 3 2" xfId="25249"/>
    <cellStyle name="常规 35 2 2 2 4 2 9 3 2 2" xfId="33031"/>
    <cellStyle name="常规 35 2 2 2 4 2 9 3 3" xfId="29140"/>
    <cellStyle name="常规 35 2 2 2 4 2 9 4" xfId="22656"/>
    <cellStyle name="常规 35 2 2 2 4 2 9 4 2" xfId="30438"/>
    <cellStyle name="常规 35 2 2 2 4 2 9 5" xfId="26547"/>
    <cellStyle name="常规 35 2 2 2 4 3" xfId="11258"/>
    <cellStyle name="常规 35 2 2 2 4 3 2" xfId="18982"/>
    <cellStyle name="常规 35 2 2 2 4 3 2 2" xfId="22873"/>
    <cellStyle name="常规 35 2 2 2 4 3 2 2 2" xfId="30655"/>
    <cellStyle name="常规 35 2 2 2 4 3 2 3" xfId="26764"/>
    <cellStyle name="常规 35 2 2 2 4 3 3" xfId="20278"/>
    <cellStyle name="常规 35 2 2 2 4 3 3 2" xfId="24169"/>
    <cellStyle name="常规 35 2 2 2 4 3 3 2 2" xfId="31951"/>
    <cellStyle name="常规 35 2 2 2 4 3 3 3" xfId="28060"/>
    <cellStyle name="常规 35 2 2 2 4 3 4" xfId="21576"/>
    <cellStyle name="常规 35 2 2 2 4 3 4 2" xfId="29358"/>
    <cellStyle name="常规 35 2 2 2 4 3 5" xfId="25467"/>
    <cellStyle name="常规 35 2 2 2 4 4" xfId="12482"/>
    <cellStyle name="常规 35 2 2 2 4 4 2" xfId="19126"/>
    <cellStyle name="常规 35 2 2 2 4 4 2 2" xfId="23017"/>
    <cellStyle name="常规 35 2 2 2 4 4 2 2 2" xfId="30799"/>
    <cellStyle name="常规 35 2 2 2 4 4 2 3" xfId="26908"/>
    <cellStyle name="常规 35 2 2 2 4 4 3" xfId="20422"/>
    <cellStyle name="常规 35 2 2 2 4 4 3 2" xfId="24313"/>
    <cellStyle name="常规 35 2 2 2 4 4 3 2 2" xfId="32095"/>
    <cellStyle name="常规 35 2 2 2 4 4 3 3" xfId="28204"/>
    <cellStyle name="常规 35 2 2 2 4 4 4" xfId="21720"/>
    <cellStyle name="常规 35 2 2 2 4 4 4 2" xfId="29502"/>
    <cellStyle name="常规 35 2 2 2 4 4 5" xfId="25611"/>
    <cellStyle name="常规 35 2 2 2 4 5" xfId="13655"/>
    <cellStyle name="常规 35 2 2 2 4 5 2" xfId="19270"/>
    <cellStyle name="常规 35 2 2 2 4 5 2 2" xfId="23161"/>
    <cellStyle name="常规 35 2 2 2 4 5 2 2 2" xfId="30943"/>
    <cellStyle name="常规 35 2 2 2 4 5 2 3" xfId="27052"/>
    <cellStyle name="常规 35 2 2 2 4 5 3" xfId="20566"/>
    <cellStyle name="常规 35 2 2 2 4 5 3 2" xfId="24457"/>
    <cellStyle name="常规 35 2 2 2 4 5 3 2 2" xfId="32239"/>
    <cellStyle name="常规 35 2 2 2 4 5 3 3" xfId="28348"/>
    <cellStyle name="常规 35 2 2 2 4 5 4" xfId="21864"/>
    <cellStyle name="常规 35 2 2 2 4 5 4 2" xfId="29646"/>
    <cellStyle name="常规 35 2 2 2 4 5 5" xfId="25755"/>
    <cellStyle name="常规 35 2 2 2 4 6" xfId="14727"/>
    <cellStyle name="常规 35 2 2 2 4 6 2" xfId="19414"/>
    <cellStyle name="常规 35 2 2 2 4 6 2 2" xfId="23305"/>
    <cellStyle name="常规 35 2 2 2 4 6 2 2 2" xfId="31087"/>
    <cellStyle name="常规 35 2 2 2 4 6 2 3" xfId="27196"/>
    <cellStyle name="常规 35 2 2 2 4 6 3" xfId="20710"/>
    <cellStyle name="常规 35 2 2 2 4 6 3 2" xfId="24601"/>
    <cellStyle name="常规 35 2 2 2 4 6 3 2 2" xfId="32383"/>
    <cellStyle name="常规 35 2 2 2 4 6 3 3" xfId="28492"/>
    <cellStyle name="常规 35 2 2 2 4 6 4" xfId="22008"/>
    <cellStyle name="常规 35 2 2 2 4 6 4 2" xfId="29790"/>
    <cellStyle name="常规 35 2 2 2 4 6 5" xfId="25899"/>
    <cellStyle name="常规 35 2 2 2 4 7" xfId="15692"/>
    <cellStyle name="常规 35 2 2 2 4 7 2" xfId="19558"/>
    <cellStyle name="常规 35 2 2 2 4 7 2 2" xfId="23449"/>
    <cellStyle name="常规 35 2 2 2 4 7 2 2 2" xfId="31231"/>
    <cellStyle name="常规 35 2 2 2 4 7 2 3" xfId="27340"/>
    <cellStyle name="常规 35 2 2 2 4 7 3" xfId="20854"/>
    <cellStyle name="常规 35 2 2 2 4 7 3 2" xfId="24745"/>
    <cellStyle name="常规 35 2 2 2 4 7 3 2 2" xfId="32527"/>
    <cellStyle name="常规 35 2 2 2 4 7 3 3" xfId="28636"/>
    <cellStyle name="常规 35 2 2 2 4 7 4" xfId="22152"/>
    <cellStyle name="常规 35 2 2 2 4 7 4 2" xfId="29934"/>
    <cellStyle name="常规 35 2 2 2 4 7 5" xfId="26043"/>
    <cellStyle name="常规 35 2 2 2 4 8" xfId="16489"/>
    <cellStyle name="常规 35 2 2 2 4 8 2" xfId="19702"/>
    <cellStyle name="常规 35 2 2 2 4 8 2 2" xfId="23593"/>
    <cellStyle name="常规 35 2 2 2 4 8 2 2 2" xfId="31375"/>
    <cellStyle name="常规 35 2 2 2 4 8 2 3" xfId="27484"/>
    <cellStyle name="常规 35 2 2 2 4 8 3" xfId="20998"/>
    <cellStyle name="常规 35 2 2 2 4 8 3 2" xfId="24889"/>
    <cellStyle name="常规 35 2 2 2 4 8 3 2 2" xfId="32671"/>
    <cellStyle name="常规 35 2 2 2 4 8 3 3" xfId="28780"/>
    <cellStyle name="常规 35 2 2 2 4 8 4" xfId="22296"/>
    <cellStyle name="常规 35 2 2 2 4 8 4 2" xfId="30078"/>
    <cellStyle name="常规 35 2 2 2 4 8 5" xfId="26187"/>
    <cellStyle name="常规 35 2 2 2 4 9" xfId="17014"/>
    <cellStyle name="常规 35 2 2 2 4 9 2" xfId="19846"/>
    <cellStyle name="常规 35 2 2 2 4 9 2 2" xfId="23737"/>
    <cellStyle name="常规 35 2 2 2 4 9 2 2 2" xfId="31519"/>
    <cellStyle name="常规 35 2 2 2 4 9 2 3" xfId="27628"/>
    <cellStyle name="常规 35 2 2 2 4 9 3" xfId="21142"/>
    <cellStyle name="常规 35 2 2 2 4 9 3 2" xfId="25033"/>
    <cellStyle name="常规 35 2 2 2 4 9 3 2 2" xfId="32815"/>
    <cellStyle name="常规 35 2 2 2 4 9 3 3" xfId="28924"/>
    <cellStyle name="常规 35 2 2 2 4 9 4" xfId="22440"/>
    <cellStyle name="常规 35 2 2 2 4 9 4 2" xfId="30222"/>
    <cellStyle name="常规 35 2 2 2 4 9 5" xfId="26331"/>
    <cellStyle name="常规 35 2 2 2 5" xfId="6390"/>
    <cellStyle name="常规 35 2 2 2 5 10" xfId="18886"/>
    <cellStyle name="常规 35 2 2 2 5 10 2" xfId="22777"/>
    <cellStyle name="常规 35 2 2 2 5 10 2 2" xfId="30559"/>
    <cellStyle name="常规 35 2 2 2 5 10 3" xfId="26668"/>
    <cellStyle name="常规 35 2 2 2 5 11" xfId="20182"/>
    <cellStyle name="常规 35 2 2 2 5 11 2" xfId="24073"/>
    <cellStyle name="常规 35 2 2 2 5 11 2 2" xfId="31855"/>
    <cellStyle name="常规 35 2 2 2 5 11 3" xfId="27964"/>
    <cellStyle name="常规 35 2 2 2 5 12" xfId="21480"/>
    <cellStyle name="常规 35 2 2 2 5 12 2" xfId="29262"/>
    <cellStyle name="常规 35 2 2 2 5 13" xfId="25371"/>
    <cellStyle name="常规 35 2 2 2 5 2" xfId="11306"/>
    <cellStyle name="常规 35 2 2 2 5 2 2" xfId="19030"/>
    <cellStyle name="常规 35 2 2 2 5 2 2 2" xfId="22921"/>
    <cellStyle name="常规 35 2 2 2 5 2 2 2 2" xfId="30703"/>
    <cellStyle name="常规 35 2 2 2 5 2 2 3" xfId="26812"/>
    <cellStyle name="常规 35 2 2 2 5 2 3" xfId="20326"/>
    <cellStyle name="常规 35 2 2 2 5 2 3 2" xfId="24217"/>
    <cellStyle name="常规 35 2 2 2 5 2 3 2 2" xfId="31999"/>
    <cellStyle name="常规 35 2 2 2 5 2 3 3" xfId="28108"/>
    <cellStyle name="常规 35 2 2 2 5 2 4" xfId="21624"/>
    <cellStyle name="常规 35 2 2 2 5 2 4 2" xfId="29406"/>
    <cellStyle name="常规 35 2 2 2 5 2 5" xfId="25515"/>
    <cellStyle name="常规 35 2 2 2 5 3" xfId="12530"/>
    <cellStyle name="常规 35 2 2 2 5 3 2" xfId="19174"/>
    <cellStyle name="常规 35 2 2 2 5 3 2 2" xfId="23065"/>
    <cellStyle name="常规 35 2 2 2 5 3 2 2 2" xfId="30847"/>
    <cellStyle name="常规 35 2 2 2 5 3 2 3" xfId="26956"/>
    <cellStyle name="常规 35 2 2 2 5 3 3" xfId="20470"/>
    <cellStyle name="常规 35 2 2 2 5 3 3 2" xfId="24361"/>
    <cellStyle name="常规 35 2 2 2 5 3 3 2 2" xfId="32143"/>
    <cellStyle name="常规 35 2 2 2 5 3 3 3" xfId="28252"/>
    <cellStyle name="常规 35 2 2 2 5 3 4" xfId="21768"/>
    <cellStyle name="常规 35 2 2 2 5 3 4 2" xfId="29550"/>
    <cellStyle name="常规 35 2 2 2 5 3 5" xfId="25659"/>
    <cellStyle name="常规 35 2 2 2 5 4" xfId="13703"/>
    <cellStyle name="常规 35 2 2 2 5 4 2" xfId="19318"/>
    <cellStyle name="常规 35 2 2 2 5 4 2 2" xfId="23209"/>
    <cellStyle name="常规 35 2 2 2 5 4 2 2 2" xfId="30991"/>
    <cellStyle name="常规 35 2 2 2 5 4 2 3" xfId="27100"/>
    <cellStyle name="常规 35 2 2 2 5 4 3" xfId="20614"/>
    <cellStyle name="常规 35 2 2 2 5 4 3 2" xfId="24505"/>
    <cellStyle name="常规 35 2 2 2 5 4 3 2 2" xfId="32287"/>
    <cellStyle name="常规 35 2 2 2 5 4 3 3" xfId="28396"/>
    <cellStyle name="常规 35 2 2 2 5 4 4" xfId="21912"/>
    <cellStyle name="常规 35 2 2 2 5 4 4 2" xfId="29694"/>
    <cellStyle name="常规 35 2 2 2 5 4 5" xfId="25803"/>
    <cellStyle name="常规 35 2 2 2 5 5" xfId="14775"/>
    <cellStyle name="常规 35 2 2 2 5 5 2" xfId="19462"/>
    <cellStyle name="常规 35 2 2 2 5 5 2 2" xfId="23353"/>
    <cellStyle name="常规 35 2 2 2 5 5 2 2 2" xfId="31135"/>
    <cellStyle name="常规 35 2 2 2 5 5 2 3" xfId="27244"/>
    <cellStyle name="常规 35 2 2 2 5 5 3" xfId="20758"/>
    <cellStyle name="常规 35 2 2 2 5 5 3 2" xfId="24649"/>
    <cellStyle name="常规 35 2 2 2 5 5 3 2 2" xfId="32431"/>
    <cellStyle name="常规 35 2 2 2 5 5 3 3" xfId="28540"/>
    <cellStyle name="常规 35 2 2 2 5 5 4" xfId="22056"/>
    <cellStyle name="常规 35 2 2 2 5 5 4 2" xfId="29838"/>
    <cellStyle name="常规 35 2 2 2 5 5 5" xfId="25947"/>
    <cellStyle name="常规 35 2 2 2 5 6" xfId="15740"/>
    <cellStyle name="常规 35 2 2 2 5 6 2" xfId="19606"/>
    <cellStyle name="常规 35 2 2 2 5 6 2 2" xfId="23497"/>
    <cellStyle name="常规 35 2 2 2 5 6 2 2 2" xfId="31279"/>
    <cellStyle name="常规 35 2 2 2 5 6 2 3" xfId="27388"/>
    <cellStyle name="常规 35 2 2 2 5 6 3" xfId="20902"/>
    <cellStyle name="常规 35 2 2 2 5 6 3 2" xfId="24793"/>
    <cellStyle name="常规 35 2 2 2 5 6 3 2 2" xfId="32575"/>
    <cellStyle name="常规 35 2 2 2 5 6 3 3" xfId="28684"/>
    <cellStyle name="常规 35 2 2 2 5 6 4" xfId="22200"/>
    <cellStyle name="常规 35 2 2 2 5 6 4 2" xfId="29982"/>
    <cellStyle name="常规 35 2 2 2 5 6 5" xfId="26091"/>
    <cellStyle name="常规 35 2 2 2 5 7" xfId="16537"/>
    <cellStyle name="常规 35 2 2 2 5 7 2" xfId="19750"/>
    <cellStyle name="常规 35 2 2 2 5 7 2 2" xfId="23641"/>
    <cellStyle name="常规 35 2 2 2 5 7 2 2 2" xfId="31423"/>
    <cellStyle name="常规 35 2 2 2 5 7 2 3" xfId="27532"/>
    <cellStyle name="常规 35 2 2 2 5 7 3" xfId="21046"/>
    <cellStyle name="常规 35 2 2 2 5 7 3 2" xfId="24937"/>
    <cellStyle name="常规 35 2 2 2 5 7 3 2 2" xfId="32719"/>
    <cellStyle name="常规 35 2 2 2 5 7 3 3" xfId="28828"/>
    <cellStyle name="常规 35 2 2 2 5 7 4" xfId="22344"/>
    <cellStyle name="常规 35 2 2 2 5 7 4 2" xfId="30126"/>
    <cellStyle name="常规 35 2 2 2 5 7 5" xfId="26235"/>
    <cellStyle name="常规 35 2 2 2 5 8" xfId="17062"/>
    <cellStyle name="常规 35 2 2 2 5 8 2" xfId="19894"/>
    <cellStyle name="常规 35 2 2 2 5 8 2 2" xfId="23785"/>
    <cellStyle name="常规 35 2 2 2 5 8 2 2 2" xfId="31567"/>
    <cellStyle name="常规 35 2 2 2 5 8 2 3" xfId="27676"/>
    <cellStyle name="常规 35 2 2 2 5 8 3" xfId="21190"/>
    <cellStyle name="常规 35 2 2 2 5 8 3 2" xfId="25081"/>
    <cellStyle name="常规 35 2 2 2 5 8 3 2 2" xfId="32863"/>
    <cellStyle name="常规 35 2 2 2 5 8 3 3" xfId="28972"/>
    <cellStyle name="常规 35 2 2 2 5 8 4" xfId="22488"/>
    <cellStyle name="常规 35 2 2 2 5 8 4 2" xfId="30270"/>
    <cellStyle name="常规 35 2 2 2 5 8 5" xfId="26379"/>
    <cellStyle name="常规 35 2 2 2 5 9" xfId="17206"/>
    <cellStyle name="常规 35 2 2 2 5 9 2" xfId="20038"/>
    <cellStyle name="常规 35 2 2 2 5 9 2 2" xfId="23929"/>
    <cellStyle name="常规 35 2 2 2 5 9 2 2 2" xfId="31711"/>
    <cellStyle name="常规 35 2 2 2 5 9 2 3" xfId="27820"/>
    <cellStyle name="常规 35 2 2 2 5 9 3" xfId="21334"/>
    <cellStyle name="常规 35 2 2 2 5 9 3 2" xfId="25225"/>
    <cellStyle name="常规 35 2 2 2 5 9 3 2 2" xfId="33007"/>
    <cellStyle name="常规 35 2 2 2 5 9 3 3" xfId="29116"/>
    <cellStyle name="常规 35 2 2 2 5 9 4" xfId="22632"/>
    <cellStyle name="常规 35 2 2 2 5 9 4 2" xfId="30414"/>
    <cellStyle name="常规 35 2 2 2 5 9 5" xfId="26523"/>
    <cellStyle name="常规 35 2 2 2 6" xfId="11231"/>
    <cellStyle name="常规 35 2 2 2 6 2" xfId="18958"/>
    <cellStyle name="常规 35 2 2 2 6 2 2" xfId="22849"/>
    <cellStyle name="常规 35 2 2 2 6 2 2 2" xfId="30631"/>
    <cellStyle name="常规 35 2 2 2 6 2 3" xfId="26740"/>
    <cellStyle name="常规 35 2 2 2 6 3" xfId="20254"/>
    <cellStyle name="常规 35 2 2 2 6 3 2" xfId="24145"/>
    <cellStyle name="常规 35 2 2 2 6 3 2 2" xfId="31927"/>
    <cellStyle name="常规 35 2 2 2 6 3 3" xfId="28036"/>
    <cellStyle name="常规 35 2 2 2 6 4" xfId="21552"/>
    <cellStyle name="常规 35 2 2 2 6 4 2" xfId="29334"/>
    <cellStyle name="常规 35 2 2 2 6 5" xfId="25443"/>
    <cellStyle name="常规 35 2 2 2 7" xfId="12455"/>
    <cellStyle name="常规 35 2 2 2 7 2" xfId="19102"/>
    <cellStyle name="常规 35 2 2 2 7 2 2" xfId="22993"/>
    <cellStyle name="常规 35 2 2 2 7 2 2 2" xfId="30775"/>
    <cellStyle name="常规 35 2 2 2 7 2 3" xfId="26884"/>
    <cellStyle name="常规 35 2 2 2 7 3" xfId="20398"/>
    <cellStyle name="常规 35 2 2 2 7 3 2" xfId="24289"/>
    <cellStyle name="常规 35 2 2 2 7 3 2 2" xfId="32071"/>
    <cellStyle name="常规 35 2 2 2 7 3 3" xfId="28180"/>
    <cellStyle name="常规 35 2 2 2 7 4" xfId="21696"/>
    <cellStyle name="常规 35 2 2 2 7 4 2" xfId="29478"/>
    <cellStyle name="常规 35 2 2 2 7 5" xfId="25587"/>
    <cellStyle name="常规 35 2 2 2 8" xfId="13629"/>
    <cellStyle name="常规 35 2 2 2 8 2" xfId="19246"/>
    <cellStyle name="常规 35 2 2 2 8 2 2" xfId="23137"/>
    <cellStyle name="常规 35 2 2 2 8 2 2 2" xfId="30919"/>
    <cellStyle name="常规 35 2 2 2 8 2 3" xfId="27028"/>
    <cellStyle name="常规 35 2 2 2 8 3" xfId="20542"/>
    <cellStyle name="常规 35 2 2 2 8 3 2" xfId="24433"/>
    <cellStyle name="常规 35 2 2 2 8 3 2 2" xfId="32215"/>
    <cellStyle name="常规 35 2 2 2 8 3 3" xfId="28324"/>
    <cellStyle name="常规 35 2 2 2 8 4" xfId="21840"/>
    <cellStyle name="常规 35 2 2 2 8 4 2" xfId="29622"/>
    <cellStyle name="常规 35 2 2 2 8 5" xfId="25731"/>
    <cellStyle name="常规 35 2 2 2 9" xfId="14699"/>
    <cellStyle name="常规 35 2 2 2 9 2" xfId="19390"/>
    <cellStyle name="常规 35 2 2 2 9 2 2" xfId="23281"/>
    <cellStyle name="常规 35 2 2 2 9 2 2 2" xfId="31063"/>
    <cellStyle name="常规 35 2 2 2 9 2 3" xfId="27172"/>
    <cellStyle name="常规 35 2 2 2 9 3" xfId="20686"/>
    <cellStyle name="常规 35 2 2 2 9 3 2" xfId="24577"/>
    <cellStyle name="常规 35 2 2 2 9 3 2 2" xfId="32359"/>
    <cellStyle name="常规 35 2 2 2 9 3 3" xfId="28468"/>
    <cellStyle name="常规 35 2 2 2 9 4" xfId="21984"/>
    <cellStyle name="常规 35 2 2 2 9 4 2" xfId="29766"/>
    <cellStyle name="常规 35 2 2 2 9 5" xfId="25875"/>
    <cellStyle name="常规 35 2 2 3" xfId="6324"/>
    <cellStyle name="常规 35 2 2 3 10" xfId="16471"/>
    <cellStyle name="常规 35 2 2 3 10 2" xfId="19684"/>
    <cellStyle name="常规 35 2 2 3 10 2 2" xfId="23575"/>
    <cellStyle name="常规 35 2 2 3 10 2 2 2" xfId="31357"/>
    <cellStyle name="常规 35 2 2 3 10 2 3" xfId="27466"/>
    <cellStyle name="常规 35 2 2 3 10 3" xfId="20980"/>
    <cellStyle name="常规 35 2 2 3 10 3 2" xfId="24871"/>
    <cellStyle name="常规 35 2 2 3 10 3 2 2" xfId="32653"/>
    <cellStyle name="常规 35 2 2 3 10 3 3" xfId="28762"/>
    <cellStyle name="常规 35 2 2 3 10 4" xfId="22278"/>
    <cellStyle name="常规 35 2 2 3 10 4 2" xfId="30060"/>
    <cellStyle name="常规 35 2 2 3 10 5" xfId="26169"/>
    <cellStyle name="常规 35 2 2 3 11" xfId="16996"/>
    <cellStyle name="常规 35 2 2 3 11 2" xfId="19828"/>
    <cellStyle name="常规 35 2 2 3 11 2 2" xfId="23719"/>
    <cellStyle name="常规 35 2 2 3 11 2 2 2" xfId="31501"/>
    <cellStyle name="常规 35 2 2 3 11 2 3" xfId="27610"/>
    <cellStyle name="常规 35 2 2 3 11 3" xfId="21124"/>
    <cellStyle name="常规 35 2 2 3 11 3 2" xfId="25015"/>
    <cellStyle name="常规 35 2 2 3 11 3 2 2" xfId="32797"/>
    <cellStyle name="常规 35 2 2 3 11 3 3" xfId="28906"/>
    <cellStyle name="常规 35 2 2 3 11 4" xfId="22422"/>
    <cellStyle name="常规 35 2 2 3 11 4 2" xfId="30204"/>
    <cellStyle name="常规 35 2 2 3 11 5" xfId="26313"/>
    <cellStyle name="常规 35 2 2 3 12" xfId="17140"/>
    <cellStyle name="常规 35 2 2 3 12 2" xfId="19972"/>
    <cellStyle name="常规 35 2 2 3 12 2 2" xfId="23863"/>
    <cellStyle name="常规 35 2 2 3 12 2 2 2" xfId="31645"/>
    <cellStyle name="常规 35 2 2 3 12 2 3" xfId="27754"/>
    <cellStyle name="常规 35 2 2 3 12 3" xfId="21268"/>
    <cellStyle name="常规 35 2 2 3 12 3 2" xfId="25159"/>
    <cellStyle name="常规 35 2 2 3 12 3 2 2" xfId="32941"/>
    <cellStyle name="常规 35 2 2 3 12 3 3" xfId="29050"/>
    <cellStyle name="常规 35 2 2 3 12 4" xfId="22566"/>
    <cellStyle name="常规 35 2 2 3 12 4 2" xfId="30348"/>
    <cellStyle name="常规 35 2 2 3 12 5" xfId="26457"/>
    <cellStyle name="常规 35 2 2 3 13" xfId="18820"/>
    <cellStyle name="常规 35 2 2 3 13 2" xfId="22711"/>
    <cellStyle name="常规 35 2 2 3 13 2 2" xfId="30493"/>
    <cellStyle name="常规 35 2 2 3 13 3" xfId="26602"/>
    <cellStyle name="常规 35 2 2 3 14" xfId="20116"/>
    <cellStyle name="常规 35 2 2 3 14 2" xfId="24007"/>
    <cellStyle name="常规 35 2 2 3 14 2 2" xfId="31789"/>
    <cellStyle name="常规 35 2 2 3 14 3" xfId="27898"/>
    <cellStyle name="常规 35 2 2 3 15" xfId="21414"/>
    <cellStyle name="常规 35 2 2 3 15 2" xfId="29196"/>
    <cellStyle name="常规 35 2 2 3 16" xfId="25305"/>
    <cellStyle name="常规 35 2 2 3 2" xfId="6372"/>
    <cellStyle name="常规 35 2 2 3 2 10" xfId="17188"/>
    <cellStyle name="常规 35 2 2 3 2 10 2" xfId="20020"/>
    <cellStyle name="常规 35 2 2 3 2 10 2 2" xfId="23911"/>
    <cellStyle name="常规 35 2 2 3 2 10 2 2 2" xfId="31693"/>
    <cellStyle name="常规 35 2 2 3 2 10 2 3" xfId="27802"/>
    <cellStyle name="常规 35 2 2 3 2 10 3" xfId="21316"/>
    <cellStyle name="常规 35 2 2 3 2 10 3 2" xfId="25207"/>
    <cellStyle name="常规 35 2 2 3 2 10 3 2 2" xfId="32989"/>
    <cellStyle name="常规 35 2 2 3 2 10 3 3" xfId="29098"/>
    <cellStyle name="常规 35 2 2 3 2 10 4" xfId="22614"/>
    <cellStyle name="常规 35 2 2 3 2 10 4 2" xfId="30396"/>
    <cellStyle name="常规 35 2 2 3 2 10 5" xfId="26505"/>
    <cellStyle name="常规 35 2 2 3 2 11" xfId="18868"/>
    <cellStyle name="常规 35 2 2 3 2 11 2" xfId="22759"/>
    <cellStyle name="常规 35 2 2 3 2 11 2 2" xfId="30541"/>
    <cellStyle name="常规 35 2 2 3 2 11 3" xfId="26650"/>
    <cellStyle name="常规 35 2 2 3 2 12" xfId="20164"/>
    <cellStyle name="常规 35 2 2 3 2 12 2" xfId="24055"/>
    <cellStyle name="常规 35 2 2 3 2 12 2 2" xfId="31837"/>
    <cellStyle name="常规 35 2 2 3 2 12 3" xfId="27946"/>
    <cellStyle name="常规 35 2 2 3 2 13" xfId="21462"/>
    <cellStyle name="常规 35 2 2 3 2 13 2" xfId="29244"/>
    <cellStyle name="常规 35 2 2 3 2 14" xfId="25353"/>
    <cellStyle name="常规 35 2 2 3 2 2" xfId="6444"/>
    <cellStyle name="常规 35 2 2 3 2 2 10" xfId="18940"/>
    <cellStyle name="常规 35 2 2 3 2 2 10 2" xfId="22831"/>
    <cellStyle name="常规 35 2 2 3 2 2 10 2 2" xfId="30613"/>
    <cellStyle name="常规 35 2 2 3 2 2 10 3" xfId="26722"/>
    <cellStyle name="常规 35 2 2 3 2 2 11" xfId="20236"/>
    <cellStyle name="常规 35 2 2 3 2 2 11 2" xfId="24127"/>
    <cellStyle name="常规 35 2 2 3 2 2 11 2 2" xfId="31909"/>
    <cellStyle name="常规 35 2 2 3 2 2 11 3" xfId="28018"/>
    <cellStyle name="常规 35 2 2 3 2 2 12" xfId="21534"/>
    <cellStyle name="常规 35 2 2 3 2 2 12 2" xfId="29316"/>
    <cellStyle name="常规 35 2 2 3 2 2 13" xfId="25425"/>
    <cellStyle name="常规 35 2 2 3 2 2 2" xfId="11360"/>
    <cellStyle name="常规 35 2 2 3 2 2 2 2" xfId="19084"/>
    <cellStyle name="常规 35 2 2 3 2 2 2 2 2" xfId="22975"/>
    <cellStyle name="常规 35 2 2 3 2 2 2 2 2 2" xfId="30757"/>
    <cellStyle name="常规 35 2 2 3 2 2 2 2 3" xfId="26866"/>
    <cellStyle name="常规 35 2 2 3 2 2 2 3" xfId="20380"/>
    <cellStyle name="常规 35 2 2 3 2 2 2 3 2" xfId="24271"/>
    <cellStyle name="常规 35 2 2 3 2 2 2 3 2 2" xfId="32053"/>
    <cellStyle name="常规 35 2 2 3 2 2 2 3 3" xfId="28162"/>
    <cellStyle name="常规 35 2 2 3 2 2 2 4" xfId="21678"/>
    <cellStyle name="常规 35 2 2 3 2 2 2 4 2" xfId="29460"/>
    <cellStyle name="常规 35 2 2 3 2 2 2 5" xfId="25569"/>
    <cellStyle name="常规 35 2 2 3 2 2 3" xfId="12584"/>
    <cellStyle name="常规 35 2 2 3 2 2 3 2" xfId="19228"/>
    <cellStyle name="常规 35 2 2 3 2 2 3 2 2" xfId="23119"/>
    <cellStyle name="常规 35 2 2 3 2 2 3 2 2 2" xfId="30901"/>
    <cellStyle name="常规 35 2 2 3 2 2 3 2 3" xfId="27010"/>
    <cellStyle name="常规 35 2 2 3 2 2 3 3" xfId="20524"/>
    <cellStyle name="常规 35 2 2 3 2 2 3 3 2" xfId="24415"/>
    <cellStyle name="常规 35 2 2 3 2 2 3 3 2 2" xfId="32197"/>
    <cellStyle name="常规 35 2 2 3 2 2 3 3 3" xfId="28306"/>
    <cellStyle name="常规 35 2 2 3 2 2 3 4" xfId="21822"/>
    <cellStyle name="常规 35 2 2 3 2 2 3 4 2" xfId="29604"/>
    <cellStyle name="常规 35 2 2 3 2 2 3 5" xfId="25713"/>
    <cellStyle name="常规 35 2 2 3 2 2 4" xfId="13757"/>
    <cellStyle name="常规 35 2 2 3 2 2 4 2" xfId="19372"/>
    <cellStyle name="常规 35 2 2 3 2 2 4 2 2" xfId="23263"/>
    <cellStyle name="常规 35 2 2 3 2 2 4 2 2 2" xfId="31045"/>
    <cellStyle name="常规 35 2 2 3 2 2 4 2 3" xfId="27154"/>
    <cellStyle name="常规 35 2 2 3 2 2 4 3" xfId="20668"/>
    <cellStyle name="常规 35 2 2 3 2 2 4 3 2" xfId="24559"/>
    <cellStyle name="常规 35 2 2 3 2 2 4 3 2 2" xfId="32341"/>
    <cellStyle name="常规 35 2 2 3 2 2 4 3 3" xfId="28450"/>
    <cellStyle name="常规 35 2 2 3 2 2 4 4" xfId="21966"/>
    <cellStyle name="常规 35 2 2 3 2 2 4 4 2" xfId="29748"/>
    <cellStyle name="常规 35 2 2 3 2 2 4 5" xfId="25857"/>
    <cellStyle name="常规 35 2 2 3 2 2 5" xfId="14829"/>
    <cellStyle name="常规 35 2 2 3 2 2 5 2" xfId="19516"/>
    <cellStyle name="常规 35 2 2 3 2 2 5 2 2" xfId="23407"/>
    <cellStyle name="常规 35 2 2 3 2 2 5 2 2 2" xfId="31189"/>
    <cellStyle name="常规 35 2 2 3 2 2 5 2 3" xfId="27298"/>
    <cellStyle name="常规 35 2 2 3 2 2 5 3" xfId="20812"/>
    <cellStyle name="常规 35 2 2 3 2 2 5 3 2" xfId="24703"/>
    <cellStyle name="常规 35 2 2 3 2 2 5 3 2 2" xfId="32485"/>
    <cellStyle name="常规 35 2 2 3 2 2 5 3 3" xfId="28594"/>
    <cellStyle name="常规 35 2 2 3 2 2 5 4" xfId="22110"/>
    <cellStyle name="常规 35 2 2 3 2 2 5 4 2" xfId="29892"/>
    <cellStyle name="常规 35 2 2 3 2 2 5 5" xfId="26001"/>
    <cellStyle name="常规 35 2 2 3 2 2 6" xfId="15794"/>
    <cellStyle name="常规 35 2 2 3 2 2 6 2" xfId="19660"/>
    <cellStyle name="常规 35 2 2 3 2 2 6 2 2" xfId="23551"/>
    <cellStyle name="常规 35 2 2 3 2 2 6 2 2 2" xfId="31333"/>
    <cellStyle name="常规 35 2 2 3 2 2 6 2 3" xfId="27442"/>
    <cellStyle name="常规 35 2 2 3 2 2 6 3" xfId="20956"/>
    <cellStyle name="常规 35 2 2 3 2 2 6 3 2" xfId="24847"/>
    <cellStyle name="常规 35 2 2 3 2 2 6 3 2 2" xfId="32629"/>
    <cellStyle name="常规 35 2 2 3 2 2 6 3 3" xfId="28738"/>
    <cellStyle name="常规 35 2 2 3 2 2 6 4" xfId="22254"/>
    <cellStyle name="常规 35 2 2 3 2 2 6 4 2" xfId="30036"/>
    <cellStyle name="常规 35 2 2 3 2 2 6 5" xfId="26145"/>
    <cellStyle name="常规 35 2 2 3 2 2 7" xfId="16591"/>
    <cellStyle name="常规 35 2 2 3 2 2 7 2" xfId="19804"/>
    <cellStyle name="常规 35 2 2 3 2 2 7 2 2" xfId="23695"/>
    <cellStyle name="常规 35 2 2 3 2 2 7 2 2 2" xfId="31477"/>
    <cellStyle name="常规 35 2 2 3 2 2 7 2 3" xfId="27586"/>
    <cellStyle name="常规 35 2 2 3 2 2 7 3" xfId="21100"/>
    <cellStyle name="常规 35 2 2 3 2 2 7 3 2" xfId="24991"/>
    <cellStyle name="常规 35 2 2 3 2 2 7 3 2 2" xfId="32773"/>
    <cellStyle name="常规 35 2 2 3 2 2 7 3 3" xfId="28882"/>
    <cellStyle name="常规 35 2 2 3 2 2 7 4" xfId="22398"/>
    <cellStyle name="常规 35 2 2 3 2 2 7 4 2" xfId="30180"/>
    <cellStyle name="常规 35 2 2 3 2 2 7 5" xfId="26289"/>
    <cellStyle name="常规 35 2 2 3 2 2 8" xfId="17116"/>
    <cellStyle name="常规 35 2 2 3 2 2 8 2" xfId="19948"/>
    <cellStyle name="常规 35 2 2 3 2 2 8 2 2" xfId="23839"/>
    <cellStyle name="常规 35 2 2 3 2 2 8 2 2 2" xfId="31621"/>
    <cellStyle name="常规 35 2 2 3 2 2 8 2 3" xfId="27730"/>
    <cellStyle name="常规 35 2 2 3 2 2 8 3" xfId="21244"/>
    <cellStyle name="常规 35 2 2 3 2 2 8 3 2" xfId="25135"/>
    <cellStyle name="常规 35 2 2 3 2 2 8 3 2 2" xfId="32917"/>
    <cellStyle name="常规 35 2 2 3 2 2 8 3 3" xfId="29026"/>
    <cellStyle name="常规 35 2 2 3 2 2 8 4" xfId="22542"/>
    <cellStyle name="常规 35 2 2 3 2 2 8 4 2" xfId="30324"/>
    <cellStyle name="常规 35 2 2 3 2 2 8 5" xfId="26433"/>
    <cellStyle name="常规 35 2 2 3 2 2 9" xfId="17260"/>
    <cellStyle name="常规 35 2 2 3 2 2 9 2" xfId="20092"/>
    <cellStyle name="常规 35 2 2 3 2 2 9 2 2" xfId="23983"/>
    <cellStyle name="常规 35 2 2 3 2 2 9 2 2 2" xfId="31765"/>
    <cellStyle name="常规 35 2 2 3 2 2 9 2 3" xfId="27874"/>
    <cellStyle name="常规 35 2 2 3 2 2 9 3" xfId="21388"/>
    <cellStyle name="常规 35 2 2 3 2 2 9 3 2" xfId="25279"/>
    <cellStyle name="常规 35 2 2 3 2 2 9 3 2 2" xfId="33061"/>
    <cellStyle name="常规 35 2 2 3 2 2 9 3 3" xfId="29170"/>
    <cellStyle name="常规 35 2 2 3 2 2 9 4" xfId="22686"/>
    <cellStyle name="常规 35 2 2 3 2 2 9 4 2" xfId="30468"/>
    <cellStyle name="常规 35 2 2 3 2 2 9 5" xfId="26577"/>
    <cellStyle name="常规 35 2 2 3 2 3" xfId="11288"/>
    <cellStyle name="常规 35 2 2 3 2 3 2" xfId="19012"/>
    <cellStyle name="常规 35 2 2 3 2 3 2 2" xfId="22903"/>
    <cellStyle name="常规 35 2 2 3 2 3 2 2 2" xfId="30685"/>
    <cellStyle name="常规 35 2 2 3 2 3 2 3" xfId="26794"/>
    <cellStyle name="常规 35 2 2 3 2 3 3" xfId="20308"/>
    <cellStyle name="常规 35 2 2 3 2 3 3 2" xfId="24199"/>
    <cellStyle name="常规 35 2 2 3 2 3 3 2 2" xfId="31981"/>
    <cellStyle name="常规 35 2 2 3 2 3 3 3" xfId="28090"/>
    <cellStyle name="常规 35 2 2 3 2 3 4" xfId="21606"/>
    <cellStyle name="常规 35 2 2 3 2 3 4 2" xfId="29388"/>
    <cellStyle name="常规 35 2 2 3 2 3 5" xfId="25497"/>
    <cellStyle name="常规 35 2 2 3 2 4" xfId="12512"/>
    <cellStyle name="常规 35 2 2 3 2 4 2" xfId="19156"/>
    <cellStyle name="常规 35 2 2 3 2 4 2 2" xfId="23047"/>
    <cellStyle name="常规 35 2 2 3 2 4 2 2 2" xfId="30829"/>
    <cellStyle name="常规 35 2 2 3 2 4 2 3" xfId="26938"/>
    <cellStyle name="常规 35 2 2 3 2 4 3" xfId="20452"/>
    <cellStyle name="常规 35 2 2 3 2 4 3 2" xfId="24343"/>
    <cellStyle name="常规 35 2 2 3 2 4 3 2 2" xfId="32125"/>
    <cellStyle name="常规 35 2 2 3 2 4 3 3" xfId="28234"/>
    <cellStyle name="常规 35 2 2 3 2 4 4" xfId="21750"/>
    <cellStyle name="常规 35 2 2 3 2 4 4 2" xfId="29532"/>
    <cellStyle name="常规 35 2 2 3 2 4 5" xfId="25641"/>
    <cellStyle name="常规 35 2 2 3 2 5" xfId="13685"/>
    <cellStyle name="常规 35 2 2 3 2 5 2" xfId="19300"/>
    <cellStyle name="常规 35 2 2 3 2 5 2 2" xfId="23191"/>
    <cellStyle name="常规 35 2 2 3 2 5 2 2 2" xfId="30973"/>
    <cellStyle name="常规 35 2 2 3 2 5 2 3" xfId="27082"/>
    <cellStyle name="常规 35 2 2 3 2 5 3" xfId="20596"/>
    <cellStyle name="常规 35 2 2 3 2 5 3 2" xfId="24487"/>
    <cellStyle name="常规 35 2 2 3 2 5 3 2 2" xfId="32269"/>
    <cellStyle name="常规 35 2 2 3 2 5 3 3" xfId="28378"/>
    <cellStyle name="常规 35 2 2 3 2 5 4" xfId="21894"/>
    <cellStyle name="常规 35 2 2 3 2 5 4 2" xfId="29676"/>
    <cellStyle name="常规 35 2 2 3 2 5 5" xfId="25785"/>
    <cellStyle name="常规 35 2 2 3 2 6" xfId="14757"/>
    <cellStyle name="常规 35 2 2 3 2 6 2" xfId="19444"/>
    <cellStyle name="常规 35 2 2 3 2 6 2 2" xfId="23335"/>
    <cellStyle name="常规 35 2 2 3 2 6 2 2 2" xfId="31117"/>
    <cellStyle name="常规 35 2 2 3 2 6 2 3" xfId="27226"/>
    <cellStyle name="常规 35 2 2 3 2 6 3" xfId="20740"/>
    <cellStyle name="常规 35 2 2 3 2 6 3 2" xfId="24631"/>
    <cellStyle name="常规 35 2 2 3 2 6 3 2 2" xfId="32413"/>
    <cellStyle name="常规 35 2 2 3 2 6 3 3" xfId="28522"/>
    <cellStyle name="常规 35 2 2 3 2 6 4" xfId="22038"/>
    <cellStyle name="常规 35 2 2 3 2 6 4 2" xfId="29820"/>
    <cellStyle name="常规 35 2 2 3 2 6 5" xfId="25929"/>
    <cellStyle name="常规 35 2 2 3 2 7" xfId="15722"/>
    <cellStyle name="常规 35 2 2 3 2 7 2" xfId="19588"/>
    <cellStyle name="常规 35 2 2 3 2 7 2 2" xfId="23479"/>
    <cellStyle name="常规 35 2 2 3 2 7 2 2 2" xfId="31261"/>
    <cellStyle name="常规 35 2 2 3 2 7 2 3" xfId="27370"/>
    <cellStyle name="常规 35 2 2 3 2 7 3" xfId="20884"/>
    <cellStyle name="常规 35 2 2 3 2 7 3 2" xfId="24775"/>
    <cellStyle name="常规 35 2 2 3 2 7 3 2 2" xfId="32557"/>
    <cellStyle name="常规 35 2 2 3 2 7 3 3" xfId="28666"/>
    <cellStyle name="常规 35 2 2 3 2 7 4" xfId="22182"/>
    <cellStyle name="常规 35 2 2 3 2 7 4 2" xfId="29964"/>
    <cellStyle name="常规 35 2 2 3 2 7 5" xfId="26073"/>
    <cellStyle name="常规 35 2 2 3 2 8" xfId="16519"/>
    <cellStyle name="常规 35 2 2 3 2 8 2" xfId="19732"/>
    <cellStyle name="常规 35 2 2 3 2 8 2 2" xfId="23623"/>
    <cellStyle name="常规 35 2 2 3 2 8 2 2 2" xfId="31405"/>
    <cellStyle name="常规 35 2 2 3 2 8 2 3" xfId="27514"/>
    <cellStyle name="常规 35 2 2 3 2 8 3" xfId="21028"/>
    <cellStyle name="常规 35 2 2 3 2 8 3 2" xfId="24919"/>
    <cellStyle name="常规 35 2 2 3 2 8 3 2 2" xfId="32701"/>
    <cellStyle name="常规 35 2 2 3 2 8 3 3" xfId="28810"/>
    <cellStyle name="常规 35 2 2 3 2 8 4" xfId="22326"/>
    <cellStyle name="常规 35 2 2 3 2 8 4 2" xfId="30108"/>
    <cellStyle name="常规 35 2 2 3 2 8 5" xfId="26217"/>
    <cellStyle name="常规 35 2 2 3 2 9" xfId="17044"/>
    <cellStyle name="常规 35 2 2 3 2 9 2" xfId="19876"/>
    <cellStyle name="常规 35 2 2 3 2 9 2 2" xfId="23767"/>
    <cellStyle name="常规 35 2 2 3 2 9 2 2 2" xfId="31549"/>
    <cellStyle name="常规 35 2 2 3 2 9 2 3" xfId="27658"/>
    <cellStyle name="常规 35 2 2 3 2 9 3" xfId="21172"/>
    <cellStyle name="常规 35 2 2 3 2 9 3 2" xfId="25063"/>
    <cellStyle name="常规 35 2 2 3 2 9 3 2 2" xfId="32845"/>
    <cellStyle name="常规 35 2 2 3 2 9 3 3" xfId="28954"/>
    <cellStyle name="常规 35 2 2 3 2 9 4" xfId="22470"/>
    <cellStyle name="常规 35 2 2 3 2 9 4 2" xfId="30252"/>
    <cellStyle name="常规 35 2 2 3 2 9 5" xfId="26361"/>
    <cellStyle name="常规 35 2 2 3 3" xfId="6348"/>
    <cellStyle name="常规 35 2 2 3 3 10" xfId="17164"/>
    <cellStyle name="常规 35 2 2 3 3 10 2" xfId="19996"/>
    <cellStyle name="常规 35 2 2 3 3 10 2 2" xfId="23887"/>
    <cellStyle name="常规 35 2 2 3 3 10 2 2 2" xfId="31669"/>
    <cellStyle name="常规 35 2 2 3 3 10 2 3" xfId="27778"/>
    <cellStyle name="常规 35 2 2 3 3 10 3" xfId="21292"/>
    <cellStyle name="常规 35 2 2 3 3 10 3 2" xfId="25183"/>
    <cellStyle name="常规 35 2 2 3 3 10 3 2 2" xfId="32965"/>
    <cellStyle name="常规 35 2 2 3 3 10 3 3" xfId="29074"/>
    <cellStyle name="常规 35 2 2 3 3 10 4" xfId="22590"/>
    <cellStyle name="常规 35 2 2 3 3 10 4 2" xfId="30372"/>
    <cellStyle name="常规 35 2 2 3 3 10 5" xfId="26481"/>
    <cellStyle name="常规 35 2 2 3 3 11" xfId="18844"/>
    <cellStyle name="常规 35 2 2 3 3 11 2" xfId="22735"/>
    <cellStyle name="常规 35 2 2 3 3 11 2 2" xfId="30517"/>
    <cellStyle name="常规 35 2 2 3 3 11 3" xfId="26626"/>
    <cellStyle name="常规 35 2 2 3 3 12" xfId="20140"/>
    <cellStyle name="常规 35 2 2 3 3 12 2" xfId="24031"/>
    <cellStyle name="常规 35 2 2 3 3 12 2 2" xfId="31813"/>
    <cellStyle name="常规 35 2 2 3 3 12 3" xfId="27922"/>
    <cellStyle name="常规 35 2 2 3 3 13" xfId="21438"/>
    <cellStyle name="常规 35 2 2 3 3 13 2" xfId="29220"/>
    <cellStyle name="常规 35 2 2 3 3 14" xfId="25329"/>
    <cellStyle name="常规 35 2 2 3 3 2" xfId="6420"/>
    <cellStyle name="常规 35 2 2 3 3 2 10" xfId="18916"/>
    <cellStyle name="常规 35 2 2 3 3 2 10 2" xfId="22807"/>
    <cellStyle name="常规 35 2 2 3 3 2 10 2 2" xfId="30589"/>
    <cellStyle name="常规 35 2 2 3 3 2 10 3" xfId="26698"/>
    <cellStyle name="常规 35 2 2 3 3 2 11" xfId="20212"/>
    <cellStyle name="常规 35 2 2 3 3 2 11 2" xfId="24103"/>
    <cellStyle name="常规 35 2 2 3 3 2 11 2 2" xfId="31885"/>
    <cellStyle name="常规 35 2 2 3 3 2 11 3" xfId="27994"/>
    <cellStyle name="常规 35 2 2 3 3 2 12" xfId="21510"/>
    <cellStyle name="常规 35 2 2 3 3 2 12 2" xfId="29292"/>
    <cellStyle name="常规 35 2 2 3 3 2 13" xfId="25401"/>
    <cellStyle name="常规 35 2 2 3 3 2 2" xfId="11336"/>
    <cellStyle name="常规 35 2 2 3 3 2 2 2" xfId="19060"/>
    <cellStyle name="常规 35 2 2 3 3 2 2 2 2" xfId="22951"/>
    <cellStyle name="常规 35 2 2 3 3 2 2 2 2 2" xfId="30733"/>
    <cellStyle name="常规 35 2 2 3 3 2 2 2 3" xfId="26842"/>
    <cellStyle name="常规 35 2 2 3 3 2 2 3" xfId="20356"/>
    <cellStyle name="常规 35 2 2 3 3 2 2 3 2" xfId="24247"/>
    <cellStyle name="常规 35 2 2 3 3 2 2 3 2 2" xfId="32029"/>
    <cellStyle name="常规 35 2 2 3 3 2 2 3 3" xfId="28138"/>
    <cellStyle name="常规 35 2 2 3 3 2 2 4" xfId="21654"/>
    <cellStyle name="常规 35 2 2 3 3 2 2 4 2" xfId="29436"/>
    <cellStyle name="常规 35 2 2 3 3 2 2 5" xfId="25545"/>
    <cellStyle name="常规 35 2 2 3 3 2 3" xfId="12560"/>
    <cellStyle name="常规 35 2 2 3 3 2 3 2" xfId="19204"/>
    <cellStyle name="常规 35 2 2 3 3 2 3 2 2" xfId="23095"/>
    <cellStyle name="常规 35 2 2 3 3 2 3 2 2 2" xfId="30877"/>
    <cellStyle name="常规 35 2 2 3 3 2 3 2 3" xfId="26986"/>
    <cellStyle name="常规 35 2 2 3 3 2 3 3" xfId="20500"/>
    <cellStyle name="常规 35 2 2 3 3 2 3 3 2" xfId="24391"/>
    <cellStyle name="常规 35 2 2 3 3 2 3 3 2 2" xfId="32173"/>
    <cellStyle name="常规 35 2 2 3 3 2 3 3 3" xfId="28282"/>
    <cellStyle name="常规 35 2 2 3 3 2 3 4" xfId="21798"/>
    <cellStyle name="常规 35 2 2 3 3 2 3 4 2" xfId="29580"/>
    <cellStyle name="常规 35 2 2 3 3 2 3 5" xfId="25689"/>
    <cellStyle name="常规 35 2 2 3 3 2 4" xfId="13733"/>
    <cellStyle name="常规 35 2 2 3 3 2 4 2" xfId="19348"/>
    <cellStyle name="常规 35 2 2 3 3 2 4 2 2" xfId="23239"/>
    <cellStyle name="常规 35 2 2 3 3 2 4 2 2 2" xfId="31021"/>
    <cellStyle name="常规 35 2 2 3 3 2 4 2 3" xfId="27130"/>
    <cellStyle name="常规 35 2 2 3 3 2 4 3" xfId="20644"/>
    <cellStyle name="常规 35 2 2 3 3 2 4 3 2" xfId="24535"/>
    <cellStyle name="常规 35 2 2 3 3 2 4 3 2 2" xfId="32317"/>
    <cellStyle name="常规 35 2 2 3 3 2 4 3 3" xfId="28426"/>
    <cellStyle name="常规 35 2 2 3 3 2 4 4" xfId="21942"/>
    <cellStyle name="常规 35 2 2 3 3 2 4 4 2" xfId="29724"/>
    <cellStyle name="常规 35 2 2 3 3 2 4 5" xfId="25833"/>
    <cellStyle name="常规 35 2 2 3 3 2 5" xfId="14805"/>
    <cellStyle name="常规 35 2 2 3 3 2 5 2" xfId="19492"/>
    <cellStyle name="常规 35 2 2 3 3 2 5 2 2" xfId="23383"/>
    <cellStyle name="常规 35 2 2 3 3 2 5 2 2 2" xfId="31165"/>
    <cellStyle name="常规 35 2 2 3 3 2 5 2 3" xfId="27274"/>
    <cellStyle name="常规 35 2 2 3 3 2 5 3" xfId="20788"/>
    <cellStyle name="常规 35 2 2 3 3 2 5 3 2" xfId="24679"/>
    <cellStyle name="常规 35 2 2 3 3 2 5 3 2 2" xfId="32461"/>
    <cellStyle name="常规 35 2 2 3 3 2 5 3 3" xfId="28570"/>
    <cellStyle name="常规 35 2 2 3 3 2 5 4" xfId="22086"/>
    <cellStyle name="常规 35 2 2 3 3 2 5 4 2" xfId="29868"/>
    <cellStyle name="常规 35 2 2 3 3 2 5 5" xfId="25977"/>
    <cellStyle name="常规 35 2 2 3 3 2 6" xfId="15770"/>
    <cellStyle name="常规 35 2 2 3 3 2 6 2" xfId="19636"/>
    <cellStyle name="常规 35 2 2 3 3 2 6 2 2" xfId="23527"/>
    <cellStyle name="常规 35 2 2 3 3 2 6 2 2 2" xfId="31309"/>
    <cellStyle name="常规 35 2 2 3 3 2 6 2 3" xfId="27418"/>
    <cellStyle name="常规 35 2 2 3 3 2 6 3" xfId="20932"/>
    <cellStyle name="常规 35 2 2 3 3 2 6 3 2" xfId="24823"/>
    <cellStyle name="常规 35 2 2 3 3 2 6 3 2 2" xfId="32605"/>
    <cellStyle name="常规 35 2 2 3 3 2 6 3 3" xfId="28714"/>
    <cellStyle name="常规 35 2 2 3 3 2 6 4" xfId="22230"/>
    <cellStyle name="常规 35 2 2 3 3 2 6 4 2" xfId="30012"/>
    <cellStyle name="常规 35 2 2 3 3 2 6 5" xfId="26121"/>
    <cellStyle name="常规 35 2 2 3 3 2 7" xfId="16567"/>
    <cellStyle name="常规 35 2 2 3 3 2 7 2" xfId="19780"/>
    <cellStyle name="常规 35 2 2 3 3 2 7 2 2" xfId="23671"/>
    <cellStyle name="常规 35 2 2 3 3 2 7 2 2 2" xfId="31453"/>
    <cellStyle name="常规 35 2 2 3 3 2 7 2 3" xfId="27562"/>
    <cellStyle name="常规 35 2 2 3 3 2 7 3" xfId="21076"/>
    <cellStyle name="常规 35 2 2 3 3 2 7 3 2" xfId="24967"/>
    <cellStyle name="常规 35 2 2 3 3 2 7 3 2 2" xfId="32749"/>
    <cellStyle name="常规 35 2 2 3 3 2 7 3 3" xfId="28858"/>
    <cellStyle name="常规 35 2 2 3 3 2 7 4" xfId="22374"/>
    <cellStyle name="常规 35 2 2 3 3 2 7 4 2" xfId="30156"/>
    <cellStyle name="常规 35 2 2 3 3 2 7 5" xfId="26265"/>
    <cellStyle name="常规 35 2 2 3 3 2 8" xfId="17092"/>
    <cellStyle name="常规 35 2 2 3 3 2 8 2" xfId="19924"/>
    <cellStyle name="常规 35 2 2 3 3 2 8 2 2" xfId="23815"/>
    <cellStyle name="常规 35 2 2 3 3 2 8 2 2 2" xfId="31597"/>
    <cellStyle name="常规 35 2 2 3 3 2 8 2 3" xfId="27706"/>
    <cellStyle name="常规 35 2 2 3 3 2 8 3" xfId="21220"/>
    <cellStyle name="常规 35 2 2 3 3 2 8 3 2" xfId="25111"/>
    <cellStyle name="常规 35 2 2 3 3 2 8 3 2 2" xfId="32893"/>
    <cellStyle name="常规 35 2 2 3 3 2 8 3 3" xfId="29002"/>
    <cellStyle name="常规 35 2 2 3 3 2 8 4" xfId="22518"/>
    <cellStyle name="常规 35 2 2 3 3 2 8 4 2" xfId="30300"/>
    <cellStyle name="常规 35 2 2 3 3 2 8 5" xfId="26409"/>
    <cellStyle name="常规 35 2 2 3 3 2 9" xfId="17236"/>
    <cellStyle name="常规 35 2 2 3 3 2 9 2" xfId="20068"/>
    <cellStyle name="常规 35 2 2 3 3 2 9 2 2" xfId="23959"/>
    <cellStyle name="常规 35 2 2 3 3 2 9 2 2 2" xfId="31741"/>
    <cellStyle name="常规 35 2 2 3 3 2 9 2 3" xfId="27850"/>
    <cellStyle name="常规 35 2 2 3 3 2 9 3" xfId="21364"/>
    <cellStyle name="常规 35 2 2 3 3 2 9 3 2" xfId="25255"/>
    <cellStyle name="常规 35 2 2 3 3 2 9 3 2 2" xfId="33037"/>
    <cellStyle name="常规 35 2 2 3 3 2 9 3 3" xfId="29146"/>
    <cellStyle name="常规 35 2 2 3 3 2 9 4" xfId="22662"/>
    <cellStyle name="常规 35 2 2 3 3 2 9 4 2" xfId="30444"/>
    <cellStyle name="常规 35 2 2 3 3 2 9 5" xfId="26553"/>
    <cellStyle name="常规 35 2 2 3 3 3" xfId="11264"/>
    <cellStyle name="常规 35 2 2 3 3 3 2" xfId="18988"/>
    <cellStyle name="常规 35 2 2 3 3 3 2 2" xfId="22879"/>
    <cellStyle name="常规 35 2 2 3 3 3 2 2 2" xfId="30661"/>
    <cellStyle name="常规 35 2 2 3 3 3 2 3" xfId="26770"/>
    <cellStyle name="常规 35 2 2 3 3 3 3" xfId="20284"/>
    <cellStyle name="常规 35 2 2 3 3 3 3 2" xfId="24175"/>
    <cellStyle name="常规 35 2 2 3 3 3 3 2 2" xfId="31957"/>
    <cellStyle name="常规 35 2 2 3 3 3 3 3" xfId="28066"/>
    <cellStyle name="常规 35 2 2 3 3 3 4" xfId="21582"/>
    <cellStyle name="常规 35 2 2 3 3 3 4 2" xfId="29364"/>
    <cellStyle name="常规 35 2 2 3 3 3 5" xfId="25473"/>
    <cellStyle name="常规 35 2 2 3 3 4" xfId="12488"/>
    <cellStyle name="常规 35 2 2 3 3 4 2" xfId="19132"/>
    <cellStyle name="常规 35 2 2 3 3 4 2 2" xfId="23023"/>
    <cellStyle name="常规 35 2 2 3 3 4 2 2 2" xfId="30805"/>
    <cellStyle name="常规 35 2 2 3 3 4 2 3" xfId="26914"/>
    <cellStyle name="常规 35 2 2 3 3 4 3" xfId="20428"/>
    <cellStyle name="常规 35 2 2 3 3 4 3 2" xfId="24319"/>
    <cellStyle name="常规 35 2 2 3 3 4 3 2 2" xfId="32101"/>
    <cellStyle name="常规 35 2 2 3 3 4 3 3" xfId="28210"/>
    <cellStyle name="常规 35 2 2 3 3 4 4" xfId="21726"/>
    <cellStyle name="常规 35 2 2 3 3 4 4 2" xfId="29508"/>
    <cellStyle name="常规 35 2 2 3 3 4 5" xfId="25617"/>
    <cellStyle name="常规 35 2 2 3 3 5" xfId="13661"/>
    <cellStyle name="常规 35 2 2 3 3 5 2" xfId="19276"/>
    <cellStyle name="常规 35 2 2 3 3 5 2 2" xfId="23167"/>
    <cellStyle name="常规 35 2 2 3 3 5 2 2 2" xfId="30949"/>
    <cellStyle name="常规 35 2 2 3 3 5 2 3" xfId="27058"/>
    <cellStyle name="常规 35 2 2 3 3 5 3" xfId="20572"/>
    <cellStyle name="常规 35 2 2 3 3 5 3 2" xfId="24463"/>
    <cellStyle name="常规 35 2 2 3 3 5 3 2 2" xfId="32245"/>
    <cellStyle name="常规 35 2 2 3 3 5 3 3" xfId="28354"/>
    <cellStyle name="常规 35 2 2 3 3 5 4" xfId="21870"/>
    <cellStyle name="常规 35 2 2 3 3 5 4 2" xfId="29652"/>
    <cellStyle name="常规 35 2 2 3 3 5 5" xfId="25761"/>
    <cellStyle name="常规 35 2 2 3 3 6" xfId="14733"/>
    <cellStyle name="常规 35 2 2 3 3 6 2" xfId="19420"/>
    <cellStyle name="常规 35 2 2 3 3 6 2 2" xfId="23311"/>
    <cellStyle name="常规 35 2 2 3 3 6 2 2 2" xfId="31093"/>
    <cellStyle name="常规 35 2 2 3 3 6 2 3" xfId="27202"/>
    <cellStyle name="常规 35 2 2 3 3 6 3" xfId="20716"/>
    <cellStyle name="常规 35 2 2 3 3 6 3 2" xfId="24607"/>
    <cellStyle name="常规 35 2 2 3 3 6 3 2 2" xfId="32389"/>
    <cellStyle name="常规 35 2 2 3 3 6 3 3" xfId="28498"/>
    <cellStyle name="常规 35 2 2 3 3 6 4" xfId="22014"/>
    <cellStyle name="常规 35 2 2 3 3 6 4 2" xfId="29796"/>
    <cellStyle name="常规 35 2 2 3 3 6 5" xfId="25905"/>
    <cellStyle name="常规 35 2 2 3 3 7" xfId="15698"/>
    <cellStyle name="常规 35 2 2 3 3 7 2" xfId="19564"/>
    <cellStyle name="常规 35 2 2 3 3 7 2 2" xfId="23455"/>
    <cellStyle name="常规 35 2 2 3 3 7 2 2 2" xfId="31237"/>
    <cellStyle name="常规 35 2 2 3 3 7 2 3" xfId="27346"/>
    <cellStyle name="常规 35 2 2 3 3 7 3" xfId="20860"/>
    <cellStyle name="常规 35 2 2 3 3 7 3 2" xfId="24751"/>
    <cellStyle name="常规 35 2 2 3 3 7 3 2 2" xfId="32533"/>
    <cellStyle name="常规 35 2 2 3 3 7 3 3" xfId="28642"/>
    <cellStyle name="常规 35 2 2 3 3 7 4" xfId="22158"/>
    <cellStyle name="常规 35 2 2 3 3 7 4 2" xfId="29940"/>
    <cellStyle name="常规 35 2 2 3 3 7 5" xfId="26049"/>
    <cellStyle name="常规 35 2 2 3 3 8" xfId="16495"/>
    <cellStyle name="常规 35 2 2 3 3 8 2" xfId="19708"/>
    <cellStyle name="常规 35 2 2 3 3 8 2 2" xfId="23599"/>
    <cellStyle name="常规 35 2 2 3 3 8 2 2 2" xfId="31381"/>
    <cellStyle name="常规 35 2 2 3 3 8 2 3" xfId="27490"/>
    <cellStyle name="常规 35 2 2 3 3 8 3" xfId="21004"/>
    <cellStyle name="常规 35 2 2 3 3 8 3 2" xfId="24895"/>
    <cellStyle name="常规 35 2 2 3 3 8 3 2 2" xfId="32677"/>
    <cellStyle name="常规 35 2 2 3 3 8 3 3" xfId="28786"/>
    <cellStyle name="常规 35 2 2 3 3 8 4" xfId="22302"/>
    <cellStyle name="常规 35 2 2 3 3 8 4 2" xfId="30084"/>
    <cellStyle name="常规 35 2 2 3 3 8 5" xfId="26193"/>
    <cellStyle name="常规 35 2 2 3 3 9" xfId="17020"/>
    <cellStyle name="常规 35 2 2 3 3 9 2" xfId="19852"/>
    <cellStyle name="常规 35 2 2 3 3 9 2 2" xfId="23743"/>
    <cellStyle name="常规 35 2 2 3 3 9 2 2 2" xfId="31525"/>
    <cellStyle name="常规 35 2 2 3 3 9 2 3" xfId="27634"/>
    <cellStyle name="常规 35 2 2 3 3 9 3" xfId="21148"/>
    <cellStyle name="常规 35 2 2 3 3 9 3 2" xfId="25039"/>
    <cellStyle name="常规 35 2 2 3 3 9 3 2 2" xfId="32821"/>
    <cellStyle name="常规 35 2 2 3 3 9 3 3" xfId="28930"/>
    <cellStyle name="常规 35 2 2 3 3 9 4" xfId="22446"/>
    <cellStyle name="常规 35 2 2 3 3 9 4 2" xfId="30228"/>
    <cellStyle name="常规 35 2 2 3 3 9 5" xfId="26337"/>
    <cellStyle name="常规 35 2 2 3 4" xfId="6396"/>
    <cellStyle name="常规 35 2 2 3 4 10" xfId="18892"/>
    <cellStyle name="常规 35 2 2 3 4 10 2" xfId="22783"/>
    <cellStyle name="常规 35 2 2 3 4 10 2 2" xfId="30565"/>
    <cellStyle name="常规 35 2 2 3 4 10 3" xfId="26674"/>
    <cellStyle name="常规 35 2 2 3 4 11" xfId="20188"/>
    <cellStyle name="常规 35 2 2 3 4 11 2" xfId="24079"/>
    <cellStyle name="常规 35 2 2 3 4 11 2 2" xfId="31861"/>
    <cellStyle name="常规 35 2 2 3 4 11 3" xfId="27970"/>
    <cellStyle name="常规 35 2 2 3 4 12" xfId="21486"/>
    <cellStyle name="常规 35 2 2 3 4 12 2" xfId="29268"/>
    <cellStyle name="常规 35 2 2 3 4 13" xfId="25377"/>
    <cellStyle name="常规 35 2 2 3 4 2" xfId="11312"/>
    <cellStyle name="常规 35 2 2 3 4 2 2" xfId="19036"/>
    <cellStyle name="常规 35 2 2 3 4 2 2 2" xfId="22927"/>
    <cellStyle name="常规 35 2 2 3 4 2 2 2 2" xfId="30709"/>
    <cellStyle name="常规 35 2 2 3 4 2 2 3" xfId="26818"/>
    <cellStyle name="常规 35 2 2 3 4 2 3" xfId="20332"/>
    <cellStyle name="常规 35 2 2 3 4 2 3 2" xfId="24223"/>
    <cellStyle name="常规 35 2 2 3 4 2 3 2 2" xfId="32005"/>
    <cellStyle name="常规 35 2 2 3 4 2 3 3" xfId="28114"/>
    <cellStyle name="常规 35 2 2 3 4 2 4" xfId="21630"/>
    <cellStyle name="常规 35 2 2 3 4 2 4 2" xfId="29412"/>
    <cellStyle name="常规 35 2 2 3 4 2 5" xfId="25521"/>
    <cellStyle name="常规 35 2 2 3 4 3" xfId="12536"/>
    <cellStyle name="常规 35 2 2 3 4 3 2" xfId="19180"/>
    <cellStyle name="常规 35 2 2 3 4 3 2 2" xfId="23071"/>
    <cellStyle name="常规 35 2 2 3 4 3 2 2 2" xfId="30853"/>
    <cellStyle name="常规 35 2 2 3 4 3 2 3" xfId="26962"/>
    <cellStyle name="常规 35 2 2 3 4 3 3" xfId="20476"/>
    <cellStyle name="常规 35 2 2 3 4 3 3 2" xfId="24367"/>
    <cellStyle name="常规 35 2 2 3 4 3 3 2 2" xfId="32149"/>
    <cellStyle name="常规 35 2 2 3 4 3 3 3" xfId="28258"/>
    <cellStyle name="常规 35 2 2 3 4 3 4" xfId="21774"/>
    <cellStyle name="常规 35 2 2 3 4 3 4 2" xfId="29556"/>
    <cellStyle name="常规 35 2 2 3 4 3 5" xfId="25665"/>
    <cellStyle name="常规 35 2 2 3 4 4" xfId="13709"/>
    <cellStyle name="常规 35 2 2 3 4 4 2" xfId="19324"/>
    <cellStyle name="常规 35 2 2 3 4 4 2 2" xfId="23215"/>
    <cellStyle name="常规 35 2 2 3 4 4 2 2 2" xfId="30997"/>
    <cellStyle name="常规 35 2 2 3 4 4 2 3" xfId="27106"/>
    <cellStyle name="常规 35 2 2 3 4 4 3" xfId="20620"/>
    <cellStyle name="常规 35 2 2 3 4 4 3 2" xfId="24511"/>
    <cellStyle name="常规 35 2 2 3 4 4 3 2 2" xfId="32293"/>
    <cellStyle name="常规 35 2 2 3 4 4 3 3" xfId="28402"/>
    <cellStyle name="常规 35 2 2 3 4 4 4" xfId="21918"/>
    <cellStyle name="常规 35 2 2 3 4 4 4 2" xfId="29700"/>
    <cellStyle name="常规 35 2 2 3 4 4 5" xfId="25809"/>
    <cellStyle name="常规 35 2 2 3 4 5" xfId="14781"/>
    <cellStyle name="常规 35 2 2 3 4 5 2" xfId="19468"/>
    <cellStyle name="常规 35 2 2 3 4 5 2 2" xfId="23359"/>
    <cellStyle name="常规 35 2 2 3 4 5 2 2 2" xfId="31141"/>
    <cellStyle name="常规 35 2 2 3 4 5 2 3" xfId="27250"/>
    <cellStyle name="常规 35 2 2 3 4 5 3" xfId="20764"/>
    <cellStyle name="常规 35 2 2 3 4 5 3 2" xfId="24655"/>
    <cellStyle name="常规 35 2 2 3 4 5 3 2 2" xfId="32437"/>
    <cellStyle name="常规 35 2 2 3 4 5 3 3" xfId="28546"/>
    <cellStyle name="常规 35 2 2 3 4 5 4" xfId="22062"/>
    <cellStyle name="常规 35 2 2 3 4 5 4 2" xfId="29844"/>
    <cellStyle name="常规 35 2 2 3 4 5 5" xfId="25953"/>
    <cellStyle name="常规 35 2 2 3 4 6" xfId="15746"/>
    <cellStyle name="常规 35 2 2 3 4 6 2" xfId="19612"/>
    <cellStyle name="常规 35 2 2 3 4 6 2 2" xfId="23503"/>
    <cellStyle name="常规 35 2 2 3 4 6 2 2 2" xfId="31285"/>
    <cellStyle name="常规 35 2 2 3 4 6 2 3" xfId="27394"/>
    <cellStyle name="常规 35 2 2 3 4 6 3" xfId="20908"/>
    <cellStyle name="常规 35 2 2 3 4 6 3 2" xfId="24799"/>
    <cellStyle name="常规 35 2 2 3 4 6 3 2 2" xfId="32581"/>
    <cellStyle name="常规 35 2 2 3 4 6 3 3" xfId="28690"/>
    <cellStyle name="常规 35 2 2 3 4 6 4" xfId="22206"/>
    <cellStyle name="常规 35 2 2 3 4 6 4 2" xfId="29988"/>
    <cellStyle name="常规 35 2 2 3 4 6 5" xfId="26097"/>
    <cellStyle name="常规 35 2 2 3 4 7" xfId="16543"/>
    <cellStyle name="常规 35 2 2 3 4 7 2" xfId="19756"/>
    <cellStyle name="常规 35 2 2 3 4 7 2 2" xfId="23647"/>
    <cellStyle name="常规 35 2 2 3 4 7 2 2 2" xfId="31429"/>
    <cellStyle name="常规 35 2 2 3 4 7 2 3" xfId="27538"/>
    <cellStyle name="常规 35 2 2 3 4 7 3" xfId="21052"/>
    <cellStyle name="常规 35 2 2 3 4 7 3 2" xfId="24943"/>
    <cellStyle name="常规 35 2 2 3 4 7 3 2 2" xfId="32725"/>
    <cellStyle name="常规 35 2 2 3 4 7 3 3" xfId="28834"/>
    <cellStyle name="常规 35 2 2 3 4 7 4" xfId="22350"/>
    <cellStyle name="常规 35 2 2 3 4 7 4 2" xfId="30132"/>
    <cellStyle name="常规 35 2 2 3 4 7 5" xfId="26241"/>
    <cellStyle name="常规 35 2 2 3 4 8" xfId="17068"/>
    <cellStyle name="常规 35 2 2 3 4 8 2" xfId="19900"/>
    <cellStyle name="常规 35 2 2 3 4 8 2 2" xfId="23791"/>
    <cellStyle name="常规 35 2 2 3 4 8 2 2 2" xfId="31573"/>
    <cellStyle name="常规 35 2 2 3 4 8 2 3" xfId="27682"/>
    <cellStyle name="常规 35 2 2 3 4 8 3" xfId="21196"/>
    <cellStyle name="常规 35 2 2 3 4 8 3 2" xfId="25087"/>
    <cellStyle name="常规 35 2 2 3 4 8 3 2 2" xfId="32869"/>
    <cellStyle name="常规 35 2 2 3 4 8 3 3" xfId="28978"/>
    <cellStyle name="常规 35 2 2 3 4 8 4" xfId="22494"/>
    <cellStyle name="常规 35 2 2 3 4 8 4 2" xfId="30276"/>
    <cellStyle name="常规 35 2 2 3 4 8 5" xfId="26385"/>
    <cellStyle name="常规 35 2 2 3 4 9" xfId="17212"/>
    <cellStyle name="常规 35 2 2 3 4 9 2" xfId="20044"/>
    <cellStyle name="常规 35 2 2 3 4 9 2 2" xfId="23935"/>
    <cellStyle name="常规 35 2 2 3 4 9 2 2 2" xfId="31717"/>
    <cellStyle name="常规 35 2 2 3 4 9 2 3" xfId="27826"/>
    <cellStyle name="常规 35 2 2 3 4 9 3" xfId="21340"/>
    <cellStyle name="常规 35 2 2 3 4 9 3 2" xfId="25231"/>
    <cellStyle name="常规 35 2 2 3 4 9 3 2 2" xfId="33013"/>
    <cellStyle name="常规 35 2 2 3 4 9 3 3" xfId="29122"/>
    <cellStyle name="常规 35 2 2 3 4 9 4" xfId="22638"/>
    <cellStyle name="常规 35 2 2 3 4 9 4 2" xfId="30420"/>
    <cellStyle name="常规 35 2 2 3 4 9 5" xfId="26529"/>
    <cellStyle name="常规 35 2 2 3 5" xfId="11240"/>
    <cellStyle name="常规 35 2 2 3 5 2" xfId="18964"/>
    <cellStyle name="常规 35 2 2 3 5 2 2" xfId="22855"/>
    <cellStyle name="常规 35 2 2 3 5 2 2 2" xfId="30637"/>
    <cellStyle name="常规 35 2 2 3 5 2 3" xfId="26746"/>
    <cellStyle name="常规 35 2 2 3 5 3" xfId="20260"/>
    <cellStyle name="常规 35 2 2 3 5 3 2" xfId="24151"/>
    <cellStyle name="常规 35 2 2 3 5 3 2 2" xfId="31933"/>
    <cellStyle name="常规 35 2 2 3 5 3 3" xfId="28042"/>
    <cellStyle name="常规 35 2 2 3 5 4" xfId="21558"/>
    <cellStyle name="常规 35 2 2 3 5 4 2" xfId="29340"/>
    <cellStyle name="常规 35 2 2 3 5 5" xfId="25449"/>
    <cellStyle name="常规 35 2 2 3 6" xfId="12464"/>
    <cellStyle name="常规 35 2 2 3 6 2" xfId="19108"/>
    <cellStyle name="常规 35 2 2 3 6 2 2" xfId="22999"/>
    <cellStyle name="常规 35 2 2 3 6 2 2 2" xfId="30781"/>
    <cellStyle name="常规 35 2 2 3 6 2 3" xfId="26890"/>
    <cellStyle name="常规 35 2 2 3 6 3" xfId="20404"/>
    <cellStyle name="常规 35 2 2 3 6 3 2" xfId="24295"/>
    <cellStyle name="常规 35 2 2 3 6 3 2 2" xfId="32077"/>
    <cellStyle name="常规 35 2 2 3 6 3 3" xfId="28186"/>
    <cellStyle name="常规 35 2 2 3 6 4" xfId="21702"/>
    <cellStyle name="常规 35 2 2 3 6 4 2" xfId="29484"/>
    <cellStyle name="常规 35 2 2 3 6 5" xfId="25593"/>
    <cellStyle name="常规 35 2 2 3 7" xfId="13637"/>
    <cellStyle name="常规 35 2 2 3 7 2" xfId="19252"/>
    <cellStyle name="常规 35 2 2 3 7 2 2" xfId="23143"/>
    <cellStyle name="常规 35 2 2 3 7 2 2 2" xfId="30925"/>
    <cellStyle name="常规 35 2 2 3 7 2 3" xfId="27034"/>
    <cellStyle name="常规 35 2 2 3 7 3" xfId="20548"/>
    <cellStyle name="常规 35 2 2 3 7 3 2" xfId="24439"/>
    <cellStyle name="常规 35 2 2 3 7 3 2 2" xfId="32221"/>
    <cellStyle name="常规 35 2 2 3 7 3 3" xfId="28330"/>
    <cellStyle name="常规 35 2 2 3 7 4" xfId="21846"/>
    <cellStyle name="常规 35 2 2 3 7 4 2" xfId="29628"/>
    <cellStyle name="常规 35 2 2 3 7 5" xfId="25737"/>
    <cellStyle name="常规 35 2 2 3 8" xfId="14709"/>
    <cellStyle name="常规 35 2 2 3 8 2" xfId="19396"/>
    <cellStyle name="常规 35 2 2 3 8 2 2" xfId="23287"/>
    <cellStyle name="常规 35 2 2 3 8 2 2 2" xfId="31069"/>
    <cellStyle name="常规 35 2 2 3 8 2 3" xfId="27178"/>
    <cellStyle name="常规 35 2 2 3 8 3" xfId="20692"/>
    <cellStyle name="常规 35 2 2 3 8 3 2" xfId="24583"/>
    <cellStyle name="常规 35 2 2 3 8 3 2 2" xfId="32365"/>
    <cellStyle name="常规 35 2 2 3 8 3 3" xfId="28474"/>
    <cellStyle name="常规 35 2 2 3 8 4" xfId="21990"/>
    <cellStyle name="常规 35 2 2 3 8 4 2" xfId="29772"/>
    <cellStyle name="常规 35 2 2 3 8 5" xfId="25881"/>
    <cellStyle name="常规 35 2 2 3 9" xfId="15674"/>
    <cellStyle name="常规 35 2 2 3 9 2" xfId="19540"/>
    <cellStyle name="常规 35 2 2 3 9 2 2" xfId="23431"/>
    <cellStyle name="常规 35 2 2 3 9 2 2 2" xfId="31213"/>
    <cellStyle name="常规 35 2 2 3 9 2 3" xfId="27322"/>
    <cellStyle name="常规 35 2 2 3 9 3" xfId="20836"/>
    <cellStyle name="常规 35 2 2 3 9 3 2" xfId="24727"/>
    <cellStyle name="常规 35 2 2 3 9 3 2 2" xfId="32509"/>
    <cellStyle name="常规 35 2 2 3 9 3 3" xfId="28618"/>
    <cellStyle name="常规 35 2 2 3 9 4" xfId="22134"/>
    <cellStyle name="常规 35 2 2 3 9 4 2" xfId="29916"/>
    <cellStyle name="常规 35 2 2 3 9 5" xfId="26025"/>
    <cellStyle name="常规 35 2 2 4" xfId="6360"/>
    <cellStyle name="常规 35 2 2 4 10" xfId="17176"/>
    <cellStyle name="常规 35 2 2 4 10 2" xfId="20008"/>
    <cellStyle name="常规 35 2 2 4 10 2 2" xfId="23899"/>
    <cellStyle name="常规 35 2 2 4 10 2 2 2" xfId="31681"/>
    <cellStyle name="常规 35 2 2 4 10 2 3" xfId="27790"/>
    <cellStyle name="常规 35 2 2 4 10 3" xfId="21304"/>
    <cellStyle name="常规 35 2 2 4 10 3 2" xfId="25195"/>
    <cellStyle name="常规 35 2 2 4 10 3 2 2" xfId="32977"/>
    <cellStyle name="常规 35 2 2 4 10 3 3" xfId="29086"/>
    <cellStyle name="常规 35 2 2 4 10 4" xfId="22602"/>
    <cellStyle name="常规 35 2 2 4 10 4 2" xfId="30384"/>
    <cellStyle name="常规 35 2 2 4 10 5" xfId="26493"/>
    <cellStyle name="常规 35 2 2 4 11" xfId="18856"/>
    <cellStyle name="常规 35 2 2 4 11 2" xfId="22747"/>
    <cellStyle name="常规 35 2 2 4 11 2 2" xfId="30529"/>
    <cellStyle name="常规 35 2 2 4 11 3" xfId="26638"/>
    <cellStyle name="常规 35 2 2 4 12" xfId="20152"/>
    <cellStyle name="常规 35 2 2 4 12 2" xfId="24043"/>
    <cellStyle name="常规 35 2 2 4 12 2 2" xfId="31825"/>
    <cellStyle name="常规 35 2 2 4 12 3" xfId="27934"/>
    <cellStyle name="常规 35 2 2 4 13" xfId="21450"/>
    <cellStyle name="常规 35 2 2 4 13 2" xfId="29232"/>
    <cellStyle name="常规 35 2 2 4 14" xfId="25341"/>
    <cellStyle name="常规 35 2 2 4 2" xfId="6432"/>
    <cellStyle name="常规 35 2 2 4 2 10" xfId="18928"/>
    <cellStyle name="常规 35 2 2 4 2 10 2" xfId="22819"/>
    <cellStyle name="常规 35 2 2 4 2 10 2 2" xfId="30601"/>
    <cellStyle name="常规 35 2 2 4 2 10 3" xfId="26710"/>
    <cellStyle name="常规 35 2 2 4 2 11" xfId="20224"/>
    <cellStyle name="常规 35 2 2 4 2 11 2" xfId="24115"/>
    <cellStyle name="常规 35 2 2 4 2 11 2 2" xfId="31897"/>
    <cellStyle name="常规 35 2 2 4 2 11 3" xfId="28006"/>
    <cellStyle name="常规 35 2 2 4 2 12" xfId="21522"/>
    <cellStyle name="常规 35 2 2 4 2 12 2" xfId="29304"/>
    <cellStyle name="常规 35 2 2 4 2 13" xfId="25413"/>
    <cellStyle name="常规 35 2 2 4 2 2" xfId="11348"/>
    <cellStyle name="常规 35 2 2 4 2 2 2" xfId="19072"/>
    <cellStyle name="常规 35 2 2 4 2 2 2 2" xfId="22963"/>
    <cellStyle name="常规 35 2 2 4 2 2 2 2 2" xfId="30745"/>
    <cellStyle name="常规 35 2 2 4 2 2 2 3" xfId="26854"/>
    <cellStyle name="常规 35 2 2 4 2 2 3" xfId="20368"/>
    <cellStyle name="常规 35 2 2 4 2 2 3 2" xfId="24259"/>
    <cellStyle name="常规 35 2 2 4 2 2 3 2 2" xfId="32041"/>
    <cellStyle name="常规 35 2 2 4 2 2 3 3" xfId="28150"/>
    <cellStyle name="常规 35 2 2 4 2 2 4" xfId="21666"/>
    <cellStyle name="常规 35 2 2 4 2 2 4 2" xfId="29448"/>
    <cellStyle name="常规 35 2 2 4 2 2 5" xfId="25557"/>
    <cellStyle name="常规 35 2 2 4 2 3" xfId="12572"/>
    <cellStyle name="常规 35 2 2 4 2 3 2" xfId="19216"/>
    <cellStyle name="常规 35 2 2 4 2 3 2 2" xfId="23107"/>
    <cellStyle name="常规 35 2 2 4 2 3 2 2 2" xfId="30889"/>
    <cellStyle name="常规 35 2 2 4 2 3 2 3" xfId="26998"/>
    <cellStyle name="常规 35 2 2 4 2 3 3" xfId="20512"/>
    <cellStyle name="常规 35 2 2 4 2 3 3 2" xfId="24403"/>
    <cellStyle name="常规 35 2 2 4 2 3 3 2 2" xfId="32185"/>
    <cellStyle name="常规 35 2 2 4 2 3 3 3" xfId="28294"/>
    <cellStyle name="常规 35 2 2 4 2 3 4" xfId="21810"/>
    <cellStyle name="常规 35 2 2 4 2 3 4 2" xfId="29592"/>
    <cellStyle name="常规 35 2 2 4 2 3 5" xfId="25701"/>
    <cellStyle name="常规 35 2 2 4 2 4" xfId="13745"/>
    <cellStyle name="常规 35 2 2 4 2 4 2" xfId="19360"/>
    <cellStyle name="常规 35 2 2 4 2 4 2 2" xfId="23251"/>
    <cellStyle name="常规 35 2 2 4 2 4 2 2 2" xfId="31033"/>
    <cellStyle name="常规 35 2 2 4 2 4 2 3" xfId="27142"/>
    <cellStyle name="常规 35 2 2 4 2 4 3" xfId="20656"/>
    <cellStyle name="常规 35 2 2 4 2 4 3 2" xfId="24547"/>
    <cellStyle name="常规 35 2 2 4 2 4 3 2 2" xfId="32329"/>
    <cellStyle name="常规 35 2 2 4 2 4 3 3" xfId="28438"/>
    <cellStyle name="常规 35 2 2 4 2 4 4" xfId="21954"/>
    <cellStyle name="常规 35 2 2 4 2 4 4 2" xfId="29736"/>
    <cellStyle name="常规 35 2 2 4 2 4 5" xfId="25845"/>
    <cellStyle name="常规 35 2 2 4 2 5" xfId="14817"/>
    <cellStyle name="常规 35 2 2 4 2 5 2" xfId="19504"/>
    <cellStyle name="常规 35 2 2 4 2 5 2 2" xfId="23395"/>
    <cellStyle name="常规 35 2 2 4 2 5 2 2 2" xfId="31177"/>
    <cellStyle name="常规 35 2 2 4 2 5 2 3" xfId="27286"/>
    <cellStyle name="常规 35 2 2 4 2 5 3" xfId="20800"/>
    <cellStyle name="常规 35 2 2 4 2 5 3 2" xfId="24691"/>
    <cellStyle name="常规 35 2 2 4 2 5 3 2 2" xfId="32473"/>
    <cellStyle name="常规 35 2 2 4 2 5 3 3" xfId="28582"/>
    <cellStyle name="常规 35 2 2 4 2 5 4" xfId="22098"/>
    <cellStyle name="常规 35 2 2 4 2 5 4 2" xfId="29880"/>
    <cellStyle name="常规 35 2 2 4 2 5 5" xfId="25989"/>
    <cellStyle name="常规 35 2 2 4 2 6" xfId="15782"/>
    <cellStyle name="常规 35 2 2 4 2 6 2" xfId="19648"/>
    <cellStyle name="常规 35 2 2 4 2 6 2 2" xfId="23539"/>
    <cellStyle name="常规 35 2 2 4 2 6 2 2 2" xfId="31321"/>
    <cellStyle name="常规 35 2 2 4 2 6 2 3" xfId="27430"/>
    <cellStyle name="常规 35 2 2 4 2 6 3" xfId="20944"/>
    <cellStyle name="常规 35 2 2 4 2 6 3 2" xfId="24835"/>
    <cellStyle name="常规 35 2 2 4 2 6 3 2 2" xfId="32617"/>
    <cellStyle name="常规 35 2 2 4 2 6 3 3" xfId="28726"/>
    <cellStyle name="常规 35 2 2 4 2 6 4" xfId="22242"/>
    <cellStyle name="常规 35 2 2 4 2 6 4 2" xfId="30024"/>
    <cellStyle name="常规 35 2 2 4 2 6 5" xfId="26133"/>
    <cellStyle name="常规 35 2 2 4 2 7" xfId="16579"/>
    <cellStyle name="常规 35 2 2 4 2 7 2" xfId="19792"/>
    <cellStyle name="常规 35 2 2 4 2 7 2 2" xfId="23683"/>
    <cellStyle name="常规 35 2 2 4 2 7 2 2 2" xfId="31465"/>
    <cellStyle name="常规 35 2 2 4 2 7 2 3" xfId="27574"/>
    <cellStyle name="常规 35 2 2 4 2 7 3" xfId="21088"/>
    <cellStyle name="常规 35 2 2 4 2 7 3 2" xfId="24979"/>
    <cellStyle name="常规 35 2 2 4 2 7 3 2 2" xfId="32761"/>
    <cellStyle name="常规 35 2 2 4 2 7 3 3" xfId="28870"/>
    <cellStyle name="常规 35 2 2 4 2 7 4" xfId="22386"/>
    <cellStyle name="常规 35 2 2 4 2 7 4 2" xfId="30168"/>
    <cellStyle name="常规 35 2 2 4 2 7 5" xfId="26277"/>
    <cellStyle name="常规 35 2 2 4 2 8" xfId="17104"/>
    <cellStyle name="常规 35 2 2 4 2 8 2" xfId="19936"/>
    <cellStyle name="常规 35 2 2 4 2 8 2 2" xfId="23827"/>
    <cellStyle name="常规 35 2 2 4 2 8 2 2 2" xfId="31609"/>
    <cellStyle name="常规 35 2 2 4 2 8 2 3" xfId="27718"/>
    <cellStyle name="常规 35 2 2 4 2 8 3" xfId="21232"/>
    <cellStyle name="常规 35 2 2 4 2 8 3 2" xfId="25123"/>
    <cellStyle name="常规 35 2 2 4 2 8 3 2 2" xfId="32905"/>
    <cellStyle name="常规 35 2 2 4 2 8 3 3" xfId="29014"/>
    <cellStyle name="常规 35 2 2 4 2 8 4" xfId="22530"/>
    <cellStyle name="常规 35 2 2 4 2 8 4 2" xfId="30312"/>
    <cellStyle name="常规 35 2 2 4 2 8 5" xfId="26421"/>
    <cellStyle name="常规 35 2 2 4 2 9" xfId="17248"/>
    <cellStyle name="常规 35 2 2 4 2 9 2" xfId="20080"/>
    <cellStyle name="常规 35 2 2 4 2 9 2 2" xfId="23971"/>
    <cellStyle name="常规 35 2 2 4 2 9 2 2 2" xfId="31753"/>
    <cellStyle name="常规 35 2 2 4 2 9 2 3" xfId="27862"/>
    <cellStyle name="常规 35 2 2 4 2 9 3" xfId="21376"/>
    <cellStyle name="常规 35 2 2 4 2 9 3 2" xfId="25267"/>
    <cellStyle name="常规 35 2 2 4 2 9 3 2 2" xfId="33049"/>
    <cellStyle name="常规 35 2 2 4 2 9 3 3" xfId="29158"/>
    <cellStyle name="常规 35 2 2 4 2 9 4" xfId="22674"/>
    <cellStyle name="常规 35 2 2 4 2 9 4 2" xfId="30456"/>
    <cellStyle name="常规 35 2 2 4 2 9 5" xfId="26565"/>
    <cellStyle name="常规 35 2 2 4 3" xfId="11276"/>
    <cellStyle name="常规 35 2 2 4 3 2" xfId="19000"/>
    <cellStyle name="常规 35 2 2 4 3 2 2" xfId="22891"/>
    <cellStyle name="常规 35 2 2 4 3 2 2 2" xfId="30673"/>
    <cellStyle name="常规 35 2 2 4 3 2 3" xfId="26782"/>
    <cellStyle name="常规 35 2 2 4 3 3" xfId="20296"/>
    <cellStyle name="常规 35 2 2 4 3 3 2" xfId="24187"/>
    <cellStyle name="常规 35 2 2 4 3 3 2 2" xfId="31969"/>
    <cellStyle name="常规 35 2 2 4 3 3 3" xfId="28078"/>
    <cellStyle name="常规 35 2 2 4 3 4" xfId="21594"/>
    <cellStyle name="常规 35 2 2 4 3 4 2" xfId="29376"/>
    <cellStyle name="常规 35 2 2 4 3 5" xfId="25485"/>
    <cellStyle name="常规 35 2 2 4 4" xfId="12500"/>
    <cellStyle name="常规 35 2 2 4 4 2" xfId="19144"/>
    <cellStyle name="常规 35 2 2 4 4 2 2" xfId="23035"/>
    <cellStyle name="常规 35 2 2 4 4 2 2 2" xfId="30817"/>
    <cellStyle name="常规 35 2 2 4 4 2 3" xfId="26926"/>
    <cellStyle name="常规 35 2 2 4 4 3" xfId="20440"/>
    <cellStyle name="常规 35 2 2 4 4 3 2" xfId="24331"/>
    <cellStyle name="常规 35 2 2 4 4 3 2 2" xfId="32113"/>
    <cellStyle name="常规 35 2 2 4 4 3 3" xfId="28222"/>
    <cellStyle name="常规 35 2 2 4 4 4" xfId="21738"/>
    <cellStyle name="常规 35 2 2 4 4 4 2" xfId="29520"/>
    <cellStyle name="常规 35 2 2 4 4 5" xfId="25629"/>
    <cellStyle name="常规 35 2 2 4 5" xfId="13673"/>
    <cellStyle name="常规 35 2 2 4 5 2" xfId="19288"/>
    <cellStyle name="常规 35 2 2 4 5 2 2" xfId="23179"/>
    <cellStyle name="常规 35 2 2 4 5 2 2 2" xfId="30961"/>
    <cellStyle name="常规 35 2 2 4 5 2 3" xfId="27070"/>
    <cellStyle name="常规 35 2 2 4 5 3" xfId="20584"/>
    <cellStyle name="常规 35 2 2 4 5 3 2" xfId="24475"/>
    <cellStyle name="常规 35 2 2 4 5 3 2 2" xfId="32257"/>
    <cellStyle name="常规 35 2 2 4 5 3 3" xfId="28366"/>
    <cellStyle name="常规 35 2 2 4 5 4" xfId="21882"/>
    <cellStyle name="常规 35 2 2 4 5 4 2" xfId="29664"/>
    <cellStyle name="常规 35 2 2 4 5 5" xfId="25773"/>
    <cellStyle name="常规 35 2 2 4 6" xfId="14745"/>
    <cellStyle name="常规 35 2 2 4 6 2" xfId="19432"/>
    <cellStyle name="常规 35 2 2 4 6 2 2" xfId="23323"/>
    <cellStyle name="常规 35 2 2 4 6 2 2 2" xfId="31105"/>
    <cellStyle name="常规 35 2 2 4 6 2 3" xfId="27214"/>
    <cellStyle name="常规 35 2 2 4 6 3" xfId="20728"/>
    <cellStyle name="常规 35 2 2 4 6 3 2" xfId="24619"/>
    <cellStyle name="常规 35 2 2 4 6 3 2 2" xfId="32401"/>
    <cellStyle name="常规 35 2 2 4 6 3 3" xfId="28510"/>
    <cellStyle name="常规 35 2 2 4 6 4" xfId="22026"/>
    <cellStyle name="常规 35 2 2 4 6 4 2" xfId="29808"/>
    <cellStyle name="常规 35 2 2 4 6 5" xfId="25917"/>
    <cellStyle name="常规 35 2 2 4 7" xfId="15710"/>
    <cellStyle name="常规 35 2 2 4 7 2" xfId="19576"/>
    <cellStyle name="常规 35 2 2 4 7 2 2" xfId="23467"/>
    <cellStyle name="常规 35 2 2 4 7 2 2 2" xfId="31249"/>
    <cellStyle name="常规 35 2 2 4 7 2 3" xfId="27358"/>
    <cellStyle name="常规 35 2 2 4 7 3" xfId="20872"/>
    <cellStyle name="常规 35 2 2 4 7 3 2" xfId="24763"/>
    <cellStyle name="常规 35 2 2 4 7 3 2 2" xfId="32545"/>
    <cellStyle name="常规 35 2 2 4 7 3 3" xfId="28654"/>
    <cellStyle name="常规 35 2 2 4 7 4" xfId="22170"/>
    <cellStyle name="常规 35 2 2 4 7 4 2" xfId="29952"/>
    <cellStyle name="常规 35 2 2 4 7 5" xfId="26061"/>
    <cellStyle name="常规 35 2 2 4 8" xfId="16507"/>
    <cellStyle name="常规 35 2 2 4 8 2" xfId="19720"/>
    <cellStyle name="常规 35 2 2 4 8 2 2" xfId="23611"/>
    <cellStyle name="常规 35 2 2 4 8 2 2 2" xfId="31393"/>
    <cellStyle name="常规 35 2 2 4 8 2 3" xfId="27502"/>
    <cellStyle name="常规 35 2 2 4 8 3" xfId="21016"/>
    <cellStyle name="常规 35 2 2 4 8 3 2" xfId="24907"/>
    <cellStyle name="常规 35 2 2 4 8 3 2 2" xfId="32689"/>
    <cellStyle name="常规 35 2 2 4 8 3 3" xfId="28798"/>
    <cellStyle name="常规 35 2 2 4 8 4" xfId="22314"/>
    <cellStyle name="常规 35 2 2 4 8 4 2" xfId="30096"/>
    <cellStyle name="常规 35 2 2 4 8 5" xfId="26205"/>
    <cellStyle name="常规 35 2 2 4 9" xfId="17032"/>
    <cellStyle name="常规 35 2 2 4 9 2" xfId="19864"/>
    <cellStyle name="常规 35 2 2 4 9 2 2" xfId="23755"/>
    <cellStyle name="常规 35 2 2 4 9 2 2 2" xfId="31537"/>
    <cellStyle name="常规 35 2 2 4 9 2 3" xfId="27646"/>
    <cellStyle name="常规 35 2 2 4 9 3" xfId="21160"/>
    <cellStyle name="常规 35 2 2 4 9 3 2" xfId="25051"/>
    <cellStyle name="常规 35 2 2 4 9 3 2 2" xfId="32833"/>
    <cellStyle name="常规 35 2 2 4 9 3 3" xfId="28942"/>
    <cellStyle name="常规 35 2 2 4 9 4" xfId="22458"/>
    <cellStyle name="常规 35 2 2 4 9 4 2" xfId="30240"/>
    <cellStyle name="常规 35 2 2 4 9 5" xfId="26349"/>
    <cellStyle name="常规 35 2 2 5" xfId="6336"/>
    <cellStyle name="常规 35 2 2 5 10" xfId="17152"/>
    <cellStyle name="常规 35 2 2 5 10 2" xfId="19984"/>
    <cellStyle name="常规 35 2 2 5 10 2 2" xfId="23875"/>
    <cellStyle name="常规 35 2 2 5 10 2 2 2" xfId="31657"/>
    <cellStyle name="常规 35 2 2 5 10 2 3" xfId="27766"/>
    <cellStyle name="常规 35 2 2 5 10 3" xfId="21280"/>
    <cellStyle name="常规 35 2 2 5 10 3 2" xfId="25171"/>
    <cellStyle name="常规 35 2 2 5 10 3 2 2" xfId="32953"/>
    <cellStyle name="常规 35 2 2 5 10 3 3" xfId="29062"/>
    <cellStyle name="常规 35 2 2 5 10 4" xfId="22578"/>
    <cellStyle name="常规 35 2 2 5 10 4 2" xfId="30360"/>
    <cellStyle name="常规 35 2 2 5 10 5" xfId="26469"/>
    <cellStyle name="常规 35 2 2 5 11" xfId="18832"/>
    <cellStyle name="常规 35 2 2 5 11 2" xfId="22723"/>
    <cellStyle name="常规 35 2 2 5 11 2 2" xfId="30505"/>
    <cellStyle name="常规 35 2 2 5 11 3" xfId="26614"/>
    <cellStyle name="常规 35 2 2 5 12" xfId="20128"/>
    <cellStyle name="常规 35 2 2 5 12 2" xfId="24019"/>
    <cellStyle name="常规 35 2 2 5 12 2 2" xfId="31801"/>
    <cellStyle name="常规 35 2 2 5 12 3" xfId="27910"/>
    <cellStyle name="常规 35 2 2 5 13" xfId="21426"/>
    <cellStyle name="常规 35 2 2 5 13 2" xfId="29208"/>
    <cellStyle name="常规 35 2 2 5 14" xfId="25317"/>
    <cellStyle name="常规 35 2 2 5 2" xfId="6408"/>
    <cellStyle name="常规 35 2 2 5 2 10" xfId="18904"/>
    <cellStyle name="常规 35 2 2 5 2 10 2" xfId="22795"/>
    <cellStyle name="常规 35 2 2 5 2 10 2 2" xfId="30577"/>
    <cellStyle name="常规 35 2 2 5 2 10 3" xfId="26686"/>
    <cellStyle name="常规 35 2 2 5 2 11" xfId="20200"/>
    <cellStyle name="常规 35 2 2 5 2 11 2" xfId="24091"/>
    <cellStyle name="常规 35 2 2 5 2 11 2 2" xfId="31873"/>
    <cellStyle name="常规 35 2 2 5 2 11 3" xfId="27982"/>
    <cellStyle name="常规 35 2 2 5 2 12" xfId="21498"/>
    <cellStyle name="常规 35 2 2 5 2 12 2" xfId="29280"/>
    <cellStyle name="常规 35 2 2 5 2 13" xfId="25389"/>
    <cellStyle name="常规 35 2 2 5 2 2" xfId="11324"/>
    <cellStyle name="常规 35 2 2 5 2 2 2" xfId="19048"/>
    <cellStyle name="常规 35 2 2 5 2 2 2 2" xfId="22939"/>
    <cellStyle name="常规 35 2 2 5 2 2 2 2 2" xfId="30721"/>
    <cellStyle name="常规 35 2 2 5 2 2 2 3" xfId="26830"/>
    <cellStyle name="常规 35 2 2 5 2 2 3" xfId="20344"/>
    <cellStyle name="常规 35 2 2 5 2 2 3 2" xfId="24235"/>
    <cellStyle name="常规 35 2 2 5 2 2 3 2 2" xfId="32017"/>
    <cellStyle name="常规 35 2 2 5 2 2 3 3" xfId="28126"/>
    <cellStyle name="常规 35 2 2 5 2 2 4" xfId="21642"/>
    <cellStyle name="常规 35 2 2 5 2 2 4 2" xfId="29424"/>
    <cellStyle name="常规 35 2 2 5 2 2 5" xfId="25533"/>
    <cellStyle name="常规 35 2 2 5 2 3" xfId="12548"/>
    <cellStyle name="常规 35 2 2 5 2 3 2" xfId="19192"/>
    <cellStyle name="常规 35 2 2 5 2 3 2 2" xfId="23083"/>
    <cellStyle name="常规 35 2 2 5 2 3 2 2 2" xfId="30865"/>
    <cellStyle name="常规 35 2 2 5 2 3 2 3" xfId="26974"/>
    <cellStyle name="常规 35 2 2 5 2 3 3" xfId="20488"/>
    <cellStyle name="常规 35 2 2 5 2 3 3 2" xfId="24379"/>
    <cellStyle name="常规 35 2 2 5 2 3 3 2 2" xfId="32161"/>
    <cellStyle name="常规 35 2 2 5 2 3 3 3" xfId="28270"/>
    <cellStyle name="常规 35 2 2 5 2 3 4" xfId="21786"/>
    <cellStyle name="常规 35 2 2 5 2 3 4 2" xfId="29568"/>
    <cellStyle name="常规 35 2 2 5 2 3 5" xfId="25677"/>
    <cellStyle name="常规 35 2 2 5 2 4" xfId="13721"/>
    <cellStyle name="常规 35 2 2 5 2 4 2" xfId="19336"/>
    <cellStyle name="常规 35 2 2 5 2 4 2 2" xfId="23227"/>
    <cellStyle name="常规 35 2 2 5 2 4 2 2 2" xfId="31009"/>
    <cellStyle name="常规 35 2 2 5 2 4 2 3" xfId="27118"/>
    <cellStyle name="常规 35 2 2 5 2 4 3" xfId="20632"/>
    <cellStyle name="常规 35 2 2 5 2 4 3 2" xfId="24523"/>
    <cellStyle name="常规 35 2 2 5 2 4 3 2 2" xfId="32305"/>
    <cellStyle name="常规 35 2 2 5 2 4 3 3" xfId="28414"/>
    <cellStyle name="常规 35 2 2 5 2 4 4" xfId="21930"/>
    <cellStyle name="常规 35 2 2 5 2 4 4 2" xfId="29712"/>
    <cellStyle name="常规 35 2 2 5 2 4 5" xfId="25821"/>
    <cellStyle name="常规 35 2 2 5 2 5" xfId="14793"/>
    <cellStyle name="常规 35 2 2 5 2 5 2" xfId="19480"/>
    <cellStyle name="常规 35 2 2 5 2 5 2 2" xfId="23371"/>
    <cellStyle name="常规 35 2 2 5 2 5 2 2 2" xfId="31153"/>
    <cellStyle name="常规 35 2 2 5 2 5 2 3" xfId="27262"/>
    <cellStyle name="常规 35 2 2 5 2 5 3" xfId="20776"/>
    <cellStyle name="常规 35 2 2 5 2 5 3 2" xfId="24667"/>
    <cellStyle name="常规 35 2 2 5 2 5 3 2 2" xfId="32449"/>
    <cellStyle name="常规 35 2 2 5 2 5 3 3" xfId="28558"/>
    <cellStyle name="常规 35 2 2 5 2 5 4" xfId="22074"/>
    <cellStyle name="常规 35 2 2 5 2 5 4 2" xfId="29856"/>
    <cellStyle name="常规 35 2 2 5 2 5 5" xfId="25965"/>
    <cellStyle name="常规 35 2 2 5 2 6" xfId="15758"/>
    <cellStyle name="常规 35 2 2 5 2 6 2" xfId="19624"/>
    <cellStyle name="常规 35 2 2 5 2 6 2 2" xfId="23515"/>
    <cellStyle name="常规 35 2 2 5 2 6 2 2 2" xfId="31297"/>
    <cellStyle name="常规 35 2 2 5 2 6 2 3" xfId="27406"/>
    <cellStyle name="常规 35 2 2 5 2 6 3" xfId="20920"/>
    <cellStyle name="常规 35 2 2 5 2 6 3 2" xfId="24811"/>
    <cellStyle name="常规 35 2 2 5 2 6 3 2 2" xfId="32593"/>
    <cellStyle name="常规 35 2 2 5 2 6 3 3" xfId="28702"/>
    <cellStyle name="常规 35 2 2 5 2 6 4" xfId="22218"/>
    <cellStyle name="常规 35 2 2 5 2 6 4 2" xfId="30000"/>
    <cellStyle name="常规 35 2 2 5 2 6 5" xfId="26109"/>
    <cellStyle name="常规 35 2 2 5 2 7" xfId="16555"/>
    <cellStyle name="常规 35 2 2 5 2 7 2" xfId="19768"/>
    <cellStyle name="常规 35 2 2 5 2 7 2 2" xfId="23659"/>
    <cellStyle name="常规 35 2 2 5 2 7 2 2 2" xfId="31441"/>
    <cellStyle name="常规 35 2 2 5 2 7 2 3" xfId="27550"/>
    <cellStyle name="常规 35 2 2 5 2 7 3" xfId="21064"/>
    <cellStyle name="常规 35 2 2 5 2 7 3 2" xfId="24955"/>
    <cellStyle name="常规 35 2 2 5 2 7 3 2 2" xfId="32737"/>
    <cellStyle name="常规 35 2 2 5 2 7 3 3" xfId="28846"/>
    <cellStyle name="常规 35 2 2 5 2 7 4" xfId="22362"/>
    <cellStyle name="常规 35 2 2 5 2 7 4 2" xfId="30144"/>
    <cellStyle name="常规 35 2 2 5 2 7 5" xfId="26253"/>
    <cellStyle name="常规 35 2 2 5 2 8" xfId="17080"/>
    <cellStyle name="常规 35 2 2 5 2 8 2" xfId="19912"/>
    <cellStyle name="常规 35 2 2 5 2 8 2 2" xfId="23803"/>
    <cellStyle name="常规 35 2 2 5 2 8 2 2 2" xfId="31585"/>
    <cellStyle name="常规 35 2 2 5 2 8 2 3" xfId="27694"/>
    <cellStyle name="常规 35 2 2 5 2 8 3" xfId="21208"/>
    <cellStyle name="常规 35 2 2 5 2 8 3 2" xfId="25099"/>
    <cellStyle name="常规 35 2 2 5 2 8 3 2 2" xfId="32881"/>
    <cellStyle name="常规 35 2 2 5 2 8 3 3" xfId="28990"/>
    <cellStyle name="常规 35 2 2 5 2 8 4" xfId="22506"/>
    <cellStyle name="常规 35 2 2 5 2 8 4 2" xfId="30288"/>
    <cellStyle name="常规 35 2 2 5 2 8 5" xfId="26397"/>
    <cellStyle name="常规 35 2 2 5 2 9" xfId="17224"/>
    <cellStyle name="常规 35 2 2 5 2 9 2" xfId="20056"/>
    <cellStyle name="常规 35 2 2 5 2 9 2 2" xfId="23947"/>
    <cellStyle name="常规 35 2 2 5 2 9 2 2 2" xfId="31729"/>
    <cellStyle name="常规 35 2 2 5 2 9 2 3" xfId="27838"/>
    <cellStyle name="常规 35 2 2 5 2 9 3" xfId="21352"/>
    <cellStyle name="常规 35 2 2 5 2 9 3 2" xfId="25243"/>
    <cellStyle name="常规 35 2 2 5 2 9 3 2 2" xfId="33025"/>
    <cellStyle name="常规 35 2 2 5 2 9 3 3" xfId="29134"/>
    <cellStyle name="常规 35 2 2 5 2 9 4" xfId="22650"/>
    <cellStyle name="常规 35 2 2 5 2 9 4 2" xfId="30432"/>
    <cellStyle name="常规 35 2 2 5 2 9 5" xfId="26541"/>
    <cellStyle name="常规 35 2 2 5 3" xfId="11252"/>
    <cellStyle name="常规 35 2 2 5 3 2" xfId="18976"/>
    <cellStyle name="常规 35 2 2 5 3 2 2" xfId="22867"/>
    <cellStyle name="常规 35 2 2 5 3 2 2 2" xfId="30649"/>
    <cellStyle name="常规 35 2 2 5 3 2 3" xfId="26758"/>
    <cellStyle name="常规 35 2 2 5 3 3" xfId="20272"/>
    <cellStyle name="常规 35 2 2 5 3 3 2" xfId="24163"/>
    <cellStyle name="常规 35 2 2 5 3 3 2 2" xfId="31945"/>
    <cellStyle name="常规 35 2 2 5 3 3 3" xfId="28054"/>
    <cellStyle name="常规 35 2 2 5 3 4" xfId="21570"/>
    <cellStyle name="常规 35 2 2 5 3 4 2" xfId="29352"/>
    <cellStyle name="常规 35 2 2 5 3 5" xfId="25461"/>
    <cellStyle name="常规 35 2 2 5 4" xfId="12476"/>
    <cellStyle name="常规 35 2 2 5 4 2" xfId="19120"/>
    <cellStyle name="常规 35 2 2 5 4 2 2" xfId="23011"/>
    <cellStyle name="常规 35 2 2 5 4 2 2 2" xfId="30793"/>
    <cellStyle name="常规 35 2 2 5 4 2 3" xfId="26902"/>
    <cellStyle name="常规 35 2 2 5 4 3" xfId="20416"/>
    <cellStyle name="常规 35 2 2 5 4 3 2" xfId="24307"/>
    <cellStyle name="常规 35 2 2 5 4 3 2 2" xfId="32089"/>
    <cellStyle name="常规 35 2 2 5 4 3 3" xfId="28198"/>
    <cellStyle name="常规 35 2 2 5 4 4" xfId="21714"/>
    <cellStyle name="常规 35 2 2 5 4 4 2" xfId="29496"/>
    <cellStyle name="常规 35 2 2 5 4 5" xfId="25605"/>
    <cellStyle name="常规 35 2 2 5 5" xfId="13649"/>
    <cellStyle name="常规 35 2 2 5 5 2" xfId="19264"/>
    <cellStyle name="常规 35 2 2 5 5 2 2" xfId="23155"/>
    <cellStyle name="常规 35 2 2 5 5 2 2 2" xfId="30937"/>
    <cellStyle name="常规 35 2 2 5 5 2 3" xfId="27046"/>
    <cellStyle name="常规 35 2 2 5 5 3" xfId="20560"/>
    <cellStyle name="常规 35 2 2 5 5 3 2" xfId="24451"/>
    <cellStyle name="常规 35 2 2 5 5 3 2 2" xfId="32233"/>
    <cellStyle name="常规 35 2 2 5 5 3 3" xfId="28342"/>
    <cellStyle name="常规 35 2 2 5 5 4" xfId="21858"/>
    <cellStyle name="常规 35 2 2 5 5 4 2" xfId="29640"/>
    <cellStyle name="常规 35 2 2 5 5 5" xfId="25749"/>
    <cellStyle name="常规 35 2 2 5 6" xfId="14721"/>
    <cellStyle name="常规 35 2 2 5 6 2" xfId="19408"/>
    <cellStyle name="常规 35 2 2 5 6 2 2" xfId="23299"/>
    <cellStyle name="常规 35 2 2 5 6 2 2 2" xfId="31081"/>
    <cellStyle name="常规 35 2 2 5 6 2 3" xfId="27190"/>
    <cellStyle name="常规 35 2 2 5 6 3" xfId="20704"/>
    <cellStyle name="常规 35 2 2 5 6 3 2" xfId="24595"/>
    <cellStyle name="常规 35 2 2 5 6 3 2 2" xfId="32377"/>
    <cellStyle name="常规 35 2 2 5 6 3 3" xfId="28486"/>
    <cellStyle name="常规 35 2 2 5 6 4" xfId="22002"/>
    <cellStyle name="常规 35 2 2 5 6 4 2" xfId="29784"/>
    <cellStyle name="常规 35 2 2 5 6 5" xfId="25893"/>
    <cellStyle name="常规 35 2 2 5 7" xfId="15686"/>
    <cellStyle name="常规 35 2 2 5 7 2" xfId="19552"/>
    <cellStyle name="常规 35 2 2 5 7 2 2" xfId="23443"/>
    <cellStyle name="常规 35 2 2 5 7 2 2 2" xfId="31225"/>
    <cellStyle name="常规 35 2 2 5 7 2 3" xfId="27334"/>
    <cellStyle name="常规 35 2 2 5 7 3" xfId="20848"/>
    <cellStyle name="常规 35 2 2 5 7 3 2" xfId="24739"/>
    <cellStyle name="常规 35 2 2 5 7 3 2 2" xfId="32521"/>
    <cellStyle name="常规 35 2 2 5 7 3 3" xfId="28630"/>
    <cellStyle name="常规 35 2 2 5 7 4" xfId="22146"/>
    <cellStyle name="常规 35 2 2 5 7 4 2" xfId="29928"/>
    <cellStyle name="常规 35 2 2 5 7 5" xfId="26037"/>
    <cellStyle name="常规 35 2 2 5 8" xfId="16483"/>
    <cellStyle name="常规 35 2 2 5 8 2" xfId="19696"/>
    <cellStyle name="常规 35 2 2 5 8 2 2" xfId="23587"/>
    <cellStyle name="常规 35 2 2 5 8 2 2 2" xfId="31369"/>
    <cellStyle name="常规 35 2 2 5 8 2 3" xfId="27478"/>
    <cellStyle name="常规 35 2 2 5 8 3" xfId="20992"/>
    <cellStyle name="常规 35 2 2 5 8 3 2" xfId="24883"/>
    <cellStyle name="常规 35 2 2 5 8 3 2 2" xfId="32665"/>
    <cellStyle name="常规 35 2 2 5 8 3 3" xfId="28774"/>
    <cellStyle name="常规 35 2 2 5 8 4" xfId="22290"/>
    <cellStyle name="常规 35 2 2 5 8 4 2" xfId="30072"/>
    <cellStyle name="常规 35 2 2 5 8 5" xfId="26181"/>
    <cellStyle name="常规 35 2 2 5 9" xfId="17008"/>
    <cellStyle name="常规 35 2 2 5 9 2" xfId="19840"/>
    <cellStyle name="常规 35 2 2 5 9 2 2" xfId="23731"/>
    <cellStyle name="常规 35 2 2 5 9 2 2 2" xfId="31513"/>
    <cellStyle name="常规 35 2 2 5 9 2 3" xfId="27622"/>
    <cellStyle name="常规 35 2 2 5 9 3" xfId="21136"/>
    <cellStyle name="常规 35 2 2 5 9 3 2" xfId="25027"/>
    <cellStyle name="常规 35 2 2 5 9 3 2 2" xfId="32809"/>
    <cellStyle name="常规 35 2 2 5 9 3 3" xfId="28918"/>
    <cellStyle name="常规 35 2 2 5 9 4" xfId="22434"/>
    <cellStyle name="常规 35 2 2 5 9 4 2" xfId="30216"/>
    <cellStyle name="常规 35 2 2 5 9 5" xfId="26325"/>
    <cellStyle name="常规 35 2 2 6" xfId="6384"/>
    <cellStyle name="常规 35 2 2 6 10" xfId="18880"/>
    <cellStyle name="常规 35 2 2 6 10 2" xfId="22771"/>
    <cellStyle name="常规 35 2 2 6 10 2 2" xfId="30553"/>
    <cellStyle name="常规 35 2 2 6 10 3" xfId="26662"/>
    <cellStyle name="常规 35 2 2 6 11" xfId="20176"/>
    <cellStyle name="常规 35 2 2 6 11 2" xfId="24067"/>
    <cellStyle name="常规 35 2 2 6 11 2 2" xfId="31849"/>
    <cellStyle name="常规 35 2 2 6 11 3" xfId="27958"/>
    <cellStyle name="常规 35 2 2 6 12" xfId="21474"/>
    <cellStyle name="常规 35 2 2 6 12 2" xfId="29256"/>
    <cellStyle name="常规 35 2 2 6 13" xfId="25365"/>
    <cellStyle name="常规 35 2 2 6 2" xfId="11300"/>
    <cellStyle name="常规 35 2 2 6 2 2" xfId="19024"/>
    <cellStyle name="常规 35 2 2 6 2 2 2" xfId="22915"/>
    <cellStyle name="常规 35 2 2 6 2 2 2 2" xfId="30697"/>
    <cellStyle name="常规 35 2 2 6 2 2 3" xfId="26806"/>
    <cellStyle name="常规 35 2 2 6 2 3" xfId="20320"/>
    <cellStyle name="常规 35 2 2 6 2 3 2" xfId="24211"/>
    <cellStyle name="常规 35 2 2 6 2 3 2 2" xfId="31993"/>
    <cellStyle name="常规 35 2 2 6 2 3 3" xfId="28102"/>
    <cellStyle name="常规 35 2 2 6 2 4" xfId="21618"/>
    <cellStyle name="常规 35 2 2 6 2 4 2" xfId="29400"/>
    <cellStyle name="常规 35 2 2 6 2 5" xfId="25509"/>
    <cellStyle name="常规 35 2 2 6 3" xfId="12524"/>
    <cellStyle name="常规 35 2 2 6 3 2" xfId="19168"/>
    <cellStyle name="常规 35 2 2 6 3 2 2" xfId="23059"/>
    <cellStyle name="常规 35 2 2 6 3 2 2 2" xfId="30841"/>
    <cellStyle name="常规 35 2 2 6 3 2 3" xfId="26950"/>
    <cellStyle name="常规 35 2 2 6 3 3" xfId="20464"/>
    <cellStyle name="常规 35 2 2 6 3 3 2" xfId="24355"/>
    <cellStyle name="常规 35 2 2 6 3 3 2 2" xfId="32137"/>
    <cellStyle name="常规 35 2 2 6 3 3 3" xfId="28246"/>
    <cellStyle name="常规 35 2 2 6 3 4" xfId="21762"/>
    <cellStyle name="常规 35 2 2 6 3 4 2" xfId="29544"/>
    <cellStyle name="常规 35 2 2 6 3 5" xfId="25653"/>
    <cellStyle name="常规 35 2 2 6 4" xfId="13697"/>
    <cellStyle name="常规 35 2 2 6 4 2" xfId="19312"/>
    <cellStyle name="常规 35 2 2 6 4 2 2" xfId="23203"/>
    <cellStyle name="常规 35 2 2 6 4 2 2 2" xfId="30985"/>
    <cellStyle name="常规 35 2 2 6 4 2 3" xfId="27094"/>
    <cellStyle name="常规 35 2 2 6 4 3" xfId="20608"/>
    <cellStyle name="常规 35 2 2 6 4 3 2" xfId="24499"/>
    <cellStyle name="常规 35 2 2 6 4 3 2 2" xfId="32281"/>
    <cellStyle name="常规 35 2 2 6 4 3 3" xfId="28390"/>
    <cellStyle name="常规 35 2 2 6 4 4" xfId="21906"/>
    <cellStyle name="常规 35 2 2 6 4 4 2" xfId="29688"/>
    <cellStyle name="常规 35 2 2 6 4 5" xfId="25797"/>
    <cellStyle name="常规 35 2 2 6 5" xfId="14769"/>
    <cellStyle name="常规 35 2 2 6 5 2" xfId="19456"/>
    <cellStyle name="常规 35 2 2 6 5 2 2" xfId="23347"/>
    <cellStyle name="常规 35 2 2 6 5 2 2 2" xfId="31129"/>
    <cellStyle name="常规 35 2 2 6 5 2 3" xfId="27238"/>
    <cellStyle name="常规 35 2 2 6 5 3" xfId="20752"/>
    <cellStyle name="常规 35 2 2 6 5 3 2" xfId="24643"/>
    <cellStyle name="常规 35 2 2 6 5 3 2 2" xfId="32425"/>
    <cellStyle name="常规 35 2 2 6 5 3 3" xfId="28534"/>
    <cellStyle name="常规 35 2 2 6 5 4" xfId="22050"/>
    <cellStyle name="常规 35 2 2 6 5 4 2" xfId="29832"/>
    <cellStyle name="常规 35 2 2 6 5 5" xfId="25941"/>
    <cellStyle name="常规 35 2 2 6 6" xfId="15734"/>
    <cellStyle name="常规 35 2 2 6 6 2" xfId="19600"/>
    <cellStyle name="常规 35 2 2 6 6 2 2" xfId="23491"/>
    <cellStyle name="常规 35 2 2 6 6 2 2 2" xfId="31273"/>
    <cellStyle name="常规 35 2 2 6 6 2 3" xfId="27382"/>
    <cellStyle name="常规 35 2 2 6 6 3" xfId="20896"/>
    <cellStyle name="常规 35 2 2 6 6 3 2" xfId="24787"/>
    <cellStyle name="常规 35 2 2 6 6 3 2 2" xfId="32569"/>
    <cellStyle name="常规 35 2 2 6 6 3 3" xfId="28678"/>
    <cellStyle name="常规 35 2 2 6 6 4" xfId="22194"/>
    <cellStyle name="常规 35 2 2 6 6 4 2" xfId="29976"/>
    <cellStyle name="常规 35 2 2 6 6 5" xfId="26085"/>
    <cellStyle name="常规 35 2 2 6 7" xfId="16531"/>
    <cellStyle name="常规 35 2 2 6 7 2" xfId="19744"/>
    <cellStyle name="常规 35 2 2 6 7 2 2" xfId="23635"/>
    <cellStyle name="常规 35 2 2 6 7 2 2 2" xfId="31417"/>
    <cellStyle name="常规 35 2 2 6 7 2 3" xfId="27526"/>
    <cellStyle name="常规 35 2 2 6 7 3" xfId="21040"/>
    <cellStyle name="常规 35 2 2 6 7 3 2" xfId="24931"/>
    <cellStyle name="常规 35 2 2 6 7 3 2 2" xfId="32713"/>
    <cellStyle name="常规 35 2 2 6 7 3 3" xfId="28822"/>
    <cellStyle name="常规 35 2 2 6 7 4" xfId="22338"/>
    <cellStyle name="常规 35 2 2 6 7 4 2" xfId="30120"/>
    <cellStyle name="常规 35 2 2 6 7 5" xfId="26229"/>
    <cellStyle name="常规 35 2 2 6 8" xfId="17056"/>
    <cellStyle name="常规 35 2 2 6 8 2" xfId="19888"/>
    <cellStyle name="常规 35 2 2 6 8 2 2" xfId="23779"/>
    <cellStyle name="常规 35 2 2 6 8 2 2 2" xfId="31561"/>
    <cellStyle name="常规 35 2 2 6 8 2 3" xfId="27670"/>
    <cellStyle name="常规 35 2 2 6 8 3" xfId="21184"/>
    <cellStyle name="常规 35 2 2 6 8 3 2" xfId="25075"/>
    <cellStyle name="常规 35 2 2 6 8 3 2 2" xfId="32857"/>
    <cellStyle name="常规 35 2 2 6 8 3 3" xfId="28966"/>
    <cellStyle name="常规 35 2 2 6 8 4" xfId="22482"/>
    <cellStyle name="常规 35 2 2 6 8 4 2" xfId="30264"/>
    <cellStyle name="常规 35 2 2 6 8 5" xfId="26373"/>
    <cellStyle name="常规 35 2 2 6 9" xfId="17200"/>
    <cellStyle name="常规 35 2 2 6 9 2" xfId="20032"/>
    <cellStyle name="常规 35 2 2 6 9 2 2" xfId="23923"/>
    <cellStyle name="常规 35 2 2 6 9 2 2 2" xfId="31705"/>
    <cellStyle name="常规 35 2 2 6 9 2 3" xfId="27814"/>
    <cellStyle name="常规 35 2 2 6 9 3" xfId="21328"/>
    <cellStyle name="常规 35 2 2 6 9 3 2" xfId="25219"/>
    <cellStyle name="常规 35 2 2 6 9 3 2 2" xfId="33001"/>
    <cellStyle name="常规 35 2 2 6 9 3 3" xfId="29110"/>
    <cellStyle name="常规 35 2 2 6 9 4" xfId="22626"/>
    <cellStyle name="常规 35 2 2 6 9 4 2" xfId="30408"/>
    <cellStyle name="常规 35 2 2 6 9 5" xfId="26517"/>
    <cellStyle name="常规 35 2 2 7" xfId="11225"/>
    <cellStyle name="常规 35 2 2 7 2" xfId="18952"/>
    <cellStyle name="常规 35 2 2 7 2 2" xfId="22843"/>
    <cellStyle name="常规 35 2 2 7 2 2 2" xfId="30625"/>
    <cellStyle name="常规 35 2 2 7 2 3" xfId="26734"/>
    <cellStyle name="常规 35 2 2 7 3" xfId="20248"/>
    <cellStyle name="常规 35 2 2 7 3 2" xfId="24139"/>
    <cellStyle name="常规 35 2 2 7 3 2 2" xfId="31921"/>
    <cellStyle name="常规 35 2 2 7 3 3" xfId="28030"/>
    <cellStyle name="常规 35 2 2 7 4" xfId="21546"/>
    <cellStyle name="常规 35 2 2 7 4 2" xfId="29328"/>
    <cellStyle name="常规 35 2 2 7 5" xfId="25437"/>
    <cellStyle name="常规 35 2 2 8" xfId="12449"/>
    <cellStyle name="常规 35 2 2 8 2" xfId="19096"/>
    <cellStyle name="常规 35 2 2 8 2 2" xfId="22987"/>
    <cellStyle name="常规 35 2 2 8 2 2 2" xfId="30769"/>
    <cellStyle name="常规 35 2 2 8 2 3" xfId="26878"/>
    <cellStyle name="常规 35 2 2 8 3" xfId="20392"/>
    <cellStyle name="常规 35 2 2 8 3 2" xfId="24283"/>
    <cellStyle name="常规 35 2 2 8 3 2 2" xfId="32065"/>
    <cellStyle name="常规 35 2 2 8 3 3" xfId="28174"/>
    <cellStyle name="常规 35 2 2 8 4" xfId="21690"/>
    <cellStyle name="常规 35 2 2 8 4 2" xfId="29472"/>
    <cellStyle name="常规 35 2 2 8 5" xfId="25581"/>
    <cellStyle name="常规 35 2 2 9" xfId="13623"/>
    <cellStyle name="常规 35 2 2 9 2" xfId="19240"/>
    <cellStyle name="常规 35 2 2 9 2 2" xfId="23131"/>
    <cellStyle name="常规 35 2 2 9 2 2 2" xfId="30913"/>
    <cellStyle name="常规 35 2 2 9 2 3" xfId="27022"/>
    <cellStyle name="常规 35 2 2 9 3" xfId="20536"/>
    <cellStyle name="常规 35 2 2 9 3 2" xfId="24427"/>
    <cellStyle name="常规 35 2 2 9 3 2 2" xfId="32209"/>
    <cellStyle name="常规 35 2 2 9 3 3" xfId="28318"/>
    <cellStyle name="常规 35 2 2 9 4" xfId="21834"/>
    <cellStyle name="常规 35 2 2 9 4 2" xfId="29616"/>
    <cellStyle name="常规 35 2 2 9 5" xfId="25725"/>
    <cellStyle name="常规 35 2 20" xfId="25291"/>
    <cellStyle name="常规 35 2 3" xfId="6310"/>
    <cellStyle name="常规 35 2 3 10" xfId="14695"/>
    <cellStyle name="常规 35 2 3 10 2" xfId="19386"/>
    <cellStyle name="常规 35 2 3 10 2 2" xfId="23277"/>
    <cellStyle name="常规 35 2 3 10 2 2 2" xfId="31059"/>
    <cellStyle name="常规 35 2 3 10 2 3" xfId="27168"/>
    <cellStyle name="常规 35 2 3 10 3" xfId="20682"/>
    <cellStyle name="常规 35 2 3 10 3 2" xfId="24573"/>
    <cellStyle name="常规 35 2 3 10 3 2 2" xfId="32355"/>
    <cellStyle name="常规 35 2 3 10 3 3" xfId="28464"/>
    <cellStyle name="常规 35 2 3 10 4" xfId="21980"/>
    <cellStyle name="常规 35 2 3 10 4 2" xfId="29762"/>
    <cellStyle name="常规 35 2 3 10 5" xfId="25871"/>
    <cellStyle name="常规 35 2 3 11" xfId="15662"/>
    <cellStyle name="常规 35 2 3 11 2" xfId="19530"/>
    <cellStyle name="常规 35 2 3 11 2 2" xfId="23421"/>
    <cellStyle name="常规 35 2 3 11 2 2 2" xfId="31203"/>
    <cellStyle name="常规 35 2 3 11 2 3" xfId="27312"/>
    <cellStyle name="常规 35 2 3 11 3" xfId="20826"/>
    <cellStyle name="常规 35 2 3 11 3 2" xfId="24717"/>
    <cellStyle name="常规 35 2 3 11 3 2 2" xfId="32499"/>
    <cellStyle name="常规 35 2 3 11 3 3" xfId="28608"/>
    <cellStyle name="常规 35 2 3 11 4" xfId="22124"/>
    <cellStyle name="常规 35 2 3 11 4 2" xfId="29906"/>
    <cellStyle name="常规 35 2 3 11 5" xfId="26015"/>
    <cellStyle name="常规 35 2 3 12" xfId="16459"/>
    <cellStyle name="常规 35 2 3 12 2" xfId="19674"/>
    <cellStyle name="常规 35 2 3 12 2 2" xfId="23565"/>
    <cellStyle name="常规 35 2 3 12 2 2 2" xfId="31347"/>
    <cellStyle name="常规 35 2 3 12 2 3" xfId="27456"/>
    <cellStyle name="常规 35 2 3 12 3" xfId="20970"/>
    <cellStyle name="常规 35 2 3 12 3 2" xfId="24861"/>
    <cellStyle name="常规 35 2 3 12 3 2 2" xfId="32643"/>
    <cellStyle name="常规 35 2 3 12 3 3" xfId="28752"/>
    <cellStyle name="常规 35 2 3 12 4" xfId="22268"/>
    <cellStyle name="常规 35 2 3 12 4 2" xfId="30050"/>
    <cellStyle name="常规 35 2 3 12 5" xfId="26159"/>
    <cellStyle name="常规 35 2 3 13" xfId="16984"/>
    <cellStyle name="常规 35 2 3 13 2" xfId="19818"/>
    <cellStyle name="常规 35 2 3 13 2 2" xfId="23709"/>
    <cellStyle name="常规 35 2 3 13 2 2 2" xfId="31491"/>
    <cellStyle name="常规 35 2 3 13 2 3" xfId="27600"/>
    <cellStyle name="常规 35 2 3 13 3" xfId="21114"/>
    <cellStyle name="常规 35 2 3 13 3 2" xfId="25005"/>
    <cellStyle name="常规 35 2 3 13 3 2 2" xfId="32787"/>
    <cellStyle name="常规 35 2 3 13 3 3" xfId="28896"/>
    <cellStyle name="常规 35 2 3 13 4" xfId="22412"/>
    <cellStyle name="常规 35 2 3 13 4 2" xfId="30194"/>
    <cellStyle name="常规 35 2 3 13 5" xfId="26303"/>
    <cellStyle name="常规 35 2 3 14" xfId="17130"/>
    <cellStyle name="常规 35 2 3 14 2" xfId="19962"/>
    <cellStyle name="常规 35 2 3 14 2 2" xfId="23853"/>
    <cellStyle name="常规 35 2 3 14 2 2 2" xfId="31635"/>
    <cellStyle name="常规 35 2 3 14 2 3" xfId="27744"/>
    <cellStyle name="常规 35 2 3 14 3" xfId="21258"/>
    <cellStyle name="常规 35 2 3 14 3 2" xfId="25149"/>
    <cellStyle name="常规 35 2 3 14 3 2 2" xfId="32931"/>
    <cellStyle name="常规 35 2 3 14 3 3" xfId="29040"/>
    <cellStyle name="常规 35 2 3 14 4" xfId="22556"/>
    <cellStyle name="常规 35 2 3 14 4 2" xfId="30338"/>
    <cellStyle name="常规 35 2 3 14 5" xfId="26447"/>
    <cellStyle name="常规 35 2 3 15" xfId="18810"/>
    <cellStyle name="常规 35 2 3 15 2" xfId="22701"/>
    <cellStyle name="常规 35 2 3 15 2 2" xfId="30483"/>
    <cellStyle name="常规 35 2 3 15 3" xfId="26592"/>
    <cellStyle name="常规 35 2 3 16" xfId="20106"/>
    <cellStyle name="常规 35 2 3 16 2" xfId="23997"/>
    <cellStyle name="常规 35 2 3 16 2 2" xfId="31779"/>
    <cellStyle name="常规 35 2 3 16 3" xfId="27888"/>
    <cellStyle name="常规 35 2 3 17" xfId="21404"/>
    <cellStyle name="常规 35 2 3 17 2" xfId="29186"/>
    <cellStyle name="常规 35 2 3 18" xfId="25295"/>
    <cellStyle name="常规 35 2 3 2" xfId="6316"/>
    <cellStyle name="常规 35 2 3 2 10" xfId="15668"/>
    <cellStyle name="常规 35 2 3 2 10 2" xfId="19536"/>
    <cellStyle name="常规 35 2 3 2 10 2 2" xfId="23427"/>
    <cellStyle name="常规 35 2 3 2 10 2 2 2" xfId="31209"/>
    <cellStyle name="常规 35 2 3 2 10 2 3" xfId="27318"/>
    <cellStyle name="常规 35 2 3 2 10 3" xfId="20832"/>
    <cellStyle name="常规 35 2 3 2 10 3 2" xfId="24723"/>
    <cellStyle name="常规 35 2 3 2 10 3 2 2" xfId="32505"/>
    <cellStyle name="常规 35 2 3 2 10 3 3" xfId="28614"/>
    <cellStyle name="常规 35 2 3 2 10 4" xfId="22130"/>
    <cellStyle name="常规 35 2 3 2 10 4 2" xfId="29912"/>
    <cellStyle name="常规 35 2 3 2 10 5" xfId="26021"/>
    <cellStyle name="常规 35 2 3 2 11" xfId="16465"/>
    <cellStyle name="常规 35 2 3 2 11 2" xfId="19680"/>
    <cellStyle name="常规 35 2 3 2 11 2 2" xfId="23571"/>
    <cellStyle name="常规 35 2 3 2 11 2 2 2" xfId="31353"/>
    <cellStyle name="常规 35 2 3 2 11 2 3" xfId="27462"/>
    <cellStyle name="常规 35 2 3 2 11 3" xfId="20976"/>
    <cellStyle name="常规 35 2 3 2 11 3 2" xfId="24867"/>
    <cellStyle name="常规 35 2 3 2 11 3 2 2" xfId="32649"/>
    <cellStyle name="常规 35 2 3 2 11 3 3" xfId="28758"/>
    <cellStyle name="常规 35 2 3 2 11 4" xfId="22274"/>
    <cellStyle name="常规 35 2 3 2 11 4 2" xfId="30056"/>
    <cellStyle name="常规 35 2 3 2 11 5" xfId="26165"/>
    <cellStyle name="常规 35 2 3 2 12" xfId="16990"/>
    <cellStyle name="常规 35 2 3 2 12 2" xfId="19824"/>
    <cellStyle name="常规 35 2 3 2 12 2 2" xfId="23715"/>
    <cellStyle name="常规 35 2 3 2 12 2 2 2" xfId="31497"/>
    <cellStyle name="常规 35 2 3 2 12 2 3" xfId="27606"/>
    <cellStyle name="常规 35 2 3 2 12 3" xfId="21120"/>
    <cellStyle name="常规 35 2 3 2 12 3 2" xfId="25011"/>
    <cellStyle name="常规 35 2 3 2 12 3 2 2" xfId="32793"/>
    <cellStyle name="常规 35 2 3 2 12 3 3" xfId="28902"/>
    <cellStyle name="常规 35 2 3 2 12 4" xfId="22418"/>
    <cellStyle name="常规 35 2 3 2 12 4 2" xfId="30200"/>
    <cellStyle name="常规 35 2 3 2 12 5" xfId="26309"/>
    <cellStyle name="常规 35 2 3 2 13" xfId="17136"/>
    <cellStyle name="常规 35 2 3 2 13 2" xfId="19968"/>
    <cellStyle name="常规 35 2 3 2 13 2 2" xfId="23859"/>
    <cellStyle name="常规 35 2 3 2 13 2 2 2" xfId="31641"/>
    <cellStyle name="常规 35 2 3 2 13 2 3" xfId="27750"/>
    <cellStyle name="常规 35 2 3 2 13 3" xfId="21264"/>
    <cellStyle name="常规 35 2 3 2 13 3 2" xfId="25155"/>
    <cellStyle name="常规 35 2 3 2 13 3 2 2" xfId="32937"/>
    <cellStyle name="常规 35 2 3 2 13 3 3" xfId="29046"/>
    <cellStyle name="常规 35 2 3 2 13 4" xfId="22562"/>
    <cellStyle name="常规 35 2 3 2 13 4 2" xfId="30344"/>
    <cellStyle name="常规 35 2 3 2 13 5" xfId="26453"/>
    <cellStyle name="常规 35 2 3 2 14" xfId="18816"/>
    <cellStyle name="常规 35 2 3 2 14 2" xfId="22707"/>
    <cellStyle name="常规 35 2 3 2 14 2 2" xfId="30489"/>
    <cellStyle name="常规 35 2 3 2 14 3" xfId="26598"/>
    <cellStyle name="常规 35 2 3 2 15" xfId="20112"/>
    <cellStyle name="常规 35 2 3 2 15 2" xfId="24003"/>
    <cellStyle name="常规 35 2 3 2 15 2 2" xfId="31785"/>
    <cellStyle name="常规 35 2 3 2 15 3" xfId="27894"/>
    <cellStyle name="常规 35 2 3 2 16" xfId="21410"/>
    <cellStyle name="常规 35 2 3 2 16 2" xfId="29192"/>
    <cellStyle name="常规 35 2 3 2 17" xfId="25301"/>
    <cellStyle name="常规 35 2 3 2 2" xfId="6332"/>
    <cellStyle name="常规 35 2 3 2 2 10" xfId="16479"/>
    <cellStyle name="常规 35 2 3 2 2 10 2" xfId="19692"/>
    <cellStyle name="常规 35 2 3 2 2 10 2 2" xfId="23583"/>
    <cellStyle name="常规 35 2 3 2 2 10 2 2 2" xfId="31365"/>
    <cellStyle name="常规 35 2 3 2 2 10 2 3" xfId="27474"/>
    <cellStyle name="常规 35 2 3 2 2 10 3" xfId="20988"/>
    <cellStyle name="常规 35 2 3 2 2 10 3 2" xfId="24879"/>
    <cellStyle name="常规 35 2 3 2 2 10 3 2 2" xfId="32661"/>
    <cellStyle name="常规 35 2 3 2 2 10 3 3" xfId="28770"/>
    <cellStyle name="常规 35 2 3 2 2 10 4" xfId="22286"/>
    <cellStyle name="常规 35 2 3 2 2 10 4 2" xfId="30068"/>
    <cellStyle name="常规 35 2 3 2 2 10 5" xfId="26177"/>
    <cellStyle name="常规 35 2 3 2 2 11" xfId="17004"/>
    <cellStyle name="常规 35 2 3 2 2 11 2" xfId="19836"/>
    <cellStyle name="常规 35 2 3 2 2 11 2 2" xfId="23727"/>
    <cellStyle name="常规 35 2 3 2 2 11 2 2 2" xfId="31509"/>
    <cellStyle name="常规 35 2 3 2 2 11 2 3" xfId="27618"/>
    <cellStyle name="常规 35 2 3 2 2 11 3" xfId="21132"/>
    <cellStyle name="常规 35 2 3 2 2 11 3 2" xfId="25023"/>
    <cellStyle name="常规 35 2 3 2 2 11 3 2 2" xfId="32805"/>
    <cellStyle name="常规 35 2 3 2 2 11 3 3" xfId="28914"/>
    <cellStyle name="常规 35 2 3 2 2 11 4" xfId="22430"/>
    <cellStyle name="常规 35 2 3 2 2 11 4 2" xfId="30212"/>
    <cellStyle name="常规 35 2 3 2 2 11 5" xfId="26321"/>
    <cellStyle name="常规 35 2 3 2 2 12" xfId="17148"/>
    <cellStyle name="常规 35 2 3 2 2 12 2" xfId="19980"/>
    <cellStyle name="常规 35 2 3 2 2 12 2 2" xfId="23871"/>
    <cellStyle name="常规 35 2 3 2 2 12 2 2 2" xfId="31653"/>
    <cellStyle name="常规 35 2 3 2 2 12 2 3" xfId="27762"/>
    <cellStyle name="常规 35 2 3 2 2 12 3" xfId="21276"/>
    <cellStyle name="常规 35 2 3 2 2 12 3 2" xfId="25167"/>
    <cellStyle name="常规 35 2 3 2 2 12 3 2 2" xfId="32949"/>
    <cellStyle name="常规 35 2 3 2 2 12 3 3" xfId="29058"/>
    <cellStyle name="常规 35 2 3 2 2 12 4" xfId="22574"/>
    <cellStyle name="常规 35 2 3 2 2 12 4 2" xfId="30356"/>
    <cellStyle name="常规 35 2 3 2 2 12 5" xfId="26465"/>
    <cellStyle name="常规 35 2 3 2 2 13" xfId="18828"/>
    <cellStyle name="常规 35 2 3 2 2 13 2" xfId="22719"/>
    <cellStyle name="常规 35 2 3 2 2 13 2 2" xfId="30501"/>
    <cellStyle name="常规 35 2 3 2 2 13 3" xfId="26610"/>
    <cellStyle name="常规 35 2 3 2 2 14" xfId="20124"/>
    <cellStyle name="常规 35 2 3 2 2 14 2" xfId="24015"/>
    <cellStyle name="常规 35 2 3 2 2 14 2 2" xfId="31797"/>
    <cellStyle name="常规 35 2 3 2 2 14 3" xfId="27906"/>
    <cellStyle name="常规 35 2 3 2 2 15" xfId="21422"/>
    <cellStyle name="常规 35 2 3 2 2 15 2" xfId="29204"/>
    <cellStyle name="常规 35 2 3 2 2 16" xfId="25313"/>
    <cellStyle name="常规 35 2 3 2 2 2" xfId="6380"/>
    <cellStyle name="常规 35 2 3 2 2 2 10" xfId="17196"/>
    <cellStyle name="常规 35 2 3 2 2 2 10 2" xfId="20028"/>
    <cellStyle name="常规 35 2 3 2 2 2 10 2 2" xfId="23919"/>
    <cellStyle name="常规 35 2 3 2 2 2 10 2 2 2" xfId="31701"/>
    <cellStyle name="常规 35 2 3 2 2 2 10 2 3" xfId="27810"/>
    <cellStyle name="常规 35 2 3 2 2 2 10 3" xfId="21324"/>
    <cellStyle name="常规 35 2 3 2 2 2 10 3 2" xfId="25215"/>
    <cellStyle name="常规 35 2 3 2 2 2 10 3 2 2" xfId="32997"/>
    <cellStyle name="常规 35 2 3 2 2 2 10 3 3" xfId="29106"/>
    <cellStyle name="常规 35 2 3 2 2 2 10 4" xfId="22622"/>
    <cellStyle name="常规 35 2 3 2 2 2 10 4 2" xfId="30404"/>
    <cellStyle name="常规 35 2 3 2 2 2 10 5" xfId="26513"/>
    <cellStyle name="常规 35 2 3 2 2 2 11" xfId="18876"/>
    <cellStyle name="常规 35 2 3 2 2 2 11 2" xfId="22767"/>
    <cellStyle name="常规 35 2 3 2 2 2 11 2 2" xfId="30549"/>
    <cellStyle name="常规 35 2 3 2 2 2 11 3" xfId="26658"/>
    <cellStyle name="常规 35 2 3 2 2 2 12" xfId="20172"/>
    <cellStyle name="常规 35 2 3 2 2 2 12 2" xfId="24063"/>
    <cellStyle name="常规 35 2 3 2 2 2 12 2 2" xfId="31845"/>
    <cellStyle name="常规 35 2 3 2 2 2 12 3" xfId="27954"/>
    <cellStyle name="常规 35 2 3 2 2 2 13" xfId="21470"/>
    <cellStyle name="常规 35 2 3 2 2 2 13 2" xfId="29252"/>
    <cellStyle name="常规 35 2 3 2 2 2 14" xfId="25361"/>
    <cellStyle name="常规 35 2 3 2 2 2 2" xfId="6452"/>
    <cellStyle name="常规 35 2 3 2 2 2 2 10" xfId="18948"/>
    <cellStyle name="常规 35 2 3 2 2 2 2 10 2" xfId="22839"/>
    <cellStyle name="常规 35 2 3 2 2 2 2 10 2 2" xfId="30621"/>
    <cellStyle name="常规 35 2 3 2 2 2 2 10 3" xfId="26730"/>
    <cellStyle name="常规 35 2 3 2 2 2 2 11" xfId="20244"/>
    <cellStyle name="常规 35 2 3 2 2 2 2 11 2" xfId="24135"/>
    <cellStyle name="常规 35 2 3 2 2 2 2 11 2 2" xfId="31917"/>
    <cellStyle name="常规 35 2 3 2 2 2 2 11 3" xfId="28026"/>
    <cellStyle name="常规 35 2 3 2 2 2 2 12" xfId="21542"/>
    <cellStyle name="常规 35 2 3 2 2 2 2 12 2" xfId="29324"/>
    <cellStyle name="常规 35 2 3 2 2 2 2 13" xfId="25433"/>
    <cellStyle name="常规 35 2 3 2 2 2 2 2" xfId="11368"/>
    <cellStyle name="常规 35 2 3 2 2 2 2 2 2" xfId="19092"/>
    <cellStyle name="常规 35 2 3 2 2 2 2 2 2 2" xfId="22983"/>
    <cellStyle name="常规 35 2 3 2 2 2 2 2 2 2 2" xfId="30765"/>
    <cellStyle name="常规 35 2 3 2 2 2 2 2 2 3" xfId="26874"/>
    <cellStyle name="常规 35 2 3 2 2 2 2 2 3" xfId="20388"/>
    <cellStyle name="常规 35 2 3 2 2 2 2 2 3 2" xfId="24279"/>
    <cellStyle name="常规 35 2 3 2 2 2 2 2 3 2 2" xfId="32061"/>
    <cellStyle name="常规 35 2 3 2 2 2 2 2 3 3" xfId="28170"/>
    <cellStyle name="常规 35 2 3 2 2 2 2 2 4" xfId="21686"/>
    <cellStyle name="常规 35 2 3 2 2 2 2 2 4 2" xfId="29468"/>
    <cellStyle name="常规 35 2 3 2 2 2 2 2 5" xfId="25577"/>
    <cellStyle name="常规 35 2 3 2 2 2 2 3" xfId="12592"/>
    <cellStyle name="常规 35 2 3 2 2 2 2 3 2" xfId="19236"/>
    <cellStyle name="常规 35 2 3 2 2 2 2 3 2 2" xfId="23127"/>
    <cellStyle name="常规 35 2 3 2 2 2 2 3 2 2 2" xfId="30909"/>
    <cellStyle name="常规 35 2 3 2 2 2 2 3 2 3" xfId="27018"/>
    <cellStyle name="常规 35 2 3 2 2 2 2 3 3" xfId="20532"/>
    <cellStyle name="常规 35 2 3 2 2 2 2 3 3 2" xfId="24423"/>
    <cellStyle name="常规 35 2 3 2 2 2 2 3 3 2 2" xfId="32205"/>
    <cellStyle name="常规 35 2 3 2 2 2 2 3 3 3" xfId="28314"/>
    <cellStyle name="常规 35 2 3 2 2 2 2 3 4" xfId="21830"/>
    <cellStyle name="常规 35 2 3 2 2 2 2 3 4 2" xfId="29612"/>
    <cellStyle name="常规 35 2 3 2 2 2 2 3 5" xfId="25721"/>
    <cellStyle name="常规 35 2 3 2 2 2 2 4" xfId="13765"/>
    <cellStyle name="常规 35 2 3 2 2 2 2 4 2" xfId="19380"/>
    <cellStyle name="常规 35 2 3 2 2 2 2 4 2 2" xfId="23271"/>
    <cellStyle name="常规 35 2 3 2 2 2 2 4 2 2 2" xfId="31053"/>
    <cellStyle name="常规 35 2 3 2 2 2 2 4 2 3" xfId="27162"/>
    <cellStyle name="常规 35 2 3 2 2 2 2 4 3" xfId="20676"/>
    <cellStyle name="常规 35 2 3 2 2 2 2 4 3 2" xfId="24567"/>
    <cellStyle name="常规 35 2 3 2 2 2 2 4 3 2 2" xfId="32349"/>
    <cellStyle name="常规 35 2 3 2 2 2 2 4 3 3" xfId="28458"/>
    <cellStyle name="常规 35 2 3 2 2 2 2 4 4" xfId="21974"/>
    <cellStyle name="常规 35 2 3 2 2 2 2 4 4 2" xfId="29756"/>
    <cellStyle name="常规 35 2 3 2 2 2 2 4 5" xfId="25865"/>
    <cellStyle name="常规 35 2 3 2 2 2 2 5" xfId="14837"/>
    <cellStyle name="常规 35 2 3 2 2 2 2 5 2" xfId="19524"/>
    <cellStyle name="常规 35 2 3 2 2 2 2 5 2 2" xfId="23415"/>
    <cellStyle name="常规 35 2 3 2 2 2 2 5 2 2 2" xfId="31197"/>
    <cellStyle name="常规 35 2 3 2 2 2 2 5 2 3" xfId="27306"/>
    <cellStyle name="常规 35 2 3 2 2 2 2 5 3" xfId="20820"/>
    <cellStyle name="常规 35 2 3 2 2 2 2 5 3 2" xfId="24711"/>
    <cellStyle name="常规 35 2 3 2 2 2 2 5 3 2 2" xfId="32493"/>
    <cellStyle name="常规 35 2 3 2 2 2 2 5 3 3" xfId="28602"/>
    <cellStyle name="常规 35 2 3 2 2 2 2 5 4" xfId="22118"/>
    <cellStyle name="常规 35 2 3 2 2 2 2 5 4 2" xfId="29900"/>
    <cellStyle name="常规 35 2 3 2 2 2 2 5 5" xfId="26009"/>
    <cellStyle name="常规 35 2 3 2 2 2 2 6" xfId="15802"/>
    <cellStyle name="常规 35 2 3 2 2 2 2 6 2" xfId="19668"/>
    <cellStyle name="常规 35 2 3 2 2 2 2 6 2 2" xfId="23559"/>
    <cellStyle name="常规 35 2 3 2 2 2 2 6 2 2 2" xfId="31341"/>
    <cellStyle name="常规 35 2 3 2 2 2 2 6 2 3" xfId="27450"/>
    <cellStyle name="常规 35 2 3 2 2 2 2 6 3" xfId="20964"/>
    <cellStyle name="常规 35 2 3 2 2 2 2 6 3 2" xfId="24855"/>
    <cellStyle name="常规 35 2 3 2 2 2 2 6 3 2 2" xfId="32637"/>
    <cellStyle name="常规 35 2 3 2 2 2 2 6 3 3" xfId="28746"/>
    <cellStyle name="常规 35 2 3 2 2 2 2 6 4" xfId="22262"/>
    <cellStyle name="常规 35 2 3 2 2 2 2 6 4 2" xfId="30044"/>
    <cellStyle name="常规 35 2 3 2 2 2 2 6 5" xfId="26153"/>
    <cellStyle name="常规 35 2 3 2 2 2 2 7" xfId="16599"/>
    <cellStyle name="常规 35 2 3 2 2 2 2 7 2" xfId="19812"/>
    <cellStyle name="常规 35 2 3 2 2 2 2 7 2 2" xfId="23703"/>
    <cellStyle name="常规 35 2 3 2 2 2 2 7 2 2 2" xfId="31485"/>
    <cellStyle name="常规 35 2 3 2 2 2 2 7 2 3" xfId="27594"/>
    <cellStyle name="常规 35 2 3 2 2 2 2 7 3" xfId="21108"/>
    <cellStyle name="常规 35 2 3 2 2 2 2 7 3 2" xfId="24999"/>
    <cellStyle name="常规 35 2 3 2 2 2 2 7 3 2 2" xfId="32781"/>
    <cellStyle name="常规 35 2 3 2 2 2 2 7 3 3" xfId="28890"/>
    <cellStyle name="常规 35 2 3 2 2 2 2 7 4" xfId="22406"/>
    <cellStyle name="常规 35 2 3 2 2 2 2 7 4 2" xfId="30188"/>
    <cellStyle name="常规 35 2 3 2 2 2 2 7 5" xfId="26297"/>
    <cellStyle name="常规 35 2 3 2 2 2 2 8" xfId="17124"/>
    <cellStyle name="常规 35 2 3 2 2 2 2 8 2" xfId="19956"/>
    <cellStyle name="常规 35 2 3 2 2 2 2 8 2 2" xfId="23847"/>
    <cellStyle name="常规 35 2 3 2 2 2 2 8 2 2 2" xfId="31629"/>
    <cellStyle name="常规 35 2 3 2 2 2 2 8 2 3" xfId="27738"/>
    <cellStyle name="常规 35 2 3 2 2 2 2 8 3" xfId="21252"/>
    <cellStyle name="常规 35 2 3 2 2 2 2 8 3 2" xfId="25143"/>
    <cellStyle name="常规 35 2 3 2 2 2 2 8 3 2 2" xfId="32925"/>
    <cellStyle name="常规 35 2 3 2 2 2 2 8 3 3" xfId="29034"/>
    <cellStyle name="常规 35 2 3 2 2 2 2 8 4" xfId="22550"/>
    <cellStyle name="常规 35 2 3 2 2 2 2 8 4 2" xfId="30332"/>
    <cellStyle name="常规 35 2 3 2 2 2 2 8 5" xfId="26441"/>
    <cellStyle name="常规 35 2 3 2 2 2 2 9" xfId="17268"/>
    <cellStyle name="常规 35 2 3 2 2 2 2 9 2" xfId="20100"/>
    <cellStyle name="常规 35 2 3 2 2 2 2 9 2 2" xfId="23991"/>
    <cellStyle name="常规 35 2 3 2 2 2 2 9 2 2 2" xfId="31773"/>
    <cellStyle name="常规 35 2 3 2 2 2 2 9 2 3" xfId="27882"/>
    <cellStyle name="常规 35 2 3 2 2 2 2 9 3" xfId="21396"/>
    <cellStyle name="常规 35 2 3 2 2 2 2 9 3 2" xfId="25287"/>
    <cellStyle name="常规 35 2 3 2 2 2 2 9 3 2 2" xfId="33069"/>
    <cellStyle name="常规 35 2 3 2 2 2 2 9 3 3" xfId="29178"/>
    <cellStyle name="常规 35 2 3 2 2 2 2 9 4" xfId="22694"/>
    <cellStyle name="常规 35 2 3 2 2 2 2 9 4 2" xfId="30476"/>
    <cellStyle name="常规 35 2 3 2 2 2 2 9 5" xfId="26585"/>
    <cellStyle name="常规 35 2 3 2 2 2 3" xfId="11296"/>
    <cellStyle name="常规 35 2 3 2 2 2 3 2" xfId="19020"/>
    <cellStyle name="常规 35 2 3 2 2 2 3 2 2" xfId="22911"/>
    <cellStyle name="常规 35 2 3 2 2 2 3 2 2 2" xfId="30693"/>
    <cellStyle name="常规 35 2 3 2 2 2 3 2 3" xfId="26802"/>
    <cellStyle name="常规 35 2 3 2 2 2 3 3" xfId="20316"/>
    <cellStyle name="常规 35 2 3 2 2 2 3 3 2" xfId="24207"/>
    <cellStyle name="常规 35 2 3 2 2 2 3 3 2 2" xfId="31989"/>
    <cellStyle name="常规 35 2 3 2 2 2 3 3 3" xfId="28098"/>
    <cellStyle name="常规 35 2 3 2 2 2 3 4" xfId="21614"/>
    <cellStyle name="常规 35 2 3 2 2 2 3 4 2" xfId="29396"/>
    <cellStyle name="常规 35 2 3 2 2 2 3 5" xfId="25505"/>
    <cellStyle name="常规 35 2 3 2 2 2 4" xfId="12520"/>
    <cellStyle name="常规 35 2 3 2 2 2 4 2" xfId="19164"/>
    <cellStyle name="常规 35 2 3 2 2 2 4 2 2" xfId="23055"/>
    <cellStyle name="常规 35 2 3 2 2 2 4 2 2 2" xfId="30837"/>
    <cellStyle name="常规 35 2 3 2 2 2 4 2 3" xfId="26946"/>
    <cellStyle name="常规 35 2 3 2 2 2 4 3" xfId="20460"/>
    <cellStyle name="常规 35 2 3 2 2 2 4 3 2" xfId="24351"/>
    <cellStyle name="常规 35 2 3 2 2 2 4 3 2 2" xfId="32133"/>
    <cellStyle name="常规 35 2 3 2 2 2 4 3 3" xfId="28242"/>
    <cellStyle name="常规 35 2 3 2 2 2 4 4" xfId="21758"/>
    <cellStyle name="常规 35 2 3 2 2 2 4 4 2" xfId="29540"/>
    <cellStyle name="常规 35 2 3 2 2 2 4 5" xfId="25649"/>
    <cellStyle name="常规 35 2 3 2 2 2 5" xfId="13693"/>
    <cellStyle name="常规 35 2 3 2 2 2 5 2" xfId="19308"/>
    <cellStyle name="常规 35 2 3 2 2 2 5 2 2" xfId="23199"/>
    <cellStyle name="常规 35 2 3 2 2 2 5 2 2 2" xfId="30981"/>
    <cellStyle name="常规 35 2 3 2 2 2 5 2 3" xfId="27090"/>
    <cellStyle name="常规 35 2 3 2 2 2 5 3" xfId="20604"/>
    <cellStyle name="常规 35 2 3 2 2 2 5 3 2" xfId="24495"/>
    <cellStyle name="常规 35 2 3 2 2 2 5 3 2 2" xfId="32277"/>
    <cellStyle name="常规 35 2 3 2 2 2 5 3 3" xfId="28386"/>
    <cellStyle name="常规 35 2 3 2 2 2 5 4" xfId="21902"/>
    <cellStyle name="常规 35 2 3 2 2 2 5 4 2" xfId="29684"/>
    <cellStyle name="常规 35 2 3 2 2 2 5 5" xfId="25793"/>
    <cellStyle name="常规 35 2 3 2 2 2 6" xfId="14765"/>
    <cellStyle name="常规 35 2 3 2 2 2 6 2" xfId="19452"/>
    <cellStyle name="常规 35 2 3 2 2 2 6 2 2" xfId="23343"/>
    <cellStyle name="常规 35 2 3 2 2 2 6 2 2 2" xfId="31125"/>
    <cellStyle name="常规 35 2 3 2 2 2 6 2 3" xfId="27234"/>
    <cellStyle name="常规 35 2 3 2 2 2 6 3" xfId="20748"/>
    <cellStyle name="常规 35 2 3 2 2 2 6 3 2" xfId="24639"/>
    <cellStyle name="常规 35 2 3 2 2 2 6 3 2 2" xfId="32421"/>
    <cellStyle name="常规 35 2 3 2 2 2 6 3 3" xfId="28530"/>
    <cellStyle name="常规 35 2 3 2 2 2 6 4" xfId="22046"/>
    <cellStyle name="常规 35 2 3 2 2 2 6 4 2" xfId="29828"/>
    <cellStyle name="常规 35 2 3 2 2 2 6 5" xfId="25937"/>
    <cellStyle name="常规 35 2 3 2 2 2 7" xfId="15730"/>
    <cellStyle name="常规 35 2 3 2 2 2 7 2" xfId="19596"/>
    <cellStyle name="常规 35 2 3 2 2 2 7 2 2" xfId="23487"/>
    <cellStyle name="常规 35 2 3 2 2 2 7 2 2 2" xfId="31269"/>
    <cellStyle name="常规 35 2 3 2 2 2 7 2 3" xfId="27378"/>
    <cellStyle name="常规 35 2 3 2 2 2 7 3" xfId="20892"/>
    <cellStyle name="常规 35 2 3 2 2 2 7 3 2" xfId="24783"/>
    <cellStyle name="常规 35 2 3 2 2 2 7 3 2 2" xfId="32565"/>
    <cellStyle name="常规 35 2 3 2 2 2 7 3 3" xfId="28674"/>
    <cellStyle name="常规 35 2 3 2 2 2 7 4" xfId="22190"/>
    <cellStyle name="常规 35 2 3 2 2 2 7 4 2" xfId="29972"/>
    <cellStyle name="常规 35 2 3 2 2 2 7 5" xfId="26081"/>
    <cellStyle name="常规 35 2 3 2 2 2 8" xfId="16527"/>
    <cellStyle name="常规 35 2 3 2 2 2 8 2" xfId="19740"/>
    <cellStyle name="常规 35 2 3 2 2 2 8 2 2" xfId="23631"/>
    <cellStyle name="常规 35 2 3 2 2 2 8 2 2 2" xfId="31413"/>
    <cellStyle name="常规 35 2 3 2 2 2 8 2 3" xfId="27522"/>
    <cellStyle name="常规 35 2 3 2 2 2 8 3" xfId="21036"/>
    <cellStyle name="常规 35 2 3 2 2 2 8 3 2" xfId="24927"/>
    <cellStyle name="常规 35 2 3 2 2 2 8 3 2 2" xfId="32709"/>
    <cellStyle name="常规 35 2 3 2 2 2 8 3 3" xfId="28818"/>
    <cellStyle name="常规 35 2 3 2 2 2 8 4" xfId="22334"/>
    <cellStyle name="常规 35 2 3 2 2 2 8 4 2" xfId="30116"/>
    <cellStyle name="常规 35 2 3 2 2 2 8 5" xfId="26225"/>
    <cellStyle name="常规 35 2 3 2 2 2 9" xfId="17052"/>
    <cellStyle name="常规 35 2 3 2 2 2 9 2" xfId="19884"/>
    <cellStyle name="常规 35 2 3 2 2 2 9 2 2" xfId="23775"/>
    <cellStyle name="常规 35 2 3 2 2 2 9 2 2 2" xfId="31557"/>
    <cellStyle name="常规 35 2 3 2 2 2 9 2 3" xfId="27666"/>
    <cellStyle name="常规 35 2 3 2 2 2 9 3" xfId="21180"/>
    <cellStyle name="常规 35 2 3 2 2 2 9 3 2" xfId="25071"/>
    <cellStyle name="常规 35 2 3 2 2 2 9 3 2 2" xfId="32853"/>
    <cellStyle name="常规 35 2 3 2 2 2 9 3 3" xfId="28962"/>
    <cellStyle name="常规 35 2 3 2 2 2 9 4" xfId="22478"/>
    <cellStyle name="常规 35 2 3 2 2 2 9 4 2" xfId="30260"/>
    <cellStyle name="常规 35 2 3 2 2 2 9 5" xfId="26369"/>
    <cellStyle name="常规 35 2 3 2 2 3" xfId="6356"/>
    <cellStyle name="常规 35 2 3 2 2 3 10" xfId="17172"/>
    <cellStyle name="常规 35 2 3 2 2 3 10 2" xfId="20004"/>
    <cellStyle name="常规 35 2 3 2 2 3 10 2 2" xfId="23895"/>
    <cellStyle name="常规 35 2 3 2 2 3 10 2 2 2" xfId="31677"/>
    <cellStyle name="常规 35 2 3 2 2 3 10 2 3" xfId="27786"/>
    <cellStyle name="常规 35 2 3 2 2 3 10 3" xfId="21300"/>
    <cellStyle name="常规 35 2 3 2 2 3 10 3 2" xfId="25191"/>
    <cellStyle name="常规 35 2 3 2 2 3 10 3 2 2" xfId="32973"/>
    <cellStyle name="常规 35 2 3 2 2 3 10 3 3" xfId="29082"/>
    <cellStyle name="常规 35 2 3 2 2 3 10 4" xfId="22598"/>
    <cellStyle name="常规 35 2 3 2 2 3 10 4 2" xfId="30380"/>
    <cellStyle name="常规 35 2 3 2 2 3 10 5" xfId="26489"/>
    <cellStyle name="常规 35 2 3 2 2 3 11" xfId="18852"/>
    <cellStyle name="常规 35 2 3 2 2 3 11 2" xfId="22743"/>
    <cellStyle name="常规 35 2 3 2 2 3 11 2 2" xfId="30525"/>
    <cellStyle name="常规 35 2 3 2 2 3 11 3" xfId="26634"/>
    <cellStyle name="常规 35 2 3 2 2 3 12" xfId="20148"/>
    <cellStyle name="常规 35 2 3 2 2 3 12 2" xfId="24039"/>
    <cellStyle name="常规 35 2 3 2 2 3 12 2 2" xfId="31821"/>
    <cellStyle name="常规 35 2 3 2 2 3 12 3" xfId="27930"/>
    <cellStyle name="常规 35 2 3 2 2 3 13" xfId="21446"/>
    <cellStyle name="常规 35 2 3 2 2 3 13 2" xfId="29228"/>
    <cellStyle name="常规 35 2 3 2 2 3 14" xfId="25337"/>
    <cellStyle name="常规 35 2 3 2 2 3 2" xfId="6428"/>
    <cellStyle name="常规 35 2 3 2 2 3 2 10" xfId="18924"/>
    <cellStyle name="常规 35 2 3 2 2 3 2 10 2" xfId="22815"/>
    <cellStyle name="常规 35 2 3 2 2 3 2 10 2 2" xfId="30597"/>
    <cellStyle name="常规 35 2 3 2 2 3 2 10 3" xfId="26706"/>
    <cellStyle name="常规 35 2 3 2 2 3 2 11" xfId="20220"/>
    <cellStyle name="常规 35 2 3 2 2 3 2 11 2" xfId="24111"/>
    <cellStyle name="常规 35 2 3 2 2 3 2 11 2 2" xfId="31893"/>
    <cellStyle name="常规 35 2 3 2 2 3 2 11 3" xfId="28002"/>
    <cellStyle name="常规 35 2 3 2 2 3 2 12" xfId="21518"/>
    <cellStyle name="常规 35 2 3 2 2 3 2 12 2" xfId="29300"/>
    <cellStyle name="常规 35 2 3 2 2 3 2 13" xfId="25409"/>
    <cellStyle name="常规 35 2 3 2 2 3 2 2" xfId="11344"/>
    <cellStyle name="常规 35 2 3 2 2 3 2 2 2" xfId="19068"/>
    <cellStyle name="常规 35 2 3 2 2 3 2 2 2 2" xfId="22959"/>
    <cellStyle name="常规 35 2 3 2 2 3 2 2 2 2 2" xfId="30741"/>
    <cellStyle name="常规 35 2 3 2 2 3 2 2 2 3" xfId="26850"/>
    <cellStyle name="常规 35 2 3 2 2 3 2 2 3" xfId="20364"/>
    <cellStyle name="常规 35 2 3 2 2 3 2 2 3 2" xfId="24255"/>
    <cellStyle name="常规 35 2 3 2 2 3 2 2 3 2 2" xfId="32037"/>
    <cellStyle name="常规 35 2 3 2 2 3 2 2 3 3" xfId="28146"/>
    <cellStyle name="常规 35 2 3 2 2 3 2 2 4" xfId="21662"/>
    <cellStyle name="常规 35 2 3 2 2 3 2 2 4 2" xfId="29444"/>
    <cellStyle name="常规 35 2 3 2 2 3 2 2 5" xfId="25553"/>
    <cellStyle name="常规 35 2 3 2 2 3 2 3" xfId="12568"/>
    <cellStyle name="常规 35 2 3 2 2 3 2 3 2" xfId="19212"/>
    <cellStyle name="常规 35 2 3 2 2 3 2 3 2 2" xfId="23103"/>
    <cellStyle name="常规 35 2 3 2 2 3 2 3 2 2 2" xfId="30885"/>
    <cellStyle name="常规 35 2 3 2 2 3 2 3 2 3" xfId="26994"/>
    <cellStyle name="常规 35 2 3 2 2 3 2 3 3" xfId="20508"/>
    <cellStyle name="常规 35 2 3 2 2 3 2 3 3 2" xfId="24399"/>
    <cellStyle name="常规 35 2 3 2 2 3 2 3 3 2 2" xfId="32181"/>
    <cellStyle name="常规 35 2 3 2 2 3 2 3 3 3" xfId="28290"/>
    <cellStyle name="常规 35 2 3 2 2 3 2 3 4" xfId="21806"/>
    <cellStyle name="常规 35 2 3 2 2 3 2 3 4 2" xfId="29588"/>
    <cellStyle name="常规 35 2 3 2 2 3 2 3 5" xfId="25697"/>
    <cellStyle name="常规 35 2 3 2 2 3 2 4" xfId="13741"/>
    <cellStyle name="常规 35 2 3 2 2 3 2 4 2" xfId="19356"/>
    <cellStyle name="常规 35 2 3 2 2 3 2 4 2 2" xfId="23247"/>
    <cellStyle name="常规 35 2 3 2 2 3 2 4 2 2 2" xfId="31029"/>
    <cellStyle name="常规 35 2 3 2 2 3 2 4 2 3" xfId="27138"/>
    <cellStyle name="常规 35 2 3 2 2 3 2 4 3" xfId="20652"/>
    <cellStyle name="常规 35 2 3 2 2 3 2 4 3 2" xfId="24543"/>
    <cellStyle name="常规 35 2 3 2 2 3 2 4 3 2 2" xfId="32325"/>
    <cellStyle name="常规 35 2 3 2 2 3 2 4 3 3" xfId="28434"/>
    <cellStyle name="常规 35 2 3 2 2 3 2 4 4" xfId="21950"/>
    <cellStyle name="常规 35 2 3 2 2 3 2 4 4 2" xfId="29732"/>
    <cellStyle name="常规 35 2 3 2 2 3 2 4 5" xfId="25841"/>
    <cellStyle name="常规 35 2 3 2 2 3 2 5" xfId="14813"/>
    <cellStyle name="常规 35 2 3 2 2 3 2 5 2" xfId="19500"/>
    <cellStyle name="常规 35 2 3 2 2 3 2 5 2 2" xfId="23391"/>
    <cellStyle name="常规 35 2 3 2 2 3 2 5 2 2 2" xfId="31173"/>
    <cellStyle name="常规 35 2 3 2 2 3 2 5 2 3" xfId="27282"/>
    <cellStyle name="常规 35 2 3 2 2 3 2 5 3" xfId="20796"/>
    <cellStyle name="常规 35 2 3 2 2 3 2 5 3 2" xfId="24687"/>
    <cellStyle name="常规 35 2 3 2 2 3 2 5 3 2 2" xfId="32469"/>
    <cellStyle name="常规 35 2 3 2 2 3 2 5 3 3" xfId="28578"/>
    <cellStyle name="常规 35 2 3 2 2 3 2 5 4" xfId="22094"/>
    <cellStyle name="常规 35 2 3 2 2 3 2 5 4 2" xfId="29876"/>
    <cellStyle name="常规 35 2 3 2 2 3 2 5 5" xfId="25985"/>
    <cellStyle name="常规 35 2 3 2 2 3 2 6" xfId="15778"/>
    <cellStyle name="常规 35 2 3 2 2 3 2 6 2" xfId="19644"/>
    <cellStyle name="常规 35 2 3 2 2 3 2 6 2 2" xfId="23535"/>
    <cellStyle name="常规 35 2 3 2 2 3 2 6 2 2 2" xfId="31317"/>
    <cellStyle name="常规 35 2 3 2 2 3 2 6 2 3" xfId="27426"/>
    <cellStyle name="常规 35 2 3 2 2 3 2 6 3" xfId="20940"/>
    <cellStyle name="常规 35 2 3 2 2 3 2 6 3 2" xfId="24831"/>
    <cellStyle name="常规 35 2 3 2 2 3 2 6 3 2 2" xfId="32613"/>
    <cellStyle name="常规 35 2 3 2 2 3 2 6 3 3" xfId="28722"/>
    <cellStyle name="常规 35 2 3 2 2 3 2 6 4" xfId="22238"/>
    <cellStyle name="常规 35 2 3 2 2 3 2 6 4 2" xfId="30020"/>
    <cellStyle name="常规 35 2 3 2 2 3 2 6 5" xfId="26129"/>
    <cellStyle name="常规 35 2 3 2 2 3 2 7" xfId="16575"/>
    <cellStyle name="常规 35 2 3 2 2 3 2 7 2" xfId="19788"/>
    <cellStyle name="常规 35 2 3 2 2 3 2 7 2 2" xfId="23679"/>
    <cellStyle name="常规 35 2 3 2 2 3 2 7 2 2 2" xfId="31461"/>
    <cellStyle name="常规 35 2 3 2 2 3 2 7 2 3" xfId="27570"/>
    <cellStyle name="常规 35 2 3 2 2 3 2 7 3" xfId="21084"/>
    <cellStyle name="常规 35 2 3 2 2 3 2 7 3 2" xfId="24975"/>
    <cellStyle name="常规 35 2 3 2 2 3 2 7 3 2 2" xfId="32757"/>
    <cellStyle name="常规 35 2 3 2 2 3 2 7 3 3" xfId="28866"/>
    <cellStyle name="常规 35 2 3 2 2 3 2 7 4" xfId="22382"/>
    <cellStyle name="常规 35 2 3 2 2 3 2 7 4 2" xfId="30164"/>
    <cellStyle name="常规 35 2 3 2 2 3 2 7 5" xfId="26273"/>
    <cellStyle name="常规 35 2 3 2 2 3 2 8" xfId="17100"/>
    <cellStyle name="常规 35 2 3 2 2 3 2 8 2" xfId="19932"/>
    <cellStyle name="常规 35 2 3 2 2 3 2 8 2 2" xfId="23823"/>
    <cellStyle name="常规 35 2 3 2 2 3 2 8 2 2 2" xfId="31605"/>
    <cellStyle name="常规 35 2 3 2 2 3 2 8 2 3" xfId="27714"/>
    <cellStyle name="常规 35 2 3 2 2 3 2 8 3" xfId="21228"/>
    <cellStyle name="常规 35 2 3 2 2 3 2 8 3 2" xfId="25119"/>
    <cellStyle name="常规 35 2 3 2 2 3 2 8 3 2 2" xfId="32901"/>
    <cellStyle name="常规 35 2 3 2 2 3 2 8 3 3" xfId="29010"/>
    <cellStyle name="常规 35 2 3 2 2 3 2 8 4" xfId="22526"/>
    <cellStyle name="常规 35 2 3 2 2 3 2 8 4 2" xfId="30308"/>
    <cellStyle name="常规 35 2 3 2 2 3 2 8 5" xfId="26417"/>
    <cellStyle name="常规 35 2 3 2 2 3 2 9" xfId="17244"/>
    <cellStyle name="常规 35 2 3 2 2 3 2 9 2" xfId="20076"/>
    <cellStyle name="常规 35 2 3 2 2 3 2 9 2 2" xfId="23967"/>
    <cellStyle name="常规 35 2 3 2 2 3 2 9 2 2 2" xfId="31749"/>
    <cellStyle name="常规 35 2 3 2 2 3 2 9 2 3" xfId="27858"/>
    <cellStyle name="常规 35 2 3 2 2 3 2 9 3" xfId="21372"/>
    <cellStyle name="常规 35 2 3 2 2 3 2 9 3 2" xfId="25263"/>
    <cellStyle name="常规 35 2 3 2 2 3 2 9 3 2 2" xfId="33045"/>
    <cellStyle name="常规 35 2 3 2 2 3 2 9 3 3" xfId="29154"/>
    <cellStyle name="常规 35 2 3 2 2 3 2 9 4" xfId="22670"/>
    <cellStyle name="常规 35 2 3 2 2 3 2 9 4 2" xfId="30452"/>
    <cellStyle name="常规 35 2 3 2 2 3 2 9 5" xfId="26561"/>
    <cellStyle name="常规 35 2 3 2 2 3 3" xfId="11272"/>
    <cellStyle name="常规 35 2 3 2 2 3 3 2" xfId="18996"/>
    <cellStyle name="常规 35 2 3 2 2 3 3 2 2" xfId="22887"/>
    <cellStyle name="常规 35 2 3 2 2 3 3 2 2 2" xfId="30669"/>
    <cellStyle name="常规 35 2 3 2 2 3 3 2 3" xfId="26778"/>
    <cellStyle name="常规 35 2 3 2 2 3 3 3" xfId="20292"/>
    <cellStyle name="常规 35 2 3 2 2 3 3 3 2" xfId="24183"/>
    <cellStyle name="常规 35 2 3 2 2 3 3 3 2 2" xfId="31965"/>
    <cellStyle name="常规 35 2 3 2 2 3 3 3 3" xfId="28074"/>
    <cellStyle name="常规 35 2 3 2 2 3 3 4" xfId="21590"/>
    <cellStyle name="常规 35 2 3 2 2 3 3 4 2" xfId="29372"/>
    <cellStyle name="常规 35 2 3 2 2 3 3 5" xfId="25481"/>
    <cellStyle name="常规 35 2 3 2 2 3 4" xfId="12496"/>
    <cellStyle name="常规 35 2 3 2 2 3 4 2" xfId="19140"/>
    <cellStyle name="常规 35 2 3 2 2 3 4 2 2" xfId="23031"/>
    <cellStyle name="常规 35 2 3 2 2 3 4 2 2 2" xfId="30813"/>
    <cellStyle name="常规 35 2 3 2 2 3 4 2 3" xfId="26922"/>
    <cellStyle name="常规 35 2 3 2 2 3 4 3" xfId="20436"/>
    <cellStyle name="常规 35 2 3 2 2 3 4 3 2" xfId="24327"/>
    <cellStyle name="常规 35 2 3 2 2 3 4 3 2 2" xfId="32109"/>
    <cellStyle name="常规 35 2 3 2 2 3 4 3 3" xfId="28218"/>
    <cellStyle name="常规 35 2 3 2 2 3 4 4" xfId="21734"/>
    <cellStyle name="常规 35 2 3 2 2 3 4 4 2" xfId="29516"/>
    <cellStyle name="常规 35 2 3 2 2 3 4 5" xfId="25625"/>
    <cellStyle name="常规 35 2 3 2 2 3 5" xfId="13669"/>
    <cellStyle name="常规 35 2 3 2 2 3 5 2" xfId="19284"/>
    <cellStyle name="常规 35 2 3 2 2 3 5 2 2" xfId="23175"/>
    <cellStyle name="常规 35 2 3 2 2 3 5 2 2 2" xfId="30957"/>
    <cellStyle name="常规 35 2 3 2 2 3 5 2 3" xfId="27066"/>
    <cellStyle name="常规 35 2 3 2 2 3 5 3" xfId="20580"/>
    <cellStyle name="常规 35 2 3 2 2 3 5 3 2" xfId="24471"/>
    <cellStyle name="常规 35 2 3 2 2 3 5 3 2 2" xfId="32253"/>
    <cellStyle name="常规 35 2 3 2 2 3 5 3 3" xfId="28362"/>
    <cellStyle name="常规 35 2 3 2 2 3 5 4" xfId="21878"/>
    <cellStyle name="常规 35 2 3 2 2 3 5 4 2" xfId="29660"/>
    <cellStyle name="常规 35 2 3 2 2 3 5 5" xfId="25769"/>
    <cellStyle name="常规 35 2 3 2 2 3 6" xfId="14741"/>
    <cellStyle name="常规 35 2 3 2 2 3 6 2" xfId="19428"/>
    <cellStyle name="常规 35 2 3 2 2 3 6 2 2" xfId="23319"/>
    <cellStyle name="常规 35 2 3 2 2 3 6 2 2 2" xfId="31101"/>
    <cellStyle name="常规 35 2 3 2 2 3 6 2 3" xfId="27210"/>
    <cellStyle name="常规 35 2 3 2 2 3 6 3" xfId="20724"/>
    <cellStyle name="常规 35 2 3 2 2 3 6 3 2" xfId="24615"/>
    <cellStyle name="常规 35 2 3 2 2 3 6 3 2 2" xfId="32397"/>
    <cellStyle name="常规 35 2 3 2 2 3 6 3 3" xfId="28506"/>
    <cellStyle name="常规 35 2 3 2 2 3 6 4" xfId="22022"/>
    <cellStyle name="常规 35 2 3 2 2 3 6 4 2" xfId="29804"/>
    <cellStyle name="常规 35 2 3 2 2 3 6 5" xfId="25913"/>
    <cellStyle name="常规 35 2 3 2 2 3 7" xfId="15706"/>
    <cellStyle name="常规 35 2 3 2 2 3 7 2" xfId="19572"/>
    <cellStyle name="常规 35 2 3 2 2 3 7 2 2" xfId="23463"/>
    <cellStyle name="常规 35 2 3 2 2 3 7 2 2 2" xfId="31245"/>
    <cellStyle name="常规 35 2 3 2 2 3 7 2 3" xfId="27354"/>
    <cellStyle name="常规 35 2 3 2 2 3 7 3" xfId="20868"/>
    <cellStyle name="常规 35 2 3 2 2 3 7 3 2" xfId="24759"/>
    <cellStyle name="常规 35 2 3 2 2 3 7 3 2 2" xfId="32541"/>
    <cellStyle name="常规 35 2 3 2 2 3 7 3 3" xfId="28650"/>
    <cellStyle name="常规 35 2 3 2 2 3 7 4" xfId="22166"/>
    <cellStyle name="常规 35 2 3 2 2 3 7 4 2" xfId="29948"/>
    <cellStyle name="常规 35 2 3 2 2 3 7 5" xfId="26057"/>
    <cellStyle name="常规 35 2 3 2 2 3 8" xfId="16503"/>
    <cellStyle name="常规 35 2 3 2 2 3 8 2" xfId="19716"/>
    <cellStyle name="常规 35 2 3 2 2 3 8 2 2" xfId="23607"/>
    <cellStyle name="常规 35 2 3 2 2 3 8 2 2 2" xfId="31389"/>
    <cellStyle name="常规 35 2 3 2 2 3 8 2 3" xfId="27498"/>
    <cellStyle name="常规 35 2 3 2 2 3 8 3" xfId="21012"/>
    <cellStyle name="常规 35 2 3 2 2 3 8 3 2" xfId="24903"/>
    <cellStyle name="常规 35 2 3 2 2 3 8 3 2 2" xfId="32685"/>
    <cellStyle name="常规 35 2 3 2 2 3 8 3 3" xfId="28794"/>
    <cellStyle name="常规 35 2 3 2 2 3 8 4" xfId="22310"/>
    <cellStyle name="常规 35 2 3 2 2 3 8 4 2" xfId="30092"/>
    <cellStyle name="常规 35 2 3 2 2 3 8 5" xfId="26201"/>
    <cellStyle name="常规 35 2 3 2 2 3 9" xfId="17028"/>
    <cellStyle name="常规 35 2 3 2 2 3 9 2" xfId="19860"/>
    <cellStyle name="常规 35 2 3 2 2 3 9 2 2" xfId="23751"/>
    <cellStyle name="常规 35 2 3 2 2 3 9 2 2 2" xfId="31533"/>
    <cellStyle name="常规 35 2 3 2 2 3 9 2 3" xfId="27642"/>
    <cellStyle name="常规 35 2 3 2 2 3 9 3" xfId="21156"/>
    <cellStyle name="常规 35 2 3 2 2 3 9 3 2" xfId="25047"/>
    <cellStyle name="常规 35 2 3 2 2 3 9 3 2 2" xfId="32829"/>
    <cellStyle name="常规 35 2 3 2 2 3 9 3 3" xfId="28938"/>
    <cellStyle name="常规 35 2 3 2 2 3 9 4" xfId="22454"/>
    <cellStyle name="常规 35 2 3 2 2 3 9 4 2" xfId="30236"/>
    <cellStyle name="常规 35 2 3 2 2 3 9 5" xfId="26345"/>
    <cellStyle name="常规 35 2 3 2 2 4" xfId="6404"/>
    <cellStyle name="常规 35 2 3 2 2 4 10" xfId="18900"/>
    <cellStyle name="常规 35 2 3 2 2 4 10 2" xfId="22791"/>
    <cellStyle name="常规 35 2 3 2 2 4 10 2 2" xfId="30573"/>
    <cellStyle name="常规 35 2 3 2 2 4 10 3" xfId="26682"/>
    <cellStyle name="常规 35 2 3 2 2 4 11" xfId="20196"/>
    <cellStyle name="常规 35 2 3 2 2 4 11 2" xfId="24087"/>
    <cellStyle name="常规 35 2 3 2 2 4 11 2 2" xfId="31869"/>
    <cellStyle name="常规 35 2 3 2 2 4 11 3" xfId="27978"/>
    <cellStyle name="常规 35 2 3 2 2 4 12" xfId="21494"/>
    <cellStyle name="常规 35 2 3 2 2 4 12 2" xfId="29276"/>
    <cellStyle name="常规 35 2 3 2 2 4 13" xfId="25385"/>
    <cellStyle name="常规 35 2 3 2 2 4 2" xfId="11320"/>
    <cellStyle name="常规 35 2 3 2 2 4 2 2" xfId="19044"/>
    <cellStyle name="常规 35 2 3 2 2 4 2 2 2" xfId="22935"/>
    <cellStyle name="常规 35 2 3 2 2 4 2 2 2 2" xfId="30717"/>
    <cellStyle name="常规 35 2 3 2 2 4 2 2 3" xfId="26826"/>
    <cellStyle name="常规 35 2 3 2 2 4 2 3" xfId="20340"/>
    <cellStyle name="常规 35 2 3 2 2 4 2 3 2" xfId="24231"/>
    <cellStyle name="常规 35 2 3 2 2 4 2 3 2 2" xfId="32013"/>
    <cellStyle name="常规 35 2 3 2 2 4 2 3 3" xfId="28122"/>
    <cellStyle name="常规 35 2 3 2 2 4 2 4" xfId="21638"/>
    <cellStyle name="常规 35 2 3 2 2 4 2 4 2" xfId="29420"/>
    <cellStyle name="常规 35 2 3 2 2 4 2 5" xfId="25529"/>
    <cellStyle name="常规 35 2 3 2 2 4 3" xfId="12544"/>
    <cellStyle name="常规 35 2 3 2 2 4 3 2" xfId="19188"/>
    <cellStyle name="常规 35 2 3 2 2 4 3 2 2" xfId="23079"/>
    <cellStyle name="常规 35 2 3 2 2 4 3 2 2 2" xfId="30861"/>
    <cellStyle name="常规 35 2 3 2 2 4 3 2 3" xfId="26970"/>
    <cellStyle name="常规 35 2 3 2 2 4 3 3" xfId="20484"/>
    <cellStyle name="常规 35 2 3 2 2 4 3 3 2" xfId="24375"/>
    <cellStyle name="常规 35 2 3 2 2 4 3 3 2 2" xfId="32157"/>
    <cellStyle name="常规 35 2 3 2 2 4 3 3 3" xfId="28266"/>
    <cellStyle name="常规 35 2 3 2 2 4 3 4" xfId="21782"/>
    <cellStyle name="常规 35 2 3 2 2 4 3 4 2" xfId="29564"/>
    <cellStyle name="常规 35 2 3 2 2 4 3 5" xfId="25673"/>
    <cellStyle name="常规 35 2 3 2 2 4 4" xfId="13717"/>
    <cellStyle name="常规 35 2 3 2 2 4 4 2" xfId="19332"/>
    <cellStyle name="常规 35 2 3 2 2 4 4 2 2" xfId="23223"/>
    <cellStyle name="常规 35 2 3 2 2 4 4 2 2 2" xfId="31005"/>
    <cellStyle name="常规 35 2 3 2 2 4 4 2 3" xfId="27114"/>
    <cellStyle name="常规 35 2 3 2 2 4 4 3" xfId="20628"/>
    <cellStyle name="常规 35 2 3 2 2 4 4 3 2" xfId="24519"/>
    <cellStyle name="常规 35 2 3 2 2 4 4 3 2 2" xfId="32301"/>
    <cellStyle name="常规 35 2 3 2 2 4 4 3 3" xfId="28410"/>
    <cellStyle name="常规 35 2 3 2 2 4 4 4" xfId="21926"/>
    <cellStyle name="常规 35 2 3 2 2 4 4 4 2" xfId="29708"/>
    <cellStyle name="常规 35 2 3 2 2 4 4 5" xfId="25817"/>
    <cellStyle name="常规 35 2 3 2 2 4 5" xfId="14789"/>
    <cellStyle name="常规 35 2 3 2 2 4 5 2" xfId="19476"/>
    <cellStyle name="常规 35 2 3 2 2 4 5 2 2" xfId="23367"/>
    <cellStyle name="常规 35 2 3 2 2 4 5 2 2 2" xfId="31149"/>
    <cellStyle name="常规 35 2 3 2 2 4 5 2 3" xfId="27258"/>
    <cellStyle name="常规 35 2 3 2 2 4 5 3" xfId="20772"/>
    <cellStyle name="常规 35 2 3 2 2 4 5 3 2" xfId="24663"/>
    <cellStyle name="常规 35 2 3 2 2 4 5 3 2 2" xfId="32445"/>
    <cellStyle name="常规 35 2 3 2 2 4 5 3 3" xfId="28554"/>
    <cellStyle name="常规 35 2 3 2 2 4 5 4" xfId="22070"/>
    <cellStyle name="常规 35 2 3 2 2 4 5 4 2" xfId="29852"/>
    <cellStyle name="常规 35 2 3 2 2 4 5 5" xfId="25961"/>
    <cellStyle name="常规 35 2 3 2 2 4 6" xfId="15754"/>
    <cellStyle name="常规 35 2 3 2 2 4 6 2" xfId="19620"/>
    <cellStyle name="常规 35 2 3 2 2 4 6 2 2" xfId="23511"/>
    <cellStyle name="常规 35 2 3 2 2 4 6 2 2 2" xfId="31293"/>
    <cellStyle name="常规 35 2 3 2 2 4 6 2 3" xfId="27402"/>
    <cellStyle name="常规 35 2 3 2 2 4 6 3" xfId="20916"/>
    <cellStyle name="常规 35 2 3 2 2 4 6 3 2" xfId="24807"/>
    <cellStyle name="常规 35 2 3 2 2 4 6 3 2 2" xfId="32589"/>
    <cellStyle name="常规 35 2 3 2 2 4 6 3 3" xfId="28698"/>
    <cellStyle name="常规 35 2 3 2 2 4 6 4" xfId="22214"/>
    <cellStyle name="常规 35 2 3 2 2 4 6 4 2" xfId="29996"/>
    <cellStyle name="常规 35 2 3 2 2 4 6 5" xfId="26105"/>
    <cellStyle name="常规 35 2 3 2 2 4 7" xfId="16551"/>
    <cellStyle name="常规 35 2 3 2 2 4 7 2" xfId="19764"/>
    <cellStyle name="常规 35 2 3 2 2 4 7 2 2" xfId="23655"/>
    <cellStyle name="常规 35 2 3 2 2 4 7 2 2 2" xfId="31437"/>
    <cellStyle name="常规 35 2 3 2 2 4 7 2 3" xfId="27546"/>
    <cellStyle name="常规 35 2 3 2 2 4 7 3" xfId="21060"/>
    <cellStyle name="常规 35 2 3 2 2 4 7 3 2" xfId="24951"/>
    <cellStyle name="常规 35 2 3 2 2 4 7 3 2 2" xfId="32733"/>
    <cellStyle name="常规 35 2 3 2 2 4 7 3 3" xfId="28842"/>
    <cellStyle name="常规 35 2 3 2 2 4 7 4" xfId="22358"/>
    <cellStyle name="常规 35 2 3 2 2 4 7 4 2" xfId="30140"/>
    <cellStyle name="常规 35 2 3 2 2 4 7 5" xfId="26249"/>
    <cellStyle name="常规 35 2 3 2 2 4 8" xfId="17076"/>
    <cellStyle name="常规 35 2 3 2 2 4 8 2" xfId="19908"/>
    <cellStyle name="常规 35 2 3 2 2 4 8 2 2" xfId="23799"/>
    <cellStyle name="常规 35 2 3 2 2 4 8 2 2 2" xfId="31581"/>
    <cellStyle name="常规 35 2 3 2 2 4 8 2 3" xfId="27690"/>
    <cellStyle name="常规 35 2 3 2 2 4 8 3" xfId="21204"/>
    <cellStyle name="常规 35 2 3 2 2 4 8 3 2" xfId="25095"/>
    <cellStyle name="常规 35 2 3 2 2 4 8 3 2 2" xfId="32877"/>
    <cellStyle name="常规 35 2 3 2 2 4 8 3 3" xfId="28986"/>
    <cellStyle name="常规 35 2 3 2 2 4 8 4" xfId="22502"/>
    <cellStyle name="常规 35 2 3 2 2 4 8 4 2" xfId="30284"/>
    <cellStyle name="常规 35 2 3 2 2 4 8 5" xfId="26393"/>
    <cellStyle name="常规 35 2 3 2 2 4 9" xfId="17220"/>
    <cellStyle name="常规 35 2 3 2 2 4 9 2" xfId="20052"/>
    <cellStyle name="常规 35 2 3 2 2 4 9 2 2" xfId="23943"/>
    <cellStyle name="常规 35 2 3 2 2 4 9 2 2 2" xfId="31725"/>
    <cellStyle name="常规 35 2 3 2 2 4 9 2 3" xfId="27834"/>
    <cellStyle name="常规 35 2 3 2 2 4 9 3" xfId="21348"/>
    <cellStyle name="常规 35 2 3 2 2 4 9 3 2" xfId="25239"/>
    <cellStyle name="常规 35 2 3 2 2 4 9 3 2 2" xfId="33021"/>
    <cellStyle name="常规 35 2 3 2 2 4 9 3 3" xfId="29130"/>
    <cellStyle name="常规 35 2 3 2 2 4 9 4" xfId="22646"/>
    <cellStyle name="常规 35 2 3 2 2 4 9 4 2" xfId="30428"/>
    <cellStyle name="常规 35 2 3 2 2 4 9 5" xfId="26537"/>
    <cellStyle name="常规 35 2 3 2 2 5" xfId="11248"/>
    <cellStyle name="常规 35 2 3 2 2 5 2" xfId="18972"/>
    <cellStyle name="常规 35 2 3 2 2 5 2 2" xfId="22863"/>
    <cellStyle name="常规 35 2 3 2 2 5 2 2 2" xfId="30645"/>
    <cellStyle name="常规 35 2 3 2 2 5 2 3" xfId="26754"/>
    <cellStyle name="常规 35 2 3 2 2 5 3" xfId="20268"/>
    <cellStyle name="常规 35 2 3 2 2 5 3 2" xfId="24159"/>
    <cellStyle name="常规 35 2 3 2 2 5 3 2 2" xfId="31941"/>
    <cellStyle name="常规 35 2 3 2 2 5 3 3" xfId="28050"/>
    <cellStyle name="常规 35 2 3 2 2 5 4" xfId="21566"/>
    <cellStyle name="常规 35 2 3 2 2 5 4 2" xfId="29348"/>
    <cellStyle name="常规 35 2 3 2 2 5 5" xfId="25457"/>
    <cellStyle name="常规 35 2 3 2 2 6" xfId="12472"/>
    <cellStyle name="常规 35 2 3 2 2 6 2" xfId="19116"/>
    <cellStyle name="常规 35 2 3 2 2 6 2 2" xfId="23007"/>
    <cellStyle name="常规 35 2 3 2 2 6 2 2 2" xfId="30789"/>
    <cellStyle name="常规 35 2 3 2 2 6 2 3" xfId="26898"/>
    <cellStyle name="常规 35 2 3 2 2 6 3" xfId="20412"/>
    <cellStyle name="常规 35 2 3 2 2 6 3 2" xfId="24303"/>
    <cellStyle name="常规 35 2 3 2 2 6 3 2 2" xfId="32085"/>
    <cellStyle name="常规 35 2 3 2 2 6 3 3" xfId="28194"/>
    <cellStyle name="常规 35 2 3 2 2 6 4" xfId="21710"/>
    <cellStyle name="常规 35 2 3 2 2 6 4 2" xfId="29492"/>
    <cellStyle name="常规 35 2 3 2 2 6 5" xfId="25601"/>
    <cellStyle name="常规 35 2 3 2 2 7" xfId="13645"/>
    <cellStyle name="常规 35 2 3 2 2 7 2" xfId="19260"/>
    <cellStyle name="常规 35 2 3 2 2 7 2 2" xfId="23151"/>
    <cellStyle name="常规 35 2 3 2 2 7 2 2 2" xfId="30933"/>
    <cellStyle name="常规 35 2 3 2 2 7 2 3" xfId="27042"/>
    <cellStyle name="常规 35 2 3 2 2 7 3" xfId="20556"/>
    <cellStyle name="常规 35 2 3 2 2 7 3 2" xfId="24447"/>
    <cellStyle name="常规 35 2 3 2 2 7 3 2 2" xfId="32229"/>
    <cellStyle name="常规 35 2 3 2 2 7 3 3" xfId="28338"/>
    <cellStyle name="常规 35 2 3 2 2 7 4" xfId="21854"/>
    <cellStyle name="常规 35 2 3 2 2 7 4 2" xfId="29636"/>
    <cellStyle name="常规 35 2 3 2 2 7 5" xfId="25745"/>
    <cellStyle name="常规 35 2 3 2 2 8" xfId="14717"/>
    <cellStyle name="常规 35 2 3 2 2 8 2" xfId="19404"/>
    <cellStyle name="常规 35 2 3 2 2 8 2 2" xfId="23295"/>
    <cellStyle name="常规 35 2 3 2 2 8 2 2 2" xfId="31077"/>
    <cellStyle name="常规 35 2 3 2 2 8 2 3" xfId="27186"/>
    <cellStyle name="常规 35 2 3 2 2 8 3" xfId="20700"/>
    <cellStyle name="常规 35 2 3 2 2 8 3 2" xfId="24591"/>
    <cellStyle name="常规 35 2 3 2 2 8 3 2 2" xfId="32373"/>
    <cellStyle name="常规 35 2 3 2 2 8 3 3" xfId="28482"/>
    <cellStyle name="常规 35 2 3 2 2 8 4" xfId="21998"/>
    <cellStyle name="常规 35 2 3 2 2 8 4 2" xfId="29780"/>
    <cellStyle name="常规 35 2 3 2 2 8 5" xfId="25889"/>
    <cellStyle name="常规 35 2 3 2 2 9" xfId="15682"/>
    <cellStyle name="常规 35 2 3 2 2 9 2" xfId="19548"/>
    <cellStyle name="常规 35 2 3 2 2 9 2 2" xfId="23439"/>
    <cellStyle name="常规 35 2 3 2 2 9 2 2 2" xfId="31221"/>
    <cellStyle name="常规 35 2 3 2 2 9 2 3" xfId="27330"/>
    <cellStyle name="常规 35 2 3 2 2 9 3" xfId="20844"/>
    <cellStyle name="常规 35 2 3 2 2 9 3 2" xfId="24735"/>
    <cellStyle name="常规 35 2 3 2 2 9 3 2 2" xfId="32517"/>
    <cellStyle name="常规 35 2 3 2 2 9 3 3" xfId="28626"/>
    <cellStyle name="常规 35 2 3 2 2 9 4" xfId="22142"/>
    <cellStyle name="常规 35 2 3 2 2 9 4 2" xfId="29924"/>
    <cellStyle name="常规 35 2 3 2 2 9 5" xfId="26033"/>
    <cellStyle name="常规 35 2 3 2 3" xfId="6368"/>
    <cellStyle name="常规 35 2 3 2 3 10" xfId="17184"/>
    <cellStyle name="常规 35 2 3 2 3 10 2" xfId="20016"/>
    <cellStyle name="常规 35 2 3 2 3 10 2 2" xfId="23907"/>
    <cellStyle name="常规 35 2 3 2 3 10 2 2 2" xfId="31689"/>
    <cellStyle name="常规 35 2 3 2 3 10 2 3" xfId="27798"/>
    <cellStyle name="常规 35 2 3 2 3 10 3" xfId="21312"/>
    <cellStyle name="常规 35 2 3 2 3 10 3 2" xfId="25203"/>
    <cellStyle name="常规 35 2 3 2 3 10 3 2 2" xfId="32985"/>
    <cellStyle name="常规 35 2 3 2 3 10 3 3" xfId="29094"/>
    <cellStyle name="常规 35 2 3 2 3 10 4" xfId="22610"/>
    <cellStyle name="常规 35 2 3 2 3 10 4 2" xfId="30392"/>
    <cellStyle name="常规 35 2 3 2 3 10 5" xfId="26501"/>
    <cellStyle name="常规 35 2 3 2 3 11" xfId="18864"/>
    <cellStyle name="常规 35 2 3 2 3 11 2" xfId="22755"/>
    <cellStyle name="常规 35 2 3 2 3 11 2 2" xfId="30537"/>
    <cellStyle name="常规 35 2 3 2 3 11 3" xfId="26646"/>
    <cellStyle name="常规 35 2 3 2 3 12" xfId="20160"/>
    <cellStyle name="常规 35 2 3 2 3 12 2" xfId="24051"/>
    <cellStyle name="常规 35 2 3 2 3 12 2 2" xfId="31833"/>
    <cellStyle name="常规 35 2 3 2 3 12 3" xfId="27942"/>
    <cellStyle name="常规 35 2 3 2 3 13" xfId="21458"/>
    <cellStyle name="常规 35 2 3 2 3 13 2" xfId="29240"/>
    <cellStyle name="常规 35 2 3 2 3 14" xfId="25349"/>
    <cellStyle name="常规 35 2 3 2 3 2" xfId="6440"/>
    <cellStyle name="常规 35 2 3 2 3 2 10" xfId="18936"/>
    <cellStyle name="常规 35 2 3 2 3 2 10 2" xfId="22827"/>
    <cellStyle name="常规 35 2 3 2 3 2 10 2 2" xfId="30609"/>
    <cellStyle name="常规 35 2 3 2 3 2 10 3" xfId="26718"/>
    <cellStyle name="常规 35 2 3 2 3 2 11" xfId="20232"/>
    <cellStyle name="常规 35 2 3 2 3 2 11 2" xfId="24123"/>
    <cellStyle name="常规 35 2 3 2 3 2 11 2 2" xfId="31905"/>
    <cellStyle name="常规 35 2 3 2 3 2 11 3" xfId="28014"/>
    <cellStyle name="常规 35 2 3 2 3 2 12" xfId="21530"/>
    <cellStyle name="常规 35 2 3 2 3 2 12 2" xfId="29312"/>
    <cellStyle name="常规 35 2 3 2 3 2 13" xfId="25421"/>
    <cellStyle name="常规 35 2 3 2 3 2 2" xfId="11356"/>
    <cellStyle name="常规 35 2 3 2 3 2 2 2" xfId="19080"/>
    <cellStyle name="常规 35 2 3 2 3 2 2 2 2" xfId="22971"/>
    <cellStyle name="常规 35 2 3 2 3 2 2 2 2 2" xfId="30753"/>
    <cellStyle name="常规 35 2 3 2 3 2 2 2 3" xfId="26862"/>
    <cellStyle name="常规 35 2 3 2 3 2 2 3" xfId="20376"/>
    <cellStyle name="常规 35 2 3 2 3 2 2 3 2" xfId="24267"/>
    <cellStyle name="常规 35 2 3 2 3 2 2 3 2 2" xfId="32049"/>
    <cellStyle name="常规 35 2 3 2 3 2 2 3 3" xfId="28158"/>
    <cellStyle name="常规 35 2 3 2 3 2 2 4" xfId="21674"/>
    <cellStyle name="常规 35 2 3 2 3 2 2 4 2" xfId="29456"/>
    <cellStyle name="常规 35 2 3 2 3 2 2 5" xfId="25565"/>
    <cellStyle name="常规 35 2 3 2 3 2 3" xfId="12580"/>
    <cellStyle name="常规 35 2 3 2 3 2 3 2" xfId="19224"/>
    <cellStyle name="常规 35 2 3 2 3 2 3 2 2" xfId="23115"/>
    <cellStyle name="常规 35 2 3 2 3 2 3 2 2 2" xfId="30897"/>
    <cellStyle name="常规 35 2 3 2 3 2 3 2 3" xfId="27006"/>
    <cellStyle name="常规 35 2 3 2 3 2 3 3" xfId="20520"/>
    <cellStyle name="常规 35 2 3 2 3 2 3 3 2" xfId="24411"/>
    <cellStyle name="常规 35 2 3 2 3 2 3 3 2 2" xfId="32193"/>
    <cellStyle name="常规 35 2 3 2 3 2 3 3 3" xfId="28302"/>
    <cellStyle name="常规 35 2 3 2 3 2 3 4" xfId="21818"/>
    <cellStyle name="常规 35 2 3 2 3 2 3 4 2" xfId="29600"/>
    <cellStyle name="常规 35 2 3 2 3 2 3 5" xfId="25709"/>
    <cellStyle name="常规 35 2 3 2 3 2 4" xfId="13753"/>
    <cellStyle name="常规 35 2 3 2 3 2 4 2" xfId="19368"/>
    <cellStyle name="常规 35 2 3 2 3 2 4 2 2" xfId="23259"/>
    <cellStyle name="常规 35 2 3 2 3 2 4 2 2 2" xfId="31041"/>
    <cellStyle name="常规 35 2 3 2 3 2 4 2 3" xfId="27150"/>
    <cellStyle name="常规 35 2 3 2 3 2 4 3" xfId="20664"/>
    <cellStyle name="常规 35 2 3 2 3 2 4 3 2" xfId="24555"/>
    <cellStyle name="常规 35 2 3 2 3 2 4 3 2 2" xfId="32337"/>
    <cellStyle name="常规 35 2 3 2 3 2 4 3 3" xfId="28446"/>
    <cellStyle name="常规 35 2 3 2 3 2 4 4" xfId="21962"/>
    <cellStyle name="常规 35 2 3 2 3 2 4 4 2" xfId="29744"/>
    <cellStyle name="常规 35 2 3 2 3 2 4 5" xfId="25853"/>
    <cellStyle name="常规 35 2 3 2 3 2 5" xfId="14825"/>
    <cellStyle name="常规 35 2 3 2 3 2 5 2" xfId="19512"/>
    <cellStyle name="常规 35 2 3 2 3 2 5 2 2" xfId="23403"/>
    <cellStyle name="常规 35 2 3 2 3 2 5 2 2 2" xfId="31185"/>
    <cellStyle name="常规 35 2 3 2 3 2 5 2 3" xfId="27294"/>
    <cellStyle name="常规 35 2 3 2 3 2 5 3" xfId="20808"/>
    <cellStyle name="常规 35 2 3 2 3 2 5 3 2" xfId="24699"/>
    <cellStyle name="常规 35 2 3 2 3 2 5 3 2 2" xfId="32481"/>
    <cellStyle name="常规 35 2 3 2 3 2 5 3 3" xfId="28590"/>
    <cellStyle name="常规 35 2 3 2 3 2 5 4" xfId="22106"/>
    <cellStyle name="常规 35 2 3 2 3 2 5 4 2" xfId="29888"/>
    <cellStyle name="常规 35 2 3 2 3 2 5 5" xfId="25997"/>
    <cellStyle name="常规 35 2 3 2 3 2 6" xfId="15790"/>
    <cellStyle name="常规 35 2 3 2 3 2 6 2" xfId="19656"/>
    <cellStyle name="常规 35 2 3 2 3 2 6 2 2" xfId="23547"/>
    <cellStyle name="常规 35 2 3 2 3 2 6 2 2 2" xfId="31329"/>
    <cellStyle name="常规 35 2 3 2 3 2 6 2 3" xfId="27438"/>
    <cellStyle name="常规 35 2 3 2 3 2 6 3" xfId="20952"/>
    <cellStyle name="常规 35 2 3 2 3 2 6 3 2" xfId="24843"/>
    <cellStyle name="常规 35 2 3 2 3 2 6 3 2 2" xfId="32625"/>
    <cellStyle name="常规 35 2 3 2 3 2 6 3 3" xfId="28734"/>
    <cellStyle name="常规 35 2 3 2 3 2 6 4" xfId="22250"/>
    <cellStyle name="常规 35 2 3 2 3 2 6 4 2" xfId="30032"/>
    <cellStyle name="常规 35 2 3 2 3 2 6 5" xfId="26141"/>
    <cellStyle name="常规 35 2 3 2 3 2 7" xfId="16587"/>
    <cellStyle name="常规 35 2 3 2 3 2 7 2" xfId="19800"/>
    <cellStyle name="常规 35 2 3 2 3 2 7 2 2" xfId="23691"/>
    <cellStyle name="常规 35 2 3 2 3 2 7 2 2 2" xfId="31473"/>
    <cellStyle name="常规 35 2 3 2 3 2 7 2 3" xfId="27582"/>
    <cellStyle name="常规 35 2 3 2 3 2 7 3" xfId="21096"/>
    <cellStyle name="常规 35 2 3 2 3 2 7 3 2" xfId="24987"/>
    <cellStyle name="常规 35 2 3 2 3 2 7 3 2 2" xfId="32769"/>
    <cellStyle name="常规 35 2 3 2 3 2 7 3 3" xfId="28878"/>
    <cellStyle name="常规 35 2 3 2 3 2 7 4" xfId="22394"/>
    <cellStyle name="常规 35 2 3 2 3 2 7 4 2" xfId="30176"/>
    <cellStyle name="常规 35 2 3 2 3 2 7 5" xfId="26285"/>
    <cellStyle name="常规 35 2 3 2 3 2 8" xfId="17112"/>
    <cellStyle name="常规 35 2 3 2 3 2 8 2" xfId="19944"/>
    <cellStyle name="常规 35 2 3 2 3 2 8 2 2" xfId="23835"/>
    <cellStyle name="常规 35 2 3 2 3 2 8 2 2 2" xfId="31617"/>
    <cellStyle name="常规 35 2 3 2 3 2 8 2 3" xfId="27726"/>
    <cellStyle name="常规 35 2 3 2 3 2 8 3" xfId="21240"/>
    <cellStyle name="常规 35 2 3 2 3 2 8 3 2" xfId="25131"/>
    <cellStyle name="常规 35 2 3 2 3 2 8 3 2 2" xfId="32913"/>
    <cellStyle name="常规 35 2 3 2 3 2 8 3 3" xfId="29022"/>
    <cellStyle name="常规 35 2 3 2 3 2 8 4" xfId="22538"/>
    <cellStyle name="常规 35 2 3 2 3 2 8 4 2" xfId="30320"/>
    <cellStyle name="常规 35 2 3 2 3 2 8 5" xfId="26429"/>
    <cellStyle name="常规 35 2 3 2 3 2 9" xfId="17256"/>
    <cellStyle name="常规 35 2 3 2 3 2 9 2" xfId="20088"/>
    <cellStyle name="常规 35 2 3 2 3 2 9 2 2" xfId="23979"/>
    <cellStyle name="常规 35 2 3 2 3 2 9 2 2 2" xfId="31761"/>
    <cellStyle name="常规 35 2 3 2 3 2 9 2 3" xfId="27870"/>
    <cellStyle name="常规 35 2 3 2 3 2 9 3" xfId="21384"/>
    <cellStyle name="常规 35 2 3 2 3 2 9 3 2" xfId="25275"/>
    <cellStyle name="常规 35 2 3 2 3 2 9 3 2 2" xfId="33057"/>
    <cellStyle name="常规 35 2 3 2 3 2 9 3 3" xfId="29166"/>
    <cellStyle name="常规 35 2 3 2 3 2 9 4" xfId="22682"/>
    <cellStyle name="常规 35 2 3 2 3 2 9 4 2" xfId="30464"/>
    <cellStyle name="常规 35 2 3 2 3 2 9 5" xfId="26573"/>
    <cellStyle name="常规 35 2 3 2 3 3" xfId="11284"/>
    <cellStyle name="常规 35 2 3 2 3 3 2" xfId="19008"/>
    <cellStyle name="常规 35 2 3 2 3 3 2 2" xfId="22899"/>
    <cellStyle name="常规 35 2 3 2 3 3 2 2 2" xfId="30681"/>
    <cellStyle name="常规 35 2 3 2 3 3 2 3" xfId="26790"/>
    <cellStyle name="常规 35 2 3 2 3 3 3" xfId="20304"/>
    <cellStyle name="常规 35 2 3 2 3 3 3 2" xfId="24195"/>
    <cellStyle name="常规 35 2 3 2 3 3 3 2 2" xfId="31977"/>
    <cellStyle name="常规 35 2 3 2 3 3 3 3" xfId="28086"/>
    <cellStyle name="常规 35 2 3 2 3 3 4" xfId="21602"/>
    <cellStyle name="常规 35 2 3 2 3 3 4 2" xfId="29384"/>
    <cellStyle name="常规 35 2 3 2 3 3 5" xfId="25493"/>
    <cellStyle name="常规 35 2 3 2 3 4" xfId="12508"/>
    <cellStyle name="常规 35 2 3 2 3 4 2" xfId="19152"/>
    <cellStyle name="常规 35 2 3 2 3 4 2 2" xfId="23043"/>
    <cellStyle name="常规 35 2 3 2 3 4 2 2 2" xfId="30825"/>
    <cellStyle name="常规 35 2 3 2 3 4 2 3" xfId="26934"/>
    <cellStyle name="常规 35 2 3 2 3 4 3" xfId="20448"/>
    <cellStyle name="常规 35 2 3 2 3 4 3 2" xfId="24339"/>
    <cellStyle name="常规 35 2 3 2 3 4 3 2 2" xfId="32121"/>
    <cellStyle name="常规 35 2 3 2 3 4 3 3" xfId="28230"/>
    <cellStyle name="常规 35 2 3 2 3 4 4" xfId="21746"/>
    <cellStyle name="常规 35 2 3 2 3 4 4 2" xfId="29528"/>
    <cellStyle name="常规 35 2 3 2 3 4 5" xfId="25637"/>
    <cellStyle name="常规 35 2 3 2 3 5" xfId="13681"/>
    <cellStyle name="常规 35 2 3 2 3 5 2" xfId="19296"/>
    <cellStyle name="常规 35 2 3 2 3 5 2 2" xfId="23187"/>
    <cellStyle name="常规 35 2 3 2 3 5 2 2 2" xfId="30969"/>
    <cellStyle name="常规 35 2 3 2 3 5 2 3" xfId="27078"/>
    <cellStyle name="常规 35 2 3 2 3 5 3" xfId="20592"/>
    <cellStyle name="常规 35 2 3 2 3 5 3 2" xfId="24483"/>
    <cellStyle name="常规 35 2 3 2 3 5 3 2 2" xfId="32265"/>
    <cellStyle name="常规 35 2 3 2 3 5 3 3" xfId="28374"/>
    <cellStyle name="常规 35 2 3 2 3 5 4" xfId="21890"/>
    <cellStyle name="常规 35 2 3 2 3 5 4 2" xfId="29672"/>
    <cellStyle name="常规 35 2 3 2 3 5 5" xfId="25781"/>
    <cellStyle name="常规 35 2 3 2 3 6" xfId="14753"/>
    <cellStyle name="常规 35 2 3 2 3 6 2" xfId="19440"/>
    <cellStyle name="常规 35 2 3 2 3 6 2 2" xfId="23331"/>
    <cellStyle name="常规 35 2 3 2 3 6 2 2 2" xfId="31113"/>
    <cellStyle name="常规 35 2 3 2 3 6 2 3" xfId="27222"/>
    <cellStyle name="常规 35 2 3 2 3 6 3" xfId="20736"/>
    <cellStyle name="常规 35 2 3 2 3 6 3 2" xfId="24627"/>
    <cellStyle name="常规 35 2 3 2 3 6 3 2 2" xfId="32409"/>
    <cellStyle name="常规 35 2 3 2 3 6 3 3" xfId="28518"/>
    <cellStyle name="常规 35 2 3 2 3 6 4" xfId="22034"/>
    <cellStyle name="常规 35 2 3 2 3 6 4 2" xfId="29816"/>
    <cellStyle name="常规 35 2 3 2 3 6 5" xfId="25925"/>
    <cellStyle name="常规 35 2 3 2 3 7" xfId="15718"/>
    <cellStyle name="常规 35 2 3 2 3 7 2" xfId="19584"/>
    <cellStyle name="常规 35 2 3 2 3 7 2 2" xfId="23475"/>
    <cellStyle name="常规 35 2 3 2 3 7 2 2 2" xfId="31257"/>
    <cellStyle name="常规 35 2 3 2 3 7 2 3" xfId="27366"/>
    <cellStyle name="常规 35 2 3 2 3 7 3" xfId="20880"/>
    <cellStyle name="常规 35 2 3 2 3 7 3 2" xfId="24771"/>
    <cellStyle name="常规 35 2 3 2 3 7 3 2 2" xfId="32553"/>
    <cellStyle name="常规 35 2 3 2 3 7 3 3" xfId="28662"/>
    <cellStyle name="常规 35 2 3 2 3 7 4" xfId="22178"/>
    <cellStyle name="常规 35 2 3 2 3 7 4 2" xfId="29960"/>
    <cellStyle name="常规 35 2 3 2 3 7 5" xfId="26069"/>
    <cellStyle name="常规 35 2 3 2 3 8" xfId="16515"/>
    <cellStyle name="常规 35 2 3 2 3 8 2" xfId="19728"/>
    <cellStyle name="常规 35 2 3 2 3 8 2 2" xfId="23619"/>
    <cellStyle name="常规 35 2 3 2 3 8 2 2 2" xfId="31401"/>
    <cellStyle name="常规 35 2 3 2 3 8 2 3" xfId="27510"/>
    <cellStyle name="常规 35 2 3 2 3 8 3" xfId="21024"/>
    <cellStyle name="常规 35 2 3 2 3 8 3 2" xfId="24915"/>
    <cellStyle name="常规 35 2 3 2 3 8 3 2 2" xfId="32697"/>
    <cellStyle name="常规 35 2 3 2 3 8 3 3" xfId="28806"/>
    <cellStyle name="常规 35 2 3 2 3 8 4" xfId="22322"/>
    <cellStyle name="常规 35 2 3 2 3 8 4 2" xfId="30104"/>
    <cellStyle name="常规 35 2 3 2 3 8 5" xfId="26213"/>
    <cellStyle name="常规 35 2 3 2 3 9" xfId="17040"/>
    <cellStyle name="常规 35 2 3 2 3 9 2" xfId="19872"/>
    <cellStyle name="常规 35 2 3 2 3 9 2 2" xfId="23763"/>
    <cellStyle name="常规 35 2 3 2 3 9 2 2 2" xfId="31545"/>
    <cellStyle name="常规 35 2 3 2 3 9 2 3" xfId="27654"/>
    <cellStyle name="常规 35 2 3 2 3 9 3" xfId="21168"/>
    <cellStyle name="常规 35 2 3 2 3 9 3 2" xfId="25059"/>
    <cellStyle name="常规 35 2 3 2 3 9 3 2 2" xfId="32841"/>
    <cellStyle name="常规 35 2 3 2 3 9 3 3" xfId="28950"/>
    <cellStyle name="常规 35 2 3 2 3 9 4" xfId="22466"/>
    <cellStyle name="常规 35 2 3 2 3 9 4 2" xfId="30248"/>
    <cellStyle name="常规 35 2 3 2 3 9 5" xfId="26357"/>
    <cellStyle name="常规 35 2 3 2 4" xfId="6344"/>
    <cellStyle name="常规 35 2 3 2 4 10" xfId="17160"/>
    <cellStyle name="常规 35 2 3 2 4 10 2" xfId="19992"/>
    <cellStyle name="常规 35 2 3 2 4 10 2 2" xfId="23883"/>
    <cellStyle name="常规 35 2 3 2 4 10 2 2 2" xfId="31665"/>
    <cellStyle name="常规 35 2 3 2 4 10 2 3" xfId="27774"/>
    <cellStyle name="常规 35 2 3 2 4 10 3" xfId="21288"/>
    <cellStyle name="常规 35 2 3 2 4 10 3 2" xfId="25179"/>
    <cellStyle name="常规 35 2 3 2 4 10 3 2 2" xfId="32961"/>
    <cellStyle name="常规 35 2 3 2 4 10 3 3" xfId="29070"/>
    <cellStyle name="常规 35 2 3 2 4 10 4" xfId="22586"/>
    <cellStyle name="常规 35 2 3 2 4 10 4 2" xfId="30368"/>
    <cellStyle name="常规 35 2 3 2 4 10 5" xfId="26477"/>
    <cellStyle name="常规 35 2 3 2 4 11" xfId="18840"/>
    <cellStyle name="常规 35 2 3 2 4 11 2" xfId="22731"/>
    <cellStyle name="常规 35 2 3 2 4 11 2 2" xfId="30513"/>
    <cellStyle name="常规 35 2 3 2 4 11 3" xfId="26622"/>
    <cellStyle name="常规 35 2 3 2 4 12" xfId="20136"/>
    <cellStyle name="常规 35 2 3 2 4 12 2" xfId="24027"/>
    <cellStyle name="常规 35 2 3 2 4 12 2 2" xfId="31809"/>
    <cellStyle name="常规 35 2 3 2 4 12 3" xfId="27918"/>
    <cellStyle name="常规 35 2 3 2 4 13" xfId="21434"/>
    <cellStyle name="常规 35 2 3 2 4 13 2" xfId="29216"/>
    <cellStyle name="常规 35 2 3 2 4 14" xfId="25325"/>
    <cellStyle name="常规 35 2 3 2 4 2" xfId="6416"/>
    <cellStyle name="常规 35 2 3 2 4 2 10" xfId="18912"/>
    <cellStyle name="常规 35 2 3 2 4 2 10 2" xfId="22803"/>
    <cellStyle name="常规 35 2 3 2 4 2 10 2 2" xfId="30585"/>
    <cellStyle name="常规 35 2 3 2 4 2 10 3" xfId="26694"/>
    <cellStyle name="常规 35 2 3 2 4 2 11" xfId="20208"/>
    <cellStyle name="常规 35 2 3 2 4 2 11 2" xfId="24099"/>
    <cellStyle name="常规 35 2 3 2 4 2 11 2 2" xfId="31881"/>
    <cellStyle name="常规 35 2 3 2 4 2 11 3" xfId="27990"/>
    <cellStyle name="常规 35 2 3 2 4 2 12" xfId="21506"/>
    <cellStyle name="常规 35 2 3 2 4 2 12 2" xfId="29288"/>
    <cellStyle name="常规 35 2 3 2 4 2 13" xfId="25397"/>
    <cellStyle name="常规 35 2 3 2 4 2 2" xfId="11332"/>
    <cellStyle name="常规 35 2 3 2 4 2 2 2" xfId="19056"/>
    <cellStyle name="常规 35 2 3 2 4 2 2 2 2" xfId="22947"/>
    <cellStyle name="常规 35 2 3 2 4 2 2 2 2 2" xfId="30729"/>
    <cellStyle name="常规 35 2 3 2 4 2 2 2 3" xfId="26838"/>
    <cellStyle name="常规 35 2 3 2 4 2 2 3" xfId="20352"/>
    <cellStyle name="常规 35 2 3 2 4 2 2 3 2" xfId="24243"/>
    <cellStyle name="常规 35 2 3 2 4 2 2 3 2 2" xfId="32025"/>
    <cellStyle name="常规 35 2 3 2 4 2 2 3 3" xfId="28134"/>
    <cellStyle name="常规 35 2 3 2 4 2 2 4" xfId="21650"/>
    <cellStyle name="常规 35 2 3 2 4 2 2 4 2" xfId="29432"/>
    <cellStyle name="常规 35 2 3 2 4 2 2 5" xfId="25541"/>
    <cellStyle name="常规 35 2 3 2 4 2 3" xfId="12556"/>
    <cellStyle name="常规 35 2 3 2 4 2 3 2" xfId="19200"/>
    <cellStyle name="常规 35 2 3 2 4 2 3 2 2" xfId="23091"/>
    <cellStyle name="常规 35 2 3 2 4 2 3 2 2 2" xfId="30873"/>
    <cellStyle name="常规 35 2 3 2 4 2 3 2 3" xfId="26982"/>
    <cellStyle name="常规 35 2 3 2 4 2 3 3" xfId="20496"/>
    <cellStyle name="常规 35 2 3 2 4 2 3 3 2" xfId="24387"/>
    <cellStyle name="常规 35 2 3 2 4 2 3 3 2 2" xfId="32169"/>
    <cellStyle name="常规 35 2 3 2 4 2 3 3 3" xfId="28278"/>
    <cellStyle name="常规 35 2 3 2 4 2 3 4" xfId="21794"/>
    <cellStyle name="常规 35 2 3 2 4 2 3 4 2" xfId="29576"/>
    <cellStyle name="常规 35 2 3 2 4 2 3 5" xfId="25685"/>
    <cellStyle name="常规 35 2 3 2 4 2 4" xfId="13729"/>
    <cellStyle name="常规 35 2 3 2 4 2 4 2" xfId="19344"/>
    <cellStyle name="常规 35 2 3 2 4 2 4 2 2" xfId="23235"/>
    <cellStyle name="常规 35 2 3 2 4 2 4 2 2 2" xfId="31017"/>
    <cellStyle name="常规 35 2 3 2 4 2 4 2 3" xfId="27126"/>
    <cellStyle name="常规 35 2 3 2 4 2 4 3" xfId="20640"/>
    <cellStyle name="常规 35 2 3 2 4 2 4 3 2" xfId="24531"/>
    <cellStyle name="常规 35 2 3 2 4 2 4 3 2 2" xfId="32313"/>
    <cellStyle name="常规 35 2 3 2 4 2 4 3 3" xfId="28422"/>
    <cellStyle name="常规 35 2 3 2 4 2 4 4" xfId="21938"/>
    <cellStyle name="常规 35 2 3 2 4 2 4 4 2" xfId="29720"/>
    <cellStyle name="常规 35 2 3 2 4 2 4 5" xfId="25829"/>
    <cellStyle name="常规 35 2 3 2 4 2 5" xfId="14801"/>
    <cellStyle name="常规 35 2 3 2 4 2 5 2" xfId="19488"/>
    <cellStyle name="常规 35 2 3 2 4 2 5 2 2" xfId="23379"/>
    <cellStyle name="常规 35 2 3 2 4 2 5 2 2 2" xfId="31161"/>
    <cellStyle name="常规 35 2 3 2 4 2 5 2 3" xfId="27270"/>
    <cellStyle name="常规 35 2 3 2 4 2 5 3" xfId="20784"/>
    <cellStyle name="常规 35 2 3 2 4 2 5 3 2" xfId="24675"/>
    <cellStyle name="常规 35 2 3 2 4 2 5 3 2 2" xfId="32457"/>
    <cellStyle name="常规 35 2 3 2 4 2 5 3 3" xfId="28566"/>
    <cellStyle name="常规 35 2 3 2 4 2 5 4" xfId="22082"/>
    <cellStyle name="常规 35 2 3 2 4 2 5 4 2" xfId="29864"/>
    <cellStyle name="常规 35 2 3 2 4 2 5 5" xfId="25973"/>
    <cellStyle name="常规 35 2 3 2 4 2 6" xfId="15766"/>
    <cellStyle name="常规 35 2 3 2 4 2 6 2" xfId="19632"/>
    <cellStyle name="常规 35 2 3 2 4 2 6 2 2" xfId="23523"/>
    <cellStyle name="常规 35 2 3 2 4 2 6 2 2 2" xfId="31305"/>
    <cellStyle name="常规 35 2 3 2 4 2 6 2 3" xfId="27414"/>
    <cellStyle name="常规 35 2 3 2 4 2 6 3" xfId="20928"/>
    <cellStyle name="常规 35 2 3 2 4 2 6 3 2" xfId="24819"/>
    <cellStyle name="常规 35 2 3 2 4 2 6 3 2 2" xfId="32601"/>
    <cellStyle name="常规 35 2 3 2 4 2 6 3 3" xfId="28710"/>
    <cellStyle name="常规 35 2 3 2 4 2 6 4" xfId="22226"/>
    <cellStyle name="常规 35 2 3 2 4 2 6 4 2" xfId="30008"/>
    <cellStyle name="常规 35 2 3 2 4 2 6 5" xfId="26117"/>
    <cellStyle name="常规 35 2 3 2 4 2 7" xfId="16563"/>
    <cellStyle name="常规 35 2 3 2 4 2 7 2" xfId="19776"/>
    <cellStyle name="常规 35 2 3 2 4 2 7 2 2" xfId="23667"/>
    <cellStyle name="常规 35 2 3 2 4 2 7 2 2 2" xfId="31449"/>
    <cellStyle name="常规 35 2 3 2 4 2 7 2 3" xfId="27558"/>
    <cellStyle name="常规 35 2 3 2 4 2 7 3" xfId="21072"/>
    <cellStyle name="常规 35 2 3 2 4 2 7 3 2" xfId="24963"/>
    <cellStyle name="常规 35 2 3 2 4 2 7 3 2 2" xfId="32745"/>
    <cellStyle name="常规 35 2 3 2 4 2 7 3 3" xfId="28854"/>
    <cellStyle name="常规 35 2 3 2 4 2 7 4" xfId="22370"/>
    <cellStyle name="常规 35 2 3 2 4 2 7 4 2" xfId="30152"/>
    <cellStyle name="常规 35 2 3 2 4 2 7 5" xfId="26261"/>
    <cellStyle name="常规 35 2 3 2 4 2 8" xfId="17088"/>
    <cellStyle name="常规 35 2 3 2 4 2 8 2" xfId="19920"/>
    <cellStyle name="常规 35 2 3 2 4 2 8 2 2" xfId="23811"/>
    <cellStyle name="常规 35 2 3 2 4 2 8 2 2 2" xfId="31593"/>
    <cellStyle name="常规 35 2 3 2 4 2 8 2 3" xfId="27702"/>
    <cellStyle name="常规 35 2 3 2 4 2 8 3" xfId="21216"/>
    <cellStyle name="常规 35 2 3 2 4 2 8 3 2" xfId="25107"/>
    <cellStyle name="常规 35 2 3 2 4 2 8 3 2 2" xfId="32889"/>
    <cellStyle name="常规 35 2 3 2 4 2 8 3 3" xfId="28998"/>
    <cellStyle name="常规 35 2 3 2 4 2 8 4" xfId="22514"/>
    <cellStyle name="常规 35 2 3 2 4 2 8 4 2" xfId="30296"/>
    <cellStyle name="常规 35 2 3 2 4 2 8 5" xfId="26405"/>
    <cellStyle name="常规 35 2 3 2 4 2 9" xfId="17232"/>
    <cellStyle name="常规 35 2 3 2 4 2 9 2" xfId="20064"/>
    <cellStyle name="常规 35 2 3 2 4 2 9 2 2" xfId="23955"/>
    <cellStyle name="常规 35 2 3 2 4 2 9 2 2 2" xfId="31737"/>
    <cellStyle name="常规 35 2 3 2 4 2 9 2 3" xfId="27846"/>
    <cellStyle name="常规 35 2 3 2 4 2 9 3" xfId="21360"/>
    <cellStyle name="常规 35 2 3 2 4 2 9 3 2" xfId="25251"/>
    <cellStyle name="常规 35 2 3 2 4 2 9 3 2 2" xfId="33033"/>
    <cellStyle name="常规 35 2 3 2 4 2 9 3 3" xfId="29142"/>
    <cellStyle name="常规 35 2 3 2 4 2 9 4" xfId="22658"/>
    <cellStyle name="常规 35 2 3 2 4 2 9 4 2" xfId="30440"/>
    <cellStyle name="常规 35 2 3 2 4 2 9 5" xfId="26549"/>
    <cellStyle name="常规 35 2 3 2 4 3" xfId="11260"/>
    <cellStyle name="常规 35 2 3 2 4 3 2" xfId="18984"/>
    <cellStyle name="常规 35 2 3 2 4 3 2 2" xfId="22875"/>
    <cellStyle name="常规 35 2 3 2 4 3 2 2 2" xfId="30657"/>
    <cellStyle name="常规 35 2 3 2 4 3 2 3" xfId="26766"/>
    <cellStyle name="常规 35 2 3 2 4 3 3" xfId="20280"/>
    <cellStyle name="常规 35 2 3 2 4 3 3 2" xfId="24171"/>
    <cellStyle name="常规 35 2 3 2 4 3 3 2 2" xfId="31953"/>
    <cellStyle name="常规 35 2 3 2 4 3 3 3" xfId="28062"/>
    <cellStyle name="常规 35 2 3 2 4 3 4" xfId="21578"/>
    <cellStyle name="常规 35 2 3 2 4 3 4 2" xfId="29360"/>
    <cellStyle name="常规 35 2 3 2 4 3 5" xfId="25469"/>
    <cellStyle name="常规 35 2 3 2 4 4" xfId="12484"/>
    <cellStyle name="常规 35 2 3 2 4 4 2" xfId="19128"/>
    <cellStyle name="常规 35 2 3 2 4 4 2 2" xfId="23019"/>
    <cellStyle name="常规 35 2 3 2 4 4 2 2 2" xfId="30801"/>
    <cellStyle name="常规 35 2 3 2 4 4 2 3" xfId="26910"/>
    <cellStyle name="常规 35 2 3 2 4 4 3" xfId="20424"/>
    <cellStyle name="常规 35 2 3 2 4 4 3 2" xfId="24315"/>
    <cellStyle name="常规 35 2 3 2 4 4 3 2 2" xfId="32097"/>
    <cellStyle name="常规 35 2 3 2 4 4 3 3" xfId="28206"/>
    <cellStyle name="常规 35 2 3 2 4 4 4" xfId="21722"/>
    <cellStyle name="常规 35 2 3 2 4 4 4 2" xfId="29504"/>
    <cellStyle name="常规 35 2 3 2 4 4 5" xfId="25613"/>
    <cellStyle name="常规 35 2 3 2 4 5" xfId="13657"/>
    <cellStyle name="常规 35 2 3 2 4 5 2" xfId="19272"/>
    <cellStyle name="常规 35 2 3 2 4 5 2 2" xfId="23163"/>
    <cellStyle name="常规 35 2 3 2 4 5 2 2 2" xfId="30945"/>
    <cellStyle name="常规 35 2 3 2 4 5 2 3" xfId="27054"/>
    <cellStyle name="常规 35 2 3 2 4 5 3" xfId="20568"/>
    <cellStyle name="常规 35 2 3 2 4 5 3 2" xfId="24459"/>
    <cellStyle name="常规 35 2 3 2 4 5 3 2 2" xfId="32241"/>
    <cellStyle name="常规 35 2 3 2 4 5 3 3" xfId="28350"/>
    <cellStyle name="常规 35 2 3 2 4 5 4" xfId="21866"/>
    <cellStyle name="常规 35 2 3 2 4 5 4 2" xfId="29648"/>
    <cellStyle name="常规 35 2 3 2 4 5 5" xfId="25757"/>
    <cellStyle name="常规 35 2 3 2 4 6" xfId="14729"/>
    <cellStyle name="常规 35 2 3 2 4 6 2" xfId="19416"/>
    <cellStyle name="常规 35 2 3 2 4 6 2 2" xfId="23307"/>
    <cellStyle name="常规 35 2 3 2 4 6 2 2 2" xfId="31089"/>
    <cellStyle name="常规 35 2 3 2 4 6 2 3" xfId="27198"/>
    <cellStyle name="常规 35 2 3 2 4 6 3" xfId="20712"/>
    <cellStyle name="常规 35 2 3 2 4 6 3 2" xfId="24603"/>
    <cellStyle name="常规 35 2 3 2 4 6 3 2 2" xfId="32385"/>
    <cellStyle name="常规 35 2 3 2 4 6 3 3" xfId="28494"/>
    <cellStyle name="常规 35 2 3 2 4 6 4" xfId="22010"/>
    <cellStyle name="常规 35 2 3 2 4 6 4 2" xfId="29792"/>
    <cellStyle name="常规 35 2 3 2 4 6 5" xfId="25901"/>
    <cellStyle name="常规 35 2 3 2 4 7" xfId="15694"/>
    <cellStyle name="常规 35 2 3 2 4 7 2" xfId="19560"/>
    <cellStyle name="常规 35 2 3 2 4 7 2 2" xfId="23451"/>
    <cellStyle name="常规 35 2 3 2 4 7 2 2 2" xfId="31233"/>
    <cellStyle name="常规 35 2 3 2 4 7 2 3" xfId="27342"/>
    <cellStyle name="常规 35 2 3 2 4 7 3" xfId="20856"/>
    <cellStyle name="常规 35 2 3 2 4 7 3 2" xfId="24747"/>
    <cellStyle name="常规 35 2 3 2 4 7 3 2 2" xfId="32529"/>
    <cellStyle name="常规 35 2 3 2 4 7 3 3" xfId="28638"/>
    <cellStyle name="常规 35 2 3 2 4 7 4" xfId="22154"/>
    <cellStyle name="常规 35 2 3 2 4 7 4 2" xfId="29936"/>
    <cellStyle name="常规 35 2 3 2 4 7 5" xfId="26045"/>
    <cellStyle name="常规 35 2 3 2 4 8" xfId="16491"/>
    <cellStyle name="常规 35 2 3 2 4 8 2" xfId="19704"/>
    <cellStyle name="常规 35 2 3 2 4 8 2 2" xfId="23595"/>
    <cellStyle name="常规 35 2 3 2 4 8 2 2 2" xfId="31377"/>
    <cellStyle name="常规 35 2 3 2 4 8 2 3" xfId="27486"/>
    <cellStyle name="常规 35 2 3 2 4 8 3" xfId="21000"/>
    <cellStyle name="常规 35 2 3 2 4 8 3 2" xfId="24891"/>
    <cellStyle name="常规 35 2 3 2 4 8 3 2 2" xfId="32673"/>
    <cellStyle name="常规 35 2 3 2 4 8 3 3" xfId="28782"/>
    <cellStyle name="常规 35 2 3 2 4 8 4" xfId="22298"/>
    <cellStyle name="常规 35 2 3 2 4 8 4 2" xfId="30080"/>
    <cellStyle name="常规 35 2 3 2 4 8 5" xfId="26189"/>
    <cellStyle name="常规 35 2 3 2 4 9" xfId="17016"/>
    <cellStyle name="常规 35 2 3 2 4 9 2" xfId="19848"/>
    <cellStyle name="常规 35 2 3 2 4 9 2 2" xfId="23739"/>
    <cellStyle name="常规 35 2 3 2 4 9 2 2 2" xfId="31521"/>
    <cellStyle name="常规 35 2 3 2 4 9 2 3" xfId="27630"/>
    <cellStyle name="常规 35 2 3 2 4 9 3" xfId="21144"/>
    <cellStyle name="常规 35 2 3 2 4 9 3 2" xfId="25035"/>
    <cellStyle name="常规 35 2 3 2 4 9 3 2 2" xfId="32817"/>
    <cellStyle name="常规 35 2 3 2 4 9 3 3" xfId="28926"/>
    <cellStyle name="常规 35 2 3 2 4 9 4" xfId="22442"/>
    <cellStyle name="常规 35 2 3 2 4 9 4 2" xfId="30224"/>
    <cellStyle name="常规 35 2 3 2 4 9 5" xfId="26333"/>
    <cellStyle name="常规 35 2 3 2 5" xfId="6392"/>
    <cellStyle name="常规 35 2 3 2 5 10" xfId="18888"/>
    <cellStyle name="常规 35 2 3 2 5 10 2" xfId="22779"/>
    <cellStyle name="常规 35 2 3 2 5 10 2 2" xfId="30561"/>
    <cellStyle name="常规 35 2 3 2 5 10 3" xfId="26670"/>
    <cellStyle name="常规 35 2 3 2 5 11" xfId="20184"/>
    <cellStyle name="常规 35 2 3 2 5 11 2" xfId="24075"/>
    <cellStyle name="常规 35 2 3 2 5 11 2 2" xfId="31857"/>
    <cellStyle name="常规 35 2 3 2 5 11 3" xfId="27966"/>
    <cellStyle name="常规 35 2 3 2 5 12" xfId="21482"/>
    <cellStyle name="常规 35 2 3 2 5 12 2" xfId="29264"/>
    <cellStyle name="常规 35 2 3 2 5 13" xfId="25373"/>
    <cellStyle name="常规 35 2 3 2 5 2" xfId="11308"/>
    <cellStyle name="常规 35 2 3 2 5 2 2" xfId="19032"/>
    <cellStyle name="常规 35 2 3 2 5 2 2 2" xfId="22923"/>
    <cellStyle name="常规 35 2 3 2 5 2 2 2 2" xfId="30705"/>
    <cellStyle name="常规 35 2 3 2 5 2 2 3" xfId="26814"/>
    <cellStyle name="常规 35 2 3 2 5 2 3" xfId="20328"/>
    <cellStyle name="常规 35 2 3 2 5 2 3 2" xfId="24219"/>
    <cellStyle name="常规 35 2 3 2 5 2 3 2 2" xfId="32001"/>
    <cellStyle name="常规 35 2 3 2 5 2 3 3" xfId="28110"/>
    <cellStyle name="常规 35 2 3 2 5 2 4" xfId="21626"/>
    <cellStyle name="常规 35 2 3 2 5 2 4 2" xfId="29408"/>
    <cellStyle name="常规 35 2 3 2 5 2 5" xfId="25517"/>
    <cellStyle name="常规 35 2 3 2 5 3" xfId="12532"/>
    <cellStyle name="常规 35 2 3 2 5 3 2" xfId="19176"/>
    <cellStyle name="常规 35 2 3 2 5 3 2 2" xfId="23067"/>
    <cellStyle name="常规 35 2 3 2 5 3 2 2 2" xfId="30849"/>
    <cellStyle name="常规 35 2 3 2 5 3 2 3" xfId="26958"/>
    <cellStyle name="常规 35 2 3 2 5 3 3" xfId="20472"/>
    <cellStyle name="常规 35 2 3 2 5 3 3 2" xfId="24363"/>
    <cellStyle name="常规 35 2 3 2 5 3 3 2 2" xfId="32145"/>
    <cellStyle name="常规 35 2 3 2 5 3 3 3" xfId="28254"/>
    <cellStyle name="常规 35 2 3 2 5 3 4" xfId="21770"/>
    <cellStyle name="常规 35 2 3 2 5 3 4 2" xfId="29552"/>
    <cellStyle name="常规 35 2 3 2 5 3 5" xfId="25661"/>
    <cellStyle name="常规 35 2 3 2 5 4" xfId="13705"/>
    <cellStyle name="常规 35 2 3 2 5 4 2" xfId="19320"/>
    <cellStyle name="常规 35 2 3 2 5 4 2 2" xfId="23211"/>
    <cellStyle name="常规 35 2 3 2 5 4 2 2 2" xfId="30993"/>
    <cellStyle name="常规 35 2 3 2 5 4 2 3" xfId="27102"/>
    <cellStyle name="常规 35 2 3 2 5 4 3" xfId="20616"/>
    <cellStyle name="常规 35 2 3 2 5 4 3 2" xfId="24507"/>
    <cellStyle name="常规 35 2 3 2 5 4 3 2 2" xfId="32289"/>
    <cellStyle name="常规 35 2 3 2 5 4 3 3" xfId="28398"/>
    <cellStyle name="常规 35 2 3 2 5 4 4" xfId="21914"/>
    <cellStyle name="常规 35 2 3 2 5 4 4 2" xfId="29696"/>
    <cellStyle name="常规 35 2 3 2 5 4 5" xfId="25805"/>
    <cellStyle name="常规 35 2 3 2 5 5" xfId="14777"/>
    <cellStyle name="常规 35 2 3 2 5 5 2" xfId="19464"/>
    <cellStyle name="常规 35 2 3 2 5 5 2 2" xfId="23355"/>
    <cellStyle name="常规 35 2 3 2 5 5 2 2 2" xfId="31137"/>
    <cellStyle name="常规 35 2 3 2 5 5 2 3" xfId="27246"/>
    <cellStyle name="常规 35 2 3 2 5 5 3" xfId="20760"/>
    <cellStyle name="常规 35 2 3 2 5 5 3 2" xfId="24651"/>
    <cellStyle name="常规 35 2 3 2 5 5 3 2 2" xfId="32433"/>
    <cellStyle name="常规 35 2 3 2 5 5 3 3" xfId="28542"/>
    <cellStyle name="常规 35 2 3 2 5 5 4" xfId="22058"/>
    <cellStyle name="常规 35 2 3 2 5 5 4 2" xfId="29840"/>
    <cellStyle name="常规 35 2 3 2 5 5 5" xfId="25949"/>
    <cellStyle name="常规 35 2 3 2 5 6" xfId="15742"/>
    <cellStyle name="常规 35 2 3 2 5 6 2" xfId="19608"/>
    <cellStyle name="常规 35 2 3 2 5 6 2 2" xfId="23499"/>
    <cellStyle name="常规 35 2 3 2 5 6 2 2 2" xfId="31281"/>
    <cellStyle name="常规 35 2 3 2 5 6 2 3" xfId="27390"/>
    <cellStyle name="常规 35 2 3 2 5 6 3" xfId="20904"/>
    <cellStyle name="常规 35 2 3 2 5 6 3 2" xfId="24795"/>
    <cellStyle name="常规 35 2 3 2 5 6 3 2 2" xfId="32577"/>
    <cellStyle name="常规 35 2 3 2 5 6 3 3" xfId="28686"/>
    <cellStyle name="常规 35 2 3 2 5 6 4" xfId="22202"/>
    <cellStyle name="常规 35 2 3 2 5 6 4 2" xfId="29984"/>
    <cellStyle name="常规 35 2 3 2 5 6 5" xfId="26093"/>
    <cellStyle name="常规 35 2 3 2 5 7" xfId="16539"/>
    <cellStyle name="常规 35 2 3 2 5 7 2" xfId="19752"/>
    <cellStyle name="常规 35 2 3 2 5 7 2 2" xfId="23643"/>
    <cellStyle name="常规 35 2 3 2 5 7 2 2 2" xfId="31425"/>
    <cellStyle name="常规 35 2 3 2 5 7 2 3" xfId="27534"/>
    <cellStyle name="常规 35 2 3 2 5 7 3" xfId="21048"/>
    <cellStyle name="常规 35 2 3 2 5 7 3 2" xfId="24939"/>
    <cellStyle name="常规 35 2 3 2 5 7 3 2 2" xfId="32721"/>
    <cellStyle name="常规 35 2 3 2 5 7 3 3" xfId="28830"/>
    <cellStyle name="常规 35 2 3 2 5 7 4" xfId="22346"/>
    <cellStyle name="常规 35 2 3 2 5 7 4 2" xfId="30128"/>
    <cellStyle name="常规 35 2 3 2 5 7 5" xfId="26237"/>
    <cellStyle name="常规 35 2 3 2 5 8" xfId="17064"/>
    <cellStyle name="常规 35 2 3 2 5 8 2" xfId="19896"/>
    <cellStyle name="常规 35 2 3 2 5 8 2 2" xfId="23787"/>
    <cellStyle name="常规 35 2 3 2 5 8 2 2 2" xfId="31569"/>
    <cellStyle name="常规 35 2 3 2 5 8 2 3" xfId="27678"/>
    <cellStyle name="常规 35 2 3 2 5 8 3" xfId="21192"/>
    <cellStyle name="常规 35 2 3 2 5 8 3 2" xfId="25083"/>
    <cellStyle name="常规 35 2 3 2 5 8 3 2 2" xfId="32865"/>
    <cellStyle name="常规 35 2 3 2 5 8 3 3" xfId="28974"/>
    <cellStyle name="常规 35 2 3 2 5 8 4" xfId="22490"/>
    <cellStyle name="常规 35 2 3 2 5 8 4 2" xfId="30272"/>
    <cellStyle name="常规 35 2 3 2 5 8 5" xfId="26381"/>
    <cellStyle name="常规 35 2 3 2 5 9" xfId="17208"/>
    <cellStyle name="常规 35 2 3 2 5 9 2" xfId="20040"/>
    <cellStyle name="常规 35 2 3 2 5 9 2 2" xfId="23931"/>
    <cellStyle name="常规 35 2 3 2 5 9 2 2 2" xfId="31713"/>
    <cellStyle name="常规 35 2 3 2 5 9 2 3" xfId="27822"/>
    <cellStyle name="常规 35 2 3 2 5 9 3" xfId="21336"/>
    <cellStyle name="常规 35 2 3 2 5 9 3 2" xfId="25227"/>
    <cellStyle name="常规 35 2 3 2 5 9 3 2 2" xfId="33009"/>
    <cellStyle name="常规 35 2 3 2 5 9 3 3" xfId="29118"/>
    <cellStyle name="常规 35 2 3 2 5 9 4" xfId="22634"/>
    <cellStyle name="常规 35 2 3 2 5 9 4 2" xfId="30416"/>
    <cellStyle name="常规 35 2 3 2 5 9 5" xfId="26525"/>
    <cellStyle name="常规 35 2 3 2 6" xfId="11233"/>
    <cellStyle name="常规 35 2 3 2 6 2" xfId="18960"/>
    <cellStyle name="常规 35 2 3 2 6 2 2" xfId="22851"/>
    <cellStyle name="常规 35 2 3 2 6 2 2 2" xfId="30633"/>
    <cellStyle name="常规 35 2 3 2 6 2 3" xfId="26742"/>
    <cellStyle name="常规 35 2 3 2 6 3" xfId="20256"/>
    <cellStyle name="常规 35 2 3 2 6 3 2" xfId="24147"/>
    <cellStyle name="常规 35 2 3 2 6 3 2 2" xfId="31929"/>
    <cellStyle name="常规 35 2 3 2 6 3 3" xfId="28038"/>
    <cellStyle name="常规 35 2 3 2 6 4" xfId="21554"/>
    <cellStyle name="常规 35 2 3 2 6 4 2" xfId="29336"/>
    <cellStyle name="常规 35 2 3 2 6 5" xfId="25445"/>
    <cellStyle name="常规 35 2 3 2 7" xfId="12457"/>
    <cellStyle name="常规 35 2 3 2 7 2" xfId="19104"/>
    <cellStyle name="常规 35 2 3 2 7 2 2" xfId="22995"/>
    <cellStyle name="常规 35 2 3 2 7 2 2 2" xfId="30777"/>
    <cellStyle name="常规 35 2 3 2 7 2 3" xfId="26886"/>
    <cellStyle name="常规 35 2 3 2 7 3" xfId="20400"/>
    <cellStyle name="常规 35 2 3 2 7 3 2" xfId="24291"/>
    <cellStyle name="常规 35 2 3 2 7 3 2 2" xfId="32073"/>
    <cellStyle name="常规 35 2 3 2 7 3 3" xfId="28182"/>
    <cellStyle name="常规 35 2 3 2 7 4" xfId="21698"/>
    <cellStyle name="常规 35 2 3 2 7 4 2" xfId="29480"/>
    <cellStyle name="常规 35 2 3 2 7 5" xfId="25589"/>
    <cellStyle name="常规 35 2 3 2 8" xfId="13631"/>
    <cellStyle name="常规 35 2 3 2 8 2" xfId="19248"/>
    <cellStyle name="常规 35 2 3 2 8 2 2" xfId="23139"/>
    <cellStyle name="常规 35 2 3 2 8 2 2 2" xfId="30921"/>
    <cellStyle name="常规 35 2 3 2 8 2 3" xfId="27030"/>
    <cellStyle name="常规 35 2 3 2 8 3" xfId="20544"/>
    <cellStyle name="常规 35 2 3 2 8 3 2" xfId="24435"/>
    <cellStyle name="常规 35 2 3 2 8 3 2 2" xfId="32217"/>
    <cellStyle name="常规 35 2 3 2 8 3 3" xfId="28326"/>
    <cellStyle name="常规 35 2 3 2 8 4" xfId="21842"/>
    <cellStyle name="常规 35 2 3 2 8 4 2" xfId="29624"/>
    <cellStyle name="常规 35 2 3 2 8 5" xfId="25733"/>
    <cellStyle name="常规 35 2 3 2 9" xfId="14701"/>
    <cellStyle name="常规 35 2 3 2 9 2" xfId="19392"/>
    <cellStyle name="常规 35 2 3 2 9 2 2" xfId="23283"/>
    <cellStyle name="常规 35 2 3 2 9 2 2 2" xfId="31065"/>
    <cellStyle name="常规 35 2 3 2 9 2 3" xfId="27174"/>
    <cellStyle name="常规 35 2 3 2 9 3" xfId="20688"/>
    <cellStyle name="常规 35 2 3 2 9 3 2" xfId="24579"/>
    <cellStyle name="常规 35 2 3 2 9 3 2 2" xfId="32361"/>
    <cellStyle name="常规 35 2 3 2 9 3 3" xfId="28470"/>
    <cellStyle name="常规 35 2 3 2 9 4" xfId="21986"/>
    <cellStyle name="常规 35 2 3 2 9 4 2" xfId="29768"/>
    <cellStyle name="常规 35 2 3 2 9 5" xfId="25877"/>
    <cellStyle name="常规 35 2 3 3" xfId="6326"/>
    <cellStyle name="常规 35 2 3 3 10" xfId="16473"/>
    <cellStyle name="常规 35 2 3 3 10 2" xfId="19686"/>
    <cellStyle name="常规 35 2 3 3 10 2 2" xfId="23577"/>
    <cellStyle name="常规 35 2 3 3 10 2 2 2" xfId="31359"/>
    <cellStyle name="常规 35 2 3 3 10 2 3" xfId="27468"/>
    <cellStyle name="常规 35 2 3 3 10 3" xfId="20982"/>
    <cellStyle name="常规 35 2 3 3 10 3 2" xfId="24873"/>
    <cellStyle name="常规 35 2 3 3 10 3 2 2" xfId="32655"/>
    <cellStyle name="常规 35 2 3 3 10 3 3" xfId="28764"/>
    <cellStyle name="常规 35 2 3 3 10 4" xfId="22280"/>
    <cellStyle name="常规 35 2 3 3 10 4 2" xfId="30062"/>
    <cellStyle name="常规 35 2 3 3 10 5" xfId="26171"/>
    <cellStyle name="常规 35 2 3 3 11" xfId="16998"/>
    <cellStyle name="常规 35 2 3 3 11 2" xfId="19830"/>
    <cellStyle name="常规 35 2 3 3 11 2 2" xfId="23721"/>
    <cellStyle name="常规 35 2 3 3 11 2 2 2" xfId="31503"/>
    <cellStyle name="常规 35 2 3 3 11 2 3" xfId="27612"/>
    <cellStyle name="常规 35 2 3 3 11 3" xfId="21126"/>
    <cellStyle name="常规 35 2 3 3 11 3 2" xfId="25017"/>
    <cellStyle name="常规 35 2 3 3 11 3 2 2" xfId="32799"/>
    <cellStyle name="常规 35 2 3 3 11 3 3" xfId="28908"/>
    <cellStyle name="常规 35 2 3 3 11 4" xfId="22424"/>
    <cellStyle name="常规 35 2 3 3 11 4 2" xfId="30206"/>
    <cellStyle name="常规 35 2 3 3 11 5" xfId="26315"/>
    <cellStyle name="常规 35 2 3 3 12" xfId="17142"/>
    <cellStyle name="常规 35 2 3 3 12 2" xfId="19974"/>
    <cellStyle name="常规 35 2 3 3 12 2 2" xfId="23865"/>
    <cellStyle name="常规 35 2 3 3 12 2 2 2" xfId="31647"/>
    <cellStyle name="常规 35 2 3 3 12 2 3" xfId="27756"/>
    <cellStyle name="常规 35 2 3 3 12 3" xfId="21270"/>
    <cellStyle name="常规 35 2 3 3 12 3 2" xfId="25161"/>
    <cellStyle name="常规 35 2 3 3 12 3 2 2" xfId="32943"/>
    <cellStyle name="常规 35 2 3 3 12 3 3" xfId="29052"/>
    <cellStyle name="常规 35 2 3 3 12 4" xfId="22568"/>
    <cellStyle name="常规 35 2 3 3 12 4 2" xfId="30350"/>
    <cellStyle name="常规 35 2 3 3 12 5" xfId="26459"/>
    <cellStyle name="常规 35 2 3 3 13" xfId="18822"/>
    <cellStyle name="常规 35 2 3 3 13 2" xfId="22713"/>
    <cellStyle name="常规 35 2 3 3 13 2 2" xfId="30495"/>
    <cellStyle name="常规 35 2 3 3 13 3" xfId="26604"/>
    <cellStyle name="常规 35 2 3 3 14" xfId="20118"/>
    <cellStyle name="常规 35 2 3 3 14 2" xfId="24009"/>
    <cellStyle name="常规 35 2 3 3 14 2 2" xfId="31791"/>
    <cellStyle name="常规 35 2 3 3 14 3" xfId="27900"/>
    <cellStyle name="常规 35 2 3 3 15" xfId="21416"/>
    <cellStyle name="常规 35 2 3 3 15 2" xfId="29198"/>
    <cellStyle name="常规 35 2 3 3 16" xfId="25307"/>
    <cellStyle name="常规 35 2 3 3 2" xfId="6374"/>
    <cellStyle name="常规 35 2 3 3 2 10" xfId="17190"/>
    <cellStyle name="常规 35 2 3 3 2 10 2" xfId="20022"/>
    <cellStyle name="常规 35 2 3 3 2 10 2 2" xfId="23913"/>
    <cellStyle name="常规 35 2 3 3 2 10 2 2 2" xfId="31695"/>
    <cellStyle name="常规 35 2 3 3 2 10 2 3" xfId="27804"/>
    <cellStyle name="常规 35 2 3 3 2 10 3" xfId="21318"/>
    <cellStyle name="常规 35 2 3 3 2 10 3 2" xfId="25209"/>
    <cellStyle name="常规 35 2 3 3 2 10 3 2 2" xfId="32991"/>
    <cellStyle name="常规 35 2 3 3 2 10 3 3" xfId="29100"/>
    <cellStyle name="常规 35 2 3 3 2 10 4" xfId="22616"/>
    <cellStyle name="常规 35 2 3 3 2 10 4 2" xfId="30398"/>
    <cellStyle name="常规 35 2 3 3 2 10 5" xfId="26507"/>
    <cellStyle name="常规 35 2 3 3 2 11" xfId="18870"/>
    <cellStyle name="常规 35 2 3 3 2 11 2" xfId="22761"/>
    <cellStyle name="常规 35 2 3 3 2 11 2 2" xfId="30543"/>
    <cellStyle name="常规 35 2 3 3 2 11 3" xfId="26652"/>
    <cellStyle name="常规 35 2 3 3 2 12" xfId="20166"/>
    <cellStyle name="常规 35 2 3 3 2 12 2" xfId="24057"/>
    <cellStyle name="常规 35 2 3 3 2 12 2 2" xfId="31839"/>
    <cellStyle name="常规 35 2 3 3 2 12 3" xfId="27948"/>
    <cellStyle name="常规 35 2 3 3 2 13" xfId="21464"/>
    <cellStyle name="常规 35 2 3 3 2 13 2" xfId="29246"/>
    <cellStyle name="常规 35 2 3 3 2 14" xfId="25355"/>
    <cellStyle name="常规 35 2 3 3 2 2" xfId="6446"/>
    <cellStyle name="常规 35 2 3 3 2 2 10" xfId="18942"/>
    <cellStyle name="常规 35 2 3 3 2 2 10 2" xfId="22833"/>
    <cellStyle name="常规 35 2 3 3 2 2 10 2 2" xfId="30615"/>
    <cellStyle name="常规 35 2 3 3 2 2 10 3" xfId="26724"/>
    <cellStyle name="常规 35 2 3 3 2 2 11" xfId="20238"/>
    <cellStyle name="常规 35 2 3 3 2 2 11 2" xfId="24129"/>
    <cellStyle name="常规 35 2 3 3 2 2 11 2 2" xfId="31911"/>
    <cellStyle name="常规 35 2 3 3 2 2 11 3" xfId="28020"/>
    <cellStyle name="常规 35 2 3 3 2 2 12" xfId="21536"/>
    <cellStyle name="常规 35 2 3 3 2 2 12 2" xfId="29318"/>
    <cellStyle name="常规 35 2 3 3 2 2 13" xfId="25427"/>
    <cellStyle name="常规 35 2 3 3 2 2 2" xfId="11362"/>
    <cellStyle name="常规 35 2 3 3 2 2 2 2" xfId="19086"/>
    <cellStyle name="常规 35 2 3 3 2 2 2 2 2" xfId="22977"/>
    <cellStyle name="常规 35 2 3 3 2 2 2 2 2 2" xfId="30759"/>
    <cellStyle name="常规 35 2 3 3 2 2 2 2 3" xfId="26868"/>
    <cellStyle name="常规 35 2 3 3 2 2 2 3" xfId="20382"/>
    <cellStyle name="常规 35 2 3 3 2 2 2 3 2" xfId="24273"/>
    <cellStyle name="常规 35 2 3 3 2 2 2 3 2 2" xfId="32055"/>
    <cellStyle name="常规 35 2 3 3 2 2 2 3 3" xfId="28164"/>
    <cellStyle name="常规 35 2 3 3 2 2 2 4" xfId="21680"/>
    <cellStyle name="常规 35 2 3 3 2 2 2 4 2" xfId="29462"/>
    <cellStyle name="常规 35 2 3 3 2 2 2 5" xfId="25571"/>
    <cellStyle name="常规 35 2 3 3 2 2 3" xfId="12586"/>
    <cellStyle name="常规 35 2 3 3 2 2 3 2" xfId="19230"/>
    <cellStyle name="常规 35 2 3 3 2 2 3 2 2" xfId="23121"/>
    <cellStyle name="常规 35 2 3 3 2 2 3 2 2 2" xfId="30903"/>
    <cellStyle name="常规 35 2 3 3 2 2 3 2 3" xfId="27012"/>
    <cellStyle name="常规 35 2 3 3 2 2 3 3" xfId="20526"/>
    <cellStyle name="常规 35 2 3 3 2 2 3 3 2" xfId="24417"/>
    <cellStyle name="常规 35 2 3 3 2 2 3 3 2 2" xfId="32199"/>
    <cellStyle name="常规 35 2 3 3 2 2 3 3 3" xfId="28308"/>
    <cellStyle name="常规 35 2 3 3 2 2 3 4" xfId="21824"/>
    <cellStyle name="常规 35 2 3 3 2 2 3 4 2" xfId="29606"/>
    <cellStyle name="常规 35 2 3 3 2 2 3 5" xfId="25715"/>
    <cellStyle name="常规 35 2 3 3 2 2 4" xfId="13759"/>
    <cellStyle name="常规 35 2 3 3 2 2 4 2" xfId="19374"/>
    <cellStyle name="常规 35 2 3 3 2 2 4 2 2" xfId="23265"/>
    <cellStyle name="常规 35 2 3 3 2 2 4 2 2 2" xfId="31047"/>
    <cellStyle name="常规 35 2 3 3 2 2 4 2 3" xfId="27156"/>
    <cellStyle name="常规 35 2 3 3 2 2 4 3" xfId="20670"/>
    <cellStyle name="常规 35 2 3 3 2 2 4 3 2" xfId="24561"/>
    <cellStyle name="常规 35 2 3 3 2 2 4 3 2 2" xfId="32343"/>
    <cellStyle name="常规 35 2 3 3 2 2 4 3 3" xfId="28452"/>
    <cellStyle name="常规 35 2 3 3 2 2 4 4" xfId="21968"/>
    <cellStyle name="常规 35 2 3 3 2 2 4 4 2" xfId="29750"/>
    <cellStyle name="常规 35 2 3 3 2 2 4 5" xfId="25859"/>
    <cellStyle name="常规 35 2 3 3 2 2 5" xfId="14831"/>
    <cellStyle name="常规 35 2 3 3 2 2 5 2" xfId="19518"/>
    <cellStyle name="常规 35 2 3 3 2 2 5 2 2" xfId="23409"/>
    <cellStyle name="常规 35 2 3 3 2 2 5 2 2 2" xfId="31191"/>
    <cellStyle name="常规 35 2 3 3 2 2 5 2 3" xfId="27300"/>
    <cellStyle name="常规 35 2 3 3 2 2 5 3" xfId="20814"/>
    <cellStyle name="常规 35 2 3 3 2 2 5 3 2" xfId="24705"/>
    <cellStyle name="常规 35 2 3 3 2 2 5 3 2 2" xfId="32487"/>
    <cellStyle name="常规 35 2 3 3 2 2 5 3 3" xfId="28596"/>
    <cellStyle name="常规 35 2 3 3 2 2 5 4" xfId="22112"/>
    <cellStyle name="常规 35 2 3 3 2 2 5 4 2" xfId="29894"/>
    <cellStyle name="常规 35 2 3 3 2 2 5 5" xfId="26003"/>
    <cellStyle name="常规 35 2 3 3 2 2 6" xfId="15796"/>
    <cellStyle name="常规 35 2 3 3 2 2 6 2" xfId="19662"/>
    <cellStyle name="常规 35 2 3 3 2 2 6 2 2" xfId="23553"/>
    <cellStyle name="常规 35 2 3 3 2 2 6 2 2 2" xfId="31335"/>
    <cellStyle name="常规 35 2 3 3 2 2 6 2 3" xfId="27444"/>
    <cellStyle name="常规 35 2 3 3 2 2 6 3" xfId="20958"/>
    <cellStyle name="常规 35 2 3 3 2 2 6 3 2" xfId="24849"/>
    <cellStyle name="常规 35 2 3 3 2 2 6 3 2 2" xfId="32631"/>
    <cellStyle name="常规 35 2 3 3 2 2 6 3 3" xfId="28740"/>
    <cellStyle name="常规 35 2 3 3 2 2 6 4" xfId="22256"/>
    <cellStyle name="常规 35 2 3 3 2 2 6 4 2" xfId="30038"/>
    <cellStyle name="常规 35 2 3 3 2 2 6 5" xfId="26147"/>
    <cellStyle name="常规 35 2 3 3 2 2 7" xfId="16593"/>
    <cellStyle name="常规 35 2 3 3 2 2 7 2" xfId="19806"/>
    <cellStyle name="常规 35 2 3 3 2 2 7 2 2" xfId="23697"/>
    <cellStyle name="常规 35 2 3 3 2 2 7 2 2 2" xfId="31479"/>
    <cellStyle name="常规 35 2 3 3 2 2 7 2 3" xfId="27588"/>
    <cellStyle name="常规 35 2 3 3 2 2 7 3" xfId="21102"/>
    <cellStyle name="常规 35 2 3 3 2 2 7 3 2" xfId="24993"/>
    <cellStyle name="常规 35 2 3 3 2 2 7 3 2 2" xfId="32775"/>
    <cellStyle name="常规 35 2 3 3 2 2 7 3 3" xfId="28884"/>
    <cellStyle name="常规 35 2 3 3 2 2 7 4" xfId="22400"/>
    <cellStyle name="常规 35 2 3 3 2 2 7 4 2" xfId="30182"/>
    <cellStyle name="常规 35 2 3 3 2 2 7 5" xfId="26291"/>
    <cellStyle name="常规 35 2 3 3 2 2 8" xfId="17118"/>
    <cellStyle name="常规 35 2 3 3 2 2 8 2" xfId="19950"/>
    <cellStyle name="常规 35 2 3 3 2 2 8 2 2" xfId="23841"/>
    <cellStyle name="常规 35 2 3 3 2 2 8 2 2 2" xfId="31623"/>
    <cellStyle name="常规 35 2 3 3 2 2 8 2 3" xfId="27732"/>
    <cellStyle name="常规 35 2 3 3 2 2 8 3" xfId="21246"/>
    <cellStyle name="常规 35 2 3 3 2 2 8 3 2" xfId="25137"/>
    <cellStyle name="常规 35 2 3 3 2 2 8 3 2 2" xfId="32919"/>
    <cellStyle name="常规 35 2 3 3 2 2 8 3 3" xfId="29028"/>
    <cellStyle name="常规 35 2 3 3 2 2 8 4" xfId="22544"/>
    <cellStyle name="常规 35 2 3 3 2 2 8 4 2" xfId="30326"/>
    <cellStyle name="常规 35 2 3 3 2 2 8 5" xfId="26435"/>
    <cellStyle name="常规 35 2 3 3 2 2 9" xfId="17262"/>
    <cellStyle name="常规 35 2 3 3 2 2 9 2" xfId="20094"/>
    <cellStyle name="常规 35 2 3 3 2 2 9 2 2" xfId="23985"/>
    <cellStyle name="常规 35 2 3 3 2 2 9 2 2 2" xfId="31767"/>
    <cellStyle name="常规 35 2 3 3 2 2 9 2 3" xfId="27876"/>
    <cellStyle name="常规 35 2 3 3 2 2 9 3" xfId="21390"/>
    <cellStyle name="常规 35 2 3 3 2 2 9 3 2" xfId="25281"/>
    <cellStyle name="常规 35 2 3 3 2 2 9 3 2 2" xfId="33063"/>
    <cellStyle name="常规 35 2 3 3 2 2 9 3 3" xfId="29172"/>
    <cellStyle name="常规 35 2 3 3 2 2 9 4" xfId="22688"/>
    <cellStyle name="常规 35 2 3 3 2 2 9 4 2" xfId="30470"/>
    <cellStyle name="常规 35 2 3 3 2 2 9 5" xfId="26579"/>
    <cellStyle name="常规 35 2 3 3 2 3" xfId="11290"/>
    <cellStyle name="常规 35 2 3 3 2 3 2" xfId="19014"/>
    <cellStyle name="常规 35 2 3 3 2 3 2 2" xfId="22905"/>
    <cellStyle name="常规 35 2 3 3 2 3 2 2 2" xfId="30687"/>
    <cellStyle name="常规 35 2 3 3 2 3 2 3" xfId="26796"/>
    <cellStyle name="常规 35 2 3 3 2 3 3" xfId="20310"/>
    <cellStyle name="常规 35 2 3 3 2 3 3 2" xfId="24201"/>
    <cellStyle name="常规 35 2 3 3 2 3 3 2 2" xfId="31983"/>
    <cellStyle name="常规 35 2 3 3 2 3 3 3" xfId="28092"/>
    <cellStyle name="常规 35 2 3 3 2 3 4" xfId="21608"/>
    <cellStyle name="常规 35 2 3 3 2 3 4 2" xfId="29390"/>
    <cellStyle name="常规 35 2 3 3 2 3 5" xfId="25499"/>
    <cellStyle name="常规 35 2 3 3 2 4" xfId="12514"/>
    <cellStyle name="常规 35 2 3 3 2 4 2" xfId="19158"/>
    <cellStyle name="常规 35 2 3 3 2 4 2 2" xfId="23049"/>
    <cellStyle name="常规 35 2 3 3 2 4 2 2 2" xfId="30831"/>
    <cellStyle name="常规 35 2 3 3 2 4 2 3" xfId="26940"/>
    <cellStyle name="常规 35 2 3 3 2 4 3" xfId="20454"/>
    <cellStyle name="常规 35 2 3 3 2 4 3 2" xfId="24345"/>
    <cellStyle name="常规 35 2 3 3 2 4 3 2 2" xfId="32127"/>
    <cellStyle name="常规 35 2 3 3 2 4 3 3" xfId="28236"/>
    <cellStyle name="常规 35 2 3 3 2 4 4" xfId="21752"/>
    <cellStyle name="常规 35 2 3 3 2 4 4 2" xfId="29534"/>
    <cellStyle name="常规 35 2 3 3 2 4 5" xfId="25643"/>
    <cellStyle name="常规 35 2 3 3 2 5" xfId="13687"/>
    <cellStyle name="常规 35 2 3 3 2 5 2" xfId="19302"/>
    <cellStyle name="常规 35 2 3 3 2 5 2 2" xfId="23193"/>
    <cellStyle name="常规 35 2 3 3 2 5 2 2 2" xfId="30975"/>
    <cellStyle name="常规 35 2 3 3 2 5 2 3" xfId="27084"/>
    <cellStyle name="常规 35 2 3 3 2 5 3" xfId="20598"/>
    <cellStyle name="常规 35 2 3 3 2 5 3 2" xfId="24489"/>
    <cellStyle name="常规 35 2 3 3 2 5 3 2 2" xfId="32271"/>
    <cellStyle name="常规 35 2 3 3 2 5 3 3" xfId="28380"/>
    <cellStyle name="常规 35 2 3 3 2 5 4" xfId="21896"/>
    <cellStyle name="常规 35 2 3 3 2 5 4 2" xfId="29678"/>
    <cellStyle name="常规 35 2 3 3 2 5 5" xfId="25787"/>
    <cellStyle name="常规 35 2 3 3 2 6" xfId="14759"/>
    <cellStyle name="常规 35 2 3 3 2 6 2" xfId="19446"/>
    <cellStyle name="常规 35 2 3 3 2 6 2 2" xfId="23337"/>
    <cellStyle name="常规 35 2 3 3 2 6 2 2 2" xfId="31119"/>
    <cellStyle name="常规 35 2 3 3 2 6 2 3" xfId="27228"/>
    <cellStyle name="常规 35 2 3 3 2 6 3" xfId="20742"/>
    <cellStyle name="常规 35 2 3 3 2 6 3 2" xfId="24633"/>
    <cellStyle name="常规 35 2 3 3 2 6 3 2 2" xfId="32415"/>
    <cellStyle name="常规 35 2 3 3 2 6 3 3" xfId="28524"/>
    <cellStyle name="常规 35 2 3 3 2 6 4" xfId="22040"/>
    <cellStyle name="常规 35 2 3 3 2 6 4 2" xfId="29822"/>
    <cellStyle name="常规 35 2 3 3 2 6 5" xfId="25931"/>
    <cellStyle name="常规 35 2 3 3 2 7" xfId="15724"/>
    <cellStyle name="常规 35 2 3 3 2 7 2" xfId="19590"/>
    <cellStyle name="常规 35 2 3 3 2 7 2 2" xfId="23481"/>
    <cellStyle name="常规 35 2 3 3 2 7 2 2 2" xfId="31263"/>
    <cellStyle name="常规 35 2 3 3 2 7 2 3" xfId="27372"/>
    <cellStyle name="常规 35 2 3 3 2 7 3" xfId="20886"/>
    <cellStyle name="常规 35 2 3 3 2 7 3 2" xfId="24777"/>
    <cellStyle name="常规 35 2 3 3 2 7 3 2 2" xfId="32559"/>
    <cellStyle name="常规 35 2 3 3 2 7 3 3" xfId="28668"/>
    <cellStyle name="常规 35 2 3 3 2 7 4" xfId="22184"/>
    <cellStyle name="常规 35 2 3 3 2 7 4 2" xfId="29966"/>
    <cellStyle name="常规 35 2 3 3 2 7 5" xfId="26075"/>
    <cellStyle name="常规 35 2 3 3 2 8" xfId="16521"/>
    <cellStyle name="常规 35 2 3 3 2 8 2" xfId="19734"/>
    <cellStyle name="常规 35 2 3 3 2 8 2 2" xfId="23625"/>
    <cellStyle name="常规 35 2 3 3 2 8 2 2 2" xfId="31407"/>
    <cellStyle name="常规 35 2 3 3 2 8 2 3" xfId="27516"/>
    <cellStyle name="常规 35 2 3 3 2 8 3" xfId="21030"/>
    <cellStyle name="常规 35 2 3 3 2 8 3 2" xfId="24921"/>
    <cellStyle name="常规 35 2 3 3 2 8 3 2 2" xfId="32703"/>
    <cellStyle name="常规 35 2 3 3 2 8 3 3" xfId="28812"/>
    <cellStyle name="常规 35 2 3 3 2 8 4" xfId="22328"/>
    <cellStyle name="常规 35 2 3 3 2 8 4 2" xfId="30110"/>
    <cellStyle name="常规 35 2 3 3 2 8 5" xfId="26219"/>
    <cellStyle name="常规 35 2 3 3 2 9" xfId="17046"/>
    <cellStyle name="常规 35 2 3 3 2 9 2" xfId="19878"/>
    <cellStyle name="常规 35 2 3 3 2 9 2 2" xfId="23769"/>
    <cellStyle name="常规 35 2 3 3 2 9 2 2 2" xfId="31551"/>
    <cellStyle name="常规 35 2 3 3 2 9 2 3" xfId="27660"/>
    <cellStyle name="常规 35 2 3 3 2 9 3" xfId="21174"/>
    <cellStyle name="常规 35 2 3 3 2 9 3 2" xfId="25065"/>
    <cellStyle name="常规 35 2 3 3 2 9 3 2 2" xfId="32847"/>
    <cellStyle name="常规 35 2 3 3 2 9 3 3" xfId="28956"/>
    <cellStyle name="常规 35 2 3 3 2 9 4" xfId="22472"/>
    <cellStyle name="常规 35 2 3 3 2 9 4 2" xfId="30254"/>
    <cellStyle name="常规 35 2 3 3 2 9 5" xfId="26363"/>
    <cellStyle name="常规 35 2 3 3 3" xfId="6350"/>
    <cellStyle name="常规 35 2 3 3 3 10" xfId="17166"/>
    <cellStyle name="常规 35 2 3 3 3 10 2" xfId="19998"/>
    <cellStyle name="常规 35 2 3 3 3 10 2 2" xfId="23889"/>
    <cellStyle name="常规 35 2 3 3 3 10 2 2 2" xfId="31671"/>
    <cellStyle name="常规 35 2 3 3 3 10 2 3" xfId="27780"/>
    <cellStyle name="常规 35 2 3 3 3 10 3" xfId="21294"/>
    <cellStyle name="常规 35 2 3 3 3 10 3 2" xfId="25185"/>
    <cellStyle name="常规 35 2 3 3 3 10 3 2 2" xfId="32967"/>
    <cellStyle name="常规 35 2 3 3 3 10 3 3" xfId="29076"/>
    <cellStyle name="常规 35 2 3 3 3 10 4" xfId="22592"/>
    <cellStyle name="常规 35 2 3 3 3 10 4 2" xfId="30374"/>
    <cellStyle name="常规 35 2 3 3 3 10 5" xfId="26483"/>
    <cellStyle name="常规 35 2 3 3 3 11" xfId="18846"/>
    <cellStyle name="常规 35 2 3 3 3 11 2" xfId="22737"/>
    <cellStyle name="常规 35 2 3 3 3 11 2 2" xfId="30519"/>
    <cellStyle name="常规 35 2 3 3 3 11 3" xfId="26628"/>
    <cellStyle name="常规 35 2 3 3 3 12" xfId="20142"/>
    <cellStyle name="常规 35 2 3 3 3 12 2" xfId="24033"/>
    <cellStyle name="常规 35 2 3 3 3 12 2 2" xfId="31815"/>
    <cellStyle name="常规 35 2 3 3 3 12 3" xfId="27924"/>
    <cellStyle name="常规 35 2 3 3 3 13" xfId="21440"/>
    <cellStyle name="常规 35 2 3 3 3 13 2" xfId="29222"/>
    <cellStyle name="常规 35 2 3 3 3 14" xfId="25331"/>
    <cellStyle name="常规 35 2 3 3 3 2" xfId="6422"/>
    <cellStyle name="常规 35 2 3 3 3 2 10" xfId="18918"/>
    <cellStyle name="常规 35 2 3 3 3 2 10 2" xfId="22809"/>
    <cellStyle name="常规 35 2 3 3 3 2 10 2 2" xfId="30591"/>
    <cellStyle name="常规 35 2 3 3 3 2 10 3" xfId="26700"/>
    <cellStyle name="常规 35 2 3 3 3 2 11" xfId="20214"/>
    <cellStyle name="常规 35 2 3 3 3 2 11 2" xfId="24105"/>
    <cellStyle name="常规 35 2 3 3 3 2 11 2 2" xfId="31887"/>
    <cellStyle name="常规 35 2 3 3 3 2 11 3" xfId="27996"/>
    <cellStyle name="常规 35 2 3 3 3 2 12" xfId="21512"/>
    <cellStyle name="常规 35 2 3 3 3 2 12 2" xfId="29294"/>
    <cellStyle name="常规 35 2 3 3 3 2 13" xfId="25403"/>
    <cellStyle name="常规 35 2 3 3 3 2 2" xfId="11338"/>
    <cellStyle name="常规 35 2 3 3 3 2 2 2" xfId="19062"/>
    <cellStyle name="常规 35 2 3 3 3 2 2 2 2" xfId="22953"/>
    <cellStyle name="常规 35 2 3 3 3 2 2 2 2 2" xfId="30735"/>
    <cellStyle name="常规 35 2 3 3 3 2 2 2 3" xfId="26844"/>
    <cellStyle name="常规 35 2 3 3 3 2 2 3" xfId="20358"/>
    <cellStyle name="常规 35 2 3 3 3 2 2 3 2" xfId="24249"/>
    <cellStyle name="常规 35 2 3 3 3 2 2 3 2 2" xfId="32031"/>
    <cellStyle name="常规 35 2 3 3 3 2 2 3 3" xfId="28140"/>
    <cellStyle name="常规 35 2 3 3 3 2 2 4" xfId="21656"/>
    <cellStyle name="常规 35 2 3 3 3 2 2 4 2" xfId="29438"/>
    <cellStyle name="常规 35 2 3 3 3 2 2 5" xfId="25547"/>
    <cellStyle name="常规 35 2 3 3 3 2 3" xfId="12562"/>
    <cellStyle name="常规 35 2 3 3 3 2 3 2" xfId="19206"/>
    <cellStyle name="常规 35 2 3 3 3 2 3 2 2" xfId="23097"/>
    <cellStyle name="常规 35 2 3 3 3 2 3 2 2 2" xfId="30879"/>
    <cellStyle name="常规 35 2 3 3 3 2 3 2 3" xfId="26988"/>
    <cellStyle name="常规 35 2 3 3 3 2 3 3" xfId="20502"/>
    <cellStyle name="常规 35 2 3 3 3 2 3 3 2" xfId="24393"/>
    <cellStyle name="常规 35 2 3 3 3 2 3 3 2 2" xfId="32175"/>
    <cellStyle name="常规 35 2 3 3 3 2 3 3 3" xfId="28284"/>
    <cellStyle name="常规 35 2 3 3 3 2 3 4" xfId="21800"/>
    <cellStyle name="常规 35 2 3 3 3 2 3 4 2" xfId="29582"/>
    <cellStyle name="常规 35 2 3 3 3 2 3 5" xfId="25691"/>
    <cellStyle name="常规 35 2 3 3 3 2 4" xfId="13735"/>
    <cellStyle name="常规 35 2 3 3 3 2 4 2" xfId="19350"/>
    <cellStyle name="常规 35 2 3 3 3 2 4 2 2" xfId="23241"/>
    <cellStyle name="常规 35 2 3 3 3 2 4 2 2 2" xfId="31023"/>
    <cellStyle name="常规 35 2 3 3 3 2 4 2 3" xfId="27132"/>
    <cellStyle name="常规 35 2 3 3 3 2 4 3" xfId="20646"/>
    <cellStyle name="常规 35 2 3 3 3 2 4 3 2" xfId="24537"/>
    <cellStyle name="常规 35 2 3 3 3 2 4 3 2 2" xfId="32319"/>
    <cellStyle name="常规 35 2 3 3 3 2 4 3 3" xfId="28428"/>
    <cellStyle name="常规 35 2 3 3 3 2 4 4" xfId="21944"/>
    <cellStyle name="常规 35 2 3 3 3 2 4 4 2" xfId="29726"/>
    <cellStyle name="常规 35 2 3 3 3 2 4 5" xfId="25835"/>
    <cellStyle name="常规 35 2 3 3 3 2 5" xfId="14807"/>
    <cellStyle name="常规 35 2 3 3 3 2 5 2" xfId="19494"/>
    <cellStyle name="常规 35 2 3 3 3 2 5 2 2" xfId="23385"/>
    <cellStyle name="常规 35 2 3 3 3 2 5 2 2 2" xfId="31167"/>
    <cellStyle name="常规 35 2 3 3 3 2 5 2 3" xfId="27276"/>
    <cellStyle name="常规 35 2 3 3 3 2 5 3" xfId="20790"/>
    <cellStyle name="常规 35 2 3 3 3 2 5 3 2" xfId="24681"/>
    <cellStyle name="常规 35 2 3 3 3 2 5 3 2 2" xfId="32463"/>
    <cellStyle name="常规 35 2 3 3 3 2 5 3 3" xfId="28572"/>
    <cellStyle name="常规 35 2 3 3 3 2 5 4" xfId="22088"/>
    <cellStyle name="常规 35 2 3 3 3 2 5 4 2" xfId="29870"/>
    <cellStyle name="常规 35 2 3 3 3 2 5 5" xfId="25979"/>
    <cellStyle name="常规 35 2 3 3 3 2 6" xfId="15772"/>
    <cellStyle name="常规 35 2 3 3 3 2 6 2" xfId="19638"/>
    <cellStyle name="常规 35 2 3 3 3 2 6 2 2" xfId="23529"/>
    <cellStyle name="常规 35 2 3 3 3 2 6 2 2 2" xfId="31311"/>
    <cellStyle name="常规 35 2 3 3 3 2 6 2 3" xfId="27420"/>
    <cellStyle name="常规 35 2 3 3 3 2 6 3" xfId="20934"/>
    <cellStyle name="常规 35 2 3 3 3 2 6 3 2" xfId="24825"/>
    <cellStyle name="常规 35 2 3 3 3 2 6 3 2 2" xfId="32607"/>
    <cellStyle name="常规 35 2 3 3 3 2 6 3 3" xfId="28716"/>
    <cellStyle name="常规 35 2 3 3 3 2 6 4" xfId="22232"/>
    <cellStyle name="常规 35 2 3 3 3 2 6 4 2" xfId="30014"/>
    <cellStyle name="常规 35 2 3 3 3 2 6 5" xfId="26123"/>
    <cellStyle name="常规 35 2 3 3 3 2 7" xfId="16569"/>
    <cellStyle name="常规 35 2 3 3 3 2 7 2" xfId="19782"/>
    <cellStyle name="常规 35 2 3 3 3 2 7 2 2" xfId="23673"/>
    <cellStyle name="常规 35 2 3 3 3 2 7 2 2 2" xfId="31455"/>
    <cellStyle name="常规 35 2 3 3 3 2 7 2 3" xfId="27564"/>
    <cellStyle name="常规 35 2 3 3 3 2 7 3" xfId="21078"/>
    <cellStyle name="常规 35 2 3 3 3 2 7 3 2" xfId="24969"/>
    <cellStyle name="常规 35 2 3 3 3 2 7 3 2 2" xfId="32751"/>
    <cellStyle name="常规 35 2 3 3 3 2 7 3 3" xfId="28860"/>
    <cellStyle name="常规 35 2 3 3 3 2 7 4" xfId="22376"/>
    <cellStyle name="常规 35 2 3 3 3 2 7 4 2" xfId="30158"/>
    <cellStyle name="常规 35 2 3 3 3 2 7 5" xfId="26267"/>
    <cellStyle name="常规 35 2 3 3 3 2 8" xfId="17094"/>
    <cellStyle name="常规 35 2 3 3 3 2 8 2" xfId="19926"/>
    <cellStyle name="常规 35 2 3 3 3 2 8 2 2" xfId="23817"/>
    <cellStyle name="常规 35 2 3 3 3 2 8 2 2 2" xfId="31599"/>
    <cellStyle name="常规 35 2 3 3 3 2 8 2 3" xfId="27708"/>
    <cellStyle name="常规 35 2 3 3 3 2 8 3" xfId="21222"/>
    <cellStyle name="常规 35 2 3 3 3 2 8 3 2" xfId="25113"/>
    <cellStyle name="常规 35 2 3 3 3 2 8 3 2 2" xfId="32895"/>
    <cellStyle name="常规 35 2 3 3 3 2 8 3 3" xfId="29004"/>
    <cellStyle name="常规 35 2 3 3 3 2 8 4" xfId="22520"/>
    <cellStyle name="常规 35 2 3 3 3 2 8 4 2" xfId="30302"/>
    <cellStyle name="常规 35 2 3 3 3 2 8 5" xfId="26411"/>
    <cellStyle name="常规 35 2 3 3 3 2 9" xfId="17238"/>
    <cellStyle name="常规 35 2 3 3 3 2 9 2" xfId="20070"/>
    <cellStyle name="常规 35 2 3 3 3 2 9 2 2" xfId="23961"/>
    <cellStyle name="常规 35 2 3 3 3 2 9 2 2 2" xfId="31743"/>
    <cellStyle name="常规 35 2 3 3 3 2 9 2 3" xfId="27852"/>
    <cellStyle name="常规 35 2 3 3 3 2 9 3" xfId="21366"/>
    <cellStyle name="常规 35 2 3 3 3 2 9 3 2" xfId="25257"/>
    <cellStyle name="常规 35 2 3 3 3 2 9 3 2 2" xfId="33039"/>
    <cellStyle name="常规 35 2 3 3 3 2 9 3 3" xfId="29148"/>
    <cellStyle name="常规 35 2 3 3 3 2 9 4" xfId="22664"/>
    <cellStyle name="常规 35 2 3 3 3 2 9 4 2" xfId="30446"/>
    <cellStyle name="常规 35 2 3 3 3 2 9 5" xfId="26555"/>
    <cellStyle name="常规 35 2 3 3 3 3" xfId="11266"/>
    <cellStyle name="常规 35 2 3 3 3 3 2" xfId="18990"/>
    <cellStyle name="常规 35 2 3 3 3 3 2 2" xfId="22881"/>
    <cellStyle name="常规 35 2 3 3 3 3 2 2 2" xfId="30663"/>
    <cellStyle name="常规 35 2 3 3 3 3 2 3" xfId="26772"/>
    <cellStyle name="常规 35 2 3 3 3 3 3" xfId="20286"/>
    <cellStyle name="常规 35 2 3 3 3 3 3 2" xfId="24177"/>
    <cellStyle name="常规 35 2 3 3 3 3 3 2 2" xfId="31959"/>
    <cellStyle name="常规 35 2 3 3 3 3 3 3" xfId="28068"/>
    <cellStyle name="常规 35 2 3 3 3 3 4" xfId="21584"/>
    <cellStyle name="常规 35 2 3 3 3 3 4 2" xfId="29366"/>
    <cellStyle name="常规 35 2 3 3 3 3 5" xfId="25475"/>
    <cellStyle name="常规 35 2 3 3 3 4" xfId="12490"/>
    <cellStyle name="常规 35 2 3 3 3 4 2" xfId="19134"/>
    <cellStyle name="常规 35 2 3 3 3 4 2 2" xfId="23025"/>
    <cellStyle name="常规 35 2 3 3 3 4 2 2 2" xfId="30807"/>
    <cellStyle name="常规 35 2 3 3 3 4 2 3" xfId="26916"/>
    <cellStyle name="常规 35 2 3 3 3 4 3" xfId="20430"/>
    <cellStyle name="常规 35 2 3 3 3 4 3 2" xfId="24321"/>
    <cellStyle name="常规 35 2 3 3 3 4 3 2 2" xfId="32103"/>
    <cellStyle name="常规 35 2 3 3 3 4 3 3" xfId="28212"/>
    <cellStyle name="常规 35 2 3 3 3 4 4" xfId="21728"/>
    <cellStyle name="常规 35 2 3 3 3 4 4 2" xfId="29510"/>
    <cellStyle name="常规 35 2 3 3 3 4 5" xfId="25619"/>
    <cellStyle name="常规 35 2 3 3 3 5" xfId="13663"/>
    <cellStyle name="常规 35 2 3 3 3 5 2" xfId="19278"/>
    <cellStyle name="常规 35 2 3 3 3 5 2 2" xfId="23169"/>
    <cellStyle name="常规 35 2 3 3 3 5 2 2 2" xfId="30951"/>
    <cellStyle name="常规 35 2 3 3 3 5 2 3" xfId="27060"/>
    <cellStyle name="常规 35 2 3 3 3 5 3" xfId="20574"/>
    <cellStyle name="常规 35 2 3 3 3 5 3 2" xfId="24465"/>
    <cellStyle name="常规 35 2 3 3 3 5 3 2 2" xfId="32247"/>
    <cellStyle name="常规 35 2 3 3 3 5 3 3" xfId="28356"/>
    <cellStyle name="常规 35 2 3 3 3 5 4" xfId="21872"/>
    <cellStyle name="常规 35 2 3 3 3 5 4 2" xfId="29654"/>
    <cellStyle name="常规 35 2 3 3 3 5 5" xfId="25763"/>
    <cellStyle name="常规 35 2 3 3 3 6" xfId="14735"/>
    <cellStyle name="常规 35 2 3 3 3 6 2" xfId="19422"/>
    <cellStyle name="常规 35 2 3 3 3 6 2 2" xfId="23313"/>
    <cellStyle name="常规 35 2 3 3 3 6 2 2 2" xfId="31095"/>
    <cellStyle name="常规 35 2 3 3 3 6 2 3" xfId="27204"/>
    <cellStyle name="常规 35 2 3 3 3 6 3" xfId="20718"/>
    <cellStyle name="常规 35 2 3 3 3 6 3 2" xfId="24609"/>
    <cellStyle name="常规 35 2 3 3 3 6 3 2 2" xfId="32391"/>
    <cellStyle name="常规 35 2 3 3 3 6 3 3" xfId="28500"/>
    <cellStyle name="常规 35 2 3 3 3 6 4" xfId="22016"/>
    <cellStyle name="常规 35 2 3 3 3 6 4 2" xfId="29798"/>
    <cellStyle name="常规 35 2 3 3 3 6 5" xfId="25907"/>
    <cellStyle name="常规 35 2 3 3 3 7" xfId="15700"/>
    <cellStyle name="常规 35 2 3 3 3 7 2" xfId="19566"/>
    <cellStyle name="常规 35 2 3 3 3 7 2 2" xfId="23457"/>
    <cellStyle name="常规 35 2 3 3 3 7 2 2 2" xfId="31239"/>
    <cellStyle name="常规 35 2 3 3 3 7 2 3" xfId="27348"/>
    <cellStyle name="常规 35 2 3 3 3 7 3" xfId="20862"/>
    <cellStyle name="常规 35 2 3 3 3 7 3 2" xfId="24753"/>
    <cellStyle name="常规 35 2 3 3 3 7 3 2 2" xfId="32535"/>
    <cellStyle name="常规 35 2 3 3 3 7 3 3" xfId="28644"/>
    <cellStyle name="常规 35 2 3 3 3 7 4" xfId="22160"/>
    <cellStyle name="常规 35 2 3 3 3 7 4 2" xfId="29942"/>
    <cellStyle name="常规 35 2 3 3 3 7 5" xfId="26051"/>
    <cellStyle name="常规 35 2 3 3 3 8" xfId="16497"/>
    <cellStyle name="常规 35 2 3 3 3 8 2" xfId="19710"/>
    <cellStyle name="常规 35 2 3 3 3 8 2 2" xfId="23601"/>
    <cellStyle name="常规 35 2 3 3 3 8 2 2 2" xfId="31383"/>
    <cellStyle name="常规 35 2 3 3 3 8 2 3" xfId="27492"/>
    <cellStyle name="常规 35 2 3 3 3 8 3" xfId="21006"/>
    <cellStyle name="常规 35 2 3 3 3 8 3 2" xfId="24897"/>
    <cellStyle name="常规 35 2 3 3 3 8 3 2 2" xfId="32679"/>
    <cellStyle name="常规 35 2 3 3 3 8 3 3" xfId="28788"/>
    <cellStyle name="常规 35 2 3 3 3 8 4" xfId="22304"/>
    <cellStyle name="常规 35 2 3 3 3 8 4 2" xfId="30086"/>
    <cellStyle name="常规 35 2 3 3 3 8 5" xfId="26195"/>
    <cellStyle name="常规 35 2 3 3 3 9" xfId="17022"/>
    <cellStyle name="常规 35 2 3 3 3 9 2" xfId="19854"/>
    <cellStyle name="常规 35 2 3 3 3 9 2 2" xfId="23745"/>
    <cellStyle name="常规 35 2 3 3 3 9 2 2 2" xfId="31527"/>
    <cellStyle name="常规 35 2 3 3 3 9 2 3" xfId="27636"/>
    <cellStyle name="常规 35 2 3 3 3 9 3" xfId="21150"/>
    <cellStyle name="常规 35 2 3 3 3 9 3 2" xfId="25041"/>
    <cellStyle name="常规 35 2 3 3 3 9 3 2 2" xfId="32823"/>
    <cellStyle name="常规 35 2 3 3 3 9 3 3" xfId="28932"/>
    <cellStyle name="常规 35 2 3 3 3 9 4" xfId="22448"/>
    <cellStyle name="常规 35 2 3 3 3 9 4 2" xfId="30230"/>
    <cellStyle name="常规 35 2 3 3 3 9 5" xfId="26339"/>
    <cellStyle name="常规 35 2 3 3 4" xfId="6398"/>
    <cellStyle name="常规 35 2 3 3 4 10" xfId="18894"/>
    <cellStyle name="常规 35 2 3 3 4 10 2" xfId="22785"/>
    <cellStyle name="常规 35 2 3 3 4 10 2 2" xfId="30567"/>
    <cellStyle name="常规 35 2 3 3 4 10 3" xfId="26676"/>
    <cellStyle name="常规 35 2 3 3 4 11" xfId="20190"/>
    <cellStyle name="常规 35 2 3 3 4 11 2" xfId="24081"/>
    <cellStyle name="常规 35 2 3 3 4 11 2 2" xfId="31863"/>
    <cellStyle name="常规 35 2 3 3 4 11 3" xfId="27972"/>
    <cellStyle name="常规 35 2 3 3 4 12" xfId="21488"/>
    <cellStyle name="常规 35 2 3 3 4 12 2" xfId="29270"/>
    <cellStyle name="常规 35 2 3 3 4 13" xfId="25379"/>
    <cellStyle name="常规 35 2 3 3 4 2" xfId="11314"/>
    <cellStyle name="常规 35 2 3 3 4 2 2" xfId="19038"/>
    <cellStyle name="常规 35 2 3 3 4 2 2 2" xfId="22929"/>
    <cellStyle name="常规 35 2 3 3 4 2 2 2 2" xfId="30711"/>
    <cellStyle name="常规 35 2 3 3 4 2 2 3" xfId="26820"/>
    <cellStyle name="常规 35 2 3 3 4 2 3" xfId="20334"/>
    <cellStyle name="常规 35 2 3 3 4 2 3 2" xfId="24225"/>
    <cellStyle name="常规 35 2 3 3 4 2 3 2 2" xfId="32007"/>
    <cellStyle name="常规 35 2 3 3 4 2 3 3" xfId="28116"/>
    <cellStyle name="常规 35 2 3 3 4 2 4" xfId="21632"/>
    <cellStyle name="常规 35 2 3 3 4 2 4 2" xfId="29414"/>
    <cellStyle name="常规 35 2 3 3 4 2 5" xfId="25523"/>
    <cellStyle name="常规 35 2 3 3 4 3" xfId="12538"/>
    <cellStyle name="常规 35 2 3 3 4 3 2" xfId="19182"/>
    <cellStyle name="常规 35 2 3 3 4 3 2 2" xfId="23073"/>
    <cellStyle name="常规 35 2 3 3 4 3 2 2 2" xfId="30855"/>
    <cellStyle name="常规 35 2 3 3 4 3 2 3" xfId="26964"/>
    <cellStyle name="常规 35 2 3 3 4 3 3" xfId="20478"/>
    <cellStyle name="常规 35 2 3 3 4 3 3 2" xfId="24369"/>
    <cellStyle name="常规 35 2 3 3 4 3 3 2 2" xfId="32151"/>
    <cellStyle name="常规 35 2 3 3 4 3 3 3" xfId="28260"/>
    <cellStyle name="常规 35 2 3 3 4 3 4" xfId="21776"/>
    <cellStyle name="常规 35 2 3 3 4 3 4 2" xfId="29558"/>
    <cellStyle name="常规 35 2 3 3 4 3 5" xfId="25667"/>
    <cellStyle name="常规 35 2 3 3 4 4" xfId="13711"/>
    <cellStyle name="常规 35 2 3 3 4 4 2" xfId="19326"/>
    <cellStyle name="常规 35 2 3 3 4 4 2 2" xfId="23217"/>
    <cellStyle name="常规 35 2 3 3 4 4 2 2 2" xfId="30999"/>
    <cellStyle name="常规 35 2 3 3 4 4 2 3" xfId="27108"/>
    <cellStyle name="常规 35 2 3 3 4 4 3" xfId="20622"/>
    <cellStyle name="常规 35 2 3 3 4 4 3 2" xfId="24513"/>
    <cellStyle name="常规 35 2 3 3 4 4 3 2 2" xfId="32295"/>
    <cellStyle name="常规 35 2 3 3 4 4 3 3" xfId="28404"/>
    <cellStyle name="常规 35 2 3 3 4 4 4" xfId="21920"/>
    <cellStyle name="常规 35 2 3 3 4 4 4 2" xfId="29702"/>
    <cellStyle name="常规 35 2 3 3 4 4 5" xfId="25811"/>
    <cellStyle name="常规 35 2 3 3 4 5" xfId="14783"/>
    <cellStyle name="常规 35 2 3 3 4 5 2" xfId="19470"/>
    <cellStyle name="常规 35 2 3 3 4 5 2 2" xfId="23361"/>
    <cellStyle name="常规 35 2 3 3 4 5 2 2 2" xfId="31143"/>
    <cellStyle name="常规 35 2 3 3 4 5 2 3" xfId="27252"/>
    <cellStyle name="常规 35 2 3 3 4 5 3" xfId="20766"/>
    <cellStyle name="常规 35 2 3 3 4 5 3 2" xfId="24657"/>
    <cellStyle name="常规 35 2 3 3 4 5 3 2 2" xfId="32439"/>
    <cellStyle name="常规 35 2 3 3 4 5 3 3" xfId="28548"/>
    <cellStyle name="常规 35 2 3 3 4 5 4" xfId="22064"/>
    <cellStyle name="常规 35 2 3 3 4 5 4 2" xfId="29846"/>
    <cellStyle name="常规 35 2 3 3 4 5 5" xfId="25955"/>
    <cellStyle name="常规 35 2 3 3 4 6" xfId="15748"/>
    <cellStyle name="常规 35 2 3 3 4 6 2" xfId="19614"/>
    <cellStyle name="常规 35 2 3 3 4 6 2 2" xfId="23505"/>
    <cellStyle name="常规 35 2 3 3 4 6 2 2 2" xfId="31287"/>
    <cellStyle name="常规 35 2 3 3 4 6 2 3" xfId="27396"/>
    <cellStyle name="常规 35 2 3 3 4 6 3" xfId="20910"/>
    <cellStyle name="常规 35 2 3 3 4 6 3 2" xfId="24801"/>
    <cellStyle name="常规 35 2 3 3 4 6 3 2 2" xfId="32583"/>
    <cellStyle name="常规 35 2 3 3 4 6 3 3" xfId="28692"/>
    <cellStyle name="常规 35 2 3 3 4 6 4" xfId="22208"/>
    <cellStyle name="常规 35 2 3 3 4 6 4 2" xfId="29990"/>
    <cellStyle name="常规 35 2 3 3 4 6 5" xfId="26099"/>
    <cellStyle name="常规 35 2 3 3 4 7" xfId="16545"/>
    <cellStyle name="常规 35 2 3 3 4 7 2" xfId="19758"/>
    <cellStyle name="常规 35 2 3 3 4 7 2 2" xfId="23649"/>
    <cellStyle name="常规 35 2 3 3 4 7 2 2 2" xfId="31431"/>
    <cellStyle name="常规 35 2 3 3 4 7 2 3" xfId="27540"/>
    <cellStyle name="常规 35 2 3 3 4 7 3" xfId="21054"/>
    <cellStyle name="常规 35 2 3 3 4 7 3 2" xfId="24945"/>
    <cellStyle name="常规 35 2 3 3 4 7 3 2 2" xfId="32727"/>
    <cellStyle name="常规 35 2 3 3 4 7 3 3" xfId="28836"/>
    <cellStyle name="常规 35 2 3 3 4 7 4" xfId="22352"/>
    <cellStyle name="常规 35 2 3 3 4 7 4 2" xfId="30134"/>
    <cellStyle name="常规 35 2 3 3 4 7 5" xfId="26243"/>
    <cellStyle name="常规 35 2 3 3 4 8" xfId="17070"/>
    <cellStyle name="常规 35 2 3 3 4 8 2" xfId="19902"/>
    <cellStyle name="常规 35 2 3 3 4 8 2 2" xfId="23793"/>
    <cellStyle name="常规 35 2 3 3 4 8 2 2 2" xfId="31575"/>
    <cellStyle name="常规 35 2 3 3 4 8 2 3" xfId="27684"/>
    <cellStyle name="常规 35 2 3 3 4 8 3" xfId="21198"/>
    <cellStyle name="常规 35 2 3 3 4 8 3 2" xfId="25089"/>
    <cellStyle name="常规 35 2 3 3 4 8 3 2 2" xfId="32871"/>
    <cellStyle name="常规 35 2 3 3 4 8 3 3" xfId="28980"/>
    <cellStyle name="常规 35 2 3 3 4 8 4" xfId="22496"/>
    <cellStyle name="常规 35 2 3 3 4 8 4 2" xfId="30278"/>
    <cellStyle name="常规 35 2 3 3 4 8 5" xfId="26387"/>
    <cellStyle name="常规 35 2 3 3 4 9" xfId="17214"/>
    <cellStyle name="常规 35 2 3 3 4 9 2" xfId="20046"/>
    <cellStyle name="常规 35 2 3 3 4 9 2 2" xfId="23937"/>
    <cellStyle name="常规 35 2 3 3 4 9 2 2 2" xfId="31719"/>
    <cellStyle name="常规 35 2 3 3 4 9 2 3" xfId="27828"/>
    <cellStyle name="常规 35 2 3 3 4 9 3" xfId="21342"/>
    <cellStyle name="常规 35 2 3 3 4 9 3 2" xfId="25233"/>
    <cellStyle name="常规 35 2 3 3 4 9 3 2 2" xfId="33015"/>
    <cellStyle name="常规 35 2 3 3 4 9 3 3" xfId="29124"/>
    <cellStyle name="常规 35 2 3 3 4 9 4" xfId="22640"/>
    <cellStyle name="常规 35 2 3 3 4 9 4 2" xfId="30422"/>
    <cellStyle name="常规 35 2 3 3 4 9 5" xfId="26531"/>
    <cellStyle name="常规 35 2 3 3 5" xfId="11242"/>
    <cellStyle name="常规 35 2 3 3 5 2" xfId="18966"/>
    <cellStyle name="常规 35 2 3 3 5 2 2" xfId="22857"/>
    <cellStyle name="常规 35 2 3 3 5 2 2 2" xfId="30639"/>
    <cellStyle name="常规 35 2 3 3 5 2 3" xfId="26748"/>
    <cellStyle name="常规 35 2 3 3 5 3" xfId="20262"/>
    <cellStyle name="常规 35 2 3 3 5 3 2" xfId="24153"/>
    <cellStyle name="常规 35 2 3 3 5 3 2 2" xfId="31935"/>
    <cellStyle name="常规 35 2 3 3 5 3 3" xfId="28044"/>
    <cellStyle name="常规 35 2 3 3 5 4" xfId="21560"/>
    <cellStyle name="常规 35 2 3 3 5 4 2" xfId="29342"/>
    <cellStyle name="常规 35 2 3 3 5 5" xfId="25451"/>
    <cellStyle name="常规 35 2 3 3 6" xfId="12466"/>
    <cellStyle name="常规 35 2 3 3 6 2" xfId="19110"/>
    <cellStyle name="常规 35 2 3 3 6 2 2" xfId="23001"/>
    <cellStyle name="常规 35 2 3 3 6 2 2 2" xfId="30783"/>
    <cellStyle name="常规 35 2 3 3 6 2 3" xfId="26892"/>
    <cellStyle name="常规 35 2 3 3 6 3" xfId="20406"/>
    <cellStyle name="常规 35 2 3 3 6 3 2" xfId="24297"/>
    <cellStyle name="常规 35 2 3 3 6 3 2 2" xfId="32079"/>
    <cellStyle name="常规 35 2 3 3 6 3 3" xfId="28188"/>
    <cellStyle name="常规 35 2 3 3 6 4" xfId="21704"/>
    <cellStyle name="常规 35 2 3 3 6 4 2" xfId="29486"/>
    <cellStyle name="常规 35 2 3 3 6 5" xfId="25595"/>
    <cellStyle name="常规 35 2 3 3 7" xfId="13639"/>
    <cellStyle name="常规 35 2 3 3 7 2" xfId="19254"/>
    <cellStyle name="常规 35 2 3 3 7 2 2" xfId="23145"/>
    <cellStyle name="常规 35 2 3 3 7 2 2 2" xfId="30927"/>
    <cellStyle name="常规 35 2 3 3 7 2 3" xfId="27036"/>
    <cellStyle name="常规 35 2 3 3 7 3" xfId="20550"/>
    <cellStyle name="常规 35 2 3 3 7 3 2" xfId="24441"/>
    <cellStyle name="常规 35 2 3 3 7 3 2 2" xfId="32223"/>
    <cellStyle name="常规 35 2 3 3 7 3 3" xfId="28332"/>
    <cellStyle name="常规 35 2 3 3 7 4" xfId="21848"/>
    <cellStyle name="常规 35 2 3 3 7 4 2" xfId="29630"/>
    <cellStyle name="常规 35 2 3 3 7 5" xfId="25739"/>
    <cellStyle name="常规 35 2 3 3 8" xfId="14711"/>
    <cellStyle name="常规 35 2 3 3 8 2" xfId="19398"/>
    <cellStyle name="常规 35 2 3 3 8 2 2" xfId="23289"/>
    <cellStyle name="常规 35 2 3 3 8 2 2 2" xfId="31071"/>
    <cellStyle name="常规 35 2 3 3 8 2 3" xfId="27180"/>
    <cellStyle name="常规 35 2 3 3 8 3" xfId="20694"/>
    <cellStyle name="常规 35 2 3 3 8 3 2" xfId="24585"/>
    <cellStyle name="常规 35 2 3 3 8 3 2 2" xfId="32367"/>
    <cellStyle name="常规 35 2 3 3 8 3 3" xfId="28476"/>
    <cellStyle name="常规 35 2 3 3 8 4" xfId="21992"/>
    <cellStyle name="常规 35 2 3 3 8 4 2" xfId="29774"/>
    <cellStyle name="常规 35 2 3 3 8 5" xfId="25883"/>
    <cellStyle name="常规 35 2 3 3 9" xfId="15676"/>
    <cellStyle name="常规 35 2 3 3 9 2" xfId="19542"/>
    <cellStyle name="常规 35 2 3 3 9 2 2" xfId="23433"/>
    <cellStyle name="常规 35 2 3 3 9 2 2 2" xfId="31215"/>
    <cellStyle name="常规 35 2 3 3 9 2 3" xfId="27324"/>
    <cellStyle name="常规 35 2 3 3 9 3" xfId="20838"/>
    <cellStyle name="常规 35 2 3 3 9 3 2" xfId="24729"/>
    <cellStyle name="常规 35 2 3 3 9 3 2 2" xfId="32511"/>
    <cellStyle name="常规 35 2 3 3 9 3 3" xfId="28620"/>
    <cellStyle name="常规 35 2 3 3 9 4" xfId="22136"/>
    <cellStyle name="常规 35 2 3 3 9 4 2" xfId="29918"/>
    <cellStyle name="常规 35 2 3 3 9 5" xfId="26027"/>
    <cellStyle name="常规 35 2 3 4" xfId="6362"/>
    <cellStyle name="常规 35 2 3 4 10" xfId="17178"/>
    <cellStyle name="常规 35 2 3 4 10 2" xfId="20010"/>
    <cellStyle name="常规 35 2 3 4 10 2 2" xfId="23901"/>
    <cellStyle name="常规 35 2 3 4 10 2 2 2" xfId="31683"/>
    <cellStyle name="常规 35 2 3 4 10 2 3" xfId="27792"/>
    <cellStyle name="常规 35 2 3 4 10 3" xfId="21306"/>
    <cellStyle name="常规 35 2 3 4 10 3 2" xfId="25197"/>
    <cellStyle name="常规 35 2 3 4 10 3 2 2" xfId="32979"/>
    <cellStyle name="常规 35 2 3 4 10 3 3" xfId="29088"/>
    <cellStyle name="常规 35 2 3 4 10 4" xfId="22604"/>
    <cellStyle name="常规 35 2 3 4 10 4 2" xfId="30386"/>
    <cellStyle name="常规 35 2 3 4 10 5" xfId="26495"/>
    <cellStyle name="常规 35 2 3 4 11" xfId="18858"/>
    <cellStyle name="常规 35 2 3 4 11 2" xfId="22749"/>
    <cellStyle name="常规 35 2 3 4 11 2 2" xfId="30531"/>
    <cellStyle name="常规 35 2 3 4 11 3" xfId="26640"/>
    <cellStyle name="常规 35 2 3 4 12" xfId="20154"/>
    <cellStyle name="常规 35 2 3 4 12 2" xfId="24045"/>
    <cellStyle name="常规 35 2 3 4 12 2 2" xfId="31827"/>
    <cellStyle name="常规 35 2 3 4 12 3" xfId="27936"/>
    <cellStyle name="常规 35 2 3 4 13" xfId="21452"/>
    <cellStyle name="常规 35 2 3 4 13 2" xfId="29234"/>
    <cellStyle name="常规 35 2 3 4 14" xfId="25343"/>
    <cellStyle name="常规 35 2 3 4 2" xfId="6434"/>
    <cellStyle name="常规 35 2 3 4 2 10" xfId="18930"/>
    <cellStyle name="常规 35 2 3 4 2 10 2" xfId="22821"/>
    <cellStyle name="常规 35 2 3 4 2 10 2 2" xfId="30603"/>
    <cellStyle name="常规 35 2 3 4 2 10 3" xfId="26712"/>
    <cellStyle name="常规 35 2 3 4 2 11" xfId="20226"/>
    <cellStyle name="常规 35 2 3 4 2 11 2" xfId="24117"/>
    <cellStyle name="常规 35 2 3 4 2 11 2 2" xfId="31899"/>
    <cellStyle name="常规 35 2 3 4 2 11 3" xfId="28008"/>
    <cellStyle name="常规 35 2 3 4 2 12" xfId="21524"/>
    <cellStyle name="常规 35 2 3 4 2 12 2" xfId="29306"/>
    <cellStyle name="常规 35 2 3 4 2 13" xfId="25415"/>
    <cellStyle name="常规 35 2 3 4 2 2" xfId="11350"/>
    <cellStyle name="常规 35 2 3 4 2 2 2" xfId="19074"/>
    <cellStyle name="常规 35 2 3 4 2 2 2 2" xfId="22965"/>
    <cellStyle name="常规 35 2 3 4 2 2 2 2 2" xfId="30747"/>
    <cellStyle name="常规 35 2 3 4 2 2 2 3" xfId="26856"/>
    <cellStyle name="常规 35 2 3 4 2 2 3" xfId="20370"/>
    <cellStyle name="常规 35 2 3 4 2 2 3 2" xfId="24261"/>
    <cellStyle name="常规 35 2 3 4 2 2 3 2 2" xfId="32043"/>
    <cellStyle name="常规 35 2 3 4 2 2 3 3" xfId="28152"/>
    <cellStyle name="常规 35 2 3 4 2 2 4" xfId="21668"/>
    <cellStyle name="常规 35 2 3 4 2 2 4 2" xfId="29450"/>
    <cellStyle name="常规 35 2 3 4 2 2 5" xfId="25559"/>
    <cellStyle name="常规 35 2 3 4 2 3" xfId="12574"/>
    <cellStyle name="常规 35 2 3 4 2 3 2" xfId="19218"/>
    <cellStyle name="常规 35 2 3 4 2 3 2 2" xfId="23109"/>
    <cellStyle name="常规 35 2 3 4 2 3 2 2 2" xfId="30891"/>
    <cellStyle name="常规 35 2 3 4 2 3 2 3" xfId="27000"/>
    <cellStyle name="常规 35 2 3 4 2 3 3" xfId="20514"/>
    <cellStyle name="常规 35 2 3 4 2 3 3 2" xfId="24405"/>
    <cellStyle name="常规 35 2 3 4 2 3 3 2 2" xfId="32187"/>
    <cellStyle name="常规 35 2 3 4 2 3 3 3" xfId="28296"/>
    <cellStyle name="常规 35 2 3 4 2 3 4" xfId="21812"/>
    <cellStyle name="常规 35 2 3 4 2 3 4 2" xfId="29594"/>
    <cellStyle name="常规 35 2 3 4 2 3 5" xfId="25703"/>
    <cellStyle name="常规 35 2 3 4 2 4" xfId="13747"/>
    <cellStyle name="常规 35 2 3 4 2 4 2" xfId="19362"/>
    <cellStyle name="常规 35 2 3 4 2 4 2 2" xfId="23253"/>
    <cellStyle name="常规 35 2 3 4 2 4 2 2 2" xfId="31035"/>
    <cellStyle name="常规 35 2 3 4 2 4 2 3" xfId="27144"/>
    <cellStyle name="常规 35 2 3 4 2 4 3" xfId="20658"/>
    <cellStyle name="常规 35 2 3 4 2 4 3 2" xfId="24549"/>
    <cellStyle name="常规 35 2 3 4 2 4 3 2 2" xfId="32331"/>
    <cellStyle name="常规 35 2 3 4 2 4 3 3" xfId="28440"/>
    <cellStyle name="常规 35 2 3 4 2 4 4" xfId="21956"/>
    <cellStyle name="常规 35 2 3 4 2 4 4 2" xfId="29738"/>
    <cellStyle name="常规 35 2 3 4 2 4 5" xfId="25847"/>
    <cellStyle name="常规 35 2 3 4 2 5" xfId="14819"/>
    <cellStyle name="常规 35 2 3 4 2 5 2" xfId="19506"/>
    <cellStyle name="常规 35 2 3 4 2 5 2 2" xfId="23397"/>
    <cellStyle name="常规 35 2 3 4 2 5 2 2 2" xfId="31179"/>
    <cellStyle name="常规 35 2 3 4 2 5 2 3" xfId="27288"/>
    <cellStyle name="常规 35 2 3 4 2 5 3" xfId="20802"/>
    <cellStyle name="常规 35 2 3 4 2 5 3 2" xfId="24693"/>
    <cellStyle name="常规 35 2 3 4 2 5 3 2 2" xfId="32475"/>
    <cellStyle name="常规 35 2 3 4 2 5 3 3" xfId="28584"/>
    <cellStyle name="常规 35 2 3 4 2 5 4" xfId="22100"/>
    <cellStyle name="常规 35 2 3 4 2 5 4 2" xfId="29882"/>
    <cellStyle name="常规 35 2 3 4 2 5 5" xfId="25991"/>
    <cellStyle name="常规 35 2 3 4 2 6" xfId="15784"/>
    <cellStyle name="常规 35 2 3 4 2 6 2" xfId="19650"/>
    <cellStyle name="常规 35 2 3 4 2 6 2 2" xfId="23541"/>
    <cellStyle name="常规 35 2 3 4 2 6 2 2 2" xfId="31323"/>
    <cellStyle name="常规 35 2 3 4 2 6 2 3" xfId="27432"/>
    <cellStyle name="常规 35 2 3 4 2 6 3" xfId="20946"/>
    <cellStyle name="常规 35 2 3 4 2 6 3 2" xfId="24837"/>
    <cellStyle name="常规 35 2 3 4 2 6 3 2 2" xfId="32619"/>
    <cellStyle name="常规 35 2 3 4 2 6 3 3" xfId="28728"/>
    <cellStyle name="常规 35 2 3 4 2 6 4" xfId="22244"/>
    <cellStyle name="常规 35 2 3 4 2 6 4 2" xfId="30026"/>
    <cellStyle name="常规 35 2 3 4 2 6 5" xfId="26135"/>
    <cellStyle name="常规 35 2 3 4 2 7" xfId="16581"/>
    <cellStyle name="常规 35 2 3 4 2 7 2" xfId="19794"/>
    <cellStyle name="常规 35 2 3 4 2 7 2 2" xfId="23685"/>
    <cellStyle name="常规 35 2 3 4 2 7 2 2 2" xfId="31467"/>
    <cellStyle name="常规 35 2 3 4 2 7 2 3" xfId="27576"/>
    <cellStyle name="常规 35 2 3 4 2 7 3" xfId="21090"/>
    <cellStyle name="常规 35 2 3 4 2 7 3 2" xfId="24981"/>
    <cellStyle name="常规 35 2 3 4 2 7 3 2 2" xfId="32763"/>
    <cellStyle name="常规 35 2 3 4 2 7 3 3" xfId="28872"/>
    <cellStyle name="常规 35 2 3 4 2 7 4" xfId="22388"/>
    <cellStyle name="常规 35 2 3 4 2 7 4 2" xfId="30170"/>
    <cellStyle name="常规 35 2 3 4 2 7 5" xfId="26279"/>
    <cellStyle name="常规 35 2 3 4 2 8" xfId="17106"/>
    <cellStyle name="常规 35 2 3 4 2 8 2" xfId="19938"/>
    <cellStyle name="常规 35 2 3 4 2 8 2 2" xfId="23829"/>
    <cellStyle name="常规 35 2 3 4 2 8 2 2 2" xfId="31611"/>
    <cellStyle name="常规 35 2 3 4 2 8 2 3" xfId="27720"/>
    <cellStyle name="常规 35 2 3 4 2 8 3" xfId="21234"/>
    <cellStyle name="常规 35 2 3 4 2 8 3 2" xfId="25125"/>
    <cellStyle name="常规 35 2 3 4 2 8 3 2 2" xfId="32907"/>
    <cellStyle name="常规 35 2 3 4 2 8 3 3" xfId="29016"/>
    <cellStyle name="常规 35 2 3 4 2 8 4" xfId="22532"/>
    <cellStyle name="常规 35 2 3 4 2 8 4 2" xfId="30314"/>
    <cellStyle name="常规 35 2 3 4 2 8 5" xfId="26423"/>
    <cellStyle name="常规 35 2 3 4 2 9" xfId="17250"/>
    <cellStyle name="常规 35 2 3 4 2 9 2" xfId="20082"/>
    <cellStyle name="常规 35 2 3 4 2 9 2 2" xfId="23973"/>
    <cellStyle name="常规 35 2 3 4 2 9 2 2 2" xfId="31755"/>
    <cellStyle name="常规 35 2 3 4 2 9 2 3" xfId="27864"/>
    <cellStyle name="常规 35 2 3 4 2 9 3" xfId="21378"/>
    <cellStyle name="常规 35 2 3 4 2 9 3 2" xfId="25269"/>
    <cellStyle name="常规 35 2 3 4 2 9 3 2 2" xfId="33051"/>
    <cellStyle name="常规 35 2 3 4 2 9 3 3" xfId="29160"/>
    <cellStyle name="常规 35 2 3 4 2 9 4" xfId="22676"/>
    <cellStyle name="常规 35 2 3 4 2 9 4 2" xfId="30458"/>
    <cellStyle name="常规 35 2 3 4 2 9 5" xfId="26567"/>
    <cellStyle name="常规 35 2 3 4 3" xfId="11278"/>
    <cellStyle name="常规 35 2 3 4 3 2" xfId="19002"/>
    <cellStyle name="常规 35 2 3 4 3 2 2" xfId="22893"/>
    <cellStyle name="常规 35 2 3 4 3 2 2 2" xfId="30675"/>
    <cellStyle name="常规 35 2 3 4 3 2 3" xfId="26784"/>
    <cellStyle name="常规 35 2 3 4 3 3" xfId="20298"/>
    <cellStyle name="常规 35 2 3 4 3 3 2" xfId="24189"/>
    <cellStyle name="常规 35 2 3 4 3 3 2 2" xfId="31971"/>
    <cellStyle name="常规 35 2 3 4 3 3 3" xfId="28080"/>
    <cellStyle name="常规 35 2 3 4 3 4" xfId="21596"/>
    <cellStyle name="常规 35 2 3 4 3 4 2" xfId="29378"/>
    <cellStyle name="常规 35 2 3 4 3 5" xfId="25487"/>
    <cellStyle name="常规 35 2 3 4 4" xfId="12502"/>
    <cellStyle name="常规 35 2 3 4 4 2" xfId="19146"/>
    <cellStyle name="常规 35 2 3 4 4 2 2" xfId="23037"/>
    <cellStyle name="常规 35 2 3 4 4 2 2 2" xfId="30819"/>
    <cellStyle name="常规 35 2 3 4 4 2 3" xfId="26928"/>
    <cellStyle name="常规 35 2 3 4 4 3" xfId="20442"/>
    <cellStyle name="常规 35 2 3 4 4 3 2" xfId="24333"/>
    <cellStyle name="常规 35 2 3 4 4 3 2 2" xfId="32115"/>
    <cellStyle name="常规 35 2 3 4 4 3 3" xfId="28224"/>
    <cellStyle name="常规 35 2 3 4 4 4" xfId="21740"/>
    <cellStyle name="常规 35 2 3 4 4 4 2" xfId="29522"/>
    <cellStyle name="常规 35 2 3 4 4 5" xfId="25631"/>
    <cellStyle name="常规 35 2 3 4 5" xfId="13675"/>
    <cellStyle name="常规 35 2 3 4 5 2" xfId="19290"/>
    <cellStyle name="常规 35 2 3 4 5 2 2" xfId="23181"/>
    <cellStyle name="常规 35 2 3 4 5 2 2 2" xfId="30963"/>
    <cellStyle name="常规 35 2 3 4 5 2 3" xfId="27072"/>
    <cellStyle name="常规 35 2 3 4 5 3" xfId="20586"/>
    <cellStyle name="常规 35 2 3 4 5 3 2" xfId="24477"/>
    <cellStyle name="常规 35 2 3 4 5 3 2 2" xfId="32259"/>
    <cellStyle name="常规 35 2 3 4 5 3 3" xfId="28368"/>
    <cellStyle name="常规 35 2 3 4 5 4" xfId="21884"/>
    <cellStyle name="常规 35 2 3 4 5 4 2" xfId="29666"/>
    <cellStyle name="常规 35 2 3 4 5 5" xfId="25775"/>
    <cellStyle name="常规 35 2 3 4 6" xfId="14747"/>
    <cellStyle name="常规 35 2 3 4 6 2" xfId="19434"/>
    <cellStyle name="常规 35 2 3 4 6 2 2" xfId="23325"/>
    <cellStyle name="常规 35 2 3 4 6 2 2 2" xfId="31107"/>
    <cellStyle name="常规 35 2 3 4 6 2 3" xfId="27216"/>
    <cellStyle name="常规 35 2 3 4 6 3" xfId="20730"/>
    <cellStyle name="常规 35 2 3 4 6 3 2" xfId="24621"/>
    <cellStyle name="常规 35 2 3 4 6 3 2 2" xfId="32403"/>
    <cellStyle name="常规 35 2 3 4 6 3 3" xfId="28512"/>
    <cellStyle name="常规 35 2 3 4 6 4" xfId="22028"/>
    <cellStyle name="常规 35 2 3 4 6 4 2" xfId="29810"/>
    <cellStyle name="常规 35 2 3 4 6 5" xfId="25919"/>
    <cellStyle name="常规 35 2 3 4 7" xfId="15712"/>
    <cellStyle name="常规 35 2 3 4 7 2" xfId="19578"/>
    <cellStyle name="常规 35 2 3 4 7 2 2" xfId="23469"/>
    <cellStyle name="常规 35 2 3 4 7 2 2 2" xfId="31251"/>
    <cellStyle name="常规 35 2 3 4 7 2 3" xfId="27360"/>
    <cellStyle name="常规 35 2 3 4 7 3" xfId="20874"/>
    <cellStyle name="常规 35 2 3 4 7 3 2" xfId="24765"/>
    <cellStyle name="常规 35 2 3 4 7 3 2 2" xfId="32547"/>
    <cellStyle name="常规 35 2 3 4 7 3 3" xfId="28656"/>
    <cellStyle name="常规 35 2 3 4 7 4" xfId="22172"/>
    <cellStyle name="常规 35 2 3 4 7 4 2" xfId="29954"/>
    <cellStyle name="常规 35 2 3 4 7 5" xfId="26063"/>
    <cellStyle name="常规 35 2 3 4 8" xfId="16509"/>
    <cellStyle name="常规 35 2 3 4 8 2" xfId="19722"/>
    <cellStyle name="常规 35 2 3 4 8 2 2" xfId="23613"/>
    <cellStyle name="常规 35 2 3 4 8 2 2 2" xfId="31395"/>
    <cellStyle name="常规 35 2 3 4 8 2 3" xfId="27504"/>
    <cellStyle name="常规 35 2 3 4 8 3" xfId="21018"/>
    <cellStyle name="常规 35 2 3 4 8 3 2" xfId="24909"/>
    <cellStyle name="常规 35 2 3 4 8 3 2 2" xfId="32691"/>
    <cellStyle name="常规 35 2 3 4 8 3 3" xfId="28800"/>
    <cellStyle name="常规 35 2 3 4 8 4" xfId="22316"/>
    <cellStyle name="常规 35 2 3 4 8 4 2" xfId="30098"/>
    <cellStyle name="常规 35 2 3 4 8 5" xfId="26207"/>
    <cellStyle name="常规 35 2 3 4 9" xfId="17034"/>
    <cellStyle name="常规 35 2 3 4 9 2" xfId="19866"/>
    <cellStyle name="常规 35 2 3 4 9 2 2" xfId="23757"/>
    <cellStyle name="常规 35 2 3 4 9 2 2 2" xfId="31539"/>
    <cellStyle name="常规 35 2 3 4 9 2 3" xfId="27648"/>
    <cellStyle name="常规 35 2 3 4 9 3" xfId="21162"/>
    <cellStyle name="常规 35 2 3 4 9 3 2" xfId="25053"/>
    <cellStyle name="常规 35 2 3 4 9 3 2 2" xfId="32835"/>
    <cellStyle name="常规 35 2 3 4 9 3 3" xfId="28944"/>
    <cellStyle name="常规 35 2 3 4 9 4" xfId="22460"/>
    <cellStyle name="常规 35 2 3 4 9 4 2" xfId="30242"/>
    <cellStyle name="常规 35 2 3 4 9 5" xfId="26351"/>
    <cellStyle name="常规 35 2 3 5" xfId="6338"/>
    <cellStyle name="常规 35 2 3 5 10" xfId="17154"/>
    <cellStyle name="常规 35 2 3 5 10 2" xfId="19986"/>
    <cellStyle name="常规 35 2 3 5 10 2 2" xfId="23877"/>
    <cellStyle name="常规 35 2 3 5 10 2 2 2" xfId="31659"/>
    <cellStyle name="常规 35 2 3 5 10 2 3" xfId="27768"/>
    <cellStyle name="常规 35 2 3 5 10 3" xfId="21282"/>
    <cellStyle name="常规 35 2 3 5 10 3 2" xfId="25173"/>
    <cellStyle name="常规 35 2 3 5 10 3 2 2" xfId="32955"/>
    <cellStyle name="常规 35 2 3 5 10 3 3" xfId="29064"/>
    <cellStyle name="常规 35 2 3 5 10 4" xfId="22580"/>
    <cellStyle name="常规 35 2 3 5 10 4 2" xfId="30362"/>
    <cellStyle name="常规 35 2 3 5 10 5" xfId="26471"/>
    <cellStyle name="常规 35 2 3 5 11" xfId="18834"/>
    <cellStyle name="常规 35 2 3 5 11 2" xfId="22725"/>
    <cellStyle name="常规 35 2 3 5 11 2 2" xfId="30507"/>
    <cellStyle name="常规 35 2 3 5 11 3" xfId="26616"/>
    <cellStyle name="常规 35 2 3 5 12" xfId="20130"/>
    <cellStyle name="常规 35 2 3 5 12 2" xfId="24021"/>
    <cellStyle name="常规 35 2 3 5 12 2 2" xfId="31803"/>
    <cellStyle name="常规 35 2 3 5 12 3" xfId="27912"/>
    <cellStyle name="常规 35 2 3 5 13" xfId="21428"/>
    <cellStyle name="常规 35 2 3 5 13 2" xfId="29210"/>
    <cellStyle name="常规 35 2 3 5 14" xfId="25319"/>
    <cellStyle name="常规 35 2 3 5 2" xfId="6410"/>
    <cellStyle name="常规 35 2 3 5 2 10" xfId="18906"/>
    <cellStyle name="常规 35 2 3 5 2 10 2" xfId="22797"/>
    <cellStyle name="常规 35 2 3 5 2 10 2 2" xfId="30579"/>
    <cellStyle name="常规 35 2 3 5 2 10 3" xfId="26688"/>
    <cellStyle name="常规 35 2 3 5 2 11" xfId="20202"/>
    <cellStyle name="常规 35 2 3 5 2 11 2" xfId="24093"/>
    <cellStyle name="常规 35 2 3 5 2 11 2 2" xfId="31875"/>
    <cellStyle name="常规 35 2 3 5 2 11 3" xfId="27984"/>
    <cellStyle name="常规 35 2 3 5 2 12" xfId="21500"/>
    <cellStyle name="常规 35 2 3 5 2 12 2" xfId="29282"/>
    <cellStyle name="常规 35 2 3 5 2 13" xfId="25391"/>
    <cellStyle name="常规 35 2 3 5 2 2" xfId="11326"/>
    <cellStyle name="常规 35 2 3 5 2 2 2" xfId="19050"/>
    <cellStyle name="常规 35 2 3 5 2 2 2 2" xfId="22941"/>
    <cellStyle name="常规 35 2 3 5 2 2 2 2 2" xfId="30723"/>
    <cellStyle name="常规 35 2 3 5 2 2 2 3" xfId="26832"/>
    <cellStyle name="常规 35 2 3 5 2 2 3" xfId="20346"/>
    <cellStyle name="常规 35 2 3 5 2 2 3 2" xfId="24237"/>
    <cellStyle name="常规 35 2 3 5 2 2 3 2 2" xfId="32019"/>
    <cellStyle name="常规 35 2 3 5 2 2 3 3" xfId="28128"/>
    <cellStyle name="常规 35 2 3 5 2 2 4" xfId="21644"/>
    <cellStyle name="常规 35 2 3 5 2 2 4 2" xfId="29426"/>
    <cellStyle name="常规 35 2 3 5 2 2 5" xfId="25535"/>
    <cellStyle name="常规 35 2 3 5 2 3" xfId="12550"/>
    <cellStyle name="常规 35 2 3 5 2 3 2" xfId="19194"/>
    <cellStyle name="常规 35 2 3 5 2 3 2 2" xfId="23085"/>
    <cellStyle name="常规 35 2 3 5 2 3 2 2 2" xfId="30867"/>
    <cellStyle name="常规 35 2 3 5 2 3 2 3" xfId="26976"/>
    <cellStyle name="常规 35 2 3 5 2 3 3" xfId="20490"/>
    <cellStyle name="常规 35 2 3 5 2 3 3 2" xfId="24381"/>
    <cellStyle name="常规 35 2 3 5 2 3 3 2 2" xfId="32163"/>
    <cellStyle name="常规 35 2 3 5 2 3 3 3" xfId="28272"/>
    <cellStyle name="常规 35 2 3 5 2 3 4" xfId="21788"/>
    <cellStyle name="常规 35 2 3 5 2 3 4 2" xfId="29570"/>
    <cellStyle name="常规 35 2 3 5 2 3 5" xfId="25679"/>
    <cellStyle name="常规 35 2 3 5 2 4" xfId="13723"/>
    <cellStyle name="常规 35 2 3 5 2 4 2" xfId="19338"/>
    <cellStyle name="常规 35 2 3 5 2 4 2 2" xfId="23229"/>
    <cellStyle name="常规 35 2 3 5 2 4 2 2 2" xfId="31011"/>
    <cellStyle name="常规 35 2 3 5 2 4 2 3" xfId="27120"/>
    <cellStyle name="常规 35 2 3 5 2 4 3" xfId="20634"/>
    <cellStyle name="常规 35 2 3 5 2 4 3 2" xfId="24525"/>
    <cellStyle name="常规 35 2 3 5 2 4 3 2 2" xfId="32307"/>
    <cellStyle name="常规 35 2 3 5 2 4 3 3" xfId="28416"/>
    <cellStyle name="常规 35 2 3 5 2 4 4" xfId="21932"/>
    <cellStyle name="常规 35 2 3 5 2 4 4 2" xfId="29714"/>
    <cellStyle name="常规 35 2 3 5 2 4 5" xfId="25823"/>
    <cellStyle name="常规 35 2 3 5 2 5" xfId="14795"/>
    <cellStyle name="常规 35 2 3 5 2 5 2" xfId="19482"/>
    <cellStyle name="常规 35 2 3 5 2 5 2 2" xfId="23373"/>
    <cellStyle name="常规 35 2 3 5 2 5 2 2 2" xfId="31155"/>
    <cellStyle name="常规 35 2 3 5 2 5 2 3" xfId="27264"/>
    <cellStyle name="常规 35 2 3 5 2 5 3" xfId="20778"/>
    <cellStyle name="常规 35 2 3 5 2 5 3 2" xfId="24669"/>
    <cellStyle name="常规 35 2 3 5 2 5 3 2 2" xfId="32451"/>
    <cellStyle name="常规 35 2 3 5 2 5 3 3" xfId="28560"/>
    <cellStyle name="常规 35 2 3 5 2 5 4" xfId="22076"/>
    <cellStyle name="常规 35 2 3 5 2 5 4 2" xfId="29858"/>
    <cellStyle name="常规 35 2 3 5 2 5 5" xfId="25967"/>
    <cellStyle name="常规 35 2 3 5 2 6" xfId="15760"/>
    <cellStyle name="常规 35 2 3 5 2 6 2" xfId="19626"/>
    <cellStyle name="常规 35 2 3 5 2 6 2 2" xfId="23517"/>
    <cellStyle name="常规 35 2 3 5 2 6 2 2 2" xfId="31299"/>
    <cellStyle name="常规 35 2 3 5 2 6 2 3" xfId="27408"/>
    <cellStyle name="常规 35 2 3 5 2 6 3" xfId="20922"/>
    <cellStyle name="常规 35 2 3 5 2 6 3 2" xfId="24813"/>
    <cellStyle name="常规 35 2 3 5 2 6 3 2 2" xfId="32595"/>
    <cellStyle name="常规 35 2 3 5 2 6 3 3" xfId="28704"/>
    <cellStyle name="常规 35 2 3 5 2 6 4" xfId="22220"/>
    <cellStyle name="常规 35 2 3 5 2 6 4 2" xfId="30002"/>
    <cellStyle name="常规 35 2 3 5 2 6 5" xfId="26111"/>
    <cellStyle name="常规 35 2 3 5 2 7" xfId="16557"/>
    <cellStyle name="常规 35 2 3 5 2 7 2" xfId="19770"/>
    <cellStyle name="常规 35 2 3 5 2 7 2 2" xfId="23661"/>
    <cellStyle name="常规 35 2 3 5 2 7 2 2 2" xfId="31443"/>
    <cellStyle name="常规 35 2 3 5 2 7 2 3" xfId="27552"/>
    <cellStyle name="常规 35 2 3 5 2 7 3" xfId="21066"/>
    <cellStyle name="常规 35 2 3 5 2 7 3 2" xfId="24957"/>
    <cellStyle name="常规 35 2 3 5 2 7 3 2 2" xfId="32739"/>
    <cellStyle name="常规 35 2 3 5 2 7 3 3" xfId="28848"/>
    <cellStyle name="常规 35 2 3 5 2 7 4" xfId="22364"/>
    <cellStyle name="常规 35 2 3 5 2 7 4 2" xfId="30146"/>
    <cellStyle name="常规 35 2 3 5 2 7 5" xfId="26255"/>
    <cellStyle name="常规 35 2 3 5 2 8" xfId="17082"/>
    <cellStyle name="常规 35 2 3 5 2 8 2" xfId="19914"/>
    <cellStyle name="常规 35 2 3 5 2 8 2 2" xfId="23805"/>
    <cellStyle name="常规 35 2 3 5 2 8 2 2 2" xfId="31587"/>
    <cellStyle name="常规 35 2 3 5 2 8 2 3" xfId="27696"/>
    <cellStyle name="常规 35 2 3 5 2 8 3" xfId="21210"/>
    <cellStyle name="常规 35 2 3 5 2 8 3 2" xfId="25101"/>
    <cellStyle name="常规 35 2 3 5 2 8 3 2 2" xfId="32883"/>
    <cellStyle name="常规 35 2 3 5 2 8 3 3" xfId="28992"/>
    <cellStyle name="常规 35 2 3 5 2 8 4" xfId="22508"/>
    <cellStyle name="常规 35 2 3 5 2 8 4 2" xfId="30290"/>
    <cellStyle name="常规 35 2 3 5 2 8 5" xfId="26399"/>
    <cellStyle name="常规 35 2 3 5 2 9" xfId="17226"/>
    <cellStyle name="常规 35 2 3 5 2 9 2" xfId="20058"/>
    <cellStyle name="常规 35 2 3 5 2 9 2 2" xfId="23949"/>
    <cellStyle name="常规 35 2 3 5 2 9 2 2 2" xfId="31731"/>
    <cellStyle name="常规 35 2 3 5 2 9 2 3" xfId="27840"/>
    <cellStyle name="常规 35 2 3 5 2 9 3" xfId="21354"/>
    <cellStyle name="常规 35 2 3 5 2 9 3 2" xfId="25245"/>
    <cellStyle name="常规 35 2 3 5 2 9 3 2 2" xfId="33027"/>
    <cellStyle name="常规 35 2 3 5 2 9 3 3" xfId="29136"/>
    <cellStyle name="常规 35 2 3 5 2 9 4" xfId="22652"/>
    <cellStyle name="常规 35 2 3 5 2 9 4 2" xfId="30434"/>
    <cellStyle name="常规 35 2 3 5 2 9 5" xfId="26543"/>
    <cellStyle name="常规 35 2 3 5 3" xfId="11254"/>
    <cellStyle name="常规 35 2 3 5 3 2" xfId="18978"/>
    <cellStyle name="常规 35 2 3 5 3 2 2" xfId="22869"/>
    <cellStyle name="常规 35 2 3 5 3 2 2 2" xfId="30651"/>
    <cellStyle name="常规 35 2 3 5 3 2 3" xfId="26760"/>
    <cellStyle name="常规 35 2 3 5 3 3" xfId="20274"/>
    <cellStyle name="常规 35 2 3 5 3 3 2" xfId="24165"/>
    <cellStyle name="常规 35 2 3 5 3 3 2 2" xfId="31947"/>
    <cellStyle name="常规 35 2 3 5 3 3 3" xfId="28056"/>
    <cellStyle name="常规 35 2 3 5 3 4" xfId="21572"/>
    <cellStyle name="常规 35 2 3 5 3 4 2" xfId="29354"/>
    <cellStyle name="常规 35 2 3 5 3 5" xfId="25463"/>
    <cellStyle name="常规 35 2 3 5 4" xfId="12478"/>
    <cellStyle name="常规 35 2 3 5 4 2" xfId="19122"/>
    <cellStyle name="常规 35 2 3 5 4 2 2" xfId="23013"/>
    <cellStyle name="常规 35 2 3 5 4 2 2 2" xfId="30795"/>
    <cellStyle name="常规 35 2 3 5 4 2 3" xfId="26904"/>
    <cellStyle name="常规 35 2 3 5 4 3" xfId="20418"/>
    <cellStyle name="常规 35 2 3 5 4 3 2" xfId="24309"/>
    <cellStyle name="常规 35 2 3 5 4 3 2 2" xfId="32091"/>
    <cellStyle name="常规 35 2 3 5 4 3 3" xfId="28200"/>
    <cellStyle name="常规 35 2 3 5 4 4" xfId="21716"/>
    <cellStyle name="常规 35 2 3 5 4 4 2" xfId="29498"/>
    <cellStyle name="常规 35 2 3 5 4 5" xfId="25607"/>
    <cellStyle name="常规 35 2 3 5 5" xfId="13651"/>
    <cellStyle name="常规 35 2 3 5 5 2" xfId="19266"/>
    <cellStyle name="常规 35 2 3 5 5 2 2" xfId="23157"/>
    <cellStyle name="常规 35 2 3 5 5 2 2 2" xfId="30939"/>
    <cellStyle name="常规 35 2 3 5 5 2 3" xfId="27048"/>
    <cellStyle name="常规 35 2 3 5 5 3" xfId="20562"/>
    <cellStyle name="常规 35 2 3 5 5 3 2" xfId="24453"/>
    <cellStyle name="常规 35 2 3 5 5 3 2 2" xfId="32235"/>
    <cellStyle name="常规 35 2 3 5 5 3 3" xfId="28344"/>
    <cellStyle name="常规 35 2 3 5 5 4" xfId="21860"/>
    <cellStyle name="常规 35 2 3 5 5 4 2" xfId="29642"/>
    <cellStyle name="常规 35 2 3 5 5 5" xfId="25751"/>
    <cellStyle name="常规 35 2 3 5 6" xfId="14723"/>
    <cellStyle name="常规 35 2 3 5 6 2" xfId="19410"/>
    <cellStyle name="常规 35 2 3 5 6 2 2" xfId="23301"/>
    <cellStyle name="常规 35 2 3 5 6 2 2 2" xfId="31083"/>
    <cellStyle name="常规 35 2 3 5 6 2 3" xfId="27192"/>
    <cellStyle name="常规 35 2 3 5 6 3" xfId="20706"/>
    <cellStyle name="常规 35 2 3 5 6 3 2" xfId="24597"/>
    <cellStyle name="常规 35 2 3 5 6 3 2 2" xfId="32379"/>
    <cellStyle name="常规 35 2 3 5 6 3 3" xfId="28488"/>
    <cellStyle name="常规 35 2 3 5 6 4" xfId="22004"/>
    <cellStyle name="常规 35 2 3 5 6 4 2" xfId="29786"/>
    <cellStyle name="常规 35 2 3 5 6 5" xfId="25895"/>
    <cellStyle name="常规 35 2 3 5 7" xfId="15688"/>
    <cellStyle name="常规 35 2 3 5 7 2" xfId="19554"/>
    <cellStyle name="常规 35 2 3 5 7 2 2" xfId="23445"/>
    <cellStyle name="常规 35 2 3 5 7 2 2 2" xfId="31227"/>
    <cellStyle name="常规 35 2 3 5 7 2 3" xfId="27336"/>
    <cellStyle name="常规 35 2 3 5 7 3" xfId="20850"/>
    <cellStyle name="常规 35 2 3 5 7 3 2" xfId="24741"/>
    <cellStyle name="常规 35 2 3 5 7 3 2 2" xfId="32523"/>
    <cellStyle name="常规 35 2 3 5 7 3 3" xfId="28632"/>
    <cellStyle name="常规 35 2 3 5 7 4" xfId="22148"/>
    <cellStyle name="常规 35 2 3 5 7 4 2" xfId="29930"/>
    <cellStyle name="常规 35 2 3 5 7 5" xfId="26039"/>
    <cellStyle name="常规 35 2 3 5 8" xfId="16485"/>
    <cellStyle name="常规 35 2 3 5 8 2" xfId="19698"/>
    <cellStyle name="常规 35 2 3 5 8 2 2" xfId="23589"/>
    <cellStyle name="常规 35 2 3 5 8 2 2 2" xfId="31371"/>
    <cellStyle name="常规 35 2 3 5 8 2 3" xfId="27480"/>
    <cellStyle name="常规 35 2 3 5 8 3" xfId="20994"/>
    <cellStyle name="常规 35 2 3 5 8 3 2" xfId="24885"/>
    <cellStyle name="常规 35 2 3 5 8 3 2 2" xfId="32667"/>
    <cellStyle name="常规 35 2 3 5 8 3 3" xfId="28776"/>
    <cellStyle name="常规 35 2 3 5 8 4" xfId="22292"/>
    <cellStyle name="常规 35 2 3 5 8 4 2" xfId="30074"/>
    <cellStyle name="常规 35 2 3 5 8 5" xfId="26183"/>
    <cellStyle name="常规 35 2 3 5 9" xfId="17010"/>
    <cellStyle name="常规 35 2 3 5 9 2" xfId="19842"/>
    <cellStyle name="常规 35 2 3 5 9 2 2" xfId="23733"/>
    <cellStyle name="常规 35 2 3 5 9 2 2 2" xfId="31515"/>
    <cellStyle name="常规 35 2 3 5 9 2 3" xfId="27624"/>
    <cellStyle name="常规 35 2 3 5 9 3" xfId="21138"/>
    <cellStyle name="常规 35 2 3 5 9 3 2" xfId="25029"/>
    <cellStyle name="常规 35 2 3 5 9 3 2 2" xfId="32811"/>
    <cellStyle name="常规 35 2 3 5 9 3 3" xfId="28920"/>
    <cellStyle name="常规 35 2 3 5 9 4" xfId="22436"/>
    <cellStyle name="常规 35 2 3 5 9 4 2" xfId="30218"/>
    <cellStyle name="常规 35 2 3 5 9 5" xfId="26327"/>
    <cellStyle name="常规 35 2 3 6" xfId="6386"/>
    <cellStyle name="常规 35 2 3 6 10" xfId="18882"/>
    <cellStyle name="常规 35 2 3 6 10 2" xfId="22773"/>
    <cellStyle name="常规 35 2 3 6 10 2 2" xfId="30555"/>
    <cellStyle name="常规 35 2 3 6 10 3" xfId="26664"/>
    <cellStyle name="常规 35 2 3 6 11" xfId="20178"/>
    <cellStyle name="常规 35 2 3 6 11 2" xfId="24069"/>
    <cellStyle name="常规 35 2 3 6 11 2 2" xfId="31851"/>
    <cellStyle name="常规 35 2 3 6 11 3" xfId="27960"/>
    <cellStyle name="常规 35 2 3 6 12" xfId="21476"/>
    <cellStyle name="常规 35 2 3 6 12 2" xfId="29258"/>
    <cellStyle name="常规 35 2 3 6 13" xfId="25367"/>
    <cellStyle name="常规 35 2 3 6 2" xfId="11302"/>
    <cellStyle name="常规 35 2 3 6 2 2" xfId="19026"/>
    <cellStyle name="常规 35 2 3 6 2 2 2" xfId="22917"/>
    <cellStyle name="常规 35 2 3 6 2 2 2 2" xfId="30699"/>
    <cellStyle name="常规 35 2 3 6 2 2 3" xfId="26808"/>
    <cellStyle name="常规 35 2 3 6 2 3" xfId="20322"/>
    <cellStyle name="常规 35 2 3 6 2 3 2" xfId="24213"/>
    <cellStyle name="常规 35 2 3 6 2 3 2 2" xfId="31995"/>
    <cellStyle name="常规 35 2 3 6 2 3 3" xfId="28104"/>
    <cellStyle name="常规 35 2 3 6 2 4" xfId="21620"/>
    <cellStyle name="常规 35 2 3 6 2 4 2" xfId="29402"/>
    <cellStyle name="常规 35 2 3 6 2 5" xfId="25511"/>
    <cellStyle name="常规 35 2 3 6 3" xfId="12526"/>
    <cellStyle name="常规 35 2 3 6 3 2" xfId="19170"/>
    <cellStyle name="常规 35 2 3 6 3 2 2" xfId="23061"/>
    <cellStyle name="常规 35 2 3 6 3 2 2 2" xfId="30843"/>
    <cellStyle name="常规 35 2 3 6 3 2 3" xfId="26952"/>
    <cellStyle name="常规 35 2 3 6 3 3" xfId="20466"/>
    <cellStyle name="常规 35 2 3 6 3 3 2" xfId="24357"/>
    <cellStyle name="常规 35 2 3 6 3 3 2 2" xfId="32139"/>
    <cellStyle name="常规 35 2 3 6 3 3 3" xfId="28248"/>
    <cellStyle name="常规 35 2 3 6 3 4" xfId="21764"/>
    <cellStyle name="常规 35 2 3 6 3 4 2" xfId="29546"/>
    <cellStyle name="常规 35 2 3 6 3 5" xfId="25655"/>
    <cellStyle name="常规 35 2 3 6 4" xfId="13699"/>
    <cellStyle name="常规 35 2 3 6 4 2" xfId="19314"/>
    <cellStyle name="常规 35 2 3 6 4 2 2" xfId="23205"/>
    <cellStyle name="常规 35 2 3 6 4 2 2 2" xfId="30987"/>
    <cellStyle name="常规 35 2 3 6 4 2 3" xfId="27096"/>
    <cellStyle name="常规 35 2 3 6 4 3" xfId="20610"/>
    <cellStyle name="常规 35 2 3 6 4 3 2" xfId="24501"/>
    <cellStyle name="常规 35 2 3 6 4 3 2 2" xfId="32283"/>
    <cellStyle name="常规 35 2 3 6 4 3 3" xfId="28392"/>
    <cellStyle name="常规 35 2 3 6 4 4" xfId="21908"/>
    <cellStyle name="常规 35 2 3 6 4 4 2" xfId="29690"/>
    <cellStyle name="常规 35 2 3 6 4 5" xfId="25799"/>
    <cellStyle name="常规 35 2 3 6 5" xfId="14771"/>
    <cellStyle name="常规 35 2 3 6 5 2" xfId="19458"/>
    <cellStyle name="常规 35 2 3 6 5 2 2" xfId="23349"/>
    <cellStyle name="常规 35 2 3 6 5 2 2 2" xfId="31131"/>
    <cellStyle name="常规 35 2 3 6 5 2 3" xfId="27240"/>
    <cellStyle name="常规 35 2 3 6 5 3" xfId="20754"/>
    <cellStyle name="常规 35 2 3 6 5 3 2" xfId="24645"/>
    <cellStyle name="常规 35 2 3 6 5 3 2 2" xfId="32427"/>
    <cellStyle name="常规 35 2 3 6 5 3 3" xfId="28536"/>
    <cellStyle name="常规 35 2 3 6 5 4" xfId="22052"/>
    <cellStyle name="常规 35 2 3 6 5 4 2" xfId="29834"/>
    <cellStyle name="常规 35 2 3 6 5 5" xfId="25943"/>
    <cellStyle name="常规 35 2 3 6 6" xfId="15736"/>
    <cellStyle name="常规 35 2 3 6 6 2" xfId="19602"/>
    <cellStyle name="常规 35 2 3 6 6 2 2" xfId="23493"/>
    <cellStyle name="常规 35 2 3 6 6 2 2 2" xfId="31275"/>
    <cellStyle name="常规 35 2 3 6 6 2 3" xfId="27384"/>
    <cellStyle name="常规 35 2 3 6 6 3" xfId="20898"/>
    <cellStyle name="常规 35 2 3 6 6 3 2" xfId="24789"/>
    <cellStyle name="常规 35 2 3 6 6 3 2 2" xfId="32571"/>
    <cellStyle name="常规 35 2 3 6 6 3 3" xfId="28680"/>
    <cellStyle name="常规 35 2 3 6 6 4" xfId="22196"/>
    <cellStyle name="常规 35 2 3 6 6 4 2" xfId="29978"/>
    <cellStyle name="常规 35 2 3 6 6 5" xfId="26087"/>
    <cellStyle name="常规 35 2 3 6 7" xfId="16533"/>
    <cellStyle name="常规 35 2 3 6 7 2" xfId="19746"/>
    <cellStyle name="常规 35 2 3 6 7 2 2" xfId="23637"/>
    <cellStyle name="常规 35 2 3 6 7 2 2 2" xfId="31419"/>
    <cellStyle name="常规 35 2 3 6 7 2 3" xfId="27528"/>
    <cellStyle name="常规 35 2 3 6 7 3" xfId="21042"/>
    <cellStyle name="常规 35 2 3 6 7 3 2" xfId="24933"/>
    <cellStyle name="常规 35 2 3 6 7 3 2 2" xfId="32715"/>
    <cellStyle name="常规 35 2 3 6 7 3 3" xfId="28824"/>
    <cellStyle name="常规 35 2 3 6 7 4" xfId="22340"/>
    <cellStyle name="常规 35 2 3 6 7 4 2" xfId="30122"/>
    <cellStyle name="常规 35 2 3 6 7 5" xfId="26231"/>
    <cellStyle name="常规 35 2 3 6 8" xfId="17058"/>
    <cellStyle name="常规 35 2 3 6 8 2" xfId="19890"/>
    <cellStyle name="常规 35 2 3 6 8 2 2" xfId="23781"/>
    <cellStyle name="常规 35 2 3 6 8 2 2 2" xfId="31563"/>
    <cellStyle name="常规 35 2 3 6 8 2 3" xfId="27672"/>
    <cellStyle name="常规 35 2 3 6 8 3" xfId="21186"/>
    <cellStyle name="常规 35 2 3 6 8 3 2" xfId="25077"/>
    <cellStyle name="常规 35 2 3 6 8 3 2 2" xfId="32859"/>
    <cellStyle name="常规 35 2 3 6 8 3 3" xfId="28968"/>
    <cellStyle name="常规 35 2 3 6 8 4" xfId="22484"/>
    <cellStyle name="常规 35 2 3 6 8 4 2" xfId="30266"/>
    <cellStyle name="常规 35 2 3 6 8 5" xfId="26375"/>
    <cellStyle name="常规 35 2 3 6 9" xfId="17202"/>
    <cellStyle name="常规 35 2 3 6 9 2" xfId="20034"/>
    <cellStyle name="常规 35 2 3 6 9 2 2" xfId="23925"/>
    <cellStyle name="常规 35 2 3 6 9 2 2 2" xfId="31707"/>
    <cellStyle name="常规 35 2 3 6 9 2 3" xfId="27816"/>
    <cellStyle name="常规 35 2 3 6 9 3" xfId="21330"/>
    <cellStyle name="常规 35 2 3 6 9 3 2" xfId="25221"/>
    <cellStyle name="常规 35 2 3 6 9 3 2 2" xfId="33003"/>
    <cellStyle name="常规 35 2 3 6 9 3 3" xfId="29112"/>
    <cellStyle name="常规 35 2 3 6 9 4" xfId="22628"/>
    <cellStyle name="常规 35 2 3 6 9 4 2" xfId="30410"/>
    <cellStyle name="常规 35 2 3 6 9 5" xfId="26519"/>
    <cellStyle name="常规 35 2 3 7" xfId="11227"/>
    <cellStyle name="常规 35 2 3 7 2" xfId="18954"/>
    <cellStyle name="常规 35 2 3 7 2 2" xfId="22845"/>
    <cellStyle name="常规 35 2 3 7 2 2 2" xfId="30627"/>
    <cellStyle name="常规 35 2 3 7 2 3" xfId="26736"/>
    <cellStyle name="常规 35 2 3 7 3" xfId="20250"/>
    <cellStyle name="常规 35 2 3 7 3 2" xfId="24141"/>
    <cellStyle name="常规 35 2 3 7 3 2 2" xfId="31923"/>
    <cellStyle name="常规 35 2 3 7 3 3" xfId="28032"/>
    <cellStyle name="常规 35 2 3 7 4" xfId="21548"/>
    <cellStyle name="常规 35 2 3 7 4 2" xfId="29330"/>
    <cellStyle name="常规 35 2 3 7 5" xfId="25439"/>
    <cellStyle name="常规 35 2 3 8" xfId="12451"/>
    <cellStyle name="常规 35 2 3 8 2" xfId="19098"/>
    <cellStyle name="常规 35 2 3 8 2 2" xfId="22989"/>
    <cellStyle name="常规 35 2 3 8 2 2 2" xfId="30771"/>
    <cellStyle name="常规 35 2 3 8 2 3" xfId="26880"/>
    <cellStyle name="常规 35 2 3 8 3" xfId="20394"/>
    <cellStyle name="常规 35 2 3 8 3 2" xfId="24285"/>
    <cellStyle name="常规 35 2 3 8 3 2 2" xfId="32067"/>
    <cellStyle name="常规 35 2 3 8 3 3" xfId="28176"/>
    <cellStyle name="常规 35 2 3 8 4" xfId="21692"/>
    <cellStyle name="常规 35 2 3 8 4 2" xfId="29474"/>
    <cellStyle name="常规 35 2 3 8 5" xfId="25583"/>
    <cellStyle name="常规 35 2 3 9" xfId="13625"/>
    <cellStyle name="常规 35 2 3 9 2" xfId="19242"/>
    <cellStyle name="常规 35 2 3 9 2 2" xfId="23133"/>
    <cellStyle name="常规 35 2 3 9 2 2 2" xfId="30915"/>
    <cellStyle name="常规 35 2 3 9 2 3" xfId="27024"/>
    <cellStyle name="常规 35 2 3 9 3" xfId="20538"/>
    <cellStyle name="常规 35 2 3 9 3 2" xfId="24429"/>
    <cellStyle name="常规 35 2 3 9 3 2 2" xfId="32211"/>
    <cellStyle name="常规 35 2 3 9 3 3" xfId="28320"/>
    <cellStyle name="常规 35 2 3 9 4" xfId="21836"/>
    <cellStyle name="常规 35 2 3 9 4 2" xfId="29618"/>
    <cellStyle name="常规 35 2 3 9 5" xfId="25727"/>
    <cellStyle name="常规 35 2 4" xfId="6312"/>
    <cellStyle name="常规 35 2 4 10" xfId="15664"/>
    <cellStyle name="常规 35 2 4 10 2" xfId="19532"/>
    <cellStyle name="常规 35 2 4 10 2 2" xfId="23423"/>
    <cellStyle name="常规 35 2 4 10 2 2 2" xfId="31205"/>
    <cellStyle name="常规 35 2 4 10 2 3" xfId="27314"/>
    <cellStyle name="常规 35 2 4 10 3" xfId="20828"/>
    <cellStyle name="常规 35 2 4 10 3 2" xfId="24719"/>
    <cellStyle name="常规 35 2 4 10 3 2 2" xfId="32501"/>
    <cellStyle name="常规 35 2 4 10 3 3" xfId="28610"/>
    <cellStyle name="常规 35 2 4 10 4" xfId="22126"/>
    <cellStyle name="常规 35 2 4 10 4 2" xfId="29908"/>
    <cellStyle name="常规 35 2 4 10 5" xfId="26017"/>
    <cellStyle name="常规 35 2 4 11" xfId="16461"/>
    <cellStyle name="常规 35 2 4 11 2" xfId="19676"/>
    <cellStyle name="常规 35 2 4 11 2 2" xfId="23567"/>
    <cellStyle name="常规 35 2 4 11 2 2 2" xfId="31349"/>
    <cellStyle name="常规 35 2 4 11 2 3" xfId="27458"/>
    <cellStyle name="常规 35 2 4 11 3" xfId="20972"/>
    <cellStyle name="常规 35 2 4 11 3 2" xfId="24863"/>
    <cellStyle name="常规 35 2 4 11 3 2 2" xfId="32645"/>
    <cellStyle name="常规 35 2 4 11 3 3" xfId="28754"/>
    <cellStyle name="常规 35 2 4 11 4" xfId="22270"/>
    <cellStyle name="常规 35 2 4 11 4 2" xfId="30052"/>
    <cellStyle name="常规 35 2 4 11 5" xfId="26161"/>
    <cellStyle name="常规 35 2 4 12" xfId="16986"/>
    <cellStyle name="常规 35 2 4 12 2" xfId="19820"/>
    <cellStyle name="常规 35 2 4 12 2 2" xfId="23711"/>
    <cellStyle name="常规 35 2 4 12 2 2 2" xfId="31493"/>
    <cellStyle name="常规 35 2 4 12 2 3" xfId="27602"/>
    <cellStyle name="常规 35 2 4 12 3" xfId="21116"/>
    <cellStyle name="常规 35 2 4 12 3 2" xfId="25007"/>
    <cellStyle name="常规 35 2 4 12 3 2 2" xfId="32789"/>
    <cellStyle name="常规 35 2 4 12 3 3" xfId="28898"/>
    <cellStyle name="常规 35 2 4 12 4" xfId="22414"/>
    <cellStyle name="常规 35 2 4 12 4 2" xfId="30196"/>
    <cellStyle name="常规 35 2 4 12 5" xfId="26305"/>
    <cellStyle name="常规 35 2 4 13" xfId="17132"/>
    <cellStyle name="常规 35 2 4 13 2" xfId="19964"/>
    <cellStyle name="常规 35 2 4 13 2 2" xfId="23855"/>
    <cellStyle name="常规 35 2 4 13 2 2 2" xfId="31637"/>
    <cellStyle name="常规 35 2 4 13 2 3" xfId="27746"/>
    <cellStyle name="常规 35 2 4 13 3" xfId="21260"/>
    <cellStyle name="常规 35 2 4 13 3 2" xfId="25151"/>
    <cellStyle name="常规 35 2 4 13 3 2 2" xfId="32933"/>
    <cellStyle name="常规 35 2 4 13 3 3" xfId="29042"/>
    <cellStyle name="常规 35 2 4 13 4" xfId="22558"/>
    <cellStyle name="常规 35 2 4 13 4 2" xfId="30340"/>
    <cellStyle name="常规 35 2 4 13 5" xfId="26449"/>
    <cellStyle name="常规 35 2 4 14" xfId="18812"/>
    <cellStyle name="常规 35 2 4 14 2" xfId="22703"/>
    <cellStyle name="常规 35 2 4 14 2 2" xfId="30485"/>
    <cellStyle name="常规 35 2 4 14 3" xfId="26594"/>
    <cellStyle name="常规 35 2 4 15" xfId="20108"/>
    <cellStyle name="常规 35 2 4 15 2" xfId="23999"/>
    <cellStyle name="常规 35 2 4 15 2 2" xfId="31781"/>
    <cellStyle name="常规 35 2 4 15 3" xfId="27890"/>
    <cellStyle name="常规 35 2 4 16" xfId="21406"/>
    <cellStyle name="常规 35 2 4 16 2" xfId="29188"/>
    <cellStyle name="常规 35 2 4 17" xfId="25297"/>
    <cellStyle name="常规 35 2 4 2" xfId="6328"/>
    <cellStyle name="常规 35 2 4 2 10" xfId="16475"/>
    <cellStyle name="常规 35 2 4 2 10 2" xfId="19688"/>
    <cellStyle name="常规 35 2 4 2 10 2 2" xfId="23579"/>
    <cellStyle name="常规 35 2 4 2 10 2 2 2" xfId="31361"/>
    <cellStyle name="常规 35 2 4 2 10 2 3" xfId="27470"/>
    <cellStyle name="常规 35 2 4 2 10 3" xfId="20984"/>
    <cellStyle name="常规 35 2 4 2 10 3 2" xfId="24875"/>
    <cellStyle name="常规 35 2 4 2 10 3 2 2" xfId="32657"/>
    <cellStyle name="常规 35 2 4 2 10 3 3" xfId="28766"/>
    <cellStyle name="常规 35 2 4 2 10 4" xfId="22282"/>
    <cellStyle name="常规 35 2 4 2 10 4 2" xfId="30064"/>
    <cellStyle name="常规 35 2 4 2 10 5" xfId="26173"/>
    <cellStyle name="常规 35 2 4 2 11" xfId="17000"/>
    <cellStyle name="常规 35 2 4 2 11 2" xfId="19832"/>
    <cellStyle name="常规 35 2 4 2 11 2 2" xfId="23723"/>
    <cellStyle name="常规 35 2 4 2 11 2 2 2" xfId="31505"/>
    <cellStyle name="常规 35 2 4 2 11 2 3" xfId="27614"/>
    <cellStyle name="常规 35 2 4 2 11 3" xfId="21128"/>
    <cellStyle name="常规 35 2 4 2 11 3 2" xfId="25019"/>
    <cellStyle name="常规 35 2 4 2 11 3 2 2" xfId="32801"/>
    <cellStyle name="常规 35 2 4 2 11 3 3" xfId="28910"/>
    <cellStyle name="常规 35 2 4 2 11 4" xfId="22426"/>
    <cellStyle name="常规 35 2 4 2 11 4 2" xfId="30208"/>
    <cellStyle name="常规 35 2 4 2 11 5" xfId="26317"/>
    <cellStyle name="常规 35 2 4 2 12" xfId="17144"/>
    <cellStyle name="常规 35 2 4 2 12 2" xfId="19976"/>
    <cellStyle name="常规 35 2 4 2 12 2 2" xfId="23867"/>
    <cellStyle name="常规 35 2 4 2 12 2 2 2" xfId="31649"/>
    <cellStyle name="常规 35 2 4 2 12 2 3" xfId="27758"/>
    <cellStyle name="常规 35 2 4 2 12 3" xfId="21272"/>
    <cellStyle name="常规 35 2 4 2 12 3 2" xfId="25163"/>
    <cellStyle name="常规 35 2 4 2 12 3 2 2" xfId="32945"/>
    <cellStyle name="常规 35 2 4 2 12 3 3" xfId="29054"/>
    <cellStyle name="常规 35 2 4 2 12 4" xfId="22570"/>
    <cellStyle name="常规 35 2 4 2 12 4 2" xfId="30352"/>
    <cellStyle name="常规 35 2 4 2 12 5" xfId="26461"/>
    <cellStyle name="常规 35 2 4 2 13" xfId="18824"/>
    <cellStyle name="常规 35 2 4 2 13 2" xfId="22715"/>
    <cellStyle name="常规 35 2 4 2 13 2 2" xfId="30497"/>
    <cellStyle name="常规 35 2 4 2 13 3" xfId="26606"/>
    <cellStyle name="常规 35 2 4 2 14" xfId="20120"/>
    <cellStyle name="常规 35 2 4 2 14 2" xfId="24011"/>
    <cellStyle name="常规 35 2 4 2 14 2 2" xfId="31793"/>
    <cellStyle name="常规 35 2 4 2 14 3" xfId="27902"/>
    <cellStyle name="常规 35 2 4 2 15" xfId="21418"/>
    <cellStyle name="常规 35 2 4 2 15 2" xfId="29200"/>
    <cellStyle name="常规 35 2 4 2 16" xfId="25309"/>
    <cellStyle name="常规 35 2 4 2 2" xfId="6376"/>
    <cellStyle name="常规 35 2 4 2 2 10" xfId="17192"/>
    <cellStyle name="常规 35 2 4 2 2 10 2" xfId="20024"/>
    <cellStyle name="常规 35 2 4 2 2 10 2 2" xfId="23915"/>
    <cellStyle name="常规 35 2 4 2 2 10 2 2 2" xfId="31697"/>
    <cellStyle name="常规 35 2 4 2 2 10 2 3" xfId="27806"/>
    <cellStyle name="常规 35 2 4 2 2 10 3" xfId="21320"/>
    <cellStyle name="常规 35 2 4 2 2 10 3 2" xfId="25211"/>
    <cellStyle name="常规 35 2 4 2 2 10 3 2 2" xfId="32993"/>
    <cellStyle name="常规 35 2 4 2 2 10 3 3" xfId="29102"/>
    <cellStyle name="常规 35 2 4 2 2 10 4" xfId="22618"/>
    <cellStyle name="常规 35 2 4 2 2 10 4 2" xfId="30400"/>
    <cellStyle name="常规 35 2 4 2 2 10 5" xfId="26509"/>
    <cellStyle name="常规 35 2 4 2 2 11" xfId="18872"/>
    <cellStyle name="常规 35 2 4 2 2 11 2" xfId="22763"/>
    <cellStyle name="常规 35 2 4 2 2 11 2 2" xfId="30545"/>
    <cellStyle name="常规 35 2 4 2 2 11 3" xfId="26654"/>
    <cellStyle name="常规 35 2 4 2 2 12" xfId="20168"/>
    <cellStyle name="常规 35 2 4 2 2 12 2" xfId="24059"/>
    <cellStyle name="常规 35 2 4 2 2 12 2 2" xfId="31841"/>
    <cellStyle name="常规 35 2 4 2 2 12 3" xfId="27950"/>
    <cellStyle name="常规 35 2 4 2 2 13" xfId="21466"/>
    <cellStyle name="常规 35 2 4 2 2 13 2" xfId="29248"/>
    <cellStyle name="常规 35 2 4 2 2 14" xfId="25357"/>
    <cellStyle name="常规 35 2 4 2 2 2" xfId="6448"/>
    <cellStyle name="常规 35 2 4 2 2 2 10" xfId="18944"/>
    <cellStyle name="常规 35 2 4 2 2 2 10 2" xfId="22835"/>
    <cellStyle name="常规 35 2 4 2 2 2 10 2 2" xfId="30617"/>
    <cellStyle name="常规 35 2 4 2 2 2 10 3" xfId="26726"/>
    <cellStyle name="常规 35 2 4 2 2 2 11" xfId="20240"/>
    <cellStyle name="常规 35 2 4 2 2 2 11 2" xfId="24131"/>
    <cellStyle name="常规 35 2 4 2 2 2 11 2 2" xfId="31913"/>
    <cellStyle name="常规 35 2 4 2 2 2 11 3" xfId="28022"/>
    <cellStyle name="常规 35 2 4 2 2 2 12" xfId="21538"/>
    <cellStyle name="常规 35 2 4 2 2 2 12 2" xfId="29320"/>
    <cellStyle name="常规 35 2 4 2 2 2 13" xfId="25429"/>
    <cellStyle name="常规 35 2 4 2 2 2 2" xfId="11364"/>
    <cellStyle name="常规 35 2 4 2 2 2 2 2" xfId="19088"/>
    <cellStyle name="常规 35 2 4 2 2 2 2 2 2" xfId="22979"/>
    <cellStyle name="常规 35 2 4 2 2 2 2 2 2 2" xfId="30761"/>
    <cellStyle name="常规 35 2 4 2 2 2 2 2 3" xfId="26870"/>
    <cellStyle name="常规 35 2 4 2 2 2 2 3" xfId="20384"/>
    <cellStyle name="常规 35 2 4 2 2 2 2 3 2" xfId="24275"/>
    <cellStyle name="常规 35 2 4 2 2 2 2 3 2 2" xfId="32057"/>
    <cellStyle name="常规 35 2 4 2 2 2 2 3 3" xfId="28166"/>
    <cellStyle name="常规 35 2 4 2 2 2 2 4" xfId="21682"/>
    <cellStyle name="常规 35 2 4 2 2 2 2 4 2" xfId="29464"/>
    <cellStyle name="常规 35 2 4 2 2 2 2 5" xfId="25573"/>
    <cellStyle name="常规 35 2 4 2 2 2 3" xfId="12588"/>
    <cellStyle name="常规 35 2 4 2 2 2 3 2" xfId="19232"/>
    <cellStyle name="常规 35 2 4 2 2 2 3 2 2" xfId="23123"/>
    <cellStyle name="常规 35 2 4 2 2 2 3 2 2 2" xfId="30905"/>
    <cellStyle name="常规 35 2 4 2 2 2 3 2 3" xfId="27014"/>
    <cellStyle name="常规 35 2 4 2 2 2 3 3" xfId="20528"/>
    <cellStyle name="常规 35 2 4 2 2 2 3 3 2" xfId="24419"/>
    <cellStyle name="常规 35 2 4 2 2 2 3 3 2 2" xfId="32201"/>
    <cellStyle name="常规 35 2 4 2 2 2 3 3 3" xfId="28310"/>
    <cellStyle name="常规 35 2 4 2 2 2 3 4" xfId="21826"/>
    <cellStyle name="常规 35 2 4 2 2 2 3 4 2" xfId="29608"/>
    <cellStyle name="常规 35 2 4 2 2 2 3 5" xfId="25717"/>
    <cellStyle name="常规 35 2 4 2 2 2 4" xfId="13761"/>
    <cellStyle name="常规 35 2 4 2 2 2 4 2" xfId="19376"/>
    <cellStyle name="常规 35 2 4 2 2 2 4 2 2" xfId="23267"/>
    <cellStyle name="常规 35 2 4 2 2 2 4 2 2 2" xfId="31049"/>
    <cellStyle name="常规 35 2 4 2 2 2 4 2 3" xfId="27158"/>
    <cellStyle name="常规 35 2 4 2 2 2 4 3" xfId="20672"/>
    <cellStyle name="常规 35 2 4 2 2 2 4 3 2" xfId="24563"/>
    <cellStyle name="常规 35 2 4 2 2 2 4 3 2 2" xfId="32345"/>
    <cellStyle name="常规 35 2 4 2 2 2 4 3 3" xfId="28454"/>
    <cellStyle name="常规 35 2 4 2 2 2 4 4" xfId="21970"/>
    <cellStyle name="常规 35 2 4 2 2 2 4 4 2" xfId="29752"/>
    <cellStyle name="常规 35 2 4 2 2 2 4 5" xfId="25861"/>
    <cellStyle name="常规 35 2 4 2 2 2 5" xfId="14833"/>
    <cellStyle name="常规 35 2 4 2 2 2 5 2" xfId="19520"/>
    <cellStyle name="常规 35 2 4 2 2 2 5 2 2" xfId="23411"/>
    <cellStyle name="常规 35 2 4 2 2 2 5 2 2 2" xfId="31193"/>
    <cellStyle name="常规 35 2 4 2 2 2 5 2 3" xfId="27302"/>
    <cellStyle name="常规 35 2 4 2 2 2 5 3" xfId="20816"/>
    <cellStyle name="常规 35 2 4 2 2 2 5 3 2" xfId="24707"/>
    <cellStyle name="常规 35 2 4 2 2 2 5 3 2 2" xfId="32489"/>
    <cellStyle name="常规 35 2 4 2 2 2 5 3 3" xfId="28598"/>
    <cellStyle name="常规 35 2 4 2 2 2 5 4" xfId="22114"/>
    <cellStyle name="常规 35 2 4 2 2 2 5 4 2" xfId="29896"/>
    <cellStyle name="常规 35 2 4 2 2 2 5 5" xfId="26005"/>
    <cellStyle name="常规 35 2 4 2 2 2 6" xfId="15798"/>
    <cellStyle name="常规 35 2 4 2 2 2 6 2" xfId="19664"/>
    <cellStyle name="常规 35 2 4 2 2 2 6 2 2" xfId="23555"/>
    <cellStyle name="常规 35 2 4 2 2 2 6 2 2 2" xfId="31337"/>
    <cellStyle name="常规 35 2 4 2 2 2 6 2 3" xfId="27446"/>
    <cellStyle name="常规 35 2 4 2 2 2 6 3" xfId="20960"/>
    <cellStyle name="常规 35 2 4 2 2 2 6 3 2" xfId="24851"/>
    <cellStyle name="常规 35 2 4 2 2 2 6 3 2 2" xfId="32633"/>
    <cellStyle name="常规 35 2 4 2 2 2 6 3 3" xfId="28742"/>
    <cellStyle name="常规 35 2 4 2 2 2 6 4" xfId="22258"/>
    <cellStyle name="常规 35 2 4 2 2 2 6 4 2" xfId="30040"/>
    <cellStyle name="常规 35 2 4 2 2 2 6 5" xfId="26149"/>
    <cellStyle name="常规 35 2 4 2 2 2 7" xfId="16595"/>
    <cellStyle name="常规 35 2 4 2 2 2 7 2" xfId="19808"/>
    <cellStyle name="常规 35 2 4 2 2 2 7 2 2" xfId="23699"/>
    <cellStyle name="常规 35 2 4 2 2 2 7 2 2 2" xfId="31481"/>
    <cellStyle name="常规 35 2 4 2 2 2 7 2 3" xfId="27590"/>
    <cellStyle name="常规 35 2 4 2 2 2 7 3" xfId="21104"/>
    <cellStyle name="常规 35 2 4 2 2 2 7 3 2" xfId="24995"/>
    <cellStyle name="常规 35 2 4 2 2 2 7 3 2 2" xfId="32777"/>
    <cellStyle name="常规 35 2 4 2 2 2 7 3 3" xfId="28886"/>
    <cellStyle name="常规 35 2 4 2 2 2 7 4" xfId="22402"/>
    <cellStyle name="常规 35 2 4 2 2 2 7 4 2" xfId="30184"/>
    <cellStyle name="常规 35 2 4 2 2 2 7 5" xfId="26293"/>
    <cellStyle name="常规 35 2 4 2 2 2 8" xfId="17120"/>
    <cellStyle name="常规 35 2 4 2 2 2 8 2" xfId="19952"/>
    <cellStyle name="常规 35 2 4 2 2 2 8 2 2" xfId="23843"/>
    <cellStyle name="常规 35 2 4 2 2 2 8 2 2 2" xfId="31625"/>
    <cellStyle name="常规 35 2 4 2 2 2 8 2 3" xfId="27734"/>
    <cellStyle name="常规 35 2 4 2 2 2 8 3" xfId="21248"/>
    <cellStyle name="常规 35 2 4 2 2 2 8 3 2" xfId="25139"/>
    <cellStyle name="常规 35 2 4 2 2 2 8 3 2 2" xfId="32921"/>
    <cellStyle name="常规 35 2 4 2 2 2 8 3 3" xfId="29030"/>
    <cellStyle name="常规 35 2 4 2 2 2 8 4" xfId="22546"/>
    <cellStyle name="常规 35 2 4 2 2 2 8 4 2" xfId="30328"/>
    <cellStyle name="常规 35 2 4 2 2 2 8 5" xfId="26437"/>
    <cellStyle name="常规 35 2 4 2 2 2 9" xfId="17264"/>
    <cellStyle name="常规 35 2 4 2 2 2 9 2" xfId="20096"/>
    <cellStyle name="常规 35 2 4 2 2 2 9 2 2" xfId="23987"/>
    <cellStyle name="常规 35 2 4 2 2 2 9 2 2 2" xfId="31769"/>
    <cellStyle name="常规 35 2 4 2 2 2 9 2 3" xfId="27878"/>
    <cellStyle name="常规 35 2 4 2 2 2 9 3" xfId="21392"/>
    <cellStyle name="常规 35 2 4 2 2 2 9 3 2" xfId="25283"/>
    <cellStyle name="常规 35 2 4 2 2 2 9 3 2 2" xfId="33065"/>
    <cellStyle name="常规 35 2 4 2 2 2 9 3 3" xfId="29174"/>
    <cellStyle name="常规 35 2 4 2 2 2 9 4" xfId="22690"/>
    <cellStyle name="常规 35 2 4 2 2 2 9 4 2" xfId="30472"/>
    <cellStyle name="常规 35 2 4 2 2 2 9 5" xfId="26581"/>
    <cellStyle name="常规 35 2 4 2 2 3" xfId="11292"/>
    <cellStyle name="常规 35 2 4 2 2 3 2" xfId="19016"/>
    <cellStyle name="常规 35 2 4 2 2 3 2 2" xfId="22907"/>
    <cellStyle name="常规 35 2 4 2 2 3 2 2 2" xfId="30689"/>
    <cellStyle name="常规 35 2 4 2 2 3 2 3" xfId="26798"/>
    <cellStyle name="常规 35 2 4 2 2 3 3" xfId="20312"/>
    <cellStyle name="常规 35 2 4 2 2 3 3 2" xfId="24203"/>
    <cellStyle name="常规 35 2 4 2 2 3 3 2 2" xfId="31985"/>
    <cellStyle name="常规 35 2 4 2 2 3 3 3" xfId="28094"/>
    <cellStyle name="常规 35 2 4 2 2 3 4" xfId="21610"/>
    <cellStyle name="常规 35 2 4 2 2 3 4 2" xfId="29392"/>
    <cellStyle name="常规 35 2 4 2 2 3 5" xfId="25501"/>
    <cellStyle name="常规 35 2 4 2 2 4" xfId="12516"/>
    <cellStyle name="常规 35 2 4 2 2 4 2" xfId="19160"/>
    <cellStyle name="常规 35 2 4 2 2 4 2 2" xfId="23051"/>
    <cellStyle name="常规 35 2 4 2 2 4 2 2 2" xfId="30833"/>
    <cellStyle name="常规 35 2 4 2 2 4 2 3" xfId="26942"/>
    <cellStyle name="常规 35 2 4 2 2 4 3" xfId="20456"/>
    <cellStyle name="常规 35 2 4 2 2 4 3 2" xfId="24347"/>
    <cellStyle name="常规 35 2 4 2 2 4 3 2 2" xfId="32129"/>
    <cellStyle name="常规 35 2 4 2 2 4 3 3" xfId="28238"/>
    <cellStyle name="常规 35 2 4 2 2 4 4" xfId="21754"/>
    <cellStyle name="常规 35 2 4 2 2 4 4 2" xfId="29536"/>
    <cellStyle name="常规 35 2 4 2 2 4 5" xfId="25645"/>
    <cellStyle name="常规 35 2 4 2 2 5" xfId="13689"/>
    <cellStyle name="常规 35 2 4 2 2 5 2" xfId="19304"/>
    <cellStyle name="常规 35 2 4 2 2 5 2 2" xfId="23195"/>
    <cellStyle name="常规 35 2 4 2 2 5 2 2 2" xfId="30977"/>
    <cellStyle name="常规 35 2 4 2 2 5 2 3" xfId="27086"/>
    <cellStyle name="常规 35 2 4 2 2 5 3" xfId="20600"/>
    <cellStyle name="常规 35 2 4 2 2 5 3 2" xfId="24491"/>
    <cellStyle name="常规 35 2 4 2 2 5 3 2 2" xfId="32273"/>
    <cellStyle name="常规 35 2 4 2 2 5 3 3" xfId="28382"/>
    <cellStyle name="常规 35 2 4 2 2 5 4" xfId="21898"/>
    <cellStyle name="常规 35 2 4 2 2 5 4 2" xfId="29680"/>
    <cellStyle name="常规 35 2 4 2 2 5 5" xfId="25789"/>
    <cellStyle name="常规 35 2 4 2 2 6" xfId="14761"/>
    <cellStyle name="常规 35 2 4 2 2 6 2" xfId="19448"/>
    <cellStyle name="常规 35 2 4 2 2 6 2 2" xfId="23339"/>
    <cellStyle name="常规 35 2 4 2 2 6 2 2 2" xfId="31121"/>
    <cellStyle name="常规 35 2 4 2 2 6 2 3" xfId="27230"/>
    <cellStyle name="常规 35 2 4 2 2 6 3" xfId="20744"/>
    <cellStyle name="常规 35 2 4 2 2 6 3 2" xfId="24635"/>
    <cellStyle name="常规 35 2 4 2 2 6 3 2 2" xfId="32417"/>
    <cellStyle name="常规 35 2 4 2 2 6 3 3" xfId="28526"/>
    <cellStyle name="常规 35 2 4 2 2 6 4" xfId="22042"/>
    <cellStyle name="常规 35 2 4 2 2 6 4 2" xfId="29824"/>
    <cellStyle name="常规 35 2 4 2 2 6 5" xfId="25933"/>
    <cellStyle name="常规 35 2 4 2 2 7" xfId="15726"/>
    <cellStyle name="常规 35 2 4 2 2 7 2" xfId="19592"/>
    <cellStyle name="常规 35 2 4 2 2 7 2 2" xfId="23483"/>
    <cellStyle name="常规 35 2 4 2 2 7 2 2 2" xfId="31265"/>
    <cellStyle name="常规 35 2 4 2 2 7 2 3" xfId="27374"/>
    <cellStyle name="常规 35 2 4 2 2 7 3" xfId="20888"/>
    <cellStyle name="常规 35 2 4 2 2 7 3 2" xfId="24779"/>
    <cellStyle name="常规 35 2 4 2 2 7 3 2 2" xfId="32561"/>
    <cellStyle name="常规 35 2 4 2 2 7 3 3" xfId="28670"/>
    <cellStyle name="常规 35 2 4 2 2 7 4" xfId="22186"/>
    <cellStyle name="常规 35 2 4 2 2 7 4 2" xfId="29968"/>
    <cellStyle name="常规 35 2 4 2 2 7 5" xfId="26077"/>
    <cellStyle name="常规 35 2 4 2 2 8" xfId="16523"/>
    <cellStyle name="常规 35 2 4 2 2 8 2" xfId="19736"/>
    <cellStyle name="常规 35 2 4 2 2 8 2 2" xfId="23627"/>
    <cellStyle name="常规 35 2 4 2 2 8 2 2 2" xfId="31409"/>
    <cellStyle name="常规 35 2 4 2 2 8 2 3" xfId="27518"/>
    <cellStyle name="常规 35 2 4 2 2 8 3" xfId="21032"/>
    <cellStyle name="常规 35 2 4 2 2 8 3 2" xfId="24923"/>
    <cellStyle name="常规 35 2 4 2 2 8 3 2 2" xfId="32705"/>
    <cellStyle name="常规 35 2 4 2 2 8 3 3" xfId="28814"/>
    <cellStyle name="常规 35 2 4 2 2 8 4" xfId="22330"/>
    <cellStyle name="常规 35 2 4 2 2 8 4 2" xfId="30112"/>
    <cellStyle name="常规 35 2 4 2 2 8 5" xfId="26221"/>
    <cellStyle name="常规 35 2 4 2 2 9" xfId="17048"/>
    <cellStyle name="常规 35 2 4 2 2 9 2" xfId="19880"/>
    <cellStyle name="常规 35 2 4 2 2 9 2 2" xfId="23771"/>
    <cellStyle name="常规 35 2 4 2 2 9 2 2 2" xfId="31553"/>
    <cellStyle name="常规 35 2 4 2 2 9 2 3" xfId="27662"/>
    <cellStyle name="常规 35 2 4 2 2 9 3" xfId="21176"/>
    <cellStyle name="常规 35 2 4 2 2 9 3 2" xfId="25067"/>
    <cellStyle name="常规 35 2 4 2 2 9 3 2 2" xfId="32849"/>
    <cellStyle name="常规 35 2 4 2 2 9 3 3" xfId="28958"/>
    <cellStyle name="常规 35 2 4 2 2 9 4" xfId="22474"/>
    <cellStyle name="常规 35 2 4 2 2 9 4 2" xfId="30256"/>
    <cellStyle name="常规 35 2 4 2 2 9 5" xfId="26365"/>
    <cellStyle name="常规 35 2 4 2 3" xfId="6352"/>
    <cellStyle name="常规 35 2 4 2 3 10" xfId="17168"/>
    <cellStyle name="常规 35 2 4 2 3 10 2" xfId="20000"/>
    <cellStyle name="常规 35 2 4 2 3 10 2 2" xfId="23891"/>
    <cellStyle name="常规 35 2 4 2 3 10 2 2 2" xfId="31673"/>
    <cellStyle name="常规 35 2 4 2 3 10 2 3" xfId="27782"/>
    <cellStyle name="常规 35 2 4 2 3 10 3" xfId="21296"/>
    <cellStyle name="常规 35 2 4 2 3 10 3 2" xfId="25187"/>
    <cellStyle name="常规 35 2 4 2 3 10 3 2 2" xfId="32969"/>
    <cellStyle name="常规 35 2 4 2 3 10 3 3" xfId="29078"/>
    <cellStyle name="常规 35 2 4 2 3 10 4" xfId="22594"/>
    <cellStyle name="常规 35 2 4 2 3 10 4 2" xfId="30376"/>
    <cellStyle name="常规 35 2 4 2 3 10 5" xfId="26485"/>
    <cellStyle name="常规 35 2 4 2 3 11" xfId="18848"/>
    <cellStyle name="常规 35 2 4 2 3 11 2" xfId="22739"/>
    <cellStyle name="常规 35 2 4 2 3 11 2 2" xfId="30521"/>
    <cellStyle name="常规 35 2 4 2 3 11 3" xfId="26630"/>
    <cellStyle name="常规 35 2 4 2 3 12" xfId="20144"/>
    <cellStyle name="常规 35 2 4 2 3 12 2" xfId="24035"/>
    <cellStyle name="常规 35 2 4 2 3 12 2 2" xfId="31817"/>
    <cellStyle name="常规 35 2 4 2 3 12 3" xfId="27926"/>
    <cellStyle name="常规 35 2 4 2 3 13" xfId="21442"/>
    <cellStyle name="常规 35 2 4 2 3 13 2" xfId="29224"/>
    <cellStyle name="常规 35 2 4 2 3 14" xfId="25333"/>
    <cellStyle name="常规 35 2 4 2 3 2" xfId="6424"/>
    <cellStyle name="常规 35 2 4 2 3 2 10" xfId="18920"/>
    <cellStyle name="常规 35 2 4 2 3 2 10 2" xfId="22811"/>
    <cellStyle name="常规 35 2 4 2 3 2 10 2 2" xfId="30593"/>
    <cellStyle name="常规 35 2 4 2 3 2 10 3" xfId="26702"/>
    <cellStyle name="常规 35 2 4 2 3 2 11" xfId="20216"/>
    <cellStyle name="常规 35 2 4 2 3 2 11 2" xfId="24107"/>
    <cellStyle name="常规 35 2 4 2 3 2 11 2 2" xfId="31889"/>
    <cellStyle name="常规 35 2 4 2 3 2 11 3" xfId="27998"/>
    <cellStyle name="常规 35 2 4 2 3 2 12" xfId="21514"/>
    <cellStyle name="常规 35 2 4 2 3 2 12 2" xfId="29296"/>
    <cellStyle name="常规 35 2 4 2 3 2 13" xfId="25405"/>
    <cellStyle name="常规 35 2 4 2 3 2 2" xfId="11340"/>
    <cellStyle name="常规 35 2 4 2 3 2 2 2" xfId="19064"/>
    <cellStyle name="常规 35 2 4 2 3 2 2 2 2" xfId="22955"/>
    <cellStyle name="常规 35 2 4 2 3 2 2 2 2 2" xfId="30737"/>
    <cellStyle name="常规 35 2 4 2 3 2 2 2 3" xfId="26846"/>
    <cellStyle name="常规 35 2 4 2 3 2 2 3" xfId="20360"/>
    <cellStyle name="常规 35 2 4 2 3 2 2 3 2" xfId="24251"/>
    <cellStyle name="常规 35 2 4 2 3 2 2 3 2 2" xfId="32033"/>
    <cellStyle name="常规 35 2 4 2 3 2 2 3 3" xfId="28142"/>
    <cellStyle name="常规 35 2 4 2 3 2 2 4" xfId="21658"/>
    <cellStyle name="常规 35 2 4 2 3 2 2 4 2" xfId="29440"/>
    <cellStyle name="常规 35 2 4 2 3 2 2 5" xfId="25549"/>
    <cellStyle name="常规 35 2 4 2 3 2 3" xfId="12564"/>
    <cellStyle name="常规 35 2 4 2 3 2 3 2" xfId="19208"/>
    <cellStyle name="常规 35 2 4 2 3 2 3 2 2" xfId="23099"/>
    <cellStyle name="常规 35 2 4 2 3 2 3 2 2 2" xfId="30881"/>
    <cellStyle name="常规 35 2 4 2 3 2 3 2 3" xfId="26990"/>
    <cellStyle name="常规 35 2 4 2 3 2 3 3" xfId="20504"/>
    <cellStyle name="常规 35 2 4 2 3 2 3 3 2" xfId="24395"/>
    <cellStyle name="常规 35 2 4 2 3 2 3 3 2 2" xfId="32177"/>
    <cellStyle name="常规 35 2 4 2 3 2 3 3 3" xfId="28286"/>
    <cellStyle name="常规 35 2 4 2 3 2 3 4" xfId="21802"/>
    <cellStyle name="常规 35 2 4 2 3 2 3 4 2" xfId="29584"/>
    <cellStyle name="常规 35 2 4 2 3 2 3 5" xfId="25693"/>
    <cellStyle name="常规 35 2 4 2 3 2 4" xfId="13737"/>
    <cellStyle name="常规 35 2 4 2 3 2 4 2" xfId="19352"/>
    <cellStyle name="常规 35 2 4 2 3 2 4 2 2" xfId="23243"/>
    <cellStyle name="常规 35 2 4 2 3 2 4 2 2 2" xfId="31025"/>
    <cellStyle name="常规 35 2 4 2 3 2 4 2 3" xfId="27134"/>
    <cellStyle name="常规 35 2 4 2 3 2 4 3" xfId="20648"/>
    <cellStyle name="常规 35 2 4 2 3 2 4 3 2" xfId="24539"/>
    <cellStyle name="常规 35 2 4 2 3 2 4 3 2 2" xfId="32321"/>
    <cellStyle name="常规 35 2 4 2 3 2 4 3 3" xfId="28430"/>
    <cellStyle name="常规 35 2 4 2 3 2 4 4" xfId="21946"/>
    <cellStyle name="常规 35 2 4 2 3 2 4 4 2" xfId="29728"/>
    <cellStyle name="常规 35 2 4 2 3 2 4 5" xfId="25837"/>
    <cellStyle name="常规 35 2 4 2 3 2 5" xfId="14809"/>
    <cellStyle name="常规 35 2 4 2 3 2 5 2" xfId="19496"/>
    <cellStyle name="常规 35 2 4 2 3 2 5 2 2" xfId="23387"/>
    <cellStyle name="常规 35 2 4 2 3 2 5 2 2 2" xfId="31169"/>
    <cellStyle name="常规 35 2 4 2 3 2 5 2 3" xfId="27278"/>
    <cellStyle name="常规 35 2 4 2 3 2 5 3" xfId="20792"/>
    <cellStyle name="常规 35 2 4 2 3 2 5 3 2" xfId="24683"/>
    <cellStyle name="常规 35 2 4 2 3 2 5 3 2 2" xfId="32465"/>
    <cellStyle name="常规 35 2 4 2 3 2 5 3 3" xfId="28574"/>
    <cellStyle name="常规 35 2 4 2 3 2 5 4" xfId="22090"/>
    <cellStyle name="常规 35 2 4 2 3 2 5 4 2" xfId="29872"/>
    <cellStyle name="常规 35 2 4 2 3 2 5 5" xfId="25981"/>
    <cellStyle name="常规 35 2 4 2 3 2 6" xfId="15774"/>
    <cellStyle name="常规 35 2 4 2 3 2 6 2" xfId="19640"/>
    <cellStyle name="常规 35 2 4 2 3 2 6 2 2" xfId="23531"/>
    <cellStyle name="常规 35 2 4 2 3 2 6 2 2 2" xfId="31313"/>
    <cellStyle name="常规 35 2 4 2 3 2 6 2 3" xfId="27422"/>
    <cellStyle name="常规 35 2 4 2 3 2 6 3" xfId="20936"/>
    <cellStyle name="常规 35 2 4 2 3 2 6 3 2" xfId="24827"/>
    <cellStyle name="常规 35 2 4 2 3 2 6 3 2 2" xfId="32609"/>
    <cellStyle name="常规 35 2 4 2 3 2 6 3 3" xfId="28718"/>
    <cellStyle name="常规 35 2 4 2 3 2 6 4" xfId="22234"/>
    <cellStyle name="常规 35 2 4 2 3 2 6 4 2" xfId="30016"/>
    <cellStyle name="常规 35 2 4 2 3 2 6 5" xfId="26125"/>
    <cellStyle name="常规 35 2 4 2 3 2 7" xfId="16571"/>
    <cellStyle name="常规 35 2 4 2 3 2 7 2" xfId="19784"/>
    <cellStyle name="常规 35 2 4 2 3 2 7 2 2" xfId="23675"/>
    <cellStyle name="常规 35 2 4 2 3 2 7 2 2 2" xfId="31457"/>
    <cellStyle name="常规 35 2 4 2 3 2 7 2 3" xfId="27566"/>
    <cellStyle name="常规 35 2 4 2 3 2 7 3" xfId="21080"/>
    <cellStyle name="常规 35 2 4 2 3 2 7 3 2" xfId="24971"/>
    <cellStyle name="常规 35 2 4 2 3 2 7 3 2 2" xfId="32753"/>
    <cellStyle name="常规 35 2 4 2 3 2 7 3 3" xfId="28862"/>
    <cellStyle name="常规 35 2 4 2 3 2 7 4" xfId="22378"/>
    <cellStyle name="常规 35 2 4 2 3 2 7 4 2" xfId="30160"/>
    <cellStyle name="常规 35 2 4 2 3 2 7 5" xfId="26269"/>
    <cellStyle name="常规 35 2 4 2 3 2 8" xfId="17096"/>
    <cellStyle name="常规 35 2 4 2 3 2 8 2" xfId="19928"/>
    <cellStyle name="常规 35 2 4 2 3 2 8 2 2" xfId="23819"/>
    <cellStyle name="常规 35 2 4 2 3 2 8 2 2 2" xfId="31601"/>
    <cellStyle name="常规 35 2 4 2 3 2 8 2 3" xfId="27710"/>
    <cellStyle name="常规 35 2 4 2 3 2 8 3" xfId="21224"/>
    <cellStyle name="常规 35 2 4 2 3 2 8 3 2" xfId="25115"/>
    <cellStyle name="常规 35 2 4 2 3 2 8 3 2 2" xfId="32897"/>
    <cellStyle name="常规 35 2 4 2 3 2 8 3 3" xfId="29006"/>
    <cellStyle name="常规 35 2 4 2 3 2 8 4" xfId="22522"/>
    <cellStyle name="常规 35 2 4 2 3 2 8 4 2" xfId="30304"/>
    <cellStyle name="常规 35 2 4 2 3 2 8 5" xfId="26413"/>
    <cellStyle name="常规 35 2 4 2 3 2 9" xfId="17240"/>
    <cellStyle name="常规 35 2 4 2 3 2 9 2" xfId="20072"/>
    <cellStyle name="常规 35 2 4 2 3 2 9 2 2" xfId="23963"/>
    <cellStyle name="常规 35 2 4 2 3 2 9 2 2 2" xfId="31745"/>
    <cellStyle name="常规 35 2 4 2 3 2 9 2 3" xfId="27854"/>
    <cellStyle name="常规 35 2 4 2 3 2 9 3" xfId="21368"/>
    <cellStyle name="常规 35 2 4 2 3 2 9 3 2" xfId="25259"/>
    <cellStyle name="常规 35 2 4 2 3 2 9 3 2 2" xfId="33041"/>
    <cellStyle name="常规 35 2 4 2 3 2 9 3 3" xfId="29150"/>
    <cellStyle name="常规 35 2 4 2 3 2 9 4" xfId="22666"/>
    <cellStyle name="常规 35 2 4 2 3 2 9 4 2" xfId="30448"/>
    <cellStyle name="常规 35 2 4 2 3 2 9 5" xfId="26557"/>
    <cellStyle name="常规 35 2 4 2 3 3" xfId="11268"/>
    <cellStyle name="常规 35 2 4 2 3 3 2" xfId="18992"/>
    <cellStyle name="常规 35 2 4 2 3 3 2 2" xfId="22883"/>
    <cellStyle name="常规 35 2 4 2 3 3 2 2 2" xfId="30665"/>
    <cellStyle name="常规 35 2 4 2 3 3 2 3" xfId="26774"/>
    <cellStyle name="常规 35 2 4 2 3 3 3" xfId="20288"/>
    <cellStyle name="常规 35 2 4 2 3 3 3 2" xfId="24179"/>
    <cellStyle name="常规 35 2 4 2 3 3 3 2 2" xfId="31961"/>
    <cellStyle name="常规 35 2 4 2 3 3 3 3" xfId="28070"/>
    <cellStyle name="常规 35 2 4 2 3 3 4" xfId="21586"/>
    <cellStyle name="常规 35 2 4 2 3 3 4 2" xfId="29368"/>
    <cellStyle name="常规 35 2 4 2 3 3 5" xfId="25477"/>
    <cellStyle name="常规 35 2 4 2 3 4" xfId="12492"/>
    <cellStyle name="常规 35 2 4 2 3 4 2" xfId="19136"/>
    <cellStyle name="常规 35 2 4 2 3 4 2 2" xfId="23027"/>
    <cellStyle name="常规 35 2 4 2 3 4 2 2 2" xfId="30809"/>
    <cellStyle name="常规 35 2 4 2 3 4 2 3" xfId="26918"/>
    <cellStyle name="常规 35 2 4 2 3 4 3" xfId="20432"/>
    <cellStyle name="常规 35 2 4 2 3 4 3 2" xfId="24323"/>
    <cellStyle name="常规 35 2 4 2 3 4 3 2 2" xfId="32105"/>
    <cellStyle name="常规 35 2 4 2 3 4 3 3" xfId="28214"/>
    <cellStyle name="常规 35 2 4 2 3 4 4" xfId="21730"/>
    <cellStyle name="常规 35 2 4 2 3 4 4 2" xfId="29512"/>
    <cellStyle name="常规 35 2 4 2 3 4 5" xfId="25621"/>
    <cellStyle name="常规 35 2 4 2 3 5" xfId="13665"/>
    <cellStyle name="常规 35 2 4 2 3 5 2" xfId="19280"/>
    <cellStyle name="常规 35 2 4 2 3 5 2 2" xfId="23171"/>
    <cellStyle name="常规 35 2 4 2 3 5 2 2 2" xfId="30953"/>
    <cellStyle name="常规 35 2 4 2 3 5 2 3" xfId="27062"/>
    <cellStyle name="常规 35 2 4 2 3 5 3" xfId="20576"/>
    <cellStyle name="常规 35 2 4 2 3 5 3 2" xfId="24467"/>
    <cellStyle name="常规 35 2 4 2 3 5 3 2 2" xfId="32249"/>
    <cellStyle name="常规 35 2 4 2 3 5 3 3" xfId="28358"/>
    <cellStyle name="常规 35 2 4 2 3 5 4" xfId="21874"/>
    <cellStyle name="常规 35 2 4 2 3 5 4 2" xfId="29656"/>
    <cellStyle name="常规 35 2 4 2 3 5 5" xfId="25765"/>
    <cellStyle name="常规 35 2 4 2 3 6" xfId="14737"/>
    <cellStyle name="常规 35 2 4 2 3 6 2" xfId="19424"/>
    <cellStyle name="常规 35 2 4 2 3 6 2 2" xfId="23315"/>
    <cellStyle name="常规 35 2 4 2 3 6 2 2 2" xfId="31097"/>
    <cellStyle name="常规 35 2 4 2 3 6 2 3" xfId="27206"/>
    <cellStyle name="常规 35 2 4 2 3 6 3" xfId="20720"/>
    <cellStyle name="常规 35 2 4 2 3 6 3 2" xfId="24611"/>
    <cellStyle name="常规 35 2 4 2 3 6 3 2 2" xfId="32393"/>
    <cellStyle name="常规 35 2 4 2 3 6 3 3" xfId="28502"/>
    <cellStyle name="常规 35 2 4 2 3 6 4" xfId="22018"/>
    <cellStyle name="常规 35 2 4 2 3 6 4 2" xfId="29800"/>
    <cellStyle name="常规 35 2 4 2 3 6 5" xfId="25909"/>
    <cellStyle name="常规 35 2 4 2 3 7" xfId="15702"/>
    <cellStyle name="常规 35 2 4 2 3 7 2" xfId="19568"/>
    <cellStyle name="常规 35 2 4 2 3 7 2 2" xfId="23459"/>
    <cellStyle name="常规 35 2 4 2 3 7 2 2 2" xfId="31241"/>
    <cellStyle name="常规 35 2 4 2 3 7 2 3" xfId="27350"/>
    <cellStyle name="常规 35 2 4 2 3 7 3" xfId="20864"/>
    <cellStyle name="常规 35 2 4 2 3 7 3 2" xfId="24755"/>
    <cellStyle name="常规 35 2 4 2 3 7 3 2 2" xfId="32537"/>
    <cellStyle name="常规 35 2 4 2 3 7 3 3" xfId="28646"/>
    <cellStyle name="常规 35 2 4 2 3 7 4" xfId="22162"/>
    <cellStyle name="常规 35 2 4 2 3 7 4 2" xfId="29944"/>
    <cellStyle name="常规 35 2 4 2 3 7 5" xfId="26053"/>
    <cellStyle name="常规 35 2 4 2 3 8" xfId="16499"/>
    <cellStyle name="常规 35 2 4 2 3 8 2" xfId="19712"/>
    <cellStyle name="常规 35 2 4 2 3 8 2 2" xfId="23603"/>
    <cellStyle name="常规 35 2 4 2 3 8 2 2 2" xfId="31385"/>
    <cellStyle name="常规 35 2 4 2 3 8 2 3" xfId="27494"/>
    <cellStyle name="常规 35 2 4 2 3 8 3" xfId="21008"/>
    <cellStyle name="常规 35 2 4 2 3 8 3 2" xfId="24899"/>
    <cellStyle name="常规 35 2 4 2 3 8 3 2 2" xfId="32681"/>
    <cellStyle name="常规 35 2 4 2 3 8 3 3" xfId="28790"/>
    <cellStyle name="常规 35 2 4 2 3 8 4" xfId="22306"/>
    <cellStyle name="常规 35 2 4 2 3 8 4 2" xfId="30088"/>
    <cellStyle name="常规 35 2 4 2 3 8 5" xfId="26197"/>
    <cellStyle name="常规 35 2 4 2 3 9" xfId="17024"/>
    <cellStyle name="常规 35 2 4 2 3 9 2" xfId="19856"/>
    <cellStyle name="常规 35 2 4 2 3 9 2 2" xfId="23747"/>
    <cellStyle name="常规 35 2 4 2 3 9 2 2 2" xfId="31529"/>
    <cellStyle name="常规 35 2 4 2 3 9 2 3" xfId="27638"/>
    <cellStyle name="常规 35 2 4 2 3 9 3" xfId="21152"/>
    <cellStyle name="常规 35 2 4 2 3 9 3 2" xfId="25043"/>
    <cellStyle name="常规 35 2 4 2 3 9 3 2 2" xfId="32825"/>
    <cellStyle name="常规 35 2 4 2 3 9 3 3" xfId="28934"/>
    <cellStyle name="常规 35 2 4 2 3 9 4" xfId="22450"/>
    <cellStyle name="常规 35 2 4 2 3 9 4 2" xfId="30232"/>
    <cellStyle name="常规 35 2 4 2 3 9 5" xfId="26341"/>
    <cellStyle name="常规 35 2 4 2 4" xfId="6400"/>
    <cellStyle name="常规 35 2 4 2 4 10" xfId="18896"/>
    <cellStyle name="常规 35 2 4 2 4 10 2" xfId="22787"/>
    <cellStyle name="常规 35 2 4 2 4 10 2 2" xfId="30569"/>
    <cellStyle name="常规 35 2 4 2 4 10 3" xfId="26678"/>
    <cellStyle name="常规 35 2 4 2 4 11" xfId="20192"/>
    <cellStyle name="常规 35 2 4 2 4 11 2" xfId="24083"/>
    <cellStyle name="常规 35 2 4 2 4 11 2 2" xfId="31865"/>
    <cellStyle name="常规 35 2 4 2 4 11 3" xfId="27974"/>
    <cellStyle name="常规 35 2 4 2 4 12" xfId="21490"/>
    <cellStyle name="常规 35 2 4 2 4 12 2" xfId="29272"/>
    <cellStyle name="常规 35 2 4 2 4 13" xfId="25381"/>
    <cellStyle name="常规 35 2 4 2 4 2" xfId="11316"/>
    <cellStyle name="常规 35 2 4 2 4 2 2" xfId="19040"/>
    <cellStyle name="常规 35 2 4 2 4 2 2 2" xfId="22931"/>
    <cellStyle name="常规 35 2 4 2 4 2 2 2 2" xfId="30713"/>
    <cellStyle name="常规 35 2 4 2 4 2 2 3" xfId="26822"/>
    <cellStyle name="常规 35 2 4 2 4 2 3" xfId="20336"/>
    <cellStyle name="常规 35 2 4 2 4 2 3 2" xfId="24227"/>
    <cellStyle name="常规 35 2 4 2 4 2 3 2 2" xfId="32009"/>
    <cellStyle name="常规 35 2 4 2 4 2 3 3" xfId="28118"/>
    <cellStyle name="常规 35 2 4 2 4 2 4" xfId="21634"/>
    <cellStyle name="常规 35 2 4 2 4 2 4 2" xfId="29416"/>
    <cellStyle name="常规 35 2 4 2 4 2 5" xfId="25525"/>
    <cellStyle name="常规 35 2 4 2 4 3" xfId="12540"/>
    <cellStyle name="常规 35 2 4 2 4 3 2" xfId="19184"/>
    <cellStyle name="常规 35 2 4 2 4 3 2 2" xfId="23075"/>
    <cellStyle name="常规 35 2 4 2 4 3 2 2 2" xfId="30857"/>
    <cellStyle name="常规 35 2 4 2 4 3 2 3" xfId="26966"/>
    <cellStyle name="常规 35 2 4 2 4 3 3" xfId="20480"/>
    <cellStyle name="常规 35 2 4 2 4 3 3 2" xfId="24371"/>
    <cellStyle name="常规 35 2 4 2 4 3 3 2 2" xfId="32153"/>
    <cellStyle name="常规 35 2 4 2 4 3 3 3" xfId="28262"/>
    <cellStyle name="常规 35 2 4 2 4 3 4" xfId="21778"/>
    <cellStyle name="常规 35 2 4 2 4 3 4 2" xfId="29560"/>
    <cellStyle name="常规 35 2 4 2 4 3 5" xfId="25669"/>
    <cellStyle name="常规 35 2 4 2 4 4" xfId="13713"/>
    <cellStyle name="常规 35 2 4 2 4 4 2" xfId="19328"/>
    <cellStyle name="常规 35 2 4 2 4 4 2 2" xfId="23219"/>
    <cellStyle name="常规 35 2 4 2 4 4 2 2 2" xfId="31001"/>
    <cellStyle name="常规 35 2 4 2 4 4 2 3" xfId="27110"/>
    <cellStyle name="常规 35 2 4 2 4 4 3" xfId="20624"/>
    <cellStyle name="常规 35 2 4 2 4 4 3 2" xfId="24515"/>
    <cellStyle name="常规 35 2 4 2 4 4 3 2 2" xfId="32297"/>
    <cellStyle name="常规 35 2 4 2 4 4 3 3" xfId="28406"/>
    <cellStyle name="常规 35 2 4 2 4 4 4" xfId="21922"/>
    <cellStyle name="常规 35 2 4 2 4 4 4 2" xfId="29704"/>
    <cellStyle name="常规 35 2 4 2 4 4 5" xfId="25813"/>
    <cellStyle name="常规 35 2 4 2 4 5" xfId="14785"/>
    <cellStyle name="常规 35 2 4 2 4 5 2" xfId="19472"/>
    <cellStyle name="常规 35 2 4 2 4 5 2 2" xfId="23363"/>
    <cellStyle name="常规 35 2 4 2 4 5 2 2 2" xfId="31145"/>
    <cellStyle name="常规 35 2 4 2 4 5 2 3" xfId="27254"/>
    <cellStyle name="常规 35 2 4 2 4 5 3" xfId="20768"/>
    <cellStyle name="常规 35 2 4 2 4 5 3 2" xfId="24659"/>
    <cellStyle name="常规 35 2 4 2 4 5 3 2 2" xfId="32441"/>
    <cellStyle name="常规 35 2 4 2 4 5 3 3" xfId="28550"/>
    <cellStyle name="常规 35 2 4 2 4 5 4" xfId="22066"/>
    <cellStyle name="常规 35 2 4 2 4 5 4 2" xfId="29848"/>
    <cellStyle name="常规 35 2 4 2 4 5 5" xfId="25957"/>
    <cellStyle name="常规 35 2 4 2 4 6" xfId="15750"/>
    <cellStyle name="常规 35 2 4 2 4 6 2" xfId="19616"/>
    <cellStyle name="常规 35 2 4 2 4 6 2 2" xfId="23507"/>
    <cellStyle name="常规 35 2 4 2 4 6 2 2 2" xfId="31289"/>
    <cellStyle name="常规 35 2 4 2 4 6 2 3" xfId="27398"/>
    <cellStyle name="常规 35 2 4 2 4 6 3" xfId="20912"/>
    <cellStyle name="常规 35 2 4 2 4 6 3 2" xfId="24803"/>
    <cellStyle name="常规 35 2 4 2 4 6 3 2 2" xfId="32585"/>
    <cellStyle name="常规 35 2 4 2 4 6 3 3" xfId="28694"/>
    <cellStyle name="常规 35 2 4 2 4 6 4" xfId="22210"/>
    <cellStyle name="常规 35 2 4 2 4 6 4 2" xfId="29992"/>
    <cellStyle name="常规 35 2 4 2 4 6 5" xfId="26101"/>
    <cellStyle name="常规 35 2 4 2 4 7" xfId="16547"/>
    <cellStyle name="常规 35 2 4 2 4 7 2" xfId="19760"/>
    <cellStyle name="常规 35 2 4 2 4 7 2 2" xfId="23651"/>
    <cellStyle name="常规 35 2 4 2 4 7 2 2 2" xfId="31433"/>
    <cellStyle name="常规 35 2 4 2 4 7 2 3" xfId="27542"/>
    <cellStyle name="常规 35 2 4 2 4 7 3" xfId="21056"/>
    <cellStyle name="常规 35 2 4 2 4 7 3 2" xfId="24947"/>
    <cellStyle name="常规 35 2 4 2 4 7 3 2 2" xfId="32729"/>
    <cellStyle name="常规 35 2 4 2 4 7 3 3" xfId="28838"/>
    <cellStyle name="常规 35 2 4 2 4 7 4" xfId="22354"/>
    <cellStyle name="常规 35 2 4 2 4 7 4 2" xfId="30136"/>
    <cellStyle name="常规 35 2 4 2 4 7 5" xfId="26245"/>
    <cellStyle name="常规 35 2 4 2 4 8" xfId="17072"/>
    <cellStyle name="常规 35 2 4 2 4 8 2" xfId="19904"/>
    <cellStyle name="常规 35 2 4 2 4 8 2 2" xfId="23795"/>
    <cellStyle name="常规 35 2 4 2 4 8 2 2 2" xfId="31577"/>
    <cellStyle name="常规 35 2 4 2 4 8 2 3" xfId="27686"/>
    <cellStyle name="常规 35 2 4 2 4 8 3" xfId="21200"/>
    <cellStyle name="常规 35 2 4 2 4 8 3 2" xfId="25091"/>
    <cellStyle name="常规 35 2 4 2 4 8 3 2 2" xfId="32873"/>
    <cellStyle name="常规 35 2 4 2 4 8 3 3" xfId="28982"/>
    <cellStyle name="常规 35 2 4 2 4 8 4" xfId="22498"/>
    <cellStyle name="常规 35 2 4 2 4 8 4 2" xfId="30280"/>
    <cellStyle name="常规 35 2 4 2 4 8 5" xfId="26389"/>
    <cellStyle name="常规 35 2 4 2 4 9" xfId="17216"/>
    <cellStyle name="常规 35 2 4 2 4 9 2" xfId="20048"/>
    <cellStyle name="常规 35 2 4 2 4 9 2 2" xfId="23939"/>
    <cellStyle name="常规 35 2 4 2 4 9 2 2 2" xfId="31721"/>
    <cellStyle name="常规 35 2 4 2 4 9 2 3" xfId="27830"/>
    <cellStyle name="常规 35 2 4 2 4 9 3" xfId="21344"/>
    <cellStyle name="常规 35 2 4 2 4 9 3 2" xfId="25235"/>
    <cellStyle name="常规 35 2 4 2 4 9 3 2 2" xfId="33017"/>
    <cellStyle name="常规 35 2 4 2 4 9 3 3" xfId="29126"/>
    <cellStyle name="常规 35 2 4 2 4 9 4" xfId="22642"/>
    <cellStyle name="常规 35 2 4 2 4 9 4 2" xfId="30424"/>
    <cellStyle name="常规 35 2 4 2 4 9 5" xfId="26533"/>
    <cellStyle name="常规 35 2 4 2 5" xfId="11244"/>
    <cellStyle name="常规 35 2 4 2 5 2" xfId="18968"/>
    <cellStyle name="常规 35 2 4 2 5 2 2" xfId="22859"/>
    <cellStyle name="常规 35 2 4 2 5 2 2 2" xfId="30641"/>
    <cellStyle name="常规 35 2 4 2 5 2 3" xfId="26750"/>
    <cellStyle name="常规 35 2 4 2 5 3" xfId="20264"/>
    <cellStyle name="常规 35 2 4 2 5 3 2" xfId="24155"/>
    <cellStyle name="常规 35 2 4 2 5 3 2 2" xfId="31937"/>
    <cellStyle name="常规 35 2 4 2 5 3 3" xfId="28046"/>
    <cellStyle name="常规 35 2 4 2 5 4" xfId="21562"/>
    <cellStyle name="常规 35 2 4 2 5 4 2" xfId="29344"/>
    <cellStyle name="常规 35 2 4 2 5 5" xfId="25453"/>
    <cellStyle name="常规 35 2 4 2 6" xfId="12468"/>
    <cellStyle name="常规 35 2 4 2 6 2" xfId="19112"/>
    <cellStyle name="常规 35 2 4 2 6 2 2" xfId="23003"/>
    <cellStyle name="常规 35 2 4 2 6 2 2 2" xfId="30785"/>
    <cellStyle name="常规 35 2 4 2 6 2 3" xfId="26894"/>
    <cellStyle name="常规 35 2 4 2 6 3" xfId="20408"/>
    <cellStyle name="常规 35 2 4 2 6 3 2" xfId="24299"/>
    <cellStyle name="常规 35 2 4 2 6 3 2 2" xfId="32081"/>
    <cellStyle name="常规 35 2 4 2 6 3 3" xfId="28190"/>
    <cellStyle name="常规 35 2 4 2 6 4" xfId="21706"/>
    <cellStyle name="常规 35 2 4 2 6 4 2" xfId="29488"/>
    <cellStyle name="常规 35 2 4 2 6 5" xfId="25597"/>
    <cellStyle name="常规 35 2 4 2 7" xfId="13641"/>
    <cellStyle name="常规 35 2 4 2 7 2" xfId="19256"/>
    <cellStyle name="常规 35 2 4 2 7 2 2" xfId="23147"/>
    <cellStyle name="常规 35 2 4 2 7 2 2 2" xfId="30929"/>
    <cellStyle name="常规 35 2 4 2 7 2 3" xfId="27038"/>
    <cellStyle name="常规 35 2 4 2 7 3" xfId="20552"/>
    <cellStyle name="常规 35 2 4 2 7 3 2" xfId="24443"/>
    <cellStyle name="常规 35 2 4 2 7 3 2 2" xfId="32225"/>
    <cellStyle name="常规 35 2 4 2 7 3 3" xfId="28334"/>
    <cellStyle name="常规 35 2 4 2 7 4" xfId="21850"/>
    <cellStyle name="常规 35 2 4 2 7 4 2" xfId="29632"/>
    <cellStyle name="常规 35 2 4 2 7 5" xfId="25741"/>
    <cellStyle name="常规 35 2 4 2 8" xfId="14713"/>
    <cellStyle name="常规 35 2 4 2 8 2" xfId="19400"/>
    <cellStyle name="常规 35 2 4 2 8 2 2" xfId="23291"/>
    <cellStyle name="常规 35 2 4 2 8 2 2 2" xfId="31073"/>
    <cellStyle name="常规 35 2 4 2 8 2 3" xfId="27182"/>
    <cellStyle name="常规 35 2 4 2 8 3" xfId="20696"/>
    <cellStyle name="常规 35 2 4 2 8 3 2" xfId="24587"/>
    <cellStyle name="常规 35 2 4 2 8 3 2 2" xfId="32369"/>
    <cellStyle name="常规 35 2 4 2 8 3 3" xfId="28478"/>
    <cellStyle name="常规 35 2 4 2 8 4" xfId="21994"/>
    <cellStyle name="常规 35 2 4 2 8 4 2" xfId="29776"/>
    <cellStyle name="常规 35 2 4 2 8 5" xfId="25885"/>
    <cellStyle name="常规 35 2 4 2 9" xfId="15678"/>
    <cellStyle name="常规 35 2 4 2 9 2" xfId="19544"/>
    <cellStyle name="常规 35 2 4 2 9 2 2" xfId="23435"/>
    <cellStyle name="常规 35 2 4 2 9 2 2 2" xfId="31217"/>
    <cellStyle name="常规 35 2 4 2 9 2 3" xfId="27326"/>
    <cellStyle name="常规 35 2 4 2 9 3" xfId="20840"/>
    <cellStyle name="常规 35 2 4 2 9 3 2" xfId="24731"/>
    <cellStyle name="常规 35 2 4 2 9 3 2 2" xfId="32513"/>
    <cellStyle name="常规 35 2 4 2 9 3 3" xfId="28622"/>
    <cellStyle name="常规 35 2 4 2 9 4" xfId="22138"/>
    <cellStyle name="常规 35 2 4 2 9 4 2" xfId="29920"/>
    <cellStyle name="常规 35 2 4 2 9 5" xfId="26029"/>
    <cellStyle name="常规 35 2 4 3" xfId="6364"/>
    <cellStyle name="常规 35 2 4 3 10" xfId="17180"/>
    <cellStyle name="常规 35 2 4 3 10 2" xfId="20012"/>
    <cellStyle name="常规 35 2 4 3 10 2 2" xfId="23903"/>
    <cellStyle name="常规 35 2 4 3 10 2 2 2" xfId="31685"/>
    <cellStyle name="常规 35 2 4 3 10 2 3" xfId="27794"/>
    <cellStyle name="常规 35 2 4 3 10 3" xfId="21308"/>
    <cellStyle name="常规 35 2 4 3 10 3 2" xfId="25199"/>
    <cellStyle name="常规 35 2 4 3 10 3 2 2" xfId="32981"/>
    <cellStyle name="常规 35 2 4 3 10 3 3" xfId="29090"/>
    <cellStyle name="常规 35 2 4 3 10 4" xfId="22606"/>
    <cellStyle name="常规 35 2 4 3 10 4 2" xfId="30388"/>
    <cellStyle name="常规 35 2 4 3 10 5" xfId="26497"/>
    <cellStyle name="常规 35 2 4 3 11" xfId="18860"/>
    <cellStyle name="常规 35 2 4 3 11 2" xfId="22751"/>
    <cellStyle name="常规 35 2 4 3 11 2 2" xfId="30533"/>
    <cellStyle name="常规 35 2 4 3 11 3" xfId="26642"/>
    <cellStyle name="常规 35 2 4 3 12" xfId="20156"/>
    <cellStyle name="常规 35 2 4 3 12 2" xfId="24047"/>
    <cellStyle name="常规 35 2 4 3 12 2 2" xfId="31829"/>
    <cellStyle name="常规 35 2 4 3 12 3" xfId="27938"/>
    <cellStyle name="常规 35 2 4 3 13" xfId="21454"/>
    <cellStyle name="常规 35 2 4 3 13 2" xfId="29236"/>
    <cellStyle name="常规 35 2 4 3 14" xfId="25345"/>
    <cellStyle name="常规 35 2 4 3 2" xfId="6436"/>
    <cellStyle name="常规 35 2 4 3 2 10" xfId="18932"/>
    <cellStyle name="常规 35 2 4 3 2 10 2" xfId="22823"/>
    <cellStyle name="常规 35 2 4 3 2 10 2 2" xfId="30605"/>
    <cellStyle name="常规 35 2 4 3 2 10 3" xfId="26714"/>
    <cellStyle name="常规 35 2 4 3 2 11" xfId="20228"/>
    <cellStyle name="常规 35 2 4 3 2 11 2" xfId="24119"/>
    <cellStyle name="常规 35 2 4 3 2 11 2 2" xfId="31901"/>
    <cellStyle name="常规 35 2 4 3 2 11 3" xfId="28010"/>
    <cellStyle name="常规 35 2 4 3 2 12" xfId="21526"/>
    <cellStyle name="常规 35 2 4 3 2 12 2" xfId="29308"/>
    <cellStyle name="常规 35 2 4 3 2 13" xfId="25417"/>
    <cellStyle name="常规 35 2 4 3 2 2" xfId="11352"/>
    <cellStyle name="常规 35 2 4 3 2 2 2" xfId="19076"/>
    <cellStyle name="常规 35 2 4 3 2 2 2 2" xfId="22967"/>
    <cellStyle name="常规 35 2 4 3 2 2 2 2 2" xfId="30749"/>
    <cellStyle name="常规 35 2 4 3 2 2 2 3" xfId="26858"/>
    <cellStyle name="常规 35 2 4 3 2 2 3" xfId="20372"/>
    <cellStyle name="常规 35 2 4 3 2 2 3 2" xfId="24263"/>
    <cellStyle name="常规 35 2 4 3 2 2 3 2 2" xfId="32045"/>
    <cellStyle name="常规 35 2 4 3 2 2 3 3" xfId="28154"/>
    <cellStyle name="常规 35 2 4 3 2 2 4" xfId="21670"/>
    <cellStyle name="常规 35 2 4 3 2 2 4 2" xfId="29452"/>
    <cellStyle name="常规 35 2 4 3 2 2 5" xfId="25561"/>
    <cellStyle name="常规 35 2 4 3 2 3" xfId="12576"/>
    <cellStyle name="常规 35 2 4 3 2 3 2" xfId="19220"/>
    <cellStyle name="常规 35 2 4 3 2 3 2 2" xfId="23111"/>
    <cellStyle name="常规 35 2 4 3 2 3 2 2 2" xfId="30893"/>
    <cellStyle name="常规 35 2 4 3 2 3 2 3" xfId="27002"/>
    <cellStyle name="常规 35 2 4 3 2 3 3" xfId="20516"/>
    <cellStyle name="常规 35 2 4 3 2 3 3 2" xfId="24407"/>
    <cellStyle name="常规 35 2 4 3 2 3 3 2 2" xfId="32189"/>
    <cellStyle name="常规 35 2 4 3 2 3 3 3" xfId="28298"/>
    <cellStyle name="常规 35 2 4 3 2 3 4" xfId="21814"/>
    <cellStyle name="常规 35 2 4 3 2 3 4 2" xfId="29596"/>
    <cellStyle name="常规 35 2 4 3 2 3 5" xfId="25705"/>
    <cellStyle name="常规 35 2 4 3 2 4" xfId="13749"/>
    <cellStyle name="常规 35 2 4 3 2 4 2" xfId="19364"/>
    <cellStyle name="常规 35 2 4 3 2 4 2 2" xfId="23255"/>
    <cellStyle name="常规 35 2 4 3 2 4 2 2 2" xfId="31037"/>
    <cellStyle name="常规 35 2 4 3 2 4 2 3" xfId="27146"/>
    <cellStyle name="常规 35 2 4 3 2 4 3" xfId="20660"/>
    <cellStyle name="常规 35 2 4 3 2 4 3 2" xfId="24551"/>
    <cellStyle name="常规 35 2 4 3 2 4 3 2 2" xfId="32333"/>
    <cellStyle name="常规 35 2 4 3 2 4 3 3" xfId="28442"/>
    <cellStyle name="常规 35 2 4 3 2 4 4" xfId="21958"/>
    <cellStyle name="常规 35 2 4 3 2 4 4 2" xfId="29740"/>
    <cellStyle name="常规 35 2 4 3 2 4 5" xfId="25849"/>
    <cellStyle name="常规 35 2 4 3 2 5" xfId="14821"/>
    <cellStyle name="常规 35 2 4 3 2 5 2" xfId="19508"/>
    <cellStyle name="常规 35 2 4 3 2 5 2 2" xfId="23399"/>
    <cellStyle name="常规 35 2 4 3 2 5 2 2 2" xfId="31181"/>
    <cellStyle name="常规 35 2 4 3 2 5 2 3" xfId="27290"/>
    <cellStyle name="常规 35 2 4 3 2 5 3" xfId="20804"/>
    <cellStyle name="常规 35 2 4 3 2 5 3 2" xfId="24695"/>
    <cellStyle name="常规 35 2 4 3 2 5 3 2 2" xfId="32477"/>
    <cellStyle name="常规 35 2 4 3 2 5 3 3" xfId="28586"/>
    <cellStyle name="常规 35 2 4 3 2 5 4" xfId="22102"/>
    <cellStyle name="常规 35 2 4 3 2 5 4 2" xfId="29884"/>
    <cellStyle name="常规 35 2 4 3 2 5 5" xfId="25993"/>
    <cellStyle name="常规 35 2 4 3 2 6" xfId="15786"/>
    <cellStyle name="常规 35 2 4 3 2 6 2" xfId="19652"/>
    <cellStyle name="常规 35 2 4 3 2 6 2 2" xfId="23543"/>
    <cellStyle name="常规 35 2 4 3 2 6 2 2 2" xfId="31325"/>
    <cellStyle name="常规 35 2 4 3 2 6 2 3" xfId="27434"/>
    <cellStyle name="常规 35 2 4 3 2 6 3" xfId="20948"/>
    <cellStyle name="常规 35 2 4 3 2 6 3 2" xfId="24839"/>
    <cellStyle name="常规 35 2 4 3 2 6 3 2 2" xfId="32621"/>
    <cellStyle name="常规 35 2 4 3 2 6 3 3" xfId="28730"/>
    <cellStyle name="常规 35 2 4 3 2 6 4" xfId="22246"/>
    <cellStyle name="常规 35 2 4 3 2 6 4 2" xfId="30028"/>
    <cellStyle name="常规 35 2 4 3 2 6 5" xfId="26137"/>
    <cellStyle name="常规 35 2 4 3 2 7" xfId="16583"/>
    <cellStyle name="常规 35 2 4 3 2 7 2" xfId="19796"/>
    <cellStyle name="常规 35 2 4 3 2 7 2 2" xfId="23687"/>
    <cellStyle name="常规 35 2 4 3 2 7 2 2 2" xfId="31469"/>
    <cellStyle name="常规 35 2 4 3 2 7 2 3" xfId="27578"/>
    <cellStyle name="常规 35 2 4 3 2 7 3" xfId="21092"/>
    <cellStyle name="常规 35 2 4 3 2 7 3 2" xfId="24983"/>
    <cellStyle name="常规 35 2 4 3 2 7 3 2 2" xfId="32765"/>
    <cellStyle name="常规 35 2 4 3 2 7 3 3" xfId="28874"/>
    <cellStyle name="常规 35 2 4 3 2 7 4" xfId="22390"/>
    <cellStyle name="常规 35 2 4 3 2 7 4 2" xfId="30172"/>
    <cellStyle name="常规 35 2 4 3 2 7 5" xfId="26281"/>
    <cellStyle name="常规 35 2 4 3 2 8" xfId="17108"/>
    <cellStyle name="常规 35 2 4 3 2 8 2" xfId="19940"/>
    <cellStyle name="常规 35 2 4 3 2 8 2 2" xfId="23831"/>
    <cellStyle name="常规 35 2 4 3 2 8 2 2 2" xfId="31613"/>
    <cellStyle name="常规 35 2 4 3 2 8 2 3" xfId="27722"/>
    <cellStyle name="常规 35 2 4 3 2 8 3" xfId="21236"/>
    <cellStyle name="常规 35 2 4 3 2 8 3 2" xfId="25127"/>
    <cellStyle name="常规 35 2 4 3 2 8 3 2 2" xfId="32909"/>
    <cellStyle name="常规 35 2 4 3 2 8 3 3" xfId="29018"/>
    <cellStyle name="常规 35 2 4 3 2 8 4" xfId="22534"/>
    <cellStyle name="常规 35 2 4 3 2 8 4 2" xfId="30316"/>
    <cellStyle name="常规 35 2 4 3 2 8 5" xfId="26425"/>
    <cellStyle name="常规 35 2 4 3 2 9" xfId="17252"/>
    <cellStyle name="常规 35 2 4 3 2 9 2" xfId="20084"/>
    <cellStyle name="常规 35 2 4 3 2 9 2 2" xfId="23975"/>
    <cellStyle name="常规 35 2 4 3 2 9 2 2 2" xfId="31757"/>
    <cellStyle name="常规 35 2 4 3 2 9 2 3" xfId="27866"/>
    <cellStyle name="常规 35 2 4 3 2 9 3" xfId="21380"/>
    <cellStyle name="常规 35 2 4 3 2 9 3 2" xfId="25271"/>
    <cellStyle name="常规 35 2 4 3 2 9 3 2 2" xfId="33053"/>
    <cellStyle name="常规 35 2 4 3 2 9 3 3" xfId="29162"/>
    <cellStyle name="常规 35 2 4 3 2 9 4" xfId="22678"/>
    <cellStyle name="常规 35 2 4 3 2 9 4 2" xfId="30460"/>
    <cellStyle name="常规 35 2 4 3 2 9 5" xfId="26569"/>
    <cellStyle name="常规 35 2 4 3 3" xfId="11280"/>
    <cellStyle name="常规 35 2 4 3 3 2" xfId="19004"/>
    <cellStyle name="常规 35 2 4 3 3 2 2" xfId="22895"/>
    <cellStyle name="常规 35 2 4 3 3 2 2 2" xfId="30677"/>
    <cellStyle name="常规 35 2 4 3 3 2 3" xfId="26786"/>
    <cellStyle name="常规 35 2 4 3 3 3" xfId="20300"/>
    <cellStyle name="常规 35 2 4 3 3 3 2" xfId="24191"/>
    <cellStyle name="常规 35 2 4 3 3 3 2 2" xfId="31973"/>
    <cellStyle name="常规 35 2 4 3 3 3 3" xfId="28082"/>
    <cellStyle name="常规 35 2 4 3 3 4" xfId="21598"/>
    <cellStyle name="常规 35 2 4 3 3 4 2" xfId="29380"/>
    <cellStyle name="常规 35 2 4 3 3 5" xfId="25489"/>
    <cellStyle name="常规 35 2 4 3 4" xfId="12504"/>
    <cellStyle name="常规 35 2 4 3 4 2" xfId="19148"/>
    <cellStyle name="常规 35 2 4 3 4 2 2" xfId="23039"/>
    <cellStyle name="常规 35 2 4 3 4 2 2 2" xfId="30821"/>
    <cellStyle name="常规 35 2 4 3 4 2 3" xfId="26930"/>
    <cellStyle name="常规 35 2 4 3 4 3" xfId="20444"/>
    <cellStyle name="常规 35 2 4 3 4 3 2" xfId="24335"/>
    <cellStyle name="常规 35 2 4 3 4 3 2 2" xfId="32117"/>
    <cellStyle name="常规 35 2 4 3 4 3 3" xfId="28226"/>
    <cellStyle name="常规 35 2 4 3 4 4" xfId="21742"/>
    <cellStyle name="常规 35 2 4 3 4 4 2" xfId="29524"/>
    <cellStyle name="常规 35 2 4 3 4 5" xfId="25633"/>
    <cellStyle name="常规 35 2 4 3 5" xfId="13677"/>
    <cellStyle name="常规 35 2 4 3 5 2" xfId="19292"/>
    <cellStyle name="常规 35 2 4 3 5 2 2" xfId="23183"/>
    <cellStyle name="常规 35 2 4 3 5 2 2 2" xfId="30965"/>
    <cellStyle name="常规 35 2 4 3 5 2 3" xfId="27074"/>
    <cellStyle name="常规 35 2 4 3 5 3" xfId="20588"/>
    <cellStyle name="常规 35 2 4 3 5 3 2" xfId="24479"/>
    <cellStyle name="常规 35 2 4 3 5 3 2 2" xfId="32261"/>
    <cellStyle name="常规 35 2 4 3 5 3 3" xfId="28370"/>
    <cellStyle name="常规 35 2 4 3 5 4" xfId="21886"/>
    <cellStyle name="常规 35 2 4 3 5 4 2" xfId="29668"/>
    <cellStyle name="常规 35 2 4 3 5 5" xfId="25777"/>
    <cellStyle name="常规 35 2 4 3 6" xfId="14749"/>
    <cellStyle name="常规 35 2 4 3 6 2" xfId="19436"/>
    <cellStyle name="常规 35 2 4 3 6 2 2" xfId="23327"/>
    <cellStyle name="常规 35 2 4 3 6 2 2 2" xfId="31109"/>
    <cellStyle name="常规 35 2 4 3 6 2 3" xfId="27218"/>
    <cellStyle name="常规 35 2 4 3 6 3" xfId="20732"/>
    <cellStyle name="常规 35 2 4 3 6 3 2" xfId="24623"/>
    <cellStyle name="常规 35 2 4 3 6 3 2 2" xfId="32405"/>
    <cellStyle name="常规 35 2 4 3 6 3 3" xfId="28514"/>
    <cellStyle name="常规 35 2 4 3 6 4" xfId="22030"/>
    <cellStyle name="常规 35 2 4 3 6 4 2" xfId="29812"/>
    <cellStyle name="常规 35 2 4 3 6 5" xfId="25921"/>
    <cellStyle name="常规 35 2 4 3 7" xfId="15714"/>
    <cellStyle name="常规 35 2 4 3 7 2" xfId="19580"/>
    <cellStyle name="常规 35 2 4 3 7 2 2" xfId="23471"/>
    <cellStyle name="常规 35 2 4 3 7 2 2 2" xfId="31253"/>
    <cellStyle name="常规 35 2 4 3 7 2 3" xfId="27362"/>
    <cellStyle name="常规 35 2 4 3 7 3" xfId="20876"/>
    <cellStyle name="常规 35 2 4 3 7 3 2" xfId="24767"/>
    <cellStyle name="常规 35 2 4 3 7 3 2 2" xfId="32549"/>
    <cellStyle name="常规 35 2 4 3 7 3 3" xfId="28658"/>
    <cellStyle name="常规 35 2 4 3 7 4" xfId="22174"/>
    <cellStyle name="常规 35 2 4 3 7 4 2" xfId="29956"/>
    <cellStyle name="常规 35 2 4 3 7 5" xfId="26065"/>
    <cellStyle name="常规 35 2 4 3 8" xfId="16511"/>
    <cellStyle name="常规 35 2 4 3 8 2" xfId="19724"/>
    <cellStyle name="常规 35 2 4 3 8 2 2" xfId="23615"/>
    <cellStyle name="常规 35 2 4 3 8 2 2 2" xfId="31397"/>
    <cellStyle name="常规 35 2 4 3 8 2 3" xfId="27506"/>
    <cellStyle name="常规 35 2 4 3 8 3" xfId="21020"/>
    <cellStyle name="常规 35 2 4 3 8 3 2" xfId="24911"/>
    <cellStyle name="常规 35 2 4 3 8 3 2 2" xfId="32693"/>
    <cellStyle name="常规 35 2 4 3 8 3 3" xfId="28802"/>
    <cellStyle name="常规 35 2 4 3 8 4" xfId="22318"/>
    <cellStyle name="常规 35 2 4 3 8 4 2" xfId="30100"/>
    <cellStyle name="常规 35 2 4 3 8 5" xfId="26209"/>
    <cellStyle name="常规 35 2 4 3 9" xfId="17036"/>
    <cellStyle name="常规 35 2 4 3 9 2" xfId="19868"/>
    <cellStyle name="常规 35 2 4 3 9 2 2" xfId="23759"/>
    <cellStyle name="常规 35 2 4 3 9 2 2 2" xfId="31541"/>
    <cellStyle name="常规 35 2 4 3 9 2 3" xfId="27650"/>
    <cellStyle name="常规 35 2 4 3 9 3" xfId="21164"/>
    <cellStyle name="常规 35 2 4 3 9 3 2" xfId="25055"/>
    <cellStyle name="常规 35 2 4 3 9 3 2 2" xfId="32837"/>
    <cellStyle name="常规 35 2 4 3 9 3 3" xfId="28946"/>
    <cellStyle name="常规 35 2 4 3 9 4" xfId="22462"/>
    <cellStyle name="常规 35 2 4 3 9 4 2" xfId="30244"/>
    <cellStyle name="常规 35 2 4 3 9 5" xfId="26353"/>
    <cellStyle name="常规 35 2 4 4" xfId="6340"/>
    <cellStyle name="常规 35 2 4 4 10" xfId="17156"/>
    <cellStyle name="常规 35 2 4 4 10 2" xfId="19988"/>
    <cellStyle name="常规 35 2 4 4 10 2 2" xfId="23879"/>
    <cellStyle name="常规 35 2 4 4 10 2 2 2" xfId="31661"/>
    <cellStyle name="常规 35 2 4 4 10 2 3" xfId="27770"/>
    <cellStyle name="常规 35 2 4 4 10 3" xfId="21284"/>
    <cellStyle name="常规 35 2 4 4 10 3 2" xfId="25175"/>
    <cellStyle name="常规 35 2 4 4 10 3 2 2" xfId="32957"/>
    <cellStyle name="常规 35 2 4 4 10 3 3" xfId="29066"/>
    <cellStyle name="常规 35 2 4 4 10 4" xfId="22582"/>
    <cellStyle name="常规 35 2 4 4 10 4 2" xfId="30364"/>
    <cellStyle name="常规 35 2 4 4 10 5" xfId="26473"/>
    <cellStyle name="常规 35 2 4 4 11" xfId="18836"/>
    <cellStyle name="常规 35 2 4 4 11 2" xfId="22727"/>
    <cellStyle name="常规 35 2 4 4 11 2 2" xfId="30509"/>
    <cellStyle name="常规 35 2 4 4 11 3" xfId="26618"/>
    <cellStyle name="常规 35 2 4 4 12" xfId="20132"/>
    <cellStyle name="常规 35 2 4 4 12 2" xfId="24023"/>
    <cellStyle name="常规 35 2 4 4 12 2 2" xfId="31805"/>
    <cellStyle name="常规 35 2 4 4 12 3" xfId="27914"/>
    <cellStyle name="常规 35 2 4 4 13" xfId="21430"/>
    <cellStyle name="常规 35 2 4 4 13 2" xfId="29212"/>
    <cellStyle name="常规 35 2 4 4 14" xfId="25321"/>
    <cellStyle name="常规 35 2 4 4 2" xfId="6412"/>
    <cellStyle name="常规 35 2 4 4 2 10" xfId="18908"/>
    <cellStyle name="常规 35 2 4 4 2 10 2" xfId="22799"/>
    <cellStyle name="常规 35 2 4 4 2 10 2 2" xfId="30581"/>
    <cellStyle name="常规 35 2 4 4 2 10 3" xfId="26690"/>
    <cellStyle name="常规 35 2 4 4 2 11" xfId="20204"/>
    <cellStyle name="常规 35 2 4 4 2 11 2" xfId="24095"/>
    <cellStyle name="常规 35 2 4 4 2 11 2 2" xfId="31877"/>
    <cellStyle name="常规 35 2 4 4 2 11 3" xfId="27986"/>
    <cellStyle name="常规 35 2 4 4 2 12" xfId="21502"/>
    <cellStyle name="常规 35 2 4 4 2 12 2" xfId="29284"/>
    <cellStyle name="常规 35 2 4 4 2 13" xfId="25393"/>
    <cellStyle name="常规 35 2 4 4 2 2" xfId="11328"/>
    <cellStyle name="常规 35 2 4 4 2 2 2" xfId="19052"/>
    <cellStyle name="常规 35 2 4 4 2 2 2 2" xfId="22943"/>
    <cellStyle name="常规 35 2 4 4 2 2 2 2 2" xfId="30725"/>
    <cellStyle name="常规 35 2 4 4 2 2 2 3" xfId="26834"/>
    <cellStyle name="常规 35 2 4 4 2 2 3" xfId="20348"/>
    <cellStyle name="常规 35 2 4 4 2 2 3 2" xfId="24239"/>
    <cellStyle name="常规 35 2 4 4 2 2 3 2 2" xfId="32021"/>
    <cellStyle name="常规 35 2 4 4 2 2 3 3" xfId="28130"/>
    <cellStyle name="常规 35 2 4 4 2 2 4" xfId="21646"/>
    <cellStyle name="常规 35 2 4 4 2 2 4 2" xfId="29428"/>
    <cellStyle name="常规 35 2 4 4 2 2 5" xfId="25537"/>
    <cellStyle name="常规 35 2 4 4 2 3" xfId="12552"/>
    <cellStyle name="常规 35 2 4 4 2 3 2" xfId="19196"/>
    <cellStyle name="常规 35 2 4 4 2 3 2 2" xfId="23087"/>
    <cellStyle name="常规 35 2 4 4 2 3 2 2 2" xfId="30869"/>
    <cellStyle name="常规 35 2 4 4 2 3 2 3" xfId="26978"/>
    <cellStyle name="常规 35 2 4 4 2 3 3" xfId="20492"/>
    <cellStyle name="常规 35 2 4 4 2 3 3 2" xfId="24383"/>
    <cellStyle name="常规 35 2 4 4 2 3 3 2 2" xfId="32165"/>
    <cellStyle name="常规 35 2 4 4 2 3 3 3" xfId="28274"/>
    <cellStyle name="常规 35 2 4 4 2 3 4" xfId="21790"/>
    <cellStyle name="常规 35 2 4 4 2 3 4 2" xfId="29572"/>
    <cellStyle name="常规 35 2 4 4 2 3 5" xfId="25681"/>
    <cellStyle name="常规 35 2 4 4 2 4" xfId="13725"/>
    <cellStyle name="常规 35 2 4 4 2 4 2" xfId="19340"/>
    <cellStyle name="常规 35 2 4 4 2 4 2 2" xfId="23231"/>
    <cellStyle name="常规 35 2 4 4 2 4 2 2 2" xfId="31013"/>
    <cellStyle name="常规 35 2 4 4 2 4 2 3" xfId="27122"/>
    <cellStyle name="常规 35 2 4 4 2 4 3" xfId="20636"/>
    <cellStyle name="常规 35 2 4 4 2 4 3 2" xfId="24527"/>
    <cellStyle name="常规 35 2 4 4 2 4 3 2 2" xfId="32309"/>
    <cellStyle name="常规 35 2 4 4 2 4 3 3" xfId="28418"/>
    <cellStyle name="常规 35 2 4 4 2 4 4" xfId="21934"/>
    <cellStyle name="常规 35 2 4 4 2 4 4 2" xfId="29716"/>
    <cellStyle name="常规 35 2 4 4 2 4 5" xfId="25825"/>
    <cellStyle name="常规 35 2 4 4 2 5" xfId="14797"/>
    <cellStyle name="常规 35 2 4 4 2 5 2" xfId="19484"/>
    <cellStyle name="常规 35 2 4 4 2 5 2 2" xfId="23375"/>
    <cellStyle name="常规 35 2 4 4 2 5 2 2 2" xfId="31157"/>
    <cellStyle name="常规 35 2 4 4 2 5 2 3" xfId="27266"/>
    <cellStyle name="常规 35 2 4 4 2 5 3" xfId="20780"/>
    <cellStyle name="常规 35 2 4 4 2 5 3 2" xfId="24671"/>
    <cellStyle name="常规 35 2 4 4 2 5 3 2 2" xfId="32453"/>
    <cellStyle name="常规 35 2 4 4 2 5 3 3" xfId="28562"/>
    <cellStyle name="常规 35 2 4 4 2 5 4" xfId="22078"/>
    <cellStyle name="常规 35 2 4 4 2 5 4 2" xfId="29860"/>
    <cellStyle name="常规 35 2 4 4 2 5 5" xfId="25969"/>
    <cellStyle name="常规 35 2 4 4 2 6" xfId="15762"/>
    <cellStyle name="常规 35 2 4 4 2 6 2" xfId="19628"/>
    <cellStyle name="常规 35 2 4 4 2 6 2 2" xfId="23519"/>
    <cellStyle name="常规 35 2 4 4 2 6 2 2 2" xfId="31301"/>
    <cellStyle name="常规 35 2 4 4 2 6 2 3" xfId="27410"/>
    <cellStyle name="常规 35 2 4 4 2 6 3" xfId="20924"/>
    <cellStyle name="常规 35 2 4 4 2 6 3 2" xfId="24815"/>
    <cellStyle name="常规 35 2 4 4 2 6 3 2 2" xfId="32597"/>
    <cellStyle name="常规 35 2 4 4 2 6 3 3" xfId="28706"/>
    <cellStyle name="常规 35 2 4 4 2 6 4" xfId="22222"/>
    <cellStyle name="常规 35 2 4 4 2 6 4 2" xfId="30004"/>
    <cellStyle name="常规 35 2 4 4 2 6 5" xfId="26113"/>
    <cellStyle name="常规 35 2 4 4 2 7" xfId="16559"/>
    <cellStyle name="常规 35 2 4 4 2 7 2" xfId="19772"/>
    <cellStyle name="常规 35 2 4 4 2 7 2 2" xfId="23663"/>
    <cellStyle name="常规 35 2 4 4 2 7 2 2 2" xfId="31445"/>
    <cellStyle name="常规 35 2 4 4 2 7 2 3" xfId="27554"/>
    <cellStyle name="常规 35 2 4 4 2 7 3" xfId="21068"/>
    <cellStyle name="常规 35 2 4 4 2 7 3 2" xfId="24959"/>
    <cellStyle name="常规 35 2 4 4 2 7 3 2 2" xfId="32741"/>
    <cellStyle name="常规 35 2 4 4 2 7 3 3" xfId="28850"/>
    <cellStyle name="常规 35 2 4 4 2 7 4" xfId="22366"/>
    <cellStyle name="常规 35 2 4 4 2 7 4 2" xfId="30148"/>
    <cellStyle name="常规 35 2 4 4 2 7 5" xfId="26257"/>
    <cellStyle name="常规 35 2 4 4 2 8" xfId="17084"/>
    <cellStyle name="常规 35 2 4 4 2 8 2" xfId="19916"/>
    <cellStyle name="常规 35 2 4 4 2 8 2 2" xfId="23807"/>
    <cellStyle name="常规 35 2 4 4 2 8 2 2 2" xfId="31589"/>
    <cellStyle name="常规 35 2 4 4 2 8 2 3" xfId="27698"/>
    <cellStyle name="常规 35 2 4 4 2 8 3" xfId="21212"/>
    <cellStyle name="常规 35 2 4 4 2 8 3 2" xfId="25103"/>
    <cellStyle name="常规 35 2 4 4 2 8 3 2 2" xfId="32885"/>
    <cellStyle name="常规 35 2 4 4 2 8 3 3" xfId="28994"/>
    <cellStyle name="常规 35 2 4 4 2 8 4" xfId="22510"/>
    <cellStyle name="常规 35 2 4 4 2 8 4 2" xfId="30292"/>
    <cellStyle name="常规 35 2 4 4 2 8 5" xfId="26401"/>
    <cellStyle name="常规 35 2 4 4 2 9" xfId="17228"/>
    <cellStyle name="常规 35 2 4 4 2 9 2" xfId="20060"/>
    <cellStyle name="常规 35 2 4 4 2 9 2 2" xfId="23951"/>
    <cellStyle name="常规 35 2 4 4 2 9 2 2 2" xfId="31733"/>
    <cellStyle name="常规 35 2 4 4 2 9 2 3" xfId="27842"/>
    <cellStyle name="常规 35 2 4 4 2 9 3" xfId="21356"/>
    <cellStyle name="常规 35 2 4 4 2 9 3 2" xfId="25247"/>
    <cellStyle name="常规 35 2 4 4 2 9 3 2 2" xfId="33029"/>
    <cellStyle name="常规 35 2 4 4 2 9 3 3" xfId="29138"/>
    <cellStyle name="常规 35 2 4 4 2 9 4" xfId="22654"/>
    <cellStyle name="常规 35 2 4 4 2 9 4 2" xfId="30436"/>
    <cellStyle name="常规 35 2 4 4 2 9 5" xfId="26545"/>
    <cellStyle name="常规 35 2 4 4 3" xfId="11256"/>
    <cellStyle name="常规 35 2 4 4 3 2" xfId="18980"/>
    <cellStyle name="常规 35 2 4 4 3 2 2" xfId="22871"/>
    <cellStyle name="常规 35 2 4 4 3 2 2 2" xfId="30653"/>
    <cellStyle name="常规 35 2 4 4 3 2 3" xfId="26762"/>
    <cellStyle name="常规 35 2 4 4 3 3" xfId="20276"/>
    <cellStyle name="常规 35 2 4 4 3 3 2" xfId="24167"/>
    <cellStyle name="常规 35 2 4 4 3 3 2 2" xfId="31949"/>
    <cellStyle name="常规 35 2 4 4 3 3 3" xfId="28058"/>
    <cellStyle name="常规 35 2 4 4 3 4" xfId="21574"/>
    <cellStyle name="常规 35 2 4 4 3 4 2" xfId="29356"/>
    <cellStyle name="常规 35 2 4 4 3 5" xfId="25465"/>
    <cellStyle name="常规 35 2 4 4 4" xfId="12480"/>
    <cellStyle name="常规 35 2 4 4 4 2" xfId="19124"/>
    <cellStyle name="常规 35 2 4 4 4 2 2" xfId="23015"/>
    <cellStyle name="常规 35 2 4 4 4 2 2 2" xfId="30797"/>
    <cellStyle name="常规 35 2 4 4 4 2 3" xfId="26906"/>
    <cellStyle name="常规 35 2 4 4 4 3" xfId="20420"/>
    <cellStyle name="常规 35 2 4 4 4 3 2" xfId="24311"/>
    <cellStyle name="常规 35 2 4 4 4 3 2 2" xfId="32093"/>
    <cellStyle name="常规 35 2 4 4 4 3 3" xfId="28202"/>
    <cellStyle name="常规 35 2 4 4 4 4" xfId="21718"/>
    <cellStyle name="常规 35 2 4 4 4 4 2" xfId="29500"/>
    <cellStyle name="常规 35 2 4 4 4 5" xfId="25609"/>
    <cellStyle name="常规 35 2 4 4 5" xfId="13653"/>
    <cellStyle name="常规 35 2 4 4 5 2" xfId="19268"/>
    <cellStyle name="常规 35 2 4 4 5 2 2" xfId="23159"/>
    <cellStyle name="常规 35 2 4 4 5 2 2 2" xfId="30941"/>
    <cellStyle name="常规 35 2 4 4 5 2 3" xfId="27050"/>
    <cellStyle name="常规 35 2 4 4 5 3" xfId="20564"/>
    <cellStyle name="常规 35 2 4 4 5 3 2" xfId="24455"/>
    <cellStyle name="常规 35 2 4 4 5 3 2 2" xfId="32237"/>
    <cellStyle name="常规 35 2 4 4 5 3 3" xfId="28346"/>
    <cellStyle name="常规 35 2 4 4 5 4" xfId="21862"/>
    <cellStyle name="常规 35 2 4 4 5 4 2" xfId="29644"/>
    <cellStyle name="常规 35 2 4 4 5 5" xfId="25753"/>
    <cellStyle name="常规 35 2 4 4 6" xfId="14725"/>
    <cellStyle name="常规 35 2 4 4 6 2" xfId="19412"/>
    <cellStyle name="常规 35 2 4 4 6 2 2" xfId="23303"/>
    <cellStyle name="常规 35 2 4 4 6 2 2 2" xfId="31085"/>
    <cellStyle name="常规 35 2 4 4 6 2 3" xfId="27194"/>
    <cellStyle name="常规 35 2 4 4 6 3" xfId="20708"/>
    <cellStyle name="常规 35 2 4 4 6 3 2" xfId="24599"/>
    <cellStyle name="常规 35 2 4 4 6 3 2 2" xfId="32381"/>
    <cellStyle name="常规 35 2 4 4 6 3 3" xfId="28490"/>
    <cellStyle name="常规 35 2 4 4 6 4" xfId="22006"/>
    <cellStyle name="常规 35 2 4 4 6 4 2" xfId="29788"/>
    <cellStyle name="常规 35 2 4 4 6 5" xfId="25897"/>
    <cellStyle name="常规 35 2 4 4 7" xfId="15690"/>
    <cellStyle name="常规 35 2 4 4 7 2" xfId="19556"/>
    <cellStyle name="常规 35 2 4 4 7 2 2" xfId="23447"/>
    <cellStyle name="常规 35 2 4 4 7 2 2 2" xfId="31229"/>
    <cellStyle name="常规 35 2 4 4 7 2 3" xfId="27338"/>
    <cellStyle name="常规 35 2 4 4 7 3" xfId="20852"/>
    <cellStyle name="常规 35 2 4 4 7 3 2" xfId="24743"/>
    <cellStyle name="常规 35 2 4 4 7 3 2 2" xfId="32525"/>
    <cellStyle name="常规 35 2 4 4 7 3 3" xfId="28634"/>
    <cellStyle name="常规 35 2 4 4 7 4" xfId="22150"/>
    <cellStyle name="常规 35 2 4 4 7 4 2" xfId="29932"/>
    <cellStyle name="常规 35 2 4 4 7 5" xfId="26041"/>
    <cellStyle name="常规 35 2 4 4 8" xfId="16487"/>
    <cellStyle name="常规 35 2 4 4 8 2" xfId="19700"/>
    <cellStyle name="常规 35 2 4 4 8 2 2" xfId="23591"/>
    <cellStyle name="常规 35 2 4 4 8 2 2 2" xfId="31373"/>
    <cellStyle name="常规 35 2 4 4 8 2 3" xfId="27482"/>
    <cellStyle name="常规 35 2 4 4 8 3" xfId="20996"/>
    <cellStyle name="常规 35 2 4 4 8 3 2" xfId="24887"/>
    <cellStyle name="常规 35 2 4 4 8 3 2 2" xfId="32669"/>
    <cellStyle name="常规 35 2 4 4 8 3 3" xfId="28778"/>
    <cellStyle name="常规 35 2 4 4 8 4" xfId="22294"/>
    <cellStyle name="常规 35 2 4 4 8 4 2" xfId="30076"/>
    <cellStyle name="常规 35 2 4 4 8 5" xfId="26185"/>
    <cellStyle name="常规 35 2 4 4 9" xfId="17012"/>
    <cellStyle name="常规 35 2 4 4 9 2" xfId="19844"/>
    <cellStyle name="常规 35 2 4 4 9 2 2" xfId="23735"/>
    <cellStyle name="常规 35 2 4 4 9 2 2 2" xfId="31517"/>
    <cellStyle name="常规 35 2 4 4 9 2 3" xfId="27626"/>
    <cellStyle name="常规 35 2 4 4 9 3" xfId="21140"/>
    <cellStyle name="常规 35 2 4 4 9 3 2" xfId="25031"/>
    <cellStyle name="常规 35 2 4 4 9 3 2 2" xfId="32813"/>
    <cellStyle name="常规 35 2 4 4 9 3 3" xfId="28922"/>
    <cellStyle name="常规 35 2 4 4 9 4" xfId="22438"/>
    <cellStyle name="常规 35 2 4 4 9 4 2" xfId="30220"/>
    <cellStyle name="常规 35 2 4 4 9 5" xfId="26329"/>
    <cellStyle name="常规 35 2 4 5" xfId="6388"/>
    <cellStyle name="常规 35 2 4 5 10" xfId="18884"/>
    <cellStyle name="常规 35 2 4 5 10 2" xfId="22775"/>
    <cellStyle name="常规 35 2 4 5 10 2 2" xfId="30557"/>
    <cellStyle name="常规 35 2 4 5 10 3" xfId="26666"/>
    <cellStyle name="常规 35 2 4 5 11" xfId="20180"/>
    <cellStyle name="常规 35 2 4 5 11 2" xfId="24071"/>
    <cellStyle name="常规 35 2 4 5 11 2 2" xfId="31853"/>
    <cellStyle name="常规 35 2 4 5 11 3" xfId="27962"/>
    <cellStyle name="常规 35 2 4 5 12" xfId="21478"/>
    <cellStyle name="常规 35 2 4 5 12 2" xfId="29260"/>
    <cellStyle name="常规 35 2 4 5 13" xfId="25369"/>
    <cellStyle name="常规 35 2 4 5 2" xfId="11304"/>
    <cellStyle name="常规 35 2 4 5 2 2" xfId="19028"/>
    <cellStyle name="常规 35 2 4 5 2 2 2" xfId="22919"/>
    <cellStyle name="常规 35 2 4 5 2 2 2 2" xfId="30701"/>
    <cellStyle name="常规 35 2 4 5 2 2 3" xfId="26810"/>
    <cellStyle name="常规 35 2 4 5 2 3" xfId="20324"/>
    <cellStyle name="常规 35 2 4 5 2 3 2" xfId="24215"/>
    <cellStyle name="常规 35 2 4 5 2 3 2 2" xfId="31997"/>
    <cellStyle name="常规 35 2 4 5 2 3 3" xfId="28106"/>
    <cellStyle name="常规 35 2 4 5 2 4" xfId="21622"/>
    <cellStyle name="常规 35 2 4 5 2 4 2" xfId="29404"/>
    <cellStyle name="常规 35 2 4 5 2 5" xfId="25513"/>
    <cellStyle name="常规 35 2 4 5 3" xfId="12528"/>
    <cellStyle name="常规 35 2 4 5 3 2" xfId="19172"/>
    <cellStyle name="常规 35 2 4 5 3 2 2" xfId="23063"/>
    <cellStyle name="常规 35 2 4 5 3 2 2 2" xfId="30845"/>
    <cellStyle name="常规 35 2 4 5 3 2 3" xfId="26954"/>
    <cellStyle name="常规 35 2 4 5 3 3" xfId="20468"/>
    <cellStyle name="常规 35 2 4 5 3 3 2" xfId="24359"/>
    <cellStyle name="常规 35 2 4 5 3 3 2 2" xfId="32141"/>
    <cellStyle name="常规 35 2 4 5 3 3 3" xfId="28250"/>
    <cellStyle name="常规 35 2 4 5 3 4" xfId="21766"/>
    <cellStyle name="常规 35 2 4 5 3 4 2" xfId="29548"/>
    <cellStyle name="常规 35 2 4 5 3 5" xfId="25657"/>
    <cellStyle name="常规 35 2 4 5 4" xfId="13701"/>
    <cellStyle name="常规 35 2 4 5 4 2" xfId="19316"/>
    <cellStyle name="常规 35 2 4 5 4 2 2" xfId="23207"/>
    <cellStyle name="常规 35 2 4 5 4 2 2 2" xfId="30989"/>
    <cellStyle name="常规 35 2 4 5 4 2 3" xfId="27098"/>
    <cellStyle name="常规 35 2 4 5 4 3" xfId="20612"/>
    <cellStyle name="常规 35 2 4 5 4 3 2" xfId="24503"/>
    <cellStyle name="常规 35 2 4 5 4 3 2 2" xfId="32285"/>
    <cellStyle name="常规 35 2 4 5 4 3 3" xfId="28394"/>
    <cellStyle name="常规 35 2 4 5 4 4" xfId="21910"/>
    <cellStyle name="常规 35 2 4 5 4 4 2" xfId="29692"/>
    <cellStyle name="常规 35 2 4 5 4 5" xfId="25801"/>
    <cellStyle name="常规 35 2 4 5 5" xfId="14773"/>
    <cellStyle name="常规 35 2 4 5 5 2" xfId="19460"/>
    <cellStyle name="常规 35 2 4 5 5 2 2" xfId="23351"/>
    <cellStyle name="常规 35 2 4 5 5 2 2 2" xfId="31133"/>
    <cellStyle name="常规 35 2 4 5 5 2 3" xfId="27242"/>
    <cellStyle name="常规 35 2 4 5 5 3" xfId="20756"/>
    <cellStyle name="常规 35 2 4 5 5 3 2" xfId="24647"/>
    <cellStyle name="常规 35 2 4 5 5 3 2 2" xfId="32429"/>
    <cellStyle name="常规 35 2 4 5 5 3 3" xfId="28538"/>
    <cellStyle name="常规 35 2 4 5 5 4" xfId="22054"/>
    <cellStyle name="常规 35 2 4 5 5 4 2" xfId="29836"/>
    <cellStyle name="常规 35 2 4 5 5 5" xfId="25945"/>
    <cellStyle name="常规 35 2 4 5 6" xfId="15738"/>
    <cellStyle name="常规 35 2 4 5 6 2" xfId="19604"/>
    <cellStyle name="常规 35 2 4 5 6 2 2" xfId="23495"/>
    <cellStyle name="常规 35 2 4 5 6 2 2 2" xfId="31277"/>
    <cellStyle name="常规 35 2 4 5 6 2 3" xfId="27386"/>
    <cellStyle name="常规 35 2 4 5 6 3" xfId="20900"/>
    <cellStyle name="常规 35 2 4 5 6 3 2" xfId="24791"/>
    <cellStyle name="常规 35 2 4 5 6 3 2 2" xfId="32573"/>
    <cellStyle name="常规 35 2 4 5 6 3 3" xfId="28682"/>
    <cellStyle name="常规 35 2 4 5 6 4" xfId="22198"/>
    <cellStyle name="常规 35 2 4 5 6 4 2" xfId="29980"/>
    <cellStyle name="常规 35 2 4 5 6 5" xfId="26089"/>
    <cellStyle name="常规 35 2 4 5 7" xfId="16535"/>
    <cellStyle name="常规 35 2 4 5 7 2" xfId="19748"/>
    <cellStyle name="常规 35 2 4 5 7 2 2" xfId="23639"/>
    <cellStyle name="常规 35 2 4 5 7 2 2 2" xfId="31421"/>
    <cellStyle name="常规 35 2 4 5 7 2 3" xfId="27530"/>
    <cellStyle name="常规 35 2 4 5 7 3" xfId="21044"/>
    <cellStyle name="常规 35 2 4 5 7 3 2" xfId="24935"/>
    <cellStyle name="常规 35 2 4 5 7 3 2 2" xfId="32717"/>
    <cellStyle name="常规 35 2 4 5 7 3 3" xfId="28826"/>
    <cellStyle name="常规 35 2 4 5 7 4" xfId="22342"/>
    <cellStyle name="常规 35 2 4 5 7 4 2" xfId="30124"/>
    <cellStyle name="常规 35 2 4 5 7 5" xfId="26233"/>
    <cellStyle name="常规 35 2 4 5 8" xfId="17060"/>
    <cellStyle name="常规 35 2 4 5 8 2" xfId="19892"/>
    <cellStyle name="常规 35 2 4 5 8 2 2" xfId="23783"/>
    <cellStyle name="常规 35 2 4 5 8 2 2 2" xfId="31565"/>
    <cellStyle name="常规 35 2 4 5 8 2 3" xfId="27674"/>
    <cellStyle name="常规 35 2 4 5 8 3" xfId="21188"/>
    <cellStyle name="常规 35 2 4 5 8 3 2" xfId="25079"/>
    <cellStyle name="常规 35 2 4 5 8 3 2 2" xfId="32861"/>
    <cellStyle name="常规 35 2 4 5 8 3 3" xfId="28970"/>
    <cellStyle name="常规 35 2 4 5 8 4" xfId="22486"/>
    <cellStyle name="常规 35 2 4 5 8 4 2" xfId="30268"/>
    <cellStyle name="常规 35 2 4 5 8 5" xfId="26377"/>
    <cellStyle name="常规 35 2 4 5 9" xfId="17204"/>
    <cellStyle name="常规 35 2 4 5 9 2" xfId="20036"/>
    <cellStyle name="常规 35 2 4 5 9 2 2" xfId="23927"/>
    <cellStyle name="常规 35 2 4 5 9 2 2 2" xfId="31709"/>
    <cellStyle name="常规 35 2 4 5 9 2 3" xfId="27818"/>
    <cellStyle name="常规 35 2 4 5 9 3" xfId="21332"/>
    <cellStyle name="常规 35 2 4 5 9 3 2" xfId="25223"/>
    <cellStyle name="常规 35 2 4 5 9 3 2 2" xfId="33005"/>
    <cellStyle name="常规 35 2 4 5 9 3 3" xfId="29114"/>
    <cellStyle name="常规 35 2 4 5 9 4" xfId="22630"/>
    <cellStyle name="常规 35 2 4 5 9 4 2" xfId="30412"/>
    <cellStyle name="常规 35 2 4 5 9 5" xfId="26521"/>
    <cellStyle name="常规 35 2 4 6" xfId="11229"/>
    <cellStyle name="常规 35 2 4 6 2" xfId="18956"/>
    <cellStyle name="常规 35 2 4 6 2 2" xfId="22847"/>
    <cellStyle name="常规 35 2 4 6 2 2 2" xfId="30629"/>
    <cellStyle name="常规 35 2 4 6 2 3" xfId="26738"/>
    <cellStyle name="常规 35 2 4 6 3" xfId="20252"/>
    <cellStyle name="常规 35 2 4 6 3 2" xfId="24143"/>
    <cellStyle name="常规 35 2 4 6 3 2 2" xfId="31925"/>
    <cellStyle name="常规 35 2 4 6 3 3" xfId="28034"/>
    <cellStyle name="常规 35 2 4 6 4" xfId="21550"/>
    <cellStyle name="常规 35 2 4 6 4 2" xfId="29332"/>
    <cellStyle name="常规 35 2 4 6 5" xfId="25441"/>
    <cellStyle name="常规 35 2 4 7" xfId="12453"/>
    <cellStyle name="常规 35 2 4 7 2" xfId="19100"/>
    <cellStyle name="常规 35 2 4 7 2 2" xfId="22991"/>
    <cellStyle name="常规 35 2 4 7 2 2 2" xfId="30773"/>
    <cellStyle name="常规 35 2 4 7 2 3" xfId="26882"/>
    <cellStyle name="常规 35 2 4 7 3" xfId="20396"/>
    <cellStyle name="常规 35 2 4 7 3 2" xfId="24287"/>
    <cellStyle name="常规 35 2 4 7 3 2 2" xfId="32069"/>
    <cellStyle name="常规 35 2 4 7 3 3" xfId="28178"/>
    <cellStyle name="常规 35 2 4 7 4" xfId="21694"/>
    <cellStyle name="常规 35 2 4 7 4 2" xfId="29476"/>
    <cellStyle name="常规 35 2 4 7 5" xfId="25585"/>
    <cellStyle name="常规 35 2 4 8" xfId="13627"/>
    <cellStyle name="常规 35 2 4 8 2" xfId="19244"/>
    <cellStyle name="常规 35 2 4 8 2 2" xfId="23135"/>
    <cellStyle name="常规 35 2 4 8 2 2 2" xfId="30917"/>
    <cellStyle name="常规 35 2 4 8 2 3" xfId="27026"/>
    <cellStyle name="常规 35 2 4 8 3" xfId="20540"/>
    <cellStyle name="常规 35 2 4 8 3 2" xfId="24431"/>
    <cellStyle name="常规 35 2 4 8 3 2 2" xfId="32213"/>
    <cellStyle name="常规 35 2 4 8 3 3" xfId="28322"/>
    <cellStyle name="常规 35 2 4 8 4" xfId="21838"/>
    <cellStyle name="常规 35 2 4 8 4 2" xfId="29620"/>
    <cellStyle name="常规 35 2 4 8 5" xfId="25729"/>
    <cellStyle name="常规 35 2 4 9" xfId="14697"/>
    <cellStyle name="常规 35 2 4 9 2" xfId="19388"/>
    <cellStyle name="常规 35 2 4 9 2 2" xfId="23279"/>
    <cellStyle name="常规 35 2 4 9 2 2 2" xfId="31061"/>
    <cellStyle name="常规 35 2 4 9 2 3" xfId="27170"/>
    <cellStyle name="常规 35 2 4 9 3" xfId="20684"/>
    <cellStyle name="常规 35 2 4 9 3 2" xfId="24575"/>
    <cellStyle name="常规 35 2 4 9 3 2 2" xfId="32357"/>
    <cellStyle name="常规 35 2 4 9 3 3" xfId="28466"/>
    <cellStyle name="常规 35 2 4 9 4" xfId="21982"/>
    <cellStyle name="常规 35 2 4 9 4 2" xfId="29764"/>
    <cellStyle name="常规 35 2 4 9 5" xfId="25873"/>
    <cellStyle name="常规 35 2 5" xfId="6322"/>
    <cellStyle name="常规 35 2 5 10" xfId="16469"/>
    <cellStyle name="常规 35 2 5 10 2" xfId="19682"/>
    <cellStyle name="常规 35 2 5 10 2 2" xfId="23573"/>
    <cellStyle name="常规 35 2 5 10 2 2 2" xfId="31355"/>
    <cellStyle name="常规 35 2 5 10 2 3" xfId="27464"/>
    <cellStyle name="常规 35 2 5 10 3" xfId="20978"/>
    <cellStyle name="常规 35 2 5 10 3 2" xfId="24869"/>
    <cellStyle name="常规 35 2 5 10 3 2 2" xfId="32651"/>
    <cellStyle name="常规 35 2 5 10 3 3" xfId="28760"/>
    <cellStyle name="常规 35 2 5 10 4" xfId="22276"/>
    <cellStyle name="常规 35 2 5 10 4 2" xfId="30058"/>
    <cellStyle name="常规 35 2 5 10 5" xfId="26167"/>
    <cellStyle name="常规 35 2 5 11" xfId="16994"/>
    <cellStyle name="常规 35 2 5 11 2" xfId="19826"/>
    <cellStyle name="常规 35 2 5 11 2 2" xfId="23717"/>
    <cellStyle name="常规 35 2 5 11 2 2 2" xfId="31499"/>
    <cellStyle name="常规 35 2 5 11 2 3" xfId="27608"/>
    <cellStyle name="常规 35 2 5 11 3" xfId="21122"/>
    <cellStyle name="常规 35 2 5 11 3 2" xfId="25013"/>
    <cellStyle name="常规 35 2 5 11 3 2 2" xfId="32795"/>
    <cellStyle name="常规 35 2 5 11 3 3" xfId="28904"/>
    <cellStyle name="常规 35 2 5 11 4" xfId="22420"/>
    <cellStyle name="常规 35 2 5 11 4 2" xfId="30202"/>
    <cellStyle name="常规 35 2 5 11 5" xfId="26311"/>
    <cellStyle name="常规 35 2 5 12" xfId="17138"/>
    <cellStyle name="常规 35 2 5 12 2" xfId="19970"/>
    <cellStyle name="常规 35 2 5 12 2 2" xfId="23861"/>
    <cellStyle name="常规 35 2 5 12 2 2 2" xfId="31643"/>
    <cellStyle name="常规 35 2 5 12 2 3" xfId="27752"/>
    <cellStyle name="常规 35 2 5 12 3" xfId="21266"/>
    <cellStyle name="常规 35 2 5 12 3 2" xfId="25157"/>
    <cellStyle name="常规 35 2 5 12 3 2 2" xfId="32939"/>
    <cellStyle name="常规 35 2 5 12 3 3" xfId="29048"/>
    <cellStyle name="常规 35 2 5 12 4" xfId="22564"/>
    <cellStyle name="常规 35 2 5 12 4 2" xfId="30346"/>
    <cellStyle name="常规 35 2 5 12 5" xfId="26455"/>
    <cellStyle name="常规 35 2 5 13" xfId="18818"/>
    <cellStyle name="常规 35 2 5 13 2" xfId="22709"/>
    <cellStyle name="常规 35 2 5 13 2 2" xfId="30491"/>
    <cellStyle name="常规 35 2 5 13 3" xfId="26600"/>
    <cellStyle name="常规 35 2 5 14" xfId="20114"/>
    <cellStyle name="常规 35 2 5 14 2" xfId="24005"/>
    <cellStyle name="常规 35 2 5 14 2 2" xfId="31787"/>
    <cellStyle name="常规 35 2 5 14 3" xfId="27896"/>
    <cellStyle name="常规 35 2 5 15" xfId="21412"/>
    <cellStyle name="常规 35 2 5 15 2" xfId="29194"/>
    <cellStyle name="常规 35 2 5 16" xfId="25303"/>
    <cellStyle name="常规 35 2 5 2" xfId="6370"/>
    <cellStyle name="常规 35 2 5 2 10" xfId="17186"/>
    <cellStyle name="常规 35 2 5 2 10 2" xfId="20018"/>
    <cellStyle name="常规 35 2 5 2 10 2 2" xfId="23909"/>
    <cellStyle name="常规 35 2 5 2 10 2 2 2" xfId="31691"/>
    <cellStyle name="常规 35 2 5 2 10 2 3" xfId="27800"/>
    <cellStyle name="常规 35 2 5 2 10 3" xfId="21314"/>
    <cellStyle name="常规 35 2 5 2 10 3 2" xfId="25205"/>
    <cellStyle name="常规 35 2 5 2 10 3 2 2" xfId="32987"/>
    <cellStyle name="常规 35 2 5 2 10 3 3" xfId="29096"/>
    <cellStyle name="常规 35 2 5 2 10 4" xfId="22612"/>
    <cellStyle name="常规 35 2 5 2 10 4 2" xfId="30394"/>
    <cellStyle name="常规 35 2 5 2 10 5" xfId="26503"/>
    <cellStyle name="常规 35 2 5 2 11" xfId="18866"/>
    <cellStyle name="常规 35 2 5 2 11 2" xfId="22757"/>
    <cellStyle name="常规 35 2 5 2 11 2 2" xfId="30539"/>
    <cellStyle name="常规 35 2 5 2 11 3" xfId="26648"/>
    <cellStyle name="常规 35 2 5 2 12" xfId="20162"/>
    <cellStyle name="常规 35 2 5 2 12 2" xfId="24053"/>
    <cellStyle name="常规 35 2 5 2 12 2 2" xfId="31835"/>
    <cellStyle name="常规 35 2 5 2 12 3" xfId="27944"/>
    <cellStyle name="常规 35 2 5 2 13" xfId="21460"/>
    <cellStyle name="常规 35 2 5 2 13 2" xfId="29242"/>
    <cellStyle name="常规 35 2 5 2 14" xfId="25351"/>
    <cellStyle name="常规 35 2 5 2 2" xfId="6442"/>
    <cellStyle name="常规 35 2 5 2 2 10" xfId="18938"/>
    <cellStyle name="常规 35 2 5 2 2 10 2" xfId="22829"/>
    <cellStyle name="常规 35 2 5 2 2 10 2 2" xfId="30611"/>
    <cellStyle name="常规 35 2 5 2 2 10 3" xfId="26720"/>
    <cellStyle name="常规 35 2 5 2 2 11" xfId="20234"/>
    <cellStyle name="常规 35 2 5 2 2 11 2" xfId="24125"/>
    <cellStyle name="常规 35 2 5 2 2 11 2 2" xfId="31907"/>
    <cellStyle name="常规 35 2 5 2 2 11 3" xfId="28016"/>
    <cellStyle name="常规 35 2 5 2 2 12" xfId="21532"/>
    <cellStyle name="常规 35 2 5 2 2 12 2" xfId="29314"/>
    <cellStyle name="常规 35 2 5 2 2 13" xfId="25423"/>
    <cellStyle name="常规 35 2 5 2 2 2" xfId="11358"/>
    <cellStyle name="常规 35 2 5 2 2 2 2" xfId="19082"/>
    <cellStyle name="常规 35 2 5 2 2 2 2 2" xfId="22973"/>
    <cellStyle name="常规 35 2 5 2 2 2 2 2 2" xfId="30755"/>
    <cellStyle name="常规 35 2 5 2 2 2 2 3" xfId="26864"/>
    <cellStyle name="常规 35 2 5 2 2 2 3" xfId="20378"/>
    <cellStyle name="常规 35 2 5 2 2 2 3 2" xfId="24269"/>
    <cellStyle name="常规 35 2 5 2 2 2 3 2 2" xfId="32051"/>
    <cellStyle name="常规 35 2 5 2 2 2 3 3" xfId="28160"/>
    <cellStyle name="常规 35 2 5 2 2 2 4" xfId="21676"/>
    <cellStyle name="常规 35 2 5 2 2 2 4 2" xfId="29458"/>
    <cellStyle name="常规 35 2 5 2 2 2 5" xfId="25567"/>
    <cellStyle name="常规 35 2 5 2 2 3" xfId="12582"/>
    <cellStyle name="常规 35 2 5 2 2 3 2" xfId="19226"/>
    <cellStyle name="常规 35 2 5 2 2 3 2 2" xfId="23117"/>
    <cellStyle name="常规 35 2 5 2 2 3 2 2 2" xfId="30899"/>
    <cellStyle name="常规 35 2 5 2 2 3 2 3" xfId="27008"/>
    <cellStyle name="常规 35 2 5 2 2 3 3" xfId="20522"/>
    <cellStyle name="常规 35 2 5 2 2 3 3 2" xfId="24413"/>
    <cellStyle name="常规 35 2 5 2 2 3 3 2 2" xfId="32195"/>
    <cellStyle name="常规 35 2 5 2 2 3 3 3" xfId="28304"/>
    <cellStyle name="常规 35 2 5 2 2 3 4" xfId="21820"/>
    <cellStyle name="常规 35 2 5 2 2 3 4 2" xfId="29602"/>
    <cellStyle name="常规 35 2 5 2 2 3 5" xfId="25711"/>
    <cellStyle name="常规 35 2 5 2 2 4" xfId="13755"/>
    <cellStyle name="常规 35 2 5 2 2 4 2" xfId="19370"/>
    <cellStyle name="常规 35 2 5 2 2 4 2 2" xfId="23261"/>
    <cellStyle name="常规 35 2 5 2 2 4 2 2 2" xfId="31043"/>
    <cellStyle name="常规 35 2 5 2 2 4 2 3" xfId="27152"/>
    <cellStyle name="常规 35 2 5 2 2 4 3" xfId="20666"/>
    <cellStyle name="常规 35 2 5 2 2 4 3 2" xfId="24557"/>
    <cellStyle name="常规 35 2 5 2 2 4 3 2 2" xfId="32339"/>
    <cellStyle name="常规 35 2 5 2 2 4 3 3" xfId="28448"/>
    <cellStyle name="常规 35 2 5 2 2 4 4" xfId="21964"/>
    <cellStyle name="常规 35 2 5 2 2 4 4 2" xfId="29746"/>
    <cellStyle name="常规 35 2 5 2 2 4 5" xfId="25855"/>
    <cellStyle name="常规 35 2 5 2 2 5" xfId="14827"/>
    <cellStyle name="常规 35 2 5 2 2 5 2" xfId="19514"/>
    <cellStyle name="常规 35 2 5 2 2 5 2 2" xfId="23405"/>
    <cellStyle name="常规 35 2 5 2 2 5 2 2 2" xfId="31187"/>
    <cellStyle name="常规 35 2 5 2 2 5 2 3" xfId="27296"/>
    <cellStyle name="常规 35 2 5 2 2 5 3" xfId="20810"/>
    <cellStyle name="常规 35 2 5 2 2 5 3 2" xfId="24701"/>
    <cellStyle name="常规 35 2 5 2 2 5 3 2 2" xfId="32483"/>
    <cellStyle name="常规 35 2 5 2 2 5 3 3" xfId="28592"/>
    <cellStyle name="常规 35 2 5 2 2 5 4" xfId="22108"/>
    <cellStyle name="常规 35 2 5 2 2 5 4 2" xfId="29890"/>
    <cellStyle name="常规 35 2 5 2 2 5 5" xfId="25999"/>
    <cellStyle name="常规 35 2 5 2 2 6" xfId="15792"/>
    <cellStyle name="常规 35 2 5 2 2 6 2" xfId="19658"/>
    <cellStyle name="常规 35 2 5 2 2 6 2 2" xfId="23549"/>
    <cellStyle name="常规 35 2 5 2 2 6 2 2 2" xfId="31331"/>
    <cellStyle name="常规 35 2 5 2 2 6 2 3" xfId="27440"/>
    <cellStyle name="常规 35 2 5 2 2 6 3" xfId="20954"/>
    <cellStyle name="常规 35 2 5 2 2 6 3 2" xfId="24845"/>
    <cellStyle name="常规 35 2 5 2 2 6 3 2 2" xfId="32627"/>
    <cellStyle name="常规 35 2 5 2 2 6 3 3" xfId="28736"/>
    <cellStyle name="常规 35 2 5 2 2 6 4" xfId="22252"/>
    <cellStyle name="常规 35 2 5 2 2 6 4 2" xfId="30034"/>
    <cellStyle name="常规 35 2 5 2 2 6 5" xfId="26143"/>
    <cellStyle name="常规 35 2 5 2 2 7" xfId="16589"/>
    <cellStyle name="常规 35 2 5 2 2 7 2" xfId="19802"/>
    <cellStyle name="常规 35 2 5 2 2 7 2 2" xfId="23693"/>
    <cellStyle name="常规 35 2 5 2 2 7 2 2 2" xfId="31475"/>
    <cellStyle name="常规 35 2 5 2 2 7 2 3" xfId="27584"/>
    <cellStyle name="常规 35 2 5 2 2 7 3" xfId="21098"/>
    <cellStyle name="常规 35 2 5 2 2 7 3 2" xfId="24989"/>
    <cellStyle name="常规 35 2 5 2 2 7 3 2 2" xfId="32771"/>
    <cellStyle name="常规 35 2 5 2 2 7 3 3" xfId="28880"/>
    <cellStyle name="常规 35 2 5 2 2 7 4" xfId="22396"/>
    <cellStyle name="常规 35 2 5 2 2 7 4 2" xfId="30178"/>
    <cellStyle name="常规 35 2 5 2 2 7 5" xfId="26287"/>
    <cellStyle name="常规 35 2 5 2 2 8" xfId="17114"/>
    <cellStyle name="常规 35 2 5 2 2 8 2" xfId="19946"/>
    <cellStyle name="常规 35 2 5 2 2 8 2 2" xfId="23837"/>
    <cellStyle name="常规 35 2 5 2 2 8 2 2 2" xfId="31619"/>
    <cellStyle name="常规 35 2 5 2 2 8 2 3" xfId="27728"/>
    <cellStyle name="常规 35 2 5 2 2 8 3" xfId="21242"/>
    <cellStyle name="常规 35 2 5 2 2 8 3 2" xfId="25133"/>
    <cellStyle name="常规 35 2 5 2 2 8 3 2 2" xfId="32915"/>
    <cellStyle name="常规 35 2 5 2 2 8 3 3" xfId="29024"/>
    <cellStyle name="常规 35 2 5 2 2 8 4" xfId="22540"/>
    <cellStyle name="常规 35 2 5 2 2 8 4 2" xfId="30322"/>
    <cellStyle name="常规 35 2 5 2 2 8 5" xfId="26431"/>
    <cellStyle name="常规 35 2 5 2 2 9" xfId="17258"/>
    <cellStyle name="常规 35 2 5 2 2 9 2" xfId="20090"/>
    <cellStyle name="常规 35 2 5 2 2 9 2 2" xfId="23981"/>
    <cellStyle name="常规 35 2 5 2 2 9 2 2 2" xfId="31763"/>
    <cellStyle name="常规 35 2 5 2 2 9 2 3" xfId="27872"/>
    <cellStyle name="常规 35 2 5 2 2 9 3" xfId="21386"/>
    <cellStyle name="常规 35 2 5 2 2 9 3 2" xfId="25277"/>
    <cellStyle name="常规 35 2 5 2 2 9 3 2 2" xfId="33059"/>
    <cellStyle name="常规 35 2 5 2 2 9 3 3" xfId="29168"/>
    <cellStyle name="常规 35 2 5 2 2 9 4" xfId="22684"/>
    <cellStyle name="常规 35 2 5 2 2 9 4 2" xfId="30466"/>
    <cellStyle name="常规 35 2 5 2 2 9 5" xfId="26575"/>
    <cellStyle name="常规 35 2 5 2 3" xfId="11286"/>
    <cellStyle name="常规 35 2 5 2 3 2" xfId="19010"/>
    <cellStyle name="常规 35 2 5 2 3 2 2" xfId="22901"/>
    <cellStyle name="常规 35 2 5 2 3 2 2 2" xfId="30683"/>
    <cellStyle name="常规 35 2 5 2 3 2 3" xfId="26792"/>
    <cellStyle name="常规 35 2 5 2 3 3" xfId="20306"/>
    <cellStyle name="常规 35 2 5 2 3 3 2" xfId="24197"/>
    <cellStyle name="常规 35 2 5 2 3 3 2 2" xfId="31979"/>
    <cellStyle name="常规 35 2 5 2 3 3 3" xfId="28088"/>
    <cellStyle name="常规 35 2 5 2 3 4" xfId="21604"/>
    <cellStyle name="常规 35 2 5 2 3 4 2" xfId="29386"/>
    <cellStyle name="常规 35 2 5 2 3 5" xfId="25495"/>
    <cellStyle name="常规 35 2 5 2 4" xfId="12510"/>
    <cellStyle name="常规 35 2 5 2 4 2" xfId="19154"/>
    <cellStyle name="常规 35 2 5 2 4 2 2" xfId="23045"/>
    <cellStyle name="常规 35 2 5 2 4 2 2 2" xfId="30827"/>
    <cellStyle name="常规 35 2 5 2 4 2 3" xfId="26936"/>
    <cellStyle name="常规 35 2 5 2 4 3" xfId="20450"/>
    <cellStyle name="常规 35 2 5 2 4 3 2" xfId="24341"/>
    <cellStyle name="常规 35 2 5 2 4 3 2 2" xfId="32123"/>
    <cellStyle name="常规 35 2 5 2 4 3 3" xfId="28232"/>
    <cellStyle name="常规 35 2 5 2 4 4" xfId="21748"/>
    <cellStyle name="常规 35 2 5 2 4 4 2" xfId="29530"/>
    <cellStyle name="常规 35 2 5 2 4 5" xfId="25639"/>
    <cellStyle name="常规 35 2 5 2 5" xfId="13683"/>
    <cellStyle name="常规 35 2 5 2 5 2" xfId="19298"/>
    <cellStyle name="常规 35 2 5 2 5 2 2" xfId="23189"/>
    <cellStyle name="常规 35 2 5 2 5 2 2 2" xfId="30971"/>
    <cellStyle name="常规 35 2 5 2 5 2 3" xfId="27080"/>
    <cellStyle name="常规 35 2 5 2 5 3" xfId="20594"/>
    <cellStyle name="常规 35 2 5 2 5 3 2" xfId="24485"/>
    <cellStyle name="常规 35 2 5 2 5 3 2 2" xfId="32267"/>
    <cellStyle name="常规 35 2 5 2 5 3 3" xfId="28376"/>
    <cellStyle name="常规 35 2 5 2 5 4" xfId="21892"/>
    <cellStyle name="常规 35 2 5 2 5 4 2" xfId="29674"/>
    <cellStyle name="常规 35 2 5 2 5 5" xfId="25783"/>
    <cellStyle name="常规 35 2 5 2 6" xfId="14755"/>
    <cellStyle name="常规 35 2 5 2 6 2" xfId="19442"/>
    <cellStyle name="常规 35 2 5 2 6 2 2" xfId="23333"/>
    <cellStyle name="常规 35 2 5 2 6 2 2 2" xfId="31115"/>
    <cellStyle name="常规 35 2 5 2 6 2 3" xfId="27224"/>
    <cellStyle name="常规 35 2 5 2 6 3" xfId="20738"/>
    <cellStyle name="常规 35 2 5 2 6 3 2" xfId="24629"/>
    <cellStyle name="常规 35 2 5 2 6 3 2 2" xfId="32411"/>
    <cellStyle name="常规 35 2 5 2 6 3 3" xfId="28520"/>
    <cellStyle name="常规 35 2 5 2 6 4" xfId="22036"/>
    <cellStyle name="常规 35 2 5 2 6 4 2" xfId="29818"/>
    <cellStyle name="常规 35 2 5 2 6 5" xfId="25927"/>
    <cellStyle name="常规 35 2 5 2 7" xfId="15720"/>
    <cellStyle name="常规 35 2 5 2 7 2" xfId="19586"/>
    <cellStyle name="常规 35 2 5 2 7 2 2" xfId="23477"/>
    <cellStyle name="常规 35 2 5 2 7 2 2 2" xfId="31259"/>
    <cellStyle name="常规 35 2 5 2 7 2 3" xfId="27368"/>
    <cellStyle name="常规 35 2 5 2 7 3" xfId="20882"/>
    <cellStyle name="常规 35 2 5 2 7 3 2" xfId="24773"/>
    <cellStyle name="常规 35 2 5 2 7 3 2 2" xfId="32555"/>
    <cellStyle name="常规 35 2 5 2 7 3 3" xfId="28664"/>
    <cellStyle name="常规 35 2 5 2 7 4" xfId="22180"/>
    <cellStyle name="常规 35 2 5 2 7 4 2" xfId="29962"/>
    <cellStyle name="常规 35 2 5 2 7 5" xfId="26071"/>
    <cellStyle name="常规 35 2 5 2 8" xfId="16517"/>
    <cellStyle name="常规 35 2 5 2 8 2" xfId="19730"/>
    <cellStyle name="常规 35 2 5 2 8 2 2" xfId="23621"/>
    <cellStyle name="常规 35 2 5 2 8 2 2 2" xfId="31403"/>
    <cellStyle name="常规 35 2 5 2 8 2 3" xfId="27512"/>
    <cellStyle name="常规 35 2 5 2 8 3" xfId="21026"/>
    <cellStyle name="常规 35 2 5 2 8 3 2" xfId="24917"/>
    <cellStyle name="常规 35 2 5 2 8 3 2 2" xfId="32699"/>
    <cellStyle name="常规 35 2 5 2 8 3 3" xfId="28808"/>
    <cellStyle name="常规 35 2 5 2 8 4" xfId="22324"/>
    <cellStyle name="常规 35 2 5 2 8 4 2" xfId="30106"/>
    <cellStyle name="常规 35 2 5 2 8 5" xfId="26215"/>
    <cellStyle name="常规 35 2 5 2 9" xfId="17042"/>
    <cellStyle name="常规 35 2 5 2 9 2" xfId="19874"/>
    <cellStyle name="常规 35 2 5 2 9 2 2" xfId="23765"/>
    <cellStyle name="常规 35 2 5 2 9 2 2 2" xfId="31547"/>
    <cellStyle name="常规 35 2 5 2 9 2 3" xfId="27656"/>
    <cellStyle name="常规 35 2 5 2 9 3" xfId="21170"/>
    <cellStyle name="常规 35 2 5 2 9 3 2" xfId="25061"/>
    <cellStyle name="常规 35 2 5 2 9 3 2 2" xfId="32843"/>
    <cellStyle name="常规 35 2 5 2 9 3 3" xfId="28952"/>
    <cellStyle name="常规 35 2 5 2 9 4" xfId="22468"/>
    <cellStyle name="常规 35 2 5 2 9 4 2" xfId="30250"/>
    <cellStyle name="常规 35 2 5 2 9 5" xfId="26359"/>
    <cellStyle name="常规 35 2 5 3" xfId="6346"/>
    <cellStyle name="常规 35 2 5 3 10" xfId="17162"/>
    <cellStyle name="常规 35 2 5 3 10 2" xfId="19994"/>
    <cellStyle name="常规 35 2 5 3 10 2 2" xfId="23885"/>
    <cellStyle name="常规 35 2 5 3 10 2 2 2" xfId="31667"/>
    <cellStyle name="常规 35 2 5 3 10 2 3" xfId="27776"/>
    <cellStyle name="常规 35 2 5 3 10 3" xfId="21290"/>
    <cellStyle name="常规 35 2 5 3 10 3 2" xfId="25181"/>
    <cellStyle name="常规 35 2 5 3 10 3 2 2" xfId="32963"/>
    <cellStyle name="常规 35 2 5 3 10 3 3" xfId="29072"/>
    <cellStyle name="常规 35 2 5 3 10 4" xfId="22588"/>
    <cellStyle name="常规 35 2 5 3 10 4 2" xfId="30370"/>
    <cellStyle name="常规 35 2 5 3 10 5" xfId="26479"/>
    <cellStyle name="常规 35 2 5 3 11" xfId="18842"/>
    <cellStyle name="常规 35 2 5 3 11 2" xfId="22733"/>
    <cellStyle name="常规 35 2 5 3 11 2 2" xfId="30515"/>
    <cellStyle name="常规 35 2 5 3 11 3" xfId="26624"/>
    <cellStyle name="常规 35 2 5 3 12" xfId="20138"/>
    <cellStyle name="常规 35 2 5 3 12 2" xfId="24029"/>
    <cellStyle name="常规 35 2 5 3 12 2 2" xfId="31811"/>
    <cellStyle name="常规 35 2 5 3 12 3" xfId="27920"/>
    <cellStyle name="常规 35 2 5 3 13" xfId="21436"/>
    <cellStyle name="常规 35 2 5 3 13 2" xfId="29218"/>
    <cellStyle name="常规 35 2 5 3 14" xfId="25327"/>
    <cellStyle name="常规 35 2 5 3 2" xfId="6418"/>
    <cellStyle name="常规 35 2 5 3 2 10" xfId="18914"/>
    <cellStyle name="常规 35 2 5 3 2 10 2" xfId="22805"/>
    <cellStyle name="常规 35 2 5 3 2 10 2 2" xfId="30587"/>
    <cellStyle name="常规 35 2 5 3 2 10 3" xfId="26696"/>
    <cellStyle name="常规 35 2 5 3 2 11" xfId="20210"/>
    <cellStyle name="常规 35 2 5 3 2 11 2" xfId="24101"/>
    <cellStyle name="常规 35 2 5 3 2 11 2 2" xfId="31883"/>
    <cellStyle name="常规 35 2 5 3 2 11 3" xfId="27992"/>
    <cellStyle name="常规 35 2 5 3 2 12" xfId="21508"/>
    <cellStyle name="常规 35 2 5 3 2 12 2" xfId="29290"/>
    <cellStyle name="常规 35 2 5 3 2 13" xfId="25399"/>
    <cellStyle name="常规 35 2 5 3 2 2" xfId="11334"/>
    <cellStyle name="常规 35 2 5 3 2 2 2" xfId="19058"/>
    <cellStyle name="常规 35 2 5 3 2 2 2 2" xfId="22949"/>
    <cellStyle name="常规 35 2 5 3 2 2 2 2 2" xfId="30731"/>
    <cellStyle name="常规 35 2 5 3 2 2 2 3" xfId="26840"/>
    <cellStyle name="常规 35 2 5 3 2 2 3" xfId="20354"/>
    <cellStyle name="常规 35 2 5 3 2 2 3 2" xfId="24245"/>
    <cellStyle name="常规 35 2 5 3 2 2 3 2 2" xfId="32027"/>
    <cellStyle name="常规 35 2 5 3 2 2 3 3" xfId="28136"/>
    <cellStyle name="常规 35 2 5 3 2 2 4" xfId="21652"/>
    <cellStyle name="常规 35 2 5 3 2 2 4 2" xfId="29434"/>
    <cellStyle name="常规 35 2 5 3 2 2 5" xfId="25543"/>
    <cellStyle name="常规 35 2 5 3 2 3" xfId="12558"/>
    <cellStyle name="常规 35 2 5 3 2 3 2" xfId="19202"/>
    <cellStyle name="常规 35 2 5 3 2 3 2 2" xfId="23093"/>
    <cellStyle name="常规 35 2 5 3 2 3 2 2 2" xfId="30875"/>
    <cellStyle name="常规 35 2 5 3 2 3 2 3" xfId="26984"/>
    <cellStyle name="常规 35 2 5 3 2 3 3" xfId="20498"/>
    <cellStyle name="常规 35 2 5 3 2 3 3 2" xfId="24389"/>
    <cellStyle name="常规 35 2 5 3 2 3 3 2 2" xfId="32171"/>
    <cellStyle name="常规 35 2 5 3 2 3 3 3" xfId="28280"/>
    <cellStyle name="常规 35 2 5 3 2 3 4" xfId="21796"/>
    <cellStyle name="常规 35 2 5 3 2 3 4 2" xfId="29578"/>
    <cellStyle name="常规 35 2 5 3 2 3 5" xfId="25687"/>
    <cellStyle name="常规 35 2 5 3 2 4" xfId="13731"/>
    <cellStyle name="常规 35 2 5 3 2 4 2" xfId="19346"/>
    <cellStyle name="常规 35 2 5 3 2 4 2 2" xfId="23237"/>
    <cellStyle name="常规 35 2 5 3 2 4 2 2 2" xfId="31019"/>
    <cellStyle name="常规 35 2 5 3 2 4 2 3" xfId="27128"/>
    <cellStyle name="常规 35 2 5 3 2 4 3" xfId="20642"/>
    <cellStyle name="常规 35 2 5 3 2 4 3 2" xfId="24533"/>
    <cellStyle name="常规 35 2 5 3 2 4 3 2 2" xfId="32315"/>
    <cellStyle name="常规 35 2 5 3 2 4 3 3" xfId="28424"/>
    <cellStyle name="常规 35 2 5 3 2 4 4" xfId="21940"/>
    <cellStyle name="常规 35 2 5 3 2 4 4 2" xfId="29722"/>
    <cellStyle name="常规 35 2 5 3 2 4 5" xfId="25831"/>
    <cellStyle name="常规 35 2 5 3 2 5" xfId="14803"/>
    <cellStyle name="常规 35 2 5 3 2 5 2" xfId="19490"/>
    <cellStyle name="常规 35 2 5 3 2 5 2 2" xfId="23381"/>
    <cellStyle name="常规 35 2 5 3 2 5 2 2 2" xfId="31163"/>
    <cellStyle name="常规 35 2 5 3 2 5 2 3" xfId="27272"/>
    <cellStyle name="常规 35 2 5 3 2 5 3" xfId="20786"/>
    <cellStyle name="常规 35 2 5 3 2 5 3 2" xfId="24677"/>
    <cellStyle name="常规 35 2 5 3 2 5 3 2 2" xfId="32459"/>
    <cellStyle name="常规 35 2 5 3 2 5 3 3" xfId="28568"/>
    <cellStyle name="常规 35 2 5 3 2 5 4" xfId="22084"/>
    <cellStyle name="常规 35 2 5 3 2 5 4 2" xfId="29866"/>
    <cellStyle name="常规 35 2 5 3 2 5 5" xfId="25975"/>
    <cellStyle name="常规 35 2 5 3 2 6" xfId="15768"/>
    <cellStyle name="常规 35 2 5 3 2 6 2" xfId="19634"/>
    <cellStyle name="常规 35 2 5 3 2 6 2 2" xfId="23525"/>
    <cellStyle name="常规 35 2 5 3 2 6 2 2 2" xfId="31307"/>
    <cellStyle name="常规 35 2 5 3 2 6 2 3" xfId="27416"/>
    <cellStyle name="常规 35 2 5 3 2 6 3" xfId="20930"/>
    <cellStyle name="常规 35 2 5 3 2 6 3 2" xfId="24821"/>
    <cellStyle name="常规 35 2 5 3 2 6 3 2 2" xfId="32603"/>
    <cellStyle name="常规 35 2 5 3 2 6 3 3" xfId="28712"/>
    <cellStyle name="常规 35 2 5 3 2 6 4" xfId="22228"/>
    <cellStyle name="常规 35 2 5 3 2 6 4 2" xfId="30010"/>
    <cellStyle name="常规 35 2 5 3 2 6 5" xfId="26119"/>
    <cellStyle name="常规 35 2 5 3 2 7" xfId="16565"/>
    <cellStyle name="常规 35 2 5 3 2 7 2" xfId="19778"/>
    <cellStyle name="常规 35 2 5 3 2 7 2 2" xfId="23669"/>
    <cellStyle name="常规 35 2 5 3 2 7 2 2 2" xfId="31451"/>
    <cellStyle name="常规 35 2 5 3 2 7 2 3" xfId="27560"/>
    <cellStyle name="常规 35 2 5 3 2 7 3" xfId="21074"/>
    <cellStyle name="常规 35 2 5 3 2 7 3 2" xfId="24965"/>
    <cellStyle name="常规 35 2 5 3 2 7 3 2 2" xfId="32747"/>
    <cellStyle name="常规 35 2 5 3 2 7 3 3" xfId="28856"/>
    <cellStyle name="常规 35 2 5 3 2 7 4" xfId="22372"/>
    <cellStyle name="常规 35 2 5 3 2 7 4 2" xfId="30154"/>
    <cellStyle name="常规 35 2 5 3 2 7 5" xfId="26263"/>
    <cellStyle name="常规 35 2 5 3 2 8" xfId="17090"/>
    <cellStyle name="常规 35 2 5 3 2 8 2" xfId="19922"/>
    <cellStyle name="常规 35 2 5 3 2 8 2 2" xfId="23813"/>
    <cellStyle name="常规 35 2 5 3 2 8 2 2 2" xfId="31595"/>
    <cellStyle name="常规 35 2 5 3 2 8 2 3" xfId="27704"/>
    <cellStyle name="常规 35 2 5 3 2 8 3" xfId="21218"/>
    <cellStyle name="常规 35 2 5 3 2 8 3 2" xfId="25109"/>
    <cellStyle name="常规 35 2 5 3 2 8 3 2 2" xfId="32891"/>
    <cellStyle name="常规 35 2 5 3 2 8 3 3" xfId="29000"/>
    <cellStyle name="常规 35 2 5 3 2 8 4" xfId="22516"/>
    <cellStyle name="常规 35 2 5 3 2 8 4 2" xfId="30298"/>
    <cellStyle name="常规 35 2 5 3 2 8 5" xfId="26407"/>
    <cellStyle name="常规 35 2 5 3 2 9" xfId="17234"/>
    <cellStyle name="常规 35 2 5 3 2 9 2" xfId="20066"/>
    <cellStyle name="常规 35 2 5 3 2 9 2 2" xfId="23957"/>
    <cellStyle name="常规 35 2 5 3 2 9 2 2 2" xfId="31739"/>
    <cellStyle name="常规 35 2 5 3 2 9 2 3" xfId="27848"/>
    <cellStyle name="常规 35 2 5 3 2 9 3" xfId="21362"/>
    <cellStyle name="常规 35 2 5 3 2 9 3 2" xfId="25253"/>
    <cellStyle name="常规 35 2 5 3 2 9 3 2 2" xfId="33035"/>
    <cellStyle name="常规 35 2 5 3 2 9 3 3" xfId="29144"/>
    <cellStyle name="常规 35 2 5 3 2 9 4" xfId="22660"/>
    <cellStyle name="常规 35 2 5 3 2 9 4 2" xfId="30442"/>
    <cellStyle name="常规 35 2 5 3 2 9 5" xfId="26551"/>
    <cellStyle name="常规 35 2 5 3 3" xfId="11262"/>
    <cellStyle name="常规 35 2 5 3 3 2" xfId="18986"/>
    <cellStyle name="常规 35 2 5 3 3 2 2" xfId="22877"/>
    <cellStyle name="常规 35 2 5 3 3 2 2 2" xfId="30659"/>
    <cellStyle name="常规 35 2 5 3 3 2 3" xfId="26768"/>
    <cellStyle name="常规 35 2 5 3 3 3" xfId="20282"/>
    <cellStyle name="常规 35 2 5 3 3 3 2" xfId="24173"/>
    <cellStyle name="常规 35 2 5 3 3 3 2 2" xfId="31955"/>
    <cellStyle name="常规 35 2 5 3 3 3 3" xfId="28064"/>
    <cellStyle name="常规 35 2 5 3 3 4" xfId="21580"/>
    <cellStyle name="常规 35 2 5 3 3 4 2" xfId="29362"/>
    <cellStyle name="常规 35 2 5 3 3 5" xfId="25471"/>
    <cellStyle name="常规 35 2 5 3 4" xfId="12486"/>
    <cellStyle name="常规 35 2 5 3 4 2" xfId="19130"/>
    <cellStyle name="常规 35 2 5 3 4 2 2" xfId="23021"/>
    <cellStyle name="常规 35 2 5 3 4 2 2 2" xfId="30803"/>
    <cellStyle name="常规 35 2 5 3 4 2 3" xfId="26912"/>
    <cellStyle name="常规 35 2 5 3 4 3" xfId="20426"/>
    <cellStyle name="常规 35 2 5 3 4 3 2" xfId="24317"/>
    <cellStyle name="常规 35 2 5 3 4 3 2 2" xfId="32099"/>
    <cellStyle name="常规 35 2 5 3 4 3 3" xfId="28208"/>
    <cellStyle name="常规 35 2 5 3 4 4" xfId="21724"/>
    <cellStyle name="常规 35 2 5 3 4 4 2" xfId="29506"/>
    <cellStyle name="常规 35 2 5 3 4 5" xfId="25615"/>
    <cellStyle name="常规 35 2 5 3 5" xfId="13659"/>
    <cellStyle name="常规 35 2 5 3 5 2" xfId="19274"/>
    <cellStyle name="常规 35 2 5 3 5 2 2" xfId="23165"/>
    <cellStyle name="常规 35 2 5 3 5 2 2 2" xfId="30947"/>
    <cellStyle name="常规 35 2 5 3 5 2 3" xfId="27056"/>
    <cellStyle name="常规 35 2 5 3 5 3" xfId="20570"/>
    <cellStyle name="常规 35 2 5 3 5 3 2" xfId="24461"/>
    <cellStyle name="常规 35 2 5 3 5 3 2 2" xfId="32243"/>
    <cellStyle name="常规 35 2 5 3 5 3 3" xfId="28352"/>
    <cellStyle name="常规 35 2 5 3 5 4" xfId="21868"/>
    <cellStyle name="常规 35 2 5 3 5 4 2" xfId="29650"/>
    <cellStyle name="常规 35 2 5 3 5 5" xfId="25759"/>
    <cellStyle name="常规 35 2 5 3 6" xfId="14731"/>
    <cellStyle name="常规 35 2 5 3 6 2" xfId="19418"/>
    <cellStyle name="常规 35 2 5 3 6 2 2" xfId="23309"/>
    <cellStyle name="常规 35 2 5 3 6 2 2 2" xfId="31091"/>
    <cellStyle name="常规 35 2 5 3 6 2 3" xfId="27200"/>
    <cellStyle name="常规 35 2 5 3 6 3" xfId="20714"/>
    <cellStyle name="常规 35 2 5 3 6 3 2" xfId="24605"/>
    <cellStyle name="常规 35 2 5 3 6 3 2 2" xfId="32387"/>
    <cellStyle name="常规 35 2 5 3 6 3 3" xfId="28496"/>
    <cellStyle name="常规 35 2 5 3 6 4" xfId="22012"/>
    <cellStyle name="常规 35 2 5 3 6 4 2" xfId="29794"/>
    <cellStyle name="常规 35 2 5 3 6 5" xfId="25903"/>
    <cellStyle name="常规 35 2 5 3 7" xfId="15696"/>
    <cellStyle name="常规 35 2 5 3 7 2" xfId="19562"/>
    <cellStyle name="常规 35 2 5 3 7 2 2" xfId="23453"/>
    <cellStyle name="常规 35 2 5 3 7 2 2 2" xfId="31235"/>
    <cellStyle name="常规 35 2 5 3 7 2 3" xfId="27344"/>
    <cellStyle name="常规 35 2 5 3 7 3" xfId="20858"/>
    <cellStyle name="常规 35 2 5 3 7 3 2" xfId="24749"/>
    <cellStyle name="常规 35 2 5 3 7 3 2 2" xfId="32531"/>
    <cellStyle name="常规 35 2 5 3 7 3 3" xfId="28640"/>
    <cellStyle name="常规 35 2 5 3 7 4" xfId="22156"/>
    <cellStyle name="常规 35 2 5 3 7 4 2" xfId="29938"/>
    <cellStyle name="常规 35 2 5 3 7 5" xfId="26047"/>
    <cellStyle name="常规 35 2 5 3 8" xfId="16493"/>
    <cellStyle name="常规 35 2 5 3 8 2" xfId="19706"/>
    <cellStyle name="常规 35 2 5 3 8 2 2" xfId="23597"/>
    <cellStyle name="常规 35 2 5 3 8 2 2 2" xfId="31379"/>
    <cellStyle name="常规 35 2 5 3 8 2 3" xfId="27488"/>
    <cellStyle name="常规 35 2 5 3 8 3" xfId="21002"/>
    <cellStyle name="常规 35 2 5 3 8 3 2" xfId="24893"/>
    <cellStyle name="常规 35 2 5 3 8 3 2 2" xfId="32675"/>
    <cellStyle name="常规 35 2 5 3 8 3 3" xfId="28784"/>
    <cellStyle name="常规 35 2 5 3 8 4" xfId="22300"/>
    <cellStyle name="常规 35 2 5 3 8 4 2" xfId="30082"/>
    <cellStyle name="常规 35 2 5 3 8 5" xfId="26191"/>
    <cellStyle name="常规 35 2 5 3 9" xfId="17018"/>
    <cellStyle name="常规 35 2 5 3 9 2" xfId="19850"/>
    <cellStyle name="常规 35 2 5 3 9 2 2" xfId="23741"/>
    <cellStyle name="常规 35 2 5 3 9 2 2 2" xfId="31523"/>
    <cellStyle name="常规 35 2 5 3 9 2 3" xfId="27632"/>
    <cellStyle name="常规 35 2 5 3 9 3" xfId="21146"/>
    <cellStyle name="常规 35 2 5 3 9 3 2" xfId="25037"/>
    <cellStyle name="常规 35 2 5 3 9 3 2 2" xfId="32819"/>
    <cellStyle name="常规 35 2 5 3 9 3 3" xfId="28928"/>
    <cellStyle name="常规 35 2 5 3 9 4" xfId="22444"/>
    <cellStyle name="常规 35 2 5 3 9 4 2" xfId="30226"/>
    <cellStyle name="常规 35 2 5 3 9 5" xfId="26335"/>
    <cellStyle name="常规 35 2 5 4" xfId="6394"/>
    <cellStyle name="常规 35 2 5 4 10" xfId="18890"/>
    <cellStyle name="常规 35 2 5 4 10 2" xfId="22781"/>
    <cellStyle name="常规 35 2 5 4 10 2 2" xfId="30563"/>
    <cellStyle name="常规 35 2 5 4 10 3" xfId="26672"/>
    <cellStyle name="常规 35 2 5 4 11" xfId="20186"/>
    <cellStyle name="常规 35 2 5 4 11 2" xfId="24077"/>
    <cellStyle name="常规 35 2 5 4 11 2 2" xfId="31859"/>
    <cellStyle name="常规 35 2 5 4 11 3" xfId="27968"/>
    <cellStyle name="常规 35 2 5 4 12" xfId="21484"/>
    <cellStyle name="常规 35 2 5 4 12 2" xfId="29266"/>
    <cellStyle name="常规 35 2 5 4 13" xfId="25375"/>
    <cellStyle name="常规 35 2 5 4 2" xfId="11310"/>
    <cellStyle name="常规 35 2 5 4 2 2" xfId="19034"/>
    <cellStyle name="常规 35 2 5 4 2 2 2" xfId="22925"/>
    <cellStyle name="常规 35 2 5 4 2 2 2 2" xfId="30707"/>
    <cellStyle name="常规 35 2 5 4 2 2 3" xfId="26816"/>
    <cellStyle name="常规 35 2 5 4 2 3" xfId="20330"/>
    <cellStyle name="常规 35 2 5 4 2 3 2" xfId="24221"/>
    <cellStyle name="常规 35 2 5 4 2 3 2 2" xfId="32003"/>
    <cellStyle name="常规 35 2 5 4 2 3 3" xfId="28112"/>
    <cellStyle name="常规 35 2 5 4 2 4" xfId="21628"/>
    <cellStyle name="常规 35 2 5 4 2 4 2" xfId="29410"/>
    <cellStyle name="常规 35 2 5 4 2 5" xfId="25519"/>
    <cellStyle name="常规 35 2 5 4 3" xfId="12534"/>
    <cellStyle name="常规 35 2 5 4 3 2" xfId="19178"/>
    <cellStyle name="常规 35 2 5 4 3 2 2" xfId="23069"/>
    <cellStyle name="常规 35 2 5 4 3 2 2 2" xfId="30851"/>
    <cellStyle name="常规 35 2 5 4 3 2 3" xfId="26960"/>
    <cellStyle name="常规 35 2 5 4 3 3" xfId="20474"/>
    <cellStyle name="常规 35 2 5 4 3 3 2" xfId="24365"/>
    <cellStyle name="常规 35 2 5 4 3 3 2 2" xfId="32147"/>
    <cellStyle name="常规 35 2 5 4 3 3 3" xfId="28256"/>
    <cellStyle name="常规 35 2 5 4 3 4" xfId="21772"/>
    <cellStyle name="常规 35 2 5 4 3 4 2" xfId="29554"/>
    <cellStyle name="常规 35 2 5 4 3 5" xfId="25663"/>
    <cellStyle name="常规 35 2 5 4 4" xfId="13707"/>
    <cellStyle name="常规 35 2 5 4 4 2" xfId="19322"/>
    <cellStyle name="常规 35 2 5 4 4 2 2" xfId="23213"/>
    <cellStyle name="常规 35 2 5 4 4 2 2 2" xfId="30995"/>
    <cellStyle name="常规 35 2 5 4 4 2 3" xfId="27104"/>
    <cellStyle name="常规 35 2 5 4 4 3" xfId="20618"/>
    <cellStyle name="常规 35 2 5 4 4 3 2" xfId="24509"/>
    <cellStyle name="常规 35 2 5 4 4 3 2 2" xfId="32291"/>
    <cellStyle name="常规 35 2 5 4 4 3 3" xfId="28400"/>
    <cellStyle name="常规 35 2 5 4 4 4" xfId="21916"/>
    <cellStyle name="常规 35 2 5 4 4 4 2" xfId="29698"/>
    <cellStyle name="常规 35 2 5 4 4 5" xfId="25807"/>
    <cellStyle name="常规 35 2 5 4 5" xfId="14779"/>
    <cellStyle name="常规 35 2 5 4 5 2" xfId="19466"/>
    <cellStyle name="常规 35 2 5 4 5 2 2" xfId="23357"/>
    <cellStyle name="常规 35 2 5 4 5 2 2 2" xfId="31139"/>
    <cellStyle name="常规 35 2 5 4 5 2 3" xfId="27248"/>
    <cellStyle name="常规 35 2 5 4 5 3" xfId="20762"/>
    <cellStyle name="常规 35 2 5 4 5 3 2" xfId="24653"/>
    <cellStyle name="常规 35 2 5 4 5 3 2 2" xfId="32435"/>
    <cellStyle name="常规 35 2 5 4 5 3 3" xfId="28544"/>
    <cellStyle name="常规 35 2 5 4 5 4" xfId="22060"/>
    <cellStyle name="常规 35 2 5 4 5 4 2" xfId="29842"/>
    <cellStyle name="常规 35 2 5 4 5 5" xfId="25951"/>
    <cellStyle name="常规 35 2 5 4 6" xfId="15744"/>
    <cellStyle name="常规 35 2 5 4 6 2" xfId="19610"/>
    <cellStyle name="常规 35 2 5 4 6 2 2" xfId="23501"/>
    <cellStyle name="常规 35 2 5 4 6 2 2 2" xfId="31283"/>
    <cellStyle name="常规 35 2 5 4 6 2 3" xfId="27392"/>
    <cellStyle name="常规 35 2 5 4 6 3" xfId="20906"/>
    <cellStyle name="常规 35 2 5 4 6 3 2" xfId="24797"/>
    <cellStyle name="常规 35 2 5 4 6 3 2 2" xfId="32579"/>
    <cellStyle name="常规 35 2 5 4 6 3 3" xfId="28688"/>
    <cellStyle name="常规 35 2 5 4 6 4" xfId="22204"/>
    <cellStyle name="常规 35 2 5 4 6 4 2" xfId="29986"/>
    <cellStyle name="常规 35 2 5 4 6 5" xfId="26095"/>
    <cellStyle name="常规 35 2 5 4 7" xfId="16541"/>
    <cellStyle name="常规 35 2 5 4 7 2" xfId="19754"/>
    <cellStyle name="常规 35 2 5 4 7 2 2" xfId="23645"/>
    <cellStyle name="常规 35 2 5 4 7 2 2 2" xfId="31427"/>
    <cellStyle name="常规 35 2 5 4 7 2 3" xfId="27536"/>
    <cellStyle name="常规 35 2 5 4 7 3" xfId="21050"/>
    <cellStyle name="常规 35 2 5 4 7 3 2" xfId="24941"/>
    <cellStyle name="常规 35 2 5 4 7 3 2 2" xfId="32723"/>
    <cellStyle name="常规 35 2 5 4 7 3 3" xfId="28832"/>
    <cellStyle name="常规 35 2 5 4 7 4" xfId="22348"/>
    <cellStyle name="常规 35 2 5 4 7 4 2" xfId="30130"/>
    <cellStyle name="常规 35 2 5 4 7 5" xfId="26239"/>
    <cellStyle name="常规 35 2 5 4 8" xfId="17066"/>
    <cellStyle name="常规 35 2 5 4 8 2" xfId="19898"/>
    <cellStyle name="常规 35 2 5 4 8 2 2" xfId="23789"/>
    <cellStyle name="常规 35 2 5 4 8 2 2 2" xfId="31571"/>
    <cellStyle name="常规 35 2 5 4 8 2 3" xfId="27680"/>
    <cellStyle name="常规 35 2 5 4 8 3" xfId="21194"/>
    <cellStyle name="常规 35 2 5 4 8 3 2" xfId="25085"/>
    <cellStyle name="常规 35 2 5 4 8 3 2 2" xfId="32867"/>
    <cellStyle name="常规 35 2 5 4 8 3 3" xfId="28976"/>
    <cellStyle name="常规 35 2 5 4 8 4" xfId="22492"/>
    <cellStyle name="常规 35 2 5 4 8 4 2" xfId="30274"/>
    <cellStyle name="常规 35 2 5 4 8 5" xfId="26383"/>
    <cellStyle name="常规 35 2 5 4 9" xfId="17210"/>
    <cellStyle name="常规 35 2 5 4 9 2" xfId="20042"/>
    <cellStyle name="常规 35 2 5 4 9 2 2" xfId="23933"/>
    <cellStyle name="常规 35 2 5 4 9 2 2 2" xfId="31715"/>
    <cellStyle name="常规 35 2 5 4 9 2 3" xfId="27824"/>
    <cellStyle name="常规 35 2 5 4 9 3" xfId="21338"/>
    <cellStyle name="常规 35 2 5 4 9 3 2" xfId="25229"/>
    <cellStyle name="常规 35 2 5 4 9 3 2 2" xfId="33011"/>
    <cellStyle name="常规 35 2 5 4 9 3 3" xfId="29120"/>
    <cellStyle name="常规 35 2 5 4 9 4" xfId="22636"/>
    <cellStyle name="常规 35 2 5 4 9 4 2" xfId="30418"/>
    <cellStyle name="常规 35 2 5 4 9 5" xfId="26527"/>
    <cellStyle name="常规 35 2 5 5" xfId="11238"/>
    <cellStyle name="常规 35 2 5 5 2" xfId="18962"/>
    <cellStyle name="常规 35 2 5 5 2 2" xfId="22853"/>
    <cellStyle name="常规 35 2 5 5 2 2 2" xfId="30635"/>
    <cellStyle name="常规 35 2 5 5 2 3" xfId="26744"/>
    <cellStyle name="常规 35 2 5 5 3" xfId="20258"/>
    <cellStyle name="常规 35 2 5 5 3 2" xfId="24149"/>
    <cellStyle name="常规 35 2 5 5 3 2 2" xfId="31931"/>
    <cellStyle name="常规 35 2 5 5 3 3" xfId="28040"/>
    <cellStyle name="常规 35 2 5 5 4" xfId="21556"/>
    <cellStyle name="常规 35 2 5 5 4 2" xfId="29338"/>
    <cellStyle name="常规 35 2 5 5 5" xfId="25447"/>
    <cellStyle name="常规 35 2 5 6" xfId="12462"/>
    <cellStyle name="常规 35 2 5 6 2" xfId="19106"/>
    <cellStyle name="常规 35 2 5 6 2 2" xfId="22997"/>
    <cellStyle name="常规 35 2 5 6 2 2 2" xfId="30779"/>
    <cellStyle name="常规 35 2 5 6 2 3" xfId="26888"/>
    <cellStyle name="常规 35 2 5 6 3" xfId="20402"/>
    <cellStyle name="常规 35 2 5 6 3 2" xfId="24293"/>
    <cellStyle name="常规 35 2 5 6 3 2 2" xfId="32075"/>
    <cellStyle name="常规 35 2 5 6 3 3" xfId="28184"/>
    <cellStyle name="常规 35 2 5 6 4" xfId="21700"/>
    <cellStyle name="常规 35 2 5 6 4 2" xfId="29482"/>
    <cellStyle name="常规 35 2 5 6 5" xfId="25591"/>
    <cellStyle name="常规 35 2 5 7" xfId="13635"/>
    <cellStyle name="常规 35 2 5 7 2" xfId="19250"/>
    <cellStyle name="常规 35 2 5 7 2 2" xfId="23141"/>
    <cellStyle name="常规 35 2 5 7 2 2 2" xfId="30923"/>
    <cellStyle name="常规 35 2 5 7 2 3" xfId="27032"/>
    <cellStyle name="常规 35 2 5 7 3" xfId="20546"/>
    <cellStyle name="常规 35 2 5 7 3 2" xfId="24437"/>
    <cellStyle name="常规 35 2 5 7 3 2 2" xfId="32219"/>
    <cellStyle name="常规 35 2 5 7 3 3" xfId="28328"/>
    <cellStyle name="常规 35 2 5 7 4" xfId="21844"/>
    <cellStyle name="常规 35 2 5 7 4 2" xfId="29626"/>
    <cellStyle name="常规 35 2 5 7 5" xfId="25735"/>
    <cellStyle name="常规 35 2 5 8" xfId="14707"/>
    <cellStyle name="常规 35 2 5 8 2" xfId="19394"/>
    <cellStyle name="常规 35 2 5 8 2 2" xfId="23285"/>
    <cellStyle name="常规 35 2 5 8 2 2 2" xfId="31067"/>
    <cellStyle name="常规 35 2 5 8 2 3" xfId="27176"/>
    <cellStyle name="常规 35 2 5 8 3" xfId="20690"/>
    <cellStyle name="常规 35 2 5 8 3 2" xfId="24581"/>
    <cellStyle name="常规 35 2 5 8 3 2 2" xfId="32363"/>
    <cellStyle name="常规 35 2 5 8 3 3" xfId="28472"/>
    <cellStyle name="常规 35 2 5 8 4" xfId="21988"/>
    <cellStyle name="常规 35 2 5 8 4 2" xfId="29770"/>
    <cellStyle name="常规 35 2 5 8 5" xfId="25879"/>
    <cellStyle name="常规 35 2 5 9" xfId="15672"/>
    <cellStyle name="常规 35 2 5 9 2" xfId="19538"/>
    <cellStyle name="常规 35 2 5 9 2 2" xfId="23429"/>
    <cellStyle name="常规 35 2 5 9 2 2 2" xfId="31211"/>
    <cellStyle name="常规 35 2 5 9 2 3" xfId="27320"/>
    <cellStyle name="常规 35 2 5 9 3" xfId="20834"/>
    <cellStyle name="常规 35 2 5 9 3 2" xfId="24725"/>
    <cellStyle name="常规 35 2 5 9 3 2 2" xfId="32507"/>
    <cellStyle name="常规 35 2 5 9 3 3" xfId="28616"/>
    <cellStyle name="常规 35 2 5 9 4" xfId="22132"/>
    <cellStyle name="常规 35 2 5 9 4 2" xfId="29914"/>
    <cellStyle name="常规 35 2 5 9 5" xfId="26023"/>
    <cellStyle name="常规 35 2 6" xfId="6358"/>
    <cellStyle name="常规 35 2 6 10" xfId="17174"/>
    <cellStyle name="常规 35 2 6 10 2" xfId="20006"/>
    <cellStyle name="常规 35 2 6 10 2 2" xfId="23897"/>
    <cellStyle name="常规 35 2 6 10 2 2 2" xfId="31679"/>
    <cellStyle name="常规 35 2 6 10 2 3" xfId="27788"/>
    <cellStyle name="常规 35 2 6 10 3" xfId="21302"/>
    <cellStyle name="常规 35 2 6 10 3 2" xfId="25193"/>
    <cellStyle name="常规 35 2 6 10 3 2 2" xfId="32975"/>
    <cellStyle name="常规 35 2 6 10 3 3" xfId="29084"/>
    <cellStyle name="常规 35 2 6 10 4" xfId="22600"/>
    <cellStyle name="常规 35 2 6 10 4 2" xfId="30382"/>
    <cellStyle name="常规 35 2 6 10 5" xfId="26491"/>
    <cellStyle name="常规 35 2 6 11" xfId="18854"/>
    <cellStyle name="常规 35 2 6 11 2" xfId="22745"/>
    <cellStyle name="常规 35 2 6 11 2 2" xfId="30527"/>
    <cellStyle name="常规 35 2 6 11 3" xfId="26636"/>
    <cellStyle name="常规 35 2 6 12" xfId="20150"/>
    <cellStyle name="常规 35 2 6 12 2" xfId="24041"/>
    <cellStyle name="常规 35 2 6 12 2 2" xfId="31823"/>
    <cellStyle name="常规 35 2 6 12 3" xfId="27932"/>
    <cellStyle name="常规 35 2 6 13" xfId="21448"/>
    <cellStyle name="常规 35 2 6 13 2" xfId="29230"/>
    <cellStyle name="常规 35 2 6 14" xfId="25339"/>
    <cellStyle name="常规 35 2 6 2" xfId="6430"/>
    <cellStyle name="常规 35 2 6 2 10" xfId="18926"/>
    <cellStyle name="常规 35 2 6 2 10 2" xfId="22817"/>
    <cellStyle name="常规 35 2 6 2 10 2 2" xfId="30599"/>
    <cellStyle name="常规 35 2 6 2 10 3" xfId="26708"/>
    <cellStyle name="常规 35 2 6 2 11" xfId="20222"/>
    <cellStyle name="常规 35 2 6 2 11 2" xfId="24113"/>
    <cellStyle name="常规 35 2 6 2 11 2 2" xfId="31895"/>
    <cellStyle name="常规 35 2 6 2 11 3" xfId="28004"/>
    <cellStyle name="常规 35 2 6 2 12" xfId="21520"/>
    <cellStyle name="常规 35 2 6 2 12 2" xfId="29302"/>
    <cellStyle name="常规 35 2 6 2 13" xfId="25411"/>
    <cellStyle name="常规 35 2 6 2 2" xfId="11346"/>
    <cellStyle name="常规 35 2 6 2 2 2" xfId="19070"/>
    <cellStyle name="常规 35 2 6 2 2 2 2" xfId="22961"/>
    <cellStyle name="常规 35 2 6 2 2 2 2 2" xfId="30743"/>
    <cellStyle name="常规 35 2 6 2 2 2 3" xfId="26852"/>
    <cellStyle name="常规 35 2 6 2 2 3" xfId="20366"/>
    <cellStyle name="常规 35 2 6 2 2 3 2" xfId="24257"/>
    <cellStyle name="常规 35 2 6 2 2 3 2 2" xfId="32039"/>
    <cellStyle name="常规 35 2 6 2 2 3 3" xfId="28148"/>
    <cellStyle name="常规 35 2 6 2 2 4" xfId="21664"/>
    <cellStyle name="常规 35 2 6 2 2 4 2" xfId="29446"/>
    <cellStyle name="常规 35 2 6 2 2 5" xfId="25555"/>
    <cellStyle name="常规 35 2 6 2 3" xfId="12570"/>
    <cellStyle name="常规 35 2 6 2 3 2" xfId="19214"/>
    <cellStyle name="常规 35 2 6 2 3 2 2" xfId="23105"/>
    <cellStyle name="常规 35 2 6 2 3 2 2 2" xfId="30887"/>
    <cellStyle name="常规 35 2 6 2 3 2 3" xfId="26996"/>
    <cellStyle name="常规 35 2 6 2 3 3" xfId="20510"/>
    <cellStyle name="常规 35 2 6 2 3 3 2" xfId="24401"/>
    <cellStyle name="常规 35 2 6 2 3 3 2 2" xfId="32183"/>
    <cellStyle name="常规 35 2 6 2 3 3 3" xfId="28292"/>
    <cellStyle name="常规 35 2 6 2 3 4" xfId="21808"/>
    <cellStyle name="常规 35 2 6 2 3 4 2" xfId="29590"/>
    <cellStyle name="常规 35 2 6 2 3 5" xfId="25699"/>
    <cellStyle name="常规 35 2 6 2 4" xfId="13743"/>
    <cellStyle name="常规 35 2 6 2 4 2" xfId="19358"/>
    <cellStyle name="常规 35 2 6 2 4 2 2" xfId="23249"/>
    <cellStyle name="常规 35 2 6 2 4 2 2 2" xfId="31031"/>
    <cellStyle name="常规 35 2 6 2 4 2 3" xfId="27140"/>
    <cellStyle name="常规 35 2 6 2 4 3" xfId="20654"/>
    <cellStyle name="常规 35 2 6 2 4 3 2" xfId="24545"/>
    <cellStyle name="常规 35 2 6 2 4 3 2 2" xfId="32327"/>
    <cellStyle name="常规 35 2 6 2 4 3 3" xfId="28436"/>
    <cellStyle name="常规 35 2 6 2 4 4" xfId="21952"/>
    <cellStyle name="常规 35 2 6 2 4 4 2" xfId="29734"/>
    <cellStyle name="常规 35 2 6 2 4 5" xfId="25843"/>
    <cellStyle name="常规 35 2 6 2 5" xfId="14815"/>
    <cellStyle name="常规 35 2 6 2 5 2" xfId="19502"/>
    <cellStyle name="常规 35 2 6 2 5 2 2" xfId="23393"/>
    <cellStyle name="常规 35 2 6 2 5 2 2 2" xfId="31175"/>
    <cellStyle name="常规 35 2 6 2 5 2 3" xfId="27284"/>
    <cellStyle name="常规 35 2 6 2 5 3" xfId="20798"/>
    <cellStyle name="常规 35 2 6 2 5 3 2" xfId="24689"/>
    <cellStyle name="常规 35 2 6 2 5 3 2 2" xfId="32471"/>
    <cellStyle name="常规 35 2 6 2 5 3 3" xfId="28580"/>
    <cellStyle name="常规 35 2 6 2 5 4" xfId="22096"/>
    <cellStyle name="常规 35 2 6 2 5 4 2" xfId="29878"/>
    <cellStyle name="常规 35 2 6 2 5 5" xfId="25987"/>
    <cellStyle name="常规 35 2 6 2 6" xfId="15780"/>
    <cellStyle name="常规 35 2 6 2 6 2" xfId="19646"/>
    <cellStyle name="常规 35 2 6 2 6 2 2" xfId="23537"/>
    <cellStyle name="常规 35 2 6 2 6 2 2 2" xfId="31319"/>
    <cellStyle name="常规 35 2 6 2 6 2 3" xfId="27428"/>
    <cellStyle name="常规 35 2 6 2 6 3" xfId="20942"/>
    <cellStyle name="常规 35 2 6 2 6 3 2" xfId="24833"/>
    <cellStyle name="常规 35 2 6 2 6 3 2 2" xfId="32615"/>
    <cellStyle name="常规 35 2 6 2 6 3 3" xfId="28724"/>
    <cellStyle name="常规 35 2 6 2 6 4" xfId="22240"/>
    <cellStyle name="常规 35 2 6 2 6 4 2" xfId="30022"/>
    <cellStyle name="常规 35 2 6 2 6 5" xfId="26131"/>
    <cellStyle name="常规 35 2 6 2 7" xfId="16577"/>
    <cellStyle name="常规 35 2 6 2 7 2" xfId="19790"/>
    <cellStyle name="常规 35 2 6 2 7 2 2" xfId="23681"/>
    <cellStyle name="常规 35 2 6 2 7 2 2 2" xfId="31463"/>
    <cellStyle name="常规 35 2 6 2 7 2 3" xfId="27572"/>
    <cellStyle name="常规 35 2 6 2 7 3" xfId="21086"/>
    <cellStyle name="常规 35 2 6 2 7 3 2" xfId="24977"/>
    <cellStyle name="常规 35 2 6 2 7 3 2 2" xfId="32759"/>
    <cellStyle name="常规 35 2 6 2 7 3 3" xfId="28868"/>
    <cellStyle name="常规 35 2 6 2 7 4" xfId="22384"/>
    <cellStyle name="常规 35 2 6 2 7 4 2" xfId="30166"/>
    <cellStyle name="常规 35 2 6 2 7 5" xfId="26275"/>
    <cellStyle name="常规 35 2 6 2 8" xfId="17102"/>
    <cellStyle name="常规 35 2 6 2 8 2" xfId="19934"/>
    <cellStyle name="常规 35 2 6 2 8 2 2" xfId="23825"/>
    <cellStyle name="常规 35 2 6 2 8 2 2 2" xfId="31607"/>
    <cellStyle name="常规 35 2 6 2 8 2 3" xfId="27716"/>
    <cellStyle name="常规 35 2 6 2 8 3" xfId="21230"/>
    <cellStyle name="常规 35 2 6 2 8 3 2" xfId="25121"/>
    <cellStyle name="常规 35 2 6 2 8 3 2 2" xfId="32903"/>
    <cellStyle name="常规 35 2 6 2 8 3 3" xfId="29012"/>
    <cellStyle name="常规 35 2 6 2 8 4" xfId="22528"/>
    <cellStyle name="常规 35 2 6 2 8 4 2" xfId="30310"/>
    <cellStyle name="常规 35 2 6 2 8 5" xfId="26419"/>
    <cellStyle name="常规 35 2 6 2 9" xfId="17246"/>
    <cellStyle name="常规 35 2 6 2 9 2" xfId="20078"/>
    <cellStyle name="常规 35 2 6 2 9 2 2" xfId="23969"/>
    <cellStyle name="常规 35 2 6 2 9 2 2 2" xfId="31751"/>
    <cellStyle name="常规 35 2 6 2 9 2 3" xfId="27860"/>
    <cellStyle name="常规 35 2 6 2 9 3" xfId="21374"/>
    <cellStyle name="常规 35 2 6 2 9 3 2" xfId="25265"/>
    <cellStyle name="常规 35 2 6 2 9 3 2 2" xfId="33047"/>
    <cellStyle name="常规 35 2 6 2 9 3 3" xfId="29156"/>
    <cellStyle name="常规 35 2 6 2 9 4" xfId="22672"/>
    <cellStyle name="常规 35 2 6 2 9 4 2" xfId="30454"/>
    <cellStyle name="常规 35 2 6 2 9 5" xfId="26563"/>
    <cellStyle name="常规 35 2 6 3" xfId="11274"/>
    <cellStyle name="常规 35 2 6 3 2" xfId="18998"/>
    <cellStyle name="常规 35 2 6 3 2 2" xfId="22889"/>
    <cellStyle name="常规 35 2 6 3 2 2 2" xfId="30671"/>
    <cellStyle name="常规 35 2 6 3 2 3" xfId="26780"/>
    <cellStyle name="常规 35 2 6 3 3" xfId="20294"/>
    <cellStyle name="常规 35 2 6 3 3 2" xfId="24185"/>
    <cellStyle name="常规 35 2 6 3 3 2 2" xfId="31967"/>
    <cellStyle name="常规 35 2 6 3 3 3" xfId="28076"/>
    <cellStyle name="常规 35 2 6 3 4" xfId="21592"/>
    <cellStyle name="常规 35 2 6 3 4 2" xfId="29374"/>
    <cellStyle name="常规 35 2 6 3 5" xfId="25483"/>
    <cellStyle name="常规 35 2 6 4" xfId="12498"/>
    <cellStyle name="常规 35 2 6 4 2" xfId="19142"/>
    <cellStyle name="常规 35 2 6 4 2 2" xfId="23033"/>
    <cellStyle name="常规 35 2 6 4 2 2 2" xfId="30815"/>
    <cellStyle name="常规 35 2 6 4 2 3" xfId="26924"/>
    <cellStyle name="常规 35 2 6 4 3" xfId="20438"/>
    <cellStyle name="常规 35 2 6 4 3 2" xfId="24329"/>
    <cellStyle name="常规 35 2 6 4 3 2 2" xfId="32111"/>
    <cellStyle name="常规 35 2 6 4 3 3" xfId="28220"/>
    <cellStyle name="常规 35 2 6 4 4" xfId="21736"/>
    <cellStyle name="常规 35 2 6 4 4 2" xfId="29518"/>
    <cellStyle name="常规 35 2 6 4 5" xfId="25627"/>
    <cellStyle name="常规 35 2 6 5" xfId="13671"/>
    <cellStyle name="常规 35 2 6 5 2" xfId="19286"/>
    <cellStyle name="常规 35 2 6 5 2 2" xfId="23177"/>
    <cellStyle name="常规 35 2 6 5 2 2 2" xfId="30959"/>
    <cellStyle name="常规 35 2 6 5 2 3" xfId="27068"/>
    <cellStyle name="常规 35 2 6 5 3" xfId="20582"/>
    <cellStyle name="常规 35 2 6 5 3 2" xfId="24473"/>
    <cellStyle name="常规 35 2 6 5 3 2 2" xfId="32255"/>
    <cellStyle name="常规 35 2 6 5 3 3" xfId="28364"/>
    <cellStyle name="常规 35 2 6 5 4" xfId="21880"/>
    <cellStyle name="常规 35 2 6 5 4 2" xfId="29662"/>
    <cellStyle name="常规 35 2 6 5 5" xfId="25771"/>
    <cellStyle name="常规 35 2 6 6" xfId="14743"/>
    <cellStyle name="常规 35 2 6 6 2" xfId="19430"/>
    <cellStyle name="常规 35 2 6 6 2 2" xfId="23321"/>
    <cellStyle name="常规 35 2 6 6 2 2 2" xfId="31103"/>
    <cellStyle name="常规 35 2 6 6 2 3" xfId="27212"/>
    <cellStyle name="常规 35 2 6 6 3" xfId="20726"/>
    <cellStyle name="常规 35 2 6 6 3 2" xfId="24617"/>
    <cellStyle name="常规 35 2 6 6 3 2 2" xfId="32399"/>
    <cellStyle name="常规 35 2 6 6 3 3" xfId="28508"/>
    <cellStyle name="常规 35 2 6 6 4" xfId="22024"/>
    <cellStyle name="常规 35 2 6 6 4 2" xfId="29806"/>
    <cellStyle name="常规 35 2 6 6 5" xfId="25915"/>
    <cellStyle name="常规 35 2 6 7" xfId="15708"/>
    <cellStyle name="常规 35 2 6 7 2" xfId="19574"/>
    <cellStyle name="常规 35 2 6 7 2 2" xfId="23465"/>
    <cellStyle name="常规 35 2 6 7 2 2 2" xfId="31247"/>
    <cellStyle name="常规 35 2 6 7 2 3" xfId="27356"/>
    <cellStyle name="常规 35 2 6 7 3" xfId="20870"/>
    <cellStyle name="常规 35 2 6 7 3 2" xfId="24761"/>
    <cellStyle name="常规 35 2 6 7 3 2 2" xfId="32543"/>
    <cellStyle name="常规 35 2 6 7 3 3" xfId="28652"/>
    <cellStyle name="常规 35 2 6 7 4" xfId="22168"/>
    <cellStyle name="常规 35 2 6 7 4 2" xfId="29950"/>
    <cellStyle name="常规 35 2 6 7 5" xfId="26059"/>
    <cellStyle name="常规 35 2 6 8" xfId="16505"/>
    <cellStyle name="常规 35 2 6 8 2" xfId="19718"/>
    <cellStyle name="常规 35 2 6 8 2 2" xfId="23609"/>
    <cellStyle name="常规 35 2 6 8 2 2 2" xfId="31391"/>
    <cellStyle name="常规 35 2 6 8 2 3" xfId="27500"/>
    <cellStyle name="常规 35 2 6 8 3" xfId="21014"/>
    <cellStyle name="常规 35 2 6 8 3 2" xfId="24905"/>
    <cellStyle name="常规 35 2 6 8 3 2 2" xfId="32687"/>
    <cellStyle name="常规 35 2 6 8 3 3" xfId="28796"/>
    <cellStyle name="常规 35 2 6 8 4" xfId="22312"/>
    <cellStyle name="常规 35 2 6 8 4 2" xfId="30094"/>
    <cellStyle name="常规 35 2 6 8 5" xfId="26203"/>
    <cellStyle name="常规 35 2 6 9" xfId="17030"/>
    <cellStyle name="常规 35 2 6 9 2" xfId="19862"/>
    <cellStyle name="常规 35 2 6 9 2 2" xfId="23753"/>
    <cellStyle name="常规 35 2 6 9 2 2 2" xfId="31535"/>
    <cellStyle name="常规 35 2 6 9 2 3" xfId="27644"/>
    <cellStyle name="常规 35 2 6 9 3" xfId="21158"/>
    <cellStyle name="常规 35 2 6 9 3 2" xfId="25049"/>
    <cellStyle name="常规 35 2 6 9 3 2 2" xfId="32831"/>
    <cellStyle name="常规 35 2 6 9 3 3" xfId="28940"/>
    <cellStyle name="常规 35 2 6 9 4" xfId="22456"/>
    <cellStyle name="常规 35 2 6 9 4 2" xfId="30238"/>
    <cellStyle name="常规 35 2 6 9 5" xfId="26347"/>
    <cellStyle name="常规 35 2 7" xfId="6334"/>
    <cellStyle name="常规 35 2 7 10" xfId="17150"/>
    <cellStyle name="常规 35 2 7 10 2" xfId="19982"/>
    <cellStyle name="常规 35 2 7 10 2 2" xfId="23873"/>
    <cellStyle name="常规 35 2 7 10 2 2 2" xfId="31655"/>
    <cellStyle name="常规 35 2 7 10 2 3" xfId="27764"/>
    <cellStyle name="常规 35 2 7 10 3" xfId="21278"/>
    <cellStyle name="常规 35 2 7 10 3 2" xfId="25169"/>
    <cellStyle name="常规 35 2 7 10 3 2 2" xfId="32951"/>
    <cellStyle name="常规 35 2 7 10 3 3" xfId="29060"/>
    <cellStyle name="常规 35 2 7 10 4" xfId="22576"/>
    <cellStyle name="常规 35 2 7 10 4 2" xfId="30358"/>
    <cellStyle name="常规 35 2 7 10 5" xfId="26467"/>
    <cellStyle name="常规 35 2 7 11" xfId="18830"/>
    <cellStyle name="常规 35 2 7 11 2" xfId="22721"/>
    <cellStyle name="常规 35 2 7 11 2 2" xfId="30503"/>
    <cellStyle name="常规 35 2 7 11 3" xfId="26612"/>
    <cellStyle name="常规 35 2 7 12" xfId="20126"/>
    <cellStyle name="常规 35 2 7 12 2" xfId="24017"/>
    <cellStyle name="常规 35 2 7 12 2 2" xfId="31799"/>
    <cellStyle name="常规 35 2 7 12 3" xfId="27908"/>
    <cellStyle name="常规 35 2 7 13" xfId="21424"/>
    <cellStyle name="常规 35 2 7 13 2" xfId="29206"/>
    <cellStyle name="常规 35 2 7 14" xfId="25315"/>
    <cellStyle name="常规 35 2 7 2" xfId="6406"/>
    <cellStyle name="常规 35 2 7 2 10" xfId="18902"/>
    <cellStyle name="常规 35 2 7 2 10 2" xfId="22793"/>
    <cellStyle name="常规 35 2 7 2 10 2 2" xfId="30575"/>
    <cellStyle name="常规 35 2 7 2 10 3" xfId="26684"/>
    <cellStyle name="常规 35 2 7 2 11" xfId="20198"/>
    <cellStyle name="常规 35 2 7 2 11 2" xfId="24089"/>
    <cellStyle name="常规 35 2 7 2 11 2 2" xfId="31871"/>
    <cellStyle name="常规 35 2 7 2 11 3" xfId="27980"/>
    <cellStyle name="常规 35 2 7 2 12" xfId="21496"/>
    <cellStyle name="常规 35 2 7 2 12 2" xfId="29278"/>
    <cellStyle name="常规 35 2 7 2 13" xfId="25387"/>
    <cellStyle name="常规 35 2 7 2 2" xfId="11322"/>
    <cellStyle name="常规 35 2 7 2 2 2" xfId="19046"/>
    <cellStyle name="常规 35 2 7 2 2 2 2" xfId="22937"/>
    <cellStyle name="常规 35 2 7 2 2 2 2 2" xfId="30719"/>
    <cellStyle name="常规 35 2 7 2 2 2 3" xfId="26828"/>
    <cellStyle name="常规 35 2 7 2 2 3" xfId="20342"/>
    <cellStyle name="常规 35 2 7 2 2 3 2" xfId="24233"/>
    <cellStyle name="常规 35 2 7 2 2 3 2 2" xfId="32015"/>
    <cellStyle name="常规 35 2 7 2 2 3 3" xfId="28124"/>
    <cellStyle name="常规 35 2 7 2 2 4" xfId="21640"/>
    <cellStyle name="常规 35 2 7 2 2 4 2" xfId="29422"/>
    <cellStyle name="常规 35 2 7 2 2 5" xfId="25531"/>
    <cellStyle name="常规 35 2 7 2 3" xfId="12546"/>
    <cellStyle name="常规 35 2 7 2 3 2" xfId="19190"/>
    <cellStyle name="常规 35 2 7 2 3 2 2" xfId="23081"/>
    <cellStyle name="常规 35 2 7 2 3 2 2 2" xfId="30863"/>
    <cellStyle name="常规 35 2 7 2 3 2 3" xfId="26972"/>
    <cellStyle name="常规 35 2 7 2 3 3" xfId="20486"/>
    <cellStyle name="常规 35 2 7 2 3 3 2" xfId="24377"/>
    <cellStyle name="常规 35 2 7 2 3 3 2 2" xfId="32159"/>
    <cellStyle name="常规 35 2 7 2 3 3 3" xfId="28268"/>
    <cellStyle name="常规 35 2 7 2 3 4" xfId="21784"/>
    <cellStyle name="常规 35 2 7 2 3 4 2" xfId="29566"/>
    <cellStyle name="常规 35 2 7 2 3 5" xfId="25675"/>
    <cellStyle name="常规 35 2 7 2 4" xfId="13719"/>
    <cellStyle name="常规 35 2 7 2 4 2" xfId="19334"/>
    <cellStyle name="常规 35 2 7 2 4 2 2" xfId="23225"/>
    <cellStyle name="常规 35 2 7 2 4 2 2 2" xfId="31007"/>
    <cellStyle name="常规 35 2 7 2 4 2 3" xfId="27116"/>
    <cellStyle name="常规 35 2 7 2 4 3" xfId="20630"/>
    <cellStyle name="常规 35 2 7 2 4 3 2" xfId="24521"/>
    <cellStyle name="常规 35 2 7 2 4 3 2 2" xfId="32303"/>
    <cellStyle name="常规 35 2 7 2 4 3 3" xfId="28412"/>
    <cellStyle name="常规 35 2 7 2 4 4" xfId="21928"/>
    <cellStyle name="常规 35 2 7 2 4 4 2" xfId="29710"/>
    <cellStyle name="常规 35 2 7 2 4 5" xfId="25819"/>
    <cellStyle name="常规 35 2 7 2 5" xfId="14791"/>
    <cellStyle name="常规 35 2 7 2 5 2" xfId="19478"/>
    <cellStyle name="常规 35 2 7 2 5 2 2" xfId="23369"/>
    <cellStyle name="常规 35 2 7 2 5 2 2 2" xfId="31151"/>
    <cellStyle name="常规 35 2 7 2 5 2 3" xfId="27260"/>
    <cellStyle name="常规 35 2 7 2 5 3" xfId="20774"/>
    <cellStyle name="常规 35 2 7 2 5 3 2" xfId="24665"/>
    <cellStyle name="常规 35 2 7 2 5 3 2 2" xfId="32447"/>
    <cellStyle name="常规 35 2 7 2 5 3 3" xfId="28556"/>
    <cellStyle name="常规 35 2 7 2 5 4" xfId="22072"/>
    <cellStyle name="常规 35 2 7 2 5 4 2" xfId="29854"/>
    <cellStyle name="常规 35 2 7 2 5 5" xfId="25963"/>
    <cellStyle name="常规 35 2 7 2 6" xfId="15756"/>
    <cellStyle name="常规 35 2 7 2 6 2" xfId="19622"/>
    <cellStyle name="常规 35 2 7 2 6 2 2" xfId="23513"/>
    <cellStyle name="常规 35 2 7 2 6 2 2 2" xfId="31295"/>
    <cellStyle name="常规 35 2 7 2 6 2 3" xfId="27404"/>
    <cellStyle name="常规 35 2 7 2 6 3" xfId="20918"/>
    <cellStyle name="常规 35 2 7 2 6 3 2" xfId="24809"/>
    <cellStyle name="常规 35 2 7 2 6 3 2 2" xfId="32591"/>
    <cellStyle name="常规 35 2 7 2 6 3 3" xfId="28700"/>
    <cellStyle name="常规 35 2 7 2 6 4" xfId="22216"/>
    <cellStyle name="常规 35 2 7 2 6 4 2" xfId="29998"/>
    <cellStyle name="常规 35 2 7 2 6 5" xfId="26107"/>
    <cellStyle name="常规 35 2 7 2 7" xfId="16553"/>
    <cellStyle name="常规 35 2 7 2 7 2" xfId="19766"/>
    <cellStyle name="常规 35 2 7 2 7 2 2" xfId="23657"/>
    <cellStyle name="常规 35 2 7 2 7 2 2 2" xfId="31439"/>
    <cellStyle name="常规 35 2 7 2 7 2 3" xfId="27548"/>
    <cellStyle name="常规 35 2 7 2 7 3" xfId="21062"/>
    <cellStyle name="常规 35 2 7 2 7 3 2" xfId="24953"/>
    <cellStyle name="常规 35 2 7 2 7 3 2 2" xfId="32735"/>
    <cellStyle name="常规 35 2 7 2 7 3 3" xfId="28844"/>
    <cellStyle name="常规 35 2 7 2 7 4" xfId="22360"/>
    <cellStyle name="常规 35 2 7 2 7 4 2" xfId="30142"/>
    <cellStyle name="常规 35 2 7 2 7 5" xfId="26251"/>
    <cellStyle name="常规 35 2 7 2 8" xfId="17078"/>
    <cellStyle name="常规 35 2 7 2 8 2" xfId="19910"/>
    <cellStyle name="常规 35 2 7 2 8 2 2" xfId="23801"/>
    <cellStyle name="常规 35 2 7 2 8 2 2 2" xfId="31583"/>
    <cellStyle name="常规 35 2 7 2 8 2 3" xfId="27692"/>
    <cellStyle name="常规 35 2 7 2 8 3" xfId="21206"/>
    <cellStyle name="常规 35 2 7 2 8 3 2" xfId="25097"/>
    <cellStyle name="常规 35 2 7 2 8 3 2 2" xfId="32879"/>
    <cellStyle name="常规 35 2 7 2 8 3 3" xfId="28988"/>
    <cellStyle name="常规 35 2 7 2 8 4" xfId="22504"/>
    <cellStyle name="常规 35 2 7 2 8 4 2" xfId="30286"/>
    <cellStyle name="常规 35 2 7 2 8 5" xfId="26395"/>
    <cellStyle name="常规 35 2 7 2 9" xfId="17222"/>
    <cellStyle name="常规 35 2 7 2 9 2" xfId="20054"/>
    <cellStyle name="常规 35 2 7 2 9 2 2" xfId="23945"/>
    <cellStyle name="常规 35 2 7 2 9 2 2 2" xfId="31727"/>
    <cellStyle name="常规 35 2 7 2 9 2 3" xfId="27836"/>
    <cellStyle name="常规 35 2 7 2 9 3" xfId="21350"/>
    <cellStyle name="常规 35 2 7 2 9 3 2" xfId="25241"/>
    <cellStyle name="常规 35 2 7 2 9 3 2 2" xfId="33023"/>
    <cellStyle name="常规 35 2 7 2 9 3 3" xfId="29132"/>
    <cellStyle name="常规 35 2 7 2 9 4" xfId="22648"/>
    <cellStyle name="常规 35 2 7 2 9 4 2" xfId="30430"/>
    <cellStyle name="常规 35 2 7 2 9 5" xfId="26539"/>
    <cellStyle name="常规 35 2 7 3" xfId="11250"/>
    <cellStyle name="常规 35 2 7 3 2" xfId="18974"/>
    <cellStyle name="常规 35 2 7 3 2 2" xfId="22865"/>
    <cellStyle name="常规 35 2 7 3 2 2 2" xfId="30647"/>
    <cellStyle name="常规 35 2 7 3 2 3" xfId="26756"/>
    <cellStyle name="常规 35 2 7 3 3" xfId="20270"/>
    <cellStyle name="常规 35 2 7 3 3 2" xfId="24161"/>
    <cellStyle name="常规 35 2 7 3 3 2 2" xfId="31943"/>
    <cellStyle name="常规 35 2 7 3 3 3" xfId="28052"/>
    <cellStyle name="常规 35 2 7 3 4" xfId="21568"/>
    <cellStyle name="常规 35 2 7 3 4 2" xfId="29350"/>
    <cellStyle name="常规 35 2 7 3 5" xfId="25459"/>
    <cellStyle name="常规 35 2 7 4" xfId="12474"/>
    <cellStyle name="常规 35 2 7 4 2" xfId="19118"/>
    <cellStyle name="常规 35 2 7 4 2 2" xfId="23009"/>
    <cellStyle name="常规 35 2 7 4 2 2 2" xfId="30791"/>
    <cellStyle name="常规 35 2 7 4 2 3" xfId="26900"/>
    <cellStyle name="常规 35 2 7 4 3" xfId="20414"/>
    <cellStyle name="常规 35 2 7 4 3 2" xfId="24305"/>
    <cellStyle name="常规 35 2 7 4 3 2 2" xfId="32087"/>
    <cellStyle name="常规 35 2 7 4 3 3" xfId="28196"/>
    <cellStyle name="常规 35 2 7 4 4" xfId="21712"/>
    <cellStyle name="常规 35 2 7 4 4 2" xfId="29494"/>
    <cellStyle name="常规 35 2 7 4 5" xfId="25603"/>
    <cellStyle name="常规 35 2 7 5" xfId="13647"/>
    <cellStyle name="常规 35 2 7 5 2" xfId="19262"/>
    <cellStyle name="常规 35 2 7 5 2 2" xfId="23153"/>
    <cellStyle name="常规 35 2 7 5 2 2 2" xfId="30935"/>
    <cellStyle name="常规 35 2 7 5 2 3" xfId="27044"/>
    <cellStyle name="常规 35 2 7 5 3" xfId="20558"/>
    <cellStyle name="常规 35 2 7 5 3 2" xfId="24449"/>
    <cellStyle name="常规 35 2 7 5 3 2 2" xfId="32231"/>
    <cellStyle name="常规 35 2 7 5 3 3" xfId="28340"/>
    <cellStyle name="常规 35 2 7 5 4" xfId="21856"/>
    <cellStyle name="常规 35 2 7 5 4 2" xfId="29638"/>
    <cellStyle name="常规 35 2 7 5 5" xfId="25747"/>
    <cellStyle name="常规 35 2 7 6" xfId="14719"/>
    <cellStyle name="常规 35 2 7 6 2" xfId="19406"/>
    <cellStyle name="常规 35 2 7 6 2 2" xfId="23297"/>
    <cellStyle name="常规 35 2 7 6 2 2 2" xfId="31079"/>
    <cellStyle name="常规 35 2 7 6 2 3" xfId="27188"/>
    <cellStyle name="常规 35 2 7 6 3" xfId="20702"/>
    <cellStyle name="常规 35 2 7 6 3 2" xfId="24593"/>
    <cellStyle name="常规 35 2 7 6 3 2 2" xfId="32375"/>
    <cellStyle name="常规 35 2 7 6 3 3" xfId="28484"/>
    <cellStyle name="常规 35 2 7 6 4" xfId="22000"/>
    <cellStyle name="常规 35 2 7 6 4 2" xfId="29782"/>
    <cellStyle name="常规 35 2 7 6 5" xfId="25891"/>
    <cellStyle name="常规 35 2 7 7" xfId="15684"/>
    <cellStyle name="常规 35 2 7 7 2" xfId="19550"/>
    <cellStyle name="常规 35 2 7 7 2 2" xfId="23441"/>
    <cellStyle name="常规 35 2 7 7 2 2 2" xfId="31223"/>
    <cellStyle name="常规 35 2 7 7 2 3" xfId="27332"/>
    <cellStyle name="常规 35 2 7 7 3" xfId="20846"/>
    <cellStyle name="常规 35 2 7 7 3 2" xfId="24737"/>
    <cellStyle name="常规 35 2 7 7 3 2 2" xfId="32519"/>
    <cellStyle name="常规 35 2 7 7 3 3" xfId="28628"/>
    <cellStyle name="常规 35 2 7 7 4" xfId="22144"/>
    <cellStyle name="常规 35 2 7 7 4 2" xfId="29926"/>
    <cellStyle name="常规 35 2 7 7 5" xfId="26035"/>
    <cellStyle name="常规 35 2 7 8" xfId="16481"/>
    <cellStyle name="常规 35 2 7 8 2" xfId="19694"/>
    <cellStyle name="常规 35 2 7 8 2 2" xfId="23585"/>
    <cellStyle name="常规 35 2 7 8 2 2 2" xfId="31367"/>
    <cellStyle name="常规 35 2 7 8 2 3" xfId="27476"/>
    <cellStyle name="常规 35 2 7 8 3" xfId="20990"/>
    <cellStyle name="常规 35 2 7 8 3 2" xfId="24881"/>
    <cellStyle name="常规 35 2 7 8 3 2 2" xfId="32663"/>
    <cellStyle name="常规 35 2 7 8 3 3" xfId="28772"/>
    <cellStyle name="常规 35 2 7 8 4" xfId="22288"/>
    <cellStyle name="常规 35 2 7 8 4 2" xfId="30070"/>
    <cellStyle name="常规 35 2 7 8 5" xfId="26179"/>
    <cellStyle name="常规 35 2 7 9" xfId="17006"/>
    <cellStyle name="常规 35 2 7 9 2" xfId="19838"/>
    <cellStyle name="常规 35 2 7 9 2 2" xfId="23729"/>
    <cellStyle name="常规 35 2 7 9 2 2 2" xfId="31511"/>
    <cellStyle name="常规 35 2 7 9 2 3" xfId="27620"/>
    <cellStyle name="常规 35 2 7 9 3" xfId="21134"/>
    <cellStyle name="常规 35 2 7 9 3 2" xfId="25025"/>
    <cellStyle name="常规 35 2 7 9 3 2 2" xfId="32807"/>
    <cellStyle name="常规 35 2 7 9 3 3" xfId="28916"/>
    <cellStyle name="常规 35 2 7 9 4" xfId="22432"/>
    <cellStyle name="常规 35 2 7 9 4 2" xfId="30214"/>
    <cellStyle name="常规 35 2 7 9 5" xfId="26323"/>
    <cellStyle name="常规 35 2 8" xfId="6382"/>
    <cellStyle name="常规 35 2 8 10" xfId="18878"/>
    <cellStyle name="常规 35 2 8 10 2" xfId="22769"/>
    <cellStyle name="常规 35 2 8 10 2 2" xfId="30551"/>
    <cellStyle name="常规 35 2 8 10 3" xfId="26660"/>
    <cellStyle name="常规 35 2 8 11" xfId="20174"/>
    <cellStyle name="常规 35 2 8 11 2" xfId="24065"/>
    <cellStyle name="常规 35 2 8 11 2 2" xfId="31847"/>
    <cellStyle name="常规 35 2 8 11 3" xfId="27956"/>
    <cellStyle name="常规 35 2 8 12" xfId="21472"/>
    <cellStyle name="常规 35 2 8 12 2" xfId="29254"/>
    <cellStyle name="常规 35 2 8 13" xfId="25363"/>
    <cellStyle name="常规 35 2 8 2" xfId="11298"/>
    <cellStyle name="常规 35 2 8 2 2" xfId="19022"/>
    <cellStyle name="常规 35 2 8 2 2 2" xfId="22913"/>
    <cellStyle name="常规 35 2 8 2 2 2 2" xfId="30695"/>
    <cellStyle name="常规 35 2 8 2 2 3" xfId="26804"/>
    <cellStyle name="常规 35 2 8 2 3" xfId="20318"/>
    <cellStyle name="常规 35 2 8 2 3 2" xfId="24209"/>
    <cellStyle name="常规 35 2 8 2 3 2 2" xfId="31991"/>
    <cellStyle name="常规 35 2 8 2 3 3" xfId="28100"/>
    <cellStyle name="常规 35 2 8 2 4" xfId="21616"/>
    <cellStyle name="常规 35 2 8 2 4 2" xfId="29398"/>
    <cellStyle name="常规 35 2 8 2 5" xfId="25507"/>
    <cellStyle name="常规 35 2 8 3" xfId="12522"/>
    <cellStyle name="常规 35 2 8 3 2" xfId="19166"/>
    <cellStyle name="常规 35 2 8 3 2 2" xfId="23057"/>
    <cellStyle name="常规 35 2 8 3 2 2 2" xfId="30839"/>
    <cellStyle name="常规 35 2 8 3 2 3" xfId="26948"/>
    <cellStyle name="常规 35 2 8 3 3" xfId="20462"/>
    <cellStyle name="常规 35 2 8 3 3 2" xfId="24353"/>
    <cellStyle name="常规 35 2 8 3 3 2 2" xfId="32135"/>
    <cellStyle name="常规 35 2 8 3 3 3" xfId="28244"/>
    <cellStyle name="常规 35 2 8 3 4" xfId="21760"/>
    <cellStyle name="常规 35 2 8 3 4 2" xfId="29542"/>
    <cellStyle name="常规 35 2 8 3 5" xfId="25651"/>
    <cellStyle name="常规 35 2 8 4" xfId="13695"/>
    <cellStyle name="常规 35 2 8 4 2" xfId="19310"/>
    <cellStyle name="常规 35 2 8 4 2 2" xfId="23201"/>
    <cellStyle name="常规 35 2 8 4 2 2 2" xfId="30983"/>
    <cellStyle name="常规 35 2 8 4 2 3" xfId="27092"/>
    <cellStyle name="常规 35 2 8 4 3" xfId="20606"/>
    <cellStyle name="常规 35 2 8 4 3 2" xfId="24497"/>
    <cellStyle name="常规 35 2 8 4 3 2 2" xfId="32279"/>
    <cellStyle name="常规 35 2 8 4 3 3" xfId="28388"/>
    <cellStyle name="常规 35 2 8 4 4" xfId="21904"/>
    <cellStyle name="常规 35 2 8 4 4 2" xfId="29686"/>
    <cellStyle name="常规 35 2 8 4 5" xfId="25795"/>
    <cellStyle name="常规 35 2 8 5" xfId="14767"/>
    <cellStyle name="常规 35 2 8 5 2" xfId="19454"/>
    <cellStyle name="常规 35 2 8 5 2 2" xfId="23345"/>
    <cellStyle name="常规 35 2 8 5 2 2 2" xfId="31127"/>
    <cellStyle name="常规 35 2 8 5 2 3" xfId="27236"/>
    <cellStyle name="常规 35 2 8 5 3" xfId="20750"/>
    <cellStyle name="常规 35 2 8 5 3 2" xfId="24641"/>
    <cellStyle name="常规 35 2 8 5 3 2 2" xfId="32423"/>
    <cellStyle name="常规 35 2 8 5 3 3" xfId="28532"/>
    <cellStyle name="常规 35 2 8 5 4" xfId="22048"/>
    <cellStyle name="常规 35 2 8 5 4 2" xfId="29830"/>
    <cellStyle name="常规 35 2 8 5 5" xfId="25939"/>
    <cellStyle name="常规 35 2 8 6" xfId="15732"/>
    <cellStyle name="常规 35 2 8 6 2" xfId="19598"/>
    <cellStyle name="常规 35 2 8 6 2 2" xfId="23489"/>
    <cellStyle name="常规 35 2 8 6 2 2 2" xfId="31271"/>
    <cellStyle name="常规 35 2 8 6 2 3" xfId="27380"/>
    <cellStyle name="常规 35 2 8 6 3" xfId="20894"/>
    <cellStyle name="常规 35 2 8 6 3 2" xfId="24785"/>
    <cellStyle name="常规 35 2 8 6 3 2 2" xfId="32567"/>
    <cellStyle name="常规 35 2 8 6 3 3" xfId="28676"/>
    <cellStyle name="常规 35 2 8 6 4" xfId="22192"/>
    <cellStyle name="常规 35 2 8 6 4 2" xfId="29974"/>
    <cellStyle name="常规 35 2 8 6 5" xfId="26083"/>
    <cellStyle name="常规 35 2 8 7" xfId="16529"/>
    <cellStyle name="常规 35 2 8 7 2" xfId="19742"/>
    <cellStyle name="常规 35 2 8 7 2 2" xfId="23633"/>
    <cellStyle name="常规 35 2 8 7 2 2 2" xfId="31415"/>
    <cellStyle name="常规 35 2 8 7 2 3" xfId="27524"/>
    <cellStyle name="常规 35 2 8 7 3" xfId="21038"/>
    <cellStyle name="常规 35 2 8 7 3 2" xfId="24929"/>
    <cellStyle name="常规 35 2 8 7 3 2 2" xfId="32711"/>
    <cellStyle name="常规 35 2 8 7 3 3" xfId="28820"/>
    <cellStyle name="常规 35 2 8 7 4" xfId="22336"/>
    <cellStyle name="常规 35 2 8 7 4 2" xfId="30118"/>
    <cellStyle name="常规 35 2 8 7 5" xfId="26227"/>
    <cellStyle name="常规 35 2 8 8" xfId="17054"/>
    <cellStyle name="常规 35 2 8 8 2" xfId="19886"/>
    <cellStyle name="常规 35 2 8 8 2 2" xfId="23777"/>
    <cellStyle name="常规 35 2 8 8 2 2 2" xfId="31559"/>
    <cellStyle name="常规 35 2 8 8 2 3" xfId="27668"/>
    <cellStyle name="常规 35 2 8 8 3" xfId="21182"/>
    <cellStyle name="常规 35 2 8 8 3 2" xfId="25073"/>
    <cellStyle name="常规 35 2 8 8 3 2 2" xfId="32855"/>
    <cellStyle name="常规 35 2 8 8 3 3" xfId="28964"/>
    <cellStyle name="常规 35 2 8 8 4" xfId="22480"/>
    <cellStyle name="常规 35 2 8 8 4 2" xfId="30262"/>
    <cellStyle name="常规 35 2 8 8 5" xfId="26371"/>
    <cellStyle name="常规 35 2 8 9" xfId="17198"/>
    <cellStyle name="常规 35 2 8 9 2" xfId="20030"/>
    <cellStyle name="常规 35 2 8 9 2 2" xfId="23921"/>
    <cellStyle name="常规 35 2 8 9 2 2 2" xfId="31703"/>
    <cellStyle name="常规 35 2 8 9 2 3" xfId="27812"/>
    <cellStyle name="常规 35 2 8 9 3" xfId="21326"/>
    <cellStyle name="常规 35 2 8 9 3 2" xfId="25217"/>
    <cellStyle name="常规 35 2 8 9 3 2 2" xfId="32999"/>
    <cellStyle name="常规 35 2 8 9 3 3" xfId="29108"/>
    <cellStyle name="常规 35 2 8 9 4" xfId="22624"/>
    <cellStyle name="常规 35 2 8 9 4 2" xfId="30406"/>
    <cellStyle name="常规 35 2 8 9 5" xfId="26515"/>
    <cellStyle name="常规 35 2 9" xfId="11106"/>
    <cellStyle name="常规 35 2 9 2" xfId="18950"/>
    <cellStyle name="常规 35 2 9 2 2" xfId="22841"/>
    <cellStyle name="常规 35 2 9 2 2 2" xfId="30623"/>
    <cellStyle name="常规 35 2 9 2 3" xfId="26732"/>
    <cellStyle name="常规 35 2 9 3" xfId="20246"/>
    <cellStyle name="常规 35 2 9 3 2" xfId="24137"/>
    <cellStyle name="常规 35 2 9 3 2 2" xfId="31919"/>
    <cellStyle name="常规 35 2 9 3 3" xfId="28028"/>
    <cellStyle name="常规 35 2 9 4" xfId="21544"/>
    <cellStyle name="常规 35 2 9 4 2" xfId="29326"/>
    <cellStyle name="常规 35 2 9 5" xfId="25435"/>
    <cellStyle name="常规 35 20" xfId="21399"/>
    <cellStyle name="常规 35 20 2" xfId="29181"/>
    <cellStyle name="常规 35 21" xfId="25290"/>
    <cellStyle name="常规 35 3" xfId="6307"/>
    <cellStyle name="常规 35 3 10" xfId="14692"/>
    <cellStyle name="常规 35 3 10 2" xfId="19383"/>
    <cellStyle name="常规 35 3 10 2 2" xfId="23274"/>
    <cellStyle name="常规 35 3 10 2 2 2" xfId="31056"/>
    <cellStyle name="常规 35 3 10 2 3" xfId="27165"/>
    <cellStyle name="常规 35 3 10 3" xfId="20679"/>
    <cellStyle name="常规 35 3 10 3 2" xfId="24570"/>
    <cellStyle name="常规 35 3 10 3 2 2" xfId="32352"/>
    <cellStyle name="常规 35 3 10 3 3" xfId="28461"/>
    <cellStyle name="常规 35 3 10 4" xfId="21977"/>
    <cellStyle name="常规 35 3 10 4 2" xfId="29759"/>
    <cellStyle name="常规 35 3 10 5" xfId="25868"/>
    <cellStyle name="常规 35 3 11" xfId="15659"/>
    <cellStyle name="常规 35 3 11 2" xfId="19527"/>
    <cellStyle name="常规 35 3 11 2 2" xfId="23418"/>
    <cellStyle name="常规 35 3 11 2 2 2" xfId="31200"/>
    <cellStyle name="常规 35 3 11 2 3" xfId="27309"/>
    <cellStyle name="常规 35 3 11 3" xfId="20823"/>
    <cellStyle name="常规 35 3 11 3 2" xfId="24714"/>
    <cellStyle name="常规 35 3 11 3 2 2" xfId="32496"/>
    <cellStyle name="常规 35 3 11 3 3" xfId="28605"/>
    <cellStyle name="常规 35 3 11 4" xfId="22121"/>
    <cellStyle name="常规 35 3 11 4 2" xfId="29903"/>
    <cellStyle name="常规 35 3 11 5" xfId="26012"/>
    <cellStyle name="常规 35 3 12" xfId="16456"/>
    <cellStyle name="常规 35 3 12 2" xfId="19671"/>
    <cellStyle name="常规 35 3 12 2 2" xfId="23562"/>
    <cellStyle name="常规 35 3 12 2 2 2" xfId="31344"/>
    <cellStyle name="常规 35 3 12 2 3" xfId="27453"/>
    <cellStyle name="常规 35 3 12 3" xfId="20967"/>
    <cellStyle name="常规 35 3 12 3 2" xfId="24858"/>
    <cellStyle name="常规 35 3 12 3 2 2" xfId="32640"/>
    <cellStyle name="常规 35 3 12 3 3" xfId="28749"/>
    <cellStyle name="常规 35 3 12 4" xfId="22265"/>
    <cellStyle name="常规 35 3 12 4 2" xfId="30047"/>
    <cellStyle name="常规 35 3 12 5" xfId="26156"/>
    <cellStyle name="常规 35 3 13" xfId="16981"/>
    <cellStyle name="常规 35 3 13 2" xfId="19815"/>
    <cellStyle name="常规 35 3 13 2 2" xfId="23706"/>
    <cellStyle name="常规 35 3 13 2 2 2" xfId="31488"/>
    <cellStyle name="常规 35 3 13 2 3" xfId="27597"/>
    <cellStyle name="常规 35 3 13 3" xfId="21111"/>
    <cellStyle name="常规 35 3 13 3 2" xfId="25002"/>
    <cellStyle name="常规 35 3 13 3 2 2" xfId="32784"/>
    <cellStyle name="常规 35 3 13 3 3" xfId="28893"/>
    <cellStyle name="常规 35 3 13 4" xfId="22409"/>
    <cellStyle name="常规 35 3 13 4 2" xfId="30191"/>
    <cellStyle name="常规 35 3 13 5" xfId="26300"/>
    <cellStyle name="常规 35 3 14" xfId="17127"/>
    <cellStyle name="常规 35 3 14 2" xfId="19959"/>
    <cellStyle name="常规 35 3 14 2 2" xfId="23850"/>
    <cellStyle name="常规 35 3 14 2 2 2" xfId="31632"/>
    <cellStyle name="常规 35 3 14 2 3" xfId="27741"/>
    <cellStyle name="常规 35 3 14 3" xfId="21255"/>
    <cellStyle name="常规 35 3 14 3 2" xfId="25146"/>
    <cellStyle name="常规 35 3 14 3 2 2" xfId="32928"/>
    <cellStyle name="常规 35 3 14 3 3" xfId="29037"/>
    <cellStyle name="常规 35 3 14 4" xfId="22553"/>
    <cellStyle name="常规 35 3 14 4 2" xfId="30335"/>
    <cellStyle name="常规 35 3 14 5" xfId="26444"/>
    <cellStyle name="常规 35 3 15" xfId="18807"/>
    <cellStyle name="常规 35 3 15 2" xfId="22698"/>
    <cellStyle name="常规 35 3 15 2 2" xfId="30480"/>
    <cellStyle name="常规 35 3 15 3" xfId="26589"/>
    <cellStyle name="常规 35 3 16" xfId="20103"/>
    <cellStyle name="常规 35 3 16 2" xfId="23994"/>
    <cellStyle name="常规 35 3 16 2 2" xfId="31776"/>
    <cellStyle name="常规 35 3 16 3" xfId="27885"/>
    <cellStyle name="常规 35 3 17" xfId="21401"/>
    <cellStyle name="常规 35 3 17 2" xfId="29183"/>
    <cellStyle name="常规 35 3 18" xfId="25292"/>
    <cellStyle name="常规 35 3 2" xfId="6313"/>
    <cellStyle name="常规 35 3 2 10" xfId="15665"/>
    <cellStyle name="常规 35 3 2 10 2" xfId="19533"/>
    <cellStyle name="常规 35 3 2 10 2 2" xfId="23424"/>
    <cellStyle name="常规 35 3 2 10 2 2 2" xfId="31206"/>
    <cellStyle name="常规 35 3 2 10 2 3" xfId="27315"/>
    <cellStyle name="常规 35 3 2 10 3" xfId="20829"/>
    <cellStyle name="常规 35 3 2 10 3 2" xfId="24720"/>
    <cellStyle name="常规 35 3 2 10 3 2 2" xfId="32502"/>
    <cellStyle name="常规 35 3 2 10 3 3" xfId="28611"/>
    <cellStyle name="常规 35 3 2 10 4" xfId="22127"/>
    <cellStyle name="常规 35 3 2 10 4 2" xfId="29909"/>
    <cellStyle name="常规 35 3 2 10 5" xfId="26018"/>
    <cellStyle name="常规 35 3 2 11" xfId="16462"/>
    <cellStyle name="常规 35 3 2 11 2" xfId="19677"/>
    <cellStyle name="常规 35 3 2 11 2 2" xfId="23568"/>
    <cellStyle name="常规 35 3 2 11 2 2 2" xfId="31350"/>
    <cellStyle name="常规 35 3 2 11 2 3" xfId="27459"/>
    <cellStyle name="常规 35 3 2 11 3" xfId="20973"/>
    <cellStyle name="常规 35 3 2 11 3 2" xfId="24864"/>
    <cellStyle name="常规 35 3 2 11 3 2 2" xfId="32646"/>
    <cellStyle name="常规 35 3 2 11 3 3" xfId="28755"/>
    <cellStyle name="常规 35 3 2 11 4" xfId="22271"/>
    <cellStyle name="常规 35 3 2 11 4 2" xfId="30053"/>
    <cellStyle name="常规 35 3 2 11 5" xfId="26162"/>
    <cellStyle name="常规 35 3 2 12" xfId="16987"/>
    <cellStyle name="常规 35 3 2 12 2" xfId="19821"/>
    <cellStyle name="常规 35 3 2 12 2 2" xfId="23712"/>
    <cellStyle name="常规 35 3 2 12 2 2 2" xfId="31494"/>
    <cellStyle name="常规 35 3 2 12 2 3" xfId="27603"/>
    <cellStyle name="常规 35 3 2 12 3" xfId="21117"/>
    <cellStyle name="常规 35 3 2 12 3 2" xfId="25008"/>
    <cellStyle name="常规 35 3 2 12 3 2 2" xfId="32790"/>
    <cellStyle name="常规 35 3 2 12 3 3" xfId="28899"/>
    <cellStyle name="常规 35 3 2 12 4" xfId="22415"/>
    <cellStyle name="常规 35 3 2 12 4 2" xfId="30197"/>
    <cellStyle name="常规 35 3 2 12 5" xfId="26306"/>
    <cellStyle name="常规 35 3 2 13" xfId="17133"/>
    <cellStyle name="常规 35 3 2 13 2" xfId="19965"/>
    <cellStyle name="常规 35 3 2 13 2 2" xfId="23856"/>
    <cellStyle name="常规 35 3 2 13 2 2 2" xfId="31638"/>
    <cellStyle name="常规 35 3 2 13 2 3" xfId="27747"/>
    <cellStyle name="常规 35 3 2 13 3" xfId="21261"/>
    <cellStyle name="常规 35 3 2 13 3 2" xfId="25152"/>
    <cellStyle name="常规 35 3 2 13 3 2 2" xfId="32934"/>
    <cellStyle name="常规 35 3 2 13 3 3" xfId="29043"/>
    <cellStyle name="常规 35 3 2 13 4" xfId="22559"/>
    <cellStyle name="常规 35 3 2 13 4 2" xfId="30341"/>
    <cellStyle name="常规 35 3 2 13 5" xfId="26450"/>
    <cellStyle name="常规 35 3 2 14" xfId="18813"/>
    <cellStyle name="常规 35 3 2 14 2" xfId="22704"/>
    <cellStyle name="常规 35 3 2 14 2 2" xfId="30486"/>
    <cellStyle name="常规 35 3 2 14 3" xfId="26595"/>
    <cellStyle name="常规 35 3 2 15" xfId="20109"/>
    <cellStyle name="常规 35 3 2 15 2" xfId="24000"/>
    <cellStyle name="常规 35 3 2 15 2 2" xfId="31782"/>
    <cellStyle name="常规 35 3 2 15 3" xfId="27891"/>
    <cellStyle name="常规 35 3 2 16" xfId="21407"/>
    <cellStyle name="常规 35 3 2 16 2" xfId="29189"/>
    <cellStyle name="常规 35 3 2 17" xfId="25298"/>
    <cellStyle name="常规 35 3 2 2" xfId="6329"/>
    <cellStyle name="常规 35 3 2 2 10" xfId="16476"/>
    <cellStyle name="常规 35 3 2 2 10 2" xfId="19689"/>
    <cellStyle name="常规 35 3 2 2 10 2 2" xfId="23580"/>
    <cellStyle name="常规 35 3 2 2 10 2 2 2" xfId="31362"/>
    <cellStyle name="常规 35 3 2 2 10 2 3" xfId="27471"/>
    <cellStyle name="常规 35 3 2 2 10 3" xfId="20985"/>
    <cellStyle name="常规 35 3 2 2 10 3 2" xfId="24876"/>
    <cellStyle name="常规 35 3 2 2 10 3 2 2" xfId="32658"/>
    <cellStyle name="常规 35 3 2 2 10 3 3" xfId="28767"/>
    <cellStyle name="常规 35 3 2 2 10 4" xfId="22283"/>
    <cellStyle name="常规 35 3 2 2 10 4 2" xfId="30065"/>
    <cellStyle name="常规 35 3 2 2 10 5" xfId="26174"/>
    <cellStyle name="常规 35 3 2 2 11" xfId="17001"/>
    <cellStyle name="常规 35 3 2 2 11 2" xfId="19833"/>
    <cellStyle name="常规 35 3 2 2 11 2 2" xfId="23724"/>
    <cellStyle name="常规 35 3 2 2 11 2 2 2" xfId="31506"/>
    <cellStyle name="常规 35 3 2 2 11 2 3" xfId="27615"/>
    <cellStyle name="常规 35 3 2 2 11 3" xfId="21129"/>
    <cellStyle name="常规 35 3 2 2 11 3 2" xfId="25020"/>
    <cellStyle name="常规 35 3 2 2 11 3 2 2" xfId="32802"/>
    <cellStyle name="常规 35 3 2 2 11 3 3" xfId="28911"/>
    <cellStyle name="常规 35 3 2 2 11 4" xfId="22427"/>
    <cellStyle name="常规 35 3 2 2 11 4 2" xfId="30209"/>
    <cellStyle name="常规 35 3 2 2 11 5" xfId="26318"/>
    <cellStyle name="常规 35 3 2 2 12" xfId="17145"/>
    <cellStyle name="常规 35 3 2 2 12 2" xfId="19977"/>
    <cellStyle name="常规 35 3 2 2 12 2 2" xfId="23868"/>
    <cellStyle name="常规 35 3 2 2 12 2 2 2" xfId="31650"/>
    <cellStyle name="常规 35 3 2 2 12 2 3" xfId="27759"/>
    <cellStyle name="常规 35 3 2 2 12 3" xfId="21273"/>
    <cellStyle name="常规 35 3 2 2 12 3 2" xfId="25164"/>
    <cellStyle name="常规 35 3 2 2 12 3 2 2" xfId="32946"/>
    <cellStyle name="常规 35 3 2 2 12 3 3" xfId="29055"/>
    <cellStyle name="常规 35 3 2 2 12 4" xfId="22571"/>
    <cellStyle name="常规 35 3 2 2 12 4 2" xfId="30353"/>
    <cellStyle name="常规 35 3 2 2 12 5" xfId="26462"/>
    <cellStyle name="常规 35 3 2 2 13" xfId="18825"/>
    <cellStyle name="常规 35 3 2 2 13 2" xfId="22716"/>
    <cellStyle name="常规 35 3 2 2 13 2 2" xfId="30498"/>
    <cellStyle name="常规 35 3 2 2 13 3" xfId="26607"/>
    <cellStyle name="常规 35 3 2 2 14" xfId="20121"/>
    <cellStyle name="常规 35 3 2 2 14 2" xfId="24012"/>
    <cellStyle name="常规 35 3 2 2 14 2 2" xfId="31794"/>
    <cellStyle name="常规 35 3 2 2 14 3" xfId="27903"/>
    <cellStyle name="常规 35 3 2 2 15" xfId="21419"/>
    <cellStyle name="常规 35 3 2 2 15 2" xfId="29201"/>
    <cellStyle name="常规 35 3 2 2 16" xfId="25310"/>
    <cellStyle name="常规 35 3 2 2 2" xfId="6377"/>
    <cellStyle name="常规 35 3 2 2 2 10" xfId="17193"/>
    <cellStyle name="常规 35 3 2 2 2 10 2" xfId="20025"/>
    <cellStyle name="常规 35 3 2 2 2 10 2 2" xfId="23916"/>
    <cellStyle name="常规 35 3 2 2 2 10 2 2 2" xfId="31698"/>
    <cellStyle name="常规 35 3 2 2 2 10 2 3" xfId="27807"/>
    <cellStyle name="常规 35 3 2 2 2 10 3" xfId="21321"/>
    <cellStyle name="常规 35 3 2 2 2 10 3 2" xfId="25212"/>
    <cellStyle name="常规 35 3 2 2 2 10 3 2 2" xfId="32994"/>
    <cellStyle name="常规 35 3 2 2 2 10 3 3" xfId="29103"/>
    <cellStyle name="常规 35 3 2 2 2 10 4" xfId="22619"/>
    <cellStyle name="常规 35 3 2 2 2 10 4 2" xfId="30401"/>
    <cellStyle name="常规 35 3 2 2 2 10 5" xfId="26510"/>
    <cellStyle name="常规 35 3 2 2 2 11" xfId="18873"/>
    <cellStyle name="常规 35 3 2 2 2 11 2" xfId="22764"/>
    <cellStyle name="常规 35 3 2 2 2 11 2 2" xfId="30546"/>
    <cellStyle name="常规 35 3 2 2 2 11 3" xfId="26655"/>
    <cellStyle name="常规 35 3 2 2 2 12" xfId="20169"/>
    <cellStyle name="常规 35 3 2 2 2 12 2" xfId="24060"/>
    <cellStyle name="常规 35 3 2 2 2 12 2 2" xfId="31842"/>
    <cellStyle name="常规 35 3 2 2 2 12 3" xfId="27951"/>
    <cellStyle name="常规 35 3 2 2 2 13" xfId="21467"/>
    <cellStyle name="常规 35 3 2 2 2 13 2" xfId="29249"/>
    <cellStyle name="常规 35 3 2 2 2 14" xfId="25358"/>
    <cellStyle name="常规 35 3 2 2 2 2" xfId="6449"/>
    <cellStyle name="常规 35 3 2 2 2 2 10" xfId="18945"/>
    <cellStyle name="常规 35 3 2 2 2 2 10 2" xfId="22836"/>
    <cellStyle name="常规 35 3 2 2 2 2 10 2 2" xfId="30618"/>
    <cellStyle name="常规 35 3 2 2 2 2 10 3" xfId="26727"/>
    <cellStyle name="常规 35 3 2 2 2 2 11" xfId="20241"/>
    <cellStyle name="常规 35 3 2 2 2 2 11 2" xfId="24132"/>
    <cellStyle name="常规 35 3 2 2 2 2 11 2 2" xfId="31914"/>
    <cellStyle name="常规 35 3 2 2 2 2 11 3" xfId="28023"/>
    <cellStyle name="常规 35 3 2 2 2 2 12" xfId="21539"/>
    <cellStyle name="常规 35 3 2 2 2 2 12 2" xfId="29321"/>
    <cellStyle name="常规 35 3 2 2 2 2 13" xfId="25430"/>
    <cellStyle name="常规 35 3 2 2 2 2 2" xfId="11365"/>
    <cellStyle name="常规 35 3 2 2 2 2 2 2" xfId="19089"/>
    <cellStyle name="常规 35 3 2 2 2 2 2 2 2" xfId="22980"/>
    <cellStyle name="常规 35 3 2 2 2 2 2 2 2 2" xfId="30762"/>
    <cellStyle name="常规 35 3 2 2 2 2 2 2 3" xfId="26871"/>
    <cellStyle name="常规 35 3 2 2 2 2 2 3" xfId="20385"/>
    <cellStyle name="常规 35 3 2 2 2 2 2 3 2" xfId="24276"/>
    <cellStyle name="常规 35 3 2 2 2 2 2 3 2 2" xfId="32058"/>
    <cellStyle name="常规 35 3 2 2 2 2 2 3 3" xfId="28167"/>
    <cellStyle name="常规 35 3 2 2 2 2 2 4" xfId="21683"/>
    <cellStyle name="常规 35 3 2 2 2 2 2 4 2" xfId="29465"/>
    <cellStyle name="常规 35 3 2 2 2 2 2 5" xfId="25574"/>
    <cellStyle name="常规 35 3 2 2 2 2 3" xfId="12589"/>
    <cellStyle name="常规 35 3 2 2 2 2 3 2" xfId="19233"/>
    <cellStyle name="常规 35 3 2 2 2 2 3 2 2" xfId="23124"/>
    <cellStyle name="常规 35 3 2 2 2 2 3 2 2 2" xfId="30906"/>
    <cellStyle name="常规 35 3 2 2 2 2 3 2 3" xfId="27015"/>
    <cellStyle name="常规 35 3 2 2 2 2 3 3" xfId="20529"/>
    <cellStyle name="常规 35 3 2 2 2 2 3 3 2" xfId="24420"/>
    <cellStyle name="常规 35 3 2 2 2 2 3 3 2 2" xfId="32202"/>
    <cellStyle name="常规 35 3 2 2 2 2 3 3 3" xfId="28311"/>
    <cellStyle name="常规 35 3 2 2 2 2 3 4" xfId="21827"/>
    <cellStyle name="常规 35 3 2 2 2 2 3 4 2" xfId="29609"/>
    <cellStyle name="常规 35 3 2 2 2 2 3 5" xfId="25718"/>
    <cellStyle name="常规 35 3 2 2 2 2 4" xfId="13762"/>
    <cellStyle name="常规 35 3 2 2 2 2 4 2" xfId="19377"/>
    <cellStyle name="常规 35 3 2 2 2 2 4 2 2" xfId="23268"/>
    <cellStyle name="常规 35 3 2 2 2 2 4 2 2 2" xfId="31050"/>
    <cellStyle name="常规 35 3 2 2 2 2 4 2 3" xfId="27159"/>
    <cellStyle name="常规 35 3 2 2 2 2 4 3" xfId="20673"/>
    <cellStyle name="常规 35 3 2 2 2 2 4 3 2" xfId="24564"/>
    <cellStyle name="常规 35 3 2 2 2 2 4 3 2 2" xfId="32346"/>
    <cellStyle name="常规 35 3 2 2 2 2 4 3 3" xfId="28455"/>
    <cellStyle name="常规 35 3 2 2 2 2 4 4" xfId="21971"/>
    <cellStyle name="常规 35 3 2 2 2 2 4 4 2" xfId="29753"/>
    <cellStyle name="常规 35 3 2 2 2 2 4 5" xfId="25862"/>
    <cellStyle name="常规 35 3 2 2 2 2 5" xfId="14834"/>
    <cellStyle name="常规 35 3 2 2 2 2 5 2" xfId="19521"/>
    <cellStyle name="常规 35 3 2 2 2 2 5 2 2" xfId="23412"/>
    <cellStyle name="常规 35 3 2 2 2 2 5 2 2 2" xfId="31194"/>
    <cellStyle name="常规 35 3 2 2 2 2 5 2 3" xfId="27303"/>
    <cellStyle name="常规 35 3 2 2 2 2 5 3" xfId="20817"/>
    <cellStyle name="常规 35 3 2 2 2 2 5 3 2" xfId="24708"/>
    <cellStyle name="常规 35 3 2 2 2 2 5 3 2 2" xfId="32490"/>
    <cellStyle name="常规 35 3 2 2 2 2 5 3 3" xfId="28599"/>
    <cellStyle name="常规 35 3 2 2 2 2 5 4" xfId="22115"/>
    <cellStyle name="常规 35 3 2 2 2 2 5 4 2" xfId="29897"/>
    <cellStyle name="常规 35 3 2 2 2 2 5 5" xfId="26006"/>
    <cellStyle name="常规 35 3 2 2 2 2 6" xfId="15799"/>
    <cellStyle name="常规 35 3 2 2 2 2 6 2" xfId="19665"/>
    <cellStyle name="常规 35 3 2 2 2 2 6 2 2" xfId="23556"/>
    <cellStyle name="常规 35 3 2 2 2 2 6 2 2 2" xfId="31338"/>
    <cellStyle name="常规 35 3 2 2 2 2 6 2 3" xfId="27447"/>
    <cellStyle name="常规 35 3 2 2 2 2 6 3" xfId="20961"/>
    <cellStyle name="常规 35 3 2 2 2 2 6 3 2" xfId="24852"/>
    <cellStyle name="常规 35 3 2 2 2 2 6 3 2 2" xfId="32634"/>
    <cellStyle name="常规 35 3 2 2 2 2 6 3 3" xfId="28743"/>
    <cellStyle name="常规 35 3 2 2 2 2 6 4" xfId="22259"/>
    <cellStyle name="常规 35 3 2 2 2 2 6 4 2" xfId="30041"/>
    <cellStyle name="常规 35 3 2 2 2 2 6 5" xfId="26150"/>
    <cellStyle name="常规 35 3 2 2 2 2 7" xfId="16596"/>
    <cellStyle name="常规 35 3 2 2 2 2 7 2" xfId="19809"/>
    <cellStyle name="常规 35 3 2 2 2 2 7 2 2" xfId="23700"/>
    <cellStyle name="常规 35 3 2 2 2 2 7 2 2 2" xfId="31482"/>
    <cellStyle name="常规 35 3 2 2 2 2 7 2 3" xfId="27591"/>
    <cellStyle name="常规 35 3 2 2 2 2 7 3" xfId="21105"/>
    <cellStyle name="常规 35 3 2 2 2 2 7 3 2" xfId="24996"/>
    <cellStyle name="常规 35 3 2 2 2 2 7 3 2 2" xfId="32778"/>
    <cellStyle name="常规 35 3 2 2 2 2 7 3 3" xfId="28887"/>
    <cellStyle name="常规 35 3 2 2 2 2 7 4" xfId="22403"/>
    <cellStyle name="常规 35 3 2 2 2 2 7 4 2" xfId="30185"/>
    <cellStyle name="常规 35 3 2 2 2 2 7 5" xfId="26294"/>
    <cellStyle name="常规 35 3 2 2 2 2 8" xfId="17121"/>
    <cellStyle name="常规 35 3 2 2 2 2 8 2" xfId="19953"/>
    <cellStyle name="常规 35 3 2 2 2 2 8 2 2" xfId="23844"/>
    <cellStyle name="常规 35 3 2 2 2 2 8 2 2 2" xfId="31626"/>
    <cellStyle name="常规 35 3 2 2 2 2 8 2 3" xfId="27735"/>
    <cellStyle name="常规 35 3 2 2 2 2 8 3" xfId="21249"/>
    <cellStyle name="常规 35 3 2 2 2 2 8 3 2" xfId="25140"/>
    <cellStyle name="常规 35 3 2 2 2 2 8 3 2 2" xfId="32922"/>
    <cellStyle name="常规 35 3 2 2 2 2 8 3 3" xfId="29031"/>
    <cellStyle name="常规 35 3 2 2 2 2 8 4" xfId="22547"/>
    <cellStyle name="常规 35 3 2 2 2 2 8 4 2" xfId="30329"/>
    <cellStyle name="常规 35 3 2 2 2 2 8 5" xfId="26438"/>
    <cellStyle name="常规 35 3 2 2 2 2 9" xfId="17265"/>
    <cellStyle name="常规 35 3 2 2 2 2 9 2" xfId="20097"/>
    <cellStyle name="常规 35 3 2 2 2 2 9 2 2" xfId="23988"/>
    <cellStyle name="常规 35 3 2 2 2 2 9 2 2 2" xfId="31770"/>
    <cellStyle name="常规 35 3 2 2 2 2 9 2 3" xfId="27879"/>
    <cellStyle name="常规 35 3 2 2 2 2 9 3" xfId="21393"/>
    <cellStyle name="常规 35 3 2 2 2 2 9 3 2" xfId="25284"/>
    <cellStyle name="常规 35 3 2 2 2 2 9 3 2 2" xfId="33066"/>
    <cellStyle name="常规 35 3 2 2 2 2 9 3 3" xfId="29175"/>
    <cellStyle name="常规 35 3 2 2 2 2 9 4" xfId="22691"/>
    <cellStyle name="常规 35 3 2 2 2 2 9 4 2" xfId="30473"/>
    <cellStyle name="常规 35 3 2 2 2 2 9 5" xfId="26582"/>
    <cellStyle name="常规 35 3 2 2 2 3" xfId="11293"/>
    <cellStyle name="常规 35 3 2 2 2 3 2" xfId="19017"/>
    <cellStyle name="常规 35 3 2 2 2 3 2 2" xfId="22908"/>
    <cellStyle name="常规 35 3 2 2 2 3 2 2 2" xfId="30690"/>
    <cellStyle name="常规 35 3 2 2 2 3 2 3" xfId="26799"/>
    <cellStyle name="常规 35 3 2 2 2 3 3" xfId="20313"/>
    <cellStyle name="常规 35 3 2 2 2 3 3 2" xfId="24204"/>
    <cellStyle name="常规 35 3 2 2 2 3 3 2 2" xfId="31986"/>
    <cellStyle name="常规 35 3 2 2 2 3 3 3" xfId="28095"/>
    <cellStyle name="常规 35 3 2 2 2 3 4" xfId="21611"/>
    <cellStyle name="常规 35 3 2 2 2 3 4 2" xfId="29393"/>
    <cellStyle name="常规 35 3 2 2 2 3 5" xfId="25502"/>
    <cellStyle name="常规 35 3 2 2 2 4" xfId="12517"/>
    <cellStyle name="常规 35 3 2 2 2 4 2" xfId="19161"/>
    <cellStyle name="常规 35 3 2 2 2 4 2 2" xfId="23052"/>
    <cellStyle name="常规 35 3 2 2 2 4 2 2 2" xfId="30834"/>
    <cellStyle name="常规 35 3 2 2 2 4 2 3" xfId="26943"/>
    <cellStyle name="常规 35 3 2 2 2 4 3" xfId="20457"/>
    <cellStyle name="常规 35 3 2 2 2 4 3 2" xfId="24348"/>
    <cellStyle name="常规 35 3 2 2 2 4 3 2 2" xfId="32130"/>
    <cellStyle name="常规 35 3 2 2 2 4 3 3" xfId="28239"/>
    <cellStyle name="常规 35 3 2 2 2 4 4" xfId="21755"/>
    <cellStyle name="常规 35 3 2 2 2 4 4 2" xfId="29537"/>
    <cellStyle name="常规 35 3 2 2 2 4 5" xfId="25646"/>
    <cellStyle name="常规 35 3 2 2 2 5" xfId="13690"/>
    <cellStyle name="常规 35 3 2 2 2 5 2" xfId="19305"/>
    <cellStyle name="常规 35 3 2 2 2 5 2 2" xfId="23196"/>
    <cellStyle name="常规 35 3 2 2 2 5 2 2 2" xfId="30978"/>
    <cellStyle name="常规 35 3 2 2 2 5 2 3" xfId="27087"/>
    <cellStyle name="常规 35 3 2 2 2 5 3" xfId="20601"/>
    <cellStyle name="常规 35 3 2 2 2 5 3 2" xfId="24492"/>
    <cellStyle name="常规 35 3 2 2 2 5 3 2 2" xfId="32274"/>
    <cellStyle name="常规 35 3 2 2 2 5 3 3" xfId="28383"/>
    <cellStyle name="常规 35 3 2 2 2 5 4" xfId="21899"/>
    <cellStyle name="常规 35 3 2 2 2 5 4 2" xfId="29681"/>
    <cellStyle name="常规 35 3 2 2 2 5 5" xfId="25790"/>
    <cellStyle name="常规 35 3 2 2 2 6" xfId="14762"/>
    <cellStyle name="常规 35 3 2 2 2 6 2" xfId="19449"/>
    <cellStyle name="常规 35 3 2 2 2 6 2 2" xfId="23340"/>
    <cellStyle name="常规 35 3 2 2 2 6 2 2 2" xfId="31122"/>
    <cellStyle name="常规 35 3 2 2 2 6 2 3" xfId="27231"/>
    <cellStyle name="常规 35 3 2 2 2 6 3" xfId="20745"/>
    <cellStyle name="常规 35 3 2 2 2 6 3 2" xfId="24636"/>
    <cellStyle name="常规 35 3 2 2 2 6 3 2 2" xfId="32418"/>
    <cellStyle name="常规 35 3 2 2 2 6 3 3" xfId="28527"/>
    <cellStyle name="常规 35 3 2 2 2 6 4" xfId="22043"/>
    <cellStyle name="常规 35 3 2 2 2 6 4 2" xfId="29825"/>
    <cellStyle name="常规 35 3 2 2 2 6 5" xfId="25934"/>
    <cellStyle name="常规 35 3 2 2 2 7" xfId="15727"/>
    <cellStyle name="常规 35 3 2 2 2 7 2" xfId="19593"/>
    <cellStyle name="常规 35 3 2 2 2 7 2 2" xfId="23484"/>
    <cellStyle name="常规 35 3 2 2 2 7 2 2 2" xfId="31266"/>
    <cellStyle name="常规 35 3 2 2 2 7 2 3" xfId="27375"/>
    <cellStyle name="常规 35 3 2 2 2 7 3" xfId="20889"/>
    <cellStyle name="常规 35 3 2 2 2 7 3 2" xfId="24780"/>
    <cellStyle name="常规 35 3 2 2 2 7 3 2 2" xfId="32562"/>
    <cellStyle name="常规 35 3 2 2 2 7 3 3" xfId="28671"/>
    <cellStyle name="常规 35 3 2 2 2 7 4" xfId="22187"/>
    <cellStyle name="常规 35 3 2 2 2 7 4 2" xfId="29969"/>
    <cellStyle name="常规 35 3 2 2 2 7 5" xfId="26078"/>
    <cellStyle name="常规 35 3 2 2 2 8" xfId="16524"/>
    <cellStyle name="常规 35 3 2 2 2 8 2" xfId="19737"/>
    <cellStyle name="常规 35 3 2 2 2 8 2 2" xfId="23628"/>
    <cellStyle name="常规 35 3 2 2 2 8 2 2 2" xfId="31410"/>
    <cellStyle name="常规 35 3 2 2 2 8 2 3" xfId="27519"/>
    <cellStyle name="常规 35 3 2 2 2 8 3" xfId="21033"/>
    <cellStyle name="常规 35 3 2 2 2 8 3 2" xfId="24924"/>
    <cellStyle name="常规 35 3 2 2 2 8 3 2 2" xfId="32706"/>
    <cellStyle name="常规 35 3 2 2 2 8 3 3" xfId="28815"/>
    <cellStyle name="常规 35 3 2 2 2 8 4" xfId="22331"/>
    <cellStyle name="常规 35 3 2 2 2 8 4 2" xfId="30113"/>
    <cellStyle name="常规 35 3 2 2 2 8 5" xfId="26222"/>
    <cellStyle name="常规 35 3 2 2 2 9" xfId="17049"/>
    <cellStyle name="常规 35 3 2 2 2 9 2" xfId="19881"/>
    <cellStyle name="常规 35 3 2 2 2 9 2 2" xfId="23772"/>
    <cellStyle name="常规 35 3 2 2 2 9 2 2 2" xfId="31554"/>
    <cellStyle name="常规 35 3 2 2 2 9 2 3" xfId="27663"/>
    <cellStyle name="常规 35 3 2 2 2 9 3" xfId="21177"/>
    <cellStyle name="常规 35 3 2 2 2 9 3 2" xfId="25068"/>
    <cellStyle name="常规 35 3 2 2 2 9 3 2 2" xfId="32850"/>
    <cellStyle name="常规 35 3 2 2 2 9 3 3" xfId="28959"/>
    <cellStyle name="常规 35 3 2 2 2 9 4" xfId="22475"/>
    <cellStyle name="常规 35 3 2 2 2 9 4 2" xfId="30257"/>
    <cellStyle name="常规 35 3 2 2 2 9 5" xfId="26366"/>
    <cellStyle name="常规 35 3 2 2 3" xfId="6353"/>
    <cellStyle name="常规 35 3 2 2 3 10" xfId="17169"/>
    <cellStyle name="常规 35 3 2 2 3 10 2" xfId="20001"/>
    <cellStyle name="常规 35 3 2 2 3 10 2 2" xfId="23892"/>
    <cellStyle name="常规 35 3 2 2 3 10 2 2 2" xfId="31674"/>
    <cellStyle name="常规 35 3 2 2 3 10 2 3" xfId="27783"/>
    <cellStyle name="常规 35 3 2 2 3 10 3" xfId="21297"/>
    <cellStyle name="常规 35 3 2 2 3 10 3 2" xfId="25188"/>
    <cellStyle name="常规 35 3 2 2 3 10 3 2 2" xfId="32970"/>
    <cellStyle name="常规 35 3 2 2 3 10 3 3" xfId="29079"/>
    <cellStyle name="常规 35 3 2 2 3 10 4" xfId="22595"/>
    <cellStyle name="常规 35 3 2 2 3 10 4 2" xfId="30377"/>
    <cellStyle name="常规 35 3 2 2 3 10 5" xfId="26486"/>
    <cellStyle name="常规 35 3 2 2 3 11" xfId="18849"/>
    <cellStyle name="常规 35 3 2 2 3 11 2" xfId="22740"/>
    <cellStyle name="常规 35 3 2 2 3 11 2 2" xfId="30522"/>
    <cellStyle name="常规 35 3 2 2 3 11 3" xfId="26631"/>
    <cellStyle name="常规 35 3 2 2 3 12" xfId="20145"/>
    <cellStyle name="常规 35 3 2 2 3 12 2" xfId="24036"/>
    <cellStyle name="常规 35 3 2 2 3 12 2 2" xfId="31818"/>
    <cellStyle name="常规 35 3 2 2 3 12 3" xfId="27927"/>
    <cellStyle name="常规 35 3 2 2 3 13" xfId="21443"/>
    <cellStyle name="常规 35 3 2 2 3 13 2" xfId="29225"/>
    <cellStyle name="常规 35 3 2 2 3 14" xfId="25334"/>
    <cellStyle name="常规 35 3 2 2 3 2" xfId="6425"/>
    <cellStyle name="常规 35 3 2 2 3 2 10" xfId="18921"/>
    <cellStyle name="常规 35 3 2 2 3 2 10 2" xfId="22812"/>
    <cellStyle name="常规 35 3 2 2 3 2 10 2 2" xfId="30594"/>
    <cellStyle name="常规 35 3 2 2 3 2 10 3" xfId="26703"/>
    <cellStyle name="常规 35 3 2 2 3 2 11" xfId="20217"/>
    <cellStyle name="常规 35 3 2 2 3 2 11 2" xfId="24108"/>
    <cellStyle name="常规 35 3 2 2 3 2 11 2 2" xfId="31890"/>
    <cellStyle name="常规 35 3 2 2 3 2 11 3" xfId="27999"/>
    <cellStyle name="常规 35 3 2 2 3 2 12" xfId="21515"/>
    <cellStyle name="常规 35 3 2 2 3 2 12 2" xfId="29297"/>
    <cellStyle name="常规 35 3 2 2 3 2 13" xfId="25406"/>
    <cellStyle name="常规 35 3 2 2 3 2 2" xfId="11341"/>
    <cellStyle name="常规 35 3 2 2 3 2 2 2" xfId="19065"/>
    <cellStyle name="常规 35 3 2 2 3 2 2 2 2" xfId="22956"/>
    <cellStyle name="常规 35 3 2 2 3 2 2 2 2 2" xfId="30738"/>
    <cellStyle name="常规 35 3 2 2 3 2 2 2 3" xfId="26847"/>
    <cellStyle name="常规 35 3 2 2 3 2 2 3" xfId="20361"/>
    <cellStyle name="常规 35 3 2 2 3 2 2 3 2" xfId="24252"/>
    <cellStyle name="常规 35 3 2 2 3 2 2 3 2 2" xfId="32034"/>
    <cellStyle name="常规 35 3 2 2 3 2 2 3 3" xfId="28143"/>
    <cellStyle name="常规 35 3 2 2 3 2 2 4" xfId="21659"/>
    <cellStyle name="常规 35 3 2 2 3 2 2 4 2" xfId="29441"/>
    <cellStyle name="常规 35 3 2 2 3 2 2 5" xfId="25550"/>
    <cellStyle name="常规 35 3 2 2 3 2 3" xfId="12565"/>
    <cellStyle name="常规 35 3 2 2 3 2 3 2" xfId="19209"/>
    <cellStyle name="常规 35 3 2 2 3 2 3 2 2" xfId="23100"/>
    <cellStyle name="常规 35 3 2 2 3 2 3 2 2 2" xfId="30882"/>
    <cellStyle name="常规 35 3 2 2 3 2 3 2 3" xfId="26991"/>
    <cellStyle name="常规 35 3 2 2 3 2 3 3" xfId="20505"/>
    <cellStyle name="常规 35 3 2 2 3 2 3 3 2" xfId="24396"/>
    <cellStyle name="常规 35 3 2 2 3 2 3 3 2 2" xfId="32178"/>
    <cellStyle name="常规 35 3 2 2 3 2 3 3 3" xfId="28287"/>
    <cellStyle name="常规 35 3 2 2 3 2 3 4" xfId="21803"/>
    <cellStyle name="常规 35 3 2 2 3 2 3 4 2" xfId="29585"/>
    <cellStyle name="常规 35 3 2 2 3 2 3 5" xfId="25694"/>
    <cellStyle name="常规 35 3 2 2 3 2 4" xfId="13738"/>
    <cellStyle name="常规 35 3 2 2 3 2 4 2" xfId="19353"/>
    <cellStyle name="常规 35 3 2 2 3 2 4 2 2" xfId="23244"/>
    <cellStyle name="常规 35 3 2 2 3 2 4 2 2 2" xfId="31026"/>
    <cellStyle name="常规 35 3 2 2 3 2 4 2 3" xfId="27135"/>
    <cellStyle name="常规 35 3 2 2 3 2 4 3" xfId="20649"/>
    <cellStyle name="常规 35 3 2 2 3 2 4 3 2" xfId="24540"/>
    <cellStyle name="常规 35 3 2 2 3 2 4 3 2 2" xfId="32322"/>
    <cellStyle name="常规 35 3 2 2 3 2 4 3 3" xfId="28431"/>
    <cellStyle name="常规 35 3 2 2 3 2 4 4" xfId="21947"/>
    <cellStyle name="常规 35 3 2 2 3 2 4 4 2" xfId="29729"/>
    <cellStyle name="常规 35 3 2 2 3 2 4 5" xfId="25838"/>
    <cellStyle name="常规 35 3 2 2 3 2 5" xfId="14810"/>
    <cellStyle name="常规 35 3 2 2 3 2 5 2" xfId="19497"/>
    <cellStyle name="常规 35 3 2 2 3 2 5 2 2" xfId="23388"/>
    <cellStyle name="常规 35 3 2 2 3 2 5 2 2 2" xfId="31170"/>
    <cellStyle name="常规 35 3 2 2 3 2 5 2 3" xfId="27279"/>
    <cellStyle name="常规 35 3 2 2 3 2 5 3" xfId="20793"/>
    <cellStyle name="常规 35 3 2 2 3 2 5 3 2" xfId="24684"/>
    <cellStyle name="常规 35 3 2 2 3 2 5 3 2 2" xfId="32466"/>
    <cellStyle name="常规 35 3 2 2 3 2 5 3 3" xfId="28575"/>
    <cellStyle name="常规 35 3 2 2 3 2 5 4" xfId="22091"/>
    <cellStyle name="常规 35 3 2 2 3 2 5 4 2" xfId="29873"/>
    <cellStyle name="常规 35 3 2 2 3 2 5 5" xfId="25982"/>
    <cellStyle name="常规 35 3 2 2 3 2 6" xfId="15775"/>
    <cellStyle name="常规 35 3 2 2 3 2 6 2" xfId="19641"/>
    <cellStyle name="常规 35 3 2 2 3 2 6 2 2" xfId="23532"/>
    <cellStyle name="常规 35 3 2 2 3 2 6 2 2 2" xfId="31314"/>
    <cellStyle name="常规 35 3 2 2 3 2 6 2 3" xfId="27423"/>
    <cellStyle name="常规 35 3 2 2 3 2 6 3" xfId="20937"/>
    <cellStyle name="常规 35 3 2 2 3 2 6 3 2" xfId="24828"/>
    <cellStyle name="常规 35 3 2 2 3 2 6 3 2 2" xfId="32610"/>
    <cellStyle name="常规 35 3 2 2 3 2 6 3 3" xfId="28719"/>
    <cellStyle name="常规 35 3 2 2 3 2 6 4" xfId="22235"/>
    <cellStyle name="常规 35 3 2 2 3 2 6 4 2" xfId="30017"/>
    <cellStyle name="常规 35 3 2 2 3 2 6 5" xfId="26126"/>
    <cellStyle name="常规 35 3 2 2 3 2 7" xfId="16572"/>
    <cellStyle name="常规 35 3 2 2 3 2 7 2" xfId="19785"/>
    <cellStyle name="常规 35 3 2 2 3 2 7 2 2" xfId="23676"/>
    <cellStyle name="常规 35 3 2 2 3 2 7 2 2 2" xfId="31458"/>
    <cellStyle name="常规 35 3 2 2 3 2 7 2 3" xfId="27567"/>
    <cellStyle name="常规 35 3 2 2 3 2 7 3" xfId="21081"/>
    <cellStyle name="常规 35 3 2 2 3 2 7 3 2" xfId="24972"/>
    <cellStyle name="常规 35 3 2 2 3 2 7 3 2 2" xfId="32754"/>
    <cellStyle name="常规 35 3 2 2 3 2 7 3 3" xfId="28863"/>
    <cellStyle name="常规 35 3 2 2 3 2 7 4" xfId="22379"/>
    <cellStyle name="常规 35 3 2 2 3 2 7 4 2" xfId="30161"/>
    <cellStyle name="常规 35 3 2 2 3 2 7 5" xfId="26270"/>
    <cellStyle name="常规 35 3 2 2 3 2 8" xfId="17097"/>
    <cellStyle name="常规 35 3 2 2 3 2 8 2" xfId="19929"/>
    <cellStyle name="常规 35 3 2 2 3 2 8 2 2" xfId="23820"/>
    <cellStyle name="常规 35 3 2 2 3 2 8 2 2 2" xfId="31602"/>
    <cellStyle name="常规 35 3 2 2 3 2 8 2 3" xfId="27711"/>
    <cellStyle name="常规 35 3 2 2 3 2 8 3" xfId="21225"/>
    <cellStyle name="常规 35 3 2 2 3 2 8 3 2" xfId="25116"/>
    <cellStyle name="常规 35 3 2 2 3 2 8 3 2 2" xfId="32898"/>
    <cellStyle name="常规 35 3 2 2 3 2 8 3 3" xfId="29007"/>
    <cellStyle name="常规 35 3 2 2 3 2 8 4" xfId="22523"/>
    <cellStyle name="常规 35 3 2 2 3 2 8 4 2" xfId="30305"/>
    <cellStyle name="常规 35 3 2 2 3 2 8 5" xfId="26414"/>
    <cellStyle name="常规 35 3 2 2 3 2 9" xfId="17241"/>
    <cellStyle name="常规 35 3 2 2 3 2 9 2" xfId="20073"/>
    <cellStyle name="常规 35 3 2 2 3 2 9 2 2" xfId="23964"/>
    <cellStyle name="常规 35 3 2 2 3 2 9 2 2 2" xfId="31746"/>
    <cellStyle name="常规 35 3 2 2 3 2 9 2 3" xfId="27855"/>
    <cellStyle name="常规 35 3 2 2 3 2 9 3" xfId="21369"/>
    <cellStyle name="常规 35 3 2 2 3 2 9 3 2" xfId="25260"/>
    <cellStyle name="常规 35 3 2 2 3 2 9 3 2 2" xfId="33042"/>
    <cellStyle name="常规 35 3 2 2 3 2 9 3 3" xfId="29151"/>
    <cellStyle name="常规 35 3 2 2 3 2 9 4" xfId="22667"/>
    <cellStyle name="常规 35 3 2 2 3 2 9 4 2" xfId="30449"/>
    <cellStyle name="常规 35 3 2 2 3 2 9 5" xfId="26558"/>
    <cellStyle name="常规 35 3 2 2 3 3" xfId="11269"/>
    <cellStyle name="常规 35 3 2 2 3 3 2" xfId="18993"/>
    <cellStyle name="常规 35 3 2 2 3 3 2 2" xfId="22884"/>
    <cellStyle name="常规 35 3 2 2 3 3 2 2 2" xfId="30666"/>
    <cellStyle name="常规 35 3 2 2 3 3 2 3" xfId="26775"/>
    <cellStyle name="常规 35 3 2 2 3 3 3" xfId="20289"/>
    <cellStyle name="常规 35 3 2 2 3 3 3 2" xfId="24180"/>
    <cellStyle name="常规 35 3 2 2 3 3 3 2 2" xfId="31962"/>
    <cellStyle name="常规 35 3 2 2 3 3 3 3" xfId="28071"/>
    <cellStyle name="常规 35 3 2 2 3 3 4" xfId="21587"/>
    <cellStyle name="常规 35 3 2 2 3 3 4 2" xfId="29369"/>
    <cellStyle name="常规 35 3 2 2 3 3 5" xfId="25478"/>
    <cellStyle name="常规 35 3 2 2 3 4" xfId="12493"/>
    <cellStyle name="常规 35 3 2 2 3 4 2" xfId="19137"/>
    <cellStyle name="常规 35 3 2 2 3 4 2 2" xfId="23028"/>
    <cellStyle name="常规 35 3 2 2 3 4 2 2 2" xfId="30810"/>
    <cellStyle name="常规 35 3 2 2 3 4 2 3" xfId="26919"/>
    <cellStyle name="常规 35 3 2 2 3 4 3" xfId="20433"/>
    <cellStyle name="常规 35 3 2 2 3 4 3 2" xfId="24324"/>
    <cellStyle name="常规 35 3 2 2 3 4 3 2 2" xfId="32106"/>
    <cellStyle name="常规 35 3 2 2 3 4 3 3" xfId="28215"/>
    <cellStyle name="常规 35 3 2 2 3 4 4" xfId="21731"/>
    <cellStyle name="常规 35 3 2 2 3 4 4 2" xfId="29513"/>
    <cellStyle name="常规 35 3 2 2 3 4 5" xfId="25622"/>
    <cellStyle name="常规 35 3 2 2 3 5" xfId="13666"/>
    <cellStyle name="常规 35 3 2 2 3 5 2" xfId="19281"/>
    <cellStyle name="常规 35 3 2 2 3 5 2 2" xfId="23172"/>
    <cellStyle name="常规 35 3 2 2 3 5 2 2 2" xfId="30954"/>
    <cellStyle name="常规 35 3 2 2 3 5 2 3" xfId="27063"/>
    <cellStyle name="常规 35 3 2 2 3 5 3" xfId="20577"/>
    <cellStyle name="常规 35 3 2 2 3 5 3 2" xfId="24468"/>
    <cellStyle name="常规 35 3 2 2 3 5 3 2 2" xfId="32250"/>
    <cellStyle name="常规 35 3 2 2 3 5 3 3" xfId="28359"/>
    <cellStyle name="常规 35 3 2 2 3 5 4" xfId="21875"/>
    <cellStyle name="常规 35 3 2 2 3 5 4 2" xfId="29657"/>
    <cellStyle name="常规 35 3 2 2 3 5 5" xfId="25766"/>
    <cellStyle name="常规 35 3 2 2 3 6" xfId="14738"/>
    <cellStyle name="常规 35 3 2 2 3 6 2" xfId="19425"/>
    <cellStyle name="常规 35 3 2 2 3 6 2 2" xfId="23316"/>
    <cellStyle name="常规 35 3 2 2 3 6 2 2 2" xfId="31098"/>
    <cellStyle name="常规 35 3 2 2 3 6 2 3" xfId="27207"/>
    <cellStyle name="常规 35 3 2 2 3 6 3" xfId="20721"/>
    <cellStyle name="常规 35 3 2 2 3 6 3 2" xfId="24612"/>
    <cellStyle name="常规 35 3 2 2 3 6 3 2 2" xfId="32394"/>
    <cellStyle name="常规 35 3 2 2 3 6 3 3" xfId="28503"/>
    <cellStyle name="常规 35 3 2 2 3 6 4" xfId="22019"/>
    <cellStyle name="常规 35 3 2 2 3 6 4 2" xfId="29801"/>
    <cellStyle name="常规 35 3 2 2 3 6 5" xfId="25910"/>
    <cellStyle name="常规 35 3 2 2 3 7" xfId="15703"/>
    <cellStyle name="常规 35 3 2 2 3 7 2" xfId="19569"/>
    <cellStyle name="常规 35 3 2 2 3 7 2 2" xfId="23460"/>
    <cellStyle name="常规 35 3 2 2 3 7 2 2 2" xfId="31242"/>
    <cellStyle name="常规 35 3 2 2 3 7 2 3" xfId="27351"/>
    <cellStyle name="常规 35 3 2 2 3 7 3" xfId="20865"/>
    <cellStyle name="常规 35 3 2 2 3 7 3 2" xfId="24756"/>
    <cellStyle name="常规 35 3 2 2 3 7 3 2 2" xfId="32538"/>
    <cellStyle name="常规 35 3 2 2 3 7 3 3" xfId="28647"/>
    <cellStyle name="常规 35 3 2 2 3 7 4" xfId="22163"/>
    <cellStyle name="常规 35 3 2 2 3 7 4 2" xfId="29945"/>
    <cellStyle name="常规 35 3 2 2 3 7 5" xfId="26054"/>
    <cellStyle name="常规 35 3 2 2 3 8" xfId="16500"/>
    <cellStyle name="常规 35 3 2 2 3 8 2" xfId="19713"/>
    <cellStyle name="常规 35 3 2 2 3 8 2 2" xfId="23604"/>
    <cellStyle name="常规 35 3 2 2 3 8 2 2 2" xfId="31386"/>
    <cellStyle name="常规 35 3 2 2 3 8 2 3" xfId="27495"/>
    <cellStyle name="常规 35 3 2 2 3 8 3" xfId="21009"/>
    <cellStyle name="常规 35 3 2 2 3 8 3 2" xfId="24900"/>
    <cellStyle name="常规 35 3 2 2 3 8 3 2 2" xfId="32682"/>
    <cellStyle name="常规 35 3 2 2 3 8 3 3" xfId="28791"/>
    <cellStyle name="常规 35 3 2 2 3 8 4" xfId="22307"/>
    <cellStyle name="常规 35 3 2 2 3 8 4 2" xfId="30089"/>
    <cellStyle name="常规 35 3 2 2 3 8 5" xfId="26198"/>
    <cellStyle name="常规 35 3 2 2 3 9" xfId="17025"/>
    <cellStyle name="常规 35 3 2 2 3 9 2" xfId="19857"/>
    <cellStyle name="常规 35 3 2 2 3 9 2 2" xfId="23748"/>
    <cellStyle name="常规 35 3 2 2 3 9 2 2 2" xfId="31530"/>
    <cellStyle name="常规 35 3 2 2 3 9 2 3" xfId="27639"/>
    <cellStyle name="常规 35 3 2 2 3 9 3" xfId="21153"/>
    <cellStyle name="常规 35 3 2 2 3 9 3 2" xfId="25044"/>
    <cellStyle name="常规 35 3 2 2 3 9 3 2 2" xfId="32826"/>
    <cellStyle name="常规 35 3 2 2 3 9 3 3" xfId="28935"/>
    <cellStyle name="常规 35 3 2 2 3 9 4" xfId="22451"/>
    <cellStyle name="常规 35 3 2 2 3 9 4 2" xfId="30233"/>
    <cellStyle name="常规 35 3 2 2 3 9 5" xfId="26342"/>
    <cellStyle name="常规 35 3 2 2 4" xfId="6401"/>
    <cellStyle name="常规 35 3 2 2 4 10" xfId="18897"/>
    <cellStyle name="常规 35 3 2 2 4 10 2" xfId="22788"/>
    <cellStyle name="常规 35 3 2 2 4 10 2 2" xfId="30570"/>
    <cellStyle name="常规 35 3 2 2 4 10 3" xfId="26679"/>
    <cellStyle name="常规 35 3 2 2 4 11" xfId="20193"/>
    <cellStyle name="常规 35 3 2 2 4 11 2" xfId="24084"/>
    <cellStyle name="常规 35 3 2 2 4 11 2 2" xfId="31866"/>
    <cellStyle name="常规 35 3 2 2 4 11 3" xfId="27975"/>
    <cellStyle name="常规 35 3 2 2 4 12" xfId="21491"/>
    <cellStyle name="常规 35 3 2 2 4 12 2" xfId="29273"/>
    <cellStyle name="常规 35 3 2 2 4 13" xfId="25382"/>
    <cellStyle name="常规 35 3 2 2 4 2" xfId="11317"/>
    <cellStyle name="常规 35 3 2 2 4 2 2" xfId="19041"/>
    <cellStyle name="常规 35 3 2 2 4 2 2 2" xfId="22932"/>
    <cellStyle name="常规 35 3 2 2 4 2 2 2 2" xfId="30714"/>
    <cellStyle name="常规 35 3 2 2 4 2 2 3" xfId="26823"/>
    <cellStyle name="常规 35 3 2 2 4 2 3" xfId="20337"/>
    <cellStyle name="常规 35 3 2 2 4 2 3 2" xfId="24228"/>
    <cellStyle name="常规 35 3 2 2 4 2 3 2 2" xfId="32010"/>
    <cellStyle name="常规 35 3 2 2 4 2 3 3" xfId="28119"/>
    <cellStyle name="常规 35 3 2 2 4 2 4" xfId="21635"/>
    <cellStyle name="常规 35 3 2 2 4 2 4 2" xfId="29417"/>
    <cellStyle name="常规 35 3 2 2 4 2 5" xfId="25526"/>
    <cellStyle name="常规 35 3 2 2 4 3" xfId="12541"/>
    <cellStyle name="常规 35 3 2 2 4 3 2" xfId="19185"/>
    <cellStyle name="常规 35 3 2 2 4 3 2 2" xfId="23076"/>
    <cellStyle name="常规 35 3 2 2 4 3 2 2 2" xfId="30858"/>
    <cellStyle name="常规 35 3 2 2 4 3 2 3" xfId="26967"/>
    <cellStyle name="常规 35 3 2 2 4 3 3" xfId="20481"/>
    <cellStyle name="常规 35 3 2 2 4 3 3 2" xfId="24372"/>
    <cellStyle name="常规 35 3 2 2 4 3 3 2 2" xfId="32154"/>
    <cellStyle name="常规 35 3 2 2 4 3 3 3" xfId="28263"/>
    <cellStyle name="常规 35 3 2 2 4 3 4" xfId="21779"/>
    <cellStyle name="常规 35 3 2 2 4 3 4 2" xfId="29561"/>
    <cellStyle name="常规 35 3 2 2 4 3 5" xfId="25670"/>
    <cellStyle name="常规 35 3 2 2 4 4" xfId="13714"/>
    <cellStyle name="常规 35 3 2 2 4 4 2" xfId="19329"/>
    <cellStyle name="常规 35 3 2 2 4 4 2 2" xfId="23220"/>
    <cellStyle name="常规 35 3 2 2 4 4 2 2 2" xfId="31002"/>
    <cellStyle name="常规 35 3 2 2 4 4 2 3" xfId="27111"/>
    <cellStyle name="常规 35 3 2 2 4 4 3" xfId="20625"/>
    <cellStyle name="常规 35 3 2 2 4 4 3 2" xfId="24516"/>
    <cellStyle name="常规 35 3 2 2 4 4 3 2 2" xfId="32298"/>
    <cellStyle name="常规 35 3 2 2 4 4 3 3" xfId="28407"/>
    <cellStyle name="常规 35 3 2 2 4 4 4" xfId="21923"/>
    <cellStyle name="常规 35 3 2 2 4 4 4 2" xfId="29705"/>
    <cellStyle name="常规 35 3 2 2 4 4 5" xfId="25814"/>
    <cellStyle name="常规 35 3 2 2 4 5" xfId="14786"/>
    <cellStyle name="常规 35 3 2 2 4 5 2" xfId="19473"/>
    <cellStyle name="常规 35 3 2 2 4 5 2 2" xfId="23364"/>
    <cellStyle name="常规 35 3 2 2 4 5 2 2 2" xfId="31146"/>
    <cellStyle name="常规 35 3 2 2 4 5 2 3" xfId="27255"/>
    <cellStyle name="常规 35 3 2 2 4 5 3" xfId="20769"/>
    <cellStyle name="常规 35 3 2 2 4 5 3 2" xfId="24660"/>
    <cellStyle name="常规 35 3 2 2 4 5 3 2 2" xfId="32442"/>
    <cellStyle name="常规 35 3 2 2 4 5 3 3" xfId="28551"/>
    <cellStyle name="常规 35 3 2 2 4 5 4" xfId="22067"/>
    <cellStyle name="常规 35 3 2 2 4 5 4 2" xfId="29849"/>
    <cellStyle name="常规 35 3 2 2 4 5 5" xfId="25958"/>
    <cellStyle name="常规 35 3 2 2 4 6" xfId="15751"/>
    <cellStyle name="常规 35 3 2 2 4 6 2" xfId="19617"/>
    <cellStyle name="常规 35 3 2 2 4 6 2 2" xfId="23508"/>
    <cellStyle name="常规 35 3 2 2 4 6 2 2 2" xfId="31290"/>
    <cellStyle name="常规 35 3 2 2 4 6 2 3" xfId="27399"/>
    <cellStyle name="常规 35 3 2 2 4 6 3" xfId="20913"/>
    <cellStyle name="常规 35 3 2 2 4 6 3 2" xfId="24804"/>
    <cellStyle name="常规 35 3 2 2 4 6 3 2 2" xfId="32586"/>
    <cellStyle name="常规 35 3 2 2 4 6 3 3" xfId="28695"/>
    <cellStyle name="常规 35 3 2 2 4 6 4" xfId="22211"/>
    <cellStyle name="常规 35 3 2 2 4 6 4 2" xfId="29993"/>
    <cellStyle name="常规 35 3 2 2 4 6 5" xfId="26102"/>
    <cellStyle name="常规 35 3 2 2 4 7" xfId="16548"/>
    <cellStyle name="常规 35 3 2 2 4 7 2" xfId="19761"/>
    <cellStyle name="常规 35 3 2 2 4 7 2 2" xfId="23652"/>
    <cellStyle name="常规 35 3 2 2 4 7 2 2 2" xfId="31434"/>
    <cellStyle name="常规 35 3 2 2 4 7 2 3" xfId="27543"/>
    <cellStyle name="常规 35 3 2 2 4 7 3" xfId="21057"/>
    <cellStyle name="常规 35 3 2 2 4 7 3 2" xfId="24948"/>
    <cellStyle name="常规 35 3 2 2 4 7 3 2 2" xfId="32730"/>
    <cellStyle name="常规 35 3 2 2 4 7 3 3" xfId="28839"/>
    <cellStyle name="常规 35 3 2 2 4 7 4" xfId="22355"/>
    <cellStyle name="常规 35 3 2 2 4 7 4 2" xfId="30137"/>
    <cellStyle name="常规 35 3 2 2 4 7 5" xfId="26246"/>
    <cellStyle name="常规 35 3 2 2 4 8" xfId="17073"/>
    <cellStyle name="常规 35 3 2 2 4 8 2" xfId="19905"/>
    <cellStyle name="常规 35 3 2 2 4 8 2 2" xfId="23796"/>
    <cellStyle name="常规 35 3 2 2 4 8 2 2 2" xfId="31578"/>
    <cellStyle name="常规 35 3 2 2 4 8 2 3" xfId="27687"/>
    <cellStyle name="常规 35 3 2 2 4 8 3" xfId="21201"/>
    <cellStyle name="常规 35 3 2 2 4 8 3 2" xfId="25092"/>
    <cellStyle name="常规 35 3 2 2 4 8 3 2 2" xfId="32874"/>
    <cellStyle name="常规 35 3 2 2 4 8 3 3" xfId="28983"/>
    <cellStyle name="常规 35 3 2 2 4 8 4" xfId="22499"/>
    <cellStyle name="常规 35 3 2 2 4 8 4 2" xfId="30281"/>
    <cellStyle name="常规 35 3 2 2 4 8 5" xfId="26390"/>
    <cellStyle name="常规 35 3 2 2 4 9" xfId="17217"/>
    <cellStyle name="常规 35 3 2 2 4 9 2" xfId="20049"/>
    <cellStyle name="常规 35 3 2 2 4 9 2 2" xfId="23940"/>
    <cellStyle name="常规 35 3 2 2 4 9 2 2 2" xfId="31722"/>
    <cellStyle name="常规 35 3 2 2 4 9 2 3" xfId="27831"/>
    <cellStyle name="常规 35 3 2 2 4 9 3" xfId="21345"/>
    <cellStyle name="常规 35 3 2 2 4 9 3 2" xfId="25236"/>
    <cellStyle name="常规 35 3 2 2 4 9 3 2 2" xfId="33018"/>
    <cellStyle name="常规 35 3 2 2 4 9 3 3" xfId="29127"/>
    <cellStyle name="常规 35 3 2 2 4 9 4" xfId="22643"/>
    <cellStyle name="常规 35 3 2 2 4 9 4 2" xfId="30425"/>
    <cellStyle name="常规 35 3 2 2 4 9 5" xfId="26534"/>
    <cellStyle name="常规 35 3 2 2 5" xfId="11245"/>
    <cellStyle name="常规 35 3 2 2 5 2" xfId="18969"/>
    <cellStyle name="常规 35 3 2 2 5 2 2" xfId="22860"/>
    <cellStyle name="常规 35 3 2 2 5 2 2 2" xfId="30642"/>
    <cellStyle name="常规 35 3 2 2 5 2 3" xfId="26751"/>
    <cellStyle name="常规 35 3 2 2 5 3" xfId="20265"/>
    <cellStyle name="常规 35 3 2 2 5 3 2" xfId="24156"/>
    <cellStyle name="常规 35 3 2 2 5 3 2 2" xfId="31938"/>
    <cellStyle name="常规 35 3 2 2 5 3 3" xfId="28047"/>
    <cellStyle name="常规 35 3 2 2 5 4" xfId="21563"/>
    <cellStyle name="常规 35 3 2 2 5 4 2" xfId="29345"/>
    <cellStyle name="常规 35 3 2 2 5 5" xfId="25454"/>
    <cellStyle name="常规 35 3 2 2 6" xfId="12469"/>
    <cellStyle name="常规 35 3 2 2 6 2" xfId="19113"/>
    <cellStyle name="常规 35 3 2 2 6 2 2" xfId="23004"/>
    <cellStyle name="常规 35 3 2 2 6 2 2 2" xfId="30786"/>
    <cellStyle name="常规 35 3 2 2 6 2 3" xfId="26895"/>
    <cellStyle name="常规 35 3 2 2 6 3" xfId="20409"/>
    <cellStyle name="常规 35 3 2 2 6 3 2" xfId="24300"/>
    <cellStyle name="常规 35 3 2 2 6 3 2 2" xfId="32082"/>
    <cellStyle name="常规 35 3 2 2 6 3 3" xfId="28191"/>
    <cellStyle name="常规 35 3 2 2 6 4" xfId="21707"/>
    <cellStyle name="常规 35 3 2 2 6 4 2" xfId="29489"/>
    <cellStyle name="常规 35 3 2 2 6 5" xfId="25598"/>
    <cellStyle name="常规 35 3 2 2 7" xfId="13642"/>
    <cellStyle name="常规 35 3 2 2 7 2" xfId="19257"/>
    <cellStyle name="常规 35 3 2 2 7 2 2" xfId="23148"/>
    <cellStyle name="常规 35 3 2 2 7 2 2 2" xfId="30930"/>
    <cellStyle name="常规 35 3 2 2 7 2 3" xfId="27039"/>
    <cellStyle name="常规 35 3 2 2 7 3" xfId="20553"/>
    <cellStyle name="常规 35 3 2 2 7 3 2" xfId="24444"/>
    <cellStyle name="常规 35 3 2 2 7 3 2 2" xfId="32226"/>
    <cellStyle name="常规 35 3 2 2 7 3 3" xfId="28335"/>
    <cellStyle name="常规 35 3 2 2 7 4" xfId="21851"/>
    <cellStyle name="常规 35 3 2 2 7 4 2" xfId="29633"/>
    <cellStyle name="常规 35 3 2 2 7 5" xfId="25742"/>
    <cellStyle name="常规 35 3 2 2 8" xfId="14714"/>
    <cellStyle name="常规 35 3 2 2 8 2" xfId="19401"/>
    <cellStyle name="常规 35 3 2 2 8 2 2" xfId="23292"/>
    <cellStyle name="常规 35 3 2 2 8 2 2 2" xfId="31074"/>
    <cellStyle name="常规 35 3 2 2 8 2 3" xfId="27183"/>
    <cellStyle name="常规 35 3 2 2 8 3" xfId="20697"/>
    <cellStyle name="常规 35 3 2 2 8 3 2" xfId="24588"/>
    <cellStyle name="常规 35 3 2 2 8 3 2 2" xfId="32370"/>
    <cellStyle name="常规 35 3 2 2 8 3 3" xfId="28479"/>
    <cellStyle name="常规 35 3 2 2 8 4" xfId="21995"/>
    <cellStyle name="常规 35 3 2 2 8 4 2" xfId="29777"/>
    <cellStyle name="常规 35 3 2 2 8 5" xfId="25886"/>
    <cellStyle name="常规 35 3 2 2 9" xfId="15679"/>
    <cellStyle name="常规 35 3 2 2 9 2" xfId="19545"/>
    <cellStyle name="常规 35 3 2 2 9 2 2" xfId="23436"/>
    <cellStyle name="常规 35 3 2 2 9 2 2 2" xfId="31218"/>
    <cellStyle name="常规 35 3 2 2 9 2 3" xfId="27327"/>
    <cellStyle name="常规 35 3 2 2 9 3" xfId="20841"/>
    <cellStyle name="常规 35 3 2 2 9 3 2" xfId="24732"/>
    <cellStyle name="常规 35 3 2 2 9 3 2 2" xfId="32514"/>
    <cellStyle name="常规 35 3 2 2 9 3 3" xfId="28623"/>
    <cellStyle name="常规 35 3 2 2 9 4" xfId="22139"/>
    <cellStyle name="常规 35 3 2 2 9 4 2" xfId="29921"/>
    <cellStyle name="常规 35 3 2 2 9 5" xfId="26030"/>
    <cellStyle name="常规 35 3 2 3" xfId="6365"/>
    <cellStyle name="常规 35 3 2 3 10" xfId="17181"/>
    <cellStyle name="常规 35 3 2 3 10 2" xfId="20013"/>
    <cellStyle name="常规 35 3 2 3 10 2 2" xfId="23904"/>
    <cellStyle name="常规 35 3 2 3 10 2 2 2" xfId="31686"/>
    <cellStyle name="常规 35 3 2 3 10 2 3" xfId="27795"/>
    <cellStyle name="常规 35 3 2 3 10 3" xfId="21309"/>
    <cellStyle name="常规 35 3 2 3 10 3 2" xfId="25200"/>
    <cellStyle name="常规 35 3 2 3 10 3 2 2" xfId="32982"/>
    <cellStyle name="常规 35 3 2 3 10 3 3" xfId="29091"/>
    <cellStyle name="常规 35 3 2 3 10 4" xfId="22607"/>
    <cellStyle name="常规 35 3 2 3 10 4 2" xfId="30389"/>
    <cellStyle name="常规 35 3 2 3 10 5" xfId="26498"/>
    <cellStyle name="常规 35 3 2 3 11" xfId="18861"/>
    <cellStyle name="常规 35 3 2 3 11 2" xfId="22752"/>
    <cellStyle name="常规 35 3 2 3 11 2 2" xfId="30534"/>
    <cellStyle name="常规 35 3 2 3 11 3" xfId="26643"/>
    <cellStyle name="常规 35 3 2 3 12" xfId="20157"/>
    <cellStyle name="常规 35 3 2 3 12 2" xfId="24048"/>
    <cellStyle name="常规 35 3 2 3 12 2 2" xfId="31830"/>
    <cellStyle name="常规 35 3 2 3 12 3" xfId="27939"/>
    <cellStyle name="常规 35 3 2 3 13" xfId="21455"/>
    <cellStyle name="常规 35 3 2 3 13 2" xfId="29237"/>
    <cellStyle name="常规 35 3 2 3 14" xfId="25346"/>
    <cellStyle name="常规 35 3 2 3 2" xfId="6437"/>
    <cellStyle name="常规 35 3 2 3 2 10" xfId="18933"/>
    <cellStyle name="常规 35 3 2 3 2 10 2" xfId="22824"/>
    <cellStyle name="常规 35 3 2 3 2 10 2 2" xfId="30606"/>
    <cellStyle name="常规 35 3 2 3 2 10 3" xfId="26715"/>
    <cellStyle name="常规 35 3 2 3 2 11" xfId="20229"/>
    <cellStyle name="常规 35 3 2 3 2 11 2" xfId="24120"/>
    <cellStyle name="常规 35 3 2 3 2 11 2 2" xfId="31902"/>
    <cellStyle name="常规 35 3 2 3 2 11 3" xfId="28011"/>
    <cellStyle name="常规 35 3 2 3 2 12" xfId="21527"/>
    <cellStyle name="常规 35 3 2 3 2 12 2" xfId="29309"/>
    <cellStyle name="常规 35 3 2 3 2 13" xfId="25418"/>
    <cellStyle name="常规 35 3 2 3 2 2" xfId="11353"/>
    <cellStyle name="常规 35 3 2 3 2 2 2" xfId="19077"/>
    <cellStyle name="常规 35 3 2 3 2 2 2 2" xfId="22968"/>
    <cellStyle name="常规 35 3 2 3 2 2 2 2 2" xfId="30750"/>
    <cellStyle name="常规 35 3 2 3 2 2 2 3" xfId="26859"/>
    <cellStyle name="常规 35 3 2 3 2 2 3" xfId="20373"/>
    <cellStyle name="常规 35 3 2 3 2 2 3 2" xfId="24264"/>
    <cellStyle name="常规 35 3 2 3 2 2 3 2 2" xfId="32046"/>
    <cellStyle name="常规 35 3 2 3 2 2 3 3" xfId="28155"/>
    <cellStyle name="常规 35 3 2 3 2 2 4" xfId="21671"/>
    <cellStyle name="常规 35 3 2 3 2 2 4 2" xfId="29453"/>
    <cellStyle name="常规 35 3 2 3 2 2 5" xfId="25562"/>
    <cellStyle name="常规 35 3 2 3 2 3" xfId="12577"/>
    <cellStyle name="常规 35 3 2 3 2 3 2" xfId="19221"/>
    <cellStyle name="常规 35 3 2 3 2 3 2 2" xfId="23112"/>
    <cellStyle name="常规 35 3 2 3 2 3 2 2 2" xfId="30894"/>
    <cellStyle name="常规 35 3 2 3 2 3 2 3" xfId="27003"/>
    <cellStyle name="常规 35 3 2 3 2 3 3" xfId="20517"/>
    <cellStyle name="常规 35 3 2 3 2 3 3 2" xfId="24408"/>
    <cellStyle name="常规 35 3 2 3 2 3 3 2 2" xfId="32190"/>
    <cellStyle name="常规 35 3 2 3 2 3 3 3" xfId="28299"/>
    <cellStyle name="常规 35 3 2 3 2 3 4" xfId="21815"/>
    <cellStyle name="常规 35 3 2 3 2 3 4 2" xfId="29597"/>
    <cellStyle name="常规 35 3 2 3 2 3 5" xfId="25706"/>
    <cellStyle name="常规 35 3 2 3 2 4" xfId="13750"/>
    <cellStyle name="常规 35 3 2 3 2 4 2" xfId="19365"/>
    <cellStyle name="常规 35 3 2 3 2 4 2 2" xfId="23256"/>
    <cellStyle name="常规 35 3 2 3 2 4 2 2 2" xfId="31038"/>
    <cellStyle name="常规 35 3 2 3 2 4 2 3" xfId="27147"/>
    <cellStyle name="常规 35 3 2 3 2 4 3" xfId="20661"/>
    <cellStyle name="常规 35 3 2 3 2 4 3 2" xfId="24552"/>
    <cellStyle name="常规 35 3 2 3 2 4 3 2 2" xfId="32334"/>
    <cellStyle name="常规 35 3 2 3 2 4 3 3" xfId="28443"/>
    <cellStyle name="常规 35 3 2 3 2 4 4" xfId="21959"/>
    <cellStyle name="常规 35 3 2 3 2 4 4 2" xfId="29741"/>
    <cellStyle name="常规 35 3 2 3 2 4 5" xfId="25850"/>
    <cellStyle name="常规 35 3 2 3 2 5" xfId="14822"/>
    <cellStyle name="常规 35 3 2 3 2 5 2" xfId="19509"/>
    <cellStyle name="常规 35 3 2 3 2 5 2 2" xfId="23400"/>
    <cellStyle name="常规 35 3 2 3 2 5 2 2 2" xfId="31182"/>
    <cellStyle name="常规 35 3 2 3 2 5 2 3" xfId="27291"/>
    <cellStyle name="常规 35 3 2 3 2 5 3" xfId="20805"/>
    <cellStyle name="常规 35 3 2 3 2 5 3 2" xfId="24696"/>
    <cellStyle name="常规 35 3 2 3 2 5 3 2 2" xfId="32478"/>
    <cellStyle name="常规 35 3 2 3 2 5 3 3" xfId="28587"/>
    <cellStyle name="常规 35 3 2 3 2 5 4" xfId="22103"/>
    <cellStyle name="常规 35 3 2 3 2 5 4 2" xfId="29885"/>
    <cellStyle name="常规 35 3 2 3 2 5 5" xfId="25994"/>
    <cellStyle name="常规 35 3 2 3 2 6" xfId="15787"/>
    <cellStyle name="常规 35 3 2 3 2 6 2" xfId="19653"/>
    <cellStyle name="常规 35 3 2 3 2 6 2 2" xfId="23544"/>
    <cellStyle name="常规 35 3 2 3 2 6 2 2 2" xfId="31326"/>
    <cellStyle name="常规 35 3 2 3 2 6 2 3" xfId="27435"/>
    <cellStyle name="常规 35 3 2 3 2 6 3" xfId="20949"/>
    <cellStyle name="常规 35 3 2 3 2 6 3 2" xfId="24840"/>
    <cellStyle name="常规 35 3 2 3 2 6 3 2 2" xfId="32622"/>
    <cellStyle name="常规 35 3 2 3 2 6 3 3" xfId="28731"/>
    <cellStyle name="常规 35 3 2 3 2 6 4" xfId="22247"/>
    <cellStyle name="常规 35 3 2 3 2 6 4 2" xfId="30029"/>
    <cellStyle name="常规 35 3 2 3 2 6 5" xfId="26138"/>
    <cellStyle name="常规 35 3 2 3 2 7" xfId="16584"/>
    <cellStyle name="常规 35 3 2 3 2 7 2" xfId="19797"/>
    <cellStyle name="常规 35 3 2 3 2 7 2 2" xfId="23688"/>
    <cellStyle name="常规 35 3 2 3 2 7 2 2 2" xfId="31470"/>
    <cellStyle name="常规 35 3 2 3 2 7 2 3" xfId="27579"/>
    <cellStyle name="常规 35 3 2 3 2 7 3" xfId="21093"/>
    <cellStyle name="常规 35 3 2 3 2 7 3 2" xfId="24984"/>
    <cellStyle name="常规 35 3 2 3 2 7 3 2 2" xfId="32766"/>
    <cellStyle name="常规 35 3 2 3 2 7 3 3" xfId="28875"/>
    <cellStyle name="常规 35 3 2 3 2 7 4" xfId="22391"/>
    <cellStyle name="常规 35 3 2 3 2 7 4 2" xfId="30173"/>
    <cellStyle name="常规 35 3 2 3 2 7 5" xfId="26282"/>
    <cellStyle name="常规 35 3 2 3 2 8" xfId="17109"/>
    <cellStyle name="常规 35 3 2 3 2 8 2" xfId="19941"/>
    <cellStyle name="常规 35 3 2 3 2 8 2 2" xfId="23832"/>
    <cellStyle name="常规 35 3 2 3 2 8 2 2 2" xfId="31614"/>
    <cellStyle name="常规 35 3 2 3 2 8 2 3" xfId="27723"/>
    <cellStyle name="常规 35 3 2 3 2 8 3" xfId="21237"/>
    <cellStyle name="常规 35 3 2 3 2 8 3 2" xfId="25128"/>
    <cellStyle name="常规 35 3 2 3 2 8 3 2 2" xfId="32910"/>
    <cellStyle name="常规 35 3 2 3 2 8 3 3" xfId="29019"/>
    <cellStyle name="常规 35 3 2 3 2 8 4" xfId="22535"/>
    <cellStyle name="常规 35 3 2 3 2 8 4 2" xfId="30317"/>
    <cellStyle name="常规 35 3 2 3 2 8 5" xfId="26426"/>
    <cellStyle name="常规 35 3 2 3 2 9" xfId="17253"/>
    <cellStyle name="常规 35 3 2 3 2 9 2" xfId="20085"/>
    <cellStyle name="常规 35 3 2 3 2 9 2 2" xfId="23976"/>
    <cellStyle name="常规 35 3 2 3 2 9 2 2 2" xfId="31758"/>
    <cellStyle name="常规 35 3 2 3 2 9 2 3" xfId="27867"/>
    <cellStyle name="常规 35 3 2 3 2 9 3" xfId="21381"/>
    <cellStyle name="常规 35 3 2 3 2 9 3 2" xfId="25272"/>
    <cellStyle name="常规 35 3 2 3 2 9 3 2 2" xfId="33054"/>
    <cellStyle name="常规 35 3 2 3 2 9 3 3" xfId="29163"/>
    <cellStyle name="常规 35 3 2 3 2 9 4" xfId="22679"/>
    <cellStyle name="常规 35 3 2 3 2 9 4 2" xfId="30461"/>
    <cellStyle name="常规 35 3 2 3 2 9 5" xfId="26570"/>
    <cellStyle name="常规 35 3 2 3 3" xfId="11281"/>
    <cellStyle name="常规 35 3 2 3 3 2" xfId="19005"/>
    <cellStyle name="常规 35 3 2 3 3 2 2" xfId="22896"/>
    <cellStyle name="常规 35 3 2 3 3 2 2 2" xfId="30678"/>
    <cellStyle name="常规 35 3 2 3 3 2 3" xfId="26787"/>
    <cellStyle name="常规 35 3 2 3 3 3" xfId="20301"/>
    <cellStyle name="常规 35 3 2 3 3 3 2" xfId="24192"/>
    <cellStyle name="常规 35 3 2 3 3 3 2 2" xfId="31974"/>
    <cellStyle name="常规 35 3 2 3 3 3 3" xfId="28083"/>
    <cellStyle name="常规 35 3 2 3 3 4" xfId="21599"/>
    <cellStyle name="常规 35 3 2 3 3 4 2" xfId="29381"/>
    <cellStyle name="常规 35 3 2 3 3 5" xfId="25490"/>
    <cellStyle name="常规 35 3 2 3 4" xfId="12505"/>
    <cellStyle name="常规 35 3 2 3 4 2" xfId="19149"/>
    <cellStyle name="常规 35 3 2 3 4 2 2" xfId="23040"/>
    <cellStyle name="常规 35 3 2 3 4 2 2 2" xfId="30822"/>
    <cellStyle name="常规 35 3 2 3 4 2 3" xfId="26931"/>
    <cellStyle name="常规 35 3 2 3 4 3" xfId="20445"/>
    <cellStyle name="常规 35 3 2 3 4 3 2" xfId="24336"/>
    <cellStyle name="常规 35 3 2 3 4 3 2 2" xfId="32118"/>
    <cellStyle name="常规 35 3 2 3 4 3 3" xfId="28227"/>
    <cellStyle name="常规 35 3 2 3 4 4" xfId="21743"/>
    <cellStyle name="常规 35 3 2 3 4 4 2" xfId="29525"/>
    <cellStyle name="常规 35 3 2 3 4 5" xfId="25634"/>
    <cellStyle name="常规 35 3 2 3 5" xfId="13678"/>
    <cellStyle name="常规 35 3 2 3 5 2" xfId="19293"/>
    <cellStyle name="常规 35 3 2 3 5 2 2" xfId="23184"/>
    <cellStyle name="常规 35 3 2 3 5 2 2 2" xfId="30966"/>
    <cellStyle name="常规 35 3 2 3 5 2 3" xfId="27075"/>
    <cellStyle name="常规 35 3 2 3 5 3" xfId="20589"/>
    <cellStyle name="常规 35 3 2 3 5 3 2" xfId="24480"/>
    <cellStyle name="常规 35 3 2 3 5 3 2 2" xfId="32262"/>
    <cellStyle name="常规 35 3 2 3 5 3 3" xfId="28371"/>
    <cellStyle name="常规 35 3 2 3 5 4" xfId="21887"/>
    <cellStyle name="常规 35 3 2 3 5 4 2" xfId="29669"/>
    <cellStyle name="常规 35 3 2 3 5 5" xfId="25778"/>
    <cellStyle name="常规 35 3 2 3 6" xfId="14750"/>
    <cellStyle name="常规 35 3 2 3 6 2" xfId="19437"/>
    <cellStyle name="常规 35 3 2 3 6 2 2" xfId="23328"/>
    <cellStyle name="常规 35 3 2 3 6 2 2 2" xfId="31110"/>
    <cellStyle name="常规 35 3 2 3 6 2 3" xfId="27219"/>
    <cellStyle name="常规 35 3 2 3 6 3" xfId="20733"/>
    <cellStyle name="常规 35 3 2 3 6 3 2" xfId="24624"/>
    <cellStyle name="常规 35 3 2 3 6 3 2 2" xfId="32406"/>
    <cellStyle name="常规 35 3 2 3 6 3 3" xfId="28515"/>
    <cellStyle name="常规 35 3 2 3 6 4" xfId="22031"/>
    <cellStyle name="常规 35 3 2 3 6 4 2" xfId="29813"/>
    <cellStyle name="常规 35 3 2 3 6 5" xfId="25922"/>
    <cellStyle name="常规 35 3 2 3 7" xfId="15715"/>
    <cellStyle name="常规 35 3 2 3 7 2" xfId="19581"/>
    <cellStyle name="常规 35 3 2 3 7 2 2" xfId="23472"/>
    <cellStyle name="常规 35 3 2 3 7 2 2 2" xfId="31254"/>
    <cellStyle name="常规 35 3 2 3 7 2 3" xfId="27363"/>
    <cellStyle name="常规 35 3 2 3 7 3" xfId="20877"/>
    <cellStyle name="常规 35 3 2 3 7 3 2" xfId="24768"/>
    <cellStyle name="常规 35 3 2 3 7 3 2 2" xfId="32550"/>
    <cellStyle name="常规 35 3 2 3 7 3 3" xfId="28659"/>
    <cellStyle name="常规 35 3 2 3 7 4" xfId="22175"/>
    <cellStyle name="常规 35 3 2 3 7 4 2" xfId="29957"/>
    <cellStyle name="常规 35 3 2 3 7 5" xfId="26066"/>
    <cellStyle name="常规 35 3 2 3 8" xfId="16512"/>
    <cellStyle name="常规 35 3 2 3 8 2" xfId="19725"/>
    <cellStyle name="常规 35 3 2 3 8 2 2" xfId="23616"/>
    <cellStyle name="常规 35 3 2 3 8 2 2 2" xfId="31398"/>
    <cellStyle name="常规 35 3 2 3 8 2 3" xfId="27507"/>
    <cellStyle name="常规 35 3 2 3 8 3" xfId="21021"/>
    <cellStyle name="常规 35 3 2 3 8 3 2" xfId="24912"/>
    <cellStyle name="常规 35 3 2 3 8 3 2 2" xfId="32694"/>
    <cellStyle name="常规 35 3 2 3 8 3 3" xfId="28803"/>
    <cellStyle name="常规 35 3 2 3 8 4" xfId="22319"/>
    <cellStyle name="常规 35 3 2 3 8 4 2" xfId="30101"/>
    <cellStyle name="常规 35 3 2 3 8 5" xfId="26210"/>
    <cellStyle name="常规 35 3 2 3 9" xfId="17037"/>
    <cellStyle name="常规 35 3 2 3 9 2" xfId="19869"/>
    <cellStyle name="常规 35 3 2 3 9 2 2" xfId="23760"/>
    <cellStyle name="常规 35 3 2 3 9 2 2 2" xfId="31542"/>
    <cellStyle name="常规 35 3 2 3 9 2 3" xfId="27651"/>
    <cellStyle name="常规 35 3 2 3 9 3" xfId="21165"/>
    <cellStyle name="常规 35 3 2 3 9 3 2" xfId="25056"/>
    <cellStyle name="常规 35 3 2 3 9 3 2 2" xfId="32838"/>
    <cellStyle name="常规 35 3 2 3 9 3 3" xfId="28947"/>
    <cellStyle name="常规 35 3 2 3 9 4" xfId="22463"/>
    <cellStyle name="常规 35 3 2 3 9 4 2" xfId="30245"/>
    <cellStyle name="常规 35 3 2 3 9 5" xfId="26354"/>
    <cellStyle name="常规 35 3 2 4" xfId="6341"/>
    <cellStyle name="常规 35 3 2 4 10" xfId="17157"/>
    <cellStyle name="常规 35 3 2 4 10 2" xfId="19989"/>
    <cellStyle name="常规 35 3 2 4 10 2 2" xfId="23880"/>
    <cellStyle name="常规 35 3 2 4 10 2 2 2" xfId="31662"/>
    <cellStyle name="常规 35 3 2 4 10 2 3" xfId="27771"/>
    <cellStyle name="常规 35 3 2 4 10 3" xfId="21285"/>
    <cellStyle name="常规 35 3 2 4 10 3 2" xfId="25176"/>
    <cellStyle name="常规 35 3 2 4 10 3 2 2" xfId="32958"/>
    <cellStyle name="常规 35 3 2 4 10 3 3" xfId="29067"/>
    <cellStyle name="常规 35 3 2 4 10 4" xfId="22583"/>
    <cellStyle name="常规 35 3 2 4 10 4 2" xfId="30365"/>
    <cellStyle name="常规 35 3 2 4 10 5" xfId="26474"/>
    <cellStyle name="常规 35 3 2 4 11" xfId="18837"/>
    <cellStyle name="常规 35 3 2 4 11 2" xfId="22728"/>
    <cellStyle name="常规 35 3 2 4 11 2 2" xfId="30510"/>
    <cellStyle name="常规 35 3 2 4 11 3" xfId="26619"/>
    <cellStyle name="常规 35 3 2 4 12" xfId="20133"/>
    <cellStyle name="常规 35 3 2 4 12 2" xfId="24024"/>
    <cellStyle name="常规 35 3 2 4 12 2 2" xfId="31806"/>
    <cellStyle name="常规 35 3 2 4 12 3" xfId="27915"/>
    <cellStyle name="常规 35 3 2 4 13" xfId="21431"/>
    <cellStyle name="常规 35 3 2 4 13 2" xfId="29213"/>
    <cellStyle name="常规 35 3 2 4 14" xfId="25322"/>
    <cellStyle name="常规 35 3 2 4 2" xfId="6413"/>
    <cellStyle name="常规 35 3 2 4 2 10" xfId="18909"/>
    <cellStyle name="常规 35 3 2 4 2 10 2" xfId="22800"/>
    <cellStyle name="常规 35 3 2 4 2 10 2 2" xfId="30582"/>
    <cellStyle name="常规 35 3 2 4 2 10 3" xfId="26691"/>
    <cellStyle name="常规 35 3 2 4 2 11" xfId="20205"/>
    <cellStyle name="常规 35 3 2 4 2 11 2" xfId="24096"/>
    <cellStyle name="常规 35 3 2 4 2 11 2 2" xfId="31878"/>
    <cellStyle name="常规 35 3 2 4 2 11 3" xfId="27987"/>
    <cellStyle name="常规 35 3 2 4 2 12" xfId="21503"/>
    <cellStyle name="常规 35 3 2 4 2 12 2" xfId="29285"/>
    <cellStyle name="常规 35 3 2 4 2 13" xfId="25394"/>
    <cellStyle name="常规 35 3 2 4 2 2" xfId="11329"/>
    <cellStyle name="常规 35 3 2 4 2 2 2" xfId="19053"/>
    <cellStyle name="常规 35 3 2 4 2 2 2 2" xfId="22944"/>
    <cellStyle name="常规 35 3 2 4 2 2 2 2 2" xfId="30726"/>
    <cellStyle name="常规 35 3 2 4 2 2 2 3" xfId="26835"/>
    <cellStyle name="常规 35 3 2 4 2 2 3" xfId="20349"/>
    <cellStyle name="常规 35 3 2 4 2 2 3 2" xfId="24240"/>
    <cellStyle name="常规 35 3 2 4 2 2 3 2 2" xfId="32022"/>
    <cellStyle name="常规 35 3 2 4 2 2 3 3" xfId="28131"/>
    <cellStyle name="常规 35 3 2 4 2 2 4" xfId="21647"/>
    <cellStyle name="常规 35 3 2 4 2 2 4 2" xfId="29429"/>
    <cellStyle name="常规 35 3 2 4 2 2 5" xfId="25538"/>
    <cellStyle name="常规 35 3 2 4 2 3" xfId="12553"/>
    <cellStyle name="常规 35 3 2 4 2 3 2" xfId="19197"/>
    <cellStyle name="常规 35 3 2 4 2 3 2 2" xfId="23088"/>
    <cellStyle name="常规 35 3 2 4 2 3 2 2 2" xfId="30870"/>
    <cellStyle name="常规 35 3 2 4 2 3 2 3" xfId="26979"/>
    <cellStyle name="常规 35 3 2 4 2 3 3" xfId="20493"/>
    <cellStyle name="常规 35 3 2 4 2 3 3 2" xfId="24384"/>
    <cellStyle name="常规 35 3 2 4 2 3 3 2 2" xfId="32166"/>
    <cellStyle name="常规 35 3 2 4 2 3 3 3" xfId="28275"/>
    <cellStyle name="常规 35 3 2 4 2 3 4" xfId="21791"/>
    <cellStyle name="常规 35 3 2 4 2 3 4 2" xfId="29573"/>
    <cellStyle name="常规 35 3 2 4 2 3 5" xfId="25682"/>
    <cellStyle name="常规 35 3 2 4 2 4" xfId="13726"/>
    <cellStyle name="常规 35 3 2 4 2 4 2" xfId="19341"/>
    <cellStyle name="常规 35 3 2 4 2 4 2 2" xfId="23232"/>
    <cellStyle name="常规 35 3 2 4 2 4 2 2 2" xfId="31014"/>
    <cellStyle name="常规 35 3 2 4 2 4 2 3" xfId="27123"/>
    <cellStyle name="常规 35 3 2 4 2 4 3" xfId="20637"/>
    <cellStyle name="常规 35 3 2 4 2 4 3 2" xfId="24528"/>
    <cellStyle name="常规 35 3 2 4 2 4 3 2 2" xfId="32310"/>
    <cellStyle name="常规 35 3 2 4 2 4 3 3" xfId="28419"/>
    <cellStyle name="常规 35 3 2 4 2 4 4" xfId="21935"/>
    <cellStyle name="常规 35 3 2 4 2 4 4 2" xfId="29717"/>
    <cellStyle name="常规 35 3 2 4 2 4 5" xfId="25826"/>
    <cellStyle name="常规 35 3 2 4 2 5" xfId="14798"/>
    <cellStyle name="常规 35 3 2 4 2 5 2" xfId="19485"/>
    <cellStyle name="常规 35 3 2 4 2 5 2 2" xfId="23376"/>
    <cellStyle name="常规 35 3 2 4 2 5 2 2 2" xfId="31158"/>
    <cellStyle name="常规 35 3 2 4 2 5 2 3" xfId="27267"/>
    <cellStyle name="常规 35 3 2 4 2 5 3" xfId="20781"/>
    <cellStyle name="常规 35 3 2 4 2 5 3 2" xfId="24672"/>
    <cellStyle name="常规 35 3 2 4 2 5 3 2 2" xfId="32454"/>
    <cellStyle name="常规 35 3 2 4 2 5 3 3" xfId="28563"/>
    <cellStyle name="常规 35 3 2 4 2 5 4" xfId="22079"/>
    <cellStyle name="常规 35 3 2 4 2 5 4 2" xfId="29861"/>
    <cellStyle name="常规 35 3 2 4 2 5 5" xfId="25970"/>
    <cellStyle name="常规 35 3 2 4 2 6" xfId="15763"/>
    <cellStyle name="常规 35 3 2 4 2 6 2" xfId="19629"/>
    <cellStyle name="常规 35 3 2 4 2 6 2 2" xfId="23520"/>
    <cellStyle name="常规 35 3 2 4 2 6 2 2 2" xfId="31302"/>
    <cellStyle name="常规 35 3 2 4 2 6 2 3" xfId="27411"/>
    <cellStyle name="常规 35 3 2 4 2 6 3" xfId="20925"/>
    <cellStyle name="常规 35 3 2 4 2 6 3 2" xfId="24816"/>
    <cellStyle name="常规 35 3 2 4 2 6 3 2 2" xfId="32598"/>
    <cellStyle name="常规 35 3 2 4 2 6 3 3" xfId="28707"/>
    <cellStyle name="常规 35 3 2 4 2 6 4" xfId="22223"/>
    <cellStyle name="常规 35 3 2 4 2 6 4 2" xfId="30005"/>
    <cellStyle name="常规 35 3 2 4 2 6 5" xfId="26114"/>
    <cellStyle name="常规 35 3 2 4 2 7" xfId="16560"/>
    <cellStyle name="常规 35 3 2 4 2 7 2" xfId="19773"/>
    <cellStyle name="常规 35 3 2 4 2 7 2 2" xfId="23664"/>
    <cellStyle name="常规 35 3 2 4 2 7 2 2 2" xfId="31446"/>
    <cellStyle name="常规 35 3 2 4 2 7 2 3" xfId="27555"/>
    <cellStyle name="常规 35 3 2 4 2 7 3" xfId="21069"/>
    <cellStyle name="常规 35 3 2 4 2 7 3 2" xfId="24960"/>
    <cellStyle name="常规 35 3 2 4 2 7 3 2 2" xfId="32742"/>
    <cellStyle name="常规 35 3 2 4 2 7 3 3" xfId="28851"/>
    <cellStyle name="常规 35 3 2 4 2 7 4" xfId="22367"/>
    <cellStyle name="常规 35 3 2 4 2 7 4 2" xfId="30149"/>
    <cellStyle name="常规 35 3 2 4 2 7 5" xfId="26258"/>
    <cellStyle name="常规 35 3 2 4 2 8" xfId="17085"/>
    <cellStyle name="常规 35 3 2 4 2 8 2" xfId="19917"/>
    <cellStyle name="常规 35 3 2 4 2 8 2 2" xfId="23808"/>
    <cellStyle name="常规 35 3 2 4 2 8 2 2 2" xfId="31590"/>
    <cellStyle name="常规 35 3 2 4 2 8 2 3" xfId="27699"/>
    <cellStyle name="常规 35 3 2 4 2 8 3" xfId="21213"/>
    <cellStyle name="常规 35 3 2 4 2 8 3 2" xfId="25104"/>
    <cellStyle name="常规 35 3 2 4 2 8 3 2 2" xfId="32886"/>
    <cellStyle name="常规 35 3 2 4 2 8 3 3" xfId="28995"/>
    <cellStyle name="常规 35 3 2 4 2 8 4" xfId="22511"/>
    <cellStyle name="常规 35 3 2 4 2 8 4 2" xfId="30293"/>
    <cellStyle name="常规 35 3 2 4 2 8 5" xfId="26402"/>
    <cellStyle name="常规 35 3 2 4 2 9" xfId="17229"/>
    <cellStyle name="常规 35 3 2 4 2 9 2" xfId="20061"/>
    <cellStyle name="常规 35 3 2 4 2 9 2 2" xfId="23952"/>
    <cellStyle name="常规 35 3 2 4 2 9 2 2 2" xfId="31734"/>
    <cellStyle name="常规 35 3 2 4 2 9 2 3" xfId="27843"/>
    <cellStyle name="常规 35 3 2 4 2 9 3" xfId="21357"/>
    <cellStyle name="常规 35 3 2 4 2 9 3 2" xfId="25248"/>
    <cellStyle name="常规 35 3 2 4 2 9 3 2 2" xfId="33030"/>
    <cellStyle name="常规 35 3 2 4 2 9 3 3" xfId="29139"/>
    <cellStyle name="常规 35 3 2 4 2 9 4" xfId="22655"/>
    <cellStyle name="常规 35 3 2 4 2 9 4 2" xfId="30437"/>
    <cellStyle name="常规 35 3 2 4 2 9 5" xfId="26546"/>
    <cellStyle name="常规 35 3 2 4 3" xfId="11257"/>
    <cellStyle name="常规 35 3 2 4 3 2" xfId="18981"/>
    <cellStyle name="常规 35 3 2 4 3 2 2" xfId="22872"/>
    <cellStyle name="常规 35 3 2 4 3 2 2 2" xfId="30654"/>
    <cellStyle name="常规 35 3 2 4 3 2 3" xfId="26763"/>
    <cellStyle name="常规 35 3 2 4 3 3" xfId="20277"/>
    <cellStyle name="常规 35 3 2 4 3 3 2" xfId="24168"/>
    <cellStyle name="常规 35 3 2 4 3 3 2 2" xfId="31950"/>
    <cellStyle name="常规 35 3 2 4 3 3 3" xfId="28059"/>
    <cellStyle name="常规 35 3 2 4 3 4" xfId="21575"/>
    <cellStyle name="常规 35 3 2 4 3 4 2" xfId="29357"/>
    <cellStyle name="常规 35 3 2 4 3 5" xfId="25466"/>
    <cellStyle name="常规 35 3 2 4 4" xfId="12481"/>
    <cellStyle name="常规 35 3 2 4 4 2" xfId="19125"/>
    <cellStyle name="常规 35 3 2 4 4 2 2" xfId="23016"/>
    <cellStyle name="常规 35 3 2 4 4 2 2 2" xfId="30798"/>
    <cellStyle name="常规 35 3 2 4 4 2 3" xfId="26907"/>
    <cellStyle name="常规 35 3 2 4 4 3" xfId="20421"/>
    <cellStyle name="常规 35 3 2 4 4 3 2" xfId="24312"/>
    <cellStyle name="常规 35 3 2 4 4 3 2 2" xfId="32094"/>
    <cellStyle name="常规 35 3 2 4 4 3 3" xfId="28203"/>
    <cellStyle name="常规 35 3 2 4 4 4" xfId="21719"/>
    <cellStyle name="常规 35 3 2 4 4 4 2" xfId="29501"/>
    <cellStyle name="常规 35 3 2 4 4 5" xfId="25610"/>
    <cellStyle name="常规 35 3 2 4 5" xfId="13654"/>
    <cellStyle name="常规 35 3 2 4 5 2" xfId="19269"/>
    <cellStyle name="常规 35 3 2 4 5 2 2" xfId="23160"/>
    <cellStyle name="常规 35 3 2 4 5 2 2 2" xfId="30942"/>
    <cellStyle name="常规 35 3 2 4 5 2 3" xfId="27051"/>
    <cellStyle name="常规 35 3 2 4 5 3" xfId="20565"/>
    <cellStyle name="常规 35 3 2 4 5 3 2" xfId="24456"/>
    <cellStyle name="常规 35 3 2 4 5 3 2 2" xfId="32238"/>
    <cellStyle name="常规 35 3 2 4 5 3 3" xfId="28347"/>
    <cellStyle name="常规 35 3 2 4 5 4" xfId="21863"/>
    <cellStyle name="常规 35 3 2 4 5 4 2" xfId="29645"/>
    <cellStyle name="常规 35 3 2 4 5 5" xfId="25754"/>
    <cellStyle name="常规 35 3 2 4 6" xfId="14726"/>
    <cellStyle name="常规 35 3 2 4 6 2" xfId="19413"/>
    <cellStyle name="常规 35 3 2 4 6 2 2" xfId="23304"/>
    <cellStyle name="常规 35 3 2 4 6 2 2 2" xfId="31086"/>
    <cellStyle name="常规 35 3 2 4 6 2 3" xfId="27195"/>
    <cellStyle name="常规 35 3 2 4 6 3" xfId="20709"/>
    <cellStyle name="常规 35 3 2 4 6 3 2" xfId="24600"/>
    <cellStyle name="常规 35 3 2 4 6 3 2 2" xfId="32382"/>
    <cellStyle name="常规 35 3 2 4 6 3 3" xfId="28491"/>
    <cellStyle name="常规 35 3 2 4 6 4" xfId="22007"/>
    <cellStyle name="常规 35 3 2 4 6 4 2" xfId="29789"/>
    <cellStyle name="常规 35 3 2 4 6 5" xfId="25898"/>
    <cellStyle name="常规 35 3 2 4 7" xfId="15691"/>
    <cellStyle name="常规 35 3 2 4 7 2" xfId="19557"/>
    <cellStyle name="常规 35 3 2 4 7 2 2" xfId="23448"/>
    <cellStyle name="常规 35 3 2 4 7 2 2 2" xfId="31230"/>
    <cellStyle name="常规 35 3 2 4 7 2 3" xfId="27339"/>
    <cellStyle name="常规 35 3 2 4 7 3" xfId="20853"/>
    <cellStyle name="常规 35 3 2 4 7 3 2" xfId="24744"/>
    <cellStyle name="常规 35 3 2 4 7 3 2 2" xfId="32526"/>
    <cellStyle name="常规 35 3 2 4 7 3 3" xfId="28635"/>
    <cellStyle name="常规 35 3 2 4 7 4" xfId="22151"/>
    <cellStyle name="常规 35 3 2 4 7 4 2" xfId="29933"/>
    <cellStyle name="常规 35 3 2 4 7 5" xfId="26042"/>
    <cellStyle name="常规 35 3 2 4 8" xfId="16488"/>
    <cellStyle name="常规 35 3 2 4 8 2" xfId="19701"/>
    <cellStyle name="常规 35 3 2 4 8 2 2" xfId="23592"/>
    <cellStyle name="常规 35 3 2 4 8 2 2 2" xfId="31374"/>
    <cellStyle name="常规 35 3 2 4 8 2 3" xfId="27483"/>
    <cellStyle name="常规 35 3 2 4 8 3" xfId="20997"/>
    <cellStyle name="常规 35 3 2 4 8 3 2" xfId="24888"/>
    <cellStyle name="常规 35 3 2 4 8 3 2 2" xfId="32670"/>
    <cellStyle name="常规 35 3 2 4 8 3 3" xfId="28779"/>
    <cellStyle name="常规 35 3 2 4 8 4" xfId="22295"/>
    <cellStyle name="常规 35 3 2 4 8 4 2" xfId="30077"/>
    <cellStyle name="常规 35 3 2 4 8 5" xfId="26186"/>
    <cellStyle name="常规 35 3 2 4 9" xfId="17013"/>
    <cellStyle name="常规 35 3 2 4 9 2" xfId="19845"/>
    <cellStyle name="常规 35 3 2 4 9 2 2" xfId="23736"/>
    <cellStyle name="常规 35 3 2 4 9 2 2 2" xfId="31518"/>
    <cellStyle name="常规 35 3 2 4 9 2 3" xfId="27627"/>
    <cellStyle name="常规 35 3 2 4 9 3" xfId="21141"/>
    <cellStyle name="常规 35 3 2 4 9 3 2" xfId="25032"/>
    <cellStyle name="常规 35 3 2 4 9 3 2 2" xfId="32814"/>
    <cellStyle name="常规 35 3 2 4 9 3 3" xfId="28923"/>
    <cellStyle name="常规 35 3 2 4 9 4" xfId="22439"/>
    <cellStyle name="常规 35 3 2 4 9 4 2" xfId="30221"/>
    <cellStyle name="常规 35 3 2 4 9 5" xfId="26330"/>
    <cellStyle name="常规 35 3 2 5" xfId="6389"/>
    <cellStyle name="常规 35 3 2 5 10" xfId="18885"/>
    <cellStyle name="常规 35 3 2 5 10 2" xfId="22776"/>
    <cellStyle name="常规 35 3 2 5 10 2 2" xfId="30558"/>
    <cellStyle name="常规 35 3 2 5 10 3" xfId="26667"/>
    <cellStyle name="常规 35 3 2 5 11" xfId="20181"/>
    <cellStyle name="常规 35 3 2 5 11 2" xfId="24072"/>
    <cellStyle name="常规 35 3 2 5 11 2 2" xfId="31854"/>
    <cellStyle name="常规 35 3 2 5 11 3" xfId="27963"/>
    <cellStyle name="常规 35 3 2 5 12" xfId="21479"/>
    <cellStyle name="常规 35 3 2 5 12 2" xfId="29261"/>
    <cellStyle name="常规 35 3 2 5 13" xfId="25370"/>
    <cellStyle name="常规 35 3 2 5 2" xfId="11305"/>
    <cellStyle name="常规 35 3 2 5 2 2" xfId="19029"/>
    <cellStyle name="常规 35 3 2 5 2 2 2" xfId="22920"/>
    <cellStyle name="常规 35 3 2 5 2 2 2 2" xfId="30702"/>
    <cellStyle name="常规 35 3 2 5 2 2 3" xfId="26811"/>
    <cellStyle name="常规 35 3 2 5 2 3" xfId="20325"/>
    <cellStyle name="常规 35 3 2 5 2 3 2" xfId="24216"/>
    <cellStyle name="常规 35 3 2 5 2 3 2 2" xfId="31998"/>
    <cellStyle name="常规 35 3 2 5 2 3 3" xfId="28107"/>
    <cellStyle name="常规 35 3 2 5 2 4" xfId="21623"/>
    <cellStyle name="常规 35 3 2 5 2 4 2" xfId="29405"/>
    <cellStyle name="常规 35 3 2 5 2 5" xfId="25514"/>
    <cellStyle name="常规 35 3 2 5 3" xfId="12529"/>
    <cellStyle name="常规 35 3 2 5 3 2" xfId="19173"/>
    <cellStyle name="常规 35 3 2 5 3 2 2" xfId="23064"/>
    <cellStyle name="常规 35 3 2 5 3 2 2 2" xfId="30846"/>
    <cellStyle name="常规 35 3 2 5 3 2 3" xfId="26955"/>
    <cellStyle name="常规 35 3 2 5 3 3" xfId="20469"/>
    <cellStyle name="常规 35 3 2 5 3 3 2" xfId="24360"/>
    <cellStyle name="常规 35 3 2 5 3 3 2 2" xfId="32142"/>
    <cellStyle name="常规 35 3 2 5 3 3 3" xfId="28251"/>
    <cellStyle name="常规 35 3 2 5 3 4" xfId="21767"/>
    <cellStyle name="常规 35 3 2 5 3 4 2" xfId="29549"/>
    <cellStyle name="常规 35 3 2 5 3 5" xfId="25658"/>
    <cellStyle name="常规 35 3 2 5 4" xfId="13702"/>
    <cellStyle name="常规 35 3 2 5 4 2" xfId="19317"/>
    <cellStyle name="常规 35 3 2 5 4 2 2" xfId="23208"/>
    <cellStyle name="常规 35 3 2 5 4 2 2 2" xfId="30990"/>
    <cellStyle name="常规 35 3 2 5 4 2 3" xfId="27099"/>
    <cellStyle name="常规 35 3 2 5 4 3" xfId="20613"/>
    <cellStyle name="常规 35 3 2 5 4 3 2" xfId="24504"/>
    <cellStyle name="常规 35 3 2 5 4 3 2 2" xfId="32286"/>
    <cellStyle name="常规 35 3 2 5 4 3 3" xfId="28395"/>
    <cellStyle name="常规 35 3 2 5 4 4" xfId="21911"/>
    <cellStyle name="常规 35 3 2 5 4 4 2" xfId="29693"/>
    <cellStyle name="常规 35 3 2 5 4 5" xfId="25802"/>
    <cellStyle name="常规 35 3 2 5 5" xfId="14774"/>
    <cellStyle name="常规 35 3 2 5 5 2" xfId="19461"/>
    <cellStyle name="常规 35 3 2 5 5 2 2" xfId="23352"/>
    <cellStyle name="常规 35 3 2 5 5 2 2 2" xfId="31134"/>
    <cellStyle name="常规 35 3 2 5 5 2 3" xfId="27243"/>
    <cellStyle name="常规 35 3 2 5 5 3" xfId="20757"/>
    <cellStyle name="常规 35 3 2 5 5 3 2" xfId="24648"/>
    <cellStyle name="常规 35 3 2 5 5 3 2 2" xfId="32430"/>
    <cellStyle name="常规 35 3 2 5 5 3 3" xfId="28539"/>
    <cellStyle name="常规 35 3 2 5 5 4" xfId="22055"/>
    <cellStyle name="常规 35 3 2 5 5 4 2" xfId="29837"/>
    <cellStyle name="常规 35 3 2 5 5 5" xfId="25946"/>
    <cellStyle name="常规 35 3 2 5 6" xfId="15739"/>
    <cellStyle name="常规 35 3 2 5 6 2" xfId="19605"/>
    <cellStyle name="常规 35 3 2 5 6 2 2" xfId="23496"/>
    <cellStyle name="常规 35 3 2 5 6 2 2 2" xfId="31278"/>
    <cellStyle name="常规 35 3 2 5 6 2 3" xfId="27387"/>
    <cellStyle name="常规 35 3 2 5 6 3" xfId="20901"/>
    <cellStyle name="常规 35 3 2 5 6 3 2" xfId="24792"/>
    <cellStyle name="常规 35 3 2 5 6 3 2 2" xfId="32574"/>
    <cellStyle name="常规 35 3 2 5 6 3 3" xfId="28683"/>
    <cellStyle name="常规 35 3 2 5 6 4" xfId="22199"/>
    <cellStyle name="常规 35 3 2 5 6 4 2" xfId="29981"/>
    <cellStyle name="常规 35 3 2 5 6 5" xfId="26090"/>
    <cellStyle name="常规 35 3 2 5 7" xfId="16536"/>
    <cellStyle name="常规 35 3 2 5 7 2" xfId="19749"/>
    <cellStyle name="常规 35 3 2 5 7 2 2" xfId="23640"/>
    <cellStyle name="常规 35 3 2 5 7 2 2 2" xfId="31422"/>
    <cellStyle name="常规 35 3 2 5 7 2 3" xfId="27531"/>
    <cellStyle name="常规 35 3 2 5 7 3" xfId="21045"/>
    <cellStyle name="常规 35 3 2 5 7 3 2" xfId="24936"/>
    <cellStyle name="常规 35 3 2 5 7 3 2 2" xfId="32718"/>
    <cellStyle name="常规 35 3 2 5 7 3 3" xfId="28827"/>
    <cellStyle name="常规 35 3 2 5 7 4" xfId="22343"/>
    <cellStyle name="常规 35 3 2 5 7 4 2" xfId="30125"/>
    <cellStyle name="常规 35 3 2 5 7 5" xfId="26234"/>
    <cellStyle name="常规 35 3 2 5 8" xfId="17061"/>
    <cellStyle name="常规 35 3 2 5 8 2" xfId="19893"/>
    <cellStyle name="常规 35 3 2 5 8 2 2" xfId="23784"/>
    <cellStyle name="常规 35 3 2 5 8 2 2 2" xfId="31566"/>
    <cellStyle name="常规 35 3 2 5 8 2 3" xfId="27675"/>
    <cellStyle name="常规 35 3 2 5 8 3" xfId="21189"/>
    <cellStyle name="常规 35 3 2 5 8 3 2" xfId="25080"/>
    <cellStyle name="常规 35 3 2 5 8 3 2 2" xfId="32862"/>
    <cellStyle name="常规 35 3 2 5 8 3 3" xfId="28971"/>
    <cellStyle name="常规 35 3 2 5 8 4" xfId="22487"/>
    <cellStyle name="常规 35 3 2 5 8 4 2" xfId="30269"/>
    <cellStyle name="常规 35 3 2 5 8 5" xfId="26378"/>
    <cellStyle name="常规 35 3 2 5 9" xfId="17205"/>
    <cellStyle name="常规 35 3 2 5 9 2" xfId="20037"/>
    <cellStyle name="常规 35 3 2 5 9 2 2" xfId="23928"/>
    <cellStyle name="常规 35 3 2 5 9 2 2 2" xfId="31710"/>
    <cellStyle name="常规 35 3 2 5 9 2 3" xfId="27819"/>
    <cellStyle name="常规 35 3 2 5 9 3" xfId="21333"/>
    <cellStyle name="常规 35 3 2 5 9 3 2" xfId="25224"/>
    <cellStyle name="常规 35 3 2 5 9 3 2 2" xfId="33006"/>
    <cellStyle name="常规 35 3 2 5 9 3 3" xfId="29115"/>
    <cellStyle name="常规 35 3 2 5 9 4" xfId="22631"/>
    <cellStyle name="常规 35 3 2 5 9 4 2" xfId="30413"/>
    <cellStyle name="常规 35 3 2 5 9 5" xfId="26522"/>
    <cellStyle name="常规 35 3 2 6" xfId="11230"/>
    <cellStyle name="常规 35 3 2 6 2" xfId="18957"/>
    <cellStyle name="常规 35 3 2 6 2 2" xfId="22848"/>
    <cellStyle name="常规 35 3 2 6 2 2 2" xfId="30630"/>
    <cellStyle name="常规 35 3 2 6 2 3" xfId="26739"/>
    <cellStyle name="常规 35 3 2 6 3" xfId="20253"/>
    <cellStyle name="常规 35 3 2 6 3 2" xfId="24144"/>
    <cellStyle name="常规 35 3 2 6 3 2 2" xfId="31926"/>
    <cellStyle name="常规 35 3 2 6 3 3" xfId="28035"/>
    <cellStyle name="常规 35 3 2 6 4" xfId="21551"/>
    <cellStyle name="常规 35 3 2 6 4 2" xfId="29333"/>
    <cellStyle name="常规 35 3 2 6 5" xfId="25442"/>
    <cellStyle name="常规 35 3 2 7" xfId="12454"/>
    <cellStyle name="常规 35 3 2 7 2" xfId="19101"/>
    <cellStyle name="常规 35 3 2 7 2 2" xfId="22992"/>
    <cellStyle name="常规 35 3 2 7 2 2 2" xfId="30774"/>
    <cellStyle name="常规 35 3 2 7 2 3" xfId="26883"/>
    <cellStyle name="常规 35 3 2 7 3" xfId="20397"/>
    <cellStyle name="常规 35 3 2 7 3 2" xfId="24288"/>
    <cellStyle name="常规 35 3 2 7 3 2 2" xfId="32070"/>
    <cellStyle name="常规 35 3 2 7 3 3" xfId="28179"/>
    <cellStyle name="常规 35 3 2 7 4" xfId="21695"/>
    <cellStyle name="常规 35 3 2 7 4 2" xfId="29477"/>
    <cellStyle name="常规 35 3 2 7 5" xfId="25586"/>
    <cellStyle name="常规 35 3 2 8" xfId="13628"/>
    <cellStyle name="常规 35 3 2 8 2" xfId="19245"/>
    <cellStyle name="常规 35 3 2 8 2 2" xfId="23136"/>
    <cellStyle name="常规 35 3 2 8 2 2 2" xfId="30918"/>
    <cellStyle name="常规 35 3 2 8 2 3" xfId="27027"/>
    <cellStyle name="常规 35 3 2 8 3" xfId="20541"/>
    <cellStyle name="常规 35 3 2 8 3 2" xfId="24432"/>
    <cellStyle name="常规 35 3 2 8 3 2 2" xfId="32214"/>
    <cellStyle name="常规 35 3 2 8 3 3" xfId="28323"/>
    <cellStyle name="常规 35 3 2 8 4" xfId="21839"/>
    <cellStyle name="常规 35 3 2 8 4 2" xfId="29621"/>
    <cellStyle name="常规 35 3 2 8 5" xfId="25730"/>
    <cellStyle name="常规 35 3 2 9" xfId="14698"/>
    <cellStyle name="常规 35 3 2 9 2" xfId="19389"/>
    <cellStyle name="常规 35 3 2 9 2 2" xfId="23280"/>
    <cellStyle name="常规 35 3 2 9 2 2 2" xfId="31062"/>
    <cellStyle name="常规 35 3 2 9 2 3" xfId="27171"/>
    <cellStyle name="常规 35 3 2 9 3" xfId="20685"/>
    <cellStyle name="常规 35 3 2 9 3 2" xfId="24576"/>
    <cellStyle name="常规 35 3 2 9 3 2 2" xfId="32358"/>
    <cellStyle name="常规 35 3 2 9 3 3" xfId="28467"/>
    <cellStyle name="常规 35 3 2 9 4" xfId="21983"/>
    <cellStyle name="常规 35 3 2 9 4 2" xfId="29765"/>
    <cellStyle name="常规 35 3 2 9 5" xfId="25874"/>
    <cellStyle name="常规 35 3 3" xfId="6323"/>
    <cellStyle name="常规 35 3 3 10" xfId="16470"/>
    <cellStyle name="常规 35 3 3 10 2" xfId="19683"/>
    <cellStyle name="常规 35 3 3 10 2 2" xfId="23574"/>
    <cellStyle name="常规 35 3 3 10 2 2 2" xfId="31356"/>
    <cellStyle name="常规 35 3 3 10 2 3" xfId="27465"/>
    <cellStyle name="常规 35 3 3 10 3" xfId="20979"/>
    <cellStyle name="常规 35 3 3 10 3 2" xfId="24870"/>
    <cellStyle name="常规 35 3 3 10 3 2 2" xfId="32652"/>
    <cellStyle name="常规 35 3 3 10 3 3" xfId="28761"/>
    <cellStyle name="常规 35 3 3 10 4" xfId="22277"/>
    <cellStyle name="常规 35 3 3 10 4 2" xfId="30059"/>
    <cellStyle name="常规 35 3 3 10 5" xfId="26168"/>
    <cellStyle name="常规 35 3 3 11" xfId="16995"/>
    <cellStyle name="常规 35 3 3 11 2" xfId="19827"/>
    <cellStyle name="常规 35 3 3 11 2 2" xfId="23718"/>
    <cellStyle name="常规 35 3 3 11 2 2 2" xfId="31500"/>
    <cellStyle name="常规 35 3 3 11 2 3" xfId="27609"/>
    <cellStyle name="常规 35 3 3 11 3" xfId="21123"/>
    <cellStyle name="常规 35 3 3 11 3 2" xfId="25014"/>
    <cellStyle name="常规 35 3 3 11 3 2 2" xfId="32796"/>
    <cellStyle name="常规 35 3 3 11 3 3" xfId="28905"/>
    <cellStyle name="常规 35 3 3 11 4" xfId="22421"/>
    <cellStyle name="常规 35 3 3 11 4 2" xfId="30203"/>
    <cellStyle name="常规 35 3 3 11 5" xfId="26312"/>
    <cellStyle name="常规 35 3 3 12" xfId="17139"/>
    <cellStyle name="常规 35 3 3 12 2" xfId="19971"/>
    <cellStyle name="常规 35 3 3 12 2 2" xfId="23862"/>
    <cellStyle name="常规 35 3 3 12 2 2 2" xfId="31644"/>
    <cellStyle name="常规 35 3 3 12 2 3" xfId="27753"/>
    <cellStyle name="常规 35 3 3 12 3" xfId="21267"/>
    <cellStyle name="常规 35 3 3 12 3 2" xfId="25158"/>
    <cellStyle name="常规 35 3 3 12 3 2 2" xfId="32940"/>
    <cellStyle name="常规 35 3 3 12 3 3" xfId="29049"/>
    <cellStyle name="常规 35 3 3 12 4" xfId="22565"/>
    <cellStyle name="常规 35 3 3 12 4 2" xfId="30347"/>
    <cellStyle name="常规 35 3 3 12 5" xfId="26456"/>
    <cellStyle name="常规 35 3 3 13" xfId="18819"/>
    <cellStyle name="常规 35 3 3 13 2" xfId="22710"/>
    <cellStyle name="常规 35 3 3 13 2 2" xfId="30492"/>
    <cellStyle name="常规 35 3 3 13 3" xfId="26601"/>
    <cellStyle name="常规 35 3 3 14" xfId="20115"/>
    <cellStyle name="常规 35 3 3 14 2" xfId="24006"/>
    <cellStyle name="常规 35 3 3 14 2 2" xfId="31788"/>
    <cellStyle name="常规 35 3 3 14 3" xfId="27897"/>
    <cellStyle name="常规 35 3 3 15" xfId="21413"/>
    <cellStyle name="常规 35 3 3 15 2" xfId="29195"/>
    <cellStyle name="常规 35 3 3 16" xfId="25304"/>
    <cellStyle name="常规 35 3 3 2" xfId="6371"/>
    <cellStyle name="常规 35 3 3 2 10" xfId="17187"/>
    <cellStyle name="常规 35 3 3 2 10 2" xfId="20019"/>
    <cellStyle name="常规 35 3 3 2 10 2 2" xfId="23910"/>
    <cellStyle name="常规 35 3 3 2 10 2 2 2" xfId="31692"/>
    <cellStyle name="常规 35 3 3 2 10 2 3" xfId="27801"/>
    <cellStyle name="常规 35 3 3 2 10 3" xfId="21315"/>
    <cellStyle name="常规 35 3 3 2 10 3 2" xfId="25206"/>
    <cellStyle name="常规 35 3 3 2 10 3 2 2" xfId="32988"/>
    <cellStyle name="常规 35 3 3 2 10 3 3" xfId="29097"/>
    <cellStyle name="常规 35 3 3 2 10 4" xfId="22613"/>
    <cellStyle name="常规 35 3 3 2 10 4 2" xfId="30395"/>
    <cellStyle name="常规 35 3 3 2 10 5" xfId="26504"/>
    <cellStyle name="常规 35 3 3 2 11" xfId="18867"/>
    <cellStyle name="常规 35 3 3 2 11 2" xfId="22758"/>
    <cellStyle name="常规 35 3 3 2 11 2 2" xfId="30540"/>
    <cellStyle name="常规 35 3 3 2 11 3" xfId="26649"/>
    <cellStyle name="常规 35 3 3 2 12" xfId="20163"/>
    <cellStyle name="常规 35 3 3 2 12 2" xfId="24054"/>
    <cellStyle name="常规 35 3 3 2 12 2 2" xfId="31836"/>
    <cellStyle name="常规 35 3 3 2 12 3" xfId="27945"/>
    <cellStyle name="常规 35 3 3 2 13" xfId="21461"/>
    <cellStyle name="常规 35 3 3 2 13 2" xfId="29243"/>
    <cellStyle name="常规 35 3 3 2 14" xfId="25352"/>
    <cellStyle name="常规 35 3 3 2 2" xfId="6443"/>
    <cellStyle name="常规 35 3 3 2 2 10" xfId="18939"/>
    <cellStyle name="常规 35 3 3 2 2 10 2" xfId="22830"/>
    <cellStyle name="常规 35 3 3 2 2 10 2 2" xfId="30612"/>
    <cellStyle name="常规 35 3 3 2 2 10 3" xfId="26721"/>
    <cellStyle name="常规 35 3 3 2 2 11" xfId="20235"/>
    <cellStyle name="常规 35 3 3 2 2 11 2" xfId="24126"/>
    <cellStyle name="常规 35 3 3 2 2 11 2 2" xfId="31908"/>
    <cellStyle name="常规 35 3 3 2 2 11 3" xfId="28017"/>
    <cellStyle name="常规 35 3 3 2 2 12" xfId="21533"/>
    <cellStyle name="常规 35 3 3 2 2 12 2" xfId="29315"/>
    <cellStyle name="常规 35 3 3 2 2 13" xfId="25424"/>
    <cellStyle name="常规 35 3 3 2 2 2" xfId="11359"/>
    <cellStyle name="常规 35 3 3 2 2 2 2" xfId="19083"/>
    <cellStyle name="常规 35 3 3 2 2 2 2 2" xfId="22974"/>
    <cellStyle name="常规 35 3 3 2 2 2 2 2 2" xfId="30756"/>
    <cellStyle name="常规 35 3 3 2 2 2 2 3" xfId="26865"/>
    <cellStyle name="常规 35 3 3 2 2 2 3" xfId="20379"/>
    <cellStyle name="常规 35 3 3 2 2 2 3 2" xfId="24270"/>
    <cellStyle name="常规 35 3 3 2 2 2 3 2 2" xfId="32052"/>
    <cellStyle name="常规 35 3 3 2 2 2 3 3" xfId="28161"/>
    <cellStyle name="常规 35 3 3 2 2 2 4" xfId="21677"/>
    <cellStyle name="常规 35 3 3 2 2 2 4 2" xfId="29459"/>
    <cellStyle name="常规 35 3 3 2 2 2 5" xfId="25568"/>
    <cellStyle name="常规 35 3 3 2 2 3" xfId="12583"/>
    <cellStyle name="常规 35 3 3 2 2 3 2" xfId="19227"/>
    <cellStyle name="常规 35 3 3 2 2 3 2 2" xfId="23118"/>
    <cellStyle name="常规 35 3 3 2 2 3 2 2 2" xfId="30900"/>
    <cellStyle name="常规 35 3 3 2 2 3 2 3" xfId="27009"/>
    <cellStyle name="常规 35 3 3 2 2 3 3" xfId="20523"/>
    <cellStyle name="常规 35 3 3 2 2 3 3 2" xfId="24414"/>
    <cellStyle name="常规 35 3 3 2 2 3 3 2 2" xfId="32196"/>
    <cellStyle name="常规 35 3 3 2 2 3 3 3" xfId="28305"/>
    <cellStyle name="常规 35 3 3 2 2 3 4" xfId="21821"/>
    <cellStyle name="常规 35 3 3 2 2 3 4 2" xfId="29603"/>
    <cellStyle name="常规 35 3 3 2 2 3 5" xfId="25712"/>
    <cellStyle name="常规 35 3 3 2 2 4" xfId="13756"/>
    <cellStyle name="常规 35 3 3 2 2 4 2" xfId="19371"/>
    <cellStyle name="常规 35 3 3 2 2 4 2 2" xfId="23262"/>
    <cellStyle name="常规 35 3 3 2 2 4 2 2 2" xfId="31044"/>
    <cellStyle name="常规 35 3 3 2 2 4 2 3" xfId="27153"/>
    <cellStyle name="常规 35 3 3 2 2 4 3" xfId="20667"/>
    <cellStyle name="常规 35 3 3 2 2 4 3 2" xfId="24558"/>
    <cellStyle name="常规 35 3 3 2 2 4 3 2 2" xfId="32340"/>
    <cellStyle name="常规 35 3 3 2 2 4 3 3" xfId="28449"/>
    <cellStyle name="常规 35 3 3 2 2 4 4" xfId="21965"/>
    <cellStyle name="常规 35 3 3 2 2 4 4 2" xfId="29747"/>
    <cellStyle name="常规 35 3 3 2 2 4 5" xfId="25856"/>
    <cellStyle name="常规 35 3 3 2 2 5" xfId="14828"/>
    <cellStyle name="常规 35 3 3 2 2 5 2" xfId="19515"/>
    <cellStyle name="常规 35 3 3 2 2 5 2 2" xfId="23406"/>
    <cellStyle name="常规 35 3 3 2 2 5 2 2 2" xfId="31188"/>
    <cellStyle name="常规 35 3 3 2 2 5 2 3" xfId="27297"/>
    <cellStyle name="常规 35 3 3 2 2 5 3" xfId="20811"/>
    <cellStyle name="常规 35 3 3 2 2 5 3 2" xfId="24702"/>
    <cellStyle name="常规 35 3 3 2 2 5 3 2 2" xfId="32484"/>
    <cellStyle name="常规 35 3 3 2 2 5 3 3" xfId="28593"/>
    <cellStyle name="常规 35 3 3 2 2 5 4" xfId="22109"/>
    <cellStyle name="常规 35 3 3 2 2 5 4 2" xfId="29891"/>
    <cellStyle name="常规 35 3 3 2 2 5 5" xfId="26000"/>
    <cellStyle name="常规 35 3 3 2 2 6" xfId="15793"/>
    <cellStyle name="常规 35 3 3 2 2 6 2" xfId="19659"/>
    <cellStyle name="常规 35 3 3 2 2 6 2 2" xfId="23550"/>
    <cellStyle name="常规 35 3 3 2 2 6 2 2 2" xfId="31332"/>
    <cellStyle name="常规 35 3 3 2 2 6 2 3" xfId="27441"/>
    <cellStyle name="常规 35 3 3 2 2 6 3" xfId="20955"/>
    <cellStyle name="常规 35 3 3 2 2 6 3 2" xfId="24846"/>
    <cellStyle name="常规 35 3 3 2 2 6 3 2 2" xfId="32628"/>
    <cellStyle name="常规 35 3 3 2 2 6 3 3" xfId="28737"/>
    <cellStyle name="常规 35 3 3 2 2 6 4" xfId="22253"/>
    <cellStyle name="常规 35 3 3 2 2 6 4 2" xfId="30035"/>
    <cellStyle name="常规 35 3 3 2 2 6 5" xfId="26144"/>
    <cellStyle name="常规 35 3 3 2 2 7" xfId="16590"/>
    <cellStyle name="常规 35 3 3 2 2 7 2" xfId="19803"/>
    <cellStyle name="常规 35 3 3 2 2 7 2 2" xfId="23694"/>
    <cellStyle name="常规 35 3 3 2 2 7 2 2 2" xfId="31476"/>
    <cellStyle name="常规 35 3 3 2 2 7 2 3" xfId="27585"/>
    <cellStyle name="常规 35 3 3 2 2 7 3" xfId="21099"/>
    <cellStyle name="常规 35 3 3 2 2 7 3 2" xfId="24990"/>
    <cellStyle name="常规 35 3 3 2 2 7 3 2 2" xfId="32772"/>
    <cellStyle name="常规 35 3 3 2 2 7 3 3" xfId="28881"/>
    <cellStyle name="常规 35 3 3 2 2 7 4" xfId="22397"/>
    <cellStyle name="常规 35 3 3 2 2 7 4 2" xfId="30179"/>
    <cellStyle name="常规 35 3 3 2 2 7 5" xfId="26288"/>
    <cellStyle name="常规 35 3 3 2 2 8" xfId="17115"/>
    <cellStyle name="常规 35 3 3 2 2 8 2" xfId="19947"/>
    <cellStyle name="常规 35 3 3 2 2 8 2 2" xfId="23838"/>
    <cellStyle name="常规 35 3 3 2 2 8 2 2 2" xfId="31620"/>
    <cellStyle name="常规 35 3 3 2 2 8 2 3" xfId="27729"/>
    <cellStyle name="常规 35 3 3 2 2 8 3" xfId="21243"/>
    <cellStyle name="常规 35 3 3 2 2 8 3 2" xfId="25134"/>
    <cellStyle name="常规 35 3 3 2 2 8 3 2 2" xfId="32916"/>
    <cellStyle name="常规 35 3 3 2 2 8 3 3" xfId="29025"/>
    <cellStyle name="常规 35 3 3 2 2 8 4" xfId="22541"/>
    <cellStyle name="常规 35 3 3 2 2 8 4 2" xfId="30323"/>
    <cellStyle name="常规 35 3 3 2 2 8 5" xfId="26432"/>
    <cellStyle name="常规 35 3 3 2 2 9" xfId="17259"/>
    <cellStyle name="常规 35 3 3 2 2 9 2" xfId="20091"/>
    <cellStyle name="常规 35 3 3 2 2 9 2 2" xfId="23982"/>
    <cellStyle name="常规 35 3 3 2 2 9 2 2 2" xfId="31764"/>
    <cellStyle name="常规 35 3 3 2 2 9 2 3" xfId="27873"/>
    <cellStyle name="常规 35 3 3 2 2 9 3" xfId="21387"/>
    <cellStyle name="常规 35 3 3 2 2 9 3 2" xfId="25278"/>
    <cellStyle name="常规 35 3 3 2 2 9 3 2 2" xfId="33060"/>
    <cellStyle name="常规 35 3 3 2 2 9 3 3" xfId="29169"/>
    <cellStyle name="常规 35 3 3 2 2 9 4" xfId="22685"/>
    <cellStyle name="常规 35 3 3 2 2 9 4 2" xfId="30467"/>
    <cellStyle name="常规 35 3 3 2 2 9 5" xfId="26576"/>
    <cellStyle name="常规 35 3 3 2 3" xfId="11287"/>
    <cellStyle name="常规 35 3 3 2 3 2" xfId="19011"/>
    <cellStyle name="常规 35 3 3 2 3 2 2" xfId="22902"/>
    <cellStyle name="常规 35 3 3 2 3 2 2 2" xfId="30684"/>
    <cellStyle name="常规 35 3 3 2 3 2 3" xfId="26793"/>
    <cellStyle name="常规 35 3 3 2 3 3" xfId="20307"/>
    <cellStyle name="常规 35 3 3 2 3 3 2" xfId="24198"/>
    <cellStyle name="常规 35 3 3 2 3 3 2 2" xfId="31980"/>
    <cellStyle name="常规 35 3 3 2 3 3 3" xfId="28089"/>
    <cellStyle name="常规 35 3 3 2 3 4" xfId="21605"/>
    <cellStyle name="常规 35 3 3 2 3 4 2" xfId="29387"/>
    <cellStyle name="常规 35 3 3 2 3 5" xfId="25496"/>
    <cellStyle name="常规 35 3 3 2 4" xfId="12511"/>
    <cellStyle name="常规 35 3 3 2 4 2" xfId="19155"/>
    <cellStyle name="常规 35 3 3 2 4 2 2" xfId="23046"/>
    <cellStyle name="常规 35 3 3 2 4 2 2 2" xfId="30828"/>
    <cellStyle name="常规 35 3 3 2 4 2 3" xfId="26937"/>
    <cellStyle name="常规 35 3 3 2 4 3" xfId="20451"/>
    <cellStyle name="常规 35 3 3 2 4 3 2" xfId="24342"/>
    <cellStyle name="常规 35 3 3 2 4 3 2 2" xfId="32124"/>
    <cellStyle name="常规 35 3 3 2 4 3 3" xfId="28233"/>
    <cellStyle name="常规 35 3 3 2 4 4" xfId="21749"/>
    <cellStyle name="常规 35 3 3 2 4 4 2" xfId="29531"/>
    <cellStyle name="常规 35 3 3 2 4 5" xfId="25640"/>
    <cellStyle name="常规 35 3 3 2 5" xfId="13684"/>
    <cellStyle name="常规 35 3 3 2 5 2" xfId="19299"/>
    <cellStyle name="常规 35 3 3 2 5 2 2" xfId="23190"/>
    <cellStyle name="常规 35 3 3 2 5 2 2 2" xfId="30972"/>
    <cellStyle name="常规 35 3 3 2 5 2 3" xfId="27081"/>
    <cellStyle name="常规 35 3 3 2 5 3" xfId="20595"/>
    <cellStyle name="常规 35 3 3 2 5 3 2" xfId="24486"/>
    <cellStyle name="常规 35 3 3 2 5 3 2 2" xfId="32268"/>
    <cellStyle name="常规 35 3 3 2 5 3 3" xfId="28377"/>
    <cellStyle name="常规 35 3 3 2 5 4" xfId="21893"/>
    <cellStyle name="常规 35 3 3 2 5 4 2" xfId="29675"/>
    <cellStyle name="常规 35 3 3 2 5 5" xfId="25784"/>
    <cellStyle name="常规 35 3 3 2 6" xfId="14756"/>
    <cellStyle name="常规 35 3 3 2 6 2" xfId="19443"/>
    <cellStyle name="常规 35 3 3 2 6 2 2" xfId="23334"/>
    <cellStyle name="常规 35 3 3 2 6 2 2 2" xfId="31116"/>
    <cellStyle name="常规 35 3 3 2 6 2 3" xfId="27225"/>
    <cellStyle name="常规 35 3 3 2 6 3" xfId="20739"/>
    <cellStyle name="常规 35 3 3 2 6 3 2" xfId="24630"/>
    <cellStyle name="常规 35 3 3 2 6 3 2 2" xfId="32412"/>
    <cellStyle name="常规 35 3 3 2 6 3 3" xfId="28521"/>
    <cellStyle name="常规 35 3 3 2 6 4" xfId="22037"/>
    <cellStyle name="常规 35 3 3 2 6 4 2" xfId="29819"/>
    <cellStyle name="常规 35 3 3 2 6 5" xfId="25928"/>
    <cellStyle name="常规 35 3 3 2 7" xfId="15721"/>
    <cellStyle name="常规 35 3 3 2 7 2" xfId="19587"/>
    <cellStyle name="常规 35 3 3 2 7 2 2" xfId="23478"/>
    <cellStyle name="常规 35 3 3 2 7 2 2 2" xfId="31260"/>
    <cellStyle name="常规 35 3 3 2 7 2 3" xfId="27369"/>
    <cellStyle name="常规 35 3 3 2 7 3" xfId="20883"/>
    <cellStyle name="常规 35 3 3 2 7 3 2" xfId="24774"/>
    <cellStyle name="常规 35 3 3 2 7 3 2 2" xfId="32556"/>
    <cellStyle name="常规 35 3 3 2 7 3 3" xfId="28665"/>
    <cellStyle name="常规 35 3 3 2 7 4" xfId="22181"/>
    <cellStyle name="常规 35 3 3 2 7 4 2" xfId="29963"/>
    <cellStyle name="常规 35 3 3 2 7 5" xfId="26072"/>
    <cellStyle name="常规 35 3 3 2 8" xfId="16518"/>
    <cellStyle name="常规 35 3 3 2 8 2" xfId="19731"/>
    <cellStyle name="常规 35 3 3 2 8 2 2" xfId="23622"/>
    <cellStyle name="常规 35 3 3 2 8 2 2 2" xfId="31404"/>
    <cellStyle name="常规 35 3 3 2 8 2 3" xfId="27513"/>
    <cellStyle name="常规 35 3 3 2 8 3" xfId="21027"/>
    <cellStyle name="常规 35 3 3 2 8 3 2" xfId="24918"/>
    <cellStyle name="常规 35 3 3 2 8 3 2 2" xfId="32700"/>
    <cellStyle name="常规 35 3 3 2 8 3 3" xfId="28809"/>
    <cellStyle name="常规 35 3 3 2 8 4" xfId="22325"/>
    <cellStyle name="常规 35 3 3 2 8 4 2" xfId="30107"/>
    <cellStyle name="常规 35 3 3 2 8 5" xfId="26216"/>
    <cellStyle name="常规 35 3 3 2 9" xfId="17043"/>
    <cellStyle name="常规 35 3 3 2 9 2" xfId="19875"/>
    <cellStyle name="常规 35 3 3 2 9 2 2" xfId="23766"/>
    <cellStyle name="常规 35 3 3 2 9 2 2 2" xfId="31548"/>
    <cellStyle name="常规 35 3 3 2 9 2 3" xfId="27657"/>
    <cellStyle name="常规 35 3 3 2 9 3" xfId="21171"/>
    <cellStyle name="常规 35 3 3 2 9 3 2" xfId="25062"/>
    <cellStyle name="常规 35 3 3 2 9 3 2 2" xfId="32844"/>
    <cellStyle name="常规 35 3 3 2 9 3 3" xfId="28953"/>
    <cellStyle name="常规 35 3 3 2 9 4" xfId="22469"/>
    <cellStyle name="常规 35 3 3 2 9 4 2" xfId="30251"/>
    <cellStyle name="常规 35 3 3 2 9 5" xfId="26360"/>
    <cellStyle name="常规 35 3 3 3" xfId="6347"/>
    <cellStyle name="常规 35 3 3 3 10" xfId="17163"/>
    <cellStyle name="常规 35 3 3 3 10 2" xfId="19995"/>
    <cellStyle name="常规 35 3 3 3 10 2 2" xfId="23886"/>
    <cellStyle name="常规 35 3 3 3 10 2 2 2" xfId="31668"/>
    <cellStyle name="常规 35 3 3 3 10 2 3" xfId="27777"/>
    <cellStyle name="常规 35 3 3 3 10 3" xfId="21291"/>
    <cellStyle name="常规 35 3 3 3 10 3 2" xfId="25182"/>
    <cellStyle name="常规 35 3 3 3 10 3 2 2" xfId="32964"/>
    <cellStyle name="常规 35 3 3 3 10 3 3" xfId="29073"/>
    <cellStyle name="常规 35 3 3 3 10 4" xfId="22589"/>
    <cellStyle name="常规 35 3 3 3 10 4 2" xfId="30371"/>
    <cellStyle name="常规 35 3 3 3 10 5" xfId="26480"/>
    <cellStyle name="常规 35 3 3 3 11" xfId="18843"/>
    <cellStyle name="常规 35 3 3 3 11 2" xfId="22734"/>
    <cellStyle name="常规 35 3 3 3 11 2 2" xfId="30516"/>
    <cellStyle name="常规 35 3 3 3 11 3" xfId="26625"/>
    <cellStyle name="常规 35 3 3 3 12" xfId="20139"/>
    <cellStyle name="常规 35 3 3 3 12 2" xfId="24030"/>
    <cellStyle name="常规 35 3 3 3 12 2 2" xfId="31812"/>
    <cellStyle name="常规 35 3 3 3 12 3" xfId="27921"/>
    <cellStyle name="常规 35 3 3 3 13" xfId="21437"/>
    <cellStyle name="常规 35 3 3 3 13 2" xfId="29219"/>
    <cellStyle name="常规 35 3 3 3 14" xfId="25328"/>
    <cellStyle name="常规 35 3 3 3 2" xfId="6419"/>
    <cellStyle name="常规 35 3 3 3 2 10" xfId="18915"/>
    <cellStyle name="常规 35 3 3 3 2 10 2" xfId="22806"/>
    <cellStyle name="常规 35 3 3 3 2 10 2 2" xfId="30588"/>
    <cellStyle name="常规 35 3 3 3 2 10 3" xfId="26697"/>
    <cellStyle name="常规 35 3 3 3 2 11" xfId="20211"/>
    <cellStyle name="常规 35 3 3 3 2 11 2" xfId="24102"/>
    <cellStyle name="常规 35 3 3 3 2 11 2 2" xfId="31884"/>
    <cellStyle name="常规 35 3 3 3 2 11 3" xfId="27993"/>
    <cellStyle name="常规 35 3 3 3 2 12" xfId="21509"/>
    <cellStyle name="常规 35 3 3 3 2 12 2" xfId="29291"/>
    <cellStyle name="常规 35 3 3 3 2 13" xfId="25400"/>
    <cellStyle name="常规 35 3 3 3 2 2" xfId="11335"/>
    <cellStyle name="常规 35 3 3 3 2 2 2" xfId="19059"/>
    <cellStyle name="常规 35 3 3 3 2 2 2 2" xfId="22950"/>
    <cellStyle name="常规 35 3 3 3 2 2 2 2 2" xfId="30732"/>
    <cellStyle name="常规 35 3 3 3 2 2 2 3" xfId="26841"/>
    <cellStyle name="常规 35 3 3 3 2 2 3" xfId="20355"/>
    <cellStyle name="常规 35 3 3 3 2 2 3 2" xfId="24246"/>
    <cellStyle name="常规 35 3 3 3 2 2 3 2 2" xfId="32028"/>
    <cellStyle name="常规 35 3 3 3 2 2 3 3" xfId="28137"/>
    <cellStyle name="常规 35 3 3 3 2 2 4" xfId="21653"/>
    <cellStyle name="常规 35 3 3 3 2 2 4 2" xfId="29435"/>
    <cellStyle name="常规 35 3 3 3 2 2 5" xfId="25544"/>
    <cellStyle name="常规 35 3 3 3 2 3" xfId="12559"/>
    <cellStyle name="常规 35 3 3 3 2 3 2" xfId="19203"/>
    <cellStyle name="常规 35 3 3 3 2 3 2 2" xfId="23094"/>
    <cellStyle name="常规 35 3 3 3 2 3 2 2 2" xfId="30876"/>
    <cellStyle name="常规 35 3 3 3 2 3 2 3" xfId="26985"/>
    <cellStyle name="常规 35 3 3 3 2 3 3" xfId="20499"/>
    <cellStyle name="常规 35 3 3 3 2 3 3 2" xfId="24390"/>
    <cellStyle name="常规 35 3 3 3 2 3 3 2 2" xfId="32172"/>
    <cellStyle name="常规 35 3 3 3 2 3 3 3" xfId="28281"/>
    <cellStyle name="常规 35 3 3 3 2 3 4" xfId="21797"/>
    <cellStyle name="常规 35 3 3 3 2 3 4 2" xfId="29579"/>
    <cellStyle name="常规 35 3 3 3 2 3 5" xfId="25688"/>
    <cellStyle name="常规 35 3 3 3 2 4" xfId="13732"/>
    <cellStyle name="常规 35 3 3 3 2 4 2" xfId="19347"/>
    <cellStyle name="常规 35 3 3 3 2 4 2 2" xfId="23238"/>
    <cellStyle name="常规 35 3 3 3 2 4 2 2 2" xfId="31020"/>
    <cellStyle name="常规 35 3 3 3 2 4 2 3" xfId="27129"/>
    <cellStyle name="常规 35 3 3 3 2 4 3" xfId="20643"/>
    <cellStyle name="常规 35 3 3 3 2 4 3 2" xfId="24534"/>
    <cellStyle name="常规 35 3 3 3 2 4 3 2 2" xfId="32316"/>
    <cellStyle name="常规 35 3 3 3 2 4 3 3" xfId="28425"/>
    <cellStyle name="常规 35 3 3 3 2 4 4" xfId="21941"/>
    <cellStyle name="常规 35 3 3 3 2 4 4 2" xfId="29723"/>
    <cellStyle name="常规 35 3 3 3 2 4 5" xfId="25832"/>
    <cellStyle name="常规 35 3 3 3 2 5" xfId="14804"/>
    <cellStyle name="常规 35 3 3 3 2 5 2" xfId="19491"/>
    <cellStyle name="常规 35 3 3 3 2 5 2 2" xfId="23382"/>
    <cellStyle name="常规 35 3 3 3 2 5 2 2 2" xfId="31164"/>
    <cellStyle name="常规 35 3 3 3 2 5 2 3" xfId="27273"/>
    <cellStyle name="常规 35 3 3 3 2 5 3" xfId="20787"/>
    <cellStyle name="常规 35 3 3 3 2 5 3 2" xfId="24678"/>
    <cellStyle name="常规 35 3 3 3 2 5 3 2 2" xfId="32460"/>
    <cellStyle name="常规 35 3 3 3 2 5 3 3" xfId="28569"/>
    <cellStyle name="常规 35 3 3 3 2 5 4" xfId="22085"/>
    <cellStyle name="常规 35 3 3 3 2 5 4 2" xfId="29867"/>
    <cellStyle name="常规 35 3 3 3 2 5 5" xfId="25976"/>
    <cellStyle name="常规 35 3 3 3 2 6" xfId="15769"/>
    <cellStyle name="常规 35 3 3 3 2 6 2" xfId="19635"/>
    <cellStyle name="常规 35 3 3 3 2 6 2 2" xfId="23526"/>
    <cellStyle name="常规 35 3 3 3 2 6 2 2 2" xfId="31308"/>
    <cellStyle name="常规 35 3 3 3 2 6 2 3" xfId="27417"/>
    <cellStyle name="常规 35 3 3 3 2 6 3" xfId="20931"/>
    <cellStyle name="常规 35 3 3 3 2 6 3 2" xfId="24822"/>
    <cellStyle name="常规 35 3 3 3 2 6 3 2 2" xfId="32604"/>
    <cellStyle name="常规 35 3 3 3 2 6 3 3" xfId="28713"/>
    <cellStyle name="常规 35 3 3 3 2 6 4" xfId="22229"/>
    <cellStyle name="常规 35 3 3 3 2 6 4 2" xfId="30011"/>
    <cellStyle name="常规 35 3 3 3 2 6 5" xfId="26120"/>
    <cellStyle name="常规 35 3 3 3 2 7" xfId="16566"/>
    <cellStyle name="常规 35 3 3 3 2 7 2" xfId="19779"/>
    <cellStyle name="常规 35 3 3 3 2 7 2 2" xfId="23670"/>
    <cellStyle name="常规 35 3 3 3 2 7 2 2 2" xfId="31452"/>
    <cellStyle name="常规 35 3 3 3 2 7 2 3" xfId="27561"/>
    <cellStyle name="常规 35 3 3 3 2 7 3" xfId="21075"/>
    <cellStyle name="常规 35 3 3 3 2 7 3 2" xfId="24966"/>
    <cellStyle name="常规 35 3 3 3 2 7 3 2 2" xfId="32748"/>
    <cellStyle name="常规 35 3 3 3 2 7 3 3" xfId="28857"/>
    <cellStyle name="常规 35 3 3 3 2 7 4" xfId="22373"/>
    <cellStyle name="常规 35 3 3 3 2 7 4 2" xfId="30155"/>
    <cellStyle name="常规 35 3 3 3 2 7 5" xfId="26264"/>
    <cellStyle name="常规 35 3 3 3 2 8" xfId="17091"/>
    <cellStyle name="常规 35 3 3 3 2 8 2" xfId="19923"/>
    <cellStyle name="常规 35 3 3 3 2 8 2 2" xfId="23814"/>
    <cellStyle name="常规 35 3 3 3 2 8 2 2 2" xfId="31596"/>
    <cellStyle name="常规 35 3 3 3 2 8 2 3" xfId="27705"/>
    <cellStyle name="常规 35 3 3 3 2 8 3" xfId="21219"/>
    <cellStyle name="常规 35 3 3 3 2 8 3 2" xfId="25110"/>
    <cellStyle name="常规 35 3 3 3 2 8 3 2 2" xfId="32892"/>
    <cellStyle name="常规 35 3 3 3 2 8 3 3" xfId="29001"/>
    <cellStyle name="常规 35 3 3 3 2 8 4" xfId="22517"/>
    <cellStyle name="常规 35 3 3 3 2 8 4 2" xfId="30299"/>
    <cellStyle name="常规 35 3 3 3 2 8 5" xfId="26408"/>
    <cellStyle name="常规 35 3 3 3 2 9" xfId="17235"/>
    <cellStyle name="常规 35 3 3 3 2 9 2" xfId="20067"/>
    <cellStyle name="常规 35 3 3 3 2 9 2 2" xfId="23958"/>
    <cellStyle name="常规 35 3 3 3 2 9 2 2 2" xfId="31740"/>
    <cellStyle name="常规 35 3 3 3 2 9 2 3" xfId="27849"/>
    <cellStyle name="常规 35 3 3 3 2 9 3" xfId="21363"/>
    <cellStyle name="常规 35 3 3 3 2 9 3 2" xfId="25254"/>
    <cellStyle name="常规 35 3 3 3 2 9 3 2 2" xfId="33036"/>
    <cellStyle name="常规 35 3 3 3 2 9 3 3" xfId="29145"/>
    <cellStyle name="常规 35 3 3 3 2 9 4" xfId="22661"/>
    <cellStyle name="常规 35 3 3 3 2 9 4 2" xfId="30443"/>
    <cellStyle name="常规 35 3 3 3 2 9 5" xfId="26552"/>
    <cellStyle name="常规 35 3 3 3 3" xfId="11263"/>
    <cellStyle name="常规 35 3 3 3 3 2" xfId="18987"/>
    <cellStyle name="常规 35 3 3 3 3 2 2" xfId="22878"/>
    <cellStyle name="常规 35 3 3 3 3 2 2 2" xfId="30660"/>
    <cellStyle name="常规 35 3 3 3 3 2 3" xfId="26769"/>
    <cellStyle name="常规 35 3 3 3 3 3" xfId="20283"/>
    <cellStyle name="常规 35 3 3 3 3 3 2" xfId="24174"/>
    <cellStyle name="常规 35 3 3 3 3 3 2 2" xfId="31956"/>
    <cellStyle name="常规 35 3 3 3 3 3 3" xfId="28065"/>
    <cellStyle name="常规 35 3 3 3 3 4" xfId="21581"/>
    <cellStyle name="常规 35 3 3 3 3 4 2" xfId="29363"/>
    <cellStyle name="常规 35 3 3 3 3 5" xfId="25472"/>
    <cellStyle name="常规 35 3 3 3 4" xfId="12487"/>
    <cellStyle name="常规 35 3 3 3 4 2" xfId="19131"/>
    <cellStyle name="常规 35 3 3 3 4 2 2" xfId="23022"/>
    <cellStyle name="常规 35 3 3 3 4 2 2 2" xfId="30804"/>
    <cellStyle name="常规 35 3 3 3 4 2 3" xfId="26913"/>
    <cellStyle name="常规 35 3 3 3 4 3" xfId="20427"/>
    <cellStyle name="常规 35 3 3 3 4 3 2" xfId="24318"/>
    <cellStyle name="常规 35 3 3 3 4 3 2 2" xfId="32100"/>
    <cellStyle name="常规 35 3 3 3 4 3 3" xfId="28209"/>
    <cellStyle name="常规 35 3 3 3 4 4" xfId="21725"/>
    <cellStyle name="常规 35 3 3 3 4 4 2" xfId="29507"/>
    <cellStyle name="常规 35 3 3 3 4 5" xfId="25616"/>
    <cellStyle name="常规 35 3 3 3 5" xfId="13660"/>
    <cellStyle name="常规 35 3 3 3 5 2" xfId="19275"/>
    <cellStyle name="常规 35 3 3 3 5 2 2" xfId="23166"/>
    <cellStyle name="常规 35 3 3 3 5 2 2 2" xfId="30948"/>
    <cellStyle name="常规 35 3 3 3 5 2 3" xfId="27057"/>
    <cellStyle name="常规 35 3 3 3 5 3" xfId="20571"/>
    <cellStyle name="常规 35 3 3 3 5 3 2" xfId="24462"/>
    <cellStyle name="常规 35 3 3 3 5 3 2 2" xfId="32244"/>
    <cellStyle name="常规 35 3 3 3 5 3 3" xfId="28353"/>
    <cellStyle name="常规 35 3 3 3 5 4" xfId="21869"/>
    <cellStyle name="常规 35 3 3 3 5 4 2" xfId="29651"/>
    <cellStyle name="常规 35 3 3 3 5 5" xfId="25760"/>
    <cellStyle name="常规 35 3 3 3 6" xfId="14732"/>
    <cellStyle name="常规 35 3 3 3 6 2" xfId="19419"/>
    <cellStyle name="常规 35 3 3 3 6 2 2" xfId="23310"/>
    <cellStyle name="常规 35 3 3 3 6 2 2 2" xfId="31092"/>
    <cellStyle name="常规 35 3 3 3 6 2 3" xfId="27201"/>
    <cellStyle name="常规 35 3 3 3 6 3" xfId="20715"/>
    <cellStyle name="常规 35 3 3 3 6 3 2" xfId="24606"/>
    <cellStyle name="常规 35 3 3 3 6 3 2 2" xfId="32388"/>
    <cellStyle name="常规 35 3 3 3 6 3 3" xfId="28497"/>
    <cellStyle name="常规 35 3 3 3 6 4" xfId="22013"/>
    <cellStyle name="常规 35 3 3 3 6 4 2" xfId="29795"/>
    <cellStyle name="常规 35 3 3 3 6 5" xfId="25904"/>
    <cellStyle name="常规 35 3 3 3 7" xfId="15697"/>
    <cellStyle name="常规 35 3 3 3 7 2" xfId="19563"/>
    <cellStyle name="常规 35 3 3 3 7 2 2" xfId="23454"/>
    <cellStyle name="常规 35 3 3 3 7 2 2 2" xfId="31236"/>
    <cellStyle name="常规 35 3 3 3 7 2 3" xfId="27345"/>
    <cellStyle name="常规 35 3 3 3 7 3" xfId="20859"/>
    <cellStyle name="常规 35 3 3 3 7 3 2" xfId="24750"/>
    <cellStyle name="常规 35 3 3 3 7 3 2 2" xfId="32532"/>
    <cellStyle name="常规 35 3 3 3 7 3 3" xfId="28641"/>
    <cellStyle name="常规 35 3 3 3 7 4" xfId="22157"/>
    <cellStyle name="常规 35 3 3 3 7 4 2" xfId="29939"/>
    <cellStyle name="常规 35 3 3 3 7 5" xfId="26048"/>
    <cellStyle name="常规 35 3 3 3 8" xfId="16494"/>
    <cellStyle name="常规 35 3 3 3 8 2" xfId="19707"/>
    <cellStyle name="常规 35 3 3 3 8 2 2" xfId="23598"/>
    <cellStyle name="常规 35 3 3 3 8 2 2 2" xfId="31380"/>
    <cellStyle name="常规 35 3 3 3 8 2 3" xfId="27489"/>
    <cellStyle name="常规 35 3 3 3 8 3" xfId="21003"/>
    <cellStyle name="常规 35 3 3 3 8 3 2" xfId="24894"/>
    <cellStyle name="常规 35 3 3 3 8 3 2 2" xfId="32676"/>
    <cellStyle name="常规 35 3 3 3 8 3 3" xfId="28785"/>
    <cellStyle name="常规 35 3 3 3 8 4" xfId="22301"/>
    <cellStyle name="常规 35 3 3 3 8 4 2" xfId="30083"/>
    <cellStyle name="常规 35 3 3 3 8 5" xfId="26192"/>
    <cellStyle name="常规 35 3 3 3 9" xfId="17019"/>
    <cellStyle name="常规 35 3 3 3 9 2" xfId="19851"/>
    <cellStyle name="常规 35 3 3 3 9 2 2" xfId="23742"/>
    <cellStyle name="常规 35 3 3 3 9 2 2 2" xfId="31524"/>
    <cellStyle name="常规 35 3 3 3 9 2 3" xfId="27633"/>
    <cellStyle name="常规 35 3 3 3 9 3" xfId="21147"/>
    <cellStyle name="常规 35 3 3 3 9 3 2" xfId="25038"/>
    <cellStyle name="常规 35 3 3 3 9 3 2 2" xfId="32820"/>
    <cellStyle name="常规 35 3 3 3 9 3 3" xfId="28929"/>
    <cellStyle name="常规 35 3 3 3 9 4" xfId="22445"/>
    <cellStyle name="常规 35 3 3 3 9 4 2" xfId="30227"/>
    <cellStyle name="常规 35 3 3 3 9 5" xfId="26336"/>
    <cellStyle name="常规 35 3 3 4" xfId="6395"/>
    <cellStyle name="常规 35 3 3 4 10" xfId="18891"/>
    <cellStyle name="常规 35 3 3 4 10 2" xfId="22782"/>
    <cellStyle name="常规 35 3 3 4 10 2 2" xfId="30564"/>
    <cellStyle name="常规 35 3 3 4 10 3" xfId="26673"/>
    <cellStyle name="常规 35 3 3 4 11" xfId="20187"/>
    <cellStyle name="常规 35 3 3 4 11 2" xfId="24078"/>
    <cellStyle name="常规 35 3 3 4 11 2 2" xfId="31860"/>
    <cellStyle name="常规 35 3 3 4 11 3" xfId="27969"/>
    <cellStyle name="常规 35 3 3 4 12" xfId="21485"/>
    <cellStyle name="常规 35 3 3 4 12 2" xfId="29267"/>
    <cellStyle name="常规 35 3 3 4 13" xfId="25376"/>
    <cellStyle name="常规 35 3 3 4 2" xfId="11311"/>
    <cellStyle name="常规 35 3 3 4 2 2" xfId="19035"/>
    <cellStyle name="常规 35 3 3 4 2 2 2" xfId="22926"/>
    <cellStyle name="常规 35 3 3 4 2 2 2 2" xfId="30708"/>
    <cellStyle name="常规 35 3 3 4 2 2 3" xfId="26817"/>
    <cellStyle name="常规 35 3 3 4 2 3" xfId="20331"/>
    <cellStyle name="常规 35 3 3 4 2 3 2" xfId="24222"/>
    <cellStyle name="常规 35 3 3 4 2 3 2 2" xfId="32004"/>
    <cellStyle name="常规 35 3 3 4 2 3 3" xfId="28113"/>
    <cellStyle name="常规 35 3 3 4 2 4" xfId="21629"/>
    <cellStyle name="常规 35 3 3 4 2 4 2" xfId="29411"/>
    <cellStyle name="常规 35 3 3 4 2 5" xfId="25520"/>
    <cellStyle name="常规 35 3 3 4 3" xfId="12535"/>
    <cellStyle name="常规 35 3 3 4 3 2" xfId="19179"/>
    <cellStyle name="常规 35 3 3 4 3 2 2" xfId="23070"/>
    <cellStyle name="常规 35 3 3 4 3 2 2 2" xfId="30852"/>
    <cellStyle name="常规 35 3 3 4 3 2 3" xfId="26961"/>
    <cellStyle name="常规 35 3 3 4 3 3" xfId="20475"/>
    <cellStyle name="常规 35 3 3 4 3 3 2" xfId="24366"/>
    <cellStyle name="常规 35 3 3 4 3 3 2 2" xfId="32148"/>
    <cellStyle name="常规 35 3 3 4 3 3 3" xfId="28257"/>
    <cellStyle name="常规 35 3 3 4 3 4" xfId="21773"/>
    <cellStyle name="常规 35 3 3 4 3 4 2" xfId="29555"/>
    <cellStyle name="常规 35 3 3 4 3 5" xfId="25664"/>
    <cellStyle name="常规 35 3 3 4 4" xfId="13708"/>
    <cellStyle name="常规 35 3 3 4 4 2" xfId="19323"/>
    <cellStyle name="常规 35 3 3 4 4 2 2" xfId="23214"/>
    <cellStyle name="常规 35 3 3 4 4 2 2 2" xfId="30996"/>
    <cellStyle name="常规 35 3 3 4 4 2 3" xfId="27105"/>
    <cellStyle name="常规 35 3 3 4 4 3" xfId="20619"/>
    <cellStyle name="常规 35 3 3 4 4 3 2" xfId="24510"/>
    <cellStyle name="常规 35 3 3 4 4 3 2 2" xfId="32292"/>
    <cellStyle name="常规 35 3 3 4 4 3 3" xfId="28401"/>
    <cellStyle name="常规 35 3 3 4 4 4" xfId="21917"/>
    <cellStyle name="常规 35 3 3 4 4 4 2" xfId="29699"/>
    <cellStyle name="常规 35 3 3 4 4 5" xfId="25808"/>
    <cellStyle name="常规 35 3 3 4 5" xfId="14780"/>
    <cellStyle name="常规 35 3 3 4 5 2" xfId="19467"/>
    <cellStyle name="常规 35 3 3 4 5 2 2" xfId="23358"/>
    <cellStyle name="常规 35 3 3 4 5 2 2 2" xfId="31140"/>
    <cellStyle name="常规 35 3 3 4 5 2 3" xfId="27249"/>
    <cellStyle name="常规 35 3 3 4 5 3" xfId="20763"/>
    <cellStyle name="常规 35 3 3 4 5 3 2" xfId="24654"/>
    <cellStyle name="常规 35 3 3 4 5 3 2 2" xfId="32436"/>
    <cellStyle name="常规 35 3 3 4 5 3 3" xfId="28545"/>
    <cellStyle name="常规 35 3 3 4 5 4" xfId="22061"/>
    <cellStyle name="常规 35 3 3 4 5 4 2" xfId="29843"/>
    <cellStyle name="常规 35 3 3 4 5 5" xfId="25952"/>
    <cellStyle name="常规 35 3 3 4 6" xfId="15745"/>
    <cellStyle name="常规 35 3 3 4 6 2" xfId="19611"/>
    <cellStyle name="常规 35 3 3 4 6 2 2" xfId="23502"/>
    <cellStyle name="常规 35 3 3 4 6 2 2 2" xfId="31284"/>
    <cellStyle name="常规 35 3 3 4 6 2 3" xfId="27393"/>
    <cellStyle name="常规 35 3 3 4 6 3" xfId="20907"/>
    <cellStyle name="常规 35 3 3 4 6 3 2" xfId="24798"/>
    <cellStyle name="常规 35 3 3 4 6 3 2 2" xfId="32580"/>
    <cellStyle name="常规 35 3 3 4 6 3 3" xfId="28689"/>
    <cellStyle name="常规 35 3 3 4 6 4" xfId="22205"/>
    <cellStyle name="常规 35 3 3 4 6 4 2" xfId="29987"/>
    <cellStyle name="常规 35 3 3 4 6 5" xfId="26096"/>
    <cellStyle name="常规 35 3 3 4 7" xfId="16542"/>
    <cellStyle name="常规 35 3 3 4 7 2" xfId="19755"/>
    <cellStyle name="常规 35 3 3 4 7 2 2" xfId="23646"/>
    <cellStyle name="常规 35 3 3 4 7 2 2 2" xfId="31428"/>
    <cellStyle name="常规 35 3 3 4 7 2 3" xfId="27537"/>
    <cellStyle name="常规 35 3 3 4 7 3" xfId="21051"/>
    <cellStyle name="常规 35 3 3 4 7 3 2" xfId="24942"/>
    <cellStyle name="常规 35 3 3 4 7 3 2 2" xfId="32724"/>
    <cellStyle name="常规 35 3 3 4 7 3 3" xfId="28833"/>
    <cellStyle name="常规 35 3 3 4 7 4" xfId="22349"/>
    <cellStyle name="常规 35 3 3 4 7 4 2" xfId="30131"/>
    <cellStyle name="常规 35 3 3 4 7 5" xfId="26240"/>
    <cellStyle name="常规 35 3 3 4 8" xfId="17067"/>
    <cellStyle name="常规 35 3 3 4 8 2" xfId="19899"/>
    <cellStyle name="常规 35 3 3 4 8 2 2" xfId="23790"/>
    <cellStyle name="常规 35 3 3 4 8 2 2 2" xfId="31572"/>
    <cellStyle name="常规 35 3 3 4 8 2 3" xfId="27681"/>
    <cellStyle name="常规 35 3 3 4 8 3" xfId="21195"/>
    <cellStyle name="常规 35 3 3 4 8 3 2" xfId="25086"/>
    <cellStyle name="常规 35 3 3 4 8 3 2 2" xfId="32868"/>
    <cellStyle name="常规 35 3 3 4 8 3 3" xfId="28977"/>
    <cellStyle name="常规 35 3 3 4 8 4" xfId="22493"/>
    <cellStyle name="常规 35 3 3 4 8 4 2" xfId="30275"/>
    <cellStyle name="常规 35 3 3 4 8 5" xfId="26384"/>
    <cellStyle name="常规 35 3 3 4 9" xfId="17211"/>
    <cellStyle name="常规 35 3 3 4 9 2" xfId="20043"/>
    <cellStyle name="常规 35 3 3 4 9 2 2" xfId="23934"/>
    <cellStyle name="常规 35 3 3 4 9 2 2 2" xfId="31716"/>
    <cellStyle name="常规 35 3 3 4 9 2 3" xfId="27825"/>
    <cellStyle name="常规 35 3 3 4 9 3" xfId="21339"/>
    <cellStyle name="常规 35 3 3 4 9 3 2" xfId="25230"/>
    <cellStyle name="常规 35 3 3 4 9 3 2 2" xfId="33012"/>
    <cellStyle name="常规 35 3 3 4 9 3 3" xfId="29121"/>
    <cellStyle name="常规 35 3 3 4 9 4" xfId="22637"/>
    <cellStyle name="常规 35 3 3 4 9 4 2" xfId="30419"/>
    <cellStyle name="常规 35 3 3 4 9 5" xfId="26528"/>
    <cellStyle name="常规 35 3 3 5" xfId="11239"/>
    <cellStyle name="常规 35 3 3 5 2" xfId="18963"/>
    <cellStyle name="常规 35 3 3 5 2 2" xfId="22854"/>
    <cellStyle name="常规 35 3 3 5 2 2 2" xfId="30636"/>
    <cellStyle name="常规 35 3 3 5 2 3" xfId="26745"/>
    <cellStyle name="常规 35 3 3 5 3" xfId="20259"/>
    <cellStyle name="常规 35 3 3 5 3 2" xfId="24150"/>
    <cellStyle name="常规 35 3 3 5 3 2 2" xfId="31932"/>
    <cellStyle name="常规 35 3 3 5 3 3" xfId="28041"/>
    <cellStyle name="常规 35 3 3 5 4" xfId="21557"/>
    <cellStyle name="常规 35 3 3 5 4 2" xfId="29339"/>
    <cellStyle name="常规 35 3 3 5 5" xfId="25448"/>
    <cellStyle name="常规 35 3 3 6" xfId="12463"/>
    <cellStyle name="常规 35 3 3 6 2" xfId="19107"/>
    <cellStyle name="常规 35 3 3 6 2 2" xfId="22998"/>
    <cellStyle name="常规 35 3 3 6 2 2 2" xfId="30780"/>
    <cellStyle name="常规 35 3 3 6 2 3" xfId="26889"/>
    <cellStyle name="常规 35 3 3 6 3" xfId="20403"/>
    <cellStyle name="常规 35 3 3 6 3 2" xfId="24294"/>
    <cellStyle name="常规 35 3 3 6 3 2 2" xfId="32076"/>
    <cellStyle name="常规 35 3 3 6 3 3" xfId="28185"/>
    <cellStyle name="常规 35 3 3 6 4" xfId="21701"/>
    <cellStyle name="常规 35 3 3 6 4 2" xfId="29483"/>
    <cellStyle name="常规 35 3 3 6 5" xfId="25592"/>
    <cellStyle name="常规 35 3 3 7" xfId="13636"/>
    <cellStyle name="常规 35 3 3 7 2" xfId="19251"/>
    <cellStyle name="常规 35 3 3 7 2 2" xfId="23142"/>
    <cellStyle name="常规 35 3 3 7 2 2 2" xfId="30924"/>
    <cellStyle name="常规 35 3 3 7 2 3" xfId="27033"/>
    <cellStyle name="常规 35 3 3 7 3" xfId="20547"/>
    <cellStyle name="常规 35 3 3 7 3 2" xfId="24438"/>
    <cellStyle name="常规 35 3 3 7 3 2 2" xfId="32220"/>
    <cellStyle name="常规 35 3 3 7 3 3" xfId="28329"/>
    <cellStyle name="常规 35 3 3 7 4" xfId="21845"/>
    <cellStyle name="常规 35 3 3 7 4 2" xfId="29627"/>
    <cellStyle name="常规 35 3 3 7 5" xfId="25736"/>
    <cellStyle name="常规 35 3 3 8" xfId="14708"/>
    <cellStyle name="常规 35 3 3 8 2" xfId="19395"/>
    <cellStyle name="常规 35 3 3 8 2 2" xfId="23286"/>
    <cellStyle name="常规 35 3 3 8 2 2 2" xfId="31068"/>
    <cellStyle name="常规 35 3 3 8 2 3" xfId="27177"/>
    <cellStyle name="常规 35 3 3 8 3" xfId="20691"/>
    <cellStyle name="常规 35 3 3 8 3 2" xfId="24582"/>
    <cellStyle name="常规 35 3 3 8 3 2 2" xfId="32364"/>
    <cellStyle name="常规 35 3 3 8 3 3" xfId="28473"/>
    <cellStyle name="常规 35 3 3 8 4" xfId="21989"/>
    <cellStyle name="常规 35 3 3 8 4 2" xfId="29771"/>
    <cellStyle name="常规 35 3 3 8 5" xfId="25880"/>
    <cellStyle name="常规 35 3 3 9" xfId="15673"/>
    <cellStyle name="常规 35 3 3 9 2" xfId="19539"/>
    <cellStyle name="常规 35 3 3 9 2 2" xfId="23430"/>
    <cellStyle name="常规 35 3 3 9 2 2 2" xfId="31212"/>
    <cellStyle name="常规 35 3 3 9 2 3" xfId="27321"/>
    <cellStyle name="常规 35 3 3 9 3" xfId="20835"/>
    <cellStyle name="常规 35 3 3 9 3 2" xfId="24726"/>
    <cellStyle name="常规 35 3 3 9 3 2 2" xfId="32508"/>
    <cellStyle name="常规 35 3 3 9 3 3" xfId="28617"/>
    <cellStyle name="常规 35 3 3 9 4" xfId="22133"/>
    <cellStyle name="常规 35 3 3 9 4 2" xfId="29915"/>
    <cellStyle name="常规 35 3 3 9 5" xfId="26024"/>
    <cellStyle name="常规 35 3 4" xfId="6359"/>
    <cellStyle name="常规 35 3 4 10" xfId="17175"/>
    <cellStyle name="常规 35 3 4 10 2" xfId="20007"/>
    <cellStyle name="常规 35 3 4 10 2 2" xfId="23898"/>
    <cellStyle name="常规 35 3 4 10 2 2 2" xfId="31680"/>
    <cellStyle name="常规 35 3 4 10 2 3" xfId="27789"/>
    <cellStyle name="常规 35 3 4 10 3" xfId="21303"/>
    <cellStyle name="常规 35 3 4 10 3 2" xfId="25194"/>
    <cellStyle name="常规 35 3 4 10 3 2 2" xfId="32976"/>
    <cellStyle name="常规 35 3 4 10 3 3" xfId="29085"/>
    <cellStyle name="常规 35 3 4 10 4" xfId="22601"/>
    <cellStyle name="常规 35 3 4 10 4 2" xfId="30383"/>
    <cellStyle name="常规 35 3 4 10 5" xfId="26492"/>
    <cellStyle name="常规 35 3 4 11" xfId="18855"/>
    <cellStyle name="常规 35 3 4 11 2" xfId="22746"/>
    <cellStyle name="常规 35 3 4 11 2 2" xfId="30528"/>
    <cellStyle name="常规 35 3 4 11 3" xfId="26637"/>
    <cellStyle name="常规 35 3 4 12" xfId="20151"/>
    <cellStyle name="常规 35 3 4 12 2" xfId="24042"/>
    <cellStyle name="常规 35 3 4 12 2 2" xfId="31824"/>
    <cellStyle name="常规 35 3 4 12 3" xfId="27933"/>
    <cellStyle name="常规 35 3 4 13" xfId="21449"/>
    <cellStyle name="常规 35 3 4 13 2" xfId="29231"/>
    <cellStyle name="常规 35 3 4 14" xfId="25340"/>
    <cellStyle name="常规 35 3 4 2" xfId="6431"/>
    <cellStyle name="常规 35 3 4 2 10" xfId="18927"/>
    <cellStyle name="常规 35 3 4 2 10 2" xfId="22818"/>
    <cellStyle name="常规 35 3 4 2 10 2 2" xfId="30600"/>
    <cellStyle name="常规 35 3 4 2 10 3" xfId="26709"/>
    <cellStyle name="常规 35 3 4 2 11" xfId="20223"/>
    <cellStyle name="常规 35 3 4 2 11 2" xfId="24114"/>
    <cellStyle name="常规 35 3 4 2 11 2 2" xfId="31896"/>
    <cellStyle name="常规 35 3 4 2 11 3" xfId="28005"/>
    <cellStyle name="常规 35 3 4 2 12" xfId="21521"/>
    <cellStyle name="常规 35 3 4 2 12 2" xfId="29303"/>
    <cellStyle name="常规 35 3 4 2 13" xfId="25412"/>
    <cellStyle name="常规 35 3 4 2 2" xfId="11347"/>
    <cellStyle name="常规 35 3 4 2 2 2" xfId="19071"/>
    <cellStyle name="常规 35 3 4 2 2 2 2" xfId="22962"/>
    <cellStyle name="常规 35 3 4 2 2 2 2 2" xfId="30744"/>
    <cellStyle name="常规 35 3 4 2 2 2 3" xfId="26853"/>
    <cellStyle name="常规 35 3 4 2 2 3" xfId="20367"/>
    <cellStyle name="常规 35 3 4 2 2 3 2" xfId="24258"/>
    <cellStyle name="常规 35 3 4 2 2 3 2 2" xfId="32040"/>
    <cellStyle name="常规 35 3 4 2 2 3 3" xfId="28149"/>
    <cellStyle name="常规 35 3 4 2 2 4" xfId="21665"/>
    <cellStyle name="常规 35 3 4 2 2 4 2" xfId="29447"/>
    <cellStyle name="常规 35 3 4 2 2 5" xfId="25556"/>
    <cellStyle name="常规 35 3 4 2 3" xfId="12571"/>
    <cellStyle name="常规 35 3 4 2 3 2" xfId="19215"/>
    <cellStyle name="常规 35 3 4 2 3 2 2" xfId="23106"/>
    <cellStyle name="常规 35 3 4 2 3 2 2 2" xfId="30888"/>
    <cellStyle name="常规 35 3 4 2 3 2 3" xfId="26997"/>
    <cellStyle name="常规 35 3 4 2 3 3" xfId="20511"/>
    <cellStyle name="常规 35 3 4 2 3 3 2" xfId="24402"/>
    <cellStyle name="常规 35 3 4 2 3 3 2 2" xfId="32184"/>
    <cellStyle name="常规 35 3 4 2 3 3 3" xfId="28293"/>
    <cellStyle name="常规 35 3 4 2 3 4" xfId="21809"/>
    <cellStyle name="常规 35 3 4 2 3 4 2" xfId="29591"/>
    <cellStyle name="常规 35 3 4 2 3 5" xfId="25700"/>
    <cellStyle name="常规 35 3 4 2 4" xfId="13744"/>
    <cellStyle name="常规 35 3 4 2 4 2" xfId="19359"/>
    <cellStyle name="常规 35 3 4 2 4 2 2" xfId="23250"/>
    <cellStyle name="常规 35 3 4 2 4 2 2 2" xfId="31032"/>
    <cellStyle name="常规 35 3 4 2 4 2 3" xfId="27141"/>
    <cellStyle name="常规 35 3 4 2 4 3" xfId="20655"/>
    <cellStyle name="常规 35 3 4 2 4 3 2" xfId="24546"/>
    <cellStyle name="常规 35 3 4 2 4 3 2 2" xfId="32328"/>
    <cellStyle name="常规 35 3 4 2 4 3 3" xfId="28437"/>
    <cellStyle name="常规 35 3 4 2 4 4" xfId="21953"/>
    <cellStyle name="常规 35 3 4 2 4 4 2" xfId="29735"/>
    <cellStyle name="常规 35 3 4 2 4 5" xfId="25844"/>
    <cellStyle name="常规 35 3 4 2 5" xfId="14816"/>
    <cellStyle name="常规 35 3 4 2 5 2" xfId="19503"/>
    <cellStyle name="常规 35 3 4 2 5 2 2" xfId="23394"/>
    <cellStyle name="常规 35 3 4 2 5 2 2 2" xfId="31176"/>
    <cellStyle name="常规 35 3 4 2 5 2 3" xfId="27285"/>
    <cellStyle name="常规 35 3 4 2 5 3" xfId="20799"/>
    <cellStyle name="常规 35 3 4 2 5 3 2" xfId="24690"/>
    <cellStyle name="常规 35 3 4 2 5 3 2 2" xfId="32472"/>
    <cellStyle name="常规 35 3 4 2 5 3 3" xfId="28581"/>
    <cellStyle name="常规 35 3 4 2 5 4" xfId="22097"/>
    <cellStyle name="常规 35 3 4 2 5 4 2" xfId="29879"/>
    <cellStyle name="常规 35 3 4 2 5 5" xfId="25988"/>
    <cellStyle name="常规 35 3 4 2 6" xfId="15781"/>
    <cellStyle name="常规 35 3 4 2 6 2" xfId="19647"/>
    <cellStyle name="常规 35 3 4 2 6 2 2" xfId="23538"/>
    <cellStyle name="常规 35 3 4 2 6 2 2 2" xfId="31320"/>
    <cellStyle name="常规 35 3 4 2 6 2 3" xfId="27429"/>
    <cellStyle name="常规 35 3 4 2 6 3" xfId="20943"/>
    <cellStyle name="常规 35 3 4 2 6 3 2" xfId="24834"/>
    <cellStyle name="常规 35 3 4 2 6 3 2 2" xfId="32616"/>
    <cellStyle name="常规 35 3 4 2 6 3 3" xfId="28725"/>
    <cellStyle name="常规 35 3 4 2 6 4" xfId="22241"/>
    <cellStyle name="常规 35 3 4 2 6 4 2" xfId="30023"/>
    <cellStyle name="常规 35 3 4 2 6 5" xfId="26132"/>
    <cellStyle name="常规 35 3 4 2 7" xfId="16578"/>
    <cellStyle name="常规 35 3 4 2 7 2" xfId="19791"/>
    <cellStyle name="常规 35 3 4 2 7 2 2" xfId="23682"/>
    <cellStyle name="常规 35 3 4 2 7 2 2 2" xfId="31464"/>
    <cellStyle name="常规 35 3 4 2 7 2 3" xfId="27573"/>
    <cellStyle name="常规 35 3 4 2 7 3" xfId="21087"/>
    <cellStyle name="常规 35 3 4 2 7 3 2" xfId="24978"/>
    <cellStyle name="常规 35 3 4 2 7 3 2 2" xfId="32760"/>
    <cellStyle name="常规 35 3 4 2 7 3 3" xfId="28869"/>
    <cellStyle name="常规 35 3 4 2 7 4" xfId="22385"/>
    <cellStyle name="常规 35 3 4 2 7 4 2" xfId="30167"/>
    <cellStyle name="常规 35 3 4 2 7 5" xfId="26276"/>
    <cellStyle name="常规 35 3 4 2 8" xfId="17103"/>
    <cellStyle name="常规 35 3 4 2 8 2" xfId="19935"/>
    <cellStyle name="常规 35 3 4 2 8 2 2" xfId="23826"/>
    <cellStyle name="常规 35 3 4 2 8 2 2 2" xfId="31608"/>
    <cellStyle name="常规 35 3 4 2 8 2 3" xfId="27717"/>
    <cellStyle name="常规 35 3 4 2 8 3" xfId="21231"/>
    <cellStyle name="常规 35 3 4 2 8 3 2" xfId="25122"/>
    <cellStyle name="常规 35 3 4 2 8 3 2 2" xfId="32904"/>
    <cellStyle name="常规 35 3 4 2 8 3 3" xfId="29013"/>
    <cellStyle name="常规 35 3 4 2 8 4" xfId="22529"/>
    <cellStyle name="常规 35 3 4 2 8 4 2" xfId="30311"/>
    <cellStyle name="常规 35 3 4 2 8 5" xfId="26420"/>
    <cellStyle name="常规 35 3 4 2 9" xfId="17247"/>
    <cellStyle name="常规 35 3 4 2 9 2" xfId="20079"/>
    <cellStyle name="常规 35 3 4 2 9 2 2" xfId="23970"/>
    <cellStyle name="常规 35 3 4 2 9 2 2 2" xfId="31752"/>
    <cellStyle name="常规 35 3 4 2 9 2 3" xfId="27861"/>
    <cellStyle name="常规 35 3 4 2 9 3" xfId="21375"/>
    <cellStyle name="常规 35 3 4 2 9 3 2" xfId="25266"/>
    <cellStyle name="常规 35 3 4 2 9 3 2 2" xfId="33048"/>
    <cellStyle name="常规 35 3 4 2 9 3 3" xfId="29157"/>
    <cellStyle name="常规 35 3 4 2 9 4" xfId="22673"/>
    <cellStyle name="常规 35 3 4 2 9 4 2" xfId="30455"/>
    <cellStyle name="常规 35 3 4 2 9 5" xfId="26564"/>
    <cellStyle name="常规 35 3 4 3" xfId="11275"/>
    <cellStyle name="常规 35 3 4 3 2" xfId="18999"/>
    <cellStyle name="常规 35 3 4 3 2 2" xfId="22890"/>
    <cellStyle name="常规 35 3 4 3 2 2 2" xfId="30672"/>
    <cellStyle name="常规 35 3 4 3 2 3" xfId="26781"/>
    <cellStyle name="常规 35 3 4 3 3" xfId="20295"/>
    <cellStyle name="常规 35 3 4 3 3 2" xfId="24186"/>
    <cellStyle name="常规 35 3 4 3 3 2 2" xfId="31968"/>
    <cellStyle name="常规 35 3 4 3 3 3" xfId="28077"/>
    <cellStyle name="常规 35 3 4 3 4" xfId="21593"/>
    <cellStyle name="常规 35 3 4 3 4 2" xfId="29375"/>
    <cellStyle name="常规 35 3 4 3 5" xfId="25484"/>
    <cellStyle name="常规 35 3 4 4" xfId="12499"/>
    <cellStyle name="常规 35 3 4 4 2" xfId="19143"/>
    <cellStyle name="常规 35 3 4 4 2 2" xfId="23034"/>
    <cellStyle name="常规 35 3 4 4 2 2 2" xfId="30816"/>
    <cellStyle name="常规 35 3 4 4 2 3" xfId="26925"/>
    <cellStyle name="常规 35 3 4 4 3" xfId="20439"/>
    <cellStyle name="常规 35 3 4 4 3 2" xfId="24330"/>
    <cellStyle name="常规 35 3 4 4 3 2 2" xfId="32112"/>
    <cellStyle name="常规 35 3 4 4 3 3" xfId="28221"/>
    <cellStyle name="常规 35 3 4 4 4" xfId="21737"/>
    <cellStyle name="常规 35 3 4 4 4 2" xfId="29519"/>
    <cellStyle name="常规 35 3 4 4 5" xfId="25628"/>
    <cellStyle name="常规 35 3 4 5" xfId="13672"/>
    <cellStyle name="常规 35 3 4 5 2" xfId="19287"/>
    <cellStyle name="常规 35 3 4 5 2 2" xfId="23178"/>
    <cellStyle name="常规 35 3 4 5 2 2 2" xfId="30960"/>
    <cellStyle name="常规 35 3 4 5 2 3" xfId="27069"/>
    <cellStyle name="常规 35 3 4 5 3" xfId="20583"/>
    <cellStyle name="常规 35 3 4 5 3 2" xfId="24474"/>
    <cellStyle name="常规 35 3 4 5 3 2 2" xfId="32256"/>
    <cellStyle name="常规 35 3 4 5 3 3" xfId="28365"/>
    <cellStyle name="常规 35 3 4 5 4" xfId="21881"/>
    <cellStyle name="常规 35 3 4 5 4 2" xfId="29663"/>
    <cellStyle name="常规 35 3 4 5 5" xfId="25772"/>
    <cellStyle name="常规 35 3 4 6" xfId="14744"/>
    <cellStyle name="常规 35 3 4 6 2" xfId="19431"/>
    <cellStyle name="常规 35 3 4 6 2 2" xfId="23322"/>
    <cellStyle name="常规 35 3 4 6 2 2 2" xfId="31104"/>
    <cellStyle name="常规 35 3 4 6 2 3" xfId="27213"/>
    <cellStyle name="常规 35 3 4 6 3" xfId="20727"/>
    <cellStyle name="常规 35 3 4 6 3 2" xfId="24618"/>
    <cellStyle name="常规 35 3 4 6 3 2 2" xfId="32400"/>
    <cellStyle name="常规 35 3 4 6 3 3" xfId="28509"/>
    <cellStyle name="常规 35 3 4 6 4" xfId="22025"/>
    <cellStyle name="常规 35 3 4 6 4 2" xfId="29807"/>
    <cellStyle name="常规 35 3 4 6 5" xfId="25916"/>
    <cellStyle name="常规 35 3 4 7" xfId="15709"/>
    <cellStyle name="常规 35 3 4 7 2" xfId="19575"/>
    <cellStyle name="常规 35 3 4 7 2 2" xfId="23466"/>
    <cellStyle name="常规 35 3 4 7 2 2 2" xfId="31248"/>
    <cellStyle name="常规 35 3 4 7 2 3" xfId="27357"/>
    <cellStyle name="常规 35 3 4 7 3" xfId="20871"/>
    <cellStyle name="常规 35 3 4 7 3 2" xfId="24762"/>
    <cellStyle name="常规 35 3 4 7 3 2 2" xfId="32544"/>
    <cellStyle name="常规 35 3 4 7 3 3" xfId="28653"/>
    <cellStyle name="常规 35 3 4 7 4" xfId="22169"/>
    <cellStyle name="常规 35 3 4 7 4 2" xfId="29951"/>
    <cellStyle name="常规 35 3 4 7 5" xfId="26060"/>
    <cellStyle name="常规 35 3 4 8" xfId="16506"/>
    <cellStyle name="常规 35 3 4 8 2" xfId="19719"/>
    <cellStyle name="常规 35 3 4 8 2 2" xfId="23610"/>
    <cellStyle name="常规 35 3 4 8 2 2 2" xfId="31392"/>
    <cellStyle name="常规 35 3 4 8 2 3" xfId="27501"/>
    <cellStyle name="常规 35 3 4 8 3" xfId="21015"/>
    <cellStyle name="常规 35 3 4 8 3 2" xfId="24906"/>
    <cellStyle name="常规 35 3 4 8 3 2 2" xfId="32688"/>
    <cellStyle name="常规 35 3 4 8 3 3" xfId="28797"/>
    <cellStyle name="常规 35 3 4 8 4" xfId="22313"/>
    <cellStyle name="常规 35 3 4 8 4 2" xfId="30095"/>
    <cellStyle name="常规 35 3 4 8 5" xfId="26204"/>
    <cellStyle name="常规 35 3 4 9" xfId="17031"/>
    <cellStyle name="常规 35 3 4 9 2" xfId="19863"/>
    <cellStyle name="常规 35 3 4 9 2 2" xfId="23754"/>
    <cellStyle name="常规 35 3 4 9 2 2 2" xfId="31536"/>
    <cellStyle name="常规 35 3 4 9 2 3" xfId="27645"/>
    <cellStyle name="常规 35 3 4 9 3" xfId="21159"/>
    <cellStyle name="常规 35 3 4 9 3 2" xfId="25050"/>
    <cellStyle name="常规 35 3 4 9 3 2 2" xfId="32832"/>
    <cellStyle name="常规 35 3 4 9 3 3" xfId="28941"/>
    <cellStyle name="常规 35 3 4 9 4" xfId="22457"/>
    <cellStyle name="常规 35 3 4 9 4 2" xfId="30239"/>
    <cellStyle name="常规 35 3 4 9 5" xfId="26348"/>
    <cellStyle name="常规 35 3 5" xfId="6335"/>
    <cellStyle name="常规 35 3 5 10" xfId="17151"/>
    <cellStyle name="常规 35 3 5 10 2" xfId="19983"/>
    <cellStyle name="常规 35 3 5 10 2 2" xfId="23874"/>
    <cellStyle name="常规 35 3 5 10 2 2 2" xfId="31656"/>
    <cellStyle name="常规 35 3 5 10 2 3" xfId="27765"/>
    <cellStyle name="常规 35 3 5 10 3" xfId="21279"/>
    <cellStyle name="常规 35 3 5 10 3 2" xfId="25170"/>
    <cellStyle name="常规 35 3 5 10 3 2 2" xfId="32952"/>
    <cellStyle name="常规 35 3 5 10 3 3" xfId="29061"/>
    <cellStyle name="常规 35 3 5 10 4" xfId="22577"/>
    <cellStyle name="常规 35 3 5 10 4 2" xfId="30359"/>
    <cellStyle name="常规 35 3 5 10 5" xfId="26468"/>
    <cellStyle name="常规 35 3 5 11" xfId="18831"/>
    <cellStyle name="常规 35 3 5 11 2" xfId="22722"/>
    <cellStyle name="常规 35 3 5 11 2 2" xfId="30504"/>
    <cellStyle name="常规 35 3 5 11 3" xfId="26613"/>
    <cellStyle name="常规 35 3 5 12" xfId="20127"/>
    <cellStyle name="常规 35 3 5 12 2" xfId="24018"/>
    <cellStyle name="常规 35 3 5 12 2 2" xfId="31800"/>
    <cellStyle name="常规 35 3 5 12 3" xfId="27909"/>
    <cellStyle name="常规 35 3 5 13" xfId="21425"/>
    <cellStyle name="常规 35 3 5 13 2" xfId="29207"/>
    <cellStyle name="常规 35 3 5 14" xfId="25316"/>
    <cellStyle name="常规 35 3 5 2" xfId="6407"/>
    <cellStyle name="常规 35 3 5 2 10" xfId="18903"/>
    <cellStyle name="常规 35 3 5 2 10 2" xfId="22794"/>
    <cellStyle name="常规 35 3 5 2 10 2 2" xfId="30576"/>
    <cellStyle name="常规 35 3 5 2 10 3" xfId="26685"/>
    <cellStyle name="常规 35 3 5 2 11" xfId="20199"/>
    <cellStyle name="常规 35 3 5 2 11 2" xfId="24090"/>
    <cellStyle name="常规 35 3 5 2 11 2 2" xfId="31872"/>
    <cellStyle name="常规 35 3 5 2 11 3" xfId="27981"/>
    <cellStyle name="常规 35 3 5 2 12" xfId="21497"/>
    <cellStyle name="常规 35 3 5 2 12 2" xfId="29279"/>
    <cellStyle name="常规 35 3 5 2 13" xfId="25388"/>
    <cellStyle name="常规 35 3 5 2 2" xfId="11323"/>
    <cellStyle name="常规 35 3 5 2 2 2" xfId="19047"/>
    <cellStyle name="常规 35 3 5 2 2 2 2" xfId="22938"/>
    <cellStyle name="常规 35 3 5 2 2 2 2 2" xfId="30720"/>
    <cellStyle name="常规 35 3 5 2 2 2 3" xfId="26829"/>
    <cellStyle name="常规 35 3 5 2 2 3" xfId="20343"/>
    <cellStyle name="常规 35 3 5 2 2 3 2" xfId="24234"/>
    <cellStyle name="常规 35 3 5 2 2 3 2 2" xfId="32016"/>
    <cellStyle name="常规 35 3 5 2 2 3 3" xfId="28125"/>
    <cellStyle name="常规 35 3 5 2 2 4" xfId="21641"/>
    <cellStyle name="常规 35 3 5 2 2 4 2" xfId="29423"/>
    <cellStyle name="常规 35 3 5 2 2 5" xfId="25532"/>
    <cellStyle name="常规 35 3 5 2 3" xfId="12547"/>
    <cellStyle name="常规 35 3 5 2 3 2" xfId="19191"/>
    <cellStyle name="常规 35 3 5 2 3 2 2" xfId="23082"/>
    <cellStyle name="常规 35 3 5 2 3 2 2 2" xfId="30864"/>
    <cellStyle name="常规 35 3 5 2 3 2 3" xfId="26973"/>
    <cellStyle name="常规 35 3 5 2 3 3" xfId="20487"/>
    <cellStyle name="常规 35 3 5 2 3 3 2" xfId="24378"/>
    <cellStyle name="常规 35 3 5 2 3 3 2 2" xfId="32160"/>
    <cellStyle name="常规 35 3 5 2 3 3 3" xfId="28269"/>
    <cellStyle name="常规 35 3 5 2 3 4" xfId="21785"/>
    <cellStyle name="常规 35 3 5 2 3 4 2" xfId="29567"/>
    <cellStyle name="常规 35 3 5 2 3 5" xfId="25676"/>
    <cellStyle name="常规 35 3 5 2 4" xfId="13720"/>
    <cellStyle name="常规 35 3 5 2 4 2" xfId="19335"/>
    <cellStyle name="常规 35 3 5 2 4 2 2" xfId="23226"/>
    <cellStyle name="常规 35 3 5 2 4 2 2 2" xfId="31008"/>
    <cellStyle name="常规 35 3 5 2 4 2 3" xfId="27117"/>
    <cellStyle name="常规 35 3 5 2 4 3" xfId="20631"/>
    <cellStyle name="常规 35 3 5 2 4 3 2" xfId="24522"/>
    <cellStyle name="常规 35 3 5 2 4 3 2 2" xfId="32304"/>
    <cellStyle name="常规 35 3 5 2 4 3 3" xfId="28413"/>
    <cellStyle name="常规 35 3 5 2 4 4" xfId="21929"/>
    <cellStyle name="常规 35 3 5 2 4 4 2" xfId="29711"/>
    <cellStyle name="常规 35 3 5 2 4 5" xfId="25820"/>
    <cellStyle name="常规 35 3 5 2 5" xfId="14792"/>
    <cellStyle name="常规 35 3 5 2 5 2" xfId="19479"/>
    <cellStyle name="常规 35 3 5 2 5 2 2" xfId="23370"/>
    <cellStyle name="常规 35 3 5 2 5 2 2 2" xfId="31152"/>
    <cellStyle name="常规 35 3 5 2 5 2 3" xfId="27261"/>
    <cellStyle name="常规 35 3 5 2 5 3" xfId="20775"/>
    <cellStyle name="常规 35 3 5 2 5 3 2" xfId="24666"/>
    <cellStyle name="常规 35 3 5 2 5 3 2 2" xfId="32448"/>
    <cellStyle name="常规 35 3 5 2 5 3 3" xfId="28557"/>
    <cellStyle name="常规 35 3 5 2 5 4" xfId="22073"/>
    <cellStyle name="常规 35 3 5 2 5 4 2" xfId="29855"/>
    <cellStyle name="常规 35 3 5 2 5 5" xfId="25964"/>
    <cellStyle name="常规 35 3 5 2 6" xfId="15757"/>
    <cellStyle name="常规 35 3 5 2 6 2" xfId="19623"/>
    <cellStyle name="常规 35 3 5 2 6 2 2" xfId="23514"/>
    <cellStyle name="常规 35 3 5 2 6 2 2 2" xfId="31296"/>
    <cellStyle name="常规 35 3 5 2 6 2 3" xfId="27405"/>
    <cellStyle name="常规 35 3 5 2 6 3" xfId="20919"/>
    <cellStyle name="常规 35 3 5 2 6 3 2" xfId="24810"/>
    <cellStyle name="常规 35 3 5 2 6 3 2 2" xfId="32592"/>
    <cellStyle name="常规 35 3 5 2 6 3 3" xfId="28701"/>
    <cellStyle name="常规 35 3 5 2 6 4" xfId="22217"/>
    <cellStyle name="常规 35 3 5 2 6 4 2" xfId="29999"/>
    <cellStyle name="常规 35 3 5 2 6 5" xfId="26108"/>
    <cellStyle name="常规 35 3 5 2 7" xfId="16554"/>
    <cellStyle name="常规 35 3 5 2 7 2" xfId="19767"/>
    <cellStyle name="常规 35 3 5 2 7 2 2" xfId="23658"/>
    <cellStyle name="常规 35 3 5 2 7 2 2 2" xfId="31440"/>
    <cellStyle name="常规 35 3 5 2 7 2 3" xfId="27549"/>
    <cellStyle name="常规 35 3 5 2 7 3" xfId="21063"/>
    <cellStyle name="常规 35 3 5 2 7 3 2" xfId="24954"/>
    <cellStyle name="常规 35 3 5 2 7 3 2 2" xfId="32736"/>
    <cellStyle name="常规 35 3 5 2 7 3 3" xfId="28845"/>
    <cellStyle name="常规 35 3 5 2 7 4" xfId="22361"/>
    <cellStyle name="常规 35 3 5 2 7 4 2" xfId="30143"/>
    <cellStyle name="常规 35 3 5 2 7 5" xfId="26252"/>
    <cellStyle name="常规 35 3 5 2 8" xfId="17079"/>
    <cellStyle name="常规 35 3 5 2 8 2" xfId="19911"/>
    <cellStyle name="常规 35 3 5 2 8 2 2" xfId="23802"/>
    <cellStyle name="常规 35 3 5 2 8 2 2 2" xfId="31584"/>
    <cellStyle name="常规 35 3 5 2 8 2 3" xfId="27693"/>
    <cellStyle name="常规 35 3 5 2 8 3" xfId="21207"/>
    <cellStyle name="常规 35 3 5 2 8 3 2" xfId="25098"/>
    <cellStyle name="常规 35 3 5 2 8 3 2 2" xfId="32880"/>
    <cellStyle name="常规 35 3 5 2 8 3 3" xfId="28989"/>
    <cellStyle name="常规 35 3 5 2 8 4" xfId="22505"/>
    <cellStyle name="常规 35 3 5 2 8 4 2" xfId="30287"/>
    <cellStyle name="常规 35 3 5 2 8 5" xfId="26396"/>
    <cellStyle name="常规 35 3 5 2 9" xfId="17223"/>
    <cellStyle name="常规 35 3 5 2 9 2" xfId="20055"/>
    <cellStyle name="常规 35 3 5 2 9 2 2" xfId="23946"/>
    <cellStyle name="常规 35 3 5 2 9 2 2 2" xfId="31728"/>
    <cellStyle name="常规 35 3 5 2 9 2 3" xfId="27837"/>
    <cellStyle name="常规 35 3 5 2 9 3" xfId="21351"/>
    <cellStyle name="常规 35 3 5 2 9 3 2" xfId="25242"/>
    <cellStyle name="常规 35 3 5 2 9 3 2 2" xfId="33024"/>
    <cellStyle name="常规 35 3 5 2 9 3 3" xfId="29133"/>
    <cellStyle name="常规 35 3 5 2 9 4" xfId="22649"/>
    <cellStyle name="常规 35 3 5 2 9 4 2" xfId="30431"/>
    <cellStyle name="常规 35 3 5 2 9 5" xfId="26540"/>
    <cellStyle name="常规 35 3 5 3" xfId="11251"/>
    <cellStyle name="常规 35 3 5 3 2" xfId="18975"/>
    <cellStyle name="常规 35 3 5 3 2 2" xfId="22866"/>
    <cellStyle name="常规 35 3 5 3 2 2 2" xfId="30648"/>
    <cellStyle name="常规 35 3 5 3 2 3" xfId="26757"/>
    <cellStyle name="常规 35 3 5 3 3" xfId="20271"/>
    <cellStyle name="常规 35 3 5 3 3 2" xfId="24162"/>
    <cellStyle name="常规 35 3 5 3 3 2 2" xfId="31944"/>
    <cellStyle name="常规 35 3 5 3 3 3" xfId="28053"/>
    <cellStyle name="常规 35 3 5 3 4" xfId="21569"/>
    <cellStyle name="常规 35 3 5 3 4 2" xfId="29351"/>
    <cellStyle name="常规 35 3 5 3 5" xfId="25460"/>
    <cellStyle name="常规 35 3 5 4" xfId="12475"/>
    <cellStyle name="常规 35 3 5 4 2" xfId="19119"/>
    <cellStyle name="常规 35 3 5 4 2 2" xfId="23010"/>
    <cellStyle name="常规 35 3 5 4 2 2 2" xfId="30792"/>
    <cellStyle name="常规 35 3 5 4 2 3" xfId="26901"/>
    <cellStyle name="常规 35 3 5 4 3" xfId="20415"/>
    <cellStyle name="常规 35 3 5 4 3 2" xfId="24306"/>
    <cellStyle name="常规 35 3 5 4 3 2 2" xfId="32088"/>
    <cellStyle name="常规 35 3 5 4 3 3" xfId="28197"/>
    <cellStyle name="常规 35 3 5 4 4" xfId="21713"/>
    <cellStyle name="常规 35 3 5 4 4 2" xfId="29495"/>
    <cellStyle name="常规 35 3 5 4 5" xfId="25604"/>
    <cellStyle name="常规 35 3 5 5" xfId="13648"/>
    <cellStyle name="常规 35 3 5 5 2" xfId="19263"/>
    <cellStyle name="常规 35 3 5 5 2 2" xfId="23154"/>
    <cellStyle name="常规 35 3 5 5 2 2 2" xfId="30936"/>
    <cellStyle name="常规 35 3 5 5 2 3" xfId="27045"/>
    <cellStyle name="常规 35 3 5 5 3" xfId="20559"/>
    <cellStyle name="常规 35 3 5 5 3 2" xfId="24450"/>
    <cellStyle name="常规 35 3 5 5 3 2 2" xfId="32232"/>
    <cellStyle name="常规 35 3 5 5 3 3" xfId="28341"/>
    <cellStyle name="常规 35 3 5 5 4" xfId="21857"/>
    <cellStyle name="常规 35 3 5 5 4 2" xfId="29639"/>
    <cellStyle name="常规 35 3 5 5 5" xfId="25748"/>
    <cellStyle name="常规 35 3 5 6" xfId="14720"/>
    <cellStyle name="常规 35 3 5 6 2" xfId="19407"/>
    <cellStyle name="常规 35 3 5 6 2 2" xfId="23298"/>
    <cellStyle name="常规 35 3 5 6 2 2 2" xfId="31080"/>
    <cellStyle name="常规 35 3 5 6 2 3" xfId="27189"/>
    <cellStyle name="常规 35 3 5 6 3" xfId="20703"/>
    <cellStyle name="常规 35 3 5 6 3 2" xfId="24594"/>
    <cellStyle name="常规 35 3 5 6 3 2 2" xfId="32376"/>
    <cellStyle name="常规 35 3 5 6 3 3" xfId="28485"/>
    <cellStyle name="常规 35 3 5 6 4" xfId="22001"/>
    <cellStyle name="常规 35 3 5 6 4 2" xfId="29783"/>
    <cellStyle name="常规 35 3 5 6 5" xfId="25892"/>
    <cellStyle name="常规 35 3 5 7" xfId="15685"/>
    <cellStyle name="常规 35 3 5 7 2" xfId="19551"/>
    <cellStyle name="常规 35 3 5 7 2 2" xfId="23442"/>
    <cellStyle name="常规 35 3 5 7 2 2 2" xfId="31224"/>
    <cellStyle name="常规 35 3 5 7 2 3" xfId="27333"/>
    <cellStyle name="常规 35 3 5 7 3" xfId="20847"/>
    <cellStyle name="常规 35 3 5 7 3 2" xfId="24738"/>
    <cellStyle name="常规 35 3 5 7 3 2 2" xfId="32520"/>
    <cellStyle name="常规 35 3 5 7 3 3" xfId="28629"/>
    <cellStyle name="常规 35 3 5 7 4" xfId="22145"/>
    <cellStyle name="常规 35 3 5 7 4 2" xfId="29927"/>
    <cellStyle name="常规 35 3 5 7 5" xfId="26036"/>
    <cellStyle name="常规 35 3 5 8" xfId="16482"/>
    <cellStyle name="常规 35 3 5 8 2" xfId="19695"/>
    <cellStyle name="常规 35 3 5 8 2 2" xfId="23586"/>
    <cellStyle name="常规 35 3 5 8 2 2 2" xfId="31368"/>
    <cellStyle name="常规 35 3 5 8 2 3" xfId="27477"/>
    <cellStyle name="常规 35 3 5 8 3" xfId="20991"/>
    <cellStyle name="常规 35 3 5 8 3 2" xfId="24882"/>
    <cellStyle name="常规 35 3 5 8 3 2 2" xfId="32664"/>
    <cellStyle name="常规 35 3 5 8 3 3" xfId="28773"/>
    <cellStyle name="常规 35 3 5 8 4" xfId="22289"/>
    <cellStyle name="常规 35 3 5 8 4 2" xfId="30071"/>
    <cellStyle name="常规 35 3 5 8 5" xfId="26180"/>
    <cellStyle name="常规 35 3 5 9" xfId="17007"/>
    <cellStyle name="常规 35 3 5 9 2" xfId="19839"/>
    <cellStyle name="常规 35 3 5 9 2 2" xfId="23730"/>
    <cellStyle name="常规 35 3 5 9 2 2 2" xfId="31512"/>
    <cellStyle name="常规 35 3 5 9 2 3" xfId="27621"/>
    <cellStyle name="常规 35 3 5 9 3" xfId="21135"/>
    <cellStyle name="常规 35 3 5 9 3 2" xfId="25026"/>
    <cellStyle name="常规 35 3 5 9 3 2 2" xfId="32808"/>
    <cellStyle name="常规 35 3 5 9 3 3" xfId="28917"/>
    <cellStyle name="常规 35 3 5 9 4" xfId="22433"/>
    <cellStyle name="常规 35 3 5 9 4 2" xfId="30215"/>
    <cellStyle name="常规 35 3 5 9 5" xfId="26324"/>
    <cellStyle name="常规 35 3 6" xfId="6383"/>
    <cellStyle name="常规 35 3 6 10" xfId="18879"/>
    <cellStyle name="常规 35 3 6 10 2" xfId="22770"/>
    <cellStyle name="常规 35 3 6 10 2 2" xfId="30552"/>
    <cellStyle name="常规 35 3 6 10 3" xfId="26661"/>
    <cellStyle name="常规 35 3 6 11" xfId="20175"/>
    <cellStyle name="常规 35 3 6 11 2" xfId="24066"/>
    <cellStyle name="常规 35 3 6 11 2 2" xfId="31848"/>
    <cellStyle name="常规 35 3 6 11 3" xfId="27957"/>
    <cellStyle name="常规 35 3 6 12" xfId="21473"/>
    <cellStyle name="常规 35 3 6 12 2" xfId="29255"/>
    <cellStyle name="常规 35 3 6 13" xfId="25364"/>
    <cellStyle name="常规 35 3 6 2" xfId="11299"/>
    <cellStyle name="常规 35 3 6 2 2" xfId="19023"/>
    <cellStyle name="常规 35 3 6 2 2 2" xfId="22914"/>
    <cellStyle name="常规 35 3 6 2 2 2 2" xfId="30696"/>
    <cellStyle name="常规 35 3 6 2 2 3" xfId="26805"/>
    <cellStyle name="常规 35 3 6 2 3" xfId="20319"/>
    <cellStyle name="常规 35 3 6 2 3 2" xfId="24210"/>
    <cellStyle name="常规 35 3 6 2 3 2 2" xfId="31992"/>
    <cellStyle name="常规 35 3 6 2 3 3" xfId="28101"/>
    <cellStyle name="常规 35 3 6 2 4" xfId="21617"/>
    <cellStyle name="常规 35 3 6 2 4 2" xfId="29399"/>
    <cellStyle name="常规 35 3 6 2 5" xfId="25508"/>
    <cellStyle name="常规 35 3 6 3" xfId="12523"/>
    <cellStyle name="常规 35 3 6 3 2" xfId="19167"/>
    <cellStyle name="常规 35 3 6 3 2 2" xfId="23058"/>
    <cellStyle name="常规 35 3 6 3 2 2 2" xfId="30840"/>
    <cellStyle name="常规 35 3 6 3 2 3" xfId="26949"/>
    <cellStyle name="常规 35 3 6 3 3" xfId="20463"/>
    <cellStyle name="常规 35 3 6 3 3 2" xfId="24354"/>
    <cellStyle name="常规 35 3 6 3 3 2 2" xfId="32136"/>
    <cellStyle name="常规 35 3 6 3 3 3" xfId="28245"/>
    <cellStyle name="常规 35 3 6 3 4" xfId="21761"/>
    <cellStyle name="常规 35 3 6 3 4 2" xfId="29543"/>
    <cellStyle name="常规 35 3 6 3 5" xfId="25652"/>
    <cellStyle name="常规 35 3 6 4" xfId="13696"/>
    <cellStyle name="常规 35 3 6 4 2" xfId="19311"/>
    <cellStyle name="常规 35 3 6 4 2 2" xfId="23202"/>
    <cellStyle name="常规 35 3 6 4 2 2 2" xfId="30984"/>
    <cellStyle name="常规 35 3 6 4 2 3" xfId="27093"/>
    <cellStyle name="常规 35 3 6 4 3" xfId="20607"/>
    <cellStyle name="常规 35 3 6 4 3 2" xfId="24498"/>
    <cellStyle name="常规 35 3 6 4 3 2 2" xfId="32280"/>
    <cellStyle name="常规 35 3 6 4 3 3" xfId="28389"/>
    <cellStyle name="常规 35 3 6 4 4" xfId="21905"/>
    <cellStyle name="常规 35 3 6 4 4 2" xfId="29687"/>
    <cellStyle name="常规 35 3 6 4 5" xfId="25796"/>
    <cellStyle name="常规 35 3 6 5" xfId="14768"/>
    <cellStyle name="常规 35 3 6 5 2" xfId="19455"/>
    <cellStyle name="常规 35 3 6 5 2 2" xfId="23346"/>
    <cellStyle name="常规 35 3 6 5 2 2 2" xfId="31128"/>
    <cellStyle name="常规 35 3 6 5 2 3" xfId="27237"/>
    <cellStyle name="常规 35 3 6 5 3" xfId="20751"/>
    <cellStyle name="常规 35 3 6 5 3 2" xfId="24642"/>
    <cellStyle name="常规 35 3 6 5 3 2 2" xfId="32424"/>
    <cellStyle name="常规 35 3 6 5 3 3" xfId="28533"/>
    <cellStyle name="常规 35 3 6 5 4" xfId="22049"/>
    <cellStyle name="常规 35 3 6 5 4 2" xfId="29831"/>
    <cellStyle name="常规 35 3 6 5 5" xfId="25940"/>
    <cellStyle name="常规 35 3 6 6" xfId="15733"/>
    <cellStyle name="常规 35 3 6 6 2" xfId="19599"/>
    <cellStyle name="常规 35 3 6 6 2 2" xfId="23490"/>
    <cellStyle name="常规 35 3 6 6 2 2 2" xfId="31272"/>
    <cellStyle name="常规 35 3 6 6 2 3" xfId="27381"/>
    <cellStyle name="常规 35 3 6 6 3" xfId="20895"/>
    <cellStyle name="常规 35 3 6 6 3 2" xfId="24786"/>
    <cellStyle name="常规 35 3 6 6 3 2 2" xfId="32568"/>
    <cellStyle name="常规 35 3 6 6 3 3" xfId="28677"/>
    <cellStyle name="常规 35 3 6 6 4" xfId="22193"/>
    <cellStyle name="常规 35 3 6 6 4 2" xfId="29975"/>
    <cellStyle name="常规 35 3 6 6 5" xfId="26084"/>
    <cellStyle name="常规 35 3 6 7" xfId="16530"/>
    <cellStyle name="常规 35 3 6 7 2" xfId="19743"/>
    <cellStyle name="常规 35 3 6 7 2 2" xfId="23634"/>
    <cellStyle name="常规 35 3 6 7 2 2 2" xfId="31416"/>
    <cellStyle name="常规 35 3 6 7 2 3" xfId="27525"/>
    <cellStyle name="常规 35 3 6 7 3" xfId="21039"/>
    <cellStyle name="常规 35 3 6 7 3 2" xfId="24930"/>
    <cellStyle name="常规 35 3 6 7 3 2 2" xfId="32712"/>
    <cellStyle name="常规 35 3 6 7 3 3" xfId="28821"/>
    <cellStyle name="常规 35 3 6 7 4" xfId="22337"/>
    <cellStyle name="常规 35 3 6 7 4 2" xfId="30119"/>
    <cellStyle name="常规 35 3 6 7 5" xfId="26228"/>
    <cellStyle name="常规 35 3 6 8" xfId="17055"/>
    <cellStyle name="常规 35 3 6 8 2" xfId="19887"/>
    <cellStyle name="常规 35 3 6 8 2 2" xfId="23778"/>
    <cellStyle name="常规 35 3 6 8 2 2 2" xfId="31560"/>
    <cellStyle name="常规 35 3 6 8 2 3" xfId="27669"/>
    <cellStyle name="常规 35 3 6 8 3" xfId="21183"/>
    <cellStyle name="常规 35 3 6 8 3 2" xfId="25074"/>
    <cellStyle name="常规 35 3 6 8 3 2 2" xfId="32856"/>
    <cellStyle name="常规 35 3 6 8 3 3" xfId="28965"/>
    <cellStyle name="常规 35 3 6 8 4" xfId="22481"/>
    <cellStyle name="常规 35 3 6 8 4 2" xfId="30263"/>
    <cellStyle name="常规 35 3 6 8 5" xfId="26372"/>
    <cellStyle name="常规 35 3 6 9" xfId="17199"/>
    <cellStyle name="常规 35 3 6 9 2" xfId="20031"/>
    <cellStyle name="常规 35 3 6 9 2 2" xfId="23922"/>
    <cellStyle name="常规 35 3 6 9 2 2 2" xfId="31704"/>
    <cellStyle name="常规 35 3 6 9 2 3" xfId="27813"/>
    <cellStyle name="常规 35 3 6 9 3" xfId="21327"/>
    <cellStyle name="常规 35 3 6 9 3 2" xfId="25218"/>
    <cellStyle name="常规 35 3 6 9 3 2 2" xfId="33000"/>
    <cellStyle name="常规 35 3 6 9 3 3" xfId="29109"/>
    <cellStyle name="常规 35 3 6 9 4" xfId="22625"/>
    <cellStyle name="常规 35 3 6 9 4 2" xfId="30407"/>
    <cellStyle name="常规 35 3 6 9 5" xfId="26516"/>
    <cellStyle name="常规 35 3 7" xfId="11224"/>
    <cellStyle name="常规 35 3 7 2" xfId="18951"/>
    <cellStyle name="常规 35 3 7 2 2" xfId="22842"/>
    <cellStyle name="常规 35 3 7 2 2 2" xfId="30624"/>
    <cellStyle name="常规 35 3 7 2 3" xfId="26733"/>
    <cellStyle name="常规 35 3 7 3" xfId="20247"/>
    <cellStyle name="常规 35 3 7 3 2" xfId="24138"/>
    <cellStyle name="常规 35 3 7 3 2 2" xfId="31920"/>
    <cellStyle name="常规 35 3 7 3 3" xfId="28029"/>
    <cellStyle name="常规 35 3 7 4" xfId="21545"/>
    <cellStyle name="常规 35 3 7 4 2" xfId="29327"/>
    <cellStyle name="常规 35 3 7 5" xfId="25436"/>
    <cellStyle name="常规 35 3 8" xfId="12448"/>
    <cellStyle name="常规 35 3 8 2" xfId="19095"/>
    <cellStyle name="常规 35 3 8 2 2" xfId="22986"/>
    <cellStyle name="常规 35 3 8 2 2 2" xfId="30768"/>
    <cellStyle name="常规 35 3 8 2 3" xfId="26877"/>
    <cellStyle name="常规 35 3 8 3" xfId="20391"/>
    <cellStyle name="常规 35 3 8 3 2" xfId="24282"/>
    <cellStyle name="常规 35 3 8 3 2 2" xfId="32064"/>
    <cellStyle name="常规 35 3 8 3 3" xfId="28173"/>
    <cellStyle name="常规 35 3 8 4" xfId="21689"/>
    <cellStyle name="常规 35 3 8 4 2" xfId="29471"/>
    <cellStyle name="常规 35 3 8 5" xfId="25580"/>
    <cellStyle name="常规 35 3 9" xfId="13622"/>
    <cellStyle name="常规 35 3 9 2" xfId="19239"/>
    <cellStyle name="常规 35 3 9 2 2" xfId="23130"/>
    <cellStyle name="常规 35 3 9 2 2 2" xfId="30912"/>
    <cellStyle name="常规 35 3 9 2 3" xfId="27021"/>
    <cellStyle name="常规 35 3 9 3" xfId="20535"/>
    <cellStyle name="常规 35 3 9 3 2" xfId="24426"/>
    <cellStyle name="常规 35 3 9 3 2 2" xfId="32208"/>
    <cellStyle name="常规 35 3 9 3 3" xfId="28317"/>
    <cellStyle name="常规 35 3 9 4" xfId="21833"/>
    <cellStyle name="常规 35 3 9 4 2" xfId="29615"/>
    <cellStyle name="常规 35 3 9 5" xfId="25724"/>
    <cellStyle name="常规 35 4" xfId="6309"/>
    <cellStyle name="常规 35 4 10" xfId="14694"/>
    <cellStyle name="常规 35 4 10 2" xfId="19385"/>
    <cellStyle name="常规 35 4 10 2 2" xfId="23276"/>
    <cellStyle name="常规 35 4 10 2 2 2" xfId="31058"/>
    <cellStyle name="常规 35 4 10 2 3" xfId="27167"/>
    <cellStyle name="常规 35 4 10 3" xfId="20681"/>
    <cellStyle name="常规 35 4 10 3 2" xfId="24572"/>
    <cellStyle name="常规 35 4 10 3 2 2" xfId="32354"/>
    <cellStyle name="常规 35 4 10 3 3" xfId="28463"/>
    <cellStyle name="常规 35 4 10 4" xfId="21979"/>
    <cellStyle name="常规 35 4 10 4 2" xfId="29761"/>
    <cellStyle name="常规 35 4 10 5" xfId="25870"/>
    <cellStyle name="常规 35 4 11" xfId="15661"/>
    <cellStyle name="常规 35 4 11 2" xfId="19529"/>
    <cellStyle name="常规 35 4 11 2 2" xfId="23420"/>
    <cellStyle name="常规 35 4 11 2 2 2" xfId="31202"/>
    <cellStyle name="常规 35 4 11 2 3" xfId="27311"/>
    <cellStyle name="常规 35 4 11 3" xfId="20825"/>
    <cellStyle name="常规 35 4 11 3 2" xfId="24716"/>
    <cellStyle name="常规 35 4 11 3 2 2" xfId="32498"/>
    <cellStyle name="常规 35 4 11 3 3" xfId="28607"/>
    <cellStyle name="常规 35 4 11 4" xfId="22123"/>
    <cellStyle name="常规 35 4 11 4 2" xfId="29905"/>
    <cellStyle name="常规 35 4 11 5" xfId="26014"/>
    <cellStyle name="常规 35 4 12" xfId="16458"/>
    <cellStyle name="常规 35 4 12 2" xfId="19673"/>
    <cellStyle name="常规 35 4 12 2 2" xfId="23564"/>
    <cellStyle name="常规 35 4 12 2 2 2" xfId="31346"/>
    <cellStyle name="常规 35 4 12 2 3" xfId="27455"/>
    <cellStyle name="常规 35 4 12 3" xfId="20969"/>
    <cellStyle name="常规 35 4 12 3 2" xfId="24860"/>
    <cellStyle name="常规 35 4 12 3 2 2" xfId="32642"/>
    <cellStyle name="常规 35 4 12 3 3" xfId="28751"/>
    <cellStyle name="常规 35 4 12 4" xfId="22267"/>
    <cellStyle name="常规 35 4 12 4 2" xfId="30049"/>
    <cellStyle name="常规 35 4 12 5" xfId="26158"/>
    <cellStyle name="常规 35 4 13" xfId="16983"/>
    <cellStyle name="常规 35 4 13 2" xfId="19817"/>
    <cellStyle name="常规 35 4 13 2 2" xfId="23708"/>
    <cellStyle name="常规 35 4 13 2 2 2" xfId="31490"/>
    <cellStyle name="常规 35 4 13 2 3" xfId="27599"/>
    <cellStyle name="常规 35 4 13 3" xfId="21113"/>
    <cellStyle name="常规 35 4 13 3 2" xfId="25004"/>
    <cellStyle name="常规 35 4 13 3 2 2" xfId="32786"/>
    <cellStyle name="常规 35 4 13 3 3" xfId="28895"/>
    <cellStyle name="常规 35 4 13 4" xfId="22411"/>
    <cellStyle name="常规 35 4 13 4 2" xfId="30193"/>
    <cellStyle name="常规 35 4 13 5" xfId="26302"/>
    <cellStyle name="常规 35 4 14" xfId="17129"/>
    <cellStyle name="常规 35 4 14 2" xfId="19961"/>
    <cellStyle name="常规 35 4 14 2 2" xfId="23852"/>
    <cellStyle name="常规 35 4 14 2 2 2" xfId="31634"/>
    <cellStyle name="常规 35 4 14 2 3" xfId="27743"/>
    <cellStyle name="常规 35 4 14 3" xfId="21257"/>
    <cellStyle name="常规 35 4 14 3 2" xfId="25148"/>
    <cellStyle name="常规 35 4 14 3 2 2" xfId="32930"/>
    <cellStyle name="常规 35 4 14 3 3" xfId="29039"/>
    <cellStyle name="常规 35 4 14 4" xfId="22555"/>
    <cellStyle name="常规 35 4 14 4 2" xfId="30337"/>
    <cellStyle name="常规 35 4 14 5" xfId="26446"/>
    <cellStyle name="常规 35 4 15" xfId="18809"/>
    <cellStyle name="常规 35 4 15 2" xfId="22700"/>
    <cellStyle name="常规 35 4 15 2 2" xfId="30482"/>
    <cellStyle name="常规 35 4 15 3" xfId="26591"/>
    <cellStyle name="常规 35 4 16" xfId="20105"/>
    <cellStyle name="常规 35 4 16 2" xfId="23996"/>
    <cellStyle name="常规 35 4 16 2 2" xfId="31778"/>
    <cellStyle name="常规 35 4 16 3" xfId="27887"/>
    <cellStyle name="常规 35 4 17" xfId="21403"/>
    <cellStyle name="常规 35 4 17 2" xfId="29185"/>
    <cellStyle name="常规 35 4 18" xfId="25294"/>
    <cellStyle name="常规 35 4 2" xfId="6315"/>
    <cellStyle name="常规 35 4 2 10" xfId="15667"/>
    <cellStyle name="常规 35 4 2 10 2" xfId="19535"/>
    <cellStyle name="常规 35 4 2 10 2 2" xfId="23426"/>
    <cellStyle name="常规 35 4 2 10 2 2 2" xfId="31208"/>
    <cellStyle name="常规 35 4 2 10 2 3" xfId="27317"/>
    <cellStyle name="常规 35 4 2 10 3" xfId="20831"/>
    <cellStyle name="常规 35 4 2 10 3 2" xfId="24722"/>
    <cellStyle name="常规 35 4 2 10 3 2 2" xfId="32504"/>
    <cellStyle name="常规 35 4 2 10 3 3" xfId="28613"/>
    <cellStyle name="常规 35 4 2 10 4" xfId="22129"/>
    <cellStyle name="常规 35 4 2 10 4 2" xfId="29911"/>
    <cellStyle name="常规 35 4 2 10 5" xfId="26020"/>
    <cellStyle name="常规 35 4 2 11" xfId="16464"/>
    <cellStyle name="常规 35 4 2 11 2" xfId="19679"/>
    <cellStyle name="常规 35 4 2 11 2 2" xfId="23570"/>
    <cellStyle name="常规 35 4 2 11 2 2 2" xfId="31352"/>
    <cellStyle name="常规 35 4 2 11 2 3" xfId="27461"/>
    <cellStyle name="常规 35 4 2 11 3" xfId="20975"/>
    <cellStyle name="常规 35 4 2 11 3 2" xfId="24866"/>
    <cellStyle name="常规 35 4 2 11 3 2 2" xfId="32648"/>
    <cellStyle name="常规 35 4 2 11 3 3" xfId="28757"/>
    <cellStyle name="常规 35 4 2 11 4" xfId="22273"/>
    <cellStyle name="常规 35 4 2 11 4 2" xfId="30055"/>
    <cellStyle name="常规 35 4 2 11 5" xfId="26164"/>
    <cellStyle name="常规 35 4 2 12" xfId="16989"/>
    <cellStyle name="常规 35 4 2 12 2" xfId="19823"/>
    <cellStyle name="常规 35 4 2 12 2 2" xfId="23714"/>
    <cellStyle name="常规 35 4 2 12 2 2 2" xfId="31496"/>
    <cellStyle name="常规 35 4 2 12 2 3" xfId="27605"/>
    <cellStyle name="常规 35 4 2 12 3" xfId="21119"/>
    <cellStyle name="常规 35 4 2 12 3 2" xfId="25010"/>
    <cellStyle name="常规 35 4 2 12 3 2 2" xfId="32792"/>
    <cellStyle name="常规 35 4 2 12 3 3" xfId="28901"/>
    <cellStyle name="常规 35 4 2 12 4" xfId="22417"/>
    <cellStyle name="常规 35 4 2 12 4 2" xfId="30199"/>
    <cellStyle name="常规 35 4 2 12 5" xfId="26308"/>
    <cellStyle name="常规 35 4 2 13" xfId="17135"/>
    <cellStyle name="常规 35 4 2 13 2" xfId="19967"/>
    <cellStyle name="常规 35 4 2 13 2 2" xfId="23858"/>
    <cellStyle name="常规 35 4 2 13 2 2 2" xfId="31640"/>
    <cellStyle name="常规 35 4 2 13 2 3" xfId="27749"/>
    <cellStyle name="常规 35 4 2 13 3" xfId="21263"/>
    <cellStyle name="常规 35 4 2 13 3 2" xfId="25154"/>
    <cellStyle name="常规 35 4 2 13 3 2 2" xfId="32936"/>
    <cellStyle name="常规 35 4 2 13 3 3" xfId="29045"/>
    <cellStyle name="常规 35 4 2 13 4" xfId="22561"/>
    <cellStyle name="常规 35 4 2 13 4 2" xfId="30343"/>
    <cellStyle name="常规 35 4 2 13 5" xfId="26452"/>
    <cellStyle name="常规 35 4 2 14" xfId="18815"/>
    <cellStyle name="常规 35 4 2 14 2" xfId="22706"/>
    <cellStyle name="常规 35 4 2 14 2 2" xfId="30488"/>
    <cellStyle name="常规 35 4 2 14 3" xfId="26597"/>
    <cellStyle name="常规 35 4 2 15" xfId="20111"/>
    <cellStyle name="常规 35 4 2 15 2" xfId="24002"/>
    <cellStyle name="常规 35 4 2 15 2 2" xfId="31784"/>
    <cellStyle name="常规 35 4 2 15 3" xfId="27893"/>
    <cellStyle name="常规 35 4 2 16" xfId="21409"/>
    <cellStyle name="常规 35 4 2 16 2" xfId="29191"/>
    <cellStyle name="常规 35 4 2 17" xfId="25300"/>
    <cellStyle name="常规 35 4 2 2" xfId="6331"/>
    <cellStyle name="常规 35 4 2 2 10" xfId="16478"/>
    <cellStyle name="常规 35 4 2 2 10 2" xfId="19691"/>
    <cellStyle name="常规 35 4 2 2 10 2 2" xfId="23582"/>
    <cellStyle name="常规 35 4 2 2 10 2 2 2" xfId="31364"/>
    <cellStyle name="常规 35 4 2 2 10 2 3" xfId="27473"/>
    <cellStyle name="常规 35 4 2 2 10 3" xfId="20987"/>
    <cellStyle name="常规 35 4 2 2 10 3 2" xfId="24878"/>
    <cellStyle name="常规 35 4 2 2 10 3 2 2" xfId="32660"/>
    <cellStyle name="常规 35 4 2 2 10 3 3" xfId="28769"/>
    <cellStyle name="常规 35 4 2 2 10 4" xfId="22285"/>
    <cellStyle name="常规 35 4 2 2 10 4 2" xfId="30067"/>
    <cellStyle name="常规 35 4 2 2 10 5" xfId="26176"/>
    <cellStyle name="常规 35 4 2 2 11" xfId="17003"/>
    <cellStyle name="常规 35 4 2 2 11 2" xfId="19835"/>
    <cellStyle name="常规 35 4 2 2 11 2 2" xfId="23726"/>
    <cellStyle name="常规 35 4 2 2 11 2 2 2" xfId="31508"/>
    <cellStyle name="常规 35 4 2 2 11 2 3" xfId="27617"/>
    <cellStyle name="常规 35 4 2 2 11 3" xfId="21131"/>
    <cellStyle name="常规 35 4 2 2 11 3 2" xfId="25022"/>
    <cellStyle name="常规 35 4 2 2 11 3 2 2" xfId="32804"/>
    <cellStyle name="常规 35 4 2 2 11 3 3" xfId="28913"/>
    <cellStyle name="常规 35 4 2 2 11 4" xfId="22429"/>
    <cellStyle name="常规 35 4 2 2 11 4 2" xfId="30211"/>
    <cellStyle name="常规 35 4 2 2 11 5" xfId="26320"/>
    <cellStyle name="常规 35 4 2 2 12" xfId="17147"/>
    <cellStyle name="常规 35 4 2 2 12 2" xfId="19979"/>
    <cellStyle name="常规 35 4 2 2 12 2 2" xfId="23870"/>
    <cellStyle name="常规 35 4 2 2 12 2 2 2" xfId="31652"/>
    <cellStyle name="常规 35 4 2 2 12 2 3" xfId="27761"/>
    <cellStyle name="常规 35 4 2 2 12 3" xfId="21275"/>
    <cellStyle name="常规 35 4 2 2 12 3 2" xfId="25166"/>
    <cellStyle name="常规 35 4 2 2 12 3 2 2" xfId="32948"/>
    <cellStyle name="常规 35 4 2 2 12 3 3" xfId="29057"/>
    <cellStyle name="常规 35 4 2 2 12 4" xfId="22573"/>
    <cellStyle name="常规 35 4 2 2 12 4 2" xfId="30355"/>
    <cellStyle name="常规 35 4 2 2 12 5" xfId="26464"/>
    <cellStyle name="常规 35 4 2 2 13" xfId="18827"/>
    <cellStyle name="常规 35 4 2 2 13 2" xfId="22718"/>
    <cellStyle name="常规 35 4 2 2 13 2 2" xfId="30500"/>
    <cellStyle name="常规 35 4 2 2 13 3" xfId="26609"/>
    <cellStyle name="常规 35 4 2 2 14" xfId="20123"/>
    <cellStyle name="常规 35 4 2 2 14 2" xfId="24014"/>
    <cellStyle name="常规 35 4 2 2 14 2 2" xfId="31796"/>
    <cellStyle name="常规 35 4 2 2 14 3" xfId="27905"/>
    <cellStyle name="常规 35 4 2 2 15" xfId="21421"/>
    <cellStyle name="常规 35 4 2 2 15 2" xfId="29203"/>
    <cellStyle name="常规 35 4 2 2 16" xfId="25312"/>
    <cellStyle name="常规 35 4 2 2 2" xfId="6379"/>
    <cellStyle name="常规 35 4 2 2 2 10" xfId="17195"/>
    <cellStyle name="常规 35 4 2 2 2 10 2" xfId="20027"/>
    <cellStyle name="常规 35 4 2 2 2 10 2 2" xfId="23918"/>
    <cellStyle name="常规 35 4 2 2 2 10 2 2 2" xfId="31700"/>
    <cellStyle name="常规 35 4 2 2 2 10 2 3" xfId="27809"/>
    <cellStyle name="常规 35 4 2 2 2 10 3" xfId="21323"/>
    <cellStyle name="常规 35 4 2 2 2 10 3 2" xfId="25214"/>
    <cellStyle name="常规 35 4 2 2 2 10 3 2 2" xfId="32996"/>
    <cellStyle name="常规 35 4 2 2 2 10 3 3" xfId="29105"/>
    <cellStyle name="常规 35 4 2 2 2 10 4" xfId="22621"/>
    <cellStyle name="常规 35 4 2 2 2 10 4 2" xfId="30403"/>
    <cellStyle name="常规 35 4 2 2 2 10 5" xfId="26512"/>
    <cellStyle name="常规 35 4 2 2 2 11" xfId="18875"/>
    <cellStyle name="常规 35 4 2 2 2 11 2" xfId="22766"/>
    <cellStyle name="常规 35 4 2 2 2 11 2 2" xfId="30548"/>
    <cellStyle name="常规 35 4 2 2 2 11 3" xfId="26657"/>
    <cellStyle name="常规 35 4 2 2 2 12" xfId="20171"/>
    <cellStyle name="常规 35 4 2 2 2 12 2" xfId="24062"/>
    <cellStyle name="常规 35 4 2 2 2 12 2 2" xfId="31844"/>
    <cellStyle name="常规 35 4 2 2 2 12 3" xfId="27953"/>
    <cellStyle name="常规 35 4 2 2 2 13" xfId="21469"/>
    <cellStyle name="常规 35 4 2 2 2 13 2" xfId="29251"/>
    <cellStyle name="常规 35 4 2 2 2 14" xfId="25360"/>
    <cellStyle name="常规 35 4 2 2 2 2" xfId="6451"/>
    <cellStyle name="常规 35 4 2 2 2 2 10" xfId="18947"/>
    <cellStyle name="常规 35 4 2 2 2 2 10 2" xfId="22838"/>
    <cellStyle name="常规 35 4 2 2 2 2 10 2 2" xfId="30620"/>
    <cellStyle name="常规 35 4 2 2 2 2 10 3" xfId="26729"/>
    <cellStyle name="常规 35 4 2 2 2 2 11" xfId="20243"/>
    <cellStyle name="常规 35 4 2 2 2 2 11 2" xfId="24134"/>
    <cellStyle name="常规 35 4 2 2 2 2 11 2 2" xfId="31916"/>
    <cellStyle name="常规 35 4 2 2 2 2 11 3" xfId="28025"/>
    <cellStyle name="常规 35 4 2 2 2 2 12" xfId="21541"/>
    <cellStyle name="常规 35 4 2 2 2 2 12 2" xfId="29323"/>
    <cellStyle name="常规 35 4 2 2 2 2 13" xfId="25432"/>
    <cellStyle name="常规 35 4 2 2 2 2 2" xfId="11367"/>
    <cellStyle name="常规 35 4 2 2 2 2 2 2" xfId="19091"/>
    <cellStyle name="常规 35 4 2 2 2 2 2 2 2" xfId="22982"/>
    <cellStyle name="常规 35 4 2 2 2 2 2 2 2 2" xfId="30764"/>
    <cellStyle name="常规 35 4 2 2 2 2 2 2 3" xfId="26873"/>
    <cellStyle name="常规 35 4 2 2 2 2 2 3" xfId="20387"/>
    <cellStyle name="常规 35 4 2 2 2 2 2 3 2" xfId="24278"/>
    <cellStyle name="常规 35 4 2 2 2 2 2 3 2 2" xfId="32060"/>
    <cellStyle name="常规 35 4 2 2 2 2 2 3 3" xfId="28169"/>
    <cellStyle name="常规 35 4 2 2 2 2 2 4" xfId="21685"/>
    <cellStyle name="常规 35 4 2 2 2 2 2 4 2" xfId="29467"/>
    <cellStyle name="常规 35 4 2 2 2 2 2 5" xfId="25576"/>
    <cellStyle name="常规 35 4 2 2 2 2 3" xfId="12591"/>
    <cellStyle name="常规 35 4 2 2 2 2 3 2" xfId="19235"/>
    <cellStyle name="常规 35 4 2 2 2 2 3 2 2" xfId="23126"/>
    <cellStyle name="常规 35 4 2 2 2 2 3 2 2 2" xfId="30908"/>
    <cellStyle name="常规 35 4 2 2 2 2 3 2 3" xfId="27017"/>
    <cellStyle name="常规 35 4 2 2 2 2 3 3" xfId="20531"/>
    <cellStyle name="常规 35 4 2 2 2 2 3 3 2" xfId="24422"/>
    <cellStyle name="常规 35 4 2 2 2 2 3 3 2 2" xfId="32204"/>
    <cellStyle name="常规 35 4 2 2 2 2 3 3 3" xfId="28313"/>
    <cellStyle name="常规 35 4 2 2 2 2 3 4" xfId="21829"/>
    <cellStyle name="常规 35 4 2 2 2 2 3 4 2" xfId="29611"/>
    <cellStyle name="常规 35 4 2 2 2 2 3 5" xfId="25720"/>
    <cellStyle name="常规 35 4 2 2 2 2 4" xfId="13764"/>
    <cellStyle name="常规 35 4 2 2 2 2 4 2" xfId="19379"/>
    <cellStyle name="常规 35 4 2 2 2 2 4 2 2" xfId="23270"/>
    <cellStyle name="常规 35 4 2 2 2 2 4 2 2 2" xfId="31052"/>
    <cellStyle name="常规 35 4 2 2 2 2 4 2 3" xfId="27161"/>
    <cellStyle name="常规 35 4 2 2 2 2 4 3" xfId="20675"/>
    <cellStyle name="常规 35 4 2 2 2 2 4 3 2" xfId="24566"/>
    <cellStyle name="常规 35 4 2 2 2 2 4 3 2 2" xfId="32348"/>
    <cellStyle name="常规 35 4 2 2 2 2 4 3 3" xfId="28457"/>
    <cellStyle name="常规 35 4 2 2 2 2 4 4" xfId="21973"/>
    <cellStyle name="常规 35 4 2 2 2 2 4 4 2" xfId="29755"/>
    <cellStyle name="常规 35 4 2 2 2 2 4 5" xfId="25864"/>
    <cellStyle name="常规 35 4 2 2 2 2 5" xfId="14836"/>
    <cellStyle name="常规 35 4 2 2 2 2 5 2" xfId="19523"/>
    <cellStyle name="常规 35 4 2 2 2 2 5 2 2" xfId="23414"/>
    <cellStyle name="常规 35 4 2 2 2 2 5 2 2 2" xfId="31196"/>
    <cellStyle name="常规 35 4 2 2 2 2 5 2 3" xfId="27305"/>
    <cellStyle name="常规 35 4 2 2 2 2 5 3" xfId="20819"/>
    <cellStyle name="常规 35 4 2 2 2 2 5 3 2" xfId="24710"/>
    <cellStyle name="常规 35 4 2 2 2 2 5 3 2 2" xfId="32492"/>
    <cellStyle name="常规 35 4 2 2 2 2 5 3 3" xfId="28601"/>
    <cellStyle name="常规 35 4 2 2 2 2 5 4" xfId="22117"/>
    <cellStyle name="常规 35 4 2 2 2 2 5 4 2" xfId="29899"/>
    <cellStyle name="常规 35 4 2 2 2 2 5 5" xfId="26008"/>
    <cellStyle name="常规 35 4 2 2 2 2 6" xfId="15801"/>
    <cellStyle name="常规 35 4 2 2 2 2 6 2" xfId="19667"/>
    <cellStyle name="常规 35 4 2 2 2 2 6 2 2" xfId="23558"/>
    <cellStyle name="常规 35 4 2 2 2 2 6 2 2 2" xfId="31340"/>
    <cellStyle name="常规 35 4 2 2 2 2 6 2 3" xfId="27449"/>
    <cellStyle name="常规 35 4 2 2 2 2 6 3" xfId="20963"/>
    <cellStyle name="常规 35 4 2 2 2 2 6 3 2" xfId="24854"/>
    <cellStyle name="常规 35 4 2 2 2 2 6 3 2 2" xfId="32636"/>
    <cellStyle name="常规 35 4 2 2 2 2 6 3 3" xfId="28745"/>
    <cellStyle name="常规 35 4 2 2 2 2 6 4" xfId="22261"/>
    <cellStyle name="常规 35 4 2 2 2 2 6 4 2" xfId="30043"/>
    <cellStyle name="常规 35 4 2 2 2 2 6 5" xfId="26152"/>
    <cellStyle name="常规 35 4 2 2 2 2 7" xfId="16598"/>
    <cellStyle name="常规 35 4 2 2 2 2 7 2" xfId="19811"/>
    <cellStyle name="常规 35 4 2 2 2 2 7 2 2" xfId="23702"/>
    <cellStyle name="常规 35 4 2 2 2 2 7 2 2 2" xfId="31484"/>
    <cellStyle name="常规 35 4 2 2 2 2 7 2 3" xfId="27593"/>
    <cellStyle name="常规 35 4 2 2 2 2 7 3" xfId="21107"/>
    <cellStyle name="常规 35 4 2 2 2 2 7 3 2" xfId="24998"/>
    <cellStyle name="常规 35 4 2 2 2 2 7 3 2 2" xfId="32780"/>
    <cellStyle name="常规 35 4 2 2 2 2 7 3 3" xfId="28889"/>
    <cellStyle name="常规 35 4 2 2 2 2 7 4" xfId="22405"/>
    <cellStyle name="常规 35 4 2 2 2 2 7 4 2" xfId="30187"/>
    <cellStyle name="常规 35 4 2 2 2 2 7 5" xfId="26296"/>
    <cellStyle name="常规 35 4 2 2 2 2 8" xfId="17123"/>
    <cellStyle name="常规 35 4 2 2 2 2 8 2" xfId="19955"/>
    <cellStyle name="常规 35 4 2 2 2 2 8 2 2" xfId="23846"/>
    <cellStyle name="常规 35 4 2 2 2 2 8 2 2 2" xfId="31628"/>
    <cellStyle name="常规 35 4 2 2 2 2 8 2 3" xfId="27737"/>
    <cellStyle name="常规 35 4 2 2 2 2 8 3" xfId="21251"/>
    <cellStyle name="常规 35 4 2 2 2 2 8 3 2" xfId="25142"/>
    <cellStyle name="常规 35 4 2 2 2 2 8 3 2 2" xfId="32924"/>
    <cellStyle name="常规 35 4 2 2 2 2 8 3 3" xfId="29033"/>
    <cellStyle name="常规 35 4 2 2 2 2 8 4" xfId="22549"/>
    <cellStyle name="常规 35 4 2 2 2 2 8 4 2" xfId="30331"/>
    <cellStyle name="常规 35 4 2 2 2 2 8 5" xfId="26440"/>
    <cellStyle name="常规 35 4 2 2 2 2 9" xfId="17267"/>
    <cellStyle name="常规 35 4 2 2 2 2 9 2" xfId="20099"/>
    <cellStyle name="常规 35 4 2 2 2 2 9 2 2" xfId="23990"/>
    <cellStyle name="常规 35 4 2 2 2 2 9 2 2 2" xfId="31772"/>
    <cellStyle name="常规 35 4 2 2 2 2 9 2 3" xfId="27881"/>
    <cellStyle name="常规 35 4 2 2 2 2 9 3" xfId="21395"/>
    <cellStyle name="常规 35 4 2 2 2 2 9 3 2" xfId="25286"/>
    <cellStyle name="常规 35 4 2 2 2 2 9 3 2 2" xfId="33068"/>
    <cellStyle name="常规 35 4 2 2 2 2 9 3 3" xfId="29177"/>
    <cellStyle name="常规 35 4 2 2 2 2 9 4" xfId="22693"/>
    <cellStyle name="常规 35 4 2 2 2 2 9 4 2" xfId="30475"/>
    <cellStyle name="常规 35 4 2 2 2 2 9 5" xfId="26584"/>
    <cellStyle name="常规 35 4 2 2 2 3" xfId="11295"/>
    <cellStyle name="常规 35 4 2 2 2 3 2" xfId="19019"/>
    <cellStyle name="常规 35 4 2 2 2 3 2 2" xfId="22910"/>
    <cellStyle name="常规 35 4 2 2 2 3 2 2 2" xfId="30692"/>
    <cellStyle name="常规 35 4 2 2 2 3 2 3" xfId="26801"/>
    <cellStyle name="常规 35 4 2 2 2 3 3" xfId="20315"/>
    <cellStyle name="常规 35 4 2 2 2 3 3 2" xfId="24206"/>
    <cellStyle name="常规 35 4 2 2 2 3 3 2 2" xfId="31988"/>
    <cellStyle name="常规 35 4 2 2 2 3 3 3" xfId="28097"/>
    <cellStyle name="常规 35 4 2 2 2 3 4" xfId="21613"/>
    <cellStyle name="常规 35 4 2 2 2 3 4 2" xfId="29395"/>
    <cellStyle name="常规 35 4 2 2 2 3 5" xfId="25504"/>
    <cellStyle name="常规 35 4 2 2 2 4" xfId="12519"/>
    <cellStyle name="常规 35 4 2 2 2 4 2" xfId="19163"/>
    <cellStyle name="常规 35 4 2 2 2 4 2 2" xfId="23054"/>
    <cellStyle name="常规 35 4 2 2 2 4 2 2 2" xfId="30836"/>
    <cellStyle name="常规 35 4 2 2 2 4 2 3" xfId="26945"/>
    <cellStyle name="常规 35 4 2 2 2 4 3" xfId="20459"/>
    <cellStyle name="常规 35 4 2 2 2 4 3 2" xfId="24350"/>
    <cellStyle name="常规 35 4 2 2 2 4 3 2 2" xfId="32132"/>
    <cellStyle name="常规 35 4 2 2 2 4 3 3" xfId="28241"/>
    <cellStyle name="常规 35 4 2 2 2 4 4" xfId="21757"/>
    <cellStyle name="常规 35 4 2 2 2 4 4 2" xfId="29539"/>
    <cellStyle name="常规 35 4 2 2 2 4 5" xfId="25648"/>
    <cellStyle name="常规 35 4 2 2 2 5" xfId="13692"/>
    <cellStyle name="常规 35 4 2 2 2 5 2" xfId="19307"/>
    <cellStyle name="常规 35 4 2 2 2 5 2 2" xfId="23198"/>
    <cellStyle name="常规 35 4 2 2 2 5 2 2 2" xfId="30980"/>
    <cellStyle name="常规 35 4 2 2 2 5 2 3" xfId="27089"/>
    <cellStyle name="常规 35 4 2 2 2 5 3" xfId="20603"/>
    <cellStyle name="常规 35 4 2 2 2 5 3 2" xfId="24494"/>
    <cellStyle name="常规 35 4 2 2 2 5 3 2 2" xfId="32276"/>
    <cellStyle name="常规 35 4 2 2 2 5 3 3" xfId="28385"/>
    <cellStyle name="常规 35 4 2 2 2 5 4" xfId="21901"/>
    <cellStyle name="常规 35 4 2 2 2 5 4 2" xfId="29683"/>
    <cellStyle name="常规 35 4 2 2 2 5 5" xfId="25792"/>
    <cellStyle name="常规 35 4 2 2 2 6" xfId="14764"/>
    <cellStyle name="常规 35 4 2 2 2 6 2" xfId="19451"/>
    <cellStyle name="常规 35 4 2 2 2 6 2 2" xfId="23342"/>
    <cellStyle name="常规 35 4 2 2 2 6 2 2 2" xfId="31124"/>
    <cellStyle name="常规 35 4 2 2 2 6 2 3" xfId="27233"/>
    <cellStyle name="常规 35 4 2 2 2 6 3" xfId="20747"/>
    <cellStyle name="常规 35 4 2 2 2 6 3 2" xfId="24638"/>
    <cellStyle name="常规 35 4 2 2 2 6 3 2 2" xfId="32420"/>
    <cellStyle name="常规 35 4 2 2 2 6 3 3" xfId="28529"/>
    <cellStyle name="常规 35 4 2 2 2 6 4" xfId="22045"/>
    <cellStyle name="常规 35 4 2 2 2 6 4 2" xfId="29827"/>
    <cellStyle name="常规 35 4 2 2 2 6 5" xfId="25936"/>
    <cellStyle name="常规 35 4 2 2 2 7" xfId="15729"/>
    <cellStyle name="常规 35 4 2 2 2 7 2" xfId="19595"/>
    <cellStyle name="常规 35 4 2 2 2 7 2 2" xfId="23486"/>
    <cellStyle name="常规 35 4 2 2 2 7 2 2 2" xfId="31268"/>
    <cellStyle name="常规 35 4 2 2 2 7 2 3" xfId="27377"/>
    <cellStyle name="常规 35 4 2 2 2 7 3" xfId="20891"/>
    <cellStyle name="常规 35 4 2 2 2 7 3 2" xfId="24782"/>
    <cellStyle name="常规 35 4 2 2 2 7 3 2 2" xfId="32564"/>
    <cellStyle name="常规 35 4 2 2 2 7 3 3" xfId="28673"/>
    <cellStyle name="常规 35 4 2 2 2 7 4" xfId="22189"/>
    <cellStyle name="常规 35 4 2 2 2 7 4 2" xfId="29971"/>
    <cellStyle name="常规 35 4 2 2 2 7 5" xfId="26080"/>
    <cellStyle name="常规 35 4 2 2 2 8" xfId="16526"/>
    <cellStyle name="常规 35 4 2 2 2 8 2" xfId="19739"/>
    <cellStyle name="常规 35 4 2 2 2 8 2 2" xfId="23630"/>
    <cellStyle name="常规 35 4 2 2 2 8 2 2 2" xfId="31412"/>
    <cellStyle name="常规 35 4 2 2 2 8 2 3" xfId="27521"/>
    <cellStyle name="常规 35 4 2 2 2 8 3" xfId="21035"/>
    <cellStyle name="常规 35 4 2 2 2 8 3 2" xfId="24926"/>
    <cellStyle name="常规 35 4 2 2 2 8 3 2 2" xfId="32708"/>
    <cellStyle name="常规 35 4 2 2 2 8 3 3" xfId="28817"/>
    <cellStyle name="常规 35 4 2 2 2 8 4" xfId="22333"/>
    <cellStyle name="常规 35 4 2 2 2 8 4 2" xfId="30115"/>
    <cellStyle name="常规 35 4 2 2 2 8 5" xfId="26224"/>
    <cellStyle name="常规 35 4 2 2 2 9" xfId="17051"/>
    <cellStyle name="常规 35 4 2 2 2 9 2" xfId="19883"/>
    <cellStyle name="常规 35 4 2 2 2 9 2 2" xfId="23774"/>
    <cellStyle name="常规 35 4 2 2 2 9 2 2 2" xfId="31556"/>
    <cellStyle name="常规 35 4 2 2 2 9 2 3" xfId="27665"/>
    <cellStyle name="常规 35 4 2 2 2 9 3" xfId="21179"/>
    <cellStyle name="常规 35 4 2 2 2 9 3 2" xfId="25070"/>
    <cellStyle name="常规 35 4 2 2 2 9 3 2 2" xfId="32852"/>
    <cellStyle name="常规 35 4 2 2 2 9 3 3" xfId="28961"/>
    <cellStyle name="常规 35 4 2 2 2 9 4" xfId="22477"/>
    <cellStyle name="常规 35 4 2 2 2 9 4 2" xfId="30259"/>
    <cellStyle name="常规 35 4 2 2 2 9 5" xfId="26368"/>
    <cellStyle name="常规 35 4 2 2 3" xfId="6355"/>
    <cellStyle name="常规 35 4 2 2 3 10" xfId="17171"/>
    <cellStyle name="常规 35 4 2 2 3 10 2" xfId="20003"/>
    <cellStyle name="常规 35 4 2 2 3 10 2 2" xfId="23894"/>
    <cellStyle name="常规 35 4 2 2 3 10 2 2 2" xfId="31676"/>
    <cellStyle name="常规 35 4 2 2 3 10 2 3" xfId="27785"/>
    <cellStyle name="常规 35 4 2 2 3 10 3" xfId="21299"/>
    <cellStyle name="常规 35 4 2 2 3 10 3 2" xfId="25190"/>
    <cellStyle name="常规 35 4 2 2 3 10 3 2 2" xfId="32972"/>
    <cellStyle name="常规 35 4 2 2 3 10 3 3" xfId="29081"/>
    <cellStyle name="常规 35 4 2 2 3 10 4" xfId="22597"/>
    <cellStyle name="常规 35 4 2 2 3 10 4 2" xfId="30379"/>
    <cellStyle name="常规 35 4 2 2 3 10 5" xfId="26488"/>
    <cellStyle name="常规 35 4 2 2 3 11" xfId="18851"/>
    <cellStyle name="常规 35 4 2 2 3 11 2" xfId="22742"/>
    <cellStyle name="常规 35 4 2 2 3 11 2 2" xfId="30524"/>
    <cellStyle name="常规 35 4 2 2 3 11 3" xfId="26633"/>
    <cellStyle name="常规 35 4 2 2 3 12" xfId="20147"/>
    <cellStyle name="常规 35 4 2 2 3 12 2" xfId="24038"/>
    <cellStyle name="常规 35 4 2 2 3 12 2 2" xfId="31820"/>
    <cellStyle name="常规 35 4 2 2 3 12 3" xfId="27929"/>
    <cellStyle name="常规 35 4 2 2 3 13" xfId="21445"/>
    <cellStyle name="常规 35 4 2 2 3 13 2" xfId="29227"/>
    <cellStyle name="常规 35 4 2 2 3 14" xfId="25336"/>
    <cellStyle name="常规 35 4 2 2 3 2" xfId="6427"/>
    <cellStyle name="常规 35 4 2 2 3 2 10" xfId="18923"/>
    <cellStyle name="常规 35 4 2 2 3 2 10 2" xfId="22814"/>
    <cellStyle name="常规 35 4 2 2 3 2 10 2 2" xfId="30596"/>
    <cellStyle name="常规 35 4 2 2 3 2 10 3" xfId="26705"/>
    <cellStyle name="常规 35 4 2 2 3 2 11" xfId="20219"/>
    <cellStyle name="常规 35 4 2 2 3 2 11 2" xfId="24110"/>
    <cellStyle name="常规 35 4 2 2 3 2 11 2 2" xfId="31892"/>
    <cellStyle name="常规 35 4 2 2 3 2 11 3" xfId="28001"/>
    <cellStyle name="常规 35 4 2 2 3 2 12" xfId="21517"/>
    <cellStyle name="常规 35 4 2 2 3 2 12 2" xfId="29299"/>
    <cellStyle name="常规 35 4 2 2 3 2 13" xfId="25408"/>
    <cellStyle name="常规 35 4 2 2 3 2 2" xfId="11343"/>
    <cellStyle name="常规 35 4 2 2 3 2 2 2" xfId="19067"/>
    <cellStyle name="常规 35 4 2 2 3 2 2 2 2" xfId="22958"/>
    <cellStyle name="常规 35 4 2 2 3 2 2 2 2 2" xfId="30740"/>
    <cellStyle name="常规 35 4 2 2 3 2 2 2 3" xfId="26849"/>
    <cellStyle name="常规 35 4 2 2 3 2 2 3" xfId="20363"/>
    <cellStyle name="常规 35 4 2 2 3 2 2 3 2" xfId="24254"/>
    <cellStyle name="常规 35 4 2 2 3 2 2 3 2 2" xfId="32036"/>
    <cellStyle name="常规 35 4 2 2 3 2 2 3 3" xfId="28145"/>
    <cellStyle name="常规 35 4 2 2 3 2 2 4" xfId="21661"/>
    <cellStyle name="常规 35 4 2 2 3 2 2 4 2" xfId="29443"/>
    <cellStyle name="常规 35 4 2 2 3 2 2 5" xfId="25552"/>
    <cellStyle name="常规 35 4 2 2 3 2 3" xfId="12567"/>
    <cellStyle name="常规 35 4 2 2 3 2 3 2" xfId="19211"/>
    <cellStyle name="常规 35 4 2 2 3 2 3 2 2" xfId="23102"/>
    <cellStyle name="常规 35 4 2 2 3 2 3 2 2 2" xfId="30884"/>
    <cellStyle name="常规 35 4 2 2 3 2 3 2 3" xfId="26993"/>
    <cellStyle name="常规 35 4 2 2 3 2 3 3" xfId="20507"/>
    <cellStyle name="常规 35 4 2 2 3 2 3 3 2" xfId="24398"/>
    <cellStyle name="常规 35 4 2 2 3 2 3 3 2 2" xfId="32180"/>
    <cellStyle name="常规 35 4 2 2 3 2 3 3 3" xfId="28289"/>
    <cellStyle name="常规 35 4 2 2 3 2 3 4" xfId="21805"/>
    <cellStyle name="常规 35 4 2 2 3 2 3 4 2" xfId="29587"/>
    <cellStyle name="常规 35 4 2 2 3 2 3 5" xfId="25696"/>
    <cellStyle name="常规 35 4 2 2 3 2 4" xfId="13740"/>
    <cellStyle name="常规 35 4 2 2 3 2 4 2" xfId="19355"/>
    <cellStyle name="常规 35 4 2 2 3 2 4 2 2" xfId="23246"/>
    <cellStyle name="常规 35 4 2 2 3 2 4 2 2 2" xfId="31028"/>
    <cellStyle name="常规 35 4 2 2 3 2 4 2 3" xfId="27137"/>
    <cellStyle name="常规 35 4 2 2 3 2 4 3" xfId="20651"/>
    <cellStyle name="常规 35 4 2 2 3 2 4 3 2" xfId="24542"/>
    <cellStyle name="常规 35 4 2 2 3 2 4 3 2 2" xfId="32324"/>
    <cellStyle name="常规 35 4 2 2 3 2 4 3 3" xfId="28433"/>
    <cellStyle name="常规 35 4 2 2 3 2 4 4" xfId="21949"/>
    <cellStyle name="常规 35 4 2 2 3 2 4 4 2" xfId="29731"/>
    <cellStyle name="常规 35 4 2 2 3 2 4 5" xfId="25840"/>
    <cellStyle name="常规 35 4 2 2 3 2 5" xfId="14812"/>
    <cellStyle name="常规 35 4 2 2 3 2 5 2" xfId="19499"/>
    <cellStyle name="常规 35 4 2 2 3 2 5 2 2" xfId="23390"/>
    <cellStyle name="常规 35 4 2 2 3 2 5 2 2 2" xfId="31172"/>
    <cellStyle name="常规 35 4 2 2 3 2 5 2 3" xfId="27281"/>
    <cellStyle name="常规 35 4 2 2 3 2 5 3" xfId="20795"/>
    <cellStyle name="常规 35 4 2 2 3 2 5 3 2" xfId="24686"/>
    <cellStyle name="常规 35 4 2 2 3 2 5 3 2 2" xfId="32468"/>
    <cellStyle name="常规 35 4 2 2 3 2 5 3 3" xfId="28577"/>
    <cellStyle name="常规 35 4 2 2 3 2 5 4" xfId="22093"/>
    <cellStyle name="常规 35 4 2 2 3 2 5 4 2" xfId="29875"/>
    <cellStyle name="常规 35 4 2 2 3 2 5 5" xfId="25984"/>
    <cellStyle name="常规 35 4 2 2 3 2 6" xfId="15777"/>
    <cellStyle name="常规 35 4 2 2 3 2 6 2" xfId="19643"/>
    <cellStyle name="常规 35 4 2 2 3 2 6 2 2" xfId="23534"/>
    <cellStyle name="常规 35 4 2 2 3 2 6 2 2 2" xfId="31316"/>
    <cellStyle name="常规 35 4 2 2 3 2 6 2 3" xfId="27425"/>
    <cellStyle name="常规 35 4 2 2 3 2 6 3" xfId="20939"/>
    <cellStyle name="常规 35 4 2 2 3 2 6 3 2" xfId="24830"/>
    <cellStyle name="常规 35 4 2 2 3 2 6 3 2 2" xfId="32612"/>
    <cellStyle name="常规 35 4 2 2 3 2 6 3 3" xfId="28721"/>
    <cellStyle name="常规 35 4 2 2 3 2 6 4" xfId="22237"/>
    <cellStyle name="常规 35 4 2 2 3 2 6 4 2" xfId="30019"/>
    <cellStyle name="常规 35 4 2 2 3 2 6 5" xfId="26128"/>
    <cellStyle name="常规 35 4 2 2 3 2 7" xfId="16574"/>
    <cellStyle name="常规 35 4 2 2 3 2 7 2" xfId="19787"/>
    <cellStyle name="常规 35 4 2 2 3 2 7 2 2" xfId="23678"/>
    <cellStyle name="常规 35 4 2 2 3 2 7 2 2 2" xfId="31460"/>
    <cellStyle name="常规 35 4 2 2 3 2 7 2 3" xfId="27569"/>
    <cellStyle name="常规 35 4 2 2 3 2 7 3" xfId="21083"/>
    <cellStyle name="常规 35 4 2 2 3 2 7 3 2" xfId="24974"/>
    <cellStyle name="常规 35 4 2 2 3 2 7 3 2 2" xfId="32756"/>
    <cellStyle name="常规 35 4 2 2 3 2 7 3 3" xfId="28865"/>
    <cellStyle name="常规 35 4 2 2 3 2 7 4" xfId="22381"/>
    <cellStyle name="常规 35 4 2 2 3 2 7 4 2" xfId="30163"/>
    <cellStyle name="常规 35 4 2 2 3 2 7 5" xfId="26272"/>
    <cellStyle name="常规 35 4 2 2 3 2 8" xfId="17099"/>
    <cellStyle name="常规 35 4 2 2 3 2 8 2" xfId="19931"/>
    <cellStyle name="常规 35 4 2 2 3 2 8 2 2" xfId="23822"/>
    <cellStyle name="常规 35 4 2 2 3 2 8 2 2 2" xfId="31604"/>
    <cellStyle name="常规 35 4 2 2 3 2 8 2 3" xfId="27713"/>
    <cellStyle name="常规 35 4 2 2 3 2 8 3" xfId="21227"/>
    <cellStyle name="常规 35 4 2 2 3 2 8 3 2" xfId="25118"/>
    <cellStyle name="常规 35 4 2 2 3 2 8 3 2 2" xfId="32900"/>
    <cellStyle name="常规 35 4 2 2 3 2 8 3 3" xfId="29009"/>
    <cellStyle name="常规 35 4 2 2 3 2 8 4" xfId="22525"/>
    <cellStyle name="常规 35 4 2 2 3 2 8 4 2" xfId="30307"/>
    <cellStyle name="常规 35 4 2 2 3 2 8 5" xfId="26416"/>
    <cellStyle name="常规 35 4 2 2 3 2 9" xfId="17243"/>
    <cellStyle name="常规 35 4 2 2 3 2 9 2" xfId="20075"/>
    <cellStyle name="常规 35 4 2 2 3 2 9 2 2" xfId="23966"/>
    <cellStyle name="常规 35 4 2 2 3 2 9 2 2 2" xfId="31748"/>
    <cellStyle name="常规 35 4 2 2 3 2 9 2 3" xfId="27857"/>
    <cellStyle name="常规 35 4 2 2 3 2 9 3" xfId="21371"/>
    <cellStyle name="常规 35 4 2 2 3 2 9 3 2" xfId="25262"/>
    <cellStyle name="常规 35 4 2 2 3 2 9 3 2 2" xfId="33044"/>
    <cellStyle name="常规 35 4 2 2 3 2 9 3 3" xfId="29153"/>
    <cellStyle name="常规 35 4 2 2 3 2 9 4" xfId="22669"/>
    <cellStyle name="常规 35 4 2 2 3 2 9 4 2" xfId="30451"/>
    <cellStyle name="常规 35 4 2 2 3 2 9 5" xfId="26560"/>
    <cellStyle name="常规 35 4 2 2 3 3" xfId="11271"/>
    <cellStyle name="常规 35 4 2 2 3 3 2" xfId="18995"/>
    <cellStyle name="常规 35 4 2 2 3 3 2 2" xfId="22886"/>
    <cellStyle name="常规 35 4 2 2 3 3 2 2 2" xfId="30668"/>
    <cellStyle name="常规 35 4 2 2 3 3 2 3" xfId="26777"/>
    <cellStyle name="常规 35 4 2 2 3 3 3" xfId="20291"/>
    <cellStyle name="常规 35 4 2 2 3 3 3 2" xfId="24182"/>
    <cellStyle name="常规 35 4 2 2 3 3 3 2 2" xfId="31964"/>
    <cellStyle name="常规 35 4 2 2 3 3 3 3" xfId="28073"/>
    <cellStyle name="常规 35 4 2 2 3 3 4" xfId="21589"/>
    <cellStyle name="常规 35 4 2 2 3 3 4 2" xfId="29371"/>
    <cellStyle name="常规 35 4 2 2 3 3 5" xfId="25480"/>
    <cellStyle name="常规 35 4 2 2 3 4" xfId="12495"/>
    <cellStyle name="常规 35 4 2 2 3 4 2" xfId="19139"/>
    <cellStyle name="常规 35 4 2 2 3 4 2 2" xfId="23030"/>
    <cellStyle name="常规 35 4 2 2 3 4 2 2 2" xfId="30812"/>
    <cellStyle name="常规 35 4 2 2 3 4 2 3" xfId="26921"/>
    <cellStyle name="常规 35 4 2 2 3 4 3" xfId="20435"/>
    <cellStyle name="常规 35 4 2 2 3 4 3 2" xfId="24326"/>
    <cellStyle name="常规 35 4 2 2 3 4 3 2 2" xfId="32108"/>
    <cellStyle name="常规 35 4 2 2 3 4 3 3" xfId="28217"/>
    <cellStyle name="常规 35 4 2 2 3 4 4" xfId="21733"/>
    <cellStyle name="常规 35 4 2 2 3 4 4 2" xfId="29515"/>
    <cellStyle name="常规 35 4 2 2 3 4 5" xfId="25624"/>
    <cellStyle name="常规 35 4 2 2 3 5" xfId="13668"/>
    <cellStyle name="常规 35 4 2 2 3 5 2" xfId="19283"/>
    <cellStyle name="常规 35 4 2 2 3 5 2 2" xfId="23174"/>
    <cellStyle name="常规 35 4 2 2 3 5 2 2 2" xfId="30956"/>
    <cellStyle name="常规 35 4 2 2 3 5 2 3" xfId="27065"/>
    <cellStyle name="常规 35 4 2 2 3 5 3" xfId="20579"/>
    <cellStyle name="常规 35 4 2 2 3 5 3 2" xfId="24470"/>
    <cellStyle name="常规 35 4 2 2 3 5 3 2 2" xfId="32252"/>
    <cellStyle name="常规 35 4 2 2 3 5 3 3" xfId="28361"/>
    <cellStyle name="常规 35 4 2 2 3 5 4" xfId="21877"/>
    <cellStyle name="常规 35 4 2 2 3 5 4 2" xfId="29659"/>
    <cellStyle name="常规 35 4 2 2 3 5 5" xfId="25768"/>
    <cellStyle name="常规 35 4 2 2 3 6" xfId="14740"/>
    <cellStyle name="常规 35 4 2 2 3 6 2" xfId="19427"/>
    <cellStyle name="常规 35 4 2 2 3 6 2 2" xfId="23318"/>
    <cellStyle name="常规 35 4 2 2 3 6 2 2 2" xfId="31100"/>
    <cellStyle name="常规 35 4 2 2 3 6 2 3" xfId="27209"/>
    <cellStyle name="常规 35 4 2 2 3 6 3" xfId="20723"/>
    <cellStyle name="常规 35 4 2 2 3 6 3 2" xfId="24614"/>
    <cellStyle name="常规 35 4 2 2 3 6 3 2 2" xfId="32396"/>
    <cellStyle name="常规 35 4 2 2 3 6 3 3" xfId="28505"/>
    <cellStyle name="常规 35 4 2 2 3 6 4" xfId="22021"/>
    <cellStyle name="常规 35 4 2 2 3 6 4 2" xfId="29803"/>
    <cellStyle name="常规 35 4 2 2 3 6 5" xfId="25912"/>
    <cellStyle name="常规 35 4 2 2 3 7" xfId="15705"/>
    <cellStyle name="常规 35 4 2 2 3 7 2" xfId="19571"/>
    <cellStyle name="常规 35 4 2 2 3 7 2 2" xfId="23462"/>
    <cellStyle name="常规 35 4 2 2 3 7 2 2 2" xfId="31244"/>
    <cellStyle name="常规 35 4 2 2 3 7 2 3" xfId="27353"/>
    <cellStyle name="常规 35 4 2 2 3 7 3" xfId="20867"/>
    <cellStyle name="常规 35 4 2 2 3 7 3 2" xfId="24758"/>
    <cellStyle name="常规 35 4 2 2 3 7 3 2 2" xfId="32540"/>
    <cellStyle name="常规 35 4 2 2 3 7 3 3" xfId="28649"/>
    <cellStyle name="常规 35 4 2 2 3 7 4" xfId="22165"/>
    <cellStyle name="常规 35 4 2 2 3 7 4 2" xfId="29947"/>
    <cellStyle name="常规 35 4 2 2 3 7 5" xfId="26056"/>
    <cellStyle name="常规 35 4 2 2 3 8" xfId="16502"/>
    <cellStyle name="常规 35 4 2 2 3 8 2" xfId="19715"/>
    <cellStyle name="常规 35 4 2 2 3 8 2 2" xfId="23606"/>
    <cellStyle name="常规 35 4 2 2 3 8 2 2 2" xfId="31388"/>
    <cellStyle name="常规 35 4 2 2 3 8 2 3" xfId="27497"/>
    <cellStyle name="常规 35 4 2 2 3 8 3" xfId="21011"/>
    <cellStyle name="常规 35 4 2 2 3 8 3 2" xfId="24902"/>
    <cellStyle name="常规 35 4 2 2 3 8 3 2 2" xfId="32684"/>
    <cellStyle name="常规 35 4 2 2 3 8 3 3" xfId="28793"/>
    <cellStyle name="常规 35 4 2 2 3 8 4" xfId="22309"/>
    <cellStyle name="常规 35 4 2 2 3 8 4 2" xfId="30091"/>
    <cellStyle name="常规 35 4 2 2 3 8 5" xfId="26200"/>
    <cellStyle name="常规 35 4 2 2 3 9" xfId="17027"/>
    <cellStyle name="常规 35 4 2 2 3 9 2" xfId="19859"/>
    <cellStyle name="常规 35 4 2 2 3 9 2 2" xfId="23750"/>
    <cellStyle name="常规 35 4 2 2 3 9 2 2 2" xfId="31532"/>
    <cellStyle name="常规 35 4 2 2 3 9 2 3" xfId="27641"/>
    <cellStyle name="常规 35 4 2 2 3 9 3" xfId="21155"/>
    <cellStyle name="常规 35 4 2 2 3 9 3 2" xfId="25046"/>
    <cellStyle name="常规 35 4 2 2 3 9 3 2 2" xfId="32828"/>
    <cellStyle name="常规 35 4 2 2 3 9 3 3" xfId="28937"/>
    <cellStyle name="常规 35 4 2 2 3 9 4" xfId="22453"/>
    <cellStyle name="常规 35 4 2 2 3 9 4 2" xfId="30235"/>
    <cellStyle name="常规 35 4 2 2 3 9 5" xfId="26344"/>
    <cellStyle name="常规 35 4 2 2 4" xfId="6403"/>
    <cellStyle name="常规 35 4 2 2 4 10" xfId="18899"/>
    <cellStyle name="常规 35 4 2 2 4 10 2" xfId="22790"/>
    <cellStyle name="常规 35 4 2 2 4 10 2 2" xfId="30572"/>
    <cellStyle name="常规 35 4 2 2 4 10 3" xfId="26681"/>
    <cellStyle name="常规 35 4 2 2 4 11" xfId="20195"/>
    <cellStyle name="常规 35 4 2 2 4 11 2" xfId="24086"/>
    <cellStyle name="常规 35 4 2 2 4 11 2 2" xfId="31868"/>
    <cellStyle name="常规 35 4 2 2 4 11 3" xfId="27977"/>
    <cellStyle name="常规 35 4 2 2 4 12" xfId="21493"/>
    <cellStyle name="常规 35 4 2 2 4 12 2" xfId="29275"/>
    <cellStyle name="常规 35 4 2 2 4 13" xfId="25384"/>
    <cellStyle name="常规 35 4 2 2 4 2" xfId="11319"/>
    <cellStyle name="常规 35 4 2 2 4 2 2" xfId="19043"/>
    <cellStyle name="常规 35 4 2 2 4 2 2 2" xfId="22934"/>
    <cellStyle name="常规 35 4 2 2 4 2 2 2 2" xfId="30716"/>
    <cellStyle name="常规 35 4 2 2 4 2 2 3" xfId="26825"/>
    <cellStyle name="常规 35 4 2 2 4 2 3" xfId="20339"/>
    <cellStyle name="常规 35 4 2 2 4 2 3 2" xfId="24230"/>
    <cellStyle name="常规 35 4 2 2 4 2 3 2 2" xfId="32012"/>
    <cellStyle name="常规 35 4 2 2 4 2 3 3" xfId="28121"/>
    <cellStyle name="常规 35 4 2 2 4 2 4" xfId="21637"/>
    <cellStyle name="常规 35 4 2 2 4 2 4 2" xfId="29419"/>
    <cellStyle name="常规 35 4 2 2 4 2 5" xfId="25528"/>
    <cellStyle name="常规 35 4 2 2 4 3" xfId="12543"/>
    <cellStyle name="常规 35 4 2 2 4 3 2" xfId="19187"/>
    <cellStyle name="常规 35 4 2 2 4 3 2 2" xfId="23078"/>
    <cellStyle name="常规 35 4 2 2 4 3 2 2 2" xfId="30860"/>
    <cellStyle name="常规 35 4 2 2 4 3 2 3" xfId="26969"/>
    <cellStyle name="常规 35 4 2 2 4 3 3" xfId="20483"/>
    <cellStyle name="常规 35 4 2 2 4 3 3 2" xfId="24374"/>
    <cellStyle name="常规 35 4 2 2 4 3 3 2 2" xfId="32156"/>
    <cellStyle name="常规 35 4 2 2 4 3 3 3" xfId="28265"/>
    <cellStyle name="常规 35 4 2 2 4 3 4" xfId="21781"/>
    <cellStyle name="常规 35 4 2 2 4 3 4 2" xfId="29563"/>
    <cellStyle name="常规 35 4 2 2 4 3 5" xfId="25672"/>
    <cellStyle name="常规 35 4 2 2 4 4" xfId="13716"/>
    <cellStyle name="常规 35 4 2 2 4 4 2" xfId="19331"/>
    <cellStyle name="常规 35 4 2 2 4 4 2 2" xfId="23222"/>
    <cellStyle name="常规 35 4 2 2 4 4 2 2 2" xfId="31004"/>
    <cellStyle name="常规 35 4 2 2 4 4 2 3" xfId="27113"/>
    <cellStyle name="常规 35 4 2 2 4 4 3" xfId="20627"/>
    <cellStyle name="常规 35 4 2 2 4 4 3 2" xfId="24518"/>
    <cellStyle name="常规 35 4 2 2 4 4 3 2 2" xfId="32300"/>
    <cellStyle name="常规 35 4 2 2 4 4 3 3" xfId="28409"/>
    <cellStyle name="常规 35 4 2 2 4 4 4" xfId="21925"/>
    <cellStyle name="常规 35 4 2 2 4 4 4 2" xfId="29707"/>
    <cellStyle name="常规 35 4 2 2 4 4 5" xfId="25816"/>
    <cellStyle name="常规 35 4 2 2 4 5" xfId="14788"/>
    <cellStyle name="常规 35 4 2 2 4 5 2" xfId="19475"/>
    <cellStyle name="常规 35 4 2 2 4 5 2 2" xfId="23366"/>
    <cellStyle name="常规 35 4 2 2 4 5 2 2 2" xfId="31148"/>
    <cellStyle name="常规 35 4 2 2 4 5 2 3" xfId="27257"/>
    <cellStyle name="常规 35 4 2 2 4 5 3" xfId="20771"/>
    <cellStyle name="常规 35 4 2 2 4 5 3 2" xfId="24662"/>
    <cellStyle name="常规 35 4 2 2 4 5 3 2 2" xfId="32444"/>
    <cellStyle name="常规 35 4 2 2 4 5 3 3" xfId="28553"/>
    <cellStyle name="常规 35 4 2 2 4 5 4" xfId="22069"/>
    <cellStyle name="常规 35 4 2 2 4 5 4 2" xfId="29851"/>
    <cellStyle name="常规 35 4 2 2 4 5 5" xfId="25960"/>
    <cellStyle name="常规 35 4 2 2 4 6" xfId="15753"/>
    <cellStyle name="常规 35 4 2 2 4 6 2" xfId="19619"/>
    <cellStyle name="常规 35 4 2 2 4 6 2 2" xfId="23510"/>
    <cellStyle name="常规 35 4 2 2 4 6 2 2 2" xfId="31292"/>
    <cellStyle name="常规 35 4 2 2 4 6 2 3" xfId="27401"/>
    <cellStyle name="常规 35 4 2 2 4 6 3" xfId="20915"/>
    <cellStyle name="常规 35 4 2 2 4 6 3 2" xfId="24806"/>
    <cellStyle name="常规 35 4 2 2 4 6 3 2 2" xfId="32588"/>
    <cellStyle name="常规 35 4 2 2 4 6 3 3" xfId="28697"/>
    <cellStyle name="常规 35 4 2 2 4 6 4" xfId="22213"/>
    <cellStyle name="常规 35 4 2 2 4 6 4 2" xfId="29995"/>
    <cellStyle name="常规 35 4 2 2 4 6 5" xfId="26104"/>
    <cellStyle name="常规 35 4 2 2 4 7" xfId="16550"/>
    <cellStyle name="常规 35 4 2 2 4 7 2" xfId="19763"/>
    <cellStyle name="常规 35 4 2 2 4 7 2 2" xfId="23654"/>
    <cellStyle name="常规 35 4 2 2 4 7 2 2 2" xfId="31436"/>
    <cellStyle name="常规 35 4 2 2 4 7 2 3" xfId="27545"/>
    <cellStyle name="常规 35 4 2 2 4 7 3" xfId="21059"/>
    <cellStyle name="常规 35 4 2 2 4 7 3 2" xfId="24950"/>
    <cellStyle name="常规 35 4 2 2 4 7 3 2 2" xfId="32732"/>
    <cellStyle name="常规 35 4 2 2 4 7 3 3" xfId="28841"/>
    <cellStyle name="常规 35 4 2 2 4 7 4" xfId="22357"/>
    <cellStyle name="常规 35 4 2 2 4 7 4 2" xfId="30139"/>
    <cellStyle name="常规 35 4 2 2 4 7 5" xfId="26248"/>
    <cellStyle name="常规 35 4 2 2 4 8" xfId="17075"/>
    <cellStyle name="常规 35 4 2 2 4 8 2" xfId="19907"/>
    <cellStyle name="常规 35 4 2 2 4 8 2 2" xfId="23798"/>
    <cellStyle name="常规 35 4 2 2 4 8 2 2 2" xfId="31580"/>
    <cellStyle name="常规 35 4 2 2 4 8 2 3" xfId="27689"/>
    <cellStyle name="常规 35 4 2 2 4 8 3" xfId="21203"/>
    <cellStyle name="常规 35 4 2 2 4 8 3 2" xfId="25094"/>
    <cellStyle name="常规 35 4 2 2 4 8 3 2 2" xfId="32876"/>
    <cellStyle name="常规 35 4 2 2 4 8 3 3" xfId="28985"/>
    <cellStyle name="常规 35 4 2 2 4 8 4" xfId="22501"/>
    <cellStyle name="常规 35 4 2 2 4 8 4 2" xfId="30283"/>
    <cellStyle name="常规 35 4 2 2 4 8 5" xfId="26392"/>
    <cellStyle name="常规 35 4 2 2 4 9" xfId="17219"/>
    <cellStyle name="常规 35 4 2 2 4 9 2" xfId="20051"/>
    <cellStyle name="常规 35 4 2 2 4 9 2 2" xfId="23942"/>
    <cellStyle name="常规 35 4 2 2 4 9 2 2 2" xfId="31724"/>
    <cellStyle name="常规 35 4 2 2 4 9 2 3" xfId="27833"/>
    <cellStyle name="常规 35 4 2 2 4 9 3" xfId="21347"/>
    <cellStyle name="常规 35 4 2 2 4 9 3 2" xfId="25238"/>
    <cellStyle name="常规 35 4 2 2 4 9 3 2 2" xfId="33020"/>
    <cellStyle name="常规 35 4 2 2 4 9 3 3" xfId="29129"/>
    <cellStyle name="常规 35 4 2 2 4 9 4" xfId="22645"/>
    <cellStyle name="常规 35 4 2 2 4 9 4 2" xfId="30427"/>
    <cellStyle name="常规 35 4 2 2 4 9 5" xfId="26536"/>
    <cellStyle name="常规 35 4 2 2 5" xfId="11247"/>
    <cellStyle name="常规 35 4 2 2 5 2" xfId="18971"/>
    <cellStyle name="常规 35 4 2 2 5 2 2" xfId="22862"/>
    <cellStyle name="常规 35 4 2 2 5 2 2 2" xfId="30644"/>
    <cellStyle name="常规 35 4 2 2 5 2 3" xfId="26753"/>
    <cellStyle name="常规 35 4 2 2 5 3" xfId="20267"/>
    <cellStyle name="常规 35 4 2 2 5 3 2" xfId="24158"/>
    <cellStyle name="常规 35 4 2 2 5 3 2 2" xfId="31940"/>
    <cellStyle name="常规 35 4 2 2 5 3 3" xfId="28049"/>
    <cellStyle name="常规 35 4 2 2 5 4" xfId="21565"/>
    <cellStyle name="常规 35 4 2 2 5 4 2" xfId="29347"/>
    <cellStyle name="常规 35 4 2 2 5 5" xfId="25456"/>
    <cellStyle name="常规 35 4 2 2 6" xfId="12471"/>
    <cellStyle name="常规 35 4 2 2 6 2" xfId="19115"/>
    <cellStyle name="常规 35 4 2 2 6 2 2" xfId="23006"/>
    <cellStyle name="常规 35 4 2 2 6 2 2 2" xfId="30788"/>
    <cellStyle name="常规 35 4 2 2 6 2 3" xfId="26897"/>
    <cellStyle name="常规 35 4 2 2 6 3" xfId="20411"/>
    <cellStyle name="常规 35 4 2 2 6 3 2" xfId="24302"/>
    <cellStyle name="常规 35 4 2 2 6 3 2 2" xfId="32084"/>
    <cellStyle name="常规 35 4 2 2 6 3 3" xfId="28193"/>
    <cellStyle name="常规 35 4 2 2 6 4" xfId="21709"/>
    <cellStyle name="常规 35 4 2 2 6 4 2" xfId="29491"/>
    <cellStyle name="常规 35 4 2 2 6 5" xfId="25600"/>
    <cellStyle name="常规 35 4 2 2 7" xfId="13644"/>
    <cellStyle name="常规 35 4 2 2 7 2" xfId="19259"/>
    <cellStyle name="常规 35 4 2 2 7 2 2" xfId="23150"/>
    <cellStyle name="常规 35 4 2 2 7 2 2 2" xfId="30932"/>
    <cellStyle name="常规 35 4 2 2 7 2 3" xfId="27041"/>
    <cellStyle name="常规 35 4 2 2 7 3" xfId="20555"/>
    <cellStyle name="常规 35 4 2 2 7 3 2" xfId="24446"/>
    <cellStyle name="常规 35 4 2 2 7 3 2 2" xfId="32228"/>
    <cellStyle name="常规 35 4 2 2 7 3 3" xfId="28337"/>
    <cellStyle name="常规 35 4 2 2 7 4" xfId="21853"/>
    <cellStyle name="常规 35 4 2 2 7 4 2" xfId="29635"/>
    <cellStyle name="常规 35 4 2 2 7 5" xfId="25744"/>
    <cellStyle name="常规 35 4 2 2 8" xfId="14716"/>
    <cellStyle name="常规 35 4 2 2 8 2" xfId="19403"/>
    <cellStyle name="常规 35 4 2 2 8 2 2" xfId="23294"/>
    <cellStyle name="常规 35 4 2 2 8 2 2 2" xfId="31076"/>
    <cellStyle name="常规 35 4 2 2 8 2 3" xfId="27185"/>
    <cellStyle name="常规 35 4 2 2 8 3" xfId="20699"/>
    <cellStyle name="常规 35 4 2 2 8 3 2" xfId="24590"/>
    <cellStyle name="常规 35 4 2 2 8 3 2 2" xfId="32372"/>
    <cellStyle name="常规 35 4 2 2 8 3 3" xfId="28481"/>
    <cellStyle name="常规 35 4 2 2 8 4" xfId="21997"/>
    <cellStyle name="常规 35 4 2 2 8 4 2" xfId="29779"/>
    <cellStyle name="常规 35 4 2 2 8 5" xfId="25888"/>
    <cellStyle name="常规 35 4 2 2 9" xfId="15681"/>
    <cellStyle name="常规 35 4 2 2 9 2" xfId="19547"/>
    <cellStyle name="常规 35 4 2 2 9 2 2" xfId="23438"/>
    <cellStyle name="常规 35 4 2 2 9 2 2 2" xfId="31220"/>
    <cellStyle name="常规 35 4 2 2 9 2 3" xfId="27329"/>
    <cellStyle name="常规 35 4 2 2 9 3" xfId="20843"/>
    <cellStyle name="常规 35 4 2 2 9 3 2" xfId="24734"/>
    <cellStyle name="常规 35 4 2 2 9 3 2 2" xfId="32516"/>
    <cellStyle name="常规 35 4 2 2 9 3 3" xfId="28625"/>
    <cellStyle name="常规 35 4 2 2 9 4" xfId="22141"/>
    <cellStyle name="常规 35 4 2 2 9 4 2" xfId="29923"/>
    <cellStyle name="常规 35 4 2 2 9 5" xfId="26032"/>
    <cellStyle name="常规 35 4 2 3" xfId="6367"/>
    <cellStyle name="常规 35 4 2 3 10" xfId="17183"/>
    <cellStyle name="常规 35 4 2 3 10 2" xfId="20015"/>
    <cellStyle name="常规 35 4 2 3 10 2 2" xfId="23906"/>
    <cellStyle name="常规 35 4 2 3 10 2 2 2" xfId="31688"/>
    <cellStyle name="常规 35 4 2 3 10 2 3" xfId="27797"/>
    <cellStyle name="常规 35 4 2 3 10 3" xfId="21311"/>
    <cellStyle name="常规 35 4 2 3 10 3 2" xfId="25202"/>
    <cellStyle name="常规 35 4 2 3 10 3 2 2" xfId="32984"/>
    <cellStyle name="常规 35 4 2 3 10 3 3" xfId="29093"/>
    <cellStyle name="常规 35 4 2 3 10 4" xfId="22609"/>
    <cellStyle name="常规 35 4 2 3 10 4 2" xfId="30391"/>
    <cellStyle name="常规 35 4 2 3 10 5" xfId="26500"/>
    <cellStyle name="常规 35 4 2 3 11" xfId="18863"/>
    <cellStyle name="常规 35 4 2 3 11 2" xfId="22754"/>
    <cellStyle name="常规 35 4 2 3 11 2 2" xfId="30536"/>
    <cellStyle name="常规 35 4 2 3 11 3" xfId="26645"/>
    <cellStyle name="常规 35 4 2 3 12" xfId="20159"/>
    <cellStyle name="常规 35 4 2 3 12 2" xfId="24050"/>
    <cellStyle name="常规 35 4 2 3 12 2 2" xfId="31832"/>
    <cellStyle name="常规 35 4 2 3 12 3" xfId="27941"/>
    <cellStyle name="常规 35 4 2 3 13" xfId="21457"/>
    <cellStyle name="常规 35 4 2 3 13 2" xfId="29239"/>
    <cellStyle name="常规 35 4 2 3 14" xfId="25348"/>
    <cellStyle name="常规 35 4 2 3 2" xfId="6439"/>
    <cellStyle name="常规 35 4 2 3 2 10" xfId="18935"/>
    <cellStyle name="常规 35 4 2 3 2 10 2" xfId="22826"/>
    <cellStyle name="常规 35 4 2 3 2 10 2 2" xfId="30608"/>
    <cellStyle name="常规 35 4 2 3 2 10 3" xfId="26717"/>
    <cellStyle name="常规 35 4 2 3 2 11" xfId="20231"/>
    <cellStyle name="常规 35 4 2 3 2 11 2" xfId="24122"/>
    <cellStyle name="常规 35 4 2 3 2 11 2 2" xfId="31904"/>
    <cellStyle name="常规 35 4 2 3 2 11 3" xfId="28013"/>
    <cellStyle name="常规 35 4 2 3 2 12" xfId="21529"/>
    <cellStyle name="常规 35 4 2 3 2 12 2" xfId="29311"/>
    <cellStyle name="常规 35 4 2 3 2 13" xfId="25420"/>
    <cellStyle name="常规 35 4 2 3 2 2" xfId="11355"/>
    <cellStyle name="常规 35 4 2 3 2 2 2" xfId="19079"/>
    <cellStyle name="常规 35 4 2 3 2 2 2 2" xfId="22970"/>
    <cellStyle name="常规 35 4 2 3 2 2 2 2 2" xfId="30752"/>
    <cellStyle name="常规 35 4 2 3 2 2 2 3" xfId="26861"/>
    <cellStyle name="常规 35 4 2 3 2 2 3" xfId="20375"/>
    <cellStyle name="常规 35 4 2 3 2 2 3 2" xfId="24266"/>
    <cellStyle name="常规 35 4 2 3 2 2 3 2 2" xfId="32048"/>
    <cellStyle name="常规 35 4 2 3 2 2 3 3" xfId="28157"/>
    <cellStyle name="常规 35 4 2 3 2 2 4" xfId="21673"/>
    <cellStyle name="常规 35 4 2 3 2 2 4 2" xfId="29455"/>
    <cellStyle name="常规 35 4 2 3 2 2 5" xfId="25564"/>
    <cellStyle name="常规 35 4 2 3 2 3" xfId="12579"/>
    <cellStyle name="常规 35 4 2 3 2 3 2" xfId="19223"/>
    <cellStyle name="常规 35 4 2 3 2 3 2 2" xfId="23114"/>
    <cellStyle name="常规 35 4 2 3 2 3 2 2 2" xfId="30896"/>
    <cellStyle name="常规 35 4 2 3 2 3 2 3" xfId="27005"/>
    <cellStyle name="常规 35 4 2 3 2 3 3" xfId="20519"/>
    <cellStyle name="常规 35 4 2 3 2 3 3 2" xfId="24410"/>
    <cellStyle name="常规 35 4 2 3 2 3 3 2 2" xfId="32192"/>
    <cellStyle name="常规 35 4 2 3 2 3 3 3" xfId="28301"/>
    <cellStyle name="常规 35 4 2 3 2 3 4" xfId="21817"/>
    <cellStyle name="常规 35 4 2 3 2 3 4 2" xfId="29599"/>
    <cellStyle name="常规 35 4 2 3 2 3 5" xfId="25708"/>
    <cellStyle name="常规 35 4 2 3 2 4" xfId="13752"/>
    <cellStyle name="常规 35 4 2 3 2 4 2" xfId="19367"/>
    <cellStyle name="常规 35 4 2 3 2 4 2 2" xfId="23258"/>
    <cellStyle name="常规 35 4 2 3 2 4 2 2 2" xfId="31040"/>
    <cellStyle name="常规 35 4 2 3 2 4 2 3" xfId="27149"/>
    <cellStyle name="常规 35 4 2 3 2 4 3" xfId="20663"/>
    <cellStyle name="常规 35 4 2 3 2 4 3 2" xfId="24554"/>
    <cellStyle name="常规 35 4 2 3 2 4 3 2 2" xfId="32336"/>
    <cellStyle name="常规 35 4 2 3 2 4 3 3" xfId="28445"/>
    <cellStyle name="常规 35 4 2 3 2 4 4" xfId="21961"/>
    <cellStyle name="常规 35 4 2 3 2 4 4 2" xfId="29743"/>
    <cellStyle name="常规 35 4 2 3 2 4 5" xfId="25852"/>
    <cellStyle name="常规 35 4 2 3 2 5" xfId="14824"/>
    <cellStyle name="常规 35 4 2 3 2 5 2" xfId="19511"/>
    <cellStyle name="常规 35 4 2 3 2 5 2 2" xfId="23402"/>
    <cellStyle name="常规 35 4 2 3 2 5 2 2 2" xfId="31184"/>
    <cellStyle name="常规 35 4 2 3 2 5 2 3" xfId="27293"/>
    <cellStyle name="常规 35 4 2 3 2 5 3" xfId="20807"/>
    <cellStyle name="常规 35 4 2 3 2 5 3 2" xfId="24698"/>
    <cellStyle name="常规 35 4 2 3 2 5 3 2 2" xfId="32480"/>
    <cellStyle name="常规 35 4 2 3 2 5 3 3" xfId="28589"/>
    <cellStyle name="常规 35 4 2 3 2 5 4" xfId="22105"/>
    <cellStyle name="常规 35 4 2 3 2 5 4 2" xfId="29887"/>
    <cellStyle name="常规 35 4 2 3 2 5 5" xfId="25996"/>
    <cellStyle name="常规 35 4 2 3 2 6" xfId="15789"/>
    <cellStyle name="常规 35 4 2 3 2 6 2" xfId="19655"/>
    <cellStyle name="常规 35 4 2 3 2 6 2 2" xfId="23546"/>
    <cellStyle name="常规 35 4 2 3 2 6 2 2 2" xfId="31328"/>
    <cellStyle name="常规 35 4 2 3 2 6 2 3" xfId="27437"/>
    <cellStyle name="常规 35 4 2 3 2 6 3" xfId="20951"/>
    <cellStyle name="常规 35 4 2 3 2 6 3 2" xfId="24842"/>
    <cellStyle name="常规 35 4 2 3 2 6 3 2 2" xfId="32624"/>
    <cellStyle name="常规 35 4 2 3 2 6 3 3" xfId="28733"/>
    <cellStyle name="常规 35 4 2 3 2 6 4" xfId="22249"/>
    <cellStyle name="常规 35 4 2 3 2 6 4 2" xfId="30031"/>
    <cellStyle name="常规 35 4 2 3 2 6 5" xfId="26140"/>
    <cellStyle name="常规 35 4 2 3 2 7" xfId="16586"/>
    <cellStyle name="常规 35 4 2 3 2 7 2" xfId="19799"/>
    <cellStyle name="常规 35 4 2 3 2 7 2 2" xfId="23690"/>
    <cellStyle name="常规 35 4 2 3 2 7 2 2 2" xfId="31472"/>
    <cellStyle name="常规 35 4 2 3 2 7 2 3" xfId="27581"/>
    <cellStyle name="常规 35 4 2 3 2 7 3" xfId="21095"/>
    <cellStyle name="常规 35 4 2 3 2 7 3 2" xfId="24986"/>
    <cellStyle name="常规 35 4 2 3 2 7 3 2 2" xfId="32768"/>
    <cellStyle name="常规 35 4 2 3 2 7 3 3" xfId="28877"/>
    <cellStyle name="常规 35 4 2 3 2 7 4" xfId="22393"/>
    <cellStyle name="常规 35 4 2 3 2 7 4 2" xfId="30175"/>
    <cellStyle name="常规 35 4 2 3 2 7 5" xfId="26284"/>
    <cellStyle name="常规 35 4 2 3 2 8" xfId="17111"/>
    <cellStyle name="常规 35 4 2 3 2 8 2" xfId="19943"/>
    <cellStyle name="常规 35 4 2 3 2 8 2 2" xfId="23834"/>
    <cellStyle name="常规 35 4 2 3 2 8 2 2 2" xfId="31616"/>
    <cellStyle name="常规 35 4 2 3 2 8 2 3" xfId="27725"/>
    <cellStyle name="常规 35 4 2 3 2 8 3" xfId="21239"/>
    <cellStyle name="常规 35 4 2 3 2 8 3 2" xfId="25130"/>
    <cellStyle name="常规 35 4 2 3 2 8 3 2 2" xfId="32912"/>
    <cellStyle name="常规 35 4 2 3 2 8 3 3" xfId="29021"/>
    <cellStyle name="常规 35 4 2 3 2 8 4" xfId="22537"/>
    <cellStyle name="常规 35 4 2 3 2 8 4 2" xfId="30319"/>
    <cellStyle name="常规 35 4 2 3 2 8 5" xfId="26428"/>
    <cellStyle name="常规 35 4 2 3 2 9" xfId="17255"/>
    <cellStyle name="常规 35 4 2 3 2 9 2" xfId="20087"/>
    <cellStyle name="常规 35 4 2 3 2 9 2 2" xfId="23978"/>
    <cellStyle name="常规 35 4 2 3 2 9 2 2 2" xfId="31760"/>
    <cellStyle name="常规 35 4 2 3 2 9 2 3" xfId="27869"/>
    <cellStyle name="常规 35 4 2 3 2 9 3" xfId="21383"/>
    <cellStyle name="常规 35 4 2 3 2 9 3 2" xfId="25274"/>
    <cellStyle name="常规 35 4 2 3 2 9 3 2 2" xfId="33056"/>
    <cellStyle name="常规 35 4 2 3 2 9 3 3" xfId="29165"/>
    <cellStyle name="常规 35 4 2 3 2 9 4" xfId="22681"/>
    <cellStyle name="常规 35 4 2 3 2 9 4 2" xfId="30463"/>
    <cellStyle name="常规 35 4 2 3 2 9 5" xfId="26572"/>
    <cellStyle name="常规 35 4 2 3 3" xfId="11283"/>
    <cellStyle name="常规 35 4 2 3 3 2" xfId="19007"/>
    <cellStyle name="常规 35 4 2 3 3 2 2" xfId="22898"/>
    <cellStyle name="常规 35 4 2 3 3 2 2 2" xfId="30680"/>
    <cellStyle name="常规 35 4 2 3 3 2 3" xfId="26789"/>
    <cellStyle name="常规 35 4 2 3 3 3" xfId="20303"/>
    <cellStyle name="常规 35 4 2 3 3 3 2" xfId="24194"/>
    <cellStyle name="常规 35 4 2 3 3 3 2 2" xfId="31976"/>
    <cellStyle name="常规 35 4 2 3 3 3 3" xfId="28085"/>
    <cellStyle name="常规 35 4 2 3 3 4" xfId="21601"/>
    <cellStyle name="常规 35 4 2 3 3 4 2" xfId="29383"/>
    <cellStyle name="常规 35 4 2 3 3 5" xfId="25492"/>
    <cellStyle name="常规 35 4 2 3 4" xfId="12507"/>
    <cellStyle name="常规 35 4 2 3 4 2" xfId="19151"/>
    <cellStyle name="常规 35 4 2 3 4 2 2" xfId="23042"/>
    <cellStyle name="常规 35 4 2 3 4 2 2 2" xfId="30824"/>
    <cellStyle name="常规 35 4 2 3 4 2 3" xfId="26933"/>
    <cellStyle name="常规 35 4 2 3 4 3" xfId="20447"/>
    <cellStyle name="常规 35 4 2 3 4 3 2" xfId="24338"/>
    <cellStyle name="常规 35 4 2 3 4 3 2 2" xfId="32120"/>
    <cellStyle name="常规 35 4 2 3 4 3 3" xfId="28229"/>
    <cellStyle name="常规 35 4 2 3 4 4" xfId="21745"/>
    <cellStyle name="常规 35 4 2 3 4 4 2" xfId="29527"/>
    <cellStyle name="常规 35 4 2 3 4 5" xfId="25636"/>
    <cellStyle name="常规 35 4 2 3 5" xfId="13680"/>
    <cellStyle name="常规 35 4 2 3 5 2" xfId="19295"/>
    <cellStyle name="常规 35 4 2 3 5 2 2" xfId="23186"/>
    <cellStyle name="常规 35 4 2 3 5 2 2 2" xfId="30968"/>
    <cellStyle name="常规 35 4 2 3 5 2 3" xfId="27077"/>
    <cellStyle name="常规 35 4 2 3 5 3" xfId="20591"/>
    <cellStyle name="常规 35 4 2 3 5 3 2" xfId="24482"/>
    <cellStyle name="常规 35 4 2 3 5 3 2 2" xfId="32264"/>
    <cellStyle name="常规 35 4 2 3 5 3 3" xfId="28373"/>
    <cellStyle name="常规 35 4 2 3 5 4" xfId="21889"/>
    <cellStyle name="常规 35 4 2 3 5 4 2" xfId="29671"/>
    <cellStyle name="常规 35 4 2 3 5 5" xfId="25780"/>
    <cellStyle name="常规 35 4 2 3 6" xfId="14752"/>
    <cellStyle name="常规 35 4 2 3 6 2" xfId="19439"/>
    <cellStyle name="常规 35 4 2 3 6 2 2" xfId="23330"/>
    <cellStyle name="常规 35 4 2 3 6 2 2 2" xfId="31112"/>
    <cellStyle name="常规 35 4 2 3 6 2 3" xfId="27221"/>
    <cellStyle name="常规 35 4 2 3 6 3" xfId="20735"/>
    <cellStyle name="常规 35 4 2 3 6 3 2" xfId="24626"/>
    <cellStyle name="常规 35 4 2 3 6 3 2 2" xfId="32408"/>
    <cellStyle name="常规 35 4 2 3 6 3 3" xfId="28517"/>
    <cellStyle name="常规 35 4 2 3 6 4" xfId="22033"/>
    <cellStyle name="常规 35 4 2 3 6 4 2" xfId="29815"/>
    <cellStyle name="常规 35 4 2 3 6 5" xfId="25924"/>
    <cellStyle name="常规 35 4 2 3 7" xfId="15717"/>
    <cellStyle name="常规 35 4 2 3 7 2" xfId="19583"/>
    <cellStyle name="常规 35 4 2 3 7 2 2" xfId="23474"/>
    <cellStyle name="常规 35 4 2 3 7 2 2 2" xfId="31256"/>
    <cellStyle name="常规 35 4 2 3 7 2 3" xfId="27365"/>
    <cellStyle name="常规 35 4 2 3 7 3" xfId="20879"/>
    <cellStyle name="常规 35 4 2 3 7 3 2" xfId="24770"/>
    <cellStyle name="常规 35 4 2 3 7 3 2 2" xfId="32552"/>
    <cellStyle name="常规 35 4 2 3 7 3 3" xfId="28661"/>
    <cellStyle name="常规 35 4 2 3 7 4" xfId="22177"/>
    <cellStyle name="常规 35 4 2 3 7 4 2" xfId="29959"/>
    <cellStyle name="常规 35 4 2 3 7 5" xfId="26068"/>
    <cellStyle name="常规 35 4 2 3 8" xfId="16514"/>
    <cellStyle name="常规 35 4 2 3 8 2" xfId="19727"/>
    <cellStyle name="常规 35 4 2 3 8 2 2" xfId="23618"/>
    <cellStyle name="常规 35 4 2 3 8 2 2 2" xfId="31400"/>
    <cellStyle name="常规 35 4 2 3 8 2 3" xfId="27509"/>
    <cellStyle name="常规 35 4 2 3 8 3" xfId="21023"/>
    <cellStyle name="常规 35 4 2 3 8 3 2" xfId="24914"/>
    <cellStyle name="常规 35 4 2 3 8 3 2 2" xfId="32696"/>
    <cellStyle name="常规 35 4 2 3 8 3 3" xfId="28805"/>
    <cellStyle name="常规 35 4 2 3 8 4" xfId="22321"/>
    <cellStyle name="常规 35 4 2 3 8 4 2" xfId="30103"/>
    <cellStyle name="常规 35 4 2 3 8 5" xfId="26212"/>
    <cellStyle name="常规 35 4 2 3 9" xfId="17039"/>
    <cellStyle name="常规 35 4 2 3 9 2" xfId="19871"/>
    <cellStyle name="常规 35 4 2 3 9 2 2" xfId="23762"/>
    <cellStyle name="常规 35 4 2 3 9 2 2 2" xfId="31544"/>
    <cellStyle name="常规 35 4 2 3 9 2 3" xfId="27653"/>
    <cellStyle name="常规 35 4 2 3 9 3" xfId="21167"/>
    <cellStyle name="常规 35 4 2 3 9 3 2" xfId="25058"/>
    <cellStyle name="常规 35 4 2 3 9 3 2 2" xfId="32840"/>
    <cellStyle name="常规 35 4 2 3 9 3 3" xfId="28949"/>
    <cellStyle name="常规 35 4 2 3 9 4" xfId="22465"/>
    <cellStyle name="常规 35 4 2 3 9 4 2" xfId="30247"/>
    <cellStyle name="常规 35 4 2 3 9 5" xfId="26356"/>
    <cellStyle name="常规 35 4 2 4" xfId="6343"/>
    <cellStyle name="常规 35 4 2 4 10" xfId="17159"/>
    <cellStyle name="常规 35 4 2 4 10 2" xfId="19991"/>
    <cellStyle name="常规 35 4 2 4 10 2 2" xfId="23882"/>
    <cellStyle name="常规 35 4 2 4 10 2 2 2" xfId="31664"/>
    <cellStyle name="常规 35 4 2 4 10 2 3" xfId="27773"/>
    <cellStyle name="常规 35 4 2 4 10 3" xfId="21287"/>
    <cellStyle name="常规 35 4 2 4 10 3 2" xfId="25178"/>
    <cellStyle name="常规 35 4 2 4 10 3 2 2" xfId="32960"/>
    <cellStyle name="常规 35 4 2 4 10 3 3" xfId="29069"/>
    <cellStyle name="常规 35 4 2 4 10 4" xfId="22585"/>
    <cellStyle name="常规 35 4 2 4 10 4 2" xfId="30367"/>
    <cellStyle name="常规 35 4 2 4 10 5" xfId="26476"/>
    <cellStyle name="常规 35 4 2 4 11" xfId="18839"/>
    <cellStyle name="常规 35 4 2 4 11 2" xfId="22730"/>
    <cellStyle name="常规 35 4 2 4 11 2 2" xfId="30512"/>
    <cellStyle name="常规 35 4 2 4 11 3" xfId="26621"/>
    <cellStyle name="常规 35 4 2 4 12" xfId="20135"/>
    <cellStyle name="常规 35 4 2 4 12 2" xfId="24026"/>
    <cellStyle name="常规 35 4 2 4 12 2 2" xfId="31808"/>
    <cellStyle name="常规 35 4 2 4 12 3" xfId="27917"/>
    <cellStyle name="常规 35 4 2 4 13" xfId="21433"/>
    <cellStyle name="常规 35 4 2 4 13 2" xfId="29215"/>
    <cellStyle name="常规 35 4 2 4 14" xfId="25324"/>
    <cellStyle name="常规 35 4 2 4 2" xfId="6415"/>
    <cellStyle name="常规 35 4 2 4 2 10" xfId="18911"/>
    <cellStyle name="常规 35 4 2 4 2 10 2" xfId="22802"/>
    <cellStyle name="常规 35 4 2 4 2 10 2 2" xfId="30584"/>
    <cellStyle name="常规 35 4 2 4 2 10 3" xfId="26693"/>
    <cellStyle name="常规 35 4 2 4 2 11" xfId="20207"/>
    <cellStyle name="常规 35 4 2 4 2 11 2" xfId="24098"/>
    <cellStyle name="常规 35 4 2 4 2 11 2 2" xfId="31880"/>
    <cellStyle name="常规 35 4 2 4 2 11 3" xfId="27989"/>
    <cellStyle name="常规 35 4 2 4 2 12" xfId="21505"/>
    <cellStyle name="常规 35 4 2 4 2 12 2" xfId="29287"/>
    <cellStyle name="常规 35 4 2 4 2 13" xfId="25396"/>
    <cellStyle name="常规 35 4 2 4 2 2" xfId="11331"/>
    <cellStyle name="常规 35 4 2 4 2 2 2" xfId="19055"/>
    <cellStyle name="常规 35 4 2 4 2 2 2 2" xfId="22946"/>
    <cellStyle name="常规 35 4 2 4 2 2 2 2 2" xfId="30728"/>
    <cellStyle name="常规 35 4 2 4 2 2 2 3" xfId="26837"/>
    <cellStyle name="常规 35 4 2 4 2 2 3" xfId="20351"/>
    <cellStyle name="常规 35 4 2 4 2 2 3 2" xfId="24242"/>
    <cellStyle name="常规 35 4 2 4 2 2 3 2 2" xfId="32024"/>
    <cellStyle name="常规 35 4 2 4 2 2 3 3" xfId="28133"/>
    <cellStyle name="常规 35 4 2 4 2 2 4" xfId="21649"/>
    <cellStyle name="常规 35 4 2 4 2 2 4 2" xfId="29431"/>
    <cellStyle name="常规 35 4 2 4 2 2 5" xfId="25540"/>
    <cellStyle name="常规 35 4 2 4 2 3" xfId="12555"/>
    <cellStyle name="常规 35 4 2 4 2 3 2" xfId="19199"/>
    <cellStyle name="常规 35 4 2 4 2 3 2 2" xfId="23090"/>
    <cellStyle name="常规 35 4 2 4 2 3 2 2 2" xfId="30872"/>
    <cellStyle name="常规 35 4 2 4 2 3 2 3" xfId="26981"/>
    <cellStyle name="常规 35 4 2 4 2 3 3" xfId="20495"/>
    <cellStyle name="常规 35 4 2 4 2 3 3 2" xfId="24386"/>
    <cellStyle name="常规 35 4 2 4 2 3 3 2 2" xfId="32168"/>
    <cellStyle name="常规 35 4 2 4 2 3 3 3" xfId="28277"/>
    <cellStyle name="常规 35 4 2 4 2 3 4" xfId="21793"/>
    <cellStyle name="常规 35 4 2 4 2 3 4 2" xfId="29575"/>
    <cellStyle name="常规 35 4 2 4 2 3 5" xfId="25684"/>
    <cellStyle name="常规 35 4 2 4 2 4" xfId="13728"/>
    <cellStyle name="常规 35 4 2 4 2 4 2" xfId="19343"/>
    <cellStyle name="常规 35 4 2 4 2 4 2 2" xfId="23234"/>
    <cellStyle name="常规 35 4 2 4 2 4 2 2 2" xfId="31016"/>
    <cellStyle name="常规 35 4 2 4 2 4 2 3" xfId="27125"/>
    <cellStyle name="常规 35 4 2 4 2 4 3" xfId="20639"/>
    <cellStyle name="常规 35 4 2 4 2 4 3 2" xfId="24530"/>
    <cellStyle name="常规 35 4 2 4 2 4 3 2 2" xfId="32312"/>
    <cellStyle name="常规 35 4 2 4 2 4 3 3" xfId="28421"/>
    <cellStyle name="常规 35 4 2 4 2 4 4" xfId="21937"/>
    <cellStyle name="常规 35 4 2 4 2 4 4 2" xfId="29719"/>
    <cellStyle name="常规 35 4 2 4 2 4 5" xfId="25828"/>
    <cellStyle name="常规 35 4 2 4 2 5" xfId="14800"/>
    <cellStyle name="常规 35 4 2 4 2 5 2" xfId="19487"/>
    <cellStyle name="常规 35 4 2 4 2 5 2 2" xfId="23378"/>
    <cellStyle name="常规 35 4 2 4 2 5 2 2 2" xfId="31160"/>
    <cellStyle name="常规 35 4 2 4 2 5 2 3" xfId="27269"/>
    <cellStyle name="常规 35 4 2 4 2 5 3" xfId="20783"/>
    <cellStyle name="常规 35 4 2 4 2 5 3 2" xfId="24674"/>
    <cellStyle name="常规 35 4 2 4 2 5 3 2 2" xfId="32456"/>
    <cellStyle name="常规 35 4 2 4 2 5 3 3" xfId="28565"/>
    <cellStyle name="常规 35 4 2 4 2 5 4" xfId="22081"/>
    <cellStyle name="常规 35 4 2 4 2 5 4 2" xfId="29863"/>
    <cellStyle name="常规 35 4 2 4 2 5 5" xfId="25972"/>
    <cellStyle name="常规 35 4 2 4 2 6" xfId="15765"/>
    <cellStyle name="常规 35 4 2 4 2 6 2" xfId="19631"/>
    <cellStyle name="常规 35 4 2 4 2 6 2 2" xfId="23522"/>
    <cellStyle name="常规 35 4 2 4 2 6 2 2 2" xfId="31304"/>
    <cellStyle name="常规 35 4 2 4 2 6 2 3" xfId="27413"/>
    <cellStyle name="常规 35 4 2 4 2 6 3" xfId="20927"/>
    <cellStyle name="常规 35 4 2 4 2 6 3 2" xfId="24818"/>
    <cellStyle name="常规 35 4 2 4 2 6 3 2 2" xfId="32600"/>
    <cellStyle name="常规 35 4 2 4 2 6 3 3" xfId="28709"/>
    <cellStyle name="常规 35 4 2 4 2 6 4" xfId="22225"/>
    <cellStyle name="常规 35 4 2 4 2 6 4 2" xfId="30007"/>
    <cellStyle name="常规 35 4 2 4 2 6 5" xfId="26116"/>
    <cellStyle name="常规 35 4 2 4 2 7" xfId="16562"/>
    <cellStyle name="常规 35 4 2 4 2 7 2" xfId="19775"/>
    <cellStyle name="常规 35 4 2 4 2 7 2 2" xfId="23666"/>
    <cellStyle name="常规 35 4 2 4 2 7 2 2 2" xfId="31448"/>
    <cellStyle name="常规 35 4 2 4 2 7 2 3" xfId="27557"/>
    <cellStyle name="常规 35 4 2 4 2 7 3" xfId="21071"/>
    <cellStyle name="常规 35 4 2 4 2 7 3 2" xfId="24962"/>
    <cellStyle name="常规 35 4 2 4 2 7 3 2 2" xfId="32744"/>
    <cellStyle name="常规 35 4 2 4 2 7 3 3" xfId="28853"/>
    <cellStyle name="常规 35 4 2 4 2 7 4" xfId="22369"/>
    <cellStyle name="常规 35 4 2 4 2 7 4 2" xfId="30151"/>
    <cellStyle name="常规 35 4 2 4 2 7 5" xfId="26260"/>
    <cellStyle name="常规 35 4 2 4 2 8" xfId="17087"/>
    <cellStyle name="常规 35 4 2 4 2 8 2" xfId="19919"/>
    <cellStyle name="常规 35 4 2 4 2 8 2 2" xfId="23810"/>
    <cellStyle name="常规 35 4 2 4 2 8 2 2 2" xfId="31592"/>
    <cellStyle name="常规 35 4 2 4 2 8 2 3" xfId="27701"/>
    <cellStyle name="常规 35 4 2 4 2 8 3" xfId="21215"/>
    <cellStyle name="常规 35 4 2 4 2 8 3 2" xfId="25106"/>
    <cellStyle name="常规 35 4 2 4 2 8 3 2 2" xfId="32888"/>
    <cellStyle name="常规 35 4 2 4 2 8 3 3" xfId="28997"/>
    <cellStyle name="常规 35 4 2 4 2 8 4" xfId="22513"/>
    <cellStyle name="常规 35 4 2 4 2 8 4 2" xfId="30295"/>
    <cellStyle name="常规 35 4 2 4 2 8 5" xfId="26404"/>
    <cellStyle name="常规 35 4 2 4 2 9" xfId="17231"/>
    <cellStyle name="常规 35 4 2 4 2 9 2" xfId="20063"/>
    <cellStyle name="常规 35 4 2 4 2 9 2 2" xfId="23954"/>
    <cellStyle name="常规 35 4 2 4 2 9 2 2 2" xfId="31736"/>
    <cellStyle name="常规 35 4 2 4 2 9 2 3" xfId="27845"/>
    <cellStyle name="常规 35 4 2 4 2 9 3" xfId="21359"/>
    <cellStyle name="常规 35 4 2 4 2 9 3 2" xfId="25250"/>
    <cellStyle name="常规 35 4 2 4 2 9 3 2 2" xfId="33032"/>
    <cellStyle name="常规 35 4 2 4 2 9 3 3" xfId="29141"/>
    <cellStyle name="常规 35 4 2 4 2 9 4" xfId="22657"/>
    <cellStyle name="常规 35 4 2 4 2 9 4 2" xfId="30439"/>
    <cellStyle name="常规 35 4 2 4 2 9 5" xfId="26548"/>
    <cellStyle name="常规 35 4 2 4 3" xfId="11259"/>
    <cellStyle name="常规 35 4 2 4 3 2" xfId="18983"/>
    <cellStyle name="常规 35 4 2 4 3 2 2" xfId="22874"/>
    <cellStyle name="常规 35 4 2 4 3 2 2 2" xfId="30656"/>
    <cellStyle name="常规 35 4 2 4 3 2 3" xfId="26765"/>
    <cellStyle name="常规 35 4 2 4 3 3" xfId="20279"/>
    <cellStyle name="常规 35 4 2 4 3 3 2" xfId="24170"/>
    <cellStyle name="常规 35 4 2 4 3 3 2 2" xfId="31952"/>
    <cellStyle name="常规 35 4 2 4 3 3 3" xfId="28061"/>
    <cellStyle name="常规 35 4 2 4 3 4" xfId="21577"/>
    <cellStyle name="常规 35 4 2 4 3 4 2" xfId="29359"/>
    <cellStyle name="常规 35 4 2 4 3 5" xfId="25468"/>
    <cellStyle name="常规 35 4 2 4 4" xfId="12483"/>
    <cellStyle name="常规 35 4 2 4 4 2" xfId="19127"/>
    <cellStyle name="常规 35 4 2 4 4 2 2" xfId="23018"/>
    <cellStyle name="常规 35 4 2 4 4 2 2 2" xfId="30800"/>
    <cellStyle name="常规 35 4 2 4 4 2 3" xfId="26909"/>
    <cellStyle name="常规 35 4 2 4 4 3" xfId="20423"/>
    <cellStyle name="常规 35 4 2 4 4 3 2" xfId="24314"/>
    <cellStyle name="常规 35 4 2 4 4 3 2 2" xfId="32096"/>
    <cellStyle name="常规 35 4 2 4 4 3 3" xfId="28205"/>
    <cellStyle name="常规 35 4 2 4 4 4" xfId="21721"/>
    <cellStyle name="常规 35 4 2 4 4 4 2" xfId="29503"/>
    <cellStyle name="常规 35 4 2 4 4 5" xfId="25612"/>
    <cellStyle name="常规 35 4 2 4 5" xfId="13656"/>
    <cellStyle name="常规 35 4 2 4 5 2" xfId="19271"/>
    <cellStyle name="常规 35 4 2 4 5 2 2" xfId="23162"/>
    <cellStyle name="常规 35 4 2 4 5 2 2 2" xfId="30944"/>
    <cellStyle name="常规 35 4 2 4 5 2 3" xfId="27053"/>
    <cellStyle name="常规 35 4 2 4 5 3" xfId="20567"/>
    <cellStyle name="常规 35 4 2 4 5 3 2" xfId="24458"/>
    <cellStyle name="常规 35 4 2 4 5 3 2 2" xfId="32240"/>
    <cellStyle name="常规 35 4 2 4 5 3 3" xfId="28349"/>
    <cellStyle name="常规 35 4 2 4 5 4" xfId="21865"/>
    <cellStyle name="常规 35 4 2 4 5 4 2" xfId="29647"/>
    <cellStyle name="常规 35 4 2 4 5 5" xfId="25756"/>
    <cellStyle name="常规 35 4 2 4 6" xfId="14728"/>
    <cellStyle name="常规 35 4 2 4 6 2" xfId="19415"/>
    <cellStyle name="常规 35 4 2 4 6 2 2" xfId="23306"/>
    <cellStyle name="常规 35 4 2 4 6 2 2 2" xfId="31088"/>
    <cellStyle name="常规 35 4 2 4 6 2 3" xfId="27197"/>
    <cellStyle name="常规 35 4 2 4 6 3" xfId="20711"/>
    <cellStyle name="常规 35 4 2 4 6 3 2" xfId="24602"/>
    <cellStyle name="常规 35 4 2 4 6 3 2 2" xfId="32384"/>
    <cellStyle name="常规 35 4 2 4 6 3 3" xfId="28493"/>
    <cellStyle name="常规 35 4 2 4 6 4" xfId="22009"/>
    <cellStyle name="常规 35 4 2 4 6 4 2" xfId="29791"/>
    <cellStyle name="常规 35 4 2 4 6 5" xfId="25900"/>
    <cellStyle name="常规 35 4 2 4 7" xfId="15693"/>
    <cellStyle name="常规 35 4 2 4 7 2" xfId="19559"/>
    <cellStyle name="常规 35 4 2 4 7 2 2" xfId="23450"/>
    <cellStyle name="常规 35 4 2 4 7 2 2 2" xfId="31232"/>
    <cellStyle name="常规 35 4 2 4 7 2 3" xfId="27341"/>
    <cellStyle name="常规 35 4 2 4 7 3" xfId="20855"/>
    <cellStyle name="常规 35 4 2 4 7 3 2" xfId="24746"/>
    <cellStyle name="常规 35 4 2 4 7 3 2 2" xfId="32528"/>
    <cellStyle name="常规 35 4 2 4 7 3 3" xfId="28637"/>
    <cellStyle name="常规 35 4 2 4 7 4" xfId="22153"/>
    <cellStyle name="常规 35 4 2 4 7 4 2" xfId="29935"/>
    <cellStyle name="常规 35 4 2 4 7 5" xfId="26044"/>
    <cellStyle name="常规 35 4 2 4 8" xfId="16490"/>
    <cellStyle name="常规 35 4 2 4 8 2" xfId="19703"/>
    <cellStyle name="常规 35 4 2 4 8 2 2" xfId="23594"/>
    <cellStyle name="常规 35 4 2 4 8 2 2 2" xfId="31376"/>
    <cellStyle name="常规 35 4 2 4 8 2 3" xfId="27485"/>
    <cellStyle name="常规 35 4 2 4 8 3" xfId="20999"/>
    <cellStyle name="常规 35 4 2 4 8 3 2" xfId="24890"/>
    <cellStyle name="常规 35 4 2 4 8 3 2 2" xfId="32672"/>
    <cellStyle name="常规 35 4 2 4 8 3 3" xfId="28781"/>
    <cellStyle name="常规 35 4 2 4 8 4" xfId="22297"/>
    <cellStyle name="常规 35 4 2 4 8 4 2" xfId="30079"/>
    <cellStyle name="常规 35 4 2 4 8 5" xfId="26188"/>
    <cellStyle name="常规 35 4 2 4 9" xfId="17015"/>
    <cellStyle name="常规 35 4 2 4 9 2" xfId="19847"/>
    <cellStyle name="常规 35 4 2 4 9 2 2" xfId="23738"/>
    <cellStyle name="常规 35 4 2 4 9 2 2 2" xfId="31520"/>
    <cellStyle name="常规 35 4 2 4 9 2 3" xfId="27629"/>
    <cellStyle name="常规 35 4 2 4 9 3" xfId="21143"/>
    <cellStyle name="常规 35 4 2 4 9 3 2" xfId="25034"/>
    <cellStyle name="常规 35 4 2 4 9 3 2 2" xfId="32816"/>
    <cellStyle name="常规 35 4 2 4 9 3 3" xfId="28925"/>
    <cellStyle name="常规 35 4 2 4 9 4" xfId="22441"/>
    <cellStyle name="常规 35 4 2 4 9 4 2" xfId="30223"/>
    <cellStyle name="常规 35 4 2 4 9 5" xfId="26332"/>
    <cellStyle name="常规 35 4 2 5" xfId="6391"/>
    <cellStyle name="常规 35 4 2 5 10" xfId="18887"/>
    <cellStyle name="常规 35 4 2 5 10 2" xfId="22778"/>
    <cellStyle name="常规 35 4 2 5 10 2 2" xfId="30560"/>
    <cellStyle name="常规 35 4 2 5 10 3" xfId="26669"/>
    <cellStyle name="常规 35 4 2 5 11" xfId="20183"/>
    <cellStyle name="常规 35 4 2 5 11 2" xfId="24074"/>
    <cellStyle name="常规 35 4 2 5 11 2 2" xfId="31856"/>
    <cellStyle name="常规 35 4 2 5 11 3" xfId="27965"/>
    <cellStyle name="常规 35 4 2 5 12" xfId="21481"/>
    <cellStyle name="常规 35 4 2 5 12 2" xfId="29263"/>
    <cellStyle name="常规 35 4 2 5 13" xfId="25372"/>
    <cellStyle name="常规 35 4 2 5 2" xfId="11307"/>
    <cellStyle name="常规 35 4 2 5 2 2" xfId="19031"/>
    <cellStyle name="常规 35 4 2 5 2 2 2" xfId="22922"/>
    <cellStyle name="常规 35 4 2 5 2 2 2 2" xfId="30704"/>
    <cellStyle name="常规 35 4 2 5 2 2 3" xfId="26813"/>
    <cellStyle name="常规 35 4 2 5 2 3" xfId="20327"/>
    <cellStyle name="常规 35 4 2 5 2 3 2" xfId="24218"/>
    <cellStyle name="常规 35 4 2 5 2 3 2 2" xfId="32000"/>
    <cellStyle name="常规 35 4 2 5 2 3 3" xfId="28109"/>
    <cellStyle name="常规 35 4 2 5 2 4" xfId="21625"/>
    <cellStyle name="常规 35 4 2 5 2 4 2" xfId="29407"/>
    <cellStyle name="常规 35 4 2 5 2 5" xfId="25516"/>
    <cellStyle name="常规 35 4 2 5 3" xfId="12531"/>
    <cellStyle name="常规 35 4 2 5 3 2" xfId="19175"/>
    <cellStyle name="常规 35 4 2 5 3 2 2" xfId="23066"/>
    <cellStyle name="常规 35 4 2 5 3 2 2 2" xfId="30848"/>
    <cellStyle name="常规 35 4 2 5 3 2 3" xfId="26957"/>
    <cellStyle name="常规 35 4 2 5 3 3" xfId="20471"/>
    <cellStyle name="常规 35 4 2 5 3 3 2" xfId="24362"/>
    <cellStyle name="常规 35 4 2 5 3 3 2 2" xfId="32144"/>
    <cellStyle name="常规 35 4 2 5 3 3 3" xfId="28253"/>
    <cellStyle name="常规 35 4 2 5 3 4" xfId="21769"/>
    <cellStyle name="常规 35 4 2 5 3 4 2" xfId="29551"/>
    <cellStyle name="常规 35 4 2 5 3 5" xfId="25660"/>
    <cellStyle name="常规 35 4 2 5 4" xfId="13704"/>
    <cellStyle name="常规 35 4 2 5 4 2" xfId="19319"/>
    <cellStyle name="常规 35 4 2 5 4 2 2" xfId="23210"/>
    <cellStyle name="常规 35 4 2 5 4 2 2 2" xfId="30992"/>
    <cellStyle name="常规 35 4 2 5 4 2 3" xfId="27101"/>
    <cellStyle name="常规 35 4 2 5 4 3" xfId="20615"/>
    <cellStyle name="常规 35 4 2 5 4 3 2" xfId="24506"/>
    <cellStyle name="常规 35 4 2 5 4 3 2 2" xfId="32288"/>
    <cellStyle name="常规 35 4 2 5 4 3 3" xfId="28397"/>
    <cellStyle name="常规 35 4 2 5 4 4" xfId="21913"/>
    <cellStyle name="常规 35 4 2 5 4 4 2" xfId="29695"/>
    <cellStyle name="常规 35 4 2 5 4 5" xfId="25804"/>
    <cellStyle name="常规 35 4 2 5 5" xfId="14776"/>
    <cellStyle name="常规 35 4 2 5 5 2" xfId="19463"/>
    <cellStyle name="常规 35 4 2 5 5 2 2" xfId="23354"/>
    <cellStyle name="常规 35 4 2 5 5 2 2 2" xfId="31136"/>
    <cellStyle name="常规 35 4 2 5 5 2 3" xfId="27245"/>
    <cellStyle name="常规 35 4 2 5 5 3" xfId="20759"/>
    <cellStyle name="常规 35 4 2 5 5 3 2" xfId="24650"/>
    <cellStyle name="常规 35 4 2 5 5 3 2 2" xfId="32432"/>
    <cellStyle name="常规 35 4 2 5 5 3 3" xfId="28541"/>
    <cellStyle name="常规 35 4 2 5 5 4" xfId="22057"/>
    <cellStyle name="常规 35 4 2 5 5 4 2" xfId="29839"/>
    <cellStyle name="常规 35 4 2 5 5 5" xfId="25948"/>
    <cellStyle name="常规 35 4 2 5 6" xfId="15741"/>
    <cellStyle name="常规 35 4 2 5 6 2" xfId="19607"/>
    <cellStyle name="常规 35 4 2 5 6 2 2" xfId="23498"/>
    <cellStyle name="常规 35 4 2 5 6 2 2 2" xfId="31280"/>
    <cellStyle name="常规 35 4 2 5 6 2 3" xfId="27389"/>
    <cellStyle name="常规 35 4 2 5 6 3" xfId="20903"/>
    <cellStyle name="常规 35 4 2 5 6 3 2" xfId="24794"/>
    <cellStyle name="常规 35 4 2 5 6 3 2 2" xfId="32576"/>
    <cellStyle name="常规 35 4 2 5 6 3 3" xfId="28685"/>
    <cellStyle name="常规 35 4 2 5 6 4" xfId="22201"/>
    <cellStyle name="常规 35 4 2 5 6 4 2" xfId="29983"/>
    <cellStyle name="常规 35 4 2 5 6 5" xfId="26092"/>
    <cellStyle name="常规 35 4 2 5 7" xfId="16538"/>
    <cellStyle name="常规 35 4 2 5 7 2" xfId="19751"/>
    <cellStyle name="常规 35 4 2 5 7 2 2" xfId="23642"/>
    <cellStyle name="常规 35 4 2 5 7 2 2 2" xfId="31424"/>
    <cellStyle name="常规 35 4 2 5 7 2 3" xfId="27533"/>
    <cellStyle name="常规 35 4 2 5 7 3" xfId="21047"/>
    <cellStyle name="常规 35 4 2 5 7 3 2" xfId="24938"/>
    <cellStyle name="常规 35 4 2 5 7 3 2 2" xfId="32720"/>
    <cellStyle name="常规 35 4 2 5 7 3 3" xfId="28829"/>
    <cellStyle name="常规 35 4 2 5 7 4" xfId="22345"/>
    <cellStyle name="常规 35 4 2 5 7 4 2" xfId="30127"/>
    <cellStyle name="常规 35 4 2 5 7 5" xfId="26236"/>
    <cellStyle name="常规 35 4 2 5 8" xfId="17063"/>
    <cellStyle name="常规 35 4 2 5 8 2" xfId="19895"/>
    <cellStyle name="常规 35 4 2 5 8 2 2" xfId="23786"/>
    <cellStyle name="常规 35 4 2 5 8 2 2 2" xfId="31568"/>
    <cellStyle name="常规 35 4 2 5 8 2 3" xfId="27677"/>
    <cellStyle name="常规 35 4 2 5 8 3" xfId="21191"/>
    <cellStyle name="常规 35 4 2 5 8 3 2" xfId="25082"/>
    <cellStyle name="常规 35 4 2 5 8 3 2 2" xfId="32864"/>
    <cellStyle name="常规 35 4 2 5 8 3 3" xfId="28973"/>
    <cellStyle name="常规 35 4 2 5 8 4" xfId="22489"/>
    <cellStyle name="常规 35 4 2 5 8 4 2" xfId="30271"/>
    <cellStyle name="常规 35 4 2 5 8 5" xfId="26380"/>
    <cellStyle name="常规 35 4 2 5 9" xfId="17207"/>
    <cellStyle name="常规 35 4 2 5 9 2" xfId="20039"/>
    <cellStyle name="常规 35 4 2 5 9 2 2" xfId="23930"/>
    <cellStyle name="常规 35 4 2 5 9 2 2 2" xfId="31712"/>
    <cellStyle name="常规 35 4 2 5 9 2 3" xfId="27821"/>
    <cellStyle name="常规 35 4 2 5 9 3" xfId="21335"/>
    <cellStyle name="常规 35 4 2 5 9 3 2" xfId="25226"/>
    <cellStyle name="常规 35 4 2 5 9 3 2 2" xfId="33008"/>
    <cellStyle name="常规 35 4 2 5 9 3 3" xfId="29117"/>
    <cellStyle name="常规 35 4 2 5 9 4" xfId="22633"/>
    <cellStyle name="常规 35 4 2 5 9 4 2" xfId="30415"/>
    <cellStyle name="常规 35 4 2 5 9 5" xfId="26524"/>
    <cellStyle name="常规 35 4 2 6" xfId="11232"/>
    <cellStyle name="常规 35 4 2 6 2" xfId="18959"/>
    <cellStyle name="常规 35 4 2 6 2 2" xfId="22850"/>
    <cellStyle name="常规 35 4 2 6 2 2 2" xfId="30632"/>
    <cellStyle name="常规 35 4 2 6 2 3" xfId="26741"/>
    <cellStyle name="常规 35 4 2 6 3" xfId="20255"/>
    <cellStyle name="常规 35 4 2 6 3 2" xfId="24146"/>
    <cellStyle name="常规 35 4 2 6 3 2 2" xfId="31928"/>
    <cellStyle name="常规 35 4 2 6 3 3" xfId="28037"/>
    <cellStyle name="常规 35 4 2 6 4" xfId="21553"/>
    <cellStyle name="常规 35 4 2 6 4 2" xfId="29335"/>
    <cellStyle name="常规 35 4 2 6 5" xfId="25444"/>
    <cellStyle name="常规 35 4 2 7" xfId="12456"/>
    <cellStyle name="常规 35 4 2 7 2" xfId="19103"/>
    <cellStyle name="常规 35 4 2 7 2 2" xfId="22994"/>
    <cellStyle name="常规 35 4 2 7 2 2 2" xfId="30776"/>
    <cellStyle name="常规 35 4 2 7 2 3" xfId="26885"/>
    <cellStyle name="常规 35 4 2 7 3" xfId="20399"/>
    <cellStyle name="常规 35 4 2 7 3 2" xfId="24290"/>
    <cellStyle name="常规 35 4 2 7 3 2 2" xfId="32072"/>
    <cellStyle name="常规 35 4 2 7 3 3" xfId="28181"/>
    <cellStyle name="常规 35 4 2 7 4" xfId="21697"/>
    <cellStyle name="常规 35 4 2 7 4 2" xfId="29479"/>
    <cellStyle name="常规 35 4 2 7 5" xfId="25588"/>
    <cellStyle name="常规 35 4 2 8" xfId="13630"/>
    <cellStyle name="常规 35 4 2 8 2" xfId="19247"/>
    <cellStyle name="常规 35 4 2 8 2 2" xfId="23138"/>
    <cellStyle name="常规 35 4 2 8 2 2 2" xfId="30920"/>
    <cellStyle name="常规 35 4 2 8 2 3" xfId="27029"/>
    <cellStyle name="常规 35 4 2 8 3" xfId="20543"/>
    <cellStyle name="常规 35 4 2 8 3 2" xfId="24434"/>
    <cellStyle name="常规 35 4 2 8 3 2 2" xfId="32216"/>
    <cellStyle name="常规 35 4 2 8 3 3" xfId="28325"/>
    <cellStyle name="常规 35 4 2 8 4" xfId="21841"/>
    <cellStyle name="常规 35 4 2 8 4 2" xfId="29623"/>
    <cellStyle name="常规 35 4 2 8 5" xfId="25732"/>
    <cellStyle name="常规 35 4 2 9" xfId="14700"/>
    <cellStyle name="常规 35 4 2 9 2" xfId="19391"/>
    <cellStyle name="常规 35 4 2 9 2 2" xfId="23282"/>
    <cellStyle name="常规 35 4 2 9 2 2 2" xfId="31064"/>
    <cellStyle name="常规 35 4 2 9 2 3" xfId="27173"/>
    <cellStyle name="常规 35 4 2 9 3" xfId="20687"/>
    <cellStyle name="常规 35 4 2 9 3 2" xfId="24578"/>
    <cellStyle name="常规 35 4 2 9 3 2 2" xfId="32360"/>
    <cellStyle name="常规 35 4 2 9 3 3" xfId="28469"/>
    <cellStyle name="常规 35 4 2 9 4" xfId="21985"/>
    <cellStyle name="常规 35 4 2 9 4 2" xfId="29767"/>
    <cellStyle name="常规 35 4 2 9 5" xfId="25876"/>
    <cellStyle name="常规 35 4 3" xfId="6325"/>
    <cellStyle name="常规 35 4 3 10" xfId="16472"/>
    <cellStyle name="常规 35 4 3 10 2" xfId="19685"/>
    <cellStyle name="常规 35 4 3 10 2 2" xfId="23576"/>
    <cellStyle name="常规 35 4 3 10 2 2 2" xfId="31358"/>
    <cellStyle name="常规 35 4 3 10 2 3" xfId="27467"/>
    <cellStyle name="常规 35 4 3 10 3" xfId="20981"/>
    <cellStyle name="常规 35 4 3 10 3 2" xfId="24872"/>
    <cellStyle name="常规 35 4 3 10 3 2 2" xfId="32654"/>
    <cellStyle name="常规 35 4 3 10 3 3" xfId="28763"/>
    <cellStyle name="常规 35 4 3 10 4" xfId="22279"/>
    <cellStyle name="常规 35 4 3 10 4 2" xfId="30061"/>
    <cellStyle name="常规 35 4 3 10 5" xfId="26170"/>
    <cellStyle name="常规 35 4 3 11" xfId="16997"/>
    <cellStyle name="常规 35 4 3 11 2" xfId="19829"/>
    <cellStyle name="常规 35 4 3 11 2 2" xfId="23720"/>
    <cellStyle name="常规 35 4 3 11 2 2 2" xfId="31502"/>
    <cellStyle name="常规 35 4 3 11 2 3" xfId="27611"/>
    <cellStyle name="常规 35 4 3 11 3" xfId="21125"/>
    <cellStyle name="常规 35 4 3 11 3 2" xfId="25016"/>
    <cellStyle name="常规 35 4 3 11 3 2 2" xfId="32798"/>
    <cellStyle name="常规 35 4 3 11 3 3" xfId="28907"/>
    <cellStyle name="常规 35 4 3 11 4" xfId="22423"/>
    <cellStyle name="常规 35 4 3 11 4 2" xfId="30205"/>
    <cellStyle name="常规 35 4 3 11 5" xfId="26314"/>
    <cellStyle name="常规 35 4 3 12" xfId="17141"/>
    <cellStyle name="常规 35 4 3 12 2" xfId="19973"/>
    <cellStyle name="常规 35 4 3 12 2 2" xfId="23864"/>
    <cellStyle name="常规 35 4 3 12 2 2 2" xfId="31646"/>
    <cellStyle name="常规 35 4 3 12 2 3" xfId="27755"/>
    <cellStyle name="常规 35 4 3 12 3" xfId="21269"/>
    <cellStyle name="常规 35 4 3 12 3 2" xfId="25160"/>
    <cellStyle name="常规 35 4 3 12 3 2 2" xfId="32942"/>
    <cellStyle name="常规 35 4 3 12 3 3" xfId="29051"/>
    <cellStyle name="常规 35 4 3 12 4" xfId="22567"/>
    <cellStyle name="常规 35 4 3 12 4 2" xfId="30349"/>
    <cellStyle name="常规 35 4 3 12 5" xfId="26458"/>
    <cellStyle name="常规 35 4 3 13" xfId="18821"/>
    <cellStyle name="常规 35 4 3 13 2" xfId="22712"/>
    <cellStyle name="常规 35 4 3 13 2 2" xfId="30494"/>
    <cellStyle name="常规 35 4 3 13 3" xfId="26603"/>
    <cellStyle name="常规 35 4 3 14" xfId="20117"/>
    <cellStyle name="常规 35 4 3 14 2" xfId="24008"/>
    <cellStyle name="常规 35 4 3 14 2 2" xfId="31790"/>
    <cellStyle name="常规 35 4 3 14 3" xfId="27899"/>
    <cellStyle name="常规 35 4 3 15" xfId="21415"/>
    <cellStyle name="常规 35 4 3 15 2" xfId="29197"/>
    <cellStyle name="常规 35 4 3 16" xfId="25306"/>
    <cellStyle name="常规 35 4 3 2" xfId="6373"/>
    <cellStyle name="常规 35 4 3 2 10" xfId="17189"/>
    <cellStyle name="常规 35 4 3 2 10 2" xfId="20021"/>
    <cellStyle name="常规 35 4 3 2 10 2 2" xfId="23912"/>
    <cellStyle name="常规 35 4 3 2 10 2 2 2" xfId="31694"/>
    <cellStyle name="常规 35 4 3 2 10 2 3" xfId="27803"/>
    <cellStyle name="常规 35 4 3 2 10 3" xfId="21317"/>
    <cellStyle name="常规 35 4 3 2 10 3 2" xfId="25208"/>
    <cellStyle name="常规 35 4 3 2 10 3 2 2" xfId="32990"/>
    <cellStyle name="常规 35 4 3 2 10 3 3" xfId="29099"/>
    <cellStyle name="常规 35 4 3 2 10 4" xfId="22615"/>
    <cellStyle name="常规 35 4 3 2 10 4 2" xfId="30397"/>
    <cellStyle name="常规 35 4 3 2 10 5" xfId="26506"/>
    <cellStyle name="常规 35 4 3 2 11" xfId="18869"/>
    <cellStyle name="常规 35 4 3 2 11 2" xfId="22760"/>
    <cellStyle name="常规 35 4 3 2 11 2 2" xfId="30542"/>
    <cellStyle name="常规 35 4 3 2 11 3" xfId="26651"/>
    <cellStyle name="常规 35 4 3 2 12" xfId="20165"/>
    <cellStyle name="常规 35 4 3 2 12 2" xfId="24056"/>
    <cellStyle name="常规 35 4 3 2 12 2 2" xfId="31838"/>
    <cellStyle name="常规 35 4 3 2 12 3" xfId="27947"/>
    <cellStyle name="常规 35 4 3 2 13" xfId="21463"/>
    <cellStyle name="常规 35 4 3 2 13 2" xfId="29245"/>
    <cellStyle name="常规 35 4 3 2 14" xfId="25354"/>
    <cellStyle name="常规 35 4 3 2 2" xfId="6445"/>
    <cellStyle name="常规 35 4 3 2 2 10" xfId="18941"/>
    <cellStyle name="常规 35 4 3 2 2 10 2" xfId="22832"/>
    <cellStyle name="常规 35 4 3 2 2 10 2 2" xfId="30614"/>
    <cellStyle name="常规 35 4 3 2 2 10 3" xfId="26723"/>
    <cellStyle name="常规 35 4 3 2 2 11" xfId="20237"/>
    <cellStyle name="常规 35 4 3 2 2 11 2" xfId="24128"/>
    <cellStyle name="常规 35 4 3 2 2 11 2 2" xfId="31910"/>
    <cellStyle name="常规 35 4 3 2 2 11 3" xfId="28019"/>
    <cellStyle name="常规 35 4 3 2 2 12" xfId="21535"/>
    <cellStyle name="常规 35 4 3 2 2 12 2" xfId="29317"/>
    <cellStyle name="常规 35 4 3 2 2 13" xfId="25426"/>
    <cellStyle name="常规 35 4 3 2 2 2" xfId="11361"/>
    <cellStyle name="常规 35 4 3 2 2 2 2" xfId="19085"/>
    <cellStyle name="常规 35 4 3 2 2 2 2 2" xfId="22976"/>
    <cellStyle name="常规 35 4 3 2 2 2 2 2 2" xfId="30758"/>
    <cellStyle name="常规 35 4 3 2 2 2 2 3" xfId="26867"/>
    <cellStyle name="常规 35 4 3 2 2 2 3" xfId="20381"/>
    <cellStyle name="常规 35 4 3 2 2 2 3 2" xfId="24272"/>
    <cellStyle name="常规 35 4 3 2 2 2 3 2 2" xfId="32054"/>
    <cellStyle name="常规 35 4 3 2 2 2 3 3" xfId="28163"/>
    <cellStyle name="常规 35 4 3 2 2 2 4" xfId="21679"/>
    <cellStyle name="常规 35 4 3 2 2 2 4 2" xfId="29461"/>
    <cellStyle name="常规 35 4 3 2 2 2 5" xfId="25570"/>
    <cellStyle name="常规 35 4 3 2 2 3" xfId="12585"/>
    <cellStyle name="常规 35 4 3 2 2 3 2" xfId="19229"/>
    <cellStyle name="常规 35 4 3 2 2 3 2 2" xfId="23120"/>
    <cellStyle name="常规 35 4 3 2 2 3 2 2 2" xfId="30902"/>
    <cellStyle name="常规 35 4 3 2 2 3 2 3" xfId="27011"/>
    <cellStyle name="常规 35 4 3 2 2 3 3" xfId="20525"/>
    <cellStyle name="常规 35 4 3 2 2 3 3 2" xfId="24416"/>
    <cellStyle name="常规 35 4 3 2 2 3 3 2 2" xfId="32198"/>
    <cellStyle name="常规 35 4 3 2 2 3 3 3" xfId="28307"/>
    <cellStyle name="常规 35 4 3 2 2 3 4" xfId="21823"/>
    <cellStyle name="常规 35 4 3 2 2 3 4 2" xfId="29605"/>
    <cellStyle name="常规 35 4 3 2 2 3 5" xfId="25714"/>
    <cellStyle name="常规 35 4 3 2 2 4" xfId="13758"/>
    <cellStyle name="常规 35 4 3 2 2 4 2" xfId="19373"/>
    <cellStyle name="常规 35 4 3 2 2 4 2 2" xfId="23264"/>
    <cellStyle name="常规 35 4 3 2 2 4 2 2 2" xfId="31046"/>
    <cellStyle name="常规 35 4 3 2 2 4 2 3" xfId="27155"/>
    <cellStyle name="常规 35 4 3 2 2 4 3" xfId="20669"/>
    <cellStyle name="常规 35 4 3 2 2 4 3 2" xfId="24560"/>
    <cellStyle name="常规 35 4 3 2 2 4 3 2 2" xfId="32342"/>
    <cellStyle name="常规 35 4 3 2 2 4 3 3" xfId="28451"/>
    <cellStyle name="常规 35 4 3 2 2 4 4" xfId="21967"/>
    <cellStyle name="常规 35 4 3 2 2 4 4 2" xfId="29749"/>
    <cellStyle name="常规 35 4 3 2 2 4 5" xfId="25858"/>
    <cellStyle name="常规 35 4 3 2 2 5" xfId="14830"/>
    <cellStyle name="常规 35 4 3 2 2 5 2" xfId="19517"/>
    <cellStyle name="常规 35 4 3 2 2 5 2 2" xfId="23408"/>
    <cellStyle name="常规 35 4 3 2 2 5 2 2 2" xfId="31190"/>
    <cellStyle name="常规 35 4 3 2 2 5 2 3" xfId="27299"/>
    <cellStyle name="常规 35 4 3 2 2 5 3" xfId="20813"/>
    <cellStyle name="常规 35 4 3 2 2 5 3 2" xfId="24704"/>
    <cellStyle name="常规 35 4 3 2 2 5 3 2 2" xfId="32486"/>
    <cellStyle name="常规 35 4 3 2 2 5 3 3" xfId="28595"/>
    <cellStyle name="常规 35 4 3 2 2 5 4" xfId="22111"/>
    <cellStyle name="常规 35 4 3 2 2 5 4 2" xfId="29893"/>
    <cellStyle name="常规 35 4 3 2 2 5 5" xfId="26002"/>
    <cellStyle name="常规 35 4 3 2 2 6" xfId="15795"/>
    <cellStyle name="常规 35 4 3 2 2 6 2" xfId="19661"/>
    <cellStyle name="常规 35 4 3 2 2 6 2 2" xfId="23552"/>
    <cellStyle name="常规 35 4 3 2 2 6 2 2 2" xfId="31334"/>
    <cellStyle name="常规 35 4 3 2 2 6 2 3" xfId="27443"/>
    <cellStyle name="常规 35 4 3 2 2 6 3" xfId="20957"/>
    <cellStyle name="常规 35 4 3 2 2 6 3 2" xfId="24848"/>
    <cellStyle name="常规 35 4 3 2 2 6 3 2 2" xfId="32630"/>
    <cellStyle name="常规 35 4 3 2 2 6 3 3" xfId="28739"/>
    <cellStyle name="常规 35 4 3 2 2 6 4" xfId="22255"/>
    <cellStyle name="常规 35 4 3 2 2 6 4 2" xfId="30037"/>
    <cellStyle name="常规 35 4 3 2 2 6 5" xfId="26146"/>
    <cellStyle name="常规 35 4 3 2 2 7" xfId="16592"/>
    <cellStyle name="常规 35 4 3 2 2 7 2" xfId="19805"/>
    <cellStyle name="常规 35 4 3 2 2 7 2 2" xfId="23696"/>
    <cellStyle name="常规 35 4 3 2 2 7 2 2 2" xfId="31478"/>
    <cellStyle name="常规 35 4 3 2 2 7 2 3" xfId="27587"/>
    <cellStyle name="常规 35 4 3 2 2 7 3" xfId="21101"/>
    <cellStyle name="常规 35 4 3 2 2 7 3 2" xfId="24992"/>
    <cellStyle name="常规 35 4 3 2 2 7 3 2 2" xfId="32774"/>
    <cellStyle name="常规 35 4 3 2 2 7 3 3" xfId="28883"/>
    <cellStyle name="常规 35 4 3 2 2 7 4" xfId="22399"/>
    <cellStyle name="常规 35 4 3 2 2 7 4 2" xfId="30181"/>
    <cellStyle name="常规 35 4 3 2 2 7 5" xfId="26290"/>
    <cellStyle name="常规 35 4 3 2 2 8" xfId="17117"/>
    <cellStyle name="常规 35 4 3 2 2 8 2" xfId="19949"/>
    <cellStyle name="常规 35 4 3 2 2 8 2 2" xfId="23840"/>
    <cellStyle name="常规 35 4 3 2 2 8 2 2 2" xfId="31622"/>
    <cellStyle name="常规 35 4 3 2 2 8 2 3" xfId="27731"/>
    <cellStyle name="常规 35 4 3 2 2 8 3" xfId="21245"/>
    <cellStyle name="常规 35 4 3 2 2 8 3 2" xfId="25136"/>
    <cellStyle name="常规 35 4 3 2 2 8 3 2 2" xfId="32918"/>
    <cellStyle name="常规 35 4 3 2 2 8 3 3" xfId="29027"/>
    <cellStyle name="常规 35 4 3 2 2 8 4" xfId="22543"/>
    <cellStyle name="常规 35 4 3 2 2 8 4 2" xfId="30325"/>
    <cellStyle name="常规 35 4 3 2 2 8 5" xfId="26434"/>
    <cellStyle name="常规 35 4 3 2 2 9" xfId="17261"/>
    <cellStyle name="常规 35 4 3 2 2 9 2" xfId="20093"/>
    <cellStyle name="常规 35 4 3 2 2 9 2 2" xfId="23984"/>
    <cellStyle name="常规 35 4 3 2 2 9 2 2 2" xfId="31766"/>
    <cellStyle name="常规 35 4 3 2 2 9 2 3" xfId="27875"/>
    <cellStyle name="常规 35 4 3 2 2 9 3" xfId="21389"/>
    <cellStyle name="常规 35 4 3 2 2 9 3 2" xfId="25280"/>
    <cellStyle name="常规 35 4 3 2 2 9 3 2 2" xfId="33062"/>
    <cellStyle name="常规 35 4 3 2 2 9 3 3" xfId="29171"/>
    <cellStyle name="常规 35 4 3 2 2 9 4" xfId="22687"/>
    <cellStyle name="常规 35 4 3 2 2 9 4 2" xfId="30469"/>
    <cellStyle name="常规 35 4 3 2 2 9 5" xfId="26578"/>
    <cellStyle name="常规 35 4 3 2 3" xfId="11289"/>
    <cellStyle name="常规 35 4 3 2 3 2" xfId="19013"/>
    <cellStyle name="常规 35 4 3 2 3 2 2" xfId="22904"/>
    <cellStyle name="常规 35 4 3 2 3 2 2 2" xfId="30686"/>
    <cellStyle name="常规 35 4 3 2 3 2 3" xfId="26795"/>
    <cellStyle name="常规 35 4 3 2 3 3" xfId="20309"/>
    <cellStyle name="常规 35 4 3 2 3 3 2" xfId="24200"/>
    <cellStyle name="常规 35 4 3 2 3 3 2 2" xfId="31982"/>
    <cellStyle name="常规 35 4 3 2 3 3 3" xfId="28091"/>
    <cellStyle name="常规 35 4 3 2 3 4" xfId="21607"/>
    <cellStyle name="常规 35 4 3 2 3 4 2" xfId="29389"/>
    <cellStyle name="常规 35 4 3 2 3 5" xfId="25498"/>
    <cellStyle name="常规 35 4 3 2 4" xfId="12513"/>
    <cellStyle name="常规 35 4 3 2 4 2" xfId="19157"/>
    <cellStyle name="常规 35 4 3 2 4 2 2" xfId="23048"/>
    <cellStyle name="常规 35 4 3 2 4 2 2 2" xfId="30830"/>
    <cellStyle name="常规 35 4 3 2 4 2 3" xfId="26939"/>
    <cellStyle name="常规 35 4 3 2 4 3" xfId="20453"/>
    <cellStyle name="常规 35 4 3 2 4 3 2" xfId="24344"/>
    <cellStyle name="常规 35 4 3 2 4 3 2 2" xfId="32126"/>
    <cellStyle name="常规 35 4 3 2 4 3 3" xfId="28235"/>
    <cellStyle name="常规 35 4 3 2 4 4" xfId="21751"/>
    <cellStyle name="常规 35 4 3 2 4 4 2" xfId="29533"/>
    <cellStyle name="常规 35 4 3 2 4 5" xfId="25642"/>
    <cellStyle name="常规 35 4 3 2 5" xfId="13686"/>
    <cellStyle name="常规 35 4 3 2 5 2" xfId="19301"/>
    <cellStyle name="常规 35 4 3 2 5 2 2" xfId="23192"/>
    <cellStyle name="常规 35 4 3 2 5 2 2 2" xfId="30974"/>
    <cellStyle name="常规 35 4 3 2 5 2 3" xfId="27083"/>
    <cellStyle name="常规 35 4 3 2 5 3" xfId="20597"/>
    <cellStyle name="常规 35 4 3 2 5 3 2" xfId="24488"/>
    <cellStyle name="常规 35 4 3 2 5 3 2 2" xfId="32270"/>
    <cellStyle name="常规 35 4 3 2 5 3 3" xfId="28379"/>
    <cellStyle name="常规 35 4 3 2 5 4" xfId="21895"/>
    <cellStyle name="常规 35 4 3 2 5 4 2" xfId="29677"/>
    <cellStyle name="常规 35 4 3 2 5 5" xfId="25786"/>
    <cellStyle name="常规 35 4 3 2 6" xfId="14758"/>
    <cellStyle name="常规 35 4 3 2 6 2" xfId="19445"/>
    <cellStyle name="常规 35 4 3 2 6 2 2" xfId="23336"/>
    <cellStyle name="常规 35 4 3 2 6 2 2 2" xfId="31118"/>
    <cellStyle name="常规 35 4 3 2 6 2 3" xfId="27227"/>
    <cellStyle name="常规 35 4 3 2 6 3" xfId="20741"/>
    <cellStyle name="常规 35 4 3 2 6 3 2" xfId="24632"/>
    <cellStyle name="常规 35 4 3 2 6 3 2 2" xfId="32414"/>
    <cellStyle name="常规 35 4 3 2 6 3 3" xfId="28523"/>
    <cellStyle name="常规 35 4 3 2 6 4" xfId="22039"/>
    <cellStyle name="常规 35 4 3 2 6 4 2" xfId="29821"/>
    <cellStyle name="常规 35 4 3 2 6 5" xfId="25930"/>
    <cellStyle name="常规 35 4 3 2 7" xfId="15723"/>
    <cellStyle name="常规 35 4 3 2 7 2" xfId="19589"/>
    <cellStyle name="常规 35 4 3 2 7 2 2" xfId="23480"/>
    <cellStyle name="常规 35 4 3 2 7 2 2 2" xfId="31262"/>
    <cellStyle name="常规 35 4 3 2 7 2 3" xfId="27371"/>
    <cellStyle name="常规 35 4 3 2 7 3" xfId="20885"/>
    <cellStyle name="常规 35 4 3 2 7 3 2" xfId="24776"/>
    <cellStyle name="常规 35 4 3 2 7 3 2 2" xfId="32558"/>
    <cellStyle name="常规 35 4 3 2 7 3 3" xfId="28667"/>
    <cellStyle name="常规 35 4 3 2 7 4" xfId="22183"/>
    <cellStyle name="常规 35 4 3 2 7 4 2" xfId="29965"/>
    <cellStyle name="常规 35 4 3 2 7 5" xfId="26074"/>
    <cellStyle name="常规 35 4 3 2 8" xfId="16520"/>
    <cellStyle name="常规 35 4 3 2 8 2" xfId="19733"/>
    <cellStyle name="常规 35 4 3 2 8 2 2" xfId="23624"/>
    <cellStyle name="常规 35 4 3 2 8 2 2 2" xfId="31406"/>
    <cellStyle name="常规 35 4 3 2 8 2 3" xfId="27515"/>
    <cellStyle name="常规 35 4 3 2 8 3" xfId="21029"/>
    <cellStyle name="常规 35 4 3 2 8 3 2" xfId="24920"/>
    <cellStyle name="常规 35 4 3 2 8 3 2 2" xfId="32702"/>
    <cellStyle name="常规 35 4 3 2 8 3 3" xfId="28811"/>
    <cellStyle name="常规 35 4 3 2 8 4" xfId="22327"/>
    <cellStyle name="常规 35 4 3 2 8 4 2" xfId="30109"/>
    <cellStyle name="常规 35 4 3 2 8 5" xfId="26218"/>
    <cellStyle name="常规 35 4 3 2 9" xfId="17045"/>
    <cellStyle name="常规 35 4 3 2 9 2" xfId="19877"/>
    <cellStyle name="常规 35 4 3 2 9 2 2" xfId="23768"/>
    <cellStyle name="常规 35 4 3 2 9 2 2 2" xfId="31550"/>
    <cellStyle name="常规 35 4 3 2 9 2 3" xfId="27659"/>
    <cellStyle name="常规 35 4 3 2 9 3" xfId="21173"/>
    <cellStyle name="常规 35 4 3 2 9 3 2" xfId="25064"/>
    <cellStyle name="常规 35 4 3 2 9 3 2 2" xfId="32846"/>
    <cellStyle name="常规 35 4 3 2 9 3 3" xfId="28955"/>
    <cellStyle name="常规 35 4 3 2 9 4" xfId="22471"/>
    <cellStyle name="常规 35 4 3 2 9 4 2" xfId="30253"/>
    <cellStyle name="常规 35 4 3 2 9 5" xfId="26362"/>
    <cellStyle name="常规 35 4 3 3" xfId="6349"/>
    <cellStyle name="常规 35 4 3 3 10" xfId="17165"/>
    <cellStyle name="常规 35 4 3 3 10 2" xfId="19997"/>
    <cellStyle name="常规 35 4 3 3 10 2 2" xfId="23888"/>
    <cellStyle name="常规 35 4 3 3 10 2 2 2" xfId="31670"/>
    <cellStyle name="常规 35 4 3 3 10 2 3" xfId="27779"/>
    <cellStyle name="常规 35 4 3 3 10 3" xfId="21293"/>
    <cellStyle name="常规 35 4 3 3 10 3 2" xfId="25184"/>
    <cellStyle name="常规 35 4 3 3 10 3 2 2" xfId="32966"/>
    <cellStyle name="常规 35 4 3 3 10 3 3" xfId="29075"/>
    <cellStyle name="常规 35 4 3 3 10 4" xfId="22591"/>
    <cellStyle name="常规 35 4 3 3 10 4 2" xfId="30373"/>
    <cellStyle name="常规 35 4 3 3 10 5" xfId="26482"/>
    <cellStyle name="常规 35 4 3 3 11" xfId="18845"/>
    <cellStyle name="常规 35 4 3 3 11 2" xfId="22736"/>
    <cellStyle name="常规 35 4 3 3 11 2 2" xfId="30518"/>
    <cellStyle name="常规 35 4 3 3 11 3" xfId="26627"/>
    <cellStyle name="常规 35 4 3 3 12" xfId="20141"/>
    <cellStyle name="常规 35 4 3 3 12 2" xfId="24032"/>
    <cellStyle name="常规 35 4 3 3 12 2 2" xfId="31814"/>
    <cellStyle name="常规 35 4 3 3 12 3" xfId="27923"/>
    <cellStyle name="常规 35 4 3 3 13" xfId="21439"/>
    <cellStyle name="常规 35 4 3 3 13 2" xfId="29221"/>
    <cellStyle name="常规 35 4 3 3 14" xfId="25330"/>
    <cellStyle name="常规 35 4 3 3 2" xfId="6421"/>
    <cellStyle name="常规 35 4 3 3 2 10" xfId="18917"/>
    <cellStyle name="常规 35 4 3 3 2 10 2" xfId="22808"/>
    <cellStyle name="常规 35 4 3 3 2 10 2 2" xfId="30590"/>
    <cellStyle name="常规 35 4 3 3 2 10 3" xfId="26699"/>
    <cellStyle name="常规 35 4 3 3 2 11" xfId="20213"/>
    <cellStyle name="常规 35 4 3 3 2 11 2" xfId="24104"/>
    <cellStyle name="常规 35 4 3 3 2 11 2 2" xfId="31886"/>
    <cellStyle name="常规 35 4 3 3 2 11 3" xfId="27995"/>
    <cellStyle name="常规 35 4 3 3 2 12" xfId="21511"/>
    <cellStyle name="常规 35 4 3 3 2 12 2" xfId="29293"/>
    <cellStyle name="常规 35 4 3 3 2 13" xfId="25402"/>
    <cellStyle name="常规 35 4 3 3 2 2" xfId="11337"/>
    <cellStyle name="常规 35 4 3 3 2 2 2" xfId="19061"/>
    <cellStyle name="常规 35 4 3 3 2 2 2 2" xfId="22952"/>
    <cellStyle name="常规 35 4 3 3 2 2 2 2 2" xfId="30734"/>
    <cellStyle name="常规 35 4 3 3 2 2 2 3" xfId="26843"/>
    <cellStyle name="常规 35 4 3 3 2 2 3" xfId="20357"/>
    <cellStyle name="常规 35 4 3 3 2 2 3 2" xfId="24248"/>
    <cellStyle name="常规 35 4 3 3 2 2 3 2 2" xfId="32030"/>
    <cellStyle name="常规 35 4 3 3 2 2 3 3" xfId="28139"/>
    <cellStyle name="常规 35 4 3 3 2 2 4" xfId="21655"/>
    <cellStyle name="常规 35 4 3 3 2 2 4 2" xfId="29437"/>
    <cellStyle name="常规 35 4 3 3 2 2 5" xfId="25546"/>
    <cellStyle name="常规 35 4 3 3 2 3" xfId="12561"/>
    <cellStyle name="常规 35 4 3 3 2 3 2" xfId="19205"/>
    <cellStyle name="常规 35 4 3 3 2 3 2 2" xfId="23096"/>
    <cellStyle name="常规 35 4 3 3 2 3 2 2 2" xfId="30878"/>
    <cellStyle name="常规 35 4 3 3 2 3 2 3" xfId="26987"/>
    <cellStyle name="常规 35 4 3 3 2 3 3" xfId="20501"/>
    <cellStyle name="常规 35 4 3 3 2 3 3 2" xfId="24392"/>
    <cellStyle name="常规 35 4 3 3 2 3 3 2 2" xfId="32174"/>
    <cellStyle name="常规 35 4 3 3 2 3 3 3" xfId="28283"/>
    <cellStyle name="常规 35 4 3 3 2 3 4" xfId="21799"/>
    <cellStyle name="常规 35 4 3 3 2 3 4 2" xfId="29581"/>
    <cellStyle name="常规 35 4 3 3 2 3 5" xfId="25690"/>
    <cellStyle name="常规 35 4 3 3 2 4" xfId="13734"/>
    <cellStyle name="常规 35 4 3 3 2 4 2" xfId="19349"/>
    <cellStyle name="常规 35 4 3 3 2 4 2 2" xfId="23240"/>
    <cellStyle name="常规 35 4 3 3 2 4 2 2 2" xfId="31022"/>
    <cellStyle name="常规 35 4 3 3 2 4 2 3" xfId="27131"/>
    <cellStyle name="常规 35 4 3 3 2 4 3" xfId="20645"/>
    <cellStyle name="常规 35 4 3 3 2 4 3 2" xfId="24536"/>
    <cellStyle name="常规 35 4 3 3 2 4 3 2 2" xfId="32318"/>
    <cellStyle name="常规 35 4 3 3 2 4 3 3" xfId="28427"/>
    <cellStyle name="常规 35 4 3 3 2 4 4" xfId="21943"/>
    <cellStyle name="常规 35 4 3 3 2 4 4 2" xfId="29725"/>
    <cellStyle name="常规 35 4 3 3 2 4 5" xfId="25834"/>
    <cellStyle name="常规 35 4 3 3 2 5" xfId="14806"/>
    <cellStyle name="常规 35 4 3 3 2 5 2" xfId="19493"/>
    <cellStyle name="常规 35 4 3 3 2 5 2 2" xfId="23384"/>
    <cellStyle name="常规 35 4 3 3 2 5 2 2 2" xfId="31166"/>
    <cellStyle name="常规 35 4 3 3 2 5 2 3" xfId="27275"/>
    <cellStyle name="常规 35 4 3 3 2 5 3" xfId="20789"/>
    <cellStyle name="常规 35 4 3 3 2 5 3 2" xfId="24680"/>
    <cellStyle name="常规 35 4 3 3 2 5 3 2 2" xfId="32462"/>
    <cellStyle name="常规 35 4 3 3 2 5 3 3" xfId="28571"/>
    <cellStyle name="常规 35 4 3 3 2 5 4" xfId="22087"/>
    <cellStyle name="常规 35 4 3 3 2 5 4 2" xfId="29869"/>
    <cellStyle name="常规 35 4 3 3 2 5 5" xfId="25978"/>
    <cellStyle name="常规 35 4 3 3 2 6" xfId="15771"/>
    <cellStyle name="常规 35 4 3 3 2 6 2" xfId="19637"/>
    <cellStyle name="常规 35 4 3 3 2 6 2 2" xfId="23528"/>
    <cellStyle name="常规 35 4 3 3 2 6 2 2 2" xfId="31310"/>
    <cellStyle name="常规 35 4 3 3 2 6 2 3" xfId="27419"/>
    <cellStyle name="常规 35 4 3 3 2 6 3" xfId="20933"/>
    <cellStyle name="常规 35 4 3 3 2 6 3 2" xfId="24824"/>
    <cellStyle name="常规 35 4 3 3 2 6 3 2 2" xfId="32606"/>
    <cellStyle name="常规 35 4 3 3 2 6 3 3" xfId="28715"/>
    <cellStyle name="常规 35 4 3 3 2 6 4" xfId="22231"/>
    <cellStyle name="常规 35 4 3 3 2 6 4 2" xfId="30013"/>
    <cellStyle name="常规 35 4 3 3 2 6 5" xfId="26122"/>
    <cellStyle name="常规 35 4 3 3 2 7" xfId="16568"/>
    <cellStyle name="常规 35 4 3 3 2 7 2" xfId="19781"/>
    <cellStyle name="常规 35 4 3 3 2 7 2 2" xfId="23672"/>
    <cellStyle name="常规 35 4 3 3 2 7 2 2 2" xfId="31454"/>
    <cellStyle name="常规 35 4 3 3 2 7 2 3" xfId="27563"/>
    <cellStyle name="常规 35 4 3 3 2 7 3" xfId="21077"/>
    <cellStyle name="常规 35 4 3 3 2 7 3 2" xfId="24968"/>
    <cellStyle name="常规 35 4 3 3 2 7 3 2 2" xfId="32750"/>
    <cellStyle name="常规 35 4 3 3 2 7 3 3" xfId="28859"/>
    <cellStyle name="常规 35 4 3 3 2 7 4" xfId="22375"/>
    <cellStyle name="常规 35 4 3 3 2 7 4 2" xfId="30157"/>
    <cellStyle name="常规 35 4 3 3 2 7 5" xfId="26266"/>
    <cellStyle name="常规 35 4 3 3 2 8" xfId="17093"/>
    <cellStyle name="常规 35 4 3 3 2 8 2" xfId="19925"/>
    <cellStyle name="常规 35 4 3 3 2 8 2 2" xfId="23816"/>
    <cellStyle name="常规 35 4 3 3 2 8 2 2 2" xfId="31598"/>
    <cellStyle name="常规 35 4 3 3 2 8 2 3" xfId="27707"/>
    <cellStyle name="常规 35 4 3 3 2 8 3" xfId="21221"/>
    <cellStyle name="常规 35 4 3 3 2 8 3 2" xfId="25112"/>
    <cellStyle name="常规 35 4 3 3 2 8 3 2 2" xfId="32894"/>
    <cellStyle name="常规 35 4 3 3 2 8 3 3" xfId="29003"/>
    <cellStyle name="常规 35 4 3 3 2 8 4" xfId="22519"/>
    <cellStyle name="常规 35 4 3 3 2 8 4 2" xfId="30301"/>
    <cellStyle name="常规 35 4 3 3 2 8 5" xfId="26410"/>
    <cellStyle name="常规 35 4 3 3 2 9" xfId="17237"/>
    <cellStyle name="常规 35 4 3 3 2 9 2" xfId="20069"/>
    <cellStyle name="常规 35 4 3 3 2 9 2 2" xfId="23960"/>
    <cellStyle name="常规 35 4 3 3 2 9 2 2 2" xfId="31742"/>
    <cellStyle name="常规 35 4 3 3 2 9 2 3" xfId="27851"/>
    <cellStyle name="常规 35 4 3 3 2 9 3" xfId="21365"/>
    <cellStyle name="常规 35 4 3 3 2 9 3 2" xfId="25256"/>
    <cellStyle name="常规 35 4 3 3 2 9 3 2 2" xfId="33038"/>
    <cellStyle name="常规 35 4 3 3 2 9 3 3" xfId="29147"/>
    <cellStyle name="常规 35 4 3 3 2 9 4" xfId="22663"/>
    <cellStyle name="常规 35 4 3 3 2 9 4 2" xfId="30445"/>
    <cellStyle name="常规 35 4 3 3 2 9 5" xfId="26554"/>
    <cellStyle name="常规 35 4 3 3 3" xfId="11265"/>
    <cellStyle name="常规 35 4 3 3 3 2" xfId="18989"/>
    <cellStyle name="常规 35 4 3 3 3 2 2" xfId="22880"/>
    <cellStyle name="常规 35 4 3 3 3 2 2 2" xfId="30662"/>
    <cellStyle name="常规 35 4 3 3 3 2 3" xfId="26771"/>
    <cellStyle name="常规 35 4 3 3 3 3" xfId="20285"/>
    <cellStyle name="常规 35 4 3 3 3 3 2" xfId="24176"/>
    <cellStyle name="常规 35 4 3 3 3 3 2 2" xfId="31958"/>
    <cellStyle name="常规 35 4 3 3 3 3 3" xfId="28067"/>
    <cellStyle name="常规 35 4 3 3 3 4" xfId="21583"/>
    <cellStyle name="常规 35 4 3 3 3 4 2" xfId="29365"/>
    <cellStyle name="常规 35 4 3 3 3 5" xfId="25474"/>
    <cellStyle name="常规 35 4 3 3 4" xfId="12489"/>
    <cellStyle name="常规 35 4 3 3 4 2" xfId="19133"/>
    <cellStyle name="常规 35 4 3 3 4 2 2" xfId="23024"/>
    <cellStyle name="常规 35 4 3 3 4 2 2 2" xfId="30806"/>
    <cellStyle name="常规 35 4 3 3 4 2 3" xfId="26915"/>
    <cellStyle name="常规 35 4 3 3 4 3" xfId="20429"/>
    <cellStyle name="常规 35 4 3 3 4 3 2" xfId="24320"/>
    <cellStyle name="常规 35 4 3 3 4 3 2 2" xfId="32102"/>
    <cellStyle name="常规 35 4 3 3 4 3 3" xfId="28211"/>
    <cellStyle name="常规 35 4 3 3 4 4" xfId="21727"/>
    <cellStyle name="常规 35 4 3 3 4 4 2" xfId="29509"/>
    <cellStyle name="常规 35 4 3 3 4 5" xfId="25618"/>
    <cellStyle name="常规 35 4 3 3 5" xfId="13662"/>
    <cellStyle name="常规 35 4 3 3 5 2" xfId="19277"/>
    <cellStyle name="常规 35 4 3 3 5 2 2" xfId="23168"/>
    <cellStyle name="常规 35 4 3 3 5 2 2 2" xfId="30950"/>
    <cellStyle name="常规 35 4 3 3 5 2 3" xfId="27059"/>
    <cellStyle name="常规 35 4 3 3 5 3" xfId="20573"/>
    <cellStyle name="常规 35 4 3 3 5 3 2" xfId="24464"/>
    <cellStyle name="常规 35 4 3 3 5 3 2 2" xfId="32246"/>
    <cellStyle name="常规 35 4 3 3 5 3 3" xfId="28355"/>
    <cellStyle name="常规 35 4 3 3 5 4" xfId="21871"/>
    <cellStyle name="常规 35 4 3 3 5 4 2" xfId="29653"/>
    <cellStyle name="常规 35 4 3 3 5 5" xfId="25762"/>
    <cellStyle name="常规 35 4 3 3 6" xfId="14734"/>
    <cellStyle name="常规 35 4 3 3 6 2" xfId="19421"/>
    <cellStyle name="常规 35 4 3 3 6 2 2" xfId="23312"/>
    <cellStyle name="常规 35 4 3 3 6 2 2 2" xfId="31094"/>
    <cellStyle name="常规 35 4 3 3 6 2 3" xfId="27203"/>
    <cellStyle name="常规 35 4 3 3 6 3" xfId="20717"/>
    <cellStyle name="常规 35 4 3 3 6 3 2" xfId="24608"/>
    <cellStyle name="常规 35 4 3 3 6 3 2 2" xfId="32390"/>
    <cellStyle name="常规 35 4 3 3 6 3 3" xfId="28499"/>
    <cellStyle name="常规 35 4 3 3 6 4" xfId="22015"/>
    <cellStyle name="常规 35 4 3 3 6 4 2" xfId="29797"/>
    <cellStyle name="常规 35 4 3 3 6 5" xfId="25906"/>
    <cellStyle name="常规 35 4 3 3 7" xfId="15699"/>
    <cellStyle name="常规 35 4 3 3 7 2" xfId="19565"/>
    <cellStyle name="常规 35 4 3 3 7 2 2" xfId="23456"/>
    <cellStyle name="常规 35 4 3 3 7 2 2 2" xfId="31238"/>
    <cellStyle name="常规 35 4 3 3 7 2 3" xfId="27347"/>
    <cellStyle name="常规 35 4 3 3 7 3" xfId="20861"/>
    <cellStyle name="常规 35 4 3 3 7 3 2" xfId="24752"/>
    <cellStyle name="常规 35 4 3 3 7 3 2 2" xfId="32534"/>
    <cellStyle name="常规 35 4 3 3 7 3 3" xfId="28643"/>
    <cellStyle name="常规 35 4 3 3 7 4" xfId="22159"/>
    <cellStyle name="常规 35 4 3 3 7 4 2" xfId="29941"/>
    <cellStyle name="常规 35 4 3 3 7 5" xfId="26050"/>
    <cellStyle name="常规 35 4 3 3 8" xfId="16496"/>
    <cellStyle name="常规 35 4 3 3 8 2" xfId="19709"/>
    <cellStyle name="常规 35 4 3 3 8 2 2" xfId="23600"/>
    <cellStyle name="常规 35 4 3 3 8 2 2 2" xfId="31382"/>
    <cellStyle name="常规 35 4 3 3 8 2 3" xfId="27491"/>
    <cellStyle name="常规 35 4 3 3 8 3" xfId="21005"/>
    <cellStyle name="常规 35 4 3 3 8 3 2" xfId="24896"/>
    <cellStyle name="常规 35 4 3 3 8 3 2 2" xfId="32678"/>
    <cellStyle name="常规 35 4 3 3 8 3 3" xfId="28787"/>
    <cellStyle name="常规 35 4 3 3 8 4" xfId="22303"/>
    <cellStyle name="常规 35 4 3 3 8 4 2" xfId="30085"/>
    <cellStyle name="常规 35 4 3 3 8 5" xfId="26194"/>
    <cellStyle name="常规 35 4 3 3 9" xfId="17021"/>
    <cellStyle name="常规 35 4 3 3 9 2" xfId="19853"/>
    <cellStyle name="常规 35 4 3 3 9 2 2" xfId="23744"/>
    <cellStyle name="常规 35 4 3 3 9 2 2 2" xfId="31526"/>
    <cellStyle name="常规 35 4 3 3 9 2 3" xfId="27635"/>
    <cellStyle name="常规 35 4 3 3 9 3" xfId="21149"/>
    <cellStyle name="常规 35 4 3 3 9 3 2" xfId="25040"/>
    <cellStyle name="常规 35 4 3 3 9 3 2 2" xfId="32822"/>
    <cellStyle name="常规 35 4 3 3 9 3 3" xfId="28931"/>
    <cellStyle name="常规 35 4 3 3 9 4" xfId="22447"/>
    <cellStyle name="常规 35 4 3 3 9 4 2" xfId="30229"/>
    <cellStyle name="常规 35 4 3 3 9 5" xfId="26338"/>
    <cellStyle name="常规 35 4 3 4" xfId="6397"/>
    <cellStyle name="常规 35 4 3 4 10" xfId="18893"/>
    <cellStyle name="常规 35 4 3 4 10 2" xfId="22784"/>
    <cellStyle name="常规 35 4 3 4 10 2 2" xfId="30566"/>
    <cellStyle name="常规 35 4 3 4 10 3" xfId="26675"/>
    <cellStyle name="常规 35 4 3 4 11" xfId="20189"/>
    <cellStyle name="常规 35 4 3 4 11 2" xfId="24080"/>
    <cellStyle name="常规 35 4 3 4 11 2 2" xfId="31862"/>
    <cellStyle name="常规 35 4 3 4 11 3" xfId="27971"/>
    <cellStyle name="常规 35 4 3 4 12" xfId="21487"/>
    <cellStyle name="常规 35 4 3 4 12 2" xfId="29269"/>
    <cellStyle name="常规 35 4 3 4 13" xfId="25378"/>
    <cellStyle name="常规 35 4 3 4 2" xfId="11313"/>
    <cellStyle name="常规 35 4 3 4 2 2" xfId="19037"/>
    <cellStyle name="常规 35 4 3 4 2 2 2" xfId="22928"/>
    <cellStyle name="常规 35 4 3 4 2 2 2 2" xfId="30710"/>
    <cellStyle name="常规 35 4 3 4 2 2 3" xfId="26819"/>
    <cellStyle name="常规 35 4 3 4 2 3" xfId="20333"/>
    <cellStyle name="常规 35 4 3 4 2 3 2" xfId="24224"/>
    <cellStyle name="常规 35 4 3 4 2 3 2 2" xfId="32006"/>
    <cellStyle name="常规 35 4 3 4 2 3 3" xfId="28115"/>
    <cellStyle name="常规 35 4 3 4 2 4" xfId="21631"/>
    <cellStyle name="常规 35 4 3 4 2 4 2" xfId="29413"/>
    <cellStyle name="常规 35 4 3 4 2 5" xfId="25522"/>
    <cellStyle name="常规 35 4 3 4 3" xfId="12537"/>
    <cellStyle name="常规 35 4 3 4 3 2" xfId="19181"/>
    <cellStyle name="常规 35 4 3 4 3 2 2" xfId="23072"/>
    <cellStyle name="常规 35 4 3 4 3 2 2 2" xfId="30854"/>
    <cellStyle name="常规 35 4 3 4 3 2 3" xfId="26963"/>
    <cellStyle name="常规 35 4 3 4 3 3" xfId="20477"/>
    <cellStyle name="常规 35 4 3 4 3 3 2" xfId="24368"/>
    <cellStyle name="常规 35 4 3 4 3 3 2 2" xfId="32150"/>
    <cellStyle name="常规 35 4 3 4 3 3 3" xfId="28259"/>
    <cellStyle name="常规 35 4 3 4 3 4" xfId="21775"/>
    <cellStyle name="常规 35 4 3 4 3 4 2" xfId="29557"/>
    <cellStyle name="常规 35 4 3 4 3 5" xfId="25666"/>
    <cellStyle name="常规 35 4 3 4 4" xfId="13710"/>
    <cellStyle name="常规 35 4 3 4 4 2" xfId="19325"/>
    <cellStyle name="常规 35 4 3 4 4 2 2" xfId="23216"/>
    <cellStyle name="常规 35 4 3 4 4 2 2 2" xfId="30998"/>
    <cellStyle name="常规 35 4 3 4 4 2 3" xfId="27107"/>
    <cellStyle name="常规 35 4 3 4 4 3" xfId="20621"/>
    <cellStyle name="常规 35 4 3 4 4 3 2" xfId="24512"/>
    <cellStyle name="常规 35 4 3 4 4 3 2 2" xfId="32294"/>
    <cellStyle name="常规 35 4 3 4 4 3 3" xfId="28403"/>
    <cellStyle name="常规 35 4 3 4 4 4" xfId="21919"/>
    <cellStyle name="常规 35 4 3 4 4 4 2" xfId="29701"/>
    <cellStyle name="常规 35 4 3 4 4 5" xfId="25810"/>
    <cellStyle name="常规 35 4 3 4 5" xfId="14782"/>
    <cellStyle name="常规 35 4 3 4 5 2" xfId="19469"/>
    <cellStyle name="常规 35 4 3 4 5 2 2" xfId="23360"/>
    <cellStyle name="常规 35 4 3 4 5 2 2 2" xfId="31142"/>
    <cellStyle name="常规 35 4 3 4 5 2 3" xfId="27251"/>
    <cellStyle name="常规 35 4 3 4 5 3" xfId="20765"/>
    <cellStyle name="常规 35 4 3 4 5 3 2" xfId="24656"/>
    <cellStyle name="常规 35 4 3 4 5 3 2 2" xfId="32438"/>
    <cellStyle name="常规 35 4 3 4 5 3 3" xfId="28547"/>
    <cellStyle name="常规 35 4 3 4 5 4" xfId="22063"/>
    <cellStyle name="常规 35 4 3 4 5 4 2" xfId="29845"/>
    <cellStyle name="常规 35 4 3 4 5 5" xfId="25954"/>
    <cellStyle name="常规 35 4 3 4 6" xfId="15747"/>
    <cellStyle name="常规 35 4 3 4 6 2" xfId="19613"/>
    <cellStyle name="常规 35 4 3 4 6 2 2" xfId="23504"/>
    <cellStyle name="常规 35 4 3 4 6 2 2 2" xfId="31286"/>
    <cellStyle name="常规 35 4 3 4 6 2 3" xfId="27395"/>
    <cellStyle name="常规 35 4 3 4 6 3" xfId="20909"/>
    <cellStyle name="常规 35 4 3 4 6 3 2" xfId="24800"/>
    <cellStyle name="常规 35 4 3 4 6 3 2 2" xfId="32582"/>
    <cellStyle name="常规 35 4 3 4 6 3 3" xfId="28691"/>
    <cellStyle name="常规 35 4 3 4 6 4" xfId="22207"/>
    <cellStyle name="常规 35 4 3 4 6 4 2" xfId="29989"/>
    <cellStyle name="常规 35 4 3 4 6 5" xfId="26098"/>
    <cellStyle name="常规 35 4 3 4 7" xfId="16544"/>
    <cellStyle name="常规 35 4 3 4 7 2" xfId="19757"/>
    <cellStyle name="常规 35 4 3 4 7 2 2" xfId="23648"/>
    <cellStyle name="常规 35 4 3 4 7 2 2 2" xfId="31430"/>
    <cellStyle name="常规 35 4 3 4 7 2 3" xfId="27539"/>
    <cellStyle name="常规 35 4 3 4 7 3" xfId="21053"/>
    <cellStyle name="常规 35 4 3 4 7 3 2" xfId="24944"/>
    <cellStyle name="常规 35 4 3 4 7 3 2 2" xfId="32726"/>
    <cellStyle name="常规 35 4 3 4 7 3 3" xfId="28835"/>
    <cellStyle name="常规 35 4 3 4 7 4" xfId="22351"/>
    <cellStyle name="常规 35 4 3 4 7 4 2" xfId="30133"/>
    <cellStyle name="常规 35 4 3 4 7 5" xfId="26242"/>
    <cellStyle name="常规 35 4 3 4 8" xfId="17069"/>
    <cellStyle name="常规 35 4 3 4 8 2" xfId="19901"/>
    <cellStyle name="常规 35 4 3 4 8 2 2" xfId="23792"/>
    <cellStyle name="常规 35 4 3 4 8 2 2 2" xfId="31574"/>
    <cellStyle name="常规 35 4 3 4 8 2 3" xfId="27683"/>
    <cellStyle name="常规 35 4 3 4 8 3" xfId="21197"/>
    <cellStyle name="常规 35 4 3 4 8 3 2" xfId="25088"/>
    <cellStyle name="常规 35 4 3 4 8 3 2 2" xfId="32870"/>
    <cellStyle name="常规 35 4 3 4 8 3 3" xfId="28979"/>
    <cellStyle name="常规 35 4 3 4 8 4" xfId="22495"/>
    <cellStyle name="常规 35 4 3 4 8 4 2" xfId="30277"/>
    <cellStyle name="常规 35 4 3 4 8 5" xfId="26386"/>
    <cellStyle name="常规 35 4 3 4 9" xfId="17213"/>
    <cellStyle name="常规 35 4 3 4 9 2" xfId="20045"/>
    <cellStyle name="常规 35 4 3 4 9 2 2" xfId="23936"/>
    <cellStyle name="常规 35 4 3 4 9 2 2 2" xfId="31718"/>
    <cellStyle name="常规 35 4 3 4 9 2 3" xfId="27827"/>
    <cellStyle name="常规 35 4 3 4 9 3" xfId="21341"/>
    <cellStyle name="常规 35 4 3 4 9 3 2" xfId="25232"/>
    <cellStyle name="常规 35 4 3 4 9 3 2 2" xfId="33014"/>
    <cellStyle name="常规 35 4 3 4 9 3 3" xfId="29123"/>
    <cellStyle name="常规 35 4 3 4 9 4" xfId="22639"/>
    <cellStyle name="常规 35 4 3 4 9 4 2" xfId="30421"/>
    <cellStyle name="常规 35 4 3 4 9 5" xfId="26530"/>
    <cellStyle name="常规 35 4 3 5" xfId="11241"/>
    <cellStyle name="常规 35 4 3 5 2" xfId="18965"/>
    <cellStyle name="常规 35 4 3 5 2 2" xfId="22856"/>
    <cellStyle name="常规 35 4 3 5 2 2 2" xfId="30638"/>
    <cellStyle name="常规 35 4 3 5 2 3" xfId="26747"/>
    <cellStyle name="常规 35 4 3 5 3" xfId="20261"/>
    <cellStyle name="常规 35 4 3 5 3 2" xfId="24152"/>
    <cellStyle name="常规 35 4 3 5 3 2 2" xfId="31934"/>
    <cellStyle name="常规 35 4 3 5 3 3" xfId="28043"/>
    <cellStyle name="常规 35 4 3 5 4" xfId="21559"/>
    <cellStyle name="常规 35 4 3 5 4 2" xfId="29341"/>
    <cellStyle name="常规 35 4 3 5 5" xfId="25450"/>
    <cellStyle name="常规 35 4 3 6" xfId="12465"/>
    <cellStyle name="常规 35 4 3 6 2" xfId="19109"/>
    <cellStyle name="常规 35 4 3 6 2 2" xfId="23000"/>
    <cellStyle name="常规 35 4 3 6 2 2 2" xfId="30782"/>
    <cellStyle name="常规 35 4 3 6 2 3" xfId="26891"/>
    <cellStyle name="常规 35 4 3 6 3" xfId="20405"/>
    <cellStyle name="常规 35 4 3 6 3 2" xfId="24296"/>
    <cellStyle name="常规 35 4 3 6 3 2 2" xfId="32078"/>
    <cellStyle name="常规 35 4 3 6 3 3" xfId="28187"/>
    <cellStyle name="常规 35 4 3 6 4" xfId="21703"/>
    <cellStyle name="常规 35 4 3 6 4 2" xfId="29485"/>
    <cellStyle name="常规 35 4 3 6 5" xfId="25594"/>
    <cellStyle name="常规 35 4 3 7" xfId="13638"/>
    <cellStyle name="常规 35 4 3 7 2" xfId="19253"/>
    <cellStyle name="常规 35 4 3 7 2 2" xfId="23144"/>
    <cellStyle name="常规 35 4 3 7 2 2 2" xfId="30926"/>
    <cellStyle name="常规 35 4 3 7 2 3" xfId="27035"/>
    <cellStyle name="常规 35 4 3 7 3" xfId="20549"/>
    <cellStyle name="常规 35 4 3 7 3 2" xfId="24440"/>
    <cellStyle name="常规 35 4 3 7 3 2 2" xfId="32222"/>
    <cellStyle name="常规 35 4 3 7 3 3" xfId="28331"/>
    <cellStyle name="常规 35 4 3 7 4" xfId="21847"/>
    <cellStyle name="常规 35 4 3 7 4 2" xfId="29629"/>
    <cellStyle name="常规 35 4 3 7 5" xfId="25738"/>
    <cellStyle name="常规 35 4 3 8" xfId="14710"/>
    <cellStyle name="常规 35 4 3 8 2" xfId="19397"/>
    <cellStyle name="常规 35 4 3 8 2 2" xfId="23288"/>
    <cellStyle name="常规 35 4 3 8 2 2 2" xfId="31070"/>
    <cellStyle name="常规 35 4 3 8 2 3" xfId="27179"/>
    <cellStyle name="常规 35 4 3 8 3" xfId="20693"/>
    <cellStyle name="常规 35 4 3 8 3 2" xfId="24584"/>
    <cellStyle name="常规 35 4 3 8 3 2 2" xfId="32366"/>
    <cellStyle name="常规 35 4 3 8 3 3" xfId="28475"/>
    <cellStyle name="常规 35 4 3 8 4" xfId="21991"/>
    <cellStyle name="常规 35 4 3 8 4 2" xfId="29773"/>
    <cellStyle name="常规 35 4 3 8 5" xfId="25882"/>
    <cellStyle name="常规 35 4 3 9" xfId="15675"/>
    <cellStyle name="常规 35 4 3 9 2" xfId="19541"/>
    <cellStyle name="常规 35 4 3 9 2 2" xfId="23432"/>
    <cellStyle name="常规 35 4 3 9 2 2 2" xfId="31214"/>
    <cellStyle name="常规 35 4 3 9 2 3" xfId="27323"/>
    <cellStyle name="常规 35 4 3 9 3" xfId="20837"/>
    <cellStyle name="常规 35 4 3 9 3 2" xfId="24728"/>
    <cellStyle name="常规 35 4 3 9 3 2 2" xfId="32510"/>
    <cellStyle name="常规 35 4 3 9 3 3" xfId="28619"/>
    <cellStyle name="常规 35 4 3 9 4" xfId="22135"/>
    <cellStyle name="常规 35 4 3 9 4 2" xfId="29917"/>
    <cellStyle name="常规 35 4 3 9 5" xfId="26026"/>
    <cellStyle name="常规 35 4 4" xfId="6361"/>
    <cellStyle name="常规 35 4 4 10" xfId="17177"/>
    <cellStyle name="常规 35 4 4 10 2" xfId="20009"/>
    <cellStyle name="常规 35 4 4 10 2 2" xfId="23900"/>
    <cellStyle name="常规 35 4 4 10 2 2 2" xfId="31682"/>
    <cellStyle name="常规 35 4 4 10 2 3" xfId="27791"/>
    <cellStyle name="常规 35 4 4 10 3" xfId="21305"/>
    <cellStyle name="常规 35 4 4 10 3 2" xfId="25196"/>
    <cellStyle name="常规 35 4 4 10 3 2 2" xfId="32978"/>
    <cellStyle name="常规 35 4 4 10 3 3" xfId="29087"/>
    <cellStyle name="常规 35 4 4 10 4" xfId="22603"/>
    <cellStyle name="常规 35 4 4 10 4 2" xfId="30385"/>
    <cellStyle name="常规 35 4 4 10 5" xfId="26494"/>
    <cellStyle name="常规 35 4 4 11" xfId="18857"/>
    <cellStyle name="常规 35 4 4 11 2" xfId="22748"/>
    <cellStyle name="常规 35 4 4 11 2 2" xfId="30530"/>
    <cellStyle name="常规 35 4 4 11 3" xfId="26639"/>
    <cellStyle name="常规 35 4 4 12" xfId="20153"/>
    <cellStyle name="常规 35 4 4 12 2" xfId="24044"/>
    <cellStyle name="常规 35 4 4 12 2 2" xfId="31826"/>
    <cellStyle name="常规 35 4 4 12 3" xfId="27935"/>
    <cellStyle name="常规 35 4 4 13" xfId="21451"/>
    <cellStyle name="常规 35 4 4 13 2" xfId="29233"/>
    <cellStyle name="常规 35 4 4 14" xfId="25342"/>
    <cellStyle name="常规 35 4 4 2" xfId="6433"/>
    <cellStyle name="常规 35 4 4 2 10" xfId="18929"/>
    <cellStyle name="常规 35 4 4 2 10 2" xfId="22820"/>
    <cellStyle name="常规 35 4 4 2 10 2 2" xfId="30602"/>
    <cellStyle name="常规 35 4 4 2 10 3" xfId="26711"/>
    <cellStyle name="常规 35 4 4 2 11" xfId="20225"/>
    <cellStyle name="常规 35 4 4 2 11 2" xfId="24116"/>
    <cellStyle name="常规 35 4 4 2 11 2 2" xfId="31898"/>
    <cellStyle name="常规 35 4 4 2 11 3" xfId="28007"/>
    <cellStyle name="常规 35 4 4 2 12" xfId="21523"/>
    <cellStyle name="常规 35 4 4 2 12 2" xfId="29305"/>
    <cellStyle name="常规 35 4 4 2 13" xfId="25414"/>
    <cellStyle name="常规 35 4 4 2 2" xfId="11349"/>
    <cellStyle name="常规 35 4 4 2 2 2" xfId="19073"/>
    <cellStyle name="常规 35 4 4 2 2 2 2" xfId="22964"/>
    <cellStyle name="常规 35 4 4 2 2 2 2 2" xfId="30746"/>
    <cellStyle name="常规 35 4 4 2 2 2 3" xfId="26855"/>
    <cellStyle name="常规 35 4 4 2 2 3" xfId="20369"/>
    <cellStyle name="常规 35 4 4 2 2 3 2" xfId="24260"/>
    <cellStyle name="常规 35 4 4 2 2 3 2 2" xfId="32042"/>
    <cellStyle name="常规 35 4 4 2 2 3 3" xfId="28151"/>
    <cellStyle name="常规 35 4 4 2 2 4" xfId="21667"/>
    <cellStyle name="常规 35 4 4 2 2 4 2" xfId="29449"/>
    <cellStyle name="常规 35 4 4 2 2 5" xfId="25558"/>
    <cellStyle name="常规 35 4 4 2 3" xfId="12573"/>
    <cellStyle name="常规 35 4 4 2 3 2" xfId="19217"/>
    <cellStyle name="常规 35 4 4 2 3 2 2" xfId="23108"/>
    <cellStyle name="常规 35 4 4 2 3 2 2 2" xfId="30890"/>
    <cellStyle name="常规 35 4 4 2 3 2 3" xfId="26999"/>
    <cellStyle name="常规 35 4 4 2 3 3" xfId="20513"/>
    <cellStyle name="常规 35 4 4 2 3 3 2" xfId="24404"/>
    <cellStyle name="常规 35 4 4 2 3 3 2 2" xfId="32186"/>
    <cellStyle name="常规 35 4 4 2 3 3 3" xfId="28295"/>
    <cellStyle name="常规 35 4 4 2 3 4" xfId="21811"/>
    <cellStyle name="常规 35 4 4 2 3 4 2" xfId="29593"/>
    <cellStyle name="常规 35 4 4 2 3 5" xfId="25702"/>
    <cellStyle name="常规 35 4 4 2 4" xfId="13746"/>
    <cellStyle name="常规 35 4 4 2 4 2" xfId="19361"/>
    <cellStyle name="常规 35 4 4 2 4 2 2" xfId="23252"/>
    <cellStyle name="常规 35 4 4 2 4 2 2 2" xfId="31034"/>
    <cellStyle name="常规 35 4 4 2 4 2 3" xfId="27143"/>
    <cellStyle name="常规 35 4 4 2 4 3" xfId="20657"/>
    <cellStyle name="常规 35 4 4 2 4 3 2" xfId="24548"/>
    <cellStyle name="常规 35 4 4 2 4 3 2 2" xfId="32330"/>
    <cellStyle name="常规 35 4 4 2 4 3 3" xfId="28439"/>
    <cellStyle name="常规 35 4 4 2 4 4" xfId="21955"/>
    <cellStyle name="常规 35 4 4 2 4 4 2" xfId="29737"/>
    <cellStyle name="常规 35 4 4 2 4 5" xfId="25846"/>
    <cellStyle name="常规 35 4 4 2 5" xfId="14818"/>
    <cellStyle name="常规 35 4 4 2 5 2" xfId="19505"/>
    <cellStyle name="常规 35 4 4 2 5 2 2" xfId="23396"/>
    <cellStyle name="常规 35 4 4 2 5 2 2 2" xfId="31178"/>
    <cellStyle name="常规 35 4 4 2 5 2 3" xfId="27287"/>
    <cellStyle name="常规 35 4 4 2 5 3" xfId="20801"/>
    <cellStyle name="常规 35 4 4 2 5 3 2" xfId="24692"/>
    <cellStyle name="常规 35 4 4 2 5 3 2 2" xfId="32474"/>
    <cellStyle name="常规 35 4 4 2 5 3 3" xfId="28583"/>
    <cellStyle name="常规 35 4 4 2 5 4" xfId="22099"/>
    <cellStyle name="常规 35 4 4 2 5 4 2" xfId="29881"/>
    <cellStyle name="常规 35 4 4 2 5 5" xfId="25990"/>
    <cellStyle name="常规 35 4 4 2 6" xfId="15783"/>
    <cellStyle name="常规 35 4 4 2 6 2" xfId="19649"/>
    <cellStyle name="常规 35 4 4 2 6 2 2" xfId="23540"/>
    <cellStyle name="常规 35 4 4 2 6 2 2 2" xfId="31322"/>
    <cellStyle name="常规 35 4 4 2 6 2 3" xfId="27431"/>
    <cellStyle name="常规 35 4 4 2 6 3" xfId="20945"/>
    <cellStyle name="常规 35 4 4 2 6 3 2" xfId="24836"/>
    <cellStyle name="常规 35 4 4 2 6 3 2 2" xfId="32618"/>
    <cellStyle name="常规 35 4 4 2 6 3 3" xfId="28727"/>
    <cellStyle name="常规 35 4 4 2 6 4" xfId="22243"/>
    <cellStyle name="常规 35 4 4 2 6 4 2" xfId="30025"/>
    <cellStyle name="常规 35 4 4 2 6 5" xfId="26134"/>
    <cellStyle name="常规 35 4 4 2 7" xfId="16580"/>
    <cellStyle name="常规 35 4 4 2 7 2" xfId="19793"/>
    <cellStyle name="常规 35 4 4 2 7 2 2" xfId="23684"/>
    <cellStyle name="常规 35 4 4 2 7 2 2 2" xfId="31466"/>
    <cellStyle name="常规 35 4 4 2 7 2 3" xfId="27575"/>
    <cellStyle name="常规 35 4 4 2 7 3" xfId="21089"/>
    <cellStyle name="常规 35 4 4 2 7 3 2" xfId="24980"/>
    <cellStyle name="常规 35 4 4 2 7 3 2 2" xfId="32762"/>
    <cellStyle name="常规 35 4 4 2 7 3 3" xfId="28871"/>
    <cellStyle name="常规 35 4 4 2 7 4" xfId="22387"/>
    <cellStyle name="常规 35 4 4 2 7 4 2" xfId="30169"/>
    <cellStyle name="常规 35 4 4 2 7 5" xfId="26278"/>
    <cellStyle name="常规 35 4 4 2 8" xfId="17105"/>
    <cellStyle name="常规 35 4 4 2 8 2" xfId="19937"/>
    <cellStyle name="常规 35 4 4 2 8 2 2" xfId="23828"/>
    <cellStyle name="常规 35 4 4 2 8 2 2 2" xfId="31610"/>
    <cellStyle name="常规 35 4 4 2 8 2 3" xfId="27719"/>
    <cellStyle name="常规 35 4 4 2 8 3" xfId="21233"/>
    <cellStyle name="常规 35 4 4 2 8 3 2" xfId="25124"/>
    <cellStyle name="常规 35 4 4 2 8 3 2 2" xfId="32906"/>
    <cellStyle name="常规 35 4 4 2 8 3 3" xfId="29015"/>
    <cellStyle name="常规 35 4 4 2 8 4" xfId="22531"/>
    <cellStyle name="常规 35 4 4 2 8 4 2" xfId="30313"/>
    <cellStyle name="常规 35 4 4 2 8 5" xfId="26422"/>
    <cellStyle name="常规 35 4 4 2 9" xfId="17249"/>
    <cellStyle name="常规 35 4 4 2 9 2" xfId="20081"/>
    <cellStyle name="常规 35 4 4 2 9 2 2" xfId="23972"/>
    <cellStyle name="常规 35 4 4 2 9 2 2 2" xfId="31754"/>
    <cellStyle name="常规 35 4 4 2 9 2 3" xfId="27863"/>
    <cellStyle name="常规 35 4 4 2 9 3" xfId="21377"/>
    <cellStyle name="常规 35 4 4 2 9 3 2" xfId="25268"/>
    <cellStyle name="常规 35 4 4 2 9 3 2 2" xfId="33050"/>
    <cellStyle name="常规 35 4 4 2 9 3 3" xfId="29159"/>
    <cellStyle name="常规 35 4 4 2 9 4" xfId="22675"/>
    <cellStyle name="常规 35 4 4 2 9 4 2" xfId="30457"/>
    <cellStyle name="常规 35 4 4 2 9 5" xfId="26566"/>
    <cellStyle name="常规 35 4 4 3" xfId="11277"/>
    <cellStyle name="常规 35 4 4 3 2" xfId="19001"/>
    <cellStyle name="常规 35 4 4 3 2 2" xfId="22892"/>
    <cellStyle name="常规 35 4 4 3 2 2 2" xfId="30674"/>
    <cellStyle name="常规 35 4 4 3 2 3" xfId="26783"/>
    <cellStyle name="常规 35 4 4 3 3" xfId="20297"/>
    <cellStyle name="常规 35 4 4 3 3 2" xfId="24188"/>
    <cellStyle name="常规 35 4 4 3 3 2 2" xfId="31970"/>
    <cellStyle name="常规 35 4 4 3 3 3" xfId="28079"/>
    <cellStyle name="常规 35 4 4 3 4" xfId="21595"/>
    <cellStyle name="常规 35 4 4 3 4 2" xfId="29377"/>
    <cellStyle name="常规 35 4 4 3 5" xfId="25486"/>
    <cellStyle name="常规 35 4 4 4" xfId="12501"/>
    <cellStyle name="常规 35 4 4 4 2" xfId="19145"/>
    <cellStyle name="常规 35 4 4 4 2 2" xfId="23036"/>
    <cellStyle name="常规 35 4 4 4 2 2 2" xfId="30818"/>
    <cellStyle name="常规 35 4 4 4 2 3" xfId="26927"/>
    <cellStyle name="常规 35 4 4 4 3" xfId="20441"/>
    <cellStyle name="常规 35 4 4 4 3 2" xfId="24332"/>
    <cellStyle name="常规 35 4 4 4 3 2 2" xfId="32114"/>
    <cellStyle name="常规 35 4 4 4 3 3" xfId="28223"/>
    <cellStyle name="常规 35 4 4 4 4" xfId="21739"/>
    <cellStyle name="常规 35 4 4 4 4 2" xfId="29521"/>
    <cellStyle name="常规 35 4 4 4 5" xfId="25630"/>
    <cellStyle name="常规 35 4 4 5" xfId="13674"/>
    <cellStyle name="常规 35 4 4 5 2" xfId="19289"/>
    <cellStyle name="常规 35 4 4 5 2 2" xfId="23180"/>
    <cellStyle name="常规 35 4 4 5 2 2 2" xfId="30962"/>
    <cellStyle name="常规 35 4 4 5 2 3" xfId="27071"/>
    <cellStyle name="常规 35 4 4 5 3" xfId="20585"/>
    <cellStyle name="常规 35 4 4 5 3 2" xfId="24476"/>
    <cellStyle name="常规 35 4 4 5 3 2 2" xfId="32258"/>
    <cellStyle name="常规 35 4 4 5 3 3" xfId="28367"/>
    <cellStyle name="常规 35 4 4 5 4" xfId="21883"/>
    <cellStyle name="常规 35 4 4 5 4 2" xfId="29665"/>
    <cellStyle name="常规 35 4 4 5 5" xfId="25774"/>
    <cellStyle name="常规 35 4 4 6" xfId="14746"/>
    <cellStyle name="常规 35 4 4 6 2" xfId="19433"/>
    <cellStyle name="常规 35 4 4 6 2 2" xfId="23324"/>
    <cellStyle name="常规 35 4 4 6 2 2 2" xfId="31106"/>
    <cellStyle name="常规 35 4 4 6 2 3" xfId="27215"/>
    <cellStyle name="常规 35 4 4 6 3" xfId="20729"/>
    <cellStyle name="常规 35 4 4 6 3 2" xfId="24620"/>
    <cellStyle name="常规 35 4 4 6 3 2 2" xfId="32402"/>
    <cellStyle name="常规 35 4 4 6 3 3" xfId="28511"/>
    <cellStyle name="常规 35 4 4 6 4" xfId="22027"/>
    <cellStyle name="常规 35 4 4 6 4 2" xfId="29809"/>
    <cellStyle name="常规 35 4 4 6 5" xfId="25918"/>
    <cellStyle name="常规 35 4 4 7" xfId="15711"/>
    <cellStyle name="常规 35 4 4 7 2" xfId="19577"/>
    <cellStyle name="常规 35 4 4 7 2 2" xfId="23468"/>
    <cellStyle name="常规 35 4 4 7 2 2 2" xfId="31250"/>
    <cellStyle name="常规 35 4 4 7 2 3" xfId="27359"/>
    <cellStyle name="常规 35 4 4 7 3" xfId="20873"/>
    <cellStyle name="常规 35 4 4 7 3 2" xfId="24764"/>
    <cellStyle name="常规 35 4 4 7 3 2 2" xfId="32546"/>
    <cellStyle name="常规 35 4 4 7 3 3" xfId="28655"/>
    <cellStyle name="常规 35 4 4 7 4" xfId="22171"/>
    <cellStyle name="常规 35 4 4 7 4 2" xfId="29953"/>
    <cellStyle name="常规 35 4 4 7 5" xfId="26062"/>
    <cellStyle name="常规 35 4 4 8" xfId="16508"/>
    <cellStyle name="常规 35 4 4 8 2" xfId="19721"/>
    <cellStyle name="常规 35 4 4 8 2 2" xfId="23612"/>
    <cellStyle name="常规 35 4 4 8 2 2 2" xfId="31394"/>
    <cellStyle name="常规 35 4 4 8 2 3" xfId="27503"/>
    <cellStyle name="常规 35 4 4 8 3" xfId="21017"/>
    <cellStyle name="常规 35 4 4 8 3 2" xfId="24908"/>
    <cellStyle name="常规 35 4 4 8 3 2 2" xfId="32690"/>
    <cellStyle name="常规 35 4 4 8 3 3" xfId="28799"/>
    <cellStyle name="常规 35 4 4 8 4" xfId="22315"/>
    <cellStyle name="常规 35 4 4 8 4 2" xfId="30097"/>
    <cellStyle name="常规 35 4 4 8 5" xfId="26206"/>
    <cellStyle name="常规 35 4 4 9" xfId="17033"/>
    <cellStyle name="常规 35 4 4 9 2" xfId="19865"/>
    <cellStyle name="常规 35 4 4 9 2 2" xfId="23756"/>
    <cellStyle name="常规 35 4 4 9 2 2 2" xfId="31538"/>
    <cellStyle name="常规 35 4 4 9 2 3" xfId="27647"/>
    <cellStyle name="常规 35 4 4 9 3" xfId="21161"/>
    <cellStyle name="常规 35 4 4 9 3 2" xfId="25052"/>
    <cellStyle name="常规 35 4 4 9 3 2 2" xfId="32834"/>
    <cellStyle name="常规 35 4 4 9 3 3" xfId="28943"/>
    <cellStyle name="常规 35 4 4 9 4" xfId="22459"/>
    <cellStyle name="常规 35 4 4 9 4 2" xfId="30241"/>
    <cellStyle name="常规 35 4 4 9 5" xfId="26350"/>
    <cellStyle name="常规 35 4 5" xfId="6337"/>
    <cellStyle name="常规 35 4 5 10" xfId="17153"/>
    <cellStyle name="常规 35 4 5 10 2" xfId="19985"/>
    <cellStyle name="常规 35 4 5 10 2 2" xfId="23876"/>
    <cellStyle name="常规 35 4 5 10 2 2 2" xfId="31658"/>
    <cellStyle name="常规 35 4 5 10 2 3" xfId="27767"/>
    <cellStyle name="常规 35 4 5 10 3" xfId="21281"/>
    <cellStyle name="常规 35 4 5 10 3 2" xfId="25172"/>
    <cellStyle name="常规 35 4 5 10 3 2 2" xfId="32954"/>
    <cellStyle name="常规 35 4 5 10 3 3" xfId="29063"/>
    <cellStyle name="常规 35 4 5 10 4" xfId="22579"/>
    <cellStyle name="常规 35 4 5 10 4 2" xfId="30361"/>
    <cellStyle name="常规 35 4 5 10 5" xfId="26470"/>
    <cellStyle name="常规 35 4 5 11" xfId="18833"/>
    <cellStyle name="常规 35 4 5 11 2" xfId="22724"/>
    <cellStyle name="常规 35 4 5 11 2 2" xfId="30506"/>
    <cellStyle name="常规 35 4 5 11 3" xfId="26615"/>
    <cellStyle name="常规 35 4 5 12" xfId="20129"/>
    <cellStyle name="常规 35 4 5 12 2" xfId="24020"/>
    <cellStyle name="常规 35 4 5 12 2 2" xfId="31802"/>
    <cellStyle name="常规 35 4 5 12 3" xfId="27911"/>
    <cellStyle name="常规 35 4 5 13" xfId="21427"/>
    <cellStyle name="常规 35 4 5 13 2" xfId="29209"/>
    <cellStyle name="常规 35 4 5 14" xfId="25318"/>
    <cellStyle name="常规 35 4 5 2" xfId="6409"/>
    <cellStyle name="常规 35 4 5 2 10" xfId="18905"/>
    <cellStyle name="常规 35 4 5 2 10 2" xfId="22796"/>
    <cellStyle name="常规 35 4 5 2 10 2 2" xfId="30578"/>
    <cellStyle name="常规 35 4 5 2 10 3" xfId="26687"/>
    <cellStyle name="常规 35 4 5 2 11" xfId="20201"/>
    <cellStyle name="常规 35 4 5 2 11 2" xfId="24092"/>
    <cellStyle name="常规 35 4 5 2 11 2 2" xfId="31874"/>
    <cellStyle name="常规 35 4 5 2 11 3" xfId="27983"/>
    <cellStyle name="常规 35 4 5 2 12" xfId="21499"/>
    <cellStyle name="常规 35 4 5 2 12 2" xfId="29281"/>
    <cellStyle name="常规 35 4 5 2 13" xfId="25390"/>
    <cellStyle name="常规 35 4 5 2 2" xfId="11325"/>
    <cellStyle name="常规 35 4 5 2 2 2" xfId="19049"/>
    <cellStyle name="常规 35 4 5 2 2 2 2" xfId="22940"/>
    <cellStyle name="常规 35 4 5 2 2 2 2 2" xfId="30722"/>
    <cellStyle name="常规 35 4 5 2 2 2 3" xfId="26831"/>
    <cellStyle name="常规 35 4 5 2 2 3" xfId="20345"/>
    <cellStyle name="常规 35 4 5 2 2 3 2" xfId="24236"/>
    <cellStyle name="常规 35 4 5 2 2 3 2 2" xfId="32018"/>
    <cellStyle name="常规 35 4 5 2 2 3 3" xfId="28127"/>
    <cellStyle name="常规 35 4 5 2 2 4" xfId="21643"/>
    <cellStyle name="常规 35 4 5 2 2 4 2" xfId="29425"/>
    <cellStyle name="常规 35 4 5 2 2 5" xfId="25534"/>
    <cellStyle name="常规 35 4 5 2 3" xfId="12549"/>
    <cellStyle name="常规 35 4 5 2 3 2" xfId="19193"/>
    <cellStyle name="常规 35 4 5 2 3 2 2" xfId="23084"/>
    <cellStyle name="常规 35 4 5 2 3 2 2 2" xfId="30866"/>
    <cellStyle name="常规 35 4 5 2 3 2 3" xfId="26975"/>
    <cellStyle name="常规 35 4 5 2 3 3" xfId="20489"/>
    <cellStyle name="常规 35 4 5 2 3 3 2" xfId="24380"/>
    <cellStyle name="常规 35 4 5 2 3 3 2 2" xfId="32162"/>
    <cellStyle name="常规 35 4 5 2 3 3 3" xfId="28271"/>
    <cellStyle name="常规 35 4 5 2 3 4" xfId="21787"/>
    <cellStyle name="常规 35 4 5 2 3 4 2" xfId="29569"/>
    <cellStyle name="常规 35 4 5 2 3 5" xfId="25678"/>
    <cellStyle name="常规 35 4 5 2 4" xfId="13722"/>
    <cellStyle name="常规 35 4 5 2 4 2" xfId="19337"/>
    <cellStyle name="常规 35 4 5 2 4 2 2" xfId="23228"/>
    <cellStyle name="常规 35 4 5 2 4 2 2 2" xfId="31010"/>
    <cellStyle name="常规 35 4 5 2 4 2 3" xfId="27119"/>
    <cellStyle name="常规 35 4 5 2 4 3" xfId="20633"/>
    <cellStyle name="常规 35 4 5 2 4 3 2" xfId="24524"/>
    <cellStyle name="常规 35 4 5 2 4 3 2 2" xfId="32306"/>
    <cellStyle name="常规 35 4 5 2 4 3 3" xfId="28415"/>
    <cellStyle name="常规 35 4 5 2 4 4" xfId="21931"/>
    <cellStyle name="常规 35 4 5 2 4 4 2" xfId="29713"/>
    <cellStyle name="常规 35 4 5 2 4 5" xfId="25822"/>
    <cellStyle name="常规 35 4 5 2 5" xfId="14794"/>
    <cellStyle name="常规 35 4 5 2 5 2" xfId="19481"/>
    <cellStyle name="常规 35 4 5 2 5 2 2" xfId="23372"/>
    <cellStyle name="常规 35 4 5 2 5 2 2 2" xfId="31154"/>
    <cellStyle name="常规 35 4 5 2 5 2 3" xfId="27263"/>
    <cellStyle name="常规 35 4 5 2 5 3" xfId="20777"/>
    <cellStyle name="常规 35 4 5 2 5 3 2" xfId="24668"/>
    <cellStyle name="常规 35 4 5 2 5 3 2 2" xfId="32450"/>
    <cellStyle name="常规 35 4 5 2 5 3 3" xfId="28559"/>
    <cellStyle name="常规 35 4 5 2 5 4" xfId="22075"/>
    <cellStyle name="常规 35 4 5 2 5 4 2" xfId="29857"/>
    <cellStyle name="常规 35 4 5 2 5 5" xfId="25966"/>
    <cellStyle name="常规 35 4 5 2 6" xfId="15759"/>
    <cellStyle name="常规 35 4 5 2 6 2" xfId="19625"/>
    <cellStyle name="常规 35 4 5 2 6 2 2" xfId="23516"/>
    <cellStyle name="常规 35 4 5 2 6 2 2 2" xfId="31298"/>
    <cellStyle name="常规 35 4 5 2 6 2 3" xfId="27407"/>
    <cellStyle name="常规 35 4 5 2 6 3" xfId="20921"/>
    <cellStyle name="常规 35 4 5 2 6 3 2" xfId="24812"/>
    <cellStyle name="常规 35 4 5 2 6 3 2 2" xfId="32594"/>
    <cellStyle name="常规 35 4 5 2 6 3 3" xfId="28703"/>
    <cellStyle name="常规 35 4 5 2 6 4" xfId="22219"/>
    <cellStyle name="常规 35 4 5 2 6 4 2" xfId="30001"/>
    <cellStyle name="常规 35 4 5 2 6 5" xfId="26110"/>
    <cellStyle name="常规 35 4 5 2 7" xfId="16556"/>
    <cellStyle name="常规 35 4 5 2 7 2" xfId="19769"/>
    <cellStyle name="常规 35 4 5 2 7 2 2" xfId="23660"/>
    <cellStyle name="常规 35 4 5 2 7 2 2 2" xfId="31442"/>
    <cellStyle name="常规 35 4 5 2 7 2 3" xfId="27551"/>
    <cellStyle name="常规 35 4 5 2 7 3" xfId="21065"/>
    <cellStyle name="常规 35 4 5 2 7 3 2" xfId="24956"/>
    <cellStyle name="常规 35 4 5 2 7 3 2 2" xfId="32738"/>
    <cellStyle name="常规 35 4 5 2 7 3 3" xfId="28847"/>
    <cellStyle name="常规 35 4 5 2 7 4" xfId="22363"/>
    <cellStyle name="常规 35 4 5 2 7 4 2" xfId="30145"/>
    <cellStyle name="常规 35 4 5 2 7 5" xfId="26254"/>
    <cellStyle name="常规 35 4 5 2 8" xfId="17081"/>
    <cellStyle name="常规 35 4 5 2 8 2" xfId="19913"/>
    <cellStyle name="常规 35 4 5 2 8 2 2" xfId="23804"/>
    <cellStyle name="常规 35 4 5 2 8 2 2 2" xfId="31586"/>
    <cellStyle name="常规 35 4 5 2 8 2 3" xfId="27695"/>
    <cellStyle name="常规 35 4 5 2 8 3" xfId="21209"/>
    <cellStyle name="常规 35 4 5 2 8 3 2" xfId="25100"/>
    <cellStyle name="常规 35 4 5 2 8 3 2 2" xfId="32882"/>
    <cellStyle name="常规 35 4 5 2 8 3 3" xfId="28991"/>
    <cellStyle name="常规 35 4 5 2 8 4" xfId="22507"/>
    <cellStyle name="常规 35 4 5 2 8 4 2" xfId="30289"/>
    <cellStyle name="常规 35 4 5 2 8 5" xfId="26398"/>
    <cellStyle name="常规 35 4 5 2 9" xfId="17225"/>
    <cellStyle name="常规 35 4 5 2 9 2" xfId="20057"/>
    <cellStyle name="常规 35 4 5 2 9 2 2" xfId="23948"/>
    <cellStyle name="常规 35 4 5 2 9 2 2 2" xfId="31730"/>
    <cellStyle name="常规 35 4 5 2 9 2 3" xfId="27839"/>
    <cellStyle name="常规 35 4 5 2 9 3" xfId="21353"/>
    <cellStyle name="常规 35 4 5 2 9 3 2" xfId="25244"/>
    <cellStyle name="常规 35 4 5 2 9 3 2 2" xfId="33026"/>
    <cellStyle name="常规 35 4 5 2 9 3 3" xfId="29135"/>
    <cellStyle name="常规 35 4 5 2 9 4" xfId="22651"/>
    <cellStyle name="常规 35 4 5 2 9 4 2" xfId="30433"/>
    <cellStyle name="常规 35 4 5 2 9 5" xfId="26542"/>
    <cellStyle name="常规 35 4 5 3" xfId="11253"/>
    <cellStyle name="常规 35 4 5 3 2" xfId="18977"/>
    <cellStyle name="常规 35 4 5 3 2 2" xfId="22868"/>
    <cellStyle name="常规 35 4 5 3 2 2 2" xfId="30650"/>
    <cellStyle name="常规 35 4 5 3 2 3" xfId="26759"/>
    <cellStyle name="常规 35 4 5 3 3" xfId="20273"/>
    <cellStyle name="常规 35 4 5 3 3 2" xfId="24164"/>
    <cellStyle name="常规 35 4 5 3 3 2 2" xfId="31946"/>
    <cellStyle name="常规 35 4 5 3 3 3" xfId="28055"/>
    <cellStyle name="常规 35 4 5 3 4" xfId="21571"/>
    <cellStyle name="常规 35 4 5 3 4 2" xfId="29353"/>
    <cellStyle name="常规 35 4 5 3 5" xfId="25462"/>
    <cellStyle name="常规 35 4 5 4" xfId="12477"/>
    <cellStyle name="常规 35 4 5 4 2" xfId="19121"/>
    <cellStyle name="常规 35 4 5 4 2 2" xfId="23012"/>
    <cellStyle name="常规 35 4 5 4 2 2 2" xfId="30794"/>
    <cellStyle name="常规 35 4 5 4 2 3" xfId="26903"/>
    <cellStyle name="常规 35 4 5 4 3" xfId="20417"/>
    <cellStyle name="常规 35 4 5 4 3 2" xfId="24308"/>
    <cellStyle name="常规 35 4 5 4 3 2 2" xfId="32090"/>
    <cellStyle name="常规 35 4 5 4 3 3" xfId="28199"/>
    <cellStyle name="常规 35 4 5 4 4" xfId="21715"/>
    <cellStyle name="常规 35 4 5 4 4 2" xfId="29497"/>
    <cellStyle name="常规 35 4 5 4 5" xfId="25606"/>
    <cellStyle name="常规 35 4 5 5" xfId="13650"/>
    <cellStyle name="常规 35 4 5 5 2" xfId="19265"/>
    <cellStyle name="常规 35 4 5 5 2 2" xfId="23156"/>
    <cellStyle name="常规 35 4 5 5 2 2 2" xfId="30938"/>
    <cellStyle name="常规 35 4 5 5 2 3" xfId="27047"/>
    <cellStyle name="常规 35 4 5 5 3" xfId="20561"/>
    <cellStyle name="常规 35 4 5 5 3 2" xfId="24452"/>
    <cellStyle name="常规 35 4 5 5 3 2 2" xfId="32234"/>
    <cellStyle name="常规 35 4 5 5 3 3" xfId="28343"/>
    <cellStyle name="常规 35 4 5 5 4" xfId="21859"/>
    <cellStyle name="常规 35 4 5 5 4 2" xfId="29641"/>
    <cellStyle name="常规 35 4 5 5 5" xfId="25750"/>
    <cellStyle name="常规 35 4 5 6" xfId="14722"/>
    <cellStyle name="常规 35 4 5 6 2" xfId="19409"/>
    <cellStyle name="常规 35 4 5 6 2 2" xfId="23300"/>
    <cellStyle name="常规 35 4 5 6 2 2 2" xfId="31082"/>
    <cellStyle name="常规 35 4 5 6 2 3" xfId="27191"/>
    <cellStyle name="常规 35 4 5 6 3" xfId="20705"/>
    <cellStyle name="常规 35 4 5 6 3 2" xfId="24596"/>
    <cellStyle name="常规 35 4 5 6 3 2 2" xfId="32378"/>
    <cellStyle name="常规 35 4 5 6 3 3" xfId="28487"/>
    <cellStyle name="常规 35 4 5 6 4" xfId="22003"/>
    <cellStyle name="常规 35 4 5 6 4 2" xfId="29785"/>
    <cellStyle name="常规 35 4 5 6 5" xfId="25894"/>
    <cellStyle name="常规 35 4 5 7" xfId="15687"/>
    <cellStyle name="常规 35 4 5 7 2" xfId="19553"/>
    <cellStyle name="常规 35 4 5 7 2 2" xfId="23444"/>
    <cellStyle name="常规 35 4 5 7 2 2 2" xfId="31226"/>
    <cellStyle name="常规 35 4 5 7 2 3" xfId="27335"/>
    <cellStyle name="常规 35 4 5 7 3" xfId="20849"/>
    <cellStyle name="常规 35 4 5 7 3 2" xfId="24740"/>
    <cellStyle name="常规 35 4 5 7 3 2 2" xfId="32522"/>
    <cellStyle name="常规 35 4 5 7 3 3" xfId="28631"/>
    <cellStyle name="常规 35 4 5 7 4" xfId="22147"/>
    <cellStyle name="常规 35 4 5 7 4 2" xfId="29929"/>
    <cellStyle name="常规 35 4 5 7 5" xfId="26038"/>
    <cellStyle name="常规 35 4 5 8" xfId="16484"/>
    <cellStyle name="常规 35 4 5 8 2" xfId="19697"/>
    <cellStyle name="常规 35 4 5 8 2 2" xfId="23588"/>
    <cellStyle name="常规 35 4 5 8 2 2 2" xfId="31370"/>
    <cellStyle name="常规 35 4 5 8 2 3" xfId="27479"/>
    <cellStyle name="常规 35 4 5 8 3" xfId="20993"/>
    <cellStyle name="常规 35 4 5 8 3 2" xfId="24884"/>
    <cellStyle name="常规 35 4 5 8 3 2 2" xfId="32666"/>
    <cellStyle name="常规 35 4 5 8 3 3" xfId="28775"/>
    <cellStyle name="常规 35 4 5 8 4" xfId="22291"/>
    <cellStyle name="常规 35 4 5 8 4 2" xfId="30073"/>
    <cellStyle name="常规 35 4 5 8 5" xfId="26182"/>
    <cellStyle name="常规 35 4 5 9" xfId="17009"/>
    <cellStyle name="常规 35 4 5 9 2" xfId="19841"/>
    <cellStyle name="常规 35 4 5 9 2 2" xfId="23732"/>
    <cellStyle name="常规 35 4 5 9 2 2 2" xfId="31514"/>
    <cellStyle name="常规 35 4 5 9 2 3" xfId="27623"/>
    <cellStyle name="常规 35 4 5 9 3" xfId="21137"/>
    <cellStyle name="常规 35 4 5 9 3 2" xfId="25028"/>
    <cellStyle name="常规 35 4 5 9 3 2 2" xfId="32810"/>
    <cellStyle name="常规 35 4 5 9 3 3" xfId="28919"/>
    <cellStyle name="常规 35 4 5 9 4" xfId="22435"/>
    <cellStyle name="常规 35 4 5 9 4 2" xfId="30217"/>
    <cellStyle name="常规 35 4 5 9 5" xfId="26326"/>
    <cellStyle name="常规 35 4 6" xfId="6385"/>
    <cellStyle name="常规 35 4 6 10" xfId="18881"/>
    <cellStyle name="常规 35 4 6 10 2" xfId="22772"/>
    <cellStyle name="常规 35 4 6 10 2 2" xfId="30554"/>
    <cellStyle name="常规 35 4 6 10 3" xfId="26663"/>
    <cellStyle name="常规 35 4 6 11" xfId="20177"/>
    <cellStyle name="常规 35 4 6 11 2" xfId="24068"/>
    <cellStyle name="常规 35 4 6 11 2 2" xfId="31850"/>
    <cellStyle name="常规 35 4 6 11 3" xfId="27959"/>
    <cellStyle name="常规 35 4 6 12" xfId="21475"/>
    <cellStyle name="常规 35 4 6 12 2" xfId="29257"/>
    <cellStyle name="常规 35 4 6 13" xfId="25366"/>
    <cellStyle name="常规 35 4 6 2" xfId="11301"/>
    <cellStyle name="常规 35 4 6 2 2" xfId="19025"/>
    <cellStyle name="常规 35 4 6 2 2 2" xfId="22916"/>
    <cellStyle name="常规 35 4 6 2 2 2 2" xfId="30698"/>
    <cellStyle name="常规 35 4 6 2 2 3" xfId="26807"/>
    <cellStyle name="常规 35 4 6 2 3" xfId="20321"/>
    <cellStyle name="常规 35 4 6 2 3 2" xfId="24212"/>
    <cellStyle name="常规 35 4 6 2 3 2 2" xfId="31994"/>
    <cellStyle name="常规 35 4 6 2 3 3" xfId="28103"/>
    <cellStyle name="常规 35 4 6 2 4" xfId="21619"/>
    <cellStyle name="常规 35 4 6 2 4 2" xfId="29401"/>
    <cellStyle name="常规 35 4 6 2 5" xfId="25510"/>
    <cellStyle name="常规 35 4 6 3" xfId="12525"/>
    <cellStyle name="常规 35 4 6 3 2" xfId="19169"/>
    <cellStyle name="常规 35 4 6 3 2 2" xfId="23060"/>
    <cellStyle name="常规 35 4 6 3 2 2 2" xfId="30842"/>
    <cellStyle name="常规 35 4 6 3 2 3" xfId="26951"/>
    <cellStyle name="常规 35 4 6 3 3" xfId="20465"/>
    <cellStyle name="常规 35 4 6 3 3 2" xfId="24356"/>
    <cellStyle name="常规 35 4 6 3 3 2 2" xfId="32138"/>
    <cellStyle name="常规 35 4 6 3 3 3" xfId="28247"/>
    <cellStyle name="常规 35 4 6 3 4" xfId="21763"/>
    <cellStyle name="常规 35 4 6 3 4 2" xfId="29545"/>
    <cellStyle name="常规 35 4 6 3 5" xfId="25654"/>
    <cellStyle name="常规 35 4 6 4" xfId="13698"/>
    <cellStyle name="常规 35 4 6 4 2" xfId="19313"/>
    <cellStyle name="常规 35 4 6 4 2 2" xfId="23204"/>
    <cellStyle name="常规 35 4 6 4 2 2 2" xfId="30986"/>
    <cellStyle name="常规 35 4 6 4 2 3" xfId="27095"/>
    <cellStyle name="常规 35 4 6 4 3" xfId="20609"/>
    <cellStyle name="常规 35 4 6 4 3 2" xfId="24500"/>
    <cellStyle name="常规 35 4 6 4 3 2 2" xfId="32282"/>
    <cellStyle name="常规 35 4 6 4 3 3" xfId="28391"/>
    <cellStyle name="常规 35 4 6 4 4" xfId="21907"/>
    <cellStyle name="常规 35 4 6 4 4 2" xfId="29689"/>
    <cellStyle name="常规 35 4 6 4 5" xfId="25798"/>
    <cellStyle name="常规 35 4 6 5" xfId="14770"/>
    <cellStyle name="常规 35 4 6 5 2" xfId="19457"/>
    <cellStyle name="常规 35 4 6 5 2 2" xfId="23348"/>
    <cellStyle name="常规 35 4 6 5 2 2 2" xfId="31130"/>
    <cellStyle name="常规 35 4 6 5 2 3" xfId="27239"/>
    <cellStyle name="常规 35 4 6 5 3" xfId="20753"/>
    <cellStyle name="常规 35 4 6 5 3 2" xfId="24644"/>
    <cellStyle name="常规 35 4 6 5 3 2 2" xfId="32426"/>
    <cellStyle name="常规 35 4 6 5 3 3" xfId="28535"/>
    <cellStyle name="常规 35 4 6 5 4" xfId="22051"/>
    <cellStyle name="常规 35 4 6 5 4 2" xfId="29833"/>
    <cellStyle name="常规 35 4 6 5 5" xfId="25942"/>
    <cellStyle name="常规 35 4 6 6" xfId="15735"/>
    <cellStyle name="常规 35 4 6 6 2" xfId="19601"/>
    <cellStyle name="常规 35 4 6 6 2 2" xfId="23492"/>
    <cellStyle name="常规 35 4 6 6 2 2 2" xfId="31274"/>
    <cellStyle name="常规 35 4 6 6 2 3" xfId="27383"/>
    <cellStyle name="常规 35 4 6 6 3" xfId="20897"/>
    <cellStyle name="常规 35 4 6 6 3 2" xfId="24788"/>
    <cellStyle name="常规 35 4 6 6 3 2 2" xfId="32570"/>
    <cellStyle name="常规 35 4 6 6 3 3" xfId="28679"/>
    <cellStyle name="常规 35 4 6 6 4" xfId="22195"/>
    <cellStyle name="常规 35 4 6 6 4 2" xfId="29977"/>
    <cellStyle name="常规 35 4 6 6 5" xfId="26086"/>
    <cellStyle name="常规 35 4 6 7" xfId="16532"/>
    <cellStyle name="常规 35 4 6 7 2" xfId="19745"/>
    <cellStyle name="常规 35 4 6 7 2 2" xfId="23636"/>
    <cellStyle name="常规 35 4 6 7 2 2 2" xfId="31418"/>
    <cellStyle name="常规 35 4 6 7 2 3" xfId="27527"/>
    <cellStyle name="常规 35 4 6 7 3" xfId="21041"/>
    <cellStyle name="常规 35 4 6 7 3 2" xfId="24932"/>
    <cellStyle name="常规 35 4 6 7 3 2 2" xfId="32714"/>
    <cellStyle name="常规 35 4 6 7 3 3" xfId="28823"/>
    <cellStyle name="常规 35 4 6 7 4" xfId="22339"/>
    <cellStyle name="常规 35 4 6 7 4 2" xfId="30121"/>
    <cellStyle name="常规 35 4 6 7 5" xfId="26230"/>
    <cellStyle name="常规 35 4 6 8" xfId="17057"/>
    <cellStyle name="常规 35 4 6 8 2" xfId="19889"/>
    <cellStyle name="常规 35 4 6 8 2 2" xfId="23780"/>
    <cellStyle name="常规 35 4 6 8 2 2 2" xfId="31562"/>
    <cellStyle name="常规 35 4 6 8 2 3" xfId="27671"/>
    <cellStyle name="常规 35 4 6 8 3" xfId="21185"/>
    <cellStyle name="常规 35 4 6 8 3 2" xfId="25076"/>
    <cellStyle name="常规 35 4 6 8 3 2 2" xfId="32858"/>
    <cellStyle name="常规 35 4 6 8 3 3" xfId="28967"/>
    <cellStyle name="常规 35 4 6 8 4" xfId="22483"/>
    <cellStyle name="常规 35 4 6 8 4 2" xfId="30265"/>
    <cellStyle name="常规 35 4 6 8 5" xfId="26374"/>
    <cellStyle name="常规 35 4 6 9" xfId="17201"/>
    <cellStyle name="常规 35 4 6 9 2" xfId="20033"/>
    <cellStyle name="常规 35 4 6 9 2 2" xfId="23924"/>
    <cellStyle name="常规 35 4 6 9 2 2 2" xfId="31706"/>
    <cellStyle name="常规 35 4 6 9 2 3" xfId="27815"/>
    <cellStyle name="常规 35 4 6 9 3" xfId="21329"/>
    <cellStyle name="常规 35 4 6 9 3 2" xfId="25220"/>
    <cellStyle name="常规 35 4 6 9 3 2 2" xfId="33002"/>
    <cellStyle name="常规 35 4 6 9 3 3" xfId="29111"/>
    <cellStyle name="常规 35 4 6 9 4" xfId="22627"/>
    <cellStyle name="常规 35 4 6 9 4 2" xfId="30409"/>
    <cellStyle name="常规 35 4 6 9 5" xfId="26518"/>
    <cellStyle name="常规 35 4 7" xfId="11226"/>
    <cellStyle name="常规 35 4 7 2" xfId="18953"/>
    <cellStyle name="常规 35 4 7 2 2" xfId="22844"/>
    <cellStyle name="常规 35 4 7 2 2 2" xfId="30626"/>
    <cellStyle name="常规 35 4 7 2 3" xfId="26735"/>
    <cellStyle name="常规 35 4 7 3" xfId="20249"/>
    <cellStyle name="常规 35 4 7 3 2" xfId="24140"/>
    <cellStyle name="常规 35 4 7 3 2 2" xfId="31922"/>
    <cellStyle name="常规 35 4 7 3 3" xfId="28031"/>
    <cellStyle name="常规 35 4 7 4" xfId="21547"/>
    <cellStyle name="常规 35 4 7 4 2" xfId="29329"/>
    <cellStyle name="常规 35 4 7 5" xfId="25438"/>
    <cellStyle name="常规 35 4 8" xfId="12450"/>
    <cellStyle name="常规 35 4 8 2" xfId="19097"/>
    <cellStyle name="常规 35 4 8 2 2" xfId="22988"/>
    <cellStyle name="常规 35 4 8 2 2 2" xfId="30770"/>
    <cellStyle name="常规 35 4 8 2 3" xfId="26879"/>
    <cellStyle name="常规 35 4 8 3" xfId="20393"/>
    <cellStyle name="常规 35 4 8 3 2" xfId="24284"/>
    <cellStyle name="常规 35 4 8 3 2 2" xfId="32066"/>
    <cellStyle name="常规 35 4 8 3 3" xfId="28175"/>
    <cellStyle name="常规 35 4 8 4" xfId="21691"/>
    <cellStyle name="常规 35 4 8 4 2" xfId="29473"/>
    <cellStyle name="常规 35 4 8 5" xfId="25582"/>
    <cellStyle name="常规 35 4 9" xfId="13624"/>
    <cellStyle name="常规 35 4 9 2" xfId="19241"/>
    <cellStyle name="常规 35 4 9 2 2" xfId="23132"/>
    <cellStyle name="常规 35 4 9 2 2 2" xfId="30914"/>
    <cellStyle name="常规 35 4 9 2 3" xfId="27023"/>
    <cellStyle name="常规 35 4 9 3" xfId="20537"/>
    <cellStyle name="常规 35 4 9 3 2" xfId="24428"/>
    <cellStyle name="常规 35 4 9 3 2 2" xfId="32210"/>
    <cellStyle name="常规 35 4 9 3 3" xfId="28319"/>
    <cellStyle name="常规 35 4 9 4" xfId="21835"/>
    <cellStyle name="常规 35 4 9 4 2" xfId="29617"/>
    <cellStyle name="常规 35 4 9 5" xfId="25726"/>
    <cellStyle name="常规 35 5" xfId="6311"/>
    <cellStyle name="常规 35 5 10" xfId="15663"/>
    <cellStyle name="常规 35 5 10 2" xfId="19531"/>
    <cellStyle name="常规 35 5 10 2 2" xfId="23422"/>
    <cellStyle name="常规 35 5 10 2 2 2" xfId="31204"/>
    <cellStyle name="常规 35 5 10 2 3" xfId="27313"/>
    <cellStyle name="常规 35 5 10 3" xfId="20827"/>
    <cellStyle name="常规 35 5 10 3 2" xfId="24718"/>
    <cellStyle name="常规 35 5 10 3 2 2" xfId="32500"/>
    <cellStyle name="常规 35 5 10 3 3" xfId="28609"/>
    <cellStyle name="常规 35 5 10 4" xfId="22125"/>
    <cellStyle name="常规 35 5 10 4 2" xfId="29907"/>
    <cellStyle name="常规 35 5 10 5" xfId="26016"/>
    <cellStyle name="常规 35 5 11" xfId="16460"/>
    <cellStyle name="常规 35 5 11 2" xfId="19675"/>
    <cellStyle name="常规 35 5 11 2 2" xfId="23566"/>
    <cellStyle name="常规 35 5 11 2 2 2" xfId="31348"/>
    <cellStyle name="常规 35 5 11 2 3" xfId="27457"/>
    <cellStyle name="常规 35 5 11 3" xfId="20971"/>
    <cellStyle name="常规 35 5 11 3 2" xfId="24862"/>
    <cellStyle name="常规 35 5 11 3 2 2" xfId="32644"/>
    <cellStyle name="常规 35 5 11 3 3" xfId="28753"/>
    <cellStyle name="常规 35 5 11 4" xfId="22269"/>
    <cellStyle name="常规 35 5 11 4 2" xfId="30051"/>
    <cellStyle name="常规 35 5 11 5" xfId="26160"/>
    <cellStyle name="常规 35 5 12" xfId="16985"/>
    <cellStyle name="常规 35 5 12 2" xfId="19819"/>
    <cellStyle name="常规 35 5 12 2 2" xfId="23710"/>
    <cellStyle name="常规 35 5 12 2 2 2" xfId="31492"/>
    <cellStyle name="常规 35 5 12 2 3" xfId="27601"/>
    <cellStyle name="常规 35 5 12 3" xfId="21115"/>
    <cellStyle name="常规 35 5 12 3 2" xfId="25006"/>
    <cellStyle name="常规 35 5 12 3 2 2" xfId="32788"/>
    <cellStyle name="常规 35 5 12 3 3" xfId="28897"/>
    <cellStyle name="常规 35 5 12 4" xfId="22413"/>
    <cellStyle name="常规 35 5 12 4 2" xfId="30195"/>
    <cellStyle name="常规 35 5 12 5" xfId="26304"/>
    <cellStyle name="常规 35 5 13" xfId="17131"/>
    <cellStyle name="常规 35 5 13 2" xfId="19963"/>
    <cellStyle name="常规 35 5 13 2 2" xfId="23854"/>
    <cellStyle name="常规 35 5 13 2 2 2" xfId="31636"/>
    <cellStyle name="常规 35 5 13 2 3" xfId="27745"/>
    <cellStyle name="常规 35 5 13 3" xfId="21259"/>
    <cellStyle name="常规 35 5 13 3 2" xfId="25150"/>
    <cellStyle name="常规 35 5 13 3 2 2" xfId="32932"/>
    <cellStyle name="常规 35 5 13 3 3" xfId="29041"/>
    <cellStyle name="常规 35 5 13 4" xfId="22557"/>
    <cellStyle name="常规 35 5 13 4 2" xfId="30339"/>
    <cellStyle name="常规 35 5 13 5" xfId="26448"/>
    <cellStyle name="常规 35 5 14" xfId="18811"/>
    <cellStyle name="常规 35 5 14 2" xfId="22702"/>
    <cellStyle name="常规 35 5 14 2 2" xfId="30484"/>
    <cellStyle name="常规 35 5 14 3" xfId="26593"/>
    <cellStyle name="常规 35 5 15" xfId="20107"/>
    <cellStyle name="常规 35 5 15 2" xfId="23998"/>
    <cellStyle name="常规 35 5 15 2 2" xfId="31780"/>
    <cellStyle name="常规 35 5 15 3" xfId="27889"/>
    <cellStyle name="常规 35 5 16" xfId="21405"/>
    <cellStyle name="常规 35 5 16 2" xfId="29187"/>
    <cellStyle name="常规 35 5 17" xfId="25296"/>
    <cellStyle name="常规 35 5 2" xfId="6327"/>
    <cellStyle name="常规 35 5 2 10" xfId="16474"/>
    <cellStyle name="常规 35 5 2 10 2" xfId="19687"/>
    <cellStyle name="常规 35 5 2 10 2 2" xfId="23578"/>
    <cellStyle name="常规 35 5 2 10 2 2 2" xfId="31360"/>
    <cellStyle name="常规 35 5 2 10 2 3" xfId="27469"/>
    <cellStyle name="常规 35 5 2 10 3" xfId="20983"/>
    <cellStyle name="常规 35 5 2 10 3 2" xfId="24874"/>
    <cellStyle name="常规 35 5 2 10 3 2 2" xfId="32656"/>
    <cellStyle name="常规 35 5 2 10 3 3" xfId="28765"/>
    <cellStyle name="常规 35 5 2 10 4" xfId="22281"/>
    <cellStyle name="常规 35 5 2 10 4 2" xfId="30063"/>
    <cellStyle name="常规 35 5 2 10 5" xfId="26172"/>
    <cellStyle name="常规 35 5 2 11" xfId="16999"/>
    <cellStyle name="常规 35 5 2 11 2" xfId="19831"/>
    <cellStyle name="常规 35 5 2 11 2 2" xfId="23722"/>
    <cellStyle name="常规 35 5 2 11 2 2 2" xfId="31504"/>
    <cellStyle name="常规 35 5 2 11 2 3" xfId="27613"/>
    <cellStyle name="常规 35 5 2 11 3" xfId="21127"/>
    <cellStyle name="常规 35 5 2 11 3 2" xfId="25018"/>
    <cellStyle name="常规 35 5 2 11 3 2 2" xfId="32800"/>
    <cellStyle name="常规 35 5 2 11 3 3" xfId="28909"/>
    <cellStyle name="常规 35 5 2 11 4" xfId="22425"/>
    <cellStyle name="常规 35 5 2 11 4 2" xfId="30207"/>
    <cellStyle name="常规 35 5 2 11 5" xfId="26316"/>
    <cellStyle name="常规 35 5 2 12" xfId="17143"/>
    <cellStyle name="常规 35 5 2 12 2" xfId="19975"/>
    <cellStyle name="常规 35 5 2 12 2 2" xfId="23866"/>
    <cellStyle name="常规 35 5 2 12 2 2 2" xfId="31648"/>
    <cellStyle name="常规 35 5 2 12 2 3" xfId="27757"/>
    <cellStyle name="常规 35 5 2 12 3" xfId="21271"/>
    <cellStyle name="常规 35 5 2 12 3 2" xfId="25162"/>
    <cellStyle name="常规 35 5 2 12 3 2 2" xfId="32944"/>
    <cellStyle name="常规 35 5 2 12 3 3" xfId="29053"/>
    <cellStyle name="常规 35 5 2 12 4" xfId="22569"/>
    <cellStyle name="常规 35 5 2 12 4 2" xfId="30351"/>
    <cellStyle name="常规 35 5 2 12 5" xfId="26460"/>
    <cellStyle name="常规 35 5 2 13" xfId="18823"/>
    <cellStyle name="常规 35 5 2 13 2" xfId="22714"/>
    <cellStyle name="常规 35 5 2 13 2 2" xfId="30496"/>
    <cellStyle name="常规 35 5 2 13 3" xfId="26605"/>
    <cellStyle name="常规 35 5 2 14" xfId="20119"/>
    <cellStyle name="常规 35 5 2 14 2" xfId="24010"/>
    <cellStyle name="常规 35 5 2 14 2 2" xfId="31792"/>
    <cellStyle name="常规 35 5 2 14 3" xfId="27901"/>
    <cellStyle name="常规 35 5 2 15" xfId="21417"/>
    <cellStyle name="常规 35 5 2 15 2" xfId="29199"/>
    <cellStyle name="常规 35 5 2 16" xfId="25308"/>
    <cellStyle name="常规 35 5 2 2" xfId="6375"/>
    <cellStyle name="常规 35 5 2 2 10" xfId="17191"/>
    <cellStyle name="常规 35 5 2 2 10 2" xfId="20023"/>
    <cellStyle name="常规 35 5 2 2 10 2 2" xfId="23914"/>
    <cellStyle name="常规 35 5 2 2 10 2 2 2" xfId="31696"/>
    <cellStyle name="常规 35 5 2 2 10 2 3" xfId="27805"/>
    <cellStyle name="常规 35 5 2 2 10 3" xfId="21319"/>
    <cellStyle name="常规 35 5 2 2 10 3 2" xfId="25210"/>
    <cellStyle name="常规 35 5 2 2 10 3 2 2" xfId="32992"/>
    <cellStyle name="常规 35 5 2 2 10 3 3" xfId="29101"/>
    <cellStyle name="常规 35 5 2 2 10 4" xfId="22617"/>
    <cellStyle name="常规 35 5 2 2 10 4 2" xfId="30399"/>
    <cellStyle name="常规 35 5 2 2 10 5" xfId="26508"/>
    <cellStyle name="常规 35 5 2 2 11" xfId="18871"/>
    <cellStyle name="常规 35 5 2 2 11 2" xfId="22762"/>
    <cellStyle name="常规 35 5 2 2 11 2 2" xfId="30544"/>
    <cellStyle name="常规 35 5 2 2 11 3" xfId="26653"/>
    <cellStyle name="常规 35 5 2 2 12" xfId="20167"/>
    <cellStyle name="常规 35 5 2 2 12 2" xfId="24058"/>
    <cellStyle name="常规 35 5 2 2 12 2 2" xfId="31840"/>
    <cellStyle name="常规 35 5 2 2 12 3" xfId="27949"/>
    <cellStyle name="常规 35 5 2 2 13" xfId="21465"/>
    <cellStyle name="常规 35 5 2 2 13 2" xfId="29247"/>
    <cellStyle name="常规 35 5 2 2 14" xfId="25356"/>
    <cellStyle name="常规 35 5 2 2 2" xfId="6447"/>
    <cellStyle name="常规 35 5 2 2 2 10" xfId="18943"/>
    <cellStyle name="常规 35 5 2 2 2 10 2" xfId="22834"/>
    <cellStyle name="常规 35 5 2 2 2 10 2 2" xfId="30616"/>
    <cellStyle name="常规 35 5 2 2 2 10 3" xfId="26725"/>
    <cellStyle name="常规 35 5 2 2 2 11" xfId="20239"/>
    <cellStyle name="常规 35 5 2 2 2 11 2" xfId="24130"/>
    <cellStyle name="常规 35 5 2 2 2 11 2 2" xfId="31912"/>
    <cellStyle name="常规 35 5 2 2 2 11 3" xfId="28021"/>
    <cellStyle name="常规 35 5 2 2 2 12" xfId="21537"/>
    <cellStyle name="常规 35 5 2 2 2 12 2" xfId="29319"/>
    <cellStyle name="常规 35 5 2 2 2 13" xfId="25428"/>
    <cellStyle name="常规 35 5 2 2 2 2" xfId="11363"/>
    <cellStyle name="常规 35 5 2 2 2 2 2" xfId="19087"/>
    <cellStyle name="常规 35 5 2 2 2 2 2 2" xfId="22978"/>
    <cellStyle name="常规 35 5 2 2 2 2 2 2 2" xfId="30760"/>
    <cellStyle name="常规 35 5 2 2 2 2 2 3" xfId="26869"/>
    <cellStyle name="常规 35 5 2 2 2 2 3" xfId="20383"/>
    <cellStyle name="常规 35 5 2 2 2 2 3 2" xfId="24274"/>
    <cellStyle name="常规 35 5 2 2 2 2 3 2 2" xfId="32056"/>
    <cellStyle name="常规 35 5 2 2 2 2 3 3" xfId="28165"/>
    <cellStyle name="常规 35 5 2 2 2 2 4" xfId="21681"/>
    <cellStyle name="常规 35 5 2 2 2 2 4 2" xfId="29463"/>
    <cellStyle name="常规 35 5 2 2 2 2 5" xfId="25572"/>
    <cellStyle name="常规 35 5 2 2 2 3" xfId="12587"/>
    <cellStyle name="常规 35 5 2 2 2 3 2" xfId="19231"/>
    <cellStyle name="常规 35 5 2 2 2 3 2 2" xfId="23122"/>
    <cellStyle name="常规 35 5 2 2 2 3 2 2 2" xfId="30904"/>
    <cellStyle name="常规 35 5 2 2 2 3 2 3" xfId="27013"/>
    <cellStyle name="常规 35 5 2 2 2 3 3" xfId="20527"/>
    <cellStyle name="常规 35 5 2 2 2 3 3 2" xfId="24418"/>
    <cellStyle name="常规 35 5 2 2 2 3 3 2 2" xfId="32200"/>
    <cellStyle name="常规 35 5 2 2 2 3 3 3" xfId="28309"/>
    <cellStyle name="常规 35 5 2 2 2 3 4" xfId="21825"/>
    <cellStyle name="常规 35 5 2 2 2 3 4 2" xfId="29607"/>
    <cellStyle name="常规 35 5 2 2 2 3 5" xfId="25716"/>
    <cellStyle name="常规 35 5 2 2 2 4" xfId="13760"/>
    <cellStyle name="常规 35 5 2 2 2 4 2" xfId="19375"/>
    <cellStyle name="常规 35 5 2 2 2 4 2 2" xfId="23266"/>
    <cellStyle name="常规 35 5 2 2 2 4 2 2 2" xfId="31048"/>
    <cellStyle name="常规 35 5 2 2 2 4 2 3" xfId="27157"/>
    <cellStyle name="常规 35 5 2 2 2 4 3" xfId="20671"/>
    <cellStyle name="常规 35 5 2 2 2 4 3 2" xfId="24562"/>
    <cellStyle name="常规 35 5 2 2 2 4 3 2 2" xfId="32344"/>
    <cellStyle name="常规 35 5 2 2 2 4 3 3" xfId="28453"/>
    <cellStyle name="常规 35 5 2 2 2 4 4" xfId="21969"/>
    <cellStyle name="常规 35 5 2 2 2 4 4 2" xfId="29751"/>
    <cellStyle name="常规 35 5 2 2 2 4 5" xfId="25860"/>
    <cellStyle name="常规 35 5 2 2 2 5" xfId="14832"/>
    <cellStyle name="常规 35 5 2 2 2 5 2" xfId="19519"/>
    <cellStyle name="常规 35 5 2 2 2 5 2 2" xfId="23410"/>
    <cellStyle name="常规 35 5 2 2 2 5 2 2 2" xfId="31192"/>
    <cellStyle name="常规 35 5 2 2 2 5 2 3" xfId="27301"/>
    <cellStyle name="常规 35 5 2 2 2 5 3" xfId="20815"/>
    <cellStyle name="常规 35 5 2 2 2 5 3 2" xfId="24706"/>
    <cellStyle name="常规 35 5 2 2 2 5 3 2 2" xfId="32488"/>
    <cellStyle name="常规 35 5 2 2 2 5 3 3" xfId="28597"/>
    <cellStyle name="常规 35 5 2 2 2 5 4" xfId="22113"/>
    <cellStyle name="常规 35 5 2 2 2 5 4 2" xfId="29895"/>
    <cellStyle name="常规 35 5 2 2 2 5 5" xfId="26004"/>
    <cellStyle name="常规 35 5 2 2 2 6" xfId="15797"/>
    <cellStyle name="常规 35 5 2 2 2 6 2" xfId="19663"/>
    <cellStyle name="常规 35 5 2 2 2 6 2 2" xfId="23554"/>
    <cellStyle name="常规 35 5 2 2 2 6 2 2 2" xfId="31336"/>
    <cellStyle name="常规 35 5 2 2 2 6 2 3" xfId="27445"/>
    <cellStyle name="常规 35 5 2 2 2 6 3" xfId="20959"/>
    <cellStyle name="常规 35 5 2 2 2 6 3 2" xfId="24850"/>
    <cellStyle name="常规 35 5 2 2 2 6 3 2 2" xfId="32632"/>
    <cellStyle name="常规 35 5 2 2 2 6 3 3" xfId="28741"/>
    <cellStyle name="常规 35 5 2 2 2 6 4" xfId="22257"/>
    <cellStyle name="常规 35 5 2 2 2 6 4 2" xfId="30039"/>
    <cellStyle name="常规 35 5 2 2 2 6 5" xfId="26148"/>
    <cellStyle name="常规 35 5 2 2 2 7" xfId="16594"/>
    <cellStyle name="常规 35 5 2 2 2 7 2" xfId="19807"/>
    <cellStyle name="常规 35 5 2 2 2 7 2 2" xfId="23698"/>
    <cellStyle name="常规 35 5 2 2 2 7 2 2 2" xfId="31480"/>
    <cellStyle name="常规 35 5 2 2 2 7 2 3" xfId="27589"/>
    <cellStyle name="常规 35 5 2 2 2 7 3" xfId="21103"/>
    <cellStyle name="常规 35 5 2 2 2 7 3 2" xfId="24994"/>
    <cellStyle name="常规 35 5 2 2 2 7 3 2 2" xfId="32776"/>
    <cellStyle name="常规 35 5 2 2 2 7 3 3" xfId="28885"/>
    <cellStyle name="常规 35 5 2 2 2 7 4" xfId="22401"/>
    <cellStyle name="常规 35 5 2 2 2 7 4 2" xfId="30183"/>
    <cellStyle name="常规 35 5 2 2 2 7 5" xfId="26292"/>
    <cellStyle name="常规 35 5 2 2 2 8" xfId="17119"/>
    <cellStyle name="常规 35 5 2 2 2 8 2" xfId="19951"/>
    <cellStyle name="常规 35 5 2 2 2 8 2 2" xfId="23842"/>
    <cellStyle name="常规 35 5 2 2 2 8 2 2 2" xfId="31624"/>
    <cellStyle name="常规 35 5 2 2 2 8 2 3" xfId="27733"/>
    <cellStyle name="常规 35 5 2 2 2 8 3" xfId="21247"/>
    <cellStyle name="常规 35 5 2 2 2 8 3 2" xfId="25138"/>
    <cellStyle name="常规 35 5 2 2 2 8 3 2 2" xfId="32920"/>
    <cellStyle name="常规 35 5 2 2 2 8 3 3" xfId="29029"/>
    <cellStyle name="常规 35 5 2 2 2 8 4" xfId="22545"/>
    <cellStyle name="常规 35 5 2 2 2 8 4 2" xfId="30327"/>
    <cellStyle name="常规 35 5 2 2 2 8 5" xfId="26436"/>
    <cellStyle name="常规 35 5 2 2 2 9" xfId="17263"/>
    <cellStyle name="常规 35 5 2 2 2 9 2" xfId="20095"/>
    <cellStyle name="常规 35 5 2 2 2 9 2 2" xfId="23986"/>
    <cellStyle name="常规 35 5 2 2 2 9 2 2 2" xfId="31768"/>
    <cellStyle name="常规 35 5 2 2 2 9 2 3" xfId="27877"/>
    <cellStyle name="常规 35 5 2 2 2 9 3" xfId="21391"/>
    <cellStyle name="常规 35 5 2 2 2 9 3 2" xfId="25282"/>
    <cellStyle name="常规 35 5 2 2 2 9 3 2 2" xfId="33064"/>
    <cellStyle name="常规 35 5 2 2 2 9 3 3" xfId="29173"/>
    <cellStyle name="常规 35 5 2 2 2 9 4" xfId="22689"/>
    <cellStyle name="常规 35 5 2 2 2 9 4 2" xfId="30471"/>
    <cellStyle name="常规 35 5 2 2 2 9 5" xfId="26580"/>
    <cellStyle name="常规 35 5 2 2 3" xfId="11291"/>
    <cellStyle name="常规 35 5 2 2 3 2" xfId="19015"/>
    <cellStyle name="常规 35 5 2 2 3 2 2" xfId="22906"/>
    <cellStyle name="常规 35 5 2 2 3 2 2 2" xfId="30688"/>
    <cellStyle name="常规 35 5 2 2 3 2 3" xfId="26797"/>
    <cellStyle name="常规 35 5 2 2 3 3" xfId="20311"/>
    <cellStyle name="常规 35 5 2 2 3 3 2" xfId="24202"/>
    <cellStyle name="常规 35 5 2 2 3 3 2 2" xfId="31984"/>
    <cellStyle name="常规 35 5 2 2 3 3 3" xfId="28093"/>
    <cellStyle name="常规 35 5 2 2 3 4" xfId="21609"/>
    <cellStyle name="常规 35 5 2 2 3 4 2" xfId="29391"/>
    <cellStyle name="常规 35 5 2 2 3 5" xfId="25500"/>
    <cellStyle name="常规 35 5 2 2 4" xfId="12515"/>
    <cellStyle name="常规 35 5 2 2 4 2" xfId="19159"/>
    <cellStyle name="常规 35 5 2 2 4 2 2" xfId="23050"/>
    <cellStyle name="常规 35 5 2 2 4 2 2 2" xfId="30832"/>
    <cellStyle name="常规 35 5 2 2 4 2 3" xfId="26941"/>
    <cellStyle name="常规 35 5 2 2 4 3" xfId="20455"/>
    <cellStyle name="常规 35 5 2 2 4 3 2" xfId="24346"/>
    <cellStyle name="常规 35 5 2 2 4 3 2 2" xfId="32128"/>
    <cellStyle name="常规 35 5 2 2 4 3 3" xfId="28237"/>
    <cellStyle name="常规 35 5 2 2 4 4" xfId="21753"/>
    <cellStyle name="常规 35 5 2 2 4 4 2" xfId="29535"/>
    <cellStyle name="常规 35 5 2 2 4 5" xfId="25644"/>
    <cellStyle name="常规 35 5 2 2 5" xfId="13688"/>
    <cellStyle name="常规 35 5 2 2 5 2" xfId="19303"/>
    <cellStyle name="常规 35 5 2 2 5 2 2" xfId="23194"/>
    <cellStyle name="常规 35 5 2 2 5 2 2 2" xfId="30976"/>
    <cellStyle name="常规 35 5 2 2 5 2 3" xfId="27085"/>
    <cellStyle name="常规 35 5 2 2 5 3" xfId="20599"/>
    <cellStyle name="常规 35 5 2 2 5 3 2" xfId="24490"/>
    <cellStyle name="常规 35 5 2 2 5 3 2 2" xfId="32272"/>
    <cellStyle name="常规 35 5 2 2 5 3 3" xfId="28381"/>
    <cellStyle name="常规 35 5 2 2 5 4" xfId="21897"/>
    <cellStyle name="常规 35 5 2 2 5 4 2" xfId="29679"/>
    <cellStyle name="常规 35 5 2 2 5 5" xfId="25788"/>
    <cellStyle name="常规 35 5 2 2 6" xfId="14760"/>
    <cellStyle name="常规 35 5 2 2 6 2" xfId="19447"/>
    <cellStyle name="常规 35 5 2 2 6 2 2" xfId="23338"/>
    <cellStyle name="常规 35 5 2 2 6 2 2 2" xfId="31120"/>
    <cellStyle name="常规 35 5 2 2 6 2 3" xfId="27229"/>
    <cellStyle name="常规 35 5 2 2 6 3" xfId="20743"/>
    <cellStyle name="常规 35 5 2 2 6 3 2" xfId="24634"/>
    <cellStyle name="常规 35 5 2 2 6 3 2 2" xfId="32416"/>
    <cellStyle name="常规 35 5 2 2 6 3 3" xfId="28525"/>
    <cellStyle name="常规 35 5 2 2 6 4" xfId="22041"/>
    <cellStyle name="常规 35 5 2 2 6 4 2" xfId="29823"/>
    <cellStyle name="常规 35 5 2 2 6 5" xfId="25932"/>
    <cellStyle name="常规 35 5 2 2 7" xfId="15725"/>
    <cellStyle name="常规 35 5 2 2 7 2" xfId="19591"/>
    <cellStyle name="常规 35 5 2 2 7 2 2" xfId="23482"/>
    <cellStyle name="常规 35 5 2 2 7 2 2 2" xfId="31264"/>
    <cellStyle name="常规 35 5 2 2 7 2 3" xfId="27373"/>
    <cellStyle name="常规 35 5 2 2 7 3" xfId="20887"/>
    <cellStyle name="常规 35 5 2 2 7 3 2" xfId="24778"/>
    <cellStyle name="常规 35 5 2 2 7 3 2 2" xfId="32560"/>
    <cellStyle name="常规 35 5 2 2 7 3 3" xfId="28669"/>
    <cellStyle name="常规 35 5 2 2 7 4" xfId="22185"/>
    <cellStyle name="常规 35 5 2 2 7 4 2" xfId="29967"/>
    <cellStyle name="常规 35 5 2 2 7 5" xfId="26076"/>
    <cellStyle name="常规 35 5 2 2 8" xfId="16522"/>
    <cellStyle name="常规 35 5 2 2 8 2" xfId="19735"/>
    <cellStyle name="常规 35 5 2 2 8 2 2" xfId="23626"/>
    <cellStyle name="常规 35 5 2 2 8 2 2 2" xfId="31408"/>
    <cellStyle name="常规 35 5 2 2 8 2 3" xfId="27517"/>
    <cellStyle name="常规 35 5 2 2 8 3" xfId="21031"/>
    <cellStyle name="常规 35 5 2 2 8 3 2" xfId="24922"/>
    <cellStyle name="常规 35 5 2 2 8 3 2 2" xfId="32704"/>
    <cellStyle name="常规 35 5 2 2 8 3 3" xfId="28813"/>
    <cellStyle name="常规 35 5 2 2 8 4" xfId="22329"/>
    <cellStyle name="常规 35 5 2 2 8 4 2" xfId="30111"/>
    <cellStyle name="常规 35 5 2 2 8 5" xfId="26220"/>
    <cellStyle name="常规 35 5 2 2 9" xfId="17047"/>
    <cellStyle name="常规 35 5 2 2 9 2" xfId="19879"/>
    <cellStyle name="常规 35 5 2 2 9 2 2" xfId="23770"/>
    <cellStyle name="常规 35 5 2 2 9 2 2 2" xfId="31552"/>
    <cellStyle name="常规 35 5 2 2 9 2 3" xfId="27661"/>
    <cellStyle name="常规 35 5 2 2 9 3" xfId="21175"/>
    <cellStyle name="常规 35 5 2 2 9 3 2" xfId="25066"/>
    <cellStyle name="常规 35 5 2 2 9 3 2 2" xfId="32848"/>
    <cellStyle name="常规 35 5 2 2 9 3 3" xfId="28957"/>
    <cellStyle name="常规 35 5 2 2 9 4" xfId="22473"/>
    <cellStyle name="常规 35 5 2 2 9 4 2" xfId="30255"/>
    <cellStyle name="常规 35 5 2 2 9 5" xfId="26364"/>
    <cellStyle name="常规 35 5 2 3" xfId="6351"/>
    <cellStyle name="常规 35 5 2 3 10" xfId="17167"/>
    <cellStyle name="常规 35 5 2 3 10 2" xfId="19999"/>
    <cellStyle name="常规 35 5 2 3 10 2 2" xfId="23890"/>
    <cellStyle name="常规 35 5 2 3 10 2 2 2" xfId="31672"/>
    <cellStyle name="常规 35 5 2 3 10 2 3" xfId="27781"/>
    <cellStyle name="常规 35 5 2 3 10 3" xfId="21295"/>
    <cellStyle name="常规 35 5 2 3 10 3 2" xfId="25186"/>
    <cellStyle name="常规 35 5 2 3 10 3 2 2" xfId="32968"/>
    <cellStyle name="常规 35 5 2 3 10 3 3" xfId="29077"/>
    <cellStyle name="常规 35 5 2 3 10 4" xfId="22593"/>
    <cellStyle name="常规 35 5 2 3 10 4 2" xfId="30375"/>
    <cellStyle name="常规 35 5 2 3 10 5" xfId="26484"/>
    <cellStyle name="常规 35 5 2 3 11" xfId="18847"/>
    <cellStyle name="常规 35 5 2 3 11 2" xfId="22738"/>
    <cellStyle name="常规 35 5 2 3 11 2 2" xfId="30520"/>
    <cellStyle name="常规 35 5 2 3 11 3" xfId="26629"/>
    <cellStyle name="常规 35 5 2 3 12" xfId="20143"/>
    <cellStyle name="常规 35 5 2 3 12 2" xfId="24034"/>
    <cellStyle name="常规 35 5 2 3 12 2 2" xfId="31816"/>
    <cellStyle name="常规 35 5 2 3 12 3" xfId="27925"/>
    <cellStyle name="常规 35 5 2 3 13" xfId="21441"/>
    <cellStyle name="常规 35 5 2 3 13 2" xfId="29223"/>
    <cellStyle name="常规 35 5 2 3 14" xfId="25332"/>
    <cellStyle name="常规 35 5 2 3 2" xfId="6423"/>
    <cellStyle name="常规 35 5 2 3 2 10" xfId="18919"/>
    <cellStyle name="常规 35 5 2 3 2 10 2" xfId="22810"/>
    <cellStyle name="常规 35 5 2 3 2 10 2 2" xfId="30592"/>
    <cellStyle name="常规 35 5 2 3 2 10 3" xfId="26701"/>
    <cellStyle name="常规 35 5 2 3 2 11" xfId="20215"/>
    <cellStyle name="常规 35 5 2 3 2 11 2" xfId="24106"/>
    <cellStyle name="常规 35 5 2 3 2 11 2 2" xfId="31888"/>
    <cellStyle name="常规 35 5 2 3 2 11 3" xfId="27997"/>
    <cellStyle name="常规 35 5 2 3 2 12" xfId="21513"/>
    <cellStyle name="常规 35 5 2 3 2 12 2" xfId="29295"/>
    <cellStyle name="常规 35 5 2 3 2 13" xfId="25404"/>
    <cellStyle name="常规 35 5 2 3 2 2" xfId="11339"/>
    <cellStyle name="常规 35 5 2 3 2 2 2" xfId="19063"/>
    <cellStyle name="常规 35 5 2 3 2 2 2 2" xfId="22954"/>
    <cellStyle name="常规 35 5 2 3 2 2 2 2 2" xfId="30736"/>
    <cellStyle name="常规 35 5 2 3 2 2 2 3" xfId="26845"/>
    <cellStyle name="常规 35 5 2 3 2 2 3" xfId="20359"/>
    <cellStyle name="常规 35 5 2 3 2 2 3 2" xfId="24250"/>
    <cellStyle name="常规 35 5 2 3 2 2 3 2 2" xfId="32032"/>
    <cellStyle name="常规 35 5 2 3 2 2 3 3" xfId="28141"/>
    <cellStyle name="常规 35 5 2 3 2 2 4" xfId="21657"/>
    <cellStyle name="常规 35 5 2 3 2 2 4 2" xfId="29439"/>
    <cellStyle name="常规 35 5 2 3 2 2 5" xfId="25548"/>
    <cellStyle name="常规 35 5 2 3 2 3" xfId="12563"/>
    <cellStyle name="常规 35 5 2 3 2 3 2" xfId="19207"/>
    <cellStyle name="常规 35 5 2 3 2 3 2 2" xfId="23098"/>
    <cellStyle name="常规 35 5 2 3 2 3 2 2 2" xfId="30880"/>
    <cellStyle name="常规 35 5 2 3 2 3 2 3" xfId="26989"/>
    <cellStyle name="常规 35 5 2 3 2 3 3" xfId="20503"/>
    <cellStyle name="常规 35 5 2 3 2 3 3 2" xfId="24394"/>
    <cellStyle name="常规 35 5 2 3 2 3 3 2 2" xfId="32176"/>
    <cellStyle name="常规 35 5 2 3 2 3 3 3" xfId="28285"/>
    <cellStyle name="常规 35 5 2 3 2 3 4" xfId="21801"/>
    <cellStyle name="常规 35 5 2 3 2 3 4 2" xfId="29583"/>
    <cellStyle name="常规 35 5 2 3 2 3 5" xfId="25692"/>
    <cellStyle name="常规 35 5 2 3 2 4" xfId="13736"/>
    <cellStyle name="常规 35 5 2 3 2 4 2" xfId="19351"/>
    <cellStyle name="常规 35 5 2 3 2 4 2 2" xfId="23242"/>
    <cellStyle name="常规 35 5 2 3 2 4 2 2 2" xfId="31024"/>
    <cellStyle name="常规 35 5 2 3 2 4 2 3" xfId="27133"/>
    <cellStyle name="常规 35 5 2 3 2 4 3" xfId="20647"/>
    <cellStyle name="常规 35 5 2 3 2 4 3 2" xfId="24538"/>
    <cellStyle name="常规 35 5 2 3 2 4 3 2 2" xfId="32320"/>
    <cellStyle name="常规 35 5 2 3 2 4 3 3" xfId="28429"/>
    <cellStyle name="常规 35 5 2 3 2 4 4" xfId="21945"/>
    <cellStyle name="常规 35 5 2 3 2 4 4 2" xfId="29727"/>
    <cellStyle name="常规 35 5 2 3 2 4 5" xfId="25836"/>
    <cellStyle name="常规 35 5 2 3 2 5" xfId="14808"/>
    <cellStyle name="常规 35 5 2 3 2 5 2" xfId="19495"/>
    <cellStyle name="常规 35 5 2 3 2 5 2 2" xfId="23386"/>
    <cellStyle name="常规 35 5 2 3 2 5 2 2 2" xfId="31168"/>
    <cellStyle name="常规 35 5 2 3 2 5 2 3" xfId="27277"/>
    <cellStyle name="常规 35 5 2 3 2 5 3" xfId="20791"/>
    <cellStyle name="常规 35 5 2 3 2 5 3 2" xfId="24682"/>
    <cellStyle name="常规 35 5 2 3 2 5 3 2 2" xfId="32464"/>
    <cellStyle name="常规 35 5 2 3 2 5 3 3" xfId="28573"/>
    <cellStyle name="常规 35 5 2 3 2 5 4" xfId="22089"/>
    <cellStyle name="常规 35 5 2 3 2 5 4 2" xfId="29871"/>
    <cellStyle name="常规 35 5 2 3 2 5 5" xfId="25980"/>
    <cellStyle name="常规 35 5 2 3 2 6" xfId="15773"/>
    <cellStyle name="常规 35 5 2 3 2 6 2" xfId="19639"/>
    <cellStyle name="常规 35 5 2 3 2 6 2 2" xfId="23530"/>
    <cellStyle name="常规 35 5 2 3 2 6 2 2 2" xfId="31312"/>
    <cellStyle name="常规 35 5 2 3 2 6 2 3" xfId="27421"/>
    <cellStyle name="常规 35 5 2 3 2 6 3" xfId="20935"/>
    <cellStyle name="常规 35 5 2 3 2 6 3 2" xfId="24826"/>
    <cellStyle name="常规 35 5 2 3 2 6 3 2 2" xfId="32608"/>
    <cellStyle name="常规 35 5 2 3 2 6 3 3" xfId="28717"/>
    <cellStyle name="常规 35 5 2 3 2 6 4" xfId="22233"/>
    <cellStyle name="常规 35 5 2 3 2 6 4 2" xfId="30015"/>
    <cellStyle name="常规 35 5 2 3 2 6 5" xfId="26124"/>
    <cellStyle name="常规 35 5 2 3 2 7" xfId="16570"/>
    <cellStyle name="常规 35 5 2 3 2 7 2" xfId="19783"/>
    <cellStyle name="常规 35 5 2 3 2 7 2 2" xfId="23674"/>
    <cellStyle name="常规 35 5 2 3 2 7 2 2 2" xfId="31456"/>
    <cellStyle name="常规 35 5 2 3 2 7 2 3" xfId="27565"/>
    <cellStyle name="常规 35 5 2 3 2 7 3" xfId="21079"/>
    <cellStyle name="常规 35 5 2 3 2 7 3 2" xfId="24970"/>
    <cellStyle name="常规 35 5 2 3 2 7 3 2 2" xfId="32752"/>
    <cellStyle name="常规 35 5 2 3 2 7 3 3" xfId="28861"/>
    <cellStyle name="常规 35 5 2 3 2 7 4" xfId="22377"/>
    <cellStyle name="常规 35 5 2 3 2 7 4 2" xfId="30159"/>
    <cellStyle name="常规 35 5 2 3 2 7 5" xfId="26268"/>
    <cellStyle name="常规 35 5 2 3 2 8" xfId="17095"/>
    <cellStyle name="常规 35 5 2 3 2 8 2" xfId="19927"/>
    <cellStyle name="常规 35 5 2 3 2 8 2 2" xfId="23818"/>
    <cellStyle name="常规 35 5 2 3 2 8 2 2 2" xfId="31600"/>
    <cellStyle name="常规 35 5 2 3 2 8 2 3" xfId="27709"/>
    <cellStyle name="常规 35 5 2 3 2 8 3" xfId="21223"/>
    <cellStyle name="常规 35 5 2 3 2 8 3 2" xfId="25114"/>
    <cellStyle name="常规 35 5 2 3 2 8 3 2 2" xfId="32896"/>
    <cellStyle name="常规 35 5 2 3 2 8 3 3" xfId="29005"/>
    <cellStyle name="常规 35 5 2 3 2 8 4" xfId="22521"/>
    <cellStyle name="常规 35 5 2 3 2 8 4 2" xfId="30303"/>
    <cellStyle name="常规 35 5 2 3 2 8 5" xfId="26412"/>
    <cellStyle name="常规 35 5 2 3 2 9" xfId="17239"/>
    <cellStyle name="常规 35 5 2 3 2 9 2" xfId="20071"/>
    <cellStyle name="常规 35 5 2 3 2 9 2 2" xfId="23962"/>
    <cellStyle name="常规 35 5 2 3 2 9 2 2 2" xfId="31744"/>
    <cellStyle name="常规 35 5 2 3 2 9 2 3" xfId="27853"/>
    <cellStyle name="常规 35 5 2 3 2 9 3" xfId="21367"/>
    <cellStyle name="常规 35 5 2 3 2 9 3 2" xfId="25258"/>
    <cellStyle name="常规 35 5 2 3 2 9 3 2 2" xfId="33040"/>
    <cellStyle name="常规 35 5 2 3 2 9 3 3" xfId="29149"/>
    <cellStyle name="常规 35 5 2 3 2 9 4" xfId="22665"/>
    <cellStyle name="常规 35 5 2 3 2 9 4 2" xfId="30447"/>
    <cellStyle name="常规 35 5 2 3 2 9 5" xfId="26556"/>
    <cellStyle name="常规 35 5 2 3 3" xfId="11267"/>
    <cellStyle name="常规 35 5 2 3 3 2" xfId="18991"/>
    <cellStyle name="常规 35 5 2 3 3 2 2" xfId="22882"/>
    <cellStyle name="常规 35 5 2 3 3 2 2 2" xfId="30664"/>
    <cellStyle name="常规 35 5 2 3 3 2 3" xfId="26773"/>
    <cellStyle name="常规 35 5 2 3 3 3" xfId="20287"/>
    <cellStyle name="常规 35 5 2 3 3 3 2" xfId="24178"/>
    <cellStyle name="常规 35 5 2 3 3 3 2 2" xfId="31960"/>
    <cellStyle name="常规 35 5 2 3 3 3 3" xfId="28069"/>
    <cellStyle name="常规 35 5 2 3 3 4" xfId="21585"/>
    <cellStyle name="常规 35 5 2 3 3 4 2" xfId="29367"/>
    <cellStyle name="常规 35 5 2 3 3 5" xfId="25476"/>
    <cellStyle name="常规 35 5 2 3 4" xfId="12491"/>
    <cellStyle name="常规 35 5 2 3 4 2" xfId="19135"/>
    <cellStyle name="常规 35 5 2 3 4 2 2" xfId="23026"/>
    <cellStyle name="常规 35 5 2 3 4 2 2 2" xfId="30808"/>
    <cellStyle name="常规 35 5 2 3 4 2 3" xfId="26917"/>
    <cellStyle name="常规 35 5 2 3 4 3" xfId="20431"/>
    <cellStyle name="常规 35 5 2 3 4 3 2" xfId="24322"/>
    <cellStyle name="常规 35 5 2 3 4 3 2 2" xfId="32104"/>
    <cellStyle name="常规 35 5 2 3 4 3 3" xfId="28213"/>
    <cellStyle name="常规 35 5 2 3 4 4" xfId="21729"/>
    <cellStyle name="常规 35 5 2 3 4 4 2" xfId="29511"/>
    <cellStyle name="常规 35 5 2 3 4 5" xfId="25620"/>
    <cellStyle name="常规 35 5 2 3 5" xfId="13664"/>
    <cellStyle name="常规 35 5 2 3 5 2" xfId="19279"/>
    <cellStyle name="常规 35 5 2 3 5 2 2" xfId="23170"/>
    <cellStyle name="常规 35 5 2 3 5 2 2 2" xfId="30952"/>
    <cellStyle name="常规 35 5 2 3 5 2 3" xfId="27061"/>
    <cellStyle name="常规 35 5 2 3 5 3" xfId="20575"/>
    <cellStyle name="常规 35 5 2 3 5 3 2" xfId="24466"/>
    <cellStyle name="常规 35 5 2 3 5 3 2 2" xfId="32248"/>
    <cellStyle name="常规 35 5 2 3 5 3 3" xfId="28357"/>
    <cellStyle name="常规 35 5 2 3 5 4" xfId="21873"/>
    <cellStyle name="常规 35 5 2 3 5 4 2" xfId="29655"/>
    <cellStyle name="常规 35 5 2 3 5 5" xfId="25764"/>
    <cellStyle name="常规 35 5 2 3 6" xfId="14736"/>
    <cellStyle name="常规 35 5 2 3 6 2" xfId="19423"/>
    <cellStyle name="常规 35 5 2 3 6 2 2" xfId="23314"/>
    <cellStyle name="常规 35 5 2 3 6 2 2 2" xfId="31096"/>
    <cellStyle name="常规 35 5 2 3 6 2 3" xfId="27205"/>
    <cellStyle name="常规 35 5 2 3 6 3" xfId="20719"/>
    <cellStyle name="常规 35 5 2 3 6 3 2" xfId="24610"/>
    <cellStyle name="常规 35 5 2 3 6 3 2 2" xfId="32392"/>
    <cellStyle name="常规 35 5 2 3 6 3 3" xfId="28501"/>
    <cellStyle name="常规 35 5 2 3 6 4" xfId="22017"/>
    <cellStyle name="常规 35 5 2 3 6 4 2" xfId="29799"/>
    <cellStyle name="常规 35 5 2 3 6 5" xfId="25908"/>
    <cellStyle name="常规 35 5 2 3 7" xfId="15701"/>
    <cellStyle name="常规 35 5 2 3 7 2" xfId="19567"/>
    <cellStyle name="常规 35 5 2 3 7 2 2" xfId="23458"/>
    <cellStyle name="常规 35 5 2 3 7 2 2 2" xfId="31240"/>
    <cellStyle name="常规 35 5 2 3 7 2 3" xfId="27349"/>
    <cellStyle name="常规 35 5 2 3 7 3" xfId="20863"/>
    <cellStyle name="常规 35 5 2 3 7 3 2" xfId="24754"/>
    <cellStyle name="常规 35 5 2 3 7 3 2 2" xfId="32536"/>
    <cellStyle name="常规 35 5 2 3 7 3 3" xfId="28645"/>
    <cellStyle name="常规 35 5 2 3 7 4" xfId="22161"/>
    <cellStyle name="常规 35 5 2 3 7 4 2" xfId="29943"/>
    <cellStyle name="常规 35 5 2 3 7 5" xfId="26052"/>
    <cellStyle name="常规 35 5 2 3 8" xfId="16498"/>
    <cellStyle name="常规 35 5 2 3 8 2" xfId="19711"/>
    <cellStyle name="常规 35 5 2 3 8 2 2" xfId="23602"/>
    <cellStyle name="常规 35 5 2 3 8 2 2 2" xfId="31384"/>
    <cellStyle name="常规 35 5 2 3 8 2 3" xfId="27493"/>
    <cellStyle name="常规 35 5 2 3 8 3" xfId="21007"/>
    <cellStyle name="常规 35 5 2 3 8 3 2" xfId="24898"/>
    <cellStyle name="常规 35 5 2 3 8 3 2 2" xfId="32680"/>
    <cellStyle name="常规 35 5 2 3 8 3 3" xfId="28789"/>
    <cellStyle name="常规 35 5 2 3 8 4" xfId="22305"/>
    <cellStyle name="常规 35 5 2 3 8 4 2" xfId="30087"/>
    <cellStyle name="常规 35 5 2 3 8 5" xfId="26196"/>
    <cellStyle name="常规 35 5 2 3 9" xfId="17023"/>
    <cellStyle name="常规 35 5 2 3 9 2" xfId="19855"/>
    <cellStyle name="常规 35 5 2 3 9 2 2" xfId="23746"/>
    <cellStyle name="常规 35 5 2 3 9 2 2 2" xfId="31528"/>
    <cellStyle name="常规 35 5 2 3 9 2 3" xfId="27637"/>
    <cellStyle name="常规 35 5 2 3 9 3" xfId="21151"/>
    <cellStyle name="常规 35 5 2 3 9 3 2" xfId="25042"/>
    <cellStyle name="常规 35 5 2 3 9 3 2 2" xfId="32824"/>
    <cellStyle name="常规 35 5 2 3 9 3 3" xfId="28933"/>
    <cellStyle name="常规 35 5 2 3 9 4" xfId="22449"/>
    <cellStyle name="常规 35 5 2 3 9 4 2" xfId="30231"/>
    <cellStyle name="常规 35 5 2 3 9 5" xfId="26340"/>
    <cellStyle name="常规 35 5 2 4" xfId="6399"/>
    <cellStyle name="常规 35 5 2 4 10" xfId="18895"/>
    <cellStyle name="常规 35 5 2 4 10 2" xfId="22786"/>
    <cellStyle name="常规 35 5 2 4 10 2 2" xfId="30568"/>
    <cellStyle name="常规 35 5 2 4 10 3" xfId="26677"/>
    <cellStyle name="常规 35 5 2 4 11" xfId="20191"/>
    <cellStyle name="常规 35 5 2 4 11 2" xfId="24082"/>
    <cellStyle name="常规 35 5 2 4 11 2 2" xfId="31864"/>
    <cellStyle name="常规 35 5 2 4 11 3" xfId="27973"/>
    <cellStyle name="常规 35 5 2 4 12" xfId="21489"/>
    <cellStyle name="常规 35 5 2 4 12 2" xfId="29271"/>
    <cellStyle name="常规 35 5 2 4 13" xfId="25380"/>
    <cellStyle name="常规 35 5 2 4 2" xfId="11315"/>
    <cellStyle name="常规 35 5 2 4 2 2" xfId="19039"/>
    <cellStyle name="常规 35 5 2 4 2 2 2" xfId="22930"/>
    <cellStyle name="常规 35 5 2 4 2 2 2 2" xfId="30712"/>
    <cellStyle name="常规 35 5 2 4 2 2 3" xfId="26821"/>
    <cellStyle name="常规 35 5 2 4 2 3" xfId="20335"/>
    <cellStyle name="常规 35 5 2 4 2 3 2" xfId="24226"/>
    <cellStyle name="常规 35 5 2 4 2 3 2 2" xfId="32008"/>
    <cellStyle name="常规 35 5 2 4 2 3 3" xfId="28117"/>
    <cellStyle name="常规 35 5 2 4 2 4" xfId="21633"/>
    <cellStyle name="常规 35 5 2 4 2 4 2" xfId="29415"/>
    <cellStyle name="常规 35 5 2 4 2 5" xfId="25524"/>
    <cellStyle name="常规 35 5 2 4 3" xfId="12539"/>
    <cellStyle name="常规 35 5 2 4 3 2" xfId="19183"/>
    <cellStyle name="常规 35 5 2 4 3 2 2" xfId="23074"/>
    <cellStyle name="常规 35 5 2 4 3 2 2 2" xfId="30856"/>
    <cellStyle name="常规 35 5 2 4 3 2 3" xfId="26965"/>
    <cellStyle name="常规 35 5 2 4 3 3" xfId="20479"/>
    <cellStyle name="常规 35 5 2 4 3 3 2" xfId="24370"/>
    <cellStyle name="常规 35 5 2 4 3 3 2 2" xfId="32152"/>
    <cellStyle name="常规 35 5 2 4 3 3 3" xfId="28261"/>
    <cellStyle name="常规 35 5 2 4 3 4" xfId="21777"/>
    <cellStyle name="常规 35 5 2 4 3 4 2" xfId="29559"/>
    <cellStyle name="常规 35 5 2 4 3 5" xfId="25668"/>
    <cellStyle name="常规 35 5 2 4 4" xfId="13712"/>
    <cellStyle name="常规 35 5 2 4 4 2" xfId="19327"/>
    <cellStyle name="常规 35 5 2 4 4 2 2" xfId="23218"/>
    <cellStyle name="常规 35 5 2 4 4 2 2 2" xfId="31000"/>
    <cellStyle name="常规 35 5 2 4 4 2 3" xfId="27109"/>
    <cellStyle name="常规 35 5 2 4 4 3" xfId="20623"/>
    <cellStyle name="常规 35 5 2 4 4 3 2" xfId="24514"/>
    <cellStyle name="常规 35 5 2 4 4 3 2 2" xfId="32296"/>
    <cellStyle name="常规 35 5 2 4 4 3 3" xfId="28405"/>
    <cellStyle name="常规 35 5 2 4 4 4" xfId="21921"/>
    <cellStyle name="常规 35 5 2 4 4 4 2" xfId="29703"/>
    <cellStyle name="常规 35 5 2 4 4 5" xfId="25812"/>
    <cellStyle name="常规 35 5 2 4 5" xfId="14784"/>
    <cellStyle name="常规 35 5 2 4 5 2" xfId="19471"/>
    <cellStyle name="常规 35 5 2 4 5 2 2" xfId="23362"/>
    <cellStyle name="常规 35 5 2 4 5 2 2 2" xfId="31144"/>
    <cellStyle name="常规 35 5 2 4 5 2 3" xfId="27253"/>
    <cellStyle name="常规 35 5 2 4 5 3" xfId="20767"/>
    <cellStyle name="常规 35 5 2 4 5 3 2" xfId="24658"/>
    <cellStyle name="常规 35 5 2 4 5 3 2 2" xfId="32440"/>
    <cellStyle name="常规 35 5 2 4 5 3 3" xfId="28549"/>
    <cellStyle name="常规 35 5 2 4 5 4" xfId="22065"/>
    <cellStyle name="常规 35 5 2 4 5 4 2" xfId="29847"/>
    <cellStyle name="常规 35 5 2 4 5 5" xfId="25956"/>
    <cellStyle name="常规 35 5 2 4 6" xfId="15749"/>
    <cellStyle name="常规 35 5 2 4 6 2" xfId="19615"/>
    <cellStyle name="常规 35 5 2 4 6 2 2" xfId="23506"/>
    <cellStyle name="常规 35 5 2 4 6 2 2 2" xfId="31288"/>
    <cellStyle name="常规 35 5 2 4 6 2 3" xfId="27397"/>
    <cellStyle name="常规 35 5 2 4 6 3" xfId="20911"/>
    <cellStyle name="常规 35 5 2 4 6 3 2" xfId="24802"/>
    <cellStyle name="常规 35 5 2 4 6 3 2 2" xfId="32584"/>
    <cellStyle name="常规 35 5 2 4 6 3 3" xfId="28693"/>
    <cellStyle name="常规 35 5 2 4 6 4" xfId="22209"/>
    <cellStyle name="常规 35 5 2 4 6 4 2" xfId="29991"/>
    <cellStyle name="常规 35 5 2 4 6 5" xfId="26100"/>
    <cellStyle name="常规 35 5 2 4 7" xfId="16546"/>
    <cellStyle name="常规 35 5 2 4 7 2" xfId="19759"/>
    <cellStyle name="常规 35 5 2 4 7 2 2" xfId="23650"/>
    <cellStyle name="常规 35 5 2 4 7 2 2 2" xfId="31432"/>
    <cellStyle name="常规 35 5 2 4 7 2 3" xfId="27541"/>
    <cellStyle name="常规 35 5 2 4 7 3" xfId="21055"/>
    <cellStyle name="常规 35 5 2 4 7 3 2" xfId="24946"/>
    <cellStyle name="常规 35 5 2 4 7 3 2 2" xfId="32728"/>
    <cellStyle name="常规 35 5 2 4 7 3 3" xfId="28837"/>
    <cellStyle name="常规 35 5 2 4 7 4" xfId="22353"/>
    <cellStyle name="常规 35 5 2 4 7 4 2" xfId="30135"/>
    <cellStyle name="常规 35 5 2 4 7 5" xfId="26244"/>
    <cellStyle name="常规 35 5 2 4 8" xfId="17071"/>
    <cellStyle name="常规 35 5 2 4 8 2" xfId="19903"/>
    <cellStyle name="常规 35 5 2 4 8 2 2" xfId="23794"/>
    <cellStyle name="常规 35 5 2 4 8 2 2 2" xfId="31576"/>
    <cellStyle name="常规 35 5 2 4 8 2 3" xfId="27685"/>
    <cellStyle name="常规 35 5 2 4 8 3" xfId="21199"/>
    <cellStyle name="常规 35 5 2 4 8 3 2" xfId="25090"/>
    <cellStyle name="常规 35 5 2 4 8 3 2 2" xfId="32872"/>
    <cellStyle name="常规 35 5 2 4 8 3 3" xfId="28981"/>
    <cellStyle name="常规 35 5 2 4 8 4" xfId="22497"/>
    <cellStyle name="常规 35 5 2 4 8 4 2" xfId="30279"/>
    <cellStyle name="常规 35 5 2 4 8 5" xfId="26388"/>
    <cellStyle name="常规 35 5 2 4 9" xfId="17215"/>
    <cellStyle name="常规 35 5 2 4 9 2" xfId="20047"/>
    <cellStyle name="常规 35 5 2 4 9 2 2" xfId="23938"/>
    <cellStyle name="常规 35 5 2 4 9 2 2 2" xfId="31720"/>
    <cellStyle name="常规 35 5 2 4 9 2 3" xfId="27829"/>
    <cellStyle name="常规 35 5 2 4 9 3" xfId="21343"/>
    <cellStyle name="常规 35 5 2 4 9 3 2" xfId="25234"/>
    <cellStyle name="常规 35 5 2 4 9 3 2 2" xfId="33016"/>
    <cellStyle name="常规 35 5 2 4 9 3 3" xfId="29125"/>
    <cellStyle name="常规 35 5 2 4 9 4" xfId="22641"/>
    <cellStyle name="常规 35 5 2 4 9 4 2" xfId="30423"/>
    <cellStyle name="常规 35 5 2 4 9 5" xfId="26532"/>
    <cellStyle name="常规 35 5 2 5" xfId="11243"/>
    <cellStyle name="常规 35 5 2 5 2" xfId="18967"/>
    <cellStyle name="常规 35 5 2 5 2 2" xfId="22858"/>
    <cellStyle name="常规 35 5 2 5 2 2 2" xfId="30640"/>
    <cellStyle name="常规 35 5 2 5 2 3" xfId="26749"/>
    <cellStyle name="常规 35 5 2 5 3" xfId="20263"/>
    <cellStyle name="常规 35 5 2 5 3 2" xfId="24154"/>
    <cellStyle name="常规 35 5 2 5 3 2 2" xfId="31936"/>
    <cellStyle name="常规 35 5 2 5 3 3" xfId="28045"/>
    <cellStyle name="常规 35 5 2 5 4" xfId="21561"/>
    <cellStyle name="常规 35 5 2 5 4 2" xfId="29343"/>
    <cellStyle name="常规 35 5 2 5 5" xfId="25452"/>
    <cellStyle name="常规 35 5 2 6" xfId="12467"/>
    <cellStyle name="常规 35 5 2 6 2" xfId="19111"/>
    <cellStyle name="常规 35 5 2 6 2 2" xfId="23002"/>
    <cellStyle name="常规 35 5 2 6 2 2 2" xfId="30784"/>
    <cellStyle name="常规 35 5 2 6 2 3" xfId="26893"/>
    <cellStyle name="常规 35 5 2 6 3" xfId="20407"/>
    <cellStyle name="常规 35 5 2 6 3 2" xfId="24298"/>
    <cellStyle name="常规 35 5 2 6 3 2 2" xfId="32080"/>
    <cellStyle name="常规 35 5 2 6 3 3" xfId="28189"/>
    <cellStyle name="常规 35 5 2 6 4" xfId="21705"/>
    <cellStyle name="常规 35 5 2 6 4 2" xfId="29487"/>
    <cellStyle name="常规 35 5 2 6 5" xfId="25596"/>
    <cellStyle name="常规 35 5 2 7" xfId="13640"/>
    <cellStyle name="常规 35 5 2 7 2" xfId="19255"/>
    <cellStyle name="常规 35 5 2 7 2 2" xfId="23146"/>
    <cellStyle name="常规 35 5 2 7 2 2 2" xfId="30928"/>
    <cellStyle name="常规 35 5 2 7 2 3" xfId="27037"/>
    <cellStyle name="常规 35 5 2 7 3" xfId="20551"/>
    <cellStyle name="常规 35 5 2 7 3 2" xfId="24442"/>
    <cellStyle name="常规 35 5 2 7 3 2 2" xfId="32224"/>
    <cellStyle name="常规 35 5 2 7 3 3" xfId="28333"/>
    <cellStyle name="常规 35 5 2 7 4" xfId="21849"/>
    <cellStyle name="常规 35 5 2 7 4 2" xfId="29631"/>
    <cellStyle name="常规 35 5 2 7 5" xfId="25740"/>
    <cellStyle name="常规 35 5 2 8" xfId="14712"/>
    <cellStyle name="常规 35 5 2 8 2" xfId="19399"/>
    <cellStyle name="常规 35 5 2 8 2 2" xfId="23290"/>
    <cellStyle name="常规 35 5 2 8 2 2 2" xfId="31072"/>
    <cellStyle name="常规 35 5 2 8 2 3" xfId="27181"/>
    <cellStyle name="常规 35 5 2 8 3" xfId="20695"/>
    <cellStyle name="常规 35 5 2 8 3 2" xfId="24586"/>
    <cellStyle name="常规 35 5 2 8 3 2 2" xfId="32368"/>
    <cellStyle name="常规 35 5 2 8 3 3" xfId="28477"/>
    <cellStyle name="常规 35 5 2 8 4" xfId="21993"/>
    <cellStyle name="常规 35 5 2 8 4 2" xfId="29775"/>
    <cellStyle name="常规 35 5 2 8 5" xfId="25884"/>
    <cellStyle name="常规 35 5 2 9" xfId="15677"/>
    <cellStyle name="常规 35 5 2 9 2" xfId="19543"/>
    <cellStyle name="常规 35 5 2 9 2 2" xfId="23434"/>
    <cellStyle name="常规 35 5 2 9 2 2 2" xfId="31216"/>
    <cellStyle name="常规 35 5 2 9 2 3" xfId="27325"/>
    <cellStyle name="常规 35 5 2 9 3" xfId="20839"/>
    <cellStyle name="常规 35 5 2 9 3 2" xfId="24730"/>
    <cellStyle name="常规 35 5 2 9 3 2 2" xfId="32512"/>
    <cellStyle name="常规 35 5 2 9 3 3" xfId="28621"/>
    <cellStyle name="常规 35 5 2 9 4" xfId="22137"/>
    <cellStyle name="常规 35 5 2 9 4 2" xfId="29919"/>
    <cellStyle name="常规 35 5 2 9 5" xfId="26028"/>
    <cellStyle name="常规 35 5 3" xfId="6363"/>
    <cellStyle name="常规 35 5 3 10" xfId="17179"/>
    <cellStyle name="常规 35 5 3 10 2" xfId="20011"/>
    <cellStyle name="常规 35 5 3 10 2 2" xfId="23902"/>
    <cellStyle name="常规 35 5 3 10 2 2 2" xfId="31684"/>
    <cellStyle name="常规 35 5 3 10 2 3" xfId="27793"/>
    <cellStyle name="常规 35 5 3 10 3" xfId="21307"/>
    <cellStyle name="常规 35 5 3 10 3 2" xfId="25198"/>
    <cellStyle name="常规 35 5 3 10 3 2 2" xfId="32980"/>
    <cellStyle name="常规 35 5 3 10 3 3" xfId="29089"/>
    <cellStyle name="常规 35 5 3 10 4" xfId="22605"/>
    <cellStyle name="常规 35 5 3 10 4 2" xfId="30387"/>
    <cellStyle name="常规 35 5 3 10 5" xfId="26496"/>
    <cellStyle name="常规 35 5 3 11" xfId="18859"/>
    <cellStyle name="常规 35 5 3 11 2" xfId="22750"/>
    <cellStyle name="常规 35 5 3 11 2 2" xfId="30532"/>
    <cellStyle name="常规 35 5 3 11 3" xfId="26641"/>
    <cellStyle name="常规 35 5 3 12" xfId="20155"/>
    <cellStyle name="常规 35 5 3 12 2" xfId="24046"/>
    <cellStyle name="常规 35 5 3 12 2 2" xfId="31828"/>
    <cellStyle name="常规 35 5 3 12 3" xfId="27937"/>
    <cellStyle name="常规 35 5 3 13" xfId="21453"/>
    <cellStyle name="常规 35 5 3 13 2" xfId="29235"/>
    <cellStyle name="常规 35 5 3 14" xfId="25344"/>
    <cellStyle name="常规 35 5 3 2" xfId="6435"/>
    <cellStyle name="常规 35 5 3 2 10" xfId="18931"/>
    <cellStyle name="常规 35 5 3 2 10 2" xfId="22822"/>
    <cellStyle name="常规 35 5 3 2 10 2 2" xfId="30604"/>
    <cellStyle name="常规 35 5 3 2 10 3" xfId="26713"/>
    <cellStyle name="常规 35 5 3 2 11" xfId="20227"/>
    <cellStyle name="常规 35 5 3 2 11 2" xfId="24118"/>
    <cellStyle name="常规 35 5 3 2 11 2 2" xfId="31900"/>
    <cellStyle name="常规 35 5 3 2 11 3" xfId="28009"/>
    <cellStyle name="常规 35 5 3 2 12" xfId="21525"/>
    <cellStyle name="常规 35 5 3 2 12 2" xfId="29307"/>
    <cellStyle name="常规 35 5 3 2 13" xfId="25416"/>
    <cellStyle name="常规 35 5 3 2 2" xfId="11351"/>
    <cellStyle name="常规 35 5 3 2 2 2" xfId="19075"/>
    <cellStyle name="常规 35 5 3 2 2 2 2" xfId="22966"/>
    <cellStyle name="常规 35 5 3 2 2 2 2 2" xfId="30748"/>
    <cellStyle name="常规 35 5 3 2 2 2 3" xfId="26857"/>
    <cellStyle name="常规 35 5 3 2 2 3" xfId="20371"/>
    <cellStyle name="常规 35 5 3 2 2 3 2" xfId="24262"/>
    <cellStyle name="常规 35 5 3 2 2 3 2 2" xfId="32044"/>
    <cellStyle name="常规 35 5 3 2 2 3 3" xfId="28153"/>
    <cellStyle name="常规 35 5 3 2 2 4" xfId="21669"/>
    <cellStyle name="常规 35 5 3 2 2 4 2" xfId="29451"/>
    <cellStyle name="常规 35 5 3 2 2 5" xfId="25560"/>
    <cellStyle name="常规 35 5 3 2 3" xfId="12575"/>
    <cellStyle name="常规 35 5 3 2 3 2" xfId="19219"/>
    <cellStyle name="常规 35 5 3 2 3 2 2" xfId="23110"/>
    <cellStyle name="常规 35 5 3 2 3 2 2 2" xfId="30892"/>
    <cellStyle name="常规 35 5 3 2 3 2 3" xfId="27001"/>
    <cellStyle name="常规 35 5 3 2 3 3" xfId="20515"/>
    <cellStyle name="常规 35 5 3 2 3 3 2" xfId="24406"/>
    <cellStyle name="常规 35 5 3 2 3 3 2 2" xfId="32188"/>
    <cellStyle name="常规 35 5 3 2 3 3 3" xfId="28297"/>
    <cellStyle name="常规 35 5 3 2 3 4" xfId="21813"/>
    <cellStyle name="常规 35 5 3 2 3 4 2" xfId="29595"/>
    <cellStyle name="常规 35 5 3 2 3 5" xfId="25704"/>
    <cellStyle name="常规 35 5 3 2 4" xfId="13748"/>
    <cellStyle name="常规 35 5 3 2 4 2" xfId="19363"/>
    <cellStyle name="常规 35 5 3 2 4 2 2" xfId="23254"/>
    <cellStyle name="常规 35 5 3 2 4 2 2 2" xfId="31036"/>
    <cellStyle name="常规 35 5 3 2 4 2 3" xfId="27145"/>
    <cellStyle name="常规 35 5 3 2 4 3" xfId="20659"/>
    <cellStyle name="常规 35 5 3 2 4 3 2" xfId="24550"/>
    <cellStyle name="常规 35 5 3 2 4 3 2 2" xfId="32332"/>
    <cellStyle name="常规 35 5 3 2 4 3 3" xfId="28441"/>
    <cellStyle name="常规 35 5 3 2 4 4" xfId="21957"/>
    <cellStyle name="常规 35 5 3 2 4 4 2" xfId="29739"/>
    <cellStyle name="常规 35 5 3 2 4 5" xfId="25848"/>
    <cellStyle name="常规 35 5 3 2 5" xfId="14820"/>
    <cellStyle name="常规 35 5 3 2 5 2" xfId="19507"/>
    <cellStyle name="常规 35 5 3 2 5 2 2" xfId="23398"/>
    <cellStyle name="常规 35 5 3 2 5 2 2 2" xfId="31180"/>
    <cellStyle name="常规 35 5 3 2 5 2 3" xfId="27289"/>
    <cellStyle name="常规 35 5 3 2 5 3" xfId="20803"/>
    <cellStyle name="常规 35 5 3 2 5 3 2" xfId="24694"/>
    <cellStyle name="常规 35 5 3 2 5 3 2 2" xfId="32476"/>
    <cellStyle name="常规 35 5 3 2 5 3 3" xfId="28585"/>
    <cellStyle name="常规 35 5 3 2 5 4" xfId="22101"/>
    <cellStyle name="常规 35 5 3 2 5 4 2" xfId="29883"/>
    <cellStyle name="常规 35 5 3 2 5 5" xfId="25992"/>
    <cellStyle name="常规 35 5 3 2 6" xfId="15785"/>
    <cellStyle name="常规 35 5 3 2 6 2" xfId="19651"/>
    <cellStyle name="常规 35 5 3 2 6 2 2" xfId="23542"/>
    <cellStyle name="常规 35 5 3 2 6 2 2 2" xfId="31324"/>
    <cellStyle name="常规 35 5 3 2 6 2 3" xfId="27433"/>
    <cellStyle name="常规 35 5 3 2 6 3" xfId="20947"/>
    <cellStyle name="常规 35 5 3 2 6 3 2" xfId="24838"/>
    <cellStyle name="常规 35 5 3 2 6 3 2 2" xfId="32620"/>
    <cellStyle name="常规 35 5 3 2 6 3 3" xfId="28729"/>
    <cellStyle name="常规 35 5 3 2 6 4" xfId="22245"/>
    <cellStyle name="常规 35 5 3 2 6 4 2" xfId="30027"/>
    <cellStyle name="常规 35 5 3 2 6 5" xfId="26136"/>
    <cellStyle name="常规 35 5 3 2 7" xfId="16582"/>
    <cellStyle name="常规 35 5 3 2 7 2" xfId="19795"/>
    <cellStyle name="常规 35 5 3 2 7 2 2" xfId="23686"/>
    <cellStyle name="常规 35 5 3 2 7 2 2 2" xfId="31468"/>
    <cellStyle name="常规 35 5 3 2 7 2 3" xfId="27577"/>
    <cellStyle name="常规 35 5 3 2 7 3" xfId="21091"/>
    <cellStyle name="常规 35 5 3 2 7 3 2" xfId="24982"/>
    <cellStyle name="常规 35 5 3 2 7 3 2 2" xfId="32764"/>
    <cellStyle name="常规 35 5 3 2 7 3 3" xfId="28873"/>
    <cellStyle name="常规 35 5 3 2 7 4" xfId="22389"/>
    <cellStyle name="常规 35 5 3 2 7 4 2" xfId="30171"/>
    <cellStyle name="常规 35 5 3 2 7 5" xfId="26280"/>
    <cellStyle name="常规 35 5 3 2 8" xfId="17107"/>
    <cellStyle name="常规 35 5 3 2 8 2" xfId="19939"/>
    <cellStyle name="常规 35 5 3 2 8 2 2" xfId="23830"/>
    <cellStyle name="常规 35 5 3 2 8 2 2 2" xfId="31612"/>
    <cellStyle name="常规 35 5 3 2 8 2 3" xfId="27721"/>
    <cellStyle name="常规 35 5 3 2 8 3" xfId="21235"/>
    <cellStyle name="常规 35 5 3 2 8 3 2" xfId="25126"/>
    <cellStyle name="常规 35 5 3 2 8 3 2 2" xfId="32908"/>
    <cellStyle name="常规 35 5 3 2 8 3 3" xfId="29017"/>
    <cellStyle name="常规 35 5 3 2 8 4" xfId="22533"/>
    <cellStyle name="常规 35 5 3 2 8 4 2" xfId="30315"/>
    <cellStyle name="常规 35 5 3 2 8 5" xfId="26424"/>
    <cellStyle name="常规 35 5 3 2 9" xfId="17251"/>
    <cellStyle name="常规 35 5 3 2 9 2" xfId="20083"/>
    <cellStyle name="常规 35 5 3 2 9 2 2" xfId="23974"/>
    <cellStyle name="常规 35 5 3 2 9 2 2 2" xfId="31756"/>
    <cellStyle name="常规 35 5 3 2 9 2 3" xfId="27865"/>
    <cellStyle name="常规 35 5 3 2 9 3" xfId="21379"/>
    <cellStyle name="常规 35 5 3 2 9 3 2" xfId="25270"/>
    <cellStyle name="常规 35 5 3 2 9 3 2 2" xfId="33052"/>
    <cellStyle name="常规 35 5 3 2 9 3 3" xfId="29161"/>
    <cellStyle name="常规 35 5 3 2 9 4" xfId="22677"/>
    <cellStyle name="常规 35 5 3 2 9 4 2" xfId="30459"/>
    <cellStyle name="常规 35 5 3 2 9 5" xfId="26568"/>
    <cellStyle name="常规 35 5 3 3" xfId="11279"/>
    <cellStyle name="常规 35 5 3 3 2" xfId="19003"/>
    <cellStyle name="常规 35 5 3 3 2 2" xfId="22894"/>
    <cellStyle name="常规 35 5 3 3 2 2 2" xfId="30676"/>
    <cellStyle name="常规 35 5 3 3 2 3" xfId="26785"/>
    <cellStyle name="常规 35 5 3 3 3" xfId="20299"/>
    <cellStyle name="常规 35 5 3 3 3 2" xfId="24190"/>
    <cellStyle name="常规 35 5 3 3 3 2 2" xfId="31972"/>
    <cellStyle name="常规 35 5 3 3 3 3" xfId="28081"/>
    <cellStyle name="常规 35 5 3 3 4" xfId="21597"/>
    <cellStyle name="常规 35 5 3 3 4 2" xfId="29379"/>
    <cellStyle name="常规 35 5 3 3 5" xfId="25488"/>
    <cellStyle name="常规 35 5 3 4" xfId="12503"/>
    <cellStyle name="常规 35 5 3 4 2" xfId="19147"/>
    <cellStyle name="常规 35 5 3 4 2 2" xfId="23038"/>
    <cellStyle name="常规 35 5 3 4 2 2 2" xfId="30820"/>
    <cellStyle name="常规 35 5 3 4 2 3" xfId="26929"/>
    <cellStyle name="常规 35 5 3 4 3" xfId="20443"/>
    <cellStyle name="常规 35 5 3 4 3 2" xfId="24334"/>
    <cellStyle name="常规 35 5 3 4 3 2 2" xfId="32116"/>
    <cellStyle name="常规 35 5 3 4 3 3" xfId="28225"/>
    <cellStyle name="常规 35 5 3 4 4" xfId="21741"/>
    <cellStyle name="常规 35 5 3 4 4 2" xfId="29523"/>
    <cellStyle name="常规 35 5 3 4 5" xfId="25632"/>
    <cellStyle name="常规 35 5 3 5" xfId="13676"/>
    <cellStyle name="常规 35 5 3 5 2" xfId="19291"/>
    <cellStyle name="常规 35 5 3 5 2 2" xfId="23182"/>
    <cellStyle name="常规 35 5 3 5 2 2 2" xfId="30964"/>
    <cellStyle name="常规 35 5 3 5 2 3" xfId="27073"/>
    <cellStyle name="常规 35 5 3 5 3" xfId="20587"/>
    <cellStyle name="常规 35 5 3 5 3 2" xfId="24478"/>
    <cellStyle name="常规 35 5 3 5 3 2 2" xfId="32260"/>
    <cellStyle name="常规 35 5 3 5 3 3" xfId="28369"/>
    <cellStyle name="常规 35 5 3 5 4" xfId="21885"/>
    <cellStyle name="常规 35 5 3 5 4 2" xfId="29667"/>
    <cellStyle name="常规 35 5 3 5 5" xfId="25776"/>
    <cellStyle name="常规 35 5 3 6" xfId="14748"/>
    <cellStyle name="常规 35 5 3 6 2" xfId="19435"/>
    <cellStyle name="常规 35 5 3 6 2 2" xfId="23326"/>
    <cellStyle name="常规 35 5 3 6 2 2 2" xfId="31108"/>
    <cellStyle name="常规 35 5 3 6 2 3" xfId="27217"/>
    <cellStyle name="常规 35 5 3 6 3" xfId="20731"/>
    <cellStyle name="常规 35 5 3 6 3 2" xfId="24622"/>
    <cellStyle name="常规 35 5 3 6 3 2 2" xfId="32404"/>
    <cellStyle name="常规 35 5 3 6 3 3" xfId="28513"/>
    <cellStyle name="常规 35 5 3 6 4" xfId="22029"/>
    <cellStyle name="常规 35 5 3 6 4 2" xfId="29811"/>
    <cellStyle name="常规 35 5 3 6 5" xfId="25920"/>
    <cellStyle name="常规 35 5 3 7" xfId="15713"/>
    <cellStyle name="常规 35 5 3 7 2" xfId="19579"/>
    <cellStyle name="常规 35 5 3 7 2 2" xfId="23470"/>
    <cellStyle name="常规 35 5 3 7 2 2 2" xfId="31252"/>
    <cellStyle name="常规 35 5 3 7 2 3" xfId="27361"/>
    <cellStyle name="常规 35 5 3 7 3" xfId="20875"/>
    <cellStyle name="常规 35 5 3 7 3 2" xfId="24766"/>
    <cellStyle name="常规 35 5 3 7 3 2 2" xfId="32548"/>
    <cellStyle name="常规 35 5 3 7 3 3" xfId="28657"/>
    <cellStyle name="常规 35 5 3 7 4" xfId="22173"/>
    <cellStyle name="常规 35 5 3 7 4 2" xfId="29955"/>
    <cellStyle name="常规 35 5 3 7 5" xfId="26064"/>
    <cellStyle name="常规 35 5 3 8" xfId="16510"/>
    <cellStyle name="常规 35 5 3 8 2" xfId="19723"/>
    <cellStyle name="常规 35 5 3 8 2 2" xfId="23614"/>
    <cellStyle name="常规 35 5 3 8 2 2 2" xfId="31396"/>
    <cellStyle name="常规 35 5 3 8 2 3" xfId="27505"/>
    <cellStyle name="常规 35 5 3 8 3" xfId="21019"/>
    <cellStyle name="常规 35 5 3 8 3 2" xfId="24910"/>
    <cellStyle name="常规 35 5 3 8 3 2 2" xfId="32692"/>
    <cellStyle name="常规 35 5 3 8 3 3" xfId="28801"/>
    <cellStyle name="常规 35 5 3 8 4" xfId="22317"/>
    <cellStyle name="常规 35 5 3 8 4 2" xfId="30099"/>
    <cellStyle name="常规 35 5 3 8 5" xfId="26208"/>
    <cellStyle name="常规 35 5 3 9" xfId="17035"/>
    <cellStyle name="常规 35 5 3 9 2" xfId="19867"/>
    <cellStyle name="常规 35 5 3 9 2 2" xfId="23758"/>
    <cellStyle name="常规 35 5 3 9 2 2 2" xfId="31540"/>
    <cellStyle name="常规 35 5 3 9 2 3" xfId="27649"/>
    <cellStyle name="常规 35 5 3 9 3" xfId="21163"/>
    <cellStyle name="常规 35 5 3 9 3 2" xfId="25054"/>
    <cellStyle name="常规 35 5 3 9 3 2 2" xfId="32836"/>
    <cellStyle name="常规 35 5 3 9 3 3" xfId="28945"/>
    <cellStyle name="常规 35 5 3 9 4" xfId="22461"/>
    <cellStyle name="常规 35 5 3 9 4 2" xfId="30243"/>
    <cellStyle name="常规 35 5 3 9 5" xfId="26352"/>
    <cellStyle name="常规 35 5 4" xfId="6339"/>
    <cellStyle name="常规 35 5 4 10" xfId="17155"/>
    <cellStyle name="常规 35 5 4 10 2" xfId="19987"/>
    <cellStyle name="常规 35 5 4 10 2 2" xfId="23878"/>
    <cellStyle name="常规 35 5 4 10 2 2 2" xfId="31660"/>
    <cellStyle name="常规 35 5 4 10 2 3" xfId="27769"/>
    <cellStyle name="常规 35 5 4 10 3" xfId="21283"/>
    <cellStyle name="常规 35 5 4 10 3 2" xfId="25174"/>
    <cellStyle name="常规 35 5 4 10 3 2 2" xfId="32956"/>
    <cellStyle name="常规 35 5 4 10 3 3" xfId="29065"/>
    <cellStyle name="常规 35 5 4 10 4" xfId="22581"/>
    <cellStyle name="常规 35 5 4 10 4 2" xfId="30363"/>
    <cellStyle name="常规 35 5 4 10 5" xfId="26472"/>
    <cellStyle name="常规 35 5 4 11" xfId="18835"/>
    <cellStyle name="常规 35 5 4 11 2" xfId="22726"/>
    <cellStyle name="常规 35 5 4 11 2 2" xfId="30508"/>
    <cellStyle name="常规 35 5 4 11 3" xfId="26617"/>
    <cellStyle name="常规 35 5 4 12" xfId="20131"/>
    <cellStyle name="常规 35 5 4 12 2" xfId="24022"/>
    <cellStyle name="常规 35 5 4 12 2 2" xfId="31804"/>
    <cellStyle name="常规 35 5 4 12 3" xfId="27913"/>
    <cellStyle name="常规 35 5 4 13" xfId="21429"/>
    <cellStyle name="常规 35 5 4 13 2" xfId="29211"/>
    <cellStyle name="常规 35 5 4 14" xfId="25320"/>
    <cellStyle name="常规 35 5 4 2" xfId="6411"/>
    <cellStyle name="常规 35 5 4 2 10" xfId="18907"/>
    <cellStyle name="常规 35 5 4 2 10 2" xfId="22798"/>
    <cellStyle name="常规 35 5 4 2 10 2 2" xfId="30580"/>
    <cellStyle name="常规 35 5 4 2 10 3" xfId="26689"/>
    <cellStyle name="常规 35 5 4 2 11" xfId="20203"/>
    <cellStyle name="常规 35 5 4 2 11 2" xfId="24094"/>
    <cellStyle name="常规 35 5 4 2 11 2 2" xfId="31876"/>
    <cellStyle name="常规 35 5 4 2 11 3" xfId="27985"/>
    <cellStyle name="常规 35 5 4 2 12" xfId="21501"/>
    <cellStyle name="常规 35 5 4 2 12 2" xfId="29283"/>
    <cellStyle name="常规 35 5 4 2 13" xfId="25392"/>
    <cellStyle name="常规 35 5 4 2 2" xfId="11327"/>
    <cellStyle name="常规 35 5 4 2 2 2" xfId="19051"/>
    <cellStyle name="常规 35 5 4 2 2 2 2" xfId="22942"/>
    <cellStyle name="常规 35 5 4 2 2 2 2 2" xfId="30724"/>
    <cellStyle name="常规 35 5 4 2 2 2 3" xfId="26833"/>
    <cellStyle name="常规 35 5 4 2 2 3" xfId="20347"/>
    <cellStyle name="常规 35 5 4 2 2 3 2" xfId="24238"/>
    <cellStyle name="常规 35 5 4 2 2 3 2 2" xfId="32020"/>
    <cellStyle name="常规 35 5 4 2 2 3 3" xfId="28129"/>
    <cellStyle name="常规 35 5 4 2 2 4" xfId="21645"/>
    <cellStyle name="常规 35 5 4 2 2 4 2" xfId="29427"/>
    <cellStyle name="常规 35 5 4 2 2 5" xfId="25536"/>
    <cellStyle name="常规 35 5 4 2 3" xfId="12551"/>
    <cellStyle name="常规 35 5 4 2 3 2" xfId="19195"/>
    <cellStyle name="常规 35 5 4 2 3 2 2" xfId="23086"/>
    <cellStyle name="常规 35 5 4 2 3 2 2 2" xfId="30868"/>
    <cellStyle name="常规 35 5 4 2 3 2 3" xfId="26977"/>
    <cellStyle name="常规 35 5 4 2 3 3" xfId="20491"/>
    <cellStyle name="常规 35 5 4 2 3 3 2" xfId="24382"/>
    <cellStyle name="常规 35 5 4 2 3 3 2 2" xfId="32164"/>
    <cellStyle name="常规 35 5 4 2 3 3 3" xfId="28273"/>
    <cellStyle name="常规 35 5 4 2 3 4" xfId="21789"/>
    <cellStyle name="常规 35 5 4 2 3 4 2" xfId="29571"/>
    <cellStyle name="常规 35 5 4 2 3 5" xfId="25680"/>
    <cellStyle name="常规 35 5 4 2 4" xfId="13724"/>
    <cellStyle name="常规 35 5 4 2 4 2" xfId="19339"/>
    <cellStyle name="常规 35 5 4 2 4 2 2" xfId="23230"/>
    <cellStyle name="常规 35 5 4 2 4 2 2 2" xfId="31012"/>
    <cellStyle name="常规 35 5 4 2 4 2 3" xfId="27121"/>
    <cellStyle name="常规 35 5 4 2 4 3" xfId="20635"/>
    <cellStyle name="常规 35 5 4 2 4 3 2" xfId="24526"/>
    <cellStyle name="常规 35 5 4 2 4 3 2 2" xfId="32308"/>
    <cellStyle name="常规 35 5 4 2 4 3 3" xfId="28417"/>
    <cellStyle name="常规 35 5 4 2 4 4" xfId="21933"/>
    <cellStyle name="常规 35 5 4 2 4 4 2" xfId="29715"/>
    <cellStyle name="常规 35 5 4 2 4 5" xfId="25824"/>
    <cellStyle name="常规 35 5 4 2 5" xfId="14796"/>
    <cellStyle name="常规 35 5 4 2 5 2" xfId="19483"/>
    <cellStyle name="常规 35 5 4 2 5 2 2" xfId="23374"/>
    <cellStyle name="常规 35 5 4 2 5 2 2 2" xfId="31156"/>
    <cellStyle name="常规 35 5 4 2 5 2 3" xfId="27265"/>
    <cellStyle name="常规 35 5 4 2 5 3" xfId="20779"/>
    <cellStyle name="常规 35 5 4 2 5 3 2" xfId="24670"/>
    <cellStyle name="常规 35 5 4 2 5 3 2 2" xfId="32452"/>
    <cellStyle name="常规 35 5 4 2 5 3 3" xfId="28561"/>
    <cellStyle name="常规 35 5 4 2 5 4" xfId="22077"/>
    <cellStyle name="常规 35 5 4 2 5 4 2" xfId="29859"/>
    <cellStyle name="常规 35 5 4 2 5 5" xfId="25968"/>
    <cellStyle name="常规 35 5 4 2 6" xfId="15761"/>
    <cellStyle name="常规 35 5 4 2 6 2" xfId="19627"/>
    <cellStyle name="常规 35 5 4 2 6 2 2" xfId="23518"/>
    <cellStyle name="常规 35 5 4 2 6 2 2 2" xfId="31300"/>
    <cellStyle name="常规 35 5 4 2 6 2 3" xfId="27409"/>
    <cellStyle name="常规 35 5 4 2 6 3" xfId="20923"/>
    <cellStyle name="常规 35 5 4 2 6 3 2" xfId="24814"/>
    <cellStyle name="常规 35 5 4 2 6 3 2 2" xfId="32596"/>
    <cellStyle name="常规 35 5 4 2 6 3 3" xfId="28705"/>
    <cellStyle name="常规 35 5 4 2 6 4" xfId="22221"/>
    <cellStyle name="常规 35 5 4 2 6 4 2" xfId="30003"/>
    <cellStyle name="常规 35 5 4 2 6 5" xfId="26112"/>
    <cellStyle name="常规 35 5 4 2 7" xfId="16558"/>
    <cellStyle name="常规 35 5 4 2 7 2" xfId="19771"/>
    <cellStyle name="常规 35 5 4 2 7 2 2" xfId="23662"/>
    <cellStyle name="常规 35 5 4 2 7 2 2 2" xfId="31444"/>
    <cellStyle name="常规 35 5 4 2 7 2 3" xfId="27553"/>
    <cellStyle name="常规 35 5 4 2 7 3" xfId="21067"/>
    <cellStyle name="常规 35 5 4 2 7 3 2" xfId="24958"/>
    <cellStyle name="常规 35 5 4 2 7 3 2 2" xfId="32740"/>
    <cellStyle name="常规 35 5 4 2 7 3 3" xfId="28849"/>
    <cellStyle name="常规 35 5 4 2 7 4" xfId="22365"/>
    <cellStyle name="常规 35 5 4 2 7 4 2" xfId="30147"/>
    <cellStyle name="常规 35 5 4 2 7 5" xfId="26256"/>
    <cellStyle name="常规 35 5 4 2 8" xfId="17083"/>
    <cellStyle name="常规 35 5 4 2 8 2" xfId="19915"/>
    <cellStyle name="常规 35 5 4 2 8 2 2" xfId="23806"/>
    <cellStyle name="常规 35 5 4 2 8 2 2 2" xfId="31588"/>
    <cellStyle name="常规 35 5 4 2 8 2 3" xfId="27697"/>
    <cellStyle name="常规 35 5 4 2 8 3" xfId="21211"/>
    <cellStyle name="常规 35 5 4 2 8 3 2" xfId="25102"/>
    <cellStyle name="常规 35 5 4 2 8 3 2 2" xfId="32884"/>
    <cellStyle name="常规 35 5 4 2 8 3 3" xfId="28993"/>
    <cellStyle name="常规 35 5 4 2 8 4" xfId="22509"/>
    <cellStyle name="常规 35 5 4 2 8 4 2" xfId="30291"/>
    <cellStyle name="常规 35 5 4 2 8 5" xfId="26400"/>
    <cellStyle name="常规 35 5 4 2 9" xfId="17227"/>
    <cellStyle name="常规 35 5 4 2 9 2" xfId="20059"/>
    <cellStyle name="常规 35 5 4 2 9 2 2" xfId="23950"/>
    <cellStyle name="常规 35 5 4 2 9 2 2 2" xfId="31732"/>
    <cellStyle name="常规 35 5 4 2 9 2 3" xfId="27841"/>
    <cellStyle name="常规 35 5 4 2 9 3" xfId="21355"/>
    <cellStyle name="常规 35 5 4 2 9 3 2" xfId="25246"/>
    <cellStyle name="常规 35 5 4 2 9 3 2 2" xfId="33028"/>
    <cellStyle name="常规 35 5 4 2 9 3 3" xfId="29137"/>
    <cellStyle name="常规 35 5 4 2 9 4" xfId="22653"/>
    <cellStyle name="常规 35 5 4 2 9 4 2" xfId="30435"/>
    <cellStyle name="常规 35 5 4 2 9 5" xfId="26544"/>
    <cellStyle name="常规 35 5 4 3" xfId="11255"/>
    <cellStyle name="常规 35 5 4 3 2" xfId="18979"/>
    <cellStyle name="常规 35 5 4 3 2 2" xfId="22870"/>
    <cellStyle name="常规 35 5 4 3 2 2 2" xfId="30652"/>
    <cellStyle name="常规 35 5 4 3 2 3" xfId="26761"/>
    <cellStyle name="常规 35 5 4 3 3" xfId="20275"/>
    <cellStyle name="常规 35 5 4 3 3 2" xfId="24166"/>
    <cellStyle name="常规 35 5 4 3 3 2 2" xfId="31948"/>
    <cellStyle name="常规 35 5 4 3 3 3" xfId="28057"/>
    <cellStyle name="常规 35 5 4 3 4" xfId="21573"/>
    <cellStyle name="常规 35 5 4 3 4 2" xfId="29355"/>
    <cellStyle name="常规 35 5 4 3 5" xfId="25464"/>
    <cellStyle name="常规 35 5 4 4" xfId="12479"/>
    <cellStyle name="常规 35 5 4 4 2" xfId="19123"/>
    <cellStyle name="常规 35 5 4 4 2 2" xfId="23014"/>
    <cellStyle name="常规 35 5 4 4 2 2 2" xfId="30796"/>
    <cellStyle name="常规 35 5 4 4 2 3" xfId="26905"/>
    <cellStyle name="常规 35 5 4 4 3" xfId="20419"/>
    <cellStyle name="常规 35 5 4 4 3 2" xfId="24310"/>
    <cellStyle name="常规 35 5 4 4 3 2 2" xfId="32092"/>
    <cellStyle name="常规 35 5 4 4 3 3" xfId="28201"/>
    <cellStyle name="常规 35 5 4 4 4" xfId="21717"/>
    <cellStyle name="常规 35 5 4 4 4 2" xfId="29499"/>
    <cellStyle name="常规 35 5 4 4 5" xfId="25608"/>
    <cellStyle name="常规 35 5 4 5" xfId="13652"/>
    <cellStyle name="常规 35 5 4 5 2" xfId="19267"/>
    <cellStyle name="常规 35 5 4 5 2 2" xfId="23158"/>
    <cellStyle name="常规 35 5 4 5 2 2 2" xfId="30940"/>
    <cellStyle name="常规 35 5 4 5 2 3" xfId="27049"/>
    <cellStyle name="常规 35 5 4 5 3" xfId="20563"/>
    <cellStyle name="常规 35 5 4 5 3 2" xfId="24454"/>
    <cellStyle name="常规 35 5 4 5 3 2 2" xfId="32236"/>
    <cellStyle name="常规 35 5 4 5 3 3" xfId="28345"/>
    <cellStyle name="常规 35 5 4 5 4" xfId="21861"/>
    <cellStyle name="常规 35 5 4 5 4 2" xfId="29643"/>
    <cellStyle name="常规 35 5 4 5 5" xfId="25752"/>
    <cellStyle name="常规 35 5 4 6" xfId="14724"/>
    <cellStyle name="常规 35 5 4 6 2" xfId="19411"/>
    <cellStyle name="常规 35 5 4 6 2 2" xfId="23302"/>
    <cellStyle name="常规 35 5 4 6 2 2 2" xfId="31084"/>
    <cellStyle name="常规 35 5 4 6 2 3" xfId="27193"/>
    <cellStyle name="常规 35 5 4 6 3" xfId="20707"/>
    <cellStyle name="常规 35 5 4 6 3 2" xfId="24598"/>
    <cellStyle name="常规 35 5 4 6 3 2 2" xfId="32380"/>
    <cellStyle name="常规 35 5 4 6 3 3" xfId="28489"/>
    <cellStyle name="常规 35 5 4 6 4" xfId="22005"/>
    <cellStyle name="常规 35 5 4 6 4 2" xfId="29787"/>
    <cellStyle name="常规 35 5 4 6 5" xfId="25896"/>
    <cellStyle name="常规 35 5 4 7" xfId="15689"/>
    <cellStyle name="常规 35 5 4 7 2" xfId="19555"/>
    <cellStyle name="常规 35 5 4 7 2 2" xfId="23446"/>
    <cellStyle name="常规 35 5 4 7 2 2 2" xfId="31228"/>
    <cellStyle name="常规 35 5 4 7 2 3" xfId="27337"/>
    <cellStyle name="常规 35 5 4 7 3" xfId="20851"/>
    <cellStyle name="常规 35 5 4 7 3 2" xfId="24742"/>
    <cellStyle name="常规 35 5 4 7 3 2 2" xfId="32524"/>
    <cellStyle name="常规 35 5 4 7 3 3" xfId="28633"/>
    <cellStyle name="常规 35 5 4 7 4" xfId="22149"/>
    <cellStyle name="常规 35 5 4 7 4 2" xfId="29931"/>
    <cellStyle name="常规 35 5 4 7 5" xfId="26040"/>
    <cellStyle name="常规 35 5 4 8" xfId="16486"/>
    <cellStyle name="常规 35 5 4 8 2" xfId="19699"/>
    <cellStyle name="常规 35 5 4 8 2 2" xfId="23590"/>
    <cellStyle name="常规 35 5 4 8 2 2 2" xfId="31372"/>
    <cellStyle name="常规 35 5 4 8 2 3" xfId="27481"/>
    <cellStyle name="常规 35 5 4 8 3" xfId="20995"/>
    <cellStyle name="常规 35 5 4 8 3 2" xfId="24886"/>
    <cellStyle name="常规 35 5 4 8 3 2 2" xfId="32668"/>
    <cellStyle name="常规 35 5 4 8 3 3" xfId="28777"/>
    <cellStyle name="常规 35 5 4 8 4" xfId="22293"/>
    <cellStyle name="常规 35 5 4 8 4 2" xfId="30075"/>
    <cellStyle name="常规 35 5 4 8 5" xfId="26184"/>
    <cellStyle name="常规 35 5 4 9" xfId="17011"/>
    <cellStyle name="常规 35 5 4 9 2" xfId="19843"/>
    <cellStyle name="常规 35 5 4 9 2 2" xfId="23734"/>
    <cellStyle name="常规 35 5 4 9 2 2 2" xfId="31516"/>
    <cellStyle name="常规 35 5 4 9 2 3" xfId="27625"/>
    <cellStyle name="常规 35 5 4 9 3" xfId="21139"/>
    <cellStyle name="常规 35 5 4 9 3 2" xfId="25030"/>
    <cellStyle name="常规 35 5 4 9 3 2 2" xfId="32812"/>
    <cellStyle name="常规 35 5 4 9 3 3" xfId="28921"/>
    <cellStyle name="常规 35 5 4 9 4" xfId="22437"/>
    <cellStyle name="常规 35 5 4 9 4 2" xfId="30219"/>
    <cellStyle name="常规 35 5 4 9 5" xfId="26328"/>
    <cellStyle name="常规 35 5 5" xfId="6387"/>
    <cellStyle name="常规 35 5 5 10" xfId="18883"/>
    <cellStyle name="常规 35 5 5 10 2" xfId="22774"/>
    <cellStyle name="常规 35 5 5 10 2 2" xfId="30556"/>
    <cellStyle name="常规 35 5 5 10 3" xfId="26665"/>
    <cellStyle name="常规 35 5 5 11" xfId="20179"/>
    <cellStyle name="常规 35 5 5 11 2" xfId="24070"/>
    <cellStyle name="常规 35 5 5 11 2 2" xfId="31852"/>
    <cellStyle name="常规 35 5 5 11 3" xfId="27961"/>
    <cellStyle name="常规 35 5 5 12" xfId="21477"/>
    <cellStyle name="常规 35 5 5 12 2" xfId="29259"/>
    <cellStyle name="常规 35 5 5 13" xfId="25368"/>
    <cellStyle name="常规 35 5 5 2" xfId="11303"/>
    <cellStyle name="常规 35 5 5 2 2" xfId="19027"/>
    <cellStyle name="常规 35 5 5 2 2 2" xfId="22918"/>
    <cellStyle name="常规 35 5 5 2 2 2 2" xfId="30700"/>
    <cellStyle name="常规 35 5 5 2 2 3" xfId="26809"/>
    <cellStyle name="常规 35 5 5 2 3" xfId="20323"/>
    <cellStyle name="常规 35 5 5 2 3 2" xfId="24214"/>
    <cellStyle name="常规 35 5 5 2 3 2 2" xfId="31996"/>
    <cellStyle name="常规 35 5 5 2 3 3" xfId="28105"/>
    <cellStyle name="常规 35 5 5 2 4" xfId="21621"/>
    <cellStyle name="常规 35 5 5 2 4 2" xfId="29403"/>
    <cellStyle name="常规 35 5 5 2 5" xfId="25512"/>
    <cellStyle name="常规 35 5 5 3" xfId="12527"/>
    <cellStyle name="常规 35 5 5 3 2" xfId="19171"/>
    <cellStyle name="常规 35 5 5 3 2 2" xfId="23062"/>
    <cellStyle name="常规 35 5 5 3 2 2 2" xfId="30844"/>
    <cellStyle name="常规 35 5 5 3 2 3" xfId="26953"/>
    <cellStyle name="常规 35 5 5 3 3" xfId="20467"/>
    <cellStyle name="常规 35 5 5 3 3 2" xfId="24358"/>
    <cellStyle name="常规 35 5 5 3 3 2 2" xfId="32140"/>
    <cellStyle name="常规 35 5 5 3 3 3" xfId="28249"/>
    <cellStyle name="常规 35 5 5 3 4" xfId="21765"/>
    <cellStyle name="常规 35 5 5 3 4 2" xfId="29547"/>
    <cellStyle name="常规 35 5 5 3 5" xfId="25656"/>
    <cellStyle name="常规 35 5 5 4" xfId="13700"/>
    <cellStyle name="常规 35 5 5 4 2" xfId="19315"/>
    <cellStyle name="常规 35 5 5 4 2 2" xfId="23206"/>
    <cellStyle name="常规 35 5 5 4 2 2 2" xfId="30988"/>
    <cellStyle name="常规 35 5 5 4 2 3" xfId="27097"/>
    <cellStyle name="常规 35 5 5 4 3" xfId="20611"/>
    <cellStyle name="常规 35 5 5 4 3 2" xfId="24502"/>
    <cellStyle name="常规 35 5 5 4 3 2 2" xfId="32284"/>
    <cellStyle name="常规 35 5 5 4 3 3" xfId="28393"/>
    <cellStyle name="常规 35 5 5 4 4" xfId="21909"/>
    <cellStyle name="常规 35 5 5 4 4 2" xfId="29691"/>
    <cellStyle name="常规 35 5 5 4 5" xfId="25800"/>
    <cellStyle name="常规 35 5 5 5" xfId="14772"/>
    <cellStyle name="常规 35 5 5 5 2" xfId="19459"/>
    <cellStyle name="常规 35 5 5 5 2 2" xfId="23350"/>
    <cellStyle name="常规 35 5 5 5 2 2 2" xfId="31132"/>
    <cellStyle name="常规 35 5 5 5 2 3" xfId="27241"/>
    <cellStyle name="常规 35 5 5 5 3" xfId="20755"/>
    <cellStyle name="常规 35 5 5 5 3 2" xfId="24646"/>
    <cellStyle name="常规 35 5 5 5 3 2 2" xfId="32428"/>
    <cellStyle name="常规 35 5 5 5 3 3" xfId="28537"/>
    <cellStyle name="常规 35 5 5 5 4" xfId="22053"/>
    <cellStyle name="常规 35 5 5 5 4 2" xfId="29835"/>
    <cellStyle name="常规 35 5 5 5 5" xfId="25944"/>
    <cellStyle name="常规 35 5 5 6" xfId="15737"/>
    <cellStyle name="常规 35 5 5 6 2" xfId="19603"/>
    <cellStyle name="常规 35 5 5 6 2 2" xfId="23494"/>
    <cellStyle name="常规 35 5 5 6 2 2 2" xfId="31276"/>
    <cellStyle name="常规 35 5 5 6 2 3" xfId="27385"/>
    <cellStyle name="常规 35 5 5 6 3" xfId="20899"/>
    <cellStyle name="常规 35 5 5 6 3 2" xfId="24790"/>
    <cellStyle name="常规 35 5 5 6 3 2 2" xfId="32572"/>
    <cellStyle name="常规 35 5 5 6 3 3" xfId="28681"/>
    <cellStyle name="常规 35 5 5 6 4" xfId="22197"/>
    <cellStyle name="常规 35 5 5 6 4 2" xfId="29979"/>
    <cellStyle name="常规 35 5 5 6 5" xfId="26088"/>
    <cellStyle name="常规 35 5 5 7" xfId="16534"/>
    <cellStyle name="常规 35 5 5 7 2" xfId="19747"/>
    <cellStyle name="常规 35 5 5 7 2 2" xfId="23638"/>
    <cellStyle name="常规 35 5 5 7 2 2 2" xfId="31420"/>
    <cellStyle name="常规 35 5 5 7 2 3" xfId="27529"/>
    <cellStyle name="常规 35 5 5 7 3" xfId="21043"/>
    <cellStyle name="常规 35 5 5 7 3 2" xfId="24934"/>
    <cellStyle name="常规 35 5 5 7 3 2 2" xfId="32716"/>
    <cellStyle name="常规 35 5 5 7 3 3" xfId="28825"/>
    <cellStyle name="常规 35 5 5 7 4" xfId="22341"/>
    <cellStyle name="常规 35 5 5 7 4 2" xfId="30123"/>
    <cellStyle name="常规 35 5 5 7 5" xfId="26232"/>
    <cellStyle name="常规 35 5 5 8" xfId="17059"/>
    <cellStyle name="常规 35 5 5 8 2" xfId="19891"/>
    <cellStyle name="常规 35 5 5 8 2 2" xfId="23782"/>
    <cellStyle name="常规 35 5 5 8 2 2 2" xfId="31564"/>
    <cellStyle name="常规 35 5 5 8 2 3" xfId="27673"/>
    <cellStyle name="常规 35 5 5 8 3" xfId="21187"/>
    <cellStyle name="常规 35 5 5 8 3 2" xfId="25078"/>
    <cellStyle name="常规 35 5 5 8 3 2 2" xfId="32860"/>
    <cellStyle name="常规 35 5 5 8 3 3" xfId="28969"/>
    <cellStyle name="常规 35 5 5 8 4" xfId="22485"/>
    <cellStyle name="常规 35 5 5 8 4 2" xfId="30267"/>
    <cellStyle name="常规 35 5 5 8 5" xfId="26376"/>
    <cellStyle name="常规 35 5 5 9" xfId="17203"/>
    <cellStyle name="常规 35 5 5 9 2" xfId="20035"/>
    <cellStyle name="常规 35 5 5 9 2 2" xfId="23926"/>
    <cellStyle name="常规 35 5 5 9 2 2 2" xfId="31708"/>
    <cellStyle name="常规 35 5 5 9 2 3" xfId="27817"/>
    <cellStyle name="常规 35 5 5 9 3" xfId="21331"/>
    <cellStyle name="常规 35 5 5 9 3 2" xfId="25222"/>
    <cellStyle name="常规 35 5 5 9 3 2 2" xfId="33004"/>
    <cellStyle name="常规 35 5 5 9 3 3" xfId="29113"/>
    <cellStyle name="常规 35 5 5 9 4" xfId="22629"/>
    <cellStyle name="常规 35 5 5 9 4 2" xfId="30411"/>
    <cellStyle name="常规 35 5 5 9 5" xfId="26520"/>
    <cellStyle name="常规 35 5 6" xfId="11228"/>
    <cellStyle name="常规 35 5 6 2" xfId="18955"/>
    <cellStyle name="常规 35 5 6 2 2" xfId="22846"/>
    <cellStyle name="常规 35 5 6 2 2 2" xfId="30628"/>
    <cellStyle name="常规 35 5 6 2 3" xfId="26737"/>
    <cellStyle name="常规 35 5 6 3" xfId="20251"/>
    <cellStyle name="常规 35 5 6 3 2" xfId="24142"/>
    <cellStyle name="常规 35 5 6 3 2 2" xfId="31924"/>
    <cellStyle name="常规 35 5 6 3 3" xfId="28033"/>
    <cellStyle name="常规 35 5 6 4" xfId="21549"/>
    <cellStyle name="常规 35 5 6 4 2" xfId="29331"/>
    <cellStyle name="常规 35 5 6 5" xfId="25440"/>
    <cellStyle name="常规 35 5 7" xfId="12452"/>
    <cellStyle name="常规 35 5 7 2" xfId="19099"/>
    <cellStyle name="常规 35 5 7 2 2" xfId="22990"/>
    <cellStyle name="常规 35 5 7 2 2 2" xfId="30772"/>
    <cellStyle name="常规 35 5 7 2 3" xfId="26881"/>
    <cellStyle name="常规 35 5 7 3" xfId="20395"/>
    <cellStyle name="常规 35 5 7 3 2" xfId="24286"/>
    <cellStyle name="常规 35 5 7 3 2 2" xfId="32068"/>
    <cellStyle name="常规 35 5 7 3 3" xfId="28177"/>
    <cellStyle name="常规 35 5 7 4" xfId="21693"/>
    <cellStyle name="常规 35 5 7 4 2" xfId="29475"/>
    <cellStyle name="常规 35 5 7 5" xfId="25584"/>
    <cellStyle name="常规 35 5 8" xfId="13626"/>
    <cellStyle name="常规 35 5 8 2" xfId="19243"/>
    <cellStyle name="常规 35 5 8 2 2" xfId="23134"/>
    <cellStyle name="常规 35 5 8 2 2 2" xfId="30916"/>
    <cellStyle name="常规 35 5 8 2 3" xfId="27025"/>
    <cellStyle name="常规 35 5 8 3" xfId="20539"/>
    <cellStyle name="常规 35 5 8 3 2" xfId="24430"/>
    <cellStyle name="常规 35 5 8 3 2 2" xfId="32212"/>
    <cellStyle name="常规 35 5 8 3 3" xfId="28321"/>
    <cellStyle name="常规 35 5 8 4" xfId="21837"/>
    <cellStyle name="常规 35 5 8 4 2" xfId="29619"/>
    <cellStyle name="常规 35 5 8 5" xfId="25728"/>
    <cellStyle name="常规 35 5 9" xfId="14696"/>
    <cellStyle name="常规 35 5 9 2" xfId="19387"/>
    <cellStyle name="常规 35 5 9 2 2" xfId="23278"/>
    <cellStyle name="常规 35 5 9 2 2 2" xfId="31060"/>
    <cellStyle name="常规 35 5 9 2 3" xfId="27169"/>
    <cellStyle name="常规 35 5 9 3" xfId="20683"/>
    <cellStyle name="常规 35 5 9 3 2" xfId="24574"/>
    <cellStyle name="常规 35 5 9 3 2 2" xfId="32356"/>
    <cellStyle name="常规 35 5 9 3 3" xfId="28465"/>
    <cellStyle name="常规 35 5 9 4" xfId="21981"/>
    <cellStyle name="常规 35 5 9 4 2" xfId="29763"/>
    <cellStyle name="常规 35 5 9 5" xfId="25872"/>
    <cellStyle name="常规 35 6" xfId="6321"/>
    <cellStyle name="常规 35 6 10" xfId="16468"/>
    <cellStyle name="常规 35 6 10 2" xfId="19681"/>
    <cellStyle name="常规 35 6 10 2 2" xfId="23572"/>
    <cellStyle name="常规 35 6 10 2 2 2" xfId="31354"/>
    <cellStyle name="常规 35 6 10 2 3" xfId="27463"/>
    <cellStyle name="常规 35 6 10 3" xfId="20977"/>
    <cellStyle name="常规 35 6 10 3 2" xfId="24868"/>
    <cellStyle name="常规 35 6 10 3 2 2" xfId="32650"/>
    <cellStyle name="常规 35 6 10 3 3" xfId="28759"/>
    <cellStyle name="常规 35 6 10 4" xfId="22275"/>
    <cellStyle name="常规 35 6 10 4 2" xfId="30057"/>
    <cellStyle name="常规 35 6 10 5" xfId="26166"/>
    <cellStyle name="常规 35 6 11" xfId="16993"/>
    <cellStyle name="常规 35 6 11 2" xfId="19825"/>
    <cellStyle name="常规 35 6 11 2 2" xfId="23716"/>
    <cellStyle name="常规 35 6 11 2 2 2" xfId="31498"/>
    <cellStyle name="常规 35 6 11 2 3" xfId="27607"/>
    <cellStyle name="常规 35 6 11 3" xfId="21121"/>
    <cellStyle name="常规 35 6 11 3 2" xfId="25012"/>
    <cellStyle name="常规 35 6 11 3 2 2" xfId="32794"/>
    <cellStyle name="常规 35 6 11 3 3" xfId="28903"/>
    <cellStyle name="常规 35 6 11 4" xfId="22419"/>
    <cellStyle name="常规 35 6 11 4 2" xfId="30201"/>
    <cellStyle name="常规 35 6 11 5" xfId="26310"/>
    <cellStyle name="常规 35 6 12" xfId="17137"/>
    <cellStyle name="常规 35 6 12 2" xfId="19969"/>
    <cellStyle name="常规 35 6 12 2 2" xfId="23860"/>
    <cellStyle name="常规 35 6 12 2 2 2" xfId="31642"/>
    <cellStyle name="常规 35 6 12 2 3" xfId="27751"/>
    <cellStyle name="常规 35 6 12 3" xfId="21265"/>
    <cellStyle name="常规 35 6 12 3 2" xfId="25156"/>
    <cellStyle name="常规 35 6 12 3 2 2" xfId="32938"/>
    <cellStyle name="常规 35 6 12 3 3" xfId="29047"/>
    <cellStyle name="常规 35 6 12 4" xfId="22563"/>
    <cellStyle name="常规 35 6 12 4 2" xfId="30345"/>
    <cellStyle name="常规 35 6 12 5" xfId="26454"/>
    <cellStyle name="常规 35 6 13" xfId="18817"/>
    <cellStyle name="常规 35 6 13 2" xfId="22708"/>
    <cellStyle name="常规 35 6 13 2 2" xfId="30490"/>
    <cellStyle name="常规 35 6 13 3" xfId="26599"/>
    <cellStyle name="常规 35 6 14" xfId="20113"/>
    <cellStyle name="常规 35 6 14 2" xfId="24004"/>
    <cellStyle name="常规 35 6 14 2 2" xfId="31786"/>
    <cellStyle name="常规 35 6 14 3" xfId="27895"/>
    <cellStyle name="常规 35 6 15" xfId="21411"/>
    <cellStyle name="常规 35 6 15 2" xfId="29193"/>
    <cellStyle name="常规 35 6 16" xfId="25302"/>
    <cellStyle name="常规 35 6 2" xfId="6369"/>
    <cellStyle name="常规 35 6 2 10" xfId="17185"/>
    <cellStyle name="常规 35 6 2 10 2" xfId="20017"/>
    <cellStyle name="常规 35 6 2 10 2 2" xfId="23908"/>
    <cellStyle name="常规 35 6 2 10 2 2 2" xfId="31690"/>
    <cellStyle name="常规 35 6 2 10 2 3" xfId="27799"/>
    <cellStyle name="常规 35 6 2 10 3" xfId="21313"/>
    <cellStyle name="常规 35 6 2 10 3 2" xfId="25204"/>
    <cellStyle name="常规 35 6 2 10 3 2 2" xfId="32986"/>
    <cellStyle name="常规 35 6 2 10 3 3" xfId="29095"/>
    <cellStyle name="常规 35 6 2 10 4" xfId="22611"/>
    <cellStyle name="常规 35 6 2 10 4 2" xfId="30393"/>
    <cellStyle name="常规 35 6 2 10 5" xfId="26502"/>
    <cellStyle name="常规 35 6 2 11" xfId="18865"/>
    <cellStyle name="常规 35 6 2 11 2" xfId="22756"/>
    <cellStyle name="常规 35 6 2 11 2 2" xfId="30538"/>
    <cellStyle name="常规 35 6 2 11 3" xfId="26647"/>
    <cellStyle name="常规 35 6 2 12" xfId="20161"/>
    <cellStyle name="常规 35 6 2 12 2" xfId="24052"/>
    <cellStyle name="常规 35 6 2 12 2 2" xfId="31834"/>
    <cellStyle name="常规 35 6 2 12 3" xfId="27943"/>
    <cellStyle name="常规 35 6 2 13" xfId="21459"/>
    <cellStyle name="常规 35 6 2 13 2" xfId="29241"/>
    <cellStyle name="常规 35 6 2 14" xfId="25350"/>
    <cellStyle name="常规 35 6 2 2" xfId="6441"/>
    <cellStyle name="常规 35 6 2 2 10" xfId="18937"/>
    <cellStyle name="常规 35 6 2 2 10 2" xfId="22828"/>
    <cellStyle name="常规 35 6 2 2 10 2 2" xfId="30610"/>
    <cellStyle name="常规 35 6 2 2 10 3" xfId="26719"/>
    <cellStyle name="常规 35 6 2 2 11" xfId="20233"/>
    <cellStyle name="常规 35 6 2 2 11 2" xfId="24124"/>
    <cellStyle name="常规 35 6 2 2 11 2 2" xfId="31906"/>
    <cellStyle name="常规 35 6 2 2 11 3" xfId="28015"/>
    <cellStyle name="常规 35 6 2 2 12" xfId="21531"/>
    <cellStyle name="常规 35 6 2 2 12 2" xfId="29313"/>
    <cellStyle name="常规 35 6 2 2 13" xfId="25422"/>
    <cellStyle name="常规 35 6 2 2 2" xfId="11357"/>
    <cellStyle name="常规 35 6 2 2 2 2" xfId="19081"/>
    <cellStyle name="常规 35 6 2 2 2 2 2" xfId="22972"/>
    <cellStyle name="常规 35 6 2 2 2 2 2 2" xfId="30754"/>
    <cellStyle name="常规 35 6 2 2 2 2 3" xfId="26863"/>
    <cellStyle name="常规 35 6 2 2 2 3" xfId="20377"/>
    <cellStyle name="常规 35 6 2 2 2 3 2" xfId="24268"/>
    <cellStyle name="常规 35 6 2 2 2 3 2 2" xfId="32050"/>
    <cellStyle name="常规 35 6 2 2 2 3 3" xfId="28159"/>
    <cellStyle name="常规 35 6 2 2 2 4" xfId="21675"/>
    <cellStyle name="常规 35 6 2 2 2 4 2" xfId="29457"/>
    <cellStyle name="常规 35 6 2 2 2 5" xfId="25566"/>
    <cellStyle name="常规 35 6 2 2 3" xfId="12581"/>
    <cellStyle name="常规 35 6 2 2 3 2" xfId="19225"/>
    <cellStyle name="常规 35 6 2 2 3 2 2" xfId="23116"/>
    <cellStyle name="常规 35 6 2 2 3 2 2 2" xfId="30898"/>
    <cellStyle name="常规 35 6 2 2 3 2 3" xfId="27007"/>
    <cellStyle name="常规 35 6 2 2 3 3" xfId="20521"/>
    <cellStyle name="常规 35 6 2 2 3 3 2" xfId="24412"/>
    <cellStyle name="常规 35 6 2 2 3 3 2 2" xfId="32194"/>
    <cellStyle name="常规 35 6 2 2 3 3 3" xfId="28303"/>
    <cellStyle name="常规 35 6 2 2 3 4" xfId="21819"/>
    <cellStyle name="常规 35 6 2 2 3 4 2" xfId="29601"/>
    <cellStyle name="常规 35 6 2 2 3 5" xfId="25710"/>
    <cellStyle name="常规 35 6 2 2 4" xfId="13754"/>
    <cellStyle name="常规 35 6 2 2 4 2" xfId="19369"/>
    <cellStyle name="常规 35 6 2 2 4 2 2" xfId="23260"/>
    <cellStyle name="常规 35 6 2 2 4 2 2 2" xfId="31042"/>
    <cellStyle name="常规 35 6 2 2 4 2 3" xfId="27151"/>
    <cellStyle name="常规 35 6 2 2 4 3" xfId="20665"/>
    <cellStyle name="常规 35 6 2 2 4 3 2" xfId="24556"/>
    <cellStyle name="常规 35 6 2 2 4 3 2 2" xfId="32338"/>
    <cellStyle name="常规 35 6 2 2 4 3 3" xfId="28447"/>
    <cellStyle name="常规 35 6 2 2 4 4" xfId="21963"/>
    <cellStyle name="常规 35 6 2 2 4 4 2" xfId="29745"/>
    <cellStyle name="常规 35 6 2 2 4 5" xfId="25854"/>
    <cellStyle name="常规 35 6 2 2 5" xfId="14826"/>
    <cellStyle name="常规 35 6 2 2 5 2" xfId="19513"/>
    <cellStyle name="常规 35 6 2 2 5 2 2" xfId="23404"/>
    <cellStyle name="常规 35 6 2 2 5 2 2 2" xfId="31186"/>
    <cellStyle name="常规 35 6 2 2 5 2 3" xfId="27295"/>
    <cellStyle name="常规 35 6 2 2 5 3" xfId="20809"/>
    <cellStyle name="常规 35 6 2 2 5 3 2" xfId="24700"/>
    <cellStyle name="常规 35 6 2 2 5 3 2 2" xfId="32482"/>
    <cellStyle name="常规 35 6 2 2 5 3 3" xfId="28591"/>
    <cellStyle name="常规 35 6 2 2 5 4" xfId="22107"/>
    <cellStyle name="常规 35 6 2 2 5 4 2" xfId="29889"/>
    <cellStyle name="常规 35 6 2 2 5 5" xfId="25998"/>
    <cellStyle name="常规 35 6 2 2 6" xfId="15791"/>
    <cellStyle name="常规 35 6 2 2 6 2" xfId="19657"/>
    <cellStyle name="常规 35 6 2 2 6 2 2" xfId="23548"/>
    <cellStyle name="常规 35 6 2 2 6 2 2 2" xfId="31330"/>
    <cellStyle name="常规 35 6 2 2 6 2 3" xfId="27439"/>
    <cellStyle name="常规 35 6 2 2 6 3" xfId="20953"/>
    <cellStyle name="常规 35 6 2 2 6 3 2" xfId="24844"/>
    <cellStyle name="常规 35 6 2 2 6 3 2 2" xfId="32626"/>
    <cellStyle name="常规 35 6 2 2 6 3 3" xfId="28735"/>
    <cellStyle name="常规 35 6 2 2 6 4" xfId="22251"/>
    <cellStyle name="常规 35 6 2 2 6 4 2" xfId="30033"/>
    <cellStyle name="常规 35 6 2 2 6 5" xfId="26142"/>
    <cellStyle name="常规 35 6 2 2 7" xfId="16588"/>
    <cellStyle name="常规 35 6 2 2 7 2" xfId="19801"/>
    <cellStyle name="常规 35 6 2 2 7 2 2" xfId="23692"/>
    <cellStyle name="常规 35 6 2 2 7 2 2 2" xfId="31474"/>
    <cellStyle name="常规 35 6 2 2 7 2 3" xfId="27583"/>
    <cellStyle name="常规 35 6 2 2 7 3" xfId="21097"/>
    <cellStyle name="常规 35 6 2 2 7 3 2" xfId="24988"/>
    <cellStyle name="常规 35 6 2 2 7 3 2 2" xfId="32770"/>
    <cellStyle name="常规 35 6 2 2 7 3 3" xfId="28879"/>
    <cellStyle name="常规 35 6 2 2 7 4" xfId="22395"/>
    <cellStyle name="常规 35 6 2 2 7 4 2" xfId="30177"/>
    <cellStyle name="常规 35 6 2 2 7 5" xfId="26286"/>
    <cellStyle name="常规 35 6 2 2 8" xfId="17113"/>
    <cellStyle name="常规 35 6 2 2 8 2" xfId="19945"/>
    <cellStyle name="常规 35 6 2 2 8 2 2" xfId="23836"/>
    <cellStyle name="常规 35 6 2 2 8 2 2 2" xfId="31618"/>
    <cellStyle name="常规 35 6 2 2 8 2 3" xfId="27727"/>
    <cellStyle name="常规 35 6 2 2 8 3" xfId="21241"/>
    <cellStyle name="常规 35 6 2 2 8 3 2" xfId="25132"/>
    <cellStyle name="常规 35 6 2 2 8 3 2 2" xfId="32914"/>
    <cellStyle name="常规 35 6 2 2 8 3 3" xfId="29023"/>
    <cellStyle name="常规 35 6 2 2 8 4" xfId="22539"/>
    <cellStyle name="常规 35 6 2 2 8 4 2" xfId="30321"/>
    <cellStyle name="常规 35 6 2 2 8 5" xfId="26430"/>
    <cellStyle name="常规 35 6 2 2 9" xfId="17257"/>
    <cellStyle name="常规 35 6 2 2 9 2" xfId="20089"/>
    <cellStyle name="常规 35 6 2 2 9 2 2" xfId="23980"/>
    <cellStyle name="常规 35 6 2 2 9 2 2 2" xfId="31762"/>
    <cellStyle name="常规 35 6 2 2 9 2 3" xfId="27871"/>
    <cellStyle name="常规 35 6 2 2 9 3" xfId="21385"/>
    <cellStyle name="常规 35 6 2 2 9 3 2" xfId="25276"/>
    <cellStyle name="常规 35 6 2 2 9 3 2 2" xfId="33058"/>
    <cellStyle name="常规 35 6 2 2 9 3 3" xfId="29167"/>
    <cellStyle name="常规 35 6 2 2 9 4" xfId="22683"/>
    <cellStyle name="常规 35 6 2 2 9 4 2" xfId="30465"/>
    <cellStyle name="常规 35 6 2 2 9 5" xfId="26574"/>
    <cellStyle name="常规 35 6 2 3" xfId="11285"/>
    <cellStyle name="常规 35 6 2 3 2" xfId="19009"/>
    <cellStyle name="常规 35 6 2 3 2 2" xfId="22900"/>
    <cellStyle name="常规 35 6 2 3 2 2 2" xfId="30682"/>
    <cellStyle name="常规 35 6 2 3 2 3" xfId="26791"/>
    <cellStyle name="常规 35 6 2 3 3" xfId="20305"/>
    <cellStyle name="常规 35 6 2 3 3 2" xfId="24196"/>
    <cellStyle name="常规 35 6 2 3 3 2 2" xfId="31978"/>
    <cellStyle name="常规 35 6 2 3 3 3" xfId="28087"/>
    <cellStyle name="常规 35 6 2 3 4" xfId="21603"/>
    <cellStyle name="常规 35 6 2 3 4 2" xfId="29385"/>
    <cellStyle name="常规 35 6 2 3 5" xfId="25494"/>
    <cellStyle name="常规 35 6 2 4" xfId="12509"/>
    <cellStyle name="常规 35 6 2 4 2" xfId="19153"/>
    <cellStyle name="常规 35 6 2 4 2 2" xfId="23044"/>
    <cellStyle name="常规 35 6 2 4 2 2 2" xfId="30826"/>
    <cellStyle name="常规 35 6 2 4 2 3" xfId="26935"/>
    <cellStyle name="常规 35 6 2 4 3" xfId="20449"/>
    <cellStyle name="常规 35 6 2 4 3 2" xfId="24340"/>
    <cellStyle name="常规 35 6 2 4 3 2 2" xfId="32122"/>
    <cellStyle name="常规 35 6 2 4 3 3" xfId="28231"/>
    <cellStyle name="常规 35 6 2 4 4" xfId="21747"/>
    <cellStyle name="常规 35 6 2 4 4 2" xfId="29529"/>
    <cellStyle name="常规 35 6 2 4 5" xfId="25638"/>
    <cellStyle name="常规 35 6 2 5" xfId="13682"/>
    <cellStyle name="常规 35 6 2 5 2" xfId="19297"/>
    <cellStyle name="常规 35 6 2 5 2 2" xfId="23188"/>
    <cellStyle name="常规 35 6 2 5 2 2 2" xfId="30970"/>
    <cellStyle name="常规 35 6 2 5 2 3" xfId="27079"/>
    <cellStyle name="常规 35 6 2 5 3" xfId="20593"/>
    <cellStyle name="常规 35 6 2 5 3 2" xfId="24484"/>
    <cellStyle name="常规 35 6 2 5 3 2 2" xfId="32266"/>
    <cellStyle name="常规 35 6 2 5 3 3" xfId="28375"/>
    <cellStyle name="常规 35 6 2 5 4" xfId="21891"/>
    <cellStyle name="常规 35 6 2 5 4 2" xfId="29673"/>
    <cellStyle name="常规 35 6 2 5 5" xfId="25782"/>
    <cellStyle name="常规 35 6 2 6" xfId="14754"/>
    <cellStyle name="常规 35 6 2 6 2" xfId="19441"/>
    <cellStyle name="常规 35 6 2 6 2 2" xfId="23332"/>
    <cellStyle name="常规 35 6 2 6 2 2 2" xfId="31114"/>
    <cellStyle name="常规 35 6 2 6 2 3" xfId="27223"/>
    <cellStyle name="常规 35 6 2 6 3" xfId="20737"/>
    <cellStyle name="常规 35 6 2 6 3 2" xfId="24628"/>
    <cellStyle name="常规 35 6 2 6 3 2 2" xfId="32410"/>
    <cellStyle name="常规 35 6 2 6 3 3" xfId="28519"/>
    <cellStyle name="常规 35 6 2 6 4" xfId="22035"/>
    <cellStyle name="常规 35 6 2 6 4 2" xfId="29817"/>
    <cellStyle name="常规 35 6 2 6 5" xfId="25926"/>
    <cellStyle name="常规 35 6 2 7" xfId="15719"/>
    <cellStyle name="常规 35 6 2 7 2" xfId="19585"/>
    <cellStyle name="常规 35 6 2 7 2 2" xfId="23476"/>
    <cellStyle name="常规 35 6 2 7 2 2 2" xfId="31258"/>
    <cellStyle name="常规 35 6 2 7 2 3" xfId="27367"/>
    <cellStyle name="常规 35 6 2 7 3" xfId="20881"/>
    <cellStyle name="常规 35 6 2 7 3 2" xfId="24772"/>
    <cellStyle name="常规 35 6 2 7 3 2 2" xfId="32554"/>
    <cellStyle name="常规 35 6 2 7 3 3" xfId="28663"/>
    <cellStyle name="常规 35 6 2 7 4" xfId="22179"/>
    <cellStyle name="常规 35 6 2 7 4 2" xfId="29961"/>
    <cellStyle name="常规 35 6 2 7 5" xfId="26070"/>
    <cellStyle name="常规 35 6 2 8" xfId="16516"/>
    <cellStyle name="常规 35 6 2 8 2" xfId="19729"/>
    <cellStyle name="常规 35 6 2 8 2 2" xfId="23620"/>
    <cellStyle name="常规 35 6 2 8 2 2 2" xfId="31402"/>
    <cellStyle name="常规 35 6 2 8 2 3" xfId="27511"/>
    <cellStyle name="常规 35 6 2 8 3" xfId="21025"/>
    <cellStyle name="常规 35 6 2 8 3 2" xfId="24916"/>
    <cellStyle name="常规 35 6 2 8 3 2 2" xfId="32698"/>
    <cellStyle name="常规 35 6 2 8 3 3" xfId="28807"/>
    <cellStyle name="常规 35 6 2 8 4" xfId="22323"/>
    <cellStyle name="常规 35 6 2 8 4 2" xfId="30105"/>
    <cellStyle name="常规 35 6 2 8 5" xfId="26214"/>
    <cellStyle name="常规 35 6 2 9" xfId="17041"/>
    <cellStyle name="常规 35 6 2 9 2" xfId="19873"/>
    <cellStyle name="常规 35 6 2 9 2 2" xfId="23764"/>
    <cellStyle name="常规 35 6 2 9 2 2 2" xfId="31546"/>
    <cellStyle name="常规 35 6 2 9 2 3" xfId="27655"/>
    <cellStyle name="常规 35 6 2 9 3" xfId="21169"/>
    <cellStyle name="常规 35 6 2 9 3 2" xfId="25060"/>
    <cellStyle name="常规 35 6 2 9 3 2 2" xfId="32842"/>
    <cellStyle name="常规 35 6 2 9 3 3" xfId="28951"/>
    <cellStyle name="常规 35 6 2 9 4" xfId="22467"/>
    <cellStyle name="常规 35 6 2 9 4 2" xfId="30249"/>
    <cellStyle name="常规 35 6 2 9 5" xfId="26358"/>
    <cellStyle name="常规 35 6 3" xfId="6345"/>
    <cellStyle name="常规 35 6 3 10" xfId="17161"/>
    <cellStyle name="常规 35 6 3 10 2" xfId="19993"/>
    <cellStyle name="常规 35 6 3 10 2 2" xfId="23884"/>
    <cellStyle name="常规 35 6 3 10 2 2 2" xfId="31666"/>
    <cellStyle name="常规 35 6 3 10 2 3" xfId="27775"/>
    <cellStyle name="常规 35 6 3 10 3" xfId="21289"/>
    <cellStyle name="常规 35 6 3 10 3 2" xfId="25180"/>
    <cellStyle name="常规 35 6 3 10 3 2 2" xfId="32962"/>
    <cellStyle name="常规 35 6 3 10 3 3" xfId="29071"/>
    <cellStyle name="常规 35 6 3 10 4" xfId="22587"/>
    <cellStyle name="常规 35 6 3 10 4 2" xfId="30369"/>
    <cellStyle name="常规 35 6 3 10 5" xfId="26478"/>
    <cellStyle name="常规 35 6 3 11" xfId="18841"/>
    <cellStyle name="常规 35 6 3 11 2" xfId="22732"/>
    <cellStyle name="常规 35 6 3 11 2 2" xfId="30514"/>
    <cellStyle name="常规 35 6 3 11 3" xfId="26623"/>
    <cellStyle name="常规 35 6 3 12" xfId="20137"/>
    <cellStyle name="常规 35 6 3 12 2" xfId="24028"/>
    <cellStyle name="常规 35 6 3 12 2 2" xfId="31810"/>
    <cellStyle name="常规 35 6 3 12 3" xfId="27919"/>
    <cellStyle name="常规 35 6 3 13" xfId="21435"/>
    <cellStyle name="常规 35 6 3 13 2" xfId="29217"/>
    <cellStyle name="常规 35 6 3 14" xfId="25326"/>
    <cellStyle name="常规 35 6 3 2" xfId="6417"/>
    <cellStyle name="常规 35 6 3 2 10" xfId="18913"/>
    <cellStyle name="常规 35 6 3 2 10 2" xfId="22804"/>
    <cellStyle name="常规 35 6 3 2 10 2 2" xfId="30586"/>
    <cellStyle name="常规 35 6 3 2 10 3" xfId="26695"/>
    <cellStyle name="常规 35 6 3 2 11" xfId="20209"/>
    <cellStyle name="常规 35 6 3 2 11 2" xfId="24100"/>
    <cellStyle name="常规 35 6 3 2 11 2 2" xfId="31882"/>
    <cellStyle name="常规 35 6 3 2 11 3" xfId="27991"/>
    <cellStyle name="常规 35 6 3 2 12" xfId="21507"/>
    <cellStyle name="常规 35 6 3 2 12 2" xfId="29289"/>
    <cellStyle name="常规 35 6 3 2 13" xfId="25398"/>
    <cellStyle name="常规 35 6 3 2 2" xfId="11333"/>
    <cellStyle name="常规 35 6 3 2 2 2" xfId="19057"/>
    <cellStyle name="常规 35 6 3 2 2 2 2" xfId="22948"/>
    <cellStyle name="常规 35 6 3 2 2 2 2 2" xfId="30730"/>
    <cellStyle name="常规 35 6 3 2 2 2 3" xfId="26839"/>
    <cellStyle name="常规 35 6 3 2 2 3" xfId="20353"/>
    <cellStyle name="常规 35 6 3 2 2 3 2" xfId="24244"/>
    <cellStyle name="常规 35 6 3 2 2 3 2 2" xfId="32026"/>
    <cellStyle name="常规 35 6 3 2 2 3 3" xfId="28135"/>
    <cellStyle name="常规 35 6 3 2 2 4" xfId="21651"/>
    <cellStyle name="常规 35 6 3 2 2 4 2" xfId="29433"/>
    <cellStyle name="常规 35 6 3 2 2 5" xfId="25542"/>
    <cellStyle name="常规 35 6 3 2 3" xfId="12557"/>
    <cellStyle name="常规 35 6 3 2 3 2" xfId="19201"/>
    <cellStyle name="常规 35 6 3 2 3 2 2" xfId="23092"/>
    <cellStyle name="常规 35 6 3 2 3 2 2 2" xfId="30874"/>
    <cellStyle name="常规 35 6 3 2 3 2 3" xfId="26983"/>
    <cellStyle name="常规 35 6 3 2 3 3" xfId="20497"/>
    <cellStyle name="常规 35 6 3 2 3 3 2" xfId="24388"/>
    <cellStyle name="常规 35 6 3 2 3 3 2 2" xfId="32170"/>
    <cellStyle name="常规 35 6 3 2 3 3 3" xfId="28279"/>
    <cellStyle name="常规 35 6 3 2 3 4" xfId="21795"/>
    <cellStyle name="常规 35 6 3 2 3 4 2" xfId="29577"/>
    <cellStyle name="常规 35 6 3 2 3 5" xfId="25686"/>
    <cellStyle name="常规 35 6 3 2 4" xfId="13730"/>
    <cellStyle name="常规 35 6 3 2 4 2" xfId="19345"/>
    <cellStyle name="常规 35 6 3 2 4 2 2" xfId="23236"/>
    <cellStyle name="常规 35 6 3 2 4 2 2 2" xfId="31018"/>
    <cellStyle name="常规 35 6 3 2 4 2 3" xfId="27127"/>
    <cellStyle name="常规 35 6 3 2 4 3" xfId="20641"/>
    <cellStyle name="常规 35 6 3 2 4 3 2" xfId="24532"/>
    <cellStyle name="常规 35 6 3 2 4 3 2 2" xfId="32314"/>
    <cellStyle name="常规 35 6 3 2 4 3 3" xfId="28423"/>
    <cellStyle name="常规 35 6 3 2 4 4" xfId="21939"/>
    <cellStyle name="常规 35 6 3 2 4 4 2" xfId="29721"/>
    <cellStyle name="常规 35 6 3 2 4 5" xfId="25830"/>
    <cellStyle name="常规 35 6 3 2 5" xfId="14802"/>
    <cellStyle name="常规 35 6 3 2 5 2" xfId="19489"/>
    <cellStyle name="常规 35 6 3 2 5 2 2" xfId="23380"/>
    <cellStyle name="常规 35 6 3 2 5 2 2 2" xfId="31162"/>
    <cellStyle name="常规 35 6 3 2 5 2 3" xfId="27271"/>
    <cellStyle name="常规 35 6 3 2 5 3" xfId="20785"/>
    <cellStyle name="常规 35 6 3 2 5 3 2" xfId="24676"/>
    <cellStyle name="常规 35 6 3 2 5 3 2 2" xfId="32458"/>
    <cellStyle name="常规 35 6 3 2 5 3 3" xfId="28567"/>
    <cellStyle name="常规 35 6 3 2 5 4" xfId="22083"/>
    <cellStyle name="常规 35 6 3 2 5 4 2" xfId="29865"/>
    <cellStyle name="常规 35 6 3 2 5 5" xfId="25974"/>
    <cellStyle name="常规 35 6 3 2 6" xfId="15767"/>
    <cellStyle name="常规 35 6 3 2 6 2" xfId="19633"/>
    <cellStyle name="常规 35 6 3 2 6 2 2" xfId="23524"/>
    <cellStyle name="常规 35 6 3 2 6 2 2 2" xfId="31306"/>
    <cellStyle name="常规 35 6 3 2 6 2 3" xfId="27415"/>
    <cellStyle name="常规 35 6 3 2 6 3" xfId="20929"/>
    <cellStyle name="常规 35 6 3 2 6 3 2" xfId="24820"/>
    <cellStyle name="常规 35 6 3 2 6 3 2 2" xfId="32602"/>
    <cellStyle name="常规 35 6 3 2 6 3 3" xfId="28711"/>
    <cellStyle name="常规 35 6 3 2 6 4" xfId="22227"/>
    <cellStyle name="常规 35 6 3 2 6 4 2" xfId="30009"/>
    <cellStyle name="常规 35 6 3 2 6 5" xfId="26118"/>
    <cellStyle name="常规 35 6 3 2 7" xfId="16564"/>
    <cellStyle name="常规 35 6 3 2 7 2" xfId="19777"/>
    <cellStyle name="常规 35 6 3 2 7 2 2" xfId="23668"/>
    <cellStyle name="常规 35 6 3 2 7 2 2 2" xfId="31450"/>
    <cellStyle name="常规 35 6 3 2 7 2 3" xfId="27559"/>
    <cellStyle name="常规 35 6 3 2 7 3" xfId="21073"/>
    <cellStyle name="常规 35 6 3 2 7 3 2" xfId="24964"/>
    <cellStyle name="常规 35 6 3 2 7 3 2 2" xfId="32746"/>
    <cellStyle name="常规 35 6 3 2 7 3 3" xfId="28855"/>
    <cellStyle name="常规 35 6 3 2 7 4" xfId="22371"/>
    <cellStyle name="常规 35 6 3 2 7 4 2" xfId="30153"/>
    <cellStyle name="常规 35 6 3 2 7 5" xfId="26262"/>
    <cellStyle name="常规 35 6 3 2 8" xfId="17089"/>
    <cellStyle name="常规 35 6 3 2 8 2" xfId="19921"/>
    <cellStyle name="常规 35 6 3 2 8 2 2" xfId="23812"/>
    <cellStyle name="常规 35 6 3 2 8 2 2 2" xfId="31594"/>
    <cellStyle name="常规 35 6 3 2 8 2 3" xfId="27703"/>
    <cellStyle name="常规 35 6 3 2 8 3" xfId="21217"/>
    <cellStyle name="常规 35 6 3 2 8 3 2" xfId="25108"/>
    <cellStyle name="常规 35 6 3 2 8 3 2 2" xfId="32890"/>
    <cellStyle name="常规 35 6 3 2 8 3 3" xfId="28999"/>
    <cellStyle name="常规 35 6 3 2 8 4" xfId="22515"/>
    <cellStyle name="常规 35 6 3 2 8 4 2" xfId="30297"/>
    <cellStyle name="常规 35 6 3 2 8 5" xfId="26406"/>
    <cellStyle name="常规 35 6 3 2 9" xfId="17233"/>
    <cellStyle name="常规 35 6 3 2 9 2" xfId="20065"/>
    <cellStyle name="常规 35 6 3 2 9 2 2" xfId="23956"/>
    <cellStyle name="常规 35 6 3 2 9 2 2 2" xfId="31738"/>
    <cellStyle name="常规 35 6 3 2 9 2 3" xfId="27847"/>
    <cellStyle name="常规 35 6 3 2 9 3" xfId="21361"/>
    <cellStyle name="常规 35 6 3 2 9 3 2" xfId="25252"/>
    <cellStyle name="常规 35 6 3 2 9 3 2 2" xfId="33034"/>
    <cellStyle name="常规 35 6 3 2 9 3 3" xfId="29143"/>
    <cellStyle name="常规 35 6 3 2 9 4" xfId="22659"/>
    <cellStyle name="常规 35 6 3 2 9 4 2" xfId="30441"/>
    <cellStyle name="常规 35 6 3 2 9 5" xfId="26550"/>
    <cellStyle name="常规 35 6 3 3" xfId="11261"/>
    <cellStyle name="常规 35 6 3 3 2" xfId="18985"/>
    <cellStyle name="常规 35 6 3 3 2 2" xfId="22876"/>
    <cellStyle name="常规 35 6 3 3 2 2 2" xfId="30658"/>
    <cellStyle name="常规 35 6 3 3 2 3" xfId="26767"/>
    <cellStyle name="常规 35 6 3 3 3" xfId="20281"/>
    <cellStyle name="常规 35 6 3 3 3 2" xfId="24172"/>
    <cellStyle name="常规 35 6 3 3 3 2 2" xfId="31954"/>
    <cellStyle name="常规 35 6 3 3 3 3" xfId="28063"/>
    <cellStyle name="常规 35 6 3 3 4" xfId="21579"/>
    <cellStyle name="常规 35 6 3 3 4 2" xfId="29361"/>
    <cellStyle name="常规 35 6 3 3 5" xfId="25470"/>
    <cellStyle name="常规 35 6 3 4" xfId="12485"/>
    <cellStyle name="常规 35 6 3 4 2" xfId="19129"/>
    <cellStyle name="常规 35 6 3 4 2 2" xfId="23020"/>
    <cellStyle name="常规 35 6 3 4 2 2 2" xfId="30802"/>
    <cellStyle name="常规 35 6 3 4 2 3" xfId="26911"/>
    <cellStyle name="常规 35 6 3 4 3" xfId="20425"/>
    <cellStyle name="常规 35 6 3 4 3 2" xfId="24316"/>
    <cellStyle name="常规 35 6 3 4 3 2 2" xfId="32098"/>
    <cellStyle name="常规 35 6 3 4 3 3" xfId="28207"/>
    <cellStyle name="常规 35 6 3 4 4" xfId="21723"/>
    <cellStyle name="常规 35 6 3 4 4 2" xfId="29505"/>
    <cellStyle name="常规 35 6 3 4 5" xfId="25614"/>
    <cellStyle name="常规 35 6 3 5" xfId="13658"/>
    <cellStyle name="常规 35 6 3 5 2" xfId="19273"/>
    <cellStyle name="常规 35 6 3 5 2 2" xfId="23164"/>
    <cellStyle name="常规 35 6 3 5 2 2 2" xfId="30946"/>
    <cellStyle name="常规 35 6 3 5 2 3" xfId="27055"/>
    <cellStyle name="常规 35 6 3 5 3" xfId="20569"/>
    <cellStyle name="常规 35 6 3 5 3 2" xfId="24460"/>
    <cellStyle name="常规 35 6 3 5 3 2 2" xfId="32242"/>
    <cellStyle name="常规 35 6 3 5 3 3" xfId="28351"/>
    <cellStyle name="常规 35 6 3 5 4" xfId="21867"/>
    <cellStyle name="常规 35 6 3 5 4 2" xfId="29649"/>
    <cellStyle name="常规 35 6 3 5 5" xfId="25758"/>
    <cellStyle name="常规 35 6 3 6" xfId="14730"/>
    <cellStyle name="常规 35 6 3 6 2" xfId="19417"/>
    <cellStyle name="常规 35 6 3 6 2 2" xfId="23308"/>
    <cellStyle name="常规 35 6 3 6 2 2 2" xfId="31090"/>
    <cellStyle name="常规 35 6 3 6 2 3" xfId="27199"/>
    <cellStyle name="常规 35 6 3 6 3" xfId="20713"/>
    <cellStyle name="常规 35 6 3 6 3 2" xfId="24604"/>
    <cellStyle name="常规 35 6 3 6 3 2 2" xfId="32386"/>
    <cellStyle name="常规 35 6 3 6 3 3" xfId="28495"/>
    <cellStyle name="常规 35 6 3 6 4" xfId="22011"/>
    <cellStyle name="常规 35 6 3 6 4 2" xfId="29793"/>
    <cellStyle name="常规 35 6 3 6 5" xfId="25902"/>
    <cellStyle name="常规 35 6 3 7" xfId="15695"/>
    <cellStyle name="常规 35 6 3 7 2" xfId="19561"/>
    <cellStyle name="常规 35 6 3 7 2 2" xfId="23452"/>
    <cellStyle name="常规 35 6 3 7 2 2 2" xfId="31234"/>
    <cellStyle name="常规 35 6 3 7 2 3" xfId="27343"/>
    <cellStyle name="常规 35 6 3 7 3" xfId="20857"/>
    <cellStyle name="常规 35 6 3 7 3 2" xfId="24748"/>
    <cellStyle name="常规 35 6 3 7 3 2 2" xfId="32530"/>
    <cellStyle name="常规 35 6 3 7 3 3" xfId="28639"/>
    <cellStyle name="常规 35 6 3 7 4" xfId="22155"/>
    <cellStyle name="常规 35 6 3 7 4 2" xfId="29937"/>
    <cellStyle name="常规 35 6 3 7 5" xfId="26046"/>
    <cellStyle name="常规 35 6 3 8" xfId="16492"/>
    <cellStyle name="常规 35 6 3 8 2" xfId="19705"/>
    <cellStyle name="常规 35 6 3 8 2 2" xfId="23596"/>
    <cellStyle name="常规 35 6 3 8 2 2 2" xfId="31378"/>
    <cellStyle name="常规 35 6 3 8 2 3" xfId="27487"/>
    <cellStyle name="常规 35 6 3 8 3" xfId="21001"/>
    <cellStyle name="常规 35 6 3 8 3 2" xfId="24892"/>
    <cellStyle name="常规 35 6 3 8 3 2 2" xfId="32674"/>
    <cellStyle name="常规 35 6 3 8 3 3" xfId="28783"/>
    <cellStyle name="常规 35 6 3 8 4" xfId="22299"/>
    <cellStyle name="常规 35 6 3 8 4 2" xfId="30081"/>
    <cellStyle name="常规 35 6 3 8 5" xfId="26190"/>
    <cellStyle name="常规 35 6 3 9" xfId="17017"/>
    <cellStyle name="常规 35 6 3 9 2" xfId="19849"/>
    <cellStyle name="常规 35 6 3 9 2 2" xfId="23740"/>
    <cellStyle name="常规 35 6 3 9 2 2 2" xfId="31522"/>
    <cellStyle name="常规 35 6 3 9 2 3" xfId="27631"/>
    <cellStyle name="常规 35 6 3 9 3" xfId="21145"/>
    <cellStyle name="常规 35 6 3 9 3 2" xfId="25036"/>
    <cellStyle name="常规 35 6 3 9 3 2 2" xfId="32818"/>
    <cellStyle name="常规 35 6 3 9 3 3" xfId="28927"/>
    <cellStyle name="常规 35 6 3 9 4" xfId="22443"/>
    <cellStyle name="常规 35 6 3 9 4 2" xfId="30225"/>
    <cellStyle name="常规 35 6 3 9 5" xfId="26334"/>
    <cellStyle name="常规 35 6 4" xfId="6393"/>
    <cellStyle name="常规 35 6 4 10" xfId="18889"/>
    <cellStyle name="常规 35 6 4 10 2" xfId="22780"/>
    <cellStyle name="常规 35 6 4 10 2 2" xfId="30562"/>
    <cellStyle name="常规 35 6 4 10 3" xfId="26671"/>
    <cellStyle name="常规 35 6 4 11" xfId="20185"/>
    <cellStyle name="常规 35 6 4 11 2" xfId="24076"/>
    <cellStyle name="常规 35 6 4 11 2 2" xfId="31858"/>
    <cellStyle name="常规 35 6 4 11 3" xfId="27967"/>
    <cellStyle name="常规 35 6 4 12" xfId="21483"/>
    <cellStyle name="常规 35 6 4 12 2" xfId="29265"/>
    <cellStyle name="常规 35 6 4 13" xfId="25374"/>
    <cellStyle name="常规 35 6 4 2" xfId="11309"/>
    <cellStyle name="常规 35 6 4 2 2" xfId="19033"/>
    <cellStyle name="常规 35 6 4 2 2 2" xfId="22924"/>
    <cellStyle name="常规 35 6 4 2 2 2 2" xfId="30706"/>
    <cellStyle name="常规 35 6 4 2 2 3" xfId="26815"/>
    <cellStyle name="常规 35 6 4 2 3" xfId="20329"/>
    <cellStyle name="常规 35 6 4 2 3 2" xfId="24220"/>
    <cellStyle name="常规 35 6 4 2 3 2 2" xfId="32002"/>
    <cellStyle name="常规 35 6 4 2 3 3" xfId="28111"/>
    <cellStyle name="常规 35 6 4 2 4" xfId="21627"/>
    <cellStyle name="常规 35 6 4 2 4 2" xfId="29409"/>
    <cellStyle name="常规 35 6 4 2 5" xfId="25518"/>
    <cellStyle name="常规 35 6 4 3" xfId="12533"/>
    <cellStyle name="常规 35 6 4 3 2" xfId="19177"/>
    <cellStyle name="常规 35 6 4 3 2 2" xfId="23068"/>
    <cellStyle name="常规 35 6 4 3 2 2 2" xfId="30850"/>
    <cellStyle name="常规 35 6 4 3 2 3" xfId="26959"/>
    <cellStyle name="常规 35 6 4 3 3" xfId="20473"/>
    <cellStyle name="常规 35 6 4 3 3 2" xfId="24364"/>
    <cellStyle name="常规 35 6 4 3 3 2 2" xfId="32146"/>
    <cellStyle name="常规 35 6 4 3 3 3" xfId="28255"/>
    <cellStyle name="常规 35 6 4 3 4" xfId="21771"/>
    <cellStyle name="常规 35 6 4 3 4 2" xfId="29553"/>
    <cellStyle name="常规 35 6 4 3 5" xfId="25662"/>
    <cellStyle name="常规 35 6 4 4" xfId="13706"/>
    <cellStyle name="常规 35 6 4 4 2" xfId="19321"/>
    <cellStyle name="常规 35 6 4 4 2 2" xfId="23212"/>
    <cellStyle name="常规 35 6 4 4 2 2 2" xfId="30994"/>
    <cellStyle name="常规 35 6 4 4 2 3" xfId="27103"/>
    <cellStyle name="常规 35 6 4 4 3" xfId="20617"/>
    <cellStyle name="常规 35 6 4 4 3 2" xfId="24508"/>
    <cellStyle name="常规 35 6 4 4 3 2 2" xfId="32290"/>
    <cellStyle name="常规 35 6 4 4 3 3" xfId="28399"/>
    <cellStyle name="常规 35 6 4 4 4" xfId="21915"/>
    <cellStyle name="常规 35 6 4 4 4 2" xfId="29697"/>
    <cellStyle name="常规 35 6 4 4 5" xfId="25806"/>
    <cellStyle name="常规 35 6 4 5" xfId="14778"/>
    <cellStyle name="常规 35 6 4 5 2" xfId="19465"/>
    <cellStyle name="常规 35 6 4 5 2 2" xfId="23356"/>
    <cellStyle name="常规 35 6 4 5 2 2 2" xfId="31138"/>
    <cellStyle name="常规 35 6 4 5 2 3" xfId="27247"/>
    <cellStyle name="常规 35 6 4 5 3" xfId="20761"/>
    <cellStyle name="常规 35 6 4 5 3 2" xfId="24652"/>
    <cellStyle name="常规 35 6 4 5 3 2 2" xfId="32434"/>
    <cellStyle name="常规 35 6 4 5 3 3" xfId="28543"/>
    <cellStyle name="常规 35 6 4 5 4" xfId="22059"/>
    <cellStyle name="常规 35 6 4 5 4 2" xfId="29841"/>
    <cellStyle name="常规 35 6 4 5 5" xfId="25950"/>
    <cellStyle name="常规 35 6 4 6" xfId="15743"/>
    <cellStyle name="常规 35 6 4 6 2" xfId="19609"/>
    <cellStyle name="常规 35 6 4 6 2 2" xfId="23500"/>
    <cellStyle name="常规 35 6 4 6 2 2 2" xfId="31282"/>
    <cellStyle name="常规 35 6 4 6 2 3" xfId="27391"/>
    <cellStyle name="常规 35 6 4 6 3" xfId="20905"/>
    <cellStyle name="常规 35 6 4 6 3 2" xfId="24796"/>
    <cellStyle name="常规 35 6 4 6 3 2 2" xfId="32578"/>
    <cellStyle name="常规 35 6 4 6 3 3" xfId="28687"/>
    <cellStyle name="常规 35 6 4 6 4" xfId="22203"/>
    <cellStyle name="常规 35 6 4 6 4 2" xfId="29985"/>
    <cellStyle name="常规 35 6 4 6 5" xfId="26094"/>
    <cellStyle name="常规 35 6 4 7" xfId="16540"/>
    <cellStyle name="常规 35 6 4 7 2" xfId="19753"/>
    <cellStyle name="常规 35 6 4 7 2 2" xfId="23644"/>
    <cellStyle name="常规 35 6 4 7 2 2 2" xfId="31426"/>
    <cellStyle name="常规 35 6 4 7 2 3" xfId="27535"/>
    <cellStyle name="常规 35 6 4 7 3" xfId="21049"/>
    <cellStyle name="常规 35 6 4 7 3 2" xfId="24940"/>
    <cellStyle name="常规 35 6 4 7 3 2 2" xfId="32722"/>
    <cellStyle name="常规 35 6 4 7 3 3" xfId="28831"/>
    <cellStyle name="常规 35 6 4 7 4" xfId="22347"/>
    <cellStyle name="常规 35 6 4 7 4 2" xfId="30129"/>
    <cellStyle name="常规 35 6 4 7 5" xfId="26238"/>
    <cellStyle name="常规 35 6 4 8" xfId="17065"/>
    <cellStyle name="常规 35 6 4 8 2" xfId="19897"/>
    <cellStyle name="常规 35 6 4 8 2 2" xfId="23788"/>
    <cellStyle name="常规 35 6 4 8 2 2 2" xfId="31570"/>
    <cellStyle name="常规 35 6 4 8 2 3" xfId="27679"/>
    <cellStyle name="常规 35 6 4 8 3" xfId="21193"/>
    <cellStyle name="常规 35 6 4 8 3 2" xfId="25084"/>
    <cellStyle name="常规 35 6 4 8 3 2 2" xfId="32866"/>
    <cellStyle name="常规 35 6 4 8 3 3" xfId="28975"/>
    <cellStyle name="常规 35 6 4 8 4" xfId="22491"/>
    <cellStyle name="常规 35 6 4 8 4 2" xfId="30273"/>
    <cellStyle name="常规 35 6 4 8 5" xfId="26382"/>
    <cellStyle name="常规 35 6 4 9" xfId="17209"/>
    <cellStyle name="常规 35 6 4 9 2" xfId="20041"/>
    <cellStyle name="常规 35 6 4 9 2 2" xfId="23932"/>
    <cellStyle name="常规 35 6 4 9 2 2 2" xfId="31714"/>
    <cellStyle name="常规 35 6 4 9 2 3" xfId="27823"/>
    <cellStyle name="常规 35 6 4 9 3" xfId="21337"/>
    <cellStyle name="常规 35 6 4 9 3 2" xfId="25228"/>
    <cellStyle name="常规 35 6 4 9 3 2 2" xfId="33010"/>
    <cellStyle name="常规 35 6 4 9 3 3" xfId="29119"/>
    <cellStyle name="常规 35 6 4 9 4" xfId="22635"/>
    <cellStyle name="常规 35 6 4 9 4 2" xfId="30417"/>
    <cellStyle name="常规 35 6 4 9 5" xfId="26526"/>
    <cellStyle name="常规 35 6 5" xfId="11237"/>
    <cellStyle name="常规 35 6 5 2" xfId="18961"/>
    <cellStyle name="常规 35 6 5 2 2" xfId="22852"/>
    <cellStyle name="常规 35 6 5 2 2 2" xfId="30634"/>
    <cellStyle name="常规 35 6 5 2 3" xfId="26743"/>
    <cellStyle name="常规 35 6 5 3" xfId="20257"/>
    <cellStyle name="常规 35 6 5 3 2" xfId="24148"/>
    <cellStyle name="常规 35 6 5 3 2 2" xfId="31930"/>
    <cellStyle name="常规 35 6 5 3 3" xfId="28039"/>
    <cellStyle name="常规 35 6 5 4" xfId="21555"/>
    <cellStyle name="常规 35 6 5 4 2" xfId="29337"/>
    <cellStyle name="常规 35 6 5 5" xfId="25446"/>
    <cellStyle name="常规 35 6 6" xfId="12461"/>
    <cellStyle name="常规 35 6 6 2" xfId="19105"/>
    <cellStyle name="常规 35 6 6 2 2" xfId="22996"/>
    <cellStyle name="常规 35 6 6 2 2 2" xfId="30778"/>
    <cellStyle name="常规 35 6 6 2 3" xfId="26887"/>
    <cellStyle name="常规 35 6 6 3" xfId="20401"/>
    <cellStyle name="常规 35 6 6 3 2" xfId="24292"/>
    <cellStyle name="常规 35 6 6 3 2 2" xfId="32074"/>
    <cellStyle name="常规 35 6 6 3 3" xfId="28183"/>
    <cellStyle name="常规 35 6 6 4" xfId="21699"/>
    <cellStyle name="常规 35 6 6 4 2" xfId="29481"/>
    <cellStyle name="常规 35 6 6 5" xfId="25590"/>
    <cellStyle name="常规 35 6 7" xfId="13634"/>
    <cellStyle name="常规 35 6 7 2" xfId="19249"/>
    <cellStyle name="常规 35 6 7 2 2" xfId="23140"/>
    <cellStyle name="常规 35 6 7 2 2 2" xfId="30922"/>
    <cellStyle name="常规 35 6 7 2 3" xfId="27031"/>
    <cellStyle name="常规 35 6 7 3" xfId="20545"/>
    <cellStyle name="常规 35 6 7 3 2" xfId="24436"/>
    <cellStyle name="常规 35 6 7 3 2 2" xfId="32218"/>
    <cellStyle name="常规 35 6 7 3 3" xfId="28327"/>
    <cellStyle name="常规 35 6 7 4" xfId="21843"/>
    <cellStyle name="常规 35 6 7 4 2" xfId="29625"/>
    <cellStyle name="常规 35 6 7 5" xfId="25734"/>
    <cellStyle name="常规 35 6 8" xfId="14706"/>
    <cellStyle name="常规 35 6 8 2" xfId="19393"/>
    <cellStyle name="常规 35 6 8 2 2" xfId="23284"/>
    <cellStyle name="常规 35 6 8 2 2 2" xfId="31066"/>
    <cellStyle name="常规 35 6 8 2 3" xfId="27175"/>
    <cellStyle name="常规 35 6 8 3" xfId="20689"/>
    <cellStyle name="常规 35 6 8 3 2" xfId="24580"/>
    <cellStyle name="常规 35 6 8 3 2 2" xfId="32362"/>
    <cellStyle name="常规 35 6 8 3 3" xfId="28471"/>
    <cellStyle name="常规 35 6 8 4" xfId="21987"/>
    <cellStyle name="常规 35 6 8 4 2" xfId="29769"/>
    <cellStyle name="常规 35 6 8 5" xfId="25878"/>
    <cellStyle name="常规 35 6 9" xfId="15671"/>
    <cellStyle name="常规 35 6 9 2" xfId="19537"/>
    <cellStyle name="常规 35 6 9 2 2" xfId="23428"/>
    <cellStyle name="常规 35 6 9 2 2 2" xfId="31210"/>
    <cellStyle name="常规 35 6 9 2 3" xfId="27319"/>
    <cellStyle name="常规 35 6 9 3" xfId="20833"/>
    <cellStyle name="常规 35 6 9 3 2" xfId="24724"/>
    <cellStyle name="常规 35 6 9 3 2 2" xfId="32506"/>
    <cellStyle name="常规 35 6 9 3 3" xfId="28615"/>
    <cellStyle name="常规 35 6 9 4" xfId="22131"/>
    <cellStyle name="常规 35 6 9 4 2" xfId="29913"/>
    <cellStyle name="常规 35 6 9 5" xfId="26022"/>
    <cellStyle name="常规 35 7" xfId="6357"/>
    <cellStyle name="常规 35 7 10" xfId="17173"/>
    <cellStyle name="常规 35 7 10 2" xfId="20005"/>
    <cellStyle name="常规 35 7 10 2 2" xfId="23896"/>
    <cellStyle name="常规 35 7 10 2 2 2" xfId="31678"/>
    <cellStyle name="常规 35 7 10 2 3" xfId="27787"/>
    <cellStyle name="常规 35 7 10 3" xfId="21301"/>
    <cellStyle name="常规 35 7 10 3 2" xfId="25192"/>
    <cellStyle name="常规 35 7 10 3 2 2" xfId="32974"/>
    <cellStyle name="常规 35 7 10 3 3" xfId="29083"/>
    <cellStyle name="常规 35 7 10 4" xfId="22599"/>
    <cellStyle name="常规 35 7 10 4 2" xfId="30381"/>
    <cellStyle name="常规 35 7 10 5" xfId="26490"/>
    <cellStyle name="常规 35 7 11" xfId="18853"/>
    <cellStyle name="常规 35 7 11 2" xfId="22744"/>
    <cellStyle name="常规 35 7 11 2 2" xfId="30526"/>
    <cellStyle name="常规 35 7 11 3" xfId="26635"/>
    <cellStyle name="常规 35 7 12" xfId="20149"/>
    <cellStyle name="常规 35 7 12 2" xfId="24040"/>
    <cellStyle name="常规 35 7 12 2 2" xfId="31822"/>
    <cellStyle name="常规 35 7 12 3" xfId="27931"/>
    <cellStyle name="常规 35 7 13" xfId="21447"/>
    <cellStyle name="常规 35 7 13 2" xfId="29229"/>
    <cellStyle name="常规 35 7 14" xfId="25338"/>
    <cellStyle name="常规 35 7 2" xfId="6429"/>
    <cellStyle name="常规 35 7 2 10" xfId="18925"/>
    <cellStyle name="常规 35 7 2 10 2" xfId="22816"/>
    <cellStyle name="常规 35 7 2 10 2 2" xfId="30598"/>
    <cellStyle name="常规 35 7 2 10 3" xfId="26707"/>
    <cellStyle name="常规 35 7 2 11" xfId="20221"/>
    <cellStyle name="常规 35 7 2 11 2" xfId="24112"/>
    <cellStyle name="常规 35 7 2 11 2 2" xfId="31894"/>
    <cellStyle name="常规 35 7 2 11 3" xfId="28003"/>
    <cellStyle name="常规 35 7 2 12" xfId="21519"/>
    <cellStyle name="常规 35 7 2 12 2" xfId="29301"/>
    <cellStyle name="常规 35 7 2 13" xfId="25410"/>
    <cellStyle name="常规 35 7 2 2" xfId="11345"/>
    <cellStyle name="常规 35 7 2 2 2" xfId="19069"/>
    <cellStyle name="常规 35 7 2 2 2 2" xfId="22960"/>
    <cellStyle name="常规 35 7 2 2 2 2 2" xfId="30742"/>
    <cellStyle name="常规 35 7 2 2 2 3" xfId="26851"/>
    <cellStyle name="常规 35 7 2 2 3" xfId="20365"/>
    <cellStyle name="常规 35 7 2 2 3 2" xfId="24256"/>
    <cellStyle name="常规 35 7 2 2 3 2 2" xfId="32038"/>
    <cellStyle name="常规 35 7 2 2 3 3" xfId="28147"/>
    <cellStyle name="常规 35 7 2 2 4" xfId="21663"/>
    <cellStyle name="常规 35 7 2 2 4 2" xfId="29445"/>
    <cellStyle name="常规 35 7 2 2 5" xfId="25554"/>
    <cellStyle name="常规 35 7 2 3" xfId="12569"/>
    <cellStyle name="常规 35 7 2 3 2" xfId="19213"/>
    <cellStyle name="常规 35 7 2 3 2 2" xfId="23104"/>
    <cellStyle name="常规 35 7 2 3 2 2 2" xfId="30886"/>
    <cellStyle name="常规 35 7 2 3 2 3" xfId="26995"/>
    <cellStyle name="常规 35 7 2 3 3" xfId="20509"/>
    <cellStyle name="常规 35 7 2 3 3 2" xfId="24400"/>
    <cellStyle name="常规 35 7 2 3 3 2 2" xfId="32182"/>
    <cellStyle name="常规 35 7 2 3 3 3" xfId="28291"/>
    <cellStyle name="常规 35 7 2 3 4" xfId="21807"/>
    <cellStyle name="常规 35 7 2 3 4 2" xfId="29589"/>
    <cellStyle name="常规 35 7 2 3 5" xfId="25698"/>
    <cellStyle name="常规 35 7 2 4" xfId="13742"/>
    <cellStyle name="常规 35 7 2 4 2" xfId="19357"/>
    <cellStyle name="常规 35 7 2 4 2 2" xfId="23248"/>
    <cellStyle name="常规 35 7 2 4 2 2 2" xfId="31030"/>
    <cellStyle name="常规 35 7 2 4 2 3" xfId="27139"/>
    <cellStyle name="常规 35 7 2 4 3" xfId="20653"/>
    <cellStyle name="常规 35 7 2 4 3 2" xfId="24544"/>
    <cellStyle name="常规 35 7 2 4 3 2 2" xfId="32326"/>
    <cellStyle name="常规 35 7 2 4 3 3" xfId="28435"/>
    <cellStyle name="常规 35 7 2 4 4" xfId="21951"/>
    <cellStyle name="常规 35 7 2 4 4 2" xfId="29733"/>
    <cellStyle name="常规 35 7 2 4 5" xfId="25842"/>
    <cellStyle name="常规 35 7 2 5" xfId="14814"/>
    <cellStyle name="常规 35 7 2 5 2" xfId="19501"/>
    <cellStyle name="常规 35 7 2 5 2 2" xfId="23392"/>
    <cellStyle name="常规 35 7 2 5 2 2 2" xfId="31174"/>
    <cellStyle name="常规 35 7 2 5 2 3" xfId="27283"/>
    <cellStyle name="常规 35 7 2 5 3" xfId="20797"/>
    <cellStyle name="常规 35 7 2 5 3 2" xfId="24688"/>
    <cellStyle name="常规 35 7 2 5 3 2 2" xfId="32470"/>
    <cellStyle name="常规 35 7 2 5 3 3" xfId="28579"/>
    <cellStyle name="常规 35 7 2 5 4" xfId="22095"/>
    <cellStyle name="常规 35 7 2 5 4 2" xfId="29877"/>
    <cellStyle name="常规 35 7 2 5 5" xfId="25986"/>
    <cellStyle name="常规 35 7 2 6" xfId="15779"/>
    <cellStyle name="常规 35 7 2 6 2" xfId="19645"/>
    <cellStyle name="常规 35 7 2 6 2 2" xfId="23536"/>
    <cellStyle name="常规 35 7 2 6 2 2 2" xfId="31318"/>
    <cellStyle name="常规 35 7 2 6 2 3" xfId="27427"/>
    <cellStyle name="常规 35 7 2 6 3" xfId="20941"/>
    <cellStyle name="常规 35 7 2 6 3 2" xfId="24832"/>
    <cellStyle name="常规 35 7 2 6 3 2 2" xfId="32614"/>
    <cellStyle name="常规 35 7 2 6 3 3" xfId="28723"/>
    <cellStyle name="常规 35 7 2 6 4" xfId="22239"/>
    <cellStyle name="常规 35 7 2 6 4 2" xfId="30021"/>
    <cellStyle name="常规 35 7 2 6 5" xfId="26130"/>
    <cellStyle name="常规 35 7 2 7" xfId="16576"/>
    <cellStyle name="常规 35 7 2 7 2" xfId="19789"/>
    <cellStyle name="常规 35 7 2 7 2 2" xfId="23680"/>
    <cellStyle name="常规 35 7 2 7 2 2 2" xfId="31462"/>
    <cellStyle name="常规 35 7 2 7 2 3" xfId="27571"/>
    <cellStyle name="常规 35 7 2 7 3" xfId="21085"/>
    <cellStyle name="常规 35 7 2 7 3 2" xfId="24976"/>
    <cellStyle name="常规 35 7 2 7 3 2 2" xfId="32758"/>
    <cellStyle name="常规 35 7 2 7 3 3" xfId="28867"/>
    <cellStyle name="常规 35 7 2 7 4" xfId="22383"/>
    <cellStyle name="常规 35 7 2 7 4 2" xfId="30165"/>
    <cellStyle name="常规 35 7 2 7 5" xfId="26274"/>
    <cellStyle name="常规 35 7 2 8" xfId="17101"/>
    <cellStyle name="常规 35 7 2 8 2" xfId="19933"/>
    <cellStyle name="常规 35 7 2 8 2 2" xfId="23824"/>
    <cellStyle name="常规 35 7 2 8 2 2 2" xfId="31606"/>
    <cellStyle name="常规 35 7 2 8 2 3" xfId="27715"/>
    <cellStyle name="常规 35 7 2 8 3" xfId="21229"/>
    <cellStyle name="常规 35 7 2 8 3 2" xfId="25120"/>
    <cellStyle name="常规 35 7 2 8 3 2 2" xfId="32902"/>
    <cellStyle name="常规 35 7 2 8 3 3" xfId="29011"/>
    <cellStyle name="常规 35 7 2 8 4" xfId="22527"/>
    <cellStyle name="常规 35 7 2 8 4 2" xfId="30309"/>
    <cellStyle name="常规 35 7 2 8 5" xfId="26418"/>
    <cellStyle name="常规 35 7 2 9" xfId="17245"/>
    <cellStyle name="常规 35 7 2 9 2" xfId="20077"/>
    <cellStyle name="常规 35 7 2 9 2 2" xfId="23968"/>
    <cellStyle name="常规 35 7 2 9 2 2 2" xfId="31750"/>
    <cellStyle name="常规 35 7 2 9 2 3" xfId="27859"/>
    <cellStyle name="常规 35 7 2 9 3" xfId="21373"/>
    <cellStyle name="常规 35 7 2 9 3 2" xfId="25264"/>
    <cellStyle name="常规 35 7 2 9 3 2 2" xfId="33046"/>
    <cellStyle name="常规 35 7 2 9 3 3" xfId="29155"/>
    <cellStyle name="常规 35 7 2 9 4" xfId="22671"/>
    <cellStyle name="常规 35 7 2 9 4 2" xfId="30453"/>
    <cellStyle name="常规 35 7 2 9 5" xfId="26562"/>
    <cellStyle name="常规 35 7 3" xfId="11273"/>
    <cellStyle name="常规 35 7 3 2" xfId="18997"/>
    <cellStyle name="常规 35 7 3 2 2" xfId="22888"/>
    <cellStyle name="常规 35 7 3 2 2 2" xfId="30670"/>
    <cellStyle name="常规 35 7 3 2 3" xfId="26779"/>
    <cellStyle name="常规 35 7 3 3" xfId="20293"/>
    <cellStyle name="常规 35 7 3 3 2" xfId="24184"/>
    <cellStyle name="常规 35 7 3 3 2 2" xfId="31966"/>
    <cellStyle name="常规 35 7 3 3 3" xfId="28075"/>
    <cellStyle name="常规 35 7 3 4" xfId="21591"/>
    <cellStyle name="常规 35 7 3 4 2" xfId="29373"/>
    <cellStyle name="常规 35 7 3 5" xfId="25482"/>
    <cellStyle name="常规 35 7 4" xfId="12497"/>
    <cellStyle name="常规 35 7 4 2" xfId="19141"/>
    <cellStyle name="常规 35 7 4 2 2" xfId="23032"/>
    <cellStyle name="常规 35 7 4 2 2 2" xfId="30814"/>
    <cellStyle name="常规 35 7 4 2 3" xfId="26923"/>
    <cellStyle name="常规 35 7 4 3" xfId="20437"/>
    <cellStyle name="常规 35 7 4 3 2" xfId="24328"/>
    <cellStyle name="常规 35 7 4 3 2 2" xfId="32110"/>
    <cellStyle name="常规 35 7 4 3 3" xfId="28219"/>
    <cellStyle name="常规 35 7 4 4" xfId="21735"/>
    <cellStyle name="常规 35 7 4 4 2" xfId="29517"/>
    <cellStyle name="常规 35 7 4 5" xfId="25626"/>
    <cellStyle name="常规 35 7 5" xfId="13670"/>
    <cellStyle name="常规 35 7 5 2" xfId="19285"/>
    <cellStyle name="常规 35 7 5 2 2" xfId="23176"/>
    <cellStyle name="常规 35 7 5 2 2 2" xfId="30958"/>
    <cellStyle name="常规 35 7 5 2 3" xfId="27067"/>
    <cellStyle name="常规 35 7 5 3" xfId="20581"/>
    <cellStyle name="常规 35 7 5 3 2" xfId="24472"/>
    <cellStyle name="常规 35 7 5 3 2 2" xfId="32254"/>
    <cellStyle name="常规 35 7 5 3 3" xfId="28363"/>
    <cellStyle name="常规 35 7 5 4" xfId="21879"/>
    <cellStyle name="常规 35 7 5 4 2" xfId="29661"/>
    <cellStyle name="常规 35 7 5 5" xfId="25770"/>
    <cellStyle name="常规 35 7 6" xfId="14742"/>
    <cellStyle name="常规 35 7 6 2" xfId="19429"/>
    <cellStyle name="常规 35 7 6 2 2" xfId="23320"/>
    <cellStyle name="常规 35 7 6 2 2 2" xfId="31102"/>
    <cellStyle name="常规 35 7 6 2 3" xfId="27211"/>
    <cellStyle name="常规 35 7 6 3" xfId="20725"/>
    <cellStyle name="常规 35 7 6 3 2" xfId="24616"/>
    <cellStyle name="常规 35 7 6 3 2 2" xfId="32398"/>
    <cellStyle name="常规 35 7 6 3 3" xfId="28507"/>
    <cellStyle name="常规 35 7 6 4" xfId="22023"/>
    <cellStyle name="常规 35 7 6 4 2" xfId="29805"/>
    <cellStyle name="常规 35 7 6 5" xfId="25914"/>
    <cellStyle name="常规 35 7 7" xfId="15707"/>
    <cellStyle name="常规 35 7 7 2" xfId="19573"/>
    <cellStyle name="常规 35 7 7 2 2" xfId="23464"/>
    <cellStyle name="常规 35 7 7 2 2 2" xfId="31246"/>
    <cellStyle name="常规 35 7 7 2 3" xfId="27355"/>
    <cellStyle name="常规 35 7 7 3" xfId="20869"/>
    <cellStyle name="常规 35 7 7 3 2" xfId="24760"/>
    <cellStyle name="常规 35 7 7 3 2 2" xfId="32542"/>
    <cellStyle name="常规 35 7 7 3 3" xfId="28651"/>
    <cellStyle name="常规 35 7 7 4" xfId="22167"/>
    <cellStyle name="常规 35 7 7 4 2" xfId="29949"/>
    <cellStyle name="常规 35 7 7 5" xfId="26058"/>
    <cellStyle name="常规 35 7 8" xfId="16504"/>
    <cellStyle name="常规 35 7 8 2" xfId="19717"/>
    <cellStyle name="常规 35 7 8 2 2" xfId="23608"/>
    <cellStyle name="常规 35 7 8 2 2 2" xfId="31390"/>
    <cellStyle name="常规 35 7 8 2 3" xfId="27499"/>
    <cellStyle name="常规 35 7 8 3" xfId="21013"/>
    <cellStyle name="常规 35 7 8 3 2" xfId="24904"/>
    <cellStyle name="常规 35 7 8 3 2 2" xfId="32686"/>
    <cellStyle name="常规 35 7 8 3 3" xfId="28795"/>
    <cellStyle name="常规 35 7 8 4" xfId="22311"/>
    <cellStyle name="常规 35 7 8 4 2" xfId="30093"/>
    <cellStyle name="常规 35 7 8 5" xfId="26202"/>
    <cellStyle name="常规 35 7 9" xfId="17029"/>
    <cellStyle name="常规 35 7 9 2" xfId="19861"/>
    <cellStyle name="常规 35 7 9 2 2" xfId="23752"/>
    <cellStyle name="常规 35 7 9 2 2 2" xfId="31534"/>
    <cellStyle name="常规 35 7 9 2 3" xfId="27643"/>
    <cellStyle name="常规 35 7 9 3" xfId="21157"/>
    <cellStyle name="常规 35 7 9 3 2" xfId="25048"/>
    <cellStyle name="常规 35 7 9 3 2 2" xfId="32830"/>
    <cellStyle name="常规 35 7 9 3 3" xfId="28939"/>
    <cellStyle name="常规 35 7 9 4" xfId="22455"/>
    <cellStyle name="常规 35 7 9 4 2" xfId="30237"/>
    <cellStyle name="常规 35 7 9 5" xfId="26346"/>
    <cellStyle name="常规 35 8" xfId="6333"/>
    <cellStyle name="常规 35 8 10" xfId="17149"/>
    <cellStyle name="常规 35 8 10 2" xfId="19981"/>
    <cellStyle name="常规 35 8 10 2 2" xfId="23872"/>
    <cellStyle name="常规 35 8 10 2 2 2" xfId="31654"/>
    <cellStyle name="常规 35 8 10 2 3" xfId="27763"/>
    <cellStyle name="常规 35 8 10 3" xfId="21277"/>
    <cellStyle name="常规 35 8 10 3 2" xfId="25168"/>
    <cellStyle name="常规 35 8 10 3 2 2" xfId="32950"/>
    <cellStyle name="常规 35 8 10 3 3" xfId="29059"/>
    <cellStyle name="常规 35 8 10 4" xfId="22575"/>
    <cellStyle name="常规 35 8 10 4 2" xfId="30357"/>
    <cellStyle name="常规 35 8 10 5" xfId="26466"/>
    <cellStyle name="常规 35 8 11" xfId="18829"/>
    <cellStyle name="常规 35 8 11 2" xfId="22720"/>
    <cellStyle name="常规 35 8 11 2 2" xfId="30502"/>
    <cellStyle name="常规 35 8 11 3" xfId="26611"/>
    <cellStyle name="常规 35 8 12" xfId="20125"/>
    <cellStyle name="常规 35 8 12 2" xfId="24016"/>
    <cellStyle name="常规 35 8 12 2 2" xfId="31798"/>
    <cellStyle name="常规 35 8 12 3" xfId="27907"/>
    <cellStyle name="常规 35 8 13" xfId="21423"/>
    <cellStyle name="常规 35 8 13 2" xfId="29205"/>
    <cellStyle name="常规 35 8 14" xfId="25314"/>
    <cellStyle name="常规 35 8 2" xfId="6405"/>
    <cellStyle name="常规 35 8 2 10" xfId="18901"/>
    <cellStyle name="常规 35 8 2 10 2" xfId="22792"/>
    <cellStyle name="常规 35 8 2 10 2 2" xfId="30574"/>
    <cellStyle name="常规 35 8 2 10 3" xfId="26683"/>
    <cellStyle name="常规 35 8 2 11" xfId="20197"/>
    <cellStyle name="常规 35 8 2 11 2" xfId="24088"/>
    <cellStyle name="常规 35 8 2 11 2 2" xfId="31870"/>
    <cellStyle name="常规 35 8 2 11 3" xfId="27979"/>
    <cellStyle name="常规 35 8 2 12" xfId="21495"/>
    <cellStyle name="常规 35 8 2 12 2" xfId="29277"/>
    <cellStyle name="常规 35 8 2 13" xfId="25386"/>
    <cellStyle name="常规 35 8 2 2" xfId="11321"/>
    <cellStyle name="常规 35 8 2 2 2" xfId="19045"/>
    <cellStyle name="常规 35 8 2 2 2 2" xfId="22936"/>
    <cellStyle name="常规 35 8 2 2 2 2 2" xfId="30718"/>
    <cellStyle name="常规 35 8 2 2 2 3" xfId="26827"/>
    <cellStyle name="常规 35 8 2 2 3" xfId="20341"/>
    <cellStyle name="常规 35 8 2 2 3 2" xfId="24232"/>
    <cellStyle name="常规 35 8 2 2 3 2 2" xfId="32014"/>
    <cellStyle name="常规 35 8 2 2 3 3" xfId="28123"/>
    <cellStyle name="常规 35 8 2 2 4" xfId="21639"/>
    <cellStyle name="常规 35 8 2 2 4 2" xfId="29421"/>
    <cellStyle name="常规 35 8 2 2 5" xfId="25530"/>
    <cellStyle name="常规 35 8 2 3" xfId="12545"/>
    <cellStyle name="常规 35 8 2 3 2" xfId="19189"/>
    <cellStyle name="常规 35 8 2 3 2 2" xfId="23080"/>
    <cellStyle name="常规 35 8 2 3 2 2 2" xfId="30862"/>
    <cellStyle name="常规 35 8 2 3 2 3" xfId="26971"/>
    <cellStyle name="常规 35 8 2 3 3" xfId="20485"/>
    <cellStyle name="常规 35 8 2 3 3 2" xfId="24376"/>
    <cellStyle name="常规 35 8 2 3 3 2 2" xfId="32158"/>
    <cellStyle name="常规 35 8 2 3 3 3" xfId="28267"/>
    <cellStyle name="常规 35 8 2 3 4" xfId="21783"/>
    <cellStyle name="常规 35 8 2 3 4 2" xfId="29565"/>
    <cellStyle name="常规 35 8 2 3 5" xfId="25674"/>
    <cellStyle name="常规 35 8 2 4" xfId="13718"/>
    <cellStyle name="常规 35 8 2 4 2" xfId="19333"/>
    <cellStyle name="常规 35 8 2 4 2 2" xfId="23224"/>
    <cellStyle name="常规 35 8 2 4 2 2 2" xfId="31006"/>
    <cellStyle name="常规 35 8 2 4 2 3" xfId="27115"/>
    <cellStyle name="常规 35 8 2 4 3" xfId="20629"/>
    <cellStyle name="常规 35 8 2 4 3 2" xfId="24520"/>
    <cellStyle name="常规 35 8 2 4 3 2 2" xfId="32302"/>
    <cellStyle name="常规 35 8 2 4 3 3" xfId="28411"/>
    <cellStyle name="常规 35 8 2 4 4" xfId="21927"/>
    <cellStyle name="常规 35 8 2 4 4 2" xfId="29709"/>
    <cellStyle name="常规 35 8 2 4 5" xfId="25818"/>
    <cellStyle name="常规 35 8 2 5" xfId="14790"/>
    <cellStyle name="常规 35 8 2 5 2" xfId="19477"/>
    <cellStyle name="常规 35 8 2 5 2 2" xfId="23368"/>
    <cellStyle name="常规 35 8 2 5 2 2 2" xfId="31150"/>
    <cellStyle name="常规 35 8 2 5 2 3" xfId="27259"/>
    <cellStyle name="常规 35 8 2 5 3" xfId="20773"/>
    <cellStyle name="常规 35 8 2 5 3 2" xfId="24664"/>
    <cellStyle name="常规 35 8 2 5 3 2 2" xfId="32446"/>
    <cellStyle name="常规 35 8 2 5 3 3" xfId="28555"/>
    <cellStyle name="常规 35 8 2 5 4" xfId="22071"/>
    <cellStyle name="常规 35 8 2 5 4 2" xfId="29853"/>
    <cellStyle name="常规 35 8 2 5 5" xfId="25962"/>
    <cellStyle name="常规 35 8 2 6" xfId="15755"/>
    <cellStyle name="常规 35 8 2 6 2" xfId="19621"/>
    <cellStyle name="常规 35 8 2 6 2 2" xfId="23512"/>
    <cellStyle name="常规 35 8 2 6 2 2 2" xfId="31294"/>
    <cellStyle name="常规 35 8 2 6 2 3" xfId="27403"/>
    <cellStyle name="常规 35 8 2 6 3" xfId="20917"/>
    <cellStyle name="常规 35 8 2 6 3 2" xfId="24808"/>
    <cellStyle name="常规 35 8 2 6 3 2 2" xfId="32590"/>
    <cellStyle name="常规 35 8 2 6 3 3" xfId="28699"/>
    <cellStyle name="常规 35 8 2 6 4" xfId="22215"/>
    <cellStyle name="常规 35 8 2 6 4 2" xfId="29997"/>
    <cellStyle name="常规 35 8 2 6 5" xfId="26106"/>
    <cellStyle name="常规 35 8 2 7" xfId="16552"/>
    <cellStyle name="常规 35 8 2 7 2" xfId="19765"/>
    <cellStyle name="常规 35 8 2 7 2 2" xfId="23656"/>
    <cellStyle name="常规 35 8 2 7 2 2 2" xfId="31438"/>
    <cellStyle name="常规 35 8 2 7 2 3" xfId="27547"/>
    <cellStyle name="常规 35 8 2 7 3" xfId="21061"/>
    <cellStyle name="常规 35 8 2 7 3 2" xfId="24952"/>
    <cellStyle name="常规 35 8 2 7 3 2 2" xfId="32734"/>
    <cellStyle name="常规 35 8 2 7 3 3" xfId="28843"/>
    <cellStyle name="常规 35 8 2 7 4" xfId="22359"/>
    <cellStyle name="常规 35 8 2 7 4 2" xfId="30141"/>
    <cellStyle name="常规 35 8 2 7 5" xfId="26250"/>
    <cellStyle name="常规 35 8 2 8" xfId="17077"/>
    <cellStyle name="常规 35 8 2 8 2" xfId="19909"/>
    <cellStyle name="常规 35 8 2 8 2 2" xfId="23800"/>
    <cellStyle name="常规 35 8 2 8 2 2 2" xfId="31582"/>
    <cellStyle name="常规 35 8 2 8 2 3" xfId="27691"/>
    <cellStyle name="常规 35 8 2 8 3" xfId="21205"/>
    <cellStyle name="常规 35 8 2 8 3 2" xfId="25096"/>
    <cellStyle name="常规 35 8 2 8 3 2 2" xfId="32878"/>
    <cellStyle name="常规 35 8 2 8 3 3" xfId="28987"/>
    <cellStyle name="常规 35 8 2 8 4" xfId="22503"/>
    <cellStyle name="常规 35 8 2 8 4 2" xfId="30285"/>
    <cellStyle name="常规 35 8 2 8 5" xfId="26394"/>
    <cellStyle name="常规 35 8 2 9" xfId="17221"/>
    <cellStyle name="常规 35 8 2 9 2" xfId="20053"/>
    <cellStyle name="常规 35 8 2 9 2 2" xfId="23944"/>
    <cellStyle name="常规 35 8 2 9 2 2 2" xfId="31726"/>
    <cellStyle name="常规 35 8 2 9 2 3" xfId="27835"/>
    <cellStyle name="常规 35 8 2 9 3" xfId="21349"/>
    <cellStyle name="常规 35 8 2 9 3 2" xfId="25240"/>
    <cellStyle name="常规 35 8 2 9 3 2 2" xfId="33022"/>
    <cellStyle name="常规 35 8 2 9 3 3" xfId="29131"/>
    <cellStyle name="常规 35 8 2 9 4" xfId="22647"/>
    <cellStyle name="常规 35 8 2 9 4 2" xfId="30429"/>
    <cellStyle name="常规 35 8 2 9 5" xfId="26538"/>
    <cellStyle name="常规 35 8 3" xfId="11249"/>
    <cellStyle name="常规 35 8 3 2" xfId="18973"/>
    <cellStyle name="常规 35 8 3 2 2" xfId="22864"/>
    <cellStyle name="常规 35 8 3 2 2 2" xfId="30646"/>
    <cellStyle name="常规 35 8 3 2 3" xfId="26755"/>
    <cellStyle name="常规 35 8 3 3" xfId="20269"/>
    <cellStyle name="常规 35 8 3 3 2" xfId="24160"/>
    <cellStyle name="常规 35 8 3 3 2 2" xfId="31942"/>
    <cellStyle name="常规 35 8 3 3 3" xfId="28051"/>
    <cellStyle name="常规 35 8 3 4" xfId="21567"/>
    <cellStyle name="常规 35 8 3 4 2" xfId="29349"/>
    <cellStyle name="常规 35 8 3 5" xfId="25458"/>
    <cellStyle name="常规 35 8 4" xfId="12473"/>
    <cellStyle name="常规 35 8 4 2" xfId="19117"/>
    <cellStyle name="常规 35 8 4 2 2" xfId="23008"/>
    <cellStyle name="常规 35 8 4 2 2 2" xfId="30790"/>
    <cellStyle name="常规 35 8 4 2 3" xfId="26899"/>
    <cellStyle name="常规 35 8 4 3" xfId="20413"/>
    <cellStyle name="常规 35 8 4 3 2" xfId="24304"/>
    <cellStyle name="常规 35 8 4 3 2 2" xfId="32086"/>
    <cellStyle name="常规 35 8 4 3 3" xfId="28195"/>
    <cellStyle name="常规 35 8 4 4" xfId="21711"/>
    <cellStyle name="常规 35 8 4 4 2" xfId="29493"/>
    <cellStyle name="常规 35 8 4 5" xfId="25602"/>
    <cellStyle name="常规 35 8 5" xfId="13646"/>
    <cellStyle name="常规 35 8 5 2" xfId="19261"/>
    <cellStyle name="常规 35 8 5 2 2" xfId="23152"/>
    <cellStyle name="常规 35 8 5 2 2 2" xfId="30934"/>
    <cellStyle name="常规 35 8 5 2 3" xfId="27043"/>
    <cellStyle name="常规 35 8 5 3" xfId="20557"/>
    <cellStyle name="常规 35 8 5 3 2" xfId="24448"/>
    <cellStyle name="常规 35 8 5 3 2 2" xfId="32230"/>
    <cellStyle name="常规 35 8 5 3 3" xfId="28339"/>
    <cellStyle name="常规 35 8 5 4" xfId="21855"/>
    <cellStyle name="常规 35 8 5 4 2" xfId="29637"/>
    <cellStyle name="常规 35 8 5 5" xfId="25746"/>
    <cellStyle name="常规 35 8 6" xfId="14718"/>
    <cellStyle name="常规 35 8 6 2" xfId="19405"/>
    <cellStyle name="常规 35 8 6 2 2" xfId="23296"/>
    <cellStyle name="常规 35 8 6 2 2 2" xfId="31078"/>
    <cellStyle name="常规 35 8 6 2 3" xfId="27187"/>
    <cellStyle name="常规 35 8 6 3" xfId="20701"/>
    <cellStyle name="常规 35 8 6 3 2" xfId="24592"/>
    <cellStyle name="常规 35 8 6 3 2 2" xfId="32374"/>
    <cellStyle name="常规 35 8 6 3 3" xfId="28483"/>
    <cellStyle name="常规 35 8 6 4" xfId="21999"/>
    <cellStyle name="常规 35 8 6 4 2" xfId="29781"/>
    <cellStyle name="常规 35 8 6 5" xfId="25890"/>
    <cellStyle name="常规 35 8 7" xfId="15683"/>
    <cellStyle name="常规 35 8 7 2" xfId="19549"/>
    <cellStyle name="常规 35 8 7 2 2" xfId="23440"/>
    <cellStyle name="常规 35 8 7 2 2 2" xfId="31222"/>
    <cellStyle name="常规 35 8 7 2 3" xfId="27331"/>
    <cellStyle name="常规 35 8 7 3" xfId="20845"/>
    <cellStyle name="常规 35 8 7 3 2" xfId="24736"/>
    <cellStyle name="常规 35 8 7 3 2 2" xfId="32518"/>
    <cellStyle name="常规 35 8 7 3 3" xfId="28627"/>
    <cellStyle name="常规 35 8 7 4" xfId="22143"/>
    <cellStyle name="常规 35 8 7 4 2" xfId="29925"/>
    <cellStyle name="常规 35 8 7 5" xfId="26034"/>
    <cellStyle name="常规 35 8 8" xfId="16480"/>
    <cellStyle name="常规 35 8 8 2" xfId="19693"/>
    <cellStyle name="常规 35 8 8 2 2" xfId="23584"/>
    <cellStyle name="常规 35 8 8 2 2 2" xfId="31366"/>
    <cellStyle name="常规 35 8 8 2 3" xfId="27475"/>
    <cellStyle name="常规 35 8 8 3" xfId="20989"/>
    <cellStyle name="常规 35 8 8 3 2" xfId="24880"/>
    <cellStyle name="常规 35 8 8 3 2 2" xfId="32662"/>
    <cellStyle name="常规 35 8 8 3 3" xfId="28771"/>
    <cellStyle name="常规 35 8 8 4" xfId="22287"/>
    <cellStyle name="常规 35 8 8 4 2" xfId="30069"/>
    <cellStyle name="常规 35 8 8 5" xfId="26178"/>
    <cellStyle name="常规 35 8 9" xfId="17005"/>
    <cellStyle name="常规 35 8 9 2" xfId="19837"/>
    <cellStyle name="常规 35 8 9 2 2" xfId="23728"/>
    <cellStyle name="常规 35 8 9 2 2 2" xfId="31510"/>
    <cellStyle name="常规 35 8 9 2 3" xfId="27619"/>
    <cellStyle name="常规 35 8 9 3" xfId="21133"/>
    <cellStyle name="常规 35 8 9 3 2" xfId="25024"/>
    <cellStyle name="常规 35 8 9 3 2 2" xfId="32806"/>
    <cellStyle name="常规 35 8 9 3 3" xfId="28915"/>
    <cellStyle name="常规 35 8 9 4" xfId="22431"/>
    <cellStyle name="常规 35 8 9 4 2" xfId="30213"/>
    <cellStyle name="常规 35 8 9 5" xfId="26322"/>
    <cellStyle name="常规 35 9" xfId="6381"/>
    <cellStyle name="常规 35 9 10" xfId="18877"/>
    <cellStyle name="常规 35 9 10 2" xfId="22768"/>
    <cellStyle name="常规 35 9 10 2 2" xfId="30550"/>
    <cellStyle name="常规 35 9 10 3" xfId="26659"/>
    <cellStyle name="常规 35 9 11" xfId="20173"/>
    <cellStyle name="常规 35 9 11 2" xfId="24064"/>
    <cellStyle name="常规 35 9 11 2 2" xfId="31846"/>
    <cellStyle name="常规 35 9 11 3" xfId="27955"/>
    <cellStyle name="常规 35 9 12" xfId="21471"/>
    <cellStyle name="常规 35 9 12 2" xfId="29253"/>
    <cellStyle name="常规 35 9 13" xfId="25362"/>
    <cellStyle name="常规 35 9 2" xfId="11297"/>
    <cellStyle name="常规 35 9 2 2" xfId="19021"/>
    <cellStyle name="常规 35 9 2 2 2" xfId="22912"/>
    <cellStyle name="常规 35 9 2 2 2 2" xfId="30694"/>
    <cellStyle name="常规 35 9 2 2 3" xfId="26803"/>
    <cellStyle name="常规 35 9 2 3" xfId="20317"/>
    <cellStyle name="常规 35 9 2 3 2" xfId="24208"/>
    <cellStyle name="常规 35 9 2 3 2 2" xfId="31990"/>
    <cellStyle name="常规 35 9 2 3 3" xfId="28099"/>
    <cellStyle name="常规 35 9 2 4" xfId="21615"/>
    <cellStyle name="常规 35 9 2 4 2" xfId="29397"/>
    <cellStyle name="常规 35 9 2 5" xfId="25506"/>
    <cellStyle name="常规 35 9 3" xfId="12521"/>
    <cellStyle name="常规 35 9 3 2" xfId="19165"/>
    <cellStyle name="常规 35 9 3 2 2" xfId="23056"/>
    <cellStyle name="常规 35 9 3 2 2 2" xfId="30838"/>
    <cellStyle name="常规 35 9 3 2 3" xfId="26947"/>
    <cellStyle name="常规 35 9 3 3" xfId="20461"/>
    <cellStyle name="常规 35 9 3 3 2" xfId="24352"/>
    <cellStyle name="常规 35 9 3 3 2 2" xfId="32134"/>
    <cellStyle name="常规 35 9 3 3 3" xfId="28243"/>
    <cellStyle name="常规 35 9 3 4" xfId="21759"/>
    <cellStyle name="常规 35 9 3 4 2" xfId="29541"/>
    <cellStyle name="常规 35 9 3 5" xfId="25650"/>
    <cellStyle name="常规 35 9 4" xfId="13694"/>
    <cellStyle name="常规 35 9 4 2" xfId="19309"/>
    <cellStyle name="常规 35 9 4 2 2" xfId="23200"/>
    <cellStyle name="常规 35 9 4 2 2 2" xfId="30982"/>
    <cellStyle name="常规 35 9 4 2 3" xfId="27091"/>
    <cellStyle name="常规 35 9 4 3" xfId="20605"/>
    <cellStyle name="常规 35 9 4 3 2" xfId="24496"/>
    <cellStyle name="常规 35 9 4 3 2 2" xfId="32278"/>
    <cellStyle name="常规 35 9 4 3 3" xfId="28387"/>
    <cellStyle name="常规 35 9 4 4" xfId="21903"/>
    <cellStyle name="常规 35 9 4 4 2" xfId="29685"/>
    <cellStyle name="常规 35 9 4 5" xfId="25794"/>
    <cellStyle name="常规 35 9 5" xfId="14766"/>
    <cellStyle name="常规 35 9 5 2" xfId="19453"/>
    <cellStyle name="常规 35 9 5 2 2" xfId="23344"/>
    <cellStyle name="常规 35 9 5 2 2 2" xfId="31126"/>
    <cellStyle name="常规 35 9 5 2 3" xfId="27235"/>
    <cellStyle name="常规 35 9 5 3" xfId="20749"/>
    <cellStyle name="常规 35 9 5 3 2" xfId="24640"/>
    <cellStyle name="常规 35 9 5 3 2 2" xfId="32422"/>
    <cellStyle name="常规 35 9 5 3 3" xfId="28531"/>
    <cellStyle name="常规 35 9 5 4" xfId="22047"/>
    <cellStyle name="常规 35 9 5 4 2" xfId="29829"/>
    <cellStyle name="常规 35 9 5 5" xfId="25938"/>
    <cellStyle name="常规 35 9 6" xfId="15731"/>
    <cellStyle name="常规 35 9 6 2" xfId="19597"/>
    <cellStyle name="常规 35 9 6 2 2" xfId="23488"/>
    <cellStyle name="常规 35 9 6 2 2 2" xfId="31270"/>
    <cellStyle name="常规 35 9 6 2 3" xfId="27379"/>
    <cellStyle name="常规 35 9 6 3" xfId="20893"/>
    <cellStyle name="常规 35 9 6 3 2" xfId="24784"/>
    <cellStyle name="常规 35 9 6 3 2 2" xfId="32566"/>
    <cellStyle name="常规 35 9 6 3 3" xfId="28675"/>
    <cellStyle name="常规 35 9 6 4" xfId="22191"/>
    <cellStyle name="常规 35 9 6 4 2" xfId="29973"/>
    <cellStyle name="常规 35 9 6 5" xfId="26082"/>
    <cellStyle name="常规 35 9 7" xfId="16528"/>
    <cellStyle name="常规 35 9 7 2" xfId="19741"/>
    <cellStyle name="常规 35 9 7 2 2" xfId="23632"/>
    <cellStyle name="常规 35 9 7 2 2 2" xfId="31414"/>
    <cellStyle name="常规 35 9 7 2 3" xfId="27523"/>
    <cellStyle name="常规 35 9 7 3" xfId="21037"/>
    <cellStyle name="常规 35 9 7 3 2" xfId="24928"/>
    <cellStyle name="常规 35 9 7 3 2 2" xfId="32710"/>
    <cellStyle name="常规 35 9 7 3 3" xfId="28819"/>
    <cellStyle name="常规 35 9 7 4" xfId="22335"/>
    <cellStyle name="常规 35 9 7 4 2" xfId="30117"/>
    <cellStyle name="常规 35 9 7 5" xfId="26226"/>
    <cellStyle name="常规 35 9 8" xfId="17053"/>
    <cellStyle name="常规 35 9 8 2" xfId="19885"/>
    <cellStyle name="常规 35 9 8 2 2" xfId="23776"/>
    <cellStyle name="常规 35 9 8 2 2 2" xfId="31558"/>
    <cellStyle name="常规 35 9 8 2 3" xfId="27667"/>
    <cellStyle name="常规 35 9 8 3" xfId="21181"/>
    <cellStyle name="常规 35 9 8 3 2" xfId="25072"/>
    <cellStyle name="常规 35 9 8 3 2 2" xfId="32854"/>
    <cellStyle name="常规 35 9 8 3 3" xfId="28963"/>
    <cellStyle name="常规 35 9 8 4" xfId="22479"/>
    <cellStyle name="常规 35 9 8 4 2" xfId="30261"/>
    <cellStyle name="常规 35 9 8 5" xfId="26370"/>
    <cellStyle name="常规 35 9 9" xfId="17197"/>
    <cellStyle name="常规 35 9 9 2" xfId="20029"/>
    <cellStyle name="常规 35 9 9 2 2" xfId="23920"/>
    <cellStyle name="常规 35 9 9 2 2 2" xfId="31702"/>
    <cellStyle name="常规 35 9 9 2 3" xfId="27811"/>
    <cellStyle name="常规 35 9 9 3" xfId="21325"/>
    <cellStyle name="常规 35 9 9 3 2" xfId="25216"/>
    <cellStyle name="常规 35 9 9 3 2 2" xfId="32998"/>
    <cellStyle name="常规 35 9 9 3 3" xfId="29107"/>
    <cellStyle name="常规 35 9 9 4" xfId="22623"/>
    <cellStyle name="常规 35 9 9 4 2" xfId="30405"/>
    <cellStyle name="常规 35 9 9 5" xfId="26514"/>
    <cellStyle name="常规 36" xfId="17275"/>
    <cellStyle name="常规 36 2" xfId="22695"/>
    <cellStyle name="常规 36 2 2" xfId="30477"/>
    <cellStyle name="常规 36 3" xfId="26586"/>
    <cellStyle name="常规 37" xfId="17269"/>
    <cellStyle name="常规 38" xfId="17272"/>
    <cellStyle name="常规 39" xfId="21397"/>
    <cellStyle name="常规 39 2" xfId="25288"/>
    <cellStyle name="常规 39 2 2" xfId="33070"/>
    <cellStyle name="常规 39 3" xfId="29179"/>
    <cellStyle name="常规 4" xfId="94"/>
    <cellStyle name="常规 4 2" xfId="590"/>
    <cellStyle name="常规 4 2 2" xfId="861"/>
    <cellStyle name="常规 4 2 2 2" xfId="1837"/>
    <cellStyle name="常规 4 2 2 2 10" xfId="10986"/>
    <cellStyle name="常规 4 2 2 2 11" xfId="13948"/>
    <cellStyle name="常规 4 2 2 2 12" xfId="18531"/>
    <cellStyle name="常规 4 2 2 2 13" xfId="3343"/>
    <cellStyle name="常规 4 2 2 2 2" xfId="4551"/>
    <cellStyle name="常规 4 2 2 2 3" xfId="6143"/>
    <cellStyle name="常规 4 2 2 2 4" xfId="8486"/>
    <cellStyle name="常规 4 2 2 2 5" xfId="9017"/>
    <cellStyle name="常规 4 2 2 2 6" xfId="8824"/>
    <cellStyle name="常规 4 2 2 2 7" xfId="8909"/>
    <cellStyle name="常规 4 2 2 2 8" xfId="12798"/>
    <cellStyle name="常规 4 2 2 2 9" xfId="13269"/>
    <cellStyle name="常规 4 2 3" xfId="1839"/>
    <cellStyle name="常规 4 2 3 2" xfId="1841"/>
    <cellStyle name="常规 4 2 3 2 10" xfId="11862"/>
    <cellStyle name="常规 4 2 3 2 11" xfId="15073"/>
    <cellStyle name="常规 4 2 3 2 12" xfId="18535"/>
    <cellStyle name="常规 4 2 3 2 13" xfId="3344"/>
    <cellStyle name="常规 4 2 3 2 2" xfId="4552"/>
    <cellStyle name="常规 4 2 3 2 3" xfId="5187"/>
    <cellStyle name="常规 4 2 3 2 4" xfId="8487"/>
    <cellStyle name="常规 4 2 3 2 5" xfId="6685"/>
    <cellStyle name="常规 4 2 3 2 6" xfId="9811"/>
    <cellStyle name="常规 4 2 3 2 7" xfId="10419"/>
    <cellStyle name="常规 4 2 3 2 8" xfId="9892"/>
    <cellStyle name="常规 4 2 3 2 9" xfId="10278"/>
    <cellStyle name="常规 4 2 3 3" xfId="18533"/>
    <cellStyle name="常规 4 2 3 4" xfId="2361"/>
    <cellStyle name="常规 4 2 4" xfId="3341"/>
    <cellStyle name="常规 4 2 4 10" xfId="12216"/>
    <cellStyle name="常规 4 2 4 11" xfId="15406"/>
    <cellStyle name="常规 4 2 4 2" xfId="4549"/>
    <cellStyle name="常规 4 2 4 3" xfId="5872"/>
    <cellStyle name="常规 4 2 4 4" xfId="8484"/>
    <cellStyle name="常规 4 2 4 5" xfId="6687"/>
    <cellStyle name="常规 4 2 4 6" xfId="9816"/>
    <cellStyle name="常规 4 2 4 7" xfId="10867"/>
    <cellStyle name="常规 4 2 4 8" xfId="12854"/>
    <cellStyle name="常规 4 2 4 9" xfId="14260"/>
    <cellStyle name="常规 4 2 5" xfId="17556"/>
    <cellStyle name="常规 4 3" xfId="416"/>
    <cellStyle name="常规 4 3 2" xfId="1842"/>
    <cellStyle name="常规 4 3 2 10" xfId="16174"/>
    <cellStyle name="常规 4 3 2 11" xfId="16816"/>
    <cellStyle name="常规 4 3 2 12" xfId="18536"/>
    <cellStyle name="常规 4 3 2 13" xfId="3345"/>
    <cellStyle name="常规 4 3 2 2" xfId="4553"/>
    <cellStyle name="常规 4 3 2 3" xfId="5698"/>
    <cellStyle name="常规 4 3 2 4" xfId="8488"/>
    <cellStyle name="常规 4 3 2 5" xfId="10736"/>
    <cellStyle name="常规 4 3 2 6" xfId="11984"/>
    <cellStyle name="常规 4 3 2 7" xfId="13176"/>
    <cellStyle name="常规 4 3 2 8" xfId="12728"/>
    <cellStyle name="常规 4 3 2 9" xfId="15309"/>
    <cellStyle name="常规 4 4" xfId="253"/>
    <cellStyle name="常规 4 4 2" xfId="707"/>
    <cellStyle name="常规 4 4 2 2" xfId="1843"/>
    <cellStyle name="常规 4 4 2 2 10" xfId="13111"/>
    <cellStyle name="常规 4 4 2 2 11" xfId="15293"/>
    <cellStyle name="常规 4 4 2 2 12" xfId="18537"/>
    <cellStyle name="常规 4 4 2 2 13" xfId="3347"/>
    <cellStyle name="常规 4 4 2 2 2" xfId="4555"/>
    <cellStyle name="常规 4 4 2 2 3" xfId="5989"/>
    <cellStyle name="常规 4 4 2 2 4" xfId="8490"/>
    <cellStyle name="常规 4 4 2 2 5" xfId="9950"/>
    <cellStyle name="常规 4 4 2 2 6" xfId="6603"/>
    <cellStyle name="常规 4 4 2 2 7" xfId="10713"/>
    <cellStyle name="常规 4 4 2 2 8" xfId="13907"/>
    <cellStyle name="常规 4 4 2 2 9" xfId="10655"/>
    <cellStyle name="常规 4 4 3" xfId="914"/>
    <cellStyle name="常规 4 4 3 2" xfId="1844"/>
    <cellStyle name="常规 4 4 3 2 10" xfId="15319"/>
    <cellStyle name="常规 4 4 3 2 11" xfId="16181"/>
    <cellStyle name="常规 4 4 3 2 12" xfId="18538"/>
    <cellStyle name="常规 4 4 3 2 13" xfId="2455"/>
    <cellStyle name="常规 4 4 3 2 2" xfId="3663"/>
    <cellStyle name="常规 4 4 3 2 3" xfId="5188"/>
    <cellStyle name="常规 4 4 3 2 4" xfId="7598"/>
    <cellStyle name="常规 4 4 3 2 5" xfId="9603"/>
    <cellStyle name="常规 4 4 3 2 6" xfId="10750"/>
    <cellStyle name="常规 4 4 3 2 7" xfId="11998"/>
    <cellStyle name="常规 4 4 3 2 8" xfId="6896"/>
    <cellStyle name="常规 4 4 3 2 9" xfId="6803"/>
    <cellStyle name="常规 4 4 3 3" xfId="17609"/>
    <cellStyle name="常规 4 4 3 4" xfId="2117"/>
    <cellStyle name="常规 4 4 4" xfId="3342"/>
    <cellStyle name="常规 4 4 4 10" xfId="16080"/>
    <cellStyle name="常规 4 4 4 11" xfId="16765"/>
    <cellStyle name="常规 4 4 4 2" xfId="4550"/>
    <cellStyle name="常规 4 4 4 3" xfId="5535"/>
    <cellStyle name="常规 4 4 4 4" xfId="8485"/>
    <cellStyle name="常规 4 4 4 5" xfId="10569"/>
    <cellStyle name="常规 4 4 4 6" xfId="11828"/>
    <cellStyle name="常规 4 4 4 7" xfId="13027"/>
    <cellStyle name="常规 4 4 4 8" xfId="14492"/>
    <cellStyle name="常规 4 4 4 9" xfId="15188"/>
    <cellStyle name="常规 4 4 5" xfId="17400"/>
    <cellStyle name="常规 4 5" xfId="1838"/>
    <cellStyle name="常规 4 5 10" xfId="14341"/>
    <cellStyle name="常规 4 5 11" xfId="6983"/>
    <cellStyle name="常规 4 5 12" xfId="18532"/>
    <cellStyle name="常规 4 5 13" xfId="3340"/>
    <cellStyle name="常规 4 5 2" xfId="4548"/>
    <cellStyle name="常规 4 5 3" xfId="5186"/>
    <cellStyle name="常规 4 5 4" xfId="8483"/>
    <cellStyle name="常规 4 5 5" xfId="6690"/>
    <cellStyle name="常规 4 5 6" xfId="7514"/>
    <cellStyle name="常规 4 5 7" xfId="7308"/>
    <cellStyle name="常规 4 5 8" xfId="6916"/>
    <cellStyle name="常规 4 5 9" xfId="14377"/>
    <cellStyle name="常规 4 6" xfId="5377"/>
    <cellStyle name="常规 4 6 2" xfId="6271"/>
    <cellStyle name="常规 40" xfId="1"/>
    <cellStyle name="常规 40 2" xfId="21398"/>
    <cellStyle name="常规 40 2 2" xfId="29180"/>
    <cellStyle name="常规 40 3" xfId="25289"/>
    <cellStyle name="常规 5" xfId="95"/>
    <cellStyle name="常规 5 10" xfId="255"/>
    <cellStyle name="常规 5 10 2" xfId="420"/>
    <cellStyle name="常规 5 10 2 2" xfId="1845"/>
    <cellStyle name="常规 5 10 2 2 10" xfId="15007"/>
    <cellStyle name="常规 5 10 2 2 11" xfId="15936"/>
    <cellStyle name="常规 5 10 2 2 12" xfId="18539"/>
    <cellStyle name="常规 5 10 2 2 13" xfId="3351"/>
    <cellStyle name="常规 5 10 2 2 2" xfId="4559"/>
    <cellStyle name="常规 5 10 2 2 3" xfId="5702"/>
    <cellStyle name="常规 5 10 2 2 4" xfId="8494"/>
    <cellStyle name="常规 5 10 2 2 5" xfId="9012"/>
    <cellStyle name="常规 5 10 2 2 6" xfId="10329"/>
    <cellStyle name="常规 5 10 2 2 7" xfId="11587"/>
    <cellStyle name="常规 5 10 2 2 8" xfId="12021"/>
    <cellStyle name="常规 5 10 2 2 9" xfId="14420"/>
    <cellStyle name="常规 5 10 3" xfId="592"/>
    <cellStyle name="常规 5 10 3 2" xfId="863"/>
    <cellStyle name="常规 5 10 3 2 2" xfId="1846"/>
    <cellStyle name="常规 5 10 3 2 2 10" xfId="15912"/>
    <cellStyle name="常规 5 10 3 2 2 11" xfId="16667"/>
    <cellStyle name="常规 5 10 3 2 2 12" xfId="18540"/>
    <cellStyle name="常规 5 10 3 2 2 13" xfId="3355"/>
    <cellStyle name="常规 5 10 3 2 2 2" xfId="4563"/>
    <cellStyle name="常规 5 10 3 2 2 3" xfId="6145"/>
    <cellStyle name="常规 5 10 3 2 2 4" xfId="8498"/>
    <cellStyle name="常规 5 10 3 2 2 5" xfId="10281"/>
    <cellStyle name="常规 5 10 3 2 2 6" xfId="11543"/>
    <cellStyle name="常规 5 10 3 2 2 7" xfId="12756"/>
    <cellStyle name="常规 5 10 3 2 2 8" xfId="14382"/>
    <cellStyle name="常规 5 10 3 2 2 9" xfId="14976"/>
    <cellStyle name="常规 5 10 3 3" xfId="1847"/>
    <cellStyle name="常规 5 10 3 3 2" xfId="1849"/>
    <cellStyle name="常规 5 10 3 3 2 10" xfId="12436"/>
    <cellStyle name="常规 5 10 3 3 2 11" xfId="11577"/>
    <cellStyle name="常规 5 10 3 3 2 12" xfId="18543"/>
    <cellStyle name="常规 5 10 3 3 2 13" xfId="3357"/>
    <cellStyle name="常规 5 10 3 3 2 2" xfId="4565"/>
    <cellStyle name="常规 5 10 3 3 2 3" xfId="5189"/>
    <cellStyle name="常规 5 10 3 3 2 4" xfId="8500"/>
    <cellStyle name="常规 5 10 3 3 2 5" xfId="8992"/>
    <cellStyle name="常规 5 10 3 3 2 6" xfId="10031"/>
    <cellStyle name="常规 5 10 3 3 2 7" xfId="6556"/>
    <cellStyle name="常规 5 10 3 3 2 8" xfId="13278"/>
    <cellStyle name="常规 5 10 3 3 2 9" xfId="13434"/>
    <cellStyle name="常规 5 10 3 3 3" xfId="18541"/>
    <cellStyle name="常规 5 10 3 3 4" xfId="2362"/>
    <cellStyle name="常规 5 10 3 4" xfId="3353"/>
    <cellStyle name="常规 5 10 3 4 10" xfId="14957"/>
    <cellStyle name="常规 5 10 3 4 11" xfId="15898"/>
    <cellStyle name="常规 5 10 3 4 2" xfId="4561"/>
    <cellStyle name="常规 5 10 3 4 3" xfId="5874"/>
    <cellStyle name="常规 5 10 3 4 4" xfId="8496"/>
    <cellStyle name="常规 5 10 3 4 5" xfId="6675"/>
    <cellStyle name="常规 5 10 3 4 6" xfId="10252"/>
    <cellStyle name="常规 5 10 3 4 7" xfId="11514"/>
    <cellStyle name="常规 5 10 3 4 8" xfId="6949"/>
    <cellStyle name="常规 5 10 3 4 9" xfId="14688"/>
    <cellStyle name="常规 5 10 3 5" xfId="17558"/>
    <cellStyle name="常规 5 10 4" xfId="418"/>
    <cellStyle name="常规 5 10 4 2" xfId="1850"/>
    <cellStyle name="常规 5 10 4 2 10" xfId="15980"/>
    <cellStyle name="常规 5 10 4 2 11" xfId="16705"/>
    <cellStyle name="常规 5 10 4 2 12" xfId="18544"/>
    <cellStyle name="常规 5 10 4 2 13" xfId="3358"/>
    <cellStyle name="常规 5 10 4 2 2" xfId="4566"/>
    <cellStyle name="常规 5 10 4 2 3" xfId="5700"/>
    <cellStyle name="常规 5 10 4 2 4" xfId="8501"/>
    <cellStyle name="常规 5 10 4 2 5" xfId="10400"/>
    <cellStyle name="常规 5 10 4 2 6" xfId="11655"/>
    <cellStyle name="常规 5 10 4 2 7" xfId="12863"/>
    <cellStyle name="常规 5 10 4 2 8" xfId="13149"/>
    <cellStyle name="常规 5 10 4 2 9" xfId="15063"/>
    <cellStyle name="常规 5 10 5" xfId="1851"/>
    <cellStyle name="常规 5 10 5 2" xfId="1650"/>
    <cellStyle name="常规 5 10 5 2 10" xfId="7494"/>
    <cellStyle name="常规 5 10 5 2 11" xfId="15336"/>
    <cellStyle name="常规 5 10 5 2 12" xfId="18345"/>
    <cellStyle name="常规 5 10 5 2 13" xfId="3359"/>
    <cellStyle name="常规 5 10 5 2 2" xfId="4567"/>
    <cellStyle name="常规 5 10 5 2 3" xfId="5118"/>
    <cellStyle name="常规 5 10 5 2 4" xfId="8502"/>
    <cellStyle name="常规 5 10 5 2 5" xfId="9002"/>
    <cellStyle name="常规 5 10 5 2 6" xfId="9237"/>
    <cellStyle name="常规 5 10 5 2 7" xfId="10774"/>
    <cellStyle name="常规 5 10 5 2 8" xfId="14122"/>
    <cellStyle name="常规 5 10 5 2 9" xfId="12316"/>
    <cellStyle name="常规 5 10 5 3" xfId="18545"/>
    <cellStyle name="常规 5 10 5 4" xfId="2363"/>
    <cellStyle name="常规 5 10 6" xfId="3349"/>
    <cellStyle name="常规 5 10 6 10" xfId="15057"/>
    <cellStyle name="常规 5 10 6 11" xfId="15976"/>
    <cellStyle name="常规 5 10 6 2" xfId="4557"/>
    <cellStyle name="常规 5 10 6 3" xfId="5537"/>
    <cellStyle name="常规 5 10 6 4" xfId="8492"/>
    <cellStyle name="常规 5 10 6 5" xfId="6684"/>
    <cellStyle name="常规 5 10 6 6" xfId="10390"/>
    <cellStyle name="常规 5 10 6 7" xfId="11645"/>
    <cellStyle name="常规 5 10 6 8" xfId="7549"/>
    <cellStyle name="常规 5 10 6 9" xfId="14466"/>
    <cellStyle name="常规 5 10 7" xfId="17402"/>
    <cellStyle name="常规 5 11" xfId="421"/>
    <cellStyle name="常规 5 11 2" xfId="1852"/>
    <cellStyle name="常规 5 11 2 10" xfId="15411"/>
    <cellStyle name="常规 5 11 2 11" xfId="16253"/>
    <cellStyle name="常规 5 11 2 12" xfId="18546"/>
    <cellStyle name="常规 5 11 2 13" xfId="3360"/>
    <cellStyle name="常规 5 11 2 2" xfId="4568"/>
    <cellStyle name="常规 5 11 2 3" xfId="5703"/>
    <cellStyle name="常规 5 11 2 4" xfId="8503"/>
    <cellStyle name="常规 5 11 2 5" xfId="9879"/>
    <cellStyle name="常规 5 11 2 6" xfId="10873"/>
    <cellStyle name="常规 5 11 2 7" xfId="12117"/>
    <cellStyle name="常规 5 11 2 8" xfId="12257"/>
    <cellStyle name="常规 5 11 2 9" xfId="11866"/>
    <cellStyle name="常规 5 12" xfId="591"/>
    <cellStyle name="常规 5 12 2" xfId="862"/>
    <cellStyle name="常规 5 12 2 2" xfId="1853"/>
    <cellStyle name="常规 5 12 2 2 10" xfId="13485"/>
    <cellStyle name="常规 5 12 2 2 11" xfId="10411"/>
    <cellStyle name="常规 5 12 2 2 12" xfId="18547"/>
    <cellStyle name="常规 5 12 2 2 13" xfId="3362"/>
    <cellStyle name="常规 5 12 2 2 2" xfId="4570"/>
    <cellStyle name="常规 5 12 2 2 3" xfId="6144"/>
    <cellStyle name="常规 5 12 2 2 4" xfId="8505"/>
    <cellStyle name="常规 5 12 2 2 5" xfId="6672"/>
    <cellStyle name="常规 5 12 2 2 6" xfId="7517"/>
    <cellStyle name="常规 5 12 2 2 7" xfId="7306"/>
    <cellStyle name="常规 5 12 2 2 8" xfId="14267"/>
    <cellStyle name="常规 5 12 2 2 9" xfId="6650"/>
    <cellStyle name="常规 5 12 3" xfId="1854"/>
    <cellStyle name="常规 5 12 3 2" xfId="1855"/>
    <cellStyle name="常规 5 12 3 2 10" xfId="16244"/>
    <cellStyle name="常规 5 12 3 2 11" xfId="16859"/>
    <cellStyle name="常规 5 12 3 2 12" xfId="18549"/>
    <cellStyle name="常规 5 12 3 2 13" xfId="3363"/>
    <cellStyle name="常规 5 12 3 2 2" xfId="4571"/>
    <cellStyle name="常规 5 12 3 2 3" xfId="5190"/>
    <cellStyle name="常规 5 12 3 2 4" xfId="8506"/>
    <cellStyle name="常规 5 12 3 2 5" xfId="10850"/>
    <cellStyle name="常规 5 12 3 2 6" xfId="12095"/>
    <cellStyle name="常规 5 12 3 2 7" xfId="13281"/>
    <cellStyle name="常规 5 12 3 2 8" xfId="11495"/>
    <cellStyle name="常规 5 12 3 2 9" xfId="15395"/>
    <cellStyle name="常规 5 12 3 3" xfId="18548"/>
    <cellStyle name="常规 5 12 3 4" xfId="2364"/>
    <cellStyle name="常规 5 12 4" xfId="3361"/>
    <cellStyle name="常规 5 12 4 10" xfId="10570"/>
    <cellStyle name="常规 5 12 4 11" xfId="13518"/>
    <cellStyle name="常规 5 12 4 2" xfId="4569"/>
    <cellStyle name="常规 5 12 4 3" xfId="5873"/>
    <cellStyle name="常规 5 12 4 4" xfId="8504"/>
    <cellStyle name="常规 5 12 4 5" xfId="9004"/>
    <cellStyle name="常规 5 12 4 6" xfId="9239"/>
    <cellStyle name="常规 5 12 4 7" xfId="9300"/>
    <cellStyle name="常规 5 12 4 8" xfId="10078"/>
    <cellStyle name="常规 5 12 4 9" xfId="13939"/>
    <cellStyle name="常规 5 12 5" xfId="17557"/>
    <cellStyle name="常规 5 13" xfId="417"/>
    <cellStyle name="常规 5 13 2" xfId="1856"/>
    <cellStyle name="常规 5 13 2 10" xfId="12068"/>
    <cellStyle name="常规 5 13 2 11" xfId="14962"/>
    <cellStyle name="常规 5 13 2 12" xfId="18550"/>
    <cellStyle name="常规 5 13 2 13" xfId="3364"/>
    <cellStyle name="常规 5 13 2 2" xfId="4572"/>
    <cellStyle name="常规 5 13 2 3" xfId="5699"/>
    <cellStyle name="常规 5 13 2 4" xfId="8507"/>
    <cellStyle name="常规 5 13 2 5" xfId="8815"/>
    <cellStyle name="常规 5 13 2 6" xfId="6583"/>
    <cellStyle name="常规 5 13 2 7" xfId="10260"/>
    <cellStyle name="常规 5 13 2 8" xfId="13025"/>
    <cellStyle name="常规 5 13 2 9" xfId="6649"/>
    <cellStyle name="常规 5 14" xfId="254"/>
    <cellStyle name="常规 5 14 2" xfId="708"/>
    <cellStyle name="常规 5 14 2 2" xfId="1857"/>
    <cellStyle name="常规 5 14 2 2 10" xfId="15287"/>
    <cellStyle name="常规 5 14 2 2 11" xfId="16162"/>
    <cellStyle name="常规 5 14 2 2 12" xfId="18551"/>
    <cellStyle name="常规 5 14 2 2 13" xfId="3366"/>
    <cellStyle name="常规 5 14 2 2 2" xfId="4574"/>
    <cellStyle name="常规 5 14 2 2 3" xfId="5990"/>
    <cellStyle name="常规 5 14 2 2 4" xfId="8509"/>
    <cellStyle name="常规 5 14 2 2 5" xfId="6670"/>
    <cellStyle name="常规 5 14 2 2 6" xfId="10702"/>
    <cellStyle name="常规 5 14 2 2 7" xfId="11952"/>
    <cellStyle name="常规 5 14 2 2 8" xfId="9668"/>
    <cellStyle name="常规 5 14 2 2 9" xfId="14585"/>
    <cellStyle name="常规 5 14 3" xfId="1858"/>
    <cellStyle name="常规 5 14 3 2" xfId="1859"/>
    <cellStyle name="常规 5 14 3 2 10" xfId="16068"/>
    <cellStyle name="常规 5 14 3 2 11" xfId="16758"/>
    <cellStyle name="常规 5 14 3 2 12" xfId="18553"/>
    <cellStyle name="常规 5 14 3 2 13" xfId="3367"/>
    <cellStyle name="常规 5 14 3 2 2" xfId="4575"/>
    <cellStyle name="常规 5 14 3 2 3" xfId="5191"/>
    <cellStyle name="常规 5 14 3 2 4" xfId="8510"/>
    <cellStyle name="常规 5 14 3 2 5" xfId="10540"/>
    <cellStyle name="常规 5 14 3 2 6" xfId="11800"/>
    <cellStyle name="常规 5 14 3 2 7" xfId="13002"/>
    <cellStyle name="常规 5 14 3 2 8" xfId="14473"/>
    <cellStyle name="常规 5 14 3 2 9" xfId="15171"/>
    <cellStyle name="常规 5 14 3 3" xfId="18552"/>
    <cellStyle name="常规 5 14 3 4" xfId="2365"/>
    <cellStyle name="常规 5 14 4" xfId="3365"/>
    <cellStyle name="常规 5 14 4 10" xfId="15393"/>
    <cellStyle name="常规 5 14 4 11" xfId="16242"/>
    <cellStyle name="常规 5 14 4 2" xfId="4573"/>
    <cellStyle name="常规 5 14 4 3" xfId="5536"/>
    <cellStyle name="常规 5 14 4 4" xfId="8508"/>
    <cellStyle name="常规 5 14 4 5" xfId="6487"/>
    <cellStyle name="常规 5 14 4 6" xfId="10847"/>
    <cellStyle name="常规 5 14 4 7" xfId="12093"/>
    <cellStyle name="常规 5 14 4 8" xfId="10295"/>
    <cellStyle name="常规 5 14 4 9" xfId="12968"/>
    <cellStyle name="常规 5 14 5" xfId="17401"/>
    <cellStyle name="常规 5 15" xfId="1860"/>
    <cellStyle name="常规 5 15 10" xfId="14188"/>
    <cellStyle name="常规 5 15 11" xfId="11954"/>
    <cellStyle name="常规 5 15 12" xfId="18554"/>
    <cellStyle name="常规 5 15 13" xfId="3348"/>
    <cellStyle name="常规 5 15 2" xfId="4556"/>
    <cellStyle name="常规 5 15 3" xfId="5192"/>
    <cellStyle name="常规 5 15 4" xfId="8491"/>
    <cellStyle name="常规 5 15 5" xfId="9015"/>
    <cellStyle name="常规 5 15 6" xfId="8788"/>
    <cellStyle name="常规 5 15 7" xfId="8982"/>
    <cellStyle name="常规 5 15 8" xfId="9026"/>
    <cellStyle name="常规 5 15 9" xfId="14163"/>
    <cellStyle name="常规 5 16" xfId="5378"/>
    <cellStyle name="常规 5 16 2" xfId="6272"/>
    <cellStyle name="常规 5 2" xfId="12"/>
    <cellStyle name="常规 5 2 10" xfId="5295"/>
    <cellStyle name="常规 5 2 10 2" xfId="6190"/>
    <cellStyle name="常规 5 2 2" xfId="14"/>
    <cellStyle name="常规 5 2 2 2" xfId="96"/>
    <cellStyle name="常规 5 2 2 2 2" xfId="478"/>
    <cellStyle name="常规 5 2 2 2 2 2" xfId="749"/>
    <cellStyle name="常规 5 2 2 2 2 2 2" xfId="1125"/>
    <cellStyle name="常规 5 2 2 2 2 2 2 10" xfId="15652"/>
    <cellStyle name="常规 5 2 2 2 2 2 2 11" xfId="16450"/>
    <cellStyle name="常规 5 2 2 2 2 2 2 12" xfId="17820"/>
    <cellStyle name="常规 5 2 2 2 2 2 2 13" xfId="2677"/>
    <cellStyle name="常规 5 2 2 2 2 2 2 2" xfId="3885"/>
    <cellStyle name="常规 5 2 2 2 2 2 2 3" xfId="6031"/>
    <cellStyle name="常规 5 2 2 2 2 2 2 4" xfId="7820"/>
    <cellStyle name="常规 5 2 2 2 2 2 2 5" xfId="6965"/>
    <cellStyle name="常规 5 2 2 2 2 2 2 6" xfId="11209"/>
    <cellStyle name="常规 5 2 2 2 2 2 2 7" xfId="12435"/>
    <cellStyle name="常规 5 2 2 2 2 2 2 8" xfId="14081"/>
    <cellStyle name="常规 5 2 2 2 2 2 2 9" xfId="12087"/>
    <cellStyle name="常规 5 2 2 2 2 3" xfId="1129"/>
    <cellStyle name="常规 5 2 2 2 2 3 2" xfId="1132"/>
    <cellStyle name="常规 5 2 2 2 2 3 2 10" xfId="16435"/>
    <cellStyle name="常规 5 2 2 2 2 3 2 11" xfId="16978"/>
    <cellStyle name="常规 5 2 2 2 2 3 2 12" xfId="17827"/>
    <cellStyle name="常规 5 2 2 2 2 3 2 13" xfId="2681"/>
    <cellStyle name="常规 5 2 2 2 2 3 2 2" xfId="3889"/>
    <cellStyle name="常规 5 2 2 2 2 3 2 3" xfId="4929"/>
    <cellStyle name="常规 5 2 2 2 2 3 2 4" xfId="7824"/>
    <cellStyle name="常规 5 2 2 2 2 3 2 5" xfId="11187"/>
    <cellStyle name="常规 5 2 2 2 2 3 2 6" xfId="12416"/>
    <cellStyle name="常规 5 2 2 2 2 3 2 7" xfId="13588"/>
    <cellStyle name="常规 5 2 2 2 2 3 2 8" xfId="10403"/>
    <cellStyle name="常规 5 2 2 2 2 3 2 9" xfId="15635"/>
    <cellStyle name="常规 5 2 2 2 2 3 3" xfId="17824"/>
    <cellStyle name="常规 5 2 2 2 2 3 4" xfId="2170"/>
    <cellStyle name="常规 5 2 2 2 2 4" xfId="2672"/>
    <cellStyle name="常规 5 2 2 2 2 4 10" xfId="15852"/>
    <cellStyle name="常规 5 2 2 2 2 4 11" xfId="16648"/>
    <cellStyle name="常规 5 2 2 2 2 4 2" xfId="3880"/>
    <cellStyle name="常规 5 2 2 2 2 4 3" xfId="5760"/>
    <cellStyle name="常规 5 2 2 2 2 4 4" xfId="7815"/>
    <cellStyle name="常规 5 2 2 2 2 4 5" xfId="10165"/>
    <cellStyle name="常规 5 2 2 2 2 4 6" xfId="11426"/>
    <cellStyle name="常规 5 2 2 2 2 4 7" xfId="12648"/>
    <cellStyle name="常规 5 2 2 2 2 4 8" xfId="10313"/>
    <cellStyle name="常规 5 2 2 2 2 4 9" xfId="14898"/>
    <cellStyle name="常规 5 2 2 2 2 5" xfId="17444"/>
    <cellStyle name="常规 5 2 2 2 3" xfId="1135"/>
    <cellStyle name="常规 5 2 2 2 3 10" xfId="13276"/>
    <cellStyle name="常规 5 2 2 2 3 11" xfId="10185"/>
    <cellStyle name="常规 5 2 2 2 3 12" xfId="17830"/>
    <cellStyle name="常规 5 2 2 2 3 13" xfId="3369"/>
    <cellStyle name="常规 5 2 2 2 3 2" xfId="4577"/>
    <cellStyle name="常规 5 2 2 2 3 3" xfId="4932"/>
    <cellStyle name="常规 5 2 2 2 3 4" xfId="8512"/>
    <cellStyle name="常规 5 2 2 2 3 5" xfId="6667"/>
    <cellStyle name="常规 5 2 2 2 3 6" xfId="9824"/>
    <cellStyle name="常规 5 2 2 2 3 7" xfId="8844"/>
    <cellStyle name="常规 5 2 2 2 3 8" xfId="12729"/>
    <cellStyle name="常规 5 2 2 2 3 9" xfId="13891"/>
    <cellStyle name="常规 5 2 2 2 4" xfId="5379"/>
    <cellStyle name="常规 5 2 2 2 4 2" xfId="6273"/>
    <cellStyle name="常规 5 2 2 3" xfId="298"/>
    <cellStyle name="常规 5 2 2 3 2" xfId="1861"/>
    <cellStyle name="常规 5 2 2 3 2 10" xfId="16166"/>
    <cellStyle name="常规 5 2 2 3 2 11" xfId="16810"/>
    <cellStyle name="常规 5 2 2 3 2 12" xfId="18555"/>
    <cellStyle name="常规 5 2 2 3 2 13" xfId="3370"/>
    <cellStyle name="常规 5 2 2 3 2 2" xfId="4578"/>
    <cellStyle name="常规 5 2 2 3 2 3" xfId="5580"/>
    <cellStyle name="常规 5 2 2 3 2 4" xfId="8513"/>
    <cellStyle name="常规 5 2 2 3 2 5" xfId="10711"/>
    <cellStyle name="常规 5 2 2 3 2 6" xfId="11961"/>
    <cellStyle name="常规 5 2 2 3 2 7" xfId="13154"/>
    <cellStyle name="常规 5 2 2 3 2 8" xfId="12992"/>
    <cellStyle name="常规 5 2 2 3 2 9" xfId="15292"/>
    <cellStyle name="常规 5 2 2 4" xfId="141"/>
    <cellStyle name="常规 5 2 2 4 2" xfId="633"/>
    <cellStyle name="常规 5 2 2 4 2 2" xfId="1049"/>
    <cellStyle name="常规 5 2 2 4 2 2 10" xfId="16131"/>
    <cellStyle name="常规 5 2 2 4 2 2 11" xfId="16800"/>
    <cellStyle name="常规 5 2 2 4 2 2 12" xfId="17744"/>
    <cellStyle name="常规 5 2 2 4 2 2 13" xfId="2711"/>
    <cellStyle name="常规 5 2 2 4 2 2 2" xfId="3919"/>
    <cellStyle name="常规 5 2 2 4 2 2 3" xfId="5915"/>
    <cellStyle name="常规 5 2 2 4 2 2 4" xfId="7854"/>
    <cellStyle name="常规 5 2 2 4 2 2 5" xfId="10647"/>
    <cellStyle name="常规 5 2 2 4 2 2 6" xfId="11901"/>
    <cellStyle name="常规 5 2 2 4 2 2 7" xfId="13103"/>
    <cellStyle name="常规 5 2 2 4 2 2 8" xfId="14555"/>
    <cellStyle name="常规 5 2 2 4 2 2 9" xfId="15247"/>
    <cellStyle name="常规 5 2 2 4 3" xfId="1178"/>
    <cellStyle name="常规 5 2 2 4 3 2" xfId="1863"/>
    <cellStyle name="常规 5 2 2 4 3 2 10" xfId="16363"/>
    <cellStyle name="常规 5 2 2 4 3 2 11" xfId="16933"/>
    <cellStyle name="常规 5 2 2 4 3 2 12" xfId="18557"/>
    <cellStyle name="常规 5 2 2 4 3 2 13" xfId="2719"/>
    <cellStyle name="常规 5 2 2 4 3 2 2" xfId="3927"/>
    <cellStyle name="常规 5 2 2 4 3 2 3" xfId="5193"/>
    <cellStyle name="常规 5 2 2 4 3 2 4" xfId="7862"/>
    <cellStyle name="常规 5 2 2 4 3 2 5" xfId="11062"/>
    <cellStyle name="常规 5 2 2 4 3 2 6" xfId="12296"/>
    <cellStyle name="常规 5 2 2 4 3 2 7" xfId="13471"/>
    <cellStyle name="常规 5 2 2 4 3 2 8" xfId="10558"/>
    <cellStyle name="常规 5 2 2 4 3 2 9" xfId="15544"/>
    <cellStyle name="常规 5 2 2 4 3 3" xfId="17873"/>
    <cellStyle name="常规 5 2 2 4 3 4" xfId="2179"/>
    <cellStyle name="常规 5 2 2 4 4" xfId="2607"/>
    <cellStyle name="常规 5 2 2 4 4 10" xfId="11564"/>
    <cellStyle name="常规 5 2 2 4 4 11" xfId="15167"/>
    <cellStyle name="常规 5 2 2 4 4 2" xfId="3815"/>
    <cellStyle name="常规 5 2 2 4 4 3" xfId="5423"/>
    <cellStyle name="常规 5 2 2 4 4 4" xfId="7750"/>
    <cellStyle name="常规 5 2 2 4 4 5" xfId="9556"/>
    <cellStyle name="常规 5 2 2 4 4 6" xfId="6457"/>
    <cellStyle name="常规 5 2 2 4 4 7" xfId="10535"/>
    <cellStyle name="常规 5 2 2 4 4 8" xfId="14086"/>
    <cellStyle name="常规 5 2 2 4 4 9" xfId="9018"/>
    <cellStyle name="常规 5 2 2 4 5" xfId="17288"/>
    <cellStyle name="常规 5 2 2 5" xfId="1057"/>
    <cellStyle name="常规 5 2 2 5 10" xfId="12848"/>
    <cellStyle name="常规 5 2 2 5 11" xfId="15512"/>
    <cellStyle name="常规 5 2 2 5 12" xfId="17752"/>
    <cellStyle name="常规 5 2 2 5 13" xfId="3368"/>
    <cellStyle name="常规 5 2 2 5 2" xfId="4576"/>
    <cellStyle name="常规 5 2 2 5 3" xfId="4901"/>
    <cellStyle name="常规 5 2 2 5 4" xfId="8511"/>
    <cellStyle name="常规 5 2 2 5 5" xfId="8999"/>
    <cellStyle name="常规 5 2 2 5 6" xfId="9241"/>
    <cellStyle name="常规 5 2 2 5 7" xfId="11022"/>
    <cellStyle name="常规 5 2 2 5 8" xfId="9282"/>
    <cellStyle name="常规 5 2 2 5 9" xfId="10990"/>
    <cellStyle name="常规 5 2 2 6" xfId="5297"/>
    <cellStyle name="常规 5 2 2 6 2" xfId="6192"/>
    <cellStyle name="常规 5 2 3" xfId="15"/>
    <cellStyle name="常规 5 2 3 2" xfId="422"/>
    <cellStyle name="常规 5 2 3 2 2" xfId="1864"/>
    <cellStyle name="常规 5 2 3 2 2 10" xfId="15186"/>
    <cellStyle name="常规 5 2 3 2 2 11" xfId="16078"/>
    <cellStyle name="常规 5 2 3 2 2 12" xfId="18558"/>
    <cellStyle name="常规 5 2 3 2 2 13" xfId="3372"/>
    <cellStyle name="常规 5 2 3 2 2 2" xfId="4580"/>
    <cellStyle name="常规 5 2 3 2 2 3" xfId="5704"/>
    <cellStyle name="常规 5 2 3 2 2 4" xfId="8515"/>
    <cellStyle name="常规 5 2 3 2 2 5" xfId="9883"/>
    <cellStyle name="常规 5 2 3 2 2 6" xfId="10567"/>
    <cellStyle name="常规 5 2 3 2 2 7" xfId="11826"/>
    <cellStyle name="常规 5 2 3 2 2 8" xfId="13614"/>
    <cellStyle name="常规 5 2 3 2 2 9" xfId="14490"/>
    <cellStyle name="常规 5 2 3 3" xfId="479"/>
    <cellStyle name="常规 5 2 3 3 2" xfId="750"/>
    <cellStyle name="常规 5 2 3 3 2 2" xfId="1865"/>
    <cellStyle name="常规 5 2 3 3 2 2 10" xfId="11549"/>
    <cellStyle name="常规 5 2 3 3 2 2 11" xfId="13850"/>
    <cellStyle name="常规 5 2 3 3 2 2 12" xfId="18559"/>
    <cellStyle name="常规 5 2 3 3 2 2 13" xfId="3374"/>
    <cellStyle name="常规 5 2 3 3 2 2 2" xfId="4582"/>
    <cellStyle name="常规 5 2 3 3 2 2 3" xfId="6032"/>
    <cellStyle name="常规 5 2 3 3 2 2 4" xfId="8517"/>
    <cellStyle name="常规 5 2 3 3 2 2 5" xfId="6665"/>
    <cellStyle name="常规 5 2 3 3 2 2 6" xfId="7519"/>
    <cellStyle name="常规 5 2 3 3 2 2 7" xfId="7305"/>
    <cellStyle name="常规 5 2 3 3 2 2 8" xfId="13956"/>
    <cellStyle name="常规 5 2 3 3 2 2 9" xfId="14378"/>
    <cellStyle name="常规 5 2 3 3 3" xfId="1866"/>
    <cellStyle name="常规 5 2 3 3 3 2" xfId="1867"/>
    <cellStyle name="常规 5 2 3 3 3 2 10" xfId="16307"/>
    <cellStyle name="常规 5 2 3 3 3 2 11" xfId="16893"/>
    <cellStyle name="常规 5 2 3 3 3 2 12" xfId="18561"/>
    <cellStyle name="常规 5 2 3 3 3 2 13" xfId="3375"/>
    <cellStyle name="常规 5 2 3 3 3 2 2" xfId="4583"/>
    <cellStyle name="常规 5 2 3 3 3 2 3" xfId="5194"/>
    <cellStyle name="常规 5 2 3 3 3 2 4" xfId="8518"/>
    <cellStyle name="常规 5 2 3 3 3 2 5" xfId="10957"/>
    <cellStyle name="常规 5 2 3 3 3 2 6" xfId="12201"/>
    <cellStyle name="常规 5 2 3 3 3 2 7" xfId="13380"/>
    <cellStyle name="常规 5 2 3 3 3 2 8" xfId="13771"/>
    <cellStyle name="常规 5 2 3 3 3 2 9" xfId="15476"/>
    <cellStyle name="常规 5 2 3 3 3 3" xfId="18560"/>
    <cellStyle name="常规 5 2 3 3 3 4" xfId="2366"/>
    <cellStyle name="常规 5 2 3 3 4" xfId="3373"/>
    <cellStyle name="常规 5 2 3 3 4 10" xfId="12189"/>
    <cellStyle name="常规 5 2 3 3 4 11" xfId="14394"/>
    <cellStyle name="常规 5 2 3 3 4 2" xfId="4581"/>
    <cellStyle name="常规 5 2 3 3 4 3" xfId="5761"/>
    <cellStyle name="常规 5 2 3 3 4 4" xfId="8516"/>
    <cellStyle name="常规 5 2 3 3 4 5" xfId="8997"/>
    <cellStyle name="常规 5 2 3 3 4 6" xfId="6906"/>
    <cellStyle name="常规 5 2 3 3 4 7" xfId="9763"/>
    <cellStyle name="常规 5 2 3 3 4 8" xfId="14652"/>
    <cellStyle name="常规 5 2 3 3 4 9" xfId="6802"/>
    <cellStyle name="常规 5 2 3 3 5" xfId="17445"/>
    <cellStyle name="常规 5 2 3 4" xfId="299"/>
    <cellStyle name="常规 5 2 3 4 2" xfId="1868"/>
    <cellStyle name="常规 5 2 3 4 2 10" xfId="9345"/>
    <cellStyle name="常规 5 2 3 4 2 11" xfId="10898"/>
    <cellStyle name="常规 5 2 3 4 2 12" xfId="18562"/>
    <cellStyle name="常规 5 2 3 4 2 13" xfId="3376"/>
    <cellStyle name="常规 5 2 3 4 2 2" xfId="4584"/>
    <cellStyle name="常规 5 2 3 4 2 3" xfId="5581"/>
    <cellStyle name="常规 5 2 3 4 2 4" xfId="8519"/>
    <cellStyle name="常规 5 2 3 4 2 5" xfId="8995"/>
    <cellStyle name="常规 5 2 3 4 2 6" xfId="9244"/>
    <cellStyle name="常规 5 2 3 4 2 7" xfId="9290"/>
    <cellStyle name="常规 5 2 3 4 2 8" xfId="7441"/>
    <cellStyle name="常规 5 2 3 4 2 9" xfId="10979"/>
    <cellStyle name="常规 5 2 3 5" xfId="142"/>
    <cellStyle name="常规 5 2 3 5 2" xfId="634"/>
    <cellStyle name="常规 5 2 3 5 2 2" xfId="1869"/>
    <cellStyle name="常规 5 2 3 5 2 2 10" xfId="15164"/>
    <cellStyle name="常规 5 2 3 5 2 2 11" xfId="16063"/>
    <cellStyle name="常规 5 2 3 5 2 2 12" xfId="18563"/>
    <cellStyle name="常规 5 2 3 5 2 2 13" xfId="3378"/>
    <cellStyle name="常规 5 2 3 5 2 2 2" xfId="4586"/>
    <cellStyle name="常规 5 2 3 5 2 2 3" xfId="5916"/>
    <cellStyle name="常规 5 2 3 5 2 2 4" xfId="8521"/>
    <cellStyle name="常规 5 2 3 5 2 2 5" xfId="6662"/>
    <cellStyle name="常规 5 2 3 5 2 2 6" xfId="10531"/>
    <cellStyle name="常规 5 2 3 5 2 2 7" xfId="11790"/>
    <cellStyle name="常规 5 2 3 5 2 2 8" xfId="11494"/>
    <cellStyle name="常规 5 2 3 5 2 2 9" xfId="13094"/>
    <cellStyle name="常规 5 2 3 5 3" xfId="1870"/>
    <cellStyle name="常规 5 2 3 5 3 2" xfId="1871"/>
    <cellStyle name="常规 5 2 3 5 3 2 10" xfId="14959"/>
    <cellStyle name="常规 5 2 3 5 3 2 11" xfId="15900"/>
    <cellStyle name="常规 5 2 3 5 3 2 12" xfId="18565"/>
    <cellStyle name="常规 5 2 3 5 3 2 13" xfId="3379"/>
    <cellStyle name="常规 5 2 3 5 3 2 2" xfId="4587"/>
    <cellStyle name="常规 5 2 3 5 3 2 3" xfId="5195"/>
    <cellStyle name="常规 5 2 3 5 3 2 4" xfId="8522"/>
    <cellStyle name="常规 5 2 3 5 3 2 5" xfId="6660"/>
    <cellStyle name="常规 5 2 3 5 3 2 6" xfId="10254"/>
    <cellStyle name="常规 5 2 3 5 3 2 7" xfId="11516"/>
    <cellStyle name="常规 5 2 3 5 3 2 8" xfId="13770"/>
    <cellStyle name="常规 5 2 3 5 3 2 9" xfId="10975"/>
    <cellStyle name="常规 5 2 3 5 3 3" xfId="18564"/>
    <cellStyle name="常规 5 2 3 5 3 4" xfId="2367"/>
    <cellStyle name="常规 5 2 3 5 4" xfId="3377"/>
    <cellStyle name="常规 5 2 3 5 4 10" xfId="14958"/>
    <cellStyle name="常规 5 2 3 5 4 11" xfId="15899"/>
    <cellStyle name="常规 5 2 3 5 4 2" xfId="4585"/>
    <cellStyle name="常规 5 2 3 5 4 3" xfId="5424"/>
    <cellStyle name="常规 5 2 3 5 4 4" xfId="8520"/>
    <cellStyle name="常规 5 2 3 5 4 5" xfId="6664"/>
    <cellStyle name="常规 5 2 3 5 4 6" xfId="10253"/>
    <cellStyle name="常规 5 2 3 5 4 7" xfId="11515"/>
    <cellStyle name="常规 5 2 3 5 4 8" xfId="14069"/>
    <cellStyle name="常规 5 2 3 5 4 9" xfId="11131"/>
    <cellStyle name="常规 5 2 3 5 5" xfId="17289"/>
    <cellStyle name="常规 5 2 3 6" xfId="1872"/>
    <cellStyle name="常规 5 2 3 6 10" xfId="11132"/>
    <cellStyle name="常规 5 2 3 6 11" xfId="14944"/>
    <cellStyle name="常规 5 2 3 6 12" xfId="18566"/>
    <cellStyle name="常规 5 2 3 6 13" xfId="3371"/>
    <cellStyle name="常规 5 2 3 6 2" xfId="4579"/>
    <cellStyle name="常规 5 2 3 6 3" xfId="5196"/>
    <cellStyle name="常规 5 2 3 6 4" xfId="8514"/>
    <cellStyle name="常规 5 2 3 6 5" xfId="8993"/>
    <cellStyle name="常规 5 2 3 6 6" xfId="6911"/>
    <cellStyle name="常规 5 2 3 6 7" xfId="10232"/>
    <cellStyle name="常规 5 2 3 6 8" xfId="12730"/>
    <cellStyle name="常规 5 2 3 6 9" xfId="14304"/>
    <cellStyle name="常规 5 2 3 7" xfId="5298"/>
    <cellStyle name="常规 5 2 3 7 2" xfId="6193"/>
    <cellStyle name="常规 5 2 4" xfId="10"/>
    <cellStyle name="常规 5 2 4 2" xfId="423"/>
    <cellStyle name="常规 5 2 4 2 2" xfId="1873"/>
    <cellStyle name="常规 5 2 4 2 2 10" xfId="16424"/>
    <cellStyle name="常规 5 2 4 2 2 11" xfId="16967"/>
    <cellStyle name="常规 5 2 4 2 2 12" xfId="18567"/>
    <cellStyle name="常规 5 2 4 2 2 13" xfId="3381"/>
    <cellStyle name="常规 5 2 4 2 2 2" xfId="4589"/>
    <cellStyle name="常规 5 2 4 2 2 3" xfId="5705"/>
    <cellStyle name="常规 5 2 4 2 2 4" xfId="8524"/>
    <cellStyle name="常规 5 2 4 2 2 5" xfId="11176"/>
    <cellStyle name="常规 5 2 4 2 2 6" xfId="12405"/>
    <cellStyle name="常规 5 2 4 2 2 7" xfId="13577"/>
    <cellStyle name="常规 5 2 4 2 2 8" xfId="13603"/>
    <cellStyle name="常规 5 2 4 2 2 9" xfId="15624"/>
    <cellStyle name="常规 5 2 4 3" xfId="474"/>
    <cellStyle name="常规 5 2 4 3 2" xfId="745"/>
    <cellStyle name="常规 5 2 4 3 2 2" xfId="1874"/>
    <cellStyle name="常规 5 2 4 3 2 2 10" xfId="15808"/>
    <cellStyle name="常规 5 2 4 3 2 2 11" xfId="16605"/>
    <cellStyle name="常规 5 2 4 3 2 2 12" xfId="18568"/>
    <cellStyle name="常规 5 2 4 3 2 2 13" xfId="3383"/>
    <cellStyle name="常规 5 2 4 3 2 2 2" xfId="4591"/>
    <cellStyle name="常规 5 2 4 3 2 2 3" xfId="6027"/>
    <cellStyle name="常规 5 2 4 3 2 2 4" xfId="8526"/>
    <cellStyle name="常规 5 2 4 3 2 2 5" xfId="10114"/>
    <cellStyle name="常规 5 2 4 3 2 2 6" xfId="11374"/>
    <cellStyle name="常规 5 2 4 3 2 2 7" xfId="12598"/>
    <cellStyle name="常规 5 2 4 3 2 2 8" xfId="13425"/>
    <cellStyle name="常规 5 2 4 3 2 2 9" xfId="14851"/>
    <cellStyle name="常规 5 2 4 3 3" xfId="1875"/>
    <cellStyle name="常规 5 2 4 3 3 2" xfId="1876"/>
    <cellStyle name="常规 5 2 4 3 3 2 10" xfId="14174"/>
    <cellStyle name="常规 5 2 4 3 3 2 11" xfId="7348"/>
    <cellStyle name="常规 5 2 4 3 3 2 12" xfId="18570"/>
    <cellStyle name="常规 5 2 4 3 3 2 13" xfId="3384"/>
    <cellStyle name="常规 5 2 4 3 3 2 2" xfId="4592"/>
    <cellStyle name="常规 5 2 4 3 3 2 3" xfId="5197"/>
    <cellStyle name="常规 5 2 4 3 3 2 4" xfId="8527"/>
    <cellStyle name="常规 5 2 4 3 3 2 5" xfId="9423"/>
    <cellStyle name="常规 5 2 4 3 3 2 6" xfId="9226"/>
    <cellStyle name="常规 5 2 4 3 3 2 7" xfId="6976"/>
    <cellStyle name="常规 5 2 4 3 3 2 8" xfId="11217"/>
    <cellStyle name="常规 5 2 4 3 3 2 9" xfId="11637"/>
    <cellStyle name="常规 5 2 4 3 3 3" xfId="18569"/>
    <cellStyle name="常规 5 2 4 3 3 4" xfId="2368"/>
    <cellStyle name="常规 5 2 4 3 4" xfId="3382"/>
    <cellStyle name="常规 5 2 4 3 4 10" xfId="15950"/>
    <cellStyle name="常规 5 2 4 3 4 11" xfId="16689"/>
    <cellStyle name="常规 5 2 4 3 4 2" xfId="4590"/>
    <cellStyle name="常规 5 2 4 3 4 3" xfId="5756"/>
    <cellStyle name="常规 5 2 4 3 4 4" xfId="8525"/>
    <cellStyle name="常规 5 2 4 3 4 5" xfId="10350"/>
    <cellStyle name="常规 5 2 4 3 4 6" xfId="11607"/>
    <cellStyle name="常规 5 2 4 3 4 7" xfId="12818"/>
    <cellStyle name="常规 5 2 4 3 4 8" xfId="14438"/>
    <cellStyle name="常规 5 2 4 3 4 9" xfId="15025"/>
    <cellStyle name="常规 5 2 4 3 5" xfId="17440"/>
    <cellStyle name="常规 5 2 4 4" xfId="294"/>
    <cellStyle name="常规 5 2 4 4 2" xfId="1061"/>
    <cellStyle name="常规 5 2 4 4 2 10" xfId="15590"/>
    <cellStyle name="常规 5 2 4 4 2 11" xfId="16395"/>
    <cellStyle name="常规 5 2 4 4 2 12" xfId="17756"/>
    <cellStyle name="常规 5 2 4 4 2 13" xfId="2613"/>
    <cellStyle name="常规 5 2 4 4 2 2" xfId="3821"/>
    <cellStyle name="常规 5 2 4 4 2 3" xfId="5576"/>
    <cellStyle name="常规 5 2 4 4 2 4" xfId="7756"/>
    <cellStyle name="常规 5 2 4 4 2 5" xfId="10013"/>
    <cellStyle name="常规 5 2 4 4 2 6" xfId="11128"/>
    <cellStyle name="常规 5 2 4 4 2 7" xfId="12359"/>
    <cellStyle name="常规 5 2 4 4 2 8" xfId="13189"/>
    <cellStyle name="常规 5 2 4 4 2 9" xfId="10318"/>
    <cellStyle name="常规 5 2 4 5" xfId="137"/>
    <cellStyle name="常规 5 2 4 5 2" xfId="629"/>
    <cellStyle name="常规 5 2 4 5 2 2" xfId="929"/>
    <cellStyle name="常规 5 2 4 5 2 2 10" xfId="16031"/>
    <cellStyle name="常规 5 2 4 5 2 2 11" xfId="16733"/>
    <cellStyle name="常规 5 2 4 5 2 2 12" xfId="17624"/>
    <cellStyle name="常规 5 2 4 5 2 2 13" xfId="3385"/>
    <cellStyle name="常规 5 2 4 5 2 2 2" xfId="4593"/>
    <cellStyle name="常规 5 2 4 5 2 2 3" xfId="5911"/>
    <cellStyle name="常规 5 2 4 5 2 2 4" xfId="8528"/>
    <cellStyle name="常规 5 2 4 5 2 2 5" xfId="10484"/>
    <cellStyle name="常规 5 2 4 5 2 2 6" xfId="11741"/>
    <cellStyle name="常规 5 2 4 5 2 2 7" xfId="12946"/>
    <cellStyle name="常规 5 2 4 5 2 2 8" xfId="6578"/>
    <cellStyle name="常规 5 2 4 5 2 2 9" xfId="15127"/>
    <cellStyle name="常规 5 2 4 5 3" xfId="1877"/>
    <cellStyle name="常规 5 2 4 5 3 2" xfId="1878"/>
    <cellStyle name="常规 5 2 4 5 3 2 10" xfId="11847"/>
    <cellStyle name="常规 5 2 4 5 3 2 11" xfId="14943"/>
    <cellStyle name="常规 5 2 4 5 3 2 12" xfId="18572"/>
    <cellStyle name="常规 5 2 4 5 3 2 13" xfId="3386"/>
    <cellStyle name="常规 5 2 4 5 3 2 2" xfId="4594"/>
    <cellStyle name="常规 5 2 4 5 3 2 3" xfId="5198"/>
    <cellStyle name="常规 5 2 4 5 3 2 4" xfId="8529"/>
    <cellStyle name="常规 5 2 4 5 3 2 5" xfId="9429"/>
    <cellStyle name="常规 5 2 4 5 3 2 6" xfId="6915"/>
    <cellStyle name="常规 5 2 4 5 3 2 7" xfId="10231"/>
    <cellStyle name="常规 5 2 4 5 3 2 8" xfId="14198"/>
    <cellStyle name="常规 5 2 4 5 3 2 9" xfId="10656"/>
    <cellStyle name="常规 5 2 4 5 3 3" xfId="18571"/>
    <cellStyle name="常规 5 2 4 5 3 4" xfId="2369"/>
    <cellStyle name="常规 5 2 4 5 4" xfId="2615"/>
    <cellStyle name="常规 5 2 4 5 4 10" xfId="16048"/>
    <cellStyle name="常规 5 2 4 5 4 11" xfId="16750"/>
    <cellStyle name="常规 5 2 4 5 4 2" xfId="3823"/>
    <cellStyle name="常规 5 2 4 5 4 3" xfId="5419"/>
    <cellStyle name="常规 5 2 4 5 4 4" xfId="7758"/>
    <cellStyle name="常规 5 2 4 5 4 5" xfId="10502"/>
    <cellStyle name="常规 5 2 4 5 4 6" xfId="11759"/>
    <cellStyle name="常规 5 2 4 5 4 7" xfId="12963"/>
    <cellStyle name="常规 5 2 4 5 4 8" xfId="9144"/>
    <cellStyle name="常规 5 2 4 5 4 9" xfId="15145"/>
    <cellStyle name="常规 5 2 4 5 5" xfId="17284"/>
    <cellStyle name="常规 5 2 4 6" xfId="1461"/>
    <cellStyle name="常规 5 2 4 6 10" xfId="15655"/>
    <cellStyle name="常规 5 2 4 6 11" xfId="16453"/>
    <cellStyle name="常规 5 2 4 6 12" xfId="18156"/>
    <cellStyle name="常规 5 2 4 6 13" xfId="3380"/>
    <cellStyle name="常规 5 2 4 6 2" xfId="4588"/>
    <cellStyle name="常规 5 2 4 6 3" xfId="5049"/>
    <cellStyle name="常规 5 2 4 6 4" xfId="8523"/>
    <cellStyle name="常规 5 2 4 6 5" xfId="6658"/>
    <cellStyle name="常规 5 2 4 6 6" xfId="11218"/>
    <cellStyle name="常规 5 2 4 6 7" xfId="12441"/>
    <cellStyle name="常规 5 2 4 6 8" xfId="10382"/>
    <cellStyle name="常规 5 2 4 6 9" xfId="10315"/>
    <cellStyle name="常规 5 2 4 7" xfId="5293"/>
    <cellStyle name="常规 5 2 4 7 2" xfId="6188"/>
    <cellStyle name="常规 5 2 5" xfId="424"/>
    <cellStyle name="常规 5 2 5 2" xfId="1879"/>
    <cellStyle name="常规 5 2 5 2 10" xfId="15807"/>
    <cellStyle name="常规 5 2 5 2 11" xfId="16604"/>
    <cellStyle name="常规 5 2 5 2 12" xfId="18573"/>
    <cellStyle name="常规 5 2 5 2 13" xfId="3387"/>
    <cellStyle name="常规 5 2 5 2 2" xfId="4595"/>
    <cellStyle name="常规 5 2 5 2 3" xfId="5706"/>
    <cellStyle name="常规 5 2 5 2 4" xfId="8530"/>
    <cellStyle name="常规 5 2 5 2 5" xfId="10113"/>
    <cellStyle name="常规 5 2 5 2 6" xfId="11373"/>
    <cellStyle name="常规 5 2 5 2 7" xfId="12597"/>
    <cellStyle name="常规 5 2 5 2 8" xfId="11098"/>
    <cellStyle name="常规 5 2 5 2 9" xfId="14850"/>
    <cellStyle name="常规 5 2 6" xfId="476"/>
    <cellStyle name="常规 5 2 6 2" xfId="747"/>
    <cellStyle name="常规 5 2 6 2 2" xfId="1880"/>
    <cellStyle name="常规 5 2 6 2 2 10" xfId="15648"/>
    <cellStyle name="常规 5 2 6 2 2 11" xfId="16446"/>
    <cellStyle name="常规 5 2 6 2 2 12" xfId="18574"/>
    <cellStyle name="常规 5 2 6 2 2 13" xfId="3389"/>
    <cellStyle name="常规 5 2 6 2 2 2" xfId="4597"/>
    <cellStyle name="常规 5 2 6 2 2 3" xfId="6029"/>
    <cellStyle name="常规 5 2 6 2 2 4" xfId="8532"/>
    <cellStyle name="常规 5 2 6 2 2 5" xfId="7107"/>
    <cellStyle name="常规 5 2 6 2 2 6" xfId="11203"/>
    <cellStyle name="常规 5 2 6 2 2 7" xfId="12430"/>
    <cellStyle name="常规 5 2 6 2 2 8" xfId="14335"/>
    <cellStyle name="常规 5 2 6 2 2 9" xfId="11704"/>
    <cellStyle name="常规 5 2 6 3" xfId="1882"/>
    <cellStyle name="常规 5 2 6 3 2" xfId="1883"/>
    <cellStyle name="常规 5 2 6 3 2 10" xfId="16280"/>
    <cellStyle name="常规 5 2 6 3 2 11" xfId="16880"/>
    <cellStyle name="常规 5 2 6 3 2 12" xfId="18577"/>
    <cellStyle name="常规 5 2 6 3 2 13" xfId="3390"/>
    <cellStyle name="常规 5 2 6 3 2 2" xfId="4598"/>
    <cellStyle name="常规 5 2 6 3 2 3" xfId="5200"/>
    <cellStyle name="常规 5 2 6 3 2 4" xfId="8533"/>
    <cellStyle name="常规 5 2 6 3 2 5" xfId="10912"/>
    <cellStyle name="常规 5 2 6 3 2 6" xfId="12156"/>
    <cellStyle name="常规 5 2 6 3 2 7" xfId="13340"/>
    <cellStyle name="常规 5 2 6 3 2 8" xfId="10663"/>
    <cellStyle name="常规 5 2 6 3 2 9" xfId="15445"/>
    <cellStyle name="常规 5 2 6 3 3" xfId="18576"/>
    <cellStyle name="常规 5 2 6 3 4" xfId="2370"/>
    <cellStyle name="常规 5 2 6 4" xfId="3388"/>
    <cellStyle name="常规 5 2 6 4 10" xfId="11384"/>
    <cellStyle name="常规 5 2 6 4 11" xfId="11463"/>
    <cellStyle name="常规 5 2 6 4 2" xfId="4596"/>
    <cellStyle name="常规 5 2 6 4 3" xfId="5758"/>
    <cellStyle name="常规 5 2 6 4 4" xfId="8531"/>
    <cellStyle name="常规 5 2 6 4 5" xfId="9431"/>
    <cellStyle name="常规 5 2 6 4 6" xfId="9246"/>
    <cellStyle name="常规 5 2 6 4 7" xfId="6966"/>
    <cellStyle name="常规 5 2 6 4 8" xfId="12206"/>
    <cellStyle name="常规 5 2 6 4 9" xfId="14037"/>
    <cellStyle name="常规 5 2 6 5" xfId="17442"/>
    <cellStyle name="常规 5 2 7" xfId="296"/>
    <cellStyle name="常规 5 2 7 2" xfId="1884"/>
    <cellStyle name="常规 5 2 7 2 10" xfId="15508"/>
    <cellStyle name="常规 5 2 7 2 11" xfId="16331"/>
    <cellStyle name="常规 5 2 7 2 12" xfId="18578"/>
    <cellStyle name="常规 5 2 7 2 13" xfId="3391"/>
    <cellStyle name="常规 5 2 7 2 2" xfId="4599"/>
    <cellStyle name="常规 5 2 7 2 3" xfId="5578"/>
    <cellStyle name="常规 5 2 7 2 4" xfId="8534"/>
    <cellStyle name="常规 5 2 7 2 5" xfId="9430"/>
    <cellStyle name="常规 5 2 7 2 6" xfId="11012"/>
    <cellStyle name="常规 5 2 7 2 7" xfId="12248"/>
    <cellStyle name="常规 5 2 7 2 8" xfId="13769"/>
    <cellStyle name="常规 5 2 7 2 9" xfId="12802"/>
    <cellStyle name="常规 5 2 8" xfId="139"/>
    <cellStyle name="常规 5 2 8 2" xfId="631"/>
    <cellStyle name="常规 5 2 8 2 2" xfId="1885"/>
    <cellStyle name="常规 5 2 8 2 2 10" xfId="8917"/>
    <cellStyle name="常规 5 2 8 2 2 11" xfId="8808"/>
    <cellStyle name="常规 5 2 8 2 2 12" xfId="18579"/>
    <cellStyle name="常规 5 2 8 2 2 13" xfId="3393"/>
    <cellStyle name="常规 5 2 8 2 2 2" xfId="4601"/>
    <cellStyle name="常规 5 2 8 2 2 3" xfId="5913"/>
    <cellStyle name="常规 5 2 8 2 2 4" xfId="8536"/>
    <cellStyle name="常规 5 2 8 2 2 5" xfId="7105"/>
    <cellStyle name="常规 5 2 8 2 2 6" xfId="9720"/>
    <cellStyle name="常规 5 2 8 2 2 7" xfId="9986"/>
    <cellStyle name="常规 5 2 8 2 2 8" xfId="11157"/>
    <cellStyle name="常规 5 2 8 2 2 9" xfId="13866"/>
    <cellStyle name="常规 5 2 8 3" xfId="1886"/>
    <cellStyle name="常规 5 2 8 3 2" xfId="1887"/>
    <cellStyle name="常规 5 2 8 3 2 10" xfId="16117"/>
    <cellStyle name="常规 5 2 8 3 2 11" xfId="16786"/>
    <cellStyle name="常规 5 2 8 3 2 12" xfId="18581"/>
    <cellStyle name="常规 5 2 8 3 2 13" xfId="3394"/>
    <cellStyle name="常规 5 2 8 3 2 2" xfId="4602"/>
    <cellStyle name="常规 5 2 8 3 2 3" xfId="5201"/>
    <cellStyle name="常规 5 2 8 3 2 4" xfId="8537"/>
    <cellStyle name="常规 5 2 8 3 2 5" xfId="10632"/>
    <cellStyle name="常规 5 2 8 3 2 6" xfId="11886"/>
    <cellStyle name="常规 5 2 8 3 2 7" xfId="13088"/>
    <cellStyle name="常规 5 2 8 3 2 8" xfId="14540"/>
    <cellStyle name="常规 5 2 8 3 2 9" xfId="15232"/>
    <cellStyle name="常规 5 2 8 3 3" xfId="18580"/>
    <cellStyle name="常规 5 2 8 3 4" xfId="2371"/>
    <cellStyle name="常规 5 2 8 4" xfId="3392"/>
    <cellStyle name="常规 5 2 8 4 10" xfId="13908"/>
    <cellStyle name="常规 5 2 8 4 11" xfId="7345"/>
    <cellStyle name="常规 5 2 8 4 2" xfId="4600"/>
    <cellStyle name="常规 5 2 8 4 3" xfId="5421"/>
    <cellStyle name="常规 5 2 8 4 4" xfId="8535"/>
    <cellStyle name="常规 5 2 8 4 5" xfId="7106"/>
    <cellStyle name="常规 5 2 8 4 6" xfId="7409"/>
    <cellStyle name="常规 5 2 8 4 7" xfId="6683"/>
    <cellStyle name="常规 5 2 8 4 8" xfId="10940"/>
    <cellStyle name="常规 5 2 8 4 9" xfId="12783"/>
    <cellStyle name="常规 5 2 8 5" xfId="17286"/>
    <cellStyle name="常规 5 2 9" xfId="1888"/>
    <cellStyle name="常规 5 2 9 10" xfId="15010"/>
    <cellStyle name="常规 5 2 9 11" xfId="15938"/>
    <cellStyle name="常规 5 2 9 12" xfId="18582"/>
    <cellStyle name="常规 5 2 9 13" xfId="3111"/>
    <cellStyle name="常规 5 2 9 2" xfId="4319"/>
    <cellStyle name="常规 5 2 9 3" xfId="5202"/>
    <cellStyle name="常规 5 2 9 4" xfId="8254"/>
    <cellStyle name="常规 5 2 9 5" xfId="9435"/>
    <cellStyle name="常规 5 2 9 6" xfId="10332"/>
    <cellStyle name="常规 5 2 9 7" xfId="11590"/>
    <cellStyle name="常规 5 2 9 8" xfId="12979"/>
    <cellStyle name="常规 5 2 9 9" xfId="14423"/>
    <cellStyle name="常规 5 3" xfId="97"/>
    <cellStyle name="常规 5 3 10" xfId="5380"/>
    <cellStyle name="常规 5 3 10 2" xfId="6274"/>
    <cellStyle name="常规 5 3 2" xfId="98"/>
    <cellStyle name="常规 5 3 2 2" xfId="93"/>
    <cellStyle name="常规 5 3 2 2 2" xfId="594"/>
    <cellStyle name="常规 5 3 2 2 2 2" xfId="865"/>
    <cellStyle name="常规 5 3 2 2 2 2 2" xfId="1889"/>
    <cellStyle name="常规 5 3 2 2 2 2 2 10" xfId="15806"/>
    <cellStyle name="常规 5 3 2 2 2 2 2 11" xfId="16603"/>
    <cellStyle name="常规 5 3 2 2 2 2 2 12" xfId="18583"/>
    <cellStyle name="常规 5 3 2 2 2 2 2 13" xfId="3399"/>
    <cellStyle name="常规 5 3 2 2 2 2 2 2" xfId="4607"/>
    <cellStyle name="常规 5 3 2 2 2 2 2 3" xfId="6147"/>
    <cellStyle name="常规 5 3 2 2 2 2 2 4" xfId="8542"/>
    <cellStyle name="常规 5 3 2 2 2 2 2 5" xfId="10112"/>
    <cellStyle name="常规 5 3 2 2 2 2 2 6" xfId="11372"/>
    <cellStyle name="常规 5 3 2 2 2 2 2 7" xfId="12596"/>
    <cellStyle name="常规 5 3 2 2 2 2 2 8" xfId="14651"/>
    <cellStyle name="常规 5 3 2 2 2 2 2 9" xfId="14849"/>
    <cellStyle name="常规 5 3 2 2 2 3" xfId="1890"/>
    <cellStyle name="常规 5 3 2 2 2 3 2" xfId="1891"/>
    <cellStyle name="常规 5 3 2 2 2 3 2 10" xfId="12985"/>
    <cellStyle name="常规 5 3 2 2 2 3 2 11" xfId="11547"/>
    <cellStyle name="常规 5 3 2 2 2 3 2 12" xfId="18585"/>
    <cellStyle name="常规 5 3 2 2 2 3 2 13" xfId="3400"/>
    <cellStyle name="常规 5 3 2 2 2 3 2 2" xfId="4608"/>
    <cellStyle name="常规 5 3 2 2 2 3 2 3" xfId="5203"/>
    <cellStyle name="常规 5 3 2 2 2 3 2 4" xfId="8543"/>
    <cellStyle name="常规 5 3 2 2 2 3 2 5" xfId="9426"/>
    <cellStyle name="常规 5 3 2 2 2 3 2 6" xfId="8977"/>
    <cellStyle name="常规 5 3 2 2 2 3 2 7" xfId="6889"/>
    <cellStyle name="常规 5 3 2 2 2 3 2 8" xfId="13955"/>
    <cellStyle name="常规 5 3 2 2 2 3 2 9" xfId="12732"/>
    <cellStyle name="常规 5 3 2 2 2 3 3" xfId="18584"/>
    <cellStyle name="常规 5 3 2 2 2 3 4" xfId="2372"/>
    <cellStyle name="常规 5 3 2 2 2 4" xfId="3398"/>
    <cellStyle name="常规 5 3 2 2 2 4 10" xfId="14372"/>
    <cellStyle name="常规 5 3 2 2 2 4 11" xfId="11502"/>
    <cellStyle name="常规 5 3 2 2 2 4 2" xfId="4606"/>
    <cellStyle name="常规 5 3 2 2 2 4 3" xfId="5876"/>
    <cellStyle name="常规 5 3 2 2 2 4 4" xfId="8541"/>
    <cellStyle name="常规 5 3 2 2 2 4 5" xfId="9424"/>
    <cellStyle name="常规 5 3 2 2 2 4 6" xfId="6888"/>
    <cellStyle name="常规 5 3 2 2 2 4 7" xfId="7460"/>
    <cellStyle name="常规 5 3 2 2 2 4 8" xfId="9820"/>
    <cellStyle name="常规 5 3 2 2 2 4 9" xfId="6881"/>
    <cellStyle name="常规 5 3 2 2 2 5" xfId="17560"/>
    <cellStyle name="常规 5 3 2 2 3" xfId="1711"/>
    <cellStyle name="常规 5 3 2 2 3 10" xfId="16210"/>
    <cellStyle name="常规 5 3 2 2 3 11" xfId="16836"/>
    <cellStyle name="常规 5 3 2 2 3 12" xfId="18405"/>
    <cellStyle name="常规 5 3 2 2 3 13" xfId="3397"/>
    <cellStyle name="常规 5 3 2 2 3 2" xfId="4605"/>
    <cellStyle name="常规 5 3 2 2 3 3" xfId="5143"/>
    <cellStyle name="常规 5 3 2 2 3 4" xfId="8540"/>
    <cellStyle name="常规 5 3 2 2 3 5" xfId="10798"/>
    <cellStyle name="常规 5 3 2 2 3 6" xfId="12041"/>
    <cellStyle name="常规 5 3 2 2 3 7" xfId="13231"/>
    <cellStyle name="常规 5 3 2 2 3 8" xfId="13488"/>
    <cellStyle name="常规 5 3 2 2 3 9" xfId="15354"/>
    <cellStyle name="常规 5 3 2 2 4" xfId="5376"/>
    <cellStyle name="常规 5 3 2 2 4 2" xfId="6270"/>
    <cellStyle name="常规 5 3 2 3" xfId="426"/>
    <cellStyle name="常规 5 3 2 3 2" xfId="1892"/>
    <cellStyle name="常规 5 3 2 3 2 10" xfId="14666"/>
    <cellStyle name="常规 5 3 2 3 2 11" xfId="13618"/>
    <cellStyle name="常规 5 3 2 3 2 12" xfId="18586"/>
    <cellStyle name="常规 5 3 2 3 2 13" xfId="3401"/>
    <cellStyle name="常规 5 3 2 3 2 2" xfId="4609"/>
    <cellStyle name="常规 5 3 2 3 2 3" xfId="5708"/>
    <cellStyle name="常规 5 3 2 3 2 4" xfId="8544"/>
    <cellStyle name="常规 5 3 2 3 2 5" xfId="7102"/>
    <cellStyle name="常规 5 3 2 3 2 6" xfId="7411"/>
    <cellStyle name="常规 5 3 2 3 2 7" xfId="9011"/>
    <cellStyle name="常规 5 3 2 3 2 8" xfId="13768"/>
    <cellStyle name="常规 5 3 2 3 2 9" xfId="6591"/>
    <cellStyle name="常规 5 3 2 4" xfId="257"/>
    <cellStyle name="常规 5 3 2 4 2" xfId="710"/>
    <cellStyle name="常规 5 3 2 4 2 2" xfId="1893"/>
    <cellStyle name="常规 5 3 2 4 2 2 10" xfId="16349"/>
    <cellStyle name="常规 5 3 2 4 2 2 11" xfId="16919"/>
    <cellStyle name="常规 5 3 2 4 2 2 12" xfId="18587"/>
    <cellStyle name="常规 5 3 2 4 2 2 13" xfId="3402"/>
    <cellStyle name="常规 5 3 2 4 2 2 2" xfId="4610"/>
    <cellStyle name="常规 5 3 2 4 2 2 3" xfId="5992"/>
    <cellStyle name="常规 5 3 2 4 2 2 4" xfId="8545"/>
    <cellStyle name="常规 5 3 2 4 2 2 5" xfId="11047"/>
    <cellStyle name="常规 5 3 2 4 2 2 6" xfId="12281"/>
    <cellStyle name="常规 5 3 2 4 2 2 7" xfId="13457"/>
    <cellStyle name="常规 5 3 2 4 2 2 8" xfId="6534"/>
    <cellStyle name="常规 5 3 2 4 2 2 9" xfId="15530"/>
    <cellStyle name="常规 5 3 2 4 3" xfId="1894"/>
    <cellStyle name="常规 5 3 2 4 3 2" xfId="1895"/>
    <cellStyle name="常规 5 3 2 4 3 2 10" xfId="15331"/>
    <cellStyle name="常规 5 3 2 4 3 2 11" xfId="16192"/>
    <cellStyle name="常规 5 3 2 4 3 2 12" xfId="18589"/>
    <cellStyle name="常规 5 3 2 4 3 2 13" xfId="3403"/>
    <cellStyle name="常规 5 3 2 4 3 2 2" xfId="4611"/>
    <cellStyle name="常规 5 3 2 4 3 2 3" xfId="5204"/>
    <cellStyle name="常规 5 3 2 4 3 2 4" xfId="8546"/>
    <cellStyle name="常规 5 3 2 4 3 2 5" xfId="9425"/>
    <cellStyle name="常规 5 3 2 4 3 2 6" xfId="10765"/>
    <cellStyle name="常规 5 3 2 4 3 2 7" xfId="12013"/>
    <cellStyle name="常规 5 3 2 4 3 2 8" xfId="14068"/>
    <cellStyle name="常规 5 3 2 4 3 2 9" xfId="12287"/>
    <cellStyle name="常规 5 3 2 4 3 3" xfId="18588"/>
    <cellStyle name="常规 5 3 2 4 3 4" xfId="2373"/>
    <cellStyle name="常规 5 3 2 4 4" xfId="2449"/>
    <cellStyle name="常规 5 3 2 4 4 10" xfId="9944"/>
    <cellStyle name="常规 5 3 2 4 4 11" xfId="8991"/>
    <cellStyle name="常规 5 3 2 4 4 2" xfId="3657"/>
    <cellStyle name="常规 5 3 2 4 4 3" xfId="5539"/>
    <cellStyle name="常规 5 3 2 4 4 4" xfId="7592"/>
    <cellStyle name="常规 5 3 2 4 4 5" xfId="9604"/>
    <cellStyle name="常规 5 3 2 4 4 6" xfId="9158"/>
    <cellStyle name="常规 5 3 2 4 4 7" xfId="9323"/>
    <cellStyle name="常规 5 3 2 4 4 8" xfId="14181"/>
    <cellStyle name="常规 5 3 2 4 4 9" xfId="11025"/>
    <cellStyle name="常规 5 3 2 4 5" xfId="17404"/>
    <cellStyle name="常规 5 3 2 5" xfId="1099"/>
    <cellStyle name="常规 5 3 2 5 10" xfId="6503"/>
    <cellStyle name="常规 5 3 2 5 11" xfId="15477"/>
    <cellStyle name="常规 5 3 2 5 12" xfId="17794"/>
    <cellStyle name="常规 5 3 2 5 13" xfId="3396"/>
    <cellStyle name="常规 5 3 2 5 2" xfId="4604"/>
    <cellStyle name="常规 5 3 2 5 3" xfId="4918"/>
    <cellStyle name="常规 5 3 2 5 4" xfId="8539"/>
    <cellStyle name="常规 5 3 2 5 5" xfId="7103"/>
    <cellStyle name="常规 5 3 2 5 6" xfId="7410"/>
    <cellStyle name="常规 5 3 2 5 7" xfId="10964"/>
    <cellStyle name="常规 5 3 2 5 8" xfId="11687"/>
    <cellStyle name="常规 5 3 2 5 9" xfId="14102"/>
    <cellStyle name="常规 5 3 2 6" xfId="5381"/>
    <cellStyle name="常规 5 3 2 6 2" xfId="6275"/>
    <cellStyle name="常规 5 3 3" xfId="99"/>
    <cellStyle name="常规 5 3 3 2" xfId="428"/>
    <cellStyle name="常规 5 3 3 2 2" xfId="1896"/>
    <cellStyle name="常规 5 3 3 2 2 10" xfId="15558"/>
    <cellStyle name="常规 5 3 3 2 2 11" xfId="16375"/>
    <cellStyle name="常规 5 3 3 2 2 12" xfId="18590"/>
    <cellStyle name="常规 5 3 3 2 2 13" xfId="3405"/>
    <cellStyle name="常规 5 3 3 2 2 2" xfId="4613"/>
    <cellStyle name="常规 5 3 3 2 2 3" xfId="5710"/>
    <cellStyle name="常规 5 3 3 2 2 4" xfId="8548"/>
    <cellStyle name="常规 5 3 3 2 2 5" xfId="7100"/>
    <cellStyle name="常规 5 3 3 2 2 6" xfId="11079"/>
    <cellStyle name="常规 5 3 3 2 2 7" xfId="12312"/>
    <cellStyle name="常规 5 3 3 2 2 8" xfId="13767"/>
    <cellStyle name="常规 5 3 3 2 2 9" xfId="13982"/>
    <cellStyle name="常规 5 3 3 3" xfId="595"/>
    <cellStyle name="常规 5 3 3 3 2" xfId="866"/>
    <cellStyle name="常规 5 3 3 3 2 2" xfId="1897"/>
    <cellStyle name="常规 5 3 3 3 2 2 10" xfId="16423"/>
    <cellStyle name="常规 5 3 3 3 2 2 11" xfId="16966"/>
    <cellStyle name="常规 5 3 3 3 2 2 12" xfId="18591"/>
    <cellStyle name="常规 5 3 3 3 2 2 13" xfId="3407"/>
    <cellStyle name="常规 5 3 3 3 2 2 2" xfId="4615"/>
    <cellStyle name="常规 5 3 3 3 2 2 3" xfId="6148"/>
    <cellStyle name="常规 5 3 3 3 2 2 4" xfId="8550"/>
    <cellStyle name="常规 5 3 3 3 2 2 5" xfId="11175"/>
    <cellStyle name="常规 5 3 3 3 2 2 6" xfId="12404"/>
    <cellStyle name="常规 5 3 3 3 2 2 7" xfId="13576"/>
    <cellStyle name="常规 5 3 3 3 2 2 8" xfId="8932"/>
    <cellStyle name="常规 5 3 3 3 2 2 9" xfId="15623"/>
    <cellStyle name="常规 5 3 3 3 3" xfId="1898"/>
    <cellStyle name="常规 5 3 3 3 3 2" xfId="1899"/>
    <cellStyle name="常规 5 3 3 3 3 2 10" xfId="15949"/>
    <cellStyle name="常规 5 3 3 3 3 2 11" xfId="16688"/>
    <cellStyle name="常规 5 3 3 3 3 2 12" xfId="18593"/>
    <cellStyle name="常规 5 3 3 3 3 2 13" xfId="3408"/>
    <cellStyle name="常规 5 3 3 3 3 2 2" xfId="4616"/>
    <cellStyle name="常规 5 3 3 3 3 2 3" xfId="5205"/>
    <cellStyle name="常规 5 3 3 3 3 2 4" xfId="8551"/>
    <cellStyle name="常规 5 3 3 3 3 2 5" xfId="10349"/>
    <cellStyle name="常规 5 3 3 3 3 2 6" xfId="11606"/>
    <cellStyle name="常规 5 3 3 3 3 2 7" xfId="12817"/>
    <cellStyle name="常规 5 3 3 3 3 2 8" xfId="14437"/>
    <cellStyle name="常规 5 3 3 3 3 2 9" xfId="15024"/>
    <cellStyle name="常规 5 3 3 3 3 3" xfId="18592"/>
    <cellStyle name="常规 5 3 3 3 3 4" xfId="2374"/>
    <cellStyle name="常规 5 3 3 3 4" xfId="3406"/>
    <cellStyle name="常规 5 3 3 3 4 10" xfId="13971"/>
    <cellStyle name="常规 5 3 3 3 4 11" xfId="14113"/>
    <cellStyle name="常规 5 3 3 3 4 2" xfId="4614"/>
    <cellStyle name="常规 5 3 3 3 4 3" xfId="5877"/>
    <cellStyle name="常规 5 3 3 3 4 4" xfId="8549"/>
    <cellStyle name="常规 5 3 3 3 4 5" xfId="7099"/>
    <cellStyle name="常规 5 3 3 3 4 6" xfId="7412"/>
    <cellStyle name="常规 5 3 3 3 4 7" xfId="6679"/>
    <cellStyle name="常规 5 3 3 3 4 8" xfId="13055"/>
    <cellStyle name="常规 5 3 3 3 4 9" xfId="14676"/>
    <cellStyle name="常规 5 3 3 3 5" xfId="17561"/>
    <cellStyle name="常规 5 3 3 4" xfId="427"/>
    <cellStyle name="常规 5 3 3 4 2" xfId="1900"/>
    <cellStyle name="常规 5 3 3 4 2 10" xfId="15805"/>
    <cellStyle name="常规 5 3 3 4 2 11" xfId="16602"/>
    <cellStyle name="常规 5 3 3 4 2 12" xfId="18594"/>
    <cellStyle name="常规 5 3 3 4 2 13" xfId="3409"/>
    <cellStyle name="常规 5 3 3 4 2 2" xfId="4617"/>
    <cellStyle name="常规 5 3 3 4 2 3" xfId="5709"/>
    <cellStyle name="常规 5 3 3 4 2 4" xfId="8552"/>
    <cellStyle name="常规 5 3 3 4 2 5" xfId="10111"/>
    <cellStyle name="常规 5 3 3 4 2 6" xfId="11371"/>
    <cellStyle name="常规 5 3 3 4 2 7" xfId="12595"/>
    <cellStyle name="常规 5 3 3 4 2 8" xfId="11536"/>
    <cellStyle name="常规 5 3 3 4 2 9" xfId="14848"/>
    <cellStyle name="常规 5 3 3 5" xfId="258"/>
    <cellStyle name="常规 5 3 3 5 2" xfId="711"/>
    <cellStyle name="常规 5 3 3 5 2 2" xfId="1901"/>
    <cellStyle name="常规 5 3 3 5 2 2 10" xfId="16030"/>
    <cellStyle name="常规 5 3 3 5 2 2 11" xfId="16732"/>
    <cellStyle name="常规 5 3 3 5 2 2 12" xfId="18595"/>
    <cellStyle name="常规 5 3 3 5 2 2 13" xfId="3411"/>
    <cellStyle name="常规 5 3 3 5 2 2 2" xfId="4619"/>
    <cellStyle name="常规 5 3 3 5 2 2 3" xfId="5993"/>
    <cellStyle name="常规 5 3 3 5 2 2 4" xfId="8554"/>
    <cellStyle name="常规 5 3 3 5 2 2 5" xfId="10483"/>
    <cellStyle name="常规 5 3 3 5 2 2 6" xfId="11740"/>
    <cellStyle name="常规 5 3 3 5 2 2 7" xfId="12945"/>
    <cellStyle name="常规 5 3 3 5 2 2 8" xfId="9156"/>
    <cellStyle name="常规 5 3 3 5 2 2 9" xfId="15126"/>
    <cellStyle name="常规 5 3 3 5 3" xfId="1902"/>
    <cellStyle name="常规 5 3 3 5 3 2" xfId="1903"/>
    <cellStyle name="常规 5 3 3 5 3 2 10" xfId="14371"/>
    <cellStyle name="常规 5 3 3 5 3 2 11" xfId="14670"/>
    <cellStyle name="常规 5 3 3 5 3 2 12" xfId="18597"/>
    <cellStyle name="常规 5 3 3 5 3 2 13" xfId="3412"/>
    <cellStyle name="常规 5 3 3 5 3 2 2" xfId="4620"/>
    <cellStyle name="常规 5 3 3 5 3 2 3" xfId="5206"/>
    <cellStyle name="常规 5 3 3 5 3 2 4" xfId="8555"/>
    <cellStyle name="常规 5 3 3 5 3 2 5" xfId="9420"/>
    <cellStyle name="常规 5 3 3 5 3 2 6" xfId="6917"/>
    <cellStyle name="常规 5 3 3 5 3 2 7" xfId="7217"/>
    <cellStyle name="常规 5 3 3 5 3 2 8" xfId="14197"/>
    <cellStyle name="常规 5 3 3 5 3 2 9" xfId="9760"/>
    <cellStyle name="常规 5 3 3 5 3 3" xfId="18596"/>
    <cellStyle name="常规 5 3 3 5 3 4" xfId="2375"/>
    <cellStyle name="常规 5 3 3 5 4" xfId="3410"/>
    <cellStyle name="常规 5 3 3 5 4 10" xfId="13019"/>
    <cellStyle name="常规 5 3 3 5 4 11" xfId="10438"/>
    <cellStyle name="常规 5 3 3 5 4 2" xfId="4618"/>
    <cellStyle name="常规 5 3 3 5 4 3" xfId="5540"/>
    <cellStyle name="常规 5 3 3 5 4 4" xfId="8553"/>
    <cellStyle name="常规 5 3 3 5 4 5" xfId="8856"/>
    <cellStyle name="常规 5 3 3 5 4 6" xfId="8894"/>
    <cellStyle name="常规 5 3 3 5 4 7" xfId="10073"/>
    <cellStyle name="常规 5 3 3 5 4 8" xfId="12698"/>
    <cellStyle name="常规 5 3 3 5 4 9" xfId="14186"/>
    <cellStyle name="常规 5 3 3 5 5" xfId="17405"/>
    <cellStyle name="常规 5 3 3 6" xfId="1904"/>
    <cellStyle name="常规 5 3 3 6 10" xfId="12722"/>
    <cellStyle name="常规 5 3 3 6 11" xfId="15085"/>
    <cellStyle name="常规 5 3 3 6 12" xfId="18598"/>
    <cellStyle name="常规 5 3 3 6 13" xfId="3404"/>
    <cellStyle name="常规 5 3 3 6 2" xfId="4612"/>
    <cellStyle name="常规 5 3 3 6 3" xfId="5207"/>
    <cellStyle name="常规 5 3 3 6 4" xfId="8547"/>
    <cellStyle name="常规 5 3 3 6 5" xfId="7101"/>
    <cellStyle name="常规 5 3 3 6 6" xfId="9722"/>
    <cellStyle name="常规 5 3 3 6 7" xfId="10431"/>
    <cellStyle name="常规 5 3 3 6 8" xfId="7381"/>
    <cellStyle name="常规 5 3 3 6 9" xfId="9249"/>
    <cellStyle name="常规 5 3 3 7" xfId="5382"/>
    <cellStyle name="常规 5 3 3 7 2" xfId="6276"/>
    <cellStyle name="常规 5 3 4" xfId="100"/>
    <cellStyle name="常规 5 3 4 2" xfId="430"/>
    <cellStyle name="常规 5 3 4 2 2" xfId="1905"/>
    <cellStyle name="常规 5 3 4 2 2 10" xfId="15208"/>
    <cellStyle name="常规 5 3 4 2 2 11" xfId="16097"/>
    <cellStyle name="常规 5 3 4 2 2 12" xfId="18599"/>
    <cellStyle name="常规 5 3 4 2 2 13" xfId="3414"/>
    <cellStyle name="常规 5 3 4 2 2 2" xfId="4622"/>
    <cellStyle name="常规 5 3 4 2 2 3" xfId="5712"/>
    <cellStyle name="常规 5 3 4 2 2 4" xfId="8557"/>
    <cellStyle name="常规 5 3 4 2 2 5" xfId="9422"/>
    <cellStyle name="常规 5 3 4 2 2 6" xfId="10600"/>
    <cellStyle name="常规 5 3 4 2 2 7" xfId="11855"/>
    <cellStyle name="常规 5 3 4 2 2 8" xfId="13260"/>
    <cellStyle name="常规 5 3 4 2 2 9" xfId="14514"/>
    <cellStyle name="常规 5 3 4 3" xfId="596"/>
    <cellStyle name="常规 5 3 4 3 2" xfId="867"/>
    <cellStyle name="常规 5 3 4 3 2 2" xfId="1906"/>
    <cellStyle name="常规 5 3 4 3 2 2 10" xfId="16279"/>
    <cellStyle name="常规 5 3 4 3 2 2 11" xfId="16879"/>
    <cellStyle name="常规 5 3 4 3 2 2 12" xfId="18600"/>
    <cellStyle name="常规 5 3 4 3 2 2 13" xfId="3416"/>
    <cellStyle name="常规 5 3 4 3 2 2 2" xfId="4624"/>
    <cellStyle name="常规 5 3 4 3 2 2 3" xfId="6149"/>
    <cellStyle name="常规 5 3 4 3 2 2 4" xfId="8559"/>
    <cellStyle name="常规 5 3 4 3 2 2 5" xfId="10911"/>
    <cellStyle name="常规 5 3 4 3 2 2 6" xfId="12155"/>
    <cellStyle name="常规 5 3 4 3 2 2 7" xfId="13339"/>
    <cellStyle name="常规 5 3 4 3 2 2 8" xfId="11931"/>
    <cellStyle name="常规 5 3 4 3 2 2 9" xfId="15444"/>
    <cellStyle name="常规 5 3 4 3 3" xfId="1907"/>
    <cellStyle name="常规 5 3 4 3 3 2" xfId="1908"/>
    <cellStyle name="常规 5 3 4 3 3 2 10" xfId="13993"/>
    <cellStyle name="常规 5 3 4 3 3 2 11" xfId="14971"/>
    <cellStyle name="常规 5 3 4 3 3 2 12" xfId="18602"/>
    <cellStyle name="常规 5 3 4 3 3 2 13" xfId="3417"/>
    <cellStyle name="常规 5 3 4 3 3 2 2" xfId="4625"/>
    <cellStyle name="常规 5 3 4 3 3 2 3" xfId="5208"/>
    <cellStyle name="常规 5 3 4 3 3 2 4" xfId="8560"/>
    <cellStyle name="常规 5 3 4 3 3 2 5" xfId="9421"/>
    <cellStyle name="常规 5 3 4 3 3 2 6" xfId="6469"/>
    <cellStyle name="常规 5 3 4 3 3 2 7" xfId="10273"/>
    <cellStyle name="常规 5 3 4 3 3 2 8" xfId="13766"/>
    <cellStyle name="常规 5 3 4 3 3 2 9" xfId="12711"/>
    <cellStyle name="常规 5 3 4 3 3 3" xfId="18601"/>
    <cellStyle name="常规 5 3 4 3 3 4" xfId="2376"/>
    <cellStyle name="常规 5 3 4 3 4" xfId="3415"/>
    <cellStyle name="常规 5 3 4 3 4 10" xfId="14148"/>
    <cellStyle name="常规 5 3 4 3 4 11" xfId="9951"/>
    <cellStyle name="常规 5 3 4 3 4 2" xfId="4623"/>
    <cellStyle name="常规 5 3 4 3 4 3" xfId="5878"/>
    <cellStyle name="常规 5 3 4 3 4 4" xfId="8558"/>
    <cellStyle name="常规 5 3 4 3 4 5" xfId="7098"/>
    <cellStyle name="常规 5 3 4 3 4 6" xfId="9723"/>
    <cellStyle name="常规 5 3 4 3 4 7" xfId="9083"/>
    <cellStyle name="常规 5 3 4 3 4 8" xfId="14334"/>
    <cellStyle name="常规 5 3 4 3 4 9" xfId="12440"/>
    <cellStyle name="常规 5 3 4 3 5" xfId="17562"/>
    <cellStyle name="常规 5 3 4 4" xfId="429"/>
    <cellStyle name="常规 5 3 4 4 2" xfId="1018"/>
    <cellStyle name="常规 5 3 4 4 2 10" xfId="8833"/>
    <cellStyle name="常规 5 3 4 4 2 11" xfId="14920"/>
    <cellStyle name="常规 5 3 4 4 2 12" xfId="17713"/>
    <cellStyle name="常规 5 3 4 4 2 13" xfId="2562"/>
    <cellStyle name="常规 5 3 4 4 2 2" xfId="3770"/>
    <cellStyle name="常规 5 3 4 4 2 3" xfId="5711"/>
    <cellStyle name="常规 5 3 4 4 2 4" xfId="7705"/>
    <cellStyle name="常规 5 3 4 4 2 5" xfId="7245"/>
    <cellStyle name="常规 5 3 4 4 2 6" xfId="7375"/>
    <cellStyle name="常规 5 3 4 4 2 7" xfId="10196"/>
    <cellStyle name="常规 5 3 4 4 2 8" xfId="9841"/>
    <cellStyle name="常规 5 3 4 4 2 9" xfId="9117"/>
    <cellStyle name="常规 5 3 4 5" xfId="259"/>
    <cellStyle name="常规 5 3 4 5 2" xfId="712"/>
    <cellStyle name="常规 5 3 4 5 2 2" xfId="1108"/>
    <cellStyle name="常规 5 3 4 5 2 2 10" xfId="14936"/>
    <cellStyle name="常规 5 3 4 5 2 2 11" xfId="15884"/>
    <cellStyle name="常规 5 3 4 5 2 2 12" xfId="17803"/>
    <cellStyle name="常规 5 3 4 5 2 2 13" xfId="3418"/>
    <cellStyle name="常规 5 3 4 5 2 2 2" xfId="4626"/>
    <cellStyle name="常规 5 3 4 5 2 2 3" xfId="5994"/>
    <cellStyle name="常规 5 3 4 5 2 2 4" xfId="8561"/>
    <cellStyle name="常规 5 3 4 5 2 2 5" xfId="7097"/>
    <cellStyle name="常规 5 3 4 5 2 2 6" xfId="10218"/>
    <cellStyle name="常规 5 3 4 5 2 2 7" xfId="11483"/>
    <cellStyle name="常规 5 3 4 5 2 2 8" xfId="13328"/>
    <cellStyle name="常规 5 3 4 5 2 2 9" xfId="10705"/>
    <cellStyle name="常规 5 3 4 5 3" xfId="1909"/>
    <cellStyle name="常规 5 3 4 5 3 2" xfId="1910"/>
    <cellStyle name="常规 5 3 4 5 3 2 10" xfId="11971"/>
    <cellStyle name="常规 5 3 4 5 3 2 11" xfId="9225"/>
    <cellStyle name="常规 5 3 4 5 3 2 12" xfId="18604"/>
    <cellStyle name="常规 5 3 4 5 3 2 13" xfId="3419"/>
    <cellStyle name="常规 5 3 4 5 3 2 2" xfId="4627"/>
    <cellStyle name="常规 5 3 4 5 3 2 3" xfId="5209"/>
    <cellStyle name="常规 5 3 4 5 3 2 4" xfId="8562"/>
    <cellStyle name="常规 5 3 4 5 3 2 5" xfId="7096"/>
    <cellStyle name="常规 5 3 4 5 3 2 6" xfId="9721"/>
    <cellStyle name="常规 5 3 4 5 3 2 7" xfId="9064"/>
    <cellStyle name="常规 5 3 4 5 3 2 8" xfId="9819"/>
    <cellStyle name="常规 5 3 4 5 3 2 9" xfId="14241"/>
    <cellStyle name="常规 5 3 4 5 3 3" xfId="18603"/>
    <cellStyle name="常规 5 3 4 5 3 4" xfId="2377"/>
    <cellStyle name="常规 5 3 4 5 4" xfId="2652"/>
    <cellStyle name="常规 5 3 4 5 4 10" xfId="11074"/>
    <cellStyle name="常规 5 3 4 5 4 11" xfId="10607"/>
    <cellStyle name="常规 5 3 4 5 4 2" xfId="3860"/>
    <cellStyle name="常规 5 3 4 5 4 3" xfId="5541"/>
    <cellStyle name="常规 5 3 4 5 4 4" xfId="7795"/>
    <cellStyle name="常规 5 3 4 5 4 5" xfId="6845"/>
    <cellStyle name="常规 5 3 4 5 4 6" xfId="9568"/>
    <cellStyle name="常规 5 3 4 5 4 7" xfId="10010"/>
    <cellStyle name="常规 5 3 4 5 4 8" xfId="11507"/>
    <cellStyle name="常规 5 3 4 5 4 9" xfId="12672"/>
    <cellStyle name="常规 5 3 4 5 5" xfId="17406"/>
    <cellStyle name="常规 5 3 4 6" xfId="1911"/>
    <cellStyle name="常规 5 3 4 6 10" xfId="15804"/>
    <cellStyle name="常规 5 3 4 6 11" xfId="16601"/>
    <cellStyle name="常规 5 3 4 6 12" xfId="18605"/>
    <cellStyle name="常规 5 3 4 6 13" xfId="3413"/>
    <cellStyle name="常规 5 3 4 6 2" xfId="4621"/>
    <cellStyle name="常规 5 3 4 6 3" xfId="5210"/>
    <cellStyle name="常规 5 3 4 6 4" xfId="8556"/>
    <cellStyle name="常规 5 3 4 6 5" xfId="10110"/>
    <cellStyle name="常规 5 3 4 6 6" xfId="11370"/>
    <cellStyle name="常规 5 3 4 6 7" xfId="12594"/>
    <cellStyle name="常规 5 3 4 6 8" xfId="8804"/>
    <cellStyle name="常规 5 3 4 6 9" xfId="14847"/>
    <cellStyle name="常规 5 3 4 7" xfId="5383"/>
    <cellStyle name="常规 5 3 4 7 2" xfId="6277"/>
    <cellStyle name="常规 5 3 5" xfId="431"/>
    <cellStyle name="常规 5 3 5 2" xfId="1912"/>
    <cellStyle name="常规 5 3 5 2 10" xfId="16116"/>
    <cellStyle name="常规 5 3 5 2 11" xfId="16785"/>
    <cellStyle name="常规 5 3 5 2 12" xfId="18606"/>
    <cellStyle name="常规 5 3 5 2 13" xfId="3420"/>
    <cellStyle name="常规 5 3 5 2 2" xfId="4628"/>
    <cellStyle name="常规 5 3 5 2 3" xfId="5713"/>
    <cellStyle name="常规 5 3 5 2 4" xfId="8563"/>
    <cellStyle name="常规 5 3 5 2 5" xfId="10631"/>
    <cellStyle name="常规 5 3 5 2 6" xfId="11885"/>
    <cellStyle name="常规 5 3 5 2 7" xfId="13087"/>
    <cellStyle name="常规 5 3 5 2 8" xfId="14539"/>
    <cellStyle name="常规 5 3 5 2 9" xfId="15231"/>
    <cellStyle name="常规 5 3 6" xfId="593"/>
    <cellStyle name="常规 5 3 6 2" xfId="864"/>
    <cellStyle name="常规 5 3 6 2 2" xfId="1913"/>
    <cellStyle name="常规 5 3 6 2 2 10" xfId="15381"/>
    <cellStyle name="常规 5 3 6 2 2 11" xfId="16235"/>
    <cellStyle name="常规 5 3 6 2 2 12" xfId="18607"/>
    <cellStyle name="常规 5 3 6 2 2 13" xfId="3422"/>
    <cellStyle name="常规 5 3 6 2 2 2" xfId="4630"/>
    <cellStyle name="常规 5 3 6 2 2 3" xfId="6146"/>
    <cellStyle name="常规 5 3 6 2 2 4" xfId="8565"/>
    <cellStyle name="常规 5 3 6 2 2 5" xfId="7095"/>
    <cellStyle name="常规 5 3 6 2 2 6" xfId="10827"/>
    <cellStyle name="常规 5 3 6 2 2 7" xfId="12071"/>
    <cellStyle name="常规 5 3 6 2 2 8" xfId="8914"/>
    <cellStyle name="常规 5 3 6 2 2 9" xfId="13384"/>
    <cellStyle name="常规 5 3 6 3" xfId="1914"/>
    <cellStyle name="常规 5 3 6 3 2" xfId="1915"/>
    <cellStyle name="常规 5 3 6 3 2 10" xfId="16209"/>
    <cellStyle name="常规 5 3 6 3 2 11" xfId="16835"/>
    <cellStyle name="常规 5 3 6 3 2 12" xfId="18609"/>
    <cellStyle name="常规 5 3 6 3 2 13" xfId="3423"/>
    <cellStyle name="常规 5 3 6 3 2 2" xfId="4631"/>
    <cellStyle name="常规 5 3 6 3 2 3" xfId="5211"/>
    <cellStyle name="常规 5 3 6 3 2 4" xfId="8566"/>
    <cellStyle name="常规 5 3 6 3 2 5" xfId="10797"/>
    <cellStyle name="常规 5 3 6 3 2 6" xfId="12040"/>
    <cellStyle name="常规 5 3 6 3 2 7" xfId="13230"/>
    <cellStyle name="常规 5 3 6 3 2 8" xfId="10555"/>
    <cellStyle name="常规 5 3 6 3 2 9" xfId="15353"/>
    <cellStyle name="常规 5 3 6 3 3" xfId="18608"/>
    <cellStyle name="常规 5 3 6 3 4" xfId="2378"/>
    <cellStyle name="常规 5 3 6 4" xfId="3421"/>
    <cellStyle name="常规 5 3 6 4 10" xfId="10148"/>
    <cellStyle name="常规 5 3 6 4 11" xfId="13203"/>
    <cellStyle name="常规 5 3 6 4 2" xfId="4629"/>
    <cellStyle name="常规 5 3 6 4 3" xfId="5875"/>
    <cellStyle name="常规 5 3 6 4 4" xfId="8564"/>
    <cellStyle name="常规 5 3 6 4 5" xfId="9419"/>
    <cellStyle name="常规 5 3 6 4 6" xfId="9250"/>
    <cellStyle name="常规 5 3 6 4 7" xfId="9292"/>
    <cellStyle name="常规 5 3 6 4 8" xfId="9637"/>
    <cellStyle name="常规 5 3 6 4 9" xfId="12329"/>
    <cellStyle name="常规 5 3 6 5" xfId="17559"/>
    <cellStyle name="常规 5 3 7" xfId="425"/>
    <cellStyle name="常规 5 3 7 2" xfId="1916"/>
    <cellStyle name="常规 5 3 7 2 10" xfId="14571"/>
    <cellStyle name="常规 5 3 7 2 11" xfId="15269"/>
    <cellStyle name="常规 5 3 7 2 12" xfId="18610"/>
    <cellStyle name="常规 5 3 7 2 13" xfId="3424"/>
    <cellStyle name="常规 5 3 7 2 2" xfId="4632"/>
    <cellStyle name="常规 5 3 7 2 3" xfId="5707"/>
    <cellStyle name="常规 5 3 7 2 4" xfId="8567"/>
    <cellStyle name="常规 5 3 7 2 5" xfId="9223"/>
    <cellStyle name="常规 5 3 7 2 6" xfId="6977"/>
    <cellStyle name="常规 5 3 7 2 7" xfId="10682"/>
    <cellStyle name="常规 5 3 7 2 8" xfId="12096"/>
    <cellStyle name="常规 5 3 7 2 9" xfId="12118"/>
    <cellStyle name="常规 5 3 8" xfId="256"/>
    <cellStyle name="常规 5 3 8 2" xfId="709"/>
    <cellStyle name="常规 5 3 8 2 2" xfId="1917"/>
    <cellStyle name="常规 5 3 8 2 2 10" xfId="15436"/>
    <cellStyle name="常规 5 3 8 2 2 11" xfId="16272"/>
    <cellStyle name="常规 5 3 8 2 2 12" xfId="18611"/>
    <cellStyle name="常规 5 3 8 2 2 13" xfId="3426"/>
    <cellStyle name="常规 5 3 8 2 2 2" xfId="4634"/>
    <cellStyle name="常规 5 3 8 2 2 3" xfId="5991"/>
    <cellStyle name="常规 5 3 8 2 2 4" xfId="8569"/>
    <cellStyle name="常规 5 3 8 2 2 5" xfId="9418"/>
    <cellStyle name="常规 5 3 8 2 2 6" xfId="10901"/>
    <cellStyle name="常规 5 3 8 2 2 7" xfId="12144"/>
    <cellStyle name="常规 5 3 8 2 2 8" xfId="13954"/>
    <cellStyle name="常规 5 3 8 2 2 9" xfId="12184"/>
    <cellStyle name="常规 5 3 8 3" xfId="1918"/>
    <cellStyle name="常规 5 3 8 3 2" xfId="1919"/>
    <cellStyle name="常规 5 3 8 3 2 10" xfId="13844"/>
    <cellStyle name="常规 5 3 8 3 2 11" xfId="12867"/>
    <cellStyle name="常规 5 3 8 3 2 12" xfId="18613"/>
    <cellStyle name="常规 5 3 8 3 2 13" xfId="3427"/>
    <cellStyle name="常规 5 3 8 3 2 2" xfId="4635"/>
    <cellStyle name="常规 5 3 8 3 2 3" xfId="5212"/>
    <cellStyle name="常规 5 3 8 3 2 4" xfId="8570"/>
    <cellStyle name="常规 5 3 8 3 2 5" xfId="7094"/>
    <cellStyle name="常规 5 3 8 3 2 6" xfId="7413"/>
    <cellStyle name="常规 5 3 8 3 2 7" xfId="6674"/>
    <cellStyle name="常规 5 3 8 3 2 8" xfId="12445"/>
    <cellStyle name="常规 5 3 8 3 2 9" xfId="12386"/>
    <cellStyle name="常规 5 3 8 3 3" xfId="18612"/>
    <cellStyle name="常规 5 3 8 3 4" xfId="2379"/>
    <cellStyle name="常规 5 3 8 4" xfId="3425"/>
    <cellStyle name="常规 5 3 8 4 10" xfId="15803"/>
    <cellStyle name="常规 5 3 8 4 11" xfId="16600"/>
    <cellStyle name="常规 5 3 8 4 2" xfId="4633"/>
    <cellStyle name="常规 5 3 8 4 3" xfId="5538"/>
    <cellStyle name="常规 5 3 8 4 4" xfId="8568"/>
    <cellStyle name="常规 5 3 8 4 5" xfId="10109"/>
    <cellStyle name="常规 5 3 8 4 6" xfId="11369"/>
    <cellStyle name="常规 5 3 8 4 7" xfId="12593"/>
    <cellStyle name="常规 5 3 8 4 8" xfId="14650"/>
    <cellStyle name="常规 5 3 8 4 9" xfId="14846"/>
    <cellStyle name="常规 5 3 8 5" xfId="17403"/>
    <cellStyle name="常规 5 3 9" xfId="1920"/>
    <cellStyle name="常规 5 3 9 10" xfId="12204"/>
    <cellStyle name="常规 5 3 9 11" xfId="11520"/>
    <cellStyle name="常规 5 3 9 12" xfId="18614"/>
    <cellStyle name="常规 5 3 9 13" xfId="3395"/>
    <cellStyle name="常规 5 3 9 2" xfId="4603"/>
    <cellStyle name="常规 5 3 9 3" xfId="5213"/>
    <cellStyle name="常规 5 3 9 4" xfId="8538"/>
    <cellStyle name="常规 5 3 9 5" xfId="9427"/>
    <cellStyle name="常规 5 3 9 6" xfId="9916"/>
    <cellStyle name="常规 5 3 9 7" xfId="6629"/>
    <cellStyle name="常规 5 3 9 8" xfId="13201"/>
    <cellStyle name="常规 5 3 9 9" xfId="14636"/>
    <cellStyle name="常规 5 4" xfId="101"/>
    <cellStyle name="常规 5 4 10" xfId="5384"/>
    <cellStyle name="常规 5 4 10 2" xfId="6278"/>
    <cellStyle name="常规 5 4 2" xfId="102"/>
    <cellStyle name="常规 5 4 2 2" xfId="104"/>
    <cellStyle name="常规 5 4 2 2 2" xfId="598"/>
    <cellStyle name="常规 5 4 2 2 2 2" xfId="869"/>
    <cellStyle name="常规 5 4 2 2 2 2 2" xfId="1921"/>
    <cellStyle name="常规 5 4 2 2 2 2 2 10" xfId="13325"/>
    <cellStyle name="常规 5 4 2 2 2 2 2 11" xfId="15396"/>
    <cellStyle name="常规 5 4 2 2 2 2 2 12" xfId="18615"/>
    <cellStyle name="常规 5 4 2 2 2 2 2 13" xfId="3432"/>
    <cellStyle name="常规 5 4 2 2 2 2 2 2" xfId="4640"/>
    <cellStyle name="常规 5 4 2 2 2 2 2 3" xfId="6151"/>
    <cellStyle name="常规 5 4 2 2 2 2 2 4" xfId="8575"/>
    <cellStyle name="常规 5 4 2 2 2 2 2 5" xfId="6527"/>
    <cellStyle name="常规 5 4 2 2 2 2 2 6" xfId="9858"/>
    <cellStyle name="常规 5 4 2 2 2 2 2 7" xfId="10851"/>
    <cellStyle name="常规 5 4 2 2 2 2 2 8" xfId="7445"/>
    <cellStyle name="常规 5 4 2 2 2 2 2 9" xfId="12708"/>
    <cellStyle name="常规 5 4 2 2 2 3" xfId="1922"/>
    <cellStyle name="常规 5 4 2 2 2 3 2" xfId="1923"/>
    <cellStyle name="常规 5 4 2 2 2 3 2 10" xfId="16422"/>
    <cellStyle name="常规 5 4 2 2 2 3 2 11" xfId="16965"/>
    <cellStyle name="常规 5 4 2 2 2 3 2 12" xfId="18617"/>
    <cellStyle name="常规 5 4 2 2 2 3 2 13" xfId="3433"/>
    <cellStyle name="常规 5 4 2 2 2 3 2 2" xfId="4641"/>
    <cellStyle name="常规 5 4 2 2 2 3 2 3" xfId="5214"/>
    <cellStyle name="常规 5 4 2 2 2 3 2 4" xfId="8576"/>
    <cellStyle name="常规 5 4 2 2 2 3 2 5" xfId="11174"/>
    <cellStyle name="常规 5 4 2 2 2 3 2 6" xfId="12403"/>
    <cellStyle name="常规 5 4 2 2 2 3 2 7" xfId="13575"/>
    <cellStyle name="常规 5 4 2 2 2 3 2 8" xfId="13122"/>
    <cellStyle name="常规 5 4 2 2 2 3 2 9" xfId="15622"/>
    <cellStyle name="常规 5 4 2 2 2 3 3" xfId="18616"/>
    <cellStyle name="常规 5 4 2 2 2 3 4" xfId="2380"/>
    <cellStyle name="常规 5 4 2 2 2 4" xfId="3431"/>
    <cellStyle name="常规 5 4 2 2 2 4 10" xfId="11779"/>
    <cellStyle name="常规 5 4 2 2 2 4 11" xfId="14111"/>
    <cellStyle name="常规 5 4 2 2 2 4 2" xfId="4639"/>
    <cellStyle name="常规 5 4 2 2 2 4 3" xfId="5880"/>
    <cellStyle name="常规 5 4 2 2 2 4 4" xfId="8574"/>
    <cellStyle name="常规 5 4 2 2 2 4 5" xfId="6885"/>
    <cellStyle name="常规 5 4 2 2 2 4 6" xfId="9057"/>
    <cellStyle name="常规 5 4 2 2 2 4 7" xfId="6822"/>
    <cellStyle name="常规 5 4 2 2 2 4 8" xfId="10081"/>
    <cellStyle name="常规 5 4 2 2 2 4 9" xfId="14250"/>
    <cellStyle name="常规 5 4 2 2 2 5" xfId="17564"/>
    <cellStyle name="常规 5 4 2 2 3" xfId="1924"/>
    <cellStyle name="常规 5 4 2 2 3 10" xfId="7299"/>
    <cellStyle name="常规 5 4 2 2 3 11" xfId="10523"/>
    <cellStyle name="常规 5 4 2 2 3 12" xfId="18618"/>
    <cellStyle name="常规 5 4 2 2 3 13" xfId="3430"/>
    <cellStyle name="常规 5 4 2 2 3 2" xfId="4638"/>
    <cellStyle name="常规 5 4 2 2 3 3" xfId="5215"/>
    <cellStyle name="常规 5 4 2 2 3 4" xfId="8573"/>
    <cellStyle name="常规 5 4 2 2 3 5" xfId="7093"/>
    <cellStyle name="常规 5 4 2 2 3 6" xfId="9724"/>
    <cellStyle name="常规 5 4 2 2 3 7" xfId="9982"/>
    <cellStyle name="常规 5 4 2 2 3 8" xfId="9896"/>
    <cellStyle name="常规 5 4 2 2 3 9" xfId="12894"/>
    <cellStyle name="常规 5 4 2 2 4" xfId="5387"/>
    <cellStyle name="常规 5 4 2 2 4 2" xfId="6281"/>
    <cellStyle name="常规 5 4 2 3" xfId="433"/>
    <cellStyle name="常规 5 4 2 3 2" xfId="1925"/>
    <cellStyle name="常规 5 4 2 3 2 10" xfId="15948"/>
    <cellStyle name="常规 5 4 2 3 2 11" xfId="16687"/>
    <cellStyle name="常规 5 4 2 3 2 12" xfId="18619"/>
    <cellStyle name="常规 5 4 2 3 2 13" xfId="3434"/>
    <cellStyle name="常规 5 4 2 3 2 2" xfId="4642"/>
    <cellStyle name="常规 5 4 2 3 2 3" xfId="5715"/>
    <cellStyle name="常规 5 4 2 3 2 4" xfId="8577"/>
    <cellStyle name="常规 5 4 2 3 2 5" xfId="10348"/>
    <cellStyle name="常规 5 4 2 3 2 6" xfId="11605"/>
    <cellStyle name="常规 5 4 2 3 2 7" xfId="12816"/>
    <cellStyle name="常规 5 4 2 3 2 8" xfId="14436"/>
    <cellStyle name="常规 5 4 2 3 2 9" xfId="15023"/>
    <cellStyle name="常规 5 4 2 4" xfId="261"/>
    <cellStyle name="常规 5 4 2 4 2" xfId="714"/>
    <cellStyle name="常规 5 4 2 4 2 2" xfId="1926"/>
    <cellStyle name="常规 5 4 2 4 2 2 10" xfId="10408"/>
    <cellStyle name="常规 5 4 2 4 2 2 11" xfId="15658"/>
    <cellStyle name="常规 5 4 2 4 2 2 12" xfId="18620"/>
    <cellStyle name="常规 5 4 2 4 2 2 13" xfId="3435"/>
    <cellStyle name="常规 5 4 2 4 2 2 2" xfId="4643"/>
    <cellStyle name="常规 5 4 2 4 2 2 3" xfId="5996"/>
    <cellStyle name="常规 5 4 2 4 2 2 4" xfId="8578"/>
    <cellStyle name="常规 5 4 2 4 2 2 5" xfId="10108"/>
    <cellStyle name="常规 5 4 2 4 2 2 6" xfId="6453"/>
    <cellStyle name="常规 5 4 2 4 2 2 7" xfId="11222"/>
    <cellStyle name="常规 5 4 2 4 2 2 8" xfId="9885"/>
    <cellStyle name="常规 5 4 2 4 2 2 9" xfId="14845"/>
    <cellStyle name="常规 5 4 2 4 3" xfId="1927"/>
    <cellStyle name="常规 5 4 2 4 3 2" xfId="1929"/>
    <cellStyle name="常规 5 4 2 4 3 2 10" xfId="14322"/>
    <cellStyle name="常规 5 4 2 4 3 2 11" xfId="15114"/>
    <cellStyle name="常规 5 4 2 4 3 2 12" xfId="18623"/>
    <cellStyle name="常规 5 4 2 4 3 2 13" xfId="3436"/>
    <cellStyle name="常规 5 4 2 4 3 2 2" xfId="4644"/>
    <cellStyle name="常规 5 4 2 4 3 2 3" xfId="5217"/>
    <cellStyle name="常规 5 4 2 4 3 2 4" xfId="8579"/>
    <cellStyle name="常规 5 4 2 4 3 2 5" xfId="8851"/>
    <cellStyle name="常规 5 4 2 4 3 2 6" xfId="8892"/>
    <cellStyle name="常规 5 4 2 4 3 2 7" xfId="10471"/>
    <cellStyle name="常规 5 4 2 4 3 2 8" xfId="7350"/>
    <cellStyle name="常规 5 4 2 4 3 2 9" xfId="14057"/>
    <cellStyle name="常规 5 4 2 4 3 3" xfId="18621"/>
    <cellStyle name="常规 5 4 2 4 3 4" xfId="2381"/>
    <cellStyle name="常规 5 4 2 4 4" xfId="2676"/>
    <cellStyle name="常规 5 4 2 4 4 10" xfId="13875"/>
    <cellStyle name="常规 5 4 2 4 4 11" xfId="14607"/>
    <cellStyle name="常规 5 4 2 4 4 2" xfId="3884"/>
    <cellStyle name="常规 5 4 2 4 4 3" xfId="5543"/>
    <cellStyle name="常规 5 4 2 4 4 4" xfId="7819"/>
    <cellStyle name="常规 5 4 2 4 4 5" xfId="9297"/>
    <cellStyle name="常规 5 4 2 4 4 6" xfId="6950"/>
    <cellStyle name="常规 5 4 2 4 4 7" xfId="9755"/>
    <cellStyle name="常规 5 4 2 4 4 8" xfId="9958"/>
    <cellStyle name="常规 5 4 2 4 4 9" xfId="10038"/>
    <cellStyle name="常规 5 4 2 4 5" xfId="17408"/>
    <cellStyle name="常规 5 4 2 5" xfId="1128"/>
    <cellStyle name="常规 5 4 2 5 10" xfId="12397"/>
    <cellStyle name="常规 5 4 2 5 11" xfId="13284"/>
    <cellStyle name="常规 5 4 2 5 12" xfId="17823"/>
    <cellStyle name="常规 5 4 2 5 13" xfId="3429"/>
    <cellStyle name="常规 5 4 2 5 2" xfId="4637"/>
    <cellStyle name="常规 5 4 2 5 3" xfId="4928"/>
    <cellStyle name="常规 5 4 2 5 4" xfId="8572"/>
    <cellStyle name="常规 5 4 2 5 5" xfId="9417"/>
    <cellStyle name="常规 5 4 2 5 6" xfId="6920"/>
    <cellStyle name="常规 5 4 2 5 7" xfId="7454"/>
    <cellStyle name="常规 5 4 2 5 8" xfId="14067"/>
    <cellStyle name="常规 5 4 2 5 9" xfId="14307"/>
    <cellStyle name="常规 5 4 2 6" xfId="5385"/>
    <cellStyle name="常规 5 4 2 6 2" xfId="6279"/>
    <cellStyle name="常规 5 4 3" xfId="105"/>
    <cellStyle name="常规 5 4 3 2" xfId="435"/>
    <cellStyle name="常规 5 4 3 2 2" xfId="1930"/>
    <cellStyle name="常规 5 4 3 2 2 10" xfId="9613"/>
    <cellStyle name="常规 5 4 3 2 2 11" xfId="7307"/>
    <cellStyle name="常规 5 4 3 2 2 12" xfId="18624"/>
    <cellStyle name="常规 5 4 3 2 2 13" xfId="3438"/>
    <cellStyle name="常规 5 4 3 2 2 2" xfId="4646"/>
    <cellStyle name="常规 5 4 3 2 2 3" xfId="5717"/>
    <cellStyle name="常规 5 4 3 2 2 4" xfId="8581"/>
    <cellStyle name="常规 5 4 3 2 2 5" xfId="9414"/>
    <cellStyle name="常规 5 4 3 2 2 6" xfId="8793"/>
    <cellStyle name="常规 5 4 3 2 2 7" xfId="10083"/>
    <cellStyle name="常规 5 4 3 2 2 8" xfId="14196"/>
    <cellStyle name="常规 5 4 3 2 2 9" xfId="14166"/>
    <cellStyle name="常规 5 4 3 3" xfId="599"/>
    <cellStyle name="常规 5 4 3 3 2" xfId="870"/>
    <cellStyle name="常规 5 4 3 3 2 2" xfId="1931"/>
    <cellStyle name="常规 5 4 3 3 2 2 10" xfId="14640"/>
    <cellStyle name="常规 5 4 3 3 2 2 11" xfId="14103"/>
    <cellStyle name="常规 5 4 3 3 2 2 12" xfId="18625"/>
    <cellStyle name="常规 5 4 3 3 2 2 13" xfId="3440"/>
    <cellStyle name="常规 5 4 3 3 2 2 2" xfId="4648"/>
    <cellStyle name="常规 5 4 3 3 2 2 3" xfId="6152"/>
    <cellStyle name="常规 5 4 3 3 2 2 4" xfId="8583"/>
    <cellStyle name="常规 5 4 3 3 2 2 5" xfId="9416"/>
    <cellStyle name="常规 5 4 3 3 2 2 6" xfId="9253"/>
    <cellStyle name="常规 5 4 3 3 2 2 7" xfId="6962"/>
    <cellStyle name="常规 5 4 3 3 2 2 8" xfId="9193"/>
    <cellStyle name="常规 5 4 3 3 2 2 9" xfId="11913"/>
    <cellStyle name="常规 5 4 3 3 3" xfId="1932"/>
    <cellStyle name="常规 5 4 3 3 3 2" xfId="1580"/>
    <cellStyle name="常规 5 4 3 3 3 2 10" xfId="15262"/>
    <cellStyle name="常规 5 4 3 3 3 2 11" xfId="16145"/>
    <cellStyle name="常规 5 4 3 3 3 2 12" xfId="18275"/>
    <cellStyle name="常规 5 4 3 3 3 2 13" xfId="3441"/>
    <cellStyle name="常规 5 4 3 3 3 2 2" xfId="4649"/>
    <cellStyle name="常规 5 4 3 3 3 2 3" xfId="5090"/>
    <cellStyle name="常规 5 4 3 3 3 2 4" xfId="8584"/>
    <cellStyle name="常规 5 4 3 3 3 2 5" xfId="7092"/>
    <cellStyle name="常规 5 4 3 3 3 2 6" xfId="10675"/>
    <cellStyle name="常规 5 4 3 3 3 2 7" xfId="11924"/>
    <cellStyle name="常规 5 4 3 3 3 2 8" xfId="14333"/>
    <cellStyle name="常规 5 4 3 3 3 2 9" xfId="14567"/>
    <cellStyle name="常规 5 4 3 3 3 3" xfId="18626"/>
    <cellStyle name="常规 5 4 3 3 3 4" xfId="2382"/>
    <cellStyle name="常规 5 4 3 3 4" xfId="3439"/>
    <cellStyle name="常规 5 4 3 3 4 10" xfId="14605"/>
    <cellStyle name="常规 5 4 3 3 4 11" xfId="7291"/>
    <cellStyle name="常规 5 4 3 3 4 2" xfId="4647"/>
    <cellStyle name="常规 5 4 3 3 4 3" xfId="5881"/>
    <cellStyle name="常规 5 4 3 3 4 4" xfId="8582"/>
    <cellStyle name="常规 5 4 3 3 4 5" xfId="10107"/>
    <cellStyle name="常规 5 4 3 3 4 6" xfId="6513"/>
    <cellStyle name="常规 5 4 3 3 4 7" xfId="8810"/>
    <cellStyle name="常规 5 4 3 3 4 8" xfId="12914"/>
    <cellStyle name="常规 5 4 3 3 4 9" xfId="14844"/>
    <cellStyle name="常规 5 4 3 3 5" xfId="17565"/>
    <cellStyle name="常规 5 4 3 4" xfId="434"/>
    <cellStyle name="常规 5 4 3 4 2" xfId="902"/>
    <cellStyle name="常规 5 4 3 4 2 10" xfId="9812"/>
    <cellStyle name="常规 5 4 3 4 2 11" xfId="14379"/>
    <cellStyle name="常规 5 4 3 4 2 12" xfId="17597"/>
    <cellStyle name="常规 5 4 3 4 2 13" xfId="2435"/>
    <cellStyle name="常规 5 4 3 4 2 2" xfId="3643"/>
    <cellStyle name="常规 5 4 3 4 2 3" xfId="5716"/>
    <cellStyle name="常规 5 4 3 4 2 4" xfId="7578"/>
    <cellStyle name="常规 5 4 3 4 2 5" xfId="7288"/>
    <cellStyle name="常规 5 4 3 4 2 6" xfId="8797"/>
    <cellStyle name="常规 5 4 3 4 2 7" xfId="6618"/>
    <cellStyle name="常规 5 4 3 4 2 8" xfId="10529"/>
    <cellStyle name="常规 5 4 3 4 2 9" xfId="14229"/>
    <cellStyle name="常规 5 4 3 5" xfId="262"/>
    <cellStyle name="常规 5 4 3 5 2" xfId="715"/>
    <cellStyle name="常规 5 4 3 5 2 2" xfId="1933"/>
    <cellStyle name="常规 5 4 3 5 2 2 10" xfId="9815"/>
    <cellStyle name="常规 5 4 3 5 2 2 11" xfId="10554"/>
    <cellStyle name="常规 5 4 3 5 2 2 12" xfId="18627"/>
    <cellStyle name="常规 5 4 3 5 2 2 13" xfId="3443"/>
    <cellStyle name="常规 5 4 3 5 2 2 2" xfId="4651"/>
    <cellStyle name="常规 5 4 3 5 2 2 3" xfId="5997"/>
    <cellStyle name="常规 5 4 3 5 2 2 4" xfId="8586"/>
    <cellStyle name="常规 5 4 3 5 2 2 5" xfId="9415"/>
    <cellStyle name="常规 5 4 3 5 2 2 6" xfId="9943"/>
    <cellStyle name="常规 5 4 3 5 2 2 7" xfId="8929"/>
    <cellStyle name="常规 5 4 3 5 2 2 8" xfId="8816"/>
    <cellStyle name="常规 5 4 3 5 2 2 9" xfId="10664"/>
    <cellStyle name="常规 5 4 3 5 3" xfId="1934"/>
    <cellStyle name="常规 5 4 3 5 3 2" xfId="1600"/>
    <cellStyle name="常规 5 4 3 5 3 2 10" xfId="9838"/>
    <cellStyle name="常规 5 4 3 5 3 2 11" xfId="13036"/>
    <cellStyle name="常规 5 4 3 5 3 2 12" xfId="18295"/>
    <cellStyle name="常规 5 4 3 5 3 2 13" xfId="3444"/>
    <cellStyle name="常规 5 4 3 5 3 2 2" xfId="4652"/>
    <cellStyle name="常规 5 4 3 5 3 2 3" xfId="5098"/>
    <cellStyle name="常规 5 4 3 5 3 2 4" xfId="8587"/>
    <cellStyle name="常规 5 4 3 5 3 2 5" xfId="7091"/>
    <cellStyle name="常规 5 4 3 5 3 2 6" xfId="7414"/>
    <cellStyle name="常规 5 4 3 5 3 2 7" xfId="7333"/>
    <cellStyle name="常规 5 4 3 5 3 2 8" xfId="9922"/>
    <cellStyle name="常规 5 4 3 5 3 2 9" xfId="10561"/>
    <cellStyle name="常规 5 4 3 5 3 3" xfId="18628"/>
    <cellStyle name="常规 5 4 3 5 3 4" xfId="2383"/>
    <cellStyle name="常规 5 4 3 5 4" xfId="3442"/>
    <cellStyle name="常规 5 4 3 5 4 10" xfId="16278"/>
    <cellStyle name="常规 5 4 3 5 4 11" xfId="16878"/>
    <cellStyle name="常规 5 4 3 5 4 2" xfId="4650"/>
    <cellStyle name="常规 5 4 3 5 4 3" xfId="5544"/>
    <cellStyle name="常规 5 4 3 5 4 4" xfId="8585"/>
    <cellStyle name="常规 5 4 3 5 4 5" xfId="10910"/>
    <cellStyle name="常规 5 4 3 5 4 6" xfId="12154"/>
    <cellStyle name="常规 5 4 3 5 4 7" xfId="13338"/>
    <cellStyle name="常规 5 4 3 5 4 8" xfId="12803"/>
    <cellStyle name="常规 5 4 3 5 4 9" xfId="15443"/>
    <cellStyle name="常规 5 4 3 5 5" xfId="17409"/>
    <cellStyle name="常规 5 4 3 6" xfId="1935"/>
    <cellStyle name="常规 5 4 3 6 10" xfId="16029"/>
    <cellStyle name="常规 5 4 3 6 11" xfId="16731"/>
    <cellStyle name="常规 5 4 3 6 12" xfId="18629"/>
    <cellStyle name="常规 5 4 3 6 13" xfId="3437"/>
    <cellStyle name="常规 5 4 3 6 2" xfId="4645"/>
    <cellStyle name="常规 5 4 3 6 3" xfId="5218"/>
    <cellStyle name="常规 5 4 3 6 4" xfId="8580"/>
    <cellStyle name="常规 5 4 3 6 5" xfId="10482"/>
    <cellStyle name="常规 5 4 3 6 6" xfId="11739"/>
    <cellStyle name="常规 5 4 3 6 7" xfId="12944"/>
    <cellStyle name="常规 5 4 3 6 8" xfId="11535"/>
    <cellStyle name="常规 5 4 3 6 9" xfId="15125"/>
    <cellStyle name="常规 5 4 3 7" xfId="5388"/>
    <cellStyle name="常规 5 4 3 7 2" xfId="6282"/>
    <cellStyle name="常规 5 4 4" xfId="106"/>
    <cellStyle name="常规 5 4 4 2" xfId="437"/>
    <cellStyle name="常规 5 4 4 2 2" xfId="1936"/>
    <cellStyle name="常规 5 4 4 2 2 10" xfId="16115"/>
    <cellStyle name="常规 5 4 4 2 2 11" xfId="16784"/>
    <cellStyle name="常规 5 4 4 2 2 12" xfId="18630"/>
    <cellStyle name="常规 5 4 4 2 2 13" xfId="3446"/>
    <cellStyle name="常规 5 4 4 2 2 2" xfId="4654"/>
    <cellStyle name="常规 5 4 4 2 2 3" xfId="5719"/>
    <cellStyle name="常规 5 4 4 2 2 4" xfId="8589"/>
    <cellStyle name="常规 5 4 4 2 2 5" xfId="10630"/>
    <cellStyle name="常规 5 4 4 2 2 6" xfId="11884"/>
    <cellStyle name="常规 5 4 4 2 2 7" xfId="13086"/>
    <cellStyle name="常规 5 4 4 2 2 8" xfId="14538"/>
    <cellStyle name="常规 5 4 4 2 2 9" xfId="15230"/>
    <cellStyle name="常规 5 4 4 3" xfId="600"/>
    <cellStyle name="常规 5 4 4 3 2" xfId="871"/>
    <cellStyle name="常规 5 4 4 3 2 2" xfId="1937"/>
    <cellStyle name="常规 5 4 4 3 2 2 10" xfId="7033"/>
    <cellStyle name="常规 5 4 4 3 2 2 11" xfId="8949"/>
    <cellStyle name="常规 5 4 4 3 2 2 12" xfId="18631"/>
    <cellStyle name="常规 5 4 4 3 2 2 13" xfId="3448"/>
    <cellStyle name="常规 5 4 4 3 2 2 2" xfId="4656"/>
    <cellStyle name="常规 5 4 4 3 2 2 3" xfId="6153"/>
    <cellStyle name="常规 5 4 4 3 2 2 4" xfId="8591"/>
    <cellStyle name="常规 5 4 4 3 2 2 5" xfId="7089"/>
    <cellStyle name="常规 5 4 4 3 2 2 6" xfId="8801"/>
    <cellStyle name="常规 5 4 4 3 2 2 7" xfId="8950"/>
    <cellStyle name="常规 5 4 4 3 2 2 8" xfId="8838"/>
    <cellStyle name="常规 5 4 4 3 2 2 9" xfId="13867"/>
    <cellStyle name="常规 5 4 4 3 3" xfId="1938"/>
    <cellStyle name="常规 5 4 4 3 3 2" xfId="1819"/>
    <cellStyle name="常规 5 4 4 3 3 2 10" xfId="16208"/>
    <cellStyle name="常规 5 4 4 3 3 2 11" xfId="16834"/>
    <cellStyle name="常规 5 4 4 3 3 2 12" xfId="18513"/>
    <cellStyle name="常规 5 4 4 3 3 2 13" xfId="3449"/>
    <cellStyle name="常规 5 4 4 3 3 2 2" xfId="4657"/>
    <cellStyle name="常规 5 4 4 3 3 2 3" xfId="5179"/>
    <cellStyle name="常规 5 4 4 3 3 2 4" xfId="8592"/>
    <cellStyle name="常规 5 4 4 3 3 2 5" xfId="10796"/>
    <cellStyle name="常规 5 4 4 3 3 2 6" xfId="12039"/>
    <cellStyle name="常规 5 4 4 3 3 2 7" xfId="13229"/>
    <cellStyle name="常规 5 4 4 3 3 2 8" xfId="10456"/>
    <cellStyle name="常规 5 4 4 3 3 2 9" xfId="15352"/>
    <cellStyle name="常规 5 4 4 3 3 3" xfId="18632"/>
    <cellStyle name="常规 5 4 4 3 3 4" xfId="2384"/>
    <cellStyle name="常规 5 4 4 3 4" xfId="3447"/>
    <cellStyle name="常规 5 4 4 3 4 10" xfId="15102"/>
    <cellStyle name="常规 5 4 4 3 4 11" xfId="16012"/>
    <cellStyle name="常规 5 4 4 3 4 2" xfId="4655"/>
    <cellStyle name="常规 5 4 4 3 4 3" xfId="5882"/>
    <cellStyle name="常规 5 4 4 3 4 4" xfId="8590"/>
    <cellStyle name="常规 5 4 4 3 4 5" xfId="9413"/>
    <cellStyle name="常规 5 4 4 3 4 6" xfId="10453"/>
    <cellStyle name="常规 5 4 4 3 4 7" xfId="11709"/>
    <cellStyle name="常规 5 4 4 3 4 8" xfId="11562"/>
    <cellStyle name="常规 5 4 4 3 4 9" xfId="12748"/>
    <cellStyle name="常规 5 4 4 3 5" xfId="17566"/>
    <cellStyle name="常规 5 4 4 4" xfId="436"/>
    <cellStyle name="常规 5 4 4 4 2" xfId="1138"/>
    <cellStyle name="常规 5 4 4 4 2 10" xfId="7502"/>
    <cellStyle name="常规 5 4 4 4 2 11" xfId="13137"/>
    <cellStyle name="常规 5 4 4 4 2 12" xfId="17833"/>
    <cellStyle name="常规 5 4 4 4 2 13" xfId="2688"/>
    <cellStyle name="常规 5 4 4 4 2 2" xfId="3896"/>
    <cellStyle name="常规 5 4 4 4 2 3" xfId="5718"/>
    <cellStyle name="常规 5 4 4 4 2 4" xfId="7831"/>
    <cellStyle name="常规 5 4 4 4 2 5" xfId="9541"/>
    <cellStyle name="常规 5 4 4 4 2 6" xfId="9194"/>
    <cellStyle name="常规 5 4 4 4 2 7" xfId="9295"/>
    <cellStyle name="常规 5 4 4 4 2 8" xfId="10317"/>
    <cellStyle name="常规 5 4 4 4 2 9" xfId="14156"/>
    <cellStyle name="常规 5 4 4 5" xfId="263"/>
    <cellStyle name="常规 5 4 4 5 2" xfId="716"/>
    <cellStyle name="常规 5 4 4 5 2 2" xfId="1144"/>
    <cellStyle name="常规 5 4 4 5 2 2 10" xfId="15012"/>
    <cellStyle name="常规 5 4 4 5 2 2 11" xfId="15939"/>
    <cellStyle name="常规 5 4 4 5 2 2 12" xfId="17839"/>
    <cellStyle name="常规 5 4 4 5 2 2 13" xfId="3450"/>
    <cellStyle name="常规 5 4 4 5 2 2 2" xfId="4658"/>
    <cellStyle name="常规 5 4 4 5 2 2 3" xfId="5998"/>
    <cellStyle name="常规 5 4 4 5 2 2 4" xfId="8593"/>
    <cellStyle name="常规 5 4 4 5 2 2 5" xfId="9410"/>
    <cellStyle name="常规 5 4 4 5 2 2 6" xfId="10334"/>
    <cellStyle name="常规 5 4 4 5 2 2 7" xfId="11592"/>
    <cellStyle name="常规 5 4 4 5 2 2 8" xfId="12742"/>
    <cellStyle name="常规 5 4 4 5 2 2 9" xfId="14425"/>
    <cellStyle name="常规 5 4 4 5 3" xfId="1939"/>
    <cellStyle name="常规 5 4 4 5 3 2" xfId="1940"/>
    <cellStyle name="常规 5 4 4 5 3 2 10" xfId="9765"/>
    <cellStyle name="常规 5 4 4 5 3 2 11" xfId="8802"/>
    <cellStyle name="常规 5 4 4 5 3 2 12" xfId="18634"/>
    <cellStyle name="常规 5 4 4 5 3 2 13" xfId="3451"/>
    <cellStyle name="常规 5 4 4 5 3 2 2" xfId="4659"/>
    <cellStyle name="常规 5 4 4 5 3 2 3" xfId="5219"/>
    <cellStyle name="常规 5 4 4 5 3 2 4" xfId="8594"/>
    <cellStyle name="常规 5 4 4 5 3 2 5" xfId="10106"/>
    <cellStyle name="常规 5 4 4 5 3 2 6" xfId="6517"/>
    <cellStyle name="常规 5 4 4 5 3 2 7" xfId="9859"/>
    <cellStyle name="常规 5 4 4 5 3 2 8" xfId="14649"/>
    <cellStyle name="常规 5 4 4 5 3 2 9" xfId="14843"/>
    <cellStyle name="常规 5 4 4 5 3 3" xfId="18633"/>
    <cellStyle name="常规 5 4 4 5 3 4" xfId="2385"/>
    <cellStyle name="常规 5 4 4 5 4" xfId="2693"/>
    <cellStyle name="常规 5 4 4 5 4 10" xfId="13782"/>
    <cellStyle name="常规 5 4 4 5 4 11" xfId="13274"/>
    <cellStyle name="常规 5 4 4 5 4 2" xfId="3901"/>
    <cellStyle name="常规 5 4 4 5 4 3" xfId="5545"/>
    <cellStyle name="常规 5 4 4 5 4 4" xfId="7836"/>
    <cellStyle name="常规 5 4 4 5 4 5" xfId="6987"/>
    <cellStyle name="常规 5 4 4 5 4 6" xfId="7438"/>
    <cellStyle name="常规 5 4 4 5 4 7" xfId="9642"/>
    <cellStyle name="常规 5 4 4 5 4 8" xfId="9774"/>
    <cellStyle name="常规 5 4 4 5 4 9" xfId="10968"/>
    <cellStyle name="常规 5 4 4 5 5" xfId="17410"/>
    <cellStyle name="常规 5 4 4 6" xfId="1467"/>
    <cellStyle name="常规 5 4 4 6 10" xfId="12191"/>
    <cellStyle name="常规 5 4 4 6 11" xfId="14970"/>
    <cellStyle name="常规 5 4 4 6 12" xfId="18162"/>
    <cellStyle name="常规 5 4 4 6 13" xfId="3445"/>
    <cellStyle name="常规 5 4 4 6 2" xfId="4653"/>
    <cellStyle name="常规 5 4 4 6 3" xfId="5051"/>
    <cellStyle name="常规 5 4 4 6 4" xfId="8588"/>
    <cellStyle name="常规 5 4 4 6 5" xfId="7090"/>
    <cellStyle name="常规 5 4 4 6 6" xfId="6476"/>
    <cellStyle name="常规 5 4 4 6 7" xfId="10272"/>
    <cellStyle name="常规 5 4 4 6 8" xfId="13355"/>
    <cellStyle name="常规 5 4 4 6 9" xfId="8820"/>
    <cellStyle name="常规 5 4 4 7" xfId="5389"/>
    <cellStyle name="常规 5 4 4 7 2" xfId="6283"/>
    <cellStyle name="常规 5 4 5" xfId="438"/>
    <cellStyle name="常规 5 4 5 2" xfId="1941"/>
    <cellStyle name="常规 5 4 5 2 10" xfId="9640"/>
    <cellStyle name="常规 5 4 5 2 11" xfId="10712"/>
    <cellStyle name="常规 5 4 5 2 12" xfId="18635"/>
    <cellStyle name="常规 5 4 5 2 13" xfId="3452"/>
    <cellStyle name="常规 5 4 5 2 2" xfId="4660"/>
    <cellStyle name="常规 5 4 5 2 3" xfId="5720"/>
    <cellStyle name="常规 5 4 5 2 4" xfId="8595"/>
    <cellStyle name="常规 5 4 5 2 5" xfId="9412"/>
    <cellStyle name="常规 5 4 5 2 6" xfId="8969"/>
    <cellStyle name="常规 5 4 5 2 7" xfId="9942"/>
    <cellStyle name="常规 5 4 5 2 8" xfId="13953"/>
    <cellStyle name="常规 5 4 5 2 9" xfId="7337"/>
    <cellStyle name="常规 5 4 6" xfId="597"/>
    <cellStyle name="常规 5 4 6 2" xfId="868"/>
    <cellStyle name="常规 5 4 6 2 2" xfId="1942"/>
    <cellStyle name="常规 5 4 6 2 2 10" xfId="16347"/>
    <cellStyle name="常规 5 4 6 2 2 11" xfId="16917"/>
    <cellStyle name="常规 5 4 6 2 2 12" xfId="18636"/>
    <cellStyle name="常规 5 4 6 2 2 13" xfId="3454"/>
    <cellStyle name="常规 5 4 6 2 2 2" xfId="4662"/>
    <cellStyle name="常规 5 4 6 2 2 3" xfId="6150"/>
    <cellStyle name="常规 5 4 6 2 2 4" xfId="8597"/>
    <cellStyle name="常规 5 4 6 2 2 5" xfId="11045"/>
    <cellStyle name="常规 5 4 6 2 2 6" xfId="12279"/>
    <cellStyle name="常规 5 4 6 2 2 7" xfId="13455"/>
    <cellStyle name="常规 5 4 6 2 2 8" xfId="6641"/>
    <cellStyle name="常规 5 4 6 2 2 9" xfId="15528"/>
    <cellStyle name="常规 5 4 6 3" xfId="1943"/>
    <cellStyle name="常规 5 4 6 3 2" xfId="1944"/>
    <cellStyle name="常规 5 4 6 3 2 10" xfId="14398"/>
    <cellStyle name="常规 5 4 6 3 2 11" xfId="14988"/>
    <cellStyle name="常规 5 4 6 3 2 12" xfId="18638"/>
    <cellStyle name="常规 5 4 6 3 2 13" xfId="3455"/>
    <cellStyle name="常规 5 4 6 3 2 2" xfId="4663"/>
    <cellStyle name="常规 5 4 6 3 2 3" xfId="5220"/>
    <cellStyle name="常规 5 4 6 3 2 4" xfId="8598"/>
    <cellStyle name="常规 5 4 6 3 2 5" xfId="9411"/>
    <cellStyle name="常规 5 4 6 3 2 6" xfId="10035"/>
    <cellStyle name="常规 5 4 6 3 2 7" xfId="10300"/>
    <cellStyle name="常规 5 4 6 3 2 8" xfId="14066"/>
    <cellStyle name="常规 5 4 6 3 2 9" xfId="8947"/>
    <cellStyle name="常规 5 4 6 3 3" xfId="18637"/>
    <cellStyle name="常规 5 4 6 3 4" xfId="2386"/>
    <cellStyle name="常规 5 4 6 4" xfId="3453"/>
    <cellStyle name="常规 5 4 6 4 10" xfId="15459"/>
    <cellStyle name="常规 5 4 6 4 11" xfId="16294"/>
    <cellStyle name="常规 5 4 6 4 2" xfId="4661"/>
    <cellStyle name="常规 5 4 6 4 3" xfId="5879"/>
    <cellStyle name="常规 5 4 6 4 4" xfId="8596"/>
    <cellStyle name="常规 5 4 6 4 5" xfId="7088"/>
    <cellStyle name="常规 5 4 6 4 6" xfId="10929"/>
    <cellStyle name="常规 5 4 6 4 7" xfId="12173"/>
    <cellStyle name="常规 5 4 6 4 8" xfId="9005"/>
    <cellStyle name="常规 5 4 6 4 9" xfId="6996"/>
    <cellStyle name="常规 5 4 6 5" xfId="17563"/>
    <cellStyle name="常规 5 4 7" xfId="432"/>
    <cellStyle name="常规 5 4 7 2" xfId="1945"/>
    <cellStyle name="常规 5 4 7 2 10" xfId="14691"/>
    <cellStyle name="常规 5 4 7 2 11" xfId="11652"/>
    <cellStyle name="常规 5 4 7 2 12" xfId="18639"/>
    <cellStyle name="常规 5 4 7 2 13" xfId="3456"/>
    <cellStyle name="常规 5 4 7 2 2" xfId="4664"/>
    <cellStyle name="常规 5 4 7 2 3" xfId="5714"/>
    <cellStyle name="常规 5 4 7 2 4" xfId="8599"/>
    <cellStyle name="常规 5 4 7 2 5" xfId="7087"/>
    <cellStyle name="常规 5 4 7 2 6" xfId="6468"/>
    <cellStyle name="常规 5 4 7 2 7" xfId="9636"/>
    <cellStyle name="常规 5 4 7 2 8" xfId="11940"/>
    <cellStyle name="常规 5 4 7 2 9" xfId="14364"/>
    <cellStyle name="常规 5 4 8" xfId="260"/>
    <cellStyle name="常规 5 4 8 2" xfId="713"/>
    <cellStyle name="常规 5 4 8 2 2" xfId="913"/>
    <cellStyle name="常规 5 4 8 2 2 10" xfId="13825"/>
    <cellStyle name="常规 5 4 8 2 2 11" xfId="14603"/>
    <cellStyle name="常规 5 4 8 2 2 12" xfId="17608"/>
    <cellStyle name="常规 5 4 8 2 2 13" xfId="2453"/>
    <cellStyle name="常规 5 4 8 2 2 2" xfId="3661"/>
    <cellStyle name="常规 5 4 8 2 2 3" xfId="5995"/>
    <cellStyle name="常规 5 4 8 2 2 4" xfId="7596"/>
    <cellStyle name="常规 5 4 8 2 2 5" xfId="9598"/>
    <cellStyle name="常规 5 4 8 2 2 6" xfId="6836"/>
    <cellStyle name="常规 5 4 8 2 2 7" xfId="9779"/>
    <cellStyle name="常规 5 4 8 2 2 8" xfId="12186"/>
    <cellStyle name="常规 5 4 8 2 2 9" xfId="12434"/>
    <cellStyle name="常规 5 4 8 3" xfId="907"/>
    <cellStyle name="常规 5 4 8 3 2" xfId="1946"/>
    <cellStyle name="常规 5 4 8 3 2 10" xfId="11523"/>
    <cellStyle name="常规 5 4 8 3 2 11" xfId="12752"/>
    <cellStyle name="常规 5 4 8 3 2 12" xfId="18640"/>
    <cellStyle name="常规 5 4 8 3 2 13" xfId="2443"/>
    <cellStyle name="常规 5 4 8 3 2 2" xfId="3651"/>
    <cellStyle name="常规 5 4 8 3 2 3" xfId="5221"/>
    <cellStyle name="常规 5 4 8 3 2 4" xfId="7586"/>
    <cellStyle name="常规 5 4 8 3 2 5" xfId="7286"/>
    <cellStyle name="常规 5 4 8 3 2 6" xfId="9666"/>
    <cellStyle name="常规 5 4 8 3 2 7" xfId="6735"/>
    <cellStyle name="常规 5 4 8 3 2 8" xfId="9823"/>
    <cellStyle name="常规 5 4 8 3 2 9" xfId="11091"/>
    <cellStyle name="常规 5 4 8 3 3" xfId="17602"/>
    <cellStyle name="常规 5 4 8 3 4" xfId="2113"/>
    <cellStyle name="常规 5 4 8 4" xfId="3457"/>
    <cellStyle name="常规 5 4 8 4 10" xfId="10724"/>
    <cellStyle name="常规 5 4 8 4 11" xfId="14308"/>
    <cellStyle name="常规 5 4 8 4 2" xfId="4665"/>
    <cellStyle name="常规 5 4 8 4 3" xfId="5542"/>
    <cellStyle name="常规 5 4 8 4 4" xfId="8600"/>
    <cellStyle name="常规 5 4 8 4 5" xfId="7086"/>
    <cellStyle name="常规 5 4 8 4 6" xfId="8792"/>
    <cellStyle name="常规 5 4 8 4 7" xfId="9358"/>
    <cellStyle name="常规 5 4 8 4 8" xfId="9848"/>
    <cellStyle name="常规 5 4 8 4 9" xfId="6533"/>
    <cellStyle name="常规 5 4 8 5" xfId="17407"/>
    <cellStyle name="常规 5 4 9" xfId="1947"/>
    <cellStyle name="常规 5 4 9 10" xfId="16348"/>
    <cellStyle name="常规 5 4 9 11" xfId="16918"/>
    <cellStyle name="常规 5 4 9 12" xfId="18641"/>
    <cellStyle name="常规 5 4 9 13" xfId="3428"/>
    <cellStyle name="常规 5 4 9 2" xfId="4636"/>
    <cellStyle name="常规 5 4 9 3" xfId="5222"/>
    <cellStyle name="常规 5 4 9 4" xfId="8571"/>
    <cellStyle name="常规 5 4 9 5" xfId="11046"/>
    <cellStyle name="常规 5 4 9 6" xfId="12280"/>
    <cellStyle name="常规 5 4 9 7" xfId="13456"/>
    <cellStyle name="常规 5 4 9 8" xfId="11728"/>
    <cellStyle name="常规 5 4 9 9" xfId="15529"/>
    <cellStyle name="常规 5 5" xfId="107"/>
    <cellStyle name="常规 5 5 10" xfId="5390"/>
    <cellStyle name="常规 5 5 10 2" xfId="6284"/>
    <cellStyle name="常规 5 5 2" xfId="108"/>
    <cellStyle name="常规 5 5 2 2" xfId="109"/>
    <cellStyle name="常规 5 5 2 2 2" xfId="602"/>
    <cellStyle name="常规 5 5 2 2 2 2" xfId="873"/>
    <cellStyle name="常规 5 5 2 2 2 2 2" xfId="903"/>
    <cellStyle name="常规 5 5 2 2 2 2 2 10" xfId="10279"/>
    <cellStyle name="常规 5 5 2 2 2 2 2 11" xfId="15163"/>
    <cellStyle name="常规 5 5 2 2 2 2 2 12" xfId="17598"/>
    <cellStyle name="常规 5 5 2 2 2 2 2 13" xfId="2437"/>
    <cellStyle name="常规 5 5 2 2 2 2 2 2" xfId="3645"/>
    <cellStyle name="常规 5 5 2 2 2 2 2 3" xfId="6155"/>
    <cellStyle name="常规 5 5 2 2 2 2 2 4" xfId="7580"/>
    <cellStyle name="常规 5 5 2 2 2 2 2 5" xfId="9607"/>
    <cellStyle name="常规 5 5 2 2 2 2 2 6" xfId="6830"/>
    <cellStyle name="常规 5 5 2 2 2 2 2 7" xfId="10526"/>
    <cellStyle name="常规 5 5 2 2 2 2 2 8" xfId="6914"/>
    <cellStyle name="常规 5 5 2 2 2 2 2 9" xfId="13173"/>
    <cellStyle name="常规 5 5 2 2 2 3" xfId="1356"/>
    <cellStyle name="常规 5 5 2 2 2 3 2" xfId="1631"/>
    <cellStyle name="常规 5 5 2 2 2 3 2 10" xfId="10183"/>
    <cellStyle name="常规 5 5 2 2 2 3 2 11" xfId="10846"/>
    <cellStyle name="常规 5 5 2 2 2 3 2 12" xfId="18326"/>
    <cellStyle name="常规 5 5 2 2 2 3 2 13" xfId="3462"/>
    <cellStyle name="常规 5 5 2 2 2 3 2 2" xfId="4670"/>
    <cellStyle name="常规 5 5 2 2 2 3 2 3" xfId="5109"/>
    <cellStyle name="常规 5 5 2 2 2 3 2 4" xfId="8605"/>
    <cellStyle name="常规 5 5 2 2 2 3 2 5" xfId="9401"/>
    <cellStyle name="常规 5 5 2 2 2 3 2 6" xfId="10036"/>
    <cellStyle name="常规 5 5 2 2 2 3 2 7" xfId="9905"/>
    <cellStyle name="常规 5 5 2 2 2 3 2 8" xfId="12976"/>
    <cellStyle name="常规 5 5 2 2 2 3 2 9" xfId="14638"/>
    <cellStyle name="常规 5 5 2 2 2 3 3" xfId="18051"/>
    <cellStyle name="常规 5 5 2 2 2 3 4" xfId="2387"/>
    <cellStyle name="常规 5 5 2 2 2 4" xfId="3461"/>
    <cellStyle name="常规 5 5 2 2 2 4 10" xfId="14132"/>
    <cellStyle name="常规 5 5 2 2 2 4 11" xfId="10749"/>
    <cellStyle name="常规 5 5 2 2 2 4 2" xfId="4669"/>
    <cellStyle name="常规 5 5 2 2 2 4 3" xfId="5884"/>
    <cellStyle name="常规 5 5 2 2 2 4 4" xfId="8604"/>
    <cellStyle name="常规 5 5 2 2 2 4 5" xfId="10104"/>
    <cellStyle name="常规 5 5 2 2 2 4 6" xfId="6525"/>
    <cellStyle name="常规 5 5 2 2 2 4 7" xfId="9856"/>
    <cellStyle name="常规 5 5 2 2 2 4 8" xfId="9031"/>
    <cellStyle name="常规 5 5 2 2 2 4 9" xfId="14841"/>
    <cellStyle name="常规 5 5 2 2 2 5" xfId="17568"/>
    <cellStyle name="常规 5 5 2 2 3" xfId="1948"/>
    <cellStyle name="常规 5 5 2 2 3 10" xfId="15947"/>
    <cellStyle name="常规 5 5 2 2 3 11" xfId="16686"/>
    <cellStyle name="常规 5 5 2 2 3 12" xfId="18642"/>
    <cellStyle name="常规 5 5 2 2 3 13" xfId="3460"/>
    <cellStyle name="常规 5 5 2 2 3 2" xfId="4668"/>
    <cellStyle name="常规 5 5 2 2 3 3" xfId="5223"/>
    <cellStyle name="常规 5 5 2 2 3 4" xfId="8603"/>
    <cellStyle name="常规 5 5 2 2 3 5" xfId="10347"/>
    <cellStyle name="常规 5 5 2 2 3 6" xfId="11604"/>
    <cellStyle name="常规 5 5 2 2 3 7" xfId="12815"/>
    <cellStyle name="常规 5 5 2 2 3 8" xfId="14435"/>
    <cellStyle name="常规 5 5 2 2 3 9" xfId="15022"/>
    <cellStyle name="常规 5 5 2 2 4" xfId="5392"/>
    <cellStyle name="常规 5 5 2 2 4 2" xfId="6286"/>
    <cellStyle name="常规 5 5 2 3" xfId="440"/>
    <cellStyle name="常规 5 5 2 3 2" xfId="1949"/>
    <cellStyle name="常规 5 5 2 3 2 10" xfId="16028"/>
    <cellStyle name="常规 5 5 2 3 2 11" xfId="16730"/>
    <cellStyle name="常规 5 5 2 3 2 12" xfId="18643"/>
    <cellStyle name="常规 5 5 2 3 2 13" xfId="3463"/>
    <cellStyle name="常规 5 5 2 3 2 2" xfId="4671"/>
    <cellStyle name="常规 5 5 2 3 2 3" xfId="5722"/>
    <cellStyle name="常规 5 5 2 3 2 4" xfId="8606"/>
    <cellStyle name="常规 5 5 2 3 2 5" xfId="10481"/>
    <cellStyle name="常规 5 5 2 3 2 6" xfId="11738"/>
    <cellStyle name="常规 5 5 2 3 2 7" xfId="12943"/>
    <cellStyle name="常规 5 5 2 3 2 8" xfId="10443"/>
    <cellStyle name="常规 5 5 2 3 2 9" xfId="15124"/>
    <cellStyle name="常规 5 5 2 4" xfId="265"/>
    <cellStyle name="常规 5 5 2 4 2" xfId="718"/>
    <cellStyle name="常规 5 5 2 4 2 2" xfId="1950"/>
    <cellStyle name="常规 5 5 2 4 2 2 10" xfId="14577"/>
    <cellStyle name="常规 5 5 2 4 2 2 11" xfId="15276"/>
    <cellStyle name="常规 5 5 2 4 2 2 12" xfId="18644"/>
    <cellStyle name="常规 5 5 2 4 2 2 13" xfId="3464"/>
    <cellStyle name="常规 5 5 2 4 2 2 2" xfId="4672"/>
    <cellStyle name="常规 5 5 2 4 2 2 3" xfId="6000"/>
    <cellStyle name="常规 5 5 2 4 2 2 4" xfId="8607"/>
    <cellStyle name="常规 5 5 2 4 2 2 5" xfId="9406"/>
    <cellStyle name="常规 5 5 2 4 2 2 6" xfId="6922"/>
    <cellStyle name="常规 5 5 2 4 2 2 7" xfId="10690"/>
    <cellStyle name="常规 5 5 2 4 2 2 8" xfId="14195"/>
    <cellStyle name="常规 5 5 2 4 2 2 9" xfId="8965"/>
    <cellStyle name="常规 5 5 2 4 3" xfId="1951"/>
    <cellStyle name="常规 5 5 2 4 3 2" xfId="1952"/>
    <cellStyle name="常规 5 5 2 4 3 2 10" xfId="9852"/>
    <cellStyle name="常规 5 5 2 4 3 2 11" xfId="10563"/>
    <cellStyle name="常规 5 5 2 4 3 2 12" xfId="18646"/>
    <cellStyle name="常规 5 5 2 4 3 2 13" xfId="3465"/>
    <cellStyle name="常规 5 5 2 4 3 2 2" xfId="4673"/>
    <cellStyle name="常规 5 5 2 4 3 2 3" xfId="5224"/>
    <cellStyle name="常规 5 5 2 4 3 2 4" xfId="8608"/>
    <cellStyle name="常规 5 5 2 4 3 2 5" xfId="10103"/>
    <cellStyle name="常规 5 5 2 4 3 2 6" xfId="8854"/>
    <cellStyle name="常规 5 5 2 4 3 2 7" xfId="6562"/>
    <cellStyle name="常规 5 5 2 4 3 2 8" xfId="8911"/>
    <cellStyle name="常规 5 5 2 4 3 2 9" xfId="14840"/>
    <cellStyle name="常规 5 5 2 4 3 3" xfId="18645"/>
    <cellStyle name="常规 5 5 2 4 3 4" xfId="2388"/>
    <cellStyle name="常规 5 5 2 4 4" xfId="2525"/>
    <cellStyle name="常规 5 5 2 4 4 10" xfId="10582"/>
    <cellStyle name="常规 5 5 2 4 4 11" xfId="12715"/>
    <cellStyle name="常规 5 5 2 4 4 2" xfId="3733"/>
    <cellStyle name="常规 5 5 2 4 4 3" xfId="5547"/>
    <cellStyle name="常规 5 5 2 4 4 4" xfId="7668"/>
    <cellStyle name="常规 5 5 2 4 4 5" xfId="7259"/>
    <cellStyle name="常规 5 5 2 4 4 6" xfId="9678"/>
    <cellStyle name="常规 5 5 2 4 4 7" xfId="6794"/>
    <cellStyle name="常规 5 5 2 4 4 8" xfId="9684"/>
    <cellStyle name="常规 5 5 2 4 4 9" xfId="14230"/>
    <cellStyle name="常规 5 5 2 4 5" xfId="17412"/>
    <cellStyle name="常规 5 5 2 5" xfId="999"/>
    <cellStyle name="常规 5 5 2 5 10" xfId="16421"/>
    <cellStyle name="常规 5 5 2 5 11" xfId="16964"/>
    <cellStyle name="常规 5 5 2 5 12" xfId="17694"/>
    <cellStyle name="常规 5 5 2 5 13" xfId="3459"/>
    <cellStyle name="常规 5 5 2 5 2" xfId="4667"/>
    <cellStyle name="常规 5 5 2 5 3" xfId="4881"/>
    <cellStyle name="常规 5 5 2 5 4" xfId="8602"/>
    <cellStyle name="常规 5 5 2 5 5" xfId="11173"/>
    <cellStyle name="常规 5 5 2 5 6" xfId="12402"/>
    <cellStyle name="常规 5 5 2 5 7" xfId="13574"/>
    <cellStyle name="常规 5 5 2 5 8" xfId="12699"/>
    <cellStyle name="常规 5 5 2 5 9" xfId="15621"/>
    <cellStyle name="常规 5 5 2 6" xfId="5391"/>
    <cellStyle name="常规 5 5 2 6 2" xfId="6285"/>
    <cellStyle name="常规 5 5 3" xfId="110"/>
    <cellStyle name="常规 5 5 3 2" xfId="442"/>
    <cellStyle name="常规 5 5 3 2 2" xfId="1953"/>
    <cellStyle name="常规 5 5 3 2 2 10" xfId="14937"/>
    <cellStyle name="常规 5 5 3 2 2 11" xfId="15885"/>
    <cellStyle name="常规 5 5 3 2 2 12" xfId="18647"/>
    <cellStyle name="常规 5 5 3 2 2 13" xfId="3467"/>
    <cellStyle name="常规 5 5 3 2 2 2" xfId="4675"/>
    <cellStyle name="常规 5 5 3 2 2 3" xfId="5724"/>
    <cellStyle name="常规 5 5 3 2 2 4" xfId="8610"/>
    <cellStyle name="常规 5 5 3 2 2 5" xfId="7085"/>
    <cellStyle name="常规 5 5 3 2 2 6" xfId="10219"/>
    <cellStyle name="常规 5 5 3 2 2 7" xfId="11484"/>
    <cellStyle name="常规 5 5 3 2 2 8" xfId="14332"/>
    <cellStyle name="常规 5 5 3 2 2 9" xfId="9302"/>
    <cellStyle name="常规 5 5 3 3" xfId="603"/>
    <cellStyle name="常规 5 5 3 3 2" xfId="874"/>
    <cellStyle name="常规 5 5 3 3 2 2" xfId="1954"/>
    <cellStyle name="常规 5 5 3 3 2 2 10" xfId="13889"/>
    <cellStyle name="常规 5 5 3 3 2 2 11" xfId="9000"/>
    <cellStyle name="常规 5 5 3 3 2 2 12" xfId="18648"/>
    <cellStyle name="常规 5 5 3 3 2 2 13" xfId="3469"/>
    <cellStyle name="常规 5 5 3 3 2 2 2" xfId="4677"/>
    <cellStyle name="常规 5 5 3 3 2 2 3" xfId="6156"/>
    <cellStyle name="常规 5 5 3 3 2 2 4" xfId="8612"/>
    <cellStyle name="常规 5 5 3 3 2 2 5" xfId="9407"/>
    <cellStyle name="常规 5 5 3 3 2 2 6" xfId="6691"/>
    <cellStyle name="常规 5 5 3 3 2 2 7" xfId="9817"/>
    <cellStyle name="常规 5 5 3 3 2 2 8" xfId="13394"/>
    <cellStyle name="常规 5 5 3 3 2 2 9" xfId="10734"/>
    <cellStyle name="常规 5 5 3 3 3" xfId="1955"/>
    <cellStyle name="常规 5 5 3 3 3 2" xfId="1956"/>
    <cellStyle name="常规 5 5 3 3 3 2 10" xfId="15156"/>
    <cellStyle name="常规 5 5 3 3 3 2 11" xfId="16057"/>
    <cellStyle name="常规 5 5 3 3 3 2 12" xfId="18650"/>
    <cellStyle name="常规 5 5 3 3 3 2 13" xfId="3470"/>
    <cellStyle name="常规 5 5 3 3 3 2 2" xfId="4678"/>
    <cellStyle name="常规 5 5 3 3 3 2 3" xfId="5225"/>
    <cellStyle name="常规 5 5 3 3 3 2 4" xfId="8613"/>
    <cellStyle name="常规 5 5 3 3 3 2 5" xfId="7083"/>
    <cellStyle name="常规 5 5 3 3 3 2 6" xfId="10517"/>
    <cellStyle name="常规 5 5 3 3 3 2 7" xfId="11772"/>
    <cellStyle name="常规 5 5 3 3 3 2 8" xfId="13329"/>
    <cellStyle name="常规 5 5 3 3 3 2 9" xfId="9658"/>
    <cellStyle name="常规 5 5 3 3 3 3" xfId="18649"/>
    <cellStyle name="常规 5 5 3 3 3 4" xfId="2389"/>
    <cellStyle name="常规 5 5 3 3 4" xfId="3468"/>
    <cellStyle name="常规 5 5 3 3 4 10" xfId="16277"/>
    <cellStyle name="常规 5 5 3 3 4 11" xfId="16877"/>
    <cellStyle name="常规 5 5 3 3 4 2" xfId="4676"/>
    <cellStyle name="常规 5 5 3 3 4 3" xfId="5885"/>
    <cellStyle name="常规 5 5 3 3 4 4" xfId="8611"/>
    <cellStyle name="常规 5 5 3 3 4 5" xfId="10909"/>
    <cellStyle name="常规 5 5 3 3 4 6" xfId="12153"/>
    <cellStyle name="常规 5 5 3 3 4 7" xfId="13337"/>
    <cellStyle name="常规 5 5 3 3 4 8" xfId="9322"/>
    <cellStyle name="常规 5 5 3 3 4 9" xfId="15442"/>
    <cellStyle name="常规 5 5 3 3 5" xfId="17569"/>
    <cellStyle name="常规 5 5 3 4" xfId="441"/>
    <cellStyle name="常规 5 5 3 4 2" xfId="1957"/>
    <cellStyle name="常规 5 5 3 4 2 10" xfId="10971"/>
    <cellStyle name="常规 5 5 3 4 2 11" xfId="13266"/>
    <cellStyle name="常规 5 5 3 4 2 12" xfId="18651"/>
    <cellStyle name="常规 5 5 3 4 2 13" xfId="3471"/>
    <cellStyle name="常规 5 5 3 4 2 2" xfId="4679"/>
    <cellStyle name="常规 5 5 3 4 2 3" xfId="5723"/>
    <cellStyle name="常规 5 5 3 4 2 4" xfId="8614"/>
    <cellStyle name="常规 5 5 3 4 2 5" xfId="7082"/>
    <cellStyle name="常规 5 5 3 4 2 6" xfId="9696"/>
    <cellStyle name="常规 5 5 3 4 2 7" xfId="9061"/>
    <cellStyle name="常规 5 5 3 4 2 8" xfId="9660"/>
    <cellStyle name="常规 5 5 3 4 2 9" xfId="12747"/>
    <cellStyle name="常规 5 5 3 5" xfId="266"/>
    <cellStyle name="常规 5 5 3 5 2" xfId="719"/>
    <cellStyle name="常规 5 5 3 5 2 2" xfId="1958"/>
    <cellStyle name="常规 5 5 3 5 2 2 10" xfId="11540"/>
    <cellStyle name="常规 5 5 3 5 2 2 11" xfId="10251"/>
    <cellStyle name="常规 5 5 3 5 2 2 12" xfId="18652"/>
    <cellStyle name="常规 5 5 3 5 2 2 13" xfId="3473"/>
    <cellStyle name="常规 5 5 3 5 2 2 2" xfId="4681"/>
    <cellStyle name="常规 5 5 3 5 2 2 3" xfId="6001"/>
    <cellStyle name="常规 5 5 3 5 2 2 4" xfId="8616"/>
    <cellStyle name="常规 5 5 3 5 2 2 5" xfId="9405"/>
    <cellStyle name="常规 5 5 3 5 2 2 6" xfId="9255"/>
    <cellStyle name="常规 5 5 3 5 2 2 7" xfId="8832"/>
    <cellStyle name="常规 5 5 3 5 2 2 8" xfId="10952"/>
    <cellStyle name="常规 5 5 3 5 2 2 9" xfId="14039"/>
    <cellStyle name="常规 5 5 3 5 3" xfId="1959"/>
    <cellStyle name="常规 5 5 3 5 3 2" xfId="1960"/>
    <cellStyle name="常规 5 5 3 5 3 2 10" xfId="14938"/>
    <cellStyle name="常规 5 5 3 5 3 2 11" xfId="15886"/>
    <cellStyle name="常规 5 5 3 5 3 2 12" xfId="18654"/>
    <cellStyle name="常规 5 5 3 5 3 2 13" xfId="3474"/>
    <cellStyle name="常规 5 5 3 5 3 2 2" xfId="4682"/>
    <cellStyle name="常规 5 5 3 5 3 2 3" xfId="5226"/>
    <cellStyle name="常规 5 5 3 5 3 2 4" xfId="8617"/>
    <cellStyle name="常规 5 5 3 5 3 2 5" xfId="7081"/>
    <cellStyle name="常规 5 5 3 5 3 2 6" xfId="10220"/>
    <cellStyle name="常规 5 5 3 5 3 2 7" xfId="11485"/>
    <cellStyle name="常规 5 5 3 5 3 2 8" xfId="13604"/>
    <cellStyle name="常规 5 5 3 5 3 2 9" xfId="10045"/>
    <cellStyle name="常规 5 5 3 5 3 3" xfId="18653"/>
    <cellStyle name="常规 5 5 3 5 3 4" xfId="2390"/>
    <cellStyle name="常规 5 5 3 5 4" xfId="3472"/>
    <cellStyle name="常规 5 5 3 5 4 10" xfId="16114"/>
    <cellStyle name="常规 5 5 3 5 4 11" xfId="16783"/>
    <cellStyle name="常规 5 5 3 5 4 2" xfId="4680"/>
    <cellStyle name="常规 5 5 3 5 4 3" xfId="5548"/>
    <cellStyle name="常规 5 5 3 5 4 4" xfId="8615"/>
    <cellStyle name="常规 5 5 3 5 4 5" xfId="10629"/>
    <cellStyle name="常规 5 5 3 5 4 6" xfId="11883"/>
    <cellStyle name="常规 5 5 3 5 4 7" xfId="13085"/>
    <cellStyle name="常规 5 5 3 5 4 8" xfId="14537"/>
    <cellStyle name="常规 5 5 3 5 4 9" xfId="15229"/>
    <cellStyle name="常规 5 5 3 5 5" xfId="17413"/>
    <cellStyle name="常规 5 5 3 6" xfId="1961"/>
    <cellStyle name="常规 5 5 3 6 10" xfId="15612"/>
    <cellStyle name="常规 5 5 3 6 11" xfId="16415"/>
    <cellStyle name="常规 5 5 3 6 12" xfId="18655"/>
    <cellStyle name="常规 5 5 3 6 13" xfId="3466"/>
    <cellStyle name="常规 5 5 3 6 2" xfId="4674"/>
    <cellStyle name="常规 5 5 3 6 3" xfId="5227"/>
    <cellStyle name="常规 5 5 3 6 4" xfId="8609"/>
    <cellStyle name="常规 5 5 3 6 5" xfId="9409"/>
    <cellStyle name="常规 5 5 3 6 6" xfId="11161"/>
    <cellStyle name="常规 5 5 3 6 7" xfId="12390"/>
    <cellStyle name="常规 5 5 3 6 8" xfId="12700"/>
    <cellStyle name="常规 5 5 3 6 9" xfId="6510"/>
    <cellStyle name="常规 5 5 3 7" xfId="5393"/>
    <cellStyle name="常规 5 5 3 7 2" xfId="6287"/>
    <cellStyle name="常规 5 5 4" xfId="111"/>
    <cellStyle name="常规 5 5 4 2" xfId="444"/>
    <cellStyle name="常规 5 5 4 2 2" xfId="1962"/>
    <cellStyle name="常规 5 5 4 2 2 10" xfId="14172"/>
    <cellStyle name="常规 5 5 4 2 2 11" xfId="14177"/>
    <cellStyle name="常规 5 5 4 2 2 12" xfId="18656"/>
    <cellStyle name="常规 5 5 4 2 2 13" xfId="3476"/>
    <cellStyle name="常规 5 5 4 2 2 2" xfId="4684"/>
    <cellStyle name="常规 5 5 4 2 2 3" xfId="5726"/>
    <cellStyle name="常规 5 5 4 2 2 4" xfId="8619"/>
    <cellStyle name="常规 5 5 4 2 2 5" xfId="9214"/>
    <cellStyle name="常规 5 5 4 2 2 6" xfId="9308"/>
    <cellStyle name="常规 5 5 4 2 2 7" xfId="9166"/>
    <cellStyle name="常规 5 5 4 2 2 8" xfId="12347"/>
    <cellStyle name="常规 5 5 4 2 2 9" xfId="12346"/>
    <cellStyle name="常规 5 5 4 3" xfId="604"/>
    <cellStyle name="常规 5 5 4 3 2" xfId="875"/>
    <cellStyle name="常规 5 5 4 3 2 2" xfId="1963"/>
    <cellStyle name="常规 5 5 4 3 2 2 10" xfId="15437"/>
    <cellStyle name="常规 5 5 4 3 2 2 11" xfId="16273"/>
    <cellStyle name="常规 5 5 4 3 2 2 12" xfId="18657"/>
    <cellStyle name="常规 5 5 4 3 2 2 13" xfId="3478"/>
    <cellStyle name="常规 5 5 4 3 2 2 2" xfId="4686"/>
    <cellStyle name="常规 5 5 4 3 2 2 3" xfId="6157"/>
    <cellStyle name="常规 5 5 4 3 2 2 4" xfId="8621"/>
    <cellStyle name="常规 5 5 4 3 2 2 5" xfId="9404"/>
    <cellStyle name="常规 5 5 4 3 2 2 6" xfId="10902"/>
    <cellStyle name="常规 5 5 4 3 2 2 7" xfId="12145"/>
    <cellStyle name="常规 5 5 4 3 2 2 8" xfId="13952"/>
    <cellStyle name="常规 5 5 4 3 2 2 9" xfId="8809"/>
    <cellStyle name="常规 5 5 4 3 3" xfId="1964"/>
    <cellStyle name="常规 5 5 4 3 3 2" xfId="1965"/>
    <cellStyle name="常规 5 5 4 3 3 2 10" xfId="14094"/>
    <cellStyle name="常规 5 5 4 3 3 2 11" xfId="13847"/>
    <cellStyle name="常规 5 5 4 3 3 2 12" xfId="18659"/>
    <cellStyle name="常规 5 5 4 3 3 2 13" xfId="3479"/>
    <cellStyle name="常规 5 5 4 3 3 2 2" xfId="4687"/>
    <cellStyle name="常规 5 5 4 3 3 2 3" xfId="5228"/>
    <cellStyle name="常规 5 5 4 3 3 2 4" xfId="8622"/>
    <cellStyle name="常规 5 5 4 3 3 2 5" xfId="7080"/>
    <cellStyle name="常规 5 5 4 3 3 2 6" xfId="7415"/>
    <cellStyle name="常规 5 5 4 3 3 2 7" xfId="7332"/>
    <cellStyle name="常规 5 5 4 3 3 2 8" xfId="8996"/>
    <cellStyle name="常规 5 5 4 3 3 2 9" xfId="14454"/>
    <cellStyle name="常规 5 5 4 3 3 3" xfId="18658"/>
    <cellStyle name="常规 5 5 4 3 3 4" xfId="2391"/>
    <cellStyle name="常规 5 5 4 3 4" xfId="3477"/>
    <cellStyle name="常规 5 5 4 3 4 10" xfId="15485"/>
    <cellStyle name="常规 5 5 4 3 4 11" xfId="16313"/>
    <cellStyle name="常规 5 5 4 3 4 2" xfId="4685"/>
    <cellStyle name="常规 5 5 4 3 4 3" xfId="5886"/>
    <cellStyle name="常规 5 5 4 3 4 4" xfId="8620"/>
    <cellStyle name="常规 5 5 4 3 4 5" xfId="10102"/>
    <cellStyle name="常规 5 5 4 3 4 6" xfId="10977"/>
    <cellStyle name="常规 5 5 4 3 4 7" xfId="12218"/>
    <cellStyle name="常规 5 5 4 3 4 8" xfId="14648"/>
    <cellStyle name="常规 5 5 4 3 4 9" xfId="14839"/>
    <cellStyle name="常规 5 5 4 3 5" xfId="17570"/>
    <cellStyle name="常规 5 5 4 4" xfId="443"/>
    <cellStyle name="常规 5 5 4 4 2" xfId="1037"/>
    <cellStyle name="常规 5 5 4 4 2 10" xfId="9284"/>
    <cellStyle name="常规 5 5 4 4 2 11" xfId="14158"/>
    <cellStyle name="常规 5 5 4 4 2 12" xfId="17732"/>
    <cellStyle name="常规 5 5 4 4 2 13" xfId="2584"/>
    <cellStyle name="常规 5 5 4 4 2 2" xfId="3792"/>
    <cellStyle name="常规 5 5 4 4 2 3" xfId="5725"/>
    <cellStyle name="常规 5 5 4 4 2 4" xfId="7727"/>
    <cellStyle name="常规 5 5 4 4 2 5" xfId="7239"/>
    <cellStyle name="常规 5 5 4 4 2 6" xfId="8906"/>
    <cellStyle name="常规 5 5 4 4 2 7" xfId="9062"/>
    <cellStyle name="常规 5 5 4 4 2 8" xfId="10191"/>
    <cellStyle name="常规 5 5 4 4 2 9" xfId="12116"/>
    <cellStyle name="常规 5 5 4 5" xfId="267"/>
    <cellStyle name="常规 5 5 4 5 2" xfId="720"/>
    <cellStyle name="常规 5 5 4 5 2 2" xfId="1053"/>
    <cellStyle name="常规 5 5 4 5 2 2 10" xfId="16346"/>
    <cellStyle name="常规 5 5 4 5 2 2 11" xfId="16916"/>
    <cellStyle name="常规 5 5 4 5 2 2 12" xfId="17748"/>
    <cellStyle name="常规 5 5 4 5 2 2 13" xfId="3480"/>
    <cellStyle name="常规 5 5 4 5 2 2 2" xfId="4688"/>
    <cellStyle name="常规 5 5 4 5 2 2 3" xfId="6002"/>
    <cellStyle name="常规 5 5 4 5 2 2 4" xfId="8623"/>
    <cellStyle name="常规 5 5 4 5 2 2 5" xfId="11044"/>
    <cellStyle name="常规 5 5 4 5 2 2 6" xfId="12278"/>
    <cellStyle name="常规 5 5 4 5 2 2 7" xfId="13454"/>
    <cellStyle name="常规 5 5 4 5 2 2 8" xfId="13429"/>
    <cellStyle name="常规 5 5 4 5 2 2 9" xfId="15527"/>
    <cellStyle name="常规 5 5 4 5 3" xfId="1966"/>
    <cellStyle name="常规 5 5 4 5 3 2" xfId="1967"/>
    <cellStyle name="常规 5 5 4 5 3 2 10" xfId="12734"/>
    <cellStyle name="常规 5 5 4 5 3 2 11" xfId="9621"/>
    <cellStyle name="常规 5 5 4 5 3 2 12" xfId="18661"/>
    <cellStyle name="常规 5 5 4 5 3 2 13" xfId="3481"/>
    <cellStyle name="常规 5 5 4 5 3 2 2" xfId="4689"/>
    <cellStyle name="常规 5 5 4 5 3 2 3" xfId="5229"/>
    <cellStyle name="常规 5 5 4 5 3 2 4" xfId="8624"/>
    <cellStyle name="常规 5 5 4 5 3 2 5" xfId="9402"/>
    <cellStyle name="常规 5 5 4 5 3 2 6" xfId="8794"/>
    <cellStyle name="常规 5 5 4 5 3 2 7" xfId="6483"/>
    <cellStyle name="常规 5 5 4 5 3 2 8" xfId="14064"/>
    <cellStyle name="常规 5 5 4 5 3 2 9" xfId="13942"/>
    <cellStyle name="常规 5 5 4 5 3 3" xfId="18660"/>
    <cellStyle name="常规 5 5 4 5 3 4" xfId="2392"/>
    <cellStyle name="常规 5 5 4 5 4" xfId="2602"/>
    <cellStyle name="常规 5 5 4 5 4 10" xfId="14527"/>
    <cellStyle name="常规 5 5 4 5 4 11" xfId="15220"/>
    <cellStyle name="常规 5 5 4 5 4 2" xfId="3810"/>
    <cellStyle name="常规 5 5 4 5 4 3" xfId="5549"/>
    <cellStyle name="常规 5 5 4 5 4 4" xfId="7745"/>
    <cellStyle name="常规 5 5 4 5 4 5" xfId="9555"/>
    <cellStyle name="常规 5 5 4 5 4 6" xfId="8781"/>
    <cellStyle name="常规 5 5 4 5 4 7" xfId="10618"/>
    <cellStyle name="常规 5 5 4 5 4 8" xfId="8956"/>
    <cellStyle name="常规 5 5 4 5 4 9" xfId="13931"/>
    <cellStyle name="常规 5 5 4 5 5" xfId="17414"/>
    <cellStyle name="常规 5 5 4 6" xfId="1968"/>
    <cellStyle name="常规 5 5 4 6 10" xfId="16207"/>
    <cellStyle name="常规 5 5 4 6 11" xfId="16833"/>
    <cellStyle name="常规 5 5 4 6 12" xfId="18662"/>
    <cellStyle name="常规 5 5 4 6 13" xfId="3475"/>
    <cellStyle name="常规 5 5 4 6 2" xfId="4683"/>
    <cellStyle name="常规 5 5 4 6 3" xfId="5230"/>
    <cellStyle name="常规 5 5 4 6 4" xfId="8618"/>
    <cellStyle name="常规 5 5 4 6 5" xfId="10795"/>
    <cellStyle name="常规 5 5 4 6 6" xfId="12038"/>
    <cellStyle name="常规 5 5 4 6 7" xfId="13228"/>
    <cellStyle name="常规 5 5 4 6 8" xfId="10854"/>
    <cellStyle name="常规 5 5 4 6 9" xfId="15351"/>
    <cellStyle name="常规 5 5 4 7" xfId="5394"/>
    <cellStyle name="常规 5 5 4 7 2" xfId="6288"/>
    <cellStyle name="常规 5 5 5" xfId="445"/>
    <cellStyle name="常规 5 5 5 2" xfId="1969"/>
    <cellStyle name="常规 5 5 5 2 10" xfId="15649"/>
    <cellStyle name="常规 5 5 5 2 11" xfId="16447"/>
    <cellStyle name="常规 5 5 5 2 12" xfId="18663"/>
    <cellStyle name="常规 5 5 5 2 13" xfId="3482"/>
    <cellStyle name="常规 5 5 5 2 2" xfId="4690"/>
    <cellStyle name="常规 5 5 5 2 3" xfId="5727"/>
    <cellStyle name="常规 5 5 5 2 4" xfId="8625"/>
    <cellStyle name="常规 5 5 5 2 5" xfId="7078"/>
    <cellStyle name="常规 5 5 5 2 6" xfId="11204"/>
    <cellStyle name="常规 5 5 5 2 7" xfId="12431"/>
    <cellStyle name="常规 5 5 5 2 8" xfId="9275"/>
    <cellStyle name="常规 5 5 5 2 9" xfId="11713"/>
    <cellStyle name="常规 5 5 6" xfId="601"/>
    <cellStyle name="常规 5 5 6 2" xfId="872"/>
    <cellStyle name="常规 5 5 6 2 2" xfId="1970"/>
    <cellStyle name="常规 5 5 6 2 2 10" xfId="12247"/>
    <cellStyle name="常规 5 5 6 2 2 11" xfId="15582"/>
    <cellStyle name="常规 5 5 6 2 2 12" xfId="18664"/>
    <cellStyle name="常规 5 5 6 2 2 13" xfId="3484"/>
    <cellStyle name="常规 5 5 6 2 2 2" xfId="4692"/>
    <cellStyle name="常规 5 5 6 2 2 3" xfId="6154"/>
    <cellStyle name="常规 5 5 6 2 2 4" xfId="8627"/>
    <cellStyle name="常规 5 5 6 2 2 5" xfId="7077"/>
    <cellStyle name="常规 5 5 6 2 2 6" xfId="7416"/>
    <cellStyle name="常规 5 5 6 2 2 7" xfId="11116"/>
    <cellStyle name="常规 5 5 6 2 2 8" xfId="10610"/>
    <cellStyle name="常规 5 5 6 2 2 9" xfId="13868"/>
    <cellStyle name="常规 5 5 6 3" xfId="1971"/>
    <cellStyle name="常规 5 5 6 3 2" xfId="1972"/>
    <cellStyle name="常规 5 5 6 3 2 10" xfId="16420"/>
    <cellStyle name="常规 5 5 6 3 2 11" xfId="16963"/>
    <cellStyle name="常规 5 5 6 3 2 12" xfId="18666"/>
    <cellStyle name="常规 5 5 6 3 2 13" xfId="3485"/>
    <cellStyle name="常规 5 5 6 3 2 2" xfId="4693"/>
    <cellStyle name="常规 5 5 6 3 2 3" xfId="5231"/>
    <cellStyle name="常规 5 5 6 3 2 4" xfId="8628"/>
    <cellStyle name="常规 5 5 6 3 2 5" xfId="11172"/>
    <cellStyle name="常规 5 5 6 3 2 6" xfId="12401"/>
    <cellStyle name="常规 5 5 6 3 2 7" xfId="13573"/>
    <cellStyle name="常规 5 5 6 3 2 8" xfId="11546"/>
    <cellStyle name="常规 5 5 6 3 2 9" xfId="15620"/>
    <cellStyle name="常规 5 5 6 3 3" xfId="18665"/>
    <cellStyle name="常规 5 5 6 3 4" xfId="2393"/>
    <cellStyle name="常规 5 5 6 4" xfId="3483"/>
    <cellStyle name="常规 5 5 6 4 10" xfId="7435"/>
    <cellStyle name="常规 5 5 6 4 11" xfId="10277"/>
    <cellStyle name="常规 5 5 6 4 2" xfId="4691"/>
    <cellStyle name="常规 5 5 6 4 3" xfId="5883"/>
    <cellStyle name="常规 5 5 6 4 4" xfId="8626"/>
    <cellStyle name="常规 5 5 6 4 5" xfId="6877"/>
    <cellStyle name="常规 5 5 6 4 6" xfId="7462"/>
    <cellStyle name="常规 5 5 6 4 7" xfId="7317"/>
    <cellStyle name="常规 5 5 6 4 8" xfId="7017"/>
    <cellStyle name="常规 5 5 6 4 9" xfId="14109"/>
    <cellStyle name="常规 5 5 6 5" xfId="17567"/>
    <cellStyle name="常规 5 5 7" xfId="439"/>
    <cellStyle name="常规 5 5 7 2" xfId="1973"/>
    <cellStyle name="常规 5 5 7 2 10" xfId="15946"/>
    <cellStyle name="常规 5 5 7 2 11" xfId="16685"/>
    <cellStyle name="常规 5 5 7 2 12" xfId="18667"/>
    <cellStyle name="常规 5 5 7 2 13" xfId="3486"/>
    <cellStyle name="常规 5 5 7 2 2" xfId="4694"/>
    <cellStyle name="常规 5 5 7 2 3" xfId="5721"/>
    <cellStyle name="常规 5 5 7 2 4" xfId="8629"/>
    <cellStyle name="常规 5 5 7 2 5" xfId="10346"/>
    <cellStyle name="常规 5 5 7 2 6" xfId="11603"/>
    <cellStyle name="常规 5 5 7 2 7" xfId="12814"/>
    <cellStyle name="常规 5 5 7 2 8" xfId="14434"/>
    <cellStyle name="常规 5 5 7 2 9" xfId="15021"/>
    <cellStyle name="常规 5 5 8" xfId="264"/>
    <cellStyle name="常规 5 5 8 2" xfId="717"/>
    <cellStyle name="常规 5 5 8 2 2" xfId="1974"/>
    <cellStyle name="常规 5 5 8 2 2 10" xfId="15510"/>
    <cellStyle name="常规 5 5 8 2 2 11" xfId="16333"/>
    <cellStyle name="常规 5 5 8 2 2 12" xfId="18668"/>
    <cellStyle name="常规 5 5 8 2 2 13" xfId="3488"/>
    <cellStyle name="常规 5 5 8 2 2 2" xfId="4696"/>
    <cellStyle name="常规 5 5 8 2 2 3" xfId="5999"/>
    <cellStyle name="常规 5 5 8 2 2 4" xfId="8631"/>
    <cellStyle name="常规 5 5 8 2 2 5" xfId="9387"/>
    <cellStyle name="常规 5 5 8 2 2 6" xfId="11017"/>
    <cellStyle name="常规 5 5 8 2 2 7" xfId="12252"/>
    <cellStyle name="常规 5 5 8 2 2 8" xfId="9725"/>
    <cellStyle name="常规 5 5 8 2 2 9" xfId="14639"/>
    <cellStyle name="常规 5 5 8 3" xfId="1975"/>
    <cellStyle name="常规 5 5 8 3 2" xfId="1976"/>
    <cellStyle name="常规 5 5 8 3 2 10" xfId="16026"/>
    <cellStyle name="常规 5 5 8 3 2 11" xfId="16728"/>
    <cellStyle name="常规 5 5 8 3 2 12" xfId="18670"/>
    <cellStyle name="常规 5 5 8 3 2 13" xfId="3489"/>
    <cellStyle name="常规 5 5 8 3 2 2" xfId="4697"/>
    <cellStyle name="常规 5 5 8 3 2 3" xfId="5232"/>
    <cellStyle name="常规 5 5 8 3 2 4" xfId="8632"/>
    <cellStyle name="常规 5 5 8 3 2 5" xfId="10479"/>
    <cellStyle name="常规 5 5 8 3 2 6" xfId="11736"/>
    <cellStyle name="常规 5 5 8 3 2 7" xfId="12941"/>
    <cellStyle name="常规 5 5 8 3 2 8" xfId="9611"/>
    <cellStyle name="常规 5 5 8 3 2 9" xfId="15122"/>
    <cellStyle name="常规 5 5 8 3 3" xfId="18669"/>
    <cellStyle name="常规 5 5 8 3 4" xfId="2394"/>
    <cellStyle name="常规 5 5 8 4" xfId="3487"/>
    <cellStyle name="常规 5 5 8 4 10" xfId="11852"/>
    <cellStyle name="常规 5 5 8 4 11" xfId="13440"/>
    <cellStyle name="常规 5 5 8 4 2" xfId="4695"/>
    <cellStyle name="常规 5 5 8 4 3" xfId="5546"/>
    <cellStyle name="常规 5 5 8 4 4" xfId="8630"/>
    <cellStyle name="常规 5 5 8 4 5" xfId="10101"/>
    <cellStyle name="常规 5 5 8 4 6" xfId="6472"/>
    <cellStyle name="常规 5 5 8 4 7" xfId="9869"/>
    <cellStyle name="常规 5 5 8 4 8" xfId="12915"/>
    <cellStyle name="常规 5 5 8 4 9" xfId="14838"/>
    <cellStyle name="常规 5 5 8 5" xfId="17411"/>
    <cellStyle name="常规 5 5 9" xfId="1977"/>
    <cellStyle name="常规 5 5 9 10" xfId="14966"/>
    <cellStyle name="常规 5 5 9 11" xfId="15905"/>
    <cellStyle name="常规 5 5 9 12" xfId="18671"/>
    <cellStyle name="常规 5 5 9 13" xfId="3458"/>
    <cellStyle name="常规 5 5 9 2" xfId="4666"/>
    <cellStyle name="常规 5 5 9 3" xfId="5233"/>
    <cellStyle name="常规 5 5 9 4" xfId="8601"/>
    <cellStyle name="常规 5 5 9 5" xfId="6522"/>
    <cellStyle name="常规 5 5 9 6" xfId="10267"/>
    <cellStyle name="常规 5 5 9 7" xfId="11530"/>
    <cellStyle name="常规 5 5 9 8" xfId="13563"/>
    <cellStyle name="常规 5 5 9 9" xfId="12089"/>
    <cellStyle name="常规 5 6" xfId="112"/>
    <cellStyle name="常规 5 6 10" xfId="5395"/>
    <cellStyle name="常规 5 6 10 2" xfId="6289"/>
    <cellStyle name="常规 5 6 2" xfId="113"/>
    <cellStyle name="常规 5 6 2 2" xfId="114"/>
    <cellStyle name="常规 5 6 2 2 2" xfId="606"/>
    <cellStyle name="常规 5 6 2 2 2 2" xfId="877"/>
    <cellStyle name="常规 5 6 2 2 2 2 2" xfId="1978"/>
    <cellStyle name="常规 5 6 2 2 2 2 2 10" xfId="13843"/>
    <cellStyle name="常规 5 6 2 2 2 2 2 11" xfId="14977"/>
    <cellStyle name="常规 5 6 2 2 2 2 2 12" xfId="18672"/>
    <cellStyle name="常规 5 6 2 2 2 2 2 13" xfId="3493"/>
    <cellStyle name="常规 5 6 2 2 2 2 2 2" xfId="4701"/>
    <cellStyle name="常规 5 6 2 2 2 2 2 3" xfId="6159"/>
    <cellStyle name="常规 5 6 2 2 2 2 2 4" xfId="8636"/>
    <cellStyle name="常规 5 6 2 2 2 2 2 5" xfId="7076"/>
    <cellStyle name="常规 5 6 2 2 2 2 2 6" xfId="7417"/>
    <cellStyle name="常规 5 6 2 2 2 2 2 7" xfId="10285"/>
    <cellStyle name="常规 5 6 2 2 2 2 2 8" xfId="14330"/>
    <cellStyle name="常规 5 6 2 2 2 2 2 9" xfId="10146"/>
    <cellStyle name="常规 5 6 2 2 2 3" xfId="1242"/>
    <cellStyle name="常规 5 6 2 2 2 3 2" xfId="1979"/>
    <cellStyle name="常规 5 6 2 2 2 3 2 10" xfId="12319"/>
    <cellStyle name="常规 5 6 2 2 2 3 2 11" xfId="14138"/>
    <cellStyle name="常规 5 6 2 2 2 3 2 12" xfId="18673"/>
    <cellStyle name="常规 5 6 2 2 2 3 2 13" xfId="2782"/>
    <cellStyle name="常规 5 6 2 2 2 3 2 2" xfId="3990"/>
    <cellStyle name="常规 5 6 2 2 2 3 2 3" xfId="5234"/>
    <cellStyle name="常规 5 6 2 2 2 3 2 4" xfId="7925"/>
    <cellStyle name="常规 5 6 2 2 2 3 2 5" xfId="8901"/>
    <cellStyle name="常规 5 6 2 2 2 3 2 6" xfId="9059"/>
    <cellStyle name="常规 5 6 2 2 2 3 2 7" xfId="10017"/>
    <cellStyle name="常规 5 6 2 2 2 3 2 8" xfId="12972"/>
    <cellStyle name="常规 5 6 2 2 2 3 2 9" xfId="11190"/>
    <cellStyle name="常规 5 6 2 2 2 3 3" xfId="17937"/>
    <cellStyle name="常规 5 6 2 2 2 3 4" xfId="2193"/>
    <cellStyle name="常规 5 6 2 2 2 4" xfId="3492"/>
    <cellStyle name="常规 5 6 2 2 2 4 10" xfId="9829"/>
    <cellStyle name="常规 5 6 2 2 2 4 11" xfId="14522"/>
    <cellStyle name="常规 5 6 2 2 2 4 2" xfId="4700"/>
    <cellStyle name="常规 5 6 2 2 2 4 3" xfId="5888"/>
    <cellStyle name="常规 5 6 2 2 2 4 4" xfId="8635"/>
    <cellStyle name="常规 5 6 2 2 2 4 5" xfId="9400"/>
    <cellStyle name="常规 5 6 2 2 2 4 6" xfId="9022"/>
    <cellStyle name="常规 5 6 2 2 2 4 7" xfId="9234"/>
    <cellStyle name="常规 5 6 2 2 2 4 8" xfId="7522"/>
    <cellStyle name="常规 5 6 2 2 2 4 9" xfId="11665"/>
    <cellStyle name="常规 5 6 2 2 2 5" xfId="17572"/>
    <cellStyle name="常规 5 6 2 2 3" xfId="1980"/>
    <cellStyle name="常规 5 6 2 2 3 10" xfId="8925"/>
    <cellStyle name="常规 5 6 2 2 3 11" xfId="10323"/>
    <cellStyle name="常规 5 6 2 2 3 12" xfId="18674"/>
    <cellStyle name="常规 5 6 2 2 3 13" xfId="3491"/>
    <cellStyle name="常规 5 6 2 2 3 2" xfId="4699"/>
    <cellStyle name="常规 5 6 2 2 3 3" xfId="5235"/>
    <cellStyle name="常规 5 6 2 2 3 4" xfId="8634"/>
    <cellStyle name="常规 5 6 2 2 3 5" xfId="10100"/>
    <cellStyle name="常规 5 6 2 2 3 6" xfId="8796"/>
    <cellStyle name="常规 5 6 2 2 3 7" xfId="8952"/>
    <cellStyle name="常规 5 6 2 2 3 8" xfId="10542"/>
    <cellStyle name="常规 5 6 2 2 3 9" xfId="13619"/>
    <cellStyle name="常规 5 6 2 2 4" xfId="5397"/>
    <cellStyle name="常规 5 6 2 2 4 2" xfId="6291"/>
    <cellStyle name="常规 5 6 2 3" xfId="447"/>
    <cellStyle name="常规 5 6 2 3 2" xfId="1981"/>
    <cellStyle name="常规 5 6 2 3 2 10" xfId="16276"/>
    <cellStyle name="常规 5 6 2 3 2 11" xfId="16876"/>
    <cellStyle name="常规 5 6 2 3 2 12" xfId="18675"/>
    <cellStyle name="常规 5 6 2 3 2 13" xfId="3494"/>
    <cellStyle name="常规 5 6 2 3 2 2" xfId="4702"/>
    <cellStyle name="常规 5 6 2 3 2 3" xfId="5729"/>
    <cellStyle name="常规 5 6 2 3 2 4" xfId="8637"/>
    <cellStyle name="常规 5 6 2 3 2 5" xfId="10908"/>
    <cellStyle name="常规 5 6 2 3 2 6" xfId="12152"/>
    <cellStyle name="常规 5 6 2 3 2 7" xfId="13336"/>
    <cellStyle name="常规 5 6 2 3 2 8" xfId="11944"/>
    <cellStyle name="常规 5 6 2 3 2 9" xfId="15441"/>
    <cellStyle name="常规 5 6 2 4" xfId="269"/>
    <cellStyle name="常规 5 6 2 4 2" xfId="722"/>
    <cellStyle name="常规 5 6 2 4 2 2" xfId="1982"/>
    <cellStyle name="常规 5 6 2 4 2 2 10" xfId="15103"/>
    <cellStyle name="常规 5 6 2 4 2 2 11" xfId="16013"/>
    <cellStyle name="常规 5 6 2 4 2 2 12" xfId="18676"/>
    <cellStyle name="常规 5 6 2 4 2 2 13" xfId="3495"/>
    <cellStyle name="常规 5 6 2 4 2 2 2" xfId="4703"/>
    <cellStyle name="常规 5 6 2 4 2 2 3" xfId="6004"/>
    <cellStyle name="常规 5 6 2 4 2 2 4" xfId="8638"/>
    <cellStyle name="常规 5 6 2 4 2 2 5" xfId="9399"/>
    <cellStyle name="常规 5 6 2 4 2 2 6" xfId="10454"/>
    <cellStyle name="常规 5 6 2 4 2 2 7" xfId="11710"/>
    <cellStyle name="常规 5 6 2 4 2 2 8" xfId="11159"/>
    <cellStyle name="常规 5 6 2 4 2 2 9" xfId="6646"/>
    <cellStyle name="常规 5 6 2 4 3" xfId="1276"/>
    <cellStyle name="常规 5 6 2 4 3 2" xfId="1727"/>
    <cellStyle name="常规 5 6 2 4 3 2 10" xfId="11527"/>
    <cellStyle name="常规 5 6 2 4 3 2 11" xfId="14311"/>
    <cellStyle name="常规 5 6 2 4 3 2 12" xfId="18421"/>
    <cellStyle name="常规 5 6 2 4 3 2 13" xfId="2818"/>
    <cellStyle name="常规 5 6 2 4 3 2 2" xfId="4026"/>
    <cellStyle name="常规 5 6 2 4 3 2 3" xfId="5150"/>
    <cellStyle name="常规 5 6 2 4 3 2 4" xfId="7961"/>
    <cellStyle name="常规 5 6 2 4 3 2 5" xfId="9516"/>
    <cellStyle name="常规 5 6 2 4 3 2 6" xfId="9205"/>
    <cellStyle name="常规 5 6 2 4 3 2 7" xfId="9311"/>
    <cellStyle name="常规 5 6 2 4 3 2 8" xfId="14207"/>
    <cellStyle name="常规 5 6 2 4 3 2 9" xfId="14159"/>
    <cellStyle name="常规 5 6 2 4 3 3" xfId="17971"/>
    <cellStyle name="常规 5 6 2 4 3 4" xfId="2201"/>
    <cellStyle name="常规 5 6 2 4 4" xfId="2714"/>
    <cellStyle name="常规 5 6 2 4 4 10" xfId="16224"/>
    <cellStyle name="常规 5 6 2 4 4 11" xfId="16850"/>
    <cellStyle name="常规 5 6 2 4 4 2" xfId="3922"/>
    <cellStyle name="常规 5 6 2 4 4 3" xfId="5551"/>
    <cellStyle name="常规 5 6 2 4 4 4" xfId="7857"/>
    <cellStyle name="常规 5 6 2 4 4 5" xfId="10812"/>
    <cellStyle name="常规 5 6 2 4 4 6" xfId="12055"/>
    <cellStyle name="常规 5 6 2 4 4 7" xfId="13246"/>
    <cellStyle name="常规 5 6 2 4 4 8" xfId="9160"/>
    <cellStyle name="常规 5 6 2 4 4 9" xfId="15368"/>
    <cellStyle name="常规 5 6 2 4 5" xfId="17416"/>
    <cellStyle name="常规 5 6 2 5" xfId="1173"/>
    <cellStyle name="常规 5 6 2 5 10" xfId="15644"/>
    <cellStyle name="常规 5 6 2 5 11" xfId="16442"/>
    <cellStyle name="常规 5 6 2 5 12" xfId="17868"/>
    <cellStyle name="常规 5 6 2 5 13" xfId="2932"/>
    <cellStyle name="常规 5 6 2 5 2" xfId="4140"/>
    <cellStyle name="常规 5 6 2 5 3" xfId="4948"/>
    <cellStyle name="常规 5 6 2 5 4" xfId="8075"/>
    <cellStyle name="常规 5 6 2 5 5" xfId="7165"/>
    <cellStyle name="常规 5 6 2 5 6" xfId="11199"/>
    <cellStyle name="常规 5 6 2 5 7" xfId="12426"/>
    <cellStyle name="常规 5 6 2 5 8" xfId="13794"/>
    <cellStyle name="常规 5 6 2 5 9" xfId="7119"/>
    <cellStyle name="常规 5 6 2 6" xfId="5396"/>
    <cellStyle name="常规 5 6 2 6 2" xfId="6290"/>
    <cellStyle name="常规 5 6 3" xfId="115"/>
    <cellStyle name="常规 5 6 3 2" xfId="300"/>
    <cellStyle name="常规 5 6 3 2 2" xfId="920"/>
    <cellStyle name="常规 5 6 3 2 2 10" xfId="14127"/>
    <cellStyle name="常规 5 6 3 2 2 11" xfId="13272"/>
    <cellStyle name="常规 5 6 3 2 2 12" xfId="17615"/>
    <cellStyle name="常规 5 6 3 2 2 13" xfId="2459"/>
    <cellStyle name="常规 5 6 3 2 2 2" xfId="3667"/>
    <cellStyle name="常规 5 6 3 2 2 3" xfId="5582"/>
    <cellStyle name="常规 5 6 3 2 2 4" xfId="7602"/>
    <cellStyle name="常规 5 6 3 2 2 5" xfId="7282"/>
    <cellStyle name="常规 5 6 3 2 2 6" xfId="7362"/>
    <cellStyle name="常规 5 6 3 2 2 7" xfId="9654"/>
    <cellStyle name="常规 5 6 3 2 2 8" xfId="7001"/>
    <cellStyle name="常规 5 6 3 2 2 9" xfId="12148"/>
    <cellStyle name="常规 5 6 3 3" xfId="607"/>
    <cellStyle name="常规 5 6 3 3 2" xfId="878"/>
    <cellStyle name="常规 5 6 3 3 2 2" xfId="1983"/>
    <cellStyle name="常规 5 6 3 3 2 2 10" xfId="16112"/>
    <cellStyle name="常规 5 6 3 3 2 2 11" xfId="16781"/>
    <cellStyle name="常规 5 6 3 3 2 2 12" xfId="18677"/>
    <cellStyle name="常规 5 6 3 3 2 2 13" xfId="3498"/>
    <cellStyle name="常规 5 6 3 3 2 2 2" xfId="4706"/>
    <cellStyle name="常规 5 6 3 3 2 2 3" xfId="6160"/>
    <cellStyle name="常规 5 6 3 3 2 2 4" xfId="8641"/>
    <cellStyle name="常规 5 6 3 3 2 2 5" xfId="10627"/>
    <cellStyle name="常规 5 6 3 3 2 2 6" xfId="11881"/>
    <cellStyle name="常规 5 6 3 3 2 2 7" xfId="13083"/>
    <cellStyle name="常规 5 6 3 3 2 2 8" xfId="14535"/>
    <cellStyle name="常规 5 6 3 3 2 2 9" xfId="15227"/>
    <cellStyle name="常规 5 6 3 3 3" xfId="1740"/>
    <cellStyle name="常规 5 6 3 3 3 2" xfId="1395"/>
    <cellStyle name="常规 5 6 3 3 3 2 10" xfId="16081"/>
    <cellStyle name="常规 5 6 3 3 3 2 11" xfId="16766"/>
    <cellStyle name="常规 5 6 3 3 3 2 12" xfId="18090"/>
    <cellStyle name="常规 5 6 3 3 3 2 13" xfId="3238"/>
    <cellStyle name="常规 5 6 3 3 3 2 2" xfId="4446"/>
    <cellStyle name="常规 5 6 3 3 3 2 3" xfId="5029"/>
    <cellStyle name="常规 5 6 3 3 3 2 4" xfId="8381"/>
    <cellStyle name="常规 5 6 3 3 3 2 5" xfId="10571"/>
    <cellStyle name="常规 5 6 3 3 3 2 6" xfId="11830"/>
    <cellStyle name="常规 5 6 3 3 3 2 7" xfId="13029"/>
    <cellStyle name="常规 5 6 3 3 3 2 8" xfId="14493"/>
    <cellStyle name="常规 5 6 3 3 3 2 9" xfId="15189"/>
    <cellStyle name="常规 5 6 3 3 3 3" xfId="18434"/>
    <cellStyle name="常规 5 6 3 3 3 4" xfId="2323"/>
    <cellStyle name="常规 5 6 3 3 4" xfId="3497"/>
    <cellStyle name="常规 5 6 3 3 4 10" xfId="9961"/>
    <cellStyle name="常规 5 6 3 3 4 11" xfId="13837"/>
    <cellStyle name="常规 5 6 3 3 4 2" xfId="4705"/>
    <cellStyle name="常规 5 6 3 3 4 3" xfId="5889"/>
    <cellStyle name="常规 5 6 3 3 4 4" xfId="8640"/>
    <cellStyle name="常规 5 6 3 3 4 5" xfId="7074"/>
    <cellStyle name="常规 5 6 3 3 4 6" xfId="6463"/>
    <cellStyle name="常规 5 6 3 3 4 7" xfId="7569"/>
    <cellStyle name="常规 5 6 3 3 4 8" xfId="13492"/>
    <cellStyle name="常规 5 6 3 3 4 9" xfId="11698"/>
    <cellStyle name="常规 5 6 3 3 5" xfId="17573"/>
    <cellStyle name="常规 5 6 3 4" xfId="448"/>
    <cellStyle name="常规 5 6 3 4 2" xfId="1862"/>
    <cellStyle name="常规 5 6 3 4 2 10" xfId="6904"/>
    <cellStyle name="常规 5 6 3 4 2 11" xfId="14474"/>
    <cellStyle name="常规 5 6 3 4 2 12" xfId="18556"/>
    <cellStyle name="常规 5 6 3 4 2 13" xfId="3499"/>
    <cellStyle name="常规 5 6 3 4 2 2" xfId="4707"/>
    <cellStyle name="常规 5 6 3 4 2 3" xfId="5730"/>
    <cellStyle name="常规 5 6 3 4 2 4" xfId="8642"/>
    <cellStyle name="常规 5 6 3 4 2 5" xfId="9397"/>
    <cellStyle name="常规 5 6 3 4 2 6" xfId="9953"/>
    <cellStyle name="常规 5 6 3 4 2 7" xfId="6601"/>
    <cellStyle name="常规 5 6 3 4 2 8" xfId="13564"/>
    <cellStyle name="常规 5 6 3 4 2 9" xfId="6931"/>
    <cellStyle name="常规 5 6 3 5" xfId="270"/>
    <cellStyle name="常规 5 6 3 5 2" xfId="723"/>
    <cellStyle name="常规 5 6 3 5 2 2" xfId="1984"/>
    <cellStyle name="常规 5 6 3 5 2 2 10" xfId="16205"/>
    <cellStyle name="常规 5 6 3 5 2 2 11" xfId="16831"/>
    <cellStyle name="常规 5 6 3 5 2 2 12" xfId="18678"/>
    <cellStyle name="常规 5 6 3 5 2 2 13" xfId="3501"/>
    <cellStyle name="常规 5 6 3 5 2 2 2" xfId="4709"/>
    <cellStyle name="常规 5 6 3 5 2 2 3" xfId="6005"/>
    <cellStyle name="常规 5 6 3 5 2 2 4" xfId="8644"/>
    <cellStyle name="常规 5 6 3 5 2 2 5" xfId="10793"/>
    <cellStyle name="常规 5 6 3 5 2 2 6" xfId="12036"/>
    <cellStyle name="常规 5 6 3 5 2 2 7" xfId="13226"/>
    <cellStyle name="常规 5 6 3 5 2 2 8" xfId="10245"/>
    <cellStyle name="常规 5 6 3 5 2 2 9" xfId="15349"/>
    <cellStyle name="常规 5 6 3 5 3" xfId="1748"/>
    <cellStyle name="常规 5 6 3 5 3 2" xfId="1985"/>
    <cellStyle name="常规 5 6 3 5 3 2 10" xfId="11914"/>
    <cellStyle name="常规 5 6 3 5 3 2 11" xfId="11582"/>
    <cellStyle name="常规 5 6 3 5 3 2 12" xfId="18679"/>
    <cellStyle name="常规 5 6 3 5 3 2 13" xfId="3244"/>
    <cellStyle name="常规 5 6 3 5 3 2 2" xfId="4452"/>
    <cellStyle name="常规 5 6 3 5 3 2 3" xfId="5236"/>
    <cellStyle name="常规 5 6 3 5 3 2 4" xfId="8387"/>
    <cellStyle name="常规 5 6 3 5 3 2 5" xfId="9047"/>
    <cellStyle name="常规 5 6 3 5 3 2 6" xfId="9218"/>
    <cellStyle name="常规 5 6 3 5 3 2 7" xfId="6978"/>
    <cellStyle name="常规 5 6 3 5 3 2 8" xfId="13520"/>
    <cellStyle name="常规 5 6 3 5 3 2 9" xfId="10265"/>
    <cellStyle name="常规 5 6 3 5 3 3" xfId="18442"/>
    <cellStyle name="常规 5 6 3 5 3 4" xfId="2327"/>
    <cellStyle name="常规 5 6 3 5 4" xfId="3500"/>
    <cellStyle name="常规 5 6 3 5 4 10" xfId="12935"/>
    <cellStyle name="常规 5 6 3 5 4 11" xfId="13893"/>
    <cellStyle name="常规 5 6 3 5 4 2" xfId="4708"/>
    <cellStyle name="常规 5 6 3 5 4 3" xfId="5552"/>
    <cellStyle name="常规 5 6 3 5 4 4" xfId="8643"/>
    <cellStyle name="常规 5 6 3 5 4 5" xfId="7073"/>
    <cellStyle name="常规 5 6 3 5 4 6" xfId="8786"/>
    <cellStyle name="常规 5 6 3 5 4 7" xfId="6652"/>
    <cellStyle name="常规 5 6 3 5 4 8" xfId="12420"/>
    <cellStyle name="常规 5 6 3 5 4 9" xfId="13869"/>
    <cellStyle name="常规 5 6 3 5 5" xfId="17417"/>
    <cellStyle name="常规 5 6 3 6" xfId="1986"/>
    <cellStyle name="常规 5 6 3 6 10" xfId="13410"/>
    <cellStyle name="常规 5 6 3 6 11" xfId="14235"/>
    <cellStyle name="常规 5 6 3 6 12" xfId="18680"/>
    <cellStyle name="常规 5 6 3 6 13" xfId="3496"/>
    <cellStyle name="常规 5 6 3 6 2" xfId="4704"/>
    <cellStyle name="常规 5 6 3 6 3" xfId="5237"/>
    <cellStyle name="常规 5 6 3 6 4" xfId="8639"/>
    <cellStyle name="常规 5 6 3 6 5" xfId="7075"/>
    <cellStyle name="常规 5 6 3 6 6" xfId="7418"/>
    <cellStyle name="常规 5 6 3 6 7" xfId="7084"/>
    <cellStyle name="常规 5 6 3 6 8" xfId="12804"/>
    <cellStyle name="常规 5 6 3 6 9" xfId="14099"/>
    <cellStyle name="常规 5 6 3 7" xfId="5398"/>
    <cellStyle name="常规 5 6 3 7 2" xfId="6292"/>
    <cellStyle name="常规 5 6 4" xfId="116"/>
    <cellStyle name="常规 5 6 4 2" xfId="450"/>
    <cellStyle name="常规 5 6 4 2 2" xfId="1987"/>
    <cellStyle name="常规 5 6 4 2 2 10" xfId="14141"/>
    <cellStyle name="常规 5 6 4 2 2 11" xfId="12712"/>
    <cellStyle name="常规 5 6 4 2 2 12" xfId="18681"/>
    <cellStyle name="常规 5 6 4 2 2 13" xfId="3503"/>
    <cellStyle name="常规 5 6 4 2 2 2" xfId="4711"/>
    <cellStyle name="常规 5 6 4 2 2 3" xfId="5732"/>
    <cellStyle name="常规 5 6 4 2 2 4" xfId="8646"/>
    <cellStyle name="常规 5 6 4 2 2 5" xfId="10099"/>
    <cellStyle name="常规 5 6 4 2 2 6" xfId="9875"/>
    <cellStyle name="常规 5 6 4 2 2 7" xfId="8986"/>
    <cellStyle name="常规 5 6 4 2 2 8" xfId="6773"/>
    <cellStyle name="常规 5 6 4 2 2 9" xfId="11127"/>
    <cellStyle name="常规 5 6 4 3" xfId="608"/>
    <cellStyle name="常规 5 6 4 3 2" xfId="879"/>
    <cellStyle name="常规 5 6 4 3 2 2" xfId="1988"/>
    <cellStyle name="常规 5 6 4 3 2 2 10" xfId="15562"/>
    <cellStyle name="常规 5 6 4 3 2 2 11" xfId="16379"/>
    <cellStyle name="常规 5 6 4 3 2 2 12" xfId="18682"/>
    <cellStyle name="常规 5 6 4 3 2 2 13" xfId="3505"/>
    <cellStyle name="常规 5 6 4 3 2 2 2" xfId="4713"/>
    <cellStyle name="常规 5 6 4 3 2 2 3" xfId="6161"/>
    <cellStyle name="常规 5 6 4 3 2 2 4" xfId="8648"/>
    <cellStyle name="常规 5 6 4 3 2 2 5" xfId="7072"/>
    <cellStyle name="常规 5 6 4 3 2 2 6" xfId="11084"/>
    <cellStyle name="常规 5 6 4 3 2 2 7" xfId="12317"/>
    <cellStyle name="常规 5 6 4 3 2 2 8" xfId="10405"/>
    <cellStyle name="常规 5 6 4 3 2 2 9" xfId="9077"/>
    <cellStyle name="常规 5 6 4 3 3" xfId="1752"/>
    <cellStyle name="常规 5 6 4 3 3 2" xfId="1423"/>
    <cellStyle name="常规 5 6 4 3 3 2 10" xfId="16393"/>
    <cellStyle name="常规 5 6 4 3 3 2 11" xfId="16949"/>
    <cellStyle name="常规 5 6 4 3 3 2 12" xfId="18118"/>
    <cellStyle name="常规 5 6 4 3 3 2 13" xfId="3250"/>
    <cellStyle name="常规 5 6 4 3 3 2 2" xfId="4458"/>
    <cellStyle name="常规 5 6 4 3 3 2 3" xfId="5036"/>
    <cellStyle name="常规 5 6 4 3 3 2 4" xfId="8393"/>
    <cellStyle name="常规 5 6 4 3 3 2 5" xfId="11123"/>
    <cellStyle name="常规 5 6 4 3 3 2 6" xfId="12354"/>
    <cellStyle name="常规 5 6 4 3 3 2 7" xfId="13527"/>
    <cellStyle name="常规 5 6 4 3 3 2 8" xfId="10669"/>
    <cellStyle name="常规 5 6 4 3 3 2 9" xfId="15588"/>
    <cellStyle name="常规 5 6 4 3 3 3" xfId="18446"/>
    <cellStyle name="常规 5 6 4 3 3 4" xfId="2330"/>
    <cellStyle name="常规 5 6 4 3 4" xfId="3504"/>
    <cellStyle name="常规 5 6 4 3 4 10" xfId="15013"/>
    <cellStyle name="常规 5 6 4 3 4 11" xfId="15940"/>
    <cellStyle name="常规 5 6 4 3 4 2" xfId="4712"/>
    <cellStyle name="常规 5 6 4 3 4 3" xfId="5890"/>
    <cellStyle name="常规 5 6 4 3 4 4" xfId="8647"/>
    <cellStyle name="常规 5 6 4 3 4 5" xfId="9396"/>
    <cellStyle name="常规 5 6 4 3 4 6" xfId="10335"/>
    <cellStyle name="常规 5 6 4 3 4 7" xfId="11593"/>
    <cellStyle name="常规 5 6 4 3 4 8" xfId="7005"/>
    <cellStyle name="常规 5 6 4 3 4 9" xfId="14426"/>
    <cellStyle name="常规 5 6 4 3 5" xfId="17574"/>
    <cellStyle name="常规 5 6 4 4" xfId="449"/>
    <cellStyle name="常规 5 6 4 4 2" xfId="1181"/>
    <cellStyle name="常规 5 6 4 4 2 10" xfId="16044"/>
    <cellStyle name="常规 5 6 4 4 2 11" xfId="16746"/>
    <cellStyle name="常规 5 6 4 4 2 12" xfId="17876"/>
    <cellStyle name="常规 5 6 4 4 2 13" xfId="2724"/>
    <cellStyle name="常规 5 6 4 4 2 2" xfId="3932"/>
    <cellStyle name="常规 5 6 4 4 2 3" xfId="5731"/>
    <cellStyle name="常规 5 6 4 4 2 4" xfId="7867"/>
    <cellStyle name="常规 5 6 4 4 2 5" xfId="10498"/>
    <cellStyle name="常规 5 6 4 4 2 6" xfId="11755"/>
    <cellStyle name="常规 5 6 4 4 2 7" xfId="12959"/>
    <cellStyle name="常规 5 6 4 4 2 8" xfId="14349"/>
    <cellStyle name="常规 5 6 4 4 2 9" xfId="15141"/>
    <cellStyle name="常规 5 6 4 5" xfId="271"/>
    <cellStyle name="常规 5 6 4 5 2" xfId="724"/>
    <cellStyle name="常规 5 6 4 5 2 2" xfId="1186"/>
    <cellStyle name="常规 5 6 4 5 2 2 10" xfId="16344"/>
    <cellStyle name="常规 5 6 4 5 2 2 11" xfId="16914"/>
    <cellStyle name="常规 5 6 4 5 2 2 12" xfId="17881"/>
    <cellStyle name="常规 5 6 4 5 2 2 13" xfId="3506"/>
    <cellStyle name="常规 5 6 4 5 2 2 2" xfId="4714"/>
    <cellStyle name="常规 5 6 4 5 2 2 3" xfId="6006"/>
    <cellStyle name="常规 5 6 4 5 2 2 4" xfId="8649"/>
    <cellStyle name="常规 5 6 4 5 2 2 5" xfId="11042"/>
    <cellStyle name="常规 5 6 4 5 2 2 6" xfId="12276"/>
    <cellStyle name="常规 5 6 4 5 2 2 7" xfId="13452"/>
    <cellStyle name="常规 5 6 4 5 2 2 8" xfId="12600"/>
    <cellStyle name="常规 5 6 4 5 2 2 9" xfId="15525"/>
    <cellStyle name="常规 5 6 4 5 3" xfId="1989"/>
    <cellStyle name="常规 5 6 4 5 3 2" xfId="1451"/>
    <cellStyle name="常规 5 6 4 5 3 2 10" xfId="15613"/>
    <cellStyle name="常规 5 6 4 5 3 2 11" xfId="16416"/>
    <cellStyle name="常规 5 6 4 5 3 2 12" xfId="18146"/>
    <cellStyle name="常规 5 6 4 5 3 2 13" xfId="3507"/>
    <cellStyle name="常规 5 6 4 5 3 2 2" xfId="4715"/>
    <cellStyle name="常规 5 6 4 5 3 2 3" xfId="5045"/>
    <cellStyle name="常规 5 6 4 5 3 2 4" xfId="8650"/>
    <cellStyle name="常规 5 6 4 5 3 2 5" xfId="9395"/>
    <cellStyle name="常规 5 6 4 5 3 2 6" xfId="11162"/>
    <cellStyle name="常规 5 6 4 5 3 2 7" xfId="12391"/>
    <cellStyle name="常规 5 6 4 5 3 2 8" xfId="14194"/>
    <cellStyle name="常规 5 6 4 5 3 2 9" xfId="12063"/>
    <cellStyle name="常规 5 6 4 5 3 3" xfId="18683"/>
    <cellStyle name="常规 5 6 4 5 3 4" xfId="2395"/>
    <cellStyle name="常规 5 6 4 5 4" xfId="2728"/>
    <cellStyle name="常规 5 6 4 5 4 10" xfId="14015"/>
    <cellStyle name="常规 5 6 4 5 4 11" xfId="14253"/>
    <cellStyle name="常规 5 6 4 5 4 2" xfId="3936"/>
    <cellStyle name="常规 5 6 4 5 4 3" xfId="5553"/>
    <cellStyle name="常规 5 6 4 5 4 4" xfId="7871"/>
    <cellStyle name="常规 5 6 4 5 4 5" xfId="7214"/>
    <cellStyle name="常规 5 6 4 5 4 6" xfId="9689"/>
    <cellStyle name="常规 5 6 4 5 4 7" xfId="6788"/>
    <cellStyle name="常规 5 6 4 5 4 8" xfId="12066"/>
    <cellStyle name="常规 5 6 4 5 4 9" xfId="14234"/>
    <cellStyle name="常规 5 6 4 5 5" xfId="17418"/>
    <cellStyle name="常规 5 6 4 6" xfId="1990"/>
    <cellStyle name="常规 5 6 4 6 10" xfId="14578"/>
    <cellStyle name="常规 5 6 4 6 11" xfId="15279"/>
    <cellStyle name="常规 5 6 4 6 12" xfId="18684"/>
    <cellStyle name="常规 5 6 4 6 13" xfId="3502"/>
    <cellStyle name="常规 5 6 4 6 2" xfId="4710"/>
    <cellStyle name="常规 5 6 4 6 3" xfId="5238"/>
    <cellStyle name="常规 5 6 4 6 4" xfId="8645"/>
    <cellStyle name="常规 5 6 4 6 5" xfId="9394"/>
    <cellStyle name="常规 5 6 4 6 6" xfId="6795"/>
    <cellStyle name="常规 5 6 4 6 7" xfId="10693"/>
    <cellStyle name="常规 5 6 4 6 8" xfId="14065"/>
    <cellStyle name="常规 5 6 4 6 9" xfId="12196"/>
    <cellStyle name="常规 5 6 4 7" xfId="5399"/>
    <cellStyle name="常规 5 6 4 7 2" xfId="6293"/>
    <cellStyle name="常规 5 6 5" xfId="451"/>
    <cellStyle name="常规 5 6 5 2" xfId="1991"/>
    <cellStyle name="常规 5 6 5 2 10" xfId="13115"/>
    <cellStyle name="常规 5 6 5 2 11" xfId="15638"/>
    <cellStyle name="常规 5 6 5 2 12" xfId="18685"/>
    <cellStyle name="常规 5 6 5 2 13" xfId="3508"/>
    <cellStyle name="常规 5 6 5 2 2" xfId="4716"/>
    <cellStyle name="常规 5 6 5 2 3" xfId="5733"/>
    <cellStyle name="常规 5 6 5 2 4" xfId="8651"/>
    <cellStyle name="常规 5 6 5 2 5" xfId="7071"/>
    <cellStyle name="常规 5 6 5 2 6" xfId="7419"/>
    <cellStyle name="常规 5 6 5 2 7" xfId="11192"/>
    <cellStyle name="常规 5 6 5 2 8" xfId="9046"/>
    <cellStyle name="常规 5 6 5 2 9" xfId="13983"/>
    <cellStyle name="常规 5 6 6" xfId="605"/>
    <cellStyle name="常规 5 6 6 2" xfId="876"/>
    <cellStyle name="常规 5 6 6 2 2" xfId="1992"/>
    <cellStyle name="常规 5 6 6 2 2 10" xfId="16027"/>
    <cellStyle name="常规 5 6 6 2 2 11" xfId="16729"/>
    <cellStyle name="常规 5 6 6 2 2 12" xfId="18686"/>
    <cellStyle name="常规 5 6 6 2 2 13" xfId="3510"/>
    <cellStyle name="常规 5 6 6 2 2 2" xfId="4718"/>
    <cellStyle name="常规 5 6 6 2 2 3" xfId="6158"/>
    <cellStyle name="常规 5 6 6 2 2 4" xfId="8653"/>
    <cellStyle name="常规 5 6 6 2 2 5" xfId="10480"/>
    <cellStyle name="常规 5 6 6 2 2 6" xfId="11737"/>
    <cellStyle name="常规 5 6 6 2 2 7" xfId="12942"/>
    <cellStyle name="常规 5 6 6 2 2 8" xfId="14331"/>
    <cellStyle name="常规 5 6 6 2 2 9" xfId="15123"/>
    <cellStyle name="常规 5 6 6 3" xfId="1993"/>
    <cellStyle name="常规 5 6 6 3 2" xfId="1994"/>
    <cellStyle name="常规 5 6 6 3 2 10" xfId="7555"/>
    <cellStyle name="常规 5 6 6 3 2 11" xfId="13986"/>
    <cellStyle name="常规 5 6 6 3 2 12" xfId="18688"/>
    <cellStyle name="常规 5 6 6 3 2 13" xfId="3511"/>
    <cellStyle name="常规 5 6 6 3 2 2" xfId="4719"/>
    <cellStyle name="常规 5 6 6 3 2 3" xfId="5239"/>
    <cellStyle name="常规 5 6 6 3 2 4" xfId="8654"/>
    <cellStyle name="常规 5 6 6 3 2 5" xfId="9388"/>
    <cellStyle name="常规 5 6 6 3 2 6" xfId="9258"/>
    <cellStyle name="常规 5 6 6 3 2 7" xfId="6958"/>
    <cellStyle name="常规 5 6 6 3 2 8" xfId="12081"/>
    <cellStyle name="常规 5 6 6 3 2 9" xfId="13943"/>
    <cellStyle name="常规 5 6 6 3 3" xfId="18687"/>
    <cellStyle name="常规 5 6 6 3 4" xfId="2396"/>
    <cellStyle name="常规 5 6 6 4" xfId="3509"/>
    <cellStyle name="常规 5 6 6 4 10" xfId="9851"/>
    <cellStyle name="常规 5 6 6 4 11" xfId="12029"/>
    <cellStyle name="常规 5 6 6 4 2" xfId="4717"/>
    <cellStyle name="常规 5 6 6 4 3" xfId="5887"/>
    <cellStyle name="常规 5 6 6 4 4" xfId="8652"/>
    <cellStyle name="常规 5 6 6 4 5" xfId="7070"/>
    <cellStyle name="常规 5 6 6 4 6" xfId="9730"/>
    <cellStyle name="常规 5 6 6 4 7" xfId="6748"/>
    <cellStyle name="常规 5 6 6 4 8" xfId="9800"/>
    <cellStyle name="常规 5 6 6 4 9" xfId="14677"/>
    <cellStyle name="常规 5 6 6 5" xfId="17571"/>
    <cellStyle name="常规 5 6 7" xfId="446"/>
    <cellStyle name="常规 5 6 7 2" xfId="1996"/>
    <cellStyle name="常规 5 6 7 2 10" xfId="8861"/>
    <cellStyle name="常规 5 6 7 2 11" xfId="12335"/>
    <cellStyle name="常规 5 6 7 2 12" xfId="18690"/>
    <cellStyle name="常规 5 6 7 2 13" xfId="3512"/>
    <cellStyle name="常规 5 6 7 2 2" xfId="4720"/>
    <cellStyle name="常规 5 6 7 2 3" xfId="5728"/>
    <cellStyle name="常规 5 6 7 2 4" xfId="8655"/>
    <cellStyle name="常规 5 6 7 2 5" xfId="10098"/>
    <cellStyle name="常规 5 6 7 2 6" xfId="8853"/>
    <cellStyle name="常规 5 6 7 2 7" xfId="8896"/>
    <cellStyle name="常规 5 6 7 2 8" xfId="12106"/>
    <cellStyle name="常规 5 6 7 2 9" xfId="10786"/>
    <cellStyle name="常规 5 6 8" xfId="268"/>
    <cellStyle name="常规 5 6 8 2" xfId="721"/>
    <cellStyle name="常规 5 6 8 2 2" xfId="1997"/>
    <cellStyle name="常规 5 6 8 2 2 10" xfId="14853"/>
    <cellStyle name="常规 5 6 8 2 2 11" xfId="15810"/>
    <cellStyle name="常规 5 6 8 2 2 12" xfId="18691"/>
    <cellStyle name="常规 5 6 8 2 2 13" xfId="3514"/>
    <cellStyle name="常规 5 6 8 2 2 2" xfId="4722"/>
    <cellStyle name="常规 5 6 8 2 2 3" xfId="6003"/>
    <cellStyle name="常规 5 6 8 2 2 4" xfId="8657"/>
    <cellStyle name="常规 5 6 8 2 2 5" xfId="7069"/>
    <cellStyle name="常规 5 6 8 2 2 6" xfId="10116"/>
    <cellStyle name="常规 5 6 8 2 2 7" xfId="11376"/>
    <cellStyle name="常规 5 6 8 2 2 8" xfId="13265"/>
    <cellStyle name="常规 5 6 8 2 2 9" xfId="13519"/>
    <cellStyle name="常规 5 6 8 3" xfId="1998"/>
    <cellStyle name="常规 5 6 8 3 2" xfId="1999"/>
    <cellStyle name="常规 5 6 8 3 2 10" xfId="16113"/>
    <cellStyle name="常规 5 6 8 3 2 11" xfId="16782"/>
    <cellStyle name="常规 5 6 8 3 2 12" xfId="18693"/>
    <cellStyle name="常规 5 6 8 3 2 13" xfId="3515"/>
    <cellStyle name="常规 5 6 8 3 2 2" xfId="4723"/>
    <cellStyle name="常规 5 6 8 3 2 3" xfId="5241"/>
    <cellStyle name="常规 5 6 8 3 2 4" xfId="8658"/>
    <cellStyle name="常规 5 6 8 3 2 5" xfId="10628"/>
    <cellStyle name="常规 5 6 8 3 2 6" xfId="11882"/>
    <cellStyle name="常规 5 6 8 3 2 7" xfId="13084"/>
    <cellStyle name="常规 5 6 8 3 2 8" xfId="14536"/>
    <cellStyle name="常规 5 6 8 3 2 9" xfId="15228"/>
    <cellStyle name="常规 5 6 8 3 3" xfId="18692"/>
    <cellStyle name="常规 5 6 8 3 4" xfId="2397"/>
    <cellStyle name="常规 5 6 8 4" xfId="3513"/>
    <cellStyle name="常规 5 6 8 4 10" xfId="9033"/>
    <cellStyle name="常规 5 6 8 4 11" xfId="10766"/>
    <cellStyle name="常规 5 6 8 4 2" xfId="4721"/>
    <cellStyle name="常规 5 6 8 4 3" xfId="5550"/>
    <cellStyle name="常规 5 6 8 4 4" xfId="8656"/>
    <cellStyle name="常规 5 6 8 4 5" xfId="9393"/>
    <cellStyle name="常规 5 6 8 4 6" xfId="6682"/>
    <cellStyle name="常规 5 6 8 4 7" xfId="7314"/>
    <cellStyle name="常规 5 6 8 4 8" xfId="11223"/>
    <cellStyle name="常规 5 6 8 4 9" xfId="10853"/>
    <cellStyle name="常规 5 6 8 5" xfId="17415"/>
    <cellStyle name="常规 5 6 9" xfId="1928"/>
    <cellStyle name="常规 5 6 9 10" xfId="10326"/>
    <cellStyle name="常规 5 6 9 11" xfId="13058"/>
    <cellStyle name="常规 5 6 9 12" xfId="18622"/>
    <cellStyle name="常规 5 6 9 13" xfId="3490"/>
    <cellStyle name="常规 5 6 9 2" xfId="4698"/>
    <cellStyle name="常规 5 6 9 3" xfId="5216"/>
    <cellStyle name="常规 5 6 9 4" xfId="8633"/>
    <cellStyle name="常规 5 6 9 5" xfId="9398"/>
    <cellStyle name="常规 5 6 9 6" xfId="9128"/>
    <cellStyle name="常规 5 6 9 7" xfId="9330"/>
    <cellStyle name="常规 5 6 9 8" xfId="14193"/>
    <cellStyle name="常规 5 6 9 9" xfId="13138"/>
    <cellStyle name="常规 5 7" xfId="117"/>
    <cellStyle name="常规 5 7 2" xfId="118"/>
    <cellStyle name="常规 5 7 2 2" xfId="454"/>
    <cellStyle name="常规 5 7 2 2 2" xfId="2000"/>
    <cellStyle name="常规 5 7 2 2 2 10" xfId="16206"/>
    <cellStyle name="常规 5 7 2 2 2 11" xfId="16832"/>
    <cellStyle name="常规 5 7 2 2 2 12" xfId="18694"/>
    <cellStyle name="常规 5 7 2 2 2 13" xfId="3518"/>
    <cellStyle name="常规 5 7 2 2 2 2" xfId="4726"/>
    <cellStyle name="常规 5 7 2 2 2 3" xfId="5736"/>
    <cellStyle name="常规 5 7 2 2 2 4" xfId="8661"/>
    <cellStyle name="常规 5 7 2 2 2 5" xfId="10794"/>
    <cellStyle name="常规 5 7 2 2 2 6" xfId="12037"/>
    <cellStyle name="常规 5 7 2 2 2 7" xfId="13227"/>
    <cellStyle name="常规 5 7 2 2 2 8" xfId="12701"/>
    <cellStyle name="常规 5 7 2 2 2 9" xfId="15350"/>
    <cellStyle name="常规 5 7 2 3" xfId="610"/>
    <cellStyle name="常规 5 7 2 3 2" xfId="881"/>
    <cellStyle name="常规 5 7 2 3 2 2" xfId="2001"/>
    <cellStyle name="常规 5 7 2 3 2 2 10" xfId="12921"/>
    <cellStyle name="常规 5 7 2 3 2 2 11" xfId="15402"/>
    <cellStyle name="常规 5 7 2 3 2 2 12" xfId="18695"/>
    <cellStyle name="常规 5 7 2 3 2 2 13" xfId="3520"/>
    <cellStyle name="常规 5 7 2 3 2 2 2" xfId="4728"/>
    <cellStyle name="常规 5 7 2 3 2 2 3" xfId="6163"/>
    <cellStyle name="常规 5 7 2 3 2 2 4" xfId="8663"/>
    <cellStyle name="常规 5 7 2 3 2 2 5" xfId="10096"/>
    <cellStyle name="常规 5 7 2 3 2 2 6" xfId="6529"/>
    <cellStyle name="常规 5 7 2 3 2 2 7" xfId="10862"/>
    <cellStyle name="常规 5 7 2 3 2 2 8" xfId="13606"/>
    <cellStyle name="常规 5 7 2 3 2 2 9" xfId="6902"/>
    <cellStyle name="常规 5 7 2 3 3" xfId="1770"/>
    <cellStyle name="常规 5 7 2 3 3 2" xfId="1771"/>
    <cellStyle name="常规 5 7 2 3 3 2 10" xfId="12444"/>
    <cellStyle name="常规 5 7 2 3 3 2 11" xfId="10595"/>
    <cellStyle name="常规 5 7 2 3 3 2 12" xfId="18465"/>
    <cellStyle name="常规 5 7 2 3 3 2 13" xfId="3274"/>
    <cellStyle name="常规 5 7 2 3 3 2 2" xfId="4482"/>
    <cellStyle name="常规 5 7 2 3 3 2 3" xfId="5165"/>
    <cellStyle name="常规 5 7 2 3 3 2 4" xfId="8417"/>
    <cellStyle name="常规 5 7 2 3 3 2 5" xfId="6604"/>
    <cellStyle name="常规 5 7 2 3 3 2 6" xfId="9834"/>
    <cellStyle name="常规 5 7 2 3 3 2 7" xfId="9956"/>
    <cellStyle name="常规 5 7 2 3 3 2 8" xfId="11973"/>
    <cellStyle name="常规 5 7 2 3 3 2 9" xfId="14689"/>
    <cellStyle name="常规 5 7 2 3 3 3" xfId="18464"/>
    <cellStyle name="常规 5 7 2 3 3 4" xfId="2337"/>
    <cellStyle name="常规 5 7 2 3 4" xfId="3519"/>
    <cellStyle name="常规 5 7 2 3 4 10" xfId="11965"/>
    <cellStyle name="常规 5 7 2 3 4 11" xfId="15389"/>
    <cellStyle name="常规 5 7 2 3 4 2" xfId="4727"/>
    <cellStyle name="常规 5 7 2 3 4 3" xfId="5892"/>
    <cellStyle name="常规 5 7 2 3 4 4" xfId="8662"/>
    <cellStyle name="常规 5 7 2 3 4 5" xfId="9389"/>
    <cellStyle name="常规 5 7 2 3 4 6" xfId="6925"/>
    <cellStyle name="常规 5 7 2 3 4 7" xfId="10837"/>
    <cellStyle name="常规 5 7 2 3 4 8" xfId="12846"/>
    <cellStyle name="常规 5 7 2 3 4 9" xfId="11802"/>
    <cellStyle name="常规 5 7 2 3 5" xfId="17576"/>
    <cellStyle name="常规 5 7 2 4" xfId="453"/>
    <cellStyle name="常规 5 7 2 4 2" xfId="1228"/>
    <cellStyle name="常规 5 7 2 4 2 10" xfId="7346"/>
    <cellStyle name="常规 5 7 2 4 2 11" xfId="15307"/>
    <cellStyle name="常规 5 7 2 4 2 12" xfId="17923"/>
    <cellStyle name="常规 5 7 2 4 2 13" xfId="2769"/>
    <cellStyle name="常规 5 7 2 4 2 2" xfId="3977"/>
    <cellStyle name="常规 5 7 2 4 2 3" xfId="5735"/>
    <cellStyle name="常规 5 7 2 4 2 4" xfId="7912"/>
    <cellStyle name="常规 5 7 2 4 2 5" xfId="9148"/>
    <cellStyle name="常规 5 7 2 4 2 6" xfId="10049"/>
    <cellStyle name="常规 5 7 2 4 2 7" xfId="10733"/>
    <cellStyle name="常规 5 7 2 4 2 8" xfId="13046"/>
    <cellStyle name="常规 5 7 2 4 2 9" xfId="9638"/>
    <cellStyle name="常规 5 7 2 5" xfId="273"/>
    <cellStyle name="常规 5 7 2 5 2" xfId="726"/>
    <cellStyle name="常规 5 7 2 5 2 2" xfId="1233"/>
    <cellStyle name="常规 5 7 2 5 2 2 10" xfId="13886"/>
    <cellStyle name="常规 5 7 2 5 2 2 11" xfId="12260"/>
    <cellStyle name="常规 5 7 2 5 2 2 12" xfId="17928"/>
    <cellStyle name="常规 5 7 2 5 2 2 13" xfId="3521"/>
    <cellStyle name="常规 5 7 2 5 2 2 2" xfId="4729"/>
    <cellStyle name="常规 5 7 2 5 2 2 3" xfId="6008"/>
    <cellStyle name="常规 5 7 2 5 2 2 4" xfId="8664"/>
    <cellStyle name="常规 5 7 2 5 2 2 5" xfId="9391"/>
    <cellStyle name="常规 5 7 2 5 2 2 6" xfId="6724"/>
    <cellStyle name="常规 5 7 2 5 2 2 7" xfId="7503"/>
    <cellStyle name="常规 5 7 2 5 2 2 8" xfId="14647"/>
    <cellStyle name="常规 5 7 2 5 2 2 9" xfId="14040"/>
    <cellStyle name="常规 5 7 2 5 3" xfId="2002"/>
    <cellStyle name="常规 5 7 2 5 3 2" xfId="2003"/>
    <cellStyle name="常规 5 7 2 5 3 2 10" xfId="15386"/>
    <cellStyle name="常规 5 7 2 5 3 2 11" xfId="16239"/>
    <cellStyle name="常规 5 7 2 5 3 2 12" xfId="18697"/>
    <cellStyle name="常规 5 7 2 5 3 2 13" xfId="3522"/>
    <cellStyle name="常规 5 7 2 5 3 2 2" xfId="4730"/>
    <cellStyle name="常规 5 7 2 5 3 2 3" xfId="5242"/>
    <cellStyle name="常规 5 7 2 5 3 2 4" xfId="8665"/>
    <cellStyle name="常规 5 7 2 5 3 2 5" xfId="7067"/>
    <cellStyle name="常规 5 7 2 5 3 2 6" xfId="10832"/>
    <cellStyle name="常规 5 7 2 5 3 2 7" xfId="12076"/>
    <cellStyle name="常规 5 7 2 5 3 2 8" xfId="13951"/>
    <cellStyle name="常规 5 7 2 5 3 2 9" xfId="9092"/>
    <cellStyle name="常规 5 7 2 5 3 3" xfId="18696"/>
    <cellStyle name="常规 5 7 2 5 3 4" xfId="2398"/>
    <cellStyle name="常规 5 7 2 5 4" xfId="2772"/>
    <cellStyle name="常规 5 7 2 5 4 10" xfId="12014"/>
    <cellStyle name="常规 5 7 2 5 4 11" xfId="14140"/>
    <cellStyle name="常规 5 7 2 5 4 2" xfId="3980"/>
    <cellStyle name="常规 5 7 2 5 4 3" xfId="5555"/>
    <cellStyle name="常规 5 7 2 5 4 4" xfId="7915"/>
    <cellStyle name="常规 5 7 2 5 4 5" xfId="7204"/>
    <cellStyle name="常规 5 7 2 5 4 6" xfId="9695"/>
    <cellStyle name="常规 5 7 2 5 4 7" xfId="9993"/>
    <cellStyle name="常规 5 7 2 5 4 8" xfId="12864"/>
    <cellStyle name="常规 5 7 2 5 4 9" xfId="13114"/>
    <cellStyle name="常规 5 7 2 5 5" xfId="17420"/>
    <cellStyle name="常规 5 7 2 6" xfId="2004"/>
    <cellStyle name="常规 5 7 2 6 10" xfId="6874"/>
    <cellStyle name="常规 5 7 2 6 11" xfId="13979"/>
    <cellStyle name="常规 5 7 2 6 12" xfId="18698"/>
    <cellStyle name="常规 5 7 2 6 13" xfId="3517"/>
    <cellStyle name="常规 5 7 2 6 2" xfId="4725"/>
    <cellStyle name="常规 5 7 2 6 3" xfId="5243"/>
    <cellStyle name="常规 5 7 2 6 4" xfId="8660"/>
    <cellStyle name="常规 5 7 2 6 5" xfId="7068"/>
    <cellStyle name="常规 5 7 2 6 6" xfId="9729"/>
    <cellStyle name="常规 5 7 2 6 7" xfId="6752"/>
    <cellStyle name="常规 5 7 2 6 8" xfId="10063"/>
    <cellStyle name="常规 5 7 2 6 9" xfId="12760"/>
    <cellStyle name="常规 5 7 2 7" xfId="5401"/>
    <cellStyle name="常规 5 7 2 7 2" xfId="6295"/>
    <cellStyle name="常规 5 7 3" xfId="274"/>
    <cellStyle name="常规 5 7 3 2" xfId="307"/>
    <cellStyle name="常规 5 7 3 2 2" xfId="2005"/>
    <cellStyle name="常规 5 7 3 2 2 10" xfId="13256"/>
    <cellStyle name="常规 5 7 3 2 2 11" xfId="14226"/>
    <cellStyle name="常规 5 7 3 2 2 12" xfId="18699"/>
    <cellStyle name="常规 5 7 3 2 2 13" xfId="3524"/>
    <cellStyle name="常规 5 7 3 2 2 2" xfId="4732"/>
    <cellStyle name="常规 5 7 3 2 2 3" xfId="5589"/>
    <cellStyle name="常规 5 7 3 2 2 4" xfId="8667"/>
    <cellStyle name="常规 5 7 3 2 2 5" xfId="9390"/>
    <cellStyle name="常规 5 7 3 2 2 6" xfId="6924"/>
    <cellStyle name="常规 5 7 3 2 2 7" xfId="7452"/>
    <cellStyle name="常规 5 7 3 2 2 8" xfId="7324"/>
    <cellStyle name="常规 5 7 3 2 2 9" xfId="6495"/>
    <cellStyle name="常规 5 7 3 3" xfId="611"/>
    <cellStyle name="常规 5 7 3 3 2" xfId="882"/>
    <cellStyle name="常规 5 7 3 3 2 2" xfId="2006"/>
    <cellStyle name="常规 5 7 3 3 2 2 10" xfId="14939"/>
    <cellStyle name="常规 5 7 3 3 2 2 11" xfId="15887"/>
    <cellStyle name="常规 5 7 3 3 2 2 12" xfId="18700"/>
    <cellStyle name="常规 5 7 3 3 2 2 13" xfId="3526"/>
    <cellStyle name="常规 5 7 3 3 2 2 2" xfId="4734"/>
    <cellStyle name="常规 5 7 3 3 2 2 3" xfId="6164"/>
    <cellStyle name="常规 5 7 3 3 2 2 4" xfId="8669"/>
    <cellStyle name="常规 5 7 3 3 2 2 5" xfId="7065"/>
    <cellStyle name="常规 5 7 3 3 2 2 6" xfId="10221"/>
    <cellStyle name="常规 5 7 3 3 2 2 7" xfId="11486"/>
    <cellStyle name="常规 5 7 3 3 2 2 8" xfId="6952"/>
    <cellStyle name="常规 5 7 3 3 2 2 9" xfId="10188"/>
    <cellStyle name="常规 5 7 3 3 3" xfId="1783"/>
    <cellStyle name="常规 5 7 3 3 3 2" xfId="1503"/>
    <cellStyle name="常规 5 7 3 3 3 2 10" xfId="15579"/>
    <cellStyle name="常规 5 7 3 3 3 2 11" xfId="16386"/>
    <cellStyle name="常规 5 7 3 3 3 2 12" xfId="18198"/>
    <cellStyle name="常规 5 7 3 3 3 2 13" xfId="3287"/>
    <cellStyle name="常规 5 7 3 3 3 2 2" xfId="4495"/>
    <cellStyle name="常规 5 7 3 3 3 2 3" xfId="5063"/>
    <cellStyle name="常规 5 7 3 3 3 2 4" xfId="8430"/>
    <cellStyle name="常规 5 7 3 3 3 2 5" xfId="8927"/>
    <cellStyle name="常规 5 7 3 3 3 2 6" xfId="11110"/>
    <cellStyle name="常规 5 7 3 3 3 2 7" xfId="12340"/>
    <cellStyle name="常规 5 7 3 3 3 2 8" xfId="13175"/>
    <cellStyle name="常规 5 7 3 3 3 2 9" xfId="11499"/>
    <cellStyle name="常规 5 7 3 3 3 3" xfId="18477"/>
    <cellStyle name="常规 5 7 3 3 3 4" xfId="2342"/>
    <cellStyle name="常规 5 7 3 3 4" xfId="3525"/>
    <cellStyle name="常规 5 7 3 3 4 10" xfId="6686"/>
    <cellStyle name="常规 5 7 3 3 4 11" xfId="13427"/>
    <cellStyle name="常规 5 7 3 3 4 2" xfId="4733"/>
    <cellStyle name="常规 5 7 3 3 4 3" xfId="5893"/>
    <cellStyle name="常规 5 7 3 3 4 4" xfId="8668"/>
    <cellStyle name="常规 5 7 3 3 4 5" xfId="7066"/>
    <cellStyle name="常规 5 7 3 3 4 6" xfId="9728"/>
    <cellStyle name="常规 5 7 3 3 4 7" xfId="9087"/>
    <cellStyle name="常规 5 7 3 3 4 8" xfId="14060"/>
    <cellStyle name="常规 5 7 3 3 4 9" xfId="6820"/>
    <cellStyle name="常规 5 7 3 3 5" xfId="17577"/>
    <cellStyle name="常规 5 7 3 4" xfId="455"/>
    <cellStyle name="常规 5 7 3 4 2" xfId="2007"/>
    <cellStyle name="常规 5 7 3 4 2 10" xfId="15051"/>
    <cellStyle name="常规 5 7 3 4 2 11" xfId="15973"/>
    <cellStyle name="常规 5 7 3 4 2 12" xfId="18701"/>
    <cellStyle name="常规 5 7 3 4 2 13" xfId="3527"/>
    <cellStyle name="常规 5 7 3 4 2 2" xfId="4735"/>
    <cellStyle name="常规 5 7 3 4 2 3" xfId="5737"/>
    <cellStyle name="常规 5 7 3 4 2 4" xfId="8670"/>
    <cellStyle name="常规 5 7 3 4 2 5" xfId="7064"/>
    <cellStyle name="常规 5 7 3 4 2 6" xfId="10380"/>
    <cellStyle name="常规 5 7 3 4 2 7" xfId="11635"/>
    <cellStyle name="常规 5 7 3 4 2 8" xfId="13021"/>
    <cellStyle name="常规 5 7 3 4 2 9" xfId="14572"/>
    <cellStyle name="常规 5 7 3 5" xfId="1622"/>
    <cellStyle name="常规 5 7 3 5 2" xfId="2008"/>
    <cellStyle name="常规 5 7 3 5 2 10" xfId="15651"/>
    <cellStyle name="常规 5 7 3 5 2 11" xfId="16449"/>
    <cellStyle name="常规 5 7 3 5 2 12" xfId="18702"/>
    <cellStyle name="常规 5 7 3 5 2 13" xfId="3528"/>
    <cellStyle name="常规 5 7 3 5 2 2" xfId="4736"/>
    <cellStyle name="常规 5 7 3 5 2 3" xfId="5244"/>
    <cellStyle name="常规 5 7 3 5 2 4" xfId="8671"/>
    <cellStyle name="常规 5 7 3 5 2 5" xfId="7063"/>
    <cellStyle name="常规 5 7 3 5 2 6" xfId="11206"/>
    <cellStyle name="常规 5 7 3 5 2 7" xfId="12433"/>
    <cellStyle name="常规 5 7 3 5 2 8" xfId="6716"/>
    <cellStyle name="常规 5 7 3 5 2 9" xfId="13593"/>
    <cellStyle name="常规 5 7 3 5 3" xfId="18317"/>
    <cellStyle name="常规 5 7 3 5 4" xfId="2399"/>
    <cellStyle name="常规 5 7 3 6" xfId="3523"/>
    <cellStyle name="常规 5 7 3 6 10" xfId="16345"/>
    <cellStyle name="常规 5 7 3 6 11" xfId="16915"/>
    <cellStyle name="常规 5 7 3 6 2" xfId="4731"/>
    <cellStyle name="常规 5 7 3 6 3" xfId="5556"/>
    <cellStyle name="常规 5 7 3 6 4" xfId="8666"/>
    <cellStyle name="常规 5 7 3 6 5" xfId="11043"/>
    <cellStyle name="常规 5 7 3 6 6" xfId="12277"/>
    <cellStyle name="常规 5 7 3 6 7" xfId="13453"/>
    <cellStyle name="常规 5 7 3 6 8" xfId="10263"/>
    <cellStyle name="常规 5 7 3 6 9" xfId="15526"/>
    <cellStyle name="常规 5 7 3 7" xfId="17421"/>
    <cellStyle name="常规 5 7 4" xfId="456"/>
    <cellStyle name="常规 5 7 4 2" xfId="2009"/>
    <cellStyle name="常规 5 7 4 2 10" xfId="16419"/>
    <cellStyle name="常规 5 7 4 2 11" xfId="16962"/>
    <cellStyle name="常规 5 7 4 2 12" xfId="18703"/>
    <cellStyle name="常规 5 7 4 2 13" xfId="3529"/>
    <cellStyle name="常规 5 7 4 2 2" xfId="4737"/>
    <cellStyle name="常规 5 7 4 2 3" xfId="5738"/>
    <cellStyle name="常规 5 7 4 2 4" xfId="8672"/>
    <cellStyle name="常规 5 7 4 2 5" xfId="11171"/>
    <cellStyle name="常规 5 7 4 2 6" xfId="12400"/>
    <cellStyle name="常规 5 7 4 2 7" xfId="13572"/>
    <cellStyle name="常规 5 7 4 2 8" xfId="11623"/>
    <cellStyle name="常规 5 7 4 2 9" xfId="15619"/>
    <cellStyle name="常规 5 7 5" xfId="609"/>
    <cellStyle name="常规 5 7 5 2" xfId="880"/>
    <cellStyle name="常规 5 7 5 2 2" xfId="1313"/>
    <cellStyle name="常规 5 7 5 2 2 10" xfId="16036"/>
    <cellStyle name="常规 5 7 5 2 2 11" xfId="16738"/>
    <cellStyle name="常规 5 7 5 2 2 12" xfId="18008"/>
    <cellStyle name="常规 5 7 5 2 2 13" xfId="2865"/>
    <cellStyle name="常规 5 7 5 2 2 2" xfId="4073"/>
    <cellStyle name="常规 5 7 5 2 2 3" xfId="6162"/>
    <cellStyle name="常规 5 7 5 2 2 4" xfId="8008"/>
    <cellStyle name="常规 5 7 5 2 2 5" xfId="10489"/>
    <cellStyle name="常规 5 7 5 2 2 6" xfId="11746"/>
    <cellStyle name="常规 5 7 5 2 2 7" xfId="12951"/>
    <cellStyle name="常规 5 7 5 2 2 8" xfId="12124"/>
    <cellStyle name="常规 5 7 5 2 2 9" xfId="15132"/>
    <cellStyle name="常规 5 7 5 3" xfId="1321"/>
    <cellStyle name="常规 5 7 5 3 2" xfId="1322"/>
    <cellStyle name="常规 5 7 5 3 2 10" xfId="15263"/>
    <cellStyle name="常规 5 7 5 3 2 11" xfId="16146"/>
    <cellStyle name="常规 5 7 5 3 2 12" xfId="18017"/>
    <cellStyle name="常规 5 7 5 3 2 13" xfId="2876"/>
    <cellStyle name="常规 5 7 5 3 2 2" xfId="4084"/>
    <cellStyle name="常规 5 7 5 3 2 3" xfId="5000"/>
    <cellStyle name="常规 5 7 5 3 2 4" xfId="8019"/>
    <cellStyle name="常规 5 7 5 3 2 5" xfId="7178"/>
    <cellStyle name="常规 5 7 5 3 2 6" xfId="10676"/>
    <cellStyle name="常规 5 7 5 3 2 7" xfId="11925"/>
    <cellStyle name="常规 5 7 5 3 2 8" xfId="10757"/>
    <cellStyle name="常规 5 7 5 3 2 9" xfId="9093"/>
    <cellStyle name="常规 5 7 5 3 3" xfId="18016"/>
    <cellStyle name="常规 5 7 5 3 4" xfId="2212"/>
    <cellStyle name="常规 5 7 5 4" xfId="3530"/>
    <cellStyle name="常规 5 7 5 4 10" xfId="15945"/>
    <cellStyle name="常规 5 7 5 4 11" xfId="16684"/>
    <cellStyle name="常规 5 7 5 4 2" xfId="4738"/>
    <cellStyle name="常规 5 7 5 4 3" xfId="5891"/>
    <cellStyle name="常规 5 7 5 4 4" xfId="8673"/>
    <cellStyle name="常规 5 7 5 4 5" xfId="10345"/>
    <cellStyle name="常规 5 7 5 4 6" xfId="11602"/>
    <cellStyle name="常规 5 7 5 4 7" xfId="12813"/>
    <cellStyle name="常规 5 7 5 4 8" xfId="14433"/>
    <cellStyle name="常规 5 7 5 4 9" xfId="15020"/>
    <cellStyle name="常规 5 7 5 5" xfId="17575"/>
    <cellStyle name="常规 5 7 6" xfId="452"/>
    <cellStyle name="常规 5 7 6 2" xfId="2010"/>
    <cellStyle name="常规 5 7 6 2 10" xfId="12704"/>
    <cellStyle name="常规 5 7 6 2 11" xfId="13992"/>
    <cellStyle name="常规 5 7 6 2 12" xfId="18704"/>
    <cellStyle name="常规 5 7 6 2 13" xfId="3531"/>
    <cellStyle name="常规 5 7 6 2 2" xfId="4739"/>
    <cellStyle name="常规 5 7 6 2 3" xfId="5734"/>
    <cellStyle name="常规 5 7 6 2 4" xfId="8674"/>
    <cellStyle name="常规 5 7 6 2 5" xfId="10095"/>
    <cellStyle name="常规 5 7 6 2 6" xfId="8858"/>
    <cellStyle name="常规 5 7 6 2 7" xfId="6559"/>
    <cellStyle name="常规 5 7 6 2 8" xfId="10229"/>
    <cellStyle name="常规 5 7 6 2 9" xfId="6681"/>
    <cellStyle name="常规 5 7 7" xfId="272"/>
    <cellStyle name="常规 5 7 7 2" xfId="725"/>
    <cellStyle name="常规 5 7 7 2 2" xfId="2011"/>
    <cellStyle name="常规 5 7 7 2 2 10" xfId="16022"/>
    <cellStyle name="常规 5 7 7 2 2 11" xfId="16724"/>
    <cellStyle name="常规 5 7 7 2 2 12" xfId="18705"/>
    <cellStyle name="常规 5 7 7 2 2 13" xfId="3533"/>
    <cellStyle name="常规 5 7 7 2 2 2" xfId="4741"/>
    <cellStyle name="常规 5 7 7 2 2 3" xfId="6007"/>
    <cellStyle name="常规 5 7 7 2 2 4" xfId="8676"/>
    <cellStyle name="常规 5 7 7 2 2 5" xfId="10475"/>
    <cellStyle name="常规 5 7 7 2 2 6" xfId="11732"/>
    <cellStyle name="常规 5 7 7 2 2 7" xfId="12937"/>
    <cellStyle name="常规 5 7 7 2 2 8" xfId="13130"/>
    <cellStyle name="常规 5 7 7 2 2 9" xfId="15118"/>
    <cellStyle name="常规 5 7 7 3" xfId="2012"/>
    <cellStyle name="常规 5 7 7 3 2" xfId="2013"/>
    <cellStyle name="常规 5 7 7 3 2 10" xfId="11544"/>
    <cellStyle name="常规 5 7 7 3 2 11" xfId="14184"/>
    <cellStyle name="常规 5 7 7 3 2 12" xfId="18707"/>
    <cellStyle name="常规 5 7 7 3 2 13" xfId="3534"/>
    <cellStyle name="常规 5 7 7 3 2 2" xfId="4742"/>
    <cellStyle name="常规 5 7 7 3 2 3" xfId="5245"/>
    <cellStyle name="常规 5 7 7 3 2 4" xfId="8677"/>
    <cellStyle name="常规 5 7 7 3 2 5" xfId="9384"/>
    <cellStyle name="常规 5 7 7 3 2 6" xfId="10037"/>
    <cellStyle name="常规 5 7 7 3 2 7" xfId="8874"/>
    <cellStyle name="常规 5 7 7 3 2 8" xfId="14189"/>
    <cellStyle name="常规 5 7 7 3 2 9" xfId="10592"/>
    <cellStyle name="常规 5 7 7 3 3" xfId="18706"/>
    <cellStyle name="常规 5 7 7 3 4" xfId="2400"/>
    <cellStyle name="常规 5 7 7 4" xfId="3532"/>
    <cellStyle name="常规 5 7 7 4 10" xfId="7496"/>
    <cellStyle name="常规 5 7 7 4 11" xfId="13006"/>
    <cellStyle name="常规 5 7 7 4 2" xfId="4740"/>
    <cellStyle name="常规 5 7 7 4 3" xfId="5554"/>
    <cellStyle name="常规 5 7 7 4 4" xfId="8675"/>
    <cellStyle name="常规 5 7 7 4 5" xfId="9361"/>
    <cellStyle name="常规 5 7 7 4 6" xfId="6933"/>
    <cellStyle name="常规 5 7 7 4 7" xfId="7450"/>
    <cellStyle name="常规 5 7 7 4 8" xfId="11835"/>
    <cellStyle name="常规 5 7 7 4 9" xfId="12859"/>
    <cellStyle name="常规 5 7 7 5" xfId="17419"/>
    <cellStyle name="常规 5 7 8" xfId="2014"/>
    <cellStyle name="常规 5 7 8 10" xfId="13402"/>
    <cellStyle name="常规 5 7 8 11" xfId="10028"/>
    <cellStyle name="常规 5 7 8 12" xfId="18708"/>
    <cellStyle name="常规 5 7 8 13" xfId="3516"/>
    <cellStyle name="常规 5 7 8 2" xfId="4724"/>
    <cellStyle name="常规 5 7 8 3" xfId="5246"/>
    <cellStyle name="常规 5 7 8 4" xfId="8659"/>
    <cellStyle name="常规 5 7 8 5" xfId="9392"/>
    <cellStyle name="常规 5 7 8 6" xfId="6923"/>
    <cellStyle name="常规 5 7 8 7" xfId="9759"/>
    <cellStyle name="常规 5 7 8 8" xfId="9634"/>
    <cellStyle name="常规 5 7 8 9" xfId="11865"/>
    <cellStyle name="常规 5 7 9" xfId="5400"/>
    <cellStyle name="常规 5 7 9 2" xfId="6294"/>
    <cellStyle name="常规 5 8" xfId="103"/>
    <cellStyle name="常规 5 8 2" xfId="612"/>
    <cellStyle name="常规 5 8 2 2" xfId="883"/>
    <cellStyle name="常规 5 8 2 2 2" xfId="1103"/>
    <cellStyle name="常规 5 8 2 2 2 10" xfId="14128"/>
    <cellStyle name="常规 5 8 2 2 2 11" xfId="10236"/>
    <cellStyle name="常规 5 8 2 2 2 12" xfId="17798"/>
    <cellStyle name="常规 5 8 2 2 2 13" xfId="3536"/>
    <cellStyle name="常规 5 8 2 2 2 2" xfId="4744"/>
    <cellStyle name="常规 5 8 2 2 2 3" xfId="6165"/>
    <cellStyle name="常规 5 8 2 2 2 4" xfId="8679"/>
    <cellStyle name="常规 5 8 2 2 2 5" xfId="9386"/>
    <cellStyle name="常规 5 8 2 2 2 6" xfId="6926"/>
    <cellStyle name="常规 5 8 2 2 2 7" xfId="9758"/>
    <cellStyle name="常规 5 8 2 2 2 8" xfId="9003"/>
    <cellStyle name="常规 5 8 2 2 2 9" xfId="13141"/>
    <cellStyle name="常规 5 8 2 3" xfId="2015"/>
    <cellStyle name="常规 5 8 2 3 2" xfId="2016"/>
    <cellStyle name="常规 5 8 2 3 2 10" xfId="14450"/>
    <cellStyle name="常规 5 8 2 3 2 11" xfId="15040"/>
    <cellStyle name="常规 5 8 2 3 2 12" xfId="18710"/>
    <cellStyle name="常规 5 8 2 3 2 13" xfId="3537"/>
    <cellStyle name="常规 5 8 2 3 2 2" xfId="4745"/>
    <cellStyle name="常规 5 8 2 3 2 3" xfId="5247"/>
    <cellStyle name="常规 5 8 2 3 2 4" xfId="8680"/>
    <cellStyle name="常规 5 8 2 3 2 5" xfId="7062"/>
    <cellStyle name="常规 5 8 2 3 2 6" xfId="7420"/>
    <cellStyle name="常规 5 8 2 3 2 7" xfId="10366"/>
    <cellStyle name="常规 5 8 2 3 2 8" xfId="14326"/>
    <cellStyle name="常规 5 8 2 3 2 9" xfId="11508"/>
    <cellStyle name="常规 5 8 2 3 3" xfId="18709"/>
    <cellStyle name="常规 5 8 2 3 4" xfId="2401"/>
    <cellStyle name="常规 5 8 2 4" xfId="2937"/>
    <cellStyle name="常规 5 8 2 4 10" xfId="14496"/>
    <cellStyle name="常规 5 8 2 4 11" xfId="15191"/>
    <cellStyle name="常规 5 8 2 4 2" xfId="4145"/>
    <cellStyle name="常规 5 8 2 4 3" xfId="5894"/>
    <cellStyle name="常规 5 8 2 4 4" xfId="8080"/>
    <cellStyle name="常规 5 8 2 4 5" xfId="7162"/>
    <cellStyle name="常规 5 8 2 4 6" xfId="9706"/>
    <cellStyle name="常规 5 8 2 4 7" xfId="10574"/>
    <cellStyle name="常规 5 8 2 4 8" xfId="11658"/>
    <cellStyle name="常规 5 8 2 4 9" xfId="11083"/>
    <cellStyle name="常规 5 8 2 5" xfId="17578"/>
    <cellStyle name="常规 5 8 3" xfId="457"/>
    <cellStyle name="常规 5 8 3 2" xfId="2017"/>
    <cellStyle name="常规 5 8 3 2 10" xfId="16275"/>
    <cellStyle name="常规 5 8 3 2 11" xfId="16875"/>
    <cellStyle name="常规 5 8 3 2 12" xfId="18711"/>
    <cellStyle name="常规 5 8 3 2 13" xfId="3538"/>
    <cellStyle name="常规 5 8 3 2 2" xfId="4746"/>
    <cellStyle name="常规 5 8 3 2 3" xfId="5739"/>
    <cellStyle name="常规 5 8 3 2 4" xfId="8681"/>
    <cellStyle name="常规 5 8 3 2 5" xfId="10907"/>
    <cellStyle name="常规 5 8 3 2 6" xfId="12151"/>
    <cellStyle name="常规 5 8 3 2 7" xfId="13335"/>
    <cellStyle name="常规 5 8 3 2 8" xfId="10839"/>
    <cellStyle name="常规 5 8 3 2 9" xfId="15440"/>
    <cellStyle name="常规 5 8 4" xfId="275"/>
    <cellStyle name="常规 5 8 4 2" xfId="727"/>
    <cellStyle name="常规 5 8 4 2 2" xfId="2018"/>
    <cellStyle name="常规 5 8 4 2 2 10" xfId="14498"/>
    <cellStyle name="常规 5 8 4 2 2 11" xfId="15193"/>
    <cellStyle name="常规 5 8 4 2 2 12" xfId="18712"/>
    <cellStyle name="常规 5 8 4 2 2 13" xfId="3540"/>
    <cellStyle name="常规 5 8 4 2 2 2" xfId="4748"/>
    <cellStyle name="常规 5 8 4 2 2 3" xfId="6009"/>
    <cellStyle name="常规 5 8 4 2 2 4" xfId="8683"/>
    <cellStyle name="常规 5 8 4 2 2 5" xfId="7061"/>
    <cellStyle name="常规 5 8 4 2 2 6" xfId="9731"/>
    <cellStyle name="常规 5 8 4 2 2 7" xfId="10576"/>
    <cellStyle name="常规 5 8 4 2 2 8" xfId="13206"/>
    <cellStyle name="常规 5 8 4 2 2 9" xfId="13773"/>
    <cellStyle name="常规 5 8 4 3" xfId="2019"/>
    <cellStyle name="常规 5 8 4 3 2" xfId="2020"/>
    <cellStyle name="常规 5 8 4 3 2 10" xfId="15270"/>
    <cellStyle name="常规 5 8 4 3 2 11" xfId="16152"/>
    <cellStyle name="常规 5 8 4 3 2 12" xfId="18714"/>
    <cellStyle name="常规 5 8 4 3 2 13" xfId="3541"/>
    <cellStyle name="常规 5 8 4 3 2 2" xfId="4749"/>
    <cellStyle name="常规 5 8 4 3 2 3" xfId="5248"/>
    <cellStyle name="常规 5 8 4 3 2 4" xfId="8684"/>
    <cellStyle name="常规 5 8 4 3 2 5" xfId="7060"/>
    <cellStyle name="常规 5 8 4 3 2 6" xfId="10683"/>
    <cellStyle name="常规 5 8 4 3 2 7" xfId="11932"/>
    <cellStyle name="常规 5 8 4 3 2 8" xfId="11455"/>
    <cellStyle name="常规 5 8 4 3 2 9" xfId="10722"/>
    <cellStyle name="常规 5 8 4 3 3" xfId="18713"/>
    <cellStyle name="常规 5 8 4 3 4" xfId="2402"/>
    <cellStyle name="常规 5 8 4 4" xfId="3539"/>
    <cellStyle name="常规 5 8 4 4 10" xfId="9274"/>
    <cellStyle name="常规 5 8 4 4 11" xfId="10945"/>
    <cellStyle name="常规 5 8 4 4 2" xfId="4747"/>
    <cellStyle name="常规 5 8 4 4 3" xfId="5557"/>
    <cellStyle name="常规 5 8 4 4 4" xfId="8682"/>
    <cellStyle name="常规 5 8 4 4 5" xfId="9385"/>
    <cellStyle name="常规 5 8 4 4 6" xfId="9259"/>
    <cellStyle name="常规 5 8 4 4 7" xfId="6957"/>
    <cellStyle name="常规 5 8 4 4 8" xfId="11533"/>
    <cellStyle name="常规 5 8 4 4 9" xfId="11659"/>
    <cellStyle name="常规 5 8 4 5" xfId="17422"/>
    <cellStyle name="常规 5 8 5" xfId="2021"/>
    <cellStyle name="常规 5 8 5 10" xfId="15183"/>
    <cellStyle name="常规 5 8 5 11" xfId="16076"/>
    <cellStyle name="常规 5 8 5 12" xfId="18715"/>
    <cellStyle name="常规 5 8 5 13" xfId="3535"/>
    <cellStyle name="常规 5 8 5 2" xfId="4743"/>
    <cellStyle name="常规 5 8 5 3" xfId="5249"/>
    <cellStyle name="常规 5 8 5 4" xfId="8678"/>
    <cellStyle name="常规 5 8 5 5" xfId="10094"/>
    <cellStyle name="常规 5 8 5 6" xfId="10562"/>
    <cellStyle name="常规 5 8 5 7" xfId="11822"/>
    <cellStyle name="常规 5 8 5 8" xfId="9754"/>
    <cellStyle name="常规 5 8 5 9" xfId="14486"/>
    <cellStyle name="常规 5 8 6" xfId="5386"/>
    <cellStyle name="常规 5 8 6 2" xfId="6280"/>
    <cellStyle name="常规 5 9" xfId="119"/>
    <cellStyle name="常规 5 9 2" xfId="286"/>
    <cellStyle name="常规 5 9 2 2" xfId="1671"/>
    <cellStyle name="常规 5 9 2 2 10" xfId="14041"/>
    <cellStyle name="常规 5 9 2 2 11" xfId="13874"/>
    <cellStyle name="常规 5 9 2 2 12" xfId="18366"/>
    <cellStyle name="常规 5 9 2 2 13" xfId="3543"/>
    <cellStyle name="常规 5 9 2 2 2" xfId="4751"/>
    <cellStyle name="常规 5 9 2 2 3" xfId="5568"/>
    <cellStyle name="常规 5 9 2 2 4" xfId="8686"/>
    <cellStyle name="常规 5 9 2 2 5" xfId="9383"/>
    <cellStyle name="常规 5 9 2 2 6" xfId="9257"/>
    <cellStyle name="常规 5 9 2 2 7" xfId="6960"/>
    <cellStyle name="常规 5 9 2 2 8" xfId="8883"/>
    <cellStyle name="常规 5 9 2 2 9" xfId="12447"/>
    <cellStyle name="常规 5 9 3" xfId="613"/>
    <cellStyle name="常规 5 9 3 2" xfId="884"/>
    <cellStyle name="常规 5 9 3 2 2" xfId="2022"/>
    <cellStyle name="常规 5 9 3 2 2 10" xfId="16201"/>
    <cellStyle name="常规 5 9 3 2 2 11" xfId="16827"/>
    <cellStyle name="常规 5 9 3 2 2 12" xfId="18716"/>
    <cellStyle name="常规 5 9 3 2 2 13" xfId="3545"/>
    <cellStyle name="常规 5 9 3 2 2 2" xfId="4753"/>
    <cellStyle name="常规 5 9 3 2 2 3" xfId="6166"/>
    <cellStyle name="常规 5 9 3 2 2 4" xfId="8688"/>
    <cellStyle name="常规 5 9 3 2 2 5" xfId="10789"/>
    <cellStyle name="常规 5 9 3 2 2 6" xfId="12032"/>
    <cellStyle name="常规 5 9 3 2 2 7" xfId="13222"/>
    <cellStyle name="常规 5 9 3 2 2 8" xfId="13359"/>
    <cellStyle name="常规 5 9 3 2 2 9" xfId="15345"/>
    <cellStyle name="常规 5 9 3 3" xfId="2023"/>
    <cellStyle name="常规 5 9 3 3 2" xfId="2024"/>
    <cellStyle name="常规 5 9 3 3 2 10" xfId="11668"/>
    <cellStyle name="常规 5 9 3 3 2 11" xfId="12671"/>
    <cellStyle name="常规 5 9 3 3 2 12" xfId="18718"/>
    <cellStyle name="常规 5 9 3 3 2 13" xfId="3546"/>
    <cellStyle name="常规 5 9 3 3 2 2" xfId="4754"/>
    <cellStyle name="常规 5 9 3 3 2 3" xfId="5250"/>
    <cellStyle name="常规 5 9 3 3 2 4" xfId="8689"/>
    <cellStyle name="常规 5 9 3 3 2 5" xfId="9380"/>
    <cellStyle name="常规 5 9 3 3 2 6" xfId="9260"/>
    <cellStyle name="常规 5 9 3 3 2 7" xfId="6798"/>
    <cellStyle name="常规 5 9 3 3 2 8" xfId="14063"/>
    <cellStyle name="常规 5 9 3 3 2 9" xfId="7489"/>
    <cellStyle name="常规 5 9 3 3 3" xfId="18717"/>
    <cellStyle name="常规 5 9 3 3 4" xfId="2403"/>
    <cellStyle name="常规 5 9 3 4" xfId="3544"/>
    <cellStyle name="常规 5 9 3 4 10" xfId="13028"/>
    <cellStyle name="常规 5 9 3 4 11" xfId="14123"/>
    <cellStyle name="常规 5 9 3 4 2" xfId="4752"/>
    <cellStyle name="常规 5 9 3 4 3" xfId="5895"/>
    <cellStyle name="常规 5 9 3 4 4" xfId="8687"/>
    <cellStyle name="常规 5 9 3 4 5" xfId="7059"/>
    <cellStyle name="常规 5 9 3 4 6" xfId="6540"/>
    <cellStyle name="常规 5 9 3 4 7" xfId="9854"/>
    <cellStyle name="常规 5 9 3 4 8" xfId="6588"/>
    <cellStyle name="常规 5 9 3 4 9" xfId="14369"/>
    <cellStyle name="常规 5 9 3 5" xfId="17579"/>
    <cellStyle name="常规 5 9 4" xfId="458"/>
    <cellStyle name="常规 5 9 4 2" xfId="2025"/>
    <cellStyle name="常规 5 9 4 2 10" xfId="7198"/>
    <cellStyle name="常规 5 9 4 2 11" xfId="14969"/>
    <cellStyle name="常规 5 9 4 2 12" xfId="18719"/>
    <cellStyle name="常规 5 9 4 2 13" xfId="3547"/>
    <cellStyle name="常规 5 9 4 2 2" xfId="4755"/>
    <cellStyle name="常规 5 9 4 2 3" xfId="5740"/>
    <cellStyle name="常规 5 9 4 2 4" xfId="8690"/>
    <cellStyle name="常规 5 9 4 2 5" xfId="10093"/>
    <cellStyle name="常规 5 9 4 2 6" xfId="6489"/>
    <cellStyle name="常规 5 9 4 2 7" xfId="10270"/>
    <cellStyle name="常规 5 9 4 2 8" xfId="12919"/>
    <cellStyle name="常规 5 9 4 2 9" xfId="6909"/>
    <cellStyle name="常规 5 9 5" xfId="276"/>
    <cellStyle name="常规 5 9 5 2" xfId="728"/>
    <cellStyle name="常规 5 9 5 2 2" xfId="2026"/>
    <cellStyle name="常规 5 9 5 2 2 10" xfId="8857"/>
    <cellStyle name="常规 5 9 5 2 2 11" xfId="14918"/>
    <cellStyle name="常规 5 9 5 2 2 12" xfId="18720"/>
    <cellStyle name="常规 5 9 5 2 2 13" xfId="3549"/>
    <cellStyle name="常规 5 9 5 2 2 2" xfId="4757"/>
    <cellStyle name="常规 5 9 5 2 2 3" xfId="6010"/>
    <cellStyle name="常规 5 9 5 2 2 4" xfId="8692"/>
    <cellStyle name="常规 5 9 5 2 2 5" xfId="7058"/>
    <cellStyle name="常规 5 9 5 2 2 6" xfId="7421"/>
    <cellStyle name="常规 5 9 5 2 2 7" xfId="10194"/>
    <cellStyle name="常规 5 9 5 2 2 8" xfId="13061"/>
    <cellStyle name="常规 5 9 5 2 2 9" xfId="8814"/>
    <cellStyle name="常规 5 9 5 3" xfId="1726"/>
    <cellStyle name="常规 5 9 5 3 2" xfId="1881"/>
    <cellStyle name="常规 5 9 5 3 2 10" xfId="16397"/>
    <cellStyle name="常规 5 9 5 3 2 11" xfId="16952"/>
    <cellStyle name="常规 5 9 5 3 2 12" xfId="18575"/>
    <cellStyle name="常规 5 9 5 3 2 13" xfId="3225"/>
    <cellStyle name="常规 5 9 5 3 2 2" xfId="4433"/>
    <cellStyle name="常规 5 9 5 3 2 3" xfId="5199"/>
    <cellStyle name="常规 5 9 5 3 2 4" xfId="8368"/>
    <cellStyle name="常规 5 9 5 3 2 5" xfId="11135"/>
    <cellStyle name="常规 5 9 5 3 2 6" xfId="12364"/>
    <cellStyle name="常规 5 9 5 3 2 7" xfId="13536"/>
    <cellStyle name="常规 5 9 5 3 2 8" xfId="7554"/>
    <cellStyle name="常规 5 9 5 3 2 9" xfId="15592"/>
    <cellStyle name="常规 5 9 5 3 3" xfId="18420"/>
    <cellStyle name="常规 5 9 5 3 4" xfId="2318"/>
    <cellStyle name="常规 5 9 5 4" xfId="3548"/>
    <cellStyle name="常规 5 9 5 4 10" xfId="15333"/>
    <cellStyle name="常规 5 9 5 4 11" xfId="16194"/>
    <cellStyle name="常规 5 9 5 4 2" xfId="4756"/>
    <cellStyle name="常规 5 9 5 4 3" xfId="5558"/>
    <cellStyle name="常规 5 9 5 4 4" xfId="8691"/>
    <cellStyle name="常规 5 9 5 4 5" xfId="9382"/>
    <cellStyle name="常规 5 9 5 4 6" xfId="10770"/>
    <cellStyle name="常规 5 9 5 4 7" xfId="12016"/>
    <cellStyle name="常规 5 9 5 4 8" xfId="7295"/>
    <cellStyle name="常规 5 9 5 4 9" xfId="8867"/>
    <cellStyle name="常规 5 9 5 5" xfId="17423"/>
    <cellStyle name="常规 5 9 6" xfId="2027"/>
    <cellStyle name="常规 5 9 6 10" xfId="16108"/>
    <cellStyle name="常规 5 9 6 11" xfId="16777"/>
    <cellStyle name="常规 5 9 6 12" xfId="18721"/>
    <cellStyle name="常规 5 9 6 13" xfId="3542"/>
    <cellStyle name="常规 5 9 6 2" xfId="4750"/>
    <cellStyle name="常规 5 9 6 3" xfId="5251"/>
    <cellStyle name="常规 5 9 6 4" xfId="8685"/>
    <cellStyle name="常规 5 9 6 5" xfId="10623"/>
    <cellStyle name="常规 5 9 6 6" xfId="11877"/>
    <cellStyle name="常规 5 9 6 7" xfId="13079"/>
    <cellStyle name="常规 5 9 6 8" xfId="14531"/>
    <cellStyle name="常规 5 9 6 9" xfId="15223"/>
    <cellStyle name="常规 5 9 7" xfId="5402"/>
    <cellStyle name="常规 5 9 7 2" xfId="6296"/>
    <cellStyle name="常规 6" xfId="9"/>
    <cellStyle name="常规 6 10" xfId="2028"/>
    <cellStyle name="常规 6 10 10" xfId="16340"/>
    <cellStyle name="常规 6 10 11" xfId="16910"/>
    <cellStyle name="常规 6 10 12" xfId="18722"/>
    <cellStyle name="常规 6 10 13" xfId="3550"/>
    <cellStyle name="常规 6 10 2" xfId="4758"/>
    <cellStyle name="常规 6 10 3" xfId="5252"/>
    <cellStyle name="常规 6 10 4" xfId="8693"/>
    <cellStyle name="常规 6 10 5" xfId="11038"/>
    <cellStyle name="常规 6 10 6" xfId="12272"/>
    <cellStyle name="常规 6 10 7" xfId="13448"/>
    <cellStyle name="常规 6 10 8" xfId="9964"/>
    <cellStyle name="常规 6 10 9" xfId="15521"/>
    <cellStyle name="常规 6 11" xfId="5292"/>
    <cellStyle name="常规 6 11 2" xfId="6187"/>
    <cellStyle name="常规 6 2" xfId="120"/>
    <cellStyle name="常规 6 2 2" xfId="614"/>
    <cellStyle name="常规 6 2 2 2" xfId="885"/>
    <cellStyle name="常规 6 2 2 2 2" xfId="2029"/>
    <cellStyle name="常规 6 2 2 2 2 10" xfId="15463"/>
    <cellStyle name="常规 6 2 2 2 2 11" xfId="16298"/>
    <cellStyle name="常规 6 2 2 2 2 12" xfId="18723"/>
    <cellStyle name="常规 6 2 2 2 2 13" xfId="3553"/>
    <cellStyle name="常规 6 2 2 2 2 2" xfId="4761"/>
    <cellStyle name="常规 6 2 2 2 2 3" xfId="6167"/>
    <cellStyle name="常规 6 2 2 2 2 4" xfId="8696"/>
    <cellStyle name="常规 6 2 2 2 2 5" xfId="7056"/>
    <cellStyle name="常规 6 2 2 2 2 6" xfId="10934"/>
    <cellStyle name="常规 6 2 2 2 2 7" xfId="12178"/>
    <cellStyle name="常规 6 2 2 2 2 8" xfId="9802"/>
    <cellStyle name="常规 6 2 2 2 2 9" xfId="13985"/>
    <cellStyle name="常规 6 2 2 3" xfId="2030"/>
    <cellStyle name="常规 6 2 2 3 2" xfId="2031"/>
    <cellStyle name="常规 6 2 2 3 2 10" xfId="16025"/>
    <cellStyle name="常规 6 2 2 3 2 11" xfId="16727"/>
    <cellStyle name="常规 6 2 2 3 2 12" xfId="18725"/>
    <cellStyle name="常规 6 2 2 3 2 13" xfId="3554"/>
    <cellStyle name="常规 6 2 2 3 2 2" xfId="4762"/>
    <cellStyle name="常规 6 2 2 3 2 3" xfId="5253"/>
    <cellStyle name="常规 6 2 2 3 2 4" xfId="8697"/>
    <cellStyle name="常规 6 2 2 3 2 5" xfId="10478"/>
    <cellStyle name="常规 6 2 2 3 2 6" xfId="11735"/>
    <cellStyle name="常规 6 2 2 3 2 7" xfId="12940"/>
    <cellStyle name="常规 6 2 2 3 2 8" xfId="14329"/>
    <cellStyle name="常规 6 2 2 3 2 9" xfId="15121"/>
    <cellStyle name="常规 6 2 2 3 3" xfId="18724"/>
    <cellStyle name="常规 6 2 2 3 4" xfId="2404"/>
    <cellStyle name="常规 6 2 2 4" xfId="3552"/>
    <cellStyle name="常规 6 2 2 4 10" xfId="9040"/>
    <cellStyle name="常规 6 2 2 4 11" xfId="10342"/>
    <cellStyle name="常规 6 2 2 4 2" xfId="4760"/>
    <cellStyle name="常规 6 2 2 4 3" xfId="5896"/>
    <cellStyle name="常规 6 2 2 4 4" xfId="8695"/>
    <cellStyle name="常规 6 2 2 4 5" xfId="7057"/>
    <cellStyle name="常规 6 2 2 4 6" xfId="9732"/>
    <cellStyle name="常规 6 2 2 4 7" xfId="9079"/>
    <cellStyle name="常规 6 2 2 4 8" xfId="8919"/>
    <cellStyle name="常规 6 2 2 4 9" xfId="13870"/>
    <cellStyle name="常规 6 2 2 5" xfId="17580"/>
    <cellStyle name="常规 6 2 3" xfId="459"/>
    <cellStyle name="常规 6 2 3 2" xfId="2032"/>
    <cellStyle name="常规 6 2 3 2 10" xfId="15105"/>
    <cellStyle name="常规 6 2 3 2 11" xfId="16015"/>
    <cellStyle name="常规 6 2 3 2 12" xfId="18726"/>
    <cellStyle name="常规 6 2 3 2 13" xfId="3555"/>
    <cellStyle name="常规 6 2 3 2 2" xfId="4763"/>
    <cellStyle name="常规 6 2 3 2 3" xfId="5741"/>
    <cellStyle name="常规 6 2 3 2 4" xfId="8698"/>
    <cellStyle name="常规 6 2 3 2 5" xfId="9374"/>
    <cellStyle name="常规 6 2 3 2 6" xfId="10457"/>
    <cellStyle name="常规 6 2 3 2 7" xfId="11714"/>
    <cellStyle name="常规 6 2 3 2 8" xfId="9770"/>
    <cellStyle name="常规 6 2 3 2 9" xfId="14309"/>
    <cellStyle name="常规 6 2 4" xfId="277"/>
    <cellStyle name="常规 6 2 4 2" xfId="729"/>
    <cellStyle name="常规 6 2 4 2 2" xfId="2033"/>
    <cellStyle name="常规 6 2 4 2 2 10" xfId="15213"/>
    <cellStyle name="常规 6 2 4 2 2 11" xfId="16101"/>
    <cellStyle name="常规 6 2 4 2 2 12" xfId="18727"/>
    <cellStyle name="常规 6 2 4 2 2 13" xfId="3557"/>
    <cellStyle name="常规 6 2 4 2 2 2" xfId="4765"/>
    <cellStyle name="常规 6 2 4 2 2 3" xfId="6011"/>
    <cellStyle name="常规 6 2 4 2 2 4" xfId="8700"/>
    <cellStyle name="常规 6 2 4 2 2 5" xfId="9379"/>
    <cellStyle name="常规 6 2 4 2 2 6" xfId="10606"/>
    <cellStyle name="常规 6 2 4 2 2 7" xfId="11861"/>
    <cellStyle name="常规 6 2 4 2 2 8" xfId="12392"/>
    <cellStyle name="常规 6 2 4 2 2 9" xfId="14519"/>
    <cellStyle name="常规 6 2 4 3" xfId="955"/>
    <cellStyle name="常规 6 2 4 3 2" xfId="961"/>
    <cellStyle name="常规 6 2 4 3 2 10" xfId="12017"/>
    <cellStyle name="常规 6 2 4 3 2 11" xfId="11801"/>
    <cellStyle name="常规 6 2 4 3 2 12" xfId="17656"/>
    <cellStyle name="常规 6 2 4 3 2 13" xfId="2499"/>
    <cellStyle name="常规 6 2 4 3 2 2" xfId="3707"/>
    <cellStyle name="常规 6 2 4 3 2 3" xfId="4866"/>
    <cellStyle name="常规 6 2 4 3 2 4" xfId="7642"/>
    <cellStyle name="常规 6 2 4 3 2 5" xfId="9589"/>
    <cellStyle name="常规 6 2 4 3 2 6" xfId="10008"/>
    <cellStyle name="常规 6 2 4 3 2 7" xfId="8904"/>
    <cellStyle name="常规 6 2 4 3 2 8" xfId="7349"/>
    <cellStyle name="常规 6 2 4 3 2 9" xfId="13067"/>
    <cellStyle name="常规 6 2 4 3 3" xfId="17650"/>
    <cellStyle name="常规 6 2 4 3 4" xfId="2127"/>
    <cellStyle name="常规 6 2 4 4" xfId="3556"/>
    <cellStyle name="常规 6 2 4 4 10" xfId="6668"/>
    <cellStyle name="常规 6 2 4 4 11" xfId="9181"/>
    <cellStyle name="常规 6 2 4 4 2" xfId="4764"/>
    <cellStyle name="常规 6 2 4 4 3" xfId="5559"/>
    <cellStyle name="常规 6 2 4 4 4" xfId="8699"/>
    <cellStyle name="常规 6 2 4 4 5" xfId="10092"/>
    <cellStyle name="常规 6 2 4 4 6" xfId="6507"/>
    <cellStyle name="常规 6 2 4 4 7" xfId="7559"/>
    <cellStyle name="常规 6 2 4 4 8" xfId="7516"/>
    <cellStyle name="常规 6 2 4 4 9" xfId="7431"/>
    <cellStyle name="常规 6 2 4 5" xfId="17424"/>
    <cellStyle name="常规 6 2 5" xfId="2034"/>
    <cellStyle name="常规 6 2 5 10" xfId="10924"/>
    <cellStyle name="常规 6 2 5 11" xfId="11829"/>
    <cellStyle name="常规 6 2 5 12" xfId="18728"/>
    <cellStyle name="常规 6 2 5 13" xfId="3551"/>
    <cellStyle name="常规 6 2 5 2" xfId="4759"/>
    <cellStyle name="常规 6 2 5 3" xfId="5254"/>
    <cellStyle name="常规 6 2 5 4" xfId="8694"/>
    <cellStyle name="常规 6 2 5 5" xfId="9381"/>
    <cellStyle name="常规 6 2 5 6" xfId="6927"/>
    <cellStyle name="常规 6 2 5 7" xfId="10041"/>
    <cellStyle name="常规 6 2 5 8" xfId="14192"/>
    <cellStyle name="常规 6 2 5 9" xfId="13268"/>
    <cellStyle name="常规 6 2 6" xfId="5403"/>
    <cellStyle name="常规 6 2 6 2" xfId="6297"/>
    <cellStyle name="常规 6 3" xfId="121"/>
    <cellStyle name="常规 6 3 2" xfId="615"/>
    <cellStyle name="常规 6 3 2 2" xfId="886"/>
    <cellStyle name="常规 6 3 2 2 2" xfId="2035"/>
    <cellStyle name="常规 6 3 2 2 2 10" xfId="6816"/>
    <cellStyle name="常规 6 3 2 2 2 11" xfId="14027"/>
    <cellStyle name="常规 6 3 2 2 2 12" xfId="18729"/>
    <cellStyle name="常规 6 3 2 2 2 13" xfId="3560"/>
    <cellStyle name="常规 6 3 2 2 2 2" xfId="4768"/>
    <cellStyle name="常规 6 3 2 2 2 3" xfId="6168"/>
    <cellStyle name="常规 6 3 2 2 2 4" xfId="8703"/>
    <cellStyle name="常规 6 3 2 2 2 5" xfId="9378"/>
    <cellStyle name="常规 6 3 2 2 2 6" xfId="6928"/>
    <cellStyle name="常规 6 3 2 2 2 7" xfId="9533"/>
    <cellStyle name="常规 6 3 2 2 2 8" xfId="8818"/>
    <cellStyle name="常规 6 3 2 2 2 9" xfId="7506"/>
    <cellStyle name="常规 6 3 2 3" xfId="2036"/>
    <cellStyle name="常规 6 3 2 3 2" xfId="2037"/>
    <cellStyle name="常规 6 3 2 3 2 10" xfId="12681"/>
    <cellStyle name="常规 6 3 2 3 2 11" xfId="13162"/>
    <cellStyle name="常规 6 3 2 3 2 12" xfId="18731"/>
    <cellStyle name="常规 6 3 2 3 2 13" xfId="3561"/>
    <cellStyle name="常规 6 3 2 3 2 2" xfId="4769"/>
    <cellStyle name="常规 6 3 2 3 2 3" xfId="5255"/>
    <cellStyle name="常规 6 3 2 3 2 4" xfId="8704"/>
    <cellStyle name="常规 6 3 2 3 2 5" xfId="7054"/>
    <cellStyle name="常规 6 3 2 3 2 6" xfId="9733"/>
    <cellStyle name="常规 6 3 2 3 2 7" xfId="6745"/>
    <cellStyle name="常规 6 3 2 3 2 8" xfId="9740"/>
    <cellStyle name="常规 6 3 2 3 2 9" xfId="12833"/>
    <cellStyle name="常规 6 3 2 3 3" xfId="18730"/>
    <cellStyle name="常规 6 3 2 3 4" xfId="2405"/>
    <cellStyle name="常规 6 3 2 4" xfId="3559"/>
    <cellStyle name="常规 6 3 2 4 10" xfId="16111"/>
    <cellStyle name="常规 6 3 2 4 11" xfId="16780"/>
    <cellStyle name="常规 6 3 2 4 2" xfId="4767"/>
    <cellStyle name="常规 6 3 2 4 3" xfId="5897"/>
    <cellStyle name="常规 6 3 2 4 4" xfId="8702"/>
    <cellStyle name="常规 6 3 2 4 5" xfId="10626"/>
    <cellStyle name="常规 6 3 2 4 6" xfId="11880"/>
    <cellStyle name="常规 6 3 2 4 7" xfId="13082"/>
    <cellStyle name="常规 6 3 2 4 8" xfId="14534"/>
    <cellStyle name="常规 6 3 2 4 9" xfId="15226"/>
    <cellStyle name="常规 6 3 2 5" xfId="17581"/>
    <cellStyle name="常规 6 3 3" xfId="460"/>
    <cellStyle name="常规 6 3 3 2" xfId="2038"/>
    <cellStyle name="常规 6 3 3 2 10" xfId="16204"/>
    <cellStyle name="常规 6 3 3 2 11" xfId="16830"/>
    <cellStyle name="常规 6 3 3 2 12" xfId="18732"/>
    <cellStyle name="常规 6 3 3 2 13" xfId="3562"/>
    <cellStyle name="常规 6 3 3 2 2" xfId="4770"/>
    <cellStyle name="常规 6 3 3 2 3" xfId="5742"/>
    <cellStyle name="常规 6 3 3 2 4" xfId="8705"/>
    <cellStyle name="常规 6 3 3 2 5" xfId="10792"/>
    <cellStyle name="常规 6 3 3 2 6" xfId="12035"/>
    <cellStyle name="常规 6 3 3 2 7" xfId="13225"/>
    <cellStyle name="常规 6 3 3 2 8" xfId="12981"/>
    <cellStyle name="常规 6 3 3 2 9" xfId="15348"/>
    <cellStyle name="常规 6 3 4" xfId="278"/>
    <cellStyle name="常规 6 3 4 2" xfId="730"/>
    <cellStyle name="常规 6 3 4 2 2" xfId="2039"/>
    <cellStyle name="常规 6 3 4 2 2 10" xfId="10619"/>
    <cellStyle name="常规 6 3 4 2 2 11" xfId="13890"/>
    <cellStyle name="常规 6 3 4 2 2 12" xfId="18733"/>
    <cellStyle name="常规 6 3 4 2 2 13" xfId="3564"/>
    <cellStyle name="常规 6 3 4 2 2 2" xfId="4772"/>
    <cellStyle name="常规 6 3 4 2 2 3" xfId="6012"/>
    <cellStyle name="常规 6 3 4 2 2 4" xfId="8707"/>
    <cellStyle name="常规 6 3 4 2 2 5" xfId="10091"/>
    <cellStyle name="常规 6 3 4 2 2 6" xfId="8835"/>
    <cellStyle name="常规 6 3 4 2 2 7" xfId="6677"/>
    <cellStyle name="常规 6 3 4 2 2 8" xfId="14061"/>
    <cellStyle name="常规 6 3 4 2 2 9" xfId="12388"/>
    <cellStyle name="常规 6 3 4 3" xfId="2040"/>
    <cellStyle name="常规 6 3 4 3 2" xfId="1995"/>
    <cellStyle name="常规 6 3 4 3 2 10" xfId="9808"/>
    <cellStyle name="常规 6 3 4 3 2 11" xfId="15614"/>
    <cellStyle name="常规 6 3 4 3 2 12" xfId="18689"/>
    <cellStyle name="常规 6 3 4 3 2 13" xfId="3565"/>
    <cellStyle name="常规 6 3 4 3 2 2" xfId="4773"/>
    <cellStyle name="常规 6 3 4 3 2 3" xfId="5240"/>
    <cellStyle name="常规 6 3 4 3 2 4" xfId="8708"/>
    <cellStyle name="常规 6 3 4 3 2 5" xfId="9377"/>
    <cellStyle name="常规 6 3 4 3 2 6" xfId="9261"/>
    <cellStyle name="常规 6 3 4 3 2 7" xfId="11163"/>
    <cellStyle name="常规 6 3 4 3 2 8" xfId="13060"/>
    <cellStyle name="常规 6 3 4 3 2 9" xfId="11493"/>
    <cellStyle name="常规 6 3 4 3 3" xfId="18734"/>
    <cellStyle name="常规 6 3 4 3 4" xfId="2406"/>
    <cellStyle name="常规 6 3 4 4" xfId="3563"/>
    <cellStyle name="常规 6 3 4 4 10" xfId="12222"/>
    <cellStyle name="常规 6 3 4 4 11" xfId="9230"/>
    <cellStyle name="常规 6 3 4 4 2" xfId="4771"/>
    <cellStyle name="常规 6 3 4 4 3" xfId="5560"/>
    <cellStyle name="常规 6 3 4 4 4" xfId="8706"/>
    <cellStyle name="常规 6 3 4 4 5" xfId="9375"/>
    <cellStyle name="常规 6 3 4 4 6" xfId="9056"/>
    <cellStyle name="常规 6 3 4 4 7" xfId="6872"/>
    <cellStyle name="常规 6 3 4 4 8" xfId="12126"/>
    <cellStyle name="常规 6 3 4 4 9" xfId="10739"/>
    <cellStyle name="常规 6 3 4 5" xfId="17425"/>
    <cellStyle name="常规 6 3 5" xfId="2041"/>
    <cellStyle name="常规 6 3 5 10" xfId="11460"/>
    <cellStyle name="常规 6 3 5 11" xfId="6737"/>
    <cellStyle name="常规 6 3 5 12" xfId="18735"/>
    <cellStyle name="常规 6 3 5 13" xfId="3558"/>
    <cellStyle name="常规 6 3 5 2" xfId="4766"/>
    <cellStyle name="常规 6 3 5 3" xfId="5256"/>
    <cellStyle name="常规 6 3 5 4" xfId="8701"/>
    <cellStyle name="常规 6 3 5 5" xfId="7055"/>
    <cellStyle name="常规 6 3 5 6" xfId="7422"/>
    <cellStyle name="常规 6 3 5 7" xfId="9630"/>
    <cellStyle name="常规 6 3 5 8" xfId="12702"/>
    <cellStyle name="常规 6 3 5 9" xfId="14679"/>
    <cellStyle name="常规 6 3 6" xfId="5404"/>
    <cellStyle name="常规 6 3 6 2" xfId="6298"/>
    <cellStyle name="常规 6 4" xfId="122"/>
    <cellStyle name="常规 6 4 2" xfId="616"/>
    <cellStyle name="常规 6 4 2 2" xfId="887"/>
    <cellStyle name="常规 6 4 2 2 2" xfId="2042"/>
    <cellStyle name="常规 6 4 2 2 2 10" xfId="16343"/>
    <cellStyle name="常规 6 4 2 2 2 11" xfId="16913"/>
    <cellStyle name="常规 6 4 2 2 2 12" xfId="18736"/>
    <cellStyle name="常规 6 4 2 2 2 13" xfId="3567"/>
    <cellStyle name="常规 6 4 2 2 2 2" xfId="4775"/>
    <cellStyle name="常规 6 4 2 2 2 3" xfId="6169"/>
    <cellStyle name="常规 6 4 2 2 2 4" xfId="8710"/>
    <cellStyle name="常规 6 4 2 2 2 5" xfId="11041"/>
    <cellStyle name="常规 6 4 2 2 2 6" xfId="12275"/>
    <cellStyle name="常规 6 4 2 2 2 7" xfId="13451"/>
    <cellStyle name="常规 6 4 2 2 2 8" xfId="10958"/>
    <cellStyle name="常规 6 4 2 2 2 9" xfId="15524"/>
    <cellStyle name="常规 6 4 2 3" xfId="2043"/>
    <cellStyle name="常规 6 4 2 3 2" xfId="2044"/>
    <cellStyle name="常规 6 4 2 3 2 10" xfId="14139"/>
    <cellStyle name="常规 6 4 2 3 2 11" xfId="13062"/>
    <cellStyle name="常规 6 4 2 3 2 12" xfId="18738"/>
    <cellStyle name="常规 6 4 2 3 2 13" xfId="3568"/>
    <cellStyle name="常规 6 4 2 3 2 2" xfId="4776"/>
    <cellStyle name="常规 6 4 2 3 2 3" xfId="5257"/>
    <cellStyle name="常规 6 4 2 3 2 4" xfId="8711"/>
    <cellStyle name="常规 6 4 2 3 2 5" xfId="9376"/>
    <cellStyle name="常规 6 4 2 3 2 6" xfId="10039"/>
    <cellStyle name="常规 6 4 2 3 2 7" xfId="8880"/>
    <cellStyle name="常规 6 4 2 3 2 8" xfId="7525"/>
    <cellStyle name="常规 6 4 2 3 2 9" xfId="11211"/>
    <cellStyle name="常规 6 4 2 3 3" xfId="18737"/>
    <cellStyle name="常规 6 4 2 3 4" xfId="2407"/>
    <cellStyle name="常规 6 4 2 4" xfId="3566"/>
    <cellStyle name="常规 6 4 2 4 10" xfId="14940"/>
    <cellStyle name="常规 6 4 2 4 11" xfId="15888"/>
    <cellStyle name="常规 6 4 2 4 2" xfId="4774"/>
    <cellStyle name="常规 6 4 2 4 3" xfId="5898"/>
    <cellStyle name="常规 6 4 2 4 4" xfId="8709"/>
    <cellStyle name="常规 6 4 2 4 5" xfId="7053"/>
    <cellStyle name="常规 6 4 2 4 6" xfId="10222"/>
    <cellStyle name="常规 6 4 2 4 7" xfId="11487"/>
    <cellStyle name="常规 6 4 2 4 8" xfId="13297"/>
    <cellStyle name="常规 6 4 2 4 9" xfId="13034"/>
    <cellStyle name="常规 6 4 2 5" xfId="17582"/>
    <cellStyle name="常规 6 4 3" xfId="461"/>
    <cellStyle name="常规 6 4 3 2" xfId="2045"/>
    <cellStyle name="常规 6 4 3 2 10" xfId="9256"/>
    <cellStyle name="常规 6 4 3 2 11" xfId="14244"/>
    <cellStyle name="常规 6 4 3 2 12" xfId="18739"/>
    <cellStyle name="常规 6 4 3 2 13" xfId="3569"/>
    <cellStyle name="常规 6 4 3 2 2" xfId="4777"/>
    <cellStyle name="常规 6 4 3 2 3" xfId="5743"/>
    <cellStyle name="常规 6 4 3 2 4" xfId="8712"/>
    <cellStyle name="常规 6 4 3 2 5" xfId="7052"/>
    <cellStyle name="常规 6 4 3 2 6" xfId="8871"/>
    <cellStyle name="常规 6 4 3 2 7" xfId="7024"/>
    <cellStyle name="常规 6 4 3 2 8" xfId="14190"/>
    <cellStyle name="常规 6 4 3 2 9" xfId="14243"/>
    <cellStyle name="常规 6 4 4" xfId="279"/>
    <cellStyle name="常规 6 4 4 2" xfId="731"/>
    <cellStyle name="常规 6 4 4 2 2" xfId="2046"/>
    <cellStyle name="常规 6 4 4 2 2 10" xfId="10134"/>
    <cellStyle name="常规 6 4 4 2 2 11" xfId="15418"/>
    <cellStyle name="常规 6 4 4 2 2 12" xfId="18740"/>
    <cellStyle name="常规 6 4 4 2 2 13" xfId="3571"/>
    <cellStyle name="常规 6 4 4 2 2 2" xfId="4779"/>
    <cellStyle name="常规 6 4 4 2 2 3" xfId="6013"/>
    <cellStyle name="常规 6 4 4 2 2 4" xfId="8714"/>
    <cellStyle name="常规 6 4 4 2 2 5" xfId="7050"/>
    <cellStyle name="常规 6 4 4 2 2 6" xfId="9727"/>
    <cellStyle name="常规 6 4 4 2 2 7" xfId="10881"/>
    <cellStyle name="常规 6 4 4 2 2 8" xfId="12845"/>
    <cellStyle name="常规 6 4 4 2 2 9" xfId="12675"/>
    <cellStyle name="常规 6 4 4 3" xfId="2047"/>
    <cellStyle name="常规 6 4 4 3 2" xfId="2048"/>
    <cellStyle name="常规 6 4 4 3 2 10" xfId="16023"/>
    <cellStyle name="常规 6 4 4 3 2 11" xfId="16725"/>
    <cellStyle name="常规 6 4 4 3 2 12" xfId="18742"/>
    <cellStyle name="常规 6 4 4 3 2 13" xfId="3572"/>
    <cellStyle name="常规 6 4 4 3 2 2" xfId="4780"/>
    <cellStyle name="常规 6 4 4 3 2 3" xfId="5258"/>
    <cellStyle name="常规 6 4 4 3 2 4" xfId="8715"/>
    <cellStyle name="常规 6 4 4 3 2 5" xfId="10476"/>
    <cellStyle name="常规 6 4 4 3 2 6" xfId="11733"/>
    <cellStyle name="常规 6 4 4 3 2 7" xfId="12938"/>
    <cellStyle name="常规 6 4 4 3 2 8" xfId="14327"/>
    <cellStyle name="常规 6 4 4 3 2 9" xfId="15119"/>
    <cellStyle name="常规 6 4 4 3 3" xfId="18741"/>
    <cellStyle name="常规 6 4 4 3 4" xfId="2408"/>
    <cellStyle name="常规 6 4 4 4" xfId="3570"/>
    <cellStyle name="常规 6 4 4 4 10" xfId="15160"/>
    <cellStyle name="常规 6 4 4 4 11" xfId="16061"/>
    <cellStyle name="常规 6 4 4 4 2" xfId="4778"/>
    <cellStyle name="常规 6 4 4 4 3" xfId="5561"/>
    <cellStyle name="常规 6 4 4 4 4" xfId="8713"/>
    <cellStyle name="常规 6 4 4 4 5" xfId="7051"/>
    <cellStyle name="常规 6 4 4 4 6" xfId="10521"/>
    <cellStyle name="常规 6 4 4 4 7" xfId="11777"/>
    <cellStyle name="常规 6 4 4 4 8" xfId="12333"/>
    <cellStyle name="常规 6 4 4 4 9" xfId="10029"/>
    <cellStyle name="常规 6 4 4 5" xfId="17426"/>
    <cellStyle name="常规 6 4 5" xfId="2049"/>
    <cellStyle name="常规 6 4 5 10" xfId="13131"/>
    <cellStyle name="常规 6 4 5 11" xfId="9315"/>
    <cellStyle name="常规 6 4 5 12" xfId="18743"/>
    <cellStyle name="常规 6 4 5 13" xfId="3346"/>
    <cellStyle name="常规 6 4 5 2" xfId="4554"/>
    <cellStyle name="常规 6 4 5 3" xfId="5259"/>
    <cellStyle name="常规 6 4 5 4" xfId="8489"/>
    <cellStyle name="常规 6 4 5 5" xfId="9007"/>
    <cellStyle name="常规 6 4 5 6" xfId="8812"/>
    <cellStyle name="常规 6 4 5 7" xfId="7032"/>
    <cellStyle name="常规 6 4 5 8" xfId="14594"/>
    <cellStyle name="常规 6 4 5 9" xfId="14035"/>
    <cellStyle name="常规 6 4 6" xfId="5405"/>
    <cellStyle name="常规 6 4 6 2" xfId="6299"/>
    <cellStyle name="常规 6 5" xfId="11"/>
    <cellStyle name="常规 6 5 2" xfId="475"/>
    <cellStyle name="常规 6 5 2 2" xfId="746"/>
    <cellStyle name="常规 6 5 2 2 2" xfId="2050"/>
    <cellStyle name="常规 6 5 2 2 2 10" xfId="15407"/>
    <cellStyle name="常规 6 5 2 2 2 11" xfId="16251"/>
    <cellStyle name="常规 6 5 2 2 2 12" xfId="18744"/>
    <cellStyle name="常规 6 5 2 2 2 13" xfId="3574"/>
    <cellStyle name="常规 6 5 2 2 2 2" xfId="4782"/>
    <cellStyle name="常规 6 5 2 2 2 3" xfId="6028"/>
    <cellStyle name="常规 6 5 2 2 2 4" xfId="8717"/>
    <cellStyle name="常规 6 5 2 2 2 5" xfId="10090"/>
    <cellStyle name="常规 6 5 2 2 2 6" xfId="10868"/>
    <cellStyle name="常规 6 5 2 2 2 7" xfId="12112"/>
    <cellStyle name="常规 6 5 2 2 2 8" xfId="6673"/>
    <cellStyle name="常规 6 5 2 2 2 9" xfId="6594"/>
    <cellStyle name="常规 6 5 2 3" xfId="2051"/>
    <cellStyle name="常规 6 5 2 3 2" xfId="2052"/>
    <cellStyle name="常规 6 5 2 3 2 10" xfId="12375"/>
    <cellStyle name="常规 6 5 2 3 2 11" xfId="12234"/>
    <cellStyle name="常规 6 5 2 3 2 12" xfId="18746"/>
    <cellStyle name="常规 6 5 2 3 2 13" xfId="3575"/>
    <cellStyle name="常规 6 5 2 3 2 2" xfId="4783"/>
    <cellStyle name="常规 6 5 2 3 2 3" xfId="5260"/>
    <cellStyle name="常规 6 5 2 3 2 4" xfId="8718"/>
    <cellStyle name="常规 6 5 2 3 2 5" xfId="9373"/>
    <cellStyle name="常规 6 5 2 3 2 6" xfId="6481"/>
    <cellStyle name="常规 6 5 2 3 2 7" xfId="9868"/>
    <cellStyle name="常规 6 5 2 3 2 8" xfId="10684"/>
    <cellStyle name="常规 6 5 2 3 2 9" xfId="9348"/>
    <cellStyle name="常规 6 5 2 3 3" xfId="18745"/>
    <cellStyle name="常规 6 5 2 3 4" xfId="2409"/>
    <cellStyle name="常规 6 5 2 4" xfId="3573"/>
    <cellStyle name="常规 6 5 2 4 10" xfId="15212"/>
    <cellStyle name="常规 6 5 2 4 11" xfId="16100"/>
    <cellStyle name="常规 6 5 2 4 2" xfId="4781"/>
    <cellStyle name="常规 6 5 2 4 3" xfId="5757"/>
    <cellStyle name="常规 6 5 2 4 4" xfId="8716"/>
    <cellStyle name="常规 6 5 2 4 5" xfId="9362"/>
    <cellStyle name="常规 6 5 2 4 6" xfId="10605"/>
    <cellStyle name="常规 6 5 2 4 7" xfId="11860"/>
    <cellStyle name="常规 6 5 2 4 8" xfId="11649"/>
    <cellStyle name="常规 6 5 2 4 9" xfId="14518"/>
    <cellStyle name="常规 6 5 2 5" xfId="17441"/>
    <cellStyle name="常规 6 5 3" xfId="295"/>
    <cellStyle name="常规 6 5 3 2" xfId="2053"/>
    <cellStyle name="常规 6 5 3 2 10" xfId="12759"/>
    <cellStyle name="常规 6 5 3 2 11" xfId="14270"/>
    <cellStyle name="常规 6 5 3 2 12" xfId="18747"/>
    <cellStyle name="常规 6 5 3 2 13" xfId="3576"/>
    <cellStyle name="常规 6 5 3 2 2" xfId="4784"/>
    <cellStyle name="常规 6 5 3 2 3" xfId="5577"/>
    <cellStyle name="常规 6 5 3 2 4" xfId="8719"/>
    <cellStyle name="常规 6 5 3 2 5" xfId="7049"/>
    <cellStyle name="常规 6 5 3 2 6" xfId="9907"/>
    <cellStyle name="常规 6 5 3 2 7" xfId="6640"/>
    <cellStyle name="常规 6 5 3 2 8" xfId="13605"/>
    <cellStyle name="常规 6 5 3 2 9" xfId="7541"/>
    <cellStyle name="常规 6 5 4" xfId="138"/>
    <cellStyle name="常规 6 5 4 2" xfId="630"/>
    <cellStyle name="常规 6 5 4 2 2" xfId="2054"/>
    <cellStyle name="常规 6 5 4 2 2 10" xfId="13901"/>
    <cellStyle name="常规 6 5 4 2 2 11" xfId="15573"/>
    <cellStyle name="常规 6 5 4 2 2 12" xfId="18748"/>
    <cellStyle name="常规 6 5 4 2 2 13" xfId="3578"/>
    <cellStyle name="常规 6 5 4 2 2 2" xfId="4786"/>
    <cellStyle name="常规 6 5 4 2 2 3" xfId="5912"/>
    <cellStyle name="常规 6 5 4 2 2 4" xfId="8721"/>
    <cellStyle name="常规 6 5 4 2 2 5" xfId="9372"/>
    <cellStyle name="常规 6 5 4 2 2 6" xfId="6491"/>
    <cellStyle name="常规 6 5 4 2 2 7" xfId="11103"/>
    <cellStyle name="常规 6 5 4 2 2 8" xfId="13428"/>
    <cellStyle name="常规 6 5 4 2 2 9" xfId="12082"/>
    <cellStyle name="常规 6 5 4 3" xfId="2055"/>
    <cellStyle name="常规 6 5 4 3 2" xfId="2056"/>
    <cellStyle name="常规 6 5 4 3 2 10" xfId="15050"/>
    <cellStyle name="常规 6 5 4 3 2 11" xfId="15972"/>
    <cellStyle name="常规 6 5 4 3 2 12" xfId="18750"/>
    <cellStyle name="常规 6 5 4 3 2 13" xfId="3579"/>
    <cellStyle name="常规 6 5 4 3 2 2" xfId="4787"/>
    <cellStyle name="常规 6 5 4 3 2 3" xfId="5261"/>
    <cellStyle name="常规 6 5 4 3 2 4" xfId="8722"/>
    <cellStyle name="常规 6 5 4 3 2 5" xfId="7048"/>
    <cellStyle name="常规 6 5 4 3 2 6" xfId="10379"/>
    <cellStyle name="常规 6 5 4 3 2 7" xfId="11634"/>
    <cellStyle name="常规 6 5 4 3 2 8" xfId="11767"/>
    <cellStyle name="常规 6 5 4 3 2 9" xfId="14457"/>
    <cellStyle name="常规 6 5 4 3 3" xfId="18749"/>
    <cellStyle name="常规 6 5 4 3 4" xfId="2410"/>
    <cellStyle name="常规 6 5 4 4" xfId="3577"/>
    <cellStyle name="常规 6 5 4 4 10" xfId="16109"/>
    <cellStyle name="常规 6 5 4 4 11" xfId="16778"/>
    <cellStyle name="常规 6 5 4 4 2" xfId="4785"/>
    <cellStyle name="常规 6 5 4 4 3" xfId="5420"/>
    <cellStyle name="常规 6 5 4 4 4" xfId="8720"/>
    <cellStyle name="常规 6 5 4 4 5" xfId="10624"/>
    <cellStyle name="常规 6 5 4 4 6" xfId="11878"/>
    <cellStyle name="常规 6 5 4 4 7" xfId="13080"/>
    <cellStyle name="常规 6 5 4 4 8" xfId="14532"/>
    <cellStyle name="常规 6 5 4 4 9" xfId="15224"/>
    <cellStyle name="常规 6 5 4 5" xfId="17285"/>
    <cellStyle name="常规 6 5 5" xfId="2057"/>
    <cellStyle name="常规 6 5 5 10" xfId="15866"/>
    <cellStyle name="常规 6 5 5 11" xfId="16662"/>
    <cellStyle name="常规 6 5 5 12" xfId="18751"/>
    <cellStyle name="常规 6 5 5 13" xfId="2454"/>
    <cellStyle name="常规 6 5 5 2" xfId="3662"/>
    <cellStyle name="常规 6 5 5 3" xfId="5262"/>
    <cellStyle name="常规 6 5 5 4" xfId="7597"/>
    <cellStyle name="常规 6 5 5 5" xfId="10180"/>
    <cellStyle name="常规 6 5 5 6" xfId="11441"/>
    <cellStyle name="常规 6 5 5 7" xfId="12663"/>
    <cellStyle name="常规 6 5 5 8" xfId="13834"/>
    <cellStyle name="常规 6 5 5 9" xfId="14913"/>
    <cellStyle name="常规 6 5 6" xfId="5294"/>
    <cellStyle name="常规 6 5 6 2" xfId="6189"/>
    <cellStyle name="常规 6 6" xfId="123"/>
    <cellStyle name="常规 6 6 2" xfId="617"/>
    <cellStyle name="常规 6 6 2 2" xfId="888"/>
    <cellStyle name="常规 6 6 2 2 2" xfId="1479"/>
    <cellStyle name="常规 6 6 2 2 2 10" xfId="14469"/>
    <cellStyle name="常规 6 6 2 2 2 11" xfId="15059"/>
    <cellStyle name="常规 6 6 2 2 2 12" xfId="18174"/>
    <cellStyle name="常规 6 6 2 2 2 13" xfId="3581"/>
    <cellStyle name="常规 6 6 2 2 2 2" xfId="4789"/>
    <cellStyle name="常规 6 6 2 2 2 3" xfId="6170"/>
    <cellStyle name="常规 6 6 2 2 2 4" xfId="8724"/>
    <cellStyle name="常规 6 6 2 2 2 5" xfId="9369"/>
    <cellStyle name="常规 6 6 2 2 2 6" xfId="6454"/>
    <cellStyle name="常规 6 6 2 2 2 7" xfId="10394"/>
    <cellStyle name="常规 6 6 2 2 2 8" xfId="14062"/>
    <cellStyle name="常规 6 6 2 2 2 9" xfId="13565"/>
    <cellStyle name="常规 6 6 2 3" xfId="2058"/>
    <cellStyle name="常规 6 6 2 3 2" xfId="2059"/>
    <cellStyle name="常规 6 6 2 3 2 10" xfId="13897"/>
    <cellStyle name="常规 6 6 2 3 2 11" xfId="14268"/>
    <cellStyle name="常规 6 6 2 3 2 12" xfId="18753"/>
    <cellStyle name="常规 6 6 2 3 2 13" xfId="3582"/>
    <cellStyle name="常规 6 6 2 3 2 2" xfId="4790"/>
    <cellStyle name="常规 6 6 2 3 2 3" xfId="5263"/>
    <cellStyle name="常规 6 6 2 3 2 4" xfId="8725"/>
    <cellStyle name="常规 6 6 2 3 2 5" xfId="10089"/>
    <cellStyle name="常规 6 6 2 3 2 6" xfId="6530"/>
    <cellStyle name="常规 6 6 2 3 2 7" xfId="9857"/>
    <cellStyle name="常规 6 6 2 3 2 8" xfId="9941"/>
    <cellStyle name="常规 6 6 2 3 2 9" xfId="14280"/>
    <cellStyle name="常规 6 6 2 3 3" xfId="18752"/>
    <cellStyle name="常规 6 6 2 3 4" xfId="2411"/>
    <cellStyle name="常规 6 6 2 4" xfId="3009"/>
    <cellStyle name="常规 6 6 2 4 10" xfId="7457"/>
    <cellStyle name="常规 6 6 2 4 11" xfId="13848"/>
    <cellStyle name="常规 6 6 2 4 2" xfId="4217"/>
    <cellStyle name="常规 6 6 2 4 3" xfId="5899"/>
    <cellStyle name="常规 6 6 2 4 4" xfId="8152"/>
    <cellStyle name="常规 6 6 2 4 5" xfId="9467"/>
    <cellStyle name="常规 6 6 2 4 6" xfId="6496"/>
    <cellStyle name="常规 6 6 2 4 7" xfId="7318"/>
    <cellStyle name="常规 6 6 2 4 8" xfId="14601"/>
    <cellStyle name="常规 6 6 2 4 9" xfId="14303"/>
    <cellStyle name="常规 6 6 2 5" xfId="17583"/>
    <cellStyle name="常规 6 6 3" xfId="462"/>
    <cellStyle name="常规 6 6 3 2" xfId="2060"/>
    <cellStyle name="常规 6 6 3 2 10" xfId="7429"/>
    <cellStyle name="常规 6 6 3 2 11" xfId="14573"/>
    <cellStyle name="常规 6 6 3 2 12" xfId="18754"/>
    <cellStyle name="常规 6 6 3 2 13" xfId="3583"/>
    <cellStyle name="常规 6 6 3 2 2" xfId="4791"/>
    <cellStyle name="常规 6 6 3 2 3" xfId="5744"/>
    <cellStyle name="常规 6 6 3 2 4" xfId="8726"/>
    <cellStyle name="常规 6 6 3 2 5" xfId="9371"/>
    <cellStyle name="常规 6 6 3 2 6" xfId="8819"/>
    <cellStyle name="常规 6 6 3 2 7" xfId="7031"/>
    <cellStyle name="常规 6 6 3 2 8" xfId="11729"/>
    <cellStyle name="常规 6 6 3 2 9" xfId="14171"/>
    <cellStyle name="常规 6 6 4" xfId="280"/>
    <cellStyle name="常规 6 6 4 2" xfId="732"/>
    <cellStyle name="常规 6 6 4 2 2" xfId="2061"/>
    <cellStyle name="常规 6 6 4 2 2 10" xfId="16341"/>
    <cellStyle name="常规 6 6 4 2 2 11" xfId="16911"/>
    <cellStyle name="常规 6 6 4 2 2 12" xfId="18755"/>
    <cellStyle name="常规 6 6 4 2 2 13" xfId="3585"/>
    <cellStyle name="常规 6 6 4 2 2 2" xfId="4793"/>
    <cellStyle name="常规 6 6 4 2 2 3" xfId="6014"/>
    <cellStyle name="常规 6 6 4 2 2 4" xfId="8728"/>
    <cellStyle name="常规 6 6 4 2 2 5" xfId="11039"/>
    <cellStyle name="常规 6 6 4 2 2 6" xfId="12273"/>
    <cellStyle name="常规 6 6 4 2 2 7" xfId="13449"/>
    <cellStyle name="常规 6 6 4 2 2 8" xfId="6769"/>
    <cellStyle name="常规 6 6 4 2 2 9" xfId="15522"/>
    <cellStyle name="常规 6 6 4 3" xfId="2062"/>
    <cellStyle name="常规 6 6 4 3 2" xfId="2063"/>
    <cellStyle name="常规 6 6 4 3 2 10" xfId="15509"/>
    <cellStyle name="常规 6 6 4 3 2 11" xfId="16332"/>
    <cellStyle name="常规 6 6 4 3 2 12" xfId="18757"/>
    <cellStyle name="常规 6 6 4 3 2 13" xfId="3586"/>
    <cellStyle name="常规 6 6 4 3 2 2" xfId="4794"/>
    <cellStyle name="常规 6 6 4 3 2 3" xfId="5264"/>
    <cellStyle name="常规 6 6 4 3 2 4" xfId="8729"/>
    <cellStyle name="常规 6 6 4 3 2 5" xfId="9370"/>
    <cellStyle name="常规 6 6 4 3 2 6" xfId="11016"/>
    <cellStyle name="常规 6 6 4 3 2 7" xfId="12251"/>
    <cellStyle name="常规 6 6 4 3 2 8" xfId="14191"/>
    <cellStyle name="常规 6 6 4 3 2 9" xfId="11168"/>
    <cellStyle name="常规 6 6 4 3 3" xfId="18756"/>
    <cellStyle name="常规 6 6 4 3 4" xfId="2412"/>
    <cellStyle name="常规 6 6 4 4" xfId="3584"/>
    <cellStyle name="常规 6 6 4 4 10" xfId="15650"/>
    <cellStyle name="常规 6 6 4 4 11" xfId="16448"/>
    <cellStyle name="常规 6 6 4 4 2" xfId="4792"/>
    <cellStyle name="常规 6 6 4 4 3" xfId="5562"/>
    <cellStyle name="常规 6 6 4 4 4" xfId="8727"/>
    <cellStyle name="常规 6 6 4 4 5" xfId="7047"/>
    <cellStyle name="常规 6 6 4 4 6" xfId="11205"/>
    <cellStyle name="常规 6 6 4 4 7" xfId="12432"/>
    <cellStyle name="常规 6 6 4 4 8" xfId="7025"/>
    <cellStyle name="常规 6 6 4 4 9" xfId="6593"/>
    <cellStyle name="常规 6 6 4 5" xfId="17427"/>
    <cellStyle name="常规 6 6 5" xfId="2064"/>
    <cellStyle name="常规 6 6 5 10" xfId="16202"/>
    <cellStyle name="常规 6 6 5 11" xfId="16828"/>
    <cellStyle name="常规 6 6 5 12" xfId="18758"/>
    <cellStyle name="常规 6 6 5 13" xfId="3580"/>
    <cellStyle name="常规 6 6 5 2" xfId="4788"/>
    <cellStyle name="常规 6 6 5 3" xfId="5265"/>
    <cellStyle name="常规 6 6 5 4" xfId="8723"/>
    <cellStyle name="常规 6 6 5 5" xfId="10790"/>
    <cellStyle name="常规 6 6 5 6" xfId="12033"/>
    <cellStyle name="常规 6 6 5 7" xfId="13223"/>
    <cellStyle name="常规 6 6 5 8" xfId="8983"/>
    <cellStyle name="常规 6 6 5 9" xfId="15346"/>
    <cellStyle name="常规 6 6 6" xfId="5406"/>
    <cellStyle name="常规 6 6 6 2" xfId="6300"/>
    <cellStyle name="常规 6 7" xfId="473"/>
    <cellStyle name="常规 6 7 2" xfId="744"/>
    <cellStyle name="常规 6 7 2 2" xfId="2065"/>
    <cellStyle name="常规 6 7 2 2 10" xfId="14224"/>
    <cellStyle name="常规 6 7 2 2 11" xfId="14621"/>
    <cellStyle name="常规 6 7 2 2 12" xfId="18759"/>
    <cellStyle name="常规 6 7 2 2 13" xfId="3588"/>
    <cellStyle name="常规 6 7 2 2 2" xfId="4796"/>
    <cellStyle name="常规 6 7 2 2 3" xfId="6026"/>
    <cellStyle name="常规 6 7 2 2 4" xfId="8731"/>
    <cellStyle name="常规 6 7 2 2 5" xfId="7045"/>
    <cellStyle name="常规 6 7 2 2 6" xfId="7424"/>
    <cellStyle name="常规 6 7 2 2 7" xfId="9644"/>
    <cellStyle name="常规 6 7 2 2 8" xfId="13132"/>
    <cellStyle name="常规 6 7 2 2 9" xfId="13871"/>
    <cellStyle name="常规 6 7 3" xfId="2066"/>
    <cellStyle name="常规 6 7 3 2" xfId="2067"/>
    <cellStyle name="常规 6 7 3 2 10" xfId="16024"/>
    <cellStyle name="常规 6 7 3 2 11" xfId="16726"/>
    <cellStyle name="常规 6 7 3 2 12" xfId="18761"/>
    <cellStyle name="常规 6 7 3 2 13" xfId="3589"/>
    <cellStyle name="常规 6 7 3 2 2" xfId="4797"/>
    <cellStyle name="常规 6 7 3 2 3" xfId="5266"/>
    <cellStyle name="常规 6 7 3 2 4" xfId="8732"/>
    <cellStyle name="常规 6 7 3 2 5" xfId="10477"/>
    <cellStyle name="常规 6 7 3 2 6" xfId="11734"/>
    <cellStyle name="常规 6 7 3 2 7" xfId="12939"/>
    <cellStyle name="常规 6 7 3 2 8" xfId="14328"/>
    <cellStyle name="常规 6 7 3 2 9" xfId="15120"/>
    <cellStyle name="常规 6 7 3 3" xfId="18760"/>
    <cellStyle name="常规 6 7 3 4" xfId="2413"/>
    <cellStyle name="常规 6 7 4" xfId="3587"/>
    <cellStyle name="常规 6 7 4 10" xfId="6750"/>
    <cellStyle name="常规 6 7 4 11" xfId="15151"/>
    <cellStyle name="常规 6 7 4 2" xfId="4795"/>
    <cellStyle name="常规 6 7 4 3" xfId="5755"/>
    <cellStyle name="常规 6 7 4 4" xfId="8730"/>
    <cellStyle name="常规 6 7 4 5" xfId="7046"/>
    <cellStyle name="常规 6 7 4 6" xfId="7423"/>
    <cellStyle name="常规 6 7 4 7" xfId="10511"/>
    <cellStyle name="常规 6 7 4 8" xfId="6642"/>
    <cellStyle name="常规 6 7 4 9" xfId="9909"/>
    <cellStyle name="常规 6 7 5" xfId="17439"/>
    <cellStyle name="常规 6 8" xfId="293"/>
    <cellStyle name="常规 6 8 2" xfId="2068"/>
    <cellStyle name="常规 6 8 2 10" xfId="13013"/>
    <cellStyle name="常规 6 8 2 11" xfId="13918"/>
    <cellStyle name="常规 6 8 2 12" xfId="18762"/>
    <cellStyle name="常规 6 8 2 13" xfId="3590"/>
    <cellStyle name="常规 6 8 2 2" xfId="4798"/>
    <cellStyle name="常规 6 8 2 3" xfId="5575"/>
    <cellStyle name="常规 6 8 2 4" xfId="8733"/>
    <cellStyle name="常规 6 8 2 5" xfId="9363"/>
    <cellStyle name="常规 6 8 2 6" xfId="9263"/>
    <cellStyle name="常规 6 8 2 7" xfId="9887"/>
    <cellStyle name="常规 6 8 2 8" xfId="12320"/>
    <cellStyle name="常规 6 8 2 9" xfId="11933"/>
    <cellStyle name="常规 6 9" xfId="136"/>
    <cellStyle name="常规 6 9 2" xfId="628"/>
    <cellStyle name="常规 6 9 2 2" xfId="1684"/>
    <cellStyle name="常规 6 9 2 2 10" xfId="7456"/>
    <cellStyle name="常规 6 9 2 2 11" xfId="13609"/>
    <cellStyle name="常规 6 9 2 2 12" xfId="18379"/>
    <cellStyle name="常规 6 9 2 2 13" xfId="3592"/>
    <cellStyle name="常规 6 9 2 2 2" xfId="4800"/>
    <cellStyle name="常规 6 9 2 2 3" xfId="5910"/>
    <cellStyle name="常规 6 9 2 2 4" xfId="8735"/>
    <cellStyle name="常规 6 9 2 2 5" xfId="9368"/>
    <cellStyle name="常规 6 9 2 2 6" xfId="8778"/>
    <cellStyle name="常规 6 9 2 2 7" xfId="8866"/>
    <cellStyle name="常规 6 9 2 2 8" xfId="7533"/>
    <cellStyle name="常规 6 9 2 2 9" xfId="9356"/>
    <cellStyle name="常规 6 9 3" xfId="2069"/>
    <cellStyle name="常规 6 9 3 2" xfId="1641"/>
    <cellStyle name="常规 6 9 3 2 10" xfId="12210"/>
    <cellStyle name="常规 6 9 3 2 11" xfId="11087"/>
    <cellStyle name="常规 6 9 3 2 12" xfId="18336"/>
    <cellStyle name="常规 6 9 3 2 13" xfId="3593"/>
    <cellStyle name="常规 6 9 3 2 2" xfId="4801"/>
    <cellStyle name="常规 6 9 3 2 3" xfId="5113"/>
    <cellStyle name="常规 6 9 3 2 4" xfId="8736"/>
    <cellStyle name="常规 6 9 3 2 5" xfId="7044"/>
    <cellStyle name="常规 6 9 3 2 6" xfId="9735"/>
    <cellStyle name="常规 6 9 3 2 7" xfId="9067"/>
    <cellStyle name="常规 6 9 3 2 8" xfId="11454"/>
    <cellStyle name="常规 6 9 3 2 9" xfId="9071"/>
    <cellStyle name="常规 6 9 3 3" xfId="18763"/>
    <cellStyle name="常规 6 9 3 4" xfId="2414"/>
    <cellStyle name="常规 6 9 4" xfId="3591"/>
    <cellStyle name="常规 6 9 4 10" xfId="14323"/>
    <cellStyle name="常规 6 9 4 11" xfId="15115"/>
    <cellStyle name="常规 6 9 4 2" xfId="4799"/>
    <cellStyle name="常规 6 9 4 3" xfId="5418"/>
    <cellStyle name="常规 6 9 4 4" xfId="8734"/>
    <cellStyle name="常规 6 9 4 5" xfId="10088"/>
    <cellStyle name="常规 6 9 4 6" xfId="8859"/>
    <cellStyle name="常规 6 9 4 7" xfId="10472"/>
    <cellStyle name="常规 6 9 4 8" xfId="6613"/>
    <cellStyle name="常规 6 9 4 9" xfId="13291"/>
    <cellStyle name="常规 6 9 5" xfId="17283"/>
    <cellStyle name="常规 7" xfId="124"/>
    <cellStyle name="常规 7 2" xfId="125"/>
    <cellStyle name="常规 7 2 2" xfId="619"/>
    <cellStyle name="常规 7 2 2 2" xfId="890"/>
    <cellStyle name="常规 7 2 2 2 2" xfId="2070"/>
    <cellStyle name="常规 7 2 2 2 2 10" xfId="16203"/>
    <cellStyle name="常规 7 2 2 2 2 11" xfId="16829"/>
    <cellStyle name="常规 7 2 2 2 2 12" xfId="18764"/>
    <cellStyle name="常规 7 2 2 2 2 13" xfId="3597"/>
    <cellStyle name="常规 7 2 2 2 2 2" xfId="4805"/>
    <cellStyle name="常规 7 2 2 2 2 3" xfId="6172"/>
    <cellStyle name="常规 7 2 2 2 2 4" xfId="8740"/>
    <cellStyle name="常规 7 2 2 2 2 5" xfId="10791"/>
    <cellStyle name="常规 7 2 2 2 2 6" xfId="12034"/>
    <cellStyle name="常规 7 2 2 2 2 7" xfId="13224"/>
    <cellStyle name="常规 7 2 2 2 2 8" xfId="8959"/>
    <cellStyle name="常规 7 2 2 2 2 9" xfId="15347"/>
    <cellStyle name="常规 7 2 2 3" xfId="2071"/>
    <cellStyle name="常规 7 2 2 3 2" xfId="2072"/>
    <cellStyle name="常规 7 2 2 3 2 10" xfId="14682"/>
    <cellStyle name="常规 7 2 2 3 2 11" xfId="15564"/>
    <cellStyle name="常规 7 2 2 3 2 12" xfId="18766"/>
    <cellStyle name="常规 7 2 2 3 2 13" xfId="3598"/>
    <cellStyle name="常规 7 2 2 3 2 2" xfId="4806"/>
    <cellStyle name="常规 7 2 2 3 2 3" xfId="5267"/>
    <cellStyle name="常规 7 2 2 3 2 4" xfId="8741"/>
    <cellStyle name="常规 7 2 2 3 2 5" xfId="9364"/>
    <cellStyle name="常规 7 2 2 3 2 6" xfId="6930"/>
    <cellStyle name="常规 7 2 2 3 2 7" xfId="11089"/>
    <cellStyle name="常规 7 2 2 3 2 8" xfId="13493"/>
    <cellStyle name="常规 7 2 2 3 2 9" xfId="13505"/>
    <cellStyle name="常规 7 2 2 3 3" xfId="18765"/>
    <cellStyle name="常规 7 2 2 3 4" xfId="2415"/>
    <cellStyle name="常规 7 2 2 4" xfId="3596"/>
    <cellStyle name="常规 7 2 2 4 10" xfId="15271"/>
    <cellStyle name="常规 7 2 2 4 11" xfId="16153"/>
    <cellStyle name="常规 7 2 2 4 2" xfId="4804"/>
    <cellStyle name="常规 7 2 2 4 3" xfId="5901"/>
    <cellStyle name="常规 7 2 2 4 4" xfId="8739"/>
    <cellStyle name="常规 7 2 2 4 5" xfId="7043"/>
    <cellStyle name="常规 7 2 2 4 6" xfId="10685"/>
    <cellStyle name="常规 7 2 2 4 7" xfId="11934"/>
    <cellStyle name="常规 7 2 2 4 8" xfId="10997"/>
    <cellStyle name="常规 7 2 2 4 9" xfId="14104"/>
    <cellStyle name="常规 7 2 2 5" xfId="17585"/>
    <cellStyle name="常规 7 2 3" xfId="464"/>
    <cellStyle name="常规 7 2 3 2" xfId="2073"/>
    <cellStyle name="常规 7 2 3 2 10" xfId="7442"/>
    <cellStyle name="常规 7 2 3 2 11" xfId="12809"/>
    <cellStyle name="常规 7 2 3 2 12" xfId="18767"/>
    <cellStyle name="常规 7 2 3 2 13" xfId="3599"/>
    <cellStyle name="常规 7 2 3 2 2" xfId="4807"/>
    <cellStyle name="常规 7 2 3 2 3" xfId="5746"/>
    <cellStyle name="常规 7 2 3 2 4" xfId="8742"/>
    <cellStyle name="常规 7 2 3 2 5" xfId="10087"/>
    <cellStyle name="常规 7 2 3 2 6" xfId="9895"/>
    <cellStyle name="常规 7 2 3 2 7" xfId="9939"/>
    <cellStyle name="常规 7 2 3 2 8" xfId="10667"/>
    <cellStyle name="常规 7 2 3 2 9" xfId="11525"/>
    <cellStyle name="常规 7 2 4" xfId="282"/>
    <cellStyle name="常规 7 2 4 2" xfId="734"/>
    <cellStyle name="常规 7 2 4 2 2" xfId="2074"/>
    <cellStyle name="常规 7 2 4 2 2 10" xfId="10397"/>
    <cellStyle name="常规 7 2 4 2 2 11" xfId="14917"/>
    <cellStyle name="常规 7 2 4 2 2 12" xfId="18768"/>
    <cellStyle name="常规 7 2 4 2 2 13" xfId="3601"/>
    <cellStyle name="常规 7 2 4 2 2 2" xfId="4809"/>
    <cellStyle name="常规 7 2 4 2 2 3" xfId="6016"/>
    <cellStyle name="常规 7 2 4 2 2 4" xfId="8744"/>
    <cellStyle name="常规 7 2 4 2 2 5" xfId="7042"/>
    <cellStyle name="常规 7 2 4 2 2 6" xfId="7425"/>
    <cellStyle name="常规 7 2 4 2 2 7" xfId="10193"/>
    <cellStyle name="常规 7 2 4 2 2 8" xfId="14623"/>
    <cellStyle name="常规 7 2 4 2 2 9" xfId="13308"/>
    <cellStyle name="常规 7 2 4 3" xfId="1558"/>
    <cellStyle name="常规 7 2 4 3 2" xfId="2075"/>
    <cellStyle name="常规 7 2 4 3 2 10" xfId="16342"/>
    <cellStyle name="常规 7 2 4 3 2 11" xfId="16912"/>
    <cellStyle name="常规 7 2 4 3 2 12" xfId="18769"/>
    <cellStyle name="常规 7 2 4 3 2 13" xfId="3602"/>
    <cellStyle name="常规 7 2 4 3 2 2" xfId="4810"/>
    <cellStyle name="常规 7 2 4 3 2 3" xfId="5268"/>
    <cellStyle name="常规 7 2 4 3 2 4" xfId="8745"/>
    <cellStyle name="常规 7 2 4 3 2 5" xfId="11040"/>
    <cellStyle name="常规 7 2 4 3 2 6" xfId="12274"/>
    <cellStyle name="常规 7 2 4 3 2 7" xfId="13450"/>
    <cellStyle name="常规 7 2 4 3 2 8" xfId="13929"/>
    <cellStyle name="常规 7 2 4 3 2 9" xfId="15523"/>
    <cellStyle name="常规 7 2 4 3 3" xfId="18253"/>
    <cellStyle name="常规 7 2 4 3 4" xfId="2416"/>
    <cellStyle name="常规 7 2 4 4" xfId="3600"/>
    <cellStyle name="常规 7 2 4 4 10" xfId="12811"/>
    <cellStyle name="常规 7 2 4 4 11" xfId="13895"/>
    <cellStyle name="常规 7 2 4 4 2" xfId="4808"/>
    <cellStyle name="常规 7 2 4 4 3" xfId="5564"/>
    <cellStyle name="常规 7 2 4 4 4" xfId="8743"/>
    <cellStyle name="常规 7 2 4 4 5" xfId="9366"/>
    <cellStyle name="常规 7 2 4 4 6" xfId="8806"/>
    <cellStyle name="常规 7 2 4 4 7" xfId="6610"/>
    <cellStyle name="常规 7 2 4 4 8" xfId="9804"/>
    <cellStyle name="常规 7 2 4 4 9" xfId="14043"/>
    <cellStyle name="常规 7 2 4 5" xfId="17429"/>
    <cellStyle name="常规 7 2 5" xfId="2076"/>
    <cellStyle name="常规 7 2 5 10" xfId="9359"/>
    <cellStyle name="常规 7 2 5 11" xfId="12183"/>
    <cellStyle name="常规 7 2 5 12" xfId="18770"/>
    <cellStyle name="常规 7 2 5 13" xfId="3595"/>
    <cellStyle name="常规 7 2 5 2" xfId="4803"/>
    <cellStyle name="常规 7 2 5 3" xfId="5269"/>
    <cellStyle name="常规 7 2 5 4" xfId="8738"/>
    <cellStyle name="常规 7 2 5 5" xfId="9367"/>
    <cellStyle name="常规 7 2 5 6" xfId="10040"/>
    <cellStyle name="常规 7 2 5 7" xfId="9904"/>
    <cellStyle name="常规 7 2 5 8" xfId="13205"/>
    <cellStyle name="常规 7 2 5 9" xfId="10864"/>
    <cellStyle name="常规 7 2 6" xfId="5408"/>
    <cellStyle name="常规 7 2 6 2" xfId="6302"/>
    <cellStyle name="常规 7 3" xfId="618"/>
    <cellStyle name="常规 7 3 2" xfId="889"/>
    <cellStyle name="常规 7 3 2 2" xfId="2077"/>
    <cellStyle name="常规 7 3 2 2 10" xfId="11992"/>
    <cellStyle name="常规 7 3 2 2 11" xfId="13383"/>
    <cellStyle name="常规 7 3 2 2 12" xfId="18771"/>
    <cellStyle name="常规 7 3 2 2 13" xfId="3604"/>
    <cellStyle name="常规 7 3 2 2 2" xfId="4812"/>
    <cellStyle name="常规 7 3 2 2 3" xfId="6171"/>
    <cellStyle name="常规 7 3 2 2 4" xfId="8747"/>
    <cellStyle name="常规 7 3 2 2 5" xfId="7041"/>
    <cellStyle name="常规 7 3 2 2 6" xfId="7426"/>
    <cellStyle name="常规 7 3 2 2 7" xfId="9645"/>
    <cellStyle name="常规 7 3 2 2 8" xfId="13295"/>
    <cellStyle name="常规 7 3 2 2 9" xfId="9620"/>
    <cellStyle name="常规 7 3 3" xfId="2078"/>
    <cellStyle name="常规 7 3 3 2" xfId="2079"/>
    <cellStyle name="常规 7 3 3 2 10" xfId="14615"/>
    <cellStyle name="常规 7 3 3 2 11" xfId="12269"/>
    <cellStyle name="常规 7 3 3 2 12" xfId="18773"/>
    <cellStyle name="常规 7 3 3 2 13" xfId="3605"/>
    <cellStyle name="常规 7 3 3 2 2" xfId="4813"/>
    <cellStyle name="常规 7 3 3 2 3" xfId="5270"/>
    <cellStyle name="常规 7 3 3 2 4" xfId="8748"/>
    <cellStyle name="常规 7 3 3 2 5" xfId="7040"/>
    <cellStyle name="常规 7 3 3 2 6" xfId="9737"/>
    <cellStyle name="常规 7 3 3 2 7" xfId="9075"/>
    <cellStyle name="常规 7 3 3 2 8" xfId="14705"/>
    <cellStyle name="常规 7 3 3 2 9" xfId="13984"/>
    <cellStyle name="常规 7 3 3 3" xfId="18772"/>
    <cellStyle name="常规 7 3 3 4" xfId="2417"/>
    <cellStyle name="常规 7 3 4" xfId="3603"/>
    <cellStyle name="常规 7 3 4 10" xfId="15332"/>
    <cellStyle name="常规 7 3 4 11" xfId="16193"/>
    <cellStyle name="常规 7 3 4 2" xfId="4811"/>
    <cellStyle name="常规 7 3 4 3" xfId="5900"/>
    <cellStyle name="常规 7 3 4 4" xfId="8746"/>
    <cellStyle name="常规 7 3 4 5" xfId="9365"/>
    <cellStyle name="常规 7 3 4 6" xfId="10769"/>
    <cellStyle name="常规 7 3 4 7" xfId="12015"/>
    <cellStyle name="常规 7 3 4 8" xfId="14702"/>
    <cellStyle name="常规 7 3 4 9" xfId="12202"/>
    <cellStyle name="常规 7 3 5" xfId="17584"/>
    <cellStyle name="常规 7 4" xfId="463"/>
    <cellStyle name="常规 7 4 2" xfId="1840"/>
    <cellStyle name="常规 7 4 2 10" xfId="15563"/>
    <cellStyle name="常规 7 4 2 11" xfId="16380"/>
    <cellStyle name="常规 7 4 2 12" xfId="18534"/>
    <cellStyle name="常规 7 4 2 13" xfId="3606"/>
    <cellStyle name="常规 7 4 2 2" xfId="4814"/>
    <cellStyle name="常规 7 4 2 3" xfId="5745"/>
    <cellStyle name="常规 7 4 2 4" xfId="8749"/>
    <cellStyle name="常规 7 4 2 5" xfId="7039"/>
    <cellStyle name="常规 7 4 2 6" xfId="11085"/>
    <cellStyle name="常规 7 4 2 7" xfId="12318"/>
    <cellStyle name="常规 7 4 2 8" xfId="14587"/>
    <cellStyle name="常规 7 4 2 9" xfId="14678"/>
    <cellStyle name="常规 7 5" xfId="281"/>
    <cellStyle name="常规 7 5 2" xfId="733"/>
    <cellStyle name="常规 7 5 2 2" xfId="2080"/>
    <cellStyle name="常规 7 5 2 2 10" xfId="13922"/>
    <cellStyle name="常规 7 5 2 2 11" xfId="13884"/>
    <cellStyle name="常规 7 5 2 2 12" xfId="18774"/>
    <cellStyle name="常规 7 5 2 2 13" xfId="3608"/>
    <cellStyle name="常规 7 5 2 2 2" xfId="4816"/>
    <cellStyle name="常规 7 5 2 2 3" xfId="6015"/>
    <cellStyle name="常规 7 5 2 2 4" xfId="8751"/>
    <cellStyle name="常规 7 5 2 2 5" xfId="7037"/>
    <cellStyle name="常规 7 5 2 2 6" xfId="9738"/>
    <cellStyle name="常规 7 5 2 2 7" xfId="6741"/>
    <cellStyle name="常规 7 5 2 2 8" xfId="14022"/>
    <cellStyle name="常规 7 5 2 2 9" xfId="11011"/>
    <cellStyle name="常规 7 5 3" xfId="2081"/>
    <cellStyle name="常规 7 5 3 2" xfId="2082"/>
    <cellStyle name="常规 7 5 3 2 10" xfId="16402"/>
    <cellStyle name="常规 7 5 3 2 11" xfId="16957"/>
    <cellStyle name="常规 7 5 3 2 12" xfId="18776"/>
    <cellStyle name="常规 7 5 3 2 13" xfId="3609"/>
    <cellStyle name="常规 7 5 3 2 2" xfId="4817"/>
    <cellStyle name="常规 7 5 3 2 3" xfId="5271"/>
    <cellStyle name="常规 7 5 3 2 4" xfId="8752"/>
    <cellStyle name="常规 7 5 3 2 5" xfId="11145"/>
    <cellStyle name="常规 7 5 3 2 6" xfId="12374"/>
    <cellStyle name="常规 7 5 3 2 7" xfId="13546"/>
    <cellStyle name="常规 7 5 3 2 8" xfId="12018"/>
    <cellStyle name="常规 7 5 3 2 9" xfId="15599"/>
    <cellStyle name="常规 7 5 3 3" xfId="18775"/>
    <cellStyle name="常规 7 5 3 4" xfId="2418"/>
    <cellStyle name="常规 7 5 4" xfId="3607"/>
    <cellStyle name="常规 7 5 4 10" xfId="14360"/>
    <cellStyle name="常规 7 5 4 11" xfId="13216"/>
    <cellStyle name="常规 7 5 4 2" xfId="4815"/>
    <cellStyle name="常规 7 5 4 3" xfId="5563"/>
    <cellStyle name="常规 7 5 4 4" xfId="8750"/>
    <cellStyle name="常规 7 5 4 5" xfId="7038"/>
    <cellStyle name="常规 7 5 4 6" xfId="7427"/>
    <cellStyle name="常规 7 5 4 7" xfId="7331"/>
    <cellStyle name="常规 7 5 4 8" xfId="13213"/>
    <cellStyle name="常规 7 5 4 9" xfId="12971"/>
    <cellStyle name="常规 7 5 5" xfId="17428"/>
    <cellStyle name="常规 7 6" xfId="2083"/>
    <cellStyle name="常规 7 6 10" xfId="16110"/>
    <cellStyle name="常规 7 6 11" xfId="16779"/>
    <cellStyle name="常规 7 6 12" xfId="18777"/>
    <cellStyle name="常规 7 6 13" xfId="3594"/>
    <cellStyle name="常规 7 6 2" xfId="4802"/>
    <cellStyle name="常规 7 6 3" xfId="5272"/>
    <cellStyle name="常规 7 6 4" xfId="8737"/>
    <cellStyle name="常规 7 6 5" xfId="10625"/>
    <cellStyle name="常规 7 6 6" xfId="11879"/>
    <cellStyle name="常规 7 6 7" xfId="13081"/>
    <cellStyle name="常规 7 6 8" xfId="14533"/>
    <cellStyle name="常规 7 6 9" xfId="15225"/>
    <cellStyle name="常规 7 7" xfId="5407"/>
    <cellStyle name="常规 7 7 2" xfId="6301"/>
    <cellStyle name="常规 8" xfId="126"/>
    <cellStyle name="常规 8 2" xfId="20"/>
    <cellStyle name="常规 8 2 2" xfId="484"/>
    <cellStyle name="常规 8 2 2 2" xfId="755"/>
    <cellStyle name="常规 8 2 2 2 2" xfId="1494"/>
    <cellStyle name="常规 8 2 2 2 2 10" xfId="16466"/>
    <cellStyle name="常规 8 2 2 2 2 11" xfId="16991"/>
    <cellStyle name="常规 8 2 2 2 2 12" xfId="18189"/>
    <cellStyle name="常规 8 2 2 2 2 13" xfId="3611"/>
    <cellStyle name="常规 8 2 2 2 2 2" xfId="4819"/>
    <cellStyle name="常规 8 2 2 2 2 3" xfId="6037"/>
    <cellStyle name="常规 8 2 2 2 2 4" xfId="8754"/>
    <cellStyle name="常规 8 2 2 2 2 5" xfId="11234"/>
    <cellStyle name="常规 8 2 2 2 2 6" xfId="12458"/>
    <cellStyle name="常规 8 2 2 2 2 7" xfId="13632"/>
    <cellStyle name="常规 8 2 2 2 2 8" xfId="11638"/>
    <cellStyle name="常规 8 2 2 2 2 9" xfId="15669"/>
    <cellStyle name="常规 8 2 2 3" xfId="2084"/>
    <cellStyle name="常规 8 2 2 3 2" xfId="2085"/>
    <cellStyle name="常规 8 2 2 3 2 10" xfId="15405"/>
    <cellStyle name="常规 8 2 2 3 2 11" xfId="16250"/>
    <cellStyle name="常规 8 2 2 3 2 12" xfId="18779"/>
    <cellStyle name="常规 8 2 2 3 2 13" xfId="3612"/>
    <cellStyle name="常规 8 2 2 3 2 2" xfId="4820"/>
    <cellStyle name="常规 8 2 2 3 2 3" xfId="5273"/>
    <cellStyle name="常规 8 2 2 3 2 4" xfId="8755"/>
    <cellStyle name="常规 8 2 2 3 2 5" xfId="10067"/>
    <cellStyle name="常规 8 2 2 3 2 6" xfId="10866"/>
    <cellStyle name="常规 8 2 2 3 2 7" xfId="12110"/>
    <cellStyle name="常规 8 2 2 3 2 8" xfId="13134"/>
    <cellStyle name="常规 8 2 2 3 2 9" xfId="6504"/>
    <cellStyle name="常规 8 2 2 3 3" xfId="18778"/>
    <cellStyle name="常规 8 2 2 3 4" xfId="2419"/>
    <cellStyle name="常规 8 2 2 4" xfId="2989"/>
    <cellStyle name="常规 8 2 2 4 10" xfId="12918"/>
    <cellStyle name="常规 8 2 2 4 11" xfId="6473"/>
    <cellStyle name="常规 8 2 2 4 2" xfId="4197"/>
    <cellStyle name="常规 8 2 2 4 3" xfId="5766"/>
    <cellStyle name="常规 8 2 2 4 4" xfId="8132"/>
    <cellStyle name="常规 8 2 2 4 5" xfId="7150"/>
    <cellStyle name="常规 8 2 2 4 6" xfId="8784"/>
    <cellStyle name="常规 8 2 2 4 7" xfId="10084"/>
    <cellStyle name="常规 8 2 2 4 8" xfId="9872"/>
    <cellStyle name="常规 8 2 2 4 9" xfId="12187"/>
    <cellStyle name="常规 8 2 2 5" xfId="17450"/>
    <cellStyle name="常规 8 2 3" xfId="305"/>
    <cellStyle name="常规 8 2 3 2" xfId="1496"/>
    <cellStyle name="常规 8 2 3 2 10" xfId="16035"/>
    <cellStyle name="常规 8 2 3 2 11" xfId="16737"/>
    <cellStyle name="常规 8 2 3 2 12" xfId="18191"/>
    <cellStyle name="常规 8 2 3 2 13" xfId="2994"/>
    <cellStyle name="常规 8 2 3 2 2" xfId="4202"/>
    <cellStyle name="常规 8 2 3 2 3" xfId="5587"/>
    <cellStyle name="常规 8 2 3 2 4" xfId="8137"/>
    <cellStyle name="常规 8 2 3 2 5" xfId="10488"/>
    <cellStyle name="常规 8 2 3 2 6" xfId="11745"/>
    <cellStyle name="常规 8 2 3 2 7" xfId="12950"/>
    <cellStyle name="常规 8 2 3 2 8" xfId="11114"/>
    <cellStyle name="常规 8 2 3 2 9" xfId="15131"/>
    <cellStyle name="常规 8 2 4" xfId="147"/>
    <cellStyle name="常规 8 2 4 2" xfId="639"/>
    <cellStyle name="常规 8 2 4 2 2" xfId="2086"/>
    <cellStyle name="常规 8 2 4 2 2 10" xfId="16383"/>
    <cellStyle name="常规 8 2 4 2 2 11" xfId="16942"/>
    <cellStyle name="常规 8 2 4 2 2 12" xfId="18780"/>
    <cellStyle name="常规 8 2 4 2 2 13" xfId="3614"/>
    <cellStyle name="常规 8 2 4 2 2 2" xfId="4822"/>
    <cellStyle name="常规 8 2 4 2 2 3" xfId="5921"/>
    <cellStyle name="常规 8 2 4 2 2 4" xfId="8757"/>
    <cellStyle name="常规 8 2 4 2 2 5" xfId="11104"/>
    <cellStyle name="常规 8 2 4 2 2 6" xfId="12334"/>
    <cellStyle name="常规 8 2 4 2 2 7" xfId="13506"/>
    <cellStyle name="常规 8 2 4 2 2 8" xfId="8902"/>
    <cellStyle name="常规 8 2 4 2 2 9" xfId="15574"/>
    <cellStyle name="常规 8 2 4 3" xfId="2087"/>
    <cellStyle name="常规 8 2 4 3 2" xfId="2088"/>
    <cellStyle name="常规 8 2 4 3 2 10" xfId="15339"/>
    <cellStyle name="常规 8 2 4 3 2 11" xfId="16197"/>
    <cellStyle name="常规 8 2 4 3 2 12" xfId="18782"/>
    <cellStyle name="常规 8 2 4 3 2 13" xfId="3615"/>
    <cellStyle name="常规 8 2 4 3 2 2" xfId="4823"/>
    <cellStyle name="常规 8 2 4 3 2 3" xfId="5274"/>
    <cellStyle name="常规 8 2 4 3 2 4" xfId="8758"/>
    <cellStyle name="常规 8 2 4 3 2 5" xfId="9137"/>
    <cellStyle name="常规 8 2 4 3 2 6" xfId="10778"/>
    <cellStyle name="常规 8 2 4 3 2 7" xfId="12024"/>
    <cellStyle name="常规 8 2 4 3 2 8" xfId="9661"/>
    <cellStyle name="常规 8 2 4 3 2 9" xfId="8960"/>
    <cellStyle name="常规 8 2 4 3 3" xfId="18781"/>
    <cellStyle name="常规 8 2 4 3 4" xfId="2420"/>
    <cellStyle name="常规 8 2 4 4" xfId="3613"/>
    <cellStyle name="常规 8 2 4 4 10" xfId="16467"/>
    <cellStyle name="常规 8 2 4 4 11" xfId="16992"/>
    <cellStyle name="常规 8 2 4 4 2" xfId="4821"/>
    <cellStyle name="常规 8 2 4 4 3" xfId="5429"/>
    <cellStyle name="常规 8 2 4 4 4" xfId="8756"/>
    <cellStyle name="常规 8 2 4 4 5" xfId="11236"/>
    <cellStyle name="常规 8 2 4 4 6" xfId="12460"/>
    <cellStyle name="常规 8 2 4 4 7" xfId="13633"/>
    <cellStyle name="常规 8 2 4 4 8" xfId="14410"/>
    <cellStyle name="常规 8 2 4 4 9" xfId="15670"/>
    <cellStyle name="常规 8 2 4 5" xfId="17294"/>
    <cellStyle name="常规 8 2 5" xfId="2089"/>
    <cellStyle name="常规 8 2 5 10" xfId="15927"/>
    <cellStyle name="常规 8 2 5 11" xfId="16679"/>
    <cellStyle name="常规 8 2 5 12" xfId="18783"/>
    <cellStyle name="常规 8 2 5 13" xfId="3610"/>
    <cellStyle name="常规 8 2 5 2" xfId="4818"/>
    <cellStyle name="常规 8 2 5 3" xfId="5275"/>
    <cellStyle name="常规 8 2 5 4" xfId="8753"/>
    <cellStyle name="常规 8 2 5 5" xfId="10316"/>
    <cellStyle name="常规 8 2 5 6" xfId="11576"/>
    <cellStyle name="常规 8 2 5 7" xfId="12787"/>
    <cellStyle name="常规 8 2 5 8" xfId="6971"/>
    <cellStyle name="常规 8 2 5 9" xfId="14998"/>
    <cellStyle name="常规 8 2 6" xfId="5303"/>
    <cellStyle name="常规 8 2 6 2" xfId="6198"/>
    <cellStyle name="常规 8 3" xfId="620"/>
    <cellStyle name="常规 8 3 2" xfId="891"/>
    <cellStyle name="常规 8 3 2 2" xfId="2090"/>
    <cellStyle name="常规 8 3 2 2 10" xfId="15999"/>
    <cellStyle name="常规 8 3 2 2 11" xfId="16718"/>
    <cellStyle name="常规 8 3 2 2 12" xfId="18784"/>
    <cellStyle name="常规 8 3 2 2 13" xfId="3616"/>
    <cellStyle name="常规 8 3 2 2 2" xfId="4824"/>
    <cellStyle name="常规 8 3 2 2 3" xfId="6173"/>
    <cellStyle name="常规 8 3 2 2 4" xfId="8759"/>
    <cellStyle name="常规 8 3 2 2 5" xfId="10436"/>
    <cellStyle name="常规 8 3 2 2 6" xfId="11692"/>
    <cellStyle name="常规 8 3 2 2 7" xfId="12899"/>
    <cellStyle name="常规 8 3 2 2 8" xfId="12241"/>
    <cellStyle name="常规 8 3 2 2 9" xfId="15089"/>
    <cellStyle name="常规 8 3 3" xfId="2091"/>
    <cellStyle name="常规 8 3 3 2" xfId="2092"/>
    <cellStyle name="常规 8 3 3 2 10" xfId="11912"/>
    <cellStyle name="常规 8 3 3 2 11" xfId="15334"/>
    <cellStyle name="常规 8 3 3 2 12" xfId="18786"/>
    <cellStyle name="常规 8 3 3 2 13" xfId="3617"/>
    <cellStyle name="常规 8 3 3 2 2" xfId="4825"/>
    <cellStyle name="常规 8 3 3 2 3" xfId="5276"/>
    <cellStyle name="常规 8 3 3 2 4" xfId="8760"/>
    <cellStyle name="常规 8 3 3 2 5" xfId="9232"/>
    <cellStyle name="常规 8 3 3 2 6" xfId="9304"/>
    <cellStyle name="常规 8 3 3 2 7" xfId="10771"/>
    <cellStyle name="常规 8 3 3 2 8" xfId="14646"/>
    <cellStyle name="常规 8 3 3 2 9" xfId="11939"/>
    <cellStyle name="常规 8 3 3 3" xfId="18785"/>
    <cellStyle name="常规 8 3 3 4" xfId="2421"/>
    <cellStyle name="常规 8 3 4" xfId="2462"/>
    <cellStyle name="常规 8 3 4 10" xfId="15865"/>
    <cellStyle name="常规 8 3 4 11" xfId="16661"/>
    <cellStyle name="常规 8 3 4 2" xfId="3670"/>
    <cellStyle name="常规 8 3 4 3" xfId="5902"/>
    <cellStyle name="常规 8 3 4 4" xfId="7605"/>
    <cellStyle name="常规 8 3 4 5" xfId="10179"/>
    <cellStyle name="常规 8 3 4 6" xfId="11440"/>
    <cellStyle name="常规 8 3 4 7" xfId="12662"/>
    <cellStyle name="常规 8 3 4 8" xfId="10852"/>
    <cellStyle name="常规 8 3 4 9" xfId="14912"/>
    <cellStyle name="常规 8 3 5" xfId="17586"/>
    <cellStyle name="常规 8 4" xfId="419"/>
    <cellStyle name="常规 8 4 2" xfId="1362"/>
    <cellStyle name="常规 8 4 2 10" xfId="15829"/>
    <cellStyle name="常规 8 4 2 11" xfId="16625"/>
    <cellStyle name="常规 8 4 2 12" xfId="18057"/>
    <cellStyle name="常规 8 4 2 13" xfId="2918"/>
    <cellStyle name="常规 8 4 2 2" xfId="4126"/>
    <cellStyle name="常规 8 4 2 3" xfId="5701"/>
    <cellStyle name="常规 8 4 2 4" xfId="8061"/>
    <cellStyle name="常规 8 4 2 5" xfId="10139"/>
    <cellStyle name="常规 8 4 2 6" xfId="11400"/>
    <cellStyle name="常规 8 4 2 7" xfId="12623"/>
    <cellStyle name="常规 8 4 2 8" xfId="9742"/>
    <cellStyle name="常规 8 4 2 9" xfId="14875"/>
    <cellStyle name="常规 8 5" xfId="283"/>
    <cellStyle name="常规 8 5 2" xfId="735"/>
    <cellStyle name="常规 8 5 2 2" xfId="2093"/>
    <cellStyle name="常规 8 5 2 2 10" xfId="14460"/>
    <cellStyle name="常规 8 5 2 2 11" xfId="15053"/>
    <cellStyle name="常规 8 5 2 2 12" xfId="18787"/>
    <cellStyle name="常规 8 5 2 2 13" xfId="3619"/>
    <cellStyle name="常规 8 5 2 2 2" xfId="4827"/>
    <cellStyle name="常规 8 5 2 2 3" xfId="6017"/>
    <cellStyle name="常规 8 5 2 2 4" xfId="8762"/>
    <cellStyle name="常规 8 5 2 2 5" xfId="9343"/>
    <cellStyle name="常规 8 5 2 2 6" xfId="6938"/>
    <cellStyle name="常规 8 5 2 2 7" xfId="10383"/>
    <cellStyle name="常规 8 5 2 2 8" xfId="12771"/>
    <cellStyle name="常规 8 5 2 2 9" xfId="9612"/>
    <cellStyle name="常规 8 5 3" xfId="2094"/>
    <cellStyle name="常规 8 5 3 2" xfId="1706"/>
    <cellStyle name="常规 8 5 3 2 10" xfId="15273"/>
    <cellStyle name="常规 8 5 3 2 11" xfId="16154"/>
    <cellStyle name="常规 8 5 3 2 12" xfId="18401"/>
    <cellStyle name="常规 8 5 3 2 13" xfId="3620"/>
    <cellStyle name="常规 8 5 3 2 2" xfId="4828"/>
    <cellStyle name="常规 8 5 3 2 3" xfId="5141"/>
    <cellStyle name="常规 8 5 3 2 4" xfId="8763"/>
    <cellStyle name="常规 8 5 3 2 5" xfId="7015"/>
    <cellStyle name="常规 8 5 3 2 6" xfId="10687"/>
    <cellStyle name="常规 8 5 3 2 7" xfId="11936"/>
    <cellStyle name="常规 8 5 3 2 8" xfId="9544"/>
    <cellStyle name="常规 8 5 3 2 9" xfId="14105"/>
    <cellStyle name="常规 8 5 3 3" xfId="18788"/>
    <cellStyle name="常规 8 5 3 4" xfId="2422"/>
    <cellStyle name="常规 8 5 4" xfId="3618"/>
    <cellStyle name="常规 8 5 4 10" xfId="14059"/>
    <cellStyle name="常规 8 5 4 11" xfId="11876"/>
    <cellStyle name="常规 8 5 4 2" xfId="4826"/>
    <cellStyle name="常规 8 5 4 3" xfId="5565"/>
    <cellStyle name="常规 8 5 4 4" xfId="8761"/>
    <cellStyle name="常规 8 5 4 5" xfId="10086"/>
    <cellStyle name="常规 8 5 4 6" xfId="8817"/>
    <cellStyle name="常规 8 5 4 7" xfId="8915"/>
    <cellStyle name="常规 8 5 4 8" xfId="13950"/>
    <cellStyle name="常规 8 5 4 9" xfId="14137"/>
    <cellStyle name="常规 8 5 5" xfId="17430"/>
    <cellStyle name="常规 8 6" xfId="2095"/>
    <cellStyle name="常规 8 6 10" xfId="16314"/>
    <cellStyle name="常规 8 6 11" xfId="16899"/>
    <cellStyle name="常规 8 6 12" xfId="18789"/>
    <cellStyle name="常规 8 6 13" xfId="3350"/>
    <cellStyle name="常规 8 6 2" xfId="4558"/>
    <cellStyle name="常规 8 6 3" xfId="5277"/>
    <cellStyle name="常规 8 6 4" xfId="8493"/>
    <cellStyle name="常规 8 6 5" xfId="10983"/>
    <cellStyle name="常规 8 6 6" xfId="12223"/>
    <cellStyle name="常规 8 6 7" xfId="13399"/>
    <cellStyle name="常规 8 6 8" xfId="13996"/>
    <cellStyle name="常规 8 6 9" xfId="15488"/>
    <cellStyle name="常规 8 7" xfId="5409"/>
    <cellStyle name="常规 8 7 2" xfId="6303"/>
    <cellStyle name="常规 9" xfId="127"/>
    <cellStyle name="常规 9 2" xfId="128"/>
    <cellStyle name="常规 9 2 2" xfId="622"/>
    <cellStyle name="常规 9 2 2 2" xfId="893"/>
    <cellStyle name="常规 9 2 2 2 2" xfId="2096"/>
    <cellStyle name="常规 9 2 2 2 2 10" xfId="10069"/>
    <cellStyle name="常规 9 2 2 2 2 11" xfId="10149"/>
    <cellStyle name="常规 9 2 2 2 2 12" xfId="18790"/>
    <cellStyle name="常规 9 2 2 2 2 13" xfId="3622"/>
    <cellStyle name="常规 9 2 2 2 2 2" xfId="4830"/>
    <cellStyle name="常规 9 2 2 2 2 3" xfId="6175"/>
    <cellStyle name="常规 9 2 2 2 2 4" xfId="8765"/>
    <cellStyle name="常规 9 2 2 2 2 5" xfId="9342"/>
    <cellStyle name="常规 9 2 2 2 2 6" xfId="6939"/>
    <cellStyle name="常规 9 2 2 2 2 7" xfId="9968"/>
    <cellStyle name="常规 9 2 2 2 2 8" xfId="10079"/>
    <cellStyle name="常规 9 2 2 2 2 9" xfId="6719"/>
    <cellStyle name="常规 9 2 2 3" xfId="2097"/>
    <cellStyle name="常规 9 2 2 3 2" xfId="2098"/>
    <cellStyle name="常规 9 2 2 3 2 10" xfId="8954"/>
    <cellStyle name="常规 9 2 2 3 2 11" xfId="13529"/>
    <cellStyle name="常规 9 2 2 3 2 12" xfId="18792"/>
    <cellStyle name="常规 9 2 2 3 2 13" xfId="3623"/>
    <cellStyle name="常规 9 2 2 3 2 2" xfId="4831"/>
    <cellStyle name="常规 9 2 2 3 2 3" xfId="5278"/>
    <cellStyle name="常规 9 2 2 3 2 4" xfId="8766"/>
    <cellStyle name="常规 9 2 2 3 2 5" xfId="7014"/>
    <cellStyle name="常规 9 2 2 3 2 6" xfId="7432"/>
    <cellStyle name="常规 9 2 2 3 2 7" xfId="7329"/>
    <cellStyle name="常规 9 2 2 3 2 8" xfId="12881"/>
    <cellStyle name="常规 9 2 2 3 2 9" xfId="13182"/>
    <cellStyle name="常规 9 2 2 3 3" xfId="18791"/>
    <cellStyle name="常规 9 2 2 3 4" xfId="2423"/>
    <cellStyle name="常规 9 2 2 4" xfId="3621"/>
    <cellStyle name="常规 9 2 2 4 10" xfId="16260"/>
    <cellStyle name="常规 9 2 2 4 11" xfId="16871"/>
    <cellStyle name="常规 9 2 2 4 2" xfId="4829"/>
    <cellStyle name="常规 9 2 2 4 3" xfId="5904"/>
    <cellStyle name="常规 9 2 2 4 4" xfId="8764"/>
    <cellStyle name="常规 9 2 2 4 5" xfId="10885"/>
    <cellStyle name="常规 9 2 2 4 6" xfId="12130"/>
    <cellStyle name="常规 9 2 2 4 7" xfId="13313"/>
    <cellStyle name="常规 9 2 2 4 8" xfId="14053"/>
    <cellStyle name="常规 9 2 2 4 9" xfId="15422"/>
    <cellStyle name="常规 9 2 2 5" xfId="17588"/>
    <cellStyle name="常规 9 2 3" xfId="466"/>
    <cellStyle name="常规 9 2 3 2" xfId="2099"/>
    <cellStyle name="常规 9 2 3 2 10" xfId="9639"/>
    <cellStyle name="常规 9 2 3 2 11" xfId="15503"/>
    <cellStyle name="常规 9 2 3 2 12" xfId="18793"/>
    <cellStyle name="常规 9 2 3 2 13" xfId="3624"/>
    <cellStyle name="常规 9 2 3 2 2" xfId="4832"/>
    <cellStyle name="常规 9 2 3 2 3" xfId="5748"/>
    <cellStyle name="常规 9 2 3 2 4" xfId="8767"/>
    <cellStyle name="常规 9 2 3 2 5" xfId="6894"/>
    <cellStyle name="常规 9 2 3 2 6" xfId="9053"/>
    <cellStyle name="常规 9 2 3 2 7" xfId="11005"/>
    <cellStyle name="常规 9 2 3 2 8" xfId="6941"/>
    <cellStyle name="常规 9 2 3 2 9" xfId="6860"/>
    <cellStyle name="常规 9 2 4" xfId="285"/>
    <cellStyle name="常规 9 2 4 2" xfId="737"/>
    <cellStyle name="常规 9 2 4 2 2" xfId="2100"/>
    <cellStyle name="常规 9 2 4 2 2 10" xfId="15944"/>
    <cellStyle name="常规 9 2 4 2 2 11" xfId="16683"/>
    <cellStyle name="常规 9 2 4 2 2 12" xfId="18794"/>
    <cellStyle name="常规 9 2 4 2 2 13" xfId="3626"/>
    <cellStyle name="常规 9 2 4 2 2 2" xfId="4834"/>
    <cellStyle name="常规 9 2 4 2 2 3" xfId="6019"/>
    <cellStyle name="常规 9 2 4 2 2 4" xfId="8769"/>
    <cellStyle name="常规 9 2 4 2 2 5" xfId="10344"/>
    <cellStyle name="常规 9 2 4 2 2 6" xfId="11601"/>
    <cellStyle name="常规 9 2 4 2 2 7" xfId="12812"/>
    <cellStyle name="常规 9 2 4 2 2 8" xfId="14432"/>
    <cellStyle name="常规 9 2 4 2 2 9" xfId="15019"/>
    <cellStyle name="常规 9 2 4 3" xfId="2101"/>
    <cellStyle name="常规 9 2 4 3 2" xfId="2102"/>
    <cellStyle name="常规 9 2 4 3 2 10" xfId="14986"/>
    <cellStyle name="常规 9 2 4 3 2 11" xfId="15919"/>
    <cellStyle name="常规 9 2 4 3 2 12" xfId="18796"/>
    <cellStyle name="常规 9 2 4 3 2 13" xfId="3627"/>
    <cellStyle name="常规 9 2 4 3 2 2" xfId="4835"/>
    <cellStyle name="常规 9 2 4 3 2 3" xfId="5279"/>
    <cellStyle name="常规 9 2 4 3 2 4" xfId="8770"/>
    <cellStyle name="常规 9 2 4 3 2 5" xfId="10082"/>
    <cellStyle name="常规 9 2 4 3 2 6" xfId="10298"/>
    <cellStyle name="常规 9 2 4 3 2 7" xfId="11559"/>
    <cellStyle name="常规 9 2 4 3 2 8" xfId="11489"/>
    <cellStyle name="常规 9 2 4 3 2 9" xfId="14396"/>
    <cellStyle name="常规 9 2 4 3 3" xfId="18795"/>
    <cellStyle name="常规 9 2 4 3 4" xfId="2424"/>
    <cellStyle name="常规 9 2 4 4" xfId="3625"/>
    <cellStyle name="常规 9 2 4 4 10" xfId="16418"/>
    <cellStyle name="常规 9 2 4 4 11" xfId="16961"/>
    <cellStyle name="常规 9 2 4 4 2" xfId="4833"/>
    <cellStyle name="常规 9 2 4 4 3" xfId="5567"/>
    <cellStyle name="常规 9 2 4 4 4" xfId="8768"/>
    <cellStyle name="常规 9 2 4 4 5" xfId="11170"/>
    <cellStyle name="常规 9 2 4 4 6" xfId="12399"/>
    <cellStyle name="常规 9 2 4 4 7" xfId="13571"/>
    <cellStyle name="常规 9 2 4 4 8" xfId="11765"/>
    <cellStyle name="常规 9 2 4 4 9" xfId="15618"/>
    <cellStyle name="常规 9 2 4 5" xfId="17432"/>
    <cellStyle name="常规 9 2 5" xfId="2103"/>
    <cellStyle name="常规 9 2 5 10" xfId="16388"/>
    <cellStyle name="常规 9 2 5 11" xfId="16945"/>
    <cellStyle name="常规 9 2 5 12" xfId="18797"/>
    <cellStyle name="常规 9 2 5 13" xfId="3354"/>
    <cellStyle name="常规 9 2 5 2" xfId="4562"/>
    <cellStyle name="常规 9 2 5 3" xfId="5280"/>
    <cellStyle name="常规 9 2 5 4" xfId="8497"/>
    <cellStyle name="常规 9 2 5 5" xfId="11112"/>
    <cellStyle name="常规 9 2 5 6" xfId="12342"/>
    <cellStyle name="常规 9 2 5 7" xfId="13514"/>
    <cellStyle name="常规 9 2 5 8" xfId="7358"/>
    <cellStyle name="常规 9 2 5 9" xfId="15581"/>
    <cellStyle name="常规 9 2 6" xfId="5411"/>
    <cellStyle name="常规 9 2 6 2" xfId="6305"/>
    <cellStyle name="常规 9 3" xfId="621"/>
    <cellStyle name="常规 9 3 2" xfId="892"/>
    <cellStyle name="常规 9 3 2 2" xfId="1848"/>
    <cellStyle name="常规 9 3 2 2 10" xfId="13022"/>
    <cellStyle name="常规 9 3 2 2 11" xfId="13483"/>
    <cellStyle name="常规 9 3 2 2 12" xfId="18542"/>
    <cellStyle name="常规 9 3 2 2 13" xfId="3628"/>
    <cellStyle name="常规 9 3 2 2 2" xfId="4836"/>
    <cellStyle name="常规 9 3 2 2 3" xfId="6174"/>
    <cellStyle name="常规 9 3 2 2 4" xfId="8771"/>
    <cellStyle name="常规 9 3 2 2 5" xfId="8834"/>
    <cellStyle name="常规 9 3 2 2 6" xfId="9009"/>
    <cellStyle name="常规 9 3 2 2 7" xfId="6899"/>
    <cellStyle name="常规 9 3 2 2 8" xfId="11716"/>
    <cellStyle name="常规 9 3 2 2 9" xfId="14054"/>
    <cellStyle name="常规 9 3 3" xfId="2104"/>
    <cellStyle name="常规 9 3 3 2" xfId="2105"/>
    <cellStyle name="常规 9 3 3 2 10" xfId="16020"/>
    <cellStyle name="常规 9 3 3 2 11" xfId="16723"/>
    <cellStyle name="常规 9 3 3 2 12" xfId="18799"/>
    <cellStyle name="常规 9 3 3 2 13" xfId="3629"/>
    <cellStyle name="常规 9 3 3 2 2" xfId="4837"/>
    <cellStyle name="常规 9 3 3 2 3" xfId="5281"/>
    <cellStyle name="常规 9 3 3 2 4" xfId="8772"/>
    <cellStyle name="常规 9 3 3 2 5" xfId="10468"/>
    <cellStyle name="常规 9 3 3 2 6" xfId="11726"/>
    <cellStyle name="常规 9 3 3 2 7" xfId="12931"/>
    <cellStyle name="常规 9 3 3 2 8" xfId="12703"/>
    <cellStyle name="常规 9 3 3 2 9" xfId="15112"/>
    <cellStyle name="常规 9 3 3 3" xfId="18798"/>
    <cellStyle name="常规 9 3 3 4" xfId="2425"/>
    <cellStyle name="常规 9 3 4" xfId="3356"/>
    <cellStyle name="常规 9 3 4 10" xfId="6968"/>
    <cellStyle name="常规 9 3 4 11" xfId="12991"/>
    <cellStyle name="常规 9 3 4 2" xfId="4564"/>
    <cellStyle name="常规 9 3 4 3" xfId="5903"/>
    <cellStyle name="常规 9 3 4 4" xfId="8499"/>
    <cellStyle name="常规 9 3 4 5" xfId="9947"/>
    <cellStyle name="常规 9 3 4 6" xfId="6609"/>
    <cellStyle name="常规 9 3 4 7" xfId="9835"/>
    <cellStyle name="常规 9 3 4 8" xfId="11522"/>
    <cellStyle name="常规 9 3 4 9" xfId="14264"/>
    <cellStyle name="常规 9 3 5" xfId="17587"/>
    <cellStyle name="常规 9 4" xfId="465"/>
    <cellStyle name="常规 9 4 2" xfId="2106"/>
    <cellStyle name="常规 9 4 2 10" xfId="14169"/>
    <cellStyle name="常规 9 4 2 11" xfId="7020"/>
    <cellStyle name="常规 9 4 2 12" xfId="18800"/>
    <cellStyle name="常规 9 4 2 13" xfId="3630"/>
    <cellStyle name="常规 9 4 2 2" xfId="4838"/>
    <cellStyle name="常规 9 4 2 3" xfId="5747"/>
    <cellStyle name="常规 9 4 2 4" xfId="8773"/>
    <cellStyle name="常规 9 4 2 5" xfId="9360"/>
    <cellStyle name="常规 9 4 2 6" xfId="9266"/>
    <cellStyle name="常规 9 4 2 7" xfId="8825"/>
    <cellStyle name="常规 9 4 2 8" xfId="14182"/>
    <cellStyle name="常规 9 4 2 9" xfId="10224"/>
    <cellStyle name="常规 9 5" xfId="284"/>
    <cellStyle name="常规 9 5 2" xfId="736"/>
    <cellStyle name="常规 9 5 2 2" xfId="2107"/>
    <cellStyle name="常规 9 5 2 2 10" xfId="13946"/>
    <cellStyle name="常规 9 5 2 2 11" xfId="10071"/>
    <cellStyle name="常规 9 5 2 2 12" xfId="18801"/>
    <cellStyle name="常规 9 5 2 2 13" xfId="3632"/>
    <cellStyle name="常规 9 5 2 2 2" xfId="4840"/>
    <cellStyle name="常规 9 5 2 2 3" xfId="6018"/>
    <cellStyle name="常规 9 5 2 2 4" xfId="8775"/>
    <cellStyle name="常规 9 5 2 2 5" xfId="8898"/>
    <cellStyle name="常规 9 5 2 2 6" xfId="9116"/>
    <cellStyle name="常规 9 5 2 2 7" xfId="9334"/>
    <cellStyle name="常规 9 5 2 2 8" xfId="6582"/>
    <cellStyle name="常规 9 5 2 2 9" xfId="10228"/>
    <cellStyle name="常规 9 5 3" xfId="2108"/>
    <cellStyle name="常规 9 5 3 2" xfId="2109"/>
    <cellStyle name="常规 9 5 3 2 10" xfId="14358"/>
    <cellStyle name="常规 9 5 3 2 11" xfId="15150"/>
    <cellStyle name="常规 9 5 3 2 12" xfId="18803"/>
    <cellStyle name="常规 9 5 3 2 13" xfId="3633"/>
    <cellStyle name="常规 9 5 3 2 2" xfId="4841"/>
    <cellStyle name="常规 9 5 3 2 3" xfId="5282"/>
    <cellStyle name="常规 9 5 3 2 4" xfId="8776"/>
    <cellStyle name="常规 9 5 3 2 5" xfId="6564"/>
    <cellStyle name="常规 9 5 3 2 6" xfId="7547"/>
    <cellStyle name="常规 9 5 3 2 7" xfId="10508"/>
    <cellStyle name="常规 9 5 3 2 8" xfId="14320"/>
    <cellStyle name="常规 9 5 3 2 9" xfId="13400"/>
    <cellStyle name="常规 9 5 3 3" xfId="18802"/>
    <cellStyle name="常规 9 5 3 4" xfId="2426"/>
    <cellStyle name="常规 9 5 4" xfId="3631"/>
    <cellStyle name="常规 9 5 4 10" xfId="15074"/>
    <cellStyle name="常规 9 5 4 11" xfId="15988"/>
    <cellStyle name="常规 9 5 4 2" xfId="4839"/>
    <cellStyle name="常规 9 5 4 3" xfId="5566"/>
    <cellStyle name="常规 9 5 4 4" xfId="8774"/>
    <cellStyle name="常规 9 5 4 5" xfId="10085"/>
    <cellStyle name="常规 9 5 4 6" xfId="10420"/>
    <cellStyle name="常规 9 5 4 7" xfId="11673"/>
    <cellStyle name="常规 9 5 4 8" xfId="6470"/>
    <cellStyle name="常规 9 5 4 9" xfId="12745"/>
    <cellStyle name="常规 9 5 5" xfId="17431"/>
    <cellStyle name="常规 9 6" xfId="2110"/>
    <cellStyle name="常规 9 6 10" xfId="13839"/>
    <cellStyle name="常规 9 6 11" xfId="14624"/>
    <cellStyle name="常规 9 6 12" xfId="18804"/>
    <cellStyle name="常规 9 6 13" xfId="3352"/>
    <cellStyle name="常规 9 6 2" xfId="4560"/>
    <cellStyle name="常规 9 6 3" xfId="5283"/>
    <cellStyle name="常规 9 6 4" xfId="8495"/>
    <cellStyle name="常规 9 6 5" xfId="6680"/>
    <cellStyle name="常规 9 6 6" xfId="7515"/>
    <cellStyle name="常规 9 6 7" xfId="9622"/>
    <cellStyle name="常规 9 6 8" xfId="13302"/>
    <cellStyle name="常规 9 6 9" xfId="13296"/>
    <cellStyle name="常规 9 7" xfId="5410"/>
    <cellStyle name="常规 9 7 2" xfId="6304"/>
  </cellStyles>
  <dxfs count="11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U3336"/>
  <sheetViews>
    <sheetView topLeftCell="A7" zoomScaleNormal="100" workbookViewId="0">
      <selection activeCell="D18" sqref="D18"/>
    </sheetView>
  </sheetViews>
  <sheetFormatPr defaultRowHeight="13.5" x14ac:dyDescent="0.15"/>
  <cols>
    <col min="1" max="1" width="11.5" style="7" bestFit="1" customWidth="1"/>
    <col min="2" max="6" width="9" style="7"/>
    <col min="7" max="8" width="9" style="7" customWidth="1"/>
    <col min="9" max="9" width="12.75" style="7" bestFit="1" customWidth="1"/>
    <col min="10" max="20" width="9" style="7" customWidth="1"/>
    <col min="21" max="21" width="12.25" style="7" customWidth="1"/>
    <col min="22" max="22" width="14.375" style="7" customWidth="1"/>
    <col min="23" max="23" width="11.5" style="7" customWidth="1"/>
    <col min="24" max="24" width="14" style="7" customWidth="1"/>
    <col min="25" max="32" width="9" style="7" customWidth="1"/>
    <col min="33" max="33" width="9" style="12" customWidth="1"/>
    <col min="34" max="35" width="9" customWidth="1"/>
    <col min="36" max="39" width="9" style="7" customWidth="1"/>
    <col min="40" max="40" width="9" style="54" customWidth="1"/>
    <col min="41" max="46" width="9" style="7" customWidth="1"/>
    <col min="47" max="16384" width="9" style="7"/>
  </cols>
  <sheetData>
    <row r="1" spans="1:47" x14ac:dyDescent="0.2">
      <c r="A1" s="5" t="s">
        <v>275</v>
      </c>
      <c r="B1" s="6" t="s">
        <v>3967</v>
      </c>
      <c r="C1" s="6">
        <v>450</v>
      </c>
      <c r="D1" s="6">
        <f>INT(C1*0.15)</f>
        <v>67</v>
      </c>
      <c r="E1" s="6" t="str">
        <f>B1&amp;"_"&amp;D1</f>
        <v>hp_67</v>
      </c>
      <c r="F1" s="7" t="s">
        <v>3968</v>
      </c>
      <c r="G1" s="6">
        <v>1500</v>
      </c>
      <c r="H1" s="6">
        <v>1500</v>
      </c>
      <c r="I1" s="7" t="str">
        <f>F1&amp;"_"&amp;H1</f>
        <v>atk_1500</v>
      </c>
      <c r="J1" s="7" t="s">
        <v>3973</v>
      </c>
      <c r="K1" s="7" t="s">
        <v>3977</v>
      </c>
      <c r="L1" s="7" t="s">
        <v>3975</v>
      </c>
      <c r="M1" s="7" t="s">
        <v>3978</v>
      </c>
      <c r="O1" s="7" t="str">
        <f>E1&amp;";"&amp;I1&amp;";"&amp;J1&amp;";"&amp;K1&amp;";"&amp;L1&amp;";"&amp;M1</f>
        <v>hp_67;atk_1500;hit_500000;miss_-1050;cirt_0;cirtSub_-10000</v>
      </c>
      <c r="V1" s="7" t="str">
        <f t="shared" ref="V1:V64" si="0">X1&amp;"-"&amp;Y1</f>
        <v>未白镇1-1</v>
      </c>
      <c r="X1" s="8" t="s">
        <v>275</v>
      </c>
      <c r="Y1" s="8">
        <v>1</v>
      </c>
      <c r="Z1" s="8"/>
      <c r="AA1" s="7" t="s">
        <v>3967</v>
      </c>
      <c r="AB1" s="7">
        <v>950</v>
      </c>
      <c r="AG1" s="12">
        <v>140</v>
      </c>
      <c r="AH1">
        <f t="shared" ref="AH1:AH30" si="1">AG1/AB1</f>
        <v>0.14736842105263157</v>
      </c>
      <c r="AI1" s="53">
        <v>0.45</v>
      </c>
      <c r="AJ1" s="7" t="str">
        <f t="shared" ref="AJ1:AJ64" si="2">AA1&amp;"_"&amp;AG1</f>
        <v>hp_140</v>
      </c>
      <c r="AK1" s="7" t="s">
        <v>3968</v>
      </c>
      <c r="AL1" s="7">
        <v>2019</v>
      </c>
      <c r="AM1" s="7">
        <f>INT(IF(MOD(Y1,3)=0,INT(AL1*0.55),INT(AL1*0.35)))</f>
        <v>706</v>
      </c>
      <c r="AN1" s="54">
        <v>706</v>
      </c>
      <c r="AO1" s="7" t="str">
        <f>AK1&amp;"_"&amp;AN1</f>
        <v>atk_706</v>
      </c>
      <c r="AP1" s="7" t="s">
        <v>3973</v>
      </c>
      <c r="AQ1" s="7" t="s">
        <v>4223</v>
      </c>
      <c r="AR1" s="7" t="s">
        <v>3975</v>
      </c>
      <c r="AS1" s="7" t="s">
        <v>3976</v>
      </c>
      <c r="AU1" s="7" t="str">
        <f>AJ1&amp;";"&amp;AO1&amp;";"&amp;AP1&amp;";"&amp;AQ1&amp;";"&amp;AR1&amp;";"&amp;AS1</f>
        <v>hp_140;atk_706;hit_500000;miss_-30050;cirt_0;cirtSub_-3500</v>
      </c>
    </row>
    <row r="2" spans="1:47" x14ac:dyDescent="0.2">
      <c r="A2" s="5" t="s">
        <v>275</v>
      </c>
      <c r="B2" s="6" t="s">
        <v>3967</v>
      </c>
      <c r="C2" s="6">
        <v>450</v>
      </c>
      <c r="D2" s="6">
        <f t="shared" ref="D2:D8" si="3">INT(C2*0.15)</f>
        <v>67</v>
      </c>
      <c r="E2" s="6" t="str">
        <f t="shared" ref="E2:E65" si="4">B2&amp;"_"&amp;D2</f>
        <v>hp_67</v>
      </c>
      <c r="F2" s="7" t="s">
        <v>3968</v>
      </c>
      <c r="G2" s="6">
        <v>1500</v>
      </c>
      <c r="H2" s="6">
        <v>1500</v>
      </c>
      <c r="I2" s="7" t="str">
        <f t="shared" ref="I2:I65" si="5">F2&amp;"_"&amp;H2</f>
        <v>atk_1500</v>
      </c>
      <c r="J2" s="7" t="s">
        <v>3973</v>
      </c>
      <c r="K2" s="7" t="s">
        <v>3977</v>
      </c>
      <c r="L2" s="7" t="s">
        <v>3975</v>
      </c>
      <c r="M2" s="7" t="s">
        <v>3978</v>
      </c>
      <c r="O2" s="7" t="str">
        <f t="shared" ref="O2:O65" si="6">E2&amp;";"&amp;I2&amp;";"&amp;J2&amp;";"&amp;K2&amp;";"&amp;L2&amp;";"&amp;M2</f>
        <v>hp_67;atk_1500;hit_500000;miss_-1050;cirt_0;cirtSub_-10000</v>
      </c>
      <c r="V2" s="7" t="str">
        <f t="shared" si="0"/>
        <v>未白镇1-2</v>
      </c>
      <c r="X2" s="8" t="s">
        <v>275</v>
      </c>
      <c r="Y2" s="8">
        <v>2</v>
      </c>
      <c r="Z2" s="8"/>
      <c r="AA2" s="7" t="s">
        <v>3967</v>
      </c>
      <c r="AB2" s="7">
        <v>1000</v>
      </c>
      <c r="AG2" s="12">
        <v>185</v>
      </c>
      <c r="AH2">
        <f t="shared" si="1"/>
        <v>0.185</v>
      </c>
      <c r="AI2" s="53">
        <v>0.45</v>
      </c>
      <c r="AJ2" s="7" t="str">
        <f t="shared" si="2"/>
        <v>hp_185</v>
      </c>
      <c r="AK2" s="7" t="s">
        <v>3968</v>
      </c>
      <c r="AL2" s="7">
        <v>2235</v>
      </c>
      <c r="AM2" s="7">
        <f>INT(IF(MOD(Y2,3)=0,INT(AL2*0.55),INT(AL2*0.35)))</f>
        <v>782</v>
      </c>
      <c r="AN2" s="54">
        <v>782</v>
      </c>
      <c r="AO2" s="7" t="str">
        <f t="shared" ref="AO2:AO65" si="7">AK2&amp;"_"&amp;AN2</f>
        <v>atk_782</v>
      </c>
      <c r="AP2" s="7" t="s">
        <v>3973</v>
      </c>
      <c r="AQ2" s="7" t="s">
        <v>4223</v>
      </c>
      <c r="AR2" s="7" t="s">
        <v>3975</v>
      </c>
      <c r="AS2" s="7" t="s">
        <v>3976</v>
      </c>
      <c r="AU2" s="7" t="str">
        <f t="shared" ref="AU2:AU65" si="8">AJ2&amp;";"&amp;AO2&amp;";"&amp;AP2&amp;";"&amp;AQ2&amp;";"&amp;AR2&amp;";"&amp;AS2</f>
        <v>hp_185;atk_782;hit_500000;miss_-30050;cirt_0;cirtSub_-3500</v>
      </c>
    </row>
    <row r="3" spans="1:47" x14ac:dyDescent="0.2">
      <c r="A3" s="5" t="s">
        <v>275</v>
      </c>
      <c r="B3" s="6" t="s">
        <v>3967</v>
      </c>
      <c r="C3" s="6">
        <v>550</v>
      </c>
      <c r="D3" s="6">
        <f t="shared" si="3"/>
        <v>82</v>
      </c>
      <c r="E3" s="6" t="str">
        <f t="shared" si="4"/>
        <v>hp_82</v>
      </c>
      <c r="F3" s="7" t="s">
        <v>3968</v>
      </c>
      <c r="G3" s="6">
        <v>1800</v>
      </c>
      <c r="H3" s="6">
        <v>1800</v>
      </c>
      <c r="I3" s="7" t="str">
        <f t="shared" si="5"/>
        <v>atk_1800</v>
      </c>
      <c r="J3" s="7" t="s">
        <v>3973</v>
      </c>
      <c r="K3" s="7" t="s">
        <v>3977</v>
      </c>
      <c r="L3" s="7" t="s">
        <v>3975</v>
      </c>
      <c r="M3" s="7" t="s">
        <v>3978</v>
      </c>
      <c r="O3" s="7" t="str">
        <f t="shared" si="6"/>
        <v>hp_82;atk_1800;hit_500000;miss_-1050;cirt_0;cirtSub_-10000</v>
      </c>
      <c r="V3" s="7" t="str">
        <f t="shared" si="0"/>
        <v>未白镇1-3</v>
      </c>
      <c r="X3" s="8" t="s">
        <v>275</v>
      </c>
      <c r="Y3" s="8">
        <v>3</v>
      </c>
      <c r="Z3" s="8"/>
      <c r="AA3" s="7" t="s">
        <v>3967</v>
      </c>
      <c r="AB3" s="7">
        <v>1500</v>
      </c>
      <c r="AG3" s="12">
        <v>300</v>
      </c>
      <c r="AH3">
        <f t="shared" si="1"/>
        <v>0.2</v>
      </c>
      <c r="AI3" s="53">
        <v>0.45</v>
      </c>
      <c r="AJ3" s="7" t="str">
        <f t="shared" si="2"/>
        <v>hp_300</v>
      </c>
      <c r="AK3" s="7" t="s">
        <v>3968</v>
      </c>
      <c r="AL3" s="7">
        <v>3850</v>
      </c>
      <c r="AM3" s="7">
        <f>INT(IF(MOD(Y3,3)=0,INT(AL3*0.55),INT(AL3*0.35)))</f>
        <v>2117</v>
      </c>
      <c r="AN3" s="54">
        <v>2117</v>
      </c>
      <c r="AO3" s="7" t="str">
        <f t="shared" si="7"/>
        <v>atk_2117</v>
      </c>
      <c r="AP3" s="7" t="s">
        <v>3973</v>
      </c>
      <c r="AQ3" s="7" t="s">
        <v>4223</v>
      </c>
      <c r="AR3" s="7" t="s">
        <v>3975</v>
      </c>
      <c r="AS3" s="7" t="s">
        <v>3976</v>
      </c>
      <c r="AU3" s="7" t="str">
        <f t="shared" si="8"/>
        <v>hp_300;atk_2117;hit_500000;miss_-30050;cirt_0;cirtSub_-3500</v>
      </c>
    </row>
    <row r="4" spans="1:47" x14ac:dyDescent="0.2">
      <c r="A4" s="5" t="s">
        <v>275</v>
      </c>
      <c r="B4" s="6" t="s">
        <v>3967</v>
      </c>
      <c r="C4" s="6">
        <v>550</v>
      </c>
      <c r="D4" s="6">
        <f t="shared" si="3"/>
        <v>82</v>
      </c>
      <c r="E4" s="6" t="str">
        <f t="shared" si="4"/>
        <v>hp_82</v>
      </c>
      <c r="F4" s="7" t="s">
        <v>3968</v>
      </c>
      <c r="G4" s="6">
        <v>2000</v>
      </c>
      <c r="H4" s="6">
        <v>2000</v>
      </c>
      <c r="I4" s="7" t="str">
        <f t="shared" si="5"/>
        <v>atk_2000</v>
      </c>
      <c r="J4" s="7" t="s">
        <v>3973</v>
      </c>
      <c r="K4" s="7" t="s">
        <v>3977</v>
      </c>
      <c r="L4" s="7" t="s">
        <v>3975</v>
      </c>
      <c r="M4" s="7" t="s">
        <v>3978</v>
      </c>
      <c r="O4" s="7" t="str">
        <f t="shared" si="6"/>
        <v>hp_82;atk_2000;hit_500000;miss_-1050;cirt_0;cirtSub_-10000</v>
      </c>
      <c r="V4" s="7" t="str">
        <f t="shared" si="0"/>
        <v>未白镇1-4</v>
      </c>
      <c r="X4" s="8" t="s">
        <v>275</v>
      </c>
      <c r="Y4" s="8">
        <v>4</v>
      </c>
      <c r="Z4" s="8"/>
      <c r="AA4" s="7" t="s">
        <v>3967</v>
      </c>
      <c r="AB4" s="7">
        <v>2800</v>
      </c>
      <c r="AG4" s="12">
        <v>1200</v>
      </c>
      <c r="AH4">
        <f t="shared" si="1"/>
        <v>0.42857142857142855</v>
      </c>
      <c r="AI4" s="53">
        <v>0.45</v>
      </c>
      <c r="AJ4" s="7" t="str">
        <f t="shared" si="2"/>
        <v>hp_1200</v>
      </c>
      <c r="AK4" s="7" t="s">
        <v>3968</v>
      </c>
      <c r="AL4" s="7">
        <v>5955</v>
      </c>
      <c r="AM4" s="7">
        <f>INT(IF(MOD(Y4,3)=0,INT(AL4*0.55),INT(AL4*0.35)))</f>
        <v>2084</v>
      </c>
      <c r="AN4" s="54">
        <f t="shared" ref="AN4:AN65" si="9">INT(AL4*AI4*AH4)</f>
        <v>1148</v>
      </c>
      <c r="AO4" s="7" t="str">
        <f t="shared" si="7"/>
        <v>atk_1148</v>
      </c>
      <c r="AP4" s="7" t="s">
        <v>3973</v>
      </c>
      <c r="AQ4" s="7" t="s">
        <v>4223</v>
      </c>
      <c r="AR4" s="7" t="s">
        <v>3975</v>
      </c>
      <c r="AS4" s="7" t="s">
        <v>3976</v>
      </c>
      <c r="AU4" s="7" t="str">
        <f t="shared" si="8"/>
        <v>hp_1200;atk_1148;hit_500000;miss_-30050;cirt_0;cirtSub_-3500</v>
      </c>
    </row>
    <row r="5" spans="1:47" x14ac:dyDescent="0.2">
      <c r="A5" s="5" t="s">
        <v>275</v>
      </c>
      <c r="B5" s="6" t="s">
        <v>3967</v>
      </c>
      <c r="C5" s="6">
        <v>500</v>
      </c>
      <c r="D5" s="6">
        <f t="shared" si="3"/>
        <v>75</v>
      </c>
      <c r="E5" s="6" t="str">
        <f t="shared" si="4"/>
        <v>hp_75</v>
      </c>
      <c r="F5" s="7" t="s">
        <v>3968</v>
      </c>
      <c r="G5" s="6">
        <v>1500</v>
      </c>
      <c r="H5" s="6">
        <v>1500</v>
      </c>
      <c r="I5" s="7" t="str">
        <f t="shared" si="5"/>
        <v>atk_1500</v>
      </c>
      <c r="J5" s="7" t="s">
        <v>3973</v>
      </c>
      <c r="K5" s="7" t="s">
        <v>3977</v>
      </c>
      <c r="L5" s="7" t="s">
        <v>3975</v>
      </c>
      <c r="M5" s="7" t="s">
        <v>3979</v>
      </c>
      <c r="O5" s="7" t="str">
        <f t="shared" si="6"/>
        <v>hp_75;atk_1500;hit_500000;miss_-1050;cirt_0;cirtSub_10000</v>
      </c>
      <c r="V5" s="7" t="str">
        <f t="shared" si="0"/>
        <v>未白镇1-5</v>
      </c>
      <c r="X5" s="8" t="s">
        <v>275</v>
      </c>
      <c r="Y5" s="8">
        <v>5</v>
      </c>
      <c r="Z5" s="8"/>
      <c r="AA5" s="7" t="s">
        <v>3967</v>
      </c>
      <c r="AB5" s="7">
        <v>2800</v>
      </c>
      <c r="AG5" s="12">
        <v>1600</v>
      </c>
      <c r="AH5">
        <f t="shared" si="1"/>
        <v>0.5714285714285714</v>
      </c>
      <c r="AI5" s="53">
        <v>0.45</v>
      </c>
      <c r="AJ5" s="7" t="str">
        <f t="shared" si="2"/>
        <v>hp_1600</v>
      </c>
      <c r="AK5" s="7" t="s">
        <v>3968</v>
      </c>
      <c r="AL5" s="7">
        <v>5984</v>
      </c>
      <c r="AM5" s="7">
        <f>INT(IF(MOD(Y5,3)=0,INT(AL5*0.55),INT(AL5*0.35)))</f>
        <v>2094</v>
      </c>
      <c r="AN5" s="54">
        <f t="shared" si="9"/>
        <v>1538</v>
      </c>
      <c r="AO5" s="7" t="str">
        <f t="shared" si="7"/>
        <v>atk_1538</v>
      </c>
      <c r="AP5" s="7" t="s">
        <v>3973</v>
      </c>
      <c r="AQ5" s="7" t="s">
        <v>4223</v>
      </c>
      <c r="AR5" s="7" t="s">
        <v>3975</v>
      </c>
      <c r="AS5" s="7" t="s">
        <v>3976</v>
      </c>
      <c r="AU5" s="7" t="str">
        <f t="shared" si="8"/>
        <v>hp_1600;atk_1538;hit_500000;miss_-30050;cirt_0;cirtSub_-3500</v>
      </c>
    </row>
    <row r="6" spans="1:47" x14ac:dyDescent="0.2">
      <c r="A6" s="5" t="s">
        <v>275</v>
      </c>
      <c r="B6" s="6" t="s">
        <v>3967</v>
      </c>
      <c r="C6" s="6">
        <v>500</v>
      </c>
      <c r="D6" s="6">
        <f t="shared" si="3"/>
        <v>75</v>
      </c>
      <c r="E6" s="6" t="str">
        <f t="shared" si="4"/>
        <v>hp_75</v>
      </c>
      <c r="F6" s="7" t="s">
        <v>3968</v>
      </c>
      <c r="G6" s="6">
        <v>1500</v>
      </c>
      <c r="H6" s="6">
        <v>1500</v>
      </c>
      <c r="I6" s="7" t="str">
        <f t="shared" si="5"/>
        <v>atk_1500</v>
      </c>
      <c r="J6" s="7" t="s">
        <v>3973</v>
      </c>
      <c r="K6" s="7" t="s">
        <v>3977</v>
      </c>
      <c r="L6" s="7" t="s">
        <v>3975</v>
      </c>
      <c r="M6" s="7" t="s">
        <v>3979</v>
      </c>
      <c r="O6" s="7" t="str">
        <f t="shared" si="6"/>
        <v>hp_75;atk_1500;hit_500000;miss_-1050;cirt_0;cirtSub_10000</v>
      </c>
      <c r="V6" s="7" t="str">
        <f t="shared" si="0"/>
        <v>未白镇1-6</v>
      </c>
      <c r="X6" s="8" t="s">
        <v>275</v>
      </c>
      <c r="Y6" s="8">
        <v>6</v>
      </c>
      <c r="Z6" s="8"/>
      <c r="AA6" s="7" t="s">
        <v>3967</v>
      </c>
      <c r="AB6" s="7">
        <v>2800</v>
      </c>
      <c r="AG6" s="12">
        <v>1960</v>
      </c>
      <c r="AH6">
        <f t="shared" si="1"/>
        <v>0.7</v>
      </c>
      <c r="AI6" s="53">
        <v>0.45</v>
      </c>
      <c r="AJ6" s="7" t="str">
        <f t="shared" si="2"/>
        <v>hp_1960</v>
      </c>
      <c r="AK6" s="7" t="s">
        <v>3968</v>
      </c>
      <c r="AL6" s="7">
        <v>6598</v>
      </c>
      <c r="AM6" s="7">
        <f>INT(IF(MOD(Y6,3)=0,INT(AL6*0.55),INT(AL6*0.35)))</f>
        <v>3628</v>
      </c>
      <c r="AN6" s="54">
        <f t="shared" si="9"/>
        <v>2078</v>
      </c>
      <c r="AO6" s="7" t="str">
        <f t="shared" si="7"/>
        <v>atk_2078</v>
      </c>
      <c r="AP6" s="7" t="s">
        <v>3973</v>
      </c>
      <c r="AQ6" s="7" t="s">
        <v>4223</v>
      </c>
      <c r="AR6" s="7" t="s">
        <v>3975</v>
      </c>
      <c r="AS6" s="7" t="s">
        <v>3976</v>
      </c>
      <c r="AU6" s="7" t="str">
        <f t="shared" si="8"/>
        <v>hp_1960;atk_2078;hit_500000;miss_-30050;cirt_0;cirtSub_-3500</v>
      </c>
    </row>
    <row r="7" spans="1:47" x14ac:dyDescent="0.2">
      <c r="A7" s="5" t="s">
        <v>275</v>
      </c>
      <c r="B7" s="6" t="s">
        <v>3967</v>
      </c>
      <c r="C7" s="6">
        <v>500</v>
      </c>
      <c r="D7" s="6">
        <f t="shared" si="3"/>
        <v>75</v>
      </c>
      <c r="E7" s="6" t="str">
        <f t="shared" si="4"/>
        <v>hp_75</v>
      </c>
      <c r="F7" s="7" t="s">
        <v>3968</v>
      </c>
      <c r="G7" s="6">
        <v>1500</v>
      </c>
      <c r="H7" s="6">
        <v>1500</v>
      </c>
      <c r="I7" s="7" t="str">
        <f t="shared" si="5"/>
        <v>atk_1500</v>
      </c>
      <c r="J7" s="7" t="s">
        <v>3973</v>
      </c>
      <c r="K7" s="7" t="s">
        <v>3977</v>
      </c>
      <c r="L7" s="7" t="s">
        <v>3975</v>
      </c>
      <c r="M7" s="7" t="s">
        <v>3979</v>
      </c>
      <c r="O7" s="7" t="str">
        <f t="shared" si="6"/>
        <v>hp_75;atk_1500;hit_500000;miss_-1050;cirt_0;cirtSub_10000</v>
      </c>
      <c r="V7" s="7" t="str">
        <f t="shared" si="0"/>
        <v>未白镇1-7</v>
      </c>
      <c r="X7" s="8" t="s">
        <v>275</v>
      </c>
      <c r="Y7" s="8">
        <v>7</v>
      </c>
      <c r="Z7" s="8"/>
      <c r="AA7" s="7" t="s">
        <v>3967</v>
      </c>
      <c r="AB7" s="7">
        <v>3000</v>
      </c>
      <c r="AG7" s="12">
        <v>2100</v>
      </c>
      <c r="AH7">
        <f t="shared" si="1"/>
        <v>0.7</v>
      </c>
      <c r="AI7" s="53">
        <v>0.45</v>
      </c>
      <c r="AJ7" s="7" t="str">
        <f t="shared" si="2"/>
        <v>hp_2100</v>
      </c>
      <c r="AK7" s="7" t="s">
        <v>3968</v>
      </c>
      <c r="AL7" s="7">
        <v>6627</v>
      </c>
      <c r="AM7" s="7">
        <f>INT(IF(MOD(Y7,3)=0,INT(AL7*0.55),INT(AL7*0.35)))</f>
        <v>2319</v>
      </c>
      <c r="AN7" s="54">
        <f t="shared" si="9"/>
        <v>2087</v>
      </c>
      <c r="AO7" s="7" t="str">
        <f t="shared" si="7"/>
        <v>atk_2087</v>
      </c>
      <c r="AP7" s="7" t="s">
        <v>3973</v>
      </c>
      <c r="AQ7" s="7" t="s">
        <v>4223</v>
      </c>
      <c r="AR7" s="7" t="s">
        <v>3975</v>
      </c>
      <c r="AS7" s="7" t="s">
        <v>3976</v>
      </c>
      <c r="AU7" s="7" t="str">
        <f t="shared" si="8"/>
        <v>hp_2100;atk_2087;hit_500000;miss_-30050;cirt_0;cirtSub_-3500</v>
      </c>
    </row>
    <row r="8" spans="1:47" x14ac:dyDescent="0.2">
      <c r="A8" s="5" t="s">
        <v>275</v>
      </c>
      <c r="B8" s="6" t="s">
        <v>3967</v>
      </c>
      <c r="C8" s="6">
        <v>500</v>
      </c>
      <c r="D8" s="6">
        <f t="shared" si="3"/>
        <v>75</v>
      </c>
      <c r="E8" s="6" t="str">
        <f t="shared" si="4"/>
        <v>hp_75</v>
      </c>
      <c r="F8" s="7" t="s">
        <v>3968</v>
      </c>
      <c r="G8" s="6">
        <v>1500</v>
      </c>
      <c r="H8" s="6">
        <v>1500</v>
      </c>
      <c r="I8" s="7" t="str">
        <f t="shared" si="5"/>
        <v>atk_1500</v>
      </c>
      <c r="J8" s="7" t="s">
        <v>3973</v>
      </c>
      <c r="K8" s="7" t="s">
        <v>3977</v>
      </c>
      <c r="L8" s="7" t="s">
        <v>3975</v>
      </c>
      <c r="M8" s="7" t="s">
        <v>3979</v>
      </c>
      <c r="O8" s="7" t="str">
        <f t="shared" si="6"/>
        <v>hp_75;atk_1500;hit_500000;miss_-1050;cirt_0;cirtSub_10000</v>
      </c>
      <c r="V8" s="7" t="str">
        <f t="shared" si="0"/>
        <v>未白镇1-8</v>
      </c>
      <c r="X8" s="8" t="s">
        <v>275</v>
      </c>
      <c r="Y8" s="8">
        <v>8</v>
      </c>
      <c r="Z8" s="8"/>
      <c r="AA8" s="7" t="s">
        <v>3967</v>
      </c>
      <c r="AB8" s="7">
        <v>3701</v>
      </c>
      <c r="AG8" s="12">
        <v>2590</v>
      </c>
      <c r="AH8">
        <f t="shared" si="1"/>
        <v>0.69981086192920827</v>
      </c>
      <c r="AI8" s="53">
        <v>0.45</v>
      </c>
      <c r="AJ8" s="7" t="str">
        <f t="shared" si="2"/>
        <v>hp_2590</v>
      </c>
      <c r="AK8" s="7" t="s">
        <v>3968</v>
      </c>
      <c r="AL8" s="7">
        <v>7002</v>
      </c>
      <c r="AM8" s="7">
        <f>INT(IF(MOD(Y8,3)=0,INT(AL8*0.55),INT(AL8*0.35)))</f>
        <v>2450</v>
      </c>
      <c r="AN8" s="54">
        <f t="shared" si="9"/>
        <v>2205</v>
      </c>
      <c r="AO8" s="7" t="str">
        <f t="shared" si="7"/>
        <v>atk_2205</v>
      </c>
      <c r="AP8" s="7" t="s">
        <v>3973</v>
      </c>
      <c r="AQ8" s="7" t="s">
        <v>4223</v>
      </c>
      <c r="AR8" s="7" t="s">
        <v>3975</v>
      </c>
      <c r="AS8" s="7" t="s">
        <v>3976</v>
      </c>
      <c r="AU8" s="7" t="str">
        <f t="shared" si="8"/>
        <v>hp_2590;atk_2205;hit_500000;miss_-30050;cirt_0;cirtSub_-3500</v>
      </c>
    </row>
    <row r="9" spans="1:47" x14ac:dyDescent="0.2">
      <c r="A9" s="8" t="s">
        <v>26</v>
      </c>
      <c r="B9" s="7" t="s">
        <v>3967</v>
      </c>
      <c r="C9" s="7">
        <v>2137</v>
      </c>
      <c r="D9" s="6">
        <f>INT(C9*0.9)</f>
        <v>1923</v>
      </c>
      <c r="E9" s="6" t="str">
        <f t="shared" si="4"/>
        <v>hp_1923</v>
      </c>
      <c r="F9" s="7" t="s">
        <v>3968</v>
      </c>
      <c r="G9" s="7">
        <v>9174</v>
      </c>
      <c r="H9" s="7">
        <f>INT(G9*VLOOKUP(A9,X:AN,11,0)*VLOOKUP(A9,X:AN,12,0))</f>
        <v>2064</v>
      </c>
      <c r="I9" s="7" t="str">
        <f t="shared" si="5"/>
        <v>atk_2064</v>
      </c>
      <c r="J9" s="7" t="s">
        <v>3973</v>
      </c>
      <c r="K9" s="7" t="s">
        <v>3977</v>
      </c>
      <c r="L9" s="7" t="s">
        <v>3975</v>
      </c>
      <c r="M9" s="7" t="s">
        <v>3976</v>
      </c>
      <c r="O9" s="7" t="str">
        <f t="shared" si="6"/>
        <v>hp_1923;atk_2064;hit_500000;miss_-1050;cirt_0;cirtSub_-3500</v>
      </c>
      <c r="V9" s="7" t="str">
        <f t="shared" si="0"/>
        <v>未白镇1-9</v>
      </c>
      <c r="X9" s="8" t="s">
        <v>275</v>
      </c>
      <c r="Y9" s="8">
        <v>9</v>
      </c>
      <c r="Z9" s="8"/>
      <c r="AA9" s="7" t="s">
        <v>3967</v>
      </c>
      <c r="AB9" s="7">
        <v>4869</v>
      </c>
      <c r="AG9" s="12">
        <v>3408</v>
      </c>
      <c r="AH9">
        <f t="shared" si="1"/>
        <v>0.69993838570548372</v>
      </c>
      <c r="AI9" s="53">
        <v>0.45</v>
      </c>
      <c r="AJ9" s="7" t="str">
        <f t="shared" si="2"/>
        <v>hp_3408</v>
      </c>
      <c r="AK9" s="7" t="s">
        <v>3968</v>
      </c>
      <c r="AL9" s="7">
        <v>8116</v>
      </c>
      <c r="AM9" s="7">
        <f>INT(IF(MOD(Y9,3)=0,INT(AL9*0.55),INT(AL9*0.35)))</f>
        <v>4463</v>
      </c>
      <c r="AN9" s="54">
        <f t="shared" si="9"/>
        <v>2556</v>
      </c>
      <c r="AO9" s="7" t="str">
        <f t="shared" si="7"/>
        <v>atk_2556</v>
      </c>
      <c r="AP9" s="7" t="s">
        <v>3973</v>
      </c>
      <c r="AQ9" s="7" t="s">
        <v>4223</v>
      </c>
      <c r="AR9" s="7" t="s">
        <v>3975</v>
      </c>
      <c r="AS9" s="7" t="s">
        <v>3976</v>
      </c>
      <c r="AU9" s="7" t="str">
        <f t="shared" si="8"/>
        <v>hp_3408;atk_2556;hit_500000;miss_-30050;cirt_0;cirtSub_-3500</v>
      </c>
    </row>
    <row r="10" spans="1:47" x14ac:dyDescent="0.2">
      <c r="A10" s="8" t="s">
        <v>26</v>
      </c>
      <c r="B10" s="7" t="s">
        <v>3967</v>
      </c>
      <c r="C10" s="7">
        <v>2339</v>
      </c>
      <c r="D10" s="6">
        <f t="shared" ref="D10:D17" si="10">INT(C10*0.9)</f>
        <v>2105</v>
      </c>
      <c r="E10" s="6" t="str">
        <f t="shared" si="4"/>
        <v>hp_2105</v>
      </c>
      <c r="F10" s="7" t="s">
        <v>3968</v>
      </c>
      <c r="G10" s="7">
        <v>10084</v>
      </c>
      <c r="H10" s="7">
        <f t="shared" ref="H10:H73" si="11">INT(G10*VLOOKUP(A10,X:AN,11,0)*VLOOKUP(A10,X:AN,12,0))</f>
        <v>2268</v>
      </c>
      <c r="I10" s="7" t="str">
        <f t="shared" si="5"/>
        <v>atk_2268</v>
      </c>
      <c r="J10" s="7" t="s">
        <v>3973</v>
      </c>
      <c r="K10" s="7" t="s">
        <v>3977</v>
      </c>
      <c r="L10" s="7" t="s">
        <v>3975</v>
      </c>
      <c r="M10" s="7" t="s">
        <v>3976</v>
      </c>
      <c r="O10" s="7" t="str">
        <f t="shared" si="6"/>
        <v>hp_2105;atk_2268;hit_500000;miss_-1050;cirt_0;cirtSub_-3500</v>
      </c>
      <c r="V10" s="7" t="str">
        <f t="shared" si="0"/>
        <v>未白镇1-10</v>
      </c>
      <c r="X10" s="8" t="s">
        <v>275</v>
      </c>
      <c r="Y10" s="8">
        <v>10</v>
      </c>
      <c r="Z10" s="8"/>
      <c r="AA10" s="7" t="s">
        <v>3967</v>
      </c>
      <c r="AB10" s="7">
        <v>4895</v>
      </c>
      <c r="AG10" s="12">
        <v>3426</v>
      </c>
      <c r="AH10">
        <f t="shared" si="1"/>
        <v>0.69989785495403478</v>
      </c>
      <c r="AI10" s="53">
        <v>0.45</v>
      </c>
      <c r="AJ10" s="7" t="str">
        <f t="shared" si="2"/>
        <v>hp_3426</v>
      </c>
      <c r="AK10" s="7" t="s">
        <v>3968</v>
      </c>
      <c r="AL10" s="7">
        <v>8159</v>
      </c>
      <c r="AM10" s="7">
        <f>INT(IF(MOD(Y10,3)=0,INT(AL10*0.55),INT(AL10*0.35)))</f>
        <v>2855</v>
      </c>
      <c r="AN10" s="54">
        <f t="shared" si="9"/>
        <v>2569</v>
      </c>
      <c r="AO10" s="7" t="str">
        <f t="shared" si="7"/>
        <v>atk_2569</v>
      </c>
      <c r="AP10" s="7" t="s">
        <v>3973</v>
      </c>
      <c r="AQ10" s="7" t="s">
        <v>4224</v>
      </c>
      <c r="AR10" s="7" t="s">
        <v>3975</v>
      </c>
      <c r="AS10" s="7" t="s">
        <v>3976</v>
      </c>
      <c r="AU10" s="7" t="str">
        <f t="shared" si="8"/>
        <v>hp_3426;atk_2569;hit_500000;miss_-1050;cirt_0;cirtSub_-3500</v>
      </c>
    </row>
    <row r="11" spans="1:47" x14ac:dyDescent="0.2">
      <c r="A11" s="8" t="s">
        <v>26</v>
      </c>
      <c r="B11" s="7" t="s">
        <v>3967</v>
      </c>
      <c r="C11" s="7">
        <v>2441</v>
      </c>
      <c r="D11" s="6">
        <f t="shared" si="10"/>
        <v>2196</v>
      </c>
      <c r="E11" s="6" t="str">
        <f t="shared" si="4"/>
        <v>hp_2196</v>
      </c>
      <c r="F11" s="7" t="s">
        <v>3968</v>
      </c>
      <c r="G11" s="7">
        <v>12094</v>
      </c>
      <c r="H11" s="7">
        <f t="shared" si="11"/>
        <v>2721</v>
      </c>
      <c r="I11" s="7" t="str">
        <f t="shared" si="5"/>
        <v>atk_2721</v>
      </c>
      <c r="J11" s="7" t="s">
        <v>3973</v>
      </c>
      <c r="K11" s="7" t="s">
        <v>3977</v>
      </c>
      <c r="L11" s="7" t="s">
        <v>3975</v>
      </c>
      <c r="M11" s="7" t="s">
        <v>3976</v>
      </c>
      <c r="O11" s="7" t="str">
        <f t="shared" si="6"/>
        <v>hp_2196;atk_2721;hit_500000;miss_-1050;cirt_0;cirtSub_-3500</v>
      </c>
      <c r="V11" s="7" t="str">
        <f t="shared" si="0"/>
        <v>橙华森林1-1</v>
      </c>
      <c r="X11" s="8" t="s">
        <v>26</v>
      </c>
      <c r="Y11" s="8">
        <v>1</v>
      </c>
      <c r="Z11" s="8"/>
      <c r="AA11" s="6" t="s">
        <v>3967</v>
      </c>
      <c r="AB11" s="6">
        <v>7404</v>
      </c>
      <c r="AD11" s="6"/>
      <c r="AE11" s="6"/>
      <c r="AF11" s="6"/>
      <c r="AG11" s="11">
        <v>3702</v>
      </c>
      <c r="AH11">
        <f t="shared" si="1"/>
        <v>0.5</v>
      </c>
      <c r="AI11" s="53">
        <v>0.45</v>
      </c>
      <c r="AJ11" s="7" t="str">
        <f t="shared" si="2"/>
        <v>hp_3702</v>
      </c>
      <c r="AK11" s="7" t="s">
        <v>3968</v>
      </c>
      <c r="AL11" s="7">
        <v>8174</v>
      </c>
      <c r="AM11" s="7">
        <f>INT(IF(MOD(Y11,3)=0,INT(AL11*0.55),INT(AL11*0.35)))</f>
        <v>2860</v>
      </c>
      <c r="AN11" s="54">
        <f t="shared" si="9"/>
        <v>1839</v>
      </c>
      <c r="AO11" s="7" t="str">
        <f t="shared" si="7"/>
        <v>atk_1839</v>
      </c>
      <c r="AP11" s="7" t="s">
        <v>3973</v>
      </c>
      <c r="AQ11" s="7" t="s">
        <v>4224</v>
      </c>
      <c r="AR11" s="7" t="s">
        <v>3975</v>
      </c>
      <c r="AS11" s="7" t="s">
        <v>3976</v>
      </c>
      <c r="AU11" s="7" t="str">
        <f t="shared" si="8"/>
        <v>hp_3702;atk_1839;hit_500000;miss_-1050;cirt_0;cirtSub_-3500</v>
      </c>
    </row>
    <row r="12" spans="1:47" x14ac:dyDescent="0.2">
      <c r="A12" s="8" t="s">
        <v>692</v>
      </c>
      <c r="B12" s="7" t="s">
        <v>3967</v>
      </c>
      <c r="C12" s="7">
        <v>4222</v>
      </c>
      <c r="D12" s="6">
        <f t="shared" si="10"/>
        <v>3799</v>
      </c>
      <c r="E12" s="6" t="str">
        <f t="shared" si="4"/>
        <v>hp_3799</v>
      </c>
      <c r="F12" s="7" t="s">
        <v>3968</v>
      </c>
      <c r="G12" s="7">
        <v>15363</v>
      </c>
      <c r="H12" s="7">
        <f t="shared" si="11"/>
        <v>4230</v>
      </c>
      <c r="I12" s="7" t="str">
        <f t="shared" si="5"/>
        <v>atk_4230</v>
      </c>
      <c r="J12" s="7" t="s">
        <v>3973</v>
      </c>
      <c r="K12" s="7" t="s">
        <v>3977</v>
      </c>
      <c r="L12" s="7" t="s">
        <v>3975</v>
      </c>
      <c r="M12" s="7" t="s">
        <v>3976</v>
      </c>
      <c r="O12" s="7" t="str">
        <f t="shared" si="6"/>
        <v>hp_3799;atk_4230;hit_500000;miss_-1050;cirt_0;cirtSub_-3500</v>
      </c>
      <c r="V12" s="7" t="str">
        <f t="shared" si="0"/>
        <v>橙华森林1-2</v>
      </c>
      <c r="X12" s="8" t="s">
        <v>26</v>
      </c>
      <c r="Y12" s="8">
        <v>2</v>
      </c>
      <c r="Z12" s="8"/>
      <c r="AA12" s="6" t="s">
        <v>3967</v>
      </c>
      <c r="AB12" s="6">
        <v>7413</v>
      </c>
      <c r="AD12" s="6"/>
      <c r="AE12" s="6"/>
      <c r="AF12" s="6"/>
      <c r="AG12" s="11">
        <v>3706</v>
      </c>
      <c r="AH12">
        <f t="shared" si="1"/>
        <v>0.49993255092405237</v>
      </c>
      <c r="AI12" s="53">
        <v>0.45</v>
      </c>
      <c r="AJ12" s="7" t="str">
        <f t="shared" si="2"/>
        <v>hp_3706</v>
      </c>
      <c r="AK12" s="7" t="s">
        <v>3968</v>
      </c>
      <c r="AL12" s="7">
        <v>8188</v>
      </c>
      <c r="AM12" s="7">
        <f>INT(IF(MOD(Y12,3)=0,INT(AL12*0.55),INT(AL12*0.35)))</f>
        <v>2865</v>
      </c>
      <c r="AN12" s="54">
        <f t="shared" si="9"/>
        <v>1842</v>
      </c>
      <c r="AO12" s="7" t="str">
        <f t="shared" si="7"/>
        <v>atk_1842</v>
      </c>
      <c r="AP12" s="7" t="s">
        <v>3973</v>
      </c>
      <c r="AQ12" s="7" t="s">
        <v>4224</v>
      </c>
      <c r="AR12" s="7" t="s">
        <v>3975</v>
      </c>
      <c r="AS12" s="7" t="s">
        <v>3976</v>
      </c>
      <c r="AU12" s="7" t="str">
        <f t="shared" si="8"/>
        <v>hp_3706;atk_1842;hit_500000;miss_-1050;cirt_0;cirtSub_-3500</v>
      </c>
    </row>
    <row r="13" spans="1:47" x14ac:dyDescent="0.2">
      <c r="A13" s="8" t="s">
        <v>692</v>
      </c>
      <c r="B13" s="7" t="s">
        <v>3967</v>
      </c>
      <c r="C13" s="7">
        <v>4538</v>
      </c>
      <c r="D13" s="6">
        <f t="shared" si="10"/>
        <v>4084</v>
      </c>
      <c r="E13" s="6" t="str">
        <f t="shared" si="4"/>
        <v>hp_4084</v>
      </c>
      <c r="F13" s="7" t="s">
        <v>3968</v>
      </c>
      <c r="G13" s="7">
        <v>16560</v>
      </c>
      <c r="H13" s="7">
        <f t="shared" si="11"/>
        <v>4560</v>
      </c>
      <c r="I13" s="7" t="str">
        <f t="shared" si="5"/>
        <v>atk_4560</v>
      </c>
      <c r="J13" s="7" t="s">
        <v>3973</v>
      </c>
      <c r="K13" s="7" t="s">
        <v>3977</v>
      </c>
      <c r="L13" s="7" t="s">
        <v>3975</v>
      </c>
      <c r="M13" s="7" t="s">
        <v>3976</v>
      </c>
      <c r="O13" s="7" t="str">
        <f t="shared" si="6"/>
        <v>hp_4084;atk_4560;hit_500000;miss_-1050;cirt_0;cirtSub_-3500</v>
      </c>
      <c r="V13" s="7" t="str">
        <f t="shared" si="0"/>
        <v>橙华森林1-3</v>
      </c>
      <c r="X13" s="8" t="s">
        <v>26</v>
      </c>
      <c r="Y13" s="8">
        <v>3</v>
      </c>
      <c r="Z13" s="8"/>
      <c r="AA13" s="6" t="s">
        <v>3967</v>
      </c>
      <c r="AB13" s="6">
        <v>7534</v>
      </c>
      <c r="AD13" s="6"/>
      <c r="AE13" s="6"/>
      <c r="AF13" s="6"/>
      <c r="AG13" s="11">
        <v>3767</v>
      </c>
      <c r="AH13">
        <f t="shared" si="1"/>
        <v>0.5</v>
      </c>
      <c r="AI13" s="53">
        <v>0.45</v>
      </c>
      <c r="AJ13" s="7" t="str">
        <f t="shared" si="2"/>
        <v>hp_3767</v>
      </c>
      <c r="AK13" s="7" t="s">
        <v>3968</v>
      </c>
      <c r="AL13" s="7">
        <v>8390</v>
      </c>
      <c r="AM13" s="7">
        <f>INT(IF(MOD(Y13,3)=0,INT(AL13*0.55),INT(AL13*0.35)))</f>
        <v>4614</v>
      </c>
      <c r="AN13" s="54">
        <f t="shared" si="9"/>
        <v>1887</v>
      </c>
      <c r="AO13" s="7" t="str">
        <f t="shared" si="7"/>
        <v>atk_1887</v>
      </c>
      <c r="AP13" s="7" t="s">
        <v>3973</v>
      </c>
      <c r="AQ13" s="7" t="s">
        <v>4224</v>
      </c>
      <c r="AR13" s="7" t="s">
        <v>3975</v>
      </c>
      <c r="AS13" s="7" t="s">
        <v>3976</v>
      </c>
      <c r="AU13" s="7" t="str">
        <f t="shared" si="8"/>
        <v>hp_3767;atk_1887;hit_500000;miss_-1050;cirt_0;cirtSub_-3500</v>
      </c>
    </row>
    <row r="14" spans="1:47" x14ac:dyDescent="0.2">
      <c r="A14" s="8" t="s">
        <v>692</v>
      </c>
      <c r="B14" s="7" t="s">
        <v>3967</v>
      </c>
      <c r="C14" s="7">
        <v>4857</v>
      </c>
      <c r="D14" s="6">
        <f t="shared" si="10"/>
        <v>4371</v>
      </c>
      <c r="E14" s="6" t="str">
        <f t="shared" si="4"/>
        <v>hp_4371</v>
      </c>
      <c r="F14" s="7" t="s">
        <v>3968</v>
      </c>
      <c r="G14" s="7">
        <v>17930</v>
      </c>
      <c r="H14" s="7">
        <f t="shared" si="11"/>
        <v>4937</v>
      </c>
      <c r="I14" s="7" t="str">
        <f t="shared" si="5"/>
        <v>atk_4937</v>
      </c>
      <c r="J14" s="7" t="s">
        <v>3973</v>
      </c>
      <c r="K14" s="7" t="s">
        <v>3977</v>
      </c>
      <c r="L14" s="7" t="s">
        <v>3975</v>
      </c>
      <c r="M14" s="7" t="s">
        <v>3976</v>
      </c>
      <c r="O14" s="7" t="str">
        <f t="shared" si="6"/>
        <v>hp_4371;atk_4937;hit_500000;miss_-1050;cirt_0;cirtSub_-3500</v>
      </c>
      <c r="V14" s="7" t="str">
        <f t="shared" si="0"/>
        <v>橙华森林1-4</v>
      </c>
      <c r="X14" s="8" t="s">
        <v>26</v>
      </c>
      <c r="Y14" s="8">
        <v>4</v>
      </c>
      <c r="Z14" s="8"/>
      <c r="AA14" s="6" t="s">
        <v>3967</v>
      </c>
      <c r="AB14" s="6">
        <v>8649</v>
      </c>
      <c r="AC14" s="6"/>
      <c r="AD14" s="6"/>
      <c r="AE14" s="6"/>
      <c r="AF14" s="6"/>
      <c r="AG14" s="11">
        <v>4324</v>
      </c>
      <c r="AH14">
        <f t="shared" si="1"/>
        <v>0.49994218984853739</v>
      </c>
      <c r="AI14" s="53">
        <v>0.45</v>
      </c>
      <c r="AJ14" s="7" t="str">
        <f t="shared" si="2"/>
        <v>hp_4324</v>
      </c>
      <c r="AK14" s="7" t="s">
        <v>3968</v>
      </c>
      <c r="AL14" s="7">
        <v>10249</v>
      </c>
      <c r="AM14" s="7">
        <f>INT(IF(MOD(Y14,3)=0,INT(AL14*0.55),INT(AL14*0.35)))</f>
        <v>3587</v>
      </c>
      <c r="AN14" s="54">
        <f t="shared" si="9"/>
        <v>2305</v>
      </c>
      <c r="AO14" s="7" t="str">
        <f t="shared" si="7"/>
        <v>atk_2305</v>
      </c>
      <c r="AP14" s="7" t="s">
        <v>3973</v>
      </c>
      <c r="AQ14" s="7" t="s">
        <v>4224</v>
      </c>
      <c r="AR14" s="7" t="s">
        <v>3975</v>
      </c>
      <c r="AS14" s="7" t="s">
        <v>3976</v>
      </c>
      <c r="AU14" s="7" t="str">
        <f t="shared" si="8"/>
        <v>hp_4324;atk_2305;hit_500000;miss_-1050;cirt_0;cirtSub_-3500</v>
      </c>
    </row>
    <row r="15" spans="1:47" x14ac:dyDescent="0.2">
      <c r="A15" s="8" t="s">
        <v>285</v>
      </c>
      <c r="B15" s="6" t="s">
        <v>3967</v>
      </c>
      <c r="C15" s="6">
        <v>7316</v>
      </c>
      <c r="D15" s="6">
        <f t="shared" si="10"/>
        <v>6584</v>
      </c>
      <c r="E15" s="6" t="str">
        <f t="shared" si="4"/>
        <v>hp_6584</v>
      </c>
      <c r="F15" s="7" t="s">
        <v>3968</v>
      </c>
      <c r="G15" s="6">
        <v>19638</v>
      </c>
      <c r="H15" s="7">
        <f t="shared" si="11"/>
        <v>5302</v>
      </c>
      <c r="I15" s="7" t="str">
        <f t="shared" si="5"/>
        <v>atk_5302</v>
      </c>
      <c r="J15" s="7" t="s">
        <v>3973</v>
      </c>
      <c r="K15" s="7" t="s">
        <v>3980</v>
      </c>
      <c r="L15" s="7" t="s">
        <v>3975</v>
      </c>
      <c r="M15" s="7" t="s">
        <v>3976</v>
      </c>
      <c r="O15" s="7" t="str">
        <f t="shared" si="6"/>
        <v>hp_6584;atk_5302;hit_500000;miss_10;cirt_0;cirtSub_-3500</v>
      </c>
      <c r="V15" s="7" t="str">
        <f t="shared" si="0"/>
        <v>橙华森林1-5</v>
      </c>
      <c r="X15" s="8" t="s">
        <v>26</v>
      </c>
      <c r="Y15" s="8">
        <v>5</v>
      </c>
      <c r="Z15" s="8"/>
      <c r="AA15" s="6" t="s">
        <v>3967</v>
      </c>
      <c r="AB15" s="6">
        <v>8658</v>
      </c>
      <c r="AC15" s="6"/>
      <c r="AD15" s="6"/>
      <c r="AE15" s="6"/>
      <c r="AF15" s="6"/>
      <c r="AG15" s="11">
        <v>4329</v>
      </c>
      <c r="AH15">
        <f t="shared" si="1"/>
        <v>0.5</v>
      </c>
      <c r="AI15" s="53">
        <v>0.45</v>
      </c>
      <c r="AJ15" s="7" t="str">
        <f t="shared" si="2"/>
        <v>hp_4329</v>
      </c>
      <c r="AK15" s="7" t="s">
        <v>3968</v>
      </c>
      <c r="AL15" s="7">
        <v>10264</v>
      </c>
      <c r="AM15" s="7">
        <f>INT(IF(MOD(Y15,3)=0,INT(AL15*0.55),INT(AL15*0.35)))</f>
        <v>3592</v>
      </c>
      <c r="AN15" s="54">
        <f t="shared" si="9"/>
        <v>2309</v>
      </c>
      <c r="AO15" s="7" t="str">
        <f t="shared" si="7"/>
        <v>atk_2309</v>
      </c>
      <c r="AP15" s="7" t="s">
        <v>3973</v>
      </c>
      <c r="AQ15" s="7" t="s">
        <v>4224</v>
      </c>
      <c r="AR15" s="7" t="s">
        <v>3975</v>
      </c>
      <c r="AS15" s="7" t="s">
        <v>3976</v>
      </c>
      <c r="AU15" s="7" t="str">
        <f t="shared" si="8"/>
        <v>hp_4329;atk_2309;hit_500000;miss_-1050;cirt_0;cirtSub_-3500</v>
      </c>
    </row>
    <row r="16" spans="1:47" x14ac:dyDescent="0.2">
      <c r="A16" s="8" t="s">
        <v>285</v>
      </c>
      <c r="B16" s="6" t="s">
        <v>3967</v>
      </c>
      <c r="C16" s="6">
        <v>7733</v>
      </c>
      <c r="D16" s="6">
        <f t="shared" si="10"/>
        <v>6959</v>
      </c>
      <c r="E16" s="6" t="str">
        <f t="shared" si="4"/>
        <v>hp_6959</v>
      </c>
      <c r="F16" s="7" t="s">
        <v>3968</v>
      </c>
      <c r="G16" s="6">
        <v>21688</v>
      </c>
      <c r="H16" s="7">
        <f t="shared" si="11"/>
        <v>5855</v>
      </c>
      <c r="I16" s="7" t="str">
        <f t="shared" si="5"/>
        <v>atk_5855</v>
      </c>
      <c r="J16" s="7" t="s">
        <v>3973</v>
      </c>
      <c r="K16" s="7" t="s">
        <v>3980</v>
      </c>
      <c r="L16" s="7" t="s">
        <v>3975</v>
      </c>
      <c r="M16" s="7" t="s">
        <v>3976</v>
      </c>
      <c r="O16" s="7" t="str">
        <f t="shared" si="6"/>
        <v>hp_6959;atk_5855;hit_500000;miss_10;cirt_0;cirtSub_-3500</v>
      </c>
      <c r="V16" s="7" t="str">
        <f t="shared" si="0"/>
        <v>橙华森林1-6</v>
      </c>
      <c r="X16" s="8" t="s">
        <v>26</v>
      </c>
      <c r="Y16" s="8">
        <v>6</v>
      </c>
      <c r="Z16" s="8"/>
      <c r="AA16" s="6" t="s">
        <v>3967</v>
      </c>
      <c r="AB16" s="6">
        <v>8667</v>
      </c>
      <c r="AC16" s="6"/>
      <c r="AD16" s="6"/>
      <c r="AE16" s="6"/>
      <c r="AF16" s="6"/>
      <c r="AG16" s="11">
        <v>4333</v>
      </c>
      <c r="AH16">
        <f t="shared" si="1"/>
        <v>0.49994230991115729</v>
      </c>
      <c r="AI16" s="53">
        <v>0.45</v>
      </c>
      <c r="AJ16" s="7" t="str">
        <f t="shared" si="2"/>
        <v>hp_4333</v>
      </c>
      <c r="AK16" s="7" t="s">
        <v>3968</v>
      </c>
      <c r="AL16" s="7">
        <v>10278</v>
      </c>
      <c r="AM16" s="7">
        <f>INT(IF(MOD(Y16,3)=0,INT(AL16*0.55),INT(AL16*0.35)))</f>
        <v>5652</v>
      </c>
      <c r="AN16" s="54">
        <f t="shared" si="9"/>
        <v>2312</v>
      </c>
      <c r="AO16" s="7" t="str">
        <f t="shared" si="7"/>
        <v>atk_2312</v>
      </c>
      <c r="AP16" s="7" t="s">
        <v>3973</v>
      </c>
      <c r="AQ16" s="7" t="s">
        <v>4224</v>
      </c>
      <c r="AR16" s="7" t="s">
        <v>3975</v>
      </c>
      <c r="AS16" s="7" t="s">
        <v>3976</v>
      </c>
      <c r="AU16" s="7" t="str">
        <f t="shared" si="8"/>
        <v>hp_4333;atk_2312;hit_500000;miss_-1050;cirt_0;cirtSub_-3500</v>
      </c>
    </row>
    <row r="17" spans="1:47" x14ac:dyDescent="0.2">
      <c r="A17" s="8" t="s">
        <v>285</v>
      </c>
      <c r="B17" s="6" t="s">
        <v>3967</v>
      </c>
      <c r="C17" s="6">
        <v>8154</v>
      </c>
      <c r="D17" s="6">
        <f t="shared" si="10"/>
        <v>7338</v>
      </c>
      <c r="E17" s="6" t="str">
        <f t="shared" si="4"/>
        <v>hp_7338</v>
      </c>
      <c r="F17" s="7" t="s">
        <v>3968</v>
      </c>
      <c r="G17" s="6">
        <v>22132</v>
      </c>
      <c r="H17" s="7">
        <f t="shared" si="11"/>
        <v>5975</v>
      </c>
      <c r="I17" s="7" t="str">
        <f t="shared" si="5"/>
        <v>atk_5975</v>
      </c>
      <c r="J17" s="7" t="s">
        <v>3973</v>
      </c>
      <c r="K17" s="7" t="s">
        <v>3980</v>
      </c>
      <c r="L17" s="7" t="s">
        <v>3975</v>
      </c>
      <c r="M17" s="7" t="s">
        <v>3976</v>
      </c>
      <c r="O17" s="7" t="str">
        <f t="shared" si="6"/>
        <v>hp_7338;atk_5975;hit_500000;miss_10;cirt_0;cirtSub_-3500</v>
      </c>
      <c r="V17" s="7" t="str">
        <f t="shared" si="0"/>
        <v>橙华森林1-7</v>
      </c>
      <c r="X17" s="8" t="s">
        <v>26</v>
      </c>
      <c r="Y17" s="8">
        <v>7</v>
      </c>
      <c r="Z17" s="8"/>
      <c r="AA17" s="6" t="s">
        <v>3967</v>
      </c>
      <c r="AB17" s="6">
        <v>8840</v>
      </c>
      <c r="AC17" s="6"/>
      <c r="AD17" s="6"/>
      <c r="AE17" s="6"/>
      <c r="AF17" s="6"/>
      <c r="AG17" s="11">
        <v>4420</v>
      </c>
      <c r="AH17">
        <f t="shared" si="1"/>
        <v>0.5</v>
      </c>
      <c r="AI17" s="53">
        <v>0.45</v>
      </c>
      <c r="AJ17" s="7" t="str">
        <f t="shared" si="2"/>
        <v>hp_4420</v>
      </c>
      <c r="AK17" s="7" t="s">
        <v>3968</v>
      </c>
      <c r="AL17" s="7">
        <v>10293</v>
      </c>
      <c r="AM17" s="7">
        <f>INT(IF(MOD(Y17,3)=0,INT(AL17*0.55),INT(AL17*0.35)))</f>
        <v>3602</v>
      </c>
      <c r="AN17" s="54">
        <f t="shared" si="9"/>
        <v>2315</v>
      </c>
      <c r="AO17" s="7" t="str">
        <f t="shared" si="7"/>
        <v>atk_2315</v>
      </c>
      <c r="AP17" s="7" t="s">
        <v>3973</v>
      </c>
      <c r="AQ17" s="7" t="s">
        <v>4224</v>
      </c>
      <c r="AR17" s="7" t="s">
        <v>3975</v>
      </c>
      <c r="AS17" s="7" t="s">
        <v>3976</v>
      </c>
      <c r="AU17" s="7" t="str">
        <f t="shared" si="8"/>
        <v>hp_4420;atk_2315;hit_500000;miss_-1050;cirt_0;cirtSub_-3500</v>
      </c>
    </row>
    <row r="18" spans="1:47" x14ac:dyDescent="0.2">
      <c r="A18" s="50" t="s">
        <v>286</v>
      </c>
      <c r="B18" s="52" t="s">
        <v>3967</v>
      </c>
      <c r="C18" s="52">
        <v>12332</v>
      </c>
      <c r="D18" s="51">
        <v>7285</v>
      </c>
      <c r="E18" s="51" t="str">
        <f t="shared" si="4"/>
        <v>hp_7285</v>
      </c>
      <c r="F18" s="52" t="s">
        <v>3968</v>
      </c>
      <c r="G18" s="52">
        <v>23836</v>
      </c>
      <c r="H18" s="52">
        <f t="shared" si="11"/>
        <v>8417</v>
      </c>
      <c r="I18" s="52" t="str">
        <f t="shared" si="5"/>
        <v>atk_8417</v>
      </c>
      <c r="J18" s="52" t="s">
        <v>3973</v>
      </c>
      <c r="K18" s="52" t="s">
        <v>3980</v>
      </c>
      <c r="L18" s="52" t="s">
        <v>3975</v>
      </c>
      <c r="M18" s="52" t="s">
        <v>3976</v>
      </c>
      <c r="N18" s="52"/>
      <c r="O18" s="52" t="str">
        <f>E18&amp;";"&amp;I18&amp;";"&amp;J18&amp;";"&amp;K18&amp;";"&amp;L18&amp;";"&amp;M18</f>
        <v>hp_7285;atk_8417;hit_500000;miss_10;cirt_0;cirtSub_-3500</v>
      </c>
      <c r="P18" s="52"/>
      <c r="Q18" s="52"/>
      <c r="R18" s="52"/>
      <c r="S18" s="52"/>
      <c r="T18" s="52"/>
      <c r="U18" s="52"/>
      <c r="V18" s="7" t="str">
        <f t="shared" si="0"/>
        <v>橙华森林1-8</v>
      </c>
      <c r="X18" s="8" t="s">
        <v>26</v>
      </c>
      <c r="Y18" s="8">
        <v>8</v>
      </c>
      <c r="Z18" s="8"/>
      <c r="AA18" s="6" t="s">
        <v>3967</v>
      </c>
      <c r="AB18" s="6">
        <v>9379</v>
      </c>
      <c r="AC18" s="6"/>
      <c r="AD18" s="6"/>
      <c r="AE18" s="6"/>
      <c r="AF18" s="6"/>
      <c r="AG18" s="11">
        <v>4689</v>
      </c>
      <c r="AH18">
        <f t="shared" si="1"/>
        <v>0.49994668941251735</v>
      </c>
      <c r="AI18" s="53">
        <v>0.45</v>
      </c>
      <c r="AJ18" s="7" t="str">
        <f t="shared" si="2"/>
        <v>hp_4689</v>
      </c>
      <c r="AK18" s="7" t="s">
        <v>3968</v>
      </c>
      <c r="AL18" s="7">
        <v>12339</v>
      </c>
      <c r="AM18" s="7">
        <f>INT(IF(MOD(Y18,3)=0,INT(AL18*0.55),INT(AL18*0.35)))</f>
        <v>4318</v>
      </c>
      <c r="AN18" s="54">
        <f t="shared" si="9"/>
        <v>2775</v>
      </c>
      <c r="AO18" s="7" t="str">
        <f t="shared" si="7"/>
        <v>atk_2775</v>
      </c>
      <c r="AP18" s="7" t="s">
        <v>3973</v>
      </c>
      <c r="AQ18" s="7" t="s">
        <v>4224</v>
      </c>
      <c r="AR18" s="7" t="s">
        <v>3975</v>
      </c>
      <c r="AS18" s="7" t="s">
        <v>3976</v>
      </c>
      <c r="AU18" s="7" t="str">
        <f t="shared" si="8"/>
        <v>hp_4689;atk_2775;hit_500000;miss_-1050;cirt_0;cirtSub_-3500</v>
      </c>
    </row>
    <row r="19" spans="1:47" x14ac:dyDescent="0.2">
      <c r="A19" s="8" t="s">
        <v>286</v>
      </c>
      <c r="B19" s="7" t="s">
        <v>3967</v>
      </c>
      <c r="C19" s="7">
        <v>12868</v>
      </c>
      <c r="D19" s="6">
        <v>8099</v>
      </c>
      <c r="E19" s="6" t="str">
        <f t="shared" si="4"/>
        <v>hp_8099</v>
      </c>
      <c r="F19" s="7" t="s">
        <v>3968</v>
      </c>
      <c r="G19" s="7">
        <v>24886</v>
      </c>
      <c r="H19" s="7">
        <f t="shared" si="11"/>
        <v>8788</v>
      </c>
      <c r="I19" s="7" t="str">
        <f t="shared" si="5"/>
        <v>atk_8788</v>
      </c>
      <c r="J19" s="7" t="s">
        <v>3973</v>
      </c>
      <c r="K19" s="7" t="s">
        <v>3980</v>
      </c>
      <c r="L19" s="7" t="s">
        <v>3975</v>
      </c>
      <c r="M19" s="7" t="s">
        <v>3976</v>
      </c>
      <c r="O19" s="7" t="str">
        <f t="shared" si="6"/>
        <v>hp_8099;atk_8788;hit_500000;miss_10;cirt_0;cirtSub_-3500</v>
      </c>
      <c r="V19" s="7" t="str">
        <f t="shared" si="0"/>
        <v>橙华森林1-9</v>
      </c>
      <c r="X19" s="8" t="s">
        <v>26</v>
      </c>
      <c r="Y19" s="8">
        <v>9</v>
      </c>
      <c r="Z19" s="8"/>
      <c r="AA19" s="6" t="s">
        <v>3967</v>
      </c>
      <c r="AB19" s="6">
        <v>9928</v>
      </c>
      <c r="AC19" s="6"/>
      <c r="AD19" s="6"/>
      <c r="AE19" s="6"/>
      <c r="AF19" s="6"/>
      <c r="AG19" s="11">
        <v>4964</v>
      </c>
      <c r="AH19">
        <f t="shared" si="1"/>
        <v>0.5</v>
      </c>
      <c r="AI19" s="53">
        <v>0.45</v>
      </c>
      <c r="AJ19" s="7" t="str">
        <f t="shared" si="2"/>
        <v>hp_4964</v>
      </c>
      <c r="AK19" s="7" t="s">
        <v>3968</v>
      </c>
      <c r="AL19" s="7">
        <v>13725</v>
      </c>
      <c r="AM19" s="7">
        <f>INT(IF(MOD(Y19,3)=0,INT(AL19*0.55),INT(AL19*0.35)))</f>
        <v>7548</v>
      </c>
      <c r="AN19" s="54">
        <f t="shared" si="9"/>
        <v>3088</v>
      </c>
      <c r="AO19" s="7" t="str">
        <f t="shared" si="7"/>
        <v>atk_3088</v>
      </c>
      <c r="AP19" s="7" t="s">
        <v>3973</v>
      </c>
      <c r="AQ19" s="7" t="s">
        <v>4224</v>
      </c>
      <c r="AR19" s="7" t="s">
        <v>3975</v>
      </c>
      <c r="AS19" s="7" t="s">
        <v>3976</v>
      </c>
      <c r="AU19" s="7" t="str">
        <f t="shared" si="8"/>
        <v>hp_4964;atk_3088;hit_500000;miss_-1050;cirt_0;cirtSub_-3500</v>
      </c>
    </row>
    <row r="20" spans="1:47" x14ac:dyDescent="0.2">
      <c r="A20" s="8" t="s">
        <v>286</v>
      </c>
      <c r="B20" s="7" t="s">
        <v>3967</v>
      </c>
      <c r="C20" s="7">
        <v>13407</v>
      </c>
      <c r="D20" s="6">
        <v>8937</v>
      </c>
      <c r="E20" s="6" t="str">
        <f t="shared" si="4"/>
        <v>hp_8937</v>
      </c>
      <c r="F20" s="7" t="s">
        <v>3968</v>
      </c>
      <c r="G20" s="7">
        <v>25937</v>
      </c>
      <c r="H20" s="7">
        <f t="shared" si="11"/>
        <v>9159</v>
      </c>
      <c r="I20" s="7" t="str">
        <f t="shared" si="5"/>
        <v>atk_9159</v>
      </c>
      <c r="J20" s="7" t="s">
        <v>3973</v>
      </c>
      <c r="K20" s="7" t="s">
        <v>3980</v>
      </c>
      <c r="L20" s="7" t="s">
        <v>3975</v>
      </c>
      <c r="M20" s="7" t="s">
        <v>3976</v>
      </c>
      <c r="O20" s="7" t="str">
        <f t="shared" si="6"/>
        <v>hp_8937;atk_9159;hit_500000;miss_10;cirt_0;cirtSub_-3500</v>
      </c>
      <c r="V20" s="7" t="str">
        <f t="shared" si="0"/>
        <v>橙华森林1-10</v>
      </c>
      <c r="X20" s="8" t="s">
        <v>26</v>
      </c>
      <c r="Y20" s="8">
        <v>10</v>
      </c>
      <c r="Z20" s="8"/>
      <c r="AA20" s="6" t="s">
        <v>3967</v>
      </c>
      <c r="AB20" s="6">
        <v>13000</v>
      </c>
      <c r="AC20" s="6"/>
      <c r="AD20" s="6"/>
      <c r="AE20" s="6"/>
      <c r="AF20" s="6"/>
      <c r="AG20" s="11">
        <v>6500</v>
      </c>
      <c r="AH20">
        <f t="shared" si="1"/>
        <v>0.5</v>
      </c>
      <c r="AI20" s="53">
        <v>0.45</v>
      </c>
      <c r="AJ20" s="7" t="str">
        <f t="shared" si="2"/>
        <v>hp_6500</v>
      </c>
      <c r="AK20" s="7" t="s">
        <v>3968</v>
      </c>
      <c r="AL20" s="7">
        <v>14058</v>
      </c>
      <c r="AM20" s="7">
        <f>INT(IF(MOD(Y20,3)=0,INT(AL20*0.55),INT(AL20*0.35)))</f>
        <v>4920</v>
      </c>
      <c r="AN20" s="54">
        <f t="shared" si="9"/>
        <v>3163</v>
      </c>
      <c r="AO20" s="7" t="str">
        <f t="shared" si="7"/>
        <v>atk_3163</v>
      </c>
      <c r="AP20" s="7" t="s">
        <v>3973</v>
      </c>
      <c r="AQ20" s="7" t="s">
        <v>4224</v>
      </c>
      <c r="AR20" s="7" t="s">
        <v>3975</v>
      </c>
      <c r="AS20" s="7" t="s">
        <v>3976</v>
      </c>
      <c r="AU20" s="7" t="str">
        <f t="shared" si="8"/>
        <v>hp_6500;atk_3163;hit_500000;miss_-1050;cirt_0;cirtSub_-3500</v>
      </c>
    </row>
    <row r="21" spans="1:47" x14ac:dyDescent="0.2">
      <c r="A21" s="8" t="s">
        <v>703</v>
      </c>
      <c r="B21" s="6" t="s">
        <v>3967</v>
      </c>
      <c r="C21" s="6">
        <v>16907</v>
      </c>
      <c r="D21" s="6">
        <v>11105</v>
      </c>
      <c r="E21" s="6" t="str">
        <f t="shared" si="4"/>
        <v>hp_11105</v>
      </c>
      <c r="F21" s="7" t="s">
        <v>3968</v>
      </c>
      <c r="G21" s="6">
        <v>27242</v>
      </c>
      <c r="H21" s="7">
        <f t="shared" si="11"/>
        <v>9792</v>
      </c>
      <c r="I21" s="7" t="str">
        <f t="shared" si="5"/>
        <v>atk_9792</v>
      </c>
      <c r="J21" s="7" t="s">
        <v>3973</v>
      </c>
      <c r="K21" s="7" t="s">
        <v>3980</v>
      </c>
      <c r="L21" s="7" t="s">
        <v>3975</v>
      </c>
      <c r="M21" s="7" t="s">
        <v>3976</v>
      </c>
      <c r="O21" s="7" t="str">
        <f t="shared" si="6"/>
        <v>hp_11105;atk_9792;hit_500000;miss_10;cirt_0;cirtSub_-3500</v>
      </c>
      <c r="V21" s="7" t="str">
        <f t="shared" si="0"/>
        <v>橙华森林2-1</v>
      </c>
      <c r="X21" s="8" t="s">
        <v>692</v>
      </c>
      <c r="Y21" s="8">
        <v>1</v>
      </c>
      <c r="Z21" s="8"/>
      <c r="AA21" s="6" t="s">
        <v>3967</v>
      </c>
      <c r="AB21" s="6">
        <v>13156</v>
      </c>
      <c r="AC21" s="6"/>
      <c r="AD21" s="6"/>
      <c r="AE21" s="6"/>
      <c r="AF21" s="6"/>
      <c r="AG21" s="11">
        <v>8051</v>
      </c>
      <c r="AH21">
        <f t="shared" si="1"/>
        <v>0.61196412283368806</v>
      </c>
      <c r="AI21" s="53">
        <v>0.45</v>
      </c>
      <c r="AJ21" s="7" t="str">
        <f t="shared" si="2"/>
        <v>hp_8051</v>
      </c>
      <c r="AK21" s="7" t="s">
        <v>3968</v>
      </c>
      <c r="AL21" s="7">
        <v>14230</v>
      </c>
      <c r="AM21" s="7">
        <f>INT(IF(MOD(Y21,3)=0,INT(AL21*0.55),INT(AL21*0.35)))</f>
        <v>4980</v>
      </c>
      <c r="AN21" s="54">
        <f t="shared" si="9"/>
        <v>3918</v>
      </c>
      <c r="AO21" s="7" t="str">
        <f t="shared" si="7"/>
        <v>atk_3918</v>
      </c>
      <c r="AP21" s="7" t="s">
        <v>3973</v>
      </c>
      <c r="AQ21" s="7" t="s">
        <v>4224</v>
      </c>
      <c r="AR21" s="7" t="s">
        <v>3975</v>
      </c>
      <c r="AS21" s="7" t="s">
        <v>3976</v>
      </c>
      <c r="AU21" s="7" t="str">
        <f t="shared" si="8"/>
        <v>hp_8051;atk_3918;hit_500000;miss_-1050;cirt_0;cirtSub_-3500</v>
      </c>
    </row>
    <row r="22" spans="1:47" x14ac:dyDescent="0.2">
      <c r="A22" s="8" t="s">
        <v>703</v>
      </c>
      <c r="B22" s="6" t="s">
        <v>3967</v>
      </c>
      <c r="C22" s="6">
        <v>17656</v>
      </c>
      <c r="D22" s="6">
        <v>12279</v>
      </c>
      <c r="E22" s="6" t="str">
        <f t="shared" si="4"/>
        <v>hp_12279</v>
      </c>
      <c r="F22" s="7" t="s">
        <v>3968</v>
      </c>
      <c r="G22" s="6">
        <v>28293</v>
      </c>
      <c r="H22" s="7">
        <f t="shared" si="11"/>
        <v>10170</v>
      </c>
      <c r="I22" s="7" t="str">
        <f t="shared" si="5"/>
        <v>atk_10170</v>
      </c>
      <c r="J22" s="7" t="s">
        <v>3973</v>
      </c>
      <c r="K22" s="7" t="s">
        <v>3980</v>
      </c>
      <c r="L22" s="7" t="s">
        <v>3975</v>
      </c>
      <c r="M22" s="7" t="s">
        <v>3976</v>
      </c>
      <c r="O22" s="7" t="str">
        <f t="shared" si="6"/>
        <v>hp_12279;atk_10170;hit_500000;miss_10;cirt_0;cirtSub_-3500</v>
      </c>
      <c r="V22" s="7" t="str">
        <f t="shared" si="0"/>
        <v>橙华森林2-2</v>
      </c>
      <c r="X22" s="8" t="s">
        <v>692</v>
      </c>
      <c r="Y22" s="8">
        <v>2</v>
      </c>
      <c r="Z22" s="8"/>
      <c r="AA22" s="6" t="s">
        <v>3967</v>
      </c>
      <c r="AB22" s="6">
        <v>14389</v>
      </c>
      <c r="AC22" s="6"/>
      <c r="AD22" s="6"/>
      <c r="AE22" s="6"/>
      <c r="AF22" s="6"/>
      <c r="AG22" s="11">
        <v>8805</v>
      </c>
      <c r="AH22">
        <f t="shared" si="1"/>
        <v>0.61192577663492942</v>
      </c>
      <c r="AI22" s="53">
        <v>0.45</v>
      </c>
      <c r="AJ22" s="7" t="str">
        <f t="shared" si="2"/>
        <v>hp_8805</v>
      </c>
      <c r="AK22" s="7" t="s">
        <v>3968</v>
      </c>
      <c r="AL22" s="7">
        <v>14293</v>
      </c>
      <c r="AM22" s="7">
        <f>INT(IF(MOD(Y22,3)=0,INT(AL22*0.55),INT(AL22*0.35)))</f>
        <v>5002</v>
      </c>
      <c r="AN22" s="54">
        <f t="shared" si="9"/>
        <v>3935</v>
      </c>
      <c r="AO22" s="7" t="str">
        <f t="shared" si="7"/>
        <v>atk_3935</v>
      </c>
      <c r="AP22" s="7" t="s">
        <v>3973</v>
      </c>
      <c r="AQ22" s="7" t="s">
        <v>4224</v>
      </c>
      <c r="AR22" s="7" t="s">
        <v>3975</v>
      </c>
      <c r="AS22" s="7" t="s">
        <v>3976</v>
      </c>
      <c r="AU22" s="7" t="str">
        <f t="shared" si="8"/>
        <v>hp_8805;atk_3935;hit_500000;miss_-1050;cirt_0;cirtSub_-3500</v>
      </c>
    </row>
    <row r="23" spans="1:47" x14ac:dyDescent="0.2">
      <c r="A23" s="8" t="s">
        <v>703</v>
      </c>
      <c r="B23" s="6" t="s">
        <v>3967</v>
      </c>
      <c r="C23" s="6">
        <v>18410</v>
      </c>
      <c r="D23" s="6">
        <v>13487</v>
      </c>
      <c r="E23" s="6" t="str">
        <f t="shared" si="4"/>
        <v>hp_13487</v>
      </c>
      <c r="F23" s="7" t="s">
        <v>3968</v>
      </c>
      <c r="G23" s="6">
        <v>29345</v>
      </c>
      <c r="H23" s="7">
        <f t="shared" si="11"/>
        <v>10548</v>
      </c>
      <c r="I23" s="7" t="str">
        <f t="shared" si="5"/>
        <v>atk_10548</v>
      </c>
      <c r="J23" s="7" t="s">
        <v>3973</v>
      </c>
      <c r="K23" s="7" t="s">
        <v>3980</v>
      </c>
      <c r="L23" s="7" t="s">
        <v>3975</v>
      </c>
      <c r="M23" s="7" t="s">
        <v>3976</v>
      </c>
      <c r="O23" s="7" t="str">
        <f t="shared" si="6"/>
        <v>hp_13487;atk_10548;hit_500000;miss_10;cirt_0;cirtSub_-3500</v>
      </c>
      <c r="V23" s="7" t="str">
        <f t="shared" si="0"/>
        <v>橙华森林2-3</v>
      </c>
      <c r="X23" s="8" t="s">
        <v>692</v>
      </c>
      <c r="Y23" s="8">
        <v>3</v>
      </c>
      <c r="Z23" s="8"/>
      <c r="AA23" s="6" t="s">
        <v>3967</v>
      </c>
      <c r="AB23" s="6">
        <v>15633</v>
      </c>
      <c r="AC23" s="6"/>
      <c r="AD23" s="6"/>
      <c r="AE23" s="6"/>
      <c r="AF23" s="6"/>
      <c r="AG23" s="11">
        <v>9567</v>
      </c>
      <c r="AH23">
        <f t="shared" si="1"/>
        <v>0.6119746689694876</v>
      </c>
      <c r="AI23" s="53">
        <v>0.45</v>
      </c>
      <c r="AJ23" s="7" t="str">
        <f t="shared" si="2"/>
        <v>hp_9567</v>
      </c>
      <c r="AK23" s="7" t="s">
        <v>3968</v>
      </c>
      <c r="AL23" s="7">
        <v>14744</v>
      </c>
      <c r="AM23" s="7">
        <f>INT(IF(MOD(Y23,3)=0,INT(AL23*0.55),INT(AL23*0.35)))</f>
        <v>8109</v>
      </c>
      <c r="AN23" s="54">
        <f t="shared" si="9"/>
        <v>4060</v>
      </c>
      <c r="AO23" s="7" t="str">
        <f t="shared" si="7"/>
        <v>atk_4060</v>
      </c>
      <c r="AP23" s="7" t="s">
        <v>3973</v>
      </c>
      <c r="AQ23" s="7" t="s">
        <v>4224</v>
      </c>
      <c r="AR23" s="7" t="s">
        <v>3975</v>
      </c>
      <c r="AS23" s="7" t="s">
        <v>3976</v>
      </c>
      <c r="AU23" s="7" t="str">
        <f t="shared" si="8"/>
        <v>hp_9567;atk_4060;hit_500000;miss_-1050;cirt_0;cirtSub_-3500</v>
      </c>
    </row>
    <row r="24" spans="1:47" x14ac:dyDescent="0.2">
      <c r="A24" s="8" t="s">
        <v>307</v>
      </c>
      <c r="B24" s="6" t="s">
        <v>3967</v>
      </c>
      <c r="C24" s="6">
        <v>20251</v>
      </c>
      <c r="D24" s="6">
        <v>16356</v>
      </c>
      <c r="E24" s="6" t="str">
        <f t="shared" si="4"/>
        <v>hp_16356</v>
      </c>
      <c r="F24" s="7" t="s">
        <v>3968</v>
      </c>
      <c r="G24" s="6">
        <v>33200</v>
      </c>
      <c r="H24" s="7">
        <f t="shared" si="11"/>
        <v>12131</v>
      </c>
      <c r="I24" s="7" t="str">
        <f t="shared" si="5"/>
        <v>atk_12131</v>
      </c>
      <c r="J24" s="7" t="s">
        <v>3973</v>
      </c>
      <c r="K24" s="7" t="s">
        <v>3981</v>
      </c>
      <c r="L24" s="7" t="s">
        <v>3975</v>
      </c>
      <c r="M24" s="7" t="s">
        <v>3976</v>
      </c>
      <c r="O24" s="7" t="str">
        <f t="shared" si="6"/>
        <v>hp_16356;atk_12131;hit_500000;miss_20;cirt_0;cirtSub_-3500</v>
      </c>
      <c r="V24" s="7" t="str">
        <f t="shared" si="0"/>
        <v>橙华森林2-4</v>
      </c>
      <c r="X24" s="8" t="s">
        <v>692</v>
      </c>
      <c r="Y24" s="8">
        <v>4</v>
      </c>
      <c r="Z24" s="8"/>
      <c r="AA24" s="6" t="s">
        <v>3967</v>
      </c>
      <c r="AB24" s="6">
        <v>16888</v>
      </c>
      <c r="AC24" s="6"/>
      <c r="AD24" s="6"/>
      <c r="AE24" s="6"/>
      <c r="AF24" s="6"/>
      <c r="AG24" s="11">
        <v>10436</v>
      </c>
      <c r="AH24">
        <f t="shared" si="1"/>
        <v>0.61795357650402649</v>
      </c>
      <c r="AI24" s="53">
        <v>0.45</v>
      </c>
      <c r="AJ24" s="7" t="str">
        <f t="shared" si="2"/>
        <v>hp_10436</v>
      </c>
      <c r="AK24" s="7" t="s">
        <v>3968</v>
      </c>
      <c r="AL24" s="7">
        <v>14805</v>
      </c>
      <c r="AM24" s="7">
        <f>INT(IF(MOD(Y24,3)=0,INT(AL24*0.55),INT(AL24*0.35)))</f>
        <v>5181</v>
      </c>
      <c r="AN24" s="54">
        <f t="shared" si="9"/>
        <v>4116</v>
      </c>
      <c r="AO24" s="7" t="str">
        <f t="shared" si="7"/>
        <v>atk_4116</v>
      </c>
      <c r="AP24" s="7" t="s">
        <v>3973</v>
      </c>
      <c r="AQ24" s="7" t="s">
        <v>4224</v>
      </c>
      <c r="AR24" s="7" t="s">
        <v>3975</v>
      </c>
      <c r="AS24" s="7" t="s">
        <v>3976</v>
      </c>
      <c r="AU24" s="7" t="str">
        <f t="shared" si="8"/>
        <v>hp_10436;atk_4116;hit_500000;miss_-1050;cirt_0;cirtSub_-3500</v>
      </c>
    </row>
    <row r="25" spans="1:47" x14ac:dyDescent="0.2">
      <c r="A25" s="8" t="s">
        <v>307</v>
      </c>
      <c r="B25" s="6" t="s">
        <v>3967</v>
      </c>
      <c r="C25" s="6">
        <v>20251</v>
      </c>
      <c r="D25" s="6">
        <v>17668</v>
      </c>
      <c r="E25" s="6" t="str">
        <f t="shared" si="4"/>
        <v>hp_17668</v>
      </c>
      <c r="F25" s="7" t="s">
        <v>3968</v>
      </c>
      <c r="G25" s="6">
        <v>33200</v>
      </c>
      <c r="H25" s="7">
        <f t="shared" si="11"/>
        <v>12131</v>
      </c>
      <c r="I25" s="7" t="str">
        <f t="shared" si="5"/>
        <v>atk_12131</v>
      </c>
      <c r="J25" s="7" t="s">
        <v>3973</v>
      </c>
      <c r="K25" s="7" t="s">
        <v>3981</v>
      </c>
      <c r="L25" s="7" t="s">
        <v>3975</v>
      </c>
      <c r="M25" s="7" t="s">
        <v>3976</v>
      </c>
      <c r="O25" s="7" t="str">
        <f t="shared" si="6"/>
        <v>hp_17668;atk_12131;hit_500000;miss_20;cirt_0;cirtSub_-3500</v>
      </c>
      <c r="V25" s="7" t="str">
        <f t="shared" si="0"/>
        <v>橙华森林2-5</v>
      </c>
      <c r="X25" s="8" t="s">
        <v>692</v>
      </c>
      <c r="Y25" s="8">
        <v>5</v>
      </c>
      <c r="Z25" s="8"/>
      <c r="AA25" s="6" t="s">
        <v>3967</v>
      </c>
      <c r="AB25" s="6">
        <v>18152</v>
      </c>
      <c r="AC25" s="6"/>
      <c r="AD25" s="6"/>
      <c r="AE25" s="6"/>
      <c r="AF25" s="6"/>
      <c r="AG25" s="11">
        <v>11108</v>
      </c>
      <c r="AH25">
        <f t="shared" si="1"/>
        <v>0.61194358748347288</v>
      </c>
      <c r="AI25" s="53">
        <v>0.45</v>
      </c>
      <c r="AJ25" s="7" t="str">
        <f t="shared" si="2"/>
        <v>hp_11108</v>
      </c>
      <c r="AK25" s="7" t="s">
        <v>3968</v>
      </c>
      <c r="AL25" s="7">
        <v>15087</v>
      </c>
      <c r="AM25" s="7">
        <f>INT(IF(MOD(Y25,3)=0,INT(AL25*0.55),INT(AL25*0.35)))</f>
        <v>5280</v>
      </c>
      <c r="AN25" s="54">
        <f t="shared" si="9"/>
        <v>4154</v>
      </c>
      <c r="AO25" s="7" t="str">
        <f t="shared" si="7"/>
        <v>atk_4154</v>
      </c>
      <c r="AP25" s="7" t="s">
        <v>3973</v>
      </c>
      <c r="AQ25" s="7" t="s">
        <v>4224</v>
      </c>
      <c r="AR25" s="7" t="s">
        <v>3975</v>
      </c>
      <c r="AS25" s="7" t="s">
        <v>3976</v>
      </c>
      <c r="AU25" s="7" t="str">
        <f t="shared" si="8"/>
        <v>hp_11108;atk_4154;hit_500000;miss_-1050;cirt_0;cirtSub_-3500</v>
      </c>
    </row>
    <row r="26" spans="1:47" x14ac:dyDescent="0.2">
      <c r="A26" s="8" t="s">
        <v>307</v>
      </c>
      <c r="B26" s="6" t="s">
        <v>3967</v>
      </c>
      <c r="C26" s="6">
        <v>20251</v>
      </c>
      <c r="D26" s="6">
        <v>19015</v>
      </c>
      <c r="E26" s="6" t="str">
        <f t="shared" si="4"/>
        <v>hp_19015</v>
      </c>
      <c r="F26" s="7" t="s">
        <v>3968</v>
      </c>
      <c r="G26" s="6">
        <v>33200</v>
      </c>
      <c r="H26" s="7">
        <f t="shared" si="11"/>
        <v>12131</v>
      </c>
      <c r="I26" s="7" t="str">
        <f t="shared" si="5"/>
        <v>atk_12131</v>
      </c>
      <c r="J26" s="7" t="s">
        <v>3973</v>
      </c>
      <c r="K26" s="7" t="s">
        <v>3981</v>
      </c>
      <c r="L26" s="7" t="s">
        <v>3975</v>
      </c>
      <c r="M26" s="7" t="s">
        <v>3976</v>
      </c>
      <c r="O26" s="7" t="str">
        <f t="shared" si="6"/>
        <v>hp_19015;atk_12131;hit_500000;miss_20;cirt_0;cirtSub_-3500</v>
      </c>
      <c r="V26" s="7" t="str">
        <f t="shared" si="0"/>
        <v>橙华森林2-6</v>
      </c>
      <c r="X26" s="8" t="s">
        <v>692</v>
      </c>
      <c r="Y26" s="8">
        <v>6</v>
      </c>
      <c r="Z26" s="8"/>
      <c r="AA26" s="6" t="s">
        <v>3967</v>
      </c>
      <c r="AB26" s="6">
        <v>19428</v>
      </c>
      <c r="AC26" s="6"/>
      <c r="AD26" s="6"/>
      <c r="AE26" s="6"/>
      <c r="AF26" s="6"/>
      <c r="AG26" s="11">
        <v>11889</v>
      </c>
      <c r="AH26">
        <f t="shared" si="1"/>
        <v>0.61195182211241506</v>
      </c>
      <c r="AI26" s="53">
        <v>0.45</v>
      </c>
      <c r="AJ26" s="7" t="str">
        <f t="shared" si="2"/>
        <v>hp_11889</v>
      </c>
      <c r="AK26" s="7" t="s">
        <v>3968</v>
      </c>
      <c r="AL26" s="7">
        <v>15615</v>
      </c>
      <c r="AM26" s="7">
        <f>INT(IF(MOD(Y26,3)=0,INT(AL26*0.55),INT(AL26*0.35)))</f>
        <v>8588</v>
      </c>
      <c r="AN26" s="54">
        <f t="shared" si="9"/>
        <v>4300</v>
      </c>
      <c r="AO26" s="7" t="str">
        <f t="shared" si="7"/>
        <v>atk_4300</v>
      </c>
      <c r="AP26" s="7" t="s">
        <v>3973</v>
      </c>
      <c r="AQ26" s="7" t="s">
        <v>4224</v>
      </c>
      <c r="AR26" s="7" t="s">
        <v>3975</v>
      </c>
      <c r="AS26" s="7" t="s">
        <v>3976</v>
      </c>
      <c r="AU26" s="7" t="str">
        <f t="shared" si="8"/>
        <v>hp_11889;atk_4300;hit_500000;miss_-1050;cirt_0;cirtSub_-3500</v>
      </c>
    </row>
    <row r="27" spans="1:47" x14ac:dyDescent="0.2">
      <c r="A27" s="8" t="s">
        <v>308</v>
      </c>
      <c r="B27" s="6" t="s">
        <v>3967</v>
      </c>
      <c r="C27" s="6">
        <v>21692</v>
      </c>
      <c r="D27" s="6">
        <v>22296</v>
      </c>
      <c r="E27" s="6" t="str">
        <f t="shared" si="4"/>
        <v>hp_22296</v>
      </c>
      <c r="F27" s="7" t="s">
        <v>3968</v>
      </c>
      <c r="G27" s="6">
        <v>43200</v>
      </c>
      <c r="H27" s="7">
        <f t="shared" si="11"/>
        <v>16059</v>
      </c>
      <c r="I27" s="7" t="str">
        <f t="shared" si="5"/>
        <v>atk_16059</v>
      </c>
      <c r="J27" s="7" t="s">
        <v>3973</v>
      </c>
      <c r="K27" s="7" t="s">
        <v>3981</v>
      </c>
      <c r="L27" s="7" t="s">
        <v>3975</v>
      </c>
      <c r="M27" s="7" t="s">
        <v>3976</v>
      </c>
      <c r="O27" s="7" t="str">
        <f t="shared" si="6"/>
        <v>hp_22296;atk_16059;hit_500000;miss_20;cirt_0;cirtSub_-3500</v>
      </c>
      <c r="V27" s="7" t="str">
        <f t="shared" si="0"/>
        <v>橙华森林2-7</v>
      </c>
      <c r="X27" s="8" t="s">
        <v>692</v>
      </c>
      <c r="Y27" s="8">
        <v>7</v>
      </c>
      <c r="Z27" s="8"/>
      <c r="AA27" s="6" t="s">
        <v>3967</v>
      </c>
      <c r="AB27" s="6">
        <v>20714</v>
      </c>
      <c r="AC27" s="6"/>
      <c r="AD27" s="6"/>
      <c r="AE27" s="6"/>
      <c r="AF27" s="6"/>
      <c r="AG27" s="11">
        <v>12800</v>
      </c>
      <c r="AH27">
        <f t="shared" si="1"/>
        <v>0.61793955778700393</v>
      </c>
      <c r="AI27" s="53">
        <v>0.45</v>
      </c>
      <c r="AJ27" s="7" t="str">
        <f t="shared" si="2"/>
        <v>hp_12800</v>
      </c>
      <c r="AK27" s="7" t="s">
        <v>3968</v>
      </c>
      <c r="AL27" s="7">
        <v>15769</v>
      </c>
      <c r="AM27" s="7">
        <f>INT(IF(MOD(Y27,3)=0,INT(AL27*0.55),INT(AL27*0.35)))</f>
        <v>5519</v>
      </c>
      <c r="AN27" s="54">
        <f t="shared" si="9"/>
        <v>4384</v>
      </c>
      <c r="AO27" s="7" t="str">
        <f t="shared" si="7"/>
        <v>atk_4384</v>
      </c>
      <c r="AP27" s="7" t="s">
        <v>3973</v>
      </c>
      <c r="AQ27" s="7" t="s">
        <v>4224</v>
      </c>
      <c r="AR27" s="7" t="s">
        <v>3975</v>
      </c>
      <c r="AS27" s="7" t="s">
        <v>3976</v>
      </c>
      <c r="AU27" s="7" t="str">
        <f t="shared" si="8"/>
        <v>hp_12800;atk_4384;hit_500000;miss_-1050;cirt_0;cirtSub_-3500</v>
      </c>
    </row>
    <row r="28" spans="1:47" x14ac:dyDescent="0.2">
      <c r="A28" s="8" t="s">
        <v>308</v>
      </c>
      <c r="B28" s="6" t="s">
        <v>3967</v>
      </c>
      <c r="C28" s="6">
        <v>21692</v>
      </c>
      <c r="D28" s="6">
        <v>23824</v>
      </c>
      <c r="E28" s="6" t="str">
        <f t="shared" si="4"/>
        <v>hp_23824</v>
      </c>
      <c r="F28" s="7" t="s">
        <v>3968</v>
      </c>
      <c r="G28" s="6">
        <v>43200</v>
      </c>
      <c r="H28" s="7">
        <f t="shared" si="11"/>
        <v>16059</v>
      </c>
      <c r="I28" s="7" t="str">
        <f t="shared" si="5"/>
        <v>atk_16059</v>
      </c>
      <c r="J28" s="7" t="s">
        <v>3973</v>
      </c>
      <c r="K28" s="7" t="s">
        <v>3981</v>
      </c>
      <c r="L28" s="7" t="s">
        <v>3975</v>
      </c>
      <c r="M28" s="7" t="s">
        <v>3976</v>
      </c>
      <c r="O28" s="7" t="str">
        <f t="shared" si="6"/>
        <v>hp_23824;atk_16059;hit_500000;miss_20;cirt_0;cirtSub_-3500</v>
      </c>
      <c r="V28" s="7" t="str">
        <f t="shared" si="0"/>
        <v>橙华森林2-8</v>
      </c>
      <c r="X28" s="8" t="s">
        <v>692</v>
      </c>
      <c r="Y28" s="8">
        <v>8</v>
      </c>
      <c r="Z28" s="8"/>
      <c r="AA28" s="6" t="s">
        <v>3967</v>
      </c>
      <c r="AB28" s="6">
        <v>22010</v>
      </c>
      <c r="AC28" s="6"/>
      <c r="AD28" s="6"/>
      <c r="AE28" s="6"/>
      <c r="AF28" s="6"/>
      <c r="AG28" s="11">
        <v>13707</v>
      </c>
      <c r="AH28">
        <f t="shared" si="1"/>
        <v>0.62276238073602908</v>
      </c>
      <c r="AI28" s="53">
        <v>0.45</v>
      </c>
      <c r="AJ28" s="7" t="str">
        <f t="shared" si="2"/>
        <v>hp_13707</v>
      </c>
      <c r="AK28" s="7" t="s">
        <v>3968</v>
      </c>
      <c r="AL28" s="7">
        <v>15834</v>
      </c>
      <c r="AM28" s="7">
        <f>INT(IF(MOD(Y28,3)=0,INT(AL28*0.55),INT(AL28*0.35)))</f>
        <v>5541</v>
      </c>
      <c r="AN28" s="54">
        <f t="shared" si="9"/>
        <v>4437</v>
      </c>
      <c r="AO28" s="7" t="str">
        <f t="shared" si="7"/>
        <v>atk_4437</v>
      </c>
      <c r="AP28" s="7" t="s">
        <v>3973</v>
      </c>
      <c r="AQ28" s="7" t="s">
        <v>4224</v>
      </c>
      <c r="AR28" s="7" t="s">
        <v>3975</v>
      </c>
      <c r="AS28" s="7" t="s">
        <v>3976</v>
      </c>
      <c r="AU28" s="7" t="str">
        <f t="shared" si="8"/>
        <v>hp_13707;atk_4437;hit_500000;miss_-1050;cirt_0;cirtSub_-3500</v>
      </c>
    </row>
    <row r="29" spans="1:47" x14ac:dyDescent="0.2">
      <c r="A29" s="8" t="s">
        <v>308</v>
      </c>
      <c r="B29" s="6" t="s">
        <v>3967</v>
      </c>
      <c r="C29" s="6">
        <v>21692</v>
      </c>
      <c r="D29" s="6">
        <v>25391</v>
      </c>
      <c r="E29" s="6" t="str">
        <f t="shared" si="4"/>
        <v>hp_25391</v>
      </c>
      <c r="F29" s="7" t="s">
        <v>3968</v>
      </c>
      <c r="G29" s="6">
        <v>43200</v>
      </c>
      <c r="H29" s="7">
        <f t="shared" si="11"/>
        <v>16059</v>
      </c>
      <c r="I29" s="7" t="str">
        <f t="shared" si="5"/>
        <v>atk_16059</v>
      </c>
      <c r="J29" s="7" t="s">
        <v>3973</v>
      </c>
      <c r="K29" s="7" t="s">
        <v>3981</v>
      </c>
      <c r="L29" s="7" t="s">
        <v>3975</v>
      </c>
      <c r="M29" s="7" t="s">
        <v>3976</v>
      </c>
      <c r="O29" s="7" t="str">
        <f t="shared" si="6"/>
        <v>hp_25391;atk_16059;hit_500000;miss_20;cirt_0;cirtSub_-3500</v>
      </c>
      <c r="V29" s="7" t="str">
        <f t="shared" si="0"/>
        <v>橙华森林2-9</v>
      </c>
      <c r="X29" s="8" t="s">
        <v>692</v>
      </c>
      <c r="Y29" s="8">
        <v>9</v>
      </c>
      <c r="Z29" s="8"/>
      <c r="AA29" s="6" t="s">
        <v>3967</v>
      </c>
      <c r="AB29" s="6">
        <v>23316</v>
      </c>
      <c r="AC29" s="6"/>
      <c r="AD29" s="6"/>
      <c r="AE29" s="6"/>
      <c r="AF29" s="6"/>
      <c r="AG29" s="11">
        <v>14591</v>
      </c>
      <c r="AH29">
        <f t="shared" si="1"/>
        <v>0.62579344656030189</v>
      </c>
      <c r="AI29" s="53">
        <v>0.45</v>
      </c>
      <c r="AJ29" s="7" t="str">
        <f t="shared" si="2"/>
        <v>hp_14591</v>
      </c>
      <c r="AK29" s="7" t="s">
        <v>3968</v>
      </c>
      <c r="AL29" s="7">
        <v>16175</v>
      </c>
      <c r="AM29" s="7">
        <f>INT(IF(MOD(Y29,3)=0,INT(AL29*0.55),INT(AL29*0.35)))</f>
        <v>8896</v>
      </c>
      <c r="AN29" s="54">
        <f t="shared" si="9"/>
        <v>4554</v>
      </c>
      <c r="AO29" s="7" t="str">
        <f t="shared" si="7"/>
        <v>atk_4554</v>
      </c>
      <c r="AP29" s="7" t="s">
        <v>3973</v>
      </c>
      <c r="AQ29" s="7" t="s">
        <v>4224</v>
      </c>
      <c r="AR29" s="7" t="s">
        <v>3975</v>
      </c>
      <c r="AS29" s="7" t="s">
        <v>3976</v>
      </c>
      <c r="AU29" s="7" t="str">
        <f t="shared" si="8"/>
        <v>hp_14591;atk_4554;hit_500000;miss_-1050;cirt_0;cirtSub_-3500</v>
      </c>
    </row>
    <row r="30" spans="1:47" x14ac:dyDescent="0.2">
      <c r="A30" s="8" t="s">
        <v>309</v>
      </c>
      <c r="B30" s="6" t="s">
        <v>3967</v>
      </c>
      <c r="C30" s="6">
        <v>24365</v>
      </c>
      <c r="D30" s="6">
        <v>29070</v>
      </c>
      <c r="E30" s="6" t="str">
        <f t="shared" si="4"/>
        <v>hp_29070</v>
      </c>
      <c r="F30" s="7" t="s">
        <v>3968</v>
      </c>
      <c r="G30" s="6">
        <v>54000</v>
      </c>
      <c r="H30" s="7">
        <f t="shared" si="11"/>
        <v>20404</v>
      </c>
      <c r="I30" s="7" t="str">
        <f t="shared" si="5"/>
        <v>atk_20404</v>
      </c>
      <c r="J30" s="7" t="s">
        <v>3973</v>
      </c>
      <c r="K30" s="7" t="s">
        <v>3981</v>
      </c>
      <c r="L30" s="7" t="s">
        <v>3975</v>
      </c>
      <c r="M30" s="7" t="s">
        <v>3976</v>
      </c>
      <c r="O30" s="7" t="str">
        <f t="shared" si="6"/>
        <v>hp_29070;atk_20404;hit_500000;miss_20;cirt_0;cirtSub_-3500</v>
      </c>
      <c r="V30" s="7" t="str">
        <f t="shared" si="0"/>
        <v>橙华森林2-10</v>
      </c>
      <c r="X30" s="8" t="s">
        <v>692</v>
      </c>
      <c r="Y30" s="8">
        <v>10</v>
      </c>
      <c r="Z30" s="8"/>
      <c r="AA30" s="6" t="s">
        <v>3967</v>
      </c>
      <c r="AB30" s="6">
        <v>24634</v>
      </c>
      <c r="AC30" s="6"/>
      <c r="AD30" s="6"/>
      <c r="AE30" s="6"/>
      <c r="AF30" s="6"/>
      <c r="AG30" s="11">
        <v>15519</v>
      </c>
      <c r="AH30">
        <f t="shared" si="1"/>
        <v>0.62998295039376473</v>
      </c>
      <c r="AI30" s="53">
        <v>0.45</v>
      </c>
      <c r="AJ30" s="7" t="str">
        <f t="shared" si="2"/>
        <v>hp_15519</v>
      </c>
      <c r="AK30" s="7" t="s">
        <v>3968</v>
      </c>
      <c r="AL30" s="7">
        <v>16239</v>
      </c>
      <c r="AM30" s="7">
        <f>INT(IF(MOD(Y30,3)=0,INT(AL30*0.55),INT(AL30*0.35)))</f>
        <v>5683</v>
      </c>
      <c r="AN30" s="54">
        <f t="shared" si="9"/>
        <v>4603</v>
      </c>
      <c r="AO30" s="7" t="str">
        <f t="shared" si="7"/>
        <v>atk_4603</v>
      </c>
      <c r="AP30" s="7" t="s">
        <v>3973</v>
      </c>
      <c r="AQ30" s="7" t="s">
        <v>4224</v>
      </c>
      <c r="AR30" s="7" t="s">
        <v>3975</v>
      </c>
      <c r="AS30" s="7" t="s">
        <v>3976</v>
      </c>
      <c r="AU30" s="7" t="str">
        <f t="shared" si="8"/>
        <v>hp_15519;atk_4603;hit_500000;miss_-1050;cirt_0;cirtSub_-3500</v>
      </c>
    </row>
    <row r="31" spans="1:47" x14ac:dyDescent="0.2">
      <c r="A31" s="8" t="s">
        <v>309</v>
      </c>
      <c r="B31" s="6" t="s">
        <v>3967</v>
      </c>
      <c r="C31" s="6">
        <v>24365</v>
      </c>
      <c r="D31" s="6">
        <v>30633</v>
      </c>
      <c r="E31" s="6" t="str">
        <f t="shared" si="4"/>
        <v>hp_30633</v>
      </c>
      <c r="F31" s="7" t="s">
        <v>3968</v>
      </c>
      <c r="G31" s="6">
        <v>54000</v>
      </c>
      <c r="H31" s="7">
        <f t="shared" si="11"/>
        <v>20404</v>
      </c>
      <c r="I31" s="7" t="str">
        <f t="shared" si="5"/>
        <v>atk_20404</v>
      </c>
      <c r="J31" s="7" t="s">
        <v>3973</v>
      </c>
      <c r="K31" s="7" t="s">
        <v>3981</v>
      </c>
      <c r="L31" s="7" t="s">
        <v>3975</v>
      </c>
      <c r="M31" s="7" t="s">
        <v>3976</v>
      </c>
      <c r="O31" s="7" t="str">
        <f t="shared" si="6"/>
        <v>hp_30633;atk_20404;hit_500000;miss_20;cirt_0;cirtSub_-3500</v>
      </c>
      <c r="V31" s="7" t="str">
        <f t="shared" si="0"/>
        <v>橙华市1-1</v>
      </c>
      <c r="X31" s="9" t="s">
        <v>285</v>
      </c>
      <c r="Y31" s="9">
        <v>1</v>
      </c>
      <c r="Z31" s="8">
        <f t="shared" ref="Z31:Z66" si="12">Y31+Z30</f>
        <v>1</v>
      </c>
      <c r="AA31" s="6" t="s">
        <v>3967</v>
      </c>
      <c r="AB31" s="6">
        <v>25961</v>
      </c>
      <c r="AC31" s="6">
        <f t="shared" ref="AC31:AC94" si="13">0.6+INT((Z31-1)/55)*0.01+INT(Y31/3)*0.0025</f>
        <v>0.6</v>
      </c>
      <c r="AD31" s="6">
        <f t="shared" ref="AD31:AD94" si="14">INT(AB31*AC31)</f>
        <v>15576</v>
      </c>
      <c r="AE31" s="6"/>
      <c r="AF31" s="6"/>
      <c r="AG31" s="11">
        <f>INT(AD31*1)+AF31</f>
        <v>15576</v>
      </c>
      <c r="AH31">
        <f>AG31/AB31</f>
        <v>0.59997688840953733</v>
      </c>
      <c r="AI31" s="53">
        <v>0.45</v>
      </c>
      <c r="AJ31" s="7" t="str">
        <f t="shared" si="2"/>
        <v>hp_15576</v>
      </c>
      <c r="AK31" s="7" t="s">
        <v>3968</v>
      </c>
      <c r="AL31" s="7">
        <v>16460</v>
      </c>
      <c r="AM31" s="7">
        <f>INT(IF(MOD(Y31,3)=0,INT(AL31*0.55),INT(AL31*0.35)))</f>
        <v>5761</v>
      </c>
      <c r="AN31" s="54">
        <f t="shared" si="9"/>
        <v>4444</v>
      </c>
      <c r="AO31" s="7" t="str">
        <f t="shared" si="7"/>
        <v>atk_4444</v>
      </c>
      <c r="AP31" s="7" t="s">
        <v>3973</v>
      </c>
      <c r="AQ31" s="7" t="s">
        <v>3980</v>
      </c>
      <c r="AR31" s="7" t="s">
        <v>3975</v>
      </c>
      <c r="AS31" s="7" t="s">
        <v>3976</v>
      </c>
      <c r="AU31" s="12" t="str">
        <f t="shared" si="8"/>
        <v>hp_15576;atk_4444;hit_500000;miss_10;cirt_0;cirtSub_-3500</v>
      </c>
    </row>
    <row r="32" spans="1:47" x14ac:dyDescent="0.2">
      <c r="A32" s="8" t="s">
        <v>309</v>
      </c>
      <c r="B32" s="6" t="s">
        <v>3967</v>
      </c>
      <c r="C32" s="6">
        <v>24365</v>
      </c>
      <c r="D32" s="6">
        <v>32232</v>
      </c>
      <c r="E32" s="6" t="str">
        <f t="shared" si="4"/>
        <v>hp_32232</v>
      </c>
      <c r="F32" s="7" t="s">
        <v>3968</v>
      </c>
      <c r="G32" s="6">
        <v>54000</v>
      </c>
      <c r="H32" s="7">
        <f t="shared" si="11"/>
        <v>20404</v>
      </c>
      <c r="I32" s="7" t="str">
        <f t="shared" si="5"/>
        <v>atk_20404</v>
      </c>
      <c r="J32" s="7" t="s">
        <v>3973</v>
      </c>
      <c r="K32" s="7" t="s">
        <v>3981</v>
      </c>
      <c r="L32" s="7" t="s">
        <v>3975</v>
      </c>
      <c r="M32" s="7" t="s">
        <v>3976</v>
      </c>
      <c r="O32" s="7" t="str">
        <f t="shared" si="6"/>
        <v>hp_32232;atk_20404;hit_500000;miss_20;cirt_0;cirtSub_-3500</v>
      </c>
      <c r="V32" s="7" t="str">
        <f t="shared" si="0"/>
        <v>橙华市1-2</v>
      </c>
      <c r="X32" s="9" t="s">
        <v>285</v>
      </c>
      <c r="Y32" s="9">
        <v>2</v>
      </c>
      <c r="Z32" s="8">
        <f t="shared" si="12"/>
        <v>3</v>
      </c>
      <c r="AA32" s="6" t="s">
        <v>3967</v>
      </c>
      <c r="AB32" s="6">
        <v>27606</v>
      </c>
      <c r="AC32" s="6">
        <f t="shared" si="13"/>
        <v>0.6</v>
      </c>
      <c r="AD32" s="6">
        <f t="shared" si="14"/>
        <v>16563</v>
      </c>
      <c r="AE32" s="6"/>
      <c r="AF32" s="6"/>
      <c r="AG32" s="11">
        <f>INT(AD32*1)+AF32+AE32</f>
        <v>16563</v>
      </c>
      <c r="AH32">
        <f t="shared" ref="AH32:AH95" si="15">AG32/AB32</f>
        <v>0.59997826559443601</v>
      </c>
      <c r="AI32" s="53">
        <v>0.45</v>
      </c>
      <c r="AJ32" s="7" t="str">
        <f t="shared" si="2"/>
        <v>hp_16563</v>
      </c>
      <c r="AK32" s="7" t="s">
        <v>3968</v>
      </c>
      <c r="AL32" s="7">
        <v>16619</v>
      </c>
      <c r="AM32" s="7">
        <f>INT(IF(MOD(Y32,3)=0,INT(AL32*0.55),INT(AL32*0.35)))</f>
        <v>5816</v>
      </c>
      <c r="AN32" s="54">
        <f t="shared" si="9"/>
        <v>4486</v>
      </c>
      <c r="AO32" s="7" t="str">
        <f t="shared" si="7"/>
        <v>atk_4486</v>
      </c>
      <c r="AP32" s="7" t="s">
        <v>3973</v>
      </c>
      <c r="AQ32" s="7" t="s">
        <v>3980</v>
      </c>
      <c r="AR32" s="7" t="s">
        <v>3975</v>
      </c>
      <c r="AS32" s="7" t="s">
        <v>3976</v>
      </c>
      <c r="AU32" s="12" t="str">
        <f t="shared" si="8"/>
        <v>hp_16563;atk_4486;hit_500000;miss_10;cirt_0;cirtSub_-3500</v>
      </c>
    </row>
    <row r="33" spans="1:47" x14ac:dyDescent="0.2">
      <c r="A33" s="8" t="s">
        <v>340</v>
      </c>
      <c r="B33" s="6" t="s">
        <v>3967</v>
      </c>
      <c r="C33" s="6">
        <v>26840</v>
      </c>
      <c r="D33" s="6">
        <v>37677</v>
      </c>
      <c r="E33" s="6" t="str">
        <f t="shared" si="4"/>
        <v>hp_37677</v>
      </c>
      <c r="F33" s="7" t="s">
        <v>3968</v>
      </c>
      <c r="G33" s="6">
        <v>64000</v>
      </c>
      <c r="H33" s="7">
        <f t="shared" si="11"/>
        <v>28875</v>
      </c>
      <c r="I33" s="7" t="str">
        <f t="shared" si="5"/>
        <v>atk_28875</v>
      </c>
      <c r="J33" s="7" t="s">
        <v>3973</v>
      </c>
      <c r="K33" s="7" t="s">
        <v>3982</v>
      </c>
      <c r="L33" s="7" t="s">
        <v>3975</v>
      </c>
      <c r="M33" s="7" t="s">
        <v>3976</v>
      </c>
      <c r="O33" s="7" t="str">
        <f t="shared" si="6"/>
        <v>hp_37677;atk_28875;hit_500000;miss_25;cirt_0;cirtSub_-3500</v>
      </c>
      <c r="V33" s="7" t="str">
        <f t="shared" si="0"/>
        <v>橙华市1-3</v>
      </c>
      <c r="X33" s="9" t="s">
        <v>285</v>
      </c>
      <c r="Y33" s="9">
        <v>3</v>
      </c>
      <c r="Z33" s="8">
        <f t="shared" si="12"/>
        <v>6</v>
      </c>
      <c r="AA33" s="6" t="s">
        <v>3967</v>
      </c>
      <c r="AB33" s="6">
        <v>29264</v>
      </c>
      <c r="AC33" s="6">
        <f t="shared" si="13"/>
        <v>0.60249999999999992</v>
      </c>
      <c r="AD33" s="6">
        <f t="shared" si="14"/>
        <v>17631</v>
      </c>
      <c r="AE33" s="6"/>
      <c r="AF33" s="6"/>
      <c r="AG33" s="11">
        <f t="shared" ref="AG33:AG96" si="16">INT(AD33*1)+AF33+AE33</f>
        <v>17631</v>
      </c>
      <c r="AH33">
        <f t="shared" si="15"/>
        <v>0.60248086386003286</v>
      </c>
      <c r="AI33" s="53">
        <v>0.45</v>
      </c>
      <c r="AJ33" s="7" t="str">
        <f t="shared" si="2"/>
        <v>hp_17631</v>
      </c>
      <c r="AK33" s="7" t="s">
        <v>3968</v>
      </c>
      <c r="AL33" s="7">
        <v>19484</v>
      </c>
      <c r="AM33" s="7">
        <f>INT(IF(MOD(Y33,3)=0,INT(AL33*0.55),INT(AL33*0.35)))</f>
        <v>10716</v>
      </c>
      <c r="AN33" s="54">
        <f t="shared" si="9"/>
        <v>5282</v>
      </c>
      <c r="AO33" s="7" t="str">
        <f t="shared" si="7"/>
        <v>atk_5282</v>
      </c>
      <c r="AP33" s="7" t="s">
        <v>3973</v>
      </c>
      <c r="AQ33" s="7" t="s">
        <v>3980</v>
      </c>
      <c r="AR33" s="7" t="s">
        <v>3975</v>
      </c>
      <c r="AS33" s="7" t="s">
        <v>3976</v>
      </c>
      <c r="AU33" s="12" t="str">
        <f t="shared" si="8"/>
        <v>hp_17631;atk_5282;hit_500000;miss_10;cirt_0;cirtSub_-3500</v>
      </c>
    </row>
    <row r="34" spans="1:47" x14ac:dyDescent="0.2">
      <c r="A34" s="8" t="s">
        <v>340</v>
      </c>
      <c r="B34" s="6" t="s">
        <v>3967</v>
      </c>
      <c r="C34" s="6">
        <v>26840</v>
      </c>
      <c r="D34" s="6">
        <v>38740</v>
      </c>
      <c r="E34" s="6" t="str">
        <f t="shared" si="4"/>
        <v>hp_38740</v>
      </c>
      <c r="F34" s="7" t="s">
        <v>3968</v>
      </c>
      <c r="G34" s="6">
        <v>64000</v>
      </c>
      <c r="H34" s="7">
        <f t="shared" si="11"/>
        <v>28875</v>
      </c>
      <c r="I34" s="7" t="str">
        <f t="shared" si="5"/>
        <v>atk_28875</v>
      </c>
      <c r="J34" s="7" t="s">
        <v>3973</v>
      </c>
      <c r="K34" s="7" t="s">
        <v>3982</v>
      </c>
      <c r="L34" s="7" t="s">
        <v>3975</v>
      </c>
      <c r="M34" s="7" t="s">
        <v>3976</v>
      </c>
      <c r="O34" s="7" t="str">
        <f t="shared" si="6"/>
        <v>hp_38740;atk_28875;hit_500000;miss_25;cirt_0;cirtSub_-3500</v>
      </c>
      <c r="V34" s="7" t="str">
        <f t="shared" si="0"/>
        <v>橙华市1-4</v>
      </c>
      <c r="X34" s="9" t="s">
        <v>285</v>
      </c>
      <c r="Y34" s="9">
        <v>4</v>
      </c>
      <c r="Z34" s="8">
        <f t="shared" si="12"/>
        <v>10</v>
      </c>
      <c r="AA34" s="6" t="s">
        <v>3967</v>
      </c>
      <c r="AB34" s="6">
        <v>30935</v>
      </c>
      <c r="AC34" s="6">
        <f t="shared" si="13"/>
        <v>0.60249999999999992</v>
      </c>
      <c r="AD34" s="6">
        <f t="shared" si="14"/>
        <v>18638</v>
      </c>
      <c r="AE34" s="6"/>
      <c r="AF34" s="6"/>
      <c r="AG34" s="11">
        <f t="shared" si="16"/>
        <v>18638</v>
      </c>
      <c r="AH34">
        <f t="shared" si="15"/>
        <v>0.60248909002747697</v>
      </c>
      <c r="AI34" s="53">
        <v>0.45</v>
      </c>
      <c r="AJ34" s="7" t="str">
        <f t="shared" si="2"/>
        <v>hp_18638</v>
      </c>
      <c r="AK34" s="7" t="s">
        <v>3968</v>
      </c>
      <c r="AL34" s="7">
        <v>19555</v>
      </c>
      <c r="AM34" s="7">
        <f>INT(IF(MOD(Y34,3)=0,INT(AL34*0.55),INT(AL34*0.35)))</f>
        <v>6844</v>
      </c>
      <c r="AN34" s="54">
        <f t="shared" si="9"/>
        <v>5301</v>
      </c>
      <c r="AO34" s="7" t="str">
        <f t="shared" si="7"/>
        <v>atk_5301</v>
      </c>
      <c r="AP34" s="7" t="s">
        <v>3973</v>
      </c>
      <c r="AQ34" s="7" t="s">
        <v>3980</v>
      </c>
      <c r="AR34" s="7" t="s">
        <v>3975</v>
      </c>
      <c r="AS34" s="7" t="s">
        <v>3976</v>
      </c>
      <c r="AU34" s="12" t="str">
        <f t="shared" si="8"/>
        <v>hp_18638;atk_5301;hit_500000;miss_10;cirt_0;cirtSub_-3500</v>
      </c>
    </row>
    <row r="35" spans="1:47" x14ac:dyDescent="0.2">
      <c r="A35" s="8" t="s">
        <v>340</v>
      </c>
      <c r="B35" s="6" t="s">
        <v>3967</v>
      </c>
      <c r="C35" s="6">
        <v>26840</v>
      </c>
      <c r="D35" s="6">
        <v>39823</v>
      </c>
      <c r="E35" s="6" t="str">
        <f t="shared" si="4"/>
        <v>hp_39823</v>
      </c>
      <c r="F35" s="7" t="s">
        <v>3968</v>
      </c>
      <c r="G35" s="6">
        <v>64000</v>
      </c>
      <c r="H35" s="7">
        <f t="shared" si="11"/>
        <v>28875</v>
      </c>
      <c r="I35" s="7" t="str">
        <f t="shared" si="5"/>
        <v>atk_28875</v>
      </c>
      <c r="J35" s="7" t="s">
        <v>3973</v>
      </c>
      <c r="K35" s="7" t="s">
        <v>3982</v>
      </c>
      <c r="L35" s="7" t="s">
        <v>3975</v>
      </c>
      <c r="M35" s="7" t="s">
        <v>3976</v>
      </c>
      <c r="O35" s="7" t="str">
        <f t="shared" si="6"/>
        <v>hp_39823;atk_28875;hit_500000;miss_25;cirt_0;cirtSub_-3500</v>
      </c>
      <c r="V35" s="7" t="str">
        <f t="shared" si="0"/>
        <v>橙华市1-5</v>
      </c>
      <c r="X35" s="9" t="s">
        <v>285</v>
      </c>
      <c r="Y35" s="9">
        <v>5</v>
      </c>
      <c r="Z35" s="8">
        <f t="shared" si="12"/>
        <v>15</v>
      </c>
      <c r="AA35" s="6" t="s">
        <v>3967</v>
      </c>
      <c r="AB35" s="6">
        <v>32619</v>
      </c>
      <c r="AC35" s="6">
        <f t="shared" si="13"/>
        <v>0.60249999999999992</v>
      </c>
      <c r="AD35" s="6">
        <f t="shared" si="14"/>
        <v>19652</v>
      </c>
      <c r="AE35" s="6"/>
      <c r="AF35" s="6"/>
      <c r="AG35" s="11">
        <f t="shared" si="16"/>
        <v>19652</v>
      </c>
      <c r="AH35">
        <f t="shared" si="15"/>
        <v>0.6024709525123394</v>
      </c>
      <c r="AI35" s="53">
        <v>0.45</v>
      </c>
      <c r="AJ35" s="7" t="str">
        <f t="shared" si="2"/>
        <v>hp_19652</v>
      </c>
      <c r="AK35" s="7" t="s">
        <v>3968</v>
      </c>
      <c r="AL35" s="7">
        <v>20189</v>
      </c>
      <c r="AM35" s="7">
        <f>INT(IF(MOD(Y35,3)=0,INT(AL35*0.55),INT(AL35*0.35)))</f>
        <v>7066</v>
      </c>
      <c r="AN35" s="54">
        <f t="shared" si="9"/>
        <v>5473</v>
      </c>
      <c r="AO35" s="7" t="str">
        <f t="shared" si="7"/>
        <v>atk_5473</v>
      </c>
      <c r="AP35" s="7" t="s">
        <v>3973</v>
      </c>
      <c r="AQ35" s="7" t="s">
        <v>3980</v>
      </c>
      <c r="AR35" s="7" t="s">
        <v>3975</v>
      </c>
      <c r="AS35" s="7" t="s">
        <v>3976</v>
      </c>
      <c r="AU35" s="12" t="str">
        <f t="shared" si="8"/>
        <v>hp_19652;atk_5473;hit_500000;miss_10;cirt_0;cirtSub_-3500</v>
      </c>
    </row>
    <row r="36" spans="1:47" x14ac:dyDescent="0.2">
      <c r="A36" s="8" t="s">
        <v>341</v>
      </c>
      <c r="B36" s="6" t="s">
        <v>3967</v>
      </c>
      <c r="C36" s="6">
        <v>28127</v>
      </c>
      <c r="D36" s="6">
        <v>42667</v>
      </c>
      <c r="E36" s="6" t="str">
        <f t="shared" si="4"/>
        <v>hp_42667</v>
      </c>
      <c r="F36" s="7" t="s">
        <v>3968</v>
      </c>
      <c r="G36" s="6">
        <v>69200</v>
      </c>
      <c r="H36" s="7">
        <f t="shared" si="11"/>
        <v>31547</v>
      </c>
      <c r="I36" s="7" t="str">
        <f t="shared" si="5"/>
        <v>atk_31547</v>
      </c>
      <c r="J36" s="7" t="s">
        <v>3973</v>
      </c>
      <c r="K36" s="7" t="s">
        <v>3982</v>
      </c>
      <c r="L36" s="7" t="s">
        <v>3975</v>
      </c>
      <c r="M36" s="7" t="s">
        <v>3976</v>
      </c>
      <c r="O36" s="7" t="str">
        <f t="shared" si="6"/>
        <v>hp_42667;atk_31547;hit_500000;miss_25;cirt_0;cirtSub_-3500</v>
      </c>
      <c r="V36" s="7" t="str">
        <f t="shared" si="0"/>
        <v>橙华市1-6</v>
      </c>
      <c r="X36" s="9" t="s">
        <v>285</v>
      </c>
      <c r="Y36" s="9">
        <v>6</v>
      </c>
      <c r="Z36" s="8">
        <f t="shared" si="12"/>
        <v>21</v>
      </c>
      <c r="AA36" s="6" t="s">
        <v>3967</v>
      </c>
      <c r="AB36" s="6">
        <v>34316</v>
      </c>
      <c r="AC36" s="6">
        <f t="shared" si="13"/>
        <v>0.60499999999999998</v>
      </c>
      <c r="AD36" s="6">
        <f t="shared" si="14"/>
        <v>20761</v>
      </c>
      <c r="AE36" s="6"/>
      <c r="AF36" s="6"/>
      <c r="AG36" s="11">
        <f t="shared" si="16"/>
        <v>20761</v>
      </c>
      <c r="AH36">
        <f t="shared" si="15"/>
        <v>0.60499475463340713</v>
      </c>
      <c r="AI36" s="53">
        <v>0.45</v>
      </c>
      <c r="AJ36" s="7" t="str">
        <f t="shared" si="2"/>
        <v>hp_20761</v>
      </c>
      <c r="AK36" s="7" t="s">
        <v>3968</v>
      </c>
      <c r="AL36" s="7">
        <v>21177</v>
      </c>
      <c r="AM36" s="7">
        <f>INT(IF(MOD(Y36,3)=0,INT(AL36*0.55),INT(AL36*0.35)))</f>
        <v>11647</v>
      </c>
      <c r="AN36" s="54">
        <f t="shared" si="9"/>
        <v>5765</v>
      </c>
      <c r="AO36" s="7" t="str">
        <f t="shared" si="7"/>
        <v>atk_5765</v>
      </c>
      <c r="AP36" s="7" t="s">
        <v>3973</v>
      </c>
      <c r="AQ36" s="7" t="s">
        <v>3980</v>
      </c>
      <c r="AR36" s="7" t="s">
        <v>3975</v>
      </c>
      <c r="AS36" s="7" t="s">
        <v>3976</v>
      </c>
      <c r="AU36" s="12" t="str">
        <f t="shared" si="8"/>
        <v>hp_20761;atk_5765;hit_500000;miss_10;cirt_0;cirtSub_-3500</v>
      </c>
    </row>
    <row r="37" spans="1:47" x14ac:dyDescent="0.2">
      <c r="A37" s="8" t="s">
        <v>341</v>
      </c>
      <c r="B37" s="6" t="s">
        <v>3967</v>
      </c>
      <c r="C37" s="6">
        <v>28127</v>
      </c>
      <c r="D37" s="6">
        <v>44021</v>
      </c>
      <c r="E37" s="6" t="str">
        <f t="shared" si="4"/>
        <v>hp_44021</v>
      </c>
      <c r="F37" s="7" t="s">
        <v>3968</v>
      </c>
      <c r="G37" s="6">
        <v>69200</v>
      </c>
      <c r="H37" s="7">
        <f t="shared" si="11"/>
        <v>31547</v>
      </c>
      <c r="I37" s="7" t="str">
        <f t="shared" si="5"/>
        <v>atk_31547</v>
      </c>
      <c r="J37" s="7" t="s">
        <v>3973</v>
      </c>
      <c r="K37" s="7" t="s">
        <v>3982</v>
      </c>
      <c r="L37" s="7" t="s">
        <v>3975</v>
      </c>
      <c r="M37" s="7" t="s">
        <v>3976</v>
      </c>
      <c r="O37" s="7" t="str">
        <f t="shared" si="6"/>
        <v>hp_44021;atk_31547;hit_500000;miss_25;cirt_0;cirtSub_-3500</v>
      </c>
      <c r="V37" s="7" t="str">
        <f t="shared" si="0"/>
        <v>橙华市1-7</v>
      </c>
      <c r="X37" s="9" t="s">
        <v>285</v>
      </c>
      <c r="Y37" s="9">
        <v>7</v>
      </c>
      <c r="Z37" s="8">
        <f t="shared" si="12"/>
        <v>28</v>
      </c>
      <c r="AA37" s="6" t="s">
        <v>3967</v>
      </c>
      <c r="AB37" s="6">
        <v>36026</v>
      </c>
      <c r="AC37" s="6">
        <f t="shared" si="13"/>
        <v>0.60499999999999998</v>
      </c>
      <c r="AD37" s="6">
        <f t="shared" si="14"/>
        <v>21795</v>
      </c>
      <c r="AE37" s="6"/>
      <c r="AF37" s="6"/>
      <c r="AG37" s="11">
        <f t="shared" si="16"/>
        <v>21795</v>
      </c>
      <c r="AH37">
        <f t="shared" si="15"/>
        <v>0.60497973685671458</v>
      </c>
      <c r="AI37" s="53">
        <v>0.45</v>
      </c>
      <c r="AJ37" s="7" t="str">
        <f t="shared" si="2"/>
        <v>hp_21795</v>
      </c>
      <c r="AK37" s="7" t="s">
        <v>3968</v>
      </c>
      <c r="AL37" s="7">
        <v>21400</v>
      </c>
      <c r="AM37" s="7">
        <f>INT(IF(MOD(Y37,3)=0,INT(AL37*0.55),INT(AL37*0.35)))</f>
        <v>7490</v>
      </c>
      <c r="AN37" s="54">
        <f t="shared" si="9"/>
        <v>5825</v>
      </c>
      <c r="AO37" s="7" t="str">
        <f t="shared" si="7"/>
        <v>atk_5825</v>
      </c>
      <c r="AP37" s="7" t="s">
        <v>3973</v>
      </c>
      <c r="AQ37" s="7" t="s">
        <v>3980</v>
      </c>
      <c r="AR37" s="7" t="s">
        <v>3975</v>
      </c>
      <c r="AS37" s="7" t="s">
        <v>3976</v>
      </c>
      <c r="AU37" s="12" t="str">
        <f t="shared" si="8"/>
        <v>hp_21795;atk_5825;hit_500000;miss_10;cirt_0;cirtSub_-3500</v>
      </c>
    </row>
    <row r="38" spans="1:47" x14ac:dyDescent="0.2">
      <c r="A38" s="8" t="s">
        <v>341</v>
      </c>
      <c r="B38" s="6" t="s">
        <v>3967</v>
      </c>
      <c r="C38" s="6">
        <v>28127</v>
      </c>
      <c r="D38" s="6">
        <v>45403</v>
      </c>
      <c r="E38" s="6" t="str">
        <f t="shared" si="4"/>
        <v>hp_45403</v>
      </c>
      <c r="F38" s="7" t="s">
        <v>3968</v>
      </c>
      <c r="G38" s="6">
        <v>69200</v>
      </c>
      <c r="H38" s="7">
        <f t="shared" si="11"/>
        <v>31547</v>
      </c>
      <c r="I38" s="7" t="str">
        <f t="shared" si="5"/>
        <v>atk_31547</v>
      </c>
      <c r="J38" s="7" t="s">
        <v>3973</v>
      </c>
      <c r="K38" s="7" t="s">
        <v>3982</v>
      </c>
      <c r="L38" s="7" t="s">
        <v>3975</v>
      </c>
      <c r="M38" s="7" t="s">
        <v>3976</v>
      </c>
      <c r="O38" s="7" t="str">
        <f t="shared" si="6"/>
        <v>hp_45403;atk_31547;hit_500000;miss_25;cirt_0;cirtSub_-3500</v>
      </c>
      <c r="V38" s="7" t="str">
        <f t="shared" si="0"/>
        <v>橙华市1-8</v>
      </c>
      <c r="X38" s="9" t="s">
        <v>285</v>
      </c>
      <c r="Y38" s="9">
        <v>8</v>
      </c>
      <c r="Z38" s="8">
        <f t="shared" si="12"/>
        <v>36</v>
      </c>
      <c r="AA38" s="6" t="s">
        <v>3967</v>
      </c>
      <c r="AB38" s="6">
        <v>37749</v>
      </c>
      <c r="AC38" s="6">
        <f t="shared" si="13"/>
        <v>0.60499999999999998</v>
      </c>
      <c r="AD38" s="6">
        <f t="shared" si="14"/>
        <v>22838</v>
      </c>
      <c r="AE38" s="6"/>
      <c r="AF38" s="6"/>
      <c r="AG38" s="11">
        <f t="shared" si="16"/>
        <v>22838</v>
      </c>
      <c r="AH38">
        <f t="shared" si="15"/>
        <v>0.60499615883864477</v>
      </c>
      <c r="AI38" s="53">
        <v>0.45</v>
      </c>
      <c r="AJ38" s="7" t="str">
        <f t="shared" si="2"/>
        <v>hp_22838</v>
      </c>
      <c r="AK38" s="7" t="s">
        <v>3968</v>
      </c>
      <c r="AL38" s="7">
        <v>21789</v>
      </c>
      <c r="AM38" s="7">
        <f>INT(IF(MOD(Y38,3)=0,INT(AL38*0.55),INT(AL38*0.35)))</f>
        <v>7626</v>
      </c>
      <c r="AN38" s="54">
        <f t="shared" si="9"/>
        <v>5932</v>
      </c>
      <c r="AO38" s="7" t="str">
        <f t="shared" si="7"/>
        <v>atk_5932</v>
      </c>
      <c r="AP38" s="7" t="s">
        <v>3973</v>
      </c>
      <c r="AQ38" s="7" t="s">
        <v>3980</v>
      </c>
      <c r="AR38" s="7" t="s">
        <v>3975</v>
      </c>
      <c r="AS38" s="7" t="s">
        <v>3976</v>
      </c>
      <c r="AU38" s="12" t="str">
        <f t="shared" si="8"/>
        <v>hp_22838;atk_5932;hit_500000;miss_10;cirt_0;cirtSub_-3500</v>
      </c>
    </row>
    <row r="39" spans="1:47" x14ac:dyDescent="0.2">
      <c r="A39" s="8" t="s">
        <v>342</v>
      </c>
      <c r="B39" s="6" t="s">
        <v>3967</v>
      </c>
      <c r="C39" s="6">
        <v>29810</v>
      </c>
      <c r="D39" s="6">
        <v>48662</v>
      </c>
      <c r="E39" s="6" t="str">
        <f t="shared" si="4"/>
        <v>hp_48662</v>
      </c>
      <c r="F39" s="7" t="s">
        <v>3968</v>
      </c>
      <c r="G39" s="6">
        <v>76000</v>
      </c>
      <c r="H39" s="7">
        <f t="shared" si="11"/>
        <v>34933</v>
      </c>
      <c r="I39" s="7" t="str">
        <f t="shared" si="5"/>
        <v>atk_34933</v>
      </c>
      <c r="J39" s="7" t="s">
        <v>3973</v>
      </c>
      <c r="K39" s="7" t="s">
        <v>3982</v>
      </c>
      <c r="L39" s="7" t="s">
        <v>3975</v>
      </c>
      <c r="M39" s="7" t="s">
        <v>3976</v>
      </c>
      <c r="O39" s="7" t="str">
        <f t="shared" si="6"/>
        <v>hp_48662;atk_34933;hit_500000;miss_25;cirt_0;cirtSub_-3500</v>
      </c>
      <c r="V39" s="7" t="str">
        <f t="shared" si="0"/>
        <v>橙华市1-9</v>
      </c>
      <c r="X39" s="9" t="s">
        <v>285</v>
      </c>
      <c r="Y39" s="9">
        <v>9</v>
      </c>
      <c r="Z39" s="8">
        <f t="shared" si="12"/>
        <v>45</v>
      </c>
      <c r="AA39" s="6" t="s">
        <v>3967</v>
      </c>
      <c r="AB39" s="6">
        <v>39485</v>
      </c>
      <c r="AC39" s="6">
        <f t="shared" si="13"/>
        <v>0.60749999999999993</v>
      </c>
      <c r="AD39" s="6">
        <f t="shared" si="14"/>
        <v>23987</v>
      </c>
      <c r="AE39" s="6"/>
      <c r="AF39" s="6"/>
      <c r="AG39" s="11">
        <f t="shared" si="16"/>
        <v>23987</v>
      </c>
      <c r="AH39">
        <f t="shared" si="15"/>
        <v>0.60749651766493606</v>
      </c>
      <c r="AI39" s="53">
        <v>0.45</v>
      </c>
      <c r="AJ39" s="7" t="str">
        <f t="shared" si="2"/>
        <v>hp_23987</v>
      </c>
      <c r="AK39" s="7" t="s">
        <v>3968</v>
      </c>
      <c r="AL39" s="7">
        <v>22213</v>
      </c>
      <c r="AM39" s="7">
        <f>INT(IF(MOD(Y39,3)=0,INT(AL39*0.55),INT(AL39*0.35)))</f>
        <v>12217</v>
      </c>
      <c r="AN39" s="54">
        <f t="shared" si="9"/>
        <v>6072</v>
      </c>
      <c r="AO39" s="7" t="str">
        <f t="shared" si="7"/>
        <v>atk_6072</v>
      </c>
      <c r="AP39" s="7" t="s">
        <v>3973</v>
      </c>
      <c r="AQ39" s="7" t="s">
        <v>3980</v>
      </c>
      <c r="AR39" s="7" t="s">
        <v>3975</v>
      </c>
      <c r="AS39" s="7" t="s">
        <v>3976</v>
      </c>
      <c r="AU39" s="12" t="str">
        <f t="shared" si="8"/>
        <v>hp_23987;atk_6072;hit_500000;miss_10;cirt_0;cirtSub_-3500</v>
      </c>
    </row>
    <row r="40" spans="1:47" x14ac:dyDescent="0.2">
      <c r="A40" s="8" t="s">
        <v>342</v>
      </c>
      <c r="B40" s="6" t="s">
        <v>3967</v>
      </c>
      <c r="C40" s="6">
        <v>29810</v>
      </c>
      <c r="D40" s="6">
        <v>49996</v>
      </c>
      <c r="E40" s="6" t="str">
        <f t="shared" si="4"/>
        <v>hp_49996</v>
      </c>
      <c r="F40" s="7" t="s">
        <v>3968</v>
      </c>
      <c r="G40" s="6">
        <v>76000</v>
      </c>
      <c r="H40" s="7">
        <f t="shared" si="11"/>
        <v>34933</v>
      </c>
      <c r="I40" s="7" t="str">
        <f t="shared" si="5"/>
        <v>atk_34933</v>
      </c>
      <c r="J40" s="7" t="s">
        <v>3973</v>
      </c>
      <c r="K40" s="7" t="s">
        <v>3982</v>
      </c>
      <c r="L40" s="7" t="s">
        <v>3975</v>
      </c>
      <c r="M40" s="7" t="s">
        <v>3976</v>
      </c>
      <c r="O40" s="7" t="str">
        <f t="shared" si="6"/>
        <v>hp_49996;atk_34933;hit_500000;miss_25;cirt_0;cirtSub_-3500</v>
      </c>
      <c r="V40" s="7" t="str">
        <f t="shared" si="0"/>
        <v>橙华市1-10</v>
      </c>
      <c r="W40" s="7">
        <v>1</v>
      </c>
      <c r="X40" s="9" t="s">
        <v>285</v>
      </c>
      <c r="Y40" s="9">
        <v>10</v>
      </c>
      <c r="Z40" s="8">
        <f t="shared" si="12"/>
        <v>55</v>
      </c>
      <c r="AA40" s="6" t="s">
        <v>3967</v>
      </c>
      <c r="AB40" s="6">
        <v>41235</v>
      </c>
      <c r="AC40" s="6">
        <f t="shared" si="13"/>
        <v>0.60749999999999993</v>
      </c>
      <c r="AD40" s="6">
        <f t="shared" si="14"/>
        <v>25050</v>
      </c>
      <c r="AE40" s="6"/>
      <c r="AF40" s="6"/>
      <c r="AG40" s="11">
        <f t="shared" si="16"/>
        <v>25050</v>
      </c>
      <c r="AH40">
        <f t="shared" si="15"/>
        <v>0.60749363404874501</v>
      </c>
      <c r="AI40" s="53">
        <v>0.45</v>
      </c>
      <c r="AJ40" s="7" t="str">
        <f t="shared" si="2"/>
        <v>hp_25050</v>
      </c>
      <c r="AK40" s="7" t="s">
        <v>3968</v>
      </c>
      <c r="AL40" s="7">
        <v>23050</v>
      </c>
      <c r="AM40" s="7">
        <f>INT(IF(MOD(Y40,3)=0,INT(AL40*0.55),INT(AL40*0.35)))</f>
        <v>8067</v>
      </c>
      <c r="AN40" s="54">
        <f t="shared" si="9"/>
        <v>6301</v>
      </c>
      <c r="AO40" s="7" t="str">
        <f t="shared" si="7"/>
        <v>atk_6301</v>
      </c>
      <c r="AP40" s="7" t="s">
        <v>3973</v>
      </c>
      <c r="AQ40" s="7" t="s">
        <v>3980</v>
      </c>
      <c r="AR40" s="7" t="s">
        <v>3975</v>
      </c>
      <c r="AS40" s="7" t="s">
        <v>3976</v>
      </c>
      <c r="AU40" s="12" t="str">
        <f t="shared" si="8"/>
        <v>hp_25050;atk_6301;hit_500000;miss_10;cirt_0;cirtSub_-3500</v>
      </c>
    </row>
    <row r="41" spans="1:47" x14ac:dyDescent="0.2">
      <c r="A41" s="8" t="s">
        <v>342</v>
      </c>
      <c r="B41" s="6" t="s">
        <v>3967</v>
      </c>
      <c r="C41" s="6">
        <v>29810</v>
      </c>
      <c r="D41" s="6">
        <v>51355</v>
      </c>
      <c r="E41" s="6" t="str">
        <f t="shared" si="4"/>
        <v>hp_51355</v>
      </c>
      <c r="F41" s="7" t="s">
        <v>3968</v>
      </c>
      <c r="G41" s="6">
        <v>76000</v>
      </c>
      <c r="H41" s="7">
        <f t="shared" si="11"/>
        <v>34933</v>
      </c>
      <c r="I41" s="7" t="str">
        <f t="shared" si="5"/>
        <v>atk_34933</v>
      </c>
      <c r="J41" s="7" t="s">
        <v>3973</v>
      </c>
      <c r="K41" s="7" t="s">
        <v>3982</v>
      </c>
      <c r="L41" s="7" t="s">
        <v>3975</v>
      </c>
      <c r="M41" s="7" t="s">
        <v>3976</v>
      </c>
      <c r="O41" s="7" t="str">
        <f t="shared" si="6"/>
        <v>hp_51355;atk_34933;hit_500000;miss_25;cirt_0;cirtSub_-3500</v>
      </c>
      <c r="V41" s="7" t="str">
        <f t="shared" si="0"/>
        <v>橙华市2-1</v>
      </c>
      <c r="X41" s="50" t="s">
        <v>286</v>
      </c>
      <c r="Y41" s="50">
        <v>1</v>
      </c>
      <c r="Z41" s="50">
        <f t="shared" si="12"/>
        <v>56</v>
      </c>
      <c r="AA41" s="51" t="s">
        <v>3967</v>
      </c>
      <c r="AB41" s="51">
        <v>42997</v>
      </c>
      <c r="AC41" s="51">
        <f t="shared" si="13"/>
        <v>0.61</v>
      </c>
      <c r="AD41" s="51">
        <f t="shared" si="14"/>
        <v>26228</v>
      </c>
      <c r="AE41" s="51">
        <f>IF(MOD(Y41,1)=0,INT(AD40*0.3),0)</f>
        <v>7515</v>
      </c>
      <c r="AF41" s="51"/>
      <c r="AG41" s="11">
        <f t="shared" si="16"/>
        <v>33743</v>
      </c>
      <c r="AH41">
        <f t="shared" si="15"/>
        <v>0.78477568202432724</v>
      </c>
      <c r="AI41" s="53">
        <v>0.45</v>
      </c>
      <c r="AJ41" s="7" t="str">
        <f t="shared" si="2"/>
        <v>hp_33743</v>
      </c>
      <c r="AK41" s="7" t="s">
        <v>3968</v>
      </c>
      <c r="AL41" s="7">
        <v>23126</v>
      </c>
      <c r="AM41" s="7">
        <f>INT(IF(MOD(Y41,3)=0,INT(AL41*0.55),INT(AL41*0.35)))</f>
        <v>8094</v>
      </c>
      <c r="AN41" s="54">
        <f t="shared" si="9"/>
        <v>8166</v>
      </c>
      <c r="AO41" s="7" t="str">
        <f t="shared" si="7"/>
        <v>atk_8166</v>
      </c>
      <c r="AP41" s="7" t="s">
        <v>3973</v>
      </c>
      <c r="AQ41" s="7" t="s">
        <v>3980</v>
      </c>
      <c r="AR41" s="7" t="s">
        <v>3975</v>
      </c>
      <c r="AS41" s="7" t="s">
        <v>3976</v>
      </c>
      <c r="AU41" s="12" t="str">
        <f t="shared" si="8"/>
        <v>hp_33743;atk_8166;hit_500000;miss_10;cirt_0;cirtSub_-3500</v>
      </c>
    </row>
    <row r="42" spans="1:47" x14ac:dyDescent="0.2">
      <c r="A42" s="8" t="s">
        <v>373</v>
      </c>
      <c r="B42" s="6" t="s">
        <v>3967</v>
      </c>
      <c r="C42" s="6">
        <v>30167</v>
      </c>
      <c r="D42" s="6">
        <v>54898</v>
      </c>
      <c r="E42" s="6" t="str">
        <f t="shared" si="4"/>
        <v>hp_54898</v>
      </c>
      <c r="F42" s="7" t="s">
        <v>3968</v>
      </c>
      <c r="G42" s="6">
        <v>82000</v>
      </c>
      <c r="H42" s="7">
        <f t="shared" si="11"/>
        <v>38046</v>
      </c>
      <c r="I42" s="7" t="str">
        <f t="shared" si="5"/>
        <v>atk_38046</v>
      </c>
      <c r="J42" s="7" t="s">
        <v>3973</v>
      </c>
      <c r="K42" s="7" t="s">
        <v>3983</v>
      </c>
      <c r="L42" s="7" t="s">
        <v>3975</v>
      </c>
      <c r="M42" s="7" t="s">
        <v>3976</v>
      </c>
      <c r="O42" s="7" t="str">
        <f t="shared" si="6"/>
        <v>hp_54898;atk_38046;hit_500000;miss_30;cirt_0;cirtSub_-3500</v>
      </c>
      <c r="V42" s="7" t="str">
        <f t="shared" si="0"/>
        <v>橙华市2-2</v>
      </c>
      <c r="X42" s="9" t="s">
        <v>286</v>
      </c>
      <c r="Y42" s="9">
        <v>2</v>
      </c>
      <c r="Z42" s="8">
        <f t="shared" si="12"/>
        <v>58</v>
      </c>
      <c r="AA42" s="6" t="s">
        <v>3967</v>
      </c>
      <c r="AB42" s="6">
        <v>45092</v>
      </c>
      <c r="AC42" s="6">
        <f t="shared" si="13"/>
        <v>0.61</v>
      </c>
      <c r="AD42" s="6">
        <f t="shared" si="14"/>
        <v>27506</v>
      </c>
      <c r="AE42" s="6">
        <f t="shared" ref="AE42:AE105" si="17">AE41</f>
        <v>7515</v>
      </c>
      <c r="AF42" s="6"/>
      <c r="AG42" s="11">
        <f t="shared" si="16"/>
        <v>35021</v>
      </c>
      <c r="AH42">
        <f t="shared" si="15"/>
        <v>0.77665661314645618</v>
      </c>
      <c r="AI42" s="53">
        <v>0.45</v>
      </c>
      <c r="AJ42" s="7" t="str">
        <f t="shared" si="2"/>
        <v>hp_35021</v>
      </c>
      <c r="AK42" s="7" t="s">
        <v>3968</v>
      </c>
      <c r="AL42" s="7">
        <v>23354</v>
      </c>
      <c r="AM42" s="7">
        <f>INT(IF(MOD(Y42,3)=0,INT(AL42*0.55),INT(AL42*0.35)))</f>
        <v>8173</v>
      </c>
      <c r="AN42" s="54">
        <f t="shared" si="9"/>
        <v>8162</v>
      </c>
      <c r="AO42" s="7" t="str">
        <f t="shared" si="7"/>
        <v>atk_8162</v>
      </c>
      <c r="AP42" s="7" t="s">
        <v>3973</v>
      </c>
      <c r="AQ42" s="7" t="s">
        <v>3980</v>
      </c>
      <c r="AR42" s="7" t="s">
        <v>3975</v>
      </c>
      <c r="AS42" s="7" t="s">
        <v>3976</v>
      </c>
      <c r="AU42" s="12" t="str">
        <f t="shared" si="8"/>
        <v>hp_35021;atk_8162;hit_500000;miss_10;cirt_0;cirtSub_-3500</v>
      </c>
    </row>
    <row r="43" spans="1:47" x14ac:dyDescent="0.2">
      <c r="A43" s="8" t="s">
        <v>373</v>
      </c>
      <c r="B43" s="6" t="s">
        <v>3967</v>
      </c>
      <c r="C43" s="6">
        <v>30167</v>
      </c>
      <c r="D43" s="6">
        <v>56460</v>
      </c>
      <c r="E43" s="6" t="str">
        <f t="shared" si="4"/>
        <v>hp_56460</v>
      </c>
      <c r="F43" s="7" t="s">
        <v>3968</v>
      </c>
      <c r="G43" s="6">
        <v>82000</v>
      </c>
      <c r="H43" s="7">
        <f t="shared" si="11"/>
        <v>38046</v>
      </c>
      <c r="I43" s="7" t="str">
        <f t="shared" si="5"/>
        <v>atk_38046</v>
      </c>
      <c r="J43" s="7" t="s">
        <v>3973</v>
      </c>
      <c r="K43" s="7" t="s">
        <v>3983</v>
      </c>
      <c r="L43" s="7" t="s">
        <v>3975</v>
      </c>
      <c r="M43" s="7" t="s">
        <v>3976</v>
      </c>
      <c r="O43" s="7" t="str">
        <f t="shared" si="6"/>
        <v>hp_56460;atk_38046;hit_500000;miss_30;cirt_0;cirtSub_-3500</v>
      </c>
      <c r="V43" s="7" t="str">
        <f t="shared" si="0"/>
        <v>橙华市2-3</v>
      </c>
      <c r="X43" s="9" t="s">
        <v>286</v>
      </c>
      <c r="Y43" s="9">
        <v>3</v>
      </c>
      <c r="Z43" s="8">
        <f t="shared" si="12"/>
        <v>61</v>
      </c>
      <c r="AA43" s="6" t="s">
        <v>3967</v>
      </c>
      <c r="AB43" s="6">
        <v>47203</v>
      </c>
      <c r="AC43" s="6">
        <f t="shared" si="13"/>
        <v>0.61249999999999993</v>
      </c>
      <c r="AD43" s="6">
        <f t="shared" si="14"/>
        <v>28911</v>
      </c>
      <c r="AE43" s="6">
        <f t="shared" si="17"/>
        <v>7515</v>
      </c>
      <c r="AF43" s="6"/>
      <c r="AG43" s="11">
        <f t="shared" si="16"/>
        <v>36426</v>
      </c>
      <c r="AH43">
        <f t="shared" si="15"/>
        <v>0.77168824015422743</v>
      </c>
      <c r="AI43" s="53">
        <v>0.45</v>
      </c>
      <c r="AJ43" s="7" t="str">
        <f t="shared" si="2"/>
        <v>hp_36426</v>
      </c>
      <c r="AK43" s="7" t="s">
        <v>3968</v>
      </c>
      <c r="AL43" s="7">
        <v>23981</v>
      </c>
      <c r="AM43" s="7">
        <f>INT(IF(MOD(Y43,3)=0,INT(AL43*0.55),INT(AL43*0.35)))</f>
        <v>13189</v>
      </c>
      <c r="AN43" s="54">
        <f t="shared" si="9"/>
        <v>8327</v>
      </c>
      <c r="AO43" s="7" t="str">
        <f t="shared" si="7"/>
        <v>atk_8327</v>
      </c>
      <c r="AP43" s="7" t="s">
        <v>3973</v>
      </c>
      <c r="AQ43" s="7" t="s">
        <v>3980</v>
      </c>
      <c r="AR43" s="7" t="s">
        <v>3975</v>
      </c>
      <c r="AS43" s="7" t="s">
        <v>3976</v>
      </c>
      <c r="AU43" s="12" t="str">
        <f t="shared" si="8"/>
        <v>hp_36426;atk_8327;hit_500000;miss_10;cirt_0;cirtSub_-3500</v>
      </c>
    </row>
    <row r="44" spans="1:47" x14ac:dyDescent="0.2">
      <c r="A44" s="8" t="s">
        <v>373</v>
      </c>
      <c r="B44" s="6" t="s">
        <v>3967</v>
      </c>
      <c r="C44" s="6">
        <v>30167</v>
      </c>
      <c r="D44" s="6">
        <v>58045</v>
      </c>
      <c r="E44" s="6" t="str">
        <f t="shared" si="4"/>
        <v>hp_58045</v>
      </c>
      <c r="F44" s="7" t="s">
        <v>3968</v>
      </c>
      <c r="G44" s="6">
        <v>82000</v>
      </c>
      <c r="H44" s="7">
        <f t="shared" si="11"/>
        <v>38046</v>
      </c>
      <c r="I44" s="7" t="str">
        <f t="shared" si="5"/>
        <v>atk_38046</v>
      </c>
      <c r="J44" s="7" t="s">
        <v>3973</v>
      </c>
      <c r="K44" s="7" t="s">
        <v>3983</v>
      </c>
      <c r="L44" s="7" t="s">
        <v>3975</v>
      </c>
      <c r="M44" s="7" t="s">
        <v>3976</v>
      </c>
      <c r="O44" s="7" t="str">
        <f t="shared" si="6"/>
        <v>hp_58045;atk_38046;hit_500000;miss_30;cirt_0;cirtSub_-3500</v>
      </c>
      <c r="V44" s="7" t="str">
        <f t="shared" si="0"/>
        <v>橙华市2-4</v>
      </c>
      <c r="X44" s="9" t="s">
        <v>286</v>
      </c>
      <c r="Y44" s="9">
        <v>4</v>
      </c>
      <c r="Z44" s="8">
        <f t="shared" si="12"/>
        <v>65</v>
      </c>
      <c r="AA44" s="6" t="s">
        <v>3967</v>
      </c>
      <c r="AB44" s="6">
        <v>49330</v>
      </c>
      <c r="AC44" s="6">
        <f t="shared" si="13"/>
        <v>0.61249999999999993</v>
      </c>
      <c r="AD44" s="6">
        <f t="shared" si="14"/>
        <v>30214</v>
      </c>
      <c r="AE44" s="6">
        <f t="shared" si="17"/>
        <v>7515</v>
      </c>
      <c r="AF44" s="6"/>
      <c r="AG44" s="11">
        <f t="shared" si="16"/>
        <v>37729</v>
      </c>
      <c r="AH44">
        <f t="shared" si="15"/>
        <v>0.76482870464220554</v>
      </c>
      <c r="AI44" s="53">
        <v>0.45</v>
      </c>
      <c r="AJ44" s="7" t="str">
        <f t="shared" si="2"/>
        <v>hp_37729</v>
      </c>
      <c r="AK44" s="7" t="s">
        <v>3968</v>
      </c>
      <c r="AL44" s="7">
        <v>24052</v>
      </c>
      <c r="AM44" s="7">
        <f>INT(IF(MOD(Y44,3)=0,INT(AL44*0.55),INT(AL44*0.35)))</f>
        <v>8418</v>
      </c>
      <c r="AN44" s="54">
        <f t="shared" si="9"/>
        <v>8278</v>
      </c>
      <c r="AO44" s="7" t="str">
        <f t="shared" si="7"/>
        <v>atk_8278</v>
      </c>
      <c r="AP44" s="7" t="s">
        <v>3973</v>
      </c>
      <c r="AQ44" s="7" t="s">
        <v>3980</v>
      </c>
      <c r="AR44" s="7" t="s">
        <v>3975</v>
      </c>
      <c r="AS44" s="7" t="s">
        <v>3976</v>
      </c>
      <c r="AU44" s="12" t="str">
        <f t="shared" si="8"/>
        <v>hp_37729;atk_8278;hit_500000;miss_10;cirt_0;cirtSub_-3500</v>
      </c>
    </row>
    <row r="45" spans="1:47" x14ac:dyDescent="0.2">
      <c r="A45" s="8" t="s">
        <v>374</v>
      </c>
      <c r="B45" s="6" t="s">
        <v>3967</v>
      </c>
      <c r="C45" s="6">
        <v>32037</v>
      </c>
      <c r="D45" s="6">
        <v>62021</v>
      </c>
      <c r="E45" s="6" t="str">
        <f t="shared" si="4"/>
        <v>hp_62021</v>
      </c>
      <c r="F45" s="7" t="s">
        <v>3968</v>
      </c>
      <c r="G45" s="6">
        <v>90000</v>
      </c>
      <c r="H45" s="7">
        <f t="shared" si="11"/>
        <v>42204</v>
      </c>
      <c r="I45" s="7" t="str">
        <f t="shared" si="5"/>
        <v>atk_42204</v>
      </c>
      <c r="J45" s="7" t="s">
        <v>3973</v>
      </c>
      <c r="K45" s="7" t="s">
        <v>3983</v>
      </c>
      <c r="L45" s="7" t="s">
        <v>3975</v>
      </c>
      <c r="M45" s="7" t="s">
        <v>3976</v>
      </c>
      <c r="O45" s="7" t="str">
        <f t="shared" si="6"/>
        <v>hp_62021;atk_42204;hit_500000;miss_30;cirt_0;cirtSub_-3500</v>
      </c>
      <c r="V45" s="7" t="str">
        <f t="shared" si="0"/>
        <v>橙华市2-5</v>
      </c>
      <c r="X45" s="9" t="s">
        <v>286</v>
      </c>
      <c r="Y45" s="9">
        <v>5</v>
      </c>
      <c r="Z45" s="8">
        <f t="shared" si="12"/>
        <v>70</v>
      </c>
      <c r="AA45" s="6" t="s">
        <v>3967</v>
      </c>
      <c r="AB45" s="6">
        <v>51473</v>
      </c>
      <c r="AC45" s="6">
        <f t="shared" si="13"/>
        <v>0.61249999999999993</v>
      </c>
      <c r="AD45" s="6">
        <f t="shared" si="14"/>
        <v>31527</v>
      </c>
      <c r="AE45" s="6">
        <f t="shared" si="17"/>
        <v>7515</v>
      </c>
      <c r="AF45" s="6"/>
      <c r="AG45" s="11">
        <f t="shared" si="16"/>
        <v>39042</v>
      </c>
      <c r="AH45">
        <f t="shared" si="15"/>
        <v>0.75849474481767143</v>
      </c>
      <c r="AI45" s="53">
        <v>0.45</v>
      </c>
      <c r="AJ45" s="7" t="str">
        <f t="shared" si="2"/>
        <v>hp_39042</v>
      </c>
      <c r="AK45" s="7" t="s">
        <v>3968</v>
      </c>
      <c r="AL45" s="7">
        <v>24124</v>
      </c>
      <c r="AM45" s="7">
        <f>INT(IF(MOD(Y45,3)=0,INT(AL45*0.55),INT(AL45*0.35)))</f>
        <v>8443</v>
      </c>
      <c r="AN45" s="54">
        <f t="shared" si="9"/>
        <v>8234</v>
      </c>
      <c r="AO45" s="7" t="str">
        <f t="shared" si="7"/>
        <v>atk_8234</v>
      </c>
      <c r="AP45" s="7" t="s">
        <v>3973</v>
      </c>
      <c r="AQ45" s="7" t="s">
        <v>3980</v>
      </c>
      <c r="AR45" s="7" t="s">
        <v>3975</v>
      </c>
      <c r="AS45" s="7" t="s">
        <v>3976</v>
      </c>
      <c r="AU45" s="12" t="str">
        <f t="shared" si="8"/>
        <v>hp_39042;atk_8234;hit_500000;miss_10;cirt_0;cirtSub_-3500</v>
      </c>
    </row>
    <row r="46" spans="1:47" x14ac:dyDescent="0.2">
      <c r="A46" s="8" t="s">
        <v>374</v>
      </c>
      <c r="B46" s="6" t="s">
        <v>3967</v>
      </c>
      <c r="C46" s="6">
        <v>32037</v>
      </c>
      <c r="D46" s="6">
        <v>63818</v>
      </c>
      <c r="E46" s="6" t="str">
        <f t="shared" si="4"/>
        <v>hp_63818</v>
      </c>
      <c r="F46" s="7" t="s">
        <v>3968</v>
      </c>
      <c r="G46" s="6">
        <v>90000</v>
      </c>
      <c r="H46" s="7">
        <f t="shared" si="11"/>
        <v>42204</v>
      </c>
      <c r="I46" s="7" t="str">
        <f t="shared" si="5"/>
        <v>atk_42204</v>
      </c>
      <c r="J46" s="7" t="s">
        <v>3973</v>
      </c>
      <c r="K46" s="7" t="s">
        <v>3983</v>
      </c>
      <c r="L46" s="7" t="s">
        <v>3975</v>
      </c>
      <c r="M46" s="7" t="s">
        <v>3976</v>
      </c>
      <c r="O46" s="7" t="str">
        <f t="shared" si="6"/>
        <v>hp_63818;atk_42204;hit_500000;miss_30;cirt_0;cirtSub_-3500</v>
      </c>
      <c r="V46" s="7" t="str">
        <f t="shared" si="0"/>
        <v>橙华市2-6</v>
      </c>
      <c r="X46" s="9" t="s">
        <v>286</v>
      </c>
      <c r="Y46" s="9">
        <v>6</v>
      </c>
      <c r="Z46" s="8">
        <f t="shared" si="12"/>
        <v>76</v>
      </c>
      <c r="AA46" s="6" t="s">
        <v>3967</v>
      </c>
      <c r="AB46" s="6">
        <v>53631</v>
      </c>
      <c r="AC46" s="6">
        <f t="shared" si="13"/>
        <v>0.61499999999999999</v>
      </c>
      <c r="AD46" s="6">
        <f t="shared" si="14"/>
        <v>32983</v>
      </c>
      <c r="AE46" s="6">
        <f t="shared" si="17"/>
        <v>7515</v>
      </c>
      <c r="AF46" s="6"/>
      <c r="AG46" s="11">
        <f t="shared" si="16"/>
        <v>40498</v>
      </c>
      <c r="AH46">
        <f t="shared" si="15"/>
        <v>0.7551229699241111</v>
      </c>
      <c r="AI46" s="53">
        <v>0.45</v>
      </c>
      <c r="AJ46" s="7" t="str">
        <f t="shared" si="2"/>
        <v>hp_40498</v>
      </c>
      <c r="AK46" s="7" t="s">
        <v>3968</v>
      </c>
      <c r="AL46" s="7">
        <v>24196</v>
      </c>
      <c r="AM46" s="7">
        <f>INT(IF(MOD(Y46,3)=0,INT(AL46*0.55),INT(AL46*0.35)))</f>
        <v>13307</v>
      </c>
      <c r="AN46" s="54">
        <f t="shared" si="9"/>
        <v>8221</v>
      </c>
      <c r="AO46" s="7" t="str">
        <f t="shared" si="7"/>
        <v>atk_8221</v>
      </c>
      <c r="AP46" s="7" t="s">
        <v>3973</v>
      </c>
      <c r="AQ46" s="7" t="s">
        <v>3980</v>
      </c>
      <c r="AR46" s="7" t="s">
        <v>3975</v>
      </c>
      <c r="AS46" s="7" t="s">
        <v>3976</v>
      </c>
      <c r="AU46" s="12" t="str">
        <f t="shared" si="8"/>
        <v>hp_40498;atk_8221;hit_500000;miss_10;cirt_0;cirtSub_-3500</v>
      </c>
    </row>
    <row r="47" spans="1:47" x14ac:dyDescent="0.2">
      <c r="A47" s="8" t="s">
        <v>374</v>
      </c>
      <c r="B47" s="6" t="s">
        <v>3967</v>
      </c>
      <c r="C47" s="6">
        <v>32037</v>
      </c>
      <c r="D47" s="6">
        <v>65642</v>
      </c>
      <c r="E47" s="6" t="str">
        <f t="shared" si="4"/>
        <v>hp_65642</v>
      </c>
      <c r="F47" s="7" t="s">
        <v>3968</v>
      </c>
      <c r="G47" s="6">
        <v>90000</v>
      </c>
      <c r="H47" s="7">
        <f t="shared" si="11"/>
        <v>42204</v>
      </c>
      <c r="I47" s="7" t="str">
        <f t="shared" si="5"/>
        <v>atk_42204</v>
      </c>
      <c r="J47" s="7" t="s">
        <v>3973</v>
      </c>
      <c r="K47" s="7" t="s">
        <v>3983</v>
      </c>
      <c r="L47" s="7" t="s">
        <v>3975</v>
      </c>
      <c r="M47" s="7" t="s">
        <v>3976</v>
      </c>
      <c r="O47" s="7" t="str">
        <f t="shared" si="6"/>
        <v>hp_65642;atk_42204;hit_500000;miss_30;cirt_0;cirtSub_-3500</v>
      </c>
      <c r="V47" s="7" t="str">
        <f t="shared" si="0"/>
        <v>橙华市2-7</v>
      </c>
      <c r="X47" s="9" t="s">
        <v>286</v>
      </c>
      <c r="Y47" s="9">
        <v>7</v>
      </c>
      <c r="Z47" s="8">
        <f t="shared" si="12"/>
        <v>83</v>
      </c>
      <c r="AA47" s="6" t="s">
        <v>3967</v>
      </c>
      <c r="AB47" s="6">
        <v>55804</v>
      </c>
      <c r="AC47" s="6">
        <f t="shared" si="13"/>
        <v>0.61499999999999999</v>
      </c>
      <c r="AD47" s="6">
        <f t="shared" si="14"/>
        <v>34319</v>
      </c>
      <c r="AE47" s="6">
        <f t="shared" si="17"/>
        <v>7515</v>
      </c>
      <c r="AF47" s="6"/>
      <c r="AG47" s="11">
        <f t="shared" si="16"/>
        <v>41834</v>
      </c>
      <c r="AH47">
        <f t="shared" si="15"/>
        <v>0.74965952261486635</v>
      </c>
      <c r="AI47" s="53">
        <v>0.45</v>
      </c>
      <c r="AJ47" s="7" t="str">
        <f t="shared" si="2"/>
        <v>hp_41834</v>
      </c>
      <c r="AK47" s="7" t="s">
        <v>3968</v>
      </c>
      <c r="AL47" s="7">
        <v>24268</v>
      </c>
      <c r="AM47" s="7">
        <f>INT(IF(MOD(Y47,3)=0,INT(AL47*0.55),INT(AL47*0.35)))</f>
        <v>8493</v>
      </c>
      <c r="AN47" s="54">
        <f t="shared" si="9"/>
        <v>8186</v>
      </c>
      <c r="AO47" s="7" t="str">
        <f t="shared" si="7"/>
        <v>atk_8186</v>
      </c>
      <c r="AP47" s="7" t="s">
        <v>3973</v>
      </c>
      <c r="AQ47" s="7" t="s">
        <v>3980</v>
      </c>
      <c r="AR47" s="7" t="s">
        <v>3975</v>
      </c>
      <c r="AS47" s="7" t="s">
        <v>3976</v>
      </c>
      <c r="AU47" s="12" t="str">
        <f t="shared" si="8"/>
        <v>hp_41834;atk_8186;hit_500000;miss_10;cirt_0;cirtSub_-3500</v>
      </c>
    </row>
    <row r="48" spans="1:47" x14ac:dyDescent="0.2">
      <c r="A48" s="8" t="s">
        <v>375</v>
      </c>
      <c r="B48" s="6" t="s">
        <v>3967</v>
      </c>
      <c r="C48" s="6">
        <v>32037</v>
      </c>
      <c r="D48" s="6">
        <v>69907</v>
      </c>
      <c r="E48" s="6" t="str">
        <f t="shared" si="4"/>
        <v>hp_69907</v>
      </c>
      <c r="F48" s="7" t="s">
        <v>3968</v>
      </c>
      <c r="G48" s="6">
        <v>99000</v>
      </c>
      <c r="H48" s="7">
        <f t="shared" si="11"/>
        <v>46901</v>
      </c>
      <c r="I48" s="7" t="str">
        <f t="shared" si="5"/>
        <v>atk_46901</v>
      </c>
      <c r="J48" s="7" t="s">
        <v>3973</v>
      </c>
      <c r="K48" s="7" t="s">
        <v>3983</v>
      </c>
      <c r="L48" s="7" t="s">
        <v>3975</v>
      </c>
      <c r="M48" s="7" t="s">
        <v>3976</v>
      </c>
      <c r="O48" s="7" t="str">
        <f t="shared" si="6"/>
        <v>hp_69907;atk_46901;hit_500000;miss_30;cirt_0;cirtSub_-3500</v>
      </c>
      <c r="V48" s="7" t="str">
        <f t="shared" si="0"/>
        <v>橙华市2-8</v>
      </c>
      <c r="X48" s="9" t="s">
        <v>286</v>
      </c>
      <c r="Y48" s="9">
        <v>8</v>
      </c>
      <c r="Z48" s="8">
        <f t="shared" si="12"/>
        <v>91</v>
      </c>
      <c r="AA48" s="6" t="s">
        <v>3967</v>
      </c>
      <c r="AB48" s="6">
        <v>57994</v>
      </c>
      <c r="AC48" s="6">
        <f t="shared" si="13"/>
        <v>0.61499999999999999</v>
      </c>
      <c r="AD48" s="6">
        <f t="shared" si="14"/>
        <v>35666</v>
      </c>
      <c r="AE48" s="6">
        <f t="shared" si="17"/>
        <v>7515</v>
      </c>
      <c r="AF48" s="6"/>
      <c r="AG48" s="11">
        <f t="shared" si="16"/>
        <v>43181</v>
      </c>
      <c r="AH48">
        <f t="shared" si="15"/>
        <v>0.74457702520950442</v>
      </c>
      <c r="AI48" s="53">
        <v>0.45</v>
      </c>
      <c r="AJ48" s="7" t="str">
        <f t="shared" si="2"/>
        <v>hp_43181</v>
      </c>
      <c r="AK48" s="7" t="s">
        <v>3968</v>
      </c>
      <c r="AL48" s="7">
        <v>24340</v>
      </c>
      <c r="AM48" s="7">
        <f>INT(IF(MOD(Y48,3)=0,INT(AL48*0.55),INT(AL48*0.35)))</f>
        <v>8519</v>
      </c>
      <c r="AN48" s="54">
        <f t="shared" si="9"/>
        <v>8155</v>
      </c>
      <c r="AO48" s="7" t="str">
        <f t="shared" si="7"/>
        <v>atk_8155</v>
      </c>
      <c r="AP48" s="7" t="s">
        <v>3973</v>
      </c>
      <c r="AQ48" s="7" t="s">
        <v>3980</v>
      </c>
      <c r="AR48" s="7" t="s">
        <v>3975</v>
      </c>
      <c r="AS48" s="7" t="s">
        <v>3976</v>
      </c>
      <c r="AU48" s="12" t="str">
        <f t="shared" si="8"/>
        <v>hp_43181;atk_8155;hit_500000;miss_10;cirt_0;cirtSub_-3500</v>
      </c>
    </row>
    <row r="49" spans="1:47" x14ac:dyDescent="0.2">
      <c r="A49" s="8" t="s">
        <v>375</v>
      </c>
      <c r="B49" s="6" t="s">
        <v>3967</v>
      </c>
      <c r="C49" s="6">
        <v>32037</v>
      </c>
      <c r="D49" s="6">
        <v>71573</v>
      </c>
      <c r="E49" s="6" t="str">
        <f t="shared" si="4"/>
        <v>hp_71573</v>
      </c>
      <c r="F49" s="7" t="s">
        <v>3968</v>
      </c>
      <c r="G49" s="6">
        <v>99000</v>
      </c>
      <c r="H49" s="7">
        <f t="shared" si="11"/>
        <v>46901</v>
      </c>
      <c r="I49" s="7" t="str">
        <f t="shared" si="5"/>
        <v>atk_46901</v>
      </c>
      <c r="J49" s="7" t="s">
        <v>3973</v>
      </c>
      <c r="K49" s="7" t="s">
        <v>3983</v>
      </c>
      <c r="L49" s="7" t="s">
        <v>3975</v>
      </c>
      <c r="M49" s="7" t="s">
        <v>3976</v>
      </c>
      <c r="O49" s="7" t="str">
        <f t="shared" si="6"/>
        <v>hp_71573;atk_46901;hit_500000;miss_30;cirt_0;cirtSub_-3500</v>
      </c>
      <c r="V49" s="7" t="str">
        <f t="shared" si="0"/>
        <v>橙华市2-9</v>
      </c>
      <c r="X49" s="9" t="s">
        <v>286</v>
      </c>
      <c r="Y49" s="9">
        <v>9</v>
      </c>
      <c r="Z49" s="8">
        <f t="shared" si="12"/>
        <v>100</v>
      </c>
      <c r="AA49" s="6" t="s">
        <v>3967</v>
      </c>
      <c r="AB49" s="6">
        <v>60199</v>
      </c>
      <c r="AC49" s="6">
        <f t="shared" si="13"/>
        <v>0.61749999999999994</v>
      </c>
      <c r="AD49" s="6">
        <f t="shared" si="14"/>
        <v>37172</v>
      </c>
      <c r="AE49" s="6">
        <f t="shared" si="17"/>
        <v>7515</v>
      </c>
      <c r="AF49" s="6"/>
      <c r="AG49" s="11">
        <f t="shared" si="16"/>
        <v>44687</v>
      </c>
      <c r="AH49">
        <f t="shared" si="15"/>
        <v>0.7423213010182893</v>
      </c>
      <c r="AI49" s="53">
        <v>0.45</v>
      </c>
      <c r="AJ49" s="7" t="str">
        <f t="shared" si="2"/>
        <v>hp_44687</v>
      </c>
      <c r="AK49" s="7" t="s">
        <v>3968</v>
      </c>
      <c r="AL49" s="7">
        <v>24413</v>
      </c>
      <c r="AM49" s="7">
        <f>INT(IF(MOD(Y49,3)=0,INT(AL49*0.55),INT(AL49*0.35)))</f>
        <v>13427</v>
      </c>
      <c r="AN49" s="54">
        <f t="shared" si="9"/>
        <v>8155</v>
      </c>
      <c r="AO49" s="7" t="str">
        <f t="shared" si="7"/>
        <v>atk_8155</v>
      </c>
      <c r="AP49" s="7" t="s">
        <v>3973</v>
      </c>
      <c r="AQ49" s="7" t="s">
        <v>3980</v>
      </c>
      <c r="AR49" s="7" t="s">
        <v>3975</v>
      </c>
      <c r="AS49" s="7" t="s">
        <v>3976</v>
      </c>
      <c r="AU49" s="12" t="str">
        <f t="shared" si="8"/>
        <v>hp_44687;atk_8155;hit_500000;miss_10;cirt_0;cirtSub_-3500</v>
      </c>
    </row>
    <row r="50" spans="1:47" x14ac:dyDescent="0.2">
      <c r="A50" s="8" t="s">
        <v>375</v>
      </c>
      <c r="B50" s="6" t="s">
        <v>3967</v>
      </c>
      <c r="C50" s="6">
        <v>32037</v>
      </c>
      <c r="D50" s="6">
        <v>73421</v>
      </c>
      <c r="E50" s="6" t="str">
        <f t="shared" si="4"/>
        <v>hp_73421</v>
      </c>
      <c r="F50" s="7" t="s">
        <v>3968</v>
      </c>
      <c r="G50" s="6">
        <v>99000</v>
      </c>
      <c r="H50" s="7">
        <f t="shared" si="11"/>
        <v>46901</v>
      </c>
      <c r="I50" s="7" t="str">
        <f t="shared" si="5"/>
        <v>atk_46901</v>
      </c>
      <c r="J50" s="7" t="s">
        <v>3973</v>
      </c>
      <c r="K50" s="7" t="s">
        <v>3983</v>
      </c>
      <c r="L50" s="7" t="s">
        <v>3975</v>
      </c>
      <c r="M50" s="7" t="s">
        <v>3976</v>
      </c>
      <c r="O50" s="7" t="str">
        <f t="shared" si="6"/>
        <v>hp_73421;atk_46901;hit_500000;miss_30;cirt_0;cirtSub_-3500</v>
      </c>
      <c r="V50" s="7" t="str">
        <f t="shared" si="0"/>
        <v>橙华市2-10</v>
      </c>
      <c r="X50" s="9" t="s">
        <v>286</v>
      </c>
      <c r="Y50" s="9">
        <v>10</v>
      </c>
      <c r="Z50" s="8">
        <f>Y50+Z49</f>
        <v>110</v>
      </c>
      <c r="AA50" s="6" t="s">
        <v>3967</v>
      </c>
      <c r="AB50" s="6">
        <v>62420</v>
      </c>
      <c r="AC50" s="6">
        <f t="shared" si="13"/>
        <v>0.61749999999999994</v>
      </c>
      <c r="AD50" s="6">
        <f t="shared" si="14"/>
        <v>38544</v>
      </c>
      <c r="AE50" s="6">
        <f t="shared" si="17"/>
        <v>7515</v>
      </c>
      <c r="AF50" s="6"/>
      <c r="AG50" s="11">
        <f t="shared" si="16"/>
        <v>46059</v>
      </c>
      <c r="AH50">
        <f t="shared" si="15"/>
        <v>0.73788849727651395</v>
      </c>
      <c r="AI50" s="53">
        <v>0.45</v>
      </c>
      <c r="AJ50" s="7" t="str">
        <f t="shared" si="2"/>
        <v>hp_46059</v>
      </c>
      <c r="AK50" s="7" t="s">
        <v>3968</v>
      </c>
      <c r="AL50" s="7">
        <v>24486</v>
      </c>
      <c r="AM50" s="7">
        <f>INT(IF(MOD(Y50,3)=0,INT(AL50*0.55),INT(AL50*0.35)))</f>
        <v>8570</v>
      </c>
      <c r="AN50" s="54">
        <f t="shared" si="9"/>
        <v>8130</v>
      </c>
      <c r="AO50" s="7" t="str">
        <f t="shared" si="7"/>
        <v>atk_8130</v>
      </c>
      <c r="AP50" s="7" t="s">
        <v>3973</v>
      </c>
      <c r="AQ50" s="7" t="s">
        <v>3980</v>
      </c>
      <c r="AR50" s="7" t="s">
        <v>3975</v>
      </c>
      <c r="AS50" s="7" t="s">
        <v>3976</v>
      </c>
      <c r="AU50" s="12" t="str">
        <f t="shared" si="8"/>
        <v>hp_46059;atk_8130;hit_500000;miss_10;cirt_0;cirtSub_-3500</v>
      </c>
    </row>
    <row r="51" spans="1:47" x14ac:dyDescent="0.2">
      <c r="A51" s="8" t="s">
        <v>714</v>
      </c>
      <c r="B51" s="6" t="s">
        <v>3967</v>
      </c>
      <c r="C51" s="6">
        <v>32037</v>
      </c>
      <c r="D51" s="6">
        <v>77947</v>
      </c>
      <c r="E51" s="6" t="str">
        <f t="shared" si="4"/>
        <v>hp_77947</v>
      </c>
      <c r="F51" s="7" t="s">
        <v>3968</v>
      </c>
      <c r="G51" s="6">
        <v>106600</v>
      </c>
      <c r="H51" s="7">
        <f t="shared" si="11"/>
        <v>51071</v>
      </c>
      <c r="I51" s="7" t="str">
        <f t="shared" si="5"/>
        <v>atk_51071</v>
      </c>
      <c r="J51" s="7" t="s">
        <v>3973</v>
      </c>
      <c r="K51" s="7" t="s">
        <v>3983</v>
      </c>
      <c r="L51" s="7" t="s">
        <v>3975</v>
      </c>
      <c r="M51" s="7" t="s">
        <v>3976</v>
      </c>
      <c r="O51" s="7" t="str">
        <f t="shared" si="6"/>
        <v>hp_77947;atk_51071;hit_500000;miss_30;cirt_0;cirtSub_-3500</v>
      </c>
      <c r="V51" s="7" t="str">
        <f t="shared" si="0"/>
        <v>橙华市3-1</v>
      </c>
      <c r="X51" s="9" t="s">
        <v>703</v>
      </c>
      <c r="Y51" s="9">
        <v>1</v>
      </c>
      <c r="Z51" s="8">
        <f t="shared" si="12"/>
        <v>111</v>
      </c>
      <c r="AA51" s="6" t="s">
        <v>3967</v>
      </c>
      <c r="AB51" s="6">
        <v>64656</v>
      </c>
      <c r="AC51" s="6">
        <f t="shared" si="13"/>
        <v>0.62</v>
      </c>
      <c r="AD51" s="6">
        <f t="shared" si="14"/>
        <v>40086</v>
      </c>
      <c r="AE51" s="6">
        <f t="shared" ref="AE51" si="18">IF(MOD(Y51,1)=0,INT(AD50*0.3),0)</f>
        <v>11563</v>
      </c>
      <c r="AF51" s="6"/>
      <c r="AG51" s="11">
        <f t="shared" si="16"/>
        <v>51649</v>
      </c>
      <c r="AH51">
        <f t="shared" si="15"/>
        <v>0.79882764167285325</v>
      </c>
      <c r="AI51" s="53">
        <v>0.45</v>
      </c>
      <c r="AJ51" s="7" t="str">
        <f t="shared" si="2"/>
        <v>hp_51649</v>
      </c>
      <c r="AK51" s="7" t="s">
        <v>3968</v>
      </c>
      <c r="AL51" s="7">
        <v>24559</v>
      </c>
      <c r="AM51" s="7">
        <f>INT(IF(MOD(Y51,3)=0,INT(AL51*0.55),INT(AL51*0.35)))</f>
        <v>8595</v>
      </c>
      <c r="AN51" s="54">
        <f t="shared" si="9"/>
        <v>8828</v>
      </c>
      <c r="AO51" s="7" t="str">
        <f t="shared" si="7"/>
        <v>atk_8828</v>
      </c>
      <c r="AP51" s="7" t="s">
        <v>3973</v>
      </c>
      <c r="AQ51" s="7" t="s">
        <v>3980</v>
      </c>
      <c r="AR51" s="7" t="s">
        <v>3975</v>
      </c>
      <c r="AS51" s="7" t="s">
        <v>3976</v>
      </c>
      <c r="AU51" s="12" t="str">
        <f t="shared" si="8"/>
        <v>hp_51649;atk_8828;hit_500000;miss_10;cirt_0;cirtSub_-3500</v>
      </c>
    </row>
    <row r="52" spans="1:47" x14ac:dyDescent="0.2">
      <c r="A52" s="8" t="s">
        <v>714</v>
      </c>
      <c r="B52" s="6" t="s">
        <v>3967</v>
      </c>
      <c r="C52" s="6">
        <v>32037</v>
      </c>
      <c r="D52" s="6">
        <v>80005</v>
      </c>
      <c r="E52" s="6" t="str">
        <f t="shared" si="4"/>
        <v>hp_80005</v>
      </c>
      <c r="F52" s="7" t="s">
        <v>3968</v>
      </c>
      <c r="G52" s="6">
        <v>106600</v>
      </c>
      <c r="H52" s="7">
        <f t="shared" si="11"/>
        <v>51071</v>
      </c>
      <c r="I52" s="7" t="str">
        <f t="shared" si="5"/>
        <v>atk_51071</v>
      </c>
      <c r="J52" s="7" t="s">
        <v>3973</v>
      </c>
      <c r="K52" s="7" t="s">
        <v>3983</v>
      </c>
      <c r="L52" s="7" t="s">
        <v>3975</v>
      </c>
      <c r="M52" s="7" t="s">
        <v>3976</v>
      </c>
      <c r="O52" s="7" t="str">
        <f t="shared" si="6"/>
        <v>hp_80005;atk_51071;hit_500000;miss_30;cirt_0;cirtSub_-3500</v>
      </c>
      <c r="V52" s="7" t="str">
        <f t="shared" si="0"/>
        <v>橙华市3-2</v>
      </c>
      <c r="X52" s="9" t="s">
        <v>703</v>
      </c>
      <c r="Y52" s="9">
        <v>2</v>
      </c>
      <c r="Z52" s="8">
        <f t="shared" si="12"/>
        <v>113</v>
      </c>
      <c r="AA52" s="6" t="s">
        <v>3967</v>
      </c>
      <c r="AB52" s="6">
        <v>67630</v>
      </c>
      <c r="AC52" s="6">
        <f t="shared" si="13"/>
        <v>0.62</v>
      </c>
      <c r="AD52" s="6">
        <f t="shared" si="14"/>
        <v>41930</v>
      </c>
      <c r="AE52" s="6">
        <f t="shared" si="17"/>
        <v>11563</v>
      </c>
      <c r="AF52" s="6"/>
      <c r="AG52" s="11">
        <f t="shared" si="16"/>
        <v>53493</v>
      </c>
      <c r="AH52">
        <f t="shared" si="15"/>
        <v>0.79096554783380157</v>
      </c>
      <c r="AI52" s="53">
        <v>0.45</v>
      </c>
      <c r="AJ52" s="7" t="str">
        <f t="shared" si="2"/>
        <v>hp_53493</v>
      </c>
      <c r="AK52" s="7" t="s">
        <v>3968</v>
      </c>
      <c r="AL52" s="7">
        <v>24632</v>
      </c>
      <c r="AM52" s="7">
        <f>INT(IF(MOD(Y52,3)=0,INT(AL52*0.55),INT(AL52*0.35)))</f>
        <v>8621</v>
      </c>
      <c r="AN52" s="54">
        <f t="shared" si="9"/>
        <v>8767</v>
      </c>
      <c r="AO52" s="7" t="str">
        <f t="shared" si="7"/>
        <v>atk_8767</v>
      </c>
      <c r="AP52" s="7" t="s">
        <v>3973</v>
      </c>
      <c r="AQ52" s="7" t="s">
        <v>3980</v>
      </c>
      <c r="AR52" s="7" t="s">
        <v>3975</v>
      </c>
      <c r="AS52" s="7" t="s">
        <v>3976</v>
      </c>
      <c r="AU52" s="12" t="str">
        <f t="shared" si="8"/>
        <v>hp_53493;atk_8767;hit_500000;miss_10;cirt_0;cirtSub_-3500</v>
      </c>
    </row>
    <row r="53" spans="1:47" x14ac:dyDescent="0.2">
      <c r="A53" s="8" t="s">
        <v>714</v>
      </c>
      <c r="B53" s="6" t="s">
        <v>3967</v>
      </c>
      <c r="C53" s="6">
        <v>32037</v>
      </c>
      <c r="D53" s="6">
        <v>82098</v>
      </c>
      <c r="E53" s="6" t="str">
        <f t="shared" si="4"/>
        <v>hp_82098</v>
      </c>
      <c r="F53" s="7" t="s">
        <v>3968</v>
      </c>
      <c r="G53" s="6">
        <v>106600</v>
      </c>
      <c r="H53" s="7">
        <f t="shared" si="11"/>
        <v>51071</v>
      </c>
      <c r="I53" s="7" t="str">
        <f t="shared" si="5"/>
        <v>atk_51071</v>
      </c>
      <c r="J53" s="7" t="s">
        <v>3973</v>
      </c>
      <c r="K53" s="7" t="s">
        <v>3983</v>
      </c>
      <c r="L53" s="7" t="s">
        <v>3975</v>
      </c>
      <c r="M53" s="7" t="s">
        <v>3976</v>
      </c>
      <c r="O53" s="7" t="str">
        <f t="shared" si="6"/>
        <v>hp_82098;atk_51071;hit_500000;miss_30;cirt_0;cirtSub_-3500</v>
      </c>
      <c r="V53" s="7" t="str">
        <f t="shared" si="0"/>
        <v>橙华市3-3</v>
      </c>
      <c r="X53" s="9" t="s">
        <v>703</v>
      </c>
      <c r="Y53" s="9">
        <v>3</v>
      </c>
      <c r="Z53" s="8">
        <f t="shared" si="12"/>
        <v>116</v>
      </c>
      <c r="AA53" s="6" t="s">
        <v>3967</v>
      </c>
      <c r="AB53" s="6">
        <v>70624</v>
      </c>
      <c r="AC53" s="6">
        <f t="shared" si="13"/>
        <v>0.62249999999999994</v>
      </c>
      <c r="AD53" s="6">
        <f t="shared" si="14"/>
        <v>43963</v>
      </c>
      <c r="AE53" s="6">
        <f t="shared" si="17"/>
        <v>11563</v>
      </c>
      <c r="AF53" s="6"/>
      <c r="AG53" s="11">
        <f t="shared" si="16"/>
        <v>55526</v>
      </c>
      <c r="AH53">
        <f t="shared" si="15"/>
        <v>0.78621998187584952</v>
      </c>
      <c r="AI53" s="53">
        <v>0.45</v>
      </c>
      <c r="AJ53" s="7" t="str">
        <f t="shared" si="2"/>
        <v>hp_55526</v>
      </c>
      <c r="AK53" s="7" t="s">
        <v>3968</v>
      </c>
      <c r="AL53" s="7">
        <v>24705</v>
      </c>
      <c r="AM53" s="7">
        <f>INT(IF(MOD(Y53,3)=0,INT(AL53*0.55),INT(AL53*0.35)))</f>
        <v>13587</v>
      </c>
      <c r="AN53" s="54">
        <f t="shared" si="9"/>
        <v>8740</v>
      </c>
      <c r="AO53" s="7" t="str">
        <f t="shared" si="7"/>
        <v>atk_8740</v>
      </c>
      <c r="AP53" s="7" t="s">
        <v>3973</v>
      </c>
      <c r="AQ53" s="7" t="s">
        <v>3980</v>
      </c>
      <c r="AR53" s="7" t="s">
        <v>3975</v>
      </c>
      <c r="AS53" s="7" t="s">
        <v>3976</v>
      </c>
      <c r="AU53" s="12" t="str">
        <f t="shared" si="8"/>
        <v>hp_55526;atk_8740;hit_500000;miss_10;cirt_0;cirtSub_-3500</v>
      </c>
    </row>
    <row r="54" spans="1:47" x14ac:dyDescent="0.2">
      <c r="A54" s="8" t="s">
        <v>715</v>
      </c>
      <c r="B54" s="6" t="s">
        <v>3967</v>
      </c>
      <c r="C54" s="6">
        <v>32037</v>
      </c>
      <c r="D54" s="6">
        <v>87227</v>
      </c>
      <c r="E54" s="6" t="str">
        <f t="shared" si="4"/>
        <v>hp_87227</v>
      </c>
      <c r="F54" s="7" t="s">
        <v>3968</v>
      </c>
      <c r="G54" s="6">
        <v>115000</v>
      </c>
      <c r="H54" s="7">
        <f t="shared" si="11"/>
        <v>55700</v>
      </c>
      <c r="I54" s="7" t="str">
        <f t="shared" si="5"/>
        <v>atk_55700</v>
      </c>
      <c r="J54" s="7" t="s">
        <v>3973</v>
      </c>
      <c r="K54" s="7" t="s">
        <v>3983</v>
      </c>
      <c r="L54" s="7" t="s">
        <v>3975</v>
      </c>
      <c r="M54" s="7" t="s">
        <v>3976</v>
      </c>
      <c r="O54" s="7" t="str">
        <f t="shared" si="6"/>
        <v>hp_87227;atk_55700;hit_500000;miss_30;cirt_0;cirtSub_-3500</v>
      </c>
      <c r="V54" s="7" t="str">
        <f t="shared" si="0"/>
        <v>橙华市3-4</v>
      </c>
      <c r="X54" s="9" t="s">
        <v>703</v>
      </c>
      <c r="Y54" s="9">
        <v>4</v>
      </c>
      <c r="Z54" s="8">
        <f t="shared" si="12"/>
        <v>120</v>
      </c>
      <c r="AA54" s="6" t="s">
        <v>3967</v>
      </c>
      <c r="AB54" s="6">
        <v>73641</v>
      </c>
      <c r="AC54" s="6">
        <f t="shared" si="13"/>
        <v>0.62249999999999994</v>
      </c>
      <c r="AD54" s="6">
        <f t="shared" si="14"/>
        <v>45841</v>
      </c>
      <c r="AE54" s="6">
        <f t="shared" si="17"/>
        <v>11563</v>
      </c>
      <c r="AF54" s="6"/>
      <c r="AG54" s="11">
        <f t="shared" si="16"/>
        <v>57404</v>
      </c>
      <c r="AH54">
        <f t="shared" si="15"/>
        <v>0.7795114134789044</v>
      </c>
      <c r="AI54" s="53">
        <v>0.45</v>
      </c>
      <c r="AJ54" s="7" t="str">
        <f t="shared" si="2"/>
        <v>hp_57404</v>
      </c>
      <c r="AK54" s="7" t="s">
        <v>3968</v>
      </c>
      <c r="AL54" s="7">
        <v>24779</v>
      </c>
      <c r="AM54" s="7">
        <f>INT(IF(MOD(Y54,3)=0,INT(AL54*0.55),INT(AL54*0.35)))</f>
        <v>8672</v>
      </c>
      <c r="AN54" s="54">
        <f t="shared" si="9"/>
        <v>8691</v>
      </c>
      <c r="AO54" s="7" t="str">
        <f t="shared" si="7"/>
        <v>atk_8691</v>
      </c>
      <c r="AP54" s="7" t="s">
        <v>3973</v>
      </c>
      <c r="AQ54" s="7" t="s">
        <v>3980</v>
      </c>
      <c r="AR54" s="7" t="s">
        <v>3975</v>
      </c>
      <c r="AS54" s="7" t="s">
        <v>3976</v>
      </c>
      <c r="AU54" s="12" t="str">
        <f t="shared" si="8"/>
        <v>hp_57404;atk_8691;hit_500000;miss_10;cirt_0;cirtSub_-3500</v>
      </c>
    </row>
    <row r="55" spans="1:47" x14ac:dyDescent="0.2">
      <c r="A55" s="8" t="s">
        <v>715</v>
      </c>
      <c r="B55" s="6" t="s">
        <v>3967</v>
      </c>
      <c r="C55" s="6">
        <v>32037</v>
      </c>
      <c r="D55" s="6">
        <v>89475</v>
      </c>
      <c r="E55" s="6" t="str">
        <f t="shared" si="4"/>
        <v>hp_89475</v>
      </c>
      <c r="F55" s="7" t="s">
        <v>3968</v>
      </c>
      <c r="G55" s="6">
        <v>115000</v>
      </c>
      <c r="H55" s="7">
        <f t="shared" si="11"/>
        <v>55700</v>
      </c>
      <c r="I55" s="7" t="str">
        <f t="shared" si="5"/>
        <v>atk_55700</v>
      </c>
      <c r="J55" s="7" t="s">
        <v>3973</v>
      </c>
      <c r="K55" s="7" t="s">
        <v>3983</v>
      </c>
      <c r="L55" s="7" t="s">
        <v>3975</v>
      </c>
      <c r="M55" s="7" t="s">
        <v>3976</v>
      </c>
      <c r="O55" s="7" t="str">
        <f t="shared" si="6"/>
        <v>hp_89475;atk_55700;hit_500000;miss_30;cirt_0;cirtSub_-3500</v>
      </c>
      <c r="V55" s="7" t="str">
        <f t="shared" si="0"/>
        <v>橙华市3-5</v>
      </c>
      <c r="X55" s="9" t="s">
        <v>703</v>
      </c>
      <c r="Y55" s="9">
        <v>5</v>
      </c>
      <c r="Z55" s="8">
        <f t="shared" si="12"/>
        <v>125</v>
      </c>
      <c r="AA55" s="6" t="s">
        <v>3967</v>
      </c>
      <c r="AB55" s="6">
        <v>76678</v>
      </c>
      <c r="AC55" s="6">
        <f t="shared" si="13"/>
        <v>0.62249999999999994</v>
      </c>
      <c r="AD55" s="6">
        <f t="shared" si="14"/>
        <v>47732</v>
      </c>
      <c r="AE55" s="6">
        <f t="shared" si="17"/>
        <v>11563</v>
      </c>
      <c r="AF55" s="6"/>
      <c r="AG55" s="11">
        <f t="shared" si="16"/>
        <v>59295</v>
      </c>
      <c r="AH55">
        <f t="shared" si="15"/>
        <v>0.77329872975299307</v>
      </c>
      <c r="AI55" s="53">
        <v>0.45</v>
      </c>
      <c r="AJ55" s="7" t="str">
        <f t="shared" si="2"/>
        <v>hp_59295</v>
      </c>
      <c r="AK55" s="7" t="s">
        <v>3968</v>
      </c>
      <c r="AL55" s="7">
        <v>24853</v>
      </c>
      <c r="AM55" s="7">
        <f>INT(IF(MOD(Y55,3)=0,INT(AL55*0.55),INT(AL55*0.35)))</f>
        <v>8698</v>
      </c>
      <c r="AN55" s="54">
        <f t="shared" si="9"/>
        <v>8648</v>
      </c>
      <c r="AO55" s="7" t="str">
        <f t="shared" si="7"/>
        <v>atk_8648</v>
      </c>
      <c r="AP55" s="7" t="s">
        <v>3973</v>
      </c>
      <c r="AQ55" s="7" t="s">
        <v>3980</v>
      </c>
      <c r="AR55" s="7" t="s">
        <v>3975</v>
      </c>
      <c r="AS55" s="7" t="s">
        <v>3976</v>
      </c>
      <c r="AU55" s="12" t="str">
        <f t="shared" si="8"/>
        <v>hp_59295;atk_8648;hit_500000;miss_10;cirt_0;cirtSub_-3500</v>
      </c>
    </row>
    <row r="56" spans="1:47" x14ac:dyDescent="0.2">
      <c r="A56" s="8" t="s">
        <v>715</v>
      </c>
      <c r="B56" s="6" t="s">
        <v>3967</v>
      </c>
      <c r="C56" s="6">
        <v>32037</v>
      </c>
      <c r="D56" s="6">
        <v>91760</v>
      </c>
      <c r="E56" s="6" t="str">
        <f t="shared" si="4"/>
        <v>hp_91760</v>
      </c>
      <c r="F56" s="7" t="s">
        <v>3968</v>
      </c>
      <c r="G56" s="6">
        <v>115000</v>
      </c>
      <c r="H56" s="7">
        <f t="shared" si="11"/>
        <v>55700</v>
      </c>
      <c r="I56" s="7" t="str">
        <f t="shared" si="5"/>
        <v>atk_55700</v>
      </c>
      <c r="J56" s="7" t="s">
        <v>3973</v>
      </c>
      <c r="K56" s="7" t="s">
        <v>3983</v>
      </c>
      <c r="L56" s="7" t="s">
        <v>3975</v>
      </c>
      <c r="M56" s="7" t="s">
        <v>3976</v>
      </c>
      <c r="O56" s="7" t="str">
        <f t="shared" si="6"/>
        <v>hp_91760;atk_55700;hit_500000;miss_30;cirt_0;cirtSub_-3500</v>
      </c>
      <c r="V56" s="7" t="str">
        <f t="shared" si="0"/>
        <v>橙华市3-6</v>
      </c>
      <c r="X56" s="9" t="s">
        <v>703</v>
      </c>
      <c r="Y56" s="9">
        <v>6</v>
      </c>
      <c r="Z56" s="8">
        <f t="shared" si="12"/>
        <v>131</v>
      </c>
      <c r="AA56" s="6" t="s">
        <v>3967</v>
      </c>
      <c r="AB56" s="6">
        <v>79737</v>
      </c>
      <c r="AC56" s="6">
        <f t="shared" si="13"/>
        <v>0.625</v>
      </c>
      <c r="AD56" s="6">
        <f t="shared" si="14"/>
        <v>49835</v>
      </c>
      <c r="AE56" s="6">
        <f t="shared" si="17"/>
        <v>11563</v>
      </c>
      <c r="AF56" s="6"/>
      <c r="AG56" s="11">
        <f t="shared" si="16"/>
        <v>61398</v>
      </c>
      <c r="AH56">
        <f t="shared" si="15"/>
        <v>0.77000639602693854</v>
      </c>
      <c r="AI56" s="53">
        <v>0.45</v>
      </c>
      <c r="AJ56" s="7" t="str">
        <f t="shared" si="2"/>
        <v>hp_61398</v>
      </c>
      <c r="AK56" s="7" t="s">
        <v>3968</v>
      </c>
      <c r="AL56" s="7">
        <v>24927</v>
      </c>
      <c r="AM56" s="7">
        <f>INT(IF(MOD(Y56,3)=0,INT(AL56*0.55),INT(AL56*0.35)))</f>
        <v>13709</v>
      </c>
      <c r="AN56" s="54">
        <f t="shared" si="9"/>
        <v>8637</v>
      </c>
      <c r="AO56" s="7" t="str">
        <f t="shared" si="7"/>
        <v>atk_8637</v>
      </c>
      <c r="AP56" s="7" t="s">
        <v>3973</v>
      </c>
      <c r="AQ56" s="7" t="s">
        <v>3980</v>
      </c>
      <c r="AR56" s="7" t="s">
        <v>3975</v>
      </c>
      <c r="AS56" s="7" t="s">
        <v>3976</v>
      </c>
      <c r="AU56" s="12" t="str">
        <f t="shared" si="8"/>
        <v>hp_61398;atk_8637;hit_500000;miss_10;cirt_0;cirtSub_-3500</v>
      </c>
    </row>
    <row r="57" spans="1:47" x14ac:dyDescent="0.2">
      <c r="A57" s="8" t="s">
        <v>406</v>
      </c>
      <c r="B57" s="6" t="s">
        <v>3967</v>
      </c>
      <c r="C57" s="6">
        <v>32037</v>
      </c>
      <c r="D57" s="6">
        <v>117249</v>
      </c>
      <c r="E57" s="6" t="str">
        <f t="shared" si="4"/>
        <v>hp_117249</v>
      </c>
      <c r="F57" s="7" t="s">
        <v>3968</v>
      </c>
      <c r="G57" s="6">
        <v>123800</v>
      </c>
      <c r="H57" s="7">
        <f t="shared" si="11"/>
        <v>80644</v>
      </c>
      <c r="I57" s="7" t="str">
        <f t="shared" si="5"/>
        <v>atk_80644</v>
      </c>
      <c r="J57" s="7" t="s">
        <v>3973</v>
      </c>
      <c r="K57" s="7" t="s">
        <v>3984</v>
      </c>
      <c r="L57" s="7" t="s">
        <v>3975</v>
      </c>
      <c r="M57" s="7" t="s">
        <v>3976</v>
      </c>
      <c r="O57" s="7" t="str">
        <f t="shared" si="6"/>
        <v>hp_117249;atk_80644;hit_500000;miss_35;cirt_0;cirtSub_-3500</v>
      </c>
      <c r="V57" s="7" t="str">
        <f t="shared" si="0"/>
        <v>橙华市3-7</v>
      </c>
      <c r="X57" s="9" t="s">
        <v>703</v>
      </c>
      <c r="Y57" s="9">
        <v>7</v>
      </c>
      <c r="Z57" s="8">
        <f t="shared" si="12"/>
        <v>138</v>
      </c>
      <c r="AA57" s="6" t="s">
        <v>3967</v>
      </c>
      <c r="AB57" s="6">
        <v>82817</v>
      </c>
      <c r="AC57" s="6">
        <f t="shared" si="13"/>
        <v>0.625</v>
      </c>
      <c r="AD57" s="6">
        <f t="shared" si="14"/>
        <v>51760</v>
      </c>
      <c r="AE57" s="6">
        <f t="shared" si="17"/>
        <v>11563</v>
      </c>
      <c r="AF57" s="6"/>
      <c r="AG57" s="11">
        <f t="shared" si="16"/>
        <v>63323</v>
      </c>
      <c r="AH57">
        <f t="shared" si="15"/>
        <v>0.76461354552809202</v>
      </c>
      <c r="AI57" s="53">
        <v>0.45</v>
      </c>
      <c r="AJ57" s="7" t="str">
        <f t="shared" si="2"/>
        <v>hp_63323</v>
      </c>
      <c r="AK57" s="7" t="s">
        <v>3968</v>
      </c>
      <c r="AL57" s="7">
        <v>25001</v>
      </c>
      <c r="AM57" s="7">
        <f>INT(IF(MOD(Y57,3)=0,INT(AL57*0.55),INT(AL57*0.35)))</f>
        <v>8750</v>
      </c>
      <c r="AN57" s="54">
        <f t="shared" si="9"/>
        <v>8602</v>
      </c>
      <c r="AO57" s="7" t="str">
        <f t="shared" si="7"/>
        <v>atk_8602</v>
      </c>
      <c r="AP57" s="7" t="s">
        <v>3973</v>
      </c>
      <c r="AQ57" s="7" t="s">
        <v>3980</v>
      </c>
      <c r="AR57" s="7" t="s">
        <v>3975</v>
      </c>
      <c r="AS57" s="7" t="s">
        <v>3976</v>
      </c>
      <c r="AU57" s="12" t="str">
        <f t="shared" si="8"/>
        <v>hp_63323;atk_8602;hit_500000;miss_10;cirt_0;cirtSub_-3500</v>
      </c>
    </row>
    <row r="58" spans="1:47" x14ac:dyDescent="0.2">
      <c r="A58" s="8" t="s">
        <v>406</v>
      </c>
      <c r="B58" s="6" t="s">
        <v>3967</v>
      </c>
      <c r="C58" s="6">
        <v>32037</v>
      </c>
      <c r="D58" s="6">
        <v>119518</v>
      </c>
      <c r="E58" s="6" t="str">
        <f t="shared" si="4"/>
        <v>hp_119518</v>
      </c>
      <c r="F58" s="7" t="s">
        <v>3968</v>
      </c>
      <c r="G58" s="6">
        <v>123800</v>
      </c>
      <c r="H58" s="7">
        <f t="shared" si="11"/>
        <v>80644</v>
      </c>
      <c r="I58" s="7" t="str">
        <f t="shared" si="5"/>
        <v>atk_80644</v>
      </c>
      <c r="J58" s="7" t="s">
        <v>3973</v>
      </c>
      <c r="K58" s="7" t="s">
        <v>3984</v>
      </c>
      <c r="L58" s="7" t="s">
        <v>3975</v>
      </c>
      <c r="M58" s="7" t="s">
        <v>3976</v>
      </c>
      <c r="O58" s="7" t="str">
        <f t="shared" si="6"/>
        <v>hp_119518;atk_80644;hit_500000;miss_35;cirt_0;cirtSub_-3500</v>
      </c>
      <c r="V58" s="7" t="str">
        <f t="shared" si="0"/>
        <v>橙华市3-8</v>
      </c>
      <c r="X58" s="9" t="s">
        <v>703</v>
      </c>
      <c r="Y58" s="9">
        <v>8</v>
      </c>
      <c r="Z58" s="8">
        <f t="shared" si="12"/>
        <v>146</v>
      </c>
      <c r="AA58" s="6" t="s">
        <v>3967</v>
      </c>
      <c r="AB58" s="6">
        <v>85919</v>
      </c>
      <c r="AC58" s="6">
        <f t="shared" si="13"/>
        <v>0.625</v>
      </c>
      <c r="AD58" s="6">
        <f t="shared" si="14"/>
        <v>53699</v>
      </c>
      <c r="AE58" s="6">
        <f t="shared" si="17"/>
        <v>11563</v>
      </c>
      <c r="AF58" s="6"/>
      <c r="AG58" s="11">
        <f t="shared" si="16"/>
        <v>65262</v>
      </c>
      <c r="AH58">
        <f t="shared" si="15"/>
        <v>0.75957587960753736</v>
      </c>
      <c r="AI58" s="53">
        <v>0.45</v>
      </c>
      <c r="AJ58" s="7" t="str">
        <f t="shared" si="2"/>
        <v>hp_65262</v>
      </c>
      <c r="AK58" s="7" t="s">
        <v>3968</v>
      </c>
      <c r="AL58" s="7">
        <v>30260</v>
      </c>
      <c r="AM58" s="7">
        <f>INT(IF(MOD(Y58,3)=0,INT(AL58*0.55),INT(AL58*0.35)))</f>
        <v>10591</v>
      </c>
      <c r="AN58" s="54">
        <f t="shared" si="9"/>
        <v>10343</v>
      </c>
      <c r="AO58" s="7" t="str">
        <f t="shared" si="7"/>
        <v>atk_10343</v>
      </c>
      <c r="AP58" s="7" t="s">
        <v>3973</v>
      </c>
      <c r="AQ58" s="7" t="s">
        <v>3980</v>
      </c>
      <c r="AR58" s="7" t="s">
        <v>3975</v>
      </c>
      <c r="AS58" s="7" t="s">
        <v>3976</v>
      </c>
      <c r="AU58" s="12" t="str">
        <f t="shared" si="8"/>
        <v>hp_65262;atk_10343;hit_500000;miss_10;cirt_0;cirtSub_-3500</v>
      </c>
    </row>
    <row r="59" spans="1:47" x14ac:dyDescent="0.2">
      <c r="A59" s="8" t="s">
        <v>406</v>
      </c>
      <c r="B59" s="6" t="s">
        <v>3967</v>
      </c>
      <c r="C59" s="6">
        <v>32037</v>
      </c>
      <c r="D59" s="6">
        <v>121822</v>
      </c>
      <c r="E59" s="6" t="str">
        <f t="shared" si="4"/>
        <v>hp_121822</v>
      </c>
      <c r="F59" s="7" t="s">
        <v>3968</v>
      </c>
      <c r="G59" s="6">
        <v>123800</v>
      </c>
      <c r="H59" s="7">
        <f t="shared" si="11"/>
        <v>80644</v>
      </c>
      <c r="I59" s="7" t="str">
        <f t="shared" si="5"/>
        <v>atk_80644</v>
      </c>
      <c r="J59" s="7" t="s">
        <v>3973</v>
      </c>
      <c r="K59" s="7" t="s">
        <v>3984</v>
      </c>
      <c r="L59" s="7" t="s">
        <v>3975</v>
      </c>
      <c r="M59" s="7" t="s">
        <v>3976</v>
      </c>
      <c r="O59" s="7" t="str">
        <f t="shared" si="6"/>
        <v>hp_121822;atk_80644;hit_500000;miss_35;cirt_0;cirtSub_-3500</v>
      </c>
      <c r="V59" s="7" t="str">
        <f t="shared" si="0"/>
        <v>橙华市3-9</v>
      </c>
      <c r="X59" s="9" t="s">
        <v>703</v>
      </c>
      <c r="Y59" s="9">
        <v>9</v>
      </c>
      <c r="Z59" s="8">
        <f t="shared" si="12"/>
        <v>155</v>
      </c>
      <c r="AA59" s="6" t="s">
        <v>3967</v>
      </c>
      <c r="AB59" s="6">
        <v>89041</v>
      </c>
      <c r="AC59" s="6">
        <f t="shared" si="13"/>
        <v>0.62749999999999995</v>
      </c>
      <c r="AD59" s="6">
        <f t="shared" si="14"/>
        <v>55873</v>
      </c>
      <c r="AE59" s="6">
        <f t="shared" si="17"/>
        <v>11563</v>
      </c>
      <c r="AF59" s="6"/>
      <c r="AG59" s="11">
        <f t="shared" si="16"/>
        <v>67436</v>
      </c>
      <c r="AH59">
        <f t="shared" si="15"/>
        <v>0.75735896946350556</v>
      </c>
      <c r="AI59" s="53">
        <v>0.45</v>
      </c>
      <c r="AJ59" s="7" t="str">
        <f t="shared" si="2"/>
        <v>hp_67436</v>
      </c>
      <c r="AK59" s="7" t="s">
        <v>3968</v>
      </c>
      <c r="AL59" s="7">
        <v>31240</v>
      </c>
      <c r="AM59" s="7">
        <f>INT(IF(MOD(Y59,3)=0,INT(AL59*0.55),INT(AL59*0.35)))</f>
        <v>17182</v>
      </c>
      <c r="AN59" s="54">
        <f t="shared" si="9"/>
        <v>10646</v>
      </c>
      <c r="AO59" s="7" t="str">
        <f t="shared" si="7"/>
        <v>atk_10646</v>
      </c>
      <c r="AP59" s="7" t="s">
        <v>3973</v>
      </c>
      <c r="AQ59" s="7" t="s">
        <v>3980</v>
      </c>
      <c r="AR59" s="7" t="s">
        <v>3975</v>
      </c>
      <c r="AS59" s="7" t="s">
        <v>3976</v>
      </c>
      <c r="AU59" s="12" t="str">
        <f>AJ59&amp;";"&amp;AO59&amp;";"&amp;AP59&amp;";"&amp;AQ59&amp;";"&amp;AR59&amp;";"&amp;AS59</f>
        <v>hp_67436;atk_10646;hit_500000;miss_10;cirt_0;cirtSub_-3500</v>
      </c>
    </row>
    <row r="60" spans="1:47" s="52" customFormat="1" x14ac:dyDescent="0.2">
      <c r="A60" s="8" t="s">
        <v>407</v>
      </c>
      <c r="B60" s="6" t="s">
        <v>3967</v>
      </c>
      <c r="C60" s="6">
        <v>32037</v>
      </c>
      <c r="D60" s="6">
        <v>127365</v>
      </c>
      <c r="E60" s="6" t="str">
        <f t="shared" si="4"/>
        <v>hp_127365</v>
      </c>
      <c r="F60" s="7" t="s">
        <v>3968</v>
      </c>
      <c r="G60" s="6">
        <v>132000</v>
      </c>
      <c r="H60" s="7">
        <f t="shared" si="11"/>
        <v>85550</v>
      </c>
      <c r="I60" s="7" t="str">
        <f t="shared" si="5"/>
        <v>atk_85550</v>
      </c>
      <c r="J60" s="7" t="s">
        <v>3973</v>
      </c>
      <c r="K60" s="7" t="s">
        <v>3984</v>
      </c>
      <c r="L60" s="7" t="s">
        <v>3975</v>
      </c>
      <c r="M60" s="7" t="s">
        <v>3976</v>
      </c>
      <c r="N60" s="7"/>
      <c r="O60" s="7" t="str">
        <f t="shared" si="6"/>
        <v>hp_127365;atk_85550;hit_500000;miss_35;cirt_0;cirtSub_-3500</v>
      </c>
      <c r="P60" s="7"/>
      <c r="Q60" s="7"/>
      <c r="R60" s="7"/>
      <c r="S60" s="7"/>
      <c r="T60" s="7"/>
      <c r="V60" s="52" t="str">
        <f t="shared" si="0"/>
        <v>橙华市3-10</v>
      </c>
      <c r="X60" s="50" t="s">
        <v>703</v>
      </c>
      <c r="Y60" s="50">
        <v>10</v>
      </c>
      <c r="Z60" s="50">
        <f t="shared" si="12"/>
        <v>165</v>
      </c>
      <c r="AA60" s="51" t="s">
        <v>3967</v>
      </c>
      <c r="AB60" s="51">
        <v>92186</v>
      </c>
      <c r="AC60" s="51">
        <f t="shared" si="13"/>
        <v>0.62749999999999995</v>
      </c>
      <c r="AD60" s="51">
        <f t="shared" si="14"/>
        <v>57846</v>
      </c>
      <c r="AE60" s="6">
        <f t="shared" si="17"/>
        <v>11563</v>
      </c>
      <c r="AF60" s="6"/>
      <c r="AG60" s="11">
        <f t="shared" si="16"/>
        <v>69409</v>
      </c>
      <c r="AH60">
        <f t="shared" si="15"/>
        <v>0.75292343739830347</v>
      </c>
      <c r="AI60" s="53">
        <v>0.45</v>
      </c>
      <c r="AJ60" s="7" t="str">
        <f t="shared" si="2"/>
        <v>hp_69409</v>
      </c>
      <c r="AK60" s="52" t="s">
        <v>3968</v>
      </c>
      <c r="AL60" s="52">
        <v>32220</v>
      </c>
      <c r="AM60" s="7">
        <f>INT(IF(MOD(Y60,3)=0,INT(AL60*0.55),INT(AL60*0.35)))</f>
        <v>11277</v>
      </c>
      <c r="AN60" s="54">
        <f t="shared" si="9"/>
        <v>10916</v>
      </c>
      <c r="AO60" s="7" t="str">
        <f t="shared" si="7"/>
        <v>atk_10916</v>
      </c>
      <c r="AP60" s="52" t="s">
        <v>3973</v>
      </c>
      <c r="AQ60" s="52" t="s">
        <v>3980</v>
      </c>
      <c r="AR60" s="52" t="s">
        <v>3975</v>
      </c>
      <c r="AS60" s="52" t="s">
        <v>3976</v>
      </c>
      <c r="AU60" s="52" t="str">
        <f t="shared" si="8"/>
        <v>hp_69409;atk_10916;hit_500000;miss_10;cirt_0;cirtSub_-3500</v>
      </c>
    </row>
    <row r="61" spans="1:47" x14ac:dyDescent="0.2">
      <c r="A61" s="8" t="s">
        <v>407</v>
      </c>
      <c r="B61" s="6" t="s">
        <v>3967</v>
      </c>
      <c r="C61" s="6">
        <v>32037</v>
      </c>
      <c r="D61" s="6">
        <v>129608</v>
      </c>
      <c r="E61" s="6" t="str">
        <f t="shared" si="4"/>
        <v>hp_129608</v>
      </c>
      <c r="F61" s="7" t="s">
        <v>3968</v>
      </c>
      <c r="G61" s="6">
        <v>132000</v>
      </c>
      <c r="H61" s="7">
        <f t="shared" si="11"/>
        <v>85550</v>
      </c>
      <c r="I61" s="7" t="str">
        <f t="shared" si="5"/>
        <v>atk_85550</v>
      </c>
      <c r="J61" s="7" t="s">
        <v>3973</v>
      </c>
      <c r="K61" s="7" t="s">
        <v>3984</v>
      </c>
      <c r="L61" s="7" t="s">
        <v>3975</v>
      </c>
      <c r="M61" s="7" t="s">
        <v>3976</v>
      </c>
      <c r="O61" s="7" t="str">
        <f t="shared" si="6"/>
        <v>hp_129608;atk_85550;hit_500000;miss_35;cirt_0;cirtSub_-3500</v>
      </c>
      <c r="V61" s="7" t="str">
        <f t="shared" si="0"/>
        <v>卡娜兹市郊1-1</v>
      </c>
      <c r="X61" s="9" t="s">
        <v>307</v>
      </c>
      <c r="Y61" s="9">
        <v>1</v>
      </c>
      <c r="Z61" s="8">
        <f t="shared" si="12"/>
        <v>166</v>
      </c>
      <c r="AA61" s="6" t="s">
        <v>3967</v>
      </c>
      <c r="AB61" s="6">
        <v>95351</v>
      </c>
      <c r="AC61" s="6">
        <f t="shared" si="13"/>
        <v>0.63</v>
      </c>
      <c r="AD61" s="6">
        <f t="shared" si="14"/>
        <v>60071</v>
      </c>
      <c r="AE61" s="6">
        <f t="shared" ref="AE61" si="19">IF(MOD(Y61,1)=0,INT(AD60*0.3),0)</f>
        <v>17353</v>
      </c>
      <c r="AF61" s="6"/>
      <c r="AG61" s="11">
        <f t="shared" si="16"/>
        <v>77424</v>
      </c>
      <c r="AH61">
        <f t="shared" si="15"/>
        <v>0.81198938658220676</v>
      </c>
      <c r="AI61" s="53">
        <v>0.45</v>
      </c>
      <c r="AJ61" s="7" t="str">
        <f t="shared" si="2"/>
        <v>hp_77424</v>
      </c>
      <c r="AK61" s="7" t="s">
        <v>3968</v>
      </c>
      <c r="AL61" s="7">
        <v>33200</v>
      </c>
      <c r="AM61" s="7">
        <f>INT(IF(MOD(Y61,3)=0,INT(AL61*0.55),INT(AL61*0.35)))</f>
        <v>11620</v>
      </c>
      <c r="AN61" s="54">
        <f t="shared" si="9"/>
        <v>12131</v>
      </c>
      <c r="AO61" s="7" t="str">
        <f t="shared" si="7"/>
        <v>atk_12131</v>
      </c>
      <c r="AP61" s="7" t="s">
        <v>3973</v>
      </c>
      <c r="AQ61" s="7" t="s">
        <v>3981</v>
      </c>
      <c r="AR61" s="7" t="s">
        <v>3975</v>
      </c>
      <c r="AS61" s="7" t="s">
        <v>3976</v>
      </c>
      <c r="AU61" s="7" t="str">
        <f t="shared" si="8"/>
        <v>hp_77424;atk_12131;hit_500000;miss_20;cirt_0;cirtSub_-3500</v>
      </c>
    </row>
    <row r="62" spans="1:47" x14ac:dyDescent="0.2">
      <c r="A62" s="8" t="s">
        <v>407</v>
      </c>
      <c r="B62" s="6" t="s">
        <v>3967</v>
      </c>
      <c r="C62" s="6">
        <v>32037</v>
      </c>
      <c r="D62" s="6">
        <v>131885</v>
      </c>
      <c r="E62" s="6" t="str">
        <f t="shared" si="4"/>
        <v>hp_131885</v>
      </c>
      <c r="F62" s="7" t="s">
        <v>3968</v>
      </c>
      <c r="G62" s="6">
        <v>132000</v>
      </c>
      <c r="H62" s="7">
        <f t="shared" si="11"/>
        <v>85550</v>
      </c>
      <c r="I62" s="7" t="str">
        <f t="shared" si="5"/>
        <v>atk_85550</v>
      </c>
      <c r="J62" s="7" t="s">
        <v>3973</v>
      </c>
      <c r="K62" s="7" t="s">
        <v>3984</v>
      </c>
      <c r="L62" s="7" t="s">
        <v>3975</v>
      </c>
      <c r="M62" s="7" t="s">
        <v>3976</v>
      </c>
      <c r="O62" s="7" t="str">
        <f t="shared" si="6"/>
        <v>hp_131885;atk_85550;hit_500000;miss_35;cirt_0;cirtSub_-3500</v>
      </c>
      <c r="V62" s="7" t="str">
        <f t="shared" si="0"/>
        <v>卡娜兹市郊1-2</v>
      </c>
      <c r="X62" s="9" t="s">
        <v>307</v>
      </c>
      <c r="Y62" s="9">
        <v>2</v>
      </c>
      <c r="Z62" s="8">
        <f t="shared" si="12"/>
        <v>168</v>
      </c>
      <c r="AA62" s="6" t="s">
        <v>3967</v>
      </c>
      <c r="AB62" s="6">
        <v>98596</v>
      </c>
      <c r="AC62" s="6">
        <f t="shared" si="13"/>
        <v>0.63</v>
      </c>
      <c r="AD62" s="6">
        <f t="shared" si="14"/>
        <v>62115</v>
      </c>
      <c r="AE62" s="6">
        <f t="shared" si="17"/>
        <v>17353</v>
      </c>
      <c r="AF62" s="6"/>
      <c r="AG62" s="11">
        <f t="shared" si="16"/>
        <v>79468</v>
      </c>
      <c r="AH62">
        <f t="shared" si="15"/>
        <v>0.80599618645786852</v>
      </c>
      <c r="AI62" s="53">
        <v>0.45</v>
      </c>
      <c r="AJ62" s="7" t="str">
        <f t="shared" si="2"/>
        <v>hp_79468</v>
      </c>
      <c r="AK62" s="7" t="s">
        <v>3968</v>
      </c>
      <c r="AL62" s="7">
        <v>34200</v>
      </c>
      <c r="AM62" s="7">
        <f>INT(IF(MOD(Y62,3)=0,INT(AL62*0.55),INT(AL62*0.35)))</f>
        <v>11970</v>
      </c>
      <c r="AN62" s="54">
        <f t="shared" si="9"/>
        <v>12404</v>
      </c>
      <c r="AO62" s="7" t="str">
        <f t="shared" si="7"/>
        <v>atk_12404</v>
      </c>
      <c r="AP62" s="7" t="s">
        <v>3973</v>
      </c>
      <c r="AQ62" s="7" t="s">
        <v>3981</v>
      </c>
      <c r="AR62" s="7" t="s">
        <v>3975</v>
      </c>
      <c r="AS62" s="7" t="s">
        <v>3976</v>
      </c>
      <c r="AU62" s="7" t="str">
        <f t="shared" si="8"/>
        <v>hp_79468;atk_12404;hit_500000;miss_20;cirt_0;cirtSub_-3500</v>
      </c>
    </row>
    <row r="63" spans="1:47" x14ac:dyDescent="0.2">
      <c r="A63" s="8" t="s">
        <v>408</v>
      </c>
      <c r="B63" s="6" t="s">
        <v>3967</v>
      </c>
      <c r="C63" s="6">
        <v>32584</v>
      </c>
      <c r="D63" s="6">
        <v>137507</v>
      </c>
      <c r="E63" s="6" t="str">
        <f t="shared" si="4"/>
        <v>hp_137507</v>
      </c>
      <c r="F63" s="7" t="s">
        <v>3968</v>
      </c>
      <c r="G63" s="6">
        <v>139400</v>
      </c>
      <c r="H63" s="7">
        <f t="shared" si="11"/>
        <v>90161</v>
      </c>
      <c r="I63" s="7" t="str">
        <f t="shared" si="5"/>
        <v>atk_90161</v>
      </c>
      <c r="J63" s="7" t="s">
        <v>3973</v>
      </c>
      <c r="K63" s="7" t="s">
        <v>3984</v>
      </c>
      <c r="L63" s="7" t="s">
        <v>3975</v>
      </c>
      <c r="M63" s="7" t="s">
        <v>3976</v>
      </c>
      <c r="O63" s="7" t="str">
        <f t="shared" si="6"/>
        <v>hp_137507;atk_90161;hit_500000;miss_35;cirt_0;cirtSub_-3500</v>
      </c>
      <c r="V63" s="7" t="str">
        <f t="shared" si="0"/>
        <v>卡娜兹市郊1-3</v>
      </c>
      <c r="X63" s="9" t="s">
        <v>307</v>
      </c>
      <c r="Y63" s="9">
        <v>3</v>
      </c>
      <c r="Z63" s="8">
        <f t="shared" si="12"/>
        <v>171</v>
      </c>
      <c r="AA63" s="6" t="s">
        <v>3967</v>
      </c>
      <c r="AB63" s="6">
        <v>101862</v>
      </c>
      <c r="AC63" s="6">
        <f t="shared" si="13"/>
        <v>0.63249999999999995</v>
      </c>
      <c r="AD63" s="6">
        <f t="shared" si="14"/>
        <v>64427</v>
      </c>
      <c r="AE63" s="6">
        <f t="shared" si="17"/>
        <v>17353</v>
      </c>
      <c r="AF63" s="6"/>
      <c r="AG63" s="11">
        <f t="shared" si="16"/>
        <v>81780</v>
      </c>
      <c r="AH63">
        <f t="shared" si="15"/>
        <v>0.80285091594510216</v>
      </c>
      <c r="AI63" s="53">
        <v>0.45</v>
      </c>
      <c r="AJ63" s="7" t="str">
        <f t="shared" si="2"/>
        <v>hp_81780</v>
      </c>
      <c r="AK63" s="7" t="s">
        <v>3968</v>
      </c>
      <c r="AL63" s="7">
        <v>35200</v>
      </c>
      <c r="AM63" s="7">
        <f>INT(IF(MOD(Y63,3)=0,INT(AL63*0.55),INT(AL63*0.35)))</f>
        <v>19360</v>
      </c>
      <c r="AN63" s="54">
        <f t="shared" si="9"/>
        <v>12717</v>
      </c>
      <c r="AO63" s="7" t="str">
        <f t="shared" si="7"/>
        <v>atk_12717</v>
      </c>
      <c r="AP63" s="7" t="s">
        <v>3973</v>
      </c>
      <c r="AQ63" s="7" t="s">
        <v>3981</v>
      </c>
      <c r="AR63" s="7" t="s">
        <v>3975</v>
      </c>
      <c r="AS63" s="7" t="s">
        <v>3976</v>
      </c>
      <c r="AU63" s="7" t="str">
        <f t="shared" si="8"/>
        <v>hp_81780;atk_12717;hit_500000;miss_20;cirt_0;cirtSub_-3500</v>
      </c>
    </row>
    <row r="64" spans="1:47" x14ac:dyDescent="0.2">
      <c r="A64" s="8" t="s">
        <v>408</v>
      </c>
      <c r="B64" s="6" t="s">
        <v>3967</v>
      </c>
      <c r="C64" s="6">
        <v>32584</v>
      </c>
      <c r="D64" s="6">
        <v>139904</v>
      </c>
      <c r="E64" s="6" t="str">
        <f t="shared" si="4"/>
        <v>hp_139904</v>
      </c>
      <c r="F64" s="7" t="s">
        <v>3968</v>
      </c>
      <c r="G64" s="6">
        <v>139400</v>
      </c>
      <c r="H64" s="7">
        <f t="shared" si="11"/>
        <v>90161</v>
      </c>
      <c r="I64" s="7" t="str">
        <f t="shared" si="5"/>
        <v>atk_90161</v>
      </c>
      <c r="J64" s="7" t="s">
        <v>3973</v>
      </c>
      <c r="K64" s="7" t="s">
        <v>3984</v>
      </c>
      <c r="L64" s="7" t="s">
        <v>3975</v>
      </c>
      <c r="M64" s="7" t="s">
        <v>3976</v>
      </c>
      <c r="O64" s="7" t="str">
        <f t="shared" si="6"/>
        <v>hp_139904;atk_90161;hit_500000;miss_35;cirt_0;cirtSub_-3500</v>
      </c>
      <c r="V64" s="7" t="str">
        <f t="shared" si="0"/>
        <v>卡娜兹市郊1-4</v>
      </c>
      <c r="X64" s="9" t="s">
        <v>307</v>
      </c>
      <c r="Y64" s="9">
        <v>4</v>
      </c>
      <c r="Z64" s="8">
        <f t="shared" si="12"/>
        <v>175</v>
      </c>
      <c r="AA64" s="6" t="s">
        <v>3967</v>
      </c>
      <c r="AB64" s="6">
        <v>105150</v>
      </c>
      <c r="AC64" s="6">
        <f t="shared" si="13"/>
        <v>0.63249999999999995</v>
      </c>
      <c r="AD64" s="6">
        <f t="shared" si="14"/>
        <v>66507</v>
      </c>
      <c r="AE64" s="6">
        <f t="shared" si="17"/>
        <v>17353</v>
      </c>
      <c r="AF64" s="6"/>
      <c r="AG64" s="11">
        <f t="shared" si="16"/>
        <v>83860</v>
      </c>
      <c r="AH64">
        <f t="shared" si="15"/>
        <v>0.79752734189253449</v>
      </c>
      <c r="AI64" s="53">
        <v>0.45</v>
      </c>
      <c r="AJ64" s="7" t="str">
        <f t="shared" si="2"/>
        <v>hp_83860</v>
      </c>
      <c r="AK64" s="7" t="s">
        <v>3968</v>
      </c>
      <c r="AL64" s="7">
        <v>36200</v>
      </c>
      <c r="AM64" s="7">
        <f>INT(IF(MOD(Y64,3)=0,INT(AL64*0.55),INT(AL64*0.35)))</f>
        <v>12670</v>
      </c>
      <c r="AN64" s="54">
        <f t="shared" si="9"/>
        <v>12991</v>
      </c>
      <c r="AO64" s="7" t="str">
        <f t="shared" si="7"/>
        <v>atk_12991</v>
      </c>
      <c r="AP64" s="7" t="s">
        <v>3973</v>
      </c>
      <c r="AQ64" s="7" t="s">
        <v>3981</v>
      </c>
      <c r="AR64" s="7" t="s">
        <v>3975</v>
      </c>
      <c r="AS64" s="7" t="s">
        <v>3976</v>
      </c>
      <c r="AU64" s="7" t="str">
        <f t="shared" si="8"/>
        <v>hp_83860;atk_12991;hit_500000;miss_20;cirt_0;cirtSub_-3500</v>
      </c>
    </row>
    <row r="65" spans="1:47" x14ac:dyDescent="0.2">
      <c r="A65" s="8" t="s">
        <v>408</v>
      </c>
      <c r="B65" s="6" t="s">
        <v>3967</v>
      </c>
      <c r="C65" s="6">
        <v>32584</v>
      </c>
      <c r="D65" s="6">
        <v>142337</v>
      </c>
      <c r="E65" s="6" t="str">
        <f t="shared" si="4"/>
        <v>hp_142337</v>
      </c>
      <c r="F65" s="7" t="s">
        <v>3968</v>
      </c>
      <c r="G65" s="6">
        <v>139400</v>
      </c>
      <c r="H65" s="7">
        <f t="shared" si="11"/>
        <v>90161</v>
      </c>
      <c r="I65" s="7" t="str">
        <f t="shared" si="5"/>
        <v>atk_90161</v>
      </c>
      <c r="J65" s="7" t="s">
        <v>3973</v>
      </c>
      <c r="K65" s="7" t="s">
        <v>3984</v>
      </c>
      <c r="L65" s="7" t="s">
        <v>3975</v>
      </c>
      <c r="M65" s="7" t="s">
        <v>3976</v>
      </c>
      <c r="O65" s="7" t="str">
        <f t="shared" si="6"/>
        <v>hp_142337;atk_90161;hit_500000;miss_35;cirt_0;cirtSub_-3500</v>
      </c>
      <c r="V65" s="7" t="str">
        <f t="shared" ref="V65:V128" si="20">X65&amp;"-"&amp;Y65</f>
        <v>卡娜兹市郊1-5</v>
      </c>
      <c r="X65" s="9" t="s">
        <v>307</v>
      </c>
      <c r="Y65" s="9">
        <v>5</v>
      </c>
      <c r="Z65" s="8">
        <f t="shared" si="12"/>
        <v>180</v>
      </c>
      <c r="AA65" s="6" t="s">
        <v>3967</v>
      </c>
      <c r="AB65" s="6">
        <v>108460</v>
      </c>
      <c r="AC65" s="6">
        <f t="shared" si="13"/>
        <v>0.63249999999999995</v>
      </c>
      <c r="AD65" s="6">
        <f t="shared" si="14"/>
        <v>68600</v>
      </c>
      <c r="AE65" s="6">
        <f t="shared" si="17"/>
        <v>17353</v>
      </c>
      <c r="AF65" s="6"/>
      <c r="AG65" s="11">
        <f t="shared" si="16"/>
        <v>85953</v>
      </c>
      <c r="AH65">
        <f t="shared" si="15"/>
        <v>0.79248570901714921</v>
      </c>
      <c r="AI65" s="53">
        <v>0.45</v>
      </c>
      <c r="AJ65" s="7" t="str">
        <f t="shared" ref="AJ65:AJ128" si="21">AA65&amp;"_"&amp;AG65</f>
        <v>hp_85953</v>
      </c>
      <c r="AK65" s="7" t="s">
        <v>3968</v>
      </c>
      <c r="AL65" s="7">
        <v>37200</v>
      </c>
      <c r="AM65" s="7">
        <f>INT(IF(MOD(Y65,3)=0,INT(AL65*0.55),INT(AL65*0.35)))</f>
        <v>13020</v>
      </c>
      <c r="AN65" s="54">
        <f t="shared" si="9"/>
        <v>13266</v>
      </c>
      <c r="AO65" s="7" t="str">
        <f t="shared" si="7"/>
        <v>atk_13266</v>
      </c>
      <c r="AP65" s="7" t="s">
        <v>3973</v>
      </c>
      <c r="AQ65" s="7" t="s">
        <v>3981</v>
      </c>
      <c r="AR65" s="7" t="s">
        <v>3975</v>
      </c>
      <c r="AS65" s="7" t="s">
        <v>3976</v>
      </c>
      <c r="AU65" s="7" t="str">
        <f t="shared" si="8"/>
        <v>hp_85953;atk_13266;hit_500000;miss_20;cirt_0;cirtSub_-3500</v>
      </c>
    </row>
    <row r="66" spans="1:47" x14ac:dyDescent="0.2">
      <c r="A66" s="8" t="s">
        <v>409</v>
      </c>
      <c r="B66" s="6" t="s">
        <v>3967</v>
      </c>
      <c r="C66" s="6">
        <v>34360</v>
      </c>
      <c r="D66" s="6">
        <v>148352</v>
      </c>
      <c r="E66" s="6" t="str">
        <f t="shared" ref="E66:E129" si="22">B66&amp;"_"&amp;D66</f>
        <v>hp_148352</v>
      </c>
      <c r="F66" s="7" t="s">
        <v>3968</v>
      </c>
      <c r="G66" s="6">
        <v>147000</v>
      </c>
      <c r="H66" s="7">
        <f t="shared" si="11"/>
        <v>94991</v>
      </c>
      <c r="I66" s="7" t="str">
        <f t="shared" ref="I66:I129" si="23">F66&amp;"_"&amp;H66</f>
        <v>atk_94991</v>
      </c>
      <c r="J66" s="7" t="s">
        <v>3973</v>
      </c>
      <c r="K66" s="7" t="s">
        <v>3984</v>
      </c>
      <c r="L66" s="7" t="s">
        <v>3975</v>
      </c>
      <c r="M66" s="7" t="s">
        <v>3976</v>
      </c>
      <c r="O66" s="7" t="str">
        <f t="shared" ref="O66:O129" si="24">E66&amp;";"&amp;I66&amp;";"&amp;J66&amp;";"&amp;K66&amp;";"&amp;L66&amp;";"&amp;M66</f>
        <v>hp_148352;atk_94991;hit_500000;miss_35;cirt_0;cirtSub_-3500</v>
      </c>
      <c r="V66" s="7" t="str">
        <f t="shared" si="20"/>
        <v>卡娜兹市郊1-6</v>
      </c>
      <c r="X66" s="9" t="s">
        <v>307</v>
      </c>
      <c r="Y66" s="9">
        <v>6</v>
      </c>
      <c r="Z66" s="8">
        <f t="shared" si="12"/>
        <v>186</v>
      </c>
      <c r="AA66" s="6" t="s">
        <v>3967</v>
      </c>
      <c r="AB66" s="6">
        <v>111792</v>
      </c>
      <c r="AC66" s="6">
        <f t="shared" si="13"/>
        <v>0.63500000000000001</v>
      </c>
      <c r="AD66" s="6">
        <f t="shared" si="14"/>
        <v>70987</v>
      </c>
      <c r="AE66" s="6">
        <f t="shared" si="17"/>
        <v>17353</v>
      </c>
      <c r="AF66" s="6"/>
      <c r="AG66" s="11">
        <f t="shared" si="16"/>
        <v>88340</v>
      </c>
      <c r="AH66">
        <f t="shared" si="15"/>
        <v>0.79021754687276369</v>
      </c>
      <c r="AI66" s="53">
        <v>0.45</v>
      </c>
      <c r="AJ66" s="7" t="str">
        <f t="shared" si="21"/>
        <v>hp_88340</v>
      </c>
      <c r="AK66" s="7" t="s">
        <v>3968</v>
      </c>
      <c r="AL66" s="7">
        <v>38200</v>
      </c>
      <c r="AM66" s="7">
        <f>INT(IF(MOD(Y66,3)=0,INT(AL66*0.55),INT(AL66*0.35)))</f>
        <v>21010</v>
      </c>
      <c r="AN66" s="54">
        <f t="shared" ref="AN66:AN129" si="25">INT(AL66*AI66*AH66)</f>
        <v>13583</v>
      </c>
      <c r="AO66" s="7" t="str">
        <f t="shared" ref="AO66:AO129" si="26">AK66&amp;"_"&amp;AN66</f>
        <v>atk_13583</v>
      </c>
      <c r="AP66" s="7" t="s">
        <v>3973</v>
      </c>
      <c r="AQ66" s="7" t="s">
        <v>4048</v>
      </c>
      <c r="AR66" s="7" t="s">
        <v>3975</v>
      </c>
      <c r="AS66" s="7" t="s">
        <v>3976</v>
      </c>
      <c r="AU66" s="7" t="str">
        <f t="shared" ref="AU66:AU129" si="27">AJ66&amp;";"&amp;AO66&amp;";"&amp;AP66&amp;";"&amp;AQ66&amp;";"&amp;AR66&amp;";"&amp;AS66</f>
        <v>hp_88340;atk_13583;hit_500000;miss_21;cirt_0;cirtSub_-3500</v>
      </c>
    </row>
    <row r="67" spans="1:47" x14ac:dyDescent="0.2">
      <c r="A67" s="8" t="s">
        <v>409</v>
      </c>
      <c r="B67" s="6" t="s">
        <v>3967</v>
      </c>
      <c r="C67" s="6">
        <v>34360</v>
      </c>
      <c r="D67" s="6">
        <v>150951</v>
      </c>
      <c r="E67" s="6" t="str">
        <f t="shared" si="22"/>
        <v>hp_150951</v>
      </c>
      <c r="F67" s="7" t="s">
        <v>3968</v>
      </c>
      <c r="G67" s="6">
        <v>147000</v>
      </c>
      <c r="H67" s="7">
        <f t="shared" si="11"/>
        <v>94991</v>
      </c>
      <c r="I67" s="7" t="str">
        <f t="shared" si="23"/>
        <v>atk_94991</v>
      </c>
      <c r="J67" s="7" t="s">
        <v>3973</v>
      </c>
      <c r="K67" s="7" t="s">
        <v>3984</v>
      </c>
      <c r="L67" s="7" t="s">
        <v>3975</v>
      </c>
      <c r="M67" s="7" t="s">
        <v>3976</v>
      </c>
      <c r="O67" s="7" t="str">
        <f t="shared" si="24"/>
        <v>hp_150951;atk_94991;hit_500000;miss_35;cirt_0;cirtSub_-3500</v>
      </c>
      <c r="V67" s="7" t="str">
        <f t="shared" si="20"/>
        <v>卡娜兹市郊1-7</v>
      </c>
      <c r="X67" s="9" t="s">
        <v>307</v>
      </c>
      <c r="Y67" s="9">
        <v>7</v>
      </c>
      <c r="Z67" s="8">
        <f t="shared" ref="Z67:Z130" si="28">Y67+Z66</f>
        <v>193</v>
      </c>
      <c r="AA67" s="6" t="s">
        <v>3967</v>
      </c>
      <c r="AB67" s="6">
        <v>115146</v>
      </c>
      <c r="AC67" s="6">
        <f t="shared" si="13"/>
        <v>0.63500000000000001</v>
      </c>
      <c r="AD67" s="6">
        <f t="shared" si="14"/>
        <v>73117</v>
      </c>
      <c r="AE67" s="6">
        <f t="shared" si="17"/>
        <v>17353</v>
      </c>
      <c r="AF67" s="6"/>
      <c r="AG67" s="11">
        <f t="shared" si="16"/>
        <v>90470</v>
      </c>
      <c r="AH67">
        <f t="shared" si="15"/>
        <v>0.78569815712226221</v>
      </c>
      <c r="AI67" s="53">
        <v>0.45</v>
      </c>
      <c r="AJ67" s="7" t="str">
        <f t="shared" si="21"/>
        <v>hp_90470</v>
      </c>
      <c r="AK67" s="7" t="s">
        <v>3968</v>
      </c>
      <c r="AL67" s="7">
        <v>39200</v>
      </c>
      <c r="AM67" s="7">
        <f>INT(IF(MOD(Y67,3)=0,INT(AL67*0.55),INT(AL67*0.35)))</f>
        <v>13720</v>
      </c>
      <c r="AN67" s="54">
        <f t="shared" si="25"/>
        <v>13859</v>
      </c>
      <c r="AO67" s="7" t="str">
        <f t="shared" si="26"/>
        <v>atk_13859</v>
      </c>
      <c r="AP67" s="7" t="s">
        <v>3973</v>
      </c>
      <c r="AQ67" s="7" t="s">
        <v>3981</v>
      </c>
      <c r="AR67" s="7" t="s">
        <v>3975</v>
      </c>
      <c r="AS67" s="7" t="s">
        <v>3976</v>
      </c>
      <c r="AU67" s="7" t="str">
        <f t="shared" si="27"/>
        <v>hp_90470;atk_13859;hit_500000;miss_20;cirt_0;cirtSub_-3500</v>
      </c>
    </row>
    <row r="68" spans="1:47" x14ac:dyDescent="0.2">
      <c r="A68" s="8" t="s">
        <v>409</v>
      </c>
      <c r="B68" s="6" t="s">
        <v>3967</v>
      </c>
      <c r="C68" s="6">
        <v>34360</v>
      </c>
      <c r="D68" s="6">
        <v>153587</v>
      </c>
      <c r="E68" s="6" t="str">
        <f t="shared" si="22"/>
        <v>hp_153587</v>
      </c>
      <c r="F68" s="7" t="s">
        <v>3968</v>
      </c>
      <c r="G68" s="6">
        <v>147000</v>
      </c>
      <c r="H68" s="7">
        <f t="shared" si="11"/>
        <v>94991</v>
      </c>
      <c r="I68" s="7" t="str">
        <f t="shared" si="23"/>
        <v>atk_94991</v>
      </c>
      <c r="J68" s="7" t="s">
        <v>3973</v>
      </c>
      <c r="K68" s="7" t="s">
        <v>3984</v>
      </c>
      <c r="L68" s="7" t="s">
        <v>3975</v>
      </c>
      <c r="M68" s="7" t="s">
        <v>3976</v>
      </c>
      <c r="O68" s="7" t="str">
        <f t="shared" si="24"/>
        <v>hp_153587;atk_94991;hit_500000;miss_35;cirt_0;cirtSub_-3500</v>
      </c>
      <c r="V68" s="7" t="str">
        <f t="shared" si="20"/>
        <v>卡娜兹市郊1-8</v>
      </c>
      <c r="X68" s="9" t="s">
        <v>307</v>
      </c>
      <c r="Y68" s="9">
        <v>8</v>
      </c>
      <c r="Z68" s="8">
        <f t="shared" si="28"/>
        <v>201</v>
      </c>
      <c r="AA68" s="6" t="s">
        <v>3967</v>
      </c>
      <c r="AB68" s="6">
        <v>118521</v>
      </c>
      <c r="AC68" s="6">
        <f t="shared" si="13"/>
        <v>0.63500000000000001</v>
      </c>
      <c r="AD68" s="6">
        <f t="shared" si="14"/>
        <v>75260</v>
      </c>
      <c r="AE68" s="6">
        <f t="shared" si="17"/>
        <v>17353</v>
      </c>
      <c r="AF68" s="6"/>
      <c r="AG68" s="11">
        <f t="shared" si="16"/>
        <v>92613</v>
      </c>
      <c r="AH68">
        <f t="shared" si="15"/>
        <v>0.78140582681550108</v>
      </c>
      <c r="AI68" s="53">
        <v>0.45</v>
      </c>
      <c r="AJ68" s="7" t="str">
        <f t="shared" si="21"/>
        <v>hp_92613</v>
      </c>
      <c r="AK68" s="7" t="s">
        <v>3968</v>
      </c>
      <c r="AL68" s="7">
        <v>40200</v>
      </c>
      <c r="AM68" s="7">
        <f>INT(IF(MOD(Y68,3)=0,INT(AL68*0.55),INT(AL68*0.35)))</f>
        <v>14070</v>
      </c>
      <c r="AN68" s="54">
        <f t="shared" si="25"/>
        <v>14135</v>
      </c>
      <c r="AO68" s="7" t="str">
        <f t="shared" si="26"/>
        <v>atk_14135</v>
      </c>
      <c r="AP68" s="7" t="s">
        <v>3973</v>
      </c>
      <c r="AQ68" s="7" t="s">
        <v>3981</v>
      </c>
      <c r="AR68" s="7" t="s">
        <v>3975</v>
      </c>
      <c r="AS68" s="7" t="s">
        <v>3976</v>
      </c>
      <c r="AU68" s="7" t="str">
        <f t="shared" si="27"/>
        <v>hp_92613;atk_14135;hit_500000;miss_20;cirt_0;cirtSub_-3500</v>
      </c>
    </row>
    <row r="69" spans="1:47" x14ac:dyDescent="0.2">
      <c r="A69" s="8" t="s">
        <v>410</v>
      </c>
      <c r="B69" s="6" t="s">
        <v>3967</v>
      </c>
      <c r="C69" s="6">
        <v>36230</v>
      </c>
      <c r="D69" s="6">
        <v>159634</v>
      </c>
      <c r="E69" s="6" t="str">
        <f t="shared" si="22"/>
        <v>hp_159634</v>
      </c>
      <c r="F69" s="7" t="s">
        <v>3968</v>
      </c>
      <c r="G69" s="6">
        <v>155000</v>
      </c>
      <c r="H69" s="7">
        <f t="shared" si="11"/>
        <v>100167</v>
      </c>
      <c r="I69" s="7" t="str">
        <f t="shared" si="23"/>
        <v>atk_100167</v>
      </c>
      <c r="J69" s="7" t="s">
        <v>3973</v>
      </c>
      <c r="K69" s="7" t="s">
        <v>3984</v>
      </c>
      <c r="L69" s="7" t="s">
        <v>3975</v>
      </c>
      <c r="M69" s="7" t="s">
        <v>3976</v>
      </c>
      <c r="O69" s="7" t="str">
        <f t="shared" si="24"/>
        <v>hp_159634;atk_100167;hit_500000;miss_35;cirt_0;cirtSub_-3500</v>
      </c>
      <c r="V69" s="7" t="str">
        <f t="shared" si="20"/>
        <v>卡娜兹市郊1-9</v>
      </c>
      <c r="X69" s="9" t="s">
        <v>307</v>
      </c>
      <c r="Y69" s="9">
        <v>9</v>
      </c>
      <c r="Z69" s="8">
        <f t="shared" si="28"/>
        <v>210</v>
      </c>
      <c r="AA69" s="6" t="s">
        <v>3967</v>
      </c>
      <c r="AB69" s="6">
        <v>121918</v>
      </c>
      <c r="AC69" s="6">
        <f t="shared" si="13"/>
        <v>0.63749999999999996</v>
      </c>
      <c r="AD69" s="6">
        <f t="shared" si="14"/>
        <v>77722</v>
      </c>
      <c r="AE69" s="6">
        <f t="shared" si="17"/>
        <v>17353</v>
      </c>
      <c r="AF69" s="6"/>
      <c r="AG69" s="11">
        <f t="shared" si="16"/>
        <v>95075</v>
      </c>
      <c r="AH69">
        <f t="shared" si="15"/>
        <v>0.77982742499056745</v>
      </c>
      <c r="AI69" s="53">
        <v>0.45</v>
      </c>
      <c r="AJ69" s="7" t="str">
        <f t="shared" si="21"/>
        <v>hp_95075</v>
      </c>
      <c r="AK69" s="7" t="s">
        <v>3968</v>
      </c>
      <c r="AL69" s="7">
        <v>41200</v>
      </c>
      <c r="AM69" s="7">
        <f>INT(IF(MOD(Y69,3)=0,INT(AL69*0.55),INT(AL69*0.35)))</f>
        <v>22660</v>
      </c>
      <c r="AN69" s="54">
        <f t="shared" si="25"/>
        <v>14458</v>
      </c>
      <c r="AO69" s="7" t="str">
        <f t="shared" si="26"/>
        <v>atk_14458</v>
      </c>
      <c r="AP69" s="7" t="s">
        <v>3973</v>
      </c>
      <c r="AQ69" s="7" t="s">
        <v>3981</v>
      </c>
      <c r="AR69" s="7" t="s">
        <v>3975</v>
      </c>
      <c r="AS69" s="7" t="s">
        <v>3976</v>
      </c>
      <c r="AU69" s="7" t="str">
        <f t="shared" si="27"/>
        <v>hp_95075;atk_14458;hit_500000;miss_20;cirt_0;cirtSub_-3500</v>
      </c>
    </row>
    <row r="70" spans="1:47" s="12" customFormat="1" x14ac:dyDescent="0.2">
      <c r="A70" s="8" t="s">
        <v>410</v>
      </c>
      <c r="B70" s="6" t="s">
        <v>3967</v>
      </c>
      <c r="C70" s="6">
        <v>36230</v>
      </c>
      <c r="D70" s="6">
        <v>161737</v>
      </c>
      <c r="E70" s="6" t="str">
        <f t="shared" si="22"/>
        <v>hp_161737</v>
      </c>
      <c r="F70" s="7" t="s">
        <v>3968</v>
      </c>
      <c r="G70" s="6">
        <v>155000</v>
      </c>
      <c r="H70" s="7">
        <f t="shared" si="11"/>
        <v>100167</v>
      </c>
      <c r="I70" s="7" t="str">
        <f t="shared" si="23"/>
        <v>atk_100167</v>
      </c>
      <c r="J70" s="7" t="s">
        <v>3973</v>
      </c>
      <c r="K70" s="7" t="s">
        <v>3984</v>
      </c>
      <c r="L70" s="7" t="s">
        <v>3975</v>
      </c>
      <c r="M70" s="7" t="s">
        <v>3976</v>
      </c>
      <c r="N70" s="7"/>
      <c r="O70" s="7" t="str">
        <f t="shared" si="24"/>
        <v>hp_161737;atk_100167;hit_500000;miss_35;cirt_0;cirtSub_-3500</v>
      </c>
      <c r="P70" s="7"/>
      <c r="Q70" s="7"/>
      <c r="R70" s="7"/>
      <c r="S70" s="7"/>
      <c r="T70" s="7"/>
      <c r="V70" s="12" t="str">
        <f t="shared" si="20"/>
        <v>卡娜兹市郊1-10</v>
      </c>
      <c r="X70" s="5" t="s">
        <v>307</v>
      </c>
      <c r="Y70" s="5">
        <v>10</v>
      </c>
      <c r="Z70" s="5">
        <f t="shared" si="28"/>
        <v>220</v>
      </c>
      <c r="AA70" s="11" t="s">
        <v>3967</v>
      </c>
      <c r="AB70" s="11">
        <v>125337</v>
      </c>
      <c r="AC70" s="11">
        <f t="shared" si="13"/>
        <v>0.63749999999999996</v>
      </c>
      <c r="AD70" s="11">
        <f t="shared" si="14"/>
        <v>79902</v>
      </c>
      <c r="AE70" s="6">
        <f t="shared" si="17"/>
        <v>17353</v>
      </c>
      <c r="AF70" s="11"/>
      <c r="AG70" s="11">
        <f t="shared" si="16"/>
        <v>97255</v>
      </c>
      <c r="AH70">
        <f t="shared" si="15"/>
        <v>0.77594804407317874</v>
      </c>
      <c r="AI70" s="53">
        <v>0.45</v>
      </c>
      <c r="AJ70" s="7" t="str">
        <f t="shared" si="21"/>
        <v>hp_97255</v>
      </c>
      <c r="AK70" s="12" t="s">
        <v>3968</v>
      </c>
      <c r="AL70" s="12">
        <v>42200</v>
      </c>
      <c r="AM70" s="7">
        <f>INT(IF(MOD(Y70,3)=0,INT(AL70*0.55),INT(AL70*0.35)))</f>
        <v>14770</v>
      </c>
      <c r="AN70" s="54">
        <f t="shared" si="25"/>
        <v>14735</v>
      </c>
      <c r="AO70" s="7" t="str">
        <f t="shared" si="26"/>
        <v>atk_14735</v>
      </c>
      <c r="AP70" s="12" t="s">
        <v>3973</v>
      </c>
      <c r="AQ70" s="12" t="s">
        <v>3981</v>
      </c>
      <c r="AR70" s="12" t="s">
        <v>3975</v>
      </c>
      <c r="AS70" s="12" t="s">
        <v>3976</v>
      </c>
      <c r="AU70" s="12" t="str">
        <f t="shared" si="27"/>
        <v>hp_97255;atk_14735;hit_500000;miss_20;cirt_0;cirtSub_-3500</v>
      </c>
    </row>
    <row r="71" spans="1:47" x14ac:dyDescent="0.2">
      <c r="A71" s="8" t="s">
        <v>410</v>
      </c>
      <c r="B71" s="6" t="s">
        <v>3967</v>
      </c>
      <c r="C71" s="6">
        <v>36230</v>
      </c>
      <c r="D71" s="6">
        <v>163866</v>
      </c>
      <c r="E71" s="6" t="str">
        <f t="shared" si="22"/>
        <v>hp_163866</v>
      </c>
      <c r="F71" s="7" t="s">
        <v>3968</v>
      </c>
      <c r="G71" s="6">
        <v>155000</v>
      </c>
      <c r="H71" s="7">
        <f t="shared" si="11"/>
        <v>100167</v>
      </c>
      <c r="I71" s="7" t="str">
        <f t="shared" si="23"/>
        <v>atk_100167</v>
      </c>
      <c r="J71" s="7" t="s">
        <v>3973</v>
      </c>
      <c r="K71" s="7" t="s">
        <v>3984</v>
      </c>
      <c r="L71" s="7" t="s">
        <v>3975</v>
      </c>
      <c r="M71" s="7" t="s">
        <v>3976</v>
      </c>
      <c r="O71" s="7" t="str">
        <f t="shared" si="24"/>
        <v>hp_163866;atk_100167;hit_500000;miss_35;cirt_0;cirtSub_-3500</v>
      </c>
      <c r="V71" s="7" t="str">
        <f t="shared" si="20"/>
        <v>卡娜兹市郊2-1</v>
      </c>
      <c r="X71" s="9" t="s">
        <v>308</v>
      </c>
      <c r="Y71" s="9">
        <v>1</v>
      </c>
      <c r="Z71" s="8">
        <f t="shared" si="28"/>
        <v>221</v>
      </c>
      <c r="AA71" s="6" t="s">
        <v>3967</v>
      </c>
      <c r="AB71" s="6">
        <v>128778</v>
      </c>
      <c r="AC71" s="6">
        <f t="shared" si="13"/>
        <v>0.64</v>
      </c>
      <c r="AD71" s="6">
        <f t="shared" si="14"/>
        <v>82417</v>
      </c>
      <c r="AE71" s="6">
        <f t="shared" ref="AE71" si="29">IF(MOD(Y71,1)=0,INT(AD70*0.3),0)</f>
        <v>23970</v>
      </c>
      <c r="AF71" s="6"/>
      <c r="AG71" s="11">
        <f t="shared" si="16"/>
        <v>106387</v>
      </c>
      <c r="AH71">
        <f t="shared" si="15"/>
        <v>0.8261271335165945</v>
      </c>
      <c r="AI71" s="53">
        <v>0.45</v>
      </c>
      <c r="AJ71" s="7" t="str">
        <f t="shared" si="21"/>
        <v>hp_106387</v>
      </c>
      <c r="AK71" s="7" t="s">
        <v>3968</v>
      </c>
      <c r="AL71" s="7">
        <v>43200</v>
      </c>
      <c r="AM71" s="7">
        <f>INT(IF(MOD(Y71,3)=0,INT(AL71*0.55),INT(AL71*0.35)))</f>
        <v>15120</v>
      </c>
      <c r="AN71" s="54">
        <f t="shared" si="25"/>
        <v>16059</v>
      </c>
      <c r="AO71" s="7" t="str">
        <f t="shared" si="26"/>
        <v>atk_16059</v>
      </c>
      <c r="AP71" s="7" t="s">
        <v>3973</v>
      </c>
      <c r="AQ71" s="7" t="s">
        <v>3981</v>
      </c>
      <c r="AR71" s="7" t="s">
        <v>3975</v>
      </c>
      <c r="AS71" s="7" t="s">
        <v>3976</v>
      </c>
      <c r="AU71" s="7" t="str">
        <f t="shared" si="27"/>
        <v>hp_106387;atk_16059;hit_500000;miss_20;cirt_0;cirtSub_-3500</v>
      </c>
    </row>
    <row r="72" spans="1:47" x14ac:dyDescent="0.2">
      <c r="A72" s="8" t="s">
        <v>461</v>
      </c>
      <c r="B72" s="6" t="s">
        <v>3967</v>
      </c>
      <c r="C72" s="6">
        <v>37400</v>
      </c>
      <c r="D72" s="6">
        <v>173640</v>
      </c>
      <c r="E72" s="6" t="str">
        <f t="shared" si="22"/>
        <v>hp_173640</v>
      </c>
      <c r="F72" s="7" t="s">
        <v>3968</v>
      </c>
      <c r="G72" s="6">
        <v>160000</v>
      </c>
      <c r="H72" s="7">
        <f t="shared" si="11"/>
        <v>106299</v>
      </c>
      <c r="I72" s="7" t="str">
        <f t="shared" si="23"/>
        <v>atk_106299</v>
      </c>
      <c r="J72" s="7" t="s">
        <v>3973</v>
      </c>
      <c r="K72" s="7" t="s">
        <v>3985</v>
      </c>
      <c r="L72" s="7" t="s">
        <v>3975</v>
      </c>
      <c r="M72" s="7" t="s">
        <v>3976</v>
      </c>
      <c r="O72" s="7" t="str">
        <f t="shared" si="24"/>
        <v>hp_173640;atk_106299;hit_500000;miss_40;cirt_0;cirtSub_-3500</v>
      </c>
      <c r="V72" s="7" t="str">
        <f t="shared" si="20"/>
        <v>卡娜兹市郊2-2</v>
      </c>
      <c r="X72" s="9" t="s">
        <v>308</v>
      </c>
      <c r="Y72" s="9">
        <v>2</v>
      </c>
      <c r="Z72" s="8">
        <f t="shared" si="28"/>
        <v>223</v>
      </c>
      <c r="AA72" s="6" t="s">
        <v>3967</v>
      </c>
      <c r="AB72" s="6">
        <v>132480</v>
      </c>
      <c r="AC72" s="6">
        <f t="shared" si="13"/>
        <v>0.64</v>
      </c>
      <c r="AD72" s="6">
        <f t="shared" si="14"/>
        <v>84787</v>
      </c>
      <c r="AE72" s="6">
        <f t="shared" si="17"/>
        <v>23970</v>
      </c>
      <c r="AF72" s="6"/>
      <c r="AG72" s="11">
        <f t="shared" si="16"/>
        <v>108757</v>
      </c>
      <c r="AH72">
        <f t="shared" si="15"/>
        <v>0.82093146135265704</v>
      </c>
      <c r="AI72" s="53">
        <v>0.45</v>
      </c>
      <c r="AJ72" s="7" t="str">
        <f t="shared" si="21"/>
        <v>hp_108757</v>
      </c>
      <c r="AK72" s="7" t="s">
        <v>3968</v>
      </c>
      <c r="AL72" s="7">
        <v>44280</v>
      </c>
      <c r="AM72" s="7">
        <f>INT(IF(MOD(Y72,3)=0,INT(AL72*0.55),INT(AL72*0.35)))</f>
        <v>15498</v>
      </c>
      <c r="AN72" s="54">
        <f t="shared" si="25"/>
        <v>16357</v>
      </c>
      <c r="AO72" s="7" t="str">
        <f t="shared" si="26"/>
        <v>atk_16357</v>
      </c>
      <c r="AP72" s="7" t="s">
        <v>3973</v>
      </c>
      <c r="AQ72" s="7" t="s">
        <v>3981</v>
      </c>
      <c r="AR72" s="7" t="s">
        <v>3975</v>
      </c>
      <c r="AS72" s="7" t="s">
        <v>3976</v>
      </c>
      <c r="AU72" s="7" t="str">
        <f t="shared" si="27"/>
        <v>hp_108757;atk_16357;hit_500000;miss_20;cirt_0;cirtSub_-3500</v>
      </c>
    </row>
    <row r="73" spans="1:47" x14ac:dyDescent="0.2">
      <c r="A73" s="8" t="s">
        <v>461</v>
      </c>
      <c r="B73" s="6" t="s">
        <v>3967</v>
      </c>
      <c r="C73" s="6">
        <v>37400</v>
      </c>
      <c r="D73" s="6">
        <v>176479</v>
      </c>
      <c r="E73" s="6" t="str">
        <f t="shared" si="22"/>
        <v>hp_176479</v>
      </c>
      <c r="F73" s="7" t="s">
        <v>3968</v>
      </c>
      <c r="G73" s="6">
        <v>160000</v>
      </c>
      <c r="H73" s="7">
        <f t="shared" si="11"/>
        <v>106299</v>
      </c>
      <c r="I73" s="7" t="str">
        <f t="shared" si="23"/>
        <v>atk_106299</v>
      </c>
      <c r="J73" s="7" t="s">
        <v>3973</v>
      </c>
      <c r="K73" s="7" t="s">
        <v>3985</v>
      </c>
      <c r="L73" s="7" t="s">
        <v>3975</v>
      </c>
      <c r="M73" s="7" t="s">
        <v>3976</v>
      </c>
      <c r="O73" s="7" t="str">
        <f t="shared" si="24"/>
        <v>hp_176479;atk_106299;hit_500000;miss_40;cirt_0;cirtSub_-3500</v>
      </c>
      <c r="V73" s="7" t="str">
        <f t="shared" si="20"/>
        <v>卡娜兹市郊2-3</v>
      </c>
      <c r="X73" s="9" t="s">
        <v>308</v>
      </c>
      <c r="Y73" s="9">
        <v>3</v>
      </c>
      <c r="Z73" s="8">
        <f t="shared" si="28"/>
        <v>226</v>
      </c>
      <c r="AA73" s="6" t="s">
        <v>3967</v>
      </c>
      <c r="AB73" s="6">
        <v>136205</v>
      </c>
      <c r="AC73" s="6">
        <f t="shared" si="13"/>
        <v>0.64249999999999996</v>
      </c>
      <c r="AD73" s="6">
        <f t="shared" si="14"/>
        <v>87511</v>
      </c>
      <c r="AE73" s="6">
        <f t="shared" si="17"/>
        <v>23970</v>
      </c>
      <c r="AF73" s="6"/>
      <c r="AG73" s="11">
        <f t="shared" si="16"/>
        <v>111481</v>
      </c>
      <c r="AH73">
        <f t="shared" si="15"/>
        <v>0.81847949781579232</v>
      </c>
      <c r="AI73" s="53">
        <v>0.45</v>
      </c>
      <c r="AJ73" s="7" t="str">
        <f t="shared" si="21"/>
        <v>hp_111481</v>
      </c>
      <c r="AK73" s="7" t="s">
        <v>3968</v>
      </c>
      <c r="AL73" s="7">
        <v>45360</v>
      </c>
      <c r="AM73" s="7">
        <f>INT(IF(MOD(Y73,3)=0,INT(AL73*0.55),INT(AL73*0.35)))</f>
        <v>24948</v>
      </c>
      <c r="AN73" s="54">
        <f t="shared" si="25"/>
        <v>16706</v>
      </c>
      <c r="AO73" s="7" t="str">
        <f t="shared" si="26"/>
        <v>atk_16706</v>
      </c>
      <c r="AP73" s="7" t="s">
        <v>3973</v>
      </c>
      <c r="AQ73" s="7" t="s">
        <v>3981</v>
      </c>
      <c r="AR73" s="7" t="s">
        <v>3975</v>
      </c>
      <c r="AS73" s="7" t="s">
        <v>3976</v>
      </c>
      <c r="AU73" s="7" t="str">
        <f t="shared" si="27"/>
        <v>hp_111481;atk_16706;hit_500000;miss_20;cirt_0;cirtSub_-3500</v>
      </c>
    </row>
    <row r="74" spans="1:47" x14ac:dyDescent="0.2">
      <c r="A74" s="8" t="s">
        <v>461</v>
      </c>
      <c r="B74" s="6" t="s">
        <v>3967</v>
      </c>
      <c r="C74" s="6">
        <v>37400</v>
      </c>
      <c r="D74" s="6">
        <v>179356</v>
      </c>
      <c r="E74" s="6" t="str">
        <f t="shared" si="22"/>
        <v>hp_179356</v>
      </c>
      <c r="F74" s="7" t="s">
        <v>3968</v>
      </c>
      <c r="G74" s="6">
        <v>160000</v>
      </c>
      <c r="H74" s="7">
        <f t="shared" ref="H74:H137" si="30">INT(G74*VLOOKUP(A74,X:AN,11,0)*VLOOKUP(A74,X:AN,12,0))</f>
        <v>106299</v>
      </c>
      <c r="I74" s="7" t="str">
        <f t="shared" si="23"/>
        <v>atk_106299</v>
      </c>
      <c r="J74" s="7" t="s">
        <v>3973</v>
      </c>
      <c r="K74" s="7" t="s">
        <v>3985</v>
      </c>
      <c r="L74" s="7" t="s">
        <v>3975</v>
      </c>
      <c r="M74" s="7" t="s">
        <v>3976</v>
      </c>
      <c r="O74" s="7" t="str">
        <f t="shared" si="24"/>
        <v>hp_179356;atk_106299;hit_500000;miss_40;cirt_0;cirtSub_-3500</v>
      </c>
      <c r="V74" s="7" t="str">
        <f t="shared" si="20"/>
        <v>卡娜兹市郊2-4</v>
      </c>
      <c r="X74" s="9" t="s">
        <v>308</v>
      </c>
      <c r="Y74" s="9">
        <v>4</v>
      </c>
      <c r="Z74" s="8">
        <f t="shared" si="28"/>
        <v>230</v>
      </c>
      <c r="AA74" s="6" t="s">
        <v>3967</v>
      </c>
      <c r="AB74" s="6">
        <v>139954</v>
      </c>
      <c r="AC74" s="6">
        <f t="shared" si="13"/>
        <v>0.64249999999999996</v>
      </c>
      <c r="AD74" s="6">
        <f t="shared" si="14"/>
        <v>89920</v>
      </c>
      <c r="AE74" s="6">
        <f t="shared" si="17"/>
        <v>23970</v>
      </c>
      <c r="AF74" s="6"/>
      <c r="AG74" s="11">
        <f t="shared" si="16"/>
        <v>113890</v>
      </c>
      <c r="AH74">
        <f t="shared" si="15"/>
        <v>0.81376738071080501</v>
      </c>
      <c r="AI74" s="53">
        <v>0.45</v>
      </c>
      <c r="AJ74" s="7" t="str">
        <f t="shared" si="21"/>
        <v>hp_113890</v>
      </c>
      <c r="AK74" s="7" t="s">
        <v>3968</v>
      </c>
      <c r="AL74" s="7">
        <v>46440</v>
      </c>
      <c r="AM74" s="7">
        <f>INT(IF(MOD(Y74,3)=0,INT(AL74*0.55),INT(AL74*0.35)))</f>
        <v>16254</v>
      </c>
      <c r="AN74" s="54">
        <f t="shared" si="25"/>
        <v>17006</v>
      </c>
      <c r="AO74" s="7" t="str">
        <f t="shared" si="26"/>
        <v>atk_17006</v>
      </c>
      <c r="AP74" s="7" t="s">
        <v>3973</v>
      </c>
      <c r="AQ74" s="7" t="s">
        <v>3981</v>
      </c>
      <c r="AR74" s="7" t="s">
        <v>3975</v>
      </c>
      <c r="AS74" s="7" t="s">
        <v>3976</v>
      </c>
      <c r="AU74" s="7" t="str">
        <f t="shared" si="27"/>
        <v>hp_113890;atk_17006;hit_500000;miss_20;cirt_0;cirtSub_-3500</v>
      </c>
    </row>
    <row r="75" spans="1:47" x14ac:dyDescent="0.2">
      <c r="A75" s="8" t="s">
        <v>462</v>
      </c>
      <c r="B75" s="6" t="s">
        <v>3967</v>
      </c>
      <c r="C75" s="6">
        <v>39270</v>
      </c>
      <c r="D75" s="6">
        <v>186390</v>
      </c>
      <c r="E75" s="6" t="str">
        <f t="shared" si="22"/>
        <v>hp_186390</v>
      </c>
      <c r="F75" s="7" t="s">
        <v>3968</v>
      </c>
      <c r="G75" s="6">
        <v>168000</v>
      </c>
      <c r="H75" s="7">
        <f t="shared" si="30"/>
        <v>111622</v>
      </c>
      <c r="I75" s="7" t="str">
        <f t="shared" si="23"/>
        <v>atk_111622</v>
      </c>
      <c r="J75" s="7" t="s">
        <v>3973</v>
      </c>
      <c r="K75" s="7" t="s">
        <v>3985</v>
      </c>
      <c r="L75" s="7" t="s">
        <v>3975</v>
      </c>
      <c r="M75" s="7" t="s">
        <v>3976</v>
      </c>
      <c r="O75" s="7" t="str">
        <f t="shared" si="24"/>
        <v>hp_186390;atk_111622;hit_500000;miss_40;cirt_0;cirtSub_-3500</v>
      </c>
      <c r="V75" s="7" t="str">
        <f t="shared" si="20"/>
        <v>卡娜兹市郊2-5</v>
      </c>
      <c r="X75" s="9" t="s">
        <v>308</v>
      </c>
      <c r="Y75" s="9">
        <v>5</v>
      </c>
      <c r="Z75" s="8">
        <f t="shared" si="28"/>
        <v>235</v>
      </c>
      <c r="AA75" s="6" t="s">
        <v>3967</v>
      </c>
      <c r="AB75" s="6">
        <v>143726</v>
      </c>
      <c r="AC75" s="6">
        <f t="shared" si="13"/>
        <v>0.64249999999999996</v>
      </c>
      <c r="AD75" s="6">
        <f t="shared" si="14"/>
        <v>92343</v>
      </c>
      <c r="AE75" s="6">
        <f t="shared" si="17"/>
        <v>23970</v>
      </c>
      <c r="AF75" s="6"/>
      <c r="AG75" s="11">
        <f t="shared" si="16"/>
        <v>116313</v>
      </c>
      <c r="AH75">
        <f t="shared" si="15"/>
        <v>0.80926902578517457</v>
      </c>
      <c r="AI75" s="53">
        <v>0.45</v>
      </c>
      <c r="AJ75" s="7" t="str">
        <f t="shared" si="21"/>
        <v>hp_116313</v>
      </c>
      <c r="AK75" s="7" t="s">
        <v>3968</v>
      </c>
      <c r="AL75" s="7">
        <v>47520</v>
      </c>
      <c r="AM75" s="7">
        <f>INT(IF(MOD(Y75,3)=0,INT(AL75*0.55),INT(AL75*0.35)))</f>
        <v>16632</v>
      </c>
      <c r="AN75" s="54">
        <f t="shared" si="25"/>
        <v>17305</v>
      </c>
      <c r="AO75" s="7" t="str">
        <f t="shared" si="26"/>
        <v>atk_17305</v>
      </c>
      <c r="AP75" s="7" t="s">
        <v>3973</v>
      </c>
      <c r="AQ75" s="7" t="s">
        <v>3981</v>
      </c>
      <c r="AR75" s="7" t="s">
        <v>3975</v>
      </c>
      <c r="AS75" s="7" t="s">
        <v>3976</v>
      </c>
      <c r="AU75" s="7" t="str">
        <f t="shared" si="27"/>
        <v>hp_116313;atk_17305;hit_500000;miss_20;cirt_0;cirtSub_-3500</v>
      </c>
    </row>
    <row r="76" spans="1:47" x14ac:dyDescent="0.2">
      <c r="A76" s="8" t="s">
        <v>462</v>
      </c>
      <c r="B76" s="6" t="s">
        <v>3967</v>
      </c>
      <c r="C76" s="6">
        <v>39270</v>
      </c>
      <c r="D76" s="6">
        <v>189407</v>
      </c>
      <c r="E76" s="6" t="str">
        <f t="shared" si="22"/>
        <v>hp_189407</v>
      </c>
      <c r="F76" s="7" t="s">
        <v>3968</v>
      </c>
      <c r="G76" s="6">
        <v>168000</v>
      </c>
      <c r="H76" s="7">
        <f t="shared" si="30"/>
        <v>111622</v>
      </c>
      <c r="I76" s="7" t="str">
        <f t="shared" si="23"/>
        <v>atk_111622</v>
      </c>
      <c r="J76" s="7" t="s">
        <v>3973</v>
      </c>
      <c r="K76" s="7" t="s">
        <v>3985</v>
      </c>
      <c r="L76" s="7" t="s">
        <v>3975</v>
      </c>
      <c r="M76" s="7" t="s">
        <v>3976</v>
      </c>
      <c r="O76" s="7" t="str">
        <f t="shared" si="24"/>
        <v>hp_189407;atk_111622;hit_500000;miss_40;cirt_0;cirtSub_-3500</v>
      </c>
      <c r="V76" s="7" t="str">
        <f t="shared" si="20"/>
        <v>卡娜兹市郊2-6</v>
      </c>
      <c r="X76" s="9" t="s">
        <v>308</v>
      </c>
      <c r="Y76" s="9">
        <v>6</v>
      </c>
      <c r="Z76" s="8">
        <f t="shared" si="28"/>
        <v>241</v>
      </c>
      <c r="AA76" s="6" t="s">
        <v>3967</v>
      </c>
      <c r="AB76" s="6">
        <v>147522</v>
      </c>
      <c r="AC76" s="6">
        <f t="shared" si="13"/>
        <v>0.64500000000000002</v>
      </c>
      <c r="AD76" s="6">
        <f t="shared" si="14"/>
        <v>95151</v>
      </c>
      <c r="AE76" s="6">
        <f t="shared" si="17"/>
        <v>23970</v>
      </c>
      <c r="AF76" s="6"/>
      <c r="AG76" s="11">
        <f t="shared" si="16"/>
        <v>119121</v>
      </c>
      <c r="AH76">
        <f t="shared" si="15"/>
        <v>0.80747956237035834</v>
      </c>
      <c r="AI76" s="53">
        <v>0.45</v>
      </c>
      <c r="AJ76" s="7" t="str">
        <f t="shared" si="21"/>
        <v>hp_119121</v>
      </c>
      <c r="AK76" s="7" t="s">
        <v>3968</v>
      </c>
      <c r="AL76" s="7">
        <v>48600</v>
      </c>
      <c r="AM76" s="7">
        <f>INT(IF(MOD(Y76,3)=0,INT(AL76*0.55),INT(AL76*0.35)))</f>
        <v>26730</v>
      </c>
      <c r="AN76" s="54">
        <f t="shared" si="25"/>
        <v>17659</v>
      </c>
      <c r="AO76" s="7" t="str">
        <f t="shared" si="26"/>
        <v>atk_17659</v>
      </c>
      <c r="AP76" s="7" t="s">
        <v>3973</v>
      </c>
      <c r="AQ76" s="7" t="s">
        <v>3981</v>
      </c>
      <c r="AR76" s="7" t="s">
        <v>3975</v>
      </c>
      <c r="AS76" s="7" t="s">
        <v>3976</v>
      </c>
      <c r="AU76" s="7" t="str">
        <f t="shared" si="27"/>
        <v>hp_119121;atk_17659;hit_500000;miss_20;cirt_0;cirtSub_-3500</v>
      </c>
    </row>
    <row r="77" spans="1:47" x14ac:dyDescent="0.2">
      <c r="A77" s="8" t="s">
        <v>462</v>
      </c>
      <c r="B77" s="6" t="s">
        <v>3967</v>
      </c>
      <c r="C77" s="6">
        <v>39270</v>
      </c>
      <c r="D77" s="6">
        <v>192464</v>
      </c>
      <c r="E77" s="6" t="str">
        <f t="shared" si="22"/>
        <v>hp_192464</v>
      </c>
      <c r="F77" s="7" t="s">
        <v>3968</v>
      </c>
      <c r="G77" s="6">
        <v>168000</v>
      </c>
      <c r="H77" s="7">
        <f t="shared" si="30"/>
        <v>111622</v>
      </c>
      <c r="I77" s="7" t="str">
        <f t="shared" si="23"/>
        <v>atk_111622</v>
      </c>
      <c r="J77" s="7" t="s">
        <v>3973</v>
      </c>
      <c r="K77" s="7" t="s">
        <v>3985</v>
      </c>
      <c r="L77" s="7" t="s">
        <v>3975</v>
      </c>
      <c r="M77" s="7" t="s">
        <v>3976</v>
      </c>
      <c r="O77" s="7" t="str">
        <f t="shared" si="24"/>
        <v>hp_192464;atk_111622;hit_500000;miss_40;cirt_0;cirtSub_-3500</v>
      </c>
      <c r="V77" s="7" t="str">
        <f t="shared" si="20"/>
        <v>卡娜兹市郊2-7</v>
      </c>
      <c r="X77" s="9" t="s">
        <v>308</v>
      </c>
      <c r="Y77" s="9">
        <v>7</v>
      </c>
      <c r="Z77" s="8">
        <f t="shared" si="28"/>
        <v>248</v>
      </c>
      <c r="AA77" s="6" t="s">
        <v>3967</v>
      </c>
      <c r="AB77" s="6">
        <v>151342</v>
      </c>
      <c r="AC77" s="6">
        <f t="shared" si="13"/>
        <v>0.64500000000000002</v>
      </c>
      <c r="AD77" s="6">
        <f t="shared" si="14"/>
        <v>97615</v>
      </c>
      <c r="AE77" s="6">
        <f t="shared" si="17"/>
        <v>23970</v>
      </c>
      <c r="AF77" s="6"/>
      <c r="AG77" s="11">
        <f t="shared" si="16"/>
        <v>121585</v>
      </c>
      <c r="AH77">
        <f t="shared" si="15"/>
        <v>0.80337910163735116</v>
      </c>
      <c r="AI77" s="53">
        <v>0.45</v>
      </c>
      <c r="AJ77" s="7" t="str">
        <f t="shared" si="21"/>
        <v>hp_121585</v>
      </c>
      <c r="AK77" s="7" t="s">
        <v>3968</v>
      </c>
      <c r="AL77" s="7">
        <v>49680</v>
      </c>
      <c r="AM77" s="7">
        <f>INT(IF(MOD(Y77,3)=0,INT(AL77*0.55),INT(AL77*0.35)))</f>
        <v>17388</v>
      </c>
      <c r="AN77" s="54">
        <f t="shared" si="25"/>
        <v>17960</v>
      </c>
      <c r="AO77" s="7" t="str">
        <f t="shared" si="26"/>
        <v>atk_17960</v>
      </c>
      <c r="AP77" s="7" t="s">
        <v>3973</v>
      </c>
      <c r="AQ77" s="7" t="s">
        <v>3981</v>
      </c>
      <c r="AR77" s="7" t="s">
        <v>3975</v>
      </c>
      <c r="AS77" s="7" t="s">
        <v>3976</v>
      </c>
      <c r="AU77" s="7" t="str">
        <f t="shared" si="27"/>
        <v>hp_121585;atk_17960;hit_500000;miss_20;cirt_0;cirtSub_-3500</v>
      </c>
    </row>
    <row r="78" spans="1:47" x14ac:dyDescent="0.2">
      <c r="A78" s="8" t="s">
        <v>463</v>
      </c>
      <c r="B78" s="6" t="s">
        <v>3967</v>
      </c>
      <c r="C78" s="6">
        <v>41186</v>
      </c>
      <c r="D78" s="6">
        <v>199640</v>
      </c>
      <c r="E78" s="6" t="str">
        <f t="shared" si="22"/>
        <v>hp_199640</v>
      </c>
      <c r="F78" s="7" t="s">
        <v>3968</v>
      </c>
      <c r="G78" s="6">
        <v>176200</v>
      </c>
      <c r="H78" s="7">
        <f t="shared" si="30"/>
        <v>117226</v>
      </c>
      <c r="I78" s="7" t="str">
        <f t="shared" si="23"/>
        <v>atk_117226</v>
      </c>
      <c r="J78" s="7" t="s">
        <v>3973</v>
      </c>
      <c r="K78" s="7" t="s">
        <v>3985</v>
      </c>
      <c r="L78" s="7" t="s">
        <v>3975</v>
      </c>
      <c r="M78" s="7" t="s">
        <v>3976</v>
      </c>
      <c r="O78" s="7" t="str">
        <f t="shared" si="24"/>
        <v>hp_199640;atk_117226;hit_500000;miss_40;cirt_0;cirtSub_-3500</v>
      </c>
      <c r="V78" s="7" t="str">
        <f t="shared" si="20"/>
        <v>卡娜兹市郊2-8</v>
      </c>
      <c r="X78" s="9" t="s">
        <v>308</v>
      </c>
      <c r="Y78" s="9">
        <v>8</v>
      </c>
      <c r="Z78" s="8">
        <f t="shared" si="28"/>
        <v>256</v>
      </c>
      <c r="AA78" s="6" t="s">
        <v>3967</v>
      </c>
      <c r="AB78" s="6">
        <v>155185</v>
      </c>
      <c r="AC78" s="6">
        <f t="shared" si="13"/>
        <v>0.64500000000000002</v>
      </c>
      <c r="AD78" s="6">
        <f t="shared" si="14"/>
        <v>100094</v>
      </c>
      <c r="AE78" s="6">
        <f t="shared" si="17"/>
        <v>23970</v>
      </c>
      <c r="AF78" s="6"/>
      <c r="AG78" s="11">
        <f t="shared" si="16"/>
        <v>124064</v>
      </c>
      <c r="AH78">
        <f t="shared" si="15"/>
        <v>0.79945871057125362</v>
      </c>
      <c r="AI78" s="53">
        <v>0.45</v>
      </c>
      <c r="AJ78" s="7" t="str">
        <f t="shared" si="21"/>
        <v>hp_124064</v>
      </c>
      <c r="AK78" s="7" t="s">
        <v>3968</v>
      </c>
      <c r="AL78" s="7">
        <v>50760</v>
      </c>
      <c r="AM78" s="7">
        <f>INT(IF(MOD(Y78,3)=0,INT(AL78*0.55),INT(AL78*0.35)))</f>
        <v>17766</v>
      </c>
      <c r="AN78" s="54">
        <f t="shared" si="25"/>
        <v>18261</v>
      </c>
      <c r="AO78" s="7" t="str">
        <f t="shared" si="26"/>
        <v>atk_18261</v>
      </c>
      <c r="AP78" s="7" t="s">
        <v>3973</v>
      </c>
      <c r="AQ78" s="7" t="s">
        <v>3981</v>
      </c>
      <c r="AR78" s="7" t="s">
        <v>3975</v>
      </c>
      <c r="AS78" s="7" t="s">
        <v>3976</v>
      </c>
      <c r="AU78" s="7" t="str">
        <f t="shared" si="27"/>
        <v>hp_124064;atk_18261;hit_500000;miss_20;cirt_0;cirtSub_-3500</v>
      </c>
    </row>
    <row r="79" spans="1:47" x14ac:dyDescent="0.2">
      <c r="A79" s="8" t="s">
        <v>463</v>
      </c>
      <c r="B79" s="6" t="s">
        <v>3967</v>
      </c>
      <c r="C79" s="6">
        <v>41186</v>
      </c>
      <c r="D79" s="6">
        <v>202289</v>
      </c>
      <c r="E79" s="6" t="str">
        <f t="shared" si="22"/>
        <v>hp_202289</v>
      </c>
      <c r="F79" s="7" t="s">
        <v>3968</v>
      </c>
      <c r="G79" s="6">
        <v>176200</v>
      </c>
      <c r="H79" s="7">
        <f t="shared" si="30"/>
        <v>117226</v>
      </c>
      <c r="I79" s="7" t="str">
        <f t="shared" si="23"/>
        <v>atk_117226</v>
      </c>
      <c r="J79" s="7" t="s">
        <v>3973</v>
      </c>
      <c r="K79" s="7" t="s">
        <v>3985</v>
      </c>
      <c r="L79" s="7" t="s">
        <v>3975</v>
      </c>
      <c r="M79" s="7" t="s">
        <v>3976</v>
      </c>
      <c r="O79" s="7" t="str">
        <f t="shared" si="24"/>
        <v>hp_202289;atk_117226;hit_500000;miss_40;cirt_0;cirtSub_-3500</v>
      </c>
      <c r="V79" s="7" t="str">
        <f t="shared" si="20"/>
        <v>卡娜兹市郊2-9</v>
      </c>
      <c r="X79" s="9" t="s">
        <v>308</v>
      </c>
      <c r="Y79" s="9">
        <v>9</v>
      </c>
      <c r="Z79" s="8">
        <f t="shared" si="28"/>
        <v>265</v>
      </c>
      <c r="AA79" s="6" t="s">
        <v>3967</v>
      </c>
      <c r="AB79" s="6">
        <v>159051</v>
      </c>
      <c r="AC79" s="6">
        <f t="shared" si="13"/>
        <v>0.64749999999999996</v>
      </c>
      <c r="AD79" s="6">
        <f t="shared" si="14"/>
        <v>102985</v>
      </c>
      <c r="AE79" s="6">
        <f t="shared" si="17"/>
        <v>23970</v>
      </c>
      <c r="AF79" s="6"/>
      <c r="AG79" s="11">
        <f t="shared" si="16"/>
        <v>126955</v>
      </c>
      <c r="AH79">
        <f t="shared" si="15"/>
        <v>0.79820309208995854</v>
      </c>
      <c r="AI79" s="53">
        <v>0.45</v>
      </c>
      <c r="AJ79" s="7" t="str">
        <f t="shared" si="21"/>
        <v>hp_126955</v>
      </c>
      <c r="AK79" s="7" t="s">
        <v>3968</v>
      </c>
      <c r="AL79" s="7">
        <v>51840</v>
      </c>
      <c r="AM79" s="7">
        <f>INT(IF(MOD(Y79,3)=0,INT(AL79*0.55),INT(AL79*0.35)))</f>
        <v>28512</v>
      </c>
      <c r="AN79" s="54">
        <f t="shared" si="25"/>
        <v>18620</v>
      </c>
      <c r="AO79" s="7" t="str">
        <f t="shared" si="26"/>
        <v>atk_18620</v>
      </c>
      <c r="AP79" s="7" t="s">
        <v>3973</v>
      </c>
      <c r="AQ79" s="7" t="s">
        <v>3981</v>
      </c>
      <c r="AR79" s="7" t="s">
        <v>3975</v>
      </c>
      <c r="AS79" s="7" t="s">
        <v>3976</v>
      </c>
      <c r="AU79" s="7" t="str">
        <f t="shared" si="27"/>
        <v>hp_126955;atk_18620;hit_500000;miss_20;cirt_0;cirtSub_-3500</v>
      </c>
    </row>
    <row r="80" spans="1:47" s="12" customFormat="1" x14ac:dyDescent="0.2">
      <c r="A80" s="8" t="s">
        <v>463</v>
      </c>
      <c r="B80" s="6" t="s">
        <v>3967</v>
      </c>
      <c r="C80" s="6">
        <v>41186</v>
      </c>
      <c r="D80" s="6">
        <v>204970</v>
      </c>
      <c r="E80" s="6" t="str">
        <f t="shared" si="22"/>
        <v>hp_204970</v>
      </c>
      <c r="F80" s="7" t="s">
        <v>3968</v>
      </c>
      <c r="G80" s="6">
        <v>176200</v>
      </c>
      <c r="H80" s="7">
        <f t="shared" si="30"/>
        <v>117226</v>
      </c>
      <c r="I80" s="7" t="str">
        <f t="shared" si="23"/>
        <v>atk_117226</v>
      </c>
      <c r="J80" s="7" t="s">
        <v>3973</v>
      </c>
      <c r="K80" s="7" t="s">
        <v>3985</v>
      </c>
      <c r="L80" s="7" t="s">
        <v>3975</v>
      </c>
      <c r="M80" s="7" t="s">
        <v>3976</v>
      </c>
      <c r="N80" s="7"/>
      <c r="O80" s="7" t="str">
        <f t="shared" si="24"/>
        <v>hp_204970;atk_117226;hit_500000;miss_40;cirt_0;cirtSub_-3500</v>
      </c>
      <c r="P80" s="7"/>
      <c r="Q80" s="7"/>
      <c r="R80" s="7"/>
      <c r="S80" s="7"/>
      <c r="T80" s="7"/>
      <c r="V80" s="12" t="str">
        <f t="shared" si="20"/>
        <v>卡娜兹市郊2-10</v>
      </c>
      <c r="X80" s="5" t="s">
        <v>308</v>
      </c>
      <c r="Y80" s="5">
        <v>10</v>
      </c>
      <c r="Z80" s="5">
        <f t="shared" si="28"/>
        <v>275</v>
      </c>
      <c r="AA80" s="11" t="s">
        <v>3967</v>
      </c>
      <c r="AB80" s="11">
        <v>162941</v>
      </c>
      <c r="AC80" s="11">
        <f t="shared" si="13"/>
        <v>0.64749999999999996</v>
      </c>
      <c r="AD80" s="11">
        <f t="shared" si="14"/>
        <v>105504</v>
      </c>
      <c r="AE80" s="6">
        <f t="shared" si="17"/>
        <v>23970</v>
      </c>
      <c r="AF80" s="11"/>
      <c r="AG80" s="11">
        <f t="shared" si="16"/>
        <v>129474</v>
      </c>
      <c r="AH80">
        <f t="shared" si="15"/>
        <v>0.7946066367580904</v>
      </c>
      <c r="AI80" s="53">
        <v>0.45</v>
      </c>
      <c r="AJ80" s="7" t="str">
        <f t="shared" si="21"/>
        <v>hp_129474</v>
      </c>
      <c r="AK80" s="12" t="s">
        <v>3968</v>
      </c>
      <c r="AL80" s="12">
        <v>52920</v>
      </c>
      <c r="AM80" s="7">
        <f>INT(IF(MOD(Y80,3)=0,INT(AL80*0.55),INT(AL80*0.35)))</f>
        <v>18522</v>
      </c>
      <c r="AN80" s="54">
        <f t="shared" si="25"/>
        <v>18922</v>
      </c>
      <c r="AO80" s="7" t="str">
        <f t="shared" si="26"/>
        <v>atk_18922</v>
      </c>
      <c r="AP80" s="12" t="s">
        <v>3973</v>
      </c>
      <c r="AQ80" s="12" t="s">
        <v>3981</v>
      </c>
      <c r="AR80" s="12" t="s">
        <v>3975</v>
      </c>
      <c r="AS80" s="12" t="s">
        <v>3976</v>
      </c>
      <c r="AU80" s="12" t="str">
        <f t="shared" si="27"/>
        <v>hp_129474;atk_18922;hit_500000;miss_20;cirt_0;cirtSub_-3500</v>
      </c>
    </row>
    <row r="81" spans="1:47" x14ac:dyDescent="0.2">
      <c r="A81" s="8" t="s">
        <v>464</v>
      </c>
      <c r="B81" s="6" t="s">
        <v>3967</v>
      </c>
      <c r="C81" s="6">
        <v>42588</v>
      </c>
      <c r="D81" s="6">
        <v>211949</v>
      </c>
      <c r="E81" s="6" t="str">
        <f t="shared" si="22"/>
        <v>hp_211949</v>
      </c>
      <c r="F81" s="7" t="s">
        <v>3968</v>
      </c>
      <c r="G81" s="6">
        <v>182200</v>
      </c>
      <c r="H81" s="7">
        <f t="shared" si="30"/>
        <v>121706</v>
      </c>
      <c r="I81" s="7" t="str">
        <f t="shared" si="23"/>
        <v>atk_121706</v>
      </c>
      <c r="J81" s="7" t="s">
        <v>3973</v>
      </c>
      <c r="K81" s="7" t="s">
        <v>3985</v>
      </c>
      <c r="L81" s="7" t="s">
        <v>3975</v>
      </c>
      <c r="M81" s="7" t="s">
        <v>3976</v>
      </c>
      <c r="O81" s="7" t="str">
        <f t="shared" si="24"/>
        <v>hp_211949;atk_121706;hit_500000;miss_40;cirt_0;cirtSub_-3500</v>
      </c>
      <c r="V81" s="7" t="str">
        <f t="shared" si="20"/>
        <v>卡娜兹市郊3-1</v>
      </c>
      <c r="X81" s="9" t="s">
        <v>309</v>
      </c>
      <c r="Y81" s="9">
        <v>1</v>
      </c>
      <c r="Z81" s="8">
        <f t="shared" si="28"/>
        <v>276</v>
      </c>
      <c r="AA81" s="6" t="s">
        <v>3967</v>
      </c>
      <c r="AB81" s="6">
        <v>166855</v>
      </c>
      <c r="AC81" s="6">
        <f t="shared" si="13"/>
        <v>0.65</v>
      </c>
      <c r="AD81" s="6">
        <f t="shared" si="14"/>
        <v>108455</v>
      </c>
      <c r="AE81" s="6">
        <f t="shared" ref="AE81" si="31">IF(MOD(Y81,1)=0,INT(AD80*0.3),0)</f>
        <v>31651</v>
      </c>
      <c r="AF81" s="6"/>
      <c r="AG81" s="11">
        <f t="shared" si="16"/>
        <v>140106</v>
      </c>
      <c r="AH81">
        <f t="shared" si="15"/>
        <v>0.83968715351652634</v>
      </c>
      <c r="AI81" s="53">
        <v>0.45</v>
      </c>
      <c r="AJ81" s="7" t="str">
        <f t="shared" si="21"/>
        <v>hp_140106</v>
      </c>
      <c r="AK81" s="7" t="s">
        <v>3968</v>
      </c>
      <c r="AL81" s="7">
        <v>54000</v>
      </c>
      <c r="AM81" s="7">
        <f>INT(IF(MOD(Y81,3)=0,INT(AL81*0.55),INT(AL81*0.35)))</f>
        <v>18900</v>
      </c>
      <c r="AN81" s="54">
        <f t="shared" si="25"/>
        <v>20404</v>
      </c>
      <c r="AO81" s="7" t="str">
        <f t="shared" si="26"/>
        <v>atk_20404</v>
      </c>
      <c r="AP81" s="7" t="s">
        <v>3973</v>
      </c>
      <c r="AQ81" s="7" t="s">
        <v>3981</v>
      </c>
      <c r="AR81" s="7" t="s">
        <v>3975</v>
      </c>
      <c r="AS81" s="7" t="s">
        <v>3976</v>
      </c>
      <c r="AU81" s="7" t="str">
        <f t="shared" si="27"/>
        <v>hp_140106;atk_20404;hit_500000;miss_20;cirt_0;cirtSub_-3500</v>
      </c>
    </row>
    <row r="82" spans="1:47" x14ac:dyDescent="0.2">
      <c r="A82" s="8" t="s">
        <v>464</v>
      </c>
      <c r="B82" s="6" t="s">
        <v>3967</v>
      </c>
      <c r="C82" s="6">
        <v>42588</v>
      </c>
      <c r="D82" s="6">
        <v>215138</v>
      </c>
      <c r="E82" s="6" t="str">
        <f t="shared" si="22"/>
        <v>hp_215138</v>
      </c>
      <c r="F82" s="7" t="s">
        <v>3968</v>
      </c>
      <c r="G82" s="6">
        <v>182200</v>
      </c>
      <c r="H82" s="7">
        <f t="shared" si="30"/>
        <v>121706</v>
      </c>
      <c r="I82" s="7" t="str">
        <f t="shared" si="23"/>
        <v>atk_121706</v>
      </c>
      <c r="J82" s="7" t="s">
        <v>3973</v>
      </c>
      <c r="K82" s="7" t="s">
        <v>3985</v>
      </c>
      <c r="L82" s="7" t="s">
        <v>3975</v>
      </c>
      <c r="M82" s="7" t="s">
        <v>3976</v>
      </c>
      <c r="O82" s="7" t="str">
        <f t="shared" si="24"/>
        <v>hp_215138;atk_121706;hit_500000;miss_40;cirt_0;cirtSub_-3500</v>
      </c>
      <c r="V82" s="7" t="str">
        <f t="shared" si="20"/>
        <v>卡娜兹市郊3-2</v>
      </c>
      <c r="X82" s="9" t="s">
        <v>309</v>
      </c>
      <c r="Y82" s="9">
        <v>2</v>
      </c>
      <c r="Z82" s="8">
        <f t="shared" si="28"/>
        <v>278</v>
      </c>
      <c r="AA82" s="6" t="s">
        <v>3967</v>
      </c>
      <c r="AB82" s="6">
        <v>170544</v>
      </c>
      <c r="AC82" s="6">
        <f t="shared" si="13"/>
        <v>0.65</v>
      </c>
      <c r="AD82" s="6">
        <f t="shared" si="14"/>
        <v>110853</v>
      </c>
      <c r="AE82" s="6">
        <f t="shared" si="17"/>
        <v>31651</v>
      </c>
      <c r="AF82" s="6"/>
      <c r="AG82" s="11">
        <f t="shared" si="16"/>
        <v>142504</v>
      </c>
      <c r="AH82">
        <f t="shared" si="15"/>
        <v>0.83558495168402291</v>
      </c>
      <c r="AI82" s="53">
        <v>0.45</v>
      </c>
      <c r="AJ82" s="7" t="str">
        <f t="shared" si="21"/>
        <v>hp_142504</v>
      </c>
      <c r="AK82" s="7" t="s">
        <v>3968</v>
      </c>
      <c r="AL82" s="7">
        <v>55000</v>
      </c>
      <c r="AM82" s="7">
        <f>INT(IF(MOD(Y82,3)=0,INT(AL82*0.55),INT(AL82*0.35)))</f>
        <v>19250</v>
      </c>
      <c r="AN82" s="54">
        <f t="shared" si="25"/>
        <v>20680</v>
      </c>
      <c r="AO82" s="7" t="str">
        <f t="shared" si="26"/>
        <v>atk_20680</v>
      </c>
      <c r="AP82" s="7" t="s">
        <v>3973</v>
      </c>
      <c r="AQ82" s="7" t="s">
        <v>3981</v>
      </c>
      <c r="AR82" s="7" t="s">
        <v>3975</v>
      </c>
      <c r="AS82" s="7" t="s">
        <v>3976</v>
      </c>
      <c r="AU82" s="7" t="str">
        <f t="shared" si="27"/>
        <v>hp_142504;atk_20680;hit_500000;miss_20;cirt_0;cirtSub_-3500</v>
      </c>
    </row>
    <row r="83" spans="1:47" x14ac:dyDescent="0.2">
      <c r="A83" s="8" t="s">
        <v>464</v>
      </c>
      <c r="B83" s="6" t="s">
        <v>3967</v>
      </c>
      <c r="C83" s="6">
        <v>42588</v>
      </c>
      <c r="D83" s="6">
        <v>218365</v>
      </c>
      <c r="E83" s="6" t="str">
        <f t="shared" si="22"/>
        <v>hp_218365</v>
      </c>
      <c r="F83" s="7" t="s">
        <v>3968</v>
      </c>
      <c r="G83" s="6">
        <v>182200</v>
      </c>
      <c r="H83" s="7">
        <f t="shared" si="30"/>
        <v>121706</v>
      </c>
      <c r="I83" s="7" t="str">
        <f t="shared" si="23"/>
        <v>atk_121706</v>
      </c>
      <c r="J83" s="7" t="s">
        <v>3973</v>
      </c>
      <c r="K83" s="7" t="s">
        <v>3985</v>
      </c>
      <c r="L83" s="7" t="s">
        <v>3975</v>
      </c>
      <c r="M83" s="7" t="s">
        <v>3976</v>
      </c>
      <c r="O83" s="7" t="str">
        <f t="shared" si="24"/>
        <v>hp_218365;atk_121706;hit_500000;miss_40;cirt_0;cirtSub_-3500</v>
      </c>
      <c r="V83" s="7" t="str">
        <f t="shared" si="20"/>
        <v>卡娜兹市郊3-3</v>
      </c>
      <c r="X83" s="9" t="s">
        <v>309</v>
      </c>
      <c r="Y83" s="9">
        <v>3</v>
      </c>
      <c r="Z83" s="8">
        <f t="shared" si="28"/>
        <v>281</v>
      </c>
      <c r="AA83" s="6" t="s">
        <v>3967</v>
      </c>
      <c r="AB83" s="6">
        <v>174255</v>
      </c>
      <c r="AC83" s="6">
        <f t="shared" si="13"/>
        <v>0.65249999999999997</v>
      </c>
      <c r="AD83" s="6">
        <f t="shared" si="14"/>
        <v>113701</v>
      </c>
      <c r="AE83" s="6">
        <f t="shared" si="17"/>
        <v>31651</v>
      </c>
      <c r="AF83" s="6"/>
      <c r="AG83" s="11">
        <f t="shared" si="16"/>
        <v>145352</v>
      </c>
      <c r="AH83">
        <f t="shared" si="15"/>
        <v>0.83413388425009327</v>
      </c>
      <c r="AI83" s="53">
        <v>0.45</v>
      </c>
      <c r="AJ83" s="7" t="str">
        <f t="shared" si="21"/>
        <v>hp_145352</v>
      </c>
      <c r="AK83" s="7" t="s">
        <v>3968</v>
      </c>
      <c r="AL83" s="7">
        <v>56000</v>
      </c>
      <c r="AM83" s="7">
        <f>INT(IF(MOD(Y83,3)=0,INT(AL83*0.55),INT(AL83*0.35)))</f>
        <v>30800</v>
      </c>
      <c r="AN83" s="54">
        <f t="shared" si="25"/>
        <v>21020</v>
      </c>
      <c r="AO83" s="7" t="str">
        <f t="shared" si="26"/>
        <v>atk_21020</v>
      </c>
      <c r="AP83" s="7" t="s">
        <v>3973</v>
      </c>
      <c r="AQ83" s="7" t="s">
        <v>3981</v>
      </c>
      <c r="AR83" s="7" t="s">
        <v>3975</v>
      </c>
      <c r="AS83" s="7" t="s">
        <v>3976</v>
      </c>
      <c r="AU83" s="7" t="str">
        <f t="shared" si="27"/>
        <v>hp_145352;atk_21020;hit_500000;miss_20;cirt_0;cirtSub_-3500</v>
      </c>
    </row>
    <row r="84" spans="1:47" x14ac:dyDescent="0.2">
      <c r="A84" s="8" t="s">
        <v>465</v>
      </c>
      <c r="B84" s="6" t="s">
        <v>3967</v>
      </c>
      <c r="C84" s="6">
        <v>44412</v>
      </c>
      <c r="D84" s="6">
        <v>226117</v>
      </c>
      <c r="E84" s="6" t="str">
        <f t="shared" si="22"/>
        <v>hp_226117</v>
      </c>
      <c r="F84" s="7" t="s">
        <v>3968</v>
      </c>
      <c r="G84" s="6">
        <v>190000</v>
      </c>
      <c r="H84" s="7">
        <f t="shared" si="30"/>
        <v>127297</v>
      </c>
      <c r="I84" s="7" t="str">
        <f t="shared" si="23"/>
        <v>atk_127297</v>
      </c>
      <c r="J84" s="7" t="s">
        <v>3973</v>
      </c>
      <c r="K84" s="7" t="s">
        <v>3985</v>
      </c>
      <c r="L84" s="7" t="s">
        <v>3975</v>
      </c>
      <c r="M84" s="7" t="s">
        <v>3976</v>
      </c>
      <c r="O84" s="7" t="str">
        <f t="shared" si="24"/>
        <v>hp_226117;atk_127297;hit_500000;miss_40;cirt_0;cirtSub_-3500</v>
      </c>
      <c r="V84" s="7" t="str">
        <f t="shared" si="20"/>
        <v>卡娜兹市郊3-4</v>
      </c>
      <c r="X84" s="9" t="s">
        <v>309</v>
      </c>
      <c r="Y84" s="9">
        <v>4</v>
      </c>
      <c r="Z84" s="8">
        <f t="shared" si="28"/>
        <v>285</v>
      </c>
      <c r="AA84" s="6" t="s">
        <v>3967</v>
      </c>
      <c r="AB84" s="6">
        <v>177988</v>
      </c>
      <c r="AC84" s="6">
        <f t="shared" si="13"/>
        <v>0.65249999999999997</v>
      </c>
      <c r="AD84" s="6">
        <f t="shared" si="14"/>
        <v>116137</v>
      </c>
      <c r="AE84" s="6">
        <f t="shared" si="17"/>
        <v>31651</v>
      </c>
      <c r="AF84" s="6"/>
      <c r="AG84" s="11">
        <f t="shared" si="16"/>
        <v>147788</v>
      </c>
      <c r="AH84">
        <f t="shared" si="15"/>
        <v>0.8303256399307819</v>
      </c>
      <c r="AI84" s="53">
        <v>0.45</v>
      </c>
      <c r="AJ84" s="7" t="str">
        <f t="shared" si="21"/>
        <v>hp_147788</v>
      </c>
      <c r="AK84" s="7" t="s">
        <v>3968</v>
      </c>
      <c r="AL84" s="7">
        <v>57000</v>
      </c>
      <c r="AM84" s="7">
        <f>INT(IF(MOD(Y84,3)=0,INT(AL84*0.55),INT(AL84*0.35)))</f>
        <v>19950</v>
      </c>
      <c r="AN84" s="54">
        <f t="shared" si="25"/>
        <v>21297</v>
      </c>
      <c r="AO84" s="7" t="str">
        <f t="shared" si="26"/>
        <v>atk_21297</v>
      </c>
      <c r="AP84" s="7" t="s">
        <v>3973</v>
      </c>
      <c r="AQ84" s="7" t="s">
        <v>3981</v>
      </c>
      <c r="AR84" s="7" t="s">
        <v>3975</v>
      </c>
      <c r="AS84" s="7" t="s">
        <v>3976</v>
      </c>
      <c r="AU84" s="7" t="str">
        <f t="shared" si="27"/>
        <v>hp_147788;atk_21297;hit_500000;miss_20;cirt_0;cirtSub_-3500</v>
      </c>
    </row>
    <row r="85" spans="1:47" x14ac:dyDescent="0.2">
      <c r="A85" s="8" t="s">
        <v>465</v>
      </c>
      <c r="B85" s="6" t="s">
        <v>3967</v>
      </c>
      <c r="C85" s="6">
        <v>44412</v>
      </c>
      <c r="D85" s="6">
        <v>229197</v>
      </c>
      <c r="E85" s="6" t="str">
        <f t="shared" si="22"/>
        <v>hp_229197</v>
      </c>
      <c r="F85" s="7" t="s">
        <v>3968</v>
      </c>
      <c r="G85" s="6">
        <v>190000</v>
      </c>
      <c r="H85" s="7">
        <f t="shared" si="30"/>
        <v>127297</v>
      </c>
      <c r="I85" s="7" t="str">
        <f t="shared" si="23"/>
        <v>atk_127297</v>
      </c>
      <c r="J85" s="7" t="s">
        <v>3973</v>
      </c>
      <c r="K85" s="7" t="s">
        <v>3985</v>
      </c>
      <c r="L85" s="7" t="s">
        <v>3975</v>
      </c>
      <c r="M85" s="7" t="s">
        <v>3976</v>
      </c>
      <c r="O85" s="7" t="str">
        <f t="shared" si="24"/>
        <v>hp_229197;atk_127297;hit_500000;miss_40;cirt_0;cirtSub_-3500</v>
      </c>
      <c r="V85" s="7" t="str">
        <f t="shared" si="20"/>
        <v>卡娜兹市郊3-5</v>
      </c>
      <c r="X85" s="9" t="s">
        <v>309</v>
      </c>
      <c r="Y85" s="9">
        <v>5</v>
      </c>
      <c r="Z85" s="8">
        <f t="shared" si="28"/>
        <v>290</v>
      </c>
      <c r="AA85" s="6" t="s">
        <v>3967</v>
      </c>
      <c r="AB85" s="6">
        <v>181742</v>
      </c>
      <c r="AC85" s="6">
        <f t="shared" si="13"/>
        <v>0.65249999999999997</v>
      </c>
      <c r="AD85" s="6">
        <f t="shared" si="14"/>
        <v>118586</v>
      </c>
      <c r="AE85" s="6">
        <f t="shared" si="17"/>
        <v>31651</v>
      </c>
      <c r="AF85" s="6"/>
      <c r="AG85" s="11">
        <f t="shared" si="16"/>
        <v>150237</v>
      </c>
      <c r="AH85">
        <f t="shared" si="15"/>
        <v>0.82664986629397719</v>
      </c>
      <c r="AI85" s="53">
        <v>0.45</v>
      </c>
      <c r="AJ85" s="7" t="str">
        <f t="shared" si="21"/>
        <v>hp_150237</v>
      </c>
      <c r="AK85" s="7" t="s">
        <v>3968</v>
      </c>
      <c r="AL85" s="7">
        <v>58000</v>
      </c>
      <c r="AM85" s="7">
        <f>INT(IF(MOD(Y85,3)=0,INT(AL85*0.55),INT(AL85*0.35)))</f>
        <v>20300</v>
      </c>
      <c r="AN85" s="54">
        <f t="shared" si="25"/>
        <v>21575</v>
      </c>
      <c r="AO85" s="7" t="str">
        <f t="shared" si="26"/>
        <v>atk_21575</v>
      </c>
      <c r="AP85" s="7" t="s">
        <v>3973</v>
      </c>
      <c r="AQ85" s="7" t="s">
        <v>3981</v>
      </c>
      <c r="AR85" s="7" t="s">
        <v>3975</v>
      </c>
      <c r="AS85" s="7" t="s">
        <v>3976</v>
      </c>
      <c r="AU85" s="7" t="str">
        <f t="shared" si="27"/>
        <v>hp_150237;atk_21575;hit_500000;miss_20;cirt_0;cirtSub_-3500</v>
      </c>
    </row>
    <row r="86" spans="1:47" x14ac:dyDescent="0.2">
      <c r="A86" s="8" t="s">
        <v>465</v>
      </c>
      <c r="B86" s="6" t="s">
        <v>3967</v>
      </c>
      <c r="C86" s="6">
        <v>44412</v>
      </c>
      <c r="D86" s="6">
        <v>232315</v>
      </c>
      <c r="E86" s="6" t="str">
        <f t="shared" si="22"/>
        <v>hp_232315</v>
      </c>
      <c r="F86" s="7" t="s">
        <v>3968</v>
      </c>
      <c r="G86" s="6">
        <v>190000</v>
      </c>
      <c r="H86" s="7">
        <f t="shared" si="30"/>
        <v>127297</v>
      </c>
      <c r="I86" s="7" t="str">
        <f t="shared" si="23"/>
        <v>atk_127297</v>
      </c>
      <c r="J86" s="7" t="s">
        <v>3973</v>
      </c>
      <c r="K86" s="7" t="s">
        <v>3985</v>
      </c>
      <c r="L86" s="7" t="s">
        <v>3975</v>
      </c>
      <c r="M86" s="7" t="s">
        <v>3976</v>
      </c>
      <c r="O86" s="7" t="str">
        <f t="shared" si="24"/>
        <v>hp_232315;atk_127297;hit_500000;miss_40;cirt_0;cirtSub_-3500</v>
      </c>
      <c r="V86" s="7" t="str">
        <f t="shared" si="20"/>
        <v>卡娜兹市郊3-6</v>
      </c>
      <c r="X86" s="9" t="s">
        <v>309</v>
      </c>
      <c r="Y86" s="9">
        <v>6</v>
      </c>
      <c r="Z86" s="8">
        <f t="shared" si="28"/>
        <v>296</v>
      </c>
      <c r="AA86" s="6" t="s">
        <v>3967</v>
      </c>
      <c r="AB86" s="6">
        <v>185518</v>
      </c>
      <c r="AC86" s="6">
        <f t="shared" si="13"/>
        <v>0.65500000000000003</v>
      </c>
      <c r="AD86" s="6">
        <f t="shared" si="14"/>
        <v>121514</v>
      </c>
      <c r="AE86" s="6">
        <f t="shared" si="17"/>
        <v>31651</v>
      </c>
      <c r="AF86" s="6"/>
      <c r="AG86" s="11">
        <f t="shared" si="16"/>
        <v>153165</v>
      </c>
      <c r="AH86">
        <f t="shared" si="15"/>
        <v>0.82560721870654064</v>
      </c>
      <c r="AI86" s="53">
        <v>0.45</v>
      </c>
      <c r="AJ86" s="7" t="str">
        <f t="shared" si="21"/>
        <v>hp_153165</v>
      </c>
      <c r="AK86" s="7" t="s">
        <v>3968</v>
      </c>
      <c r="AL86" s="7">
        <v>59000</v>
      </c>
      <c r="AM86" s="7">
        <f>INT(IF(MOD(Y86,3)=0,INT(AL86*0.55),INT(AL86*0.35)))</f>
        <v>32450</v>
      </c>
      <c r="AN86" s="54">
        <f t="shared" si="25"/>
        <v>21919</v>
      </c>
      <c r="AO86" s="7" t="str">
        <f t="shared" si="26"/>
        <v>atk_21919</v>
      </c>
      <c r="AP86" s="7" t="s">
        <v>3973</v>
      </c>
      <c r="AQ86" s="7" t="s">
        <v>3981</v>
      </c>
      <c r="AR86" s="7" t="s">
        <v>3975</v>
      </c>
      <c r="AS86" s="7" t="s">
        <v>3976</v>
      </c>
      <c r="AU86" s="7" t="str">
        <f t="shared" si="27"/>
        <v>hp_153165;atk_21919;hit_500000;miss_20;cirt_0;cirtSub_-3500</v>
      </c>
    </row>
    <row r="87" spans="1:47" x14ac:dyDescent="0.2">
      <c r="A87" s="8" t="s">
        <v>736</v>
      </c>
      <c r="B87" s="6" t="s">
        <v>3967</v>
      </c>
      <c r="C87" s="6">
        <v>46002</v>
      </c>
      <c r="D87" s="6">
        <v>240187</v>
      </c>
      <c r="E87" s="6" t="str">
        <f t="shared" si="22"/>
        <v>hp_240187</v>
      </c>
      <c r="F87" s="7" t="s">
        <v>3968</v>
      </c>
      <c r="G87" s="6">
        <v>196800</v>
      </c>
      <c r="H87" s="7">
        <f t="shared" si="30"/>
        <v>132451</v>
      </c>
      <c r="I87" s="7" t="str">
        <f t="shared" si="23"/>
        <v>atk_132451</v>
      </c>
      <c r="J87" s="7" t="s">
        <v>3973</v>
      </c>
      <c r="K87" s="7" t="s">
        <v>3985</v>
      </c>
      <c r="L87" s="7" t="s">
        <v>3975</v>
      </c>
      <c r="M87" s="7" t="s">
        <v>3976</v>
      </c>
      <c r="O87" s="7" t="str">
        <f t="shared" si="24"/>
        <v>hp_240187;atk_132451;hit_500000;miss_40;cirt_0;cirtSub_-3500</v>
      </c>
      <c r="V87" s="7" t="str">
        <f t="shared" si="20"/>
        <v>卡娜兹市郊3-7</v>
      </c>
      <c r="X87" s="9" t="s">
        <v>309</v>
      </c>
      <c r="Y87" s="9">
        <v>7</v>
      </c>
      <c r="Z87" s="8">
        <f t="shared" si="28"/>
        <v>303</v>
      </c>
      <c r="AA87" s="6" t="s">
        <v>3967</v>
      </c>
      <c r="AB87" s="6">
        <v>189316</v>
      </c>
      <c r="AC87" s="6">
        <f t="shared" si="13"/>
        <v>0.65500000000000003</v>
      </c>
      <c r="AD87" s="6">
        <f t="shared" si="14"/>
        <v>124001</v>
      </c>
      <c r="AE87" s="6">
        <f t="shared" si="17"/>
        <v>31651</v>
      </c>
      <c r="AF87" s="6"/>
      <c r="AG87" s="11">
        <f t="shared" si="16"/>
        <v>155652</v>
      </c>
      <c r="AH87">
        <f t="shared" si="15"/>
        <v>0.82218090388556697</v>
      </c>
      <c r="AI87" s="53">
        <v>0.45</v>
      </c>
      <c r="AJ87" s="7" t="str">
        <f t="shared" si="21"/>
        <v>hp_155652</v>
      </c>
      <c r="AK87" s="7" t="s">
        <v>3968</v>
      </c>
      <c r="AL87" s="7">
        <v>60000</v>
      </c>
      <c r="AM87" s="7">
        <f>INT(IF(MOD(Y87,3)=0,INT(AL87*0.55),INT(AL87*0.35)))</f>
        <v>21000</v>
      </c>
      <c r="AN87" s="54">
        <f t="shared" si="25"/>
        <v>22198</v>
      </c>
      <c r="AO87" s="7" t="str">
        <f t="shared" si="26"/>
        <v>atk_22198</v>
      </c>
      <c r="AP87" s="7" t="s">
        <v>3973</v>
      </c>
      <c r="AQ87" s="7" t="s">
        <v>3981</v>
      </c>
      <c r="AR87" s="7" t="s">
        <v>3975</v>
      </c>
      <c r="AS87" s="7" t="s">
        <v>3976</v>
      </c>
      <c r="AU87" s="7" t="str">
        <f t="shared" si="27"/>
        <v>hp_155652;atk_22198;hit_500000;miss_20;cirt_0;cirtSub_-3500</v>
      </c>
    </row>
    <row r="88" spans="1:47" x14ac:dyDescent="0.2">
      <c r="A88" s="8" t="s">
        <v>736</v>
      </c>
      <c r="B88" s="6" t="s">
        <v>3967</v>
      </c>
      <c r="C88" s="6">
        <v>46002</v>
      </c>
      <c r="D88" s="6">
        <v>243598</v>
      </c>
      <c r="E88" s="6" t="str">
        <f t="shared" si="22"/>
        <v>hp_243598</v>
      </c>
      <c r="F88" s="7" t="s">
        <v>3968</v>
      </c>
      <c r="G88" s="6">
        <v>196800</v>
      </c>
      <c r="H88" s="7">
        <f t="shared" si="30"/>
        <v>132451</v>
      </c>
      <c r="I88" s="7" t="str">
        <f t="shared" si="23"/>
        <v>atk_132451</v>
      </c>
      <c r="J88" s="7" t="s">
        <v>3973</v>
      </c>
      <c r="K88" s="7" t="s">
        <v>3985</v>
      </c>
      <c r="L88" s="7" t="s">
        <v>3975</v>
      </c>
      <c r="M88" s="7" t="s">
        <v>3976</v>
      </c>
      <c r="O88" s="7" t="str">
        <f t="shared" si="24"/>
        <v>hp_243598;atk_132451;hit_500000;miss_40;cirt_0;cirtSub_-3500</v>
      </c>
      <c r="V88" s="7" t="str">
        <f t="shared" si="20"/>
        <v>卡娜兹市郊3-8</v>
      </c>
      <c r="X88" s="9" t="s">
        <v>309</v>
      </c>
      <c r="Y88" s="9">
        <v>8</v>
      </c>
      <c r="Z88" s="8">
        <f t="shared" si="28"/>
        <v>311</v>
      </c>
      <c r="AA88" s="6" t="s">
        <v>3967</v>
      </c>
      <c r="AB88" s="6">
        <v>193136</v>
      </c>
      <c r="AC88" s="6">
        <f t="shared" si="13"/>
        <v>0.65500000000000003</v>
      </c>
      <c r="AD88" s="6">
        <f t="shared" si="14"/>
        <v>126504</v>
      </c>
      <c r="AE88" s="6">
        <f t="shared" si="17"/>
        <v>31651</v>
      </c>
      <c r="AF88" s="6"/>
      <c r="AG88" s="11">
        <f t="shared" si="16"/>
        <v>158155</v>
      </c>
      <c r="AH88">
        <f t="shared" si="15"/>
        <v>0.81887892469555135</v>
      </c>
      <c r="AI88" s="53">
        <v>0.45</v>
      </c>
      <c r="AJ88" s="7" t="str">
        <f t="shared" si="21"/>
        <v>hp_158155</v>
      </c>
      <c r="AK88" s="7" t="s">
        <v>3968</v>
      </c>
      <c r="AL88" s="7">
        <v>61000</v>
      </c>
      <c r="AM88" s="7">
        <f>INT(IF(MOD(Y88,3)=0,INT(AL88*0.55),INT(AL88*0.35)))</f>
        <v>21350</v>
      </c>
      <c r="AN88" s="54">
        <f t="shared" si="25"/>
        <v>22478</v>
      </c>
      <c r="AO88" s="7" t="str">
        <f t="shared" si="26"/>
        <v>atk_22478</v>
      </c>
      <c r="AP88" s="7" t="s">
        <v>3973</v>
      </c>
      <c r="AQ88" s="7" t="s">
        <v>3981</v>
      </c>
      <c r="AR88" s="7" t="s">
        <v>3975</v>
      </c>
      <c r="AS88" s="7" t="s">
        <v>3976</v>
      </c>
      <c r="AU88" s="7" t="str">
        <f t="shared" si="27"/>
        <v>hp_158155;atk_22478;hit_500000;miss_20;cirt_0;cirtSub_-3500</v>
      </c>
    </row>
    <row r="89" spans="1:47" x14ac:dyDescent="0.2">
      <c r="A89" s="8" t="s">
        <v>736</v>
      </c>
      <c r="B89" s="6" t="s">
        <v>3967</v>
      </c>
      <c r="C89" s="6">
        <v>46002</v>
      </c>
      <c r="D89" s="6">
        <v>247049</v>
      </c>
      <c r="E89" s="6" t="str">
        <f t="shared" si="22"/>
        <v>hp_247049</v>
      </c>
      <c r="F89" s="7" t="s">
        <v>3968</v>
      </c>
      <c r="G89" s="6">
        <v>196800</v>
      </c>
      <c r="H89" s="7">
        <f t="shared" si="30"/>
        <v>132451</v>
      </c>
      <c r="I89" s="7" t="str">
        <f t="shared" si="23"/>
        <v>atk_132451</v>
      </c>
      <c r="J89" s="7" t="s">
        <v>3973</v>
      </c>
      <c r="K89" s="7" t="s">
        <v>3985</v>
      </c>
      <c r="L89" s="7" t="s">
        <v>3975</v>
      </c>
      <c r="M89" s="7" t="s">
        <v>3976</v>
      </c>
      <c r="O89" s="7" t="str">
        <f t="shared" si="24"/>
        <v>hp_247049;atk_132451;hit_500000;miss_40;cirt_0;cirtSub_-3500</v>
      </c>
      <c r="V89" s="7" t="str">
        <f t="shared" si="20"/>
        <v>卡娜兹市郊3-9</v>
      </c>
      <c r="X89" s="9" t="s">
        <v>309</v>
      </c>
      <c r="Y89" s="9">
        <v>9</v>
      </c>
      <c r="Z89" s="8">
        <f t="shared" si="28"/>
        <v>320</v>
      </c>
      <c r="AA89" s="6" t="s">
        <v>3967</v>
      </c>
      <c r="AB89" s="6">
        <v>196978</v>
      </c>
      <c r="AC89" s="6">
        <f t="shared" si="13"/>
        <v>0.65749999999999997</v>
      </c>
      <c r="AD89" s="6">
        <f t="shared" si="14"/>
        <v>129513</v>
      </c>
      <c r="AE89" s="6">
        <f t="shared" si="17"/>
        <v>31651</v>
      </c>
      <c r="AF89" s="6"/>
      <c r="AG89" s="11">
        <f t="shared" si="16"/>
        <v>161164</v>
      </c>
      <c r="AH89">
        <f t="shared" si="15"/>
        <v>0.8181827412198317</v>
      </c>
      <c r="AI89" s="53">
        <v>0.45</v>
      </c>
      <c r="AJ89" s="7" t="str">
        <f t="shared" si="21"/>
        <v>hp_161164</v>
      </c>
      <c r="AK89" s="7" t="s">
        <v>3968</v>
      </c>
      <c r="AL89" s="7">
        <v>62000</v>
      </c>
      <c r="AM89" s="7">
        <f>INT(IF(MOD(Y89,3)=0,INT(AL89*0.55),INT(AL89*0.35)))</f>
        <v>34100</v>
      </c>
      <c r="AN89" s="54">
        <f t="shared" si="25"/>
        <v>22827</v>
      </c>
      <c r="AO89" s="7" t="str">
        <f t="shared" si="26"/>
        <v>atk_22827</v>
      </c>
      <c r="AP89" s="7" t="s">
        <v>3973</v>
      </c>
      <c r="AQ89" s="7" t="s">
        <v>3981</v>
      </c>
      <c r="AR89" s="7" t="s">
        <v>3975</v>
      </c>
      <c r="AS89" s="7" t="s">
        <v>3976</v>
      </c>
      <c r="AU89" s="7" t="str">
        <f t="shared" si="27"/>
        <v>hp_161164;atk_22827;hit_500000;miss_20;cirt_0;cirtSub_-3500</v>
      </c>
    </row>
    <row r="90" spans="1:47" s="52" customFormat="1" x14ac:dyDescent="0.2">
      <c r="A90" s="8" t="s">
        <v>737</v>
      </c>
      <c r="B90" s="6" t="s">
        <v>3967</v>
      </c>
      <c r="C90" s="6">
        <v>47778</v>
      </c>
      <c r="D90" s="6">
        <v>300240</v>
      </c>
      <c r="E90" s="6" t="str">
        <f t="shared" si="22"/>
        <v>hp_300240</v>
      </c>
      <c r="F90" s="7" t="s">
        <v>3968</v>
      </c>
      <c r="G90" s="6">
        <v>204400</v>
      </c>
      <c r="H90" s="7">
        <f t="shared" si="30"/>
        <v>162202</v>
      </c>
      <c r="I90" s="7" t="str">
        <f t="shared" si="23"/>
        <v>atk_162202</v>
      </c>
      <c r="J90" s="7" t="s">
        <v>3973</v>
      </c>
      <c r="K90" s="7" t="s">
        <v>3985</v>
      </c>
      <c r="L90" s="7" t="s">
        <v>3975</v>
      </c>
      <c r="M90" s="7" t="s">
        <v>3976</v>
      </c>
      <c r="N90" s="7"/>
      <c r="O90" s="7" t="str">
        <f t="shared" si="24"/>
        <v>hp_300240;atk_162202;hit_500000;miss_40;cirt_0;cirtSub_-3500</v>
      </c>
      <c r="P90" s="7"/>
      <c r="Q90" s="7"/>
      <c r="R90" s="7"/>
      <c r="S90" s="7"/>
      <c r="T90" s="7"/>
      <c r="V90" s="52" t="str">
        <f t="shared" si="20"/>
        <v>卡娜兹市郊3-10</v>
      </c>
      <c r="X90" s="50" t="s">
        <v>309</v>
      </c>
      <c r="Y90" s="50">
        <v>10</v>
      </c>
      <c r="Z90" s="50">
        <f t="shared" si="28"/>
        <v>330</v>
      </c>
      <c r="AA90" s="51" t="s">
        <v>3967</v>
      </c>
      <c r="AB90" s="51">
        <v>200841</v>
      </c>
      <c r="AC90" s="51">
        <f t="shared" si="13"/>
        <v>0.65749999999999997</v>
      </c>
      <c r="AD90" s="51">
        <f t="shared" si="14"/>
        <v>132052</v>
      </c>
      <c r="AE90" s="6">
        <f t="shared" si="17"/>
        <v>31651</v>
      </c>
      <c r="AF90" s="51"/>
      <c r="AG90" s="11">
        <f t="shared" si="16"/>
        <v>163703</v>
      </c>
      <c r="AH90">
        <f t="shared" si="15"/>
        <v>0.81508755682355694</v>
      </c>
      <c r="AI90" s="53">
        <v>0.45</v>
      </c>
      <c r="AJ90" s="7" t="str">
        <f t="shared" si="21"/>
        <v>hp_163703</v>
      </c>
      <c r="AK90" s="52" t="s">
        <v>3968</v>
      </c>
      <c r="AL90" s="52">
        <v>63000</v>
      </c>
      <c r="AM90" s="7">
        <f>INT(IF(MOD(Y90,3)=0,INT(AL90*0.55),INT(AL90*0.35)))</f>
        <v>22050</v>
      </c>
      <c r="AN90" s="54">
        <f t="shared" si="25"/>
        <v>23107</v>
      </c>
      <c r="AO90" s="7" t="str">
        <f t="shared" si="26"/>
        <v>atk_23107</v>
      </c>
      <c r="AP90" s="52" t="s">
        <v>3973</v>
      </c>
      <c r="AQ90" s="52" t="s">
        <v>3981</v>
      </c>
      <c r="AR90" s="52" t="s">
        <v>3975</v>
      </c>
      <c r="AS90" s="52" t="s">
        <v>3976</v>
      </c>
      <c r="AU90" s="52" t="str">
        <f t="shared" si="27"/>
        <v>hp_163703;atk_23107;hit_500000;miss_20;cirt_0;cirtSub_-3500</v>
      </c>
    </row>
    <row r="91" spans="1:47" x14ac:dyDescent="0.2">
      <c r="A91" s="8" t="s">
        <v>737</v>
      </c>
      <c r="B91" s="6" t="s">
        <v>3967</v>
      </c>
      <c r="C91" s="6">
        <v>47778</v>
      </c>
      <c r="D91" s="6">
        <v>304842</v>
      </c>
      <c r="E91" s="6" t="str">
        <f t="shared" si="22"/>
        <v>hp_304842</v>
      </c>
      <c r="F91" s="7" t="s">
        <v>3968</v>
      </c>
      <c r="G91" s="6">
        <v>204400</v>
      </c>
      <c r="H91" s="7">
        <f t="shared" si="30"/>
        <v>162202</v>
      </c>
      <c r="I91" s="7" t="str">
        <f t="shared" si="23"/>
        <v>atk_162202</v>
      </c>
      <c r="J91" s="7" t="s">
        <v>3973</v>
      </c>
      <c r="K91" s="7" t="s">
        <v>3985</v>
      </c>
      <c r="L91" s="7" t="s">
        <v>3975</v>
      </c>
      <c r="M91" s="7" t="s">
        <v>3976</v>
      </c>
      <c r="O91" s="7" t="str">
        <f t="shared" si="24"/>
        <v>hp_304842;atk_162202;hit_500000;miss_40;cirt_0;cirtSub_-3500</v>
      </c>
      <c r="V91" s="7" t="str">
        <f t="shared" si="20"/>
        <v>卡娜兹市1-1</v>
      </c>
      <c r="W91" s="7">
        <f>Y91</f>
        <v>1</v>
      </c>
      <c r="X91" s="9" t="s">
        <v>340</v>
      </c>
      <c r="Y91" s="9">
        <v>1</v>
      </c>
      <c r="Z91" s="8">
        <f t="shared" si="28"/>
        <v>331</v>
      </c>
      <c r="AA91" s="6" t="s">
        <v>3967</v>
      </c>
      <c r="AB91" s="6">
        <v>204726</v>
      </c>
      <c r="AC91" s="6">
        <f t="shared" si="13"/>
        <v>0.65999999999999992</v>
      </c>
      <c r="AD91" s="6">
        <f t="shared" si="14"/>
        <v>135119</v>
      </c>
      <c r="AE91" s="6">
        <f t="shared" ref="AE91" si="32">IF(MOD(Y91,1)=0,INT(AD90*0.3),0)</f>
        <v>39615</v>
      </c>
      <c r="AF91" s="6">
        <v>10000</v>
      </c>
      <c r="AG91" s="11">
        <f t="shared" si="16"/>
        <v>184734</v>
      </c>
      <c r="AH91">
        <f t="shared" si="15"/>
        <v>0.90234752791535999</v>
      </c>
      <c r="AI91" s="53">
        <v>0.5</v>
      </c>
      <c r="AJ91" s="7" t="str">
        <f t="shared" si="21"/>
        <v>hp_184734</v>
      </c>
      <c r="AK91" s="7" t="s">
        <v>3968</v>
      </c>
      <c r="AL91" s="7">
        <v>64000</v>
      </c>
      <c r="AM91" s="7">
        <f>INT(IF(MOD(Y91,3)=0,INT(AL91*0.55),INT(AL91*0.35)))</f>
        <v>22400</v>
      </c>
      <c r="AN91" s="54">
        <f t="shared" si="25"/>
        <v>28875</v>
      </c>
      <c r="AO91" s="7" t="str">
        <f t="shared" si="26"/>
        <v>atk_28875</v>
      </c>
      <c r="AP91" s="7" t="s">
        <v>3973</v>
      </c>
      <c r="AQ91" s="7" t="s">
        <v>3982</v>
      </c>
      <c r="AR91" s="7" t="s">
        <v>3975</v>
      </c>
      <c r="AS91" s="7" t="s">
        <v>3976</v>
      </c>
      <c r="AU91" s="7" t="str">
        <f t="shared" si="27"/>
        <v>hp_184734;atk_28875;hit_500000;miss_25;cirt_0;cirtSub_-3500</v>
      </c>
    </row>
    <row r="92" spans="1:47" x14ac:dyDescent="0.2">
      <c r="A92" s="8" t="s">
        <v>737</v>
      </c>
      <c r="B92" s="6" t="s">
        <v>3967</v>
      </c>
      <c r="C92" s="6">
        <v>47778</v>
      </c>
      <c r="D92" s="6">
        <v>309502</v>
      </c>
      <c r="E92" s="6" t="str">
        <f t="shared" si="22"/>
        <v>hp_309502</v>
      </c>
      <c r="F92" s="7" t="s">
        <v>3968</v>
      </c>
      <c r="G92" s="6">
        <v>204400</v>
      </c>
      <c r="H92" s="7">
        <f t="shared" si="30"/>
        <v>162202</v>
      </c>
      <c r="I92" s="7" t="str">
        <f t="shared" si="23"/>
        <v>atk_162202</v>
      </c>
      <c r="J92" s="7" t="s">
        <v>3973</v>
      </c>
      <c r="K92" s="7" t="s">
        <v>3985</v>
      </c>
      <c r="L92" s="7" t="s">
        <v>3975</v>
      </c>
      <c r="M92" s="7" t="s">
        <v>3976</v>
      </c>
      <c r="O92" s="7" t="str">
        <f t="shared" si="24"/>
        <v>hp_309502;atk_162202;hit_500000;miss_40;cirt_0;cirtSub_-3500</v>
      </c>
      <c r="V92" s="7" t="str">
        <f t="shared" si="20"/>
        <v>卡娜兹市1-2</v>
      </c>
      <c r="W92" s="7">
        <f>W91+2</f>
        <v>3</v>
      </c>
      <c r="X92" s="9" t="s">
        <v>340</v>
      </c>
      <c r="Y92" s="9">
        <v>2</v>
      </c>
      <c r="Z92" s="8">
        <f t="shared" si="28"/>
        <v>333</v>
      </c>
      <c r="AA92" s="6" t="s">
        <v>3967</v>
      </c>
      <c r="AB92" s="6">
        <v>207092</v>
      </c>
      <c r="AC92" s="6">
        <f t="shared" si="13"/>
        <v>0.65999999999999992</v>
      </c>
      <c r="AD92" s="6">
        <f t="shared" si="14"/>
        <v>136680</v>
      </c>
      <c r="AE92" s="6">
        <f t="shared" si="17"/>
        <v>39615</v>
      </c>
      <c r="AF92" s="6">
        <v>10000</v>
      </c>
      <c r="AG92" s="11">
        <f t="shared" si="16"/>
        <v>186295</v>
      </c>
      <c r="AH92">
        <f t="shared" si="15"/>
        <v>0.89957603384003249</v>
      </c>
      <c r="AI92" s="53">
        <v>0.5</v>
      </c>
      <c r="AJ92" s="7" t="str">
        <f t="shared" si="21"/>
        <v>hp_186295</v>
      </c>
      <c r="AK92" s="7" t="s">
        <v>3968</v>
      </c>
      <c r="AL92" s="7">
        <v>64520</v>
      </c>
      <c r="AM92" s="7">
        <f>INT(IF(MOD(Y92,3)=0,INT(AL92*0.55),INT(AL92*0.35)))</f>
        <v>22582</v>
      </c>
      <c r="AN92" s="54">
        <f t="shared" si="25"/>
        <v>29020</v>
      </c>
      <c r="AO92" s="7" t="str">
        <f t="shared" si="26"/>
        <v>atk_29020</v>
      </c>
      <c r="AP92" s="7" t="s">
        <v>3973</v>
      </c>
      <c r="AQ92" s="7" t="s">
        <v>3982</v>
      </c>
      <c r="AR92" s="7" t="s">
        <v>3975</v>
      </c>
      <c r="AS92" s="7" t="s">
        <v>3976</v>
      </c>
      <c r="AU92" s="7" t="str">
        <f t="shared" si="27"/>
        <v>hp_186295;atk_29020;hit_500000;miss_25;cirt_0;cirtSub_-3500</v>
      </c>
    </row>
    <row r="93" spans="1:47" x14ac:dyDescent="0.2">
      <c r="A93" s="8" t="s">
        <v>738</v>
      </c>
      <c r="B93" s="6" t="s">
        <v>3967</v>
      </c>
      <c r="C93" s="6">
        <v>50490</v>
      </c>
      <c r="D93" s="6">
        <v>319617</v>
      </c>
      <c r="E93" s="6" t="str">
        <f t="shared" si="22"/>
        <v>hp_319617</v>
      </c>
      <c r="F93" s="7" t="s">
        <v>3968</v>
      </c>
      <c r="G93" s="6">
        <v>216000</v>
      </c>
      <c r="H93" s="7">
        <f t="shared" si="30"/>
        <v>169992</v>
      </c>
      <c r="I93" s="7" t="str">
        <f t="shared" si="23"/>
        <v>atk_169992</v>
      </c>
      <c r="J93" s="7" t="s">
        <v>3973</v>
      </c>
      <c r="K93" s="7" t="s">
        <v>3985</v>
      </c>
      <c r="L93" s="7" t="s">
        <v>3975</v>
      </c>
      <c r="M93" s="7" t="s">
        <v>3976</v>
      </c>
      <c r="O93" s="7" t="str">
        <f t="shared" si="24"/>
        <v>hp_319617;atk_169992;hit_500000;miss_40;cirt_0;cirtSub_-3500</v>
      </c>
      <c r="V93" s="7" t="str">
        <f t="shared" si="20"/>
        <v>卡娜兹市1-3</v>
      </c>
      <c r="W93" s="7">
        <f t="shared" ref="W93:W156" si="33">W92+2</f>
        <v>5</v>
      </c>
      <c r="X93" s="9" t="s">
        <v>340</v>
      </c>
      <c r="Y93" s="9">
        <v>3</v>
      </c>
      <c r="Z93" s="8">
        <f t="shared" si="28"/>
        <v>336</v>
      </c>
      <c r="AA93" s="6" t="s">
        <v>3967</v>
      </c>
      <c r="AB93" s="6">
        <v>209470</v>
      </c>
      <c r="AC93" s="6">
        <f t="shared" si="13"/>
        <v>0.66249999999999987</v>
      </c>
      <c r="AD93" s="6">
        <f t="shared" si="14"/>
        <v>138773</v>
      </c>
      <c r="AE93" s="6">
        <f t="shared" si="17"/>
        <v>39615</v>
      </c>
      <c r="AF93" s="6">
        <v>10000</v>
      </c>
      <c r="AG93" s="11">
        <f t="shared" si="16"/>
        <v>188388</v>
      </c>
      <c r="AH93">
        <f t="shared" si="15"/>
        <v>0.89935551630305055</v>
      </c>
      <c r="AI93" s="53">
        <v>0.5</v>
      </c>
      <c r="AJ93" s="7" t="str">
        <f t="shared" si="21"/>
        <v>hp_188388</v>
      </c>
      <c r="AK93" s="7" t="s">
        <v>3968</v>
      </c>
      <c r="AL93" s="7">
        <v>65040</v>
      </c>
      <c r="AM93" s="7">
        <f>INT(IF(MOD(Y93,3)=0,INT(AL93*0.55),INT(AL93*0.35)))</f>
        <v>35772</v>
      </c>
      <c r="AN93" s="54">
        <f t="shared" si="25"/>
        <v>29247</v>
      </c>
      <c r="AO93" s="7" t="str">
        <f t="shared" si="26"/>
        <v>atk_29247</v>
      </c>
      <c r="AP93" s="7" t="s">
        <v>3973</v>
      </c>
      <c r="AQ93" s="7" t="s">
        <v>3982</v>
      </c>
      <c r="AR93" s="7" t="s">
        <v>3975</v>
      </c>
      <c r="AS93" s="7" t="s">
        <v>3976</v>
      </c>
      <c r="AU93" s="7" t="str">
        <f t="shared" si="27"/>
        <v>hp_188388;atk_29247;hit_500000;miss_25;cirt_0;cirtSub_-3500</v>
      </c>
    </row>
    <row r="94" spans="1:47" x14ac:dyDescent="0.2">
      <c r="A94" s="8" t="s">
        <v>738</v>
      </c>
      <c r="B94" s="6" t="s">
        <v>3967</v>
      </c>
      <c r="C94" s="6">
        <v>50490</v>
      </c>
      <c r="D94" s="6">
        <v>322639</v>
      </c>
      <c r="E94" s="6" t="str">
        <f t="shared" si="22"/>
        <v>hp_322639</v>
      </c>
      <c r="F94" s="7" t="s">
        <v>3968</v>
      </c>
      <c r="G94" s="6">
        <v>216000</v>
      </c>
      <c r="H94" s="7">
        <f t="shared" si="30"/>
        <v>169992</v>
      </c>
      <c r="I94" s="7" t="str">
        <f t="shared" si="23"/>
        <v>atk_169992</v>
      </c>
      <c r="J94" s="7" t="s">
        <v>3973</v>
      </c>
      <c r="K94" s="7" t="s">
        <v>3985</v>
      </c>
      <c r="L94" s="7" t="s">
        <v>3975</v>
      </c>
      <c r="M94" s="7" t="s">
        <v>3976</v>
      </c>
      <c r="O94" s="7" t="str">
        <f t="shared" si="24"/>
        <v>hp_322639;atk_169992;hit_500000;miss_40;cirt_0;cirtSub_-3500</v>
      </c>
      <c r="V94" s="7" t="str">
        <f t="shared" si="20"/>
        <v>卡娜兹市1-4</v>
      </c>
      <c r="W94" s="7">
        <f t="shared" si="33"/>
        <v>7</v>
      </c>
      <c r="X94" s="9" t="s">
        <v>340</v>
      </c>
      <c r="Y94" s="9">
        <v>4</v>
      </c>
      <c r="Z94" s="8">
        <f t="shared" si="28"/>
        <v>340</v>
      </c>
      <c r="AA94" s="6" t="s">
        <v>3967</v>
      </c>
      <c r="AB94" s="6">
        <v>211859</v>
      </c>
      <c r="AC94" s="6">
        <f t="shared" si="13"/>
        <v>0.66249999999999987</v>
      </c>
      <c r="AD94" s="6">
        <f t="shared" si="14"/>
        <v>140356</v>
      </c>
      <c r="AE94" s="6">
        <f t="shared" si="17"/>
        <v>39615</v>
      </c>
      <c r="AF94" s="6">
        <v>10000</v>
      </c>
      <c r="AG94" s="11">
        <f t="shared" si="16"/>
        <v>189971</v>
      </c>
      <c r="AH94">
        <f t="shared" si="15"/>
        <v>0.89668600342680749</v>
      </c>
      <c r="AI94" s="53">
        <v>0.5</v>
      </c>
      <c r="AJ94" s="7" t="str">
        <f t="shared" si="21"/>
        <v>hp_189971</v>
      </c>
      <c r="AK94" s="7" t="s">
        <v>3968</v>
      </c>
      <c r="AL94" s="7">
        <v>65560</v>
      </c>
      <c r="AM94" s="7">
        <f>INT(IF(MOD(Y94,3)=0,INT(AL94*0.55),INT(AL94*0.35)))</f>
        <v>22946</v>
      </c>
      <c r="AN94" s="54">
        <f t="shared" si="25"/>
        <v>29393</v>
      </c>
      <c r="AO94" s="7" t="str">
        <f t="shared" si="26"/>
        <v>atk_29393</v>
      </c>
      <c r="AP94" s="7" t="s">
        <v>3973</v>
      </c>
      <c r="AQ94" s="7" t="s">
        <v>3982</v>
      </c>
      <c r="AR94" s="7" t="s">
        <v>3975</v>
      </c>
      <c r="AS94" s="7" t="s">
        <v>3976</v>
      </c>
      <c r="AU94" s="7" t="str">
        <f t="shared" si="27"/>
        <v>hp_189971;atk_29393;hit_500000;miss_25;cirt_0;cirtSub_-3500</v>
      </c>
    </row>
    <row r="95" spans="1:47" x14ac:dyDescent="0.2">
      <c r="A95" s="8" t="s">
        <v>738</v>
      </c>
      <c r="B95" s="6" t="s">
        <v>3967</v>
      </c>
      <c r="C95" s="6">
        <v>50490</v>
      </c>
      <c r="D95" s="6">
        <v>325691</v>
      </c>
      <c r="E95" s="6" t="str">
        <f t="shared" si="22"/>
        <v>hp_325691</v>
      </c>
      <c r="F95" s="7" t="s">
        <v>3968</v>
      </c>
      <c r="G95" s="6">
        <v>216000</v>
      </c>
      <c r="H95" s="7">
        <f t="shared" si="30"/>
        <v>169992</v>
      </c>
      <c r="I95" s="7" t="str">
        <f t="shared" si="23"/>
        <v>atk_169992</v>
      </c>
      <c r="J95" s="7" t="s">
        <v>3973</v>
      </c>
      <c r="K95" s="7" t="s">
        <v>3985</v>
      </c>
      <c r="L95" s="7" t="s">
        <v>3975</v>
      </c>
      <c r="M95" s="7" t="s">
        <v>3976</v>
      </c>
      <c r="O95" s="7" t="str">
        <f t="shared" si="24"/>
        <v>hp_325691;atk_169992;hit_500000;miss_40;cirt_0;cirtSub_-3500</v>
      </c>
      <c r="V95" s="7" t="str">
        <f t="shared" si="20"/>
        <v>卡娜兹市1-5</v>
      </c>
      <c r="W95" s="7">
        <f t="shared" si="33"/>
        <v>9</v>
      </c>
      <c r="X95" s="9" t="s">
        <v>340</v>
      </c>
      <c r="Y95" s="9">
        <v>5</v>
      </c>
      <c r="Z95" s="8">
        <f t="shared" si="28"/>
        <v>345</v>
      </c>
      <c r="AA95" s="6" t="s">
        <v>3967</v>
      </c>
      <c r="AB95" s="6">
        <v>214259</v>
      </c>
      <c r="AC95" s="6">
        <f t="shared" ref="AC95:AC158" si="34">0.6+INT((Z95-1)/55)*0.01+INT(Y95/3)*0.0025</f>
        <v>0.66249999999999987</v>
      </c>
      <c r="AD95" s="6">
        <f t="shared" ref="AD95:AD158" si="35">INT(AB95*AC95)</f>
        <v>141946</v>
      </c>
      <c r="AE95" s="6">
        <f t="shared" si="17"/>
        <v>39615</v>
      </c>
      <c r="AF95" s="6">
        <v>10000</v>
      </c>
      <c r="AG95" s="11">
        <f t="shared" si="16"/>
        <v>191561</v>
      </c>
      <c r="AH95">
        <f t="shared" si="15"/>
        <v>0.89406279316154746</v>
      </c>
      <c r="AI95" s="53">
        <v>0.5</v>
      </c>
      <c r="AJ95" s="7" t="str">
        <f t="shared" si="21"/>
        <v>hp_191561</v>
      </c>
      <c r="AK95" s="7" t="s">
        <v>3968</v>
      </c>
      <c r="AL95" s="7">
        <v>66080</v>
      </c>
      <c r="AM95" s="7">
        <f>INT(IF(MOD(Y95,3)=0,INT(AL95*0.55),INT(AL95*0.35)))</f>
        <v>23128</v>
      </c>
      <c r="AN95" s="54">
        <f t="shared" si="25"/>
        <v>29539</v>
      </c>
      <c r="AO95" s="7" t="str">
        <f t="shared" si="26"/>
        <v>atk_29539</v>
      </c>
      <c r="AP95" s="7" t="s">
        <v>3973</v>
      </c>
      <c r="AQ95" s="7" t="s">
        <v>3982</v>
      </c>
      <c r="AR95" s="7" t="s">
        <v>3975</v>
      </c>
      <c r="AS95" s="7" t="s">
        <v>3976</v>
      </c>
      <c r="AU95" s="7" t="str">
        <f t="shared" si="27"/>
        <v>hp_191561;atk_29539;hit_500000;miss_25;cirt_0;cirtSub_-3500</v>
      </c>
    </row>
    <row r="96" spans="1:47" x14ac:dyDescent="0.2">
      <c r="A96" s="8" t="s">
        <v>516</v>
      </c>
      <c r="B96" s="6" t="s">
        <v>3967</v>
      </c>
      <c r="C96" s="6">
        <v>51658</v>
      </c>
      <c r="D96" s="6">
        <v>334056</v>
      </c>
      <c r="E96" s="6" t="str">
        <f t="shared" si="22"/>
        <v>hp_334056</v>
      </c>
      <c r="F96" s="7" t="s">
        <v>3968</v>
      </c>
      <c r="G96" s="6">
        <v>221000</v>
      </c>
      <c r="H96" s="7">
        <f t="shared" si="30"/>
        <v>189846</v>
      </c>
      <c r="I96" s="7" t="str">
        <f t="shared" si="23"/>
        <v>atk_189846</v>
      </c>
      <c r="J96" s="7" t="s">
        <v>3973</v>
      </c>
      <c r="K96" s="7" t="s">
        <v>3986</v>
      </c>
      <c r="L96" s="7" t="s">
        <v>3975</v>
      </c>
      <c r="M96" s="7" t="s">
        <v>3976</v>
      </c>
      <c r="O96" s="7" t="str">
        <f t="shared" si="24"/>
        <v>hp_334056;atk_189846;hit_500000;miss_45;cirt_0;cirtSub_-3500</v>
      </c>
      <c r="V96" s="7" t="str">
        <f t="shared" si="20"/>
        <v>卡娜兹市1-6</v>
      </c>
      <c r="W96" s="7">
        <f t="shared" si="33"/>
        <v>11</v>
      </c>
      <c r="X96" s="9" t="s">
        <v>340</v>
      </c>
      <c r="Y96" s="9">
        <v>6</v>
      </c>
      <c r="Z96" s="8">
        <f t="shared" si="28"/>
        <v>351</v>
      </c>
      <c r="AA96" s="6" t="s">
        <v>3967</v>
      </c>
      <c r="AB96" s="6">
        <v>216671</v>
      </c>
      <c r="AC96" s="6">
        <f t="shared" si="34"/>
        <v>0.66499999999999992</v>
      </c>
      <c r="AD96" s="6">
        <f t="shared" si="35"/>
        <v>144086</v>
      </c>
      <c r="AE96" s="6">
        <f t="shared" si="17"/>
        <v>39615</v>
      </c>
      <c r="AF96" s="6">
        <v>10000</v>
      </c>
      <c r="AG96" s="11">
        <f t="shared" si="16"/>
        <v>193701</v>
      </c>
      <c r="AH96">
        <f t="shared" ref="AH96:AH159" si="36">AG96/AB96</f>
        <v>0.89398673564990239</v>
      </c>
      <c r="AI96" s="53">
        <v>0.5</v>
      </c>
      <c r="AJ96" s="7" t="str">
        <f t="shared" si="21"/>
        <v>hp_193701</v>
      </c>
      <c r="AK96" s="7" t="s">
        <v>3968</v>
      </c>
      <c r="AL96" s="7">
        <v>66600</v>
      </c>
      <c r="AM96" s="7">
        <f>INT(IF(MOD(Y96,3)=0,INT(AL96*0.55),INT(AL96*0.35)))</f>
        <v>36630</v>
      </c>
      <c r="AN96" s="54">
        <f t="shared" si="25"/>
        <v>29769</v>
      </c>
      <c r="AO96" s="7" t="str">
        <f t="shared" si="26"/>
        <v>atk_29769</v>
      </c>
      <c r="AP96" s="7" t="s">
        <v>3973</v>
      </c>
      <c r="AQ96" s="7" t="s">
        <v>3982</v>
      </c>
      <c r="AR96" s="7" t="s">
        <v>3975</v>
      </c>
      <c r="AS96" s="7" t="s">
        <v>3976</v>
      </c>
      <c r="AU96" s="7" t="str">
        <f t="shared" si="27"/>
        <v>hp_193701;atk_29769;hit_500000;miss_25;cirt_0;cirtSub_-3500</v>
      </c>
    </row>
    <row r="97" spans="1:47" x14ac:dyDescent="0.2">
      <c r="A97" s="8" t="s">
        <v>516</v>
      </c>
      <c r="B97" s="6" t="s">
        <v>3967</v>
      </c>
      <c r="C97" s="6">
        <v>51658</v>
      </c>
      <c r="D97" s="6">
        <v>338019</v>
      </c>
      <c r="E97" s="6" t="str">
        <f t="shared" si="22"/>
        <v>hp_338019</v>
      </c>
      <c r="F97" s="7" t="s">
        <v>3968</v>
      </c>
      <c r="G97" s="6">
        <v>221000</v>
      </c>
      <c r="H97" s="7">
        <f t="shared" si="30"/>
        <v>189846</v>
      </c>
      <c r="I97" s="7" t="str">
        <f t="shared" si="23"/>
        <v>atk_189846</v>
      </c>
      <c r="J97" s="7" t="s">
        <v>3973</v>
      </c>
      <c r="K97" s="7" t="s">
        <v>3986</v>
      </c>
      <c r="L97" s="7" t="s">
        <v>3975</v>
      </c>
      <c r="M97" s="7" t="s">
        <v>3976</v>
      </c>
      <c r="O97" s="7" t="str">
        <f t="shared" si="24"/>
        <v>hp_338019;atk_189846;hit_500000;miss_45;cirt_0;cirtSub_-3500</v>
      </c>
      <c r="V97" s="7" t="str">
        <f t="shared" si="20"/>
        <v>卡娜兹市1-7</v>
      </c>
      <c r="W97" s="7">
        <f t="shared" si="33"/>
        <v>13</v>
      </c>
      <c r="X97" s="9" t="s">
        <v>340</v>
      </c>
      <c r="Y97" s="9">
        <v>7</v>
      </c>
      <c r="Z97" s="8">
        <f t="shared" si="28"/>
        <v>358</v>
      </c>
      <c r="AA97" s="6" t="s">
        <v>3967</v>
      </c>
      <c r="AB97" s="6">
        <v>219094</v>
      </c>
      <c r="AC97" s="6">
        <f t="shared" si="34"/>
        <v>0.66499999999999992</v>
      </c>
      <c r="AD97" s="6">
        <f t="shared" si="35"/>
        <v>145697</v>
      </c>
      <c r="AE97" s="6">
        <f t="shared" si="17"/>
        <v>39615</v>
      </c>
      <c r="AF97" s="6">
        <v>10000</v>
      </c>
      <c r="AG97" s="11">
        <f t="shared" ref="AG97:AG160" si="37">INT(AD97*1)+AF97+AE97</f>
        <v>195312</v>
      </c>
      <c r="AH97">
        <f t="shared" si="36"/>
        <v>0.89145298365085301</v>
      </c>
      <c r="AI97" s="53">
        <v>0.5</v>
      </c>
      <c r="AJ97" s="7" t="str">
        <f t="shared" si="21"/>
        <v>hp_195312</v>
      </c>
      <c r="AK97" s="7" t="s">
        <v>3968</v>
      </c>
      <c r="AL97" s="7">
        <v>67120</v>
      </c>
      <c r="AM97" s="7">
        <f>INT(IF(MOD(Y97,3)=0,INT(AL97*0.55),INT(AL97*0.35)))</f>
        <v>23492</v>
      </c>
      <c r="AN97" s="54">
        <f t="shared" si="25"/>
        <v>29917</v>
      </c>
      <c r="AO97" s="7" t="str">
        <f t="shared" si="26"/>
        <v>atk_29917</v>
      </c>
      <c r="AP97" s="7" t="s">
        <v>3973</v>
      </c>
      <c r="AQ97" s="7" t="s">
        <v>3982</v>
      </c>
      <c r="AR97" s="7" t="s">
        <v>3975</v>
      </c>
      <c r="AS97" s="7" t="s">
        <v>3976</v>
      </c>
      <c r="AU97" s="7" t="str">
        <f t="shared" si="27"/>
        <v>hp_195312;atk_29917;hit_500000;miss_25;cirt_0;cirtSub_-3500</v>
      </c>
    </row>
    <row r="98" spans="1:47" x14ac:dyDescent="0.2">
      <c r="A98" s="8" t="s">
        <v>516</v>
      </c>
      <c r="B98" s="6" t="s">
        <v>3967</v>
      </c>
      <c r="C98" s="6">
        <v>51658</v>
      </c>
      <c r="D98" s="6">
        <v>342027</v>
      </c>
      <c r="E98" s="6" t="str">
        <f t="shared" si="22"/>
        <v>hp_342027</v>
      </c>
      <c r="F98" s="7" t="s">
        <v>3968</v>
      </c>
      <c r="G98" s="6">
        <v>221000</v>
      </c>
      <c r="H98" s="7">
        <f t="shared" si="30"/>
        <v>189846</v>
      </c>
      <c r="I98" s="7" t="str">
        <f t="shared" si="23"/>
        <v>atk_189846</v>
      </c>
      <c r="J98" s="7" t="s">
        <v>3973</v>
      </c>
      <c r="K98" s="7" t="s">
        <v>3986</v>
      </c>
      <c r="L98" s="7" t="s">
        <v>3975</v>
      </c>
      <c r="M98" s="7" t="s">
        <v>3976</v>
      </c>
      <c r="O98" s="7" t="str">
        <f t="shared" si="24"/>
        <v>hp_342027;atk_189846;hit_500000;miss_45;cirt_0;cirtSub_-3500</v>
      </c>
      <c r="V98" s="7" t="str">
        <f t="shared" si="20"/>
        <v>卡娜兹市1-8</v>
      </c>
      <c r="W98" s="7">
        <f t="shared" si="33"/>
        <v>15</v>
      </c>
      <c r="X98" s="9" t="s">
        <v>340</v>
      </c>
      <c r="Y98" s="9">
        <v>8</v>
      </c>
      <c r="Z98" s="8">
        <f t="shared" si="28"/>
        <v>366</v>
      </c>
      <c r="AA98" s="6" t="s">
        <v>3967</v>
      </c>
      <c r="AB98" s="6">
        <v>221528</v>
      </c>
      <c r="AC98" s="6">
        <f t="shared" si="34"/>
        <v>0.66499999999999992</v>
      </c>
      <c r="AD98" s="6">
        <f t="shared" si="35"/>
        <v>147316</v>
      </c>
      <c r="AE98" s="6">
        <f t="shared" si="17"/>
        <v>39615</v>
      </c>
      <c r="AF98" s="6">
        <v>10000</v>
      </c>
      <c r="AG98" s="11">
        <f t="shared" si="37"/>
        <v>196931</v>
      </c>
      <c r="AH98">
        <f t="shared" si="36"/>
        <v>0.88896663175761081</v>
      </c>
      <c r="AI98" s="53">
        <v>0.5</v>
      </c>
      <c r="AJ98" s="7" t="str">
        <f t="shared" si="21"/>
        <v>hp_196931</v>
      </c>
      <c r="AK98" s="7" t="s">
        <v>3968</v>
      </c>
      <c r="AL98" s="7">
        <v>67640</v>
      </c>
      <c r="AM98" s="7">
        <f>INT(IF(MOD(Y98,3)=0,INT(AL98*0.55),INT(AL98*0.35)))</f>
        <v>23674</v>
      </c>
      <c r="AN98" s="54">
        <f t="shared" si="25"/>
        <v>30064</v>
      </c>
      <c r="AO98" s="7" t="str">
        <f t="shared" si="26"/>
        <v>atk_30064</v>
      </c>
      <c r="AP98" s="7" t="s">
        <v>3973</v>
      </c>
      <c r="AQ98" s="7" t="s">
        <v>3982</v>
      </c>
      <c r="AR98" s="7" t="s">
        <v>3975</v>
      </c>
      <c r="AS98" s="7" t="s">
        <v>3976</v>
      </c>
      <c r="AU98" s="7" t="str">
        <f t="shared" si="27"/>
        <v>hp_196931;atk_30064;hit_500000;miss_25;cirt_0;cirtSub_-3500</v>
      </c>
    </row>
    <row r="99" spans="1:47" x14ac:dyDescent="0.2">
      <c r="A99" s="8" t="s">
        <v>517</v>
      </c>
      <c r="B99" s="6" t="s">
        <v>3967</v>
      </c>
      <c r="C99" s="6">
        <v>53528</v>
      </c>
      <c r="D99" s="6">
        <v>351853</v>
      </c>
      <c r="E99" s="6" t="str">
        <f t="shared" si="22"/>
        <v>hp_351853</v>
      </c>
      <c r="F99" s="7" t="s">
        <v>3968</v>
      </c>
      <c r="G99" s="6">
        <v>229000</v>
      </c>
      <c r="H99" s="7">
        <f t="shared" si="30"/>
        <v>196261</v>
      </c>
      <c r="I99" s="7" t="str">
        <f t="shared" si="23"/>
        <v>atk_196261</v>
      </c>
      <c r="J99" s="7" t="s">
        <v>3973</v>
      </c>
      <c r="K99" s="7" t="s">
        <v>3986</v>
      </c>
      <c r="L99" s="7" t="s">
        <v>3975</v>
      </c>
      <c r="M99" s="7" t="s">
        <v>3976</v>
      </c>
      <c r="O99" s="7" t="str">
        <f t="shared" si="24"/>
        <v>hp_351853;atk_196261;hit_500000;miss_45;cirt_0;cirtSub_-3500</v>
      </c>
      <c r="V99" s="7" t="str">
        <f t="shared" si="20"/>
        <v>卡娜兹市1-9</v>
      </c>
      <c r="W99" s="7">
        <f t="shared" si="33"/>
        <v>17</v>
      </c>
      <c r="X99" s="9" t="s">
        <v>340</v>
      </c>
      <c r="Y99" s="9">
        <v>9</v>
      </c>
      <c r="Z99" s="8">
        <f t="shared" si="28"/>
        <v>375</v>
      </c>
      <c r="AA99" s="6" t="s">
        <v>3967</v>
      </c>
      <c r="AB99" s="6">
        <v>223974</v>
      </c>
      <c r="AC99" s="6">
        <f t="shared" si="34"/>
        <v>0.66749999999999987</v>
      </c>
      <c r="AD99" s="6">
        <f t="shared" si="35"/>
        <v>149502</v>
      </c>
      <c r="AE99" s="6">
        <f t="shared" si="17"/>
        <v>39615</v>
      </c>
      <c r="AF99" s="6">
        <v>10000</v>
      </c>
      <c r="AG99" s="11">
        <f t="shared" si="37"/>
        <v>199117</v>
      </c>
      <c r="AH99">
        <f t="shared" si="36"/>
        <v>0.88901836820345215</v>
      </c>
      <c r="AI99" s="53">
        <v>0.5</v>
      </c>
      <c r="AJ99" s="7" t="str">
        <f t="shared" si="21"/>
        <v>hp_199117</v>
      </c>
      <c r="AK99" s="7" t="s">
        <v>3968</v>
      </c>
      <c r="AL99" s="7">
        <v>68160</v>
      </c>
      <c r="AM99" s="7">
        <f>INT(IF(MOD(Y99,3)=0,INT(AL99*0.55),INT(AL99*0.35)))</f>
        <v>37488</v>
      </c>
      <c r="AN99" s="54">
        <f t="shared" si="25"/>
        <v>30297</v>
      </c>
      <c r="AO99" s="7" t="str">
        <f t="shared" si="26"/>
        <v>atk_30297</v>
      </c>
      <c r="AP99" s="7" t="s">
        <v>3973</v>
      </c>
      <c r="AQ99" s="7" t="s">
        <v>3982</v>
      </c>
      <c r="AR99" s="7" t="s">
        <v>3975</v>
      </c>
      <c r="AS99" s="7" t="s">
        <v>3976</v>
      </c>
      <c r="AU99" s="7" t="str">
        <f t="shared" si="27"/>
        <v>hp_199117;atk_30297;hit_500000;miss_25;cirt_0;cirtSub_-3500</v>
      </c>
    </row>
    <row r="100" spans="1:47" s="12" customFormat="1" x14ac:dyDescent="0.2">
      <c r="A100" s="8" t="s">
        <v>517</v>
      </c>
      <c r="B100" s="6" t="s">
        <v>3967</v>
      </c>
      <c r="C100" s="6">
        <v>53528</v>
      </c>
      <c r="D100" s="6">
        <v>355990</v>
      </c>
      <c r="E100" s="6" t="str">
        <f t="shared" si="22"/>
        <v>hp_355990</v>
      </c>
      <c r="F100" s="7" t="s">
        <v>3968</v>
      </c>
      <c r="G100" s="6">
        <v>229000</v>
      </c>
      <c r="H100" s="7">
        <f t="shared" si="30"/>
        <v>196261</v>
      </c>
      <c r="I100" s="7" t="str">
        <f t="shared" si="23"/>
        <v>atk_196261</v>
      </c>
      <c r="J100" s="7" t="s">
        <v>3973</v>
      </c>
      <c r="K100" s="7" t="s">
        <v>3986</v>
      </c>
      <c r="L100" s="7" t="s">
        <v>3975</v>
      </c>
      <c r="M100" s="7" t="s">
        <v>3976</v>
      </c>
      <c r="N100" s="7"/>
      <c r="O100" s="7" t="str">
        <f t="shared" si="24"/>
        <v>hp_355990;atk_196261;hit_500000;miss_45;cirt_0;cirtSub_-3500</v>
      </c>
      <c r="P100" s="7"/>
      <c r="Q100" s="7"/>
      <c r="R100" s="7"/>
      <c r="S100" s="7"/>
      <c r="T100" s="7"/>
      <c r="V100" s="12" t="str">
        <f t="shared" si="20"/>
        <v>卡娜兹市1-10</v>
      </c>
      <c r="W100" s="12">
        <f t="shared" si="33"/>
        <v>19</v>
      </c>
      <c r="X100" s="5" t="s">
        <v>340</v>
      </c>
      <c r="Y100" s="5">
        <v>10</v>
      </c>
      <c r="Z100" s="5">
        <f t="shared" si="28"/>
        <v>385</v>
      </c>
      <c r="AA100" s="11" t="s">
        <v>3967</v>
      </c>
      <c r="AB100" s="11">
        <v>226431</v>
      </c>
      <c r="AC100" s="11">
        <f t="shared" si="34"/>
        <v>0.66749999999999987</v>
      </c>
      <c r="AD100" s="11">
        <f t="shared" si="35"/>
        <v>151142</v>
      </c>
      <c r="AE100" s="6">
        <f t="shared" si="17"/>
        <v>39615</v>
      </c>
      <c r="AF100" s="11">
        <v>10000</v>
      </c>
      <c r="AG100" s="11">
        <f t="shared" si="37"/>
        <v>200757</v>
      </c>
      <c r="AH100">
        <f t="shared" si="36"/>
        <v>0.88661446533381028</v>
      </c>
      <c r="AI100" s="53">
        <v>0.5</v>
      </c>
      <c r="AJ100" s="7" t="str">
        <f t="shared" si="21"/>
        <v>hp_200757</v>
      </c>
      <c r="AK100" s="12" t="s">
        <v>3968</v>
      </c>
      <c r="AL100" s="12">
        <v>68680</v>
      </c>
      <c r="AM100" s="7">
        <f>INT(IF(MOD(Y100,3)=0,INT(AL100*0.55),INT(AL100*0.35)))</f>
        <v>24038</v>
      </c>
      <c r="AN100" s="54">
        <f t="shared" si="25"/>
        <v>30446</v>
      </c>
      <c r="AO100" s="7" t="str">
        <f t="shared" si="26"/>
        <v>atk_30446</v>
      </c>
      <c r="AP100" s="12" t="s">
        <v>3973</v>
      </c>
      <c r="AQ100" s="12" t="s">
        <v>3982</v>
      </c>
      <c r="AR100" s="12" t="s">
        <v>3975</v>
      </c>
      <c r="AS100" s="12" t="s">
        <v>3976</v>
      </c>
      <c r="AU100" s="12" t="str">
        <f t="shared" si="27"/>
        <v>hp_200757;atk_30446;hit_500000;miss_25;cirt_0;cirtSub_-3500</v>
      </c>
    </row>
    <row r="101" spans="1:47" x14ac:dyDescent="0.2">
      <c r="A101" s="8" t="s">
        <v>517</v>
      </c>
      <c r="B101" s="6" t="s">
        <v>3967</v>
      </c>
      <c r="C101" s="6">
        <v>53528</v>
      </c>
      <c r="D101" s="6">
        <v>358959</v>
      </c>
      <c r="E101" s="6" t="str">
        <f t="shared" si="22"/>
        <v>hp_358959</v>
      </c>
      <c r="F101" s="7" t="s">
        <v>3968</v>
      </c>
      <c r="G101" s="6">
        <v>229000</v>
      </c>
      <c r="H101" s="7">
        <f t="shared" si="30"/>
        <v>196261</v>
      </c>
      <c r="I101" s="7" t="str">
        <f t="shared" si="23"/>
        <v>atk_196261</v>
      </c>
      <c r="J101" s="7" t="s">
        <v>3973</v>
      </c>
      <c r="K101" s="7" t="s">
        <v>3986</v>
      </c>
      <c r="L101" s="7" t="s">
        <v>3975</v>
      </c>
      <c r="M101" s="7" t="s">
        <v>3976</v>
      </c>
      <c r="O101" s="7" t="str">
        <f t="shared" si="24"/>
        <v>hp_358959;atk_196261;hit_500000;miss_45;cirt_0;cirtSub_-3500</v>
      </c>
      <c r="V101" s="7" t="str">
        <f t="shared" si="20"/>
        <v>卡娜兹市2-1</v>
      </c>
      <c r="W101" s="7">
        <f t="shared" si="33"/>
        <v>21</v>
      </c>
      <c r="X101" s="9" t="s">
        <v>341</v>
      </c>
      <c r="Y101" s="9">
        <v>1</v>
      </c>
      <c r="Z101" s="8">
        <f t="shared" si="28"/>
        <v>386</v>
      </c>
      <c r="AA101" s="6" t="s">
        <v>3967</v>
      </c>
      <c r="AB101" s="6">
        <v>228899</v>
      </c>
      <c r="AC101" s="6">
        <f t="shared" si="34"/>
        <v>0.66999999999999993</v>
      </c>
      <c r="AD101" s="6">
        <f t="shared" si="35"/>
        <v>153362</v>
      </c>
      <c r="AE101" s="6">
        <f t="shared" ref="AE101" si="38">IF(MOD(Y101,1)=0,INT(AD100*0.3),0)</f>
        <v>45342</v>
      </c>
      <c r="AF101" s="6">
        <v>10000</v>
      </c>
      <c r="AG101" s="11">
        <f t="shared" si="37"/>
        <v>208704</v>
      </c>
      <c r="AH101">
        <f t="shared" si="36"/>
        <v>0.91177331486812963</v>
      </c>
      <c r="AI101" s="53">
        <v>0.5</v>
      </c>
      <c r="AJ101" s="7" t="str">
        <f t="shared" si="21"/>
        <v>hp_208704</v>
      </c>
      <c r="AK101" s="7" t="s">
        <v>3968</v>
      </c>
      <c r="AL101" s="7">
        <v>69200</v>
      </c>
      <c r="AM101" s="7">
        <f>INT(IF(MOD(Y101,3)=0,INT(AL101*0.55),INT(AL101*0.35)))</f>
        <v>24220</v>
      </c>
      <c r="AN101" s="54">
        <f t="shared" si="25"/>
        <v>31547</v>
      </c>
      <c r="AO101" s="7" t="str">
        <f t="shared" si="26"/>
        <v>atk_31547</v>
      </c>
      <c r="AP101" s="7" t="s">
        <v>3973</v>
      </c>
      <c r="AQ101" s="7" t="s">
        <v>3982</v>
      </c>
      <c r="AR101" s="7" t="s">
        <v>3975</v>
      </c>
      <c r="AS101" s="7" t="s">
        <v>3976</v>
      </c>
      <c r="AU101" s="7" t="str">
        <f t="shared" si="27"/>
        <v>hp_208704;atk_31547;hit_500000;miss_25;cirt_0;cirtSub_-3500</v>
      </c>
    </row>
    <row r="102" spans="1:47" x14ac:dyDescent="0.2">
      <c r="A102" s="8" t="s">
        <v>518</v>
      </c>
      <c r="B102" s="6" t="s">
        <v>3967</v>
      </c>
      <c r="C102" s="6">
        <v>55398</v>
      </c>
      <c r="D102" s="6">
        <v>367138</v>
      </c>
      <c r="E102" s="6" t="str">
        <f t="shared" si="22"/>
        <v>hp_367138</v>
      </c>
      <c r="F102" s="7" t="s">
        <v>3968</v>
      </c>
      <c r="G102" s="6">
        <v>237000</v>
      </c>
      <c r="H102" s="7">
        <f t="shared" si="30"/>
        <v>203281</v>
      </c>
      <c r="I102" s="7" t="str">
        <f t="shared" si="23"/>
        <v>atk_203281</v>
      </c>
      <c r="J102" s="7" t="s">
        <v>3973</v>
      </c>
      <c r="K102" s="7" t="s">
        <v>3986</v>
      </c>
      <c r="L102" s="7" t="s">
        <v>3975</v>
      </c>
      <c r="M102" s="7" t="s">
        <v>3976</v>
      </c>
      <c r="O102" s="7" t="str">
        <f t="shared" si="24"/>
        <v>hp_367138;atk_203281;hit_500000;miss_45;cirt_0;cirtSub_-3500</v>
      </c>
      <c r="V102" s="7" t="str">
        <f t="shared" si="20"/>
        <v>卡娜兹市2-2</v>
      </c>
      <c r="W102" s="7">
        <f t="shared" si="33"/>
        <v>23</v>
      </c>
      <c r="X102" s="9" t="s">
        <v>341</v>
      </c>
      <c r="Y102" s="9">
        <v>2</v>
      </c>
      <c r="Z102" s="8">
        <f t="shared" si="28"/>
        <v>388</v>
      </c>
      <c r="AA102" s="6" t="s">
        <v>3967</v>
      </c>
      <c r="AB102" s="6">
        <v>231909</v>
      </c>
      <c r="AC102" s="6">
        <f t="shared" si="34"/>
        <v>0.66999999999999993</v>
      </c>
      <c r="AD102" s="6">
        <f t="shared" si="35"/>
        <v>155379</v>
      </c>
      <c r="AE102" s="6">
        <f t="shared" si="17"/>
        <v>45342</v>
      </c>
      <c r="AF102" s="6">
        <v>10000</v>
      </c>
      <c r="AG102" s="11">
        <f t="shared" si="37"/>
        <v>210721</v>
      </c>
      <c r="AH102">
        <f t="shared" si="36"/>
        <v>0.9086365772781565</v>
      </c>
      <c r="AI102" s="53">
        <v>0.5</v>
      </c>
      <c r="AJ102" s="7" t="str">
        <f t="shared" si="21"/>
        <v>hp_210721</v>
      </c>
      <c r="AK102" s="7" t="s">
        <v>3968</v>
      </c>
      <c r="AL102" s="7">
        <v>69880</v>
      </c>
      <c r="AM102" s="7">
        <f>INT(IF(MOD(Y102,3)=0,INT(AL102*0.55),INT(AL102*0.35)))</f>
        <v>24458</v>
      </c>
      <c r="AN102" s="54">
        <f t="shared" si="25"/>
        <v>31747</v>
      </c>
      <c r="AO102" s="7" t="str">
        <f t="shared" si="26"/>
        <v>atk_31747</v>
      </c>
      <c r="AP102" s="7" t="s">
        <v>3973</v>
      </c>
      <c r="AQ102" s="7" t="s">
        <v>3982</v>
      </c>
      <c r="AR102" s="7" t="s">
        <v>3975</v>
      </c>
      <c r="AS102" s="7" t="s">
        <v>3976</v>
      </c>
      <c r="AU102" s="7" t="str">
        <f t="shared" si="27"/>
        <v>hp_210721;atk_31747;hit_500000;miss_25;cirt_0;cirtSub_-3500</v>
      </c>
    </row>
    <row r="103" spans="1:47" x14ac:dyDescent="0.2">
      <c r="A103" s="8" t="s">
        <v>518</v>
      </c>
      <c r="B103" s="6" t="s">
        <v>3967</v>
      </c>
      <c r="C103" s="6">
        <v>55398</v>
      </c>
      <c r="D103" s="6">
        <v>370145</v>
      </c>
      <c r="E103" s="6" t="str">
        <f t="shared" si="22"/>
        <v>hp_370145</v>
      </c>
      <c r="F103" s="7" t="s">
        <v>3968</v>
      </c>
      <c r="G103" s="6">
        <v>237000</v>
      </c>
      <c r="H103" s="7">
        <f t="shared" si="30"/>
        <v>203281</v>
      </c>
      <c r="I103" s="7" t="str">
        <f t="shared" si="23"/>
        <v>atk_203281</v>
      </c>
      <c r="J103" s="7" t="s">
        <v>3973</v>
      </c>
      <c r="K103" s="7" t="s">
        <v>3986</v>
      </c>
      <c r="L103" s="7" t="s">
        <v>3975</v>
      </c>
      <c r="M103" s="7" t="s">
        <v>3976</v>
      </c>
      <c r="O103" s="7" t="str">
        <f t="shared" si="24"/>
        <v>hp_370145;atk_203281;hit_500000;miss_45;cirt_0;cirtSub_-3500</v>
      </c>
      <c r="V103" s="7" t="str">
        <f t="shared" si="20"/>
        <v>卡娜兹市2-3</v>
      </c>
      <c r="W103" s="7">
        <f t="shared" si="33"/>
        <v>25</v>
      </c>
      <c r="X103" s="9" t="s">
        <v>341</v>
      </c>
      <c r="Y103" s="9">
        <v>3</v>
      </c>
      <c r="Z103" s="8">
        <f t="shared" si="28"/>
        <v>391</v>
      </c>
      <c r="AA103" s="6" t="s">
        <v>3967</v>
      </c>
      <c r="AB103" s="6">
        <v>234935</v>
      </c>
      <c r="AC103" s="6">
        <f t="shared" si="34"/>
        <v>0.67249999999999988</v>
      </c>
      <c r="AD103" s="6">
        <f t="shared" si="35"/>
        <v>157993</v>
      </c>
      <c r="AE103" s="6">
        <f t="shared" si="17"/>
        <v>45342</v>
      </c>
      <c r="AF103" s="6">
        <v>10000</v>
      </c>
      <c r="AG103" s="11">
        <f t="shared" si="37"/>
        <v>213335</v>
      </c>
      <c r="AH103">
        <f t="shared" si="36"/>
        <v>0.90805967608061799</v>
      </c>
      <c r="AI103" s="53">
        <v>0.5</v>
      </c>
      <c r="AJ103" s="7" t="str">
        <f t="shared" si="21"/>
        <v>hp_213335</v>
      </c>
      <c r="AK103" s="7" t="s">
        <v>3968</v>
      </c>
      <c r="AL103" s="7">
        <v>70560</v>
      </c>
      <c r="AM103" s="7">
        <f>INT(IF(MOD(Y103,3)=0,INT(AL103*0.55),INT(AL103*0.35)))</f>
        <v>38808</v>
      </c>
      <c r="AN103" s="54">
        <f t="shared" si="25"/>
        <v>32036</v>
      </c>
      <c r="AO103" s="7" t="str">
        <f t="shared" si="26"/>
        <v>atk_32036</v>
      </c>
      <c r="AP103" s="7" t="s">
        <v>3973</v>
      </c>
      <c r="AQ103" s="7" t="s">
        <v>3982</v>
      </c>
      <c r="AR103" s="7" t="s">
        <v>3975</v>
      </c>
      <c r="AS103" s="7" t="s">
        <v>3976</v>
      </c>
      <c r="AU103" s="7" t="str">
        <f t="shared" si="27"/>
        <v>hp_213335;atk_32036;hit_500000;miss_25;cirt_0;cirtSub_-3500</v>
      </c>
    </row>
    <row r="104" spans="1:47" x14ac:dyDescent="0.2">
      <c r="A104" s="8" t="s">
        <v>518</v>
      </c>
      <c r="B104" s="6" t="s">
        <v>3967</v>
      </c>
      <c r="C104" s="6">
        <v>55398</v>
      </c>
      <c r="D104" s="6">
        <v>373165</v>
      </c>
      <c r="E104" s="6" t="str">
        <f t="shared" si="22"/>
        <v>hp_373165</v>
      </c>
      <c r="F104" s="7" t="s">
        <v>3968</v>
      </c>
      <c r="G104" s="6">
        <v>237000</v>
      </c>
      <c r="H104" s="7">
        <f t="shared" si="30"/>
        <v>203281</v>
      </c>
      <c r="I104" s="7" t="str">
        <f t="shared" si="23"/>
        <v>atk_203281</v>
      </c>
      <c r="J104" s="7" t="s">
        <v>3973</v>
      </c>
      <c r="K104" s="7" t="s">
        <v>3986</v>
      </c>
      <c r="L104" s="7" t="s">
        <v>3975</v>
      </c>
      <c r="M104" s="7" t="s">
        <v>3976</v>
      </c>
      <c r="O104" s="7" t="str">
        <f t="shared" si="24"/>
        <v>hp_373165;atk_203281;hit_500000;miss_45;cirt_0;cirtSub_-3500</v>
      </c>
      <c r="V104" s="7" t="str">
        <f t="shared" si="20"/>
        <v>卡娜兹市2-4</v>
      </c>
      <c r="W104" s="7">
        <f t="shared" si="33"/>
        <v>27</v>
      </c>
      <c r="X104" s="9" t="s">
        <v>341</v>
      </c>
      <c r="Y104" s="9">
        <v>4</v>
      </c>
      <c r="Z104" s="8">
        <f t="shared" si="28"/>
        <v>395</v>
      </c>
      <c r="AA104" s="6" t="s">
        <v>3967</v>
      </c>
      <c r="AB104" s="6">
        <v>237975</v>
      </c>
      <c r="AC104" s="6">
        <f t="shared" si="34"/>
        <v>0.67249999999999988</v>
      </c>
      <c r="AD104" s="6">
        <f t="shared" si="35"/>
        <v>160038</v>
      </c>
      <c r="AE104" s="6">
        <f t="shared" si="17"/>
        <v>45342</v>
      </c>
      <c r="AF104" s="6">
        <v>10000</v>
      </c>
      <c r="AG104" s="11">
        <f t="shared" si="37"/>
        <v>215380</v>
      </c>
      <c r="AH104">
        <f t="shared" si="36"/>
        <v>0.90505305179115458</v>
      </c>
      <c r="AI104" s="53">
        <v>0.5</v>
      </c>
      <c r="AJ104" s="7" t="str">
        <f t="shared" si="21"/>
        <v>hp_215380</v>
      </c>
      <c r="AK104" s="7" t="s">
        <v>3968</v>
      </c>
      <c r="AL104" s="7">
        <v>71240</v>
      </c>
      <c r="AM104" s="7">
        <f>INT(IF(MOD(Y104,3)=0,INT(AL104*0.55),INT(AL104*0.35)))</f>
        <v>24934</v>
      </c>
      <c r="AN104" s="54">
        <f t="shared" si="25"/>
        <v>32237</v>
      </c>
      <c r="AO104" s="7" t="str">
        <f t="shared" si="26"/>
        <v>atk_32237</v>
      </c>
      <c r="AP104" s="7" t="s">
        <v>3973</v>
      </c>
      <c r="AQ104" s="7" t="s">
        <v>3982</v>
      </c>
      <c r="AR104" s="7" t="s">
        <v>3975</v>
      </c>
      <c r="AS104" s="7" t="s">
        <v>3976</v>
      </c>
      <c r="AU104" s="7" t="str">
        <f t="shared" si="27"/>
        <v>hp_215380;atk_32237;hit_500000;miss_25;cirt_0;cirtSub_-3500</v>
      </c>
    </row>
    <row r="105" spans="1:47" x14ac:dyDescent="0.2">
      <c r="A105" s="8" t="s">
        <v>519</v>
      </c>
      <c r="B105" s="6" t="s">
        <v>3967</v>
      </c>
      <c r="C105" s="6">
        <v>57268</v>
      </c>
      <c r="D105" s="6">
        <v>380791</v>
      </c>
      <c r="E105" s="6" t="str">
        <f t="shared" si="22"/>
        <v>hp_380791</v>
      </c>
      <c r="F105" s="7" t="s">
        <v>3968</v>
      </c>
      <c r="G105" s="6">
        <v>245000</v>
      </c>
      <c r="H105" s="7">
        <f t="shared" si="30"/>
        <v>210712</v>
      </c>
      <c r="I105" s="7" t="str">
        <f t="shared" si="23"/>
        <v>atk_210712</v>
      </c>
      <c r="J105" s="7" t="s">
        <v>3973</v>
      </c>
      <c r="K105" s="7" t="s">
        <v>3986</v>
      </c>
      <c r="L105" s="7" t="s">
        <v>3975</v>
      </c>
      <c r="M105" s="7" t="s">
        <v>3976</v>
      </c>
      <c r="O105" s="7" t="str">
        <f t="shared" si="24"/>
        <v>hp_380791;atk_210712;hit_500000;miss_45;cirt_0;cirtSub_-3500</v>
      </c>
      <c r="V105" s="7" t="str">
        <f t="shared" si="20"/>
        <v>卡娜兹市2-5</v>
      </c>
      <c r="W105" s="7">
        <f t="shared" si="33"/>
        <v>29</v>
      </c>
      <c r="X105" s="9" t="s">
        <v>341</v>
      </c>
      <c r="Y105" s="9">
        <v>5</v>
      </c>
      <c r="Z105" s="8">
        <f t="shared" si="28"/>
        <v>400</v>
      </c>
      <c r="AA105" s="6" t="s">
        <v>3967</v>
      </c>
      <c r="AB105" s="6">
        <v>241030</v>
      </c>
      <c r="AC105" s="6">
        <f t="shared" si="34"/>
        <v>0.67249999999999988</v>
      </c>
      <c r="AD105" s="6">
        <f t="shared" si="35"/>
        <v>162092</v>
      </c>
      <c r="AE105" s="6">
        <f t="shared" si="17"/>
        <v>45342</v>
      </c>
      <c r="AF105" s="6">
        <v>10000</v>
      </c>
      <c r="AG105" s="11">
        <f t="shared" si="37"/>
        <v>217434</v>
      </c>
      <c r="AH105">
        <f t="shared" si="36"/>
        <v>0.90210347259677215</v>
      </c>
      <c r="AI105" s="53">
        <v>0.5</v>
      </c>
      <c r="AJ105" s="7" t="str">
        <f t="shared" si="21"/>
        <v>hp_217434</v>
      </c>
      <c r="AK105" s="7" t="s">
        <v>3968</v>
      </c>
      <c r="AL105" s="7">
        <v>71920</v>
      </c>
      <c r="AM105" s="7">
        <f>INT(IF(MOD(Y105,3)=0,INT(AL105*0.55),INT(AL105*0.35)))</f>
        <v>25172</v>
      </c>
      <c r="AN105" s="54">
        <f t="shared" si="25"/>
        <v>32439</v>
      </c>
      <c r="AO105" s="7" t="str">
        <f t="shared" si="26"/>
        <v>atk_32439</v>
      </c>
      <c r="AP105" s="7" t="s">
        <v>3973</v>
      </c>
      <c r="AQ105" s="7" t="s">
        <v>3982</v>
      </c>
      <c r="AR105" s="7" t="s">
        <v>3975</v>
      </c>
      <c r="AS105" s="7" t="s">
        <v>3976</v>
      </c>
      <c r="AU105" s="7" t="str">
        <f t="shared" si="27"/>
        <v>hp_217434;atk_32439;hit_500000;miss_25;cirt_0;cirtSub_-3500</v>
      </c>
    </row>
    <row r="106" spans="1:47" x14ac:dyDescent="0.2">
      <c r="A106" s="8" t="s">
        <v>519</v>
      </c>
      <c r="B106" s="6" t="s">
        <v>3967</v>
      </c>
      <c r="C106" s="6">
        <v>57268</v>
      </c>
      <c r="D106" s="6">
        <v>383849</v>
      </c>
      <c r="E106" s="6" t="str">
        <f t="shared" si="22"/>
        <v>hp_383849</v>
      </c>
      <c r="F106" s="7" t="s">
        <v>3968</v>
      </c>
      <c r="G106" s="6">
        <v>245000</v>
      </c>
      <c r="H106" s="7">
        <f t="shared" si="30"/>
        <v>210712</v>
      </c>
      <c r="I106" s="7" t="str">
        <f t="shared" si="23"/>
        <v>atk_210712</v>
      </c>
      <c r="J106" s="7" t="s">
        <v>3973</v>
      </c>
      <c r="K106" s="7" t="s">
        <v>3986</v>
      </c>
      <c r="L106" s="7" t="s">
        <v>3975</v>
      </c>
      <c r="M106" s="7" t="s">
        <v>3976</v>
      </c>
      <c r="O106" s="7" t="str">
        <f t="shared" si="24"/>
        <v>hp_383849;atk_210712;hit_500000;miss_45;cirt_0;cirtSub_-3500</v>
      </c>
      <c r="V106" s="7" t="str">
        <f t="shared" si="20"/>
        <v>卡娜兹市2-6</v>
      </c>
      <c r="W106" s="7">
        <f t="shared" si="33"/>
        <v>31</v>
      </c>
      <c r="X106" s="9" t="s">
        <v>341</v>
      </c>
      <c r="Y106" s="9">
        <v>6</v>
      </c>
      <c r="Z106" s="8">
        <f t="shared" si="28"/>
        <v>406</v>
      </c>
      <c r="AA106" s="6" t="s">
        <v>3967</v>
      </c>
      <c r="AB106" s="6">
        <v>244100</v>
      </c>
      <c r="AC106" s="6">
        <f t="shared" si="34"/>
        <v>0.67499999999999993</v>
      </c>
      <c r="AD106" s="6">
        <f t="shared" si="35"/>
        <v>164767</v>
      </c>
      <c r="AE106" s="6">
        <f t="shared" ref="AE106:AE169" si="39">AE105</f>
        <v>45342</v>
      </c>
      <c r="AF106" s="6">
        <v>10000</v>
      </c>
      <c r="AG106" s="11">
        <f t="shared" si="37"/>
        <v>220109</v>
      </c>
      <c r="AH106">
        <f t="shared" si="36"/>
        <v>0.90171650962720196</v>
      </c>
      <c r="AI106" s="53">
        <v>0.5</v>
      </c>
      <c r="AJ106" s="7" t="str">
        <f t="shared" si="21"/>
        <v>hp_220109</v>
      </c>
      <c r="AK106" s="7" t="s">
        <v>3968</v>
      </c>
      <c r="AL106" s="7">
        <v>72600</v>
      </c>
      <c r="AM106" s="7">
        <f>INT(IF(MOD(Y106,3)=0,INT(AL106*0.55),INT(AL106*0.35)))</f>
        <v>39930</v>
      </c>
      <c r="AN106" s="54">
        <f t="shared" si="25"/>
        <v>32732</v>
      </c>
      <c r="AO106" s="7" t="str">
        <f t="shared" si="26"/>
        <v>atk_32732</v>
      </c>
      <c r="AP106" s="7" t="s">
        <v>3973</v>
      </c>
      <c r="AQ106" s="7" t="s">
        <v>3982</v>
      </c>
      <c r="AR106" s="7" t="s">
        <v>3975</v>
      </c>
      <c r="AS106" s="7" t="s">
        <v>3976</v>
      </c>
      <c r="AU106" s="7" t="str">
        <f t="shared" si="27"/>
        <v>hp_220109;atk_32732;hit_500000;miss_25;cirt_0;cirtSub_-3500</v>
      </c>
    </row>
    <row r="107" spans="1:47" x14ac:dyDescent="0.2">
      <c r="A107" s="8" t="s">
        <v>519</v>
      </c>
      <c r="B107" s="6" t="s">
        <v>3967</v>
      </c>
      <c r="C107" s="6">
        <v>57268</v>
      </c>
      <c r="D107" s="6">
        <v>386921</v>
      </c>
      <c r="E107" s="6" t="str">
        <f t="shared" si="22"/>
        <v>hp_386921</v>
      </c>
      <c r="F107" s="7" t="s">
        <v>3968</v>
      </c>
      <c r="G107" s="6">
        <v>245000</v>
      </c>
      <c r="H107" s="7">
        <f t="shared" si="30"/>
        <v>210712</v>
      </c>
      <c r="I107" s="7" t="str">
        <f t="shared" si="23"/>
        <v>atk_210712</v>
      </c>
      <c r="J107" s="7" t="s">
        <v>3973</v>
      </c>
      <c r="K107" s="7" t="s">
        <v>3986</v>
      </c>
      <c r="L107" s="7" t="s">
        <v>3975</v>
      </c>
      <c r="M107" s="7" t="s">
        <v>3976</v>
      </c>
      <c r="O107" s="7" t="str">
        <f t="shared" si="24"/>
        <v>hp_386921;atk_210712;hit_500000;miss_45;cirt_0;cirtSub_-3500</v>
      </c>
      <c r="V107" s="7" t="str">
        <f t="shared" si="20"/>
        <v>卡娜兹市2-7</v>
      </c>
      <c r="W107" s="7">
        <f t="shared" si="33"/>
        <v>33</v>
      </c>
      <c r="X107" s="9" t="s">
        <v>341</v>
      </c>
      <c r="Y107" s="9">
        <v>7</v>
      </c>
      <c r="Z107" s="8">
        <f t="shared" si="28"/>
        <v>413</v>
      </c>
      <c r="AA107" s="6" t="s">
        <v>3967</v>
      </c>
      <c r="AB107" s="6">
        <v>247185</v>
      </c>
      <c r="AC107" s="6">
        <f t="shared" si="34"/>
        <v>0.67499999999999993</v>
      </c>
      <c r="AD107" s="6">
        <f t="shared" si="35"/>
        <v>166849</v>
      </c>
      <c r="AE107" s="6">
        <f t="shared" si="39"/>
        <v>45342</v>
      </c>
      <c r="AF107" s="6">
        <v>10000</v>
      </c>
      <c r="AG107" s="11">
        <f t="shared" si="37"/>
        <v>222191</v>
      </c>
      <c r="AH107">
        <f t="shared" si="36"/>
        <v>0.89888545016890187</v>
      </c>
      <c r="AI107" s="53">
        <v>0.5</v>
      </c>
      <c r="AJ107" s="7" t="str">
        <f t="shared" si="21"/>
        <v>hp_222191</v>
      </c>
      <c r="AK107" s="7" t="s">
        <v>3968</v>
      </c>
      <c r="AL107" s="7">
        <v>73280</v>
      </c>
      <c r="AM107" s="7">
        <f>INT(IF(MOD(Y107,3)=0,INT(AL107*0.55),INT(AL107*0.35)))</f>
        <v>25648</v>
      </c>
      <c r="AN107" s="54">
        <f t="shared" si="25"/>
        <v>32935</v>
      </c>
      <c r="AO107" s="7" t="str">
        <f t="shared" si="26"/>
        <v>atk_32935</v>
      </c>
      <c r="AP107" s="7" t="s">
        <v>3973</v>
      </c>
      <c r="AQ107" s="7" t="s">
        <v>3982</v>
      </c>
      <c r="AR107" s="7" t="s">
        <v>3975</v>
      </c>
      <c r="AS107" s="7" t="s">
        <v>3976</v>
      </c>
      <c r="AU107" s="7" t="str">
        <f t="shared" si="27"/>
        <v>hp_222191;atk_32935;hit_500000;miss_25;cirt_0;cirtSub_-3500</v>
      </c>
    </row>
    <row r="108" spans="1:47" x14ac:dyDescent="0.2">
      <c r="A108" s="8" t="s">
        <v>520</v>
      </c>
      <c r="B108" s="6" t="s">
        <v>3967</v>
      </c>
      <c r="C108" s="6">
        <v>59138</v>
      </c>
      <c r="D108" s="6">
        <v>394688</v>
      </c>
      <c r="E108" s="6" t="str">
        <f t="shared" si="22"/>
        <v>hp_394688</v>
      </c>
      <c r="F108" s="7" t="s">
        <v>3968</v>
      </c>
      <c r="G108" s="6">
        <v>253000</v>
      </c>
      <c r="H108" s="7">
        <f t="shared" si="30"/>
        <v>218269</v>
      </c>
      <c r="I108" s="7" t="str">
        <f t="shared" si="23"/>
        <v>atk_218269</v>
      </c>
      <c r="J108" s="7" t="s">
        <v>3973</v>
      </c>
      <c r="K108" s="7" t="s">
        <v>3986</v>
      </c>
      <c r="L108" s="7" t="s">
        <v>3975</v>
      </c>
      <c r="M108" s="7" t="s">
        <v>3976</v>
      </c>
      <c r="O108" s="7" t="str">
        <f t="shared" si="24"/>
        <v>hp_394688;atk_218269;hit_500000;miss_45;cirt_0;cirtSub_-3500</v>
      </c>
      <c r="V108" s="7" t="str">
        <f t="shared" si="20"/>
        <v>卡娜兹市2-8</v>
      </c>
      <c r="W108" s="7">
        <f t="shared" si="33"/>
        <v>35</v>
      </c>
      <c r="X108" s="9" t="s">
        <v>341</v>
      </c>
      <c r="Y108" s="9">
        <v>8</v>
      </c>
      <c r="Z108" s="8">
        <f t="shared" si="28"/>
        <v>421</v>
      </c>
      <c r="AA108" s="6" t="s">
        <v>3967</v>
      </c>
      <c r="AB108" s="6">
        <v>250284</v>
      </c>
      <c r="AC108" s="6">
        <f t="shared" si="34"/>
        <v>0.67499999999999993</v>
      </c>
      <c r="AD108" s="6">
        <f t="shared" si="35"/>
        <v>168941</v>
      </c>
      <c r="AE108" s="6">
        <f t="shared" si="39"/>
        <v>45342</v>
      </c>
      <c r="AF108" s="6">
        <v>10000</v>
      </c>
      <c r="AG108" s="11">
        <f t="shared" si="37"/>
        <v>224283</v>
      </c>
      <c r="AH108">
        <f t="shared" si="36"/>
        <v>0.89611401447955119</v>
      </c>
      <c r="AI108" s="53">
        <v>0.5</v>
      </c>
      <c r="AJ108" s="7" t="str">
        <f t="shared" si="21"/>
        <v>hp_224283</v>
      </c>
      <c r="AK108" s="7" t="s">
        <v>3968</v>
      </c>
      <c r="AL108" s="7">
        <v>73960</v>
      </c>
      <c r="AM108" s="7">
        <f>INT(IF(MOD(Y108,3)=0,INT(AL108*0.55),INT(AL108*0.35)))</f>
        <v>25886</v>
      </c>
      <c r="AN108" s="54">
        <f t="shared" si="25"/>
        <v>33138</v>
      </c>
      <c r="AO108" s="7" t="str">
        <f t="shared" si="26"/>
        <v>atk_33138</v>
      </c>
      <c r="AP108" s="7" t="s">
        <v>3973</v>
      </c>
      <c r="AQ108" s="7" t="s">
        <v>3982</v>
      </c>
      <c r="AR108" s="7" t="s">
        <v>3975</v>
      </c>
      <c r="AS108" s="7" t="s">
        <v>3976</v>
      </c>
      <c r="AU108" s="7" t="str">
        <f t="shared" si="27"/>
        <v>hp_224283;atk_33138;hit_500000;miss_25;cirt_0;cirtSub_-3500</v>
      </c>
    </row>
    <row r="109" spans="1:47" x14ac:dyDescent="0.2">
      <c r="A109" s="8" t="s">
        <v>520</v>
      </c>
      <c r="B109" s="6" t="s">
        <v>3967</v>
      </c>
      <c r="C109" s="6">
        <v>59138</v>
      </c>
      <c r="D109" s="6">
        <v>397797</v>
      </c>
      <c r="E109" s="6" t="str">
        <f t="shared" si="22"/>
        <v>hp_397797</v>
      </c>
      <c r="F109" s="7" t="s">
        <v>3968</v>
      </c>
      <c r="G109" s="6">
        <v>253000</v>
      </c>
      <c r="H109" s="7">
        <f t="shared" si="30"/>
        <v>218269</v>
      </c>
      <c r="I109" s="7" t="str">
        <f t="shared" si="23"/>
        <v>atk_218269</v>
      </c>
      <c r="J109" s="7" t="s">
        <v>3973</v>
      </c>
      <c r="K109" s="7" t="s">
        <v>3986</v>
      </c>
      <c r="L109" s="7" t="s">
        <v>3975</v>
      </c>
      <c r="M109" s="7" t="s">
        <v>3976</v>
      </c>
      <c r="O109" s="7" t="str">
        <f t="shared" si="24"/>
        <v>hp_397797;atk_218269;hit_500000;miss_45;cirt_0;cirtSub_-3500</v>
      </c>
      <c r="V109" s="7" t="str">
        <f t="shared" si="20"/>
        <v>卡娜兹市2-9</v>
      </c>
      <c r="W109" s="7">
        <f t="shared" si="33"/>
        <v>37</v>
      </c>
      <c r="X109" s="9" t="s">
        <v>341</v>
      </c>
      <c r="Y109" s="9">
        <v>9</v>
      </c>
      <c r="Z109" s="8">
        <f t="shared" si="28"/>
        <v>430</v>
      </c>
      <c r="AA109" s="6" t="s">
        <v>3967</v>
      </c>
      <c r="AB109" s="6">
        <v>253398</v>
      </c>
      <c r="AC109" s="6">
        <f t="shared" si="34"/>
        <v>0.67749999999999988</v>
      </c>
      <c r="AD109" s="6">
        <f t="shared" si="35"/>
        <v>171677</v>
      </c>
      <c r="AE109" s="6">
        <f t="shared" si="39"/>
        <v>45342</v>
      </c>
      <c r="AF109" s="6">
        <v>10000</v>
      </c>
      <c r="AG109" s="11">
        <f t="shared" si="37"/>
        <v>227019</v>
      </c>
      <c r="AH109">
        <f t="shared" si="36"/>
        <v>0.89589894158596362</v>
      </c>
      <c r="AI109" s="53">
        <v>0.5</v>
      </c>
      <c r="AJ109" s="7" t="str">
        <f t="shared" si="21"/>
        <v>hp_227019</v>
      </c>
      <c r="AK109" s="7" t="s">
        <v>3968</v>
      </c>
      <c r="AL109" s="7">
        <v>74640</v>
      </c>
      <c r="AM109" s="7">
        <f>INT(IF(MOD(Y109,3)=0,INT(AL109*0.55),INT(AL109*0.35)))</f>
        <v>41052</v>
      </c>
      <c r="AN109" s="54">
        <f t="shared" si="25"/>
        <v>33434</v>
      </c>
      <c r="AO109" s="7" t="str">
        <f t="shared" si="26"/>
        <v>atk_33434</v>
      </c>
      <c r="AP109" s="7" t="s">
        <v>3973</v>
      </c>
      <c r="AQ109" s="7" t="s">
        <v>3982</v>
      </c>
      <c r="AR109" s="7" t="s">
        <v>3975</v>
      </c>
      <c r="AS109" s="7" t="s">
        <v>3976</v>
      </c>
      <c r="AU109" s="7" t="str">
        <f t="shared" si="27"/>
        <v>hp_227019;atk_33434;hit_500000;miss_25;cirt_0;cirtSub_-3500</v>
      </c>
    </row>
    <row r="110" spans="1:47" s="12" customFormat="1" x14ac:dyDescent="0.2">
      <c r="A110" s="8" t="s">
        <v>520</v>
      </c>
      <c r="B110" s="6" t="s">
        <v>3967</v>
      </c>
      <c r="C110" s="6">
        <v>59138</v>
      </c>
      <c r="D110" s="6">
        <v>400922</v>
      </c>
      <c r="E110" s="6" t="str">
        <f t="shared" si="22"/>
        <v>hp_400922</v>
      </c>
      <c r="F110" s="7" t="s">
        <v>3968</v>
      </c>
      <c r="G110" s="6">
        <v>253000</v>
      </c>
      <c r="H110" s="7">
        <f t="shared" si="30"/>
        <v>218269</v>
      </c>
      <c r="I110" s="7" t="str">
        <f t="shared" si="23"/>
        <v>atk_218269</v>
      </c>
      <c r="J110" s="7" t="s">
        <v>3973</v>
      </c>
      <c r="K110" s="7" t="s">
        <v>3986</v>
      </c>
      <c r="L110" s="7" t="s">
        <v>3975</v>
      </c>
      <c r="M110" s="7" t="s">
        <v>3976</v>
      </c>
      <c r="N110" s="7"/>
      <c r="O110" s="7" t="str">
        <f t="shared" si="24"/>
        <v>hp_400922;atk_218269;hit_500000;miss_45;cirt_0;cirtSub_-3500</v>
      </c>
      <c r="P110" s="7"/>
      <c r="Q110" s="7"/>
      <c r="R110" s="7"/>
      <c r="S110" s="7"/>
      <c r="T110" s="7"/>
      <c r="V110" s="12" t="str">
        <f t="shared" si="20"/>
        <v>卡娜兹市2-10</v>
      </c>
      <c r="W110" s="12">
        <f t="shared" si="33"/>
        <v>39</v>
      </c>
      <c r="X110" s="5" t="s">
        <v>341</v>
      </c>
      <c r="Y110" s="5">
        <v>10</v>
      </c>
      <c r="Z110" s="5">
        <f t="shared" si="28"/>
        <v>440</v>
      </c>
      <c r="AA110" s="11" t="s">
        <v>3967</v>
      </c>
      <c r="AB110" s="11">
        <v>256527</v>
      </c>
      <c r="AC110" s="11">
        <f t="shared" si="34"/>
        <v>0.67749999999999988</v>
      </c>
      <c r="AD110" s="11">
        <f t="shared" si="35"/>
        <v>173797</v>
      </c>
      <c r="AE110" s="6">
        <f t="shared" si="39"/>
        <v>45342</v>
      </c>
      <c r="AF110" s="11">
        <v>10000</v>
      </c>
      <c r="AG110" s="11">
        <f t="shared" si="37"/>
        <v>229139</v>
      </c>
      <c r="AH110">
        <f t="shared" si="36"/>
        <v>0.89323540991786443</v>
      </c>
      <c r="AI110" s="53">
        <v>0.5</v>
      </c>
      <c r="AJ110" s="7" t="str">
        <f t="shared" si="21"/>
        <v>hp_229139</v>
      </c>
      <c r="AK110" s="12" t="s">
        <v>3968</v>
      </c>
      <c r="AL110" s="12">
        <v>75320</v>
      </c>
      <c r="AM110" s="7">
        <f>INT(IF(MOD(Y110,3)=0,INT(AL110*0.55),INT(AL110*0.35)))</f>
        <v>26362</v>
      </c>
      <c r="AN110" s="54">
        <f t="shared" si="25"/>
        <v>33639</v>
      </c>
      <c r="AO110" s="7" t="str">
        <f t="shared" si="26"/>
        <v>atk_33639</v>
      </c>
      <c r="AP110" s="12" t="s">
        <v>3973</v>
      </c>
      <c r="AQ110" s="12" t="s">
        <v>3982</v>
      </c>
      <c r="AR110" s="12" t="s">
        <v>3975</v>
      </c>
      <c r="AS110" s="12" t="s">
        <v>3976</v>
      </c>
      <c r="AU110" s="12" t="str">
        <f t="shared" si="27"/>
        <v>hp_229139;atk_33639;hit_500000;miss_25;cirt_0;cirtSub_-3500</v>
      </c>
    </row>
    <row r="111" spans="1:47" x14ac:dyDescent="0.2">
      <c r="A111" s="8" t="s">
        <v>521</v>
      </c>
      <c r="B111" s="6" t="s">
        <v>3967</v>
      </c>
      <c r="C111" s="6">
        <v>61008</v>
      </c>
      <c r="D111" s="6">
        <v>408828</v>
      </c>
      <c r="E111" s="6" t="str">
        <f t="shared" si="22"/>
        <v>hp_408828</v>
      </c>
      <c r="F111" s="7" t="s">
        <v>3968</v>
      </c>
      <c r="G111" s="6">
        <v>261000</v>
      </c>
      <c r="H111" s="7">
        <f t="shared" si="30"/>
        <v>225950</v>
      </c>
      <c r="I111" s="7" t="str">
        <f t="shared" si="23"/>
        <v>atk_225950</v>
      </c>
      <c r="J111" s="7" t="s">
        <v>3973</v>
      </c>
      <c r="K111" s="7" t="s">
        <v>3986</v>
      </c>
      <c r="L111" s="7" t="s">
        <v>3975</v>
      </c>
      <c r="M111" s="7" t="s">
        <v>3976</v>
      </c>
      <c r="O111" s="7" t="str">
        <f t="shared" si="24"/>
        <v>hp_408828;atk_225950;hit_500000;miss_45;cirt_0;cirtSub_-3500</v>
      </c>
      <c r="V111" s="7" t="str">
        <f t="shared" si="20"/>
        <v>卡娜兹市3-1</v>
      </c>
      <c r="W111" s="7">
        <f t="shared" si="33"/>
        <v>41</v>
      </c>
      <c r="X111" s="9" t="s">
        <v>342</v>
      </c>
      <c r="Y111" s="9">
        <v>1</v>
      </c>
      <c r="Z111" s="8">
        <f t="shared" si="28"/>
        <v>441</v>
      </c>
      <c r="AA111" s="6" t="s">
        <v>3967</v>
      </c>
      <c r="AB111" s="6">
        <v>259671</v>
      </c>
      <c r="AC111" s="6">
        <f t="shared" si="34"/>
        <v>0.67999999999999994</v>
      </c>
      <c r="AD111" s="6">
        <f t="shared" si="35"/>
        <v>176576</v>
      </c>
      <c r="AE111" s="6">
        <f t="shared" ref="AE111" si="40">IF(MOD(Y111,1)=0,INT(AD110*0.3),0)</f>
        <v>52139</v>
      </c>
      <c r="AF111" s="6">
        <v>10000</v>
      </c>
      <c r="AG111" s="11">
        <f t="shared" si="37"/>
        <v>238715</v>
      </c>
      <c r="AH111">
        <f t="shared" si="36"/>
        <v>0.91929788077990993</v>
      </c>
      <c r="AI111" s="53">
        <v>0.5</v>
      </c>
      <c r="AJ111" s="7" t="str">
        <f t="shared" si="21"/>
        <v>hp_238715</v>
      </c>
      <c r="AK111" s="7" t="s">
        <v>3968</v>
      </c>
      <c r="AL111" s="7">
        <v>76000</v>
      </c>
      <c r="AM111" s="7">
        <f>INT(IF(MOD(Y111,3)=0,INT(AL111*0.55),INT(AL111*0.35)))</f>
        <v>26600</v>
      </c>
      <c r="AN111" s="54">
        <f t="shared" si="25"/>
        <v>34933</v>
      </c>
      <c r="AO111" s="7" t="str">
        <f t="shared" si="26"/>
        <v>atk_34933</v>
      </c>
      <c r="AP111" s="7" t="s">
        <v>3973</v>
      </c>
      <c r="AQ111" s="7" t="s">
        <v>3982</v>
      </c>
      <c r="AR111" s="7" t="s">
        <v>3975</v>
      </c>
      <c r="AS111" s="7" t="s">
        <v>3976</v>
      </c>
      <c r="AU111" s="7" t="str">
        <f t="shared" si="27"/>
        <v>hp_238715;atk_34933;hit_500000;miss_25;cirt_0;cirtSub_-3500</v>
      </c>
    </row>
    <row r="112" spans="1:47" x14ac:dyDescent="0.2">
      <c r="A112" s="8" t="s">
        <v>521</v>
      </c>
      <c r="B112" s="6" t="s">
        <v>3967</v>
      </c>
      <c r="C112" s="6">
        <v>61008</v>
      </c>
      <c r="D112" s="6">
        <v>411990</v>
      </c>
      <c r="E112" s="6" t="str">
        <f t="shared" si="22"/>
        <v>hp_411990</v>
      </c>
      <c r="F112" s="7" t="s">
        <v>3968</v>
      </c>
      <c r="G112" s="6">
        <v>261000</v>
      </c>
      <c r="H112" s="7">
        <f t="shared" si="30"/>
        <v>225950</v>
      </c>
      <c r="I112" s="7" t="str">
        <f t="shared" si="23"/>
        <v>atk_225950</v>
      </c>
      <c r="J112" s="7" t="s">
        <v>3973</v>
      </c>
      <c r="K112" s="7" t="s">
        <v>3986</v>
      </c>
      <c r="L112" s="7" t="s">
        <v>3975</v>
      </c>
      <c r="M112" s="7" t="s">
        <v>3976</v>
      </c>
      <c r="O112" s="7" t="str">
        <f t="shared" si="24"/>
        <v>hp_411990;atk_225950;hit_500000;miss_45;cirt_0;cirtSub_-3500</v>
      </c>
      <c r="V112" s="7" t="str">
        <f t="shared" si="20"/>
        <v>卡娜兹市3-2</v>
      </c>
      <c r="W112" s="7">
        <f t="shared" si="33"/>
        <v>43</v>
      </c>
      <c r="X112" s="9" t="s">
        <v>342</v>
      </c>
      <c r="Y112" s="9">
        <v>2</v>
      </c>
      <c r="Z112" s="8">
        <f t="shared" si="28"/>
        <v>443</v>
      </c>
      <c r="AA112" s="6" t="s">
        <v>3967</v>
      </c>
      <c r="AB112" s="6">
        <v>262556</v>
      </c>
      <c r="AC112" s="6">
        <f t="shared" si="34"/>
        <v>0.67999999999999994</v>
      </c>
      <c r="AD112" s="6">
        <f t="shared" si="35"/>
        <v>178538</v>
      </c>
      <c r="AE112" s="6">
        <f t="shared" si="39"/>
        <v>52139</v>
      </c>
      <c r="AF112" s="6">
        <v>10000</v>
      </c>
      <c r="AG112" s="11">
        <f t="shared" si="37"/>
        <v>240677</v>
      </c>
      <c r="AH112">
        <f t="shared" si="36"/>
        <v>0.91666920580752298</v>
      </c>
      <c r="AI112" s="53">
        <v>0.5</v>
      </c>
      <c r="AJ112" s="7" t="str">
        <f t="shared" si="21"/>
        <v>hp_240677</v>
      </c>
      <c r="AK112" s="7" t="s">
        <v>3968</v>
      </c>
      <c r="AL112" s="7">
        <v>76600</v>
      </c>
      <c r="AM112" s="7">
        <f>INT(IF(MOD(Y112,3)=0,INT(AL112*0.55),INT(AL112*0.35)))</f>
        <v>26810</v>
      </c>
      <c r="AN112" s="54">
        <f t="shared" si="25"/>
        <v>35108</v>
      </c>
      <c r="AO112" s="7" t="str">
        <f t="shared" si="26"/>
        <v>atk_35108</v>
      </c>
      <c r="AP112" s="7" t="s">
        <v>3973</v>
      </c>
      <c r="AQ112" s="7" t="s">
        <v>3982</v>
      </c>
      <c r="AR112" s="7" t="s">
        <v>3975</v>
      </c>
      <c r="AS112" s="7" t="s">
        <v>3976</v>
      </c>
      <c r="AU112" s="7" t="str">
        <f t="shared" si="27"/>
        <v>hp_240677;atk_35108;hit_500000;miss_25;cirt_0;cirtSub_-3500</v>
      </c>
    </row>
    <row r="113" spans="1:47" x14ac:dyDescent="0.2">
      <c r="A113" s="8" t="s">
        <v>521</v>
      </c>
      <c r="B113" s="6" t="s">
        <v>3967</v>
      </c>
      <c r="C113" s="6">
        <v>61008</v>
      </c>
      <c r="D113" s="6">
        <v>415166</v>
      </c>
      <c r="E113" s="6" t="str">
        <f t="shared" si="22"/>
        <v>hp_415166</v>
      </c>
      <c r="F113" s="7" t="s">
        <v>3968</v>
      </c>
      <c r="G113" s="6">
        <v>261000</v>
      </c>
      <c r="H113" s="7">
        <f t="shared" si="30"/>
        <v>225950</v>
      </c>
      <c r="I113" s="7" t="str">
        <f t="shared" si="23"/>
        <v>atk_225950</v>
      </c>
      <c r="J113" s="7" t="s">
        <v>3973</v>
      </c>
      <c r="K113" s="7" t="s">
        <v>3986</v>
      </c>
      <c r="L113" s="7" t="s">
        <v>3975</v>
      </c>
      <c r="M113" s="7" t="s">
        <v>3976</v>
      </c>
      <c r="O113" s="7" t="str">
        <f t="shared" si="24"/>
        <v>hp_415166;atk_225950;hit_500000;miss_45;cirt_0;cirtSub_-3500</v>
      </c>
      <c r="V113" s="7" t="str">
        <f t="shared" si="20"/>
        <v>卡娜兹市3-3</v>
      </c>
      <c r="W113" s="7">
        <f t="shared" si="33"/>
        <v>45</v>
      </c>
      <c r="X113" s="9" t="s">
        <v>342</v>
      </c>
      <c r="Y113" s="9">
        <v>3</v>
      </c>
      <c r="Z113" s="8">
        <f t="shared" si="28"/>
        <v>446</v>
      </c>
      <c r="AA113" s="6" t="s">
        <v>3967</v>
      </c>
      <c r="AB113" s="6">
        <v>265453</v>
      </c>
      <c r="AC113" s="6">
        <f t="shared" si="34"/>
        <v>0.68249999999999988</v>
      </c>
      <c r="AD113" s="6">
        <f t="shared" si="35"/>
        <v>181171</v>
      </c>
      <c r="AE113" s="6">
        <f t="shared" si="39"/>
        <v>52139</v>
      </c>
      <c r="AF113" s="6">
        <v>10000</v>
      </c>
      <c r="AG113" s="11">
        <f t="shared" si="37"/>
        <v>243310</v>
      </c>
      <c r="AH113">
        <f t="shared" si="36"/>
        <v>0.91658410340060203</v>
      </c>
      <c r="AI113" s="53">
        <v>0.5</v>
      </c>
      <c r="AJ113" s="7" t="str">
        <f t="shared" si="21"/>
        <v>hp_243310</v>
      </c>
      <c r="AK113" s="7" t="s">
        <v>3968</v>
      </c>
      <c r="AL113" s="7">
        <v>77200</v>
      </c>
      <c r="AM113" s="7">
        <f>INT(IF(MOD(Y113,3)=0,INT(AL113*0.55),INT(AL113*0.35)))</f>
        <v>42460</v>
      </c>
      <c r="AN113" s="54">
        <f t="shared" si="25"/>
        <v>35380</v>
      </c>
      <c r="AO113" s="7" t="str">
        <f t="shared" si="26"/>
        <v>atk_35380</v>
      </c>
      <c r="AP113" s="7" t="s">
        <v>3973</v>
      </c>
      <c r="AQ113" s="7" t="s">
        <v>3982</v>
      </c>
      <c r="AR113" s="7" t="s">
        <v>3975</v>
      </c>
      <c r="AS113" s="7" t="s">
        <v>3976</v>
      </c>
      <c r="AU113" s="7" t="str">
        <f t="shared" si="27"/>
        <v>hp_243310;atk_35380;hit_500000;miss_25;cirt_0;cirtSub_-3500</v>
      </c>
    </row>
    <row r="114" spans="1:47" x14ac:dyDescent="0.2">
      <c r="A114" s="8" t="s">
        <v>522</v>
      </c>
      <c r="B114" s="6" t="s">
        <v>3967</v>
      </c>
      <c r="C114" s="6">
        <v>62878</v>
      </c>
      <c r="D114" s="6">
        <v>423213</v>
      </c>
      <c r="E114" s="6" t="str">
        <f t="shared" si="22"/>
        <v>hp_423213</v>
      </c>
      <c r="F114" s="7" t="s">
        <v>3968</v>
      </c>
      <c r="G114" s="6">
        <v>269000</v>
      </c>
      <c r="H114" s="7">
        <f t="shared" si="30"/>
        <v>233756</v>
      </c>
      <c r="I114" s="7" t="str">
        <f t="shared" si="23"/>
        <v>atk_233756</v>
      </c>
      <c r="J114" s="7" t="s">
        <v>3973</v>
      </c>
      <c r="K114" s="7" t="s">
        <v>3986</v>
      </c>
      <c r="L114" s="7" t="s">
        <v>3975</v>
      </c>
      <c r="M114" s="7" t="s">
        <v>3976</v>
      </c>
      <c r="O114" s="7" t="str">
        <f t="shared" si="24"/>
        <v>hp_423213;atk_233756;hit_500000;miss_45;cirt_0;cirtSub_-3500</v>
      </c>
      <c r="V114" s="7" t="str">
        <f t="shared" si="20"/>
        <v>卡娜兹市3-4</v>
      </c>
      <c r="W114" s="7">
        <f t="shared" si="33"/>
        <v>47</v>
      </c>
      <c r="X114" s="9" t="s">
        <v>342</v>
      </c>
      <c r="Y114" s="9">
        <v>4</v>
      </c>
      <c r="Z114" s="8">
        <f t="shared" si="28"/>
        <v>450</v>
      </c>
      <c r="AA114" s="6" t="s">
        <v>3967</v>
      </c>
      <c r="AB114" s="6">
        <v>268364</v>
      </c>
      <c r="AC114" s="6">
        <f t="shared" si="34"/>
        <v>0.68249999999999988</v>
      </c>
      <c r="AD114" s="6">
        <f t="shared" si="35"/>
        <v>183158</v>
      </c>
      <c r="AE114" s="6">
        <f t="shared" si="39"/>
        <v>52139</v>
      </c>
      <c r="AF114" s="6">
        <v>10000</v>
      </c>
      <c r="AG114" s="11">
        <f t="shared" si="37"/>
        <v>245297</v>
      </c>
      <c r="AH114">
        <f t="shared" si="36"/>
        <v>0.91404584817635748</v>
      </c>
      <c r="AI114" s="53">
        <v>0.5</v>
      </c>
      <c r="AJ114" s="7" t="str">
        <f t="shared" si="21"/>
        <v>hp_245297</v>
      </c>
      <c r="AK114" s="7" t="s">
        <v>3968</v>
      </c>
      <c r="AL114" s="7">
        <v>77800</v>
      </c>
      <c r="AM114" s="7">
        <f>INT(IF(MOD(Y114,3)=0,INT(AL114*0.55),INT(AL114*0.35)))</f>
        <v>27230</v>
      </c>
      <c r="AN114" s="54">
        <f t="shared" si="25"/>
        <v>35556</v>
      </c>
      <c r="AO114" s="7" t="str">
        <f t="shared" si="26"/>
        <v>atk_35556</v>
      </c>
      <c r="AP114" s="7" t="s">
        <v>3973</v>
      </c>
      <c r="AQ114" s="7" t="s">
        <v>3982</v>
      </c>
      <c r="AR114" s="7" t="s">
        <v>3975</v>
      </c>
      <c r="AS114" s="7" t="s">
        <v>3976</v>
      </c>
      <c r="AU114" s="7" t="str">
        <f t="shared" si="27"/>
        <v>hp_245297;atk_35556;hit_500000;miss_25;cirt_0;cirtSub_-3500</v>
      </c>
    </row>
    <row r="115" spans="1:47" x14ac:dyDescent="0.2">
      <c r="A115" s="8" t="s">
        <v>522</v>
      </c>
      <c r="B115" s="6" t="s">
        <v>3967</v>
      </c>
      <c r="C115" s="6">
        <v>62878</v>
      </c>
      <c r="D115" s="6">
        <v>426427</v>
      </c>
      <c r="E115" s="6" t="str">
        <f t="shared" si="22"/>
        <v>hp_426427</v>
      </c>
      <c r="F115" s="7" t="s">
        <v>3968</v>
      </c>
      <c r="G115" s="6">
        <v>269000</v>
      </c>
      <c r="H115" s="7">
        <f t="shared" si="30"/>
        <v>233756</v>
      </c>
      <c r="I115" s="7" t="str">
        <f t="shared" si="23"/>
        <v>atk_233756</v>
      </c>
      <c r="J115" s="7" t="s">
        <v>3973</v>
      </c>
      <c r="K115" s="7" t="s">
        <v>3986</v>
      </c>
      <c r="L115" s="7" t="s">
        <v>3975</v>
      </c>
      <c r="M115" s="7" t="s">
        <v>3976</v>
      </c>
      <c r="O115" s="7" t="str">
        <f t="shared" si="24"/>
        <v>hp_426427;atk_233756;hit_500000;miss_45;cirt_0;cirtSub_-3500</v>
      </c>
      <c r="V115" s="7" t="str">
        <f t="shared" si="20"/>
        <v>卡娜兹市3-5</v>
      </c>
      <c r="W115" s="7">
        <f t="shared" si="33"/>
        <v>49</v>
      </c>
      <c r="X115" s="9" t="s">
        <v>342</v>
      </c>
      <c r="Y115" s="9">
        <v>5</v>
      </c>
      <c r="Z115" s="8">
        <f t="shared" si="28"/>
        <v>455</v>
      </c>
      <c r="AA115" s="6" t="s">
        <v>3967</v>
      </c>
      <c r="AB115" s="6">
        <v>271288</v>
      </c>
      <c r="AC115" s="6">
        <f t="shared" si="34"/>
        <v>0.68249999999999988</v>
      </c>
      <c r="AD115" s="6">
        <f t="shared" si="35"/>
        <v>185154</v>
      </c>
      <c r="AE115" s="6">
        <f t="shared" si="39"/>
        <v>52139</v>
      </c>
      <c r="AF115" s="6">
        <v>10000</v>
      </c>
      <c r="AG115" s="11">
        <f t="shared" si="37"/>
        <v>247293</v>
      </c>
      <c r="AH115">
        <f t="shared" si="36"/>
        <v>0.91155156144024063</v>
      </c>
      <c r="AI115" s="53">
        <v>0.5</v>
      </c>
      <c r="AJ115" s="7" t="str">
        <f t="shared" si="21"/>
        <v>hp_247293</v>
      </c>
      <c r="AK115" s="7" t="s">
        <v>3968</v>
      </c>
      <c r="AL115" s="7">
        <v>78400</v>
      </c>
      <c r="AM115" s="7">
        <f>INT(IF(MOD(Y115,3)=0,INT(AL115*0.55),INT(AL115*0.35)))</f>
        <v>27440</v>
      </c>
      <c r="AN115" s="54">
        <f t="shared" si="25"/>
        <v>35732</v>
      </c>
      <c r="AO115" s="7" t="str">
        <f t="shared" si="26"/>
        <v>atk_35732</v>
      </c>
      <c r="AP115" s="7" t="s">
        <v>3973</v>
      </c>
      <c r="AQ115" s="7" t="s">
        <v>3982</v>
      </c>
      <c r="AR115" s="7" t="s">
        <v>3975</v>
      </c>
      <c r="AS115" s="7" t="s">
        <v>3976</v>
      </c>
      <c r="AU115" s="7" t="str">
        <f t="shared" si="27"/>
        <v>hp_247293;atk_35732;hit_500000;miss_25;cirt_0;cirtSub_-3500</v>
      </c>
    </row>
    <row r="116" spans="1:47" x14ac:dyDescent="0.2">
      <c r="A116" s="8" t="s">
        <v>522</v>
      </c>
      <c r="B116" s="6" t="s">
        <v>3967</v>
      </c>
      <c r="C116" s="6">
        <v>62878</v>
      </c>
      <c r="D116" s="6">
        <v>429655</v>
      </c>
      <c r="E116" s="6" t="str">
        <f t="shared" si="22"/>
        <v>hp_429655</v>
      </c>
      <c r="F116" s="7" t="s">
        <v>3968</v>
      </c>
      <c r="G116" s="6">
        <v>269000</v>
      </c>
      <c r="H116" s="7">
        <f t="shared" si="30"/>
        <v>233756</v>
      </c>
      <c r="I116" s="7" t="str">
        <f t="shared" si="23"/>
        <v>atk_233756</v>
      </c>
      <c r="J116" s="7" t="s">
        <v>3973</v>
      </c>
      <c r="K116" s="7" t="s">
        <v>3986</v>
      </c>
      <c r="L116" s="7" t="s">
        <v>3975</v>
      </c>
      <c r="M116" s="7" t="s">
        <v>3976</v>
      </c>
      <c r="O116" s="7" t="str">
        <f t="shared" si="24"/>
        <v>hp_429655;atk_233756;hit_500000;miss_45;cirt_0;cirtSub_-3500</v>
      </c>
      <c r="V116" s="7" t="str">
        <f t="shared" si="20"/>
        <v>卡娜兹市3-6</v>
      </c>
      <c r="W116" s="7">
        <f t="shared" si="33"/>
        <v>51</v>
      </c>
      <c r="X116" s="9" t="s">
        <v>342</v>
      </c>
      <c r="Y116" s="9">
        <v>6</v>
      </c>
      <c r="Z116" s="8">
        <f t="shared" si="28"/>
        <v>461</v>
      </c>
      <c r="AA116" s="6" t="s">
        <v>3967</v>
      </c>
      <c r="AB116" s="6">
        <v>274225</v>
      </c>
      <c r="AC116" s="6">
        <f t="shared" si="34"/>
        <v>0.68499999999999994</v>
      </c>
      <c r="AD116" s="6">
        <f t="shared" si="35"/>
        <v>187844</v>
      </c>
      <c r="AE116" s="6">
        <f t="shared" si="39"/>
        <v>52139</v>
      </c>
      <c r="AF116" s="6">
        <v>10000</v>
      </c>
      <c r="AG116" s="11">
        <f t="shared" si="37"/>
        <v>249983</v>
      </c>
      <c r="AH116">
        <f t="shared" si="36"/>
        <v>0.91159814021332852</v>
      </c>
      <c r="AI116" s="53">
        <v>0.5</v>
      </c>
      <c r="AJ116" s="7" t="str">
        <f t="shared" si="21"/>
        <v>hp_249983</v>
      </c>
      <c r="AK116" s="7" t="s">
        <v>3968</v>
      </c>
      <c r="AL116" s="7">
        <v>79000</v>
      </c>
      <c r="AM116" s="7">
        <f>INT(IF(MOD(Y116,3)=0,INT(AL116*0.55),INT(AL116*0.35)))</f>
        <v>43450</v>
      </c>
      <c r="AN116" s="54">
        <f t="shared" si="25"/>
        <v>36008</v>
      </c>
      <c r="AO116" s="7" t="str">
        <f t="shared" si="26"/>
        <v>atk_36008</v>
      </c>
      <c r="AP116" s="7" t="s">
        <v>3973</v>
      </c>
      <c r="AQ116" s="7" t="s">
        <v>3982</v>
      </c>
      <c r="AR116" s="7" t="s">
        <v>3975</v>
      </c>
      <c r="AS116" s="7" t="s">
        <v>3976</v>
      </c>
      <c r="AU116" s="7" t="str">
        <f t="shared" si="27"/>
        <v>hp_249983;atk_36008;hit_500000;miss_25;cirt_0;cirtSub_-3500</v>
      </c>
    </row>
    <row r="117" spans="1:47" x14ac:dyDescent="0.2">
      <c r="A117" s="8" t="s">
        <v>523</v>
      </c>
      <c r="B117" s="6" t="s">
        <v>3967</v>
      </c>
      <c r="C117" s="6">
        <v>64748</v>
      </c>
      <c r="D117" s="6">
        <v>437843</v>
      </c>
      <c r="E117" s="6" t="str">
        <f t="shared" si="22"/>
        <v>hp_437843</v>
      </c>
      <c r="F117" s="7" t="s">
        <v>3968</v>
      </c>
      <c r="G117" s="6">
        <v>277000</v>
      </c>
      <c r="H117" s="7">
        <f t="shared" si="30"/>
        <v>241687</v>
      </c>
      <c r="I117" s="7" t="str">
        <f t="shared" si="23"/>
        <v>atk_241687</v>
      </c>
      <c r="J117" s="7" t="s">
        <v>3973</v>
      </c>
      <c r="K117" s="7" t="s">
        <v>3986</v>
      </c>
      <c r="L117" s="7" t="s">
        <v>3975</v>
      </c>
      <c r="M117" s="7" t="s">
        <v>3976</v>
      </c>
      <c r="O117" s="7" t="str">
        <f t="shared" si="24"/>
        <v>hp_437843;atk_241687;hit_500000;miss_45;cirt_0;cirtSub_-3500</v>
      </c>
      <c r="V117" s="7" t="str">
        <f t="shared" si="20"/>
        <v>卡娜兹市3-7</v>
      </c>
      <c r="W117" s="7">
        <f t="shared" si="33"/>
        <v>53</v>
      </c>
      <c r="X117" s="9" t="s">
        <v>342</v>
      </c>
      <c r="Y117" s="9">
        <v>7</v>
      </c>
      <c r="Z117" s="8">
        <f t="shared" si="28"/>
        <v>468</v>
      </c>
      <c r="AA117" s="6" t="s">
        <v>3967</v>
      </c>
      <c r="AB117" s="6">
        <v>277174</v>
      </c>
      <c r="AC117" s="6">
        <f t="shared" si="34"/>
        <v>0.68499999999999994</v>
      </c>
      <c r="AD117" s="6">
        <f t="shared" si="35"/>
        <v>189864</v>
      </c>
      <c r="AE117" s="6">
        <f t="shared" si="39"/>
        <v>52139</v>
      </c>
      <c r="AF117" s="6">
        <v>10000</v>
      </c>
      <c r="AG117" s="11">
        <f t="shared" si="37"/>
        <v>252003</v>
      </c>
      <c r="AH117">
        <f t="shared" si="36"/>
        <v>0.90918700888250703</v>
      </c>
      <c r="AI117" s="53">
        <v>0.5</v>
      </c>
      <c r="AJ117" s="7" t="str">
        <f t="shared" si="21"/>
        <v>hp_252003</v>
      </c>
      <c r="AK117" s="7" t="s">
        <v>3968</v>
      </c>
      <c r="AL117" s="7">
        <v>79600</v>
      </c>
      <c r="AM117" s="7">
        <f>INT(IF(MOD(Y117,3)=0,INT(AL117*0.55),INT(AL117*0.35)))</f>
        <v>27860</v>
      </c>
      <c r="AN117" s="54">
        <f t="shared" si="25"/>
        <v>36185</v>
      </c>
      <c r="AO117" s="7" t="str">
        <f t="shared" si="26"/>
        <v>atk_36185</v>
      </c>
      <c r="AP117" s="7" t="s">
        <v>3973</v>
      </c>
      <c r="AQ117" s="7" t="s">
        <v>3982</v>
      </c>
      <c r="AR117" s="7" t="s">
        <v>3975</v>
      </c>
      <c r="AS117" s="7" t="s">
        <v>3976</v>
      </c>
      <c r="AU117" s="7" t="str">
        <f t="shared" si="27"/>
        <v>hp_252003;atk_36185;hit_500000;miss_25;cirt_0;cirtSub_-3500</v>
      </c>
    </row>
    <row r="118" spans="1:47" x14ac:dyDescent="0.2">
      <c r="A118" s="8" t="s">
        <v>523</v>
      </c>
      <c r="B118" s="6" t="s">
        <v>3967</v>
      </c>
      <c r="C118" s="6">
        <v>64748</v>
      </c>
      <c r="D118" s="6">
        <v>441109</v>
      </c>
      <c r="E118" s="6" t="str">
        <f t="shared" si="22"/>
        <v>hp_441109</v>
      </c>
      <c r="F118" s="7" t="s">
        <v>3968</v>
      </c>
      <c r="G118" s="6">
        <v>277000</v>
      </c>
      <c r="H118" s="7">
        <f t="shared" si="30"/>
        <v>241687</v>
      </c>
      <c r="I118" s="7" t="str">
        <f t="shared" si="23"/>
        <v>atk_241687</v>
      </c>
      <c r="J118" s="7" t="s">
        <v>3973</v>
      </c>
      <c r="K118" s="7" t="s">
        <v>3986</v>
      </c>
      <c r="L118" s="7" t="s">
        <v>3975</v>
      </c>
      <c r="M118" s="7" t="s">
        <v>3976</v>
      </c>
      <c r="O118" s="7" t="str">
        <f t="shared" si="24"/>
        <v>hp_441109;atk_241687;hit_500000;miss_45;cirt_0;cirtSub_-3500</v>
      </c>
      <c r="V118" s="7" t="str">
        <f t="shared" si="20"/>
        <v>卡娜兹市3-8</v>
      </c>
      <c r="W118" s="7">
        <f t="shared" si="33"/>
        <v>55</v>
      </c>
      <c r="X118" s="9" t="s">
        <v>342</v>
      </c>
      <c r="Y118" s="9">
        <v>8</v>
      </c>
      <c r="Z118" s="8">
        <f t="shared" si="28"/>
        <v>476</v>
      </c>
      <c r="AA118" s="6" t="s">
        <v>3967</v>
      </c>
      <c r="AB118" s="6">
        <v>280137</v>
      </c>
      <c r="AC118" s="6">
        <f t="shared" si="34"/>
        <v>0.68499999999999994</v>
      </c>
      <c r="AD118" s="6">
        <f t="shared" si="35"/>
        <v>191893</v>
      </c>
      <c r="AE118" s="6">
        <f t="shared" si="39"/>
        <v>52139</v>
      </c>
      <c r="AF118" s="6">
        <v>10000</v>
      </c>
      <c r="AG118" s="11">
        <f t="shared" si="37"/>
        <v>254032</v>
      </c>
      <c r="AH118">
        <f t="shared" si="36"/>
        <v>0.9068134519895622</v>
      </c>
      <c r="AI118" s="53">
        <v>0.5</v>
      </c>
      <c r="AJ118" s="7" t="str">
        <f t="shared" si="21"/>
        <v>hp_254032</v>
      </c>
      <c r="AK118" s="7" t="s">
        <v>3968</v>
      </c>
      <c r="AL118" s="7">
        <v>80200</v>
      </c>
      <c r="AM118" s="7">
        <f>INT(IF(MOD(Y118,3)=0,INT(AL118*0.55),INT(AL118*0.35)))</f>
        <v>28070</v>
      </c>
      <c r="AN118" s="54">
        <f t="shared" si="25"/>
        <v>36363</v>
      </c>
      <c r="AO118" s="7" t="str">
        <f t="shared" si="26"/>
        <v>atk_36363</v>
      </c>
      <c r="AP118" s="7" t="s">
        <v>3973</v>
      </c>
      <c r="AQ118" s="7" t="s">
        <v>3982</v>
      </c>
      <c r="AR118" s="7" t="s">
        <v>3975</v>
      </c>
      <c r="AS118" s="7" t="s">
        <v>3976</v>
      </c>
      <c r="AU118" s="7" t="str">
        <f t="shared" si="27"/>
        <v>hp_254032;atk_36363;hit_500000;miss_25;cirt_0;cirtSub_-3500</v>
      </c>
    </row>
    <row r="119" spans="1:47" x14ac:dyDescent="0.2">
      <c r="A119" s="8" t="s">
        <v>523</v>
      </c>
      <c r="B119" s="6" t="s">
        <v>3967</v>
      </c>
      <c r="C119" s="6">
        <v>64748</v>
      </c>
      <c r="D119" s="6">
        <v>444389</v>
      </c>
      <c r="E119" s="6" t="str">
        <f t="shared" si="22"/>
        <v>hp_444389</v>
      </c>
      <c r="F119" s="7" t="s">
        <v>3968</v>
      </c>
      <c r="G119" s="6">
        <v>277000</v>
      </c>
      <c r="H119" s="7">
        <f t="shared" si="30"/>
        <v>241687</v>
      </c>
      <c r="I119" s="7" t="str">
        <f t="shared" si="23"/>
        <v>atk_241687</v>
      </c>
      <c r="J119" s="7" t="s">
        <v>3973</v>
      </c>
      <c r="K119" s="7" t="s">
        <v>3986</v>
      </c>
      <c r="L119" s="7" t="s">
        <v>3975</v>
      </c>
      <c r="M119" s="7" t="s">
        <v>3976</v>
      </c>
      <c r="O119" s="7" t="str">
        <f t="shared" si="24"/>
        <v>hp_444389;atk_241687;hit_500000;miss_45;cirt_0;cirtSub_-3500</v>
      </c>
      <c r="V119" s="7" t="str">
        <f t="shared" si="20"/>
        <v>卡娜兹市3-9</v>
      </c>
      <c r="W119" s="7">
        <f t="shared" si="33"/>
        <v>57</v>
      </c>
      <c r="X119" s="9" t="s">
        <v>342</v>
      </c>
      <c r="Y119" s="9">
        <v>9</v>
      </c>
      <c r="Z119" s="8">
        <f t="shared" si="28"/>
        <v>485</v>
      </c>
      <c r="AA119" s="6" t="s">
        <v>3967</v>
      </c>
      <c r="AB119" s="6">
        <v>283113</v>
      </c>
      <c r="AC119" s="6">
        <f t="shared" si="34"/>
        <v>0.68749999999999989</v>
      </c>
      <c r="AD119" s="6">
        <f t="shared" si="35"/>
        <v>194640</v>
      </c>
      <c r="AE119" s="6">
        <f t="shared" si="39"/>
        <v>52139</v>
      </c>
      <c r="AF119" s="6">
        <v>10000</v>
      </c>
      <c r="AG119" s="11">
        <f t="shared" si="37"/>
        <v>256779</v>
      </c>
      <c r="AH119">
        <f t="shared" si="36"/>
        <v>0.90698413707600856</v>
      </c>
      <c r="AI119" s="53">
        <v>0.5</v>
      </c>
      <c r="AJ119" s="7" t="str">
        <f t="shared" si="21"/>
        <v>hp_256779</v>
      </c>
      <c r="AK119" s="7" t="s">
        <v>3968</v>
      </c>
      <c r="AL119" s="7">
        <v>80800</v>
      </c>
      <c r="AM119" s="7">
        <f>INT(IF(MOD(Y119,3)=0,INT(AL119*0.55),INT(AL119*0.35)))</f>
        <v>44440</v>
      </c>
      <c r="AN119" s="54">
        <f t="shared" si="25"/>
        <v>36642</v>
      </c>
      <c r="AO119" s="7" t="str">
        <f t="shared" si="26"/>
        <v>atk_36642</v>
      </c>
      <c r="AP119" s="7" t="s">
        <v>3973</v>
      </c>
      <c r="AQ119" s="7" t="s">
        <v>3982</v>
      </c>
      <c r="AR119" s="7" t="s">
        <v>3975</v>
      </c>
      <c r="AS119" s="7" t="s">
        <v>3976</v>
      </c>
      <c r="AU119" s="7" t="str">
        <f t="shared" si="27"/>
        <v>hp_256779;atk_36642;hit_500000;miss_25;cirt_0;cirtSub_-3500</v>
      </c>
    </row>
    <row r="120" spans="1:47" s="12" customFormat="1" x14ac:dyDescent="0.2">
      <c r="A120" s="8" t="s">
        <v>604</v>
      </c>
      <c r="B120" s="6" t="s">
        <v>3967</v>
      </c>
      <c r="C120" s="6">
        <v>78375</v>
      </c>
      <c r="D120" s="6">
        <v>452883</v>
      </c>
      <c r="E120" s="6" t="str">
        <f t="shared" si="22"/>
        <v>hp_452883</v>
      </c>
      <c r="F120" s="7" t="s">
        <v>3968</v>
      </c>
      <c r="G120" s="6">
        <v>285000</v>
      </c>
      <c r="H120" s="7">
        <f t="shared" si="30"/>
        <v>249743</v>
      </c>
      <c r="I120" s="7" t="str">
        <f t="shared" si="23"/>
        <v>atk_249743</v>
      </c>
      <c r="J120" s="7" t="s">
        <v>3973</v>
      </c>
      <c r="K120" s="7" t="s">
        <v>3987</v>
      </c>
      <c r="L120" s="7" t="s">
        <v>3975</v>
      </c>
      <c r="M120" s="7" t="s">
        <v>3976</v>
      </c>
      <c r="N120" s="7"/>
      <c r="O120" s="7" t="str">
        <f t="shared" si="24"/>
        <v>hp_452883;atk_249743;hit_500000;miss_50;cirt_0;cirtSub_-3500</v>
      </c>
      <c r="P120" s="7"/>
      <c r="Q120" s="7"/>
      <c r="R120" s="7"/>
      <c r="S120" s="7"/>
      <c r="T120" s="7"/>
      <c r="V120" s="12" t="str">
        <f t="shared" si="20"/>
        <v>卡娜兹市3-10</v>
      </c>
      <c r="W120" s="12">
        <f t="shared" si="33"/>
        <v>59</v>
      </c>
      <c r="X120" s="5" t="s">
        <v>342</v>
      </c>
      <c r="Y120" s="5">
        <v>10</v>
      </c>
      <c r="Z120" s="5">
        <f t="shared" si="28"/>
        <v>495</v>
      </c>
      <c r="AA120" s="11" t="s">
        <v>3967</v>
      </c>
      <c r="AB120" s="11">
        <v>286103</v>
      </c>
      <c r="AC120" s="11">
        <f t="shared" si="34"/>
        <v>0.68749999999999989</v>
      </c>
      <c r="AD120" s="11">
        <f t="shared" si="35"/>
        <v>196695</v>
      </c>
      <c r="AE120" s="6">
        <f t="shared" si="39"/>
        <v>52139</v>
      </c>
      <c r="AF120" s="11">
        <v>10000</v>
      </c>
      <c r="AG120" s="11">
        <f t="shared" si="37"/>
        <v>258834</v>
      </c>
      <c r="AH120">
        <f t="shared" si="36"/>
        <v>0.9046881717423445</v>
      </c>
      <c r="AI120" s="53">
        <v>0.5</v>
      </c>
      <c r="AJ120" s="7" t="str">
        <f t="shared" si="21"/>
        <v>hp_258834</v>
      </c>
      <c r="AK120" s="12" t="s">
        <v>3968</v>
      </c>
      <c r="AL120" s="12">
        <v>81400</v>
      </c>
      <c r="AM120" s="7">
        <f>INT(IF(MOD(Y120,3)=0,INT(AL120*0.55),INT(AL120*0.35)))</f>
        <v>28490</v>
      </c>
      <c r="AN120" s="54">
        <f t="shared" si="25"/>
        <v>36820</v>
      </c>
      <c r="AO120" s="7" t="str">
        <f t="shared" si="26"/>
        <v>atk_36820</v>
      </c>
      <c r="AP120" s="12" t="s">
        <v>3973</v>
      </c>
      <c r="AQ120" s="12" t="s">
        <v>3982</v>
      </c>
      <c r="AR120" s="12" t="s">
        <v>3975</v>
      </c>
      <c r="AS120" s="12" t="s">
        <v>3976</v>
      </c>
      <c r="AU120" s="12" t="str">
        <f t="shared" si="27"/>
        <v>hp_258834;atk_36820;hit_500000;miss_25;cirt_0;cirtSub_-3500</v>
      </c>
    </row>
    <row r="121" spans="1:47" x14ac:dyDescent="0.2">
      <c r="A121" s="8" t="s">
        <v>604</v>
      </c>
      <c r="B121" s="6" t="s">
        <v>3967</v>
      </c>
      <c r="C121" s="6">
        <v>78375</v>
      </c>
      <c r="D121" s="6">
        <v>456450</v>
      </c>
      <c r="E121" s="6" t="str">
        <f t="shared" si="22"/>
        <v>hp_456450</v>
      </c>
      <c r="F121" s="7" t="s">
        <v>3968</v>
      </c>
      <c r="G121" s="6">
        <v>285000</v>
      </c>
      <c r="H121" s="7">
        <f t="shared" si="30"/>
        <v>249743</v>
      </c>
      <c r="I121" s="7" t="str">
        <f t="shared" si="23"/>
        <v>atk_249743</v>
      </c>
      <c r="J121" s="7" t="s">
        <v>3973</v>
      </c>
      <c r="K121" s="7" t="s">
        <v>3987</v>
      </c>
      <c r="L121" s="7" t="s">
        <v>3975</v>
      </c>
      <c r="M121" s="7" t="s">
        <v>3976</v>
      </c>
      <c r="O121" s="7" t="str">
        <f t="shared" si="24"/>
        <v>hp_456450;atk_249743;hit_500000;miss_50;cirt_0;cirtSub_-3500</v>
      </c>
      <c r="V121" s="7" t="str">
        <f t="shared" si="20"/>
        <v>哈奇小层1-1</v>
      </c>
      <c r="W121" s="7">
        <f t="shared" si="33"/>
        <v>61</v>
      </c>
      <c r="X121" s="9" t="s">
        <v>373</v>
      </c>
      <c r="Y121" s="9">
        <v>1</v>
      </c>
      <c r="Z121" s="8">
        <f t="shared" si="28"/>
        <v>496</v>
      </c>
      <c r="AA121" s="6" t="s">
        <v>3967</v>
      </c>
      <c r="AB121" s="6">
        <v>290000</v>
      </c>
      <c r="AC121" s="6">
        <f t="shared" si="34"/>
        <v>0.69</v>
      </c>
      <c r="AD121" s="6">
        <f t="shared" si="35"/>
        <v>200100</v>
      </c>
      <c r="AE121" s="6">
        <f t="shared" ref="AE121" si="41">IF(MOD(Y121,1)=0,INT(AD120*0.3),0)</f>
        <v>59008</v>
      </c>
      <c r="AF121" s="6">
        <v>10000</v>
      </c>
      <c r="AG121" s="11">
        <f t="shared" si="37"/>
        <v>269108</v>
      </c>
      <c r="AH121">
        <f t="shared" si="36"/>
        <v>0.92795862068965518</v>
      </c>
      <c r="AI121" s="53">
        <v>0.5</v>
      </c>
      <c r="AJ121" s="7" t="str">
        <f t="shared" si="21"/>
        <v>hp_269108</v>
      </c>
      <c r="AK121" s="7" t="s">
        <v>3968</v>
      </c>
      <c r="AL121" s="7">
        <v>82000</v>
      </c>
      <c r="AM121" s="7">
        <f>INT(IF(MOD(Y121,3)=0,INT(AL121*0.55),INT(AL121*0.35)))</f>
        <v>28700</v>
      </c>
      <c r="AN121" s="54">
        <f t="shared" si="25"/>
        <v>38046</v>
      </c>
      <c r="AO121" s="7" t="str">
        <f t="shared" si="26"/>
        <v>atk_38046</v>
      </c>
      <c r="AP121" s="7" t="s">
        <v>3973</v>
      </c>
      <c r="AQ121" s="7" t="s">
        <v>3983</v>
      </c>
      <c r="AR121" s="7" t="s">
        <v>3975</v>
      </c>
      <c r="AS121" s="7" t="s">
        <v>3976</v>
      </c>
      <c r="AU121" s="7" t="str">
        <f t="shared" si="27"/>
        <v>hp_269108;atk_38046;hit_500000;miss_30;cirt_0;cirtSub_-3500</v>
      </c>
    </row>
    <row r="122" spans="1:47" x14ac:dyDescent="0.2">
      <c r="A122" s="8" t="s">
        <v>604</v>
      </c>
      <c r="B122" s="6" t="s">
        <v>3967</v>
      </c>
      <c r="C122" s="6">
        <v>78375</v>
      </c>
      <c r="D122" s="6">
        <v>460033</v>
      </c>
      <c r="E122" s="6" t="str">
        <f t="shared" si="22"/>
        <v>hp_460033</v>
      </c>
      <c r="F122" s="7" t="s">
        <v>3968</v>
      </c>
      <c r="G122" s="6">
        <v>285000</v>
      </c>
      <c r="H122" s="7">
        <f t="shared" si="30"/>
        <v>249743</v>
      </c>
      <c r="I122" s="7" t="str">
        <f t="shared" si="23"/>
        <v>atk_249743</v>
      </c>
      <c r="J122" s="7" t="s">
        <v>3973</v>
      </c>
      <c r="K122" s="7" t="s">
        <v>3987</v>
      </c>
      <c r="L122" s="7" t="s">
        <v>3975</v>
      </c>
      <c r="M122" s="7" t="s">
        <v>3976</v>
      </c>
      <c r="O122" s="7" t="str">
        <f t="shared" si="24"/>
        <v>hp_460033;atk_249743;hit_500000;miss_50;cirt_0;cirtSub_-3500</v>
      </c>
      <c r="V122" s="7" t="str">
        <f t="shared" si="20"/>
        <v>哈奇小层1-2</v>
      </c>
      <c r="W122" s="7">
        <f t="shared" si="33"/>
        <v>63</v>
      </c>
      <c r="X122" s="9" t="s">
        <v>373</v>
      </c>
      <c r="Y122" s="9">
        <v>2</v>
      </c>
      <c r="Z122" s="8">
        <f t="shared" si="28"/>
        <v>498</v>
      </c>
      <c r="AA122" s="6" t="s">
        <v>3967</v>
      </c>
      <c r="AB122" s="6">
        <v>293359</v>
      </c>
      <c r="AC122" s="6">
        <f t="shared" si="34"/>
        <v>0.69</v>
      </c>
      <c r="AD122" s="6">
        <f t="shared" si="35"/>
        <v>202417</v>
      </c>
      <c r="AE122" s="6">
        <f t="shared" si="39"/>
        <v>59008</v>
      </c>
      <c r="AF122" s="6">
        <v>10000</v>
      </c>
      <c r="AG122" s="11">
        <f t="shared" si="37"/>
        <v>271425</v>
      </c>
      <c r="AH122">
        <f t="shared" si="36"/>
        <v>0.92523154224005399</v>
      </c>
      <c r="AI122" s="53">
        <v>0.5</v>
      </c>
      <c r="AJ122" s="7" t="str">
        <f t="shared" si="21"/>
        <v>hp_271425</v>
      </c>
      <c r="AK122" s="7" t="s">
        <v>3968</v>
      </c>
      <c r="AL122" s="7">
        <v>82800</v>
      </c>
      <c r="AM122" s="7">
        <f>INT(IF(MOD(Y122,3)=0,INT(AL122*0.55),INT(AL122*0.35)))</f>
        <v>28980</v>
      </c>
      <c r="AN122" s="54">
        <f t="shared" si="25"/>
        <v>38304</v>
      </c>
      <c r="AO122" s="7" t="str">
        <f t="shared" si="26"/>
        <v>atk_38304</v>
      </c>
      <c r="AP122" s="7" t="s">
        <v>3973</v>
      </c>
      <c r="AQ122" s="7" t="s">
        <v>3983</v>
      </c>
      <c r="AR122" s="7" t="s">
        <v>3975</v>
      </c>
      <c r="AS122" s="7" t="s">
        <v>3976</v>
      </c>
      <c r="AU122" s="7" t="str">
        <f t="shared" si="27"/>
        <v>hp_271425;atk_38304;hit_500000;miss_30;cirt_0;cirtSub_-3500</v>
      </c>
    </row>
    <row r="123" spans="1:47" x14ac:dyDescent="0.2">
      <c r="A123" s="8" t="s">
        <v>605</v>
      </c>
      <c r="B123" s="6" t="s">
        <v>3967</v>
      </c>
      <c r="C123" s="6">
        <v>80795</v>
      </c>
      <c r="D123" s="6">
        <v>469063</v>
      </c>
      <c r="E123" s="6" t="str">
        <f t="shared" si="22"/>
        <v>hp_469063</v>
      </c>
      <c r="F123" s="7" t="s">
        <v>3968</v>
      </c>
      <c r="G123" s="6">
        <v>293800</v>
      </c>
      <c r="H123" s="7">
        <f t="shared" si="30"/>
        <v>258509</v>
      </c>
      <c r="I123" s="7" t="str">
        <f t="shared" si="23"/>
        <v>atk_258509</v>
      </c>
      <c r="J123" s="7" t="s">
        <v>3973</v>
      </c>
      <c r="K123" s="7" t="s">
        <v>3987</v>
      </c>
      <c r="L123" s="7" t="s">
        <v>3975</v>
      </c>
      <c r="M123" s="7" t="s">
        <v>3976</v>
      </c>
      <c r="O123" s="7" t="str">
        <f t="shared" si="24"/>
        <v>hp_469063;atk_258509;hit_500000;miss_50;cirt_0;cirtSub_-3500</v>
      </c>
      <c r="V123" s="7" t="str">
        <f t="shared" si="20"/>
        <v>哈奇小层1-3</v>
      </c>
      <c r="W123" s="7">
        <f t="shared" si="33"/>
        <v>65</v>
      </c>
      <c r="X123" s="9" t="s">
        <v>373</v>
      </c>
      <c r="Y123" s="9">
        <v>3</v>
      </c>
      <c r="Z123" s="8">
        <f t="shared" si="28"/>
        <v>501</v>
      </c>
      <c r="AA123" s="6" t="s">
        <v>3967</v>
      </c>
      <c r="AB123" s="6">
        <v>296728</v>
      </c>
      <c r="AC123" s="6">
        <f t="shared" si="34"/>
        <v>0.69249999999999989</v>
      </c>
      <c r="AD123" s="6">
        <f t="shared" si="35"/>
        <v>205484</v>
      </c>
      <c r="AE123" s="6">
        <f t="shared" si="39"/>
        <v>59008</v>
      </c>
      <c r="AF123" s="6">
        <v>10000</v>
      </c>
      <c r="AG123" s="11">
        <f t="shared" si="37"/>
        <v>274492</v>
      </c>
      <c r="AH123">
        <f t="shared" si="36"/>
        <v>0.92506268366989297</v>
      </c>
      <c r="AI123" s="53">
        <v>0.5</v>
      </c>
      <c r="AJ123" s="7" t="str">
        <f t="shared" si="21"/>
        <v>hp_274492</v>
      </c>
      <c r="AK123" s="7" t="s">
        <v>3968</v>
      </c>
      <c r="AL123" s="7">
        <v>83600</v>
      </c>
      <c r="AM123" s="7">
        <f>INT(IF(MOD(Y123,3)=0,INT(AL123*0.55),INT(AL123*0.35)))</f>
        <v>45980</v>
      </c>
      <c r="AN123" s="54">
        <f t="shared" si="25"/>
        <v>38667</v>
      </c>
      <c r="AO123" s="7" t="str">
        <f t="shared" si="26"/>
        <v>atk_38667</v>
      </c>
      <c r="AP123" s="7" t="s">
        <v>3973</v>
      </c>
      <c r="AQ123" s="7" t="s">
        <v>3983</v>
      </c>
      <c r="AR123" s="7" t="s">
        <v>3975</v>
      </c>
      <c r="AS123" s="7" t="s">
        <v>3976</v>
      </c>
      <c r="AU123" s="7" t="str">
        <f t="shared" si="27"/>
        <v>hp_274492;atk_38667;hit_500000;miss_30;cirt_0;cirtSub_-3500</v>
      </c>
    </row>
    <row r="124" spans="1:47" x14ac:dyDescent="0.2">
      <c r="A124" s="8" t="s">
        <v>605</v>
      </c>
      <c r="B124" s="6" t="s">
        <v>3967</v>
      </c>
      <c r="C124" s="6">
        <v>80795</v>
      </c>
      <c r="D124" s="6">
        <v>472688</v>
      </c>
      <c r="E124" s="6" t="str">
        <f t="shared" si="22"/>
        <v>hp_472688</v>
      </c>
      <c r="F124" s="7" t="s">
        <v>3968</v>
      </c>
      <c r="G124" s="6">
        <v>293800</v>
      </c>
      <c r="H124" s="7">
        <f t="shared" si="30"/>
        <v>258509</v>
      </c>
      <c r="I124" s="7" t="str">
        <f t="shared" si="23"/>
        <v>atk_258509</v>
      </c>
      <c r="J124" s="7" t="s">
        <v>3973</v>
      </c>
      <c r="K124" s="7" t="s">
        <v>3987</v>
      </c>
      <c r="L124" s="7" t="s">
        <v>3975</v>
      </c>
      <c r="M124" s="7" t="s">
        <v>3976</v>
      </c>
      <c r="O124" s="7" t="str">
        <f t="shared" si="24"/>
        <v>hp_472688;atk_258509;hit_500000;miss_50;cirt_0;cirtSub_-3500</v>
      </c>
      <c r="V124" s="7" t="str">
        <f t="shared" si="20"/>
        <v>哈奇小层1-4</v>
      </c>
      <c r="W124" s="7">
        <f t="shared" si="33"/>
        <v>67</v>
      </c>
      <c r="X124" s="9" t="s">
        <v>373</v>
      </c>
      <c r="Y124" s="9">
        <v>4</v>
      </c>
      <c r="Z124" s="8">
        <f t="shared" si="28"/>
        <v>505</v>
      </c>
      <c r="AA124" s="6" t="s">
        <v>3967</v>
      </c>
      <c r="AB124" s="6">
        <v>300108</v>
      </c>
      <c r="AC124" s="6">
        <f t="shared" si="34"/>
        <v>0.69249999999999989</v>
      </c>
      <c r="AD124" s="6">
        <f t="shared" si="35"/>
        <v>207824</v>
      </c>
      <c r="AE124" s="6">
        <f t="shared" si="39"/>
        <v>59008</v>
      </c>
      <c r="AF124" s="6">
        <v>10000</v>
      </c>
      <c r="AG124" s="11">
        <f t="shared" si="37"/>
        <v>276832</v>
      </c>
      <c r="AH124">
        <f t="shared" si="36"/>
        <v>0.92244125448171987</v>
      </c>
      <c r="AI124" s="53">
        <v>0.5</v>
      </c>
      <c r="AJ124" s="7" t="str">
        <f t="shared" si="21"/>
        <v>hp_276832</v>
      </c>
      <c r="AK124" s="7" t="s">
        <v>3968</v>
      </c>
      <c r="AL124" s="7">
        <v>84400</v>
      </c>
      <c r="AM124" s="7">
        <f>INT(IF(MOD(Y124,3)=0,INT(AL124*0.55),INT(AL124*0.35)))</f>
        <v>29540</v>
      </c>
      <c r="AN124" s="54">
        <f t="shared" si="25"/>
        <v>38927</v>
      </c>
      <c r="AO124" s="7" t="str">
        <f t="shared" si="26"/>
        <v>atk_38927</v>
      </c>
      <c r="AP124" s="7" t="s">
        <v>3973</v>
      </c>
      <c r="AQ124" s="7" t="s">
        <v>3983</v>
      </c>
      <c r="AR124" s="7" t="s">
        <v>3975</v>
      </c>
      <c r="AS124" s="7" t="s">
        <v>3976</v>
      </c>
      <c r="AU124" s="7" t="str">
        <f t="shared" si="27"/>
        <v>hp_276832;atk_38927;hit_500000;miss_30;cirt_0;cirtSub_-3500</v>
      </c>
    </row>
    <row r="125" spans="1:47" x14ac:dyDescent="0.2">
      <c r="A125" s="8" t="s">
        <v>605</v>
      </c>
      <c r="B125" s="6" t="s">
        <v>3967</v>
      </c>
      <c r="C125" s="6">
        <v>80795</v>
      </c>
      <c r="D125" s="6">
        <v>476328</v>
      </c>
      <c r="E125" s="6" t="str">
        <f t="shared" si="22"/>
        <v>hp_476328</v>
      </c>
      <c r="F125" s="7" t="s">
        <v>3968</v>
      </c>
      <c r="G125" s="6">
        <v>293800</v>
      </c>
      <c r="H125" s="7">
        <f t="shared" si="30"/>
        <v>258509</v>
      </c>
      <c r="I125" s="7" t="str">
        <f t="shared" si="23"/>
        <v>atk_258509</v>
      </c>
      <c r="J125" s="7" t="s">
        <v>3973</v>
      </c>
      <c r="K125" s="7" t="s">
        <v>3987</v>
      </c>
      <c r="L125" s="7" t="s">
        <v>3975</v>
      </c>
      <c r="M125" s="7" t="s">
        <v>3976</v>
      </c>
      <c r="O125" s="7" t="str">
        <f t="shared" si="24"/>
        <v>hp_476328;atk_258509;hit_500000;miss_50;cirt_0;cirtSub_-3500</v>
      </c>
      <c r="V125" s="7" t="str">
        <f t="shared" si="20"/>
        <v>哈奇小层1-5</v>
      </c>
      <c r="W125" s="7">
        <f t="shared" si="33"/>
        <v>69</v>
      </c>
      <c r="X125" s="9" t="s">
        <v>373</v>
      </c>
      <c r="Y125" s="9">
        <v>5</v>
      </c>
      <c r="Z125" s="8">
        <f t="shared" si="28"/>
        <v>510</v>
      </c>
      <c r="AA125" s="6" t="s">
        <v>3967</v>
      </c>
      <c r="AB125" s="6">
        <v>303497</v>
      </c>
      <c r="AC125" s="6">
        <f t="shared" si="34"/>
        <v>0.69249999999999989</v>
      </c>
      <c r="AD125" s="6">
        <f t="shared" si="35"/>
        <v>210171</v>
      </c>
      <c r="AE125" s="6">
        <f t="shared" si="39"/>
        <v>59008</v>
      </c>
      <c r="AF125" s="6">
        <v>10000</v>
      </c>
      <c r="AG125" s="11">
        <f t="shared" si="37"/>
        <v>279179</v>
      </c>
      <c r="AH125">
        <f t="shared" si="36"/>
        <v>0.9198740020494437</v>
      </c>
      <c r="AI125" s="53">
        <v>0.5</v>
      </c>
      <c r="AJ125" s="7" t="str">
        <f t="shared" si="21"/>
        <v>hp_279179</v>
      </c>
      <c r="AK125" s="7" t="s">
        <v>3968</v>
      </c>
      <c r="AL125" s="7">
        <v>85200</v>
      </c>
      <c r="AM125" s="7">
        <f>INT(IF(MOD(Y125,3)=0,INT(AL125*0.55),INT(AL125*0.35)))</f>
        <v>29820</v>
      </c>
      <c r="AN125" s="54">
        <f t="shared" si="25"/>
        <v>39186</v>
      </c>
      <c r="AO125" s="7" t="str">
        <f t="shared" si="26"/>
        <v>atk_39186</v>
      </c>
      <c r="AP125" s="7" t="s">
        <v>3973</v>
      </c>
      <c r="AQ125" s="7" t="s">
        <v>3983</v>
      </c>
      <c r="AR125" s="7" t="s">
        <v>3975</v>
      </c>
      <c r="AS125" s="7" t="s">
        <v>3976</v>
      </c>
      <c r="AU125" s="7" t="str">
        <f t="shared" si="27"/>
        <v>hp_279179;atk_39186;hit_500000;miss_30;cirt_0;cirtSub_-3500</v>
      </c>
    </row>
    <row r="126" spans="1:47" x14ac:dyDescent="0.2">
      <c r="A126" s="8" t="s">
        <v>606</v>
      </c>
      <c r="B126" s="6" t="s">
        <v>3967</v>
      </c>
      <c r="C126" s="6">
        <v>83215</v>
      </c>
      <c r="D126" s="6">
        <v>485539</v>
      </c>
      <c r="E126" s="6" t="str">
        <f t="shared" si="22"/>
        <v>hp_485539</v>
      </c>
      <c r="F126" s="7" t="s">
        <v>3968</v>
      </c>
      <c r="G126" s="6">
        <v>302600</v>
      </c>
      <c r="H126" s="7">
        <f t="shared" si="30"/>
        <v>267425</v>
      </c>
      <c r="I126" s="7" t="str">
        <f t="shared" si="23"/>
        <v>atk_267425</v>
      </c>
      <c r="J126" s="7" t="s">
        <v>3973</v>
      </c>
      <c r="K126" s="7" t="s">
        <v>3987</v>
      </c>
      <c r="L126" s="7" t="s">
        <v>3975</v>
      </c>
      <c r="M126" s="7" t="s">
        <v>3976</v>
      </c>
      <c r="O126" s="7" t="str">
        <f t="shared" si="24"/>
        <v>hp_485539;atk_267425;hit_500000;miss_50;cirt_0;cirtSub_-3500</v>
      </c>
      <c r="V126" s="7" t="str">
        <f t="shared" si="20"/>
        <v>哈奇小层1-6</v>
      </c>
      <c r="W126" s="7">
        <f t="shared" si="33"/>
        <v>71</v>
      </c>
      <c r="X126" s="9" t="s">
        <v>373</v>
      </c>
      <c r="Y126" s="9">
        <v>6</v>
      </c>
      <c r="Z126" s="8">
        <f t="shared" si="28"/>
        <v>516</v>
      </c>
      <c r="AA126" s="6" t="s">
        <v>3967</v>
      </c>
      <c r="AB126" s="6">
        <v>306897</v>
      </c>
      <c r="AC126" s="6">
        <f t="shared" si="34"/>
        <v>0.69499999999999995</v>
      </c>
      <c r="AD126" s="6">
        <f t="shared" si="35"/>
        <v>213293</v>
      </c>
      <c r="AE126" s="6">
        <f t="shared" si="39"/>
        <v>59008</v>
      </c>
      <c r="AF126" s="6">
        <v>10000</v>
      </c>
      <c r="AG126" s="11">
        <f t="shared" si="37"/>
        <v>282301</v>
      </c>
      <c r="AH126">
        <f t="shared" si="36"/>
        <v>0.91985584740157122</v>
      </c>
      <c r="AI126" s="53">
        <v>0.5</v>
      </c>
      <c r="AJ126" s="7" t="str">
        <f t="shared" si="21"/>
        <v>hp_282301</v>
      </c>
      <c r="AK126" s="7" t="s">
        <v>3968</v>
      </c>
      <c r="AL126" s="7">
        <v>86000</v>
      </c>
      <c r="AM126" s="7">
        <f>INT(IF(MOD(Y126,3)=0,INT(AL126*0.55),INT(AL126*0.35)))</f>
        <v>47300</v>
      </c>
      <c r="AN126" s="54">
        <f t="shared" si="25"/>
        <v>39553</v>
      </c>
      <c r="AO126" s="7" t="str">
        <f t="shared" si="26"/>
        <v>atk_39553</v>
      </c>
      <c r="AP126" s="7" t="s">
        <v>3973</v>
      </c>
      <c r="AQ126" s="7" t="s">
        <v>3983</v>
      </c>
      <c r="AR126" s="7" t="s">
        <v>3975</v>
      </c>
      <c r="AS126" s="7" t="s">
        <v>3976</v>
      </c>
      <c r="AU126" s="7" t="str">
        <f t="shared" si="27"/>
        <v>hp_282301;atk_39553;hit_500000;miss_30;cirt_0;cirtSub_-3500</v>
      </c>
    </row>
    <row r="127" spans="1:47" x14ac:dyDescent="0.2">
      <c r="A127" s="8" t="s">
        <v>606</v>
      </c>
      <c r="B127" s="6" t="s">
        <v>3967</v>
      </c>
      <c r="C127" s="6">
        <v>83215</v>
      </c>
      <c r="D127" s="6">
        <v>489221</v>
      </c>
      <c r="E127" s="6" t="str">
        <f t="shared" si="22"/>
        <v>hp_489221</v>
      </c>
      <c r="F127" s="7" t="s">
        <v>3968</v>
      </c>
      <c r="G127" s="6">
        <v>302600</v>
      </c>
      <c r="H127" s="7">
        <f t="shared" si="30"/>
        <v>267425</v>
      </c>
      <c r="I127" s="7" t="str">
        <f t="shared" si="23"/>
        <v>atk_267425</v>
      </c>
      <c r="J127" s="7" t="s">
        <v>3973</v>
      </c>
      <c r="K127" s="7" t="s">
        <v>3987</v>
      </c>
      <c r="L127" s="7" t="s">
        <v>3975</v>
      </c>
      <c r="M127" s="7" t="s">
        <v>3976</v>
      </c>
      <c r="O127" s="7" t="str">
        <f t="shared" si="24"/>
        <v>hp_489221;atk_267425;hit_500000;miss_50;cirt_0;cirtSub_-3500</v>
      </c>
      <c r="V127" s="7" t="str">
        <f t="shared" si="20"/>
        <v>哈奇小层1-7</v>
      </c>
      <c r="W127" s="7">
        <f t="shared" si="33"/>
        <v>73</v>
      </c>
      <c r="X127" s="9" t="s">
        <v>373</v>
      </c>
      <c r="Y127" s="9">
        <v>7</v>
      </c>
      <c r="Z127" s="8">
        <f t="shared" si="28"/>
        <v>523</v>
      </c>
      <c r="AA127" s="6" t="s">
        <v>3967</v>
      </c>
      <c r="AB127" s="6">
        <v>310307</v>
      </c>
      <c r="AC127" s="6">
        <f t="shared" si="34"/>
        <v>0.69499999999999995</v>
      </c>
      <c r="AD127" s="6">
        <f t="shared" si="35"/>
        <v>215663</v>
      </c>
      <c r="AE127" s="6">
        <f t="shared" si="39"/>
        <v>59008</v>
      </c>
      <c r="AF127" s="6">
        <v>10000</v>
      </c>
      <c r="AG127" s="11">
        <f t="shared" si="37"/>
        <v>284671</v>
      </c>
      <c r="AH127">
        <f t="shared" si="36"/>
        <v>0.9173850412655854</v>
      </c>
      <c r="AI127" s="53">
        <v>0.5</v>
      </c>
      <c r="AJ127" s="7" t="str">
        <f t="shared" si="21"/>
        <v>hp_284671</v>
      </c>
      <c r="AK127" s="7" t="s">
        <v>3968</v>
      </c>
      <c r="AL127" s="7">
        <v>86800</v>
      </c>
      <c r="AM127" s="7">
        <f>INT(IF(MOD(Y127,3)=0,INT(AL127*0.55),INT(AL127*0.35)))</f>
        <v>30380</v>
      </c>
      <c r="AN127" s="54">
        <f t="shared" si="25"/>
        <v>39814</v>
      </c>
      <c r="AO127" s="7" t="str">
        <f t="shared" si="26"/>
        <v>atk_39814</v>
      </c>
      <c r="AP127" s="7" t="s">
        <v>3973</v>
      </c>
      <c r="AQ127" s="7" t="s">
        <v>3983</v>
      </c>
      <c r="AR127" s="7" t="s">
        <v>3975</v>
      </c>
      <c r="AS127" s="7" t="s">
        <v>3976</v>
      </c>
      <c r="AU127" s="7" t="str">
        <f t="shared" si="27"/>
        <v>hp_284671;atk_39814;hit_500000;miss_30;cirt_0;cirtSub_-3500</v>
      </c>
    </row>
    <row r="128" spans="1:47" x14ac:dyDescent="0.2">
      <c r="A128" s="8" t="s">
        <v>606</v>
      </c>
      <c r="B128" s="6" t="s">
        <v>3967</v>
      </c>
      <c r="C128" s="6">
        <v>83215</v>
      </c>
      <c r="D128" s="6">
        <v>492919</v>
      </c>
      <c r="E128" s="6" t="str">
        <f t="shared" si="22"/>
        <v>hp_492919</v>
      </c>
      <c r="F128" s="7" t="s">
        <v>3968</v>
      </c>
      <c r="G128" s="6">
        <v>302600</v>
      </c>
      <c r="H128" s="7">
        <f t="shared" si="30"/>
        <v>267425</v>
      </c>
      <c r="I128" s="7" t="str">
        <f t="shared" si="23"/>
        <v>atk_267425</v>
      </c>
      <c r="J128" s="7" t="s">
        <v>3973</v>
      </c>
      <c r="K128" s="7" t="s">
        <v>3987</v>
      </c>
      <c r="L128" s="7" t="s">
        <v>3975</v>
      </c>
      <c r="M128" s="7" t="s">
        <v>3976</v>
      </c>
      <c r="O128" s="7" t="str">
        <f t="shared" si="24"/>
        <v>hp_492919;atk_267425;hit_500000;miss_50;cirt_0;cirtSub_-3500</v>
      </c>
      <c r="V128" s="7" t="str">
        <f t="shared" si="20"/>
        <v>哈奇小层1-8</v>
      </c>
      <c r="W128" s="7">
        <f t="shared" si="33"/>
        <v>75</v>
      </c>
      <c r="X128" s="9" t="s">
        <v>373</v>
      </c>
      <c r="Y128" s="9">
        <v>8</v>
      </c>
      <c r="Z128" s="8">
        <f t="shared" si="28"/>
        <v>531</v>
      </c>
      <c r="AA128" s="6" t="s">
        <v>3967</v>
      </c>
      <c r="AB128" s="6">
        <v>313728</v>
      </c>
      <c r="AC128" s="6">
        <f t="shared" si="34"/>
        <v>0.69499999999999995</v>
      </c>
      <c r="AD128" s="6">
        <f t="shared" si="35"/>
        <v>218040</v>
      </c>
      <c r="AE128" s="6">
        <f t="shared" si="39"/>
        <v>59008</v>
      </c>
      <c r="AF128" s="6">
        <v>10000</v>
      </c>
      <c r="AG128" s="11">
        <f t="shared" si="37"/>
        <v>287048</v>
      </c>
      <c r="AH128">
        <f t="shared" si="36"/>
        <v>0.91495818033455734</v>
      </c>
      <c r="AI128" s="53">
        <v>0.5</v>
      </c>
      <c r="AJ128" s="7" t="str">
        <f t="shared" si="21"/>
        <v>hp_287048</v>
      </c>
      <c r="AK128" s="7" t="s">
        <v>3968</v>
      </c>
      <c r="AL128" s="7">
        <v>87600</v>
      </c>
      <c r="AM128" s="7">
        <f>INT(IF(MOD(Y128,3)=0,INT(AL128*0.55),INT(AL128*0.35)))</f>
        <v>30660</v>
      </c>
      <c r="AN128" s="54">
        <f t="shared" si="25"/>
        <v>40075</v>
      </c>
      <c r="AO128" s="7" t="str">
        <f t="shared" si="26"/>
        <v>atk_40075</v>
      </c>
      <c r="AP128" s="7" t="s">
        <v>3973</v>
      </c>
      <c r="AQ128" s="7" t="s">
        <v>3983</v>
      </c>
      <c r="AR128" s="7" t="s">
        <v>3975</v>
      </c>
      <c r="AS128" s="7" t="s">
        <v>3976</v>
      </c>
      <c r="AU128" s="7" t="str">
        <f t="shared" si="27"/>
        <v>hp_287048;atk_40075;hit_500000;miss_30;cirt_0;cirtSub_-3500</v>
      </c>
    </row>
    <row r="129" spans="1:47" x14ac:dyDescent="0.2">
      <c r="A129" s="8" t="s">
        <v>607</v>
      </c>
      <c r="B129" s="6" t="s">
        <v>3967</v>
      </c>
      <c r="C129" s="6">
        <v>85635</v>
      </c>
      <c r="D129" s="6">
        <v>502286</v>
      </c>
      <c r="E129" s="6" t="str">
        <f t="shared" si="22"/>
        <v>hp_502286</v>
      </c>
      <c r="F129" s="7" t="s">
        <v>3968</v>
      </c>
      <c r="G129" s="6">
        <v>311400</v>
      </c>
      <c r="H129" s="7">
        <f t="shared" si="30"/>
        <v>276479</v>
      </c>
      <c r="I129" s="7" t="str">
        <f t="shared" si="23"/>
        <v>atk_276479</v>
      </c>
      <c r="J129" s="7" t="s">
        <v>3973</v>
      </c>
      <c r="K129" s="7" t="s">
        <v>3987</v>
      </c>
      <c r="L129" s="7" t="s">
        <v>3975</v>
      </c>
      <c r="M129" s="7" t="s">
        <v>3976</v>
      </c>
      <c r="O129" s="7" t="str">
        <f t="shared" si="24"/>
        <v>hp_502286;atk_276479;hit_500000;miss_50;cirt_0;cirtSub_-3500</v>
      </c>
      <c r="V129" s="7" t="str">
        <f t="shared" ref="V129:V192" si="42">X129&amp;"-"&amp;Y129</f>
        <v>哈奇小层1-9</v>
      </c>
      <c r="W129" s="7">
        <f t="shared" si="33"/>
        <v>77</v>
      </c>
      <c r="X129" s="9" t="s">
        <v>373</v>
      </c>
      <c r="Y129" s="9">
        <v>9</v>
      </c>
      <c r="Z129" s="8">
        <f t="shared" si="28"/>
        <v>540</v>
      </c>
      <c r="AA129" s="6" t="s">
        <v>3967</v>
      </c>
      <c r="AB129" s="6">
        <v>317158</v>
      </c>
      <c r="AC129" s="6">
        <f t="shared" si="34"/>
        <v>0.6974999999999999</v>
      </c>
      <c r="AD129" s="6">
        <f t="shared" si="35"/>
        <v>221217</v>
      </c>
      <c r="AE129" s="6">
        <f t="shared" si="39"/>
        <v>59008</v>
      </c>
      <c r="AF129" s="6">
        <v>10000</v>
      </c>
      <c r="AG129" s="11">
        <f t="shared" si="37"/>
        <v>290225</v>
      </c>
      <c r="AH129">
        <f t="shared" si="36"/>
        <v>0.91508018085622944</v>
      </c>
      <c r="AI129" s="53">
        <v>0.5</v>
      </c>
      <c r="AJ129" s="7" t="str">
        <f t="shared" ref="AJ129:AJ192" si="43">AA129&amp;"_"&amp;AG129</f>
        <v>hp_290225</v>
      </c>
      <c r="AK129" s="7" t="s">
        <v>3968</v>
      </c>
      <c r="AL129" s="7">
        <v>88400</v>
      </c>
      <c r="AM129" s="7">
        <f>INT(IF(MOD(Y129,3)=0,INT(AL129*0.55),INT(AL129*0.35)))</f>
        <v>48620</v>
      </c>
      <c r="AN129" s="54">
        <f t="shared" si="25"/>
        <v>40446</v>
      </c>
      <c r="AO129" s="7" t="str">
        <f t="shared" si="26"/>
        <v>atk_40446</v>
      </c>
      <c r="AP129" s="7" t="s">
        <v>3973</v>
      </c>
      <c r="AQ129" s="7" t="s">
        <v>3983</v>
      </c>
      <c r="AR129" s="7" t="s">
        <v>3975</v>
      </c>
      <c r="AS129" s="7" t="s">
        <v>3976</v>
      </c>
      <c r="AU129" s="7" t="str">
        <f t="shared" si="27"/>
        <v>hp_290225;atk_40446;hit_500000;miss_30;cirt_0;cirtSub_-3500</v>
      </c>
    </row>
    <row r="130" spans="1:47" s="12" customFormat="1" x14ac:dyDescent="0.2">
      <c r="A130" s="8" t="s">
        <v>607</v>
      </c>
      <c r="B130" s="6" t="s">
        <v>3967</v>
      </c>
      <c r="C130" s="6">
        <v>85635</v>
      </c>
      <c r="D130" s="6">
        <v>506026</v>
      </c>
      <c r="E130" s="6" t="str">
        <f t="shared" ref="E130:E193" si="44">B130&amp;"_"&amp;D130</f>
        <v>hp_506026</v>
      </c>
      <c r="F130" s="7" t="s">
        <v>3968</v>
      </c>
      <c r="G130" s="6">
        <v>311400</v>
      </c>
      <c r="H130" s="7">
        <f t="shared" si="30"/>
        <v>276479</v>
      </c>
      <c r="I130" s="7" t="str">
        <f t="shared" ref="I130:I193" si="45">F130&amp;"_"&amp;H130</f>
        <v>atk_276479</v>
      </c>
      <c r="J130" s="7" t="s">
        <v>3973</v>
      </c>
      <c r="K130" s="7" t="s">
        <v>3987</v>
      </c>
      <c r="L130" s="7" t="s">
        <v>3975</v>
      </c>
      <c r="M130" s="7" t="s">
        <v>3976</v>
      </c>
      <c r="N130" s="7"/>
      <c r="O130" s="7" t="str">
        <f t="shared" ref="O130:O193" si="46">E130&amp;";"&amp;I130&amp;";"&amp;J130&amp;";"&amp;K130&amp;";"&amp;L130&amp;";"&amp;M130</f>
        <v>hp_506026;atk_276479;hit_500000;miss_50;cirt_0;cirtSub_-3500</v>
      </c>
      <c r="P130" s="7"/>
      <c r="Q130" s="7"/>
      <c r="R130" s="7"/>
      <c r="S130" s="7"/>
      <c r="T130" s="7"/>
      <c r="V130" s="12" t="str">
        <f t="shared" si="42"/>
        <v>哈奇小层1-10</v>
      </c>
      <c r="W130" s="12">
        <f t="shared" si="33"/>
        <v>79</v>
      </c>
      <c r="X130" s="5" t="s">
        <v>373</v>
      </c>
      <c r="Y130" s="5">
        <v>10</v>
      </c>
      <c r="Z130" s="5">
        <f t="shared" si="28"/>
        <v>550</v>
      </c>
      <c r="AA130" s="11" t="s">
        <v>3967</v>
      </c>
      <c r="AB130" s="11">
        <v>320599</v>
      </c>
      <c r="AC130" s="11">
        <f t="shared" si="34"/>
        <v>0.6974999999999999</v>
      </c>
      <c r="AD130" s="11">
        <f t="shared" si="35"/>
        <v>223617</v>
      </c>
      <c r="AE130" s="6">
        <f t="shared" si="39"/>
        <v>59008</v>
      </c>
      <c r="AF130" s="11">
        <v>10000</v>
      </c>
      <c r="AG130" s="11">
        <f t="shared" si="37"/>
        <v>292625</v>
      </c>
      <c r="AH130">
        <f t="shared" si="36"/>
        <v>0.91274458123699698</v>
      </c>
      <c r="AI130" s="53">
        <v>0.5</v>
      </c>
      <c r="AJ130" s="7" t="str">
        <f t="shared" si="43"/>
        <v>hp_292625</v>
      </c>
      <c r="AK130" s="12" t="s">
        <v>3968</v>
      </c>
      <c r="AL130" s="12">
        <v>89200</v>
      </c>
      <c r="AM130" s="7">
        <f>INT(IF(MOD(Y130,3)=0,INT(AL130*0.55),INT(AL130*0.35)))</f>
        <v>31220</v>
      </c>
      <c r="AN130" s="54">
        <f t="shared" ref="AN130:AN193" si="47">INT(AL130*AI130*AH130)</f>
        <v>40708</v>
      </c>
      <c r="AO130" s="7" t="str">
        <f t="shared" ref="AO130:AO193" si="48">AK130&amp;"_"&amp;AN130</f>
        <v>atk_40708</v>
      </c>
      <c r="AP130" s="12" t="s">
        <v>3973</v>
      </c>
      <c r="AQ130" s="12" t="s">
        <v>3983</v>
      </c>
      <c r="AR130" s="12" t="s">
        <v>3975</v>
      </c>
      <c r="AS130" s="12" t="s">
        <v>3976</v>
      </c>
      <c r="AU130" s="12" t="str">
        <f t="shared" ref="AU130:AU193" si="49">AJ130&amp;";"&amp;AO130&amp;";"&amp;AP130&amp;";"&amp;AQ130&amp;";"&amp;AR130&amp;";"&amp;AS130</f>
        <v>hp_292625;atk_40708;hit_500000;miss_30;cirt_0;cirtSub_-3500</v>
      </c>
    </row>
    <row r="131" spans="1:47" x14ac:dyDescent="0.2">
      <c r="A131" s="8" t="s">
        <v>607</v>
      </c>
      <c r="B131" s="6" t="s">
        <v>3967</v>
      </c>
      <c r="C131" s="6">
        <v>85635</v>
      </c>
      <c r="D131" s="6">
        <v>509781</v>
      </c>
      <c r="E131" s="6" t="str">
        <f t="shared" si="44"/>
        <v>hp_509781</v>
      </c>
      <c r="F131" s="7" t="s">
        <v>3968</v>
      </c>
      <c r="G131" s="6">
        <v>311400</v>
      </c>
      <c r="H131" s="7">
        <f t="shared" si="30"/>
        <v>276479</v>
      </c>
      <c r="I131" s="7" t="str">
        <f t="shared" si="45"/>
        <v>atk_276479</v>
      </c>
      <c r="J131" s="7" t="s">
        <v>3973</v>
      </c>
      <c r="K131" s="7" t="s">
        <v>3987</v>
      </c>
      <c r="L131" s="7" t="s">
        <v>3975</v>
      </c>
      <c r="M131" s="7" t="s">
        <v>3976</v>
      </c>
      <c r="O131" s="7" t="str">
        <f t="shared" si="46"/>
        <v>hp_509781;atk_276479;hit_500000;miss_50;cirt_0;cirtSub_-3500</v>
      </c>
      <c r="V131" s="7" t="str">
        <f t="shared" si="42"/>
        <v>哈奇小层2-1</v>
      </c>
      <c r="W131" s="7">
        <f t="shared" si="33"/>
        <v>81</v>
      </c>
      <c r="X131" s="9" t="s">
        <v>374</v>
      </c>
      <c r="Y131" s="9">
        <v>1</v>
      </c>
      <c r="Z131" s="8">
        <f t="shared" ref="Z131:Z194" si="50">Y131+Z130</f>
        <v>551</v>
      </c>
      <c r="AA131" s="6" t="s">
        <v>3967</v>
      </c>
      <c r="AB131" s="6">
        <v>324050</v>
      </c>
      <c r="AC131" s="6">
        <f t="shared" si="34"/>
        <v>0.7</v>
      </c>
      <c r="AD131" s="6">
        <f t="shared" si="35"/>
        <v>226835</v>
      </c>
      <c r="AE131" s="6">
        <f t="shared" ref="AE131" si="51">IF(MOD(Y131,1)=0,INT(AD130*0.3),0)</f>
        <v>67085</v>
      </c>
      <c r="AF131" s="6">
        <v>10000</v>
      </c>
      <c r="AG131" s="11">
        <f t="shared" si="37"/>
        <v>303920</v>
      </c>
      <c r="AH131">
        <f t="shared" si="36"/>
        <v>0.93787995679679059</v>
      </c>
      <c r="AI131" s="53">
        <v>0.5</v>
      </c>
      <c r="AJ131" s="7" t="str">
        <f t="shared" si="43"/>
        <v>hp_303920</v>
      </c>
      <c r="AK131" s="7" t="s">
        <v>3968</v>
      </c>
      <c r="AL131" s="7">
        <v>90000</v>
      </c>
      <c r="AM131" s="7">
        <f>INT(IF(MOD(Y131,3)=0,INT(AL131*0.55),INT(AL131*0.35)))</f>
        <v>31500</v>
      </c>
      <c r="AN131" s="54">
        <f t="shared" si="47"/>
        <v>42204</v>
      </c>
      <c r="AO131" s="7" t="str">
        <f t="shared" si="48"/>
        <v>atk_42204</v>
      </c>
      <c r="AP131" s="7" t="s">
        <v>3973</v>
      </c>
      <c r="AQ131" s="7" t="s">
        <v>3983</v>
      </c>
      <c r="AR131" s="7" t="s">
        <v>3975</v>
      </c>
      <c r="AS131" s="7" t="s">
        <v>3976</v>
      </c>
      <c r="AU131" s="7" t="str">
        <f t="shared" si="49"/>
        <v>hp_303920;atk_42204;hit_500000;miss_30;cirt_0;cirtSub_-3500</v>
      </c>
    </row>
    <row r="132" spans="1:47" x14ac:dyDescent="0.2">
      <c r="A132" s="8" t="s">
        <v>608</v>
      </c>
      <c r="B132" s="6" t="s">
        <v>3967</v>
      </c>
      <c r="C132" s="6">
        <v>88055</v>
      </c>
      <c r="D132" s="6">
        <v>519304</v>
      </c>
      <c r="E132" s="6" t="str">
        <f t="shared" si="44"/>
        <v>hp_519304</v>
      </c>
      <c r="F132" s="7" t="s">
        <v>3968</v>
      </c>
      <c r="G132" s="6">
        <v>320200</v>
      </c>
      <c r="H132" s="7">
        <f t="shared" si="30"/>
        <v>285670</v>
      </c>
      <c r="I132" s="7" t="str">
        <f t="shared" si="45"/>
        <v>atk_285670</v>
      </c>
      <c r="J132" s="7" t="s">
        <v>3973</v>
      </c>
      <c r="K132" s="7" t="s">
        <v>3987</v>
      </c>
      <c r="L132" s="7" t="s">
        <v>3975</v>
      </c>
      <c r="M132" s="7" t="s">
        <v>3976</v>
      </c>
      <c r="O132" s="7" t="str">
        <f t="shared" si="46"/>
        <v>hp_519304;atk_285670;hit_500000;miss_50;cirt_0;cirtSub_-3500</v>
      </c>
      <c r="V132" s="7" t="str">
        <f t="shared" si="42"/>
        <v>哈奇小层2-2</v>
      </c>
      <c r="W132" s="7">
        <f t="shared" si="33"/>
        <v>83</v>
      </c>
      <c r="X132" s="9" t="s">
        <v>374</v>
      </c>
      <c r="Y132" s="9">
        <v>2</v>
      </c>
      <c r="Z132" s="8">
        <f t="shared" si="50"/>
        <v>553</v>
      </c>
      <c r="AA132" s="6" t="s">
        <v>3967</v>
      </c>
      <c r="AB132" s="6">
        <v>327872</v>
      </c>
      <c r="AC132" s="6">
        <f t="shared" si="34"/>
        <v>0.7</v>
      </c>
      <c r="AD132" s="6">
        <f t="shared" si="35"/>
        <v>229510</v>
      </c>
      <c r="AE132" s="6">
        <f t="shared" si="39"/>
        <v>67085</v>
      </c>
      <c r="AF132" s="6">
        <v>10000</v>
      </c>
      <c r="AG132" s="11">
        <f t="shared" si="37"/>
        <v>306595</v>
      </c>
      <c r="AH132">
        <f t="shared" si="36"/>
        <v>0.93510577298457931</v>
      </c>
      <c r="AI132" s="53">
        <v>0.5</v>
      </c>
      <c r="AJ132" s="7" t="str">
        <f t="shared" si="43"/>
        <v>hp_306595</v>
      </c>
      <c r="AK132" s="7" t="s">
        <v>3968</v>
      </c>
      <c r="AL132" s="7">
        <v>90900</v>
      </c>
      <c r="AM132" s="7">
        <f>INT(IF(MOD(Y132,3)=0,INT(AL132*0.55),INT(AL132*0.35)))</f>
        <v>31815</v>
      </c>
      <c r="AN132" s="54">
        <f t="shared" si="47"/>
        <v>42500</v>
      </c>
      <c r="AO132" s="7" t="str">
        <f t="shared" si="48"/>
        <v>atk_42500</v>
      </c>
      <c r="AP132" s="7" t="s">
        <v>3973</v>
      </c>
      <c r="AQ132" s="7" t="s">
        <v>3983</v>
      </c>
      <c r="AR132" s="7" t="s">
        <v>3975</v>
      </c>
      <c r="AS132" s="7" t="s">
        <v>3976</v>
      </c>
      <c r="AU132" s="7" t="str">
        <f t="shared" si="49"/>
        <v>hp_306595;atk_42500;hit_500000;miss_30;cirt_0;cirtSub_-3500</v>
      </c>
    </row>
    <row r="133" spans="1:47" x14ac:dyDescent="0.2">
      <c r="A133" s="8" t="s">
        <v>608</v>
      </c>
      <c r="B133" s="6" t="s">
        <v>3967</v>
      </c>
      <c r="C133" s="6">
        <v>88055</v>
      </c>
      <c r="D133" s="6">
        <v>523102</v>
      </c>
      <c r="E133" s="6" t="str">
        <f t="shared" si="44"/>
        <v>hp_523102</v>
      </c>
      <c r="F133" s="7" t="s">
        <v>3968</v>
      </c>
      <c r="G133" s="6">
        <v>320200</v>
      </c>
      <c r="H133" s="7">
        <f t="shared" si="30"/>
        <v>285670</v>
      </c>
      <c r="I133" s="7" t="str">
        <f t="shared" si="45"/>
        <v>atk_285670</v>
      </c>
      <c r="J133" s="7" t="s">
        <v>3973</v>
      </c>
      <c r="K133" s="7" t="s">
        <v>3987</v>
      </c>
      <c r="L133" s="7" t="s">
        <v>3975</v>
      </c>
      <c r="M133" s="7" t="s">
        <v>3976</v>
      </c>
      <c r="O133" s="7" t="str">
        <f t="shared" si="46"/>
        <v>hp_523102;atk_285670;hit_500000;miss_50;cirt_0;cirtSub_-3500</v>
      </c>
      <c r="V133" s="7" t="str">
        <f t="shared" si="42"/>
        <v>哈奇小层2-3</v>
      </c>
      <c r="W133" s="7">
        <f t="shared" si="33"/>
        <v>85</v>
      </c>
      <c r="X133" s="9" t="s">
        <v>374</v>
      </c>
      <c r="Y133" s="9">
        <v>3</v>
      </c>
      <c r="Z133" s="8">
        <f t="shared" si="50"/>
        <v>556</v>
      </c>
      <c r="AA133" s="6" t="s">
        <v>3967</v>
      </c>
      <c r="AB133" s="6">
        <v>331705</v>
      </c>
      <c r="AC133" s="6">
        <f t="shared" si="34"/>
        <v>0.7024999999999999</v>
      </c>
      <c r="AD133" s="6">
        <f t="shared" si="35"/>
        <v>233022</v>
      </c>
      <c r="AE133" s="6">
        <f t="shared" si="39"/>
        <v>67085</v>
      </c>
      <c r="AF133" s="6">
        <v>10000</v>
      </c>
      <c r="AG133" s="11">
        <f t="shared" si="37"/>
        <v>310107</v>
      </c>
      <c r="AH133">
        <f t="shared" si="36"/>
        <v>0.93488792752596439</v>
      </c>
      <c r="AI133" s="53">
        <v>0.5</v>
      </c>
      <c r="AJ133" s="7" t="str">
        <f t="shared" si="43"/>
        <v>hp_310107</v>
      </c>
      <c r="AK133" s="7" t="s">
        <v>3968</v>
      </c>
      <c r="AL133" s="7">
        <v>91800</v>
      </c>
      <c r="AM133" s="7">
        <f>INT(IF(MOD(Y133,3)=0,INT(AL133*0.55),INT(AL133*0.35)))</f>
        <v>50490</v>
      </c>
      <c r="AN133" s="54">
        <f t="shared" si="47"/>
        <v>42911</v>
      </c>
      <c r="AO133" s="7" t="str">
        <f t="shared" si="48"/>
        <v>atk_42911</v>
      </c>
      <c r="AP133" s="7" t="s">
        <v>3973</v>
      </c>
      <c r="AQ133" s="7" t="s">
        <v>3983</v>
      </c>
      <c r="AR133" s="7" t="s">
        <v>3975</v>
      </c>
      <c r="AS133" s="7" t="s">
        <v>3976</v>
      </c>
      <c r="AU133" s="7" t="str">
        <f t="shared" si="49"/>
        <v>hp_310107;atk_42911;hit_500000;miss_30;cirt_0;cirtSub_-3500</v>
      </c>
    </row>
    <row r="134" spans="1:47" x14ac:dyDescent="0.2">
      <c r="A134" s="8" t="s">
        <v>608</v>
      </c>
      <c r="B134" s="6" t="s">
        <v>3967</v>
      </c>
      <c r="C134" s="6">
        <v>88055</v>
      </c>
      <c r="D134" s="6">
        <v>526915</v>
      </c>
      <c r="E134" s="6" t="str">
        <f t="shared" si="44"/>
        <v>hp_526915</v>
      </c>
      <c r="F134" s="7" t="s">
        <v>3968</v>
      </c>
      <c r="G134" s="6">
        <v>320200</v>
      </c>
      <c r="H134" s="7">
        <f t="shared" si="30"/>
        <v>285670</v>
      </c>
      <c r="I134" s="7" t="str">
        <f t="shared" si="45"/>
        <v>atk_285670</v>
      </c>
      <c r="J134" s="7" t="s">
        <v>3973</v>
      </c>
      <c r="K134" s="7" t="s">
        <v>3987</v>
      </c>
      <c r="L134" s="7" t="s">
        <v>3975</v>
      </c>
      <c r="M134" s="7" t="s">
        <v>3976</v>
      </c>
      <c r="O134" s="7" t="str">
        <f t="shared" si="46"/>
        <v>hp_526915;atk_285670;hit_500000;miss_50;cirt_0;cirtSub_-3500</v>
      </c>
      <c r="V134" s="7" t="str">
        <f t="shared" si="42"/>
        <v>哈奇小层2-4</v>
      </c>
      <c r="W134" s="7">
        <f t="shared" si="33"/>
        <v>87</v>
      </c>
      <c r="X134" s="9" t="s">
        <v>374</v>
      </c>
      <c r="Y134" s="9">
        <v>4</v>
      </c>
      <c r="Z134" s="8">
        <f t="shared" si="50"/>
        <v>560</v>
      </c>
      <c r="AA134" s="6" t="s">
        <v>3967</v>
      </c>
      <c r="AB134" s="6">
        <v>335550</v>
      </c>
      <c r="AC134" s="6">
        <f t="shared" si="34"/>
        <v>0.7024999999999999</v>
      </c>
      <c r="AD134" s="6">
        <f t="shared" si="35"/>
        <v>235723</v>
      </c>
      <c r="AE134" s="6">
        <f t="shared" si="39"/>
        <v>67085</v>
      </c>
      <c r="AF134" s="6">
        <v>10000</v>
      </c>
      <c r="AG134" s="11">
        <f t="shared" si="37"/>
        <v>312808</v>
      </c>
      <c r="AH134">
        <f t="shared" si="36"/>
        <v>0.93222470570704818</v>
      </c>
      <c r="AI134" s="53">
        <v>0.5</v>
      </c>
      <c r="AJ134" s="7" t="str">
        <f t="shared" si="43"/>
        <v>hp_312808</v>
      </c>
      <c r="AK134" s="7" t="s">
        <v>3968</v>
      </c>
      <c r="AL134" s="7">
        <v>92700</v>
      </c>
      <c r="AM134" s="7">
        <f>INT(IF(MOD(Y134,3)=0,INT(AL134*0.55),INT(AL134*0.35)))</f>
        <v>32445</v>
      </c>
      <c r="AN134" s="54">
        <f t="shared" si="47"/>
        <v>43208</v>
      </c>
      <c r="AO134" s="7" t="str">
        <f t="shared" si="48"/>
        <v>atk_43208</v>
      </c>
      <c r="AP134" s="7" t="s">
        <v>3973</v>
      </c>
      <c r="AQ134" s="7" t="s">
        <v>3983</v>
      </c>
      <c r="AR134" s="7" t="s">
        <v>3975</v>
      </c>
      <c r="AS134" s="7" t="s">
        <v>3976</v>
      </c>
      <c r="AU134" s="7" t="str">
        <f t="shared" si="49"/>
        <v>hp_312808;atk_43208;hit_500000;miss_30;cirt_0;cirtSub_-3500</v>
      </c>
    </row>
    <row r="135" spans="1:47" x14ac:dyDescent="0.2">
      <c r="A135" s="8" t="s">
        <v>609</v>
      </c>
      <c r="B135" s="6" t="s">
        <v>3967</v>
      </c>
      <c r="C135" s="6">
        <v>90475</v>
      </c>
      <c r="D135" s="6">
        <v>536594</v>
      </c>
      <c r="E135" s="6" t="str">
        <f t="shared" si="44"/>
        <v>hp_536594</v>
      </c>
      <c r="F135" s="7" t="s">
        <v>3968</v>
      </c>
      <c r="G135" s="6">
        <v>329000</v>
      </c>
      <c r="H135" s="7">
        <f t="shared" si="30"/>
        <v>294999</v>
      </c>
      <c r="I135" s="7" t="str">
        <f t="shared" si="45"/>
        <v>atk_294999</v>
      </c>
      <c r="J135" s="7" t="s">
        <v>3973</v>
      </c>
      <c r="K135" s="7" t="s">
        <v>3987</v>
      </c>
      <c r="L135" s="7" t="s">
        <v>3975</v>
      </c>
      <c r="M135" s="7" t="s">
        <v>3976</v>
      </c>
      <c r="O135" s="7" t="str">
        <f t="shared" si="46"/>
        <v>hp_536594;atk_294999;hit_500000;miss_50;cirt_0;cirtSub_-3500</v>
      </c>
      <c r="V135" s="7" t="str">
        <f t="shared" si="42"/>
        <v>哈奇小层2-5</v>
      </c>
      <c r="W135" s="7">
        <f t="shared" si="33"/>
        <v>89</v>
      </c>
      <c r="X135" s="9" t="s">
        <v>374</v>
      </c>
      <c r="Y135" s="9">
        <v>5</v>
      </c>
      <c r="Z135" s="8">
        <f t="shared" si="50"/>
        <v>565</v>
      </c>
      <c r="AA135" s="6" t="s">
        <v>3967</v>
      </c>
      <c r="AB135" s="6">
        <v>339407</v>
      </c>
      <c r="AC135" s="6">
        <f t="shared" si="34"/>
        <v>0.7024999999999999</v>
      </c>
      <c r="AD135" s="6">
        <f t="shared" si="35"/>
        <v>238433</v>
      </c>
      <c r="AE135" s="6">
        <f t="shared" si="39"/>
        <v>67085</v>
      </c>
      <c r="AF135" s="6">
        <v>10000</v>
      </c>
      <c r="AG135" s="11">
        <f t="shared" si="37"/>
        <v>315518</v>
      </c>
      <c r="AH135">
        <f t="shared" si="36"/>
        <v>0.92961547640443476</v>
      </c>
      <c r="AI135" s="53">
        <v>0.5</v>
      </c>
      <c r="AJ135" s="7" t="str">
        <f t="shared" si="43"/>
        <v>hp_315518</v>
      </c>
      <c r="AK135" s="7" t="s">
        <v>3968</v>
      </c>
      <c r="AL135" s="7">
        <v>93600</v>
      </c>
      <c r="AM135" s="7">
        <f>INT(IF(MOD(Y135,3)=0,INT(AL135*0.55),INT(AL135*0.35)))</f>
        <v>32760</v>
      </c>
      <c r="AN135" s="54">
        <f t="shared" si="47"/>
        <v>43506</v>
      </c>
      <c r="AO135" s="7" t="str">
        <f t="shared" si="48"/>
        <v>atk_43506</v>
      </c>
      <c r="AP135" s="7" t="s">
        <v>3973</v>
      </c>
      <c r="AQ135" s="7" t="s">
        <v>3983</v>
      </c>
      <c r="AR135" s="7" t="s">
        <v>3975</v>
      </c>
      <c r="AS135" s="7" t="s">
        <v>3976</v>
      </c>
      <c r="AU135" s="7" t="str">
        <f t="shared" si="49"/>
        <v>hp_315518;atk_43506;hit_500000;miss_30;cirt_0;cirtSub_-3500</v>
      </c>
    </row>
    <row r="136" spans="1:47" x14ac:dyDescent="0.2">
      <c r="A136" s="8" t="s">
        <v>609</v>
      </c>
      <c r="B136" s="6" t="s">
        <v>3967</v>
      </c>
      <c r="C136" s="6">
        <v>90475</v>
      </c>
      <c r="D136" s="6">
        <v>540450</v>
      </c>
      <c r="E136" s="6" t="str">
        <f t="shared" si="44"/>
        <v>hp_540450</v>
      </c>
      <c r="F136" s="7" t="s">
        <v>3968</v>
      </c>
      <c r="G136" s="6">
        <v>329000</v>
      </c>
      <c r="H136" s="7">
        <f t="shared" si="30"/>
        <v>294999</v>
      </c>
      <c r="I136" s="7" t="str">
        <f t="shared" si="45"/>
        <v>atk_294999</v>
      </c>
      <c r="J136" s="7" t="s">
        <v>3973</v>
      </c>
      <c r="K136" s="7" t="s">
        <v>3987</v>
      </c>
      <c r="L136" s="7" t="s">
        <v>3975</v>
      </c>
      <c r="M136" s="7" t="s">
        <v>3976</v>
      </c>
      <c r="O136" s="7" t="str">
        <f t="shared" si="46"/>
        <v>hp_540450;atk_294999;hit_500000;miss_50;cirt_0;cirtSub_-3500</v>
      </c>
      <c r="V136" s="7" t="str">
        <f t="shared" si="42"/>
        <v>哈奇小层2-6</v>
      </c>
      <c r="W136" s="7">
        <f t="shared" si="33"/>
        <v>91</v>
      </c>
      <c r="X136" s="9" t="s">
        <v>374</v>
      </c>
      <c r="Y136" s="9">
        <v>6</v>
      </c>
      <c r="Z136" s="8">
        <f t="shared" si="50"/>
        <v>571</v>
      </c>
      <c r="AA136" s="6" t="s">
        <v>3967</v>
      </c>
      <c r="AB136" s="6">
        <v>343275</v>
      </c>
      <c r="AC136" s="6">
        <f t="shared" si="34"/>
        <v>0.70499999999999996</v>
      </c>
      <c r="AD136" s="6">
        <f t="shared" si="35"/>
        <v>242008</v>
      </c>
      <c r="AE136" s="6">
        <f t="shared" si="39"/>
        <v>67085</v>
      </c>
      <c r="AF136" s="6">
        <v>10000</v>
      </c>
      <c r="AG136" s="11">
        <f t="shared" si="37"/>
        <v>319093</v>
      </c>
      <c r="AH136">
        <f t="shared" si="36"/>
        <v>0.92955502148423275</v>
      </c>
      <c r="AI136" s="53">
        <v>0.5</v>
      </c>
      <c r="AJ136" s="7" t="str">
        <f t="shared" si="43"/>
        <v>hp_319093</v>
      </c>
      <c r="AK136" s="7" t="s">
        <v>3968</v>
      </c>
      <c r="AL136" s="7">
        <v>94500</v>
      </c>
      <c r="AM136" s="7">
        <f>INT(IF(MOD(Y136,3)=0,INT(AL136*0.55),INT(AL136*0.35)))</f>
        <v>51975</v>
      </c>
      <c r="AN136" s="54">
        <f t="shared" si="47"/>
        <v>43921</v>
      </c>
      <c r="AO136" s="7" t="str">
        <f t="shared" si="48"/>
        <v>atk_43921</v>
      </c>
      <c r="AP136" s="7" t="s">
        <v>3973</v>
      </c>
      <c r="AQ136" s="7" t="s">
        <v>3983</v>
      </c>
      <c r="AR136" s="7" t="s">
        <v>3975</v>
      </c>
      <c r="AS136" s="7" t="s">
        <v>3976</v>
      </c>
      <c r="AU136" s="7" t="str">
        <f t="shared" si="49"/>
        <v>hp_319093;atk_43921;hit_500000;miss_30;cirt_0;cirtSub_-3500</v>
      </c>
    </row>
    <row r="137" spans="1:47" x14ac:dyDescent="0.2">
      <c r="A137" s="8" t="s">
        <v>609</v>
      </c>
      <c r="B137" s="6" t="s">
        <v>3967</v>
      </c>
      <c r="C137" s="6">
        <v>90475</v>
      </c>
      <c r="D137" s="6">
        <v>544321</v>
      </c>
      <c r="E137" s="6" t="str">
        <f t="shared" si="44"/>
        <v>hp_544321</v>
      </c>
      <c r="F137" s="7" t="s">
        <v>3968</v>
      </c>
      <c r="G137" s="6">
        <v>329000</v>
      </c>
      <c r="H137" s="7">
        <f t="shared" si="30"/>
        <v>294999</v>
      </c>
      <c r="I137" s="7" t="str">
        <f t="shared" si="45"/>
        <v>atk_294999</v>
      </c>
      <c r="J137" s="7" t="s">
        <v>3973</v>
      </c>
      <c r="K137" s="7" t="s">
        <v>3987</v>
      </c>
      <c r="L137" s="7" t="s">
        <v>3975</v>
      </c>
      <c r="M137" s="7" t="s">
        <v>3976</v>
      </c>
      <c r="O137" s="7" t="str">
        <f t="shared" si="46"/>
        <v>hp_544321;atk_294999;hit_500000;miss_50;cirt_0;cirtSub_-3500</v>
      </c>
      <c r="V137" s="7" t="str">
        <f t="shared" si="42"/>
        <v>哈奇小层2-7</v>
      </c>
      <c r="W137" s="7">
        <f t="shared" si="33"/>
        <v>93</v>
      </c>
      <c r="X137" s="9" t="s">
        <v>374</v>
      </c>
      <c r="Y137" s="9">
        <v>7</v>
      </c>
      <c r="Z137" s="8">
        <f t="shared" si="50"/>
        <v>578</v>
      </c>
      <c r="AA137" s="6" t="s">
        <v>3967</v>
      </c>
      <c r="AB137" s="6">
        <v>347155</v>
      </c>
      <c r="AC137" s="6">
        <f t="shared" si="34"/>
        <v>0.70499999999999996</v>
      </c>
      <c r="AD137" s="6">
        <f t="shared" si="35"/>
        <v>244744</v>
      </c>
      <c r="AE137" s="6">
        <f t="shared" si="39"/>
        <v>67085</v>
      </c>
      <c r="AF137" s="6">
        <v>10000</v>
      </c>
      <c r="AG137" s="11">
        <f t="shared" si="37"/>
        <v>321829</v>
      </c>
      <c r="AH137">
        <f t="shared" si="36"/>
        <v>0.92704699629848342</v>
      </c>
      <c r="AI137" s="53">
        <v>0.5</v>
      </c>
      <c r="AJ137" s="7" t="str">
        <f t="shared" si="43"/>
        <v>hp_321829</v>
      </c>
      <c r="AK137" s="7" t="s">
        <v>3968</v>
      </c>
      <c r="AL137" s="7">
        <v>95400</v>
      </c>
      <c r="AM137" s="7">
        <f>INT(IF(MOD(Y137,3)=0,INT(AL137*0.55),INT(AL137*0.35)))</f>
        <v>33390</v>
      </c>
      <c r="AN137" s="54">
        <f t="shared" si="47"/>
        <v>44220</v>
      </c>
      <c r="AO137" s="7" t="str">
        <f t="shared" si="48"/>
        <v>atk_44220</v>
      </c>
      <c r="AP137" s="7" t="s">
        <v>3973</v>
      </c>
      <c r="AQ137" s="7" t="s">
        <v>3983</v>
      </c>
      <c r="AR137" s="7" t="s">
        <v>3975</v>
      </c>
      <c r="AS137" s="7" t="s">
        <v>3976</v>
      </c>
      <c r="AU137" s="7" t="str">
        <f t="shared" si="49"/>
        <v>hp_321829;atk_44220;hit_500000;miss_30;cirt_0;cirtSub_-3500</v>
      </c>
    </row>
    <row r="138" spans="1:47" x14ac:dyDescent="0.2">
      <c r="A138" s="8" t="s">
        <v>610</v>
      </c>
      <c r="B138" s="6" t="s">
        <v>3967</v>
      </c>
      <c r="C138" s="6">
        <v>92895</v>
      </c>
      <c r="D138" s="6">
        <v>554157</v>
      </c>
      <c r="E138" s="6" t="str">
        <f t="shared" si="44"/>
        <v>hp_554157</v>
      </c>
      <c r="F138" s="7" t="s">
        <v>3968</v>
      </c>
      <c r="G138" s="6">
        <v>337800</v>
      </c>
      <c r="H138" s="7">
        <f t="shared" ref="H138:H201" si="52">INT(G138*VLOOKUP(A138,X:AN,11,0)*VLOOKUP(A138,X:AN,12,0))</f>
        <v>304464</v>
      </c>
      <c r="I138" s="7" t="str">
        <f t="shared" si="45"/>
        <v>atk_304464</v>
      </c>
      <c r="J138" s="7" t="s">
        <v>3973</v>
      </c>
      <c r="K138" s="7" t="s">
        <v>3987</v>
      </c>
      <c r="L138" s="7" t="s">
        <v>3975</v>
      </c>
      <c r="M138" s="7" t="s">
        <v>3976</v>
      </c>
      <c r="O138" s="7" t="str">
        <f t="shared" si="46"/>
        <v>hp_554157;atk_304464;hit_500000;miss_50;cirt_0;cirtSub_-3500</v>
      </c>
      <c r="V138" s="7" t="str">
        <f t="shared" si="42"/>
        <v>哈奇小层2-8</v>
      </c>
      <c r="W138" s="7">
        <f t="shared" si="33"/>
        <v>95</v>
      </c>
      <c r="X138" s="9" t="s">
        <v>374</v>
      </c>
      <c r="Y138" s="9">
        <v>8</v>
      </c>
      <c r="Z138" s="8">
        <f t="shared" si="50"/>
        <v>586</v>
      </c>
      <c r="AA138" s="6" t="s">
        <v>3967</v>
      </c>
      <c r="AB138" s="6">
        <v>351046</v>
      </c>
      <c r="AC138" s="6">
        <f t="shared" si="34"/>
        <v>0.70499999999999996</v>
      </c>
      <c r="AD138" s="6">
        <f t="shared" si="35"/>
        <v>247487</v>
      </c>
      <c r="AE138" s="6">
        <f t="shared" si="39"/>
        <v>67085</v>
      </c>
      <c r="AF138" s="6">
        <v>10000</v>
      </c>
      <c r="AG138" s="11">
        <f t="shared" si="37"/>
        <v>324572</v>
      </c>
      <c r="AH138">
        <f t="shared" si="36"/>
        <v>0.92458538197273288</v>
      </c>
      <c r="AI138" s="53">
        <v>0.5</v>
      </c>
      <c r="AJ138" s="7" t="str">
        <f t="shared" si="43"/>
        <v>hp_324572</v>
      </c>
      <c r="AK138" s="7" t="s">
        <v>3968</v>
      </c>
      <c r="AL138" s="7">
        <v>96300</v>
      </c>
      <c r="AM138" s="7">
        <f>INT(IF(MOD(Y138,3)=0,INT(AL138*0.55),INT(AL138*0.35)))</f>
        <v>33705</v>
      </c>
      <c r="AN138" s="54">
        <f t="shared" si="47"/>
        <v>44518</v>
      </c>
      <c r="AO138" s="7" t="str">
        <f t="shared" si="48"/>
        <v>atk_44518</v>
      </c>
      <c r="AP138" s="7" t="s">
        <v>3973</v>
      </c>
      <c r="AQ138" s="7" t="s">
        <v>3983</v>
      </c>
      <c r="AR138" s="7" t="s">
        <v>3975</v>
      </c>
      <c r="AS138" s="7" t="s">
        <v>3976</v>
      </c>
      <c r="AU138" s="7" t="str">
        <f t="shared" si="49"/>
        <v>hp_324572;atk_44518;hit_500000;miss_30;cirt_0;cirtSub_-3500</v>
      </c>
    </row>
    <row r="139" spans="1:47" x14ac:dyDescent="0.2">
      <c r="A139" s="8" t="s">
        <v>610</v>
      </c>
      <c r="B139" s="6" t="s">
        <v>3967</v>
      </c>
      <c r="C139" s="6">
        <v>92895</v>
      </c>
      <c r="D139" s="6">
        <v>558071</v>
      </c>
      <c r="E139" s="6" t="str">
        <f t="shared" si="44"/>
        <v>hp_558071</v>
      </c>
      <c r="F139" s="7" t="s">
        <v>3968</v>
      </c>
      <c r="G139" s="6">
        <v>337800</v>
      </c>
      <c r="H139" s="7">
        <f t="shared" si="52"/>
        <v>304464</v>
      </c>
      <c r="I139" s="7" t="str">
        <f t="shared" si="45"/>
        <v>atk_304464</v>
      </c>
      <c r="J139" s="7" t="s">
        <v>3973</v>
      </c>
      <c r="K139" s="7" t="s">
        <v>3987</v>
      </c>
      <c r="L139" s="7" t="s">
        <v>3975</v>
      </c>
      <c r="M139" s="7" t="s">
        <v>3976</v>
      </c>
      <c r="O139" s="7" t="str">
        <f t="shared" si="46"/>
        <v>hp_558071;atk_304464;hit_500000;miss_50;cirt_0;cirtSub_-3500</v>
      </c>
      <c r="V139" s="7" t="str">
        <f t="shared" si="42"/>
        <v>哈奇小层2-9</v>
      </c>
      <c r="W139" s="7">
        <f t="shared" si="33"/>
        <v>97</v>
      </c>
      <c r="X139" s="9" t="s">
        <v>374</v>
      </c>
      <c r="Y139" s="9">
        <v>9</v>
      </c>
      <c r="Z139" s="8">
        <f t="shared" si="50"/>
        <v>595</v>
      </c>
      <c r="AA139" s="6" t="s">
        <v>3967</v>
      </c>
      <c r="AB139" s="6">
        <v>354948</v>
      </c>
      <c r="AC139" s="6">
        <f t="shared" si="34"/>
        <v>0.70749999999999991</v>
      </c>
      <c r="AD139" s="6">
        <f t="shared" si="35"/>
        <v>251125</v>
      </c>
      <c r="AE139" s="6">
        <f t="shared" si="39"/>
        <v>67085</v>
      </c>
      <c r="AF139" s="6">
        <v>10000</v>
      </c>
      <c r="AG139" s="11">
        <f t="shared" si="37"/>
        <v>328210</v>
      </c>
      <c r="AH139">
        <f t="shared" si="36"/>
        <v>0.92467065598341169</v>
      </c>
      <c r="AI139" s="53">
        <v>0.5</v>
      </c>
      <c r="AJ139" s="7" t="str">
        <f t="shared" si="43"/>
        <v>hp_328210</v>
      </c>
      <c r="AK139" s="7" t="s">
        <v>3968</v>
      </c>
      <c r="AL139" s="7">
        <v>97200</v>
      </c>
      <c r="AM139" s="7">
        <f>INT(IF(MOD(Y139,3)=0,INT(AL139*0.55),INT(AL139*0.35)))</f>
        <v>53460</v>
      </c>
      <c r="AN139" s="54">
        <f t="shared" si="47"/>
        <v>44938</v>
      </c>
      <c r="AO139" s="7" t="str">
        <f t="shared" si="48"/>
        <v>atk_44938</v>
      </c>
      <c r="AP139" s="7" t="s">
        <v>3973</v>
      </c>
      <c r="AQ139" s="7" t="s">
        <v>3983</v>
      </c>
      <c r="AR139" s="7" t="s">
        <v>3975</v>
      </c>
      <c r="AS139" s="7" t="s">
        <v>3976</v>
      </c>
      <c r="AU139" s="7" t="str">
        <f t="shared" si="49"/>
        <v>hp_328210;atk_44938;hit_500000;miss_30;cirt_0;cirtSub_-3500</v>
      </c>
    </row>
    <row r="140" spans="1:47" s="12" customFormat="1" x14ac:dyDescent="0.2">
      <c r="A140" s="8" t="s">
        <v>610</v>
      </c>
      <c r="B140" s="6" t="s">
        <v>3967</v>
      </c>
      <c r="C140" s="6">
        <v>92895</v>
      </c>
      <c r="D140" s="6">
        <v>562001</v>
      </c>
      <c r="E140" s="6" t="str">
        <f t="shared" si="44"/>
        <v>hp_562001</v>
      </c>
      <c r="F140" s="7" t="s">
        <v>3968</v>
      </c>
      <c r="G140" s="6">
        <v>337800</v>
      </c>
      <c r="H140" s="7">
        <f t="shared" si="52"/>
        <v>304464</v>
      </c>
      <c r="I140" s="7" t="str">
        <f t="shared" si="45"/>
        <v>atk_304464</v>
      </c>
      <c r="J140" s="7" t="s">
        <v>3973</v>
      </c>
      <c r="K140" s="7" t="s">
        <v>3987</v>
      </c>
      <c r="L140" s="7" t="s">
        <v>3975</v>
      </c>
      <c r="M140" s="7" t="s">
        <v>3976</v>
      </c>
      <c r="N140" s="7"/>
      <c r="O140" s="7" t="str">
        <f t="shared" si="46"/>
        <v>hp_562001;atk_304464;hit_500000;miss_50;cirt_0;cirtSub_-3500</v>
      </c>
      <c r="P140" s="7"/>
      <c r="Q140" s="7"/>
      <c r="R140" s="7"/>
      <c r="S140" s="7"/>
      <c r="T140" s="7"/>
      <c r="V140" s="12" t="str">
        <f t="shared" si="42"/>
        <v>哈奇小层2-10</v>
      </c>
      <c r="W140" s="12">
        <f t="shared" si="33"/>
        <v>99</v>
      </c>
      <c r="X140" s="5" t="s">
        <v>374</v>
      </c>
      <c r="Y140" s="5">
        <v>10</v>
      </c>
      <c r="Z140" s="5">
        <f t="shared" si="50"/>
        <v>605</v>
      </c>
      <c r="AA140" s="11" t="s">
        <v>3967</v>
      </c>
      <c r="AB140" s="11">
        <v>358862</v>
      </c>
      <c r="AC140" s="11">
        <f t="shared" si="34"/>
        <v>0.70749999999999991</v>
      </c>
      <c r="AD140" s="11">
        <f t="shared" si="35"/>
        <v>253894</v>
      </c>
      <c r="AE140" s="6">
        <f t="shared" si="39"/>
        <v>67085</v>
      </c>
      <c r="AF140" s="11">
        <v>10000</v>
      </c>
      <c r="AG140" s="11">
        <f t="shared" si="37"/>
        <v>330979</v>
      </c>
      <c r="AH140">
        <f t="shared" si="36"/>
        <v>0.92230160897503777</v>
      </c>
      <c r="AI140" s="53">
        <v>0.5</v>
      </c>
      <c r="AJ140" s="7" t="str">
        <f t="shared" si="43"/>
        <v>hp_330979</v>
      </c>
      <c r="AK140" s="12" t="s">
        <v>3968</v>
      </c>
      <c r="AL140" s="12">
        <v>98100</v>
      </c>
      <c r="AM140" s="7">
        <f>INT(IF(MOD(Y140,3)=0,INT(AL140*0.55),INT(AL140*0.35)))</f>
        <v>34335</v>
      </c>
      <c r="AN140" s="54">
        <f t="shared" si="47"/>
        <v>45238</v>
      </c>
      <c r="AO140" s="7" t="str">
        <f t="shared" si="48"/>
        <v>atk_45238</v>
      </c>
      <c r="AP140" s="12" t="s">
        <v>3973</v>
      </c>
      <c r="AQ140" s="12" t="s">
        <v>3983</v>
      </c>
      <c r="AR140" s="12" t="s">
        <v>3975</v>
      </c>
      <c r="AS140" s="12" t="s">
        <v>3976</v>
      </c>
      <c r="AU140" s="12" t="str">
        <f t="shared" si="49"/>
        <v>hp_330979;atk_45238;hit_500000;miss_30;cirt_0;cirtSub_-3500</v>
      </c>
    </row>
    <row r="141" spans="1:47" x14ac:dyDescent="0.2">
      <c r="A141" s="8" t="s">
        <v>611</v>
      </c>
      <c r="B141" s="6" t="s">
        <v>3967</v>
      </c>
      <c r="C141" s="6">
        <v>95315</v>
      </c>
      <c r="D141" s="6">
        <v>571993</v>
      </c>
      <c r="E141" s="6" t="str">
        <f t="shared" si="44"/>
        <v>hp_571993</v>
      </c>
      <c r="F141" s="7" t="s">
        <v>3968</v>
      </c>
      <c r="G141" s="6">
        <v>346600</v>
      </c>
      <c r="H141" s="7">
        <f t="shared" si="52"/>
        <v>314067</v>
      </c>
      <c r="I141" s="7" t="str">
        <f t="shared" si="45"/>
        <v>atk_314067</v>
      </c>
      <c r="J141" s="7" t="s">
        <v>3973</v>
      </c>
      <c r="K141" s="7" t="s">
        <v>3987</v>
      </c>
      <c r="L141" s="7" t="s">
        <v>3975</v>
      </c>
      <c r="M141" s="7" t="s">
        <v>3976</v>
      </c>
      <c r="O141" s="7" t="str">
        <f t="shared" si="46"/>
        <v>hp_571993;atk_314067;hit_500000;miss_50;cirt_0;cirtSub_-3500</v>
      </c>
      <c r="V141" s="7" t="str">
        <f t="shared" si="42"/>
        <v>哈奇小层3-1</v>
      </c>
      <c r="W141" s="7">
        <f t="shared" si="33"/>
        <v>101</v>
      </c>
      <c r="X141" s="9" t="s">
        <v>375</v>
      </c>
      <c r="Y141" s="9">
        <v>1</v>
      </c>
      <c r="Z141" s="8">
        <f t="shared" si="50"/>
        <v>606</v>
      </c>
      <c r="AA141" s="6" t="s">
        <v>3967</v>
      </c>
      <c r="AB141" s="6">
        <v>362788</v>
      </c>
      <c r="AC141" s="6">
        <f t="shared" si="34"/>
        <v>0.71</v>
      </c>
      <c r="AD141" s="6">
        <f t="shared" si="35"/>
        <v>257579</v>
      </c>
      <c r="AE141" s="6">
        <f t="shared" ref="AE141" si="53">IF(MOD(Y141,1)=0,INT(AD140*0.3),0)</f>
        <v>76168</v>
      </c>
      <c r="AF141" s="6">
        <v>10000</v>
      </c>
      <c r="AG141" s="11">
        <f t="shared" si="37"/>
        <v>343747</v>
      </c>
      <c r="AH141">
        <f t="shared" si="36"/>
        <v>0.94751480203314331</v>
      </c>
      <c r="AI141" s="53">
        <v>0.5</v>
      </c>
      <c r="AJ141" s="7" t="str">
        <f t="shared" si="43"/>
        <v>hp_343747</v>
      </c>
      <c r="AK141" s="7" t="s">
        <v>3968</v>
      </c>
      <c r="AL141" s="7">
        <v>99000</v>
      </c>
      <c r="AM141" s="7">
        <f>INT(IF(MOD(Y141,3)=0,INT(AL141*0.55),INT(AL141*0.35)))</f>
        <v>34650</v>
      </c>
      <c r="AN141" s="54">
        <f t="shared" si="47"/>
        <v>46901</v>
      </c>
      <c r="AO141" s="7" t="str">
        <f t="shared" si="48"/>
        <v>atk_46901</v>
      </c>
      <c r="AP141" s="7" t="s">
        <v>3973</v>
      </c>
      <c r="AQ141" s="7" t="s">
        <v>3983</v>
      </c>
      <c r="AR141" s="7" t="s">
        <v>3975</v>
      </c>
      <c r="AS141" s="7" t="s">
        <v>3976</v>
      </c>
      <c r="AU141" s="7" t="str">
        <f t="shared" si="49"/>
        <v>hp_343747;atk_46901;hit_500000;miss_30;cirt_0;cirtSub_-3500</v>
      </c>
    </row>
    <row r="142" spans="1:47" x14ac:dyDescent="0.2">
      <c r="A142" s="8" t="s">
        <v>611</v>
      </c>
      <c r="B142" s="6" t="s">
        <v>3967</v>
      </c>
      <c r="C142" s="6">
        <v>95315</v>
      </c>
      <c r="D142" s="6">
        <v>575965</v>
      </c>
      <c r="E142" s="6" t="str">
        <f t="shared" si="44"/>
        <v>hp_575965</v>
      </c>
      <c r="F142" s="7" t="s">
        <v>3968</v>
      </c>
      <c r="G142" s="6">
        <v>346600</v>
      </c>
      <c r="H142" s="7">
        <f t="shared" si="52"/>
        <v>314067</v>
      </c>
      <c r="I142" s="7" t="str">
        <f t="shared" si="45"/>
        <v>atk_314067</v>
      </c>
      <c r="J142" s="7" t="s">
        <v>3973</v>
      </c>
      <c r="K142" s="7" t="s">
        <v>3987</v>
      </c>
      <c r="L142" s="7" t="s">
        <v>3975</v>
      </c>
      <c r="M142" s="7" t="s">
        <v>3976</v>
      </c>
      <c r="O142" s="7" t="str">
        <f t="shared" si="46"/>
        <v>hp_575965;atk_314067;hit_500000;miss_50;cirt_0;cirtSub_-3500</v>
      </c>
      <c r="V142" s="7" t="str">
        <f t="shared" si="42"/>
        <v>哈奇小层3-2</v>
      </c>
      <c r="W142" s="7">
        <f t="shared" si="33"/>
        <v>103</v>
      </c>
      <c r="X142" s="9" t="s">
        <v>375</v>
      </c>
      <c r="Y142" s="9">
        <v>2</v>
      </c>
      <c r="Z142" s="8">
        <f t="shared" si="50"/>
        <v>608</v>
      </c>
      <c r="AA142" s="6" t="s">
        <v>3967</v>
      </c>
      <c r="AB142" s="6">
        <v>366211</v>
      </c>
      <c r="AC142" s="6">
        <f t="shared" si="34"/>
        <v>0.71</v>
      </c>
      <c r="AD142" s="6">
        <f t="shared" si="35"/>
        <v>260009</v>
      </c>
      <c r="AE142" s="6">
        <f t="shared" si="39"/>
        <v>76168</v>
      </c>
      <c r="AF142" s="6">
        <v>10000</v>
      </c>
      <c r="AG142" s="11">
        <f t="shared" si="37"/>
        <v>346177</v>
      </c>
      <c r="AH142">
        <f t="shared" si="36"/>
        <v>0.94529383333651906</v>
      </c>
      <c r="AI142" s="53">
        <v>0.5</v>
      </c>
      <c r="AJ142" s="7" t="str">
        <f t="shared" si="43"/>
        <v>hp_346177</v>
      </c>
      <c r="AK142" s="7" t="s">
        <v>3968</v>
      </c>
      <c r="AL142" s="7">
        <v>99760</v>
      </c>
      <c r="AM142" s="7">
        <f>INT(IF(MOD(Y142,3)=0,INT(AL142*0.55),INT(AL142*0.35)))</f>
        <v>34916</v>
      </c>
      <c r="AN142" s="54">
        <f t="shared" si="47"/>
        <v>47151</v>
      </c>
      <c r="AO142" s="7" t="str">
        <f t="shared" si="48"/>
        <v>atk_47151</v>
      </c>
      <c r="AP142" s="7" t="s">
        <v>3973</v>
      </c>
      <c r="AQ142" s="7" t="s">
        <v>3983</v>
      </c>
      <c r="AR142" s="7" t="s">
        <v>3975</v>
      </c>
      <c r="AS142" s="7" t="s">
        <v>3976</v>
      </c>
      <c r="AU142" s="7" t="str">
        <f t="shared" si="49"/>
        <v>hp_346177;atk_47151;hit_500000;miss_30;cirt_0;cirtSub_-3500</v>
      </c>
    </row>
    <row r="143" spans="1:47" x14ac:dyDescent="0.2">
      <c r="A143" s="8" t="s">
        <v>611</v>
      </c>
      <c r="B143" s="6" t="s">
        <v>3967</v>
      </c>
      <c r="C143" s="6">
        <v>95315</v>
      </c>
      <c r="D143" s="6">
        <v>579953</v>
      </c>
      <c r="E143" s="6" t="str">
        <f t="shared" si="44"/>
        <v>hp_579953</v>
      </c>
      <c r="F143" s="7" t="s">
        <v>3968</v>
      </c>
      <c r="G143" s="6">
        <v>346600</v>
      </c>
      <c r="H143" s="7">
        <f t="shared" si="52"/>
        <v>314067</v>
      </c>
      <c r="I143" s="7" t="str">
        <f t="shared" si="45"/>
        <v>atk_314067</v>
      </c>
      <c r="J143" s="7" t="s">
        <v>3973</v>
      </c>
      <c r="K143" s="7" t="s">
        <v>3987</v>
      </c>
      <c r="L143" s="7" t="s">
        <v>3975</v>
      </c>
      <c r="M143" s="7" t="s">
        <v>3976</v>
      </c>
      <c r="O143" s="7" t="str">
        <f t="shared" si="46"/>
        <v>hp_579953;atk_314067;hit_500000;miss_50;cirt_0;cirtSub_-3500</v>
      </c>
      <c r="V143" s="7" t="str">
        <f t="shared" si="42"/>
        <v>哈奇小层3-3</v>
      </c>
      <c r="W143" s="7">
        <f t="shared" si="33"/>
        <v>105</v>
      </c>
      <c r="X143" s="9" t="s">
        <v>375</v>
      </c>
      <c r="Y143" s="9">
        <v>3</v>
      </c>
      <c r="Z143" s="8">
        <f t="shared" si="50"/>
        <v>611</v>
      </c>
      <c r="AA143" s="6" t="s">
        <v>3967</v>
      </c>
      <c r="AB143" s="6">
        <v>369644</v>
      </c>
      <c r="AC143" s="6">
        <f t="shared" si="34"/>
        <v>0.71249999999999991</v>
      </c>
      <c r="AD143" s="6">
        <f t="shared" si="35"/>
        <v>263371</v>
      </c>
      <c r="AE143" s="6">
        <f t="shared" si="39"/>
        <v>76168</v>
      </c>
      <c r="AF143" s="6">
        <v>10000</v>
      </c>
      <c r="AG143" s="11">
        <f t="shared" si="37"/>
        <v>349539</v>
      </c>
      <c r="AH143">
        <f t="shared" si="36"/>
        <v>0.94560982999859322</v>
      </c>
      <c r="AI143" s="53">
        <v>0.5</v>
      </c>
      <c r="AJ143" s="7" t="str">
        <f t="shared" si="43"/>
        <v>hp_349539</v>
      </c>
      <c r="AK143" s="7" t="s">
        <v>3968</v>
      </c>
      <c r="AL143" s="7">
        <v>100520</v>
      </c>
      <c r="AM143" s="7">
        <f>INT(IF(MOD(Y143,3)=0,INT(AL143*0.55),INT(AL143*0.35)))</f>
        <v>55286</v>
      </c>
      <c r="AN143" s="54">
        <f t="shared" si="47"/>
        <v>47526</v>
      </c>
      <c r="AO143" s="7" t="str">
        <f t="shared" si="48"/>
        <v>atk_47526</v>
      </c>
      <c r="AP143" s="7" t="s">
        <v>3973</v>
      </c>
      <c r="AQ143" s="7" t="s">
        <v>3983</v>
      </c>
      <c r="AR143" s="7" t="s">
        <v>3975</v>
      </c>
      <c r="AS143" s="7" t="s">
        <v>3976</v>
      </c>
      <c r="AU143" s="7" t="str">
        <f t="shared" si="49"/>
        <v>hp_349539;atk_47526;hit_500000;miss_30;cirt_0;cirtSub_-3500</v>
      </c>
    </row>
    <row r="144" spans="1:47" x14ac:dyDescent="0.2">
      <c r="A144" s="8" t="s">
        <v>769</v>
      </c>
      <c r="B144" s="6" t="s">
        <v>3967</v>
      </c>
      <c r="C144" s="6">
        <v>97735</v>
      </c>
      <c r="D144" s="6">
        <v>590103</v>
      </c>
      <c r="E144" s="6" t="str">
        <f t="shared" si="44"/>
        <v>hp_590103</v>
      </c>
      <c r="F144" s="7" t="s">
        <v>3968</v>
      </c>
      <c r="G144" s="6">
        <v>355400</v>
      </c>
      <c r="H144" s="7">
        <f t="shared" si="52"/>
        <v>323808</v>
      </c>
      <c r="I144" s="7" t="str">
        <f t="shared" si="45"/>
        <v>atk_323808</v>
      </c>
      <c r="J144" s="7" t="s">
        <v>3973</v>
      </c>
      <c r="K144" s="7" t="s">
        <v>3987</v>
      </c>
      <c r="L144" s="7" t="s">
        <v>3975</v>
      </c>
      <c r="M144" s="7" t="s">
        <v>3976</v>
      </c>
      <c r="O144" s="7" t="str">
        <f t="shared" si="46"/>
        <v>hp_590103;atk_323808;hit_500000;miss_50;cirt_0;cirtSub_-3500</v>
      </c>
      <c r="V144" s="7" t="str">
        <f t="shared" si="42"/>
        <v>哈奇小层3-4</v>
      </c>
      <c r="W144" s="7">
        <f t="shared" si="33"/>
        <v>107</v>
      </c>
      <c r="X144" s="9" t="s">
        <v>375</v>
      </c>
      <c r="Y144" s="9">
        <v>4</v>
      </c>
      <c r="Z144" s="8">
        <f t="shared" si="50"/>
        <v>615</v>
      </c>
      <c r="AA144" s="6" t="s">
        <v>3967</v>
      </c>
      <c r="AB144" s="6">
        <v>373087</v>
      </c>
      <c r="AC144" s="6">
        <f t="shared" si="34"/>
        <v>0.71249999999999991</v>
      </c>
      <c r="AD144" s="6">
        <f t="shared" si="35"/>
        <v>265824</v>
      </c>
      <c r="AE144" s="6">
        <f t="shared" si="39"/>
        <v>76168</v>
      </c>
      <c r="AF144" s="6">
        <v>10000</v>
      </c>
      <c r="AG144" s="11">
        <f t="shared" si="37"/>
        <v>351992</v>
      </c>
      <c r="AH144">
        <f t="shared" si="36"/>
        <v>0.94345822824167014</v>
      </c>
      <c r="AI144" s="53">
        <v>0.5</v>
      </c>
      <c r="AJ144" s="7" t="str">
        <f t="shared" si="43"/>
        <v>hp_351992</v>
      </c>
      <c r="AK144" s="7" t="s">
        <v>3968</v>
      </c>
      <c r="AL144" s="7">
        <v>101280</v>
      </c>
      <c r="AM144" s="7">
        <f>INT(IF(MOD(Y144,3)=0,INT(AL144*0.55),INT(AL144*0.35)))</f>
        <v>35448</v>
      </c>
      <c r="AN144" s="54">
        <f t="shared" si="47"/>
        <v>47776</v>
      </c>
      <c r="AO144" s="7" t="str">
        <f t="shared" si="48"/>
        <v>atk_47776</v>
      </c>
      <c r="AP144" s="7" t="s">
        <v>3973</v>
      </c>
      <c r="AQ144" s="7" t="s">
        <v>3983</v>
      </c>
      <c r="AR144" s="7" t="s">
        <v>3975</v>
      </c>
      <c r="AS144" s="7" t="s">
        <v>3976</v>
      </c>
      <c r="AU144" s="7" t="str">
        <f t="shared" si="49"/>
        <v>hp_351992;atk_47776;hit_500000;miss_30;cirt_0;cirtSub_-3500</v>
      </c>
    </row>
    <row r="145" spans="1:47" x14ac:dyDescent="0.2">
      <c r="A145" s="8" t="s">
        <v>769</v>
      </c>
      <c r="B145" s="6" t="s">
        <v>3967</v>
      </c>
      <c r="C145" s="6">
        <v>97735</v>
      </c>
      <c r="D145" s="6">
        <v>594133</v>
      </c>
      <c r="E145" s="6" t="str">
        <f t="shared" si="44"/>
        <v>hp_594133</v>
      </c>
      <c r="F145" s="7" t="s">
        <v>3968</v>
      </c>
      <c r="G145" s="6">
        <v>355400</v>
      </c>
      <c r="H145" s="7">
        <f t="shared" si="52"/>
        <v>323808</v>
      </c>
      <c r="I145" s="7" t="str">
        <f t="shared" si="45"/>
        <v>atk_323808</v>
      </c>
      <c r="J145" s="7" t="s">
        <v>3973</v>
      </c>
      <c r="K145" s="7" t="s">
        <v>3987</v>
      </c>
      <c r="L145" s="7" t="s">
        <v>3975</v>
      </c>
      <c r="M145" s="7" t="s">
        <v>3976</v>
      </c>
      <c r="O145" s="7" t="str">
        <f t="shared" si="46"/>
        <v>hp_594133;atk_323808;hit_500000;miss_50;cirt_0;cirtSub_-3500</v>
      </c>
      <c r="V145" s="7" t="str">
        <f t="shared" si="42"/>
        <v>哈奇小层3-5</v>
      </c>
      <c r="W145" s="7">
        <f t="shared" si="33"/>
        <v>109</v>
      </c>
      <c r="X145" s="9" t="s">
        <v>375</v>
      </c>
      <c r="Y145" s="9">
        <v>5</v>
      </c>
      <c r="Z145" s="8">
        <f t="shared" si="50"/>
        <v>620</v>
      </c>
      <c r="AA145" s="6" t="s">
        <v>3967</v>
      </c>
      <c r="AB145" s="6">
        <v>376539</v>
      </c>
      <c r="AC145" s="6">
        <f t="shared" si="34"/>
        <v>0.71249999999999991</v>
      </c>
      <c r="AD145" s="6">
        <f t="shared" si="35"/>
        <v>268284</v>
      </c>
      <c r="AE145" s="6">
        <f t="shared" si="39"/>
        <v>76168</v>
      </c>
      <c r="AF145" s="6">
        <v>10000</v>
      </c>
      <c r="AG145" s="11">
        <f t="shared" si="37"/>
        <v>354452</v>
      </c>
      <c r="AH145">
        <f t="shared" si="36"/>
        <v>0.94134206549653554</v>
      </c>
      <c r="AI145" s="53">
        <v>0.5</v>
      </c>
      <c r="AJ145" s="7" t="str">
        <f t="shared" si="43"/>
        <v>hp_354452</v>
      </c>
      <c r="AK145" s="7" t="s">
        <v>3968</v>
      </c>
      <c r="AL145" s="7">
        <v>102040</v>
      </c>
      <c r="AM145" s="7">
        <f>INT(IF(MOD(Y145,3)=0,INT(AL145*0.55),INT(AL145*0.35)))</f>
        <v>35714</v>
      </c>
      <c r="AN145" s="54">
        <f t="shared" si="47"/>
        <v>48027</v>
      </c>
      <c r="AO145" s="7" t="str">
        <f t="shared" si="48"/>
        <v>atk_48027</v>
      </c>
      <c r="AP145" s="7" t="s">
        <v>3973</v>
      </c>
      <c r="AQ145" s="7" t="s">
        <v>3983</v>
      </c>
      <c r="AR145" s="7" t="s">
        <v>3975</v>
      </c>
      <c r="AS145" s="7" t="s">
        <v>3976</v>
      </c>
      <c r="AU145" s="7" t="str">
        <f t="shared" si="49"/>
        <v>hp_354452;atk_48027;hit_500000;miss_30;cirt_0;cirtSub_-3500</v>
      </c>
    </row>
    <row r="146" spans="1:47" x14ac:dyDescent="0.2">
      <c r="A146" s="8" t="s">
        <v>769</v>
      </c>
      <c r="B146" s="6" t="s">
        <v>3967</v>
      </c>
      <c r="C146" s="6">
        <v>97735</v>
      </c>
      <c r="D146" s="6">
        <v>598179</v>
      </c>
      <c r="E146" s="6" t="str">
        <f t="shared" si="44"/>
        <v>hp_598179</v>
      </c>
      <c r="F146" s="7" t="s">
        <v>3968</v>
      </c>
      <c r="G146" s="6">
        <v>355400</v>
      </c>
      <c r="H146" s="7">
        <f t="shared" si="52"/>
        <v>323808</v>
      </c>
      <c r="I146" s="7" t="str">
        <f t="shared" si="45"/>
        <v>atk_323808</v>
      </c>
      <c r="J146" s="7" t="s">
        <v>3973</v>
      </c>
      <c r="K146" s="7" t="s">
        <v>3987</v>
      </c>
      <c r="L146" s="7" t="s">
        <v>3975</v>
      </c>
      <c r="M146" s="7" t="s">
        <v>3976</v>
      </c>
      <c r="O146" s="7" t="str">
        <f t="shared" si="46"/>
        <v>hp_598179;atk_323808;hit_500000;miss_50;cirt_0;cirtSub_-3500</v>
      </c>
      <c r="V146" s="7" t="str">
        <f t="shared" si="42"/>
        <v>哈奇小层3-6</v>
      </c>
      <c r="W146" s="7">
        <f t="shared" si="33"/>
        <v>111</v>
      </c>
      <c r="X146" s="9" t="s">
        <v>375</v>
      </c>
      <c r="Y146" s="9">
        <v>6</v>
      </c>
      <c r="Z146" s="8">
        <f t="shared" si="50"/>
        <v>626</v>
      </c>
      <c r="AA146" s="6" t="s">
        <v>3967</v>
      </c>
      <c r="AB146" s="6">
        <v>380000</v>
      </c>
      <c r="AC146" s="6">
        <f t="shared" si="34"/>
        <v>0.71499999999999997</v>
      </c>
      <c r="AD146" s="6">
        <f t="shared" si="35"/>
        <v>271700</v>
      </c>
      <c r="AE146" s="6">
        <f t="shared" si="39"/>
        <v>76168</v>
      </c>
      <c r="AF146" s="6">
        <v>10000</v>
      </c>
      <c r="AG146" s="11">
        <f t="shared" si="37"/>
        <v>357868</v>
      </c>
      <c r="AH146">
        <f t="shared" si="36"/>
        <v>0.94175789473684213</v>
      </c>
      <c r="AI146" s="53">
        <v>0.5</v>
      </c>
      <c r="AJ146" s="7" t="str">
        <f t="shared" si="43"/>
        <v>hp_357868</v>
      </c>
      <c r="AK146" s="7" t="s">
        <v>3968</v>
      </c>
      <c r="AL146" s="7">
        <v>102800</v>
      </c>
      <c r="AM146" s="7">
        <f>INT(IF(MOD(Y146,3)=0,INT(AL146*0.55),INT(AL146*0.35)))</f>
        <v>56540</v>
      </c>
      <c r="AN146" s="54">
        <f t="shared" si="47"/>
        <v>48406</v>
      </c>
      <c r="AO146" s="7" t="str">
        <f t="shared" si="48"/>
        <v>atk_48406</v>
      </c>
      <c r="AP146" s="7" t="s">
        <v>3973</v>
      </c>
      <c r="AQ146" s="7" t="s">
        <v>3983</v>
      </c>
      <c r="AR146" s="7" t="s">
        <v>3975</v>
      </c>
      <c r="AS146" s="7" t="s">
        <v>3976</v>
      </c>
      <c r="AU146" s="7" t="str">
        <f t="shared" si="49"/>
        <v>hp_357868;atk_48406;hit_500000;miss_30;cirt_0;cirtSub_-3500</v>
      </c>
    </row>
    <row r="147" spans="1:47" x14ac:dyDescent="0.2">
      <c r="A147" s="8" t="s">
        <v>770</v>
      </c>
      <c r="B147" s="6" t="s">
        <v>3967</v>
      </c>
      <c r="C147" s="6">
        <v>100155</v>
      </c>
      <c r="D147" s="6">
        <v>608486</v>
      </c>
      <c r="E147" s="6" t="str">
        <f t="shared" si="44"/>
        <v>hp_608486</v>
      </c>
      <c r="F147" s="7" t="s">
        <v>3968</v>
      </c>
      <c r="G147" s="6">
        <v>364200</v>
      </c>
      <c r="H147" s="7">
        <f t="shared" si="52"/>
        <v>333686</v>
      </c>
      <c r="I147" s="7" t="str">
        <f t="shared" si="45"/>
        <v>atk_333686</v>
      </c>
      <c r="J147" s="7" t="s">
        <v>3973</v>
      </c>
      <c r="K147" s="7" t="s">
        <v>3987</v>
      </c>
      <c r="L147" s="7" t="s">
        <v>3975</v>
      </c>
      <c r="M147" s="7" t="s">
        <v>3976</v>
      </c>
      <c r="O147" s="7" t="str">
        <f t="shared" si="46"/>
        <v>hp_608486;atk_333686;hit_500000;miss_50;cirt_0;cirtSub_-3500</v>
      </c>
      <c r="V147" s="7" t="str">
        <f t="shared" si="42"/>
        <v>哈奇小层3-7</v>
      </c>
      <c r="W147" s="7">
        <f t="shared" si="33"/>
        <v>113</v>
      </c>
      <c r="X147" s="9" t="s">
        <v>375</v>
      </c>
      <c r="Y147" s="9">
        <v>7</v>
      </c>
      <c r="Z147" s="8">
        <f t="shared" si="50"/>
        <v>633</v>
      </c>
      <c r="AA147" s="6" t="s">
        <v>3967</v>
      </c>
      <c r="AB147" s="6">
        <v>383837</v>
      </c>
      <c r="AC147" s="6">
        <f t="shared" si="34"/>
        <v>0.71499999999999997</v>
      </c>
      <c r="AD147" s="6">
        <f t="shared" si="35"/>
        <v>274443</v>
      </c>
      <c r="AE147" s="6">
        <f t="shared" si="39"/>
        <v>76168</v>
      </c>
      <c r="AF147" s="6">
        <v>10000</v>
      </c>
      <c r="AG147" s="11">
        <f t="shared" si="37"/>
        <v>360611</v>
      </c>
      <c r="AH147">
        <f t="shared" si="36"/>
        <v>0.93948993974004591</v>
      </c>
      <c r="AI147" s="53">
        <v>0.5</v>
      </c>
      <c r="AJ147" s="7" t="str">
        <f t="shared" si="43"/>
        <v>hp_360611</v>
      </c>
      <c r="AK147" s="7" t="s">
        <v>3968</v>
      </c>
      <c r="AL147" s="7">
        <v>103560</v>
      </c>
      <c r="AM147" s="7">
        <f>INT(IF(MOD(Y147,3)=0,INT(AL147*0.55),INT(AL147*0.35)))</f>
        <v>36246</v>
      </c>
      <c r="AN147" s="54">
        <f t="shared" si="47"/>
        <v>48646</v>
      </c>
      <c r="AO147" s="7" t="str">
        <f t="shared" si="48"/>
        <v>atk_48646</v>
      </c>
      <c r="AP147" s="7" t="s">
        <v>3973</v>
      </c>
      <c r="AQ147" s="7" t="s">
        <v>3983</v>
      </c>
      <c r="AR147" s="7" t="s">
        <v>3975</v>
      </c>
      <c r="AS147" s="7" t="s">
        <v>3976</v>
      </c>
      <c r="AU147" s="7" t="str">
        <f t="shared" si="49"/>
        <v>hp_360611;atk_48646;hit_500000;miss_30;cirt_0;cirtSub_-3500</v>
      </c>
    </row>
    <row r="148" spans="1:47" x14ac:dyDescent="0.2">
      <c r="A148" s="8" t="s">
        <v>770</v>
      </c>
      <c r="B148" s="6" t="s">
        <v>3967</v>
      </c>
      <c r="C148" s="6">
        <v>100155</v>
      </c>
      <c r="D148" s="6">
        <v>612575</v>
      </c>
      <c r="E148" s="6" t="str">
        <f t="shared" si="44"/>
        <v>hp_612575</v>
      </c>
      <c r="F148" s="7" t="s">
        <v>3968</v>
      </c>
      <c r="G148" s="6">
        <v>364200</v>
      </c>
      <c r="H148" s="7">
        <f t="shared" si="52"/>
        <v>333686</v>
      </c>
      <c r="I148" s="7" t="str">
        <f t="shared" si="45"/>
        <v>atk_333686</v>
      </c>
      <c r="J148" s="7" t="s">
        <v>3973</v>
      </c>
      <c r="K148" s="7" t="s">
        <v>3987</v>
      </c>
      <c r="L148" s="7" t="s">
        <v>3975</v>
      </c>
      <c r="M148" s="7" t="s">
        <v>3976</v>
      </c>
      <c r="O148" s="7" t="str">
        <f t="shared" si="46"/>
        <v>hp_612575;atk_333686;hit_500000;miss_50;cirt_0;cirtSub_-3500</v>
      </c>
      <c r="V148" s="7" t="str">
        <f t="shared" si="42"/>
        <v>哈奇小层3-8</v>
      </c>
      <c r="W148" s="7">
        <f t="shared" si="33"/>
        <v>115</v>
      </c>
      <c r="X148" s="9" t="s">
        <v>375</v>
      </c>
      <c r="Y148" s="9">
        <v>8</v>
      </c>
      <c r="Z148" s="8">
        <f t="shared" si="50"/>
        <v>641</v>
      </c>
      <c r="AA148" s="6" t="s">
        <v>3967</v>
      </c>
      <c r="AB148" s="6">
        <v>387689</v>
      </c>
      <c r="AC148" s="6">
        <f t="shared" si="34"/>
        <v>0.71499999999999997</v>
      </c>
      <c r="AD148" s="6">
        <f t="shared" si="35"/>
        <v>277197</v>
      </c>
      <c r="AE148" s="6">
        <f t="shared" si="39"/>
        <v>76168</v>
      </c>
      <c r="AF148" s="6">
        <v>10000</v>
      </c>
      <c r="AG148" s="11">
        <f t="shared" si="37"/>
        <v>363365</v>
      </c>
      <c r="AH148">
        <f t="shared" si="36"/>
        <v>0.93725898851914813</v>
      </c>
      <c r="AI148" s="53">
        <v>0.5</v>
      </c>
      <c r="AJ148" s="7" t="str">
        <f t="shared" si="43"/>
        <v>hp_363365</v>
      </c>
      <c r="AK148" s="7" t="s">
        <v>3968</v>
      </c>
      <c r="AL148" s="7">
        <v>104320</v>
      </c>
      <c r="AM148" s="7">
        <f>INT(IF(MOD(Y148,3)=0,INT(AL148*0.55),INT(AL148*0.35)))</f>
        <v>36512</v>
      </c>
      <c r="AN148" s="54">
        <f t="shared" si="47"/>
        <v>48887</v>
      </c>
      <c r="AO148" s="7" t="str">
        <f t="shared" si="48"/>
        <v>atk_48887</v>
      </c>
      <c r="AP148" s="7" t="s">
        <v>3973</v>
      </c>
      <c r="AQ148" s="7" t="s">
        <v>3983</v>
      </c>
      <c r="AR148" s="7" t="s">
        <v>3975</v>
      </c>
      <c r="AS148" s="7" t="s">
        <v>3976</v>
      </c>
      <c r="AU148" s="7" t="str">
        <f t="shared" si="49"/>
        <v>hp_363365;atk_48887;hit_500000;miss_30;cirt_0;cirtSub_-3500</v>
      </c>
    </row>
    <row r="149" spans="1:47" x14ac:dyDescent="0.2">
      <c r="A149" s="8" t="s">
        <v>770</v>
      </c>
      <c r="B149" s="6" t="s">
        <v>3967</v>
      </c>
      <c r="C149" s="6">
        <v>100155</v>
      </c>
      <c r="D149" s="6">
        <v>616680</v>
      </c>
      <c r="E149" s="6" t="str">
        <f t="shared" si="44"/>
        <v>hp_616680</v>
      </c>
      <c r="F149" s="7" t="s">
        <v>3968</v>
      </c>
      <c r="G149" s="6">
        <v>364200</v>
      </c>
      <c r="H149" s="7">
        <f t="shared" si="52"/>
        <v>333686</v>
      </c>
      <c r="I149" s="7" t="str">
        <f t="shared" si="45"/>
        <v>atk_333686</v>
      </c>
      <c r="J149" s="7" t="s">
        <v>3973</v>
      </c>
      <c r="K149" s="7" t="s">
        <v>3987</v>
      </c>
      <c r="L149" s="7" t="s">
        <v>3975</v>
      </c>
      <c r="M149" s="7" t="s">
        <v>3976</v>
      </c>
      <c r="O149" s="7" t="str">
        <f t="shared" si="46"/>
        <v>hp_616680;atk_333686;hit_500000;miss_50;cirt_0;cirtSub_-3500</v>
      </c>
      <c r="V149" s="7" t="str">
        <f t="shared" si="42"/>
        <v>哈奇小层3-9</v>
      </c>
      <c r="W149" s="7">
        <f t="shared" si="33"/>
        <v>117</v>
      </c>
      <c r="X149" s="9" t="s">
        <v>375</v>
      </c>
      <c r="Y149" s="9">
        <v>9</v>
      </c>
      <c r="Z149" s="8">
        <f t="shared" si="50"/>
        <v>650</v>
      </c>
      <c r="AA149" s="6" t="s">
        <v>3967</v>
      </c>
      <c r="AB149" s="6">
        <v>391556</v>
      </c>
      <c r="AC149" s="6">
        <f t="shared" si="34"/>
        <v>0.71749999999999992</v>
      </c>
      <c r="AD149" s="6">
        <f t="shared" si="35"/>
        <v>280941</v>
      </c>
      <c r="AE149" s="6">
        <f t="shared" si="39"/>
        <v>76168</v>
      </c>
      <c r="AF149" s="6">
        <v>10000</v>
      </c>
      <c r="AG149" s="11">
        <f t="shared" si="37"/>
        <v>367109</v>
      </c>
      <c r="AH149">
        <f t="shared" si="36"/>
        <v>0.93756448630591793</v>
      </c>
      <c r="AI149" s="53">
        <v>0.5</v>
      </c>
      <c r="AJ149" s="7" t="str">
        <f t="shared" si="43"/>
        <v>hp_367109</v>
      </c>
      <c r="AK149" s="7" t="s">
        <v>3968</v>
      </c>
      <c r="AL149" s="7">
        <v>105080</v>
      </c>
      <c r="AM149" s="7">
        <f>INT(IF(MOD(Y149,3)=0,INT(AL149*0.55),INT(AL149*0.35)))</f>
        <v>57794</v>
      </c>
      <c r="AN149" s="54">
        <f t="shared" si="47"/>
        <v>49259</v>
      </c>
      <c r="AO149" s="7" t="str">
        <f t="shared" si="48"/>
        <v>atk_49259</v>
      </c>
      <c r="AP149" s="7" t="s">
        <v>3973</v>
      </c>
      <c r="AQ149" s="7" t="s">
        <v>3983</v>
      </c>
      <c r="AR149" s="7" t="s">
        <v>3975</v>
      </c>
      <c r="AS149" s="7" t="s">
        <v>3976</v>
      </c>
      <c r="AU149" s="7" t="str">
        <f t="shared" si="49"/>
        <v>hp_367109;atk_49259;hit_500000;miss_30;cirt_0;cirtSub_-3500</v>
      </c>
    </row>
    <row r="150" spans="1:47" s="12" customFormat="1" x14ac:dyDescent="0.2">
      <c r="A150" s="8" t="s">
        <v>791</v>
      </c>
      <c r="B150" s="6" t="s">
        <v>3967</v>
      </c>
      <c r="C150" s="6">
        <v>102575</v>
      </c>
      <c r="D150" s="6">
        <v>627191</v>
      </c>
      <c r="E150" s="6" t="str">
        <f t="shared" si="44"/>
        <v>hp_627191</v>
      </c>
      <c r="F150" s="7" t="s">
        <v>3968</v>
      </c>
      <c r="G150" s="6">
        <v>373000</v>
      </c>
      <c r="H150" s="7">
        <f t="shared" si="52"/>
        <v>372343</v>
      </c>
      <c r="I150" s="7" t="str">
        <f t="shared" si="45"/>
        <v>atk_372343</v>
      </c>
      <c r="J150" s="7" t="s">
        <v>3973</v>
      </c>
      <c r="K150" s="7" t="s">
        <v>3988</v>
      </c>
      <c r="L150" s="7" t="s">
        <v>3975</v>
      </c>
      <c r="M150" s="7" t="s">
        <v>3976</v>
      </c>
      <c r="N150" s="7"/>
      <c r="O150" s="7" t="str">
        <f t="shared" si="46"/>
        <v>hp_627191;atk_372343;hit_500000;miss_55;cirt_0;cirtSub_-3500</v>
      </c>
      <c r="P150" s="7"/>
      <c r="Q150" s="7"/>
      <c r="R150" s="7"/>
      <c r="S150" s="7"/>
      <c r="T150" s="7"/>
      <c r="V150" s="12" t="str">
        <f t="shared" si="42"/>
        <v>哈奇小层3-10</v>
      </c>
      <c r="W150" s="12">
        <f t="shared" si="33"/>
        <v>119</v>
      </c>
      <c r="X150" s="5" t="s">
        <v>375</v>
      </c>
      <c r="Y150" s="5">
        <v>10</v>
      </c>
      <c r="Z150" s="5">
        <f t="shared" si="50"/>
        <v>660</v>
      </c>
      <c r="AA150" s="11" t="s">
        <v>3967</v>
      </c>
      <c r="AB150" s="11">
        <v>395438</v>
      </c>
      <c r="AC150" s="11">
        <f t="shared" si="34"/>
        <v>0.71749999999999992</v>
      </c>
      <c r="AD150" s="11">
        <f t="shared" si="35"/>
        <v>283726</v>
      </c>
      <c r="AE150" s="6">
        <f t="shared" si="39"/>
        <v>76168</v>
      </c>
      <c r="AF150" s="11">
        <v>10000</v>
      </c>
      <c r="AG150" s="11">
        <f t="shared" si="37"/>
        <v>369894</v>
      </c>
      <c r="AH150">
        <f t="shared" si="36"/>
        <v>0.93540327434389214</v>
      </c>
      <c r="AI150" s="53">
        <v>0.5</v>
      </c>
      <c r="AJ150" s="7" t="str">
        <f t="shared" si="43"/>
        <v>hp_369894</v>
      </c>
      <c r="AK150" s="12" t="s">
        <v>3968</v>
      </c>
      <c r="AL150" s="12">
        <v>105840</v>
      </c>
      <c r="AM150" s="7">
        <f>INT(IF(MOD(Y150,3)=0,INT(AL150*0.55),INT(AL150*0.35)))</f>
        <v>37044</v>
      </c>
      <c r="AN150" s="54">
        <f t="shared" si="47"/>
        <v>49501</v>
      </c>
      <c r="AO150" s="7" t="str">
        <f t="shared" si="48"/>
        <v>atk_49501</v>
      </c>
      <c r="AP150" s="12" t="s">
        <v>3973</v>
      </c>
      <c r="AQ150" s="12" t="s">
        <v>3983</v>
      </c>
      <c r="AR150" s="12" t="s">
        <v>3975</v>
      </c>
      <c r="AS150" s="12" t="s">
        <v>3976</v>
      </c>
      <c r="AU150" s="12" t="str">
        <f t="shared" si="49"/>
        <v>hp_369894;atk_49501;hit_500000;miss_30;cirt_0;cirtSub_-3500</v>
      </c>
    </row>
    <row r="151" spans="1:47" x14ac:dyDescent="0.2">
      <c r="A151" s="8" t="s">
        <v>791</v>
      </c>
      <c r="B151" s="6" t="s">
        <v>3967</v>
      </c>
      <c r="C151" s="6">
        <v>102575</v>
      </c>
      <c r="D151" s="6">
        <v>631407</v>
      </c>
      <c r="E151" s="6" t="str">
        <f t="shared" si="44"/>
        <v>hp_631407</v>
      </c>
      <c r="F151" s="7" t="s">
        <v>3968</v>
      </c>
      <c r="G151" s="6">
        <v>373000</v>
      </c>
      <c r="H151" s="7">
        <f t="shared" si="52"/>
        <v>372343</v>
      </c>
      <c r="I151" s="7" t="str">
        <f t="shared" si="45"/>
        <v>atk_372343</v>
      </c>
      <c r="J151" s="7" t="s">
        <v>3973</v>
      </c>
      <c r="K151" s="7" t="s">
        <v>3988</v>
      </c>
      <c r="L151" s="7" t="s">
        <v>3975</v>
      </c>
      <c r="M151" s="7" t="s">
        <v>3976</v>
      </c>
      <c r="O151" s="7" t="str">
        <f t="shared" si="46"/>
        <v>hp_631407;atk_372343;hit_500000;miss_55;cirt_0;cirtSub_-3500</v>
      </c>
      <c r="V151" s="7" t="str">
        <f t="shared" si="42"/>
        <v>哈奇小层4-1</v>
      </c>
      <c r="W151" s="7">
        <f t="shared" si="33"/>
        <v>121</v>
      </c>
      <c r="X151" s="9" t="s">
        <v>714</v>
      </c>
      <c r="Y151" s="9">
        <v>1</v>
      </c>
      <c r="Z151" s="8">
        <f t="shared" si="50"/>
        <v>661</v>
      </c>
      <c r="AA151" s="6" t="s">
        <v>3967</v>
      </c>
      <c r="AB151" s="6">
        <v>399335</v>
      </c>
      <c r="AC151" s="6">
        <f t="shared" si="34"/>
        <v>0.72</v>
      </c>
      <c r="AD151" s="6">
        <f t="shared" si="35"/>
        <v>287521</v>
      </c>
      <c r="AE151" s="6">
        <f t="shared" ref="AE151" si="54">IF(MOD(Y151,1)=0,INT(AD150*0.3),0)</f>
        <v>85117</v>
      </c>
      <c r="AF151" s="6">
        <v>10000</v>
      </c>
      <c r="AG151" s="11">
        <f t="shared" si="37"/>
        <v>382638</v>
      </c>
      <c r="AH151">
        <f t="shared" si="36"/>
        <v>0.95818798752926737</v>
      </c>
      <c r="AI151" s="53">
        <v>0.5</v>
      </c>
      <c r="AJ151" s="7" t="str">
        <f t="shared" si="43"/>
        <v>hp_382638</v>
      </c>
      <c r="AK151" s="7" t="s">
        <v>3968</v>
      </c>
      <c r="AL151" s="7">
        <v>106600</v>
      </c>
      <c r="AM151" s="7">
        <f>INT(IF(MOD(Y151,3)=0,INT(AL151*0.55),INT(AL151*0.35)))</f>
        <v>37310</v>
      </c>
      <c r="AN151" s="54">
        <f t="shared" si="47"/>
        <v>51071</v>
      </c>
      <c r="AO151" s="7" t="str">
        <f t="shared" si="48"/>
        <v>atk_51071</v>
      </c>
      <c r="AP151" s="7" t="s">
        <v>3973</v>
      </c>
      <c r="AQ151" s="7" t="s">
        <v>3983</v>
      </c>
      <c r="AR151" s="7" t="s">
        <v>3975</v>
      </c>
      <c r="AS151" s="7" t="s">
        <v>3976</v>
      </c>
      <c r="AU151" s="7" t="str">
        <f t="shared" si="49"/>
        <v>hp_382638;atk_51071;hit_500000;miss_30;cirt_0;cirtSub_-3500</v>
      </c>
    </row>
    <row r="152" spans="1:47" x14ac:dyDescent="0.2">
      <c r="A152" s="8" t="s">
        <v>791</v>
      </c>
      <c r="B152" s="6" t="s">
        <v>3967</v>
      </c>
      <c r="C152" s="6">
        <v>102575</v>
      </c>
      <c r="D152" s="6">
        <v>635640</v>
      </c>
      <c r="E152" s="6" t="str">
        <f t="shared" si="44"/>
        <v>hp_635640</v>
      </c>
      <c r="F152" s="7" t="s">
        <v>3968</v>
      </c>
      <c r="G152" s="6">
        <v>373000</v>
      </c>
      <c r="H152" s="7">
        <f t="shared" si="52"/>
        <v>372343</v>
      </c>
      <c r="I152" s="7" t="str">
        <f t="shared" si="45"/>
        <v>atk_372343</v>
      </c>
      <c r="J152" s="7" t="s">
        <v>3973</v>
      </c>
      <c r="K152" s="7" t="s">
        <v>3988</v>
      </c>
      <c r="L152" s="7" t="s">
        <v>3975</v>
      </c>
      <c r="M152" s="7" t="s">
        <v>3976</v>
      </c>
      <c r="O152" s="7" t="str">
        <f t="shared" si="46"/>
        <v>hp_635640;atk_372343;hit_500000;miss_55;cirt_0;cirtSub_-3500</v>
      </c>
      <c r="V152" s="7" t="str">
        <f t="shared" si="42"/>
        <v>哈奇小层4-2</v>
      </c>
      <c r="W152" s="7">
        <f t="shared" si="33"/>
        <v>123</v>
      </c>
      <c r="X152" s="9" t="s">
        <v>714</v>
      </c>
      <c r="Y152" s="9">
        <v>2</v>
      </c>
      <c r="Z152" s="8">
        <f t="shared" si="50"/>
        <v>663</v>
      </c>
      <c r="AA152" s="6" t="s">
        <v>3967</v>
      </c>
      <c r="AB152" s="6">
        <v>403548</v>
      </c>
      <c r="AC152" s="6">
        <f t="shared" si="34"/>
        <v>0.72</v>
      </c>
      <c r="AD152" s="6">
        <f t="shared" si="35"/>
        <v>290554</v>
      </c>
      <c r="AE152" s="6">
        <f t="shared" si="39"/>
        <v>85117</v>
      </c>
      <c r="AF152" s="6">
        <v>10000</v>
      </c>
      <c r="AG152" s="11">
        <f t="shared" si="37"/>
        <v>385671</v>
      </c>
      <c r="AH152">
        <f t="shared" si="36"/>
        <v>0.95570043712272146</v>
      </c>
      <c r="AI152" s="53">
        <v>0.5</v>
      </c>
      <c r="AJ152" s="7" t="str">
        <f t="shared" si="43"/>
        <v>hp_385671</v>
      </c>
      <c r="AK152" s="7" t="s">
        <v>3968</v>
      </c>
      <c r="AL152" s="7">
        <v>107440</v>
      </c>
      <c r="AM152" s="7">
        <f>INT(IF(MOD(Y152,3)=0,INT(AL152*0.55),INT(AL152*0.35)))</f>
        <v>37604</v>
      </c>
      <c r="AN152" s="54">
        <f t="shared" si="47"/>
        <v>51340</v>
      </c>
      <c r="AO152" s="7" t="str">
        <f t="shared" si="48"/>
        <v>atk_51340</v>
      </c>
      <c r="AP152" s="7" t="s">
        <v>3973</v>
      </c>
      <c r="AQ152" s="7" t="s">
        <v>3983</v>
      </c>
      <c r="AR152" s="7" t="s">
        <v>3975</v>
      </c>
      <c r="AS152" s="7" t="s">
        <v>3976</v>
      </c>
      <c r="AU152" s="7" t="str">
        <f t="shared" si="49"/>
        <v>hp_385671;atk_51340;hit_500000;miss_30;cirt_0;cirtSub_-3500</v>
      </c>
    </row>
    <row r="153" spans="1:47" x14ac:dyDescent="0.2">
      <c r="A153" s="8" t="s">
        <v>792</v>
      </c>
      <c r="B153" s="6" t="s">
        <v>3967</v>
      </c>
      <c r="C153" s="6">
        <v>105050</v>
      </c>
      <c r="D153" s="6">
        <v>646419</v>
      </c>
      <c r="E153" s="6" t="str">
        <f t="shared" si="44"/>
        <v>hp_646419</v>
      </c>
      <c r="F153" s="7" t="s">
        <v>3968</v>
      </c>
      <c r="G153" s="6">
        <v>382000</v>
      </c>
      <c r="H153" s="7">
        <f t="shared" si="52"/>
        <v>383516</v>
      </c>
      <c r="I153" s="7" t="str">
        <f t="shared" si="45"/>
        <v>atk_383516</v>
      </c>
      <c r="J153" s="7" t="s">
        <v>3973</v>
      </c>
      <c r="K153" s="7" t="s">
        <v>3988</v>
      </c>
      <c r="L153" s="7" t="s">
        <v>3975</v>
      </c>
      <c r="M153" s="7" t="s">
        <v>3976</v>
      </c>
      <c r="O153" s="7" t="str">
        <f t="shared" si="46"/>
        <v>hp_646419;atk_383516;hit_500000;miss_55;cirt_0;cirtSub_-3500</v>
      </c>
      <c r="V153" s="7" t="str">
        <f t="shared" si="42"/>
        <v>哈奇小层4-3</v>
      </c>
      <c r="W153" s="7">
        <f t="shared" si="33"/>
        <v>125</v>
      </c>
      <c r="X153" s="9" t="s">
        <v>714</v>
      </c>
      <c r="Y153" s="9">
        <v>3</v>
      </c>
      <c r="Z153" s="8">
        <f t="shared" si="50"/>
        <v>666</v>
      </c>
      <c r="AA153" s="6" t="s">
        <v>3967</v>
      </c>
      <c r="AB153" s="6">
        <v>407777</v>
      </c>
      <c r="AC153" s="6">
        <f t="shared" si="34"/>
        <v>0.72249999999999992</v>
      </c>
      <c r="AD153" s="6">
        <f t="shared" si="35"/>
        <v>294618</v>
      </c>
      <c r="AE153" s="6">
        <f t="shared" si="39"/>
        <v>85117</v>
      </c>
      <c r="AF153" s="6">
        <v>10000</v>
      </c>
      <c r="AG153" s="11">
        <f t="shared" si="37"/>
        <v>389735</v>
      </c>
      <c r="AH153">
        <f t="shared" si="36"/>
        <v>0.95575522896092713</v>
      </c>
      <c r="AI153" s="53">
        <v>0.5</v>
      </c>
      <c r="AJ153" s="7" t="str">
        <f t="shared" si="43"/>
        <v>hp_389735</v>
      </c>
      <c r="AK153" s="7" t="s">
        <v>3968</v>
      </c>
      <c r="AL153" s="7">
        <v>108280</v>
      </c>
      <c r="AM153" s="7">
        <f>INT(IF(MOD(Y153,3)=0,INT(AL153*0.55),INT(AL153*0.35)))</f>
        <v>59554</v>
      </c>
      <c r="AN153" s="54">
        <f t="shared" si="47"/>
        <v>51744</v>
      </c>
      <c r="AO153" s="7" t="str">
        <f t="shared" si="48"/>
        <v>atk_51744</v>
      </c>
      <c r="AP153" s="7" t="s">
        <v>3973</v>
      </c>
      <c r="AQ153" s="7" t="s">
        <v>3983</v>
      </c>
      <c r="AR153" s="7" t="s">
        <v>3975</v>
      </c>
      <c r="AS153" s="7" t="s">
        <v>3976</v>
      </c>
      <c r="AU153" s="7" t="str">
        <f t="shared" si="49"/>
        <v>hp_389735;atk_51744;hit_500000;miss_30;cirt_0;cirtSub_-3500</v>
      </c>
    </row>
    <row r="154" spans="1:47" x14ac:dyDescent="0.2">
      <c r="A154" s="8" t="s">
        <v>792</v>
      </c>
      <c r="B154" s="6" t="s">
        <v>3967</v>
      </c>
      <c r="C154" s="6">
        <v>105050</v>
      </c>
      <c r="D154" s="6">
        <v>650695</v>
      </c>
      <c r="E154" s="6" t="str">
        <f t="shared" si="44"/>
        <v>hp_650695</v>
      </c>
      <c r="F154" s="7" t="s">
        <v>3968</v>
      </c>
      <c r="G154" s="6">
        <v>382000</v>
      </c>
      <c r="H154" s="7">
        <f t="shared" si="52"/>
        <v>383516</v>
      </c>
      <c r="I154" s="7" t="str">
        <f t="shared" si="45"/>
        <v>atk_383516</v>
      </c>
      <c r="J154" s="7" t="s">
        <v>3973</v>
      </c>
      <c r="K154" s="7" t="s">
        <v>3988</v>
      </c>
      <c r="L154" s="7" t="s">
        <v>3975</v>
      </c>
      <c r="M154" s="7" t="s">
        <v>3976</v>
      </c>
      <c r="O154" s="7" t="str">
        <f t="shared" si="46"/>
        <v>hp_650695;atk_383516;hit_500000;miss_55;cirt_0;cirtSub_-3500</v>
      </c>
      <c r="V154" s="7" t="str">
        <f t="shared" si="42"/>
        <v>哈奇小层4-4</v>
      </c>
      <c r="W154" s="7">
        <f t="shared" si="33"/>
        <v>127</v>
      </c>
      <c r="X154" s="9" t="s">
        <v>714</v>
      </c>
      <c r="Y154" s="9">
        <v>4</v>
      </c>
      <c r="Z154" s="8">
        <f t="shared" si="50"/>
        <v>670</v>
      </c>
      <c r="AA154" s="6" t="s">
        <v>3967</v>
      </c>
      <c r="AB154" s="6">
        <v>412023</v>
      </c>
      <c r="AC154" s="6">
        <f t="shared" si="34"/>
        <v>0.72249999999999992</v>
      </c>
      <c r="AD154" s="6">
        <f t="shared" si="35"/>
        <v>297686</v>
      </c>
      <c r="AE154" s="6">
        <f t="shared" si="39"/>
        <v>85117</v>
      </c>
      <c r="AF154" s="6">
        <v>10000</v>
      </c>
      <c r="AG154" s="11">
        <f t="shared" si="37"/>
        <v>392803</v>
      </c>
      <c r="AH154">
        <f t="shared" si="36"/>
        <v>0.95335211869240311</v>
      </c>
      <c r="AI154" s="53">
        <v>0.5</v>
      </c>
      <c r="AJ154" s="7" t="str">
        <f t="shared" si="43"/>
        <v>hp_392803</v>
      </c>
      <c r="AK154" s="7" t="s">
        <v>3968</v>
      </c>
      <c r="AL154" s="7">
        <v>109120</v>
      </c>
      <c r="AM154" s="7">
        <f>INT(IF(MOD(Y154,3)=0,INT(AL154*0.55),INT(AL154*0.35)))</f>
        <v>38192</v>
      </c>
      <c r="AN154" s="54">
        <f t="shared" si="47"/>
        <v>52014</v>
      </c>
      <c r="AO154" s="7" t="str">
        <f t="shared" si="48"/>
        <v>atk_52014</v>
      </c>
      <c r="AP154" s="7" t="s">
        <v>3973</v>
      </c>
      <c r="AQ154" s="7" t="s">
        <v>3983</v>
      </c>
      <c r="AR154" s="7" t="s">
        <v>3975</v>
      </c>
      <c r="AS154" s="7" t="s">
        <v>3976</v>
      </c>
      <c r="AU154" s="7" t="str">
        <f t="shared" si="49"/>
        <v>hp_392803;atk_52014;hit_500000;miss_30;cirt_0;cirtSub_-3500</v>
      </c>
    </row>
    <row r="155" spans="1:47" x14ac:dyDescent="0.2">
      <c r="A155" s="8" t="s">
        <v>792</v>
      </c>
      <c r="B155" s="6" t="s">
        <v>3967</v>
      </c>
      <c r="C155" s="6">
        <v>105050</v>
      </c>
      <c r="D155" s="6">
        <v>654988</v>
      </c>
      <c r="E155" s="6" t="str">
        <f t="shared" si="44"/>
        <v>hp_654988</v>
      </c>
      <c r="F155" s="7" t="s">
        <v>3968</v>
      </c>
      <c r="G155" s="6">
        <v>382000</v>
      </c>
      <c r="H155" s="7">
        <f t="shared" si="52"/>
        <v>383516</v>
      </c>
      <c r="I155" s="7" t="str">
        <f t="shared" si="45"/>
        <v>atk_383516</v>
      </c>
      <c r="J155" s="7" t="s">
        <v>3973</v>
      </c>
      <c r="K155" s="7" t="s">
        <v>3988</v>
      </c>
      <c r="L155" s="7" t="s">
        <v>3975</v>
      </c>
      <c r="M155" s="7" t="s">
        <v>3976</v>
      </c>
      <c r="O155" s="7" t="str">
        <f t="shared" si="46"/>
        <v>hp_654988;atk_383516;hit_500000;miss_55;cirt_0;cirtSub_-3500</v>
      </c>
      <c r="V155" s="7" t="str">
        <f t="shared" si="42"/>
        <v>哈奇小层4-5</v>
      </c>
      <c r="W155" s="7">
        <f t="shared" si="33"/>
        <v>129</v>
      </c>
      <c r="X155" s="9" t="s">
        <v>714</v>
      </c>
      <c r="Y155" s="9">
        <v>5</v>
      </c>
      <c r="Z155" s="8">
        <f t="shared" si="50"/>
        <v>675</v>
      </c>
      <c r="AA155" s="6" t="s">
        <v>3967</v>
      </c>
      <c r="AB155" s="6">
        <v>416286</v>
      </c>
      <c r="AC155" s="6">
        <f t="shared" si="34"/>
        <v>0.72249999999999992</v>
      </c>
      <c r="AD155" s="6">
        <f t="shared" si="35"/>
        <v>300766</v>
      </c>
      <c r="AE155" s="6">
        <f t="shared" si="39"/>
        <v>85117</v>
      </c>
      <c r="AF155" s="6">
        <v>10000</v>
      </c>
      <c r="AG155" s="11">
        <f t="shared" si="37"/>
        <v>395883</v>
      </c>
      <c r="AH155">
        <f t="shared" si="36"/>
        <v>0.95098802265749993</v>
      </c>
      <c r="AI155" s="53">
        <v>0.5</v>
      </c>
      <c r="AJ155" s="7" t="str">
        <f t="shared" si="43"/>
        <v>hp_395883</v>
      </c>
      <c r="AK155" s="7" t="s">
        <v>3968</v>
      </c>
      <c r="AL155" s="7">
        <v>109960</v>
      </c>
      <c r="AM155" s="7">
        <f>INT(IF(MOD(Y155,3)=0,INT(AL155*0.55),INT(AL155*0.35)))</f>
        <v>38486</v>
      </c>
      <c r="AN155" s="54">
        <f t="shared" si="47"/>
        <v>52285</v>
      </c>
      <c r="AO155" s="7" t="str">
        <f t="shared" si="48"/>
        <v>atk_52285</v>
      </c>
      <c r="AP155" s="7" t="s">
        <v>3973</v>
      </c>
      <c r="AQ155" s="7" t="s">
        <v>3983</v>
      </c>
      <c r="AR155" s="7" t="s">
        <v>3975</v>
      </c>
      <c r="AS155" s="7" t="s">
        <v>3976</v>
      </c>
      <c r="AU155" s="7" t="str">
        <f t="shared" si="49"/>
        <v>hp_395883;atk_52285;hit_500000;miss_30;cirt_0;cirtSub_-3500</v>
      </c>
    </row>
    <row r="156" spans="1:47" x14ac:dyDescent="0.2">
      <c r="A156" s="8" t="s">
        <v>793</v>
      </c>
      <c r="B156" s="6" t="s">
        <v>3967</v>
      </c>
      <c r="C156" s="6">
        <v>107525</v>
      </c>
      <c r="D156" s="6">
        <v>665936</v>
      </c>
      <c r="E156" s="6" t="str">
        <f t="shared" si="44"/>
        <v>hp_665936</v>
      </c>
      <c r="F156" s="7" t="s">
        <v>3968</v>
      </c>
      <c r="G156" s="6">
        <v>391000</v>
      </c>
      <c r="H156" s="7">
        <f t="shared" si="52"/>
        <v>394845</v>
      </c>
      <c r="I156" s="7" t="str">
        <f t="shared" si="45"/>
        <v>atk_394845</v>
      </c>
      <c r="J156" s="7" t="s">
        <v>3973</v>
      </c>
      <c r="K156" s="7" t="s">
        <v>3988</v>
      </c>
      <c r="L156" s="7" t="s">
        <v>3975</v>
      </c>
      <c r="M156" s="7" t="s">
        <v>3976</v>
      </c>
      <c r="O156" s="7" t="str">
        <f t="shared" si="46"/>
        <v>hp_665936;atk_394845;hit_500000;miss_55;cirt_0;cirtSub_-3500</v>
      </c>
      <c r="V156" s="7" t="str">
        <f t="shared" si="42"/>
        <v>哈奇小层4-6</v>
      </c>
      <c r="W156" s="7">
        <f t="shared" si="33"/>
        <v>131</v>
      </c>
      <c r="X156" s="9" t="s">
        <v>714</v>
      </c>
      <c r="Y156" s="9">
        <v>6</v>
      </c>
      <c r="Z156" s="8">
        <f t="shared" si="50"/>
        <v>681</v>
      </c>
      <c r="AA156" s="6" t="s">
        <v>3967</v>
      </c>
      <c r="AB156" s="6">
        <v>420566</v>
      </c>
      <c r="AC156" s="6">
        <f t="shared" si="34"/>
        <v>0.72499999999999998</v>
      </c>
      <c r="AD156" s="6">
        <f t="shared" si="35"/>
        <v>304910</v>
      </c>
      <c r="AE156" s="6">
        <f t="shared" si="39"/>
        <v>85117</v>
      </c>
      <c r="AF156" s="6">
        <v>10000</v>
      </c>
      <c r="AG156" s="11">
        <f t="shared" si="37"/>
        <v>400027</v>
      </c>
      <c r="AH156">
        <f t="shared" si="36"/>
        <v>0.95116343213669197</v>
      </c>
      <c r="AI156" s="53">
        <v>0.5</v>
      </c>
      <c r="AJ156" s="7" t="str">
        <f t="shared" si="43"/>
        <v>hp_400027</v>
      </c>
      <c r="AK156" s="7" t="s">
        <v>3968</v>
      </c>
      <c r="AL156" s="7">
        <v>110800</v>
      </c>
      <c r="AM156" s="7">
        <f>INT(IF(MOD(Y156,3)=0,INT(AL156*0.55),INT(AL156*0.35)))</f>
        <v>60940</v>
      </c>
      <c r="AN156" s="54">
        <f t="shared" si="47"/>
        <v>52694</v>
      </c>
      <c r="AO156" s="7" t="str">
        <f t="shared" si="48"/>
        <v>atk_52694</v>
      </c>
      <c r="AP156" s="7" t="s">
        <v>3973</v>
      </c>
      <c r="AQ156" s="7" t="s">
        <v>3983</v>
      </c>
      <c r="AR156" s="7" t="s">
        <v>3975</v>
      </c>
      <c r="AS156" s="7" t="s">
        <v>3976</v>
      </c>
      <c r="AU156" s="7" t="str">
        <f t="shared" si="49"/>
        <v>hp_400027;atk_52694;hit_500000;miss_30;cirt_0;cirtSub_-3500</v>
      </c>
    </row>
    <row r="157" spans="1:47" x14ac:dyDescent="0.2">
      <c r="A157" s="8" t="s">
        <v>793</v>
      </c>
      <c r="B157" s="6" t="s">
        <v>3967</v>
      </c>
      <c r="C157" s="6">
        <v>107525</v>
      </c>
      <c r="D157" s="6">
        <v>670272</v>
      </c>
      <c r="E157" s="6" t="str">
        <f t="shared" si="44"/>
        <v>hp_670272</v>
      </c>
      <c r="F157" s="7" t="s">
        <v>3968</v>
      </c>
      <c r="G157" s="6">
        <v>391000</v>
      </c>
      <c r="H157" s="7">
        <f t="shared" si="52"/>
        <v>394845</v>
      </c>
      <c r="I157" s="7" t="str">
        <f t="shared" si="45"/>
        <v>atk_394845</v>
      </c>
      <c r="J157" s="7" t="s">
        <v>3973</v>
      </c>
      <c r="K157" s="7" t="s">
        <v>3988</v>
      </c>
      <c r="L157" s="7" t="s">
        <v>3975</v>
      </c>
      <c r="M157" s="7" t="s">
        <v>3976</v>
      </c>
      <c r="O157" s="7" t="str">
        <f t="shared" si="46"/>
        <v>hp_670272;atk_394845;hit_500000;miss_55;cirt_0;cirtSub_-3500</v>
      </c>
      <c r="V157" s="7" t="str">
        <f t="shared" si="42"/>
        <v>哈奇小层4-7</v>
      </c>
      <c r="W157" s="7">
        <f t="shared" ref="W157:W220" si="55">W156+2</f>
        <v>133</v>
      </c>
      <c r="X157" s="9" t="s">
        <v>714</v>
      </c>
      <c r="Y157" s="9">
        <v>7</v>
      </c>
      <c r="Z157" s="8">
        <f t="shared" si="50"/>
        <v>688</v>
      </c>
      <c r="AA157" s="6" t="s">
        <v>3967</v>
      </c>
      <c r="AB157" s="6">
        <v>424862</v>
      </c>
      <c r="AC157" s="6">
        <f t="shared" si="34"/>
        <v>0.72499999999999998</v>
      </c>
      <c r="AD157" s="6">
        <f t="shared" si="35"/>
        <v>308024</v>
      </c>
      <c r="AE157" s="6">
        <f t="shared" si="39"/>
        <v>85117</v>
      </c>
      <c r="AF157" s="6">
        <v>10000</v>
      </c>
      <c r="AG157" s="11">
        <f t="shared" si="37"/>
        <v>403141</v>
      </c>
      <c r="AH157">
        <f t="shared" si="36"/>
        <v>0.9488751641709543</v>
      </c>
      <c r="AI157" s="53">
        <v>0.5</v>
      </c>
      <c r="AJ157" s="7" t="str">
        <f t="shared" si="43"/>
        <v>hp_403141</v>
      </c>
      <c r="AK157" s="7" t="s">
        <v>3968</v>
      </c>
      <c r="AL157" s="7">
        <v>111640</v>
      </c>
      <c r="AM157" s="7">
        <f>INT(IF(MOD(Y157,3)=0,INT(AL157*0.55),INT(AL157*0.35)))</f>
        <v>39074</v>
      </c>
      <c r="AN157" s="54">
        <f t="shared" si="47"/>
        <v>52966</v>
      </c>
      <c r="AO157" s="7" t="str">
        <f t="shared" si="48"/>
        <v>atk_52966</v>
      </c>
      <c r="AP157" s="7" t="s">
        <v>3973</v>
      </c>
      <c r="AQ157" s="7" t="s">
        <v>3983</v>
      </c>
      <c r="AR157" s="7" t="s">
        <v>3975</v>
      </c>
      <c r="AS157" s="7" t="s">
        <v>3976</v>
      </c>
      <c r="AU157" s="7" t="str">
        <f t="shared" si="49"/>
        <v>hp_403141;atk_52966;hit_500000;miss_30;cirt_0;cirtSub_-3500</v>
      </c>
    </row>
    <row r="158" spans="1:47" x14ac:dyDescent="0.2">
      <c r="A158" s="8" t="s">
        <v>793</v>
      </c>
      <c r="B158" s="6" t="s">
        <v>3967</v>
      </c>
      <c r="C158" s="6">
        <v>107525</v>
      </c>
      <c r="D158" s="6">
        <v>674625</v>
      </c>
      <c r="E158" s="6" t="str">
        <f t="shared" si="44"/>
        <v>hp_674625</v>
      </c>
      <c r="F158" s="7" t="s">
        <v>3968</v>
      </c>
      <c r="G158" s="6">
        <v>391000</v>
      </c>
      <c r="H158" s="7">
        <f t="shared" si="52"/>
        <v>394845</v>
      </c>
      <c r="I158" s="7" t="str">
        <f t="shared" si="45"/>
        <v>atk_394845</v>
      </c>
      <c r="J158" s="7" t="s">
        <v>3973</v>
      </c>
      <c r="K158" s="7" t="s">
        <v>3988</v>
      </c>
      <c r="L158" s="7" t="s">
        <v>3975</v>
      </c>
      <c r="M158" s="7" t="s">
        <v>3976</v>
      </c>
      <c r="O158" s="7" t="str">
        <f t="shared" si="46"/>
        <v>hp_674625;atk_394845;hit_500000;miss_55;cirt_0;cirtSub_-3500</v>
      </c>
      <c r="V158" s="7" t="str">
        <f t="shared" si="42"/>
        <v>哈奇小层4-8</v>
      </c>
      <c r="W158" s="7">
        <f t="shared" si="55"/>
        <v>135</v>
      </c>
      <c r="X158" s="9" t="s">
        <v>714</v>
      </c>
      <c r="Y158" s="9">
        <v>8</v>
      </c>
      <c r="Z158" s="8">
        <f t="shared" si="50"/>
        <v>696</v>
      </c>
      <c r="AA158" s="6" t="s">
        <v>3967</v>
      </c>
      <c r="AB158" s="6">
        <v>429174</v>
      </c>
      <c r="AC158" s="6">
        <f t="shared" si="34"/>
        <v>0.72499999999999998</v>
      </c>
      <c r="AD158" s="6">
        <f t="shared" si="35"/>
        <v>311151</v>
      </c>
      <c r="AE158" s="6">
        <f t="shared" si="39"/>
        <v>85117</v>
      </c>
      <c r="AF158" s="6">
        <v>10000</v>
      </c>
      <c r="AG158" s="11">
        <f t="shared" si="37"/>
        <v>406268</v>
      </c>
      <c r="AH158">
        <f t="shared" si="36"/>
        <v>0.94662770810906527</v>
      </c>
      <c r="AI158" s="53">
        <v>0.5</v>
      </c>
      <c r="AJ158" s="7" t="str">
        <f t="shared" si="43"/>
        <v>hp_406268</v>
      </c>
      <c r="AK158" s="7" t="s">
        <v>3968</v>
      </c>
      <c r="AL158" s="7">
        <v>112480</v>
      </c>
      <c r="AM158" s="7">
        <f>INT(IF(MOD(Y158,3)=0,INT(AL158*0.55),INT(AL158*0.35)))</f>
        <v>39368</v>
      </c>
      <c r="AN158" s="54">
        <f t="shared" si="47"/>
        <v>53238</v>
      </c>
      <c r="AO158" s="7" t="str">
        <f t="shared" si="48"/>
        <v>atk_53238</v>
      </c>
      <c r="AP158" s="7" t="s">
        <v>3973</v>
      </c>
      <c r="AQ158" s="7" t="s">
        <v>3983</v>
      </c>
      <c r="AR158" s="7" t="s">
        <v>3975</v>
      </c>
      <c r="AS158" s="7" t="s">
        <v>3976</v>
      </c>
      <c r="AU158" s="7" t="str">
        <f t="shared" si="49"/>
        <v>hp_406268;atk_53238;hit_500000;miss_30;cirt_0;cirtSub_-3500</v>
      </c>
    </row>
    <row r="159" spans="1:47" x14ac:dyDescent="0.2">
      <c r="A159" s="8" t="s">
        <v>794</v>
      </c>
      <c r="B159" s="6" t="s">
        <v>3967</v>
      </c>
      <c r="C159" s="6">
        <v>110000</v>
      </c>
      <c r="D159" s="6">
        <v>685735</v>
      </c>
      <c r="E159" s="6" t="str">
        <f t="shared" si="44"/>
        <v>hp_685735</v>
      </c>
      <c r="F159" s="7" t="s">
        <v>3968</v>
      </c>
      <c r="G159" s="6">
        <v>400000</v>
      </c>
      <c r="H159" s="7">
        <f t="shared" si="52"/>
        <v>406327</v>
      </c>
      <c r="I159" s="7" t="str">
        <f t="shared" si="45"/>
        <v>atk_406327</v>
      </c>
      <c r="J159" s="7" t="s">
        <v>3973</v>
      </c>
      <c r="K159" s="7" t="s">
        <v>3988</v>
      </c>
      <c r="L159" s="7" t="s">
        <v>3975</v>
      </c>
      <c r="M159" s="7" t="s">
        <v>3976</v>
      </c>
      <c r="O159" s="7" t="str">
        <f t="shared" si="46"/>
        <v>hp_685735;atk_406327;hit_500000;miss_55;cirt_0;cirtSub_-3500</v>
      </c>
      <c r="V159" s="7" t="str">
        <f t="shared" si="42"/>
        <v>哈奇小层4-9</v>
      </c>
      <c r="W159" s="7">
        <f t="shared" si="55"/>
        <v>137</v>
      </c>
      <c r="X159" s="9" t="s">
        <v>714</v>
      </c>
      <c r="Y159" s="9">
        <v>9</v>
      </c>
      <c r="Z159" s="8">
        <f t="shared" si="50"/>
        <v>705</v>
      </c>
      <c r="AA159" s="6" t="s">
        <v>3967</v>
      </c>
      <c r="AB159" s="6">
        <v>433504</v>
      </c>
      <c r="AC159" s="6">
        <f t="shared" ref="AC159:AC222" si="56">0.6+INT((Z159-1)/55)*0.01+INT(Y159/3)*0.0025</f>
        <v>0.72749999999999992</v>
      </c>
      <c r="AD159" s="6">
        <f t="shared" ref="AD159:AD222" si="57">INT(AB159*AC159)</f>
        <v>315374</v>
      </c>
      <c r="AE159" s="6">
        <f t="shared" si="39"/>
        <v>85117</v>
      </c>
      <c r="AF159" s="6">
        <v>10000</v>
      </c>
      <c r="AG159" s="11">
        <f t="shared" si="37"/>
        <v>410491</v>
      </c>
      <c r="AH159">
        <f t="shared" si="36"/>
        <v>0.94691398464604715</v>
      </c>
      <c r="AI159" s="53">
        <v>0.5</v>
      </c>
      <c r="AJ159" s="7" t="str">
        <f t="shared" si="43"/>
        <v>hp_410491</v>
      </c>
      <c r="AK159" s="7" t="s">
        <v>3968</v>
      </c>
      <c r="AL159" s="7">
        <v>113320</v>
      </c>
      <c r="AM159" s="7">
        <f>INT(IF(MOD(Y159,3)=0,INT(AL159*0.55),INT(AL159*0.35)))</f>
        <v>62326</v>
      </c>
      <c r="AN159" s="54">
        <f t="shared" si="47"/>
        <v>53652</v>
      </c>
      <c r="AO159" s="7" t="str">
        <f t="shared" si="48"/>
        <v>atk_53652</v>
      </c>
      <c r="AP159" s="7" t="s">
        <v>3973</v>
      </c>
      <c r="AQ159" s="7" t="s">
        <v>3983</v>
      </c>
      <c r="AR159" s="7" t="s">
        <v>3975</v>
      </c>
      <c r="AS159" s="7" t="s">
        <v>3976</v>
      </c>
      <c r="AU159" s="7" t="str">
        <f t="shared" si="49"/>
        <v>hp_410491;atk_53652;hit_500000;miss_30;cirt_0;cirtSub_-3500</v>
      </c>
    </row>
    <row r="160" spans="1:47" s="12" customFormat="1" x14ac:dyDescent="0.2">
      <c r="A160" s="8" t="s">
        <v>794</v>
      </c>
      <c r="B160" s="6" t="s">
        <v>3967</v>
      </c>
      <c r="C160" s="6">
        <v>110000</v>
      </c>
      <c r="D160" s="6">
        <v>690131</v>
      </c>
      <c r="E160" s="6" t="str">
        <f t="shared" si="44"/>
        <v>hp_690131</v>
      </c>
      <c r="F160" s="7" t="s">
        <v>3968</v>
      </c>
      <c r="G160" s="6">
        <v>400000</v>
      </c>
      <c r="H160" s="7">
        <f t="shared" si="52"/>
        <v>406327</v>
      </c>
      <c r="I160" s="7" t="str">
        <f t="shared" si="45"/>
        <v>atk_406327</v>
      </c>
      <c r="J160" s="7" t="s">
        <v>3973</v>
      </c>
      <c r="K160" s="7" t="s">
        <v>3988</v>
      </c>
      <c r="L160" s="7" t="s">
        <v>3975</v>
      </c>
      <c r="M160" s="7" t="s">
        <v>3976</v>
      </c>
      <c r="N160" s="7"/>
      <c r="O160" s="7" t="str">
        <f t="shared" si="46"/>
        <v>hp_690131;atk_406327;hit_500000;miss_55;cirt_0;cirtSub_-3500</v>
      </c>
      <c r="P160" s="7"/>
      <c r="Q160" s="7"/>
      <c r="R160" s="7"/>
      <c r="S160" s="7"/>
      <c r="T160" s="7"/>
      <c r="V160" s="12" t="str">
        <f t="shared" si="42"/>
        <v>哈奇小层4-10</v>
      </c>
      <c r="W160" s="12">
        <f t="shared" si="55"/>
        <v>139</v>
      </c>
      <c r="X160" s="5" t="s">
        <v>714</v>
      </c>
      <c r="Y160" s="5">
        <v>10</v>
      </c>
      <c r="Z160" s="5">
        <f t="shared" si="50"/>
        <v>715</v>
      </c>
      <c r="AA160" s="11" t="s">
        <v>3967</v>
      </c>
      <c r="AB160" s="11">
        <v>437850</v>
      </c>
      <c r="AC160" s="11">
        <f t="shared" si="56"/>
        <v>0.72749999999999992</v>
      </c>
      <c r="AD160" s="11">
        <f t="shared" si="57"/>
        <v>318535</v>
      </c>
      <c r="AE160" s="6">
        <f t="shared" si="39"/>
        <v>85117</v>
      </c>
      <c r="AF160" s="11">
        <v>10000</v>
      </c>
      <c r="AG160" s="11">
        <f t="shared" si="37"/>
        <v>413652</v>
      </c>
      <c r="AH160">
        <f t="shared" ref="AH160:AH223" si="58">AG160/AB160</f>
        <v>0.94473449811579313</v>
      </c>
      <c r="AI160" s="53">
        <v>0.5</v>
      </c>
      <c r="AJ160" s="7" t="str">
        <f t="shared" si="43"/>
        <v>hp_413652</v>
      </c>
      <c r="AK160" s="12" t="s">
        <v>3968</v>
      </c>
      <c r="AL160" s="12">
        <v>114160</v>
      </c>
      <c r="AM160" s="7">
        <f>INT(IF(MOD(Y160,3)=0,INT(AL160*0.55),INT(AL160*0.35)))</f>
        <v>39956</v>
      </c>
      <c r="AN160" s="54">
        <f t="shared" si="47"/>
        <v>53925</v>
      </c>
      <c r="AO160" s="7" t="str">
        <f t="shared" si="48"/>
        <v>atk_53925</v>
      </c>
      <c r="AP160" s="12" t="s">
        <v>3973</v>
      </c>
      <c r="AQ160" s="12" t="s">
        <v>3983</v>
      </c>
      <c r="AR160" s="12" t="s">
        <v>3975</v>
      </c>
      <c r="AS160" s="12" t="s">
        <v>3976</v>
      </c>
      <c r="AU160" s="12" t="str">
        <f t="shared" si="49"/>
        <v>hp_413652;atk_53925;hit_500000;miss_30;cirt_0;cirtSub_-3500</v>
      </c>
    </row>
    <row r="161" spans="1:47" x14ac:dyDescent="0.2">
      <c r="A161" s="8" t="s">
        <v>794</v>
      </c>
      <c r="B161" s="6" t="s">
        <v>3967</v>
      </c>
      <c r="C161" s="6">
        <v>110000</v>
      </c>
      <c r="D161" s="6">
        <v>694544</v>
      </c>
      <c r="E161" s="6" t="str">
        <f t="shared" si="44"/>
        <v>hp_694544</v>
      </c>
      <c r="F161" s="7" t="s">
        <v>3968</v>
      </c>
      <c r="G161" s="6">
        <v>400000</v>
      </c>
      <c r="H161" s="7">
        <f t="shared" si="52"/>
        <v>406327</v>
      </c>
      <c r="I161" s="7" t="str">
        <f t="shared" si="45"/>
        <v>atk_406327</v>
      </c>
      <c r="J161" s="7" t="s">
        <v>3973</v>
      </c>
      <c r="K161" s="7" t="s">
        <v>3988</v>
      </c>
      <c r="L161" s="7" t="s">
        <v>3975</v>
      </c>
      <c r="M161" s="7" t="s">
        <v>3976</v>
      </c>
      <c r="O161" s="7" t="str">
        <f t="shared" si="46"/>
        <v>hp_694544;atk_406327;hit_500000;miss_55;cirt_0;cirtSub_-3500</v>
      </c>
      <c r="V161" s="7" t="str">
        <f t="shared" si="42"/>
        <v>哈奇小层5-1</v>
      </c>
      <c r="W161" s="7">
        <f t="shared" si="55"/>
        <v>141</v>
      </c>
      <c r="X161" s="9" t="s">
        <v>715</v>
      </c>
      <c r="Y161" s="9">
        <v>1</v>
      </c>
      <c r="Z161" s="8">
        <f t="shared" si="50"/>
        <v>716</v>
      </c>
      <c r="AA161" s="6" t="s">
        <v>3967</v>
      </c>
      <c r="AB161" s="6">
        <v>442213</v>
      </c>
      <c r="AC161" s="6">
        <f t="shared" si="56"/>
        <v>0.73</v>
      </c>
      <c r="AD161" s="6">
        <f t="shared" si="57"/>
        <v>322815</v>
      </c>
      <c r="AE161" s="6">
        <f t="shared" ref="AE161" si="59">IF(MOD(Y161,1)=0,INT(AD160*0.3),0)</f>
        <v>95560</v>
      </c>
      <c r="AF161" s="6">
        <v>10000</v>
      </c>
      <c r="AG161" s="11">
        <f t="shared" ref="AG161:AG224" si="60">INT(AD161*1)+AF161+AE161</f>
        <v>428375</v>
      </c>
      <c r="AH161">
        <f t="shared" si="58"/>
        <v>0.96870738761637487</v>
      </c>
      <c r="AI161" s="53">
        <v>0.5</v>
      </c>
      <c r="AJ161" s="7" t="str">
        <f t="shared" si="43"/>
        <v>hp_428375</v>
      </c>
      <c r="AK161" s="7" t="s">
        <v>3968</v>
      </c>
      <c r="AL161" s="7">
        <v>115000</v>
      </c>
      <c r="AM161" s="7">
        <f>INT(IF(MOD(Y161,3)=0,INT(AL161*0.55),INT(AL161*0.35)))</f>
        <v>40250</v>
      </c>
      <c r="AN161" s="54">
        <f t="shared" si="47"/>
        <v>55700</v>
      </c>
      <c r="AO161" s="7" t="str">
        <f t="shared" si="48"/>
        <v>atk_55700</v>
      </c>
      <c r="AP161" s="7" t="s">
        <v>3973</v>
      </c>
      <c r="AQ161" s="7" t="s">
        <v>3983</v>
      </c>
      <c r="AR161" s="7" t="s">
        <v>3975</v>
      </c>
      <c r="AS161" s="7" t="s">
        <v>3976</v>
      </c>
      <c r="AU161" s="7" t="str">
        <f t="shared" si="49"/>
        <v>hp_428375;atk_55700;hit_500000;miss_30;cirt_0;cirtSub_-3500</v>
      </c>
    </row>
    <row r="162" spans="1:47" x14ac:dyDescent="0.2">
      <c r="A162" s="8" t="s">
        <v>795</v>
      </c>
      <c r="B162" s="6" t="s">
        <v>3967</v>
      </c>
      <c r="C162" s="6">
        <v>112475</v>
      </c>
      <c r="D162" s="6">
        <v>809817</v>
      </c>
      <c r="E162" s="6" t="str">
        <f t="shared" si="44"/>
        <v>hp_809817</v>
      </c>
      <c r="F162" s="7" t="s">
        <v>3968</v>
      </c>
      <c r="G162" s="6">
        <v>409000</v>
      </c>
      <c r="H162" s="7">
        <f t="shared" si="52"/>
        <v>479839</v>
      </c>
      <c r="I162" s="7" t="str">
        <f t="shared" si="45"/>
        <v>atk_479839</v>
      </c>
      <c r="J162" s="7" t="s">
        <v>3973</v>
      </c>
      <c r="K162" s="7" t="s">
        <v>3988</v>
      </c>
      <c r="L162" s="7" t="s">
        <v>3975</v>
      </c>
      <c r="M162" s="7" t="s">
        <v>3976</v>
      </c>
      <c r="O162" s="7" t="str">
        <f t="shared" si="46"/>
        <v>hp_809817;atk_479839;hit_500000;miss_55;cirt_0;cirtSub_-3500</v>
      </c>
      <c r="V162" s="7" t="str">
        <f t="shared" si="42"/>
        <v>哈奇小层5-2</v>
      </c>
      <c r="W162" s="7">
        <f t="shared" si="55"/>
        <v>143</v>
      </c>
      <c r="X162" s="9" t="s">
        <v>715</v>
      </c>
      <c r="Y162" s="9">
        <v>2</v>
      </c>
      <c r="Z162" s="8">
        <f t="shared" si="50"/>
        <v>718</v>
      </c>
      <c r="AA162" s="6" t="s">
        <v>3967</v>
      </c>
      <c r="AB162" s="6">
        <v>446746</v>
      </c>
      <c r="AC162" s="6">
        <f t="shared" si="56"/>
        <v>0.73</v>
      </c>
      <c r="AD162" s="6">
        <f t="shared" si="57"/>
        <v>326124</v>
      </c>
      <c r="AE162" s="6">
        <f t="shared" si="39"/>
        <v>95560</v>
      </c>
      <c r="AF162" s="6">
        <v>10000</v>
      </c>
      <c r="AG162" s="11">
        <f t="shared" si="60"/>
        <v>431684</v>
      </c>
      <c r="AH162">
        <f t="shared" si="58"/>
        <v>0.96628509264772378</v>
      </c>
      <c r="AI162" s="53">
        <v>0.5</v>
      </c>
      <c r="AJ162" s="7" t="str">
        <f t="shared" si="43"/>
        <v>hp_431684</v>
      </c>
      <c r="AK162" s="7" t="s">
        <v>3968</v>
      </c>
      <c r="AL162" s="7">
        <v>115880</v>
      </c>
      <c r="AM162" s="7">
        <f>INT(IF(MOD(Y162,3)=0,INT(AL162*0.55),INT(AL162*0.35)))</f>
        <v>40558</v>
      </c>
      <c r="AN162" s="54">
        <f t="shared" si="47"/>
        <v>55986</v>
      </c>
      <c r="AO162" s="7" t="str">
        <f t="shared" si="48"/>
        <v>atk_55986</v>
      </c>
      <c r="AP162" s="7" t="s">
        <v>3973</v>
      </c>
      <c r="AQ162" s="7" t="s">
        <v>3983</v>
      </c>
      <c r="AR162" s="7" t="s">
        <v>3975</v>
      </c>
      <c r="AS162" s="7" t="s">
        <v>3976</v>
      </c>
      <c r="AU162" s="7" t="str">
        <f t="shared" si="49"/>
        <v>hp_431684;atk_55986;hit_500000;miss_30;cirt_0;cirtSub_-3500</v>
      </c>
    </row>
    <row r="163" spans="1:47" x14ac:dyDescent="0.2">
      <c r="A163" s="8" t="s">
        <v>795</v>
      </c>
      <c r="B163" s="6" t="s">
        <v>3967</v>
      </c>
      <c r="C163" s="6">
        <v>112475</v>
      </c>
      <c r="D163" s="6">
        <v>814274</v>
      </c>
      <c r="E163" s="6" t="str">
        <f t="shared" si="44"/>
        <v>hp_814274</v>
      </c>
      <c r="F163" s="7" t="s">
        <v>3968</v>
      </c>
      <c r="G163" s="6">
        <v>409000</v>
      </c>
      <c r="H163" s="7">
        <f t="shared" si="52"/>
        <v>479839</v>
      </c>
      <c r="I163" s="7" t="str">
        <f t="shared" si="45"/>
        <v>atk_479839</v>
      </c>
      <c r="J163" s="7" t="s">
        <v>3973</v>
      </c>
      <c r="K163" s="7" t="s">
        <v>3988</v>
      </c>
      <c r="L163" s="7" t="s">
        <v>3975</v>
      </c>
      <c r="M163" s="7" t="s">
        <v>3976</v>
      </c>
      <c r="O163" s="7" t="str">
        <f t="shared" si="46"/>
        <v>hp_814274;atk_479839;hit_500000;miss_55;cirt_0;cirtSub_-3500</v>
      </c>
      <c r="V163" s="7" t="str">
        <f t="shared" si="42"/>
        <v>哈奇小层5-3</v>
      </c>
      <c r="W163" s="7">
        <f t="shared" si="55"/>
        <v>145</v>
      </c>
      <c r="X163" s="9" t="s">
        <v>715</v>
      </c>
      <c r="Y163" s="9">
        <v>3</v>
      </c>
      <c r="Z163" s="8">
        <f t="shared" si="50"/>
        <v>721</v>
      </c>
      <c r="AA163" s="6" t="s">
        <v>3967</v>
      </c>
      <c r="AB163" s="6">
        <v>451297</v>
      </c>
      <c r="AC163" s="6">
        <f t="shared" si="56"/>
        <v>0.73249999999999993</v>
      </c>
      <c r="AD163" s="6">
        <f t="shared" si="57"/>
        <v>330575</v>
      </c>
      <c r="AE163" s="6">
        <f t="shared" si="39"/>
        <v>95560</v>
      </c>
      <c r="AF163" s="6">
        <v>10000</v>
      </c>
      <c r="AG163" s="11">
        <f t="shared" si="60"/>
        <v>436135</v>
      </c>
      <c r="AH163">
        <f t="shared" si="58"/>
        <v>0.96640349924772373</v>
      </c>
      <c r="AI163" s="53">
        <v>0.5</v>
      </c>
      <c r="AJ163" s="7" t="str">
        <f t="shared" si="43"/>
        <v>hp_436135</v>
      </c>
      <c r="AK163" s="7" t="s">
        <v>3968</v>
      </c>
      <c r="AL163" s="7">
        <v>116760</v>
      </c>
      <c r="AM163" s="7">
        <f>INT(IF(MOD(Y163,3)=0,INT(AL163*0.55),INT(AL163*0.35)))</f>
        <v>64218</v>
      </c>
      <c r="AN163" s="54">
        <f t="shared" si="47"/>
        <v>56418</v>
      </c>
      <c r="AO163" s="7" t="str">
        <f t="shared" si="48"/>
        <v>atk_56418</v>
      </c>
      <c r="AP163" s="7" t="s">
        <v>3973</v>
      </c>
      <c r="AQ163" s="7" t="s">
        <v>3983</v>
      </c>
      <c r="AR163" s="7" t="s">
        <v>3975</v>
      </c>
      <c r="AS163" s="7" t="s">
        <v>3976</v>
      </c>
      <c r="AU163" s="7" t="str">
        <f t="shared" si="49"/>
        <v>hp_436135;atk_56418;hit_500000;miss_30;cirt_0;cirtSub_-3500</v>
      </c>
    </row>
    <row r="164" spans="1:47" x14ac:dyDescent="0.2">
      <c r="A164" s="8" t="s">
        <v>795</v>
      </c>
      <c r="B164" s="6" t="s">
        <v>3967</v>
      </c>
      <c r="C164" s="6">
        <v>112475</v>
      </c>
      <c r="D164" s="6">
        <v>818747</v>
      </c>
      <c r="E164" s="6" t="str">
        <f t="shared" si="44"/>
        <v>hp_818747</v>
      </c>
      <c r="F164" s="7" t="s">
        <v>3968</v>
      </c>
      <c r="G164" s="6">
        <v>409000</v>
      </c>
      <c r="H164" s="7">
        <f t="shared" si="52"/>
        <v>479839</v>
      </c>
      <c r="I164" s="7" t="str">
        <f t="shared" si="45"/>
        <v>atk_479839</v>
      </c>
      <c r="J164" s="7" t="s">
        <v>3973</v>
      </c>
      <c r="K164" s="7" t="s">
        <v>3988</v>
      </c>
      <c r="L164" s="7" t="s">
        <v>3975</v>
      </c>
      <c r="M164" s="7" t="s">
        <v>3976</v>
      </c>
      <c r="O164" s="7" t="str">
        <f t="shared" si="46"/>
        <v>hp_818747;atk_479839;hit_500000;miss_55;cirt_0;cirtSub_-3500</v>
      </c>
      <c r="V164" s="7" t="str">
        <f t="shared" si="42"/>
        <v>哈奇小层5-4</v>
      </c>
      <c r="W164" s="7">
        <f t="shared" si="55"/>
        <v>147</v>
      </c>
      <c r="X164" s="9" t="s">
        <v>715</v>
      </c>
      <c r="Y164" s="9">
        <v>4</v>
      </c>
      <c r="Z164" s="8">
        <f t="shared" si="50"/>
        <v>725</v>
      </c>
      <c r="AA164" s="6" t="s">
        <v>3967</v>
      </c>
      <c r="AB164" s="6">
        <v>455866</v>
      </c>
      <c r="AC164" s="6">
        <f t="shared" si="56"/>
        <v>0.73249999999999993</v>
      </c>
      <c r="AD164" s="6">
        <f t="shared" si="57"/>
        <v>333921</v>
      </c>
      <c r="AE164" s="6">
        <f t="shared" si="39"/>
        <v>95560</v>
      </c>
      <c r="AF164" s="6">
        <v>10000</v>
      </c>
      <c r="AG164" s="11">
        <f t="shared" si="60"/>
        <v>439481</v>
      </c>
      <c r="AH164">
        <f t="shared" si="58"/>
        <v>0.96405742038230535</v>
      </c>
      <c r="AI164" s="53">
        <v>0.5</v>
      </c>
      <c r="AJ164" s="7" t="str">
        <f t="shared" si="43"/>
        <v>hp_439481</v>
      </c>
      <c r="AK164" s="7" t="s">
        <v>3968</v>
      </c>
      <c r="AL164" s="7">
        <v>117640</v>
      </c>
      <c r="AM164" s="7">
        <f>INT(IF(MOD(Y164,3)=0,INT(AL164*0.55),INT(AL164*0.35)))</f>
        <v>41174</v>
      </c>
      <c r="AN164" s="54">
        <f t="shared" si="47"/>
        <v>56705</v>
      </c>
      <c r="AO164" s="7" t="str">
        <f t="shared" si="48"/>
        <v>atk_56705</v>
      </c>
      <c r="AP164" s="7" t="s">
        <v>3973</v>
      </c>
      <c r="AQ164" s="7" t="s">
        <v>3983</v>
      </c>
      <c r="AR164" s="7" t="s">
        <v>3975</v>
      </c>
      <c r="AS164" s="7" t="s">
        <v>3976</v>
      </c>
      <c r="AU164" s="7" t="str">
        <f t="shared" si="49"/>
        <v>hp_439481;atk_56705;hit_500000;miss_30;cirt_0;cirtSub_-3500</v>
      </c>
    </row>
    <row r="165" spans="1:47" x14ac:dyDescent="0.2">
      <c r="A165" s="8" t="s">
        <v>796</v>
      </c>
      <c r="B165" s="6" t="s">
        <v>3967</v>
      </c>
      <c r="C165" s="6">
        <v>114950</v>
      </c>
      <c r="D165" s="6">
        <v>830183</v>
      </c>
      <c r="E165" s="6" t="str">
        <f t="shared" si="44"/>
        <v>hp_830183</v>
      </c>
      <c r="F165" s="7" t="s">
        <v>3968</v>
      </c>
      <c r="G165" s="6">
        <v>418000</v>
      </c>
      <c r="H165" s="7">
        <f t="shared" si="52"/>
        <v>491581</v>
      </c>
      <c r="I165" s="7" t="str">
        <f t="shared" si="45"/>
        <v>atk_491581</v>
      </c>
      <c r="J165" s="7" t="s">
        <v>3973</v>
      </c>
      <c r="K165" s="7" t="s">
        <v>3988</v>
      </c>
      <c r="L165" s="7" t="s">
        <v>3975</v>
      </c>
      <c r="M165" s="7" t="s">
        <v>3976</v>
      </c>
      <c r="O165" s="7" t="str">
        <f t="shared" si="46"/>
        <v>hp_830183;atk_491581;hit_500000;miss_55;cirt_0;cirtSub_-3500</v>
      </c>
      <c r="V165" s="7" t="str">
        <f t="shared" si="42"/>
        <v>哈奇小层5-5</v>
      </c>
      <c r="W165" s="7">
        <f t="shared" si="55"/>
        <v>149</v>
      </c>
      <c r="X165" s="9" t="s">
        <v>715</v>
      </c>
      <c r="Y165" s="9">
        <v>5</v>
      </c>
      <c r="Z165" s="8">
        <f t="shared" si="50"/>
        <v>730</v>
      </c>
      <c r="AA165" s="6" t="s">
        <v>3967</v>
      </c>
      <c r="AB165" s="6">
        <v>460452</v>
      </c>
      <c r="AC165" s="6">
        <f t="shared" si="56"/>
        <v>0.73249999999999993</v>
      </c>
      <c r="AD165" s="6">
        <f t="shared" si="57"/>
        <v>337281</v>
      </c>
      <c r="AE165" s="6">
        <f t="shared" si="39"/>
        <v>95560</v>
      </c>
      <c r="AF165" s="6">
        <v>10000</v>
      </c>
      <c r="AG165" s="11">
        <f t="shared" si="60"/>
        <v>442841</v>
      </c>
      <c r="AH165">
        <f t="shared" si="58"/>
        <v>0.96175279942317549</v>
      </c>
      <c r="AI165" s="53">
        <v>0.5</v>
      </c>
      <c r="AJ165" s="7" t="str">
        <f t="shared" si="43"/>
        <v>hp_442841</v>
      </c>
      <c r="AK165" s="7" t="s">
        <v>3968</v>
      </c>
      <c r="AL165" s="7">
        <v>118520</v>
      </c>
      <c r="AM165" s="7">
        <f>INT(IF(MOD(Y165,3)=0,INT(AL165*0.55),INT(AL165*0.35)))</f>
        <v>41482</v>
      </c>
      <c r="AN165" s="54">
        <f t="shared" si="47"/>
        <v>56993</v>
      </c>
      <c r="AO165" s="7" t="str">
        <f t="shared" si="48"/>
        <v>atk_56993</v>
      </c>
      <c r="AP165" s="7" t="s">
        <v>3973</v>
      </c>
      <c r="AQ165" s="7" t="s">
        <v>3983</v>
      </c>
      <c r="AR165" s="7" t="s">
        <v>3975</v>
      </c>
      <c r="AS165" s="7" t="s">
        <v>3976</v>
      </c>
      <c r="AU165" s="7" t="str">
        <f t="shared" si="49"/>
        <v>hp_442841;atk_56993;hit_500000;miss_30;cirt_0;cirtSub_-3500</v>
      </c>
    </row>
    <row r="166" spans="1:47" x14ac:dyDescent="0.2">
      <c r="A166" s="8" t="s">
        <v>796</v>
      </c>
      <c r="B166" s="6" t="s">
        <v>3967</v>
      </c>
      <c r="C166" s="6">
        <v>114950</v>
      </c>
      <c r="D166" s="6">
        <v>834700</v>
      </c>
      <c r="E166" s="6" t="str">
        <f t="shared" si="44"/>
        <v>hp_834700</v>
      </c>
      <c r="F166" s="7" t="s">
        <v>3968</v>
      </c>
      <c r="G166" s="6">
        <v>418000</v>
      </c>
      <c r="H166" s="7">
        <f t="shared" si="52"/>
        <v>491581</v>
      </c>
      <c r="I166" s="7" t="str">
        <f t="shared" si="45"/>
        <v>atk_491581</v>
      </c>
      <c r="J166" s="7" t="s">
        <v>3973</v>
      </c>
      <c r="K166" s="7" t="s">
        <v>3988</v>
      </c>
      <c r="L166" s="7" t="s">
        <v>3975</v>
      </c>
      <c r="M166" s="7" t="s">
        <v>3976</v>
      </c>
      <c r="O166" s="7" t="str">
        <f t="shared" si="46"/>
        <v>hp_834700;atk_491581;hit_500000;miss_55;cirt_0;cirtSub_-3500</v>
      </c>
      <c r="V166" s="7" t="str">
        <f t="shared" si="42"/>
        <v>哈奇小层5-6</v>
      </c>
      <c r="W166" s="7">
        <f t="shared" si="55"/>
        <v>151</v>
      </c>
      <c r="X166" s="9" t="s">
        <v>715</v>
      </c>
      <c r="Y166" s="9">
        <v>6</v>
      </c>
      <c r="Z166" s="8">
        <f t="shared" si="50"/>
        <v>736</v>
      </c>
      <c r="AA166" s="6" t="s">
        <v>3967</v>
      </c>
      <c r="AB166" s="6">
        <v>465056</v>
      </c>
      <c r="AC166" s="6">
        <f t="shared" si="56"/>
        <v>0.73499999999999999</v>
      </c>
      <c r="AD166" s="6">
        <f t="shared" si="57"/>
        <v>341816</v>
      </c>
      <c r="AE166" s="6">
        <f t="shared" si="39"/>
        <v>95560</v>
      </c>
      <c r="AF166" s="6">
        <v>10000</v>
      </c>
      <c r="AG166" s="11">
        <f t="shared" si="60"/>
        <v>447376</v>
      </c>
      <c r="AH166">
        <f t="shared" si="58"/>
        <v>0.96198307300626162</v>
      </c>
      <c r="AI166" s="53">
        <v>0.5</v>
      </c>
      <c r="AJ166" s="7" t="str">
        <f t="shared" si="43"/>
        <v>hp_447376</v>
      </c>
      <c r="AK166" s="7" t="s">
        <v>3968</v>
      </c>
      <c r="AL166" s="7">
        <v>119400</v>
      </c>
      <c r="AM166" s="7">
        <f>INT(IF(MOD(Y166,3)=0,INT(AL166*0.55),INT(AL166*0.35)))</f>
        <v>65670</v>
      </c>
      <c r="AN166" s="54">
        <f t="shared" si="47"/>
        <v>57430</v>
      </c>
      <c r="AO166" s="7" t="str">
        <f t="shared" si="48"/>
        <v>atk_57430</v>
      </c>
      <c r="AP166" s="7" t="s">
        <v>3973</v>
      </c>
      <c r="AQ166" s="7" t="s">
        <v>3983</v>
      </c>
      <c r="AR166" s="7" t="s">
        <v>3975</v>
      </c>
      <c r="AS166" s="7" t="s">
        <v>3976</v>
      </c>
      <c r="AU166" s="7" t="str">
        <f t="shared" si="49"/>
        <v>hp_447376;atk_57430;hit_500000;miss_30;cirt_0;cirtSub_-3500</v>
      </c>
    </row>
    <row r="167" spans="1:47" x14ac:dyDescent="0.2">
      <c r="A167" s="8" t="s">
        <v>796</v>
      </c>
      <c r="B167" s="6" t="s">
        <v>3967</v>
      </c>
      <c r="C167" s="6">
        <v>114950</v>
      </c>
      <c r="D167" s="6">
        <v>839234</v>
      </c>
      <c r="E167" s="6" t="str">
        <f t="shared" si="44"/>
        <v>hp_839234</v>
      </c>
      <c r="F167" s="7" t="s">
        <v>3968</v>
      </c>
      <c r="G167" s="6">
        <v>418000</v>
      </c>
      <c r="H167" s="7">
        <f t="shared" si="52"/>
        <v>491581</v>
      </c>
      <c r="I167" s="7" t="str">
        <f t="shared" si="45"/>
        <v>atk_491581</v>
      </c>
      <c r="J167" s="7" t="s">
        <v>3973</v>
      </c>
      <c r="K167" s="7" t="s">
        <v>3988</v>
      </c>
      <c r="L167" s="7" t="s">
        <v>3975</v>
      </c>
      <c r="M167" s="7" t="s">
        <v>3976</v>
      </c>
      <c r="O167" s="7" t="str">
        <f t="shared" si="46"/>
        <v>hp_839234;atk_491581;hit_500000;miss_55;cirt_0;cirtSub_-3500</v>
      </c>
      <c r="V167" s="7" t="str">
        <f t="shared" si="42"/>
        <v>哈奇小层5-7</v>
      </c>
      <c r="W167" s="7">
        <f t="shared" si="55"/>
        <v>153</v>
      </c>
      <c r="X167" s="9" t="s">
        <v>715</v>
      </c>
      <c r="Y167" s="9">
        <v>7</v>
      </c>
      <c r="Z167" s="8">
        <f t="shared" si="50"/>
        <v>743</v>
      </c>
      <c r="AA167" s="6" t="s">
        <v>3967</v>
      </c>
      <c r="AB167" s="6">
        <v>469677</v>
      </c>
      <c r="AC167" s="6">
        <f t="shared" si="56"/>
        <v>0.73499999999999999</v>
      </c>
      <c r="AD167" s="6">
        <f t="shared" si="57"/>
        <v>345212</v>
      </c>
      <c r="AE167" s="6">
        <f t="shared" si="39"/>
        <v>95560</v>
      </c>
      <c r="AF167" s="6">
        <v>10000</v>
      </c>
      <c r="AG167" s="11">
        <f t="shared" si="60"/>
        <v>450772</v>
      </c>
      <c r="AH167">
        <f t="shared" si="58"/>
        <v>0.95974893384176785</v>
      </c>
      <c r="AI167" s="53">
        <v>0.5</v>
      </c>
      <c r="AJ167" s="7" t="str">
        <f t="shared" si="43"/>
        <v>hp_450772</v>
      </c>
      <c r="AK167" s="7" t="s">
        <v>3968</v>
      </c>
      <c r="AL167" s="7">
        <v>120280</v>
      </c>
      <c r="AM167" s="7">
        <f>INT(IF(MOD(Y167,3)=0,INT(AL167*0.55),INT(AL167*0.35)))</f>
        <v>42098</v>
      </c>
      <c r="AN167" s="54">
        <f t="shared" si="47"/>
        <v>57719</v>
      </c>
      <c r="AO167" s="7" t="str">
        <f t="shared" si="48"/>
        <v>atk_57719</v>
      </c>
      <c r="AP167" s="7" t="s">
        <v>3973</v>
      </c>
      <c r="AQ167" s="7" t="s">
        <v>3983</v>
      </c>
      <c r="AR167" s="7" t="s">
        <v>3975</v>
      </c>
      <c r="AS167" s="7" t="s">
        <v>3976</v>
      </c>
      <c r="AU167" s="7" t="str">
        <f t="shared" si="49"/>
        <v>hp_450772;atk_57719;hit_500000;miss_30;cirt_0;cirtSub_-3500</v>
      </c>
    </row>
    <row r="168" spans="1:47" x14ac:dyDescent="0.2">
      <c r="A168" s="8" t="s">
        <v>797</v>
      </c>
      <c r="B168" s="6" t="s">
        <v>3967</v>
      </c>
      <c r="C168" s="6">
        <v>117425</v>
      </c>
      <c r="D168" s="6">
        <v>850832</v>
      </c>
      <c r="E168" s="6" t="str">
        <f t="shared" si="44"/>
        <v>hp_850832</v>
      </c>
      <c r="F168" s="7" t="s">
        <v>3968</v>
      </c>
      <c r="G168" s="6">
        <v>427000</v>
      </c>
      <c r="H168" s="7">
        <f t="shared" si="52"/>
        <v>503476</v>
      </c>
      <c r="I168" s="7" t="str">
        <f t="shared" si="45"/>
        <v>atk_503476</v>
      </c>
      <c r="J168" s="7" t="s">
        <v>3973</v>
      </c>
      <c r="K168" s="7" t="s">
        <v>3988</v>
      </c>
      <c r="L168" s="7" t="s">
        <v>3975</v>
      </c>
      <c r="M168" s="7" t="s">
        <v>3976</v>
      </c>
      <c r="O168" s="7" t="str">
        <f t="shared" si="46"/>
        <v>hp_850832;atk_503476;hit_500000;miss_55;cirt_0;cirtSub_-3500</v>
      </c>
      <c r="V168" s="7" t="str">
        <f t="shared" si="42"/>
        <v>哈奇小层5-8</v>
      </c>
      <c r="W168" s="7">
        <f t="shared" si="55"/>
        <v>155</v>
      </c>
      <c r="X168" s="9" t="s">
        <v>715</v>
      </c>
      <c r="Y168" s="9">
        <v>8</v>
      </c>
      <c r="Z168" s="8">
        <f t="shared" si="50"/>
        <v>751</v>
      </c>
      <c r="AA168" s="6" t="s">
        <v>3967</v>
      </c>
      <c r="AB168" s="6">
        <v>474315</v>
      </c>
      <c r="AC168" s="6">
        <f t="shared" si="56"/>
        <v>0.73499999999999999</v>
      </c>
      <c r="AD168" s="6">
        <f t="shared" si="57"/>
        <v>348621</v>
      </c>
      <c r="AE168" s="6">
        <f t="shared" si="39"/>
        <v>95560</v>
      </c>
      <c r="AF168" s="6">
        <v>10000</v>
      </c>
      <c r="AG168" s="11">
        <f t="shared" si="60"/>
        <v>454181</v>
      </c>
      <c r="AH168">
        <f t="shared" si="58"/>
        <v>0.95755141625291207</v>
      </c>
      <c r="AI168" s="53">
        <v>0.5</v>
      </c>
      <c r="AJ168" s="7" t="str">
        <f t="shared" si="43"/>
        <v>hp_454181</v>
      </c>
      <c r="AK168" s="7" t="s">
        <v>3968</v>
      </c>
      <c r="AL168" s="7">
        <v>121160</v>
      </c>
      <c r="AM168" s="7">
        <f>INT(IF(MOD(Y168,3)=0,INT(AL168*0.55),INT(AL168*0.35)))</f>
        <v>42406</v>
      </c>
      <c r="AN168" s="54">
        <f t="shared" si="47"/>
        <v>58008</v>
      </c>
      <c r="AO168" s="7" t="str">
        <f t="shared" si="48"/>
        <v>atk_58008</v>
      </c>
      <c r="AP168" s="7" t="s">
        <v>3973</v>
      </c>
      <c r="AQ168" s="7" t="s">
        <v>3983</v>
      </c>
      <c r="AR168" s="7" t="s">
        <v>3975</v>
      </c>
      <c r="AS168" s="7" t="s">
        <v>3976</v>
      </c>
      <c r="AU168" s="7" t="str">
        <f t="shared" si="49"/>
        <v>hp_454181;atk_58008;hit_500000;miss_30;cirt_0;cirtSub_-3500</v>
      </c>
    </row>
    <row r="169" spans="1:47" x14ac:dyDescent="0.2">
      <c r="A169" s="8" t="s">
        <v>797</v>
      </c>
      <c r="B169" s="6" t="s">
        <v>3967</v>
      </c>
      <c r="C169" s="6">
        <v>117425</v>
      </c>
      <c r="D169" s="6">
        <v>855410</v>
      </c>
      <c r="E169" s="6" t="str">
        <f t="shared" si="44"/>
        <v>hp_855410</v>
      </c>
      <c r="F169" s="7" t="s">
        <v>3968</v>
      </c>
      <c r="G169" s="6">
        <v>427000</v>
      </c>
      <c r="H169" s="7">
        <f t="shared" si="52"/>
        <v>503476</v>
      </c>
      <c r="I169" s="7" t="str">
        <f t="shared" si="45"/>
        <v>atk_503476</v>
      </c>
      <c r="J169" s="7" t="s">
        <v>3973</v>
      </c>
      <c r="K169" s="7" t="s">
        <v>3988</v>
      </c>
      <c r="L169" s="7" t="s">
        <v>3975</v>
      </c>
      <c r="M169" s="7" t="s">
        <v>3976</v>
      </c>
      <c r="O169" s="7" t="str">
        <f t="shared" si="46"/>
        <v>hp_855410;atk_503476;hit_500000;miss_55;cirt_0;cirtSub_-3500</v>
      </c>
      <c r="V169" s="7" t="str">
        <f t="shared" si="42"/>
        <v>哈奇小层5-9</v>
      </c>
      <c r="W169" s="7">
        <f t="shared" si="55"/>
        <v>157</v>
      </c>
      <c r="X169" s="9" t="s">
        <v>715</v>
      </c>
      <c r="Y169" s="9">
        <v>9</v>
      </c>
      <c r="Z169" s="8">
        <f t="shared" si="50"/>
        <v>760</v>
      </c>
      <c r="AA169" s="6" t="s">
        <v>3967</v>
      </c>
      <c r="AB169" s="6">
        <v>478971</v>
      </c>
      <c r="AC169" s="6">
        <f t="shared" si="56"/>
        <v>0.73749999999999993</v>
      </c>
      <c r="AD169" s="6">
        <f t="shared" si="57"/>
        <v>353241</v>
      </c>
      <c r="AE169" s="6">
        <f t="shared" si="39"/>
        <v>95560</v>
      </c>
      <c r="AF169" s="6">
        <v>10000</v>
      </c>
      <c r="AG169" s="11">
        <f t="shared" si="60"/>
        <v>458801</v>
      </c>
      <c r="AH169">
        <f t="shared" si="58"/>
        <v>0.95788889097669794</v>
      </c>
      <c r="AI169" s="53">
        <v>0.5</v>
      </c>
      <c r="AJ169" s="7" t="str">
        <f t="shared" si="43"/>
        <v>hp_458801</v>
      </c>
      <c r="AK169" s="7" t="s">
        <v>3968</v>
      </c>
      <c r="AL169" s="7">
        <v>122040</v>
      </c>
      <c r="AM169" s="7">
        <f>INT(IF(MOD(Y169,3)=0,INT(AL169*0.55),INT(AL169*0.35)))</f>
        <v>67122</v>
      </c>
      <c r="AN169" s="54">
        <f t="shared" si="47"/>
        <v>58450</v>
      </c>
      <c r="AO169" s="7" t="str">
        <f t="shared" si="48"/>
        <v>atk_58450</v>
      </c>
      <c r="AP169" s="7" t="s">
        <v>3973</v>
      </c>
      <c r="AQ169" s="7" t="s">
        <v>3983</v>
      </c>
      <c r="AR169" s="7" t="s">
        <v>3975</v>
      </c>
      <c r="AS169" s="7" t="s">
        <v>3976</v>
      </c>
      <c r="AU169" s="7" t="str">
        <f t="shared" si="49"/>
        <v>hp_458801;atk_58450;hit_500000;miss_30;cirt_0;cirtSub_-3500</v>
      </c>
    </row>
    <row r="170" spans="1:47" s="12" customFormat="1" x14ac:dyDescent="0.2">
      <c r="A170" s="8" t="s">
        <v>797</v>
      </c>
      <c r="B170" s="6" t="s">
        <v>3967</v>
      </c>
      <c r="C170" s="6">
        <v>117425</v>
      </c>
      <c r="D170" s="6">
        <v>860004</v>
      </c>
      <c r="E170" s="6" t="str">
        <f t="shared" si="44"/>
        <v>hp_860004</v>
      </c>
      <c r="F170" s="7" t="s">
        <v>3968</v>
      </c>
      <c r="G170" s="6">
        <v>427000</v>
      </c>
      <c r="H170" s="7">
        <f t="shared" si="52"/>
        <v>503476</v>
      </c>
      <c r="I170" s="7" t="str">
        <f t="shared" si="45"/>
        <v>atk_503476</v>
      </c>
      <c r="J170" s="7" t="s">
        <v>3973</v>
      </c>
      <c r="K170" s="7" t="s">
        <v>3988</v>
      </c>
      <c r="L170" s="7" t="s">
        <v>3975</v>
      </c>
      <c r="M170" s="7" t="s">
        <v>3976</v>
      </c>
      <c r="N170" s="7"/>
      <c r="O170" s="7" t="str">
        <f t="shared" si="46"/>
        <v>hp_860004;atk_503476;hit_500000;miss_55;cirt_0;cirtSub_-3500</v>
      </c>
      <c r="P170" s="7"/>
      <c r="Q170" s="7"/>
      <c r="R170" s="7"/>
      <c r="S170" s="7"/>
      <c r="T170" s="7"/>
      <c r="V170" s="12" t="str">
        <f t="shared" si="42"/>
        <v>哈奇小层5-10</v>
      </c>
      <c r="W170" s="12">
        <f t="shared" si="55"/>
        <v>159</v>
      </c>
      <c r="X170" s="5" t="s">
        <v>715</v>
      </c>
      <c r="Y170" s="5">
        <v>10</v>
      </c>
      <c r="Z170" s="5">
        <f t="shared" si="50"/>
        <v>770</v>
      </c>
      <c r="AA170" s="11" t="s">
        <v>3967</v>
      </c>
      <c r="AB170" s="11">
        <v>483644</v>
      </c>
      <c r="AC170" s="11">
        <f t="shared" si="56"/>
        <v>0.73749999999999993</v>
      </c>
      <c r="AD170" s="11">
        <f t="shared" si="57"/>
        <v>356687</v>
      </c>
      <c r="AE170" s="6">
        <f t="shared" ref="AE170:AE233" si="61">AE169</f>
        <v>95560</v>
      </c>
      <c r="AF170" s="11">
        <v>10000</v>
      </c>
      <c r="AG170" s="11">
        <f t="shared" si="60"/>
        <v>462247</v>
      </c>
      <c r="AH170">
        <f t="shared" si="58"/>
        <v>0.95575878125232605</v>
      </c>
      <c r="AI170" s="53">
        <v>0.5</v>
      </c>
      <c r="AJ170" s="7" t="str">
        <f t="shared" si="43"/>
        <v>hp_462247</v>
      </c>
      <c r="AK170" s="12" t="s">
        <v>3968</v>
      </c>
      <c r="AL170" s="12">
        <v>122920</v>
      </c>
      <c r="AM170" s="7">
        <f>INT(IF(MOD(Y170,3)=0,INT(AL170*0.55),INT(AL170*0.35)))</f>
        <v>43022</v>
      </c>
      <c r="AN170" s="54">
        <f t="shared" si="47"/>
        <v>58740</v>
      </c>
      <c r="AO170" s="7" t="str">
        <f t="shared" si="48"/>
        <v>atk_58740</v>
      </c>
      <c r="AP170" s="12" t="s">
        <v>3973</v>
      </c>
      <c r="AQ170" s="12" t="s">
        <v>3983</v>
      </c>
      <c r="AR170" s="12" t="s">
        <v>3975</v>
      </c>
      <c r="AS170" s="12" t="s">
        <v>3976</v>
      </c>
      <c r="AU170" s="12" t="str">
        <f t="shared" si="49"/>
        <v>hp_462247;atk_58740;hit_500000;miss_30;cirt_0;cirtSub_-3500</v>
      </c>
    </row>
    <row r="171" spans="1:47" x14ac:dyDescent="0.2">
      <c r="A171" s="8" t="s">
        <v>798</v>
      </c>
      <c r="B171" s="6" t="s">
        <v>3967</v>
      </c>
      <c r="C171" s="6">
        <v>119900</v>
      </c>
      <c r="D171" s="6">
        <v>871766</v>
      </c>
      <c r="E171" s="6" t="str">
        <f t="shared" si="44"/>
        <v>hp_871766</v>
      </c>
      <c r="F171" s="7" t="s">
        <v>3968</v>
      </c>
      <c r="G171" s="6">
        <v>436000</v>
      </c>
      <c r="H171" s="7">
        <f t="shared" si="52"/>
        <v>515523</v>
      </c>
      <c r="I171" s="7" t="str">
        <f t="shared" si="45"/>
        <v>atk_515523</v>
      </c>
      <c r="J171" s="7" t="s">
        <v>3973</v>
      </c>
      <c r="K171" s="7" t="s">
        <v>3988</v>
      </c>
      <c r="L171" s="7" t="s">
        <v>3975</v>
      </c>
      <c r="M171" s="7" t="s">
        <v>3976</v>
      </c>
      <c r="O171" s="7" t="str">
        <f t="shared" si="46"/>
        <v>hp_871766;atk_515523;hit_500000;miss_55;cirt_0;cirtSub_-3500</v>
      </c>
      <c r="V171" s="7" t="str">
        <f t="shared" si="42"/>
        <v>凯那海滩1-1</v>
      </c>
      <c r="W171" s="7">
        <f t="shared" si="55"/>
        <v>161</v>
      </c>
      <c r="X171" s="9" t="s">
        <v>406</v>
      </c>
      <c r="Y171" s="9">
        <v>1</v>
      </c>
      <c r="Z171" s="8">
        <f t="shared" si="50"/>
        <v>771</v>
      </c>
      <c r="AA171" s="6" t="s">
        <v>3967</v>
      </c>
      <c r="AB171" s="6">
        <v>488335</v>
      </c>
      <c r="AC171" s="6">
        <f t="shared" si="56"/>
        <v>0.74</v>
      </c>
      <c r="AD171" s="6">
        <f t="shared" si="57"/>
        <v>361367</v>
      </c>
      <c r="AE171" s="6">
        <f t="shared" ref="AE171" si="62">IF(MOD(Y171,1)=0,INT(AD170*0.3),0)</f>
        <v>107006</v>
      </c>
      <c r="AF171" s="6">
        <v>110000</v>
      </c>
      <c r="AG171" s="11">
        <f t="shared" si="60"/>
        <v>578373</v>
      </c>
      <c r="AH171">
        <f t="shared" si="58"/>
        <v>1.1843775277217483</v>
      </c>
      <c r="AI171" s="53">
        <v>0.55000000000000004</v>
      </c>
      <c r="AJ171" s="7" t="str">
        <f t="shared" si="43"/>
        <v>hp_578373</v>
      </c>
      <c r="AK171" s="7" t="s">
        <v>3968</v>
      </c>
      <c r="AL171" s="7">
        <v>123800</v>
      </c>
      <c r="AM171" s="7">
        <f>INT(IF(MOD(Y171,3)=0,INT(AL171*0.55),INT(AL171*0.35)))</f>
        <v>43330</v>
      </c>
      <c r="AN171" s="54">
        <f t="shared" si="47"/>
        <v>80644</v>
      </c>
      <c r="AO171" s="7" t="str">
        <f t="shared" si="48"/>
        <v>atk_80644</v>
      </c>
      <c r="AP171" s="7" t="s">
        <v>3973</v>
      </c>
      <c r="AQ171" s="7" t="s">
        <v>3984</v>
      </c>
      <c r="AR171" s="7" t="s">
        <v>3975</v>
      </c>
      <c r="AS171" s="7" t="s">
        <v>3976</v>
      </c>
      <c r="AU171" s="7" t="str">
        <f t="shared" si="49"/>
        <v>hp_578373;atk_80644;hit_500000;miss_35;cirt_0;cirtSub_-3500</v>
      </c>
    </row>
    <row r="172" spans="1:47" x14ac:dyDescent="0.2">
      <c r="A172" s="8" t="s">
        <v>798</v>
      </c>
      <c r="B172" s="6" t="s">
        <v>3967</v>
      </c>
      <c r="C172" s="6">
        <v>119900</v>
      </c>
      <c r="D172" s="6">
        <v>876405</v>
      </c>
      <c r="E172" s="6" t="str">
        <f t="shared" si="44"/>
        <v>hp_876405</v>
      </c>
      <c r="F172" s="7" t="s">
        <v>3968</v>
      </c>
      <c r="G172" s="6">
        <v>436000</v>
      </c>
      <c r="H172" s="7">
        <f t="shared" si="52"/>
        <v>515523</v>
      </c>
      <c r="I172" s="7" t="str">
        <f t="shared" si="45"/>
        <v>atk_515523</v>
      </c>
      <c r="J172" s="7" t="s">
        <v>3973</v>
      </c>
      <c r="K172" s="7" t="s">
        <v>3988</v>
      </c>
      <c r="L172" s="7" t="s">
        <v>3975</v>
      </c>
      <c r="M172" s="7" t="s">
        <v>3976</v>
      </c>
      <c r="O172" s="7" t="str">
        <f t="shared" si="46"/>
        <v>hp_876405;atk_515523;hit_500000;miss_55;cirt_0;cirtSub_-3500</v>
      </c>
      <c r="V172" s="7" t="str">
        <f t="shared" si="42"/>
        <v>凯那海滩1-2</v>
      </c>
      <c r="W172" s="7">
        <f t="shared" si="55"/>
        <v>163</v>
      </c>
      <c r="X172" s="9" t="s">
        <v>406</v>
      </c>
      <c r="Y172" s="9">
        <v>2</v>
      </c>
      <c r="Z172" s="8">
        <f t="shared" si="50"/>
        <v>773</v>
      </c>
      <c r="AA172" s="6" t="s">
        <v>3967</v>
      </c>
      <c r="AB172" s="6">
        <v>492806</v>
      </c>
      <c r="AC172" s="6">
        <f t="shared" si="56"/>
        <v>0.74</v>
      </c>
      <c r="AD172" s="6">
        <f t="shared" si="57"/>
        <v>364676</v>
      </c>
      <c r="AE172" s="6">
        <f t="shared" si="61"/>
        <v>107006</v>
      </c>
      <c r="AF172" s="6">
        <v>110000</v>
      </c>
      <c r="AG172" s="11">
        <f t="shared" si="60"/>
        <v>581682</v>
      </c>
      <c r="AH172">
        <f t="shared" si="58"/>
        <v>1.1803468301928142</v>
      </c>
      <c r="AI172" s="53">
        <v>0.55000000000000004</v>
      </c>
      <c r="AJ172" s="7" t="str">
        <f t="shared" si="43"/>
        <v>hp_581682</v>
      </c>
      <c r="AK172" s="7" t="s">
        <v>3968</v>
      </c>
      <c r="AL172" s="7">
        <v>124620</v>
      </c>
      <c r="AM172" s="7">
        <f>INT(IF(MOD(Y172,3)=0,INT(AL172*0.55),INT(AL172*0.35)))</f>
        <v>43617</v>
      </c>
      <c r="AN172" s="54">
        <f t="shared" si="47"/>
        <v>80902</v>
      </c>
      <c r="AO172" s="7" t="str">
        <f t="shared" si="48"/>
        <v>atk_80902</v>
      </c>
      <c r="AP172" s="7" t="s">
        <v>3973</v>
      </c>
      <c r="AQ172" s="7" t="s">
        <v>3984</v>
      </c>
      <c r="AR172" s="7" t="s">
        <v>3975</v>
      </c>
      <c r="AS172" s="7" t="s">
        <v>3976</v>
      </c>
      <c r="AU172" s="7" t="str">
        <f t="shared" si="49"/>
        <v>hp_581682;atk_80902;hit_500000;miss_35;cirt_0;cirtSub_-3500</v>
      </c>
    </row>
    <row r="173" spans="1:47" x14ac:dyDescent="0.2">
      <c r="A173" s="8" t="s">
        <v>798</v>
      </c>
      <c r="B173" s="6" t="s">
        <v>3967</v>
      </c>
      <c r="C173" s="6">
        <v>119900</v>
      </c>
      <c r="D173" s="6">
        <v>881060</v>
      </c>
      <c r="E173" s="6" t="str">
        <f t="shared" si="44"/>
        <v>hp_881060</v>
      </c>
      <c r="F173" s="7" t="s">
        <v>3968</v>
      </c>
      <c r="G173" s="6">
        <v>436000</v>
      </c>
      <c r="H173" s="7">
        <f t="shared" si="52"/>
        <v>515523</v>
      </c>
      <c r="I173" s="7" t="str">
        <f t="shared" si="45"/>
        <v>atk_515523</v>
      </c>
      <c r="J173" s="7" t="s">
        <v>3973</v>
      </c>
      <c r="K173" s="7" t="s">
        <v>3988</v>
      </c>
      <c r="L173" s="7" t="s">
        <v>3975</v>
      </c>
      <c r="M173" s="7" t="s">
        <v>3976</v>
      </c>
      <c r="O173" s="7" t="str">
        <f t="shared" si="46"/>
        <v>hp_881060;atk_515523;hit_500000;miss_55;cirt_0;cirtSub_-3500</v>
      </c>
      <c r="V173" s="7" t="str">
        <f t="shared" si="42"/>
        <v>凯那海滩1-3</v>
      </c>
      <c r="W173" s="7">
        <f t="shared" si="55"/>
        <v>165</v>
      </c>
      <c r="X173" s="9" t="s">
        <v>406</v>
      </c>
      <c r="Y173" s="9">
        <v>3</v>
      </c>
      <c r="Z173" s="8">
        <f t="shared" si="50"/>
        <v>776</v>
      </c>
      <c r="AA173" s="6" t="s">
        <v>3967</v>
      </c>
      <c r="AB173" s="6">
        <v>497293</v>
      </c>
      <c r="AC173" s="6">
        <f t="shared" si="56"/>
        <v>0.74249999999999994</v>
      </c>
      <c r="AD173" s="6">
        <f t="shared" si="57"/>
        <v>369240</v>
      </c>
      <c r="AE173" s="6">
        <f t="shared" si="61"/>
        <v>107006</v>
      </c>
      <c r="AF173" s="6">
        <v>110000</v>
      </c>
      <c r="AG173" s="11">
        <f t="shared" si="60"/>
        <v>586246</v>
      </c>
      <c r="AH173">
        <f t="shared" si="58"/>
        <v>1.178874426143139</v>
      </c>
      <c r="AI173" s="53">
        <v>0.55000000000000004</v>
      </c>
      <c r="AJ173" s="7" t="str">
        <f t="shared" si="43"/>
        <v>hp_586246</v>
      </c>
      <c r="AK173" s="7" t="s">
        <v>3968</v>
      </c>
      <c r="AL173" s="7">
        <v>125440</v>
      </c>
      <c r="AM173" s="7">
        <f>INT(IF(MOD(Y173,3)=0,INT(AL173*0.55),INT(AL173*0.35)))</f>
        <v>68992</v>
      </c>
      <c r="AN173" s="54">
        <f t="shared" si="47"/>
        <v>81332</v>
      </c>
      <c r="AO173" s="7" t="str">
        <f t="shared" si="48"/>
        <v>atk_81332</v>
      </c>
      <c r="AP173" s="7" t="s">
        <v>3973</v>
      </c>
      <c r="AQ173" s="7" t="s">
        <v>3984</v>
      </c>
      <c r="AR173" s="7" t="s">
        <v>3975</v>
      </c>
      <c r="AS173" s="7" t="s">
        <v>3976</v>
      </c>
      <c r="AU173" s="7" t="str">
        <f t="shared" si="49"/>
        <v>hp_586246;atk_81332;hit_500000;miss_35;cirt_0;cirtSub_-3500</v>
      </c>
    </row>
    <row r="174" spans="1:47" x14ac:dyDescent="0.2">
      <c r="A174" s="8" t="s">
        <v>799</v>
      </c>
      <c r="B174" s="6" t="s">
        <v>3967</v>
      </c>
      <c r="C174" s="6">
        <v>122375</v>
      </c>
      <c r="D174" s="6">
        <v>892986</v>
      </c>
      <c r="E174" s="6" t="str">
        <f t="shared" si="44"/>
        <v>hp_892986</v>
      </c>
      <c r="F174" s="7" t="s">
        <v>3968</v>
      </c>
      <c r="G174" s="6">
        <v>445000</v>
      </c>
      <c r="H174" s="7">
        <f t="shared" si="52"/>
        <v>527722</v>
      </c>
      <c r="I174" s="7" t="str">
        <f t="shared" si="45"/>
        <v>atk_527722</v>
      </c>
      <c r="J174" s="7" t="s">
        <v>3973</v>
      </c>
      <c r="K174" s="7" t="s">
        <v>3988</v>
      </c>
      <c r="L174" s="7" t="s">
        <v>3975</v>
      </c>
      <c r="M174" s="7" t="s">
        <v>3976</v>
      </c>
      <c r="O174" s="7" t="str">
        <f t="shared" si="46"/>
        <v>hp_892986;atk_527722;hit_500000;miss_55;cirt_0;cirtSub_-3500</v>
      </c>
      <c r="V174" s="7" t="str">
        <f t="shared" si="42"/>
        <v>凯那海滩1-4</v>
      </c>
      <c r="W174" s="7">
        <f t="shared" si="55"/>
        <v>167</v>
      </c>
      <c r="X174" s="9" t="s">
        <v>406</v>
      </c>
      <c r="Y174" s="9">
        <v>4</v>
      </c>
      <c r="Z174" s="8">
        <f t="shared" si="50"/>
        <v>780</v>
      </c>
      <c r="AA174" s="6" t="s">
        <v>3967</v>
      </c>
      <c r="AB174" s="6">
        <v>501797</v>
      </c>
      <c r="AC174" s="6">
        <f t="shared" si="56"/>
        <v>0.74249999999999994</v>
      </c>
      <c r="AD174" s="6">
        <f t="shared" si="57"/>
        <v>372584</v>
      </c>
      <c r="AE174" s="6">
        <f t="shared" si="61"/>
        <v>107006</v>
      </c>
      <c r="AF174" s="6">
        <v>110000</v>
      </c>
      <c r="AG174" s="11">
        <f t="shared" si="60"/>
        <v>589590</v>
      </c>
      <c r="AH174">
        <f t="shared" si="58"/>
        <v>1.1749572038095086</v>
      </c>
      <c r="AI174" s="53">
        <v>0.55000000000000004</v>
      </c>
      <c r="AJ174" s="7" t="str">
        <f t="shared" si="43"/>
        <v>hp_589590</v>
      </c>
      <c r="AK174" s="7" t="s">
        <v>3968</v>
      </c>
      <c r="AL174" s="7">
        <v>126260</v>
      </c>
      <c r="AM174" s="7">
        <f>INT(IF(MOD(Y174,3)=0,INT(AL174*0.55),INT(AL174*0.35)))</f>
        <v>44191</v>
      </c>
      <c r="AN174" s="54">
        <f t="shared" si="47"/>
        <v>81592</v>
      </c>
      <c r="AO174" s="7" t="str">
        <f t="shared" si="48"/>
        <v>atk_81592</v>
      </c>
      <c r="AP174" s="7" t="s">
        <v>3973</v>
      </c>
      <c r="AQ174" s="7" t="s">
        <v>3984</v>
      </c>
      <c r="AR174" s="7" t="s">
        <v>3975</v>
      </c>
      <c r="AS174" s="7" t="s">
        <v>3976</v>
      </c>
      <c r="AU174" s="7" t="str">
        <f t="shared" si="49"/>
        <v>hp_589590;atk_81592;hit_500000;miss_35;cirt_0;cirtSub_-3500</v>
      </c>
    </row>
    <row r="175" spans="1:47" x14ac:dyDescent="0.2">
      <c r="A175" s="8" t="s">
        <v>799</v>
      </c>
      <c r="B175" s="6" t="s">
        <v>3967</v>
      </c>
      <c r="C175" s="6">
        <v>122375</v>
      </c>
      <c r="D175" s="6">
        <v>897685</v>
      </c>
      <c r="E175" s="6" t="str">
        <f t="shared" si="44"/>
        <v>hp_897685</v>
      </c>
      <c r="F175" s="7" t="s">
        <v>3968</v>
      </c>
      <c r="G175" s="6">
        <v>445000</v>
      </c>
      <c r="H175" s="7">
        <f t="shared" si="52"/>
        <v>527722</v>
      </c>
      <c r="I175" s="7" t="str">
        <f t="shared" si="45"/>
        <v>atk_527722</v>
      </c>
      <c r="J175" s="7" t="s">
        <v>3973</v>
      </c>
      <c r="K175" s="7" t="s">
        <v>3988</v>
      </c>
      <c r="L175" s="7" t="s">
        <v>3975</v>
      </c>
      <c r="M175" s="7" t="s">
        <v>3976</v>
      </c>
      <c r="O175" s="7" t="str">
        <f t="shared" si="46"/>
        <v>hp_897685;atk_527722;hit_500000;miss_55;cirt_0;cirtSub_-3500</v>
      </c>
      <c r="V175" s="7" t="str">
        <f t="shared" si="42"/>
        <v>凯那海滩1-5</v>
      </c>
      <c r="W175" s="7">
        <f t="shared" si="55"/>
        <v>169</v>
      </c>
      <c r="X175" s="9" t="s">
        <v>406</v>
      </c>
      <c r="Y175" s="9">
        <v>5</v>
      </c>
      <c r="Z175" s="8">
        <f t="shared" si="50"/>
        <v>785</v>
      </c>
      <c r="AA175" s="6" t="s">
        <v>3967</v>
      </c>
      <c r="AB175" s="6">
        <v>506317</v>
      </c>
      <c r="AC175" s="6">
        <f t="shared" si="56"/>
        <v>0.74249999999999994</v>
      </c>
      <c r="AD175" s="6">
        <f t="shared" si="57"/>
        <v>375940</v>
      </c>
      <c r="AE175" s="6">
        <f t="shared" si="61"/>
        <v>107006</v>
      </c>
      <c r="AF175" s="6">
        <v>110000</v>
      </c>
      <c r="AG175" s="11">
        <f t="shared" si="60"/>
        <v>592946</v>
      </c>
      <c r="AH175">
        <f t="shared" si="58"/>
        <v>1.1710963684806159</v>
      </c>
      <c r="AI175" s="53">
        <v>0.55000000000000004</v>
      </c>
      <c r="AJ175" s="7" t="str">
        <f t="shared" si="43"/>
        <v>hp_592946</v>
      </c>
      <c r="AK175" s="7" t="s">
        <v>3968</v>
      </c>
      <c r="AL175" s="7">
        <v>127080</v>
      </c>
      <c r="AM175" s="7">
        <f>INT(IF(MOD(Y175,3)=0,INT(AL175*0.55),INT(AL175*0.35)))</f>
        <v>44478</v>
      </c>
      <c r="AN175" s="54">
        <f t="shared" si="47"/>
        <v>81852</v>
      </c>
      <c r="AO175" s="7" t="str">
        <f t="shared" si="48"/>
        <v>atk_81852</v>
      </c>
      <c r="AP175" s="7" t="s">
        <v>3973</v>
      </c>
      <c r="AQ175" s="7" t="s">
        <v>3984</v>
      </c>
      <c r="AR175" s="7" t="s">
        <v>3975</v>
      </c>
      <c r="AS175" s="7" t="s">
        <v>3976</v>
      </c>
      <c r="AU175" s="7" t="str">
        <f t="shared" si="49"/>
        <v>hp_592946;atk_81852;hit_500000;miss_35;cirt_0;cirtSub_-3500</v>
      </c>
    </row>
    <row r="176" spans="1:47" x14ac:dyDescent="0.2">
      <c r="A176" s="8" t="s">
        <v>799</v>
      </c>
      <c r="B176" s="6" t="s">
        <v>3967</v>
      </c>
      <c r="C176" s="6">
        <v>122375</v>
      </c>
      <c r="D176" s="6">
        <v>902401</v>
      </c>
      <c r="E176" s="6" t="str">
        <f t="shared" si="44"/>
        <v>hp_902401</v>
      </c>
      <c r="F176" s="7" t="s">
        <v>3968</v>
      </c>
      <c r="G176" s="6">
        <v>445000</v>
      </c>
      <c r="H176" s="7">
        <f t="shared" si="52"/>
        <v>527722</v>
      </c>
      <c r="I176" s="7" t="str">
        <f t="shared" si="45"/>
        <v>atk_527722</v>
      </c>
      <c r="J176" s="7" t="s">
        <v>3973</v>
      </c>
      <c r="K176" s="7" t="s">
        <v>3988</v>
      </c>
      <c r="L176" s="7" t="s">
        <v>3975</v>
      </c>
      <c r="M176" s="7" t="s">
        <v>3976</v>
      </c>
      <c r="O176" s="7" t="str">
        <f t="shared" si="46"/>
        <v>hp_902401;atk_527722;hit_500000;miss_55;cirt_0;cirtSub_-3500</v>
      </c>
      <c r="V176" s="7" t="str">
        <f t="shared" si="42"/>
        <v>凯那海滩1-6</v>
      </c>
      <c r="W176" s="7">
        <f t="shared" si="55"/>
        <v>171</v>
      </c>
      <c r="X176" s="9" t="s">
        <v>406</v>
      </c>
      <c r="Y176" s="9">
        <v>6</v>
      </c>
      <c r="Z176" s="8">
        <f t="shared" si="50"/>
        <v>791</v>
      </c>
      <c r="AA176" s="6" t="s">
        <v>3967</v>
      </c>
      <c r="AB176" s="6">
        <v>510853</v>
      </c>
      <c r="AC176" s="6">
        <f t="shared" si="56"/>
        <v>0.745</v>
      </c>
      <c r="AD176" s="6">
        <f t="shared" si="57"/>
        <v>380585</v>
      </c>
      <c r="AE176" s="6">
        <f t="shared" si="61"/>
        <v>107006</v>
      </c>
      <c r="AF176" s="6">
        <v>110000</v>
      </c>
      <c r="AG176" s="11">
        <f t="shared" si="60"/>
        <v>597591</v>
      </c>
      <c r="AH176">
        <f t="shared" si="58"/>
        <v>1.1697905268247422</v>
      </c>
      <c r="AI176" s="53">
        <v>0.55000000000000004</v>
      </c>
      <c r="AJ176" s="7" t="str">
        <f t="shared" si="43"/>
        <v>hp_597591</v>
      </c>
      <c r="AK176" s="7" t="s">
        <v>3968</v>
      </c>
      <c r="AL176" s="7">
        <v>127900</v>
      </c>
      <c r="AM176" s="7">
        <f>INT(IF(MOD(Y176,3)=0,INT(AL176*0.55),INT(AL176*0.35)))</f>
        <v>70345</v>
      </c>
      <c r="AN176" s="54">
        <f t="shared" si="47"/>
        <v>82288</v>
      </c>
      <c r="AO176" s="7" t="str">
        <f t="shared" si="48"/>
        <v>atk_82288</v>
      </c>
      <c r="AP176" s="7" t="s">
        <v>3973</v>
      </c>
      <c r="AQ176" s="7" t="s">
        <v>3984</v>
      </c>
      <c r="AR176" s="7" t="s">
        <v>3975</v>
      </c>
      <c r="AS176" s="7" t="s">
        <v>3976</v>
      </c>
      <c r="AU176" s="7" t="str">
        <f t="shared" si="49"/>
        <v>hp_597591;atk_82288;hit_500000;miss_35;cirt_0;cirtSub_-3500</v>
      </c>
    </row>
    <row r="177" spans="1:47" x14ac:dyDescent="0.2">
      <c r="A177" s="8" t="s">
        <v>800</v>
      </c>
      <c r="B177" s="6" t="s">
        <v>3967</v>
      </c>
      <c r="C177" s="6">
        <v>124850</v>
      </c>
      <c r="D177" s="6">
        <v>914992</v>
      </c>
      <c r="E177" s="6" t="str">
        <f t="shared" si="44"/>
        <v>hp_914992</v>
      </c>
      <c r="F177" s="7" t="s">
        <v>3968</v>
      </c>
      <c r="G177" s="6">
        <v>454000</v>
      </c>
      <c r="H177" s="7">
        <f t="shared" si="52"/>
        <v>540073</v>
      </c>
      <c r="I177" s="7" t="str">
        <f t="shared" si="45"/>
        <v>atk_540073</v>
      </c>
      <c r="J177" s="7" t="s">
        <v>3973</v>
      </c>
      <c r="K177" s="7" t="s">
        <v>3988</v>
      </c>
      <c r="L177" s="7" t="s">
        <v>3975</v>
      </c>
      <c r="M177" s="7" t="s">
        <v>3976</v>
      </c>
      <c r="O177" s="7" t="str">
        <f t="shared" si="46"/>
        <v>hp_914992;atk_540073;hit_500000;miss_55;cirt_0;cirtSub_-3500</v>
      </c>
      <c r="V177" s="7" t="str">
        <f t="shared" si="42"/>
        <v>凯那海滩1-7</v>
      </c>
      <c r="W177" s="7">
        <f t="shared" si="55"/>
        <v>173</v>
      </c>
      <c r="X177" s="9" t="s">
        <v>406</v>
      </c>
      <c r="Y177" s="9">
        <v>7</v>
      </c>
      <c r="Z177" s="8">
        <f t="shared" si="50"/>
        <v>798</v>
      </c>
      <c r="AA177" s="6" t="s">
        <v>3967</v>
      </c>
      <c r="AB177" s="6">
        <v>515405</v>
      </c>
      <c r="AC177" s="6">
        <f t="shared" si="56"/>
        <v>0.745</v>
      </c>
      <c r="AD177" s="6">
        <f t="shared" si="57"/>
        <v>383976</v>
      </c>
      <c r="AE177" s="6">
        <f t="shared" si="61"/>
        <v>107006</v>
      </c>
      <c r="AF177" s="6">
        <v>110000</v>
      </c>
      <c r="AG177" s="11">
        <f t="shared" si="60"/>
        <v>600982</v>
      </c>
      <c r="AH177">
        <f t="shared" si="58"/>
        <v>1.1660383581843405</v>
      </c>
      <c r="AI177" s="53">
        <v>0.55000000000000004</v>
      </c>
      <c r="AJ177" s="7" t="str">
        <f t="shared" si="43"/>
        <v>hp_600982</v>
      </c>
      <c r="AK177" s="7" t="s">
        <v>3968</v>
      </c>
      <c r="AL177" s="7">
        <v>128720</v>
      </c>
      <c r="AM177" s="7">
        <f>INT(IF(MOD(Y177,3)=0,INT(AL177*0.55),INT(AL177*0.35)))</f>
        <v>45052</v>
      </c>
      <c r="AN177" s="54">
        <f t="shared" si="47"/>
        <v>82550</v>
      </c>
      <c r="AO177" s="7" t="str">
        <f t="shared" si="48"/>
        <v>atk_82550</v>
      </c>
      <c r="AP177" s="7" t="s">
        <v>3973</v>
      </c>
      <c r="AQ177" s="7" t="s">
        <v>3984</v>
      </c>
      <c r="AR177" s="7" t="s">
        <v>3975</v>
      </c>
      <c r="AS177" s="7" t="s">
        <v>3976</v>
      </c>
      <c r="AU177" s="7" t="str">
        <f t="shared" si="49"/>
        <v>hp_600982;atk_82550;hit_500000;miss_35;cirt_0;cirtSub_-3500</v>
      </c>
    </row>
    <row r="178" spans="1:47" x14ac:dyDescent="0.2">
      <c r="A178" s="8" t="s">
        <v>800</v>
      </c>
      <c r="B178" s="6" t="s">
        <v>3967</v>
      </c>
      <c r="C178" s="6">
        <v>124850</v>
      </c>
      <c r="D178" s="6">
        <v>920506</v>
      </c>
      <c r="E178" s="6" t="str">
        <f t="shared" si="44"/>
        <v>hp_920506</v>
      </c>
      <c r="F178" s="7" t="s">
        <v>3968</v>
      </c>
      <c r="G178" s="6">
        <v>454000</v>
      </c>
      <c r="H178" s="7">
        <f t="shared" si="52"/>
        <v>540073</v>
      </c>
      <c r="I178" s="7" t="str">
        <f t="shared" si="45"/>
        <v>atk_540073</v>
      </c>
      <c r="J178" s="7" t="s">
        <v>3973</v>
      </c>
      <c r="K178" s="7" t="s">
        <v>3988</v>
      </c>
      <c r="L178" s="7" t="s">
        <v>3975</v>
      </c>
      <c r="M178" s="7" t="s">
        <v>3976</v>
      </c>
      <c r="O178" s="7" t="str">
        <f t="shared" si="46"/>
        <v>hp_920506;atk_540073;hit_500000;miss_55;cirt_0;cirtSub_-3500</v>
      </c>
      <c r="V178" s="7" t="str">
        <f t="shared" si="42"/>
        <v>凯那海滩1-8</v>
      </c>
      <c r="W178" s="7">
        <f t="shared" si="55"/>
        <v>175</v>
      </c>
      <c r="X178" s="9" t="s">
        <v>406</v>
      </c>
      <c r="Y178" s="9">
        <v>8</v>
      </c>
      <c r="Z178" s="8">
        <f t="shared" si="50"/>
        <v>806</v>
      </c>
      <c r="AA178" s="6" t="s">
        <v>3967</v>
      </c>
      <c r="AB178" s="6">
        <v>519974</v>
      </c>
      <c r="AC178" s="6">
        <f t="shared" si="56"/>
        <v>0.745</v>
      </c>
      <c r="AD178" s="6">
        <f t="shared" si="57"/>
        <v>387380</v>
      </c>
      <c r="AE178" s="6">
        <f t="shared" si="61"/>
        <v>107006</v>
      </c>
      <c r="AF178" s="6">
        <v>110000</v>
      </c>
      <c r="AG178" s="11">
        <f t="shared" si="60"/>
        <v>604386</v>
      </c>
      <c r="AH178">
        <f t="shared" si="58"/>
        <v>1.1623388861750781</v>
      </c>
      <c r="AI178" s="53">
        <v>0.55000000000000004</v>
      </c>
      <c r="AJ178" s="7" t="str">
        <f t="shared" si="43"/>
        <v>hp_604386</v>
      </c>
      <c r="AK178" s="7" t="s">
        <v>3968</v>
      </c>
      <c r="AL178" s="7">
        <v>129540</v>
      </c>
      <c r="AM178" s="7">
        <f>INT(IF(MOD(Y178,3)=0,INT(AL178*0.55),INT(AL178*0.35)))</f>
        <v>45339</v>
      </c>
      <c r="AN178" s="54">
        <f t="shared" si="47"/>
        <v>82813</v>
      </c>
      <c r="AO178" s="7" t="str">
        <f t="shared" si="48"/>
        <v>atk_82813</v>
      </c>
      <c r="AP178" s="7" t="s">
        <v>3973</v>
      </c>
      <c r="AQ178" s="7" t="s">
        <v>3984</v>
      </c>
      <c r="AR178" s="7" t="s">
        <v>3975</v>
      </c>
      <c r="AS178" s="7" t="s">
        <v>3976</v>
      </c>
      <c r="AU178" s="7" t="str">
        <f t="shared" si="49"/>
        <v>hp_604386;atk_82813;hit_500000;miss_35;cirt_0;cirtSub_-3500</v>
      </c>
    </row>
    <row r="179" spans="1:47" x14ac:dyDescent="0.2">
      <c r="A179" s="8" t="s">
        <v>800</v>
      </c>
      <c r="B179" s="6" t="s">
        <v>3967</v>
      </c>
      <c r="C179" s="6">
        <v>124850</v>
      </c>
      <c r="D179" s="6">
        <v>926041</v>
      </c>
      <c r="E179" s="6" t="str">
        <f t="shared" si="44"/>
        <v>hp_926041</v>
      </c>
      <c r="F179" s="7" t="s">
        <v>3968</v>
      </c>
      <c r="G179" s="6">
        <v>454000</v>
      </c>
      <c r="H179" s="7">
        <f t="shared" si="52"/>
        <v>540073</v>
      </c>
      <c r="I179" s="7" t="str">
        <f t="shared" si="45"/>
        <v>atk_540073</v>
      </c>
      <c r="J179" s="7" t="s">
        <v>3973</v>
      </c>
      <c r="K179" s="7" t="s">
        <v>3988</v>
      </c>
      <c r="L179" s="7" t="s">
        <v>3975</v>
      </c>
      <c r="M179" s="7" t="s">
        <v>3976</v>
      </c>
      <c r="O179" s="7" t="str">
        <f t="shared" si="46"/>
        <v>hp_926041;atk_540073;hit_500000;miss_55;cirt_0;cirtSub_-3500</v>
      </c>
      <c r="V179" s="7" t="str">
        <f t="shared" si="42"/>
        <v>凯那海滩1-9</v>
      </c>
      <c r="W179" s="7">
        <f t="shared" si="55"/>
        <v>177</v>
      </c>
      <c r="X179" s="9" t="s">
        <v>406</v>
      </c>
      <c r="Y179" s="9">
        <v>9</v>
      </c>
      <c r="Z179" s="8">
        <f t="shared" si="50"/>
        <v>815</v>
      </c>
      <c r="AA179" s="6" t="s">
        <v>3967</v>
      </c>
      <c r="AB179" s="6">
        <v>524559</v>
      </c>
      <c r="AC179" s="6">
        <f t="shared" si="56"/>
        <v>0.74749999999999994</v>
      </c>
      <c r="AD179" s="6">
        <f t="shared" si="57"/>
        <v>392107</v>
      </c>
      <c r="AE179" s="6">
        <f t="shared" si="61"/>
        <v>107006</v>
      </c>
      <c r="AF179" s="6">
        <v>110000</v>
      </c>
      <c r="AG179" s="11">
        <f t="shared" si="60"/>
        <v>609113</v>
      </c>
      <c r="AH179">
        <f t="shared" si="58"/>
        <v>1.1611906382313524</v>
      </c>
      <c r="AI179" s="53">
        <v>0.55000000000000004</v>
      </c>
      <c r="AJ179" s="7" t="str">
        <f t="shared" si="43"/>
        <v>hp_609113</v>
      </c>
      <c r="AK179" s="7" t="s">
        <v>3968</v>
      </c>
      <c r="AL179" s="7">
        <v>130360</v>
      </c>
      <c r="AM179" s="7">
        <f>INT(IF(MOD(Y179,3)=0,INT(AL179*0.55),INT(AL179*0.35)))</f>
        <v>71698</v>
      </c>
      <c r="AN179" s="54">
        <f t="shared" si="47"/>
        <v>83255</v>
      </c>
      <c r="AO179" s="7" t="str">
        <f t="shared" si="48"/>
        <v>atk_83255</v>
      </c>
      <c r="AP179" s="7" t="s">
        <v>3973</v>
      </c>
      <c r="AQ179" s="7" t="s">
        <v>3984</v>
      </c>
      <c r="AR179" s="7" t="s">
        <v>3975</v>
      </c>
      <c r="AS179" s="7" t="s">
        <v>3976</v>
      </c>
      <c r="AU179" s="7" t="str">
        <f t="shared" si="49"/>
        <v>hp_609113;atk_83255;hit_500000;miss_35;cirt_0;cirtSub_-3500</v>
      </c>
    </row>
    <row r="180" spans="1:47" s="12" customFormat="1" x14ac:dyDescent="0.2">
      <c r="A180" s="8" t="s">
        <v>901</v>
      </c>
      <c r="B180" s="6" t="s">
        <v>3967</v>
      </c>
      <c r="C180" s="6">
        <v>127875</v>
      </c>
      <c r="D180" s="6">
        <v>939541</v>
      </c>
      <c r="E180" s="6" t="str">
        <f t="shared" si="44"/>
        <v>hp_939541</v>
      </c>
      <c r="F180" s="7" t="s">
        <v>3968</v>
      </c>
      <c r="G180" s="6">
        <v>465000</v>
      </c>
      <c r="H180" s="7">
        <f t="shared" si="52"/>
        <v>554474</v>
      </c>
      <c r="I180" s="7" t="str">
        <f t="shared" si="45"/>
        <v>atk_554474</v>
      </c>
      <c r="J180" s="7" t="s">
        <v>3973</v>
      </c>
      <c r="K180" s="7" t="s">
        <v>3989</v>
      </c>
      <c r="L180" s="7" t="s">
        <v>3975</v>
      </c>
      <c r="M180" s="7" t="s">
        <v>3976</v>
      </c>
      <c r="N180" s="7"/>
      <c r="O180" s="7" t="str">
        <f t="shared" si="46"/>
        <v>hp_939541;atk_554474;hit_500000;miss_60;cirt_0;cirtSub_-3500</v>
      </c>
      <c r="P180" s="7"/>
      <c r="Q180" s="7"/>
      <c r="R180" s="7"/>
      <c r="S180" s="7"/>
      <c r="T180" s="7"/>
      <c r="V180" s="12" t="str">
        <f t="shared" si="42"/>
        <v>凯那海滩1-10</v>
      </c>
      <c r="W180" s="12">
        <f t="shared" si="55"/>
        <v>179</v>
      </c>
      <c r="X180" s="5" t="s">
        <v>406</v>
      </c>
      <c r="Y180" s="5">
        <v>10</v>
      </c>
      <c r="Z180" s="5">
        <f t="shared" si="50"/>
        <v>825</v>
      </c>
      <c r="AA180" s="11" t="s">
        <v>3967</v>
      </c>
      <c r="AB180" s="11">
        <v>529160</v>
      </c>
      <c r="AC180" s="11">
        <f t="shared" si="56"/>
        <v>0.74749999999999994</v>
      </c>
      <c r="AD180" s="11">
        <f t="shared" si="57"/>
        <v>395547</v>
      </c>
      <c r="AE180" s="6">
        <f t="shared" si="61"/>
        <v>107006</v>
      </c>
      <c r="AF180" s="11">
        <v>110000</v>
      </c>
      <c r="AG180" s="11">
        <f t="shared" si="60"/>
        <v>612553</v>
      </c>
      <c r="AH180">
        <f t="shared" si="58"/>
        <v>1.1575950563156701</v>
      </c>
      <c r="AI180" s="53">
        <v>0.55000000000000004</v>
      </c>
      <c r="AJ180" s="7" t="str">
        <f t="shared" si="43"/>
        <v>hp_612553</v>
      </c>
      <c r="AK180" s="12" t="s">
        <v>3968</v>
      </c>
      <c r="AL180" s="12">
        <v>131180</v>
      </c>
      <c r="AM180" s="7">
        <f>INT(IF(MOD(Y180,3)=0,INT(AL180*0.55),INT(AL180*0.35)))</f>
        <v>45913</v>
      </c>
      <c r="AN180" s="54">
        <f t="shared" si="47"/>
        <v>83519</v>
      </c>
      <c r="AO180" s="7" t="str">
        <f t="shared" si="48"/>
        <v>atk_83519</v>
      </c>
      <c r="AP180" s="12" t="s">
        <v>3973</v>
      </c>
      <c r="AQ180" s="12" t="s">
        <v>3984</v>
      </c>
      <c r="AR180" s="12" t="s">
        <v>3975</v>
      </c>
      <c r="AS180" s="12" t="s">
        <v>3976</v>
      </c>
      <c r="AU180" s="12" t="str">
        <f t="shared" si="49"/>
        <v>hp_612553;atk_83519;hit_500000;miss_35;cirt_0;cirtSub_-3500</v>
      </c>
    </row>
    <row r="181" spans="1:47" x14ac:dyDescent="0.2">
      <c r="A181" s="8" t="s">
        <v>901</v>
      </c>
      <c r="B181" s="6" t="s">
        <v>3967</v>
      </c>
      <c r="C181" s="6">
        <v>127875</v>
      </c>
      <c r="D181" s="6">
        <v>944444</v>
      </c>
      <c r="E181" s="6" t="str">
        <f t="shared" si="44"/>
        <v>hp_944444</v>
      </c>
      <c r="F181" s="7" t="s">
        <v>3968</v>
      </c>
      <c r="G181" s="6">
        <v>465000</v>
      </c>
      <c r="H181" s="7">
        <f t="shared" si="52"/>
        <v>554474</v>
      </c>
      <c r="I181" s="7" t="str">
        <f t="shared" si="45"/>
        <v>atk_554474</v>
      </c>
      <c r="J181" s="7" t="s">
        <v>3973</v>
      </c>
      <c r="K181" s="7" t="s">
        <v>3989</v>
      </c>
      <c r="L181" s="7" t="s">
        <v>3975</v>
      </c>
      <c r="M181" s="7" t="s">
        <v>3976</v>
      </c>
      <c r="O181" s="7" t="str">
        <f t="shared" si="46"/>
        <v>hp_944444;atk_554474;hit_500000;miss_60;cirt_0;cirtSub_-3500</v>
      </c>
      <c r="V181" s="7" t="str">
        <f t="shared" si="42"/>
        <v>凯那海滩2-1</v>
      </c>
      <c r="W181" s="7">
        <f t="shared" si="55"/>
        <v>181</v>
      </c>
      <c r="X181" s="9" t="s">
        <v>407</v>
      </c>
      <c r="Y181" s="9">
        <v>1</v>
      </c>
      <c r="Z181" s="8">
        <f t="shared" si="50"/>
        <v>826</v>
      </c>
      <c r="AA181" s="6" t="s">
        <v>3967</v>
      </c>
      <c r="AB181" s="6">
        <v>533777</v>
      </c>
      <c r="AC181" s="6">
        <f t="shared" si="56"/>
        <v>0.75</v>
      </c>
      <c r="AD181" s="6">
        <f t="shared" si="57"/>
        <v>400332</v>
      </c>
      <c r="AE181" s="6">
        <f t="shared" ref="AE181" si="63">IF(MOD(Y181,1)=0,INT(AD180*0.3),0)</f>
        <v>118664</v>
      </c>
      <c r="AF181" s="6">
        <v>110000</v>
      </c>
      <c r="AG181" s="11">
        <f t="shared" si="60"/>
        <v>628996</v>
      </c>
      <c r="AH181">
        <f t="shared" si="58"/>
        <v>1.1783872291237727</v>
      </c>
      <c r="AI181" s="53">
        <v>0.55000000000000004</v>
      </c>
      <c r="AJ181" s="7" t="str">
        <f t="shared" si="43"/>
        <v>hp_628996</v>
      </c>
      <c r="AK181" s="7" t="s">
        <v>3968</v>
      </c>
      <c r="AL181" s="7">
        <v>132000</v>
      </c>
      <c r="AM181" s="7">
        <f>INT(IF(MOD(Y181,3)=0,INT(AL181*0.55),INT(AL181*0.35)))</f>
        <v>46200</v>
      </c>
      <c r="AN181" s="54">
        <f t="shared" si="47"/>
        <v>85550</v>
      </c>
      <c r="AO181" s="7" t="str">
        <f t="shared" si="48"/>
        <v>atk_85550</v>
      </c>
      <c r="AP181" s="7" t="s">
        <v>3973</v>
      </c>
      <c r="AQ181" s="7" t="s">
        <v>3984</v>
      </c>
      <c r="AR181" s="7" t="s">
        <v>3975</v>
      </c>
      <c r="AS181" s="7" t="s">
        <v>3976</v>
      </c>
      <c r="AU181" s="7" t="str">
        <f t="shared" si="49"/>
        <v>hp_628996;atk_85550;hit_500000;miss_35;cirt_0;cirtSub_-3500</v>
      </c>
    </row>
    <row r="182" spans="1:47" x14ac:dyDescent="0.2">
      <c r="A182" s="8" t="s">
        <v>901</v>
      </c>
      <c r="B182" s="6" t="s">
        <v>3967</v>
      </c>
      <c r="C182" s="6">
        <v>127875</v>
      </c>
      <c r="D182" s="6">
        <v>949365</v>
      </c>
      <c r="E182" s="6" t="str">
        <f t="shared" si="44"/>
        <v>hp_949365</v>
      </c>
      <c r="F182" s="7" t="s">
        <v>3968</v>
      </c>
      <c r="G182" s="6">
        <v>465000</v>
      </c>
      <c r="H182" s="7">
        <f t="shared" si="52"/>
        <v>554474</v>
      </c>
      <c r="I182" s="7" t="str">
        <f t="shared" si="45"/>
        <v>atk_554474</v>
      </c>
      <c r="J182" s="7" t="s">
        <v>3973</v>
      </c>
      <c r="K182" s="7" t="s">
        <v>3989</v>
      </c>
      <c r="L182" s="7" t="s">
        <v>3975</v>
      </c>
      <c r="M182" s="7" t="s">
        <v>3976</v>
      </c>
      <c r="O182" s="7" t="str">
        <f t="shared" si="46"/>
        <v>hp_949365;atk_554474;hit_500000;miss_60;cirt_0;cirtSub_-3500</v>
      </c>
      <c r="V182" s="7" t="str">
        <f t="shared" si="42"/>
        <v>凯那海滩2-2</v>
      </c>
      <c r="W182" s="7">
        <f t="shared" si="55"/>
        <v>183</v>
      </c>
      <c r="X182" s="9" t="s">
        <v>407</v>
      </c>
      <c r="Y182" s="9">
        <v>2</v>
      </c>
      <c r="Z182" s="8">
        <f t="shared" si="50"/>
        <v>828</v>
      </c>
      <c r="AA182" s="6" t="s">
        <v>3967</v>
      </c>
      <c r="AB182" s="6">
        <v>538087</v>
      </c>
      <c r="AC182" s="6">
        <f t="shared" si="56"/>
        <v>0.75</v>
      </c>
      <c r="AD182" s="6">
        <f t="shared" si="57"/>
        <v>403565</v>
      </c>
      <c r="AE182" s="6">
        <f t="shared" si="61"/>
        <v>118664</v>
      </c>
      <c r="AF182" s="6">
        <v>110000</v>
      </c>
      <c r="AG182" s="11">
        <f t="shared" si="60"/>
        <v>632229</v>
      </c>
      <c r="AH182">
        <f t="shared" si="58"/>
        <v>1.1749568378347739</v>
      </c>
      <c r="AI182" s="53">
        <v>0.55000000000000004</v>
      </c>
      <c r="AJ182" s="7" t="str">
        <f t="shared" si="43"/>
        <v>hp_632229</v>
      </c>
      <c r="AK182" s="7" t="s">
        <v>3968</v>
      </c>
      <c r="AL182" s="7">
        <v>132740</v>
      </c>
      <c r="AM182" s="7">
        <f>INT(IF(MOD(Y182,3)=0,INT(AL182*0.55),INT(AL182*0.35)))</f>
        <v>46459</v>
      </c>
      <c r="AN182" s="54">
        <f t="shared" si="47"/>
        <v>85780</v>
      </c>
      <c r="AO182" s="7" t="str">
        <f t="shared" si="48"/>
        <v>atk_85780</v>
      </c>
      <c r="AP182" s="7" t="s">
        <v>3973</v>
      </c>
      <c r="AQ182" s="7" t="s">
        <v>3984</v>
      </c>
      <c r="AR182" s="7" t="s">
        <v>3975</v>
      </c>
      <c r="AS182" s="7" t="s">
        <v>3976</v>
      </c>
      <c r="AU182" s="7" t="str">
        <f t="shared" si="49"/>
        <v>hp_632229;atk_85780;hit_500000;miss_35;cirt_0;cirtSub_-3500</v>
      </c>
    </row>
    <row r="183" spans="1:47" x14ac:dyDescent="0.2">
      <c r="A183" s="8" t="s">
        <v>902</v>
      </c>
      <c r="B183" s="6" t="s">
        <v>3967</v>
      </c>
      <c r="C183" s="6">
        <v>130405</v>
      </c>
      <c r="D183" s="6">
        <v>962049</v>
      </c>
      <c r="E183" s="6" t="str">
        <f t="shared" si="44"/>
        <v>hp_962049</v>
      </c>
      <c r="F183" s="7" t="s">
        <v>3968</v>
      </c>
      <c r="G183" s="6">
        <v>474200</v>
      </c>
      <c r="H183" s="7">
        <f t="shared" si="52"/>
        <v>567383</v>
      </c>
      <c r="I183" s="7" t="str">
        <f t="shared" si="45"/>
        <v>atk_567383</v>
      </c>
      <c r="J183" s="7" t="s">
        <v>3973</v>
      </c>
      <c r="K183" s="7" t="s">
        <v>3989</v>
      </c>
      <c r="L183" s="7" t="s">
        <v>3975</v>
      </c>
      <c r="M183" s="7" t="s">
        <v>3976</v>
      </c>
      <c r="O183" s="7" t="str">
        <f t="shared" si="46"/>
        <v>hp_962049;atk_567383;hit_500000;miss_60;cirt_0;cirtSub_-3500</v>
      </c>
      <c r="V183" s="7" t="str">
        <f t="shared" si="42"/>
        <v>凯那海滩2-3</v>
      </c>
      <c r="W183" s="7">
        <f t="shared" si="55"/>
        <v>185</v>
      </c>
      <c r="X183" s="9" t="s">
        <v>407</v>
      </c>
      <c r="Y183" s="9">
        <v>3</v>
      </c>
      <c r="Z183" s="8">
        <f t="shared" si="50"/>
        <v>831</v>
      </c>
      <c r="AA183" s="6" t="s">
        <v>3967</v>
      </c>
      <c r="AB183" s="6">
        <v>542411</v>
      </c>
      <c r="AC183" s="6">
        <f t="shared" si="56"/>
        <v>0.75249999999999995</v>
      </c>
      <c r="AD183" s="6">
        <f t="shared" si="57"/>
        <v>408164</v>
      </c>
      <c r="AE183" s="6">
        <f t="shared" si="61"/>
        <v>118664</v>
      </c>
      <c r="AF183" s="6">
        <v>110000</v>
      </c>
      <c r="AG183" s="11">
        <f t="shared" si="60"/>
        <v>636828</v>
      </c>
      <c r="AH183">
        <f t="shared" si="58"/>
        <v>1.174069109955366</v>
      </c>
      <c r="AI183" s="53">
        <v>0.55000000000000004</v>
      </c>
      <c r="AJ183" s="7" t="str">
        <f t="shared" si="43"/>
        <v>hp_636828</v>
      </c>
      <c r="AK183" s="7" t="s">
        <v>3968</v>
      </c>
      <c r="AL183" s="7">
        <v>133480</v>
      </c>
      <c r="AM183" s="7">
        <f>INT(IF(MOD(Y183,3)=0,INT(AL183*0.55),INT(AL183*0.35)))</f>
        <v>73414</v>
      </c>
      <c r="AN183" s="54">
        <f t="shared" si="47"/>
        <v>86193</v>
      </c>
      <c r="AO183" s="7" t="str">
        <f t="shared" si="48"/>
        <v>atk_86193</v>
      </c>
      <c r="AP183" s="7" t="s">
        <v>3973</v>
      </c>
      <c r="AQ183" s="7" t="s">
        <v>3984</v>
      </c>
      <c r="AR183" s="7" t="s">
        <v>3975</v>
      </c>
      <c r="AS183" s="7" t="s">
        <v>3976</v>
      </c>
      <c r="AU183" s="7" t="str">
        <f t="shared" si="49"/>
        <v>hp_636828;atk_86193;hit_500000;miss_35;cirt_0;cirtSub_-3500</v>
      </c>
    </row>
    <row r="184" spans="1:47" x14ac:dyDescent="0.2">
      <c r="A184" s="8" t="s">
        <v>902</v>
      </c>
      <c r="B184" s="6" t="s">
        <v>3967</v>
      </c>
      <c r="C184" s="6">
        <v>130405</v>
      </c>
      <c r="D184" s="6">
        <v>967015</v>
      </c>
      <c r="E184" s="6" t="str">
        <f t="shared" si="44"/>
        <v>hp_967015</v>
      </c>
      <c r="F184" s="7" t="s">
        <v>3968</v>
      </c>
      <c r="G184" s="6">
        <v>474200</v>
      </c>
      <c r="H184" s="7">
        <f t="shared" si="52"/>
        <v>567383</v>
      </c>
      <c r="I184" s="7" t="str">
        <f t="shared" si="45"/>
        <v>atk_567383</v>
      </c>
      <c r="J184" s="7" t="s">
        <v>3973</v>
      </c>
      <c r="K184" s="7" t="s">
        <v>3989</v>
      </c>
      <c r="L184" s="7" t="s">
        <v>3975</v>
      </c>
      <c r="M184" s="7" t="s">
        <v>3976</v>
      </c>
      <c r="O184" s="7" t="str">
        <f t="shared" si="46"/>
        <v>hp_967015;atk_567383;hit_500000;miss_60;cirt_0;cirtSub_-3500</v>
      </c>
      <c r="V184" s="7" t="str">
        <f t="shared" si="42"/>
        <v>凯那海滩2-4</v>
      </c>
      <c r="W184" s="7">
        <f t="shared" si="55"/>
        <v>187</v>
      </c>
      <c r="X184" s="9" t="s">
        <v>407</v>
      </c>
      <c r="Y184" s="9">
        <v>4</v>
      </c>
      <c r="Z184" s="8">
        <f t="shared" si="50"/>
        <v>835</v>
      </c>
      <c r="AA184" s="6" t="s">
        <v>3967</v>
      </c>
      <c r="AB184" s="6">
        <v>546750</v>
      </c>
      <c r="AC184" s="6">
        <f t="shared" si="56"/>
        <v>0.75249999999999995</v>
      </c>
      <c r="AD184" s="6">
        <f t="shared" si="57"/>
        <v>411429</v>
      </c>
      <c r="AE184" s="6">
        <f t="shared" si="61"/>
        <v>118664</v>
      </c>
      <c r="AF184" s="6">
        <v>110000</v>
      </c>
      <c r="AG184" s="11">
        <f t="shared" si="60"/>
        <v>640093</v>
      </c>
      <c r="AH184">
        <f t="shared" si="58"/>
        <v>1.1707233653406492</v>
      </c>
      <c r="AI184" s="53">
        <v>0.55000000000000004</v>
      </c>
      <c r="AJ184" s="7" t="str">
        <f t="shared" si="43"/>
        <v>hp_640093</v>
      </c>
      <c r="AK184" s="7" t="s">
        <v>3968</v>
      </c>
      <c r="AL184" s="7">
        <v>134220</v>
      </c>
      <c r="AM184" s="7">
        <f>INT(IF(MOD(Y184,3)=0,INT(AL184*0.55),INT(AL184*0.35)))</f>
        <v>46977</v>
      </c>
      <c r="AN184" s="54">
        <f t="shared" si="47"/>
        <v>86423</v>
      </c>
      <c r="AO184" s="7" t="str">
        <f t="shared" si="48"/>
        <v>atk_86423</v>
      </c>
      <c r="AP184" s="7" t="s">
        <v>3973</v>
      </c>
      <c r="AQ184" s="7" t="s">
        <v>3984</v>
      </c>
      <c r="AR184" s="7" t="s">
        <v>3975</v>
      </c>
      <c r="AS184" s="7" t="s">
        <v>3976</v>
      </c>
      <c r="AU184" s="7" t="str">
        <f t="shared" si="49"/>
        <v>hp_640093;atk_86423;hit_500000;miss_35;cirt_0;cirtSub_-3500</v>
      </c>
    </row>
    <row r="185" spans="1:47" x14ac:dyDescent="0.2">
      <c r="A185" s="8" t="s">
        <v>902</v>
      </c>
      <c r="B185" s="6" t="s">
        <v>3967</v>
      </c>
      <c r="C185" s="6">
        <v>130405</v>
      </c>
      <c r="D185" s="6">
        <v>971998</v>
      </c>
      <c r="E185" s="6" t="str">
        <f t="shared" si="44"/>
        <v>hp_971998</v>
      </c>
      <c r="F185" s="7" t="s">
        <v>3968</v>
      </c>
      <c r="G185" s="6">
        <v>474200</v>
      </c>
      <c r="H185" s="7">
        <f t="shared" si="52"/>
        <v>567383</v>
      </c>
      <c r="I185" s="7" t="str">
        <f t="shared" si="45"/>
        <v>atk_567383</v>
      </c>
      <c r="J185" s="7" t="s">
        <v>3973</v>
      </c>
      <c r="K185" s="7" t="s">
        <v>3989</v>
      </c>
      <c r="L185" s="7" t="s">
        <v>3975</v>
      </c>
      <c r="M185" s="7" t="s">
        <v>3976</v>
      </c>
      <c r="O185" s="7" t="str">
        <f t="shared" si="46"/>
        <v>hp_971998;atk_567383;hit_500000;miss_60;cirt_0;cirtSub_-3500</v>
      </c>
      <c r="V185" s="7" t="str">
        <f t="shared" si="42"/>
        <v>凯那海滩2-5</v>
      </c>
      <c r="W185" s="7">
        <f t="shared" si="55"/>
        <v>189</v>
      </c>
      <c r="X185" s="9" t="s">
        <v>407</v>
      </c>
      <c r="Y185" s="9">
        <v>5</v>
      </c>
      <c r="Z185" s="8">
        <f t="shared" si="50"/>
        <v>840</v>
      </c>
      <c r="AA185" s="6" t="s">
        <v>3967</v>
      </c>
      <c r="AB185" s="6">
        <v>551103</v>
      </c>
      <c r="AC185" s="6">
        <f t="shared" si="56"/>
        <v>0.75249999999999995</v>
      </c>
      <c r="AD185" s="6">
        <f t="shared" si="57"/>
        <v>414705</v>
      </c>
      <c r="AE185" s="6">
        <f t="shared" si="61"/>
        <v>118664</v>
      </c>
      <c r="AF185" s="6">
        <v>110000</v>
      </c>
      <c r="AG185" s="11">
        <f t="shared" si="60"/>
        <v>643369</v>
      </c>
      <c r="AH185">
        <f t="shared" si="58"/>
        <v>1.1674206092146113</v>
      </c>
      <c r="AI185" s="53">
        <v>0.55000000000000004</v>
      </c>
      <c r="AJ185" s="7" t="str">
        <f t="shared" si="43"/>
        <v>hp_643369</v>
      </c>
      <c r="AK185" s="7" t="s">
        <v>3968</v>
      </c>
      <c r="AL185" s="7">
        <v>134960</v>
      </c>
      <c r="AM185" s="7">
        <f>INT(IF(MOD(Y185,3)=0,INT(AL185*0.55),INT(AL185*0.35)))</f>
        <v>47236</v>
      </c>
      <c r="AN185" s="54">
        <f t="shared" si="47"/>
        <v>86655</v>
      </c>
      <c r="AO185" s="7" t="str">
        <f t="shared" si="48"/>
        <v>atk_86655</v>
      </c>
      <c r="AP185" s="7" t="s">
        <v>3973</v>
      </c>
      <c r="AQ185" s="7" t="s">
        <v>3984</v>
      </c>
      <c r="AR185" s="7" t="s">
        <v>3975</v>
      </c>
      <c r="AS185" s="7" t="s">
        <v>3976</v>
      </c>
      <c r="AU185" s="7" t="str">
        <f t="shared" si="49"/>
        <v>hp_643369;atk_86655;hit_500000;miss_35;cirt_0;cirtSub_-3500</v>
      </c>
    </row>
    <row r="186" spans="1:47" x14ac:dyDescent="0.2">
      <c r="A186" s="8" t="s">
        <v>903</v>
      </c>
      <c r="B186" s="6" t="s">
        <v>3967</v>
      </c>
      <c r="C186" s="6">
        <v>132935</v>
      </c>
      <c r="D186" s="6">
        <v>984783</v>
      </c>
      <c r="E186" s="6" t="str">
        <f t="shared" si="44"/>
        <v>hp_984783</v>
      </c>
      <c r="F186" s="7" t="s">
        <v>3968</v>
      </c>
      <c r="G186" s="6">
        <v>483400</v>
      </c>
      <c r="H186" s="7">
        <f t="shared" si="52"/>
        <v>580407</v>
      </c>
      <c r="I186" s="7" t="str">
        <f t="shared" si="45"/>
        <v>atk_580407</v>
      </c>
      <c r="J186" s="7" t="s">
        <v>3973</v>
      </c>
      <c r="K186" s="7" t="s">
        <v>3989</v>
      </c>
      <c r="L186" s="7" t="s">
        <v>3975</v>
      </c>
      <c r="M186" s="7" t="s">
        <v>3976</v>
      </c>
      <c r="O186" s="7" t="str">
        <f t="shared" si="46"/>
        <v>hp_984783;atk_580407;hit_500000;miss_60;cirt_0;cirtSub_-3500</v>
      </c>
      <c r="V186" s="7" t="str">
        <f t="shared" si="42"/>
        <v>凯那海滩2-6</v>
      </c>
      <c r="W186" s="7">
        <f t="shared" si="55"/>
        <v>191</v>
      </c>
      <c r="X186" s="9" t="s">
        <v>407</v>
      </c>
      <c r="Y186" s="9">
        <v>6</v>
      </c>
      <c r="Z186" s="8">
        <f t="shared" si="50"/>
        <v>846</v>
      </c>
      <c r="AA186" s="6" t="s">
        <v>3967</v>
      </c>
      <c r="AB186" s="6">
        <v>555471</v>
      </c>
      <c r="AC186" s="6">
        <f t="shared" si="56"/>
        <v>0.755</v>
      </c>
      <c r="AD186" s="6">
        <f t="shared" si="57"/>
        <v>419380</v>
      </c>
      <c r="AE186" s="6">
        <f t="shared" si="61"/>
        <v>118664</v>
      </c>
      <c r="AF186" s="6">
        <v>110000</v>
      </c>
      <c r="AG186" s="11">
        <f t="shared" si="60"/>
        <v>648044</v>
      </c>
      <c r="AH186">
        <f t="shared" si="58"/>
        <v>1.1666567651596573</v>
      </c>
      <c r="AI186" s="53">
        <v>0.55000000000000004</v>
      </c>
      <c r="AJ186" s="7" t="str">
        <f t="shared" si="43"/>
        <v>hp_648044</v>
      </c>
      <c r="AK186" s="7" t="s">
        <v>3968</v>
      </c>
      <c r="AL186" s="7">
        <v>135700</v>
      </c>
      <c r="AM186" s="7">
        <f>INT(IF(MOD(Y186,3)=0,INT(AL186*0.55),INT(AL186*0.35)))</f>
        <v>74635</v>
      </c>
      <c r="AN186" s="54">
        <f t="shared" si="47"/>
        <v>87073</v>
      </c>
      <c r="AO186" s="7" t="str">
        <f t="shared" si="48"/>
        <v>atk_87073</v>
      </c>
      <c r="AP186" s="7" t="s">
        <v>3973</v>
      </c>
      <c r="AQ186" s="7" t="s">
        <v>3984</v>
      </c>
      <c r="AR186" s="7" t="s">
        <v>3975</v>
      </c>
      <c r="AS186" s="7" t="s">
        <v>3976</v>
      </c>
      <c r="AU186" s="7" t="str">
        <f t="shared" si="49"/>
        <v>hp_648044;atk_87073;hit_500000;miss_35;cirt_0;cirtSub_-3500</v>
      </c>
    </row>
    <row r="187" spans="1:47" x14ac:dyDescent="0.2">
      <c r="A187" s="8" t="s">
        <v>903</v>
      </c>
      <c r="B187" s="6" t="s">
        <v>3967</v>
      </c>
      <c r="C187" s="6">
        <v>132935</v>
      </c>
      <c r="D187" s="6">
        <v>989812</v>
      </c>
      <c r="E187" s="6" t="str">
        <f t="shared" si="44"/>
        <v>hp_989812</v>
      </c>
      <c r="F187" s="7" t="s">
        <v>3968</v>
      </c>
      <c r="G187" s="6">
        <v>483400</v>
      </c>
      <c r="H187" s="7">
        <f t="shared" si="52"/>
        <v>580407</v>
      </c>
      <c r="I187" s="7" t="str">
        <f t="shared" si="45"/>
        <v>atk_580407</v>
      </c>
      <c r="J187" s="7" t="s">
        <v>3973</v>
      </c>
      <c r="K187" s="7" t="s">
        <v>3989</v>
      </c>
      <c r="L187" s="7" t="s">
        <v>3975</v>
      </c>
      <c r="M187" s="7" t="s">
        <v>3976</v>
      </c>
      <c r="O187" s="7" t="str">
        <f t="shared" si="46"/>
        <v>hp_989812;atk_580407;hit_500000;miss_60;cirt_0;cirtSub_-3500</v>
      </c>
      <c r="V187" s="7" t="str">
        <f t="shared" si="42"/>
        <v>凯那海滩2-7</v>
      </c>
      <c r="W187" s="7">
        <f t="shared" si="55"/>
        <v>193</v>
      </c>
      <c r="X187" s="9" t="s">
        <v>407</v>
      </c>
      <c r="Y187" s="9">
        <v>7</v>
      </c>
      <c r="Z187" s="8">
        <f t="shared" si="50"/>
        <v>853</v>
      </c>
      <c r="AA187" s="6" t="s">
        <v>3967</v>
      </c>
      <c r="AB187" s="6">
        <v>559854</v>
      </c>
      <c r="AC187" s="6">
        <f t="shared" si="56"/>
        <v>0.755</v>
      </c>
      <c r="AD187" s="6">
        <f t="shared" si="57"/>
        <v>422689</v>
      </c>
      <c r="AE187" s="6">
        <f t="shared" si="61"/>
        <v>118664</v>
      </c>
      <c r="AF187" s="6">
        <v>110000</v>
      </c>
      <c r="AG187" s="11">
        <f t="shared" si="60"/>
        <v>651353</v>
      </c>
      <c r="AH187">
        <f t="shared" si="58"/>
        <v>1.1634336809239552</v>
      </c>
      <c r="AI187" s="53">
        <v>0.55000000000000004</v>
      </c>
      <c r="AJ187" s="7" t="str">
        <f t="shared" si="43"/>
        <v>hp_651353</v>
      </c>
      <c r="AK187" s="7" t="s">
        <v>3968</v>
      </c>
      <c r="AL187" s="7">
        <v>136440</v>
      </c>
      <c r="AM187" s="7">
        <f>INT(IF(MOD(Y187,3)=0,INT(AL187*0.55),INT(AL187*0.35)))</f>
        <v>47754</v>
      </c>
      <c r="AN187" s="54">
        <f t="shared" si="47"/>
        <v>87306</v>
      </c>
      <c r="AO187" s="7" t="str">
        <f t="shared" si="48"/>
        <v>atk_87306</v>
      </c>
      <c r="AP187" s="7" t="s">
        <v>3973</v>
      </c>
      <c r="AQ187" s="7" t="s">
        <v>3984</v>
      </c>
      <c r="AR187" s="7" t="s">
        <v>3975</v>
      </c>
      <c r="AS187" s="7" t="s">
        <v>3976</v>
      </c>
      <c r="AU187" s="7" t="str">
        <f t="shared" si="49"/>
        <v>hp_651353;atk_87306;hit_500000;miss_35;cirt_0;cirtSub_-3500</v>
      </c>
    </row>
    <row r="188" spans="1:47" x14ac:dyDescent="0.2">
      <c r="A188" s="8" t="s">
        <v>903</v>
      </c>
      <c r="B188" s="6" t="s">
        <v>3967</v>
      </c>
      <c r="C188" s="6">
        <v>132935</v>
      </c>
      <c r="D188" s="6">
        <v>994857</v>
      </c>
      <c r="E188" s="6" t="str">
        <f t="shared" si="44"/>
        <v>hp_994857</v>
      </c>
      <c r="F188" s="7" t="s">
        <v>3968</v>
      </c>
      <c r="G188" s="6">
        <v>483400</v>
      </c>
      <c r="H188" s="7">
        <f t="shared" si="52"/>
        <v>580407</v>
      </c>
      <c r="I188" s="7" t="str">
        <f t="shared" si="45"/>
        <v>atk_580407</v>
      </c>
      <c r="J188" s="7" t="s">
        <v>3973</v>
      </c>
      <c r="K188" s="7" t="s">
        <v>3989</v>
      </c>
      <c r="L188" s="7" t="s">
        <v>3975</v>
      </c>
      <c r="M188" s="7" t="s">
        <v>3976</v>
      </c>
      <c r="O188" s="7" t="str">
        <f t="shared" si="46"/>
        <v>hp_994857;atk_580407;hit_500000;miss_60;cirt_0;cirtSub_-3500</v>
      </c>
      <c r="V188" s="7" t="str">
        <f t="shared" si="42"/>
        <v>凯那海滩2-8</v>
      </c>
      <c r="W188" s="7">
        <f t="shared" si="55"/>
        <v>195</v>
      </c>
      <c r="X188" s="9" t="s">
        <v>407</v>
      </c>
      <c r="Y188" s="9">
        <v>8</v>
      </c>
      <c r="Z188" s="8">
        <f t="shared" si="50"/>
        <v>861</v>
      </c>
      <c r="AA188" s="6" t="s">
        <v>3967</v>
      </c>
      <c r="AB188" s="6">
        <v>564252</v>
      </c>
      <c r="AC188" s="6">
        <f t="shared" si="56"/>
        <v>0.755</v>
      </c>
      <c r="AD188" s="6">
        <f t="shared" si="57"/>
        <v>426010</v>
      </c>
      <c r="AE188" s="6">
        <f t="shared" si="61"/>
        <v>118664</v>
      </c>
      <c r="AF188" s="6">
        <v>110000</v>
      </c>
      <c r="AG188" s="11">
        <f t="shared" si="60"/>
        <v>654674</v>
      </c>
      <c r="AH188">
        <f t="shared" si="58"/>
        <v>1.1602510934830537</v>
      </c>
      <c r="AI188" s="53">
        <v>0.55000000000000004</v>
      </c>
      <c r="AJ188" s="7" t="str">
        <f t="shared" si="43"/>
        <v>hp_654674</v>
      </c>
      <c r="AK188" s="7" t="s">
        <v>3968</v>
      </c>
      <c r="AL188" s="7">
        <v>137180</v>
      </c>
      <c r="AM188" s="7">
        <f>INT(IF(MOD(Y188,3)=0,INT(AL188*0.55),INT(AL188*0.35)))</f>
        <v>48013</v>
      </c>
      <c r="AN188" s="54">
        <f t="shared" si="47"/>
        <v>87539</v>
      </c>
      <c r="AO188" s="7" t="str">
        <f t="shared" si="48"/>
        <v>atk_87539</v>
      </c>
      <c r="AP188" s="7" t="s">
        <v>3973</v>
      </c>
      <c r="AQ188" s="7" t="s">
        <v>3984</v>
      </c>
      <c r="AR188" s="7" t="s">
        <v>3975</v>
      </c>
      <c r="AS188" s="7" t="s">
        <v>3976</v>
      </c>
      <c r="AU188" s="7" t="str">
        <f t="shared" si="49"/>
        <v>hp_654674;atk_87539;hit_500000;miss_35;cirt_0;cirtSub_-3500</v>
      </c>
    </row>
    <row r="189" spans="1:47" x14ac:dyDescent="0.2">
      <c r="A189" s="8" t="s">
        <v>904</v>
      </c>
      <c r="B189" s="6" t="s">
        <v>3967</v>
      </c>
      <c r="C189" s="6">
        <v>135465</v>
      </c>
      <c r="D189" s="6">
        <v>1007811</v>
      </c>
      <c r="E189" s="6" t="str">
        <f t="shared" si="44"/>
        <v>hp_1007811</v>
      </c>
      <c r="F189" s="7" t="s">
        <v>3968</v>
      </c>
      <c r="G189" s="6">
        <v>492600</v>
      </c>
      <c r="H189" s="7">
        <f t="shared" si="52"/>
        <v>593587</v>
      </c>
      <c r="I189" s="7" t="str">
        <f t="shared" si="45"/>
        <v>atk_593587</v>
      </c>
      <c r="J189" s="7" t="s">
        <v>3973</v>
      </c>
      <c r="K189" s="7" t="s">
        <v>3989</v>
      </c>
      <c r="L189" s="7" t="s">
        <v>3975</v>
      </c>
      <c r="M189" s="7" t="s">
        <v>3976</v>
      </c>
      <c r="O189" s="7" t="str">
        <f t="shared" si="46"/>
        <v>hp_1007811;atk_593587;hit_500000;miss_60;cirt_0;cirtSub_-3500</v>
      </c>
      <c r="V189" s="7" t="str">
        <f t="shared" si="42"/>
        <v>凯那海滩2-9</v>
      </c>
      <c r="W189" s="7">
        <f t="shared" si="55"/>
        <v>197</v>
      </c>
      <c r="X189" s="9" t="s">
        <v>407</v>
      </c>
      <c r="Y189" s="9">
        <v>9</v>
      </c>
      <c r="Z189" s="8">
        <f t="shared" si="50"/>
        <v>870</v>
      </c>
      <c r="AA189" s="6" t="s">
        <v>3967</v>
      </c>
      <c r="AB189" s="6">
        <v>568664</v>
      </c>
      <c r="AC189" s="6">
        <f t="shared" si="56"/>
        <v>0.75749999999999995</v>
      </c>
      <c r="AD189" s="6">
        <f t="shared" si="57"/>
        <v>430762</v>
      </c>
      <c r="AE189" s="6">
        <f t="shared" si="61"/>
        <v>118664</v>
      </c>
      <c r="AF189" s="6">
        <v>110000</v>
      </c>
      <c r="AG189" s="11">
        <f t="shared" si="60"/>
        <v>659426</v>
      </c>
      <c r="AH189">
        <f t="shared" si="58"/>
        <v>1.1596056722423083</v>
      </c>
      <c r="AI189" s="53">
        <v>0.55000000000000004</v>
      </c>
      <c r="AJ189" s="7" t="str">
        <f t="shared" si="43"/>
        <v>hp_659426</v>
      </c>
      <c r="AK189" s="7" t="s">
        <v>3968</v>
      </c>
      <c r="AL189" s="7">
        <v>137920</v>
      </c>
      <c r="AM189" s="7">
        <f>INT(IF(MOD(Y189,3)=0,INT(AL189*0.55),INT(AL189*0.35)))</f>
        <v>75856</v>
      </c>
      <c r="AN189" s="54">
        <f t="shared" si="47"/>
        <v>87963</v>
      </c>
      <c r="AO189" s="7" t="str">
        <f t="shared" si="48"/>
        <v>atk_87963</v>
      </c>
      <c r="AP189" s="7" t="s">
        <v>3973</v>
      </c>
      <c r="AQ189" s="7" t="s">
        <v>3984</v>
      </c>
      <c r="AR189" s="7" t="s">
        <v>3975</v>
      </c>
      <c r="AS189" s="7" t="s">
        <v>3976</v>
      </c>
      <c r="AU189" s="7" t="str">
        <f t="shared" si="49"/>
        <v>hp_659426;atk_87963;hit_500000;miss_35;cirt_0;cirtSub_-3500</v>
      </c>
    </row>
    <row r="190" spans="1:47" s="12" customFormat="1" x14ac:dyDescent="0.2">
      <c r="A190" s="8" t="s">
        <v>904</v>
      </c>
      <c r="B190" s="6" t="s">
        <v>3967</v>
      </c>
      <c r="C190" s="6">
        <v>135465</v>
      </c>
      <c r="D190" s="6">
        <v>1012902</v>
      </c>
      <c r="E190" s="6" t="str">
        <f t="shared" si="44"/>
        <v>hp_1012902</v>
      </c>
      <c r="F190" s="7" t="s">
        <v>3968</v>
      </c>
      <c r="G190" s="6">
        <v>492600</v>
      </c>
      <c r="H190" s="7">
        <f t="shared" si="52"/>
        <v>593587</v>
      </c>
      <c r="I190" s="7" t="str">
        <f t="shared" si="45"/>
        <v>atk_593587</v>
      </c>
      <c r="J190" s="7" t="s">
        <v>3973</v>
      </c>
      <c r="K190" s="7" t="s">
        <v>3989</v>
      </c>
      <c r="L190" s="7" t="s">
        <v>3975</v>
      </c>
      <c r="M190" s="7" t="s">
        <v>3976</v>
      </c>
      <c r="N190" s="7"/>
      <c r="O190" s="7" t="str">
        <f t="shared" si="46"/>
        <v>hp_1012902;atk_593587;hit_500000;miss_60;cirt_0;cirtSub_-3500</v>
      </c>
      <c r="P190" s="7"/>
      <c r="Q190" s="7"/>
      <c r="R190" s="7"/>
      <c r="S190" s="7"/>
      <c r="T190" s="7"/>
      <c r="V190" s="12" t="str">
        <f t="shared" si="42"/>
        <v>凯那海滩2-10</v>
      </c>
      <c r="W190" s="12">
        <f t="shared" si="55"/>
        <v>199</v>
      </c>
      <c r="X190" s="5" t="s">
        <v>407</v>
      </c>
      <c r="Y190" s="5">
        <v>10</v>
      </c>
      <c r="Z190" s="5">
        <f t="shared" si="50"/>
        <v>880</v>
      </c>
      <c r="AA190" s="11" t="s">
        <v>3967</v>
      </c>
      <c r="AB190" s="11">
        <v>573091</v>
      </c>
      <c r="AC190" s="11">
        <f t="shared" si="56"/>
        <v>0.75749999999999995</v>
      </c>
      <c r="AD190" s="11">
        <f t="shared" si="57"/>
        <v>434116</v>
      </c>
      <c r="AE190" s="6">
        <f t="shared" si="61"/>
        <v>118664</v>
      </c>
      <c r="AF190" s="11">
        <v>110000</v>
      </c>
      <c r="AG190" s="11">
        <f t="shared" si="60"/>
        <v>662780</v>
      </c>
      <c r="AH190">
        <f t="shared" si="58"/>
        <v>1.1565004510627457</v>
      </c>
      <c r="AI190" s="53">
        <v>0.55000000000000004</v>
      </c>
      <c r="AJ190" s="7" t="str">
        <f t="shared" si="43"/>
        <v>hp_662780</v>
      </c>
      <c r="AK190" s="12" t="s">
        <v>3968</v>
      </c>
      <c r="AL190" s="12">
        <v>138660</v>
      </c>
      <c r="AM190" s="7">
        <f>INT(IF(MOD(Y190,3)=0,INT(AL190*0.55),INT(AL190*0.35)))</f>
        <v>48531</v>
      </c>
      <c r="AN190" s="54">
        <f t="shared" si="47"/>
        <v>88198</v>
      </c>
      <c r="AO190" s="7" t="str">
        <f t="shared" si="48"/>
        <v>atk_88198</v>
      </c>
      <c r="AP190" s="12" t="s">
        <v>3973</v>
      </c>
      <c r="AQ190" s="12" t="s">
        <v>3984</v>
      </c>
      <c r="AR190" s="12" t="s">
        <v>3975</v>
      </c>
      <c r="AS190" s="12" t="s">
        <v>3976</v>
      </c>
      <c r="AU190" s="12" t="str">
        <f t="shared" si="49"/>
        <v>hp_662780;atk_88198;hit_500000;miss_35;cirt_0;cirtSub_-3500</v>
      </c>
    </row>
    <row r="191" spans="1:47" x14ac:dyDescent="0.2">
      <c r="A191" s="8" t="s">
        <v>904</v>
      </c>
      <c r="B191" s="6" t="s">
        <v>3967</v>
      </c>
      <c r="C191" s="6">
        <v>135465</v>
      </c>
      <c r="D191" s="6">
        <v>1018011</v>
      </c>
      <c r="E191" s="6" t="str">
        <f t="shared" si="44"/>
        <v>hp_1018011</v>
      </c>
      <c r="F191" s="7" t="s">
        <v>3968</v>
      </c>
      <c r="G191" s="6">
        <v>492600</v>
      </c>
      <c r="H191" s="7">
        <f t="shared" si="52"/>
        <v>593587</v>
      </c>
      <c r="I191" s="7" t="str">
        <f t="shared" si="45"/>
        <v>atk_593587</v>
      </c>
      <c r="J191" s="7" t="s">
        <v>3973</v>
      </c>
      <c r="K191" s="7" t="s">
        <v>3989</v>
      </c>
      <c r="L191" s="7" t="s">
        <v>3975</v>
      </c>
      <c r="M191" s="7" t="s">
        <v>3976</v>
      </c>
      <c r="O191" s="7" t="str">
        <f t="shared" si="46"/>
        <v>hp_1018011;atk_593587;hit_500000;miss_60;cirt_0;cirtSub_-3500</v>
      </c>
      <c r="V191" s="7" t="str">
        <f t="shared" si="42"/>
        <v>凯那海滩3-1</v>
      </c>
      <c r="W191" s="7">
        <f t="shared" si="55"/>
        <v>201</v>
      </c>
      <c r="X191" s="9" t="s">
        <v>408</v>
      </c>
      <c r="Y191" s="9">
        <v>1</v>
      </c>
      <c r="Z191" s="8">
        <f t="shared" si="50"/>
        <v>881</v>
      </c>
      <c r="AA191" s="6" t="s">
        <v>3967</v>
      </c>
      <c r="AB191" s="6">
        <v>577533</v>
      </c>
      <c r="AC191" s="6">
        <f t="shared" si="56"/>
        <v>0.76</v>
      </c>
      <c r="AD191" s="6">
        <f t="shared" si="57"/>
        <v>438925</v>
      </c>
      <c r="AE191" s="6">
        <f t="shared" ref="AE191" si="64">IF(MOD(Y191,1)=0,INT(AD190*0.3),0)</f>
        <v>130234</v>
      </c>
      <c r="AF191" s="6">
        <v>110000</v>
      </c>
      <c r="AG191" s="11">
        <f t="shared" si="60"/>
        <v>679159</v>
      </c>
      <c r="AH191">
        <f t="shared" si="58"/>
        <v>1.1759657023927637</v>
      </c>
      <c r="AI191" s="53">
        <v>0.55000000000000004</v>
      </c>
      <c r="AJ191" s="7" t="str">
        <f t="shared" si="43"/>
        <v>hp_679159</v>
      </c>
      <c r="AK191" s="7" t="s">
        <v>3968</v>
      </c>
      <c r="AL191" s="7">
        <v>139400</v>
      </c>
      <c r="AM191" s="7">
        <f>INT(IF(MOD(Y191,3)=0,INT(AL191*0.55),INT(AL191*0.35)))</f>
        <v>48790</v>
      </c>
      <c r="AN191" s="54">
        <f t="shared" si="47"/>
        <v>90161</v>
      </c>
      <c r="AO191" s="7" t="str">
        <f t="shared" si="48"/>
        <v>atk_90161</v>
      </c>
      <c r="AP191" s="7" t="s">
        <v>3973</v>
      </c>
      <c r="AQ191" s="7" t="s">
        <v>3984</v>
      </c>
      <c r="AR191" s="7" t="s">
        <v>3975</v>
      </c>
      <c r="AS191" s="7" t="s">
        <v>3976</v>
      </c>
      <c r="AU191" s="7" t="str">
        <f t="shared" si="49"/>
        <v>hp_679159;atk_90161;hit_500000;miss_35;cirt_0;cirtSub_-3500</v>
      </c>
    </row>
    <row r="192" spans="1:47" x14ac:dyDescent="0.2">
      <c r="A192" s="8" t="s">
        <v>905</v>
      </c>
      <c r="B192" s="6" t="s">
        <v>3967</v>
      </c>
      <c r="C192" s="6">
        <v>137995</v>
      </c>
      <c r="D192" s="6">
        <v>1031134</v>
      </c>
      <c r="E192" s="6" t="str">
        <f t="shared" si="44"/>
        <v>hp_1031134</v>
      </c>
      <c r="F192" s="7" t="s">
        <v>3968</v>
      </c>
      <c r="G192" s="6">
        <v>501800</v>
      </c>
      <c r="H192" s="7">
        <f t="shared" si="52"/>
        <v>606922</v>
      </c>
      <c r="I192" s="7" t="str">
        <f t="shared" si="45"/>
        <v>atk_606922</v>
      </c>
      <c r="J192" s="7" t="s">
        <v>3973</v>
      </c>
      <c r="K192" s="7" t="s">
        <v>3989</v>
      </c>
      <c r="L192" s="7" t="s">
        <v>3975</v>
      </c>
      <c r="M192" s="7" t="s">
        <v>3976</v>
      </c>
      <c r="O192" s="7" t="str">
        <f t="shared" si="46"/>
        <v>hp_1031134;atk_606922;hit_500000;miss_60;cirt_0;cirtSub_-3500</v>
      </c>
      <c r="V192" s="7" t="str">
        <f t="shared" si="42"/>
        <v>凯那海滩3-2</v>
      </c>
      <c r="W192" s="7">
        <f t="shared" si="55"/>
        <v>203</v>
      </c>
      <c r="X192" s="9" t="s">
        <v>408</v>
      </c>
      <c r="Y192" s="9">
        <v>2</v>
      </c>
      <c r="Z192" s="8">
        <f t="shared" si="50"/>
        <v>883</v>
      </c>
      <c r="AA192" s="6" t="s">
        <v>3967</v>
      </c>
      <c r="AB192" s="6">
        <v>582072</v>
      </c>
      <c r="AC192" s="6">
        <f t="shared" si="56"/>
        <v>0.76</v>
      </c>
      <c r="AD192" s="6">
        <f t="shared" si="57"/>
        <v>442374</v>
      </c>
      <c r="AE192" s="6">
        <f t="shared" si="61"/>
        <v>130234</v>
      </c>
      <c r="AF192" s="6">
        <v>110000</v>
      </c>
      <c r="AG192" s="11">
        <f t="shared" si="60"/>
        <v>682608</v>
      </c>
      <c r="AH192">
        <f t="shared" si="58"/>
        <v>1.1727209005071537</v>
      </c>
      <c r="AI192" s="53">
        <v>0.55000000000000004</v>
      </c>
      <c r="AJ192" s="7" t="str">
        <f t="shared" si="43"/>
        <v>hp_682608</v>
      </c>
      <c r="AK192" s="7" t="s">
        <v>3968</v>
      </c>
      <c r="AL192" s="7">
        <v>140160</v>
      </c>
      <c r="AM192" s="7">
        <f>INT(IF(MOD(Y192,3)=0,INT(AL192*0.55),INT(AL192*0.35)))</f>
        <v>49056</v>
      </c>
      <c r="AN192" s="54">
        <f t="shared" si="47"/>
        <v>90402</v>
      </c>
      <c r="AO192" s="7" t="str">
        <f t="shared" si="48"/>
        <v>atk_90402</v>
      </c>
      <c r="AP192" s="7" t="s">
        <v>3973</v>
      </c>
      <c r="AQ192" s="7" t="s">
        <v>3984</v>
      </c>
      <c r="AR192" s="7" t="s">
        <v>3975</v>
      </c>
      <c r="AS192" s="7" t="s">
        <v>3976</v>
      </c>
      <c r="AU192" s="7" t="str">
        <f t="shared" si="49"/>
        <v>hp_682608;atk_90402;hit_500000;miss_35;cirt_0;cirtSub_-3500</v>
      </c>
    </row>
    <row r="193" spans="1:47" x14ac:dyDescent="0.2">
      <c r="A193" s="8" t="s">
        <v>905</v>
      </c>
      <c r="B193" s="6" t="s">
        <v>3967</v>
      </c>
      <c r="C193" s="6">
        <v>137995</v>
      </c>
      <c r="D193" s="6">
        <v>1036288</v>
      </c>
      <c r="E193" s="6" t="str">
        <f t="shared" si="44"/>
        <v>hp_1036288</v>
      </c>
      <c r="F193" s="7" t="s">
        <v>3968</v>
      </c>
      <c r="G193" s="6">
        <v>501800</v>
      </c>
      <c r="H193" s="7">
        <f t="shared" si="52"/>
        <v>606922</v>
      </c>
      <c r="I193" s="7" t="str">
        <f t="shared" si="45"/>
        <v>atk_606922</v>
      </c>
      <c r="J193" s="7" t="s">
        <v>3973</v>
      </c>
      <c r="K193" s="7" t="s">
        <v>3989</v>
      </c>
      <c r="L193" s="7" t="s">
        <v>3975</v>
      </c>
      <c r="M193" s="7" t="s">
        <v>3976</v>
      </c>
      <c r="O193" s="7" t="str">
        <f t="shared" si="46"/>
        <v>hp_1036288;atk_606922;hit_500000;miss_60;cirt_0;cirtSub_-3500</v>
      </c>
      <c r="V193" s="7" t="str">
        <f t="shared" ref="V193:V256" si="65">X193&amp;"-"&amp;Y193</f>
        <v>凯那海滩3-3</v>
      </c>
      <c r="W193" s="7">
        <f t="shared" si="55"/>
        <v>205</v>
      </c>
      <c r="X193" s="9" t="s">
        <v>408</v>
      </c>
      <c r="Y193" s="9">
        <v>3</v>
      </c>
      <c r="Z193" s="8">
        <f t="shared" si="50"/>
        <v>886</v>
      </c>
      <c r="AA193" s="6" t="s">
        <v>3967</v>
      </c>
      <c r="AB193" s="6">
        <v>586626</v>
      </c>
      <c r="AC193" s="6">
        <f t="shared" si="56"/>
        <v>0.76249999999999996</v>
      </c>
      <c r="AD193" s="6">
        <f t="shared" si="57"/>
        <v>447302</v>
      </c>
      <c r="AE193" s="6">
        <f t="shared" si="61"/>
        <v>130234</v>
      </c>
      <c r="AF193" s="6">
        <v>110000</v>
      </c>
      <c r="AG193" s="11">
        <f t="shared" si="60"/>
        <v>687536</v>
      </c>
      <c r="AH193">
        <f t="shared" si="58"/>
        <v>1.1720176057658542</v>
      </c>
      <c r="AI193" s="53">
        <v>0.55000000000000004</v>
      </c>
      <c r="AJ193" s="7" t="str">
        <f t="shared" ref="AJ193:AJ256" si="66">AA193&amp;"_"&amp;AG193</f>
        <v>hp_687536</v>
      </c>
      <c r="AK193" s="7" t="s">
        <v>3968</v>
      </c>
      <c r="AL193" s="7">
        <v>140920</v>
      </c>
      <c r="AM193" s="7">
        <f>INT(IF(MOD(Y193,3)=0,INT(AL193*0.55),INT(AL193*0.35)))</f>
        <v>77506</v>
      </c>
      <c r="AN193" s="54">
        <f t="shared" si="47"/>
        <v>90838</v>
      </c>
      <c r="AO193" s="7" t="str">
        <f t="shared" si="48"/>
        <v>atk_90838</v>
      </c>
      <c r="AP193" s="7" t="s">
        <v>3973</v>
      </c>
      <c r="AQ193" s="7" t="s">
        <v>3984</v>
      </c>
      <c r="AR193" s="7" t="s">
        <v>3975</v>
      </c>
      <c r="AS193" s="7" t="s">
        <v>3976</v>
      </c>
      <c r="AU193" s="7" t="str">
        <f t="shared" si="49"/>
        <v>hp_687536;atk_90838;hit_500000;miss_35;cirt_0;cirtSub_-3500</v>
      </c>
    </row>
    <row r="194" spans="1:47" x14ac:dyDescent="0.2">
      <c r="A194" s="8" t="s">
        <v>905</v>
      </c>
      <c r="B194" s="6" t="s">
        <v>3967</v>
      </c>
      <c r="C194" s="6">
        <v>137995</v>
      </c>
      <c r="D194" s="6">
        <v>1041459</v>
      </c>
      <c r="E194" s="6" t="str">
        <f t="shared" ref="E194:E257" si="67">B194&amp;"_"&amp;D194</f>
        <v>hp_1041459</v>
      </c>
      <c r="F194" s="7" t="s">
        <v>3968</v>
      </c>
      <c r="G194" s="6">
        <v>501800</v>
      </c>
      <c r="H194" s="7">
        <f t="shared" si="52"/>
        <v>606922</v>
      </c>
      <c r="I194" s="7" t="str">
        <f t="shared" ref="I194:I257" si="68">F194&amp;"_"&amp;H194</f>
        <v>atk_606922</v>
      </c>
      <c r="J194" s="7" t="s">
        <v>3973</v>
      </c>
      <c r="K194" s="7" t="s">
        <v>3989</v>
      </c>
      <c r="L194" s="7" t="s">
        <v>3975</v>
      </c>
      <c r="M194" s="7" t="s">
        <v>3976</v>
      </c>
      <c r="O194" s="7" t="str">
        <f t="shared" ref="O194:O257" si="69">E194&amp;";"&amp;I194&amp;";"&amp;J194&amp;";"&amp;K194&amp;";"&amp;L194&amp;";"&amp;M194</f>
        <v>hp_1041459;atk_606922;hit_500000;miss_60;cirt_0;cirtSub_-3500</v>
      </c>
      <c r="V194" s="7" t="str">
        <f t="shared" si="65"/>
        <v>凯那海滩3-4</v>
      </c>
      <c r="W194" s="7">
        <f t="shared" si="55"/>
        <v>207</v>
      </c>
      <c r="X194" s="9" t="s">
        <v>408</v>
      </c>
      <c r="Y194" s="9">
        <v>4</v>
      </c>
      <c r="Z194" s="8">
        <f t="shared" si="50"/>
        <v>890</v>
      </c>
      <c r="AA194" s="6" t="s">
        <v>3967</v>
      </c>
      <c r="AB194" s="6">
        <v>591196</v>
      </c>
      <c r="AC194" s="6">
        <f t="shared" si="56"/>
        <v>0.76249999999999996</v>
      </c>
      <c r="AD194" s="6">
        <f t="shared" si="57"/>
        <v>450786</v>
      </c>
      <c r="AE194" s="6">
        <f t="shared" si="61"/>
        <v>130234</v>
      </c>
      <c r="AF194" s="6">
        <v>110000</v>
      </c>
      <c r="AG194" s="11">
        <f t="shared" si="60"/>
        <v>691020</v>
      </c>
      <c r="AH194">
        <f t="shared" si="58"/>
        <v>1.1688509394515525</v>
      </c>
      <c r="AI194" s="53">
        <v>0.55000000000000004</v>
      </c>
      <c r="AJ194" s="7" t="str">
        <f t="shared" si="66"/>
        <v>hp_691020</v>
      </c>
      <c r="AK194" s="7" t="s">
        <v>3968</v>
      </c>
      <c r="AL194" s="7">
        <v>141680</v>
      </c>
      <c r="AM194" s="7">
        <f>INT(IF(MOD(Y194,3)=0,INT(AL194*0.55),INT(AL194*0.35)))</f>
        <v>49588</v>
      </c>
      <c r="AN194" s="54">
        <f t="shared" ref="AN194:AN257" si="70">INT(AL194*AI194*AH194)</f>
        <v>91081</v>
      </c>
      <c r="AO194" s="7" t="str">
        <f t="shared" ref="AO194:AO257" si="71">AK194&amp;"_"&amp;AN194</f>
        <v>atk_91081</v>
      </c>
      <c r="AP194" s="7" t="s">
        <v>3973</v>
      </c>
      <c r="AQ194" s="7" t="s">
        <v>3984</v>
      </c>
      <c r="AR194" s="7" t="s">
        <v>3975</v>
      </c>
      <c r="AS194" s="7" t="s">
        <v>3976</v>
      </c>
      <c r="AU194" s="7" t="str">
        <f t="shared" ref="AU194:AU257" si="72">AJ194&amp;";"&amp;AO194&amp;";"&amp;AP194&amp;";"&amp;AQ194&amp;";"&amp;AR194&amp;";"&amp;AS194</f>
        <v>hp_691020;atk_91081;hit_500000;miss_35;cirt_0;cirtSub_-3500</v>
      </c>
    </row>
    <row r="195" spans="1:47" x14ac:dyDescent="0.2">
      <c r="A195" s="8" t="s">
        <v>906</v>
      </c>
      <c r="B195" s="6" t="s">
        <v>3967</v>
      </c>
      <c r="C195" s="6">
        <v>140525</v>
      </c>
      <c r="D195" s="6">
        <v>1054751</v>
      </c>
      <c r="E195" s="6" t="str">
        <f t="shared" si="67"/>
        <v>hp_1054751</v>
      </c>
      <c r="F195" s="7" t="s">
        <v>3968</v>
      </c>
      <c r="G195" s="6">
        <v>511000</v>
      </c>
      <c r="H195" s="7">
        <f t="shared" si="52"/>
        <v>620413</v>
      </c>
      <c r="I195" s="7" t="str">
        <f t="shared" si="68"/>
        <v>atk_620413</v>
      </c>
      <c r="J195" s="7" t="s">
        <v>3973</v>
      </c>
      <c r="K195" s="7" t="s">
        <v>3989</v>
      </c>
      <c r="L195" s="7" t="s">
        <v>3975</v>
      </c>
      <c r="M195" s="7" t="s">
        <v>3976</v>
      </c>
      <c r="O195" s="7" t="str">
        <f t="shared" si="69"/>
        <v>hp_1054751;atk_620413;hit_500000;miss_60;cirt_0;cirtSub_-3500</v>
      </c>
      <c r="V195" s="7" t="str">
        <f t="shared" si="65"/>
        <v>凯那海滩3-5</v>
      </c>
      <c r="W195" s="7">
        <f t="shared" si="55"/>
        <v>209</v>
      </c>
      <c r="X195" s="9" t="s">
        <v>408</v>
      </c>
      <c r="Y195" s="9">
        <v>5</v>
      </c>
      <c r="Z195" s="8">
        <f t="shared" ref="Z195:Z258" si="73">Y195+Z194</f>
        <v>895</v>
      </c>
      <c r="AA195" s="6" t="s">
        <v>3967</v>
      </c>
      <c r="AB195" s="6">
        <v>595780</v>
      </c>
      <c r="AC195" s="6">
        <f t="shared" si="56"/>
        <v>0.76249999999999996</v>
      </c>
      <c r="AD195" s="6">
        <f t="shared" si="57"/>
        <v>454282</v>
      </c>
      <c r="AE195" s="6">
        <f t="shared" si="61"/>
        <v>130234</v>
      </c>
      <c r="AF195" s="6">
        <v>110000</v>
      </c>
      <c r="AG195" s="11">
        <f t="shared" si="60"/>
        <v>694516</v>
      </c>
      <c r="AH195">
        <f t="shared" si="58"/>
        <v>1.1657256034106549</v>
      </c>
      <c r="AI195" s="53">
        <v>0.55000000000000004</v>
      </c>
      <c r="AJ195" s="7" t="str">
        <f t="shared" si="66"/>
        <v>hp_694516</v>
      </c>
      <c r="AK195" s="7" t="s">
        <v>3968</v>
      </c>
      <c r="AL195" s="7">
        <v>142440</v>
      </c>
      <c r="AM195" s="7">
        <f>INT(IF(MOD(Y195,3)=0,INT(AL195*0.55),INT(AL195*0.35)))</f>
        <v>49854</v>
      </c>
      <c r="AN195" s="54">
        <f t="shared" si="70"/>
        <v>91325</v>
      </c>
      <c r="AO195" s="7" t="str">
        <f t="shared" si="71"/>
        <v>atk_91325</v>
      </c>
      <c r="AP195" s="7" t="s">
        <v>3973</v>
      </c>
      <c r="AQ195" s="7" t="s">
        <v>3984</v>
      </c>
      <c r="AR195" s="7" t="s">
        <v>3975</v>
      </c>
      <c r="AS195" s="7" t="s">
        <v>3976</v>
      </c>
      <c r="AU195" s="7" t="str">
        <f t="shared" si="72"/>
        <v>hp_694516;atk_91325;hit_500000;miss_35;cirt_0;cirtSub_-3500</v>
      </c>
    </row>
    <row r="196" spans="1:47" x14ac:dyDescent="0.2">
      <c r="A196" s="8" t="s">
        <v>906</v>
      </c>
      <c r="B196" s="6" t="s">
        <v>3967</v>
      </c>
      <c r="C196" s="6">
        <v>140525</v>
      </c>
      <c r="D196" s="6">
        <v>1059968</v>
      </c>
      <c r="E196" s="6" t="str">
        <f t="shared" si="67"/>
        <v>hp_1059968</v>
      </c>
      <c r="F196" s="7" t="s">
        <v>3968</v>
      </c>
      <c r="G196" s="6">
        <v>511000</v>
      </c>
      <c r="H196" s="7">
        <f t="shared" si="52"/>
        <v>620413</v>
      </c>
      <c r="I196" s="7" t="str">
        <f t="shared" si="68"/>
        <v>atk_620413</v>
      </c>
      <c r="J196" s="7" t="s">
        <v>3973</v>
      </c>
      <c r="K196" s="7" t="s">
        <v>3989</v>
      </c>
      <c r="L196" s="7" t="s">
        <v>3975</v>
      </c>
      <c r="M196" s="7" t="s">
        <v>3976</v>
      </c>
      <c r="O196" s="7" t="str">
        <f t="shared" si="69"/>
        <v>hp_1059968;atk_620413;hit_500000;miss_60;cirt_0;cirtSub_-3500</v>
      </c>
      <c r="V196" s="7" t="str">
        <f t="shared" si="65"/>
        <v>凯那海滩3-6</v>
      </c>
      <c r="W196" s="7">
        <f t="shared" si="55"/>
        <v>211</v>
      </c>
      <c r="X196" s="9" t="s">
        <v>408</v>
      </c>
      <c r="Y196" s="9">
        <v>6</v>
      </c>
      <c r="Z196" s="8">
        <f t="shared" si="73"/>
        <v>901</v>
      </c>
      <c r="AA196" s="6" t="s">
        <v>3967</v>
      </c>
      <c r="AB196" s="6">
        <v>600380</v>
      </c>
      <c r="AC196" s="6">
        <f t="shared" si="56"/>
        <v>0.76500000000000001</v>
      </c>
      <c r="AD196" s="6">
        <f t="shared" si="57"/>
        <v>459290</v>
      </c>
      <c r="AE196" s="6">
        <f t="shared" si="61"/>
        <v>130234</v>
      </c>
      <c r="AF196" s="6">
        <v>110000</v>
      </c>
      <c r="AG196" s="11">
        <f t="shared" si="60"/>
        <v>699524</v>
      </c>
      <c r="AH196">
        <f t="shared" si="58"/>
        <v>1.1651354142376495</v>
      </c>
      <c r="AI196" s="53">
        <v>0.55000000000000004</v>
      </c>
      <c r="AJ196" s="7" t="str">
        <f t="shared" si="66"/>
        <v>hp_699524</v>
      </c>
      <c r="AK196" s="7" t="s">
        <v>3968</v>
      </c>
      <c r="AL196" s="7">
        <v>143200</v>
      </c>
      <c r="AM196" s="7">
        <f>INT(IF(MOD(Y196,3)=0,INT(AL196*0.55),INT(AL196*0.35)))</f>
        <v>78760</v>
      </c>
      <c r="AN196" s="54">
        <f t="shared" si="70"/>
        <v>91766</v>
      </c>
      <c r="AO196" s="7" t="str">
        <f t="shared" si="71"/>
        <v>atk_91766</v>
      </c>
      <c r="AP196" s="7" t="s">
        <v>3973</v>
      </c>
      <c r="AQ196" s="7" t="s">
        <v>3984</v>
      </c>
      <c r="AR196" s="7" t="s">
        <v>3975</v>
      </c>
      <c r="AS196" s="7" t="s">
        <v>3976</v>
      </c>
      <c r="AU196" s="7" t="str">
        <f t="shared" si="72"/>
        <v>hp_699524;atk_91766;hit_500000;miss_35;cirt_0;cirtSub_-3500</v>
      </c>
    </row>
    <row r="197" spans="1:47" x14ac:dyDescent="0.2">
      <c r="A197" s="8" t="s">
        <v>906</v>
      </c>
      <c r="B197" s="6" t="s">
        <v>3967</v>
      </c>
      <c r="C197" s="6">
        <v>140525</v>
      </c>
      <c r="D197" s="6">
        <v>1065203</v>
      </c>
      <c r="E197" s="6" t="str">
        <f t="shared" si="67"/>
        <v>hp_1065203</v>
      </c>
      <c r="F197" s="7" t="s">
        <v>3968</v>
      </c>
      <c r="G197" s="6">
        <v>511000</v>
      </c>
      <c r="H197" s="7">
        <f t="shared" si="52"/>
        <v>620413</v>
      </c>
      <c r="I197" s="7" t="str">
        <f t="shared" si="68"/>
        <v>atk_620413</v>
      </c>
      <c r="J197" s="7" t="s">
        <v>3973</v>
      </c>
      <c r="K197" s="7" t="s">
        <v>3989</v>
      </c>
      <c r="L197" s="7" t="s">
        <v>3975</v>
      </c>
      <c r="M197" s="7" t="s">
        <v>3976</v>
      </c>
      <c r="O197" s="7" t="str">
        <f t="shared" si="69"/>
        <v>hp_1065203;atk_620413;hit_500000;miss_60;cirt_0;cirtSub_-3500</v>
      </c>
      <c r="V197" s="7" t="str">
        <f t="shared" si="65"/>
        <v>凯那海滩3-7</v>
      </c>
      <c r="W197" s="7">
        <f t="shared" si="55"/>
        <v>213</v>
      </c>
      <c r="X197" s="9" t="s">
        <v>408</v>
      </c>
      <c r="Y197" s="9">
        <v>7</v>
      </c>
      <c r="Z197" s="8">
        <f t="shared" si="73"/>
        <v>908</v>
      </c>
      <c r="AA197" s="6" t="s">
        <v>3967</v>
      </c>
      <c r="AB197" s="6">
        <v>604995</v>
      </c>
      <c r="AC197" s="6">
        <f t="shared" si="56"/>
        <v>0.76500000000000001</v>
      </c>
      <c r="AD197" s="6">
        <f t="shared" si="57"/>
        <v>462821</v>
      </c>
      <c r="AE197" s="6">
        <f t="shared" si="61"/>
        <v>130234</v>
      </c>
      <c r="AF197" s="6">
        <v>110000</v>
      </c>
      <c r="AG197" s="11">
        <f t="shared" si="60"/>
        <v>703055</v>
      </c>
      <c r="AH197">
        <f t="shared" si="58"/>
        <v>1.1620839841651585</v>
      </c>
      <c r="AI197" s="53">
        <v>0.55000000000000004</v>
      </c>
      <c r="AJ197" s="7" t="str">
        <f t="shared" si="66"/>
        <v>hp_703055</v>
      </c>
      <c r="AK197" s="7" t="s">
        <v>3968</v>
      </c>
      <c r="AL197" s="7">
        <v>143960</v>
      </c>
      <c r="AM197" s="7">
        <f>INT(IF(MOD(Y197,3)=0,INT(AL197*0.55),INT(AL197*0.35)))</f>
        <v>50386</v>
      </c>
      <c r="AN197" s="54">
        <f t="shared" si="70"/>
        <v>92011</v>
      </c>
      <c r="AO197" s="7" t="str">
        <f t="shared" si="71"/>
        <v>atk_92011</v>
      </c>
      <c r="AP197" s="7" t="s">
        <v>3973</v>
      </c>
      <c r="AQ197" s="7" t="s">
        <v>3984</v>
      </c>
      <c r="AR197" s="7" t="s">
        <v>3975</v>
      </c>
      <c r="AS197" s="7" t="s">
        <v>3976</v>
      </c>
      <c r="AU197" s="7" t="str">
        <f t="shared" si="72"/>
        <v>hp_703055;atk_92011;hit_500000;miss_35;cirt_0;cirtSub_-3500</v>
      </c>
    </row>
    <row r="198" spans="1:47" x14ac:dyDescent="0.2">
      <c r="A198" s="8" t="s">
        <v>907</v>
      </c>
      <c r="B198" s="6" t="s">
        <v>3967</v>
      </c>
      <c r="C198" s="6">
        <v>143055</v>
      </c>
      <c r="D198" s="6">
        <v>1078665</v>
      </c>
      <c r="E198" s="6" t="str">
        <f t="shared" si="67"/>
        <v>hp_1078665</v>
      </c>
      <c r="F198" s="7" t="s">
        <v>3968</v>
      </c>
      <c r="G198" s="6">
        <v>520200</v>
      </c>
      <c r="H198" s="7">
        <f t="shared" si="52"/>
        <v>634059</v>
      </c>
      <c r="I198" s="7" t="str">
        <f t="shared" si="68"/>
        <v>atk_634059</v>
      </c>
      <c r="J198" s="7" t="s">
        <v>3973</v>
      </c>
      <c r="K198" s="7" t="s">
        <v>3989</v>
      </c>
      <c r="L198" s="7" t="s">
        <v>3975</v>
      </c>
      <c r="M198" s="7" t="s">
        <v>3976</v>
      </c>
      <c r="O198" s="7" t="str">
        <f t="shared" si="69"/>
        <v>hp_1078665;atk_634059;hit_500000;miss_60;cirt_0;cirtSub_-3500</v>
      </c>
      <c r="V198" s="7" t="str">
        <f t="shared" si="65"/>
        <v>凯那海滩3-8</v>
      </c>
      <c r="W198" s="7">
        <f t="shared" si="55"/>
        <v>215</v>
      </c>
      <c r="X198" s="9" t="s">
        <v>408</v>
      </c>
      <c r="Y198" s="9">
        <v>8</v>
      </c>
      <c r="Z198" s="8">
        <f t="shared" si="73"/>
        <v>916</v>
      </c>
      <c r="AA198" s="6" t="s">
        <v>3967</v>
      </c>
      <c r="AB198" s="6">
        <v>609625</v>
      </c>
      <c r="AC198" s="6">
        <f t="shared" si="56"/>
        <v>0.76500000000000001</v>
      </c>
      <c r="AD198" s="6">
        <f t="shared" si="57"/>
        <v>466363</v>
      </c>
      <c r="AE198" s="6">
        <f t="shared" si="61"/>
        <v>130234</v>
      </c>
      <c r="AF198" s="6">
        <v>110000</v>
      </c>
      <c r="AG198" s="11">
        <f t="shared" si="60"/>
        <v>706597</v>
      </c>
      <c r="AH198">
        <f t="shared" si="58"/>
        <v>1.1590682796801313</v>
      </c>
      <c r="AI198" s="53">
        <v>0.55000000000000004</v>
      </c>
      <c r="AJ198" s="7" t="str">
        <f t="shared" si="66"/>
        <v>hp_706597</v>
      </c>
      <c r="AK198" s="7" t="s">
        <v>3968</v>
      </c>
      <c r="AL198" s="7">
        <v>144720</v>
      </c>
      <c r="AM198" s="7">
        <f>INT(IF(MOD(Y198,3)=0,INT(AL198*0.55),INT(AL198*0.35)))</f>
        <v>50652</v>
      </c>
      <c r="AN198" s="54">
        <f t="shared" si="70"/>
        <v>92257</v>
      </c>
      <c r="AO198" s="7" t="str">
        <f t="shared" si="71"/>
        <v>atk_92257</v>
      </c>
      <c r="AP198" s="7" t="s">
        <v>3973</v>
      </c>
      <c r="AQ198" s="7" t="s">
        <v>3984</v>
      </c>
      <c r="AR198" s="7" t="s">
        <v>3975</v>
      </c>
      <c r="AS198" s="7" t="s">
        <v>3976</v>
      </c>
      <c r="AU198" s="7" t="str">
        <f t="shared" si="72"/>
        <v>hp_706597;atk_92257;hit_500000;miss_35;cirt_0;cirtSub_-3500</v>
      </c>
    </row>
    <row r="199" spans="1:47" x14ac:dyDescent="0.2">
      <c r="A199" s="8" t="s">
        <v>907</v>
      </c>
      <c r="B199" s="6" t="s">
        <v>3967</v>
      </c>
      <c r="C199" s="6">
        <v>143055</v>
      </c>
      <c r="D199" s="6">
        <v>1083945</v>
      </c>
      <c r="E199" s="6" t="str">
        <f t="shared" si="67"/>
        <v>hp_1083945</v>
      </c>
      <c r="F199" s="7" t="s">
        <v>3968</v>
      </c>
      <c r="G199" s="6">
        <v>520200</v>
      </c>
      <c r="H199" s="7">
        <f t="shared" si="52"/>
        <v>634059</v>
      </c>
      <c r="I199" s="7" t="str">
        <f t="shared" si="68"/>
        <v>atk_634059</v>
      </c>
      <c r="J199" s="7" t="s">
        <v>3973</v>
      </c>
      <c r="K199" s="7" t="s">
        <v>3989</v>
      </c>
      <c r="L199" s="7" t="s">
        <v>3975</v>
      </c>
      <c r="M199" s="7" t="s">
        <v>3976</v>
      </c>
      <c r="O199" s="7" t="str">
        <f t="shared" si="69"/>
        <v>hp_1083945;atk_634059;hit_500000;miss_60;cirt_0;cirtSub_-3500</v>
      </c>
      <c r="V199" s="7" t="str">
        <f t="shared" si="65"/>
        <v>凯那海滩3-9</v>
      </c>
      <c r="W199" s="7">
        <f t="shared" si="55"/>
        <v>217</v>
      </c>
      <c r="X199" s="9" t="s">
        <v>408</v>
      </c>
      <c r="Y199" s="9">
        <v>9</v>
      </c>
      <c r="Z199" s="8">
        <f t="shared" si="73"/>
        <v>925</v>
      </c>
      <c r="AA199" s="6" t="s">
        <v>3967</v>
      </c>
      <c r="AB199" s="6">
        <v>614270</v>
      </c>
      <c r="AC199" s="6">
        <f t="shared" si="56"/>
        <v>0.76749999999999996</v>
      </c>
      <c r="AD199" s="6">
        <f t="shared" si="57"/>
        <v>471452</v>
      </c>
      <c r="AE199" s="6">
        <f t="shared" si="61"/>
        <v>130234</v>
      </c>
      <c r="AF199" s="6">
        <v>110000</v>
      </c>
      <c r="AG199" s="11">
        <f t="shared" si="60"/>
        <v>711686</v>
      </c>
      <c r="AH199">
        <f t="shared" si="58"/>
        <v>1.1585882429550522</v>
      </c>
      <c r="AI199" s="53">
        <v>0.55000000000000004</v>
      </c>
      <c r="AJ199" s="7" t="str">
        <f t="shared" si="66"/>
        <v>hp_711686</v>
      </c>
      <c r="AK199" s="7" t="s">
        <v>3968</v>
      </c>
      <c r="AL199" s="7">
        <v>145480</v>
      </c>
      <c r="AM199" s="7">
        <f>INT(IF(MOD(Y199,3)=0,INT(AL199*0.55),INT(AL199*0.35)))</f>
        <v>80014</v>
      </c>
      <c r="AN199" s="54">
        <f t="shared" si="70"/>
        <v>92703</v>
      </c>
      <c r="AO199" s="7" t="str">
        <f t="shared" si="71"/>
        <v>atk_92703</v>
      </c>
      <c r="AP199" s="7" t="s">
        <v>3973</v>
      </c>
      <c r="AQ199" s="7" t="s">
        <v>3984</v>
      </c>
      <c r="AR199" s="7" t="s">
        <v>3975</v>
      </c>
      <c r="AS199" s="7" t="s">
        <v>3976</v>
      </c>
      <c r="AU199" s="7" t="str">
        <f t="shared" si="72"/>
        <v>hp_711686;atk_92703;hit_500000;miss_35;cirt_0;cirtSub_-3500</v>
      </c>
    </row>
    <row r="200" spans="1:47" s="12" customFormat="1" x14ac:dyDescent="0.2">
      <c r="A200" s="8" t="s">
        <v>907</v>
      </c>
      <c r="B200" s="6" t="s">
        <v>3967</v>
      </c>
      <c r="C200" s="6">
        <v>143055</v>
      </c>
      <c r="D200" s="6">
        <v>1089242</v>
      </c>
      <c r="E200" s="6" t="str">
        <f t="shared" si="67"/>
        <v>hp_1089242</v>
      </c>
      <c r="F200" s="7" t="s">
        <v>3968</v>
      </c>
      <c r="G200" s="6">
        <v>520200</v>
      </c>
      <c r="H200" s="7">
        <f t="shared" si="52"/>
        <v>634059</v>
      </c>
      <c r="I200" s="7" t="str">
        <f t="shared" si="68"/>
        <v>atk_634059</v>
      </c>
      <c r="J200" s="7" t="s">
        <v>3973</v>
      </c>
      <c r="K200" s="7" t="s">
        <v>3989</v>
      </c>
      <c r="L200" s="7" t="s">
        <v>3975</v>
      </c>
      <c r="M200" s="7" t="s">
        <v>3976</v>
      </c>
      <c r="N200" s="7"/>
      <c r="O200" s="7" t="str">
        <f t="shared" si="69"/>
        <v>hp_1089242;atk_634059;hit_500000;miss_60;cirt_0;cirtSub_-3500</v>
      </c>
      <c r="P200" s="7"/>
      <c r="Q200" s="7"/>
      <c r="R200" s="7"/>
      <c r="S200" s="7"/>
      <c r="T200" s="7"/>
      <c r="V200" s="12" t="str">
        <f t="shared" si="65"/>
        <v>凯那海滩3-10</v>
      </c>
      <c r="W200" s="12">
        <f t="shared" si="55"/>
        <v>219</v>
      </c>
      <c r="X200" s="5" t="s">
        <v>408</v>
      </c>
      <c r="Y200" s="5">
        <v>10</v>
      </c>
      <c r="Z200" s="5">
        <f t="shared" si="73"/>
        <v>935</v>
      </c>
      <c r="AA200" s="11" t="s">
        <v>3967</v>
      </c>
      <c r="AB200" s="11">
        <v>618930</v>
      </c>
      <c r="AC200" s="11">
        <f t="shared" si="56"/>
        <v>0.76749999999999996</v>
      </c>
      <c r="AD200" s="11">
        <f t="shared" si="57"/>
        <v>475028</v>
      </c>
      <c r="AE200" s="6">
        <f t="shared" si="61"/>
        <v>130234</v>
      </c>
      <c r="AF200" s="11">
        <v>110000</v>
      </c>
      <c r="AG200" s="11">
        <f t="shared" si="60"/>
        <v>715262</v>
      </c>
      <c r="AH200">
        <f t="shared" si="58"/>
        <v>1.155642802901782</v>
      </c>
      <c r="AI200" s="53">
        <v>0.55000000000000004</v>
      </c>
      <c r="AJ200" s="7" t="str">
        <f t="shared" si="66"/>
        <v>hp_715262</v>
      </c>
      <c r="AK200" s="12" t="s">
        <v>3968</v>
      </c>
      <c r="AL200" s="12">
        <v>146240</v>
      </c>
      <c r="AM200" s="7">
        <f>INT(IF(MOD(Y200,3)=0,INT(AL200*0.55),INT(AL200*0.35)))</f>
        <v>51184</v>
      </c>
      <c r="AN200" s="54">
        <f t="shared" si="70"/>
        <v>92950</v>
      </c>
      <c r="AO200" s="7" t="str">
        <f t="shared" si="71"/>
        <v>atk_92950</v>
      </c>
      <c r="AP200" s="12" t="s">
        <v>3973</v>
      </c>
      <c r="AQ200" s="12" t="s">
        <v>3984</v>
      </c>
      <c r="AR200" s="12" t="s">
        <v>3975</v>
      </c>
      <c r="AS200" s="12" t="s">
        <v>3976</v>
      </c>
      <c r="AU200" s="12" t="str">
        <f t="shared" si="72"/>
        <v>hp_715262;atk_92950;hit_500000;miss_35;cirt_0;cirtSub_-3500</v>
      </c>
    </row>
    <row r="201" spans="1:47" x14ac:dyDescent="0.2">
      <c r="A201" s="8" t="s">
        <v>908</v>
      </c>
      <c r="B201" s="6" t="s">
        <v>3967</v>
      </c>
      <c r="C201" s="6">
        <v>145585</v>
      </c>
      <c r="D201" s="6">
        <v>1102874</v>
      </c>
      <c r="E201" s="6" t="str">
        <f t="shared" si="67"/>
        <v>hp_1102874</v>
      </c>
      <c r="F201" s="7" t="s">
        <v>3968</v>
      </c>
      <c r="G201" s="6">
        <v>529400</v>
      </c>
      <c r="H201" s="7">
        <f t="shared" si="52"/>
        <v>647861</v>
      </c>
      <c r="I201" s="7" t="str">
        <f t="shared" si="68"/>
        <v>atk_647861</v>
      </c>
      <c r="J201" s="7" t="s">
        <v>3973</v>
      </c>
      <c r="K201" s="7" t="s">
        <v>3989</v>
      </c>
      <c r="L201" s="7" t="s">
        <v>3975</v>
      </c>
      <c r="M201" s="7" t="s">
        <v>3976</v>
      </c>
      <c r="O201" s="7" t="str">
        <f t="shared" si="69"/>
        <v>hp_1102874;atk_647861;hit_500000;miss_60;cirt_0;cirtSub_-3500</v>
      </c>
      <c r="V201" s="7" t="str">
        <f t="shared" si="65"/>
        <v>凯那海滩4-1</v>
      </c>
      <c r="W201" s="7">
        <f t="shared" si="55"/>
        <v>221</v>
      </c>
      <c r="X201" s="9" t="s">
        <v>409</v>
      </c>
      <c r="Y201" s="9">
        <v>1</v>
      </c>
      <c r="Z201" s="8">
        <f t="shared" si="73"/>
        <v>936</v>
      </c>
      <c r="AA201" s="6" t="s">
        <v>3967</v>
      </c>
      <c r="AB201" s="6">
        <v>623605</v>
      </c>
      <c r="AC201" s="6">
        <f t="shared" si="56"/>
        <v>0.77</v>
      </c>
      <c r="AD201" s="6">
        <f t="shared" si="57"/>
        <v>480175</v>
      </c>
      <c r="AE201" s="6">
        <f t="shared" ref="AE201" si="74">IF(MOD(Y201,1)=0,INT(AD200*0.3),0)</f>
        <v>142508</v>
      </c>
      <c r="AF201" s="6">
        <v>110000</v>
      </c>
      <c r="AG201" s="11">
        <f t="shared" si="60"/>
        <v>732683</v>
      </c>
      <c r="AH201">
        <f t="shared" si="58"/>
        <v>1.1749152107503948</v>
      </c>
      <c r="AI201" s="53">
        <v>0.55000000000000004</v>
      </c>
      <c r="AJ201" s="7" t="str">
        <f t="shared" si="66"/>
        <v>hp_732683</v>
      </c>
      <c r="AK201" s="7" t="s">
        <v>3968</v>
      </c>
      <c r="AL201" s="7">
        <v>147000</v>
      </c>
      <c r="AM201" s="7">
        <f>INT(IF(MOD(Y201,3)=0,INT(AL201*0.55),INT(AL201*0.35)))</f>
        <v>51450</v>
      </c>
      <c r="AN201" s="54">
        <f t="shared" si="70"/>
        <v>94991</v>
      </c>
      <c r="AO201" s="7" t="str">
        <f t="shared" si="71"/>
        <v>atk_94991</v>
      </c>
      <c r="AP201" s="7" t="s">
        <v>3973</v>
      </c>
      <c r="AQ201" s="7" t="s">
        <v>3984</v>
      </c>
      <c r="AR201" s="7" t="s">
        <v>3975</v>
      </c>
      <c r="AS201" s="7" t="s">
        <v>3976</v>
      </c>
      <c r="AU201" s="7" t="str">
        <f t="shared" si="72"/>
        <v>hp_732683;atk_94991;hit_500000;miss_35;cirt_0;cirtSub_-3500</v>
      </c>
    </row>
    <row r="202" spans="1:47" x14ac:dyDescent="0.2">
      <c r="A202" s="8" t="s">
        <v>908</v>
      </c>
      <c r="B202" s="6" t="s">
        <v>3967</v>
      </c>
      <c r="C202" s="6">
        <v>145585</v>
      </c>
      <c r="D202" s="6">
        <v>1108217</v>
      </c>
      <c r="E202" s="6" t="str">
        <f t="shared" si="67"/>
        <v>hp_1108217</v>
      </c>
      <c r="F202" s="7" t="s">
        <v>3968</v>
      </c>
      <c r="G202" s="6">
        <v>529400</v>
      </c>
      <c r="H202" s="7">
        <f t="shared" ref="H202:H265" si="75">INT(G202*VLOOKUP(A202,X:AN,11,0)*VLOOKUP(A202,X:AN,12,0))</f>
        <v>647861</v>
      </c>
      <c r="I202" s="7" t="str">
        <f t="shared" si="68"/>
        <v>atk_647861</v>
      </c>
      <c r="J202" s="7" t="s">
        <v>3973</v>
      </c>
      <c r="K202" s="7" t="s">
        <v>3989</v>
      </c>
      <c r="L202" s="7" t="s">
        <v>3975</v>
      </c>
      <c r="M202" s="7" t="s">
        <v>3976</v>
      </c>
      <c r="O202" s="7" t="str">
        <f t="shared" si="69"/>
        <v>hp_1108217;atk_647861;hit_500000;miss_60;cirt_0;cirtSub_-3500</v>
      </c>
      <c r="V202" s="7" t="str">
        <f t="shared" si="65"/>
        <v>凯那海滩4-2</v>
      </c>
      <c r="W202" s="7">
        <f t="shared" si="55"/>
        <v>223</v>
      </c>
      <c r="X202" s="9" t="s">
        <v>409</v>
      </c>
      <c r="Y202" s="9">
        <v>2</v>
      </c>
      <c r="Z202" s="8">
        <f t="shared" si="73"/>
        <v>938</v>
      </c>
      <c r="AA202" s="6" t="s">
        <v>3967</v>
      </c>
      <c r="AB202" s="6">
        <v>628465</v>
      </c>
      <c r="AC202" s="6">
        <f t="shared" si="56"/>
        <v>0.77</v>
      </c>
      <c r="AD202" s="6">
        <f t="shared" si="57"/>
        <v>483918</v>
      </c>
      <c r="AE202" s="6">
        <f t="shared" si="61"/>
        <v>142508</v>
      </c>
      <c r="AF202" s="6">
        <v>110000</v>
      </c>
      <c r="AG202" s="11">
        <f t="shared" si="60"/>
        <v>736426</v>
      </c>
      <c r="AH202">
        <f t="shared" si="58"/>
        <v>1.1717852227252115</v>
      </c>
      <c r="AI202" s="53">
        <v>0.55000000000000004</v>
      </c>
      <c r="AJ202" s="7" t="str">
        <f t="shared" si="66"/>
        <v>hp_736426</v>
      </c>
      <c r="AK202" s="7" t="s">
        <v>3968</v>
      </c>
      <c r="AL202" s="7">
        <v>147800</v>
      </c>
      <c r="AM202" s="7">
        <f>INT(IF(MOD(Y202,3)=0,INT(AL202*0.55),INT(AL202*0.35)))</f>
        <v>51730</v>
      </c>
      <c r="AN202" s="54">
        <f t="shared" si="70"/>
        <v>95254</v>
      </c>
      <c r="AO202" s="7" t="str">
        <f t="shared" si="71"/>
        <v>atk_95254</v>
      </c>
      <c r="AP202" s="7" t="s">
        <v>3973</v>
      </c>
      <c r="AQ202" s="7" t="s">
        <v>3984</v>
      </c>
      <c r="AR202" s="7" t="s">
        <v>3975</v>
      </c>
      <c r="AS202" s="7" t="s">
        <v>3976</v>
      </c>
      <c r="AU202" s="7" t="str">
        <f t="shared" si="72"/>
        <v>hp_736426;atk_95254;hit_500000;miss_35;cirt_0;cirtSub_-3500</v>
      </c>
    </row>
    <row r="203" spans="1:47" x14ac:dyDescent="0.2">
      <c r="A203" s="8" t="s">
        <v>908</v>
      </c>
      <c r="B203" s="6" t="s">
        <v>3967</v>
      </c>
      <c r="C203" s="6">
        <v>145585</v>
      </c>
      <c r="D203" s="6">
        <v>1113578</v>
      </c>
      <c r="E203" s="6" t="str">
        <f t="shared" si="67"/>
        <v>hp_1113578</v>
      </c>
      <c r="F203" s="7" t="s">
        <v>3968</v>
      </c>
      <c r="G203" s="6">
        <v>529400</v>
      </c>
      <c r="H203" s="7">
        <f t="shared" si="75"/>
        <v>647861</v>
      </c>
      <c r="I203" s="7" t="str">
        <f t="shared" si="68"/>
        <v>atk_647861</v>
      </c>
      <c r="J203" s="7" t="s">
        <v>3973</v>
      </c>
      <c r="K203" s="7" t="s">
        <v>3989</v>
      </c>
      <c r="L203" s="7" t="s">
        <v>3975</v>
      </c>
      <c r="M203" s="7" t="s">
        <v>3976</v>
      </c>
      <c r="O203" s="7" t="str">
        <f t="shared" si="69"/>
        <v>hp_1113578;atk_647861;hit_500000;miss_60;cirt_0;cirtSub_-3500</v>
      </c>
      <c r="V203" s="7" t="str">
        <f t="shared" si="65"/>
        <v>凯那海滩4-3</v>
      </c>
      <c r="W203" s="7">
        <f t="shared" si="55"/>
        <v>225</v>
      </c>
      <c r="X203" s="9" t="s">
        <v>409</v>
      </c>
      <c r="Y203" s="9">
        <v>3</v>
      </c>
      <c r="Z203" s="8">
        <f t="shared" si="73"/>
        <v>941</v>
      </c>
      <c r="AA203" s="6" t="s">
        <v>3967</v>
      </c>
      <c r="AB203" s="6">
        <v>633341</v>
      </c>
      <c r="AC203" s="6">
        <f t="shared" si="56"/>
        <v>0.77249999999999996</v>
      </c>
      <c r="AD203" s="6">
        <f t="shared" si="57"/>
        <v>489255</v>
      </c>
      <c r="AE203" s="6">
        <f t="shared" si="61"/>
        <v>142508</v>
      </c>
      <c r="AF203" s="6">
        <v>110000</v>
      </c>
      <c r="AG203" s="11">
        <f t="shared" si="60"/>
        <v>741763</v>
      </c>
      <c r="AH203">
        <f t="shared" si="58"/>
        <v>1.1711905592721772</v>
      </c>
      <c r="AI203" s="53">
        <v>0.55000000000000004</v>
      </c>
      <c r="AJ203" s="7" t="str">
        <f t="shared" si="66"/>
        <v>hp_741763</v>
      </c>
      <c r="AK203" s="7" t="s">
        <v>3968</v>
      </c>
      <c r="AL203" s="7">
        <v>148600</v>
      </c>
      <c r="AM203" s="7">
        <f>INT(IF(MOD(Y203,3)=0,INT(AL203*0.55),INT(AL203*0.35)))</f>
        <v>81730</v>
      </c>
      <c r="AN203" s="54">
        <f t="shared" si="70"/>
        <v>95721</v>
      </c>
      <c r="AO203" s="7" t="str">
        <f t="shared" si="71"/>
        <v>atk_95721</v>
      </c>
      <c r="AP203" s="7" t="s">
        <v>3973</v>
      </c>
      <c r="AQ203" s="7" t="s">
        <v>3984</v>
      </c>
      <c r="AR203" s="7" t="s">
        <v>3975</v>
      </c>
      <c r="AS203" s="7" t="s">
        <v>3976</v>
      </c>
      <c r="AU203" s="7" t="str">
        <f t="shared" si="72"/>
        <v>hp_741763;atk_95721;hit_500000;miss_35;cirt_0;cirtSub_-3500</v>
      </c>
    </row>
    <row r="204" spans="1:47" x14ac:dyDescent="0.2">
      <c r="A204" s="8" t="s">
        <v>909</v>
      </c>
      <c r="B204" s="6" t="s">
        <v>3967</v>
      </c>
      <c r="C204" s="6">
        <v>148115</v>
      </c>
      <c r="D204" s="6">
        <v>1127380</v>
      </c>
      <c r="E204" s="6" t="str">
        <f t="shared" si="67"/>
        <v>hp_1127380</v>
      </c>
      <c r="F204" s="7" t="s">
        <v>3968</v>
      </c>
      <c r="G204" s="6">
        <v>538600</v>
      </c>
      <c r="H204" s="7">
        <f t="shared" si="75"/>
        <v>661819</v>
      </c>
      <c r="I204" s="7" t="str">
        <f t="shared" si="68"/>
        <v>atk_661819</v>
      </c>
      <c r="J204" s="7" t="s">
        <v>3973</v>
      </c>
      <c r="K204" s="7" t="s">
        <v>3989</v>
      </c>
      <c r="L204" s="7" t="s">
        <v>3975</v>
      </c>
      <c r="M204" s="7" t="s">
        <v>3976</v>
      </c>
      <c r="O204" s="7" t="str">
        <f t="shared" si="69"/>
        <v>hp_1127380;atk_661819;hit_500000;miss_60;cirt_0;cirtSub_-3500</v>
      </c>
      <c r="V204" s="7" t="str">
        <f t="shared" si="65"/>
        <v>凯那海滩4-4</v>
      </c>
      <c r="W204" s="7">
        <f t="shared" si="55"/>
        <v>227</v>
      </c>
      <c r="X204" s="9" t="s">
        <v>409</v>
      </c>
      <c r="Y204" s="9">
        <v>4</v>
      </c>
      <c r="Z204" s="8">
        <f t="shared" si="73"/>
        <v>945</v>
      </c>
      <c r="AA204" s="6" t="s">
        <v>3967</v>
      </c>
      <c r="AB204" s="6">
        <v>638233</v>
      </c>
      <c r="AC204" s="6">
        <f t="shared" si="56"/>
        <v>0.77249999999999996</v>
      </c>
      <c r="AD204" s="6">
        <f t="shared" si="57"/>
        <v>493034</v>
      </c>
      <c r="AE204" s="6">
        <f t="shared" si="61"/>
        <v>142508</v>
      </c>
      <c r="AF204" s="6">
        <v>110000</v>
      </c>
      <c r="AG204" s="11">
        <f t="shared" si="60"/>
        <v>745542</v>
      </c>
      <c r="AH204">
        <f t="shared" si="58"/>
        <v>1.1681345214051921</v>
      </c>
      <c r="AI204" s="53">
        <v>0.55000000000000004</v>
      </c>
      <c r="AJ204" s="7" t="str">
        <f t="shared" si="66"/>
        <v>hp_745542</v>
      </c>
      <c r="AK204" s="7" t="s">
        <v>3968</v>
      </c>
      <c r="AL204" s="7">
        <v>149400</v>
      </c>
      <c r="AM204" s="7">
        <f>INT(IF(MOD(Y204,3)=0,INT(AL204*0.55),INT(AL204*0.35)))</f>
        <v>52290</v>
      </c>
      <c r="AN204" s="54">
        <f t="shared" si="70"/>
        <v>95985</v>
      </c>
      <c r="AO204" s="7" t="str">
        <f t="shared" si="71"/>
        <v>atk_95985</v>
      </c>
      <c r="AP204" s="7" t="s">
        <v>3973</v>
      </c>
      <c r="AQ204" s="7" t="s">
        <v>3984</v>
      </c>
      <c r="AR204" s="7" t="s">
        <v>3975</v>
      </c>
      <c r="AS204" s="7" t="s">
        <v>3976</v>
      </c>
      <c r="AU204" s="7" t="str">
        <f t="shared" si="72"/>
        <v>hp_745542;atk_95985;hit_500000;miss_35;cirt_0;cirtSub_-3500</v>
      </c>
    </row>
    <row r="205" spans="1:47" x14ac:dyDescent="0.2">
      <c r="A205" s="8" t="s">
        <v>909</v>
      </c>
      <c r="B205" s="6" t="s">
        <v>3967</v>
      </c>
      <c r="C205" s="6">
        <v>148115</v>
      </c>
      <c r="D205" s="6">
        <v>1132787</v>
      </c>
      <c r="E205" s="6" t="str">
        <f t="shared" si="67"/>
        <v>hp_1132787</v>
      </c>
      <c r="F205" s="7" t="s">
        <v>3968</v>
      </c>
      <c r="G205" s="6">
        <v>538600</v>
      </c>
      <c r="H205" s="7">
        <f t="shared" si="75"/>
        <v>661819</v>
      </c>
      <c r="I205" s="7" t="str">
        <f t="shared" si="68"/>
        <v>atk_661819</v>
      </c>
      <c r="J205" s="7" t="s">
        <v>3973</v>
      </c>
      <c r="K205" s="7" t="s">
        <v>3989</v>
      </c>
      <c r="L205" s="7" t="s">
        <v>3975</v>
      </c>
      <c r="M205" s="7" t="s">
        <v>3976</v>
      </c>
      <c r="O205" s="7" t="str">
        <f t="shared" si="69"/>
        <v>hp_1132787;atk_661819;hit_500000;miss_60;cirt_0;cirtSub_-3500</v>
      </c>
      <c r="V205" s="7" t="str">
        <f t="shared" si="65"/>
        <v>凯那海滩4-5</v>
      </c>
      <c r="W205" s="7">
        <f t="shared" si="55"/>
        <v>229</v>
      </c>
      <c r="X205" s="9" t="s">
        <v>409</v>
      </c>
      <c r="Y205" s="9">
        <v>5</v>
      </c>
      <c r="Z205" s="8">
        <f t="shared" si="73"/>
        <v>950</v>
      </c>
      <c r="AA205" s="6" t="s">
        <v>3967</v>
      </c>
      <c r="AB205" s="6">
        <v>643141</v>
      </c>
      <c r="AC205" s="6">
        <f t="shared" si="56"/>
        <v>0.77249999999999996</v>
      </c>
      <c r="AD205" s="6">
        <f t="shared" si="57"/>
        <v>496826</v>
      </c>
      <c r="AE205" s="6">
        <f t="shared" si="61"/>
        <v>142508</v>
      </c>
      <c r="AF205" s="6">
        <v>110000</v>
      </c>
      <c r="AG205" s="11">
        <f t="shared" si="60"/>
        <v>749334</v>
      </c>
      <c r="AH205">
        <f t="shared" si="58"/>
        <v>1.165116203134305</v>
      </c>
      <c r="AI205" s="53">
        <v>0.55000000000000004</v>
      </c>
      <c r="AJ205" s="7" t="str">
        <f t="shared" si="66"/>
        <v>hp_749334</v>
      </c>
      <c r="AK205" s="7" t="s">
        <v>3968</v>
      </c>
      <c r="AL205" s="7">
        <v>150200</v>
      </c>
      <c r="AM205" s="7">
        <f>INT(IF(MOD(Y205,3)=0,INT(AL205*0.55),INT(AL205*0.35)))</f>
        <v>52570</v>
      </c>
      <c r="AN205" s="54">
        <f t="shared" si="70"/>
        <v>96250</v>
      </c>
      <c r="AO205" s="7" t="str">
        <f t="shared" si="71"/>
        <v>atk_96250</v>
      </c>
      <c r="AP205" s="7" t="s">
        <v>3973</v>
      </c>
      <c r="AQ205" s="7" t="s">
        <v>3984</v>
      </c>
      <c r="AR205" s="7" t="s">
        <v>3975</v>
      </c>
      <c r="AS205" s="7" t="s">
        <v>3976</v>
      </c>
      <c r="AU205" s="7" t="str">
        <f t="shared" si="72"/>
        <v>hp_749334;atk_96250;hit_500000;miss_35;cirt_0;cirtSub_-3500</v>
      </c>
    </row>
    <row r="206" spans="1:47" x14ac:dyDescent="0.2">
      <c r="A206" s="8" t="s">
        <v>909</v>
      </c>
      <c r="B206" s="6" t="s">
        <v>3967</v>
      </c>
      <c r="C206" s="6">
        <v>148115</v>
      </c>
      <c r="D206" s="6">
        <v>1138211</v>
      </c>
      <c r="E206" s="6" t="str">
        <f t="shared" si="67"/>
        <v>hp_1138211</v>
      </c>
      <c r="F206" s="7" t="s">
        <v>3968</v>
      </c>
      <c r="G206" s="6">
        <v>538600</v>
      </c>
      <c r="H206" s="7">
        <f t="shared" si="75"/>
        <v>661819</v>
      </c>
      <c r="I206" s="7" t="str">
        <f t="shared" si="68"/>
        <v>atk_661819</v>
      </c>
      <c r="J206" s="7" t="s">
        <v>3973</v>
      </c>
      <c r="K206" s="7" t="s">
        <v>3989</v>
      </c>
      <c r="L206" s="7" t="s">
        <v>3975</v>
      </c>
      <c r="M206" s="7" t="s">
        <v>3976</v>
      </c>
      <c r="O206" s="7" t="str">
        <f t="shared" si="69"/>
        <v>hp_1138211;atk_661819;hit_500000;miss_60;cirt_0;cirtSub_-3500</v>
      </c>
      <c r="V206" s="7" t="str">
        <f t="shared" si="65"/>
        <v>凯那海滩4-6</v>
      </c>
      <c r="W206" s="7">
        <f t="shared" si="55"/>
        <v>231</v>
      </c>
      <c r="X206" s="9" t="s">
        <v>409</v>
      </c>
      <c r="Y206" s="9">
        <v>6</v>
      </c>
      <c r="Z206" s="8">
        <f t="shared" si="73"/>
        <v>956</v>
      </c>
      <c r="AA206" s="6" t="s">
        <v>3967</v>
      </c>
      <c r="AB206" s="6">
        <v>648065</v>
      </c>
      <c r="AC206" s="6">
        <f t="shared" si="56"/>
        <v>0.77500000000000002</v>
      </c>
      <c r="AD206" s="6">
        <f t="shared" si="57"/>
        <v>502250</v>
      </c>
      <c r="AE206" s="6">
        <f t="shared" si="61"/>
        <v>142508</v>
      </c>
      <c r="AF206" s="6">
        <v>110000</v>
      </c>
      <c r="AG206" s="11">
        <f t="shared" si="60"/>
        <v>754758</v>
      </c>
      <c r="AH206">
        <f t="shared" si="58"/>
        <v>1.1646331772275929</v>
      </c>
      <c r="AI206" s="53">
        <v>0.55000000000000004</v>
      </c>
      <c r="AJ206" s="7" t="str">
        <f t="shared" si="66"/>
        <v>hp_754758</v>
      </c>
      <c r="AK206" s="7" t="s">
        <v>3968</v>
      </c>
      <c r="AL206" s="7">
        <v>151000</v>
      </c>
      <c r="AM206" s="7">
        <f>INT(IF(MOD(Y206,3)=0,INT(AL206*0.55),INT(AL206*0.35)))</f>
        <v>83050</v>
      </c>
      <c r="AN206" s="54">
        <f t="shared" si="70"/>
        <v>96722</v>
      </c>
      <c r="AO206" s="7" t="str">
        <f t="shared" si="71"/>
        <v>atk_96722</v>
      </c>
      <c r="AP206" s="7" t="s">
        <v>3973</v>
      </c>
      <c r="AQ206" s="7" t="s">
        <v>3984</v>
      </c>
      <c r="AR206" s="7" t="s">
        <v>3975</v>
      </c>
      <c r="AS206" s="7" t="s">
        <v>3976</v>
      </c>
      <c r="AU206" s="7" t="str">
        <f t="shared" si="72"/>
        <v>hp_754758;atk_96722;hit_500000;miss_35;cirt_0;cirtSub_-3500</v>
      </c>
    </row>
    <row r="207" spans="1:47" x14ac:dyDescent="0.2">
      <c r="A207" s="8" t="s">
        <v>910</v>
      </c>
      <c r="B207" s="6" t="s">
        <v>3967</v>
      </c>
      <c r="C207" s="6">
        <v>150645</v>
      </c>
      <c r="D207" s="6">
        <v>1152184</v>
      </c>
      <c r="E207" s="6" t="str">
        <f t="shared" si="67"/>
        <v>hp_1152184</v>
      </c>
      <c r="F207" s="7" t="s">
        <v>3968</v>
      </c>
      <c r="G207" s="6">
        <v>547800</v>
      </c>
      <c r="H207" s="7">
        <f t="shared" si="75"/>
        <v>675932</v>
      </c>
      <c r="I207" s="7" t="str">
        <f t="shared" si="68"/>
        <v>atk_675932</v>
      </c>
      <c r="J207" s="7" t="s">
        <v>3973</v>
      </c>
      <c r="K207" s="7" t="s">
        <v>3989</v>
      </c>
      <c r="L207" s="7" t="s">
        <v>3975</v>
      </c>
      <c r="M207" s="7" t="s">
        <v>3976</v>
      </c>
      <c r="O207" s="7" t="str">
        <f t="shared" si="69"/>
        <v>hp_1152184;atk_675932;hit_500000;miss_60;cirt_0;cirtSub_-3500</v>
      </c>
      <c r="V207" s="7" t="str">
        <f t="shared" si="65"/>
        <v>凯那海滩4-7</v>
      </c>
      <c r="W207" s="7">
        <f t="shared" si="55"/>
        <v>233</v>
      </c>
      <c r="X207" s="9" t="s">
        <v>409</v>
      </c>
      <c r="Y207" s="9">
        <v>7</v>
      </c>
      <c r="Z207" s="8">
        <f t="shared" si="73"/>
        <v>963</v>
      </c>
      <c r="AA207" s="6" t="s">
        <v>3967</v>
      </c>
      <c r="AB207" s="6">
        <v>653004</v>
      </c>
      <c r="AC207" s="6">
        <f t="shared" si="56"/>
        <v>0.77500000000000002</v>
      </c>
      <c r="AD207" s="6">
        <f t="shared" si="57"/>
        <v>506078</v>
      </c>
      <c r="AE207" s="6">
        <f t="shared" si="61"/>
        <v>142508</v>
      </c>
      <c r="AF207" s="6">
        <v>110000</v>
      </c>
      <c r="AG207" s="11">
        <f t="shared" si="60"/>
        <v>758586</v>
      </c>
      <c r="AH207">
        <f t="shared" si="58"/>
        <v>1.1616866052887884</v>
      </c>
      <c r="AI207" s="53">
        <v>0.55000000000000004</v>
      </c>
      <c r="AJ207" s="7" t="str">
        <f t="shared" si="66"/>
        <v>hp_758586</v>
      </c>
      <c r="AK207" s="7" t="s">
        <v>3968</v>
      </c>
      <c r="AL207" s="7">
        <v>151800</v>
      </c>
      <c r="AM207" s="7">
        <f>INT(IF(MOD(Y207,3)=0,INT(AL207*0.55),INT(AL207*0.35)))</f>
        <v>53130</v>
      </c>
      <c r="AN207" s="54">
        <f t="shared" si="70"/>
        <v>96989</v>
      </c>
      <c r="AO207" s="7" t="str">
        <f t="shared" si="71"/>
        <v>atk_96989</v>
      </c>
      <c r="AP207" s="7" t="s">
        <v>3973</v>
      </c>
      <c r="AQ207" s="7" t="s">
        <v>3984</v>
      </c>
      <c r="AR207" s="7" t="s">
        <v>3975</v>
      </c>
      <c r="AS207" s="7" t="s">
        <v>3976</v>
      </c>
      <c r="AU207" s="7" t="str">
        <f t="shared" si="72"/>
        <v>hp_758586;atk_96989;hit_500000;miss_35;cirt_0;cirtSub_-3500</v>
      </c>
    </row>
    <row r="208" spans="1:47" x14ac:dyDescent="0.2">
      <c r="A208" s="8" t="s">
        <v>910</v>
      </c>
      <c r="B208" s="6" t="s">
        <v>3967</v>
      </c>
      <c r="C208" s="6">
        <v>150645</v>
      </c>
      <c r="D208" s="6">
        <v>1157654</v>
      </c>
      <c r="E208" s="6" t="str">
        <f t="shared" si="67"/>
        <v>hp_1157654</v>
      </c>
      <c r="F208" s="7" t="s">
        <v>3968</v>
      </c>
      <c r="G208" s="6">
        <v>547800</v>
      </c>
      <c r="H208" s="7">
        <f t="shared" si="75"/>
        <v>675932</v>
      </c>
      <c r="I208" s="7" t="str">
        <f t="shared" si="68"/>
        <v>atk_675932</v>
      </c>
      <c r="J208" s="7" t="s">
        <v>3973</v>
      </c>
      <c r="K208" s="7" t="s">
        <v>3989</v>
      </c>
      <c r="L208" s="7" t="s">
        <v>3975</v>
      </c>
      <c r="M208" s="7" t="s">
        <v>3976</v>
      </c>
      <c r="O208" s="7" t="str">
        <f t="shared" si="69"/>
        <v>hp_1157654;atk_675932;hit_500000;miss_60;cirt_0;cirtSub_-3500</v>
      </c>
      <c r="V208" s="7" t="str">
        <f t="shared" si="65"/>
        <v>凯那海滩4-8</v>
      </c>
      <c r="W208" s="7">
        <f t="shared" si="55"/>
        <v>235</v>
      </c>
      <c r="X208" s="9" t="s">
        <v>409</v>
      </c>
      <c r="Y208" s="9">
        <v>8</v>
      </c>
      <c r="Z208" s="8">
        <f t="shared" si="73"/>
        <v>971</v>
      </c>
      <c r="AA208" s="6" t="s">
        <v>3967</v>
      </c>
      <c r="AB208" s="6">
        <v>657960</v>
      </c>
      <c r="AC208" s="6">
        <f t="shared" si="56"/>
        <v>0.77500000000000002</v>
      </c>
      <c r="AD208" s="6">
        <f t="shared" si="57"/>
        <v>509919</v>
      </c>
      <c r="AE208" s="6">
        <f t="shared" si="61"/>
        <v>142508</v>
      </c>
      <c r="AF208" s="6">
        <v>110000</v>
      </c>
      <c r="AG208" s="11">
        <f t="shared" si="60"/>
        <v>762427</v>
      </c>
      <c r="AH208">
        <f t="shared" si="58"/>
        <v>1.1587740896103107</v>
      </c>
      <c r="AI208" s="53">
        <v>0.55000000000000004</v>
      </c>
      <c r="AJ208" s="7" t="str">
        <f t="shared" si="66"/>
        <v>hp_762427</v>
      </c>
      <c r="AK208" s="7" t="s">
        <v>3968</v>
      </c>
      <c r="AL208" s="7">
        <v>152600</v>
      </c>
      <c r="AM208" s="7">
        <f>INT(IF(MOD(Y208,3)=0,INT(AL208*0.55),INT(AL208*0.35)))</f>
        <v>53410</v>
      </c>
      <c r="AN208" s="54">
        <f t="shared" si="70"/>
        <v>97255</v>
      </c>
      <c r="AO208" s="7" t="str">
        <f t="shared" si="71"/>
        <v>atk_97255</v>
      </c>
      <c r="AP208" s="7" t="s">
        <v>3973</v>
      </c>
      <c r="AQ208" s="7" t="s">
        <v>3984</v>
      </c>
      <c r="AR208" s="7" t="s">
        <v>3975</v>
      </c>
      <c r="AS208" s="7" t="s">
        <v>3976</v>
      </c>
      <c r="AU208" s="7" t="str">
        <f t="shared" si="72"/>
        <v>hp_762427;atk_97255;hit_500000;miss_35;cirt_0;cirtSub_-3500</v>
      </c>
    </row>
    <row r="209" spans="1:47" x14ac:dyDescent="0.2">
      <c r="A209" s="8" t="s">
        <v>910</v>
      </c>
      <c r="B209" s="6" t="s">
        <v>3967</v>
      </c>
      <c r="C209" s="6">
        <v>150645</v>
      </c>
      <c r="D209" s="6">
        <v>1163141</v>
      </c>
      <c r="E209" s="6" t="str">
        <f t="shared" si="67"/>
        <v>hp_1163141</v>
      </c>
      <c r="F209" s="7" t="s">
        <v>3968</v>
      </c>
      <c r="G209" s="6">
        <v>547800</v>
      </c>
      <c r="H209" s="7">
        <f t="shared" si="75"/>
        <v>675932</v>
      </c>
      <c r="I209" s="7" t="str">
        <f t="shared" si="68"/>
        <v>atk_675932</v>
      </c>
      <c r="J209" s="7" t="s">
        <v>3973</v>
      </c>
      <c r="K209" s="7" t="s">
        <v>3989</v>
      </c>
      <c r="L209" s="7" t="s">
        <v>3975</v>
      </c>
      <c r="M209" s="7" t="s">
        <v>3976</v>
      </c>
      <c r="O209" s="7" t="str">
        <f t="shared" si="69"/>
        <v>hp_1163141;atk_675932;hit_500000;miss_60;cirt_0;cirtSub_-3500</v>
      </c>
      <c r="V209" s="7" t="str">
        <f t="shared" si="65"/>
        <v>凯那海滩4-9</v>
      </c>
      <c r="W209" s="7">
        <f t="shared" si="55"/>
        <v>237</v>
      </c>
      <c r="X209" s="9" t="s">
        <v>409</v>
      </c>
      <c r="Y209" s="9">
        <v>9</v>
      </c>
      <c r="Z209" s="8">
        <f t="shared" si="73"/>
        <v>980</v>
      </c>
      <c r="AA209" s="6" t="s">
        <v>3967</v>
      </c>
      <c r="AB209" s="6">
        <v>662931</v>
      </c>
      <c r="AC209" s="6">
        <f t="shared" si="56"/>
        <v>0.77749999999999997</v>
      </c>
      <c r="AD209" s="6">
        <f t="shared" si="57"/>
        <v>515428</v>
      </c>
      <c r="AE209" s="6">
        <f t="shared" si="61"/>
        <v>142508</v>
      </c>
      <c r="AF209" s="6">
        <v>110000</v>
      </c>
      <c r="AG209" s="11">
        <f t="shared" si="60"/>
        <v>767936</v>
      </c>
      <c r="AH209">
        <f t="shared" si="58"/>
        <v>1.1583950667565703</v>
      </c>
      <c r="AI209" s="53">
        <v>0.55000000000000004</v>
      </c>
      <c r="AJ209" s="7" t="str">
        <f t="shared" si="66"/>
        <v>hp_767936</v>
      </c>
      <c r="AK209" s="7" t="s">
        <v>3968</v>
      </c>
      <c r="AL209" s="7">
        <v>153400</v>
      </c>
      <c r="AM209" s="7">
        <f>INT(IF(MOD(Y209,3)=0,INT(AL209*0.55),INT(AL209*0.35)))</f>
        <v>84370</v>
      </c>
      <c r="AN209" s="54">
        <f t="shared" si="70"/>
        <v>97733</v>
      </c>
      <c r="AO209" s="7" t="str">
        <f t="shared" si="71"/>
        <v>atk_97733</v>
      </c>
      <c r="AP209" s="7" t="s">
        <v>3973</v>
      </c>
      <c r="AQ209" s="7" t="s">
        <v>3984</v>
      </c>
      <c r="AR209" s="7" t="s">
        <v>3975</v>
      </c>
      <c r="AS209" s="7" t="s">
        <v>3976</v>
      </c>
      <c r="AU209" s="7" t="str">
        <f t="shared" si="72"/>
        <v>hp_767936;atk_97733;hit_500000;miss_35;cirt_0;cirtSub_-3500</v>
      </c>
    </row>
    <row r="210" spans="1:47" s="12" customFormat="1" x14ac:dyDescent="0.2">
      <c r="A210" s="8" t="s">
        <v>911</v>
      </c>
      <c r="B210" s="6" t="s">
        <v>3967</v>
      </c>
      <c r="C210" s="6">
        <v>153175</v>
      </c>
      <c r="D210" s="6">
        <v>1177286</v>
      </c>
      <c r="E210" s="6" t="str">
        <f t="shared" si="67"/>
        <v>hp_1177286</v>
      </c>
      <c r="F210" s="7" t="s">
        <v>3968</v>
      </c>
      <c r="G210" s="6">
        <v>557000</v>
      </c>
      <c r="H210" s="7">
        <f t="shared" si="75"/>
        <v>690200</v>
      </c>
      <c r="I210" s="7" t="str">
        <f t="shared" si="68"/>
        <v>atk_690200</v>
      </c>
      <c r="J210" s="7" t="s">
        <v>3973</v>
      </c>
      <c r="K210" s="7" t="s">
        <v>3989</v>
      </c>
      <c r="L210" s="7" t="s">
        <v>3975</v>
      </c>
      <c r="M210" s="7" t="s">
        <v>3976</v>
      </c>
      <c r="N210" s="7"/>
      <c r="O210" s="7" t="str">
        <f t="shared" si="69"/>
        <v>hp_1177286;atk_690200;hit_500000;miss_60;cirt_0;cirtSub_-3500</v>
      </c>
      <c r="P210" s="7"/>
      <c r="Q210" s="7"/>
      <c r="R210" s="7"/>
      <c r="S210" s="7"/>
      <c r="T210" s="7"/>
      <c r="V210" s="12" t="str">
        <f t="shared" si="65"/>
        <v>凯那海滩4-10</v>
      </c>
      <c r="W210" s="12">
        <f t="shared" si="55"/>
        <v>239</v>
      </c>
      <c r="X210" s="5" t="s">
        <v>409</v>
      </c>
      <c r="Y210" s="5">
        <v>10</v>
      </c>
      <c r="Z210" s="5">
        <f t="shared" si="73"/>
        <v>990</v>
      </c>
      <c r="AA210" s="11" t="s">
        <v>3967</v>
      </c>
      <c r="AB210" s="11">
        <v>667918</v>
      </c>
      <c r="AC210" s="11">
        <f t="shared" si="56"/>
        <v>0.77749999999999997</v>
      </c>
      <c r="AD210" s="11">
        <f t="shared" si="57"/>
        <v>519306</v>
      </c>
      <c r="AE210" s="6">
        <f t="shared" si="61"/>
        <v>142508</v>
      </c>
      <c r="AF210" s="11">
        <v>110000</v>
      </c>
      <c r="AG210" s="11">
        <f t="shared" si="60"/>
        <v>771814</v>
      </c>
      <c r="AH210">
        <f t="shared" si="58"/>
        <v>1.1555520288418639</v>
      </c>
      <c r="AI210" s="53">
        <v>0.55000000000000004</v>
      </c>
      <c r="AJ210" s="7" t="str">
        <f t="shared" si="66"/>
        <v>hp_771814</v>
      </c>
      <c r="AK210" s="12" t="s">
        <v>3968</v>
      </c>
      <c r="AL210" s="12">
        <v>154200</v>
      </c>
      <c r="AM210" s="7">
        <f>INT(IF(MOD(Y210,3)=0,INT(AL210*0.55),INT(AL210*0.35)))</f>
        <v>53970</v>
      </c>
      <c r="AN210" s="54">
        <f t="shared" si="70"/>
        <v>98002</v>
      </c>
      <c r="AO210" s="7" t="str">
        <f t="shared" si="71"/>
        <v>atk_98002</v>
      </c>
      <c r="AP210" s="12" t="s">
        <v>3973</v>
      </c>
      <c r="AQ210" s="12" t="s">
        <v>3984</v>
      </c>
      <c r="AR210" s="12" t="s">
        <v>3975</v>
      </c>
      <c r="AS210" s="12" t="s">
        <v>3976</v>
      </c>
      <c r="AU210" s="12" t="str">
        <f t="shared" si="72"/>
        <v>hp_771814;atk_98002;hit_500000;miss_35;cirt_0;cirtSub_-3500</v>
      </c>
    </row>
    <row r="211" spans="1:47" x14ac:dyDescent="0.2">
      <c r="A211" s="8" t="s">
        <v>911</v>
      </c>
      <c r="B211" s="6" t="s">
        <v>3967</v>
      </c>
      <c r="C211" s="6">
        <v>153175</v>
      </c>
      <c r="D211" s="6">
        <v>1182819</v>
      </c>
      <c r="E211" s="6" t="str">
        <f t="shared" si="67"/>
        <v>hp_1182819</v>
      </c>
      <c r="F211" s="7" t="s">
        <v>3968</v>
      </c>
      <c r="G211" s="6">
        <v>557000</v>
      </c>
      <c r="H211" s="7">
        <f t="shared" si="75"/>
        <v>690200</v>
      </c>
      <c r="I211" s="7" t="str">
        <f t="shared" si="68"/>
        <v>atk_690200</v>
      </c>
      <c r="J211" s="7" t="s">
        <v>3973</v>
      </c>
      <c r="K211" s="7" t="s">
        <v>3989</v>
      </c>
      <c r="L211" s="7" t="s">
        <v>3975</v>
      </c>
      <c r="M211" s="7" t="s">
        <v>3976</v>
      </c>
      <c r="O211" s="7" t="str">
        <f t="shared" si="69"/>
        <v>hp_1182819;atk_690200;hit_500000;miss_60;cirt_0;cirtSub_-3500</v>
      </c>
      <c r="V211" s="7" t="str">
        <f t="shared" si="65"/>
        <v>凯那海滩5-1</v>
      </c>
      <c r="W211" s="7">
        <f t="shared" si="55"/>
        <v>241</v>
      </c>
      <c r="X211" s="9" t="s">
        <v>410</v>
      </c>
      <c r="Y211" s="9">
        <v>1</v>
      </c>
      <c r="Z211" s="8">
        <f t="shared" si="73"/>
        <v>991</v>
      </c>
      <c r="AA211" s="6" t="s">
        <v>3967</v>
      </c>
      <c r="AB211" s="6">
        <v>672921</v>
      </c>
      <c r="AC211" s="6">
        <f t="shared" si="56"/>
        <v>0.78</v>
      </c>
      <c r="AD211" s="6">
        <f t="shared" si="57"/>
        <v>524878</v>
      </c>
      <c r="AE211" s="6">
        <f t="shared" ref="AE211" si="76">IF(MOD(Y211,1)=0,INT(AD210*0.3),0)</f>
        <v>155791</v>
      </c>
      <c r="AF211" s="6">
        <v>110000</v>
      </c>
      <c r="AG211" s="11">
        <f t="shared" si="60"/>
        <v>790669</v>
      </c>
      <c r="AH211">
        <f t="shared" si="58"/>
        <v>1.1749804211787118</v>
      </c>
      <c r="AI211" s="53">
        <v>0.55000000000000004</v>
      </c>
      <c r="AJ211" s="7" t="str">
        <f t="shared" si="66"/>
        <v>hp_790669</v>
      </c>
      <c r="AK211" s="7" t="s">
        <v>3968</v>
      </c>
      <c r="AL211" s="7">
        <v>155000</v>
      </c>
      <c r="AM211" s="7">
        <f>INT(IF(MOD(Y211,3)=0,INT(AL211*0.55),INT(AL211*0.35)))</f>
        <v>54250</v>
      </c>
      <c r="AN211" s="54">
        <f t="shared" si="70"/>
        <v>100167</v>
      </c>
      <c r="AO211" s="7" t="str">
        <f t="shared" si="71"/>
        <v>atk_100167</v>
      </c>
      <c r="AP211" s="7" t="s">
        <v>3973</v>
      </c>
      <c r="AQ211" s="7" t="s">
        <v>3984</v>
      </c>
      <c r="AR211" s="7" t="s">
        <v>3975</v>
      </c>
      <c r="AS211" s="7" t="s">
        <v>3976</v>
      </c>
      <c r="AU211" s="7" t="str">
        <f t="shared" si="72"/>
        <v>hp_790669;atk_100167;hit_500000;miss_35;cirt_0;cirtSub_-3500</v>
      </c>
    </row>
    <row r="212" spans="1:47" x14ac:dyDescent="0.2">
      <c r="A212" s="8" t="s">
        <v>911</v>
      </c>
      <c r="B212" s="6" t="s">
        <v>3967</v>
      </c>
      <c r="C212" s="6">
        <v>153175</v>
      </c>
      <c r="D212" s="6">
        <v>1188370</v>
      </c>
      <c r="E212" s="6" t="str">
        <f t="shared" si="67"/>
        <v>hp_1188370</v>
      </c>
      <c r="F212" s="7" t="s">
        <v>3968</v>
      </c>
      <c r="G212" s="6">
        <v>557000</v>
      </c>
      <c r="H212" s="7">
        <f t="shared" si="75"/>
        <v>690200</v>
      </c>
      <c r="I212" s="7" t="str">
        <f t="shared" si="68"/>
        <v>atk_690200</v>
      </c>
      <c r="J212" s="7" t="s">
        <v>3973</v>
      </c>
      <c r="K212" s="7" t="s">
        <v>3989</v>
      </c>
      <c r="L212" s="7" t="s">
        <v>3975</v>
      </c>
      <c r="M212" s="7" t="s">
        <v>3976</v>
      </c>
      <c r="O212" s="7" t="str">
        <f t="shared" si="69"/>
        <v>hp_1188370;atk_690200;hit_500000;miss_60;cirt_0;cirtSub_-3500</v>
      </c>
      <c r="V212" s="7" t="str">
        <f t="shared" si="65"/>
        <v>凯那海滩5-2</v>
      </c>
      <c r="W212" s="7">
        <f t="shared" si="55"/>
        <v>243</v>
      </c>
      <c r="X212" s="9" t="s">
        <v>410</v>
      </c>
      <c r="Y212" s="9">
        <v>2</v>
      </c>
      <c r="Z212" s="8">
        <f t="shared" si="73"/>
        <v>993</v>
      </c>
      <c r="AA212" s="6" t="s">
        <v>3967</v>
      </c>
      <c r="AB212" s="6">
        <v>676635</v>
      </c>
      <c r="AC212" s="6">
        <f t="shared" si="56"/>
        <v>0.78</v>
      </c>
      <c r="AD212" s="6">
        <f t="shared" si="57"/>
        <v>527775</v>
      </c>
      <c r="AE212" s="6">
        <f t="shared" si="61"/>
        <v>155791</v>
      </c>
      <c r="AF212" s="6">
        <v>110000</v>
      </c>
      <c r="AG212" s="11">
        <f t="shared" si="60"/>
        <v>793566</v>
      </c>
      <c r="AH212">
        <f t="shared" si="58"/>
        <v>1.1728125207829923</v>
      </c>
      <c r="AI212" s="53">
        <v>0.55000000000000004</v>
      </c>
      <c r="AJ212" s="7" t="str">
        <f t="shared" si="66"/>
        <v>hp_793566</v>
      </c>
      <c r="AK212" s="7" t="s">
        <v>3968</v>
      </c>
      <c r="AL212" s="7">
        <v>155500</v>
      </c>
      <c r="AM212" s="7">
        <f>INT(IF(MOD(Y212,3)=0,INT(AL212*0.55),INT(AL212*0.35)))</f>
        <v>54425</v>
      </c>
      <c r="AN212" s="54">
        <f t="shared" si="70"/>
        <v>100304</v>
      </c>
      <c r="AO212" s="7" t="str">
        <f t="shared" si="71"/>
        <v>atk_100304</v>
      </c>
      <c r="AP212" s="7" t="s">
        <v>3973</v>
      </c>
      <c r="AQ212" s="7" t="s">
        <v>3984</v>
      </c>
      <c r="AR212" s="7" t="s">
        <v>3975</v>
      </c>
      <c r="AS212" s="7" t="s">
        <v>3976</v>
      </c>
      <c r="AU212" s="7" t="str">
        <f t="shared" si="72"/>
        <v>hp_793566;atk_100304;hit_500000;miss_35;cirt_0;cirtSub_-3500</v>
      </c>
    </row>
    <row r="213" spans="1:47" x14ac:dyDescent="0.2">
      <c r="A213" s="8" t="s">
        <v>912</v>
      </c>
      <c r="B213" s="6" t="s">
        <v>3967</v>
      </c>
      <c r="C213" s="6">
        <v>155705</v>
      </c>
      <c r="D213" s="6">
        <v>1202685</v>
      </c>
      <c r="E213" s="6" t="str">
        <f t="shared" si="67"/>
        <v>hp_1202685</v>
      </c>
      <c r="F213" s="7" t="s">
        <v>3968</v>
      </c>
      <c r="G213" s="6">
        <v>566200</v>
      </c>
      <c r="H213" s="7">
        <f t="shared" si="75"/>
        <v>704625</v>
      </c>
      <c r="I213" s="7" t="str">
        <f t="shared" si="68"/>
        <v>atk_704625</v>
      </c>
      <c r="J213" s="7" t="s">
        <v>3973</v>
      </c>
      <c r="K213" s="7" t="s">
        <v>3989</v>
      </c>
      <c r="L213" s="7" t="s">
        <v>3975</v>
      </c>
      <c r="M213" s="7" t="s">
        <v>3976</v>
      </c>
      <c r="O213" s="7" t="str">
        <f t="shared" si="69"/>
        <v>hp_1202685;atk_704625;hit_500000;miss_60;cirt_0;cirtSub_-3500</v>
      </c>
      <c r="V213" s="7" t="str">
        <f t="shared" si="65"/>
        <v>凯那海滩5-3</v>
      </c>
      <c r="W213" s="7">
        <f t="shared" si="55"/>
        <v>245</v>
      </c>
      <c r="X213" s="9" t="s">
        <v>410</v>
      </c>
      <c r="Y213" s="9">
        <v>3</v>
      </c>
      <c r="Z213" s="8">
        <f t="shared" si="73"/>
        <v>996</v>
      </c>
      <c r="AA213" s="6" t="s">
        <v>3967</v>
      </c>
      <c r="AB213" s="6">
        <v>680358</v>
      </c>
      <c r="AC213" s="6">
        <f t="shared" si="56"/>
        <v>0.78249999999999997</v>
      </c>
      <c r="AD213" s="6">
        <f t="shared" si="57"/>
        <v>532380</v>
      </c>
      <c r="AE213" s="6">
        <f t="shared" si="61"/>
        <v>155791</v>
      </c>
      <c r="AF213" s="6">
        <v>110000</v>
      </c>
      <c r="AG213" s="11">
        <f t="shared" si="60"/>
        <v>798171</v>
      </c>
      <c r="AH213">
        <f t="shared" si="58"/>
        <v>1.1731632464085084</v>
      </c>
      <c r="AI213" s="53">
        <v>0.55000000000000004</v>
      </c>
      <c r="AJ213" s="7" t="str">
        <f t="shared" si="66"/>
        <v>hp_798171</v>
      </c>
      <c r="AK213" s="7" t="s">
        <v>3968</v>
      </c>
      <c r="AL213" s="7">
        <v>156000</v>
      </c>
      <c r="AM213" s="7">
        <f>INT(IF(MOD(Y213,3)=0,INT(AL213*0.55),INT(AL213*0.35)))</f>
        <v>85800</v>
      </c>
      <c r="AN213" s="54">
        <f t="shared" si="70"/>
        <v>100657</v>
      </c>
      <c r="AO213" s="7" t="str">
        <f t="shared" si="71"/>
        <v>atk_100657</v>
      </c>
      <c r="AP213" s="7" t="s">
        <v>3973</v>
      </c>
      <c r="AQ213" s="7" t="s">
        <v>3984</v>
      </c>
      <c r="AR213" s="7" t="s">
        <v>3975</v>
      </c>
      <c r="AS213" s="7" t="s">
        <v>3976</v>
      </c>
      <c r="AU213" s="7" t="str">
        <f t="shared" si="72"/>
        <v>hp_798171;atk_100657;hit_500000;miss_35;cirt_0;cirtSub_-3500</v>
      </c>
    </row>
    <row r="214" spans="1:47" x14ac:dyDescent="0.2">
      <c r="A214" s="8" t="s">
        <v>912</v>
      </c>
      <c r="B214" s="6" t="s">
        <v>3967</v>
      </c>
      <c r="C214" s="6">
        <v>155705</v>
      </c>
      <c r="D214" s="6">
        <v>1208282</v>
      </c>
      <c r="E214" s="6" t="str">
        <f t="shared" si="67"/>
        <v>hp_1208282</v>
      </c>
      <c r="F214" s="7" t="s">
        <v>3968</v>
      </c>
      <c r="G214" s="6">
        <v>566200</v>
      </c>
      <c r="H214" s="7">
        <f t="shared" si="75"/>
        <v>704625</v>
      </c>
      <c r="I214" s="7" t="str">
        <f t="shared" si="68"/>
        <v>atk_704625</v>
      </c>
      <c r="J214" s="7" t="s">
        <v>3973</v>
      </c>
      <c r="K214" s="7" t="s">
        <v>3989</v>
      </c>
      <c r="L214" s="7" t="s">
        <v>3975</v>
      </c>
      <c r="M214" s="7" t="s">
        <v>3976</v>
      </c>
      <c r="O214" s="7" t="str">
        <f t="shared" si="69"/>
        <v>hp_1208282;atk_704625;hit_500000;miss_60;cirt_0;cirtSub_-3500</v>
      </c>
      <c r="V214" s="7" t="str">
        <f t="shared" si="65"/>
        <v>凯那海滩5-4</v>
      </c>
      <c r="W214" s="7">
        <f t="shared" si="55"/>
        <v>247</v>
      </c>
      <c r="X214" s="9" t="s">
        <v>410</v>
      </c>
      <c r="Y214" s="9">
        <v>4</v>
      </c>
      <c r="Z214" s="8">
        <f t="shared" si="73"/>
        <v>1000</v>
      </c>
      <c r="AA214" s="6" t="s">
        <v>3967</v>
      </c>
      <c r="AB214" s="6">
        <v>684092</v>
      </c>
      <c r="AC214" s="6">
        <f t="shared" si="56"/>
        <v>0.78249999999999997</v>
      </c>
      <c r="AD214" s="6">
        <f t="shared" si="57"/>
        <v>535301</v>
      </c>
      <c r="AE214" s="6">
        <f t="shared" si="61"/>
        <v>155791</v>
      </c>
      <c r="AF214" s="6">
        <v>110000</v>
      </c>
      <c r="AG214" s="11">
        <f t="shared" si="60"/>
        <v>801092</v>
      </c>
      <c r="AH214">
        <f t="shared" si="58"/>
        <v>1.1710296275939494</v>
      </c>
      <c r="AI214" s="53">
        <v>0.55000000000000004</v>
      </c>
      <c r="AJ214" s="7" t="str">
        <f t="shared" si="66"/>
        <v>hp_801092</v>
      </c>
      <c r="AK214" s="7" t="s">
        <v>3968</v>
      </c>
      <c r="AL214" s="7">
        <v>156500</v>
      </c>
      <c r="AM214" s="7">
        <f>INT(IF(MOD(Y214,3)=0,INT(AL214*0.55),INT(AL214*0.35)))</f>
        <v>54775</v>
      </c>
      <c r="AN214" s="54">
        <f t="shared" si="70"/>
        <v>100796</v>
      </c>
      <c r="AO214" s="7" t="str">
        <f t="shared" si="71"/>
        <v>atk_100796</v>
      </c>
      <c r="AP214" s="7" t="s">
        <v>3973</v>
      </c>
      <c r="AQ214" s="7" t="s">
        <v>3984</v>
      </c>
      <c r="AR214" s="7" t="s">
        <v>3975</v>
      </c>
      <c r="AS214" s="7" t="s">
        <v>3976</v>
      </c>
      <c r="AU214" s="7" t="str">
        <f t="shared" si="72"/>
        <v>hp_801092;atk_100796;hit_500000;miss_35;cirt_0;cirtSub_-3500</v>
      </c>
    </row>
    <row r="215" spans="1:47" x14ac:dyDescent="0.2">
      <c r="A215" s="8" t="s">
        <v>912</v>
      </c>
      <c r="B215" s="6" t="s">
        <v>3967</v>
      </c>
      <c r="C215" s="6">
        <v>155705</v>
      </c>
      <c r="D215" s="6">
        <v>1213897</v>
      </c>
      <c r="E215" s="6" t="str">
        <f t="shared" si="67"/>
        <v>hp_1213897</v>
      </c>
      <c r="F215" s="7" t="s">
        <v>3968</v>
      </c>
      <c r="G215" s="6">
        <v>566200</v>
      </c>
      <c r="H215" s="7">
        <f t="shared" si="75"/>
        <v>704625</v>
      </c>
      <c r="I215" s="7" t="str">
        <f t="shared" si="68"/>
        <v>atk_704625</v>
      </c>
      <c r="J215" s="7" t="s">
        <v>3973</v>
      </c>
      <c r="K215" s="7" t="s">
        <v>3989</v>
      </c>
      <c r="L215" s="7" t="s">
        <v>3975</v>
      </c>
      <c r="M215" s="7" t="s">
        <v>3976</v>
      </c>
      <c r="O215" s="7" t="str">
        <f t="shared" si="69"/>
        <v>hp_1213897;atk_704625;hit_500000;miss_60;cirt_0;cirtSub_-3500</v>
      </c>
      <c r="V215" s="7" t="str">
        <f t="shared" si="65"/>
        <v>凯那海滩5-5</v>
      </c>
      <c r="W215" s="7">
        <f t="shared" si="55"/>
        <v>249</v>
      </c>
      <c r="X215" s="9" t="s">
        <v>410</v>
      </c>
      <c r="Y215" s="9">
        <v>5</v>
      </c>
      <c r="Z215" s="8">
        <f t="shared" si="73"/>
        <v>1005</v>
      </c>
      <c r="AA215" s="6" t="s">
        <v>3967</v>
      </c>
      <c r="AB215" s="6">
        <v>687835</v>
      </c>
      <c r="AC215" s="6">
        <f t="shared" si="56"/>
        <v>0.78249999999999997</v>
      </c>
      <c r="AD215" s="6">
        <f t="shared" si="57"/>
        <v>538230</v>
      </c>
      <c r="AE215" s="6">
        <f t="shared" si="61"/>
        <v>155791</v>
      </c>
      <c r="AF215" s="6">
        <v>110000</v>
      </c>
      <c r="AG215" s="11">
        <f t="shared" si="60"/>
        <v>804021</v>
      </c>
      <c r="AH215">
        <f t="shared" si="58"/>
        <v>1.1689155102604549</v>
      </c>
      <c r="AI215" s="53">
        <v>0.55000000000000004</v>
      </c>
      <c r="AJ215" s="7" t="str">
        <f t="shared" si="66"/>
        <v>hp_804021</v>
      </c>
      <c r="AK215" s="7" t="s">
        <v>3968</v>
      </c>
      <c r="AL215" s="7">
        <v>157000</v>
      </c>
      <c r="AM215" s="7">
        <f>INT(IF(MOD(Y215,3)=0,INT(AL215*0.55),INT(AL215*0.35)))</f>
        <v>54950</v>
      </c>
      <c r="AN215" s="54">
        <f t="shared" si="70"/>
        <v>100935</v>
      </c>
      <c r="AO215" s="7" t="str">
        <f t="shared" si="71"/>
        <v>atk_100935</v>
      </c>
      <c r="AP215" s="7" t="s">
        <v>3973</v>
      </c>
      <c r="AQ215" s="7" t="s">
        <v>3984</v>
      </c>
      <c r="AR215" s="7" t="s">
        <v>3975</v>
      </c>
      <c r="AS215" s="7" t="s">
        <v>3976</v>
      </c>
      <c r="AU215" s="7" t="str">
        <f t="shared" si="72"/>
        <v>hp_804021;atk_100935;hit_500000;miss_35;cirt_0;cirtSub_-3500</v>
      </c>
    </row>
    <row r="216" spans="1:47" x14ac:dyDescent="0.2">
      <c r="A216" s="8" t="s">
        <v>913</v>
      </c>
      <c r="B216" s="6" t="s">
        <v>3967</v>
      </c>
      <c r="C216" s="6">
        <v>158235</v>
      </c>
      <c r="D216" s="6">
        <v>1228497</v>
      </c>
      <c r="E216" s="6" t="str">
        <f t="shared" si="67"/>
        <v>hp_1228497</v>
      </c>
      <c r="F216" s="7" t="s">
        <v>3968</v>
      </c>
      <c r="G216" s="6">
        <v>575400</v>
      </c>
      <c r="H216" s="7">
        <f t="shared" si="75"/>
        <v>719205</v>
      </c>
      <c r="I216" s="7" t="str">
        <f t="shared" si="68"/>
        <v>atk_719205</v>
      </c>
      <c r="J216" s="7" t="s">
        <v>3973</v>
      </c>
      <c r="K216" s="7" t="s">
        <v>3989</v>
      </c>
      <c r="L216" s="7" t="s">
        <v>3975</v>
      </c>
      <c r="M216" s="7" t="s">
        <v>3976</v>
      </c>
      <c r="O216" s="7" t="str">
        <f t="shared" si="69"/>
        <v>hp_1228497;atk_719205;hit_500000;miss_60;cirt_0;cirtSub_-3500</v>
      </c>
      <c r="V216" s="7" t="str">
        <f t="shared" si="65"/>
        <v>凯那海滩5-6</v>
      </c>
      <c r="W216" s="7">
        <f t="shared" si="55"/>
        <v>251</v>
      </c>
      <c r="X216" s="9" t="s">
        <v>410</v>
      </c>
      <c r="Y216" s="9">
        <v>6</v>
      </c>
      <c r="Z216" s="8">
        <f t="shared" si="73"/>
        <v>1011</v>
      </c>
      <c r="AA216" s="6" t="s">
        <v>3967</v>
      </c>
      <c r="AB216" s="6">
        <v>691588</v>
      </c>
      <c r="AC216" s="6">
        <f t="shared" si="56"/>
        <v>0.78500000000000003</v>
      </c>
      <c r="AD216" s="6">
        <f t="shared" si="57"/>
        <v>542896</v>
      </c>
      <c r="AE216" s="6">
        <f t="shared" si="61"/>
        <v>155791</v>
      </c>
      <c r="AF216" s="6">
        <v>110000</v>
      </c>
      <c r="AG216" s="11">
        <f t="shared" si="60"/>
        <v>808687</v>
      </c>
      <c r="AH216">
        <f t="shared" si="58"/>
        <v>1.169319016524289</v>
      </c>
      <c r="AI216" s="53">
        <v>0.55000000000000004</v>
      </c>
      <c r="AJ216" s="7" t="str">
        <f t="shared" si="66"/>
        <v>hp_808687</v>
      </c>
      <c r="AK216" s="7" t="s">
        <v>3968</v>
      </c>
      <c r="AL216" s="7">
        <v>157500</v>
      </c>
      <c r="AM216" s="7">
        <f>INT(IF(MOD(Y216,3)=0,INT(AL216*0.55),INT(AL216*0.35)))</f>
        <v>86625</v>
      </c>
      <c r="AN216" s="54">
        <f t="shared" si="70"/>
        <v>101292</v>
      </c>
      <c r="AO216" s="7" t="str">
        <f t="shared" si="71"/>
        <v>atk_101292</v>
      </c>
      <c r="AP216" s="7" t="s">
        <v>3973</v>
      </c>
      <c r="AQ216" s="7" t="s">
        <v>3984</v>
      </c>
      <c r="AR216" s="7" t="s">
        <v>3975</v>
      </c>
      <c r="AS216" s="7" t="s">
        <v>3976</v>
      </c>
      <c r="AU216" s="7" t="str">
        <f t="shared" si="72"/>
        <v>hp_808687;atk_101292;hit_500000;miss_35;cirt_0;cirtSub_-3500</v>
      </c>
    </row>
    <row r="217" spans="1:47" x14ac:dyDescent="0.2">
      <c r="A217" s="8" t="s">
        <v>913</v>
      </c>
      <c r="B217" s="6" t="s">
        <v>3967</v>
      </c>
      <c r="C217" s="6">
        <v>158235</v>
      </c>
      <c r="D217" s="6">
        <v>1234327</v>
      </c>
      <c r="E217" s="6" t="str">
        <f t="shared" si="67"/>
        <v>hp_1234327</v>
      </c>
      <c r="F217" s="7" t="s">
        <v>3968</v>
      </c>
      <c r="G217" s="6">
        <v>575400</v>
      </c>
      <c r="H217" s="7">
        <f t="shared" si="75"/>
        <v>719205</v>
      </c>
      <c r="I217" s="7" t="str">
        <f t="shared" si="68"/>
        <v>atk_719205</v>
      </c>
      <c r="J217" s="7" t="s">
        <v>3973</v>
      </c>
      <c r="K217" s="7" t="s">
        <v>3989</v>
      </c>
      <c r="L217" s="7" t="s">
        <v>3975</v>
      </c>
      <c r="M217" s="7" t="s">
        <v>3976</v>
      </c>
      <c r="O217" s="7" t="str">
        <f t="shared" si="69"/>
        <v>hp_1234327;atk_719205;hit_500000;miss_60;cirt_0;cirtSub_-3500</v>
      </c>
      <c r="V217" s="7" t="str">
        <f t="shared" si="65"/>
        <v>凯那海滩5-7</v>
      </c>
      <c r="W217" s="7">
        <f t="shared" si="55"/>
        <v>253</v>
      </c>
      <c r="X217" s="9" t="s">
        <v>410</v>
      </c>
      <c r="Y217" s="9">
        <v>7</v>
      </c>
      <c r="Z217" s="8">
        <f t="shared" si="73"/>
        <v>1018</v>
      </c>
      <c r="AA217" s="6" t="s">
        <v>3967</v>
      </c>
      <c r="AB217" s="6">
        <v>695352</v>
      </c>
      <c r="AC217" s="6">
        <f t="shared" si="56"/>
        <v>0.78500000000000003</v>
      </c>
      <c r="AD217" s="6">
        <f t="shared" si="57"/>
        <v>545851</v>
      </c>
      <c r="AE217" s="6">
        <f t="shared" si="61"/>
        <v>155791</v>
      </c>
      <c r="AF217" s="6">
        <v>110000</v>
      </c>
      <c r="AG217" s="11">
        <f t="shared" si="60"/>
        <v>811642</v>
      </c>
      <c r="AH217">
        <f t="shared" si="58"/>
        <v>1.1672390386451754</v>
      </c>
      <c r="AI217" s="53">
        <v>0.55000000000000004</v>
      </c>
      <c r="AJ217" s="7" t="str">
        <f t="shared" si="66"/>
        <v>hp_811642</v>
      </c>
      <c r="AK217" s="7" t="s">
        <v>3968</v>
      </c>
      <c r="AL217" s="7">
        <v>158000</v>
      </c>
      <c r="AM217" s="7">
        <f>INT(IF(MOD(Y217,3)=0,INT(AL217*0.55),INT(AL217*0.35)))</f>
        <v>55300</v>
      </c>
      <c r="AN217" s="54">
        <f t="shared" si="70"/>
        <v>101433</v>
      </c>
      <c r="AO217" s="7" t="str">
        <f t="shared" si="71"/>
        <v>atk_101433</v>
      </c>
      <c r="AP217" s="7" t="s">
        <v>3973</v>
      </c>
      <c r="AQ217" s="7" t="s">
        <v>3984</v>
      </c>
      <c r="AR217" s="7" t="s">
        <v>3975</v>
      </c>
      <c r="AS217" s="7" t="s">
        <v>3976</v>
      </c>
      <c r="AU217" s="7" t="str">
        <f t="shared" si="72"/>
        <v>hp_811642;atk_101433;hit_500000;miss_35;cirt_0;cirtSub_-3500</v>
      </c>
    </row>
    <row r="218" spans="1:47" x14ac:dyDescent="0.2">
      <c r="A218" s="8" t="s">
        <v>913</v>
      </c>
      <c r="B218" s="6" t="s">
        <v>3967</v>
      </c>
      <c r="C218" s="6">
        <v>158235</v>
      </c>
      <c r="D218" s="6">
        <v>1240176</v>
      </c>
      <c r="E218" s="6" t="str">
        <f t="shared" si="67"/>
        <v>hp_1240176</v>
      </c>
      <c r="F218" s="7" t="s">
        <v>3968</v>
      </c>
      <c r="G218" s="6">
        <v>575400</v>
      </c>
      <c r="H218" s="7">
        <f t="shared" si="75"/>
        <v>719205</v>
      </c>
      <c r="I218" s="7" t="str">
        <f t="shared" si="68"/>
        <v>atk_719205</v>
      </c>
      <c r="J218" s="7" t="s">
        <v>3973</v>
      </c>
      <c r="K218" s="7" t="s">
        <v>3989</v>
      </c>
      <c r="L218" s="7" t="s">
        <v>3975</v>
      </c>
      <c r="M218" s="7" t="s">
        <v>3976</v>
      </c>
      <c r="O218" s="7" t="str">
        <f t="shared" si="69"/>
        <v>hp_1240176;atk_719205;hit_500000;miss_60;cirt_0;cirtSub_-3500</v>
      </c>
      <c r="V218" s="7" t="str">
        <f t="shared" si="65"/>
        <v>凯那海滩5-8</v>
      </c>
      <c r="W218" s="7">
        <f t="shared" si="55"/>
        <v>255</v>
      </c>
      <c r="X218" s="9" t="s">
        <v>410</v>
      </c>
      <c r="Y218" s="9">
        <v>8</v>
      </c>
      <c r="Z218" s="8">
        <f t="shared" si="73"/>
        <v>1026</v>
      </c>
      <c r="AA218" s="6" t="s">
        <v>3967</v>
      </c>
      <c r="AB218" s="6">
        <v>699125</v>
      </c>
      <c r="AC218" s="6">
        <f t="shared" si="56"/>
        <v>0.78500000000000003</v>
      </c>
      <c r="AD218" s="6">
        <f t="shared" si="57"/>
        <v>548813</v>
      </c>
      <c r="AE218" s="6">
        <f t="shared" si="61"/>
        <v>155791</v>
      </c>
      <c r="AF218" s="6">
        <v>110000</v>
      </c>
      <c r="AG218" s="11">
        <f t="shared" si="60"/>
        <v>814604</v>
      </c>
      <c r="AH218">
        <f t="shared" si="58"/>
        <v>1.1651764705882353</v>
      </c>
      <c r="AI218" s="53">
        <v>0.55000000000000004</v>
      </c>
      <c r="AJ218" s="7" t="str">
        <f t="shared" si="66"/>
        <v>hp_814604</v>
      </c>
      <c r="AK218" s="7" t="s">
        <v>3968</v>
      </c>
      <c r="AL218" s="7">
        <v>158500</v>
      </c>
      <c r="AM218" s="7">
        <f>INT(IF(MOD(Y218,3)=0,INT(AL218*0.55),INT(AL218*0.35)))</f>
        <v>55475</v>
      </c>
      <c r="AN218" s="54">
        <f t="shared" si="70"/>
        <v>101574</v>
      </c>
      <c r="AO218" s="7" t="str">
        <f t="shared" si="71"/>
        <v>atk_101574</v>
      </c>
      <c r="AP218" s="7" t="s">
        <v>3973</v>
      </c>
      <c r="AQ218" s="7" t="s">
        <v>3984</v>
      </c>
      <c r="AR218" s="7" t="s">
        <v>3975</v>
      </c>
      <c r="AS218" s="7" t="s">
        <v>3976</v>
      </c>
      <c r="AU218" s="7" t="str">
        <f t="shared" si="72"/>
        <v>hp_814604;atk_101574;hit_500000;miss_35;cirt_0;cirtSub_-3500</v>
      </c>
    </row>
    <row r="219" spans="1:47" x14ac:dyDescent="0.2">
      <c r="A219" s="8" t="s">
        <v>1044</v>
      </c>
      <c r="B219" s="6" t="s">
        <v>3967</v>
      </c>
      <c r="C219" s="6">
        <v>160875</v>
      </c>
      <c r="D219" s="6">
        <v>1255160</v>
      </c>
      <c r="E219" s="6" t="str">
        <f t="shared" si="67"/>
        <v>hp_1255160</v>
      </c>
      <c r="F219" s="7" t="s">
        <v>3968</v>
      </c>
      <c r="G219" s="6">
        <v>585000</v>
      </c>
      <c r="H219" s="7">
        <f t="shared" si="75"/>
        <v>734362</v>
      </c>
      <c r="I219" s="7" t="str">
        <f t="shared" si="68"/>
        <v>atk_734362</v>
      </c>
      <c r="J219" s="7" t="s">
        <v>3973</v>
      </c>
      <c r="K219" s="7" t="s">
        <v>3990</v>
      </c>
      <c r="L219" s="7" t="s">
        <v>3975</v>
      </c>
      <c r="M219" s="7" t="s">
        <v>3976</v>
      </c>
      <c r="O219" s="7" t="str">
        <f t="shared" si="69"/>
        <v>hp_1255160;atk_734362;hit_500000;miss_65;cirt_0;cirtSub_-3500</v>
      </c>
      <c r="V219" s="7" t="str">
        <f t="shared" si="65"/>
        <v>凯那海滩5-9</v>
      </c>
      <c r="W219" s="7">
        <f t="shared" si="55"/>
        <v>257</v>
      </c>
      <c r="X219" s="9" t="s">
        <v>410</v>
      </c>
      <c r="Y219" s="9">
        <v>9</v>
      </c>
      <c r="Z219" s="8">
        <f t="shared" si="73"/>
        <v>1035</v>
      </c>
      <c r="AA219" s="6" t="s">
        <v>3967</v>
      </c>
      <c r="AB219" s="6">
        <v>702908</v>
      </c>
      <c r="AC219" s="6">
        <f t="shared" si="56"/>
        <v>0.78749999999999998</v>
      </c>
      <c r="AD219" s="6">
        <f t="shared" si="57"/>
        <v>553540</v>
      </c>
      <c r="AE219" s="6">
        <f t="shared" si="61"/>
        <v>155791</v>
      </c>
      <c r="AF219" s="6">
        <v>110000</v>
      </c>
      <c r="AG219" s="11">
        <f t="shared" si="60"/>
        <v>819331</v>
      </c>
      <c r="AH219">
        <f t="shared" si="58"/>
        <v>1.1656304950292216</v>
      </c>
      <c r="AI219" s="53">
        <v>0.55000000000000004</v>
      </c>
      <c r="AJ219" s="7" t="str">
        <f t="shared" si="66"/>
        <v>hp_819331</v>
      </c>
      <c r="AK219" s="7" t="s">
        <v>3968</v>
      </c>
      <c r="AL219" s="7">
        <v>159000</v>
      </c>
      <c r="AM219" s="7">
        <f>INT(IF(MOD(Y219,3)=0,INT(AL219*0.55),INT(AL219*0.35)))</f>
        <v>87450</v>
      </c>
      <c r="AN219" s="54">
        <f t="shared" si="70"/>
        <v>101934</v>
      </c>
      <c r="AO219" s="7" t="str">
        <f t="shared" si="71"/>
        <v>atk_101934</v>
      </c>
      <c r="AP219" s="7" t="s">
        <v>3973</v>
      </c>
      <c r="AQ219" s="7" t="s">
        <v>3984</v>
      </c>
      <c r="AR219" s="7" t="s">
        <v>3975</v>
      </c>
      <c r="AS219" s="7" t="s">
        <v>3976</v>
      </c>
      <c r="AU219" s="7" t="str">
        <f t="shared" si="72"/>
        <v>hp_819331;atk_101934;hit_500000;miss_35;cirt_0;cirtSub_-3500</v>
      </c>
    </row>
    <row r="220" spans="1:47" s="12" customFormat="1" x14ac:dyDescent="0.2">
      <c r="A220" s="8" t="s">
        <v>1044</v>
      </c>
      <c r="B220" s="6" t="s">
        <v>3967</v>
      </c>
      <c r="C220" s="6">
        <v>160875</v>
      </c>
      <c r="D220" s="6">
        <v>1260972</v>
      </c>
      <c r="E220" s="6" t="str">
        <f t="shared" si="67"/>
        <v>hp_1260972</v>
      </c>
      <c r="F220" s="7" t="s">
        <v>3968</v>
      </c>
      <c r="G220" s="6">
        <v>585000</v>
      </c>
      <c r="H220" s="7">
        <f t="shared" si="75"/>
        <v>734362</v>
      </c>
      <c r="I220" s="7" t="str">
        <f t="shared" si="68"/>
        <v>atk_734362</v>
      </c>
      <c r="J220" s="7" t="s">
        <v>3973</v>
      </c>
      <c r="K220" s="7" t="s">
        <v>3990</v>
      </c>
      <c r="L220" s="7" t="s">
        <v>3975</v>
      </c>
      <c r="M220" s="7" t="s">
        <v>3976</v>
      </c>
      <c r="N220" s="7"/>
      <c r="O220" s="7" t="str">
        <f t="shared" si="69"/>
        <v>hp_1260972;atk_734362;hit_500000;miss_65;cirt_0;cirtSub_-3500</v>
      </c>
      <c r="P220" s="7"/>
      <c r="Q220" s="7"/>
      <c r="R220" s="7"/>
      <c r="S220" s="7"/>
      <c r="T220" s="7"/>
      <c r="V220" s="12" t="str">
        <f t="shared" si="65"/>
        <v>凯那海滩5-10</v>
      </c>
      <c r="W220" s="12">
        <f t="shared" si="55"/>
        <v>259</v>
      </c>
      <c r="X220" s="5" t="s">
        <v>410</v>
      </c>
      <c r="Y220" s="5">
        <v>10</v>
      </c>
      <c r="Z220" s="5">
        <f t="shared" si="73"/>
        <v>1045</v>
      </c>
      <c r="AA220" s="11" t="s">
        <v>3967</v>
      </c>
      <c r="AB220" s="11">
        <v>706701</v>
      </c>
      <c r="AC220" s="11">
        <f t="shared" si="56"/>
        <v>0.78749999999999998</v>
      </c>
      <c r="AD220" s="11">
        <f t="shared" si="57"/>
        <v>556527</v>
      </c>
      <c r="AE220" s="6">
        <f t="shared" si="61"/>
        <v>155791</v>
      </c>
      <c r="AF220" s="11">
        <v>110000</v>
      </c>
      <c r="AG220" s="11">
        <f t="shared" si="60"/>
        <v>822318</v>
      </c>
      <c r="AH220">
        <f t="shared" si="58"/>
        <v>1.1636010137243331</v>
      </c>
      <c r="AI220" s="53">
        <v>0.55000000000000004</v>
      </c>
      <c r="AJ220" s="7" t="str">
        <f t="shared" si="66"/>
        <v>hp_822318</v>
      </c>
      <c r="AK220" s="12" t="s">
        <v>3968</v>
      </c>
      <c r="AL220" s="12">
        <v>159500</v>
      </c>
      <c r="AM220" s="7">
        <f>INT(IF(MOD(Y220,3)=0,INT(AL220*0.55),INT(AL220*0.35)))</f>
        <v>55825</v>
      </c>
      <c r="AN220" s="54">
        <f t="shared" si="70"/>
        <v>102076</v>
      </c>
      <c r="AO220" s="7" t="str">
        <f t="shared" si="71"/>
        <v>atk_102076</v>
      </c>
      <c r="AP220" s="12" t="s">
        <v>3973</v>
      </c>
      <c r="AQ220" s="12" t="s">
        <v>3984</v>
      </c>
      <c r="AR220" s="12" t="s">
        <v>3975</v>
      </c>
      <c r="AS220" s="12" t="s">
        <v>3976</v>
      </c>
      <c r="AU220" s="12" t="str">
        <f t="shared" si="72"/>
        <v>hp_822318;atk_102076;hit_500000;miss_35;cirt_0;cirtSub_-3500</v>
      </c>
    </row>
    <row r="221" spans="1:47" x14ac:dyDescent="0.2">
      <c r="A221" s="8" t="s">
        <v>1044</v>
      </c>
      <c r="B221" s="6" t="s">
        <v>3967</v>
      </c>
      <c r="C221" s="6">
        <v>160875</v>
      </c>
      <c r="D221" s="6">
        <v>1266801</v>
      </c>
      <c r="E221" s="6" t="str">
        <f t="shared" si="67"/>
        <v>hp_1266801</v>
      </c>
      <c r="F221" s="7" t="s">
        <v>3968</v>
      </c>
      <c r="G221" s="6">
        <v>585000</v>
      </c>
      <c r="H221" s="7">
        <f t="shared" si="75"/>
        <v>734362</v>
      </c>
      <c r="I221" s="7" t="str">
        <f t="shared" si="68"/>
        <v>atk_734362</v>
      </c>
      <c r="J221" s="7" t="s">
        <v>3973</v>
      </c>
      <c r="K221" s="7" t="s">
        <v>3990</v>
      </c>
      <c r="L221" s="7" t="s">
        <v>3975</v>
      </c>
      <c r="M221" s="7" t="s">
        <v>3976</v>
      </c>
      <c r="O221" s="7" t="str">
        <f t="shared" si="69"/>
        <v>hp_1266801;atk_734362;hit_500000;miss_65;cirt_0;cirtSub_-3500</v>
      </c>
      <c r="V221" s="7" t="str">
        <f t="shared" si="65"/>
        <v>凯那市场1-1</v>
      </c>
      <c r="W221" s="7">
        <f t="shared" ref="W221:W284" si="77">W220+2</f>
        <v>261</v>
      </c>
      <c r="X221" s="9" t="s">
        <v>461</v>
      </c>
      <c r="Y221" s="9">
        <v>1</v>
      </c>
      <c r="Z221" s="8">
        <f t="shared" si="73"/>
        <v>1046</v>
      </c>
      <c r="AA221" s="6" t="s">
        <v>3967</v>
      </c>
      <c r="AB221" s="6">
        <v>710504</v>
      </c>
      <c r="AC221" s="6">
        <f t="shared" si="56"/>
        <v>0.79</v>
      </c>
      <c r="AD221" s="6">
        <f t="shared" si="57"/>
        <v>561298</v>
      </c>
      <c r="AE221" s="6">
        <f t="shared" ref="AE221" si="78">IF(MOD(Y221,1)=0,INT(AD220*0.3),0)</f>
        <v>166958</v>
      </c>
      <c r="AF221" s="6">
        <v>130000</v>
      </c>
      <c r="AG221" s="11">
        <f t="shared" si="60"/>
        <v>858256</v>
      </c>
      <c r="AH221">
        <f t="shared" si="58"/>
        <v>1.207953790548681</v>
      </c>
      <c r="AI221" s="53">
        <v>0.55000000000000004</v>
      </c>
      <c r="AJ221" s="7" t="str">
        <f t="shared" si="66"/>
        <v>hp_858256</v>
      </c>
      <c r="AK221" s="7" t="s">
        <v>3968</v>
      </c>
      <c r="AL221" s="7">
        <v>160000</v>
      </c>
      <c r="AM221" s="7">
        <f>INT(IF(MOD(Y221,3)=0,INT(AL221*0.55),INT(AL221*0.35)))</f>
        <v>56000</v>
      </c>
      <c r="AN221" s="54">
        <f t="shared" si="70"/>
        <v>106299</v>
      </c>
      <c r="AO221" s="7" t="str">
        <f t="shared" si="71"/>
        <v>atk_106299</v>
      </c>
      <c r="AP221" s="7" t="s">
        <v>3973</v>
      </c>
      <c r="AQ221" s="7" t="s">
        <v>3985</v>
      </c>
      <c r="AR221" s="7" t="s">
        <v>3975</v>
      </c>
      <c r="AS221" s="7" t="s">
        <v>3976</v>
      </c>
      <c r="AU221" s="7" t="str">
        <f t="shared" si="72"/>
        <v>hp_858256;atk_106299;hit_500000;miss_40;cirt_0;cirtSub_-3500</v>
      </c>
    </row>
    <row r="222" spans="1:47" x14ac:dyDescent="0.2">
      <c r="A222" s="8" t="s">
        <v>1045</v>
      </c>
      <c r="B222" s="6" t="s">
        <v>3967</v>
      </c>
      <c r="C222" s="6">
        <v>163460</v>
      </c>
      <c r="D222" s="6">
        <v>1281846</v>
      </c>
      <c r="E222" s="6" t="str">
        <f t="shared" si="67"/>
        <v>hp_1281846</v>
      </c>
      <c r="F222" s="7" t="s">
        <v>3968</v>
      </c>
      <c r="G222" s="6">
        <v>594400</v>
      </c>
      <c r="H222" s="7">
        <f t="shared" si="75"/>
        <v>749480</v>
      </c>
      <c r="I222" s="7" t="str">
        <f t="shared" si="68"/>
        <v>atk_749480</v>
      </c>
      <c r="J222" s="7" t="s">
        <v>3973</v>
      </c>
      <c r="K222" s="7" t="s">
        <v>3990</v>
      </c>
      <c r="L222" s="7" t="s">
        <v>3975</v>
      </c>
      <c r="M222" s="7" t="s">
        <v>3976</v>
      </c>
      <c r="O222" s="7" t="str">
        <f t="shared" si="69"/>
        <v>hp_1281846;atk_749480;hit_500000;miss_65;cirt_0;cirtSub_-3500</v>
      </c>
      <c r="V222" s="7" t="str">
        <f t="shared" si="65"/>
        <v>凯那市场1-2</v>
      </c>
      <c r="W222" s="7">
        <f t="shared" si="77"/>
        <v>263</v>
      </c>
      <c r="X222" s="9" t="s">
        <v>461</v>
      </c>
      <c r="Y222" s="9">
        <v>2</v>
      </c>
      <c r="Z222" s="8">
        <f t="shared" si="73"/>
        <v>1048</v>
      </c>
      <c r="AA222" s="6" t="s">
        <v>3967</v>
      </c>
      <c r="AB222" s="6">
        <v>715652</v>
      </c>
      <c r="AC222" s="6">
        <f t="shared" si="56"/>
        <v>0.79</v>
      </c>
      <c r="AD222" s="6">
        <f t="shared" si="57"/>
        <v>565365</v>
      </c>
      <c r="AE222" s="6">
        <f t="shared" si="61"/>
        <v>166958</v>
      </c>
      <c r="AF222" s="6">
        <v>130000</v>
      </c>
      <c r="AG222" s="11">
        <f t="shared" si="60"/>
        <v>862323</v>
      </c>
      <c r="AH222">
        <f t="shared" si="58"/>
        <v>1.2049473766579286</v>
      </c>
      <c r="AI222" s="53">
        <v>0.55000000000000004</v>
      </c>
      <c r="AJ222" s="7" t="str">
        <f t="shared" si="66"/>
        <v>hp_862323</v>
      </c>
      <c r="AK222" s="7" t="s">
        <v>3968</v>
      </c>
      <c r="AL222" s="7">
        <v>160800</v>
      </c>
      <c r="AM222" s="7">
        <f>INT(IF(MOD(Y222,3)=0,INT(AL222*0.55),INT(AL222*0.35)))</f>
        <v>56280</v>
      </c>
      <c r="AN222" s="54">
        <f t="shared" si="70"/>
        <v>106565</v>
      </c>
      <c r="AO222" s="7" t="str">
        <f t="shared" si="71"/>
        <v>atk_106565</v>
      </c>
      <c r="AP222" s="7" t="s">
        <v>3973</v>
      </c>
      <c r="AQ222" s="7" t="s">
        <v>3985</v>
      </c>
      <c r="AR222" s="7" t="s">
        <v>3975</v>
      </c>
      <c r="AS222" s="7" t="s">
        <v>3976</v>
      </c>
      <c r="AU222" s="7" t="str">
        <f t="shared" si="72"/>
        <v>hp_862323;atk_106565;hit_500000;miss_40;cirt_0;cirtSub_-3500</v>
      </c>
    </row>
    <row r="223" spans="1:47" x14ac:dyDescent="0.2">
      <c r="A223" s="8" t="s">
        <v>1045</v>
      </c>
      <c r="B223" s="6" t="s">
        <v>3967</v>
      </c>
      <c r="C223" s="6">
        <v>163460</v>
      </c>
      <c r="D223" s="6">
        <v>1287723</v>
      </c>
      <c r="E223" s="6" t="str">
        <f t="shared" si="67"/>
        <v>hp_1287723</v>
      </c>
      <c r="F223" s="7" t="s">
        <v>3968</v>
      </c>
      <c r="G223" s="6">
        <v>594400</v>
      </c>
      <c r="H223" s="7">
        <f t="shared" si="75"/>
        <v>749480</v>
      </c>
      <c r="I223" s="7" t="str">
        <f t="shared" si="68"/>
        <v>atk_749480</v>
      </c>
      <c r="J223" s="7" t="s">
        <v>3973</v>
      </c>
      <c r="K223" s="7" t="s">
        <v>3990</v>
      </c>
      <c r="L223" s="7" t="s">
        <v>3975</v>
      </c>
      <c r="M223" s="7" t="s">
        <v>3976</v>
      </c>
      <c r="O223" s="7" t="str">
        <f t="shared" si="69"/>
        <v>hp_1287723;atk_749480;hit_500000;miss_65;cirt_0;cirtSub_-3500</v>
      </c>
      <c r="V223" s="7" t="str">
        <f t="shared" si="65"/>
        <v>凯那市场1-3</v>
      </c>
      <c r="W223" s="7">
        <f t="shared" si="77"/>
        <v>265</v>
      </c>
      <c r="X223" s="9" t="s">
        <v>461</v>
      </c>
      <c r="Y223" s="9">
        <v>3</v>
      </c>
      <c r="Z223" s="8">
        <f t="shared" si="73"/>
        <v>1051</v>
      </c>
      <c r="AA223" s="6" t="s">
        <v>3967</v>
      </c>
      <c r="AB223" s="6">
        <v>720816</v>
      </c>
      <c r="AC223" s="6">
        <f t="shared" ref="AC223:AC286" si="79">0.6+INT((Z223-1)/55)*0.01+INT(Y223/3)*0.0025</f>
        <v>0.79249999999999998</v>
      </c>
      <c r="AD223" s="6">
        <f t="shared" ref="AD223:AD286" si="80">INT(AB223*AC223)</f>
        <v>571246</v>
      </c>
      <c r="AE223" s="6">
        <f t="shared" si="61"/>
        <v>166958</v>
      </c>
      <c r="AF223" s="6">
        <v>130000</v>
      </c>
      <c r="AG223" s="11">
        <f t="shared" si="60"/>
        <v>868204</v>
      </c>
      <c r="AH223">
        <f t="shared" si="58"/>
        <v>1.2044738185611863</v>
      </c>
      <c r="AI223" s="53">
        <v>0.55000000000000004</v>
      </c>
      <c r="AJ223" s="7" t="str">
        <f t="shared" si="66"/>
        <v>hp_868204</v>
      </c>
      <c r="AK223" s="7" t="s">
        <v>3968</v>
      </c>
      <c r="AL223" s="7">
        <v>161600</v>
      </c>
      <c r="AM223" s="7">
        <f>INT(IF(MOD(Y223,3)=0,INT(AL223*0.55),INT(AL223*0.35)))</f>
        <v>88880</v>
      </c>
      <c r="AN223" s="54">
        <f t="shared" si="70"/>
        <v>107053</v>
      </c>
      <c r="AO223" s="7" t="str">
        <f t="shared" si="71"/>
        <v>atk_107053</v>
      </c>
      <c r="AP223" s="7" t="s">
        <v>3973</v>
      </c>
      <c r="AQ223" s="7" t="s">
        <v>3985</v>
      </c>
      <c r="AR223" s="7" t="s">
        <v>3975</v>
      </c>
      <c r="AS223" s="7" t="s">
        <v>3976</v>
      </c>
      <c r="AU223" s="7" t="str">
        <f t="shared" si="72"/>
        <v>hp_868204;atk_107053;hit_500000;miss_40;cirt_0;cirtSub_-3500</v>
      </c>
    </row>
    <row r="224" spans="1:47" x14ac:dyDescent="0.2">
      <c r="A224" s="8" t="s">
        <v>1045</v>
      </c>
      <c r="B224" s="6" t="s">
        <v>3967</v>
      </c>
      <c r="C224" s="6">
        <v>163460</v>
      </c>
      <c r="D224" s="6">
        <v>1293617</v>
      </c>
      <c r="E224" s="6" t="str">
        <f t="shared" si="67"/>
        <v>hp_1293617</v>
      </c>
      <c r="F224" s="7" t="s">
        <v>3968</v>
      </c>
      <c r="G224" s="6">
        <v>594400</v>
      </c>
      <c r="H224" s="7">
        <f t="shared" si="75"/>
        <v>749480</v>
      </c>
      <c r="I224" s="7" t="str">
        <f t="shared" si="68"/>
        <v>atk_749480</v>
      </c>
      <c r="J224" s="7" t="s">
        <v>3973</v>
      </c>
      <c r="K224" s="7" t="s">
        <v>3990</v>
      </c>
      <c r="L224" s="7" t="s">
        <v>3975</v>
      </c>
      <c r="M224" s="7" t="s">
        <v>3976</v>
      </c>
      <c r="O224" s="7" t="str">
        <f t="shared" si="69"/>
        <v>hp_1293617;atk_749480;hit_500000;miss_65;cirt_0;cirtSub_-3500</v>
      </c>
      <c r="V224" s="7" t="str">
        <f t="shared" si="65"/>
        <v>凯那市场1-4</v>
      </c>
      <c r="W224" s="7">
        <f t="shared" si="77"/>
        <v>267</v>
      </c>
      <c r="X224" s="9" t="s">
        <v>461</v>
      </c>
      <c r="Y224" s="9">
        <v>4</v>
      </c>
      <c r="Z224" s="8">
        <f t="shared" si="73"/>
        <v>1055</v>
      </c>
      <c r="AA224" s="6" t="s">
        <v>3967</v>
      </c>
      <c r="AB224" s="6">
        <v>725995</v>
      </c>
      <c r="AC224" s="6">
        <f t="shared" si="79"/>
        <v>0.79249999999999998</v>
      </c>
      <c r="AD224" s="6">
        <f t="shared" si="80"/>
        <v>575351</v>
      </c>
      <c r="AE224" s="6">
        <f t="shared" si="61"/>
        <v>166958</v>
      </c>
      <c r="AF224" s="6">
        <v>130000</v>
      </c>
      <c r="AG224" s="11">
        <f t="shared" si="60"/>
        <v>872309</v>
      </c>
      <c r="AH224">
        <f t="shared" ref="AH224:AH287" si="81">AG224/AB224</f>
        <v>1.2015358232494715</v>
      </c>
      <c r="AI224" s="53">
        <v>0.55000000000000004</v>
      </c>
      <c r="AJ224" s="7" t="str">
        <f t="shared" si="66"/>
        <v>hp_872309</v>
      </c>
      <c r="AK224" s="7" t="s">
        <v>3968</v>
      </c>
      <c r="AL224" s="7">
        <v>162400</v>
      </c>
      <c r="AM224" s="7">
        <f>INT(IF(MOD(Y224,3)=0,INT(AL224*0.55),INT(AL224*0.35)))</f>
        <v>56840</v>
      </c>
      <c r="AN224" s="54">
        <f t="shared" si="70"/>
        <v>107321</v>
      </c>
      <c r="AO224" s="7" t="str">
        <f t="shared" si="71"/>
        <v>atk_107321</v>
      </c>
      <c r="AP224" s="7" t="s">
        <v>3973</v>
      </c>
      <c r="AQ224" s="7" t="s">
        <v>3985</v>
      </c>
      <c r="AR224" s="7" t="s">
        <v>3975</v>
      </c>
      <c r="AS224" s="7" t="s">
        <v>3976</v>
      </c>
      <c r="AU224" s="7" t="str">
        <f t="shared" si="72"/>
        <v>hp_872309;atk_107321;hit_500000;miss_40;cirt_0;cirtSub_-3500</v>
      </c>
    </row>
    <row r="225" spans="1:47" x14ac:dyDescent="0.2">
      <c r="A225" s="8" t="s">
        <v>1046</v>
      </c>
      <c r="B225" s="6" t="s">
        <v>3967</v>
      </c>
      <c r="C225" s="6">
        <v>166045</v>
      </c>
      <c r="D225" s="6">
        <v>1308830</v>
      </c>
      <c r="E225" s="6" t="str">
        <f t="shared" si="67"/>
        <v>hp_1308830</v>
      </c>
      <c r="F225" s="7" t="s">
        <v>3968</v>
      </c>
      <c r="G225" s="6">
        <v>603800</v>
      </c>
      <c r="H225" s="7">
        <f t="shared" si="75"/>
        <v>764751</v>
      </c>
      <c r="I225" s="7" t="str">
        <f t="shared" si="68"/>
        <v>atk_764751</v>
      </c>
      <c r="J225" s="7" t="s">
        <v>3973</v>
      </c>
      <c r="K225" s="7" t="s">
        <v>3990</v>
      </c>
      <c r="L225" s="7" t="s">
        <v>3975</v>
      </c>
      <c r="M225" s="7" t="s">
        <v>3976</v>
      </c>
      <c r="O225" s="7" t="str">
        <f t="shared" si="69"/>
        <v>hp_1308830;atk_764751;hit_500000;miss_65;cirt_0;cirtSub_-3500</v>
      </c>
      <c r="V225" s="7" t="str">
        <f t="shared" si="65"/>
        <v>凯那市场1-5</v>
      </c>
      <c r="W225" s="7">
        <f t="shared" si="77"/>
        <v>269</v>
      </c>
      <c r="X225" s="9" t="s">
        <v>461</v>
      </c>
      <c r="Y225" s="9">
        <v>5</v>
      </c>
      <c r="Z225" s="8">
        <f t="shared" si="73"/>
        <v>1060</v>
      </c>
      <c r="AA225" s="6" t="s">
        <v>3967</v>
      </c>
      <c r="AB225" s="6">
        <v>731191</v>
      </c>
      <c r="AC225" s="6">
        <f t="shared" si="79"/>
        <v>0.79249999999999998</v>
      </c>
      <c r="AD225" s="6">
        <f t="shared" si="80"/>
        <v>579468</v>
      </c>
      <c r="AE225" s="6">
        <f t="shared" si="61"/>
        <v>166958</v>
      </c>
      <c r="AF225" s="6">
        <v>130000</v>
      </c>
      <c r="AG225" s="11">
        <f t="shared" ref="AG225:AG288" si="82">INT(AD225*1)+AF225+AE225</f>
        <v>876426</v>
      </c>
      <c r="AH225">
        <f t="shared" si="81"/>
        <v>1.1986279918653266</v>
      </c>
      <c r="AI225" s="53">
        <v>0.55000000000000004</v>
      </c>
      <c r="AJ225" s="7" t="str">
        <f t="shared" si="66"/>
        <v>hp_876426</v>
      </c>
      <c r="AK225" s="7" t="s">
        <v>3968</v>
      </c>
      <c r="AL225" s="7">
        <v>163200</v>
      </c>
      <c r="AM225" s="7">
        <f>INT(IF(MOD(Y225,3)=0,INT(AL225*0.55),INT(AL225*0.35)))</f>
        <v>57120</v>
      </c>
      <c r="AN225" s="54">
        <f t="shared" si="70"/>
        <v>107588</v>
      </c>
      <c r="AO225" s="7" t="str">
        <f t="shared" si="71"/>
        <v>atk_107588</v>
      </c>
      <c r="AP225" s="7" t="s">
        <v>3973</v>
      </c>
      <c r="AQ225" s="7" t="s">
        <v>3985</v>
      </c>
      <c r="AR225" s="7" t="s">
        <v>3975</v>
      </c>
      <c r="AS225" s="7" t="s">
        <v>3976</v>
      </c>
      <c r="AU225" s="7" t="str">
        <f t="shared" si="72"/>
        <v>hp_876426;atk_107588;hit_500000;miss_40;cirt_0;cirtSub_-3500</v>
      </c>
    </row>
    <row r="226" spans="1:47" x14ac:dyDescent="0.2">
      <c r="A226" s="8" t="s">
        <v>1046</v>
      </c>
      <c r="B226" s="6" t="s">
        <v>3967</v>
      </c>
      <c r="C226" s="6">
        <v>166045</v>
      </c>
      <c r="D226" s="6">
        <v>1314772</v>
      </c>
      <c r="E226" s="6" t="str">
        <f t="shared" si="67"/>
        <v>hp_1314772</v>
      </c>
      <c r="F226" s="7" t="s">
        <v>3968</v>
      </c>
      <c r="G226" s="6">
        <v>603800</v>
      </c>
      <c r="H226" s="7">
        <f t="shared" si="75"/>
        <v>764751</v>
      </c>
      <c r="I226" s="7" t="str">
        <f t="shared" si="68"/>
        <v>atk_764751</v>
      </c>
      <c r="J226" s="7" t="s">
        <v>3973</v>
      </c>
      <c r="K226" s="7" t="s">
        <v>3990</v>
      </c>
      <c r="L226" s="7" t="s">
        <v>3975</v>
      </c>
      <c r="M226" s="7" t="s">
        <v>3976</v>
      </c>
      <c r="O226" s="7" t="str">
        <f t="shared" si="69"/>
        <v>hp_1314772;atk_764751;hit_500000;miss_65;cirt_0;cirtSub_-3500</v>
      </c>
      <c r="V226" s="7" t="str">
        <f t="shared" si="65"/>
        <v>凯那市场1-6</v>
      </c>
      <c r="W226" s="7">
        <f t="shared" si="77"/>
        <v>271</v>
      </c>
      <c r="X226" s="9" t="s">
        <v>461</v>
      </c>
      <c r="Y226" s="9">
        <v>6</v>
      </c>
      <c r="Z226" s="8">
        <f t="shared" si="73"/>
        <v>1066</v>
      </c>
      <c r="AA226" s="6" t="s">
        <v>3967</v>
      </c>
      <c r="AB226" s="6">
        <v>736402</v>
      </c>
      <c r="AC226" s="6">
        <f t="shared" si="79"/>
        <v>0.79500000000000004</v>
      </c>
      <c r="AD226" s="6">
        <f t="shared" si="80"/>
        <v>585439</v>
      </c>
      <c r="AE226" s="6">
        <f t="shared" si="61"/>
        <v>166958</v>
      </c>
      <c r="AF226" s="6">
        <v>130000</v>
      </c>
      <c r="AG226" s="11">
        <f t="shared" si="82"/>
        <v>882397</v>
      </c>
      <c r="AH226">
        <f t="shared" si="81"/>
        <v>1.1982544860008528</v>
      </c>
      <c r="AI226" s="53">
        <v>0.55000000000000004</v>
      </c>
      <c r="AJ226" s="7" t="str">
        <f t="shared" si="66"/>
        <v>hp_882397</v>
      </c>
      <c r="AK226" s="7" t="s">
        <v>3968</v>
      </c>
      <c r="AL226" s="7">
        <v>164000</v>
      </c>
      <c r="AM226" s="7">
        <f>INT(IF(MOD(Y226,3)=0,INT(AL226*0.55),INT(AL226*0.35)))</f>
        <v>90200</v>
      </c>
      <c r="AN226" s="54">
        <f t="shared" si="70"/>
        <v>108082</v>
      </c>
      <c r="AO226" s="7" t="str">
        <f t="shared" si="71"/>
        <v>atk_108082</v>
      </c>
      <c r="AP226" s="7" t="s">
        <v>3973</v>
      </c>
      <c r="AQ226" s="7" t="s">
        <v>3985</v>
      </c>
      <c r="AR226" s="7" t="s">
        <v>3975</v>
      </c>
      <c r="AS226" s="7" t="s">
        <v>3976</v>
      </c>
      <c r="AU226" s="7" t="str">
        <f t="shared" si="72"/>
        <v>hp_882397;atk_108082;hit_500000;miss_40;cirt_0;cirtSub_-3500</v>
      </c>
    </row>
    <row r="227" spans="1:47" x14ac:dyDescent="0.2">
      <c r="A227" s="8" t="s">
        <v>1046</v>
      </c>
      <c r="B227" s="6" t="s">
        <v>3967</v>
      </c>
      <c r="C227" s="6">
        <v>166045</v>
      </c>
      <c r="D227" s="6">
        <v>1320732</v>
      </c>
      <c r="E227" s="6" t="str">
        <f t="shared" si="67"/>
        <v>hp_1320732</v>
      </c>
      <c r="F227" s="7" t="s">
        <v>3968</v>
      </c>
      <c r="G227" s="6">
        <v>603800</v>
      </c>
      <c r="H227" s="7">
        <f t="shared" si="75"/>
        <v>764751</v>
      </c>
      <c r="I227" s="7" t="str">
        <f t="shared" si="68"/>
        <v>atk_764751</v>
      </c>
      <c r="J227" s="7" t="s">
        <v>3973</v>
      </c>
      <c r="K227" s="7" t="s">
        <v>3990</v>
      </c>
      <c r="L227" s="7" t="s">
        <v>3975</v>
      </c>
      <c r="M227" s="7" t="s">
        <v>3976</v>
      </c>
      <c r="O227" s="7" t="str">
        <f t="shared" si="69"/>
        <v>hp_1320732;atk_764751;hit_500000;miss_65;cirt_0;cirtSub_-3500</v>
      </c>
      <c r="V227" s="7" t="str">
        <f t="shared" si="65"/>
        <v>凯那市场1-7</v>
      </c>
      <c r="W227" s="7">
        <f t="shared" si="77"/>
        <v>273</v>
      </c>
      <c r="X227" s="9" t="s">
        <v>461</v>
      </c>
      <c r="Y227" s="9">
        <v>7</v>
      </c>
      <c r="Z227" s="8">
        <f t="shared" si="73"/>
        <v>1073</v>
      </c>
      <c r="AA227" s="6" t="s">
        <v>3967</v>
      </c>
      <c r="AB227" s="6">
        <v>741630</v>
      </c>
      <c r="AC227" s="6">
        <f t="shared" si="79"/>
        <v>0.79500000000000004</v>
      </c>
      <c r="AD227" s="6">
        <f t="shared" si="80"/>
        <v>589595</v>
      </c>
      <c r="AE227" s="6">
        <f t="shared" si="61"/>
        <v>166958</v>
      </c>
      <c r="AF227" s="6">
        <v>130000</v>
      </c>
      <c r="AG227" s="11">
        <f t="shared" si="82"/>
        <v>886553</v>
      </c>
      <c r="AH227">
        <f t="shared" si="81"/>
        <v>1.1954114585440179</v>
      </c>
      <c r="AI227" s="53">
        <v>0.55000000000000004</v>
      </c>
      <c r="AJ227" s="7" t="str">
        <f t="shared" si="66"/>
        <v>hp_886553</v>
      </c>
      <c r="AK227" s="7" t="s">
        <v>3968</v>
      </c>
      <c r="AL227" s="7">
        <v>164800</v>
      </c>
      <c r="AM227" s="7">
        <f>INT(IF(MOD(Y227,3)=0,INT(AL227*0.55),INT(AL227*0.35)))</f>
        <v>57680</v>
      </c>
      <c r="AN227" s="54">
        <f t="shared" si="70"/>
        <v>108352</v>
      </c>
      <c r="AO227" s="7" t="str">
        <f t="shared" si="71"/>
        <v>atk_108352</v>
      </c>
      <c r="AP227" s="7" t="s">
        <v>3973</v>
      </c>
      <c r="AQ227" s="7" t="s">
        <v>3985</v>
      </c>
      <c r="AR227" s="7" t="s">
        <v>3975</v>
      </c>
      <c r="AS227" s="7" t="s">
        <v>3976</v>
      </c>
      <c r="AU227" s="7" t="str">
        <f t="shared" si="72"/>
        <v>hp_886553;atk_108352;hit_500000;miss_40;cirt_0;cirtSub_-3500</v>
      </c>
    </row>
    <row r="228" spans="1:47" x14ac:dyDescent="0.2">
      <c r="A228" s="8" t="s">
        <v>1047</v>
      </c>
      <c r="B228" s="6" t="s">
        <v>3967</v>
      </c>
      <c r="C228" s="6">
        <v>168630</v>
      </c>
      <c r="D228" s="6">
        <v>1336121</v>
      </c>
      <c r="E228" s="6" t="str">
        <f t="shared" si="67"/>
        <v>hp_1336121</v>
      </c>
      <c r="F228" s="7" t="s">
        <v>3968</v>
      </c>
      <c r="G228" s="6">
        <v>613200</v>
      </c>
      <c r="H228" s="7">
        <f t="shared" si="75"/>
        <v>780181</v>
      </c>
      <c r="I228" s="7" t="str">
        <f t="shared" si="68"/>
        <v>atk_780181</v>
      </c>
      <c r="J228" s="7" t="s">
        <v>3973</v>
      </c>
      <c r="K228" s="7" t="s">
        <v>3990</v>
      </c>
      <c r="L228" s="7" t="s">
        <v>3975</v>
      </c>
      <c r="M228" s="7" t="s">
        <v>3976</v>
      </c>
      <c r="O228" s="7" t="str">
        <f t="shared" si="69"/>
        <v>hp_1336121;atk_780181;hit_500000;miss_65;cirt_0;cirtSub_-3500</v>
      </c>
      <c r="V228" s="7" t="str">
        <f t="shared" si="65"/>
        <v>凯那市场1-8</v>
      </c>
      <c r="W228" s="7">
        <f t="shared" si="77"/>
        <v>275</v>
      </c>
      <c r="X228" s="9" t="s">
        <v>461</v>
      </c>
      <c r="Y228" s="9">
        <v>8</v>
      </c>
      <c r="Z228" s="8">
        <f t="shared" si="73"/>
        <v>1081</v>
      </c>
      <c r="AA228" s="6" t="s">
        <v>3967</v>
      </c>
      <c r="AB228" s="6">
        <v>746873</v>
      </c>
      <c r="AC228" s="6">
        <f t="shared" si="79"/>
        <v>0.79500000000000004</v>
      </c>
      <c r="AD228" s="6">
        <f t="shared" si="80"/>
        <v>593764</v>
      </c>
      <c r="AE228" s="6">
        <f t="shared" si="61"/>
        <v>166958</v>
      </c>
      <c r="AF228" s="6">
        <v>130000</v>
      </c>
      <c r="AG228" s="11">
        <f t="shared" si="82"/>
        <v>890722</v>
      </c>
      <c r="AH228">
        <f t="shared" si="81"/>
        <v>1.1926016873015894</v>
      </c>
      <c r="AI228" s="53">
        <v>0.55000000000000004</v>
      </c>
      <c r="AJ228" s="7" t="str">
        <f t="shared" si="66"/>
        <v>hp_890722</v>
      </c>
      <c r="AK228" s="7" t="s">
        <v>3968</v>
      </c>
      <c r="AL228" s="7">
        <v>165600</v>
      </c>
      <c r="AM228" s="7">
        <f>INT(IF(MOD(Y228,3)=0,INT(AL228*0.55),INT(AL228*0.35)))</f>
        <v>57960</v>
      </c>
      <c r="AN228" s="54">
        <f t="shared" si="70"/>
        <v>108622</v>
      </c>
      <c r="AO228" s="7" t="str">
        <f t="shared" si="71"/>
        <v>atk_108622</v>
      </c>
      <c r="AP228" s="7" t="s">
        <v>3973</v>
      </c>
      <c r="AQ228" s="7" t="s">
        <v>3985</v>
      </c>
      <c r="AR228" s="7" t="s">
        <v>3975</v>
      </c>
      <c r="AS228" s="7" t="s">
        <v>3976</v>
      </c>
      <c r="AU228" s="7" t="str">
        <f t="shared" si="72"/>
        <v>hp_890722;atk_108622;hit_500000;miss_40;cirt_0;cirtSub_-3500</v>
      </c>
    </row>
    <row r="229" spans="1:47" x14ac:dyDescent="0.2">
      <c r="A229" s="8" t="s">
        <v>1047</v>
      </c>
      <c r="B229" s="6" t="s">
        <v>3967</v>
      </c>
      <c r="C229" s="6">
        <v>168630</v>
      </c>
      <c r="D229" s="6">
        <v>1342129</v>
      </c>
      <c r="E229" s="6" t="str">
        <f t="shared" si="67"/>
        <v>hp_1342129</v>
      </c>
      <c r="F229" s="7" t="s">
        <v>3968</v>
      </c>
      <c r="G229" s="6">
        <v>613200</v>
      </c>
      <c r="H229" s="7">
        <f t="shared" si="75"/>
        <v>780181</v>
      </c>
      <c r="I229" s="7" t="str">
        <f t="shared" si="68"/>
        <v>atk_780181</v>
      </c>
      <c r="J229" s="7" t="s">
        <v>3973</v>
      </c>
      <c r="K229" s="7" t="s">
        <v>3990</v>
      </c>
      <c r="L229" s="7" t="s">
        <v>3975</v>
      </c>
      <c r="M229" s="7" t="s">
        <v>3976</v>
      </c>
      <c r="O229" s="7" t="str">
        <f t="shared" si="69"/>
        <v>hp_1342129;atk_780181;hit_500000;miss_65;cirt_0;cirtSub_-3500</v>
      </c>
      <c r="V229" s="7" t="str">
        <f t="shared" si="65"/>
        <v>凯那市场1-9</v>
      </c>
      <c r="W229" s="7">
        <f t="shared" si="77"/>
        <v>277</v>
      </c>
      <c r="X229" s="9" t="s">
        <v>461</v>
      </c>
      <c r="Y229" s="9">
        <v>9</v>
      </c>
      <c r="Z229" s="8">
        <f t="shared" si="73"/>
        <v>1090</v>
      </c>
      <c r="AA229" s="6" t="s">
        <v>3967</v>
      </c>
      <c r="AB229" s="6">
        <v>752132</v>
      </c>
      <c r="AC229" s="6">
        <f t="shared" si="79"/>
        <v>0.79749999999999999</v>
      </c>
      <c r="AD229" s="6">
        <f t="shared" si="80"/>
        <v>599825</v>
      </c>
      <c r="AE229" s="6">
        <f t="shared" si="61"/>
        <v>166958</v>
      </c>
      <c r="AF229" s="6">
        <v>130000</v>
      </c>
      <c r="AG229" s="11">
        <f t="shared" si="82"/>
        <v>896783</v>
      </c>
      <c r="AH229">
        <f t="shared" si="81"/>
        <v>1.1923212946663617</v>
      </c>
      <c r="AI229" s="53">
        <v>0.55000000000000004</v>
      </c>
      <c r="AJ229" s="7" t="str">
        <f t="shared" si="66"/>
        <v>hp_896783</v>
      </c>
      <c r="AK229" s="7" t="s">
        <v>3968</v>
      </c>
      <c r="AL229" s="7">
        <v>166400</v>
      </c>
      <c r="AM229" s="7">
        <f>INT(IF(MOD(Y229,3)=0,INT(AL229*0.55),INT(AL229*0.35)))</f>
        <v>91520</v>
      </c>
      <c r="AN229" s="54">
        <f t="shared" si="70"/>
        <v>109121</v>
      </c>
      <c r="AO229" s="7" t="str">
        <f t="shared" si="71"/>
        <v>atk_109121</v>
      </c>
      <c r="AP229" s="7" t="s">
        <v>3973</v>
      </c>
      <c r="AQ229" s="7" t="s">
        <v>3985</v>
      </c>
      <c r="AR229" s="7" t="s">
        <v>3975</v>
      </c>
      <c r="AS229" s="7" t="s">
        <v>3976</v>
      </c>
      <c r="AU229" s="7" t="str">
        <f t="shared" si="72"/>
        <v>hp_896783;atk_109121;hit_500000;miss_40;cirt_0;cirtSub_-3500</v>
      </c>
    </row>
    <row r="230" spans="1:47" s="12" customFormat="1" x14ac:dyDescent="0.2">
      <c r="A230" s="8" t="s">
        <v>1047</v>
      </c>
      <c r="B230" s="6" t="s">
        <v>3967</v>
      </c>
      <c r="C230" s="6">
        <v>168630</v>
      </c>
      <c r="D230" s="6">
        <v>1348155</v>
      </c>
      <c r="E230" s="6" t="str">
        <f t="shared" si="67"/>
        <v>hp_1348155</v>
      </c>
      <c r="F230" s="7" t="s">
        <v>3968</v>
      </c>
      <c r="G230" s="6">
        <v>613200</v>
      </c>
      <c r="H230" s="7">
        <f t="shared" si="75"/>
        <v>780181</v>
      </c>
      <c r="I230" s="7" t="str">
        <f t="shared" si="68"/>
        <v>atk_780181</v>
      </c>
      <c r="J230" s="7" t="s">
        <v>3973</v>
      </c>
      <c r="K230" s="7" t="s">
        <v>3990</v>
      </c>
      <c r="L230" s="7" t="s">
        <v>3975</v>
      </c>
      <c r="M230" s="7" t="s">
        <v>3976</v>
      </c>
      <c r="N230" s="7"/>
      <c r="O230" s="7" t="str">
        <f t="shared" si="69"/>
        <v>hp_1348155;atk_780181;hit_500000;miss_65;cirt_0;cirtSub_-3500</v>
      </c>
      <c r="P230" s="7"/>
      <c r="Q230" s="7"/>
      <c r="R230" s="7"/>
      <c r="S230" s="7"/>
      <c r="T230" s="7"/>
      <c r="V230" s="12" t="str">
        <f t="shared" si="65"/>
        <v>凯那市场1-10</v>
      </c>
      <c r="W230" s="12">
        <f t="shared" si="77"/>
        <v>279</v>
      </c>
      <c r="X230" s="5" t="s">
        <v>461</v>
      </c>
      <c r="Y230" s="5">
        <v>10</v>
      </c>
      <c r="Z230" s="5">
        <f t="shared" si="73"/>
        <v>1100</v>
      </c>
      <c r="AA230" s="11" t="s">
        <v>3967</v>
      </c>
      <c r="AB230" s="11">
        <v>757407</v>
      </c>
      <c r="AC230" s="11">
        <f t="shared" si="79"/>
        <v>0.79749999999999999</v>
      </c>
      <c r="AD230" s="11">
        <f t="shared" si="80"/>
        <v>604032</v>
      </c>
      <c r="AE230" s="6">
        <f t="shared" si="61"/>
        <v>166958</v>
      </c>
      <c r="AF230" s="11">
        <v>130000</v>
      </c>
      <c r="AG230" s="11">
        <f t="shared" si="82"/>
        <v>900990</v>
      </c>
      <c r="AH230">
        <f t="shared" si="81"/>
        <v>1.1895717890117203</v>
      </c>
      <c r="AI230" s="53">
        <v>0.55000000000000004</v>
      </c>
      <c r="AJ230" s="7" t="str">
        <f t="shared" si="66"/>
        <v>hp_900990</v>
      </c>
      <c r="AK230" s="12" t="s">
        <v>3968</v>
      </c>
      <c r="AL230" s="12">
        <v>167200</v>
      </c>
      <c r="AM230" s="7">
        <f>INT(IF(MOD(Y230,3)=0,INT(AL230*0.55),INT(AL230*0.35)))</f>
        <v>58520</v>
      </c>
      <c r="AN230" s="54">
        <f t="shared" si="70"/>
        <v>109393</v>
      </c>
      <c r="AO230" s="7" t="str">
        <f t="shared" si="71"/>
        <v>atk_109393</v>
      </c>
      <c r="AP230" s="12" t="s">
        <v>3973</v>
      </c>
      <c r="AQ230" s="12" t="s">
        <v>3985</v>
      </c>
      <c r="AR230" s="12" t="s">
        <v>3975</v>
      </c>
      <c r="AS230" s="12" t="s">
        <v>3976</v>
      </c>
      <c r="AU230" s="12" t="str">
        <f t="shared" si="72"/>
        <v>hp_900990;atk_109393;hit_500000;miss_40;cirt_0;cirtSub_-3500</v>
      </c>
    </row>
    <row r="231" spans="1:47" x14ac:dyDescent="0.2">
      <c r="A231" s="8" t="s">
        <v>1048</v>
      </c>
      <c r="B231" s="6" t="s">
        <v>3967</v>
      </c>
      <c r="C231" s="6">
        <v>171215</v>
      </c>
      <c r="D231" s="6">
        <v>1363721</v>
      </c>
      <c r="E231" s="6" t="str">
        <f t="shared" si="67"/>
        <v>hp_1363721</v>
      </c>
      <c r="F231" s="7" t="s">
        <v>3968</v>
      </c>
      <c r="G231" s="6">
        <v>622600</v>
      </c>
      <c r="H231" s="7">
        <f t="shared" si="75"/>
        <v>795770</v>
      </c>
      <c r="I231" s="7" t="str">
        <f t="shared" si="68"/>
        <v>atk_795770</v>
      </c>
      <c r="J231" s="7" t="s">
        <v>3973</v>
      </c>
      <c r="K231" s="7" t="s">
        <v>3990</v>
      </c>
      <c r="L231" s="7" t="s">
        <v>3975</v>
      </c>
      <c r="M231" s="7" t="s">
        <v>3976</v>
      </c>
      <c r="O231" s="7" t="str">
        <f t="shared" si="69"/>
        <v>hp_1363721;atk_795770;hit_500000;miss_65;cirt_0;cirtSub_-3500</v>
      </c>
      <c r="V231" s="7" t="str">
        <f t="shared" si="65"/>
        <v>凯那市场2-1</v>
      </c>
      <c r="W231" s="7">
        <f t="shared" si="77"/>
        <v>281</v>
      </c>
      <c r="X231" s="9" t="s">
        <v>462</v>
      </c>
      <c r="Y231" s="9">
        <v>1</v>
      </c>
      <c r="Z231" s="8">
        <f t="shared" si="73"/>
        <v>1101</v>
      </c>
      <c r="AA231" s="6" t="s">
        <v>3967</v>
      </c>
      <c r="AB231" s="6">
        <v>762698</v>
      </c>
      <c r="AC231" s="6">
        <f t="shared" si="79"/>
        <v>0.8</v>
      </c>
      <c r="AD231" s="6">
        <f t="shared" si="80"/>
        <v>610158</v>
      </c>
      <c r="AE231" s="6">
        <f t="shared" ref="AE231" si="83">IF(MOD(Y231,1)=0,INT(AD230*0.3),0)</f>
        <v>181209</v>
      </c>
      <c r="AF231" s="6">
        <v>130000</v>
      </c>
      <c r="AG231" s="11">
        <f t="shared" si="82"/>
        <v>921367</v>
      </c>
      <c r="AH231">
        <f t="shared" si="81"/>
        <v>1.2080364705296198</v>
      </c>
      <c r="AI231" s="53">
        <v>0.55000000000000004</v>
      </c>
      <c r="AJ231" s="7" t="str">
        <f t="shared" si="66"/>
        <v>hp_921367</v>
      </c>
      <c r="AK231" s="7" t="s">
        <v>3968</v>
      </c>
      <c r="AL231" s="7">
        <v>168000</v>
      </c>
      <c r="AM231" s="7">
        <f>INT(IF(MOD(Y231,3)=0,INT(AL231*0.55),INT(AL231*0.35)))</f>
        <v>58800</v>
      </c>
      <c r="AN231" s="54">
        <f t="shared" si="70"/>
        <v>111622</v>
      </c>
      <c r="AO231" s="7" t="str">
        <f t="shared" si="71"/>
        <v>atk_111622</v>
      </c>
      <c r="AP231" s="7" t="s">
        <v>3973</v>
      </c>
      <c r="AQ231" s="7" t="s">
        <v>3985</v>
      </c>
      <c r="AR231" s="7" t="s">
        <v>3975</v>
      </c>
      <c r="AS231" s="7" t="s">
        <v>3976</v>
      </c>
      <c r="AU231" s="7" t="str">
        <f t="shared" si="72"/>
        <v>hp_921367;atk_111622;hit_500000;miss_40;cirt_0;cirtSub_-3500</v>
      </c>
    </row>
    <row r="232" spans="1:47" x14ac:dyDescent="0.2">
      <c r="A232" s="8" t="s">
        <v>1048</v>
      </c>
      <c r="B232" s="6" t="s">
        <v>3967</v>
      </c>
      <c r="C232" s="6">
        <v>171215</v>
      </c>
      <c r="D232" s="6">
        <v>1369794</v>
      </c>
      <c r="E232" s="6" t="str">
        <f t="shared" si="67"/>
        <v>hp_1369794</v>
      </c>
      <c r="F232" s="7" t="s">
        <v>3968</v>
      </c>
      <c r="G232" s="6">
        <v>622600</v>
      </c>
      <c r="H232" s="7">
        <f t="shared" si="75"/>
        <v>795770</v>
      </c>
      <c r="I232" s="7" t="str">
        <f t="shared" si="68"/>
        <v>atk_795770</v>
      </c>
      <c r="J232" s="7" t="s">
        <v>3973</v>
      </c>
      <c r="K232" s="7" t="s">
        <v>3990</v>
      </c>
      <c r="L232" s="7" t="s">
        <v>3975</v>
      </c>
      <c r="M232" s="7" t="s">
        <v>3976</v>
      </c>
      <c r="O232" s="7" t="str">
        <f t="shared" si="69"/>
        <v>hp_1369794;atk_795770;hit_500000;miss_65;cirt_0;cirtSub_-3500</v>
      </c>
      <c r="V232" s="7" t="str">
        <f t="shared" si="65"/>
        <v>凯那市场2-2</v>
      </c>
      <c r="W232" s="7">
        <f t="shared" si="77"/>
        <v>283</v>
      </c>
      <c r="X232" s="9" t="s">
        <v>462</v>
      </c>
      <c r="Y232" s="9">
        <v>2</v>
      </c>
      <c r="Z232" s="8">
        <f t="shared" si="73"/>
        <v>1103</v>
      </c>
      <c r="AA232" s="6" t="s">
        <v>3967</v>
      </c>
      <c r="AB232" s="6">
        <v>768096</v>
      </c>
      <c r="AC232" s="6">
        <f t="shared" si="79"/>
        <v>0.8</v>
      </c>
      <c r="AD232" s="6">
        <f t="shared" si="80"/>
        <v>614476</v>
      </c>
      <c r="AE232" s="6">
        <f t="shared" si="61"/>
        <v>181209</v>
      </c>
      <c r="AF232" s="6">
        <v>130000</v>
      </c>
      <c r="AG232" s="11">
        <f t="shared" si="82"/>
        <v>925685</v>
      </c>
      <c r="AH232">
        <f t="shared" si="81"/>
        <v>1.2051683643711202</v>
      </c>
      <c r="AI232" s="53">
        <v>0.55000000000000004</v>
      </c>
      <c r="AJ232" s="7" t="str">
        <f t="shared" si="66"/>
        <v>hp_925685</v>
      </c>
      <c r="AK232" s="7" t="s">
        <v>3968</v>
      </c>
      <c r="AL232" s="7">
        <v>168820</v>
      </c>
      <c r="AM232" s="7">
        <f>INT(IF(MOD(Y232,3)=0,INT(AL232*0.55),INT(AL232*0.35)))</f>
        <v>59087</v>
      </c>
      <c r="AN232" s="54">
        <f t="shared" si="70"/>
        <v>111901</v>
      </c>
      <c r="AO232" s="7" t="str">
        <f t="shared" si="71"/>
        <v>atk_111901</v>
      </c>
      <c r="AP232" s="7" t="s">
        <v>3973</v>
      </c>
      <c r="AQ232" s="7" t="s">
        <v>3985</v>
      </c>
      <c r="AR232" s="7" t="s">
        <v>3975</v>
      </c>
      <c r="AS232" s="7" t="s">
        <v>3976</v>
      </c>
      <c r="AU232" s="7" t="str">
        <f t="shared" si="72"/>
        <v>hp_925685;atk_111901;hit_500000;miss_40;cirt_0;cirtSub_-3500</v>
      </c>
    </row>
    <row r="233" spans="1:47" x14ac:dyDescent="0.2">
      <c r="A233" s="8" t="s">
        <v>1048</v>
      </c>
      <c r="B233" s="6" t="s">
        <v>3967</v>
      </c>
      <c r="C233" s="6">
        <v>171215</v>
      </c>
      <c r="D233" s="6">
        <v>1375886</v>
      </c>
      <c r="E233" s="6" t="str">
        <f t="shared" si="67"/>
        <v>hp_1375886</v>
      </c>
      <c r="F233" s="7" t="s">
        <v>3968</v>
      </c>
      <c r="G233" s="6">
        <v>622600</v>
      </c>
      <c r="H233" s="7">
        <f t="shared" si="75"/>
        <v>795770</v>
      </c>
      <c r="I233" s="7" t="str">
        <f t="shared" si="68"/>
        <v>atk_795770</v>
      </c>
      <c r="J233" s="7" t="s">
        <v>3973</v>
      </c>
      <c r="K233" s="7" t="s">
        <v>3990</v>
      </c>
      <c r="L233" s="7" t="s">
        <v>3975</v>
      </c>
      <c r="M233" s="7" t="s">
        <v>3976</v>
      </c>
      <c r="O233" s="7" t="str">
        <f t="shared" si="69"/>
        <v>hp_1375886;atk_795770;hit_500000;miss_65;cirt_0;cirtSub_-3500</v>
      </c>
      <c r="V233" s="7" t="str">
        <f t="shared" si="65"/>
        <v>凯那市场2-3</v>
      </c>
      <c r="W233" s="7">
        <f t="shared" si="77"/>
        <v>285</v>
      </c>
      <c r="X233" s="9" t="s">
        <v>462</v>
      </c>
      <c r="Y233" s="9">
        <v>3</v>
      </c>
      <c r="Z233" s="8">
        <f t="shared" si="73"/>
        <v>1106</v>
      </c>
      <c r="AA233" s="6" t="s">
        <v>3967</v>
      </c>
      <c r="AB233" s="6">
        <v>773510</v>
      </c>
      <c r="AC233" s="6">
        <f t="shared" si="79"/>
        <v>0.80249999999999999</v>
      </c>
      <c r="AD233" s="6">
        <f t="shared" si="80"/>
        <v>620741</v>
      </c>
      <c r="AE233" s="6">
        <f t="shared" si="61"/>
        <v>181209</v>
      </c>
      <c r="AF233" s="6">
        <v>130000</v>
      </c>
      <c r="AG233" s="11">
        <f t="shared" si="82"/>
        <v>931950</v>
      </c>
      <c r="AH233">
        <f t="shared" si="81"/>
        <v>1.2048325167095448</v>
      </c>
      <c r="AI233" s="53">
        <v>0.55000000000000004</v>
      </c>
      <c r="AJ233" s="7" t="str">
        <f t="shared" si="66"/>
        <v>hp_931950</v>
      </c>
      <c r="AK233" s="7" t="s">
        <v>3968</v>
      </c>
      <c r="AL233" s="7">
        <v>169640</v>
      </c>
      <c r="AM233" s="7">
        <f>INT(IF(MOD(Y233,3)=0,INT(AL233*0.55),INT(AL233*0.35)))</f>
        <v>93302</v>
      </c>
      <c r="AN233" s="54">
        <f t="shared" si="70"/>
        <v>112413</v>
      </c>
      <c r="AO233" s="7" t="str">
        <f t="shared" si="71"/>
        <v>atk_112413</v>
      </c>
      <c r="AP233" s="7" t="s">
        <v>3973</v>
      </c>
      <c r="AQ233" s="7" t="s">
        <v>3985</v>
      </c>
      <c r="AR233" s="7" t="s">
        <v>3975</v>
      </c>
      <c r="AS233" s="7" t="s">
        <v>3976</v>
      </c>
      <c r="AU233" s="7" t="str">
        <f t="shared" si="72"/>
        <v>hp_931950;atk_112413;hit_500000;miss_40;cirt_0;cirtSub_-3500</v>
      </c>
    </row>
    <row r="234" spans="1:47" x14ac:dyDescent="0.2">
      <c r="A234" s="8" t="s">
        <v>1049</v>
      </c>
      <c r="B234" s="6" t="s">
        <v>3967</v>
      </c>
      <c r="C234" s="6">
        <v>173800</v>
      </c>
      <c r="D234" s="6">
        <v>1391629</v>
      </c>
      <c r="E234" s="6" t="str">
        <f t="shared" si="67"/>
        <v>hp_1391629</v>
      </c>
      <c r="F234" s="7" t="s">
        <v>3968</v>
      </c>
      <c r="G234" s="6">
        <v>632000</v>
      </c>
      <c r="H234" s="7">
        <f t="shared" si="75"/>
        <v>811518</v>
      </c>
      <c r="I234" s="7" t="str">
        <f t="shared" si="68"/>
        <v>atk_811518</v>
      </c>
      <c r="J234" s="7" t="s">
        <v>3973</v>
      </c>
      <c r="K234" s="7" t="s">
        <v>3990</v>
      </c>
      <c r="L234" s="7" t="s">
        <v>3975</v>
      </c>
      <c r="M234" s="7" t="s">
        <v>3976</v>
      </c>
      <c r="O234" s="7" t="str">
        <f t="shared" si="69"/>
        <v>hp_1391629;atk_811518;hit_500000;miss_65;cirt_0;cirtSub_-3500</v>
      </c>
      <c r="V234" s="7" t="str">
        <f t="shared" si="65"/>
        <v>凯那市场2-4</v>
      </c>
      <c r="W234" s="7">
        <f t="shared" si="77"/>
        <v>287</v>
      </c>
      <c r="X234" s="9" t="s">
        <v>462</v>
      </c>
      <c r="Y234" s="9">
        <v>4</v>
      </c>
      <c r="Z234" s="8">
        <f t="shared" si="73"/>
        <v>1110</v>
      </c>
      <c r="AA234" s="6" t="s">
        <v>3967</v>
      </c>
      <c r="AB234" s="6">
        <v>778940</v>
      </c>
      <c r="AC234" s="6">
        <f t="shared" si="79"/>
        <v>0.80249999999999999</v>
      </c>
      <c r="AD234" s="6">
        <f t="shared" si="80"/>
        <v>625099</v>
      </c>
      <c r="AE234" s="6">
        <f t="shared" ref="AE234:AE297" si="84">AE233</f>
        <v>181209</v>
      </c>
      <c r="AF234" s="6">
        <v>130000</v>
      </c>
      <c r="AG234" s="11">
        <f t="shared" si="82"/>
        <v>936308</v>
      </c>
      <c r="AH234">
        <f t="shared" si="81"/>
        <v>1.2020283975659229</v>
      </c>
      <c r="AI234" s="53">
        <v>0.55000000000000004</v>
      </c>
      <c r="AJ234" s="7" t="str">
        <f t="shared" si="66"/>
        <v>hp_936308</v>
      </c>
      <c r="AK234" s="7" t="s">
        <v>3968</v>
      </c>
      <c r="AL234" s="7">
        <v>170460</v>
      </c>
      <c r="AM234" s="7">
        <f>INT(IF(MOD(Y234,3)=0,INT(AL234*0.55),INT(AL234*0.35)))</f>
        <v>59661</v>
      </c>
      <c r="AN234" s="54">
        <f t="shared" si="70"/>
        <v>112693</v>
      </c>
      <c r="AO234" s="7" t="str">
        <f t="shared" si="71"/>
        <v>atk_112693</v>
      </c>
      <c r="AP234" s="7" t="s">
        <v>3973</v>
      </c>
      <c r="AQ234" s="7" t="s">
        <v>3985</v>
      </c>
      <c r="AR234" s="7" t="s">
        <v>3975</v>
      </c>
      <c r="AS234" s="7" t="s">
        <v>3976</v>
      </c>
      <c r="AU234" s="7" t="str">
        <f t="shared" si="72"/>
        <v>hp_936308;atk_112693;hit_500000;miss_40;cirt_0;cirtSub_-3500</v>
      </c>
    </row>
    <row r="235" spans="1:47" x14ac:dyDescent="0.2">
      <c r="A235" s="8" t="s">
        <v>1049</v>
      </c>
      <c r="B235" s="6" t="s">
        <v>3967</v>
      </c>
      <c r="C235" s="6">
        <v>173800</v>
      </c>
      <c r="D235" s="6">
        <v>1397768</v>
      </c>
      <c r="E235" s="6" t="str">
        <f t="shared" si="67"/>
        <v>hp_1397768</v>
      </c>
      <c r="F235" s="7" t="s">
        <v>3968</v>
      </c>
      <c r="G235" s="6">
        <v>632000</v>
      </c>
      <c r="H235" s="7">
        <f t="shared" si="75"/>
        <v>811518</v>
      </c>
      <c r="I235" s="7" t="str">
        <f t="shared" si="68"/>
        <v>atk_811518</v>
      </c>
      <c r="J235" s="7" t="s">
        <v>3973</v>
      </c>
      <c r="K235" s="7" t="s">
        <v>3990</v>
      </c>
      <c r="L235" s="7" t="s">
        <v>3975</v>
      </c>
      <c r="M235" s="7" t="s">
        <v>3976</v>
      </c>
      <c r="O235" s="7" t="str">
        <f t="shared" si="69"/>
        <v>hp_1397768;atk_811518;hit_500000;miss_65;cirt_0;cirtSub_-3500</v>
      </c>
      <c r="V235" s="7" t="str">
        <f t="shared" si="65"/>
        <v>凯那市场2-5</v>
      </c>
      <c r="W235" s="7">
        <f t="shared" si="77"/>
        <v>289</v>
      </c>
      <c r="X235" s="9" t="s">
        <v>462</v>
      </c>
      <c r="Y235" s="9">
        <v>5</v>
      </c>
      <c r="Z235" s="8">
        <f t="shared" si="73"/>
        <v>1115</v>
      </c>
      <c r="AA235" s="6" t="s">
        <v>3967</v>
      </c>
      <c r="AB235" s="6">
        <v>784386</v>
      </c>
      <c r="AC235" s="6">
        <f t="shared" si="79"/>
        <v>0.80249999999999999</v>
      </c>
      <c r="AD235" s="6">
        <f t="shared" si="80"/>
        <v>629469</v>
      </c>
      <c r="AE235" s="6">
        <f t="shared" si="84"/>
        <v>181209</v>
      </c>
      <c r="AF235" s="6">
        <v>130000</v>
      </c>
      <c r="AG235" s="11">
        <f t="shared" si="82"/>
        <v>940678</v>
      </c>
      <c r="AH235">
        <f t="shared" si="81"/>
        <v>1.1992539387495442</v>
      </c>
      <c r="AI235" s="53">
        <v>0.55000000000000004</v>
      </c>
      <c r="AJ235" s="7" t="str">
        <f t="shared" si="66"/>
        <v>hp_940678</v>
      </c>
      <c r="AK235" s="7" t="s">
        <v>3968</v>
      </c>
      <c r="AL235" s="7">
        <v>171280</v>
      </c>
      <c r="AM235" s="7">
        <f>INT(IF(MOD(Y235,3)=0,INT(AL235*0.55),INT(AL235*0.35)))</f>
        <v>59948</v>
      </c>
      <c r="AN235" s="54">
        <f t="shared" si="70"/>
        <v>112974</v>
      </c>
      <c r="AO235" s="7" t="str">
        <f t="shared" si="71"/>
        <v>atk_112974</v>
      </c>
      <c r="AP235" s="7" t="s">
        <v>3973</v>
      </c>
      <c r="AQ235" s="7" t="s">
        <v>3985</v>
      </c>
      <c r="AR235" s="7" t="s">
        <v>3975</v>
      </c>
      <c r="AS235" s="7" t="s">
        <v>3976</v>
      </c>
      <c r="AU235" s="7" t="str">
        <f t="shared" si="72"/>
        <v>hp_940678;atk_112974;hit_500000;miss_40;cirt_0;cirtSub_-3500</v>
      </c>
    </row>
    <row r="236" spans="1:47" x14ac:dyDescent="0.2">
      <c r="A236" s="8" t="s">
        <v>1049</v>
      </c>
      <c r="B236" s="6" t="s">
        <v>3967</v>
      </c>
      <c r="C236" s="6">
        <v>173800</v>
      </c>
      <c r="D236" s="6">
        <v>1403926</v>
      </c>
      <c r="E236" s="6" t="str">
        <f t="shared" si="67"/>
        <v>hp_1403926</v>
      </c>
      <c r="F236" s="7" t="s">
        <v>3968</v>
      </c>
      <c r="G236" s="6">
        <v>632000</v>
      </c>
      <c r="H236" s="7">
        <f t="shared" si="75"/>
        <v>811518</v>
      </c>
      <c r="I236" s="7" t="str">
        <f t="shared" si="68"/>
        <v>atk_811518</v>
      </c>
      <c r="J236" s="7" t="s">
        <v>3973</v>
      </c>
      <c r="K236" s="7" t="s">
        <v>3990</v>
      </c>
      <c r="L236" s="7" t="s">
        <v>3975</v>
      </c>
      <c r="M236" s="7" t="s">
        <v>3976</v>
      </c>
      <c r="O236" s="7" t="str">
        <f t="shared" si="69"/>
        <v>hp_1403926;atk_811518;hit_500000;miss_65;cirt_0;cirtSub_-3500</v>
      </c>
      <c r="V236" s="7" t="str">
        <f t="shared" si="65"/>
        <v>凯那市场2-6</v>
      </c>
      <c r="W236" s="7">
        <f t="shared" si="77"/>
        <v>291</v>
      </c>
      <c r="X236" s="9" t="s">
        <v>462</v>
      </c>
      <c r="Y236" s="9">
        <v>6</v>
      </c>
      <c r="Z236" s="8">
        <f t="shared" si="73"/>
        <v>1121</v>
      </c>
      <c r="AA236" s="6" t="s">
        <v>3967</v>
      </c>
      <c r="AB236" s="6">
        <v>789849</v>
      </c>
      <c r="AC236" s="6">
        <f t="shared" si="79"/>
        <v>0.80500000000000005</v>
      </c>
      <c r="AD236" s="6">
        <f t="shared" si="80"/>
        <v>635828</v>
      </c>
      <c r="AE236" s="6">
        <f t="shared" si="84"/>
        <v>181209</v>
      </c>
      <c r="AF236" s="6">
        <v>130000</v>
      </c>
      <c r="AG236" s="11">
        <f t="shared" si="82"/>
        <v>947037</v>
      </c>
      <c r="AH236">
        <f t="shared" si="81"/>
        <v>1.19901019055541</v>
      </c>
      <c r="AI236" s="53">
        <v>0.55000000000000004</v>
      </c>
      <c r="AJ236" s="7" t="str">
        <f t="shared" si="66"/>
        <v>hp_947037</v>
      </c>
      <c r="AK236" s="7" t="s">
        <v>3968</v>
      </c>
      <c r="AL236" s="7">
        <v>172100</v>
      </c>
      <c r="AM236" s="7">
        <f>INT(IF(MOD(Y236,3)=0,INT(AL236*0.55),INT(AL236*0.35)))</f>
        <v>94655</v>
      </c>
      <c r="AN236" s="54">
        <f t="shared" si="70"/>
        <v>113492</v>
      </c>
      <c r="AO236" s="7" t="str">
        <f t="shared" si="71"/>
        <v>atk_113492</v>
      </c>
      <c r="AP236" s="7" t="s">
        <v>3973</v>
      </c>
      <c r="AQ236" s="7" t="s">
        <v>3985</v>
      </c>
      <c r="AR236" s="7" t="s">
        <v>3975</v>
      </c>
      <c r="AS236" s="7" t="s">
        <v>3976</v>
      </c>
      <c r="AU236" s="7" t="str">
        <f t="shared" si="72"/>
        <v>hp_947037;atk_113492;hit_500000;miss_40;cirt_0;cirtSub_-3500</v>
      </c>
    </row>
    <row r="237" spans="1:47" x14ac:dyDescent="0.2">
      <c r="A237" s="8" t="s">
        <v>1050</v>
      </c>
      <c r="B237" s="6" t="s">
        <v>3967</v>
      </c>
      <c r="C237" s="6">
        <v>176385</v>
      </c>
      <c r="D237" s="6">
        <v>1419846</v>
      </c>
      <c r="E237" s="6" t="str">
        <f t="shared" si="67"/>
        <v>hp_1419846</v>
      </c>
      <c r="F237" s="7" t="s">
        <v>3968</v>
      </c>
      <c r="G237" s="6">
        <v>641400</v>
      </c>
      <c r="H237" s="7">
        <f t="shared" si="75"/>
        <v>827425</v>
      </c>
      <c r="I237" s="7" t="str">
        <f t="shared" si="68"/>
        <v>atk_827425</v>
      </c>
      <c r="J237" s="7" t="s">
        <v>3973</v>
      </c>
      <c r="K237" s="7" t="s">
        <v>3990</v>
      </c>
      <c r="L237" s="7" t="s">
        <v>3975</v>
      </c>
      <c r="M237" s="7" t="s">
        <v>3976</v>
      </c>
      <c r="O237" s="7" t="str">
        <f t="shared" si="69"/>
        <v>hp_1419846;atk_827425;hit_500000;miss_65;cirt_0;cirtSub_-3500</v>
      </c>
      <c r="V237" s="7" t="str">
        <f t="shared" si="65"/>
        <v>凯那市场2-7</v>
      </c>
      <c r="W237" s="7">
        <f t="shared" si="77"/>
        <v>293</v>
      </c>
      <c r="X237" s="9" t="s">
        <v>462</v>
      </c>
      <c r="Y237" s="9">
        <v>7</v>
      </c>
      <c r="Z237" s="8">
        <f t="shared" si="73"/>
        <v>1128</v>
      </c>
      <c r="AA237" s="6" t="s">
        <v>3967</v>
      </c>
      <c r="AB237" s="6">
        <v>795328</v>
      </c>
      <c r="AC237" s="6">
        <f t="shared" si="79"/>
        <v>0.80500000000000005</v>
      </c>
      <c r="AD237" s="6">
        <f t="shared" si="80"/>
        <v>640239</v>
      </c>
      <c r="AE237" s="6">
        <f t="shared" si="84"/>
        <v>181209</v>
      </c>
      <c r="AF237" s="6">
        <v>130000</v>
      </c>
      <c r="AG237" s="11">
        <f t="shared" si="82"/>
        <v>951448</v>
      </c>
      <c r="AH237">
        <f t="shared" si="81"/>
        <v>1.1962963708055041</v>
      </c>
      <c r="AI237" s="53">
        <v>0.55000000000000004</v>
      </c>
      <c r="AJ237" s="7" t="str">
        <f t="shared" si="66"/>
        <v>hp_951448</v>
      </c>
      <c r="AK237" s="7" t="s">
        <v>3968</v>
      </c>
      <c r="AL237" s="7">
        <v>172920</v>
      </c>
      <c r="AM237" s="7">
        <f>INT(IF(MOD(Y237,3)=0,INT(AL237*0.55),INT(AL237*0.35)))</f>
        <v>60522</v>
      </c>
      <c r="AN237" s="54">
        <f t="shared" si="70"/>
        <v>113774</v>
      </c>
      <c r="AO237" s="7" t="str">
        <f t="shared" si="71"/>
        <v>atk_113774</v>
      </c>
      <c r="AP237" s="7" t="s">
        <v>3973</v>
      </c>
      <c r="AQ237" s="7" t="s">
        <v>3985</v>
      </c>
      <c r="AR237" s="7" t="s">
        <v>3975</v>
      </c>
      <c r="AS237" s="7" t="s">
        <v>3976</v>
      </c>
      <c r="AU237" s="7" t="str">
        <f t="shared" si="72"/>
        <v>hp_951448;atk_113774;hit_500000;miss_40;cirt_0;cirtSub_-3500</v>
      </c>
    </row>
    <row r="238" spans="1:47" x14ac:dyDescent="0.2">
      <c r="A238" s="8" t="s">
        <v>1050</v>
      </c>
      <c r="B238" s="6" t="s">
        <v>3967</v>
      </c>
      <c r="C238" s="6">
        <v>176385</v>
      </c>
      <c r="D238" s="6">
        <v>1426052</v>
      </c>
      <c r="E238" s="6" t="str">
        <f t="shared" si="67"/>
        <v>hp_1426052</v>
      </c>
      <c r="F238" s="7" t="s">
        <v>3968</v>
      </c>
      <c r="G238" s="6">
        <v>641400</v>
      </c>
      <c r="H238" s="7">
        <f t="shared" si="75"/>
        <v>827425</v>
      </c>
      <c r="I238" s="7" t="str">
        <f t="shared" si="68"/>
        <v>atk_827425</v>
      </c>
      <c r="J238" s="7" t="s">
        <v>3973</v>
      </c>
      <c r="K238" s="7" t="s">
        <v>3990</v>
      </c>
      <c r="L238" s="7" t="s">
        <v>3975</v>
      </c>
      <c r="M238" s="7" t="s">
        <v>3976</v>
      </c>
      <c r="O238" s="7" t="str">
        <f t="shared" si="69"/>
        <v>hp_1426052;atk_827425;hit_500000;miss_65;cirt_0;cirtSub_-3500</v>
      </c>
      <c r="V238" s="7" t="str">
        <f t="shared" si="65"/>
        <v>凯那市场2-8</v>
      </c>
      <c r="W238" s="7">
        <f t="shared" si="77"/>
        <v>295</v>
      </c>
      <c r="X238" s="9" t="s">
        <v>462</v>
      </c>
      <c r="Y238" s="9">
        <v>8</v>
      </c>
      <c r="Z238" s="8">
        <f t="shared" si="73"/>
        <v>1136</v>
      </c>
      <c r="AA238" s="6" t="s">
        <v>3967</v>
      </c>
      <c r="AB238" s="6">
        <v>800824</v>
      </c>
      <c r="AC238" s="6">
        <f t="shared" si="79"/>
        <v>0.80500000000000005</v>
      </c>
      <c r="AD238" s="6">
        <f t="shared" si="80"/>
        <v>644663</v>
      </c>
      <c r="AE238" s="6">
        <f t="shared" si="84"/>
        <v>181209</v>
      </c>
      <c r="AF238" s="6">
        <v>130000</v>
      </c>
      <c r="AG238" s="11">
        <f t="shared" si="82"/>
        <v>955872</v>
      </c>
      <c r="AH238">
        <f t="shared" si="81"/>
        <v>1.1936105811014655</v>
      </c>
      <c r="AI238" s="53">
        <v>0.55000000000000004</v>
      </c>
      <c r="AJ238" s="7" t="str">
        <f t="shared" si="66"/>
        <v>hp_955872</v>
      </c>
      <c r="AK238" s="7" t="s">
        <v>3968</v>
      </c>
      <c r="AL238" s="7">
        <v>173740</v>
      </c>
      <c r="AM238" s="7">
        <f>INT(IF(MOD(Y238,3)=0,INT(AL238*0.55),INT(AL238*0.35)))</f>
        <v>60809</v>
      </c>
      <c r="AN238" s="54">
        <f t="shared" si="70"/>
        <v>114057</v>
      </c>
      <c r="AO238" s="7" t="str">
        <f t="shared" si="71"/>
        <v>atk_114057</v>
      </c>
      <c r="AP238" s="7" t="s">
        <v>3973</v>
      </c>
      <c r="AQ238" s="7" t="s">
        <v>3985</v>
      </c>
      <c r="AR238" s="7" t="s">
        <v>3975</v>
      </c>
      <c r="AS238" s="7" t="s">
        <v>3976</v>
      </c>
      <c r="AU238" s="7" t="str">
        <f t="shared" si="72"/>
        <v>hp_955872;atk_114057;hit_500000;miss_40;cirt_0;cirtSub_-3500</v>
      </c>
    </row>
    <row r="239" spans="1:47" x14ac:dyDescent="0.2">
      <c r="A239" s="8" t="s">
        <v>1050</v>
      </c>
      <c r="B239" s="6" t="s">
        <v>3967</v>
      </c>
      <c r="C239" s="6">
        <v>176385</v>
      </c>
      <c r="D239" s="6">
        <v>1432275</v>
      </c>
      <c r="E239" s="6" t="str">
        <f t="shared" si="67"/>
        <v>hp_1432275</v>
      </c>
      <c r="F239" s="7" t="s">
        <v>3968</v>
      </c>
      <c r="G239" s="6">
        <v>641400</v>
      </c>
      <c r="H239" s="7">
        <f t="shared" si="75"/>
        <v>827425</v>
      </c>
      <c r="I239" s="7" t="str">
        <f t="shared" si="68"/>
        <v>atk_827425</v>
      </c>
      <c r="J239" s="7" t="s">
        <v>3973</v>
      </c>
      <c r="K239" s="7" t="s">
        <v>3990</v>
      </c>
      <c r="L239" s="7" t="s">
        <v>3975</v>
      </c>
      <c r="M239" s="7" t="s">
        <v>3976</v>
      </c>
      <c r="O239" s="7" t="str">
        <f t="shared" si="69"/>
        <v>hp_1432275;atk_827425;hit_500000;miss_65;cirt_0;cirtSub_-3500</v>
      </c>
      <c r="V239" s="7" t="str">
        <f t="shared" si="65"/>
        <v>凯那市场2-9</v>
      </c>
      <c r="W239" s="7">
        <f t="shared" si="77"/>
        <v>297</v>
      </c>
      <c r="X239" s="9" t="s">
        <v>462</v>
      </c>
      <c r="Y239" s="9">
        <v>9</v>
      </c>
      <c r="Z239" s="8">
        <f t="shared" si="73"/>
        <v>1145</v>
      </c>
      <c r="AA239" s="6" t="s">
        <v>3967</v>
      </c>
      <c r="AB239" s="6">
        <v>806335</v>
      </c>
      <c r="AC239" s="6">
        <f t="shared" si="79"/>
        <v>0.8075</v>
      </c>
      <c r="AD239" s="6">
        <f t="shared" si="80"/>
        <v>651115</v>
      </c>
      <c r="AE239" s="6">
        <f t="shared" si="84"/>
        <v>181209</v>
      </c>
      <c r="AF239" s="6">
        <v>130000</v>
      </c>
      <c r="AG239" s="11">
        <f t="shared" si="82"/>
        <v>962324</v>
      </c>
      <c r="AH239">
        <f t="shared" si="81"/>
        <v>1.1934543334966237</v>
      </c>
      <c r="AI239" s="53">
        <v>0.55000000000000004</v>
      </c>
      <c r="AJ239" s="7" t="str">
        <f t="shared" si="66"/>
        <v>hp_962324</v>
      </c>
      <c r="AK239" s="7" t="s">
        <v>3968</v>
      </c>
      <c r="AL239" s="7">
        <v>174560</v>
      </c>
      <c r="AM239" s="7">
        <f>INT(IF(MOD(Y239,3)=0,INT(AL239*0.55),INT(AL239*0.35)))</f>
        <v>96008</v>
      </c>
      <c r="AN239" s="54">
        <f t="shared" si="70"/>
        <v>114581</v>
      </c>
      <c r="AO239" s="7" t="str">
        <f t="shared" si="71"/>
        <v>atk_114581</v>
      </c>
      <c r="AP239" s="7" t="s">
        <v>3973</v>
      </c>
      <c r="AQ239" s="7" t="s">
        <v>3985</v>
      </c>
      <c r="AR239" s="7" t="s">
        <v>3975</v>
      </c>
      <c r="AS239" s="7" t="s">
        <v>3976</v>
      </c>
      <c r="AU239" s="7" t="str">
        <f t="shared" si="72"/>
        <v>hp_962324;atk_114581;hit_500000;miss_40;cirt_0;cirtSub_-3500</v>
      </c>
    </row>
    <row r="240" spans="1:47" s="12" customFormat="1" x14ac:dyDescent="0.2">
      <c r="A240" s="8" t="s">
        <v>1051</v>
      </c>
      <c r="B240" s="6" t="s">
        <v>3967</v>
      </c>
      <c r="C240" s="6">
        <v>178970</v>
      </c>
      <c r="D240" s="6">
        <v>1448373</v>
      </c>
      <c r="E240" s="6" t="str">
        <f t="shared" si="67"/>
        <v>hp_1448373</v>
      </c>
      <c r="F240" s="7" t="s">
        <v>3968</v>
      </c>
      <c r="G240" s="6">
        <v>650800</v>
      </c>
      <c r="H240" s="7">
        <f t="shared" si="75"/>
        <v>843491</v>
      </c>
      <c r="I240" s="7" t="str">
        <f t="shared" si="68"/>
        <v>atk_843491</v>
      </c>
      <c r="J240" s="7" t="s">
        <v>3973</v>
      </c>
      <c r="K240" s="7" t="s">
        <v>3990</v>
      </c>
      <c r="L240" s="7" t="s">
        <v>3975</v>
      </c>
      <c r="M240" s="7" t="s">
        <v>3976</v>
      </c>
      <c r="N240" s="7"/>
      <c r="O240" s="7" t="str">
        <f t="shared" si="69"/>
        <v>hp_1448373;atk_843491;hit_500000;miss_65;cirt_0;cirtSub_-3500</v>
      </c>
      <c r="P240" s="7"/>
      <c r="Q240" s="7"/>
      <c r="R240" s="7"/>
      <c r="S240" s="7"/>
      <c r="T240" s="7"/>
      <c r="V240" s="12" t="str">
        <f t="shared" si="65"/>
        <v>凯那市场2-10</v>
      </c>
      <c r="W240" s="12">
        <f t="shared" si="77"/>
        <v>299</v>
      </c>
      <c r="X240" s="5" t="s">
        <v>462</v>
      </c>
      <c r="Y240" s="5">
        <v>10</v>
      </c>
      <c r="Z240" s="5">
        <f t="shared" si="73"/>
        <v>1155</v>
      </c>
      <c r="AA240" s="11" t="s">
        <v>3967</v>
      </c>
      <c r="AB240" s="11">
        <v>811863</v>
      </c>
      <c r="AC240" s="11">
        <f t="shared" si="79"/>
        <v>0.8075</v>
      </c>
      <c r="AD240" s="11">
        <f t="shared" si="80"/>
        <v>655579</v>
      </c>
      <c r="AE240" s="6">
        <f t="shared" si="84"/>
        <v>181209</v>
      </c>
      <c r="AF240" s="11">
        <v>130000</v>
      </c>
      <c r="AG240" s="11">
        <f t="shared" si="82"/>
        <v>966788</v>
      </c>
      <c r="AH240">
        <f t="shared" si="81"/>
        <v>1.1908265310772876</v>
      </c>
      <c r="AI240" s="53">
        <v>0.55000000000000004</v>
      </c>
      <c r="AJ240" s="7" t="str">
        <f t="shared" si="66"/>
        <v>hp_966788</v>
      </c>
      <c r="AK240" s="12" t="s">
        <v>3968</v>
      </c>
      <c r="AL240" s="12">
        <v>175380</v>
      </c>
      <c r="AM240" s="7">
        <f>INT(IF(MOD(Y240,3)=0,INT(AL240*0.55),INT(AL240*0.35)))</f>
        <v>61383</v>
      </c>
      <c r="AN240" s="54">
        <f t="shared" si="70"/>
        <v>114865</v>
      </c>
      <c r="AO240" s="7" t="str">
        <f t="shared" si="71"/>
        <v>atk_114865</v>
      </c>
      <c r="AP240" s="12" t="s">
        <v>3973</v>
      </c>
      <c r="AQ240" s="12" t="s">
        <v>3985</v>
      </c>
      <c r="AR240" s="12" t="s">
        <v>3975</v>
      </c>
      <c r="AS240" s="12" t="s">
        <v>3976</v>
      </c>
      <c r="AU240" s="12" t="str">
        <f t="shared" si="72"/>
        <v>hp_966788;atk_114865;hit_500000;miss_40;cirt_0;cirtSub_-3500</v>
      </c>
    </row>
    <row r="241" spans="1:47" x14ac:dyDescent="0.2">
      <c r="A241" s="8" t="s">
        <v>1051</v>
      </c>
      <c r="B241" s="6" t="s">
        <v>3967</v>
      </c>
      <c r="C241" s="6">
        <v>178970</v>
      </c>
      <c r="D241" s="6">
        <v>1454645</v>
      </c>
      <c r="E241" s="6" t="str">
        <f t="shared" si="67"/>
        <v>hp_1454645</v>
      </c>
      <c r="F241" s="7" t="s">
        <v>3968</v>
      </c>
      <c r="G241" s="6">
        <v>650800</v>
      </c>
      <c r="H241" s="7">
        <f t="shared" si="75"/>
        <v>843491</v>
      </c>
      <c r="I241" s="7" t="str">
        <f t="shared" si="68"/>
        <v>atk_843491</v>
      </c>
      <c r="J241" s="7" t="s">
        <v>3973</v>
      </c>
      <c r="K241" s="7" t="s">
        <v>3990</v>
      </c>
      <c r="L241" s="7" t="s">
        <v>3975</v>
      </c>
      <c r="M241" s="7" t="s">
        <v>3976</v>
      </c>
      <c r="O241" s="7" t="str">
        <f t="shared" si="69"/>
        <v>hp_1454645;atk_843491;hit_500000;miss_65;cirt_0;cirtSub_-3500</v>
      </c>
      <c r="V241" s="7" t="str">
        <f t="shared" si="65"/>
        <v>凯那市场3-1</v>
      </c>
      <c r="W241" s="7">
        <f t="shared" si="77"/>
        <v>301</v>
      </c>
      <c r="X241" s="9" t="s">
        <v>463</v>
      </c>
      <c r="Y241" s="9">
        <v>1</v>
      </c>
      <c r="Z241" s="8">
        <f t="shared" si="73"/>
        <v>1156</v>
      </c>
      <c r="AA241" s="6" t="s">
        <v>3967</v>
      </c>
      <c r="AB241" s="6">
        <v>817407</v>
      </c>
      <c r="AC241" s="6">
        <f t="shared" si="79"/>
        <v>0.80999999999999994</v>
      </c>
      <c r="AD241" s="6">
        <f t="shared" si="80"/>
        <v>662099</v>
      </c>
      <c r="AE241" s="6">
        <f t="shared" ref="AE241" si="85">IF(MOD(Y241,1)=0,INT(AD240*0.3),0)</f>
        <v>196673</v>
      </c>
      <c r="AF241" s="6">
        <v>130000</v>
      </c>
      <c r="AG241" s="11">
        <f t="shared" si="82"/>
        <v>988772</v>
      </c>
      <c r="AH241">
        <f t="shared" si="81"/>
        <v>1.2096446445895375</v>
      </c>
      <c r="AI241" s="53">
        <v>0.55000000000000004</v>
      </c>
      <c r="AJ241" s="7" t="str">
        <f t="shared" si="66"/>
        <v>hp_988772</v>
      </c>
      <c r="AK241" s="7" t="s">
        <v>3968</v>
      </c>
      <c r="AL241" s="7">
        <v>176200</v>
      </c>
      <c r="AM241" s="7">
        <f>INT(IF(MOD(Y241,3)=0,INT(AL241*0.55),INT(AL241*0.35)))</f>
        <v>61670</v>
      </c>
      <c r="AN241" s="54">
        <f t="shared" si="70"/>
        <v>117226</v>
      </c>
      <c r="AO241" s="7" t="str">
        <f t="shared" si="71"/>
        <v>atk_117226</v>
      </c>
      <c r="AP241" s="7" t="s">
        <v>3973</v>
      </c>
      <c r="AQ241" s="7" t="s">
        <v>3985</v>
      </c>
      <c r="AR241" s="7" t="s">
        <v>3975</v>
      </c>
      <c r="AS241" s="7" t="s">
        <v>3976</v>
      </c>
      <c r="AU241" s="7" t="str">
        <f t="shared" si="72"/>
        <v>hp_988772;atk_117226;hit_500000;miss_40;cirt_0;cirtSub_-3500</v>
      </c>
    </row>
    <row r="242" spans="1:47" x14ac:dyDescent="0.2">
      <c r="A242" s="8" t="s">
        <v>1051</v>
      </c>
      <c r="B242" s="6" t="s">
        <v>3967</v>
      </c>
      <c r="C242" s="6">
        <v>178970</v>
      </c>
      <c r="D242" s="6">
        <v>1460934</v>
      </c>
      <c r="E242" s="6" t="str">
        <f t="shared" si="67"/>
        <v>hp_1460934</v>
      </c>
      <c r="F242" s="7" t="s">
        <v>3968</v>
      </c>
      <c r="G242" s="6">
        <v>650800</v>
      </c>
      <c r="H242" s="7">
        <f t="shared" si="75"/>
        <v>843491</v>
      </c>
      <c r="I242" s="7" t="str">
        <f t="shared" si="68"/>
        <v>atk_843491</v>
      </c>
      <c r="J242" s="7" t="s">
        <v>3973</v>
      </c>
      <c r="K242" s="7" t="s">
        <v>3990</v>
      </c>
      <c r="L242" s="7" t="s">
        <v>3975</v>
      </c>
      <c r="M242" s="7" t="s">
        <v>3976</v>
      </c>
      <c r="O242" s="7" t="str">
        <f t="shared" si="69"/>
        <v>hp_1460934;atk_843491;hit_500000;miss_65;cirt_0;cirtSub_-3500</v>
      </c>
      <c r="V242" s="7" t="str">
        <f t="shared" si="65"/>
        <v>凯那市场3-2</v>
      </c>
      <c r="W242" s="7">
        <f t="shared" si="77"/>
        <v>303</v>
      </c>
      <c r="X242" s="9" t="s">
        <v>463</v>
      </c>
      <c r="Y242" s="9">
        <v>2</v>
      </c>
      <c r="Z242" s="8">
        <f t="shared" si="73"/>
        <v>1158</v>
      </c>
      <c r="AA242" s="6" t="s">
        <v>3967</v>
      </c>
      <c r="AB242" s="6">
        <v>821945</v>
      </c>
      <c r="AC242" s="6">
        <f t="shared" si="79"/>
        <v>0.80999999999999994</v>
      </c>
      <c r="AD242" s="6">
        <f t="shared" si="80"/>
        <v>665775</v>
      </c>
      <c r="AE242" s="6">
        <f t="shared" si="84"/>
        <v>196673</v>
      </c>
      <c r="AF242" s="6">
        <v>130000</v>
      </c>
      <c r="AG242" s="11">
        <f t="shared" si="82"/>
        <v>992448</v>
      </c>
      <c r="AH242">
        <f t="shared" si="81"/>
        <v>1.2074384539111498</v>
      </c>
      <c r="AI242" s="53">
        <v>0.55000000000000004</v>
      </c>
      <c r="AJ242" s="7" t="str">
        <f t="shared" si="66"/>
        <v>hp_992448</v>
      </c>
      <c r="AK242" s="7" t="s">
        <v>3968</v>
      </c>
      <c r="AL242" s="7">
        <v>176800</v>
      </c>
      <c r="AM242" s="7">
        <f>INT(IF(MOD(Y242,3)=0,INT(AL242*0.55),INT(AL242*0.35)))</f>
        <v>61880</v>
      </c>
      <c r="AN242" s="54">
        <f t="shared" si="70"/>
        <v>117411</v>
      </c>
      <c r="AO242" s="7" t="str">
        <f t="shared" si="71"/>
        <v>atk_117411</v>
      </c>
      <c r="AP242" s="7" t="s">
        <v>3973</v>
      </c>
      <c r="AQ242" s="7" t="s">
        <v>3985</v>
      </c>
      <c r="AR242" s="7" t="s">
        <v>3975</v>
      </c>
      <c r="AS242" s="7" t="s">
        <v>3976</v>
      </c>
      <c r="AU242" s="7" t="str">
        <f t="shared" si="72"/>
        <v>hp_992448;atk_117411;hit_500000;miss_40;cirt_0;cirtSub_-3500</v>
      </c>
    </row>
    <row r="243" spans="1:47" x14ac:dyDescent="0.2">
      <c r="A243" s="8" t="s">
        <v>1052</v>
      </c>
      <c r="B243" s="6" t="s">
        <v>3967</v>
      </c>
      <c r="C243" s="6">
        <v>181555</v>
      </c>
      <c r="D243" s="6">
        <v>1477211</v>
      </c>
      <c r="E243" s="6" t="str">
        <f t="shared" si="67"/>
        <v>hp_1477211</v>
      </c>
      <c r="F243" s="7" t="s">
        <v>3968</v>
      </c>
      <c r="G243" s="6">
        <v>660200</v>
      </c>
      <c r="H243" s="7">
        <f t="shared" si="75"/>
        <v>859716</v>
      </c>
      <c r="I243" s="7" t="str">
        <f t="shared" si="68"/>
        <v>atk_859716</v>
      </c>
      <c r="J243" s="7" t="s">
        <v>3973</v>
      </c>
      <c r="K243" s="7" t="s">
        <v>3990</v>
      </c>
      <c r="L243" s="7" t="s">
        <v>3975</v>
      </c>
      <c r="M243" s="7" t="s">
        <v>3976</v>
      </c>
      <c r="O243" s="7" t="str">
        <f t="shared" si="69"/>
        <v>hp_1477211;atk_859716;hit_500000;miss_65;cirt_0;cirtSub_-3500</v>
      </c>
      <c r="V243" s="7" t="str">
        <f t="shared" si="65"/>
        <v>凯那市场3-3</v>
      </c>
      <c r="W243" s="7">
        <f t="shared" si="77"/>
        <v>305</v>
      </c>
      <c r="X243" s="9" t="s">
        <v>463</v>
      </c>
      <c r="Y243" s="9">
        <v>3</v>
      </c>
      <c r="Z243" s="8">
        <f t="shared" si="73"/>
        <v>1161</v>
      </c>
      <c r="AA243" s="6" t="s">
        <v>3967</v>
      </c>
      <c r="AB243" s="6">
        <v>826495</v>
      </c>
      <c r="AC243" s="6">
        <f t="shared" si="79"/>
        <v>0.81249999999999989</v>
      </c>
      <c r="AD243" s="6">
        <f t="shared" si="80"/>
        <v>671527</v>
      </c>
      <c r="AE243" s="6">
        <f t="shared" si="84"/>
        <v>196673</v>
      </c>
      <c r="AF243" s="6">
        <v>130000</v>
      </c>
      <c r="AG243" s="11">
        <f t="shared" si="82"/>
        <v>998200</v>
      </c>
      <c r="AH243">
        <f t="shared" si="81"/>
        <v>1.2077508030901578</v>
      </c>
      <c r="AI243" s="53">
        <v>0.55000000000000004</v>
      </c>
      <c r="AJ243" s="7" t="str">
        <f t="shared" si="66"/>
        <v>hp_998200</v>
      </c>
      <c r="AK243" s="7" t="s">
        <v>3968</v>
      </c>
      <c r="AL243" s="7">
        <v>177400</v>
      </c>
      <c r="AM243" s="7">
        <f>INT(IF(MOD(Y243,3)=0,INT(AL243*0.55),INT(AL243*0.35)))</f>
        <v>97570</v>
      </c>
      <c r="AN243" s="54">
        <f t="shared" si="70"/>
        <v>117840</v>
      </c>
      <c r="AO243" s="7" t="str">
        <f t="shared" si="71"/>
        <v>atk_117840</v>
      </c>
      <c r="AP243" s="7" t="s">
        <v>3973</v>
      </c>
      <c r="AQ243" s="7" t="s">
        <v>3985</v>
      </c>
      <c r="AR243" s="7" t="s">
        <v>3975</v>
      </c>
      <c r="AS243" s="7" t="s">
        <v>3976</v>
      </c>
      <c r="AU243" s="7" t="str">
        <f t="shared" si="72"/>
        <v>hp_998200;atk_117840;hit_500000;miss_40;cirt_0;cirtSub_-3500</v>
      </c>
    </row>
    <row r="244" spans="1:47" x14ac:dyDescent="0.2">
      <c r="A244" s="8" t="s">
        <v>1052</v>
      </c>
      <c r="B244" s="6" t="s">
        <v>3967</v>
      </c>
      <c r="C244" s="6">
        <v>181555</v>
      </c>
      <c r="D244" s="6">
        <v>1483548</v>
      </c>
      <c r="E244" s="6" t="str">
        <f t="shared" si="67"/>
        <v>hp_1483548</v>
      </c>
      <c r="F244" s="7" t="s">
        <v>3968</v>
      </c>
      <c r="G244" s="6">
        <v>660200</v>
      </c>
      <c r="H244" s="7">
        <f t="shared" si="75"/>
        <v>859716</v>
      </c>
      <c r="I244" s="7" t="str">
        <f t="shared" si="68"/>
        <v>atk_859716</v>
      </c>
      <c r="J244" s="7" t="s">
        <v>3973</v>
      </c>
      <c r="K244" s="7" t="s">
        <v>3990</v>
      </c>
      <c r="L244" s="7" t="s">
        <v>3975</v>
      </c>
      <c r="M244" s="7" t="s">
        <v>3976</v>
      </c>
      <c r="O244" s="7" t="str">
        <f t="shared" si="69"/>
        <v>hp_1483548;atk_859716;hit_500000;miss_65;cirt_0;cirtSub_-3500</v>
      </c>
      <c r="V244" s="7" t="str">
        <f t="shared" si="65"/>
        <v>凯那市场3-4</v>
      </c>
      <c r="W244" s="7">
        <f t="shared" si="77"/>
        <v>307</v>
      </c>
      <c r="X244" s="9" t="s">
        <v>463</v>
      </c>
      <c r="Y244" s="9">
        <v>4</v>
      </c>
      <c r="Z244" s="8">
        <f t="shared" si="73"/>
        <v>1165</v>
      </c>
      <c r="AA244" s="6" t="s">
        <v>3967</v>
      </c>
      <c r="AB244" s="6">
        <v>831056</v>
      </c>
      <c r="AC244" s="6">
        <f t="shared" si="79"/>
        <v>0.81249999999999989</v>
      </c>
      <c r="AD244" s="6">
        <f t="shared" si="80"/>
        <v>675233</v>
      </c>
      <c r="AE244" s="6">
        <f t="shared" si="84"/>
        <v>196673</v>
      </c>
      <c r="AF244" s="6">
        <v>130000</v>
      </c>
      <c r="AG244" s="11">
        <f t="shared" si="82"/>
        <v>1001906</v>
      </c>
      <c r="AH244">
        <f t="shared" si="81"/>
        <v>1.205581813981248</v>
      </c>
      <c r="AI244" s="53">
        <v>0.55000000000000004</v>
      </c>
      <c r="AJ244" s="7" t="str">
        <f t="shared" si="66"/>
        <v>hp_1001906</v>
      </c>
      <c r="AK244" s="7" t="s">
        <v>3968</v>
      </c>
      <c r="AL244" s="7">
        <v>178000</v>
      </c>
      <c r="AM244" s="7">
        <f>INT(IF(MOD(Y244,3)=0,INT(AL244*0.55),INT(AL244*0.35)))</f>
        <v>62300</v>
      </c>
      <c r="AN244" s="54">
        <f t="shared" si="70"/>
        <v>118026</v>
      </c>
      <c r="AO244" s="7" t="str">
        <f t="shared" si="71"/>
        <v>atk_118026</v>
      </c>
      <c r="AP244" s="7" t="s">
        <v>3973</v>
      </c>
      <c r="AQ244" s="7" t="s">
        <v>3985</v>
      </c>
      <c r="AR244" s="7" t="s">
        <v>3975</v>
      </c>
      <c r="AS244" s="7" t="s">
        <v>3976</v>
      </c>
      <c r="AU244" s="7" t="str">
        <f t="shared" si="72"/>
        <v>hp_1001906;atk_118026;hit_500000;miss_40;cirt_0;cirtSub_-3500</v>
      </c>
    </row>
    <row r="245" spans="1:47" x14ac:dyDescent="0.2">
      <c r="A245" s="8" t="s">
        <v>1052</v>
      </c>
      <c r="B245" s="6" t="s">
        <v>3967</v>
      </c>
      <c r="C245" s="6">
        <v>181555</v>
      </c>
      <c r="D245" s="6">
        <v>1489904</v>
      </c>
      <c r="E245" s="6" t="str">
        <f t="shared" si="67"/>
        <v>hp_1489904</v>
      </c>
      <c r="F245" s="7" t="s">
        <v>3968</v>
      </c>
      <c r="G245" s="6">
        <v>660200</v>
      </c>
      <c r="H245" s="7">
        <f t="shared" si="75"/>
        <v>859716</v>
      </c>
      <c r="I245" s="7" t="str">
        <f t="shared" si="68"/>
        <v>atk_859716</v>
      </c>
      <c r="J245" s="7" t="s">
        <v>3973</v>
      </c>
      <c r="K245" s="7" t="s">
        <v>3990</v>
      </c>
      <c r="L245" s="7" t="s">
        <v>3975</v>
      </c>
      <c r="M245" s="7" t="s">
        <v>3976</v>
      </c>
      <c r="O245" s="7" t="str">
        <f t="shared" si="69"/>
        <v>hp_1489904;atk_859716;hit_500000;miss_65;cirt_0;cirtSub_-3500</v>
      </c>
      <c r="V245" s="7" t="str">
        <f t="shared" si="65"/>
        <v>凯那市场3-5</v>
      </c>
      <c r="W245" s="7">
        <f t="shared" si="77"/>
        <v>309</v>
      </c>
      <c r="X245" s="9" t="s">
        <v>463</v>
      </c>
      <c r="Y245" s="9">
        <v>5</v>
      </c>
      <c r="Z245" s="8">
        <f t="shared" si="73"/>
        <v>1170</v>
      </c>
      <c r="AA245" s="6" t="s">
        <v>3967</v>
      </c>
      <c r="AB245" s="6">
        <v>835629</v>
      </c>
      <c r="AC245" s="6">
        <f t="shared" si="79"/>
        <v>0.81249999999999989</v>
      </c>
      <c r="AD245" s="6">
        <f t="shared" si="80"/>
        <v>678948</v>
      </c>
      <c r="AE245" s="6">
        <f t="shared" si="84"/>
        <v>196673</v>
      </c>
      <c r="AF245" s="6">
        <v>130000</v>
      </c>
      <c r="AG245" s="11">
        <f t="shared" si="82"/>
        <v>1005621</v>
      </c>
      <c r="AH245">
        <f t="shared" si="81"/>
        <v>1.2034299910606261</v>
      </c>
      <c r="AI245" s="53">
        <v>0.55000000000000004</v>
      </c>
      <c r="AJ245" s="7" t="str">
        <f t="shared" si="66"/>
        <v>hp_1005621</v>
      </c>
      <c r="AK245" s="7" t="s">
        <v>3968</v>
      </c>
      <c r="AL245" s="7">
        <v>178600</v>
      </c>
      <c r="AM245" s="7">
        <f>INT(IF(MOD(Y245,3)=0,INT(AL245*0.55),INT(AL245*0.35)))</f>
        <v>62510</v>
      </c>
      <c r="AN245" s="54">
        <f t="shared" si="70"/>
        <v>118212</v>
      </c>
      <c r="AO245" s="7" t="str">
        <f t="shared" si="71"/>
        <v>atk_118212</v>
      </c>
      <c r="AP245" s="7" t="s">
        <v>3973</v>
      </c>
      <c r="AQ245" s="7" t="s">
        <v>3985</v>
      </c>
      <c r="AR245" s="7" t="s">
        <v>3975</v>
      </c>
      <c r="AS245" s="7" t="s">
        <v>3976</v>
      </c>
      <c r="AU245" s="7" t="str">
        <f t="shared" si="72"/>
        <v>hp_1005621;atk_118212;hit_500000;miss_40;cirt_0;cirtSub_-3500</v>
      </c>
    </row>
    <row r="246" spans="1:47" x14ac:dyDescent="0.2">
      <c r="A246" s="8" t="s">
        <v>1053</v>
      </c>
      <c r="B246" s="6" t="s">
        <v>3967</v>
      </c>
      <c r="C246" s="6">
        <v>184140</v>
      </c>
      <c r="D246" s="6">
        <v>1506359</v>
      </c>
      <c r="E246" s="6" t="str">
        <f t="shared" si="67"/>
        <v>hp_1506359</v>
      </c>
      <c r="F246" s="7" t="s">
        <v>3968</v>
      </c>
      <c r="G246" s="6">
        <v>669600</v>
      </c>
      <c r="H246" s="7">
        <f t="shared" si="75"/>
        <v>876100</v>
      </c>
      <c r="I246" s="7" t="str">
        <f t="shared" si="68"/>
        <v>atk_876100</v>
      </c>
      <c r="J246" s="7" t="s">
        <v>3973</v>
      </c>
      <c r="K246" s="7" t="s">
        <v>3990</v>
      </c>
      <c r="L246" s="7" t="s">
        <v>3975</v>
      </c>
      <c r="M246" s="7" t="s">
        <v>3976</v>
      </c>
      <c r="O246" s="7" t="str">
        <f t="shared" si="69"/>
        <v>hp_1506359;atk_876100;hit_500000;miss_65;cirt_0;cirtSub_-3500</v>
      </c>
      <c r="V246" s="7" t="str">
        <f t="shared" si="65"/>
        <v>凯那市场3-6</v>
      </c>
      <c r="W246" s="7">
        <f t="shared" si="77"/>
        <v>311</v>
      </c>
      <c r="X246" s="9" t="s">
        <v>463</v>
      </c>
      <c r="Y246" s="9">
        <v>6</v>
      </c>
      <c r="Z246" s="8">
        <f t="shared" si="73"/>
        <v>1176</v>
      </c>
      <c r="AA246" s="6" t="s">
        <v>3967</v>
      </c>
      <c r="AB246" s="6">
        <v>840215</v>
      </c>
      <c r="AC246" s="6">
        <f t="shared" si="79"/>
        <v>0.81499999999999995</v>
      </c>
      <c r="AD246" s="6">
        <f t="shared" si="80"/>
        <v>684775</v>
      </c>
      <c r="AE246" s="6">
        <f t="shared" si="84"/>
        <v>196673</v>
      </c>
      <c r="AF246" s="6">
        <v>130000</v>
      </c>
      <c r="AG246" s="11">
        <f t="shared" si="82"/>
        <v>1011448</v>
      </c>
      <c r="AH246">
        <f t="shared" si="81"/>
        <v>1.2037966472867063</v>
      </c>
      <c r="AI246" s="53">
        <v>0.55000000000000004</v>
      </c>
      <c r="AJ246" s="7" t="str">
        <f t="shared" si="66"/>
        <v>hp_1011448</v>
      </c>
      <c r="AK246" s="7" t="s">
        <v>3968</v>
      </c>
      <c r="AL246" s="7">
        <v>179200</v>
      </c>
      <c r="AM246" s="7">
        <f>INT(IF(MOD(Y246,3)=0,INT(AL246*0.55),INT(AL246*0.35)))</f>
        <v>98560</v>
      </c>
      <c r="AN246" s="54">
        <f t="shared" si="70"/>
        <v>118646</v>
      </c>
      <c r="AO246" s="7" t="str">
        <f t="shared" si="71"/>
        <v>atk_118646</v>
      </c>
      <c r="AP246" s="7" t="s">
        <v>3973</v>
      </c>
      <c r="AQ246" s="7" t="s">
        <v>3985</v>
      </c>
      <c r="AR246" s="7" t="s">
        <v>3975</v>
      </c>
      <c r="AS246" s="7" t="s">
        <v>3976</v>
      </c>
      <c r="AU246" s="7" t="str">
        <f t="shared" si="72"/>
        <v>hp_1011448;atk_118646;hit_500000;miss_40;cirt_0;cirtSub_-3500</v>
      </c>
    </row>
    <row r="247" spans="1:47" x14ac:dyDescent="0.2">
      <c r="A247" s="8" t="s">
        <v>1053</v>
      </c>
      <c r="B247" s="6" t="s">
        <v>3967</v>
      </c>
      <c r="C247" s="6">
        <v>184140</v>
      </c>
      <c r="D247" s="6">
        <v>1512763</v>
      </c>
      <c r="E247" s="6" t="str">
        <f t="shared" si="67"/>
        <v>hp_1512763</v>
      </c>
      <c r="F247" s="7" t="s">
        <v>3968</v>
      </c>
      <c r="G247" s="6">
        <v>669600</v>
      </c>
      <c r="H247" s="7">
        <f t="shared" si="75"/>
        <v>876100</v>
      </c>
      <c r="I247" s="7" t="str">
        <f t="shared" si="68"/>
        <v>atk_876100</v>
      </c>
      <c r="J247" s="7" t="s">
        <v>3973</v>
      </c>
      <c r="K247" s="7" t="s">
        <v>3990</v>
      </c>
      <c r="L247" s="7" t="s">
        <v>3975</v>
      </c>
      <c r="M247" s="7" t="s">
        <v>3976</v>
      </c>
      <c r="O247" s="7" t="str">
        <f t="shared" si="69"/>
        <v>hp_1512763;atk_876100;hit_500000;miss_65;cirt_0;cirtSub_-3500</v>
      </c>
      <c r="V247" s="7" t="str">
        <f t="shared" si="65"/>
        <v>凯那市场3-7</v>
      </c>
      <c r="W247" s="7">
        <f t="shared" si="77"/>
        <v>313</v>
      </c>
      <c r="X247" s="9" t="s">
        <v>463</v>
      </c>
      <c r="Y247" s="9">
        <v>7</v>
      </c>
      <c r="Z247" s="8">
        <f t="shared" si="73"/>
        <v>1183</v>
      </c>
      <c r="AA247" s="6" t="s">
        <v>3967</v>
      </c>
      <c r="AB247" s="6">
        <v>844812</v>
      </c>
      <c r="AC247" s="6">
        <f t="shared" si="79"/>
        <v>0.81499999999999995</v>
      </c>
      <c r="AD247" s="6">
        <f t="shared" si="80"/>
        <v>688521</v>
      </c>
      <c r="AE247" s="6">
        <f t="shared" si="84"/>
        <v>196673</v>
      </c>
      <c r="AF247" s="6">
        <v>130000</v>
      </c>
      <c r="AG247" s="11">
        <f t="shared" si="82"/>
        <v>1015194</v>
      </c>
      <c r="AH247">
        <f t="shared" si="81"/>
        <v>1.2016803738583259</v>
      </c>
      <c r="AI247" s="53">
        <v>0.55000000000000004</v>
      </c>
      <c r="AJ247" s="7" t="str">
        <f t="shared" si="66"/>
        <v>hp_1015194</v>
      </c>
      <c r="AK247" s="7" t="s">
        <v>3968</v>
      </c>
      <c r="AL247" s="7">
        <v>179800</v>
      </c>
      <c r="AM247" s="7">
        <f>INT(IF(MOD(Y247,3)=0,INT(AL247*0.55),INT(AL247*0.35)))</f>
        <v>62930</v>
      </c>
      <c r="AN247" s="54">
        <f t="shared" si="70"/>
        <v>118834</v>
      </c>
      <c r="AO247" s="7" t="str">
        <f t="shared" si="71"/>
        <v>atk_118834</v>
      </c>
      <c r="AP247" s="7" t="s">
        <v>3973</v>
      </c>
      <c r="AQ247" s="7" t="s">
        <v>3985</v>
      </c>
      <c r="AR247" s="7" t="s">
        <v>3975</v>
      </c>
      <c r="AS247" s="7" t="s">
        <v>3976</v>
      </c>
      <c r="AU247" s="7" t="str">
        <f t="shared" si="72"/>
        <v>hp_1015194;atk_118834;hit_500000;miss_40;cirt_0;cirtSub_-3500</v>
      </c>
    </row>
    <row r="248" spans="1:47" x14ac:dyDescent="0.2">
      <c r="A248" s="8" t="s">
        <v>1053</v>
      </c>
      <c r="B248" s="6" t="s">
        <v>3967</v>
      </c>
      <c r="C248" s="6">
        <v>184140</v>
      </c>
      <c r="D248" s="6">
        <v>1519185</v>
      </c>
      <c r="E248" s="6" t="str">
        <f t="shared" si="67"/>
        <v>hp_1519185</v>
      </c>
      <c r="F248" s="7" t="s">
        <v>3968</v>
      </c>
      <c r="G248" s="6">
        <v>669600</v>
      </c>
      <c r="H248" s="7">
        <f t="shared" si="75"/>
        <v>876100</v>
      </c>
      <c r="I248" s="7" t="str">
        <f t="shared" si="68"/>
        <v>atk_876100</v>
      </c>
      <c r="J248" s="7" t="s">
        <v>3973</v>
      </c>
      <c r="K248" s="7" t="s">
        <v>3990</v>
      </c>
      <c r="L248" s="7" t="s">
        <v>3975</v>
      </c>
      <c r="M248" s="7" t="s">
        <v>3976</v>
      </c>
      <c r="O248" s="7" t="str">
        <f t="shared" si="69"/>
        <v>hp_1519185;atk_876100;hit_500000;miss_65;cirt_0;cirtSub_-3500</v>
      </c>
      <c r="V248" s="7" t="str">
        <f t="shared" si="65"/>
        <v>凯那市场3-8</v>
      </c>
      <c r="W248" s="7">
        <f t="shared" si="77"/>
        <v>315</v>
      </c>
      <c r="X248" s="9" t="s">
        <v>463</v>
      </c>
      <c r="Y248" s="9">
        <v>8</v>
      </c>
      <c r="Z248" s="8">
        <f t="shared" si="73"/>
        <v>1191</v>
      </c>
      <c r="AA248" s="6" t="s">
        <v>3967</v>
      </c>
      <c r="AB248" s="6">
        <v>849421</v>
      </c>
      <c r="AC248" s="6">
        <f t="shared" si="79"/>
        <v>0.81499999999999995</v>
      </c>
      <c r="AD248" s="6">
        <f t="shared" si="80"/>
        <v>692278</v>
      </c>
      <c r="AE248" s="6">
        <f t="shared" si="84"/>
        <v>196673</v>
      </c>
      <c r="AF248" s="6">
        <v>130000</v>
      </c>
      <c r="AG248" s="11">
        <f t="shared" si="82"/>
        <v>1018951</v>
      </c>
      <c r="AH248">
        <f t="shared" si="81"/>
        <v>1.1995830100739209</v>
      </c>
      <c r="AI248" s="53">
        <v>0.55000000000000004</v>
      </c>
      <c r="AJ248" s="7" t="str">
        <f t="shared" si="66"/>
        <v>hp_1018951</v>
      </c>
      <c r="AK248" s="7" t="s">
        <v>3968</v>
      </c>
      <c r="AL248" s="7">
        <v>180400</v>
      </c>
      <c r="AM248" s="7">
        <f>INT(IF(MOD(Y248,3)=0,INT(AL248*0.55),INT(AL248*0.35)))</f>
        <v>63140</v>
      </c>
      <c r="AN248" s="54">
        <f t="shared" si="70"/>
        <v>119022</v>
      </c>
      <c r="AO248" s="7" t="str">
        <f t="shared" si="71"/>
        <v>atk_119022</v>
      </c>
      <c r="AP248" s="7" t="s">
        <v>3973</v>
      </c>
      <c r="AQ248" s="7" t="s">
        <v>3985</v>
      </c>
      <c r="AR248" s="7" t="s">
        <v>3975</v>
      </c>
      <c r="AS248" s="7" t="s">
        <v>3976</v>
      </c>
      <c r="AU248" s="7" t="str">
        <f t="shared" si="72"/>
        <v>hp_1018951;atk_119022;hit_500000;miss_40;cirt_0;cirtSub_-3500</v>
      </c>
    </row>
    <row r="249" spans="1:47" x14ac:dyDescent="0.2">
      <c r="A249" s="8" t="s">
        <v>1054</v>
      </c>
      <c r="B249" s="6" t="s">
        <v>3967</v>
      </c>
      <c r="C249" s="6">
        <v>186725</v>
      </c>
      <c r="D249" s="6">
        <v>1535818</v>
      </c>
      <c r="E249" s="6" t="str">
        <f t="shared" si="67"/>
        <v>hp_1535818</v>
      </c>
      <c r="F249" s="7" t="s">
        <v>3968</v>
      </c>
      <c r="G249" s="6">
        <v>679000</v>
      </c>
      <c r="H249" s="7">
        <f t="shared" si="75"/>
        <v>892643</v>
      </c>
      <c r="I249" s="7" t="str">
        <f t="shared" si="68"/>
        <v>atk_892643</v>
      </c>
      <c r="J249" s="7" t="s">
        <v>3973</v>
      </c>
      <c r="K249" s="7" t="s">
        <v>3990</v>
      </c>
      <c r="L249" s="7" t="s">
        <v>3975</v>
      </c>
      <c r="M249" s="7" t="s">
        <v>3976</v>
      </c>
      <c r="O249" s="7" t="str">
        <f t="shared" si="69"/>
        <v>hp_1535818;atk_892643;hit_500000;miss_65;cirt_0;cirtSub_-3500</v>
      </c>
      <c r="V249" s="7" t="str">
        <f t="shared" si="65"/>
        <v>凯那市场3-9</v>
      </c>
      <c r="W249" s="7">
        <f t="shared" si="77"/>
        <v>317</v>
      </c>
      <c r="X249" s="9" t="s">
        <v>463</v>
      </c>
      <c r="Y249" s="9">
        <v>9</v>
      </c>
      <c r="Z249" s="8">
        <f t="shared" si="73"/>
        <v>1200</v>
      </c>
      <c r="AA249" s="6" t="s">
        <v>3967</v>
      </c>
      <c r="AB249" s="6">
        <v>854042</v>
      </c>
      <c r="AC249" s="6">
        <f t="shared" si="79"/>
        <v>0.81749999999999989</v>
      </c>
      <c r="AD249" s="6">
        <f t="shared" si="80"/>
        <v>698179</v>
      </c>
      <c r="AE249" s="6">
        <f t="shared" si="84"/>
        <v>196673</v>
      </c>
      <c r="AF249" s="6">
        <v>130000</v>
      </c>
      <c r="AG249" s="11">
        <f t="shared" si="82"/>
        <v>1024852</v>
      </c>
      <c r="AH249">
        <f t="shared" si="81"/>
        <v>1.2000018734441631</v>
      </c>
      <c r="AI249" s="53">
        <v>0.55000000000000004</v>
      </c>
      <c r="AJ249" s="7" t="str">
        <f t="shared" si="66"/>
        <v>hp_1024852</v>
      </c>
      <c r="AK249" s="7" t="s">
        <v>3968</v>
      </c>
      <c r="AL249" s="7">
        <v>181000</v>
      </c>
      <c r="AM249" s="7">
        <f>INT(IF(MOD(Y249,3)=0,INT(AL249*0.55),INT(AL249*0.35)))</f>
        <v>99550</v>
      </c>
      <c r="AN249" s="54">
        <f t="shared" si="70"/>
        <v>119460</v>
      </c>
      <c r="AO249" s="7" t="str">
        <f t="shared" si="71"/>
        <v>atk_119460</v>
      </c>
      <c r="AP249" s="7" t="s">
        <v>3973</v>
      </c>
      <c r="AQ249" s="7" t="s">
        <v>3985</v>
      </c>
      <c r="AR249" s="7" t="s">
        <v>3975</v>
      </c>
      <c r="AS249" s="7" t="s">
        <v>3976</v>
      </c>
      <c r="AU249" s="7" t="str">
        <f t="shared" si="72"/>
        <v>hp_1024852;atk_119460;hit_500000;miss_40;cirt_0;cirtSub_-3500</v>
      </c>
    </row>
    <row r="250" spans="1:47" s="12" customFormat="1" x14ac:dyDescent="0.2">
      <c r="A250" s="8" t="s">
        <v>1054</v>
      </c>
      <c r="B250" s="6" t="s">
        <v>3967</v>
      </c>
      <c r="C250" s="6">
        <v>186725</v>
      </c>
      <c r="D250" s="6">
        <v>1542289</v>
      </c>
      <c r="E250" s="6" t="str">
        <f t="shared" si="67"/>
        <v>hp_1542289</v>
      </c>
      <c r="F250" s="7" t="s">
        <v>3968</v>
      </c>
      <c r="G250" s="6">
        <v>679000</v>
      </c>
      <c r="H250" s="7">
        <f t="shared" si="75"/>
        <v>892643</v>
      </c>
      <c r="I250" s="7" t="str">
        <f t="shared" si="68"/>
        <v>atk_892643</v>
      </c>
      <c r="J250" s="7" t="s">
        <v>3973</v>
      </c>
      <c r="K250" s="7" t="s">
        <v>3990</v>
      </c>
      <c r="L250" s="7" t="s">
        <v>3975</v>
      </c>
      <c r="M250" s="7" t="s">
        <v>3976</v>
      </c>
      <c r="N250" s="7"/>
      <c r="O250" s="7" t="str">
        <f t="shared" si="69"/>
        <v>hp_1542289;atk_892643;hit_500000;miss_65;cirt_0;cirtSub_-3500</v>
      </c>
      <c r="P250" s="7"/>
      <c r="Q250" s="7"/>
      <c r="R250" s="7"/>
      <c r="S250" s="7"/>
      <c r="T250" s="7"/>
      <c r="V250" s="12" t="str">
        <f t="shared" si="65"/>
        <v>凯那市场3-10</v>
      </c>
      <c r="W250" s="12">
        <f t="shared" si="77"/>
        <v>319</v>
      </c>
      <c r="X250" s="5" t="s">
        <v>463</v>
      </c>
      <c r="Y250" s="5">
        <v>10</v>
      </c>
      <c r="Z250" s="5">
        <f t="shared" si="73"/>
        <v>1210</v>
      </c>
      <c r="AA250" s="11" t="s">
        <v>3967</v>
      </c>
      <c r="AB250" s="11">
        <v>858675</v>
      </c>
      <c r="AC250" s="11">
        <f t="shared" si="79"/>
        <v>0.81749999999999989</v>
      </c>
      <c r="AD250" s="11">
        <f t="shared" si="80"/>
        <v>701966</v>
      </c>
      <c r="AE250" s="6">
        <f t="shared" si="84"/>
        <v>196673</v>
      </c>
      <c r="AF250" s="11">
        <v>130000</v>
      </c>
      <c r="AG250" s="11">
        <f t="shared" si="82"/>
        <v>1028639</v>
      </c>
      <c r="AH250">
        <f t="shared" si="81"/>
        <v>1.1979375200163043</v>
      </c>
      <c r="AI250" s="53">
        <v>0.55000000000000004</v>
      </c>
      <c r="AJ250" s="7" t="str">
        <f t="shared" si="66"/>
        <v>hp_1028639</v>
      </c>
      <c r="AK250" s="12" t="s">
        <v>3968</v>
      </c>
      <c r="AL250" s="12">
        <v>181600</v>
      </c>
      <c r="AM250" s="7">
        <f>INT(IF(MOD(Y250,3)=0,INT(AL250*0.55),INT(AL250*0.35)))</f>
        <v>63560</v>
      </c>
      <c r="AN250" s="54">
        <f t="shared" si="70"/>
        <v>119649</v>
      </c>
      <c r="AO250" s="7" t="str">
        <f t="shared" si="71"/>
        <v>atk_119649</v>
      </c>
      <c r="AP250" s="12" t="s">
        <v>3973</v>
      </c>
      <c r="AQ250" s="12" t="s">
        <v>3985</v>
      </c>
      <c r="AR250" s="12" t="s">
        <v>3975</v>
      </c>
      <c r="AS250" s="12" t="s">
        <v>3976</v>
      </c>
      <c r="AU250" s="12" t="str">
        <f t="shared" si="72"/>
        <v>hp_1028639;atk_119649;hit_500000;miss_40;cirt_0;cirtSub_-3500</v>
      </c>
    </row>
    <row r="251" spans="1:47" x14ac:dyDescent="0.2">
      <c r="A251" s="8" t="s">
        <v>1054</v>
      </c>
      <c r="B251" s="6" t="s">
        <v>3967</v>
      </c>
      <c r="C251" s="6">
        <v>186725</v>
      </c>
      <c r="D251" s="6">
        <v>1548778</v>
      </c>
      <c r="E251" s="6" t="str">
        <f t="shared" si="67"/>
        <v>hp_1548778</v>
      </c>
      <c r="F251" s="7" t="s">
        <v>3968</v>
      </c>
      <c r="G251" s="6">
        <v>679000</v>
      </c>
      <c r="H251" s="7">
        <f t="shared" si="75"/>
        <v>892643</v>
      </c>
      <c r="I251" s="7" t="str">
        <f t="shared" si="68"/>
        <v>atk_892643</v>
      </c>
      <c r="J251" s="7" t="s">
        <v>3973</v>
      </c>
      <c r="K251" s="7" t="s">
        <v>3990</v>
      </c>
      <c r="L251" s="7" t="s">
        <v>3975</v>
      </c>
      <c r="M251" s="7" t="s">
        <v>3976</v>
      </c>
      <c r="O251" s="7" t="str">
        <f t="shared" si="69"/>
        <v>hp_1548778;atk_892643;hit_500000;miss_65;cirt_0;cirtSub_-3500</v>
      </c>
      <c r="V251" s="7" t="str">
        <f t="shared" si="65"/>
        <v>凯那市场4-1</v>
      </c>
      <c r="W251" s="7">
        <f t="shared" si="77"/>
        <v>321</v>
      </c>
      <c r="X251" s="9" t="s">
        <v>464</v>
      </c>
      <c r="Y251" s="9">
        <v>1</v>
      </c>
      <c r="Z251" s="8">
        <f t="shared" si="73"/>
        <v>1211</v>
      </c>
      <c r="AA251" s="6" t="s">
        <v>3967</v>
      </c>
      <c r="AB251" s="6">
        <v>863320</v>
      </c>
      <c r="AC251" s="6">
        <f t="shared" si="79"/>
        <v>0.82</v>
      </c>
      <c r="AD251" s="6">
        <f t="shared" si="80"/>
        <v>707922</v>
      </c>
      <c r="AE251" s="6">
        <f t="shared" ref="AE251" si="86">IF(MOD(Y251,1)=0,INT(AD250*0.3),0)</f>
        <v>210589</v>
      </c>
      <c r="AF251" s="6">
        <v>130000</v>
      </c>
      <c r="AG251" s="11">
        <f t="shared" si="82"/>
        <v>1048511</v>
      </c>
      <c r="AH251">
        <f t="shared" si="81"/>
        <v>1.2145102627067599</v>
      </c>
      <c r="AI251" s="53">
        <v>0.55000000000000004</v>
      </c>
      <c r="AJ251" s="7" t="str">
        <f t="shared" si="66"/>
        <v>hp_1048511</v>
      </c>
      <c r="AK251" s="7" t="s">
        <v>3968</v>
      </c>
      <c r="AL251" s="7">
        <v>182200</v>
      </c>
      <c r="AM251" s="7">
        <f>INT(IF(MOD(Y251,3)=0,INT(AL251*0.55),INT(AL251*0.35)))</f>
        <v>63770</v>
      </c>
      <c r="AN251" s="54">
        <f t="shared" si="70"/>
        <v>121706</v>
      </c>
      <c r="AO251" s="7" t="str">
        <f t="shared" si="71"/>
        <v>atk_121706</v>
      </c>
      <c r="AP251" s="7" t="s">
        <v>3973</v>
      </c>
      <c r="AQ251" s="7" t="s">
        <v>3985</v>
      </c>
      <c r="AR251" s="7" t="s">
        <v>3975</v>
      </c>
      <c r="AS251" s="7" t="s">
        <v>3976</v>
      </c>
      <c r="AU251" s="7" t="str">
        <f t="shared" si="72"/>
        <v>hp_1048511;atk_121706;hit_500000;miss_40;cirt_0;cirtSub_-3500</v>
      </c>
    </row>
    <row r="252" spans="1:47" x14ac:dyDescent="0.2">
      <c r="A252" s="8" t="s">
        <v>1055</v>
      </c>
      <c r="B252" s="6" t="s">
        <v>3967</v>
      </c>
      <c r="C252" s="6">
        <v>189310</v>
      </c>
      <c r="D252" s="6">
        <v>1565590</v>
      </c>
      <c r="E252" s="6" t="str">
        <f t="shared" si="67"/>
        <v>hp_1565590</v>
      </c>
      <c r="F252" s="7" t="s">
        <v>3968</v>
      </c>
      <c r="G252" s="6">
        <v>688400</v>
      </c>
      <c r="H252" s="7">
        <f t="shared" si="75"/>
        <v>909345</v>
      </c>
      <c r="I252" s="7" t="str">
        <f t="shared" si="68"/>
        <v>atk_909345</v>
      </c>
      <c r="J252" s="7" t="s">
        <v>3973</v>
      </c>
      <c r="K252" s="7" t="s">
        <v>3990</v>
      </c>
      <c r="L252" s="7" t="s">
        <v>3975</v>
      </c>
      <c r="M252" s="7" t="s">
        <v>3976</v>
      </c>
      <c r="O252" s="7" t="str">
        <f t="shared" si="69"/>
        <v>hp_1565590;atk_909345;hit_500000;miss_65;cirt_0;cirtSub_-3500</v>
      </c>
      <c r="V252" s="7" t="str">
        <f t="shared" si="65"/>
        <v>凯那市场4-2</v>
      </c>
      <c r="W252" s="7">
        <f t="shared" si="77"/>
        <v>323</v>
      </c>
      <c r="X252" s="9" t="s">
        <v>464</v>
      </c>
      <c r="Y252" s="9">
        <v>2</v>
      </c>
      <c r="Z252" s="8">
        <f t="shared" si="73"/>
        <v>1213</v>
      </c>
      <c r="AA252" s="6" t="s">
        <v>3967</v>
      </c>
      <c r="AB252" s="6">
        <v>868831</v>
      </c>
      <c r="AC252" s="6">
        <f t="shared" si="79"/>
        <v>0.82</v>
      </c>
      <c r="AD252" s="6">
        <f t="shared" si="80"/>
        <v>712441</v>
      </c>
      <c r="AE252" s="6">
        <f t="shared" si="84"/>
        <v>210589</v>
      </c>
      <c r="AF252" s="6">
        <v>130000</v>
      </c>
      <c r="AG252" s="11">
        <f t="shared" si="82"/>
        <v>1053030</v>
      </c>
      <c r="AH252">
        <f t="shared" si="81"/>
        <v>1.2120078588356078</v>
      </c>
      <c r="AI252" s="53">
        <v>0.55000000000000004</v>
      </c>
      <c r="AJ252" s="7" t="str">
        <f t="shared" si="66"/>
        <v>hp_1053030</v>
      </c>
      <c r="AK252" s="7" t="s">
        <v>3968</v>
      </c>
      <c r="AL252" s="7">
        <v>182980</v>
      </c>
      <c r="AM252" s="7">
        <f>INT(IF(MOD(Y252,3)=0,INT(AL252*0.55),INT(AL252*0.35)))</f>
        <v>64043</v>
      </c>
      <c r="AN252" s="54">
        <f t="shared" si="70"/>
        <v>121975</v>
      </c>
      <c r="AO252" s="7" t="str">
        <f t="shared" si="71"/>
        <v>atk_121975</v>
      </c>
      <c r="AP252" s="7" t="s">
        <v>3973</v>
      </c>
      <c r="AQ252" s="7" t="s">
        <v>3985</v>
      </c>
      <c r="AR252" s="7" t="s">
        <v>3975</v>
      </c>
      <c r="AS252" s="7" t="s">
        <v>3976</v>
      </c>
      <c r="AU252" s="7" t="str">
        <f t="shared" si="72"/>
        <v>hp_1053030;atk_121975;hit_500000;miss_40;cirt_0;cirtSub_-3500</v>
      </c>
    </row>
    <row r="253" spans="1:47" x14ac:dyDescent="0.2">
      <c r="A253" s="8" t="s">
        <v>1055</v>
      </c>
      <c r="B253" s="6" t="s">
        <v>3967</v>
      </c>
      <c r="C253" s="6">
        <v>189310</v>
      </c>
      <c r="D253" s="6">
        <v>1572127</v>
      </c>
      <c r="E253" s="6" t="str">
        <f t="shared" si="67"/>
        <v>hp_1572127</v>
      </c>
      <c r="F253" s="7" t="s">
        <v>3968</v>
      </c>
      <c r="G253" s="6">
        <v>688400</v>
      </c>
      <c r="H253" s="7">
        <f t="shared" si="75"/>
        <v>909345</v>
      </c>
      <c r="I253" s="7" t="str">
        <f t="shared" si="68"/>
        <v>atk_909345</v>
      </c>
      <c r="J253" s="7" t="s">
        <v>3973</v>
      </c>
      <c r="K253" s="7" t="s">
        <v>3990</v>
      </c>
      <c r="L253" s="7" t="s">
        <v>3975</v>
      </c>
      <c r="M253" s="7" t="s">
        <v>3976</v>
      </c>
      <c r="O253" s="7" t="str">
        <f t="shared" si="69"/>
        <v>hp_1572127;atk_909345;hit_500000;miss_65;cirt_0;cirtSub_-3500</v>
      </c>
      <c r="V253" s="7" t="str">
        <f t="shared" si="65"/>
        <v>凯那市场4-3</v>
      </c>
      <c r="W253" s="7">
        <f t="shared" si="77"/>
        <v>325</v>
      </c>
      <c r="X253" s="9" t="s">
        <v>464</v>
      </c>
      <c r="Y253" s="9">
        <v>3</v>
      </c>
      <c r="Z253" s="8">
        <f t="shared" si="73"/>
        <v>1216</v>
      </c>
      <c r="AA253" s="6" t="s">
        <v>3967</v>
      </c>
      <c r="AB253" s="6">
        <v>874358</v>
      </c>
      <c r="AC253" s="6">
        <f t="shared" si="79"/>
        <v>0.8224999999999999</v>
      </c>
      <c r="AD253" s="6">
        <f t="shared" si="80"/>
        <v>719159</v>
      </c>
      <c r="AE253" s="6">
        <f t="shared" si="84"/>
        <v>210589</v>
      </c>
      <c r="AF253" s="6">
        <v>130000</v>
      </c>
      <c r="AG253" s="11">
        <f t="shared" si="82"/>
        <v>1059748</v>
      </c>
      <c r="AH253">
        <f t="shared" si="81"/>
        <v>1.2120298550479323</v>
      </c>
      <c r="AI253" s="53">
        <v>0.55000000000000004</v>
      </c>
      <c r="AJ253" s="7" t="str">
        <f t="shared" si="66"/>
        <v>hp_1059748</v>
      </c>
      <c r="AK253" s="7" t="s">
        <v>3968</v>
      </c>
      <c r="AL253" s="7">
        <v>183760</v>
      </c>
      <c r="AM253" s="7">
        <f>INT(IF(MOD(Y253,3)=0,INT(AL253*0.55),INT(AL253*0.35)))</f>
        <v>101068</v>
      </c>
      <c r="AN253" s="54">
        <f t="shared" si="70"/>
        <v>122497</v>
      </c>
      <c r="AO253" s="7" t="str">
        <f t="shared" si="71"/>
        <v>atk_122497</v>
      </c>
      <c r="AP253" s="7" t="s">
        <v>3973</v>
      </c>
      <c r="AQ253" s="7" t="s">
        <v>3985</v>
      </c>
      <c r="AR253" s="7" t="s">
        <v>3975</v>
      </c>
      <c r="AS253" s="7" t="s">
        <v>3976</v>
      </c>
      <c r="AU253" s="7" t="str">
        <f t="shared" si="72"/>
        <v>hp_1059748;atk_122497;hit_500000;miss_40;cirt_0;cirtSub_-3500</v>
      </c>
    </row>
    <row r="254" spans="1:47" x14ac:dyDescent="0.2">
      <c r="A254" s="8" t="s">
        <v>1055</v>
      </c>
      <c r="B254" s="6" t="s">
        <v>3967</v>
      </c>
      <c r="C254" s="6">
        <v>189310</v>
      </c>
      <c r="D254" s="6">
        <v>1578682</v>
      </c>
      <c r="E254" s="6" t="str">
        <f t="shared" si="67"/>
        <v>hp_1578682</v>
      </c>
      <c r="F254" s="7" t="s">
        <v>3968</v>
      </c>
      <c r="G254" s="6">
        <v>688400</v>
      </c>
      <c r="H254" s="7">
        <f t="shared" si="75"/>
        <v>909345</v>
      </c>
      <c r="I254" s="7" t="str">
        <f t="shared" si="68"/>
        <v>atk_909345</v>
      </c>
      <c r="J254" s="7" t="s">
        <v>3973</v>
      </c>
      <c r="K254" s="7" t="s">
        <v>3990</v>
      </c>
      <c r="L254" s="7" t="s">
        <v>3975</v>
      </c>
      <c r="M254" s="7" t="s">
        <v>3976</v>
      </c>
      <c r="O254" s="7" t="str">
        <f t="shared" si="69"/>
        <v>hp_1578682;atk_909345;hit_500000;miss_65;cirt_0;cirtSub_-3500</v>
      </c>
      <c r="V254" s="7" t="str">
        <f t="shared" si="65"/>
        <v>凯那市场4-4</v>
      </c>
      <c r="W254" s="7">
        <f t="shared" si="77"/>
        <v>327</v>
      </c>
      <c r="X254" s="9" t="s">
        <v>464</v>
      </c>
      <c r="Y254" s="9">
        <v>4</v>
      </c>
      <c r="Z254" s="8">
        <f t="shared" si="73"/>
        <v>1220</v>
      </c>
      <c r="AA254" s="6" t="s">
        <v>3967</v>
      </c>
      <c r="AB254" s="6">
        <v>879900</v>
      </c>
      <c r="AC254" s="6">
        <f t="shared" si="79"/>
        <v>0.8224999999999999</v>
      </c>
      <c r="AD254" s="6">
        <f t="shared" si="80"/>
        <v>723717</v>
      </c>
      <c r="AE254" s="6">
        <f t="shared" si="84"/>
        <v>210589</v>
      </c>
      <c r="AF254" s="6">
        <v>130000</v>
      </c>
      <c r="AG254" s="11">
        <f t="shared" si="82"/>
        <v>1064306</v>
      </c>
      <c r="AH254">
        <f t="shared" si="81"/>
        <v>1.20957608819184</v>
      </c>
      <c r="AI254" s="53">
        <v>0.55000000000000004</v>
      </c>
      <c r="AJ254" s="7" t="str">
        <f t="shared" si="66"/>
        <v>hp_1064306</v>
      </c>
      <c r="AK254" s="7" t="s">
        <v>3968</v>
      </c>
      <c r="AL254" s="7">
        <v>184540</v>
      </c>
      <c r="AM254" s="7">
        <f>INT(IF(MOD(Y254,3)=0,INT(AL254*0.55),INT(AL254*0.35)))</f>
        <v>64589</v>
      </c>
      <c r="AN254" s="54">
        <f t="shared" si="70"/>
        <v>122768</v>
      </c>
      <c r="AO254" s="7" t="str">
        <f t="shared" si="71"/>
        <v>atk_122768</v>
      </c>
      <c r="AP254" s="7" t="s">
        <v>3973</v>
      </c>
      <c r="AQ254" s="7" t="s">
        <v>3985</v>
      </c>
      <c r="AR254" s="7" t="s">
        <v>3975</v>
      </c>
      <c r="AS254" s="7" t="s">
        <v>3976</v>
      </c>
      <c r="AU254" s="7" t="str">
        <f t="shared" si="72"/>
        <v>hp_1064306;atk_122768;hit_500000;miss_40;cirt_0;cirtSub_-3500</v>
      </c>
    </row>
    <row r="255" spans="1:47" x14ac:dyDescent="0.2">
      <c r="A255" s="8" t="s">
        <v>1056</v>
      </c>
      <c r="B255" s="6" t="s">
        <v>3967</v>
      </c>
      <c r="C255" s="6">
        <v>191895</v>
      </c>
      <c r="D255" s="6">
        <v>1596238</v>
      </c>
      <c r="E255" s="6" t="str">
        <f t="shared" si="67"/>
        <v>hp_1596238</v>
      </c>
      <c r="F255" s="7" t="s">
        <v>3968</v>
      </c>
      <c r="G255" s="6">
        <v>697800</v>
      </c>
      <c r="H255" s="7">
        <f t="shared" si="75"/>
        <v>926205</v>
      </c>
      <c r="I255" s="7" t="str">
        <f t="shared" si="68"/>
        <v>atk_926205</v>
      </c>
      <c r="J255" s="7" t="s">
        <v>3973</v>
      </c>
      <c r="K255" s="7" t="s">
        <v>3990</v>
      </c>
      <c r="L255" s="7" t="s">
        <v>3975</v>
      </c>
      <c r="M255" s="7" t="s">
        <v>3976</v>
      </c>
      <c r="O255" s="7" t="str">
        <f t="shared" si="69"/>
        <v>hp_1596238;atk_926205;hit_500000;miss_65;cirt_0;cirtSub_-3500</v>
      </c>
      <c r="V255" s="7" t="str">
        <f t="shared" si="65"/>
        <v>凯那市场4-5</v>
      </c>
      <c r="W255" s="7">
        <f t="shared" si="77"/>
        <v>329</v>
      </c>
      <c r="X255" s="9" t="s">
        <v>464</v>
      </c>
      <c r="Y255" s="9">
        <v>5</v>
      </c>
      <c r="Z255" s="8">
        <f t="shared" si="73"/>
        <v>1225</v>
      </c>
      <c r="AA255" s="6" t="s">
        <v>3967</v>
      </c>
      <c r="AB255" s="6">
        <v>885458</v>
      </c>
      <c r="AC255" s="6">
        <f t="shared" si="79"/>
        <v>0.8224999999999999</v>
      </c>
      <c r="AD255" s="6">
        <f t="shared" si="80"/>
        <v>728289</v>
      </c>
      <c r="AE255" s="6">
        <f t="shared" si="84"/>
        <v>210589</v>
      </c>
      <c r="AF255" s="6">
        <v>130000</v>
      </c>
      <c r="AG255" s="11">
        <f t="shared" si="82"/>
        <v>1068878</v>
      </c>
      <c r="AH255">
        <f t="shared" si="81"/>
        <v>1.2071470357713183</v>
      </c>
      <c r="AI255" s="53">
        <v>0.55000000000000004</v>
      </c>
      <c r="AJ255" s="7" t="str">
        <f t="shared" si="66"/>
        <v>hp_1068878</v>
      </c>
      <c r="AK255" s="7" t="s">
        <v>3968</v>
      </c>
      <c r="AL255" s="7">
        <v>185320</v>
      </c>
      <c r="AM255" s="7">
        <f>INT(IF(MOD(Y255,3)=0,INT(AL255*0.55),INT(AL255*0.35)))</f>
        <v>64862</v>
      </c>
      <c r="AN255" s="54">
        <f t="shared" si="70"/>
        <v>123039</v>
      </c>
      <c r="AO255" s="7" t="str">
        <f t="shared" si="71"/>
        <v>atk_123039</v>
      </c>
      <c r="AP255" s="7" t="s">
        <v>3973</v>
      </c>
      <c r="AQ255" s="7" t="s">
        <v>3985</v>
      </c>
      <c r="AR255" s="7" t="s">
        <v>3975</v>
      </c>
      <c r="AS255" s="7" t="s">
        <v>3976</v>
      </c>
      <c r="AU255" s="7" t="str">
        <f t="shared" si="72"/>
        <v>hp_1068878;atk_123039;hit_500000;miss_40;cirt_0;cirtSub_-3500</v>
      </c>
    </row>
    <row r="256" spans="1:47" x14ac:dyDescent="0.2">
      <c r="A256" s="8" t="s">
        <v>1056</v>
      </c>
      <c r="B256" s="6" t="s">
        <v>3967</v>
      </c>
      <c r="C256" s="6">
        <v>191895</v>
      </c>
      <c r="D256" s="6">
        <v>1603690</v>
      </c>
      <c r="E256" s="6" t="str">
        <f t="shared" si="67"/>
        <v>hp_1603690</v>
      </c>
      <c r="F256" s="7" t="s">
        <v>3968</v>
      </c>
      <c r="G256" s="6">
        <v>697800</v>
      </c>
      <c r="H256" s="7">
        <f t="shared" si="75"/>
        <v>926205</v>
      </c>
      <c r="I256" s="7" t="str">
        <f t="shared" si="68"/>
        <v>atk_926205</v>
      </c>
      <c r="J256" s="7" t="s">
        <v>3973</v>
      </c>
      <c r="K256" s="7" t="s">
        <v>3990</v>
      </c>
      <c r="L256" s="7" t="s">
        <v>3975</v>
      </c>
      <c r="M256" s="7" t="s">
        <v>3976</v>
      </c>
      <c r="O256" s="7" t="str">
        <f t="shared" si="69"/>
        <v>hp_1603690;atk_926205;hit_500000;miss_65;cirt_0;cirtSub_-3500</v>
      </c>
      <c r="V256" s="7" t="str">
        <f t="shared" si="65"/>
        <v>凯那市场4-6</v>
      </c>
      <c r="W256" s="7">
        <f t="shared" si="77"/>
        <v>331</v>
      </c>
      <c r="X256" s="9" t="s">
        <v>464</v>
      </c>
      <c r="Y256" s="9">
        <v>6</v>
      </c>
      <c r="Z256" s="8">
        <f t="shared" si="73"/>
        <v>1231</v>
      </c>
      <c r="AA256" s="6" t="s">
        <v>3967</v>
      </c>
      <c r="AB256" s="6">
        <v>891032</v>
      </c>
      <c r="AC256" s="6">
        <f t="shared" si="79"/>
        <v>0.82499999999999996</v>
      </c>
      <c r="AD256" s="6">
        <f t="shared" si="80"/>
        <v>735101</v>
      </c>
      <c r="AE256" s="6">
        <f t="shared" si="84"/>
        <v>210589</v>
      </c>
      <c r="AF256" s="6">
        <v>130000</v>
      </c>
      <c r="AG256" s="11">
        <f t="shared" si="82"/>
        <v>1075690</v>
      </c>
      <c r="AH256">
        <f t="shared" si="81"/>
        <v>1.2072405929304446</v>
      </c>
      <c r="AI256" s="53">
        <v>0.55000000000000004</v>
      </c>
      <c r="AJ256" s="7" t="str">
        <f t="shared" si="66"/>
        <v>hp_1075690</v>
      </c>
      <c r="AK256" s="7" t="s">
        <v>3968</v>
      </c>
      <c r="AL256" s="7">
        <v>186100</v>
      </c>
      <c r="AM256" s="7">
        <f>INT(IF(MOD(Y256,3)=0,INT(AL256*0.55),INT(AL256*0.35)))</f>
        <v>102355</v>
      </c>
      <c r="AN256" s="54">
        <f t="shared" si="70"/>
        <v>123567</v>
      </c>
      <c r="AO256" s="7" t="str">
        <f t="shared" si="71"/>
        <v>atk_123567</v>
      </c>
      <c r="AP256" s="7" t="s">
        <v>3973</v>
      </c>
      <c r="AQ256" s="7" t="s">
        <v>3985</v>
      </c>
      <c r="AR256" s="7" t="s">
        <v>3975</v>
      </c>
      <c r="AS256" s="7" t="s">
        <v>3976</v>
      </c>
      <c r="AU256" s="7" t="str">
        <f t="shared" si="72"/>
        <v>hp_1075690;atk_123567;hit_500000;miss_40;cirt_0;cirtSub_-3500</v>
      </c>
    </row>
    <row r="257" spans="1:47" x14ac:dyDescent="0.2">
      <c r="A257" s="8" t="s">
        <v>1056</v>
      </c>
      <c r="B257" s="6" t="s">
        <v>3967</v>
      </c>
      <c r="C257" s="6">
        <v>191895</v>
      </c>
      <c r="D257" s="6">
        <v>1611164</v>
      </c>
      <c r="E257" s="6" t="str">
        <f t="shared" si="67"/>
        <v>hp_1611164</v>
      </c>
      <c r="F257" s="7" t="s">
        <v>3968</v>
      </c>
      <c r="G257" s="6">
        <v>697800</v>
      </c>
      <c r="H257" s="7">
        <f t="shared" si="75"/>
        <v>926205</v>
      </c>
      <c r="I257" s="7" t="str">
        <f t="shared" si="68"/>
        <v>atk_926205</v>
      </c>
      <c r="J257" s="7" t="s">
        <v>3973</v>
      </c>
      <c r="K257" s="7" t="s">
        <v>3990</v>
      </c>
      <c r="L257" s="7" t="s">
        <v>3975</v>
      </c>
      <c r="M257" s="7" t="s">
        <v>3976</v>
      </c>
      <c r="O257" s="7" t="str">
        <f t="shared" si="69"/>
        <v>hp_1611164;atk_926205;hit_500000;miss_65;cirt_0;cirtSub_-3500</v>
      </c>
      <c r="V257" s="7" t="str">
        <f t="shared" ref="V257:V320" si="87">X257&amp;"-"&amp;Y257</f>
        <v>凯那市场4-7</v>
      </c>
      <c r="W257" s="7">
        <f t="shared" si="77"/>
        <v>333</v>
      </c>
      <c r="X257" s="9" t="s">
        <v>464</v>
      </c>
      <c r="Y257" s="9">
        <v>7</v>
      </c>
      <c r="Z257" s="8">
        <f t="shared" si="73"/>
        <v>1238</v>
      </c>
      <c r="AA257" s="6" t="s">
        <v>3967</v>
      </c>
      <c r="AB257" s="6">
        <v>896620</v>
      </c>
      <c r="AC257" s="6">
        <f t="shared" si="79"/>
        <v>0.82499999999999996</v>
      </c>
      <c r="AD257" s="6">
        <f t="shared" si="80"/>
        <v>739711</v>
      </c>
      <c r="AE257" s="6">
        <f t="shared" si="84"/>
        <v>210589</v>
      </c>
      <c r="AF257" s="6">
        <v>130000</v>
      </c>
      <c r="AG257" s="11">
        <f t="shared" si="82"/>
        <v>1080300</v>
      </c>
      <c r="AH257">
        <f t="shared" si="81"/>
        <v>1.2048582454105419</v>
      </c>
      <c r="AI257" s="53">
        <v>0.55000000000000004</v>
      </c>
      <c r="AJ257" s="7" t="str">
        <f t="shared" ref="AJ257:AJ320" si="88">AA257&amp;"_"&amp;AG257</f>
        <v>hp_1080300</v>
      </c>
      <c r="AK257" s="7" t="s">
        <v>3968</v>
      </c>
      <c r="AL257" s="7">
        <v>186880</v>
      </c>
      <c r="AM257" s="7">
        <f>INT(IF(MOD(Y257,3)=0,INT(AL257*0.55),INT(AL257*0.35)))</f>
        <v>65408</v>
      </c>
      <c r="AN257" s="54">
        <f t="shared" si="70"/>
        <v>123840</v>
      </c>
      <c r="AO257" s="7" t="str">
        <f t="shared" si="71"/>
        <v>atk_123840</v>
      </c>
      <c r="AP257" s="7" t="s">
        <v>3973</v>
      </c>
      <c r="AQ257" s="7" t="s">
        <v>3985</v>
      </c>
      <c r="AR257" s="7" t="s">
        <v>3975</v>
      </c>
      <c r="AS257" s="7" t="s">
        <v>3976</v>
      </c>
      <c r="AU257" s="7" t="str">
        <f t="shared" si="72"/>
        <v>hp_1080300;atk_123840;hit_500000;miss_40;cirt_0;cirtSub_-3500</v>
      </c>
    </row>
    <row r="258" spans="1:47" x14ac:dyDescent="0.2">
      <c r="A258" s="8" t="s">
        <v>1187</v>
      </c>
      <c r="B258" s="6" t="s">
        <v>3967</v>
      </c>
      <c r="C258" s="6">
        <v>194975</v>
      </c>
      <c r="D258" s="6">
        <v>1630496</v>
      </c>
      <c r="E258" s="6" t="str">
        <f t="shared" ref="E258:E321" si="89">B258&amp;"_"&amp;D258</f>
        <v>hp_1630496</v>
      </c>
      <c r="F258" s="7" t="s">
        <v>3968</v>
      </c>
      <c r="G258" s="6">
        <v>709000</v>
      </c>
      <c r="H258" s="7">
        <f t="shared" si="75"/>
        <v>1018036</v>
      </c>
      <c r="I258" s="7" t="str">
        <f t="shared" ref="I258:I321" si="90">F258&amp;"_"&amp;H258</f>
        <v>atk_1018036</v>
      </c>
      <c r="J258" s="7" t="s">
        <v>3973</v>
      </c>
      <c r="K258" s="7" t="s">
        <v>3991</v>
      </c>
      <c r="L258" s="7" t="s">
        <v>3975</v>
      </c>
      <c r="M258" s="7" t="s">
        <v>3976</v>
      </c>
      <c r="O258" s="7" t="str">
        <f t="shared" ref="O258:O321" si="91">E258&amp;";"&amp;I258&amp;";"&amp;J258&amp;";"&amp;K258&amp;";"&amp;L258&amp;";"&amp;M258</f>
        <v>hp_1630496;atk_1018036;hit_500000;miss_70;cirt_0;cirtSub_-3500</v>
      </c>
      <c r="V258" s="7" t="str">
        <f t="shared" si="87"/>
        <v>凯那市场4-8</v>
      </c>
      <c r="W258" s="7">
        <f t="shared" si="77"/>
        <v>335</v>
      </c>
      <c r="X258" s="9" t="s">
        <v>464</v>
      </c>
      <c r="Y258" s="9">
        <v>8</v>
      </c>
      <c r="Z258" s="8">
        <f t="shared" si="73"/>
        <v>1246</v>
      </c>
      <c r="AA258" s="6" t="s">
        <v>3967</v>
      </c>
      <c r="AB258" s="6">
        <v>902225</v>
      </c>
      <c r="AC258" s="6">
        <f t="shared" si="79"/>
        <v>0.82499999999999996</v>
      </c>
      <c r="AD258" s="6">
        <f t="shared" si="80"/>
        <v>744335</v>
      </c>
      <c r="AE258" s="6">
        <f t="shared" si="84"/>
        <v>210589</v>
      </c>
      <c r="AF258" s="6">
        <v>130000</v>
      </c>
      <c r="AG258" s="11">
        <f t="shared" si="82"/>
        <v>1084924</v>
      </c>
      <c r="AH258">
        <f t="shared" si="81"/>
        <v>1.2024982681703567</v>
      </c>
      <c r="AI258" s="53">
        <v>0.55000000000000004</v>
      </c>
      <c r="AJ258" s="7" t="str">
        <f t="shared" si="88"/>
        <v>hp_1084924</v>
      </c>
      <c r="AK258" s="7" t="s">
        <v>3968</v>
      </c>
      <c r="AL258" s="7">
        <v>187660</v>
      </c>
      <c r="AM258" s="7">
        <f>INT(IF(MOD(Y258,3)=0,INT(AL258*0.55),INT(AL258*0.35)))</f>
        <v>65681</v>
      </c>
      <c r="AN258" s="54">
        <f t="shared" ref="AN258:AN321" si="92">INT(AL258*AI258*AH258)</f>
        <v>124113</v>
      </c>
      <c r="AO258" s="7" t="str">
        <f t="shared" ref="AO258:AO321" si="93">AK258&amp;"_"&amp;AN258</f>
        <v>atk_124113</v>
      </c>
      <c r="AP258" s="7" t="s">
        <v>3973</v>
      </c>
      <c r="AQ258" s="7" t="s">
        <v>3985</v>
      </c>
      <c r="AR258" s="7" t="s">
        <v>3975</v>
      </c>
      <c r="AS258" s="7" t="s">
        <v>3976</v>
      </c>
      <c r="AU258" s="7" t="str">
        <f t="shared" ref="AU258:AU321" si="94">AJ258&amp;";"&amp;AO258&amp;";"&amp;AP258&amp;";"&amp;AQ258&amp;";"&amp;AR258&amp;";"&amp;AS258</f>
        <v>hp_1084924;atk_124113;hit_500000;miss_40;cirt_0;cirtSub_-3500</v>
      </c>
    </row>
    <row r="259" spans="1:47" x14ac:dyDescent="0.2">
      <c r="A259" s="8" t="s">
        <v>1187</v>
      </c>
      <c r="B259" s="6" t="s">
        <v>3967</v>
      </c>
      <c r="C259" s="6">
        <v>194975</v>
      </c>
      <c r="D259" s="6">
        <v>1638408</v>
      </c>
      <c r="E259" s="6" t="str">
        <f t="shared" si="89"/>
        <v>hp_1638408</v>
      </c>
      <c r="F259" s="7" t="s">
        <v>3968</v>
      </c>
      <c r="G259" s="6">
        <v>709000</v>
      </c>
      <c r="H259" s="7">
        <f t="shared" si="75"/>
        <v>1018036</v>
      </c>
      <c r="I259" s="7" t="str">
        <f t="shared" si="90"/>
        <v>atk_1018036</v>
      </c>
      <c r="J259" s="7" t="s">
        <v>3973</v>
      </c>
      <c r="K259" s="7" t="s">
        <v>3991</v>
      </c>
      <c r="L259" s="7" t="s">
        <v>3975</v>
      </c>
      <c r="M259" s="7" t="s">
        <v>3976</v>
      </c>
      <c r="O259" s="7" t="str">
        <f t="shared" si="91"/>
        <v>hp_1638408;atk_1018036;hit_500000;miss_70;cirt_0;cirtSub_-3500</v>
      </c>
      <c r="V259" s="7" t="str">
        <f t="shared" si="87"/>
        <v>凯那市场4-9</v>
      </c>
      <c r="W259" s="7">
        <f t="shared" si="77"/>
        <v>337</v>
      </c>
      <c r="X259" s="9" t="s">
        <v>464</v>
      </c>
      <c r="Y259" s="9">
        <v>9</v>
      </c>
      <c r="Z259" s="8">
        <f t="shared" ref="Z259:Z322" si="95">Y259+Z258</f>
        <v>1255</v>
      </c>
      <c r="AA259" s="6" t="s">
        <v>3967</v>
      </c>
      <c r="AB259" s="6">
        <v>907844</v>
      </c>
      <c r="AC259" s="6">
        <f t="shared" si="79"/>
        <v>0.8274999999999999</v>
      </c>
      <c r="AD259" s="6">
        <f t="shared" si="80"/>
        <v>751240</v>
      </c>
      <c r="AE259" s="6">
        <f t="shared" si="84"/>
        <v>210589</v>
      </c>
      <c r="AF259" s="6">
        <v>130000</v>
      </c>
      <c r="AG259" s="11">
        <f t="shared" si="82"/>
        <v>1091829</v>
      </c>
      <c r="AH259">
        <f t="shared" si="81"/>
        <v>1.2026614704729006</v>
      </c>
      <c r="AI259" s="53">
        <v>0.55000000000000004</v>
      </c>
      <c r="AJ259" s="7" t="str">
        <f t="shared" si="88"/>
        <v>hp_1091829</v>
      </c>
      <c r="AK259" s="7" t="s">
        <v>3968</v>
      </c>
      <c r="AL259" s="7">
        <v>188440</v>
      </c>
      <c r="AM259" s="7">
        <f>INT(IF(MOD(Y259,3)=0,INT(AL259*0.55),INT(AL259*0.35)))</f>
        <v>103642</v>
      </c>
      <c r="AN259" s="54">
        <f t="shared" si="92"/>
        <v>124646</v>
      </c>
      <c r="AO259" s="7" t="str">
        <f t="shared" si="93"/>
        <v>atk_124646</v>
      </c>
      <c r="AP259" s="7" t="s">
        <v>3973</v>
      </c>
      <c r="AQ259" s="7" t="s">
        <v>3985</v>
      </c>
      <c r="AR259" s="7" t="s">
        <v>3975</v>
      </c>
      <c r="AS259" s="7" t="s">
        <v>3976</v>
      </c>
      <c r="AU259" s="7" t="str">
        <f t="shared" si="94"/>
        <v>hp_1091829;atk_124646;hit_500000;miss_40;cirt_0;cirtSub_-3500</v>
      </c>
    </row>
    <row r="260" spans="1:47" s="12" customFormat="1" x14ac:dyDescent="0.2">
      <c r="A260" s="8" t="s">
        <v>1187</v>
      </c>
      <c r="B260" s="6" t="s">
        <v>3967</v>
      </c>
      <c r="C260" s="6">
        <v>194975</v>
      </c>
      <c r="D260" s="6">
        <v>1646342</v>
      </c>
      <c r="E260" s="6" t="str">
        <f t="shared" si="89"/>
        <v>hp_1646342</v>
      </c>
      <c r="F260" s="7" t="s">
        <v>3968</v>
      </c>
      <c r="G260" s="6">
        <v>709000</v>
      </c>
      <c r="H260" s="7">
        <f t="shared" si="75"/>
        <v>1018036</v>
      </c>
      <c r="I260" s="7" t="str">
        <f t="shared" si="90"/>
        <v>atk_1018036</v>
      </c>
      <c r="J260" s="7" t="s">
        <v>3973</v>
      </c>
      <c r="K260" s="7" t="s">
        <v>3991</v>
      </c>
      <c r="L260" s="7" t="s">
        <v>3975</v>
      </c>
      <c r="M260" s="7" t="s">
        <v>3976</v>
      </c>
      <c r="N260" s="7"/>
      <c r="O260" s="7" t="str">
        <f t="shared" si="91"/>
        <v>hp_1646342;atk_1018036;hit_500000;miss_70;cirt_0;cirtSub_-3500</v>
      </c>
      <c r="P260" s="7"/>
      <c r="Q260" s="7"/>
      <c r="R260" s="7"/>
      <c r="S260" s="7"/>
      <c r="T260" s="7"/>
      <c r="V260" s="12" t="str">
        <f t="shared" si="87"/>
        <v>凯那市场4-10</v>
      </c>
      <c r="W260" s="12">
        <f t="shared" si="77"/>
        <v>339</v>
      </c>
      <c r="X260" s="5" t="s">
        <v>464</v>
      </c>
      <c r="Y260" s="5">
        <v>10</v>
      </c>
      <c r="Z260" s="5">
        <f t="shared" si="95"/>
        <v>1265</v>
      </c>
      <c r="AA260" s="11" t="s">
        <v>3967</v>
      </c>
      <c r="AB260" s="11">
        <v>913480</v>
      </c>
      <c r="AC260" s="11">
        <f t="shared" si="79"/>
        <v>0.8274999999999999</v>
      </c>
      <c r="AD260" s="11">
        <f t="shared" si="80"/>
        <v>755904</v>
      </c>
      <c r="AE260" s="6">
        <f t="shared" si="84"/>
        <v>210589</v>
      </c>
      <c r="AF260" s="11">
        <v>130000</v>
      </c>
      <c r="AG260" s="11">
        <f t="shared" si="82"/>
        <v>1096493</v>
      </c>
      <c r="AH260">
        <f t="shared" si="81"/>
        <v>1.2003470245653982</v>
      </c>
      <c r="AI260" s="53">
        <v>0.55000000000000004</v>
      </c>
      <c r="AJ260" s="7" t="str">
        <f t="shared" si="88"/>
        <v>hp_1096493</v>
      </c>
      <c r="AK260" s="12" t="s">
        <v>3968</v>
      </c>
      <c r="AL260" s="12">
        <v>189220</v>
      </c>
      <c r="AM260" s="7">
        <f>INT(IF(MOD(Y260,3)=0,INT(AL260*0.55),INT(AL260*0.35)))</f>
        <v>66227</v>
      </c>
      <c r="AN260" s="54">
        <f t="shared" si="92"/>
        <v>124921</v>
      </c>
      <c r="AO260" s="7" t="str">
        <f t="shared" si="93"/>
        <v>atk_124921</v>
      </c>
      <c r="AP260" s="12" t="s">
        <v>3973</v>
      </c>
      <c r="AQ260" s="12" t="s">
        <v>3985</v>
      </c>
      <c r="AR260" s="12" t="s">
        <v>3975</v>
      </c>
      <c r="AS260" s="12" t="s">
        <v>3976</v>
      </c>
      <c r="AU260" s="12" t="str">
        <f t="shared" si="94"/>
        <v>hp_1096493;atk_124921;hit_500000;miss_40;cirt_0;cirtSub_-3500</v>
      </c>
    </row>
    <row r="261" spans="1:47" x14ac:dyDescent="0.2">
      <c r="A261" s="8" t="s">
        <v>1188</v>
      </c>
      <c r="B261" s="6" t="s">
        <v>3967</v>
      </c>
      <c r="C261" s="6">
        <v>198275</v>
      </c>
      <c r="D261" s="6">
        <v>1666574</v>
      </c>
      <c r="E261" s="6" t="str">
        <f t="shared" si="89"/>
        <v>hp_1666574</v>
      </c>
      <c r="F261" s="7" t="s">
        <v>3968</v>
      </c>
      <c r="G261" s="6">
        <v>721000</v>
      </c>
      <c r="H261" s="7">
        <f t="shared" si="75"/>
        <v>1039887</v>
      </c>
      <c r="I261" s="7" t="str">
        <f t="shared" si="90"/>
        <v>atk_1039887</v>
      </c>
      <c r="J261" s="7" t="s">
        <v>3973</v>
      </c>
      <c r="K261" s="7" t="s">
        <v>3991</v>
      </c>
      <c r="L261" s="7" t="s">
        <v>3975</v>
      </c>
      <c r="M261" s="7" t="s">
        <v>3976</v>
      </c>
      <c r="O261" s="7" t="str">
        <f t="shared" si="91"/>
        <v>hp_1666574;atk_1039887;hit_500000;miss_70;cirt_0;cirtSub_-3500</v>
      </c>
      <c r="V261" s="7" t="str">
        <f t="shared" si="87"/>
        <v>凯那市场5-1</v>
      </c>
      <c r="W261" s="7">
        <f t="shared" si="77"/>
        <v>341</v>
      </c>
      <c r="X261" s="9" t="s">
        <v>465</v>
      </c>
      <c r="Y261" s="9">
        <v>1</v>
      </c>
      <c r="Z261" s="8">
        <f t="shared" si="95"/>
        <v>1266</v>
      </c>
      <c r="AA261" s="6" t="s">
        <v>3967</v>
      </c>
      <c r="AB261" s="6">
        <v>919130</v>
      </c>
      <c r="AC261" s="6">
        <f t="shared" si="79"/>
        <v>0.83</v>
      </c>
      <c r="AD261" s="6">
        <f t="shared" si="80"/>
        <v>762877</v>
      </c>
      <c r="AE261" s="6">
        <f t="shared" ref="AE261" si="96">IF(MOD(Y261,1)=0,INT(AD260*0.3),0)</f>
        <v>226771</v>
      </c>
      <c r="AF261" s="6">
        <v>130000</v>
      </c>
      <c r="AG261" s="11">
        <f t="shared" si="82"/>
        <v>1119648</v>
      </c>
      <c r="AH261">
        <f t="shared" si="81"/>
        <v>1.2181606519208381</v>
      </c>
      <c r="AI261" s="53">
        <v>0.55000000000000004</v>
      </c>
      <c r="AJ261" s="7" t="str">
        <f t="shared" si="88"/>
        <v>hp_1119648</v>
      </c>
      <c r="AK261" s="7" t="s">
        <v>3968</v>
      </c>
      <c r="AL261" s="7">
        <v>190000</v>
      </c>
      <c r="AM261" s="7">
        <f>INT(IF(MOD(Y261,3)=0,INT(AL261*0.55),INT(AL261*0.35)))</f>
        <v>66500</v>
      </c>
      <c r="AN261" s="54">
        <f t="shared" si="92"/>
        <v>127297</v>
      </c>
      <c r="AO261" s="7" t="str">
        <f t="shared" si="93"/>
        <v>atk_127297</v>
      </c>
      <c r="AP261" s="7" t="s">
        <v>3973</v>
      </c>
      <c r="AQ261" s="7" t="s">
        <v>3985</v>
      </c>
      <c r="AR261" s="7" t="s">
        <v>3975</v>
      </c>
      <c r="AS261" s="7" t="s">
        <v>3976</v>
      </c>
      <c r="AU261" s="7" t="str">
        <f t="shared" si="94"/>
        <v>hp_1119648;atk_127297;hit_500000;miss_40;cirt_0;cirtSub_-3500</v>
      </c>
    </row>
    <row r="262" spans="1:47" x14ac:dyDescent="0.2">
      <c r="A262" s="8" t="s">
        <v>1188</v>
      </c>
      <c r="B262" s="6" t="s">
        <v>3967</v>
      </c>
      <c r="C262" s="6">
        <v>198275</v>
      </c>
      <c r="D262" s="6">
        <v>1674570</v>
      </c>
      <c r="E262" s="6" t="str">
        <f t="shared" si="89"/>
        <v>hp_1674570</v>
      </c>
      <c r="F262" s="7" t="s">
        <v>3968</v>
      </c>
      <c r="G262" s="6">
        <v>721000</v>
      </c>
      <c r="H262" s="7">
        <f t="shared" si="75"/>
        <v>1039887</v>
      </c>
      <c r="I262" s="7" t="str">
        <f t="shared" si="90"/>
        <v>atk_1039887</v>
      </c>
      <c r="J262" s="7" t="s">
        <v>3973</v>
      </c>
      <c r="K262" s="7" t="s">
        <v>3991</v>
      </c>
      <c r="L262" s="7" t="s">
        <v>3975</v>
      </c>
      <c r="M262" s="7" t="s">
        <v>3976</v>
      </c>
      <c r="O262" s="7" t="str">
        <f t="shared" si="91"/>
        <v>hp_1674570;atk_1039887;hit_500000;miss_70;cirt_0;cirtSub_-3500</v>
      </c>
      <c r="V262" s="7" t="str">
        <f t="shared" si="87"/>
        <v>凯那市场5-2</v>
      </c>
      <c r="W262" s="7">
        <f t="shared" si="77"/>
        <v>343</v>
      </c>
      <c r="X262" s="9" t="s">
        <v>465</v>
      </c>
      <c r="Y262" s="9">
        <v>2</v>
      </c>
      <c r="Z262" s="8">
        <f t="shared" si="95"/>
        <v>1268</v>
      </c>
      <c r="AA262" s="6" t="s">
        <v>3967</v>
      </c>
      <c r="AB262" s="6">
        <v>924312</v>
      </c>
      <c r="AC262" s="6">
        <f t="shared" si="79"/>
        <v>0.83</v>
      </c>
      <c r="AD262" s="6">
        <f t="shared" si="80"/>
        <v>767178</v>
      </c>
      <c r="AE262" s="6">
        <f t="shared" si="84"/>
        <v>226771</v>
      </c>
      <c r="AF262" s="6">
        <v>130000</v>
      </c>
      <c r="AG262" s="11">
        <f t="shared" si="82"/>
        <v>1123949</v>
      </c>
      <c r="AH262">
        <f t="shared" si="81"/>
        <v>1.2159844294999957</v>
      </c>
      <c r="AI262" s="53">
        <v>0.55000000000000004</v>
      </c>
      <c r="AJ262" s="7" t="str">
        <f t="shared" si="88"/>
        <v>hp_1123949</v>
      </c>
      <c r="AK262" s="7" t="s">
        <v>3968</v>
      </c>
      <c r="AL262" s="7">
        <v>190680</v>
      </c>
      <c r="AM262" s="7">
        <f>INT(IF(MOD(Y262,3)=0,INT(AL262*0.55),INT(AL262*0.35)))</f>
        <v>66738</v>
      </c>
      <c r="AN262" s="54">
        <f t="shared" si="92"/>
        <v>127525</v>
      </c>
      <c r="AO262" s="7" t="str">
        <f t="shared" si="93"/>
        <v>atk_127525</v>
      </c>
      <c r="AP262" s="7" t="s">
        <v>3973</v>
      </c>
      <c r="AQ262" s="7" t="s">
        <v>3985</v>
      </c>
      <c r="AR262" s="7" t="s">
        <v>3975</v>
      </c>
      <c r="AS262" s="7" t="s">
        <v>3976</v>
      </c>
      <c r="AU262" s="7" t="str">
        <f t="shared" si="94"/>
        <v>hp_1123949;atk_127525;hit_500000;miss_40;cirt_0;cirtSub_-3500</v>
      </c>
    </row>
    <row r="263" spans="1:47" x14ac:dyDescent="0.2">
      <c r="A263" s="8" t="s">
        <v>1188</v>
      </c>
      <c r="B263" s="6" t="s">
        <v>3967</v>
      </c>
      <c r="C263" s="6">
        <v>198275</v>
      </c>
      <c r="D263" s="6">
        <v>1682589</v>
      </c>
      <c r="E263" s="6" t="str">
        <f t="shared" si="89"/>
        <v>hp_1682589</v>
      </c>
      <c r="F263" s="7" t="s">
        <v>3968</v>
      </c>
      <c r="G263" s="6">
        <v>721000</v>
      </c>
      <c r="H263" s="7">
        <f t="shared" si="75"/>
        <v>1039887</v>
      </c>
      <c r="I263" s="7" t="str">
        <f t="shared" si="90"/>
        <v>atk_1039887</v>
      </c>
      <c r="J263" s="7" t="s">
        <v>3973</v>
      </c>
      <c r="K263" s="7" t="s">
        <v>3991</v>
      </c>
      <c r="L263" s="7" t="s">
        <v>3975</v>
      </c>
      <c r="M263" s="7" t="s">
        <v>3976</v>
      </c>
      <c r="O263" s="7" t="str">
        <f t="shared" si="91"/>
        <v>hp_1682589;atk_1039887;hit_500000;miss_70;cirt_0;cirtSub_-3500</v>
      </c>
      <c r="V263" s="7" t="str">
        <f t="shared" si="87"/>
        <v>凯那市场5-3</v>
      </c>
      <c r="W263" s="7">
        <f t="shared" si="77"/>
        <v>345</v>
      </c>
      <c r="X263" s="9" t="s">
        <v>465</v>
      </c>
      <c r="Y263" s="9">
        <v>3</v>
      </c>
      <c r="Z263" s="8">
        <f t="shared" si="95"/>
        <v>1271</v>
      </c>
      <c r="AA263" s="6" t="s">
        <v>3967</v>
      </c>
      <c r="AB263" s="6">
        <v>929507</v>
      </c>
      <c r="AC263" s="6">
        <f t="shared" si="79"/>
        <v>0.83249999999999991</v>
      </c>
      <c r="AD263" s="6">
        <f t="shared" si="80"/>
        <v>773814</v>
      </c>
      <c r="AE263" s="6">
        <f t="shared" si="84"/>
        <v>226771</v>
      </c>
      <c r="AF263" s="6">
        <v>130000</v>
      </c>
      <c r="AG263" s="11">
        <f t="shared" si="82"/>
        <v>1130585</v>
      </c>
      <c r="AH263">
        <f t="shared" si="81"/>
        <v>1.2163275801042919</v>
      </c>
      <c r="AI263" s="53">
        <v>0.55000000000000004</v>
      </c>
      <c r="AJ263" s="7" t="str">
        <f t="shared" si="88"/>
        <v>hp_1130585</v>
      </c>
      <c r="AK263" s="7" t="s">
        <v>3968</v>
      </c>
      <c r="AL263" s="7">
        <v>191360</v>
      </c>
      <c r="AM263" s="7">
        <f>INT(IF(MOD(Y263,3)=0,INT(AL263*0.55),INT(AL263*0.35)))</f>
        <v>105248</v>
      </c>
      <c r="AN263" s="54">
        <f t="shared" si="92"/>
        <v>128016</v>
      </c>
      <c r="AO263" s="7" t="str">
        <f t="shared" si="93"/>
        <v>atk_128016</v>
      </c>
      <c r="AP263" s="7" t="s">
        <v>3973</v>
      </c>
      <c r="AQ263" s="7" t="s">
        <v>3985</v>
      </c>
      <c r="AR263" s="7" t="s">
        <v>3975</v>
      </c>
      <c r="AS263" s="7" t="s">
        <v>3976</v>
      </c>
      <c r="AU263" s="7" t="str">
        <f t="shared" si="94"/>
        <v>hp_1130585;atk_128016;hit_500000;miss_40;cirt_0;cirtSub_-3500</v>
      </c>
    </row>
    <row r="264" spans="1:47" x14ac:dyDescent="0.2">
      <c r="A264" s="8" t="s">
        <v>1189</v>
      </c>
      <c r="B264" s="6" t="s">
        <v>3967</v>
      </c>
      <c r="C264" s="6">
        <v>201575</v>
      </c>
      <c r="D264" s="6">
        <v>1703087</v>
      </c>
      <c r="E264" s="6" t="str">
        <f t="shared" si="89"/>
        <v>hp_1703087</v>
      </c>
      <c r="F264" s="7" t="s">
        <v>3968</v>
      </c>
      <c r="G264" s="6">
        <v>733000</v>
      </c>
      <c r="H264" s="7">
        <f t="shared" si="75"/>
        <v>1061980</v>
      </c>
      <c r="I264" s="7" t="str">
        <f t="shared" si="90"/>
        <v>atk_1061980</v>
      </c>
      <c r="J264" s="7" t="s">
        <v>3973</v>
      </c>
      <c r="K264" s="7" t="s">
        <v>3991</v>
      </c>
      <c r="L264" s="7" t="s">
        <v>3975</v>
      </c>
      <c r="M264" s="7" t="s">
        <v>3976</v>
      </c>
      <c r="O264" s="7" t="str">
        <f t="shared" si="91"/>
        <v>hp_1703087;atk_1061980;hit_500000;miss_70;cirt_0;cirtSub_-3500</v>
      </c>
      <c r="V264" s="7" t="str">
        <f t="shared" si="87"/>
        <v>凯那市场5-4</v>
      </c>
      <c r="W264" s="7">
        <f t="shared" si="77"/>
        <v>347</v>
      </c>
      <c r="X264" s="9" t="s">
        <v>465</v>
      </c>
      <c r="Y264" s="9">
        <v>4</v>
      </c>
      <c r="Z264" s="8">
        <f t="shared" si="95"/>
        <v>1275</v>
      </c>
      <c r="AA264" s="6" t="s">
        <v>3967</v>
      </c>
      <c r="AB264" s="6">
        <v>934715</v>
      </c>
      <c r="AC264" s="6">
        <f t="shared" si="79"/>
        <v>0.83249999999999991</v>
      </c>
      <c r="AD264" s="6">
        <f t="shared" si="80"/>
        <v>778150</v>
      </c>
      <c r="AE264" s="6">
        <f t="shared" si="84"/>
        <v>226771</v>
      </c>
      <c r="AF264" s="6">
        <v>130000</v>
      </c>
      <c r="AG264" s="11">
        <f t="shared" si="82"/>
        <v>1134921</v>
      </c>
      <c r="AH264">
        <f t="shared" si="81"/>
        <v>1.2141893518345164</v>
      </c>
      <c r="AI264" s="53">
        <v>0.55000000000000004</v>
      </c>
      <c r="AJ264" s="7" t="str">
        <f t="shared" si="88"/>
        <v>hp_1134921</v>
      </c>
      <c r="AK264" s="7" t="s">
        <v>3968</v>
      </c>
      <c r="AL264" s="7">
        <v>192040</v>
      </c>
      <c r="AM264" s="7">
        <f>INT(IF(MOD(Y264,3)=0,INT(AL264*0.55),INT(AL264*0.35)))</f>
        <v>67214</v>
      </c>
      <c r="AN264" s="54">
        <f t="shared" si="92"/>
        <v>128245</v>
      </c>
      <c r="AO264" s="7" t="str">
        <f t="shared" si="93"/>
        <v>atk_128245</v>
      </c>
      <c r="AP264" s="7" t="s">
        <v>3973</v>
      </c>
      <c r="AQ264" s="7" t="s">
        <v>3985</v>
      </c>
      <c r="AR264" s="7" t="s">
        <v>3975</v>
      </c>
      <c r="AS264" s="7" t="s">
        <v>3976</v>
      </c>
      <c r="AU264" s="7" t="str">
        <f t="shared" si="94"/>
        <v>hp_1134921;atk_128245;hit_500000;miss_40;cirt_0;cirtSub_-3500</v>
      </c>
    </row>
    <row r="265" spans="1:47" x14ac:dyDescent="0.2">
      <c r="A265" s="8" t="s">
        <v>1189</v>
      </c>
      <c r="B265" s="6" t="s">
        <v>3967</v>
      </c>
      <c r="C265" s="6">
        <v>201575</v>
      </c>
      <c r="D265" s="6">
        <v>1711168</v>
      </c>
      <c r="E265" s="6" t="str">
        <f t="shared" si="89"/>
        <v>hp_1711168</v>
      </c>
      <c r="F265" s="7" t="s">
        <v>3968</v>
      </c>
      <c r="G265" s="6">
        <v>733000</v>
      </c>
      <c r="H265" s="7">
        <f t="shared" si="75"/>
        <v>1061980</v>
      </c>
      <c r="I265" s="7" t="str">
        <f t="shared" si="90"/>
        <v>atk_1061980</v>
      </c>
      <c r="J265" s="7" t="s">
        <v>3973</v>
      </c>
      <c r="K265" s="7" t="s">
        <v>3991</v>
      </c>
      <c r="L265" s="7" t="s">
        <v>3975</v>
      </c>
      <c r="M265" s="7" t="s">
        <v>3976</v>
      </c>
      <c r="O265" s="7" t="str">
        <f t="shared" si="91"/>
        <v>hp_1711168;atk_1061980;hit_500000;miss_70;cirt_0;cirtSub_-3500</v>
      </c>
      <c r="V265" s="7" t="str">
        <f t="shared" si="87"/>
        <v>凯那市场5-5</v>
      </c>
      <c r="W265" s="7">
        <f t="shared" si="77"/>
        <v>349</v>
      </c>
      <c r="X265" s="9" t="s">
        <v>465</v>
      </c>
      <c r="Y265" s="9">
        <v>5</v>
      </c>
      <c r="Z265" s="8">
        <f t="shared" si="95"/>
        <v>1280</v>
      </c>
      <c r="AA265" s="6" t="s">
        <v>3967</v>
      </c>
      <c r="AB265" s="6">
        <v>939937</v>
      </c>
      <c r="AC265" s="6">
        <f t="shared" si="79"/>
        <v>0.83249999999999991</v>
      </c>
      <c r="AD265" s="6">
        <f t="shared" si="80"/>
        <v>782497</v>
      </c>
      <c r="AE265" s="6">
        <f t="shared" si="84"/>
        <v>226771</v>
      </c>
      <c r="AF265" s="6">
        <v>130000</v>
      </c>
      <c r="AG265" s="11">
        <f t="shared" si="82"/>
        <v>1139268</v>
      </c>
      <c r="AH265">
        <f t="shared" si="81"/>
        <v>1.212068468418628</v>
      </c>
      <c r="AI265" s="53">
        <v>0.55000000000000004</v>
      </c>
      <c r="AJ265" s="7" t="str">
        <f t="shared" si="88"/>
        <v>hp_1139268</v>
      </c>
      <c r="AK265" s="7" t="s">
        <v>3968</v>
      </c>
      <c r="AL265" s="7">
        <v>192720</v>
      </c>
      <c r="AM265" s="7">
        <f>INT(IF(MOD(Y265,3)=0,INT(AL265*0.55),INT(AL265*0.35)))</f>
        <v>67452</v>
      </c>
      <c r="AN265" s="54">
        <f t="shared" si="92"/>
        <v>128474</v>
      </c>
      <c r="AO265" s="7" t="str">
        <f t="shared" si="93"/>
        <v>atk_128474</v>
      </c>
      <c r="AP265" s="7" t="s">
        <v>3973</v>
      </c>
      <c r="AQ265" s="7" t="s">
        <v>3985</v>
      </c>
      <c r="AR265" s="7" t="s">
        <v>3975</v>
      </c>
      <c r="AS265" s="7" t="s">
        <v>3976</v>
      </c>
      <c r="AU265" s="7" t="str">
        <f t="shared" si="94"/>
        <v>hp_1139268;atk_128474;hit_500000;miss_40;cirt_0;cirtSub_-3500</v>
      </c>
    </row>
    <row r="266" spans="1:47" x14ac:dyDescent="0.2">
      <c r="A266" s="8" t="s">
        <v>1189</v>
      </c>
      <c r="B266" s="6" t="s">
        <v>3967</v>
      </c>
      <c r="C266" s="6">
        <v>201575</v>
      </c>
      <c r="D266" s="6">
        <v>1719272</v>
      </c>
      <c r="E266" s="6" t="str">
        <f t="shared" si="89"/>
        <v>hp_1719272</v>
      </c>
      <c r="F266" s="7" t="s">
        <v>3968</v>
      </c>
      <c r="G266" s="6">
        <v>733000</v>
      </c>
      <c r="H266" s="7">
        <f t="shared" ref="H266:H329" si="97">INT(G266*VLOOKUP(A266,X:AN,11,0)*VLOOKUP(A266,X:AN,12,0))</f>
        <v>1061980</v>
      </c>
      <c r="I266" s="7" t="str">
        <f t="shared" si="90"/>
        <v>atk_1061980</v>
      </c>
      <c r="J266" s="7" t="s">
        <v>3973</v>
      </c>
      <c r="K266" s="7" t="s">
        <v>3991</v>
      </c>
      <c r="L266" s="7" t="s">
        <v>3975</v>
      </c>
      <c r="M266" s="7" t="s">
        <v>3976</v>
      </c>
      <c r="O266" s="7" t="str">
        <f t="shared" si="91"/>
        <v>hp_1719272;atk_1061980;hit_500000;miss_70;cirt_0;cirtSub_-3500</v>
      </c>
      <c r="V266" s="7" t="str">
        <f t="shared" si="87"/>
        <v>凯那市场5-6</v>
      </c>
      <c r="W266" s="7">
        <f t="shared" si="77"/>
        <v>351</v>
      </c>
      <c r="X266" s="9" t="s">
        <v>465</v>
      </c>
      <c r="Y266" s="9">
        <v>6</v>
      </c>
      <c r="Z266" s="8">
        <f t="shared" si="95"/>
        <v>1286</v>
      </c>
      <c r="AA266" s="6" t="s">
        <v>3967</v>
      </c>
      <c r="AB266" s="6">
        <v>945172</v>
      </c>
      <c r="AC266" s="6">
        <f t="shared" si="79"/>
        <v>0.83499999999999996</v>
      </c>
      <c r="AD266" s="6">
        <f t="shared" si="80"/>
        <v>789218</v>
      </c>
      <c r="AE266" s="6">
        <f t="shared" si="84"/>
        <v>226771</v>
      </c>
      <c r="AF266" s="6">
        <v>130000</v>
      </c>
      <c r="AG266" s="11">
        <f t="shared" si="82"/>
        <v>1145989</v>
      </c>
      <c r="AH266">
        <f t="shared" si="81"/>
        <v>1.2124660908279128</v>
      </c>
      <c r="AI266" s="53">
        <v>0.55000000000000004</v>
      </c>
      <c r="AJ266" s="7" t="str">
        <f t="shared" si="88"/>
        <v>hp_1145989</v>
      </c>
      <c r="AK266" s="7" t="s">
        <v>3968</v>
      </c>
      <c r="AL266" s="7">
        <v>193400</v>
      </c>
      <c r="AM266" s="7">
        <f>INT(IF(MOD(Y266,3)=0,INT(AL266*0.55),INT(AL266*0.35)))</f>
        <v>106370</v>
      </c>
      <c r="AN266" s="54">
        <f t="shared" si="92"/>
        <v>128970</v>
      </c>
      <c r="AO266" s="7" t="str">
        <f t="shared" si="93"/>
        <v>atk_128970</v>
      </c>
      <c r="AP266" s="7" t="s">
        <v>3973</v>
      </c>
      <c r="AQ266" s="7" t="s">
        <v>3985</v>
      </c>
      <c r="AR266" s="7" t="s">
        <v>3975</v>
      </c>
      <c r="AS266" s="7" t="s">
        <v>3976</v>
      </c>
      <c r="AU266" s="7" t="str">
        <f t="shared" si="94"/>
        <v>hp_1145989;atk_128970;hit_500000;miss_40;cirt_0;cirtSub_-3500</v>
      </c>
    </row>
    <row r="267" spans="1:47" x14ac:dyDescent="0.2">
      <c r="A267" s="8" t="s">
        <v>1190</v>
      </c>
      <c r="B267" s="6" t="s">
        <v>3967</v>
      </c>
      <c r="C267" s="6">
        <v>204875</v>
      </c>
      <c r="D267" s="6">
        <v>1739998</v>
      </c>
      <c r="E267" s="6" t="str">
        <f t="shared" si="89"/>
        <v>hp_1739998</v>
      </c>
      <c r="F267" s="7" t="s">
        <v>3968</v>
      </c>
      <c r="G267" s="6">
        <v>745000</v>
      </c>
      <c r="H267" s="7">
        <f t="shared" si="97"/>
        <v>1084291</v>
      </c>
      <c r="I267" s="7" t="str">
        <f t="shared" si="90"/>
        <v>atk_1084291</v>
      </c>
      <c r="J267" s="7" t="s">
        <v>3973</v>
      </c>
      <c r="K267" s="7" t="s">
        <v>3991</v>
      </c>
      <c r="L267" s="7" t="s">
        <v>3975</v>
      </c>
      <c r="M267" s="7" t="s">
        <v>3976</v>
      </c>
      <c r="O267" s="7" t="str">
        <f t="shared" si="91"/>
        <v>hp_1739998;atk_1084291;hit_500000;miss_70;cirt_0;cirtSub_-3500</v>
      </c>
      <c r="V267" s="7" t="str">
        <f t="shared" si="87"/>
        <v>凯那市场5-7</v>
      </c>
      <c r="W267" s="7">
        <f t="shared" si="77"/>
        <v>353</v>
      </c>
      <c r="X267" s="9" t="s">
        <v>465</v>
      </c>
      <c r="Y267" s="9">
        <v>7</v>
      </c>
      <c r="Z267" s="8">
        <f t="shared" si="95"/>
        <v>1293</v>
      </c>
      <c r="AA267" s="6" t="s">
        <v>3967</v>
      </c>
      <c r="AB267" s="6">
        <v>950421</v>
      </c>
      <c r="AC267" s="6">
        <f t="shared" si="79"/>
        <v>0.83499999999999996</v>
      </c>
      <c r="AD267" s="6">
        <f t="shared" si="80"/>
        <v>793601</v>
      </c>
      <c r="AE267" s="6">
        <f t="shared" si="84"/>
        <v>226771</v>
      </c>
      <c r="AF267" s="6">
        <v>130000</v>
      </c>
      <c r="AG267" s="11">
        <f t="shared" si="82"/>
        <v>1150372</v>
      </c>
      <c r="AH267">
        <f t="shared" si="81"/>
        <v>1.2103815046174273</v>
      </c>
      <c r="AI267" s="53">
        <v>0.55000000000000004</v>
      </c>
      <c r="AJ267" s="7" t="str">
        <f t="shared" si="88"/>
        <v>hp_1150372</v>
      </c>
      <c r="AK267" s="7" t="s">
        <v>3968</v>
      </c>
      <c r="AL267" s="7">
        <v>194080</v>
      </c>
      <c r="AM267" s="7">
        <f>INT(IF(MOD(Y267,3)=0,INT(AL267*0.55),INT(AL267*0.35)))</f>
        <v>67928</v>
      </c>
      <c r="AN267" s="54">
        <f t="shared" si="92"/>
        <v>129200</v>
      </c>
      <c r="AO267" s="7" t="str">
        <f t="shared" si="93"/>
        <v>atk_129200</v>
      </c>
      <c r="AP267" s="7" t="s">
        <v>3973</v>
      </c>
      <c r="AQ267" s="7" t="s">
        <v>3985</v>
      </c>
      <c r="AR267" s="7" t="s">
        <v>3975</v>
      </c>
      <c r="AS267" s="7" t="s">
        <v>3976</v>
      </c>
      <c r="AU267" s="7" t="str">
        <f t="shared" si="94"/>
        <v>hp_1150372;atk_129200;hit_500000;miss_40;cirt_0;cirtSub_-3500</v>
      </c>
    </row>
    <row r="268" spans="1:47" x14ac:dyDescent="0.2">
      <c r="A268" s="8" t="s">
        <v>1190</v>
      </c>
      <c r="B268" s="6" t="s">
        <v>3967</v>
      </c>
      <c r="C268" s="6">
        <v>204875</v>
      </c>
      <c r="D268" s="6">
        <v>1748164</v>
      </c>
      <c r="E268" s="6" t="str">
        <f t="shared" si="89"/>
        <v>hp_1748164</v>
      </c>
      <c r="F268" s="7" t="s">
        <v>3968</v>
      </c>
      <c r="G268" s="6">
        <v>745000</v>
      </c>
      <c r="H268" s="7">
        <f t="shared" si="97"/>
        <v>1084291</v>
      </c>
      <c r="I268" s="7" t="str">
        <f t="shared" si="90"/>
        <v>atk_1084291</v>
      </c>
      <c r="J268" s="7" t="s">
        <v>3973</v>
      </c>
      <c r="K268" s="7" t="s">
        <v>3991</v>
      </c>
      <c r="L268" s="7" t="s">
        <v>3975</v>
      </c>
      <c r="M268" s="7" t="s">
        <v>3976</v>
      </c>
      <c r="O268" s="7" t="str">
        <f t="shared" si="91"/>
        <v>hp_1748164;atk_1084291;hit_500000;miss_70;cirt_0;cirtSub_-3500</v>
      </c>
      <c r="V268" s="7" t="str">
        <f t="shared" si="87"/>
        <v>凯那市场5-8</v>
      </c>
      <c r="W268" s="7">
        <f t="shared" si="77"/>
        <v>355</v>
      </c>
      <c r="X268" s="9" t="s">
        <v>465</v>
      </c>
      <c r="Y268" s="9">
        <v>8</v>
      </c>
      <c r="Z268" s="8">
        <f t="shared" si="95"/>
        <v>1301</v>
      </c>
      <c r="AA268" s="6" t="s">
        <v>3967</v>
      </c>
      <c r="AB268" s="6">
        <v>955684</v>
      </c>
      <c r="AC268" s="6">
        <f t="shared" si="79"/>
        <v>0.83499999999999996</v>
      </c>
      <c r="AD268" s="6">
        <f t="shared" si="80"/>
        <v>797996</v>
      </c>
      <c r="AE268" s="6">
        <f t="shared" si="84"/>
        <v>226771</v>
      </c>
      <c r="AF268" s="6">
        <v>130000</v>
      </c>
      <c r="AG268" s="11">
        <f t="shared" si="82"/>
        <v>1154767</v>
      </c>
      <c r="AH268">
        <f t="shared" si="81"/>
        <v>1.2083146730509249</v>
      </c>
      <c r="AI268" s="53">
        <v>0.55000000000000004</v>
      </c>
      <c r="AJ268" s="7" t="str">
        <f t="shared" si="88"/>
        <v>hp_1154767</v>
      </c>
      <c r="AK268" s="7" t="s">
        <v>3968</v>
      </c>
      <c r="AL268" s="7">
        <v>194760</v>
      </c>
      <c r="AM268" s="7">
        <f>INT(IF(MOD(Y268,3)=0,INT(AL268*0.55),INT(AL268*0.35)))</f>
        <v>68166</v>
      </c>
      <c r="AN268" s="54">
        <f t="shared" si="92"/>
        <v>129432</v>
      </c>
      <c r="AO268" s="7" t="str">
        <f t="shared" si="93"/>
        <v>atk_129432</v>
      </c>
      <c r="AP268" s="7" t="s">
        <v>3973</v>
      </c>
      <c r="AQ268" s="7" t="s">
        <v>3985</v>
      </c>
      <c r="AR268" s="7" t="s">
        <v>3975</v>
      </c>
      <c r="AS268" s="7" t="s">
        <v>3976</v>
      </c>
      <c r="AU268" s="7" t="str">
        <f t="shared" si="94"/>
        <v>hp_1154767;atk_129432;hit_500000;miss_40;cirt_0;cirtSub_-3500</v>
      </c>
    </row>
    <row r="269" spans="1:47" x14ac:dyDescent="0.2">
      <c r="A269" s="8" t="s">
        <v>1190</v>
      </c>
      <c r="B269" s="6" t="s">
        <v>3967</v>
      </c>
      <c r="C269" s="6">
        <v>204875</v>
      </c>
      <c r="D269" s="6">
        <v>1756353</v>
      </c>
      <c r="E269" s="6" t="str">
        <f t="shared" si="89"/>
        <v>hp_1756353</v>
      </c>
      <c r="F269" s="7" t="s">
        <v>3968</v>
      </c>
      <c r="G269" s="6">
        <v>745000</v>
      </c>
      <c r="H269" s="7">
        <f t="shared" si="97"/>
        <v>1084291</v>
      </c>
      <c r="I269" s="7" t="str">
        <f t="shared" si="90"/>
        <v>atk_1084291</v>
      </c>
      <c r="J269" s="7" t="s">
        <v>3973</v>
      </c>
      <c r="K269" s="7" t="s">
        <v>3991</v>
      </c>
      <c r="L269" s="7" t="s">
        <v>3975</v>
      </c>
      <c r="M269" s="7" t="s">
        <v>3976</v>
      </c>
      <c r="O269" s="7" t="str">
        <f t="shared" si="91"/>
        <v>hp_1756353;atk_1084291;hit_500000;miss_70;cirt_0;cirtSub_-3500</v>
      </c>
      <c r="V269" s="7" t="str">
        <f t="shared" si="87"/>
        <v>凯那市场5-9</v>
      </c>
      <c r="W269" s="7">
        <f t="shared" si="77"/>
        <v>357</v>
      </c>
      <c r="X269" s="9" t="s">
        <v>465</v>
      </c>
      <c r="Y269" s="9">
        <v>9</v>
      </c>
      <c r="Z269" s="8">
        <f t="shared" si="95"/>
        <v>1310</v>
      </c>
      <c r="AA269" s="6" t="s">
        <v>3967</v>
      </c>
      <c r="AB269" s="6">
        <v>960960</v>
      </c>
      <c r="AC269" s="6">
        <f t="shared" si="79"/>
        <v>0.83749999999999991</v>
      </c>
      <c r="AD269" s="6">
        <f t="shared" si="80"/>
        <v>804804</v>
      </c>
      <c r="AE269" s="6">
        <f t="shared" si="84"/>
        <v>226771</v>
      </c>
      <c r="AF269" s="6">
        <v>130000</v>
      </c>
      <c r="AG269" s="11">
        <f t="shared" si="82"/>
        <v>1161575</v>
      </c>
      <c r="AH269">
        <f t="shared" si="81"/>
        <v>1.208765193140193</v>
      </c>
      <c r="AI269" s="53">
        <v>0.55000000000000004</v>
      </c>
      <c r="AJ269" s="7" t="str">
        <f t="shared" si="88"/>
        <v>hp_1161575</v>
      </c>
      <c r="AK269" s="7" t="s">
        <v>3968</v>
      </c>
      <c r="AL269" s="7">
        <v>195440</v>
      </c>
      <c r="AM269" s="7">
        <f>INT(IF(MOD(Y269,3)=0,INT(AL269*0.55),INT(AL269*0.35)))</f>
        <v>107492</v>
      </c>
      <c r="AN269" s="54">
        <f t="shared" si="92"/>
        <v>129932</v>
      </c>
      <c r="AO269" s="7" t="str">
        <f t="shared" si="93"/>
        <v>atk_129932</v>
      </c>
      <c r="AP269" s="7" t="s">
        <v>3973</v>
      </c>
      <c r="AQ269" s="7" t="s">
        <v>3985</v>
      </c>
      <c r="AR269" s="7" t="s">
        <v>3975</v>
      </c>
      <c r="AS269" s="7" t="s">
        <v>3976</v>
      </c>
      <c r="AU269" s="7" t="str">
        <f t="shared" si="94"/>
        <v>hp_1161575;atk_129932;hit_500000;miss_40;cirt_0;cirtSub_-3500</v>
      </c>
    </row>
    <row r="270" spans="1:47" s="12" customFormat="1" x14ac:dyDescent="0.2">
      <c r="A270" s="8" t="s">
        <v>1191</v>
      </c>
      <c r="B270" s="6" t="s">
        <v>3967</v>
      </c>
      <c r="C270" s="6">
        <v>208175</v>
      </c>
      <c r="D270" s="6">
        <v>1777308</v>
      </c>
      <c r="E270" s="6" t="str">
        <f t="shared" si="89"/>
        <v>hp_1777308</v>
      </c>
      <c r="F270" s="7" t="s">
        <v>3968</v>
      </c>
      <c r="G270" s="6">
        <v>757000</v>
      </c>
      <c r="H270" s="7">
        <f t="shared" si="97"/>
        <v>1106821</v>
      </c>
      <c r="I270" s="7" t="str">
        <f t="shared" si="90"/>
        <v>atk_1106821</v>
      </c>
      <c r="J270" s="7" t="s">
        <v>3973</v>
      </c>
      <c r="K270" s="7" t="s">
        <v>3991</v>
      </c>
      <c r="L270" s="7" t="s">
        <v>3975</v>
      </c>
      <c r="M270" s="7" t="s">
        <v>3976</v>
      </c>
      <c r="N270" s="7"/>
      <c r="O270" s="7" t="str">
        <f t="shared" si="91"/>
        <v>hp_1777308;atk_1106821;hit_500000;miss_70;cirt_0;cirtSub_-3500</v>
      </c>
      <c r="P270" s="7"/>
      <c r="Q270" s="7"/>
      <c r="R270" s="7"/>
      <c r="S270" s="7"/>
      <c r="T270" s="7"/>
      <c r="V270" s="12" t="str">
        <f t="shared" si="87"/>
        <v>凯那市场5-10</v>
      </c>
      <c r="W270" s="12">
        <f t="shared" si="77"/>
        <v>359</v>
      </c>
      <c r="X270" s="5" t="s">
        <v>465</v>
      </c>
      <c r="Y270" s="5">
        <v>10</v>
      </c>
      <c r="Z270" s="5">
        <f t="shared" si="95"/>
        <v>1320</v>
      </c>
      <c r="AA270" s="11" t="s">
        <v>3967</v>
      </c>
      <c r="AB270" s="11">
        <v>966249</v>
      </c>
      <c r="AC270" s="11">
        <f t="shared" si="79"/>
        <v>0.83749999999999991</v>
      </c>
      <c r="AD270" s="11">
        <f t="shared" si="80"/>
        <v>809233</v>
      </c>
      <c r="AE270" s="6">
        <f t="shared" si="84"/>
        <v>226771</v>
      </c>
      <c r="AF270" s="11">
        <v>130000</v>
      </c>
      <c r="AG270" s="11">
        <f t="shared" si="82"/>
        <v>1166004</v>
      </c>
      <c r="AH270">
        <f t="shared" si="81"/>
        <v>1.2067324261137657</v>
      </c>
      <c r="AI270" s="53">
        <v>0.55000000000000004</v>
      </c>
      <c r="AJ270" s="7" t="str">
        <f t="shared" si="88"/>
        <v>hp_1166004</v>
      </c>
      <c r="AK270" s="12" t="s">
        <v>3968</v>
      </c>
      <c r="AL270" s="12">
        <v>196120</v>
      </c>
      <c r="AM270" s="7">
        <f>INT(IF(MOD(Y270,3)=0,INT(AL270*0.55),INT(AL270*0.35)))</f>
        <v>68642</v>
      </c>
      <c r="AN270" s="54">
        <f t="shared" si="92"/>
        <v>130165</v>
      </c>
      <c r="AO270" s="7" t="str">
        <f t="shared" si="93"/>
        <v>atk_130165</v>
      </c>
      <c r="AP270" s="12" t="s">
        <v>3973</v>
      </c>
      <c r="AQ270" s="12" t="s">
        <v>3985</v>
      </c>
      <c r="AR270" s="12" t="s">
        <v>3975</v>
      </c>
      <c r="AS270" s="12" t="s">
        <v>3976</v>
      </c>
      <c r="AU270" s="12" t="str">
        <f t="shared" si="94"/>
        <v>hp_1166004;atk_130165;hit_500000;miss_40;cirt_0;cirtSub_-3500</v>
      </c>
    </row>
    <row r="271" spans="1:47" x14ac:dyDescent="0.2">
      <c r="A271" s="8" t="s">
        <v>1191</v>
      </c>
      <c r="B271" s="6" t="s">
        <v>3967</v>
      </c>
      <c r="C271" s="6">
        <v>208175</v>
      </c>
      <c r="D271" s="6">
        <v>1785559</v>
      </c>
      <c r="E271" s="6" t="str">
        <f t="shared" si="89"/>
        <v>hp_1785559</v>
      </c>
      <c r="F271" s="7" t="s">
        <v>3968</v>
      </c>
      <c r="G271" s="6">
        <v>757000</v>
      </c>
      <c r="H271" s="7">
        <f t="shared" si="97"/>
        <v>1106821</v>
      </c>
      <c r="I271" s="7" t="str">
        <f t="shared" si="90"/>
        <v>atk_1106821</v>
      </c>
      <c r="J271" s="7" t="s">
        <v>3973</v>
      </c>
      <c r="K271" s="7" t="s">
        <v>3991</v>
      </c>
      <c r="L271" s="7" t="s">
        <v>3975</v>
      </c>
      <c r="M271" s="7" t="s">
        <v>3976</v>
      </c>
      <c r="O271" s="7" t="str">
        <f t="shared" si="91"/>
        <v>hp_1785559;atk_1106821;hit_500000;miss_70;cirt_0;cirtSub_-3500</v>
      </c>
      <c r="V271" s="7" t="str">
        <f t="shared" si="87"/>
        <v>凯那市场6-1</v>
      </c>
      <c r="W271" s="7">
        <f t="shared" si="77"/>
        <v>361</v>
      </c>
      <c r="X271" s="9" t="s">
        <v>736</v>
      </c>
      <c r="Y271" s="9">
        <v>1</v>
      </c>
      <c r="Z271" s="8">
        <f t="shared" si="95"/>
        <v>1321</v>
      </c>
      <c r="AA271" s="6" t="s">
        <v>3967</v>
      </c>
      <c r="AB271" s="6">
        <v>971552</v>
      </c>
      <c r="AC271" s="6">
        <f t="shared" si="79"/>
        <v>0.84</v>
      </c>
      <c r="AD271" s="6">
        <f t="shared" si="80"/>
        <v>816103</v>
      </c>
      <c r="AE271" s="6">
        <f t="shared" ref="AE271" si="98">IF(MOD(Y271,1)=0,INT(AD270*0.3),0)</f>
        <v>242769</v>
      </c>
      <c r="AF271" s="6">
        <v>130000</v>
      </c>
      <c r="AG271" s="11">
        <f t="shared" si="82"/>
        <v>1188872</v>
      </c>
      <c r="AH271">
        <f t="shared" si="81"/>
        <v>1.2236833437633807</v>
      </c>
      <c r="AI271" s="53">
        <v>0.55000000000000004</v>
      </c>
      <c r="AJ271" s="7" t="str">
        <f t="shared" si="88"/>
        <v>hp_1188872</v>
      </c>
      <c r="AK271" s="7" t="s">
        <v>3968</v>
      </c>
      <c r="AL271" s="7">
        <v>196800</v>
      </c>
      <c r="AM271" s="7">
        <f>INT(IF(MOD(Y271,3)=0,INT(AL271*0.55),INT(AL271*0.35)))</f>
        <v>68880</v>
      </c>
      <c r="AN271" s="54">
        <f t="shared" si="92"/>
        <v>132451</v>
      </c>
      <c r="AO271" s="7" t="str">
        <f t="shared" si="93"/>
        <v>atk_132451</v>
      </c>
      <c r="AP271" s="7" t="s">
        <v>3973</v>
      </c>
      <c r="AQ271" s="7" t="s">
        <v>3985</v>
      </c>
      <c r="AR271" s="7" t="s">
        <v>3975</v>
      </c>
      <c r="AS271" s="7" t="s">
        <v>3976</v>
      </c>
      <c r="AU271" s="7" t="str">
        <f t="shared" si="94"/>
        <v>hp_1188872;atk_132451;hit_500000;miss_40;cirt_0;cirtSub_-3500</v>
      </c>
    </row>
    <row r="272" spans="1:47" x14ac:dyDescent="0.2">
      <c r="A272" s="8" t="s">
        <v>1191</v>
      </c>
      <c r="B272" s="6" t="s">
        <v>3967</v>
      </c>
      <c r="C272" s="6">
        <v>208175</v>
      </c>
      <c r="D272" s="6">
        <v>1793833</v>
      </c>
      <c r="E272" s="6" t="str">
        <f t="shared" si="89"/>
        <v>hp_1793833</v>
      </c>
      <c r="F272" s="7" t="s">
        <v>3968</v>
      </c>
      <c r="G272" s="6">
        <v>757000</v>
      </c>
      <c r="H272" s="7">
        <f t="shared" si="97"/>
        <v>1106821</v>
      </c>
      <c r="I272" s="7" t="str">
        <f t="shared" si="90"/>
        <v>atk_1106821</v>
      </c>
      <c r="J272" s="7" t="s">
        <v>3973</v>
      </c>
      <c r="K272" s="7" t="s">
        <v>3991</v>
      </c>
      <c r="L272" s="7" t="s">
        <v>3975</v>
      </c>
      <c r="M272" s="7" t="s">
        <v>3976</v>
      </c>
      <c r="O272" s="7" t="str">
        <f t="shared" si="91"/>
        <v>hp_1793833;atk_1106821;hit_500000;miss_70;cirt_0;cirtSub_-3500</v>
      </c>
      <c r="V272" s="7" t="str">
        <f t="shared" si="87"/>
        <v>凯那市场6-2</v>
      </c>
      <c r="W272" s="7">
        <f t="shared" si="77"/>
        <v>363</v>
      </c>
      <c r="X272" s="9" t="s">
        <v>736</v>
      </c>
      <c r="Y272" s="9">
        <v>2</v>
      </c>
      <c r="Z272" s="8">
        <f t="shared" si="95"/>
        <v>1323</v>
      </c>
      <c r="AA272" s="6" t="s">
        <v>3967</v>
      </c>
      <c r="AB272" s="6">
        <v>977264</v>
      </c>
      <c r="AC272" s="6">
        <f t="shared" si="79"/>
        <v>0.84</v>
      </c>
      <c r="AD272" s="6">
        <f t="shared" si="80"/>
        <v>820901</v>
      </c>
      <c r="AE272" s="6">
        <f t="shared" si="84"/>
        <v>242769</v>
      </c>
      <c r="AF272" s="6">
        <v>130000</v>
      </c>
      <c r="AG272" s="11">
        <f t="shared" si="82"/>
        <v>1193670</v>
      </c>
      <c r="AH272">
        <f t="shared" si="81"/>
        <v>1.221440675191146</v>
      </c>
      <c r="AI272" s="53">
        <v>0.55000000000000004</v>
      </c>
      <c r="AJ272" s="7" t="str">
        <f t="shared" si="88"/>
        <v>hp_1193670</v>
      </c>
      <c r="AK272" s="7" t="s">
        <v>3968</v>
      </c>
      <c r="AL272" s="7">
        <v>197560</v>
      </c>
      <c r="AM272" s="7">
        <f>INT(IF(MOD(Y272,3)=0,INT(AL272*0.55),INT(AL272*0.35)))</f>
        <v>69146</v>
      </c>
      <c r="AN272" s="54">
        <f t="shared" si="92"/>
        <v>132719</v>
      </c>
      <c r="AO272" s="7" t="str">
        <f t="shared" si="93"/>
        <v>atk_132719</v>
      </c>
      <c r="AP272" s="7" t="s">
        <v>3973</v>
      </c>
      <c r="AQ272" s="7" t="s">
        <v>3985</v>
      </c>
      <c r="AR272" s="7" t="s">
        <v>3975</v>
      </c>
      <c r="AS272" s="7" t="s">
        <v>3976</v>
      </c>
      <c r="AU272" s="7" t="str">
        <f t="shared" si="94"/>
        <v>hp_1193670;atk_132719;hit_500000;miss_40;cirt_0;cirtSub_-3500</v>
      </c>
    </row>
    <row r="273" spans="1:47" x14ac:dyDescent="0.2">
      <c r="A273" s="8" t="s">
        <v>1192</v>
      </c>
      <c r="B273" s="6" t="s">
        <v>3967</v>
      </c>
      <c r="C273" s="6">
        <v>211475</v>
      </c>
      <c r="D273" s="6">
        <v>1815017</v>
      </c>
      <c r="E273" s="6" t="str">
        <f t="shared" si="89"/>
        <v>hp_1815017</v>
      </c>
      <c r="F273" s="7" t="s">
        <v>3968</v>
      </c>
      <c r="G273" s="6">
        <v>769000</v>
      </c>
      <c r="H273" s="7">
        <f t="shared" si="97"/>
        <v>1129569</v>
      </c>
      <c r="I273" s="7" t="str">
        <f t="shared" si="90"/>
        <v>atk_1129569</v>
      </c>
      <c r="J273" s="7" t="s">
        <v>3973</v>
      </c>
      <c r="K273" s="7" t="s">
        <v>3991</v>
      </c>
      <c r="L273" s="7" t="s">
        <v>3975</v>
      </c>
      <c r="M273" s="7" t="s">
        <v>3976</v>
      </c>
      <c r="O273" s="7" t="str">
        <f t="shared" si="91"/>
        <v>hp_1815017;atk_1129569;hit_500000;miss_70;cirt_0;cirtSub_-3500</v>
      </c>
      <c r="V273" s="7" t="str">
        <f t="shared" si="87"/>
        <v>凯那市场6-3</v>
      </c>
      <c r="W273" s="7">
        <f t="shared" si="77"/>
        <v>365</v>
      </c>
      <c r="X273" s="9" t="s">
        <v>736</v>
      </c>
      <c r="Y273" s="9">
        <v>3</v>
      </c>
      <c r="Z273" s="8">
        <f t="shared" si="95"/>
        <v>1326</v>
      </c>
      <c r="AA273" s="6" t="s">
        <v>3967</v>
      </c>
      <c r="AB273" s="6">
        <v>982991</v>
      </c>
      <c r="AC273" s="6">
        <f t="shared" si="79"/>
        <v>0.84249999999999992</v>
      </c>
      <c r="AD273" s="6">
        <f t="shared" si="80"/>
        <v>828169</v>
      </c>
      <c r="AE273" s="6">
        <f t="shared" si="84"/>
        <v>242769</v>
      </c>
      <c r="AF273" s="6">
        <v>130000</v>
      </c>
      <c r="AG273" s="11">
        <f t="shared" si="82"/>
        <v>1200938</v>
      </c>
      <c r="AH273">
        <f t="shared" si="81"/>
        <v>1.2217182049479598</v>
      </c>
      <c r="AI273" s="53">
        <v>0.55000000000000004</v>
      </c>
      <c r="AJ273" s="7" t="str">
        <f t="shared" si="88"/>
        <v>hp_1200938</v>
      </c>
      <c r="AK273" s="7" t="s">
        <v>3968</v>
      </c>
      <c r="AL273" s="7">
        <v>198320</v>
      </c>
      <c r="AM273" s="7">
        <f>INT(IF(MOD(Y273,3)=0,INT(AL273*0.55),INT(AL273*0.35)))</f>
        <v>109076</v>
      </c>
      <c r="AN273" s="54">
        <f t="shared" si="92"/>
        <v>133260</v>
      </c>
      <c r="AO273" s="7" t="str">
        <f t="shared" si="93"/>
        <v>atk_133260</v>
      </c>
      <c r="AP273" s="7" t="s">
        <v>3973</v>
      </c>
      <c r="AQ273" s="7" t="s">
        <v>3985</v>
      </c>
      <c r="AR273" s="7" t="s">
        <v>3975</v>
      </c>
      <c r="AS273" s="7" t="s">
        <v>3976</v>
      </c>
      <c r="AU273" s="7" t="str">
        <f t="shared" si="94"/>
        <v>hp_1200938;atk_133260;hit_500000;miss_40;cirt_0;cirtSub_-3500</v>
      </c>
    </row>
    <row r="274" spans="1:47" x14ac:dyDescent="0.2">
      <c r="A274" s="8" t="s">
        <v>1192</v>
      </c>
      <c r="B274" s="6" t="s">
        <v>3967</v>
      </c>
      <c r="C274" s="6">
        <v>211475</v>
      </c>
      <c r="D274" s="6">
        <v>1823353</v>
      </c>
      <c r="E274" s="6" t="str">
        <f t="shared" si="89"/>
        <v>hp_1823353</v>
      </c>
      <c r="F274" s="7" t="s">
        <v>3968</v>
      </c>
      <c r="G274" s="6">
        <v>769000</v>
      </c>
      <c r="H274" s="7">
        <f t="shared" si="97"/>
        <v>1129569</v>
      </c>
      <c r="I274" s="7" t="str">
        <f t="shared" si="90"/>
        <v>atk_1129569</v>
      </c>
      <c r="J274" s="7" t="s">
        <v>3973</v>
      </c>
      <c r="K274" s="7" t="s">
        <v>3991</v>
      </c>
      <c r="L274" s="7" t="s">
        <v>3975</v>
      </c>
      <c r="M274" s="7" t="s">
        <v>3976</v>
      </c>
      <c r="O274" s="7" t="str">
        <f t="shared" si="91"/>
        <v>hp_1823353;atk_1129569;hit_500000;miss_70;cirt_0;cirtSub_-3500</v>
      </c>
      <c r="V274" s="7" t="str">
        <f t="shared" si="87"/>
        <v>凯那市场6-4</v>
      </c>
      <c r="W274" s="7">
        <f t="shared" si="77"/>
        <v>367</v>
      </c>
      <c r="X274" s="9" t="s">
        <v>736</v>
      </c>
      <c r="Y274" s="9">
        <v>4</v>
      </c>
      <c r="Z274" s="8">
        <f t="shared" si="95"/>
        <v>1330</v>
      </c>
      <c r="AA274" s="6" t="s">
        <v>3967</v>
      </c>
      <c r="AB274" s="6">
        <v>988734</v>
      </c>
      <c r="AC274" s="6">
        <f t="shared" si="79"/>
        <v>0.84249999999999992</v>
      </c>
      <c r="AD274" s="6">
        <f t="shared" si="80"/>
        <v>833008</v>
      </c>
      <c r="AE274" s="6">
        <f t="shared" si="84"/>
        <v>242769</v>
      </c>
      <c r="AF274" s="6">
        <v>130000</v>
      </c>
      <c r="AG274" s="11">
        <f t="shared" si="82"/>
        <v>1205777</v>
      </c>
      <c r="AH274">
        <f t="shared" si="81"/>
        <v>1.2195160680223396</v>
      </c>
      <c r="AI274" s="53">
        <v>0.55000000000000004</v>
      </c>
      <c r="AJ274" s="7" t="str">
        <f t="shared" si="88"/>
        <v>hp_1205777</v>
      </c>
      <c r="AK274" s="7" t="s">
        <v>3968</v>
      </c>
      <c r="AL274" s="7">
        <v>199080</v>
      </c>
      <c r="AM274" s="7">
        <f>INT(IF(MOD(Y274,3)=0,INT(AL274*0.55),INT(AL274*0.35)))</f>
        <v>69678</v>
      </c>
      <c r="AN274" s="54">
        <f t="shared" si="92"/>
        <v>133529</v>
      </c>
      <c r="AO274" s="7" t="str">
        <f t="shared" si="93"/>
        <v>atk_133529</v>
      </c>
      <c r="AP274" s="7" t="s">
        <v>3973</v>
      </c>
      <c r="AQ274" s="7" t="s">
        <v>3985</v>
      </c>
      <c r="AR274" s="7" t="s">
        <v>3975</v>
      </c>
      <c r="AS274" s="7" t="s">
        <v>3976</v>
      </c>
      <c r="AU274" s="7" t="str">
        <f t="shared" si="94"/>
        <v>hp_1205777;atk_133529;hit_500000;miss_40;cirt_0;cirtSub_-3500</v>
      </c>
    </row>
    <row r="275" spans="1:47" x14ac:dyDescent="0.2">
      <c r="A275" s="8" t="s">
        <v>1192</v>
      </c>
      <c r="B275" s="6" t="s">
        <v>3967</v>
      </c>
      <c r="C275" s="6">
        <v>211475</v>
      </c>
      <c r="D275" s="6">
        <v>1831713</v>
      </c>
      <c r="E275" s="6" t="str">
        <f t="shared" si="89"/>
        <v>hp_1831713</v>
      </c>
      <c r="F275" s="7" t="s">
        <v>3968</v>
      </c>
      <c r="G275" s="6">
        <v>769000</v>
      </c>
      <c r="H275" s="7">
        <f t="shared" si="97"/>
        <v>1129569</v>
      </c>
      <c r="I275" s="7" t="str">
        <f t="shared" si="90"/>
        <v>atk_1129569</v>
      </c>
      <c r="J275" s="7" t="s">
        <v>3973</v>
      </c>
      <c r="K275" s="7" t="s">
        <v>3991</v>
      </c>
      <c r="L275" s="7" t="s">
        <v>3975</v>
      </c>
      <c r="M275" s="7" t="s">
        <v>3976</v>
      </c>
      <c r="O275" s="7" t="str">
        <f t="shared" si="91"/>
        <v>hp_1831713;atk_1129569;hit_500000;miss_70;cirt_0;cirtSub_-3500</v>
      </c>
      <c r="V275" s="7" t="str">
        <f t="shared" si="87"/>
        <v>凯那市场6-5</v>
      </c>
      <c r="W275" s="7">
        <f t="shared" si="77"/>
        <v>369</v>
      </c>
      <c r="X275" s="9" t="s">
        <v>736</v>
      </c>
      <c r="Y275" s="9">
        <v>5</v>
      </c>
      <c r="Z275" s="8">
        <f t="shared" si="95"/>
        <v>1335</v>
      </c>
      <c r="AA275" s="6" t="s">
        <v>3967</v>
      </c>
      <c r="AB275" s="6">
        <v>994491</v>
      </c>
      <c r="AC275" s="6">
        <f t="shared" si="79"/>
        <v>0.84249999999999992</v>
      </c>
      <c r="AD275" s="6">
        <f t="shared" si="80"/>
        <v>837858</v>
      </c>
      <c r="AE275" s="6">
        <f t="shared" si="84"/>
        <v>242769</v>
      </c>
      <c r="AF275" s="6">
        <v>130000</v>
      </c>
      <c r="AG275" s="11">
        <f t="shared" si="82"/>
        <v>1210627</v>
      </c>
      <c r="AH275">
        <f t="shared" si="81"/>
        <v>1.2173332890895945</v>
      </c>
      <c r="AI275" s="53">
        <v>0.55000000000000004</v>
      </c>
      <c r="AJ275" s="7" t="str">
        <f t="shared" si="88"/>
        <v>hp_1210627</v>
      </c>
      <c r="AK275" s="7" t="s">
        <v>3968</v>
      </c>
      <c r="AL275" s="7">
        <v>199840</v>
      </c>
      <c r="AM275" s="7">
        <f>INT(IF(MOD(Y275,3)=0,INT(AL275*0.55),INT(AL275*0.35)))</f>
        <v>69944</v>
      </c>
      <c r="AN275" s="54">
        <f t="shared" si="92"/>
        <v>133799</v>
      </c>
      <c r="AO275" s="7" t="str">
        <f t="shared" si="93"/>
        <v>atk_133799</v>
      </c>
      <c r="AP275" s="7" t="s">
        <v>3973</v>
      </c>
      <c r="AQ275" s="7" t="s">
        <v>3985</v>
      </c>
      <c r="AR275" s="7" t="s">
        <v>3975</v>
      </c>
      <c r="AS275" s="7" t="s">
        <v>3976</v>
      </c>
      <c r="AU275" s="7" t="str">
        <f t="shared" si="94"/>
        <v>hp_1210627;atk_133799;hit_500000;miss_40;cirt_0;cirtSub_-3500</v>
      </c>
    </row>
    <row r="276" spans="1:47" x14ac:dyDescent="0.2">
      <c r="A276" s="8" t="s">
        <v>1193</v>
      </c>
      <c r="B276" s="6" t="s">
        <v>3967</v>
      </c>
      <c r="C276" s="6">
        <v>214775</v>
      </c>
      <c r="D276" s="6">
        <v>1853126</v>
      </c>
      <c r="E276" s="6" t="str">
        <f t="shared" si="89"/>
        <v>hp_1853126</v>
      </c>
      <c r="F276" s="7" t="s">
        <v>3968</v>
      </c>
      <c r="G276" s="6">
        <v>781000</v>
      </c>
      <c r="H276" s="7">
        <f t="shared" si="97"/>
        <v>1152536</v>
      </c>
      <c r="I276" s="7" t="str">
        <f t="shared" si="90"/>
        <v>atk_1152536</v>
      </c>
      <c r="J276" s="7" t="s">
        <v>3973</v>
      </c>
      <c r="K276" s="7" t="s">
        <v>3991</v>
      </c>
      <c r="L276" s="7" t="s">
        <v>3975</v>
      </c>
      <c r="M276" s="7" t="s">
        <v>3976</v>
      </c>
      <c r="O276" s="7" t="str">
        <f t="shared" si="91"/>
        <v>hp_1853126;atk_1152536;hit_500000;miss_70;cirt_0;cirtSub_-3500</v>
      </c>
      <c r="V276" s="7" t="str">
        <f t="shared" si="87"/>
        <v>凯那市场6-6</v>
      </c>
      <c r="W276" s="7">
        <f t="shared" si="77"/>
        <v>371</v>
      </c>
      <c r="X276" s="9" t="s">
        <v>736</v>
      </c>
      <c r="Y276" s="9">
        <v>6</v>
      </c>
      <c r="Z276" s="8">
        <f t="shared" si="95"/>
        <v>1341</v>
      </c>
      <c r="AA276" s="6" t="s">
        <v>3967</v>
      </c>
      <c r="AB276" s="6">
        <v>1000263</v>
      </c>
      <c r="AC276" s="6">
        <f t="shared" si="79"/>
        <v>0.84499999999999997</v>
      </c>
      <c r="AD276" s="6">
        <f t="shared" si="80"/>
        <v>845222</v>
      </c>
      <c r="AE276" s="6">
        <f t="shared" si="84"/>
        <v>242769</v>
      </c>
      <c r="AF276" s="6">
        <v>130000</v>
      </c>
      <c r="AG276" s="11">
        <f t="shared" si="82"/>
        <v>1217991</v>
      </c>
      <c r="AH276">
        <f t="shared" si="81"/>
        <v>1.2176707525920683</v>
      </c>
      <c r="AI276" s="53">
        <v>0.55000000000000004</v>
      </c>
      <c r="AJ276" s="7" t="str">
        <f t="shared" si="88"/>
        <v>hp_1217991</v>
      </c>
      <c r="AK276" s="7" t="s">
        <v>3968</v>
      </c>
      <c r="AL276" s="7">
        <v>200600</v>
      </c>
      <c r="AM276" s="7">
        <f>INT(IF(MOD(Y276,3)=0,INT(AL276*0.55),INT(AL276*0.35)))</f>
        <v>110330</v>
      </c>
      <c r="AN276" s="54">
        <f t="shared" si="92"/>
        <v>134345</v>
      </c>
      <c r="AO276" s="7" t="str">
        <f t="shared" si="93"/>
        <v>atk_134345</v>
      </c>
      <c r="AP276" s="7" t="s">
        <v>3973</v>
      </c>
      <c r="AQ276" s="7" t="s">
        <v>3985</v>
      </c>
      <c r="AR276" s="7" t="s">
        <v>3975</v>
      </c>
      <c r="AS276" s="7" t="s">
        <v>3976</v>
      </c>
      <c r="AU276" s="7" t="str">
        <f t="shared" si="94"/>
        <v>hp_1217991;atk_134345;hit_500000;miss_40;cirt_0;cirtSub_-3500</v>
      </c>
    </row>
    <row r="277" spans="1:47" x14ac:dyDescent="0.2">
      <c r="A277" s="8" t="s">
        <v>1193</v>
      </c>
      <c r="B277" s="6" t="s">
        <v>3967</v>
      </c>
      <c r="C277" s="6">
        <v>214775</v>
      </c>
      <c r="D277" s="6">
        <v>1861548</v>
      </c>
      <c r="E277" s="6" t="str">
        <f t="shared" si="89"/>
        <v>hp_1861548</v>
      </c>
      <c r="F277" s="7" t="s">
        <v>3968</v>
      </c>
      <c r="G277" s="6">
        <v>781000</v>
      </c>
      <c r="H277" s="7">
        <f t="shared" si="97"/>
        <v>1152536</v>
      </c>
      <c r="I277" s="7" t="str">
        <f t="shared" si="90"/>
        <v>atk_1152536</v>
      </c>
      <c r="J277" s="7" t="s">
        <v>3973</v>
      </c>
      <c r="K277" s="7" t="s">
        <v>3991</v>
      </c>
      <c r="L277" s="7" t="s">
        <v>3975</v>
      </c>
      <c r="M277" s="7" t="s">
        <v>3976</v>
      </c>
      <c r="O277" s="7" t="str">
        <f t="shared" si="91"/>
        <v>hp_1861548;atk_1152536;hit_500000;miss_70;cirt_0;cirtSub_-3500</v>
      </c>
      <c r="V277" s="7" t="str">
        <f t="shared" si="87"/>
        <v>凯那市场6-7</v>
      </c>
      <c r="W277" s="7">
        <f t="shared" si="77"/>
        <v>373</v>
      </c>
      <c r="X277" s="9" t="s">
        <v>736</v>
      </c>
      <c r="Y277" s="9">
        <v>7</v>
      </c>
      <c r="Z277" s="8">
        <f t="shared" si="95"/>
        <v>1348</v>
      </c>
      <c r="AA277" s="6" t="s">
        <v>3967</v>
      </c>
      <c r="AB277" s="6">
        <v>1006051</v>
      </c>
      <c r="AC277" s="6">
        <f t="shared" si="79"/>
        <v>0.84499999999999997</v>
      </c>
      <c r="AD277" s="6">
        <f t="shared" si="80"/>
        <v>850113</v>
      </c>
      <c r="AE277" s="6">
        <f t="shared" si="84"/>
        <v>242769</v>
      </c>
      <c r="AF277" s="6">
        <v>130000</v>
      </c>
      <c r="AG277" s="11">
        <f t="shared" si="82"/>
        <v>1222882</v>
      </c>
      <c r="AH277">
        <f t="shared" si="81"/>
        <v>1.2155268470485094</v>
      </c>
      <c r="AI277" s="53">
        <v>0.55000000000000004</v>
      </c>
      <c r="AJ277" s="7" t="str">
        <f t="shared" si="88"/>
        <v>hp_1222882</v>
      </c>
      <c r="AK277" s="7" t="s">
        <v>3968</v>
      </c>
      <c r="AL277" s="7">
        <v>201360</v>
      </c>
      <c r="AM277" s="7">
        <f>INT(IF(MOD(Y277,3)=0,INT(AL277*0.55),INT(AL277*0.35)))</f>
        <v>70476</v>
      </c>
      <c r="AN277" s="54">
        <f t="shared" si="92"/>
        <v>134617</v>
      </c>
      <c r="AO277" s="7" t="str">
        <f t="shared" si="93"/>
        <v>atk_134617</v>
      </c>
      <c r="AP277" s="7" t="s">
        <v>3973</v>
      </c>
      <c r="AQ277" s="7" t="s">
        <v>3985</v>
      </c>
      <c r="AR277" s="7" t="s">
        <v>3975</v>
      </c>
      <c r="AS277" s="7" t="s">
        <v>3976</v>
      </c>
      <c r="AU277" s="7" t="str">
        <f t="shared" si="94"/>
        <v>hp_1222882;atk_134617;hit_500000;miss_40;cirt_0;cirtSub_-3500</v>
      </c>
    </row>
    <row r="278" spans="1:47" x14ac:dyDescent="0.2">
      <c r="A278" s="8" t="s">
        <v>1193</v>
      </c>
      <c r="B278" s="6" t="s">
        <v>3967</v>
      </c>
      <c r="C278" s="6">
        <v>214775</v>
      </c>
      <c r="D278" s="6">
        <v>1869993</v>
      </c>
      <c r="E278" s="6" t="str">
        <f t="shared" si="89"/>
        <v>hp_1869993</v>
      </c>
      <c r="F278" s="7" t="s">
        <v>3968</v>
      </c>
      <c r="G278" s="6">
        <v>781000</v>
      </c>
      <c r="H278" s="7">
        <f t="shared" si="97"/>
        <v>1152536</v>
      </c>
      <c r="I278" s="7" t="str">
        <f t="shared" si="90"/>
        <v>atk_1152536</v>
      </c>
      <c r="J278" s="7" t="s">
        <v>3973</v>
      </c>
      <c r="K278" s="7" t="s">
        <v>3991</v>
      </c>
      <c r="L278" s="7" t="s">
        <v>3975</v>
      </c>
      <c r="M278" s="7" t="s">
        <v>3976</v>
      </c>
      <c r="O278" s="7" t="str">
        <f t="shared" si="91"/>
        <v>hp_1869993;atk_1152536;hit_500000;miss_70;cirt_0;cirtSub_-3500</v>
      </c>
      <c r="V278" s="7" t="str">
        <f t="shared" si="87"/>
        <v>凯那市场6-8</v>
      </c>
      <c r="W278" s="7">
        <f t="shared" si="77"/>
        <v>375</v>
      </c>
      <c r="X278" s="9" t="s">
        <v>736</v>
      </c>
      <c r="Y278" s="9">
        <v>8</v>
      </c>
      <c r="Z278" s="8">
        <f t="shared" si="95"/>
        <v>1356</v>
      </c>
      <c r="AA278" s="6" t="s">
        <v>3967</v>
      </c>
      <c r="AB278" s="6">
        <v>1011854</v>
      </c>
      <c r="AC278" s="6">
        <f t="shared" si="79"/>
        <v>0.84499999999999997</v>
      </c>
      <c r="AD278" s="6">
        <f t="shared" si="80"/>
        <v>855016</v>
      </c>
      <c r="AE278" s="6">
        <f t="shared" si="84"/>
        <v>242769</v>
      </c>
      <c r="AF278" s="6">
        <v>130000</v>
      </c>
      <c r="AG278" s="11">
        <f t="shared" si="82"/>
        <v>1227785</v>
      </c>
      <c r="AH278">
        <f t="shared" si="81"/>
        <v>1.2134013405095991</v>
      </c>
      <c r="AI278" s="53">
        <v>0.55000000000000004</v>
      </c>
      <c r="AJ278" s="7" t="str">
        <f t="shared" si="88"/>
        <v>hp_1227785</v>
      </c>
      <c r="AK278" s="7" t="s">
        <v>3968</v>
      </c>
      <c r="AL278" s="7">
        <v>202120</v>
      </c>
      <c r="AM278" s="7">
        <f>INT(IF(MOD(Y278,3)=0,INT(AL278*0.55),INT(AL278*0.35)))</f>
        <v>70742</v>
      </c>
      <c r="AN278" s="54">
        <f t="shared" si="92"/>
        <v>134888</v>
      </c>
      <c r="AO278" s="7" t="str">
        <f t="shared" si="93"/>
        <v>atk_134888</v>
      </c>
      <c r="AP278" s="7" t="s">
        <v>3973</v>
      </c>
      <c r="AQ278" s="7" t="s">
        <v>3985</v>
      </c>
      <c r="AR278" s="7" t="s">
        <v>3975</v>
      </c>
      <c r="AS278" s="7" t="s">
        <v>3976</v>
      </c>
      <c r="AU278" s="7" t="str">
        <f t="shared" si="94"/>
        <v>hp_1227785;atk_134888;hit_500000;miss_40;cirt_0;cirtSub_-3500</v>
      </c>
    </row>
    <row r="279" spans="1:47" x14ac:dyDescent="0.2">
      <c r="A279" s="8" t="s">
        <v>1194</v>
      </c>
      <c r="B279" s="6" t="s">
        <v>3967</v>
      </c>
      <c r="C279" s="6">
        <v>218075</v>
      </c>
      <c r="D279" s="6">
        <v>1891636</v>
      </c>
      <c r="E279" s="6" t="str">
        <f t="shared" si="89"/>
        <v>hp_1891636</v>
      </c>
      <c r="F279" s="7" t="s">
        <v>3968</v>
      </c>
      <c r="G279" s="6">
        <v>793000</v>
      </c>
      <c r="H279" s="7">
        <f t="shared" si="97"/>
        <v>1175721</v>
      </c>
      <c r="I279" s="7" t="str">
        <f t="shared" si="90"/>
        <v>atk_1175721</v>
      </c>
      <c r="J279" s="7" t="s">
        <v>3973</v>
      </c>
      <c r="K279" s="7" t="s">
        <v>3991</v>
      </c>
      <c r="L279" s="7" t="s">
        <v>3975</v>
      </c>
      <c r="M279" s="7" t="s">
        <v>3976</v>
      </c>
      <c r="O279" s="7" t="str">
        <f t="shared" si="91"/>
        <v>hp_1891636;atk_1175721;hit_500000;miss_70;cirt_0;cirtSub_-3500</v>
      </c>
      <c r="V279" s="7" t="str">
        <f t="shared" si="87"/>
        <v>凯那市场6-9</v>
      </c>
      <c r="W279" s="7">
        <f t="shared" si="77"/>
        <v>377</v>
      </c>
      <c r="X279" s="9" t="s">
        <v>736</v>
      </c>
      <c r="Y279" s="9">
        <v>9</v>
      </c>
      <c r="Z279" s="8">
        <f t="shared" si="95"/>
        <v>1365</v>
      </c>
      <c r="AA279" s="6" t="s">
        <v>3967</v>
      </c>
      <c r="AB279" s="6">
        <v>1017671</v>
      </c>
      <c r="AC279" s="6">
        <f t="shared" si="79"/>
        <v>0.84749999999999992</v>
      </c>
      <c r="AD279" s="6">
        <f t="shared" si="80"/>
        <v>862476</v>
      </c>
      <c r="AE279" s="6">
        <f t="shared" si="84"/>
        <v>242769</v>
      </c>
      <c r="AF279" s="6">
        <v>130000</v>
      </c>
      <c r="AG279" s="11">
        <f t="shared" si="82"/>
        <v>1235245</v>
      </c>
      <c r="AH279">
        <f t="shared" si="81"/>
        <v>1.2137960106950085</v>
      </c>
      <c r="AI279" s="53">
        <v>0.55000000000000004</v>
      </c>
      <c r="AJ279" s="7" t="str">
        <f t="shared" si="88"/>
        <v>hp_1235245</v>
      </c>
      <c r="AK279" s="7" t="s">
        <v>3968</v>
      </c>
      <c r="AL279" s="7">
        <v>202880</v>
      </c>
      <c r="AM279" s="7">
        <f>INT(IF(MOD(Y279,3)=0,INT(AL279*0.55),INT(AL279*0.35)))</f>
        <v>111584</v>
      </c>
      <c r="AN279" s="54">
        <f t="shared" si="92"/>
        <v>135440</v>
      </c>
      <c r="AO279" s="7" t="str">
        <f t="shared" si="93"/>
        <v>atk_135440</v>
      </c>
      <c r="AP279" s="7" t="s">
        <v>3973</v>
      </c>
      <c r="AQ279" s="7" t="s">
        <v>3985</v>
      </c>
      <c r="AR279" s="7" t="s">
        <v>3975</v>
      </c>
      <c r="AS279" s="7" t="s">
        <v>3976</v>
      </c>
      <c r="AU279" s="7" t="str">
        <f t="shared" si="94"/>
        <v>hp_1235245;atk_135440;hit_500000;miss_40;cirt_0;cirtSub_-3500</v>
      </c>
    </row>
    <row r="280" spans="1:47" s="12" customFormat="1" x14ac:dyDescent="0.2">
      <c r="A280" s="8" t="s">
        <v>1194</v>
      </c>
      <c r="B280" s="6" t="s">
        <v>3967</v>
      </c>
      <c r="C280" s="6">
        <v>218075</v>
      </c>
      <c r="D280" s="6">
        <v>1900143</v>
      </c>
      <c r="E280" s="6" t="str">
        <f t="shared" si="89"/>
        <v>hp_1900143</v>
      </c>
      <c r="F280" s="7" t="s">
        <v>3968</v>
      </c>
      <c r="G280" s="6">
        <v>793000</v>
      </c>
      <c r="H280" s="7">
        <f t="shared" si="97"/>
        <v>1175721</v>
      </c>
      <c r="I280" s="7" t="str">
        <f t="shared" si="90"/>
        <v>atk_1175721</v>
      </c>
      <c r="J280" s="7" t="s">
        <v>3973</v>
      </c>
      <c r="K280" s="7" t="s">
        <v>3991</v>
      </c>
      <c r="L280" s="7" t="s">
        <v>3975</v>
      </c>
      <c r="M280" s="7" t="s">
        <v>3976</v>
      </c>
      <c r="N280" s="7"/>
      <c r="O280" s="7" t="str">
        <f t="shared" si="91"/>
        <v>hp_1900143;atk_1175721;hit_500000;miss_70;cirt_0;cirtSub_-3500</v>
      </c>
      <c r="P280" s="7"/>
      <c r="Q280" s="7"/>
      <c r="R280" s="7"/>
      <c r="S280" s="7"/>
      <c r="T280" s="7"/>
      <c r="V280" s="12" t="str">
        <f t="shared" si="87"/>
        <v>凯那市场6-10</v>
      </c>
      <c r="W280" s="12">
        <f t="shared" si="77"/>
        <v>379</v>
      </c>
      <c r="X280" s="5" t="s">
        <v>736</v>
      </c>
      <c r="Y280" s="5">
        <v>10</v>
      </c>
      <c r="Z280" s="5">
        <f t="shared" si="95"/>
        <v>1375</v>
      </c>
      <c r="AA280" s="11" t="s">
        <v>3967</v>
      </c>
      <c r="AB280" s="11">
        <v>1023504</v>
      </c>
      <c r="AC280" s="11">
        <f t="shared" si="79"/>
        <v>0.84749999999999992</v>
      </c>
      <c r="AD280" s="11">
        <f t="shared" si="80"/>
        <v>867419</v>
      </c>
      <c r="AE280" s="6">
        <f t="shared" si="84"/>
        <v>242769</v>
      </c>
      <c r="AF280" s="11">
        <v>130000</v>
      </c>
      <c r="AG280" s="11">
        <f t="shared" si="82"/>
        <v>1240188</v>
      </c>
      <c r="AH280">
        <f t="shared" si="81"/>
        <v>1.2117080148196784</v>
      </c>
      <c r="AI280" s="53">
        <v>0.55000000000000004</v>
      </c>
      <c r="AJ280" s="7" t="str">
        <f t="shared" si="88"/>
        <v>hp_1240188</v>
      </c>
      <c r="AK280" s="12" t="s">
        <v>3968</v>
      </c>
      <c r="AL280" s="12">
        <v>203640</v>
      </c>
      <c r="AM280" s="7">
        <f>INT(IF(MOD(Y280,3)=0,INT(AL280*0.55),INT(AL280*0.35)))</f>
        <v>71274</v>
      </c>
      <c r="AN280" s="54">
        <f t="shared" si="92"/>
        <v>135713</v>
      </c>
      <c r="AO280" s="7" t="str">
        <f t="shared" si="93"/>
        <v>atk_135713</v>
      </c>
      <c r="AP280" s="12" t="s">
        <v>3973</v>
      </c>
      <c r="AQ280" s="12" t="s">
        <v>3985</v>
      </c>
      <c r="AR280" s="12" t="s">
        <v>3975</v>
      </c>
      <c r="AS280" s="12" t="s">
        <v>3976</v>
      </c>
      <c r="AU280" s="12" t="str">
        <f t="shared" si="94"/>
        <v>hp_1240188;atk_135713;hit_500000;miss_40;cirt_0;cirtSub_-3500</v>
      </c>
    </row>
    <row r="281" spans="1:47" x14ac:dyDescent="0.2">
      <c r="A281" s="8" t="s">
        <v>1194</v>
      </c>
      <c r="B281" s="6" t="s">
        <v>3967</v>
      </c>
      <c r="C281" s="6">
        <v>218075</v>
      </c>
      <c r="D281" s="6">
        <v>1908674</v>
      </c>
      <c r="E281" s="6" t="str">
        <f t="shared" si="89"/>
        <v>hp_1908674</v>
      </c>
      <c r="F281" s="7" t="s">
        <v>3968</v>
      </c>
      <c r="G281" s="6">
        <v>793000</v>
      </c>
      <c r="H281" s="7">
        <f t="shared" si="97"/>
        <v>1175721</v>
      </c>
      <c r="I281" s="7" t="str">
        <f t="shared" si="90"/>
        <v>atk_1175721</v>
      </c>
      <c r="J281" s="7" t="s">
        <v>3973</v>
      </c>
      <c r="K281" s="7" t="s">
        <v>3991</v>
      </c>
      <c r="L281" s="7" t="s">
        <v>3975</v>
      </c>
      <c r="M281" s="7" t="s">
        <v>3976</v>
      </c>
      <c r="O281" s="7" t="str">
        <f t="shared" si="91"/>
        <v>hp_1908674;atk_1175721;hit_500000;miss_70;cirt_0;cirtSub_-3500</v>
      </c>
      <c r="V281" s="7" t="str">
        <f t="shared" si="87"/>
        <v>凯那市场7-1</v>
      </c>
      <c r="W281" s="7">
        <f t="shared" si="77"/>
        <v>381</v>
      </c>
      <c r="X281" s="9" t="s">
        <v>737</v>
      </c>
      <c r="Y281" s="9">
        <v>1</v>
      </c>
      <c r="Z281" s="8">
        <f t="shared" si="95"/>
        <v>1376</v>
      </c>
      <c r="AA281" s="6" t="s">
        <v>3967</v>
      </c>
      <c r="AB281" s="6">
        <v>1029352</v>
      </c>
      <c r="AC281" s="6">
        <f t="shared" si="79"/>
        <v>0.85</v>
      </c>
      <c r="AD281" s="6">
        <f t="shared" si="80"/>
        <v>874949</v>
      </c>
      <c r="AE281" s="6">
        <f t="shared" ref="AE281" si="99">IF(MOD(Y281,1)=0,INT(AD280*0.3),0)</f>
        <v>260225</v>
      </c>
      <c r="AF281" s="6">
        <v>350000</v>
      </c>
      <c r="AG281" s="11">
        <f t="shared" si="82"/>
        <v>1485174</v>
      </c>
      <c r="AH281">
        <f t="shared" si="81"/>
        <v>1.4428242233949125</v>
      </c>
      <c r="AI281" s="53">
        <v>0.55000000000000004</v>
      </c>
      <c r="AJ281" s="7" t="str">
        <f t="shared" si="88"/>
        <v>hp_1485174</v>
      </c>
      <c r="AK281" s="7" t="s">
        <v>3968</v>
      </c>
      <c r="AL281" s="7">
        <v>204400</v>
      </c>
      <c r="AM281" s="7">
        <f>INT(IF(MOD(Y281,3)=0,INT(AL281*0.55),INT(AL281*0.35)))</f>
        <v>71540</v>
      </c>
      <c r="AN281" s="54">
        <f t="shared" si="92"/>
        <v>162202</v>
      </c>
      <c r="AO281" s="7" t="str">
        <f t="shared" si="93"/>
        <v>atk_162202</v>
      </c>
      <c r="AP281" s="7" t="s">
        <v>3973</v>
      </c>
      <c r="AQ281" s="7" t="s">
        <v>3985</v>
      </c>
      <c r="AR281" s="7" t="s">
        <v>3975</v>
      </c>
      <c r="AS281" s="7" t="s">
        <v>3976</v>
      </c>
      <c r="AU281" s="7" t="str">
        <f t="shared" si="94"/>
        <v>hp_1485174;atk_162202;hit_500000;miss_40;cirt_0;cirtSub_-3500</v>
      </c>
    </row>
    <row r="282" spans="1:47" x14ac:dyDescent="0.2">
      <c r="A282" s="8" t="s">
        <v>1195</v>
      </c>
      <c r="B282" s="6" t="s">
        <v>3967</v>
      </c>
      <c r="C282" s="6">
        <v>221375</v>
      </c>
      <c r="D282" s="6">
        <v>1930548</v>
      </c>
      <c r="E282" s="6" t="str">
        <f t="shared" si="89"/>
        <v>hp_1930548</v>
      </c>
      <c r="F282" s="7" t="s">
        <v>3968</v>
      </c>
      <c r="G282" s="6">
        <v>805000</v>
      </c>
      <c r="H282" s="7">
        <f t="shared" si="97"/>
        <v>1199125</v>
      </c>
      <c r="I282" s="7" t="str">
        <f t="shared" si="90"/>
        <v>atk_1199125</v>
      </c>
      <c r="J282" s="7" t="s">
        <v>3973</v>
      </c>
      <c r="K282" s="7" t="s">
        <v>3991</v>
      </c>
      <c r="L282" s="7" t="s">
        <v>3975</v>
      </c>
      <c r="M282" s="7" t="s">
        <v>3976</v>
      </c>
      <c r="O282" s="7" t="str">
        <f t="shared" si="91"/>
        <v>hp_1930548;atk_1199125;hit_500000;miss_70;cirt_0;cirtSub_-3500</v>
      </c>
      <c r="V282" s="7" t="str">
        <f t="shared" si="87"/>
        <v>凯那市场7-2</v>
      </c>
      <c r="W282" s="7">
        <f t="shared" si="77"/>
        <v>383</v>
      </c>
      <c r="X282" s="9" t="s">
        <v>737</v>
      </c>
      <c r="Y282" s="9">
        <v>2</v>
      </c>
      <c r="Z282" s="8">
        <f t="shared" si="95"/>
        <v>1378</v>
      </c>
      <c r="AA282" s="6" t="s">
        <v>3967</v>
      </c>
      <c r="AB282" s="6">
        <v>1037233</v>
      </c>
      <c r="AC282" s="6">
        <f t="shared" si="79"/>
        <v>0.85</v>
      </c>
      <c r="AD282" s="6">
        <f t="shared" si="80"/>
        <v>881648</v>
      </c>
      <c r="AE282" s="6">
        <f t="shared" si="84"/>
        <v>260225</v>
      </c>
      <c r="AF282" s="6">
        <v>350000</v>
      </c>
      <c r="AG282" s="11">
        <f t="shared" si="82"/>
        <v>1491873</v>
      </c>
      <c r="AH282">
        <f t="shared" si="81"/>
        <v>1.438320030311415</v>
      </c>
      <c r="AI282" s="53">
        <v>0.55000000000000004</v>
      </c>
      <c r="AJ282" s="7" t="str">
        <f t="shared" si="88"/>
        <v>hp_1491873</v>
      </c>
      <c r="AK282" s="7" t="s">
        <v>3968</v>
      </c>
      <c r="AL282" s="7">
        <v>205560</v>
      </c>
      <c r="AM282" s="7">
        <f>INT(IF(MOD(Y282,3)=0,INT(AL282*0.55),INT(AL282*0.35)))</f>
        <v>71946</v>
      </c>
      <c r="AN282" s="54">
        <f t="shared" si="92"/>
        <v>162613</v>
      </c>
      <c r="AO282" s="7" t="str">
        <f t="shared" si="93"/>
        <v>atk_162613</v>
      </c>
      <c r="AP282" s="7" t="s">
        <v>3973</v>
      </c>
      <c r="AQ282" s="7" t="s">
        <v>3985</v>
      </c>
      <c r="AR282" s="7" t="s">
        <v>3975</v>
      </c>
      <c r="AS282" s="7" t="s">
        <v>3976</v>
      </c>
      <c r="AU282" s="7" t="str">
        <f t="shared" si="94"/>
        <v>hp_1491873;atk_162613;hit_500000;miss_40;cirt_0;cirtSub_-3500</v>
      </c>
    </row>
    <row r="283" spans="1:47" x14ac:dyDescent="0.2">
      <c r="A283" s="8" t="s">
        <v>1195</v>
      </c>
      <c r="B283" s="6" t="s">
        <v>3967</v>
      </c>
      <c r="C283" s="6">
        <v>221375</v>
      </c>
      <c r="D283" s="6">
        <v>1939141</v>
      </c>
      <c r="E283" s="6" t="str">
        <f t="shared" si="89"/>
        <v>hp_1939141</v>
      </c>
      <c r="F283" s="7" t="s">
        <v>3968</v>
      </c>
      <c r="G283" s="6">
        <v>805000</v>
      </c>
      <c r="H283" s="7">
        <f t="shared" si="97"/>
        <v>1199125</v>
      </c>
      <c r="I283" s="7" t="str">
        <f t="shared" si="90"/>
        <v>atk_1199125</v>
      </c>
      <c r="J283" s="7" t="s">
        <v>3973</v>
      </c>
      <c r="K283" s="7" t="s">
        <v>3991</v>
      </c>
      <c r="L283" s="7" t="s">
        <v>3975</v>
      </c>
      <c r="M283" s="7" t="s">
        <v>3976</v>
      </c>
      <c r="O283" s="7" t="str">
        <f t="shared" si="91"/>
        <v>hp_1939141;atk_1199125;hit_500000;miss_70;cirt_0;cirtSub_-3500</v>
      </c>
      <c r="V283" s="7" t="str">
        <f t="shared" si="87"/>
        <v>凯那市场7-3</v>
      </c>
      <c r="W283" s="7">
        <f t="shared" si="77"/>
        <v>385</v>
      </c>
      <c r="X283" s="9" t="s">
        <v>737</v>
      </c>
      <c r="Y283" s="9">
        <v>3</v>
      </c>
      <c r="Z283" s="8">
        <f t="shared" si="95"/>
        <v>1381</v>
      </c>
      <c r="AA283" s="6" t="s">
        <v>3967</v>
      </c>
      <c r="AB283" s="6">
        <v>1045137</v>
      </c>
      <c r="AC283" s="6">
        <f t="shared" si="79"/>
        <v>0.85249999999999992</v>
      </c>
      <c r="AD283" s="6">
        <f t="shared" si="80"/>
        <v>890979</v>
      </c>
      <c r="AE283" s="6">
        <f t="shared" si="84"/>
        <v>260225</v>
      </c>
      <c r="AF283" s="6">
        <v>350000</v>
      </c>
      <c r="AG283" s="11">
        <f t="shared" si="82"/>
        <v>1501204</v>
      </c>
      <c r="AH283">
        <f t="shared" si="81"/>
        <v>1.4363705428092202</v>
      </c>
      <c r="AI283" s="53">
        <v>0.55000000000000004</v>
      </c>
      <c r="AJ283" s="7" t="str">
        <f t="shared" si="88"/>
        <v>hp_1501204</v>
      </c>
      <c r="AK283" s="7" t="s">
        <v>3968</v>
      </c>
      <c r="AL283" s="7">
        <v>206720</v>
      </c>
      <c r="AM283" s="7">
        <f>INT(IF(MOD(Y283,3)=0,INT(AL283*0.55),INT(AL283*0.35)))</f>
        <v>113696</v>
      </c>
      <c r="AN283" s="54">
        <f t="shared" si="92"/>
        <v>163309</v>
      </c>
      <c r="AO283" s="7" t="str">
        <f t="shared" si="93"/>
        <v>atk_163309</v>
      </c>
      <c r="AP283" s="7" t="s">
        <v>3973</v>
      </c>
      <c r="AQ283" s="7" t="s">
        <v>3985</v>
      </c>
      <c r="AR283" s="7" t="s">
        <v>3975</v>
      </c>
      <c r="AS283" s="7" t="s">
        <v>3976</v>
      </c>
      <c r="AU283" s="7" t="str">
        <f t="shared" si="94"/>
        <v>hp_1501204;atk_163309;hit_500000;miss_40;cirt_0;cirtSub_-3500</v>
      </c>
    </row>
    <row r="284" spans="1:47" x14ac:dyDescent="0.2">
      <c r="A284" s="8" t="s">
        <v>1195</v>
      </c>
      <c r="B284" s="6" t="s">
        <v>3967</v>
      </c>
      <c r="C284" s="6">
        <v>221375</v>
      </c>
      <c r="D284" s="6">
        <v>1947757</v>
      </c>
      <c r="E284" s="6" t="str">
        <f t="shared" si="89"/>
        <v>hp_1947757</v>
      </c>
      <c r="F284" s="7" t="s">
        <v>3968</v>
      </c>
      <c r="G284" s="6">
        <v>805000</v>
      </c>
      <c r="H284" s="7">
        <f t="shared" si="97"/>
        <v>1199125</v>
      </c>
      <c r="I284" s="7" t="str">
        <f t="shared" si="90"/>
        <v>atk_1199125</v>
      </c>
      <c r="J284" s="7" t="s">
        <v>3973</v>
      </c>
      <c r="K284" s="7" t="s">
        <v>3991</v>
      </c>
      <c r="L284" s="7" t="s">
        <v>3975</v>
      </c>
      <c r="M284" s="7" t="s">
        <v>3976</v>
      </c>
      <c r="O284" s="7" t="str">
        <f t="shared" si="91"/>
        <v>hp_1947757;atk_1199125;hit_500000;miss_70;cirt_0;cirtSub_-3500</v>
      </c>
      <c r="V284" s="7" t="str">
        <f t="shared" si="87"/>
        <v>凯那市场7-4</v>
      </c>
      <c r="W284" s="7">
        <f t="shared" si="77"/>
        <v>387</v>
      </c>
      <c r="X284" s="9" t="s">
        <v>737</v>
      </c>
      <c r="Y284" s="9">
        <v>4</v>
      </c>
      <c r="Z284" s="8">
        <f t="shared" si="95"/>
        <v>1385</v>
      </c>
      <c r="AA284" s="6" t="s">
        <v>3967</v>
      </c>
      <c r="AB284" s="6">
        <v>1053065</v>
      </c>
      <c r="AC284" s="6">
        <f t="shared" si="79"/>
        <v>0.85249999999999992</v>
      </c>
      <c r="AD284" s="6">
        <f t="shared" si="80"/>
        <v>897737</v>
      </c>
      <c r="AE284" s="6">
        <f t="shared" si="84"/>
        <v>260225</v>
      </c>
      <c r="AF284" s="6">
        <v>350000</v>
      </c>
      <c r="AG284" s="11">
        <f t="shared" si="82"/>
        <v>1507962</v>
      </c>
      <c r="AH284">
        <f t="shared" si="81"/>
        <v>1.4319742845883208</v>
      </c>
      <c r="AI284" s="53">
        <v>0.55000000000000004</v>
      </c>
      <c r="AJ284" s="7" t="str">
        <f t="shared" si="88"/>
        <v>hp_1507962</v>
      </c>
      <c r="AK284" s="7" t="s">
        <v>3968</v>
      </c>
      <c r="AL284" s="7">
        <v>207880</v>
      </c>
      <c r="AM284" s="7">
        <f>INT(IF(MOD(Y284,3)=0,INT(AL284*0.55),INT(AL284*0.35)))</f>
        <v>72758</v>
      </c>
      <c r="AN284" s="54">
        <f t="shared" si="92"/>
        <v>163723</v>
      </c>
      <c r="AO284" s="7" t="str">
        <f t="shared" si="93"/>
        <v>atk_163723</v>
      </c>
      <c r="AP284" s="7" t="s">
        <v>3973</v>
      </c>
      <c r="AQ284" s="7" t="s">
        <v>3985</v>
      </c>
      <c r="AR284" s="7" t="s">
        <v>3975</v>
      </c>
      <c r="AS284" s="7" t="s">
        <v>3976</v>
      </c>
      <c r="AU284" s="7" t="str">
        <f t="shared" si="94"/>
        <v>hp_1507962;atk_163723;hit_500000;miss_40;cirt_0;cirtSub_-3500</v>
      </c>
    </row>
    <row r="285" spans="1:47" x14ac:dyDescent="0.2">
      <c r="A285" s="8" t="s">
        <v>1196</v>
      </c>
      <c r="B285" s="6" t="s">
        <v>3967</v>
      </c>
      <c r="C285" s="6">
        <v>224675</v>
      </c>
      <c r="D285" s="6">
        <v>1969862</v>
      </c>
      <c r="E285" s="6" t="str">
        <f t="shared" si="89"/>
        <v>hp_1969862</v>
      </c>
      <c r="F285" s="7" t="s">
        <v>3968</v>
      </c>
      <c r="G285" s="6">
        <v>817000</v>
      </c>
      <c r="H285" s="7">
        <f t="shared" si="97"/>
        <v>1222747</v>
      </c>
      <c r="I285" s="7" t="str">
        <f t="shared" si="90"/>
        <v>atk_1222747</v>
      </c>
      <c r="J285" s="7" t="s">
        <v>3973</v>
      </c>
      <c r="K285" s="7" t="s">
        <v>3991</v>
      </c>
      <c r="L285" s="7" t="s">
        <v>3975</v>
      </c>
      <c r="M285" s="7" t="s">
        <v>3976</v>
      </c>
      <c r="O285" s="7" t="str">
        <f t="shared" si="91"/>
        <v>hp_1969862;atk_1222747;hit_500000;miss_70;cirt_0;cirtSub_-3500</v>
      </c>
      <c r="V285" s="7" t="str">
        <f t="shared" si="87"/>
        <v>凯那市场7-5</v>
      </c>
      <c r="W285" s="7">
        <f t="shared" ref="W285:W348" si="100">W284+2</f>
        <v>389</v>
      </c>
      <c r="X285" s="9" t="s">
        <v>737</v>
      </c>
      <c r="Y285" s="9">
        <v>5</v>
      </c>
      <c r="Z285" s="8">
        <f t="shared" si="95"/>
        <v>1390</v>
      </c>
      <c r="AA285" s="6" t="s">
        <v>3967</v>
      </c>
      <c r="AB285" s="6">
        <v>1061015</v>
      </c>
      <c r="AC285" s="6">
        <f t="shared" si="79"/>
        <v>0.85249999999999992</v>
      </c>
      <c r="AD285" s="6">
        <f t="shared" si="80"/>
        <v>904515</v>
      </c>
      <c r="AE285" s="6">
        <f t="shared" si="84"/>
        <v>260225</v>
      </c>
      <c r="AF285" s="6">
        <v>350000</v>
      </c>
      <c r="AG285" s="11">
        <f t="shared" si="82"/>
        <v>1514740</v>
      </c>
      <c r="AH285">
        <f t="shared" si="81"/>
        <v>1.4276329740861344</v>
      </c>
      <c r="AI285" s="53">
        <v>0.55000000000000004</v>
      </c>
      <c r="AJ285" s="7" t="str">
        <f t="shared" si="88"/>
        <v>hp_1514740</v>
      </c>
      <c r="AK285" s="7" t="s">
        <v>3968</v>
      </c>
      <c r="AL285" s="7">
        <v>209040</v>
      </c>
      <c r="AM285" s="7">
        <f>INT(IF(MOD(Y285,3)=0,INT(AL285*0.55),INT(AL285*0.35)))</f>
        <v>73164</v>
      </c>
      <c r="AN285" s="54">
        <f t="shared" si="92"/>
        <v>164137</v>
      </c>
      <c r="AO285" s="7" t="str">
        <f t="shared" si="93"/>
        <v>atk_164137</v>
      </c>
      <c r="AP285" s="7" t="s">
        <v>3973</v>
      </c>
      <c r="AQ285" s="7" t="s">
        <v>3985</v>
      </c>
      <c r="AR285" s="7" t="s">
        <v>3975</v>
      </c>
      <c r="AS285" s="7" t="s">
        <v>3976</v>
      </c>
      <c r="AU285" s="7" t="str">
        <f t="shared" si="94"/>
        <v>hp_1514740;atk_164137;hit_500000;miss_40;cirt_0;cirtSub_-3500</v>
      </c>
    </row>
    <row r="286" spans="1:47" x14ac:dyDescent="0.2">
      <c r="A286" s="8" t="s">
        <v>1196</v>
      </c>
      <c r="B286" s="6" t="s">
        <v>3967</v>
      </c>
      <c r="C286" s="6">
        <v>224675</v>
      </c>
      <c r="D286" s="6">
        <v>1978541</v>
      </c>
      <c r="E286" s="6" t="str">
        <f t="shared" si="89"/>
        <v>hp_1978541</v>
      </c>
      <c r="F286" s="7" t="s">
        <v>3968</v>
      </c>
      <c r="G286" s="6">
        <v>817000</v>
      </c>
      <c r="H286" s="7">
        <f t="shared" si="97"/>
        <v>1222747</v>
      </c>
      <c r="I286" s="7" t="str">
        <f t="shared" si="90"/>
        <v>atk_1222747</v>
      </c>
      <c r="J286" s="7" t="s">
        <v>3973</v>
      </c>
      <c r="K286" s="7" t="s">
        <v>3991</v>
      </c>
      <c r="L286" s="7" t="s">
        <v>3975</v>
      </c>
      <c r="M286" s="7" t="s">
        <v>3976</v>
      </c>
      <c r="O286" s="7" t="str">
        <f t="shared" si="91"/>
        <v>hp_1978541;atk_1222747;hit_500000;miss_70;cirt_0;cirtSub_-3500</v>
      </c>
      <c r="V286" s="7" t="str">
        <f t="shared" si="87"/>
        <v>凯那市场7-6</v>
      </c>
      <c r="W286" s="7">
        <f t="shared" si="100"/>
        <v>391</v>
      </c>
      <c r="X286" s="9" t="s">
        <v>737</v>
      </c>
      <c r="Y286" s="9">
        <v>6</v>
      </c>
      <c r="Z286" s="8">
        <f t="shared" si="95"/>
        <v>1396</v>
      </c>
      <c r="AA286" s="6" t="s">
        <v>3967</v>
      </c>
      <c r="AB286" s="6">
        <v>1068989</v>
      </c>
      <c r="AC286" s="6">
        <f t="shared" si="79"/>
        <v>0.85499999999999998</v>
      </c>
      <c r="AD286" s="6">
        <f t="shared" si="80"/>
        <v>913985</v>
      </c>
      <c r="AE286" s="6">
        <f t="shared" si="84"/>
        <v>260225</v>
      </c>
      <c r="AF286" s="6">
        <v>350000</v>
      </c>
      <c r="AG286" s="11">
        <f t="shared" si="82"/>
        <v>1524210</v>
      </c>
      <c r="AH286">
        <f t="shared" si="81"/>
        <v>1.4258425484265975</v>
      </c>
      <c r="AI286" s="53">
        <v>0.55000000000000004</v>
      </c>
      <c r="AJ286" s="7" t="str">
        <f t="shared" si="88"/>
        <v>hp_1524210</v>
      </c>
      <c r="AK286" s="7" t="s">
        <v>3968</v>
      </c>
      <c r="AL286" s="7">
        <v>210200</v>
      </c>
      <c r="AM286" s="7">
        <f>INT(IF(MOD(Y286,3)=0,INT(AL286*0.55),INT(AL286*0.35)))</f>
        <v>115610</v>
      </c>
      <c r="AN286" s="54">
        <f t="shared" si="92"/>
        <v>164841</v>
      </c>
      <c r="AO286" s="7" t="str">
        <f t="shared" si="93"/>
        <v>atk_164841</v>
      </c>
      <c r="AP286" s="7" t="s">
        <v>3973</v>
      </c>
      <c r="AQ286" s="7" t="s">
        <v>3985</v>
      </c>
      <c r="AR286" s="7" t="s">
        <v>3975</v>
      </c>
      <c r="AS286" s="7" t="s">
        <v>3976</v>
      </c>
      <c r="AU286" s="7" t="str">
        <f t="shared" si="94"/>
        <v>hp_1524210;atk_164841;hit_500000;miss_40;cirt_0;cirtSub_-3500</v>
      </c>
    </row>
    <row r="287" spans="1:47" x14ac:dyDescent="0.2">
      <c r="A287" s="8" t="s">
        <v>1196</v>
      </c>
      <c r="B287" s="6" t="s">
        <v>3967</v>
      </c>
      <c r="C287" s="6">
        <v>224675</v>
      </c>
      <c r="D287" s="6">
        <v>1987243</v>
      </c>
      <c r="E287" s="6" t="str">
        <f t="shared" si="89"/>
        <v>hp_1987243</v>
      </c>
      <c r="F287" s="7" t="s">
        <v>3968</v>
      </c>
      <c r="G287" s="6">
        <v>817000</v>
      </c>
      <c r="H287" s="7">
        <f t="shared" si="97"/>
        <v>1222747</v>
      </c>
      <c r="I287" s="7" t="str">
        <f t="shared" si="90"/>
        <v>atk_1222747</v>
      </c>
      <c r="J287" s="7" t="s">
        <v>3973</v>
      </c>
      <c r="K287" s="7" t="s">
        <v>3991</v>
      </c>
      <c r="L287" s="7" t="s">
        <v>3975</v>
      </c>
      <c r="M287" s="7" t="s">
        <v>3976</v>
      </c>
      <c r="O287" s="7" t="str">
        <f t="shared" si="91"/>
        <v>hp_1987243;atk_1222747;hit_500000;miss_70;cirt_0;cirtSub_-3500</v>
      </c>
      <c r="V287" s="7" t="str">
        <f t="shared" si="87"/>
        <v>凯那市场7-7</v>
      </c>
      <c r="W287" s="7">
        <f t="shared" si="100"/>
        <v>393</v>
      </c>
      <c r="X287" s="9" t="s">
        <v>737</v>
      </c>
      <c r="Y287" s="9">
        <v>7</v>
      </c>
      <c r="Z287" s="8">
        <f t="shared" si="95"/>
        <v>1403</v>
      </c>
      <c r="AA287" s="6" t="s">
        <v>3967</v>
      </c>
      <c r="AB287" s="6">
        <v>1076985</v>
      </c>
      <c r="AC287" s="6">
        <f t="shared" ref="AC287:AC350" si="101">0.6+INT((Z287-1)/55)*0.01+INT(Y287/3)*0.0025</f>
        <v>0.85499999999999998</v>
      </c>
      <c r="AD287" s="6">
        <f t="shared" ref="AD287:AD350" si="102">INT(AB287*AC287)</f>
        <v>920822</v>
      </c>
      <c r="AE287" s="6">
        <f t="shared" si="84"/>
        <v>260225</v>
      </c>
      <c r="AF287" s="6">
        <v>350000</v>
      </c>
      <c r="AG287" s="11">
        <f t="shared" si="82"/>
        <v>1531047</v>
      </c>
      <c r="AH287">
        <f t="shared" si="81"/>
        <v>1.4216047577264308</v>
      </c>
      <c r="AI287" s="53">
        <v>0.55000000000000004</v>
      </c>
      <c r="AJ287" s="7" t="str">
        <f t="shared" si="88"/>
        <v>hp_1531047</v>
      </c>
      <c r="AK287" s="7" t="s">
        <v>3968</v>
      </c>
      <c r="AL287" s="7">
        <v>211360</v>
      </c>
      <c r="AM287" s="7">
        <f>INT(IF(MOD(Y287,3)=0,INT(AL287*0.55),INT(AL287*0.35)))</f>
        <v>73976</v>
      </c>
      <c r="AN287" s="54">
        <f t="shared" si="92"/>
        <v>165258</v>
      </c>
      <c r="AO287" s="7" t="str">
        <f t="shared" si="93"/>
        <v>atk_165258</v>
      </c>
      <c r="AP287" s="7" t="s">
        <v>3973</v>
      </c>
      <c r="AQ287" s="7" t="s">
        <v>3985</v>
      </c>
      <c r="AR287" s="7" t="s">
        <v>3975</v>
      </c>
      <c r="AS287" s="7" t="s">
        <v>3976</v>
      </c>
      <c r="AU287" s="7" t="str">
        <f t="shared" si="94"/>
        <v>hp_1531047;atk_165258;hit_500000;miss_40;cirt_0;cirtSub_-3500</v>
      </c>
    </row>
    <row r="288" spans="1:47" x14ac:dyDescent="0.2">
      <c r="A288" s="8" t="s">
        <v>1197</v>
      </c>
      <c r="B288" s="6" t="s">
        <v>3967</v>
      </c>
      <c r="C288" s="6">
        <v>227975</v>
      </c>
      <c r="D288" s="6">
        <v>2009579</v>
      </c>
      <c r="E288" s="6" t="str">
        <f t="shared" si="89"/>
        <v>hp_2009579</v>
      </c>
      <c r="F288" s="7" t="s">
        <v>3968</v>
      </c>
      <c r="G288" s="6">
        <v>829000</v>
      </c>
      <c r="H288" s="7">
        <f t="shared" si="97"/>
        <v>1246587</v>
      </c>
      <c r="I288" s="7" t="str">
        <f t="shared" si="90"/>
        <v>atk_1246587</v>
      </c>
      <c r="J288" s="7" t="s">
        <v>3973</v>
      </c>
      <c r="K288" s="7" t="s">
        <v>3991</v>
      </c>
      <c r="L288" s="7" t="s">
        <v>3975</v>
      </c>
      <c r="M288" s="7" t="s">
        <v>3976</v>
      </c>
      <c r="O288" s="7" t="str">
        <f t="shared" si="91"/>
        <v>hp_2009579;atk_1246587;hit_500000;miss_70;cirt_0;cirtSub_-3500</v>
      </c>
      <c r="V288" s="7" t="str">
        <f t="shared" si="87"/>
        <v>凯那市场7-8</v>
      </c>
      <c r="W288" s="7">
        <f t="shared" si="100"/>
        <v>395</v>
      </c>
      <c r="X288" s="9" t="s">
        <v>737</v>
      </c>
      <c r="Y288" s="9">
        <v>8</v>
      </c>
      <c r="Z288" s="8">
        <f t="shared" si="95"/>
        <v>1411</v>
      </c>
      <c r="AA288" s="6" t="s">
        <v>3967</v>
      </c>
      <c r="AB288" s="6">
        <v>1085004</v>
      </c>
      <c r="AC288" s="6">
        <f t="shared" si="101"/>
        <v>0.85499999999999998</v>
      </c>
      <c r="AD288" s="6">
        <f t="shared" si="102"/>
        <v>927678</v>
      </c>
      <c r="AE288" s="6">
        <f t="shared" si="84"/>
        <v>260225</v>
      </c>
      <c r="AF288" s="6">
        <v>350000</v>
      </c>
      <c r="AG288" s="11">
        <f t="shared" si="82"/>
        <v>1537903</v>
      </c>
      <c r="AH288">
        <f t="shared" ref="AH288:AH351" si="103">AG288/AB288</f>
        <v>1.4174168943155969</v>
      </c>
      <c r="AI288" s="53">
        <v>0.55000000000000004</v>
      </c>
      <c r="AJ288" s="7" t="str">
        <f t="shared" si="88"/>
        <v>hp_1537903</v>
      </c>
      <c r="AK288" s="7" t="s">
        <v>3968</v>
      </c>
      <c r="AL288" s="7">
        <v>212520</v>
      </c>
      <c r="AM288" s="7">
        <f>INT(IF(MOD(Y288,3)=0,INT(AL288*0.55),INT(AL288*0.35)))</f>
        <v>74382</v>
      </c>
      <c r="AN288" s="54">
        <f t="shared" si="92"/>
        <v>165676</v>
      </c>
      <c r="AO288" s="7" t="str">
        <f t="shared" si="93"/>
        <v>atk_165676</v>
      </c>
      <c r="AP288" s="7" t="s">
        <v>3973</v>
      </c>
      <c r="AQ288" s="7" t="s">
        <v>3985</v>
      </c>
      <c r="AR288" s="7" t="s">
        <v>3975</v>
      </c>
      <c r="AS288" s="7" t="s">
        <v>3976</v>
      </c>
      <c r="AU288" s="7" t="str">
        <f t="shared" si="94"/>
        <v>hp_1537903;atk_165676;hit_500000;miss_40;cirt_0;cirtSub_-3500</v>
      </c>
    </row>
    <row r="289" spans="1:47" x14ac:dyDescent="0.2">
      <c r="A289" s="8" t="s">
        <v>1197</v>
      </c>
      <c r="B289" s="6" t="s">
        <v>3967</v>
      </c>
      <c r="C289" s="6">
        <v>227975</v>
      </c>
      <c r="D289" s="6">
        <v>2018344</v>
      </c>
      <c r="E289" s="6" t="str">
        <f t="shared" si="89"/>
        <v>hp_2018344</v>
      </c>
      <c r="F289" s="7" t="s">
        <v>3968</v>
      </c>
      <c r="G289" s="6">
        <v>829000</v>
      </c>
      <c r="H289" s="7">
        <f t="shared" si="97"/>
        <v>1246587</v>
      </c>
      <c r="I289" s="7" t="str">
        <f t="shared" si="90"/>
        <v>atk_1246587</v>
      </c>
      <c r="J289" s="7" t="s">
        <v>3973</v>
      </c>
      <c r="K289" s="7" t="s">
        <v>3991</v>
      </c>
      <c r="L289" s="7" t="s">
        <v>3975</v>
      </c>
      <c r="M289" s="7" t="s">
        <v>3976</v>
      </c>
      <c r="O289" s="7" t="str">
        <f t="shared" si="91"/>
        <v>hp_2018344;atk_1246587;hit_500000;miss_70;cirt_0;cirtSub_-3500</v>
      </c>
      <c r="V289" s="7" t="str">
        <f t="shared" si="87"/>
        <v>凯那市场7-9</v>
      </c>
      <c r="W289" s="7">
        <f t="shared" si="100"/>
        <v>397</v>
      </c>
      <c r="X289" s="9" t="s">
        <v>737</v>
      </c>
      <c r="Y289" s="9">
        <v>9</v>
      </c>
      <c r="Z289" s="8">
        <f t="shared" si="95"/>
        <v>1420</v>
      </c>
      <c r="AA289" s="6" t="s">
        <v>3967</v>
      </c>
      <c r="AB289" s="6">
        <v>1093047</v>
      </c>
      <c r="AC289" s="6">
        <f t="shared" si="101"/>
        <v>0.85749999999999993</v>
      </c>
      <c r="AD289" s="6">
        <f t="shared" si="102"/>
        <v>937287</v>
      </c>
      <c r="AE289" s="6">
        <f t="shared" si="84"/>
        <v>260225</v>
      </c>
      <c r="AF289" s="6">
        <v>350000</v>
      </c>
      <c r="AG289" s="11">
        <f t="shared" ref="AG289:AG352" si="104">INT(AD289*1)+AF289+AE289</f>
        <v>1547512</v>
      </c>
      <c r="AH289">
        <f t="shared" si="103"/>
        <v>1.4157780955439245</v>
      </c>
      <c r="AI289" s="53">
        <v>0.55000000000000004</v>
      </c>
      <c r="AJ289" s="7" t="str">
        <f t="shared" si="88"/>
        <v>hp_1547512</v>
      </c>
      <c r="AK289" s="7" t="s">
        <v>3968</v>
      </c>
      <c r="AL289" s="7">
        <v>213680</v>
      </c>
      <c r="AM289" s="7">
        <f>INT(IF(MOD(Y289,3)=0,INT(AL289*0.55),INT(AL289*0.35)))</f>
        <v>117524</v>
      </c>
      <c r="AN289" s="54">
        <f t="shared" si="92"/>
        <v>166387</v>
      </c>
      <c r="AO289" s="7" t="str">
        <f t="shared" si="93"/>
        <v>atk_166387</v>
      </c>
      <c r="AP289" s="7" t="s">
        <v>3973</v>
      </c>
      <c r="AQ289" s="7" t="s">
        <v>3985</v>
      </c>
      <c r="AR289" s="7" t="s">
        <v>3975</v>
      </c>
      <c r="AS289" s="7" t="s">
        <v>3976</v>
      </c>
      <c r="AU289" s="7" t="str">
        <f t="shared" si="94"/>
        <v>hp_1547512;atk_166387;hit_500000;miss_40;cirt_0;cirtSub_-3500</v>
      </c>
    </row>
    <row r="290" spans="1:47" s="12" customFormat="1" x14ac:dyDescent="0.2">
      <c r="A290" s="8" t="s">
        <v>1197</v>
      </c>
      <c r="B290" s="6" t="s">
        <v>3967</v>
      </c>
      <c r="C290" s="6">
        <v>227975</v>
      </c>
      <c r="D290" s="6">
        <v>2027132</v>
      </c>
      <c r="E290" s="6" t="str">
        <f t="shared" si="89"/>
        <v>hp_2027132</v>
      </c>
      <c r="F290" s="7" t="s">
        <v>3968</v>
      </c>
      <c r="G290" s="6">
        <v>829000</v>
      </c>
      <c r="H290" s="7">
        <f t="shared" si="97"/>
        <v>1246587</v>
      </c>
      <c r="I290" s="7" t="str">
        <f t="shared" si="90"/>
        <v>atk_1246587</v>
      </c>
      <c r="J290" s="7" t="s">
        <v>3973</v>
      </c>
      <c r="K290" s="7" t="s">
        <v>3991</v>
      </c>
      <c r="L290" s="7" t="s">
        <v>3975</v>
      </c>
      <c r="M290" s="7" t="s">
        <v>3976</v>
      </c>
      <c r="N290" s="7"/>
      <c r="O290" s="7" t="str">
        <f t="shared" si="91"/>
        <v>hp_2027132;atk_1246587;hit_500000;miss_70;cirt_0;cirtSub_-3500</v>
      </c>
      <c r="P290" s="7"/>
      <c r="Q290" s="7"/>
      <c r="R290" s="7"/>
      <c r="S290" s="7"/>
      <c r="T290" s="7"/>
      <c r="V290" s="12" t="str">
        <f t="shared" si="87"/>
        <v>凯那市场7-10</v>
      </c>
      <c r="W290" s="12">
        <f t="shared" si="100"/>
        <v>399</v>
      </c>
      <c r="X290" s="5" t="s">
        <v>737</v>
      </c>
      <c r="Y290" s="5">
        <v>10</v>
      </c>
      <c r="Z290" s="5">
        <f t="shared" si="95"/>
        <v>1430</v>
      </c>
      <c r="AA290" s="11" t="s">
        <v>3967</v>
      </c>
      <c r="AB290" s="11">
        <v>1101112</v>
      </c>
      <c r="AC290" s="11">
        <f t="shared" si="101"/>
        <v>0.85749999999999993</v>
      </c>
      <c r="AD290" s="11">
        <f t="shared" si="102"/>
        <v>944203</v>
      </c>
      <c r="AE290" s="6">
        <f t="shared" si="84"/>
        <v>260225</v>
      </c>
      <c r="AF290" s="11">
        <v>350000</v>
      </c>
      <c r="AG290" s="11">
        <f t="shared" si="104"/>
        <v>1554428</v>
      </c>
      <c r="AH290">
        <f t="shared" si="103"/>
        <v>1.4116892741156213</v>
      </c>
      <c r="AI290" s="53">
        <v>0.55000000000000004</v>
      </c>
      <c r="AJ290" s="7" t="str">
        <f t="shared" si="88"/>
        <v>hp_1554428</v>
      </c>
      <c r="AK290" s="12" t="s">
        <v>3968</v>
      </c>
      <c r="AL290" s="12">
        <v>214840</v>
      </c>
      <c r="AM290" s="7">
        <f>INT(IF(MOD(Y290,3)=0,INT(AL290*0.55),INT(AL290*0.35)))</f>
        <v>75194</v>
      </c>
      <c r="AN290" s="54">
        <f t="shared" si="92"/>
        <v>166808</v>
      </c>
      <c r="AO290" s="7" t="str">
        <f t="shared" si="93"/>
        <v>atk_166808</v>
      </c>
      <c r="AP290" s="12" t="s">
        <v>3973</v>
      </c>
      <c r="AQ290" s="12" t="s">
        <v>3985</v>
      </c>
      <c r="AR290" s="12" t="s">
        <v>3975</v>
      </c>
      <c r="AS290" s="12" t="s">
        <v>3976</v>
      </c>
      <c r="AU290" s="12" t="str">
        <f t="shared" si="94"/>
        <v>hp_1554428;atk_166808;hit_500000;miss_40;cirt_0;cirtSub_-3500</v>
      </c>
    </row>
    <row r="291" spans="1:47" x14ac:dyDescent="0.2">
      <c r="A291" s="8" t="s">
        <v>1198</v>
      </c>
      <c r="B291" s="6" t="s">
        <v>3967</v>
      </c>
      <c r="C291" s="6">
        <v>231275</v>
      </c>
      <c r="D291" s="6">
        <v>2049700</v>
      </c>
      <c r="E291" s="6" t="str">
        <f t="shared" si="89"/>
        <v>hp_2049700</v>
      </c>
      <c r="F291" s="7" t="s">
        <v>3968</v>
      </c>
      <c r="G291" s="6">
        <v>841000</v>
      </c>
      <c r="H291" s="7">
        <f t="shared" si="97"/>
        <v>1270647</v>
      </c>
      <c r="I291" s="7" t="str">
        <f t="shared" si="90"/>
        <v>atk_1270647</v>
      </c>
      <c r="J291" s="7" t="s">
        <v>3973</v>
      </c>
      <c r="K291" s="7" t="s">
        <v>3991</v>
      </c>
      <c r="L291" s="7" t="s">
        <v>3975</v>
      </c>
      <c r="M291" s="7" t="s">
        <v>3976</v>
      </c>
      <c r="O291" s="7" t="str">
        <f t="shared" si="91"/>
        <v>hp_2049700;atk_1270647;hit_500000;miss_70;cirt_0;cirtSub_-3500</v>
      </c>
      <c r="V291" s="7" t="str">
        <f t="shared" si="87"/>
        <v>凯那市场8-1</v>
      </c>
      <c r="W291" s="7">
        <f t="shared" si="100"/>
        <v>401</v>
      </c>
      <c r="X291" s="9" t="s">
        <v>738</v>
      </c>
      <c r="Y291" s="9">
        <v>1</v>
      </c>
      <c r="Z291" s="8">
        <f t="shared" si="95"/>
        <v>1431</v>
      </c>
      <c r="AA291" s="6" t="s">
        <v>3967</v>
      </c>
      <c r="AB291" s="6">
        <v>1109201</v>
      </c>
      <c r="AC291" s="6">
        <f t="shared" si="101"/>
        <v>0.86</v>
      </c>
      <c r="AD291" s="6">
        <f t="shared" si="102"/>
        <v>953912</v>
      </c>
      <c r="AE291" s="6">
        <f t="shared" ref="AE291" si="105">IF(MOD(Y291,1)=0,INT(AD290*0.3),0)</f>
        <v>283260</v>
      </c>
      <c r="AF291" s="6">
        <v>350000</v>
      </c>
      <c r="AG291" s="11">
        <f t="shared" si="104"/>
        <v>1587172</v>
      </c>
      <c r="AH291">
        <f t="shared" si="103"/>
        <v>1.4309146854357326</v>
      </c>
      <c r="AI291" s="53">
        <v>0.55000000000000004</v>
      </c>
      <c r="AJ291" s="7" t="str">
        <f t="shared" si="88"/>
        <v>hp_1587172</v>
      </c>
      <c r="AK291" s="7" t="s">
        <v>3968</v>
      </c>
      <c r="AL291" s="7">
        <v>216000</v>
      </c>
      <c r="AM291" s="7">
        <f>INT(IF(MOD(Y291,3)=0,INT(AL291*0.55),INT(AL291*0.35)))</f>
        <v>75600</v>
      </c>
      <c r="AN291" s="54">
        <f t="shared" si="92"/>
        <v>169992</v>
      </c>
      <c r="AO291" s="7" t="str">
        <f t="shared" si="93"/>
        <v>atk_169992</v>
      </c>
      <c r="AP291" s="7" t="s">
        <v>3973</v>
      </c>
      <c r="AQ291" s="7" t="s">
        <v>3985</v>
      </c>
      <c r="AR291" s="7" t="s">
        <v>3975</v>
      </c>
      <c r="AS291" s="7" t="s">
        <v>3976</v>
      </c>
      <c r="AU291" s="7" t="str">
        <f t="shared" si="94"/>
        <v>hp_1587172;atk_169992;hit_500000;miss_40;cirt_0;cirtSub_-3500</v>
      </c>
    </row>
    <row r="292" spans="1:47" x14ac:dyDescent="0.2">
      <c r="A292" s="8" t="s">
        <v>1198</v>
      </c>
      <c r="B292" s="6" t="s">
        <v>3967</v>
      </c>
      <c r="C292" s="6">
        <v>231275</v>
      </c>
      <c r="D292" s="6">
        <v>2058551</v>
      </c>
      <c r="E292" s="6" t="str">
        <f t="shared" si="89"/>
        <v>hp_2058551</v>
      </c>
      <c r="F292" s="7" t="s">
        <v>3968</v>
      </c>
      <c r="G292" s="6">
        <v>841000</v>
      </c>
      <c r="H292" s="7">
        <f t="shared" si="97"/>
        <v>1270647</v>
      </c>
      <c r="I292" s="7" t="str">
        <f t="shared" si="90"/>
        <v>atk_1270647</v>
      </c>
      <c r="J292" s="7" t="s">
        <v>3973</v>
      </c>
      <c r="K292" s="7" t="s">
        <v>3991</v>
      </c>
      <c r="L292" s="7" t="s">
        <v>3975</v>
      </c>
      <c r="M292" s="7" t="s">
        <v>3976</v>
      </c>
      <c r="O292" s="7" t="str">
        <f t="shared" si="91"/>
        <v>hp_2058551;atk_1270647;hit_500000;miss_70;cirt_0;cirtSub_-3500</v>
      </c>
      <c r="V292" s="7" t="str">
        <f t="shared" si="87"/>
        <v>凯那市场8-2</v>
      </c>
      <c r="W292" s="7">
        <f t="shared" si="100"/>
        <v>403</v>
      </c>
      <c r="X292" s="9" t="s">
        <v>738</v>
      </c>
      <c r="Y292" s="9">
        <v>2</v>
      </c>
      <c r="Z292" s="8">
        <f t="shared" si="95"/>
        <v>1433</v>
      </c>
      <c r="AA292" s="6" t="s">
        <v>3967</v>
      </c>
      <c r="AB292" s="6">
        <v>1113916</v>
      </c>
      <c r="AC292" s="6">
        <f t="shared" si="101"/>
        <v>0.86</v>
      </c>
      <c r="AD292" s="6">
        <f t="shared" si="102"/>
        <v>957967</v>
      </c>
      <c r="AE292" s="6">
        <f t="shared" si="84"/>
        <v>283260</v>
      </c>
      <c r="AF292" s="6">
        <v>350000</v>
      </c>
      <c r="AG292" s="11">
        <f t="shared" si="104"/>
        <v>1591227</v>
      </c>
      <c r="AH292">
        <f t="shared" si="103"/>
        <v>1.4284981991460757</v>
      </c>
      <c r="AI292" s="53">
        <v>0.55000000000000004</v>
      </c>
      <c r="AJ292" s="7" t="str">
        <f t="shared" si="88"/>
        <v>hp_1591227</v>
      </c>
      <c r="AK292" s="7" t="s">
        <v>3968</v>
      </c>
      <c r="AL292" s="7">
        <v>216500</v>
      </c>
      <c r="AM292" s="7">
        <f>INT(IF(MOD(Y292,3)=0,INT(AL292*0.55),INT(AL292*0.35)))</f>
        <v>75775</v>
      </c>
      <c r="AN292" s="54">
        <f t="shared" si="92"/>
        <v>170098</v>
      </c>
      <c r="AO292" s="7" t="str">
        <f t="shared" si="93"/>
        <v>atk_170098</v>
      </c>
      <c r="AP292" s="7" t="s">
        <v>3973</v>
      </c>
      <c r="AQ292" s="7" t="s">
        <v>3985</v>
      </c>
      <c r="AR292" s="7" t="s">
        <v>3975</v>
      </c>
      <c r="AS292" s="7" t="s">
        <v>3976</v>
      </c>
      <c r="AU292" s="7" t="str">
        <f t="shared" si="94"/>
        <v>hp_1591227;atk_170098;hit_500000;miss_40;cirt_0;cirtSub_-3500</v>
      </c>
    </row>
    <row r="293" spans="1:47" x14ac:dyDescent="0.2">
      <c r="A293" s="8" t="s">
        <v>1198</v>
      </c>
      <c r="B293" s="6" t="s">
        <v>3967</v>
      </c>
      <c r="C293" s="6">
        <v>231275</v>
      </c>
      <c r="D293" s="6">
        <v>2067426</v>
      </c>
      <c r="E293" s="6" t="str">
        <f t="shared" si="89"/>
        <v>hp_2067426</v>
      </c>
      <c r="F293" s="7" t="s">
        <v>3968</v>
      </c>
      <c r="G293" s="6">
        <v>841000</v>
      </c>
      <c r="H293" s="7">
        <f t="shared" si="97"/>
        <v>1270647</v>
      </c>
      <c r="I293" s="7" t="str">
        <f t="shared" si="90"/>
        <v>atk_1270647</v>
      </c>
      <c r="J293" s="7" t="s">
        <v>3973</v>
      </c>
      <c r="K293" s="7" t="s">
        <v>3991</v>
      </c>
      <c r="L293" s="7" t="s">
        <v>3975</v>
      </c>
      <c r="M293" s="7" t="s">
        <v>3976</v>
      </c>
      <c r="O293" s="7" t="str">
        <f t="shared" si="91"/>
        <v>hp_2067426;atk_1270647;hit_500000;miss_70;cirt_0;cirtSub_-3500</v>
      </c>
      <c r="V293" s="7" t="str">
        <f t="shared" si="87"/>
        <v>凯那市场8-3</v>
      </c>
      <c r="W293" s="7">
        <f t="shared" si="100"/>
        <v>405</v>
      </c>
      <c r="X293" s="9" t="s">
        <v>738</v>
      </c>
      <c r="Y293" s="9">
        <v>3</v>
      </c>
      <c r="Z293" s="8">
        <f t="shared" si="95"/>
        <v>1436</v>
      </c>
      <c r="AA293" s="6" t="s">
        <v>3967</v>
      </c>
      <c r="AB293" s="6">
        <v>1118642</v>
      </c>
      <c r="AC293" s="6">
        <f t="shared" si="101"/>
        <v>0.86249999999999993</v>
      </c>
      <c r="AD293" s="6">
        <f t="shared" si="102"/>
        <v>964828</v>
      </c>
      <c r="AE293" s="6">
        <f t="shared" si="84"/>
        <v>283260</v>
      </c>
      <c r="AF293" s="6">
        <v>350000</v>
      </c>
      <c r="AG293" s="11">
        <f t="shared" si="104"/>
        <v>1598088</v>
      </c>
      <c r="AH293">
        <f t="shared" si="103"/>
        <v>1.4285964589207272</v>
      </c>
      <c r="AI293" s="53">
        <v>0.55000000000000004</v>
      </c>
      <c r="AJ293" s="7" t="str">
        <f t="shared" si="88"/>
        <v>hp_1598088</v>
      </c>
      <c r="AK293" s="7" t="s">
        <v>3968</v>
      </c>
      <c r="AL293" s="7">
        <v>217000</v>
      </c>
      <c r="AM293" s="7">
        <f>INT(IF(MOD(Y293,3)=0,INT(AL293*0.55),INT(AL293*0.35)))</f>
        <v>119350</v>
      </c>
      <c r="AN293" s="54">
        <f t="shared" si="92"/>
        <v>170502</v>
      </c>
      <c r="AO293" s="7" t="str">
        <f t="shared" si="93"/>
        <v>atk_170502</v>
      </c>
      <c r="AP293" s="7" t="s">
        <v>3973</v>
      </c>
      <c r="AQ293" s="7" t="s">
        <v>3985</v>
      </c>
      <c r="AR293" s="7" t="s">
        <v>3975</v>
      </c>
      <c r="AS293" s="7" t="s">
        <v>3976</v>
      </c>
      <c r="AU293" s="7" t="str">
        <f t="shared" si="94"/>
        <v>hp_1598088;atk_170502;hit_500000;miss_40;cirt_0;cirtSub_-3500</v>
      </c>
    </row>
    <row r="294" spans="1:47" x14ac:dyDescent="0.2">
      <c r="A294" s="8" t="s">
        <v>1199</v>
      </c>
      <c r="B294" s="6" t="s">
        <v>3967</v>
      </c>
      <c r="C294" s="6">
        <v>234575</v>
      </c>
      <c r="D294" s="6">
        <v>2090225</v>
      </c>
      <c r="E294" s="6" t="str">
        <f t="shared" si="89"/>
        <v>hp_2090225</v>
      </c>
      <c r="F294" s="7" t="s">
        <v>3968</v>
      </c>
      <c r="G294" s="6">
        <v>853000</v>
      </c>
      <c r="H294" s="7">
        <f t="shared" si="97"/>
        <v>1294924</v>
      </c>
      <c r="I294" s="7" t="str">
        <f t="shared" si="90"/>
        <v>atk_1294924</v>
      </c>
      <c r="J294" s="7" t="s">
        <v>3973</v>
      </c>
      <c r="K294" s="7" t="s">
        <v>3991</v>
      </c>
      <c r="L294" s="7" t="s">
        <v>3975</v>
      </c>
      <c r="M294" s="7" t="s">
        <v>3976</v>
      </c>
      <c r="O294" s="7" t="str">
        <f t="shared" si="91"/>
        <v>hp_2090225;atk_1294924;hit_500000;miss_70;cirt_0;cirtSub_-3500</v>
      </c>
      <c r="V294" s="7" t="str">
        <f t="shared" si="87"/>
        <v>凯那市场8-4</v>
      </c>
      <c r="W294" s="7">
        <f t="shared" si="100"/>
        <v>407</v>
      </c>
      <c r="X294" s="9" t="s">
        <v>738</v>
      </c>
      <c r="Y294" s="9">
        <v>4</v>
      </c>
      <c r="Z294" s="8">
        <f t="shared" si="95"/>
        <v>1440</v>
      </c>
      <c r="AA294" s="6" t="s">
        <v>3967</v>
      </c>
      <c r="AB294" s="6">
        <v>1123378</v>
      </c>
      <c r="AC294" s="6">
        <f t="shared" si="101"/>
        <v>0.86249999999999993</v>
      </c>
      <c r="AD294" s="6">
        <f t="shared" si="102"/>
        <v>968913</v>
      </c>
      <c r="AE294" s="6">
        <f t="shared" si="84"/>
        <v>283260</v>
      </c>
      <c r="AF294" s="6">
        <v>350000</v>
      </c>
      <c r="AG294" s="11">
        <f t="shared" si="104"/>
        <v>1602173</v>
      </c>
      <c r="AH294">
        <f t="shared" si="103"/>
        <v>1.4262100557425907</v>
      </c>
      <c r="AI294" s="53">
        <v>0.55000000000000004</v>
      </c>
      <c r="AJ294" s="7" t="str">
        <f t="shared" si="88"/>
        <v>hp_1602173</v>
      </c>
      <c r="AK294" s="7" t="s">
        <v>3968</v>
      </c>
      <c r="AL294" s="7">
        <v>217500</v>
      </c>
      <c r="AM294" s="7">
        <f>INT(IF(MOD(Y294,3)=0,INT(AL294*0.55),INT(AL294*0.35)))</f>
        <v>76125</v>
      </c>
      <c r="AN294" s="54">
        <f t="shared" si="92"/>
        <v>170610</v>
      </c>
      <c r="AO294" s="7" t="str">
        <f t="shared" si="93"/>
        <v>atk_170610</v>
      </c>
      <c r="AP294" s="7" t="s">
        <v>3973</v>
      </c>
      <c r="AQ294" s="7" t="s">
        <v>3985</v>
      </c>
      <c r="AR294" s="7" t="s">
        <v>3975</v>
      </c>
      <c r="AS294" s="7" t="s">
        <v>3976</v>
      </c>
      <c r="AU294" s="7" t="str">
        <f t="shared" si="94"/>
        <v>hp_1602173;atk_170610;hit_500000;miss_40;cirt_0;cirtSub_-3500</v>
      </c>
    </row>
    <row r="295" spans="1:47" x14ac:dyDescent="0.2">
      <c r="A295" s="8" t="s">
        <v>1199</v>
      </c>
      <c r="B295" s="6" t="s">
        <v>3967</v>
      </c>
      <c r="C295" s="6">
        <v>234575</v>
      </c>
      <c r="D295" s="6">
        <v>2099163</v>
      </c>
      <c r="E295" s="6" t="str">
        <f t="shared" si="89"/>
        <v>hp_2099163</v>
      </c>
      <c r="F295" s="7" t="s">
        <v>3968</v>
      </c>
      <c r="G295" s="6">
        <v>853000</v>
      </c>
      <c r="H295" s="7">
        <f t="shared" si="97"/>
        <v>1294924</v>
      </c>
      <c r="I295" s="7" t="str">
        <f t="shared" si="90"/>
        <v>atk_1294924</v>
      </c>
      <c r="J295" s="7" t="s">
        <v>3973</v>
      </c>
      <c r="K295" s="7" t="s">
        <v>3991</v>
      </c>
      <c r="L295" s="7" t="s">
        <v>3975</v>
      </c>
      <c r="M295" s="7" t="s">
        <v>3976</v>
      </c>
      <c r="O295" s="7" t="str">
        <f t="shared" si="91"/>
        <v>hp_2099163;atk_1294924;hit_500000;miss_70;cirt_0;cirtSub_-3500</v>
      </c>
      <c r="V295" s="7" t="str">
        <f t="shared" si="87"/>
        <v>凯那市场8-5</v>
      </c>
      <c r="W295" s="7">
        <f t="shared" si="100"/>
        <v>409</v>
      </c>
      <c r="X295" s="9" t="s">
        <v>738</v>
      </c>
      <c r="Y295" s="9">
        <v>5</v>
      </c>
      <c r="Z295" s="8">
        <f t="shared" si="95"/>
        <v>1445</v>
      </c>
      <c r="AA295" s="6" t="s">
        <v>3967</v>
      </c>
      <c r="AB295" s="6">
        <v>1128123</v>
      </c>
      <c r="AC295" s="6">
        <f t="shared" si="101"/>
        <v>0.86249999999999993</v>
      </c>
      <c r="AD295" s="6">
        <f t="shared" si="102"/>
        <v>973006</v>
      </c>
      <c r="AE295" s="6">
        <f t="shared" si="84"/>
        <v>283260</v>
      </c>
      <c r="AF295" s="6">
        <v>350000</v>
      </c>
      <c r="AG295" s="11">
        <f t="shared" si="104"/>
        <v>1606266</v>
      </c>
      <c r="AH295">
        <f t="shared" si="103"/>
        <v>1.42383942176518</v>
      </c>
      <c r="AI295" s="53">
        <v>0.55000000000000004</v>
      </c>
      <c r="AJ295" s="7" t="str">
        <f t="shared" si="88"/>
        <v>hp_1606266</v>
      </c>
      <c r="AK295" s="7" t="s">
        <v>3968</v>
      </c>
      <c r="AL295" s="7">
        <v>218000</v>
      </c>
      <c r="AM295" s="7">
        <f>INT(IF(MOD(Y295,3)=0,INT(AL295*0.55),INT(AL295*0.35)))</f>
        <v>76300</v>
      </c>
      <c r="AN295" s="54">
        <f t="shared" si="92"/>
        <v>170718</v>
      </c>
      <c r="AO295" s="7" t="str">
        <f t="shared" si="93"/>
        <v>atk_170718</v>
      </c>
      <c r="AP295" s="7" t="s">
        <v>3973</v>
      </c>
      <c r="AQ295" s="7" t="s">
        <v>3985</v>
      </c>
      <c r="AR295" s="7" t="s">
        <v>3975</v>
      </c>
      <c r="AS295" s="7" t="s">
        <v>3976</v>
      </c>
      <c r="AU295" s="7" t="str">
        <f t="shared" si="94"/>
        <v>hp_1606266;atk_170718;hit_500000;miss_40;cirt_0;cirtSub_-3500</v>
      </c>
    </row>
    <row r="296" spans="1:47" x14ac:dyDescent="0.2">
      <c r="A296" s="8" t="s">
        <v>1199</v>
      </c>
      <c r="B296" s="6" t="s">
        <v>3967</v>
      </c>
      <c r="C296" s="6">
        <v>234575</v>
      </c>
      <c r="D296" s="6">
        <v>2108124</v>
      </c>
      <c r="E296" s="6" t="str">
        <f t="shared" si="89"/>
        <v>hp_2108124</v>
      </c>
      <c r="F296" s="7" t="s">
        <v>3968</v>
      </c>
      <c r="G296" s="6">
        <v>853000</v>
      </c>
      <c r="H296" s="7">
        <f t="shared" si="97"/>
        <v>1294924</v>
      </c>
      <c r="I296" s="7" t="str">
        <f t="shared" si="90"/>
        <v>atk_1294924</v>
      </c>
      <c r="J296" s="7" t="s">
        <v>3973</v>
      </c>
      <c r="K296" s="7" t="s">
        <v>3991</v>
      </c>
      <c r="L296" s="7" t="s">
        <v>3975</v>
      </c>
      <c r="M296" s="7" t="s">
        <v>3976</v>
      </c>
      <c r="O296" s="7" t="str">
        <f t="shared" si="91"/>
        <v>hp_2108124;atk_1294924;hit_500000;miss_70;cirt_0;cirtSub_-3500</v>
      </c>
      <c r="V296" s="7" t="str">
        <f t="shared" si="87"/>
        <v>凯那市场8-6</v>
      </c>
      <c r="W296" s="7">
        <f t="shared" si="100"/>
        <v>411</v>
      </c>
      <c r="X296" s="9" t="s">
        <v>738</v>
      </c>
      <c r="Y296" s="9">
        <v>6</v>
      </c>
      <c r="Z296" s="8">
        <f t="shared" si="95"/>
        <v>1451</v>
      </c>
      <c r="AA296" s="6" t="s">
        <v>3967</v>
      </c>
      <c r="AB296" s="6">
        <v>1132878</v>
      </c>
      <c r="AC296" s="6">
        <f t="shared" si="101"/>
        <v>0.86499999999999999</v>
      </c>
      <c r="AD296" s="6">
        <f t="shared" si="102"/>
        <v>979939</v>
      </c>
      <c r="AE296" s="6">
        <f t="shared" si="84"/>
        <v>283260</v>
      </c>
      <c r="AF296" s="6">
        <v>350000</v>
      </c>
      <c r="AG296" s="11">
        <f t="shared" si="104"/>
        <v>1613199</v>
      </c>
      <c r="AH296">
        <f t="shared" si="103"/>
        <v>1.423982988459481</v>
      </c>
      <c r="AI296" s="53">
        <v>0.55000000000000004</v>
      </c>
      <c r="AJ296" s="7" t="str">
        <f t="shared" si="88"/>
        <v>hp_1613199</v>
      </c>
      <c r="AK296" s="7" t="s">
        <v>3968</v>
      </c>
      <c r="AL296" s="7">
        <v>218500</v>
      </c>
      <c r="AM296" s="7">
        <f>INT(IF(MOD(Y296,3)=0,INT(AL296*0.55),INT(AL296*0.35)))</f>
        <v>120175</v>
      </c>
      <c r="AN296" s="54">
        <f t="shared" si="92"/>
        <v>171127</v>
      </c>
      <c r="AO296" s="7" t="str">
        <f t="shared" si="93"/>
        <v>atk_171127</v>
      </c>
      <c r="AP296" s="7" t="s">
        <v>3973</v>
      </c>
      <c r="AQ296" s="7" t="s">
        <v>3985</v>
      </c>
      <c r="AR296" s="7" t="s">
        <v>3975</v>
      </c>
      <c r="AS296" s="7" t="s">
        <v>3976</v>
      </c>
      <c r="AU296" s="7" t="str">
        <f t="shared" si="94"/>
        <v>hp_1613199;atk_171127;hit_500000;miss_40;cirt_0;cirtSub_-3500</v>
      </c>
    </row>
    <row r="297" spans="1:47" x14ac:dyDescent="0.2">
      <c r="A297" s="8" t="s">
        <v>1200</v>
      </c>
      <c r="B297" s="6" t="s">
        <v>3967</v>
      </c>
      <c r="C297" s="6">
        <v>237875</v>
      </c>
      <c r="D297" s="6">
        <v>2131156</v>
      </c>
      <c r="E297" s="6" t="str">
        <f t="shared" si="89"/>
        <v>hp_2131156</v>
      </c>
      <c r="F297" s="7" t="s">
        <v>3968</v>
      </c>
      <c r="G297" s="6">
        <v>865000</v>
      </c>
      <c r="H297" s="7">
        <f t="shared" si="97"/>
        <v>1319421</v>
      </c>
      <c r="I297" s="7" t="str">
        <f t="shared" si="90"/>
        <v>atk_1319421</v>
      </c>
      <c r="J297" s="7" t="s">
        <v>3973</v>
      </c>
      <c r="K297" s="7" t="s">
        <v>3991</v>
      </c>
      <c r="L297" s="7" t="s">
        <v>3975</v>
      </c>
      <c r="M297" s="7" t="s">
        <v>3976</v>
      </c>
      <c r="O297" s="7" t="str">
        <f t="shared" si="91"/>
        <v>hp_2131156;atk_1319421;hit_500000;miss_70;cirt_0;cirtSub_-3500</v>
      </c>
      <c r="V297" s="7" t="str">
        <f t="shared" si="87"/>
        <v>凯那市场8-7</v>
      </c>
      <c r="W297" s="7">
        <f t="shared" si="100"/>
        <v>413</v>
      </c>
      <c r="X297" s="9" t="s">
        <v>738</v>
      </c>
      <c r="Y297" s="9">
        <v>7</v>
      </c>
      <c r="Z297" s="8">
        <f t="shared" si="95"/>
        <v>1458</v>
      </c>
      <c r="AA297" s="6" t="s">
        <v>3967</v>
      </c>
      <c r="AB297" s="6">
        <v>1137644</v>
      </c>
      <c r="AC297" s="6">
        <f t="shared" si="101"/>
        <v>0.86499999999999999</v>
      </c>
      <c r="AD297" s="6">
        <f t="shared" si="102"/>
        <v>984062</v>
      </c>
      <c r="AE297" s="6">
        <f t="shared" si="84"/>
        <v>283260</v>
      </c>
      <c r="AF297" s="6">
        <v>350000</v>
      </c>
      <c r="AG297" s="11">
        <f t="shared" si="104"/>
        <v>1617322</v>
      </c>
      <c r="AH297">
        <f t="shared" si="103"/>
        <v>1.421641568012489</v>
      </c>
      <c r="AI297" s="53">
        <v>0.55000000000000004</v>
      </c>
      <c r="AJ297" s="7" t="str">
        <f t="shared" si="88"/>
        <v>hp_1617322</v>
      </c>
      <c r="AK297" s="7" t="s">
        <v>3968</v>
      </c>
      <c r="AL297" s="7">
        <v>219000</v>
      </c>
      <c r="AM297" s="7">
        <f>INT(IF(MOD(Y297,3)=0,INT(AL297*0.55),INT(AL297*0.35)))</f>
        <v>76650</v>
      </c>
      <c r="AN297" s="54">
        <f t="shared" si="92"/>
        <v>171236</v>
      </c>
      <c r="AO297" s="7" t="str">
        <f t="shared" si="93"/>
        <v>atk_171236</v>
      </c>
      <c r="AP297" s="7" t="s">
        <v>3973</v>
      </c>
      <c r="AQ297" s="7" t="s">
        <v>3985</v>
      </c>
      <c r="AR297" s="7" t="s">
        <v>3975</v>
      </c>
      <c r="AS297" s="7" t="s">
        <v>3976</v>
      </c>
      <c r="AU297" s="7" t="str">
        <f t="shared" si="94"/>
        <v>hp_1617322;atk_171236;hit_500000;miss_40;cirt_0;cirtSub_-3500</v>
      </c>
    </row>
    <row r="298" spans="1:47" x14ac:dyDescent="0.2">
      <c r="A298" s="8" t="s">
        <v>1200</v>
      </c>
      <c r="B298" s="6" t="s">
        <v>3967</v>
      </c>
      <c r="C298" s="6">
        <v>237875</v>
      </c>
      <c r="D298" s="6">
        <v>2140180</v>
      </c>
      <c r="E298" s="6" t="str">
        <f t="shared" si="89"/>
        <v>hp_2140180</v>
      </c>
      <c r="F298" s="7" t="s">
        <v>3968</v>
      </c>
      <c r="G298" s="6">
        <v>865000</v>
      </c>
      <c r="H298" s="7">
        <f t="shared" si="97"/>
        <v>1319421</v>
      </c>
      <c r="I298" s="7" t="str">
        <f t="shared" si="90"/>
        <v>atk_1319421</v>
      </c>
      <c r="J298" s="7" t="s">
        <v>3973</v>
      </c>
      <c r="K298" s="7" t="s">
        <v>3991</v>
      </c>
      <c r="L298" s="7" t="s">
        <v>3975</v>
      </c>
      <c r="M298" s="7" t="s">
        <v>3976</v>
      </c>
      <c r="O298" s="7" t="str">
        <f t="shared" si="91"/>
        <v>hp_2140180;atk_1319421;hit_500000;miss_70;cirt_0;cirtSub_-3500</v>
      </c>
      <c r="V298" s="7" t="str">
        <f t="shared" si="87"/>
        <v>凯那市场8-8</v>
      </c>
      <c r="W298" s="7">
        <f t="shared" si="100"/>
        <v>415</v>
      </c>
      <c r="X298" s="9" t="s">
        <v>738</v>
      </c>
      <c r="Y298" s="9">
        <v>8</v>
      </c>
      <c r="Z298" s="8">
        <f t="shared" si="95"/>
        <v>1466</v>
      </c>
      <c r="AA298" s="6" t="s">
        <v>3967</v>
      </c>
      <c r="AB298" s="6">
        <v>1142419</v>
      </c>
      <c r="AC298" s="6">
        <f t="shared" si="101"/>
        <v>0.86499999999999999</v>
      </c>
      <c r="AD298" s="6">
        <f t="shared" si="102"/>
        <v>988192</v>
      </c>
      <c r="AE298" s="6">
        <f t="shared" ref="AE298:AE360" si="106">AE297</f>
        <v>283260</v>
      </c>
      <c r="AF298" s="6">
        <v>350000</v>
      </c>
      <c r="AG298" s="11">
        <f t="shared" si="104"/>
        <v>1621452</v>
      </c>
      <c r="AH298">
        <f t="shared" si="103"/>
        <v>1.4193146297461789</v>
      </c>
      <c r="AI298" s="53">
        <v>0.55000000000000004</v>
      </c>
      <c r="AJ298" s="7" t="str">
        <f t="shared" si="88"/>
        <v>hp_1621452</v>
      </c>
      <c r="AK298" s="7" t="s">
        <v>3968</v>
      </c>
      <c r="AL298" s="7">
        <v>219500</v>
      </c>
      <c r="AM298" s="7">
        <f>INT(IF(MOD(Y298,3)=0,INT(AL298*0.55),INT(AL298*0.35)))</f>
        <v>76825</v>
      </c>
      <c r="AN298" s="54">
        <f t="shared" si="92"/>
        <v>171346</v>
      </c>
      <c r="AO298" s="7" t="str">
        <f t="shared" si="93"/>
        <v>atk_171346</v>
      </c>
      <c r="AP298" s="7" t="s">
        <v>3973</v>
      </c>
      <c r="AQ298" s="7" t="s">
        <v>3985</v>
      </c>
      <c r="AR298" s="7" t="s">
        <v>3975</v>
      </c>
      <c r="AS298" s="7" t="s">
        <v>3976</v>
      </c>
      <c r="AU298" s="7" t="str">
        <f t="shared" si="94"/>
        <v>hp_1621452;atk_171346;hit_500000;miss_40;cirt_0;cirtSub_-3500</v>
      </c>
    </row>
    <row r="299" spans="1:47" x14ac:dyDescent="0.2">
      <c r="A299" s="8" t="s">
        <v>1200</v>
      </c>
      <c r="B299" s="6" t="s">
        <v>3967</v>
      </c>
      <c r="C299" s="6">
        <v>237875</v>
      </c>
      <c r="D299" s="6">
        <v>2149227</v>
      </c>
      <c r="E299" s="6" t="str">
        <f t="shared" si="89"/>
        <v>hp_2149227</v>
      </c>
      <c r="F299" s="7" t="s">
        <v>3968</v>
      </c>
      <c r="G299" s="6">
        <v>865000</v>
      </c>
      <c r="H299" s="7">
        <f t="shared" si="97"/>
        <v>1319421</v>
      </c>
      <c r="I299" s="7" t="str">
        <f t="shared" si="90"/>
        <v>atk_1319421</v>
      </c>
      <c r="J299" s="7" t="s">
        <v>3973</v>
      </c>
      <c r="K299" s="7" t="s">
        <v>3991</v>
      </c>
      <c r="L299" s="7" t="s">
        <v>3975</v>
      </c>
      <c r="M299" s="7" t="s">
        <v>3976</v>
      </c>
      <c r="O299" s="7" t="str">
        <f t="shared" si="91"/>
        <v>hp_2149227;atk_1319421;hit_500000;miss_70;cirt_0;cirtSub_-3500</v>
      </c>
      <c r="V299" s="7" t="str">
        <f t="shared" si="87"/>
        <v>凯那市场8-9</v>
      </c>
      <c r="W299" s="7">
        <f t="shared" si="100"/>
        <v>417</v>
      </c>
      <c r="X299" s="9" t="s">
        <v>738</v>
      </c>
      <c r="Y299" s="9">
        <v>9</v>
      </c>
      <c r="Z299" s="8">
        <f t="shared" si="95"/>
        <v>1475</v>
      </c>
      <c r="AA299" s="6" t="s">
        <v>3967</v>
      </c>
      <c r="AB299" s="6">
        <v>1147204</v>
      </c>
      <c r="AC299" s="6">
        <f t="shared" si="101"/>
        <v>0.86749999999999994</v>
      </c>
      <c r="AD299" s="6">
        <f t="shared" si="102"/>
        <v>995199</v>
      </c>
      <c r="AE299" s="6">
        <f t="shared" si="106"/>
        <v>283260</v>
      </c>
      <c r="AF299" s="6">
        <v>350000</v>
      </c>
      <c r="AG299" s="11">
        <f t="shared" si="104"/>
        <v>1628459</v>
      </c>
      <c r="AH299">
        <f t="shared" si="103"/>
        <v>1.4195025470622487</v>
      </c>
      <c r="AI299" s="53">
        <v>0.55000000000000004</v>
      </c>
      <c r="AJ299" s="7" t="str">
        <f t="shared" si="88"/>
        <v>hp_1628459</v>
      </c>
      <c r="AK299" s="7" t="s">
        <v>3968</v>
      </c>
      <c r="AL299" s="7">
        <v>220000</v>
      </c>
      <c r="AM299" s="7">
        <f>INT(IF(MOD(Y299,3)=0,INT(AL299*0.55),INT(AL299*0.35)))</f>
        <v>121000</v>
      </c>
      <c r="AN299" s="54">
        <f t="shared" si="92"/>
        <v>171759</v>
      </c>
      <c r="AO299" s="7" t="str">
        <f t="shared" si="93"/>
        <v>atk_171759</v>
      </c>
      <c r="AP299" s="7" t="s">
        <v>3973</v>
      </c>
      <c r="AQ299" s="7" t="s">
        <v>3985</v>
      </c>
      <c r="AR299" s="7" t="s">
        <v>3975</v>
      </c>
      <c r="AS299" s="7" t="s">
        <v>3976</v>
      </c>
      <c r="AU299" s="7" t="str">
        <f t="shared" si="94"/>
        <v>hp_1628459;atk_171759;hit_500000;miss_40;cirt_0;cirtSub_-3500</v>
      </c>
    </row>
    <row r="300" spans="1:47" s="12" customFormat="1" x14ac:dyDescent="0.2">
      <c r="A300" s="8" t="s">
        <v>1341</v>
      </c>
      <c r="B300" s="6" t="s">
        <v>3967</v>
      </c>
      <c r="C300" s="6">
        <v>241175</v>
      </c>
      <c r="D300" s="6">
        <v>2172562</v>
      </c>
      <c r="E300" s="6" t="str">
        <f t="shared" si="89"/>
        <v>hp_2172562</v>
      </c>
      <c r="F300" s="7" t="s">
        <v>3968</v>
      </c>
      <c r="G300" s="6">
        <v>877000</v>
      </c>
      <c r="H300" s="7">
        <f t="shared" si="97"/>
        <v>1344135</v>
      </c>
      <c r="I300" s="7" t="str">
        <f t="shared" si="90"/>
        <v>atk_1344135</v>
      </c>
      <c r="J300" s="7" t="s">
        <v>3973</v>
      </c>
      <c r="K300" s="7" t="s">
        <v>3992</v>
      </c>
      <c r="L300" s="7" t="s">
        <v>3975</v>
      </c>
      <c r="M300" s="7" t="s">
        <v>3976</v>
      </c>
      <c r="N300" s="7"/>
      <c r="O300" s="7" t="str">
        <f t="shared" si="91"/>
        <v>hp_2172562;atk_1344135;hit_500000;miss_75;cirt_0;cirtSub_-3500</v>
      </c>
      <c r="P300" s="7"/>
      <c r="Q300" s="7"/>
      <c r="R300" s="7"/>
      <c r="S300" s="7"/>
      <c r="T300" s="7"/>
      <c r="V300" s="12" t="str">
        <f t="shared" si="87"/>
        <v>凯那市场8-10</v>
      </c>
      <c r="W300" s="12">
        <f t="shared" si="100"/>
        <v>419</v>
      </c>
      <c r="X300" s="5" t="s">
        <v>738</v>
      </c>
      <c r="Y300" s="5">
        <v>10</v>
      </c>
      <c r="Z300" s="5">
        <f t="shared" si="95"/>
        <v>1485</v>
      </c>
      <c r="AA300" s="11" t="s">
        <v>3967</v>
      </c>
      <c r="AB300" s="11">
        <v>1151999</v>
      </c>
      <c r="AC300" s="11">
        <f t="shared" si="101"/>
        <v>0.86749999999999994</v>
      </c>
      <c r="AD300" s="11">
        <f t="shared" si="102"/>
        <v>999359</v>
      </c>
      <c r="AE300" s="6">
        <f t="shared" si="106"/>
        <v>283260</v>
      </c>
      <c r="AF300" s="11">
        <v>350000</v>
      </c>
      <c r="AG300" s="11">
        <f t="shared" si="104"/>
        <v>1632619</v>
      </c>
      <c r="AH300">
        <f t="shared" si="103"/>
        <v>1.4172052232684229</v>
      </c>
      <c r="AI300" s="53">
        <v>0.55000000000000004</v>
      </c>
      <c r="AJ300" s="7" t="str">
        <f t="shared" si="88"/>
        <v>hp_1632619</v>
      </c>
      <c r="AK300" s="12" t="s">
        <v>3968</v>
      </c>
      <c r="AL300" s="12">
        <v>220500</v>
      </c>
      <c r="AM300" s="7">
        <f>INT(IF(MOD(Y300,3)=0,INT(AL300*0.55),INT(AL300*0.35)))</f>
        <v>77175</v>
      </c>
      <c r="AN300" s="54">
        <f t="shared" si="92"/>
        <v>171871</v>
      </c>
      <c r="AO300" s="7" t="str">
        <f t="shared" si="93"/>
        <v>atk_171871</v>
      </c>
      <c r="AP300" s="12" t="s">
        <v>3973</v>
      </c>
      <c r="AQ300" s="12" t="s">
        <v>3985</v>
      </c>
      <c r="AR300" s="12" t="s">
        <v>3975</v>
      </c>
      <c r="AS300" s="12" t="s">
        <v>3976</v>
      </c>
      <c r="AU300" s="12" t="str">
        <f t="shared" si="94"/>
        <v>hp_1632619;atk_171871;hit_500000;miss_40;cirt_0;cirtSub_-3500</v>
      </c>
    </row>
    <row r="301" spans="1:47" x14ac:dyDescent="0.2">
      <c r="A301" s="8" t="s">
        <v>1341</v>
      </c>
      <c r="B301" s="6" t="s">
        <v>3967</v>
      </c>
      <c r="C301" s="6">
        <v>241175</v>
      </c>
      <c r="D301" s="6">
        <v>2181778</v>
      </c>
      <c r="E301" s="6" t="str">
        <f t="shared" si="89"/>
        <v>hp_2181778</v>
      </c>
      <c r="F301" s="7" t="s">
        <v>3968</v>
      </c>
      <c r="G301" s="6">
        <v>877000</v>
      </c>
      <c r="H301" s="7">
        <f t="shared" si="97"/>
        <v>1344135</v>
      </c>
      <c r="I301" s="7" t="str">
        <f t="shared" si="90"/>
        <v>atk_1344135</v>
      </c>
      <c r="J301" s="7" t="s">
        <v>3973</v>
      </c>
      <c r="K301" s="7" t="s">
        <v>3992</v>
      </c>
      <c r="L301" s="7" t="s">
        <v>3975</v>
      </c>
      <c r="M301" s="7" t="s">
        <v>3976</v>
      </c>
      <c r="O301" s="7" t="str">
        <f t="shared" si="91"/>
        <v>hp_2181778;atk_1344135;hit_500000;miss_75;cirt_0;cirtSub_-3500</v>
      </c>
      <c r="V301" s="7" t="str">
        <f t="shared" si="87"/>
        <v>发电厂1-1</v>
      </c>
      <c r="W301" s="7">
        <f t="shared" si="100"/>
        <v>421</v>
      </c>
      <c r="X301" s="9" t="s">
        <v>516</v>
      </c>
      <c r="Y301" s="9">
        <v>1</v>
      </c>
      <c r="Z301" s="8">
        <f t="shared" si="95"/>
        <v>1486</v>
      </c>
      <c r="AA301" s="6" t="s">
        <v>3967</v>
      </c>
      <c r="AB301" s="6">
        <v>1156804</v>
      </c>
      <c r="AC301" s="6">
        <f t="shared" si="101"/>
        <v>0.87</v>
      </c>
      <c r="AD301" s="6">
        <f t="shared" si="102"/>
        <v>1006419</v>
      </c>
      <c r="AE301" s="6">
        <f t="shared" ref="AE301" si="107">IF(MOD(Y301,1)=0,INT(AD300*0.3),0)</f>
        <v>299807</v>
      </c>
      <c r="AF301" s="6">
        <v>350000</v>
      </c>
      <c r="AG301" s="11">
        <f t="shared" si="104"/>
        <v>1656226</v>
      </c>
      <c r="AH301">
        <f t="shared" si="103"/>
        <v>1.4317256855958314</v>
      </c>
      <c r="AI301" s="53">
        <v>0.6</v>
      </c>
      <c r="AJ301" s="7" t="str">
        <f t="shared" si="88"/>
        <v>hp_1656226</v>
      </c>
      <c r="AK301" s="7" t="s">
        <v>3968</v>
      </c>
      <c r="AL301" s="7">
        <v>221000</v>
      </c>
      <c r="AM301" s="7">
        <f>INT(IF(MOD(Y301,3)=0,INT(AL301*0.55),INT(AL301*0.35)))</f>
        <v>77350</v>
      </c>
      <c r="AN301" s="54">
        <f t="shared" si="92"/>
        <v>189846</v>
      </c>
      <c r="AO301" s="7" t="str">
        <f t="shared" si="93"/>
        <v>atk_189846</v>
      </c>
      <c r="AP301" s="7" t="s">
        <v>3973</v>
      </c>
      <c r="AQ301" s="7" t="s">
        <v>3986</v>
      </c>
      <c r="AR301" s="7" t="s">
        <v>3975</v>
      </c>
      <c r="AS301" s="7" t="s">
        <v>3976</v>
      </c>
      <c r="AU301" s="7" t="str">
        <f t="shared" si="94"/>
        <v>hp_1656226;atk_189846;hit_500000;miss_45;cirt_0;cirtSub_-3500</v>
      </c>
    </row>
    <row r="302" spans="1:47" x14ac:dyDescent="0.2">
      <c r="A302" s="8" t="s">
        <v>1341</v>
      </c>
      <c r="B302" s="6" t="s">
        <v>3967</v>
      </c>
      <c r="C302" s="6">
        <v>241175</v>
      </c>
      <c r="D302" s="6">
        <v>2191018</v>
      </c>
      <c r="E302" s="6" t="str">
        <f t="shared" si="89"/>
        <v>hp_2191018</v>
      </c>
      <c r="F302" s="7" t="s">
        <v>3968</v>
      </c>
      <c r="G302" s="6">
        <v>877000</v>
      </c>
      <c r="H302" s="7">
        <f t="shared" si="97"/>
        <v>1344135</v>
      </c>
      <c r="I302" s="7" t="str">
        <f t="shared" si="90"/>
        <v>atk_1344135</v>
      </c>
      <c r="J302" s="7" t="s">
        <v>3973</v>
      </c>
      <c r="K302" s="7" t="s">
        <v>3992</v>
      </c>
      <c r="L302" s="7" t="s">
        <v>3975</v>
      </c>
      <c r="M302" s="7" t="s">
        <v>3976</v>
      </c>
      <c r="O302" s="7" t="str">
        <f t="shared" si="91"/>
        <v>hp_2191018;atk_1344135;hit_500000;miss_75;cirt_0;cirtSub_-3500</v>
      </c>
      <c r="V302" s="7" t="str">
        <f t="shared" si="87"/>
        <v>发电厂1-2</v>
      </c>
      <c r="W302" s="7">
        <f t="shared" si="100"/>
        <v>423</v>
      </c>
      <c r="X302" s="9" t="s">
        <v>516</v>
      </c>
      <c r="Y302" s="9">
        <v>2</v>
      </c>
      <c r="Z302" s="8">
        <f t="shared" si="95"/>
        <v>1488</v>
      </c>
      <c r="AA302" s="6" t="s">
        <v>3967</v>
      </c>
      <c r="AB302" s="6">
        <v>1163192</v>
      </c>
      <c r="AC302" s="6">
        <f t="shared" si="101"/>
        <v>0.87</v>
      </c>
      <c r="AD302" s="6">
        <f t="shared" si="102"/>
        <v>1011977</v>
      </c>
      <c r="AE302" s="6">
        <f t="shared" si="106"/>
        <v>299807</v>
      </c>
      <c r="AF302" s="6">
        <v>350000</v>
      </c>
      <c r="AG302" s="11">
        <f t="shared" si="104"/>
        <v>1661784</v>
      </c>
      <c r="AH302">
        <f t="shared" si="103"/>
        <v>1.4286411873534206</v>
      </c>
      <c r="AI302" s="53">
        <v>0.6</v>
      </c>
      <c r="AJ302" s="7" t="str">
        <f t="shared" si="88"/>
        <v>hp_1661784</v>
      </c>
      <c r="AK302" s="7" t="s">
        <v>3968</v>
      </c>
      <c r="AL302" s="7">
        <v>221800</v>
      </c>
      <c r="AM302" s="7">
        <f>INT(IF(MOD(Y302,3)=0,INT(AL302*0.55),INT(AL302*0.35)))</f>
        <v>77630</v>
      </c>
      <c r="AN302" s="54">
        <f t="shared" si="92"/>
        <v>190123</v>
      </c>
      <c r="AO302" s="7" t="str">
        <f t="shared" si="93"/>
        <v>atk_190123</v>
      </c>
      <c r="AP302" s="7" t="s">
        <v>3973</v>
      </c>
      <c r="AQ302" s="7" t="s">
        <v>3986</v>
      </c>
      <c r="AR302" s="7" t="s">
        <v>3975</v>
      </c>
      <c r="AS302" s="7" t="s">
        <v>3976</v>
      </c>
      <c r="AU302" s="7" t="str">
        <f t="shared" si="94"/>
        <v>hp_1661784;atk_190123;hit_500000;miss_45;cirt_0;cirtSub_-3500</v>
      </c>
    </row>
    <row r="303" spans="1:47" x14ac:dyDescent="0.2">
      <c r="A303" s="8" t="s">
        <v>1342</v>
      </c>
      <c r="B303" s="6" t="s">
        <v>3967</v>
      </c>
      <c r="C303" s="6">
        <v>244530</v>
      </c>
      <c r="D303" s="6">
        <v>2214753</v>
      </c>
      <c r="E303" s="6" t="str">
        <f t="shared" si="89"/>
        <v>hp_2214753</v>
      </c>
      <c r="F303" s="7" t="s">
        <v>3968</v>
      </c>
      <c r="G303" s="6">
        <v>889200</v>
      </c>
      <c r="H303" s="7">
        <f t="shared" si="97"/>
        <v>1369346</v>
      </c>
      <c r="I303" s="7" t="str">
        <f t="shared" si="90"/>
        <v>atk_1369346</v>
      </c>
      <c r="J303" s="7" t="s">
        <v>3973</v>
      </c>
      <c r="K303" s="7" t="s">
        <v>3992</v>
      </c>
      <c r="L303" s="7" t="s">
        <v>3975</v>
      </c>
      <c r="M303" s="7" t="s">
        <v>3976</v>
      </c>
      <c r="O303" s="7" t="str">
        <f t="shared" si="91"/>
        <v>hp_2214753;atk_1369346;hit_500000;miss_75;cirt_0;cirtSub_-3500</v>
      </c>
      <c r="V303" s="7" t="str">
        <f t="shared" si="87"/>
        <v>发电厂1-3</v>
      </c>
      <c r="W303" s="7">
        <f t="shared" si="100"/>
        <v>425</v>
      </c>
      <c r="X303" s="9" t="s">
        <v>516</v>
      </c>
      <c r="Y303" s="9">
        <v>3</v>
      </c>
      <c r="Z303" s="8">
        <f t="shared" si="95"/>
        <v>1491</v>
      </c>
      <c r="AA303" s="6" t="s">
        <v>3967</v>
      </c>
      <c r="AB303" s="6">
        <v>1169597</v>
      </c>
      <c r="AC303" s="6">
        <f t="shared" si="101"/>
        <v>0.87249999999999994</v>
      </c>
      <c r="AD303" s="6">
        <f t="shared" si="102"/>
        <v>1020473</v>
      </c>
      <c r="AE303" s="6">
        <f t="shared" si="106"/>
        <v>299807</v>
      </c>
      <c r="AF303" s="6">
        <v>350000</v>
      </c>
      <c r="AG303" s="11">
        <f t="shared" si="104"/>
        <v>1670280</v>
      </c>
      <c r="AH303">
        <f t="shared" si="103"/>
        <v>1.4280816383762953</v>
      </c>
      <c r="AI303" s="53">
        <v>0.6</v>
      </c>
      <c r="AJ303" s="7" t="str">
        <f t="shared" si="88"/>
        <v>hp_1670280</v>
      </c>
      <c r="AK303" s="7" t="s">
        <v>3968</v>
      </c>
      <c r="AL303" s="7">
        <v>222600</v>
      </c>
      <c r="AM303" s="7">
        <f>INT(IF(MOD(Y303,3)=0,INT(AL303*0.55),INT(AL303*0.35)))</f>
        <v>122430</v>
      </c>
      <c r="AN303" s="54">
        <f t="shared" si="92"/>
        <v>190734</v>
      </c>
      <c r="AO303" s="7" t="str">
        <f t="shared" si="93"/>
        <v>atk_190734</v>
      </c>
      <c r="AP303" s="7" t="s">
        <v>3973</v>
      </c>
      <c r="AQ303" s="7" t="s">
        <v>3986</v>
      </c>
      <c r="AR303" s="7" t="s">
        <v>3975</v>
      </c>
      <c r="AS303" s="7" t="s">
        <v>3976</v>
      </c>
      <c r="AU303" s="7" t="str">
        <f t="shared" si="94"/>
        <v>hp_1670280;atk_190734;hit_500000;miss_45;cirt_0;cirtSub_-3500</v>
      </c>
    </row>
    <row r="304" spans="1:47" x14ac:dyDescent="0.2">
      <c r="A304" s="8" t="s">
        <v>1342</v>
      </c>
      <c r="B304" s="6" t="s">
        <v>3967</v>
      </c>
      <c r="C304" s="6">
        <v>244530</v>
      </c>
      <c r="D304" s="6">
        <v>2224057</v>
      </c>
      <c r="E304" s="6" t="str">
        <f t="shared" si="89"/>
        <v>hp_2224057</v>
      </c>
      <c r="F304" s="7" t="s">
        <v>3968</v>
      </c>
      <c r="G304" s="6">
        <v>889200</v>
      </c>
      <c r="H304" s="7">
        <f t="shared" si="97"/>
        <v>1369346</v>
      </c>
      <c r="I304" s="7" t="str">
        <f t="shared" si="90"/>
        <v>atk_1369346</v>
      </c>
      <c r="J304" s="7" t="s">
        <v>3973</v>
      </c>
      <c r="K304" s="7" t="s">
        <v>3992</v>
      </c>
      <c r="L304" s="7" t="s">
        <v>3975</v>
      </c>
      <c r="M304" s="7" t="s">
        <v>3976</v>
      </c>
      <c r="O304" s="7" t="str">
        <f t="shared" si="91"/>
        <v>hp_2224057;atk_1369346;hit_500000;miss_75;cirt_0;cirtSub_-3500</v>
      </c>
      <c r="V304" s="7" t="str">
        <f t="shared" si="87"/>
        <v>发电厂1-4</v>
      </c>
      <c r="W304" s="7">
        <f t="shared" si="100"/>
        <v>427</v>
      </c>
      <c r="X304" s="9" t="s">
        <v>516</v>
      </c>
      <c r="Y304" s="9">
        <v>4</v>
      </c>
      <c r="Z304" s="8">
        <f t="shared" si="95"/>
        <v>1495</v>
      </c>
      <c r="AA304" s="6" t="s">
        <v>3967</v>
      </c>
      <c r="AB304" s="6">
        <v>1176016</v>
      </c>
      <c r="AC304" s="6">
        <f t="shared" si="101"/>
        <v>0.87249999999999994</v>
      </c>
      <c r="AD304" s="6">
        <f t="shared" si="102"/>
        <v>1026073</v>
      </c>
      <c r="AE304" s="6">
        <f t="shared" si="106"/>
        <v>299807</v>
      </c>
      <c r="AF304" s="6">
        <v>350000</v>
      </c>
      <c r="AG304" s="11">
        <f t="shared" si="104"/>
        <v>1675880</v>
      </c>
      <c r="AH304">
        <f t="shared" si="103"/>
        <v>1.42504863879403</v>
      </c>
      <c r="AI304" s="53">
        <v>0.6</v>
      </c>
      <c r="AJ304" s="7" t="str">
        <f t="shared" si="88"/>
        <v>hp_1675880</v>
      </c>
      <c r="AK304" s="7" t="s">
        <v>3968</v>
      </c>
      <c r="AL304" s="7">
        <v>223400</v>
      </c>
      <c r="AM304" s="7">
        <f>INT(IF(MOD(Y304,3)=0,INT(AL304*0.55),INT(AL304*0.35)))</f>
        <v>78190</v>
      </c>
      <c r="AN304" s="54">
        <f t="shared" si="92"/>
        <v>191013</v>
      </c>
      <c r="AO304" s="7" t="str">
        <f t="shared" si="93"/>
        <v>atk_191013</v>
      </c>
      <c r="AP304" s="7" t="s">
        <v>3973</v>
      </c>
      <c r="AQ304" s="7" t="s">
        <v>3986</v>
      </c>
      <c r="AR304" s="7" t="s">
        <v>3975</v>
      </c>
      <c r="AS304" s="7" t="s">
        <v>3976</v>
      </c>
      <c r="AU304" s="7" t="str">
        <f t="shared" si="94"/>
        <v>hp_1675880;atk_191013;hit_500000;miss_45;cirt_0;cirtSub_-3500</v>
      </c>
    </row>
    <row r="305" spans="1:47" x14ac:dyDescent="0.2">
      <c r="A305" s="8" t="s">
        <v>1342</v>
      </c>
      <c r="B305" s="6" t="s">
        <v>3967</v>
      </c>
      <c r="C305" s="6">
        <v>244530</v>
      </c>
      <c r="D305" s="6">
        <v>2233386</v>
      </c>
      <c r="E305" s="6" t="str">
        <f t="shared" si="89"/>
        <v>hp_2233386</v>
      </c>
      <c r="F305" s="7" t="s">
        <v>3968</v>
      </c>
      <c r="G305" s="6">
        <v>889200</v>
      </c>
      <c r="H305" s="7">
        <f t="shared" si="97"/>
        <v>1369346</v>
      </c>
      <c r="I305" s="7" t="str">
        <f t="shared" si="90"/>
        <v>atk_1369346</v>
      </c>
      <c r="J305" s="7" t="s">
        <v>3973</v>
      </c>
      <c r="K305" s="7" t="s">
        <v>3992</v>
      </c>
      <c r="L305" s="7" t="s">
        <v>3975</v>
      </c>
      <c r="M305" s="7" t="s">
        <v>3976</v>
      </c>
      <c r="O305" s="7" t="str">
        <f t="shared" si="91"/>
        <v>hp_2233386;atk_1369346;hit_500000;miss_75;cirt_0;cirtSub_-3500</v>
      </c>
      <c r="V305" s="7" t="str">
        <f t="shared" si="87"/>
        <v>发电厂1-5</v>
      </c>
      <c r="W305" s="7">
        <f t="shared" si="100"/>
        <v>429</v>
      </c>
      <c r="X305" s="9" t="s">
        <v>516</v>
      </c>
      <c r="Y305" s="9">
        <v>5</v>
      </c>
      <c r="Z305" s="8">
        <f t="shared" si="95"/>
        <v>1500</v>
      </c>
      <c r="AA305" s="6" t="s">
        <v>3967</v>
      </c>
      <c r="AB305" s="6">
        <v>1182452</v>
      </c>
      <c r="AC305" s="6">
        <f t="shared" si="101"/>
        <v>0.87249999999999994</v>
      </c>
      <c r="AD305" s="6">
        <f t="shared" si="102"/>
        <v>1031689</v>
      </c>
      <c r="AE305" s="6">
        <f t="shared" si="106"/>
        <v>299807</v>
      </c>
      <c r="AF305" s="6">
        <v>350000</v>
      </c>
      <c r="AG305" s="11">
        <f t="shared" si="104"/>
        <v>1681496</v>
      </c>
      <c r="AH305">
        <f t="shared" si="103"/>
        <v>1.4220416558135129</v>
      </c>
      <c r="AI305" s="53">
        <v>0.6</v>
      </c>
      <c r="AJ305" s="7" t="str">
        <f t="shared" si="88"/>
        <v>hp_1681496</v>
      </c>
      <c r="AK305" s="7" t="s">
        <v>3968</v>
      </c>
      <c r="AL305" s="7">
        <v>224200</v>
      </c>
      <c r="AM305" s="7">
        <f>INT(IF(MOD(Y305,3)=0,INT(AL305*0.55),INT(AL305*0.35)))</f>
        <v>78470</v>
      </c>
      <c r="AN305" s="54">
        <f t="shared" si="92"/>
        <v>191293</v>
      </c>
      <c r="AO305" s="7" t="str">
        <f t="shared" si="93"/>
        <v>atk_191293</v>
      </c>
      <c r="AP305" s="7" t="s">
        <v>3973</v>
      </c>
      <c r="AQ305" s="7" t="s">
        <v>3986</v>
      </c>
      <c r="AR305" s="7" t="s">
        <v>3975</v>
      </c>
      <c r="AS305" s="7" t="s">
        <v>3976</v>
      </c>
      <c r="AU305" s="7" t="str">
        <f t="shared" si="94"/>
        <v>hp_1681496;atk_191293;hit_500000;miss_45;cirt_0;cirtSub_-3500</v>
      </c>
    </row>
    <row r="306" spans="1:47" x14ac:dyDescent="0.2">
      <c r="A306" s="8" t="s">
        <v>1343</v>
      </c>
      <c r="B306" s="6" t="s">
        <v>3967</v>
      </c>
      <c r="C306" s="6">
        <v>247885</v>
      </c>
      <c r="D306" s="6">
        <v>2257369</v>
      </c>
      <c r="E306" s="6" t="str">
        <f t="shared" si="89"/>
        <v>hp_2257369</v>
      </c>
      <c r="F306" s="7" t="s">
        <v>3968</v>
      </c>
      <c r="G306" s="6">
        <v>901400</v>
      </c>
      <c r="H306" s="7">
        <f t="shared" si="97"/>
        <v>1394785</v>
      </c>
      <c r="I306" s="7" t="str">
        <f t="shared" si="90"/>
        <v>atk_1394785</v>
      </c>
      <c r="J306" s="7" t="s">
        <v>3973</v>
      </c>
      <c r="K306" s="7" t="s">
        <v>3992</v>
      </c>
      <c r="L306" s="7" t="s">
        <v>3975</v>
      </c>
      <c r="M306" s="7" t="s">
        <v>3976</v>
      </c>
      <c r="O306" s="7" t="str">
        <f t="shared" si="91"/>
        <v>hp_2257369;atk_1394785;hit_500000;miss_75;cirt_0;cirtSub_-3500</v>
      </c>
      <c r="V306" s="7" t="str">
        <f t="shared" si="87"/>
        <v>发电厂1-6</v>
      </c>
      <c r="W306" s="7">
        <f t="shared" si="100"/>
        <v>431</v>
      </c>
      <c r="X306" s="9" t="s">
        <v>516</v>
      </c>
      <c r="Y306" s="9">
        <v>6</v>
      </c>
      <c r="Z306" s="8">
        <f t="shared" si="95"/>
        <v>1506</v>
      </c>
      <c r="AA306" s="6" t="s">
        <v>3967</v>
      </c>
      <c r="AB306" s="6">
        <v>1188904</v>
      </c>
      <c r="AC306" s="6">
        <f t="shared" si="101"/>
        <v>0.875</v>
      </c>
      <c r="AD306" s="6">
        <f t="shared" si="102"/>
        <v>1040291</v>
      </c>
      <c r="AE306" s="6">
        <f t="shared" si="106"/>
        <v>299807</v>
      </c>
      <c r="AF306" s="6">
        <v>350000</v>
      </c>
      <c r="AG306" s="11">
        <f t="shared" si="104"/>
        <v>1690098</v>
      </c>
      <c r="AH306">
        <f t="shared" si="103"/>
        <v>1.4215596885871358</v>
      </c>
      <c r="AI306" s="53">
        <v>0.6</v>
      </c>
      <c r="AJ306" s="7" t="str">
        <f t="shared" si="88"/>
        <v>hp_1690098</v>
      </c>
      <c r="AK306" s="7" t="s">
        <v>3968</v>
      </c>
      <c r="AL306" s="7">
        <v>225000</v>
      </c>
      <c r="AM306" s="7">
        <f>INT(IF(MOD(Y306,3)=0,INT(AL306*0.55),INT(AL306*0.35)))</f>
        <v>123750</v>
      </c>
      <c r="AN306" s="54">
        <f t="shared" si="92"/>
        <v>191910</v>
      </c>
      <c r="AO306" s="7" t="str">
        <f t="shared" si="93"/>
        <v>atk_191910</v>
      </c>
      <c r="AP306" s="7" t="s">
        <v>3973</v>
      </c>
      <c r="AQ306" s="7" t="s">
        <v>3986</v>
      </c>
      <c r="AR306" s="7" t="s">
        <v>3975</v>
      </c>
      <c r="AS306" s="7" t="s">
        <v>3976</v>
      </c>
      <c r="AU306" s="7" t="str">
        <f t="shared" si="94"/>
        <v>hp_1690098;atk_191910;hit_500000;miss_45;cirt_0;cirtSub_-3500</v>
      </c>
    </row>
    <row r="307" spans="1:47" x14ac:dyDescent="0.2">
      <c r="A307" s="8" t="s">
        <v>1343</v>
      </c>
      <c r="B307" s="6" t="s">
        <v>3967</v>
      </c>
      <c r="C307" s="6">
        <v>247885</v>
      </c>
      <c r="D307" s="6">
        <v>2266762</v>
      </c>
      <c r="E307" s="6" t="str">
        <f t="shared" si="89"/>
        <v>hp_2266762</v>
      </c>
      <c r="F307" s="7" t="s">
        <v>3968</v>
      </c>
      <c r="G307" s="6">
        <v>901400</v>
      </c>
      <c r="H307" s="7">
        <f t="shared" si="97"/>
        <v>1394785</v>
      </c>
      <c r="I307" s="7" t="str">
        <f t="shared" si="90"/>
        <v>atk_1394785</v>
      </c>
      <c r="J307" s="7" t="s">
        <v>3973</v>
      </c>
      <c r="K307" s="7" t="s">
        <v>3992</v>
      </c>
      <c r="L307" s="7" t="s">
        <v>3975</v>
      </c>
      <c r="M307" s="7" t="s">
        <v>3976</v>
      </c>
      <c r="O307" s="7" t="str">
        <f t="shared" si="91"/>
        <v>hp_2266762;atk_1394785;hit_500000;miss_75;cirt_0;cirtSub_-3500</v>
      </c>
      <c r="V307" s="7" t="str">
        <f t="shared" si="87"/>
        <v>发电厂1-7</v>
      </c>
      <c r="W307" s="7">
        <f t="shared" si="100"/>
        <v>433</v>
      </c>
      <c r="X307" s="9" t="s">
        <v>516</v>
      </c>
      <c r="Y307" s="9">
        <v>7</v>
      </c>
      <c r="Z307" s="8">
        <f t="shared" si="95"/>
        <v>1513</v>
      </c>
      <c r="AA307" s="6" t="s">
        <v>3967</v>
      </c>
      <c r="AB307" s="6">
        <v>1195372</v>
      </c>
      <c r="AC307" s="6">
        <f t="shared" si="101"/>
        <v>0.875</v>
      </c>
      <c r="AD307" s="6">
        <f t="shared" si="102"/>
        <v>1045950</v>
      </c>
      <c r="AE307" s="6">
        <f t="shared" si="106"/>
        <v>299807</v>
      </c>
      <c r="AF307" s="6">
        <v>350000</v>
      </c>
      <c r="AG307" s="11">
        <f t="shared" si="104"/>
        <v>1695757</v>
      </c>
      <c r="AH307">
        <f t="shared" si="103"/>
        <v>1.4186019080252841</v>
      </c>
      <c r="AI307" s="53">
        <v>0.6</v>
      </c>
      <c r="AJ307" s="7" t="str">
        <f t="shared" si="88"/>
        <v>hp_1695757</v>
      </c>
      <c r="AK307" s="7" t="s">
        <v>3968</v>
      </c>
      <c r="AL307" s="7">
        <v>225800</v>
      </c>
      <c r="AM307" s="7">
        <f>INT(IF(MOD(Y307,3)=0,INT(AL307*0.55),INT(AL307*0.35)))</f>
        <v>79030</v>
      </c>
      <c r="AN307" s="54">
        <f t="shared" si="92"/>
        <v>192192</v>
      </c>
      <c r="AO307" s="7" t="str">
        <f t="shared" si="93"/>
        <v>atk_192192</v>
      </c>
      <c r="AP307" s="7" t="s">
        <v>3973</v>
      </c>
      <c r="AQ307" s="7" t="s">
        <v>3986</v>
      </c>
      <c r="AR307" s="7" t="s">
        <v>3975</v>
      </c>
      <c r="AS307" s="7" t="s">
        <v>3976</v>
      </c>
      <c r="AU307" s="7" t="str">
        <f t="shared" si="94"/>
        <v>hp_1695757;atk_192192;hit_500000;miss_45;cirt_0;cirtSub_-3500</v>
      </c>
    </row>
    <row r="308" spans="1:47" x14ac:dyDescent="0.2">
      <c r="A308" s="8" t="s">
        <v>1343</v>
      </c>
      <c r="B308" s="6" t="s">
        <v>3967</v>
      </c>
      <c r="C308" s="6">
        <v>247885</v>
      </c>
      <c r="D308" s="6">
        <v>2276178</v>
      </c>
      <c r="E308" s="6" t="str">
        <f t="shared" si="89"/>
        <v>hp_2276178</v>
      </c>
      <c r="F308" s="7" t="s">
        <v>3968</v>
      </c>
      <c r="G308" s="6">
        <v>901400</v>
      </c>
      <c r="H308" s="7">
        <f t="shared" si="97"/>
        <v>1394785</v>
      </c>
      <c r="I308" s="7" t="str">
        <f t="shared" si="90"/>
        <v>atk_1394785</v>
      </c>
      <c r="J308" s="7" t="s">
        <v>3973</v>
      </c>
      <c r="K308" s="7" t="s">
        <v>3992</v>
      </c>
      <c r="L308" s="7" t="s">
        <v>3975</v>
      </c>
      <c r="M308" s="7" t="s">
        <v>3976</v>
      </c>
      <c r="O308" s="7" t="str">
        <f t="shared" si="91"/>
        <v>hp_2276178;atk_1394785;hit_500000;miss_75;cirt_0;cirtSub_-3500</v>
      </c>
      <c r="V308" s="7" t="str">
        <f t="shared" si="87"/>
        <v>发电厂1-8</v>
      </c>
      <c r="W308" s="7">
        <f t="shared" si="100"/>
        <v>435</v>
      </c>
      <c r="X308" s="9" t="s">
        <v>516</v>
      </c>
      <c r="Y308" s="9">
        <v>8</v>
      </c>
      <c r="Z308" s="8">
        <f t="shared" si="95"/>
        <v>1521</v>
      </c>
      <c r="AA308" s="6" t="s">
        <v>3967</v>
      </c>
      <c r="AB308" s="6">
        <v>1201855</v>
      </c>
      <c r="AC308" s="6">
        <f t="shared" si="101"/>
        <v>0.875</v>
      </c>
      <c r="AD308" s="6">
        <f t="shared" si="102"/>
        <v>1051623</v>
      </c>
      <c r="AE308" s="6">
        <f t="shared" si="106"/>
        <v>299807</v>
      </c>
      <c r="AF308" s="6">
        <v>350000</v>
      </c>
      <c r="AG308" s="11">
        <f t="shared" si="104"/>
        <v>1701430</v>
      </c>
      <c r="AH308">
        <f t="shared" si="103"/>
        <v>1.4156699435456024</v>
      </c>
      <c r="AI308" s="53">
        <v>0.6</v>
      </c>
      <c r="AJ308" s="7" t="str">
        <f t="shared" si="88"/>
        <v>hp_1701430</v>
      </c>
      <c r="AK308" s="7" t="s">
        <v>3968</v>
      </c>
      <c r="AL308" s="7">
        <v>226600</v>
      </c>
      <c r="AM308" s="7">
        <f>INT(IF(MOD(Y308,3)=0,INT(AL308*0.55),INT(AL308*0.35)))</f>
        <v>79310</v>
      </c>
      <c r="AN308" s="54">
        <f t="shared" si="92"/>
        <v>192474</v>
      </c>
      <c r="AO308" s="7" t="str">
        <f t="shared" si="93"/>
        <v>atk_192474</v>
      </c>
      <c r="AP308" s="7" t="s">
        <v>3973</v>
      </c>
      <c r="AQ308" s="7" t="s">
        <v>3986</v>
      </c>
      <c r="AR308" s="7" t="s">
        <v>3975</v>
      </c>
      <c r="AS308" s="7" t="s">
        <v>3976</v>
      </c>
      <c r="AU308" s="7" t="str">
        <f t="shared" si="94"/>
        <v>hp_1701430;atk_192474;hit_500000;miss_45;cirt_0;cirtSub_-3500</v>
      </c>
    </row>
    <row r="309" spans="1:47" x14ac:dyDescent="0.2">
      <c r="A309" s="8" t="s">
        <v>1344</v>
      </c>
      <c r="B309" s="6" t="s">
        <v>3967</v>
      </c>
      <c r="C309" s="6">
        <v>251240</v>
      </c>
      <c r="D309" s="6">
        <v>2300399</v>
      </c>
      <c r="E309" s="6" t="str">
        <f t="shared" si="89"/>
        <v>hp_2300399</v>
      </c>
      <c r="F309" s="7" t="s">
        <v>3968</v>
      </c>
      <c r="G309" s="6">
        <v>913600</v>
      </c>
      <c r="H309" s="7">
        <f t="shared" si="97"/>
        <v>1420446</v>
      </c>
      <c r="I309" s="7" t="str">
        <f t="shared" si="90"/>
        <v>atk_1420446</v>
      </c>
      <c r="J309" s="7" t="s">
        <v>3973</v>
      </c>
      <c r="K309" s="7" t="s">
        <v>3992</v>
      </c>
      <c r="L309" s="7" t="s">
        <v>3975</v>
      </c>
      <c r="M309" s="7" t="s">
        <v>3976</v>
      </c>
      <c r="O309" s="7" t="str">
        <f t="shared" si="91"/>
        <v>hp_2300399;atk_1420446;hit_500000;miss_75;cirt_0;cirtSub_-3500</v>
      </c>
      <c r="V309" s="7" t="str">
        <f t="shared" si="87"/>
        <v>发电厂1-9</v>
      </c>
      <c r="W309" s="7">
        <f t="shared" si="100"/>
        <v>437</v>
      </c>
      <c r="X309" s="9" t="s">
        <v>516</v>
      </c>
      <c r="Y309" s="9">
        <v>9</v>
      </c>
      <c r="Z309" s="8">
        <f t="shared" si="95"/>
        <v>1530</v>
      </c>
      <c r="AA309" s="6" t="s">
        <v>3967</v>
      </c>
      <c r="AB309" s="6">
        <v>1208354</v>
      </c>
      <c r="AC309" s="6">
        <f t="shared" si="101"/>
        <v>0.87749999999999995</v>
      </c>
      <c r="AD309" s="6">
        <f t="shared" si="102"/>
        <v>1060330</v>
      </c>
      <c r="AE309" s="6">
        <f t="shared" si="106"/>
        <v>299807</v>
      </c>
      <c r="AF309" s="6">
        <v>350000</v>
      </c>
      <c r="AG309" s="11">
        <f t="shared" si="104"/>
        <v>1710137</v>
      </c>
      <c r="AH309">
        <f t="shared" si="103"/>
        <v>1.415261587250094</v>
      </c>
      <c r="AI309" s="53">
        <v>0.6</v>
      </c>
      <c r="AJ309" s="7" t="str">
        <f t="shared" si="88"/>
        <v>hp_1710137</v>
      </c>
      <c r="AK309" s="7" t="s">
        <v>3968</v>
      </c>
      <c r="AL309" s="7">
        <v>227400</v>
      </c>
      <c r="AM309" s="7">
        <f>INT(IF(MOD(Y309,3)=0,INT(AL309*0.55),INT(AL309*0.35)))</f>
        <v>125070</v>
      </c>
      <c r="AN309" s="54">
        <f t="shared" si="92"/>
        <v>193098</v>
      </c>
      <c r="AO309" s="7" t="str">
        <f t="shared" si="93"/>
        <v>atk_193098</v>
      </c>
      <c r="AP309" s="7" t="s">
        <v>3973</v>
      </c>
      <c r="AQ309" s="7" t="s">
        <v>3986</v>
      </c>
      <c r="AR309" s="7" t="s">
        <v>3975</v>
      </c>
      <c r="AS309" s="7" t="s">
        <v>3976</v>
      </c>
      <c r="AU309" s="7" t="str">
        <f t="shared" si="94"/>
        <v>hp_1710137;atk_193098;hit_500000;miss_45;cirt_0;cirtSub_-3500</v>
      </c>
    </row>
    <row r="310" spans="1:47" s="12" customFormat="1" x14ac:dyDescent="0.2">
      <c r="A310" s="8" t="s">
        <v>1344</v>
      </c>
      <c r="B310" s="6" t="s">
        <v>3967</v>
      </c>
      <c r="C310" s="6">
        <v>251240</v>
      </c>
      <c r="D310" s="6">
        <v>2309880</v>
      </c>
      <c r="E310" s="6" t="str">
        <f t="shared" si="89"/>
        <v>hp_2309880</v>
      </c>
      <c r="F310" s="7" t="s">
        <v>3968</v>
      </c>
      <c r="G310" s="6">
        <v>913600</v>
      </c>
      <c r="H310" s="7">
        <f t="shared" si="97"/>
        <v>1420446</v>
      </c>
      <c r="I310" s="7" t="str">
        <f t="shared" si="90"/>
        <v>atk_1420446</v>
      </c>
      <c r="J310" s="7" t="s">
        <v>3973</v>
      </c>
      <c r="K310" s="7" t="s">
        <v>3992</v>
      </c>
      <c r="L310" s="7" t="s">
        <v>3975</v>
      </c>
      <c r="M310" s="7" t="s">
        <v>3976</v>
      </c>
      <c r="N310" s="7"/>
      <c r="O310" s="7" t="str">
        <f t="shared" si="91"/>
        <v>hp_2309880;atk_1420446;hit_500000;miss_75;cirt_0;cirtSub_-3500</v>
      </c>
      <c r="P310" s="7"/>
      <c r="Q310" s="7"/>
      <c r="R310" s="7"/>
      <c r="S310" s="7"/>
      <c r="T310" s="7"/>
      <c r="V310" s="12" t="str">
        <f t="shared" si="87"/>
        <v>发电厂1-10</v>
      </c>
      <c r="W310" s="12">
        <f t="shared" si="100"/>
        <v>439</v>
      </c>
      <c r="X310" s="5" t="s">
        <v>516</v>
      </c>
      <c r="Y310" s="5">
        <v>10</v>
      </c>
      <c r="Z310" s="5">
        <f t="shared" si="95"/>
        <v>1540</v>
      </c>
      <c r="AA310" s="11" t="s">
        <v>3967</v>
      </c>
      <c r="AB310" s="11">
        <v>1214870</v>
      </c>
      <c r="AC310" s="11">
        <f t="shared" si="101"/>
        <v>0.87749999999999995</v>
      </c>
      <c r="AD310" s="11">
        <f t="shared" si="102"/>
        <v>1066048</v>
      </c>
      <c r="AE310" s="6">
        <f t="shared" si="106"/>
        <v>299807</v>
      </c>
      <c r="AF310" s="11">
        <v>350000</v>
      </c>
      <c r="AG310" s="11">
        <f t="shared" si="104"/>
        <v>1715855</v>
      </c>
      <c r="AH310">
        <f t="shared" si="103"/>
        <v>1.4123774560241014</v>
      </c>
      <c r="AI310" s="53">
        <v>0.6</v>
      </c>
      <c r="AJ310" s="7" t="str">
        <f t="shared" si="88"/>
        <v>hp_1715855</v>
      </c>
      <c r="AK310" s="12" t="s">
        <v>3968</v>
      </c>
      <c r="AL310" s="12">
        <v>228200</v>
      </c>
      <c r="AM310" s="7">
        <f>INT(IF(MOD(Y310,3)=0,INT(AL310*0.55),INT(AL310*0.35)))</f>
        <v>79870</v>
      </c>
      <c r="AN310" s="54">
        <f t="shared" si="92"/>
        <v>193382</v>
      </c>
      <c r="AO310" s="7" t="str">
        <f t="shared" si="93"/>
        <v>atk_193382</v>
      </c>
      <c r="AP310" s="12" t="s">
        <v>3973</v>
      </c>
      <c r="AQ310" s="12" t="s">
        <v>3986</v>
      </c>
      <c r="AR310" s="12" t="s">
        <v>3975</v>
      </c>
      <c r="AS310" s="12" t="s">
        <v>3976</v>
      </c>
      <c r="AU310" s="12" t="str">
        <f t="shared" si="94"/>
        <v>hp_1715855;atk_193382;hit_500000;miss_45;cirt_0;cirtSub_-3500</v>
      </c>
    </row>
    <row r="311" spans="1:47" x14ac:dyDescent="0.2">
      <c r="A311" s="8" t="s">
        <v>1344</v>
      </c>
      <c r="B311" s="6" t="s">
        <v>3967</v>
      </c>
      <c r="C311" s="6">
        <v>251240</v>
      </c>
      <c r="D311" s="6">
        <v>2319385</v>
      </c>
      <c r="E311" s="6" t="str">
        <f t="shared" si="89"/>
        <v>hp_2319385</v>
      </c>
      <c r="F311" s="7" t="s">
        <v>3968</v>
      </c>
      <c r="G311" s="6">
        <v>913600</v>
      </c>
      <c r="H311" s="7">
        <f t="shared" si="97"/>
        <v>1420446</v>
      </c>
      <c r="I311" s="7" t="str">
        <f t="shared" si="90"/>
        <v>atk_1420446</v>
      </c>
      <c r="J311" s="7" t="s">
        <v>3973</v>
      </c>
      <c r="K311" s="7" t="s">
        <v>3992</v>
      </c>
      <c r="L311" s="7" t="s">
        <v>3975</v>
      </c>
      <c r="M311" s="7" t="s">
        <v>3976</v>
      </c>
      <c r="O311" s="7" t="str">
        <f t="shared" si="91"/>
        <v>hp_2319385;atk_1420446;hit_500000;miss_75;cirt_0;cirtSub_-3500</v>
      </c>
      <c r="V311" s="7" t="str">
        <f t="shared" si="87"/>
        <v>发电厂2-1</v>
      </c>
      <c r="W311" s="7">
        <f t="shared" si="100"/>
        <v>441</v>
      </c>
      <c r="X311" s="9" t="s">
        <v>517</v>
      </c>
      <c r="Y311" s="9">
        <v>1</v>
      </c>
      <c r="Z311" s="8">
        <f t="shared" si="95"/>
        <v>1541</v>
      </c>
      <c r="AA311" s="6" t="s">
        <v>3967</v>
      </c>
      <c r="AB311" s="6">
        <v>1221401</v>
      </c>
      <c r="AC311" s="6">
        <f t="shared" si="101"/>
        <v>0.88</v>
      </c>
      <c r="AD311" s="6">
        <f t="shared" si="102"/>
        <v>1074832</v>
      </c>
      <c r="AE311" s="6">
        <f t="shared" ref="AE311" si="108">IF(MOD(Y311,1)=0,INT(AD310*0.3),0)</f>
        <v>319814</v>
      </c>
      <c r="AF311" s="6">
        <v>350000</v>
      </c>
      <c r="AG311" s="11">
        <f t="shared" si="104"/>
        <v>1744646</v>
      </c>
      <c r="AH311">
        <f t="shared" si="103"/>
        <v>1.4283973895551092</v>
      </c>
      <c r="AI311" s="53">
        <v>0.6</v>
      </c>
      <c r="AJ311" s="7" t="str">
        <f t="shared" si="88"/>
        <v>hp_1744646</v>
      </c>
      <c r="AK311" s="7" t="s">
        <v>3968</v>
      </c>
      <c r="AL311" s="7">
        <v>229000</v>
      </c>
      <c r="AM311" s="7">
        <f>INT(IF(MOD(Y311,3)=0,INT(AL311*0.55),INT(AL311*0.35)))</f>
        <v>80150</v>
      </c>
      <c r="AN311" s="54">
        <f t="shared" si="92"/>
        <v>196261</v>
      </c>
      <c r="AO311" s="7" t="str">
        <f t="shared" si="93"/>
        <v>atk_196261</v>
      </c>
      <c r="AP311" s="7" t="s">
        <v>3973</v>
      </c>
      <c r="AQ311" s="7" t="s">
        <v>3986</v>
      </c>
      <c r="AR311" s="7" t="s">
        <v>3975</v>
      </c>
      <c r="AS311" s="7" t="s">
        <v>3976</v>
      </c>
      <c r="AU311" s="7" t="str">
        <f t="shared" si="94"/>
        <v>hp_1744646;atk_196261;hit_500000;miss_45;cirt_0;cirtSub_-3500</v>
      </c>
    </row>
    <row r="312" spans="1:47" x14ac:dyDescent="0.2">
      <c r="A312" s="8" t="s">
        <v>1345</v>
      </c>
      <c r="B312" s="6" t="s">
        <v>3967</v>
      </c>
      <c r="C312" s="6">
        <v>254595</v>
      </c>
      <c r="D312" s="6">
        <v>2343844</v>
      </c>
      <c r="E312" s="6" t="str">
        <f t="shared" si="89"/>
        <v>hp_2343844</v>
      </c>
      <c r="F312" s="7" t="s">
        <v>3968</v>
      </c>
      <c r="G312" s="6">
        <v>925800</v>
      </c>
      <c r="H312" s="7">
        <f t="shared" si="97"/>
        <v>1446330</v>
      </c>
      <c r="I312" s="7" t="str">
        <f t="shared" si="90"/>
        <v>atk_1446330</v>
      </c>
      <c r="J312" s="7" t="s">
        <v>3973</v>
      </c>
      <c r="K312" s="7" t="s">
        <v>3992</v>
      </c>
      <c r="L312" s="7" t="s">
        <v>3975</v>
      </c>
      <c r="M312" s="7" t="s">
        <v>3976</v>
      </c>
      <c r="O312" s="7" t="str">
        <f t="shared" si="91"/>
        <v>hp_2343844;atk_1446330;hit_500000;miss_75;cirt_0;cirtSub_-3500</v>
      </c>
      <c r="V312" s="7" t="str">
        <f t="shared" si="87"/>
        <v>发电厂2-2</v>
      </c>
      <c r="W312" s="7">
        <f t="shared" si="100"/>
        <v>443</v>
      </c>
      <c r="X312" s="9" t="s">
        <v>517</v>
      </c>
      <c r="Y312" s="9">
        <v>2</v>
      </c>
      <c r="Z312" s="8">
        <f t="shared" si="95"/>
        <v>1543</v>
      </c>
      <c r="AA312" s="6" t="s">
        <v>3967</v>
      </c>
      <c r="AB312" s="6">
        <v>1227948</v>
      </c>
      <c r="AC312" s="6">
        <f t="shared" si="101"/>
        <v>0.88</v>
      </c>
      <c r="AD312" s="6">
        <f t="shared" si="102"/>
        <v>1080594</v>
      </c>
      <c r="AE312" s="6">
        <f t="shared" si="106"/>
        <v>319814</v>
      </c>
      <c r="AF312" s="6">
        <v>350000</v>
      </c>
      <c r="AG312" s="11">
        <f t="shared" si="104"/>
        <v>1750408</v>
      </c>
      <c r="AH312">
        <f t="shared" si="103"/>
        <v>1.4254740428747796</v>
      </c>
      <c r="AI312" s="53">
        <v>0.6</v>
      </c>
      <c r="AJ312" s="7" t="str">
        <f t="shared" si="88"/>
        <v>hp_1750408</v>
      </c>
      <c r="AK312" s="7" t="s">
        <v>3968</v>
      </c>
      <c r="AL312" s="7">
        <v>229800</v>
      </c>
      <c r="AM312" s="7">
        <f>INT(IF(MOD(Y312,3)=0,INT(AL312*0.55),INT(AL312*0.35)))</f>
        <v>80430</v>
      </c>
      <c r="AN312" s="54">
        <f t="shared" si="92"/>
        <v>196544</v>
      </c>
      <c r="AO312" s="7" t="str">
        <f t="shared" si="93"/>
        <v>atk_196544</v>
      </c>
      <c r="AP312" s="7" t="s">
        <v>3973</v>
      </c>
      <c r="AQ312" s="7" t="s">
        <v>3986</v>
      </c>
      <c r="AR312" s="7" t="s">
        <v>3975</v>
      </c>
      <c r="AS312" s="7" t="s">
        <v>3976</v>
      </c>
      <c r="AU312" s="7" t="str">
        <f t="shared" si="94"/>
        <v>hp_1750408;atk_196544;hit_500000;miss_45;cirt_0;cirtSub_-3500</v>
      </c>
    </row>
    <row r="313" spans="1:47" x14ac:dyDescent="0.2">
      <c r="A313" s="8" t="s">
        <v>1345</v>
      </c>
      <c r="B313" s="6" t="s">
        <v>3967</v>
      </c>
      <c r="C313" s="6">
        <v>254595</v>
      </c>
      <c r="D313" s="6">
        <v>2353414</v>
      </c>
      <c r="E313" s="6" t="str">
        <f t="shared" si="89"/>
        <v>hp_2353414</v>
      </c>
      <c r="F313" s="7" t="s">
        <v>3968</v>
      </c>
      <c r="G313" s="6">
        <v>925800</v>
      </c>
      <c r="H313" s="7">
        <f t="shared" si="97"/>
        <v>1446330</v>
      </c>
      <c r="I313" s="7" t="str">
        <f t="shared" si="90"/>
        <v>atk_1446330</v>
      </c>
      <c r="J313" s="7" t="s">
        <v>3973</v>
      </c>
      <c r="K313" s="7" t="s">
        <v>3992</v>
      </c>
      <c r="L313" s="7" t="s">
        <v>3975</v>
      </c>
      <c r="M313" s="7" t="s">
        <v>3976</v>
      </c>
      <c r="O313" s="7" t="str">
        <f t="shared" si="91"/>
        <v>hp_2353414;atk_1446330;hit_500000;miss_75;cirt_0;cirtSub_-3500</v>
      </c>
      <c r="V313" s="7" t="str">
        <f t="shared" si="87"/>
        <v>发电厂2-3</v>
      </c>
      <c r="W313" s="7">
        <f t="shared" si="100"/>
        <v>445</v>
      </c>
      <c r="X313" s="9" t="s">
        <v>517</v>
      </c>
      <c r="Y313" s="9">
        <v>3</v>
      </c>
      <c r="Z313" s="8">
        <f t="shared" si="95"/>
        <v>1546</v>
      </c>
      <c r="AA313" s="6" t="s">
        <v>3967</v>
      </c>
      <c r="AB313" s="6">
        <v>1234511</v>
      </c>
      <c r="AC313" s="6">
        <f t="shared" si="101"/>
        <v>0.88249999999999995</v>
      </c>
      <c r="AD313" s="6">
        <f t="shared" si="102"/>
        <v>1089455</v>
      </c>
      <c r="AE313" s="6">
        <f t="shared" si="106"/>
        <v>319814</v>
      </c>
      <c r="AF313" s="6">
        <v>350000</v>
      </c>
      <c r="AG313" s="11">
        <f t="shared" si="104"/>
        <v>1759269</v>
      </c>
      <c r="AH313">
        <f t="shared" si="103"/>
        <v>1.4250735716409169</v>
      </c>
      <c r="AI313" s="53">
        <v>0.6</v>
      </c>
      <c r="AJ313" s="7" t="str">
        <f t="shared" si="88"/>
        <v>hp_1759269</v>
      </c>
      <c r="AK313" s="7" t="s">
        <v>3968</v>
      </c>
      <c r="AL313" s="7">
        <v>230600</v>
      </c>
      <c r="AM313" s="7">
        <f>INT(IF(MOD(Y313,3)=0,INT(AL313*0.55),INT(AL313*0.35)))</f>
        <v>126830</v>
      </c>
      <c r="AN313" s="54">
        <f t="shared" si="92"/>
        <v>197173</v>
      </c>
      <c r="AO313" s="7" t="str">
        <f t="shared" si="93"/>
        <v>atk_197173</v>
      </c>
      <c r="AP313" s="7" t="s">
        <v>3973</v>
      </c>
      <c r="AQ313" s="7" t="s">
        <v>3986</v>
      </c>
      <c r="AR313" s="7" t="s">
        <v>3975</v>
      </c>
      <c r="AS313" s="7" t="s">
        <v>3976</v>
      </c>
      <c r="AU313" s="7" t="str">
        <f t="shared" si="94"/>
        <v>hp_1759269;atk_197173;hit_500000;miss_45;cirt_0;cirtSub_-3500</v>
      </c>
    </row>
    <row r="314" spans="1:47" x14ac:dyDescent="0.2">
      <c r="A314" s="8" t="s">
        <v>1345</v>
      </c>
      <c r="B314" s="6" t="s">
        <v>3967</v>
      </c>
      <c r="C314" s="6">
        <v>254595</v>
      </c>
      <c r="D314" s="6">
        <v>2363008</v>
      </c>
      <c r="E314" s="6" t="str">
        <f t="shared" si="89"/>
        <v>hp_2363008</v>
      </c>
      <c r="F314" s="7" t="s">
        <v>3968</v>
      </c>
      <c r="G314" s="6">
        <v>925800</v>
      </c>
      <c r="H314" s="7">
        <f t="shared" si="97"/>
        <v>1446330</v>
      </c>
      <c r="I314" s="7" t="str">
        <f t="shared" si="90"/>
        <v>atk_1446330</v>
      </c>
      <c r="J314" s="7" t="s">
        <v>3973</v>
      </c>
      <c r="K314" s="7" t="s">
        <v>3992</v>
      </c>
      <c r="L314" s="7" t="s">
        <v>3975</v>
      </c>
      <c r="M314" s="7" t="s">
        <v>3976</v>
      </c>
      <c r="O314" s="7" t="str">
        <f t="shared" si="91"/>
        <v>hp_2363008;atk_1446330;hit_500000;miss_75;cirt_0;cirtSub_-3500</v>
      </c>
      <c r="V314" s="7" t="str">
        <f t="shared" si="87"/>
        <v>发电厂2-4</v>
      </c>
      <c r="W314" s="7">
        <f t="shared" si="100"/>
        <v>447</v>
      </c>
      <c r="X314" s="9" t="s">
        <v>517</v>
      </c>
      <c r="Y314" s="9">
        <v>4</v>
      </c>
      <c r="Z314" s="8">
        <f t="shared" si="95"/>
        <v>1550</v>
      </c>
      <c r="AA314" s="6" t="s">
        <v>3967</v>
      </c>
      <c r="AB314" s="6">
        <v>1241089</v>
      </c>
      <c r="AC314" s="6">
        <f t="shared" si="101"/>
        <v>0.88249999999999995</v>
      </c>
      <c r="AD314" s="6">
        <f t="shared" si="102"/>
        <v>1095261</v>
      </c>
      <c r="AE314" s="6">
        <f t="shared" si="106"/>
        <v>319814</v>
      </c>
      <c r="AF314" s="6">
        <v>350000</v>
      </c>
      <c r="AG314" s="11">
        <f t="shared" si="104"/>
        <v>1765075</v>
      </c>
      <c r="AH314">
        <f t="shared" si="103"/>
        <v>1.4221985691598267</v>
      </c>
      <c r="AI314" s="53">
        <v>0.6</v>
      </c>
      <c r="AJ314" s="7" t="str">
        <f t="shared" si="88"/>
        <v>hp_1765075</v>
      </c>
      <c r="AK314" s="7" t="s">
        <v>3968</v>
      </c>
      <c r="AL314" s="7">
        <v>231400</v>
      </c>
      <c r="AM314" s="7">
        <f>INT(IF(MOD(Y314,3)=0,INT(AL314*0.55),INT(AL314*0.35)))</f>
        <v>80990</v>
      </c>
      <c r="AN314" s="54">
        <f t="shared" si="92"/>
        <v>197458</v>
      </c>
      <c r="AO314" s="7" t="str">
        <f t="shared" si="93"/>
        <v>atk_197458</v>
      </c>
      <c r="AP314" s="7" t="s">
        <v>3973</v>
      </c>
      <c r="AQ314" s="7" t="s">
        <v>3986</v>
      </c>
      <c r="AR314" s="7" t="s">
        <v>3975</v>
      </c>
      <c r="AS314" s="7" t="s">
        <v>3976</v>
      </c>
      <c r="AU314" s="7" t="str">
        <f t="shared" si="94"/>
        <v>hp_1765075;atk_197458;hit_500000;miss_45;cirt_0;cirtSub_-3500</v>
      </c>
    </row>
    <row r="315" spans="1:47" x14ac:dyDescent="0.2">
      <c r="A315" s="8" t="s">
        <v>1346</v>
      </c>
      <c r="B315" s="6" t="s">
        <v>3967</v>
      </c>
      <c r="C315" s="6">
        <v>257950</v>
      </c>
      <c r="D315" s="6">
        <v>2387706</v>
      </c>
      <c r="E315" s="6" t="str">
        <f t="shared" si="89"/>
        <v>hp_2387706</v>
      </c>
      <c r="F315" s="7" t="s">
        <v>3968</v>
      </c>
      <c r="G315" s="6">
        <v>938000</v>
      </c>
      <c r="H315" s="7">
        <f t="shared" si="97"/>
        <v>1472435</v>
      </c>
      <c r="I315" s="7" t="str">
        <f t="shared" si="90"/>
        <v>atk_1472435</v>
      </c>
      <c r="J315" s="7" t="s">
        <v>3973</v>
      </c>
      <c r="K315" s="7" t="s">
        <v>3992</v>
      </c>
      <c r="L315" s="7" t="s">
        <v>3975</v>
      </c>
      <c r="M315" s="7" t="s">
        <v>3976</v>
      </c>
      <c r="O315" s="7" t="str">
        <f t="shared" si="91"/>
        <v>hp_2387706;atk_1472435;hit_500000;miss_75;cirt_0;cirtSub_-3500</v>
      </c>
      <c r="V315" s="7" t="str">
        <f t="shared" si="87"/>
        <v>发电厂2-5</v>
      </c>
      <c r="W315" s="7">
        <f t="shared" si="100"/>
        <v>449</v>
      </c>
      <c r="X315" s="9" t="s">
        <v>517</v>
      </c>
      <c r="Y315" s="9">
        <v>5</v>
      </c>
      <c r="Z315" s="8">
        <f t="shared" si="95"/>
        <v>1555</v>
      </c>
      <c r="AA315" s="6" t="s">
        <v>3967</v>
      </c>
      <c r="AB315" s="6">
        <v>1250000</v>
      </c>
      <c r="AC315" s="6">
        <f t="shared" si="101"/>
        <v>0.88249999999999995</v>
      </c>
      <c r="AD315" s="6">
        <f t="shared" si="102"/>
        <v>1103125</v>
      </c>
      <c r="AE315" s="6">
        <f t="shared" si="106"/>
        <v>319814</v>
      </c>
      <c r="AF315" s="6">
        <v>350000</v>
      </c>
      <c r="AG315" s="11">
        <f t="shared" si="104"/>
        <v>1772939</v>
      </c>
      <c r="AH315">
        <f t="shared" si="103"/>
        <v>1.4183512</v>
      </c>
      <c r="AI315" s="53">
        <v>0.6</v>
      </c>
      <c r="AJ315" s="7" t="str">
        <f t="shared" si="88"/>
        <v>hp_1772939</v>
      </c>
      <c r="AK315" s="7" t="s">
        <v>3968</v>
      </c>
      <c r="AL315" s="7">
        <v>232200</v>
      </c>
      <c r="AM315" s="7">
        <f>INT(IF(MOD(Y315,3)=0,INT(AL315*0.55),INT(AL315*0.35)))</f>
        <v>81270</v>
      </c>
      <c r="AN315" s="54">
        <f t="shared" si="92"/>
        <v>197604</v>
      </c>
      <c r="AO315" s="7" t="str">
        <f t="shared" si="93"/>
        <v>atk_197604</v>
      </c>
      <c r="AP315" s="7" t="s">
        <v>3973</v>
      </c>
      <c r="AQ315" s="7" t="s">
        <v>3986</v>
      </c>
      <c r="AR315" s="7" t="s">
        <v>3975</v>
      </c>
      <c r="AS315" s="7" t="s">
        <v>3976</v>
      </c>
      <c r="AU315" s="7" t="str">
        <f t="shared" si="94"/>
        <v>hp_1772939;atk_197604;hit_500000;miss_45;cirt_0;cirtSub_-3500</v>
      </c>
    </row>
    <row r="316" spans="1:47" x14ac:dyDescent="0.2">
      <c r="A316" s="8" t="s">
        <v>1346</v>
      </c>
      <c r="B316" s="6" t="s">
        <v>3967</v>
      </c>
      <c r="C316" s="6">
        <v>257950</v>
      </c>
      <c r="D316" s="6">
        <v>2397364</v>
      </c>
      <c r="E316" s="6" t="str">
        <f t="shared" si="89"/>
        <v>hp_2397364</v>
      </c>
      <c r="F316" s="7" t="s">
        <v>3968</v>
      </c>
      <c r="G316" s="6">
        <v>938000</v>
      </c>
      <c r="H316" s="7">
        <f t="shared" si="97"/>
        <v>1472435</v>
      </c>
      <c r="I316" s="7" t="str">
        <f t="shared" si="90"/>
        <v>atk_1472435</v>
      </c>
      <c r="J316" s="7" t="s">
        <v>3973</v>
      </c>
      <c r="K316" s="7" t="s">
        <v>3992</v>
      </c>
      <c r="L316" s="7" t="s">
        <v>3975</v>
      </c>
      <c r="M316" s="7" t="s">
        <v>3976</v>
      </c>
      <c r="O316" s="7" t="str">
        <f t="shared" si="91"/>
        <v>hp_2397364;atk_1472435;hit_500000;miss_75;cirt_0;cirtSub_-3500</v>
      </c>
      <c r="V316" s="7" t="str">
        <f t="shared" si="87"/>
        <v>发电厂2-6</v>
      </c>
      <c r="W316" s="7">
        <f t="shared" si="100"/>
        <v>451</v>
      </c>
      <c r="X316" s="9" t="s">
        <v>517</v>
      </c>
      <c r="Y316" s="9">
        <v>6</v>
      </c>
      <c r="Z316" s="8">
        <f t="shared" si="95"/>
        <v>1561</v>
      </c>
      <c r="AA316" s="6" t="s">
        <v>3967</v>
      </c>
      <c r="AB316" s="6">
        <v>1254396</v>
      </c>
      <c r="AC316" s="6">
        <f t="shared" si="101"/>
        <v>0.88500000000000001</v>
      </c>
      <c r="AD316" s="6">
        <f t="shared" si="102"/>
        <v>1110140</v>
      </c>
      <c r="AE316" s="6">
        <f t="shared" si="106"/>
        <v>319814</v>
      </c>
      <c r="AF316" s="6">
        <v>350000</v>
      </c>
      <c r="AG316" s="11">
        <f t="shared" si="104"/>
        <v>1779954</v>
      </c>
      <c r="AH316">
        <f t="shared" si="103"/>
        <v>1.4189729559086603</v>
      </c>
      <c r="AI316" s="53">
        <v>0.6</v>
      </c>
      <c r="AJ316" s="7" t="str">
        <f t="shared" si="88"/>
        <v>hp_1779954</v>
      </c>
      <c r="AK316" s="7" t="s">
        <v>3968</v>
      </c>
      <c r="AL316" s="7">
        <v>233000</v>
      </c>
      <c r="AM316" s="7">
        <f>INT(IF(MOD(Y316,3)=0,INT(AL316*0.55),INT(AL316*0.35)))</f>
        <v>128150</v>
      </c>
      <c r="AN316" s="54">
        <f t="shared" si="92"/>
        <v>198372</v>
      </c>
      <c r="AO316" s="7" t="str">
        <f t="shared" si="93"/>
        <v>atk_198372</v>
      </c>
      <c r="AP316" s="7" t="s">
        <v>3973</v>
      </c>
      <c r="AQ316" s="7" t="s">
        <v>3986</v>
      </c>
      <c r="AR316" s="7" t="s">
        <v>3975</v>
      </c>
      <c r="AS316" s="7" t="s">
        <v>3976</v>
      </c>
      <c r="AU316" s="7" t="str">
        <f t="shared" si="94"/>
        <v>hp_1779954;atk_198372;hit_500000;miss_45;cirt_0;cirtSub_-3500</v>
      </c>
    </row>
    <row r="317" spans="1:47" x14ac:dyDescent="0.2">
      <c r="A317" s="8" t="s">
        <v>1346</v>
      </c>
      <c r="B317" s="6" t="s">
        <v>3967</v>
      </c>
      <c r="C317" s="6">
        <v>257950</v>
      </c>
      <c r="D317" s="6">
        <v>2407047</v>
      </c>
      <c r="E317" s="6" t="str">
        <f t="shared" si="89"/>
        <v>hp_2407047</v>
      </c>
      <c r="F317" s="7" t="s">
        <v>3968</v>
      </c>
      <c r="G317" s="6">
        <v>938000</v>
      </c>
      <c r="H317" s="7">
        <f t="shared" si="97"/>
        <v>1472435</v>
      </c>
      <c r="I317" s="7" t="str">
        <f t="shared" si="90"/>
        <v>atk_1472435</v>
      </c>
      <c r="J317" s="7" t="s">
        <v>3973</v>
      </c>
      <c r="K317" s="7" t="s">
        <v>3992</v>
      </c>
      <c r="L317" s="7" t="s">
        <v>3975</v>
      </c>
      <c r="M317" s="7" t="s">
        <v>3976</v>
      </c>
      <c r="O317" s="7" t="str">
        <f t="shared" si="91"/>
        <v>hp_2407047;atk_1472435;hit_500000;miss_75;cirt_0;cirtSub_-3500</v>
      </c>
      <c r="V317" s="7" t="str">
        <f t="shared" si="87"/>
        <v>发电厂2-7</v>
      </c>
      <c r="W317" s="7">
        <f t="shared" si="100"/>
        <v>453</v>
      </c>
      <c r="X317" s="9" t="s">
        <v>517</v>
      </c>
      <c r="Y317" s="9">
        <v>7</v>
      </c>
      <c r="Z317" s="8">
        <f t="shared" si="95"/>
        <v>1568</v>
      </c>
      <c r="AA317" s="6" t="s">
        <v>3967</v>
      </c>
      <c r="AB317" s="6">
        <v>1258793</v>
      </c>
      <c r="AC317" s="6">
        <f t="shared" si="101"/>
        <v>0.88500000000000001</v>
      </c>
      <c r="AD317" s="6">
        <f t="shared" si="102"/>
        <v>1114031</v>
      </c>
      <c r="AE317" s="6">
        <f t="shared" si="106"/>
        <v>319814</v>
      </c>
      <c r="AF317" s="6">
        <v>350000</v>
      </c>
      <c r="AG317" s="11">
        <f t="shared" si="104"/>
        <v>1783845</v>
      </c>
      <c r="AH317">
        <f t="shared" si="103"/>
        <v>1.4171074990089714</v>
      </c>
      <c r="AI317" s="53">
        <v>0.6</v>
      </c>
      <c r="AJ317" s="7" t="str">
        <f t="shared" si="88"/>
        <v>hp_1783845</v>
      </c>
      <c r="AK317" s="7" t="s">
        <v>3968</v>
      </c>
      <c r="AL317" s="7">
        <v>233800</v>
      </c>
      <c r="AM317" s="7">
        <f>INT(IF(MOD(Y317,3)=0,INT(AL317*0.55),INT(AL317*0.35)))</f>
        <v>81830</v>
      </c>
      <c r="AN317" s="54">
        <f t="shared" si="92"/>
        <v>198791</v>
      </c>
      <c r="AO317" s="7" t="str">
        <f t="shared" si="93"/>
        <v>atk_198791</v>
      </c>
      <c r="AP317" s="7" t="s">
        <v>3973</v>
      </c>
      <c r="AQ317" s="7" t="s">
        <v>3986</v>
      </c>
      <c r="AR317" s="7" t="s">
        <v>3975</v>
      </c>
      <c r="AS317" s="7" t="s">
        <v>3976</v>
      </c>
      <c r="AU317" s="7" t="str">
        <f t="shared" si="94"/>
        <v>hp_1783845;atk_198791;hit_500000;miss_45;cirt_0;cirtSub_-3500</v>
      </c>
    </row>
    <row r="318" spans="1:47" x14ac:dyDescent="0.2">
      <c r="A318" s="8" t="s">
        <v>1347</v>
      </c>
      <c r="B318" s="6" t="s">
        <v>3967</v>
      </c>
      <c r="C318" s="6">
        <v>261305</v>
      </c>
      <c r="D318" s="6">
        <v>2431984</v>
      </c>
      <c r="E318" s="6" t="str">
        <f t="shared" si="89"/>
        <v>hp_2431984</v>
      </c>
      <c r="F318" s="7" t="s">
        <v>3968</v>
      </c>
      <c r="G318" s="6">
        <v>950200</v>
      </c>
      <c r="H318" s="7">
        <f t="shared" si="97"/>
        <v>1498763</v>
      </c>
      <c r="I318" s="7" t="str">
        <f t="shared" si="90"/>
        <v>atk_1498763</v>
      </c>
      <c r="J318" s="7" t="s">
        <v>3973</v>
      </c>
      <c r="K318" s="7" t="s">
        <v>3992</v>
      </c>
      <c r="L318" s="7" t="s">
        <v>3975</v>
      </c>
      <c r="M318" s="7" t="s">
        <v>3976</v>
      </c>
      <c r="O318" s="7" t="str">
        <f t="shared" si="91"/>
        <v>hp_2431984;atk_1498763;hit_500000;miss_75;cirt_0;cirtSub_-3500</v>
      </c>
      <c r="V318" s="7" t="str">
        <f t="shared" si="87"/>
        <v>发电厂2-8</v>
      </c>
      <c r="W318" s="7">
        <f t="shared" si="100"/>
        <v>455</v>
      </c>
      <c r="X318" s="9" t="s">
        <v>517</v>
      </c>
      <c r="Y318" s="9">
        <v>8</v>
      </c>
      <c r="Z318" s="8">
        <f t="shared" si="95"/>
        <v>1576</v>
      </c>
      <c r="AA318" s="6" t="s">
        <v>3967</v>
      </c>
      <c r="AB318" s="6">
        <v>1263190</v>
      </c>
      <c r="AC318" s="6">
        <f t="shared" si="101"/>
        <v>0.88500000000000001</v>
      </c>
      <c r="AD318" s="6">
        <f t="shared" si="102"/>
        <v>1117923</v>
      </c>
      <c r="AE318" s="6">
        <f t="shared" si="106"/>
        <v>319814</v>
      </c>
      <c r="AF318" s="6">
        <v>350000</v>
      </c>
      <c r="AG318" s="11">
        <f t="shared" si="104"/>
        <v>1787737</v>
      </c>
      <c r="AH318">
        <f t="shared" si="103"/>
        <v>1.4152558205812269</v>
      </c>
      <c r="AI318" s="53">
        <v>0.6</v>
      </c>
      <c r="AJ318" s="7" t="str">
        <f t="shared" si="88"/>
        <v>hp_1787737</v>
      </c>
      <c r="AK318" s="7" t="s">
        <v>3968</v>
      </c>
      <c r="AL318" s="7">
        <v>234600</v>
      </c>
      <c r="AM318" s="7">
        <f>INT(IF(MOD(Y318,3)=0,INT(AL318*0.55),INT(AL318*0.35)))</f>
        <v>82110</v>
      </c>
      <c r="AN318" s="54">
        <f t="shared" si="92"/>
        <v>199211</v>
      </c>
      <c r="AO318" s="7" t="str">
        <f t="shared" si="93"/>
        <v>atk_199211</v>
      </c>
      <c r="AP318" s="7" t="s">
        <v>3973</v>
      </c>
      <c r="AQ318" s="7" t="s">
        <v>3986</v>
      </c>
      <c r="AR318" s="7" t="s">
        <v>3975</v>
      </c>
      <c r="AS318" s="7" t="s">
        <v>3976</v>
      </c>
      <c r="AU318" s="7" t="str">
        <f t="shared" si="94"/>
        <v>hp_1787737;atk_199211;hit_500000;miss_45;cirt_0;cirtSub_-3500</v>
      </c>
    </row>
    <row r="319" spans="1:47" x14ac:dyDescent="0.2">
      <c r="A319" s="8" t="s">
        <v>1347</v>
      </c>
      <c r="B319" s="6" t="s">
        <v>3967</v>
      </c>
      <c r="C319" s="6">
        <v>261305</v>
      </c>
      <c r="D319" s="6">
        <v>2441731</v>
      </c>
      <c r="E319" s="6" t="str">
        <f t="shared" si="89"/>
        <v>hp_2441731</v>
      </c>
      <c r="F319" s="7" t="s">
        <v>3968</v>
      </c>
      <c r="G319" s="6">
        <v>950200</v>
      </c>
      <c r="H319" s="7">
        <f t="shared" si="97"/>
        <v>1498763</v>
      </c>
      <c r="I319" s="7" t="str">
        <f t="shared" si="90"/>
        <v>atk_1498763</v>
      </c>
      <c r="J319" s="7" t="s">
        <v>3973</v>
      </c>
      <c r="K319" s="7" t="s">
        <v>3992</v>
      </c>
      <c r="L319" s="7" t="s">
        <v>3975</v>
      </c>
      <c r="M319" s="7" t="s">
        <v>3976</v>
      </c>
      <c r="O319" s="7" t="str">
        <f t="shared" si="91"/>
        <v>hp_2441731;atk_1498763;hit_500000;miss_75;cirt_0;cirtSub_-3500</v>
      </c>
      <c r="V319" s="7" t="str">
        <f t="shared" si="87"/>
        <v>发电厂2-9</v>
      </c>
      <c r="W319" s="7">
        <f t="shared" si="100"/>
        <v>457</v>
      </c>
      <c r="X319" s="9" t="s">
        <v>517</v>
      </c>
      <c r="Y319" s="9">
        <v>9</v>
      </c>
      <c r="Z319" s="8">
        <f t="shared" si="95"/>
        <v>1585</v>
      </c>
      <c r="AA319" s="6" t="s">
        <v>3967</v>
      </c>
      <c r="AB319" s="6">
        <v>1267588</v>
      </c>
      <c r="AC319" s="6">
        <f t="shared" si="101"/>
        <v>0.88749999999999996</v>
      </c>
      <c r="AD319" s="6">
        <f t="shared" si="102"/>
        <v>1124984</v>
      </c>
      <c r="AE319" s="6">
        <f t="shared" si="106"/>
        <v>319814</v>
      </c>
      <c r="AF319" s="6">
        <v>350000</v>
      </c>
      <c r="AG319" s="11">
        <f t="shared" si="104"/>
        <v>1794798</v>
      </c>
      <c r="AH319">
        <f t="shared" si="103"/>
        <v>1.4159158969633667</v>
      </c>
      <c r="AI319" s="53">
        <v>0.6</v>
      </c>
      <c r="AJ319" s="7" t="str">
        <f t="shared" si="88"/>
        <v>hp_1794798</v>
      </c>
      <c r="AK319" s="7" t="s">
        <v>3968</v>
      </c>
      <c r="AL319" s="7">
        <v>235400</v>
      </c>
      <c r="AM319" s="7">
        <f>INT(IF(MOD(Y319,3)=0,INT(AL319*0.55),INT(AL319*0.35)))</f>
        <v>129470</v>
      </c>
      <c r="AN319" s="54">
        <f t="shared" si="92"/>
        <v>199983</v>
      </c>
      <c r="AO319" s="7" t="str">
        <f t="shared" si="93"/>
        <v>atk_199983</v>
      </c>
      <c r="AP319" s="7" t="s">
        <v>3973</v>
      </c>
      <c r="AQ319" s="7" t="s">
        <v>3986</v>
      </c>
      <c r="AR319" s="7" t="s">
        <v>3975</v>
      </c>
      <c r="AS319" s="7" t="s">
        <v>3976</v>
      </c>
      <c r="AU319" s="7" t="str">
        <f t="shared" si="94"/>
        <v>hp_1794798;atk_199983;hit_500000;miss_45;cirt_0;cirtSub_-3500</v>
      </c>
    </row>
    <row r="320" spans="1:47" s="12" customFormat="1" x14ac:dyDescent="0.2">
      <c r="A320" s="8" t="s">
        <v>1347</v>
      </c>
      <c r="B320" s="6" t="s">
        <v>3967</v>
      </c>
      <c r="C320" s="6">
        <v>261305</v>
      </c>
      <c r="D320" s="6">
        <v>2451503</v>
      </c>
      <c r="E320" s="6" t="str">
        <f t="shared" si="89"/>
        <v>hp_2451503</v>
      </c>
      <c r="F320" s="7" t="s">
        <v>3968</v>
      </c>
      <c r="G320" s="6">
        <v>950200</v>
      </c>
      <c r="H320" s="7">
        <f t="shared" si="97"/>
        <v>1498763</v>
      </c>
      <c r="I320" s="7" t="str">
        <f t="shared" si="90"/>
        <v>atk_1498763</v>
      </c>
      <c r="J320" s="7" t="s">
        <v>3973</v>
      </c>
      <c r="K320" s="7" t="s">
        <v>3992</v>
      </c>
      <c r="L320" s="7" t="s">
        <v>3975</v>
      </c>
      <c r="M320" s="7" t="s">
        <v>3976</v>
      </c>
      <c r="N320" s="7"/>
      <c r="O320" s="7" t="str">
        <f t="shared" si="91"/>
        <v>hp_2451503;atk_1498763;hit_500000;miss_75;cirt_0;cirtSub_-3500</v>
      </c>
      <c r="P320" s="7"/>
      <c r="Q320" s="7"/>
      <c r="R320" s="7"/>
      <c r="S320" s="7"/>
      <c r="T320" s="7"/>
      <c r="V320" s="12" t="str">
        <f t="shared" si="87"/>
        <v>发电厂2-10</v>
      </c>
      <c r="W320" s="12">
        <f t="shared" si="100"/>
        <v>459</v>
      </c>
      <c r="X320" s="5" t="s">
        <v>517</v>
      </c>
      <c r="Y320" s="5">
        <v>10</v>
      </c>
      <c r="Z320" s="5">
        <f t="shared" si="95"/>
        <v>1595</v>
      </c>
      <c r="AA320" s="11" t="s">
        <v>3967</v>
      </c>
      <c r="AB320" s="11">
        <v>1271987</v>
      </c>
      <c r="AC320" s="11">
        <f t="shared" si="101"/>
        <v>0.88749999999999996</v>
      </c>
      <c r="AD320" s="11">
        <f t="shared" si="102"/>
        <v>1128888</v>
      </c>
      <c r="AE320" s="6">
        <f t="shared" si="106"/>
        <v>319814</v>
      </c>
      <c r="AF320" s="11">
        <v>350000</v>
      </c>
      <c r="AG320" s="11">
        <f t="shared" si="104"/>
        <v>1798702</v>
      </c>
      <c r="AH320">
        <f t="shared" si="103"/>
        <v>1.4140883515318945</v>
      </c>
      <c r="AI320" s="53">
        <v>0.6</v>
      </c>
      <c r="AJ320" s="7" t="str">
        <f t="shared" si="88"/>
        <v>hp_1798702</v>
      </c>
      <c r="AK320" s="12" t="s">
        <v>3968</v>
      </c>
      <c r="AL320" s="12">
        <v>236200</v>
      </c>
      <c r="AM320" s="7">
        <f>INT(IF(MOD(Y320,3)=0,INT(AL320*0.55),INT(AL320*0.35)))</f>
        <v>82670</v>
      </c>
      <c r="AN320" s="54">
        <f t="shared" si="92"/>
        <v>200404</v>
      </c>
      <c r="AO320" s="7" t="str">
        <f t="shared" si="93"/>
        <v>atk_200404</v>
      </c>
      <c r="AP320" s="12" t="s">
        <v>3973</v>
      </c>
      <c r="AQ320" s="12" t="s">
        <v>3986</v>
      </c>
      <c r="AR320" s="12" t="s">
        <v>3975</v>
      </c>
      <c r="AS320" s="12" t="s">
        <v>3976</v>
      </c>
      <c r="AU320" s="12" t="str">
        <f t="shared" si="94"/>
        <v>hp_1798702;atk_200404;hit_500000;miss_45;cirt_0;cirtSub_-3500</v>
      </c>
    </row>
    <row r="321" spans="1:47" x14ac:dyDescent="0.2">
      <c r="A321" s="8" t="s">
        <v>1348</v>
      </c>
      <c r="B321" s="6" t="s">
        <v>3967</v>
      </c>
      <c r="C321" s="6">
        <v>264660</v>
      </c>
      <c r="D321" s="6">
        <v>2476679</v>
      </c>
      <c r="E321" s="6" t="str">
        <f t="shared" si="89"/>
        <v>hp_2476679</v>
      </c>
      <c r="F321" s="7" t="s">
        <v>3968</v>
      </c>
      <c r="G321" s="6">
        <v>962400</v>
      </c>
      <c r="H321" s="7">
        <f t="shared" si="97"/>
        <v>1525313</v>
      </c>
      <c r="I321" s="7" t="str">
        <f t="shared" si="90"/>
        <v>atk_1525313</v>
      </c>
      <c r="J321" s="7" t="s">
        <v>3973</v>
      </c>
      <c r="K321" s="7" t="s">
        <v>3992</v>
      </c>
      <c r="L321" s="7" t="s">
        <v>3975</v>
      </c>
      <c r="M321" s="7" t="s">
        <v>3976</v>
      </c>
      <c r="O321" s="7" t="str">
        <f t="shared" si="91"/>
        <v>hp_2476679;atk_1525313;hit_500000;miss_75;cirt_0;cirtSub_-3500</v>
      </c>
      <c r="V321" s="7" t="str">
        <f t="shared" ref="V321:V384" si="109">X321&amp;"-"&amp;Y321</f>
        <v>发电厂3-1</v>
      </c>
      <c r="W321" s="7">
        <f t="shared" si="100"/>
        <v>461</v>
      </c>
      <c r="X321" s="9" t="s">
        <v>518</v>
      </c>
      <c r="Y321" s="9">
        <v>1</v>
      </c>
      <c r="Z321" s="8">
        <f t="shared" si="95"/>
        <v>1596</v>
      </c>
      <c r="AA321" s="6" t="s">
        <v>3967</v>
      </c>
      <c r="AB321" s="6">
        <v>1276386</v>
      </c>
      <c r="AC321" s="6">
        <f t="shared" si="101"/>
        <v>0.8899999999999999</v>
      </c>
      <c r="AD321" s="6">
        <f t="shared" si="102"/>
        <v>1135983</v>
      </c>
      <c r="AE321" s="6">
        <f t="shared" ref="AE321" si="110">IF(MOD(Y321,1)=0,INT(AD320*0.3),0)</f>
        <v>338666</v>
      </c>
      <c r="AF321" s="6">
        <v>350000</v>
      </c>
      <c r="AG321" s="11">
        <f t="shared" si="104"/>
        <v>1824649</v>
      </c>
      <c r="AH321">
        <f t="shared" si="103"/>
        <v>1.4295432572905062</v>
      </c>
      <c r="AI321" s="53">
        <v>0.6</v>
      </c>
      <c r="AJ321" s="7" t="str">
        <f t="shared" ref="AJ321:AJ384" si="111">AA321&amp;"_"&amp;AG321</f>
        <v>hp_1824649</v>
      </c>
      <c r="AK321" s="7" t="s">
        <v>3968</v>
      </c>
      <c r="AL321" s="7">
        <v>237000</v>
      </c>
      <c r="AM321" s="7">
        <f>INT(IF(MOD(Y321,3)=0,INT(AL321*0.55),INT(AL321*0.35)))</f>
        <v>82950</v>
      </c>
      <c r="AN321" s="54">
        <f t="shared" si="92"/>
        <v>203281</v>
      </c>
      <c r="AO321" s="7" t="str">
        <f t="shared" si="93"/>
        <v>atk_203281</v>
      </c>
      <c r="AP321" s="7" t="s">
        <v>3973</v>
      </c>
      <c r="AQ321" s="7" t="s">
        <v>3986</v>
      </c>
      <c r="AR321" s="7" t="s">
        <v>3975</v>
      </c>
      <c r="AS321" s="7" t="s">
        <v>3976</v>
      </c>
      <c r="AU321" s="7" t="str">
        <f t="shared" si="94"/>
        <v>hp_1824649;atk_203281;hit_500000;miss_45;cirt_0;cirtSub_-3500</v>
      </c>
    </row>
    <row r="322" spans="1:47" x14ac:dyDescent="0.2">
      <c r="A322" s="8" t="s">
        <v>1348</v>
      </c>
      <c r="B322" s="6" t="s">
        <v>3967</v>
      </c>
      <c r="C322" s="6">
        <v>264660</v>
      </c>
      <c r="D322" s="6">
        <v>2486516</v>
      </c>
      <c r="E322" s="6" t="str">
        <f t="shared" ref="E322:E385" si="112">B322&amp;"_"&amp;D322</f>
        <v>hp_2486516</v>
      </c>
      <c r="F322" s="7" t="s">
        <v>3968</v>
      </c>
      <c r="G322" s="6">
        <v>962400</v>
      </c>
      <c r="H322" s="7">
        <f t="shared" si="97"/>
        <v>1525313</v>
      </c>
      <c r="I322" s="7" t="str">
        <f t="shared" ref="I322:I385" si="113">F322&amp;"_"&amp;H322</f>
        <v>atk_1525313</v>
      </c>
      <c r="J322" s="7" t="s">
        <v>3973</v>
      </c>
      <c r="K322" s="7" t="s">
        <v>3992</v>
      </c>
      <c r="L322" s="7" t="s">
        <v>3975</v>
      </c>
      <c r="M322" s="7" t="s">
        <v>3976</v>
      </c>
      <c r="O322" s="7" t="str">
        <f t="shared" ref="O322:O385" si="114">E322&amp;";"&amp;I322&amp;";"&amp;J322&amp;";"&amp;K322&amp;";"&amp;L322&amp;";"&amp;M322</f>
        <v>hp_2486516;atk_1525313;hit_500000;miss_75;cirt_0;cirtSub_-3500</v>
      </c>
      <c r="V322" s="7" t="str">
        <f t="shared" si="109"/>
        <v>发电厂3-2</v>
      </c>
      <c r="W322" s="7">
        <f t="shared" si="100"/>
        <v>463</v>
      </c>
      <c r="X322" s="9" t="s">
        <v>518</v>
      </c>
      <c r="Y322" s="9">
        <v>2</v>
      </c>
      <c r="Z322" s="8">
        <f t="shared" si="95"/>
        <v>1598</v>
      </c>
      <c r="AA322" s="6" t="s">
        <v>3967</v>
      </c>
      <c r="AB322" s="6">
        <v>1280786</v>
      </c>
      <c r="AC322" s="6">
        <f t="shared" si="101"/>
        <v>0.8899999999999999</v>
      </c>
      <c r="AD322" s="6">
        <f t="shared" si="102"/>
        <v>1139899</v>
      </c>
      <c r="AE322" s="6">
        <f t="shared" si="106"/>
        <v>338666</v>
      </c>
      <c r="AF322" s="6">
        <v>350000</v>
      </c>
      <c r="AG322" s="11">
        <f t="shared" si="104"/>
        <v>1828565</v>
      </c>
      <c r="AH322">
        <f t="shared" si="103"/>
        <v>1.4276897155340549</v>
      </c>
      <c r="AI322" s="53">
        <v>0.6</v>
      </c>
      <c r="AJ322" s="7" t="str">
        <f t="shared" si="111"/>
        <v>hp_1828565</v>
      </c>
      <c r="AK322" s="7" t="s">
        <v>3968</v>
      </c>
      <c r="AL322" s="7">
        <v>237800</v>
      </c>
      <c r="AM322" s="7">
        <f>INT(IF(MOD(Y322,3)=0,INT(AL322*0.55),INT(AL322*0.35)))</f>
        <v>83230</v>
      </c>
      <c r="AN322" s="54">
        <f t="shared" ref="AN322:AN385" si="115">INT(AL322*AI322*AH322)</f>
        <v>203702</v>
      </c>
      <c r="AO322" s="7" t="str">
        <f t="shared" ref="AO322:AO385" si="116">AK322&amp;"_"&amp;AN322</f>
        <v>atk_203702</v>
      </c>
      <c r="AP322" s="7" t="s">
        <v>3973</v>
      </c>
      <c r="AQ322" s="7" t="s">
        <v>3986</v>
      </c>
      <c r="AR322" s="7" t="s">
        <v>3975</v>
      </c>
      <c r="AS322" s="7" t="s">
        <v>3976</v>
      </c>
      <c r="AU322" s="7" t="str">
        <f t="shared" ref="AU322:AU385" si="117">AJ322&amp;";"&amp;AO322&amp;";"&amp;AP322&amp;";"&amp;AQ322&amp;";"&amp;AR322&amp;";"&amp;AS322</f>
        <v>hp_1828565;atk_203702;hit_500000;miss_45;cirt_0;cirtSub_-3500</v>
      </c>
    </row>
    <row r="323" spans="1:47" x14ac:dyDescent="0.2">
      <c r="A323" s="8" t="s">
        <v>1348</v>
      </c>
      <c r="B323" s="6" t="s">
        <v>3967</v>
      </c>
      <c r="C323" s="6">
        <v>264660</v>
      </c>
      <c r="D323" s="6">
        <v>2496378</v>
      </c>
      <c r="E323" s="6" t="str">
        <f t="shared" si="112"/>
        <v>hp_2496378</v>
      </c>
      <c r="F323" s="7" t="s">
        <v>3968</v>
      </c>
      <c r="G323" s="6">
        <v>962400</v>
      </c>
      <c r="H323" s="7">
        <f t="shared" si="97"/>
        <v>1525313</v>
      </c>
      <c r="I323" s="7" t="str">
        <f t="shared" si="113"/>
        <v>atk_1525313</v>
      </c>
      <c r="J323" s="7" t="s">
        <v>3973</v>
      </c>
      <c r="K323" s="7" t="s">
        <v>3992</v>
      </c>
      <c r="L323" s="7" t="s">
        <v>3975</v>
      </c>
      <c r="M323" s="7" t="s">
        <v>3976</v>
      </c>
      <c r="O323" s="7" t="str">
        <f t="shared" si="114"/>
        <v>hp_2496378;atk_1525313;hit_500000;miss_75;cirt_0;cirtSub_-3500</v>
      </c>
      <c r="V323" s="7" t="str">
        <f t="shared" si="109"/>
        <v>发电厂3-3</v>
      </c>
      <c r="W323" s="7">
        <f t="shared" si="100"/>
        <v>465</v>
      </c>
      <c r="X323" s="9" t="s">
        <v>518</v>
      </c>
      <c r="Y323" s="9">
        <v>3</v>
      </c>
      <c r="Z323" s="8">
        <f t="shared" ref="Z323:Z386" si="118">Y323+Z322</f>
        <v>1601</v>
      </c>
      <c r="AA323" s="6" t="s">
        <v>3967</v>
      </c>
      <c r="AB323" s="6">
        <v>1285186</v>
      </c>
      <c r="AC323" s="6">
        <f t="shared" si="101"/>
        <v>0.89249999999999985</v>
      </c>
      <c r="AD323" s="6">
        <f t="shared" si="102"/>
        <v>1147028</v>
      </c>
      <c r="AE323" s="6">
        <f t="shared" si="106"/>
        <v>338666</v>
      </c>
      <c r="AF323" s="6">
        <v>350000</v>
      </c>
      <c r="AG323" s="11">
        <f t="shared" si="104"/>
        <v>1835694</v>
      </c>
      <c r="AH323">
        <f t="shared" si="103"/>
        <v>1.4283488926894627</v>
      </c>
      <c r="AI323" s="53">
        <v>0.6</v>
      </c>
      <c r="AJ323" s="7" t="str">
        <f t="shared" si="111"/>
        <v>hp_1835694</v>
      </c>
      <c r="AK323" s="7" t="s">
        <v>3968</v>
      </c>
      <c r="AL323" s="7">
        <v>238600</v>
      </c>
      <c r="AM323" s="7">
        <f>INT(IF(MOD(Y323,3)=0,INT(AL323*0.55),INT(AL323*0.35)))</f>
        <v>131230</v>
      </c>
      <c r="AN323" s="54">
        <f t="shared" si="115"/>
        <v>204482</v>
      </c>
      <c r="AO323" s="7" t="str">
        <f t="shared" si="116"/>
        <v>atk_204482</v>
      </c>
      <c r="AP323" s="7" t="s">
        <v>3973</v>
      </c>
      <c r="AQ323" s="7" t="s">
        <v>3986</v>
      </c>
      <c r="AR323" s="7" t="s">
        <v>3975</v>
      </c>
      <c r="AS323" s="7" t="s">
        <v>3976</v>
      </c>
      <c r="AU323" s="7" t="str">
        <f t="shared" si="117"/>
        <v>hp_1835694;atk_204482;hit_500000;miss_45;cirt_0;cirtSub_-3500</v>
      </c>
    </row>
    <row r="324" spans="1:47" x14ac:dyDescent="0.2">
      <c r="A324" s="8" t="s">
        <v>1349</v>
      </c>
      <c r="B324" s="6" t="s">
        <v>3967</v>
      </c>
      <c r="C324" s="6">
        <v>268015</v>
      </c>
      <c r="D324" s="6">
        <v>2521793</v>
      </c>
      <c r="E324" s="6" t="str">
        <f t="shared" si="112"/>
        <v>hp_2521793</v>
      </c>
      <c r="F324" s="7" t="s">
        <v>3968</v>
      </c>
      <c r="G324" s="6">
        <v>974600</v>
      </c>
      <c r="H324" s="7">
        <f t="shared" si="97"/>
        <v>1552085</v>
      </c>
      <c r="I324" s="7" t="str">
        <f t="shared" si="113"/>
        <v>atk_1552085</v>
      </c>
      <c r="J324" s="7" t="s">
        <v>3973</v>
      </c>
      <c r="K324" s="7" t="s">
        <v>3992</v>
      </c>
      <c r="L324" s="7" t="s">
        <v>3975</v>
      </c>
      <c r="M324" s="7" t="s">
        <v>3976</v>
      </c>
      <c r="O324" s="7" t="str">
        <f t="shared" si="114"/>
        <v>hp_2521793;atk_1552085;hit_500000;miss_75;cirt_0;cirtSub_-3500</v>
      </c>
      <c r="V324" s="7" t="str">
        <f t="shared" si="109"/>
        <v>发电厂3-4</v>
      </c>
      <c r="W324" s="7">
        <f t="shared" si="100"/>
        <v>467</v>
      </c>
      <c r="X324" s="9" t="s">
        <v>518</v>
      </c>
      <c r="Y324" s="9">
        <v>4</v>
      </c>
      <c r="Z324" s="8">
        <f t="shared" si="118"/>
        <v>1605</v>
      </c>
      <c r="AA324" s="6" t="s">
        <v>3967</v>
      </c>
      <c r="AB324" s="6">
        <v>1289587</v>
      </c>
      <c r="AC324" s="6">
        <f t="shared" si="101"/>
        <v>0.89249999999999985</v>
      </c>
      <c r="AD324" s="6">
        <f t="shared" si="102"/>
        <v>1150956</v>
      </c>
      <c r="AE324" s="6">
        <f t="shared" si="106"/>
        <v>338666</v>
      </c>
      <c r="AF324" s="6">
        <v>350000</v>
      </c>
      <c r="AG324" s="11">
        <f t="shared" si="104"/>
        <v>1839622</v>
      </c>
      <c r="AH324">
        <f t="shared" si="103"/>
        <v>1.4265202735449412</v>
      </c>
      <c r="AI324" s="53">
        <v>0.6</v>
      </c>
      <c r="AJ324" s="7" t="str">
        <f t="shared" si="111"/>
        <v>hp_1839622</v>
      </c>
      <c r="AK324" s="7" t="s">
        <v>3968</v>
      </c>
      <c r="AL324" s="7">
        <v>239400</v>
      </c>
      <c r="AM324" s="7">
        <f>INT(IF(MOD(Y324,3)=0,INT(AL324*0.55),INT(AL324*0.35)))</f>
        <v>83790</v>
      </c>
      <c r="AN324" s="54">
        <f t="shared" si="115"/>
        <v>204905</v>
      </c>
      <c r="AO324" s="7" t="str">
        <f t="shared" si="116"/>
        <v>atk_204905</v>
      </c>
      <c r="AP324" s="7" t="s">
        <v>3973</v>
      </c>
      <c r="AQ324" s="7" t="s">
        <v>3986</v>
      </c>
      <c r="AR324" s="7" t="s">
        <v>3975</v>
      </c>
      <c r="AS324" s="7" t="s">
        <v>3976</v>
      </c>
      <c r="AU324" s="7" t="str">
        <f t="shared" si="117"/>
        <v>hp_1839622;atk_204905;hit_500000;miss_45;cirt_0;cirtSub_-3500</v>
      </c>
    </row>
    <row r="325" spans="1:47" x14ac:dyDescent="0.2">
      <c r="A325" s="8" t="s">
        <v>1349</v>
      </c>
      <c r="B325" s="6" t="s">
        <v>3967</v>
      </c>
      <c r="C325" s="6">
        <v>268015</v>
      </c>
      <c r="D325" s="6">
        <v>2531719</v>
      </c>
      <c r="E325" s="6" t="str">
        <f t="shared" si="112"/>
        <v>hp_2531719</v>
      </c>
      <c r="F325" s="7" t="s">
        <v>3968</v>
      </c>
      <c r="G325" s="6">
        <v>974600</v>
      </c>
      <c r="H325" s="7">
        <f t="shared" si="97"/>
        <v>1552085</v>
      </c>
      <c r="I325" s="7" t="str">
        <f t="shared" si="113"/>
        <v>atk_1552085</v>
      </c>
      <c r="J325" s="7" t="s">
        <v>3973</v>
      </c>
      <c r="K325" s="7" t="s">
        <v>3992</v>
      </c>
      <c r="L325" s="7" t="s">
        <v>3975</v>
      </c>
      <c r="M325" s="7" t="s">
        <v>3976</v>
      </c>
      <c r="O325" s="7" t="str">
        <f t="shared" si="114"/>
        <v>hp_2531719;atk_1552085;hit_500000;miss_75;cirt_0;cirtSub_-3500</v>
      </c>
      <c r="V325" s="7" t="str">
        <f t="shared" si="109"/>
        <v>发电厂3-5</v>
      </c>
      <c r="W325" s="7">
        <f t="shared" si="100"/>
        <v>469</v>
      </c>
      <c r="X325" s="9" t="s">
        <v>518</v>
      </c>
      <c r="Y325" s="9">
        <v>5</v>
      </c>
      <c r="Z325" s="8">
        <f t="shared" si="118"/>
        <v>1610</v>
      </c>
      <c r="AA325" s="6" t="s">
        <v>3967</v>
      </c>
      <c r="AB325" s="6">
        <v>1293989</v>
      </c>
      <c r="AC325" s="6">
        <f t="shared" si="101"/>
        <v>0.89249999999999985</v>
      </c>
      <c r="AD325" s="6">
        <f t="shared" si="102"/>
        <v>1154885</v>
      </c>
      <c r="AE325" s="6">
        <f t="shared" si="106"/>
        <v>338666</v>
      </c>
      <c r="AF325" s="6">
        <v>350000</v>
      </c>
      <c r="AG325" s="11">
        <f t="shared" si="104"/>
        <v>1843551</v>
      </c>
      <c r="AH325">
        <f t="shared" si="103"/>
        <v>1.4247037648697167</v>
      </c>
      <c r="AI325" s="53">
        <v>0.6</v>
      </c>
      <c r="AJ325" s="7" t="str">
        <f t="shared" si="111"/>
        <v>hp_1843551</v>
      </c>
      <c r="AK325" s="7" t="s">
        <v>3968</v>
      </c>
      <c r="AL325" s="7">
        <v>240200</v>
      </c>
      <c r="AM325" s="7">
        <f>INT(IF(MOD(Y325,3)=0,INT(AL325*0.55),INT(AL325*0.35)))</f>
        <v>84070</v>
      </c>
      <c r="AN325" s="54">
        <f t="shared" si="115"/>
        <v>205328</v>
      </c>
      <c r="AO325" s="7" t="str">
        <f t="shared" si="116"/>
        <v>atk_205328</v>
      </c>
      <c r="AP325" s="7" t="s">
        <v>3973</v>
      </c>
      <c r="AQ325" s="7" t="s">
        <v>3986</v>
      </c>
      <c r="AR325" s="7" t="s">
        <v>3975</v>
      </c>
      <c r="AS325" s="7" t="s">
        <v>3976</v>
      </c>
      <c r="AU325" s="7" t="str">
        <f t="shared" si="117"/>
        <v>hp_1843551;atk_205328;hit_500000;miss_45;cirt_0;cirtSub_-3500</v>
      </c>
    </row>
    <row r="326" spans="1:47" x14ac:dyDescent="0.2">
      <c r="A326" s="8" t="s">
        <v>1349</v>
      </c>
      <c r="B326" s="6" t="s">
        <v>3967</v>
      </c>
      <c r="C326" s="6">
        <v>268015</v>
      </c>
      <c r="D326" s="6">
        <v>2541670</v>
      </c>
      <c r="E326" s="6" t="str">
        <f t="shared" si="112"/>
        <v>hp_2541670</v>
      </c>
      <c r="F326" s="7" t="s">
        <v>3968</v>
      </c>
      <c r="G326" s="6">
        <v>974600</v>
      </c>
      <c r="H326" s="7">
        <f t="shared" si="97"/>
        <v>1552085</v>
      </c>
      <c r="I326" s="7" t="str">
        <f t="shared" si="113"/>
        <v>atk_1552085</v>
      </c>
      <c r="J326" s="7" t="s">
        <v>3973</v>
      </c>
      <c r="K326" s="7" t="s">
        <v>3992</v>
      </c>
      <c r="L326" s="7" t="s">
        <v>3975</v>
      </c>
      <c r="M326" s="7" t="s">
        <v>3976</v>
      </c>
      <c r="O326" s="7" t="str">
        <f t="shared" si="114"/>
        <v>hp_2541670;atk_1552085;hit_500000;miss_75;cirt_0;cirtSub_-3500</v>
      </c>
      <c r="V326" s="7" t="str">
        <f t="shared" si="109"/>
        <v>发电厂3-6</v>
      </c>
      <c r="W326" s="7">
        <f t="shared" si="100"/>
        <v>471</v>
      </c>
      <c r="X326" s="9" t="s">
        <v>518</v>
      </c>
      <c r="Y326" s="9">
        <v>6</v>
      </c>
      <c r="Z326" s="8">
        <f t="shared" si="118"/>
        <v>1616</v>
      </c>
      <c r="AA326" s="6" t="s">
        <v>3967</v>
      </c>
      <c r="AB326" s="6">
        <v>1298391</v>
      </c>
      <c r="AC326" s="6">
        <f t="shared" si="101"/>
        <v>0.89499999999999991</v>
      </c>
      <c r="AD326" s="6">
        <f t="shared" si="102"/>
        <v>1162059</v>
      </c>
      <c r="AE326" s="6">
        <f t="shared" si="106"/>
        <v>338666</v>
      </c>
      <c r="AF326" s="6">
        <v>350000</v>
      </c>
      <c r="AG326" s="11">
        <f t="shared" si="104"/>
        <v>1850725</v>
      </c>
      <c r="AH326">
        <f t="shared" si="103"/>
        <v>1.4253988205401917</v>
      </c>
      <c r="AI326" s="53">
        <v>0.6</v>
      </c>
      <c r="AJ326" s="7" t="str">
        <f t="shared" si="111"/>
        <v>hp_1850725</v>
      </c>
      <c r="AK326" s="7" t="s">
        <v>3968</v>
      </c>
      <c r="AL326" s="7">
        <v>241000</v>
      </c>
      <c r="AM326" s="7">
        <f>INT(IF(MOD(Y326,3)=0,INT(AL326*0.55),INT(AL326*0.35)))</f>
        <v>132550</v>
      </c>
      <c r="AN326" s="54">
        <f t="shared" si="115"/>
        <v>206112</v>
      </c>
      <c r="AO326" s="7" t="str">
        <f t="shared" si="116"/>
        <v>atk_206112</v>
      </c>
      <c r="AP326" s="7" t="s">
        <v>3973</v>
      </c>
      <c r="AQ326" s="7" t="s">
        <v>3986</v>
      </c>
      <c r="AR326" s="7" t="s">
        <v>3975</v>
      </c>
      <c r="AS326" s="7" t="s">
        <v>3976</v>
      </c>
      <c r="AU326" s="7" t="str">
        <f t="shared" si="117"/>
        <v>hp_1850725;atk_206112;hit_500000;miss_45;cirt_0;cirtSub_-3500</v>
      </c>
    </row>
    <row r="327" spans="1:47" x14ac:dyDescent="0.2">
      <c r="A327" s="8" t="s">
        <v>1350</v>
      </c>
      <c r="B327" s="6" t="s">
        <v>3967</v>
      </c>
      <c r="C327" s="6">
        <v>271370</v>
      </c>
      <c r="D327" s="6">
        <v>2567326</v>
      </c>
      <c r="E327" s="6" t="str">
        <f t="shared" si="112"/>
        <v>hp_2567326</v>
      </c>
      <c r="F327" s="7" t="s">
        <v>3968</v>
      </c>
      <c r="G327" s="6">
        <v>986800</v>
      </c>
      <c r="H327" s="7">
        <f t="shared" si="97"/>
        <v>1579078</v>
      </c>
      <c r="I327" s="7" t="str">
        <f t="shared" si="113"/>
        <v>atk_1579078</v>
      </c>
      <c r="J327" s="7" t="s">
        <v>3973</v>
      </c>
      <c r="K327" s="7" t="s">
        <v>3992</v>
      </c>
      <c r="L327" s="7" t="s">
        <v>3975</v>
      </c>
      <c r="M327" s="7" t="s">
        <v>3976</v>
      </c>
      <c r="O327" s="7" t="str">
        <f t="shared" si="114"/>
        <v>hp_2567326;atk_1579078;hit_500000;miss_75;cirt_0;cirtSub_-3500</v>
      </c>
      <c r="V327" s="7" t="str">
        <f t="shared" si="109"/>
        <v>发电厂3-7</v>
      </c>
      <c r="W327" s="7">
        <f t="shared" si="100"/>
        <v>473</v>
      </c>
      <c r="X327" s="9" t="s">
        <v>518</v>
      </c>
      <c r="Y327" s="9">
        <v>7</v>
      </c>
      <c r="Z327" s="8">
        <f t="shared" si="118"/>
        <v>1623</v>
      </c>
      <c r="AA327" s="6" t="s">
        <v>3967</v>
      </c>
      <c r="AB327" s="6">
        <v>1302794</v>
      </c>
      <c r="AC327" s="6">
        <f t="shared" si="101"/>
        <v>0.89499999999999991</v>
      </c>
      <c r="AD327" s="6">
        <f t="shared" si="102"/>
        <v>1166000</v>
      </c>
      <c r="AE327" s="6">
        <f t="shared" si="106"/>
        <v>338666</v>
      </c>
      <c r="AF327" s="6">
        <v>350000</v>
      </c>
      <c r="AG327" s="11">
        <f t="shared" si="104"/>
        <v>1854666</v>
      </c>
      <c r="AH327">
        <f t="shared" si="103"/>
        <v>1.4236064949639007</v>
      </c>
      <c r="AI327" s="53">
        <v>0.6</v>
      </c>
      <c r="AJ327" s="7" t="str">
        <f t="shared" si="111"/>
        <v>hp_1854666</v>
      </c>
      <c r="AK327" s="7" t="s">
        <v>3968</v>
      </c>
      <c r="AL327" s="7">
        <v>241800</v>
      </c>
      <c r="AM327" s="7">
        <f>INT(IF(MOD(Y327,3)=0,INT(AL327*0.55),INT(AL327*0.35)))</f>
        <v>84630</v>
      </c>
      <c r="AN327" s="54">
        <f t="shared" si="115"/>
        <v>206536</v>
      </c>
      <c r="AO327" s="7" t="str">
        <f t="shared" si="116"/>
        <v>atk_206536</v>
      </c>
      <c r="AP327" s="7" t="s">
        <v>3973</v>
      </c>
      <c r="AQ327" s="7" t="s">
        <v>3986</v>
      </c>
      <c r="AR327" s="7" t="s">
        <v>3975</v>
      </c>
      <c r="AS327" s="7" t="s">
        <v>3976</v>
      </c>
      <c r="AU327" s="7" t="str">
        <f t="shared" si="117"/>
        <v>hp_1854666;atk_206536;hit_500000;miss_45;cirt_0;cirtSub_-3500</v>
      </c>
    </row>
    <row r="328" spans="1:47" x14ac:dyDescent="0.2">
      <c r="A328" s="8" t="s">
        <v>1350</v>
      </c>
      <c r="B328" s="6" t="s">
        <v>3967</v>
      </c>
      <c r="C328" s="6">
        <v>271370</v>
      </c>
      <c r="D328" s="6">
        <v>2577341</v>
      </c>
      <c r="E328" s="6" t="str">
        <f t="shared" si="112"/>
        <v>hp_2577341</v>
      </c>
      <c r="F328" s="7" t="s">
        <v>3968</v>
      </c>
      <c r="G328" s="6">
        <v>986800</v>
      </c>
      <c r="H328" s="7">
        <f t="shared" si="97"/>
        <v>1579078</v>
      </c>
      <c r="I328" s="7" t="str">
        <f t="shared" si="113"/>
        <v>atk_1579078</v>
      </c>
      <c r="J328" s="7" t="s">
        <v>3973</v>
      </c>
      <c r="K328" s="7" t="s">
        <v>3992</v>
      </c>
      <c r="L328" s="7" t="s">
        <v>3975</v>
      </c>
      <c r="M328" s="7" t="s">
        <v>3976</v>
      </c>
      <c r="O328" s="7" t="str">
        <f t="shared" si="114"/>
        <v>hp_2577341;atk_1579078;hit_500000;miss_75;cirt_0;cirtSub_-3500</v>
      </c>
      <c r="V328" s="7" t="str">
        <f t="shared" si="109"/>
        <v>发电厂3-8</v>
      </c>
      <c r="W328" s="7">
        <f t="shared" si="100"/>
        <v>475</v>
      </c>
      <c r="X328" s="9" t="s">
        <v>518</v>
      </c>
      <c r="Y328" s="9">
        <v>8</v>
      </c>
      <c r="Z328" s="8">
        <f t="shared" si="118"/>
        <v>1631</v>
      </c>
      <c r="AA328" s="6" t="s">
        <v>3967</v>
      </c>
      <c r="AB328" s="6">
        <v>1307197</v>
      </c>
      <c r="AC328" s="6">
        <f t="shared" si="101"/>
        <v>0.89499999999999991</v>
      </c>
      <c r="AD328" s="6">
        <f t="shared" si="102"/>
        <v>1169941</v>
      </c>
      <c r="AE328" s="6">
        <f t="shared" si="106"/>
        <v>338666</v>
      </c>
      <c r="AF328" s="6">
        <v>350000</v>
      </c>
      <c r="AG328" s="11">
        <f t="shared" si="104"/>
        <v>1858607</v>
      </c>
      <c r="AH328">
        <f t="shared" si="103"/>
        <v>1.4218262434812809</v>
      </c>
      <c r="AI328" s="53">
        <v>0.6</v>
      </c>
      <c r="AJ328" s="7" t="str">
        <f t="shared" si="111"/>
        <v>hp_1858607</v>
      </c>
      <c r="AK328" s="7" t="s">
        <v>3968</v>
      </c>
      <c r="AL328" s="7">
        <v>242600</v>
      </c>
      <c r="AM328" s="7">
        <f>INT(IF(MOD(Y328,3)=0,INT(AL328*0.55),INT(AL328*0.35)))</f>
        <v>84910</v>
      </c>
      <c r="AN328" s="54">
        <f t="shared" si="115"/>
        <v>206961</v>
      </c>
      <c r="AO328" s="7" t="str">
        <f t="shared" si="116"/>
        <v>atk_206961</v>
      </c>
      <c r="AP328" s="7" t="s">
        <v>3973</v>
      </c>
      <c r="AQ328" s="7" t="s">
        <v>3986</v>
      </c>
      <c r="AR328" s="7" t="s">
        <v>3975</v>
      </c>
      <c r="AS328" s="7" t="s">
        <v>3976</v>
      </c>
      <c r="AU328" s="7" t="str">
        <f t="shared" si="117"/>
        <v>hp_1858607;atk_206961;hit_500000;miss_45;cirt_0;cirtSub_-3500</v>
      </c>
    </row>
    <row r="329" spans="1:47" x14ac:dyDescent="0.2">
      <c r="A329" s="8" t="s">
        <v>1350</v>
      </c>
      <c r="B329" s="6" t="s">
        <v>3967</v>
      </c>
      <c r="C329" s="6">
        <v>271370</v>
      </c>
      <c r="D329" s="6">
        <v>2587382</v>
      </c>
      <c r="E329" s="6" t="str">
        <f t="shared" si="112"/>
        <v>hp_2587382</v>
      </c>
      <c r="F329" s="7" t="s">
        <v>3968</v>
      </c>
      <c r="G329" s="6">
        <v>986800</v>
      </c>
      <c r="H329" s="7">
        <f t="shared" si="97"/>
        <v>1579078</v>
      </c>
      <c r="I329" s="7" t="str">
        <f t="shared" si="113"/>
        <v>atk_1579078</v>
      </c>
      <c r="J329" s="7" t="s">
        <v>3973</v>
      </c>
      <c r="K329" s="7" t="s">
        <v>3992</v>
      </c>
      <c r="L329" s="7" t="s">
        <v>3975</v>
      </c>
      <c r="M329" s="7" t="s">
        <v>3976</v>
      </c>
      <c r="O329" s="7" t="str">
        <f t="shared" si="114"/>
        <v>hp_2587382;atk_1579078;hit_500000;miss_75;cirt_0;cirtSub_-3500</v>
      </c>
      <c r="V329" s="7" t="str">
        <f t="shared" si="109"/>
        <v>发电厂3-9</v>
      </c>
      <c r="W329" s="7">
        <f t="shared" si="100"/>
        <v>477</v>
      </c>
      <c r="X329" s="9" t="s">
        <v>518</v>
      </c>
      <c r="Y329" s="9">
        <v>9</v>
      </c>
      <c r="Z329" s="8">
        <f t="shared" si="118"/>
        <v>1640</v>
      </c>
      <c r="AA329" s="6" t="s">
        <v>3967</v>
      </c>
      <c r="AB329" s="6">
        <v>1311601</v>
      </c>
      <c r="AC329" s="6">
        <f t="shared" si="101"/>
        <v>0.89749999999999985</v>
      </c>
      <c r="AD329" s="6">
        <f t="shared" si="102"/>
        <v>1177161</v>
      </c>
      <c r="AE329" s="6">
        <f t="shared" si="106"/>
        <v>338666</v>
      </c>
      <c r="AF329" s="6">
        <v>350000</v>
      </c>
      <c r="AG329" s="11">
        <f t="shared" si="104"/>
        <v>1865827</v>
      </c>
      <c r="AH329">
        <f t="shared" si="103"/>
        <v>1.422556859898704</v>
      </c>
      <c r="AI329" s="53">
        <v>0.6</v>
      </c>
      <c r="AJ329" s="7" t="str">
        <f t="shared" si="111"/>
        <v>hp_1865827</v>
      </c>
      <c r="AK329" s="7" t="s">
        <v>3968</v>
      </c>
      <c r="AL329" s="7">
        <v>243400</v>
      </c>
      <c r="AM329" s="7">
        <f>INT(IF(MOD(Y329,3)=0,INT(AL329*0.55),INT(AL329*0.35)))</f>
        <v>133870</v>
      </c>
      <c r="AN329" s="54">
        <f t="shared" si="115"/>
        <v>207750</v>
      </c>
      <c r="AO329" s="7" t="str">
        <f t="shared" si="116"/>
        <v>atk_207750</v>
      </c>
      <c r="AP329" s="7" t="s">
        <v>3973</v>
      </c>
      <c r="AQ329" s="7" t="s">
        <v>3986</v>
      </c>
      <c r="AR329" s="7" t="s">
        <v>3975</v>
      </c>
      <c r="AS329" s="7" t="s">
        <v>3976</v>
      </c>
      <c r="AU329" s="7" t="str">
        <f t="shared" si="117"/>
        <v>hp_1865827;atk_207750;hit_500000;miss_45;cirt_0;cirtSub_-3500</v>
      </c>
    </row>
    <row r="330" spans="1:47" s="12" customFormat="1" x14ac:dyDescent="0.2">
      <c r="A330" s="8" t="s">
        <v>1351</v>
      </c>
      <c r="B330" s="6" t="s">
        <v>3967</v>
      </c>
      <c r="C330" s="6">
        <v>274725</v>
      </c>
      <c r="D330" s="6">
        <v>2613278</v>
      </c>
      <c r="E330" s="6" t="str">
        <f t="shared" si="112"/>
        <v>hp_2613278</v>
      </c>
      <c r="F330" s="7" t="s">
        <v>3968</v>
      </c>
      <c r="G330" s="6">
        <v>999000</v>
      </c>
      <c r="H330" s="7">
        <f t="shared" ref="H330:H393" si="119">INT(G330*VLOOKUP(A330,X:AN,11,0)*VLOOKUP(A330,X:AN,12,0))</f>
        <v>1606295</v>
      </c>
      <c r="I330" s="7" t="str">
        <f t="shared" si="113"/>
        <v>atk_1606295</v>
      </c>
      <c r="J330" s="7" t="s">
        <v>3973</v>
      </c>
      <c r="K330" s="7" t="s">
        <v>3992</v>
      </c>
      <c r="L330" s="7" t="s">
        <v>3975</v>
      </c>
      <c r="M330" s="7" t="s">
        <v>3976</v>
      </c>
      <c r="N330" s="7"/>
      <c r="O330" s="7" t="str">
        <f t="shared" si="114"/>
        <v>hp_2613278;atk_1606295;hit_500000;miss_75;cirt_0;cirtSub_-3500</v>
      </c>
      <c r="P330" s="7"/>
      <c r="Q330" s="7"/>
      <c r="R330" s="7"/>
      <c r="S330" s="7"/>
      <c r="T330" s="7"/>
      <c r="V330" s="12" t="str">
        <f t="shared" si="109"/>
        <v>发电厂3-10</v>
      </c>
      <c r="W330" s="12">
        <f t="shared" si="100"/>
        <v>479</v>
      </c>
      <c r="X330" s="5" t="s">
        <v>518</v>
      </c>
      <c r="Y330" s="5">
        <v>10</v>
      </c>
      <c r="Z330" s="5">
        <f t="shared" si="118"/>
        <v>1650</v>
      </c>
      <c r="AA330" s="11" t="s">
        <v>3967</v>
      </c>
      <c r="AB330" s="11">
        <v>1316006</v>
      </c>
      <c r="AC330" s="11">
        <f t="shared" si="101"/>
        <v>0.89749999999999985</v>
      </c>
      <c r="AD330" s="11">
        <f t="shared" si="102"/>
        <v>1181115</v>
      </c>
      <c r="AE330" s="6">
        <f t="shared" si="106"/>
        <v>338666</v>
      </c>
      <c r="AF330" s="11">
        <v>350000</v>
      </c>
      <c r="AG330" s="11">
        <f t="shared" si="104"/>
        <v>1869781</v>
      </c>
      <c r="AH330">
        <f t="shared" si="103"/>
        <v>1.4207997531926146</v>
      </c>
      <c r="AI330" s="53">
        <v>0.6</v>
      </c>
      <c r="AJ330" s="7" t="str">
        <f t="shared" si="111"/>
        <v>hp_1869781</v>
      </c>
      <c r="AK330" s="12" t="s">
        <v>3968</v>
      </c>
      <c r="AL330" s="12">
        <v>244200</v>
      </c>
      <c r="AM330" s="7">
        <f>INT(IF(MOD(Y330,3)=0,INT(AL330*0.55),INT(AL330*0.35)))</f>
        <v>85470</v>
      </c>
      <c r="AN330" s="54">
        <f t="shared" si="115"/>
        <v>208175</v>
      </c>
      <c r="AO330" s="7" t="str">
        <f t="shared" si="116"/>
        <v>atk_208175</v>
      </c>
      <c r="AP330" s="12" t="s">
        <v>3973</v>
      </c>
      <c r="AQ330" s="12" t="s">
        <v>3986</v>
      </c>
      <c r="AR330" s="12" t="s">
        <v>3975</v>
      </c>
      <c r="AS330" s="12" t="s">
        <v>3976</v>
      </c>
      <c r="AU330" s="12" t="str">
        <f t="shared" si="117"/>
        <v>hp_1869781;atk_208175;hit_500000;miss_45;cirt_0;cirtSub_-3500</v>
      </c>
    </row>
    <row r="331" spans="1:47" x14ac:dyDescent="0.2">
      <c r="A331" s="8" t="s">
        <v>1351</v>
      </c>
      <c r="B331" s="6" t="s">
        <v>3967</v>
      </c>
      <c r="C331" s="6">
        <v>274725</v>
      </c>
      <c r="D331" s="6">
        <v>2623383</v>
      </c>
      <c r="E331" s="6" t="str">
        <f t="shared" si="112"/>
        <v>hp_2623383</v>
      </c>
      <c r="F331" s="7" t="s">
        <v>3968</v>
      </c>
      <c r="G331" s="6">
        <v>999000</v>
      </c>
      <c r="H331" s="7">
        <f t="shared" si="119"/>
        <v>1606295</v>
      </c>
      <c r="I331" s="7" t="str">
        <f t="shared" si="113"/>
        <v>atk_1606295</v>
      </c>
      <c r="J331" s="7" t="s">
        <v>3973</v>
      </c>
      <c r="K331" s="7" t="s">
        <v>3992</v>
      </c>
      <c r="L331" s="7" t="s">
        <v>3975</v>
      </c>
      <c r="M331" s="7" t="s">
        <v>3976</v>
      </c>
      <c r="O331" s="7" t="str">
        <f t="shared" si="114"/>
        <v>hp_2623383;atk_1606295;hit_500000;miss_75;cirt_0;cirtSub_-3500</v>
      </c>
      <c r="V331" s="7" t="str">
        <f t="shared" si="109"/>
        <v>发电厂4-1</v>
      </c>
      <c r="W331" s="7">
        <f t="shared" si="100"/>
        <v>481</v>
      </c>
      <c r="X331" s="9" t="s">
        <v>519</v>
      </c>
      <c r="Y331" s="9">
        <v>1</v>
      </c>
      <c r="Z331" s="8">
        <f t="shared" si="118"/>
        <v>1651</v>
      </c>
      <c r="AA331" s="6" t="s">
        <v>3967</v>
      </c>
      <c r="AB331" s="6">
        <v>1320411</v>
      </c>
      <c r="AC331" s="6">
        <f t="shared" si="101"/>
        <v>0.89999999999999991</v>
      </c>
      <c r="AD331" s="6">
        <f t="shared" si="102"/>
        <v>1188369</v>
      </c>
      <c r="AE331" s="6">
        <f t="shared" ref="AE331" si="120">IF(MOD(Y331,1)=0,INT(AD330*0.3),0)</f>
        <v>354334</v>
      </c>
      <c r="AF331" s="6">
        <v>350000</v>
      </c>
      <c r="AG331" s="11">
        <f t="shared" si="104"/>
        <v>1892703</v>
      </c>
      <c r="AH331">
        <f t="shared" si="103"/>
        <v>1.4334195943535764</v>
      </c>
      <c r="AI331" s="53">
        <v>0.6</v>
      </c>
      <c r="AJ331" s="7" t="str">
        <f t="shared" si="111"/>
        <v>hp_1892703</v>
      </c>
      <c r="AK331" s="7" t="s">
        <v>3968</v>
      </c>
      <c r="AL331" s="7">
        <v>245000</v>
      </c>
      <c r="AM331" s="7">
        <f>INT(IF(MOD(Y331,3)=0,INT(AL331*0.55),INT(AL331*0.35)))</f>
        <v>85750</v>
      </c>
      <c r="AN331" s="54">
        <f t="shared" si="115"/>
        <v>210712</v>
      </c>
      <c r="AO331" s="7" t="str">
        <f t="shared" si="116"/>
        <v>atk_210712</v>
      </c>
      <c r="AP331" s="7" t="s">
        <v>3973</v>
      </c>
      <c r="AQ331" s="7" t="s">
        <v>3986</v>
      </c>
      <c r="AR331" s="7" t="s">
        <v>3975</v>
      </c>
      <c r="AS331" s="7" t="s">
        <v>3976</v>
      </c>
      <c r="AU331" s="7" t="str">
        <f t="shared" si="117"/>
        <v>hp_1892703;atk_210712;hit_500000;miss_45;cirt_0;cirtSub_-3500</v>
      </c>
    </row>
    <row r="332" spans="1:47" x14ac:dyDescent="0.2">
      <c r="A332" s="8" t="s">
        <v>1351</v>
      </c>
      <c r="B332" s="6" t="s">
        <v>3967</v>
      </c>
      <c r="C332" s="6">
        <v>274725</v>
      </c>
      <c r="D332" s="6">
        <v>2633514</v>
      </c>
      <c r="E332" s="6" t="str">
        <f t="shared" si="112"/>
        <v>hp_2633514</v>
      </c>
      <c r="F332" s="7" t="s">
        <v>3968</v>
      </c>
      <c r="G332" s="6">
        <v>999000</v>
      </c>
      <c r="H332" s="7">
        <f t="shared" si="119"/>
        <v>1606295</v>
      </c>
      <c r="I332" s="7" t="str">
        <f t="shared" si="113"/>
        <v>atk_1606295</v>
      </c>
      <c r="J332" s="7" t="s">
        <v>3973</v>
      </c>
      <c r="K332" s="7" t="s">
        <v>3992</v>
      </c>
      <c r="L332" s="7" t="s">
        <v>3975</v>
      </c>
      <c r="M332" s="7" t="s">
        <v>3976</v>
      </c>
      <c r="O332" s="7" t="str">
        <f t="shared" si="114"/>
        <v>hp_2633514;atk_1606295;hit_500000;miss_75;cirt_0;cirtSub_-3500</v>
      </c>
      <c r="V332" s="7" t="str">
        <f t="shared" si="109"/>
        <v>发电厂4-2</v>
      </c>
      <c r="W332" s="7">
        <f t="shared" si="100"/>
        <v>483</v>
      </c>
      <c r="X332" s="9" t="s">
        <v>519</v>
      </c>
      <c r="Y332" s="9">
        <v>2</v>
      </c>
      <c r="Z332" s="8">
        <f t="shared" si="118"/>
        <v>1653</v>
      </c>
      <c r="AA332" s="6" t="s">
        <v>3967</v>
      </c>
      <c r="AB332" s="6">
        <v>1324817</v>
      </c>
      <c r="AC332" s="6">
        <f t="shared" si="101"/>
        <v>0.89999999999999991</v>
      </c>
      <c r="AD332" s="6">
        <f t="shared" si="102"/>
        <v>1192335</v>
      </c>
      <c r="AE332" s="6">
        <f t="shared" si="106"/>
        <v>354334</v>
      </c>
      <c r="AF332" s="6">
        <v>350000</v>
      </c>
      <c r="AG332" s="11">
        <f t="shared" si="104"/>
        <v>1896669</v>
      </c>
      <c r="AH332">
        <f t="shared" si="103"/>
        <v>1.4316460311122214</v>
      </c>
      <c r="AI332" s="53">
        <v>0.6</v>
      </c>
      <c r="AJ332" s="7" t="str">
        <f t="shared" si="111"/>
        <v>hp_1896669</v>
      </c>
      <c r="AK332" s="7" t="s">
        <v>3968</v>
      </c>
      <c r="AL332" s="7">
        <v>245800</v>
      </c>
      <c r="AM332" s="7">
        <f>INT(IF(MOD(Y332,3)=0,INT(AL332*0.55),INT(AL332*0.35)))</f>
        <v>86030</v>
      </c>
      <c r="AN332" s="54">
        <f t="shared" si="115"/>
        <v>211139</v>
      </c>
      <c r="AO332" s="7" t="str">
        <f t="shared" si="116"/>
        <v>atk_211139</v>
      </c>
      <c r="AP332" s="7" t="s">
        <v>3973</v>
      </c>
      <c r="AQ332" s="7" t="s">
        <v>3986</v>
      </c>
      <c r="AR332" s="7" t="s">
        <v>3975</v>
      </c>
      <c r="AS332" s="7" t="s">
        <v>3976</v>
      </c>
      <c r="AU332" s="7" t="str">
        <f t="shared" si="117"/>
        <v>hp_1896669;atk_211139;hit_500000;miss_45;cirt_0;cirtSub_-3500</v>
      </c>
    </row>
    <row r="333" spans="1:47" x14ac:dyDescent="0.2">
      <c r="A333" s="8" t="s">
        <v>1352</v>
      </c>
      <c r="B333" s="6" t="s">
        <v>3967</v>
      </c>
      <c r="C333" s="6">
        <v>278080</v>
      </c>
      <c r="D333" s="6">
        <v>2659651</v>
      </c>
      <c r="E333" s="6" t="str">
        <f t="shared" si="112"/>
        <v>hp_2659651</v>
      </c>
      <c r="F333" s="7" t="s">
        <v>3968</v>
      </c>
      <c r="G333" s="6">
        <v>1011200</v>
      </c>
      <c r="H333" s="7">
        <f t="shared" si="119"/>
        <v>1633733</v>
      </c>
      <c r="I333" s="7" t="str">
        <f t="shared" si="113"/>
        <v>atk_1633733</v>
      </c>
      <c r="J333" s="7" t="s">
        <v>3973</v>
      </c>
      <c r="K333" s="7" t="s">
        <v>3992</v>
      </c>
      <c r="L333" s="7" t="s">
        <v>3975</v>
      </c>
      <c r="M333" s="7" t="s">
        <v>3976</v>
      </c>
      <c r="O333" s="7" t="str">
        <f t="shared" si="114"/>
        <v>hp_2659651;atk_1633733;hit_500000;miss_75;cirt_0;cirtSub_-3500</v>
      </c>
      <c r="V333" s="7" t="str">
        <f t="shared" si="109"/>
        <v>发电厂4-3</v>
      </c>
      <c r="W333" s="7">
        <f t="shared" si="100"/>
        <v>485</v>
      </c>
      <c r="X333" s="9" t="s">
        <v>519</v>
      </c>
      <c r="Y333" s="9">
        <v>3</v>
      </c>
      <c r="Z333" s="8">
        <f t="shared" si="118"/>
        <v>1656</v>
      </c>
      <c r="AA333" s="6" t="s">
        <v>3967</v>
      </c>
      <c r="AB333" s="6">
        <v>1329224</v>
      </c>
      <c r="AC333" s="6">
        <f t="shared" si="101"/>
        <v>0.90249999999999986</v>
      </c>
      <c r="AD333" s="6">
        <f t="shared" si="102"/>
        <v>1199624</v>
      </c>
      <c r="AE333" s="6">
        <f t="shared" si="106"/>
        <v>354334</v>
      </c>
      <c r="AF333" s="6">
        <v>350000</v>
      </c>
      <c r="AG333" s="11">
        <f t="shared" si="104"/>
        <v>1903958</v>
      </c>
      <c r="AH333">
        <f t="shared" si="103"/>
        <v>1.4323831047287741</v>
      </c>
      <c r="AI333" s="53">
        <v>0.6</v>
      </c>
      <c r="AJ333" s="7" t="str">
        <f t="shared" si="111"/>
        <v>hp_1903958</v>
      </c>
      <c r="AK333" s="7" t="s">
        <v>3968</v>
      </c>
      <c r="AL333" s="7">
        <v>246600</v>
      </c>
      <c r="AM333" s="7">
        <f>INT(IF(MOD(Y333,3)=0,INT(AL333*0.55),INT(AL333*0.35)))</f>
        <v>135630</v>
      </c>
      <c r="AN333" s="54">
        <f t="shared" si="115"/>
        <v>211935</v>
      </c>
      <c r="AO333" s="7" t="str">
        <f t="shared" si="116"/>
        <v>atk_211935</v>
      </c>
      <c r="AP333" s="7" t="s">
        <v>3973</v>
      </c>
      <c r="AQ333" s="7" t="s">
        <v>3986</v>
      </c>
      <c r="AR333" s="7" t="s">
        <v>3975</v>
      </c>
      <c r="AS333" s="7" t="s">
        <v>3976</v>
      </c>
      <c r="AU333" s="7" t="str">
        <f t="shared" si="117"/>
        <v>hp_1903958;atk_211935;hit_500000;miss_45;cirt_0;cirtSub_-3500</v>
      </c>
    </row>
    <row r="334" spans="1:47" x14ac:dyDescent="0.2">
      <c r="A334" s="8" t="s">
        <v>1352</v>
      </c>
      <c r="B334" s="6" t="s">
        <v>3967</v>
      </c>
      <c r="C334" s="6">
        <v>278080</v>
      </c>
      <c r="D334" s="6">
        <v>2669846</v>
      </c>
      <c r="E334" s="6" t="str">
        <f t="shared" si="112"/>
        <v>hp_2669846</v>
      </c>
      <c r="F334" s="7" t="s">
        <v>3968</v>
      </c>
      <c r="G334" s="6">
        <v>1011200</v>
      </c>
      <c r="H334" s="7">
        <f t="shared" si="119"/>
        <v>1633733</v>
      </c>
      <c r="I334" s="7" t="str">
        <f t="shared" si="113"/>
        <v>atk_1633733</v>
      </c>
      <c r="J334" s="7" t="s">
        <v>3973</v>
      </c>
      <c r="K334" s="7" t="s">
        <v>3992</v>
      </c>
      <c r="L334" s="7" t="s">
        <v>3975</v>
      </c>
      <c r="M334" s="7" t="s">
        <v>3976</v>
      </c>
      <c r="O334" s="7" t="str">
        <f t="shared" si="114"/>
        <v>hp_2669846;atk_1633733;hit_500000;miss_75;cirt_0;cirtSub_-3500</v>
      </c>
      <c r="V334" s="7" t="str">
        <f t="shared" si="109"/>
        <v>发电厂4-4</v>
      </c>
      <c r="W334" s="7">
        <f t="shared" si="100"/>
        <v>487</v>
      </c>
      <c r="X334" s="9" t="s">
        <v>519</v>
      </c>
      <c r="Y334" s="9">
        <v>4</v>
      </c>
      <c r="Z334" s="8">
        <f t="shared" si="118"/>
        <v>1660</v>
      </c>
      <c r="AA334" s="6" t="s">
        <v>3967</v>
      </c>
      <c r="AB334" s="6">
        <v>1333631</v>
      </c>
      <c r="AC334" s="6">
        <f t="shared" si="101"/>
        <v>0.90249999999999986</v>
      </c>
      <c r="AD334" s="6">
        <f t="shared" si="102"/>
        <v>1203601</v>
      </c>
      <c r="AE334" s="6">
        <f t="shared" si="106"/>
        <v>354334</v>
      </c>
      <c r="AF334" s="6">
        <v>350000</v>
      </c>
      <c r="AG334" s="11">
        <f t="shared" si="104"/>
        <v>1907935</v>
      </c>
      <c r="AH334">
        <f t="shared" si="103"/>
        <v>1.4306318614369342</v>
      </c>
      <c r="AI334" s="53">
        <v>0.6</v>
      </c>
      <c r="AJ334" s="7" t="str">
        <f t="shared" si="111"/>
        <v>hp_1907935</v>
      </c>
      <c r="AK334" s="7" t="s">
        <v>3968</v>
      </c>
      <c r="AL334" s="7">
        <v>247400</v>
      </c>
      <c r="AM334" s="7">
        <f>INT(IF(MOD(Y334,3)=0,INT(AL334*0.55),INT(AL334*0.35)))</f>
        <v>86590</v>
      </c>
      <c r="AN334" s="54">
        <f t="shared" si="115"/>
        <v>212362</v>
      </c>
      <c r="AO334" s="7" t="str">
        <f t="shared" si="116"/>
        <v>atk_212362</v>
      </c>
      <c r="AP334" s="7" t="s">
        <v>3973</v>
      </c>
      <c r="AQ334" s="7" t="s">
        <v>3986</v>
      </c>
      <c r="AR334" s="7" t="s">
        <v>3975</v>
      </c>
      <c r="AS334" s="7" t="s">
        <v>3976</v>
      </c>
      <c r="AU334" s="7" t="str">
        <f t="shared" si="117"/>
        <v>hp_1907935;atk_212362;hit_500000;miss_45;cirt_0;cirtSub_-3500</v>
      </c>
    </row>
    <row r="335" spans="1:47" x14ac:dyDescent="0.2">
      <c r="A335" s="8" t="s">
        <v>1352</v>
      </c>
      <c r="B335" s="6" t="s">
        <v>3967</v>
      </c>
      <c r="C335" s="6">
        <v>278080</v>
      </c>
      <c r="D335" s="6">
        <v>2680066</v>
      </c>
      <c r="E335" s="6" t="str">
        <f t="shared" si="112"/>
        <v>hp_2680066</v>
      </c>
      <c r="F335" s="7" t="s">
        <v>3968</v>
      </c>
      <c r="G335" s="6">
        <v>1011200</v>
      </c>
      <c r="H335" s="7">
        <f t="shared" si="119"/>
        <v>1633733</v>
      </c>
      <c r="I335" s="7" t="str">
        <f t="shared" si="113"/>
        <v>atk_1633733</v>
      </c>
      <c r="J335" s="7" t="s">
        <v>3973</v>
      </c>
      <c r="K335" s="7" t="s">
        <v>3992</v>
      </c>
      <c r="L335" s="7" t="s">
        <v>3975</v>
      </c>
      <c r="M335" s="7" t="s">
        <v>3976</v>
      </c>
      <c r="O335" s="7" t="str">
        <f t="shared" si="114"/>
        <v>hp_2680066;atk_1633733;hit_500000;miss_75;cirt_0;cirtSub_-3500</v>
      </c>
      <c r="V335" s="7" t="str">
        <f t="shared" si="109"/>
        <v>发电厂4-5</v>
      </c>
      <c r="W335" s="7">
        <f t="shared" si="100"/>
        <v>489</v>
      </c>
      <c r="X335" s="9" t="s">
        <v>519</v>
      </c>
      <c r="Y335" s="9">
        <v>5</v>
      </c>
      <c r="Z335" s="8">
        <f t="shared" si="118"/>
        <v>1665</v>
      </c>
      <c r="AA335" s="6" t="s">
        <v>3967</v>
      </c>
      <c r="AB335" s="6">
        <v>1338039</v>
      </c>
      <c r="AC335" s="6">
        <f t="shared" si="101"/>
        <v>0.90249999999999986</v>
      </c>
      <c r="AD335" s="6">
        <f t="shared" si="102"/>
        <v>1207580</v>
      </c>
      <c r="AE335" s="6">
        <f t="shared" si="106"/>
        <v>354334</v>
      </c>
      <c r="AF335" s="6">
        <v>350000</v>
      </c>
      <c r="AG335" s="11">
        <f t="shared" si="104"/>
        <v>1911914</v>
      </c>
      <c r="AH335">
        <f t="shared" si="103"/>
        <v>1.4288925808590034</v>
      </c>
      <c r="AI335" s="53">
        <v>0.6</v>
      </c>
      <c r="AJ335" s="7" t="str">
        <f t="shared" si="111"/>
        <v>hp_1911914</v>
      </c>
      <c r="AK335" s="7" t="s">
        <v>3968</v>
      </c>
      <c r="AL335" s="7">
        <v>248200</v>
      </c>
      <c r="AM335" s="7">
        <f>INT(IF(MOD(Y335,3)=0,INT(AL335*0.55),INT(AL335*0.35)))</f>
        <v>86870</v>
      </c>
      <c r="AN335" s="54">
        <f t="shared" si="115"/>
        <v>212790</v>
      </c>
      <c r="AO335" s="7" t="str">
        <f t="shared" si="116"/>
        <v>atk_212790</v>
      </c>
      <c r="AP335" s="7" t="s">
        <v>3973</v>
      </c>
      <c r="AQ335" s="7" t="s">
        <v>3986</v>
      </c>
      <c r="AR335" s="7" t="s">
        <v>3975</v>
      </c>
      <c r="AS335" s="7" t="s">
        <v>3976</v>
      </c>
      <c r="AU335" s="7" t="str">
        <f t="shared" si="117"/>
        <v>hp_1911914;atk_212790;hit_500000;miss_45;cirt_0;cirtSub_-3500</v>
      </c>
    </row>
    <row r="336" spans="1:47" x14ac:dyDescent="0.2">
      <c r="A336" s="8" t="s">
        <v>1353</v>
      </c>
      <c r="B336" s="6" t="s">
        <v>3967</v>
      </c>
      <c r="C336" s="6">
        <v>281435</v>
      </c>
      <c r="D336" s="6">
        <v>2706445</v>
      </c>
      <c r="E336" s="6" t="str">
        <f t="shared" si="112"/>
        <v>hp_2706445</v>
      </c>
      <c r="F336" s="7" t="s">
        <v>3968</v>
      </c>
      <c r="G336" s="6">
        <v>1023400</v>
      </c>
      <c r="H336" s="7">
        <f t="shared" si="119"/>
        <v>1661393</v>
      </c>
      <c r="I336" s="7" t="str">
        <f t="shared" si="113"/>
        <v>atk_1661393</v>
      </c>
      <c r="J336" s="7" t="s">
        <v>3973</v>
      </c>
      <c r="K336" s="7" t="s">
        <v>3992</v>
      </c>
      <c r="L336" s="7" t="s">
        <v>3975</v>
      </c>
      <c r="M336" s="7" t="s">
        <v>3976</v>
      </c>
      <c r="O336" s="7" t="str">
        <f t="shared" si="114"/>
        <v>hp_2706445;atk_1661393;hit_500000;miss_75;cirt_0;cirtSub_-3500</v>
      </c>
      <c r="V336" s="7" t="str">
        <f t="shared" si="109"/>
        <v>发电厂4-6</v>
      </c>
      <c r="W336" s="7">
        <f t="shared" si="100"/>
        <v>491</v>
      </c>
      <c r="X336" s="9" t="s">
        <v>519</v>
      </c>
      <c r="Y336" s="9">
        <v>6</v>
      </c>
      <c r="Z336" s="8">
        <f t="shared" si="118"/>
        <v>1671</v>
      </c>
      <c r="AA336" s="6" t="s">
        <v>3967</v>
      </c>
      <c r="AB336" s="6">
        <v>1342447</v>
      </c>
      <c r="AC336" s="6">
        <f t="shared" si="101"/>
        <v>0.90499999999999992</v>
      </c>
      <c r="AD336" s="6">
        <f t="shared" si="102"/>
        <v>1214914</v>
      </c>
      <c r="AE336" s="6">
        <f t="shared" si="106"/>
        <v>354334</v>
      </c>
      <c r="AF336" s="6">
        <v>350000</v>
      </c>
      <c r="AG336" s="11">
        <f t="shared" si="104"/>
        <v>1919248</v>
      </c>
      <c r="AH336">
        <f t="shared" si="103"/>
        <v>1.4296638898965843</v>
      </c>
      <c r="AI336" s="53">
        <v>0.6</v>
      </c>
      <c r="AJ336" s="7" t="str">
        <f t="shared" si="111"/>
        <v>hp_1919248</v>
      </c>
      <c r="AK336" s="7" t="s">
        <v>3968</v>
      </c>
      <c r="AL336" s="7">
        <v>249000</v>
      </c>
      <c r="AM336" s="7">
        <f>INT(IF(MOD(Y336,3)=0,INT(AL336*0.55),INT(AL336*0.35)))</f>
        <v>136950</v>
      </c>
      <c r="AN336" s="54">
        <f t="shared" si="115"/>
        <v>213591</v>
      </c>
      <c r="AO336" s="7" t="str">
        <f t="shared" si="116"/>
        <v>atk_213591</v>
      </c>
      <c r="AP336" s="7" t="s">
        <v>3973</v>
      </c>
      <c r="AQ336" s="7" t="s">
        <v>3986</v>
      </c>
      <c r="AR336" s="7" t="s">
        <v>3975</v>
      </c>
      <c r="AS336" s="7" t="s">
        <v>3976</v>
      </c>
      <c r="AU336" s="7" t="str">
        <f t="shared" si="117"/>
        <v>hp_1919248;atk_213591;hit_500000;miss_45;cirt_0;cirtSub_-3500</v>
      </c>
    </row>
    <row r="337" spans="1:47" x14ac:dyDescent="0.2">
      <c r="A337" s="8" t="s">
        <v>1353</v>
      </c>
      <c r="B337" s="6" t="s">
        <v>3967</v>
      </c>
      <c r="C337" s="6">
        <v>281435</v>
      </c>
      <c r="D337" s="6">
        <v>2716730</v>
      </c>
      <c r="E337" s="6" t="str">
        <f t="shared" si="112"/>
        <v>hp_2716730</v>
      </c>
      <c r="F337" s="7" t="s">
        <v>3968</v>
      </c>
      <c r="G337" s="6">
        <v>1023400</v>
      </c>
      <c r="H337" s="7">
        <f t="shared" si="119"/>
        <v>1661393</v>
      </c>
      <c r="I337" s="7" t="str">
        <f t="shared" si="113"/>
        <v>atk_1661393</v>
      </c>
      <c r="J337" s="7" t="s">
        <v>3973</v>
      </c>
      <c r="K337" s="7" t="s">
        <v>3992</v>
      </c>
      <c r="L337" s="7" t="s">
        <v>3975</v>
      </c>
      <c r="M337" s="7" t="s">
        <v>3976</v>
      </c>
      <c r="O337" s="7" t="str">
        <f t="shared" si="114"/>
        <v>hp_2716730;atk_1661393;hit_500000;miss_75;cirt_0;cirtSub_-3500</v>
      </c>
      <c r="V337" s="7" t="str">
        <f t="shared" si="109"/>
        <v>发电厂4-7</v>
      </c>
      <c r="W337" s="7">
        <f t="shared" si="100"/>
        <v>493</v>
      </c>
      <c r="X337" s="9" t="s">
        <v>519</v>
      </c>
      <c r="Y337" s="9">
        <v>7</v>
      </c>
      <c r="Z337" s="8">
        <f t="shared" si="118"/>
        <v>1678</v>
      </c>
      <c r="AA337" s="6" t="s">
        <v>3967</v>
      </c>
      <c r="AB337" s="6">
        <v>1346856</v>
      </c>
      <c r="AC337" s="6">
        <f t="shared" si="101"/>
        <v>0.90499999999999992</v>
      </c>
      <c r="AD337" s="6">
        <f t="shared" si="102"/>
        <v>1218904</v>
      </c>
      <c r="AE337" s="6">
        <f t="shared" si="106"/>
        <v>354334</v>
      </c>
      <c r="AF337" s="6">
        <v>350000</v>
      </c>
      <c r="AG337" s="11">
        <f t="shared" si="104"/>
        <v>1923238</v>
      </c>
      <c r="AH337">
        <f t="shared" si="103"/>
        <v>1.4279462689404063</v>
      </c>
      <c r="AI337" s="53">
        <v>0.6</v>
      </c>
      <c r="AJ337" s="7" t="str">
        <f t="shared" si="111"/>
        <v>hp_1923238</v>
      </c>
      <c r="AK337" s="7" t="s">
        <v>3968</v>
      </c>
      <c r="AL337" s="7">
        <v>249800</v>
      </c>
      <c r="AM337" s="7">
        <f>INT(IF(MOD(Y337,3)=0,INT(AL337*0.55),INT(AL337*0.35)))</f>
        <v>87430</v>
      </c>
      <c r="AN337" s="54">
        <f t="shared" si="115"/>
        <v>214020</v>
      </c>
      <c r="AO337" s="7" t="str">
        <f t="shared" si="116"/>
        <v>atk_214020</v>
      </c>
      <c r="AP337" s="7" t="s">
        <v>3973</v>
      </c>
      <c r="AQ337" s="7" t="s">
        <v>3986</v>
      </c>
      <c r="AR337" s="7" t="s">
        <v>3975</v>
      </c>
      <c r="AS337" s="7" t="s">
        <v>3976</v>
      </c>
      <c r="AU337" s="7" t="str">
        <f t="shared" si="117"/>
        <v>hp_1923238;atk_214020;hit_500000;miss_45;cirt_0;cirtSub_-3500</v>
      </c>
    </row>
    <row r="338" spans="1:47" x14ac:dyDescent="0.2">
      <c r="A338" s="8" t="s">
        <v>1353</v>
      </c>
      <c r="B338" s="6" t="s">
        <v>3967</v>
      </c>
      <c r="C338" s="6">
        <v>281435</v>
      </c>
      <c r="D338" s="6">
        <v>2727040</v>
      </c>
      <c r="E338" s="6" t="str">
        <f t="shared" si="112"/>
        <v>hp_2727040</v>
      </c>
      <c r="F338" s="7" t="s">
        <v>3968</v>
      </c>
      <c r="G338" s="6">
        <v>1023400</v>
      </c>
      <c r="H338" s="7">
        <f t="shared" si="119"/>
        <v>1661393</v>
      </c>
      <c r="I338" s="7" t="str">
        <f t="shared" si="113"/>
        <v>atk_1661393</v>
      </c>
      <c r="J338" s="7" t="s">
        <v>3973</v>
      </c>
      <c r="K338" s="7" t="s">
        <v>3992</v>
      </c>
      <c r="L338" s="7" t="s">
        <v>3975</v>
      </c>
      <c r="M338" s="7" t="s">
        <v>3976</v>
      </c>
      <c r="O338" s="7" t="str">
        <f t="shared" si="114"/>
        <v>hp_2727040;atk_1661393;hit_500000;miss_75;cirt_0;cirtSub_-3500</v>
      </c>
      <c r="V338" s="7" t="str">
        <f t="shared" si="109"/>
        <v>发电厂4-8</v>
      </c>
      <c r="W338" s="7">
        <f t="shared" si="100"/>
        <v>495</v>
      </c>
      <c r="X338" s="9" t="s">
        <v>519</v>
      </c>
      <c r="Y338" s="9">
        <v>8</v>
      </c>
      <c r="Z338" s="8">
        <f t="shared" si="118"/>
        <v>1686</v>
      </c>
      <c r="AA338" s="6" t="s">
        <v>3967</v>
      </c>
      <c r="AB338" s="6">
        <v>1351266</v>
      </c>
      <c r="AC338" s="6">
        <f t="shared" si="101"/>
        <v>0.90499999999999992</v>
      </c>
      <c r="AD338" s="6">
        <f t="shared" si="102"/>
        <v>1222895</v>
      </c>
      <c r="AE338" s="6">
        <f t="shared" si="106"/>
        <v>354334</v>
      </c>
      <c r="AF338" s="6">
        <v>350000</v>
      </c>
      <c r="AG338" s="11">
        <f t="shared" si="104"/>
        <v>1927229</v>
      </c>
      <c r="AH338">
        <f t="shared" si="103"/>
        <v>1.4262395412894278</v>
      </c>
      <c r="AI338" s="53">
        <v>0.6</v>
      </c>
      <c r="AJ338" s="7" t="str">
        <f t="shared" si="111"/>
        <v>hp_1927229</v>
      </c>
      <c r="AK338" s="7" t="s">
        <v>3968</v>
      </c>
      <c r="AL338" s="7">
        <v>250600</v>
      </c>
      <c r="AM338" s="7">
        <f>INT(IF(MOD(Y338,3)=0,INT(AL338*0.55),INT(AL338*0.35)))</f>
        <v>87710</v>
      </c>
      <c r="AN338" s="54">
        <f t="shared" si="115"/>
        <v>214449</v>
      </c>
      <c r="AO338" s="7" t="str">
        <f t="shared" si="116"/>
        <v>atk_214449</v>
      </c>
      <c r="AP338" s="7" t="s">
        <v>3973</v>
      </c>
      <c r="AQ338" s="7" t="s">
        <v>3986</v>
      </c>
      <c r="AR338" s="7" t="s">
        <v>3975</v>
      </c>
      <c r="AS338" s="7" t="s">
        <v>3976</v>
      </c>
      <c r="AU338" s="7" t="str">
        <f t="shared" si="117"/>
        <v>hp_1927229;atk_214449;hit_500000;miss_45;cirt_0;cirtSub_-3500</v>
      </c>
    </row>
    <row r="339" spans="1:47" x14ac:dyDescent="0.2">
      <c r="A339" s="8" t="s">
        <v>1354</v>
      </c>
      <c r="B339" s="6" t="s">
        <v>3967</v>
      </c>
      <c r="C339" s="6">
        <v>284790</v>
      </c>
      <c r="D339" s="6">
        <v>2754120</v>
      </c>
      <c r="E339" s="6" t="str">
        <f t="shared" si="112"/>
        <v>hp_2754120</v>
      </c>
      <c r="F339" s="7" t="s">
        <v>3968</v>
      </c>
      <c r="G339" s="6">
        <v>1035600</v>
      </c>
      <c r="H339" s="7">
        <f t="shared" si="119"/>
        <v>1689276</v>
      </c>
      <c r="I339" s="7" t="str">
        <f t="shared" si="113"/>
        <v>atk_1689276</v>
      </c>
      <c r="J339" s="7" t="s">
        <v>3973</v>
      </c>
      <c r="K339" s="7" t="s">
        <v>3992</v>
      </c>
      <c r="L339" s="7" t="s">
        <v>3975</v>
      </c>
      <c r="M339" s="7" t="s">
        <v>3976</v>
      </c>
      <c r="O339" s="7" t="str">
        <f t="shared" si="114"/>
        <v>hp_2754120;atk_1689276;hit_500000;miss_75;cirt_0;cirtSub_-3500</v>
      </c>
      <c r="V339" s="7" t="str">
        <f t="shared" si="109"/>
        <v>发电厂4-9</v>
      </c>
      <c r="W339" s="7">
        <f t="shared" si="100"/>
        <v>497</v>
      </c>
      <c r="X339" s="9" t="s">
        <v>519</v>
      </c>
      <c r="Y339" s="9">
        <v>9</v>
      </c>
      <c r="Z339" s="8">
        <f t="shared" si="118"/>
        <v>1695</v>
      </c>
      <c r="AA339" s="6" t="s">
        <v>3967</v>
      </c>
      <c r="AB339" s="6">
        <v>1355676</v>
      </c>
      <c r="AC339" s="6">
        <f t="shared" si="101"/>
        <v>0.90749999999999986</v>
      </c>
      <c r="AD339" s="6">
        <f t="shared" si="102"/>
        <v>1230275</v>
      </c>
      <c r="AE339" s="6">
        <f t="shared" si="106"/>
        <v>354334</v>
      </c>
      <c r="AF339" s="6">
        <v>350000</v>
      </c>
      <c r="AG339" s="11">
        <f t="shared" si="104"/>
        <v>1934609</v>
      </c>
      <c r="AH339">
        <f t="shared" si="103"/>
        <v>1.4270437774217439</v>
      </c>
      <c r="AI339" s="53">
        <v>0.6</v>
      </c>
      <c r="AJ339" s="7" t="str">
        <f t="shared" si="111"/>
        <v>hp_1934609</v>
      </c>
      <c r="AK339" s="7" t="s">
        <v>3968</v>
      </c>
      <c r="AL339" s="7">
        <v>251400</v>
      </c>
      <c r="AM339" s="7">
        <f>INT(IF(MOD(Y339,3)=0,INT(AL339*0.55),INT(AL339*0.35)))</f>
        <v>138270</v>
      </c>
      <c r="AN339" s="54">
        <f t="shared" si="115"/>
        <v>215255</v>
      </c>
      <c r="AO339" s="7" t="str">
        <f t="shared" si="116"/>
        <v>atk_215255</v>
      </c>
      <c r="AP339" s="7" t="s">
        <v>3973</v>
      </c>
      <c r="AQ339" s="7" t="s">
        <v>3986</v>
      </c>
      <c r="AR339" s="7" t="s">
        <v>3975</v>
      </c>
      <c r="AS339" s="7" t="s">
        <v>3976</v>
      </c>
      <c r="AU339" s="7" t="str">
        <f t="shared" si="117"/>
        <v>hp_1934609;atk_215255;hit_500000;miss_45;cirt_0;cirtSub_-3500</v>
      </c>
    </row>
    <row r="340" spans="1:47" s="12" customFormat="1" x14ac:dyDescent="0.2">
      <c r="A340" s="8" t="s">
        <v>1354</v>
      </c>
      <c r="B340" s="6" t="s">
        <v>3967</v>
      </c>
      <c r="C340" s="6">
        <v>284790</v>
      </c>
      <c r="D340" s="6">
        <v>2765187</v>
      </c>
      <c r="E340" s="6" t="str">
        <f t="shared" si="112"/>
        <v>hp_2765187</v>
      </c>
      <c r="F340" s="7" t="s">
        <v>3968</v>
      </c>
      <c r="G340" s="6">
        <v>1035600</v>
      </c>
      <c r="H340" s="7">
        <f t="shared" si="119"/>
        <v>1689276</v>
      </c>
      <c r="I340" s="7" t="str">
        <f t="shared" si="113"/>
        <v>atk_1689276</v>
      </c>
      <c r="J340" s="7" t="s">
        <v>3973</v>
      </c>
      <c r="K340" s="7" t="s">
        <v>3992</v>
      </c>
      <c r="L340" s="7" t="s">
        <v>3975</v>
      </c>
      <c r="M340" s="7" t="s">
        <v>3976</v>
      </c>
      <c r="N340" s="7"/>
      <c r="O340" s="7" t="str">
        <f t="shared" si="114"/>
        <v>hp_2765187;atk_1689276;hit_500000;miss_75;cirt_0;cirtSub_-3500</v>
      </c>
      <c r="P340" s="7"/>
      <c r="Q340" s="7"/>
      <c r="R340" s="7"/>
      <c r="S340" s="7"/>
      <c r="T340" s="7"/>
      <c r="V340" s="12" t="str">
        <f t="shared" si="109"/>
        <v>发电厂4-10</v>
      </c>
      <c r="W340" s="12">
        <f t="shared" si="100"/>
        <v>499</v>
      </c>
      <c r="X340" s="5" t="s">
        <v>519</v>
      </c>
      <c r="Y340" s="5">
        <v>10</v>
      </c>
      <c r="Z340" s="5">
        <f t="shared" si="118"/>
        <v>1705</v>
      </c>
      <c r="AA340" s="11" t="s">
        <v>3967</v>
      </c>
      <c r="AB340" s="11">
        <v>1360087</v>
      </c>
      <c r="AC340" s="11">
        <f t="shared" si="101"/>
        <v>0.90749999999999986</v>
      </c>
      <c r="AD340" s="11">
        <f t="shared" si="102"/>
        <v>1234278</v>
      </c>
      <c r="AE340" s="6">
        <f t="shared" si="106"/>
        <v>354334</v>
      </c>
      <c r="AF340" s="11">
        <v>350000</v>
      </c>
      <c r="AG340" s="11">
        <f t="shared" si="104"/>
        <v>1938612</v>
      </c>
      <c r="AH340">
        <f t="shared" si="103"/>
        <v>1.4253588189579049</v>
      </c>
      <c r="AI340" s="53">
        <v>0.6</v>
      </c>
      <c r="AJ340" s="7" t="str">
        <f t="shared" si="111"/>
        <v>hp_1938612</v>
      </c>
      <c r="AK340" s="12" t="s">
        <v>3968</v>
      </c>
      <c r="AL340" s="12">
        <v>252200</v>
      </c>
      <c r="AM340" s="7">
        <f>INT(IF(MOD(Y340,3)=0,INT(AL340*0.55),INT(AL340*0.35)))</f>
        <v>88270</v>
      </c>
      <c r="AN340" s="54">
        <f t="shared" si="115"/>
        <v>215685</v>
      </c>
      <c r="AO340" s="7" t="str">
        <f t="shared" si="116"/>
        <v>atk_215685</v>
      </c>
      <c r="AP340" s="12" t="s">
        <v>3973</v>
      </c>
      <c r="AQ340" s="12" t="s">
        <v>3986</v>
      </c>
      <c r="AR340" s="12" t="s">
        <v>3975</v>
      </c>
      <c r="AS340" s="12" t="s">
        <v>3976</v>
      </c>
      <c r="AU340" s="12" t="str">
        <f t="shared" si="117"/>
        <v>hp_1938612;atk_215685;hit_500000;miss_45;cirt_0;cirtSub_-3500</v>
      </c>
    </row>
    <row r="341" spans="1:47" x14ac:dyDescent="0.2">
      <c r="A341" s="8" t="s">
        <v>1354</v>
      </c>
      <c r="B341" s="6" t="s">
        <v>3967</v>
      </c>
      <c r="C341" s="6">
        <v>284790</v>
      </c>
      <c r="D341" s="6">
        <v>2776281</v>
      </c>
      <c r="E341" s="6" t="str">
        <f t="shared" si="112"/>
        <v>hp_2776281</v>
      </c>
      <c r="F341" s="7" t="s">
        <v>3968</v>
      </c>
      <c r="G341" s="6">
        <v>1035600</v>
      </c>
      <c r="H341" s="7">
        <f t="shared" si="119"/>
        <v>1689276</v>
      </c>
      <c r="I341" s="7" t="str">
        <f t="shared" si="113"/>
        <v>atk_1689276</v>
      </c>
      <c r="J341" s="7" t="s">
        <v>3973</v>
      </c>
      <c r="K341" s="7" t="s">
        <v>3992</v>
      </c>
      <c r="L341" s="7" t="s">
        <v>3975</v>
      </c>
      <c r="M341" s="7" t="s">
        <v>3976</v>
      </c>
      <c r="O341" s="7" t="str">
        <f t="shared" si="114"/>
        <v>hp_2776281;atk_1689276;hit_500000;miss_75;cirt_0;cirtSub_-3500</v>
      </c>
      <c r="V341" s="7" t="str">
        <f t="shared" si="109"/>
        <v>发电厂5-1</v>
      </c>
      <c r="W341" s="7">
        <f t="shared" si="100"/>
        <v>501</v>
      </c>
      <c r="X341" s="9" t="s">
        <v>520</v>
      </c>
      <c r="Y341" s="9">
        <v>1</v>
      </c>
      <c r="Z341" s="8">
        <f t="shared" si="118"/>
        <v>1706</v>
      </c>
      <c r="AA341" s="6" t="s">
        <v>3967</v>
      </c>
      <c r="AB341" s="6">
        <v>1364498</v>
      </c>
      <c r="AC341" s="6">
        <f t="shared" si="101"/>
        <v>0.90999999999999992</v>
      </c>
      <c r="AD341" s="6">
        <f t="shared" si="102"/>
        <v>1241693</v>
      </c>
      <c r="AE341" s="6">
        <f t="shared" ref="AE341" si="121">IF(MOD(Y341,1)=0,INT(AD340*0.3),0)</f>
        <v>370283</v>
      </c>
      <c r="AF341" s="6">
        <v>350000</v>
      </c>
      <c r="AG341" s="11">
        <f t="shared" si="104"/>
        <v>1961976</v>
      </c>
      <c r="AH341">
        <f t="shared" si="103"/>
        <v>1.437873855439876</v>
      </c>
      <c r="AI341" s="53">
        <v>0.6</v>
      </c>
      <c r="AJ341" s="7" t="str">
        <f t="shared" si="111"/>
        <v>hp_1961976</v>
      </c>
      <c r="AK341" s="7" t="s">
        <v>3968</v>
      </c>
      <c r="AL341" s="7">
        <v>253000</v>
      </c>
      <c r="AM341" s="7">
        <f>INT(IF(MOD(Y341,3)=0,INT(AL341*0.55),INT(AL341*0.35)))</f>
        <v>88550</v>
      </c>
      <c r="AN341" s="54">
        <f t="shared" si="115"/>
        <v>218269</v>
      </c>
      <c r="AO341" s="7" t="str">
        <f t="shared" si="116"/>
        <v>atk_218269</v>
      </c>
      <c r="AP341" s="7" t="s">
        <v>3973</v>
      </c>
      <c r="AQ341" s="7" t="s">
        <v>3986</v>
      </c>
      <c r="AR341" s="7" t="s">
        <v>3975</v>
      </c>
      <c r="AS341" s="7" t="s">
        <v>3976</v>
      </c>
      <c r="AU341" s="7" t="str">
        <f t="shared" si="117"/>
        <v>hp_1961976;atk_218269;hit_500000;miss_45;cirt_0;cirtSub_-3500</v>
      </c>
    </row>
    <row r="342" spans="1:47" x14ac:dyDescent="0.2">
      <c r="A342" s="8" t="s">
        <v>1355</v>
      </c>
      <c r="B342" s="6" t="s">
        <v>3967</v>
      </c>
      <c r="C342" s="6">
        <v>288475</v>
      </c>
      <c r="D342" s="6">
        <v>2805468</v>
      </c>
      <c r="E342" s="6" t="str">
        <f t="shared" si="112"/>
        <v>hp_2805468</v>
      </c>
      <c r="F342" s="7" t="s">
        <v>3968</v>
      </c>
      <c r="G342" s="6">
        <v>1049000</v>
      </c>
      <c r="H342" s="7">
        <f t="shared" si="119"/>
        <v>1719183</v>
      </c>
      <c r="I342" s="7" t="str">
        <f t="shared" si="113"/>
        <v>atk_1719183</v>
      </c>
      <c r="J342" s="7" t="s">
        <v>3973</v>
      </c>
      <c r="K342" s="7" t="s">
        <v>3992</v>
      </c>
      <c r="L342" s="7" t="s">
        <v>3975</v>
      </c>
      <c r="M342" s="7" t="s">
        <v>3976</v>
      </c>
      <c r="O342" s="7" t="str">
        <f t="shared" si="114"/>
        <v>hp_2805468;atk_1719183;hit_500000;miss_75;cirt_0;cirtSub_-3500</v>
      </c>
      <c r="V342" s="7" t="str">
        <f t="shared" si="109"/>
        <v>发电厂5-2</v>
      </c>
      <c r="W342" s="7">
        <f t="shared" si="100"/>
        <v>503</v>
      </c>
      <c r="X342" s="9" t="s">
        <v>520</v>
      </c>
      <c r="Y342" s="9">
        <v>2</v>
      </c>
      <c r="Z342" s="8">
        <f t="shared" si="118"/>
        <v>1708</v>
      </c>
      <c r="AA342" s="6" t="s">
        <v>3967</v>
      </c>
      <c r="AB342" s="6">
        <v>1368910</v>
      </c>
      <c r="AC342" s="6">
        <f t="shared" si="101"/>
        <v>0.90999999999999992</v>
      </c>
      <c r="AD342" s="6">
        <f t="shared" si="102"/>
        <v>1245708</v>
      </c>
      <c r="AE342" s="6">
        <f t="shared" si="106"/>
        <v>370283</v>
      </c>
      <c r="AF342" s="6">
        <v>350000</v>
      </c>
      <c r="AG342" s="11">
        <f t="shared" si="104"/>
        <v>1965991</v>
      </c>
      <c r="AH342">
        <f t="shared" si="103"/>
        <v>1.4361725752606087</v>
      </c>
      <c r="AI342" s="53">
        <v>0.6</v>
      </c>
      <c r="AJ342" s="7" t="str">
        <f t="shared" si="111"/>
        <v>hp_1965991</v>
      </c>
      <c r="AK342" s="7" t="s">
        <v>3968</v>
      </c>
      <c r="AL342" s="7">
        <v>253800</v>
      </c>
      <c r="AM342" s="7">
        <f>INT(IF(MOD(Y342,3)=0,INT(AL342*0.55),INT(AL342*0.35)))</f>
        <v>88830</v>
      </c>
      <c r="AN342" s="54">
        <f t="shared" si="115"/>
        <v>218700</v>
      </c>
      <c r="AO342" s="7" t="str">
        <f t="shared" si="116"/>
        <v>atk_218700</v>
      </c>
      <c r="AP342" s="7" t="s">
        <v>3973</v>
      </c>
      <c r="AQ342" s="7" t="s">
        <v>3986</v>
      </c>
      <c r="AR342" s="7" t="s">
        <v>3975</v>
      </c>
      <c r="AS342" s="7" t="s">
        <v>3976</v>
      </c>
      <c r="AU342" s="7" t="str">
        <f t="shared" si="117"/>
        <v>hp_1965991;atk_218700;hit_500000;miss_45;cirt_0;cirtSub_-3500</v>
      </c>
    </row>
    <row r="343" spans="1:47" x14ac:dyDescent="0.2">
      <c r="A343" s="8" t="s">
        <v>1355</v>
      </c>
      <c r="B343" s="6" t="s">
        <v>3967</v>
      </c>
      <c r="C343" s="6">
        <v>288475</v>
      </c>
      <c r="D343" s="6">
        <v>2818046</v>
      </c>
      <c r="E343" s="6" t="str">
        <f t="shared" si="112"/>
        <v>hp_2818046</v>
      </c>
      <c r="F343" s="7" t="s">
        <v>3968</v>
      </c>
      <c r="G343" s="6">
        <v>1049000</v>
      </c>
      <c r="H343" s="7">
        <f t="shared" si="119"/>
        <v>1719183</v>
      </c>
      <c r="I343" s="7" t="str">
        <f t="shared" si="113"/>
        <v>atk_1719183</v>
      </c>
      <c r="J343" s="7" t="s">
        <v>3973</v>
      </c>
      <c r="K343" s="7" t="s">
        <v>3992</v>
      </c>
      <c r="L343" s="7" t="s">
        <v>3975</v>
      </c>
      <c r="M343" s="7" t="s">
        <v>3976</v>
      </c>
      <c r="O343" s="7" t="str">
        <f t="shared" si="114"/>
        <v>hp_2818046;atk_1719183;hit_500000;miss_75;cirt_0;cirtSub_-3500</v>
      </c>
      <c r="V343" s="7" t="str">
        <f t="shared" si="109"/>
        <v>发电厂5-3</v>
      </c>
      <c r="W343" s="7">
        <f t="shared" si="100"/>
        <v>505</v>
      </c>
      <c r="X343" s="9" t="s">
        <v>520</v>
      </c>
      <c r="Y343" s="9">
        <v>3</v>
      </c>
      <c r="Z343" s="8">
        <f t="shared" si="118"/>
        <v>1711</v>
      </c>
      <c r="AA343" s="6" t="s">
        <v>3967</v>
      </c>
      <c r="AB343" s="6">
        <v>1373323</v>
      </c>
      <c r="AC343" s="6">
        <f t="shared" si="101"/>
        <v>0.91249999999999987</v>
      </c>
      <c r="AD343" s="6">
        <f t="shared" si="102"/>
        <v>1253157</v>
      </c>
      <c r="AE343" s="6">
        <f t="shared" si="106"/>
        <v>370283</v>
      </c>
      <c r="AF343" s="6">
        <v>350000</v>
      </c>
      <c r="AG343" s="11">
        <f t="shared" si="104"/>
        <v>1973440</v>
      </c>
      <c r="AH343">
        <f t="shared" si="103"/>
        <v>1.4369816860272493</v>
      </c>
      <c r="AI343" s="53">
        <v>0.6</v>
      </c>
      <c r="AJ343" s="7" t="str">
        <f t="shared" si="111"/>
        <v>hp_1973440</v>
      </c>
      <c r="AK343" s="7" t="s">
        <v>3968</v>
      </c>
      <c r="AL343" s="7">
        <v>254600</v>
      </c>
      <c r="AM343" s="7">
        <f>INT(IF(MOD(Y343,3)=0,INT(AL343*0.55),INT(AL343*0.35)))</f>
        <v>140030</v>
      </c>
      <c r="AN343" s="54">
        <f t="shared" si="115"/>
        <v>219513</v>
      </c>
      <c r="AO343" s="7" t="str">
        <f t="shared" si="116"/>
        <v>atk_219513</v>
      </c>
      <c r="AP343" s="7" t="s">
        <v>3973</v>
      </c>
      <c r="AQ343" s="7" t="s">
        <v>3986</v>
      </c>
      <c r="AR343" s="7" t="s">
        <v>3975</v>
      </c>
      <c r="AS343" s="7" t="s">
        <v>3976</v>
      </c>
      <c r="AU343" s="7" t="str">
        <f t="shared" si="117"/>
        <v>hp_1973440;atk_219513;hit_500000;miss_45;cirt_0;cirtSub_-3500</v>
      </c>
    </row>
    <row r="344" spans="1:47" x14ac:dyDescent="0.2">
      <c r="A344" s="8" t="s">
        <v>1355</v>
      </c>
      <c r="B344" s="6" t="s">
        <v>3967</v>
      </c>
      <c r="C344" s="6">
        <v>288475</v>
      </c>
      <c r="D344" s="6">
        <v>2830404</v>
      </c>
      <c r="E344" s="6" t="str">
        <f t="shared" si="112"/>
        <v>hp_2830404</v>
      </c>
      <c r="F344" s="7" t="s">
        <v>3968</v>
      </c>
      <c r="G344" s="6">
        <v>1049000</v>
      </c>
      <c r="H344" s="7">
        <f t="shared" si="119"/>
        <v>1719183</v>
      </c>
      <c r="I344" s="7" t="str">
        <f t="shared" si="113"/>
        <v>atk_1719183</v>
      </c>
      <c r="J344" s="7" t="s">
        <v>3973</v>
      </c>
      <c r="K344" s="7" t="s">
        <v>3992</v>
      </c>
      <c r="L344" s="7" t="s">
        <v>3975</v>
      </c>
      <c r="M344" s="7" t="s">
        <v>3976</v>
      </c>
      <c r="O344" s="7" t="str">
        <f t="shared" si="114"/>
        <v>hp_2830404;atk_1719183;hit_500000;miss_75;cirt_0;cirtSub_-3500</v>
      </c>
      <c r="V344" s="7" t="str">
        <f t="shared" si="109"/>
        <v>发电厂5-4</v>
      </c>
      <c r="W344" s="7">
        <f t="shared" si="100"/>
        <v>507</v>
      </c>
      <c r="X344" s="9" t="s">
        <v>520</v>
      </c>
      <c r="Y344" s="9">
        <v>4</v>
      </c>
      <c r="Z344" s="8">
        <f t="shared" si="118"/>
        <v>1715</v>
      </c>
      <c r="AA344" s="6" t="s">
        <v>3967</v>
      </c>
      <c r="AB344" s="6">
        <v>1377736</v>
      </c>
      <c r="AC344" s="6">
        <f t="shared" si="101"/>
        <v>0.91249999999999987</v>
      </c>
      <c r="AD344" s="6">
        <f t="shared" si="102"/>
        <v>1257184</v>
      </c>
      <c r="AE344" s="6">
        <f t="shared" si="106"/>
        <v>370283</v>
      </c>
      <c r="AF344" s="6">
        <v>350000</v>
      </c>
      <c r="AG344" s="11">
        <f t="shared" si="104"/>
        <v>1977467</v>
      </c>
      <c r="AH344">
        <f t="shared" si="103"/>
        <v>1.435301828507058</v>
      </c>
      <c r="AI344" s="53">
        <v>0.6</v>
      </c>
      <c r="AJ344" s="7" t="str">
        <f t="shared" si="111"/>
        <v>hp_1977467</v>
      </c>
      <c r="AK344" s="7" t="s">
        <v>3968</v>
      </c>
      <c r="AL344" s="7">
        <v>255400</v>
      </c>
      <c r="AM344" s="7">
        <f>INT(IF(MOD(Y344,3)=0,INT(AL344*0.55),INT(AL344*0.35)))</f>
        <v>89390</v>
      </c>
      <c r="AN344" s="54">
        <f t="shared" si="115"/>
        <v>219945</v>
      </c>
      <c r="AO344" s="7" t="str">
        <f t="shared" si="116"/>
        <v>atk_219945</v>
      </c>
      <c r="AP344" s="7" t="s">
        <v>3973</v>
      </c>
      <c r="AQ344" s="7" t="s">
        <v>3986</v>
      </c>
      <c r="AR344" s="7" t="s">
        <v>3975</v>
      </c>
      <c r="AS344" s="7" t="s">
        <v>3976</v>
      </c>
      <c r="AU344" s="7" t="str">
        <f t="shared" si="117"/>
        <v>hp_1977467;atk_219945;hit_500000;miss_45;cirt_0;cirtSub_-3500</v>
      </c>
    </row>
    <row r="345" spans="1:47" x14ac:dyDescent="0.2">
      <c r="A345" s="8" t="s">
        <v>1506</v>
      </c>
      <c r="B345" s="6" t="s">
        <v>3967</v>
      </c>
      <c r="C345" s="6">
        <v>292710</v>
      </c>
      <c r="D345" s="6">
        <v>2861839</v>
      </c>
      <c r="E345" s="6" t="str">
        <f t="shared" si="112"/>
        <v>hp_2861839</v>
      </c>
      <c r="F345" s="7" t="s">
        <v>3968</v>
      </c>
      <c r="G345" s="6">
        <v>1064400</v>
      </c>
      <c r="H345" s="7">
        <f t="shared" si="119"/>
        <v>1752385</v>
      </c>
      <c r="I345" s="7" t="str">
        <f t="shared" si="113"/>
        <v>atk_1752385</v>
      </c>
      <c r="J345" s="7" t="s">
        <v>3973</v>
      </c>
      <c r="K345" s="7" t="s">
        <v>3993</v>
      </c>
      <c r="L345" s="7" t="s">
        <v>3975</v>
      </c>
      <c r="M345" s="7" t="s">
        <v>3976</v>
      </c>
      <c r="O345" s="7" t="str">
        <f t="shared" si="114"/>
        <v>hp_2861839;atk_1752385;hit_500000;miss_80;cirt_0;cirtSub_-3500</v>
      </c>
      <c r="V345" s="7" t="str">
        <f t="shared" si="109"/>
        <v>发电厂5-5</v>
      </c>
      <c r="W345" s="7">
        <f t="shared" si="100"/>
        <v>509</v>
      </c>
      <c r="X345" s="9" t="s">
        <v>520</v>
      </c>
      <c r="Y345" s="9">
        <v>5</v>
      </c>
      <c r="Z345" s="8">
        <f t="shared" si="118"/>
        <v>1720</v>
      </c>
      <c r="AA345" s="6" t="s">
        <v>3967</v>
      </c>
      <c r="AB345" s="6">
        <v>1382150</v>
      </c>
      <c r="AC345" s="6">
        <f t="shared" si="101"/>
        <v>0.91249999999999987</v>
      </c>
      <c r="AD345" s="6">
        <f t="shared" si="102"/>
        <v>1261211</v>
      </c>
      <c r="AE345" s="6">
        <f t="shared" si="106"/>
        <v>370283</v>
      </c>
      <c r="AF345" s="6">
        <v>350000</v>
      </c>
      <c r="AG345" s="11">
        <f t="shared" si="104"/>
        <v>1981494</v>
      </c>
      <c r="AH345">
        <f t="shared" si="103"/>
        <v>1.4336316608182904</v>
      </c>
      <c r="AI345" s="53">
        <v>0.6</v>
      </c>
      <c r="AJ345" s="7" t="str">
        <f t="shared" si="111"/>
        <v>hp_1981494</v>
      </c>
      <c r="AK345" s="7" t="s">
        <v>3968</v>
      </c>
      <c r="AL345" s="7">
        <v>256200</v>
      </c>
      <c r="AM345" s="7">
        <f>INT(IF(MOD(Y345,3)=0,INT(AL345*0.55),INT(AL345*0.35)))</f>
        <v>89670</v>
      </c>
      <c r="AN345" s="54">
        <f t="shared" si="115"/>
        <v>220377</v>
      </c>
      <c r="AO345" s="7" t="str">
        <f t="shared" si="116"/>
        <v>atk_220377</v>
      </c>
      <c r="AP345" s="7" t="s">
        <v>3973</v>
      </c>
      <c r="AQ345" s="7" t="s">
        <v>3986</v>
      </c>
      <c r="AR345" s="7" t="s">
        <v>3975</v>
      </c>
      <c r="AS345" s="7" t="s">
        <v>3976</v>
      </c>
      <c r="AU345" s="7" t="str">
        <f t="shared" si="117"/>
        <v>hp_1981494;atk_220377;hit_500000;miss_45;cirt_0;cirtSub_-3500</v>
      </c>
    </row>
    <row r="346" spans="1:47" x14ac:dyDescent="0.2">
      <c r="A346" s="8" t="s">
        <v>1506</v>
      </c>
      <c r="B346" s="6" t="s">
        <v>3967</v>
      </c>
      <c r="C346" s="6">
        <v>292710</v>
      </c>
      <c r="D346" s="6">
        <v>2874278</v>
      </c>
      <c r="E346" s="6" t="str">
        <f t="shared" si="112"/>
        <v>hp_2874278</v>
      </c>
      <c r="F346" s="7" t="s">
        <v>3968</v>
      </c>
      <c r="G346" s="6">
        <v>1064400</v>
      </c>
      <c r="H346" s="7">
        <f t="shared" si="119"/>
        <v>1752385</v>
      </c>
      <c r="I346" s="7" t="str">
        <f t="shared" si="113"/>
        <v>atk_1752385</v>
      </c>
      <c r="J346" s="7" t="s">
        <v>3973</v>
      </c>
      <c r="K346" s="7" t="s">
        <v>3993</v>
      </c>
      <c r="L346" s="7" t="s">
        <v>3975</v>
      </c>
      <c r="M346" s="7" t="s">
        <v>3976</v>
      </c>
      <c r="O346" s="7" t="str">
        <f t="shared" si="114"/>
        <v>hp_2874278;atk_1752385;hit_500000;miss_80;cirt_0;cirtSub_-3500</v>
      </c>
      <c r="V346" s="7" t="str">
        <f t="shared" si="109"/>
        <v>发电厂5-6</v>
      </c>
      <c r="W346" s="7">
        <f t="shared" si="100"/>
        <v>511</v>
      </c>
      <c r="X346" s="9" t="s">
        <v>520</v>
      </c>
      <c r="Y346" s="9">
        <v>6</v>
      </c>
      <c r="Z346" s="8">
        <f t="shared" si="118"/>
        <v>1726</v>
      </c>
      <c r="AA346" s="6" t="s">
        <v>3967</v>
      </c>
      <c r="AB346" s="6">
        <v>1386565</v>
      </c>
      <c r="AC346" s="6">
        <f t="shared" si="101"/>
        <v>0.91499999999999992</v>
      </c>
      <c r="AD346" s="6">
        <f t="shared" si="102"/>
        <v>1268706</v>
      </c>
      <c r="AE346" s="6">
        <f t="shared" si="106"/>
        <v>370283</v>
      </c>
      <c r="AF346" s="6">
        <v>350000</v>
      </c>
      <c r="AG346" s="11">
        <f t="shared" si="104"/>
        <v>1988989</v>
      </c>
      <c r="AH346">
        <f t="shared" si="103"/>
        <v>1.4344722389502116</v>
      </c>
      <c r="AI346" s="53">
        <v>0.6</v>
      </c>
      <c r="AJ346" s="7" t="str">
        <f t="shared" si="111"/>
        <v>hp_1988989</v>
      </c>
      <c r="AK346" s="7" t="s">
        <v>3968</v>
      </c>
      <c r="AL346" s="7">
        <v>257000</v>
      </c>
      <c r="AM346" s="7">
        <f>INT(IF(MOD(Y346,3)=0,INT(AL346*0.55),INT(AL346*0.35)))</f>
        <v>141350</v>
      </c>
      <c r="AN346" s="54">
        <f t="shared" si="115"/>
        <v>221195</v>
      </c>
      <c r="AO346" s="7" t="str">
        <f t="shared" si="116"/>
        <v>atk_221195</v>
      </c>
      <c r="AP346" s="7" t="s">
        <v>3973</v>
      </c>
      <c r="AQ346" s="7" t="s">
        <v>3986</v>
      </c>
      <c r="AR346" s="7" t="s">
        <v>3975</v>
      </c>
      <c r="AS346" s="7" t="s">
        <v>3976</v>
      </c>
      <c r="AU346" s="7" t="str">
        <f t="shared" si="117"/>
        <v>hp_1988989;atk_221195;hit_500000;miss_45;cirt_0;cirtSub_-3500</v>
      </c>
    </row>
    <row r="347" spans="1:47" x14ac:dyDescent="0.2">
      <c r="A347" s="8" t="s">
        <v>1506</v>
      </c>
      <c r="B347" s="6" t="s">
        <v>3967</v>
      </c>
      <c r="C347" s="6">
        <v>292710</v>
      </c>
      <c r="D347" s="6">
        <v>2886749</v>
      </c>
      <c r="E347" s="6" t="str">
        <f t="shared" si="112"/>
        <v>hp_2886749</v>
      </c>
      <c r="F347" s="7" t="s">
        <v>3968</v>
      </c>
      <c r="G347" s="6">
        <v>1064400</v>
      </c>
      <c r="H347" s="7">
        <f t="shared" si="119"/>
        <v>1752385</v>
      </c>
      <c r="I347" s="7" t="str">
        <f t="shared" si="113"/>
        <v>atk_1752385</v>
      </c>
      <c r="J347" s="7" t="s">
        <v>3973</v>
      </c>
      <c r="K347" s="7" t="s">
        <v>3993</v>
      </c>
      <c r="L347" s="7" t="s">
        <v>3975</v>
      </c>
      <c r="M347" s="7" t="s">
        <v>3976</v>
      </c>
      <c r="O347" s="7" t="str">
        <f t="shared" si="114"/>
        <v>hp_2886749;atk_1752385;hit_500000;miss_80;cirt_0;cirtSub_-3500</v>
      </c>
      <c r="V347" s="7" t="str">
        <f t="shared" si="109"/>
        <v>发电厂5-7</v>
      </c>
      <c r="W347" s="7">
        <f t="shared" si="100"/>
        <v>513</v>
      </c>
      <c r="X347" s="9" t="s">
        <v>520</v>
      </c>
      <c r="Y347" s="9">
        <v>7</v>
      </c>
      <c r="Z347" s="8">
        <f t="shared" si="118"/>
        <v>1733</v>
      </c>
      <c r="AA347" s="6" t="s">
        <v>3967</v>
      </c>
      <c r="AB347" s="6">
        <v>1390980</v>
      </c>
      <c r="AC347" s="6">
        <f t="shared" si="101"/>
        <v>0.91499999999999992</v>
      </c>
      <c r="AD347" s="6">
        <f t="shared" si="102"/>
        <v>1272746</v>
      </c>
      <c r="AE347" s="6">
        <f t="shared" si="106"/>
        <v>370283</v>
      </c>
      <c r="AF347" s="6">
        <v>350000</v>
      </c>
      <c r="AG347" s="11">
        <f t="shared" si="104"/>
        <v>1993029</v>
      </c>
      <c r="AH347">
        <f t="shared" si="103"/>
        <v>1.432823620756589</v>
      </c>
      <c r="AI347" s="53">
        <v>0.6</v>
      </c>
      <c r="AJ347" s="7" t="str">
        <f t="shared" si="111"/>
        <v>hp_1993029</v>
      </c>
      <c r="AK347" s="7" t="s">
        <v>3968</v>
      </c>
      <c r="AL347" s="7">
        <v>257800</v>
      </c>
      <c r="AM347" s="7">
        <f>INT(IF(MOD(Y347,3)=0,INT(AL347*0.55),INT(AL347*0.35)))</f>
        <v>90230</v>
      </c>
      <c r="AN347" s="54">
        <f t="shared" si="115"/>
        <v>221629</v>
      </c>
      <c r="AO347" s="7" t="str">
        <f t="shared" si="116"/>
        <v>atk_221629</v>
      </c>
      <c r="AP347" s="7" t="s">
        <v>3973</v>
      </c>
      <c r="AQ347" s="7" t="s">
        <v>3986</v>
      </c>
      <c r="AR347" s="7" t="s">
        <v>3975</v>
      </c>
      <c r="AS347" s="7" t="s">
        <v>3976</v>
      </c>
      <c r="AU347" s="7" t="str">
        <f t="shared" si="117"/>
        <v>hp_1993029;atk_221629;hit_500000;miss_45;cirt_0;cirtSub_-3500</v>
      </c>
    </row>
    <row r="348" spans="1:47" x14ac:dyDescent="0.2">
      <c r="A348" s="8" t="s">
        <v>1507</v>
      </c>
      <c r="B348" s="6" t="s">
        <v>3967</v>
      </c>
      <c r="C348" s="6">
        <v>296945</v>
      </c>
      <c r="D348" s="6">
        <v>2918529</v>
      </c>
      <c r="E348" s="6" t="str">
        <f t="shared" si="112"/>
        <v>hp_2918529</v>
      </c>
      <c r="F348" s="7" t="s">
        <v>3968</v>
      </c>
      <c r="G348" s="6">
        <v>1079800</v>
      </c>
      <c r="H348" s="7">
        <f t="shared" si="119"/>
        <v>1785951</v>
      </c>
      <c r="I348" s="7" t="str">
        <f t="shared" si="113"/>
        <v>atk_1785951</v>
      </c>
      <c r="J348" s="7" t="s">
        <v>3973</v>
      </c>
      <c r="K348" s="7" t="s">
        <v>3993</v>
      </c>
      <c r="L348" s="7" t="s">
        <v>3975</v>
      </c>
      <c r="M348" s="7" t="s">
        <v>3976</v>
      </c>
      <c r="O348" s="7" t="str">
        <f t="shared" si="114"/>
        <v>hp_2918529;atk_1785951;hit_500000;miss_80;cirt_0;cirtSub_-3500</v>
      </c>
      <c r="V348" s="7" t="str">
        <f t="shared" si="109"/>
        <v>发电厂5-8</v>
      </c>
      <c r="W348" s="7">
        <f t="shared" si="100"/>
        <v>515</v>
      </c>
      <c r="X348" s="9" t="s">
        <v>520</v>
      </c>
      <c r="Y348" s="9">
        <v>8</v>
      </c>
      <c r="Z348" s="8">
        <f t="shared" si="118"/>
        <v>1741</v>
      </c>
      <c r="AA348" s="6" t="s">
        <v>3967</v>
      </c>
      <c r="AB348" s="6">
        <v>1395396</v>
      </c>
      <c r="AC348" s="6">
        <f t="shared" si="101"/>
        <v>0.91499999999999992</v>
      </c>
      <c r="AD348" s="6">
        <f t="shared" si="102"/>
        <v>1276787</v>
      </c>
      <c r="AE348" s="6">
        <f t="shared" si="106"/>
        <v>370283</v>
      </c>
      <c r="AF348" s="6">
        <v>350000</v>
      </c>
      <c r="AG348" s="11">
        <f t="shared" si="104"/>
        <v>1997070</v>
      </c>
      <c r="AH348">
        <f t="shared" si="103"/>
        <v>1.4311851259427431</v>
      </c>
      <c r="AI348" s="53">
        <v>0.6</v>
      </c>
      <c r="AJ348" s="7" t="str">
        <f t="shared" si="111"/>
        <v>hp_1997070</v>
      </c>
      <c r="AK348" s="7" t="s">
        <v>3968</v>
      </c>
      <c r="AL348" s="7">
        <v>258600</v>
      </c>
      <c r="AM348" s="7">
        <f>INT(IF(MOD(Y348,3)=0,INT(AL348*0.55),INT(AL348*0.35)))</f>
        <v>90510</v>
      </c>
      <c r="AN348" s="54">
        <f t="shared" si="115"/>
        <v>222062</v>
      </c>
      <c r="AO348" s="7" t="str">
        <f t="shared" si="116"/>
        <v>atk_222062</v>
      </c>
      <c r="AP348" s="7" t="s">
        <v>3973</v>
      </c>
      <c r="AQ348" s="7" t="s">
        <v>3986</v>
      </c>
      <c r="AR348" s="7" t="s">
        <v>3975</v>
      </c>
      <c r="AS348" s="7" t="s">
        <v>3976</v>
      </c>
      <c r="AU348" s="7" t="str">
        <f t="shared" si="117"/>
        <v>hp_1997070;atk_222062;hit_500000;miss_45;cirt_0;cirtSub_-3500</v>
      </c>
    </row>
    <row r="349" spans="1:47" x14ac:dyDescent="0.2">
      <c r="A349" s="8" t="s">
        <v>1507</v>
      </c>
      <c r="B349" s="6" t="s">
        <v>3967</v>
      </c>
      <c r="C349" s="6">
        <v>296945</v>
      </c>
      <c r="D349" s="6">
        <v>2931081</v>
      </c>
      <c r="E349" s="6" t="str">
        <f t="shared" si="112"/>
        <v>hp_2931081</v>
      </c>
      <c r="F349" s="7" t="s">
        <v>3968</v>
      </c>
      <c r="G349" s="6">
        <v>1079800</v>
      </c>
      <c r="H349" s="7">
        <f t="shared" si="119"/>
        <v>1785951</v>
      </c>
      <c r="I349" s="7" t="str">
        <f t="shared" si="113"/>
        <v>atk_1785951</v>
      </c>
      <c r="J349" s="7" t="s">
        <v>3973</v>
      </c>
      <c r="K349" s="7" t="s">
        <v>3993</v>
      </c>
      <c r="L349" s="7" t="s">
        <v>3975</v>
      </c>
      <c r="M349" s="7" t="s">
        <v>3976</v>
      </c>
      <c r="O349" s="7" t="str">
        <f t="shared" si="114"/>
        <v>hp_2931081;atk_1785951;hit_500000;miss_80;cirt_0;cirtSub_-3500</v>
      </c>
      <c r="V349" s="7" t="str">
        <f t="shared" si="109"/>
        <v>发电厂5-9</v>
      </c>
      <c r="W349" s="7">
        <f t="shared" ref="W349:W412" si="122">W348+2</f>
        <v>517</v>
      </c>
      <c r="X349" s="9" t="s">
        <v>520</v>
      </c>
      <c r="Y349" s="9">
        <v>9</v>
      </c>
      <c r="Z349" s="8">
        <f t="shared" si="118"/>
        <v>1750</v>
      </c>
      <c r="AA349" s="6" t="s">
        <v>3967</v>
      </c>
      <c r="AB349" s="6">
        <v>1399812</v>
      </c>
      <c r="AC349" s="6">
        <f t="shared" si="101"/>
        <v>0.91749999999999987</v>
      </c>
      <c r="AD349" s="6">
        <f t="shared" si="102"/>
        <v>1284327</v>
      </c>
      <c r="AE349" s="6">
        <f t="shared" si="106"/>
        <v>370283</v>
      </c>
      <c r="AF349" s="6">
        <v>350000</v>
      </c>
      <c r="AG349" s="11">
        <f t="shared" si="104"/>
        <v>2004610</v>
      </c>
      <c r="AH349">
        <f t="shared" si="103"/>
        <v>1.4320565904564326</v>
      </c>
      <c r="AI349" s="53">
        <v>0.6</v>
      </c>
      <c r="AJ349" s="7" t="str">
        <f t="shared" si="111"/>
        <v>hp_2004610</v>
      </c>
      <c r="AK349" s="7" t="s">
        <v>3968</v>
      </c>
      <c r="AL349" s="7">
        <v>259400</v>
      </c>
      <c r="AM349" s="7">
        <f>INT(IF(MOD(Y349,3)=0,INT(AL349*0.55),INT(AL349*0.35)))</f>
        <v>142670</v>
      </c>
      <c r="AN349" s="54">
        <f t="shared" si="115"/>
        <v>222885</v>
      </c>
      <c r="AO349" s="7" t="str">
        <f t="shared" si="116"/>
        <v>atk_222885</v>
      </c>
      <c r="AP349" s="7" t="s">
        <v>3973</v>
      </c>
      <c r="AQ349" s="7" t="s">
        <v>3986</v>
      </c>
      <c r="AR349" s="7" t="s">
        <v>3975</v>
      </c>
      <c r="AS349" s="7" t="s">
        <v>3976</v>
      </c>
      <c r="AU349" s="7" t="str">
        <f t="shared" si="117"/>
        <v>hp_2004610;atk_222885;hit_500000;miss_45;cirt_0;cirtSub_-3500</v>
      </c>
    </row>
    <row r="350" spans="1:47" s="12" customFormat="1" x14ac:dyDescent="0.2">
      <c r="A350" s="8" t="s">
        <v>1507</v>
      </c>
      <c r="B350" s="6" t="s">
        <v>3967</v>
      </c>
      <c r="C350" s="6">
        <v>296945</v>
      </c>
      <c r="D350" s="6">
        <v>2943665</v>
      </c>
      <c r="E350" s="6" t="str">
        <f t="shared" si="112"/>
        <v>hp_2943665</v>
      </c>
      <c r="F350" s="7" t="s">
        <v>3968</v>
      </c>
      <c r="G350" s="6">
        <v>1079800</v>
      </c>
      <c r="H350" s="7">
        <f t="shared" si="119"/>
        <v>1785951</v>
      </c>
      <c r="I350" s="7" t="str">
        <f t="shared" si="113"/>
        <v>atk_1785951</v>
      </c>
      <c r="J350" s="7" t="s">
        <v>3973</v>
      </c>
      <c r="K350" s="7" t="s">
        <v>3993</v>
      </c>
      <c r="L350" s="7" t="s">
        <v>3975</v>
      </c>
      <c r="M350" s="7" t="s">
        <v>3976</v>
      </c>
      <c r="N350" s="7"/>
      <c r="O350" s="7" t="str">
        <f t="shared" si="114"/>
        <v>hp_2943665;atk_1785951;hit_500000;miss_80;cirt_0;cirtSub_-3500</v>
      </c>
      <c r="P350" s="7"/>
      <c r="Q350" s="7"/>
      <c r="R350" s="7"/>
      <c r="S350" s="7"/>
      <c r="T350" s="7"/>
      <c r="V350" s="12" t="str">
        <f t="shared" si="109"/>
        <v>发电厂5-10</v>
      </c>
      <c r="W350" s="12">
        <f t="shared" si="122"/>
        <v>519</v>
      </c>
      <c r="X350" s="5" t="s">
        <v>520</v>
      </c>
      <c r="Y350" s="5">
        <v>10</v>
      </c>
      <c r="Z350" s="5">
        <f t="shared" si="118"/>
        <v>1760</v>
      </c>
      <c r="AA350" s="11" t="s">
        <v>3967</v>
      </c>
      <c r="AB350" s="11">
        <v>1404229</v>
      </c>
      <c r="AC350" s="11">
        <f t="shared" si="101"/>
        <v>0.91749999999999987</v>
      </c>
      <c r="AD350" s="11">
        <f t="shared" si="102"/>
        <v>1288380</v>
      </c>
      <c r="AE350" s="6">
        <f t="shared" si="106"/>
        <v>370283</v>
      </c>
      <c r="AF350" s="11">
        <v>350000</v>
      </c>
      <c r="AG350" s="11">
        <f t="shared" si="104"/>
        <v>2008663</v>
      </c>
      <c r="AH350">
        <f t="shared" si="103"/>
        <v>1.4304383401852547</v>
      </c>
      <c r="AI350" s="53">
        <v>0.6</v>
      </c>
      <c r="AJ350" s="7" t="str">
        <f t="shared" si="111"/>
        <v>hp_2008663</v>
      </c>
      <c r="AK350" s="12" t="s">
        <v>3968</v>
      </c>
      <c r="AL350" s="12">
        <v>260200</v>
      </c>
      <c r="AM350" s="7">
        <f>INT(IF(MOD(Y350,3)=0,INT(AL350*0.55),INT(AL350*0.35)))</f>
        <v>91070</v>
      </c>
      <c r="AN350" s="54">
        <f t="shared" si="115"/>
        <v>223320</v>
      </c>
      <c r="AO350" s="7" t="str">
        <f t="shared" si="116"/>
        <v>atk_223320</v>
      </c>
      <c r="AP350" s="12" t="s">
        <v>3973</v>
      </c>
      <c r="AQ350" s="12" t="s">
        <v>3986</v>
      </c>
      <c r="AR350" s="12" t="s">
        <v>3975</v>
      </c>
      <c r="AS350" s="12" t="s">
        <v>3976</v>
      </c>
      <c r="AU350" s="12" t="str">
        <f t="shared" si="117"/>
        <v>hp_2008663;atk_223320;hit_500000;miss_45;cirt_0;cirtSub_-3500</v>
      </c>
    </row>
    <row r="351" spans="1:47" x14ac:dyDescent="0.2">
      <c r="A351" s="8" t="s">
        <v>1508</v>
      </c>
      <c r="B351" s="6" t="s">
        <v>3967</v>
      </c>
      <c r="C351" s="6">
        <v>301180</v>
      </c>
      <c r="D351" s="6">
        <v>2975749</v>
      </c>
      <c r="E351" s="6" t="str">
        <f t="shared" si="112"/>
        <v>hp_2975749</v>
      </c>
      <c r="F351" s="7" t="s">
        <v>3968</v>
      </c>
      <c r="G351" s="6">
        <v>1095200</v>
      </c>
      <c r="H351" s="7">
        <f t="shared" si="119"/>
        <v>1819798</v>
      </c>
      <c r="I351" s="7" t="str">
        <f t="shared" si="113"/>
        <v>atk_1819798</v>
      </c>
      <c r="J351" s="7" t="s">
        <v>3973</v>
      </c>
      <c r="K351" s="7" t="s">
        <v>3993</v>
      </c>
      <c r="L351" s="7" t="s">
        <v>3975</v>
      </c>
      <c r="M351" s="7" t="s">
        <v>3976</v>
      </c>
      <c r="O351" s="7" t="str">
        <f t="shared" si="114"/>
        <v>hp_2975749;atk_1819798;hit_500000;miss_80;cirt_0;cirtSub_-3500</v>
      </c>
      <c r="V351" s="7" t="str">
        <f t="shared" si="109"/>
        <v>发电厂6-1</v>
      </c>
      <c r="W351" s="7">
        <f t="shared" si="122"/>
        <v>521</v>
      </c>
      <c r="X351" s="9" t="s">
        <v>521</v>
      </c>
      <c r="Y351" s="9">
        <v>1</v>
      </c>
      <c r="Z351" s="8">
        <f t="shared" si="118"/>
        <v>1761</v>
      </c>
      <c r="AA351" s="6" t="s">
        <v>3967</v>
      </c>
      <c r="AB351" s="6">
        <v>1408647</v>
      </c>
      <c r="AC351" s="6">
        <f t="shared" ref="AC351:AC414" si="123">0.6+INT((Z351-1)/55)*0.01+INT(Y351/3)*0.0025</f>
        <v>0.91999999999999993</v>
      </c>
      <c r="AD351" s="6">
        <f t="shared" ref="AD351:AD414" si="124">INT(AB351*AC351)</f>
        <v>1295955</v>
      </c>
      <c r="AE351" s="6">
        <f t="shared" ref="AE351" si="125">IF(MOD(Y351,1)=0,INT(AD350*0.3),0)</f>
        <v>386514</v>
      </c>
      <c r="AF351" s="6">
        <v>350000</v>
      </c>
      <c r="AG351" s="11">
        <f t="shared" si="104"/>
        <v>2032469</v>
      </c>
      <c r="AH351">
        <f t="shared" si="103"/>
        <v>1.4428518997307345</v>
      </c>
      <c r="AI351" s="53">
        <v>0.6</v>
      </c>
      <c r="AJ351" s="7" t="str">
        <f t="shared" si="111"/>
        <v>hp_2032469</v>
      </c>
      <c r="AK351" s="7" t="s">
        <v>3968</v>
      </c>
      <c r="AL351" s="7">
        <v>261000</v>
      </c>
      <c r="AM351" s="7">
        <f>INT(IF(MOD(Y351,3)=0,INT(AL351*0.55),INT(AL351*0.35)))</f>
        <v>91350</v>
      </c>
      <c r="AN351" s="54">
        <f t="shared" si="115"/>
        <v>225950</v>
      </c>
      <c r="AO351" s="7" t="str">
        <f t="shared" si="116"/>
        <v>atk_225950</v>
      </c>
      <c r="AP351" s="7" t="s">
        <v>3973</v>
      </c>
      <c r="AQ351" s="7" t="s">
        <v>3986</v>
      </c>
      <c r="AR351" s="7" t="s">
        <v>3975</v>
      </c>
      <c r="AS351" s="7" t="s">
        <v>3976</v>
      </c>
      <c r="AU351" s="7" t="str">
        <f t="shared" si="117"/>
        <v>hp_2032469;atk_225950;hit_500000;miss_45;cirt_0;cirtSub_-3500</v>
      </c>
    </row>
    <row r="352" spans="1:47" x14ac:dyDescent="0.2">
      <c r="A352" s="8" t="s">
        <v>1508</v>
      </c>
      <c r="B352" s="6" t="s">
        <v>3967</v>
      </c>
      <c r="C352" s="6">
        <v>301180</v>
      </c>
      <c r="D352" s="6">
        <v>2988415</v>
      </c>
      <c r="E352" s="6" t="str">
        <f t="shared" si="112"/>
        <v>hp_2988415</v>
      </c>
      <c r="F352" s="7" t="s">
        <v>3968</v>
      </c>
      <c r="G352" s="6">
        <v>1095200</v>
      </c>
      <c r="H352" s="7">
        <f t="shared" si="119"/>
        <v>1819798</v>
      </c>
      <c r="I352" s="7" t="str">
        <f t="shared" si="113"/>
        <v>atk_1819798</v>
      </c>
      <c r="J352" s="7" t="s">
        <v>3973</v>
      </c>
      <c r="K352" s="7" t="s">
        <v>3993</v>
      </c>
      <c r="L352" s="7" t="s">
        <v>3975</v>
      </c>
      <c r="M352" s="7" t="s">
        <v>3976</v>
      </c>
      <c r="O352" s="7" t="str">
        <f t="shared" si="114"/>
        <v>hp_2988415;atk_1819798;hit_500000;miss_80;cirt_0;cirtSub_-3500</v>
      </c>
      <c r="V352" s="7" t="str">
        <f t="shared" si="109"/>
        <v>发电厂6-2</v>
      </c>
      <c r="W352" s="7">
        <f t="shared" si="122"/>
        <v>523</v>
      </c>
      <c r="X352" s="9" t="s">
        <v>521</v>
      </c>
      <c r="Y352" s="9">
        <v>2</v>
      </c>
      <c r="Z352" s="8">
        <f t="shared" si="118"/>
        <v>1763</v>
      </c>
      <c r="AA352" s="6" t="s">
        <v>3967</v>
      </c>
      <c r="AB352" s="6">
        <v>1413065</v>
      </c>
      <c r="AC352" s="6">
        <f t="shared" si="123"/>
        <v>0.91999999999999993</v>
      </c>
      <c r="AD352" s="6">
        <f t="shared" si="124"/>
        <v>1300019</v>
      </c>
      <c r="AE352" s="6">
        <f t="shared" si="106"/>
        <v>386514</v>
      </c>
      <c r="AF352" s="6">
        <v>350000</v>
      </c>
      <c r="AG352" s="11">
        <f t="shared" si="104"/>
        <v>2036533</v>
      </c>
      <c r="AH352">
        <f t="shared" ref="AH352:AH415" si="126">AG352/AB352</f>
        <v>1.4412167876212347</v>
      </c>
      <c r="AI352" s="53">
        <v>0.6</v>
      </c>
      <c r="AJ352" s="7" t="str">
        <f t="shared" si="111"/>
        <v>hp_2036533</v>
      </c>
      <c r="AK352" s="7" t="s">
        <v>3968</v>
      </c>
      <c r="AL352" s="7">
        <v>261800</v>
      </c>
      <c r="AM352" s="7">
        <f>INT(IF(MOD(Y352,3)=0,INT(AL352*0.55),INT(AL352*0.35)))</f>
        <v>91630</v>
      </c>
      <c r="AN352" s="54">
        <f t="shared" si="115"/>
        <v>226386</v>
      </c>
      <c r="AO352" s="7" t="str">
        <f t="shared" si="116"/>
        <v>atk_226386</v>
      </c>
      <c r="AP352" s="7" t="s">
        <v>3973</v>
      </c>
      <c r="AQ352" s="7" t="s">
        <v>3986</v>
      </c>
      <c r="AR352" s="7" t="s">
        <v>3975</v>
      </c>
      <c r="AS352" s="7" t="s">
        <v>3976</v>
      </c>
      <c r="AU352" s="7" t="str">
        <f t="shared" si="117"/>
        <v>hp_2036533;atk_226386;hit_500000;miss_45;cirt_0;cirtSub_-3500</v>
      </c>
    </row>
    <row r="353" spans="1:47" x14ac:dyDescent="0.2">
      <c r="A353" s="8" t="s">
        <v>1508</v>
      </c>
      <c r="B353" s="6" t="s">
        <v>3967</v>
      </c>
      <c r="C353" s="6">
        <v>301180</v>
      </c>
      <c r="D353" s="6">
        <v>3001113</v>
      </c>
      <c r="E353" s="6" t="str">
        <f t="shared" si="112"/>
        <v>hp_3001113</v>
      </c>
      <c r="F353" s="7" t="s">
        <v>3968</v>
      </c>
      <c r="G353" s="6">
        <v>1095200</v>
      </c>
      <c r="H353" s="7">
        <f t="shared" si="119"/>
        <v>1819798</v>
      </c>
      <c r="I353" s="7" t="str">
        <f t="shared" si="113"/>
        <v>atk_1819798</v>
      </c>
      <c r="J353" s="7" t="s">
        <v>3973</v>
      </c>
      <c r="K353" s="7" t="s">
        <v>3993</v>
      </c>
      <c r="L353" s="7" t="s">
        <v>3975</v>
      </c>
      <c r="M353" s="7" t="s">
        <v>3976</v>
      </c>
      <c r="O353" s="7" t="str">
        <f t="shared" si="114"/>
        <v>hp_3001113;atk_1819798;hit_500000;miss_80;cirt_0;cirtSub_-3500</v>
      </c>
      <c r="V353" s="7" t="str">
        <f t="shared" si="109"/>
        <v>发电厂6-3</v>
      </c>
      <c r="W353" s="7">
        <f t="shared" si="122"/>
        <v>525</v>
      </c>
      <c r="X353" s="9" t="s">
        <v>521</v>
      </c>
      <c r="Y353" s="9">
        <v>3</v>
      </c>
      <c r="Z353" s="8">
        <f t="shared" si="118"/>
        <v>1766</v>
      </c>
      <c r="AA353" s="6" t="s">
        <v>3967</v>
      </c>
      <c r="AB353" s="6">
        <v>1417484</v>
      </c>
      <c r="AC353" s="6">
        <f t="shared" si="123"/>
        <v>0.92249999999999988</v>
      </c>
      <c r="AD353" s="6">
        <f t="shared" si="124"/>
        <v>1307628</v>
      </c>
      <c r="AE353" s="6">
        <f t="shared" si="106"/>
        <v>386514</v>
      </c>
      <c r="AF353" s="6">
        <v>350000</v>
      </c>
      <c r="AG353" s="11">
        <f t="shared" ref="AG353:AG416" si="127">INT(AD353*1)+AF353+AE353</f>
        <v>2044142</v>
      </c>
      <c r="AH353">
        <f t="shared" si="126"/>
        <v>1.4420917625877965</v>
      </c>
      <c r="AI353" s="53">
        <v>0.6</v>
      </c>
      <c r="AJ353" s="7" t="str">
        <f t="shared" si="111"/>
        <v>hp_2044142</v>
      </c>
      <c r="AK353" s="7" t="s">
        <v>3968</v>
      </c>
      <c r="AL353" s="7">
        <v>262600</v>
      </c>
      <c r="AM353" s="7">
        <f>INT(IF(MOD(Y353,3)=0,INT(AL353*0.55),INT(AL353*0.35)))</f>
        <v>144430</v>
      </c>
      <c r="AN353" s="54">
        <f t="shared" si="115"/>
        <v>227215</v>
      </c>
      <c r="AO353" s="7" t="str">
        <f t="shared" si="116"/>
        <v>atk_227215</v>
      </c>
      <c r="AP353" s="7" t="s">
        <v>3973</v>
      </c>
      <c r="AQ353" s="7" t="s">
        <v>3986</v>
      </c>
      <c r="AR353" s="7" t="s">
        <v>3975</v>
      </c>
      <c r="AS353" s="7" t="s">
        <v>3976</v>
      </c>
      <c r="AU353" s="7" t="str">
        <f t="shared" si="117"/>
        <v>hp_2044142;atk_227215;hit_500000;miss_45;cirt_0;cirtSub_-3500</v>
      </c>
    </row>
    <row r="354" spans="1:47" x14ac:dyDescent="0.2">
      <c r="A354" s="8" t="s">
        <v>1509</v>
      </c>
      <c r="B354" s="6" t="s">
        <v>3967</v>
      </c>
      <c r="C354" s="6">
        <v>305415</v>
      </c>
      <c r="D354" s="6">
        <v>3033501</v>
      </c>
      <c r="E354" s="6" t="str">
        <f t="shared" si="112"/>
        <v>hp_3033501</v>
      </c>
      <c r="F354" s="7" t="s">
        <v>3968</v>
      </c>
      <c r="G354" s="6">
        <v>1110600</v>
      </c>
      <c r="H354" s="7">
        <f t="shared" si="119"/>
        <v>1853924</v>
      </c>
      <c r="I354" s="7" t="str">
        <f t="shared" si="113"/>
        <v>atk_1853924</v>
      </c>
      <c r="J354" s="7" t="s">
        <v>3973</v>
      </c>
      <c r="K354" s="7" t="s">
        <v>3993</v>
      </c>
      <c r="L354" s="7" t="s">
        <v>3975</v>
      </c>
      <c r="M354" s="7" t="s">
        <v>3976</v>
      </c>
      <c r="O354" s="7" t="str">
        <f t="shared" si="114"/>
        <v>hp_3033501;atk_1853924;hit_500000;miss_80;cirt_0;cirtSub_-3500</v>
      </c>
      <c r="V354" s="7" t="str">
        <f t="shared" si="109"/>
        <v>发电厂6-4</v>
      </c>
      <c r="W354" s="7">
        <f t="shared" si="122"/>
        <v>527</v>
      </c>
      <c r="X354" s="9" t="s">
        <v>521</v>
      </c>
      <c r="Y354" s="9">
        <v>4</v>
      </c>
      <c r="Z354" s="8">
        <f t="shared" si="118"/>
        <v>1770</v>
      </c>
      <c r="AA354" s="6" t="s">
        <v>3967</v>
      </c>
      <c r="AB354" s="6">
        <v>1421903</v>
      </c>
      <c r="AC354" s="6">
        <f t="shared" si="123"/>
        <v>0.92249999999999988</v>
      </c>
      <c r="AD354" s="6">
        <f t="shared" si="124"/>
        <v>1311705</v>
      </c>
      <c r="AE354" s="6">
        <f t="shared" si="106"/>
        <v>386514</v>
      </c>
      <c r="AF354" s="6">
        <v>350000</v>
      </c>
      <c r="AG354" s="11">
        <f t="shared" si="127"/>
        <v>2048219</v>
      </c>
      <c r="AH354">
        <f t="shared" si="126"/>
        <v>1.4404773040073759</v>
      </c>
      <c r="AI354" s="53">
        <v>0.6</v>
      </c>
      <c r="AJ354" s="7" t="str">
        <f t="shared" si="111"/>
        <v>hp_2048219</v>
      </c>
      <c r="AK354" s="7" t="s">
        <v>3968</v>
      </c>
      <c r="AL354" s="7">
        <v>263400</v>
      </c>
      <c r="AM354" s="7">
        <f>INT(IF(MOD(Y354,3)=0,INT(AL354*0.55),INT(AL354*0.35)))</f>
        <v>92190</v>
      </c>
      <c r="AN354" s="54">
        <f t="shared" si="115"/>
        <v>227653</v>
      </c>
      <c r="AO354" s="7" t="str">
        <f t="shared" si="116"/>
        <v>atk_227653</v>
      </c>
      <c r="AP354" s="7" t="s">
        <v>3973</v>
      </c>
      <c r="AQ354" s="7" t="s">
        <v>3986</v>
      </c>
      <c r="AR354" s="7" t="s">
        <v>3975</v>
      </c>
      <c r="AS354" s="7" t="s">
        <v>3976</v>
      </c>
      <c r="AU354" s="7" t="str">
        <f t="shared" si="117"/>
        <v>hp_2048219;atk_227653;hit_500000;miss_45;cirt_0;cirtSub_-3500</v>
      </c>
    </row>
    <row r="355" spans="1:47" x14ac:dyDescent="0.2">
      <c r="A355" s="8" t="s">
        <v>1509</v>
      </c>
      <c r="B355" s="6" t="s">
        <v>3967</v>
      </c>
      <c r="C355" s="6">
        <v>305415</v>
      </c>
      <c r="D355" s="6">
        <v>3046281</v>
      </c>
      <c r="E355" s="6" t="str">
        <f t="shared" si="112"/>
        <v>hp_3046281</v>
      </c>
      <c r="F355" s="7" t="s">
        <v>3968</v>
      </c>
      <c r="G355" s="6">
        <v>1110600</v>
      </c>
      <c r="H355" s="7">
        <f t="shared" si="119"/>
        <v>1853924</v>
      </c>
      <c r="I355" s="7" t="str">
        <f t="shared" si="113"/>
        <v>atk_1853924</v>
      </c>
      <c r="J355" s="7" t="s">
        <v>3973</v>
      </c>
      <c r="K355" s="7" t="s">
        <v>3993</v>
      </c>
      <c r="L355" s="7" t="s">
        <v>3975</v>
      </c>
      <c r="M355" s="7" t="s">
        <v>3976</v>
      </c>
      <c r="O355" s="7" t="str">
        <f t="shared" si="114"/>
        <v>hp_3046281;atk_1853924;hit_500000;miss_80;cirt_0;cirtSub_-3500</v>
      </c>
      <c r="V355" s="7" t="str">
        <f t="shared" si="109"/>
        <v>发电厂6-5</v>
      </c>
      <c r="W355" s="7">
        <f t="shared" si="122"/>
        <v>529</v>
      </c>
      <c r="X355" s="9" t="s">
        <v>521</v>
      </c>
      <c r="Y355" s="9">
        <v>5</v>
      </c>
      <c r="Z355" s="8">
        <f t="shared" si="118"/>
        <v>1775</v>
      </c>
      <c r="AA355" s="6" t="s">
        <v>3967</v>
      </c>
      <c r="AB355" s="6">
        <v>1426323</v>
      </c>
      <c r="AC355" s="6">
        <f t="shared" si="123"/>
        <v>0.92249999999999988</v>
      </c>
      <c r="AD355" s="6">
        <f t="shared" si="124"/>
        <v>1315782</v>
      </c>
      <c r="AE355" s="6">
        <f t="shared" si="106"/>
        <v>386514</v>
      </c>
      <c r="AF355" s="6">
        <v>350000</v>
      </c>
      <c r="AG355" s="11">
        <f t="shared" si="127"/>
        <v>2052296</v>
      </c>
      <c r="AH355">
        <f t="shared" si="126"/>
        <v>1.4388718403895893</v>
      </c>
      <c r="AI355" s="53">
        <v>0.6</v>
      </c>
      <c r="AJ355" s="7" t="str">
        <f t="shared" si="111"/>
        <v>hp_2052296</v>
      </c>
      <c r="AK355" s="7" t="s">
        <v>3968</v>
      </c>
      <c r="AL355" s="7">
        <v>264200</v>
      </c>
      <c r="AM355" s="7">
        <f>INT(IF(MOD(Y355,3)=0,INT(AL355*0.55),INT(AL355*0.35)))</f>
        <v>92470</v>
      </c>
      <c r="AN355" s="54">
        <f t="shared" si="115"/>
        <v>228089</v>
      </c>
      <c r="AO355" s="7" t="str">
        <f t="shared" si="116"/>
        <v>atk_228089</v>
      </c>
      <c r="AP355" s="7" t="s">
        <v>3973</v>
      </c>
      <c r="AQ355" s="7" t="s">
        <v>3986</v>
      </c>
      <c r="AR355" s="7" t="s">
        <v>3975</v>
      </c>
      <c r="AS355" s="7" t="s">
        <v>3976</v>
      </c>
      <c r="AU355" s="7" t="str">
        <f t="shared" si="117"/>
        <v>hp_2052296;atk_228089;hit_500000;miss_45;cirt_0;cirtSub_-3500</v>
      </c>
    </row>
    <row r="356" spans="1:47" x14ac:dyDescent="0.2">
      <c r="A356" s="8" t="s">
        <v>1509</v>
      </c>
      <c r="B356" s="6" t="s">
        <v>3967</v>
      </c>
      <c r="C356" s="6">
        <v>305415</v>
      </c>
      <c r="D356" s="6">
        <v>3059092</v>
      </c>
      <c r="E356" s="6" t="str">
        <f t="shared" si="112"/>
        <v>hp_3059092</v>
      </c>
      <c r="F356" s="7" t="s">
        <v>3968</v>
      </c>
      <c r="G356" s="6">
        <v>1110600</v>
      </c>
      <c r="H356" s="7">
        <f t="shared" si="119"/>
        <v>1853924</v>
      </c>
      <c r="I356" s="7" t="str">
        <f t="shared" si="113"/>
        <v>atk_1853924</v>
      </c>
      <c r="J356" s="7" t="s">
        <v>3973</v>
      </c>
      <c r="K356" s="7" t="s">
        <v>3993</v>
      </c>
      <c r="L356" s="7" t="s">
        <v>3975</v>
      </c>
      <c r="M356" s="7" t="s">
        <v>3976</v>
      </c>
      <c r="O356" s="7" t="str">
        <f t="shared" si="114"/>
        <v>hp_3059092;atk_1853924;hit_500000;miss_80;cirt_0;cirtSub_-3500</v>
      </c>
      <c r="V356" s="7" t="str">
        <f t="shared" si="109"/>
        <v>发电厂6-6</v>
      </c>
      <c r="W356" s="7">
        <f t="shared" si="122"/>
        <v>531</v>
      </c>
      <c r="X356" s="9" t="s">
        <v>521</v>
      </c>
      <c r="Y356" s="9">
        <v>6</v>
      </c>
      <c r="Z356" s="8">
        <f t="shared" si="118"/>
        <v>1781</v>
      </c>
      <c r="AA356" s="6" t="s">
        <v>3967</v>
      </c>
      <c r="AB356" s="6">
        <v>1430744</v>
      </c>
      <c r="AC356" s="6">
        <f t="shared" si="123"/>
        <v>0.92499999999999993</v>
      </c>
      <c r="AD356" s="6">
        <f t="shared" si="124"/>
        <v>1323438</v>
      </c>
      <c r="AE356" s="6">
        <f t="shared" si="106"/>
        <v>386514</v>
      </c>
      <c r="AF356" s="6">
        <v>350000</v>
      </c>
      <c r="AG356" s="11">
        <f t="shared" si="127"/>
        <v>2059952</v>
      </c>
      <c r="AH356">
        <f t="shared" si="126"/>
        <v>1.4397767874616283</v>
      </c>
      <c r="AI356" s="53">
        <v>0.6</v>
      </c>
      <c r="AJ356" s="7" t="str">
        <f t="shared" si="111"/>
        <v>hp_2059952</v>
      </c>
      <c r="AK356" s="7" t="s">
        <v>3968</v>
      </c>
      <c r="AL356" s="7">
        <v>265000</v>
      </c>
      <c r="AM356" s="7">
        <f>INT(IF(MOD(Y356,3)=0,INT(AL356*0.55),INT(AL356*0.35)))</f>
        <v>145750</v>
      </c>
      <c r="AN356" s="54">
        <f t="shared" si="115"/>
        <v>228924</v>
      </c>
      <c r="AO356" s="7" t="str">
        <f t="shared" si="116"/>
        <v>atk_228924</v>
      </c>
      <c r="AP356" s="7" t="s">
        <v>3973</v>
      </c>
      <c r="AQ356" s="7" t="s">
        <v>3986</v>
      </c>
      <c r="AR356" s="7" t="s">
        <v>3975</v>
      </c>
      <c r="AS356" s="7" t="s">
        <v>3976</v>
      </c>
      <c r="AU356" s="7" t="str">
        <f t="shared" si="117"/>
        <v>hp_2059952;atk_228924;hit_500000;miss_45;cirt_0;cirtSub_-3500</v>
      </c>
    </row>
    <row r="357" spans="1:47" x14ac:dyDescent="0.2">
      <c r="A357" s="8" t="s">
        <v>1510</v>
      </c>
      <c r="B357" s="6" t="s">
        <v>3967</v>
      </c>
      <c r="C357" s="6">
        <v>309650</v>
      </c>
      <c r="D357" s="6">
        <v>3091786</v>
      </c>
      <c r="E357" s="6" t="str">
        <f t="shared" si="112"/>
        <v>hp_3091786</v>
      </c>
      <c r="F357" s="7" t="s">
        <v>3968</v>
      </c>
      <c r="G357" s="6">
        <v>1126000</v>
      </c>
      <c r="H357" s="7">
        <f t="shared" si="119"/>
        <v>1888332</v>
      </c>
      <c r="I357" s="7" t="str">
        <f t="shared" si="113"/>
        <v>atk_1888332</v>
      </c>
      <c r="J357" s="7" t="s">
        <v>3973</v>
      </c>
      <c r="K357" s="7" t="s">
        <v>3993</v>
      </c>
      <c r="L357" s="7" t="s">
        <v>3975</v>
      </c>
      <c r="M357" s="7" t="s">
        <v>3976</v>
      </c>
      <c r="O357" s="7" t="str">
        <f t="shared" si="114"/>
        <v>hp_3091786;atk_1888332;hit_500000;miss_80;cirt_0;cirtSub_-3500</v>
      </c>
      <c r="V357" s="7" t="str">
        <f t="shared" si="109"/>
        <v>发电厂6-7</v>
      </c>
      <c r="W357" s="7">
        <f t="shared" si="122"/>
        <v>533</v>
      </c>
      <c r="X357" s="9" t="s">
        <v>521</v>
      </c>
      <c r="Y357" s="9">
        <v>7</v>
      </c>
      <c r="Z357" s="8">
        <f t="shared" si="118"/>
        <v>1788</v>
      </c>
      <c r="AA357" s="6" t="s">
        <v>3967</v>
      </c>
      <c r="AB357" s="6">
        <v>1435165</v>
      </c>
      <c r="AC357" s="6">
        <f t="shared" si="123"/>
        <v>0.92499999999999993</v>
      </c>
      <c r="AD357" s="6">
        <f t="shared" si="124"/>
        <v>1327527</v>
      </c>
      <c r="AE357" s="6">
        <f t="shared" si="106"/>
        <v>386514</v>
      </c>
      <c r="AF357" s="6">
        <v>350000</v>
      </c>
      <c r="AG357" s="11">
        <f t="shared" si="127"/>
        <v>2064041</v>
      </c>
      <c r="AH357">
        <f t="shared" si="126"/>
        <v>1.4381907306825348</v>
      </c>
      <c r="AI357" s="53">
        <v>0.6</v>
      </c>
      <c r="AJ357" s="7" t="str">
        <f t="shared" si="111"/>
        <v>hp_2064041</v>
      </c>
      <c r="AK357" s="7" t="s">
        <v>3968</v>
      </c>
      <c r="AL357" s="7">
        <v>265800</v>
      </c>
      <c r="AM357" s="7">
        <f>INT(IF(MOD(Y357,3)=0,INT(AL357*0.55),INT(AL357*0.35)))</f>
        <v>93030</v>
      </c>
      <c r="AN357" s="54">
        <f t="shared" si="115"/>
        <v>229362</v>
      </c>
      <c r="AO357" s="7" t="str">
        <f t="shared" si="116"/>
        <v>atk_229362</v>
      </c>
      <c r="AP357" s="7" t="s">
        <v>3973</v>
      </c>
      <c r="AQ357" s="7" t="s">
        <v>3986</v>
      </c>
      <c r="AR357" s="7" t="s">
        <v>3975</v>
      </c>
      <c r="AS357" s="7" t="s">
        <v>3976</v>
      </c>
      <c r="AU357" s="7" t="str">
        <f t="shared" si="117"/>
        <v>hp_2064041;atk_229362;hit_500000;miss_45;cirt_0;cirtSub_-3500</v>
      </c>
    </row>
    <row r="358" spans="1:47" x14ac:dyDescent="0.2">
      <c r="A358" s="8" t="s">
        <v>1510</v>
      </c>
      <c r="B358" s="6" t="s">
        <v>3967</v>
      </c>
      <c r="C358" s="6">
        <v>309650</v>
      </c>
      <c r="D358" s="6">
        <v>3104680</v>
      </c>
      <c r="E358" s="6" t="str">
        <f t="shared" si="112"/>
        <v>hp_3104680</v>
      </c>
      <c r="F358" s="7" t="s">
        <v>3968</v>
      </c>
      <c r="G358" s="6">
        <v>1126000</v>
      </c>
      <c r="H358" s="7">
        <f t="shared" si="119"/>
        <v>1888332</v>
      </c>
      <c r="I358" s="7" t="str">
        <f t="shared" si="113"/>
        <v>atk_1888332</v>
      </c>
      <c r="J358" s="7" t="s">
        <v>3973</v>
      </c>
      <c r="K358" s="7" t="s">
        <v>3993</v>
      </c>
      <c r="L358" s="7" t="s">
        <v>3975</v>
      </c>
      <c r="M358" s="7" t="s">
        <v>3976</v>
      </c>
      <c r="O358" s="7" t="str">
        <f t="shared" si="114"/>
        <v>hp_3104680;atk_1888332;hit_500000;miss_80;cirt_0;cirtSub_-3500</v>
      </c>
      <c r="V358" s="7" t="str">
        <f t="shared" si="109"/>
        <v>发电厂6-8</v>
      </c>
      <c r="W358" s="7">
        <f t="shared" si="122"/>
        <v>535</v>
      </c>
      <c r="X358" s="9" t="s">
        <v>521</v>
      </c>
      <c r="Y358" s="9">
        <v>8</v>
      </c>
      <c r="Z358" s="8">
        <f t="shared" si="118"/>
        <v>1796</v>
      </c>
      <c r="AA358" s="6" t="s">
        <v>3967</v>
      </c>
      <c r="AB358" s="6">
        <v>1439587</v>
      </c>
      <c r="AC358" s="6">
        <f t="shared" si="123"/>
        <v>0.92499999999999993</v>
      </c>
      <c r="AD358" s="6">
        <f t="shared" si="124"/>
        <v>1331617</v>
      </c>
      <c r="AE358" s="6">
        <f t="shared" si="106"/>
        <v>386514</v>
      </c>
      <c r="AF358" s="6">
        <v>350000</v>
      </c>
      <c r="AG358" s="11">
        <f t="shared" si="127"/>
        <v>2068131</v>
      </c>
      <c r="AH358">
        <f t="shared" si="126"/>
        <v>1.4366141122419138</v>
      </c>
      <c r="AI358" s="53">
        <v>0.6</v>
      </c>
      <c r="AJ358" s="7" t="str">
        <f t="shared" si="111"/>
        <v>hp_2068131</v>
      </c>
      <c r="AK358" s="7" t="s">
        <v>3968</v>
      </c>
      <c r="AL358" s="7">
        <v>266600</v>
      </c>
      <c r="AM358" s="7">
        <f>INT(IF(MOD(Y358,3)=0,INT(AL358*0.55),INT(AL358*0.35)))</f>
        <v>93310</v>
      </c>
      <c r="AN358" s="54">
        <f t="shared" si="115"/>
        <v>229800</v>
      </c>
      <c r="AO358" s="7" t="str">
        <f t="shared" si="116"/>
        <v>atk_229800</v>
      </c>
      <c r="AP358" s="7" t="s">
        <v>3973</v>
      </c>
      <c r="AQ358" s="7" t="s">
        <v>3986</v>
      </c>
      <c r="AR358" s="7" t="s">
        <v>3975</v>
      </c>
      <c r="AS358" s="7" t="s">
        <v>3976</v>
      </c>
      <c r="AU358" s="7" t="str">
        <f t="shared" si="117"/>
        <v>hp_2068131;atk_229800;hit_500000;miss_45;cirt_0;cirtSub_-3500</v>
      </c>
    </row>
    <row r="359" spans="1:47" x14ac:dyDescent="0.2">
      <c r="A359" s="8" t="s">
        <v>1510</v>
      </c>
      <c r="B359" s="6" t="s">
        <v>3967</v>
      </c>
      <c r="C359" s="6">
        <v>309650</v>
      </c>
      <c r="D359" s="6">
        <v>3117605</v>
      </c>
      <c r="E359" s="6" t="str">
        <f t="shared" si="112"/>
        <v>hp_3117605</v>
      </c>
      <c r="F359" s="7" t="s">
        <v>3968</v>
      </c>
      <c r="G359" s="6">
        <v>1126000</v>
      </c>
      <c r="H359" s="7">
        <f t="shared" si="119"/>
        <v>1888332</v>
      </c>
      <c r="I359" s="7" t="str">
        <f t="shared" si="113"/>
        <v>atk_1888332</v>
      </c>
      <c r="J359" s="7" t="s">
        <v>3973</v>
      </c>
      <c r="K359" s="7" t="s">
        <v>3993</v>
      </c>
      <c r="L359" s="7" t="s">
        <v>3975</v>
      </c>
      <c r="M359" s="7" t="s">
        <v>3976</v>
      </c>
      <c r="O359" s="7" t="str">
        <f t="shared" si="114"/>
        <v>hp_3117605;atk_1888332;hit_500000;miss_80;cirt_0;cirtSub_-3500</v>
      </c>
      <c r="V359" s="7" t="str">
        <f t="shared" si="109"/>
        <v>发电厂6-9</v>
      </c>
      <c r="W359" s="7">
        <f t="shared" si="122"/>
        <v>537</v>
      </c>
      <c r="X359" s="9" t="s">
        <v>521</v>
      </c>
      <c r="Y359" s="9">
        <v>9</v>
      </c>
      <c r="Z359" s="8">
        <f t="shared" si="118"/>
        <v>1805</v>
      </c>
      <c r="AA359" s="6" t="s">
        <v>3967</v>
      </c>
      <c r="AB359" s="6">
        <v>1444010</v>
      </c>
      <c r="AC359" s="6">
        <f t="shared" si="123"/>
        <v>0.92749999999999988</v>
      </c>
      <c r="AD359" s="6">
        <f t="shared" si="124"/>
        <v>1339319</v>
      </c>
      <c r="AE359" s="6">
        <f t="shared" si="106"/>
        <v>386514</v>
      </c>
      <c r="AF359" s="6">
        <v>350000</v>
      </c>
      <c r="AG359" s="11">
        <f t="shared" si="127"/>
        <v>2075833</v>
      </c>
      <c r="AH359">
        <f t="shared" si="126"/>
        <v>1.4375475239091142</v>
      </c>
      <c r="AI359" s="53">
        <v>0.6</v>
      </c>
      <c r="AJ359" s="7" t="str">
        <f t="shared" si="111"/>
        <v>hp_2075833</v>
      </c>
      <c r="AK359" s="7" t="s">
        <v>3968</v>
      </c>
      <c r="AL359" s="7">
        <v>267400</v>
      </c>
      <c r="AM359" s="7">
        <f>INT(IF(MOD(Y359,3)=0,INT(AL359*0.55),INT(AL359*0.35)))</f>
        <v>147070</v>
      </c>
      <c r="AN359" s="54">
        <f t="shared" si="115"/>
        <v>230640</v>
      </c>
      <c r="AO359" s="7" t="str">
        <f t="shared" si="116"/>
        <v>atk_230640</v>
      </c>
      <c r="AP359" s="7" t="s">
        <v>3973</v>
      </c>
      <c r="AQ359" s="7" t="s">
        <v>3986</v>
      </c>
      <c r="AR359" s="7" t="s">
        <v>3975</v>
      </c>
      <c r="AS359" s="7" t="s">
        <v>3976</v>
      </c>
      <c r="AU359" s="7" t="str">
        <f t="shared" si="117"/>
        <v>hp_2075833;atk_230640;hit_500000;miss_45;cirt_0;cirtSub_-3500</v>
      </c>
    </row>
    <row r="360" spans="1:47" s="12" customFormat="1" x14ac:dyDescent="0.2">
      <c r="A360" s="8" t="s">
        <v>1511</v>
      </c>
      <c r="B360" s="6" t="s">
        <v>3967</v>
      </c>
      <c r="C360" s="6">
        <v>313885</v>
      </c>
      <c r="D360" s="6">
        <v>3150604</v>
      </c>
      <c r="E360" s="6" t="str">
        <f t="shared" si="112"/>
        <v>hp_3150604</v>
      </c>
      <c r="F360" s="7" t="s">
        <v>3968</v>
      </c>
      <c r="G360" s="6">
        <v>1141400</v>
      </c>
      <c r="H360" s="7">
        <f t="shared" si="119"/>
        <v>1923019</v>
      </c>
      <c r="I360" s="7" t="str">
        <f t="shared" si="113"/>
        <v>atk_1923019</v>
      </c>
      <c r="J360" s="7" t="s">
        <v>3973</v>
      </c>
      <c r="K360" s="7" t="s">
        <v>3993</v>
      </c>
      <c r="L360" s="7" t="s">
        <v>3975</v>
      </c>
      <c r="M360" s="7" t="s">
        <v>3976</v>
      </c>
      <c r="N360" s="7"/>
      <c r="O360" s="7" t="str">
        <f t="shared" si="114"/>
        <v>hp_3150604;atk_1923019;hit_500000;miss_80;cirt_0;cirtSub_-3500</v>
      </c>
      <c r="P360" s="7"/>
      <c r="Q360" s="7"/>
      <c r="R360" s="7"/>
      <c r="S360" s="7"/>
      <c r="T360" s="7"/>
      <c r="V360" s="12" t="str">
        <f t="shared" si="109"/>
        <v>发电厂6-10</v>
      </c>
      <c r="W360" s="12">
        <f t="shared" si="122"/>
        <v>539</v>
      </c>
      <c r="X360" s="5" t="s">
        <v>521</v>
      </c>
      <c r="Y360" s="5">
        <v>10</v>
      </c>
      <c r="Z360" s="5">
        <f t="shared" si="118"/>
        <v>1815</v>
      </c>
      <c r="AA360" s="11" t="s">
        <v>3967</v>
      </c>
      <c r="AB360" s="11">
        <v>1448433</v>
      </c>
      <c r="AC360" s="11">
        <f t="shared" si="123"/>
        <v>0.92749999999999988</v>
      </c>
      <c r="AD360" s="11">
        <f t="shared" si="124"/>
        <v>1343421</v>
      </c>
      <c r="AE360" s="6">
        <f t="shared" si="106"/>
        <v>386514</v>
      </c>
      <c r="AF360" s="11">
        <v>350000</v>
      </c>
      <c r="AG360" s="11">
        <f t="shared" si="127"/>
        <v>2079935</v>
      </c>
      <c r="AH360">
        <f t="shared" si="126"/>
        <v>1.4359897903458427</v>
      </c>
      <c r="AI360" s="53">
        <v>0.6</v>
      </c>
      <c r="AJ360" s="7" t="str">
        <f t="shared" si="111"/>
        <v>hp_2079935</v>
      </c>
      <c r="AK360" s="12" t="s">
        <v>3968</v>
      </c>
      <c r="AL360" s="12">
        <v>268200</v>
      </c>
      <c r="AM360" s="7">
        <f>INT(IF(MOD(Y360,3)=0,INT(AL360*0.55),INT(AL360*0.35)))</f>
        <v>93870</v>
      </c>
      <c r="AN360" s="54">
        <f t="shared" si="115"/>
        <v>231079</v>
      </c>
      <c r="AO360" s="7" t="str">
        <f t="shared" si="116"/>
        <v>atk_231079</v>
      </c>
      <c r="AP360" s="12" t="s">
        <v>3973</v>
      </c>
      <c r="AQ360" s="12" t="s">
        <v>3986</v>
      </c>
      <c r="AR360" s="12" t="s">
        <v>3975</v>
      </c>
      <c r="AS360" s="12" t="s">
        <v>3976</v>
      </c>
      <c r="AU360" s="12" t="str">
        <f t="shared" si="117"/>
        <v>hp_2079935;atk_231079;hit_500000;miss_45;cirt_0;cirtSub_-3500</v>
      </c>
    </row>
    <row r="361" spans="1:47" x14ac:dyDescent="0.2">
      <c r="A361" s="8" t="s">
        <v>1511</v>
      </c>
      <c r="B361" s="6" t="s">
        <v>3967</v>
      </c>
      <c r="C361" s="6">
        <v>313885</v>
      </c>
      <c r="D361" s="6">
        <v>3163612</v>
      </c>
      <c r="E361" s="6" t="str">
        <f t="shared" si="112"/>
        <v>hp_3163612</v>
      </c>
      <c r="F361" s="7" t="s">
        <v>3968</v>
      </c>
      <c r="G361" s="6">
        <v>1141400</v>
      </c>
      <c r="H361" s="7">
        <f t="shared" si="119"/>
        <v>1923019</v>
      </c>
      <c r="I361" s="7" t="str">
        <f t="shared" si="113"/>
        <v>atk_1923019</v>
      </c>
      <c r="J361" s="7" t="s">
        <v>3973</v>
      </c>
      <c r="K361" s="7" t="s">
        <v>3993</v>
      </c>
      <c r="L361" s="7" t="s">
        <v>3975</v>
      </c>
      <c r="M361" s="7" t="s">
        <v>3976</v>
      </c>
      <c r="O361" s="7" t="str">
        <f t="shared" si="114"/>
        <v>hp_3163612;atk_1923019;hit_500000;miss_80;cirt_0;cirtSub_-3500</v>
      </c>
      <c r="V361" s="7" t="str">
        <f t="shared" si="109"/>
        <v>发电厂7-1</v>
      </c>
      <c r="W361" s="7">
        <f t="shared" si="122"/>
        <v>541</v>
      </c>
      <c r="X361" s="9" t="s">
        <v>522</v>
      </c>
      <c r="Y361" s="9">
        <v>1</v>
      </c>
      <c r="Z361" s="8">
        <f t="shared" si="118"/>
        <v>1816</v>
      </c>
      <c r="AA361" s="6" t="s">
        <v>3967</v>
      </c>
      <c r="AB361" s="6">
        <v>1452857</v>
      </c>
      <c r="AC361" s="6">
        <f t="shared" si="123"/>
        <v>0.92999999999999994</v>
      </c>
      <c r="AD361" s="6">
        <f t="shared" si="124"/>
        <v>1351157</v>
      </c>
      <c r="AE361" s="6">
        <f t="shared" ref="AE361" si="128">IF(MOD(Y361,1)=0,INT(AD360*0.3),0)</f>
        <v>403026</v>
      </c>
      <c r="AF361" s="6">
        <v>350000</v>
      </c>
      <c r="AG361" s="11">
        <f t="shared" si="127"/>
        <v>2104183</v>
      </c>
      <c r="AH361">
        <f t="shared" si="126"/>
        <v>1.448307025398921</v>
      </c>
      <c r="AI361" s="53">
        <v>0.6</v>
      </c>
      <c r="AJ361" s="7" t="str">
        <f t="shared" si="111"/>
        <v>hp_2104183</v>
      </c>
      <c r="AK361" s="7" t="s">
        <v>3968</v>
      </c>
      <c r="AL361" s="7">
        <v>269000</v>
      </c>
      <c r="AM361" s="7">
        <f>INT(IF(MOD(Y361,3)=0,INT(AL361*0.55),INT(AL361*0.35)))</f>
        <v>94150</v>
      </c>
      <c r="AN361" s="54">
        <f t="shared" si="115"/>
        <v>233756</v>
      </c>
      <c r="AO361" s="7" t="str">
        <f t="shared" si="116"/>
        <v>atk_233756</v>
      </c>
      <c r="AP361" s="7" t="s">
        <v>3973</v>
      </c>
      <c r="AQ361" s="7" t="s">
        <v>3986</v>
      </c>
      <c r="AR361" s="7" t="s">
        <v>3975</v>
      </c>
      <c r="AS361" s="7" t="s">
        <v>3976</v>
      </c>
      <c r="AU361" s="7" t="str">
        <f t="shared" si="117"/>
        <v>hp_2104183;atk_233756;hit_500000;miss_45;cirt_0;cirtSub_-3500</v>
      </c>
    </row>
    <row r="362" spans="1:47" x14ac:dyDescent="0.2">
      <c r="A362" s="8" t="s">
        <v>1511</v>
      </c>
      <c r="B362" s="6" t="s">
        <v>3967</v>
      </c>
      <c r="C362" s="6">
        <v>313885</v>
      </c>
      <c r="D362" s="6">
        <v>3176651</v>
      </c>
      <c r="E362" s="6" t="str">
        <f t="shared" si="112"/>
        <v>hp_3176651</v>
      </c>
      <c r="F362" s="7" t="s">
        <v>3968</v>
      </c>
      <c r="G362" s="6">
        <v>1141400</v>
      </c>
      <c r="H362" s="7">
        <f t="shared" si="119"/>
        <v>1923019</v>
      </c>
      <c r="I362" s="7" t="str">
        <f t="shared" si="113"/>
        <v>atk_1923019</v>
      </c>
      <c r="J362" s="7" t="s">
        <v>3973</v>
      </c>
      <c r="K362" s="7" t="s">
        <v>3993</v>
      </c>
      <c r="L362" s="7" t="s">
        <v>3975</v>
      </c>
      <c r="M362" s="7" t="s">
        <v>3976</v>
      </c>
      <c r="O362" s="7" t="str">
        <f t="shared" si="114"/>
        <v>hp_3176651;atk_1923019;hit_500000;miss_80;cirt_0;cirtSub_-3500</v>
      </c>
      <c r="V362" s="7" t="str">
        <f t="shared" si="109"/>
        <v>发电厂7-2</v>
      </c>
      <c r="W362" s="7">
        <f t="shared" si="122"/>
        <v>543</v>
      </c>
      <c r="X362" s="9" t="s">
        <v>522</v>
      </c>
      <c r="Y362" s="9">
        <v>2</v>
      </c>
      <c r="Z362" s="8">
        <f t="shared" si="118"/>
        <v>1818</v>
      </c>
      <c r="AA362" s="6" t="s">
        <v>3967</v>
      </c>
      <c r="AB362" s="6">
        <v>1457281</v>
      </c>
      <c r="AC362" s="6">
        <f t="shared" si="123"/>
        <v>0.92999999999999994</v>
      </c>
      <c r="AD362" s="6">
        <f t="shared" si="124"/>
        <v>1355271</v>
      </c>
      <c r="AE362" s="6">
        <f t="shared" ref="AE362:AE425" si="129">AE361</f>
        <v>403026</v>
      </c>
      <c r="AF362" s="6">
        <v>350000</v>
      </c>
      <c r="AG362" s="11">
        <f t="shared" si="127"/>
        <v>2108297</v>
      </c>
      <c r="AH362">
        <f t="shared" si="126"/>
        <v>1.4467333342025319</v>
      </c>
      <c r="AI362" s="53">
        <v>0.6</v>
      </c>
      <c r="AJ362" s="7" t="str">
        <f t="shared" si="111"/>
        <v>hp_2108297</v>
      </c>
      <c r="AK362" s="7" t="s">
        <v>3968</v>
      </c>
      <c r="AL362" s="7">
        <v>269800</v>
      </c>
      <c r="AM362" s="7">
        <f>INT(IF(MOD(Y362,3)=0,INT(AL362*0.55),INT(AL362*0.35)))</f>
        <v>94430</v>
      </c>
      <c r="AN362" s="54">
        <f t="shared" si="115"/>
        <v>234197</v>
      </c>
      <c r="AO362" s="7" t="str">
        <f t="shared" si="116"/>
        <v>atk_234197</v>
      </c>
      <c r="AP362" s="7" t="s">
        <v>3973</v>
      </c>
      <c r="AQ362" s="7" t="s">
        <v>3986</v>
      </c>
      <c r="AR362" s="7" t="s">
        <v>3975</v>
      </c>
      <c r="AS362" s="7" t="s">
        <v>3976</v>
      </c>
      <c r="AU362" s="7" t="str">
        <f t="shared" si="117"/>
        <v>hp_2108297;atk_234197;hit_500000;miss_45;cirt_0;cirtSub_-3500</v>
      </c>
    </row>
    <row r="363" spans="1:47" x14ac:dyDescent="0.2">
      <c r="A363" s="8" t="s">
        <v>1512</v>
      </c>
      <c r="B363" s="6" t="s">
        <v>3967</v>
      </c>
      <c r="C363" s="6">
        <v>318120</v>
      </c>
      <c r="D363" s="6">
        <v>3209957</v>
      </c>
      <c r="E363" s="6" t="str">
        <f t="shared" si="112"/>
        <v>hp_3209957</v>
      </c>
      <c r="F363" s="7" t="s">
        <v>3968</v>
      </c>
      <c r="G363" s="6">
        <v>1156800</v>
      </c>
      <c r="H363" s="7">
        <f t="shared" si="119"/>
        <v>1957987</v>
      </c>
      <c r="I363" s="7" t="str">
        <f t="shared" si="113"/>
        <v>atk_1957987</v>
      </c>
      <c r="J363" s="7" t="s">
        <v>3973</v>
      </c>
      <c r="K363" s="7" t="s">
        <v>3993</v>
      </c>
      <c r="L363" s="7" t="s">
        <v>3975</v>
      </c>
      <c r="M363" s="7" t="s">
        <v>3976</v>
      </c>
      <c r="O363" s="7" t="str">
        <f t="shared" si="114"/>
        <v>hp_3209957;atk_1957987;hit_500000;miss_80;cirt_0;cirtSub_-3500</v>
      </c>
      <c r="V363" s="7" t="str">
        <f t="shared" si="109"/>
        <v>发电厂7-3</v>
      </c>
      <c r="W363" s="7">
        <f t="shared" si="122"/>
        <v>545</v>
      </c>
      <c r="X363" s="9" t="s">
        <v>522</v>
      </c>
      <c r="Y363" s="9">
        <v>3</v>
      </c>
      <c r="Z363" s="8">
        <f t="shared" si="118"/>
        <v>1821</v>
      </c>
      <c r="AA363" s="6" t="s">
        <v>3967</v>
      </c>
      <c r="AB363" s="6">
        <v>1461706</v>
      </c>
      <c r="AC363" s="6">
        <f t="shared" si="123"/>
        <v>0.93249999999999988</v>
      </c>
      <c r="AD363" s="6">
        <f t="shared" si="124"/>
        <v>1363040</v>
      </c>
      <c r="AE363" s="6">
        <f t="shared" si="129"/>
        <v>403026</v>
      </c>
      <c r="AF363" s="6">
        <v>350000</v>
      </c>
      <c r="AG363" s="11">
        <f t="shared" si="127"/>
        <v>2116066</v>
      </c>
      <c r="AH363">
        <f t="shared" si="126"/>
        <v>1.4476686830320187</v>
      </c>
      <c r="AI363" s="53">
        <v>0.6</v>
      </c>
      <c r="AJ363" s="7" t="str">
        <f t="shared" si="111"/>
        <v>hp_2116066</v>
      </c>
      <c r="AK363" s="7" t="s">
        <v>3968</v>
      </c>
      <c r="AL363" s="7">
        <v>270600</v>
      </c>
      <c r="AM363" s="7">
        <f>INT(IF(MOD(Y363,3)=0,INT(AL363*0.55),INT(AL363*0.35)))</f>
        <v>148830</v>
      </c>
      <c r="AN363" s="54">
        <f t="shared" si="115"/>
        <v>235043</v>
      </c>
      <c r="AO363" s="7" t="str">
        <f t="shared" si="116"/>
        <v>atk_235043</v>
      </c>
      <c r="AP363" s="7" t="s">
        <v>3973</v>
      </c>
      <c r="AQ363" s="7" t="s">
        <v>3986</v>
      </c>
      <c r="AR363" s="7" t="s">
        <v>3975</v>
      </c>
      <c r="AS363" s="7" t="s">
        <v>3976</v>
      </c>
      <c r="AU363" s="7" t="str">
        <f t="shared" si="117"/>
        <v>hp_2116066;atk_235043;hit_500000;miss_45;cirt_0;cirtSub_-3500</v>
      </c>
    </row>
    <row r="364" spans="1:47" x14ac:dyDescent="0.2">
      <c r="A364" s="8" t="s">
        <v>1512</v>
      </c>
      <c r="B364" s="6" t="s">
        <v>3967</v>
      </c>
      <c r="C364" s="6">
        <v>318120</v>
      </c>
      <c r="D364" s="6">
        <v>3223079</v>
      </c>
      <c r="E364" s="6" t="str">
        <f t="shared" si="112"/>
        <v>hp_3223079</v>
      </c>
      <c r="F364" s="7" t="s">
        <v>3968</v>
      </c>
      <c r="G364" s="6">
        <v>1156800</v>
      </c>
      <c r="H364" s="7">
        <f t="shared" si="119"/>
        <v>1957987</v>
      </c>
      <c r="I364" s="7" t="str">
        <f t="shared" si="113"/>
        <v>atk_1957987</v>
      </c>
      <c r="J364" s="7" t="s">
        <v>3973</v>
      </c>
      <c r="K364" s="7" t="s">
        <v>3993</v>
      </c>
      <c r="L364" s="7" t="s">
        <v>3975</v>
      </c>
      <c r="M364" s="7" t="s">
        <v>3976</v>
      </c>
      <c r="O364" s="7" t="str">
        <f t="shared" si="114"/>
        <v>hp_3223079;atk_1957987;hit_500000;miss_80;cirt_0;cirtSub_-3500</v>
      </c>
      <c r="V364" s="7" t="str">
        <f t="shared" si="109"/>
        <v>发电厂7-4</v>
      </c>
      <c r="W364" s="7">
        <f t="shared" si="122"/>
        <v>547</v>
      </c>
      <c r="X364" s="9" t="s">
        <v>522</v>
      </c>
      <c r="Y364" s="9">
        <v>4</v>
      </c>
      <c r="Z364" s="8">
        <f t="shared" si="118"/>
        <v>1825</v>
      </c>
      <c r="AA364" s="6" t="s">
        <v>3967</v>
      </c>
      <c r="AB364" s="6">
        <v>1466132</v>
      </c>
      <c r="AC364" s="6">
        <f t="shared" si="123"/>
        <v>0.93249999999999988</v>
      </c>
      <c r="AD364" s="6">
        <f t="shared" si="124"/>
        <v>1367168</v>
      </c>
      <c r="AE364" s="6">
        <f t="shared" si="129"/>
        <v>403026</v>
      </c>
      <c r="AF364" s="6">
        <v>350000</v>
      </c>
      <c r="AG364" s="11">
        <f t="shared" si="127"/>
        <v>2120194</v>
      </c>
      <c r="AH364">
        <f t="shared" si="126"/>
        <v>1.4461139924645257</v>
      </c>
      <c r="AI364" s="53">
        <v>0.6</v>
      </c>
      <c r="AJ364" s="7" t="str">
        <f t="shared" si="111"/>
        <v>hp_2120194</v>
      </c>
      <c r="AK364" s="7" t="s">
        <v>3968</v>
      </c>
      <c r="AL364" s="7">
        <v>271400</v>
      </c>
      <c r="AM364" s="7">
        <f>INT(IF(MOD(Y364,3)=0,INT(AL364*0.55),INT(AL364*0.35)))</f>
        <v>94990</v>
      </c>
      <c r="AN364" s="54">
        <f t="shared" si="115"/>
        <v>235485</v>
      </c>
      <c r="AO364" s="7" t="str">
        <f t="shared" si="116"/>
        <v>atk_235485</v>
      </c>
      <c r="AP364" s="7" t="s">
        <v>3973</v>
      </c>
      <c r="AQ364" s="7" t="s">
        <v>3986</v>
      </c>
      <c r="AR364" s="7" t="s">
        <v>3975</v>
      </c>
      <c r="AS364" s="7" t="s">
        <v>3976</v>
      </c>
      <c r="AU364" s="7" t="str">
        <f t="shared" si="117"/>
        <v>hp_2120194;atk_235485;hit_500000;miss_45;cirt_0;cirtSub_-3500</v>
      </c>
    </row>
    <row r="365" spans="1:47" x14ac:dyDescent="0.2">
      <c r="A365" s="8" t="s">
        <v>1512</v>
      </c>
      <c r="B365" s="6" t="s">
        <v>3967</v>
      </c>
      <c r="C365" s="6">
        <v>318120</v>
      </c>
      <c r="D365" s="6">
        <v>3236233</v>
      </c>
      <c r="E365" s="6" t="str">
        <f t="shared" si="112"/>
        <v>hp_3236233</v>
      </c>
      <c r="F365" s="7" t="s">
        <v>3968</v>
      </c>
      <c r="G365" s="6">
        <v>1156800</v>
      </c>
      <c r="H365" s="7">
        <f t="shared" si="119"/>
        <v>1957987</v>
      </c>
      <c r="I365" s="7" t="str">
        <f t="shared" si="113"/>
        <v>atk_1957987</v>
      </c>
      <c r="J365" s="7" t="s">
        <v>3973</v>
      </c>
      <c r="K365" s="7" t="s">
        <v>3993</v>
      </c>
      <c r="L365" s="7" t="s">
        <v>3975</v>
      </c>
      <c r="M365" s="7" t="s">
        <v>3976</v>
      </c>
      <c r="O365" s="7" t="str">
        <f t="shared" si="114"/>
        <v>hp_3236233;atk_1957987;hit_500000;miss_80;cirt_0;cirtSub_-3500</v>
      </c>
      <c r="V365" s="7" t="str">
        <f t="shared" si="109"/>
        <v>发电厂7-5</v>
      </c>
      <c r="W365" s="7">
        <f t="shared" si="122"/>
        <v>549</v>
      </c>
      <c r="X365" s="9" t="s">
        <v>522</v>
      </c>
      <c r="Y365" s="9">
        <v>5</v>
      </c>
      <c r="Z365" s="8">
        <f t="shared" si="118"/>
        <v>1830</v>
      </c>
      <c r="AA365" s="6" t="s">
        <v>3967</v>
      </c>
      <c r="AB365" s="6">
        <v>1470558</v>
      </c>
      <c r="AC365" s="6">
        <f t="shared" si="123"/>
        <v>0.93249999999999988</v>
      </c>
      <c r="AD365" s="6">
        <f t="shared" si="124"/>
        <v>1371295</v>
      </c>
      <c r="AE365" s="6">
        <f t="shared" si="129"/>
        <v>403026</v>
      </c>
      <c r="AF365" s="6">
        <v>350000</v>
      </c>
      <c r="AG365" s="11">
        <f t="shared" si="127"/>
        <v>2124321</v>
      </c>
      <c r="AH365">
        <f t="shared" si="126"/>
        <v>1.4445679803176754</v>
      </c>
      <c r="AI365" s="53">
        <v>0.6</v>
      </c>
      <c r="AJ365" s="7" t="str">
        <f t="shared" si="111"/>
        <v>hp_2124321</v>
      </c>
      <c r="AK365" s="7" t="s">
        <v>3968</v>
      </c>
      <c r="AL365" s="7">
        <v>272200</v>
      </c>
      <c r="AM365" s="7">
        <f>INT(IF(MOD(Y365,3)=0,INT(AL365*0.55),INT(AL365*0.35)))</f>
        <v>95270</v>
      </c>
      <c r="AN365" s="54">
        <f t="shared" si="115"/>
        <v>235926</v>
      </c>
      <c r="AO365" s="7" t="str">
        <f t="shared" si="116"/>
        <v>atk_235926</v>
      </c>
      <c r="AP365" s="7" t="s">
        <v>3973</v>
      </c>
      <c r="AQ365" s="7" t="s">
        <v>3986</v>
      </c>
      <c r="AR365" s="7" t="s">
        <v>3975</v>
      </c>
      <c r="AS365" s="7" t="s">
        <v>3976</v>
      </c>
      <c r="AU365" s="7" t="str">
        <f t="shared" si="117"/>
        <v>hp_2124321;atk_235926;hit_500000;miss_45;cirt_0;cirtSub_-3500</v>
      </c>
    </row>
    <row r="366" spans="1:47" x14ac:dyDescent="0.2">
      <c r="A366" s="8" t="s">
        <v>1513</v>
      </c>
      <c r="B366" s="6" t="s">
        <v>3967</v>
      </c>
      <c r="C366" s="6">
        <v>322355</v>
      </c>
      <c r="D366" s="6">
        <v>3269846</v>
      </c>
      <c r="E366" s="6" t="str">
        <f t="shared" si="112"/>
        <v>hp_3269846</v>
      </c>
      <c r="F366" s="7" t="s">
        <v>3968</v>
      </c>
      <c r="G366" s="6">
        <v>1172200</v>
      </c>
      <c r="H366" s="7">
        <f t="shared" si="119"/>
        <v>1993236</v>
      </c>
      <c r="I366" s="7" t="str">
        <f t="shared" si="113"/>
        <v>atk_1993236</v>
      </c>
      <c r="J366" s="7" t="s">
        <v>3973</v>
      </c>
      <c r="K366" s="7" t="s">
        <v>3993</v>
      </c>
      <c r="L366" s="7" t="s">
        <v>3975</v>
      </c>
      <c r="M366" s="7" t="s">
        <v>3976</v>
      </c>
      <c r="O366" s="7" t="str">
        <f t="shared" si="114"/>
        <v>hp_3269846;atk_1993236;hit_500000;miss_80;cirt_0;cirtSub_-3500</v>
      </c>
      <c r="V366" s="7" t="str">
        <f t="shared" si="109"/>
        <v>发电厂7-6</v>
      </c>
      <c r="W366" s="7">
        <f t="shared" si="122"/>
        <v>551</v>
      </c>
      <c r="X366" s="9" t="s">
        <v>522</v>
      </c>
      <c r="Y366" s="9">
        <v>6</v>
      </c>
      <c r="Z366" s="8">
        <f t="shared" si="118"/>
        <v>1836</v>
      </c>
      <c r="AA366" s="6" t="s">
        <v>3967</v>
      </c>
      <c r="AB366" s="6">
        <v>1474985</v>
      </c>
      <c r="AC366" s="6">
        <f t="shared" si="123"/>
        <v>0.93499999999999994</v>
      </c>
      <c r="AD366" s="6">
        <f t="shared" si="124"/>
        <v>1379110</v>
      </c>
      <c r="AE366" s="6">
        <f t="shared" si="129"/>
        <v>403026</v>
      </c>
      <c r="AF366" s="6">
        <v>350000</v>
      </c>
      <c r="AG366" s="11">
        <f t="shared" si="127"/>
        <v>2132136</v>
      </c>
      <c r="AH366">
        <f t="shared" si="126"/>
        <v>1.4455306325149069</v>
      </c>
      <c r="AI366" s="53">
        <v>0.6</v>
      </c>
      <c r="AJ366" s="7" t="str">
        <f t="shared" si="111"/>
        <v>hp_2132136</v>
      </c>
      <c r="AK366" s="7" t="s">
        <v>3968</v>
      </c>
      <c r="AL366" s="7">
        <v>273000</v>
      </c>
      <c r="AM366" s="7">
        <f>INT(IF(MOD(Y366,3)=0,INT(AL366*0.55),INT(AL366*0.35)))</f>
        <v>150150</v>
      </c>
      <c r="AN366" s="54">
        <f t="shared" si="115"/>
        <v>236777</v>
      </c>
      <c r="AO366" s="7" t="str">
        <f t="shared" si="116"/>
        <v>atk_236777</v>
      </c>
      <c r="AP366" s="7" t="s">
        <v>3973</v>
      </c>
      <c r="AQ366" s="7" t="s">
        <v>3986</v>
      </c>
      <c r="AR366" s="7" t="s">
        <v>3975</v>
      </c>
      <c r="AS366" s="7" t="s">
        <v>3976</v>
      </c>
      <c r="AU366" s="7" t="str">
        <f t="shared" si="117"/>
        <v>hp_2132136;atk_236777;hit_500000;miss_45;cirt_0;cirtSub_-3500</v>
      </c>
    </row>
    <row r="367" spans="1:47" x14ac:dyDescent="0.2">
      <c r="A367" s="8" t="s">
        <v>1513</v>
      </c>
      <c r="B367" s="6" t="s">
        <v>3967</v>
      </c>
      <c r="C367" s="6">
        <v>322355</v>
      </c>
      <c r="D367" s="6">
        <v>3283082</v>
      </c>
      <c r="E367" s="6" t="str">
        <f t="shared" si="112"/>
        <v>hp_3283082</v>
      </c>
      <c r="F367" s="7" t="s">
        <v>3968</v>
      </c>
      <c r="G367" s="6">
        <v>1172200</v>
      </c>
      <c r="H367" s="7">
        <f t="shared" si="119"/>
        <v>1993236</v>
      </c>
      <c r="I367" s="7" t="str">
        <f t="shared" si="113"/>
        <v>atk_1993236</v>
      </c>
      <c r="J367" s="7" t="s">
        <v>3973</v>
      </c>
      <c r="K367" s="7" t="s">
        <v>3993</v>
      </c>
      <c r="L367" s="7" t="s">
        <v>3975</v>
      </c>
      <c r="M367" s="7" t="s">
        <v>3976</v>
      </c>
      <c r="O367" s="7" t="str">
        <f t="shared" si="114"/>
        <v>hp_3283082;atk_1993236;hit_500000;miss_80;cirt_0;cirtSub_-3500</v>
      </c>
      <c r="V367" s="7" t="str">
        <f t="shared" si="109"/>
        <v>发电厂7-7</v>
      </c>
      <c r="W367" s="7">
        <f t="shared" si="122"/>
        <v>553</v>
      </c>
      <c r="X367" s="9" t="s">
        <v>522</v>
      </c>
      <c r="Y367" s="9">
        <v>7</v>
      </c>
      <c r="Z367" s="8">
        <f t="shared" si="118"/>
        <v>1843</v>
      </c>
      <c r="AA367" s="6" t="s">
        <v>3967</v>
      </c>
      <c r="AB367" s="6">
        <v>1479412</v>
      </c>
      <c r="AC367" s="6">
        <f t="shared" si="123"/>
        <v>0.93499999999999994</v>
      </c>
      <c r="AD367" s="6">
        <f t="shared" si="124"/>
        <v>1383250</v>
      </c>
      <c r="AE367" s="6">
        <f t="shared" si="129"/>
        <v>403026</v>
      </c>
      <c r="AF367" s="6">
        <v>350000</v>
      </c>
      <c r="AG367" s="11">
        <f t="shared" si="127"/>
        <v>2136276</v>
      </c>
      <c r="AH367">
        <f t="shared" si="126"/>
        <v>1.4440034283891168</v>
      </c>
      <c r="AI367" s="53">
        <v>0.6</v>
      </c>
      <c r="AJ367" s="7" t="str">
        <f t="shared" si="111"/>
        <v>hp_2136276</v>
      </c>
      <c r="AK367" s="7" t="s">
        <v>3968</v>
      </c>
      <c r="AL367" s="7">
        <v>273800</v>
      </c>
      <c r="AM367" s="7">
        <f>INT(IF(MOD(Y367,3)=0,INT(AL367*0.55),INT(AL367*0.35)))</f>
        <v>95830</v>
      </c>
      <c r="AN367" s="54">
        <f t="shared" si="115"/>
        <v>237220</v>
      </c>
      <c r="AO367" s="7" t="str">
        <f t="shared" si="116"/>
        <v>atk_237220</v>
      </c>
      <c r="AP367" s="7" t="s">
        <v>3973</v>
      </c>
      <c r="AQ367" s="7" t="s">
        <v>3986</v>
      </c>
      <c r="AR367" s="7" t="s">
        <v>3975</v>
      </c>
      <c r="AS367" s="7" t="s">
        <v>3976</v>
      </c>
      <c r="AU367" s="7" t="str">
        <f t="shared" si="117"/>
        <v>hp_2136276;atk_237220;hit_500000;miss_45;cirt_0;cirtSub_-3500</v>
      </c>
    </row>
    <row r="368" spans="1:47" x14ac:dyDescent="0.2">
      <c r="A368" s="8" t="s">
        <v>1513</v>
      </c>
      <c r="B368" s="6" t="s">
        <v>3967</v>
      </c>
      <c r="C368" s="6">
        <v>322355</v>
      </c>
      <c r="D368" s="6">
        <v>3296350</v>
      </c>
      <c r="E368" s="6" t="str">
        <f t="shared" si="112"/>
        <v>hp_3296350</v>
      </c>
      <c r="F368" s="7" t="s">
        <v>3968</v>
      </c>
      <c r="G368" s="6">
        <v>1172200</v>
      </c>
      <c r="H368" s="7">
        <f t="shared" si="119"/>
        <v>1993236</v>
      </c>
      <c r="I368" s="7" t="str">
        <f t="shared" si="113"/>
        <v>atk_1993236</v>
      </c>
      <c r="J368" s="7" t="s">
        <v>3973</v>
      </c>
      <c r="K368" s="7" t="s">
        <v>3993</v>
      </c>
      <c r="L368" s="7" t="s">
        <v>3975</v>
      </c>
      <c r="M368" s="7" t="s">
        <v>3976</v>
      </c>
      <c r="O368" s="7" t="str">
        <f t="shared" si="114"/>
        <v>hp_3296350;atk_1993236;hit_500000;miss_80;cirt_0;cirtSub_-3500</v>
      </c>
      <c r="V368" s="7" t="str">
        <f t="shared" si="109"/>
        <v>发电厂7-8</v>
      </c>
      <c r="W368" s="7">
        <f t="shared" si="122"/>
        <v>555</v>
      </c>
      <c r="X368" s="9" t="s">
        <v>522</v>
      </c>
      <c r="Y368" s="9">
        <v>8</v>
      </c>
      <c r="Z368" s="8">
        <f t="shared" si="118"/>
        <v>1851</v>
      </c>
      <c r="AA368" s="6" t="s">
        <v>3967</v>
      </c>
      <c r="AB368" s="6">
        <v>1483840</v>
      </c>
      <c r="AC368" s="6">
        <f t="shared" si="123"/>
        <v>0.93499999999999994</v>
      </c>
      <c r="AD368" s="6">
        <f t="shared" si="124"/>
        <v>1387390</v>
      </c>
      <c r="AE368" s="6">
        <f t="shared" si="129"/>
        <v>403026</v>
      </c>
      <c r="AF368" s="6">
        <v>350000</v>
      </c>
      <c r="AG368" s="11">
        <f t="shared" si="127"/>
        <v>2140416</v>
      </c>
      <c r="AH368">
        <f t="shared" si="126"/>
        <v>1.4424843648910934</v>
      </c>
      <c r="AI368" s="53">
        <v>0.6</v>
      </c>
      <c r="AJ368" s="7" t="str">
        <f t="shared" si="111"/>
        <v>hp_2140416</v>
      </c>
      <c r="AK368" s="7" t="s">
        <v>3968</v>
      </c>
      <c r="AL368" s="7">
        <v>274600</v>
      </c>
      <c r="AM368" s="7">
        <f>INT(IF(MOD(Y368,3)=0,INT(AL368*0.55),INT(AL368*0.35)))</f>
        <v>96110</v>
      </c>
      <c r="AN368" s="54">
        <f t="shared" si="115"/>
        <v>237663</v>
      </c>
      <c r="AO368" s="7" t="str">
        <f t="shared" si="116"/>
        <v>atk_237663</v>
      </c>
      <c r="AP368" s="7" t="s">
        <v>3973</v>
      </c>
      <c r="AQ368" s="7" t="s">
        <v>3986</v>
      </c>
      <c r="AR368" s="7" t="s">
        <v>3975</v>
      </c>
      <c r="AS368" s="7" t="s">
        <v>3976</v>
      </c>
      <c r="AU368" s="7" t="str">
        <f t="shared" si="117"/>
        <v>hp_2140416;atk_237663;hit_500000;miss_45;cirt_0;cirtSub_-3500</v>
      </c>
    </row>
    <row r="369" spans="1:47" x14ac:dyDescent="0.2">
      <c r="A369" s="8" t="s">
        <v>1514</v>
      </c>
      <c r="B369" s="6" t="s">
        <v>3967</v>
      </c>
      <c r="C369" s="6">
        <v>326590</v>
      </c>
      <c r="D369" s="6">
        <v>3330271</v>
      </c>
      <c r="E369" s="6" t="str">
        <f t="shared" si="112"/>
        <v>hp_3330271</v>
      </c>
      <c r="F369" s="7" t="s">
        <v>3968</v>
      </c>
      <c r="G369" s="6">
        <v>1187600</v>
      </c>
      <c r="H369" s="7">
        <f t="shared" si="119"/>
        <v>2028765</v>
      </c>
      <c r="I369" s="7" t="str">
        <f t="shared" si="113"/>
        <v>atk_2028765</v>
      </c>
      <c r="J369" s="7" t="s">
        <v>3973</v>
      </c>
      <c r="K369" s="7" t="s">
        <v>3993</v>
      </c>
      <c r="L369" s="7" t="s">
        <v>3975</v>
      </c>
      <c r="M369" s="7" t="s">
        <v>3976</v>
      </c>
      <c r="O369" s="7" t="str">
        <f t="shared" si="114"/>
        <v>hp_3330271;atk_2028765;hit_500000;miss_80;cirt_0;cirtSub_-3500</v>
      </c>
      <c r="V369" s="7" t="str">
        <f t="shared" si="109"/>
        <v>发电厂7-9</v>
      </c>
      <c r="W369" s="7">
        <f t="shared" si="122"/>
        <v>557</v>
      </c>
      <c r="X369" s="9" t="s">
        <v>522</v>
      </c>
      <c r="Y369" s="9">
        <v>9</v>
      </c>
      <c r="Z369" s="8">
        <f t="shared" si="118"/>
        <v>1860</v>
      </c>
      <c r="AA369" s="6" t="s">
        <v>3967</v>
      </c>
      <c r="AB369" s="6">
        <v>1488269</v>
      </c>
      <c r="AC369" s="6">
        <f t="shared" si="123"/>
        <v>0.93749999999999989</v>
      </c>
      <c r="AD369" s="6">
        <f t="shared" si="124"/>
        <v>1395252</v>
      </c>
      <c r="AE369" s="6">
        <f t="shared" si="129"/>
        <v>403026</v>
      </c>
      <c r="AF369" s="6">
        <v>350000</v>
      </c>
      <c r="AG369" s="11">
        <f t="shared" si="127"/>
        <v>2148278</v>
      </c>
      <c r="AH369">
        <f t="shared" si="126"/>
        <v>1.4434742643970948</v>
      </c>
      <c r="AI369" s="53">
        <v>0.6</v>
      </c>
      <c r="AJ369" s="7" t="str">
        <f t="shared" si="111"/>
        <v>hp_2148278</v>
      </c>
      <c r="AK369" s="7" t="s">
        <v>3968</v>
      </c>
      <c r="AL369" s="7">
        <v>275400</v>
      </c>
      <c r="AM369" s="7">
        <f>INT(IF(MOD(Y369,3)=0,INT(AL369*0.55),INT(AL369*0.35)))</f>
        <v>151470</v>
      </c>
      <c r="AN369" s="54">
        <f t="shared" si="115"/>
        <v>238519</v>
      </c>
      <c r="AO369" s="7" t="str">
        <f t="shared" si="116"/>
        <v>atk_238519</v>
      </c>
      <c r="AP369" s="7" t="s">
        <v>3973</v>
      </c>
      <c r="AQ369" s="7" t="s">
        <v>3986</v>
      </c>
      <c r="AR369" s="7" t="s">
        <v>3975</v>
      </c>
      <c r="AS369" s="7" t="s">
        <v>3976</v>
      </c>
      <c r="AU369" s="7" t="str">
        <f t="shared" si="117"/>
        <v>hp_2148278;atk_238519;hit_500000;miss_45;cirt_0;cirtSub_-3500</v>
      </c>
    </row>
    <row r="370" spans="1:47" s="12" customFormat="1" x14ac:dyDescent="0.2">
      <c r="A370" s="8" t="s">
        <v>1514</v>
      </c>
      <c r="B370" s="6" t="s">
        <v>3967</v>
      </c>
      <c r="C370" s="6">
        <v>326590</v>
      </c>
      <c r="D370" s="6">
        <v>3343622</v>
      </c>
      <c r="E370" s="6" t="str">
        <f t="shared" si="112"/>
        <v>hp_3343622</v>
      </c>
      <c r="F370" s="7" t="s">
        <v>3968</v>
      </c>
      <c r="G370" s="6">
        <v>1187600</v>
      </c>
      <c r="H370" s="7">
        <f t="shared" si="119"/>
        <v>2028765</v>
      </c>
      <c r="I370" s="7" t="str">
        <f t="shared" si="113"/>
        <v>atk_2028765</v>
      </c>
      <c r="J370" s="7" t="s">
        <v>3973</v>
      </c>
      <c r="K370" s="7" t="s">
        <v>3993</v>
      </c>
      <c r="L370" s="7" t="s">
        <v>3975</v>
      </c>
      <c r="M370" s="7" t="s">
        <v>3976</v>
      </c>
      <c r="N370" s="7"/>
      <c r="O370" s="7" t="str">
        <f t="shared" si="114"/>
        <v>hp_3343622;atk_2028765;hit_500000;miss_80;cirt_0;cirtSub_-3500</v>
      </c>
      <c r="P370" s="7"/>
      <c r="Q370" s="7"/>
      <c r="R370" s="7"/>
      <c r="S370" s="7"/>
      <c r="T370" s="7"/>
      <c r="V370" s="12" t="str">
        <f t="shared" si="109"/>
        <v>发电厂7-10</v>
      </c>
      <c r="W370" s="12">
        <f t="shared" si="122"/>
        <v>559</v>
      </c>
      <c r="X370" s="5" t="s">
        <v>522</v>
      </c>
      <c r="Y370" s="5">
        <v>10</v>
      </c>
      <c r="Z370" s="5">
        <f t="shared" si="118"/>
        <v>1870</v>
      </c>
      <c r="AA370" s="11" t="s">
        <v>3967</v>
      </c>
      <c r="AB370" s="11">
        <v>1492698</v>
      </c>
      <c r="AC370" s="11">
        <f t="shared" si="123"/>
        <v>0.93749999999999989</v>
      </c>
      <c r="AD370" s="11">
        <f t="shared" si="124"/>
        <v>1399404</v>
      </c>
      <c r="AE370" s="6">
        <f t="shared" si="129"/>
        <v>403026</v>
      </c>
      <c r="AF370" s="11">
        <v>350000</v>
      </c>
      <c r="AG370" s="11">
        <f t="shared" si="127"/>
        <v>2152430</v>
      </c>
      <c r="AH370">
        <f t="shared" si="126"/>
        <v>1.4419728572021937</v>
      </c>
      <c r="AI370" s="53">
        <v>0.6</v>
      </c>
      <c r="AJ370" s="7" t="str">
        <f t="shared" si="111"/>
        <v>hp_2152430</v>
      </c>
      <c r="AK370" s="12" t="s">
        <v>3968</v>
      </c>
      <c r="AL370" s="12">
        <v>276200</v>
      </c>
      <c r="AM370" s="7">
        <f>INT(IF(MOD(Y370,3)=0,INT(AL370*0.55),INT(AL370*0.35)))</f>
        <v>96670</v>
      </c>
      <c r="AN370" s="54">
        <f t="shared" si="115"/>
        <v>238963</v>
      </c>
      <c r="AO370" s="7" t="str">
        <f t="shared" si="116"/>
        <v>atk_238963</v>
      </c>
      <c r="AP370" s="12" t="s">
        <v>3973</v>
      </c>
      <c r="AQ370" s="12" t="s">
        <v>3986</v>
      </c>
      <c r="AR370" s="12" t="s">
        <v>3975</v>
      </c>
      <c r="AS370" s="12" t="s">
        <v>3976</v>
      </c>
      <c r="AU370" s="12" t="str">
        <f t="shared" si="117"/>
        <v>hp_2152430;atk_238963;hit_500000;miss_45;cirt_0;cirtSub_-3500</v>
      </c>
    </row>
    <row r="371" spans="1:47" x14ac:dyDescent="0.2">
      <c r="A371" s="8" t="s">
        <v>1514</v>
      </c>
      <c r="B371" s="6" t="s">
        <v>3967</v>
      </c>
      <c r="C371" s="6">
        <v>326590</v>
      </c>
      <c r="D371" s="6">
        <v>3357004</v>
      </c>
      <c r="E371" s="6" t="str">
        <f t="shared" si="112"/>
        <v>hp_3357004</v>
      </c>
      <c r="F371" s="7" t="s">
        <v>3968</v>
      </c>
      <c r="G371" s="6">
        <v>1187600</v>
      </c>
      <c r="H371" s="7">
        <f t="shared" si="119"/>
        <v>2028765</v>
      </c>
      <c r="I371" s="7" t="str">
        <f t="shared" si="113"/>
        <v>atk_2028765</v>
      </c>
      <c r="J371" s="7" t="s">
        <v>3973</v>
      </c>
      <c r="K371" s="7" t="s">
        <v>3993</v>
      </c>
      <c r="L371" s="7" t="s">
        <v>3975</v>
      </c>
      <c r="M371" s="7" t="s">
        <v>3976</v>
      </c>
      <c r="O371" s="7" t="str">
        <f t="shared" si="114"/>
        <v>hp_3357004;atk_2028765;hit_500000;miss_80;cirt_0;cirtSub_-3500</v>
      </c>
      <c r="V371" s="7" t="str">
        <f t="shared" si="109"/>
        <v>发电厂8-1</v>
      </c>
      <c r="W371" s="7">
        <f t="shared" si="122"/>
        <v>561</v>
      </c>
      <c r="X371" s="9" t="s">
        <v>523</v>
      </c>
      <c r="Y371" s="9">
        <v>1</v>
      </c>
      <c r="Z371" s="8">
        <f t="shared" si="118"/>
        <v>1871</v>
      </c>
      <c r="AA371" s="6" t="s">
        <v>3967</v>
      </c>
      <c r="AB371" s="6">
        <v>1497128</v>
      </c>
      <c r="AC371" s="6">
        <f t="shared" si="123"/>
        <v>0.94</v>
      </c>
      <c r="AD371" s="6">
        <f t="shared" si="124"/>
        <v>1407300</v>
      </c>
      <c r="AE371" s="6">
        <f t="shared" ref="AE371" si="130">IF(MOD(Y371,1)=0,INT(AD370*0.3),0)</f>
        <v>419821</v>
      </c>
      <c r="AF371" s="6">
        <v>350000</v>
      </c>
      <c r="AG371" s="11">
        <f t="shared" si="127"/>
        <v>2177121</v>
      </c>
      <c r="AH371">
        <f t="shared" si="126"/>
        <v>1.4541983050213476</v>
      </c>
      <c r="AI371" s="53">
        <v>0.6</v>
      </c>
      <c r="AJ371" s="7" t="str">
        <f t="shared" si="111"/>
        <v>hp_2177121</v>
      </c>
      <c r="AK371" s="7" t="s">
        <v>3968</v>
      </c>
      <c r="AL371" s="7">
        <v>277000</v>
      </c>
      <c r="AM371" s="7">
        <f>INT(IF(MOD(Y371,3)=0,INT(AL371*0.55),INT(AL371*0.35)))</f>
        <v>96950</v>
      </c>
      <c r="AN371" s="54">
        <f t="shared" si="115"/>
        <v>241687</v>
      </c>
      <c r="AO371" s="7" t="str">
        <f t="shared" si="116"/>
        <v>atk_241687</v>
      </c>
      <c r="AP371" s="7" t="s">
        <v>3973</v>
      </c>
      <c r="AQ371" s="7" t="s">
        <v>3986</v>
      </c>
      <c r="AR371" s="7" t="s">
        <v>3975</v>
      </c>
      <c r="AS371" s="7" t="s">
        <v>3976</v>
      </c>
      <c r="AU371" s="7" t="str">
        <f t="shared" si="117"/>
        <v>hp_2177121;atk_241687;hit_500000;miss_45;cirt_0;cirtSub_-3500</v>
      </c>
    </row>
    <row r="372" spans="1:47" x14ac:dyDescent="0.2">
      <c r="A372" s="8" t="s">
        <v>1515</v>
      </c>
      <c r="B372" s="6" t="s">
        <v>3967</v>
      </c>
      <c r="C372" s="6">
        <v>330825</v>
      </c>
      <c r="D372" s="6">
        <v>3391233</v>
      </c>
      <c r="E372" s="6" t="str">
        <f t="shared" si="112"/>
        <v>hp_3391233</v>
      </c>
      <c r="F372" s="7" t="s">
        <v>3968</v>
      </c>
      <c r="G372" s="6">
        <v>1203000</v>
      </c>
      <c r="H372" s="7">
        <f t="shared" si="119"/>
        <v>2064574</v>
      </c>
      <c r="I372" s="7" t="str">
        <f t="shared" si="113"/>
        <v>atk_2064574</v>
      </c>
      <c r="J372" s="7" t="s">
        <v>3973</v>
      </c>
      <c r="K372" s="7" t="s">
        <v>3993</v>
      </c>
      <c r="L372" s="7" t="s">
        <v>3975</v>
      </c>
      <c r="M372" s="7" t="s">
        <v>3976</v>
      </c>
      <c r="O372" s="7" t="str">
        <f t="shared" si="114"/>
        <v>hp_3391233;atk_2064574;hit_500000;miss_80;cirt_0;cirtSub_-3500</v>
      </c>
      <c r="V372" s="7" t="str">
        <f t="shared" si="109"/>
        <v>发电厂8-2</v>
      </c>
      <c r="W372" s="7">
        <f t="shared" si="122"/>
        <v>563</v>
      </c>
      <c r="X372" s="9" t="s">
        <v>523</v>
      </c>
      <c r="Y372" s="9">
        <v>2</v>
      </c>
      <c r="Z372" s="8">
        <f t="shared" si="118"/>
        <v>1873</v>
      </c>
      <c r="AA372" s="6" t="s">
        <v>3967</v>
      </c>
      <c r="AB372" s="6">
        <v>1501559</v>
      </c>
      <c r="AC372" s="6">
        <f t="shared" si="123"/>
        <v>0.94</v>
      </c>
      <c r="AD372" s="6">
        <f t="shared" si="124"/>
        <v>1411465</v>
      </c>
      <c r="AE372" s="6">
        <f t="shared" si="129"/>
        <v>419821</v>
      </c>
      <c r="AF372" s="6">
        <v>350000</v>
      </c>
      <c r="AG372" s="11">
        <f t="shared" si="127"/>
        <v>2181286</v>
      </c>
      <c r="AH372">
        <f t="shared" si="126"/>
        <v>1.4526808470396435</v>
      </c>
      <c r="AI372" s="53">
        <v>0.6</v>
      </c>
      <c r="AJ372" s="7" t="str">
        <f t="shared" si="111"/>
        <v>hp_2181286</v>
      </c>
      <c r="AK372" s="7" t="s">
        <v>3968</v>
      </c>
      <c r="AL372" s="7">
        <v>277800</v>
      </c>
      <c r="AM372" s="7">
        <f>INT(IF(MOD(Y372,3)=0,INT(AL372*0.55),INT(AL372*0.35)))</f>
        <v>97230</v>
      </c>
      <c r="AN372" s="54">
        <f t="shared" si="115"/>
        <v>242132</v>
      </c>
      <c r="AO372" s="7" t="str">
        <f t="shared" si="116"/>
        <v>atk_242132</v>
      </c>
      <c r="AP372" s="7" t="s">
        <v>3973</v>
      </c>
      <c r="AQ372" s="7" t="s">
        <v>3986</v>
      </c>
      <c r="AR372" s="7" t="s">
        <v>3975</v>
      </c>
      <c r="AS372" s="7" t="s">
        <v>3976</v>
      </c>
      <c r="AU372" s="7" t="str">
        <f t="shared" si="117"/>
        <v>hp_2181286;atk_242132;hit_500000;miss_45;cirt_0;cirtSub_-3500</v>
      </c>
    </row>
    <row r="373" spans="1:47" x14ac:dyDescent="0.2">
      <c r="A373" s="8" t="s">
        <v>1515</v>
      </c>
      <c r="B373" s="6" t="s">
        <v>3967</v>
      </c>
      <c r="C373" s="6">
        <v>330825</v>
      </c>
      <c r="D373" s="6">
        <v>3404698</v>
      </c>
      <c r="E373" s="6" t="str">
        <f t="shared" si="112"/>
        <v>hp_3404698</v>
      </c>
      <c r="F373" s="7" t="s">
        <v>3968</v>
      </c>
      <c r="G373" s="6">
        <v>1203000</v>
      </c>
      <c r="H373" s="7">
        <f t="shared" si="119"/>
        <v>2064574</v>
      </c>
      <c r="I373" s="7" t="str">
        <f t="shared" si="113"/>
        <v>atk_2064574</v>
      </c>
      <c r="J373" s="7" t="s">
        <v>3973</v>
      </c>
      <c r="K373" s="7" t="s">
        <v>3993</v>
      </c>
      <c r="L373" s="7" t="s">
        <v>3975</v>
      </c>
      <c r="M373" s="7" t="s">
        <v>3976</v>
      </c>
      <c r="O373" s="7" t="str">
        <f t="shared" si="114"/>
        <v>hp_3404698;atk_2064574;hit_500000;miss_80;cirt_0;cirtSub_-3500</v>
      </c>
      <c r="V373" s="7" t="str">
        <f t="shared" si="109"/>
        <v>发电厂8-3</v>
      </c>
      <c r="W373" s="7">
        <f t="shared" si="122"/>
        <v>565</v>
      </c>
      <c r="X373" s="9" t="s">
        <v>523</v>
      </c>
      <c r="Y373" s="9">
        <v>3</v>
      </c>
      <c r="Z373" s="8">
        <f t="shared" si="118"/>
        <v>1876</v>
      </c>
      <c r="AA373" s="6" t="s">
        <v>3967</v>
      </c>
      <c r="AB373" s="6">
        <v>1505990</v>
      </c>
      <c r="AC373" s="6">
        <f t="shared" si="123"/>
        <v>0.94249999999999989</v>
      </c>
      <c r="AD373" s="6">
        <f t="shared" si="124"/>
        <v>1419395</v>
      </c>
      <c r="AE373" s="6">
        <f t="shared" si="129"/>
        <v>419821</v>
      </c>
      <c r="AF373" s="6">
        <v>350000</v>
      </c>
      <c r="AG373" s="11">
        <f t="shared" si="127"/>
        <v>2189216</v>
      </c>
      <c r="AH373">
        <f t="shared" si="126"/>
        <v>1.4536723351416676</v>
      </c>
      <c r="AI373" s="53">
        <v>0.6</v>
      </c>
      <c r="AJ373" s="7" t="str">
        <f t="shared" si="111"/>
        <v>hp_2189216</v>
      </c>
      <c r="AK373" s="7" t="s">
        <v>3968</v>
      </c>
      <c r="AL373" s="7">
        <v>278600</v>
      </c>
      <c r="AM373" s="7">
        <f>INT(IF(MOD(Y373,3)=0,INT(AL373*0.55),INT(AL373*0.35)))</f>
        <v>153230</v>
      </c>
      <c r="AN373" s="54">
        <f t="shared" si="115"/>
        <v>242995</v>
      </c>
      <c r="AO373" s="7" t="str">
        <f t="shared" si="116"/>
        <v>atk_242995</v>
      </c>
      <c r="AP373" s="7" t="s">
        <v>3973</v>
      </c>
      <c r="AQ373" s="7" t="s">
        <v>3986</v>
      </c>
      <c r="AR373" s="7" t="s">
        <v>3975</v>
      </c>
      <c r="AS373" s="7" t="s">
        <v>3976</v>
      </c>
      <c r="AU373" s="7" t="str">
        <f t="shared" si="117"/>
        <v>hp_2189216;atk_242995;hit_500000;miss_45;cirt_0;cirtSub_-3500</v>
      </c>
    </row>
    <row r="374" spans="1:47" x14ac:dyDescent="0.2">
      <c r="A374" s="8" t="s">
        <v>1515</v>
      </c>
      <c r="B374" s="6" t="s">
        <v>3967</v>
      </c>
      <c r="C374" s="6">
        <v>330825</v>
      </c>
      <c r="D374" s="6">
        <v>3418196</v>
      </c>
      <c r="E374" s="6" t="str">
        <f t="shared" si="112"/>
        <v>hp_3418196</v>
      </c>
      <c r="F374" s="7" t="s">
        <v>3968</v>
      </c>
      <c r="G374" s="6">
        <v>1203000</v>
      </c>
      <c r="H374" s="7">
        <f t="shared" si="119"/>
        <v>2064574</v>
      </c>
      <c r="I374" s="7" t="str">
        <f t="shared" si="113"/>
        <v>atk_2064574</v>
      </c>
      <c r="J374" s="7" t="s">
        <v>3973</v>
      </c>
      <c r="K374" s="7" t="s">
        <v>3993</v>
      </c>
      <c r="L374" s="7" t="s">
        <v>3975</v>
      </c>
      <c r="M374" s="7" t="s">
        <v>3976</v>
      </c>
      <c r="O374" s="7" t="str">
        <f t="shared" si="114"/>
        <v>hp_3418196;atk_2064574;hit_500000;miss_80;cirt_0;cirtSub_-3500</v>
      </c>
      <c r="V374" s="7" t="str">
        <f t="shared" si="109"/>
        <v>发电厂8-4</v>
      </c>
      <c r="W374" s="7">
        <f t="shared" si="122"/>
        <v>567</v>
      </c>
      <c r="X374" s="9" t="s">
        <v>523</v>
      </c>
      <c r="Y374" s="9">
        <v>4</v>
      </c>
      <c r="Z374" s="8">
        <f t="shared" si="118"/>
        <v>1880</v>
      </c>
      <c r="AA374" s="6" t="s">
        <v>3967</v>
      </c>
      <c r="AB374" s="6">
        <v>1510421</v>
      </c>
      <c r="AC374" s="6">
        <f t="shared" si="123"/>
        <v>0.94249999999999989</v>
      </c>
      <c r="AD374" s="6">
        <f t="shared" si="124"/>
        <v>1423571</v>
      </c>
      <c r="AE374" s="6">
        <f t="shared" si="129"/>
        <v>419821</v>
      </c>
      <c r="AF374" s="6">
        <v>350000</v>
      </c>
      <c r="AG374" s="11">
        <f t="shared" si="127"/>
        <v>2193392</v>
      </c>
      <c r="AH374">
        <f t="shared" si="126"/>
        <v>1.4521726061806608</v>
      </c>
      <c r="AI374" s="53">
        <v>0.6</v>
      </c>
      <c r="AJ374" s="7" t="str">
        <f t="shared" si="111"/>
        <v>hp_2193392</v>
      </c>
      <c r="AK374" s="7" t="s">
        <v>3968</v>
      </c>
      <c r="AL374" s="7">
        <v>279400</v>
      </c>
      <c r="AM374" s="7">
        <f>INT(IF(MOD(Y374,3)=0,INT(AL374*0.55),INT(AL374*0.35)))</f>
        <v>97790</v>
      </c>
      <c r="AN374" s="54">
        <f t="shared" si="115"/>
        <v>243442</v>
      </c>
      <c r="AO374" s="7" t="str">
        <f t="shared" si="116"/>
        <v>atk_243442</v>
      </c>
      <c r="AP374" s="7" t="s">
        <v>3973</v>
      </c>
      <c r="AQ374" s="7" t="s">
        <v>3986</v>
      </c>
      <c r="AR374" s="7" t="s">
        <v>3975</v>
      </c>
      <c r="AS374" s="7" t="s">
        <v>3976</v>
      </c>
      <c r="AU374" s="7" t="str">
        <f t="shared" si="117"/>
        <v>hp_2193392;atk_243442;hit_500000;miss_45;cirt_0;cirtSub_-3500</v>
      </c>
    </row>
    <row r="375" spans="1:47" x14ac:dyDescent="0.2">
      <c r="A375" s="8" t="s">
        <v>1516</v>
      </c>
      <c r="B375" s="6" t="s">
        <v>3967</v>
      </c>
      <c r="C375" s="6">
        <v>335060</v>
      </c>
      <c r="D375" s="6">
        <v>3452733</v>
      </c>
      <c r="E375" s="6" t="str">
        <f t="shared" si="112"/>
        <v>hp_3452733</v>
      </c>
      <c r="F375" s="7" t="s">
        <v>3968</v>
      </c>
      <c r="G375" s="6">
        <v>1218400</v>
      </c>
      <c r="H375" s="7">
        <f t="shared" si="119"/>
        <v>2100663</v>
      </c>
      <c r="I375" s="7" t="str">
        <f t="shared" si="113"/>
        <v>atk_2100663</v>
      </c>
      <c r="J375" s="7" t="s">
        <v>3973</v>
      </c>
      <c r="K375" s="7" t="s">
        <v>3993</v>
      </c>
      <c r="L375" s="7" t="s">
        <v>3975</v>
      </c>
      <c r="M375" s="7" t="s">
        <v>3976</v>
      </c>
      <c r="O375" s="7" t="str">
        <f t="shared" si="114"/>
        <v>hp_3452733;atk_2100663;hit_500000;miss_80;cirt_0;cirtSub_-3500</v>
      </c>
      <c r="V375" s="7" t="str">
        <f t="shared" si="109"/>
        <v>发电厂8-5</v>
      </c>
      <c r="W375" s="7">
        <f t="shared" si="122"/>
        <v>569</v>
      </c>
      <c r="X375" s="9" t="s">
        <v>523</v>
      </c>
      <c r="Y375" s="9">
        <v>5</v>
      </c>
      <c r="Z375" s="8">
        <f t="shared" si="118"/>
        <v>1885</v>
      </c>
      <c r="AA375" s="6" t="s">
        <v>3967</v>
      </c>
      <c r="AB375" s="6">
        <v>1514854</v>
      </c>
      <c r="AC375" s="6">
        <f t="shared" si="123"/>
        <v>0.94249999999999989</v>
      </c>
      <c r="AD375" s="6">
        <f t="shared" si="124"/>
        <v>1427749</v>
      </c>
      <c r="AE375" s="6">
        <f t="shared" si="129"/>
        <v>419821</v>
      </c>
      <c r="AF375" s="6">
        <v>350000</v>
      </c>
      <c r="AG375" s="11">
        <f t="shared" si="127"/>
        <v>2197570</v>
      </c>
      <c r="AH375">
        <f t="shared" si="126"/>
        <v>1.4506810557321035</v>
      </c>
      <c r="AI375" s="53">
        <v>0.6</v>
      </c>
      <c r="AJ375" s="7" t="str">
        <f t="shared" si="111"/>
        <v>hp_2197570</v>
      </c>
      <c r="AK375" s="7" t="s">
        <v>3968</v>
      </c>
      <c r="AL375" s="7">
        <v>280200</v>
      </c>
      <c r="AM375" s="7">
        <f>INT(IF(MOD(Y375,3)=0,INT(AL375*0.55),INT(AL375*0.35)))</f>
        <v>98070</v>
      </c>
      <c r="AN375" s="54">
        <f t="shared" si="115"/>
        <v>243888</v>
      </c>
      <c r="AO375" s="7" t="str">
        <f t="shared" si="116"/>
        <v>atk_243888</v>
      </c>
      <c r="AP375" s="7" t="s">
        <v>3973</v>
      </c>
      <c r="AQ375" s="7" t="s">
        <v>3986</v>
      </c>
      <c r="AR375" s="7" t="s">
        <v>3975</v>
      </c>
      <c r="AS375" s="7" t="s">
        <v>3976</v>
      </c>
      <c r="AU375" s="7" t="str">
        <f t="shared" si="117"/>
        <v>hp_2197570;atk_243888;hit_500000;miss_45;cirt_0;cirtSub_-3500</v>
      </c>
    </row>
    <row r="376" spans="1:47" x14ac:dyDescent="0.2">
      <c r="A376" s="8" t="s">
        <v>1516</v>
      </c>
      <c r="B376" s="6" t="s">
        <v>3967</v>
      </c>
      <c r="C376" s="6">
        <v>335060</v>
      </c>
      <c r="D376" s="6">
        <v>3466314</v>
      </c>
      <c r="E376" s="6" t="str">
        <f t="shared" si="112"/>
        <v>hp_3466314</v>
      </c>
      <c r="F376" s="7" t="s">
        <v>3968</v>
      </c>
      <c r="G376" s="6">
        <v>1218400</v>
      </c>
      <c r="H376" s="7">
        <f t="shared" si="119"/>
        <v>2100663</v>
      </c>
      <c r="I376" s="7" t="str">
        <f t="shared" si="113"/>
        <v>atk_2100663</v>
      </c>
      <c r="J376" s="7" t="s">
        <v>3973</v>
      </c>
      <c r="K376" s="7" t="s">
        <v>3993</v>
      </c>
      <c r="L376" s="7" t="s">
        <v>3975</v>
      </c>
      <c r="M376" s="7" t="s">
        <v>3976</v>
      </c>
      <c r="O376" s="7" t="str">
        <f t="shared" si="114"/>
        <v>hp_3466314;atk_2100663;hit_500000;miss_80;cirt_0;cirtSub_-3500</v>
      </c>
      <c r="V376" s="7" t="str">
        <f t="shared" si="109"/>
        <v>发电厂8-6</v>
      </c>
      <c r="W376" s="7">
        <f t="shared" si="122"/>
        <v>571</v>
      </c>
      <c r="X376" s="9" t="s">
        <v>523</v>
      </c>
      <c r="Y376" s="9">
        <v>6</v>
      </c>
      <c r="Z376" s="8">
        <f t="shared" si="118"/>
        <v>1891</v>
      </c>
      <c r="AA376" s="6" t="s">
        <v>3967</v>
      </c>
      <c r="AB376" s="6">
        <v>1519287</v>
      </c>
      <c r="AC376" s="6">
        <f t="shared" si="123"/>
        <v>0.94499999999999995</v>
      </c>
      <c r="AD376" s="6">
        <f t="shared" si="124"/>
        <v>1435726</v>
      </c>
      <c r="AE376" s="6">
        <f t="shared" si="129"/>
        <v>419821</v>
      </c>
      <c r="AF376" s="6">
        <v>350000</v>
      </c>
      <c r="AG376" s="11">
        <f t="shared" si="127"/>
        <v>2205547</v>
      </c>
      <c r="AH376">
        <f t="shared" si="126"/>
        <v>1.451698724467464</v>
      </c>
      <c r="AI376" s="53">
        <v>0.6</v>
      </c>
      <c r="AJ376" s="7" t="str">
        <f t="shared" si="111"/>
        <v>hp_2205547</v>
      </c>
      <c r="AK376" s="7" t="s">
        <v>3968</v>
      </c>
      <c r="AL376" s="7">
        <v>281000</v>
      </c>
      <c r="AM376" s="7">
        <f>INT(IF(MOD(Y376,3)=0,INT(AL376*0.55),INT(AL376*0.35)))</f>
        <v>154550</v>
      </c>
      <c r="AN376" s="54">
        <f t="shared" si="115"/>
        <v>244756</v>
      </c>
      <c r="AO376" s="7" t="str">
        <f t="shared" si="116"/>
        <v>atk_244756</v>
      </c>
      <c r="AP376" s="7" t="s">
        <v>3973</v>
      </c>
      <c r="AQ376" s="7" t="s">
        <v>3986</v>
      </c>
      <c r="AR376" s="7" t="s">
        <v>3975</v>
      </c>
      <c r="AS376" s="7" t="s">
        <v>3976</v>
      </c>
      <c r="AU376" s="7" t="str">
        <f t="shared" si="117"/>
        <v>hp_2205547;atk_244756;hit_500000;miss_45;cirt_0;cirtSub_-3500</v>
      </c>
    </row>
    <row r="377" spans="1:47" x14ac:dyDescent="0.2">
      <c r="A377" s="8" t="s">
        <v>1516</v>
      </c>
      <c r="B377" s="6" t="s">
        <v>3967</v>
      </c>
      <c r="C377" s="6">
        <v>335060</v>
      </c>
      <c r="D377" s="6">
        <v>3479926</v>
      </c>
      <c r="E377" s="6" t="str">
        <f t="shared" si="112"/>
        <v>hp_3479926</v>
      </c>
      <c r="F377" s="7" t="s">
        <v>3968</v>
      </c>
      <c r="G377" s="6">
        <v>1218400</v>
      </c>
      <c r="H377" s="7">
        <f t="shared" si="119"/>
        <v>2100663</v>
      </c>
      <c r="I377" s="7" t="str">
        <f t="shared" si="113"/>
        <v>atk_2100663</v>
      </c>
      <c r="J377" s="7" t="s">
        <v>3973</v>
      </c>
      <c r="K377" s="7" t="s">
        <v>3993</v>
      </c>
      <c r="L377" s="7" t="s">
        <v>3975</v>
      </c>
      <c r="M377" s="7" t="s">
        <v>3976</v>
      </c>
      <c r="O377" s="7" t="str">
        <f t="shared" si="114"/>
        <v>hp_3479926;atk_2100663;hit_500000;miss_80;cirt_0;cirtSub_-3500</v>
      </c>
      <c r="V377" s="7" t="str">
        <f t="shared" si="109"/>
        <v>发电厂8-7</v>
      </c>
      <c r="W377" s="7">
        <f t="shared" si="122"/>
        <v>573</v>
      </c>
      <c r="X377" s="9" t="s">
        <v>523</v>
      </c>
      <c r="Y377" s="9">
        <v>7</v>
      </c>
      <c r="Z377" s="8">
        <f t="shared" si="118"/>
        <v>1898</v>
      </c>
      <c r="AA377" s="6" t="s">
        <v>3967</v>
      </c>
      <c r="AB377" s="6">
        <v>1523720</v>
      </c>
      <c r="AC377" s="6">
        <f t="shared" si="123"/>
        <v>0.94499999999999995</v>
      </c>
      <c r="AD377" s="6">
        <f t="shared" si="124"/>
        <v>1439915</v>
      </c>
      <c r="AE377" s="6">
        <f t="shared" si="129"/>
        <v>419821</v>
      </c>
      <c r="AF377" s="6">
        <v>350000</v>
      </c>
      <c r="AG377" s="11">
        <f t="shared" si="127"/>
        <v>2209736</v>
      </c>
      <c r="AH377">
        <f t="shared" si="126"/>
        <v>1.4502244506864779</v>
      </c>
      <c r="AI377" s="53">
        <v>0.6</v>
      </c>
      <c r="AJ377" s="7" t="str">
        <f t="shared" si="111"/>
        <v>hp_2209736</v>
      </c>
      <c r="AK377" s="7" t="s">
        <v>3968</v>
      </c>
      <c r="AL377" s="7">
        <v>281800</v>
      </c>
      <c r="AM377" s="7">
        <f>INT(IF(MOD(Y377,3)=0,INT(AL377*0.55),INT(AL377*0.35)))</f>
        <v>98630</v>
      </c>
      <c r="AN377" s="54">
        <f t="shared" si="115"/>
        <v>245203</v>
      </c>
      <c r="AO377" s="7" t="str">
        <f t="shared" si="116"/>
        <v>atk_245203</v>
      </c>
      <c r="AP377" s="7" t="s">
        <v>3973</v>
      </c>
      <c r="AQ377" s="7" t="s">
        <v>3986</v>
      </c>
      <c r="AR377" s="7" t="s">
        <v>3975</v>
      </c>
      <c r="AS377" s="7" t="s">
        <v>3976</v>
      </c>
      <c r="AU377" s="7" t="str">
        <f t="shared" si="117"/>
        <v>hp_2209736;atk_245203;hit_500000;miss_45;cirt_0;cirtSub_-3500</v>
      </c>
    </row>
    <row r="378" spans="1:47" x14ac:dyDescent="0.2">
      <c r="A378" s="8" t="s">
        <v>1517</v>
      </c>
      <c r="B378" s="6" t="s">
        <v>3967</v>
      </c>
      <c r="C378" s="6">
        <v>339295</v>
      </c>
      <c r="D378" s="6">
        <v>3514772</v>
      </c>
      <c r="E378" s="6" t="str">
        <f t="shared" si="112"/>
        <v>hp_3514772</v>
      </c>
      <c r="F378" s="7" t="s">
        <v>3968</v>
      </c>
      <c r="G378" s="6">
        <v>1233800</v>
      </c>
      <c r="H378" s="7">
        <f t="shared" si="119"/>
        <v>2137033</v>
      </c>
      <c r="I378" s="7" t="str">
        <f t="shared" si="113"/>
        <v>atk_2137033</v>
      </c>
      <c r="J378" s="7" t="s">
        <v>3973</v>
      </c>
      <c r="K378" s="7" t="s">
        <v>3993</v>
      </c>
      <c r="L378" s="7" t="s">
        <v>3975</v>
      </c>
      <c r="M378" s="7" t="s">
        <v>3976</v>
      </c>
      <c r="O378" s="7" t="str">
        <f t="shared" si="114"/>
        <v>hp_3514772;atk_2137033;hit_500000;miss_80;cirt_0;cirtSub_-3500</v>
      </c>
      <c r="V378" s="7" t="str">
        <f t="shared" si="109"/>
        <v>发电厂8-8</v>
      </c>
      <c r="W378" s="7">
        <f t="shared" si="122"/>
        <v>575</v>
      </c>
      <c r="X378" s="9" t="s">
        <v>523</v>
      </c>
      <c r="Y378" s="9">
        <v>8</v>
      </c>
      <c r="Z378" s="8">
        <f t="shared" si="118"/>
        <v>1906</v>
      </c>
      <c r="AA378" s="6" t="s">
        <v>3967</v>
      </c>
      <c r="AB378" s="6">
        <v>1528154</v>
      </c>
      <c r="AC378" s="6">
        <f t="shared" si="123"/>
        <v>0.94499999999999995</v>
      </c>
      <c r="AD378" s="6">
        <f t="shared" si="124"/>
        <v>1444105</v>
      </c>
      <c r="AE378" s="6">
        <f t="shared" si="129"/>
        <v>419821</v>
      </c>
      <c r="AF378" s="6">
        <v>350000</v>
      </c>
      <c r="AG378" s="11">
        <f t="shared" si="127"/>
        <v>2213926</v>
      </c>
      <c r="AH378">
        <f t="shared" si="126"/>
        <v>1.4487584366497095</v>
      </c>
      <c r="AI378" s="53">
        <v>0.6</v>
      </c>
      <c r="AJ378" s="7" t="str">
        <f t="shared" si="111"/>
        <v>hp_2213926</v>
      </c>
      <c r="AK378" s="7" t="s">
        <v>3968</v>
      </c>
      <c r="AL378" s="7">
        <v>282600</v>
      </c>
      <c r="AM378" s="7">
        <f>INT(IF(MOD(Y378,3)=0,INT(AL378*0.55),INT(AL378*0.35)))</f>
        <v>98910</v>
      </c>
      <c r="AN378" s="54">
        <f t="shared" si="115"/>
        <v>245651</v>
      </c>
      <c r="AO378" s="7" t="str">
        <f t="shared" si="116"/>
        <v>atk_245651</v>
      </c>
      <c r="AP378" s="7" t="s">
        <v>3973</v>
      </c>
      <c r="AQ378" s="7" t="s">
        <v>3986</v>
      </c>
      <c r="AR378" s="7" t="s">
        <v>3975</v>
      </c>
      <c r="AS378" s="7" t="s">
        <v>3976</v>
      </c>
      <c r="AU378" s="7" t="str">
        <f t="shared" si="117"/>
        <v>hp_2213926;atk_245651;hit_500000;miss_45;cirt_0;cirtSub_-3500</v>
      </c>
    </row>
    <row r="379" spans="1:47" x14ac:dyDescent="0.2">
      <c r="A379" s="8" t="s">
        <v>1517</v>
      </c>
      <c r="B379" s="6" t="s">
        <v>3967</v>
      </c>
      <c r="C379" s="6">
        <v>339295</v>
      </c>
      <c r="D379" s="6">
        <v>3528468</v>
      </c>
      <c r="E379" s="6" t="str">
        <f t="shared" si="112"/>
        <v>hp_3528468</v>
      </c>
      <c r="F379" s="7" t="s">
        <v>3968</v>
      </c>
      <c r="G379" s="6">
        <v>1233800</v>
      </c>
      <c r="H379" s="7">
        <f t="shared" si="119"/>
        <v>2137033</v>
      </c>
      <c r="I379" s="7" t="str">
        <f t="shared" si="113"/>
        <v>atk_2137033</v>
      </c>
      <c r="J379" s="7" t="s">
        <v>3973</v>
      </c>
      <c r="K379" s="7" t="s">
        <v>3993</v>
      </c>
      <c r="L379" s="7" t="s">
        <v>3975</v>
      </c>
      <c r="M379" s="7" t="s">
        <v>3976</v>
      </c>
      <c r="O379" s="7" t="str">
        <f t="shared" si="114"/>
        <v>hp_3528468;atk_2137033;hit_500000;miss_80;cirt_0;cirtSub_-3500</v>
      </c>
      <c r="V379" s="7" t="str">
        <f t="shared" si="109"/>
        <v>发电厂8-9</v>
      </c>
      <c r="W379" s="7">
        <f t="shared" si="122"/>
        <v>577</v>
      </c>
      <c r="X379" s="9" t="s">
        <v>523</v>
      </c>
      <c r="Y379" s="9">
        <v>9</v>
      </c>
      <c r="Z379" s="8">
        <f t="shared" si="118"/>
        <v>1915</v>
      </c>
      <c r="AA379" s="6" t="s">
        <v>3967</v>
      </c>
      <c r="AB379" s="6">
        <v>1532589</v>
      </c>
      <c r="AC379" s="6">
        <f t="shared" si="123"/>
        <v>0.9474999999999999</v>
      </c>
      <c r="AD379" s="6">
        <f t="shared" si="124"/>
        <v>1452128</v>
      </c>
      <c r="AE379" s="6">
        <f t="shared" si="129"/>
        <v>419821</v>
      </c>
      <c r="AF379" s="6">
        <v>350000</v>
      </c>
      <c r="AG379" s="11">
        <f t="shared" si="127"/>
        <v>2221949</v>
      </c>
      <c r="AH379">
        <f t="shared" si="126"/>
        <v>1.4498009577257829</v>
      </c>
      <c r="AI379" s="53">
        <v>0.6</v>
      </c>
      <c r="AJ379" s="7" t="str">
        <f t="shared" si="111"/>
        <v>hp_2221949</v>
      </c>
      <c r="AK379" s="7" t="s">
        <v>3968</v>
      </c>
      <c r="AL379" s="7">
        <v>283400</v>
      </c>
      <c r="AM379" s="7">
        <f>INT(IF(MOD(Y379,3)=0,INT(AL379*0.55),INT(AL379*0.35)))</f>
        <v>155870</v>
      </c>
      <c r="AN379" s="54">
        <f t="shared" si="115"/>
        <v>246524</v>
      </c>
      <c r="AO379" s="7" t="str">
        <f t="shared" si="116"/>
        <v>atk_246524</v>
      </c>
      <c r="AP379" s="7" t="s">
        <v>3973</v>
      </c>
      <c r="AQ379" s="7" t="s">
        <v>3986</v>
      </c>
      <c r="AR379" s="7" t="s">
        <v>3975</v>
      </c>
      <c r="AS379" s="7" t="s">
        <v>3976</v>
      </c>
      <c r="AU379" s="7" t="str">
        <f t="shared" si="117"/>
        <v>hp_2221949;atk_246524;hit_500000;miss_45;cirt_0;cirtSub_-3500</v>
      </c>
    </row>
    <row r="380" spans="1:47" s="12" customFormat="1" x14ac:dyDescent="0.2">
      <c r="A380" s="8" t="s">
        <v>1517</v>
      </c>
      <c r="B380" s="6" t="s">
        <v>3967</v>
      </c>
      <c r="C380" s="6">
        <v>339295</v>
      </c>
      <c r="D380" s="6">
        <v>3542196</v>
      </c>
      <c r="E380" s="6" t="str">
        <f t="shared" si="112"/>
        <v>hp_3542196</v>
      </c>
      <c r="F380" s="7" t="s">
        <v>3968</v>
      </c>
      <c r="G380" s="6">
        <v>1233800</v>
      </c>
      <c r="H380" s="7">
        <f t="shared" si="119"/>
        <v>2137033</v>
      </c>
      <c r="I380" s="7" t="str">
        <f t="shared" si="113"/>
        <v>atk_2137033</v>
      </c>
      <c r="J380" s="7" t="s">
        <v>3973</v>
      </c>
      <c r="K380" s="7" t="s">
        <v>3993</v>
      </c>
      <c r="L380" s="7" t="s">
        <v>3975</v>
      </c>
      <c r="M380" s="7" t="s">
        <v>3976</v>
      </c>
      <c r="N380" s="7"/>
      <c r="O380" s="7" t="str">
        <f t="shared" si="114"/>
        <v>hp_3542196;atk_2137033;hit_500000;miss_80;cirt_0;cirtSub_-3500</v>
      </c>
      <c r="P380" s="7"/>
      <c r="Q380" s="7"/>
      <c r="R380" s="7"/>
      <c r="S380" s="7"/>
      <c r="T380" s="7"/>
      <c r="V380" s="12" t="str">
        <f t="shared" si="109"/>
        <v>发电厂8-10</v>
      </c>
      <c r="W380" s="12">
        <f t="shared" si="122"/>
        <v>579</v>
      </c>
      <c r="X380" s="5" t="s">
        <v>523</v>
      </c>
      <c r="Y380" s="5">
        <v>10</v>
      </c>
      <c r="Z380" s="5">
        <f t="shared" si="118"/>
        <v>1925</v>
      </c>
      <c r="AA380" s="11" t="s">
        <v>3967</v>
      </c>
      <c r="AB380" s="11">
        <v>1537025</v>
      </c>
      <c r="AC380" s="11">
        <f t="shared" si="123"/>
        <v>0.9474999999999999</v>
      </c>
      <c r="AD380" s="11">
        <f t="shared" si="124"/>
        <v>1456331</v>
      </c>
      <c r="AE380" s="6">
        <f t="shared" si="129"/>
        <v>419821</v>
      </c>
      <c r="AF380" s="11">
        <v>350000</v>
      </c>
      <c r="AG380" s="11">
        <f t="shared" si="127"/>
        <v>2226152</v>
      </c>
      <c r="AH380">
        <f t="shared" si="126"/>
        <v>1.4483511979310681</v>
      </c>
      <c r="AI380" s="53">
        <v>0.6</v>
      </c>
      <c r="AJ380" s="7" t="str">
        <f t="shared" si="111"/>
        <v>hp_2226152</v>
      </c>
      <c r="AK380" s="12" t="s">
        <v>3968</v>
      </c>
      <c r="AL380" s="12">
        <v>284200</v>
      </c>
      <c r="AM380" s="7">
        <f>INT(IF(MOD(Y380,3)=0,INT(AL380*0.55),INT(AL380*0.35)))</f>
        <v>99470</v>
      </c>
      <c r="AN380" s="54">
        <f t="shared" si="115"/>
        <v>246972</v>
      </c>
      <c r="AO380" s="7" t="str">
        <f t="shared" si="116"/>
        <v>atk_246972</v>
      </c>
      <c r="AP380" s="12" t="s">
        <v>3973</v>
      </c>
      <c r="AQ380" s="12" t="s">
        <v>3986</v>
      </c>
      <c r="AR380" s="12" t="s">
        <v>3975</v>
      </c>
      <c r="AS380" s="12" t="s">
        <v>3976</v>
      </c>
      <c r="AU380" s="12" t="str">
        <f t="shared" si="117"/>
        <v>hp_2226152;atk_246972;hit_500000;miss_45;cirt_0;cirtSub_-3500</v>
      </c>
    </row>
    <row r="381" spans="1:47" x14ac:dyDescent="0.2">
      <c r="A381" s="8" t="s">
        <v>1518</v>
      </c>
      <c r="B381" s="6" t="s">
        <v>3967</v>
      </c>
      <c r="C381" s="6">
        <v>343530</v>
      </c>
      <c r="D381" s="6">
        <v>3577351</v>
      </c>
      <c r="E381" s="6" t="str">
        <f t="shared" si="112"/>
        <v>hp_3577351</v>
      </c>
      <c r="F381" s="7" t="s">
        <v>3968</v>
      </c>
      <c r="G381" s="6">
        <v>1249200</v>
      </c>
      <c r="H381" s="7">
        <f t="shared" si="119"/>
        <v>2173683</v>
      </c>
      <c r="I381" s="7" t="str">
        <f t="shared" si="113"/>
        <v>atk_2173683</v>
      </c>
      <c r="J381" s="7" t="s">
        <v>3973</v>
      </c>
      <c r="K381" s="7" t="s">
        <v>3993</v>
      </c>
      <c r="L381" s="7" t="s">
        <v>3975</v>
      </c>
      <c r="M381" s="7" t="s">
        <v>3976</v>
      </c>
      <c r="O381" s="7" t="str">
        <f t="shared" si="114"/>
        <v>hp_3577351;atk_2173683;hit_500000;miss_80;cirt_0;cirtSub_-3500</v>
      </c>
      <c r="V381" s="7" t="str">
        <f t="shared" si="109"/>
        <v>烟囱山1-1</v>
      </c>
      <c r="W381" s="7">
        <f t="shared" si="122"/>
        <v>581</v>
      </c>
      <c r="X381" s="9" t="s">
        <v>604</v>
      </c>
      <c r="Y381" s="9">
        <v>1</v>
      </c>
      <c r="Z381" s="8">
        <f t="shared" si="118"/>
        <v>1926</v>
      </c>
      <c r="AA381" s="6" t="s">
        <v>3967</v>
      </c>
      <c r="AB381" s="6">
        <v>1541461</v>
      </c>
      <c r="AC381" s="6">
        <f t="shared" si="123"/>
        <v>0.95</v>
      </c>
      <c r="AD381" s="6">
        <f t="shared" si="124"/>
        <v>1464387</v>
      </c>
      <c r="AE381" s="6">
        <f t="shared" ref="AE381" si="131">IF(MOD(Y381,1)=0,INT(AD380*0.3),0)</f>
        <v>436899</v>
      </c>
      <c r="AF381" s="6">
        <v>350000</v>
      </c>
      <c r="AG381" s="11">
        <f t="shared" si="127"/>
        <v>2251286</v>
      </c>
      <c r="AH381">
        <f t="shared" si="126"/>
        <v>1.4604884586765412</v>
      </c>
      <c r="AI381" s="53">
        <v>0.6</v>
      </c>
      <c r="AJ381" s="7" t="str">
        <f t="shared" si="111"/>
        <v>hp_2251286</v>
      </c>
      <c r="AK381" s="7" t="s">
        <v>3968</v>
      </c>
      <c r="AL381" s="7">
        <v>285000</v>
      </c>
      <c r="AM381" s="7">
        <f>INT(IF(MOD(Y381,3)=0,INT(AL381*0.55),INT(AL381*0.35)))</f>
        <v>99750</v>
      </c>
      <c r="AN381" s="54">
        <f t="shared" si="115"/>
        <v>249743</v>
      </c>
      <c r="AO381" s="7" t="str">
        <f t="shared" si="116"/>
        <v>atk_249743</v>
      </c>
      <c r="AP381" s="7" t="s">
        <v>3973</v>
      </c>
      <c r="AQ381" s="7" t="s">
        <v>3987</v>
      </c>
      <c r="AR381" s="7" t="s">
        <v>3975</v>
      </c>
      <c r="AS381" s="7" t="s">
        <v>3976</v>
      </c>
      <c r="AU381" s="7" t="str">
        <f t="shared" si="117"/>
        <v>hp_2251286;atk_249743;hit_500000;miss_50;cirt_0;cirtSub_-3500</v>
      </c>
    </row>
    <row r="382" spans="1:47" x14ac:dyDescent="0.2">
      <c r="A382" s="8" t="s">
        <v>1518</v>
      </c>
      <c r="B382" s="6" t="s">
        <v>3967</v>
      </c>
      <c r="C382" s="6">
        <v>343530</v>
      </c>
      <c r="D382" s="6">
        <v>3591163</v>
      </c>
      <c r="E382" s="6" t="str">
        <f t="shared" si="112"/>
        <v>hp_3591163</v>
      </c>
      <c r="F382" s="7" t="s">
        <v>3968</v>
      </c>
      <c r="G382" s="6">
        <v>1249200</v>
      </c>
      <c r="H382" s="7">
        <f t="shared" si="119"/>
        <v>2173683</v>
      </c>
      <c r="I382" s="7" t="str">
        <f t="shared" si="113"/>
        <v>atk_2173683</v>
      </c>
      <c r="J382" s="7" t="s">
        <v>3973</v>
      </c>
      <c r="K382" s="7" t="s">
        <v>3993</v>
      </c>
      <c r="L382" s="7" t="s">
        <v>3975</v>
      </c>
      <c r="M382" s="7" t="s">
        <v>3976</v>
      </c>
      <c r="O382" s="7" t="str">
        <f t="shared" si="114"/>
        <v>hp_3591163;atk_2173683;hit_500000;miss_80;cirt_0;cirtSub_-3500</v>
      </c>
      <c r="V382" s="7" t="str">
        <f t="shared" si="109"/>
        <v>烟囱山1-2</v>
      </c>
      <c r="W382" s="7">
        <f t="shared" si="122"/>
        <v>583</v>
      </c>
      <c r="X382" s="9" t="s">
        <v>604</v>
      </c>
      <c r="Y382" s="9">
        <v>2</v>
      </c>
      <c r="Z382" s="8">
        <f t="shared" si="118"/>
        <v>1928</v>
      </c>
      <c r="AA382" s="6" t="s">
        <v>3967</v>
      </c>
      <c r="AB382" s="6">
        <v>1546330</v>
      </c>
      <c r="AC382" s="6">
        <f t="shared" si="123"/>
        <v>0.95</v>
      </c>
      <c r="AD382" s="6">
        <f t="shared" si="124"/>
        <v>1469013</v>
      </c>
      <c r="AE382" s="6">
        <f t="shared" si="129"/>
        <v>436899</v>
      </c>
      <c r="AF382" s="6">
        <v>350000</v>
      </c>
      <c r="AG382" s="11">
        <f t="shared" si="127"/>
        <v>2255912</v>
      </c>
      <c r="AH382">
        <f t="shared" si="126"/>
        <v>1.4588813513286296</v>
      </c>
      <c r="AI382" s="53">
        <v>0.6</v>
      </c>
      <c r="AJ382" s="7" t="str">
        <f t="shared" si="111"/>
        <v>hp_2255912</v>
      </c>
      <c r="AK382" s="7" t="s">
        <v>3968</v>
      </c>
      <c r="AL382" s="7">
        <v>285880</v>
      </c>
      <c r="AM382" s="7">
        <f>INT(IF(MOD(Y382,3)=0,INT(AL382*0.55),INT(AL382*0.35)))</f>
        <v>100058</v>
      </c>
      <c r="AN382" s="54">
        <f t="shared" si="115"/>
        <v>250239</v>
      </c>
      <c r="AO382" s="7" t="str">
        <f t="shared" si="116"/>
        <v>atk_250239</v>
      </c>
      <c r="AP382" s="7" t="s">
        <v>3973</v>
      </c>
      <c r="AQ382" s="7" t="s">
        <v>3987</v>
      </c>
      <c r="AR382" s="7" t="s">
        <v>3975</v>
      </c>
      <c r="AS382" s="7" t="s">
        <v>3976</v>
      </c>
      <c r="AU382" s="7" t="str">
        <f t="shared" si="117"/>
        <v>hp_2255912;atk_250239;hit_500000;miss_50;cirt_0;cirtSub_-3500</v>
      </c>
    </row>
    <row r="383" spans="1:47" x14ac:dyDescent="0.2">
      <c r="A383" s="8" t="s">
        <v>1518</v>
      </c>
      <c r="B383" s="6" t="s">
        <v>3967</v>
      </c>
      <c r="C383" s="6">
        <v>343530</v>
      </c>
      <c r="D383" s="6">
        <v>3605006</v>
      </c>
      <c r="E383" s="6" t="str">
        <f t="shared" si="112"/>
        <v>hp_3605006</v>
      </c>
      <c r="F383" s="7" t="s">
        <v>3968</v>
      </c>
      <c r="G383" s="6">
        <v>1249200</v>
      </c>
      <c r="H383" s="7">
        <f t="shared" si="119"/>
        <v>2173683</v>
      </c>
      <c r="I383" s="7" t="str">
        <f t="shared" si="113"/>
        <v>atk_2173683</v>
      </c>
      <c r="J383" s="7" t="s">
        <v>3973</v>
      </c>
      <c r="K383" s="7" t="s">
        <v>3993</v>
      </c>
      <c r="L383" s="7" t="s">
        <v>3975</v>
      </c>
      <c r="M383" s="7" t="s">
        <v>3976</v>
      </c>
      <c r="O383" s="7" t="str">
        <f t="shared" si="114"/>
        <v>hp_3605006;atk_2173683;hit_500000;miss_80;cirt_0;cirtSub_-3500</v>
      </c>
      <c r="V383" s="7" t="str">
        <f t="shared" si="109"/>
        <v>烟囱山1-3</v>
      </c>
      <c r="W383" s="7">
        <f t="shared" si="122"/>
        <v>585</v>
      </c>
      <c r="X383" s="9" t="s">
        <v>604</v>
      </c>
      <c r="Y383" s="9">
        <v>3</v>
      </c>
      <c r="Z383" s="8">
        <f t="shared" si="118"/>
        <v>1931</v>
      </c>
      <c r="AA383" s="6" t="s">
        <v>3967</v>
      </c>
      <c r="AB383" s="6">
        <v>1551200</v>
      </c>
      <c r="AC383" s="6">
        <f t="shared" si="123"/>
        <v>0.9524999999999999</v>
      </c>
      <c r="AD383" s="6">
        <f t="shared" si="124"/>
        <v>1477518</v>
      </c>
      <c r="AE383" s="6">
        <f t="shared" si="129"/>
        <v>436899</v>
      </c>
      <c r="AF383" s="6">
        <v>350000</v>
      </c>
      <c r="AG383" s="11">
        <f t="shared" si="127"/>
        <v>2264417</v>
      </c>
      <c r="AH383">
        <f t="shared" si="126"/>
        <v>1.4597840381640022</v>
      </c>
      <c r="AI383" s="53">
        <v>0.6</v>
      </c>
      <c r="AJ383" s="7" t="str">
        <f t="shared" si="111"/>
        <v>hp_2264417</v>
      </c>
      <c r="AK383" s="7" t="s">
        <v>3968</v>
      </c>
      <c r="AL383" s="7">
        <v>286760</v>
      </c>
      <c r="AM383" s="7">
        <f>INT(IF(MOD(Y383,3)=0,INT(AL383*0.55),INT(AL383*0.35)))</f>
        <v>157718</v>
      </c>
      <c r="AN383" s="54">
        <f t="shared" si="115"/>
        <v>251164</v>
      </c>
      <c r="AO383" s="7" t="str">
        <f t="shared" si="116"/>
        <v>atk_251164</v>
      </c>
      <c r="AP383" s="7" t="s">
        <v>3973</v>
      </c>
      <c r="AQ383" s="7" t="s">
        <v>3987</v>
      </c>
      <c r="AR383" s="7" t="s">
        <v>3975</v>
      </c>
      <c r="AS383" s="7" t="s">
        <v>3976</v>
      </c>
      <c r="AU383" s="7" t="str">
        <f t="shared" si="117"/>
        <v>hp_2264417;atk_251164;hit_500000;miss_50;cirt_0;cirtSub_-3500</v>
      </c>
    </row>
    <row r="384" spans="1:47" x14ac:dyDescent="0.2">
      <c r="A384" s="8" t="s">
        <v>1519</v>
      </c>
      <c r="B384" s="6" t="s">
        <v>3967</v>
      </c>
      <c r="C384" s="6">
        <v>347765</v>
      </c>
      <c r="D384" s="6">
        <v>3640050</v>
      </c>
      <c r="E384" s="6" t="str">
        <f t="shared" si="112"/>
        <v>hp_3640050</v>
      </c>
      <c r="F384" s="7" t="s">
        <v>3968</v>
      </c>
      <c r="G384" s="6">
        <v>1264600</v>
      </c>
      <c r="H384" s="7">
        <f t="shared" si="119"/>
        <v>2210614</v>
      </c>
      <c r="I384" s="7" t="str">
        <f t="shared" si="113"/>
        <v>atk_2210614</v>
      </c>
      <c r="J384" s="7" t="s">
        <v>3973</v>
      </c>
      <c r="K384" s="7" t="s">
        <v>3993</v>
      </c>
      <c r="L384" s="7" t="s">
        <v>3975</v>
      </c>
      <c r="M384" s="7" t="s">
        <v>3976</v>
      </c>
      <c r="O384" s="7" t="str">
        <f t="shared" si="114"/>
        <v>hp_3640050;atk_2210614;hit_500000;miss_80;cirt_0;cirtSub_-3500</v>
      </c>
      <c r="V384" s="7" t="str">
        <f t="shared" si="109"/>
        <v>烟囱山1-4</v>
      </c>
      <c r="W384" s="7">
        <f t="shared" si="122"/>
        <v>587</v>
      </c>
      <c r="X384" s="9" t="s">
        <v>604</v>
      </c>
      <c r="Y384" s="9">
        <v>4</v>
      </c>
      <c r="Z384" s="8">
        <f t="shared" si="118"/>
        <v>1935</v>
      </c>
      <c r="AA384" s="6" t="s">
        <v>3967</v>
      </c>
      <c r="AB384" s="6">
        <v>1556071</v>
      </c>
      <c r="AC384" s="6">
        <f t="shared" si="123"/>
        <v>0.9524999999999999</v>
      </c>
      <c r="AD384" s="6">
        <f t="shared" si="124"/>
        <v>1482157</v>
      </c>
      <c r="AE384" s="6">
        <f t="shared" si="129"/>
        <v>436899</v>
      </c>
      <c r="AF384" s="6">
        <v>350000</v>
      </c>
      <c r="AG384" s="11">
        <f t="shared" si="127"/>
        <v>2269056</v>
      </c>
      <c r="AH384">
        <f t="shared" si="126"/>
        <v>1.4581956735907295</v>
      </c>
      <c r="AI384" s="53">
        <v>0.6</v>
      </c>
      <c r="AJ384" s="7" t="str">
        <f t="shared" si="111"/>
        <v>hp_2269056</v>
      </c>
      <c r="AK384" s="7" t="s">
        <v>3968</v>
      </c>
      <c r="AL384" s="7">
        <v>287640</v>
      </c>
      <c r="AM384" s="7">
        <f>INT(IF(MOD(Y384,3)=0,INT(AL384*0.55),INT(AL384*0.35)))</f>
        <v>100674</v>
      </c>
      <c r="AN384" s="54">
        <f t="shared" si="115"/>
        <v>251661</v>
      </c>
      <c r="AO384" s="7" t="str">
        <f t="shared" si="116"/>
        <v>atk_251661</v>
      </c>
      <c r="AP384" s="7" t="s">
        <v>3973</v>
      </c>
      <c r="AQ384" s="7" t="s">
        <v>3987</v>
      </c>
      <c r="AR384" s="7" t="s">
        <v>3975</v>
      </c>
      <c r="AS384" s="7" t="s">
        <v>3976</v>
      </c>
      <c r="AU384" s="7" t="str">
        <f t="shared" si="117"/>
        <v>hp_2269056;atk_251661;hit_500000;miss_50;cirt_0;cirtSub_-3500</v>
      </c>
    </row>
    <row r="385" spans="1:47" x14ac:dyDescent="0.2">
      <c r="A385" s="8" t="s">
        <v>1519</v>
      </c>
      <c r="B385" s="6" t="s">
        <v>3967</v>
      </c>
      <c r="C385" s="6">
        <v>347765</v>
      </c>
      <c r="D385" s="6">
        <v>3653344</v>
      </c>
      <c r="E385" s="6" t="str">
        <f t="shared" si="112"/>
        <v>hp_3653344</v>
      </c>
      <c r="F385" s="7" t="s">
        <v>3968</v>
      </c>
      <c r="G385" s="6">
        <v>1264600</v>
      </c>
      <c r="H385" s="7">
        <f t="shared" si="119"/>
        <v>2210614</v>
      </c>
      <c r="I385" s="7" t="str">
        <f t="shared" si="113"/>
        <v>atk_2210614</v>
      </c>
      <c r="J385" s="7" t="s">
        <v>3973</v>
      </c>
      <c r="K385" s="7" t="s">
        <v>3993</v>
      </c>
      <c r="L385" s="7" t="s">
        <v>3975</v>
      </c>
      <c r="M385" s="7" t="s">
        <v>3976</v>
      </c>
      <c r="O385" s="7" t="str">
        <f t="shared" si="114"/>
        <v>hp_3653344;atk_2210614;hit_500000;miss_80;cirt_0;cirtSub_-3500</v>
      </c>
      <c r="V385" s="7" t="str">
        <f t="shared" ref="V385:V448" si="132">X385&amp;"-"&amp;Y385</f>
        <v>烟囱山1-5</v>
      </c>
      <c r="W385" s="7">
        <f t="shared" si="122"/>
        <v>589</v>
      </c>
      <c r="X385" s="9" t="s">
        <v>604</v>
      </c>
      <c r="Y385" s="9">
        <v>5</v>
      </c>
      <c r="Z385" s="8">
        <f t="shared" si="118"/>
        <v>1940</v>
      </c>
      <c r="AA385" s="6" t="s">
        <v>3967</v>
      </c>
      <c r="AB385" s="6">
        <v>1560942</v>
      </c>
      <c r="AC385" s="6">
        <f t="shared" si="123"/>
        <v>0.9524999999999999</v>
      </c>
      <c r="AD385" s="6">
        <f t="shared" si="124"/>
        <v>1486797</v>
      </c>
      <c r="AE385" s="6">
        <f t="shared" si="129"/>
        <v>436899</v>
      </c>
      <c r="AF385" s="6">
        <v>350000</v>
      </c>
      <c r="AG385" s="11">
        <f t="shared" si="127"/>
        <v>2273696</v>
      </c>
      <c r="AH385">
        <f t="shared" si="126"/>
        <v>1.4566178628033586</v>
      </c>
      <c r="AI385" s="53">
        <v>0.6</v>
      </c>
      <c r="AJ385" s="7" t="str">
        <f t="shared" ref="AJ385:AJ448" si="133">AA385&amp;"_"&amp;AG385</f>
        <v>hp_2273696</v>
      </c>
      <c r="AK385" s="7" t="s">
        <v>3968</v>
      </c>
      <c r="AL385" s="7">
        <v>288520</v>
      </c>
      <c r="AM385" s="7">
        <f>INT(IF(MOD(Y385,3)=0,INT(AL385*0.55),INT(AL385*0.35)))</f>
        <v>100982</v>
      </c>
      <c r="AN385" s="54">
        <f t="shared" si="115"/>
        <v>252158</v>
      </c>
      <c r="AO385" s="7" t="str">
        <f t="shared" si="116"/>
        <v>atk_252158</v>
      </c>
      <c r="AP385" s="7" t="s">
        <v>3973</v>
      </c>
      <c r="AQ385" s="7" t="s">
        <v>3987</v>
      </c>
      <c r="AR385" s="7" t="s">
        <v>3975</v>
      </c>
      <c r="AS385" s="7" t="s">
        <v>3976</v>
      </c>
      <c r="AU385" s="7" t="str">
        <f t="shared" si="117"/>
        <v>hp_2273696;atk_252158;hit_500000;miss_50;cirt_0;cirtSub_-3500</v>
      </c>
    </row>
    <row r="386" spans="1:47" x14ac:dyDescent="0.2">
      <c r="A386" s="8" t="s">
        <v>1519</v>
      </c>
      <c r="B386" s="6" t="s">
        <v>3967</v>
      </c>
      <c r="C386" s="6">
        <v>347765</v>
      </c>
      <c r="D386" s="6">
        <v>3666668</v>
      </c>
      <c r="E386" s="6" t="str">
        <f t="shared" ref="E386:E449" si="134">B386&amp;"_"&amp;D386</f>
        <v>hp_3666668</v>
      </c>
      <c r="F386" s="7" t="s">
        <v>3968</v>
      </c>
      <c r="G386" s="6">
        <v>1264600</v>
      </c>
      <c r="H386" s="7">
        <f t="shared" si="119"/>
        <v>2210614</v>
      </c>
      <c r="I386" s="7" t="str">
        <f t="shared" ref="I386:I449" si="135">F386&amp;"_"&amp;H386</f>
        <v>atk_2210614</v>
      </c>
      <c r="J386" s="7" t="s">
        <v>3973</v>
      </c>
      <c r="K386" s="7" t="s">
        <v>3993</v>
      </c>
      <c r="L386" s="7" t="s">
        <v>3975</v>
      </c>
      <c r="M386" s="7" t="s">
        <v>3976</v>
      </c>
      <c r="O386" s="7" t="str">
        <f t="shared" ref="O386:O449" si="136">E386&amp;";"&amp;I386&amp;";"&amp;J386&amp;";"&amp;K386&amp;";"&amp;L386&amp;";"&amp;M386</f>
        <v>hp_3666668;atk_2210614;hit_500000;miss_80;cirt_0;cirtSub_-3500</v>
      </c>
      <c r="V386" s="7" t="str">
        <f t="shared" si="132"/>
        <v>烟囱山1-6</v>
      </c>
      <c r="W386" s="7">
        <f t="shared" si="122"/>
        <v>591</v>
      </c>
      <c r="X386" s="9" t="s">
        <v>604</v>
      </c>
      <c r="Y386" s="9">
        <v>6</v>
      </c>
      <c r="Z386" s="8">
        <f t="shared" si="118"/>
        <v>1946</v>
      </c>
      <c r="AA386" s="6" t="s">
        <v>3967</v>
      </c>
      <c r="AB386" s="6">
        <v>1565814</v>
      </c>
      <c r="AC386" s="6">
        <f t="shared" si="123"/>
        <v>0.95499999999999996</v>
      </c>
      <c r="AD386" s="6">
        <f t="shared" si="124"/>
        <v>1495352</v>
      </c>
      <c r="AE386" s="6">
        <f t="shared" si="129"/>
        <v>436899</v>
      </c>
      <c r="AF386" s="6">
        <v>350000</v>
      </c>
      <c r="AG386" s="11">
        <f t="shared" si="127"/>
        <v>2282251</v>
      </c>
      <c r="AH386">
        <f t="shared" si="126"/>
        <v>1.4575492363716251</v>
      </c>
      <c r="AI386" s="53">
        <v>0.6</v>
      </c>
      <c r="AJ386" s="7" t="str">
        <f t="shared" si="133"/>
        <v>hp_2282251</v>
      </c>
      <c r="AK386" s="7" t="s">
        <v>3968</v>
      </c>
      <c r="AL386" s="7">
        <v>289400</v>
      </c>
      <c r="AM386" s="7">
        <f>INT(IF(MOD(Y386,3)=0,INT(AL386*0.55),INT(AL386*0.35)))</f>
        <v>159170</v>
      </c>
      <c r="AN386" s="54">
        <f t="shared" ref="AN386:AN449" si="137">INT(AL386*AI386*AH386)</f>
        <v>253088</v>
      </c>
      <c r="AO386" s="7" t="str">
        <f t="shared" ref="AO386:AO449" si="138">AK386&amp;"_"&amp;AN386</f>
        <v>atk_253088</v>
      </c>
      <c r="AP386" s="7" t="s">
        <v>3973</v>
      </c>
      <c r="AQ386" s="7" t="s">
        <v>3987</v>
      </c>
      <c r="AR386" s="7" t="s">
        <v>3975</v>
      </c>
      <c r="AS386" s="7" t="s">
        <v>3976</v>
      </c>
      <c r="AU386" s="7" t="str">
        <f t="shared" ref="AU386:AU449" si="139">AJ386&amp;";"&amp;AO386&amp;";"&amp;AP386&amp;";"&amp;AQ386&amp;";"&amp;AR386&amp;";"&amp;AS386</f>
        <v>hp_2282251;atk_253088;hit_500000;miss_50;cirt_0;cirtSub_-3500</v>
      </c>
    </row>
    <row r="387" spans="1:47" x14ac:dyDescent="0.2">
      <c r="A387" s="8" t="s">
        <v>1520</v>
      </c>
      <c r="B387" s="6" t="s">
        <v>3967</v>
      </c>
      <c r="C387" s="6">
        <v>351725</v>
      </c>
      <c r="D387" s="6">
        <v>3701613</v>
      </c>
      <c r="E387" s="6" t="str">
        <f t="shared" si="134"/>
        <v>hp_3701613</v>
      </c>
      <c r="F387" s="7" t="s">
        <v>3968</v>
      </c>
      <c r="G387" s="6">
        <v>1279000</v>
      </c>
      <c r="H387" s="7">
        <f t="shared" si="119"/>
        <v>2246190</v>
      </c>
      <c r="I387" s="7" t="str">
        <f t="shared" si="135"/>
        <v>atk_2246190</v>
      </c>
      <c r="J387" s="7" t="s">
        <v>3973</v>
      </c>
      <c r="K387" s="7" t="s">
        <v>3993</v>
      </c>
      <c r="L387" s="7" t="s">
        <v>3975</v>
      </c>
      <c r="M387" s="7" t="s">
        <v>3976</v>
      </c>
      <c r="O387" s="7" t="str">
        <f t="shared" si="136"/>
        <v>hp_3701613;atk_2246190;hit_500000;miss_80;cirt_0;cirtSub_-3500</v>
      </c>
      <c r="V387" s="7" t="str">
        <f t="shared" si="132"/>
        <v>烟囱山1-7</v>
      </c>
      <c r="W387" s="7">
        <f t="shared" si="122"/>
        <v>593</v>
      </c>
      <c r="X387" s="9" t="s">
        <v>604</v>
      </c>
      <c r="Y387" s="9">
        <v>7</v>
      </c>
      <c r="Z387" s="8">
        <f t="shared" ref="Z387:Z450" si="140">Y387+Z386</f>
        <v>1953</v>
      </c>
      <c r="AA387" s="6" t="s">
        <v>3967</v>
      </c>
      <c r="AB387" s="6">
        <v>1570687</v>
      </c>
      <c r="AC387" s="6">
        <f t="shared" si="123"/>
        <v>0.95499999999999996</v>
      </c>
      <c r="AD387" s="6">
        <f t="shared" si="124"/>
        <v>1500006</v>
      </c>
      <c r="AE387" s="6">
        <f t="shared" si="129"/>
        <v>436899</v>
      </c>
      <c r="AF387" s="6">
        <v>350000</v>
      </c>
      <c r="AG387" s="11">
        <f t="shared" si="127"/>
        <v>2286905</v>
      </c>
      <c r="AH387">
        <f t="shared" si="126"/>
        <v>1.4559902768661102</v>
      </c>
      <c r="AI387" s="53">
        <v>0.6</v>
      </c>
      <c r="AJ387" s="7" t="str">
        <f t="shared" si="133"/>
        <v>hp_2286905</v>
      </c>
      <c r="AK387" s="7" t="s">
        <v>3968</v>
      </c>
      <c r="AL387" s="7">
        <v>290280</v>
      </c>
      <c r="AM387" s="7">
        <f>INT(IF(MOD(Y387,3)=0,INT(AL387*0.55),INT(AL387*0.35)))</f>
        <v>101598</v>
      </c>
      <c r="AN387" s="54">
        <f t="shared" si="137"/>
        <v>253586</v>
      </c>
      <c r="AO387" s="7" t="str">
        <f t="shared" si="138"/>
        <v>atk_253586</v>
      </c>
      <c r="AP387" s="7" t="s">
        <v>3973</v>
      </c>
      <c r="AQ387" s="7" t="s">
        <v>3987</v>
      </c>
      <c r="AR387" s="7" t="s">
        <v>3975</v>
      </c>
      <c r="AS387" s="7" t="s">
        <v>3976</v>
      </c>
      <c r="AU387" s="7" t="str">
        <f t="shared" si="139"/>
        <v>hp_2286905;atk_253586;hit_500000;miss_50;cirt_0;cirtSub_-3500</v>
      </c>
    </row>
    <row r="388" spans="1:47" x14ac:dyDescent="0.2">
      <c r="A388" s="8" t="s">
        <v>1520</v>
      </c>
      <c r="B388" s="6" t="s">
        <v>3967</v>
      </c>
      <c r="C388" s="6">
        <v>351725</v>
      </c>
      <c r="D388" s="6">
        <v>3715908</v>
      </c>
      <c r="E388" s="6" t="str">
        <f t="shared" si="134"/>
        <v>hp_3715908</v>
      </c>
      <c r="F388" s="7" t="s">
        <v>3968</v>
      </c>
      <c r="G388" s="6">
        <v>1279000</v>
      </c>
      <c r="H388" s="7">
        <f t="shared" si="119"/>
        <v>2246190</v>
      </c>
      <c r="I388" s="7" t="str">
        <f t="shared" si="135"/>
        <v>atk_2246190</v>
      </c>
      <c r="J388" s="7" t="s">
        <v>3973</v>
      </c>
      <c r="K388" s="7" t="s">
        <v>3993</v>
      </c>
      <c r="L388" s="7" t="s">
        <v>3975</v>
      </c>
      <c r="M388" s="7" t="s">
        <v>3976</v>
      </c>
      <c r="O388" s="7" t="str">
        <f t="shared" si="136"/>
        <v>hp_3715908;atk_2246190;hit_500000;miss_80;cirt_0;cirtSub_-3500</v>
      </c>
      <c r="V388" s="7" t="str">
        <f t="shared" si="132"/>
        <v>烟囱山1-8</v>
      </c>
      <c r="W388" s="7">
        <f t="shared" si="122"/>
        <v>595</v>
      </c>
      <c r="X388" s="9" t="s">
        <v>604</v>
      </c>
      <c r="Y388" s="9">
        <v>8</v>
      </c>
      <c r="Z388" s="8">
        <f t="shared" si="140"/>
        <v>1961</v>
      </c>
      <c r="AA388" s="6" t="s">
        <v>3967</v>
      </c>
      <c r="AB388" s="6">
        <v>1575561</v>
      </c>
      <c r="AC388" s="6">
        <f t="shared" si="123"/>
        <v>0.95499999999999996</v>
      </c>
      <c r="AD388" s="6">
        <f t="shared" si="124"/>
        <v>1504660</v>
      </c>
      <c r="AE388" s="6">
        <f t="shared" si="129"/>
        <v>436899</v>
      </c>
      <c r="AF388" s="6">
        <v>350000</v>
      </c>
      <c r="AG388" s="11">
        <f t="shared" si="127"/>
        <v>2291559</v>
      </c>
      <c r="AH388">
        <f t="shared" si="126"/>
        <v>1.4544400375485302</v>
      </c>
      <c r="AI388" s="53">
        <v>0.6</v>
      </c>
      <c r="AJ388" s="7" t="str">
        <f t="shared" si="133"/>
        <v>hp_2291559</v>
      </c>
      <c r="AK388" s="7" t="s">
        <v>3968</v>
      </c>
      <c r="AL388" s="7">
        <v>291160</v>
      </c>
      <c r="AM388" s="7">
        <f>INT(IF(MOD(Y388,3)=0,INT(AL388*0.55),INT(AL388*0.35)))</f>
        <v>101906</v>
      </c>
      <c r="AN388" s="54">
        <f t="shared" si="137"/>
        <v>254084</v>
      </c>
      <c r="AO388" s="7" t="str">
        <f t="shared" si="138"/>
        <v>atk_254084</v>
      </c>
      <c r="AP388" s="7" t="s">
        <v>3973</v>
      </c>
      <c r="AQ388" s="7" t="s">
        <v>3987</v>
      </c>
      <c r="AR388" s="7" t="s">
        <v>3975</v>
      </c>
      <c r="AS388" s="7" t="s">
        <v>3976</v>
      </c>
      <c r="AU388" s="7" t="str">
        <f t="shared" si="139"/>
        <v>hp_2291559;atk_254084;hit_500000;miss_50;cirt_0;cirtSub_-3500</v>
      </c>
    </row>
    <row r="389" spans="1:47" x14ac:dyDescent="0.2">
      <c r="A389" s="8" t="s">
        <v>1520</v>
      </c>
      <c r="B389" s="6" t="s">
        <v>3967</v>
      </c>
      <c r="C389" s="6">
        <v>351725</v>
      </c>
      <c r="D389" s="6">
        <v>3730236</v>
      </c>
      <c r="E389" s="6" t="str">
        <f t="shared" si="134"/>
        <v>hp_3730236</v>
      </c>
      <c r="F389" s="7" t="s">
        <v>3968</v>
      </c>
      <c r="G389" s="6">
        <v>1279000</v>
      </c>
      <c r="H389" s="7">
        <f t="shared" si="119"/>
        <v>2246190</v>
      </c>
      <c r="I389" s="7" t="str">
        <f t="shared" si="135"/>
        <v>atk_2246190</v>
      </c>
      <c r="J389" s="7" t="s">
        <v>3973</v>
      </c>
      <c r="K389" s="7" t="s">
        <v>3993</v>
      </c>
      <c r="L389" s="7" t="s">
        <v>3975</v>
      </c>
      <c r="M389" s="7" t="s">
        <v>3976</v>
      </c>
      <c r="O389" s="7" t="str">
        <f t="shared" si="136"/>
        <v>hp_3730236;atk_2246190;hit_500000;miss_80;cirt_0;cirtSub_-3500</v>
      </c>
      <c r="V389" s="7" t="str">
        <f t="shared" si="132"/>
        <v>烟囱山1-9</v>
      </c>
      <c r="W389" s="7">
        <f t="shared" si="122"/>
        <v>597</v>
      </c>
      <c r="X389" s="9" t="s">
        <v>604</v>
      </c>
      <c r="Y389" s="9">
        <v>9</v>
      </c>
      <c r="Z389" s="8">
        <f t="shared" si="140"/>
        <v>1970</v>
      </c>
      <c r="AA389" s="6" t="s">
        <v>3967</v>
      </c>
      <c r="AB389" s="6">
        <v>1580435</v>
      </c>
      <c r="AC389" s="6">
        <f t="shared" si="123"/>
        <v>0.95749999999999991</v>
      </c>
      <c r="AD389" s="6">
        <f t="shared" si="124"/>
        <v>1513266</v>
      </c>
      <c r="AE389" s="6">
        <f t="shared" si="129"/>
        <v>436899</v>
      </c>
      <c r="AF389" s="6">
        <v>350000</v>
      </c>
      <c r="AG389" s="11">
        <f t="shared" si="127"/>
        <v>2300165</v>
      </c>
      <c r="AH389">
        <f t="shared" si="126"/>
        <v>1.4553999373590183</v>
      </c>
      <c r="AI389" s="53">
        <v>0.6</v>
      </c>
      <c r="AJ389" s="7" t="str">
        <f t="shared" si="133"/>
        <v>hp_2300165</v>
      </c>
      <c r="AK389" s="7" t="s">
        <v>3968</v>
      </c>
      <c r="AL389" s="7">
        <v>292040</v>
      </c>
      <c r="AM389" s="7">
        <f>INT(IF(MOD(Y389,3)=0,INT(AL389*0.55),INT(AL389*0.35)))</f>
        <v>160622</v>
      </c>
      <c r="AN389" s="54">
        <f t="shared" si="137"/>
        <v>255020</v>
      </c>
      <c r="AO389" s="7" t="str">
        <f t="shared" si="138"/>
        <v>atk_255020</v>
      </c>
      <c r="AP389" s="7" t="s">
        <v>3973</v>
      </c>
      <c r="AQ389" s="7" t="s">
        <v>3987</v>
      </c>
      <c r="AR389" s="7" t="s">
        <v>3975</v>
      </c>
      <c r="AS389" s="7" t="s">
        <v>3976</v>
      </c>
      <c r="AU389" s="7" t="str">
        <f t="shared" si="139"/>
        <v>hp_2300165;atk_255020;hit_500000;miss_50;cirt_0;cirtSub_-3500</v>
      </c>
    </row>
    <row r="390" spans="1:47" s="12" customFormat="1" x14ac:dyDescent="0.2">
      <c r="A390" s="8" t="s">
        <v>1521</v>
      </c>
      <c r="B390" s="6" t="s">
        <v>3967</v>
      </c>
      <c r="C390" s="6">
        <v>356070</v>
      </c>
      <c r="D390" s="6">
        <v>3766822</v>
      </c>
      <c r="E390" s="6" t="str">
        <f t="shared" si="134"/>
        <v>hp_3766822</v>
      </c>
      <c r="F390" s="7" t="s">
        <v>3968</v>
      </c>
      <c r="G390" s="6">
        <v>1294800</v>
      </c>
      <c r="H390" s="7">
        <f t="shared" si="119"/>
        <v>2284291</v>
      </c>
      <c r="I390" s="7" t="str">
        <f t="shared" si="135"/>
        <v>atk_2284291</v>
      </c>
      <c r="J390" s="7" t="s">
        <v>3973</v>
      </c>
      <c r="K390" s="7" t="s">
        <v>3993</v>
      </c>
      <c r="L390" s="7" t="s">
        <v>3975</v>
      </c>
      <c r="M390" s="7" t="s">
        <v>3976</v>
      </c>
      <c r="N390" s="7"/>
      <c r="O390" s="7" t="str">
        <f t="shared" si="136"/>
        <v>hp_3766822;atk_2284291;hit_500000;miss_80;cirt_0;cirtSub_-3500</v>
      </c>
      <c r="P390" s="7"/>
      <c r="Q390" s="7"/>
      <c r="R390" s="7"/>
      <c r="S390" s="7"/>
      <c r="T390" s="7"/>
      <c r="V390" s="12" t="str">
        <f t="shared" si="132"/>
        <v>烟囱山1-10</v>
      </c>
      <c r="W390" s="12">
        <f t="shared" si="122"/>
        <v>599</v>
      </c>
      <c r="X390" s="5" t="s">
        <v>604</v>
      </c>
      <c r="Y390" s="5">
        <v>10</v>
      </c>
      <c r="Z390" s="5">
        <f t="shared" si="140"/>
        <v>1980</v>
      </c>
      <c r="AA390" s="11" t="s">
        <v>3967</v>
      </c>
      <c r="AB390" s="11">
        <v>1585309</v>
      </c>
      <c r="AC390" s="11">
        <f t="shared" si="123"/>
        <v>0.95749999999999991</v>
      </c>
      <c r="AD390" s="11">
        <f t="shared" si="124"/>
        <v>1517933</v>
      </c>
      <c r="AE390" s="6">
        <f t="shared" si="129"/>
        <v>436899</v>
      </c>
      <c r="AF390" s="11">
        <v>350000</v>
      </c>
      <c r="AG390" s="11">
        <f t="shared" si="127"/>
        <v>2304832</v>
      </c>
      <c r="AH390">
        <f t="shared" si="126"/>
        <v>1.4538692456801796</v>
      </c>
      <c r="AI390" s="53">
        <v>0.6</v>
      </c>
      <c r="AJ390" s="7" t="str">
        <f t="shared" si="133"/>
        <v>hp_2304832</v>
      </c>
      <c r="AK390" s="12" t="s">
        <v>3968</v>
      </c>
      <c r="AL390" s="12">
        <v>292920</v>
      </c>
      <c r="AM390" s="7">
        <f>INT(IF(MOD(Y390,3)=0,INT(AL390*0.55),INT(AL390*0.35)))</f>
        <v>102522</v>
      </c>
      <c r="AN390" s="54">
        <f t="shared" si="137"/>
        <v>255520</v>
      </c>
      <c r="AO390" s="7" t="str">
        <f t="shared" si="138"/>
        <v>atk_255520</v>
      </c>
      <c r="AP390" s="12" t="s">
        <v>3973</v>
      </c>
      <c r="AQ390" s="12" t="s">
        <v>3987</v>
      </c>
      <c r="AR390" s="12" t="s">
        <v>3975</v>
      </c>
      <c r="AS390" s="12" t="s">
        <v>3976</v>
      </c>
      <c r="AU390" s="12" t="str">
        <f t="shared" si="139"/>
        <v>hp_2304832;atk_255520;hit_500000;miss_50;cirt_0;cirtSub_-3500</v>
      </c>
    </row>
    <row r="391" spans="1:47" x14ac:dyDescent="0.2">
      <c r="A391" s="8" t="s">
        <v>1521</v>
      </c>
      <c r="B391" s="6" t="s">
        <v>3967</v>
      </c>
      <c r="C391" s="6">
        <v>356070</v>
      </c>
      <c r="D391" s="6">
        <v>3781235</v>
      </c>
      <c r="E391" s="6" t="str">
        <f t="shared" si="134"/>
        <v>hp_3781235</v>
      </c>
      <c r="F391" s="7" t="s">
        <v>3968</v>
      </c>
      <c r="G391" s="6">
        <v>1294800</v>
      </c>
      <c r="H391" s="7">
        <f t="shared" si="119"/>
        <v>2284291</v>
      </c>
      <c r="I391" s="7" t="str">
        <f t="shared" si="135"/>
        <v>atk_2284291</v>
      </c>
      <c r="J391" s="7" t="s">
        <v>3973</v>
      </c>
      <c r="K391" s="7" t="s">
        <v>3993</v>
      </c>
      <c r="L391" s="7" t="s">
        <v>3975</v>
      </c>
      <c r="M391" s="7" t="s">
        <v>3976</v>
      </c>
      <c r="O391" s="7" t="str">
        <f t="shared" si="136"/>
        <v>hp_3781235;atk_2284291;hit_500000;miss_80;cirt_0;cirtSub_-3500</v>
      </c>
      <c r="V391" s="7" t="str">
        <f t="shared" si="132"/>
        <v>烟囱山2-1</v>
      </c>
      <c r="W391" s="7">
        <f t="shared" si="122"/>
        <v>601</v>
      </c>
      <c r="X391" s="9" t="s">
        <v>605</v>
      </c>
      <c r="Y391" s="9">
        <v>1</v>
      </c>
      <c r="Z391" s="8">
        <f t="shared" si="140"/>
        <v>1981</v>
      </c>
      <c r="AA391" s="6" t="s">
        <v>3967</v>
      </c>
      <c r="AB391" s="6">
        <v>1590185</v>
      </c>
      <c r="AC391" s="6">
        <f t="shared" si="123"/>
        <v>0.96</v>
      </c>
      <c r="AD391" s="6">
        <f t="shared" si="124"/>
        <v>1526577</v>
      </c>
      <c r="AE391" s="6">
        <f t="shared" ref="AE391" si="141">IF(MOD(Y391,1)=0,INT(AD390*0.3),0)</f>
        <v>455379</v>
      </c>
      <c r="AF391" s="6">
        <v>350000</v>
      </c>
      <c r="AG391" s="11">
        <f t="shared" si="127"/>
        <v>2331956</v>
      </c>
      <c r="AH391">
        <f t="shared" si="126"/>
        <v>1.4664683668881293</v>
      </c>
      <c r="AI391" s="53">
        <v>0.6</v>
      </c>
      <c r="AJ391" s="7" t="str">
        <f t="shared" si="133"/>
        <v>hp_2331956</v>
      </c>
      <c r="AK391" s="7" t="s">
        <v>3968</v>
      </c>
      <c r="AL391" s="7">
        <v>293800</v>
      </c>
      <c r="AM391" s="7">
        <f>INT(IF(MOD(Y391,3)=0,INT(AL391*0.55),INT(AL391*0.35)))</f>
        <v>102830</v>
      </c>
      <c r="AN391" s="54">
        <f t="shared" si="137"/>
        <v>258509</v>
      </c>
      <c r="AO391" s="7" t="str">
        <f t="shared" si="138"/>
        <v>atk_258509</v>
      </c>
      <c r="AP391" s="7" t="s">
        <v>3973</v>
      </c>
      <c r="AQ391" s="7" t="s">
        <v>3987</v>
      </c>
      <c r="AR391" s="7" t="s">
        <v>3975</v>
      </c>
      <c r="AS391" s="7" t="s">
        <v>3976</v>
      </c>
      <c r="AU391" s="7" t="str">
        <f t="shared" si="139"/>
        <v>hp_2331956;atk_258509;hit_500000;miss_50;cirt_0;cirtSub_-3500</v>
      </c>
    </row>
    <row r="392" spans="1:47" x14ac:dyDescent="0.2">
      <c r="A392" s="8" t="s">
        <v>1521</v>
      </c>
      <c r="B392" s="6" t="s">
        <v>3967</v>
      </c>
      <c r="C392" s="6">
        <v>356070</v>
      </c>
      <c r="D392" s="6">
        <v>3795682</v>
      </c>
      <c r="E392" s="6" t="str">
        <f t="shared" si="134"/>
        <v>hp_3795682</v>
      </c>
      <c r="F392" s="7" t="s">
        <v>3968</v>
      </c>
      <c r="G392" s="6">
        <v>1294800</v>
      </c>
      <c r="H392" s="7">
        <f t="shared" si="119"/>
        <v>2284291</v>
      </c>
      <c r="I392" s="7" t="str">
        <f t="shared" si="135"/>
        <v>atk_2284291</v>
      </c>
      <c r="J392" s="7" t="s">
        <v>3973</v>
      </c>
      <c r="K392" s="7" t="s">
        <v>3993</v>
      </c>
      <c r="L392" s="7" t="s">
        <v>3975</v>
      </c>
      <c r="M392" s="7" t="s">
        <v>3976</v>
      </c>
      <c r="O392" s="7" t="str">
        <f t="shared" si="136"/>
        <v>hp_3795682;atk_2284291;hit_500000;miss_80;cirt_0;cirtSub_-3500</v>
      </c>
      <c r="V392" s="7" t="str">
        <f t="shared" si="132"/>
        <v>烟囱山2-2</v>
      </c>
      <c r="W392" s="7">
        <f t="shared" si="122"/>
        <v>603</v>
      </c>
      <c r="X392" s="9" t="s">
        <v>605</v>
      </c>
      <c r="Y392" s="9">
        <v>2</v>
      </c>
      <c r="Z392" s="8">
        <f t="shared" si="140"/>
        <v>1983</v>
      </c>
      <c r="AA392" s="6" t="s">
        <v>3967</v>
      </c>
      <c r="AB392" s="6">
        <v>1595061</v>
      </c>
      <c r="AC392" s="6">
        <f t="shared" si="123"/>
        <v>0.96</v>
      </c>
      <c r="AD392" s="6">
        <f t="shared" si="124"/>
        <v>1531258</v>
      </c>
      <c r="AE392" s="6">
        <f t="shared" si="129"/>
        <v>455379</v>
      </c>
      <c r="AF392" s="6">
        <v>350000</v>
      </c>
      <c r="AG392" s="11">
        <f t="shared" si="127"/>
        <v>2336637</v>
      </c>
      <c r="AH392">
        <f t="shared" si="126"/>
        <v>1.4649201503892328</v>
      </c>
      <c r="AI392" s="53">
        <v>0.6</v>
      </c>
      <c r="AJ392" s="7" t="str">
        <f t="shared" si="133"/>
        <v>hp_2336637</v>
      </c>
      <c r="AK392" s="7" t="s">
        <v>3968</v>
      </c>
      <c r="AL392" s="7">
        <v>294680</v>
      </c>
      <c r="AM392" s="7">
        <f>INT(IF(MOD(Y392,3)=0,INT(AL392*0.55),INT(AL392*0.35)))</f>
        <v>103138</v>
      </c>
      <c r="AN392" s="54">
        <f t="shared" si="137"/>
        <v>259009</v>
      </c>
      <c r="AO392" s="7" t="str">
        <f t="shared" si="138"/>
        <v>atk_259009</v>
      </c>
      <c r="AP392" s="7" t="s">
        <v>3973</v>
      </c>
      <c r="AQ392" s="7" t="s">
        <v>3987</v>
      </c>
      <c r="AR392" s="7" t="s">
        <v>3975</v>
      </c>
      <c r="AS392" s="7" t="s">
        <v>3976</v>
      </c>
      <c r="AU392" s="7" t="str">
        <f t="shared" si="139"/>
        <v>hp_2336637;atk_259009;hit_500000;miss_50;cirt_0;cirtSub_-3500</v>
      </c>
    </row>
    <row r="393" spans="1:47" x14ac:dyDescent="0.2">
      <c r="A393" s="8" t="s">
        <v>1682</v>
      </c>
      <c r="B393" s="6" t="s">
        <v>3967</v>
      </c>
      <c r="C393" s="6">
        <v>360415</v>
      </c>
      <c r="D393" s="6">
        <v>3832676</v>
      </c>
      <c r="E393" s="6" t="str">
        <f t="shared" si="134"/>
        <v>hp_3832676</v>
      </c>
      <c r="F393" s="7" t="s">
        <v>3968</v>
      </c>
      <c r="G393" s="6">
        <v>1310600</v>
      </c>
      <c r="H393" s="7">
        <f t="shared" si="119"/>
        <v>2322734</v>
      </c>
      <c r="I393" s="7" t="str">
        <f t="shared" si="135"/>
        <v>atk_2322734</v>
      </c>
      <c r="J393" s="7" t="s">
        <v>3973</v>
      </c>
      <c r="K393" s="7" t="s">
        <v>3994</v>
      </c>
      <c r="L393" s="7" t="s">
        <v>3975</v>
      </c>
      <c r="M393" s="7" t="s">
        <v>3976</v>
      </c>
      <c r="O393" s="7" t="str">
        <f t="shared" si="136"/>
        <v>hp_3832676;atk_2322734;hit_500000;miss_85;cirt_0;cirtSub_-3500</v>
      </c>
      <c r="V393" s="7" t="str">
        <f t="shared" si="132"/>
        <v>烟囱山2-3</v>
      </c>
      <c r="W393" s="7">
        <f t="shared" si="122"/>
        <v>605</v>
      </c>
      <c r="X393" s="9" t="s">
        <v>605</v>
      </c>
      <c r="Y393" s="9">
        <v>3</v>
      </c>
      <c r="Z393" s="8">
        <f t="shared" si="140"/>
        <v>1986</v>
      </c>
      <c r="AA393" s="6" t="s">
        <v>3967</v>
      </c>
      <c r="AB393" s="6">
        <v>1599938</v>
      </c>
      <c r="AC393" s="6">
        <f t="shared" si="123"/>
        <v>0.96249999999999991</v>
      </c>
      <c r="AD393" s="6">
        <f t="shared" si="124"/>
        <v>1539940</v>
      </c>
      <c r="AE393" s="6">
        <f t="shared" si="129"/>
        <v>455379</v>
      </c>
      <c r="AF393" s="6">
        <v>350000</v>
      </c>
      <c r="AG393" s="11">
        <f t="shared" si="127"/>
        <v>2345319</v>
      </c>
      <c r="AH393">
        <f t="shared" si="126"/>
        <v>1.4658811778956435</v>
      </c>
      <c r="AI393" s="53">
        <v>0.6</v>
      </c>
      <c r="AJ393" s="7" t="str">
        <f t="shared" si="133"/>
        <v>hp_2345319</v>
      </c>
      <c r="AK393" s="7" t="s">
        <v>3968</v>
      </c>
      <c r="AL393" s="7">
        <v>295560</v>
      </c>
      <c r="AM393" s="7">
        <f>INT(IF(MOD(Y393,3)=0,INT(AL393*0.55),INT(AL393*0.35)))</f>
        <v>162558</v>
      </c>
      <c r="AN393" s="54">
        <f t="shared" si="137"/>
        <v>259953</v>
      </c>
      <c r="AO393" s="7" t="str">
        <f t="shared" si="138"/>
        <v>atk_259953</v>
      </c>
      <c r="AP393" s="7" t="s">
        <v>3973</v>
      </c>
      <c r="AQ393" s="7" t="s">
        <v>3987</v>
      </c>
      <c r="AR393" s="7" t="s">
        <v>3975</v>
      </c>
      <c r="AS393" s="7" t="s">
        <v>3976</v>
      </c>
      <c r="AU393" s="7" t="str">
        <f t="shared" si="139"/>
        <v>hp_2345319;atk_259953;hit_500000;miss_50;cirt_0;cirtSub_-3500</v>
      </c>
    </row>
    <row r="394" spans="1:47" x14ac:dyDescent="0.2">
      <c r="A394" s="8" t="s">
        <v>1682</v>
      </c>
      <c r="B394" s="6" t="s">
        <v>3967</v>
      </c>
      <c r="C394" s="6">
        <v>360415</v>
      </c>
      <c r="D394" s="6">
        <v>3847209</v>
      </c>
      <c r="E394" s="6" t="str">
        <f t="shared" si="134"/>
        <v>hp_3847209</v>
      </c>
      <c r="F394" s="7" t="s">
        <v>3968</v>
      </c>
      <c r="G394" s="6">
        <v>1310600</v>
      </c>
      <c r="H394" s="7">
        <f t="shared" ref="H394:H457" si="142">INT(G394*VLOOKUP(A394,X:AN,11,0)*VLOOKUP(A394,X:AN,12,0))</f>
        <v>2322734</v>
      </c>
      <c r="I394" s="7" t="str">
        <f t="shared" si="135"/>
        <v>atk_2322734</v>
      </c>
      <c r="J394" s="7" t="s">
        <v>3973</v>
      </c>
      <c r="K394" s="7" t="s">
        <v>3994</v>
      </c>
      <c r="L394" s="7" t="s">
        <v>3975</v>
      </c>
      <c r="M394" s="7" t="s">
        <v>3976</v>
      </c>
      <c r="O394" s="7" t="str">
        <f t="shared" si="136"/>
        <v>hp_3847209;atk_2322734;hit_500000;miss_85;cirt_0;cirtSub_-3500</v>
      </c>
      <c r="V394" s="7" t="str">
        <f t="shared" si="132"/>
        <v>烟囱山2-4</v>
      </c>
      <c r="W394" s="7">
        <f t="shared" si="122"/>
        <v>607</v>
      </c>
      <c r="X394" s="9" t="s">
        <v>605</v>
      </c>
      <c r="Y394" s="9">
        <v>4</v>
      </c>
      <c r="Z394" s="8">
        <f t="shared" si="140"/>
        <v>1990</v>
      </c>
      <c r="AA394" s="6" t="s">
        <v>3967</v>
      </c>
      <c r="AB394" s="6">
        <v>1604815</v>
      </c>
      <c r="AC394" s="6">
        <f t="shared" si="123"/>
        <v>0.96249999999999991</v>
      </c>
      <c r="AD394" s="6">
        <f t="shared" si="124"/>
        <v>1544634</v>
      </c>
      <c r="AE394" s="6">
        <f t="shared" si="129"/>
        <v>455379</v>
      </c>
      <c r="AF394" s="6">
        <v>350000</v>
      </c>
      <c r="AG394" s="11">
        <f t="shared" si="127"/>
        <v>2350013</v>
      </c>
      <c r="AH394">
        <f t="shared" si="126"/>
        <v>1.4643513426781281</v>
      </c>
      <c r="AI394" s="53">
        <v>0.6</v>
      </c>
      <c r="AJ394" s="7" t="str">
        <f t="shared" si="133"/>
        <v>hp_2350013</v>
      </c>
      <c r="AK394" s="7" t="s">
        <v>3968</v>
      </c>
      <c r="AL394" s="7">
        <v>296440</v>
      </c>
      <c r="AM394" s="7">
        <f>INT(IF(MOD(Y394,3)=0,INT(AL394*0.55),INT(AL394*0.35)))</f>
        <v>103754</v>
      </c>
      <c r="AN394" s="54">
        <f t="shared" si="137"/>
        <v>260455</v>
      </c>
      <c r="AO394" s="7" t="str">
        <f t="shared" si="138"/>
        <v>atk_260455</v>
      </c>
      <c r="AP394" s="7" t="s">
        <v>3973</v>
      </c>
      <c r="AQ394" s="7" t="s">
        <v>3987</v>
      </c>
      <c r="AR394" s="7" t="s">
        <v>3975</v>
      </c>
      <c r="AS394" s="7" t="s">
        <v>3976</v>
      </c>
      <c r="AU394" s="7" t="str">
        <f t="shared" si="139"/>
        <v>hp_2350013;atk_260455;hit_500000;miss_50;cirt_0;cirtSub_-3500</v>
      </c>
    </row>
    <row r="395" spans="1:47" x14ac:dyDescent="0.2">
      <c r="A395" s="8" t="s">
        <v>1682</v>
      </c>
      <c r="B395" s="6" t="s">
        <v>3967</v>
      </c>
      <c r="C395" s="6">
        <v>360415</v>
      </c>
      <c r="D395" s="6">
        <v>3861775</v>
      </c>
      <c r="E395" s="6" t="str">
        <f t="shared" si="134"/>
        <v>hp_3861775</v>
      </c>
      <c r="F395" s="7" t="s">
        <v>3968</v>
      </c>
      <c r="G395" s="6">
        <v>1310600</v>
      </c>
      <c r="H395" s="7">
        <f t="shared" si="142"/>
        <v>2322734</v>
      </c>
      <c r="I395" s="7" t="str">
        <f t="shared" si="135"/>
        <v>atk_2322734</v>
      </c>
      <c r="J395" s="7" t="s">
        <v>3973</v>
      </c>
      <c r="K395" s="7" t="s">
        <v>3994</v>
      </c>
      <c r="L395" s="7" t="s">
        <v>3975</v>
      </c>
      <c r="M395" s="7" t="s">
        <v>3976</v>
      </c>
      <c r="O395" s="7" t="str">
        <f t="shared" si="136"/>
        <v>hp_3861775;atk_2322734;hit_500000;miss_85;cirt_0;cirtSub_-3500</v>
      </c>
      <c r="V395" s="7" t="str">
        <f t="shared" si="132"/>
        <v>烟囱山2-5</v>
      </c>
      <c r="W395" s="7">
        <f t="shared" si="122"/>
        <v>609</v>
      </c>
      <c r="X395" s="9" t="s">
        <v>605</v>
      </c>
      <c r="Y395" s="9">
        <v>5</v>
      </c>
      <c r="Z395" s="8">
        <f t="shared" si="140"/>
        <v>1995</v>
      </c>
      <c r="AA395" s="6" t="s">
        <v>3967</v>
      </c>
      <c r="AB395" s="6">
        <v>1609694</v>
      </c>
      <c r="AC395" s="6">
        <f t="shared" si="123"/>
        <v>0.96249999999999991</v>
      </c>
      <c r="AD395" s="6">
        <f t="shared" si="124"/>
        <v>1549330</v>
      </c>
      <c r="AE395" s="6">
        <f t="shared" si="129"/>
        <v>455379</v>
      </c>
      <c r="AF395" s="6">
        <v>350000</v>
      </c>
      <c r="AG395" s="11">
        <f t="shared" si="127"/>
        <v>2354709</v>
      </c>
      <c r="AH395">
        <f t="shared" si="126"/>
        <v>1.4628302025105393</v>
      </c>
      <c r="AI395" s="53">
        <v>0.6</v>
      </c>
      <c r="AJ395" s="7" t="str">
        <f t="shared" si="133"/>
        <v>hp_2354709</v>
      </c>
      <c r="AK395" s="7" t="s">
        <v>3968</v>
      </c>
      <c r="AL395" s="7">
        <v>297320</v>
      </c>
      <c r="AM395" s="7">
        <f>INT(IF(MOD(Y395,3)=0,INT(AL395*0.55),INT(AL395*0.35)))</f>
        <v>104062</v>
      </c>
      <c r="AN395" s="54">
        <f t="shared" si="137"/>
        <v>260957</v>
      </c>
      <c r="AO395" s="7" t="str">
        <f t="shared" si="138"/>
        <v>atk_260957</v>
      </c>
      <c r="AP395" s="7" t="s">
        <v>3973</v>
      </c>
      <c r="AQ395" s="7" t="s">
        <v>3987</v>
      </c>
      <c r="AR395" s="7" t="s">
        <v>3975</v>
      </c>
      <c r="AS395" s="7" t="s">
        <v>3976</v>
      </c>
      <c r="AU395" s="7" t="str">
        <f t="shared" si="139"/>
        <v>hp_2354709;atk_260957;hit_500000;miss_50;cirt_0;cirtSub_-3500</v>
      </c>
    </row>
    <row r="396" spans="1:47" x14ac:dyDescent="0.2">
      <c r="A396" s="8" t="s">
        <v>1683</v>
      </c>
      <c r="B396" s="6" t="s">
        <v>3967</v>
      </c>
      <c r="C396" s="6">
        <v>364760</v>
      </c>
      <c r="D396" s="6">
        <v>3899088</v>
      </c>
      <c r="E396" s="6" t="str">
        <f t="shared" si="134"/>
        <v>hp_3899088</v>
      </c>
      <c r="F396" s="7" t="s">
        <v>3968</v>
      </c>
      <c r="G396" s="6">
        <v>1326400</v>
      </c>
      <c r="H396" s="7">
        <f t="shared" si="142"/>
        <v>2361465</v>
      </c>
      <c r="I396" s="7" t="str">
        <f t="shared" si="135"/>
        <v>atk_2361465</v>
      </c>
      <c r="J396" s="7" t="s">
        <v>3973</v>
      </c>
      <c r="K396" s="7" t="s">
        <v>3994</v>
      </c>
      <c r="L396" s="7" t="s">
        <v>3975</v>
      </c>
      <c r="M396" s="7" t="s">
        <v>3976</v>
      </c>
      <c r="O396" s="7" t="str">
        <f t="shared" si="136"/>
        <v>hp_3899088;atk_2361465;hit_500000;miss_85;cirt_0;cirtSub_-3500</v>
      </c>
      <c r="V396" s="7" t="str">
        <f t="shared" si="132"/>
        <v>烟囱山2-6</v>
      </c>
      <c r="W396" s="7">
        <f t="shared" si="122"/>
        <v>611</v>
      </c>
      <c r="X396" s="9" t="s">
        <v>605</v>
      </c>
      <c r="Y396" s="9">
        <v>6</v>
      </c>
      <c r="Z396" s="8">
        <f t="shared" si="140"/>
        <v>2001</v>
      </c>
      <c r="AA396" s="6" t="s">
        <v>3967</v>
      </c>
      <c r="AB396" s="6">
        <v>1614572</v>
      </c>
      <c r="AC396" s="6">
        <f t="shared" si="123"/>
        <v>0.96499999999999997</v>
      </c>
      <c r="AD396" s="6">
        <f t="shared" si="124"/>
        <v>1558061</v>
      </c>
      <c r="AE396" s="6">
        <f t="shared" si="129"/>
        <v>455379</v>
      </c>
      <c r="AF396" s="6">
        <v>350000</v>
      </c>
      <c r="AG396" s="11">
        <f t="shared" si="127"/>
        <v>2363440</v>
      </c>
      <c r="AH396">
        <f t="shared" si="126"/>
        <v>1.463818275059892</v>
      </c>
      <c r="AI396" s="53">
        <v>0.6</v>
      </c>
      <c r="AJ396" s="7" t="str">
        <f t="shared" si="133"/>
        <v>hp_2363440</v>
      </c>
      <c r="AK396" s="7" t="s">
        <v>3968</v>
      </c>
      <c r="AL396" s="7">
        <v>298200</v>
      </c>
      <c r="AM396" s="7">
        <f>INT(IF(MOD(Y396,3)=0,INT(AL396*0.55),INT(AL396*0.35)))</f>
        <v>164010</v>
      </c>
      <c r="AN396" s="54">
        <f t="shared" si="137"/>
        <v>261906</v>
      </c>
      <c r="AO396" s="7" t="str">
        <f t="shared" si="138"/>
        <v>atk_261906</v>
      </c>
      <c r="AP396" s="7" t="s">
        <v>3973</v>
      </c>
      <c r="AQ396" s="7" t="s">
        <v>3987</v>
      </c>
      <c r="AR396" s="7" t="s">
        <v>3975</v>
      </c>
      <c r="AS396" s="7" t="s">
        <v>3976</v>
      </c>
      <c r="AU396" s="7" t="str">
        <f t="shared" si="139"/>
        <v>hp_2363440;atk_261906;hit_500000;miss_50;cirt_0;cirtSub_-3500</v>
      </c>
    </row>
    <row r="397" spans="1:47" x14ac:dyDescent="0.2">
      <c r="A397" s="8" t="s">
        <v>1683</v>
      </c>
      <c r="B397" s="6" t="s">
        <v>3967</v>
      </c>
      <c r="C397" s="6">
        <v>364760</v>
      </c>
      <c r="D397" s="6">
        <v>3913741</v>
      </c>
      <c r="E397" s="6" t="str">
        <f t="shared" si="134"/>
        <v>hp_3913741</v>
      </c>
      <c r="F397" s="7" t="s">
        <v>3968</v>
      </c>
      <c r="G397" s="6">
        <v>1326400</v>
      </c>
      <c r="H397" s="7">
        <f t="shared" si="142"/>
        <v>2361465</v>
      </c>
      <c r="I397" s="7" t="str">
        <f t="shared" si="135"/>
        <v>atk_2361465</v>
      </c>
      <c r="J397" s="7" t="s">
        <v>3973</v>
      </c>
      <c r="K397" s="7" t="s">
        <v>3994</v>
      </c>
      <c r="L397" s="7" t="s">
        <v>3975</v>
      </c>
      <c r="M397" s="7" t="s">
        <v>3976</v>
      </c>
      <c r="O397" s="7" t="str">
        <f t="shared" si="136"/>
        <v>hp_3913741;atk_2361465;hit_500000;miss_85;cirt_0;cirtSub_-3500</v>
      </c>
      <c r="V397" s="7" t="str">
        <f t="shared" si="132"/>
        <v>烟囱山2-7</v>
      </c>
      <c r="W397" s="7">
        <f t="shared" si="122"/>
        <v>613</v>
      </c>
      <c r="X397" s="9" t="s">
        <v>605</v>
      </c>
      <c r="Y397" s="9">
        <v>7</v>
      </c>
      <c r="Z397" s="8">
        <f t="shared" si="140"/>
        <v>2008</v>
      </c>
      <c r="AA397" s="6" t="s">
        <v>3967</v>
      </c>
      <c r="AB397" s="6">
        <v>1619452</v>
      </c>
      <c r="AC397" s="6">
        <f t="shared" si="123"/>
        <v>0.96499999999999997</v>
      </c>
      <c r="AD397" s="6">
        <f t="shared" si="124"/>
        <v>1562771</v>
      </c>
      <c r="AE397" s="6">
        <f t="shared" si="129"/>
        <v>455379</v>
      </c>
      <c r="AF397" s="6">
        <v>350000</v>
      </c>
      <c r="AG397" s="11">
        <f t="shared" si="127"/>
        <v>2368150</v>
      </c>
      <c r="AH397">
        <f t="shared" si="126"/>
        <v>1.4623156475153323</v>
      </c>
      <c r="AI397" s="53">
        <v>0.6</v>
      </c>
      <c r="AJ397" s="7" t="str">
        <f t="shared" si="133"/>
        <v>hp_2368150</v>
      </c>
      <c r="AK397" s="7" t="s">
        <v>3968</v>
      </c>
      <c r="AL397" s="7">
        <v>299080</v>
      </c>
      <c r="AM397" s="7">
        <f>INT(IF(MOD(Y397,3)=0,INT(AL397*0.55),INT(AL397*0.35)))</f>
        <v>104678</v>
      </c>
      <c r="AN397" s="54">
        <f t="shared" si="137"/>
        <v>262409</v>
      </c>
      <c r="AO397" s="7" t="str">
        <f t="shared" si="138"/>
        <v>atk_262409</v>
      </c>
      <c r="AP397" s="7" t="s">
        <v>3973</v>
      </c>
      <c r="AQ397" s="7" t="s">
        <v>3987</v>
      </c>
      <c r="AR397" s="7" t="s">
        <v>3975</v>
      </c>
      <c r="AS397" s="7" t="s">
        <v>3976</v>
      </c>
      <c r="AU397" s="7" t="str">
        <f t="shared" si="139"/>
        <v>hp_2368150;atk_262409;hit_500000;miss_50;cirt_0;cirtSub_-3500</v>
      </c>
    </row>
    <row r="398" spans="1:47" x14ac:dyDescent="0.2">
      <c r="A398" s="8" t="s">
        <v>1683</v>
      </c>
      <c r="B398" s="6" t="s">
        <v>3967</v>
      </c>
      <c r="C398" s="6">
        <v>364760</v>
      </c>
      <c r="D398" s="6">
        <v>3928426</v>
      </c>
      <c r="E398" s="6" t="str">
        <f t="shared" si="134"/>
        <v>hp_3928426</v>
      </c>
      <c r="F398" s="7" t="s">
        <v>3968</v>
      </c>
      <c r="G398" s="6">
        <v>1326400</v>
      </c>
      <c r="H398" s="7">
        <f t="shared" si="142"/>
        <v>2361465</v>
      </c>
      <c r="I398" s="7" t="str">
        <f t="shared" si="135"/>
        <v>atk_2361465</v>
      </c>
      <c r="J398" s="7" t="s">
        <v>3973</v>
      </c>
      <c r="K398" s="7" t="s">
        <v>3994</v>
      </c>
      <c r="L398" s="7" t="s">
        <v>3975</v>
      </c>
      <c r="M398" s="7" t="s">
        <v>3976</v>
      </c>
      <c r="O398" s="7" t="str">
        <f t="shared" si="136"/>
        <v>hp_3928426;atk_2361465;hit_500000;miss_85;cirt_0;cirtSub_-3500</v>
      </c>
      <c r="V398" s="7" t="str">
        <f t="shared" si="132"/>
        <v>烟囱山2-8</v>
      </c>
      <c r="W398" s="7">
        <f t="shared" si="122"/>
        <v>615</v>
      </c>
      <c r="X398" s="9" t="s">
        <v>605</v>
      </c>
      <c r="Y398" s="9">
        <v>8</v>
      </c>
      <c r="Z398" s="8">
        <f t="shared" si="140"/>
        <v>2016</v>
      </c>
      <c r="AA398" s="6" t="s">
        <v>3967</v>
      </c>
      <c r="AB398" s="6">
        <v>1624332</v>
      </c>
      <c r="AC398" s="6">
        <f t="shared" si="123"/>
        <v>0.96499999999999997</v>
      </c>
      <c r="AD398" s="6">
        <f t="shared" si="124"/>
        <v>1567480</v>
      </c>
      <c r="AE398" s="6">
        <f t="shared" si="129"/>
        <v>455379</v>
      </c>
      <c r="AF398" s="6">
        <v>350000</v>
      </c>
      <c r="AG398" s="11">
        <f t="shared" si="127"/>
        <v>2372859</v>
      </c>
      <c r="AH398">
        <f t="shared" si="126"/>
        <v>1.4608214330567888</v>
      </c>
      <c r="AI398" s="53">
        <v>0.6</v>
      </c>
      <c r="AJ398" s="7" t="str">
        <f t="shared" si="133"/>
        <v>hp_2372859</v>
      </c>
      <c r="AK398" s="7" t="s">
        <v>3968</v>
      </c>
      <c r="AL398" s="7">
        <v>299960</v>
      </c>
      <c r="AM398" s="7">
        <f>INT(IF(MOD(Y398,3)=0,INT(AL398*0.55),INT(AL398*0.35)))</f>
        <v>104986</v>
      </c>
      <c r="AN398" s="54">
        <f t="shared" si="137"/>
        <v>262912</v>
      </c>
      <c r="AO398" s="7" t="str">
        <f t="shared" si="138"/>
        <v>atk_262912</v>
      </c>
      <c r="AP398" s="7" t="s">
        <v>3973</v>
      </c>
      <c r="AQ398" s="7" t="s">
        <v>3987</v>
      </c>
      <c r="AR398" s="7" t="s">
        <v>3975</v>
      </c>
      <c r="AS398" s="7" t="s">
        <v>3976</v>
      </c>
      <c r="AU398" s="7" t="str">
        <f t="shared" si="139"/>
        <v>hp_2372859;atk_262912;hit_500000;miss_50;cirt_0;cirtSub_-3500</v>
      </c>
    </row>
    <row r="399" spans="1:47" x14ac:dyDescent="0.2">
      <c r="A399" s="8" t="s">
        <v>1684</v>
      </c>
      <c r="B399" s="6" t="s">
        <v>3967</v>
      </c>
      <c r="C399" s="6">
        <v>369105</v>
      </c>
      <c r="D399" s="6">
        <v>3966060</v>
      </c>
      <c r="E399" s="6" t="str">
        <f t="shared" si="134"/>
        <v>hp_3966060</v>
      </c>
      <c r="F399" s="7" t="s">
        <v>3968</v>
      </c>
      <c r="G399" s="6">
        <v>1342200</v>
      </c>
      <c r="H399" s="7">
        <f t="shared" si="142"/>
        <v>2400483</v>
      </c>
      <c r="I399" s="7" t="str">
        <f t="shared" si="135"/>
        <v>atk_2400483</v>
      </c>
      <c r="J399" s="7" t="s">
        <v>3973</v>
      </c>
      <c r="K399" s="7" t="s">
        <v>3994</v>
      </c>
      <c r="L399" s="7" t="s">
        <v>3975</v>
      </c>
      <c r="M399" s="7" t="s">
        <v>3976</v>
      </c>
      <c r="O399" s="7" t="str">
        <f t="shared" si="136"/>
        <v>hp_3966060;atk_2400483;hit_500000;miss_85;cirt_0;cirtSub_-3500</v>
      </c>
      <c r="V399" s="7" t="str">
        <f t="shared" si="132"/>
        <v>烟囱山2-9</v>
      </c>
      <c r="W399" s="7">
        <f t="shared" si="122"/>
        <v>617</v>
      </c>
      <c r="X399" s="9" t="s">
        <v>605</v>
      </c>
      <c r="Y399" s="9">
        <v>9</v>
      </c>
      <c r="Z399" s="8">
        <f t="shared" si="140"/>
        <v>2025</v>
      </c>
      <c r="AA399" s="6" t="s">
        <v>3967</v>
      </c>
      <c r="AB399" s="6">
        <v>1629213</v>
      </c>
      <c r="AC399" s="6">
        <f t="shared" si="123"/>
        <v>0.96749999999999992</v>
      </c>
      <c r="AD399" s="6">
        <f t="shared" si="124"/>
        <v>1576263</v>
      </c>
      <c r="AE399" s="6">
        <f t="shared" si="129"/>
        <v>455379</v>
      </c>
      <c r="AF399" s="6">
        <v>350000</v>
      </c>
      <c r="AG399" s="11">
        <f t="shared" si="127"/>
        <v>2381642</v>
      </c>
      <c r="AH399">
        <f t="shared" si="126"/>
        <v>1.4618358679927057</v>
      </c>
      <c r="AI399" s="53">
        <v>0.6</v>
      </c>
      <c r="AJ399" s="7" t="str">
        <f t="shared" si="133"/>
        <v>hp_2381642</v>
      </c>
      <c r="AK399" s="7" t="s">
        <v>3968</v>
      </c>
      <c r="AL399" s="7">
        <v>300840</v>
      </c>
      <c r="AM399" s="7">
        <f>INT(IF(MOD(Y399,3)=0,INT(AL399*0.55),INT(AL399*0.35)))</f>
        <v>165462</v>
      </c>
      <c r="AN399" s="54">
        <f t="shared" si="137"/>
        <v>263867</v>
      </c>
      <c r="AO399" s="7" t="str">
        <f t="shared" si="138"/>
        <v>atk_263867</v>
      </c>
      <c r="AP399" s="7" t="s">
        <v>3973</v>
      </c>
      <c r="AQ399" s="7" t="s">
        <v>3987</v>
      </c>
      <c r="AR399" s="7" t="s">
        <v>3975</v>
      </c>
      <c r="AS399" s="7" t="s">
        <v>3976</v>
      </c>
      <c r="AU399" s="7" t="str">
        <f t="shared" si="139"/>
        <v>hp_2381642;atk_263867;hit_500000;miss_50;cirt_0;cirtSub_-3500</v>
      </c>
    </row>
    <row r="400" spans="1:47" s="12" customFormat="1" x14ac:dyDescent="0.2">
      <c r="A400" s="8" t="s">
        <v>1684</v>
      </c>
      <c r="B400" s="6" t="s">
        <v>3967</v>
      </c>
      <c r="C400" s="6">
        <v>369105</v>
      </c>
      <c r="D400" s="6">
        <v>3980832</v>
      </c>
      <c r="E400" s="6" t="str">
        <f t="shared" si="134"/>
        <v>hp_3980832</v>
      </c>
      <c r="F400" s="7" t="s">
        <v>3968</v>
      </c>
      <c r="G400" s="6">
        <v>1342200</v>
      </c>
      <c r="H400" s="7">
        <f t="shared" si="142"/>
        <v>2400483</v>
      </c>
      <c r="I400" s="7" t="str">
        <f t="shared" si="135"/>
        <v>atk_2400483</v>
      </c>
      <c r="J400" s="7" t="s">
        <v>3973</v>
      </c>
      <c r="K400" s="7" t="s">
        <v>3994</v>
      </c>
      <c r="L400" s="7" t="s">
        <v>3975</v>
      </c>
      <c r="M400" s="7" t="s">
        <v>3976</v>
      </c>
      <c r="N400" s="7"/>
      <c r="O400" s="7" t="str">
        <f t="shared" si="136"/>
        <v>hp_3980832;atk_2400483;hit_500000;miss_85;cirt_0;cirtSub_-3500</v>
      </c>
      <c r="P400" s="7"/>
      <c r="Q400" s="7"/>
      <c r="R400" s="7"/>
      <c r="S400" s="7"/>
      <c r="T400" s="7"/>
      <c r="V400" s="12" t="str">
        <f t="shared" si="132"/>
        <v>烟囱山2-10</v>
      </c>
      <c r="W400" s="12">
        <f t="shared" si="122"/>
        <v>619</v>
      </c>
      <c r="X400" s="5" t="s">
        <v>605</v>
      </c>
      <c r="Y400" s="5">
        <v>10</v>
      </c>
      <c r="Z400" s="5">
        <f t="shared" si="140"/>
        <v>2035</v>
      </c>
      <c r="AA400" s="11" t="s">
        <v>3967</v>
      </c>
      <c r="AB400" s="11">
        <v>1634094</v>
      </c>
      <c r="AC400" s="11">
        <f t="shared" si="123"/>
        <v>0.96749999999999992</v>
      </c>
      <c r="AD400" s="11">
        <f t="shared" si="124"/>
        <v>1580985</v>
      </c>
      <c r="AE400" s="6">
        <f t="shared" si="129"/>
        <v>455379</v>
      </c>
      <c r="AF400" s="11">
        <v>350000</v>
      </c>
      <c r="AG400" s="11">
        <f t="shared" si="127"/>
        <v>2386364</v>
      </c>
      <c r="AH400">
        <f t="shared" si="126"/>
        <v>1.4603590735906258</v>
      </c>
      <c r="AI400" s="53">
        <v>0.6</v>
      </c>
      <c r="AJ400" s="7" t="str">
        <f t="shared" si="133"/>
        <v>hp_2386364</v>
      </c>
      <c r="AK400" s="12" t="s">
        <v>3968</v>
      </c>
      <c r="AL400" s="12">
        <v>301720</v>
      </c>
      <c r="AM400" s="7">
        <f>INT(IF(MOD(Y400,3)=0,INT(AL400*0.55),INT(AL400*0.35)))</f>
        <v>105602</v>
      </c>
      <c r="AN400" s="54">
        <f t="shared" si="137"/>
        <v>264371</v>
      </c>
      <c r="AO400" s="7" t="str">
        <f t="shared" si="138"/>
        <v>atk_264371</v>
      </c>
      <c r="AP400" s="12" t="s">
        <v>3973</v>
      </c>
      <c r="AQ400" s="12" t="s">
        <v>3987</v>
      </c>
      <c r="AR400" s="12" t="s">
        <v>3975</v>
      </c>
      <c r="AS400" s="12" t="s">
        <v>3976</v>
      </c>
      <c r="AU400" s="12" t="str">
        <f t="shared" si="139"/>
        <v>hp_2386364;atk_264371;hit_500000;miss_50;cirt_0;cirtSub_-3500</v>
      </c>
    </row>
    <row r="401" spans="1:47" x14ac:dyDescent="0.2">
      <c r="A401" s="8" t="s">
        <v>1684</v>
      </c>
      <c r="B401" s="6" t="s">
        <v>3967</v>
      </c>
      <c r="C401" s="6">
        <v>369105</v>
      </c>
      <c r="D401" s="6">
        <v>3995637</v>
      </c>
      <c r="E401" s="6" t="str">
        <f t="shared" si="134"/>
        <v>hp_3995637</v>
      </c>
      <c r="F401" s="7" t="s">
        <v>3968</v>
      </c>
      <c r="G401" s="6">
        <v>1342200</v>
      </c>
      <c r="H401" s="7">
        <f t="shared" si="142"/>
        <v>2400483</v>
      </c>
      <c r="I401" s="7" t="str">
        <f t="shared" si="135"/>
        <v>atk_2400483</v>
      </c>
      <c r="J401" s="7" t="s">
        <v>3973</v>
      </c>
      <c r="K401" s="7" t="s">
        <v>3994</v>
      </c>
      <c r="L401" s="7" t="s">
        <v>3975</v>
      </c>
      <c r="M401" s="7" t="s">
        <v>3976</v>
      </c>
      <c r="O401" s="7" t="str">
        <f t="shared" si="136"/>
        <v>hp_3995637;atk_2400483;hit_500000;miss_85;cirt_0;cirtSub_-3500</v>
      </c>
      <c r="V401" s="7" t="str">
        <f t="shared" si="132"/>
        <v>烟囱山3-1</v>
      </c>
      <c r="W401" s="7">
        <f t="shared" si="122"/>
        <v>621</v>
      </c>
      <c r="X401" s="9" t="s">
        <v>606</v>
      </c>
      <c r="Y401" s="9">
        <v>1</v>
      </c>
      <c r="Z401" s="8">
        <f t="shared" si="140"/>
        <v>2036</v>
      </c>
      <c r="AA401" s="6" t="s">
        <v>3967</v>
      </c>
      <c r="AB401" s="6">
        <v>1638977</v>
      </c>
      <c r="AC401" s="6">
        <f t="shared" si="123"/>
        <v>0.97</v>
      </c>
      <c r="AD401" s="6">
        <f t="shared" si="124"/>
        <v>1589807</v>
      </c>
      <c r="AE401" s="6">
        <f t="shared" ref="AE401" si="143">IF(MOD(Y401,1)=0,INT(AD400*0.3),0)</f>
        <v>474295</v>
      </c>
      <c r="AF401" s="6">
        <v>350000</v>
      </c>
      <c r="AG401" s="11">
        <f t="shared" si="127"/>
        <v>2414102</v>
      </c>
      <c r="AH401">
        <f t="shared" si="126"/>
        <v>1.4729322010009902</v>
      </c>
      <c r="AI401" s="53">
        <v>0.6</v>
      </c>
      <c r="AJ401" s="7" t="str">
        <f t="shared" si="133"/>
        <v>hp_2414102</v>
      </c>
      <c r="AK401" s="7" t="s">
        <v>3968</v>
      </c>
      <c r="AL401" s="7">
        <v>302600</v>
      </c>
      <c r="AM401" s="7">
        <f>INT(IF(MOD(Y401,3)=0,INT(AL401*0.55),INT(AL401*0.35)))</f>
        <v>105910</v>
      </c>
      <c r="AN401" s="54">
        <f t="shared" si="137"/>
        <v>267425</v>
      </c>
      <c r="AO401" s="7" t="str">
        <f t="shared" si="138"/>
        <v>atk_267425</v>
      </c>
      <c r="AP401" s="7" t="s">
        <v>3973</v>
      </c>
      <c r="AQ401" s="7" t="s">
        <v>3987</v>
      </c>
      <c r="AR401" s="7" t="s">
        <v>3975</v>
      </c>
      <c r="AS401" s="7" t="s">
        <v>3976</v>
      </c>
      <c r="AU401" s="7" t="str">
        <f t="shared" si="139"/>
        <v>hp_2414102;atk_267425;hit_500000;miss_50;cirt_0;cirtSub_-3500</v>
      </c>
    </row>
    <row r="402" spans="1:47" x14ac:dyDescent="0.2">
      <c r="A402" s="8" t="s">
        <v>1685</v>
      </c>
      <c r="B402" s="6" t="s">
        <v>3967</v>
      </c>
      <c r="C402" s="6">
        <v>373450</v>
      </c>
      <c r="D402" s="6">
        <v>4033592</v>
      </c>
      <c r="E402" s="6" t="str">
        <f t="shared" si="134"/>
        <v>hp_4033592</v>
      </c>
      <c r="F402" s="7" t="s">
        <v>3968</v>
      </c>
      <c r="G402" s="6">
        <v>1358000</v>
      </c>
      <c r="H402" s="7">
        <f t="shared" si="142"/>
        <v>2439789</v>
      </c>
      <c r="I402" s="7" t="str">
        <f t="shared" si="135"/>
        <v>atk_2439789</v>
      </c>
      <c r="J402" s="7" t="s">
        <v>3973</v>
      </c>
      <c r="K402" s="7" t="s">
        <v>3994</v>
      </c>
      <c r="L402" s="7" t="s">
        <v>3975</v>
      </c>
      <c r="M402" s="7" t="s">
        <v>3976</v>
      </c>
      <c r="O402" s="7" t="str">
        <f t="shared" si="136"/>
        <v>hp_4033592;atk_2439789;hit_500000;miss_85;cirt_0;cirtSub_-3500</v>
      </c>
      <c r="V402" s="7" t="str">
        <f t="shared" si="132"/>
        <v>烟囱山3-2</v>
      </c>
      <c r="W402" s="7">
        <f t="shared" si="122"/>
        <v>623</v>
      </c>
      <c r="X402" s="9" t="s">
        <v>606</v>
      </c>
      <c r="Y402" s="9">
        <v>2</v>
      </c>
      <c r="Z402" s="8">
        <f t="shared" si="140"/>
        <v>2038</v>
      </c>
      <c r="AA402" s="6" t="s">
        <v>3967</v>
      </c>
      <c r="AB402" s="6">
        <v>1643860</v>
      </c>
      <c r="AC402" s="6">
        <f t="shared" si="123"/>
        <v>0.97</v>
      </c>
      <c r="AD402" s="6">
        <f t="shared" si="124"/>
        <v>1594544</v>
      </c>
      <c r="AE402" s="6">
        <f t="shared" si="129"/>
        <v>474295</v>
      </c>
      <c r="AF402" s="6">
        <v>350000</v>
      </c>
      <c r="AG402" s="11">
        <f t="shared" si="127"/>
        <v>2418839</v>
      </c>
      <c r="AH402">
        <f t="shared" si="126"/>
        <v>1.4714385653279476</v>
      </c>
      <c r="AI402" s="53">
        <v>0.6</v>
      </c>
      <c r="AJ402" s="7" t="str">
        <f t="shared" si="133"/>
        <v>hp_2418839</v>
      </c>
      <c r="AK402" s="7" t="s">
        <v>3968</v>
      </c>
      <c r="AL402" s="7">
        <v>303480</v>
      </c>
      <c r="AM402" s="7">
        <f>INT(IF(MOD(Y402,3)=0,INT(AL402*0.55),INT(AL402*0.35)))</f>
        <v>106218</v>
      </c>
      <c r="AN402" s="54">
        <f t="shared" si="137"/>
        <v>267931</v>
      </c>
      <c r="AO402" s="7" t="str">
        <f t="shared" si="138"/>
        <v>atk_267931</v>
      </c>
      <c r="AP402" s="7" t="s">
        <v>3973</v>
      </c>
      <c r="AQ402" s="7" t="s">
        <v>3987</v>
      </c>
      <c r="AR402" s="7" t="s">
        <v>3975</v>
      </c>
      <c r="AS402" s="7" t="s">
        <v>3976</v>
      </c>
      <c r="AU402" s="7" t="str">
        <f t="shared" si="139"/>
        <v>hp_2418839;atk_267931;hit_500000;miss_50;cirt_0;cirtSub_-3500</v>
      </c>
    </row>
    <row r="403" spans="1:47" x14ac:dyDescent="0.2">
      <c r="A403" s="8" t="s">
        <v>1685</v>
      </c>
      <c r="B403" s="6" t="s">
        <v>3967</v>
      </c>
      <c r="C403" s="6">
        <v>373450</v>
      </c>
      <c r="D403" s="6">
        <v>4048483</v>
      </c>
      <c r="E403" s="6" t="str">
        <f t="shared" si="134"/>
        <v>hp_4048483</v>
      </c>
      <c r="F403" s="7" t="s">
        <v>3968</v>
      </c>
      <c r="G403" s="6">
        <v>1358000</v>
      </c>
      <c r="H403" s="7">
        <f t="shared" si="142"/>
        <v>2439789</v>
      </c>
      <c r="I403" s="7" t="str">
        <f t="shared" si="135"/>
        <v>atk_2439789</v>
      </c>
      <c r="J403" s="7" t="s">
        <v>3973</v>
      </c>
      <c r="K403" s="7" t="s">
        <v>3994</v>
      </c>
      <c r="L403" s="7" t="s">
        <v>3975</v>
      </c>
      <c r="M403" s="7" t="s">
        <v>3976</v>
      </c>
      <c r="O403" s="7" t="str">
        <f t="shared" si="136"/>
        <v>hp_4048483;atk_2439789;hit_500000;miss_85;cirt_0;cirtSub_-3500</v>
      </c>
      <c r="V403" s="7" t="str">
        <f t="shared" si="132"/>
        <v>烟囱山3-3</v>
      </c>
      <c r="W403" s="7">
        <f t="shared" si="122"/>
        <v>625</v>
      </c>
      <c r="X403" s="9" t="s">
        <v>606</v>
      </c>
      <c r="Y403" s="9">
        <v>3</v>
      </c>
      <c r="Z403" s="8">
        <f t="shared" si="140"/>
        <v>2041</v>
      </c>
      <c r="AA403" s="6" t="s">
        <v>3967</v>
      </c>
      <c r="AB403" s="6">
        <v>1648743</v>
      </c>
      <c r="AC403" s="6">
        <f t="shared" si="123"/>
        <v>0.97249999999999992</v>
      </c>
      <c r="AD403" s="6">
        <f t="shared" si="124"/>
        <v>1603402</v>
      </c>
      <c r="AE403" s="6">
        <f t="shared" si="129"/>
        <v>474295</v>
      </c>
      <c r="AF403" s="6">
        <v>350000</v>
      </c>
      <c r="AG403" s="11">
        <f t="shared" si="127"/>
        <v>2427697</v>
      </c>
      <c r="AH403">
        <f t="shared" si="126"/>
        <v>1.4724532568144337</v>
      </c>
      <c r="AI403" s="53">
        <v>0.6</v>
      </c>
      <c r="AJ403" s="7" t="str">
        <f t="shared" si="133"/>
        <v>hp_2427697</v>
      </c>
      <c r="AK403" s="7" t="s">
        <v>3968</v>
      </c>
      <c r="AL403" s="7">
        <v>304360</v>
      </c>
      <c r="AM403" s="7">
        <f>INT(IF(MOD(Y403,3)=0,INT(AL403*0.55),INT(AL403*0.35)))</f>
        <v>167398</v>
      </c>
      <c r="AN403" s="54">
        <f t="shared" si="137"/>
        <v>268893</v>
      </c>
      <c r="AO403" s="7" t="str">
        <f t="shared" si="138"/>
        <v>atk_268893</v>
      </c>
      <c r="AP403" s="7" t="s">
        <v>3973</v>
      </c>
      <c r="AQ403" s="7" t="s">
        <v>3987</v>
      </c>
      <c r="AR403" s="7" t="s">
        <v>3975</v>
      </c>
      <c r="AS403" s="7" t="s">
        <v>3976</v>
      </c>
      <c r="AU403" s="7" t="str">
        <f t="shared" si="139"/>
        <v>hp_2427697;atk_268893;hit_500000;miss_50;cirt_0;cirtSub_-3500</v>
      </c>
    </row>
    <row r="404" spans="1:47" x14ac:dyDescent="0.2">
      <c r="A404" s="8" t="s">
        <v>1685</v>
      </c>
      <c r="B404" s="6" t="s">
        <v>3967</v>
      </c>
      <c r="C404" s="6">
        <v>373450</v>
      </c>
      <c r="D404" s="6">
        <v>4063408</v>
      </c>
      <c r="E404" s="6" t="str">
        <f t="shared" si="134"/>
        <v>hp_4063408</v>
      </c>
      <c r="F404" s="7" t="s">
        <v>3968</v>
      </c>
      <c r="G404" s="6">
        <v>1358000</v>
      </c>
      <c r="H404" s="7">
        <f t="shared" si="142"/>
        <v>2439789</v>
      </c>
      <c r="I404" s="7" t="str">
        <f t="shared" si="135"/>
        <v>atk_2439789</v>
      </c>
      <c r="J404" s="7" t="s">
        <v>3973</v>
      </c>
      <c r="K404" s="7" t="s">
        <v>3994</v>
      </c>
      <c r="L404" s="7" t="s">
        <v>3975</v>
      </c>
      <c r="M404" s="7" t="s">
        <v>3976</v>
      </c>
      <c r="O404" s="7" t="str">
        <f t="shared" si="136"/>
        <v>hp_4063408;atk_2439789;hit_500000;miss_85;cirt_0;cirtSub_-3500</v>
      </c>
      <c r="V404" s="7" t="str">
        <f t="shared" si="132"/>
        <v>烟囱山3-4</v>
      </c>
      <c r="W404" s="7">
        <f t="shared" si="122"/>
        <v>627</v>
      </c>
      <c r="X404" s="9" t="s">
        <v>606</v>
      </c>
      <c r="Y404" s="9">
        <v>4</v>
      </c>
      <c r="Z404" s="8">
        <f t="shared" si="140"/>
        <v>2045</v>
      </c>
      <c r="AA404" s="6" t="s">
        <v>3967</v>
      </c>
      <c r="AB404" s="6">
        <v>1653627</v>
      </c>
      <c r="AC404" s="6">
        <f t="shared" si="123"/>
        <v>0.97249999999999992</v>
      </c>
      <c r="AD404" s="6">
        <f t="shared" si="124"/>
        <v>1608152</v>
      </c>
      <c r="AE404" s="6">
        <f t="shared" si="129"/>
        <v>474295</v>
      </c>
      <c r="AF404" s="6">
        <v>350000</v>
      </c>
      <c r="AG404" s="11">
        <f t="shared" si="127"/>
        <v>2432447</v>
      </c>
      <c r="AH404">
        <f t="shared" si="126"/>
        <v>1.4709768285109035</v>
      </c>
      <c r="AI404" s="53">
        <v>0.6</v>
      </c>
      <c r="AJ404" s="7" t="str">
        <f t="shared" si="133"/>
        <v>hp_2432447</v>
      </c>
      <c r="AK404" s="7" t="s">
        <v>3968</v>
      </c>
      <c r="AL404" s="7">
        <v>305240</v>
      </c>
      <c r="AM404" s="7">
        <f>INT(IF(MOD(Y404,3)=0,INT(AL404*0.55),INT(AL404*0.35)))</f>
        <v>106834</v>
      </c>
      <c r="AN404" s="54">
        <f t="shared" si="137"/>
        <v>269400</v>
      </c>
      <c r="AO404" s="7" t="str">
        <f t="shared" si="138"/>
        <v>atk_269400</v>
      </c>
      <c r="AP404" s="7" t="s">
        <v>3973</v>
      </c>
      <c r="AQ404" s="7" t="s">
        <v>3987</v>
      </c>
      <c r="AR404" s="7" t="s">
        <v>3975</v>
      </c>
      <c r="AS404" s="7" t="s">
        <v>3976</v>
      </c>
      <c r="AU404" s="7" t="str">
        <f t="shared" si="139"/>
        <v>hp_2432447;atk_269400;hit_500000;miss_50;cirt_0;cirtSub_-3500</v>
      </c>
    </row>
    <row r="405" spans="1:47" x14ac:dyDescent="0.2">
      <c r="A405" s="8" t="s">
        <v>1686</v>
      </c>
      <c r="B405" s="6" t="s">
        <v>3967</v>
      </c>
      <c r="C405" s="6">
        <v>377795</v>
      </c>
      <c r="D405" s="6">
        <v>4101684</v>
      </c>
      <c r="E405" s="6" t="str">
        <f t="shared" si="134"/>
        <v>hp_4101684</v>
      </c>
      <c r="F405" s="7" t="s">
        <v>3968</v>
      </c>
      <c r="G405" s="6">
        <v>1373800</v>
      </c>
      <c r="H405" s="7">
        <f t="shared" si="142"/>
        <v>2479383</v>
      </c>
      <c r="I405" s="7" t="str">
        <f t="shared" si="135"/>
        <v>atk_2479383</v>
      </c>
      <c r="J405" s="7" t="s">
        <v>3973</v>
      </c>
      <c r="K405" s="7" t="s">
        <v>3994</v>
      </c>
      <c r="L405" s="7" t="s">
        <v>3975</v>
      </c>
      <c r="M405" s="7" t="s">
        <v>3976</v>
      </c>
      <c r="O405" s="7" t="str">
        <f t="shared" si="136"/>
        <v>hp_4101684;atk_2479383;hit_500000;miss_85;cirt_0;cirtSub_-3500</v>
      </c>
      <c r="V405" s="7" t="str">
        <f t="shared" si="132"/>
        <v>烟囱山3-5</v>
      </c>
      <c r="W405" s="7">
        <f t="shared" si="122"/>
        <v>629</v>
      </c>
      <c r="X405" s="9" t="s">
        <v>606</v>
      </c>
      <c r="Y405" s="9">
        <v>5</v>
      </c>
      <c r="Z405" s="8">
        <f t="shared" si="140"/>
        <v>2050</v>
      </c>
      <c r="AA405" s="6" t="s">
        <v>3967</v>
      </c>
      <c r="AB405" s="6">
        <v>1658512</v>
      </c>
      <c r="AC405" s="6">
        <f t="shared" si="123"/>
        <v>0.97249999999999992</v>
      </c>
      <c r="AD405" s="6">
        <f t="shared" si="124"/>
        <v>1612902</v>
      </c>
      <c r="AE405" s="6">
        <f t="shared" si="129"/>
        <v>474295</v>
      </c>
      <c r="AF405" s="6">
        <v>350000</v>
      </c>
      <c r="AG405" s="11">
        <f t="shared" si="127"/>
        <v>2437197</v>
      </c>
      <c r="AH405">
        <f t="shared" si="126"/>
        <v>1.4695082097687566</v>
      </c>
      <c r="AI405" s="53">
        <v>0.6</v>
      </c>
      <c r="AJ405" s="7" t="str">
        <f t="shared" si="133"/>
        <v>hp_2437197</v>
      </c>
      <c r="AK405" s="7" t="s">
        <v>3968</v>
      </c>
      <c r="AL405" s="7">
        <v>306120</v>
      </c>
      <c r="AM405" s="7">
        <f>INT(IF(MOD(Y405,3)=0,INT(AL405*0.55),INT(AL405*0.35)))</f>
        <v>107142</v>
      </c>
      <c r="AN405" s="54">
        <f t="shared" si="137"/>
        <v>269907</v>
      </c>
      <c r="AO405" s="7" t="str">
        <f t="shared" si="138"/>
        <v>atk_269907</v>
      </c>
      <c r="AP405" s="7" t="s">
        <v>3973</v>
      </c>
      <c r="AQ405" s="7" t="s">
        <v>3987</v>
      </c>
      <c r="AR405" s="7" t="s">
        <v>3975</v>
      </c>
      <c r="AS405" s="7" t="s">
        <v>3976</v>
      </c>
      <c r="AU405" s="7" t="str">
        <f t="shared" si="139"/>
        <v>hp_2437197;atk_269907;hit_500000;miss_50;cirt_0;cirtSub_-3500</v>
      </c>
    </row>
    <row r="406" spans="1:47" x14ac:dyDescent="0.2">
      <c r="A406" s="8" t="s">
        <v>1686</v>
      </c>
      <c r="B406" s="6" t="s">
        <v>3967</v>
      </c>
      <c r="C406" s="6">
        <v>377795</v>
      </c>
      <c r="D406" s="6">
        <v>4116696</v>
      </c>
      <c r="E406" s="6" t="str">
        <f t="shared" si="134"/>
        <v>hp_4116696</v>
      </c>
      <c r="F406" s="7" t="s">
        <v>3968</v>
      </c>
      <c r="G406" s="6">
        <v>1373800</v>
      </c>
      <c r="H406" s="7">
        <f t="shared" si="142"/>
        <v>2479383</v>
      </c>
      <c r="I406" s="7" t="str">
        <f t="shared" si="135"/>
        <v>atk_2479383</v>
      </c>
      <c r="J406" s="7" t="s">
        <v>3973</v>
      </c>
      <c r="K406" s="7" t="s">
        <v>3994</v>
      </c>
      <c r="L406" s="7" t="s">
        <v>3975</v>
      </c>
      <c r="M406" s="7" t="s">
        <v>3976</v>
      </c>
      <c r="O406" s="7" t="str">
        <f t="shared" si="136"/>
        <v>hp_4116696;atk_2479383;hit_500000;miss_85;cirt_0;cirtSub_-3500</v>
      </c>
      <c r="V406" s="7" t="str">
        <f t="shared" si="132"/>
        <v>烟囱山3-6</v>
      </c>
      <c r="W406" s="7">
        <f t="shared" si="122"/>
        <v>631</v>
      </c>
      <c r="X406" s="9" t="s">
        <v>606</v>
      </c>
      <c r="Y406" s="9">
        <v>6</v>
      </c>
      <c r="Z406" s="8">
        <f t="shared" si="140"/>
        <v>2056</v>
      </c>
      <c r="AA406" s="6" t="s">
        <v>3967</v>
      </c>
      <c r="AB406" s="6">
        <v>1663398</v>
      </c>
      <c r="AC406" s="6">
        <f t="shared" si="123"/>
        <v>0.97499999999999998</v>
      </c>
      <c r="AD406" s="6">
        <f t="shared" si="124"/>
        <v>1621813</v>
      </c>
      <c r="AE406" s="6">
        <f t="shared" si="129"/>
        <v>474295</v>
      </c>
      <c r="AF406" s="6">
        <v>350000</v>
      </c>
      <c r="AG406" s="11">
        <f t="shared" si="127"/>
        <v>2446108</v>
      </c>
      <c r="AH406">
        <f t="shared" si="126"/>
        <v>1.4705488403857645</v>
      </c>
      <c r="AI406" s="53">
        <v>0.6</v>
      </c>
      <c r="AJ406" s="7" t="str">
        <f t="shared" si="133"/>
        <v>hp_2446108</v>
      </c>
      <c r="AK406" s="7" t="s">
        <v>3968</v>
      </c>
      <c r="AL406" s="7">
        <v>307000</v>
      </c>
      <c r="AM406" s="7">
        <f>INT(IF(MOD(Y406,3)=0,INT(AL406*0.55),INT(AL406*0.35)))</f>
        <v>168850</v>
      </c>
      <c r="AN406" s="54">
        <f t="shared" si="137"/>
        <v>270875</v>
      </c>
      <c r="AO406" s="7" t="str">
        <f t="shared" si="138"/>
        <v>atk_270875</v>
      </c>
      <c r="AP406" s="7" t="s">
        <v>3973</v>
      </c>
      <c r="AQ406" s="7" t="s">
        <v>3987</v>
      </c>
      <c r="AR406" s="7" t="s">
        <v>3975</v>
      </c>
      <c r="AS406" s="7" t="s">
        <v>3976</v>
      </c>
      <c r="AU406" s="7" t="str">
        <f t="shared" si="139"/>
        <v>hp_2446108;atk_270875;hit_500000;miss_50;cirt_0;cirtSub_-3500</v>
      </c>
    </row>
    <row r="407" spans="1:47" x14ac:dyDescent="0.2">
      <c r="A407" s="8" t="s">
        <v>1686</v>
      </c>
      <c r="B407" s="6" t="s">
        <v>3967</v>
      </c>
      <c r="C407" s="6">
        <v>377795</v>
      </c>
      <c r="D407" s="6">
        <v>4131741</v>
      </c>
      <c r="E407" s="6" t="str">
        <f t="shared" si="134"/>
        <v>hp_4131741</v>
      </c>
      <c r="F407" s="7" t="s">
        <v>3968</v>
      </c>
      <c r="G407" s="6">
        <v>1373800</v>
      </c>
      <c r="H407" s="7">
        <f t="shared" si="142"/>
        <v>2479383</v>
      </c>
      <c r="I407" s="7" t="str">
        <f t="shared" si="135"/>
        <v>atk_2479383</v>
      </c>
      <c r="J407" s="7" t="s">
        <v>3973</v>
      </c>
      <c r="K407" s="7" t="s">
        <v>3994</v>
      </c>
      <c r="L407" s="7" t="s">
        <v>3975</v>
      </c>
      <c r="M407" s="7" t="s">
        <v>3976</v>
      </c>
      <c r="O407" s="7" t="str">
        <f t="shared" si="136"/>
        <v>hp_4131741;atk_2479383;hit_500000;miss_85;cirt_0;cirtSub_-3500</v>
      </c>
      <c r="V407" s="7" t="str">
        <f t="shared" si="132"/>
        <v>烟囱山3-7</v>
      </c>
      <c r="W407" s="7">
        <f t="shared" si="122"/>
        <v>633</v>
      </c>
      <c r="X407" s="9" t="s">
        <v>606</v>
      </c>
      <c r="Y407" s="9">
        <v>7</v>
      </c>
      <c r="Z407" s="8">
        <f t="shared" si="140"/>
        <v>2063</v>
      </c>
      <c r="AA407" s="6" t="s">
        <v>3967</v>
      </c>
      <c r="AB407" s="6">
        <v>1668284</v>
      </c>
      <c r="AC407" s="6">
        <f t="shared" si="123"/>
        <v>0.97499999999999998</v>
      </c>
      <c r="AD407" s="6">
        <f t="shared" si="124"/>
        <v>1626576</v>
      </c>
      <c r="AE407" s="6">
        <f t="shared" si="129"/>
        <v>474295</v>
      </c>
      <c r="AF407" s="6">
        <v>350000</v>
      </c>
      <c r="AG407" s="11">
        <f t="shared" si="127"/>
        <v>2450871</v>
      </c>
      <c r="AH407">
        <f t="shared" si="126"/>
        <v>1.4690969882825706</v>
      </c>
      <c r="AI407" s="53">
        <v>0.6</v>
      </c>
      <c r="AJ407" s="7" t="str">
        <f t="shared" si="133"/>
        <v>hp_2450871</v>
      </c>
      <c r="AK407" s="7" t="s">
        <v>3968</v>
      </c>
      <c r="AL407" s="7">
        <v>307880</v>
      </c>
      <c r="AM407" s="7">
        <f>INT(IF(MOD(Y407,3)=0,INT(AL407*0.55),INT(AL407*0.35)))</f>
        <v>107758</v>
      </c>
      <c r="AN407" s="54">
        <f t="shared" si="137"/>
        <v>271383</v>
      </c>
      <c r="AO407" s="7" t="str">
        <f t="shared" si="138"/>
        <v>atk_271383</v>
      </c>
      <c r="AP407" s="7" t="s">
        <v>3973</v>
      </c>
      <c r="AQ407" s="7" t="s">
        <v>3987</v>
      </c>
      <c r="AR407" s="7" t="s">
        <v>3975</v>
      </c>
      <c r="AS407" s="7" t="s">
        <v>3976</v>
      </c>
      <c r="AU407" s="7" t="str">
        <f t="shared" si="139"/>
        <v>hp_2450871;atk_271383;hit_500000;miss_50;cirt_0;cirtSub_-3500</v>
      </c>
    </row>
    <row r="408" spans="1:47" x14ac:dyDescent="0.2">
      <c r="A408" s="8" t="s">
        <v>1687</v>
      </c>
      <c r="B408" s="6" t="s">
        <v>3967</v>
      </c>
      <c r="C408" s="6">
        <v>382140</v>
      </c>
      <c r="D408" s="6">
        <v>4170339</v>
      </c>
      <c r="E408" s="6" t="str">
        <f t="shared" si="134"/>
        <v>hp_4170339</v>
      </c>
      <c r="F408" s="7" t="s">
        <v>3968</v>
      </c>
      <c r="G408" s="6">
        <v>1389600</v>
      </c>
      <c r="H408" s="7">
        <f t="shared" si="142"/>
        <v>2519264</v>
      </c>
      <c r="I408" s="7" t="str">
        <f t="shared" si="135"/>
        <v>atk_2519264</v>
      </c>
      <c r="J408" s="7" t="s">
        <v>3973</v>
      </c>
      <c r="K408" s="7" t="s">
        <v>3994</v>
      </c>
      <c r="L408" s="7" t="s">
        <v>3975</v>
      </c>
      <c r="M408" s="7" t="s">
        <v>3976</v>
      </c>
      <c r="O408" s="7" t="str">
        <f t="shared" si="136"/>
        <v>hp_4170339;atk_2519264;hit_500000;miss_85;cirt_0;cirtSub_-3500</v>
      </c>
      <c r="V408" s="7" t="str">
        <f t="shared" si="132"/>
        <v>烟囱山3-8</v>
      </c>
      <c r="W408" s="7">
        <f t="shared" si="122"/>
        <v>635</v>
      </c>
      <c r="X408" s="9" t="s">
        <v>606</v>
      </c>
      <c r="Y408" s="9">
        <v>8</v>
      </c>
      <c r="Z408" s="8">
        <f t="shared" si="140"/>
        <v>2071</v>
      </c>
      <c r="AA408" s="6" t="s">
        <v>3967</v>
      </c>
      <c r="AB408" s="6">
        <v>1673171</v>
      </c>
      <c r="AC408" s="6">
        <f t="shared" si="123"/>
        <v>0.97499999999999998</v>
      </c>
      <c r="AD408" s="6">
        <f t="shared" si="124"/>
        <v>1631341</v>
      </c>
      <c r="AE408" s="6">
        <f t="shared" si="129"/>
        <v>474295</v>
      </c>
      <c r="AF408" s="6">
        <v>350000</v>
      </c>
      <c r="AG408" s="11">
        <f t="shared" si="127"/>
        <v>2455636</v>
      </c>
      <c r="AH408">
        <f t="shared" si="126"/>
        <v>1.4676539337581156</v>
      </c>
      <c r="AI408" s="53">
        <v>0.6</v>
      </c>
      <c r="AJ408" s="7" t="str">
        <f t="shared" si="133"/>
        <v>hp_2455636</v>
      </c>
      <c r="AK408" s="7" t="s">
        <v>3968</v>
      </c>
      <c r="AL408" s="7">
        <v>308760</v>
      </c>
      <c r="AM408" s="7">
        <f>INT(IF(MOD(Y408,3)=0,INT(AL408*0.55),INT(AL408*0.35)))</f>
        <v>108066</v>
      </c>
      <c r="AN408" s="54">
        <f t="shared" si="137"/>
        <v>271891</v>
      </c>
      <c r="AO408" s="7" t="str">
        <f t="shared" si="138"/>
        <v>atk_271891</v>
      </c>
      <c r="AP408" s="7" t="s">
        <v>3973</v>
      </c>
      <c r="AQ408" s="7" t="s">
        <v>3987</v>
      </c>
      <c r="AR408" s="7" t="s">
        <v>3975</v>
      </c>
      <c r="AS408" s="7" t="s">
        <v>3976</v>
      </c>
      <c r="AU408" s="7" t="str">
        <f t="shared" si="139"/>
        <v>hp_2455636;atk_271891;hit_500000;miss_50;cirt_0;cirtSub_-3500</v>
      </c>
    </row>
    <row r="409" spans="1:47" x14ac:dyDescent="0.2">
      <c r="A409" s="8" t="s">
        <v>1687</v>
      </c>
      <c r="B409" s="6" t="s">
        <v>3967</v>
      </c>
      <c r="C409" s="6">
        <v>382140</v>
      </c>
      <c r="D409" s="6">
        <v>4185470</v>
      </c>
      <c r="E409" s="6" t="str">
        <f t="shared" si="134"/>
        <v>hp_4185470</v>
      </c>
      <c r="F409" s="7" t="s">
        <v>3968</v>
      </c>
      <c r="G409" s="6">
        <v>1389600</v>
      </c>
      <c r="H409" s="7">
        <f t="shared" si="142"/>
        <v>2519264</v>
      </c>
      <c r="I409" s="7" t="str">
        <f t="shared" si="135"/>
        <v>atk_2519264</v>
      </c>
      <c r="J409" s="7" t="s">
        <v>3973</v>
      </c>
      <c r="K409" s="7" t="s">
        <v>3994</v>
      </c>
      <c r="L409" s="7" t="s">
        <v>3975</v>
      </c>
      <c r="M409" s="7" t="s">
        <v>3976</v>
      </c>
      <c r="O409" s="7" t="str">
        <f t="shared" si="136"/>
        <v>hp_4185470;atk_2519264;hit_500000;miss_85;cirt_0;cirtSub_-3500</v>
      </c>
      <c r="V409" s="7" t="str">
        <f t="shared" si="132"/>
        <v>烟囱山3-9</v>
      </c>
      <c r="W409" s="7">
        <f t="shared" si="122"/>
        <v>637</v>
      </c>
      <c r="X409" s="9" t="s">
        <v>606</v>
      </c>
      <c r="Y409" s="9">
        <v>9</v>
      </c>
      <c r="Z409" s="8">
        <f t="shared" si="140"/>
        <v>2080</v>
      </c>
      <c r="AA409" s="6" t="s">
        <v>3967</v>
      </c>
      <c r="AB409" s="6">
        <v>1678059</v>
      </c>
      <c r="AC409" s="6">
        <f t="shared" si="123"/>
        <v>0.97749999999999992</v>
      </c>
      <c r="AD409" s="6">
        <f t="shared" si="124"/>
        <v>1640302</v>
      </c>
      <c r="AE409" s="6">
        <f t="shared" si="129"/>
        <v>474295</v>
      </c>
      <c r="AF409" s="6">
        <v>350000</v>
      </c>
      <c r="AG409" s="11">
        <f t="shared" si="127"/>
        <v>2464597</v>
      </c>
      <c r="AH409">
        <f t="shared" si="126"/>
        <v>1.4687189187030969</v>
      </c>
      <c r="AI409" s="53">
        <v>0.6</v>
      </c>
      <c r="AJ409" s="7" t="str">
        <f t="shared" si="133"/>
        <v>hp_2464597</v>
      </c>
      <c r="AK409" s="7" t="s">
        <v>3968</v>
      </c>
      <c r="AL409" s="7">
        <v>309640</v>
      </c>
      <c r="AM409" s="7">
        <f>INT(IF(MOD(Y409,3)=0,INT(AL409*0.55),INT(AL409*0.35)))</f>
        <v>170302</v>
      </c>
      <c r="AN409" s="54">
        <f t="shared" si="137"/>
        <v>272864</v>
      </c>
      <c r="AO409" s="7" t="str">
        <f t="shared" si="138"/>
        <v>atk_272864</v>
      </c>
      <c r="AP409" s="7" t="s">
        <v>3973</v>
      </c>
      <c r="AQ409" s="7" t="s">
        <v>3987</v>
      </c>
      <c r="AR409" s="7" t="s">
        <v>3975</v>
      </c>
      <c r="AS409" s="7" t="s">
        <v>3976</v>
      </c>
      <c r="AU409" s="7" t="str">
        <f t="shared" si="139"/>
        <v>hp_2464597;atk_272864;hit_500000;miss_50;cirt_0;cirtSub_-3500</v>
      </c>
    </row>
    <row r="410" spans="1:47" s="12" customFormat="1" x14ac:dyDescent="0.2">
      <c r="A410" s="8" t="s">
        <v>1687</v>
      </c>
      <c r="B410" s="6" t="s">
        <v>3967</v>
      </c>
      <c r="C410" s="6">
        <v>382140</v>
      </c>
      <c r="D410" s="6">
        <v>4200635</v>
      </c>
      <c r="E410" s="6" t="str">
        <f t="shared" si="134"/>
        <v>hp_4200635</v>
      </c>
      <c r="F410" s="7" t="s">
        <v>3968</v>
      </c>
      <c r="G410" s="6">
        <v>1389600</v>
      </c>
      <c r="H410" s="7">
        <f t="shared" si="142"/>
        <v>2519264</v>
      </c>
      <c r="I410" s="7" t="str">
        <f t="shared" si="135"/>
        <v>atk_2519264</v>
      </c>
      <c r="J410" s="7" t="s">
        <v>3973</v>
      </c>
      <c r="K410" s="7" t="s">
        <v>3994</v>
      </c>
      <c r="L410" s="7" t="s">
        <v>3975</v>
      </c>
      <c r="M410" s="7" t="s">
        <v>3976</v>
      </c>
      <c r="N410" s="7"/>
      <c r="O410" s="7" t="str">
        <f t="shared" si="136"/>
        <v>hp_4200635;atk_2519264;hit_500000;miss_85;cirt_0;cirtSub_-3500</v>
      </c>
      <c r="P410" s="7"/>
      <c r="Q410" s="7"/>
      <c r="R410" s="7"/>
      <c r="S410" s="7"/>
      <c r="T410" s="7"/>
      <c r="V410" s="12" t="str">
        <f t="shared" si="132"/>
        <v>烟囱山3-10</v>
      </c>
      <c r="W410" s="12">
        <f t="shared" si="122"/>
        <v>639</v>
      </c>
      <c r="X410" s="5" t="s">
        <v>606</v>
      </c>
      <c r="Y410" s="5">
        <v>10</v>
      </c>
      <c r="Z410" s="5">
        <f t="shared" si="140"/>
        <v>2090</v>
      </c>
      <c r="AA410" s="11" t="s">
        <v>3967</v>
      </c>
      <c r="AB410" s="11">
        <v>1682947</v>
      </c>
      <c r="AC410" s="11">
        <f t="shared" si="123"/>
        <v>0.97749999999999992</v>
      </c>
      <c r="AD410" s="11">
        <f t="shared" si="124"/>
        <v>1645080</v>
      </c>
      <c r="AE410" s="6">
        <f t="shared" si="129"/>
        <v>474295</v>
      </c>
      <c r="AF410" s="11">
        <v>350000</v>
      </c>
      <c r="AG410" s="11">
        <f t="shared" si="127"/>
        <v>2469375</v>
      </c>
      <c r="AH410">
        <f t="shared" si="126"/>
        <v>1.4672921963674435</v>
      </c>
      <c r="AI410" s="53">
        <v>0.6</v>
      </c>
      <c r="AJ410" s="7" t="str">
        <f t="shared" si="133"/>
        <v>hp_2469375</v>
      </c>
      <c r="AK410" s="12" t="s">
        <v>3968</v>
      </c>
      <c r="AL410" s="12">
        <v>310520</v>
      </c>
      <c r="AM410" s="7">
        <f>INT(IF(MOD(Y410,3)=0,INT(AL410*0.55),INT(AL410*0.35)))</f>
        <v>108682</v>
      </c>
      <c r="AN410" s="54">
        <f t="shared" si="137"/>
        <v>273374</v>
      </c>
      <c r="AO410" s="7" t="str">
        <f t="shared" si="138"/>
        <v>atk_273374</v>
      </c>
      <c r="AP410" s="12" t="s">
        <v>3973</v>
      </c>
      <c r="AQ410" s="12" t="s">
        <v>3987</v>
      </c>
      <c r="AR410" s="12" t="s">
        <v>3975</v>
      </c>
      <c r="AS410" s="12" t="s">
        <v>3976</v>
      </c>
      <c r="AU410" s="12" t="str">
        <f t="shared" si="139"/>
        <v>hp_2469375;atk_273374;hit_500000;miss_50;cirt_0;cirtSub_-3500</v>
      </c>
    </row>
    <row r="411" spans="1:47" x14ac:dyDescent="0.2">
      <c r="A411" s="8" t="s">
        <v>1688</v>
      </c>
      <c r="B411" s="6" t="s">
        <v>3967</v>
      </c>
      <c r="C411" s="6">
        <v>386485</v>
      </c>
      <c r="D411" s="6">
        <v>4239556</v>
      </c>
      <c r="E411" s="6" t="str">
        <f t="shared" si="134"/>
        <v>hp_4239556</v>
      </c>
      <c r="F411" s="7" t="s">
        <v>3968</v>
      </c>
      <c r="G411" s="6">
        <v>1405400</v>
      </c>
      <c r="H411" s="7">
        <f t="shared" si="142"/>
        <v>2559433</v>
      </c>
      <c r="I411" s="7" t="str">
        <f t="shared" si="135"/>
        <v>atk_2559433</v>
      </c>
      <c r="J411" s="7" t="s">
        <v>3973</v>
      </c>
      <c r="K411" s="7" t="s">
        <v>3994</v>
      </c>
      <c r="L411" s="7" t="s">
        <v>3975</v>
      </c>
      <c r="M411" s="7" t="s">
        <v>3976</v>
      </c>
      <c r="O411" s="7" t="str">
        <f t="shared" si="136"/>
        <v>hp_4239556;atk_2559433;hit_500000;miss_85;cirt_0;cirtSub_-3500</v>
      </c>
      <c r="V411" s="7" t="str">
        <f t="shared" si="132"/>
        <v>烟囱山4-1</v>
      </c>
      <c r="W411" s="7">
        <f t="shared" si="122"/>
        <v>641</v>
      </c>
      <c r="X411" s="9" t="s">
        <v>607</v>
      </c>
      <c r="Y411" s="9">
        <v>1</v>
      </c>
      <c r="Z411" s="8">
        <f t="shared" si="140"/>
        <v>2091</v>
      </c>
      <c r="AA411" s="6" t="s">
        <v>3967</v>
      </c>
      <c r="AB411" s="6">
        <v>1687836</v>
      </c>
      <c r="AC411" s="6">
        <f t="shared" si="123"/>
        <v>0.98</v>
      </c>
      <c r="AD411" s="6">
        <f t="shared" si="124"/>
        <v>1654079</v>
      </c>
      <c r="AE411" s="6">
        <f t="shared" ref="AE411" si="144">IF(MOD(Y411,1)=0,INT(AD410*0.3),0)</f>
        <v>493524</v>
      </c>
      <c r="AF411" s="6">
        <v>350000</v>
      </c>
      <c r="AG411" s="11">
        <f t="shared" si="127"/>
        <v>2497603</v>
      </c>
      <c r="AH411">
        <f t="shared" si="126"/>
        <v>1.4797663991051264</v>
      </c>
      <c r="AI411" s="53">
        <v>0.6</v>
      </c>
      <c r="AJ411" s="7" t="str">
        <f t="shared" si="133"/>
        <v>hp_2497603</v>
      </c>
      <c r="AK411" s="7" t="s">
        <v>3968</v>
      </c>
      <c r="AL411" s="7">
        <v>311400</v>
      </c>
      <c r="AM411" s="7">
        <f>INT(IF(MOD(Y411,3)=0,INT(AL411*0.55),INT(AL411*0.35)))</f>
        <v>108990</v>
      </c>
      <c r="AN411" s="54">
        <f t="shared" si="137"/>
        <v>276479</v>
      </c>
      <c r="AO411" s="7" t="str">
        <f t="shared" si="138"/>
        <v>atk_276479</v>
      </c>
      <c r="AP411" s="7" t="s">
        <v>3973</v>
      </c>
      <c r="AQ411" s="7" t="s">
        <v>3987</v>
      </c>
      <c r="AR411" s="7" t="s">
        <v>3975</v>
      </c>
      <c r="AS411" s="7" t="s">
        <v>3976</v>
      </c>
      <c r="AU411" s="7" t="str">
        <f t="shared" si="139"/>
        <v>hp_2497603;atk_276479;hit_500000;miss_50;cirt_0;cirtSub_-3500</v>
      </c>
    </row>
    <row r="412" spans="1:47" x14ac:dyDescent="0.2">
      <c r="A412" s="8" t="s">
        <v>1688</v>
      </c>
      <c r="B412" s="6" t="s">
        <v>3967</v>
      </c>
      <c r="C412" s="6">
        <v>386485</v>
      </c>
      <c r="D412" s="6">
        <v>4254808</v>
      </c>
      <c r="E412" s="6" t="str">
        <f t="shared" si="134"/>
        <v>hp_4254808</v>
      </c>
      <c r="F412" s="7" t="s">
        <v>3968</v>
      </c>
      <c r="G412" s="6">
        <v>1405400</v>
      </c>
      <c r="H412" s="7">
        <f t="shared" si="142"/>
        <v>2559433</v>
      </c>
      <c r="I412" s="7" t="str">
        <f t="shared" si="135"/>
        <v>atk_2559433</v>
      </c>
      <c r="J412" s="7" t="s">
        <v>3973</v>
      </c>
      <c r="K412" s="7" t="s">
        <v>3994</v>
      </c>
      <c r="L412" s="7" t="s">
        <v>3975</v>
      </c>
      <c r="M412" s="7" t="s">
        <v>3976</v>
      </c>
      <c r="O412" s="7" t="str">
        <f t="shared" si="136"/>
        <v>hp_4254808;atk_2559433;hit_500000;miss_85;cirt_0;cirtSub_-3500</v>
      </c>
      <c r="V412" s="7" t="str">
        <f t="shared" si="132"/>
        <v>烟囱山4-2</v>
      </c>
      <c r="W412" s="7">
        <f t="shared" si="122"/>
        <v>643</v>
      </c>
      <c r="X412" s="9" t="s">
        <v>607</v>
      </c>
      <c r="Y412" s="9">
        <v>2</v>
      </c>
      <c r="Z412" s="8">
        <f t="shared" si="140"/>
        <v>2093</v>
      </c>
      <c r="AA412" s="6" t="s">
        <v>3967</v>
      </c>
      <c r="AB412" s="6">
        <v>1692726</v>
      </c>
      <c r="AC412" s="6">
        <f t="shared" si="123"/>
        <v>0.98</v>
      </c>
      <c r="AD412" s="6">
        <f t="shared" si="124"/>
        <v>1658871</v>
      </c>
      <c r="AE412" s="6">
        <f t="shared" si="129"/>
        <v>493524</v>
      </c>
      <c r="AF412" s="6">
        <v>350000</v>
      </c>
      <c r="AG412" s="11">
        <f t="shared" si="127"/>
        <v>2502395</v>
      </c>
      <c r="AH412">
        <f t="shared" si="126"/>
        <v>1.4783225400921354</v>
      </c>
      <c r="AI412" s="53">
        <v>0.6</v>
      </c>
      <c r="AJ412" s="7" t="str">
        <f t="shared" si="133"/>
        <v>hp_2502395</v>
      </c>
      <c r="AK412" s="7" t="s">
        <v>3968</v>
      </c>
      <c r="AL412" s="7">
        <v>312280</v>
      </c>
      <c r="AM412" s="7">
        <f>INT(IF(MOD(Y412,3)=0,INT(AL412*0.55),INT(AL412*0.35)))</f>
        <v>109298</v>
      </c>
      <c r="AN412" s="54">
        <f t="shared" si="137"/>
        <v>276990</v>
      </c>
      <c r="AO412" s="7" t="str">
        <f t="shared" si="138"/>
        <v>atk_276990</v>
      </c>
      <c r="AP412" s="7" t="s">
        <v>3973</v>
      </c>
      <c r="AQ412" s="7" t="s">
        <v>3987</v>
      </c>
      <c r="AR412" s="7" t="s">
        <v>3975</v>
      </c>
      <c r="AS412" s="7" t="s">
        <v>3976</v>
      </c>
      <c r="AU412" s="7" t="str">
        <f t="shared" si="139"/>
        <v>hp_2502395;atk_276990;hit_500000;miss_50;cirt_0;cirtSub_-3500</v>
      </c>
    </row>
    <row r="413" spans="1:47" x14ac:dyDescent="0.2">
      <c r="A413" s="8" t="s">
        <v>1688</v>
      </c>
      <c r="B413" s="6" t="s">
        <v>3967</v>
      </c>
      <c r="C413" s="6">
        <v>386485</v>
      </c>
      <c r="D413" s="6">
        <v>4270093</v>
      </c>
      <c r="E413" s="6" t="str">
        <f t="shared" si="134"/>
        <v>hp_4270093</v>
      </c>
      <c r="F413" s="7" t="s">
        <v>3968</v>
      </c>
      <c r="G413" s="6">
        <v>1405400</v>
      </c>
      <c r="H413" s="7">
        <f t="shared" si="142"/>
        <v>2559433</v>
      </c>
      <c r="I413" s="7" t="str">
        <f t="shared" si="135"/>
        <v>atk_2559433</v>
      </c>
      <c r="J413" s="7" t="s">
        <v>3973</v>
      </c>
      <c r="K413" s="7" t="s">
        <v>3994</v>
      </c>
      <c r="L413" s="7" t="s">
        <v>3975</v>
      </c>
      <c r="M413" s="7" t="s">
        <v>3976</v>
      </c>
      <c r="O413" s="7" t="str">
        <f t="shared" si="136"/>
        <v>hp_4270093;atk_2559433;hit_500000;miss_85;cirt_0;cirtSub_-3500</v>
      </c>
      <c r="V413" s="7" t="str">
        <f t="shared" si="132"/>
        <v>烟囱山4-3</v>
      </c>
      <c r="W413" s="7">
        <f t="shared" ref="W413:W476" si="145">W412+2</f>
        <v>645</v>
      </c>
      <c r="X413" s="9" t="s">
        <v>607</v>
      </c>
      <c r="Y413" s="9">
        <v>3</v>
      </c>
      <c r="Z413" s="8">
        <f t="shared" si="140"/>
        <v>2096</v>
      </c>
      <c r="AA413" s="6" t="s">
        <v>3967</v>
      </c>
      <c r="AB413" s="6">
        <v>1697616</v>
      </c>
      <c r="AC413" s="6">
        <f t="shared" si="123"/>
        <v>0.98249999999999993</v>
      </c>
      <c r="AD413" s="6">
        <f t="shared" si="124"/>
        <v>1667907</v>
      </c>
      <c r="AE413" s="6">
        <f t="shared" si="129"/>
        <v>493524</v>
      </c>
      <c r="AF413" s="6">
        <v>350000</v>
      </c>
      <c r="AG413" s="11">
        <f t="shared" si="127"/>
        <v>2511431</v>
      </c>
      <c r="AH413">
        <f t="shared" si="126"/>
        <v>1.4793869756175719</v>
      </c>
      <c r="AI413" s="53">
        <v>0.6</v>
      </c>
      <c r="AJ413" s="7" t="str">
        <f t="shared" si="133"/>
        <v>hp_2511431</v>
      </c>
      <c r="AK413" s="7" t="s">
        <v>3968</v>
      </c>
      <c r="AL413" s="7">
        <v>313160</v>
      </c>
      <c r="AM413" s="7">
        <f>INT(IF(MOD(Y413,3)=0,INT(AL413*0.55),INT(AL413*0.35)))</f>
        <v>172238</v>
      </c>
      <c r="AN413" s="54">
        <f t="shared" si="137"/>
        <v>277970</v>
      </c>
      <c r="AO413" s="7" t="str">
        <f t="shared" si="138"/>
        <v>atk_277970</v>
      </c>
      <c r="AP413" s="7" t="s">
        <v>3973</v>
      </c>
      <c r="AQ413" s="7" t="s">
        <v>3987</v>
      </c>
      <c r="AR413" s="7" t="s">
        <v>3975</v>
      </c>
      <c r="AS413" s="7" t="s">
        <v>3976</v>
      </c>
      <c r="AU413" s="7" t="str">
        <f t="shared" si="139"/>
        <v>hp_2511431;atk_277970;hit_500000;miss_50;cirt_0;cirtSub_-3500</v>
      </c>
    </row>
    <row r="414" spans="1:47" x14ac:dyDescent="0.2">
      <c r="A414" s="8" t="s">
        <v>1689</v>
      </c>
      <c r="B414" s="6" t="s">
        <v>3967</v>
      </c>
      <c r="C414" s="6">
        <v>390830</v>
      </c>
      <c r="D414" s="6">
        <v>4309337</v>
      </c>
      <c r="E414" s="6" t="str">
        <f t="shared" si="134"/>
        <v>hp_4309337</v>
      </c>
      <c r="F414" s="7" t="s">
        <v>3968</v>
      </c>
      <c r="G414" s="6">
        <v>1421200</v>
      </c>
      <c r="H414" s="7">
        <f t="shared" si="142"/>
        <v>2599889</v>
      </c>
      <c r="I414" s="7" t="str">
        <f t="shared" si="135"/>
        <v>atk_2599889</v>
      </c>
      <c r="J414" s="7" t="s">
        <v>3973</v>
      </c>
      <c r="K414" s="7" t="s">
        <v>3994</v>
      </c>
      <c r="L414" s="7" t="s">
        <v>3975</v>
      </c>
      <c r="M414" s="7" t="s">
        <v>3976</v>
      </c>
      <c r="O414" s="7" t="str">
        <f t="shared" si="136"/>
        <v>hp_4309337;atk_2599889;hit_500000;miss_85;cirt_0;cirtSub_-3500</v>
      </c>
      <c r="V414" s="7" t="str">
        <f t="shared" si="132"/>
        <v>烟囱山4-4</v>
      </c>
      <c r="W414" s="7">
        <f t="shared" si="145"/>
        <v>647</v>
      </c>
      <c r="X414" s="9" t="s">
        <v>607</v>
      </c>
      <c r="Y414" s="9">
        <v>4</v>
      </c>
      <c r="Z414" s="8">
        <f t="shared" si="140"/>
        <v>2100</v>
      </c>
      <c r="AA414" s="6" t="s">
        <v>3967</v>
      </c>
      <c r="AB414" s="6">
        <v>1702507</v>
      </c>
      <c r="AC414" s="6">
        <f t="shared" si="123"/>
        <v>0.98249999999999993</v>
      </c>
      <c r="AD414" s="6">
        <f t="shared" si="124"/>
        <v>1672713</v>
      </c>
      <c r="AE414" s="6">
        <f t="shared" si="129"/>
        <v>493524</v>
      </c>
      <c r="AF414" s="6">
        <v>350000</v>
      </c>
      <c r="AG414" s="11">
        <f t="shared" si="127"/>
        <v>2516237</v>
      </c>
      <c r="AH414">
        <f t="shared" si="126"/>
        <v>1.4779598556716653</v>
      </c>
      <c r="AI414" s="53">
        <v>0.6</v>
      </c>
      <c r="AJ414" s="7" t="str">
        <f t="shared" si="133"/>
        <v>hp_2516237</v>
      </c>
      <c r="AK414" s="7" t="s">
        <v>3968</v>
      </c>
      <c r="AL414" s="7">
        <v>314040</v>
      </c>
      <c r="AM414" s="7">
        <f>INT(IF(MOD(Y414,3)=0,INT(AL414*0.55),INT(AL414*0.35)))</f>
        <v>109914</v>
      </c>
      <c r="AN414" s="54">
        <f t="shared" si="137"/>
        <v>278483</v>
      </c>
      <c r="AO414" s="7" t="str">
        <f t="shared" si="138"/>
        <v>atk_278483</v>
      </c>
      <c r="AP414" s="7" t="s">
        <v>3973</v>
      </c>
      <c r="AQ414" s="7" t="s">
        <v>3987</v>
      </c>
      <c r="AR414" s="7" t="s">
        <v>3975</v>
      </c>
      <c r="AS414" s="7" t="s">
        <v>3976</v>
      </c>
      <c r="AU414" s="7" t="str">
        <f t="shared" si="139"/>
        <v>hp_2516237;atk_278483;hit_500000;miss_50;cirt_0;cirtSub_-3500</v>
      </c>
    </row>
    <row r="415" spans="1:47" x14ac:dyDescent="0.2">
      <c r="A415" s="8" t="s">
        <v>1689</v>
      </c>
      <c r="B415" s="6" t="s">
        <v>3967</v>
      </c>
      <c r="C415" s="6">
        <v>390830</v>
      </c>
      <c r="D415" s="6">
        <v>4324710</v>
      </c>
      <c r="E415" s="6" t="str">
        <f t="shared" si="134"/>
        <v>hp_4324710</v>
      </c>
      <c r="F415" s="7" t="s">
        <v>3968</v>
      </c>
      <c r="G415" s="6">
        <v>1421200</v>
      </c>
      <c r="H415" s="7">
        <f t="shared" si="142"/>
        <v>2599889</v>
      </c>
      <c r="I415" s="7" t="str">
        <f t="shared" si="135"/>
        <v>atk_2599889</v>
      </c>
      <c r="J415" s="7" t="s">
        <v>3973</v>
      </c>
      <c r="K415" s="7" t="s">
        <v>3994</v>
      </c>
      <c r="L415" s="7" t="s">
        <v>3975</v>
      </c>
      <c r="M415" s="7" t="s">
        <v>3976</v>
      </c>
      <c r="O415" s="7" t="str">
        <f t="shared" si="136"/>
        <v>hp_4324710;atk_2599889;hit_500000;miss_85;cirt_0;cirtSub_-3500</v>
      </c>
      <c r="V415" s="7" t="str">
        <f t="shared" si="132"/>
        <v>烟囱山4-5</v>
      </c>
      <c r="W415" s="7">
        <f t="shared" si="145"/>
        <v>649</v>
      </c>
      <c r="X415" s="9" t="s">
        <v>607</v>
      </c>
      <c r="Y415" s="9">
        <v>5</v>
      </c>
      <c r="Z415" s="8">
        <f t="shared" si="140"/>
        <v>2105</v>
      </c>
      <c r="AA415" s="6" t="s">
        <v>3967</v>
      </c>
      <c r="AB415" s="6">
        <v>1707399</v>
      </c>
      <c r="AC415" s="6">
        <f t="shared" ref="AC415:AC478" si="146">0.6+INT((Z415-1)/55)*0.01+INT(Y415/3)*0.0025</f>
        <v>0.98249999999999993</v>
      </c>
      <c r="AD415" s="6">
        <f t="shared" ref="AD415:AD478" si="147">INT(AB415*AC415)</f>
        <v>1677519</v>
      </c>
      <c r="AE415" s="6">
        <f t="shared" si="129"/>
        <v>493524</v>
      </c>
      <c r="AF415" s="6">
        <v>350000</v>
      </c>
      <c r="AG415" s="11">
        <f t="shared" si="127"/>
        <v>2521043</v>
      </c>
      <c r="AH415">
        <f t="shared" si="126"/>
        <v>1.4765400471711649</v>
      </c>
      <c r="AI415" s="53">
        <v>0.6</v>
      </c>
      <c r="AJ415" s="7" t="str">
        <f t="shared" si="133"/>
        <v>hp_2521043</v>
      </c>
      <c r="AK415" s="7" t="s">
        <v>3968</v>
      </c>
      <c r="AL415" s="7">
        <v>314920</v>
      </c>
      <c r="AM415" s="7">
        <f>INT(IF(MOD(Y415,3)=0,INT(AL415*0.55),INT(AL415*0.35)))</f>
        <v>110222</v>
      </c>
      <c r="AN415" s="54">
        <f t="shared" si="137"/>
        <v>278995</v>
      </c>
      <c r="AO415" s="7" t="str">
        <f t="shared" si="138"/>
        <v>atk_278995</v>
      </c>
      <c r="AP415" s="7" t="s">
        <v>3973</v>
      </c>
      <c r="AQ415" s="7" t="s">
        <v>3987</v>
      </c>
      <c r="AR415" s="7" t="s">
        <v>3975</v>
      </c>
      <c r="AS415" s="7" t="s">
        <v>3976</v>
      </c>
      <c r="AU415" s="7" t="str">
        <f t="shared" si="139"/>
        <v>hp_2521043;atk_278995;hit_500000;miss_50;cirt_0;cirtSub_-3500</v>
      </c>
    </row>
    <row r="416" spans="1:47" x14ac:dyDescent="0.2">
      <c r="A416" s="8" t="s">
        <v>1689</v>
      </c>
      <c r="B416" s="6" t="s">
        <v>3967</v>
      </c>
      <c r="C416" s="6">
        <v>390830</v>
      </c>
      <c r="D416" s="6">
        <v>4340116</v>
      </c>
      <c r="E416" s="6" t="str">
        <f t="shared" si="134"/>
        <v>hp_4340116</v>
      </c>
      <c r="F416" s="7" t="s">
        <v>3968</v>
      </c>
      <c r="G416" s="6">
        <v>1421200</v>
      </c>
      <c r="H416" s="7">
        <f t="shared" si="142"/>
        <v>2599889</v>
      </c>
      <c r="I416" s="7" t="str">
        <f t="shared" si="135"/>
        <v>atk_2599889</v>
      </c>
      <c r="J416" s="7" t="s">
        <v>3973</v>
      </c>
      <c r="K416" s="7" t="s">
        <v>3994</v>
      </c>
      <c r="L416" s="7" t="s">
        <v>3975</v>
      </c>
      <c r="M416" s="7" t="s">
        <v>3976</v>
      </c>
      <c r="O416" s="7" t="str">
        <f t="shared" si="136"/>
        <v>hp_4340116;atk_2599889;hit_500000;miss_85;cirt_0;cirtSub_-3500</v>
      </c>
      <c r="V416" s="7" t="str">
        <f t="shared" si="132"/>
        <v>烟囱山4-6</v>
      </c>
      <c r="W416" s="7">
        <f t="shared" si="145"/>
        <v>651</v>
      </c>
      <c r="X416" s="9" t="s">
        <v>607</v>
      </c>
      <c r="Y416" s="9">
        <v>6</v>
      </c>
      <c r="Z416" s="8">
        <f t="shared" si="140"/>
        <v>2111</v>
      </c>
      <c r="AA416" s="6" t="s">
        <v>3967</v>
      </c>
      <c r="AB416" s="6">
        <v>1712291</v>
      </c>
      <c r="AC416" s="6">
        <f t="shared" si="146"/>
        <v>0.98499999999999999</v>
      </c>
      <c r="AD416" s="6">
        <f t="shared" si="147"/>
        <v>1686606</v>
      </c>
      <c r="AE416" s="6">
        <f t="shared" si="129"/>
        <v>493524</v>
      </c>
      <c r="AF416" s="6">
        <v>350000</v>
      </c>
      <c r="AG416" s="11">
        <f t="shared" si="127"/>
        <v>2530130</v>
      </c>
      <c r="AH416">
        <f t="shared" ref="AH416:AH479" si="148">AG416/AB416</f>
        <v>1.4776285105744291</v>
      </c>
      <c r="AI416" s="53">
        <v>0.6</v>
      </c>
      <c r="AJ416" s="7" t="str">
        <f t="shared" si="133"/>
        <v>hp_2530130</v>
      </c>
      <c r="AK416" s="7" t="s">
        <v>3968</v>
      </c>
      <c r="AL416" s="7">
        <v>315800</v>
      </c>
      <c r="AM416" s="7">
        <f>INT(IF(MOD(Y416,3)=0,INT(AL416*0.55),INT(AL416*0.35)))</f>
        <v>173690</v>
      </c>
      <c r="AN416" s="54">
        <f t="shared" si="137"/>
        <v>279981</v>
      </c>
      <c r="AO416" s="7" t="str">
        <f t="shared" si="138"/>
        <v>atk_279981</v>
      </c>
      <c r="AP416" s="7" t="s">
        <v>3973</v>
      </c>
      <c r="AQ416" s="7" t="s">
        <v>3987</v>
      </c>
      <c r="AR416" s="7" t="s">
        <v>3975</v>
      </c>
      <c r="AS416" s="7" t="s">
        <v>3976</v>
      </c>
      <c r="AU416" s="7" t="str">
        <f t="shared" si="139"/>
        <v>hp_2530130;atk_279981;hit_500000;miss_50;cirt_0;cirtSub_-3500</v>
      </c>
    </row>
    <row r="417" spans="1:47" x14ac:dyDescent="0.2">
      <c r="A417" s="8" t="s">
        <v>1690</v>
      </c>
      <c r="B417" s="6" t="s">
        <v>3967</v>
      </c>
      <c r="C417" s="6">
        <v>395175</v>
      </c>
      <c r="D417" s="6">
        <v>4379683</v>
      </c>
      <c r="E417" s="6" t="str">
        <f t="shared" si="134"/>
        <v>hp_4379683</v>
      </c>
      <c r="F417" s="7" t="s">
        <v>3968</v>
      </c>
      <c r="G417" s="6">
        <v>1437000</v>
      </c>
      <c r="H417" s="7">
        <f t="shared" si="142"/>
        <v>2640634</v>
      </c>
      <c r="I417" s="7" t="str">
        <f t="shared" si="135"/>
        <v>atk_2640634</v>
      </c>
      <c r="J417" s="7" t="s">
        <v>3973</v>
      </c>
      <c r="K417" s="7" t="s">
        <v>3994</v>
      </c>
      <c r="L417" s="7" t="s">
        <v>3975</v>
      </c>
      <c r="M417" s="7" t="s">
        <v>3976</v>
      </c>
      <c r="O417" s="7" t="str">
        <f t="shared" si="136"/>
        <v>hp_4379683;atk_2640634;hit_500000;miss_85;cirt_0;cirtSub_-3500</v>
      </c>
      <c r="V417" s="7" t="str">
        <f t="shared" si="132"/>
        <v>烟囱山4-7</v>
      </c>
      <c r="W417" s="7">
        <f t="shared" si="145"/>
        <v>653</v>
      </c>
      <c r="X417" s="9" t="s">
        <v>607</v>
      </c>
      <c r="Y417" s="9">
        <v>7</v>
      </c>
      <c r="Z417" s="8">
        <f t="shared" si="140"/>
        <v>2118</v>
      </c>
      <c r="AA417" s="6" t="s">
        <v>3967</v>
      </c>
      <c r="AB417" s="6">
        <v>1717184</v>
      </c>
      <c r="AC417" s="6">
        <f t="shared" si="146"/>
        <v>0.98499999999999999</v>
      </c>
      <c r="AD417" s="6">
        <f t="shared" si="147"/>
        <v>1691426</v>
      </c>
      <c r="AE417" s="6">
        <f t="shared" si="129"/>
        <v>493524</v>
      </c>
      <c r="AF417" s="6">
        <v>350000</v>
      </c>
      <c r="AG417" s="11">
        <f t="shared" ref="AG417:AG480" si="149">INT(AD417*1)+AF417+AE417</f>
        <v>2534950</v>
      </c>
      <c r="AH417">
        <f t="shared" si="148"/>
        <v>1.4762250288844994</v>
      </c>
      <c r="AI417" s="53">
        <v>0.6</v>
      </c>
      <c r="AJ417" s="7" t="str">
        <f t="shared" si="133"/>
        <v>hp_2534950</v>
      </c>
      <c r="AK417" s="7" t="s">
        <v>3968</v>
      </c>
      <c r="AL417" s="7">
        <v>316680</v>
      </c>
      <c r="AM417" s="7">
        <f>INT(IF(MOD(Y417,3)=0,INT(AL417*0.55),INT(AL417*0.35)))</f>
        <v>110838</v>
      </c>
      <c r="AN417" s="54">
        <f t="shared" si="137"/>
        <v>280494</v>
      </c>
      <c r="AO417" s="7" t="str">
        <f t="shared" si="138"/>
        <v>atk_280494</v>
      </c>
      <c r="AP417" s="7" t="s">
        <v>3973</v>
      </c>
      <c r="AQ417" s="7" t="s">
        <v>3987</v>
      </c>
      <c r="AR417" s="7" t="s">
        <v>3975</v>
      </c>
      <c r="AS417" s="7" t="s">
        <v>3976</v>
      </c>
      <c r="AU417" s="7" t="str">
        <f t="shared" si="139"/>
        <v>hp_2534950;atk_280494;hit_500000;miss_50;cirt_0;cirtSub_-3500</v>
      </c>
    </row>
    <row r="418" spans="1:47" x14ac:dyDescent="0.2">
      <c r="A418" s="8" t="s">
        <v>1690</v>
      </c>
      <c r="B418" s="6" t="s">
        <v>3967</v>
      </c>
      <c r="C418" s="6">
        <v>395175</v>
      </c>
      <c r="D418" s="6">
        <v>4395177</v>
      </c>
      <c r="E418" s="6" t="str">
        <f t="shared" si="134"/>
        <v>hp_4395177</v>
      </c>
      <c r="F418" s="7" t="s">
        <v>3968</v>
      </c>
      <c r="G418" s="6">
        <v>1437000</v>
      </c>
      <c r="H418" s="7">
        <f t="shared" si="142"/>
        <v>2640634</v>
      </c>
      <c r="I418" s="7" t="str">
        <f t="shared" si="135"/>
        <v>atk_2640634</v>
      </c>
      <c r="J418" s="7" t="s">
        <v>3973</v>
      </c>
      <c r="K418" s="7" t="s">
        <v>3994</v>
      </c>
      <c r="L418" s="7" t="s">
        <v>3975</v>
      </c>
      <c r="M418" s="7" t="s">
        <v>3976</v>
      </c>
      <c r="O418" s="7" t="str">
        <f t="shared" si="136"/>
        <v>hp_4395177;atk_2640634;hit_500000;miss_85;cirt_0;cirtSub_-3500</v>
      </c>
      <c r="V418" s="7" t="str">
        <f t="shared" si="132"/>
        <v>烟囱山4-8</v>
      </c>
      <c r="W418" s="7">
        <f t="shared" si="145"/>
        <v>655</v>
      </c>
      <c r="X418" s="9" t="s">
        <v>607</v>
      </c>
      <c r="Y418" s="9">
        <v>8</v>
      </c>
      <c r="Z418" s="8">
        <f t="shared" si="140"/>
        <v>2126</v>
      </c>
      <c r="AA418" s="6" t="s">
        <v>3967</v>
      </c>
      <c r="AB418" s="6">
        <v>1722078</v>
      </c>
      <c r="AC418" s="6">
        <f t="shared" si="146"/>
        <v>0.98499999999999999</v>
      </c>
      <c r="AD418" s="6">
        <f t="shared" si="147"/>
        <v>1696246</v>
      </c>
      <c r="AE418" s="6">
        <f t="shared" si="129"/>
        <v>493524</v>
      </c>
      <c r="AF418" s="6">
        <v>350000</v>
      </c>
      <c r="AG418" s="11">
        <f t="shared" si="149"/>
        <v>2539770</v>
      </c>
      <c r="AH418">
        <f t="shared" si="148"/>
        <v>1.4748286662973453</v>
      </c>
      <c r="AI418" s="53">
        <v>0.6</v>
      </c>
      <c r="AJ418" s="7" t="str">
        <f t="shared" si="133"/>
        <v>hp_2539770</v>
      </c>
      <c r="AK418" s="7" t="s">
        <v>3968</v>
      </c>
      <c r="AL418" s="7">
        <v>317560</v>
      </c>
      <c r="AM418" s="7">
        <f>INT(IF(MOD(Y418,3)=0,INT(AL418*0.55),INT(AL418*0.35)))</f>
        <v>111146</v>
      </c>
      <c r="AN418" s="54">
        <f t="shared" si="137"/>
        <v>281007</v>
      </c>
      <c r="AO418" s="7" t="str">
        <f t="shared" si="138"/>
        <v>atk_281007</v>
      </c>
      <c r="AP418" s="7" t="s">
        <v>3973</v>
      </c>
      <c r="AQ418" s="7" t="s">
        <v>3987</v>
      </c>
      <c r="AR418" s="7" t="s">
        <v>3975</v>
      </c>
      <c r="AS418" s="7" t="s">
        <v>3976</v>
      </c>
      <c r="AU418" s="7" t="str">
        <f t="shared" si="139"/>
        <v>hp_2539770;atk_281007;hit_500000;miss_50;cirt_0;cirtSub_-3500</v>
      </c>
    </row>
    <row r="419" spans="1:47" x14ac:dyDescent="0.2">
      <c r="A419" s="8" t="s">
        <v>1690</v>
      </c>
      <c r="B419" s="6" t="s">
        <v>3967</v>
      </c>
      <c r="C419" s="6">
        <v>395175</v>
      </c>
      <c r="D419" s="6">
        <v>4410703</v>
      </c>
      <c r="E419" s="6" t="str">
        <f t="shared" si="134"/>
        <v>hp_4410703</v>
      </c>
      <c r="F419" s="7" t="s">
        <v>3968</v>
      </c>
      <c r="G419" s="6">
        <v>1437000</v>
      </c>
      <c r="H419" s="7">
        <f t="shared" si="142"/>
        <v>2640634</v>
      </c>
      <c r="I419" s="7" t="str">
        <f t="shared" si="135"/>
        <v>atk_2640634</v>
      </c>
      <c r="J419" s="7" t="s">
        <v>3973</v>
      </c>
      <c r="K419" s="7" t="s">
        <v>3994</v>
      </c>
      <c r="L419" s="7" t="s">
        <v>3975</v>
      </c>
      <c r="M419" s="7" t="s">
        <v>3976</v>
      </c>
      <c r="O419" s="7" t="str">
        <f t="shared" si="136"/>
        <v>hp_4410703;atk_2640634;hit_500000;miss_85;cirt_0;cirtSub_-3500</v>
      </c>
      <c r="V419" s="7" t="str">
        <f t="shared" si="132"/>
        <v>烟囱山4-9</v>
      </c>
      <c r="W419" s="7">
        <f t="shared" si="145"/>
        <v>657</v>
      </c>
      <c r="X419" s="9" t="s">
        <v>607</v>
      </c>
      <c r="Y419" s="9">
        <v>9</v>
      </c>
      <c r="Z419" s="8">
        <f t="shared" si="140"/>
        <v>2135</v>
      </c>
      <c r="AA419" s="6" t="s">
        <v>3967</v>
      </c>
      <c r="AB419" s="6">
        <v>1726972</v>
      </c>
      <c r="AC419" s="6">
        <f t="shared" si="146"/>
        <v>0.98749999999999993</v>
      </c>
      <c r="AD419" s="6">
        <f t="shared" si="147"/>
        <v>1705384</v>
      </c>
      <c r="AE419" s="6">
        <f t="shared" si="129"/>
        <v>493524</v>
      </c>
      <c r="AF419" s="6">
        <v>350000</v>
      </c>
      <c r="AG419" s="11">
        <f t="shared" si="149"/>
        <v>2548908</v>
      </c>
      <c r="AH419">
        <f t="shared" si="148"/>
        <v>1.4759405479648773</v>
      </c>
      <c r="AI419" s="53">
        <v>0.6</v>
      </c>
      <c r="AJ419" s="7" t="str">
        <f t="shared" si="133"/>
        <v>hp_2548908</v>
      </c>
      <c r="AK419" s="7" t="s">
        <v>3968</v>
      </c>
      <c r="AL419" s="7">
        <v>318440</v>
      </c>
      <c r="AM419" s="7">
        <f>INT(IF(MOD(Y419,3)=0,INT(AL419*0.55),INT(AL419*0.35)))</f>
        <v>175142</v>
      </c>
      <c r="AN419" s="54">
        <f t="shared" si="137"/>
        <v>281999</v>
      </c>
      <c r="AO419" s="7" t="str">
        <f t="shared" si="138"/>
        <v>atk_281999</v>
      </c>
      <c r="AP419" s="7" t="s">
        <v>3973</v>
      </c>
      <c r="AQ419" s="7" t="s">
        <v>3987</v>
      </c>
      <c r="AR419" s="7" t="s">
        <v>3975</v>
      </c>
      <c r="AS419" s="7" t="s">
        <v>3976</v>
      </c>
      <c r="AU419" s="7" t="str">
        <f t="shared" si="139"/>
        <v>hp_2548908;atk_281999;hit_500000;miss_50;cirt_0;cirtSub_-3500</v>
      </c>
    </row>
    <row r="420" spans="1:47" s="12" customFormat="1" x14ac:dyDescent="0.2">
      <c r="A420" s="8" t="s">
        <v>1691</v>
      </c>
      <c r="B420" s="6" t="s">
        <v>3967</v>
      </c>
      <c r="C420" s="6">
        <v>399520</v>
      </c>
      <c r="D420" s="6">
        <v>4450595</v>
      </c>
      <c r="E420" s="6" t="str">
        <f t="shared" si="134"/>
        <v>hp_4450595</v>
      </c>
      <c r="F420" s="7" t="s">
        <v>3968</v>
      </c>
      <c r="G420" s="6">
        <v>1452800</v>
      </c>
      <c r="H420" s="7">
        <f t="shared" si="142"/>
        <v>2681666</v>
      </c>
      <c r="I420" s="7" t="str">
        <f t="shared" si="135"/>
        <v>atk_2681666</v>
      </c>
      <c r="J420" s="7" t="s">
        <v>3973</v>
      </c>
      <c r="K420" s="7" t="s">
        <v>3994</v>
      </c>
      <c r="L420" s="7" t="s">
        <v>3975</v>
      </c>
      <c r="M420" s="7" t="s">
        <v>3976</v>
      </c>
      <c r="N420" s="7"/>
      <c r="O420" s="7" t="str">
        <f t="shared" si="136"/>
        <v>hp_4450595;atk_2681666;hit_500000;miss_85;cirt_0;cirtSub_-3500</v>
      </c>
      <c r="P420" s="7"/>
      <c r="Q420" s="7"/>
      <c r="R420" s="7"/>
      <c r="S420" s="7"/>
      <c r="T420" s="7"/>
      <c r="V420" s="12" t="str">
        <f t="shared" si="132"/>
        <v>烟囱山4-10</v>
      </c>
      <c r="W420" s="12">
        <f t="shared" si="145"/>
        <v>659</v>
      </c>
      <c r="X420" s="5" t="s">
        <v>607</v>
      </c>
      <c r="Y420" s="5">
        <v>10</v>
      </c>
      <c r="Z420" s="5">
        <f t="shared" si="140"/>
        <v>2145</v>
      </c>
      <c r="AA420" s="11" t="s">
        <v>3967</v>
      </c>
      <c r="AB420" s="11">
        <v>1731867</v>
      </c>
      <c r="AC420" s="11">
        <f t="shared" si="146"/>
        <v>0.98749999999999993</v>
      </c>
      <c r="AD420" s="11">
        <f t="shared" si="147"/>
        <v>1710218</v>
      </c>
      <c r="AE420" s="6">
        <f t="shared" si="129"/>
        <v>493524</v>
      </c>
      <c r="AF420" s="11">
        <v>350000</v>
      </c>
      <c r="AG420" s="11">
        <f t="shared" si="149"/>
        <v>2553742</v>
      </c>
      <c r="AH420">
        <f t="shared" si="148"/>
        <v>1.4745601134498203</v>
      </c>
      <c r="AI420" s="53">
        <v>0.6</v>
      </c>
      <c r="AJ420" s="7" t="str">
        <f t="shared" si="133"/>
        <v>hp_2553742</v>
      </c>
      <c r="AK420" s="12" t="s">
        <v>3968</v>
      </c>
      <c r="AL420" s="12">
        <v>319320</v>
      </c>
      <c r="AM420" s="7">
        <f>INT(IF(MOD(Y420,3)=0,INT(AL420*0.55),INT(AL420*0.35)))</f>
        <v>111762</v>
      </c>
      <c r="AN420" s="54">
        <f t="shared" si="137"/>
        <v>282513</v>
      </c>
      <c r="AO420" s="7" t="str">
        <f t="shared" si="138"/>
        <v>atk_282513</v>
      </c>
      <c r="AP420" s="12" t="s">
        <v>3973</v>
      </c>
      <c r="AQ420" s="12" t="s">
        <v>3987</v>
      </c>
      <c r="AR420" s="12" t="s">
        <v>3975</v>
      </c>
      <c r="AS420" s="12" t="s">
        <v>3976</v>
      </c>
      <c r="AU420" s="12" t="str">
        <f t="shared" si="139"/>
        <v>hp_2553742;atk_282513;hit_500000;miss_50;cirt_0;cirtSub_-3500</v>
      </c>
    </row>
    <row r="421" spans="1:47" x14ac:dyDescent="0.2">
      <c r="A421" s="8" t="s">
        <v>1691</v>
      </c>
      <c r="B421" s="6" t="s">
        <v>3967</v>
      </c>
      <c r="C421" s="6">
        <v>399520</v>
      </c>
      <c r="D421" s="6">
        <v>4466209</v>
      </c>
      <c r="E421" s="6" t="str">
        <f t="shared" si="134"/>
        <v>hp_4466209</v>
      </c>
      <c r="F421" s="7" t="s">
        <v>3968</v>
      </c>
      <c r="G421" s="6">
        <v>1452800</v>
      </c>
      <c r="H421" s="7">
        <f t="shared" si="142"/>
        <v>2681666</v>
      </c>
      <c r="I421" s="7" t="str">
        <f t="shared" si="135"/>
        <v>atk_2681666</v>
      </c>
      <c r="J421" s="7" t="s">
        <v>3973</v>
      </c>
      <c r="K421" s="7" t="s">
        <v>3994</v>
      </c>
      <c r="L421" s="7" t="s">
        <v>3975</v>
      </c>
      <c r="M421" s="7" t="s">
        <v>3976</v>
      </c>
      <c r="O421" s="7" t="str">
        <f t="shared" si="136"/>
        <v>hp_4466209;atk_2681666;hit_500000;miss_85;cirt_0;cirtSub_-3500</v>
      </c>
      <c r="V421" s="7" t="str">
        <f t="shared" si="132"/>
        <v>烟囱山5-1</v>
      </c>
      <c r="W421" s="7">
        <f t="shared" si="145"/>
        <v>661</v>
      </c>
      <c r="X421" s="9" t="s">
        <v>608</v>
      </c>
      <c r="Y421" s="9">
        <v>1</v>
      </c>
      <c r="Z421" s="8">
        <f t="shared" si="140"/>
        <v>2146</v>
      </c>
      <c r="AA421" s="6" t="s">
        <v>3967</v>
      </c>
      <c r="AB421" s="6">
        <v>1736763</v>
      </c>
      <c r="AC421" s="6">
        <f t="shared" si="146"/>
        <v>0.99</v>
      </c>
      <c r="AD421" s="6">
        <f t="shared" si="147"/>
        <v>1719395</v>
      </c>
      <c r="AE421" s="6">
        <f t="shared" ref="AE421" si="150">IF(MOD(Y421,1)=0,INT(AD420*0.3),0)</f>
        <v>513065</v>
      </c>
      <c r="AF421" s="6">
        <v>350000</v>
      </c>
      <c r="AG421" s="11">
        <f t="shared" si="149"/>
        <v>2582460</v>
      </c>
      <c r="AH421">
        <f t="shared" si="148"/>
        <v>1.4869386323868024</v>
      </c>
      <c r="AI421" s="53">
        <v>0.6</v>
      </c>
      <c r="AJ421" s="7" t="str">
        <f t="shared" si="133"/>
        <v>hp_2582460</v>
      </c>
      <c r="AK421" s="7" t="s">
        <v>3968</v>
      </c>
      <c r="AL421" s="7">
        <v>320200</v>
      </c>
      <c r="AM421" s="7">
        <f>INT(IF(MOD(Y421,3)=0,INT(AL421*0.55),INT(AL421*0.35)))</f>
        <v>112070</v>
      </c>
      <c r="AN421" s="54">
        <f t="shared" si="137"/>
        <v>285670</v>
      </c>
      <c r="AO421" s="7" t="str">
        <f t="shared" si="138"/>
        <v>atk_285670</v>
      </c>
      <c r="AP421" s="7" t="s">
        <v>3973</v>
      </c>
      <c r="AQ421" s="7" t="s">
        <v>3987</v>
      </c>
      <c r="AR421" s="7" t="s">
        <v>3975</v>
      </c>
      <c r="AS421" s="7" t="s">
        <v>3976</v>
      </c>
      <c r="AU421" s="7" t="str">
        <f t="shared" si="139"/>
        <v>hp_2582460;atk_285670;hit_500000;miss_50;cirt_0;cirtSub_-3500</v>
      </c>
    </row>
    <row r="422" spans="1:47" x14ac:dyDescent="0.2">
      <c r="A422" s="8" t="s">
        <v>1691</v>
      </c>
      <c r="B422" s="6" t="s">
        <v>3967</v>
      </c>
      <c r="C422" s="6">
        <v>399520</v>
      </c>
      <c r="D422" s="6">
        <v>4481857</v>
      </c>
      <c r="E422" s="6" t="str">
        <f t="shared" si="134"/>
        <v>hp_4481857</v>
      </c>
      <c r="F422" s="7" t="s">
        <v>3968</v>
      </c>
      <c r="G422" s="6">
        <v>1452800</v>
      </c>
      <c r="H422" s="7">
        <f t="shared" si="142"/>
        <v>2681666</v>
      </c>
      <c r="I422" s="7" t="str">
        <f t="shared" si="135"/>
        <v>atk_2681666</v>
      </c>
      <c r="J422" s="7" t="s">
        <v>3973</v>
      </c>
      <c r="K422" s="7" t="s">
        <v>3994</v>
      </c>
      <c r="L422" s="7" t="s">
        <v>3975</v>
      </c>
      <c r="M422" s="7" t="s">
        <v>3976</v>
      </c>
      <c r="O422" s="7" t="str">
        <f t="shared" si="136"/>
        <v>hp_4481857;atk_2681666;hit_500000;miss_85;cirt_0;cirtSub_-3500</v>
      </c>
      <c r="V422" s="7" t="str">
        <f t="shared" si="132"/>
        <v>烟囱山5-2</v>
      </c>
      <c r="W422" s="7">
        <f t="shared" si="145"/>
        <v>663</v>
      </c>
      <c r="X422" s="9" t="s">
        <v>608</v>
      </c>
      <c r="Y422" s="9">
        <v>2</v>
      </c>
      <c r="Z422" s="8">
        <f t="shared" si="140"/>
        <v>2148</v>
      </c>
      <c r="AA422" s="6" t="s">
        <v>3967</v>
      </c>
      <c r="AB422" s="6">
        <v>1741659</v>
      </c>
      <c r="AC422" s="6">
        <f t="shared" si="146"/>
        <v>0.99</v>
      </c>
      <c r="AD422" s="6">
        <f t="shared" si="147"/>
        <v>1724242</v>
      </c>
      <c r="AE422" s="6">
        <f t="shared" si="129"/>
        <v>513065</v>
      </c>
      <c r="AF422" s="6">
        <v>350000</v>
      </c>
      <c r="AG422" s="11">
        <f t="shared" si="149"/>
        <v>2587307</v>
      </c>
      <c r="AH422">
        <f t="shared" si="148"/>
        <v>1.4855416588436656</v>
      </c>
      <c r="AI422" s="53">
        <v>0.6</v>
      </c>
      <c r="AJ422" s="7" t="str">
        <f t="shared" si="133"/>
        <v>hp_2587307</v>
      </c>
      <c r="AK422" s="7" t="s">
        <v>3968</v>
      </c>
      <c r="AL422" s="7">
        <v>321080</v>
      </c>
      <c r="AM422" s="7">
        <f>INT(IF(MOD(Y422,3)=0,INT(AL422*0.55),INT(AL422*0.35)))</f>
        <v>112378</v>
      </c>
      <c r="AN422" s="54">
        <f t="shared" si="137"/>
        <v>286186</v>
      </c>
      <c r="AO422" s="7" t="str">
        <f t="shared" si="138"/>
        <v>atk_286186</v>
      </c>
      <c r="AP422" s="7" t="s">
        <v>3973</v>
      </c>
      <c r="AQ422" s="7" t="s">
        <v>3987</v>
      </c>
      <c r="AR422" s="7" t="s">
        <v>3975</v>
      </c>
      <c r="AS422" s="7" t="s">
        <v>3976</v>
      </c>
      <c r="AU422" s="7" t="str">
        <f t="shared" si="139"/>
        <v>hp_2587307;atk_286186;hit_500000;miss_50;cirt_0;cirtSub_-3500</v>
      </c>
    </row>
    <row r="423" spans="1:47" x14ac:dyDescent="0.2">
      <c r="A423" s="8" t="s">
        <v>1692</v>
      </c>
      <c r="B423" s="6" t="s">
        <v>3967</v>
      </c>
      <c r="C423" s="6">
        <v>403865</v>
      </c>
      <c r="D423" s="6">
        <v>4522073</v>
      </c>
      <c r="E423" s="6" t="str">
        <f t="shared" si="134"/>
        <v>hp_4522073</v>
      </c>
      <c r="F423" s="7" t="s">
        <v>3968</v>
      </c>
      <c r="G423" s="6">
        <v>1468600</v>
      </c>
      <c r="H423" s="7">
        <f t="shared" si="142"/>
        <v>2722985</v>
      </c>
      <c r="I423" s="7" t="str">
        <f t="shared" si="135"/>
        <v>atk_2722985</v>
      </c>
      <c r="J423" s="7" t="s">
        <v>3973</v>
      </c>
      <c r="K423" s="7" t="s">
        <v>3994</v>
      </c>
      <c r="L423" s="7" t="s">
        <v>3975</v>
      </c>
      <c r="M423" s="7" t="s">
        <v>3976</v>
      </c>
      <c r="O423" s="7" t="str">
        <f t="shared" si="136"/>
        <v>hp_4522073;atk_2722985;hit_500000;miss_85;cirt_0;cirtSub_-3500</v>
      </c>
      <c r="V423" s="7" t="str">
        <f t="shared" si="132"/>
        <v>烟囱山5-3</v>
      </c>
      <c r="W423" s="7">
        <f t="shared" si="145"/>
        <v>665</v>
      </c>
      <c r="X423" s="9" t="s">
        <v>608</v>
      </c>
      <c r="Y423" s="9">
        <v>3</v>
      </c>
      <c r="Z423" s="8">
        <f t="shared" si="140"/>
        <v>2151</v>
      </c>
      <c r="AA423" s="6" t="s">
        <v>3967</v>
      </c>
      <c r="AB423" s="6">
        <v>1746556</v>
      </c>
      <c r="AC423" s="6">
        <f t="shared" si="146"/>
        <v>0.99249999999999994</v>
      </c>
      <c r="AD423" s="6">
        <f t="shared" si="147"/>
        <v>1733456</v>
      </c>
      <c r="AE423" s="6">
        <f t="shared" si="129"/>
        <v>513065</v>
      </c>
      <c r="AF423" s="6">
        <v>350000</v>
      </c>
      <c r="AG423" s="11">
        <f t="shared" si="149"/>
        <v>2596521</v>
      </c>
      <c r="AH423">
        <f t="shared" si="148"/>
        <v>1.4866520168835125</v>
      </c>
      <c r="AI423" s="53">
        <v>0.6</v>
      </c>
      <c r="AJ423" s="7" t="str">
        <f t="shared" si="133"/>
        <v>hp_2596521</v>
      </c>
      <c r="AK423" s="7" t="s">
        <v>3968</v>
      </c>
      <c r="AL423" s="7">
        <v>321960</v>
      </c>
      <c r="AM423" s="7">
        <f>INT(IF(MOD(Y423,3)=0,INT(AL423*0.55),INT(AL423*0.35)))</f>
        <v>177078</v>
      </c>
      <c r="AN423" s="54">
        <f t="shared" si="137"/>
        <v>287185</v>
      </c>
      <c r="AO423" s="7" t="str">
        <f t="shared" si="138"/>
        <v>atk_287185</v>
      </c>
      <c r="AP423" s="7" t="s">
        <v>3973</v>
      </c>
      <c r="AQ423" s="7" t="s">
        <v>3987</v>
      </c>
      <c r="AR423" s="7" t="s">
        <v>3975</v>
      </c>
      <c r="AS423" s="7" t="s">
        <v>3976</v>
      </c>
      <c r="AU423" s="7" t="str">
        <f t="shared" si="139"/>
        <v>hp_2596521;atk_287185;hit_500000;miss_50;cirt_0;cirtSub_-3500</v>
      </c>
    </row>
    <row r="424" spans="1:47" x14ac:dyDescent="0.2">
      <c r="A424" s="8" t="s">
        <v>1692</v>
      </c>
      <c r="B424" s="6" t="s">
        <v>3967</v>
      </c>
      <c r="C424" s="6">
        <v>403865</v>
      </c>
      <c r="D424" s="6">
        <v>4537808</v>
      </c>
      <c r="E424" s="6" t="str">
        <f t="shared" si="134"/>
        <v>hp_4537808</v>
      </c>
      <c r="F424" s="7" t="s">
        <v>3968</v>
      </c>
      <c r="G424" s="6">
        <v>1468600</v>
      </c>
      <c r="H424" s="7">
        <f t="shared" si="142"/>
        <v>2722985</v>
      </c>
      <c r="I424" s="7" t="str">
        <f t="shared" si="135"/>
        <v>atk_2722985</v>
      </c>
      <c r="J424" s="7" t="s">
        <v>3973</v>
      </c>
      <c r="K424" s="7" t="s">
        <v>3994</v>
      </c>
      <c r="L424" s="7" t="s">
        <v>3975</v>
      </c>
      <c r="M424" s="7" t="s">
        <v>3976</v>
      </c>
      <c r="O424" s="7" t="str">
        <f t="shared" si="136"/>
        <v>hp_4537808;atk_2722985;hit_500000;miss_85;cirt_0;cirtSub_-3500</v>
      </c>
      <c r="V424" s="7" t="str">
        <f t="shared" si="132"/>
        <v>烟囱山5-4</v>
      </c>
      <c r="W424" s="7">
        <f t="shared" si="145"/>
        <v>667</v>
      </c>
      <c r="X424" s="9" t="s">
        <v>608</v>
      </c>
      <c r="Y424" s="9">
        <v>4</v>
      </c>
      <c r="Z424" s="8">
        <f t="shared" si="140"/>
        <v>2155</v>
      </c>
      <c r="AA424" s="6" t="s">
        <v>3967</v>
      </c>
      <c r="AB424" s="6">
        <v>1751454</v>
      </c>
      <c r="AC424" s="6">
        <f t="shared" si="146"/>
        <v>0.99249999999999994</v>
      </c>
      <c r="AD424" s="6">
        <f t="shared" si="147"/>
        <v>1738318</v>
      </c>
      <c r="AE424" s="6">
        <f t="shared" si="129"/>
        <v>513065</v>
      </c>
      <c r="AF424" s="6">
        <v>350000</v>
      </c>
      <c r="AG424" s="11">
        <f t="shared" si="149"/>
        <v>2601383</v>
      </c>
      <c r="AH424">
        <f t="shared" si="148"/>
        <v>1.485270523804793</v>
      </c>
      <c r="AI424" s="53">
        <v>0.6</v>
      </c>
      <c r="AJ424" s="7" t="str">
        <f t="shared" si="133"/>
        <v>hp_2601383</v>
      </c>
      <c r="AK424" s="7" t="s">
        <v>3968</v>
      </c>
      <c r="AL424" s="7">
        <v>322840</v>
      </c>
      <c r="AM424" s="7">
        <f>INT(IF(MOD(Y424,3)=0,INT(AL424*0.55),INT(AL424*0.35)))</f>
        <v>112994</v>
      </c>
      <c r="AN424" s="54">
        <f t="shared" si="137"/>
        <v>287702</v>
      </c>
      <c r="AO424" s="7" t="str">
        <f t="shared" si="138"/>
        <v>atk_287702</v>
      </c>
      <c r="AP424" s="7" t="s">
        <v>3973</v>
      </c>
      <c r="AQ424" s="7" t="s">
        <v>3987</v>
      </c>
      <c r="AR424" s="7" t="s">
        <v>3975</v>
      </c>
      <c r="AS424" s="7" t="s">
        <v>3976</v>
      </c>
      <c r="AU424" s="7" t="str">
        <f t="shared" si="139"/>
        <v>hp_2601383;atk_287702;hit_500000;miss_50;cirt_0;cirtSub_-3500</v>
      </c>
    </row>
    <row r="425" spans="1:47" x14ac:dyDescent="0.2">
      <c r="A425" s="8" t="s">
        <v>1692</v>
      </c>
      <c r="B425" s="6" t="s">
        <v>3967</v>
      </c>
      <c r="C425" s="6">
        <v>403865</v>
      </c>
      <c r="D425" s="6">
        <v>4553577</v>
      </c>
      <c r="E425" s="6" t="str">
        <f t="shared" si="134"/>
        <v>hp_4553577</v>
      </c>
      <c r="F425" s="7" t="s">
        <v>3968</v>
      </c>
      <c r="G425" s="6">
        <v>1468600</v>
      </c>
      <c r="H425" s="7">
        <f t="shared" si="142"/>
        <v>2722985</v>
      </c>
      <c r="I425" s="7" t="str">
        <f t="shared" si="135"/>
        <v>atk_2722985</v>
      </c>
      <c r="J425" s="7" t="s">
        <v>3973</v>
      </c>
      <c r="K425" s="7" t="s">
        <v>3994</v>
      </c>
      <c r="L425" s="7" t="s">
        <v>3975</v>
      </c>
      <c r="M425" s="7" t="s">
        <v>3976</v>
      </c>
      <c r="O425" s="7" t="str">
        <f t="shared" si="136"/>
        <v>hp_4553577;atk_2722985;hit_500000;miss_85;cirt_0;cirtSub_-3500</v>
      </c>
      <c r="V425" s="7" t="str">
        <f t="shared" si="132"/>
        <v>烟囱山5-5</v>
      </c>
      <c r="W425" s="7">
        <f t="shared" si="145"/>
        <v>669</v>
      </c>
      <c r="X425" s="9" t="s">
        <v>608</v>
      </c>
      <c r="Y425" s="9">
        <v>5</v>
      </c>
      <c r="Z425" s="8">
        <f t="shared" si="140"/>
        <v>2160</v>
      </c>
      <c r="AA425" s="6" t="s">
        <v>3967</v>
      </c>
      <c r="AB425" s="6">
        <v>1756353</v>
      </c>
      <c r="AC425" s="6">
        <f t="shared" si="146"/>
        <v>0.99249999999999994</v>
      </c>
      <c r="AD425" s="6">
        <f t="shared" si="147"/>
        <v>1743180</v>
      </c>
      <c r="AE425" s="6">
        <f t="shared" si="129"/>
        <v>513065</v>
      </c>
      <c r="AF425" s="6">
        <v>350000</v>
      </c>
      <c r="AG425" s="11">
        <f t="shared" si="149"/>
        <v>2606245</v>
      </c>
      <c r="AH425">
        <f t="shared" si="148"/>
        <v>1.4838958910879532</v>
      </c>
      <c r="AI425" s="53">
        <v>0.6</v>
      </c>
      <c r="AJ425" s="7" t="str">
        <f t="shared" si="133"/>
        <v>hp_2606245</v>
      </c>
      <c r="AK425" s="7" t="s">
        <v>3968</v>
      </c>
      <c r="AL425" s="7">
        <v>323720</v>
      </c>
      <c r="AM425" s="7">
        <f>INT(IF(MOD(Y425,3)=0,INT(AL425*0.55),INT(AL425*0.35)))</f>
        <v>113302</v>
      </c>
      <c r="AN425" s="54">
        <f t="shared" si="137"/>
        <v>288220</v>
      </c>
      <c r="AO425" s="7" t="str">
        <f t="shared" si="138"/>
        <v>atk_288220</v>
      </c>
      <c r="AP425" s="7" t="s">
        <v>3973</v>
      </c>
      <c r="AQ425" s="7" t="s">
        <v>3987</v>
      </c>
      <c r="AR425" s="7" t="s">
        <v>3975</v>
      </c>
      <c r="AS425" s="7" t="s">
        <v>3976</v>
      </c>
      <c r="AU425" s="7" t="str">
        <f t="shared" si="139"/>
        <v>hp_2606245;atk_288220;hit_500000;miss_50;cirt_0;cirtSub_-3500</v>
      </c>
    </row>
    <row r="426" spans="1:47" x14ac:dyDescent="0.2">
      <c r="A426" s="8" t="s">
        <v>1693</v>
      </c>
      <c r="B426" s="6" t="s">
        <v>3967</v>
      </c>
      <c r="C426" s="6">
        <v>408210</v>
      </c>
      <c r="D426" s="6">
        <v>4594119</v>
      </c>
      <c r="E426" s="6" t="str">
        <f t="shared" si="134"/>
        <v>hp_4594119</v>
      </c>
      <c r="F426" s="7" t="s">
        <v>3968</v>
      </c>
      <c r="G426" s="6">
        <v>1484400</v>
      </c>
      <c r="H426" s="7">
        <f t="shared" si="142"/>
        <v>2764592</v>
      </c>
      <c r="I426" s="7" t="str">
        <f t="shared" si="135"/>
        <v>atk_2764592</v>
      </c>
      <c r="J426" s="7" t="s">
        <v>3973</v>
      </c>
      <c r="K426" s="7" t="s">
        <v>3994</v>
      </c>
      <c r="L426" s="7" t="s">
        <v>3975</v>
      </c>
      <c r="M426" s="7" t="s">
        <v>3976</v>
      </c>
      <c r="O426" s="7" t="str">
        <f t="shared" si="136"/>
        <v>hp_4594119;atk_2764592;hit_500000;miss_85;cirt_0;cirtSub_-3500</v>
      </c>
      <c r="V426" s="7" t="str">
        <f t="shared" si="132"/>
        <v>烟囱山5-6</v>
      </c>
      <c r="W426" s="7">
        <f t="shared" si="145"/>
        <v>671</v>
      </c>
      <c r="X426" s="9" t="s">
        <v>608</v>
      </c>
      <c r="Y426" s="9">
        <v>6</v>
      </c>
      <c r="Z426" s="8">
        <f t="shared" si="140"/>
        <v>2166</v>
      </c>
      <c r="AA426" s="6" t="s">
        <v>3967</v>
      </c>
      <c r="AB426" s="6">
        <v>1761252</v>
      </c>
      <c r="AC426" s="6">
        <f t="shared" si="146"/>
        <v>0.995</v>
      </c>
      <c r="AD426" s="6">
        <f t="shared" si="147"/>
        <v>1752445</v>
      </c>
      <c r="AE426" s="6">
        <f t="shared" ref="AE426:AE489" si="151">AE425</f>
        <v>513065</v>
      </c>
      <c r="AF426" s="6">
        <v>350000</v>
      </c>
      <c r="AG426" s="11">
        <f t="shared" si="149"/>
        <v>2615510</v>
      </c>
      <c r="AH426">
        <f t="shared" si="148"/>
        <v>1.4850288317628595</v>
      </c>
      <c r="AI426" s="53">
        <v>0.6</v>
      </c>
      <c r="AJ426" s="7" t="str">
        <f t="shared" si="133"/>
        <v>hp_2615510</v>
      </c>
      <c r="AK426" s="7" t="s">
        <v>3968</v>
      </c>
      <c r="AL426" s="7">
        <v>324600</v>
      </c>
      <c r="AM426" s="7">
        <f>INT(IF(MOD(Y426,3)=0,INT(AL426*0.55),INT(AL426*0.35)))</f>
        <v>178530</v>
      </c>
      <c r="AN426" s="54">
        <f t="shared" si="137"/>
        <v>289224</v>
      </c>
      <c r="AO426" s="7" t="str">
        <f t="shared" si="138"/>
        <v>atk_289224</v>
      </c>
      <c r="AP426" s="7" t="s">
        <v>3973</v>
      </c>
      <c r="AQ426" s="7" t="s">
        <v>3987</v>
      </c>
      <c r="AR426" s="7" t="s">
        <v>3975</v>
      </c>
      <c r="AS426" s="7" t="s">
        <v>3976</v>
      </c>
      <c r="AU426" s="7" t="str">
        <f t="shared" si="139"/>
        <v>hp_2615510;atk_289224;hit_500000;miss_50;cirt_0;cirtSub_-3500</v>
      </c>
    </row>
    <row r="427" spans="1:47" x14ac:dyDescent="0.2">
      <c r="A427" s="8" t="s">
        <v>1693</v>
      </c>
      <c r="B427" s="6" t="s">
        <v>3967</v>
      </c>
      <c r="C427" s="6">
        <v>408210</v>
      </c>
      <c r="D427" s="6">
        <v>4609975</v>
      </c>
      <c r="E427" s="6" t="str">
        <f t="shared" si="134"/>
        <v>hp_4609975</v>
      </c>
      <c r="F427" s="7" t="s">
        <v>3968</v>
      </c>
      <c r="G427" s="6">
        <v>1484400</v>
      </c>
      <c r="H427" s="7">
        <f t="shared" si="142"/>
        <v>2764592</v>
      </c>
      <c r="I427" s="7" t="str">
        <f t="shared" si="135"/>
        <v>atk_2764592</v>
      </c>
      <c r="J427" s="7" t="s">
        <v>3973</v>
      </c>
      <c r="K427" s="7" t="s">
        <v>3994</v>
      </c>
      <c r="L427" s="7" t="s">
        <v>3975</v>
      </c>
      <c r="M427" s="7" t="s">
        <v>3976</v>
      </c>
      <c r="O427" s="7" t="str">
        <f t="shared" si="136"/>
        <v>hp_4609975;atk_2764592;hit_500000;miss_85;cirt_0;cirtSub_-3500</v>
      </c>
      <c r="V427" s="7" t="str">
        <f t="shared" si="132"/>
        <v>烟囱山5-7</v>
      </c>
      <c r="W427" s="7">
        <f t="shared" si="145"/>
        <v>673</v>
      </c>
      <c r="X427" s="9" t="s">
        <v>608</v>
      </c>
      <c r="Y427" s="9">
        <v>7</v>
      </c>
      <c r="Z427" s="8">
        <f t="shared" si="140"/>
        <v>2173</v>
      </c>
      <c r="AA427" s="6" t="s">
        <v>3967</v>
      </c>
      <c r="AB427" s="6">
        <v>1766152</v>
      </c>
      <c r="AC427" s="6">
        <f t="shared" si="146"/>
        <v>0.995</v>
      </c>
      <c r="AD427" s="6">
        <f t="shared" si="147"/>
        <v>1757321</v>
      </c>
      <c r="AE427" s="6">
        <f t="shared" si="151"/>
        <v>513065</v>
      </c>
      <c r="AF427" s="6">
        <v>350000</v>
      </c>
      <c r="AG427" s="11">
        <f t="shared" si="149"/>
        <v>2620386</v>
      </c>
      <c r="AH427">
        <f t="shared" si="148"/>
        <v>1.4836695822330128</v>
      </c>
      <c r="AI427" s="53">
        <v>0.6</v>
      </c>
      <c r="AJ427" s="7" t="str">
        <f t="shared" si="133"/>
        <v>hp_2620386</v>
      </c>
      <c r="AK427" s="7" t="s">
        <v>3968</v>
      </c>
      <c r="AL427" s="7">
        <v>325480</v>
      </c>
      <c r="AM427" s="7">
        <f>INT(IF(MOD(Y427,3)=0,INT(AL427*0.55),INT(AL427*0.35)))</f>
        <v>113918</v>
      </c>
      <c r="AN427" s="54">
        <f t="shared" si="137"/>
        <v>289742</v>
      </c>
      <c r="AO427" s="7" t="str">
        <f t="shared" si="138"/>
        <v>atk_289742</v>
      </c>
      <c r="AP427" s="7" t="s">
        <v>3973</v>
      </c>
      <c r="AQ427" s="7" t="s">
        <v>3987</v>
      </c>
      <c r="AR427" s="7" t="s">
        <v>3975</v>
      </c>
      <c r="AS427" s="7" t="s">
        <v>3976</v>
      </c>
      <c r="AU427" s="7" t="str">
        <f t="shared" si="139"/>
        <v>hp_2620386;atk_289742;hit_500000;miss_50;cirt_0;cirtSub_-3500</v>
      </c>
    </row>
    <row r="428" spans="1:47" x14ac:dyDescent="0.2">
      <c r="A428" s="8" t="s">
        <v>1693</v>
      </c>
      <c r="B428" s="6" t="s">
        <v>3967</v>
      </c>
      <c r="C428" s="6">
        <v>408210</v>
      </c>
      <c r="D428" s="6">
        <v>4625866</v>
      </c>
      <c r="E428" s="6" t="str">
        <f t="shared" si="134"/>
        <v>hp_4625866</v>
      </c>
      <c r="F428" s="7" t="s">
        <v>3968</v>
      </c>
      <c r="G428" s="6">
        <v>1484400</v>
      </c>
      <c r="H428" s="7">
        <f t="shared" si="142"/>
        <v>2764592</v>
      </c>
      <c r="I428" s="7" t="str">
        <f t="shared" si="135"/>
        <v>atk_2764592</v>
      </c>
      <c r="J428" s="7" t="s">
        <v>3973</v>
      </c>
      <c r="K428" s="7" t="s">
        <v>3994</v>
      </c>
      <c r="L428" s="7" t="s">
        <v>3975</v>
      </c>
      <c r="M428" s="7" t="s">
        <v>3976</v>
      </c>
      <c r="O428" s="7" t="str">
        <f t="shared" si="136"/>
        <v>hp_4625866;atk_2764592;hit_500000;miss_85;cirt_0;cirtSub_-3500</v>
      </c>
      <c r="V428" s="7" t="str">
        <f t="shared" si="132"/>
        <v>烟囱山5-8</v>
      </c>
      <c r="W428" s="7">
        <f t="shared" si="145"/>
        <v>675</v>
      </c>
      <c r="X428" s="9" t="s">
        <v>608</v>
      </c>
      <c r="Y428" s="9">
        <v>8</v>
      </c>
      <c r="Z428" s="8">
        <f t="shared" si="140"/>
        <v>2181</v>
      </c>
      <c r="AA428" s="6" t="s">
        <v>3967</v>
      </c>
      <c r="AB428" s="6">
        <v>1771052</v>
      </c>
      <c r="AC428" s="6">
        <f t="shared" si="146"/>
        <v>0.995</v>
      </c>
      <c r="AD428" s="6">
        <f t="shared" si="147"/>
        <v>1762196</v>
      </c>
      <c r="AE428" s="6">
        <f t="shared" si="151"/>
        <v>513065</v>
      </c>
      <c r="AF428" s="6">
        <v>350000</v>
      </c>
      <c r="AG428" s="11">
        <f t="shared" si="149"/>
        <v>2625261</v>
      </c>
      <c r="AH428">
        <f t="shared" si="148"/>
        <v>1.482317289385066</v>
      </c>
      <c r="AI428" s="53">
        <v>0.6</v>
      </c>
      <c r="AJ428" s="7" t="str">
        <f t="shared" si="133"/>
        <v>hp_2625261</v>
      </c>
      <c r="AK428" s="7" t="s">
        <v>3968</v>
      </c>
      <c r="AL428" s="7">
        <v>326360</v>
      </c>
      <c r="AM428" s="7">
        <f>INT(IF(MOD(Y428,3)=0,INT(AL428*0.55),INT(AL428*0.35)))</f>
        <v>114226</v>
      </c>
      <c r="AN428" s="54">
        <f t="shared" si="137"/>
        <v>290261</v>
      </c>
      <c r="AO428" s="7" t="str">
        <f t="shared" si="138"/>
        <v>atk_290261</v>
      </c>
      <c r="AP428" s="7" t="s">
        <v>3973</v>
      </c>
      <c r="AQ428" s="7" t="s">
        <v>3987</v>
      </c>
      <c r="AR428" s="7" t="s">
        <v>3975</v>
      </c>
      <c r="AS428" s="7" t="s">
        <v>3976</v>
      </c>
      <c r="AU428" s="7" t="str">
        <f t="shared" si="139"/>
        <v>hp_2625261;atk_290261;hit_500000;miss_50;cirt_0;cirtSub_-3500</v>
      </c>
    </row>
    <row r="429" spans="1:47" x14ac:dyDescent="0.2">
      <c r="A429" s="8" t="s">
        <v>1694</v>
      </c>
      <c r="B429" s="6" t="s">
        <v>3967</v>
      </c>
      <c r="C429" s="6">
        <v>412555</v>
      </c>
      <c r="D429" s="6">
        <v>4666273</v>
      </c>
      <c r="E429" s="6" t="str">
        <f t="shared" si="134"/>
        <v>hp_4666273</v>
      </c>
      <c r="F429" s="7" t="s">
        <v>3968</v>
      </c>
      <c r="G429" s="6">
        <v>1500200</v>
      </c>
      <c r="H429" s="7">
        <f t="shared" si="142"/>
        <v>2806487</v>
      </c>
      <c r="I429" s="7" t="str">
        <f t="shared" si="135"/>
        <v>atk_2806487</v>
      </c>
      <c r="J429" s="7" t="s">
        <v>3973</v>
      </c>
      <c r="K429" s="7" t="s">
        <v>3994</v>
      </c>
      <c r="L429" s="7" t="s">
        <v>3975</v>
      </c>
      <c r="M429" s="7" t="s">
        <v>3976</v>
      </c>
      <c r="O429" s="7" t="str">
        <f t="shared" si="136"/>
        <v>hp_4666273;atk_2806487;hit_500000;miss_85;cirt_0;cirtSub_-3500</v>
      </c>
      <c r="V429" s="7" t="str">
        <f t="shared" si="132"/>
        <v>烟囱山5-9</v>
      </c>
      <c r="W429" s="7">
        <f t="shared" si="145"/>
        <v>677</v>
      </c>
      <c r="X429" s="9" t="s">
        <v>608</v>
      </c>
      <c r="Y429" s="9">
        <v>9</v>
      </c>
      <c r="Z429" s="8">
        <f t="shared" si="140"/>
        <v>2190</v>
      </c>
      <c r="AA429" s="6" t="s">
        <v>3967</v>
      </c>
      <c r="AB429" s="6">
        <v>1775953</v>
      </c>
      <c r="AC429" s="6">
        <f t="shared" si="146"/>
        <v>0.99749999999999994</v>
      </c>
      <c r="AD429" s="6">
        <f t="shared" si="147"/>
        <v>1771513</v>
      </c>
      <c r="AE429" s="6">
        <f t="shared" si="151"/>
        <v>513065</v>
      </c>
      <c r="AF429" s="6">
        <v>350000</v>
      </c>
      <c r="AG429" s="11">
        <f t="shared" si="149"/>
        <v>2634578</v>
      </c>
      <c r="AH429">
        <f t="shared" si="148"/>
        <v>1.4834728171297327</v>
      </c>
      <c r="AI429" s="53">
        <v>0.6</v>
      </c>
      <c r="AJ429" s="7" t="str">
        <f t="shared" si="133"/>
        <v>hp_2634578</v>
      </c>
      <c r="AK429" s="7" t="s">
        <v>3968</v>
      </c>
      <c r="AL429" s="7">
        <v>327240</v>
      </c>
      <c r="AM429" s="7">
        <f>INT(IF(MOD(Y429,3)=0,INT(AL429*0.55),INT(AL429*0.35)))</f>
        <v>179982</v>
      </c>
      <c r="AN429" s="54">
        <f t="shared" si="137"/>
        <v>291270</v>
      </c>
      <c r="AO429" s="7" t="str">
        <f t="shared" si="138"/>
        <v>atk_291270</v>
      </c>
      <c r="AP429" s="7" t="s">
        <v>3973</v>
      </c>
      <c r="AQ429" s="7" t="s">
        <v>3987</v>
      </c>
      <c r="AR429" s="7" t="s">
        <v>3975</v>
      </c>
      <c r="AS429" s="7" t="s">
        <v>3976</v>
      </c>
      <c r="AU429" s="7" t="str">
        <f t="shared" si="139"/>
        <v>hp_2634578;atk_291270;hit_500000;miss_50;cirt_0;cirtSub_-3500</v>
      </c>
    </row>
    <row r="430" spans="1:47" s="12" customFormat="1" x14ac:dyDescent="0.2">
      <c r="A430" s="8" t="s">
        <v>1694</v>
      </c>
      <c r="B430" s="6" t="s">
        <v>3967</v>
      </c>
      <c r="C430" s="6">
        <v>412555</v>
      </c>
      <c r="D430" s="6">
        <v>4681559</v>
      </c>
      <c r="E430" s="6" t="str">
        <f t="shared" si="134"/>
        <v>hp_4681559</v>
      </c>
      <c r="F430" s="7" t="s">
        <v>3968</v>
      </c>
      <c r="G430" s="6">
        <v>1500200</v>
      </c>
      <c r="H430" s="7">
        <f t="shared" si="142"/>
        <v>2806487</v>
      </c>
      <c r="I430" s="7" t="str">
        <f t="shared" si="135"/>
        <v>atk_2806487</v>
      </c>
      <c r="J430" s="7" t="s">
        <v>3973</v>
      </c>
      <c r="K430" s="7" t="s">
        <v>3994</v>
      </c>
      <c r="L430" s="7" t="s">
        <v>3975</v>
      </c>
      <c r="M430" s="7" t="s">
        <v>3976</v>
      </c>
      <c r="N430" s="7"/>
      <c r="O430" s="7" t="str">
        <f t="shared" si="136"/>
        <v>hp_4681559;atk_2806487;hit_500000;miss_85;cirt_0;cirtSub_-3500</v>
      </c>
      <c r="P430" s="7"/>
      <c r="Q430" s="7"/>
      <c r="R430" s="7"/>
      <c r="S430" s="7"/>
      <c r="T430" s="7"/>
      <c r="V430" s="12" t="str">
        <f t="shared" si="132"/>
        <v>烟囱山5-10</v>
      </c>
      <c r="W430" s="12">
        <f t="shared" si="145"/>
        <v>679</v>
      </c>
      <c r="X430" s="5" t="s">
        <v>608</v>
      </c>
      <c r="Y430" s="5">
        <v>10</v>
      </c>
      <c r="Z430" s="5">
        <f t="shared" si="140"/>
        <v>2200</v>
      </c>
      <c r="AA430" s="11" t="s">
        <v>3967</v>
      </c>
      <c r="AB430" s="11">
        <v>1780855</v>
      </c>
      <c r="AC430" s="11">
        <f t="shared" si="146"/>
        <v>0.99749999999999994</v>
      </c>
      <c r="AD430" s="11">
        <f t="shared" si="147"/>
        <v>1776402</v>
      </c>
      <c r="AE430" s="6">
        <f t="shared" si="151"/>
        <v>513065</v>
      </c>
      <c r="AF430" s="11">
        <v>350000</v>
      </c>
      <c r="AG430" s="11">
        <f t="shared" si="149"/>
        <v>2639467</v>
      </c>
      <c r="AH430">
        <f t="shared" si="148"/>
        <v>1.4821347049591349</v>
      </c>
      <c r="AI430" s="53">
        <v>0.6</v>
      </c>
      <c r="AJ430" s="7" t="str">
        <f t="shared" si="133"/>
        <v>hp_2639467</v>
      </c>
      <c r="AK430" s="12" t="s">
        <v>3968</v>
      </c>
      <c r="AL430" s="12">
        <v>328120</v>
      </c>
      <c r="AM430" s="7">
        <f>INT(IF(MOD(Y430,3)=0,INT(AL430*0.55),INT(AL430*0.35)))</f>
        <v>114842</v>
      </c>
      <c r="AN430" s="54">
        <f t="shared" si="137"/>
        <v>291790</v>
      </c>
      <c r="AO430" s="7" t="str">
        <f t="shared" si="138"/>
        <v>atk_291790</v>
      </c>
      <c r="AP430" s="12" t="s">
        <v>3973</v>
      </c>
      <c r="AQ430" s="12" t="s">
        <v>3987</v>
      </c>
      <c r="AR430" s="12" t="s">
        <v>3975</v>
      </c>
      <c r="AS430" s="12" t="s">
        <v>3976</v>
      </c>
      <c r="AU430" s="12" t="str">
        <f t="shared" si="139"/>
        <v>hp_2639467;atk_291790;hit_500000;miss_50;cirt_0;cirtSub_-3500</v>
      </c>
    </row>
    <row r="431" spans="1:47" x14ac:dyDescent="0.2">
      <c r="A431" s="8" t="s">
        <v>1694</v>
      </c>
      <c r="B431" s="6" t="s">
        <v>3967</v>
      </c>
      <c r="C431" s="6">
        <v>412555</v>
      </c>
      <c r="D431" s="6">
        <v>4696877</v>
      </c>
      <c r="E431" s="6" t="str">
        <f t="shared" si="134"/>
        <v>hp_4696877</v>
      </c>
      <c r="F431" s="7" t="s">
        <v>3968</v>
      </c>
      <c r="G431" s="6">
        <v>1500200</v>
      </c>
      <c r="H431" s="7">
        <f t="shared" si="142"/>
        <v>2806487</v>
      </c>
      <c r="I431" s="7" t="str">
        <f t="shared" si="135"/>
        <v>atk_2806487</v>
      </c>
      <c r="J431" s="7" t="s">
        <v>3973</v>
      </c>
      <c r="K431" s="7" t="s">
        <v>3994</v>
      </c>
      <c r="L431" s="7" t="s">
        <v>3975</v>
      </c>
      <c r="M431" s="7" t="s">
        <v>3976</v>
      </c>
      <c r="O431" s="7" t="str">
        <f t="shared" si="136"/>
        <v>hp_4696877;atk_2806487;hit_500000;miss_85;cirt_0;cirtSub_-3500</v>
      </c>
      <c r="V431" s="7" t="str">
        <f t="shared" si="132"/>
        <v>烟囱山6-1</v>
      </c>
      <c r="W431" s="7">
        <f t="shared" si="145"/>
        <v>681</v>
      </c>
      <c r="X431" s="9" t="s">
        <v>609</v>
      </c>
      <c r="Y431" s="9">
        <v>1</v>
      </c>
      <c r="Z431" s="8">
        <f t="shared" si="140"/>
        <v>2201</v>
      </c>
      <c r="AA431" s="6" t="s">
        <v>3967</v>
      </c>
      <c r="AB431" s="6">
        <v>1785757</v>
      </c>
      <c r="AC431" s="6">
        <f t="shared" si="146"/>
        <v>1</v>
      </c>
      <c r="AD431" s="6">
        <f t="shared" si="147"/>
        <v>1785757</v>
      </c>
      <c r="AE431" s="6">
        <f t="shared" ref="AE431" si="152">IF(MOD(Y431,1)=0,INT(AD430*0.3),0)</f>
        <v>532920</v>
      </c>
      <c r="AF431" s="6">
        <v>350000</v>
      </c>
      <c r="AG431" s="11">
        <f t="shared" si="149"/>
        <v>2668677</v>
      </c>
      <c r="AH431">
        <f t="shared" si="148"/>
        <v>1.4944233733929084</v>
      </c>
      <c r="AI431" s="53">
        <v>0.6</v>
      </c>
      <c r="AJ431" s="7" t="str">
        <f t="shared" si="133"/>
        <v>hp_2668677</v>
      </c>
      <c r="AK431" s="7" t="s">
        <v>3968</v>
      </c>
      <c r="AL431" s="7">
        <v>329000</v>
      </c>
      <c r="AM431" s="7">
        <f>INT(IF(MOD(Y431,3)=0,INT(AL431*0.55),INT(AL431*0.35)))</f>
        <v>115150</v>
      </c>
      <c r="AN431" s="54">
        <f t="shared" si="137"/>
        <v>294999</v>
      </c>
      <c r="AO431" s="7" t="str">
        <f t="shared" si="138"/>
        <v>atk_294999</v>
      </c>
      <c r="AP431" s="7" t="s">
        <v>3973</v>
      </c>
      <c r="AQ431" s="7" t="s">
        <v>3987</v>
      </c>
      <c r="AR431" s="7" t="s">
        <v>3975</v>
      </c>
      <c r="AS431" s="7" t="s">
        <v>3976</v>
      </c>
      <c r="AU431" s="7" t="str">
        <f t="shared" si="139"/>
        <v>hp_2668677;atk_294999;hit_500000;miss_50;cirt_0;cirtSub_-3500</v>
      </c>
    </row>
    <row r="432" spans="1:47" x14ac:dyDescent="0.2">
      <c r="A432" s="8" t="s">
        <v>1695</v>
      </c>
      <c r="B432" s="6" t="s">
        <v>3967</v>
      </c>
      <c r="C432" s="6">
        <v>416625</v>
      </c>
      <c r="D432" s="6">
        <v>4738645</v>
      </c>
      <c r="E432" s="6" t="str">
        <f t="shared" si="134"/>
        <v>hp_4738645</v>
      </c>
      <c r="F432" s="7" t="s">
        <v>3968</v>
      </c>
      <c r="G432" s="6">
        <v>1515000</v>
      </c>
      <c r="H432" s="7">
        <f t="shared" si="142"/>
        <v>2846901</v>
      </c>
      <c r="I432" s="7" t="str">
        <f t="shared" si="135"/>
        <v>atk_2846901</v>
      </c>
      <c r="J432" s="7" t="s">
        <v>3973</v>
      </c>
      <c r="K432" s="7" t="s">
        <v>3994</v>
      </c>
      <c r="L432" s="7" t="s">
        <v>3975</v>
      </c>
      <c r="M432" s="7" t="s">
        <v>3976</v>
      </c>
      <c r="O432" s="7" t="str">
        <f t="shared" si="136"/>
        <v>hp_4738645;atk_2846901;hit_500000;miss_85;cirt_0;cirtSub_-3500</v>
      </c>
      <c r="V432" s="7" t="str">
        <f t="shared" si="132"/>
        <v>烟囱山6-2</v>
      </c>
      <c r="W432" s="7">
        <f t="shared" si="145"/>
        <v>683</v>
      </c>
      <c r="X432" s="9" t="s">
        <v>609</v>
      </c>
      <c r="Y432" s="9">
        <v>2</v>
      </c>
      <c r="Z432" s="8">
        <f t="shared" si="140"/>
        <v>2203</v>
      </c>
      <c r="AA432" s="6" t="s">
        <v>3967</v>
      </c>
      <c r="AB432" s="6">
        <v>1790661</v>
      </c>
      <c r="AC432" s="6">
        <f t="shared" si="146"/>
        <v>1</v>
      </c>
      <c r="AD432" s="6">
        <f t="shared" si="147"/>
        <v>1790661</v>
      </c>
      <c r="AE432" s="6">
        <f t="shared" si="151"/>
        <v>532920</v>
      </c>
      <c r="AF432" s="6">
        <v>350000</v>
      </c>
      <c r="AG432" s="11">
        <f t="shared" si="149"/>
        <v>2673581</v>
      </c>
      <c r="AH432">
        <f t="shared" si="148"/>
        <v>1.4930693190950157</v>
      </c>
      <c r="AI432" s="53">
        <v>0.6</v>
      </c>
      <c r="AJ432" s="7" t="str">
        <f t="shared" si="133"/>
        <v>hp_2673581</v>
      </c>
      <c r="AK432" s="7" t="s">
        <v>3968</v>
      </c>
      <c r="AL432" s="7">
        <v>329880</v>
      </c>
      <c r="AM432" s="7">
        <f>INT(IF(MOD(Y432,3)=0,INT(AL432*0.55),INT(AL432*0.35)))</f>
        <v>115458</v>
      </c>
      <c r="AN432" s="54">
        <f t="shared" si="137"/>
        <v>295520</v>
      </c>
      <c r="AO432" s="7" t="str">
        <f t="shared" si="138"/>
        <v>atk_295520</v>
      </c>
      <c r="AP432" s="7" t="s">
        <v>3973</v>
      </c>
      <c r="AQ432" s="7" t="s">
        <v>3987</v>
      </c>
      <c r="AR432" s="7" t="s">
        <v>3975</v>
      </c>
      <c r="AS432" s="7" t="s">
        <v>3976</v>
      </c>
      <c r="AU432" s="7" t="str">
        <f t="shared" si="139"/>
        <v>hp_2673581;atk_295520;hit_500000;miss_50;cirt_0;cirtSub_-3500</v>
      </c>
    </row>
    <row r="433" spans="1:47" x14ac:dyDescent="0.2">
      <c r="A433" s="8" t="s">
        <v>1695</v>
      </c>
      <c r="B433" s="6" t="s">
        <v>3967</v>
      </c>
      <c r="C433" s="6">
        <v>416625</v>
      </c>
      <c r="D433" s="6">
        <v>4757248</v>
      </c>
      <c r="E433" s="6" t="str">
        <f t="shared" si="134"/>
        <v>hp_4757248</v>
      </c>
      <c r="F433" s="7" t="s">
        <v>3968</v>
      </c>
      <c r="G433" s="6">
        <v>1515000</v>
      </c>
      <c r="H433" s="7">
        <f t="shared" si="142"/>
        <v>2846901</v>
      </c>
      <c r="I433" s="7" t="str">
        <f t="shared" si="135"/>
        <v>atk_2846901</v>
      </c>
      <c r="J433" s="7" t="s">
        <v>3973</v>
      </c>
      <c r="K433" s="7" t="s">
        <v>3994</v>
      </c>
      <c r="L433" s="7" t="s">
        <v>3975</v>
      </c>
      <c r="M433" s="7" t="s">
        <v>3976</v>
      </c>
      <c r="O433" s="7" t="str">
        <f t="shared" si="136"/>
        <v>hp_4757248;atk_2846901;hit_500000;miss_85;cirt_0;cirtSub_-3500</v>
      </c>
      <c r="V433" s="7" t="str">
        <f t="shared" si="132"/>
        <v>烟囱山6-3</v>
      </c>
      <c r="W433" s="7">
        <f t="shared" si="145"/>
        <v>685</v>
      </c>
      <c r="X433" s="9" t="s">
        <v>609</v>
      </c>
      <c r="Y433" s="9">
        <v>3</v>
      </c>
      <c r="Z433" s="8">
        <f t="shared" si="140"/>
        <v>2206</v>
      </c>
      <c r="AA433" s="6" t="s">
        <v>3967</v>
      </c>
      <c r="AB433" s="6">
        <v>1795564</v>
      </c>
      <c r="AC433" s="6">
        <f t="shared" si="146"/>
        <v>1.0024999999999999</v>
      </c>
      <c r="AD433" s="6">
        <f t="shared" si="147"/>
        <v>1800052</v>
      </c>
      <c r="AE433" s="6">
        <f t="shared" si="151"/>
        <v>532920</v>
      </c>
      <c r="AF433" s="6">
        <v>350000</v>
      </c>
      <c r="AG433" s="11">
        <f t="shared" si="149"/>
        <v>2682972</v>
      </c>
      <c r="AH433">
        <f t="shared" si="148"/>
        <v>1.4942224281618477</v>
      </c>
      <c r="AI433" s="53">
        <v>0.6</v>
      </c>
      <c r="AJ433" s="7" t="str">
        <f t="shared" si="133"/>
        <v>hp_2682972</v>
      </c>
      <c r="AK433" s="7" t="s">
        <v>3968</v>
      </c>
      <c r="AL433" s="7">
        <v>330760</v>
      </c>
      <c r="AM433" s="7">
        <f>INT(IF(MOD(Y433,3)=0,INT(AL433*0.55),INT(AL433*0.35)))</f>
        <v>181918</v>
      </c>
      <c r="AN433" s="54">
        <f t="shared" si="137"/>
        <v>296537</v>
      </c>
      <c r="AO433" s="7" t="str">
        <f t="shared" si="138"/>
        <v>atk_296537</v>
      </c>
      <c r="AP433" s="7" t="s">
        <v>3973</v>
      </c>
      <c r="AQ433" s="7" t="s">
        <v>3987</v>
      </c>
      <c r="AR433" s="7" t="s">
        <v>3975</v>
      </c>
      <c r="AS433" s="7" t="s">
        <v>3976</v>
      </c>
      <c r="AU433" s="7" t="str">
        <f t="shared" si="139"/>
        <v>hp_2682972;atk_296537;hit_500000;miss_50;cirt_0;cirtSub_-3500</v>
      </c>
    </row>
    <row r="434" spans="1:47" x14ac:dyDescent="0.2">
      <c r="A434" s="8" t="s">
        <v>1695</v>
      </c>
      <c r="B434" s="6" t="s">
        <v>3967</v>
      </c>
      <c r="C434" s="6">
        <v>416625</v>
      </c>
      <c r="D434" s="6">
        <v>4775893</v>
      </c>
      <c r="E434" s="6" t="str">
        <f t="shared" si="134"/>
        <v>hp_4775893</v>
      </c>
      <c r="F434" s="7" t="s">
        <v>3968</v>
      </c>
      <c r="G434" s="6">
        <v>1515000</v>
      </c>
      <c r="H434" s="7">
        <f t="shared" si="142"/>
        <v>2846901</v>
      </c>
      <c r="I434" s="7" t="str">
        <f t="shared" si="135"/>
        <v>atk_2846901</v>
      </c>
      <c r="J434" s="7" t="s">
        <v>3973</v>
      </c>
      <c r="K434" s="7" t="s">
        <v>3994</v>
      </c>
      <c r="L434" s="7" t="s">
        <v>3975</v>
      </c>
      <c r="M434" s="7" t="s">
        <v>3976</v>
      </c>
      <c r="O434" s="7" t="str">
        <f t="shared" si="136"/>
        <v>hp_4775893;atk_2846901;hit_500000;miss_85;cirt_0;cirtSub_-3500</v>
      </c>
      <c r="V434" s="7" t="str">
        <f t="shared" si="132"/>
        <v>烟囱山6-4</v>
      </c>
      <c r="W434" s="7">
        <f t="shared" si="145"/>
        <v>687</v>
      </c>
      <c r="X434" s="9" t="s">
        <v>609</v>
      </c>
      <c r="Y434" s="9">
        <v>4</v>
      </c>
      <c r="Z434" s="8">
        <f t="shared" si="140"/>
        <v>2210</v>
      </c>
      <c r="AA434" s="6" t="s">
        <v>3967</v>
      </c>
      <c r="AB434" s="6">
        <v>1800469</v>
      </c>
      <c r="AC434" s="6">
        <f t="shared" si="146"/>
        <v>1.0024999999999999</v>
      </c>
      <c r="AD434" s="6">
        <f t="shared" si="147"/>
        <v>1804970</v>
      </c>
      <c r="AE434" s="6">
        <f t="shared" si="151"/>
        <v>532920</v>
      </c>
      <c r="AF434" s="6">
        <v>350000</v>
      </c>
      <c r="AG434" s="11">
        <f t="shared" si="149"/>
        <v>2687890</v>
      </c>
      <c r="AH434">
        <f t="shared" si="148"/>
        <v>1.4928832431994108</v>
      </c>
      <c r="AI434" s="53">
        <v>0.6</v>
      </c>
      <c r="AJ434" s="7" t="str">
        <f t="shared" si="133"/>
        <v>hp_2687890</v>
      </c>
      <c r="AK434" s="7" t="s">
        <v>3968</v>
      </c>
      <c r="AL434" s="7">
        <v>331640</v>
      </c>
      <c r="AM434" s="7">
        <f>INT(IF(MOD(Y434,3)=0,INT(AL434*0.55),INT(AL434*0.35)))</f>
        <v>116074</v>
      </c>
      <c r="AN434" s="54">
        <f t="shared" si="137"/>
        <v>297059</v>
      </c>
      <c r="AO434" s="7" t="str">
        <f t="shared" si="138"/>
        <v>atk_297059</v>
      </c>
      <c r="AP434" s="7" t="s">
        <v>3973</v>
      </c>
      <c r="AQ434" s="7" t="s">
        <v>3987</v>
      </c>
      <c r="AR434" s="7" t="s">
        <v>3975</v>
      </c>
      <c r="AS434" s="7" t="s">
        <v>3976</v>
      </c>
      <c r="AU434" s="7" t="str">
        <f t="shared" si="139"/>
        <v>hp_2687890;atk_297059;hit_500000;miss_50;cirt_0;cirtSub_-3500</v>
      </c>
    </row>
    <row r="435" spans="1:47" x14ac:dyDescent="0.2">
      <c r="A435" s="8" t="s">
        <v>1696</v>
      </c>
      <c r="B435" s="6" t="s">
        <v>3967</v>
      </c>
      <c r="C435" s="6">
        <v>421960</v>
      </c>
      <c r="D435" s="6">
        <v>4822961</v>
      </c>
      <c r="E435" s="6" t="str">
        <f t="shared" si="134"/>
        <v>hp_4822961</v>
      </c>
      <c r="F435" s="7" t="s">
        <v>3968</v>
      </c>
      <c r="G435" s="6">
        <v>1534400</v>
      </c>
      <c r="H435" s="7">
        <f t="shared" si="142"/>
        <v>2895719</v>
      </c>
      <c r="I435" s="7" t="str">
        <f t="shared" si="135"/>
        <v>atk_2895719</v>
      </c>
      <c r="J435" s="7" t="s">
        <v>3973</v>
      </c>
      <c r="K435" s="7" t="s">
        <v>3994</v>
      </c>
      <c r="L435" s="7" t="s">
        <v>3975</v>
      </c>
      <c r="M435" s="7" t="s">
        <v>3976</v>
      </c>
      <c r="O435" s="7" t="str">
        <f t="shared" si="136"/>
        <v>hp_4822961;atk_2895719;hit_500000;miss_85;cirt_0;cirtSub_-3500</v>
      </c>
      <c r="V435" s="7" t="str">
        <f t="shared" si="132"/>
        <v>烟囱山6-5</v>
      </c>
      <c r="W435" s="7">
        <f t="shared" si="145"/>
        <v>689</v>
      </c>
      <c r="X435" s="9" t="s">
        <v>609</v>
      </c>
      <c r="Y435" s="9">
        <v>5</v>
      </c>
      <c r="Z435" s="8">
        <f t="shared" si="140"/>
        <v>2215</v>
      </c>
      <c r="AA435" s="6" t="s">
        <v>3967</v>
      </c>
      <c r="AB435" s="6">
        <v>1805374</v>
      </c>
      <c r="AC435" s="6">
        <f t="shared" si="146"/>
        <v>1.0024999999999999</v>
      </c>
      <c r="AD435" s="6">
        <f t="shared" si="147"/>
        <v>1809887</v>
      </c>
      <c r="AE435" s="6">
        <f t="shared" si="151"/>
        <v>532920</v>
      </c>
      <c r="AF435" s="6">
        <v>350000</v>
      </c>
      <c r="AG435" s="11">
        <f t="shared" si="149"/>
        <v>2692807</v>
      </c>
      <c r="AH435">
        <f t="shared" si="148"/>
        <v>1.4915507811677802</v>
      </c>
      <c r="AI435" s="53">
        <v>0.6</v>
      </c>
      <c r="AJ435" s="7" t="str">
        <f t="shared" si="133"/>
        <v>hp_2692807</v>
      </c>
      <c r="AK435" s="7" t="s">
        <v>3968</v>
      </c>
      <c r="AL435" s="7">
        <v>332520</v>
      </c>
      <c r="AM435" s="7">
        <f>INT(IF(MOD(Y435,3)=0,INT(AL435*0.55),INT(AL435*0.35)))</f>
        <v>116382</v>
      </c>
      <c r="AN435" s="54">
        <f t="shared" si="137"/>
        <v>297582</v>
      </c>
      <c r="AO435" s="7" t="str">
        <f t="shared" si="138"/>
        <v>atk_297582</v>
      </c>
      <c r="AP435" s="7" t="s">
        <v>3973</v>
      </c>
      <c r="AQ435" s="7" t="s">
        <v>3987</v>
      </c>
      <c r="AR435" s="7" t="s">
        <v>3975</v>
      </c>
      <c r="AS435" s="7" t="s">
        <v>3976</v>
      </c>
      <c r="AU435" s="7" t="str">
        <f t="shared" si="139"/>
        <v>hp_2692807;atk_297582;hit_500000;miss_50;cirt_0;cirtSub_-3500</v>
      </c>
    </row>
    <row r="436" spans="1:47" x14ac:dyDescent="0.2">
      <c r="A436" s="8" t="s">
        <v>1696</v>
      </c>
      <c r="B436" s="6" t="s">
        <v>3967</v>
      </c>
      <c r="C436" s="6">
        <v>421960</v>
      </c>
      <c r="D436" s="6">
        <v>4841713</v>
      </c>
      <c r="E436" s="6" t="str">
        <f t="shared" si="134"/>
        <v>hp_4841713</v>
      </c>
      <c r="F436" s="7" t="s">
        <v>3968</v>
      </c>
      <c r="G436" s="6">
        <v>1534400</v>
      </c>
      <c r="H436" s="7">
        <f t="shared" si="142"/>
        <v>2895719</v>
      </c>
      <c r="I436" s="7" t="str">
        <f t="shared" si="135"/>
        <v>atk_2895719</v>
      </c>
      <c r="J436" s="7" t="s">
        <v>3973</v>
      </c>
      <c r="K436" s="7" t="s">
        <v>3994</v>
      </c>
      <c r="L436" s="7" t="s">
        <v>3975</v>
      </c>
      <c r="M436" s="7" t="s">
        <v>3976</v>
      </c>
      <c r="O436" s="7" t="str">
        <f t="shared" si="136"/>
        <v>hp_4841713;atk_2895719;hit_500000;miss_85;cirt_0;cirtSub_-3500</v>
      </c>
      <c r="V436" s="7" t="str">
        <f t="shared" si="132"/>
        <v>烟囱山6-6</v>
      </c>
      <c r="W436" s="7">
        <f t="shared" si="145"/>
        <v>691</v>
      </c>
      <c r="X436" s="9" t="s">
        <v>609</v>
      </c>
      <c r="Y436" s="9">
        <v>6</v>
      </c>
      <c r="Z436" s="8">
        <f t="shared" si="140"/>
        <v>2221</v>
      </c>
      <c r="AA436" s="6" t="s">
        <v>3967</v>
      </c>
      <c r="AB436" s="6">
        <v>1810280</v>
      </c>
      <c r="AC436" s="6">
        <f t="shared" si="146"/>
        <v>1.0049999999999999</v>
      </c>
      <c r="AD436" s="6">
        <f t="shared" si="147"/>
        <v>1819331</v>
      </c>
      <c r="AE436" s="6">
        <f t="shared" si="151"/>
        <v>532920</v>
      </c>
      <c r="AF436" s="6">
        <v>350000</v>
      </c>
      <c r="AG436" s="11">
        <f t="shared" si="149"/>
        <v>2702251</v>
      </c>
      <c r="AH436">
        <f t="shared" si="148"/>
        <v>1.4927254347393772</v>
      </c>
      <c r="AI436" s="53">
        <v>0.6</v>
      </c>
      <c r="AJ436" s="7" t="str">
        <f t="shared" si="133"/>
        <v>hp_2702251</v>
      </c>
      <c r="AK436" s="7" t="s">
        <v>3968</v>
      </c>
      <c r="AL436" s="7">
        <v>333400</v>
      </c>
      <c r="AM436" s="7">
        <f>INT(IF(MOD(Y436,3)=0,INT(AL436*0.55),INT(AL436*0.35)))</f>
        <v>183370</v>
      </c>
      <c r="AN436" s="54">
        <f t="shared" si="137"/>
        <v>298604</v>
      </c>
      <c r="AO436" s="7" t="str">
        <f t="shared" si="138"/>
        <v>atk_298604</v>
      </c>
      <c r="AP436" s="7" t="s">
        <v>3973</v>
      </c>
      <c r="AQ436" s="7" t="s">
        <v>3987</v>
      </c>
      <c r="AR436" s="7" t="s">
        <v>3975</v>
      </c>
      <c r="AS436" s="7" t="s">
        <v>3976</v>
      </c>
      <c r="AU436" s="7" t="str">
        <f t="shared" si="139"/>
        <v>hp_2702251;atk_298604;hit_500000;miss_50;cirt_0;cirtSub_-3500</v>
      </c>
    </row>
    <row r="437" spans="1:47" x14ac:dyDescent="0.2">
      <c r="A437" s="8" t="s">
        <v>1696</v>
      </c>
      <c r="B437" s="6" t="s">
        <v>3967</v>
      </c>
      <c r="C437" s="6">
        <v>421960</v>
      </c>
      <c r="D437" s="6">
        <v>4860505</v>
      </c>
      <c r="E437" s="6" t="str">
        <f t="shared" si="134"/>
        <v>hp_4860505</v>
      </c>
      <c r="F437" s="7" t="s">
        <v>3968</v>
      </c>
      <c r="G437" s="6">
        <v>1534400</v>
      </c>
      <c r="H437" s="7">
        <f t="shared" si="142"/>
        <v>2895719</v>
      </c>
      <c r="I437" s="7" t="str">
        <f t="shared" si="135"/>
        <v>atk_2895719</v>
      </c>
      <c r="J437" s="7" t="s">
        <v>3973</v>
      </c>
      <c r="K437" s="7" t="s">
        <v>3994</v>
      </c>
      <c r="L437" s="7" t="s">
        <v>3975</v>
      </c>
      <c r="M437" s="7" t="s">
        <v>3976</v>
      </c>
      <c r="O437" s="7" t="str">
        <f t="shared" si="136"/>
        <v>hp_4860505;atk_2895719;hit_500000;miss_85;cirt_0;cirtSub_-3500</v>
      </c>
      <c r="V437" s="7" t="str">
        <f t="shared" si="132"/>
        <v>烟囱山6-7</v>
      </c>
      <c r="W437" s="7">
        <f t="shared" si="145"/>
        <v>693</v>
      </c>
      <c r="X437" s="9" t="s">
        <v>609</v>
      </c>
      <c r="Y437" s="9">
        <v>7</v>
      </c>
      <c r="Z437" s="8">
        <f t="shared" si="140"/>
        <v>2228</v>
      </c>
      <c r="AA437" s="6" t="s">
        <v>3967</v>
      </c>
      <c r="AB437" s="6">
        <v>1815187</v>
      </c>
      <c r="AC437" s="6">
        <f t="shared" si="146"/>
        <v>1.0049999999999999</v>
      </c>
      <c r="AD437" s="6">
        <f t="shared" si="147"/>
        <v>1824262</v>
      </c>
      <c r="AE437" s="6">
        <f t="shared" si="151"/>
        <v>532920</v>
      </c>
      <c r="AF437" s="6">
        <v>350000</v>
      </c>
      <c r="AG437" s="11">
        <f t="shared" si="149"/>
        <v>2707182</v>
      </c>
      <c r="AH437">
        <f t="shared" si="148"/>
        <v>1.4914066704973097</v>
      </c>
      <c r="AI437" s="53">
        <v>0.6</v>
      </c>
      <c r="AJ437" s="7" t="str">
        <f t="shared" si="133"/>
        <v>hp_2707182</v>
      </c>
      <c r="AK437" s="7" t="s">
        <v>3968</v>
      </c>
      <c r="AL437" s="7">
        <v>334280</v>
      </c>
      <c r="AM437" s="7">
        <f>INT(IF(MOD(Y437,3)=0,INT(AL437*0.55),INT(AL437*0.35)))</f>
        <v>116998</v>
      </c>
      <c r="AN437" s="54">
        <f t="shared" si="137"/>
        <v>299128</v>
      </c>
      <c r="AO437" s="7" t="str">
        <f t="shared" si="138"/>
        <v>atk_299128</v>
      </c>
      <c r="AP437" s="7" t="s">
        <v>3973</v>
      </c>
      <c r="AQ437" s="7" t="s">
        <v>3987</v>
      </c>
      <c r="AR437" s="7" t="s">
        <v>3975</v>
      </c>
      <c r="AS437" s="7" t="s">
        <v>3976</v>
      </c>
      <c r="AU437" s="7" t="str">
        <f t="shared" si="139"/>
        <v>hp_2707182;atk_299128;hit_500000;miss_50;cirt_0;cirtSub_-3500</v>
      </c>
    </row>
    <row r="438" spans="1:47" x14ac:dyDescent="0.2">
      <c r="A438" s="8" t="s">
        <v>1697</v>
      </c>
      <c r="B438" s="6" t="s">
        <v>3967</v>
      </c>
      <c r="C438" s="6">
        <v>427295</v>
      </c>
      <c r="D438" s="6">
        <v>4908290</v>
      </c>
      <c r="E438" s="6" t="str">
        <f t="shared" si="134"/>
        <v>hp_4908290</v>
      </c>
      <c r="F438" s="7" t="s">
        <v>3968</v>
      </c>
      <c r="G438" s="6">
        <v>1553800</v>
      </c>
      <c r="H438" s="7">
        <f t="shared" si="142"/>
        <v>2945082</v>
      </c>
      <c r="I438" s="7" t="str">
        <f t="shared" si="135"/>
        <v>atk_2945082</v>
      </c>
      <c r="J438" s="7" t="s">
        <v>3973</v>
      </c>
      <c r="K438" s="7" t="s">
        <v>3994</v>
      </c>
      <c r="L438" s="7" t="s">
        <v>3975</v>
      </c>
      <c r="M438" s="7" t="s">
        <v>3976</v>
      </c>
      <c r="O438" s="7" t="str">
        <f t="shared" si="136"/>
        <v>hp_4908290;atk_2945082;hit_500000;miss_85;cirt_0;cirtSub_-3500</v>
      </c>
      <c r="V438" s="7" t="str">
        <f t="shared" si="132"/>
        <v>烟囱山6-8</v>
      </c>
      <c r="W438" s="7">
        <f t="shared" si="145"/>
        <v>695</v>
      </c>
      <c r="X438" s="9" t="s">
        <v>609</v>
      </c>
      <c r="Y438" s="9">
        <v>8</v>
      </c>
      <c r="Z438" s="8">
        <f t="shared" si="140"/>
        <v>2236</v>
      </c>
      <c r="AA438" s="6" t="s">
        <v>3967</v>
      </c>
      <c r="AB438" s="6">
        <v>1820094</v>
      </c>
      <c r="AC438" s="6">
        <f t="shared" si="146"/>
        <v>1.0049999999999999</v>
      </c>
      <c r="AD438" s="6">
        <f t="shared" si="147"/>
        <v>1829194</v>
      </c>
      <c r="AE438" s="6">
        <f t="shared" si="151"/>
        <v>532920</v>
      </c>
      <c r="AF438" s="6">
        <v>350000</v>
      </c>
      <c r="AG438" s="11">
        <f t="shared" si="149"/>
        <v>2712114</v>
      </c>
      <c r="AH438">
        <f t="shared" si="148"/>
        <v>1.4900955664927196</v>
      </c>
      <c r="AI438" s="53">
        <v>0.6</v>
      </c>
      <c r="AJ438" s="7" t="str">
        <f t="shared" si="133"/>
        <v>hp_2712114</v>
      </c>
      <c r="AK438" s="7" t="s">
        <v>3968</v>
      </c>
      <c r="AL438" s="7">
        <v>335160</v>
      </c>
      <c r="AM438" s="7">
        <f>INT(IF(MOD(Y438,3)=0,INT(AL438*0.55),INT(AL438*0.35)))</f>
        <v>117306</v>
      </c>
      <c r="AN438" s="54">
        <f t="shared" si="137"/>
        <v>299652</v>
      </c>
      <c r="AO438" s="7" t="str">
        <f t="shared" si="138"/>
        <v>atk_299652</v>
      </c>
      <c r="AP438" s="7" t="s">
        <v>3973</v>
      </c>
      <c r="AQ438" s="7" t="s">
        <v>3987</v>
      </c>
      <c r="AR438" s="7" t="s">
        <v>3975</v>
      </c>
      <c r="AS438" s="7" t="s">
        <v>3976</v>
      </c>
      <c r="AU438" s="7" t="str">
        <f t="shared" si="139"/>
        <v>hp_2712114;atk_299652;hit_500000;miss_50;cirt_0;cirtSub_-3500</v>
      </c>
    </row>
    <row r="439" spans="1:47" x14ac:dyDescent="0.2">
      <c r="A439" s="8" t="s">
        <v>1697</v>
      </c>
      <c r="B439" s="6" t="s">
        <v>3967</v>
      </c>
      <c r="C439" s="6">
        <v>427295</v>
      </c>
      <c r="D439" s="6">
        <v>4927190</v>
      </c>
      <c r="E439" s="6" t="str">
        <f t="shared" si="134"/>
        <v>hp_4927190</v>
      </c>
      <c r="F439" s="7" t="s">
        <v>3968</v>
      </c>
      <c r="G439" s="6">
        <v>1553800</v>
      </c>
      <c r="H439" s="7">
        <f t="shared" si="142"/>
        <v>2945082</v>
      </c>
      <c r="I439" s="7" t="str">
        <f t="shared" si="135"/>
        <v>atk_2945082</v>
      </c>
      <c r="J439" s="7" t="s">
        <v>3973</v>
      </c>
      <c r="K439" s="7" t="s">
        <v>3994</v>
      </c>
      <c r="L439" s="7" t="s">
        <v>3975</v>
      </c>
      <c r="M439" s="7" t="s">
        <v>3976</v>
      </c>
      <c r="O439" s="7" t="str">
        <f t="shared" si="136"/>
        <v>hp_4927190;atk_2945082;hit_500000;miss_85;cirt_0;cirtSub_-3500</v>
      </c>
      <c r="V439" s="7" t="str">
        <f t="shared" si="132"/>
        <v>烟囱山6-9</v>
      </c>
      <c r="W439" s="7">
        <f t="shared" si="145"/>
        <v>697</v>
      </c>
      <c r="X439" s="9" t="s">
        <v>609</v>
      </c>
      <c r="Y439" s="9">
        <v>9</v>
      </c>
      <c r="Z439" s="8">
        <f t="shared" si="140"/>
        <v>2245</v>
      </c>
      <c r="AA439" s="6" t="s">
        <v>3967</v>
      </c>
      <c r="AB439" s="6">
        <v>1825002</v>
      </c>
      <c r="AC439" s="6">
        <f t="shared" si="146"/>
        <v>1.0075000000000001</v>
      </c>
      <c r="AD439" s="6">
        <f t="shared" si="147"/>
        <v>1838689</v>
      </c>
      <c r="AE439" s="6">
        <f t="shared" si="151"/>
        <v>532920</v>
      </c>
      <c r="AF439" s="6">
        <v>350000</v>
      </c>
      <c r="AG439" s="11">
        <f t="shared" si="149"/>
        <v>2721609</v>
      </c>
      <c r="AH439">
        <f t="shared" si="148"/>
        <v>1.4912909684482538</v>
      </c>
      <c r="AI439" s="53">
        <v>0.6</v>
      </c>
      <c r="AJ439" s="7" t="str">
        <f t="shared" si="133"/>
        <v>hp_2721609</v>
      </c>
      <c r="AK439" s="7" t="s">
        <v>3968</v>
      </c>
      <c r="AL439" s="7">
        <v>336040</v>
      </c>
      <c r="AM439" s="7">
        <f>INT(IF(MOD(Y439,3)=0,INT(AL439*0.55),INT(AL439*0.35)))</f>
        <v>184822</v>
      </c>
      <c r="AN439" s="54">
        <f t="shared" si="137"/>
        <v>300680</v>
      </c>
      <c r="AO439" s="7" t="str">
        <f t="shared" si="138"/>
        <v>atk_300680</v>
      </c>
      <c r="AP439" s="7" t="s">
        <v>3973</v>
      </c>
      <c r="AQ439" s="7" t="s">
        <v>3987</v>
      </c>
      <c r="AR439" s="7" t="s">
        <v>3975</v>
      </c>
      <c r="AS439" s="7" t="s">
        <v>3976</v>
      </c>
      <c r="AU439" s="7" t="str">
        <f t="shared" si="139"/>
        <v>hp_2721609;atk_300680;hit_500000;miss_50;cirt_0;cirtSub_-3500</v>
      </c>
    </row>
    <row r="440" spans="1:47" s="12" customFormat="1" x14ac:dyDescent="0.2">
      <c r="A440" s="8" t="s">
        <v>1697</v>
      </c>
      <c r="B440" s="6" t="s">
        <v>3967</v>
      </c>
      <c r="C440" s="6">
        <v>427295</v>
      </c>
      <c r="D440" s="6">
        <v>4946132</v>
      </c>
      <c r="E440" s="6" t="str">
        <f t="shared" si="134"/>
        <v>hp_4946132</v>
      </c>
      <c r="F440" s="7" t="s">
        <v>3968</v>
      </c>
      <c r="G440" s="6">
        <v>1553800</v>
      </c>
      <c r="H440" s="7">
        <f t="shared" si="142"/>
        <v>2945082</v>
      </c>
      <c r="I440" s="7" t="str">
        <f t="shared" si="135"/>
        <v>atk_2945082</v>
      </c>
      <c r="J440" s="7" t="s">
        <v>3973</v>
      </c>
      <c r="K440" s="7" t="s">
        <v>3994</v>
      </c>
      <c r="L440" s="7" t="s">
        <v>3975</v>
      </c>
      <c r="M440" s="7" t="s">
        <v>3976</v>
      </c>
      <c r="N440" s="7"/>
      <c r="O440" s="7" t="str">
        <f t="shared" si="136"/>
        <v>hp_4946132;atk_2945082;hit_500000;miss_85;cirt_0;cirtSub_-3500</v>
      </c>
      <c r="P440" s="7"/>
      <c r="Q440" s="7"/>
      <c r="R440" s="7"/>
      <c r="S440" s="7"/>
      <c r="T440" s="7"/>
      <c r="V440" s="12" t="str">
        <f t="shared" si="132"/>
        <v>烟囱山6-10</v>
      </c>
      <c r="W440" s="12">
        <f t="shared" si="145"/>
        <v>699</v>
      </c>
      <c r="X440" s="5" t="s">
        <v>609</v>
      </c>
      <c r="Y440" s="5">
        <v>10</v>
      </c>
      <c r="Z440" s="5">
        <f t="shared" si="140"/>
        <v>2255</v>
      </c>
      <c r="AA440" s="11" t="s">
        <v>3967</v>
      </c>
      <c r="AB440" s="11">
        <v>1829910</v>
      </c>
      <c r="AC440" s="11">
        <f t="shared" si="146"/>
        <v>1.0075000000000001</v>
      </c>
      <c r="AD440" s="11">
        <f t="shared" si="147"/>
        <v>1843634</v>
      </c>
      <c r="AE440" s="6">
        <f t="shared" si="151"/>
        <v>532920</v>
      </c>
      <c r="AF440" s="11">
        <v>350000</v>
      </c>
      <c r="AG440" s="11">
        <f t="shared" si="149"/>
        <v>2726554</v>
      </c>
      <c r="AH440">
        <f t="shared" si="148"/>
        <v>1.4899934969479374</v>
      </c>
      <c r="AI440" s="53">
        <v>0.6</v>
      </c>
      <c r="AJ440" s="7" t="str">
        <f t="shared" si="133"/>
        <v>hp_2726554</v>
      </c>
      <c r="AK440" s="12" t="s">
        <v>3968</v>
      </c>
      <c r="AL440" s="12">
        <v>336920</v>
      </c>
      <c r="AM440" s="7">
        <f>INT(IF(MOD(Y440,3)=0,INT(AL440*0.55),INT(AL440*0.35)))</f>
        <v>117922</v>
      </c>
      <c r="AN440" s="54">
        <f t="shared" si="137"/>
        <v>301205</v>
      </c>
      <c r="AO440" s="7" t="str">
        <f t="shared" si="138"/>
        <v>atk_301205</v>
      </c>
      <c r="AP440" s="12" t="s">
        <v>3973</v>
      </c>
      <c r="AQ440" s="12" t="s">
        <v>3987</v>
      </c>
      <c r="AR440" s="12" t="s">
        <v>3975</v>
      </c>
      <c r="AS440" s="12" t="s">
        <v>3976</v>
      </c>
      <c r="AU440" s="12" t="str">
        <f t="shared" si="139"/>
        <v>hp_2726554;atk_301205;hit_500000;miss_50;cirt_0;cirtSub_-3500</v>
      </c>
    </row>
    <row r="441" spans="1:47" x14ac:dyDescent="0.2">
      <c r="A441" s="8" t="s">
        <v>1698</v>
      </c>
      <c r="B441" s="6" t="s">
        <v>3967</v>
      </c>
      <c r="C441" s="6">
        <v>432630</v>
      </c>
      <c r="D441" s="6">
        <v>5594315</v>
      </c>
      <c r="E441" s="6" t="str">
        <f t="shared" si="134"/>
        <v>hp_5594315</v>
      </c>
      <c r="F441" s="7" t="s">
        <v>3968</v>
      </c>
      <c r="G441" s="6">
        <v>1573200</v>
      </c>
      <c r="H441" s="7">
        <f t="shared" si="142"/>
        <v>3355610</v>
      </c>
      <c r="I441" s="7" t="str">
        <f t="shared" si="135"/>
        <v>atk_3355610</v>
      </c>
      <c r="J441" s="7" t="s">
        <v>3973</v>
      </c>
      <c r="K441" s="7" t="s">
        <v>3994</v>
      </c>
      <c r="L441" s="7" t="s">
        <v>3975</v>
      </c>
      <c r="M441" s="7" t="s">
        <v>3976</v>
      </c>
      <c r="O441" s="7" t="str">
        <f t="shared" si="136"/>
        <v>hp_5594315;atk_3355610;hit_500000;miss_85;cirt_0;cirtSub_-3500</v>
      </c>
      <c r="V441" s="7" t="str">
        <f t="shared" si="132"/>
        <v>烟囱山7-1</v>
      </c>
      <c r="W441" s="7">
        <f t="shared" si="145"/>
        <v>701</v>
      </c>
      <c r="X441" s="9" t="s">
        <v>610</v>
      </c>
      <c r="Y441" s="9">
        <v>1</v>
      </c>
      <c r="Z441" s="8">
        <f t="shared" si="140"/>
        <v>2256</v>
      </c>
      <c r="AA441" s="6" t="s">
        <v>3967</v>
      </c>
      <c r="AB441" s="6">
        <v>1834820</v>
      </c>
      <c r="AC441" s="6">
        <f t="shared" si="146"/>
        <v>1.01</v>
      </c>
      <c r="AD441" s="6">
        <f t="shared" si="147"/>
        <v>1853168</v>
      </c>
      <c r="AE441" s="6">
        <f t="shared" ref="AE441" si="153">IF(MOD(Y441,1)=0,INT(AD440*0.3),0)</f>
        <v>553090</v>
      </c>
      <c r="AF441" s="6">
        <v>350000</v>
      </c>
      <c r="AG441" s="11">
        <f t="shared" si="149"/>
        <v>2756258</v>
      </c>
      <c r="AH441">
        <f t="shared" si="148"/>
        <v>1.5021953107116774</v>
      </c>
      <c r="AI441" s="53">
        <v>0.6</v>
      </c>
      <c r="AJ441" s="7" t="str">
        <f t="shared" si="133"/>
        <v>hp_2756258</v>
      </c>
      <c r="AK441" s="7" t="s">
        <v>3968</v>
      </c>
      <c r="AL441" s="7">
        <v>337800</v>
      </c>
      <c r="AM441" s="7">
        <f>INT(IF(MOD(Y441,3)=0,INT(AL441*0.55),INT(AL441*0.35)))</f>
        <v>118230</v>
      </c>
      <c r="AN441" s="54">
        <f t="shared" si="137"/>
        <v>304464</v>
      </c>
      <c r="AO441" s="7" t="str">
        <f t="shared" si="138"/>
        <v>atk_304464</v>
      </c>
      <c r="AP441" s="7" t="s">
        <v>3973</v>
      </c>
      <c r="AQ441" s="7" t="s">
        <v>3987</v>
      </c>
      <c r="AR441" s="7" t="s">
        <v>3975</v>
      </c>
      <c r="AS441" s="7" t="s">
        <v>3976</v>
      </c>
      <c r="AU441" s="7" t="str">
        <f t="shared" si="139"/>
        <v>hp_2756258;atk_304464;hit_500000;miss_50;cirt_0;cirtSub_-3500</v>
      </c>
    </row>
    <row r="442" spans="1:47" x14ac:dyDescent="0.2">
      <c r="A442" s="8" t="s">
        <v>1698</v>
      </c>
      <c r="B442" s="6" t="s">
        <v>3967</v>
      </c>
      <c r="C442" s="6">
        <v>432630</v>
      </c>
      <c r="D442" s="6">
        <v>5613364</v>
      </c>
      <c r="E442" s="6" t="str">
        <f t="shared" si="134"/>
        <v>hp_5613364</v>
      </c>
      <c r="F442" s="7" t="s">
        <v>3968</v>
      </c>
      <c r="G442" s="6">
        <v>1573200</v>
      </c>
      <c r="H442" s="7">
        <f t="shared" si="142"/>
        <v>3355610</v>
      </c>
      <c r="I442" s="7" t="str">
        <f t="shared" si="135"/>
        <v>atk_3355610</v>
      </c>
      <c r="J442" s="7" t="s">
        <v>3973</v>
      </c>
      <c r="K442" s="7" t="s">
        <v>3994</v>
      </c>
      <c r="L442" s="7" t="s">
        <v>3975</v>
      </c>
      <c r="M442" s="7" t="s">
        <v>3976</v>
      </c>
      <c r="O442" s="7" t="str">
        <f t="shared" si="136"/>
        <v>hp_5613364;atk_3355610;hit_500000;miss_85;cirt_0;cirtSub_-3500</v>
      </c>
      <c r="V442" s="7" t="str">
        <f t="shared" si="132"/>
        <v>烟囱山7-2</v>
      </c>
      <c r="W442" s="7">
        <f t="shared" si="145"/>
        <v>703</v>
      </c>
      <c r="X442" s="9" t="s">
        <v>610</v>
      </c>
      <c r="Y442" s="9">
        <v>2</v>
      </c>
      <c r="Z442" s="8">
        <f t="shared" si="140"/>
        <v>2258</v>
      </c>
      <c r="AA442" s="6" t="s">
        <v>3967</v>
      </c>
      <c r="AB442" s="6">
        <v>1839729</v>
      </c>
      <c r="AC442" s="6">
        <f t="shared" si="146"/>
        <v>1.01</v>
      </c>
      <c r="AD442" s="6">
        <f t="shared" si="147"/>
        <v>1858126</v>
      </c>
      <c r="AE442" s="6">
        <f t="shared" si="151"/>
        <v>553090</v>
      </c>
      <c r="AF442" s="6">
        <v>350000</v>
      </c>
      <c r="AG442" s="11">
        <f t="shared" si="149"/>
        <v>2761216</v>
      </c>
      <c r="AH442">
        <f t="shared" si="148"/>
        <v>1.5008819233702355</v>
      </c>
      <c r="AI442" s="53">
        <v>0.6</v>
      </c>
      <c r="AJ442" s="7" t="str">
        <f t="shared" si="133"/>
        <v>hp_2761216</v>
      </c>
      <c r="AK442" s="7" t="s">
        <v>3968</v>
      </c>
      <c r="AL442" s="7">
        <v>338680</v>
      </c>
      <c r="AM442" s="7">
        <f>INT(IF(MOD(Y442,3)=0,INT(AL442*0.55),INT(AL442*0.35)))</f>
        <v>118538</v>
      </c>
      <c r="AN442" s="54">
        <f t="shared" si="137"/>
        <v>304991</v>
      </c>
      <c r="AO442" s="7" t="str">
        <f t="shared" si="138"/>
        <v>atk_304991</v>
      </c>
      <c r="AP442" s="7" t="s">
        <v>3973</v>
      </c>
      <c r="AQ442" s="7" t="s">
        <v>3987</v>
      </c>
      <c r="AR442" s="7" t="s">
        <v>3975</v>
      </c>
      <c r="AS442" s="7" t="s">
        <v>3976</v>
      </c>
      <c r="AU442" s="7" t="str">
        <f t="shared" si="139"/>
        <v>hp_2761216;atk_304991;hit_500000;miss_50;cirt_0;cirtSub_-3500</v>
      </c>
    </row>
    <row r="443" spans="1:47" x14ac:dyDescent="0.2">
      <c r="A443" s="8" t="s">
        <v>1698</v>
      </c>
      <c r="B443" s="6" t="s">
        <v>3967</v>
      </c>
      <c r="C443" s="6">
        <v>432630</v>
      </c>
      <c r="D443" s="6">
        <v>5632455</v>
      </c>
      <c r="E443" s="6" t="str">
        <f t="shared" si="134"/>
        <v>hp_5632455</v>
      </c>
      <c r="F443" s="7" t="s">
        <v>3968</v>
      </c>
      <c r="G443" s="6">
        <v>1573200</v>
      </c>
      <c r="H443" s="7">
        <f t="shared" si="142"/>
        <v>3355610</v>
      </c>
      <c r="I443" s="7" t="str">
        <f t="shared" si="135"/>
        <v>atk_3355610</v>
      </c>
      <c r="J443" s="7" t="s">
        <v>3973</v>
      </c>
      <c r="K443" s="7" t="s">
        <v>3994</v>
      </c>
      <c r="L443" s="7" t="s">
        <v>3975</v>
      </c>
      <c r="M443" s="7" t="s">
        <v>3976</v>
      </c>
      <c r="O443" s="7" t="str">
        <f t="shared" si="136"/>
        <v>hp_5632455;atk_3355610;hit_500000;miss_85;cirt_0;cirtSub_-3500</v>
      </c>
      <c r="V443" s="7" t="str">
        <f t="shared" si="132"/>
        <v>烟囱山7-3</v>
      </c>
      <c r="W443" s="7">
        <f t="shared" si="145"/>
        <v>705</v>
      </c>
      <c r="X443" s="9" t="s">
        <v>610</v>
      </c>
      <c r="Y443" s="9">
        <v>3</v>
      </c>
      <c r="Z443" s="8">
        <f t="shared" si="140"/>
        <v>2261</v>
      </c>
      <c r="AA443" s="6" t="s">
        <v>3967</v>
      </c>
      <c r="AB443" s="6">
        <v>1844640</v>
      </c>
      <c r="AC443" s="6">
        <f t="shared" si="146"/>
        <v>1.0125</v>
      </c>
      <c r="AD443" s="6">
        <f t="shared" si="147"/>
        <v>1867698</v>
      </c>
      <c r="AE443" s="6">
        <f t="shared" si="151"/>
        <v>553090</v>
      </c>
      <c r="AF443" s="6">
        <v>350000</v>
      </c>
      <c r="AG443" s="11">
        <f t="shared" si="149"/>
        <v>2770788</v>
      </c>
      <c r="AH443">
        <f t="shared" si="148"/>
        <v>1.5020752016653656</v>
      </c>
      <c r="AI443" s="53">
        <v>0.6</v>
      </c>
      <c r="AJ443" s="7" t="str">
        <f t="shared" si="133"/>
        <v>hp_2770788</v>
      </c>
      <c r="AK443" s="7" t="s">
        <v>3968</v>
      </c>
      <c r="AL443" s="7">
        <v>339560</v>
      </c>
      <c r="AM443" s="7">
        <f>INT(IF(MOD(Y443,3)=0,INT(AL443*0.55),INT(AL443*0.35)))</f>
        <v>186758</v>
      </c>
      <c r="AN443" s="54">
        <f t="shared" si="137"/>
        <v>306026</v>
      </c>
      <c r="AO443" s="7" t="str">
        <f t="shared" si="138"/>
        <v>atk_306026</v>
      </c>
      <c r="AP443" s="7" t="s">
        <v>3973</v>
      </c>
      <c r="AQ443" s="7" t="s">
        <v>3987</v>
      </c>
      <c r="AR443" s="7" t="s">
        <v>3975</v>
      </c>
      <c r="AS443" s="7" t="s">
        <v>3976</v>
      </c>
      <c r="AU443" s="7" t="str">
        <f t="shared" si="139"/>
        <v>hp_2770788;atk_306026;hit_500000;miss_50;cirt_0;cirtSub_-3500</v>
      </c>
    </row>
    <row r="444" spans="1:47" x14ac:dyDescent="0.2">
      <c r="A444" s="8" t="s">
        <v>2078</v>
      </c>
      <c r="B444" s="6" t="s">
        <v>3967</v>
      </c>
      <c r="C444" s="6">
        <v>437965</v>
      </c>
      <c r="D444" s="6">
        <v>5681037</v>
      </c>
      <c r="E444" s="6" t="str">
        <f t="shared" si="134"/>
        <v>hp_5681037</v>
      </c>
      <c r="F444" s="7" t="s">
        <v>3968</v>
      </c>
      <c r="G444" s="6">
        <v>1592600</v>
      </c>
      <c r="H444" s="7">
        <f t="shared" si="142"/>
        <v>3405442</v>
      </c>
      <c r="I444" s="7" t="str">
        <f t="shared" si="135"/>
        <v>atk_3405442</v>
      </c>
      <c r="J444" s="7" t="s">
        <v>3973</v>
      </c>
      <c r="K444" s="7" t="s">
        <v>3995</v>
      </c>
      <c r="L444" s="7" t="s">
        <v>3975</v>
      </c>
      <c r="M444" s="7" t="s">
        <v>3976</v>
      </c>
      <c r="O444" s="7" t="str">
        <f t="shared" si="136"/>
        <v>hp_5681037;atk_3405442;hit_500000;miss_90;cirt_0;cirtSub_-3500</v>
      </c>
      <c r="V444" s="7" t="str">
        <f t="shared" si="132"/>
        <v>烟囱山7-4</v>
      </c>
      <c r="W444" s="7">
        <f t="shared" si="145"/>
        <v>707</v>
      </c>
      <c r="X444" s="9" t="s">
        <v>610</v>
      </c>
      <c r="Y444" s="9">
        <v>4</v>
      </c>
      <c r="Z444" s="8">
        <f t="shared" si="140"/>
        <v>2265</v>
      </c>
      <c r="AA444" s="6" t="s">
        <v>3967</v>
      </c>
      <c r="AB444" s="6">
        <v>1849551</v>
      </c>
      <c r="AC444" s="6">
        <f t="shared" si="146"/>
        <v>1.0125</v>
      </c>
      <c r="AD444" s="6">
        <f t="shared" si="147"/>
        <v>1872670</v>
      </c>
      <c r="AE444" s="6">
        <f t="shared" si="151"/>
        <v>553090</v>
      </c>
      <c r="AF444" s="6">
        <v>350000</v>
      </c>
      <c r="AG444" s="11">
        <f t="shared" si="149"/>
        <v>2775760</v>
      </c>
      <c r="AH444">
        <f t="shared" si="148"/>
        <v>1.5007750529723161</v>
      </c>
      <c r="AI444" s="53">
        <v>0.6</v>
      </c>
      <c r="AJ444" s="7" t="str">
        <f t="shared" si="133"/>
        <v>hp_2775760</v>
      </c>
      <c r="AK444" s="7" t="s">
        <v>3968</v>
      </c>
      <c r="AL444" s="7">
        <v>340440</v>
      </c>
      <c r="AM444" s="7">
        <f>INT(IF(MOD(Y444,3)=0,INT(AL444*0.55),INT(AL444*0.35)))</f>
        <v>119154</v>
      </c>
      <c r="AN444" s="54">
        <f t="shared" si="137"/>
        <v>306554</v>
      </c>
      <c r="AO444" s="7" t="str">
        <f t="shared" si="138"/>
        <v>atk_306554</v>
      </c>
      <c r="AP444" s="7" t="s">
        <v>3973</v>
      </c>
      <c r="AQ444" s="7" t="s">
        <v>3987</v>
      </c>
      <c r="AR444" s="7" t="s">
        <v>3975</v>
      </c>
      <c r="AS444" s="7" t="s">
        <v>3976</v>
      </c>
      <c r="AU444" s="7" t="str">
        <f t="shared" si="139"/>
        <v>hp_2775760;atk_306554;hit_500000;miss_50;cirt_0;cirtSub_-3500</v>
      </c>
    </row>
    <row r="445" spans="1:47" x14ac:dyDescent="0.2">
      <c r="A445" s="8" t="s">
        <v>2078</v>
      </c>
      <c r="B445" s="6" t="s">
        <v>3967</v>
      </c>
      <c r="C445" s="6">
        <v>437965</v>
      </c>
      <c r="D445" s="6">
        <v>5700235</v>
      </c>
      <c r="E445" s="6" t="str">
        <f t="shared" si="134"/>
        <v>hp_5700235</v>
      </c>
      <c r="F445" s="7" t="s">
        <v>3968</v>
      </c>
      <c r="G445" s="6">
        <v>1592600</v>
      </c>
      <c r="H445" s="7">
        <f t="shared" si="142"/>
        <v>3405442</v>
      </c>
      <c r="I445" s="7" t="str">
        <f t="shared" si="135"/>
        <v>atk_3405442</v>
      </c>
      <c r="J445" s="7" t="s">
        <v>3973</v>
      </c>
      <c r="K445" s="7" t="s">
        <v>3995</v>
      </c>
      <c r="L445" s="7" t="s">
        <v>3975</v>
      </c>
      <c r="M445" s="7" t="s">
        <v>3976</v>
      </c>
      <c r="O445" s="7" t="str">
        <f t="shared" si="136"/>
        <v>hp_5700235;atk_3405442;hit_500000;miss_90;cirt_0;cirtSub_-3500</v>
      </c>
      <c r="V445" s="7" t="str">
        <f t="shared" si="132"/>
        <v>烟囱山7-5</v>
      </c>
      <c r="W445" s="7">
        <f t="shared" si="145"/>
        <v>709</v>
      </c>
      <c r="X445" s="9" t="s">
        <v>610</v>
      </c>
      <c r="Y445" s="9">
        <v>5</v>
      </c>
      <c r="Z445" s="8">
        <f t="shared" si="140"/>
        <v>2270</v>
      </c>
      <c r="AA445" s="6" t="s">
        <v>3967</v>
      </c>
      <c r="AB445" s="6">
        <v>1854463</v>
      </c>
      <c r="AC445" s="6">
        <f t="shared" si="146"/>
        <v>1.0125</v>
      </c>
      <c r="AD445" s="6">
        <f t="shared" si="147"/>
        <v>1877643</v>
      </c>
      <c r="AE445" s="6">
        <f t="shared" si="151"/>
        <v>553090</v>
      </c>
      <c r="AF445" s="6">
        <v>350000</v>
      </c>
      <c r="AG445" s="11">
        <f t="shared" si="149"/>
        <v>2780733</v>
      </c>
      <c r="AH445">
        <f t="shared" si="148"/>
        <v>1.4994815210656669</v>
      </c>
      <c r="AI445" s="53">
        <v>0.6</v>
      </c>
      <c r="AJ445" s="7" t="str">
        <f t="shared" si="133"/>
        <v>hp_2780733</v>
      </c>
      <c r="AK445" s="7" t="s">
        <v>3968</v>
      </c>
      <c r="AL445" s="7">
        <v>341320</v>
      </c>
      <c r="AM445" s="7">
        <f>INT(IF(MOD(Y445,3)=0,INT(AL445*0.55),INT(AL445*0.35)))</f>
        <v>119462</v>
      </c>
      <c r="AN445" s="54">
        <f t="shared" si="137"/>
        <v>307081</v>
      </c>
      <c r="AO445" s="7" t="str">
        <f t="shared" si="138"/>
        <v>atk_307081</v>
      </c>
      <c r="AP445" s="7" t="s">
        <v>3973</v>
      </c>
      <c r="AQ445" s="7" t="s">
        <v>3987</v>
      </c>
      <c r="AR445" s="7" t="s">
        <v>3975</v>
      </c>
      <c r="AS445" s="7" t="s">
        <v>3976</v>
      </c>
      <c r="AU445" s="7" t="str">
        <f t="shared" si="139"/>
        <v>hp_2780733;atk_307081;hit_500000;miss_50;cirt_0;cirtSub_-3500</v>
      </c>
    </row>
    <row r="446" spans="1:47" x14ac:dyDescent="0.2">
      <c r="A446" s="8" t="s">
        <v>2078</v>
      </c>
      <c r="B446" s="6" t="s">
        <v>3967</v>
      </c>
      <c r="C446" s="6">
        <v>437965</v>
      </c>
      <c r="D446" s="6">
        <v>5719475</v>
      </c>
      <c r="E446" s="6" t="str">
        <f t="shared" si="134"/>
        <v>hp_5719475</v>
      </c>
      <c r="F446" s="7" t="s">
        <v>3968</v>
      </c>
      <c r="G446" s="6">
        <v>1592600</v>
      </c>
      <c r="H446" s="7">
        <f t="shared" si="142"/>
        <v>3405442</v>
      </c>
      <c r="I446" s="7" t="str">
        <f t="shared" si="135"/>
        <v>atk_3405442</v>
      </c>
      <c r="J446" s="7" t="s">
        <v>3973</v>
      </c>
      <c r="K446" s="7" t="s">
        <v>3995</v>
      </c>
      <c r="L446" s="7" t="s">
        <v>3975</v>
      </c>
      <c r="M446" s="7" t="s">
        <v>3976</v>
      </c>
      <c r="O446" s="7" t="str">
        <f t="shared" si="136"/>
        <v>hp_5719475;atk_3405442;hit_500000;miss_90;cirt_0;cirtSub_-3500</v>
      </c>
      <c r="V446" s="7" t="str">
        <f t="shared" si="132"/>
        <v>烟囱山7-6</v>
      </c>
      <c r="W446" s="7">
        <f t="shared" si="145"/>
        <v>711</v>
      </c>
      <c r="X446" s="9" t="s">
        <v>610</v>
      </c>
      <c r="Y446" s="9">
        <v>6</v>
      </c>
      <c r="Z446" s="8">
        <f t="shared" si="140"/>
        <v>2276</v>
      </c>
      <c r="AA446" s="6" t="s">
        <v>3967</v>
      </c>
      <c r="AB446" s="6">
        <v>1859376</v>
      </c>
      <c r="AC446" s="6">
        <f t="shared" si="146"/>
        <v>1.0149999999999999</v>
      </c>
      <c r="AD446" s="6">
        <f t="shared" si="147"/>
        <v>1887266</v>
      </c>
      <c r="AE446" s="6">
        <f t="shared" si="151"/>
        <v>553090</v>
      </c>
      <c r="AF446" s="6">
        <v>350000</v>
      </c>
      <c r="AG446" s="11">
        <f t="shared" si="149"/>
        <v>2790356</v>
      </c>
      <c r="AH446">
        <f t="shared" si="148"/>
        <v>1.5006948567691527</v>
      </c>
      <c r="AI446" s="53">
        <v>0.6</v>
      </c>
      <c r="AJ446" s="7" t="str">
        <f t="shared" si="133"/>
        <v>hp_2790356</v>
      </c>
      <c r="AK446" s="7" t="s">
        <v>3968</v>
      </c>
      <c r="AL446" s="7">
        <v>342200</v>
      </c>
      <c r="AM446" s="7">
        <f>INT(IF(MOD(Y446,3)=0,INT(AL446*0.55),INT(AL446*0.35)))</f>
        <v>188210</v>
      </c>
      <c r="AN446" s="54">
        <f t="shared" si="137"/>
        <v>308122</v>
      </c>
      <c r="AO446" s="7" t="str">
        <f t="shared" si="138"/>
        <v>atk_308122</v>
      </c>
      <c r="AP446" s="7" t="s">
        <v>3973</v>
      </c>
      <c r="AQ446" s="7" t="s">
        <v>3987</v>
      </c>
      <c r="AR446" s="7" t="s">
        <v>3975</v>
      </c>
      <c r="AS446" s="7" t="s">
        <v>3976</v>
      </c>
      <c r="AU446" s="7" t="str">
        <f t="shared" si="139"/>
        <v>hp_2790356;atk_308122;hit_500000;miss_50;cirt_0;cirtSub_-3500</v>
      </c>
    </row>
    <row r="447" spans="1:47" x14ac:dyDescent="0.2">
      <c r="A447" s="8" t="s">
        <v>2079</v>
      </c>
      <c r="B447" s="6" t="s">
        <v>3967</v>
      </c>
      <c r="C447" s="6">
        <v>443300</v>
      </c>
      <c r="D447" s="6">
        <v>5768457</v>
      </c>
      <c r="E447" s="6" t="str">
        <f t="shared" si="134"/>
        <v>hp_5768457</v>
      </c>
      <c r="F447" s="7" t="s">
        <v>3968</v>
      </c>
      <c r="G447" s="6">
        <v>1612000</v>
      </c>
      <c r="H447" s="7">
        <f t="shared" si="142"/>
        <v>3455627</v>
      </c>
      <c r="I447" s="7" t="str">
        <f t="shared" si="135"/>
        <v>atk_3455627</v>
      </c>
      <c r="J447" s="7" t="s">
        <v>3973</v>
      </c>
      <c r="K447" s="7" t="s">
        <v>3995</v>
      </c>
      <c r="L447" s="7" t="s">
        <v>3975</v>
      </c>
      <c r="M447" s="7" t="s">
        <v>3976</v>
      </c>
      <c r="O447" s="7" t="str">
        <f t="shared" si="136"/>
        <v>hp_5768457;atk_3455627;hit_500000;miss_90;cirt_0;cirtSub_-3500</v>
      </c>
      <c r="V447" s="7" t="str">
        <f t="shared" si="132"/>
        <v>烟囱山7-7</v>
      </c>
      <c r="W447" s="7">
        <f t="shared" si="145"/>
        <v>713</v>
      </c>
      <c r="X447" s="9" t="s">
        <v>610</v>
      </c>
      <c r="Y447" s="9">
        <v>7</v>
      </c>
      <c r="Z447" s="8">
        <f t="shared" si="140"/>
        <v>2283</v>
      </c>
      <c r="AA447" s="6" t="s">
        <v>3967</v>
      </c>
      <c r="AB447" s="6">
        <v>1864289</v>
      </c>
      <c r="AC447" s="6">
        <f t="shared" si="146"/>
        <v>1.0149999999999999</v>
      </c>
      <c r="AD447" s="6">
        <f t="shared" si="147"/>
        <v>1892253</v>
      </c>
      <c r="AE447" s="6">
        <f t="shared" si="151"/>
        <v>553090</v>
      </c>
      <c r="AF447" s="6">
        <v>350000</v>
      </c>
      <c r="AG447" s="11">
        <f t="shared" si="149"/>
        <v>2795343</v>
      </c>
      <c r="AH447">
        <f t="shared" si="148"/>
        <v>1.4994150585021957</v>
      </c>
      <c r="AI447" s="53">
        <v>0.6</v>
      </c>
      <c r="AJ447" s="7" t="str">
        <f t="shared" si="133"/>
        <v>hp_2795343</v>
      </c>
      <c r="AK447" s="7" t="s">
        <v>3968</v>
      </c>
      <c r="AL447" s="7">
        <v>343080</v>
      </c>
      <c r="AM447" s="7">
        <f>INT(IF(MOD(Y447,3)=0,INT(AL447*0.55),INT(AL447*0.35)))</f>
        <v>120078</v>
      </c>
      <c r="AN447" s="54">
        <f t="shared" si="137"/>
        <v>308651</v>
      </c>
      <c r="AO447" s="7" t="str">
        <f t="shared" si="138"/>
        <v>atk_308651</v>
      </c>
      <c r="AP447" s="7" t="s">
        <v>3973</v>
      </c>
      <c r="AQ447" s="7" t="s">
        <v>3987</v>
      </c>
      <c r="AR447" s="7" t="s">
        <v>3975</v>
      </c>
      <c r="AS447" s="7" t="s">
        <v>3976</v>
      </c>
      <c r="AU447" s="7" t="str">
        <f t="shared" si="139"/>
        <v>hp_2795343;atk_308651;hit_500000;miss_50;cirt_0;cirtSub_-3500</v>
      </c>
    </row>
    <row r="448" spans="1:47" x14ac:dyDescent="0.2">
      <c r="A448" s="8" t="s">
        <v>2079</v>
      </c>
      <c r="B448" s="6" t="s">
        <v>3967</v>
      </c>
      <c r="C448" s="6">
        <v>443300</v>
      </c>
      <c r="D448" s="6">
        <v>5787804</v>
      </c>
      <c r="E448" s="6" t="str">
        <f t="shared" si="134"/>
        <v>hp_5787804</v>
      </c>
      <c r="F448" s="7" t="s">
        <v>3968</v>
      </c>
      <c r="G448" s="6">
        <v>1612000</v>
      </c>
      <c r="H448" s="7">
        <f t="shared" si="142"/>
        <v>3455627</v>
      </c>
      <c r="I448" s="7" t="str">
        <f t="shared" si="135"/>
        <v>atk_3455627</v>
      </c>
      <c r="J448" s="7" t="s">
        <v>3973</v>
      </c>
      <c r="K448" s="7" t="s">
        <v>3995</v>
      </c>
      <c r="L448" s="7" t="s">
        <v>3975</v>
      </c>
      <c r="M448" s="7" t="s">
        <v>3976</v>
      </c>
      <c r="O448" s="7" t="str">
        <f t="shared" si="136"/>
        <v>hp_5787804;atk_3455627;hit_500000;miss_90;cirt_0;cirtSub_-3500</v>
      </c>
      <c r="V448" s="7" t="str">
        <f t="shared" si="132"/>
        <v>烟囱山7-8</v>
      </c>
      <c r="W448" s="7">
        <f t="shared" si="145"/>
        <v>715</v>
      </c>
      <c r="X448" s="9" t="s">
        <v>610</v>
      </c>
      <c r="Y448" s="9">
        <v>8</v>
      </c>
      <c r="Z448" s="8">
        <f t="shared" si="140"/>
        <v>2291</v>
      </c>
      <c r="AA448" s="6" t="s">
        <v>3967</v>
      </c>
      <c r="AB448" s="6">
        <v>1869203</v>
      </c>
      <c r="AC448" s="6">
        <f t="shared" si="146"/>
        <v>1.0149999999999999</v>
      </c>
      <c r="AD448" s="6">
        <f t="shared" si="147"/>
        <v>1897241</v>
      </c>
      <c r="AE448" s="6">
        <f t="shared" si="151"/>
        <v>553090</v>
      </c>
      <c r="AF448" s="6">
        <v>350000</v>
      </c>
      <c r="AG448" s="11">
        <f t="shared" si="149"/>
        <v>2800331</v>
      </c>
      <c r="AH448">
        <f t="shared" si="148"/>
        <v>1.4981417213646673</v>
      </c>
      <c r="AI448" s="53">
        <v>0.6</v>
      </c>
      <c r="AJ448" s="7" t="str">
        <f t="shared" si="133"/>
        <v>hp_2800331</v>
      </c>
      <c r="AK448" s="7" t="s">
        <v>3968</v>
      </c>
      <c r="AL448" s="7">
        <v>343960</v>
      </c>
      <c r="AM448" s="7">
        <f>INT(IF(MOD(Y448,3)=0,INT(AL448*0.55),INT(AL448*0.35)))</f>
        <v>120386</v>
      </c>
      <c r="AN448" s="54">
        <f t="shared" si="137"/>
        <v>309180</v>
      </c>
      <c r="AO448" s="7" t="str">
        <f t="shared" si="138"/>
        <v>atk_309180</v>
      </c>
      <c r="AP448" s="7" t="s">
        <v>3973</v>
      </c>
      <c r="AQ448" s="7" t="s">
        <v>3987</v>
      </c>
      <c r="AR448" s="7" t="s">
        <v>3975</v>
      </c>
      <c r="AS448" s="7" t="s">
        <v>3976</v>
      </c>
      <c r="AU448" s="7" t="str">
        <f t="shared" si="139"/>
        <v>hp_2800331;atk_309180;hit_500000;miss_50;cirt_0;cirtSub_-3500</v>
      </c>
    </row>
    <row r="449" spans="1:47" x14ac:dyDescent="0.2">
      <c r="A449" s="8" t="s">
        <v>2079</v>
      </c>
      <c r="B449" s="6" t="s">
        <v>3967</v>
      </c>
      <c r="C449" s="6">
        <v>443300</v>
      </c>
      <c r="D449" s="6">
        <v>5807194</v>
      </c>
      <c r="E449" s="6" t="str">
        <f t="shared" si="134"/>
        <v>hp_5807194</v>
      </c>
      <c r="F449" s="7" t="s">
        <v>3968</v>
      </c>
      <c r="G449" s="6">
        <v>1612000</v>
      </c>
      <c r="H449" s="7">
        <f t="shared" si="142"/>
        <v>3455627</v>
      </c>
      <c r="I449" s="7" t="str">
        <f t="shared" si="135"/>
        <v>atk_3455627</v>
      </c>
      <c r="J449" s="7" t="s">
        <v>3973</v>
      </c>
      <c r="K449" s="7" t="s">
        <v>3995</v>
      </c>
      <c r="L449" s="7" t="s">
        <v>3975</v>
      </c>
      <c r="M449" s="7" t="s">
        <v>3976</v>
      </c>
      <c r="O449" s="7" t="str">
        <f t="shared" si="136"/>
        <v>hp_5807194;atk_3455627;hit_500000;miss_90;cirt_0;cirtSub_-3500</v>
      </c>
      <c r="V449" s="7" t="str">
        <f t="shared" ref="V449:V512" si="154">X449&amp;"-"&amp;Y449</f>
        <v>烟囱山7-9</v>
      </c>
      <c r="W449" s="7">
        <f t="shared" si="145"/>
        <v>717</v>
      </c>
      <c r="X449" s="9" t="s">
        <v>610</v>
      </c>
      <c r="Y449" s="9">
        <v>9</v>
      </c>
      <c r="Z449" s="8">
        <f t="shared" si="140"/>
        <v>2300</v>
      </c>
      <c r="AA449" s="6" t="s">
        <v>3967</v>
      </c>
      <c r="AB449" s="6">
        <v>1874118</v>
      </c>
      <c r="AC449" s="6">
        <f t="shared" si="146"/>
        <v>1.0175000000000001</v>
      </c>
      <c r="AD449" s="6">
        <f t="shared" si="147"/>
        <v>1906915</v>
      </c>
      <c r="AE449" s="6">
        <f t="shared" si="151"/>
        <v>553090</v>
      </c>
      <c r="AF449" s="6">
        <v>350000</v>
      </c>
      <c r="AG449" s="11">
        <f t="shared" si="149"/>
        <v>2810005</v>
      </c>
      <c r="AH449">
        <f t="shared" si="148"/>
        <v>1.4993746391635958</v>
      </c>
      <c r="AI449" s="53">
        <v>0.6</v>
      </c>
      <c r="AJ449" s="7" t="str">
        <f t="shared" ref="AJ449:AJ512" si="155">AA449&amp;"_"&amp;AG449</f>
        <v>hp_2810005</v>
      </c>
      <c r="AK449" s="7" t="s">
        <v>3968</v>
      </c>
      <c r="AL449" s="7">
        <v>344840</v>
      </c>
      <c r="AM449" s="7">
        <f>INT(IF(MOD(Y449,3)=0,INT(AL449*0.55),INT(AL449*0.35)))</f>
        <v>189662</v>
      </c>
      <c r="AN449" s="54">
        <f t="shared" si="137"/>
        <v>310226</v>
      </c>
      <c r="AO449" s="7" t="str">
        <f t="shared" si="138"/>
        <v>atk_310226</v>
      </c>
      <c r="AP449" s="7" t="s">
        <v>3973</v>
      </c>
      <c r="AQ449" s="7" t="s">
        <v>3987</v>
      </c>
      <c r="AR449" s="7" t="s">
        <v>3975</v>
      </c>
      <c r="AS449" s="7" t="s">
        <v>3976</v>
      </c>
      <c r="AU449" s="7" t="str">
        <f t="shared" si="139"/>
        <v>hp_2810005;atk_310226;hit_500000;miss_50;cirt_0;cirtSub_-3500</v>
      </c>
    </row>
    <row r="450" spans="1:47" s="12" customFormat="1" x14ac:dyDescent="0.2">
      <c r="A450" s="8" t="s">
        <v>2080</v>
      </c>
      <c r="B450" s="6" t="s">
        <v>3967</v>
      </c>
      <c r="C450" s="6">
        <v>448635</v>
      </c>
      <c r="D450" s="6">
        <v>5856576</v>
      </c>
      <c r="E450" s="6" t="str">
        <f t="shared" ref="E450:E513" si="156">B450&amp;"_"&amp;D450</f>
        <v>hp_5856576</v>
      </c>
      <c r="F450" s="7" t="s">
        <v>3968</v>
      </c>
      <c r="G450" s="6">
        <v>1631400</v>
      </c>
      <c r="H450" s="7">
        <f t="shared" si="142"/>
        <v>3506166</v>
      </c>
      <c r="I450" s="7" t="str">
        <f t="shared" ref="I450:I513" si="157">F450&amp;"_"&amp;H450</f>
        <v>atk_3506166</v>
      </c>
      <c r="J450" s="7" t="s">
        <v>3973</v>
      </c>
      <c r="K450" s="7" t="s">
        <v>3995</v>
      </c>
      <c r="L450" s="7" t="s">
        <v>3975</v>
      </c>
      <c r="M450" s="7" t="s">
        <v>3976</v>
      </c>
      <c r="N450" s="7"/>
      <c r="O450" s="7" t="str">
        <f t="shared" ref="O450:O513" si="158">E450&amp;";"&amp;I450&amp;";"&amp;J450&amp;";"&amp;K450&amp;";"&amp;L450&amp;";"&amp;M450</f>
        <v>hp_5856576;atk_3506166;hit_500000;miss_90;cirt_0;cirtSub_-3500</v>
      </c>
      <c r="P450" s="7"/>
      <c r="Q450" s="7"/>
      <c r="R450" s="7"/>
      <c r="S450" s="7"/>
      <c r="T450" s="7"/>
      <c r="V450" s="12" t="str">
        <f t="shared" si="154"/>
        <v>烟囱山7-10</v>
      </c>
      <c r="W450" s="12">
        <f t="shared" si="145"/>
        <v>719</v>
      </c>
      <c r="X450" s="5" t="s">
        <v>610</v>
      </c>
      <c r="Y450" s="5">
        <v>10</v>
      </c>
      <c r="Z450" s="5">
        <f t="shared" si="140"/>
        <v>2310</v>
      </c>
      <c r="AA450" s="11" t="s">
        <v>3967</v>
      </c>
      <c r="AB450" s="11">
        <v>1879033</v>
      </c>
      <c r="AC450" s="11">
        <f t="shared" si="146"/>
        <v>1.0175000000000001</v>
      </c>
      <c r="AD450" s="11">
        <f t="shared" si="147"/>
        <v>1911916</v>
      </c>
      <c r="AE450" s="6">
        <f t="shared" si="151"/>
        <v>553090</v>
      </c>
      <c r="AF450" s="11">
        <v>350000</v>
      </c>
      <c r="AG450" s="11">
        <f t="shared" si="149"/>
        <v>2815006</v>
      </c>
      <c r="AH450">
        <f t="shared" si="148"/>
        <v>1.4981141895858137</v>
      </c>
      <c r="AI450" s="53">
        <v>0.6</v>
      </c>
      <c r="AJ450" s="7" t="str">
        <f t="shared" si="155"/>
        <v>hp_2815006</v>
      </c>
      <c r="AK450" s="12" t="s">
        <v>3968</v>
      </c>
      <c r="AL450" s="12">
        <v>345720</v>
      </c>
      <c r="AM450" s="7">
        <f>INT(IF(MOD(Y450,3)=0,INT(AL450*0.55),INT(AL450*0.35)))</f>
        <v>121002</v>
      </c>
      <c r="AN450" s="54">
        <f t="shared" ref="AN450:AN513" si="159">INT(AL450*AI450*AH450)</f>
        <v>310756</v>
      </c>
      <c r="AO450" s="7" t="str">
        <f t="shared" ref="AO450:AO513" si="160">AK450&amp;"_"&amp;AN450</f>
        <v>atk_310756</v>
      </c>
      <c r="AP450" s="12" t="s">
        <v>3973</v>
      </c>
      <c r="AQ450" s="12" t="s">
        <v>3987</v>
      </c>
      <c r="AR450" s="12" t="s">
        <v>3975</v>
      </c>
      <c r="AS450" s="12" t="s">
        <v>3976</v>
      </c>
      <c r="AU450" s="12" t="str">
        <f t="shared" ref="AU450:AU513" si="161">AJ450&amp;";"&amp;AO450&amp;";"&amp;AP450&amp;";"&amp;AQ450&amp;";"&amp;AR450&amp;";"&amp;AS450</f>
        <v>hp_2815006;atk_310756;hit_500000;miss_50;cirt_0;cirtSub_-3500</v>
      </c>
    </row>
    <row r="451" spans="1:47" x14ac:dyDescent="0.2">
      <c r="A451" s="8" t="s">
        <v>2080</v>
      </c>
      <c r="B451" s="6" t="s">
        <v>3967</v>
      </c>
      <c r="C451" s="6">
        <v>448635</v>
      </c>
      <c r="D451" s="6">
        <v>5876074</v>
      </c>
      <c r="E451" s="6" t="str">
        <f t="shared" si="156"/>
        <v>hp_5876074</v>
      </c>
      <c r="F451" s="7" t="s">
        <v>3968</v>
      </c>
      <c r="G451" s="6">
        <v>1631400</v>
      </c>
      <c r="H451" s="7">
        <f t="shared" si="142"/>
        <v>3506166</v>
      </c>
      <c r="I451" s="7" t="str">
        <f t="shared" si="157"/>
        <v>atk_3506166</v>
      </c>
      <c r="J451" s="7" t="s">
        <v>3973</v>
      </c>
      <c r="K451" s="7" t="s">
        <v>3995</v>
      </c>
      <c r="L451" s="7" t="s">
        <v>3975</v>
      </c>
      <c r="M451" s="7" t="s">
        <v>3976</v>
      </c>
      <c r="O451" s="7" t="str">
        <f t="shared" si="158"/>
        <v>hp_5876074;atk_3506166;hit_500000;miss_90;cirt_0;cirtSub_-3500</v>
      </c>
      <c r="V451" s="7" t="str">
        <f t="shared" si="154"/>
        <v>烟囱山8-1</v>
      </c>
      <c r="W451" s="7">
        <f t="shared" si="145"/>
        <v>721</v>
      </c>
      <c r="X451" s="9" t="s">
        <v>611</v>
      </c>
      <c r="Y451" s="9">
        <v>1</v>
      </c>
      <c r="Z451" s="8">
        <f t="shared" ref="Z451:Z514" si="162">Y451+Z450</f>
        <v>2311</v>
      </c>
      <c r="AA451" s="6" t="s">
        <v>3967</v>
      </c>
      <c r="AB451" s="6">
        <v>1883949</v>
      </c>
      <c r="AC451" s="6">
        <f t="shared" si="146"/>
        <v>1.02</v>
      </c>
      <c r="AD451" s="6">
        <f t="shared" si="147"/>
        <v>1921627</v>
      </c>
      <c r="AE451" s="6">
        <f t="shared" ref="AE451" si="163">IF(MOD(Y451,1)=0,INT(AD450*0.3),0)</f>
        <v>573574</v>
      </c>
      <c r="AF451" s="6">
        <v>350000</v>
      </c>
      <c r="AG451" s="11">
        <f t="shared" si="149"/>
        <v>2845201</v>
      </c>
      <c r="AH451">
        <f t="shared" si="148"/>
        <v>1.5102324956779616</v>
      </c>
      <c r="AI451" s="53">
        <v>0.6</v>
      </c>
      <c r="AJ451" s="7" t="str">
        <f t="shared" si="155"/>
        <v>hp_2845201</v>
      </c>
      <c r="AK451" s="7" t="s">
        <v>3968</v>
      </c>
      <c r="AL451" s="7">
        <v>346600</v>
      </c>
      <c r="AM451" s="7">
        <f>INT(IF(MOD(Y451,3)=0,INT(AL451*0.55),INT(AL451*0.35)))</f>
        <v>121310</v>
      </c>
      <c r="AN451" s="54">
        <f t="shared" si="159"/>
        <v>314067</v>
      </c>
      <c r="AO451" s="7" t="str">
        <f t="shared" si="160"/>
        <v>atk_314067</v>
      </c>
      <c r="AP451" s="7" t="s">
        <v>3973</v>
      </c>
      <c r="AQ451" s="7" t="s">
        <v>3987</v>
      </c>
      <c r="AR451" s="7" t="s">
        <v>3975</v>
      </c>
      <c r="AS451" s="7" t="s">
        <v>3976</v>
      </c>
      <c r="AU451" s="7" t="str">
        <f t="shared" si="161"/>
        <v>hp_2845201;atk_314067;hit_500000;miss_50;cirt_0;cirtSub_-3500</v>
      </c>
    </row>
    <row r="452" spans="1:47" x14ac:dyDescent="0.2">
      <c r="A452" s="8" t="s">
        <v>2080</v>
      </c>
      <c r="B452" s="6" t="s">
        <v>3967</v>
      </c>
      <c r="C452" s="6">
        <v>448635</v>
      </c>
      <c r="D452" s="6">
        <v>5895612</v>
      </c>
      <c r="E452" s="6" t="str">
        <f t="shared" si="156"/>
        <v>hp_5895612</v>
      </c>
      <c r="F452" s="7" t="s">
        <v>3968</v>
      </c>
      <c r="G452" s="6">
        <v>1631400</v>
      </c>
      <c r="H452" s="7">
        <f t="shared" si="142"/>
        <v>3506166</v>
      </c>
      <c r="I452" s="7" t="str">
        <f t="shared" si="157"/>
        <v>atk_3506166</v>
      </c>
      <c r="J452" s="7" t="s">
        <v>3973</v>
      </c>
      <c r="K452" s="7" t="s">
        <v>3995</v>
      </c>
      <c r="L452" s="7" t="s">
        <v>3975</v>
      </c>
      <c r="M452" s="7" t="s">
        <v>3976</v>
      </c>
      <c r="O452" s="7" t="str">
        <f t="shared" si="158"/>
        <v>hp_5895612;atk_3506166;hit_500000;miss_90;cirt_0;cirtSub_-3500</v>
      </c>
      <c r="V452" s="7" t="str">
        <f t="shared" si="154"/>
        <v>烟囱山8-2</v>
      </c>
      <c r="W452" s="7">
        <f t="shared" si="145"/>
        <v>723</v>
      </c>
      <c r="X452" s="9" t="s">
        <v>611</v>
      </c>
      <c r="Y452" s="9">
        <v>2</v>
      </c>
      <c r="Z452" s="8">
        <f t="shared" si="162"/>
        <v>2313</v>
      </c>
      <c r="AA452" s="6" t="s">
        <v>3967</v>
      </c>
      <c r="AB452" s="6">
        <v>1888866</v>
      </c>
      <c r="AC452" s="6">
        <f t="shared" si="146"/>
        <v>1.02</v>
      </c>
      <c r="AD452" s="6">
        <f t="shared" si="147"/>
        <v>1926643</v>
      </c>
      <c r="AE452" s="6">
        <f t="shared" si="151"/>
        <v>573574</v>
      </c>
      <c r="AF452" s="6">
        <v>350000</v>
      </c>
      <c r="AG452" s="11">
        <f t="shared" si="149"/>
        <v>2850217</v>
      </c>
      <c r="AH452">
        <f t="shared" si="148"/>
        <v>1.5089566967693844</v>
      </c>
      <c r="AI452" s="53">
        <v>0.6</v>
      </c>
      <c r="AJ452" s="7" t="str">
        <f t="shared" si="155"/>
        <v>hp_2850217</v>
      </c>
      <c r="AK452" s="7" t="s">
        <v>3968</v>
      </c>
      <c r="AL452" s="7">
        <v>347480</v>
      </c>
      <c r="AM452" s="7">
        <f>INT(IF(MOD(Y452,3)=0,INT(AL452*0.55),INT(AL452*0.35)))</f>
        <v>121618</v>
      </c>
      <c r="AN452" s="54">
        <f t="shared" si="159"/>
        <v>314599</v>
      </c>
      <c r="AO452" s="7" t="str">
        <f t="shared" si="160"/>
        <v>atk_314599</v>
      </c>
      <c r="AP452" s="7" t="s">
        <v>3973</v>
      </c>
      <c r="AQ452" s="7" t="s">
        <v>3987</v>
      </c>
      <c r="AR452" s="7" t="s">
        <v>3975</v>
      </c>
      <c r="AS452" s="7" t="s">
        <v>3976</v>
      </c>
      <c r="AU452" s="7" t="str">
        <f t="shared" si="161"/>
        <v>hp_2850217;atk_314599;hit_500000;miss_50;cirt_0;cirtSub_-3500</v>
      </c>
    </row>
    <row r="453" spans="1:47" x14ac:dyDescent="0.2">
      <c r="A453" s="8" t="s">
        <v>2081</v>
      </c>
      <c r="B453" s="6" t="s">
        <v>3967</v>
      </c>
      <c r="C453" s="6">
        <v>453970</v>
      </c>
      <c r="D453" s="6">
        <v>5945396</v>
      </c>
      <c r="E453" s="6" t="str">
        <f t="shared" si="156"/>
        <v>hp_5945396</v>
      </c>
      <c r="F453" s="7" t="s">
        <v>3968</v>
      </c>
      <c r="G453" s="6">
        <v>1650800</v>
      </c>
      <c r="H453" s="7">
        <f t="shared" si="142"/>
        <v>3557058</v>
      </c>
      <c r="I453" s="7" t="str">
        <f t="shared" si="157"/>
        <v>atk_3557058</v>
      </c>
      <c r="J453" s="7" t="s">
        <v>3973</v>
      </c>
      <c r="K453" s="7" t="s">
        <v>3995</v>
      </c>
      <c r="L453" s="7" t="s">
        <v>3975</v>
      </c>
      <c r="M453" s="7" t="s">
        <v>3976</v>
      </c>
      <c r="O453" s="7" t="str">
        <f t="shared" si="158"/>
        <v>hp_5945396;atk_3557058;hit_500000;miss_90;cirt_0;cirtSub_-3500</v>
      </c>
      <c r="V453" s="7" t="str">
        <f t="shared" si="154"/>
        <v>烟囱山8-3</v>
      </c>
      <c r="W453" s="7">
        <f t="shared" si="145"/>
        <v>725</v>
      </c>
      <c r="X453" s="9" t="s">
        <v>611</v>
      </c>
      <c r="Y453" s="9">
        <v>3</v>
      </c>
      <c r="Z453" s="8">
        <f t="shared" si="162"/>
        <v>2316</v>
      </c>
      <c r="AA453" s="6" t="s">
        <v>3967</v>
      </c>
      <c r="AB453" s="6">
        <v>1893783</v>
      </c>
      <c r="AC453" s="6">
        <f t="shared" si="146"/>
        <v>1.0225</v>
      </c>
      <c r="AD453" s="6">
        <f t="shared" si="147"/>
        <v>1936393</v>
      </c>
      <c r="AE453" s="6">
        <f t="shared" si="151"/>
        <v>573574</v>
      </c>
      <c r="AF453" s="6">
        <v>350000</v>
      </c>
      <c r="AG453" s="11">
        <f t="shared" si="149"/>
        <v>2859967</v>
      </c>
      <c r="AH453">
        <f t="shared" si="148"/>
        <v>1.5101872812249344</v>
      </c>
      <c r="AI453" s="53">
        <v>0.6</v>
      </c>
      <c r="AJ453" s="7" t="str">
        <f t="shared" si="155"/>
        <v>hp_2859967</v>
      </c>
      <c r="AK453" s="7" t="s">
        <v>3968</v>
      </c>
      <c r="AL453" s="7">
        <v>348360</v>
      </c>
      <c r="AM453" s="7">
        <f>INT(IF(MOD(Y453,3)=0,INT(AL453*0.55),INT(AL453*0.35)))</f>
        <v>191598</v>
      </c>
      <c r="AN453" s="54">
        <f t="shared" si="159"/>
        <v>315653</v>
      </c>
      <c r="AO453" s="7" t="str">
        <f t="shared" si="160"/>
        <v>atk_315653</v>
      </c>
      <c r="AP453" s="7" t="s">
        <v>3973</v>
      </c>
      <c r="AQ453" s="7" t="s">
        <v>3987</v>
      </c>
      <c r="AR453" s="7" t="s">
        <v>3975</v>
      </c>
      <c r="AS453" s="7" t="s">
        <v>3976</v>
      </c>
      <c r="AU453" s="7" t="str">
        <f t="shared" si="161"/>
        <v>hp_2859967;atk_315653;hit_500000;miss_50;cirt_0;cirtSub_-3500</v>
      </c>
    </row>
    <row r="454" spans="1:47" x14ac:dyDescent="0.2">
      <c r="A454" s="8" t="s">
        <v>2081</v>
      </c>
      <c r="B454" s="6" t="s">
        <v>3967</v>
      </c>
      <c r="C454" s="6">
        <v>453970</v>
      </c>
      <c r="D454" s="6">
        <v>5965043</v>
      </c>
      <c r="E454" s="6" t="str">
        <f t="shared" si="156"/>
        <v>hp_5965043</v>
      </c>
      <c r="F454" s="7" t="s">
        <v>3968</v>
      </c>
      <c r="G454" s="6">
        <v>1650800</v>
      </c>
      <c r="H454" s="7">
        <f t="shared" si="142"/>
        <v>3557058</v>
      </c>
      <c r="I454" s="7" t="str">
        <f t="shared" si="157"/>
        <v>atk_3557058</v>
      </c>
      <c r="J454" s="7" t="s">
        <v>3973</v>
      </c>
      <c r="K454" s="7" t="s">
        <v>3995</v>
      </c>
      <c r="L454" s="7" t="s">
        <v>3975</v>
      </c>
      <c r="M454" s="7" t="s">
        <v>3976</v>
      </c>
      <c r="O454" s="7" t="str">
        <f t="shared" si="158"/>
        <v>hp_5965043;atk_3557058;hit_500000;miss_90;cirt_0;cirtSub_-3500</v>
      </c>
      <c r="V454" s="7" t="str">
        <f t="shared" si="154"/>
        <v>烟囱山8-4</v>
      </c>
      <c r="W454" s="7">
        <f t="shared" si="145"/>
        <v>727</v>
      </c>
      <c r="X454" s="9" t="s">
        <v>611</v>
      </c>
      <c r="Y454" s="9">
        <v>4</v>
      </c>
      <c r="Z454" s="8">
        <f t="shared" si="162"/>
        <v>2320</v>
      </c>
      <c r="AA454" s="6" t="s">
        <v>3967</v>
      </c>
      <c r="AB454" s="6">
        <v>1898701</v>
      </c>
      <c r="AC454" s="6">
        <f t="shared" si="146"/>
        <v>1.0225</v>
      </c>
      <c r="AD454" s="6">
        <f t="shared" si="147"/>
        <v>1941421</v>
      </c>
      <c r="AE454" s="6">
        <f t="shared" si="151"/>
        <v>573574</v>
      </c>
      <c r="AF454" s="6">
        <v>350000</v>
      </c>
      <c r="AG454" s="11">
        <f t="shared" si="149"/>
        <v>2864995</v>
      </c>
      <c r="AH454">
        <f t="shared" si="148"/>
        <v>1.5089237325940208</v>
      </c>
      <c r="AI454" s="53">
        <v>0.6</v>
      </c>
      <c r="AJ454" s="7" t="str">
        <f t="shared" si="155"/>
        <v>hp_2864995</v>
      </c>
      <c r="AK454" s="7" t="s">
        <v>3968</v>
      </c>
      <c r="AL454" s="7">
        <v>349240</v>
      </c>
      <c r="AM454" s="7">
        <f>INT(IF(MOD(Y454,3)=0,INT(AL454*0.55),INT(AL454*0.35)))</f>
        <v>122234</v>
      </c>
      <c r="AN454" s="54">
        <f t="shared" si="159"/>
        <v>316185</v>
      </c>
      <c r="AO454" s="7" t="str">
        <f t="shared" si="160"/>
        <v>atk_316185</v>
      </c>
      <c r="AP454" s="7" t="s">
        <v>3973</v>
      </c>
      <c r="AQ454" s="7" t="s">
        <v>3987</v>
      </c>
      <c r="AR454" s="7" t="s">
        <v>3975</v>
      </c>
      <c r="AS454" s="7" t="s">
        <v>3976</v>
      </c>
      <c r="AU454" s="7" t="str">
        <f t="shared" si="161"/>
        <v>hp_2864995;atk_316185;hit_500000;miss_50;cirt_0;cirtSub_-3500</v>
      </c>
    </row>
    <row r="455" spans="1:47" x14ac:dyDescent="0.2">
      <c r="A455" s="8" t="s">
        <v>2081</v>
      </c>
      <c r="B455" s="6" t="s">
        <v>3967</v>
      </c>
      <c r="C455" s="6">
        <v>453970</v>
      </c>
      <c r="D455" s="6">
        <v>5984732</v>
      </c>
      <c r="E455" s="6" t="str">
        <f t="shared" si="156"/>
        <v>hp_5984732</v>
      </c>
      <c r="F455" s="7" t="s">
        <v>3968</v>
      </c>
      <c r="G455" s="6">
        <v>1650800</v>
      </c>
      <c r="H455" s="7">
        <f t="shared" si="142"/>
        <v>3557058</v>
      </c>
      <c r="I455" s="7" t="str">
        <f t="shared" si="157"/>
        <v>atk_3557058</v>
      </c>
      <c r="J455" s="7" t="s">
        <v>3973</v>
      </c>
      <c r="K455" s="7" t="s">
        <v>3995</v>
      </c>
      <c r="L455" s="7" t="s">
        <v>3975</v>
      </c>
      <c r="M455" s="7" t="s">
        <v>3976</v>
      </c>
      <c r="O455" s="7" t="str">
        <f t="shared" si="158"/>
        <v>hp_5984732;atk_3557058;hit_500000;miss_90;cirt_0;cirtSub_-3500</v>
      </c>
      <c r="V455" s="7" t="str">
        <f t="shared" si="154"/>
        <v>烟囱山8-5</v>
      </c>
      <c r="W455" s="7">
        <f t="shared" si="145"/>
        <v>729</v>
      </c>
      <c r="X455" s="9" t="s">
        <v>611</v>
      </c>
      <c r="Y455" s="9">
        <v>5</v>
      </c>
      <c r="Z455" s="8">
        <f t="shared" si="162"/>
        <v>2325</v>
      </c>
      <c r="AA455" s="6" t="s">
        <v>3967</v>
      </c>
      <c r="AB455" s="6">
        <v>1903620</v>
      </c>
      <c r="AC455" s="6">
        <f t="shared" si="146"/>
        <v>1.0225</v>
      </c>
      <c r="AD455" s="6">
        <f t="shared" si="147"/>
        <v>1946451</v>
      </c>
      <c r="AE455" s="6">
        <f t="shared" si="151"/>
        <v>573574</v>
      </c>
      <c r="AF455" s="6">
        <v>350000</v>
      </c>
      <c r="AG455" s="11">
        <f t="shared" si="149"/>
        <v>2870025</v>
      </c>
      <c r="AH455">
        <f t="shared" si="148"/>
        <v>1.5076669713493238</v>
      </c>
      <c r="AI455" s="53">
        <v>0.6</v>
      </c>
      <c r="AJ455" s="7" t="str">
        <f t="shared" si="155"/>
        <v>hp_2870025</v>
      </c>
      <c r="AK455" s="7" t="s">
        <v>3968</v>
      </c>
      <c r="AL455" s="7">
        <v>350120</v>
      </c>
      <c r="AM455" s="7">
        <f>INT(IF(MOD(Y455,3)=0,INT(AL455*0.55),INT(AL455*0.35)))</f>
        <v>122542</v>
      </c>
      <c r="AN455" s="54">
        <f t="shared" si="159"/>
        <v>316718</v>
      </c>
      <c r="AO455" s="7" t="str">
        <f t="shared" si="160"/>
        <v>atk_316718</v>
      </c>
      <c r="AP455" s="7" t="s">
        <v>3973</v>
      </c>
      <c r="AQ455" s="7" t="s">
        <v>3987</v>
      </c>
      <c r="AR455" s="7" t="s">
        <v>3975</v>
      </c>
      <c r="AS455" s="7" t="s">
        <v>3976</v>
      </c>
      <c r="AU455" s="7" t="str">
        <f t="shared" si="161"/>
        <v>hp_2870025;atk_316718;hit_500000;miss_50;cirt_0;cirtSub_-3500</v>
      </c>
    </row>
    <row r="456" spans="1:47" x14ac:dyDescent="0.2">
      <c r="A456" s="8" t="s">
        <v>2082</v>
      </c>
      <c r="B456" s="6" t="s">
        <v>3967</v>
      </c>
      <c r="C456" s="6">
        <v>459305</v>
      </c>
      <c r="D456" s="6">
        <v>6034917</v>
      </c>
      <c r="E456" s="6" t="str">
        <f t="shared" si="156"/>
        <v>hp_6034917</v>
      </c>
      <c r="F456" s="7" t="s">
        <v>3968</v>
      </c>
      <c r="G456" s="6">
        <v>1670200</v>
      </c>
      <c r="H456" s="7">
        <f t="shared" si="142"/>
        <v>3608304</v>
      </c>
      <c r="I456" s="7" t="str">
        <f t="shared" si="157"/>
        <v>atk_3608304</v>
      </c>
      <c r="J456" s="7" t="s">
        <v>3973</v>
      </c>
      <c r="K456" s="7" t="s">
        <v>3995</v>
      </c>
      <c r="L456" s="7" t="s">
        <v>3975</v>
      </c>
      <c r="M456" s="7" t="s">
        <v>3976</v>
      </c>
      <c r="O456" s="7" t="str">
        <f t="shared" si="158"/>
        <v>hp_6034917;atk_3608304;hit_500000;miss_90;cirt_0;cirtSub_-3500</v>
      </c>
      <c r="V456" s="7" t="str">
        <f t="shared" si="154"/>
        <v>烟囱山8-6</v>
      </c>
      <c r="W456" s="7">
        <f t="shared" si="145"/>
        <v>731</v>
      </c>
      <c r="X456" s="9" t="s">
        <v>611</v>
      </c>
      <c r="Y456" s="9">
        <v>6</v>
      </c>
      <c r="Z456" s="8">
        <f t="shared" si="162"/>
        <v>2331</v>
      </c>
      <c r="AA456" s="6" t="s">
        <v>3967</v>
      </c>
      <c r="AB456" s="6">
        <v>1908539</v>
      </c>
      <c r="AC456" s="6">
        <f t="shared" si="146"/>
        <v>1.0249999999999999</v>
      </c>
      <c r="AD456" s="6">
        <f t="shared" si="147"/>
        <v>1956252</v>
      </c>
      <c r="AE456" s="6">
        <f t="shared" si="151"/>
        <v>573574</v>
      </c>
      <c r="AF456" s="6">
        <v>350000</v>
      </c>
      <c r="AG456" s="11">
        <f t="shared" si="149"/>
        <v>2879826</v>
      </c>
      <c r="AH456">
        <f t="shared" si="148"/>
        <v>1.5089165062909378</v>
      </c>
      <c r="AI456" s="53">
        <v>0.6</v>
      </c>
      <c r="AJ456" s="7" t="str">
        <f t="shared" si="155"/>
        <v>hp_2879826</v>
      </c>
      <c r="AK456" s="7" t="s">
        <v>3968</v>
      </c>
      <c r="AL456" s="7">
        <v>351000</v>
      </c>
      <c r="AM456" s="7">
        <f>INT(IF(MOD(Y456,3)=0,INT(AL456*0.55),INT(AL456*0.35)))</f>
        <v>193050</v>
      </c>
      <c r="AN456" s="54">
        <f t="shared" si="159"/>
        <v>317777</v>
      </c>
      <c r="AO456" s="7" t="str">
        <f t="shared" si="160"/>
        <v>atk_317777</v>
      </c>
      <c r="AP456" s="7" t="s">
        <v>3973</v>
      </c>
      <c r="AQ456" s="7" t="s">
        <v>3987</v>
      </c>
      <c r="AR456" s="7" t="s">
        <v>3975</v>
      </c>
      <c r="AS456" s="7" t="s">
        <v>3976</v>
      </c>
      <c r="AU456" s="7" t="str">
        <f t="shared" si="161"/>
        <v>hp_2879826;atk_317777;hit_500000;miss_50;cirt_0;cirtSub_-3500</v>
      </c>
    </row>
    <row r="457" spans="1:47" x14ac:dyDescent="0.2">
      <c r="A457" s="8" t="s">
        <v>2082</v>
      </c>
      <c r="B457" s="6" t="s">
        <v>3967</v>
      </c>
      <c r="C457" s="6">
        <v>459305</v>
      </c>
      <c r="D457" s="6">
        <v>6054715</v>
      </c>
      <c r="E457" s="6" t="str">
        <f t="shared" si="156"/>
        <v>hp_6054715</v>
      </c>
      <c r="F457" s="7" t="s">
        <v>3968</v>
      </c>
      <c r="G457" s="6">
        <v>1670200</v>
      </c>
      <c r="H457" s="7">
        <f t="shared" si="142"/>
        <v>3608304</v>
      </c>
      <c r="I457" s="7" t="str">
        <f t="shared" si="157"/>
        <v>atk_3608304</v>
      </c>
      <c r="J457" s="7" t="s">
        <v>3973</v>
      </c>
      <c r="K457" s="7" t="s">
        <v>3995</v>
      </c>
      <c r="L457" s="7" t="s">
        <v>3975</v>
      </c>
      <c r="M457" s="7" t="s">
        <v>3976</v>
      </c>
      <c r="O457" s="7" t="str">
        <f t="shared" si="158"/>
        <v>hp_6054715;atk_3608304;hit_500000;miss_90;cirt_0;cirtSub_-3500</v>
      </c>
      <c r="V457" s="7" t="str">
        <f t="shared" si="154"/>
        <v>烟囱山8-7</v>
      </c>
      <c r="W457" s="7">
        <f t="shared" si="145"/>
        <v>733</v>
      </c>
      <c r="X457" s="9" t="s">
        <v>611</v>
      </c>
      <c r="Y457" s="9">
        <v>7</v>
      </c>
      <c r="Z457" s="8">
        <f t="shared" si="162"/>
        <v>2338</v>
      </c>
      <c r="AA457" s="6" t="s">
        <v>3967</v>
      </c>
      <c r="AB457" s="6">
        <v>1913459</v>
      </c>
      <c r="AC457" s="6">
        <f t="shared" si="146"/>
        <v>1.0249999999999999</v>
      </c>
      <c r="AD457" s="6">
        <f t="shared" si="147"/>
        <v>1961295</v>
      </c>
      <c r="AE457" s="6">
        <f t="shared" si="151"/>
        <v>573574</v>
      </c>
      <c r="AF457" s="6">
        <v>350000</v>
      </c>
      <c r="AG457" s="11">
        <f t="shared" si="149"/>
        <v>2884869</v>
      </c>
      <c r="AH457">
        <f t="shared" si="148"/>
        <v>1.507672231283764</v>
      </c>
      <c r="AI457" s="53">
        <v>0.6</v>
      </c>
      <c r="AJ457" s="7" t="str">
        <f t="shared" si="155"/>
        <v>hp_2884869</v>
      </c>
      <c r="AK457" s="7" t="s">
        <v>3968</v>
      </c>
      <c r="AL457" s="7">
        <v>351880</v>
      </c>
      <c r="AM457" s="7">
        <f>INT(IF(MOD(Y457,3)=0,INT(AL457*0.55),INT(AL457*0.35)))</f>
        <v>123158</v>
      </c>
      <c r="AN457" s="54">
        <f t="shared" si="159"/>
        <v>318311</v>
      </c>
      <c r="AO457" s="7" t="str">
        <f t="shared" si="160"/>
        <v>atk_318311</v>
      </c>
      <c r="AP457" s="7" t="s">
        <v>3973</v>
      </c>
      <c r="AQ457" s="7" t="s">
        <v>3987</v>
      </c>
      <c r="AR457" s="7" t="s">
        <v>3975</v>
      </c>
      <c r="AS457" s="7" t="s">
        <v>3976</v>
      </c>
      <c r="AU457" s="7" t="str">
        <f t="shared" si="161"/>
        <v>hp_2884869;atk_318311;hit_500000;miss_50;cirt_0;cirtSub_-3500</v>
      </c>
    </row>
    <row r="458" spans="1:47" x14ac:dyDescent="0.2">
      <c r="A458" s="8" t="s">
        <v>2082</v>
      </c>
      <c r="B458" s="6" t="s">
        <v>3967</v>
      </c>
      <c r="C458" s="6">
        <v>459305</v>
      </c>
      <c r="D458" s="6">
        <v>6074554</v>
      </c>
      <c r="E458" s="6" t="str">
        <f t="shared" si="156"/>
        <v>hp_6074554</v>
      </c>
      <c r="F458" s="7" t="s">
        <v>3968</v>
      </c>
      <c r="G458" s="6">
        <v>1670200</v>
      </c>
      <c r="H458" s="7">
        <f t="shared" ref="H458:H521" si="164">INT(G458*VLOOKUP(A458,X:AN,11,0)*VLOOKUP(A458,X:AN,12,0))</f>
        <v>3608304</v>
      </c>
      <c r="I458" s="7" t="str">
        <f t="shared" si="157"/>
        <v>atk_3608304</v>
      </c>
      <c r="J458" s="7" t="s">
        <v>3973</v>
      </c>
      <c r="K458" s="7" t="s">
        <v>3995</v>
      </c>
      <c r="L458" s="7" t="s">
        <v>3975</v>
      </c>
      <c r="M458" s="7" t="s">
        <v>3976</v>
      </c>
      <c r="O458" s="7" t="str">
        <f t="shared" si="158"/>
        <v>hp_6074554;atk_3608304;hit_500000;miss_90;cirt_0;cirtSub_-3500</v>
      </c>
      <c r="V458" s="7" t="str">
        <f t="shared" si="154"/>
        <v>烟囱山8-8</v>
      </c>
      <c r="W458" s="7">
        <f t="shared" si="145"/>
        <v>735</v>
      </c>
      <c r="X458" s="9" t="s">
        <v>611</v>
      </c>
      <c r="Y458" s="9">
        <v>8</v>
      </c>
      <c r="Z458" s="8">
        <f t="shared" si="162"/>
        <v>2346</v>
      </c>
      <c r="AA458" s="6" t="s">
        <v>3967</v>
      </c>
      <c r="AB458" s="6">
        <v>1918380</v>
      </c>
      <c r="AC458" s="6">
        <f t="shared" si="146"/>
        <v>1.0249999999999999</v>
      </c>
      <c r="AD458" s="6">
        <f t="shared" si="147"/>
        <v>1966339</v>
      </c>
      <c r="AE458" s="6">
        <f t="shared" si="151"/>
        <v>573574</v>
      </c>
      <c r="AF458" s="6">
        <v>350000</v>
      </c>
      <c r="AG458" s="11">
        <f t="shared" si="149"/>
        <v>2889913</v>
      </c>
      <c r="AH458">
        <f t="shared" si="148"/>
        <v>1.5064340745837634</v>
      </c>
      <c r="AI458" s="53">
        <v>0.6</v>
      </c>
      <c r="AJ458" s="7" t="str">
        <f t="shared" si="155"/>
        <v>hp_2889913</v>
      </c>
      <c r="AK458" s="7" t="s">
        <v>3968</v>
      </c>
      <c r="AL458" s="7">
        <v>352760</v>
      </c>
      <c r="AM458" s="7">
        <f>INT(IF(MOD(Y458,3)=0,INT(AL458*0.55),INT(AL458*0.35)))</f>
        <v>123466</v>
      </c>
      <c r="AN458" s="54">
        <f t="shared" si="159"/>
        <v>318845</v>
      </c>
      <c r="AO458" s="7" t="str">
        <f t="shared" si="160"/>
        <v>atk_318845</v>
      </c>
      <c r="AP458" s="7" t="s">
        <v>3973</v>
      </c>
      <c r="AQ458" s="7" t="s">
        <v>3987</v>
      </c>
      <c r="AR458" s="7" t="s">
        <v>3975</v>
      </c>
      <c r="AS458" s="7" t="s">
        <v>3976</v>
      </c>
      <c r="AU458" s="7" t="str">
        <f t="shared" si="161"/>
        <v>hp_2889913;atk_318845;hit_500000;miss_50;cirt_0;cirtSub_-3500</v>
      </c>
    </row>
    <row r="459" spans="1:47" x14ac:dyDescent="0.2">
      <c r="A459" s="8" t="s">
        <v>2083</v>
      </c>
      <c r="B459" s="6" t="s">
        <v>3967</v>
      </c>
      <c r="C459" s="6">
        <v>464640</v>
      </c>
      <c r="D459" s="6">
        <v>6125141</v>
      </c>
      <c r="E459" s="6" t="str">
        <f t="shared" si="156"/>
        <v>hp_6125141</v>
      </c>
      <c r="F459" s="7" t="s">
        <v>3968</v>
      </c>
      <c r="G459" s="6">
        <v>1689600</v>
      </c>
      <c r="H459" s="7">
        <f t="shared" si="164"/>
        <v>3659903</v>
      </c>
      <c r="I459" s="7" t="str">
        <f t="shared" si="157"/>
        <v>atk_3659903</v>
      </c>
      <c r="J459" s="7" t="s">
        <v>3973</v>
      </c>
      <c r="K459" s="7" t="s">
        <v>3995</v>
      </c>
      <c r="L459" s="7" t="s">
        <v>3975</v>
      </c>
      <c r="M459" s="7" t="s">
        <v>3976</v>
      </c>
      <c r="O459" s="7" t="str">
        <f t="shared" si="158"/>
        <v>hp_6125141;atk_3659903;hit_500000;miss_90;cirt_0;cirtSub_-3500</v>
      </c>
      <c r="V459" s="7" t="str">
        <f t="shared" si="154"/>
        <v>烟囱山8-9</v>
      </c>
      <c r="W459" s="7">
        <f t="shared" si="145"/>
        <v>737</v>
      </c>
      <c r="X459" s="9" t="s">
        <v>611</v>
      </c>
      <c r="Y459" s="9">
        <v>9</v>
      </c>
      <c r="Z459" s="8">
        <f t="shared" si="162"/>
        <v>2355</v>
      </c>
      <c r="AA459" s="6" t="s">
        <v>3967</v>
      </c>
      <c r="AB459" s="6">
        <v>1923302</v>
      </c>
      <c r="AC459" s="6">
        <f t="shared" si="146"/>
        <v>1.0275000000000001</v>
      </c>
      <c r="AD459" s="6">
        <f t="shared" si="147"/>
        <v>1976192</v>
      </c>
      <c r="AE459" s="6">
        <f t="shared" si="151"/>
        <v>573574</v>
      </c>
      <c r="AF459" s="6">
        <v>350000</v>
      </c>
      <c r="AG459" s="11">
        <f t="shared" si="149"/>
        <v>2899766</v>
      </c>
      <c r="AH459">
        <f t="shared" si="148"/>
        <v>1.5077018585744724</v>
      </c>
      <c r="AI459" s="53">
        <v>0.6</v>
      </c>
      <c r="AJ459" s="7" t="str">
        <f t="shared" si="155"/>
        <v>hp_2899766</v>
      </c>
      <c r="AK459" s="7" t="s">
        <v>3968</v>
      </c>
      <c r="AL459" s="7">
        <v>353640</v>
      </c>
      <c r="AM459" s="7">
        <f>INT(IF(MOD(Y459,3)=0,INT(AL459*0.55),INT(AL459*0.35)))</f>
        <v>194502</v>
      </c>
      <c r="AN459" s="54">
        <f t="shared" si="159"/>
        <v>319910</v>
      </c>
      <c r="AO459" s="7" t="str">
        <f t="shared" si="160"/>
        <v>atk_319910</v>
      </c>
      <c r="AP459" s="7" t="s">
        <v>3973</v>
      </c>
      <c r="AQ459" s="7" t="s">
        <v>3987</v>
      </c>
      <c r="AR459" s="7" t="s">
        <v>3975</v>
      </c>
      <c r="AS459" s="7" t="s">
        <v>3976</v>
      </c>
      <c r="AU459" s="7" t="str">
        <f t="shared" si="161"/>
        <v>hp_2899766;atk_319910;hit_500000;miss_50;cirt_0;cirtSub_-3500</v>
      </c>
    </row>
    <row r="460" spans="1:47" s="12" customFormat="1" x14ac:dyDescent="0.2">
      <c r="A460" s="8" t="s">
        <v>2083</v>
      </c>
      <c r="B460" s="6" t="s">
        <v>3967</v>
      </c>
      <c r="C460" s="6">
        <v>464640</v>
      </c>
      <c r="D460" s="6">
        <v>6145089</v>
      </c>
      <c r="E460" s="6" t="str">
        <f t="shared" si="156"/>
        <v>hp_6145089</v>
      </c>
      <c r="F460" s="7" t="s">
        <v>3968</v>
      </c>
      <c r="G460" s="6">
        <v>1689600</v>
      </c>
      <c r="H460" s="7">
        <f t="shared" si="164"/>
        <v>3659903</v>
      </c>
      <c r="I460" s="7" t="str">
        <f t="shared" si="157"/>
        <v>atk_3659903</v>
      </c>
      <c r="J460" s="7" t="s">
        <v>3973</v>
      </c>
      <c r="K460" s="7" t="s">
        <v>3995</v>
      </c>
      <c r="L460" s="7" t="s">
        <v>3975</v>
      </c>
      <c r="M460" s="7" t="s">
        <v>3976</v>
      </c>
      <c r="N460" s="7"/>
      <c r="O460" s="7" t="str">
        <f t="shared" si="158"/>
        <v>hp_6145089;atk_3659903;hit_500000;miss_90;cirt_0;cirtSub_-3500</v>
      </c>
      <c r="P460" s="7"/>
      <c r="Q460" s="7"/>
      <c r="R460" s="7"/>
      <c r="S460" s="7"/>
      <c r="T460" s="7"/>
      <c r="V460" s="12" t="str">
        <f t="shared" si="154"/>
        <v>烟囱山8-10</v>
      </c>
      <c r="W460" s="12">
        <f t="shared" si="145"/>
        <v>739</v>
      </c>
      <c r="X460" s="5" t="s">
        <v>611</v>
      </c>
      <c r="Y460" s="5">
        <v>10</v>
      </c>
      <c r="Z460" s="5">
        <f t="shared" si="162"/>
        <v>2365</v>
      </c>
      <c r="AA460" s="11" t="s">
        <v>3967</v>
      </c>
      <c r="AB460" s="11">
        <v>1928224</v>
      </c>
      <c r="AC460" s="11">
        <f t="shared" si="146"/>
        <v>1.0275000000000001</v>
      </c>
      <c r="AD460" s="11">
        <f t="shared" si="147"/>
        <v>1981250</v>
      </c>
      <c r="AE460" s="6">
        <f t="shared" si="151"/>
        <v>573574</v>
      </c>
      <c r="AF460" s="11">
        <v>350000</v>
      </c>
      <c r="AG460" s="11">
        <f t="shared" si="149"/>
        <v>2904824</v>
      </c>
      <c r="AH460">
        <f t="shared" si="148"/>
        <v>1.5064764259754053</v>
      </c>
      <c r="AI460" s="53">
        <v>0.6</v>
      </c>
      <c r="AJ460" s="7" t="str">
        <f t="shared" si="155"/>
        <v>hp_2904824</v>
      </c>
      <c r="AK460" s="12" t="s">
        <v>3968</v>
      </c>
      <c r="AL460" s="12">
        <v>354520</v>
      </c>
      <c r="AM460" s="7">
        <f>INT(IF(MOD(Y460,3)=0,INT(AL460*0.55),INT(AL460*0.35)))</f>
        <v>124082</v>
      </c>
      <c r="AN460" s="54">
        <f t="shared" si="159"/>
        <v>320445</v>
      </c>
      <c r="AO460" s="7" t="str">
        <f t="shared" si="160"/>
        <v>atk_320445</v>
      </c>
      <c r="AP460" s="12" t="s">
        <v>3973</v>
      </c>
      <c r="AQ460" s="12" t="s">
        <v>3987</v>
      </c>
      <c r="AR460" s="12" t="s">
        <v>3975</v>
      </c>
      <c r="AS460" s="12" t="s">
        <v>3976</v>
      </c>
      <c r="AU460" s="12" t="str">
        <f t="shared" si="161"/>
        <v>hp_2904824;atk_320445;hit_500000;miss_50;cirt_0;cirtSub_-3500</v>
      </c>
    </row>
    <row r="461" spans="1:47" x14ac:dyDescent="0.2">
      <c r="A461" s="8" t="s">
        <v>2083</v>
      </c>
      <c r="B461" s="6" t="s">
        <v>3967</v>
      </c>
      <c r="C461" s="6">
        <v>464640</v>
      </c>
      <c r="D461" s="6">
        <v>6165079</v>
      </c>
      <c r="E461" s="6" t="str">
        <f t="shared" si="156"/>
        <v>hp_6165079</v>
      </c>
      <c r="F461" s="7" t="s">
        <v>3968</v>
      </c>
      <c r="G461" s="6">
        <v>1689600</v>
      </c>
      <c r="H461" s="7">
        <f t="shared" si="164"/>
        <v>3659903</v>
      </c>
      <c r="I461" s="7" t="str">
        <f t="shared" si="157"/>
        <v>atk_3659903</v>
      </c>
      <c r="J461" s="7" t="s">
        <v>3973</v>
      </c>
      <c r="K461" s="7" t="s">
        <v>3995</v>
      </c>
      <c r="L461" s="7" t="s">
        <v>3975</v>
      </c>
      <c r="M461" s="7" t="s">
        <v>3976</v>
      </c>
      <c r="O461" s="7" t="str">
        <f t="shared" si="158"/>
        <v>hp_6165079;atk_3659903;hit_500000;miss_90;cirt_0;cirtSub_-3500</v>
      </c>
      <c r="V461" s="7" t="str">
        <f t="shared" si="154"/>
        <v>烟囱山9-1</v>
      </c>
      <c r="W461" s="7">
        <f t="shared" si="145"/>
        <v>741</v>
      </c>
      <c r="X461" s="9" t="s">
        <v>769</v>
      </c>
      <c r="Y461" s="9">
        <v>1</v>
      </c>
      <c r="Z461" s="8">
        <f t="shared" si="162"/>
        <v>2366</v>
      </c>
      <c r="AA461" s="6" t="s">
        <v>3967</v>
      </c>
      <c r="AB461" s="6">
        <v>1933147</v>
      </c>
      <c r="AC461" s="6">
        <f t="shared" si="146"/>
        <v>1.03</v>
      </c>
      <c r="AD461" s="6">
        <f t="shared" si="147"/>
        <v>1991141</v>
      </c>
      <c r="AE461" s="6">
        <f t="shared" ref="AE461" si="165">IF(MOD(Y461,1)=0,INT(AD460*0.3),0)</f>
        <v>594375</v>
      </c>
      <c r="AF461" s="6">
        <v>350000</v>
      </c>
      <c r="AG461" s="11">
        <f t="shared" si="149"/>
        <v>2935516</v>
      </c>
      <c r="AH461">
        <f t="shared" si="148"/>
        <v>1.5185166984197269</v>
      </c>
      <c r="AI461" s="53">
        <v>0.6</v>
      </c>
      <c r="AJ461" s="7" t="str">
        <f t="shared" si="155"/>
        <v>hp_2935516</v>
      </c>
      <c r="AK461" s="7" t="s">
        <v>3968</v>
      </c>
      <c r="AL461" s="7">
        <v>355400</v>
      </c>
      <c r="AM461" s="7">
        <f>INT(IF(MOD(Y461,3)=0,INT(AL461*0.55),INT(AL461*0.35)))</f>
        <v>124390</v>
      </c>
      <c r="AN461" s="54">
        <f t="shared" si="159"/>
        <v>323808</v>
      </c>
      <c r="AO461" s="7" t="str">
        <f t="shared" si="160"/>
        <v>atk_323808</v>
      </c>
      <c r="AP461" s="7" t="s">
        <v>3973</v>
      </c>
      <c r="AQ461" s="7" t="s">
        <v>3987</v>
      </c>
      <c r="AR461" s="7" t="s">
        <v>3975</v>
      </c>
      <c r="AS461" s="7" t="s">
        <v>3976</v>
      </c>
      <c r="AU461" s="7" t="str">
        <f t="shared" si="161"/>
        <v>hp_2935516;atk_323808;hit_500000;miss_50;cirt_0;cirtSub_-3500</v>
      </c>
    </row>
    <row r="462" spans="1:47" x14ac:dyDescent="0.2">
      <c r="A462" s="8" t="s">
        <v>2084</v>
      </c>
      <c r="B462" s="6" t="s">
        <v>3967</v>
      </c>
      <c r="C462" s="6">
        <v>469975</v>
      </c>
      <c r="D462" s="6">
        <v>6216069</v>
      </c>
      <c r="E462" s="6" t="str">
        <f t="shared" si="156"/>
        <v>hp_6216069</v>
      </c>
      <c r="F462" s="7" t="s">
        <v>3968</v>
      </c>
      <c r="G462" s="6">
        <v>1709000</v>
      </c>
      <c r="H462" s="7">
        <f t="shared" si="164"/>
        <v>3711856</v>
      </c>
      <c r="I462" s="7" t="str">
        <f t="shared" si="157"/>
        <v>atk_3711856</v>
      </c>
      <c r="J462" s="7" t="s">
        <v>3973</v>
      </c>
      <c r="K462" s="7" t="s">
        <v>3995</v>
      </c>
      <c r="L462" s="7" t="s">
        <v>3975</v>
      </c>
      <c r="M462" s="7" t="s">
        <v>3976</v>
      </c>
      <c r="O462" s="7" t="str">
        <f t="shared" si="158"/>
        <v>hp_6216069;atk_3711856;hit_500000;miss_90;cirt_0;cirtSub_-3500</v>
      </c>
      <c r="V462" s="7" t="str">
        <f t="shared" si="154"/>
        <v>烟囱山9-2</v>
      </c>
      <c r="W462" s="7">
        <f t="shared" si="145"/>
        <v>743</v>
      </c>
      <c r="X462" s="9" t="s">
        <v>769</v>
      </c>
      <c r="Y462" s="9">
        <v>2</v>
      </c>
      <c r="Z462" s="8">
        <f t="shared" si="162"/>
        <v>2368</v>
      </c>
      <c r="AA462" s="6" t="s">
        <v>3967</v>
      </c>
      <c r="AB462" s="6">
        <v>1938070</v>
      </c>
      <c r="AC462" s="6">
        <f t="shared" si="146"/>
        <v>1.03</v>
      </c>
      <c r="AD462" s="6">
        <f t="shared" si="147"/>
        <v>1996212</v>
      </c>
      <c r="AE462" s="6">
        <f t="shared" si="151"/>
        <v>594375</v>
      </c>
      <c r="AF462" s="6">
        <v>350000</v>
      </c>
      <c r="AG462" s="11">
        <f t="shared" si="149"/>
        <v>2940587</v>
      </c>
      <c r="AH462">
        <f t="shared" si="148"/>
        <v>1.5172759497850954</v>
      </c>
      <c r="AI462" s="53">
        <v>0.6</v>
      </c>
      <c r="AJ462" s="7" t="str">
        <f t="shared" si="155"/>
        <v>hp_2940587</v>
      </c>
      <c r="AK462" s="7" t="s">
        <v>3968</v>
      </c>
      <c r="AL462" s="7">
        <v>356280</v>
      </c>
      <c r="AM462" s="7">
        <f>INT(IF(MOD(Y462,3)=0,INT(AL462*0.55),INT(AL462*0.35)))</f>
        <v>124698</v>
      </c>
      <c r="AN462" s="54">
        <f t="shared" si="159"/>
        <v>324345</v>
      </c>
      <c r="AO462" s="7" t="str">
        <f t="shared" si="160"/>
        <v>atk_324345</v>
      </c>
      <c r="AP462" s="7" t="s">
        <v>3973</v>
      </c>
      <c r="AQ462" s="7" t="s">
        <v>3987</v>
      </c>
      <c r="AR462" s="7" t="s">
        <v>3975</v>
      </c>
      <c r="AS462" s="7" t="s">
        <v>3976</v>
      </c>
      <c r="AU462" s="7" t="str">
        <f t="shared" si="161"/>
        <v>hp_2940587;atk_324345;hit_500000;miss_50;cirt_0;cirtSub_-3500</v>
      </c>
    </row>
    <row r="463" spans="1:47" x14ac:dyDescent="0.2">
      <c r="A463" s="8" t="s">
        <v>2084</v>
      </c>
      <c r="B463" s="6" t="s">
        <v>3967</v>
      </c>
      <c r="C463" s="6">
        <v>469975</v>
      </c>
      <c r="D463" s="6">
        <v>6236168</v>
      </c>
      <c r="E463" s="6" t="str">
        <f t="shared" si="156"/>
        <v>hp_6236168</v>
      </c>
      <c r="F463" s="7" t="s">
        <v>3968</v>
      </c>
      <c r="G463" s="6">
        <v>1709000</v>
      </c>
      <c r="H463" s="7">
        <f t="shared" si="164"/>
        <v>3711856</v>
      </c>
      <c r="I463" s="7" t="str">
        <f t="shared" si="157"/>
        <v>atk_3711856</v>
      </c>
      <c r="J463" s="7" t="s">
        <v>3973</v>
      </c>
      <c r="K463" s="7" t="s">
        <v>3995</v>
      </c>
      <c r="L463" s="7" t="s">
        <v>3975</v>
      </c>
      <c r="M463" s="7" t="s">
        <v>3976</v>
      </c>
      <c r="O463" s="7" t="str">
        <f t="shared" si="158"/>
        <v>hp_6236168;atk_3711856;hit_500000;miss_90;cirt_0;cirtSub_-3500</v>
      </c>
      <c r="V463" s="7" t="str">
        <f t="shared" si="154"/>
        <v>烟囱山9-3</v>
      </c>
      <c r="W463" s="7">
        <f t="shared" si="145"/>
        <v>745</v>
      </c>
      <c r="X463" s="9" t="s">
        <v>769</v>
      </c>
      <c r="Y463" s="9">
        <v>3</v>
      </c>
      <c r="Z463" s="8">
        <f t="shared" si="162"/>
        <v>2371</v>
      </c>
      <c r="AA463" s="6" t="s">
        <v>3967</v>
      </c>
      <c r="AB463" s="6">
        <v>1942994</v>
      </c>
      <c r="AC463" s="6">
        <f t="shared" si="146"/>
        <v>1.0325</v>
      </c>
      <c r="AD463" s="6">
        <f t="shared" si="147"/>
        <v>2006141</v>
      </c>
      <c r="AE463" s="6">
        <f t="shared" si="151"/>
        <v>594375</v>
      </c>
      <c r="AF463" s="6">
        <v>350000</v>
      </c>
      <c r="AG463" s="11">
        <f t="shared" si="149"/>
        <v>2950516</v>
      </c>
      <c r="AH463">
        <f t="shared" si="148"/>
        <v>1.518540973363788</v>
      </c>
      <c r="AI463" s="53">
        <v>0.6</v>
      </c>
      <c r="AJ463" s="7" t="str">
        <f t="shared" si="155"/>
        <v>hp_2950516</v>
      </c>
      <c r="AK463" s="7" t="s">
        <v>3968</v>
      </c>
      <c r="AL463" s="7">
        <v>357160</v>
      </c>
      <c r="AM463" s="7">
        <f>INT(IF(MOD(Y463,3)=0,INT(AL463*0.55),INT(AL463*0.35)))</f>
        <v>196438</v>
      </c>
      <c r="AN463" s="54">
        <f t="shared" si="159"/>
        <v>325417</v>
      </c>
      <c r="AO463" s="7" t="str">
        <f t="shared" si="160"/>
        <v>atk_325417</v>
      </c>
      <c r="AP463" s="7" t="s">
        <v>3973</v>
      </c>
      <c r="AQ463" s="7" t="s">
        <v>3987</v>
      </c>
      <c r="AR463" s="7" t="s">
        <v>3975</v>
      </c>
      <c r="AS463" s="7" t="s">
        <v>3976</v>
      </c>
      <c r="AU463" s="7" t="str">
        <f t="shared" si="161"/>
        <v>hp_2950516;atk_325417;hit_500000;miss_50;cirt_0;cirtSub_-3500</v>
      </c>
    </row>
    <row r="464" spans="1:47" x14ac:dyDescent="0.2">
      <c r="A464" s="8" t="s">
        <v>2084</v>
      </c>
      <c r="B464" s="6" t="s">
        <v>3967</v>
      </c>
      <c r="C464" s="6">
        <v>469975</v>
      </c>
      <c r="D464" s="6">
        <v>6256308</v>
      </c>
      <c r="E464" s="6" t="str">
        <f t="shared" si="156"/>
        <v>hp_6256308</v>
      </c>
      <c r="F464" s="7" t="s">
        <v>3968</v>
      </c>
      <c r="G464" s="6">
        <v>1709000</v>
      </c>
      <c r="H464" s="7">
        <f t="shared" si="164"/>
        <v>3711856</v>
      </c>
      <c r="I464" s="7" t="str">
        <f t="shared" si="157"/>
        <v>atk_3711856</v>
      </c>
      <c r="J464" s="7" t="s">
        <v>3973</v>
      </c>
      <c r="K464" s="7" t="s">
        <v>3995</v>
      </c>
      <c r="L464" s="7" t="s">
        <v>3975</v>
      </c>
      <c r="M464" s="7" t="s">
        <v>3976</v>
      </c>
      <c r="O464" s="7" t="str">
        <f t="shared" si="158"/>
        <v>hp_6256308;atk_3711856;hit_500000;miss_90;cirt_0;cirtSub_-3500</v>
      </c>
      <c r="V464" s="7" t="str">
        <f t="shared" si="154"/>
        <v>烟囱山9-4</v>
      </c>
      <c r="W464" s="7">
        <f t="shared" si="145"/>
        <v>747</v>
      </c>
      <c r="X464" s="9" t="s">
        <v>769</v>
      </c>
      <c r="Y464" s="9">
        <v>4</v>
      </c>
      <c r="Z464" s="8">
        <f t="shared" si="162"/>
        <v>2375</v>
      </c>
      <c r="AA464" s="6" t="s">
        <v>3967</v>
      </c>
      <c r="AB464" s="6">
        <v>1947919</v>
      </c>
      <c r="AC464" s="6">
        <f t="shared" si="146"/>
        <v>1.0325</v>
      </c>
      <c r="AD464" s="6">
        <f t="shared" si="147"/>
        <v>2011226</v>
      </c>
      <c r="AE464" s="6">
        <f t="shared" si="151"/>
        <v>594375</v>
      </c>
      <c r="AF464" s="6">
        <v>350000</v>
      </c>
      <c r="AG464" s="11">
        <f t="shared" si="149"/>
        <v>2955601</v>
      </c>
      <c r="AH464">
        <f t="shared" si="148"/>
        <v>1.5173120648240508</v>
      </c>
      <c r="AI464" s="53">
        <v>0.6</v>
      </c>
      <c r="AJ464" s="7" t="str">
        <f t="shared" si="155"/>
        <v>hp_2955601</v>
      </c>
      <c r="AK464" s="7" t="s">
        <v>3968</v>
      </c>
      <c r="AL464" s="7">
        <v>358040</v>
      </c>
      <c r="AM464" s="7">
        <f>INT(IF(MOD(Y464,3)=0,INT(AL464*0.55),INT(AL464*0.35)))</f>
        <v>125314</v>
      </c>
      <c r="AN464" s="54">
        <f t="shared" si="159"/>
        <v>325955</v>
      </c>
      <c r="AO464" s="7" t="str">
        <f t="shared" si="160"/>
        <v>atk_325955</v>
      </c>
      <c r="AP464" s="7" t="s">
        <v>3973</v>
      </c>
      <c r="AQ464" s="7" t="s">
        <v>3987</v>
      </c>
      <c r="AR464" s="7" t="s">
        <v>3975</v>
      </c>
      <c r="AS464" s="7" t="s">
        <v>3976</v>
      </c>
      <c r="AU464" s="7" t="str">
        <f t="shared" si="161"/>
        <v>hp_2955601;atk_325955;hit_500000;miss_50;cirt_0;cirtSub_-3500</v>
      </c>
    </row>
    <row r="465" spans="1:47" x14ac:dyDescent="0.2">
      <c r="A465" s="8" t="s">
        <v>2085</v>
      </c>
      <c r="B465" s="6" t="s">
        <v>3967</v>
      </c>
      <c r="C465" s="6">
        <v>475310</v>
      </c>
      <c r="D465" s="6">
        <v>6307703</v>
      </c>
      <c r="E465" s="6" t="str">
        <f t="shared" si="156"/>
        <v>hp_6307703</v>
      </c>
      <c r="F465" s="7" t="s">
        <v>3968</v>
      </c>
      <c r="G465" s="6">
        <v>1728400</v>
      </c>
      <c r="H465" s="7">
        <f t="shared" si="164"/>
        <v>3764162</v>
      </c>
      <c r="I465" s="7" t="str">
        <f t="shared" si="157"/>
        <v>atk_3764162</v>
      </c>
      <c r="J465" s="7" t="s">
        <v>3973</v>
      </c>
      <c r="K465" s="7" t="s">
        <v>3995</v>
      </c>
      <c r="L465" s="7" t="s">
        <v>3975</v>
      </c>
      <c r="M465" s="7" t="s">
        <v>3976</v>
      </c>
      <c r="O465" s="7" t="str">
        <f t="shared" si="158"/>
        <v>hp_6307703;atk_3764162;hit_500000;miss_90;cirt_0;cirtSub_-3500</v>
      </c>
      <c r="V465" s="7" t="str">
        <f t="shared" si="154"/>
        <v>烟囱山9-5</v>
      </c>
      <c r="W465" s="7">
        <f t="shared" si="145"/>
        <v>749</v>
      </c>
      <c r="X465" s="9" t="s">
        <v>769</v>
      </c>
      <c r="Y465" s="9">
        <v>5</v>
      </c>
      <c r="Z465" s="8">
        <f t="shared" si="162"/>
        <v>2380</v>
      </c>
      <c r="AA465" s="6" t="s">
        <v>3967</v>
      </c>
      <c r="AB465" s="6">
        <v>1952844</v>
      </c>
      <c r="AC465" s="6">
        <f t="shared" si="146"/>
        <v>1.0325</v>
      </c>
      <c r="AD465" s="6">
        <f t="shared" si="147"/>
        <v>2016311</v>
      </c>
      <c r="AE465" s="6">
        <f t="shared" si="151"/>
        <v>594375</v>
      </c>
      <c r="AF465" s="6">
        <v>350000</v>
      </c>
      <c r="AG465" s="11">
        <f t="shared" si="149"/>
        <v>2960686</v>
      </c>
      <c r="AH465">
        <f t="shared" si="148"/>
        <v>1.5160893548076548</v>
      </c>
      <c r="AI465" s="53">
        <v>0.6</v>
      </c>
      <c r="AJ465" s="7" t="str">
        <f t="shared" si="155"/>
        <v>hp_2960686</v>
      </c>
      <c r="AK465" s="7" t="s">
        <v>3968</v>
      </c>
      <c r="AL465" s="7">
        <v>358920</v>
      </c>
      <c r="AM465" s="7">
        <f>INT(IF(MOD(Y465,3)=0,INT(AL465*0.55),INT(AL465*0.35)))</f>
        <v>125622</v>
      </c>
      <c r="AN465" s="54">
        <f t="shared" si="159"/>
        <v>326492</v>
      </c>
      <c r="AO465" s="7" t="str">
        <f t="shared" si="160"/>
        <v>atk_326492</v>
      </c>
      <c r="AP465" s="7" t="s">
        <v>3973</v>
      </c>
      <c r="AQ465" s="7" t="s">
        <v>3987</v>
      </c>
      <c r="AR465" s="7" t="s">
        <v>3975</v>
      </c>
      <c r="AS465" s="7" t="s">
        <v>3976</v>
      </c>
      <c r="AU465" s="7" t="str">
        <f t="shared" si="161"/>
        <v>hp_2960686;atk_326492;hit_500000;miss_50;cirt_0;cirtSub_-3500</v>
      </c>
    </row>
    <row r="466" spans="1:47" x14ac:dyDescent="0.2">
      <c r="A466" s="8" t="s">
        <v>2085</v>
      </c>
      <c r="B466" s="6" t="s">
        <v>3967</v>
      </c>
      <c r="C466" s="6">
        <v>475310</v>
      </c>
      <c r="D466" s="6">
        <v>6327952</v>
      </c>
      <c r="E466" s="6" t="str">
        <f t="shared" si="156"/>
        <v>hp_6327952</v>
      </c>
      <c r="F466" s="7" t="s">
        <v>3968</v>
      </c>
      <c r="G466" s="6">
        <v>1728400</v>
      </c>
      <c r="H466" s="7">
        <f t="shared" si="164"/>
        <v>3764162</v>
      </c>
      <c r="I466" s="7" t="str">
        <f t="shared" si="157"/>
        <v>atk_3764162</v>
      </c>
      <c r="J466" s="7" t="s">
        <v>3973</v>
      </c>
      <c r="K466" s="7" t="s">
        <v>3995</v>
      </c>
      <c r="L466" s="7" t="s">
        <v>3975</v>
      </c>
      <c r="M466" s="7" t="s">
        <v>3976</v>
      </c>
      <c r="O466" s="7" t="str">
        <f t="shared" si="158"/>
        <v>hp_6327952;atk_3764162;hit_500000;miss_90;cirt_0;cirtSub_-3500</v>
      </c>
      <c r="V466" s="7" t="str">
        <f t="shared" si="154"/>
        <v>烟囱山9-6</v>
      </c>
      <c r="W466" s="7">
        <f t="shared" si="145"/>
        <v>751</v>
      </c>
      <c r="X466" s="9" t="s">
        <v>769</v>
      </c>
      <c r="Y466" s="9">
        <v>6</v>
      </c>
      <c r="Z466" s="8">
        <f t="shared" si="162"/>
        <v>2386</v>
      </c>
      <c r="AA466" s="6" t="s">
        <v>3967</v>
      </c>
      <c r="AB466" s="6">
        <v>1957770</v>
      </c>
      <c r="AC466" s="6">
        <f t="shared" si="146"/>
        <v>1.0349999999999999</v>
      </c>
      <c r="AD466" s="6">
        <f t="shared" si="147"/>
        <v>2026291</v>
      </c>
      <c r="AE466" s="6">
        <f t="shared" si="151"/>
        <v>594375</v>
      </c>
      <c r="AF466" s="6">
        <v>350000</v>
      </c>
      <c r="AG466" s="11">
        <f t="shared" si="149"/>
        <v>2970666</v>
      </c>
      <c r="AH466">
        <f t="shared" si="148"/>
        <v>1.5173723164620971</v>
      </c>
      <c r="AI466" s="53">
        <v>0.6</v>
      </c>
      <c r="AJ466" s="7" t="str">
        <f t="shared" si="155"/>
        <v>hp_2970666</v>
      </c>
      <c r="AK466" s="7" t="s">
        <v>3968</v>
      </c>
      <c r="AL466" s="7">
        <v>359800</v>
      </c>
      <c r="AM466" s="7">
        <f>INT(IF(MOD(Y466,3)=0,INT(AL466*0.55),INT(AL466*0.35)))</f>
        <v>197890</v>
      </c>
      <c r="AN466" s="54">
        <f t="shared" si="159"/>
        <v>327570</v>
      </c>
      <c r="AO466" s="7" t="str">
        <f t="shared" si="160"/>
        <v>atk_327570</v>
      </c>
      <c r="AP466" s="7" t="s">
        <v>3973</v>
      </c>
      <c r="AQ466" s="7" t="s">
        <v>3987</v>
      </c>
      <c r="AR466" s="7" t="s">
        <v>3975</v>
      </c>
      <c r="AS466" s="7" t="s">
        <v>3976</v>
      </c>
      <c r="AU466" s="7" t="str">
        <f t="shared" si="161"/>
        <v>hp_2970666;atk_327570;hit_500000;miss_50;cirt_0;cirtSub_-3500</v>
      </c>
    </row>
    <row r="467" spans="1:47" x14ac:dyDescent="0.2">
      <c r="A467" s="8" t="s">
        <v>2085</v>
      </c>
      <c r="B467" s="6" t="s">
        <v>3967</v>
      </c>
      <c r="C467" s="6">
        <v>475310</v>
      </c>
      <c r="D467" s="6">
        <v>6348243</v>
      </c>
      <c r="E467" s="6" t="str">
        <f t="shared" si="156"/>
        <v>hp_6348243</v>
      </c>
      <c r="F467" s="7" t="s">
        <v>3968</v>
      </c>
      <c r="G467" s="6">
        <v>1728400</v>
      </c>
      <c r="H467" s="7">
        <f t="shared" si="164"/>
        <v>3764162</v>
      </c>
      <c r="I467" s="7" t="str">
        <f t="shared" si="157"/>
        <v>atk_3764162</v>
      </c>
      <c r="J467" s="7" t="s">
        <v>3973</v>
      </c>
      <c r="K467" s="7" t="s">
        <v>3995</v>
      </c>
      <c r="L467" s="7" t="s">
        <v>3975</v>
      </c>
      <c r="M467" s="7" t="s">
        <v>3976</v>
      </c>
      <c r="O467" s="7" t="str">
        <f t="shared" si="158"/>
        <v>hp_6348243;atk_3764162;hit_500000;miss_90;cirt_0;cirtSub_-3500</v>
      </c>
      <c r="V467" s="7" t="str">
        <f t="shared" si="154"/>
        <v>烟囱山9-7</v>
      </c>
      <c r="W467" s="7">
        <f t="shared" si="145"/>
        <v>753</v>
      </c>
      <c r="X467" s="9" t="s">
        <v>769</v>
      </c>
      <c r="Y467" s="9">
        <v>7</v>
      </c>
      <c r="Z467" s="8">
        <f t="shared" si="162"/>
        <v>2393</v>
      </c>
      <c r="AA467" s="6" t="s">
        <v>3967</v>
      </c>
      <c r="AB467" s="6">
        <v>1962697</v>
      </c>
      <c r="AC467" s="6">
        <f t="shared" si="146"/>
        <v>1.0349999999999999</v>
      </c>
      <c r="AD467" s="6">
        <f t="shared" si="147"/>
        <v>2031391</v>
      </c>
      <c r="AE467" s="6">
        <f t="shared" si="151"/>
        <v>594375</v>
      </c>
      <c r="AF467" s="6">
        <v>350000</v>
      </c>
      <c r="AG467" s="11">
        <f t="shared" si="149"/>
        <v>2975766</v>
      </c>
      <c r="AH467">
        <f t="shared" si="148"/>
        <v>1.5161616897564931</v>
      </c>
      <c r="AI467" s="53">
        <v>0.6</v>
      </c>
      <c r="AJ467" s="7" t="str">
        <f t="shared" si="155"/>
        <v>hp_2975766</v>
      </c>
      <c r="AK467" s="7" t="s">
        <v>3968</v>
      </c>
      <c r="AL467" s="7">
        <v>360680</v>
      </c>
      <c r="AM467" s="7">
        <f>INT(IF(MOD(Y467,3)=0,INT(AL467*0.55),INT(AL467*0.35)))</f>
        <v>126238</v>
      </c>
      <c r="AN467" s="54">
        <f t="shared" si="159"/>
        <v>328109</v>
      </c>
      <c r="AO467" s="7" t="str">
        <f t="shared" si="160"/>
        <v>atk_328109</v>
      </c>
      <c r="AP467" s="7" t="s">
        <v>3973</v>
      </c>
      <c r="AQ467" s="7" t="s">
        <v>3987</v>
      </c>
      <c r="AR467" s="7" t="s">
        <v>3975</v>
      </c>
      <c r="AS467" s="7" t="s">
        <v>3976</v>
      </c>
      <c r="AU467" s="7" t="str">
        <f t="shared" si="161"/>
        <v>hp_2975766;atk_328109;hit_500000;miss_50;cirt_0;cirtSub_-3500</v>
      </c>
    </row>
    <row r="468" spans="1:47" x14ac:dyDescent="0.2">
      <c r="A468" s="8" t="s">
        <v>2086</v>
      </c>
      <c r="B468" s="6" t="s">
        <v>3967</v>
      </c>
      <c r="C468" s="6">
        <v>480645</v>
      </c>
      <c r="D468" s="6">
        <v>6400042</v>
      </c>
      <c r="E468" s="6" t="str">
        <f t="shared" si="156"/>
        <v>hp_6400042</v>
      </c>
      <c r="F468" s="7" t="s">
        <v>3968</v>
      </c>
      <c r="G468" s="6">
        <v>1747800</v>
      </c>
      <c r="H468" s="7">
        <f t="shared" si="164"/>
        <v>3816822</v>
      </c>
      <c r="I468" s="7" t="str">
        <f t="shared" si="157"/>
        <v>atk_3816822</v>
      </c>
      <c r="J468" s="7" t="s">
        <v>3973</v>
      </c>
      <c r="K468" s="7" t="s">
        <v>3995</v>
      </c>
      <c r="L468" s="7" t="s">
        <v>3975</v>
      </c>
      <c r="M468" s="7" t="s">
        <v>3976</v>
      </c>
      <c r="O468" s="7" t="str">
        <f t="shared" si="158"/>
        <v>hp_6400042;atk_3816822;hit_500000;miss_90;cirt_0;cirtSub_-3500</v>
      </c>
      <c r="V468" s="7" t="str">
        <f t="shared" si="154"/>
        <v>烟囱山9-8</v>
      </c>
      <c r="W468" s="7">
        <f t="shared" si="145"/>
        <v>755</v>
      </c>
      <c r="X468" s="9" t="s">
        <v>769</v>
      </c>
      <c r="Y468" s="9">
        <v>8</v>
      </c>
      <c r="Z468" s="8">
        <f t="shared" si="162"/>
        <v>2401</v>
      </c>
      <c r="AA468" s="6" t="s">
        <v>3967</v>
      </c>
      <c r="AB468" s="6">
        <v>1967625</v>
      </c>
      <c r="AC468" s="6">
        <f t="shared" si="146"/>
        <v>1.0349999999999999</v>
      </c>
      <c r="AD468" s="6">
        <f t="shared" si="147"/>
        <v>2036491</v>
      </c>
      <c r="AE468" s="6">
        <f t="shared" si="151"/>
        <v>594375</v>
      </c>
      <c r="AF468" s="6">
        <v>350000</v>
      </c>
      <c r="AG468" s="11">
        <f t="shared" si="149"/>
        <v>2980866</v>
      </c>
      <c r="AH468">
        <f t="shared" si="148"/>
        <v>1.5149563560129597</v>
      </c>
      <c r="AI468" s="53">
        <v>0.6</v>
      </c>
      <c r="AJ468" s="7" t="str">
        <f t="shared" si="155"/>
        <v>hp_2980866</v>
      </c>
      <c r="AK468" s="7" t="s">
        <v>3968</v>
      </c>
      <c r="AL468" s="7">
        <v>361560</v>
      </c>
      <c r="AM468" s="7">
        <f>INT(IF(MOD(Y468,3)=0,INT(AL468*0.55),INT(AL468*0.35)))</f>
        <v>126546</v>
      </c>
      <c r="AN468" s="54">
        <f t="shared" si="159"/>
        <v>328648</v>
      </c>
      <c r="AO468" s="7" t="str">
        <f t="shared" si="160"/>
        <v>atk_328648</v>
      </c>
      <c r="AP468" s="7" t="s">
        <v>3973</v>
      </c>
      <c r="AQ468" s="7" t="s">
        <v>3987</v>
      </c>
      <c r="AR468" s="7" t="s">
        <v>3975</v>
      </c>
      <c r="AS468" s="7" t="s">
        <v>3976</v>
      </c>
      <c r="AU468" s="7" t="str">
        <f t="shared" si="161"/>
        <v>hp_2980866;atk_328648;hit_500000;miss_50;cirt_0;cirtSub_-3500</v>
      </c>
    </row>
    <row r="469" spans="1:47" x14ac:dyDescent="0.2">
      <c r="A469" s="8" t="s">
        <v>2086</v>
      </c>
      <c r="B469" s="6" t="s">
        <v>3967</v>
      </c>
      <c r="C469" s="6">
        <v>480645</v>
      </c>
      <c r="D469" s="6">
        <v>6420443</v>
      </c>
      <c r="E469" s="6" t="str">
        <f t="shared" si="156"/>
        <v>hp_6420443</v>
      </c>
      <c r="F469" s="7" t="s">
        <v>3968</v>
      </c>
      <c r="G469" s="6">
        <v>1747800</v>
      </c>
      <c r="H469" s="7">
        <f t="shared" si="164"/>
        <v>3816822</v>
      </c>
      <c r="I469" s="7" t="str">
        <f t="shared" si="157"/>
        <v>atk_3816822</v>
      </c>
      <c r="J469" s="7" t="s">
        <v>3973</v>
      </c>
      <c r="K469" s="7" t="s">
        <v>3995</v>
      </c>
      <c r="L469" s="7" t="s">
        <v>3975</v>
      </c>
      <c r="M469" s="7" t="s">
        <v>3976</v>
      </c>
      <c r="O469" s="7" t="str">
        <f t="shared" si="158"/>
        <v>hp_6420443;atk_3816822;hit_500000;miss_90;cirt_0;cirtSub_-3500</v>
      </c>
      <c r="V469" s="7" t="str">
        <f t="shared" si="154"/>
        <v>烟囱山9-9</v>
      </c>
      <c r="W469" s="7">
        <f t="shared" si="145"/>
        <v>757</v>
      </c>
      <c r="X469" s="9" t="s">
        <v>769</v>
      </c>
      <c r="Y469" s="9">
        <v>9</v>
      </c>
      <c r="Z469" s="8">
        <f t="shared" si="162"/>
        <v>2410</v>
      </c>
      <c r="AA469" s="6" t="s">
        <v>3967</v>
      </c>
      <c r="AB469" s="6">
        <v>1972553</v>
      </c>
      <c r="AC469" s="6">
        <f t="shared" si="146"/>
        <v>1.0375000000000001</v>
      </c>
      <c r="AD469" s="6">
        <f t="shared" si="147"/>
        <v>2046523</v>
      </c>
      <c r="AE469" s="6">
        <f t="shared" si="151"/>
        <v>594375</v>
      </c>
      <c r="AF469" s="6">
        <v>350000</v>
      </c>
      <c r="AG469" s="11">
        <f t="shared" si="149"/>
        <v>2990898</v>
      </c>
      <c r="AH469">
        <f t="shared" si="148"/>
        <v>1.5162573578504608</v>
      </c>
      <c r="AI469" s="53">
        <v>0.6</v>
      </c>
      <c r="AJ469" s="7" t="str">
        <f t="shared" si="155"/>
        <v>hp_2990898</v>
      </c>
      <c r="AK469" s="7" t="s">
        <v>3968</v>
      </c>
      <c r="AL469" s="7">
        <v>362440</v>
      </c>
      <c r="AM469" s="7">
        <f>INT(IF(MOD(Y469,3)=0,INT(AL469*0.55),INT(AL469*0.35)))</f>
        <v>199342</v>
      </c>
      <c r="AN469" s="54">
        <f t="shared" si="159"/>
        <v>329731</v>
      </c>
      <c r="AO469" s="7" t="str">
        <f t="shared" si="160"/>
        <v>atk_329731</v>
      </c>
      <c r="AP469" s="7" t="s">
        <v>3973</v>
      </c>
      <c r="AQ469" s="7" t="s">
        <v>3987</v>
      </c>
      <c r="AR469" s="7" t="s">
        <v>3975</v>
      </c>
      <c r="AS469" s="7" t="s">
        <v>3976</v>
      </c>
      <c r="AU469" s="7" t="str">
        <f t="shared" si="161"/>
        <v>hp_2990898;atk_329731;hit_500000;miss_50;cirt_0;cirtSub_-3500</v>
      </c>
    </row>
    <row r="470" spans="1:47" s="12" customFormat="1" x14ac:dyDescent="0.2">
      <c r="A470" s="8" t="s">
        <v>2086</v>
      </c>
      <c r="B470" s="6" t="s">
        <v>3967</v>
      </c>
      <c r="C470" s="6">
        <v>480645</v>
      </c>
      <c r="D470" s="6">
        <v>6440885</v>
      </c>
      <c r="E470" s="6" t="str">
        <f t="shared" si="156"/>
        <v>hp_6440885</v>
      </c>
      <c r="F470" s="7" t="s">
        <v>3968</v>
      </c>
      <c r="G470" s="6">
        <v>1747800</v>
      </c>
      <c r="H470" s="7">
        <f t="shared" si="164"/>
        <v>3816822</v>
      </c>
      <c r="I470" s="7" t="str">
        <f t="shared" si="157"/>
        <v>atk_3816822</v>
      </c>
      <c r="J470" s="7" t="s">
        <v>3973</v>
      </c>
      <c r="K470" s="7" t="s">
        <v>3995</v>
      </c>
      <c r="L470" s="7" t="s">
        <v>3975</v>
      </c>
      <c r="M470" s="7" t="s">
        <v>3976</v>
      </c>
      <c r="N470" s="7"/>
      <c r="O470" s="7" t="str">
        <f t="shared" si="158"/>
        <v>hp_6440885;atk_3816822;hit_500000;miss_90;cirt_0;cirtSub_-3500</v>
      </c>
      <c r="P470" s="7"/>
      <c r="Q470" s="7"/>
      <c r="R470" s="7"/>
      <c r="S470" s="7"/>
      <c r="T470" s="7"/>
      <c r="V470" s="12" t="str">
        <f t="shared" si="154"/>
        <v>烟囱山9-10</v>
      </c>
      <c r="W470" s="12">
        <f t="shared" si="145"/>
        <v>759</v>
      </c>
      <c r="X470" s="5" t="s">
        <v>769</v>
      </c>
      <c r="Y470" s="5">
        <v>10</v>
      </c>
      <c r="Z470" s="5">
        <f t="shared" si="162"/>
        <v>2420</v>
      </c>
      <c r="AA470" s="11" t="s">
        <v>3967</v>
      </c>
      <c r="AB470" s="11">
        <v>1977482</v>
      </c>
      <c r="AC470" s="11">
        <f t="shared" si="146"/>
        <v>1.0375000000000001</v>
      </c>
      <c r="AD470" s="11">
        <f t="shared" si="147"/>
        <v>2051637</v>
      </c>
      <c r="AE470" s="6">
        <f t="shared" si="151"/>
        <v>594375</v>
      </c>
      <c r="AF470" s="11">
        <v>350000</v>
      </c>
      <c r="AG470" s="11">
        <f t="shared" si="149"/>
        <v>2996012</v>
      </c>
      <c r="AH470">
        <f t="shared" si="148"/>
        <v>1.515064106778216</v>
      </c>
      <c r="AI470" s="53">
        <v>0.6</v>
      </c>
      <c r="AJ470" s="7" t="str">
        <f t="shared" si="155"/>
        <v>hp_2996012</v>
      </c>
      <c r="AK470" s="12" t="s">
        <v>3968</v>
      </c>
      <c r="AL470" s="12">
        <v>363320</v>
      </c>
      <c r="AM470" s="7">
        <f>INT(IF(MOD(Y470,3)=0,INT(AL470*0.55),INT(AL470*0.35)))</f>
        <v>127162</v>
      </c>
      <c r="AN470" s="54">
        <f t="shared" si="159"/>
        <v>330271</v>
      </c>
      <c r="AO470" s="7" t="str">
        <f t="shared" si="160"/>
        <v>atk_330271</v>
      </c>
      <c r="AP470" s="12" t="s">
        <v>3973</v>
      </c>
      <c r="AQ470" s="12" t="s">
        <v>3987</v>
      </c>
      <c r="AR470" s="12" t="s">
        <v>3975</v>
      </c>
      <c r="AS470" s="12" t="s">
        <v>3976</v>
      </c>
      <c r="AU470" s="12" t="str">
        <f t="shared" si="161"/>
        <v>hp_2996012;atk_330271;hit_500000;miss_50;cirt_0;cirtSub_-3500</v>
      </c>
    </row>
    <row r="471" spans="1:47" x14ac:dyDescent="0.2">
      <c r="A471" s="8" t="s">
        <v>2087</v>
      </c>
      <c r="B471" s="6" t="s">
        <v>3967</v>
      </c>
      <c r="C471" s="6">
        <v>485980</v>
      </c>
      <c r="D471" s="6">
        <v>6493089</v>
      </c>
      <c r="E471" s="6" t="str">
        <f t="shared" si="156"/>
        <v>hp_6493089</v>
      </c>
      <c r="F471" s="7" t="s">
        <v>3968</v>
      </c>
      <c r="G471" s="6">
        <v>1767200</v>
      </c>
      <c r="H471" s="7">
        <f t="shared" si="164"/>
        <v>3869835</v>
      </c>
      <c r="I471" s="7" t="str">
        <f t="shared" si="157"/>
        <v>atk_3869835</v>
      </c>
      <c r="J471" s="7" t="s">
        <v>3973</v>
      </c>
      <c r="K471" s="7" t="s">
        <v>3995</v>
      </c>
      <c r="L471" s="7" t="s">
        <v>3975</v>
      </c>
      <c r="M471" s="7" t="s">
        <v>3976</v>
      </c>
      <c r="O471" s="7" t="str">
        <f t="shared" si="158"/>
        <v>hp_6493089;atk_3869835;hit_500000;miss_90;cirt_0;cirtSub_-3500</v>
      </c>
      <c r="V471" s="7" t="str">
        <f t="shared" si="154"/>
        <v>烟囱山10-1</v>
      </c>
      <c r="W471" s="7">
        <f t="shared" si="145"/>
        <v>761</v>
      </c>
      <c r="X471" s="9" t="s">
        <v>770</v>
      </c>
      <c r="Y471" s="9">
        <v>1</v>
      </c>
      <c r="Z471" s="8">
        <f t="shared" si="162"/>
        <v>2421</v>
      </c>
      <c r="AA471" s="6" t="s">
        <v>3967</v>
      </c>
      <c r="AB471" s="6">
        <v>1982411</v>
      </c>
      <c r="AC471" s="6">
        <f t="shared" si="146"/>
        <v>1.04</v>
      </c>
      <c r="AD471" s="6">
        <f t="shared" si="147"/>
        <v>2061707</v>
      </c>
      <c r="AE471" s="6">
        <f t="shared" ref="AE471" si="166">IF(MOD(Y471,1)=0,INT(AD470*0.3),0)</f>
        <v>615491</v>
      </c>
      <c r="AF471" s="6">
        <v>350000</v>
      </c>
      <c r="AG471" s="11">
        <f t="shared" si="149"/>
        <v>3027198</v>
      </c>
      <c r="AH471">
        <f t="shared" si="148"/>
        <v>1.5270284517186397</v>
      </c>
      <c r="AI471" s="53">
        <v>0.6</v>
      </c>
      <c r="AJ471" s="7" t="str">
        <f t="shared" si="155"/>
        <v>hp_3027198</v>
      </c>
      <c r="AK471" s="7" t="s">
        <v>3968</v>
      </c>
      <c r="AL471" s="7">
        <v>364200</v>
      </c>
      <c r="AM471" s="7">
        <f>INT(IF(MOD(Y471,3)=0,INT(AL471*0.55),INT(AL471*0.35)))</f>
        <v>127470</v>
      </c>
      <c r="AN471" s="54">
        <f t="shared" si="159"/>
        <v>333686</v>
      </c>
      <c r="AO471" s="7" t="str">
        <f t="shared" si="160"/>
        <v>atk_333686</v>
      </c>
      <c r="AP471" s="7" t="s">
        <v>3973</v>
      </c>
      <c r="AQ471" s="7" t="s">
        <v>3987</v>
      </c>
      <c r="AR471" s="7" t="s">
        <v>3975</v>
      </c>
      <c r="AS471" s="7" t="s">
        <v>3976</v>
      </c>
      <c r="AU471" s="7" t="str">
        <f t="shared" si="161"/>
        <v>hp_3027198;atk_333686;hit_500000;miss_50;cirt_0;cirtSub_-3500</v>
      </c>
    </row>
    <row r="472" spans="1:47" x14ac:dyDescent="0.2">
      <c r="A472" s="8" t="s">
        <v>2087</v>
      </c>
      <c r="B472" s="6" t="s">
        <v>3967</v>
      </c>
      <c r="C472" s="6">
        <v>485980</v>
      </c>
      <c r="D472" s="6">
        <v>6513641</v>
      </c>
      <c r="E472" s="6" t="str">
        <f t="shared" si="156"/>
        <v>hp_6513641</v>
      </c>
      <c r="F472" s="7" t="s">
        <v>3968</v>
      </c>
      <c r="G472" s="6">
        <v>1767200</v>
      </c>
      <c r="H472" s="7">
        <f t="shared" si="164"/>
        <v>3869835</v>
      </c>
      <c r="I472" s="7" t="str">
        <f t="shared" si="157"/>
        <v>atk_3869835</v>
      </c>
      <c r="J472" s="7" t="s">
        <v>3973</v>
      </c>
      <c r="K472" s="7" t="s">
        <v>3995</v>
      </c>
      <c r="L472" s="7" t="s">
        <v>3975</v>
      </c>
      <c r="M472" s="7" t="s">
        <v>3976</v>
      </c>
      <c r="O472" s="7" t="str">
        <f t="shared" si="158"/>
        <v>hp_6513641;atk_3869835;hit_500000;miss_90;cirt_0;cirtSub_-3500</v>
      </c>
      <c r="V472" s="7" t="str">
        <f t="shared" si="154"/>
        <v>烟囱山10-2</v>
      </c>
      <c r="W472" s="7">
        <f t="shared" si="145"/>
        <v>763</v>
      </c>
      <c r="X472" s="9" t="s">
        <v>770</v>
      </c>
      <c r="Y472" s="9">
        <v>2</v>
      </c>
      <c r="Z472" s="8">
        <f t="shared" si="162"/>
        <v>2423</v>
      </c>
      <c r="AA472" s="6" t="s">
        <v>3967</v>
      </c>
      <c r="AB472" s="6">
        <v>1987342</v>
      </c>
      <c r="AC472" s="6">
        <f t="shared" si="146"/>
        <v>1.04</v>
      </c>
      <c r="AD472" s="6">
        <f t="shared" si="147"/>
        <v>2066835</v>
      </c>
      <c r="AE472" s="6">
        <f t="shared" si="151"/>
        <v>615491</v>
      </c>
      <c r="AF472" s="6">
        <v>350000</v>
      </c>
      <c r="AG472" s="11">
        <f t="shared" si="149"/>
        <v>3032326</v>
      </c>
      <c r="AH472">
        <f t="shared" si="148"/>
        <v>1.5258199142372073</v>
      </c>
      <c r="AI472" s="53">
        <v>0.6</v>
      </c>
      <c r="AJ472" s="7" t="str">
        <f t="shared" si="155"/>
        <v>hp_3032326</v>
      </c>
      <c r="AK472" s="7" t="s">
        <v>3968</v>
      </c>
      <c r="AL472" s="7">
        <v>365080</v>
      </c>
      <c r="AM472" s="7">
        <f>INT(IF(MOD(Y472,3)=0,INT(AL472*0.55),INT(AL472*0.35)))</f>
        <v>127778</v>
      </c>
      <c r="AN472" s="54">
        <f t="shared" si="159"/>
        <v>334227</v>
      </c>
      <c r="AO472" s="7" t="str">
        <f t="shared" si="160"/>
        <v>atk_334227</v>
      </c>
      <c r="AP472" s="7" t="s">
        <v>3973</v>
      </c>
      <c r="AQ472" s="7" t="s">
        <v>3987</v>
      </c>
      <c r="AR472" s="7" t="s">
        <v>3975</v>
      </c>
      <c r="AS472" s="7" t="s">
        <v>3976</v>
      </c>
      <c r="AU472" s="7" t="str">
        <f t="shared" si="161"/>
        <v>hp_3032326;atk_334227;hit_500000;miss_50;cirt_0;cirtSub_-3500</v>
      </c>
    </row>
    <row r="473" spans="1:47" x14ac:dyDescent="0.2">
      <c r="A473" s="8" t="s">
        <v>2087</v>
      </c>
      <c r="B473" s="6" t="s">
        <v>3967</v>
      </c>
      <c r="C473" s="6">
        <v>485980</v>
      </c>
      <c r="D473" s="6">
        <v>6534235</v>
      </c>
      <c r="E473" s="6" t="str">
        <f t="shared" si="156"/>
        <v>hp_6534235</v>
      </c>
      <c r="F473" s="7" t="s">
        <v>3968</v>
      </c>
      <c r="G473" s="6">
        <v>1767200</v>
      </c>
      <c r="H473" s="7">
        <f t="shared" si="164"/>
        <v>3869835</v>
      </c>
      <c r="I473" s="7" t="str">
        <f t="shared" si="157"/>
        <v>atk_3869835</v>
      </c>
      <c r="J473" s="7" t="s">
        <v>3973</v>
      </c>
      <c r="K473" s="7" t="s">
        <v>3995</v>
      </c>
      <c r="L473" s="7" t="s">
        <v>3975</v>
      </c>
      <c r="M473" s="7" t="s">
        <v>3976</v>
      </c>
      <c r="O473" s="7" t="str">
        <f t="shared" si="158"/>
        <v>hp_6534235;atk_3869835;hit_500000;miss_90;cirt_0;cirtSub_-3500</v>
      </c>
      <c r="V473" s="7" t="str">
        <f t="shared" si="154"/>
        <v>烟囱山10-3</v>
      </c>
      <c r="W473" s="7">
        <f t="shared" si="145"/>
        <v>765</v>
      </c>
      <c r="X473" s="9" t="s">
        <v>770</v>
      </c>
      <c r="Y473" s="9">
        <v>3</v>
      </c>
      <c r="Z473" s="8">
        <f t="shared" si="162"/>
        <v>2426</v>
      </c>
      <c r="AA473" s="6" t="s">
        <v>3967</v>
      </c>
      <c r="AB473" s="6">
        <v>1992272</v>
      </c>
      <c r="AC473" s="6">
        <f t="shared" si="146"/>
        <v>1.0425</v>
      </c>
      <c r="AD473" s="6">
        <f t="shared" si="147"/>
        <v>2076943</v>
      </c>
      <c r="AE473" s="6">
        <f t="shared" si="151"/>
        <v>615491</v>
      </c>
      <c r="AF473" s="6">
        <v>350000</v>
      </c>
      <c r="AG473" s="11">
        <f t="shared" si="149"/>
        <v>3042434</v>
      </c>
      <c r="AH473">
        <f t="shared" si="148"/>
        <v>1.5271177831139524</v>
      </c>
      <c r="AI473" s="53">
        <v>0.6</v>
      </c>
      <c r="AJ473" s="7" t="str">
        <f t="shared" si="155"/>
        <v>hp_3042434</v>
      </c>
      <c r="AK473" s="7" t="s">
        <v>3968</v>
      </c>
      <c r="AL473" s="7">
        <v>365960</v>
      </c>
      <c r="AM473" s="7">
        <f>INT(IF(MOD(Y473,3)=0,INT(AL473*0.55),INT(AL473*0.35)))</f>
        <v>201278</v>
      </c>
      <c r="AN473" s="54">
        <f t="shared" si="159"/>
        <v>335318</v>
      </c>
      <c r="AO473" s="7" t="str">
        <f t="shared" si="160"/>
        <v>atk_335318</v>
      </c>
      <c r="AP473" s="7" t="s">
        <v>3973</v>
      </c>
      <c r="AQ473" s="7" t="s">
        <v>3987</v>
      </c>
      <c r="AR473" s="7" t="s">
        <v>3975</v>
      </c>
      <c r="AS473" s="7" t="s">
        <v>3976</v>
      </c>
      <c r="AU473" s="7" t="str">
        <f t="shared" si="161"/>
        <v>hp_3042434;atk_335318;hit_500000;miss_50;cirt_0;cirtSub_-3500</v>
      </c>
    </row>
    <row r="474" spans="1:47" x14ac:dyDescent="0.2">
      <c r="A474" s="8" t="s">
        <v>2088</v>
      </c>
      <c r="B474" s="6" t="s">
        <v>3967</v>
      </c>
      <c r="C474" s="6">
        <v>491315</v>
      </c>
      <c r="D474" s="6">
        <v>6586844</v>
      </c>
      <c r="E474" s="6" t="str">
        <f t="shared" si="156"/>
        <v>hp_6586844</v>
      </c>
      <c r="F474" s="7" t="s">
        <v>3968</v>
      </c>
      <c r="G474" s="6">
        <v>1786600</v>
      </c>
      <c r="H474" s="7">
        <f t="shared" si="164"/>
        <v>3923202</v>
      </c>
      <c r="I474" s="7" t="str">
        <f t="shared" si="157"/>
        <v>atk_3923202</v>
      </c>
      <c r="J474" s="7" t="s">
        <v>3973</v>
      </c>
      <c r="K474" s="7" t="s">
        <v>3995</v>
      </c>
      <c r="L474" s="7" t="s">
        <v>3975</v>
      </c>
      <c r="M474" s="7" t="s">
        <v>3976</v>
      </c>
      <c r="O474" s="7" t="str">
        <f t="shared" si="158"/>
        <v>hp_6586844;atk_3923202;hit_500000;miss_90;cirt_0;cirtSub_-3500</v>
      </c>
      <c r="V474" s="7" t="str">
        <f t="shared" si="154"/>
        <v>烟囱山10-4</v>
      </c>
      <c r="W474" s="7">
        <f t="shared" si="145"/>
        <v>767</v>
      </c>
      <c r="X474" s="9" t="s">
        <v>770</v>
      </c>
      <c r="Y474" s="9">
        <v>4</v>
      </c>
      <c r="Z474" s="8">
        <f t="shared" si="162"/>
        <v>2430</v>
      </c>
      <c r="AA474" s="6" t="s">
        <v>3967</v>
      </c>
      <c r="AB474" s="6">
        <v>1997204</v>
      </c>
      <c r="AC474" s="6">
        <f t="shared" si="146"/>
        <v>1.0425</v>
      </c>
      <c r="AD474" s="6">
        <f t="shared" si="147"/>
        <v>2082085</v>
      </c>
      <c r="AE474" s="6">
        <f t="shared" si="151"/>
        <v>615491</v>
      </c>
      <c r="AF474" s="6">
        <v>350000</v>
      </c>
      <c r="AG474" s="11">
        <f t="shared" si="149"/>
        <v>3047576</v>
      </c>
      <c r="AH474">
        <f t="shared" si="148"/>
        <v>1.5259212378905711</v>
      </c>
      <c r="AI474" s="53">
        <v>0.6</v>
      </c>
      <c r="AJ474" s="7" t="str">
        <f t="shared" si="155"/>
        <v>hp_3047576</v>
      </c>
      <c r="AK474" s="7" t="s">
        <v>3968</v>
      </c>
      <c r="AL474" s="7">
        <v>366840</v>
      </c>
      <c r="AM474" s="7">
        <f>INT(IF(MOD(Y474,3)=0,INT(AL474*0.55),INT(AL474*0.35)))</f>
        <v>128394</v>
      </c>
      <c r="AN474" s="54">
        <f t="shared" si="159"/>
        <v>335861</v>
      </c>
      <c r="AO474" s="7" t="str">
        <f t="shared" si="160"/>
        <v>atk_335861</v>
      </c>
      <c r="AP474" s="7" t="s">
        <v>3973</v>
      </c>
      <c r="AQ474" s="7" t="s">
        <v>3987</v>
      </c>
      <c r="AR474" s="7" t="s">
        <v>3975</v>
      </c>
      <c r="AS474" s="7" t="s">
        <v>3976</v>
      </c>
      <c r="AU474" s="7" t="str">
        <f t="shared" si="161"/>
        <v>hp_3047576;atk_335861;hit_500000;miss_50;cirt_0;cirtSub_-3500</v>
      </c>
    </row>
    <row r="475" spans="1:47" x14ac:dyDescent="0.2">
      <c r="A475" s="8" t="s">
        <v>2088</v>
      </c>
      <c r="B475" s="6" t="s">
        <v>3967</v>
      </c>
      <c r="C475" s="6">
        <v>491315</v>
      </c>
      <c r="D475" s="6">
        <v>6607548</v>
      </c>
      <c r="E475" s="6" t="str">
        <f t="shared" si="156"/>
        <v>hp_6607548</v>
      </c>
      <c r="F475" s="7" t="s">
        <v>3968</v>
      </c>
      <c r="G475" s="6">
        <v>1786600</v>
      </c>
      <c r="H475" s="7">
        <f t="shared" si="164"/>
        <v>3923202</v>
      </c>
      <c r="I475" s="7" t="str">
        <f t="shared" si="157"/>
        <v>atk_3923202</v>
      </c>
      <c r="J475" s="7" t="s">
        <v>3973</v>
      </c>
      <c r="K475" s="7" t="s">
        <v>3995</v>
      </c>
      <c r="L475" s="7" t="s">
        <v>3975</v>
      </c>
      <c r="M475" s="7" t="s">
        <v>3976</v>
      </c>
      <c r="O475" s="7" t="str">
        <f t="shared" si="158"/>
        <v>hp_6607548;atk_3923202;hit_500000;miss_90;cirt_0;cirtSub_-3500</v>
      </c>
      <c r="V475" s="7" t="str">
        <f t="shared" si="154"/>
        <v>烟囱山10-5</v>
      </c>
      <c r="W475" s="7">
        <f t="shared" si="145"/>
        <v>769</v>
      </c>
      <c r="X475" s="9" t="s">
        <v>770</v>
      </c>
      <c r="Y475" s="9">
        <v>5</v>
      </c>
      <c r="Z475" s="8">
        <f t="shared" si="162"/>
        <v>2435</v>
      </c>
      <c r="AA475" s="6" t="s">
        <v>3967</v>
      </c>
      <c r="AB475" s="6">
        <v>2002136</v>
      </c>
      <c r="AC475" s="6">
        <f t="shared" si="146"/>
        <v>1.0425</v>
      </c>
      <c r="AD475" s="6">
        <f t="shared" si="147"/>
        <v>2087226</v>
      </c>
      <c r="AE475" s="6">
        <f t="shared" si="151"/>
        <v>615491</v>
      </c>
      <c r="AF475" s="6">
        <v>350000</v>
      </c>
      <c r="AG475" s="11">
        <f t="shared" si="149"/>
        <v>3052717</v>
      </c>
      <c r="AH475">
        <f t="shared" si="148"/>
        <v>1.5247300882657322</v>
      </c>
      <c r="AI475" s="53">
        <v>0.6</v>
      </c>
      <c r="AJ475" s="7" t="str">
        <f t="shared" si="155"/>
        <v>hp_3052717</v>
      </c>
      <c r="AK475" s="7" t="s">
        <v>3968</v>
      </c>
      <c r="AL475" s="7">
        <v>367720</v>
      </c>
      <c r="AM475" s="7">
        <f>INT(IF(MOD(Y475,3)=0,INT(AL475*0.55),INT(AL475*0.35)))</f>
        <v>128702</v>
      </c>
      <c r="AN475" s="54">
        <f t="shared" si="159"/>
        <v>336404</v>
      </c>
      <c r="AO475" s="7" t="str">
        <f t="shared" si="160"/>
        <v>atk_336404</v>
      </c>
      <c r="AP475" s="7" t="s">
        <v>3973</v>
      </c>
      <c r="AQ475" s="7" t="s">
        <v>3987</v>
      </c>
      <c r="AR475" s="7" t="s">
        <v>3975</v>
      </c>
      <c r="AS475" s="7" t="s">
        <v>3976</v>
      </c>
      <c r="AU475" s="7" t="str">
        <f t="shared" si="161"/>
        <v>hp_3052717;atk_336404;hit_500000;miss_50;cirt_0;cirtSub_-3500</v>
      </c>
    </row>
    <row r="476" spans="1:47" x14ac:dyDescent="0.2">
      <c r="A476" s="8" t="s">
        <v>2088</v>
      </c>
      <c r="B476" s="6" t="s">
        <v>3967</v>
      </c>
      <c r="C476" s="6">
        <v>491315</v>
      </c>
      <c r="D476" s="6">
        <v>6628293</v>
      </c>
      <c r="E476" s="6" t="str">
        <f t="shared" si="156"/>
        <v>hp_6628293</v>
      </c>
      <c r="F476" s="7" t="s">
        <v>3968</v>
      </c>
      <c r="G476" s="6">
        <v>1786600</v>
      </c>
      <c r="H476" s="7">
        <f t="shared" si="164"/>
        <v>3923202</v>
      </c>
      <c r="I476" s="7" t="str">
        <f t="shared" si="157"/>
        <v>atk_3923202</v>
      </c>
      <c r="J476" s="7" t="s">
        <v>3973</v>
      </c>
      <c r="K476" s="7" t="s">
        <v>3995</v>
      </c>
      <c r="L476" s="7" t="s">
        <v>3975</v>
      </c>
      <c r="M476" s="7" t="s">
        <v>3976</v>
      </c>
      <c r="O476" s="7" t="str">
        <f t="shared" si="158"/>
        <v>hp_6628293;atk_3923202;hit_500000;miss_90;cirt_0;cirtSub_-3500</v>
      </c>
      <c r="V476" s="7" t="str">
        <f t="shared" si="154"/>
        <v>烟囱山10-6</v>
      </c>
      <c r="W476" s="7">
        <f t="shared" si="145"/>
        <v>771</v>
      </c>
      <c r="X476" s="9" t="s">
        <v>770</v>
      </c>
      <c r="Y476" s="9">
        <v>6</v>
      </c>
      <c r="Z476" s="8">
        <f t="shared" si="162"/>
        <v>2441</v>
      </c>
      <c r="AA476" s="6" t="s">
        <v>3967</v>
      </c>
      <c r="AB476" s="6">
        <v>2007069</v>
      </c>
      <c r="AC476" s="6">
        <f t="shared" si="146"/>
        <v>1.0449999999999999</v>
      </c>
      <c r="AD476" s="6">
        <f t="shared" si="147"/>
        <v>2097387</v>
      </c>
      <c r="AE476" s="6">
        <f t="shared" si="151"/>
        <v>615491</v>
      </c>
      <c r="AF476" s="6">
        <v>350000</v>
      </c>
      <c r="AG476" s="11">
        <f t="shared" si="149"/>
        <v>3062878</v>
      </c>
      <c r="AH476">
        <f t="shared" si="148"/>
        <v>1.526045193264407</v>
      </c>
      <c r="AI476" s="53">
        <v>0.6</v>
      </c>
      <c r="AJ476" s="7" t="str">
        <f t="shared" si="155"/>
        <v>hp_3062878</v>
      </c>
      <c r="AK476" s="7" t="s">
        <v>3968</v>
      </c>
      <c r="AL476" s="7">
        <v>368600</v>
      </c>
      <c r="AM476" s="7">
        <f>INT(IF(MOD(Y476,3)=0,INT(AL476*0.55),INT(AL476*0.35)))</f>
        <v>202730</v>
      </c>
      <c r="AN476" s="54">
        <f t="shared" si="159"/>
        <v>337500</v>
      </c>
      <c r="AO476" s="7" t="str">
        <f t="shared" si="160"/>
        <v>atk_337500</v>
      </c>
      <c r="AP476" s="7" t="s">
        <v>3973</v>
      </c>
      <c r="AQ476" s="7" t="s">
        <v>3987</v>
      </c>
      <c r="AR476" s="7" t="s">
        <v>3975</v>
      </c>
      <c r="AS476" s="7" t="s">
        <v>3976</v>
      </c>
      <c r="AU476" s="7" t="str">
        <f t="shared" si="161"/>
        <v>hp_3062878;atk_337500;hit_500000;miss_50;cirt_0;cirtSub_-3500</v>
      </c>
    </row>
    <row r="477" spans="1:47" x14ac:dyDescent="0.2">
      <c r="A477" s="8" t="s">
        <v>2089</v>
      </c>
      <c r="B477" s="6" t="s">
        <v>3967</v>
      </c>
      <c r="C477" s="6">
        <v>496650</v>
      </c>
      <c r="D477" s="6">
        <v>6682114</v>
      </c>
      <c r="E477" s="6" t="str">
        <f t="shared" si="156"/>
        <v>hp_6682114</v>
      </c>
      <c r="F477" s="7" t="s">
        <v>3968</v>
      </c>
      <c r="G477" s="6">
        <v>1806000</v>
      </c>
      <c r="H477" s="7">
        <f t="shared" si="164"/>
        <v>3976922</v>
      </c>
      <c r="I477" s="7" t="str">
        <f t="shared" si="157"/>
        <v>atk_3976922</v>
      </c>
      <c r="J477" s="7" t="s">
        <v>3973</v>
      </c>
      <c r="K477" s="7" t="s">
        <v>3995</v>
      </c>
      <c r="L477" s="7" t="s">
        <v>3975</v>
      </c>
      <c r="M477" s="7" t="s">
        <v>3976</v>
      </c>
      <c r="O477" s="7" t="str">
        <f t="shared" si="158"/>
        <v>hp_6682114;atk_3976922;hit_500000;miss_90;cirt_0;cirtSub_-3500</v>
      </c>
      <c r="V477" s="7" t="str">
        <f t="shared" si="154"/>
        <v>烟囱山10-7</v>
      </c>
      <c r="W477" s="7">
        <f t="shared" ref="W477:W540" si="167">W476+2</f>
        <v>773</v>
      </c>
      <c r="X477" s="9" t="s">
        <v>770</v>
      </c>
      <c r="Y477" s="9">
        <v>7</v>
      </c>
      <c r="Z477" s="8">
        <f t="shared" si="162"/>
        <v>2448</v>
      </c>
      <c r="AA477" s="6" t="s">
        <v>3967</v>
      </c>
      <c r="AB477" s="6">
        <v>2012003</v>
      </c>
      <c r="AC477" s="6">
        <f t="shared" si="146"/>
        <v>1.0449999999999999</v>
      </c>
      <c r="AD477" s="6">
        <f t="shared" si="147"/>
        <v>2102543</v>
      </c>
      <c r="AE477" s="6">
        <f t="shared" si="151"/>
        <v>615491</v>
      </c>
      <c r="AF477" s="6">
        <v>350000</v>
      </c>
      <c r="AG477" s="11">
        <f t="shared" si="149"/>
        <v>3068034</v>
      </c>
      <c r="AH477">
        <f t="shared" si="148"/>
        <v>1.5248655195842153</v>
      </c>
      <c r="AI477" s="53">
        <v>0.6</v>
      </c>
      <c r="AJ477" s="7" t="str">
        <f t="shared" si="155"/>
        <v>hp_3068034</v>
      </c>
      <c r="AK477" s="7" t="s">
        <v>3968</v>
      </c>
      <c r="AL477" s="7">
        <v>369480</v>
      </c>
      <c r="AM477" s="7">
        <f>INT(IF(MOD(Y477,3)=0,INT(AL477*0.55),INT(AL477*0.35)))</f>
        <v>129318</v>
      </c>
      <c r="AN477" s="54">
        <f t="shared" si="159"/>
        <v>338044</v>
      </c>
      <c r="AO477" s="7" t="str">
        <f t="shared" si="160"/>
        <v>atk_338044</v>
      </c>
      <c r="AP477" s="7" t="s">
        <v>3973</v>
      </c>
      <c r="AQ477" s="7" t="s">
        <v>3987</v>
      </c>
      <c r="AR477" s="7" t="s">
        <v>3975</v>
      </c>
      <c r="AS477" s="7" t="s">
        <v>3976</v>
      </c>
      <c r="AU477" s="7" t="str">
        <f t="shared" si="161"/>
        <v>hp_3068034;atk_338044;hit_500000;miss_50;cirt_0;cirtSub_-3500</v>
      </c>
    </row>
    <row r="478" spans="1:47" x14ac:dyDescent="0.2">
      <c r="A478" s="8" t="s">
        <v>2089</v>
      </c>
      <c r="B478" s="6" t="s">
        <v>3967</v>
      </c>
      <c r="C478" s="6">
        <v>496650</v>
      </c>
      <c r="D478" s="6">
        <v>6704179</v>
      </c>
      <c r="E478" s="6" t="str">
        <f t="shared" si="156"/>
        <v>hp_6704179</v>
      </c>
      <c r="F478" s="7" t="s">
        <v>3968</v>
      </c>
      <c r="G478" s="6">
        <v>1806000</v>
      </c>
      <c r="H478" s="7">
        <f t="shared" si="164"/>
        <v>3976922</v>
      </c>
      <c r="I478" s="7" t="str">
        <f t="shared" si="157"/>
        <v>atk_3976922</v>
      </c>
      <c r="J478" s="7" t="s">
        <v>3973</v>
      </c>
      <c r="K478" s="7" t="s">
        <v>3995</v>
      </c>
      <c r="L478" s="7" t="s">
        <v>3975</v>
      </c>
      <c r="M478" s="7" t="s">
        <v>3976</v>
      </c>
      <c r="O478" s="7" t="str">
        <f t="shared" si="158"/>
        <v>hp_6704179;atk_3976922;hit_500000;miss_90;cirt_0;cirtSub_-3500</v>
      </c>
      <c r="V478" s="7" t="str">
        <f t="shared" si="154"/>
        <v>烟囱山10-8</v>
      </c>
      <c r="W478" s="7">
        <f t="shared" si="167"/>
        <v>775</v>
      </c>
      <c r="X478" s="9" t="s">
        <v>770</v>
      </c>
      <c r="Y478" s="9">
        <v>8</v>
      </c>
      <c r="Z478" s="8">
        <f t="shared" si="162"/>
        <v>2456</v>
      </c>
      <c r="AA478" s="6" t="s">
        <v>3967</v>
      </c>
      <c r="AB478" s="6">
        <v>2016937</v>
      </c>
      <c r="AC478" s="6">
        <f t="shared" si="146"/>
        <v>1.0449999999999999</v>
      </c>
      <c r="AD478" s="6">
        <f t="shared" si="147"/>
        <v>2107699</v>
      </c>
      <c r="AE478" s="6">
        <f t="shared" si="151"/>
        <v>615491</v>
      </c>
      <c r="AF478" s="6">
        <v>350000</v>
      </c>
      <c r="AG478" s="11">
        <f t="shared" si="149"/>
        <v>3073190</v>
      </c>
      <c r="AH478">
        <f t="shared" si="148"/>
        <v>1.5236916175368889</v>
      </c>
      <c r="AI478" s="53">
        <v>0.6</v>
      </c>
      <c r="AJ478" s="7" t="str">
        <f t="shared" si="155"/>
        <v>hp_3073190</v>
      </c>
      <c r="AK478" s="7" t="s">
        <v>3968</v>
      </c>
      <c r="AL478" s="7">
        <v>370360</v>
      </c>
      <c r="AM478" s="7">
        <f>INT(IF(MOD(Y478,3)=0,INT(AL478*0.55),INT(AL478*0.35)))</f>
        <v>129626</v>
      </c>
      <c r="AN478" s="54">
        <f t="shared" si="159"/>
        <v>338588</v>
      </c>
      <c r="AO478" s="7" t="str">
        <f t="shared" si="160"/>
        <v>atk_338588</v>
      </c>
      <c r="AP478" s="7" t="s">
        <v>3973</v>
      </c>
      <c r="AQ478" s="7" t="s">
        <v>3987</v>
      </c>
      <c r="AR478" s="7" t="s">
        <v>3975</v>
      </c>
      <c r="AS478" s="7" t="s">
        <v>3976</v>
      </c>
      <c r="AU478" s="7" t="str">
        <f t="shared" si="161"/>
        <v>hp_3073190;atk_338588;hit_500000;miss_50;cirt_0;cirtSub_-3500</v>
      </c>
    </row>
    <row r="479" spans="1:47" x14ac:dyDescent="0.2">
      <c r="A479" s="8" t="s">
        <v>2089</v>
      </c>
      <c r="B479" s="6" t="s">
        <v>3967</v>
      </c>
      <c r="C479" s="6">
        <v>496650</v>
      </c>
      <c r="D479" s="6">
        <v>6726289</v>
      </c>
      <c r="E479" s="6" t="str">
        <f t="shared" si="156"/>
        <v>hp_6726289</v>
      </c>
      <c r="F479" s="7" t="s">
        <v>3968</v>
      </c>
      <c r="G479" s="6">
        <v>1806000</v>
      </c>
      <c r="H479" s="7">
        <f t="shared" si="164"/>
        <v>3976922</v>
      </c>
      <c r="I479" s="7" t="str">
        <f t="shared" si="157"/>
        <v>atk_3976922</v>
      </c>
      <c r="J479" s="7" t="s">
        <v>3973</v>
      </c>
      <c r="K479" s="7" t="s">
        <v>3995</v>
      </c>
      <c r="L479" s="7" t="s">
        <v>3975</v>
      </c>
      <c r="M479" s="7" t="s">
        <v>3976</v>
      </c>
      <c r="O479" s="7" t="str">
        <f t="shared" si="158"/>
        <v>hp_6726289;atk_3976922;hit_500000;miss_90;cirt_0;cirtSub_-3500</v>
      </c>
      <c r="V479" s="7" t="str">
        <f t="shared" si="154"/>
        <v>烟囱山10-9</v>
      </c>
      <c r="W479" s="7">
        <f t="shared" si="167"/>
        <v>777</v>
      </c>
      <c r="X479" s="9" t="s">
        <v>770</v>
      </c>
      <c r="Y479" s="9">
        <v>9</v>
      </c>
      <c r="Z479" s="8">
        <f t="shared" si="162"/>
        <v>2465</v>
      </c>
      <c r="AA479" s="6" t="s">
        <v>3967</v>
      </c>
      <c r="AB479" s="6">
        <v>2021872</v>
      </c>
      <c r="AC479" s="6">
        <f t="shared" ref="AC479:AC542" si="168">0.6+INT((Z479-1)/55)*0.01+INT(Y479/3)*0.0025</f>
        <v>1.0475000000000001</v>
      </c>
      <c r="AD479" s="6">
        <f t="shared" ref="AD479:AD542" si="169">INT(AB479*AC479)</f>
        <v>2117910</v>
      </c>
      <c r="AE479" s="6">
        <f t="shared" si="151"/>
        <v>615491</v>
      </c>
      <c r="AF479" s="6">
        <v>350000</v>
      </c>
      <c r="AG479" s="11">
        <f t="shared" si="149"/>
        <v>3083401</v>
      </c>
      <c r="AH479">
        <f t="shared" si="148"/>
        <v>1.525022850111184</v>
      </c>
      <c r="AI479" s="53">
        <v>0.6</v>
      </c>
      <c r="AJ479" s="7" t="str">
        <f t="shared" si="155"/>
        <v>hp_3083401</v>
      </c>
      <c r="AK479" s="7" t="s">
        <v>3968</v>
      </c>
      <c r="AL479" s="7">
        <v>371240</v>
      </c>
      <c r="AM479" s="7">
        <f>INT(IF(MOD(Y479,3)=0,INT(AL479*0.55),INT(AL479*0.35)))</f>
        <v>204182</v>
      </c>
      <c r="AN479" s="54">
        <f t="shared" si="159"/>
        <v>339689</v>
      </c>
      <c r="AO479" s="7" t="str">
        <f t="shared" si="160"/>
        <v>atk_339689</v>
      </c>
      <c r="AP479" s="7" t="s">
        <v>3973</v>
      </c>
      <c r="AQ479" s="7" t="s">
        <v>3987</v>
      </c>
      <c r="AR479" s="7" t="s">
        <v>3975</v>
      </c>
      <c r="AS479" s="7" t="s">
        <v>3976</v>
      </c>
      <c r="AU479" s="7" t="str">
        <f t="shared" si="161"/>
        <v>hp_3083401;atk_339689;hit_500000;miss_50;cirt_0;cirtSub_-3500</v>
      </c>
    </row>
    <row r="480" spans="1:47" s="12" customFormat="1" x14ac:dyDescent="0.2">
      <c r="A480" s="8" t="s">
        <v>2090</v>
      </c>
      <c r="B480" s="6" t="s">
        <v>3967</v>
      </c>
      <c r="C480" s="6">
        <v>502425</v>
      </c>
      <c r="D480" s="6">
        <v>6781719</v>
      </c>
      <c r="E480" s="6" t="str">
        <f t="shared" si="156"/>
        <v>hp_6781719</v>
      </c>
      <c r="F480" s="7" t="s">
        <v>3968</v>
      </c>
      <c r="G480" s="6">
        <v>1827000</v>
      </c>
      <c r="H480" s="7">
        <f t="shared" si="164"/>
        <v>4034053</v>
      </c>
      <c r="I480" s="7" t="str">
        <f t="shared" si="157"/>
        <v>atk_4034053</v>
      </c>
      <c r="J480" s="7" t="s">
        <v>3973</v>
      </c>
      <c r="K480" s="7" t="s">
        <v>3995</v>
      </c>
      <c r="L480" s="7" t="s">
        <v>3975</v>
      </c>
      <c r="M480" s="7" t="s">
        <v>3976</v>
      </c>
      <c r="N480" s="7"/>
      <c r="O480" s="7" t="str">
        <f t="shared" si="158"/>
        <v>hp_6781719;atk_4034053;hit_500000;miss_90;cirt_0;cirtSub_-3500</v>
      </c>
      <c r="P480" s="7"/>
      <c r="Q480" s="7"/>
      <c r="R480" s="7"/>
      <c r="S480" s="7"/>
      <c r="T480" s="7"/>
      <c r="V480" s="12" t="str">
        <f t="shared" si="154"/>
        <v>烟囱山10-10</v>
      </c>
      <c r="W480" s="12">
        <f t="shared" si="167"/>
        <v>779</v>
      </c>
      <c r="X480" s="5" t="s">
        <v>770</v>
      </c>
      <c r="Y480" s="5">
        <v>10</v>
      </c>
      <c r="Z480" s="5">
        <f t="shared" si="162"/>
        <v>2475</v>
      </c>
      <c r="AA480" s="11" t="s">
        <v>3967</v>
      </c>
      <c r="AB480" s="11">
        <v>2026807</v>
      </c>
      <c r="AC480" s="11">
        <f t="shared" si="168"/>
        <v>1.0475000000000001</v>
      </c>
      <c r="AD480" s="11">
        <f t="shared" si="169"/>
        <v>2123080</v>
      </c>
      <c r="AE480" s="6">
        <f t="shared" si="151"/>
        <v>615491</v>
      </c>
      <c r="AF480" s="11">
        <v>350000</v>
      </c>
      <c r="AG480" s="11">
        <f t="shared" si="149"/>
        <v>3088571</v>
      </c>
      <c r="AH480">
        <f t="shared" ref="AH480:AH543" si="170">AG480/AB480</f>
        <v>1.5238604366375288</v>
      </c>
      <c r="AI480" s="53">
        <v>0.6</v>
      </c>
      <c r="AJ480" s="7" t="str">
        <f t="shared" si="155"/>
        <v>hp_3088571</v>
      </c>
      <c r="AK480" s="12" t="s">
        <v>3968</v>
      </c>
      <c r="AL480" s="12">
        <v>372120</v>
      </c>
      <c r="AM480" s="7">
        <f>INT(IF(MOD(Y480,3)=0,INT(AL480*0.55),INT(AL480*0.35)))</f>
        <v>130242</v>
      </c>
      <c r="AN480" s="54">
        <f t="shared" si="159"/>
        <v>340235</v>
      </c>
      <c r="AO480" s="7" t="str">
        <f t="shared" si="160"/>
        <v>atk_340235</v>
      </c>
      <c r="AP480" s="12" t="s">
        <v>3973</v>
      </c>
      <c r="AQ480" s="12" t="s">
        <v>3987</v>
      </c>
      <c r="AR480" s="12" t="s">
        <v>3975</v>
      </c>
      <c r="AS480" s="12" t="s">
        <v>3976</v>
      </c>
      <c r="AU480" s="12" t="str">
        <f t="shared" si="161"/>
        <v>hp_3088571;atk_340235;hit_500000;miss_50;cirt_0;cirtSub_-3500</v>
      </c>
    </row>
    <row r="481" spans="1:47" x14ac:dyDescent="0.2">
      <c r="A481" s="8" t="s">
        <v>2090</v>
      </c>
      <c r="B481" s="6" t="s">
        <v>3967</v>
      </c>
      <c r="C481" s="6">
        <v>502425</v>
      </c>
      <c r="D481" s="6">
        <v>6802885</v>
      </c>
      <c r="E481" s="6" t="str">
        <f t="shared" si="156"/>
        <v>hp_6802885</v>
      </c>
      <c r="F481" s="7" t="s">
        <v>3968</v>
      </c>
      <c r="G481" s="6">
        <v>1827000</v>
      </c>
      <c r="H481" s="7">
        <f t="shared" si="164"/>
        <v>4034053</v>
      </c>
      <c r="I481" s="7" t="str">
        <f t="shared" si="157"/>
        <v>atk_4034053</v>
      </c>
      <c r="J481" s="7" t="s">
        <v>3973</v>
      </c>
      <c r="K481" s="7" t="s">
        <v>3995</v>
      </c>
      <c r="L481" s="7" t="s">
        <v>3975</v>
      </c>
      <c r="M481" s="7" t="s">
        <v>3976</v>
      </c>
      <c r="O481" s="7" t="str">
        <f t="shared" si="158"/>
        <v>hp_6802885;atk_4034053;hit_500000;miss_90;cirt_0;cirtSub_-3500</v>
      </c>
      <c r="V481" s="7" t="str">
        <f t="shared" si="154"/>
        <v>沙漠遗迹1-1</v>
      </c>
      <c r="W481" s="7">
        <f t="shared" si="167"/>
        <v>781</v>
      </c>
      <c r="X481" s="9" t="s">
        <v>791</v>
      </c>
      <c r="Y481" s="9">
        <v>1</v>
      </c>
      <c r="Z481" s="8">
        <f t="shared" si="162"/>
        <v>2476</v>
      </c>
      <c r="AA481" s="6" t="s">
        <v>3967</v>
      </c>
      <c r="AB481" s="6">
        <v>2031744</v>
      </c>
      <c r="AC481" s="6">
        <f t="shared" si="168"/>
        <v>1.05</v>
      </c>
      <c r="AD481" s="6">
        <f t="shared" si="169"/>
        <v>2133331</v>
      </c>
      <c r="AE481" s="6">
        <f t="shared" ref="AE481" si="171">IF(MOD(Y481,1)=0,INT(AD480*0.3),0)</f>
        <v>636924</v>
      </c>
      <c r="AF481" s="6">
        <v>350000</v>
      </c>
      <c r="AG481" s="11">
        <f t="shared" ref="AG481:AG544" si="172">INT(AD481*1)+AF481+AE481</f>
        <v>3120255</v>
      </c>
      <c r="AH481">
        <f t="shared" si="170"/>
        <v>1.5357520435645435</v>
      </c>
      <c r="AI481" s="53">
        <v>0.65</v>
      </c>
      <c r="AJ481" s="7" t="str">
        <f t="shared" si="155"/>
        <v>hp_3120255</v>
      </c>
      <c r="AK481" s="7" t="s">
        <v>3968</v>
      </c>
      <c r="AL481" s="7">
        <v>373000</v>
      </c>
      <c r="AM481" s="7">
        <f>INT(IF(MOD(Y481,3)=0,INT(AL481*0.55),INT(AL481*0.35)))</f>
        <v>130550</v>
      </c>
      <c r="AN481" s="54">
        <f t="shared" si="159"/>
        <v>372343</v>
      </c>
      <c r="AO481" s="7" t="str">
        <f t="shared" si="160"/>
        <v>atk_372343</v>
      </c>
      <c r="AP481" s="7" t="s">
        <v>3973</v>
      </c>
      <c r="AQ481" s="7" t="s">
        <v>3988</v>
      </c>
      <c r="AR481" s="7" t="s">
        <v>3975</v>
      </c>
      <c r="AS481" s="7" t="s">
        <v>3976</v>
      </c>
      <c r="AU481" s="7" t="str">
        <f t="shared" si="161"/>
        <v>hp_3120255;atk_372343;hit_500000;miss_55;cirt_0;cirtSub_-3500</v>
      </c>
    </row>
    <row r="482" spans="1:47" x14ac:dyDescent="0.2">
      <c r="A482" s="8" t="s">
        <v>2090</v>
      </c>
      <c r="B482" s="6" t="s">
        <v>3967</v>
      </c>
      <c r="C482" s="6">
        <v>502425</v>
      </c>
      <c r="D482" s="6">
        <v>6824092</v>
      </c>
      <c r="E482" s="6" t="str">
        <f t="shared" si="156"/>
        <v>hp_6824092</v>
      </c>
      <c r="F482" s="7" t="s">
        <v>3968</v>
      </c>
      <c r="G482" s="6">
        <v>1827000</v>
      </c>
      <c r="H482" s="7">
        <f t="shared" si="164"/>
        <v>4034053</v>
      </c>
      <c r="I482" s="7" t="str">
        <f t="shared" si="157"/>
        <v>atk_4034053</v>
      </c>
      <c r="J482" s="7" t="s">
        <v>3973</v>
      </c>
      <c r="K482" s="7" t="s">
        <v>3995</v>
      </c>
      <c r="L482" s="7" t="s">
        <v>3975</v>
      </c>
      <c r="M482" s="7" t="s">
        <v>3976</v>
      </c>
      <c r="O482" s="7" t="str">
        <f t="shared" si="158"/>
        <v>hp_6824092;atk_4034053;hit_500000;miss_90;cirt_0;cirtSub_-3500</v>
      </c>
      <c r="V482" s="7" t="str">
        <f t="shared" si="154"/>
        <v>沙漠遗迹1-2</v>
      </c>
      <c r="W482" s="7">
        <f t="shared" si="167"/>
        <v>783</v>
      </c>
      <c r="X482" s="9" t="s">
        <v>791</v>
      </c>
      <c r="Y482" s="9">
        <v>2</v>
      </c>
      <c r="Z482" s="8">
        <f t="shared" si="162"/>
        <v>2478</v>
      </c>
      <c r="AA482" s="6" t="s">
        <v>3967</v>
      </c>
      <c r="AB482" s="6">
        <v>2036790</v>
      </c>
      <c r="AC482" s="6">
        <f t="shared" si="168"/>
        <v>1.05</v>
      </c>
      <c r="AD482" s="6">
        <f t="shared" si="169"/>
        <v>2138629</v>
      </c>
      <c r="AE482" s="6">
        <f t="shared" si="151"/>
        <v>636924</v>
      </c>
      <c r="AF482" s="6">
        <v>350000</v>
      </c>
      <c r="AG482" s="11">
        <f t="shared" si="172"/>
        <v>3125553</v>
      </c>
      <c r="AH482">
        <f t="shared" si="170"/>
        <v>1.5345484806975682</v>
      </c>
      <c r="AI482" s="53">
        <v>0.65</v>
      </c>
      <c r="AJ482" s="7" t="str">
        <f t="shared" si="155"/>
        <v>hp_3125553</v>
      </c>
      <c r="AK482" s="7" t="s">
        <v>3968</v>
      </c>
      <c r="AL482" s="7">
        <v>373900</v>
      </c>
      <c r="AM482" s="7">
        <f>INT(IF(MOD(Y482,3)=0,INT(AL482*0.55),INT(AL482*0.35)))</f>
        <v>130865</v>
      </c>
      <c r="AN482" s="54">
        <f t="shared" si="159"/>
        <v>372948</v>
      </c>
      <c r="AO482" s="7" t="str">
        <f t="shared" si="160"/>
        <v>atk_372948</v>
      </c>
      <c r="AP482" s="7" t="s">
        <v>3973</v>
      </c>
      <c r="AQ482" s="7" t="s">
        <v>3988</v>
      </c>
      <c r="AR482" s="7" t="s">
        <v>3975</v>
      </c>
      <c r="AS482" s="7" t="s">
        <v>3976</v>
      </c>
      <c r="AU482" s="7" t="str">
        <f t="shared" si="161"/>
        <v>hp_3125553;atk_372948;hit_500000;miss_55;cirt_0;cirtSub_-3500</v>
      </c>
    </row>
    <row r="483" spans="1:47" x14ac:dyDescent="0.2">
      <c r="A483" s="8" t="s">
        <v>2091</v>
      </c>
      <c r="B483" s="6" t="s">
        <v>3967</v>
      </c>
      <c r="C483" s="6">
        <v>507815</v>
      </c>
      <c r="D483" s="6">
        <v>6878402</v>
      </c>
      <c r="E483" s="6" t="str">
        <f t="shared" si="156"/>
        <v>hp_6878402</v>
      </c>
      <c r="F483" s="7" t="s">
        <v>3968</v>
      </c>
      <c r="G483" s="6">
        <v>1846600</v>
      </c>
      <c r="H483" s="7">
        <f t="shared" si="164"/>
        <v>4088950</v>
      </c>
      <c r="I483" s="7" t="str">
        <f t="shared" si="157"/>
        <v>atk_4088950</v>
      </c>
      <c r="J483" s="7" t="s">
        <v>3973</v>
      </c>
      <c r="K483" s="7" t="s">
        <v>3995</v>
      </c>
      <c r="L483" s="7" t="s">
        <v>3975</v>
      </c>
      <c r="M483" s="7" t="s">
        <v>3976</v>
      </c>
      <c r="O483" s="7" t="str">
        <f t="shared" si="158"/>
        <v>hp_6878402;atk_4088950;hit_500000;miss_90;cirt_0;cirtSub_-3500</v>
      </c>
      <c r="V483" s="7" t="str">
        <f t="shared" si="154"/>
        <v>沙漠遗迹1-3</v>
      </c>
      <c r="W483" s="7">
        <f t="shared" si="167"/>
        <v>785</v>
      </c>
      <c r="X483" s="9" t="s">
        <v>791</v>
      </c>
      <c r="Y483" s="9">
        <v>3</v>
      </c>
      <c r="Z483" s="8">
        <f t="shared" si="162"/>
        <v>2481</v>
      </c>
      <c r="AA483" s="6" t="s">
        <v>3967</v>
      </c>
      <c r="AB483" s="6">
        <v>2041836</v>
      </c>
      <c r="AC483" s="6">
        <f t="shared" si="168"/>
        <v>1.0525</v>
      </c>
      <c r="AD483" s="6">
        <f t="shared" si="169"/>
        <v>2149032</v>
      </c>
      <c r="AE483" s="6">
        <f t="shared" si="151"/>
        <v>636924</v>
      </c>
      <c r="AF483" s="6">
        <v>350000</v>
      </c>
      <c r="AG483" s="11">
        <f t="shared" si="172"/>
        <v>3135956</v>
      </c>
      <c r="AH483">
        <f t="shared" si="170"/>
        <v>1.5358510673726979</v>
      </c>
      <c r="AI483" s="53">
        <v>0.65</v>
      </c>
      <c r="AJ483" s="7" t="str">
        <f t="shared" si="155"/>
        <v>hp_3135956</v>
      </c>
      <c r="AK483" s="7" t="s">
        <v>3968</v>
      </c>
      <c r="AL483" s="7">
        <v>374800</v>
      </c>
      <c r="AM483" s="7">
        <f>INT(IF(MOD(Y483,3)=0,INT(AL483*0.55),INT(AL483*0.35)))</f>
        <v>206140</v>
      </c>
      <c r="AN483" s="54">
        <f t="shared" si="159"/>
        <v>374164</v>
      </c>
      <c r="AO483" s="7" t="str">
        <f t="shared" si="160"/>
        <v>atk_374164</v>
      </c>
      <c r="AP483" s="7" t="s">
        <v>3973</v>
      </c>
      <c r="AQ483" s="7" t="s">
        <v>3988</v>
      </c>
      <c r="AR483" s="7" t="s">
        <v>3975</v>
      </c>
      <c r="AS483" s="7" t="s">
        <v>3976</v>
      </c>
      <c r="AU483" s="7" t="str">
        <f t="shared" si="161"/>
        <v>hp_3135956;atk_374164;hit_500000;miss_55;cirt_0;cirtSub_-3500</v>
      </c>
    </row>
    <row r="484" spans="1:47" x14ac:dyDescent="0.2">
      <c r="A484" s="8" t="s">
        <v>2091</v>
      </c>
      <c r="B484" s="6" t="s">
        <v>3967</v>
      </c>
      <c r="C484" s="6">
        <v>507815</v>
      </c>
      <c r="D484" s="6">
        <v>6899721</v>
      </c>
      <c r="E484" s="6" t="str">
        <f t="shared" si="156"/>
        <v>hp_6899721</v>
      </c>
      <c r="F484" s="7" t="s">
        <v>3968</v>
      </c>
      <c r="G484" s="6">
        <v>1846600</v>
      </c>
      <c r="H484" s="7">
        <f t="shared" si="164"/>
        <v>4088950</v>
      </c>
      <c r="I484" s="7" t="str">
        <f t="shared" si="157"/>
        <v>atk_4088950</v>
      </c>
      <c r="J484" s="7" t="s">
        <v>3973</v>
      </c>
      <c r="K484" s="7" t="s">
        <v>3995</v>
      </c>
      <c r="L484" s="7" t="s">
        <v>3975</v>
      </c>
      <c r="M484" s="7" t="s">
        <v>3976</v>
      </c>
      <c r="O484" s="7" t="str">
        <f t="shared" si="158"/>
        <v>hp_6899721;atk_4088950;hit_500000;miss_90;cirt_0;cirtSub_-3500</v>
      </c>
      <c r="V484" s="7" t="str">
        <f t="shared" si="154"/>
        <v>沙漠遗迹1-4</v>
      </c>
      <c r="W484" s="7">
        <f t="shared" si="167"/>
        <v>787</v>
      </c>
      <c r="X484" s="9" t="s">
        <v>791</v>
      </c>
      <c r="Y484" s="9">
        <v>4</v>
      </c>
      <c r="Z484" s="8">
        <f t="shared" si="162"/>
        <v>2485</v>
      </c>
      <c r="AA484" s="6" t="s">
        <v>3967</v>
      </c>
      <c r="AB484" s="6">
        <v>2046884</v>
      </c>
      <c r="AC484" s="6">
        <f t="shared" si="168"/>
        <v>1.0525</v>
      </c>
      <c r="AD484" s="6">
        <f t="shared" si="169"/>
        <v>2154345</v>
      </c>
      <c r="AE484" s="6">
        <f t="shared" si="151"/>
        <v>636924</v>
      </c>
      <c r="AF484" s="6">
        <v>350000</v>
      </c>
      <c r="AG484" s="11">
        <f t="shared" si="172"/>
        <v>3141269</v>
      </c>
      <c r="AH484">
        <f t="shared" si="170"/>
        <v>1.5346590231786461</v>
      </c>
      <c r="AI484" s="53">
        <v>0.65</v>
      </c>
      <c r="AJ484" s="7" t="str">
        <f t="shared" si="155"/>
        <v>hp_3141269</v>
      </c>
      <c r="AK484" s="7" t="s">
        <v>3968</v>
      </c>
      <c r="AL484" s="7">
        <v>375700</v>
      </c>
      <c r="AM484" s="7">
        <f>INT(IF(MOD(Y484,3)=0,INT(AL484*0.55),INT(AL484*0.35)))</f>
        <v>131495</v>
      </c>
      <c r="AN484" s="54">
        <f t="shared" si="159"/>
        <v>374771</v>
      </c>
      <c r="AO484" s="7" t="str">
        <f t="shared" si="160"/>
        <v>atk_374771</v>
      </c>
      <c r="AP484" s="7" t="s">
        <v>3973</v>
      </c>
      <c r="AQ484" s="7" t="s">
        <v>3988</v>
      </c>
      <c r="AR484" s="7" t="s">
        <v>3975</v>
      </c>
      <c r="AS484" s="7" t="s">
        <v>3976</v>
      </c>
      <c r="AU484" s="7" t="str">
        <f t="shared" si="161"/>
        <v>hp_3141269;atk_374771;hit_500000;miss_55;cirt_0;cirtSub_-3500</v>
      </c>
    </row>
    <row r="485" spans="1:47" x14ac:dyDescent="0.2">
      <c r="A485" s="8" t="s">
        <v>2091</v>
      </c>
      <c r="B485" s="6" t="s">
        <v>3967</v>
      </c>
      <c r="C485" s="6">
        <v>507815</v>
      </c>
      <c r="D485" s="6">
        <v>6921083</v>
      </c>
      <c r="E485" s="6" t="str">
        <f t="shared" si="156"/>
        <v>hp_6921083</v>
      </c>
      <c r="F485" s="7" t="s">
        <v>3968</v>
      </c>
      <c r="G485" s="6">
        <v>1846600</v>
      </c>
      <c r="H485" s="7">
        <f t="shared" si="164"/>
        <v>4088950</v>
      </c>
      <c r="I485" s="7" t="str">
        <f t="shared" si="157"/>
        <v>atk_4088950</v>
      </c>
      <c r="J485" s="7" t="s">
        <v>3973</v>
      </c>
      <c r="K485" s="7" t="s">
        <v>3995</v>
      </c>
      <c r="L485" s="7" t="s">
        <v>3975</v>
      </c>
      <c r="M485" s="7" t="s">
        <v>3976</v>
      </c>
      <c r="O485" s="7" t="str">
        <f t="shared" si="158"/>
        <v>hp_6921083;atk_4088950;hit_500000;miss_90;cirt_0;cirtSub_-3500</v>
      </c>
      <c r="V485" s="7" t="str">
        <f t="shared" si="154"/>
        <v>沙漠遗迹1-5</v>
      </c>
      <c r="W485" s="7">
        <f t="shared" si="167"/>
        <v>789</v>
      </c>
      <c r="X485" s="9" t="s">
        <v>791</v>
      </c>
      <c r="Y485" s="9">
        <v>5</v>
      </c>
      <c r="Z485" s="8">
        <f t="shared" si="162"/>
        <v>2490</v>
      </c>
      <c r="AA485" s="6" t="s">
        <v>3967</v>
      </c>
      <c r="AB485" s="6">
        <v>2051932</v>
      </c>
      <c r="AC485" s="6">
        <f t="shared" si="168"/>
        <v>1.0525</v>
      </c>
      <c r="AD485" s="6">
        <f t="shared" si="169"/>
        <v>2159658</v>
      </c>
      <c r="AE485" s="6">
        <f t="shared" si="151"/>
        <v>636924</v>
      </c>
      <c r="AF485" s="6">
        <v>350000</v>
      </c>
      <c r="AG485" s="11">
        <f t="shared" si="172"/>
        <v>3146582</v>
      </c>
      <c r="AH485">
        <f t="shared" si="170"/>
        <v>1.5334728441293377</v>
      </c>
      <c r="AI485" s="53">
        <v>0.65</v>
      </c>
      <c r="AJ485" s="7" t="str">
        <f t="shared" si="155"/>
        <v>hp_3146582</v>
      </c>
      <c r="AK485" s="7" t="s">
        <v>3968</v>
      </c>
      <c r="AL485" s="7">
        <v>376600</v>
      </c>
      <c r="AM485" s="7">
        <f>INT(IF(MOD(Y485,3)=0,INT(AL485*0.55),INT(AL485*0.35)))</f>
        <v>131810</v>
      </c>
      <c r="AN485" s="54">
        <f t="shared" si="159"/>
        <v>375378</v>
      </c>
      <c r="AO485" s="7" t="str">
        <f t="shared" si="160"/>
        <v>atk_375378</v>
      </c>
      <c r="AP485" s="7" t="s">
        <v>3973</v>
      </c>
      <c r="AQ485" s="7" t="s">
        <v>3988</v>
      </c>
      <c r="AR485" s="7" t="s">
        <v>3975</v>
      </c>
      <c r="AS485" s="7" t="s">
        <v>3976</v>
      </c>
      <c r="AU485" s="7" t="str">
        <f t="shared" si="161"/>
        <v>hp_3146582;atk_375378;hit_500000;miss_55;cirt_0;cirtSub_-3500</v>
      </c>
    </row>
    <row r="486" spans="1:47" x14ac:dyDescent="0.2">
      <c r="A486" s="8" t="s">
        <v>2092</v>
      </c>
      <c r="B486" s="6" t="s">
        <v>3967</v>
      </c>
      <c r="C486" s="6">
        <v>513205</v>
      </c>
      <c r="D486" s="6">
        <v>6975699</v>
      </c>
      <c r="E486" s="6" t="str">
        <f t="shared" si="156"/>
        <v>hp_6975699</v>
      </c>
      <c r="F486" s="7" t="s">
        <v>3968</v>
      </c>
      <c r="G486" s="6">
        <v>1866200</v>
      </c>
      <c r="H486" s="7">
        <f t="shared" si="164"/>
        <v>4144142</v>
      </c>
      <c r="I486" s="7" t="str">
        <f t="shared" si="157"/>
        <v>atk_4144142</v>
      </c>
      <c r="J486" s="7" t="s">
        <v>3973</v>
      </c>
      <c r="K486" s="7" t="s">
        <v>3995</v>
      </c>
      <c r="L486" s="7" t="s">
        <v>3975</v>
      </c>
      <c r="M486" s="7" t="s">
        <v>3976</v>
      </c>
      <c r="O486" s="7" t="str">
        <f t="shared" si="158"/>
        <v>hp_6975699;atk_4144142;hit_500000;miss_90;cirt_0;cirtSub_-3500</v>
      </c>
      <c r="V486" s="7" t="str">
        <f t="shared" si="154"/>
        <v>沙漠遗迹1-6</v>
      </c>
      <c r="W486" s="7">
        <f t="shared" si="167"/>
        <v>791</v>
      </c>
      <c r="X486" s="9" t="s">
        <v>791</v>
      </c>
      <c r="Y486" s="9">
        <v>6</v>
      </c>
      <c r="Z486" s="8">
        <f t="shared" si="162"/>
        <v>2496</v>
      </c>
      <c r="AA486" s="6" t="s">
        <v>3967</v>
      </c>
      <c r="AB486" s="6">
        <v>2056980</v>
      </c>
      <c r="AC486" s="6">
        <f t="shared" si="168"/>
        <v>1.0549999999999999</v>
      </c>
      <c r="AD486" s="6">
        <f t="shared" si="169"/>
        <v>2170113</v>
      </c>
      <c r="AE486" s="6">
        <f t="shared" si="151"/>
        <v>636924</v>
      </c>
      <c r="AF486" s="6">
        <v>350000</v>
      </c>
      <c r="AG486" s="11">
        <f t="shared" si="172"/>
        <v>3157037</v>
      </c>
      <c r="AH486">
        <f t="shared" si="170"/>
        <v>1.534792268276794</v>
      </c>
      <c r="AI486" s="53">
        <v>0.65</v>
      </c>
      <c r="AJ486" s="7" t="str">
        <f t="shared" si="155"/>
        <v>hp_3157037</v>
      </c>
      <c r="AK486" s="7" t="s">
        <v>3968</v>
      </c>
      <c r="AL486" s="7">
        <v>377500</v>
      </c>
      <c r="AM486" s="7">
        <f>INT(IF(MOD(Y486,3)=0,INT(AL486*0.55),INT(AL486*0.35)))</f>
        <v>207625</v>
      </c>
      <c r="AN486" s="54">
        <f t="shared" si="159"/>
        <v>376599</v>
      </c>
      <c r="AO486" s="7" t="str">
        <f t="shared" si="160"/>
        <v>atk_376599</v>
      </c>
      <c r="AP486" s="7" t="s">
        <v>3973</v>
      </c>
      <c r="AQ486" s="7" t="s">
        <v>3988</v>
      </c>
      <c r="AR486" s="7" t="s">
        <v>3975</v>
      </c>
      <c r="AS486" s="7" t="s">
        <v>3976</v>
      </c>
      <c r="AU486" s="7" t="str">
        <f t="shared" si="161"/>
        <v>hp_3157037;atk_376599;hit_500000;miss_55;cirt_0;cirtSub_-3500</v>
      </c>
    </row>
    <row r="487" spans="1:47" x14ac:dyDescent="0.2">
      <c r="A487" s="8" t="s">
        <v>2092</v>
      </c>
      <c r="B487" s="6" t="s">
        <v>3967</v>
      </c>
      <c r="C487" s="6">
        <v>513205</v>
      </c>
      <c r="D487" s="6">
        <v>6997172</v>
      </c>
      <c r="E487" s="6" t="str">
        <f t="shared" si="156"/>
        <v>hp_6997172</v>
      </c>
      <c r="F487" s="7" t="s">
        <v>3968</v>
      </c>
      <c r="G487" s="6">
        <v>1866200</v>
      </c>
      <c r="H487" s="7">
        <f t="shared" si="164"/>
        <v>4144142</v>
      </c>
      <c r="I487" s="7" t="str">
        <f t="shared" si="157"/>
        <v>atk_4144142</v>
      </c>
      <c r="J487" s="7" t="s">
        <v>3973</v>
      </c>
      <c r="K487" s="7" t="s">
        <v>3995</v>
      </c>
      <c r="L487" s="7" t="s">
        <v>3975</v>
      </c>
      <c r="M487" s="7" t="s">
        <v>3976</v>
      </c>
      <c r="O487" s="7" t="str">
        <f t="shared" si="158"/>
        <v>hp_6997172;atk_4144142;hit_500000;miss_90;cirt_0;cirtSub_-3500</v>
      </c>
      <c r="V487" s="7" t="str">
        <f t="shared" si="154"/>
        <v>沙漠遗迹1-7</v>
      </c>
      <c r="W487" s="7">
        <f t="shared" si="167"/>
        <v>793</v>
      </c>
      <c r="X487" s="9" t="s">
        <v>791</v>
      </c>
      <c r="Y487" s="9">
        <v>7</v>
      </c>
      <c r="Z487" s="8">
        <f t="shared" si="162"/>
        <v>2503</v>
      </c>
      <c r="AA487" s="6" t="s">
        <v>3967</v>
      </c>
      <c r="AB487" s="6">
        <v>2062030</v>
      </c>
      <c r="AC487" s="6">
        <f t="shared" si="168"/>
        <v>1.0549999999999999</v>
      </c>
      <c r="AD487" s="6">
        <f t="shared" si="169"/>
        <v>2175441</v>
      </c>
      <c r="AE487" s="6">
        <f t="shared" si="151"/>
        <v>636924</v>
      </c>
      <c r="AF487" s="6">
        <v>350000</v>
      </c>
      <c r="AG487" s="11">
        <f t="shared" si="172"/>
        <v>3162365</v>
      </c>
      <c r="AH487">
        <f t="shared" si="170"/>
        <v>1.5336173576524106</v>
      </c>
      <c r="AI487" s="53">
        <v>0.65</v>
      </c>
      <c r="AJ487" s="7" t="str">
        <f t="shared" si="155"/>
        <v>hp_3162365</v>
      </c>
      <c r="AK487" s="7" t="s">
        <v>3968</v>
      </c>
      <c r="AL487" s="7">
        <v>378400</v>
      </c>
      <c r="AM487" s="7">
        <f>INT(IF(MOD(Y487,3)=0,INT(AL487*0.55),INT(AL487*0.35)))</f>
        <v>132440</v>
      </c>
      <c r="AN487" s="54">
        <f t="shared" si="159"/>
        <v>377208</v>
      </c>
      <c r="AO487" s="7" t="str">
        <f t="shared" si="160"/>
        <v>atk_377208</v>
      </c>
      <c r="AP487" s="7" t="s">
        <v>3973</v>
      </c>
      <c r="AQ487" s="7" t="s">
        <v>3988</v>
      </c>
      <c r="AR487" s="7" t="s">
        <v>3975</v>
      </c>
      <c r="AS487" s="7" t="s">
        <v>3976</v>
      </c>
      <c r="AU487" s="7" t="str">
        <f t="shared" si="161"/>
        <v>hp_3162365;atk_377208;hit_500000;miss_55;cirt_0;cirtSub_-3500</v>
      </c>
    </row>
    <row r="488" spans="1:47" x14ac:dyDescent="0.2">
      <c r="A488" s="8" t="s">
        <v>2092</v>
      </c>
      <c r="B488" s="6" t="s">
        <v>3967</v>
      </c>
      <c r="C488" s="6">
        <v>513205</v>
      </c>
      <c r="D488" s="6">
        <v>7018688</v>
      </c>
      <c r="E488" s="6" t="str">
        <f t="shared" si="156"/>
        <v>hp_7018688</v>
      </c>
      <c r="F488" s="7" t="s">
        <v>3968</v>
      </c>
      <c r="G488" s="6">
        <v>1866200</v>
      </c>
      <c r="H488" s="7">
        <f t="shared" si="164"/>
        <v>4144142</v>
      </c>
      <c r="I488" s="7" t="str">
        <f t="shared" si="157"/>
        <v>atk_4144142</v>
      </c>
      <c r="J488" s="7" t="s">
        <v>3973</v>
      </c>
      <c r="K488" s="7" t="s">
        <v>3995</v>
      </c>
      <c r="L488" s="7" t="s">
        <v>3975</v>
      </c>
      <c r="M488" s="7" t="s">
        <v>3976</v>
      </c>
      <c r="O488" s="7" t="str">
        <f t="shared" si="158"/>
        <v>hp_7018688;atk_4144142;hit_500000;miss_90;cirt_0;cirtSub_-3500</v>
      </c>
      <c r="V488" s="7" t="str">
        <f t="shared" si="154"/>
        <v>沙漠遗迹1-8</v>
      </c>
      <c r="W488" s="7">
        <f t="shared" si="167"/>
        <v>795</v>
      </c>
      <c r="X488" s="9" t="s">
        <v>791</v>
      </c>
      <c r="Y488" s="9">
        <v>8</v>
      </c>
      <c r="Z488" s="8">
        <f t="shared" si="162"/>
        <v>2511</v>
      </c>
      <c r="AA488" s="6" t="s">
        <v>3967</v>
      </c>
      <c r="AB488" s="6">
        <v>2067080</v>
      </c>
      <c r="AC488" s="6">
        <f t="shared" si="168"/>
        <v>1.0549999999999999</v>
      </c>
      <c r="AD488" s="6">
        <f t="shared" si="169"/>
        <v>2180769</v>
      </c>
      <c r="AE488" s="6">
        <f t="shared" si="151"/>
        <v>636924</v>
      </c>
      <c r="AF488" s="6">
        <v>350000</v>
      </c>
      <c r="AG488" s="11">
        <f t="shared" si="172"/>
        <v>3167693</v>
      </c>
      <c r="AH488">
        <f t="shared" si="170"/>
        <v>1.5324481877817986</v>
      </c>
      <c r="AI488" s="53">
        <v>0.65</v>
      </c>
      <c r="AJ488" s="7" t="str">
        <f t="shared" si="155"/>
        <v>hp_3167693</v>
      </c>
      <c r="AK488" s="7" t="s">
        <v>3968</v>
      </c>
      <c r="AL488" s="7">
        <v>379300</v>
      </c>
      <c r="AM488" s="7">
        <f>INT(IF(MOD(Y488,3)=0,INT(AL488*0.55),INT(AL488*0.35)))</f>
        <v>132755</v>
      </c>
      <c r="AN488" s="54">
        <f t="shared" si="159"/>
        <v>377817</v>
      </c>
      <c r="AO488" s="7" t="str">
        <f t="shared" si="160"/>
        <v>atk_377817</v>
      </c>
      <c r="AP488" s="7" t="s">
        <v>3973</v>
      </c>
      <c r="AQ488" s="7" t="s">
        <v>3988</v>
      </c>
      <c r="AR488" s="7" t="s">
        <v>3975</v>
      </c>
      <c r="AS488" s="7" t="s">
        <v>3976</v>
      </c>
      <c r="AU488" s="7" t="str">
        <f t="shared" si="161"/>
        <v>hp_3167693;atk_377817;hit_500000;miss_55;cirt_0;cirtSub_-3500</v>
      </c>
    </row>
    <row r="489" spans="1:47" x14ac:dyDescent="0.2">
      <c r="A489" s="8" t="s">
        <v>2093</v>
      </c>
      <c r="B489" s="6" t="s">
        <v>3967</v>
      </c>
      <c r="C489" s="6">
        <v>518595</v>
      </c>
      <c r="D489" s="6">
        <v>7073717</v>
      </c>
      <c r="E489" s="6" t="str">
        <f t="shared" si="156"/>
        <v>hp_7073717</v>
      </c>
      <c r="F489" s="7" t="s">
        <v>3968</v>
      </c>
      <c r="G489" s="6">
        <v>1885800</v>
      </c>
      <c r="H489" s="7">
        <f t="shared" si="164"/>
        <v>4199691</v>
      </c>
      <c r="I489" s="7" t="str">
        <f t="shared" si="157"/>
        <v>atk_4199691</v>
      </c>
      <c r="J489" s="7" t="s">
        <v>3973</v>
      </c>
      <c r="K489" s="7" t="s">
        <v>3995</v>
      </c>
      <c r="L489" s="7" t="s">
        <v>3975</v>
      </c>
      <c r="M489" s="7" t="s">
        <v>3976</v>
      </c>
      <c r="O489" s="7" t="str">
        <f t="shared" si="158"/>
        <v>hp_7073717;atk_4199691;hit_500000;miss_90;cirt_0;cirtSub_-3500</v>
      </c>
      <c r="V489" s="7" t="str">
        <f t="shared" si="154"/>
        <v>沙漠遗迹1-9</v>
      </c>
      <c r="W489" s="7">
        <f t="shared" si="167"/>
        <v>797</v>
      </c>
      <c r="X489" s="9" t="s">
        <v>791</v>
      </c>
      <c r="Y489" s="9">
        <v>9</v>
      </c>
      <c r="Z489" s="8">
        <f t="shared" si="162"/>
        <v>2520</v>
      </c>
      <c r="AA489" s="6" t="s">
        <v>3967</v>
      </c>
      <c r="AB489" s="6">
        <v>2072130</v>
      </c>
      <c r="AC489" s="6">
        <f t="shared" si="168"/>
        <v>1.0575000000000001</v>
      </c>
      <c r="AD489" s="6">
        <f t="shared" si="169"/>
        <v>2191277</v>
      </c>
      <c r="AE489" s="6">
        <f t="shared" si="151"/>
        <v>636924</v>
      </c>
      <c r="AF489" s="6">
        <v>350000</v>
      </c>
      <c r="AG489" s="11">
        <f t="shared" si="172"/>
        <v>3178201</v>
      </c>
      <c r="AH489">
        <f t="shared" si="170"/>
        <v>1.5337845598490443</v>
      </c>
      <c r="AI489" s="53">
        <v>0.65</v>
      </c>
      <c r="AJ489" s="7" t="str">
        <f t="shared" si="155"/>
        <v>hp_3178201</v>
      </c>
      <c r="AK489" s="7" t="s">
        <v>3968</v>
      </c>
      <c r="AL489" s="7">
        <v>380200</v>
      </c>
      <c r="AM489" s="7">
        <f>INT(IF(MOD(Y489,3)=0,INT(AL489*0.55),INT(AL489*0.35)))</f>
        <v>209110</v>
      </c>
      <c r="AN489" s="54">
        <f t="shared" si="159"/>
        <v>379044</v>
      </c>
      <c r="AO489" s="7" t="str">
        <f t="shared" si="160"/>
        <v>atk_379044</v>
      </c>
      <c r="AP489" s="7" t="s">
        <v>3973</v>
      </c>
      <c r="AQ489" s="7" t="s">
        <v>3988</v>
      </c>
      <c r="AR489" s="7" t="s">
        <v>3975</v>
      </c>
      <c r="AS489" s="7" t="s">
        <v>3976</v>
      </c>
      <c r="AU489" s="7" t="str">
        <f t="shared" si="161"/>
        <v>hp_3178201;atk_379044;hit_500000;miss_55;cirt_0;cirtSub_-3500</v>
      </c>
    </row>
    <row r="490" spans="1:47" s="12" customFormat="1" x14ac:dyDescent="0.2">
      <c r="A490" s="8" t="s">
        <v>2093</v>
      </c>
      <c r="B490" s="6" t="s">
        <v>3967</v>
      </c>
      <c r="C490" s="6">
        <v>518595</v>
      </c>
      <c r="D490" s="6">
        <v>7095345</v>
      </c>
      <c r="E490" s="6" t="str">
        <f t="shared" si="156"/>
        <v>hp_7095345</v>
      </c>
      <c r="F490" s="7" t="s">
        <v>3968</v>
      </c>
      <c r="G490" s="6">
        <v>1885800</v>
      </c>
      <c r="H490" s="7">
        <f t="shared" si="164"/>
        <v>4199691</v>
      </c>
      <c r="I490" s="7" t="str">
        <f t="shared" si="157"/>
        <v>atk_4199691</v>
      </c>
      <c r="J490" s="7" t="s">
        <v>3973</v>
      </c>
      <c r="K490" s="7" t="s">
        <v>3995</v>
      </c>
      <c r="L490" s="7" t="s">
        <v>3975</v>
      </c>
      <c r="M490" s="7" t="s">
        <v>3976</v>
      </c>
      <c r="N490" s="7"/>
      <c r="O490" s="7" t="str">
        <f t="shared" si="158"/>
        <v>hp_7095345;atk_4199691;hit_500000;miss_90;cirt_0;cirtSub_-3500</v>
      </c>
      <c r="P490" s="7"/>
      <c r="Q490" s="7"/>
      <c r="R490" s="7"/>
      <c r="S490" s="7"/>
      <c r="T490" s="7"/>
      <c r="V490" s="12" t="str">
        <f t="shared" si="154"/>
        <v>沙漠遗迹1-10</v>
      </c>
      <c r="W490" s="12">
        <f t="shared" si="167"/>
        <v>799</v>
      </c>
      <c r="X490" s="5" t="s">
        <v>791</v>
      </c>
      <c r="Y490" s="5">
        <v>10</v>
      </c>
      <c r="Z490" s="5">
        <f t="shared" si="162"/>
        <v>2530</v>
      </c>
      <c r="AA490" s="11" t="s">
        <v>3967</v>
      </c>
      <c r="AB490" s="11">
        <v>2077182</v>
      </c>
      <c r="AC490" s="11">
        <f t="shared" si="168"/>
        <v>1.0575000000000001</v>
      </c>
      <c r="AD490" s="11">
        <f t="shared" si="169"/>
        <v>2196619</v>
      </c>
      <c r="AE490" s="6">
        <f t="shared" ref="AE490:AE553" si="173">AE489</f>
        <v>636924</v>
      </c>
      <c r="AF490" s="11">
        <v>350000</v>
      </c>
      <c r="AG490" s="11">
        <f t="shared" si="172"/>
        <v>3183543</v>
      </c>
      <c r="AH490">
        <f t="shared" si="170"/>
        <v>1.5326259326337317</v>
      </c>
      <c r="AI490" s="53">
        <v>0.65</v>
      </c>
      <c r="AJ490" s="7" t="str">
        <f t="shared" si="155"/>
        <v>hp_3183543</v>
      </c>
      <c r="AK490" s="12" t="s">
        <v>3968</v>
      </c>
      <c r="AL490" s="12">
        <v>381100</v>
      </c>
      <c r="AM490" s="7">
        <f>INT(IF(MOD(Y490,3)=0,INT(AL490*0.55),INT(AL490*0.35)))</f>
        <v>133385</v>
      </c>
      <c r="AN490" s="54">
        <f t="shared" si="159"/>
        <v>379654</v>
      </c>
      <c r="AO490" s="7" t="str">
        <f t="shared" si="160"/>
        <v>atk_379654</v>
      </c>
      <c r="AP490" s="12" t="s">
        <v>3973</v>
      </c>
      <c r="AQ490" s="12" t="s">
        <v>3988</v>
      </c>
      <c r="AR490" s="12" t="s">
        <v>3975</v>
      </c>
      <c r="AS490" s="12" t="s">
        <v>3976</v>
      </c>
      <c r="AU490" s="12" t="str">
        <f t="shared" si="161"/>
        <v>hp_3183543;atk_379654;hit_500000;miss_55;cirt_0;cirtSub_-3500</v>
      </c>
    </row>
    <row r="491" spans="1:47" x14ac:dyDescent="0.2">
      <c r="A491" s="8" t="s">
        <v>2093</v>
      </c>
      <c r="B491" s="6" t="s">
        <v>3967</v>
      </c>
      <c r="C491" s="6">
        <v>518595</v>
      </c>
      <c r="D491" s="6">
        <v>7117016</v>
      </c>
      <c r="E491" s="6" t="str">
        <f t="shared" si="156"/>
        <v>hp_7117016</v>
      </c>
      <c r="F491" s="7" t="s">
        <v>3968</v>
      </c>
      <c r="G491" s="6">
        <v>1885800</v>
      </c>
      <c r="H491" s="7">
        <f t="shared" si="164"/>
        <v>4199691</v>
      </c>
      <c r="I491" s="7" t="str">
        <f t="shared" si="157"/>
        <v>atk_4199691</v>
      </c>
      <c r="J491" s="7" t="s">
        <v>3973</v>
      </c>
      <c r="K491" s="7" t="s">
        <v>3995</v>
      </c>
      <c r="L491" s="7" t="s">
        <v>3975</v>
      </c>
      <c r="M491" s="7" t="s">
        <v>3976</v>
      </c>
      <c r="O491" s="7" t="str">
        <f t="shared" si="158"/>
        <v>hp_7117016;atk_4199691;hit_500000;miss_90;cirt_0;cirtSub_-3500</v>
      </c>
      <c r="V491" s="7" t="str">
        <f t="shared" si="154"/>
        <v>沙漠遗迹2-1</v>
      </c>
      <c r="W491" s="7">
        <f t="shared" si="167"/>
        <v>801</v>
      </c>
      <c r="X491" s="9" t="s">
        <v>792</v>
      </c>
      <c r="Y491" s="9">
        <v>1</v>
      </c>
      <c r="Z491" s="8">
        <f t="shared" si="162"/>
        <v>2531</v>
      </c>
      <c r="AA491" s="6" t="s">
        <v>3967</v>
      </c>
      <c r="AB491" s="6">
        <v>2082234</v>
      </c>
      <c r="AC491" s="6">
        <f t="shared" si="168"/>
        <v>1.06</v>
      </c>
      <c r="AD491" s="6">
        <f t="shared" si="169"/>
        <v>2207168</v>
      </c>
      <c r="AE491" s="6">
        <f t="shared" ref="AE491" si="174">IF(MOD(Y491,1)=0,INT(AD490*0.3),0)</f>
        <v>658985</v>
      </c>
      <c r="AF491" s="6">
        <v>350000</v>
      </c>
      <c r="AG491" s="11">
        <f t="shared" si="172"/>
        <v>3216153</v>
      </c>
      <c r="AH491">
        <f t="shared" si="170"/>
        <v>1.5445684778944153</v>
      </c>
      <c r="AI491" s="53">
        <v>0.65</v>
      </c>
      <c r="AJ491" s="7" t="str">
        <f t="shared" si="155"/>
        <v>hp_3216153</v>
      </c>
      <c r="AK491" s="7" t="s">
        <v>3968</v>
      </c>
      <c r="AL491" s="7">
        <v>382000</v>
      </c>
      <c r="AM491" s="7">
        <f>INT(IF(MOD(Y491,3)=0,INT(AL491*0.55),INT(AL491*0.35)))</f>
        <v>133700</v>
      </c>
      <c r="AN491" s="54">
        <f t="shared" si="159"/>
        <v>383516</v>
      </c>
      <c r="AO491" s="7" t="str">
        <f t="shared" si="160"/>
        <v>atk_383516</v>
      </c>
      <c r="AP491" s="7" t="s">
        <v>3973</v>
      </c>
      <c r="AQ491" s="7" t="s">
        <v>3988</v>
      </c>
      <c r="AR491" s="7" t="s">
        <v>3975</v>
      </c>
      <c r="AS491" s="7" t="s">
        <v>3976</v>
      </c>
      <c r="AU491" s="7" t="str">
        <f t="shared" si="161"/>
        <v>hp_3216153;atk_383516;hit_500000;miss_55;cirt_0;cirtSub_-3500</v>
      </c>
    </row>
    <row r="492" spans="1:47" x14ac:dyDescent="0.2">
      <c r="A492" s="8" t="s">
        <v>2094</v>
      </c>
      <c r="B492" s="6" t="s">
        <v>3967</v>
      </c>
      <c r="C492" s="6">
        <v>523985</v>
      </c>
      <c r="D492" s="6">
        <v>7172459</v>
      </c>
      <c r="E492" s="6" t="str">
        <f t="shared" si="156"/>
        <v>hp_7172459</v>
      </c>
      <c r="F492" s="7" t="s">
        <v>3968</v>
      </c>
      <c r="G492" s="6">
        <v>1905400</v>
      </c>
      <c r="H492" s="7">
        <f t="shared" si="164"/>
        <v>4255597</v>
      </c>
      <c r="I492" s="7" t="str">
        <f t="shared" si="157"/>
        <v>atk_4255597</v>
      </c>
      <c r="J492" s="7" t="s">
        <v>3973</v>
      </c>
      <c r="K492" s="7" t="s">
        <v>3995</v>
      </c>
      <c r="L492" s="7" t="s">
        <v>3975</v>
      </c>
      <c r="M492" s="7" t="s">
        <v>3976</v>
      </c>
      <c r="O492" s="7" t="str">
        <f t="shared" si="158"/>
        <v>hp_7172459;atk_4255597;hit_500000;miss_90;cirt_0;cirtSub_-3500</v>
      </c>
      <c r="V492" s="7" t="str">
        <f t="shared" si="154"/>
        <v>沙漠遗迹2-2</v>
      </c>
      <c r="W492" s="7">
        <f t="shared" si="167"/>
        <v>803</v>
      </c>
      <c r="X492" s="9" t="s">
        <v>792</v>
      </c>
      <c r="Y492" s="9">
        <v>2</v>
      </c>
      <c r="Z492" s="8">
        <f t="shared" si="162"/>
        <v>2533</v>
      </c>
      <c r="AA492" s="6" t="s">
        <v>3967</v>
      </c>
      <c r="AB492" s="6">
        <v>2087287</v>
      </c>
      <c r="AC492" s="6">
        <f t="shared" si="168"/>
        <v>1.06</v>
      </c>
      <c r="AD492" s="6">
        <f t="shared" si="169"/>
        <v>2212524</v>
      </c>
      <c r="AE492" s="6">
        <f t="shared" si="173"/>
        <v>658985</v>
      </c>
      <c r="AF492" s="6">
        <v>350000</v>
      </c>
      <c r="AG492" s="11">
        <f t="shared" si="172"/>
        <v>3221509</v>
      </c>
      <c r="AH492">
        <f t="shared" si="170"/>
        <v>1.5433953260859672</v>
      </c>
      <c r="AI492" s="53">
        <v>0.65</v>
      </c>
      <c r="AJ492" s="7" t="str">
        <f t="shared" si="155"/>
        <v>hp_3221509</v>
      </c>
      <c r="AK492" s="7" t="s">
        <v>3968</v>
      </c>
      <c r="AL492" s="7">
        <v>382900</v>
      </c>
      <c r="AM492" s="7">
        <f>INT(IF(MOD(Y492,3)=0,INT(AL492*0.55),INT(AL492*0.35)))</f>
        <v>134015</v>
      </c>
      <c r="AN492" s="54">
        <f t="shared" si="159"/>
        <v>384127</v>
      </c>
      <c r="AO492" s="7" t="str">
        <f t="shared" si="160"/>
        <v>atk_384127</v>
      </c>
      <c r="AP492" s="7" t="s">
        <v>3973</v>
      </c>
      <c r="AQ492" s="7" t="s">
        <v>3988</v>
      </c>
      <c r="AR492" s="7" t="s">
        <v>3975</v>
      </c>
      <c r="AS492" s="7" t="s">
        <v>3976</v>
      </c>
      <c r="AU492" s="7" t="str">
        <f t="shared" si="161"/>
        <v>hp_3221509;atk_384127;hit_500000;miss_55;cirt_0;cirtSub_-3500</v>
      </c>
    </row>
    <row r="493" spans="1:47" x14ac:dyDescent="0.2">
      <c r="A493" s="8" t="s">
        <v>2094</v>
      </c>
      <c r="B493" s="6" t="s">
        <v>3967</v>
      </c>
      <c r="C493" s="6">
        <v>523985</v>
      </c>
      <c r="D493" s="6">
        <v>7194241</v>
      </c>
      <c r="E493" s="6" t="str">
        <f t="shared" si="156"/>
        <v>hp_7194241</v>
      </c>
      <c r="F493" s="7" t="s">
        <v>3968</v>
      </c>
      <c r="G493" s="6">
        <v>1905400</v>
      </c>
      <c r="H493" s="7">
        <f t="shared" si="164"/>
        <v>4255597</v>
      </c>
      <c r="I493" s="7" t="str">
        <f t="shared" si="157"/>
        <v>atk_4255597</v>
      </c>
      <c r="J493" s="7" t="s">
        <v>3973</v>
      </c>
      <c r="K493" s="7" t="s">
        <v>3995</v>
      </c>
      <c r="L493" s="7" t="s">
        <v>3975</v>
      </c>
      <c r="M493" s="7" t="s">
        <v>3976</v>
      </c>
      <c r="O493" s="7" t="str">
        <f t="shared" si="158"/>
        <v>hp_7194241;atk_4255597;hit_500000;miss_90;cirt_0;cirtSub_-3500</v>
      </c>
      <c r="V493" s="7" t="str">
        <f t="shared" si="154"/>
        <v>沙漠遗迹2-3</v>
      </c>
      <c r="W493" s="7">
        <f t="shared" si="167"/>
        <v>805</v>
      </c>
      <c r="X493" s="9" t="s">
        <v>792</v>
      </c>
      <c r="Y493" s="9">
        <v>3</v>
      </c>
      <c r="Z493" s="8">
        <f t="shared" si="162"/>
        <v>2536</v>
      </c>
      <c r="AA493" s="6" t="s">
        <v>3967</v>
      </c>
      <c r="AB493" s="6">
        <v>2092340</v>
      </c>
      <c r="AC493" s="6">
        <f t="shared" si="168"/>
        <v>1.0625</v>
      </c>
      <c r="AD493" s="6">
        <f t="shared" si="169"/>
        <v>2223111</v>
      </c>
      <c r="AE493" s="6">
        <f t="shared" si="173"/>
        <v>658985</v>
      </c>
      <c r="AF493" s="6">
        <v>350000</v>
      </c>
      <c r="AG493" s="11">
        <f t="shared" si="172"/>
        <v>3232096</v>
      </c>
      <c r="AH493">
        <f t="shared" si="170"/>
        <v>1.5447279122895896</v>
      </c>
      <c r="AI493" s="53">
        <v>0.65</v>
      </c>
      <c r="AJ493" s="7" t="str">
        <f t="shared" si="155"/>
        <v>hp_3232096</v>
      </c>
      <c r="AK493" s="7" t="s">
        <v>3968</v>
      </c>
      <c r="AL493" s="7">
        <v>383800</v>
      </c>
      <c r="AM493" s="7">
        <f>INT(IF(MOD(Y493,3)=0,INT(AL493*0.55),INT(AL493*0.35)))</f>
        <v>211090</v>
      </c>
      <c r="AN493" s="54">
        <f t="shared" si="159"/>
        <v>385363</v>
      </c>
      <c r="AO493" s="7" t="str">
        <f t="shared" si="160"/>
        <v>atk_385363</v>
      </c>
      <c r="AP493" s="7" t="s">
        <v>3973</v>
      </c>
      <c r="AQ493" s="7" t="s">
        <v>3988</v>
      </c>
      <c r="AR493" s="7" t="s">
        <v>3975</v>
      </c>
      <c r="AS493" s="7" t="s">
        <v>3976</v>
      </c>
      <c r="AU493" s="7" t="str">
        <f t="shared" si="161"/>
        <v>hp_3232096;atk_385363;hit_500000;miss_55;cirt_0;cirtSub_-3500</v>
      </c>
    </row>
    <row r="494" spans="1:47" x14ac:dyDescent="0.2">
      <c r="A494" s="8" t="s">
        <v>2094</v>
      </c>
      <c r="B494" s="6" t="s">
        <v>3967</v>
      </c>
      <c r="C494" s="6">
        <v>523985</v>
      </c>
      <c r="D494" s="6">
        <v>7216066</v>
      </c>
      <c r="E494" s="6" t="str">
        <f t="shared" si="156"/>
        <v>hp_7216066</v>
      </c>
      <c r="F494" s="7" t="s">
        <v>3968</v>
      </c>
      <c r="G494" s="6">
        <v>1905400</v>
      </c>
      <c r="H494" s="7">
        <f t="shared" si="164"/>
        <v>4255597</v>
      </c>
      <c r="I494" s="7" t="str">
        <f t="shared" si="157"/>
        <v>atk_4255597</v>
      </c>
      <c r="J494" s="7" t="s">
        <v>3973</v>
      </c>
      <c r="K494" s="7" t="s">
        <v>3995</v>
      </c>
      <c r="L494" s="7" t="s">
        <v>3975</v>
      </c>
      <c r="M494" s="7" t="s">
        <v>3976</v>
      </c>
      <c r="O494" s="7" t="str">
        <f t="shared" si="158"/>
        <v>hp_7216066;atk_4255597;hit_500000;miss_90;cirt_0;cirtSub_-3500</v>
      </c>
      <c r="V494" s="7" t="str">
        <f t="shared" si="154"/>
        <v>沙漠遗迹2-4</v>
      </c>
      <c r="W494" s="7">
        <f t="shared" si="167"/>
        <v>807</v>
      </c>
      <c r="X494" s="9" t="s">
        <v>792</v>
      </c>
      <c r="Y494" s="9">
        <v>4</v>
      </c>
      <c r="Z494" s="8">
        <f t="shared" si="162"/>
        <v>2540</v>
      </c>
      <c r="AA494" s="6" t="s">
        <v>3967</v>
      </c>
      <c r="AB494" s="6">
        <v>2097395</v>
      </c>
      <c r="AC494" s="6">
        <f t="shared" si="168"/>
        <v>1.0625</v>
      </c>
      <c r="AD494" s="6">
        <f t="shared" si="169"/>
        <v>2228482</v>
      </c>
      <c r="AE494" s="6">
        <f t="shared" si="173"/>
        <v>658985</v>
      </c>
      <c r="AF494" s="6">
        <v>350000</v>
      </c>
      <c r="AG494" s="11">
        <f t="shared" si="172"/>
        <v>3237467</v>
      </c>
      <c r="AH494">
        <f t="shared" si="170"/>
        <v>1.5435657088912675</v>
      </c>
      <c r="AI494" s="53">
        <v>0.65</v>
      </c>
      <c r="AJ494" s="7" t="str">
        <f t="shared" si="155"/>
        <v>hp_3237467</v>
      </c>
      <c r="AK494" s="7" t="s">
        <v>3968</v>
      </c>
      <c r="AL494" s="7">
        <v>384700</v>
      </c>
      <c r="AM494" s="7">
        <f>INT(IF(MOD(Y494,3)=0,INT(AL494*0.55),INT(AL494*0.35)))</f>
        <v>134645</v>
      </c>
      <c r="AN494" s="54">
        <f t="shared" si="159"/>
        <v>385976</v>
      </c>
      <c r="AO494" s="7" t="str">
        <f t="shared" si="160"/>
        <v>atk_385976</v>
      </c>
      <c r="AP494" s="7" t="s">
        <v>3973</v>
      </c>
      <c r="AQ494" s="7" t="s">
        <v>3988</v>
      </c>
      <c r="AR494" s="7" t="s">
        <v>3975</v>
      </c>
      <c r="AS494" s="7" t="s">
        <v>3976</v>
      </c>
      <c r="AU494" s="7" t="str">
        <f t="shared" si="161"/>
        <v>hp_3237467;atk_385976;hit_500000;miss_55;cirt_0;cirtSub_-3500</v>
      </c>
    </row>
    <row r="495" spans="1:47" x14ac:dyDescent="0.2">
      <c r="A495" s="8" t="s">
        <v>2095</v>
      </c>
      <c r="B495" s="6" t="s">
        <v>3967</v>
      </c>
      <c r="C495" s="6">
        <v>529375</v>
      </c>
      <c r="D495" s="6">
        <v>7271923</v>
      </c>
      <c r="E495" s="6" t="str">
        <f t="shared" si="156"/>
        <v>hp_7271923</v>
      </c>
      <c r="F495" s="7" t="s">
        <v>3968</v>
      </c>
      <c r="G495" s="6">
        <v>1925000</v>
      </c>
      <c r="H495" s="7">
        <f t="shared" si="164"/>
        <v>4311860</v>
      </c>
      <c r="I495" s="7" t="str">
        <f t="shared" si="157"/>
        <v>atk_4311860</v>
      </c>
      <c r="J495" s="7" t="s">
        <v>3973</v>
      </c>
      <c r="K495" s="7" t="s">
        <v>3995</v>
      </c>
      <c r="L495" s="7" t="s">
        <v>3975</v>
      </c>
      <c r="M495" s="7" t="s">
        <v>3976</v>
      </c>
      <c r="O495" s="7" t="str">
        <f t="shared" si="158"/>
        <v>hp_7271923;atk_4311860;hit_500000;miss_90;cirt_0;cirtSub_-3500</v>
      </c>
      <c r="V495" s="7" t="str">
        <f t="shared" si="154"/>
        <v>沙漠遗迹2-5</v>
      </c>
      <c r="W495" s="7">
        <f t="shared" si="167"/>
        <v>809</v>
      </c>
      <c r="X495" s="9" t="s">
        <v>792</v>
      </c>
      <c r="Y495" s="9">
        <v>5</v>
      </c>
      <c r="Z495" s="8">
        <f t="shared" si="162"/>
        <v>2545</v>
      </c>
      <c r="AA495" s="6" t="s">
        <v>3967</v>
      </c>
      <c r="AB495" s="6">
        <v>2102449</v>
      </c>
      <c r="AC495" s="6">
        <f t="shared" si="168"/>
        <v>1.0625</v>
      </c>
      <c r="AD495" s="6">
        <f t="shared" si="169"/>
        <v>2233852</v>
      </c>
      <c r="AE495" s="6">
        <f t="shared" si="173"/>
        <v>658985</v>
      </c>
      <c r="AF495" s="6">
        <v>350000</v>
      </c>
      <c r="AG495" s="11">
        <f t="shared" si="172"/>
        <v>3242837</v>
      </c>
      <c r="AH495">
        <f t="shared" si="170"/>
        <v>1.542409352141241</v>
      </c>
      <c r="AI495" s="53">
        <v>0.65</v>
      </c>
      <c r="AJ495" s="7" t="str">
        <f t="shared" si="155"/>
        <v>hp_3242837</v>
      </c>
      <c r="AK495" s="7" t="s">
        <v>3968</v>
      </c>
      <c r="AL495" s="7">
        <v>385600</v>
      </c>
      <c r="AM495" s="7">
        <f>INT(IF(MOD(Y495,3)=0,INT(AL495*0.55),INT(AL495*0.35)))</f>
        <v>134960</v>
      </c>
      <c r="AN495" s="54">
        <f t="shared" si="159"/>
        <v>386589</v>
      </c>
      <c r="AO495" s="7" t="str">
        <f t="shared" si="160"/>
        <v>atk_386589</v>
      </c>
      <c r="AP495" s="7" t="s">
        <v>3973</v>
      </c>
      <c r="AQ495" s="7" t="s">
        <v>3988</v>
      </c>
      <c r="AR495" s="7" t="s">
        <v>3975</v>
      </c>
      <c r="AS495" s="7" t="s">
        <v>3976</v>
      </c>
      <c r="AU495" s="7" t="str">
        <f t="shared" si="161"/>
        <v>hp_3242837;atk_386589;hit_500000;miss_55;cirt_0;cirtSub_-3500</v>
      </c>
    </row>
    <row r="496" spans="1:47" x14ac:dyDescent="0.2">
      <c r="A496" s="8" t="s">
        <v>2095</v>
      </c>
      <c r="B496" s="6" t="s">
        <v>3967</v>
      </c>
      <c r="C496" s="6">
        <v>529375</v>
      </c>
      <c r="D496" s="6">
        <v>7293860</v>
      </c>
      <c r="E496" s="6" t="str">
        <f t="shared" si="156"/>
        <v>hp_7293860</v>
      </c>
      <c r="F496" s="7" t="s">
        <v>3968</v>
      </c>
      <c r="G496" s="6">
        <v>1925000</v>
      </c>
      <c r="H496" s="7">
        <f t="shared" si="164"/>
        <v>4311860</v>
      </c>
      <c r="I496" s="7" t="str">
        <f t="shared" si="157"/>
        <v>atk_4311860</v>
      </c>
      <c r="J496" s="7" t="s">
        <v>3973</v>
      </c>
      <c r="K496" s="7" t="s">
        <v>3995</v>
      </c>
      <c r="L496" s="7" t="s">
        <v>3975</v>
      </c>
      <c r="M496" s="7" t="s">
        <v>3976</v>
      </c>
      <c r="O496" s="7" t="str">
        <f t="shared" si="158"/>
        <v>hp_7293860;atk_4311860;hit_500000;miss_90;cirt_0;cirtSub_-3500</v>
      </c>
      <c r="V496" s="7" t="str">
        <f t="shared" si="154"/>
        <v>沙漠遗迹2-6</v>
      </c>
      <c r="W496" s="7">
        <f t="shared" si="167"/>
        <v>811</v>
      </c>
      <c r="X496" s="9" t="s">
        <v>792</v>
      </c>
      <c r="Y496" s="9">
        <v>6</v>
      </c>
      <c r="Z496" s="8">
        <f t="shared" si="162"/>
        <v>2551</v>
      </c>
      <c r="AA496" s="6" t="s">
        <v>3967</v>
      </c>
      <c r="AB496" s="6">
        <v>2107505</v>
      </c>
      <c r="AC496" s="6">
        <f t="shared" si="168"/>
        <v>1.0649999999999999</v>
      </c>
      <c r="AD496" s="6">
        <f t="shared" si="169"/>
        <v>2244492</v>
      </c>
      <c r="AE496" s="6">
        <f t="shared" si="173"/>
        <v>658985</v>
      </c>
      <c r="AF496" s="6">
        <v>350000</v>
      </c>
      <c r="AG496" s="11">
        <f t="shared" si="172"/>
        <v>3253477</v>
      </c>
      <c r="AH496">
        <f t="shared" si="170"/>
        <v>1.5437576660553594</v>
      </c>
      <c r="AI496" s="53">
        <v>0.65</v>
      </c>
      <c r="AJ496" s="7" t="str">
        <f t="shared" si="155"/>
        <v>hp_3253477</v>
      </c>
      <c r="AK496" s="7" t="s">
        <v>3968</v>
      </c>
      <c r="AL496" s="7">
        <v>386500</v>
      </c>
      <c r="AM496" s="7">
        <f>INT(IF(MOD(Y496,3)=0,INT(AL496*0.55),INT(AL496*0.35)))</f>
        <v>212575</v>
      </c>
      <c r="AN496" s="54">
        <f t="shared" si="159"/>
        <v>387830</v>
      </c>
      <c r="AO496" s="7" t="str">
        <f t="shared" si="160"/>
        <v>atk_387830</v>
      </c>
      <c r="AP496" s="7" t="s">
        <v>3973</v>
      </c>
      <c r="AQ496" s="7" t="s">
        <v>3988</v>
      </c>
      <c r="AR496" s="7" t="s">
        <v>3975</v>
      </c>
      <c r="AS496" s="7" t="s">
        <v>3976</v>
      </c>
      <c r="AU496" s="7" t="str">
        <f t="shared" si="161"/>
        <v>hp_3253477;atk_387830;hit_500000;miss_55;cirt_0;cirtSub_-3500</v>
      </c>
    </row>
    <row r="497" spans="1:47" x14ac:dyDescent="0.2">
      <c r="A497" s="8" t="s">
        <v>2095</v>
      </c>
      <c r="B497" s="6" t="s">
        <v>3967</v>
      </c>
      <c r="C497" s="6">
        <v>529375</v>
      </c>
      <c r="D497" s="6">
        <v>7315841</v>
      </c>
      <c r="E497" s="6" t="str">
        <f t="shared" si="156"/>
        <v>hp_7315841</v>
      </c>
      <c r="F497" s="7" t="s">
        <v>3968</v>
      </c>
      <c r="G497" s="6">
        <v>1925000</v>
      </c>
      <c r="H497" s="7">
        <f t="shared" si="164"/>
        <v>4311860</v>
      </c>
      <c r="I497" s="7" t="str">
        <f t="shared" si="157"/>
        <v>atk_4311860</v>
      </c>
      <c r="J497" s="7" t="s">
        <v>3973</v>
      </c>
      <c r="K497" s="7" t="s">
        <v>3995</v>
      </c>
      <c r="L497" s="7" t="s">
        <v>3975</v>
      </c>
      <c r="M497" s="7" t="s">
        <v>3976</v>
      </c>
      <c r="O497" s="7" t="str">
        <f t="shared" si="158"/>
        <v>hp_7315841;atk_4311860;hit_500000;miss_90;cirt_0;cirtSub_-3500</v>
      </c>
      <c r="V497" s="7" t="str">
        <f t="shared" si="154"/>
        <v>沙漠遗迹2-7</v>
      </c>
      <c r="W497" s="7">
        <f t="shared" si="167"/>
        <v>813</v>
      </c>
      <c r="X497" s="9" t="s">
        <v>792</v>
      </c>
      <c r="Y497" s="9">
        <v>7</v>
      </c>
      <c r="Z497" s="8">
        <f t="shared" si="162"/>
        <v>2558</v>
      </c>
      <c r="AA497" s="6" t="s">
        <v>3967</v>
      </c>
      <c r="AB497" s="6">
        <v>2112561</v>
      </c>
      <c r="AC497" s="6">
        <f t="shared" si="168"/>
        <v>1.0649999999999999</v>
      </c>
      <c r="AD497" s="6">
        <f t="shared" si="169"/>
        <v>2249877</v>
      </c>
      <c r="AE497" s="6">
        <f t="shared" si="173"/>
        <v>658985</v>
      </c>
      <c r="AF497" s="6">
        <v>350000</v>
      </c>
      <c r="AG497" s="11">
        <f t="shared" si="172"/>
        <v>3258862</v>
      </c>
      <c r="AH497">
        <f t="shared" si="170"/>
        <v>1.5426120239841594</v>
      </c>
      <c r="AI497" s="53">
        <v>0.65</v>
      </c>
      <c r="AJ497" s="7" t="str">
        <f t="shared" si="155"/>
        <v>hp_3258862</v>
      </c>
      <c r="AK497" s="7" t="s">
        <v>3968</v>
      </c>
      <c r="AL497" s="7">
        <v>387400</v>
      </c>
      <c r="AM497" s="7">
        <f>INT(IF(MOD(Y497,3)=0,INT(AL497*0.55),INT(AL497*0.35)))</f>
        <v>135590</v>
      </c>
      <c r="AN497" s="54">
        <f t="shared" si="159"/>
        <v>388445</v>
      </c>
      <c r="AO497" s="7" t="str">
        <f t="shared" si="160"/>
        <v>atk_388445</v>
      </c>
      <c r="AP497" s="7" t="s">
        <v>3973</v>
      </c>
      <c r="AQ497" s="7" t="s">
        <v>3988</v>
      </c>
      <c r="AR497" s="7" t="s">
        <v>3975</v>
      </c>
      <c r="AS497" s="7" t="s">
        <v>3976</v>
      </c>
      <c r="AU497" s="7" t="str">
        <f t="shared" si="161"/>
        <v>hp_3258862;atk_388445;hit_500000;miss_55;cirt_0;cirtSub_-3500</v>
      </c>
    </row>
    <row r="498" spans="1:47" x14ac:dyDescent="0.2">
      <c r="A498" s="8" t="s">
        <v>1869</v>
      </c>
      <c r="B498" s="6" t="s">
        <v>3967</v>
      </c>
      <c r="C498" s="6">
        <v>534765</v>
      </c>
      <c r="D498" s="6">
        <v>7372113</v>
      </c>
      <c r="E498" s="6" t="str">
        <f t="shared" si="156"/>
        <v>hp_7372113</v>
      </c>
      <c r="F498" s="7" t="s">
        <v>3968</v>
      </c>
      <c r="G498" s="6">
        <v>1944600</v>
      </c>
      <c r="H498" s="7">
        <f t="shared" si="164"/>
        <v>4368480</v>
      </c>
      <c r="I498" s="7" t="str">
        <f t="shared" si="157"/>
        <v>atk_4368480</v>
      </c>
      <c r="J498" s="7" t="s">
        <v>3973</v>
      </c>
      <c r="K498" s="7" t="s">
        <v>3996</v>
      </c>
      <c r="L498" s="7" t="s">
        <v>3975</v>
      </c>
      <c r="M498" s="7" t="s">
        <v>3976</v>
      </c>
      <c r="O498" s="7" t="str">
        <f t="shared" si="158"/>
        <v>hp_7372113;atk_4368480;hit_500000;miss_95;cirt_0;cirtSub_-3500</v>
      </c>
      <c r="V498" s="7" t="str">
        <f t="shared" si="154"/>
        <v>沙漠遗迹2-8</v>
      </c>
      <c r="W498" s="7">
        <f t="shared" si="167"/>
        <v>815</v>
      </c>
      <c r="X498" s="9" t="s">
        <v>792</v>
      </c>
      <c r="Y498" s="9">
        <v>8</v>
      </c>
      <c r="Z498" s="8">
        <f t="shared" si="162"/>
        <v>2566</v>
      </c>
      <c r="AA498" s="6" t="s">
        <v>3967</v>
      </c>
      <c r="AB498" s="6">
        <v>2117618</v>
      </c>
      <c r="AC498" s="6">
        <f t="shared" si="168"/>
        <v>1.0649999999999999</v>
      </c>
      <c r="AD498" s="6">
        <f t="shared" si="169"/>
        <v>2255263</v>
      </c>
      <c r="AE498" s="6">
        <f t="shared" si="173"/>
        <v>658985</v>
      </c>
      <c r="AF498" s="6">
        <v>350000</v>
      </c>
      <c r="AG498" s="11">
        <f t="shared" si="172"/>
        <v>3264248</v>
      </c>
      <c r="AH498">
        <f t="shared" si="170"/>
        <v>1.5414715968602457</v>
      </c>
      <c r="AI498" s="53">
        <v>0.65</v>
      </c>
      <c r="AJ498" s="7" t="str">
        <f t="shared" si="155"/>
        <v>hp_3264248</v>
      </c>
      <c r="AK498" s="7" t="s">
        <v>3968</v>
      </c>
      <c r="AL498" s="7">
        <v>388300</v>
      </c>
      <c r="AM498" s="7">
        <f>INT(IF(MOD(Y498,3)=0,INT(AL498*0.55),INT(AL498*0.35)))</f>
        <v>135905</v>
      </c>
      <c r="AN498" s="54">
        <f t="shared" si="159"/>
        <v>389059</v>
      </c>
      <c r="AO498" s="7" t="str">
        <f t="shared" si="160"/>
        <v>atk_389059</v>
      </c>
      <c r="AP498" s="7" t="s">
        <v>3973</v>
      </c>
      <c r="AQ498" s="7" t="s">
        <v>3988</v>
      </c>
      <c r="AR498" s="7" t="s">
        <v>3975</v>
      </c>
      <c r="AS498" s="7" t="s">
        <v>3976</v>
      </c>
      <c r="AU498" s="7" t="str">
        <f t="shared" si="161"/>
        <v>hp_3264248;atk_389059;hit_500000;miss_55;cirt_0;cirtSub_-3500</v>
      </c>
    </row>
    <row r="499" spans="1:47" x14ac:dyDescent="0.2">
      <c r="A499" s="8" t="s">
        <v>1869</v>
      </c>
      <c r="B499" s="6" t="s">
        <v>3967</v>
      </c>
      <c r="C499" s="6">
        <v>534765</v>
      </c>
      <c r="D499" s="6">
        <v>7394205</v>
      </c>
      <c r="E499" s="6" t="str">
        <f t="shared" si="156"/>
        <v>hp_7394205</v>
      </c>
      <c r="F499" s="7" t="s">
        <v>3968</v>
      </c>
      <c r="G499" s="6">
        <v>1944600</v>
      </c>
      <c r="H499" s="7">
        <f t="shared" si="164"/>
        <v>4368480</v>
      </c>
      <c r="I499" s="7" t="str">
        <f t="shared" si="157"/>
        <v>atk_4368480</v>
      </c>
      <c r="J499" s="7" t="s">
        <v>3973</v>
      </c>
      <c r="K499" s="7" t="s">
        <v>3996</v>
      </c>
      <c r="L499" s="7" t="s">
        <v>3975</v>
      </c>
      <c r="M499" s="7" t="s">
        <v>3976</v>
      </c>
      <c r="O499" s="7" t="str">
        <f t="shared" si="158"/>
        <v>hp_7394205;atk_4368480;hit_500000;miss_95;cirt_0;cirtSub_-3500</v>
      </c>
      <c r="V499" s="7" t="str">
        <f t="shared" si="154"/>
        <v>沙漠遗迹2-9</v>
      </c>
      <c r="W499" s="7">
        <f t="shared" si="167"/>
        <v>817</v>
      </c>
      <c r="X499" s="9" t="s">
        <v>792</v>
      </c>
      <c r="Y499" s="9">
        <v>9</v>
      </c>
      <c r="Z499" s="8">
        <f t="shared" si="162"/>
        <v>2575</v>
      </c>
      <c r="AA499" s="6" t="s">
        <v>3967</v>
      </c>
      <c r="AB499" s="6">
        <v>2122676</v>
      </c>
      <c r="AC499" s="6">
        <f t="shared" si="168"/>
        <v>1.0675000000000001</v>
      </c>
      <c r="AD499" s="6">
        <f t="shared" si="169"/>
        <v>2265956</v>
      </c>
      <c r="AE499" s="6">
        <f t="shared" si="173"/>
        <v>658985</v>
      </c>
      <c r="AF499" s="6">
        <v>350000</v>
      </c>
      <c r="AG499" s="11">
        <f t="shared" si="172"/>
        <v>3274941</v>
      </c>
      <c r="AH499">
        <f t="shared" si="170"/>
        <v>1.5428360239622061</v>
      </c>
      <c r="AI499" s="53">
        <v>0.65</v>
      </c>
      <c r="AJ499" s="7" t="str">
        <f t="shared" si="155"/>
        <v>hp_3274941</v>
      </c>
      <c r="AK499" s="7" t="s">
        <v>3968</v>
      </c>
      <c r="AL499" s="7">
        <v>389200</v>
      </c>
      <c r="AM499" s="7">
        <f>INT(IF(MOD(Y499,3)=0,INT(AL499*0.55),INT(AL499*0.35)))</f>
        <v>214060</v>
      </c>
      <c r="AN499" s="54">
        <f t="shared" si="159"/>
        <v>390306</v>
      </c>
      <c r="AO499" s="7" t="str">
        <f t="shared" si="160"/>
        <v>atk_390306</v>
      </c>
      <c r="AP499" s="7" t="s">
        <v>3973</v>
      </c>
      <c r="AQ499" s="7" t="s">
        <v>3988</v>
      </c>
      <c r="AR499" s="7" t="s">
        <v>3975</v>
      </c>
      <c r="AS499" s="7" t="s">
        <v>3976</v>
      </c>
      <c r="AU499" s="7" t="str">
        <f t="shared" si="161"/>
        <v>hp_3274941;atk_390306;hit_500000;miss_55;cirt_0;cirtSub_-3500</v>
      </c>
    </row>
    <row r="500" spans="1:47" s="12" customFormat="1" x14ac:dyDescent="0.2">
      <c r="A500" s="8" t="s">
        <v>1869</v>
      </c>
      <c r="B500" s="6" t="s">
        <v>3967</v>
      </c>
      <c r="C500" s="6">
        <v>534765</v>
      </c>
      <c r="D500" s="6">
        <v>7416340</v>
      </c>
      <c r="E500" s="6" t="str">
        <f t="shared" si="156"/>
        <v>hp_7416340</v>
      </c>
      <c r="F500" s="7" t="s">
        <v>3968</v>
      </c>
      <c r="G500" s="6">
        <v>1944600</v>
      </c>
      <c r="H500" s="7">
        <f t="shared" si="164"/>
        <v>4368480</v>
      </c>
      <c r="I500" s="7" t="str">
        <f t="shared" si="157"/>
        <v>atk_4368480</v>
      </c>
      <c r="J500" s="7" t="s">
        <v>3973</v>
      </c>
      <c r="K500" s="7" t="s">
        <v>3996</v>
      </c>
      <c r="L500" s="7" t="s">
        <v>3975</v>
      </c>
      <c r="M500" s="7" t="s">
        <v>3976</v>
      </c>
      <c r="N500" s="7"/>
      <c r="O500" s="7" t="str">
        <f t="shared" si="158"/>
        <v>hp_7416340;atk_4368480;hit_500000;miss_95;cirt_0;cirtSub_-3500</v>
      </c>
      <c r="P500" s="7"/>
      <c r="Q500" s="7"/>
      <c r="R500" s="7"/>
      <c r="S500" s="7"/>
      <c r="T500" s="7"/>
      <c r="V500" s="12" t="str">
        <f t="shared" si="154"/>
        <v>沙漠遗迹2-10</v>
      </c>
      <c r="W500" s="12">
        <f t="shared" si="167"/>
        <v>819</v>
      </c>
      <c r="X500" s="5" t="s">
        <v>792</v>
      </c>
      <c r="Y500" s="5">
        <v>10</v>
      </c>
      <c r="Z500" s="5">
        <f t="shared" si="162"/>
        <v>2585</v>
      </c>
      <c r="AA500" s="11" t="s">
        <v>3967</v>
      </c>
      <c r="AB500" s="11">
        <v>2127734</v>
      </c>
      <c r="AC500" s="11">
        <f t="shared" si="168"/>
        <v>1.0675000000000001</v>
      </c>
      <c r="AD500" s="11">
        <f t="shared" si="169"/>
        <v>2271356</v>
      </c>
      <c r="AE500" s="6">
        <f t="shared" si="173"/>
        <v>658985</v>
      </c>
      <c r="AF500" s="11">
        <v>350000</v>
      </c>
      <c r="AG500" s="11">
        <f t="shared" si="172"/>
        <v>3280341</v>
      </c>
      <c r="AH500">
        <f t="shared" si="170"/>
        <v>1.5417063411121879</v>
      </c>
      <c r="AI500" s="53">
        <v>0.65</v>
      </c>
      <c r="AJ500" s="7" t="str">
        <f t="shared" si="155"/>
        <v>hp_3280341</v>
      </c>
      <c r="AK500" s="12" t="s">
        <v>3968</v>
      </c>
      <c r="AL500" s="12">
        <v>390100</v>
      </c>
      <c r="AM500" s="7">
        <f>INT(IF(MOD(Y500,3)=0,INT(AL500*0.55),INT(AL500*0.35)))</f>
        <v>136535</v>
      </c>
      <c r="AN500" s="54">
        <f t="shared" si="159"/>
        <v>390922</v>
      </c>
      <c r="AO500" s="7" t="str">
        <f t="shared" si="160"/>
        <v>atk_390922</v>
      </c>
      <c r="AP500" s="12" t="s">
        <v>3973</v>
      </c>
      <c r="AQ500" s="12" t="s">
        <v>3988</v>
      </c>
      <c r="AR500" s="12" t="s">
        <v>3975</v>
      </c>
      <c r="AS500" s="12" t="s">
        <v>3976</v>
      </c>
      <c r="AU500" s="12" t="str">
        <f t="shared" si="161"/>
        <v>hp_3280341;atk_390922;hit_500000;miss_55;cirt_0;cirtSub_-3500</v>
      </c>
    </row>
    <row r="501" spans="1:47" x14ac:dyDescent="0.2">
      <c r="A501" s="8" t="s">
        <v>1870</v>
      </c>
      <c r="B501" s="6" t="s">
        <v>3967</v>
      </c>
      <c r="C501" s="6">
        <v>540155</v>
      </c>
      <c r="D501" s="6">
        <v>7473029</v>
      </c>
      <c r="E501" s="6" t="str">
        <f t="shared" si="156"/>
        <v>hp_7473029</v>
      </c>
      <c r="F501" s="7" t="s">
        <v>3968</v>
      </c>
      <c r="G501" s="6">
        <v>1964200</v>
      </c>
      <c r="H501" s="7">
        <f t="shared" si="164"/>
        <v>4425457</v>
      </c>
      <c r="I501" s="7" t="str">
        <f t="shared" si="157"/>
        <v>atk_4425457</v>
      </c>
      <c r="J501" s="7" t="s">
        <v>3973</v>
      </c>
      <c r="K501" s="7" t="s">
        <v>3996</v>
      </c>
      <c r="L501" s="7" t="s">
        <v>3975</v>
      </c>
      <c r="M501" s="7" t="s">
        <v>3976</v>
      </c>
      <c r="O501" s="7" t="str">
        <f t="shared" si="158"/>
        <v>hp_7473029;atk_4425457;hit_500000;miss_95;cirt_0;cirtSub_-3500</v>
      </c>
      <c r="V501" s="7" t="str">
        <f t="shared" si="154"/>
        <v>沙漠遗迹3-1</v>
      </c>
      <c r="W501" s="7">
        <f t="shared" si="167"/>
        <v>821</v>
      </c>
      <c r="X501" s="9" t="s">
        <v>793</v>
      </c>
      <c r="Y501" s="9">
        <v>1</v>
      </c>
      <c r="Z501" s="8">
        <f t="shared" si="162"/>
        <v>2586</v>
      </c>
      <c r="AA501" s="6" t="s">
        <v>3967</v>
      </c>
      <c r="AB501" s="6">
        <v>2132793</v>
      </c>
      <c r="AC501" s="6">
        <f t="shared" si="168"/>
        <v>1.07</v>
      </c>
      <c r="AD501" s="6">
        <f t="shared" si="169"/>
        <v>2282088</v>
      </c>
      <c r="AE501" s="6">
        <f t="shared" ref="AE501" si="175">IF(MOD(Y501,1)=0,INT(AD500*0.3),0)</f>
        <v>681406</v>
      </c>
      <c r="AF501" s="6">
        <v>350000</v>
      </c>
      <c r="AG501" s="11">
        <f t="shared" si="172"/>
        <v>3313494</v>
      </c>
      <c r="AH501">
        <f t="shared" si="170"/>
        <v>1.5535938086818553</v>
      </c>
      <c r="AI501" s="53">
        <v>0.65</v>
      </c>
      <c r="AJ501" s="7" t="str">
        <f t="shared" si="155"/>
        <v>hp_3313494</v>
      </c>
      <c r="AK501" s="7" t="s">
        <v>3968</v>
      </c>
      <c r="AL501" s="7">
        <v>391000</v>
      </c>
      <c r="AM501" s="7">
        <f>INT(IF(MOD(Y501,3)=0,INT(AL501*0.55),INT(AL501*0.35)))</f>
        <v>136850</v>
      </c>
      <c r="AN501" s="54">
        <f t="shared" si="159"/>
        <v>394845</v>
      </c>
      <c r="AO501" s="7" t="str">
        <f t="shared" si="160"/>
        <v>atk_394845</v>
      </c>
      <c r="AP501" s="7" t="s">
        <v>3973</v>
      </c>
      <c r="AQ501" s="7" t="s">
        <v>3988</v>
      </c>
      <c r="AR501" s="7" t="s">
        <v>3975</v>
      </c>
      <c r="AS501" s="7" t="s">
        <v>3976</v>
      </c>
      <c r="AU501" s="7" t="str">
        <f t="shared" si="161"/>
        <v>hp_3313494;atk_394845;hit_500000;miss_55;cirt_0;cirtSub_-3500</v>
      </c>
    </row>
    <row r="502" spans="1:47" x14ac:dyDescent="0.2">
      <c r="A502" s="8" t="s">
        <v>1870</v>
      </c>
      <c r="B502" s="6" t="s">
        <v>3967</v>
      </c>
      <c r="C502" s="6">
        <v>540155</v>
      </c>
      <c r="D502" s="6">
        <v>7495276</v>
      </c>
      <c r="E502" s="6" t="str">
        <f t="shared" si="156"/>
        <v>hp_7495276</v>
      </c>
      <c r="F502" s="7" t="s">
        <v>3968</v>
      </c>
      <c r="G502" s="6">
        <v>1964200</v>
      </c>
      <c r="H502" s="7">
        <f t="shared" si="164"/>
        <v>4425457</v>
      </c>
      <c r="I502" s="7" t="str">
        <f t="shared" si="157"/>
        <v>atk_4425457</v>
      </c>
      <c r="J502" s="7" t="s">
        <v>3973</v>
      </c>
      <c r="K502" s="7" t="s">
        <v>3996</v>
      </c>
      <c r="L502" s="7" t="s">
        <v>3975</v>
      </c>
      <c r="M502" s="7" t="s">
        <v>3976</v>
      </c>
      <c r="O502" s="7" t="str">
        <f t="shared" si="158"/>
        <v>hp_7495276;atk_4425457;hit_500000;miss_95;cirt_0;cirtSub_-3500</v>
      </c>
      <c r="V502" s="7" t="str">
        <f t="shared" si="154"/>
        <v>沙漠遗迹3-2</v>
      </c>
      <c r="W502" s="7">
        <f t="shared" si="167"/>
        <v>823</v>
      </c>
      <c r="X502" s="9" t="s">
        <v>793</v>
      </c>
      <c r="Y502" s="9">
        <v>2</v>
      </c>
      <c r="Z502" s="8">
        <f t="shared" si="162"/>
        <v>2588</v>
      </c>
      <c r="AA502" s="6" t="s">
        <v>3967</v>
      </c>
      <c r="AB502" s="6">
        <v>2137853</v>
      </c>
      <c r="AC502" s="6">
        <f t="shared" si="168"/>
        <v>1.07</v>
      </c>
      <c r="AD502" s="6">
        <f t="shared" si="169"/>
        <v>2287502</v>
      </c>
      <c r="AE502" s="6">
        <f t="shared" si="173"/>
        <v>681406</v>
      </c>
      <c r="AF502" s="6">
        <v>350000</v>
      </c>
      <c r="AG502" s="11">
        <f t="shared" si="172"/>
        <v>3318908</v>
      </c>
      <c r="AH502">
        <f t="shared" si="170"/>
        <v>1.5524491160056375</v>
      </c>
      <c r="AI502" s="53">
        <v>0.65</v>
      </c>
      <c r="AJ502" s="7" t="str">
        <f t="shared" si="155"/>
        <v>hp_3318908</v>
      </c>
      <c r="AK502" s="7" t="s">
        <v>3968</v>
      </c>
      <c r="AL502" s="7">
        <v>391900</v>
      </c>
      <c r="AM502" s="7">
        <f>INT(IF(MOD(Y502,3)=0,INT(AL502*0.55),INT(AL502*0.35)))</f>
        <v>137165</v>
      </c>
      <c r="AN502" s="54">
        <f t="shared" si="159"/>
        <v>395463</v>
      </c>
      <c r="AO502" s="7" t="str">
        <f t="shared" si="160"/>
        <v>atk_395463</v>
      </c>
      <c r="AP502" s="7" t="s">
        <v>3973</v>
      </c>
      <c r="AQ502" s="7" t="s">
        <v>3988</v>
      </c>
      <c r="AR502" s="7" t="s">
        <v>3975</v>
      </c>
      <c r="AS502" s="7" t="s">
        <v>3976</v>
      </c>
      <c r="AU502" s="7" t="str">
        <f t="shared" si="161"/>
        <v>hp_3318908;atk_395463;hit_500000;miss_55;cirt_0;cirtSub_-3500</v>
      </c>
    </row>
    <row r="503" spans="1:47" x14ac:dyDescent="0.2">
      <c r="A503" s="8" t="s">
        <v>1870</v>
      </c>
      <c r="B503" s="6" t="s">
        <v>3967</v>
      </c>
      <c r="C503" s="6">
        <v>540155</v>
      </c>
      <c r="D503" s="6">
        <v>7517567</v>
      </c>
      <c r="E503" s="6" t="str">
        <f t="shared" si="156"/>
        <v>hp_7517567</v>
      </c>
      <c r="F503" s="7" t="s">
        <v>3968</v>
      </c>
      <c r="G503" s="6">
        <v>1964200</v>
      </c>
      <c r="H503" s="7">
        <f t="shared" si="164"/>
        <v>4425457</v>
      </c>
      <c r="I503" s="7" t="str">
        <f t="shared" si="157"/>
        <v>atk_4425457</v>
      </c>
      <c r="J503" s="7" t="s">
        <v>3973</v>
      </c>
      <c r="K503" s="7" t="s">
        <v>3996</v>
      </c>
      <c r="L503" s="7" t="s">
        <v>3975</v>
      </c>
      <c r="M503" s="7" t="s">
        <v>3976</v>
      </c>
      <c r="O503" s="7" t="str">
        <f t="shared" si="158"/>
        <v>hp_7517567;atk_4425457;hit_500000;miss_95;cirt_0;cirtSub_-3500</v>
      </c>
      <c r="V503" s="7" t="str">
        <f t="shared" si="154"/>
        <v>沙漠遗迹3-3</v>
      </c>
      <c r="W503" s="7">
        <f t="shared" si="167"/>
        <v>825</v>
      </c>
      <c r="X503" s="9" t="s">
        <v>793</v>
      </c>
      <c r="Y503" s="9">
        <v>3</v>
      </c>
      <c r="Z503" s="8">
        <f t="shared" si="162"/>
        <v>2591</v>
      </c>
      <c r="AA503" s="6" t="s">
        <v>3967</v>
      </c>
      <c r="AB503" s="6">
        <v>2142913</v>
      </c>
      <c r="AC503" s="6">
        <f t="shared" si="168"/>
        <v>1.0725</v>
      </c>
      <c r="AD503" s="6">
        <f t="shared" si="169"/>
        <v>2298274</v>
      </c>
      <c r="AE503" s="6">
        <f t="shared" si="173"/>
        <v>681406</v>
      </c>
      <c r="AF503" s="6">
        <v>350000</v>
      </c>
      <c r="AG503" s="11">
        <f t="shared" si="172"/>
        <v>3329680</v>
      </c>
      <c r="AH503">
        <f t="shared" si="170"/>
        <v>1.5538101640150581</v>
      </c>
      <c r="AI503" s="53">
        <v>0.65</v>
      </c>
      <c r="AJ503" s="7" t="str">
        <f t="shared" si="155"/>
        <v>hp_3329680</v>
      </c>
      <c r="AK503" s="7" t="s">
        <v>3968</v>
      </c>
      <c r="AL503" s="7">
        <v>392800</v>
      </c>
      <c r="AM503" s="7">
        <f>INT(IF(MOD(Y503,3)=0,INT(AL503*0.55),INT(AL503*0.35)))</f>
        <v>216040</v>
      </c>
      <c r="AN503" s="54">
        <f t="shared" si="159"/>
        <v>396718</v>
      </c>
      <c r="AO503" s="7" t="str">
        <f t="shared" si="160"/>
        <v>atk_396718</v>
      </c>
      <c r="AP503" s="7" t="s">
        <v>3973</v>
      </c>
      <c r="AQ503" s="7" t="s">
        <v>3988</v>
      </c>
      <c r="AR503" s="7" t="s">
        <v>3975</v>
      </c>
      <c r="AS503" s="7" t="s">
        <v>3976</v>
      </c>
      <c r="AU503" s="7" t="str">
        <f t="shared" si="161"/>
        <v>hp_3329680;atk_396718;hit_500000;miss_55;cirt_0;cirtSub_-3500</v>
      </c>
    </row>
    <row r="504" spans="1:47" x14ac:dyDescent="0.2">
      <c r="A504" s="8" t="s">
        <v>1871</v>
      </c>
      <c r="B504" s="6" t="s">
        <v>3967</v>
      </c>
      <c r="C504" s="6">
        <v>545545</v>
      </c>
      <c r="D504" s="6">
        <v>7574671</v>
      </c>
      <c r="E504" s="6" t="str">
        <f t="shared" si="156"/>
        <v>hp_7574671</v>
      </c>
      <c r="F504" s="7" t="s">
        <v>3968</v>
      </c>
      <c r="G504" s="6">
        <v>1983800</v>
      </c>
      <c r="H504" s="7">
        <f t="shared" si="164"/>
        <v>4482792</v>
      </c>
      <c r="I504" s="7" t="str">
        <f t="shared" si="157"/>
        <v>atk_4482792</v>
      </c>
      <c r="J504" s="7" t="s">
        <v>3973</v>
      </c>
      <c r="K504" s="7" t="s">
        <v>3996</v>
      </c>
      <c r="L504" s="7" t="s">
        <v>3975</v>
      </c>
      <c r="M504" s="7" t="s">
        <v>3976</v>
      </c>
      <c r="O504" s="7" t="str">
        <f t="shared" si="158"/>
        <v>hp_7574671;atk_4482792;hit_500000;miss_95;cirt_0;cirtSub_-3500</v>
      </c>
      <c r="V504" s="7" t="str">
        <f t="shared" si="154"/>
        <v>沙漠遗迹3-4</v>
      </c>
      <c r="W504" s="7">
        <f t="shared" si="167"/>
        <v>827</v>
      </c>
      <c r="X504" s="9" t="s">
        <v>793</v>
      </c>
      <c r="Y504" s="9">
        <v>4</v>
      </c>
      <c r="Z504" s="8">
        <f t="shared" si="162"/>
        <v>2595</v>
      </c>
      <c r="AA504" s="6" t="s">
        <v>3967</v>
      </c>
      <c r="AB504" s="6">
        <v>2147975</v>
      </c>
      <c r="AC504" s="6">
        <f t="shared" si="168"/>
        <v>1.0725</v>
      </c>
      <c r="AD504" s="6">
        <f t="shared" si="169"/>
        <v>2303703</v>
      </c>
      <c r="AE504" s="6">
        <f t="shared" si="173"/>
        <v>681406</v>
      </c>
      <c r="AF504" s="6">
        <v>350000</v>
      </c>
      <c r="AG504" s="11">
        <f t="shared" si="172"/>
        <v>3335109</v>
      </c>
      <c r="AH504">
        <f t="shared" si="170"/>
        <v>1.5526758924102935</v>
      </c>
      <c r="AI504" s="53">
        <v>0.65</v>
      </c>
      <c r="AJ504" s="7" t="str">
        <f t="shared" si="155"/>
        <v>hp_3335109</v>
      </c>
      <c r="AK504" s="7" t="s">
        <v>3968</v>
      </c>
      <c r="AL504" s="7">
        <v>393700</v>
      </c>
      <c r="AM504" s="7">
        <f>INT(IF(MOD(Y504,3)=0,INT(AL504*0.55),INT(AL504*0.35)))</f>
        <v>137795</v>
      </c>
      <c r="AN504" s="54">
        <f t="shared" si="159"/>
        <v>397337</v>
      </c>
      <c r="AO504" s="7" t="str">
        <f t="shared" si="160"/>
        <v>atk_397337</v>
      </c>
      <c r="AP504" s="7" t="s">
        <v>3973</v>
      </c>
      <c r="AQ504" s="7" t="s">
        <v>3988</v>
      </c>
      <c r="AR504" s="7" t="s">
        <v>3975</v>
      </c>
      <c r="AS504" s="7" t="s">
        <v>3976</v>
      </c>
      <c r="AU504" s="7" t="str">
        <f t="shared" si="161"/>
        <v>hp_3335109;atk_397337;hit_500000;miss_55;cirt_0;cirtSub_-3500</v>
      </c>
    </row>
    <row r="505" spans="1:47" x14ac:dyDescent="0.2">
      <c r="A505" s="8" t="s">
        <v>1871</v>
      </c>
      <c r="B505" s="6" t="s">
        <v>3967</v>
      </c>
      <c r="C505" s="6">
        <v>545545</v>
      </c>
      <c r="D505" s="6">
        <v>7597075</v>
      </c>
      <c r="E505" s="6" t="str">
        <f t="shared" si="156"/>
        <v>hp_7597075</v>
      </c>
      <c r="F505" s="7" t="s">
        <v>3968</v>
      </c>
      <c r="G505" s="6">
        <v>1983800</v>
      </c>
      <c r="H505" s="7">
        <f t="shared" si="164"/>
        <v>4482792</v>
      </c>
      <c r="I505" s="7" t="str">
        <f t="shared" si="157"/>
        <v>atk_4482792</v>
      </c>
      <c r="J505" s="7" t="s">
        <v>3973</v>
      </c>
      <c r="K505" s="7" t="s">
        <v>3996</v>
      </c>
      <c r="L505" s="7" t="s">
        <v>3975</v>
      </c>
      <c r="M505" s="7" t="s">
        <v>3976</v>
      </c>
      <c r="O505" s="7" t="str">
        <f t="shared" si="158"/>
        <v>hp_7597075;atk_4482792;hit_500000;miss_95;cirt_0;cirtSub_-3500</v>
      </c>
      <c r="V505" s="7" t="str">
        <f t="shared" si="154"/>
        <v>沙漠遗迹3-5</v>
      </c>
      <c r="W505" s="7">
        <f t="shared" si="167"/>
        <v>829</v>
      </c>
      <c r="X505" s="9" t="s">
        <v>793</v>
      </c>
      <c r="Y505" s="9">
        <v>5</v>
      </c>
      <c r="Z505" s="8">
        <f t="shared" si="162"/>
        <v>2600</v>
      </c>
      <c r="AA505" s="6" t="s">
        <v>3967</v>
      </c>
      <c r="AB505" s="6">
        <v>2153036</v>
      </c>
      <c r="AC505" s="6">
        <f t="shared" si="168"/>
        <v>1.0725</v>
      </c>
      <c r="AD505" s="6">
        <f t="shared" si="169"/>
        <v>2309131</v>
      </c>
      <c r="AE505" s="6">
        <f t="shared" si="173"/>
        <v>681406</v>
      </c>
      <c r="AF505" s="6">
        <v>350000</v>
      </c>
      <c r="AG505" s="11">
        <f t="shared" si="172"/>
        <v>3340537</v>
      </c>
      <c r="AH505">
        <f t="shared" si="170"/>
        <v>1.551547210543623</v>
      </c>
      <c r="AI505" s="53">
        <v>0.65</v>
      </c>
      <c r="AJ505" s="7" t="str">
        <f t="shared" si="155"/>
        <v>hp_3340537</v>
      </c>
      <c r="AK505" s="7" t="s">
        <v>3968</v>
      </c>
      <c r="AL505" s="7">
        <v>394600</v>
      </c>
      <c r="AM505" s="7">
        <f>INT(IF(MOD(Y505,3)=0,INT(AL505*0.55),INT(AL505*0.35)))</f>
        <v>138110</v>
      </c>
      <c r="AN505" s="54">
        <f t="shared" si="159"/>
        <v>397956</v>
      </c>
      <c r="AO505" s="7" t="str">
        <f t="shared" si="160"/>
        <v>atk_397956</v>
      </c>
      <c r="AP505" s="7" t="s">
        <v>3973</v>
      </c>
      <c r="AQ505" s="7" t="s">
        <v>3988</v>
      </c>
      <c r="AR505" s="7" t="s">
        <v>3975</v>
      </c>
      <c r="AS505" s="7" t="s">
        <v>3976</v>
      </c>
      <c r="AU505" s="7" t="str">
        <f t="shared" si="161"/>
        <v>hp_3340537;atk_397956;hit_500000;miss_55;cirt_0;cirtSub_-3500</v>
      </c>
    </row>
    <row r="506" spans="1:47" x14ac:dyDescent="0.2">
      <c r="A506" s="8" t="s">
        <v>1871</v>
      </c>
      <c r="B506" s="6" t="s">
        <v>3967</v>
      </c>
      <c r="C506" s="6">
        <v>545545</v>
      </c>
      <c r="D506" s="6">
        <v>7619522</v>
      </c>
      <c r="E506" s="6" t="str">
        <f t="shared" si="156"/>
        <v>hp_7619522</v>
      </c>
      <c r="F506" s="7" t="s">
        <v>3968</v>
      </c>
      <c r="G506" s="6">
        <v>1983800</v>
      </c>
      <c r="H506" s="7">
        <f t="shared" si="164"/>
        <v>4482792</v>
      </c>
      <c r="I506" s="7" t="str">
        <f t="shared" si="157"/>
        <v>atk_4482792</v>
      </c>
      <c r="J506" s="7" t="s">
        <v>3973</v>
      </c>
      <c r="K506" s="7" t="s">
        <v>3996</v>
      </c>
      <c r="L506" s="7" t="s">
        <v>3975</v>
      </c>
      <c r="M506" s="7" t="s">
        <v>3976</v>
      </c>
      <c r="O506" s="7" t="str">
        <f t="shared" si="158"/>
        <v>hp_7619522;atk_4482792;hit_500000;miss_95;cirt_0;cirtSub_-3500</v>
      </c>
      <c r="V506" s="7" t="str">
        <f t="shared" si="154"/>
        <v>沙漠遗迹3-6</v>
      </c>
      <c r="W506" s="7">
        <f t="shared" si="167"/>
        <v>831</v>
      </c>
      <c r="X506" s="9" t="s">
        <v>793</v>
      </c>
      <c r="Y506" s="9">
        <v>6</v>
      </c>
      <c r="Z506" s="8">
        <f t="shared" si="162"/>
        <v>2606</v>
      </c>
      <c r="AA506" s="6" t="s">
        <v>3967</v>
      </c>
      <c r="AB506" s="6">
        <v>2158099</v>
      </c>
      <c r="AC506" s="6">
        <f t="shared" si="168"/>
        <v>1.075</v>
      </c>
      <c r="AD506" s="6">
        <f t="shared" si="169"/>
        <v>2319956</v>
      </c>
      <c r="AE506" s="6">
        <f t="shared" si="173"/>
        <v>681406</v>
      </c>
      <c r="AF506" s="6">
        <v>350000</v>
      </c>
      <c r="AG506" s="11">
        <f t="shared" si="172"/>
        <v>3351362</v>
      </c>
      <c r="AH506">
        <f t="shared" si="170"/>
        <v>1.5529231976846289</v>
      </c>
      <c r="AI506" s="53">
        <v>0.65</v>
      </c>
      <c r="AJ506" s="7" t="str">
        <f t="shared" si="155"/>
        <v>hp_3351362</v>
      </c>
      <c r="AK506" s="7" t="s">
        <v>3968</v>
      </c>
      <c r="AL506" s="7">
        <v>395500</v>
      </c>
      <c r="AM506" s="7">
        <f>INT(IF(MOD(Y506,3)=0,INT(AL506*0.55),INT(AL506*0.35)))</f>
        <v>217525</v>
      </c>
      <c r="AN506" s="54">
        <f t="shared" si="159"/>
        <v>399217</v>
      </c>
      <c r="AO506" s="7" t="str">
        <f t="shared" si="160"/>
        <v>atk_399217</v>
      </c>
      <c r="AP506" s="7" t="s">
        <v>3973</v>
      </c>
      <c r="AQ506" s="7" t="s">
        <v>3988</v>
      </c>
      <c r="AR506" s="7" t="s">
        <v>3975</v>
      </c>
      <c r="AS506" s="7" t="s">
        <v>3976</v>
      </c>
      <c r="AU506" s="7" t="str">
        <f t="shared" si="161"/>
        <v>hp_3351362;atk_399217;hit_500000;miss_55;cirt_0;cirtSub_-3500</v>
      </c>
    </row>
    <row r="507" spans="1:47" x14ac:dyDescent="0.2">
      <c r="A507" s="8" t="s">
        <v>1872</v>
      </c>
      <c r="B507" s="6" t="s">
        <v>3967</v>
      </c>
      <c r="C507" s="6">
        <v>550935</v>
      </c>
      <c r="D507" s="6">
        <v>7677043</v>
      </c>
      <c r="E507" s="6" t="str">
        <f t="shared" si="156"/>
        <v>hp_7677043</v>
      </c>
      <c r="F507" s="7" t="s">
        <v>3968</v>
      </c>
      <c r="G507" s="6">
        <v>2003400</v>
      </c>
      <c r="H507" s="7">
        <f t="shared" si="164"/>
        <v>4540483</v>
      </c>
      <c r="I507" s="7" t="str">
        <f t="shared" si="157"/>
        <v>atk_4540483</v>
      </c>
      <c r="J507" s="7" t="s">
        <v>3973</v>
      </c>
      <c r="K507" s="7" t="s">
        <v>3996</v>
      </c>
      <c r="L507" s="7" t="s">
        <v>3975</v>
      </c>
      <c r="M507" s="7" t="s">
        <v>3976</v>
      </c>
      <c r="O507" s="7" t="str">
        <f t="shared" si="158"/>
        <v>hp_7677043;atk_4540483;hit_500000;miss_95;cirt_0;cirtSub_-3500</v>
      </c>
      <c r="V507" s="7" t="str">
        <f t="shared" si="154"/>
        <v>沙漠遗迹3-7</v>
      </c>
      <c r="W507" s="7">
        <f t="shared" si="167"/>
        <v>833</v>
      </c>
      <c r="X507" s="9" t="s">
        <v>793</v>
      </c>
      <c r="Y507" s="9">
        <v>7</v>
      </c>
      <c r="Z507" s="8">
        <f t="shared" si="162"/>
        <v>2613</v>
      </c>
      <c r="AA507" s="6" t="s">
        <v>3967</v>
      </c>
      <c r="AB507" s="6">
        <v>2163162</v>
      </c>
      <c r="AC507" s="6">
        <f t="shared" si="168"/>
        <v>1.075</v>
      </c>
      <c r="AD507" s="6">
        <f t="shared" si="169"/>
        <v>2325399</v>
      </c>
      <c r="AE507" s="6">
        <f t="shared" si="173"/>
        <v>681406</v>
      </c>
      <c r="AF507" s="6">
        <v>350000</v>
      </c>
      <c r="AG507" s="11">
        <f t="shared" si="172"/>
        <v>3356805</v>
      </c>
      <c r="AH507">
        <f t="shared" si="170"/>
        <v>1.5518047192027227</v>
      </c>
      <c r="AI507" s="53">
        <v>0.65</v>
      </c>
      <c r="AJ507" s="7" t="str">
        <f t="shared" si="155"/>
        <v>hp_3356805</v>
      </c>
      <c r="AK507" s="7" t="s">
        <v>3968</v>
      </c>
      <c r="AL507" s="7">
        <v>396400</v>
      </c>
      <c r="AM507" s="7">
        <f>INT(IF(MOD(Y507,3)=0,INT(AL507*0.55),INT(AL507*0.35)))</f>
        <v>138740</v>
      </c>
      <c r="AN507" s="54">
        <f t="shared" si="159"/>
        <v>399838</v>
      </c>
      <c r="AO507" s="7" t="str">
        <f t="shared" si="160"/>
        <v>atk_399838</v>
      </c>
      <c r="AP507" s="7" t="s">
        <v>3973</v>
      </c>
      <c r="AQ507" s="7" t="s">
        <v>3988</v>
      </c>
      <c r="AR507" s="7" t="s">
        <v>3975</v>
      </c>
      <c r="AS507" s="7" t="s">
        <v>3976</v>
      </c>
      <c r="AU507" s="7" t="str">
        <f t="shared" si="161"/>
        <v>hp_3356805;atk_399838;hit_500000;miss_55;cirt_0;cirtSub_-3500</v>
      </c>
    </row>
    <row r="508" spans="1:47" x14ac:dyDescent="0.2">
      <c r="A508" s="8" t="s">
        <v>1872</v>
      </c>
      <c r="B508" s="6" t="s">
        <v>3967</v>
      </c>
      <c r="C508" s="6">
        <v>550935</v>
      </c>
      <c r="D508" s="6">
        <v>7699603</v>
      </c>
      <c r="E508" s="6" t="str">
        <f t="shared" si="156"/>
        <v>hp_7699603</v>
      </c>
      <c r="F508" s="7" t="s">
        <v>3968</v>
      </c>
      <c r="G508" s="6">
        <v>2003400</v>
      </c>
      <c r="H508" s="7">
        <f t="shared" si="164"/>
        <v>4540483</v>
      </c>
      <c r="I508" s="7" t="str">
        <f t="shared" si="157"/>
        <v>atk_4540483</v>
      </c>
      <c r="J508" s="7" t="s">
        <v>3973</v>
      </c>
      <c r="K508" s="7" t="s">
        <v>3996</v>
      </c>
      <c r="L508" s="7" t="s">
        <v>3975</v>
      </c>
      <c r="M508" s="7" t="s">
        <v>3976</v>
      </c>
      <c r="O508" s="7" t="str">
        <f t="shared" si="158"/>
        <v>hp_7699603;atk_4540483;hit_500000;miss_95;cirt_0;cirtSub_-3500</v>
      </c>
      <c r="V508" s="7" t="str">
        <f t="shared" si="154"/>
        <v>沙漠遗迹3-8</v>
      </c>
      <c r="W508" s="7">
        <f t="shared" si="167"/>
        <v>835</v>
      </c>
      <c r="X508" s="9" t="s">
        <v>793</v>
      </c>
      <c r="Y508" s="9">
        <v>8</v>
      </c>
      <c r="Z508" s="8">
        <f t="shared" si="162"/>
        <v>2621</v>
      </c>
      <c r="AA508" s="6" t="s">
        <v>3967</v>
      </c>
      <c r="AB508" s="6">
        <v>2168226</v>
      </c>
      <c r="AC508" s="6">
        <f t="shared" si="168"/>
        <v>1.075</v>
      </c>
      <c r="AD508" s="6">
        <f t="shared" si="169"/>
        <v>2330842</v>
      </c>
      <c r="AE508" s="6">
        <f t="shared" si="173"/>
        <v>681406</v>
      </c>
      <c r="AF508" s="6">
        <v>350000</v>
      </c>
      <c r="AG508" s="11">
        <f t="shared" si="172"/>
        <v>3362248</v>
      </c>
      <c r="AH508">
        <f t="shared" si="170"/>
        <v>1.5506907490270849</v>
      </c>
      <c r="AI508" s="53">
        <v>0.65</v>
      </c>
      <c r="AJ508" s="7" t="str">
        <f t="shared" si="155"/>
        <v>hp_3362248</v>
      </c>
      <c r="AK508" s="7" t="s">
        <v>3968</v>
      </c>
      <c r="AL508" s="7">
        <v>397300</v>
      </c>
      <c r="AM508" s="7">
        <f>INT(IF(MOD(Y508,3)=0,INT(AL508*0.55),INT(AL508*0.35)))</f>
        <v>139055</v>
      </c>
      <c r="AN508" s="54">
        <f t="shared" si="159"/>
        <v>400458</v>
      </c>
      <c r="AO508" s="7" t="str">
        <f t="shared" si="160"/>
        <v>atk_400458</v>
      </c>
      <c r="AP508" s="7" t="s">
        <v>3973</v>
      </c>
      <c r="AQ508" s="7" t="s">
        <v>3988</v>
      </c>
      <c r="AR508" s="7" t="s">
        <v>3975</v>
      </c>
      <c r="AS508" s="7" t="s">
        <v>3976</v>
      </c>
      <c r="AU508" s="7" t="str">
        <f t="shared" si="161"/>
        <v>hp_3362248;atk_400458;hit_500000;miss_55;cirt_0;cirtSub_-3500</v>
      </c>
    </row>
    <row r="509" spans="1:47" x14ac:dyDescent="0.2">
      <c r="A509" s="8" t="s">
        <v>1872</v>
      </c>
      <c r="B509" s="6" t="s">
        <v>3967</v>
      </c>
      <c r="C509" s="6">
        <v>550935</v>
      </c>
      <c r="D509" s="6">
        <v>7722205</v>
      </c>
      <c r="E509" s="6" t="str">
        <f t="shared" si="156"/>
        <v>hp_7722205</v>
      </c>
      <c r="F509" s="7" t="s">
        <v>3968</v>
      </c>
      <c r="G509" s="6">
        <v>2003400</v>
      </c>
      <c r="H509" s="7">
        <f t="shared" si="164"/>
        <v>4540483</v>
      </c>
      <c r="I509" s="7" t="str">
        <f t="shared" si="157"/>
        <v>atk_4540483</v>
      </c>
      <c r="J509" s="7" t="s">
        <v>3973</v>
      </c>
      <c r="K509" s="7" t="s">
        <v>3996</v>
      </c>
      <c r="L509" s="7" t="s">
        <v>3975</v>
      </c>
      <c r="M509" s="7" t="s">
        <v>3976</v>
      </c>
      <c r="O509" s="7" t="str">
        <f t="shared" si="158"/>
        <v>hp_7722205;atk_4540483;hit_500000;miss_95;cirt_0;cirtSub_-3500</v>
      </c>
      <c r="V509" s="7" t="str">
        <f t="shared" si="154"/>
        <v>沙漠遗迹3-9</v>
      </c>
      <c r="W509" s="7">
        <f t="shared" si="167"/>
        <v>837</v>
      </c>
      <c r="X509" s="9" t="s">
        <v>793</v>
      </c>
      <c r="Y509" s="9">
        <v>9</v>
      </c>
      <c r="Z509" s="8">
        <f t="shared" si="162"/>
        <v>2630</v>
      </c>
      <c r="AA509" s="6" t="s">
        <v>3967</v>
      </c>
      <c r="AB509" s="6">
        <v>2173290</v>
      </c>
      <c r="AC509" s="6">
        <f t="shared" si="168"/>
        <v>1.0775000000000001</v>
      </c>
      <c r="AD509" s="6">
        <f t="shared" si="169"/>
        <v>2341719</v>
      </c>
      <c r="AE509" s="6">
        <f t="shared" si="173"/>
        <v>681406</v>
      </c>
      <c r="AF509" s="6">
        <v>350000</v>
      </c>
      <c r="AG509" s="11">
        <f t="shared" si="172"/>
        <v>3373125</v>
      </c>
      <c r="AH509">
        <f t="shared" si="170"/>
        <v>1.5520823267948594</v>
      </c>
      <c r="AI509" s="53">
        <v>0.65</v>
      </c>
      <c r="AJ509" s="7" t="str">
        <f t="shared" si="155"/>
        <v>hp_3373125</v>
      </c>
      <c r="AK509" s="7" t="s">
        <v>3968</v>
      </c>
      <c r="AL509" s="7">
        <v>398200</v>
      </c>
      <c r="AM509" s="7">
        <f>INT(IF(MOD(Y509,3)=0,INT(AL509*0.55),INT(AL509*0.35)))</f>
        <v>219010</v>
      </c>
      <c r="AN509" s="54">
        <f t="shared" si="159"/>
        <v>401725</v>
      </c>
      <c r="AO509" s="7" t="str">
        <f t="shared" si="160"/>
        <v>atk_401725</v>
      </c>
      <c r="AP509" s="7" t="s">
        <v>3973</v>
      </c>
      <c r="AQ509" s="7" t="s">
        <v>3988</v>
      </c>
      <c r="AR509" s="7" t="s">
        <v>3975</v>
      </c>
      <c r="AS509" s="7" t="s">
        <v>3976</v>
      </c>
      <c r="AU509" s="7" t="str">
        <f t="shared" si="161"/>
        <v>hp_3373125;atk_401725;hit_500000;miss_55;cirt_0;cirtSub_-3500</v>
      </c>
    </row>
    <row r="510" spans="1:47" s="12" customFormat="1" x14ac:dyDescent="0.2">
      <c r="A510" s="8" t="s">
        <v>1873</v>
      </c>
      <c r="B510" s="6" t="s">
        <v>3967</v>
      </c>
      <c r="C510" s="6">
        <v>556325</v>
      </c>
      <c r="D510" s="6">
        <v>7780144</v>
      </c>
      <c r="E510" s="6" t="str">
        <f t="shared" si="156"/>
        <v>hp_7780144</v>
      </c>
      <c r="F510" s="7" t="s">
        <v>3968</v>
      </c>
      <c r="G510" s="6">
        <v>2023000</v>
      </c>
      <c r="H510" s="7">
        <f t="shared" si="164"/>
        <v>4598532</v>
      </c>
      <c r="I510" s="7" t="str">
        <f t="shared" si="157"/>
        <v>atk_4598532</v>
      </c>
      <c r="J510" s="7" t="s">
        <v>3973</v>
      </c>
      <c r="K510" s="7" t="s">
        <v>3996</v>
      </c>
      <c r="L510" s="7" t="s">
        <v>3975</v>
      </c>
      <c r="M510" s="7" t="s">
        <v>3976</v>
      </c>
      <c r="N510" s="7"/>
      <c r="O510" s="7" t="str">
        <f t="shared" si="158"/>
        <v>hp_7780144;atk_4598532;hit_500000;miss_95;cirt_0;cirtSub_-3500</v>
      </c>
      <c r="P510" s="7"/>
      <c r="Q510" s="7"/>
      <c r="R510" s="7"/>
      <c r="S510" s="7"/>
      <c r="T510" s="7"/>
      <c r="V510" s="12" t="str">
        <f t="shared" si="154"/>
        <v>沙漠遗迹3-10</v>
      </c>
      <c r="W510" s="12">
        <f t="shared" si="167"/>
        <v>839</v>
      </c>
      <c r="X510" s="5" t="s">
        <v>793</v>
      </c>
      <c r="Y510" s="5">
        <v>10</v>
      </c>
      <c r="Z510" s="5">
        <f t="shared" si="162"/>
        <v>2640</v>
      </c>
      <c r="AA510" s="11" t="s">
        <v>3967</v>
      </c>
      <c r="AB510" s="11">
        <v>2178356</v>
      </c>
      <c r="AC510" s="11">
        <f t="shared" si="168"/>
        <v>1.0775000000000001</v>
      </c>
      <c r="AD510" s="11">
        <f t="shared" si="169"/>
        <v>2347178</v>
      </c>
      <c r="AE510" s="6">
        <f t="shared" si="173"/>
        <v>681406</v>
      </c>
      <c r="AF510" s="11">
        <v>350000</v>
      </c>
      <c r="AG510" s="11">
        <f t="shared" si="172"/>
        <v>3378584</v>
      </c>
      <c r="AH510">
        <f t="shared" si="170"/>
        <v>1.5509788115441185</v>
      </c>
      <c r="AI510" s="53">
        <v>0.65</v>
      </c>
      <c r="AJ510" s="7" t="str">
        <f t="shared" si="155"/>
        <v>hp_3378584</v>
      </c>
      <c r="AK510" s="12" t="s">
        <v>3968</v>
      </c>
      <c r="AL510" s="12">
        <v>399100</v>
      </c>
      <c r="AM510" s="7">
        <f>INT(IF(MOD(Y510,3)=0,INT(AL510*0.55),INT(AL510*0.35)))</f>
        <v>139685</v>
      </c>
      <c r="AN510" s="54">
        <f t="shared" si="159"/>
        <v>402347</v>
      </c>
      <c r="AO510" s="7" t="str">
        <f t="shared" si="160"/>
        <v>atk_402347</v>
      </c>
      <c r="AP510" s="12" t="s">
        <v>3973</v>
      </c>
      <c r="AQ510" s="12" t="s">
        <v>3988</v>
      </c>
      <c r="AR510" s="12" t="s">
        <v>3975</v>
      </c>
      <c r="AS510" s="12" t="s">
        <v>3976</v>
      </c>
      <c r="AU510" s="12" t="str">
        <f t="shared" si="161"/>
        <v>hp_3378584;atk_402347;hit_500000;miss_55;cirt_0;cirtSub_-3500</v>
      </c>
    </row>
    <row r="511" spans="1:47" x14ac:dyDescent="0.2">
      <c r="A511" s="8" t="s">
        <v>1873</v>
      </c>
      <c r="B511" s="6" t="s">
        <v>3967</v>
      </c>
      <c r="C511" s="6">
        <v>556325</v>
      </c>
      <c r="D511" s="6">
        <v>7802860</v>
      </c>
      <c r="E511" s="6" t="str">
        <f t="shared" si="156"/>
        <v>hp_7802860</v>
      </c>
      <c r="F511" s="7" t="s">
        <v>3968</v>
      </c>
      <c r="G511" s="6">
        <v>2023000</v>
      </c>
      <c r="H511" s="7">
        <f t="shared" si="164"/>
        <v>4598532</v>
      </c>
      <c r="I511" s="7" t="str">
        <f t="shared" si="157"/>
        <v>atk_4598532</v>
      </c>
      <c r="J511" s="7" t="s">
        <v>3973</v>
      </c>
      <c r="K511" s="7" t="s">
        <v>3996</v>
      </c>
      <c r="L511" s="7" t="s">
        <v>3975</v>
      </c>
      <c r="M511" s="7" t="s">
        <v>3976</v>
      </c>
      <c r="O511" s="7" t="str">
        <f t="shared" si="158"/>
        <v>hp_7802860;atk_4598532;hit_500000;miss_95;cirt_0;cirtSub_-3500</v>
      </c>
      <c r="V511" s="7" t="str">
        <f t="shared" si="154"/>
        <v>沙漠遗迹4-1</v>
      </c>
      <c r="W511" s="7">
        <f t="shared" si="167"/>
        <v>841</v>
      </c>
      <c r="X511" s="9" t="s">
        <v>794</v>
      </c>
      <c r="Y511" s="9">
        <v>1</v>
      </c>
      <c r="Z511" s="8">
        <f t="shared" si="162"/>
        <v>2641</v>
      </c>
      <c r="AA511" s="6" t="s">
        <v>3967</v>
      </c>
      <c r="AB511" s="6">
        <v>2183422</v>
      </c>
      <c r="AC511" s="6">
        <f t="shared" si="168"/>
        <v>1.08</v>
      </c>
      <c r="AD511" s="6">
        <f t="shared" si="169"/>
        <v>2358095</v>
      </c>
      <c r="AE511" s="6">
        <f t="shared" ref="AE511" si="176">IF(MOD(Y511,1)=0,INT(AD510*0.3),0)</f>
        <v>704153</v>
      </c>
      <c r="AF511" s="6">
        <v>350000</v>
      </c>
      <c r="AG511" s="11">
        <f t="shared" si="172"/>
        <v>3412248</v>
      </c>
      <c r="AH511">
        <f t="shared" si="170"/>
        <v>1.5627982130802016</v>
      </c>
      <c r="AI511" s="53">
        <v>0.65</v>
      </c>
      <c r="AJ511" s="7" t="str">
        <f t="shared" si="155"/>
        <v>hp_3412248</v>
      </c>
      <c r="AK511" s="7" t="s">
        <v>3968</v>
      </c>
      <c r="AL511" s="7">
        <v>400000</v>
      </c>
      <c r="AM511" s="7">
        <f>INT(IF(MOD(Y511,3)=0,INT(AL511*0.55),INT(AL511*0.35)))</f>
        <v>140000</v>
      </c>
      <c r="AN511" s="54">
        <f t="shared" si="159"/>
        <v>406327</v>
      </c>
      <c r="AO511" s="7" t="str">
        <f t="shared" si="160"/>
        <v>atk_406327</v>
      </c>
      <c r="AP511" s="7" t="s">
        <v>3973</v>
      </c>
      <c r="AQ511" s="7" t="s">
        <v>3988</v>
      </c>
      <c r="AR511" s="7" t="s">
        <v>3975</v>
      </c>
      <c r="AS511" s="7" t="s">
        <v>3976</v>
      </c>
      <c r="AU511" s="7" t="str">
        <f t="shared" si="161"/>
        <v>hp_3412248;atk_406327;hit_500000;miss_55;cirt_0;cirtSub_-3500</v>
      </c>
    </row>
    <row r="512" spans="1:47" x14ac:dyDescent="0.2">
      <c r="A512" s="8" t="s">
        <v>1873</v>
      </c>
      <c r="B512" s="6" t="s">
        <v>3967</v>
      </c>
      <c r="C512" s="6">
        <v>556325</v>
      </c>
      <c r="D512" s="6">
        <v>7825619</v>
      </c>
      <c r="E512" s="6" t="str">
        <f t="shared" si="156"/>
        <v>hp_7825619</v>
      </c>
      <c r="F512" s="7" t="s">
        <v>3968</v>
      </c>
      <c r="G512" s="6">
        <v>2023000</v>
      </c>
      <c r="H512" s="7">
        <f t="shared" si="164"/>
        <v>4598532</v>
      </c>
      <c r="I512" s="7" t="str">
        <f t="shared" si="157"/>
        <v>atk_4598532</v>
      </c>
      <c r="J512" s="7" t="s">
        <v>3973</v>
      </c>
      <c r="K512" s="7" t="s">
        <v>3996</v>
      </c>
      <c r="L512" s="7" t="s">
        <v>3975</v>
      </c>
      <c r="M512" s="7" t="s">
        <v>3976</v>
      </c>
      <c r="O512" s="7" t="str">
        <f t="shared" si="158"/>
        <v>hp_7825619;atk_4598532;hit_500000;miss_95;cirt_0;cirtSub_-3500</v>
      </c>
      <c r="V512" s="7" t="str">
        <f t="shared" si="154"/>
        <v>沙漠遗迹4-2</v>
      </c>
      <c r="W512" s="7">
        <f t="shared" si="167"/>
        <v>843</v>
      </c>
      <c r="X512" s="9" t="s">
        <v>794</v>
      </c>
      <c r="Y512" s="9">
        <v>2</v>
      </c>
      <c r="Z512" s="8">
        <f t="shared" si="162"/>
        <v>2643</v>
      </c>
      <c r="AA512" s="6" t="s">
        <v>3967</v>
      </c>
      <c r="AB512" s="6">
        <v>2188488</v>
      </c>
      <c r="AC512" s="6">
        <f t="shared" si="168"/>
        <v>1.08</v>
      </c>
      <c r="AD512" s="6">
        <f t="shared" si="169"/>
        <v>2363567</v>
      </c>
      <c r="AE512" s="6">
        <f t="shared" si="173"/>
        <v>704153</v>
      </c>
      <c r="AF512" s="6">
        <v>350000</v>
      </c>
      <c r="AG512" s="11">
        <f t="shared" si="172"/>
        <v>3417720</v>
      </c>
      <c r="AH512">
        <f t="shared" si="170"/>
        <v>1.5616809413622557</v>
      </c>
      <c r="AI512" s="53">
        <v>0.65</v>
      </c>
      <c r="AJ512" s="7" t="str">
        <f t="shared" si="155"/>
        <v>hp_3417720</v>
      </c>
      <c r="AK512" s="7" t="s">
        <v>3968</v>
      </c>
      <c r="AL512" s="7">
        <v>400900</v>
      </c>
      <c r="AM512" s="7">
        <f>INT(IF(MOD(Y512,3)=0,INT(AL512*0.55),INT(AL512*0.35)))</f>
        <v>140315</v>
      </c>
      <c r="AN512" s="54">
        <f t="shared" si="159"/>
        <v>406950</v>
      </c>
      <c r="AO512" s="7" t="str">
        <f t="shared" si="160"/>
        <v>atk_406950</v>
      </c>
      <c r="AP512" s="7" t="s">
        <v>3973</v>
      </c>
      <c r="AQ512" s="7" t="s">
        <v>3988</v>
      </c>
      <c r="AR512" s="7" t="s">
        <v>3975</v>
      </c>
      <c r="AS512" s="7" t="s">
        <v>3976</v>
      </c>
      <c r="AU512" s="7" t="str">
        <f t="shared" si="161"/>
        <v>hp_3417720;atk_406950;hit_500000;miss_55;cirt_0;cirtSub_-3500</v>
      </c>
    </row>
    <row r="513" spans="1:47" x14ac:dyDescent="0.2">
      <c r="A513" s="8" t="s">
        <v>1874</v>
      </c>
      <c r="B513" s="6" t="s">
        <v>3967</v>
      </c>
      <c r="C513" s="6">
        <v>561715</v>
      </c>
      <c r="D513" s="6">
        <v>7883976</v>
      </c>
      <c r="E513" s="6" t="str">
        <f t="shared" si="156"/>
        <v>hp_7883976</v>
      </c>
      <c r="F513" s="7" t="s">
        <v>3968</v>
      </c>
      <c r="G513" s="6">
        <v>2042600</v>
      </c>
      <c r="H513" s="7">
        <f t="shared" si="164"/>
        <v>4656937</v>
      </c>
      <c r="I513" s="7" t="str">
        <f t="shared" si="157"/>
        <v>atk_4656937</v>
      </c>
      <c r="J513" s="7" t="s">
        <v>3973</v>
      </c>
      <c r="K513" s="7" t="s">
        <v>3996</v>
      </c>
      <c r="L513" s="7" t="s">
        <v>3975</v>
      </c>
      <c r="M513" s="7" t="s">
        <v>3976</v>
      </c>
      <c r="O513" s="7" t="str">
        <f t="shared" si="158"/>
        <v>hp_7883976;atk_4656937;hit_500000;miss_95;cirt_0;cirtSub_-3500</v>
      </c>
      <c r="V513" s="7" t="str">
        <f t="shared" ref="V513:V576" si="177">X513&amp;"-"&amp;Y513</f>
        <v>沙漠遗迹4-3</v>
      </c>
      <c r="W513" s="7">
        <f t="shared" si="167"/>
        <v>845</v>
      </c>
      <c r="X513" s="9" t="s">
        <v>794</v>
      </c>
      <c r="Y513" s="9">
        <v>3</v>
      </c>
      <c r="Z513" s="8">
        <f t="shared" si="162"/>
        <v>2646</v>
      </c>
      <c r="AA513" s="6" t="s">
        <v>3967</v>
      </c>
      <c r="AB513" s="6">
        <v>2193556</v>
      </c>
      <c r="AC513" s="6">
        <f t="shared" si="168"/>
        <v>1.0825</v>
      </c>
      <c r="AD513" s="6">
        <f t="shared" si="169"/>
        <v>2374524</v>
      </c>
      <c r="AE513" s="6">
        <f t="shared" si="173"/>
        <v>704153</v>
      </c>
      <c r="AF513" s="6">
        <v>350000</v>
      </c>
      <c r="AG513" s="11">
        <f t="shared" si="172"/>
        <v>3428677</v>
      </c>
      <c r="AH513">
        <f t="shared" si="170"/>
        <v>1.5630679134701826</v>
      </c>
      <c r="AI513" s="53">
        <v>0.65</v>
      </c>
      <c r="AJ513" s="7" t="str">
        <f t="shared" ref="AJ513:AJ576" si="178">AA513&amp;"_"&amp;AG513</f>
        <v>hp_3428677</v>
      </c>
      <c r="AK513" s="7" t="s">
        <v>3968</v>
      </c>
      <c r="AL513" s="7">
        <v>401800</v>
      </c>
      <c r="AM513" s="7">
        <f>INT(IF(MOD(Y513,3)=0,INT(AL513*0.55),INT(AL513*0.35)))</f>
        <v>220990</v>
      </c>
      <c r="AN513" s="54">
        <f t="shared" si="159"/>
        <v>408226</v>
      </c>
      <c r="AO513" s="7" t="str">
        <f t="shared" si="160"/>
        <v>atk_408226</v>
      </c>
      <c r="AP513" s="7" t="s">
        <v>3973</v>
      </c>
      <c r="AQ513" s="7" t="s">
        <v>3988</v>
      </c>
      <c r="AR513" s="7" t="s">
        <v>3975</v>
      </c>
      <c r="AS513" s="7" t="s">
        <v>3976</v>
      </c>
      <c r="AU513" s="7" t="str">
        <f t="shared" si="161"/>
        <v>hp_3428677;atk_408226;hit_500000;miss_55;cirt_0;cirtSub_-3500</v>
      </c>
    </row>
    <row r="514" spans="1:47" x14ac:dyDescent="0.2">
      <c r="A514" s="8" t="s">
        <v>1874</v>
      </c>
      <c r="B514" s="6" t="s">
        <v>3967</v>
      </c>
      <c r="C514" s="6">
        <v>561715</v>
      </c>
      <c r="D514" s="6">
        <v>7906849</v>
      </c>
      <c r="E514" s="6" t="str">
        <f t="shared" ref="E514:E577" si="179">B514&amp;"_"&amp;D514</f>
        <v>hp_7906849</v>
      </c>
      <c r="F514" s="7" t="s">
        <v>3968</v>
      </c>
      <c r="G514" s="6">
        <v>2042600</v>
      </c>
      <c r="H514" s="7">
        <f t="shared" si="164"/>
        <v>4656937</v>
      </c>
      <c r="I514" s="7" t="str">
        <f t="shared" ref="I514:I577" si="180">F514&amp;"_"&amp;H514</f>
        <v>atk_4656937</v>
      </c>
      <c r="J514" s="7" t="s">
        <v>3973</v>
      </c>
      <c r="K514" s="7" t="s">
        <v>3996</v>
      </c>
      <c r="L514" s="7" t="s">
        <v>3975</v>
      </c>
      <c r="M514" s="7" t="s">
        <v>3976</v>
      </c>
      <c r="O514" s="7" t="str">
        <f t="shared" ref="O514:O577" si="181">E514&amp;";"&amp;I514&amp;";"&amp;J514&amp;";"&amp;K514&amp;";"&amp;L514&amp;";"&amp;M514</f>
        <v>hp_7906849;atk_4656937;hit_500000;miss_95;cirt_0;cirtSub_-3500</v>
      </c>
      <c r="V514" s="7" t="str">
        <f t="shared" si="177"/>
        <v>沙漠遗迹4-4</v>
      </c>
      <c r="W514" s="7">
        <f t="shared" si="167"/>
        <v>847</v>
      </c>
      <c r="X514" s="9" t="s">
        <v>794</v>
      </c>
      <c r="Y514" s="9">
        <v>4</v>
      </c>
      <c r="Z514" s="8">
        <f t="shared" si="162"/>
        <v>2650</v>
      </c>
      <c r="AA514" s="6" t="s">
        <v>3967</v>
      </c>
      <c r="AB514" s="6">
        <v>2198624</v>
      </c>
      <c r="AC514" s="6">
        <f t="shared" si="168"/>
        <v>1.0825</v>
      </c>
      <c r="AD514" s="6">
        <f t="shared" si="169"/>
        <v>2380010</v>
      </c>
      <c r="AE514" s="6">
        <f t="shared" si="173"/>
        <v>704153</v>
      </c>
      <c r="AF514" s="6">
        <v>350000</v>
      </c>
      <c r="AG514" s="11">
        <f t="shared" si="172"/>
        <v>3434163</v>
      </c>
      <c r="AH514">
        <f t="shared" si="170"/>
        <v>1.5619601168730988</v>
      </c>
      <c r="AI514" s="53">
        <v>0.65</v>
      </c>
      <c r="AJ514" s="7" t="str">
        <f t="shared" si="178"/>
        <v>hp_3434163</v>
      </c>
      <c r="AK514" s="7" t="s">
        <v>3968</v>
      </c>
      <c r="AL514" s="7">
        <v>402700</v>
      </c>
      <c r="AM514" s="7">
        <f>INT(IF(MOD(Y514,3)=0,INT(AL514*0.55),INT(AL514*0.35)))</f>
        <v>140945</v>
      </c>
      <c r="AN514" s="54">
        <f t="shared" ref="AN514:AN577" si="182">INT(AL514*AI514*AH514)</f>
        <v>408850</v>
      </c>
      <c r="AO514" s="7" t="str">
        <f t="shared" ref="AO514:AO577" si="183">AK514&amp;"_"&amp;AN514</f>
        <v>atk_408850</v>
      </c>
      <c r="AP514" s="7" t="s">
        <v>3973</v>
      </c>
      <c r="AQ514" s="7" t="s">
        <v>3988</v>
      </c>
      <c r="AR514" s="7" t="s">
        <v>3975</v>
      </c>
      <c r="AS514" s="7" t="s">
        <v>3976</v>
      </c>
      <c r="AU514" s="7" t="str">
        <f t="shared" ref="AU514:AU577" si="184">AJ514&amp;";"&amp;AO514&amp;";"&amp;AP514&amp;";"&amp;AQ514&amp;";"&amp;AR514&amp;";"&amp;AS514</f>
        <v>hp_3434163;atk_408850;hit_500000;miss_55;cirt_0;cirtSub_-3500</v>
      </c>
    </row>
    <row r="515" spans="1:47" x14ac:dyDescent="0.2">
      <c r="A515" s="8" t="s">
        <v>1874</v>
      </c>
      <c r="B515" s="6" t="s">
        <v>3967</v>
      </c>
      <c r="C515" s="6">
        <v>561715</v>
      </c>
      <c r="D515" s="6">
        <v>7929764</v>
      </c>
      <c r="E515" s="6" t="str">
        <f t="shared" si="179"/>
        <v>hp_7929764</v>
      </c>
      <c r="F515" s="7" t="s">
        <v>3968</v>
      </c>
      <c r="G515" s="6">
        <v>2042600</v>
      </c>
      <c r="H515" s="7">
        <f t="shared" si="164"/>
        <v>4656937</v>
      </c>
      <c r="I515" s="7" t="str">
        <f t="shared" si="180"/>
        <v>atk_4656937</v>
      </c>
      <c r="J515" s="7" t="s">
        <v>3973</v>
      </c>
      <c r="K515" s="7" t="s">
        <v>3996</v>
      </c>
      <c r="L515" s="7" t="s">
        <v>3975</v>
      </c>
      <c r="M515" s="7" t="s">
        <v>3976</v>
      </c>
      <c r="O515" s="7" t="str">
        <f t="shared" si="181"/>
        <v>hp_7929764;atk_4656937;hit_500000;miss_95;cirt_0;cirtSub_-3500</v>
      </c>
      <c r="V515" s="7" t="str">
        <f t="shared" si="177"/>
        <v>沙漠遗迹4-5</v>
      </c>
      <c r="W515" s="7">
        <f t="shared" si="167"/>
        <v>849</v>
      </c>
      <c r="X515" s="9" t="s">
        <v>794</v>
      </c>
      <c r="Y515" s="9">
        <v>5</v>
      </c>
      <c r="Z515" s="8">
        <f t="shared" ref="Z515:Z578" si="185">Y515+Z514</f>
        <v>2655</v>
      </c>
      <c r="AA515" s="6" t="s">
        <v>3967</v>
      </c>
      <c r="AB515" s="6">
        <v>2203692</v>
      </c>
      <c r="AC515" s="6">
        <f t="shared" si="168"/>
        <v>1.0825</v>
      </c>
      <c r="AD515" s="6">
        <f t="shared" si="169"/>
        <v>2385496</v>
      </c>
      <c r="AE515" s="6">
        <f t="shared" si="173"/>
        <v>704153</v>
      </c>
      <c r="AF515" s="6">
        <v>350000</v>
      </c>
      <c r="AG515" s="11">
        <f t="shared" si="172"/>
        <v>3439649</v>
      </c>
      <c r="AH515">
        <f t="shared" si="170"/>
        <v>1.5608574156461066</v>
      </c>
      <c r="AI515" s="53">
        <v>0.65</v>
      </c>
      <c r="AJ515" s="7" t="str">
        <f t="shared" si="178"/>
        <v>hp_3439649</v>
      </c>
      <c r="AK515" s="7" t="s">
        <v>3968</v>
      </c>
      <c r="AL515" s="7">
        <v>403600</v>
      </c>
      <c r="AM515" s="7">
        <f>INT(IF(MOD(Y515,3)=0,INT(AL515*0.55),INT(AL515*0.35)))</f>
        <v>141260</v>
      </c>
      <c r="AN515" s="54">
        <f t="shared" si="182"/>
        <v>409475</v>
      </c>
      <c r="AO515" s="7" t="str">
        <f t="shared" si="183"/>
        <v>atk_409475</v>
      </c>
      <c r="AP515" s="7" t="s">
        <v>3973</v>
      </c>
      <c r="AQ515" s="7" t="s">
        <v>3988</v>
      </c>
      <c r="AR515" s="7" t="s">
        <v>3975</v>
      </c>
      <c r="AS515" s="7" t="s">
        <v>3976</v>
      </c>
      <c r="AU515" s="7" t="str">
        <f t="shared" si="184"/>
        <v>hp_3439649;atk_409475;hit_500000;miss_55;cirt_0;cirtSub_-3500</v>
      </c>
    </row>
    <row r="516" spans="1:47" x14ac:dyDescent="0.2">
      <c r="A516" s="8" t="s">
        <v>1875</v>
      </c>
      <c r="B516" s="6" t="s">
        <v>3967</v>
      </c>
      <c r="C516" s="6">
        <v>567105</v>
      </c>
      <c r="D516" s="6">
        <v>7988540</v>
      </c>
      <c r="E516" s="6" t="str">
        <f t="shared" si="179"/>
        <v>hp_7988540</v>
      </c>
      <c r="F516" s="7" t="s">
        <v>3968</v>
      </c>
      <c r="G516" s="6">
        <v>2062200</v>
      </c>
      <c r="H516" s="7">
        <f t="shared" si="164"/>
        <v>4715700</v>
      </c>
      <c r="I516" s="7" t="str">
        <f t="shared" si="180"/>
        <v>atk_4715700</v>
      </c>
      <c r="J516" s="7" t="s">
        <v>3973</v>
      </c>
      <c r="K516" s="7" t="s">
        <v>3996</v>
      </c>
      <c r="L516" s="7" t="s">
        <v>3975</v>
      </c>
      <c r="M516" s="7" t="s">
        <v>3976</v>
      </c>
      <c r="O516" s="7" t="str">
        <f t="shared" si="181"/>
        <v>hp_7988540;atk_4715700;hit_500000;miss_95;cirt_0;cirtSub_-3500</v>
      </c>
      <c r="V516" s="7" t="str">
        <f t="shared" si="177"/>
        <v>沙漠遗迹4-6</v>
      </c>
      <c r="W516" s="7">
        <f t="shared" si="167"/>
        <v>851</v>
      </c>
      <c r="X516" s="9" t="s">
        <v>794</v>
      </c>
      <c r="Y516" s="9">
        <v>6</v>
      </c>
      <c r="Z516" s="8">
        <f t="shared" si="185"/>
        <v>2661</v>
      </c>
      <c r="AA516" s="6" t="s">
        <v>3967</v>
      </c>
      <c r="AB516" s="6">
        <v>2208762</v>
      </c>
      <c r="AC516" s="6">
        <f t="shared" si="168"/>
        <v>1.085</v>
      </c>
      <c r="AD516" s="6">
        <f t="shared" si="169"/>
        <v>2396506</v>
      </c>
      <c r="AE516" s="6">
        <f t="shared" si="173"/>
        <v>704153</v>
      </c>
      <c r="AF516" s="6">
        <v>350000</v>
      </c>
      <c r="AG516" s="11">
        <f t="shared" si="172"/>
        <v>3450659</v>
      </c>
      <c r="AH516">
        <f t="shared" si="170"/>
        <v>1.5622593108718821</v>
      </c>
      <c r="AI516" s="53">
        <v>0.65</v>
      </c>
      <c r="AJ516" s="7" t="str">
        <f t="shared" si="178"/>
        <v>hp_3450659</v>
      </c>
      <c r="AK516" s="7" t="s">
        <v>3968</v>
      </c>
      <c r="AL516" s="7">
        <v>404500</v>
      </c>
      <c r="AM516" s="7">
        <f>INT(IF(MOD(Y516,3)=0,INT(AL516*0.55),INT(AL516*0.35)))</f>
        <v>222475</v>
      </c>
      <c r="AN516" s="54">
        <f t="shared" si="182"/>
        <v>410757</v>
      </c>
      <c r="AO516" s="7" t="str">
        <f t="shared" si="183"/>
        <v>atk_410757</v>
      </c>
      <c r="AP516" s="7" t="s">
        <v>3973</v>
      </c>
      <c r="AQ516" s="7" t="s">
        <v>3988</v>
      </c>
      <c r="AR516" s="7" t="s">
        <v>3975</v>
      </c>
      <c r="AS516" s="7" t="s">
        <v>3976</v>
      </c>
      <c r="AU516" s="7" t="str">
        <f t="shared" si="184"/>
        <v>hp_3450659;atk_410757;hit_500000;miss_55;cirt_0;cirtSub_-3500</v>
      </c>
    </row>
    <row r="517" spans="1:47" x14ac:dyDescent="0.2">
      <c r="A517" s="8" t="s">
        <v>1875</v>
      </c>
      <c r="B517" s="6" t="s">
        <v>3967</v>
      </c>
      <c r="C517" s="6">
        <v>567105</v>
      </c>
      <c r="D517" s="6">
        <v>8011569</v>
      </c>
      <c r="E517" s="6" t="str">
        <f t="shared" si="179"/>
        <v>hp_8011569</v>
      </c>
      <c r="F517" s="7" t="s">
        <v>3968</v>
      </c>
      <c r="G517" s="6">
        <v>2062200</v>
      </c>
      <c r="H517" s="7">
        <f t="shared" si="164"/>
        <v>4715700</v>
      </c>
      <c r="I517" s="7" t="str">
        <f t="shared" si="180"/>
        <v>atk_4715700</v>
      </c>
      <c r="J517" s="7" t="s">
        <v>3973</v>
      </c>
      <c r="K517" s="7" t="s">
        <v>3996</v>
      </c>
      <c r="L517" s="7" t="s">
        <v>3975</v>
      </c>
      <c r="M517" s="7" t="s">
        <v>3976</v>
      </c>
      <c r="O517" s="7" t="str">
        <f t="shared" si="181"/>
        <v>hp_8011569;atk_4715700;hit_500000;miss_95;cirt_0;cirtSub_-3500</v>
      </c>
      <c r="V517" s="7" t="str">
        <f t="shared" si="177"/>
        <v>沙漠遗迹4-7</v>
      </c>
      <c r="W517" s="7">
        <f t="shared" si="167"/>
        <v>853</v>
      </c>
      <c r="X517" s="9" t="s">
        <v>794</v>
      </c>
      <c r="Y517" s="9">
        <v>7</v>
      </c>
      <c r="Z517" s="8">
        <f t="shared" si="185"/>
        <v>2668</v>
      </c>
      <c r="AA517" s="6" t="s">
        <v>3967</v>
      </c>
      <c r="AB517" s="6">
        <v>2213832</v>
      </c>
      <c r="AC517" s="6">
        <f t="shared" si="168"/>
        <v>1.085</v>
      </c>
      <c r="AD517" s="6">
        <f t="shared" si="169"/>
        <v>2402007</v>
      </c>
      <c r="AE517" s="6">
        <f t="shared" si="173"/>
        <v>704153</v>
      </c>
      <c r="AF517" s="6">
        <v>350000</v>
      </c>
      <c r="AG517" s="11">
        <f t="shared" si="172"/>
        <v>3456160</v>
      </c>
      <c r="AH517">
        <f t="shared" si="170"/>
        <v>1.5611663396319142</v>
      </c>
      <c r="AI517" s="53">
        <v>0.65</v>
      </c>
      <c r="AJ517" s="7" t="str">
        <f t="shared" si="178"/>
        <v>hp_3456160</v>
      </c>
      <c r="AK517" s="7" t="s">
        <v>3968</v>
      </c>
      <c r="AL517" s="7">
        <v>405400</v>
      </c>
      <c r="AM517" s="7">
        <f>INT(IF(MOD(Y517,3)=0,INT(AL517*0.55),INT(AL517*0.35)))</f>
        <v>141890</v>
      </c>
      <c r="AN517" s="54">
        <f t="shared" si="182"/>
        <v>411382</v>
      </c>
      <c r="AO517" s="7" t="str">
        <f t="shared" si="183"/>
        <v>atk_411382</v>
      </c>
      <c r="AP517" s="7" t="s">
        <v>3973</v>
      </c>
      <c r="AQ517" s="7" t="s">
        <v>3988</v>
      </c>
      <c r="AR517" s="7" t="s">
        <v>3975</v>
      </c>
      <c r="AS517" s="7" t="s">
        <v>3976</v>
      </c>
      <c r="AU517" s="7" t="str">
        <f t="shared" si="184"/>
        <v>hp_3456160;atk_411382;hit_500000;miss_55;cirt_0;cirtSub_-3500</v>
      </c>
    </row>
    <row r="518" spans="1:47" x14ac:dyDescent="0.2">
      <c r="A518" s="8" t="s">
        <v>1875</v>
      </c>
      <c r="B518" s="6" t="s">
        <v>3967</v>
      </c>
      <c r="C518" s="6">
        <v>567105</v>
      </c>
      <c r="D518" s="6">
        <v>8034641</v>
      </c>
      <c r="E518" s="6" t="str">
        <f t="shared" si="179"/>
        <v>hp_8034641</v>
      </c>
      <c r="F518" s="7" t="s">
        <v>3968</v>
      </c>
      <c r="G518" s="6">
        <v>2062200</v>
      </c>
      <c r="H518" s="7">
        <f t="shared" si="164"/>
        <v>4715700</v>
      </c>
      <c r="I518" s="7" t="str">
        <f t="shared" si="180"/>
        <v>atk_4715700</v>
      </c>
      <c r="J518" s="7" t="s">
        <v>3973</v>
      </c>
      <c r="K518" s="7" t="s">
        <v>3996</v>
      </c>
      <c r="L518" s="7" t="s">
        <v>3975</v>
      </c>
      <c r="M518" s="7" t="s">
        <v>3976</v>
      </c>
      <c r="O518" s="7" t="str">
        <f t="shared" si="181"/>
        <v>hp_8034641;atk_4715700;hit_500000;miss_95;cirt_0;cirtSub_-3500</v>
      </c>
      <c r="V518" s="7" t="str">
        <f t="shared" si="177"/>
        <v>沙漠遗迹4-8</v>
      </c>
      <c r="W518" s="7">
        <f t="shared" si="167"/>
        <v>855</v>
      </c>
      <c r="X518" s="9" t="s">
        <v>794</v>
      </c>
      <c r="Y518" s="9">
        <v>8</v>
      </c>
      <c r="Z518" s="8">
        <f t="shared" si="185"/>
        <v>2676</v>
      </c>
      <c r="AA518" s="6" t="s">
        <v>3967</v>
      </c>
      <c r="AB518" s="6">
        <v>2218903</v>
      </c>
      <c r="AC518" s="6">
        <f t="shared" si="168"/>
        <v>1.085</v>
      </c>
      <c r="AD518" s="6">
        <f t="shared" si="169"/>
        <v>2407509</v>
      </c>
      <c r="AE518" s="6">
        <f t="shared" si="173"/>
        <v>704153</v>
      </c>
      <c r="AF518" s="6">
        <v>350000</v>
      </c>
      <c r="AG518" s="11">
        <f t="shared" si="172"/>
        <v>3461662</v>
      </c>
      <c r="AH518">
        <f t="shared" si="170"/>
        <v>1.5600781106700023</v>
      </c>
      <c r="AI518" s="53">
        <v>0.65</v>
      </c>
      <c r="AJ518" s="7" t="str">
        <f t="shared" si="178"/>
        <v>hp_3461662</v>
      </c>
      <c r="AK518" s="7" t="s">
        <v>3968</v>
      </c>
      <c r="AL518" s="7">
        <v>406300</v>
      </c>
      <c r="AM518" s="7">
        <f>INT(IF(MOD(Y518,3)=0,INT(AL518*0.55),INT(AL518*0.35)))</f>
        <v>142205</v>
      </c>
      <c r="AN518" s="54">
        <f t="shared" si="182"/>
        <v>412008</v>
      </c>
      <c r="AO518" s="7" t="str">
        <f t="shared" si="183"/>
        <v>atk_412008</v>
      </c>
      <c r="AP518" s="7" t="s">
        <v>3973</v>
      </c>
      <c r="AQ518" s="7" t="s">
        <v>3988</v>
      </c>
      <c r="AR518" s="7" t="s">
        <v>3975</v>
      </c>
      <c r="AS518" s="7" t="s">
        <v>3976</v>
      </c>
      <c r="AU518" s="7" t="str">
        <f t="shared" si="184"/>
        <v>hp_3461662;atk_412008;hit_500000;miss_55;cirt_0;cirtSub_-3500</v>
      </c>
    </row>
    <row r="519" spans="1:47" x14ac:dyDescent="0.2">
      <c r="A519" s="8" t="s">
        <v>1876</v>
      </c>
      <c r="B519" s="6" t="s">
        <v>3967</v>
      </c>
      <c r="C519" s="6">
        <v>572495</v>
      </c>
      <c r="D519" s="6">
        <v>8093837</v>
      </c>
      <c r="E519" s="6" t="str">
        <f t="shared" si="179"/>
        <v>hp_8093837</v>
      </c>
      <c r="F519" s="7" t="s">
        <v>3968</v>
      </c>
      <c r="G519" s="6">
        <v>2081800</v>
      </c>
      <c r="H519" s="7">
        <f t="shared" si="164"/>
        <v>4774820</v>
      </c>
      <c r="I519" s="7" t="str">
        <f t="shared" si="180"/>
        <v>atk_4774820</v>
      </c>
      <c r="J519" s="7" t="s">
        <v>3973</v>
      </c>
      <c r="K519" s="7" t="s">
        <v>3996</v>
      </c>
      <c r="L519" s="7" t="s">
        <v>3975</v>
      </c>
      <c r="M519" s="7" t="s">
        <v>3976</v>
      </c>
      <c r="O519" s="7" t="str">
        <f t="shared" si="181"/>
        <v>hp_8093837;atk_4774820;hit_500000;miss_95;cirt_0;cirtSub_-3500</v>
      </c>
      <c r="V519" s="7" t="str">
        <f t="shared" si="177"/>
        <v>沙漠遗迹4-9</v>
      </c>
      <c r="W519" s="7">
        <f t="shared" si="167"/>
        <v>857</v>
      </c>
      <c r="X519" s="9" t="s">
        <v>794</v>
      </c>
      <c r="Y519" s="9">
        <v>9</v>
      </c>
      <c r="Z519" s="8">
        <f t="shared" si="185"/>
        <v>2685</v>
      </c>
      <c r="AA519" s="6" t="s">
        <v>3967</v>
      </c>
      <c r="AB519" s="6">
        <v>2223974</v>
      </c>
      <c r="AC519" s="6">
        <f t="shared" si="168"/>
        <v>1.0875000000000001</v>
      </c>
      <c r="AD519" s="6">
        <f t="shared" si="169"/>
        <v>2418571</v>
      </c>
      <c r="AE519" s="6">
        <f t="shared" si="173"/>
        <v>704153</v>
      </c>
      <c r="AF519" s="6">
        <v>350000</v>
      </c>
      <c r="AG519" s="11">
        <f t="shared" si="172"/>
        <v>3472724</v>
      </c>
      <c r="AH519">
        <f t="shared" si="170"/>
        <v>1.561494873591148</v>
      </c>
      <c r="AI519" s="53">
        <v>0.65</v>
      </c>
      <c r="AJ519" s="7" t="str">
        <f t="shared" si="178"/>
        <v>hp_3472724</v>
      </c>
      <c r="AK519" s="7" t="s">
        <v>3968</v>
      </c>
      <c r="AL519" s="7">
        <v>407200</v>
      </c>
      <c r="AM519" s="7">
        <f>INT(IF(MOD(Y519,3)=0,INT(AL519*0.55),INT(AL519*0.35)))</f>
        <v>223960</v>
      </c>
      <c r="AN519" s="54">
        <f t="shared" si="182"/>
        <v>413296</v>
      </c>
      <c r="AO519" s="7" t="str">
        <f t="shared" si="183"/>
        <v>atk_413296</v>
      </c>
      <c r="AP519" s="7" t="s">
        <v>3973</v>
      </c>
      <c r="AQ519" s="7" t="s">
        <v>3988</v>
      </c>
      <c r="AR519" s="7" t="s">
        <v>3975</v>
      </c>
      <c r="AS519" s="7" t="s">
        <v>3976</v>
      </c>
      <c r="AU519" s="7" t="str">
        <f t="shared" si="184"/>
        <v>hp_3472724;atk_413296;hit_500000;miss_55;cirt_0;cirtSub_-3500</v>
      </c>
    </row>
    <row r="520" spans="1:47" s="12" customFormat="1" x14ac:dyDescent="0.2">
      <c r="A520" s="8" t="s">
        <v>1876</v>
      </c>
      <c r="B520" s="6" t="s">
        <v>3967</v>
      </c>
      <c r="C520" s="6">
        <v>572495</v>
      </c>
      <c r="D520" s="6">
        <v>8117023</v>
      </c>
      <c r="E520" s="6" t="str">
        <f t="shared" si="179"/>
        <v>hp_8117023</v>
      </c>
      <c r="F520" s="7" t="s">
        <v>3968</v>
      </c>
      <c r="G520" s="6">
        <v>2081800</v>
      </c>
      <c r="H520" s="7">
        <f t="shared" si="164"/>
        <v>4774820</v>
      </c>
      <c r="I520" s="7" t="str">
        <f t="shared" si="180"/>
        <v>atk_4774820</v>
      </c>
      <c r="J520" s="7" t="s">
        <v>3973</v>
      </c>
      <c r="K520" s="7" t="s">
        <v>3996</v>
      </c>
      <c r="L520" s="7" t="s">
        <v>3975</v>
      </c>
      <c r="M520" s="7" t="s">
        <v>3976</v>
      </c>
      <c r="N520" s="7"/>
      <c r="O520" s="7" t="str">
        <f t="shared" si="181"/>
        <v>hp_8117023;atk_4774820;hit_500000;miss_95;cirt_0;cirtSub_-3500</v>
      </c>
      <c r="P520" s="7"/>
      <c r="Q520" s="7"/>
      <c r="R520" s="7"/>
      <c r="S520" s="7"/>
      <c r="T520" s="7"/>
      <c r="V520" s="12" t="str">
        <f t="shared" si="177"/>
        <v>沙漠遗迹4-10</v>
      </c>
      <c r="W520" s="12">
        <f t="shared" si="167"/>
        <v>859</v>
      </c>
      <c r="X520" s="5" t="s">
        <v>794</v>
      </c>
      <c r="Y520" s="5">
        <v>10</v>
      </c>
      <c r="Z520" s="5">
        <f t="shared" si="185"/>
        <v>2695</v>
      </c>
      <c r="AA520" s="11" t="s">
        <v>3967</v>
      </c>
      <c r="AB520" s="11">
        <v>2229046</v>
      </c>
      <c r="AC520" s="11">
        <f t="shared" si="168"/>
        <v>1.0875000000000001</v>
      </c>
      <c r="AD520" s="11">
        <f t="shared" si="169"/>
        <v>2424087</v>
      </c>
      <c r="AE520" s="6">
        <f t="shared" si="173"/>
        <v>704153</v>
      </c>
      <c r="AF520" s="11">
        <v>350000</v>
      </c>
      <c r="AG520" s="11">
        <f t="shared" si="172"/>
        <v>3478240</v>
      </c>
      <c r="AH520">
        <f t="shared" si="170"/>
        <v>1.5604164292706386</v>
      </c>
      <c r="AI520" s="53">
        <v>0.65</v>
      </c>
      <c r="AJ520" s="7" t="str">
        <f t="shared" si="178"/>
        <v>hp_3478240</v>
      </c>
      <c r="AK520" s="12" t="s">
        <v>3968</v>
      </c>
      <c r="AL520" s="12">
        <v>408100</v>
      </c>
      <c r="AM520" s="7">
        <f>INT(IF(MOD(Y520,3)=0,INT(AL520*0.55),INT(AL520*0.35)))</f>
        <v>142835</v>
      </c>
      <c r="AN520" s="54">
        <f t="shared" si="182"/>
        <v>413923</v>
      </c>
      <c r="AO520" s="7" t="str">
        <f t="shared" si="183"/>
        <v>atk_413923</v>
      </c>
      <c r="AP520" s="12" t="s">
        <v>3973</v>
      </c>
      <c r="AQ520" s="12" t="s">
        <v>3988</v>
      </c>
      <c r="AR520" s="12" t="s">
        <v>3975</v>
      </c>
      <c r="AS520" s="12" t="s">
        <v>3976</v>
      </c>
      <c r="AU520" s="12" t="str">
        <f t="shared" si="184"/>
        <v>hp_3478240;atk_413923;hit_500000;miss_55;cirt_0;cirtSub_-3500</v>
      </c>
    </row>
    <row r="521" spans="1:47" x14ac:dyDescent="0.2">
      <c r="A521" s="8" t="s">
        <v>1876</v>
      </c>
      <c r="B521" s="6" t="s">
        <v>3967</v>
      </c>
      <c r="C521" s="6">
        <v>572495</v>
      </c>
      <c r="D521" s="6">
        <v>8140252</v>
      </c>
      <c r="E521" s="6" t="str">
        <f t="shared" si="179"/>
        <v>hp_8140252</v>
      </c>
      <c r="F521" s="7" t="s">
        <v>3968</v>
      </c>
      <c r="G521" s="6">
        <v>2081800</v>
      </c>
      <c r="H521" s="7">
        <f t="shared" si="164"/>
        <v>4774820</v>
      </c>
      <c r="I521" s="7" t="str">
        <f t="shared" si="180"/>
        <v>atk_4774820</v>
      </c>
      <c r="J521" s="7" t="s">
        <v>3973</v>
      </c>
      <c r="K521" s="7" t="s">
        <v>3996</v>
      </c>
      <c r="L521" s="7" t="s">
        <v>3975</v>
      </c>
      <c r="M521" s="7" t="s">
        <v>3976</v>
      </c>
      <c r="O521" s="7" t="str">
        <f t="shared" si="181"/>
        <v>hp_8140252;atk_4774820;hit_500000;miss_95;cirt_0;cirtSub_-3500</v>
      </c>
      <c r="V521" s="7" t="str">
        <f t="shared" si="177"/>
        <v>沙漠遗迹5-1</v>
      </c>
      <c r="W521" s="7">
        <f t="shared" si="167"/>
        <v>861</v>
      </c>
      <c r="X521" s="9" t="s">
        <v>795</v>
      </c>
      <c r="Y521" s="9">
        <v>1</v>
      </c>
      <c r="Z521" s="8">
        <f t="shared" si="185"/>
        <v>2696</v>
      </c>
      <c r="AA521" s="6" t="s">
        <v>3967</v>
      </c>
      <c r="AB521" s="6">
        <v>2234119</v>
      </c>
      <c r="AC521" s="6">
        <f t="shared" si="168"/>
        <v>1.0899999999999999</v>
      </c>
      <c r="AD521" s="6">
        <f t="shared" si="169"/>
        <v>2435189</v>
      </c>
      <c r="AE521" s="6">
        <f t="shared" ref="AE521" si="186">IF(MOD(Y521,1)=0,INT(AD520*0.3),0)</f>
        <v>727226</v>
      </c>
      <c r="AF521" s="6">
        <v>870000</v>
      </c>
      <c r="AG521" s="11">
        <f t="shared" si="172"/>
        <v>4032415</v>
      </c>
      <c r="AH521">
        <f t="shared" si="170"/>
        <v>1.8049239991244872</v>
      </c>
      <c r="AI521" s="53">
        <v>0.65</v>
      </c>
      <c r="AJ521" s="7" t="str">
        <f t="shared" si="178"/>
        <v>hp_4032415</v>
      </c>
      <c r="AK521" s="7" t="s">
        <v>3968</v>
      </c>
      <c r="AL521" s="7">
        <v>409000</v>
      </c>
      <c r="AM521" s="7">
        <f>INT(IF(MOD(Y521,3)=0,INT(AL521*0.55),INT(AL521*0.35)))</f>
        <v>143150</v>
      </c>
      <c r="AN521" s="54">
        <f t="shared" si="182"/>
        <v>479839</v>
      </c>
      <c r="AO521" s="7" t="str">
        <f t="shared" si="183"/>
        <v>atk_479839</v>
      </c>
      <c r="AP521" s="7" t="s">
        <v>3973</v>
      </c>
      <c r="AQ521" s="7" t="s">
        <v>3988</v>
      </c>
      <c r="AR521" s="7" t="s">
        <v>3975</v>
      </c>
      <c r="AS521" s="7" t="s">
        <v>3976</v>
      </c>
      <c r="AU521" s="7" t="str">
        <f t="shared" si="184"/>
        <v>hp_4032415;atk_479839;hit_500000;miss_55;cirt_0;cirtSub_-3500</v>
      </c>
    </row>
    <row r="522" spans="1:47" x14ac:dyDescent="0.2">
      <c r="A522" s="8" t="s">
        <v>1877</v>
      </c>
      <c r="B522" s="6" t="s">
        <v>3967</v>
      </c>
      <c r="C522" s="6">
        <v>577885</v>
      </c>
      <c r="D522" s="6">
        <v>8199869</v>
      </c>
      <c r="E522" s="6" t="str">
        <f t="shared" si="179"/>
        <v>hp_8199869</v>
      </c>
      <c r="F522" s="7" t="s">
        <v>3968</v>
      </c>
      <c r="G522" s="6">
        <v>2101400</v>
      </c>
      <c r="H522" s="7">
        <f t="shared" ref="H522:H585" si="187">INT(G522*VLOOKUP(A522,X:AN,11,0)*VLOOKUP(A522,X:AN,12,0))</f>
        <v>4834297</v>
      </c>
      <c r="I522" s="7" t="str">
        <f t="shared" si="180"/>
        <v>atk_4834297</v>
      </c>
      <c r="J522" s="7" t="s">
        <v>3973</v>
      </c>
      <c r="K522" s="7" t="s">
        <v>3996</v>
      </c>
      <c r="L522" s="7" t="s">
        <v>3975</v>
      </c>
      <c r="M522" s="7" t="s">
        <v>3976</v>
      </c>
      <c r="O522" s="7" t="str">
        <f t="shared" si="181"/>
        <v>hp_8199869;atk_4834297;hit_500000;miss_95;cirt_0;cirtSub_-3500</v>
      </c>
      <c r="V522" s="7" t="str">
        <f t="shared" si="177"/>
        <v>沙漠遗迹5-2</v>
      </c>
      <c r="W522" s="7">
        <f t="shared" si="167"/>
        <v>863</v>
      </c>
      <c r="X522" s="9" t="s">
        <v>795</v>
      </c>
      <c r="Y522" s="9">
        <v>2</v>
      </c>
      <c r="Z522" s="8">
        <f t="shared" si="185"/>
        <v>2698</v>
      </c>
      <c r="AA522" s="6" t="s">
        <v>3967</v>
      </c>
      <c r="AB522" s="6">
        <v>2239193</v>
      </c>
      <c r="AC522" s="6">
        <f t="shared" si="168"/>
        <v>1.0899999999999999</v>
      </c>
      <c r="AD522" s="6">
        <f t="shared" si="169"/>
        <v>2440720</v>
      </c>
      <c r="AE522" s="6">
        <f t="shared" si="173"/>
        <v>727226</v>
      </c>
      <c r="AF522" s="6">
        <v>870000</v>
      </c>
      <c r="AG522" s="11">
        <f t="shared" si="172"/>
        <v>4037946</v>
      </c>
      <c r="AH522">
        <f t="shared" si="170"/>
        <v>1.8033041368028571</v>
      </c>
      <c r="AI522" s="53">
        <v>0.65</v>
      </c>
      <c r="AJ522" s="7" t="str">
        <f t="shared" si="178"/>
        <v>hp_4037946</v>
      </c>
      <c r="AK522" s="7" t="s">
        <v>3968</v>
      </c>
      <c r="AL522" s="7">
        <v>409900</v>
      </c>
      <c r="AM522" s="7">
        <f>INT(IF(MOD(Y522,3)=0,INT(AL522*0.55),INT(AL522*0.35)))</f>
        <v>143465</v>
      </c>
      <c r="AN522" s="54">
        <f t="shared" si="182"/>
        <v>480463</v>
      </c>
      <c r="AO522" s="7" t="str">
        <f t="shared" si="183"/>
        <v>atk_480463</v>
      </c>
      <c r="AP522" s="7" t="s">
        <v>3973</v>
      </c>
      <c r="AQ522" s="7" t="s">
        <v>3988</v>
      </c>
      <c r="AR522" s="7" t="s">
        <v>3975</v>
      </c>
      <c r="AS522" s="7" t="s">
        <v>3976</v>
      </c>
      <c r="AU522" s="7" t="str">
        <f t="shared" si="184"/>
        <v>hp_4037946;atk_480463;hit_500000;miss_55;cirt_0;cirtSub_-3500</v>
      </c>
    </row>
    <row r="523" spans="1:47" x14ac:dyDescent="0.2">
      <c r="A523" s="8" t="s">
        <v>1877</v>
      </c>
      <c r="B523" s="6" t="s">
        <v>3967</v>
      </c>
      <c r="C523" s="6">
        <v>577885</v>
      </c>
      <c r="D523" s="6">
        <v>8223212</v>
      </c>
      <c r="E523" s="6" t="str">
        <f t="shared" si="179"/>
        <v>hp_8223212</v>
      </c>
      <c r="F523" s="7" t="s">
        <v>3968</v>
      </c>
      <c r="G523" s="6">
        <v>2101400</v>
      </c>
      <c r="H523" s="7">
        <f t="shared" si="187"/>
        <v>4834297</v>
      </c>
      <c r="I523" s="7" t="str">
        <f t="shared" si="180"/>
        <v>atk_4834297</v>
      </c>
      <c r="J523" s="7" t="s">
        <v>3973</v>
      </c>
      <c r="K523" s="7" t="s">
        <v>3996</v>
      </c>
      <c r="L523" s="7" t="s">
        <v>3975</v>
      </c>
      <c r="M523" s="7" t="s">
        <v>3976</v>
      </c>
      <c r="O523" s="7" t="str">
        <f t="shared" si="181"/>
        <v>hp_8223212;atk_4834297;hit_500000;miss_95;cirt_0;cirtSub_-3500</v>
      </c>
      <c r="V523" s="7" t="str">
        <f t="shared" si="177"/>
        <v>沙漠遗迹5-3</v>
      </c>
      <c r="W523" s="7">
        <f t="shared" si="167"/>
        <v>865</v>
      </c>
      <c r="X523" s="9" t="s">
        <v>795</v>
      </c>
      <c r="Y523" s="9">
        <v>3</v>
      </c>
      <c r="Z523" s="8">
        <f t="shared" si="185"/>
        <v>2701</v>
      </c>
      <c r="AA523" s="6" t="s">
        <v>3967</v>
      </c>
      <c r="AB523" s="6">
        <v>2244267</v>
      </c>
      <c r="AC523" s="6">
        <f t="shared" si="168"/>
        <v>1.0924999999999998</v>
      </c>
      <c r="AD523" s="6">
        <f t="shared" si="169"/>
        <v>2451861</v>
      </c>
      <c r="AE523" s="6">
        <f t="shared" si="173"/>
        <v>727226</v>
      </c>
      <c r="AF523" s="6">
        <v>870000</v>
      </c>
      <c r="AG523" s="11">
        <f t="shared" si="172"/>
        <v>4049087</v>
      </c>
      <c r="AH523">
        <f t="shared" si="170"/>
        <v>1.8041913016588489</v>
      </c>
      <c r="AI523" s="53">
        <v>0.65</v>
      </c>
      <c r="AJ523" s="7" t="str">
        <f t="shared" si="178"/>
        <v>hp_4049087</v>
      </c>
      <c r="AK523" s="7" t="s">
        <v>3968</v>
      </c>
      <c r="AL523" s="7">
        <v>410800</v>
      </c>
      <c r="AM523" s="7">
        <f>INT(IF(MOD(Y523,3)=0,INT(AL523*0.55),INT(AL523*0.35)))</f>
        <v>225940</v>
      </c>
      <c r="AN523" s="54">
        <f t="shared" si="182"/>
        <v>481755</v>
      </c>
      <c r="AO523" s="7" t="str">
        <f t="shared" si="183"/>
        <v>atk_481755</v>
      </c>
      <c r="AP523" s="7" t="s">
        <v>3973</v>
      </c>
      <c r="AQ523" s="7" t="s">
        <v>3988</v>
      </c>
      <c r="AR523" s="7" t="s">
        <v>3975</v>
      </c>
      <c r="AS523" s="7" t="s">
        <v>3976</v>
      </c>
      <c r="AU523" s="7" t="str">
        <f t="shared" si="184"/>
        <v>hp_4049087;atk_481755;hit_500000;miss_55;cirt_0;cirtSub_-3500</v>
      </c>
    </row>
    <row r="524" spans="1:47" x14ac:dyDescent="0.2">
      <c r="A524" s="8" t="s">
        <v>1877</v>
      </c>
      <c r="B524" s="6" t="s">
        <v>3967</v>
      </c>
      <c r="C524" s="6">
        <v>577885</v>
      </c>
      <c r="D524" s="6">
        <v>8246598</v>
      </c>
      <c r="E524" s="6" t="str">
        <f t="shared" si="179"/>
        <v>hp_8246598</v>
      </c>
      <c r="F524" s="7" t="s">
        <v>3968</v>
      </c>
      <c r="G524" s="6">
        <v>2101400</v>
      </c>
      <c r="H524" s="7">
        <f t="shared" si="187"/>
        <v>4834297</v>
      </c>
      <c r="I524" s="7" t="str">
        <f t="shared" si="180"/>
        <v>atk_4834297</v>
      </c>
      <c r="J524" s="7" t="s">
        <v>3973</v>
      </c>
      <c r="K524" s="7" t="s">
        <v>3996</v>
      </c>
      <c r="L524" s="7" t="s">
        <v>3975</v>
      </c>
      <c r="M524" s="7" t="s">
        <v>3976</v>
      </c>
      <c r="O524" s="7" t="str">
        <f t="shared" si="181"/>
        <v>hp_8246598;atk_4834297;hit_500000;miss_95;cirt_0;cirtSub_-3500</v>
      </c>
      <c r="V524" s="7" t="str">
        <f t="shared" si="177"/>
        <v>沙漠遗迹5-4</v>
      </c>
      <c r="W524" s="7">
        <f t="shared" si="167"/>
        <v>867</v>
      </c>
      <c r="X524" s="9" t="s">
        <v>795</v>
      </c>
      <c r="Y524" s="9">
        <v>4</v>
      </c>
      <c r="Z524" s="8">
        <f t="shared" si="185"/>
        <v>2705</v>
      </c>
      <c r="AA524" s="6" t="s">
        <v>3967</v>
      </c>
      <c r="AB524" s="6">
        <v>2249342</v>
      </c>
      <c r="AC524" s="6">
        <f t="shared" si="168"/>
        <v>1.0924999999999998</v>
      </c>
      <c r="AD524" s="6">
        <f t="shared" si="169"/>
        <v>2457406</v>
      </c>
      <c r="AE524" s="6">
        <f t="shared" si="173"/>
        <v>727226</v>
      </c>
      <c r="AF524" s="6">
        <v>870000</v>
      </c>
      <c r="AG524" s="11">
        <f t="shared" si="172"/>
        <v>4054632</v>
      </c>
      <c r="AH524">
        <f t="shared" si="170"/>
        <v>1.8025858228762011</v>
      </c>
      <c r="AI524" s="53">
        <v>0.65</v>
      </c>
      <c r="AJ524" s="7" t="str">
        <f t="shared" si="178"/>
        <v>hp_4054632</v>
      </c>
      <c r="AK524" s="7" t="s">
        <v>3968</v>
      </c>
      <c r="AL524" s="7">
        <v>411700</v>
      </c>
      <c r="AM524" s="7">
        <f>INT(IF(MOD(Y524,3)=0,INT(AL524*0.55),INT(AL524*0.35)))</f>
        <v>144095</v>
      </c>
      <c r="AN524" s="54">
        <f t="shared" si="182"/>
        <v>482380</v>
      </c>
      <c r="AO524" s="7" t="str">
        <f t="shared" si="183"/>
        <v>atk_482380</v>
      </c>
      <c r="AP524" s="7" t="s">
        <v>3973</v>
      </c>
      <c r="AQ524" s="7" t="s">
        <v>3988</v>
      </c>
      <c r="AR524" s="7" t="s">
        <v>3975</v>
      </c>
      <c r="AS524" s="7" t="s">
        <v>3976</v>
      </c>
      <c r="AU524" s="7" t="str">
        <f t="shared" si="184"/>
        <v>hp_4054632;atk_482380;hit_500000;miss_55;cirt_0;cirtSub_-3500</v>
      </c>
    </row>
    <row r="525" spans="1:47" x14ac:dyDescent="0.2">
      <c r="A525" s="8" t="s">
        <v>1878</v>
      </c>
      <c r="B525" s="6" t="s">
        <v>3967</v>
      </c>
      <c r="C525" s="6">
        <v>583275</v>
      </c>
      <c r="D525" s="6">
        <v>8307946</v>
      </c>
      <c r="E525" s="6" t="str">
        <f t="shared" si="179"/>
        <v>hp_8307946</v>
      </c>
      <c r="F525" s="7" t="s">
        <v>3968</v>
      </c>
      <c r="G525" s="6">
        <v>2121000</v>
      </c>
      <c r="H525" s="7">
        <f t="shared" si="187"/>
        <v>4894131</v>
      </c>
      <c r="I525" s="7" t="str">
        <f t="shared" si="180"/>
        <v>atk_4894131</v>
      </c>
      <c r="J525" s="7" t="s">
        <v>3973</v>
      </c>
      <c r="K525" s="7" t="s">
        <v>3996</v>
      </c>
      <c r="L525" s="7" t="s">
        <v>3975</v>
      </c>
      <c r="M525" s="7" t="s">
        <v>3976</v>
      </c>
      <c r="O525" s="7" t="str">
        <f t="shared" si="181"/>
        <v>hp_8307946;atk_4894131;hit_500000;miss_95;cirt_0;cirtSub_-3500</v>
      </c>
      <c r="V525" s="7" t="str">
        <f t="shared" si="177"/>
        <v>沙漠遗迹5-5</v>
      </c>
      <c r="W525" s="7">
        <f t="shared" si="167"/>
        <v>869</v>
      </c>
      <c r="X525" s="9" t="s">
        <v>795</v>
      </c>
      <c r="Y525" s="9">
        <v>5</v>
      </c>
      <c r="Z525" s="8">
        <f t="shared" si="185"/>
        <v>2710</v>
      </c>
      <c r="AA525" s="6" t="s">
        <v>3967</v>
      </c>
      <c r="AB525" s="6">
        <v>2254418</v>
      </c>
      <c r="AC525" s="6">
        <f t="shared" si="168"/>
        <v>1.0924999999999998</v>
      </c>
      <c r="AD525" s="6">
        <f t="shared" si="169"/>
        <v>2462951</v>
      </c>
      <c r="AE525" s="6">
        <f t="shared" si="173"/>
        <v>727226</v>
      </c>
      <c r="AF525" s="6">
        <v>870000</v>
      </c>
      <c r="AG525" s="11">
        <f t="shared" si="172"/>
        <v>4060177</v>
      </c>
      <c r="AH525">
        <f t="shared" si="170"/>
        <v>1.8009867735264711</v>
      </c>
      <c r="AI525" s="53">
        <v>0.65</v>
      </c>
      <c r="AJ525" s="7" t="str">
        <f t="shared" si="178"/>
        <v>hp_4060177</v>
      </c>
      <c r="AK525" s="7" t="s">
        <v>3968</v>
      </c>
      <c r="AL525" s="7">
        <v>412600</v>
      </c>
      <c r="AM525" s="7">
        <f>INT(IF(MOD(Y525,3)=0,INT(AL525*0.55),INT(AL525*0.35)))</f>
        <v>144410</v>
      </c>
      <c r="AN525" s="54">
        <f t="shared" si="182"/>
        <v>483006</v>
      </c>
      <c r="AO525" s="7" t="str">
        <f t="shared" si="183"/>
        <v>atk_483006</v>
      </c>
      <c r="AP525" s="7" t="s">
        <v>3973</v>
      </c>
      <c r="AQ525" s="7" t="s">
        <v>3988</v>
      </c>
      <c r="AR525" s="7" t="s">
        <v>3975</v>
      </c>
      <c r="AS525" s="7" t="s">
        <v>3976</v>
      </c>
      <c r="AU525" s="7" t="str">
        <f t="shared" si="184"/>
        <v>hp_4060177;atk_483006;hit_500000;miss_55;cirt_0;cirtSub_-3500</v>
      </c>
    </row>
    <row r="526" spans="1:47" x14ac:dyDescent="0.2">
      <c r="A526" s="8" t="s">
        <v>1878</v>
      </c>
      <c r="B526" s="6" t="s">
        <v>3967</v>
      </c>
      <c r="C526" s="6">
        <v>583275</v>
      </c>
      <c r="D526" s="6">
        <v>8333417</v>
      </c>
      <c r="E526" s="6" t="str">
        <f t="shared" si="179"/>
        <v>hp_8333417</v>
      </c>
      <c r="F526" s="7" t="s">
        <v>3968</v>
      </c>
      <c r="G526" s="6">
        <v>2121000</v>
      </c>
      <c r="H526" s="7">
        <f t="shared" si="187"/>
        <v>4894131</v>
      </c>
      <c r="I526" s="7" t="str">
        <f t="shared" si="180"/>
        <v>atk_4894131</v>
      </c>
      <c r="J526" s="7" t="s">
        <v>3973</v>
      </c>
      <c r="K526" s="7" t="s">
        <v>3996</v>
      </c>
      <c r="L526" s="7" t="s">
        <v>3975</v>
      </c>
      <c r="M526" s="7" t="s">
        <v>3976</v>
      </c>
      <c r="O526" s="7" t="str">
        <f t="shared" si="181"/>
        <v>hp_8333417;atk_4894131;hit_500000;miss_95;cirt_0;cirtSub_-3500</v>
      </c>
      <c r="V526" s="7" t="str">
        <f t="shared" si="177"/>
        <v>沙漠遗迹5-6</v>
      </c>
      <c r="W526" s="7">
        <f t="shared" si="167"/>
        <v>871</v>
      </c>
      <c r="X526" s="9" t="s">
        <v>795</v>
      </c>
      <c r="Y526" s="9">
        <v>6</v>
      </c>
      <c r="Z526" s="8">
        <f t="shared" si="185"/>
        <v>2716</v>
      </c>
      <c r="AA526" s="6" t="s">
        <v>3967</v>
      </c>
      <c r="AB526" s="6">
        <v>2259494</v>
      </c>
      <c r="AC526" s="6">
        <f t="shared" si="168"/>
        <v>1.0949999999999998</v>
      </c>
      <c r="AD526" s="6">
        <f t="shared" si="169"/>
        <v>2474145</v>
      </c>
      <c r="AE526" s="6">
        <f t="shared" si="173"/>
        <v>727226</v>
      </c>
      <c r="AF526" s="6">
        <v>870000</v>
      </c>
      <c r="AG526" s="11">
        <f t="shared" si="172"/>
        <v>4071371</v>
      </c>
      <c r="AH526">
        <f t="shared" si="170"/>
        <v>1.8018950260545059</v>
      </c>
      <c r="AI526" s="53">
        <v>0.65</v>
      </c>
      <c r="AJ526" s="7" t="str">
        <f t="shared" si="178"/>
        <v>hp_4071371</v>
      </c>
      <c r="AK526" s="7" t="s">
        <v>3968</v>
      </c>
      <c r="AL526" s="7">
        <v>413500</v>
      </c>
      <c r="AM526" s="7">
        <f>INT(IF(MOD(Y526,3)=0,INT(AL526*0.55),INT(AL526*0.35)))</f>
        <v>227425</v>
      </c>
      <c r="AN526" s="54">
        <f t="shared" si="182"/>
        <v>484304</v>
      </c>
      <c r="AO526" s="7" t="str">
        <f t="shared" si="183"/>
        <v>atk_484304</v>
      </c>
      <c r="AP526" s="7" t="s">
        <v>3973</v>
      </c>
      <c r="AQ526" s="7" t="s">
        <v>3988</v>
      </c>
      <c r="AR526" s="7" t="s">
        <v>3975</v>
      </c>
      <c r="AS526" s="7" t="s">
        <v>3976</v>
      </c>
      <c r="AU526" s="7" t="str">
        <f t="shared" si="184"/>
        <v>hp_4071371;atk_484304;hit_500000;miss_55;cirt_0;cirtSub_-3500</v>
      </c>
    </row>
    <row r="527" spans="1:47" x14ac:dyDescent="0.2">
      <c r="A527" s="8" t="s">
        <v>1878</v>
      </c>
      <c r="B527" s="6" t="s">
        <v>3967</v>
      </c>
      <c r="C527" s="6">
        <v>583275</v>
      </c>
      <c r="D527" s="6">
        <v>8358936</v>
      </c>
      <c r="E527" s="6" t="str">
        <f t="shared" si="179"/>
        <v>hp_8358936</v>
      </c>
      <c r="F527" s="7" t="s">
        <v>3968</v>
      </c>
      <c r="G527" s="6">
        <v>2121000</v>
      </c>
      <c r="H527" s="7">
        <f t="shared" si="187"/>
        <v>4894131</v>
      </c>
      <c r="I527" s="7" t="str">
        <f t="shared" si="180"/>
        <v>atk_4894131</v>
      </c>
      <c r="J527" s="7" t="s">
        <v>3973</v>
      </c>
      <c r="K527" s="7" t="s">
        <v>3996</v>
      </c>
      <c r="L527" s="7" t="s">
        <v>3975</v>
      </c>
      <c r="M527" s="7" t="s">
        <v>3976</v>
      </c>
      <c r="O527" s="7" t="str">
        <f t="shared" si="181"/>
        <v>hp_8358936;atk_4894131;hit_500000;miss_95;cirt_0;cirtSub_-3500</v>
      </c>
      <c r="V527" s="7" t="str">
        <f t="shared" si="177"/>
        <v>沙漠遗迹5-7</v>
      </c>
      <c r="W527" s="7">
        <f t="shared" si="167"/>
        <v>873</v>
      </c>
      <c r="X527" s="9" t="s">
        <v>795</v>
      </c>
      <c r="Y527" s="9">
        <v>7</v>
      </c>
      <c r="Z527" s="8">
        <f t="shared" si="185"/>
        <v>2723</v>
      </c>
      <c r="AA527" s="6" t="s">
        <v>3967</v>
      </c>
      <c r="AB527" s="6">
        <v>2264571</v>
      </c>
      <c r="AC527" s="6">
        <f t="shared" si="168"/>
        <v>1.0949999999999998</v>
      </c>
      <c r="AD527" s="6">
        <f t="shared" si="169"/>
        <v>2479705</v>
      </c>
      <c r="AE527" s="6">
        <f t="shared" si="173"/>
        <v>727226</v>
      </c>
      <c r="AF527" s="6">
        <v>870000</v>
      </c>
      <c r="AG527" s="11">
        <f t="shared" si="172"/>
        <v>4076931</v>
      </c>
      <c r="AH527">
        <f t="shared" si="170"/>
        <v>1.8003105223903335</v>
      </c>
      <c r="AI527" s="53">
        <v>0.65</v>
      </c>
      <c r="AJ527" s="7" t="str">
        <f t="shared" si="178"/>
        <v>hp_4076931</v>
      </c>
      <c r="AK527" s="7" t="s">
        <v>3968</v>
      </c>
      <c r="AL527" s="7">
        <v>414400</v>
      </c>
      <c r="AM527" s="7">
        <f>INT(IF(MOD(Y527,3)=0,INT(AL527*0.55),INT(AL527*0.35)))</f>
        <v>145040</v>
      </c>
      <c r="AN527" s="54">
        <f t="shared" si="182"/>
        <v>484931</v>
      </c>
      <c r="AO527" s="7" t="str">
        <f t="shared" si="183"/>
        <v>atk_484931</v>
      </c>
      <c r="AP527" s="7" t="s">
        <v>3973</v>
      </c>
      <c r="AQ527" s="7" t="s">
        <v>3988</v>
      </c>
      <c r="AR527" s="7" t="s">
        <v>3975</v>
      </c>
      <c r="AS527" s="7" t="s">
        <v>3976</v>
      </c>
      <c r="AU527" s="7" t="str">
        <f t="shared" si="184"/>
        <v>hp_4076931;atk_484931;hit_500000;miss_55;cirt_0;cirtSub_-3500</v>
      </c>
    </row>
    <row r="528" spans="1:47" x14ac:dyDescent="0.2">
      <c r="A528" s="8" t="s">
        <v>1879</v>
      </c>
      <c r="B528" s="6" t="s">
        <v>3967</v>
      </c>
      <c r="C528" s="6">
        <v>589325</v>
      </c>
      <c r="D528" s="6">
        <v>8425132</v>
      </c>
      <c r="E528" s="6" t="str">
        <f t="shared" si="179"/>
        <v>hp_8425132</v>
      </c>
      <c r="F528" s="7" t="s">
        <v>3968</v>
      </c>
      <c r="G528" s="6">
        <v>2143000</v>
      </c>
      <c r="H528" s="7">
        <f t="shared" si="187"/>
        <v>4959249</v>
      </c>
      <c r="I528" s="7" t="str">
        <f t="shared" si="180"/>
        <v>atk_4959249</v>
      </c>
      <c r="J528" s="7" t="s">
        <v>3973</v>
      </c>
      <c r="K528" s="7" t="s">
        <v>3996</v>
      </c>
      <c r="L528" s="7" t="s">
        <v>3975</v>
      </c>
      <c r="M528" s="7" t="s">
        <v>3976</v>
      </c>
      <c r="O528" s="7" t="str">
        <f t="shared" si="181"/>
        <v>hp_8425132;atk_4959249;hit_500000;miss_95;cirt_0;cirtSub_-3500</v>
      </c>
      <c r="V528" s="7" t="str">
        <f t="shared" si="177"/>
        <v>沙漠遗迹5-8</v>
      </c>
      <c r="W528" s="7">
        <f t="shared" si="167"/>
        <v>875</v>
      </c>
      <c r="X528" s="9" t="s">
        <v>795</v>
      </c>
      <c r="Y528" s="9">
        <v>8</v>
      </c>
      <c r="Z528" s="8">
        <f t="shared" si="185"/>
        <v>2731</v>
      </c>
      <c r="AA528" s="6" t="s">
        <v>3967</v>
      </c>
      <c r="AB528" s="6">
        <v>2269649</v>
      </c>
      <c r="AC528" s="6">
        <f t="shared" si="168"/>
        <v>1.0949999999999998</v>
      </c>
      <c r="AD528" s="6">
        <f t="shared" si="169"/>
        <v>2485265</v>
      </c>
      <c r="AE528" s="6">
        <f t="shared" si="173"/>
        <v>727226</v>
      </c>
      <c r="AF528" s="6">
        <v>870000</v>
      </c>
      <c r="AG528" s="11">
        <f t="shared" si="172"/>
        <v>4082491</v>
      </c>
      <c r="AH528">
        <f t="shared" si="170"/>
        <v>1.7987323149967243</v>
      </c>
      <c r="AI528" s="53">
        <v>0.65</v>
      </c>
      <c r="AJ528" s="7" t="str">
        <f t="shared" si="178"/>
        <v>hp_4082491</v>
      </c>
      <c r="AK528" s="7" t="s">
        <v>3968</v>
      </c>
      <c r="AL528" s="7">
        <v>415300</v>
      </c>
      <c r="AM528" s="7">
        <f>INT(IF(MOD(Y528,3)=0,INT(AL528*0.55),INT(AL528*0.35)))</f>
        <v>145355</v>
      </c>
      <c r="AN528" s="54">
        <f t="shared" si="182"/>
        <v>485558</v>
      </c>
      <c r="AO528" s="7" t="str">
        <f t="shared" si="183"/>
        <v>atk_485558</v>
      </c>
      <c r="AP528" s="7" t="s">
        <v>3973</v>
      </c>
      <c r="AQ528" s="7" t="s">
        <v>3988</v>
      </c>
      <c r="AR528" s="7" t="s">
        <v>3975</v>
      </c>
      <c r="AS528" s="7" t="s">
        <v>3976</v>
      </c>
      <c r="AU528" s="7" t="str">
        <f t="shared" si="184"/>
        <v>hp_4082491;atk_485558;hit_500000;miss_55;cirt_0;cirtSub_-3500</v>
      </c>
    </row>
    <row r="529" spans="1:47" x14ac:dyDescent="0.2">
      <c r="A529" s="8" t="s">
        <v>1879</v>
      </c>
      <c r="B529" s="6" t="s">
        <v>3967</v>
      </c>
      <c r="C529" s="6">
        <v>589325</v>
      </c>
      <c r="D529" s="6">
        <v>8452758</v>
      </c>
      <c r="E529" s="6" t="str">
        <f t="shared" si="179"/>
        <v>hp_8452758</v>
      </c>
      <c r="F529" s="7" t="s">
        <v>3968</v>
      </c>
      <c r="G529" s="6">
        <v>2143000</v>
      </c>
      <c r="H529" s="7">
        <f t="shared" si="187"/>
        <v>4959249</v>
      </c>
      <c r="I529" s="7" t="str">
        <f t="shared" si="180"/>
        <v>atk_4959249</v>
      </c>
      <c r="J529" s="7" t="s">
        <v>3973</v>
      </c>
      <c r="K529" s="7" t="s">
        <v>3996</v>
      </c>
      <c r="L529" s="7" t="s">
        <v>3975</v>
      </c>
      <c r="M529" s="7" t="s">
        <v>3976</v>
      </c>
      <c r="O529" s="7" t="str">
        <f t="shared" si="181"/>
        <v>hp_8452758;atk_4959249;hit_500000;miss_95;cirt_0;cirtSub_-3500</v>
      </c>
      <c r="V529" s="7" t="str">
        <f t="shared" si="177"/>
        <v>沙漠遗迹5-9</v>
      </c>
      <c r="W529" s="7">
        <f t="shared" si="167"/>
        <v>877</v>
      </c>
      <c r="X529" s="9" t="s">
        <v>795</v>
      </c>
      <c r="Y529" s="9">
        <v>9</v>
      </c>
      <c r="Z529" s="8">
        <f t="shared" si="185"/>
        <v>2740</v>
      </c>
      <c r="AA529" s="6" t="s">
        <v>3967</v>
      </c>
      <c r="AB529" s="6">
        <v>2274727</v>
      </c>
      <c r="AC529" s="6">
        <f t="shared" si="168"/>
        <v>1.0974999999999999</v>
      </c>
      <c r="AD529" s="6">
        <f t="shared" si="169"/>
        <v>2496512</v>
      </c>
      <c r="AE529" s="6">
        <f t="shared" si="173"/>
        <v>727226</v>
      </c>
      <c r="AF529" s="6">
        <v>870000</v>
      </c>
      <c r="AG529" s="11">
        <f t="shared" si="172"/>
        <v>4093738</v>
      </c>
      <c r="AH529">
        <f t="shared" si="170"/>
        <v>1.7996612340733635</v>
      </c>
      <c r="AI529" s="53">
        <v>0.65</v>
      </c>
      <c r="AJ529" s="7" t="str">
        <f t="shared" si="178"/>
        <v>hp_4093738</v>
      </c>
      <c r="AK529" s="7" t="s">
        <v>3968</v>
      </c>
      <c r="AL529" s="7">
        <v>416200</v>
      </c>
      <c r="AM529" s="7">
        <f>INT(IF(MOD(Y529,3)=0,INT(AL529*0.55),INT(AL529*0.35)))</f>
        <v>228910</v>
      </c>
      <c r="AN529" s="54">
        <f t="shared" si="182"/>
        <v>486862</v>
      </c>
      <c r="AO529" s="7" t="str">
        <f t="shared" si="183"/>
        <v>atk_486862</v>
      </c>
      <c r="AP529" s="7" t="s">
        <v>3973</v>
      </c>
      <c r="AQ529" s="7" t="s">
        <v>3988</v>
      </c>
      <c r="AR529" s="7" t="s">
        <v>3975</v>
      </c>
      <c r="AS529" s="7" t="s">
        <v>3976</v>
      </c>
      <c r="AU529" s="7" t="str">
        <f t="shared" si="184"/>
        <v>hp_4093738;atk_486862;hit_500000;miss_55;cirt_0;cirtSub_-3500</v>
      </c>
    </row>
    <row r="530" spans="1:47" s="12" customFormat="1" x14ac:dyDescent="0.2">
      <c r="A530" s="8" t="s">
        <v>1879</v>
      </c>
      <c r="B530" s="6" t="s">
        <v>3967</v>
      </c>
      <c r="C530" s="6">
        <v>589325</v>
      </c>
      <c r="D530" s="6">
        <v>8480438</v>
      </c>
      <c r="E530" s="6" t="str">
        <f t="shared" si="179"/>
        <v>hp_8480438</v>
      </c>
      <c r="F530" s="7" t="s">
        <v>3968</v>
      </c>
      <c r="G530" s="6">
        <v>2143000</v>
      </c>
      <c r="H530" s="7">
        <f t="shared" si="187"/>
        <v>4959249</v>
      </c>
      <c r="I530" s="7" t="str">
        <f t="shared" si="180"/>
        <v>atk_4959249</v>
      </c>
      <c r="J530" s="7" t="s">
        <v>3973</v>
      </c>
      <c r="K530" s="7" t="s">
        <v>3996</v>
      </c>
      <c r="L530" s="7" t="s">
        <v>3975</v>
      </c>
      <c r="M530" s="7" t="s">
        <v>3976</v>
      </c>
      <c r="N530" s="7"/>
      <c r="O530" s="7" t="str">
        <f t="shared" si="181"/>
        <v>hp_8480438;atk_4959249;hit_500000;miss_95;cirt_0;cirtSub_-3500</v>
      </c>
      <c r="P530" s="7"/>
      <c r="Q530" s="7"/>
      <c r="R530" s="7"/>
      <c r="S530" s="7"/>
      <c r="T530" s="7"/>
      <c r="V530" s="12" t="str">
        <f t="shared" si="177"/>
        <v>沙漠遗迹5-10</v>
      </c>
      <c r="W530" s="12">
        <f t="shared" si="167"/>
        <v>879</v>
      </c>
      <c r="X530" s="5" t="s">
        <v>795</v>
      </c>
      <c r="Y530" s="5">
        <v>10</v>
      </c>
      <c r="Z530" s="5">
        <f t="shared" si="185"/>
        <v>2750</v>
      </c>
      <c r="AA530" s="11" t="s">
        <v>3967</v>
      </c>
      <c r="AB530" s="11">
        <v>2279806</v>
      </c>
      <c r="AC530" s="11">
        <f t="shared" si="168"/>
        <v>1.0974999999999999</v>
      </c>
      <c r="AD530" s="11">
        <f t="shared" si="169"/>
        <v>2502087</v>
      </c>
      <c r="AE530" s="6">
        <f t="shared" si="173"/>
        <v>727226</v>
      </c>
      <c r="AF530" s="11">
        <v>870000</v>
      </c>
      <c r="AG530" s="11">
        <f t="shared" si="172"/>
        <v>4099313</v>
      </c>
      <c r="AH530">
        <f t="shared" si="170"/>
        <v>1.7980972942434577</v>
      </c>
      <c r="AI530" s="53">
        <v>0.65</v>
      </c>
      <c r="AJ530" s="7" t="str">
        <f t="shared" si="178"/>
        <v>hp_4099313</v>
      </c>
      <c r="AK530" s="12" t="s">
        <v>3968</v>
      </c>
      <c r="AL530" s="12">
        <v>417100</v>
      </c>
      <c r="AM530" s="7">
        <f>INT(IF(MOD(Y530,3)=0,INT(AL530*0.55),INT(AL530*0.35)))</f>
        <v>145985</v>
      </c>
      <c r="AN530" s="54">
        <f t="shared" si="182"/>
        <v>487491</v>
      </c>
      <c r="AO530" s="7" t="str">
        <f t="shared" si="183"/>
        <v>atk_487491</v>
      </c>
      <c r="AP530" s="12" t="s">
        <v>3973</v>
      </c>
      <c r="AQ530" s="12" t="s">
        <v>3988</v>
      </c>
      <c r="AR530" s="12" t="s">
        <v>3975</v>
      </c>
      <c r="AS530" s="12" t="s">
        <v>3976</v>
      </c>
      <c r="AU530" s="12" t="str">
        <f t="shared" si="184"/>
        <v>hp_4099313;atk_487491;hit_500000;miss_55;cirt_0;cirtSub_-3500</v>
      </c>
    </row>
    <row r="531" spans="1:47" x14ac:dyDescent="0.2">
      <c r="A531" s="8" t="s">
        <v>1880</v>
      </c>
      <c r="B531" s="6" t="s">
        <v>3967</v>
      </c>
      <c r="C531" s="6">
        <v>596035</v>
      </c>
      <c r="D531" s="6">
        <v>8550426</v>
      </c>
      <c r="E531" s="6" t="str">
        <f t="shared" si="179"/>
        <v>hp_8550426</v>
      </c>
      <c r="F531" s="7" t="s">
        <v>3968</v>
      </c>
      <c r="G531" s="6">
        <v>2167400</v>
      </c>
      <c r="H531" s="7">
        <f t="shared" si="187"/>
        <v>5029833</v>
      </c>
      <c r="I531" s="7" t="str">
        <f t="shared" si="180"/>
        <v>atk_5029833</v>
      </c>
      <c r="J531" s="7" t="s">
        <v>3973</v>
      </c>
      <c r="K531" s="7" t="s">
        <v>3996</v>
      </c>
      <c r="L531" s="7" t="s">
        <v>3975</v>
      </c>
      <c r="M531" s="7" t="s">
        <v>3976</v>
      </c>
      <c r="O531" s="7" t="str">
        <f t="shared" si="181"/>
        <v>hp_8550426;atk_5029833;hit_500000;miss_95;cirt_0;cirtSub_-3500</v>
      </c>
      <c r="V531" s="7" t="str">
        <f t="shared" si="177"/>
        <v>沙漠遗迹6-1</v>
      </c>
      <c r="W531" s="7">
        <f t="shared" si="167"/>
        <v>881</v>
      </c>
      <c r="X531" s="9" t="s">
        <v>796</v>
      </c>
      <c r="Y531" s="9">
        <v>1</v>
      </c>
      <c r="Z531" s="8">
        <f t="shared" si="185"/>
        <v>2751</v>
      </c>
      <c r="AA531" s="6" t="s">
        <v>3967</v>
      </c>
      <c r="AB531" s="6">
        <v>2284886</v>
      </c>
      <c r="AC531" s="6">
        <f t="shared" si="168"/>
        <v>1.1000000000000001</v>
      </c>
      <c r="AD531" s="6">
        <f t="shared" si="169"/>
        <v>2513374</v>
      </c>
      <c r="AE531" s="6">
        <f t="shared" ref="AE531" si="188">IF(MOD(Y531,1)=0,INT(AD530*0.3),0)</f>
        <v>750626</v>
      </c>
      <c r="AF531" s="6">
        <v>870000</v>
      </c>
      <c r="AG531" s="11">
        <f t="shared" si="172"/>
        <v>4134000</v>
      </c>
      <c r="AH531">
        <f t="shared" si="170"/>
        <v>1.809280638071221</v>
      </c>
      <c r="AI531" s="53">
        <v>0.65</v>
      </c>
      <c r="AJ531" s="7" t="str">
        <f t="shared" si="178"/>
        <v>hp_4134000</v>
      </c>
      <c r="AK531" s="7" t="s">
        <v>3968</v>
      </c>
      <c r="AL531" s="7">
        <v>418000</v>
      </c>
      <c r="AM531" s="7">
        <f>INT(IF(MOD(Y531,3)=0,INT(AL531*0.55),INT(AL531*0.35)))</f>
        <v>146300</v>
      </c>
      <c r="AN531" s="54">
        <f t="shared" si="182"/>
        <v>491581</v>
      </c>
      <c r="AO531" s="7" t="str">
        <f t="shared" si="183"/>
        <v>atk_491581</v>
      </c>
      <c r="AP531" s="7" t="s">
        <v>3973</v>
      </c>
      <c r="AQ531" s="7" t="s">
        <v>3988</v>
      </c>
      <c r="AR531" s="7" t="s">
        <v>3975</v>
      </c>
      <c r="AS531" s="7" t="s">
        <v>3976</v>
      </c>
      <c r="AU531" s="7" t="str">
        <f t="shared" si="184"/>
        <v>hp_4134000;atk_491581;hit_500000;miss_55;cirt_0;cirtSub_-3500</v>
      </c>
    </row>
    <row r="532" spans="1:47" x14ac:dyDescent="0.2">
      <c r="A532" s="8" t="s">
        <v>1880</v>
      </c>
      <c r="B532" s="6" t="s">
        <v>3967</v>
      </c>
      <c r="C532" s="6">
        <v>596035</v>
      </c>
      <c r="D532" s="6">
        <v>8578247</v>
      </c>
      <c r="E532" s="6" t="str">
        <f t="shared" si="179"/>
        <v>hp_8578247</v>
      </c>
      <c r="F532" s="7" t="s">
        <v>3968</v>
      </c>
      <c r="G532" s="6">
        <v>2167400</v>
      </c>
      <c r="H532" s="7">
        <f t="shared" si="187"/>
        <v>5029833</v>
      </c>
      <c r="I532" s="7" t="str">
        <f t="shared" si="180"/>
        <v>atk_5029833</v>
      </c>
      <c r="J532" s="7" t="s">
        <v>3973</v>
      </c>
      <c r="K532" s="7" t="s">
        <v>3996</v>
      </c>
      <c r="L532" s="7" t="s">
        <v>3975</v>
      </c>
      <c r="M532" s="7" t="s">
        <v>3976</v>
      </c>
      <c r="O532" s="7" t="str">
        <f t="shared" si="181"/>
        <v>hp_8578247;atk_5029833;hit_500000;miss_95;cirt_0;cirtSub_-3500</v>
      </c>
      <c r="V532" s="7" t="str">
        <f t="shared" si="177"/>
        <v>沙漠遗迹6-2</v>
      </c>
      <c r="W532" s="7">
        <f t="shared" si="167"/>
        <v>883</v>
      </c>
      <c r="X532" s="9" t="s">
        <v>796</v>
      </c>
      <c r="Y532" s="9">
        <v>2</v>
      </c>
      <c r="Z532" s="8">
        <f t="shared" si="185"/>
        <v>2753</v>
      </c>
      <c r="AA532" s="6" t="s">
        <v>3967</v>
      </c>
      <c r="AB532" s="6">
        <v>2289966</v>
      </c>
      <c r="AC532" s="6">
        <f t="shared" si="168"/>
        <v>1.1000000000000001</v>
      </c>
      <c r="AD532" s="6">
        <f t="shared" si="169"/>
        <v>2518962</v>
      </c>
      <c r="AE532" s="6">
        <f t="shared" si="173"/>
        <v>750626</v>
      </c>
      <c r="AF532" s="6">
        <v>870000</v>
      </c>
      <c r="AG532" s="11">
        <f t="shared" si="172"/>
        <v>4139588</v>
      </c>
      <c r="AH532">
        <f t="shared" si="170"/>
        <v>1.8077071886656833</v>
      </c>
      <c r="AI532" s="53">
        <v>0.65</v>
      </c>
      <c r="AJ532" s="7" t="str">
        <f t="shared" si="178"/>
        <v>hp_4139588</v>
      </c>
      <c r="AK532" s="7" t="s">
        <v>3968</v>
      </c>
      <c r="AL532" s="7">
        <v>418900</v>
      </c>
      <c r="AM532" s="7">
        <f>INT(IF(MOD(Y532,3)=0,INT(AL532*0.55),INT(AL532*0.35)))</f>
        <v>146615</v>
      </c>
      <c r="AN532" s="54">
        <f t="shared" si="182"/>
        <v>492211</v>
      </c>
      <c r="AO532" s="7" t="str">
        <f t="shared" si="183"/>
        <v>atk_492211</v>
      </c>
      <c r="AP532" s="7" t="s">
        <v>3973</v>
      </c>
      <c r="AQ532" s="7" t="s">
        <v>3988</v>
      </c>
      <c r="AR532" s="7" t="s">
        <v>3975</v>
      </c>
      <c r="AS532" s="7" t="s">
        <v>3976</v>
      </c>
      <c r="AU532" s="7" t="str">
        <f t="shared" si="184"/>
        <v>hp_4139588;atk_492211;hit_500000;miss_55;cirt_0;cirtSub_-3500</v>
      </c>
    </row>
    <row r="533" spans="1:47" x14ac:dyDescent="0.2">
      <c r="A533" s="8" t="s">
        <v>1880</v>
      </c>
      <c r="B533" s="6" t="s">
        <v>3967</v>
      </c>
      <c r="C533" s="6">
        <v>596035</v>
      </c>
      <c r="D533" s="6">
        <v>8606122</v>
      </c>
      <c r="E533" s="6" t="str">
        <f t="shared" si="179"/>
        <v>hp_8606122</v>
      </c>
      <c r="F533" s="7" t="s">
        <v>3968</v>
      </c>
      <c r="G533" s="6">
        <v>2167400</v>
      </c>
      <c r="H533" s="7">
        <f t="shared" si="187"/>
        <v>5029833</v>
      </c>
      <c r="I533" s="7" t="str">
        <f t="shared" si="180"/>
        <v>atk_5029833</v>
      </c>
      <c r="J533" s="7" t="s">
        <v>3973</v>
      </c>
      <c r="K533" s="7" t="s">
        <v>3996</v>
      </c>
      <c r="L533" s="7" t="s">
        <v>3975</v>
      </c>
      <c r="M533" s="7" t="s">
        <v>3976</v>
      </c>
      <c r="O533" s="7" t="str">
        <f t="shared" si="181"/>
        <v>hp_8606122;atk_5029833;hit_500000;miss_95;cirt_0;cirtSub_-3500</v>
      </c>
      <c r="V533" s="7" t="str">
        <f t="shared" si="177"/>
        <v>沙漠遗迹6-3</v>
      </c>
      <c r="W533" s="7">
        <f t="shared" si="167"/>
        <v>885</v>
      </c>
      <c r="X533" s="9" t="s">
        <v>796</v>
      </c>
      <c r="Y533" s="9">
        <v>3</v>
      </c>
      <c r="Z533" s="8">
        <f t="shared" si="185"/>
        <v>2756</v>
      </c>
      <c r="AA533" s="6" t="s">
        <v>3967</v>
      </c>
      <c r="AB533" s="6">
        <v>2295048</v>
      </c>
      <c r="AC533" s="6">
        <f t="shared" si="168"/>
        <v>1.1025</v>
      </c>
      <c r="AD533" s="6">
        <f t="shared" si="169"/>
        <v>2530290</v>
      </c>
      <c r="AE533" s="6">
        <f t="shared" si="173"/>
        <v>750626</v>
      </c>
      <c r="AF533" s="6">
        <v>870000</v>
      </c>
      <c r="AG533" s="11">
        <f t="shared" si="172"/>
        <v>4150916</v>
      </c>
      <c r="AH533">
        <f t="shared" si="170"/>
        <v>1.8086401678744846</v>
      </c>
      <c r="AI533" s="53">
        <v>0.65</v>
      </c>
      <c r="AJ533" s="7" t="str">
        <f t="shared" si="178"/>
        <v>hp_4150916</v>
      </c>
      <c r="AK533" s="7" t="s">
        <v>3968</v>
      </c>
      <c r="AL533" s="7">
        <v>419800</v>
      </c>
      <c r="AM533" s="7">
        <f>INT(IF(MOD(Y533,3)=0,INT(AL533*0.55),INT(AL533*0.35)))</f>
        <v>230890</v>
      </c>
      <c r="AN533" s="54">
        <f t="shared" si="182"/>
        <v>493523</v>
      </c>
      <c r="AO533" s="7" t="str">
        <f t="shared" si="183"/>
        <v>atk_493523</v>
      </c>
      <c r="AP533" s="7" t="s">
        <v>3973</v>
      </c>
      <c r="AQ533" s="7" t="s">
        <v>3988</v>
      </c>
      <c r="AR533" s="7" t="s">
        <v>3975</v>
      </c>
      <c r="AS533" s="7" t="s">
        <v>3976</v>
      </c>
      <c r="AU533" s="7" t="str">
        <f t="shared" si="184"/>
        <v>hp_4150916;atk_493523;hit_500000;miss_55;cirt_0;cirtSub_-3500</v>
      </c>
    </row>
    <row r="534" spans="1:47" x14ac:dyDescent="0.2">
      <c r="A534" s="8" t="s">
        <v>1881</v>
      </c>
      <c r="B534" s="6" t="s">
        <v>3967</v>
      </c>
      <c r="C534" s="6">
        <v>602745</v>
      </c>
      <c r="D534" s="6">
        <v>8676828</v>
      </c>
      <c r="E534" s="6" t="str">
        <f t="shared" si="179"/>
        <v>hp_8676828</v>
      </c>
      <c r="F534" s="7" t="s">
        <v>3968</v>
      </c>
      <c r="G534" s="6">
        <v>2191800</v>
      </c>
      <c r="H534" s="7">
        <f t="shared" si="187"/>
        <v>5100978</v>
      </c>
      <c r="I534" s="7" t="str">
        <f t="shared" si="180"/>
        <v>atk_5100978</v>
      </c>
      <c r="J534" s="7" t="s">
        <v>3973</v>
      </c>
      <c r="K534" s="7" t="s">
        <v>3996</v>
      </c>
      <c r="L534" s="7" t="s">
        <v>3975</v>
      </c>
      <c r="M534" s="7" t="s">
        <v>3976</v>
      </c>
      <c r="O534" s="7" t="str">
        <f t="shared" si="181"/>
        <v>hp_8676828;atk_5100978;hit_500000;miss_95;cirt_0;cirtSub_-3500</v>
      </c>
      <c r="V534" s="7" t="str">
        <f t="shared" si="177"/>
        <v>沙漠遗迹6-4</v>
      </c>
      <c r="W534" s="7">
        <f t="shared" si="167"/>
        <v>887</v>
      </c>
      <c r="X534" s="9" t="s">
        <v>796</v>
      </c>
      <c r="Y534" s="9">
        <v>4</v>
      </c>
      <c r="Z534" s="8">
        <f t="shared" si="185"/>
        <v>2760</v>
      </c>
      <c r="AA534" s="6" t="s">
        <v>3967</v>
      </c>
      <c r="AB534" s="6">
        <v>2300129</v>
      </c>
      <c r="AC534" s="6">
        <f t="shared" si="168"/>
        <v>1.1025</v>
      </c>
      <c r="AD534" s="6">
        <f t="shared" si="169"/>
        <v>2535892</v>
      </c>
      <c r="AE534" s="6">
        <f t="shared" si="173"/>
        <v>750626</v>
      </c>
      <c r="AF534" s="6">
        <v>870000</v>
      </c>
      <c r="AG534" s="11">
        <f t="shared" si="172"/>
        <v>4156518</v>
      </c>
      <c r="AH534">
        <f t="shared" si="170"/>
        <v>1.8070803854914224</v>
      </c>
      <c r="AI534" s="53">
        <v>0.65</v>
      </c>
      <c r="AJ534" s="7" t="str">
        <f t="shared" si="178"/>
        <v>hp_4156518</v>
      </c>
      <c r="AK534" s="7" t="s">
        <v>3968</v>
      </c>
      <c r="AL534" s="7">
        <v>420700</v>
      </c>
      <c r="AM534" s="7">
        <f>INT(IF(MOD(Y534,3)=0,INT(AL534*0.55),INT(AL534*0.35)))</f>
        <v>147245</v>
      </c>
      <c r="AN534" s="54">
        <f t="shared" si="182"/>
        <v>494155</v>
      </c>
      <c r="AO534" s="7" t="str">
        <f t="shared" si="183"/>
        <v>atk_494155</v>
      </c>
      <c r="AP534" s="7" t="s">
        <v>3973</v>
      </c>
      <c r="AQ534" s="7" t="s">
        <v>3988</v>
      </c>
      <c r="AR534" s="7" t="s">
        <v>3975</v>
      </c>
      <c r="AS534" s="7" t="s">
        <v>3976</v>
      </c>
      <c r="AU534" s="7" t="str">
        <f t="shared" si="184"/>
        <v>hp_4156518;atk_494155;hit_500000;miss_55;cirt_0;cirtSub_-3500</v>
      </c>
    </row>
    <row r="535" spans="1:47" x14ac:dyDescent="0.2">
      <c r="A535" s="8" t="s">
        <v>1881</v>
      </c>
      <c r="B535" s="6" t="s">
        <v>3967</v>
      </c>
      <c r="C535" s="6">
        <v>602745</v>
      </c>
      <c r="D535" s="6">
        <v>8704843</v>
      </c>
      <c r="E535" s="6" t="str">
        <f t="shared" si="179"/>
        <v>hp_8704843</v>
      </c>
      <c r="F535" s="7" t="s">
        <v>3968</v>
      </c>
      <c r="G535" s="6">
        <v>2191800</v>
      </c>
      <c r="H535" s="7">
        <f t="shared" si="187"/>
        <v>5100978</v>
      </c>
      <c r="I535" s="7" t="str">
        <f t="shared" si="180"/>
        <v>atk_5100978</v>
      </c>
      <c r="J535" s="7" t="s">
        <v>3973</v>
      </c>
      <c r="K535" s="7" t="s">
        <v>3996</v>
      </c>
      <c r="L535" s="7" t="s">
        <v>3975</v>
      </c>
      <c r="M535" s="7" t="s">
        <v>3976</v>
      </c>
      <c r="O535" s="7" t="str">
        <f t="shared" si="181"/>
        <v>hp_8704843;atk_5100978;hit_500000;miss_95;cirt_0;cirtSub_-3500</v>
      </c>
      <c r="V535" s="7" t="str">
        <f t="shared" si="177"/>
        <v>沙漠遗迹6-5</v>
      </c>
      <c r="W535" s="7">
        <f t="shared" si="167"/>
        <v>889</v>
      </c>
      <c r="X535" s="9" t="s">
        <v>796</v>
      </c>
      <c r="Y535" s="9">
        <v>5</v>
      </c>
      <c r="Z535" s="8">
        <f t="shared" si="185"/>
        <v>2765</v>
      </c>
      <c r="AA535" s="6" t="s">
        <v>3967</v>
      </c>
      <c r="AB535" s="6">
        <v>2305212</v>
      </c>
      <c r="AC535" s="6">
        <f t="shared" si="168"/>
        <v>1.1025</v>
      </c>
      <c r="AD535" s="6">
        <f t="shared" si="169"/>
        <v>2541496</v>
      </c>
      <c r="AE535" s="6">
        <f t="shared" si="173"/>
        <v>750626</v>
      </c>
      <c r="AF535" s="6">
        <v>870000</v>
      </c>
      <c r="AG535" s="11">
        <f t="shared" si="172"/>
        <v>4162122</v>
      </c>
      <c r="AH535">
        <f t="shared" si="170"/>
        <v>1.805526780183341</v>
      </c>
      <c r="AI535" s="53">
        <v>0.65</v>
      </c>
      <c r="AJ535" s="7" t="str">
        <f t="shared" si="178"/>
        <v>hp_4162122</v>
      </c>
      <c r="AK535" s="7" t="s">
        <v>3968</v>
      </c>
      <c r="AL535" s="7">
        <v>421600</v>
      </c>
      <c r="AM535" s="7">
        <f>INT(IF(MOD(Y535,3)=0,INT(AL535*0.55),INT(AL535*0.35)))</f>
        <v>147560</v>
      </c>
      <c r="AN535" s="54">
        <f t="shared" si="182"/>
        <v>494786</v>
      </c>
      <c r="AO535" s="7" t="str">
        <f t="shared" si="183"/>
        <v>atk_494786</v>
      </c>
      <c r="AP535" s="7" t="s">
        <v>3973</v>
      </c>
      <c r="AQ535" s="7" t="s">
        <v>3988</v>
      </c>
      <c r="AR535" s="7" t="s">
        <v>3975</v>
      </c>
      <c r="AS535" s="7" t="s">
        <v>3976</v>
      </c>
      <c r="AU535" s="7" t="str">
        <f t="shared" si="184"/>
        <v>hp_4162122;atk_494786;hit_500000;miss_55;cirt_0;cirtSub_-3500</v>
      </c>
    </row>
    <row r="536" spans="1:47" x14ac:dyDescent="0.2">
      <c r="A536" s="8" t="s">
        <v>1881</v>
      </c>
      <c r="B536" s="6" t="s">
        <v>3967</v>
      </c>
      <c r="C536" s="6">
        <v>602745</v>
      </c>
      <c r="D536" s="6">
        <v>8732913</v>
      </c>
      <c r="E536" s="6" t="str">
        <f t="shared" si="179"/>
        <v>hp_8732913</v>
      </c>
      <c r="F536" s="7" t="s">
        <v>3968</v>
      </c>
      <c r="G536" s="6">
        <v>2191800</v>
      </c>
      <c r="H536" s="7">
        <f t="shared" si="187"/>
        <v>5100978</v>
      </c>
      <c r="I536" s="7" t="str">
        <f t="shared" si="180"/>
        <v>atk_5100978</v>
      </c>
      <c r="J536" s="7" t="s">
        <v>3973</v>
      </c>
      <c r="K536" s="7" t="s">
        <v>3996</v>
      </c>
      <c r="L536" s="7" t="s">
        <v>3975</v>
      </c>
      <c r="M536" s="7" t="s">
        <v>3976</v>
      </c>
      <c r="O536" s="7" t="str">
        <f t="shared" si="181"/>
        <v>hp_8732913;atk_5100978;hit_500000;miss_95;cirt_0;cirtSub_-3500</v>
      </c>
      <c r="V536" s="7" t="str">
        <f t="shared" si="177"/>
        <v>沙漠遗迹6-6</v>
      </c>
      <c r="W536" s="7">
        <f t="shared" si="167"/>
        <v>891</v>
      </c>
      <c r="X536" s="9" t="s">
        <v>796</v>
      </c>
      <c r="Y536" s="9">
        <v>6</v>
      </c>
      <c r="Z536" s="8">
        <f t="shared" si="185"/>
        <v>2771</v>
      </c>
      <c r="AA536" s="6" t="s">
        <v>3967</v>
      </c>
      <c r="AB536" s="6">
        <v>2310295</v>
      </c>
      <c r="AC536" s="6">
        <f t="shared" si="168"/>
        <v>1.105</v>
      </c>
      <c r="AD536" s="6">
        <f t="shared" si="169"/>
        <v>2552875</v>
      </c>
      <c r="AE536" s="6">
        <f t="shared" si="173"/>
        <v>750626</v>
      </c>
      <c r="AF536" s="6">
        <v>870000</v>
      </c>
      <c r="AG536" s="11">
        <f t="shared" si="172"/>
        <v>4173501</v>
      </c>
      <c r="AH536">
        <f t="shared" si="170"/>
        <v>1.8064796919873869</v>
      </c>
      <c r="AI536" s="53">
        <v>0.65</v>
      </c>
      <c r="AJ536" s="7" t="str">
        <f t="shared" si="178"/>
        <v>hp_4173501</v>
      </c>
      <c r="AK536" s="7" t="s">
        <v>3968</v>
      </c>
      <c r="AL536" s="7">
        <v>422500</v>
      </c>
      <c r="AM536" s="7">
        <f>INT(IF(MOD(Y536,3)=0,INT(AL536*0.55),INT(AL536*0.35)))</f>
        <v>232375</v>
      </c>
      <c r="AN536" s="54">
        <f t="shared" si="182"/>
        <v>496104</v>
      </c>
      <c r="AO536" s="7" t="str">
        <f t="shared" si="183"/>
        <v>atk_496104</v>
      </c>
      <c r="AP536" s="7" t="s">
        <v>3973</v>
      </c>
      <c r="AQ536" s="7" t="s">
        <v>3988</v>
      </c>
      <c r="AR536" s="7" t="s">
        <v>3975</v>
      </c>
      <c r="AS536" s="7" t="s">
        <v>3976</v>
      </c>
      <c r="AU536" s="7" t="str">
        <f t="shared" si="184"/>
        <v>hp_4173501;atk_496104;hit_500000;miss_55;cirt_0;cirtSub_-3500</v>
      </c>
    </row>
    <row r="537" spans="1:47" x14ac:dyDescent="0.2">
      <c r="A537" s="8" t="s">
        <v>1882</v>
      </c>
      <c r="B537" s="6" t="s">
        <v>3967</v>
      </c>
      <c r="C537" s="6">
        <v>609455</v>
      </c>
      <c r="D537" s="6">
        <v>8804140</v>
      </c>
      <c r="E537" s="6" t="str">
        <f t="shared" si="179"/>
        <v>hp_8804140</v>
      </c>
      <c r="F537" s="7" t="s">
        <v>3968</v>
      </c>
      <c r="G537" s="6">
        <v>2216200</v>
      </c>
      <c r="H537" s="7">
        <f t="shared" si="187"/>
        <v>5172567</v>
      </c>
      <c r="I537" s="7" t="str">
        <f t="shared" si="180"/>
        <v>atk_5172567</v>
      </c>
      <c r="J537" s="7" t="s">
        <v>3973</v>
      </c>
      <c r="K537" s="7" t="s">
        <v>3996</v>
      </c>
      <c r="L537" s="7" t="s">
        <v>3975</v>
      </c>
      <c r="M537" s="7" t="s">
        <v>3976</v>
      </c>
      <c r="O537" s="7" t="str">
        <f t="shared" si="181"/>
        <v>hp_8804140;atk_5172567;hit_500000;miss_95;cirt_0;cirtSub_-3500</v>
      </c>
      <c r="V537" s="7" t="str">
        <f t="shared" si="177"/>
        <v>沙漠遗迹6-7</v>
      </c>
      <c r="W537" s="7">
        <f t="shared" si="167"/>
        <v>893</v>
      </c>
      <c r="X537" s="9" t="s">
        <v>796</v>
      </c>
      <c r="Y537" s="9">
        <v>7</v>
      </c>
      <c r="Z537" s="8">
        <f t="shared" si="185"/>
        <v>2778</v>
      </c>
      <c r="AA537" s="6" t="s">
        <v>3967</v>
      </c>
      <c r="AB537" s="6">
        <v>2315379</v>
      </c>
      <c r="AC537" s="6">
        <f t="shared" si="168"/>
        <v>1.105</v>
      </c>
      <c r="AD537" s="6">
        <f t="shared" si="169"/>
        <v>2558493</v>
      </c>
      <c r="AE537" s="6">
        <f t="shared" si="173"/>
        <v>750626</v>
      </c>
      <c r="AF537" s="6">
        <v>870000</v>
      </c>
      <c r="AG537" s="11">
        <f t="shared" si="172"/>
        <v>4179119</v>
      </c>
      <c r="AH537">
        <f t="shared" si="170"/>
        <v>1.8049394937070777</v>
      </c>
      <c r="AI537" s="53">
        <v>0.65</v>
      </c>
      <c r="AJ537" s="7" t="str">
        <f t="shared" si="178"/>
        <v>hp_4179119</v>
      </c>
      <c r="AK537" s="7" t="s">
        <v>3968</v>
      </c>
      <c r="AL537" s="7">
        <v>423400</v>
      </c>
      <c r="AM537" s="7">
        <f>INT(IF(MOD(Y537,3)=0,INT(AL537*0.55),INT(AL537*0.35)))</f>
        <v>148190</v>
      </c>
      <c r="AN537" s="54">
        <f t="shared" si="182"/>
        <v>496737</v>
      </c>
      <c r="AO537" s="7" t="str">
        <f t="shared" si="183"/>
        <v>atk_496737</v>
      </c>
      <c r="AP537" s="7" t="s">
        <v>3973</v>
      </c>
      <c r="AQ537" s="7" t="s">
        <v>3988</v>
      </c>
      <c r="AR537" s="7" t="s">
        <v>3975</v>
      </c>
      <c r="AS537" s="7" t="s">
        <v>3976</v>
      </c>
      <c r="AU537" s="7" t="str">
        <f t="shared" si="184"/>
        <v>hp_4179119;atk_496737;hit_500000;miss_55;cirt_0;cirtSub_-3500</v>
      </c>
    </row>
    <row r="538" spans="1:47" x14ac:dyDescent="0.2">
      <c r="A538" s="8" t="s">
        <v>1882</v>
      </c>
      <c r="B538" s="6" t="s">
        <v>3967</v>
      </c>
      <c r="C538" s="6">
        <v>609455</v>
      </c>
      <c r="D538" s="6">
        <v>8832351</v>
      </c>
      <c r="E538" s="6" t="str">
        <f t="shared" si="179"/>
        <v>hp_8832351</v>
      </c>
      <c r="F538" s="7" t="s">
        <v>3968</v>
      </c>
      <c r="G538" s="6">
        <v>2216200</v>
      </c>
      <c r="H538" s="7">
        <f t="shared" si="187"/>
        <v>5172567</v>
      </c>
      <c r="I538" s="7" t="str">
        <f t="shared" si="180"/>
        <v>atk_5172567</v>
      </c>
      <c r="J538" s="7" t="s">
        <v>3973</v>
      </c>
      <c r="K538" s="7" t="s">
        <v>3996</v>
      </c>
      <c r="L538" s="7" t="s">
        <v>3975</v>
      </c>
      <c r="M538" s="7" t="s">
        <v>3976</v>
      </c>
      <c r="O538" s="7" t="str">
        <f t="shared" si="181"/>
        <v>hp_8832351;atk_5172567;hit_500000;miss_95;cirt_0;cirtSub_-3500</v>
      </c>
      <c r="V538" s="7" t="str">
        <f t="shared" si="177"/>
        <v>沙漠遗迹6-8</v>
      </c>
      <c r="W538" s="7">
        <f t="shared" si="167"/>
        <v>895</v>
      </c>
      <c r="X538" s="9" t="s">
        <v>796</v>
      </c>
      <c r="Y538" s="9">
        <v>8</v>
      </c>
      <c r="Z538" s="8">
        <f t="shared" si="185"/>
        <v>2786</v>
      </c>
      <c r="AA538" s="6" t="s">
        <v>3967</v>
      </c>
      <c r="AB538" s="6">
        <v>2320464</v>
      </c>
      <c r="AC538" s="6">
        <f t="shared" si="168"/>
        <v>1.105</v>
      </c>
      <c r="AD538" s="6">
        <f t="shared" si="169"/>
        <v>2564112</v>
      </c>
      <c r="AE538" s="6">
        <f t="shared" si="173"/>
        <v>750626</v>
      </c>
      <c r="AF538" s="6">
        <v>870000</v>
      </c>
      <c r="AG538" s="11">
        <f t="shared" si="172"/>
        <v>4184738</v>
      </c>
      <c r="AH538">
        <f t="shared" si="170"/>
        <v>1.8034056981707107</v>
      </c>
      <c r="AI538" s="53">
        <v>0.65</v>
      </c>
      <c r="AJ538" s="7" t="str">
        <f t="shared" si="178"/>
        <v>hp_4184738</v>
      </c>
      <c r="AK538" s="7" t="s">
        <v>3968</v>
      </c>
      <c r="AL538" s="7">
        <v>424300</v>
      </c>
      <c r="AM538" s="7">
        <f>INT(IF(MOD(Y538,3)=0,INT(AL538*0.55),INT(AL538*0.35)))</f>
        <v>148505</v>
      </c>
      <c r="AN538" s="54">
        <f t="shared" si="182"/>
        <v>497370</v>
      </c>
      <c r="AO538" s="7" t="str">
        <f t="shared" si="183"/>
        <v>atk_497370</v>
      </c>
      <c r="AP538" s="7" t="s">
        <v>3973</v>
      </c>
      <c r="AQ538" s="7" t="s">
        <v>3988</v>
      </c>
      <c r="AR538" s="7" t="s">
        <v>3975</v>
      </c>
      <c r="AS538" s="7" t="s">
        <v>3976</v>
      </c>
      <c r="AU538" s="7" t="str">
        <f t="shared" si="184"/>
        <v>hp_4184738;atk_497370;hit_500000;miss_55;cirt_0;cirtSub_-3500</v>
      </c>
    </row>
    <row r="539" spans="1:47" x14ac:dyDescent="0.2">
      <c r="A539" s="8" t="s">
        <v>1882</v>
      </c>
      <c r="B539" s="6" t="s">
        <v>3967</v>
      </c>
      <c r="C539" s="6">
        <v>609455</v>
      </c>
      <c r="D539" s="6">
        <v>8860615</v>
      </c>
      <c r="E539" s="6" t="str">
        <f t="shared" si="179"/>
        <v>hp_8860615</v>
      </c>
      <c r="F539" s="7" t="s">
        <v>3968</v>
      </c>
      <c r="G539" s="6">
        <v>2216200</v>
      </c>
      <c r="H539" s="7">
        <f t="shared" si="187"/>
        <v>5172567</v>
      </c>
      <c r="I539" s="7" t="str">
        <f t="shared" si="180"/>
        <v>atk_5172567</v>
      </c>
      <c r="J539" s="7" t="s">
        <v>3973</v>
      </c>
      <c r="K539" s="7" t="s">
        <v>3996</v>
      </c>
      <c r="L539" s="7" t="s">
        <v>3975</v>
      </c>
      <c r="M539" s="7" t="s">
        <v>3976</v>
      </c>
      <c r="O539" s="7" t="str">
        <f t="shared" si="181"/>
        <v>hp_8860615;atk_5172567;hit_500000;miss_95;cirt_0;cirtSub_-3500</v>
      </c>
      <c r="V539" s="7" t="str">
        <f t="shared" si="177"/>
        <v>沙漠遗迹6-9</v>
      </c>
      <c r="W539" s="7">
        <f t="shared" si="167"/>
        <v>897</v>
      </c>
      <c r="X539" s="9" t="s">
        <v>796</v>
      </c>
      <c r="Y539" s="9">
        <v>9</v>
      </c>
      <c r="Z539" s="8">
        <f t="shared" si="185"/>
        <v>2795</v>
      </c>
      <c r="AA539" s="6" t="s">
        <v>3967</v>
      </c>
      <c r="AB539" s="6">
        <v>2325549</v>
      </c>
      <c r="AC539" s="6">
        <f t="shared" si="168"/>
        <v>1.1075000000000002</v>
      </c>
      <c r="AD539" s="6">
        <f t="shared" si="169"/>
        <v>2575545</v>
      </c>
      <c r="AE539" s="6">
        <f t="shared" si="173"/>
        <v>750626</v>
      </c>
      <c r="AF539" s="6">
        <v>870000</v>
      </c>
      <c r="AG539" s="11">
        <f t="shared" si="172"/>
        <v>4196171</v>
      </c>
      <c r="AH539">
        <f t="shared" si="170"/>
        <v>1.8043786649948035</v>
      </c>
      <c r="AI539" s="53">
        <v>0.65</v>
      </c>
      <c r="AJ539" s="7" t="str">
        <f t="shared" si="178"/>
        <v>hp_4196171</v>
      </c>
      <c r="AK539" s="7" t="s">
        <v>3968</v>
      </c>
      <c r="AL539" s="7">
        <v>425200</v>
      </c>
      <c r="AM539" s="7">
        <f>INT(IF(MOD(Y539,3)=0,INT(AL539*0.55),INT(AL539*0.35)))</f>
        <v>233860</v>
      </c>
      <c r="AN539" s="54">
        <f t="shared" si="182"/>
        <v>498694</v>
      </c>
      <c r="AO539" s="7" t="str">
        <f t="shared" si="183"/>
        <v>atk_498694</v>
      </c>
      <c r="AP539" s="7" t="s">
        <v>3973</v>
      </c>
      <c r="AQ539" s="7" t="s">
        <v>3988</v>
      </c>
      <c r="AR539" s="7" t="s">
        <v>3975</v>
      </c>
      <c r="AS539" s="7" t="s">
        <v>3976</v>
      </c>
      <c r="AU539" s="7" t="str">
        <f t="shared" si="184"/>
        <v>hp_4196171;atk_498694;hit_500000;miss_55;cirt_0;cirtSub_-3500</v>
      </c>
    </row>
    <row r="540" spans="1:47" s="12" customFormat="1" x14ac:dyDescent="0.2">
      <c r="A540" s="8" t="s">
        <v>1883</v>
      </c>
      <c r="B540" s="6" t="s">
        <v>3967</v>
      </c>
      <c r="C540" s="6">
        <v>616165</v>
      </c>
      <c r="D540" s="6">
        <v>8932365</v>
      </c>
      <c r="E540" s="6" t="str">
        <f t="shared" si="179"/>
        <v>hp_8932365</v>
      </c>
      <c r="F540" s="7" t="s">
        <v>3968</v>
      </c>
      <c r="G540" s="6">
        <v>2240600</v>
      </c>
      <c r="H540" s="7">
        <f t="shared" si="187"/>
        <v>5244600</v>
      </c>
      <c r="I540" s="7" t="str">
        <f t="shared" si="180"/>
        <v>atk_5244600</v>
      </c>
      <c r="J540" s="7" t="s">
        <v>3973</v>
      </c>
      <c r="K540" s="7" t="s">
        <v>3996</v>
      </c>
      <c r="L540" s="7" t="s">
        <v>3975</v>
      </c>
      <c r="M540" s="7" t="s">
        <v>3976</v>
      </c>
      <c r="N540" s="7"/>
      <c r="O540" s="7" t="str">
        <f t="shared" si="181"/>
        <v>hp_8932365;atk_5244600;hit_500000;miss_95;cirt_0;cirtSub_-3500</v>
      </c>
      <c r="P540" s="7"/>
      <c r="Q540" s="7"/>
      <c r="R540" s="7"/>
      <c r="S540" s="7"/>
      <c r="T540" s="7"/>
      <c r="V540" s="12" t="str">
        <f t="shared" si="177"/>
        <v>沙漠遗迹6-10</v>
      </c>
      <c r="W540" s="12">
        <f t="shared" si="167"/>
        <v>899</v>
      </c>
      <c r="X540" s="5" t="s">
        <v>796</v>
      </c>
      <c r="Y540" s="5">
        <v>10</v>
      </c>
      <c r="Z540" s="5">
        <f t="shared" si="185"/>
        <v>2805</v>
      </c>
      <c r="AA540" s="11" t="s">
        <v>3967</v>
      </c>
      <c r="AB540" s="11">
        <v>2330635</v>
      </c>
      <c r="AC540" s="11">
        <f t="shared" si="168"/>
        <v>1.1075000000000002</v>
      </c>
      <c r="AD540" s="11">
        <f t="shared" si="169"/>
        <v>2581178</v>
      </c>
      <c r="AE540" s="6">
        <f t="shared" si="173"/>
        <v>750626</v>
      </c>
      <c r="AF540" s="11">
        <v>870000</v>
      </c>
      <c r="AG540" s="11">
        <f t="shared" si="172"/>
        <v>4201804</v>
      </c>
      <c r="AH540">
        <f t="shared" si="170"/>
        <v>1.8028580193809842</v>
      </c>
      <c r="AI540" s="53">
        <v>0.65</v>
      </c>
      <c r="AJ540" s="7" t="str">
        <f t="shared" si="178"/>
        <v>hp_4201804</v>
      </c>
      <c r="AK540" s="12" t="s">
        <v>3968</v>
      </c>
      <c r="AL540" s="12">
        <v>426100</v>
      </c>
      <c r="AM540" s="7">
        <f>INT(IF(MOD(Y540,3)=0,INT(AL540*0.55),INT(AL540*0.35)))</f>
        <v>149135</v>
      </c>
      <c r="AN540" s="54">
        <f t="shared" si="182"/>
        <v>499328</v>
      </c>
      <c r="AO540" s="7" t="str">
        <f t="shared" si="183"/>
        <v>atk_499328</v>
      </c>
      <c r="AP540" s="12" t="s">
        <v>3973</v>
      </c>
      <c r="AQ540" s="12" t="s">
        <v>3988</v>
      </c>
      <c r="AR540" s="12" t="s">
        <v>3975</v>
      </c>
      <c r="AS540" s="12" t="s">
        <v>3976</v>
      </c>
      <c r="AU540" s="12" t="str">
        <f t="shared" si="184"/>
        <v>hp_4201804;atk_499328;hit_500000;miss_55;cirt_0;cirtSub_-3500</v>
      </c>
    </row>
    <row r="541" spans="1:47" x14ac:dyDescent="0.2">
      <c r="A541" s="8" t="s">
        <v>1883</v>
      </c>
      <c r="B541" s="6" t="s">
        <v>3967</v>
      </c>
      <c r="C541" s="6">
        <v>616165</v>
      </c>
      <c r="D541" s="6">
        <v>8960771</v>
      </c>
      <c r="E541" s="6" t="str">
        <f t="shared" si="179"/>
        <v>hp_8960771</v>
      </c>
      <c r="F541" s="7" t="s">
        <v>3968</v>
      </c>
      <c r="G541" s="6">
        <v>2240600</v>
      </c>
      <c r="H541" s="7">
        <f t="shared" si="187"/>
        <v>5244600</v>
      </c>
      <c r="I541" s="7" t="str">
        <f t="shared" si="180"/>
        <v>atk_5244600</v>
      </c>
      <c r="J541" s="7" t="s">
        <v>3973</v>
      </c>
      <c r="K541" s="7" t="s">
        <v>3996</v>
      </c>
      <c r="L541" s="7" t="s">
        <v>3975</v>
      </c>
      <c r="M541" s="7" t="s">
        <v>3976</v>
      </c>
      <c r="O541" s="7" t="str">
        <f t="shared" si="181"/>
        <v>hp_8960771;atk_5244600;hit_500000;miss_95;cirt_0;cirtSub_-3500</v>
      </c>
      <c r="V541" s="7" t="str">
        <f t="shared" si="177"/>
        <v>沙漠遗迹7-1</v>
      </c>
      <c r="W541" s="7">
        <f t="shared" ref="W541:W604" si="189">W540+2</f>
        <v>901</v>
      </c>
      <c r="X541" s="9" t="s">
        <v>797</v>
      </c>
      <c r="Y541" s="9">
        <v>1</v>
      </c>
      <c r="Z541" s="8">
        <f t="shared" si="185"/>
        <v>2806</v>
      </c>
      <c r="AA541" s="6" t="s">
        <v>3967</v>
      </c>
      <c r="AB541" s="6">
        <v>2335722</v>
      </c>
      <c r="AC541" s="6">
        <f t="shared" si="168"/>
        <v>1.1099999999999999</v>
      </c>
      <c r="AD541" s="6">
        <f t="shared" si="169"/>
        <v>2592651</v>
      </c>
      <c r="AE541" s="6">
        <f t="shared" ref="AE541" si="190">IF(MOD(Y541,1)=0,INT(AD540*0.3),0)</f>
        <v>774353</v>
      </c>
      <c r="AF541" s="6">
        <v>870000</v>
      </c>
      <c r="AG541" s="11">
        <f t="shared" si="172"/>
        <v>4237004</v>
      </c>
      <c r="AH541">
        <f t="shared" si="170"/>
        <v>1.8140018375474478</v>
      </c>
      <c r="AI541" s="53">
        <v>0.65</v>
      </c>
      <c r="AJ541" s="7" t="str">
        <f t="shared" si="178"/>
        <v>hp_4237004</v>
      </c>
      <c r="AK541" s="7" t="s">
        <v>3968</v>
      </c>
      <c r="AL541" s="7">
        <v>427000</v>
      </c>
      <c r="AM541" s="7">
        <f>INT(IF(MOD(Y541,3)=0,INT(AL541*0.55),INT(AL541*0.35)))</f>
        <v>149450</v>
      </c>
      <c r="AN541" s="54">
        <f t="shared" si="182"/>
        <v>503476</v>
      </c>
      <c r="AO541" s="7" t="str">
        <f t="shared" si="183"/>
        <v>atk_503476</v>
      </c>
      <c r="AP541" s="7" t="s">
        <v>3973</v>
      </c>
      <c r="AQ541" s="7" t="s">
        <v>3988</v>
      </c>
      <c r="AR541" s="7" t="s">
        <v>3975</v>
      </c>
      <c r="AS541" s="7" t="s">
        <v>3976</v>
      </c>
      <c r="AU541" s="7" t="str">
        <f t="shared" si="184"/>
        <v>hp_4237004;atk_503476;hit_500000;miss_55;cirt_0;cirtSub_-3500</v>
      </c>
    </row>
    <row r="542" spans="1:47" x14ac:dyDescent="0.2">
      <c r="A542" s="8" t="s">
        <v>1883</v>
      </c>
      <c r="B542" s="6" t="s">
        <v>3967</v>
      </c>
      <c r="C542" s="6">
        <v>616165</v>
      </c>
      <c r="D542" s="6">
        <v>8989232</v>
      </c>
      <c r="E542" s="6" t="str">
        <f t="shared" si="179"/>
        <v>hp_8989232</v>
      </c>
      <c r="F542" s="7" t="s">
        <v>3968</v>
      </c>
      <c r="G542" s="6">
        <v>2240600</v>
      </c>
      <c r="H542" s="7">
        <f t="shared" si="187"/>
        <v>5244600</v>
      </c>
      <c r="I542" s="7" t="str">
        <f t="shared" si="180"/>
        <v>atk_5244600</v>
      </c>
      <c r="J542" s="7" t="s">
        <v>3973</v>
      </c>
      <c r="K542" s="7" t="s">
        <v>3996</v>
      </c>
      <c r="L542" s="7" t="s">
        <v>3975</v>
      </c>
      <c r="M542" s="7" t="s">
        <v>3976</v>
      </c>
      <c r="O542" s="7" t="str">
        <f t="shared" si="181"/>
        <v>hp_8989232;atk_5244600;hit_500000;miss_95;cirt_0;cirtSub_-3500</v>
      </c>
      <c r="V542" s="7" t="str">
        <f t="shared" si="177"/>
        <v>沙漠遗迹7-2</v>
      </c>
      <c r="W542" s="7">
        <f t="shared" si="189"/>
        <v>903</v>
      </c>
      <c r="X542" s="9" t="s">
        <v>797</v>
      </c>
      <c r="Y542" s="9">
        <v>2</v>
      </c>
      <c r="Z542" s="8">
        <f t="shared" si="185"/>
        <v>2808</v>
      </c>
      <c r="AA542" s="6" t="s">
        <v>3967</v>
      </c>
      <c r="AB542" s="6">
        <v>2340809</v>
      </c>
      <c r="AC542" s="6">
        <f t="shared" si="168"/>
        <v>1.1099999999999999</v>
      </c>
      <c r="AD542" s="6">
        <f t="shared" si="169"/>
        <v>2598297</v>
      </c>
      <c r="AE542" s="6">
        <f t="shared" si="173"/>
        <v>774353</v>
      </c>
      <c r="AF542" s="6">
        <v>870000</v>
      </c>
      <c r="AG542" s="11">
        <f t="shared" si="172"/>
        <v>4242650</v>
      </c>
      <c r="AH542">
        <f t="shared" si="170"/>
        <v>1.8124716711188311</v>
      </c>
      <c r="AI542" s="53">
        <v>0.65</v>
      </c>
      <c r="AJ542" s="7" t="str">
        <f t="shared" si="178"/>
        <v>hp_4242650</v>
      </c>
      <c r="AK542" s="7" t="s">
        <v>3968</v>
      </c>
      <c r="AL542" s="7">
        <v>427900</v>
      </c>
      <c r="AM542" s="7">
        <f>INT(IF(MOD(Y542,3)=0,INT(AL542*0.55),INT(AL542*0.35)))</f>
        <v>149765</v>
      </c>
      <c r="AN542" s="54">
        <f t="shared" si="182"/>
        <v>504111</v>
      </c>
      <c r="AO542" s="7" t="str">
        <f t="shared" si="183"/>
        <v>atk_504111</v>
      </c>
      <c r="AP542" s="7" t="s">
        <v>3973</v>
      </c>
      <c r="AQ542" s="7" t="s">
        <v>3988</v>
      </c>
      <c r="AR542" s="7" t="s">
        <v>3975</v>
      </c>
      <c r="AS542" s="7" t="s">
        <v>3976</v>
      </c>
      <c r="AU542" s="7" t="str">
        <f t="shared" si="184"/>
        <v>hp_4242650;atk_504111;hit_500000;miss_55;cirt_0;cirtSub_-3500</v>
      </c>
    </row>
    <row r="543" spans="1:47" x14ac:dyDescent="0.2">
      <c r="A543" s="8" t="s">
        <v>1884</v>
      </c>
      <c r="B543" s="6" t="s">
        <v>3967</v>
      </c>
      <c r="C543" s="6">
        <v>622875</v>
      </c>
      <c r="D543" s="6">
        <v>9061504</v>
      </c>
      <c r="E543" s="6" t="str">
        <f t="shared" si="179"/>
        <v>hp_9061504</v>
      </c>
      <c r="F543" s="7" t="s">
        <v>3968</v>
      </c>
      <c r="G543" s="6">
        <v>2265000</v>
      </c>
      <c r="H543" s="7">
        <f t="shared" si="187"/>
        <v>5317078</v>
      </c>
      <c r="I543" s="7" t="str">
        <f t="shared" si="180"/>
        <v>atk_5317078</v>
      </c>
      <c r="J543" s="7" t="s">
        <v>3973</v>
      </c>
      <c r="K543" s="7" t="s">
        <v>3996</v>
      </c>
      <c r="L543" s="7" t="s">
        <v>3975</v>
      </c>
      <c r="M543" s="7" t="s">
        <v>3976</v>
      </c>
      <c r="O543" s="7" t="str">
        <f t="shared" si="181"/>
        <v>hp_9061504;atk_5317078;hit_500000;miss_95;cirt_0;cirtSub_-3500</v>
      </c>
      <c r="V543" s="7" t="str">
        <f t="shared" si="177"/>
        <v>沙漠遗迹7-3</v>
      </c>
      <c r="W543" s="7">
        <f t="shared" si="189"/>
        <v>905</v>
      </c>
      <c r="X543" s="9" t="s">
        <v>797</v>
      </c>
      <c r="Y543" s="9">
        <v>3</v>
      </c>
      <c r="Z543" s="8">
        <f t="shared" si="185"/>
        <v>2811</v>
      </c>
      <c r="AA543" s="6" t="s">
        <v>3967</v>
      </c>
      <c r="AB543" s="6">
        <v>2345897</v>
      </c>
      <c r="AC543" s="6">
        <f t="shared" ref="AC543:AC606" si="191">0.6+INT((Z543-1)/55)*0.01+INT(Y543/3)*0.0025</f>
        <v>1.1124999999999998</v>
      </c>
      <c r="AD543" s="6">
        <f t="shared" ref="AD543:AD606" si="192">INT(AB543*AC543)</f>
        <v>2609810</v>
      </c>
      <c r="AE543" s="6">
        <f t="shared" si="173"/>
        <v>774353</v>
      </c>
      <c r="AF543" s="6">
        <v>870000</v>
      </c>
      <c r="AG543" s="11">
        <f t="shared" si="172"/>
        <v>4254163</v>
      </c>
      <c r="AH543">
        <f t="shared" si="170"/>
        <v>1.8134483312779717</v>
      </c>
      <c r="AI543" s="53">
        <v>0.65</v>
      </c>
      <c r="AJ543" s="7" t="str">
        <f t="shared" si="178"/>
        <v>hp_4254163</v>
      </c>
      <c r="AK543" s="7" t="s">
        <v>3968</v>
      </c>
      <c r="AL543" s="7">
        <v>428800</v>
      </c>
      <c r="AM543" s="7">
        <f>INT(IF(MOD(Y543,3)=0,INT(AL543*0.55),INT(AL543*0.35)))</f>
        <v>235840</v>
      </c>
      <c r="AN543" s="54">
        <f t="shared" si="182"/>
        <v>505444</v>
      </c>
      <c r="AO543" s="7" t="str">
        <f t="shared" si="183"/>
        <v>atk_505444</v>
      </c>
      <c r="AP543" s="7" t="s">
        <v>3973</v>
      </c>
      <c r="AQ543" s="7" t="s">
        <v>3988</v>
      </c>
      <c r="AR543" s="7" t="s">
        <v>3975</v>
      </c>
      <c r="AS543" s="7" t="s">
        <v>3976</v>
      </c>
      <c r="AU543" s="7" t="str">
        <f t="shared" si="184"/>
        <v>hp_4254163;atk_505444;hit_500000;miss_55;cirt_0;cirtSub_-3500</v>
      </c>
    </row>
    <row r="544" spans="1:47" x14ac:dyDescent="0.2">
      <c r="A544" s="8" t="s">
        <v>1884</v>
      </c>
      <c r="B544" s="6" t="s">
        <v>3967</v>
      </c>
      <c r="C544" s="6">
        <v>622875</v>
      </c>
      <c r="D544" s="6">
        <v>9090106</v>
      </c>
      <c r="E544" s="6" t="str">
        <f t="shared" si="179"/>
        <v>hp_9090106</v>
      </c>
      <c r="F544" s="7" t="s">
        <v>3968</v>
      </c>
      <c r="G544" s="6">
        <v>2265000</v>
      </c>
      <c r="H544" s="7">
        <f t="shared" si="187"/>
        <v>5317078</v>
      </c>
      <c r="I544" s="7" t="str">
        <f t="shared" si="180"/>
        <v>atk_5317078</v>
      </c>
      <c r="J544" s="7" t="s">
        <v>3973</v>
      </c>
      <c r="K544" s="7" t="s">
        <v>3996</v>
      </c>
      <c r="L544" s="7" t="s">
        <v>3975</v>
      </c>
      <c r="M544" s="7" t="s">
        <v>3976</v>
      </c>
      <c r="O544" s="7" t="str">
        <f t="shared" si="181"/>
        <v>hp_9090106;atk_5317078;hit_500000;miss_95;cirt_0;cirtSub_-3500</v>
      </c>
      <c r="V544" s="7" t="str">
        <f t="shared" si="177"/>
        <v>沙漠遗迹7-4</v>
      </c>
      <c r="W544" s="7">
        <f t="shared" si="189"/>
        <v>907</v>
      </c>
      <c r="X544" s="9" t="s">
        <v>797</v>
      </c>
      <c r="Y544" s="9">
        <v>4</v>
      </c>
      <c r="Z544" s="8">
        <f t="shared" si="185"/>
        <v>2815</v>
      </c>
      <c r="AA544" s="6" t="s">
        <v>3967</v>
      </c>
      <c r="AB544" s="6">
        <v>2350986</v>
      </c>
      <c r="AC544" s="6">
        <f t="shared" si="191"/>
        <v>1.1124999999999998</v>
      </c>
      <c r="AD544" s="6">
        <f t="shared" si="192"/>
        <v>2615471</v>
      </c>
      <c r="AE544" s="6">
        <f t="shared" si="173"/>
        <v>774353</v>
      </c>
      <c r="AF544" s="6">
        <v>870000</v>
      </c>
      <c r="AG544" s="11">
        <f t="shared" si="172"/>
        <v>4259824</v>
      </c>
      <c r="AH544">
        <f t="shared" ref="AH544:AH607" si="193">AG544/AB544</f>
        <v>1.8119308239181349</v>
      </c>
      <c r="AI544" s="53">
        <v>0.65</v>
      </c>
      <c r="AJ544" s="7" t="str">
        <f t="shared" si="178"/>
        <v>hp_4259824</v>
      </c>
      <c r="AK544" s="7" t="s">
        <v>3968</v>
      </c>
      <c r="AL544" s="7">
        <v>429700</v>
      </c>
      <c r="AM544" s="7">
        <f>INT(IF(MOD(Y544,3)=0,INT(AL544*0.55),INT(AL544*0.35)))</f>
        <v>150395</v>
      </c>
      <c r="AN544" s="54">
        <f t="shared" si="182"/>
        <v>506081</v>
      </c>
      <c r="AO544" s="7" t="str">
        <f t="shared" si="183"/>
        <v>atk_506081</v>
      </c>
      <c r="AP544" s="7" t="s">
        <v>3973</v>
      </c>
      <c r="AQ544" s="7" t="s">
        <v>3988</v>
      </c>
      <c r="AR544" s="7" t="s">
        <v>3975</v>
      </c>
      <c r="AS544" s="7" t="s">
        <v>3976</v>
      </c>
      <c r="AU544" s="7" t="str">
        <f t="shared" si="184"/>
        <v>hp_4259824;atk_506081;hit_500000;miss_55;cirt_0;cirtSub_-3500</v>
      </c>
    </row>
    <row r="545" spans="1:47" x14ac:dyDescent="0.2">
      <c r="A545" s="8" t="s">
        <v>1884</v>
      </c>
      <c r="B545" s="6" t="s">
        <v>3967</v>
      </c>
      <c r="C545" s="6">
        <v>622875</v>
      </c>
      <c r="D545" s="6">
        <v>9118762</v>
      </c>
      <c r="E545" s="6" t="str">
        <f t="shared" si="179"/>
        <v>hp_9118762</v>
      </c>
      <c r="F545" s="7" t="s">
        <v>3968</v>
      </c>
      <c r="G545" s="6">
        <v>2265000</v>
      </c>
      <c r="H545" s="7">
        <f t="shared" si="187"/>
        <v>5317078</v>
      </c>
      <c r="I545" s="7" t="str">
        <f t="shared" si="180"/>
        <v>atk_5317078</v>
      </c>
      <c r="J545" s="7" t="s">
        <v>3973</v>
      </c>
      <c r="K545" s="7" t="s">
        <v>3996</v>
      </c>
      <c r="L545" s="7" t="s">
        <v>3975</v>
      </c>
      <c r="M545" s="7" t="s">
        <v>3976</v>
      </c>
      <c r="O545" s="7" t="str">
        <f t="shared" si="181"/>
        <v>hp_9118762;atk_5317078;hit_500000;miss_95;cirt_0;cirtSub_-3500</v>
      </c>
      <c r="V545" s="7" t="str">
        <f t="shared" si="177"/>
        <v>沙漠遗迹7-5</v>
      </c>
      <c r="W545" s="7">
        <f t="shared" si="189"/>
        <v>909</v>
      </c>
      <c r="X545" s="9" t="s">
        <v>797</v>
      </c>
      <c r="Y545" s="9">
        <v>5</v>
      </c>
      <c r="Z545" s="8">
        <f t="shared" si="185"/>
        <v>2820</v>
      </c>
      <c r="AA545" s="6" t="s">
        <v>3967</v>
      </c>
      <c r="AB545" s="6">
        <v>2356075</v>
      </c>
      <c r="AC545" s="6">
        <f t="shared" si="191"/>
        <v>1.1124999999999998</v>
      </c>
      <c r="AD545" s="6">
        <f t="shared" si="192"/>
        <v>2621133</v>
      </c>
      <c r="AE545" s="6">
        <f t="shared" si="173"/>
        <v>774353</v>
      </c>
      <c r="AF545" s="6">
        <v>870000</v>
      </c>
      <c r="AG545" s="11">
        <f t="shared" ref="AG545:AG608" si="194">INT(AD545*1)+AF545+AE545</f>
        <v>4265486</v>
      </c>
      <c r="AH545">
        <f t="shared" si="193"/>
        <v>1.8104202964676421</v>
      </c>
      <c r="AI545" s="53">
        <v>0.65</v>
      </c>
      <c r="AJ545" s="7" t="str">
        <f t="shared" si="178"/>
        <v>hp_4265486</v>
      </c>
      <c r="AK545" s="7" t="s">
        <v>3968</v>
      </c>
      <c r="AL545" s="7">
        <v>430600</v>
      </c>
      <c r="AM545" s="7">
        <f>INT(IF(MOD(Y545,3)=0,INT(AL545*0.55),INT(AL545*0.35)))</f>
        <v>150710</v>
      </c>
      <c r="AN545" s="54">
        <f t="shared" si="182"/>
        <v>506718</v>
      </c>
      <c r="AO545" s="7" t="str">
        <f t="shared" si="183"/>
        <v>atk_506718</v>
      </c>
      <c r="AP545" s="7" t="s">
        <v>3973</v>
      </c>
      <c r="AQ545" s="7" t="s">
        <v>3988</v>
      </c>
      <c r="AR545" s="7" t="s">
        <v>3975</v>
      </c>
      <c r="AS545" s="7" t="s">
        <v>3976</v>
      </c>
      <c r="AU545" s="7" t="str">
        <f t="shared" si="184"/>
        <v>hp_4265486;atk_506718;hit_500000;miss_55;cirt_0;cirtSub_-3500</v>
      </c>
    </row>
    <row r="546" spans="1:47" x14ac:dyDescent="0.2">
      <c r="A546" s="8" t="s">
        <v>1885</v>
      </c>
      <c r="B546" s="6" t="s">
        <v>3967</v>
      </c>
      <c r="C546" s="6">
        <v>629585</v>
      </c>
      <c r="D546" s="6">
        <v>9191558</v>
      </c>
      <c r="E546" s="6" t="str">
        <f t="shared" si="179"/>
        <v>hp_9191558</v>
      </c>
      <c r="F546" s="7" t="s">
        <v>3968</v>
      </c>
      <c r="G546" s="6">
        <v>2289400</v>
      </c>
      <c r="H546" s="7">
        <f t="shared" si="187"/>
        <v>5390001</v>
      </c>
      <c r="I546" s="7" t="str">
        <f t="shared" si="180"/>
        <v>atk_5390001</v>
      </c>
      <c r="J546" s="7" t="s">
        <v>3973</v>
      </c>
      <c r="K546" s="7" t="s">
        <v>3996</v>
      </c>
      <c r="L546" s="7" t="s">
        <v>3975</v>
      </c>
      <c r="M546" s="7" t="s">
        <v>3976</v>
      </c>
      <c r="O546" s="7" t="str">
        <f t="shared" si="181"/>
        <v>hp_9191558;atk_5390001;hit_500000;miss_95;cirt_0;cirtSub_-3500</v>
      </c>
      <c r="V546" s="7" t="str">
        <f t="shared" si="177"/>
        <v>沙漠遗迹7-6</v>
      </c>
      <c r="W546" s="7">
        <f t="shared" si="189"/>
        <v>911</v>
      </c>
      <c r="X546" s="9" t="s">
        <v>797</v>
      </c>
      <c r="Y546" s="9">
        <v>6</v>
      </c>
      <c r="Z546" s="8">
        <f t="shared" si="185"/>
        <v>2826</v>
      </c>
      <c r="AA546" s="6" t="s">
        <v>3967</v>
      </c>
      <c r="AB546" s="6">
        <v>2361166</v>
      </c>
      <c r="AC546" s="6">
        <f t="shared" si="191"/>
        <v>1.1149999999999998</v>
      </c>
      <c r="AD546" s="6">
        <f t="shared" si="192"/>
        <v>2632700</v>
      </c>
      <c r="AE546" s="6">
        <f t="shared" si="173"/>
        <v>774353</v>
      </c>
      <c r="AF546" s="6">
        <v>870000</v>
      </c>
      <c r="AG546" s="11">
        <f t="shared" si="194"/>
        <v>4277053</v>
      </c>
      <c r="AH546">
        <f t="shared" si="193"/>
        <v>1.8114156310907408</v>
      </c>
      <c r="AI546" s="53">
        <v>0.65</v>
      </c>
      <c r="AJ546" s="7" t="str">
        <f t="shared" si="178"/>
        <v>hp_4277053</v>
      </c>
      <c r="AK546" s="7" t="s">
        <v>3968</v>
      </c>
      <c r="AL546" s="7">
        <v>431500</v>
      </c>
      <c r="AM546" s="7">
        <f>INT(IF(MOD(Y546,3)=0,INT(AL546*0.55),INT(AL546*0.35)))</f>
        <v>237325</v>
      </c>
      <c r="AN546" s="54">
        <f t="shared" si="182"/>
        <v>508056</v>
      </c>
      <c r="AO546" s="7" t="str">
        <f t="shared" si="183"/>
        <v>atk_508056</v>
      </c>
      <c r="AP546" s="7" t="s">
        <v>3973</v>
      </c>
      <c r="AQ546" s="7" t="s">
        <v>3988</v>
      </c>
      <c r="AR546" s="7" t="s">
        <v>3975</v>
      </c>
      <c r="AS546" s="7" t="s">
        <v>3976</v>
      </c>
      <c r="AU546" s="7" t="str">
        <f t="shared" si="184"/>
        <v>hp_4277053;atk_508056;hit_500000;miss_55;cirt_0;cirtSub_-3500</v>
      </c>
    </row>
    <row r="547" spans="1:47" x14ac:dyDescent="0.2">
      <c r="A547" s="8" t="s">
        <v>1885</v>
      </c>
      <c r="B547" s="6" t="s">
        <v>3967</v>
      </c>
      <c r="C547" s="6">
        <v>629585</v>
      </c>
      <c r="D547" s="6">
        <v>9220356</v>
      </c>
      <c r="E547" s="6" t="str">
        <f t="shared" si="179"/>
        <v>hp_9220356</v>
      </c>
      <c r="F547" s="7" t="s">
        <v>3968</v>
      </c>
      <c r="G547" s="6">
        <v>2289400</v>
      </c>
      <c r="H547" s="7">
        <f t="shared" si="187"/>
        <v>5390001</v>
      </c>
      <c r="I547" s="7" t="str">
        <f t="shared" si="180"/>
        <v>atk_5390001</v>
      </c>
      <c r="J547" s="7" t="s">
        <v>3973</v>
      </c>
      <c r="K547" s="7" t="s">
        <v>3996</v>
      </c>
      <c r="L547" s="7" t="s">
        <v>3975</v>
      </c>
      <c r="M547" s="7" t="s">
        <v>3976</v>
      </c>
      <c r="O547" s="7" t="str">
        <f t="shared" si="181"/>
        <v>hp_9220356;atk_5390001;hit_500000;miss_95;cirt_0;cirtSub_-3500</v>
      </c>
      <c r="V547" s="7" t="str">
        <f t="shared" si="177"/>
        <v>沙漠遗迹7-7</v>
      </c>
      <c r="W547" s="7">
        <f t="shared" si="189"/>
        <v>913</v>
      </c>
      <c r="X547" s="9" t="s">
        <v>797</v>
      </c>
      <c r="Y547" s="9">
        <v>7</v>
      </c>
      <c r="Z547" s="8">
        <f t="shared" si="185"/>
        <v>2833</v>
      </c>
      <c r="AA547" s="6" t="s">
        <v>3967</v>
      </c>
      <c r="AB547" s="6">
        <v>2366256</v>
      </c>
      <c r="AC547" s="6">
        <f t="shared" si="191"/>
        <v>1.1149999999999998</v>
      </c>
      <c r="AD547" s="6">
        <f t="shared" si="192"/>
        <v>2638375</v>
      </c>
      <c r="AE547" s="6">
        <f t="shared" si="173"/>
        <v>774353</v>
      </c>
      <c r="AF547" s="6">
        <v>870000</v>
      </c>
      <c r="AG547" s="11">
        <f t="shared" si="194"/>
        <v>4282728</v>
      </c>
      <c r="AH547">
        <f t="shared" si="193"/>
        <v>1.809917439195083</v>
      </c>
      <c r="AI547" s="53">
        <v>0.65</v>
      </c>
      <c r="AJ547" s="7" t="str">
        <f t="shared" si="178"/>
        <v>hp_4282728</v>
      </c>
      <c r="AK547" s="7" t="s">
        <v>3968</v>
      </c>
      <c r="AL547" s="7">
        <v>432400</v>
      </c>
      <c r="AM547" s="7">
        <f>INT(IF(MOD(Y547,3)=0,INT(AL547*0.55),INT(AL547*0.35)))</f>
        <v>151340</v>
      </c>
      <c r="AN547" s="54">
        <f t="shared" si="182"/>
        <v>508695</v>
      </c>
      <c r="AO547" s="7" t="str">
        <f t="shared" si="183"/>
        <v>atk_508695</v>
      </c>
      <c r="AP547" s="7" t="s">
        <v>3973</v>
      </c>
      <c r="AQ547" s="7" t="s">
        <v>3988</v>
      </c>
      <c r="AR547" s="7" t="s">
        <v>3975</v>
      </c>
      <c r="AS547" s="7" t="s">
        <v>3976</v>
      </c>
      <c r="AU547" s="7" t="str">
        <f t="shared" si="184"/>
        <v>hp_4282728;atk_508695;hit_500000;miss_55;cirt_0;cirtSub_-3500</v>
      </c>
    </row>
    <row r="548" spans="1:47" x14ac:dyDescent="0.2">
      <c r="A548" s="8" t="s">
        <v>1885</v>
      </c>
      <c r="B548" s="6" t="s">
        <v>3967</v>
      </c>
      <c r="C548" s="6">
        <v>629585</v>
      </c>
      <c r="D548" s="6">
        <v>9249209</v>
      </c>
      <c r="E548" s="6" t="str">
        <f t="shared" si="179"/>
        <v>hp_9249209</v>
      </c>
      <c r="F548" s="7" t="s">
        <v>3968</v>
      </c>
      <c r="G548" s="6">
        <v>2289400</v>
      </c>
      <c r="H548" s="7">
        <f t="shared" si="187"/>
        <v>5390001</v>
      </c>
      <c r="I548" s="7" t="str">
        <f t="shared" si="180"/>
        <v>atk_5390001</v>
      </c>
      <c r="J548" s="7" t="s">
        <v>3973</v>
      </c>
      <c r="K548" s="7" t="s">
        <v>3996</v>
      </c>
      <c r="L548" s="7" t="s">
        <v>3975</v>
      </c>
      <c r="M548" s="7" t="s">
        <v>3976</v>
      </c>
      <c r="O548" s="7" t="str">
        <f t="shared" si="181"/>
        <v>hp_9249209;atk_5390001;hit_500000;miss_95;cirt_0;cirtSub_-3500</v>
      </c>
      <c r="V548" s="7" t="str">
        <f t="shared" si="177"/>
        <v>沙漠遗迹7-8</v>
      </c>
      <c r="W548" s="7">
        <f t="shared" si="189"/>
        <v>915</v>
      </c>
      <c r="X548" s="9" t="s">
        <v>797</v>
      </c>
      <c r="Y548" s="9">
        <v>8</v>
      </c>
      <c r="Z548" s="8">
        <f t="shared" si="185"/>
        <v>2841</v>
      </c>
      <c r="AA548" s="6" t="s">
        <v>3967</v>
      </c>
      <c r="AB548" s="6">
        <v>2371348</v>
      </c>
      <c r="AC548" s="6">
        <f t="shared" si="191"/>
        <v>1.1149999999999998</v>
      </c>
      <c r="AD548" s="6">
        <f t="shared" si="192"/>
        <v>2644053</v>
      </c>
      <c r="AE548" s="6">
        <f t="shared" si="173"/>
        <v>774353</v>
      </c>
      <c r="AF548" s="6">
        <v>870000</v>
      </c>
      <c r="AG548" s="11">
        <f t="shared" si="194"/>
        <v>4288406</v>
      </c>
      <c r="AH548">
        <f t="shared" si="193"/>
        <v>1.8084254187913373</v>
      </c>
      <c r="AI548" s="53">
        <v>0.65</v>
      </c>
      <c r="AJ548" s="7" t="str">
        <f t="shared" si="178"/>
        <v>hp_4288406</v>
      </c>
      <c r="AK548" s="7" t="s">
        <v>3968</v>
      </c>
      <c r="AL548" s="7">
        <v>433300</v>
      </c>
      <c r="AM548" s="7">
        <f>INT(IF(MOD(Y548,3)=0,INT(AL548*0.55),INT(AL548*0.35)))</f>
        <v>151655</v>
      </c>
      <c r="AN548" s="54">
        <f t="shared" si="182"/>
        <v>509333</v>
      </c>
      <c r="AO548" s="7" t="str">
        <f t="shared" si="183"/>
        <v>atk_509333</v>
      </c>
      <c r="AP548" s="7" t="s">
        <v>3973</v>
      </c>
      <c r="AQ548" s="7" t="s">
        <v>3988</v>
      </c>
      <c r="AR548" s="7" t="s">
        <v>3975</v>
      </c>
      <c r="AS548" s="7" t="s">
        <v>3976</v>
      </c>
      <c r="AU548" s="7" t="str">
        <f t="shared" si="184"/>
        <v>hp_4288406;atk_509333;hit_500000;miss_55;cirt_0;cirtSub_-3500</v>
      </c>
    </row>
    <row r="549" spans="1:47" x14ac:dyDescent="0.2">
      <c r="A549" s="8" t="s">
        <v>1886</v>
      </c>
      <c r="B549" s="6" t="s">
        <v>3967</v>
      </c>
      <c r="C549" s="6">
        <v>636295</v>
      </c>
      <c r="D549" s="6">
        <v>9322529</v>
      </c>
      <c r="E549" s="6" t="str">
        <f t="shared" si="179"/>
        <v>hp_9322529</v>
      </c>
      <c r="F549" s="7" t="s">
        <v>3968</v>
      </c>
      <c r="G549" s="6">
        <v>2313800</v>
      </c>
      <c r="H549" s="7">
        <f t="shared" si="187"/>
        <v>5463368</v>
      </c>
      <c r="I549" s="7" t="str">
        <f t="shared" si="180"/>
        <v>atk_5463368</v>
      </c>
      <c r="J549" s="7" t="s">
        <v>3973</v>
      </c>
      <c r="K549" s="7" t="s">
        <v>3996</v>
      </c>
      <c r="L549" s="7" t="s">
        <v>3975</v>
      </c>
      <c r="M549" s="7" t="s">
        <v>3976</v>
      </c>
      <c r="O549" s="7" t="str">
        <f t="shared" si="181"/>
        <v>hp_9322529;atk_5463368;hit_500000;miss_95;cirt_0;cirtSub_-3500</v>
      </c>
      <c r="V549" s="7" t="str">
        <f t="shared" si="177"/>
        <v>沙漠遗迹7-9</v>
      </c>
      <c r="W549" s="7">
        <f t="shared" si="189"/>
        <v>917</v>
      </c>
      <c r="X549" s="9" t="s">
        <v>797</v>
      </c>
      <c r="Y549" s="9">
        <v>9</v>
      </c>
      <c r="Z549" s="8">
        <f t="shared" si="185"/>
        <v>2850</v>
      </c>
      <c r="AA549" s="6" t="s">
        <v>3967</v>
      </c>
      <c r="AB549" s="6">
        <v>2376440</v>
      </c>
      <c r="AC549" s="6">
        <f t="shared" si="191"/>
        <v>1.1174999999999999</v>
      </c>
      <c r="AD549" s="6">
        <f t="shared" si="192"/>
        <v>2655671</v>
      </c>
      <c r="AE549" s="6">
        <f t="shared" si="173"/>
        <v>774353</v>
      </c>
      <c r="AF549" s="6">
        <v>870000</v>
      </c>
      <c r="AG549" s="11">
        <f t="shared" si="194"/>
        <v>4300024</v>
      </c>
      <c r="AH549">
        <f t="shared" si="193"/>
        <v>1.8094393294171114</v>
      </c>
      <c r="AI549" s="53">
        <v>0.65</v>
      </c>
      <c r="AJ549" s="7" t="str">
        <f t="shared" si="178"/>
        <v>hp_4300024</v>
      </c>
      <c r="AK549" s="7" t="s">
        <v>3968</v>
      </c>
      <c r="AL549" s="7">
        <v>434200</v>
      </c>
      <c r="AM549" s="7">
        <f>INT(IF(MOD(Y549,3)=0,INT(AL549*0.55),INT(AL549*0.35)))</f>
        <v>238810</v>
      </c>
      <c r="AN549" s="54">
        <f t="shared" si="182"/>
        <v>510678</v>
      </c>
      <c r="AO549" s="7" t="str">
        <f t="shared" si="183"/>
        <v>atk_510678</v>
      </c>
      <c r="AP549" s="7" t="s">
        <v>3973</v>
      </c>
      <c r="AQ549" s="7" t="s">
        <v>3988</v>
      </c>
      <c r="AR549" s="7" t="s">
        <v>3975</v>
      </c>
      <c r="AS549" s="7" t="s">
        <v>3976</v>
      </c>
      <c r="AU549" s="7" t="str">
        <f t="shared" si="184"/>
        <v>hp_4300024;atk_510678;hit_500000;miss_55;cirt_0;cirtSub_-3500</v>
      </c>
    </row>
    <row r="550" spans="1:47" s="12" customFormat="1" x14ac:dyDescent="0.2">
      <c r="A550" s="8" t="s">
        <v>1886</v>
      </c>
      <c r="B550" s="6" t="s">
        <v>3967</v>
      </c>
      <c r="C550" s="6">
        <v>636295</v>
      </c>
      <c r="D550" s="6">
        <v>9351524</v>
      </c>
      <c r="E550" s="6" t="str">
        <f t="shared" si="179"/>
        <v>hp_9351524</v>
      </c>
      <c r="F550" s="7" t="s">
        <v>3968</v>
      </c>
      <c r="G550" s="6">
        <v>2313800</v>
      </c>
      <c r="H550" s="7">
        <f t="shared" si="187"/>
        <v>5463368</v>
      </c>
      <c r="I550" s="7" t="str">
        <f t="shared" si="180"/>
        <v>atk_5463368</v>
      </c>
      <c r="J550" s="7" t="s">
        <v>3973</v>
      </c>
      <c r="K550" s="7" t="s">
        <v>3996</v>
      </c>
      <c r="L550" s="7" t="s">
        <v>3975</v>
      </c>
      <c r="M550" s="7" t="s">
        <v>3976</v>
      </c>
      <c r="N550" s="7"/>
      <c r="O550" s="7" t="str">
        <f t="shared" si="181"/>
        <v>hp_9351524;atk_5463368;hit_500000;miss_95;cirt_0;cirtSub_-3500</v>
      </c>
      <c r="P550" s="7"/>
      <c r="Q550" s="7"/>
      <c r="R550" s="7"/>
      <c r="S550" s="7"/>
      <c r="T550" s="7"/>
      <c r="V550" s="12" t="str">
        <f t="shared" si="177"/>
        <v>沙漠遗迹7-10</v>
      </c>
      <c r="W550" s="12">
        <f t="shared" si="189"/>
        <v>919</v>
      </c>
      <c r="X550" s="5" t="s">
        <v>797</v>
      </c>
      <c r="Y550" s="5">
        <v>10</v>
      </c>
      <c r="Z550" s="5">
        <f t="shared" si="185"/>
        <v>2860</v>
      </c>
      <c r="AA550" s="11" t="s">
        <v>3967</v>
      </c>
      <c r="AB550" s="11">
        <v>2381533</v>
      </c>
      <c r="AC550" s="11">
        <f t="shared" si="191"/>
        <v>1.1174999999999999</v>
      </c>
      <c r="AD550" s="11">
        <f t="shared" si="192"/>
        <v>2661363</v>
      </c>
      <c r="AE550" s="6">
        <f t="shared" si="173"/>
        <v>774353</v>
      </c>
      <c r="AF550" s="11">
        <v>870000</v>
      </c>
      <c r="AG550" s="11">
        <f t="shared" si="194"/>
        <v>4305716</v>
      </c>
      <c r="AH550">
        <f t="shared" si="193"/>
        <v>1.8079598309156328</v>
      </c>
      <c r="AI550" s="53">
        <v>0.65</v>
      </c>
      <c r="AJ550" s="7" t="str">
        <f t="shared" si="178"/>
        <v>hp_4305716</v>
      </c>
      <c r="AK550" s="12" t="s">
        <v>3968</v>
      </c>
      <c r="AL550" s="12">
        <v>435100</v>
      </c>
      <c r="AM550" s="7">
        <f>INT(IF(MOD(Y550,3)=0,INT(AL550*0.55),INT(AL550*0.35)))</f>
        <v>152285</v>
      </c>
      <c r="AN550" s="54">
        <f t="shared" si="182"/>
        <v>511318</v>
      </c>
      <c r="AO550" s="7" t="str">
        <f t="shared" si="183"/>
        <v>atk_511318</v>
      </c>
      <c r="AP550" s="12" t="s">
        <v>3973</v>
      </c>
      <c r="AQ550" s="12" t="s">
        <v>3988</v>
      </c>
      <c r="AR550" s="12" t="s">
        <v>3975</v>
      </c>
      <c r="AS550" s="12" t="s">
        <v>3976</v>
      </c>
      <c r="AU550" s="12" t="str">
        <f t="shared" si="184"/>
        <v>hp_4305716;atk_511318;hit_500000;miss_55;cirt_0;cirtSub_-3500</v>
      </c>
    </row>
    <row r="551" spans="1:47" x14ac:dyDescent="0.2">
      <c r="A551" s="8" t="s">
        <v>1886</v>
      </c>
      <c r="B551" s="6" t="s">
        <v>3967</v>
      </c>
      <c r="C551" s="6">
        <v>636295</v>
      </c>
      <c r="D551" s="6">
        <v>9380573</v>
      </c>
      <c r="E551" s="6" t="str">
        <f t="shared" si="179"/>
        <v>hp_9380573</v>
      </c>
      <c r="F551" s="7" t="s">
        <v>3968</v>
      </c>
      <c r="G551" s="6">
        <v>2313800</v>
      </c>
      <c r="H551" s="7">
        <f t="shared" si="187"/>
        <v>5463368</v>
      </c>
      <c r="I551" s="7" t="str">
        <f t="shared" si="180"/>
        <v>atk_5463368</v>
      </c>
      <c r="J551" s="7" t="s">
        <v>3973</v>
      </c>
      <c r="K551" s="7" t="s">
        <v>3996</v>
      </c>
      <c r="L551" s="7" t="s">
        <v>3975</v>
      </c>
      <c r="M551" s="7" t="s">
        <v>3976</v>
      </c>
      <c r="O551" s="7" t="str">
        <f t="shared" si="181"/>
        <v>hp_9380573;atk_5463368;hit_500000;miss_95;cirt_0;cirtSub_-3500</v>
      </c>
      <c r="V551" s="7" t="str">
        <f t="shared" si="177"/>
        <v>沙漠遗迹8-1</v>
      </c>
      <c r="W551" s="7">
        <f t="shared" si="189"/>
        <v>921</v>
      </c>
      <c r="X551" s="9" t="s">
        <v>798</v>
      </c>
      <c r="Y551" s="9">
        <v>1</v>
      </c>
      <c r="Z551" s="8">
        <f t="shared" si="185"/>
        <v>2861</v>
      </c>
      <c r="AA551" s="6" t="s">
        <v>3967</v>
      </c>
      <c r="AB551" s="6">
        <v>2386627</v>
      </c>
      <c r="AC551" s="6">
        <f t="shared" si="191"/>
        <v>1.1200000000000001</v>
      </c>
      <c r="AD551" s="6">
        <f t="shared" si="192"/>
        <v>2673022</v>
      </c>
      <c r="AE551" s="6">
        <f t="shared" ref="AE551" si="195">IF(MOD(Y551,1)=0,INT(AD550*0.3),0)</f>
        <v>798408</v>
      </c>
      <c r="AF551" s="6">
        <v>870000</v>
      </c>
      <c r="AG551" s="11">
        <f t="shared" si="194"/>
        <v>4341430</v>
      </c>
      <c r="AH551">
        <f t="shared" si="193"/>
        <v>1.8190651492671457</v>
      </c>
      <c r="AI551" s="53">
        <v>0.65</v>
      </c>
      <c r="AJ551" s="7" t="str">
        <f t="shared" si="178"/>
        <v>hp_4341430</v>
      </c>
      <c r="AK551" s="7" t="s">
        <v>3968</v>
      </c>
      <c r="AL551" s="7">
        <v>436000</v>
      </c>
      <c r="AM551" s="7">
        <f>INT(IF(MOD(Y551,3)=0,INT(AL551*0.55),INT(AL551*0.35)))</f>
        <v>152600</v>
      </c>
      <c r="AN551" s="54">
        <f t="shared" si="182"/>
        <v>515523</v>
      </c>
      <c r="AO551" s="7" t="str">
        <f t="shared" si="183"/>
        <v>atk_515523</v>
      </c>
      <c r="AP551" s="7" t="s">
        <v>3973</v>
      </c>
      <c r="AQ551" s="7" t="s">
        <v>3988</v>
      </c>
      <c r="AR551" s="7" t="s">
        <v>3975</v>
      </c>
      <c r="AS551" s="7" t="s">
        <v>3976</v>
      </c>
      <c r="AU551" s="7" t="str">
        <f t="shared" si="184"/>
        <v>hp_4341430;atk_515523;hit_500000;miss_55;cirt_0;cirtSub_-3500</v>
      </c>
    </row>
    <row r="552" spans="1:47" x14ac:dyDescent="0.2">
      <c r="A552" s="8" t="s">
        <v>1887</v>
      </c>
      <c r="B552" s="6" t="s">
        <v>3967</v>
      </c>
      <c r="C552" s="6">
        <v>643005</v>
      </c>
      <c r="D552" s="6">
        <v>9454419</v>
      </c>
      <c r="E552" s="6" t="str">
        <f t="shared" si="179"/>
        <v>hp_9454419</v>
      </c>
      <c r="F552" s="7" t="s">
        <v>3968</v>
      </c>
      <c r="G552" s="6">
        <v>2338200</v>
      </c>
      <c r="H552" s="7">
        <f t="shared" si="187"/>
        <v>5537179</v>
      </c>
      <c r="I552" s="7" t="str">
        <f t="shared" si="180"/>
        <v>atk_5537179</v>
      </c>
      <c r="J552" s="7" t="s">
        <v>3973</v>
      </c>
      <c r="K552" s="7" t="s">
        <v>3996</v>
      </c>
      <c r="L552" s="7" t="s">
        <v>3975</v>
      </c>
      <c r="M552" s="7" t="s">
        <v>3976</v>
      </c>
      <c r="O552" s="7" t="str">
        <f t="shared" si="181"/>
        <v>hp_9454419;atk_5537179;hit_500000;miss_95;cirt_0;cirtSub_-3500</v>
      </c>
      <c r="V552" s="7" t="str">
        <f t="shared" si="177"/>
        <v>沙漠遗迹8-2</v>
      </c>
      <c r="W552" s="7">
        <f t="shared" si="189"/>
        <v>923</v>
      </c>
      <c r="X552" s="9" t="s">
        <v>798</v>
      </c>
      <c r="Y552" s="9">
        <v>2</v>
      </c>
      <c r="Z552" s="8">
        <f t="shared" si="185"/>
        <v>2863</v>
      </c>
      <c r="AA552" s="6" t="s">
        <v>3967</v>
      </c>
      <c r="AB552" s="6">
        <v>2391721</v>
      </c>
      <c r="AC552" s="6">
        <f t="shared" si="191"/>
        <v>1.1200000000000001</v>
      </c>
      <c r="AD552" s="6">
        <f t="shared" si="192"/>
        <v>2678727</v>
      </c>
      <c r="AE552" s="6">
        <f t="shared" si="173"/>
        <v>798408</v>
      </c>
      <c r="AF552" s="6">
        <v>870000</v>
      </c>
      <c r="AG552" s="11">
        <f t="shared" si="194"/>
        <v>4347135</v>
      </c>
      <c r="AH552">
        <f t="shared" si="193"/>
        <v>1.8175761303262379</v>
      </c>
      <c r="AI552" s="53">
        <v>0.65</v>
      </c>
      <c r="AJ552" s="7" t="str">
        <f t="shared" si="178"/>
        <v>hp_4347135</v>
      </c>
      <c r="AK552" s="7" t="s">
        <v>3968</v>
      </c>
      <c r="AL552" s="7">
        <v>436900</v>
      </c>
      <c r="AM552" s="7">
        <f>INT(IF(MOD(Y552,3)=0,INT(AL552*0.55),INT(AL552*0.35)))</f>
        <v>152915</v>
      </c>
      <c r="AN552" s="54">
        <f t="shared" si="182"/>
        <v>516164</v>
      </c>
      <c r="AO552" s="7" t="str">
        <f t="shared" si="183"/>
        <v>atk_516164</v>
      </c>
      <c r="AP552" s="7" t="s">
        <v>3973</v>
      </c>
      <c r="AQ552" s="7" t="s">
        <v>3988</v>
      </c>
      <c r="AR552" s="7" t="s">
        <v>3975</v>
      </c>
      <c r="AS552" s="7" t="s">
        <v>3976</v>
      </c>
      <c r="AU552" s="7" t="str">
        <f t="shared" si="184"/>
        <v>hp_4347135;atk_516164;hit_500000;miss_55;cirt_0;cirtSub_-3500</v>
      </c>
    </row>
    <row r="553" spans="1:47" x14ac:dyDescent="0.2">
      <c r="A553" s="8" t="s">
        <v>1887</v>
      </c>
      <c r="B553" s="6" t="s">
        <v>3967</v>
      </c>
      <c r="C553" s="6">
        <v>643005</v>
      </c>
      <c r="D553" s="6">
        <v>9483610</v>
      </c>
      <c r="E553" s="6" t="str">
        <f t="shared" si="179"/>
        <v>hp_9483610</v>
      </c>
      <c r="F553" s="7" t="s">
        <v>3968</v>
      </c>
      <c r="G553" s="6">
        <v>2338200</v>
      </c>
      <c r="H553" s="7">
        <f t="shared" si="187"/>
        <v>5537179</v>
      </c>
      <c r="I553" s="7" t="str">
        <f t="shared" si="180"/>
        <v>atk_5537179</v>
      </c>
      <c r="J553" s="7" t="s">
        <v>3973</v>
      </c>
      <c r="K553" s="7" t="s">
        <v>3996</v>
      </c>
      <c r="L553" s="7" t="s">
        <v>3975</v>
      </c>
      <c r="M553" s="7" t="s">
        <v>3976</v>
      </c>
      <c r="O553" s="7" t="str">
        <f t="shared" si="181"/>
        <v>hp_9483610;atk_5537179;hit_500000;miss_95;cirt_0;cirtSub_-3500</v>
      </c>
      <c r="V553" s="7" t="str">
        <f t="shared" si="177"/>
        <v>沙漠遗迹8-3</v>
      </c>
      <c r="W553" s="7">
        <f t="shared" si="189"/>
        <v>925</v>
      </c>
      <c r="X553" s="9" t="s">
        <v>798</v>
      </c>
      <c r="Y553" s="9">
        <v>3</v>
      </c>
      <c r="Z553" s="8">
        <f t="shared" si="185"/>
        <v>2866</v>
      </c>
      <c r="AA553" s="6" t="s">
        <v>3967</v>
      </c>
      <c r="AB553" s="6">
        <v>2396816</v>
      </c>
      <c r="AC553" s="6">
        <f t="shared" si="191"/>
        <v>1.1225000000000001</v>
      </c>
      <c r="AD553" s="6">
        <f t="shared" si="192"/>
        <v>2690425</v>
      </c>
      <c r="AE553" s="6">
        <f t="shared" si="173"/>
        <v>798408</v>
      </c>
      <c r="AF553" s="6">
        <v>870000</v>
      </c>
      <c r="AG553" s="11">
        <f t="shared" si="194"/>
        <v>4358833</v>
      </c>
      <c r="AH553">
        <f t="shared" si="193"/>
        <v>1.8185930834907644</v>
      </c>
      <c r="AI553" s="53">
        <v>0.65</v>
      </c>
      <c r="AJ553" s="7" t="str">
        <f t="shared" si="178"/>
        <v>hp_4358833</v>
      </c>
      <c r="AK553" s="7" t="s">
        <v>3968</v>
      </c>
      <c r="AL553" s="7">
        <v>437800</v>
      </c>
      <c r="AM553" s="7">
        <f>INT(IF(MOD(Y553,3)=0,INT(AL553*0.55),INT(AL553*0.35)))</f>
        <v>240790</v>
      </c>
      <c r="AN553" s="54">
        <f t="shared" si="182"/>
        <v>517517</v>
      </c>
      <c r="AO553" s="7" t="str">
        <f t="shared" si="183"/>
        <v>atk_517517</v>
      </c>
      <c r="AP553" s="7" t="s">
        <v>3973</v>
      </c>
      <c r="AQ553" s="7" t="s">
        <v>3988</v>
      </c>
      <c r="AR553" s="7" t="s">
        <v>3975</v>
      </c>
      <c r="AS553" s="7" t="s">
        <v>3976</v>
      </c>
      <c r="AU553" s="7" t="str">
        <f t="shared" si="184"/>
        <v>hp_4358833;atk_517517;hit_500000;miss_55;cirt_0;cirtSub_-3500</v>
      </c>
    </row>
    <row r="554" spans="1:47" x14ac:dyDescent="0.2">
      <c r="A554" s="8" t="s">
        <v>1887</v>
      </c>
      <c r="B554" s="6" t="s">
        <v>3967</v>
      </c>
      <c r="C554" s="6">
        <v>643005</v>
      </c>
      <c r="D554" s="6">
        <v>9512856</v>
      </c>
      <c r="E554" s="6" t="str">
        <f t="shared" si="179"/>
        <v>hp_9512856</v>
      </c>
      <c r="F554" s="7" t="s">
        <v>3968</v>
      </c>
      <c r="G554" s="6">
        <v>2338200</v>
      </c>
      <c r="H554" s="7">
        <f t="shared" si="187"/>
        <v>5537179</v>
      </c>
      <c r="I554" s="7" t="str">
        <f t="shared" si="180"/>
        <v>atk_5537179</v>
      </c>
      <c r="J554" s="7" t="s">
        <v>3973</v>
      </c>
      <c r="K554" s="7" t="s">
        <v>3996</v>
      </c>
      <c r="L554" s="7" t="s">
        <v>3975</v>
      </c>
      <c r="M554" s="7" t="s">
        <v>3976</v>
      </c>
      <c r="O554" s="7" t="str">
        <f t="shared" si="181"/>
        <v>hp_9512856;atk_5537179;hit_500000;miss_95;cirt_0;cirtSub_-3500</v>
      </c>
      <c r="V554" s="7" t="str">
        <f t="shared" si="177"/>
        <v>沙漠遗迹8-4</v>
      </c>
      <c r="W554" s="7">
        <f t="shared" si="189"/>
        <v>927</v>
      </c>
      <c r="X554" s="9" t="s">
        <v>798</v>
      </c>
      <c r="Y554" s="9">
        <v>4</v>
      </c>
      <c r="Z554" s="8">
        <f t="shared" si="185"/>
        <v>2870</v>
      </c>
      <c r="AA554" s="6" t="s">
        <v>3967</v>
      </c>
      <c r="AB554" s="6">
        <v>2401912</v>
      </c>
      <c r="AC554" s="6">
        <f t="shared" si="191"/>
        <v>1.1225000000000001</v>
      </c>
      <c r="AD554" s="6">
        <f t="shared" si="192"/>
        <v>2696146</v>
      </c>
      <c r="AE554" s="6">
        <f t="shared" ref="AE554:AE617" si="196">AE553</f>
        <v>798408</v>
      </c>
      <c r="AF554" s="6">
        <v>870000</v>
      </c>
      <c r="AG554" s="11">
        <f t="shared" si="194"/>
        <v>4364554</v>
      </c>
      <c r="AH554">
        <f t="shared" si="193"/>
        <v>1.8171165304973704</v>
      </c>
      <c r="AI554" s="53">
        <v>0.65</v>
      </c>
      <c r="AJ554" s="7" t="str">
        <f t="shared" si="178"/>
        <v>hp_4364554</v>
      </c>
      <c r="AK554" s="7" t="s">
        <v>3968</v>
      </c>
      <c r="AL554" s="7">
        <v>438700</v>
      </c>
      <c r="AM554" s="7">
        <f>INT(IF(MOD(Y554,3)=0,INT(AL554*0.55),INT(AL554*0.35)))</f>
        <v>153545</v>
      </c>
      <c r="AN554" s="54">
        <f t="shared" si="182"/>
        <v>518159</v>
      </c>
      <c r="AO554" s="7" t="str">
        <f t="shared" si="183"/>
        <v>atk_518159</v>
      </c>
      <c r="AP554" s="7" t="s">
        <v>3973</v>
      </c>
      <c r="AQ554" s="7" t="s">
        <v>3988</v>
      </c>
      <c r="AR554" s="7" t="s">
        <v>3975</v>
      </c>
      <c r="AS554" s="7" t="s">
        <v>3976</v>
      </c>
      <c r="AU554" s="7" t="str">
        <f t="shared" si="184"/>
        <v>hp_4364554;atk_518159;hit_500000;miss_55;cirt_0;cirtSub_-3500</v>
      </c>
    </row>
    <row r="555" spans="1:47" x14ac:dyDescent="0.2">
      <c r="A555" s="8" t="s">
        <v>2276</v>
      </c>
      <c r="B555" s="6" t="s">
        <v>3967</v>
      </c>
      <c r="C555" s="6">
        <v>649715</v>
      </c>
      <c r="D555" s="6">
        <v>9587229</v>
      </c>
      <c r="E555" s="6" t="str">
        <f t="shared" si="179"/>
        <v>hp_9587229</v>
      </c>
      <c r="F555" s="7" t="s">
        <v>3968</v>
      </c>
      <c r="G555" s="6">
        <v>2362600</v>
      </c>
      <c r="H555" s="7">
        <f t="shared" si="187"/>
        <v>6012252</v>
      </c>
      <c r="I555" s="7" t="str">
        <f t="shared" si="180"/>
        <v>atk_6012252</v>
      </c>
      <c r="J555" s="7" t="s">
        <v>3973</v>
      </c>
      <c r="K555" s="7" t="s">
        <v>3997</v>
      </c>
      <c r="L555" s="7" t="s">
        <v>3975</v>
      </c>
      <c r="M555" s="7" t="s">
        <v>3976</v>
      </c>
      <c r="O555" s="7" t="str">
        <f t="shared" si="181"/>
        <v>hp_9587229;atk_6012252;hit_500000;miss_100;cirt_0;cirtSub_-3500</v>
      </c>
      <c r="V555" s="7" t="str">
        <f t="shared" si="177"/>
        <v>沙漠遗迹8-5</v>
      </c>
      <c r="W555" s="7">
        <f t="shared" si="189"/>
        <v>929</v>
      </c>
      <c r="X555" s="9" t="s">
        <v>798</v>
      </c>
      <c r="Y555" s="9">
        <v>5</v>
      </c>
      <c r="Z555" s="8">
        <f t="shared" si="185"/>
        <v>2875</v>
      </c>
      <c r="AA555" s="6" t="s">
        <v>3967</v>
      </c>
      <c r="AB555" s="6">
        <v>2407008</v>
      </c>
      <c r="AC555" s="6">
        <f t="shared" si="191"/>
        <v>1.1225000000000001</v>
      </c>
      <c r="AD555" s="6">
        <f t="shared" si="192"/>
        <v>2701866</v>
      </c>
      <c r="AE555" s="6">
        <f t="shared" si="196"/>
        <v>798408</v>
      </c>
      <c r="AF555" s="6">
        <v>870000</v>
      </c>
      <c r="AG555" s="11">
        <f t="shared" si="194"/>
        <v>4370274</v>
      </c>
      <c r="AH555">
        <f t="shared" si="193"/>
        <v>1.8156458142224703</v>
      </c>
      <c r="AI555" s="53">
        <v>0.65</v>
      </c>
      <c r="AJ555" s="7" t="str">
        <f t="shared" si="178"/>
        <v>hp_4370274</v>
      </c>
      <c r="AK555" s="7" t="s">
        <v>3968</v>
      </c>
      <c r="AL555" s="7">
        <v>439600</v>
      </c>
      <c r="AM555" s="7">
        <f>INT(IF(MOD(Y555,3)=0,INT(AL555*0.55),INT(AL555*0.35)))</f>
        <v>153860</v>
      </c>
      <c r="AN555" s="54">
        <f t="shared" si="182"/>
        <v>518802</v>
      </c>
      <c r="AO555" s="7" t="str">
        <f t="shared" si="183"/>
        <v>atk_518802</v>
      </c>
      <c r="AP555" s="7" t="s">
        <v>3973</v>
      </c>
      <c r="AQ555" s="7" t="s">
        <v>3988</v>
      </c>
      <c r="AR555" s="7" t="s">
        <v>3975</v>
      </c>
      <c r="AS555" s="7" t="s">
        <v>3976</v>
      </c>
      <c r="AU555" s="7" t="str">
        <f t="shared" si="184"/>
        <v>hp_4370274;atk_518802;hit_500000;miss_55;cirt_0;cirtSub_-3500</v>
      </c>
    </row>
    <row r="556" spans="1:47" x14ac:dyDescent="0.2">
      <c r="A556" s="8" t="s">
        <v>2276</v>
      </c>
      <c r="B556" s="6" t="s">
        <v>3967</v>
      </c>
      <c r="C556" s="6">
        <v>649715</v>
      </c>
      <c r="D556" s="6">
        <v>9616617</v>
      </c>
      <c r="E556" s="6" t="str">
        <f t="shared" si="179"/>
        <v>hp_9616617</v>
      </c>
      <c r="F556" s="7" t="s">
        <v>3968</v>
      </c>
      <c r="G556" s="6">
        <v>2362600</v>
      </c>
      <c r="H556" s="7">
        <f t="shared" si="187"/>
        <v>6012252</v>
      </c>
      <c r="I556" s="7" t="str">
        <f t="shared" si="180"/>
        <v>atk_6012252</v>
      </c>
      <c r="J556" s="7" t="s">
        <v>3973</v>
      </c>
      <c r="K556" s="7" t="s">
        <v>3997</v>
      </c>
      <c r="L556" s="7" t="s">
        <v>3975</v>
      </c>
      <c r="M556" s="7" t="s">
        <v>3976</v>
      </c>
      <c r="O556" s="7" t="str">
        <f t="shared" si="181"/>
        <v>hp_9616617;atk_6012252;hit_500000;miss_100;cirt_0;cirtSub_-3500</v>
      </c>
      <c r="V556" s="7" t="str">
        <f t="shared" si="177"/>
        <v>沙漠遗迹8-6</v>
      </c>
      <c r="W556" s="7">
        <f t="shared" si="189"/>
        <v>931</v>
      </c>
      <c r="X556" s="9" t="s">
        <v>798</v>
      </c>
      <c r="Y556" s="9">
        <v>6</v>
      </c>
      <c r="Z556" s="8">
        <f t="shared" si="185"/>
        <v>2881</v>
      </c>
      <c r="AA556" s="6" t="s">
        <v>3967</v>
      </c>
      <c r="AB556" s="6">
        <v>2412105</v>
      </c>
      <c r="AC556" s="6">
        <f t="shared" si="191"/>
        <v>1.125</v>
      </c>
      <c r="AD556" s="6">
        <f t="shared" si="192"/>
        <v>2713618</v>
      </c>
      <c r="AE556" s="6">
        <f t="shared" si="196"/>
        <v>798408</v>
      </c>
      <c r="AF556" s="6">
        <v>870000</v>
      </c>
      <c r="AG556" s="11">
        <f t="shared" si="194"/>
        <v>4382026</v>
      </c>
      <c r="AH556">
        <f t="shared" si="193"/>
        <v>1.8166812804583548</v>
      </c>
      <c r="AI556" s="53">
        <v>0.65</v>
      </c>
      <c r="AJ556" s="7" t="str">
        <f t="shared" si="178"/>
        <v>hp_4382026</v>
      </c>
      <c r="AK556" s="7" t="s">
        <v>3968</v>
      </c>
      <c r="AL556" s="7">
        <v>440500</v>
      </c>
      <c r="AM556" s="7">
        <f>INT(IF(MOD(Y556,3)=0,INT(AL556*0.55),INT(AL556*0.35)))</f>
        <v>242275</v>
      </c>
      <c r="AN556" s="54">
        <f t="shared" si="182"/>
        <v>520161</v>
      </c>
      <c r="AO556" s="7" t="str">
        <f t="shared" si="183"/>
        <v>atk_520161</v>
      </c>
      <c r="AP556" s="7" t="s">
        <v>3973</v>
      </c>
      <c r="AQ556" s="7" t="s">
        <v>3988</v>
      </c>
      <c r="AR556" s="7" t="s">
        <v>3975</v>
      </c>
      <c r="AS556" s="7" t="s">
        <v>3976</v>
      </c>
      <c r="AU556" s="7" t="str">
        <f t="shared" si="184"/>
        <v>hp_4382026;atk_520161;hit_500000;miss_55;cirt_0;cirtSub_-3500</v>
      </c>
    </row>
    <row r="557" spans="1:47" x14ac:dyDescent="0.2">
      <c r="A557" s="8" t="s">
        <v>2276</v>
      </c>
      <c r="B557" s="6" t="s">
        <v>3967</v>
      </c>
      <c r="C557" s="6">
        <v>649715</v>
      </c>
      <c r="D557" s="6">
        <v>9646059</v>
      </c>
      <c r="E557" s="6" t="str">
        <f t="shared" si="179"/>
        <v>hp_9646059</v>
      </c>
      <c r="F557" s="7" t="s">
        <v>3968</v>
      </c>
      <c r="G557" s="6">
        <v>2362600</v>
      </c>
      <c r="H557" s="7">
        <f t="shared" si="187"/>
        <v>6012252</v>
      </c>
      <c r="I557" s="7" t="str">
        <f t="shared" si="180"/>
        <v>atk_6012252</v>
      </c>
      <c r="J557" s="7" t="s">
        <v>3973</v>
      </c>
      <c r="K557" s="7" t="s">
        <v>3997</v>
      </c>
      <c r="L557" s="7" t="s">
        <v>3975</v>
      </c>
      <c r="M557" s="7" t="s">
        <v>3976</v>
      </c>
      <c r="O557" s="7" t="str">
        <f t="shared" si="181"/>
        <v>hp_9646059;atk_6012252;hit_500000;miss_100;cirt_0;cirtSub_-3500</v>
      </c>
      <c r="V557" s="7" t="str">
        <f t="shared" si="177"/>
        <v>沙漠遗迹8-7</v>
      </c>
      <c r="W557" s="7">
        <f t="shared" si="189"/>
        <v>933</v>
      </c>
      <c r="X557" s="9" t="s">
        <v>798</v>
      </c>
      <c r="Y557" s="9">
        <v>7</v>
      </c>
      <c r="Z557" s="8">
        <f t="shared" si="185"/>
        <v>2888</v>
      </c>
      <c r="AA557" s="6" t="s">
        <v>3967</v>
      </c>
      <c r="AB557" s="6">
        <v>2417203</v>
      </c>
      <c r="AC557" s="6">
        <f t="shared" si="191"/>
        <v>1.125</v>
      </c>
      <c r="AD557" s="6">
        <f t="shared" si="192"/>
        <v>2719353</v>
      </c>
      <c r="AE557" s="6">
        <f t="shared" si="196"/>
        <v>798408</v>
      </c>
      <c r="AF557" s="6">
        <v>870000</v>
      </c>
      <c r="AG557" s="11">
        <f t="shared" si="194"/>
        <v>4387761</v>
      </c>
      <c r="AH557">
        <f t="shared" si="193"/>
        <v>1.8152223871971034</v>
      </c>
      <c r="AI557" s="53">
        <v>0.65</v>
      </c>
      <c r="AJ557" s="7" t="str">
        <f t="shared" si="178"/>
        <v>hp_4387761</v>
      </c>
      <c r="AK557" s="7" t="s">
        <v>3968</v>
      </c>
      <c r="AL557" s="7">
        <v>441400</v>
      </c>
      <c r="AM557" s="7">
        <f>INT(IF(MOD(Y557,3)=0,INT(AL557*0.55),INT(AL557*0.35)))</f>
        <v>154490</v>
      </c>
      <c r="AN557" s="54">
        <f t="shared" si="182"/>
        <v>520805</v>
      </c>
      <c r="AO557" s="7" t="str">
        <f t="shared" si="183"/>
        <v>atk_520805</v>
      </c>
      <c r="AP557" s="7" t="s">
        <v>3973</v>
      </c>
      <c r="AQ557" s="7" t="s">
        <v>3988</v>
      </c>
      <c r="AR557" s="7" t="s">
        <v>3975</v>
      </c>
      <c r="AS557" s="7" t="s">
        <v>3976</v>
      </c>
      <c r="AU557" s="7" t="str">
        <f t="shared" si="184"/>
        <v>hp_4387761;atk_520805;hit_500000;miss_55;cirt_0;cirtSub_-3500</v>
      </c>
    </row>
    <row r="558" spans="1:47" x14ac:dyDescent="0.2">
      <c r="A558" s="8" t="s">
        <v>2277</v>
      </c>
      <c r="B558" s="6" t="s">
        <v>3967</v>
      </c>
      <c r="C558" s="6">
        <v>656425</v>
      </c>
      <c r="D558" s="6">
        <v>9720959</v>
      </c>
      <c r="E558" s="6" t="str">
        <f t="shared" si="179"/>
        <v>hp_9720959</v>
      </c>
      <c r="F558" s="7" t="s">
        <v>3968</v>
      </c>
      <c r="G558" s="6">
        <v>2387000</v>
      </c>
      <c r="H558" s="7">
        <f t="shared" si="187"/>
        <v>6092288</v>
      </c>
      <c r="I558" s="7" t="str">
        <f t="shared" si="180"/>
        <v>atk_6092288</v>
      </c>
      <c r="J558" s="7" t="s">
        <v>3973</v>
      </c>
      <c r="K558" s="7" t="s">
        <v>3997</v>
      </c>
      <c r="L558" s="7" t="s">
        <v>3975</v>
      </c>
      <c r="M558" s="7" t="s">
        <v>3976</v>
      </c>
      <c r="O558" s="7" t="str">
        <f t="shared" si="181"/>
        <v>hp_9720959;atk_6092288;hit_500000;miss_100;cirt_0;cirtSub_-3500</v>
      </c>
      <c r="V558" s="7" t="str">
        <f t="shared" si="177"/>
        <v>沙漠遗迹8-8</v>
      </c>
      <c r="W558" s="7">
        <f t="shared" si="189"/>
        <v>935</v>
      </c>
      <c r="X558" s="9" t="s">
        <v>798</v>
      </c>
      <c r="Y558" s="9">
        <v>8</v>
      </c>
      <c r="Z558" s="8">
        <f t="shared" si="185"/>
        <v>2896</v>
      </c>
      <c r="AA558" s="6" t="s">
        <v>3967</v>
      </c>
      <c r="AB558" s="6">
        <v>2422301</v>
      </c>
      <c r="AC558" s="6">
        <f t="shared" si="191"/>
        <v>1.125</v>
      </c>
      <c r="AD558" s="6">
        <f t="shared" si="192"/>
        <v>2725088</v>
      </c>
      <c r="AE558" s="6">
        <f t="shared" si="196"/>
        <v>798408</v>
      </c>
      <c r="AF558" s="6">
        <v>870000</v>
      </c>
      <c r="AG558" s="11">
        <f t="shared" si="194"/>
        <v>4393496</v>
      </c>
      <c r="AH558">
        <f t="shared" si="193"/>
        <v>1.8137696347398611</v>
      </c>
      <c r="AI558" s="53">
        <v>0.65</v>
      </c>
      <c r="AJ558" s="7" t="str">
        <f t="shared" si="178"/>
        <v>hp_4393496</v>
      </c>
      <c r="AK558" s="7" t="s">
        <v>3968</v>
      </c>
      <c r="AL558" s="7">
        <v>442300</v>
      </c>
      <c r="AM558" s="7">
        <f>INT(IF(MOD(Y558,3)=0,INT(AL558*0.55),INT(AL558*0.35)))</f>
        <v>154805</v>
      </c>
      <c r="AN558" s="54">
        <f t="shared" si="182"/>
        <v>521449</v>
      </c>
      <c r="AO558" s="7" t="str">
        <f t="shared" si="183"/>
        <v>atk_521449</v>
      </c>
      <c r="AP558" s="7" t="s">
        <v>3973</v>
      </c>
      <c r="AQ558" s="7" t="s">
        <v>3988</v>
      </c>
      <c r="AR558" s="7" t="s">
        <v>3975</v>
      </c>
      <c r="AS558" s="7" t="s">
        <v>3976</v>
      </c>
      <c r="AU558" s="7" t="str">
        <f t="shared" si="184"/>
        <v>hp_4393496;atk_521449;hit_500000;miss_55;cirt_0;cirtSub_-3500</v>
      </c>
    </row>
    <row r="559" spans="1:47" x14ac:dyDescent="0.2">
      <c r="A559" s="8" t="s">
        <v>2277</v>
      </c>
      <c r="B559" s="6" t="s">
        <v>3967</v>
      </c>
      <c r="C559" s="6">
        <v>656425</v>
      </c>
      <c r="D559" s="6">
        <v>9750545</v>
      </c>
      <c r="E559" s="6" t="str">
        <f t="shared" si="179"/>
        <v>hp_9750545</v>
      </c>
      <c r="F559" s="7" t="s">
        <v>3968</v>
      </c>
      <c r="G559" s="6">
        <v>2387000</v>
      </c>
      <c r="H559" s="7">
        <f t="shared" si="187"/>
        <v>6092288</v>
      </c>
      <c r="I559" s="7" t="str">
        <f t="shared" si="180"/>
        <v>atk_6092288</v>
      </c>
      <c r="J559" s="7" t="s">
        <v>3973</v>
      </c>
      <c r="K559" s="7" t="s">
        <v>3997</v>
      </c>
      <c r="L559" s="7" t="s">
        <v>3975</v>
      </c>
      <c r="M559" s="7" t="s">
        <v>3976</v>
      </c>
      <c r="O559" s="7" t="str">
        <f t="shared" si="181"/>
        <v>hp_9750545;atk_6092288;hit_500000;miss_100;cirt_0;cirtSub_-3500</v>
      </c>
      <c r="V559" s="7" t="str">
        <f t="shared" si="177"/>
        <v>沙漠遗迹8-9</v>
      </c>
      <c r="W559" s="7">
        <f t="shared" si="189"/>
        <v>937</v>
      </c>
      <c r="X559" s="9" t="s">
        <v>798</v>
      </c>
      <c r="Y559" s="9">
        <v>9</v>
      </c>
      <c r="Z559" s="8">
        <f t="shared" si="185"/>
        <v>2905</v>
      </c>
      <c r="AA559" s="6" t="s">
        <v>3967</v>
      </c>
      <c r="AB559" s="6">
        <v>2427400</v>
      </c>
      <c r="AC559" s="6">
        <f t="shared" si="191"/>
        <v>1.1275000000000002</v>
      </c>
      <c r="AD559" s="6">
        <f t="shared" si="192"/>
        <v>2736893</v>
      </c>
      <c r="AE559" s="6">
        <f t="shared" si="196"/>
        <v>798408</v>
      </c>
      <c r="AF559" s="6">
        <v>870000</v>
      </c>
      <c r="AG559" s="11">
        <f t="shared" si="194"/>
        <v>4405301</v>
      </c>
      <c r="AH559">
        <f t="shared" si="193"/>
        <v>1.8148228557304111</v>
      </c>
      <c r="AI559" s="53">
        <v>0.65</v>
      </c>
      <c r="AJ559" s="7" t="str">
        <f t="shared" si="178"/>
        <v>hp_4405301</v>
      </c>
      <c r="AK559" s="7" t="s">
        <v>3968</v>
      </c>
      <c r="AL559" s="7">
        <v>443200</v>
      </c>
      <c r="AM559" s="7">
        <f>INT(IF(MOD(Y559,3)=0,INT(AL559*0.55),INT(AL559*0.35)))</f>
        <v>243760</v>
      </c>
      <c r="AN559" s="54">
        <f t="shared" si="182"/>
        <v>522814</v>
      </c>
      <c r="AO559" s="7" t="str">
        <f t="shared" si="183"/>
        <v>atk_522814</v>
      </c>
      <c r="AP559" s="7" t="s">
        <v>3973</v>
      </c>
      <c r="AQ559" s="7" t="s">
        <v>3988</v>
      </c>
      <c r="AR559" s="7" t="s">
        <v>3975</v>
      </c>
      <c r="AS559" s="7" t="s">
        <v>3976</v>
      </c>
      <c r="AU559" s="7" t="str">
        <f t="shared" si="184"/>
        <v>hp_4405301;atk_522814;hit_500000;miss_55;cirt_0;cirtSub_-3500</v>
      </c>
    </row>
    <row r="560" spans="1:47" s="12" customFormat="1" x14ac:dyDescent="0.2">
      <c r="A560" s="8" t="s">
        <v>2277</v>
      </c>
      <c r="B560" s="6" t="s">
        <v>3967</v>
      </c>
      <c r="C560" s="6">
        <v>656425</v>
      </c>
      <c r="D560" s="6">
        <v>9780185</v>
      </c>
      <c r="E560" s="6" t="str">
        <f t="shared" si="179"/>
        <v>hp_9780185</v>
      </c>
      <c r="F560" s="7" t="s">
        <v>3968</v>
      </c>
      <c r="G560" s="6">
        <v>2387000</v>
      </c>
      <c r="H560" s="7">
        <f t="shared" si="187"/>
        <v>6092288</v>
      </c>
      <c r="I560" s="7" t="str">
        <f t="shared" si="180"/>
        <v>atk_6092288</v>
      </c>
      <c r="J560" s="7" t="s">
        <v>3973</v>
      </c>
      <c r="K560" s="7" t="s">
        <v>3997</v>
      </c>
      <c r="L560" s="7" t="s">
        <v>3975</v>
      </c>
      <c r="M560" s="7" t="s">
        <v>3976</v>
      </c>
      <c r="N560" s="7"/>
      <c r="O560" s="7" t="str">
        <f t="shared" si="181"/>
        <v>hp_9780185;atk_6092288;hit_500000;miss_100;cirt_0;cirtSub_-3500</v>
      </c>
      <c r="P560" s="7"/>
      <c r="Q560" s="7"/>
      <c r="R560" s="7"/>
      <c r="S560" s="7"/>
      <c r="T560" s="7"/>
      <c r="V560" s="12" t="str">
        <f t="shared" si="177"/>
        <v>沙漠遗迹8-10</v>
      </c>
      <c r="W560" s="12">
        <f t="shared" si="189"/>
        <v>939</v>
      </c>
      <c r="X560" s="5" t="s">
        <v>798</v>
      </c>
      <c r="Y560" s="5">
        <v>10</v>
      </c>
      <c r="Z560" s="5">
        <f t="shared" si="185"/>
        <v>2915</v>
      </c>
      <c r="AA560" s="11" t="s">
        <v>3967</v>
      </c>
      <c r="AB560" s="11">
        <v>2432500</v>
      </c>
      <c r="AC560" s="11">
        <f t="shared" si="191"/>
        <v>1.1275000000000002</v>
      </c>
      <c r="AD560" s="11">
        <f t="shared" si="192"/>
        <v>2742643</v>
      </c>
      <c r="AE560" s="6">
        <f t="shared" si="196"/>
        <v>798408</v>
      </c>
      <c r="AF560" s="11">
        <v>870000</v>
      </c>
      <c r="AG560" s="11">
        <f t="shared" si="194"/>
        <v>4411051</v>
      </c>
      <c r="AH560">
        <f t="shared" si="193"/>
        <v>1.8133817060637205</v>
      </c>
      <c r="AI560" s="53">
        <v>0.65</v>
      </c>
      <c r="AJ560" s="7" t="str">
        <f t="shared" si="178"/>
        <v>hp_4411051</v>
      </c>
      <c r="AK560" s="12" t="s">
        <v>3968</v>
      </c>
      <c r="AL560" s="12">
        <v>444100</v>
      </c>
      <c r="AM560" s="7">
        <f>INT(IF(MOD(Y560,3)=0,INT(AL560*0.55),INT(AL560*0.35)))</f>
        <v>155435</v>
      </c>
      <c r="AN560" s="54">
        <f t="shared" si="182"/>
        <v>523459</v>
      </c>
      <c r="AO560" s="7" t="str">
        <f t="shared" si="183"/>
        <v>atk_523459</v>
      </c>
      <c r="AP560" s="12" t="s">
        <v>3973</v>
      </c>
      <c r="AQ560" s="12" t="s">
        <v>3988</v>
      </c>
      <c r="AR560" s="12" t="s">
        <v>3975</v>
      </c>
      <c r="AS560" s="12" t="s">
        <v>3976</v>
      </c>
      <c r="AU560" s="12" t="str">
        <f t="shared" si="184"/>
        <v>hp_4411051;atk_523459;hit_500000;miss_55;cirt_0;cirtSub_-3500</v>
      </c>
    </row>
    <row r="561" spans="1:47" x14ac:dyDescent="0.2">
      <c r="A561" s="8" t="s">
        <v>2278</v>
      </c>
      <c r="B561" s="6" t="s">
        <v>3967</v>
      </c>
      <c r="C561" s="6">
        <v>663135</v>
      </c>
      <c r="D561" s="6">
        <v>9855613</v>
      </c>
      <c r="E561" s="6" t="str">
        <f t="shared" si="179"/>
        <v>hp_9855613</v>
      </c>
      <c r="F561" s="7" t="s">
        <v>3968</v>
      </c>
      <c r="G561" s="6">
        <v>2411400</v>
      </c>
      <c r="H561" s="7">
        <f t="shared" si="187"/>
        <v>6172800</v>
      </c>
      <c r="I561" s="7" t="str">
        <f t="shared" si="180"/>
        <v>atk_6172800</v>
      </c>
      <c r="J561" s="7" t="s">
        <v>3973</v>
      </c>
      <c r="K561" s="7" t="s">
        <v>3997</v>
      </c>
      <c r="L561" s="7" t="s">
        <v>3975</v>
      </c>
      <c r="M561" s="7" t="s">
        <v>3976</v>
      </c>
      <c r="O561" s="7" t="str">
        <f t="shared" si="181"/>
        <v>hp_9855613;atk_6172800;hit_500000;miss_100;cirt_0;cirtSub_-3500</v>
      </c>
      <c r="V561" s="7" t="str">
        <f t="shared" si="177"/>
        <v>沙漠遗迹9-1</v>
      </c>
      <c r="W561" s="7">
        <f t="shared" si="189"/>
        <v>941</v>
      </c>
      <c r="X561" s="9" t="s">
        <v>799</v>
      </c>
      <c r="Y561" s="9">
        <v>1</v>
      </c>
      <c r="Z561" s="8">
        <f t="shared" si="185"/>
        <v>2916</v>
      </c>
      <c r="AA561" s="6" t="s">
        <v>3967</v>
      </c>
      <c r="AB561" s="6">
        <v>2437601</v>
      </c>
      <c r="AC561" s="6">
        <f t="shared" si="191"/>
        <v>1.1299999999999999</v>
      </c>
      <c r="AD561" s="6">
        <f t="shared" si="192"/>
        <v>2754489</v>
      </c>
      <c r="AE561" s="6">
        <f t="shared" ref="AE561" si="197">IF(MOD(Y561,1)=0,INT(AD560*0.3),0)</f>
        <v>822792</v>
      </c>
      <c r="AF561" s="6">
        <v>870000</v>
      </c>
      <c r="AG561" s="11">
        <f t="shared" si="194"/>
        <v>4447281</v>
      </c>
      <c r="AH561">
        <f t="shared" si="193"/>
        <v>1.8244499407409169</v>
      </c>
      <c r="AI561" s="53">
        <v>0.65</v>
      </c>
      <c r="AJ561" s="7" t="str">
        <f t="shared" si="178"/>
        <v>hp_4447281</v>
      </c>
      <c r="AK561" s="7" t="s">
        <v>3968</v>
      </c>
      <c r="AL561" s="7">
        <v>445000</v>
      </c>
      <c r="AM561" s="7">
        <f>INT(IF(MOD(Y561,3)=0,INT(AL561*0.55),INT(AL561*0.35)))</f>
        <v>155750</v>
      </c>
      <c r="AN561" s="54">
        <f t="shared" si="182"/>
        <v>527722</v>
      </c>
      <c r="AO561" s="7" t="str">
        <f t="shared" si="183"/>
        <v>atk_527722</v>
      </c>
      <c r="AP561" s="7" t="s">
        <v>3973</v>
      </c>
      <c r="AQ561" s="7" t="s">
        <v>3988</v>
      </c>
      <c r="AR561" s="7" t="s">
        <v>3975</v>
      </c>
      <c r="AS561" s="7" t="s">
        <v>3976</v>
      </c>
      <c r="AU561" s="7" t="str">
        <f t="shared" si="184"/>
        <v>hp_4447281;atk_527722;hit_500000;miss_55;cirt_0;cirtSub_-3500</v>
      </c>
    </row>
    <row r="562" spans="1:47" x14ac:dyDescent="0.2">
      <c r="A562" s="8" t="s">
        <v>2278</v>
      </c>
      <c r="B562" s="6" t="s">
        <v>3967</v>
      </c>
      <c r="C562" s="6">
        <v>663135</v>
      </c>
      <c r="D562" s="6">
        <v>9885396</v>
      </c>
      <c r="E562" s="6" t="str">
        <f t="shared" si="179"/>
        <v>hp_9885396</v>
      </c>
      <c r="F562" s="7" t="s">
        <v>3968</v>
      </c>
      <c r="G562" s="6">
        <v>2411400</v>
      </c>
      <c r="H562" s="7">
        <f t="shared" si="187"/>
        <v>6172800</v>
      </c>
      <c r="I562" s="7" t="str">
        <f t="shared" si="180"/>
        <v>atk_6172800</v>
      </c>
      <c r="J562" s="7" t="s">
        <v>3973</v>
      </c>
      <c r="K562" s="7" t="s">
        <v>3997</v>
      </c>
      <c r="L562" s="7" t="s">
        <v>3975</v>
      </c>
      <c r="M562" s="7" t="s">
        <v>3976</v>
      </c>
      <c r="O562" s="7" t="str">
        <f t="shared" si="181"/>
        <v>hp_9885396;atk_6172800;hit_500000;miss_100;cirt_0;cirtSub_-3500</v>
      </c>
      <c r="V562" s="7" t="str">
        <f t="shared" si="177"/>
        <v>沙漠遗迹9-2</v>
      </c>
      <c r="W562" s="7">
        <f t="shared" si="189"/>
        <v>943</v>
      </c>
      <c r="X562" s="9" t="s">
        <v>799</v>
      </c>
      <c r="Y562" s="9">
        <v>2</v>
      </c>
      <c r="Z562" s="8">
        <f t="shared" si="185"/>
        <v>2918</v>
      </c>
      <c r="AA562" s="6" t="s">
        <v>3967</v>
      </c>
      <c r="AB562" s="6">
        <v>2442702</v>
      </c>
      <c r="AC562" s="6">
        <f t="shared" si="191"/>
        <v>1.1299999999999999</v>
      </c>
      <c r="AD562" s="6">
        <f t="shared" si="192"/>
        <v>2760253</v>
      </c>
      <c r="AE562" s="6">
        <f t="shared" si="196"/>
        <v>822792</v>
      </c>
      <c r="AF562" s="6">
        <v>870000</v>
      </c>
      <c r="AG562" s="11">
        <f t="shared" si="194"/>
        <v>4453045</v>
      </c>
      <c r="AH562">
        <f t="shared" si="193"/>
        <v>1.8229996946004874</v>
      </c>
      <c r="AI562" s="53">
        <v>0.65</v>
      </c>
      <c r="AJ562" s="7" t="str">
        <f t="shared" si="178"/>
        <v>hp_4453045</v>
      </c>
      <c r="AK562" s="7" t="s">
        <v>3968</v>
      </c>
      <c r="AL562" s="7">
        <v>445900</v>
      </c>
      <c r="AM562" s="7">
        <f>INT(IF(MOD(Y562,3)=0,INT(AL562*0.55),INT(AL562*0.35)))</f>
        <v>156065</v>
      </c>
      <c r="AN562" s="54">
        <f t="shared" si="182"/>
        <v>528369</v>
      </c>
      <c r="AO562" s="7" t="str">
        <f t="shared" si="183"/>
        <v>atk_528369</v>
      </c>
      <c r="AP562" s="7" t="s">
        <v>3973</v>
      </c>
      <c r="AQ562" s="7" t="s">
        <v>3988</v>
      </c>
      <c r="AR562" s="7" t="s">
        <v>3975</v>
      </c>
      <c r="AS562" s="7" t="s">
        <v>3976</v>
      </c>
      <c r="AU562" s="7" t="str">
        <f t="shared" si="184"/>
        <v>hp_4453045;atk_528369;hit_500000;miss_55;cirt_0;cirtSub_-3500</v>
      </c>
    </row>
    <row r="563" spans="1:47" x14ac:dyDescent="0.2">
      <c r="A563" s="8" t="s">
        <v>2278</v>
      </c>
      <c r="B563" s="6" t="s">
        <v>3967</v>
      </c>
      <c r="C563" s="6">
        <v>663135</v>
      </c>
      <c r="D563" s="6">
        <v>9915234</v>
      </c>
      <c r="E563" s="6" t="str">
        <f t="shared" si="179"/>
        <v>hp_9915234</v>
      </c>
      <c r="F563" s="7" t="s">
        <v>3968</v>
      </c>
      <c r="G563" s="6">
        <v>2411400</v>
      </c>
      <c r="H563" s="7">
        <f t="shared" si="187"/>
        <v>6172800</v>
      </c>
      <c r="I563" s="7" t="str">
        <f t="shared" si="180"/>
        <v>atk_6172800</v>
      </c>
      <c r="J563" s="7" t="s">
        <v>3973</v>
      </c>
      <c r="K563" s="7" t="s">
        <v>3997</v>
      </c>
      <c r="L563" s="7" t="s">
        <v>3975</v>
      </c>
      <c r="M563" s="7" t="s">
        <v>3976</v>
      </c>
      <c r="O563" s="7" t="str">
        <f t="shared" si="181"/>
        <v>hp_9915234;atk_6172800;hit_500000;miss_100;cirt_0;cirtSub_-3500</v>
      </c>
      <c r="V563" s="7" t="str">
        <f t="shared" si="177"/>
        <v>沙漠遗迹9-3</v>
      </c>
      <c r="W563" s="7">
        <f t="shared" si="189"/>
        <v>945</v>
      </c>
      <c r="X563" s="9" t="s">
        <v>799</v>
      </c>
      <c r="Y563" s="9">
        <v>3</v>
      </c>
      <c r="Z563" s="8">
        <f t="shared" si="185"/>
        <v>2921</v>
      </c>
      <c r="AA563" s="6" t="s">
        <v>3967</v>
      </c>
      <c r="AB563" s="6">
        <v>2447804</v>
      </c>
      <c r="AC563" s="6">
        <f t="shared" si="191"/>
        <v>1.1324999999999998</v>
      </c>
      <c r="AD563" s="6">
        <f t="shared" si="192"/>
        <v>2772138</v>
      </c>
      <c r="AE563" s="6">
        <f t="shared" si="196"/>
        <v>822792</v>
      </c>
      <c r="AF563" s="6">
        <v>870000</v>
      </c>
      <c r="AG563" s="11">
        <f t="shared" si="194"/>
        <v>4464930</v>
      </c>
      <c r="AH563">
        <f t="shared" si="193"/>
        <v>1.8240553573733844</v>
      </c>
      <c r="AI563" s="53">
        <v>0.65</v>
      </c>
      <c r="AJ563" s="7" t="str">
        <f t="shared" si="178"/>
        <v>hp_4464930</v>
      </c>
      <c r="AK563" s="7" t="s">
        <v>3968</v>
      </c>
      <c r="AL563" s="7">
        <v>446800</v>
      </c>
      <c r="AM563" s="7">
        <f>INT(IF(MOD(Y563,3)=0,INT(AL563*0.55),INT(AL563*0.35)))</f>
        <v>245740</v>
      </c>
      <c r="AN563" s="54">
        <f t="shared" si="182"/>
        <v>529742</v>
      </c>
      <c r="AO563" s="7" t="str">
        <f t="shared" si="183"/>
        <v>atk_529742</v>
      </c>
      <c r="AP563" s="7" t="s">
        <v>3973</v>
      </c>
      <c r="AQ563" s="7" t="s">
        <v>3988</v>
      </c>
      <c r="AR563" s="7" t="s">
        <v>3975</v>
      </c>
      <c r="AS563" s="7" t="s">
        <v>3976</v>
      </c>
      <c r="AU563" s="7" t="str">
        <f t="shared" si="184"/>
        <v>hp_4464930;atk_529742;hit_500000;miss_55;cirt_0;cirtSub_-3500</v>
      </c>
    </row>
    <row r="564" spans="1:47" x14ac:dyDescent="0.2">
      <c r="A564" s="8" t="s">
        <v>2279</v>
      </c>
      <c r="B564" s="6" t="s">
        <v>3967</v>
      </c>
      <c r="C564" s="6">
        <v>669845</v>
      </c>
      <c r="D564" s="6">
        <v>9991190</v>
      </c>
      <c r="E564" s="6" t="str">
        <f t="shared" si="179"/>
        <v>hp_9991190</v>
      </c>
      <c r="F564" s="7" t="s">
        <v>3968</v>
      </c>
      <c r="G564" s="6">
        <v>2435800</v>
      </c>
      <c r="H564" s="7">
        <f t="shared" si="187"/>
        <v>6253788</v>
      </c>
      <c r="I564" s="7" t="str">
        <f t="shared" si="180"/>
        <v>atk_6253788</v>
      </c>
      <c r="J564" s="7" t="s">
        <v>3973</v>
      </c>
      <c r="K564" s="7" t="s">
        <v>3997</v>
      </c>
      <c r="L564" s="7" t="s">
        <v>3975</v>
      </c>
      <c r="M564" s="7" t="s">
        <v>3976</v>
      </c>
      <c r="O564" s="7" t="str">
        <f t="shared" si="181"/>
        <v>hp_9991190;atk_6253788;hit_500000;miss_100;cirt_0;cirtSub_-3500</v>
      </c>
      <c r="V564" s="7" t="str">
        <f t="shared" si="177"/>
        <v>沙漠遗迹9-4</v>
      </c>
      <c r="W564" s="7">
        <f t="shared" si="189"/>
        <v>947</v>
      </c>
      <c r="X564" s="9" t="s">
        <v>799</v>
      </c>
      <c r="Y564" s="9">
        <v>4</v>
      </c>
      <c r="Z564" s="8">
        <f t="shared" si="185"/>
        <v>2925</v>
      </c>
      <c r="AA564" s="6" t="s">
        <v>3967</v>
      </c>
      <c r="AB564" s="6">
        <v>2452906</v>
      </c>
      <c r="AC564" s="6">
        <f t="shared" si="191"/>
        <v>1.1324999999999998</v>
      </c>
      <c r="AD564" s="6">
        <f t="shared" si="192"/>
        <v>2777916</v>
      </c>
      <c r="AE564" s="6">
        <f t="shared" si="196"/>
        <v>822792</v>
      </c>
      <c r="AF564" s="6">
        <v>870000</v>
      </c>
      <c r="AG564" s="11">
        <f t="shared" si="194"/>
        <v>4470708</v>
      </c>
      <c r="AH564">
        <f t="shared" si="193"/>
        <v>1.8226169286552358</v>
      </c>
      <c r="AI564" s="53">
        <v>0.65</v>
      </c>
      <c r="AJ564" s="7" t="str">
        <f t="shared" si="178"/>
        <v>hp_4470708</v>
      </c>
      <c r="AK564" s="7" t="s">
        <v>3968</v>
      </c>
      <c r="AL564" s="7">
        <v>447700</v>
      </c>
      <c r="AM564" s="7">
        <f>INT(IF(MOD(Y564,3)=0,INT(AL564*0.55),INT(AL564*0.35)))</f>
        <v>156695</v>
      </c>
      <c r="AN564" s="54">
        <f t="shared" si="182"/>
        <v>530390</v>
      </c>
      <c r="AO564" s="7" t="str">
        <f t="shared" si="183"/>
        <v>atk_530390</v>
      </c>
      <c r="AP564" s="7" t="s">
        <v>3973</v>
      </c>
      <c r="AQ564" s="7" t="s">
        <v>3988</v>
      </c>
      <c r="AR564" s="7" t="s">
        <v>3975</v>
      </c>
      <c r="AS564" s="7" t="s">
        <v>3976</v>
      </c>
      <c r="AU564" s="7" t="str">
        <f t="shared" si="184"/>
        <v>hp_4470708;atk_530390;hit_500000;miss_55;cirt_0;cirtSub_-3500</v>
      </c>
    </row>
    <row r="565" spans="1:47" x14ac:dyDescent="0.2">
      <c r="A565" s="8" t="s">
        <v>2279</v>
      </c>
      <c r="B565" s="6" t="s">
        <v>3967</v>
      </c>
      <c r="C565" s="6">
        <v>669845</v>
      </c>
      <c r="D565" s="6">
        <v>10021172</v>
      </c>
      <c r="E565" s="6" t="str">
        <f t="shared" si="179"/>
        <v>hp_10021172</v>
      </c>
      <c r="F565" s="7" t="s">
        <v>3968</v>
      </c>
      <c r="G565" s="6">
        <v>2435800</v>
      </c>
      <c r="H565" s="7">
        <f t="shared" si="187"/>
        <v>6253788</v>
      </c>
      <c r="I565" s="7" t="str">
        <f t="shared" si="180"/>
        <v>atk_6253788</v>
      </c>
      <c r="J565" s="7" t="s">
        <v>3973</v>
      </c>
      <c r="K565" s="7" t="s">
        <v>3997</v>
      </c>
      <c r="L565" s="7" t="s">
        <v>3975</v>
      </c>
      <c r="M565" s="7" t="s">
        <v>3976</v>
      </c>
      <c r="O565" s="7" t="str">
        <f t="shared" si="181"/>
        <v>hp_10021172;atk_6253788;hit_500000;miss_100;cirt_0;cirtSub_-3500</v>
      </c>
      <c r="V565" s="7" t="str">
        <f t="shared" si="177"/>
        <v>沙漠遗迹9-5</v>
      </c>
      <c r="W565" s="7">
        <f t="shared" si="189"/>
        <v>949</v>
      </c>
      <c r="X565" s="9" t="s">
        <v>799</v>
      </c>
      <c r="Y565" s="9">
        <v>5</v>
      </c>
      <c r="Z565" s="8">
        <f t="shared" si="185"/>
        <v>2930</v>
      </c>
      <c r="AA565" s="6" t="s">
        <v>3967</v>
      </c>
      <c r="AB565" s="6">
        <v>2458010</v>
      </c>
      <c r="AC565" s="6">
        <f t="shared" si="191"/>
        <v>1.1324999999999998</v>
      </c>
      <c r="AD565" s="6">
        <f t="shared" si="192"/>
        <v>2783696</v>
      </c>
      <c r="AE565" s="6">
        <f t="shared" si="196"/>
        <v>822792</v>
      </c>
      <c r="AF565" s="6">
        <v>870000</v>
      </c>
      <c r="AG565" s="11">
        <f t="shared" si="194"/>
        <v>4476488</v>
      </c>
      <c r="AH565">
        <f t="shared" si="193"/>
        <v>1.8211838031578391</v>
      </c>
      <c r="AI565" s="53">
        <v>0.65</v>
      </c>
      <c r="AJ565" s="7" t="str">
        <f t="shared" si="178"/>
        <v>hp_4476488</v>
      </c>
      <c r="AK565" s="7" t="s">
        <v>3968</v>
      </c>
      <c r="AL565" s="7">
        <v>448600</v>
      </c>
      <c r="AM565" s="7">
        <f>INT(IF(MOD(Y565,3)=0,INT(AL565*0.55),INT(AL565*0.35)))</f>
        <v>157010</v>
      </c>
      <c r="AN565" s="54">
        <f t="shared" si="182"/>
        <v>531038</v>
      </c>
      <c r="AO565" s="7" t="str">
        <f t="shared" si="183"/>
        <v>atk_531038</v>
      </c>
      <c r="AP565" s="7" t="s">
        <v>3973</v>
      </c>
      <c r="AQ565" s="7" t="s">
        <v>3988</v>
      </c>
      <c r="AR565" s="7" t="s">
        <v>3975</v>
      </c>
      <c r="AS565" s="7" t="s">
        <v>3976</v>
      </c>
      <c r="AU565" s="7" t="str">
        <f t="shared" si="184"/>
        <v>hp_4476488;atk_531038;hit_500000;miss_55;cirt_0;cirtSub_-3500</v>
      </c>
    </row>
    <row r="566" spans="1:47" x14ac:dyDescent="0.2">
      <c r="A566" s="8" t="s">
        <v>2279</v>
      </c>
      <c r="B566" s="6" t="s">
        <v>3967</v>
      </c>
      <c r="C566" s="6">
        <v>669845</v>
      </c>
      <c r="D566" s="6">
        <v>10051208</v>
      </c>
      <c r="E566" s="6" t="str">
        <f t="shared" si="179"/>
        <v>hp_10051208</v>
      </c>
      <c r="F566" s="7" t="s">
        <v>3968</v>
      </c>
      <c r="G566" s="6">
        <v>2435800</v>
      </c>
      <c r="H566" s="7">
        <f t="shared" si="187"/>
        <v>6253788</v>
      </c>
      <c r="I566" s="7" t="str">
        <f t="shared" si="180"/>
        <v>atk_6253788</v>
      </c>
      <c r="J566" s="7" t="s">
        <v>3973</v>
      </c>
      <c r="K566" s="7" t="s">
        <v>3997</v>
      </c>
      <c r="L566" s="7" t="s">
        <v>3975</v>
      </c>
      <c r="M566" s="7" t="s">
        <v>3976</v>
      </c>
      <c r="O566" s="7" t="str">
        <f t="shared" si="181"/>
        <v>hp_10051208;atk_6253788;hit_500000;miss_100;cirt_0;cirtSub_-3500</v>
      </c>
      <c r="V566" s="7" t="str">
        <f t="shared" si="177"/>
        <v>沙漠遗迹9-6</v>
      </c>
      <c r="W566" s="7">
        <f t="shared" si="189"/>
        <v>951</v>
      </c>
      <c r="X566" s="9" t="s">
        <v>799</v>
      </c>
      <c r="Y566" s="9">
        <v>6</v>
      </c>
      <c r="Z566" s="8">
        <f t="shared" si="185"/>
        <v>2936</v>
      </c>
      <c r="AA566" s="6" t="s">
        <v>3967</v>
      </c>
      <c r="AB566" s="6">
        <v>2463114</v>
      </c>
      <c r="AC566" s="6">
        <f t="shared" si="191"/>
        <v>1.1349999999999998</v>
      </c>
      <c r="AD566" s="6">
        <f t="shared" si="192"/>
        <v>2795634</v>
      </c>
      <c r="AE566" s="6">
        <f t="shared" si="196"/>
        <v>822792</v>
      </c>
      <c r="AF566" s="6">
        <v>870000</v>
      </c>
      <c r="AG566" s="11">
        <f t="shared" si="194"/>
        <v>4488426</v>
      </c>
      <c r="AH566">
        <f t="shared" si="193"/>
        <v>1.8222567043181923</v>
      </c>
      <c r="AI566" s="53">
        <v>0.65</v>
      </c>
      <c r="AJ566" s="7" t="str">
        <f t="shared" si="178"/>
        <v>hp_4488426</v>
      </c>
      <c r="AK566" s="7" t="s">
        <v>3968</v>
      </c>
      <c r="AL566" s="7">
        <v>449500</v>
      </c>
      <c r="AM566" s="7">
        <f>INT(IF(MOD(Y566,3)=0,INT(AL566*0.55),INT(AL566*0.35)))</f>
        <v>247225</v>
      </c>
      <c r="AN566" s="54">
        <f t="shared" si="182"/>
        <v>532417</v>
      </c>
      <c r="AO566" s="7" t="str">
        <f t="shared" si="183"/>
        <v>atk_532417</v>
      </c>
      <c r="AP566" s="7" t="s">
        <v>3973</v>
      </c>
      <c r="AQ566" s="7" t="s">
        <v>3988</v>
      </c>
      <c r="AR566" s="7" t="s">
        <v>3975</v>
      </c>
      <c r="AS566" s="7" t="s">
        <v>3976</v>
      </c>
      <c r="AU566" s="7" t="str">
        <f t="shared" si="184"/>
        <v>hp_4488426;atk_532417;hit_500000;miss_55;cirt_0;cirtSub_-3500</v>
      </c>
    </row>
    <row r="567" spans="1:47" x14ac:dyDescent="0.2">
      <c r="A567" s="8" t="s">
        <v>2280</v>
      </c>
      <c r="B567" s="6" t="s">
        <v>3967</v>
      </c>
      <c r="C567" s="6">
        <v>676555</v>
      </c>
      <c r="D567" s="6">
        <v>10127694</v>
      </c>
      <c r="E567" s="6" t="str">
        <f t="shared" si="179"/>
        <v>hp_10127694</v>
      </c>
      <c r="F567" s="7" t="s">
        <v>3968</v>
      </c>
      <c r="G567" s="6">
        <v>2460200</v>
      </c>
      <c r="H567" s="7">
        <f t="shared" si="187"/>
        <v>6335253</v>
      </c>
      <c r="I567" s="7" t="str">
        <f t="shared" si="180"/>
        <v>atk_6335253</v>
      </c>
      <c r="J567" s="7" t="s">
        <v>3973</v>
      </c>
      <c r="K567" s="7" t="s">
        <v>3997</v>
      </c>
      <c r="L567" s="7" t="s">
        <v>3975</v>
      </c>
      <c r="M567" s="7" t="s">
        <v>3976</v>
      </c>
      <c r="O567" s="7" t="str">
        <f t="shared" si="181"/>
        <v>hp_10127694;atk_6335253;hit_500000;miss_100;cirt_0;cirtSub_-3500</v>
      </c>
      <c r="V567" s="7" t="str">
        <f t="shared" si="177"/>
        <v>沙漠遗迹9-7</v>
      </c>
      <c r="W567" s="7">
        <f t="shared" si="189"/>
        <v>953</v>
      </c>
      <c r="X567" s="9" t="s">
        <v>799</v>
      </c>
      <c r="Y567" s="9">
        <v>7</v>
      </c>
      <c r="Z567" s="8">
        <f t="shared" si="185"/>
        <v>2943</v>
      </c>
      <c r="AA567" s="6" t="s">
        <v>3967</v>
      </c>
      <c r="AB567" s="6">
        <v>2468218</v>
      </c>
      <c r="AC567" s="6">
        <f t="shared" si="191"/>
        <v>1.1349999999999998</v>
      </c>
      <c r="AD567" s="6">
        <f t="shared" si="192"/>
        <v>2801427</v>
      </c>
      <c r="AE567" s="6">
        <f t="shared" si="196"/>
        <v>822792</v>
      </c>
      <c r="AF567" s="6">
        <v>870000</v>
      </c>
      <c r="AG567" s="11">
        <f t="shared" si="194"/>
        <v>4494219</v>
      </c>
      <c r="AH567">
        <f t="shared" si="193"/>
        <v>1.8208355177703104</v>
      </c>
      <c r="AI567" s="53">
        <v>0.65</v>
      </c>
      <c r="AJ567" s="7" t="str">
        <f t="shared" si="178"/>
        <v>hp_4494219</v>
      </c>
      <c r="AK567" s="7" t="s">
        <v>3968</v>
      </c>
      <c r="AL567" s="7">
        <v>450400</v>
      </c>
      <c r="AM567" s="7">
        <f>INT(IF(MOD(Y567,3)=0,INT(AL567*0.55),INT(AL567*0.35)))</f>
        <v>157640</v>
      </c>
      <c r="AN567" s="54">
        <f t="shared" si="182"/>
        <v>533067</v>
      </c>
      <c r="AO567" s="7" t="str">
        <f t="shared" si="183"/>
        <v>atk_533067</v>
      </c>
      <c r="AP567" s="7" t="s">
        <v>3973</v>
      </c>
      <c r="AQ567" s="7" t="s">
        <v>3988</v>
      </c>
      <c r="AR567" s="7" t="s">
        <v>3975</v>
      </c>
      <c r="AS567" s="7" t="s">
        <v>3976</v>
      </c>
      <c r="AU567" s="7" t="str">
        <f t="shared" si="184"/>
        <v>hp_4494219;atk_533067;hit_500000;miss_55;cirt_0;cirtSub_-3500</v>
      </c>
    </row>
    <row r="568" spans="1:47" x14ac:dyDescent="0.2">
      <c r="A568" s="8" t="s">
        <v>2280</v>
      </c>
      <c r="B568" s="6" t="s">
        <v>3967</v>
      </c>
      <c r="C568" s="6">
        <v>676555</v>
      </c>
      <c r="D568" s="6">
        <v>10157873</v>
      </c>
      <c r="E568" s="6" t="str">
        <f t="shared" si="179"/>
        <v>hp_10157873</v>
      </c>
      <c r="F568" s="7" t="s">
        <v>3968</v>
      </c>
      <c r="G568" s="6">
        <v>2460200</v>
      </c>
      <c r="H568" s="7">
        <f t="shared" si="187"/>
        <v>6335253</v>
      </c>
      <c r="I568" s="7" t="str">
        <f t="shared" si="180"/>
        <v>atk_6335253</v>
      </c>
      <c r="J568" s="7" t="s">
        <v>3973</v>
      </c>
      <c r="K568" s="7" t="s">
        <v>3997</v>
      </c>
      <c r="L568" s="7" t="s">
        <v>3975</v>
      </c>
      <c r="M568" s="7" t="s">
        <v>3976</v>
      </c>
      <c r="O568" s="7" t="str">
        <f t="shared" si="181"/>
        <v>hp_10157873;atk_6335253;hit_500000;miss_100;cirt_0;cirtSub_-3500</v>
      </c>
      <c r="V568" s="7" t="str">
        <f t="shared" si="177"/>
        <v>沙漠遗迹9-8</v>
      </c>
      <c r="W568" s="7">
        <f t="shared" si="189"/>
        <v>955</v>
      </c>
      <c r="X568" s="9" t="s">
        <v>799</v>
      </c>
      <c r="Y568" s="9">
        <v>8</v>
      </c>
      <c r="Z568" s="8">
        <f t="shared" si="185"/>
        <v>2951</v>
      </c>
      <c r="AA568" s="6" t="s">
        <v>3967</v>
      </c>
      <c r="AB568" s="6">
        <v>2473324</v>
      </c>
      <c r="AC568" s="6">
        <f t="shared" si="191"/>
        <v>1.1349999999999998</v>
      </c>
      <c r="AD568" s="6">
        <f t="shared" si="192"/>
        <v>2807222</v>
      </c>
      <c r="AE568" s="6">
        <f t="shared" si="196"/>
        <v>822792</v>
      </c>
      <c r="AF568" s="6">
        <v>870000</v>
      </c>
      <c r="AG568" s="11">
        <f t="shared" si="194"/>
        <v>4500014</v>
      </c>
      <c r="AH568">
        <f t="shared" si="193"/>
        <v>1.8194195341977031</v>
      </c>
      <c r="AI568" s="53">
        <v>0.65</v>
      </c>
      <c r="AJ568" s="7" t="str">
        <f t="shared" si="178"/>
        <v>hp_4500014</v>
      </c>
      <c r="AK568" s="7" t="s">
        <v>3968</v>
      </c>
      <c r="AL568" s="7">
        <v>451300</v>
      </c>
      <c r="AM568" s="7">
        <f>INT(IF(MOD(Y568,3)=0,INT(AL568*0.55),INT(AL568*0.35)))</f>
        <v>157955</v>
      </c>
      <c r="AN568" s="54">
        <f t="shared" si="182"/>
        <v>533717</v>
      </c>
      <c r="AO568" s="7" t="str">
        <f t="shared" si="183"/>
        <v>atk_533717</v>
      </c>
      <c r="AP568" s="7" t="s">
        <v>3973</v>
      </c>
      <c r="AQ568" s="7" t="s">
        <v>3988</v>
      </c>
      <c r="AR568" s="7" t="s">
        <v>3975</v>
      </c>
      <c r="AS568" s="7" t="s">
        <v>3976</v>
      </c>
      <c r="AU568" s="7" t="str">
        <f t="shared" si="184"/>
        <v>hp_4500014;atk_533717;hit_500000;miss_55;cirt_0;cirtSub_-3500</v>
      </c>
    </row>
    <row r="569" spans="1:47" x14ac:dyDescent="0.2">
      <c r="A569" s="8" t="s">
        <v>2280</v>
      </c>
      <c r="B569" s="6" t="s">
        <v>3967</v>
      </c>
      <c r="C569" s="6">
        <v>676555</v>
      </c>
      <c r="D569" s="6">
        <v>10188108</v>
      </c>
      <c r="E569" s="6" t="str">
        <f t="shared" si="179"/>
        <v>hp_10188108</v>
      </c>
      <c r="F569" s="7" t="s">
        <v>3968</v>
      </c>
      <c r="G569" s="6">
        <v>2460200</v>
      </c>
      <c r="H569" s="7">
        <f t="shared" si="187"/>
        <v>6335253</v>
      </c>
      <c r="I569" s="7" t="str">
        <f t="shared" si="180"/>
        <v>atk_6335253</v>
      </c>
      <c r="J569" s="7" t="s">
        <v>3973</v>
      </c>
      <c r="K569" s="7" t="s">
        <v>3997</v>
      </c>
      <c r="L569" s="7" t="s">
        <v>3975</v>
      </c>
      <c r="M569" s="7" t="s">
        <v>3976</v>
      </c>
      <c r="O569" s="7" t="str">
        <f t="shared" si="181"/>
        <v>hp_10188108;atk_6335253;hit_500000;miss_100;cirt_0;cirtSub_-3500</v>
      </c>
      <c r="V569" s="7" t="str">
        <f t="shared" si="177"/>
        <v>沙漠遗迹9-9</v>
      </c>
      <c r="W569" s="7">
        <f t="shared" si="189"/>
        <v>957</v>
      </c>
      <c r="X569" s="9" t="s">
        <v>799</v>
      </c>
      <c r="Y569" s="9">
        <v>9</v>
      </c>
      <c r="Z569" s="8">
        <f t="shared" si="185"/>
        <v>2960</v>
      </c>
      <c r="AA569" s="6" t="s">
        <v>3967</v>
      </c>
      <c r="AB569" s="6">
        <v>2478430</v>
      </c>
      <c r="AC569" s="6">
        <f t="shared" si="191"/>
        <v>1.1375</v>
      </c>
      <c r="AD569" s="6">
        <f t="shared" si="192"/>
        <v>2819214</v>
      </c>
      <c r="AE569" s="6">
        <f t="shared" si="196"/>
        <v>822792</v>
      </c>
      <c r="AF569" s="6">
        <v>870000</v>
      </c>
      <c r="AG569" s="11">
        <f t="shared" si="194"/>
        <v>4512006</v>
      </c>
      <c r="AH569">
        <f t="shared" si="193"/>
        <v>1.8205097581936951</v>
      </c>
      <c r="AI569" s="53">
        <v>0.65</v>
      </c>
      <c r="AJ569" s="7" t="str">
        <f t="shared" si="178"/>
        <v>hp_4512006</v>
      </c>
      <c r="AK569" s="7" t="s">
        <v>3968</v>
      </c>
      <c r="AL569" s="7">
        <v>452200</v>
      </c>
      <c r="AM569" s="7">
        <f>INT(IF(MOD(Y569,3)=0,INT(AL569*0.55),INT(AL569*0.35)))</f>
        <v>248710</v>
      </c>
      <c r="AN569" s="54">
        <f t="shared" si="182"/>
        <v>535102</v>
      </c>
      <c r="AO569" s="7" t="str">
        <f t="shared" si="183"/>
        <v>atk_535102</v>
      </c>
      <c r="AP569" s="7" t="s">
        <v>3973</v>
      </c>
      <c r="AQ569" s="7" t="s">
        <v>3988</v>
      </c>
      <c r="AR569" s="7" t="s">
        <v>3975</v>
      </c>
      <c r="AS569" s="7" t="s">
        <v>3976</v>
      </c>
      <c r="AU569" s="7" t="str">
        <f t="shared" si="184"/>
        <v>hp_4512006;atk_535102;hit_500000;miss_55;cirt_0;cirtSub_-3500</v>
      </c>
    </row>
    <row r="570" spans="1:47" s="12" customFormat="1" x14ac:dyDescent="0.2">
      <c r="A570" s="8" t="s">
        <v>2281</v>
      </c>
      <c r="B570" s="6" t="s">
        <v>3967</v>
      </c>
      <c r="C570" s="6">
        <v>683265</v>
      </c>
      <c r="D570" s="6">
        <v>10265124</v>
      </c>
      <c r="E570" s="6" t="str">
        <f t="shared" si="179"/>
        <v>hp_10265124</v>
      </c>
      <c r="F570" s="7" t="s">
        <v>3968</v>
      </c>
      <c r="G570" s="6">
        <v>2484600</v>
      </c>
      <c r="H570" s="7">
        <f t="shared" si="187"/>
        <v>6417193</v>
      </c>
      <c r="I570" s="7" t="str">
        <f t="shared" si="180"/>
        <v>atk_6417193</v>
      </c>
      <c r="J570" s="7" t="s">
        <v>3973</v>
      </c>
      <c r="K570" s="7" t="s">
        <v>3997</v>
      </c>
      <c r="L570" s="7" t="s">
        <v>3975</v>
      </c>
      <c r="M570" s="7" t="s">
        <v>3976</v>
      </c>
      <c r="N570" s="7"/>
      <c r="O570" s="7" t="str">
        <f t="shared" si="181"/>
        <v>hp_10265124;atk_6417193;hit_500000;miss_100;cirt_0;cirtSub_-3500</v>
      </c>
      <c r="P570" s="7"/>
      <c r="Q570" s="7"/>
      <c r="R570" s="7"/>
      <c r="S570" s="7"/>
      <c r="T570" s="7"/>
      <c r="V570" s="12" t="str">
        <f t="shared" si="177"/>
        <v>沙漠遗迹9-10</v>
      </c>
      <c r="W570" s="12">
        <f t="shared" si="189"/>
        <v>959</v>
      </c>
      <c r="X570" s="5" t="s">
        <v>799</v>
      </c>
      <c r="Y570" s="5">
        <v>10</v>
      </c>
      <c r="Z570" s="5">
        <f t="shared" si="185"/>
        <v>2970</v>
      </c>
      <c r="AA570" s="11" t="s">
        <v>3967</v>
      </c>
      <c r="AB570" s="11">
        <v>2483536</v>
      </c>
      <c r="AC570" s="11">
        <f t="shared" si="191"/>
        <v>1.1375</v>
      </c>
      <c r="AD570" s="11">
        <f t="shared" si="192"/>
        <v>2825022</v>
      </c>
      <c r="AE570" s="6">
        <f t="shared" si="196"/>
        <v>822792</v>
      </c>
      <c r="AF570" s="11">
        <v>870000</v>
      </c>
      <c r="AG570" s="11">
        <f t="shared" si="194"/>
        <v>4517814</v>
      </c>
      <c r="AH570">
        <f t="shared" si="193"/>
        <v>1.8191055011886279</v>
      </c>
      <c r="AI570" s="53">
        <v>0.65</v>
      </c>
      <c r="AJ570" s="7" t="str">
        <f t="shared" si="178"/>
        <v>hp_4517814</v>
      </c>
      <c r="AK570" s="12" t="s">
        <v>3968</v>
      </c>
      <c r="AL570" s="12">
        <v>453100</v>
      </c>
      <c r="AM570" s="7">
        <f>INT(IF(MOD(Y570,3)=0,INT(AL570*0.55),INT(AL570*0.35)))</f>
        <v>158585</v>
      </c>
      <c r="AN570" s="54">
        <f t="shared" si="182"/>
        <v>535753</v>
      </c>
      <c r="AO570" s="7" t="str">
        <f t="shared" si="183"/>
        <v>atk_535753</v>
      </c>
      <c r="AP570" s="12" t="s">
        <v>3973</v>
      </c>
      <c r="AQ570" s="12" t="s">
        <v>3988</v>
      </c>
      <c r="AR570" s="12" t="s">
        <v>3975</v>
      </c>
      <c r="AS570" s="12" t="s">
        <v>3976</v>
      </c>
      <c r="AU570" s="12" t="str">
        <f t="shared" si="184"/>
        <v>hp_4517814;atk_535753;hit_500000;miss_55;cirt_0;cirtSub_-3500</v>
      </c>
    </row>
    <row r="571" spans="1:47" x14ac:dyDescent="0.2">
      <c r="A571" s="8" t="s">
        <v>2281</v>
      </c>
      <c r="B571" s="6" t="s">
        <v>3967</v>
      </c>
      <c r="C571" s="6">
        <v>683265</v>
      </c>
      <c r="D571" s="6">
        <v>10295503</v>
      </c>
      <c r="E571" s="6" t="str">
        <f t="shared" si="179"/>
        <v>hp_10295503</v>
      </c>
      <c r="F571" s="7" t="s">
        <v>3968</v>
      </c>
      <c r="G571" s="6">
        <v>2484600</v>
      </c>
      <c r="H571" s="7">
        <f t="shared" si="187"/>
        <v>6417193</v>
      </c>
      <c r="I571" s="7" t="str">
        <f t="shared" si="180"/>
        <v>atk_6417193</v>
      </c>
      <c r="J571" s="7" t="s">
        <v>3973</v>
      </c>
      <c r="K571" s="7" t="s">
        <v>3997</v>
      </c>
      <c r="L571" s="7" t="s">
        <v>3975</v>
      </c>
      <c r="M571" s="7" t="s">
        <v>3976</v>
      </c>
      <c r="O571" s="7" t="str">
        <f t="shared" si="181"/>
        <v>hp_10295503;atk_6417193;hit_500000;miss_100;cirt_0;cirtSub_-3500</v>
      </c>
      <c r="V571" s="7" t="str">
        <f t="shared" si="177"/>
        <v>沙漠遗迹10-1</v>
      </c>
      <c r="W571" s="7">
        <f t="shared" si="189"/>
        <v>961</v>
      </c>
      <c r="X571" s="9" t="s">
        <v>800</v>
      </c>
      <c r="Y571" s="9">
        <v>1</v>
      </c>
      <c r="Z571" s="8">
        <f t="shared" si="185"/>
        <v>2971</v>
      </c>
      <c r="AA571" s="6" t="s">
        <v>3967</v>
      </c>
      <c r="AB571" s="6">
        <v>2488644</v>
      </c>
      <c r="AC571" s="6">
        <f t="shared" si="191"/>
        <v>1.1400000000000001</v>
      </c>
      <c r="AD571" s="6">
        <f t="shared" si="192"/>
        <v>2837054</v>
      </c>
      <c r="AE571" s="6">
        <f t="shared" ref="AE571" si="198">IF(MOD(Y571,1)=0,INT(AD570*0.3),0)</f>
        <v>847506</v>
      </c>
      <c r="AF571" s="6">
        <v>870000</v>
      </c>
      <c r="AG571" s="11">
        <f t="shared" si="194"/>
        <v>4554560</v>
      </c>
      <c r="AH571">
        <f t="shared" si="193"/>
        <v>1.8301372152867184</v>
      </c>
      <c r="AI571" s="53">
        <v>0.65</v>
      </c>
      <c r="AJ571" s="7" t="str">
        <f t="shared" si="178"/>
        <v>hp_4554560</v>
      </c>
      <c r="AK571" s="7" t="s">
        <v>3968</v>
      </c>
      <c r="AL571" s="7">
        <v>454000</v>
      </c>
      <c r="AM571" s="7">
        <f>INT(IF(MOD(Y571,3)=0,INT(AL571*0.55),INT(AL571*0.35)))</f>
        <v>158900</v>
      </c>
      <c r="AN571" s="54">
        <f t="shared" si="182"/>
        <v>540073</v>
      </c>
      <c r="AO571" s="7" t="str">
        <f t="shared" si="183"/>
        <v>atk_540073</v>
      </c>
      <c r="AP571" s="7" t="s">
        <v>3973</v>
      </c>
      <c r="AQ571" s="7" t="s">
        <v>3988</v>
      </c>
      <c r="AR571" s="7" t="s">
        <v>3975</v>
      </c>
      <c r="AS571" s="7" t="s">
        <v>3976</v>
      </c>
      <c r="AU571" s="7" t="str">
        <f t="shared" si="184"/>
        <v>hp_4554560;atk_540073;hit_500000;miss_55;cirt_0;cirtSub_-3500</v>
      </c>
    </row>
    <row r="572" spans="1:47" x14ac:dyDescent="0.2">
      <c r="A572" s="8" t="s">
        <v>2281</v>
      </c>
      <c r="B572" s="6" t="s">
        <v>3967</v>
      </c>
      <c r="C572" s="6">
        <v>683265</v>
      </c>
      <c r="D572" s="6">
        <v>10325936</v>
      </c>
      <c r="E572" s="6" t="str">
        <f t="shared" si="179"/>
        <v>hp_10325936</v>
      </c>
      <c r="F572" s="7" t="s">
        <v>3968</v>
      </c>
      <c r="G572" s="6">
        <v>2484600</v>
      </c>
      <c r="H572" s="7">
        <f t="shared" si="187"/>
        <v>6417193</v>
      </c>
      <c r="I572" s="7" t="str">
        <f t="shared" si="180"/>
        <v>atk_6417193</v>
      </c>
      <c r="J572" s="7" t="s">
        <v>3973</v>
      </c>
      <c r="K572" s="7" t="s">
        <v>3997</v>
      </c>
      <c r="L572" s="7" t="s">
        <v>3975</v>
      </c>
      <c r="M572" s="7" t="s">
        <v>3976</v>
      </c>
      <c r="O572" s="7" t="str">
        <f t="shared" si="181"/>
        <v>hp_10325936;atk_6417193;hit_500000;miss_100;cirt_0;cirtSub_-3500</v>
      </c>
      <c r="V572" s="7" t="str">
        <f t="shared" si="177"/>
        <v>沙漠遗迹10-2</v>
      </c>
      <c r="W572" s="7">
        <f t="shared" si="189"/>
        <v>963</v>
      </c>
      <c r="X572" s="9" t="s">
        <v>800</v>
      </c>
      <c r="Y572" s="9">
        <v>2</v>
      </c>
      <c r="Z572" s="8">
        <f t="shared" si="185"/>
        <v>2973</v>
      </c>
      <c r="AA572" s="6" t="s">
        <v>3967</v>
      </c>
      <c r="AB572" s="6">
        <v>2494848</v>
      </c>
      <c r="AC572" s="6">
        <f t="shared" si="191"/>
        <v>1.1400000000000001</v>
      </c>
      <c r="AD572" s="6">
        <f t="shared" si="192"/>
        <v>2844126</v>
      </c>
      <c r="AE572" s="6">
        <f t="shared" si="196"/>
        <v>847506</v>
      </c>
      <c r="AF572" s="6">
        <v>870000</v>
      </c>
      <c r="AG572" s="11">
        <f t="shared" si="194"/>
        <v>4561632</v>
      </c>
      <c r="AH572">
        <f t="shared" si="193"/>
        <v>1.8284208096044328</v>
      </c>
      <c r="AI572" s="53">
        <v>0.65</v>
      </c>
      <c r="AJ572" s="7" t="str">
        <f t="shared" si="178"/>
        <v>hp_4561632</v>
      </c>
      <c r="AK572" s="7" t="s">
        <v>3968</v>
      </c>
      <c r="AL572" s="7">
        <v>455100</v>
      </c>
      <c r="AM572" s="7">
        <f>INT(IF(MOD(Y572,3)=0,INT(AL572*0.55),INT(AL572*0.35)))</f>
        <v>159285</v>
      </c>
      <c r="AN572" s="54">
        <f t="shared" si="182"/>
        <v>540874</v>
      </c>
      <c r="AO572" s="7" t="str">
        <f t="shared" si="183"/>
        <v>atk_540874</v>
      </c>
      <c r="AP572" s="7" t="s">
        <v>3973</v>
      </c>
      <c r="AQ572" s="7" t="s">
        <v>3988</v>
      </c>
      <c r="AR572" s="7" t="s">
        <v>3975</v>
      </c>
      <c r="AS572" s="7" t="s">
        <v>3976</v>
      </c>
      <c r="AU572" s="7" t="str">
        <f t="shared" si="184"/>
        <v>hp_4561632;atk_540874;hit_500000;miss_55;cirt_0;cirtSub_-3500</v>
      </c>
    </row>
    <row r="573" spans="1:47" x14ac:dyDescent="0.2">
      <c r="A573" s="8" t="s">
        <v>2282</v>
      </c>
      <c r="B573" s="6" t="s">
        <v>3967</v>
      </c>
      <c r="C573" s="6">
        <v>689975</v>
      </c>
      <c r="D573" s="6">
        <v>10403483</v>
      </c>
      <c r="E573" s="6" t="str">
        <f t="shared" si="179"/>
        <v>hp_10403483</v>
      </c>
      <c r="F573" s="7" t="s">
        <v>3968</v>
      </c>
      <c r="G573" s="6">
        <v>2509000</v>
      </c>
      <c r="H573" s="7">
        <f t="shared" si="187"/>
        <v>6499610</v>
      </c>
      <c r="I573" s="7" t="str">
        <f t="shared" si="180"/>
        <v>atk_6499610</v>
      </c>
      <c r="J573" s="7" t="s">
        <v>3973</v>
      </c>
      <c r="K573" s="7" t="s">
        <v>3997</v>
      </c>
      <c r="L573" s="7" t="s">
        <v>3975</v>
      </c>
      <c r="M573" s="7" t="s">
        <v>3976</v>
      </c>
      <c r="O573" s="7" t="str">
        <f t="shared" si="181"/>
        <v>hp_10403483;atk_6499610;hit_500000;miss_100;cirt_0;cirtSub_-3500</v>
      </c>
      <c r="V573" s="7" t="str">
        <f t="shared" si="177"/>
        <v>沙漠遗迹10-3</v>
      </c>
      <c r="W573" s="7">
        <f t="shared" si="189"/>
        <v>965</v>
      </c>
      <c r="X573" s="9" t="s">
        <v>800</v>
      </c>
      <c r="Y573" s="9">
        <v>3</v>
      </c>
      <c r="Z573" s="8">
        <f t="shared" si="185"/>
        <v>2976</v>
      </c>
      <c r="AA573" s="6" t="s">
        <v>3967</v>
      </c>
      <c r="AB573" s="6">
        <v>2501054</v>
      </c>
      <c r="AC573" s="6">
        <f t="shared" si="191"/>
        <v>1.1425000000000001</v>
      </c>
      <c r="AD573" s="6">
        <f t="shared" si="192"/>
        <v>2857454</v>
      </c>
      <c r="AE573" s="6">
        <f t="shared" si="196"/>
        <v>847506</v>
      </c>
      <c r="AF573" s="6">
        <v>870000</v>
      </c>
      <c r="AG573" s="11">
        <f t="shared" si="194"/>
        <v>4574960</v>
      </c>
      <c r="AH573">
        <f t="shared" si="193"/>
        <v>1.8292128038818833</v>
      </c>
      <c r="AI573" s="53">
        <v>0.65</v>
      </c>
      <c r="AJ573" s="7" t="str">
        <f t="shared" si="178"/>
        <v>hp_4574960</v>
      </c>
      <c r="AK573" s="7" t="s">
        <v>3968</v>
      </c>
      <c r="AL573" s="7">
        <v>456200</v>
      </c>
      <c r="AM573" s="7">
        <f>INT(IF(MOD(Y573,3)=0,INT(AL573*0.55),INT(AL573*0.35)))</f>
        <v>250910</v>
      </c>
      <c r="AN573" s="54">
        <f t="shared" si="182"/>
        <v>542416</v>
      </c>
      <c r="AO573" s="7" t="str">
        <f t="shared" si="183"/>
        <v>atk_542416</v>
      </c>
      <c r="AP573" s="7" t="s">
        <v>3973</v>
      </c>
      <c r="AQ573" s="7" t="s">
        <v>3988</v>
      </c>
      <c r="AR573" s="7" t="s">
        <v>3975</v>
      </c>
      <c r="AS573" s="7" t="s">
        <v>3976</v>
      </c>
      <c r="AU573" s="7" t="str">
        <f t="shared" si="184"/>
        <v>hp_4574960;atk_542416;hit_500000;miss_55;cirt_0;cirtSub_-3500</v>
      </c>
    </row>
    <row r="574" spans="1:47" x14ac:dyDescent="0.2">
      <c r="A574" s="8" t="s">
        <v>2282</v>
      </c>
      <c r="B574" s="6" t="s">
        <v>3967</v>
      </c>
      <c r="C574" s="6">
        <v>689975</v>
      </c>
      <c r="D574" s="6">
        <v>10434060</v>
      </c>
      <c r="E574" s="6" t="str">
        <f t="shared" si="179"/>
        <v>hp_10434060</v>
      </c>
      <c r="F574" s="7" t="s">
        <v>3968</v>
      </c>
      <c r="G574" s="6">
        <v>2509000</v>
      </c>
      <c r="H574" s="7">
        <f t="shared" si="187"/>
        <v>6499610</v>
      </c>
      <c r="I574" s="7" t="str">
        <f t="shared" si="180"/>
        <v>atk_6499610</v>
      </c>
      <c r="J574" s="7" t="s">
        <v>3973</v>
      </c>
      <c r="K574" s="7" t="s">
        <v>3997</v>
      </c>
      <c r="L574" s="7" t="s">
        <v>3975</v>
      </c>
      <c r="M574" s="7" t="s">
        <v>3976</v>
      </c>
      <c r="O574" s="7" t="str">
        <f t="shared" si="181"/>
        <v>hp_10434060;atk_6499610;hit_500000;miss_100;cirt_0;cirtSub_-3500</v>
      </c>
      <c r="V574" s="7" t="str">
        <f t="shared" si="177"/>
        <v>沙漠遗迹10-4</v>
      </c>
      <c r="W574" s="7">
        <f t="shared" si="189"/>
        <v>967</v>
      </c>
      <c r="X574" s="9" t="s">
        <v>800</v>
      </c>
      <c r="Y574" s="9">
        <v>4</v>
      </c>
      <c r="Z574" s="8">
        <f t="shared" si="185"/>
        <v>2980</v>
      </c>
      <c r="AA574" s="6" t="s">
        <v>3967</v>
      </c>
      <c r="AB574" s="6">
        <v>2507260</v>
      </c>
      <c r="AC574" s="6">
        <f t="shared" si="191"/>
        <v>1.1425000000000001</v>
      </c>
      <c r="AD574" s="6">
        <f t="shared" si="192"/>
        <v>2864544</v>
      </c>
      <c r="AE574" s="6">
        <f t="shared" si="196"/>
        <v>847506</v>
      </c>
      <c r="AF574" s="6">
        <v>870000</v>
      </c>
      <c r="AG574" s="11">
        <f t="shared" si="194"/>
        <v>4582050</v>
      </c>
      <c r="AH574">
        <f t="shared" si="193"/>
        <v>1.8275129025310499</v>
      </c>
      <c r="AI574" s="53">
        <v>0.65</v>
      </c>
      <c r="AJ574" s="7" t="str">
        <f t="shared" si="178"/>
        <v>hp_4582050</v>
      </c>
      <c r="AK574" s="7" t="s">
        <v>3968</v>
      </c>
      <c r="AL574" s="7">
        <v>457300</v>
      </c>
      <c r="AM574" s="7">
        <f>INT(IF(MOD(Y574,3)=0,INT(AL574*0.55),INT(AL574*0.35)))</f>
        <v>160055</v>
      </c>
      <c r="AN574" s="54">
        <f t="shared" si="182"/>
        <v>543219</v>
      </c>
      <c r="AO574" s="7" t="str">
        <f t="shared" si="183"/>
        <v>atk_543219</v>
      </c>
      <c r="AP574" s="7" t="s">
        <v>3973</v>
      </c>
      <c r="AQ574" s="7" t="s">
        <v>3988</v>
      </c>
      <c r="AR574" s="7" t="s">
        <v>3975</v>
      </c>
      <c r="AS574" s="7" t="s">
        <v>3976</v>
      </c>
      <c r="AU574" s="7" t="str">
        <f t="shared" si="184"/>
        <v>hp_4582050;atk_543219;hit_500000;miss_55;cirt_0;cirtSub_-3500</v>
      </c>
    </row>
    <row r="575" spans="1:47" x14ac:dyDescent="0.2">
      <c r="A575" s="8" t="s">
        <v>2282</v>
      </c>
      <c r="B575" s="6" t="s">
        <v>3967</v>
      </c>
      <c r="C575" s="6">
        <v>689975</v>
      </c>
      <c r="D575" s="6">
        <v>10464693</v>
      </c>
      <c r="E575" s="6" t="str">
        <f t="shared" si="179"/>
        <v>hp_10464693</v>
      </c>
      <c r="F575" s="7" t="s">
        <v>3968</v>
      </c>
      <c r="G575" s="6">
        <v>2509000</v>
      </c>
      <c r="H575" s="7">
        <f t="shared" si="187"/>
        <v>6499610</v>
      </c>
      <c r="I575" s="7" t="str">
        <f t="shared" si="180"/>
        <v>atk_6499610</v>
      </c>
      <c r="J575" s="7" t="s">
        <v>3973</v>
      </c>
      <c r="K575" s="7" t="s">
        <v>3997</v>
      </c>
      <c r="L575" s="7" t="s">
        <v>3975</v>
      </c>
      <c r="M575" s="7" t="s">
        <v>3976</v>
      </c>
      <c r="O575" s="7" t="str">
        <f t="shared" si="181"/>
        <v>hp_10464693;atk_6499610;hit_500000;miss_100;cirt_0;cirtSub_-3500</v>
      </c>
      <c r="V575" s="7" t="str">
        <f t="shared" si="177"/>
        <v>沙漠遗迹10-5</v>
      </c>
      <c r="W575" s="7">
        <f t="shared" si="189"/>
        <v>969</v>
      </c>
      <c r="X575" s="9" t="s">
        <v>800</v>
      </c>
      <c r="Y575" s="9">
        <v>5</v>
      </c>
      <c r="Z575" s="8">
        <f t="shared" si="185"/>
        <v>2985</v>
      </c>
      <c r="AA575" s="6" t="s">
        <v>3967</v>
      </c>
      <c r="AB575" s="6">
        <v>2513467</v>
      </c>
      <c r="AC575" s="6">
        <f t="shared" si="191"/>
        <v>1.1425000000000001</v>
      </c>
      <c r="AD575" s="6">
        <f t="shared" si="192"/>
        <v>2871636</v>
      </c>
      <c r="AE575" s="6">
        <f t="shared" si="196"/>
        <v>847506</v>
      </c>
      <c r="AF575" s="6">
        <v>870000</v>
      </c>
      <c r="AG575" s="11">
        <f t="shared" si="194"/>
        <v>4589142</v>
      </c>
      <c r="AH575">
        <f t="shared" si="193"/>
        <v>1.8258214649327005</v>
      </c>
      <c r="AI575" s="53">
        <v>0.65</v>
      </c>
      <c r="AJ575" s="7" t="str">
        <f t="shared" si="178"/>
        <v>hp_4589142</v>
      </c>
      <c r="AK575" s="7" t="s">
        <v>3968</v>
      </c>
      <c r="AL575" s="7">
        <v>458400</v>
      </c>
      <c r="AM575" s="7">
        <f>INT(IF(MOD(Y575,3)=0,INT(AL575*0.55),INT(AL575*0.35)))</f>
        <v>160440</v>
      </c>
      <c r="AN575" s="54">
        <f t="shared" si="182"/>
        <v>544021</v>
      </c>
      <c r="AO575" s="7" t="str">
        <f t="shared" si="183"/>
        <v>atk_544021</v>
      </c>
      <c r="AP575" s="7" t="s">
        <v>3973</v>
      </c>
      <c r="AQ575" s="7" t="s">
        <v>3988</v>
      </c>
      <c r="AR575" s="7" t="s">
        <v>3975</v>
      </c>
      <c r="AS575" s="7" t="s">
        <v>3976</v>
      </c>
      <c r="AU575" s="7" t="str">
        <f t="shared" si="184"/>
        <v>hp_4589142;atk_544021;hit_500000;miss_55;cirt_0;cirtSub_-3500</v>
      </c>
    </row>
    <row r="576" spans="1:47" x14ac:dyDescent="0.2">
      <c r="A576" s="8" t="s">
        <v>2283</v>
      </c>
      <c r="B576" s="6" t="s">
        <v>3967</v>
      </c>
      <c r="C576" s="6">
        <v>696685</v>
      </c>
      <c r="D576" s="6">
        <v>10543484</v>
      </c>
      <c r="E576" s="6" t="str">
        <f t="shared" si="179"/>
        <v>hp_10543484</v>
      </c>
      <c r="F576" s="7" t="s">
        <v>3968</v>
      </c>
      <c r="G576" s="6">
        <v>2533400</v>
      </c>
      <c r="H576" s="7">
        <f t="shared" si="187"/>
        <v>6582503</v>
      </c>
      <c r="I576" s="7" t="str">
        <f t="shared" si="180"/>
        <v>atk_6582503</v>
      </c>
      <c r="J576" s="7" t="s">
        <v>3973</v>
      </c>
      <c r="K576" s="7" t="s">
        <v>3997</v>
      </c>
      <c r="L576" s="7" t="s">
        <v>3975</v>
      </c>
      <c r="M576" s="7" t="s">
        <v>3976</v>
      </c>
      <c r="O576" s="7" t="str">
        <f t="shared" si="181"/>
        <v>hp_10543484;atk_6582503;hit_500000;miss_100;cirt_0;cirtSub_-3500</v>
      </c>
      <c r="V576" s="7" t="str">
        <f t="shared" si="177"/>
        <v>沙漠遗迹10-6</v>
      </c>
      <c r="W576" s="7">
        <f t="shared" si="189"/>
        <v>971</v>
      </c>
      <c r="X576" s="9" t="s">
        <v>800</v>
      </c>
      <c r="Y576" s="9">
        <v>6</v>
      </c>
      <c r="Z576" s="8">
        <f t="shared" si="185"/>
        <v>2991</v>
      </c>
      <c r="AA576" s="6" t="s">
        <v>3967</v>
      </c>
      <c r="AB576" s="6">
        <v>2519675</v>
      </c>
      <c r="AC576" s="6">
        <f t="shared" si="191"/>
        <v>1.145</v>
      </c>
      <c r="AD576" s="6">
        <f t="shared" si="192"/>
        <v>2885027</v>
      </c>
      <c r="AE576" s="6">
        <f t="shared" si="196"/>
        <v>847506</v>
      </c>
      <c r="AF576" s="6">
        <v>870000</v>
      </c>
      <c r="AG576" s="11">
        <f t="shared" si="194"/>
        <v>4602533</v>
      </c>
      <c r="AH576">
        <f t="shared" si="193"/>
        <v>1.8266375623840376</v>
      </c>
      <c r="AI576" s="53">
        <v>0.65</v>
      </c>
      <c r="AJ576" s="7" t="str">
        <f t="shared" si="178"/>
        <v>hp_4602533</v>
      </c>
      <c r="AK576" s="7" t="s">
        <v>3968</v>
      </c>
      <c r="AL576" s="7">
        <v>459500</v>
      </c>
      <c r="AM576" s="7">
        <f>INT(IF(MOD(Y576,3)=0,INT(AL576*0.55),INT(AL576*0.35)))</f>
        <v>252725</v>
      </c>
      <c r="AN576" s="54">
        <f t="shared" si="182"/>
        <v>545570</v>
      </c>
      <c r="AO576" s="7" t="str">
        <f t="shared" si="183"/>
        <v>atk_545570</v>
      </c>
      <c r="AP576" s="7" t="s">
        <v>3973</v>
      </c>
      <c r="AQ576" s="7" t="s">
        <v>3988</v>
      </c>
      <c r="AR576" s="7" t="s">
        <v>3975</v>
      </c>
      <c r="AS576" s="7" t="s">
        <v>3976</v>
      </c>
      <c r="AU576" s="7" t="str">
        <f t="shared" si="184"/>
        <v>hp_4602533;atk_545570;hit_500000;miss_55;cirt_0;cirtSub_-3500</v>
      </c>
    </row>
    <row r="577" spans="1:47" x14ac:dyDescent="0.2">
      <c r="A577" s="8" t="s">
        <v>2283</v>
      </c>
      <c r="B577" s="6" t="s">
        <v>3967</v>
      </c>
      <c r="C577" s="6">
        <v>696685</v>
      </c>
      <c r="D577" s="6">
        <v>10575330</v>
      </c>
      <c r="E577" s="6" t="str">
        <f t="shared" si="179"/>
        <v>hp_10575330</v>
      </c>
      <c r="F577" s="7" t="s">
        <v>3968</v>
      </c>
      <c r="G577" s="6">
        <v>2533400</v>
      </c>
      <c r="H577" s="7">
        <f t="shared" si="187"/>
        <v>6582503</v>
      </c>
      <c r="I577" s="7" t="str">
        <f t="shared" si="180"/>
        <v>atk_6582503</v>
      </c>
      <c r="J577" s="7" t="s">
        <v>3973</v>
      </c>
      <c r="K577" s="7" t="s">
        <v>3997</v>
      </c>
      <c r="L577" s="7" t="s">
        <v>3975</v>
      </c>
      <c r="M577" s="7" t="s">
        <v>3976</v>
      </c>
      <c r="O577" s="7" t="str">
        <f t="shared" si="181"/>
        <v>hp_10575330;atk_6582503;hit_500000;miss_100;cirt_0;cirtSub_-3500</v>
      </c>
      <c r="V577" s="7" t="str">
        <f t="shared" ref="V577:V640" si="199">X577&amp;"-"&amp;Y577</f>
        <v>沙漠遗迹10-7</v>
      </c>
      <c r="W577" s="7">
        <f t="shared" si="189"/>
        <v>973</v>
      </c>
      <c r="X577" s="9" t="s">
        <v>800</v>
      </c>
      <c r="Y577" s="9">
        <v>7</v>
      </c>
      <c r="Z577" s="8">
        <f t="shared" si="185"/>
        <v>2998</v>
      </c>
      <c r="AA577" s="6" t="s">
        <v>3967</v>
      </c>
      <c r="AB577" s="6">
        <v>2525884</v>
      </c>
      <c r="AC577" s="6">
        <f t="shared" si="191"/>
        <v>1.145</v>
      </c>
      <c r="AD577" s="6">
        <f t="shared" si="192"/>
        <v>2892137</v>
      </c>
      <c r="AE577" s="6">
        <f t="shared" si="196"/>
        <v>847506</v>
      </c>
      <c r="AF577" s="6">
        <v>870000</v>
      </c>
      <c r="AG577" s="11">
        <f t="shared" si="194"/>
        <v>4609643</v>
      </c>
      <c r="AH577">
        <f t="shared" si="193"/>
        <v>1.8249622706347559</v>
      </c>
      <c r="AI577" s="53">
        <v>0.65</v>
      </c>
      <c r="AJ577" s="7" t="str">
        <f t="shared" ref="AJ577:AJ640" si="200">AA577&amp;"_"&amp;AG577</f>
        <v>hp_4609643</v>
      </c>
      <c r="AK577" s="7" t="s">
        <v>3968</v>
      </c>
      <c r="AL577" s="7">
        <v>460600</v>
      </c>
      <c r="AM577" s="7">
        <f>INT(IF(MOD(Y577,3)=0,INT(AL577*0.55),INT(AL577*0.35)))</f>
        <v>161210</v>
      </c>
      <c r="AN577" s="54">
        <f t="shared" si="182"/>
        <v>546375</v>
      </c>
      <c r="AO577" s="7" t="str">
        <f t="shared" si="183"/>
        <v>atk_546375</v>
      </c>
      <c r="AP577" s="7" t="s">
        <v>3973</v>
      </c>
      <c r="AQ577" s="7" t="s">
        <v>3988</v>
      </c>
      <c r="AR577" s="7" t="s">
        <v>3975</v>
      </c>
      <c r="AS577" s="7" t="s">
        <v>3976</v>
      </c>
      <c r="AU577" s="7" t="str">
        <f t="shared" si="184"/>
        <v>hp_4609643;atk_546375;hit_500000;miss_55;cirt_0;cirtSub_-3500</v>
      </c>
    </row>
    <row r="578" spans="1:47" x14ac:dyDescent="0.2">
      <c r="A578" s="8" t="s">
        <v>2283</v>
      </c>
      <c r="B578" s="6" t="s">
        <v>3967</v>
      </c>
      <c r="C578" s="6">
        <v>696685</v>
      </c>
      <c r="D578" s="6">
        <v>10607233</v>
      </c>
      <c r="E578" s="6" t="str">
        <f t="shared" ref="E578:E641" si="201">B578&amp;"_"&amp;D578</f>
        <v>hp_10607233</v>
      </c>
      <c r="F578" s="7" t="s">
        <v>3968</v>
      </c>
      <c r="G578" s="6">
        <v>2533400</v>
      </c>
      <c r="H578" s="7">
        <f t="shared" si="187"/>
        <v>6582503</v>
      </c>
      <c r="I578" s="7" t="str">
        <f t="shared" ref="I578:I641" si="202">F578&amp;"_"&amp;H578</f>
        <v>atk_6582503</v>
      </c>
      <c r="J578" s="7" t="s">
        <v>3973</v>
      </c>
      <c r="K578" s="7" t="s">
        <v>3997</v>
      </c>
      <c r="L578" s="7" t="s">
        <v>3975</v>
      </c>
      <c r="M578" s="7" t="s">
        <v>3976</v>
      </c>
      <c r="O578" s="7" t="str">
        <f t="shared" ref="O578:O641" si="203">E578&amp;";"&amp;I578&amp;";"&amp;J578&amp;";"&amp;K578&amp;";"&amp;L578&amp;";"&amp;M578</f>
        <v>hp_10607233;atk_6582503;hit_500000;miss_100;cirt_0;cirtSub_-3500</v>
      </c>
      <c r="V578" s="7" t="str">
        <f t="shared" si="199"/>
        <v>沙漠遗迹10-8</v>
      </c>
      <c r="W578" s="7">
        <f t="shared" si="189"/>
        <v>975</v>
      </c>
      <c r="X578" s="9" t="s">
        <v>800</v>
      </c>
      <c r="Y578" s="9">
        <v>8</v>
      </c>
      <c r="Z578" s="8">
        <f t="shared" si="185"/>
        <v>3006</v>
      </c>
      <c r="AA578" s="6" t="s">
        <v>3967</v>
      </c>
      <c r="AB578" s="6">
        <v>2532093</v>
      </c>
      <c r="AC578" s="6">
        <f t="shared" si="191"/>
        <v>1.145</v>
      </c>
      <c r="AD578" s="6">
        <f t="shared" si="192"/>
        <v>2899246</v>
      </c>
      <c r="AE578" s="6">
        <f t="shared" si="196"/>
        <v>847506</v>
      </c>
      <c r="AF578" s="6">
        <v>870000</v>
      </c>
      <c r="AG578" s="11">
        <f t="shared" si="194"/>
        <v>4616752</v>
      </c>
      <c r="AH578">
        <f t="shared" si="193"/>
        <v>1.8232947999935232</v>
      </c>
      <c r="AI578" s="53">
        <v>0.65</v>
      </c>
      <c r="AJ578" s="7" t="str">
        <f t="shared" si="200"/>
        <v>hp_4616752</v>
      </c>
      <c r="AK578" s="7" t="s">
        <v>3968</v>
      </c>
      <c r="AL578" s="7">
        <v>461700</v>
      </c>
      <c r="AM578" s="7">
        <f>INT(IF(MOD(Y578,3)=0,INT(AL578*0.55),INT(AL578*0.35)))</f>
        <v>161595</v>
      </c>
      <c r="AN578" s="54">
        <f t="shared" ref="AN578:AN641" si="204">INT(AL578*AI578*AH578)</f>
        <v>547179</v>
      </c>
      <c r="AO578" s="7" t="str">
        <f t="shared" ref="AO578:AO641" si="205">AK578&amp;"_"&amp;AN578</f>
        <v>atk_547179</v>
      </c>
      <c r="AP578" s="7" t="s">
        <v>3973</v>
      </c>
      <c r="AQ578" s="7" t="s">
        <v>3988</v>
      </c>
      <c r="AR578" s="7" t="s">
        <v>3975</v>
      </c>
      <c r="AS578" s="7" t="s">
        <v>3976</v>
      </c>
      <c r="AU578" s="7" t="str">
        <f t="shared" ref="AU578:AU641" si="206">AJ578&amp;";"&amp;AO578&amp;";"&amp;AP578&amp;";"&amp;AQ578&amp;";"&amp;AR578&amp;";"&amp;AS578</f>
        <v>hp_4616752;atk_547179;hit_500000;miss_55;cirt_0;cirtSub_-3500</v>
      </c>
    </row>
    <row r="579" spans="1:47" x14ac:dyDescent="0.2">
      <c r="A579" s="8" t="s">
        <v>2284</v>
      </c>
      <c r="B579" s="6" t="s">
        <v>3967</v>
      </c>
      <c r="C579" s="6">
        <v>703725</v>
      </c>
      <c r="D579" s="6">
        <v>10687767</v>
      </c>
      <c r="E579" s="6" t="str">
        <f t="shared" si="201"/>
        <v>hp_10687767</v>
      </c>
      <c r="F579" s="7" t="s">
        <v>3968</v>
      </c>
      <c r="G579" s="6">
        <v>2559000</v>
      </c>
      <c r="H579" s="7">
        <f t="shared" si="187"/>
        <v>6668707</v>
      </c>
      <c r="I579" s="7" t="str">
        <f t="shared" si="202"/>
        <v>atk_6668707</v>
      </c>
      <c r="J579" s="7" t="s">
        <v>3973</v>
      </c>
      <c r="K579" s="7" t="s">
        <v>3997</v>
      </c>
      <c r="L579" s="7" t="s">
        <v>3975</v>
      </c>
      <c r="M579" s="7" t="s">
        <v>3976</v>
      </c>
      <c r="O579" s="7" t="str">
        <f t="shared" si="203"/>
        <v>hp_10687767;atk_6668707;hit_500000;miss_100;cirt_0;cirtSub_-3500</v>
      </c>
      <c r="V579" s="7" t="str">
        <f t="shared" si="199"/>
        <v>沙漠遗迹10-9</v>
      </c>
      <c r="W579" s="7">
        <f t="shared" si="189"/>
        <v>977</v>
      </c>
      <c r="X579" s="9" t="s">
        <v>800</v>
      </c>
      <c r="Y579" s="9">
        <v>9</v>
      </c>
      <c r="Z579" s="8">
        <f t="shared" ref="Z579:Z642" si="207">Y579+Z578</f>
        <v>3015</v>
      </c>
      <c r="AA579" s="6" t="s">
        <v>3967</v>
      </c>
      <c r="AB579" s="6">
        <v>2538304</v>
      </c>
      <c r="AC579" s="6">
        <f t="shared" si="191"/>
        <v>1.1475000000000002</v>
      </c>
      <c r="AD579" s="6">
        <f t="shared" si="192"/>
        <v>2912703</v>
      </c>
      <c r="AE579" s="6">
        <f t="shared" si="196"/>
        <v>847506</v>
      </c>
      <c r="AF579" s="6">
        <v>870000</v>
      </c>
      <c r="AG579" s="11">
        <f t="shared" si="194"/>
        <v>4630209</v>
      </c>
      <c r="AH579">
        <f t="shared" si="193"/>
        <v>1.8241349341922797</v>
      </c>
      <c r="AI579" s="53">
        <v>0.65</v>
      </c>
      <c r="AJ579" s="7" t="str">
        <f t="shared" si="200"/>
        <v>hp_4630209</v>
      </c>
      <c r="AK579" s="7" t="s">
        <v>3968</v>
      </c>
      <c r="AL579" s="7">
        <v>462800</v>
      </c>
      <c r="AM579" s="7">
        <f>INT(IF(MOD(Y579,3)=0,INT(AL579*0.55),INT(AL579*0.35)))</f>
        <v>254540</v>
      </c>
      <c r="AN579" s="54">
        <f t="shared" si="204"/>
        <v>548736</v>
      </c>
      <c r="AO579" s="7" t="str">
        <f t="shared" si="205"/>
        <v>atk_548736</v>
      </c>
      <c r="AP579" s="7" t="s">
        <v>3973</v>
      </c>
      <c r="AQ579" s="7" t="s">
        <v>3988</v>
      </c>
      <c r="AR579" s="7" t="s">
        <v>3975</v>
      </c>
      <c r="AS579" s="7" t="s">
        <v>3976</v>
      </c>
      <c r="AU579" s="7" t="str">
        <f t="shared" si="206"/>
        <v>hp_4630209;atk_548736;hit_500000;miss_55;cirt_0;cirtSub_-3500</v>
      </c>
    </row>
    <row r="580" spans="1:47" s="12" customFormat="1" x14ac:dyDescent="0.2">
      <c r="A580" s="8" t="s">
        <v>2284</v>
      </c>
      <c r="B580" s="6" t="s">
        <v>3967</v>
      </c>
      <c r="C580" s="6">
        <v>703725</v>
      </c>
      <c r="D580" s="6">
        <v>10719106</v>
      </c>
      <c r="E580" s="6" t="str">
        <f t="shared" si="201"/>
        <v>hp_10719106</v>
      </c>
      <c r="F580" s="7" t="s">
        <v>3968</v>
      </c>
      <c r="G580" s="6">
        <v>2559000</v>
      </c>
      <c r="H580" s="7">
        <f t="shared" si="187"/>
        <v>6668707</v>
      </c>
      <c r="I580" s="7" t="str">
        <f t="shared" si="202"/>
        <v>atk_6668707</v>
      </c>
      <c r="J580" s="7" t="s">
        <v>3973</v>
      </c>
      <c r="K580" s="7" t="s">
        <v>3997</v>
      </c>
      <c r="L580" s="7" t="s">
        <v>3975</v>
      </c>
      <c r="M580" s="7" t="s">
        <v>3976</v>
      </c>
      <c r="N580" s="7"/>
      <c r="O580" s="7" t="str">
        <f t="shared" si="203"/>
        <v>hp_10719106;atk_6668707;hit_500000;miss_100;cirt_0;cirtSub_-3500</v>
      </c>
      <c r="P580" s="7"/>
      <c r="Q580" s="7"/>
      <c r="R580" s="7"/>
      <c r="S580" s="7"/>
      <c r="T580" s="7"/>
      <c r="V580" s="12" t="str">
        <f t="shared" si="199"/>
        <v>沙漠遗迹10-10</v>
      </c>
      <c r="W580" s="12">
        <f t="shared" si="189"/>
        <v>979</v>
      </c>
      <c r="X580" s="5" t="s">
        <v>800</v>
      </c>
      <c r="Y580" s="5">
        <v>10</v>
      </c>
      <c r="Z580" s="5">
        <f t="shared" si="207"/>
        <v>3025</v>
      </c>
      <c r="AA580" s="11" t="s">
        <v>3967</v>
      </c>
      <c r="AB580" s="11">
        <v>2544515</v>
      </c>
      <c r="AC580" s="11">
        <f t="shared" si="191"/>
        <v>1.1475000000000002</v>
      </c>
      <c r="AD580" s="11">
        <f t="shared" si="192"/>
        <v>2919830</v>
      </c>
      <c r="AE580" s="6">
        <f t="shared" si="196"/>
        <v>847506</v>
      </c>
      <c r="AF580" s="11">
        <v>870000</v>
      </c>
      <c r="AG580" s="11">
        <f t="shared" si="194"/>
        <v>4637336</v>
      </c>
      <c r="AH580">
        <f t="shared" si="193"/>
        <v>1.8224832630186891</v>
      </c>
      <c r="AI580" s="53">
        <v>0.65</v>
      </c>
      <c r="AJ580" s="7" t="str">
        <f t="shared" si="200"/>
        <v>hp_4637336</v>
      </c>
      <c r="AK580" s="12" t="s">
        <v>3968</v>
      </c>
      <c r="AL580" s="12">
        <v>463900</v>
      </c>
      <c r="AM580" s="7">
        <f>INT(IF(MOD(Y580,3)=0,INT(AL580*0.55),INT(AL580*0.35)))</f>
        <v>162365</v>
      </c>
      <c r="AN580" s="54">
        <f t="shared" si="204"/>
        <v>549542</v>
      </c>
      <c r="AO580" s="7" t="str">
        <f t="shared" si="205"/>
        <v>atk_549542</v>
      </c>
      <c r="AP580" s="12" t="s">
        <v>3973</v>
      </c>
      <c r="AQ580" s="12" t="s">
        <v>3988</v>
      </c>
      <c r="AR580" s="12" t="s">
        <v>3975</v>
      </c>
      <c r="AS580" s="12" t="s">
        <v>3976</v>
      </c>
      <c r="AU580" s="12" t="str">
        <f t="shared" si="206"/>
        <v>hp_4637336;atk_549542;hit_500000;miss_55;cirt_0;cirtSub_-3500</v>
      </c>
    </row>
    <row r="581" spans="1:47" x14ac:dyDescent="0.2">
      <c r="A581" s="8" t="s">
        <v>2284</v>
      </c>
      <c r="B581" s="6" t="s">
        <v>3967</v>
      </c>
      <c r="C581" s="6">
        <v>703725</v>
      </c>
      <c r="D581" s="6">
        <v>10750500</v>
      </c>
      <c r="E581" s="6" t="str">
        <f t="shared" si="201"/>
        <v>hp_10750500</v>
      </c>
      <c r="F581" s="7" t="s">
        <v>3968</v>
      </c>
      <c r="G581" s="6">
        <v>2559000</v>
      </c>
      <c r="H581" s="7">
        <f t="shared" si="187"/>
        <v>6668707</v>
      </c>
      <c r="I581" s="7" t="str">
        <f t="shared" si="202"/>
        <v>atk_6668707</v>
      </c>
      <c r="J581" s="7" t="s">
        <v>3973</v>
      </c>
      <c r="K581" s="7" t="s">
        <v>3997</v>
      </c>
      <c r="L581" s="7" t="s">
        <v>3975</v>
      </c>
      <c r="M581" s="7" t="s">
        <v>3976</v>
      </c>
      <c r="O581" s="7" t="str">
        <f t="shared" si="203"/>
        <v>hp_10750500;atk_6668707;hit_500000;miss_100;cirt_0;cirtSub_-3500</v>
      </c>
      <c r="V581" s="7" t="str">
        <f t="shared" si="199"/>
        <v>流星瀑布1-1</v>
      </c>
      <c r="W581" s="7">
        <f t="shared" si="189"/>
        <v>981</v>
      </c>
      <c r="X581" s="9" t="s">
        <v>901</v>
      </c>
      <c r="Y581" s="9">
        <v>1</v>
      </c>
      <c r="Z581" s="8">
        <f t="shared" si="207"/>
        <v>3026</v>
      </c>
      <c r="AA581" s="6" t="s">
        <v>3967</v>
      </c>
      <c r="AB581" s="6">
        <v>2550727</v>
      </c>
      <c r="AC581" s="6">
        <f t="shared" si="191"/>
        <v>1.1499999999999999</v>
      </c>
      <c r="AD581" s="6">
        <f t="shared" si="192"/>
        <v>2933336</v>
      </c>
      <c r="AE581" s="6">
        <f t="shared" ref="AE581" si="208">IF(MOD(Y581,1)=0,INT(AD580*0.3),0)</f>
        <v>875949</v>
      </c>
      <c r="AF581" s="6">
        <v>870000</v>
      </c>
      <c r="AG581" s="11">
        <f t="shared" si="194"/>
        <v>4679285</v>
      </c>
      <c r="AH581">
        <f t="shared" si="193"/>
        <v>1.8344907157841666</v>
      </c>
      <c r="AI581" s="53">
        <v>0.65</v>
      </c>
      <c r="AJ581" s="7" t="str">
        <f t="shared" si="200"/>
        <v>hp_4679285</v>
      </c>
      <c r="AK581" s="7" t="s">
        <v>3968</v>
      </c>
      <c r="AL581" s="7">
        <v>465000</v>
      </c>
      <c r="AM581" s="7">
        <f>INT(IF(MOD(Y581,3)=0,INT(AL581*0.55),INT(AL581*0.35)))</f>
        <v>162750</v>
      </c>
      <c r="AN581" s="54">
        <f t="shared" si="204"/>
        <v>554474</v>
      </c>
      <c r="AO581" s="7" t="str">
        <f t="shared" si="205"/>
        <v>atk_554474</v>
      </c>
      <c r="AP581" s="7" t="s">
        <v>3973</v>
      </c>
      <c r="AQ581" s="7" t="s">
        <v>3989</v>
      </c>
      <c r="AR581" s="7" t="s">
        <v>3975</v>
      </c>
      <c r="AS581" s="7" t="s">
        <v>3976</v>
      </c>
      <c r="AU581" s="7" t="str">
        <f t="shared" si="206"/>
        <v>hp_4679285;atk_554474;hit_500000;miss_60;cirt_0;cirtSub_-3500</v>
      </c>
    </row>
    <row r="582" spans="1:47" x14ac:dyDescent="0.2">
      <c r="A582" s="8" t="s">
        <v>2285</v>
      </c>
      <c r="B582" s="6" t="s">
        <v>3967</v>
      </c>
      <c r="C582" s="6">
        <v>710545</v>
      </c>
      <c r="D582" s="6">
        <v>10830570</v>
      </c>
      <c r="E582" s="6" t="str">
        <f t="shared" si="201"/>
        <v>hp_10830570</v>
      </c>
      <c r="F582" s="7" t="s">
        <v>3968</v>
      </c>
      <c r="G582" s="6">
        <v>2583800</v>
      </c>
      <c r="H582" s="7">
        <f t="shared" si="187"/>
        <v>6753579</v>
      </c>
      <c r="I582" s="7" t="str">
        <f t="shared" si="202"/>
        <v>atk_6753579</v>
      </c>
      <c r="J582" s="7" t="s">
        <v>3973</v>
      </c>
      <c r="K582" s="7" t="s">
        <v>3997</v>
      </c>
      <c r="L582" s="7" t="s">
        <v>3975</v>
      </c>
      <c r="M582" s="7" t="s">
        <v>3976</v>
      </c>
      <c r="O582" s="7" t="str">
        <f t="shared" si="203"/>
        <v>hp_10830570;atk_6753579;hit_500000;miss_100;cirt_0;cirtSub_-3500</v>
      </c>
      <c r="V582" s="7" t="str">
        <f t="shared" si="199"/>
        <v>流星瀑布1-2</v>
      </c>
      <c r="W582" s="7">
        <f t="shared" si="189"/>
        <v>983</v>
      </c>
      <c r="X582" s="9" t="s">
        <v>901</v>
      </c>
      <c r="Y582" s="9">
        <v>2</v>
      </c>
      <c r="Z582" s="8">
        <f t="shared" si="207"/>
        <v>3028</v>
      </c>
      <c r="AA582" s="6" t="s">
        <v>3967</v>
      </c>
      <c r="AB582" s="6">
        <v>2555952</v>
      </c>
      <c r="AC582" s="6">
        <f t="shared" si="191"/>
        <v>1.1499999999999999</v>
      </c>
      <c r="AD582" s="6">
        <f t="shared" si="192"/>
        <v>2939344</v>
      </c>
      <c r="AE582" s="6">
        <f t="shared" si="196"/>
        <v>875949</v>
      </c>
      <c r="AF582" s="6">
        <v>870000</v>
      </c>
      <c r="AG582" s="11">
        <f t="shared" si="194"/>
        <v>4685293</v>
      </c>
      <c r="AH582">
        <f t="shared" si="193"/>
        <v>1.83309115351149</v>
      </c>
      <c r="AI582" s="53">
        <v>0.65</v>
      </c>
      <c r="AJ582" s="7" t="str">
        <f t="shared" si="200"/>
        <v>hp_4685293</v>
      </c>
      <c r="AK582" s="7" t="s">
        <v>3968</v>
      </c>
      <c r="AL582" s="7">
        <v>465920</v>
      </c>
      <c r="AM582" s="7">
        <f>INT(IF(MOD(Y582,3)=0,INT(AL582*0.55),INT(AL582*0.35)))</f>
        <v>163072</v>
      </c>
      <c r="AN582" s="54">
        <f t="shared" si="204"/>
        <v>555147</v>
      </c>
      <c r="AO582" s="7" t="str">
        <f t="shared" si="205"/>
        <v>atk_555147</v>
      </c>
      <c r="AP582" s="7" t="s">
        <v>3973</v>
      </c>
      <c r="AQ582" s="7" t="s">
        <v>3989</v>
      </c>
      <c r="AR582" s="7" t="s">
        <v>3975</v>
      </c>
      <c r="AS582" s="7" t="s">
        <v>3976</v>
      </c>
      <c r="AU582" s="7" t="str">
        <f t="shared" si="206"/>
        <v>hp_4685293;atk_555147;hit_500000;miss_60;cirt_0;cirtSub_-3500</v>
      </c>
    </row>
    <row r="583" spans="1:47" x14ac:dyDescent="0.2">
      <c r="A583" s="8" t="s">
        <v>2285</v>
      </c>
      <c r="B583" s="6" t="s">
        <v>3967</v>
      </c>
      <c r="C583" s="6">
        <v>710545</v>
      </c>
      <c r="D583" s="6">
        <v>10862111</v>
      </c>
      <c r="E583" s="6" t="str">
        <f t="shared" si="201"/>
        <v>hp_10862111</v>
      </c>
      <c r="F583" s="7" t="s">
        <v>3968</v>
      </c>
      <c r="G583" s="6">
        <v>2583800</v>
      </c>
      <c r="H583" s="7">
        <f t="shared" si="187"/>
        <v>6753579</v>
      </c>
      <c r="I583" s="7" t="str">
        <f t="shared" si="202"/>
        <v>atk_6753579</v>
      </c>
      <c r="J583" s="7" t="s">
        <v>3973</v>
      </c>
      <c r="K583" s="7" t="s">
        <v>3997</v>
      </c>
      <c r="L583" s="7" t="s">
        <v>3975</v>
      </c>
      <c r="M583" s="7" t="s">
        <v>3976</v>
      </c>
      <c r="O583" s="7" t="str">
        <f t="shared" si="203"/>
        <v>hp_10862111;atk_6753579;hit_500000;miss_100;cirt_0;cirtSub_-3500</v>
      </c>
      <c r="V583" s="7" t="str">
        <f t="shared" si="199"/>
        <v>流星瀑布1-3</v>
      </c>
      <c r="W583" s="7">
        <f t="shared" si="189"/>
        <v>985</v>
      </c>
      <c r="X583" s="9" t="s">
        <v>901</v>
      </c>
      <c r="Y583" s="9">
        <v>3</v>
      </c>
      <c r="Z583" s="8">
        <f t="shared" si="207"/>
        <v>3031</v>
      </c>
      <c r="AA583" s="6" t="s">
        <v>3967</v>
      </c>
      <c r="AB583" s="6">
        <v>2561179</v>
      </c>
      <c r="AC583" s="6">
        <f t="shared" si="191"/>
        <v>1.1524999999999999</v>
      </c>
      <c r="AD583" s="6">
        <f t="shared" si="192"/>
        <v>2951758</v>
      </c>
      <c r="AE583" s="6">
        <f t="shared" si="196"/>
        <v>875949</v>
      </c>
      <c r="AF583" s="6">
        <v>870000</v>
      </c>
      <c r="AG583" s="11">
        <f t="shared" si="194"/>
        <v>4697707</v>
      </c>
      <c r="AH583">
        <f t="shared" si="193"/>
        <v>1.8341970631494324</v>
      </c>
      <c r="AI583" s="53">
        <v>0.65</v>
      </c>
      <c r="AJ583" s="7" t="str">
        <f t="shared" si="200"/>
        <v>hp_4697707</v>
      </c>
      <c r="AK583" s="7" t="s">
        <v>3968</v>
      </c>
      <c r="AL583" s="7">
        <v>466840</v>
      </c>
      <c r="AM583" s="7">
        <f>INT(IF(MOD(Y583,3)=0,INT(AL583*0.55),INT(AL583*0.35)))</f>
        <v>256762</v>
      </c>
      <c r="AN583" s="54">
        <f t="shared" si="204"/>
        <v>556579</v>
      </c>
      <c r="AO583" s="7" t="str">
        <f t="shared" si="205"/>
        <v>atk_556579</v>
      </c>
      <c r="AP583" s="7" t="s">
        <v>3973</v>
      </c>
      <c r="AQ583" s="7" t="s">
        <v>3989</v>
      </c>
      <c r="AR583" s="7" t="s">
        <v>3975</v>
      </c>
      <c r="AS583" s="7" t="s">
        <v>3976</v>
      </c>
      <c r="AU583" s="7" t="str">
        <f t="shared" si="206"/>
        <v>hp_4697707;atk_556579;hit_500000;miss_60;cirt_0;cirtSub_-3500</v>
      </c>
    </row>
    <row r="584" spans="1:47" x14ac:dyDescent="0.2">
      <c r="A584" s="8" t="s">
        <v>2285</v>
      </c>
      <c r="B584" s="6" t="s">
        <v>3967</v>
      </c>
      <c r="C584" s="6">
        <v>710545</v>
      </c>
      <c r="D584" s="6">
        <v>10893709</v>
      </c>
      <c r="E584" s="6" t="str">
        <f t="shared" si="201"/>
        <v>hp_10893709</v>
      </c>
      <c r="F584" s="7" t="s">
        <v>3968</v>
      </c>
      <c r="G584" s="6">
        <v>2583800</v>
      </c>
      <c r="H584" s="7">
        <f t="shared" si="187"/>
        <v>6753579</v>
      </c>
      <c r="I584" s="7" t="str">
        <f t="shared" si="202"/>
        <v>atk_6753579</v>
      </c>
      <c r="J584" s="7" t="s">
        <v>3973</v>
      </c>
      <c r="K584" s="7" t="s">
        <v>3997</v>
      </c>
      <c r="L584" s="7" t="s">
        <v>3975</v>
      </c>
      <c r="M584" s="7" t="s">
        <v>3976</v>
      </c>
      <c r="O584" s="7" t="str">
        <f t="shared" si="203"/>
        <v>hp_10893709;atk_6753579;hit_500000;miss_100;cirt_0;cirtSub_-3500</v>
      </c>
      <c r="V584" s="7" t="str">
        <f t="shared" si="199"/>
        <v>流星瀑布1-4</v>
      </c>
      <c r="W584" s="7">
        <f t="shared" si="189"/>
        <v>987</v>
      </c>
      <c r="X584" s="9" t="s">
        <v>901</v>
      </c>
      <c r="Y584" s="9">
        <v>4</v>
      </c>
      <c r="Z584" s="8">
        <f t="shared" si="207"/>
        <v>3035</v>
      </c>
      <c r="AA584" s="6" t="s">
        <v>3967</v>
      </c>
      <c r="AB584" s="6">
        <v>2566406</v>
      </c>
      <c r="AC584" s="6">
        <f t="shared" si="191"/>
        <v>1.1524999999999999</v>
      </c>
      <c r="AD584" s="6">
        <f t="shared" si="192"/>
        <v>2957782</v>
      </c>
      <c r="AE584" s="6">
        <f t="shared" si="196"/>
        <v>875949</v>
      </c>
      <c r="AF584" s="6">
        <v>870000</v>
      </c>
      <c r="AG584" s="11">
        <f t="shared" si="194"/>
        <v>4703731</v>
      </c>
      <c r="AH584">
        <f t="shared" si="193"/>
        <v>1.8328086047180376</v>
      </c>
      <c r="AI584" s="53">
        <v>0.65</v>
      </c>
      <c r="AJ584" s="7" t="str">
        <f t="shared" si="200"/>
        <v>hp_4703731</v>
      </c>
      <c r="AK584" s="7" t="s">
        <v>3968</v>
      </c>
      <c r="AL584" s="7">
        <v>467760</v>
      </c>
      <c r="AM584" s="7">
        <f>INT(IF(MOD(Y584,3)=0,INT(AL584*0.55),INT(AL584*0.35)))</f>
        <v>163716</v>
      </c>
      <c r="AN584" s="54">
        <f t="shared" si="204"/>
        <v>557254</v>
      </c>
      <c r="AO584" s="7" t="str">
        <f t="shared" si="205"/>
        <v>atk_557254</v>
      </c>
      <c r="AP584" s="7" t="s">
        <v>3973</v>
      </c>
      <c r="AQ584" s="7" t="s">
        <v>3989</v>
      </c>
      <c r="AR584" s="7" t="s">
        <v>3975</v>
      </c>
      <c r="AS584" s="7" t="s">
        <v>3976</v>
      </c>
      <c r="AU584" s="7" t="str">
        <f t="shared" si="206"/>
        <v>hp_4703731;atk_557254;hit_500000;miss_60;cirt_0;cirtSub_-3500</v>
      </c>
    </row>
    <row r="585" spans="1:47" x14ac:dyDescent="0.2">
      <c r="A585" s="8" t="s">
        <v>2286</v>
      </c>
      <c r="B585" s="6" t="s">
        <v>3967</v>
      </c>
      <c r="C585" s="6">
        <v>717365</v>
      </c>
      <c r="D585" s="6">
        <v>10974250</v>
      </c>
      <c r="E585" s="6" t="str">
        <f t="shared" si="201"/>
        <v>hp_10974250</v>
      </c>
      <c r="F585" s="7" t="s">
        <v>3968</v>
      </c>
      <c r="G585" s="6">
        <v>2608600</v>
      </c>
      <c r="H585" s="7">
        <f t="shared" si="187"/>
        <v>6838891</v>
      </c>
      <c r="I585" s="7" t="str">
        <f t="shared" si="202"/>
        <v>atk_6838891</v>
      </c>
      <c r="J585" s="7" t="s">
        <v>3973</v>
      </c>
      <c r="K585" s="7" t="s">
        <v>3997</v>
      </c>
      <c r="L585" s="7" t="s">
        <v>3975</v>
      </c>
      <c r="M585" s="7" t="s">
        <v>3976</v>
      </c>
      <c r="O585" s="7" t="str">
        <f t="shared" si="203"/>
        <v>hp_10974250;atk_6838891;hit_500000;miss_100;cirt_0;cirtSub_-3500</v>
      </c>
      <c r="V585" s="7" t="str">
        <f t="shared" si="199"/>
        <v>流星瀑布1-5</v>
      </c>
      <c r="W585" s="7">
        <f t="shared" si="189"/>
        <v>989</v>
      </c>
      <c r="X585" s="9" t="s">
        <v>901</v>
      </c>
      <c r="Y585" s="9">
        <v>5</v>
      </c>
      <c r="Z585" s="8">
        <f t="shared" si="207"/>
        <v>3040</v>
      </c>
      <c r="AA585" s="6" t="s">
        <v>3967</v>
      </c>
      <c r="AB585" s="6">
        <v>2571633</v>
      </c>
      <c r="AC585" s="6">
        <f t="shared" si="191"/>
        <v>1.1524999999999999</v>
      </c>
      <c r="AD585" s="6">
        <f t="shared" si="192"/>
        <v>2963807</v>
      </c>
      <c r="AE585" s="6">
        <f t="shared" si="196"/>
        <v>875949</v>
      </c>
      <c r="AF585" s="6">
        <v>870000</v>
      </c>
      <c r="AG585" s="11">
        <f t="shared" si="194"/>
        <v>4709756</v>
      </c>
      <c r="AH585">
        <f t="shared" si="193"/>
        <v>1.8314261793965159</v>
      </c>
      <c r="AI585" s="53">
        <v>0.65</v>
      </c>
      <c r="AJ585" s="7" t="str">
        <f t="shared" si="200"/>
        <v>hp_4709756</v>
      </c>
      <c r="AK585" s="7" t="s">
        <v>3968</v>
      </c>
      <c r="AL585" s="7">
        <v>468680</v>
      </c>
      <c r="AM585" s="7">
        <f>INT(IF(MOD(Y585,3)=0,INT(AL585*0.55),INT(AL585*0.35)))</f>
        <v>164038</v>
      </c>
      <c r="AN585" s="54">
        <f t="shared" si="204"/>
        <v>557929</v>
      </c>
      <c r="AO585" s="7" t="str">
        <f t="shared" si="205"/>
        <v>atk_557929</v>
      </c>
      <c r="AP585" s="7" t="s">
        <v>3973</v>
      </c>
      <c r="AQ585" s="7" t="s">
        <v>3989</v>
      </c>
      <c r="AR585" s="7" t="s">
        <v>3975</v>
      </c>
      <c r="AS585" s="7" t="s">
        <v>3976</v>
      </c>
      <c r="AU585" s="7" t="str">
        <f t="shared" si="206"/>
        <v>hp_4709756;atk_557929;hit_500000;miss_60;cirt_0;cirtSub_-3500</v>
      </c>
    </row>
    <row r="586" spans="1:47" x14ac:dyDescent="0.2">
      <c r="A586" s="8" t="s">
        <v>2286</v>
      </c>
      <c r="B586" s="6" t="s">
        <v>3967</v>
      </c>
      <c r="C586" s="6">
        <v>717365</v>
      </c>
      <c r="D586" s="6">
        <v>11005995</v>
      </c>
      <c r="E586" s="6" t="str">
        <f t="shared" si="201"/>
        <v>hp_11005995</v>
      </c>
      <c r="F586" s="7" t="s">
        <v>3968</v>
      </c>
      <c r="G586" s="6">
        <v>2608600</v>
      </c>
      <c r="H586" s="7">
        <f t="shared" ref="H586:H649" si="209">INT(G586*VLOOKUP(A586,X:AN,11,0)*VLOOKUP(A586,X:AN,12,0))</f>
        <v>6838891</v>
      </c>
      <c r="I586" s="7" t="str">
        <f t="shared" si="202"/>
        <v>atk_6838891</v>
      </c>
      <c r="J586" s="7" t="s">
        <v>3973</v>
      </c>
      <c r="K586" s="7" t="s">
        <v>3997</v>
      </c>
      <c r="L586" s="7" t="s">
        <v>3975</v>
      </c>
      <c r="M586" s="7" t="s">
        <v>3976</v>
      </c>
      <c r="O586" s="7" t="str">
        <f t="shared" si="203"/>
        <v>hp_11005995;atk_6838891;hit_500000;miss_100;cirt_0;cirtSub_-3500</v>
      </c>
      <c r="V586" s="7" t="str">
        <f t="shared" si="199"/>
        <v>流星瀑布1-6</v>
      </c>
      <c r="W586" s="7">
        <f t="shared" si="189"/>
        <v>991</v>
      </c>
      <c r="X586" s="9" t="s">
        <v>901</v>
      </c>
      <c r="Y586" s="9">
        <v>6</v>
      </c>
      <c r="Z586" s="8">
        <f t="shared" si="207"/>
        <v>3046</v>
      </c>
      <c r="AA586" s="6" t="s">
        <v>3967</v>
      </c>
      <c r="AB586" s="6">
        <v>2576862</v>
      </c>
      <c r="AC586" s="6">
        <f t="shared" si="191"/>
        <v>1.1549999999999998</v>
      </c>
      <c r="AD586" s="6">
        <f t="shared" si="192"/>
        <v>2976275</v>
      </c>
      <c r="AE586" s="6">
        <f t="shared" si="196"/>
        <v>875949</v>
      </c>
      <c r="AF586" s="6">
        <v>870000</v>
      </c>
      <c r="AG586" s="11">
        <f t="shared" si="194"/>
        <v>4722224</v>
      </c>
      <c r="AH586">
        <f t="shared" si="193"/>
        <v>1.8325482699500399</v>
      </c>
      <c r="AI586" s="53">
        <v>0.65</v>
      </c>
      <c r="AJ586" s="7" t="str">
        <f t="shared" si="200"/>
        <v>hp_4722224</v>
      </c>
      <c r="AK586" s="7" t="s">
        <v>3968</v>
      </c>
      <c r="AL586" s="7">
        <v>469600</v>
      </c>
      <c r="AM586" s="7">
        <f>INT(IF(MOD(Y586,3)=0,INT(AL586*0.55),INT(AL586*0.35)))</f>
        <v>258280</v>
      </c>
      <c r="AN586" s="54">
        <f t="shared" si="204"/>
        <v>559367</v>
      </c>
      <c r="AO586" s="7" t="str">
        <f t="shared" si="205"/>
        <v>atk_559367</v>
      </c>
      <c r="AP586" s="7" t="s">
        <v>3973</v>
      </c>
      <c r="AQ586" s="7" t="s">
        <v>3989</v>
      </c>
      <c r="AR586" s="7" t="s">
        <v>3975</v>
      </c>
      <c r="AS586" s="7" t="s">
        <v>3976</v>
      </c>
      <c r="AU586" s="7" t="str">
        <f t="shared" si="206"/>
        <v>hp_4722224;atk_559367;hit_500000;miss_60;cirt_0;cirtSub_-3500</v>
      </c>
    </row>
    <row r="587" spans="1:47" x14ac:dyDescent="0.2">
      <c r="A587" s="8" t="s">
        <v>2286</v>
      </c>
      <c r="B587" s="6" t="s">
        <v>3967</v>
      </c>
      <c r="C587" s="6">
        <v>717365</v>
      </c>
      <c r="D587" s="6">
        <v>11037796</v>
      </c>
      <c r="E587" s="6" t="str">
        <f t="shared" si="201"/>
        <v>hp_11037796</v>
      </c>
      <c r="F587" s="7" t="s">
        <v>3968</v>
      </c>
      <c r="G587" s="6">
        <v>2608600</v>
      </c>
      <c r="H587" s="7">
        <f t="shared" si="209"/>
        <v>6838891</v>
      </c>
      <c r="I587" s="7" t="str">
        <f t="shared" si="202"/>
        <v>atk_6838891</v>
      </c>
      <c r="J587" s="7" t="s">
        <v>3973</v>
      </c>
      <c r="K587" s="7" t="s">
        <v>3997</v>
      </c>
      <c r="L587" s="7" t="s">
        <v>3975</v>
      </c>
      <c r="M587" s="7" t="s">
        <v>3976</v>
      </c>
      <c r="O587" s="7" t="str">
        <f t="shared" si="203"/>
        <v>hp_11037796;atk_6838891;hit_500000;miss_100;cirt_0;cirtSub_-3500</v>
      </c>
      <c r="V587" s="7" t="str">
        <f t="shared" si="199"/>
        <v>流星瀑布1-7</v>
      </c>
      <c r="W587" s="7">
        <f t="shared" si="189"/>
        <v>993</v>
      </c>
      <c r="X587" s="9" t="s">
        <v>901</v>
      </c>
      <c r="Y587" s="9">
        <v>7</v>
      </c>
      <c r="Z587" s="8">
        <f t="shared" si="207"/>
        <v>3053</v>
      </c>
      <c r="AA587" s="6" t="s">
        <v>3967</v>
      </c>
      <c r="AB587" s="6">
        <v>2582091</v>
      </c>
      <c r="AC587" s="6">
        <f t="shared" si="191"/>
        <v>1.1549999999999998</v>
      </c>
      <c r="AD587" s="6">
        <f t="shared" si="192"/>
        <v>2982315</v>
      </c>
      <c r="AE587" s="6">
        <f t="shared" si="196"/>
        <v>875949</v>
      </c>
      <c r="AF587" s="6">
        <v>870000</v>
      </c>
      <c r="AG587" s="11">
        <f t="shared" si="194"/>
        <v>4728264</v>
      </c>
      <c r="AH587">
        <f t="shared" si="193"/>
        <v>1.831176360554295</v>
      </c>
      <c r="AI587" s="53">
        <v>0.65</v>
      </c>
      <c r="AJ587" s="7" t="str">
        <f t="shared" si="200"/>
        <v>hp_4728264</v>
      </c>
      <c r="AK587" s="7" t="s">
        <v>3968</v>
      </c>
      <c r="AL587" s="7">
        <v>470520</v>
      </c>
      <c r="AM587" s="7">
        <f>INT(IF(MOD(Y587,3)=0,INT(AL587*0.55),INT(AL587*0.35)))</f>
        <v>164682</v>
      </c>
      <c r="AN587" s="54">
        <f t="shared" si="204"/>
        <v>560043</v>
      </c>
      <c r="AO587" s="7" t="str">
        <f t="shared" si="205"/>
        <v>atk_560043</v>
      </c>
      <c r="AP587" s="7" t="s">
        <v>3973</v>
      </c>
      <c r="AQ587" s="7" t="s">
        <v>3989</v>
      </c>
      <c r="AR587" s="7" t="s">
        <v>3975</v>
      </c>
      <c r="AS587" s="7" t="s">
        <v>3976</v>
      </c>
      <c r="AU587" s="7" t="str">
        <f t="shared" si="206"/>
        <v>hp_4728264;atk_560043;hit_500000;miss_60;cirt_0;cirtSub_-3500</v>
      </c>
    </row>
    <row r="588" spans="1:47" x14ac:dyDescent="0.2">
      <c r="A588" s="8" t="s">
        <v>2287</v>
      </c>
      <c r="B588" s="6" t="s">
        <v>3967</v>
      </c>
      <c r="C588" s="6">
        <v>724185</v>
      </c>
      <c r="D588" s="6">
        <v>11118881</v>
      </c>
      <c r="E588" s="6" t="str">
        <f t="shared" si="201"/>
        <v>hp_11118881</v>
      </c>
      <c r="F588" s="7" t="s">
        <v>3968</v>
      </c>
      <c r="G588" s="6">
        <v>2633400</v>
      </c>
      <c r="H588" s="7">
        <f t="shared" si="209"/>
        <v>6924687</v>
      </c>
      <c r="I588" s="7" t="str">
        <f t="shared" si="202"/>
        <v>atk_6924687</v>
      </c>
      <c r="J588" s="7" t="s">
        <v>3973</v>
      </c>
      <c r="K588" s="7" t="s">
        <v>3997</v>
      </c>
      <c r="L588" s="7" t="s">
        <v>3975</v>
      </c>
      <c r="M588" s="7" t="s">
        <v>3976</v>
      </c>
      <c r="O588" s="7" t="str">
        <f t="shared" si="203"/>
        <v>hp_11118881;atk_6924687;hit_500000;miss_100;cirt_0;cirtSub_-3500</v>
      </c>
      <c r="V588" s="7" t="str">
        <f t="shared" si="199"/>
        <v>流星瀑布1-8</v>
      </c>
      <c r="W588" s="7">
        <f t="shared" si="189"/>
        <v>995</v>
      </c>
      <c r="X588" s="9" t="s">
        <v>901</v>
      </c>
      <c r="Y588" s="9">
        <v>8</v>
      </c>
      <c r="Z588" s="8">
        <f t="shared" si="207"/>
        <v>3061</v>
      </c>
      <c r="AA588" s="6" t="s">
        <v>3967</v>
      </c>
      <c r="AB588" s="6">
        <v>2587320</v>
      </c>
      <c r="AC588" s="6">
        <f t="shared" si="191"/>
        <v>1.1549999999999998</v>
      </c>
      <c r="AD588" s="6">
        <f t="shared" si="192"/>
        <v>2988354</v>
      </c>
      <c r="AE588" s="6">
        <f t="shared" si="196"/>
        <v>875949</v>
      </c>
      <c r="AF588" s="6">
        <v>870000</v>
      </c>
      <c r="AG588" s="11">
        <f t="shared" si="194"/>
        <v>4734303</v>
      </c>
      <c r="AH588">
        <f t="shared" si="193"/>
        <v>1.8298096099438801</v>
      </c>
      <c r="AI588" s="53">
        <v>0.65</v>
      </c>
      <c r="AJ588" s="7" t="str">
        <f t="shared" si="200"/>
        <v>hp_4734303</v>
      </c>
      <c r="AK588" s="7" t="s">
        <v>3968</v>
      </c>
      <c r="AL588" s="7">
        <v>471440</v>
      </c>
      <c r="AM588" s="7">
        <f>INT(IF(MOD(Y588,3)=0,INT(AL588*0.55),INT(AL588*0.35)))</f>
        <v>165004</v>
      </c>
      <c r="AN588" s="54">
        <f t="shared" si="204"/>
        <v>560719</v>
      </c>
      <c r="AO588" s="7" t="str">
        <f t="shared" si="205"/>
        <v>atk_560719</v>
      </c>
      <c r="AP588" s="7" t="s">
        <v>3973</v>
      </c>
      <c r="AQ588" s="7" t="s">
        <v>3989</v>
      </c>
      <c r="AR588" s="7" t="s">
        <v>3975</v>
      </c>
      <c r="AS588" s="7" t="s">
        <v>3976</v>
      </c>
      <c r="AU588" s="7" t="str">
        <f t="shared" si="206"/>
        <v>hp_4734303;atk_560719;hit_500000;miss_60;cirt_0;cirtSub_-3500</v>
      </c>
    </row>
    <row r="589" spans="1:47" x14ac:dyDescent="0.2">
      <c r="A589" s="8" t="s">
        <v>2287</v>
      </c>
      <c r="B589" s="6" t="s">
        <v>3967</v>
      </c>
      <c r="C589" s="6">
        <v>724185</v>
      </c>
      <c r="D589" s="6">
        <v>11150829</v>
      </c>
      <c r="E589" s="6" t="str">
        <f t="shared" si="201"/>
        <v>hp_11150829</v>
      </c>
      <c r="F589" s="7" t="s">
        <v>3968</v>
      </c>
      <c r="G589" s="6">
        <v>2633400</v>
      </c>
      <c r="H589" s="7">
        <f t="shared" si="209"/>
        <v>6924687</v>
      </c>
      <c r="I589" s="7" t="str">
        <f t="shared" si="202"/>
        <v>atk_6924687</v>
      </c>
      <c r="J589" s="7" t="s">
        <v>3973</v>
      </c>
      <c r="K589" s="7" t="s">
        <v>3997</v>
      </c>
      <c r="L589" s="7" t="s">
        <v>3975</v>
      </c>
      <c r="M589" s="7" t="s">
        <v>3976</v>
      </c>
      <c r="O589" s="7" t="str">
        <f t="shared" si="203"/>
        <v>hp_11150829;atk_6924687;hit_500000;miss_100;cirt_0;cirtSub_-3500</v>
      </c>
      <c r="V589" s="7" t="str">
        <f t="shared" si="199"/>
        <v>流星瀑布1-9</v>
      </c>
      <c r="W589" s="7">
        <f t="shared" si="189"/>
        <v>997</v>
      </c>
      <c r="X589" s="9" t="s">
        <v>901</v>
      </c>
      <c r="Y589" s="9">
        <v>9</v>
      </c>
      <c r="Z589" s="8">
        <f t="shared" si="207"/>
        <v>3070</v>
      </c>
      <c r="AA589" s="6" t="s">
        <v>3967</v>
      </c>
      <c r="AB589" s="6">
        <v>2592551</v>
      </c>
      <c r="AC589" s="6">
        <f t="shared" si="191"/>
        <v>1.1575</v>
      </c>
      <c r="AD589" s="6">
        <f t="shared" si="192"/>
        <v>3000877</v>
      </c>
      <c r="AE589" s="6">
        <f t="shared" si="196"/>
        <v>875949</v>
      </c>
      <c r="AF589" s="6">
        <v>870000</v>
      </c>
      <c r="AG589" s="11">
        <f t="shared" si="194"/>
        <v>4746826</v>
      </c>
      <c r="AH589">
        <f t="shared" si="193"/>
        <v>1.8309479736367771</v>
      </c>
      <c r="AI589" s="53">
        <v>0.65</v>
      </c>
      <c r="AJ589" s="7" t="str">
        <f t="shared" si="200"/>
        <v>hp_4746826</v>
      </c>
      <c r="AK589" s="7" t="s">
        <v>3968</v>
      </c>
      <c r="AL589" s="7">
        <v>472360</v>
      </c>
      <c r="AM589" s="7">
        <f>INT(IF(MOD(Y589,3)=0,INT(AL589*0.55),INT(AL589*0.35)))</f>
        <v>259798</v>
      </c>
      <c r="AN589" s="54">
        <f t="shared" si="204"/>
        <v>562163</v>
      </c>
      <c r="AO589" s="7" t="str">
        <f t="shared" si="205"/>
        <v>atk_562163</v>
      </c>
      <c r="AP589" s="7" t="s">
        <v>3973</v>
      </c>
      <c r="AQ589" s="7" t="s">
        <v>3989</v>
      </c>
      <c r="AR589" s="7" t="s">
        <v>3975</v>
      </c>
      <c r="AS589" s="7" t="s">
        <v>3976</v>
      </c>
      <c r="AU589" s="7" t="str">
        <f t="shared" si="206"/>
        <v>hp_4746826;atk_562163;hit_500000;miss_60;cirt_0;cirtSub_-3500</v>
      </c>
    </row>
    <row r="590" spans="1:47" s="12" customFormat="1" x14ac:dyDescent="0.2">
      <c r="A590" s="8" t="s">
        <v>2287</v>
      </c>
      <c r="B590" s="6" t="s">
        <v>3967</v>
      </c>
      <c r="C590" s="6">
        <v>724185</v>
      </c>
      <c r="D590" s="6">
        <v>11182834</v>
      </c>
      <c r="E590" s="6" t="str">
        <f t="shared" si="201"/>
        <v>hp_11182834</v>
      </c>
      <c r="F590" s="7" t="s">
        <v>3968</v>
      </c>
      <c r="G590" s="6">
        <v>2633400</v>
      </c>
      <c r="H590" s="7">
        <f t="shared" si="209"/>
        <v>6924687</v>
      </c>
      <c r="I590" s="7" t="str">
        <f t="shared" si="202"/>
        <v>atk_6924687</v>
      </c>
      <c r="J590" s="7" t="s">
        <v>3973</v>
      </c>
      <c r="K590" s="7" t="s">
        <v>3997</v>
      </c>
      <c r="L590" s="7" t="s">
        <v>3975</v>
      </c>
      <c r="M590" s="7" t="s">
        <v>3976</v>
      </c>
      <c r="N590" s="7"/>
      <c r="O590" s="7" t="str">
        <f t="shared" si="203"/>
        <v>hp_11182834;atk_6924687;hit_500000;miss_100;cirt_0;cirtSub_-3500</v>
      </c>
      <c r="P590" s="7"/>
      <c r="Q590" s="7"/>
      <c r="R590" s="7"/>
      <c r="S590" s="7"/>
      <c r="T590" s="7"/>
      <c r="V590" s="12" t="str">
        <f t="shared" si="199"/>
        <v>流星瀑布1-10</v>
      </c>
      <c r="W590" s="12">
        <f t="shared" si="189"/>
        <v>999</v>
      </c>
      <c r="X590" s="5" t="s">
        <v>901</v>
      </c>
      <c r="Y590" s="5">
        <v>10</v>
      </c>
      <c r="Z590" s="5">
        <f t="shared" si="207"/>
        <v>3080</v>
      </c>
      <c r="AA590" s="11" t="s">
        <v>3967</v>
      </c>
      <c r="AB590" s="11">
        <v>2597782</v>
      </c>
      <c r="AC590" s="11">
        <f t="shared" si="191"/>
        <v>1.1575</v>
      </c>
      <c r="AD590" s="11">
        <f t="shared" si="192"/>
        <v>3006932</v>
      </c>
      <c r="AE590" s="6">
        <f t="shared" si="196"/>
        <v>875949</v>
      </c>
      <c r="AF590" s="11">
        <v>870000</v>
      </c>
      <c r="AG590" s="11">
        <f t="shared" si="194"/>
        <v>4752881</v>
      </c>
      <c r="AH590">
        <f t="shared" si="193"/>
        <v>1.8295919365058346</v>
      </c>
      <c r="AI590" s="53">
        <v>0.65</v>
      </c>
      <c r="AJ590" s="7" t="str">
        <f t="shared" si="200"/>
        <v>hp_4752881</v>
      </c>
      <c r="AK590" s="12" t="s">
        <v>3968</v>
      </c>
      <c r="AL590" s="12">
        <v>473280</v>
      </c>
      <c r="AM590" s="7">
        <f>INT(IF(MOD(Y590,3)=0,INT(AL590*0.55),INT(AL590*0.35)))</f>
        <v>165648</v>
      </c>
      <c r="AN590" s="54">
        <f t="shared" si="204"/>
        <v>562841</v>
      </c>
      <c r="AO590" s="7" t="str">
        <f t="shared" si="205"/>
        <v>atk_562841</v>
      </c>
      <c r="AP590" s="12" t="s">
        <v>3973</v>
      </c>
      <c r="AQ590" s="12" t="s">
        <v>3989</v>
      </c>
      <c r="AR590" s="12" t="s">
        <v>3975</v>
      </c>
      <c r="AS590" s="12" t="s">
        <v>3976</v>
      </c>
      <c r="AU590" s="12" t="str">
        <f t="shared" si="206"/>
        <v>hp_4752881;atk_562841;hit_500000;miss_60;cirt_0;cirtSub_-3500</v>
      </c>
    </row>
    <row r="591" spans="1:47" x14ac:dyDescent="0.2">
      <c r="A591" s="8" t="s">
        <v>2288</v>
      </c>
      <c r="B591" s="6" t="s">
        <v>3967</v>
      </c>
      <c r="C591" s="6">
        <v>731005</v>
      </c>
      <c r="D591" s="6">
        <v>11264463</v>
      </c>
      <c r="E591" s="6" t="str">
        <f t="shared" si="201"/>
        <v>hp_11264463</v>
      </c>
      <c r="F591" s="7" t="s">
        <v>3968</v>
      </c>
      <c r="G591" s="6">
        <v>2658200</v>
      </c>
      <c r="H591" s="7">
        <f t="shared" si="209"/>
        <v>7010967</v>
      </c>
      <c r="I591" s="7" t="str">
        <f t="shared" si="202"/>
        <v>atk_7010967</v>
      </c>
      <c r="J591" s="7" t="s">
        <v>3973</v>
      </c>
      <c r="K591" s="7" t="s">
        <v>3997</v>
      </c>
      <c r="L591" s="7" t="s">
        <v>3975</v>
      </c>
      <c r="M591" s="7" t="s">
        <v>3976</v>
      </c>
      <c r="O591" s="7" t="str">
        <f t="shared" si="203"/>
        <v>hp_11264463;atk_7010967;hit_500000;miss_100;cirt_0;cirtSub_-3500</v>
      </c>
      <c r="V591" s="7" t="str">
        <f t="shared" si="199"/>
        <v>流星瀑布2-1</v>
      </c>
      <c r="W591" s="7">
        <f t="shared" si="189"/>
        <v>1001</v>
      </c>
      <c r="X591" s="9" t="s">
        <v>902</v>
      </c>
      <c r="Y591" s="9">
        <v>1</v>
      </c>
      <c r="Z591" s="8">
        <f t="shared" si="207"/>
        <v>3081</v>
      </c>
      <c r="AA591" s="6" t="s">
        <v>3967</v>
      </c>
      <c r="AB591" s="6">
        <v>2603014</v>
      </c>
      <c r="AC591" s="6">
        <f t="shared" si="191"/>
        <v>1.1600000000000001</v>
      </c>
      <c r="AD591" s="6">
        <f t="shared" si="192"/>
        <v>3019496</v>
      </c>
      <c r="AE591" s="6">
        <f t="shared" ref="AE591" si="210">IF(MOD(Y591,1)=0,INT(AD590*0.3),0)</f>
        <v>902079</v>
      </c>
      <c r="AF591" s="6">
        <v>870000</v>
      </c>
      <c r="AG591" s="11">
        <f t="shared" si="194"/>
        <v>4791575</v>
      </c>
      <c r="AH591">
        <f t="shared" si="193"/>
        <v>1.840779573217816</v>
      </c>
      <c r="AI591" s="53">
        <v>0.65</v>
      </c>
      <c r="AJ591" s="7" t="str">
        <f t="shared" si="200"/>
        <v>hp_4791575</v>
      </c>
      <c r="AK591" s="7" t="s">
        <v>3968</v>
      </c>
      <c r="AL591" s="7">
        <v>474200</v>
      </c>
      <c r="AM591" s="7">
        <f>INT(IF(MOD(Y591,3)=0,INT(AL591*0.55),INT(AL591*0.35)))</f>
        <v>165970</v>
      </c>
      <c r="AN591" s="54">
        <f t="shared" si="204"/>
        <v>567383</v>
      </c>
      <c r="AO591" s="7" t="str">
        <f t="shared" si="205"/>
        <v>atk_567383</v>
      </c>
      <c r="AP591" s="7" t="s">
        <v>3973</v>
      </c>
      <c r="AQ591" s="7" t="s">
        <v>3989</v>
      </c>
      <c r="AR591" s="7" t="s">
        <v>3975</v>
      </c>
      <c r="AS591" s="7" t="s">
        <v>3976</v>
      </c>
      <c r="AU591" s="7" t="str">
        <f t="shared" si="206"/>
        <v>hp_4791575;atk_567383;hit_500000;miss_60;cirt_0;cirtSub_-3500</v>
      </c>
    </row>
    <row r="592" spans="1:47" x14ac:dyDescent="0.2">
      <c r="A592" s="8" t="s">
        <v>2288</v>
      </c>
      <c r="B592" s="6" t="s">
        <v>3967</v>
      </c>
      <c r="C592" s="6">
        <v>731005</v>
      </c>
      <c r="D592" s="6">
        <v>11296616</v>
      </c>
      <c r="E592" s="6" t="str">
        <f t="shared" si="201"/>
        <v>hp_11296616</v>
      </c>
      <c r="F592" s="7" t="s">
        <v>3968</v>
      </c>
      <c r="G592" s="6">
        <v>2658200</v>
      </c>
      <c r="H592" s="7">
        <f t="shared" si="209"/>
        <v>7010967</v>
      </c>
      <c r="I592" s="7" t="str">
        <f t="shared" si="202"/>
        <v>atk_7010967</v>
      </c>
      <c r="J592" s="7" t="s">
        <v>3973</v>
      </c>
      <c r="K592" s="7" t="s">
        <v>3997</v>
      </c>
      <c r="L592" s="7" t="s">
        <v>3975</v>
      </c>
      <c r="M592" s="7" t="s">
        <v>3976</v>
      </c>
      <c r="O592" s="7" t="str">
        <f t="shared" si="203"/>
        <v>hp_11296616;atk_7010967;hit_500000;miss_100;cirt_0;cirtSub_-3500</v>
      </c>
      <c r="V592" s="7" t="str">
        <f t="shared" si="199"/>
        <v>流星瀑布2-2</v>
      </c>
      <c r="W592" s="7">
        <f t="shared" si="189"/>
        <v>1003</v>
      </c>
      <c r="X592" s="9" t="s">
        <v>902</v>
      </c>
      <c r="Y592" s="9">
        <v>2</v>
      </c>
      <c r="Z592" s="8">
        <f t="shared" si="207"/>
        <v>3083</v>
      </c>
      <c r="AA592" s="6" t="s">
        <v>3967</v>
      </c>
      <c r="AB592" s="6">
        <v>2608246</v>
      </c>
      <c r="AC592" s="6">
        <f t="shared" si="191"/>
        <v>1.1600000000000001</v>
      </c>
      <c r="AD592" s="6">
        <f t="shared" si="192"/>
        <v>3025565</v>
      </c>
      <c r="AE592" s="6">
        <f t="shared" si="196"/>
        <v>902079</v>
      </c>
      <c r="AF592" s="6">
        <v>870000</v>
      </c>
      <c r="AG592" s="11">
        <f t="shared" si="194"/>
        <v>4797644</v>
      </c>
      <c r="AH592">
        <f t="shared" si="193"/>
        <v>1.8394139203127313</v>
      </c>
      <c r="AI592" s="53">
        <v>0.65</v>
      </c>
      <c r="AJ592" s="7" t="str">
        <f t="shared" si="200"/>
        <v>hp_4797644</v>
      </c>
      <c r="AK592" s="7" t="s">
        <v>3968</v>
      </c>
      <c r="AL592" s="7">
        <v>475120</v>
      </c>
      <c r="AM592" s="7">
        <f>INT(IF(MOD(Y592,3)=0,INT(AL592*0.55),INT(AL592*0.35)))</f>
        <v>166292</v>
      </c>
      <c r="AN592" s="54">
        <f t="shared" si="204"/>
        <v>568062</v>
      </c>
      <c r="AO592" s="7" t="str">
        <f t="shared" si="205"/>
        <v>atk_568062</v>
      </c>
      <c r="AP592" s="7" t="s">
        <v>3973</v>
      </c>
      <c r="AQ592" s="7" t="s">
        <v>3989</v>
      </c>
      <c r="AR592" s="7" t="s">
        <v>3975</v>
      </c>
      <c r="AS592" s="7" t="s">
        <v>3976</v>
      </c>
      <c r="AU592" s="7" t="str">
        <f t="shared" si="206"/>
        <v>hp_4797644;atk_568062;hit_500000;miss_60;cirt_0;cirtSub_-3500</v>
      </c>
    </row>
    <row r="593" spans="1:47" x14ac:dyDescent="0.2">
      <c r="A593" s="8" t="s">
        <v>2288</v>
      </c>
      <c r="B593" s="6" t="s">
        <v>3967</v>
      </c>
      <c r="C593" s="6">
        <v>731005</v>
      </c>
      <c r="D593" s="6">
        <v>11328825</v>
      </c>
      <c r="E593" s="6" t="str">
        <f t="shared" si="201"/>
        <v>hp_11328825</v>
      </c>
      <c r="F593" s="7" t="s">
        <v>3968</v>
      </c>
      <c r="G593" s="6">
        <v>2658200</v>
      </c>
      <c r="H593" s="7">
        <f t="shared" si="209"/>
        <v>7010967</v>
      </c>
      <c r="I593" s="7" t="str">
        <f t="shared" si="202"/>
        <v>atk_7010967</v>
      </c>
      <c r="J593" s="7" t="s">
        <v>3973</v>
      </c>
      <c r="K593" s="7" t="s">
        <v>3997</v>
      </c>
      <c r="L593" s="7" t="s">
        <v>3975</v>
      </c>
      <c r="M593" s="7" t="s">
        <v>3976</v>
      </c>
      <c r="O593" s="7" t="str">
        <f t="shared" si="203"/>
        <v>hp_11328825;atk_7010967;hit_500000;miss_100;cirt_0;cirtSub_-3500</v>
      </c>
      <c r="V593" s="7" t="str">
        <f t="shared" si="199"/>
        <v>流星瀑布2-3</v>
      </c>
      <c r="W593" s="7">
        <f t="shared" si="189"/>
        <v>1005</v>
      </c>
      <c r="X593" s="9" t="s">
        <v>902</v>
      </c>
      <c r="Y593" s="9">
        <v>3</v>
      </c>
      <c r="Z593" s="8">
        <f t="shared" si="207"/>
        <v>3086</v>
      </c>
      <c r="AA593" s="6" t="s">
        <v>3967</v>
      </c>
      <c r="AB593" s="6">
        <v>2613480</v>
      </c>
      <c r="AC593" s="6">
        <f t="shared" si="191"/>
        <v>1.1625000000000001</v>
      </c>
      <c r="AD593" s="6">
        <f t="shared" si="192"/>
        <v>3038170</v>
      </c>
      <c r="AE593" s="6">
        <f t="shared" si="196"/>
        <v>902079</v>
      </c>
      <c r="AF593" s="6">
        <v>870000</v>
      </c>
      <c r="AG593" s="11">
        <f t="shared" si="194"/>
        <v>4810249</v>
      </c>
      <c r="AH593">
        <f t="shared" si="193"/>
        <v>1.8405532087484886</v>
      </c>
      <c r="AI593" s="53">
        <v>0.65</v>
      </c>
      <c r="AJ593" s="7" t="str">
        <f t="shared" si="200"/>
        <v>hp_4810249</v>
      </c>
      <c r="AK593" s="7" t="s">
        <v>3968</v>
      </c>
      <c r="AL593" s="7">
        <v>476040</v>
      </c>
      <c r="AM593" s="7">
        <f>INT(IF(MOD(Y593,3)=0,INT(AL593*0.55),INT(AL593*0.35)))</f>
        <v>261822</v>
      </c>
      <c r="AN593" s="54">
        <f t="shared" si="204"/>
        <v>569515</v>
      </c>
      <c r="AO593" s="7" t="str">
        <f t="shared" si="205"/>
        <v>atk_569515</v>
      </c>
      <c r="AP593" s="7" t="s">
        <v>3973</v>
      </c>
      <c r="AQ593" s="7" t="s">
        <v>3989</v>
      </c>
      <c r="AR593" s="7" t="s">
        <v>3975</v>
      </c>
      <c r="AS593" s="7" t="s">
        <v>3976</v>
      </c>
      <c r="AU593" s="7" t="str">
        <f t="shared" si="206"/>
        <v>hp_4810249;atk_569515;hit_500000;miss_60;cirt_0;cirtSub_-3500</v>
      </c>
    </row>
    <row r="594" spans="1:47" x14ac:dyDescent="0.2">
      <c r="A594" s="8" t="s">
        <v>2289</v>
      </c>
      <c r="B594" s="6" t="s">
        <v>3967</v>
      </c>
      <c r="C594" s="6">
        <v>737825</v>
      </c>
      <c r="D594" s="6">
        <v>11410999</v>
      </c>
      <c r="E594" s="6" t="str">
        <f t="shared" si="201"/>
        <v>hp_11410999</v>
      </c>
      <c r="F594" s="7" t="s">
        <v>3968</v>
      </c>
      <c r="G594" s="6">
        <v>2683000</v>
      </c>
      <c r="H594" s="7">
        <f t="shared" si="209"/>
        <v>7097731</v>
      </c>
      <c r="I594" s="7" t="str">
        <f t="shared" si="202"/>
        <v>atk_7097731</v>
      </c>
      <c r="J594" s="7" t="s">
        <v>3973</v>
      </c>
      <c r="K594" s="7" t="s">
        <v>3997</v>
      </c>
      <c r="L594" s="7" t="s">
        <v>3975</v>
      </c>
      <c r="M594" s="7" t="s">
        <v>3976</v>
      </c>
      <c r="O594" s="7" t="str">
        <f t="shared" si="203"/>
        <v>hp_11410999;atk_7097731;hit_500000;miss_100;cirt_0;cirtSub_-3500</v>
      </c>
      <c r="V594" s="7" t="str">
        <f t="shared" si="199"/>
        <v>流星瀑布2-4</v>
      </c>
      <c r="W594" s="7">
        <f t="shared" si="189"/>
        <v>1007</v>
      </c>
      <c r="X594" s="9" t="s">
        <v>902</v>
      </c>
      <c r="Y594" s="9">
        <v>4</v>
      </c>
      <c r="Z594" s="8">
        <f t="shared" si="207"/>
        <v>3090</v>
      </c>
      <c r="AA594" s="6" t="s">
        <v>3967</v>
      </c>
      <c r="AB594" s="6">
        <v>2618714</v>
      </c>
      <c r="AC594" s="6">
        <f t="shared" si="191"/>
        <v>1.1625000000000001</v>
      </c>
      <c r="AD594" s="6">
        <f t="shared" si="192"/>
        <v>3044255</v>
      </c>
      <c r="AE594" s="6">
        <f t="shared" si="196"/>
        <v>902079</v>
      </c>
      <c r="AF594" s="6">
        <v>870000</v>
      </c>
      <c r="AG594" s="11">
        <f t="shared" si="194"/>
        <v>4816334</v>
      </c>
      <c r="AH594">
        <f t="shared" si="193"/>
        <v>1.8391981713161498</v>
      </c>
      <c r="AI594" s="53">
        <v>0.65</v>
      </c>
      <c r="AJ594" s="7" t="str">
        <f t="shared" si="200"/>
        <v>hp_4816334</v>
      </c>
      <c r="AK594" s="7" t="s">
        <v>3968</v>
      </c>
      <c r="AL594" s="7">
        <v>476960</v>
      </c>
      <c r="AM594" s="7">
        <f>INT(IF(MOD(Y594,3)=0,INT(AL594*0.55),INT(AL594*0.35)))</f>
        <v>166936</v>
      </c>
      <c r="AN594" s="54">
        <f t="shared" si="204"/>
        <v>570195</v>
      </c>
      <c r="AO594" s="7" t="str">
        <f t="shared" si="205"/>
        <v>atk_570195</v>
      </c>
      <c r="AP594" s="7" t="s">
        <v>3973</v>
      </c>
      <c r="AQ594" s="7" t="s">
        <v>3989</v>
      </c>
      <c r="AR594" s="7" t="s">
        <v>3975</v>
      </c>
      <c r="AS594" s="7" t="s">
        <v>3976</v>
      </c>
      <c r="AU594" s="7" t="str">
        <f t="shared" si="206"/>
        <v>hp_4816334;atk_570195;hit_500000;miss_60;cirt_0;cirtSub_-3500</v>
      </c>
    </row>
    <row r="595" spans="1:47" x14ac:dyDescent="0.2">
      <c r="A595" s="8" t="s">
        <v>2289</v>
      </c>
      <c r="B595" s="6" t="s">
        <v>3967</v>
      </c>
      <c r="C595" s="6">
        <v>737825</v>
      </c>
      <c r="D595" s="6">
        <v>11443356</v>
      </c>
      <c r="E595" s="6" t="str">
        <f t="shared" si="201"/>
        <v>hp_11443356</v>
      </c>
      <c r="F595" s="7" t="s">
        <v>3968</v>
      </c>
      <c r="G595" s="6">
        <v>2683000</v>
      </c>
      <c r="H595" s="7">
        <f t="shared" si="209"/>
        <v>7097731</v>
      </c>
      <c r="I595" s="7" t="str">
        <f t="shared" si="202"/>
        <v>atk_7097731</v>
      </c>
      <c r="J595" s="7" t="s">
        <v>3973</v>
      </c>
      <c r="K595" s="7" t="s">
        <v>3997</v>
      </c>
      <c r="L595" s="7" t="s">
        <v>3975</v>
      </c>
      <c r="M595" s="7" t="s">
        <v>3976</v>
      </c>
      <c r="O595" s="7" t="str">
        <f t="shared" si="203"/>
        <v>hp_11443356;atk_7097731;hit_500000;miss_100;cirt_0;cirtSub_-3500</v>
      </c>
      <c r="V595" s="7" t="str">
        <f t="shared" si="199"/>
        <v>流星瀑布2-5</v>
      </c>
      <c r="W595" s="7">
        <f t="shared" si="189"/>
        <v>1009</v>
      </c>
      <c r="X595" s="9" t="s">
        <v>902</v>
      </c>
      <c r="Y595" s="9">
        <v>5</v>
      </c>
      <c r="Z595" s="8">
        <f t="shared" si="207"/>
        <v>3095</v>
      </c>
      <c r="AA595" s="6" t="s">
        <v>3967</v>
      </c>
      <c r="AB595" s="6">
        <v>2623948</v>
      </c>
      <c r="AC595" s="6">
        <f t="shared" si="191"/>
        <v>1.1625000000000001</v>
      </c>
      <c r="AD595" s="6">
        <f t="shared" si="192"/>
        <v>3050339</v>
      </c>
      <c r="AE595" s="6">
        <f t="shared" si="196"/>
        <v>902079</v>
      </c>
      <c r="AF595" s="6">
        <v>870000</v>
      </c>
      <c r="AG595" s="11">
        <f t="shared" si="194"/>
        <v>4822418</v>
      </c>
      <c r="AH595">
        <f t="shared" si="193"/>
        <v>1.8378481585763133</v>
      </c>
      <c r="AI595" s="53">
        <v>0.65</v>
      </c>
      <c r="AJ595" s="7" t="str">
        <f t="shared" si="200"/>
        <v>hp_4822418</v>
      </c>
      <c r="AK595" s="7" t="s">
        <v>3968</v>
      </c>
      <c r="AL595" s="7">
        <v>477880</v>
      </c>
      <c r="AM595" s="7">
        <f>INT(IF(MOD(Y595,3)=0,INT(AL595*0.55),INT(AL595*0.35)))</f>
        <v>167258</v>
      </c>
      <c r="AN595" s="54">
        <f t="shared" si="204"/>
        <v>570876</v>
      </c>
      <c r="AO595" s="7" t="str">
        <f t="shared" si="205"/>
        <v>atk_570876</v>
      </c>
      <c r="AP595" s="7" t="s">
        <v>3973</v>
      </c>
      <c r="AQ595" s="7" t="s">
        <v>3989</v>
      </c>
      <c r="AR595" s="7" t="s">
        <v>3975</v>
      </c>
      <c r="AS595" s="7" t="s">
        <v>3976</v>
      </c>
      <c r="AU595" s="7" t="str">
        <f t="shared" si="206"/>
        <v>hp_4822418;atk_570876;hit_500000;miss_60;cirt_0;cirtSub_-3500</v>
      </c>
    </row>
    <row r="596" spans="1:47" x14ac:dyDescent="0.2">
      <c r="A596" s="8" t="s">
        <v>2289</v>
      </c>
      <c r="B596" s="6" t="s">
        <v>3967</v>
      </c>
      <c r="C596" s="6">
        <v>737825</v>
      </c>
      <c r="D596" s="6">
        <v>11475769</v>
      </c>
      <c r="E596" s="6" t="str">
        <f t="shared" si="201"/>
        <v>hp_11475769</v>
      </c>
      <c r="F596" s="7" t="s">
        <v>3968</v>
      </c>
      <c r="G596" s="6">
        <v>2683000</v>
      </c>
      <c r="H596" s="7">
        <f t="shared" si="209"/>
        <v>7097731</v>
      </c>
      <c r="I596" s="7" t="str">
        <f t="shared" si="202"/>
        <v>atk_7097731</v>
      </c>
      <c r="J596" s="7" t="s">
        <v>3973</v>
      </c>
      <c r="K596" s="7" t="s">
        <v>3997</v>
      </c>
      <c r="L596" s="7" t="s">
        <v>3975</v>
      </c>
      <c r="M596" s="7" t="s">
        <v>3976</v>
      </c>
      <c r="O596" s="7" t="str">
        <f t="shared" si="203"/>
        <v>hp_11475769;atk_7097731;hit_500000;miss_100;cirt_0;cirtSub_-3500</v>
      </c>
      <c r="V596" s="7" t="str">
        <f t="shared" si="199"/>
        <v>流星瀑布2-6</v>
      </c>
      <c r="W596" s="7">
        <f t="shared" si="189"/>
        <v>1011</v>
      </c>
      <c r="X596" s="9" t="s">
        <v>902</v>
      </c>
      <c r="Y596" s="9">
        <v>6</v>
      </c>
      <c r="Z596" s="8">
        <f t="shared" si="207"/>
        <v>3101</v>
      </c>
      <c r="AA596" s="6" t="s">
        <v>3967</v>
      </c>
      <c r="AB596" s="6">
        <v>2629184</v>
      </c>
      <c r="AC596" s="6">
        <f t="shared" si="191"/>
        <v>1.165</v>
      </c>
      <c r="AD596" s="6">
        <f t="shared" si="192"/>
        <v>3062999</v>
      </c>
      <c r="AE596" s="6">
        <f t="shared" si="196"/>
        <v>902079</v>
      </c>
      <c r="AF596" s="6">
        <v>870000</v>
      </c>
      <c r="AG596" s="11">
        <f t="shared" si="194"/>
        <v>4835078</v>
      </c>
      <c r="AH596">
        <f t="shared" si="193"/>
        <v>1.8390032801051581</v>
      </c>
      <c r="AI596" s="53">
        <v>0.65</v>
      </c>
      <c r="AJ596" s="7" t="str">
        <f t="shared" si="200"/>
        <v>hp_4835078</v>
      </c>
      <c r="AK596" s="7" t="s">
        <v>3968</v>
      </c>
      <c r="AL596" s="7">
        <v>478800</v>
      </c>
      <c r="AM596" s="7">
        <f>INT(IF(MOD(Y596,3)=0,INT(AL596*0.55),INT(AL596*0.35)))</f>
        <v>263340</v>
      </c>
      <c r="AN596" s="54">
        <f t="shared" si="204"/>
        <v>572334</v>
      </c>
      <c r="AO596" s="7" t="str">
        <f t="shared" si="205"/>
        <v>atk_572334</v>
      </c>
      <c r="AP596" s="7" t="s">
        <v>3973</v>
      </c>
      <c r="AQ596" s="7" t="s">
        <v>3989</v>
      </c>
      <c r="AR596" s="7" t="s">
        <v>3975</v>
      </c>
      <c r="AS596" s="7" t="s">
        <v>3976</v>
      </c>
      <c r="AU596" s="7" t="str">
        <f t="shared" si="206"/>
        <v>hp_4835078;atk_572334;hit_500000;miss_60;cirt_0;cirtSub_-3500</v>
      </c>
    </row>
    <row r="597" spans="1:47" x14ac:dyDescent="0.2">
      <c r="A597" s="8" t="s">
        <v>2290</v>
      </c>
      <c r="B597" s="6" t="s">
        <v>3967</v>
      </c>
      <c r="C597" s="6">
        <v>744645</v>
      </c>
      <c r="D597" s="6">
        <v>11558490</v>
      </c>
      <c r="E597" s="6" t="str">
        <f t="shared" si="201"/>
        <v>hp_11558490</v>
      </c>
      <c r="F597" s="7" t="s">
        <v>3968</v>
      </c>
      <c r="G597" s="6">
        <v>2707800</v>
      </c>
      <c r="H597" s="7">
        <f t="shared" si="209"/>
        <v>7184979</v>
      </c>
      <c r="I597" s="7" t="str">
        <f t="shared" si="202"/>
        <v>atk_7184979</v>
      </c>
      <c r="J597" s="7" t="s">
        <v>3973</v>
      </c>
      <c r="K597" s="7" t="s">
        <v>3997</v>
      </c>
      <c r="L597" s="7" t="s">
        <v>3975</v>
      </c>
      <c r="M597" s="7" t="s">
        <v>3976</v>
      </c>
      <c r="O597" s="7" t="str">
        <f t="shared" si="203"/>
        <v>hp_11558490;atk_7184979;hit_500000;miss_100;cirt_0;cirtSub_-3500</v>
      </c>
      <c r="V597" s="7" t="str">
        <f t="shared" si="199"/>
        <v>流星瀑布2-7</v>
      </c>
      <c r="W597" s="7">
        <f t="shared" si="189"/>
        <v>1013</v>
      </c>
      <c r="X597" s="9" t="s">
        <v>902</v>
      </c>
      <c r="Y597" s="9">
        <v>7</v>
      </c>
      <c r="Z597" s="8">
        <f t="shared" si="207"/>
        <v>3108</v>
      </c>
      <c r="AA597" s="6" t="s">
        <v>3967</v>
      </c>
      <c r="AB597" s="6">
        <v>2634420</v>
      </c>
      <c r="AC597" s="6">
        <f t="shared" si="191"/>
        <v>1.165</v>
      </c>
      <c r="AD597" s="6">
        <f t="shared" si="192"/>
        <v>3069099</v>
      </c>
      <c r="AE597" s="6">
        <f t="shared" si="196"/>
        <v>902079</v>
      </c>
      <c r="AF597" s="6">
        <v>870000</v>
      </c>
      <c r="AG597" s="11">
        <f t="shared" si="194"/>
        <v>4841178</v>
      </c>
      <c r="AH597">
        <f t="shared" si="193"/>
        <v>1.8376636982713463</v>
      </c>
      <c r="AI597" s="53">
        <v>0.65</v>
      </c>
      <c r="AJ597" s="7" t="str">
        <f t="shared" si="200"/>
        <v>hp_4841178</v>
      </c>
      <c r="AK597" s="7" t="s">
        <v>3968</v>
      </c>
      <c r="AL597" s="7">
        <v>479720</v>
      </c>
      <c r="AM597" s="7">
        <f>INT(IF(MOD(Y597,3)=0,INT(AL597*0.55),INT(AL597*0.35)))</f>
        <v>167902</v>
      </c>
      <c r="AN597" s="54">
        <f t="shared" si="204"/>
        <v>573016</v>
      </c>
      <c r="AO597" s="7" t="str">
        <f t="shared" si="205"/>
        <v>atk_573016</v>
      </c>
      <c r="AP597" s="7" t="s">
        <v>3973</v>
      </c>
      <c r="AQ597" s="7" t="s">
        <v>3989</v>
      </c>
      <c r="AR597" s="7" t="s">
        <v>3975</v>
      </c>
      <c r="AS597" s="7" t="s">
        <v>3976</v>
      </c>
      <c r="AU597" s="7" t="str">
        <f t="shared" si="206"/>
        <v>hp_4841178;atk_573016;hit_500000;miss_60;cirt_0;cirtSub_-3500</v>
      </c>
    </row>
    <row r="598" spans="1:47" x14ac:dyDescent="0.2">
      <c r="A598" s="8" t="s">
        <v>2290</v>
      </c>
      <c r="B598" s="6" t="s">
        <v>3967</v>
      </c>
      <c r="C598" s="6">
        <v>744645</v>
      </c>
      <c r="D598" s="6">
        <v>11591051</v>
      </c>
      <c r="E598" s="6" t="str">
        <f t="shared" si="201"/>
        <v>hp_11591051</v>
      </c>
      <c r="F598" s="7" t="s">
        <v>3968</v>
      </c>
      <c r="G598" s="6">
        <v>2707800</v>
      </c>
      <c r="H598" s="7">
        <f t="shared" si="209"/>
        <v>7184979</v>
      </c>
      <c r="I598" s="7" t="str">
        <f t="shared" si="202"/>
        <v>atk_7184979</v>
      </c>
      <c r="J598" s="7" t="s">
        <v>3973</v>
      </c>
      <c r="K598" s="7" t="s">
        <v>3997</v>
      </c>
      <c r="L598" s="7" t="s">
        <v>3975</v>
      </c>
      <c r="M598" s="7" t="s">
        <v>3976</v>
      </c>
      <c r="O598" s="7" t="str">
        <f t="shared" si="203"/>
        <v>hp_11591051;atk_7184979;hit_500000;miss_100;cirt_0;cirtSub_-3500</v>
      </c>
      <c r="V598" s="7" t="str">
        <f t="shared" si="199"/>
        <v>流星瀑布2-8</v>
      </c>
      <c r="W598" s="7">
        <f t="shared" si="189"/>
        <v>1015</v>
      </c>
      <c r="X598" s="9" t="s">
        <v>902</v>
      </c>
      <c r="Y598" s="9">
        <v>8</v>
      </c>
      <c r="Z598" s="8">
        <f t="shared" si="207"/>
        <v>3116</v>
      </c>
      <c r="AA598" s="6" t="s">
        <v>3967</v>
      </c>
      <c r="AB598" s="6">
        <v>2639657</v>
      </c>
      <c r="AC598" s="6">
        <f t="shared" si="191"/>
        <v>1.165</v>
      </c>
      <c r="AD598" s="6">
        <f t="shared" si="192"/>
        <v>3075200</v>
      </c>
      <c r="AE598" s="6">
        <f t="shared" si="196"/>
        <v>902079</v>
      </c>
      <c r="AF598" s="6">
        <v>870000</v>
      </c>
      <c r="AG598" s="11">
        <f t="shared" si="194"/>
        <v>4847279</v>
      </c>
      <c r="AH598">
        <f t="shared" si="193"/>
        <v>1.8363291139720046</v>
      </c>
      <c r="AI598" s="53">
        <v>0.65</v>
      </c>
      <c r="AJ598" s="7" t="str">
        <f t="shared" si="200"/>
        <v>hp_4847279</v>
      </c>
      <c r="AK598" s="7" t="s">
        <v>3968</v>
      </c>
      <c r="AL598" s="7">
        <v>480640</v>
      </c>
      <c r="AM598" s="7">
        <f>INT(IF(MOD(Y598,3)=0,INT(AL598*0.55),INT(AL598*0.35)))</f>
        <v>168224</v>
      </c>
      <c r="AN598" s="54">
        <f t="shared" si="204"/>
        <v>573698</v>
      </c>
      <c r="AO598" s="7" t="str">
        <f t="shared" si="205"/>
        <v>atk_573698</v>
      </c>
      <c r="AP598" s="7" t="s">
        <v>3973</v>
      </c>
      <c r="AQ598" s="7" t="s">
        <v>3989</v>
      </c>
      <c r="AR598" s="7" t="s">
        <v>3975</v>
      </c>
      <c r="AS598" s="7" t="s">
        <v>3976</v>
      </c>
      <c r="AU598" s="7" t="str">
        <f t="shared" si="206"/>
        <v>hp_4847279;atk_573698;hit_500000;miss_60;cirt_0;cirtSub_-3500</v>
      </c>
    </row>
    <row r="599" spans="1:47" x14ac:dyDescent="0.2">
      <c r="A599" s="8" t="s">
        <v>2290</v>
      </c>
      <c r="B599" s="6" t="s">
        <v>3967</v>
      </c>
      <c r="C599" s="6">
        <v>744645</v>
      </c>
      <c r="D599" s="6">
        <v>11623669</v>
      </c>
      <c r="E599" s="6" t="str">
        <f t="shared" si="201"/>
        <v>hp_11623669</v>
      </c>
      <c r="F599" s="7" t="s">
        <v>3968</v>
      </c>
      <c r="G599" s="6">
        <v>2707800</v>
      </c>
      <c r="H599" s="7">
        <f t="shared" si="209"/>
        <v>7184979</v>
      </c>
      <c r="I599" s="7" t="str">
        <f t="shared" si="202"/>
        <v>atk_7184979</v>
      </c>
      <c r="J599" s="7" t="s">
        <v>3973</v>
      </c>
      <c r="K599" s="7" t="s">
        <v>3997</v>
      </c>
      <c r="L599" s="7" t="s">
        <v>3975</v>
      </c>
      <c r="M599" s="7" t="s">
        <v>3976</v>
      </c>
      <c r="O599" s="7" t="str">
        <f t="shared" si="203"/>
        <v>hp_11623669;atk_7184979;hit_500000;miss_100;cirt_0;cirtSub_-3500</v>
      </c>
      <c r="V599" s="7" t="str">
        <f t="shared" si="199"/>
        <v>流星瀑布2-9</v>
      </c>
      <c r="W599" s="7">
        <f t="shared" si="189"/>
        <v>1017</v>
      </c>
      <c r="X599" s="9" t="s">
        <v>902</v>
      </c>
      <c r="Y599" s="9">
        <v>9</v>
      </c>
      <c r="Z599" s="8">
        <f t="shared" si="207"/>
        <v>3125</v>
      </c>
      <c r="AA599" s="6" t="s">
        <v>3967</v>
      </c>
      <c r="AB599" s="6">
        <v>2644894</v>
      </c>
      <c r="AC599" s="6">
        <f t="shared" si="191"/>
        <v>1.1675000000000002</v>
      </c>
      <c r="AD599" s="6">
        <f t="shared" si="192"/>
        <v>3087913</v>
      </c>
      <c r="AE599" s="6">
        <f t="shared" si="196"/>
        <v>902079</v>
      </c>
      <c r="AF599" s="6">
        <v>870000</v>
      </c>
      <c r="AG599" s="11">
        <f t="shared" si="194"/>
        <v>4859992</v>
      </c>
      <c r="AH599">
        <f t="shared" si="193"/>
        <v>1.8374997258869354</v>
      </c>
      <c r="AI599" s="53">
        <v>0.65</v>
      </c>
      <c r="AJ599" s="7" t="str">
        <f t="shared" si="200"/>
        <v>hp_4859992</v>
      </c>
      <c r="AK599" s="7" t="s">
        <v>3968</v>
      </c>
      <c r="AL599" s="7">
        <v>481560</v>
      </c>
      <c r="AM599" s="7">
        <f>INT(IF(MOD(Y599,3)=0,INT(AL599*0.55),INT(AL599*0.35)))</f>
        <v>264858</v>
      </c>
      <c r="AN599" s="54">
        <f t="shared" si="204"/>
        <v>575163</v>
      </c>
      <c r="AO599" s="7" t="str">
        <f t="shared" si="205"/>
        <v>atk_575163</v>
      </c>
      <c r="AP599" s="7" t="s">
        <v>3973</v>
      </c>
      <c r="AQ599" s="7" t="s">
        <v>3989</v>
      </c>
      <c r="AR599" s="7" t="s">
        <v>3975</v>
      </c>
      <c r="AS599" s="7" t="s">
        <v>3976</v>
      </c>
      <c r="AU599" s="7" t="str">
        <f t="shared" si="206"/>
        <v>hp_4859992;atk_575163;hit_500000;miss_60;cirt_0;cirtSub_-3500</v>
      </c>
    </row>
    <row r="600" spans="1:47" s="12" customFormat="1" x14ac:dyDescent="0.2">
      <c r="A600" s="8" t="s">
        <v>2291</v>
      </c>
      <c r="B600" s="6" t="s">
        <v>3967</v>
      </c>
      <c r="C600" s="6">
        <v>751465</v>
      </c>
      <c r="D600" s="6">
        <v>11706937</v>
      </c>
      <c r="E600" s="6" t="str">
        <f t="shared" si="201"/>
        <v>hp_11706937</v>
      </c>
      <c r="F600" s="7" t="s">
        <v>3968</v>
      </c>
      <c r="G600" s="6">
        <v>2732600</v>
      </c>
      <c r="H600" s="7">
        <f t="shared" si="209"/>
        <v>7272711</v>
      </c>
      <c r="I600" s="7" t="str">
        <f t="shared" si="202"/>
        <v>atk_7272711</v>
      </c>
      <c r="J600" s="7" t="s">
        <v>3973</v>
      </c>
      <c r="K600" s="7" t="s">
        <v>3997</v>
      </c>
      <c r="L600" s="7" t="s">
        <v>3975</v>
      </c>
      <c r="M600" s="7" t="s">
        <v>3976</v>
      </c>
      <c r="N600" s="7"/>
      <c r="O600" s="7" t="str">
        <f t="shared" si="203"/>
        <v>hp_11706937;atk_7272711;hit_500000;miss_100;cirt_0;cirtSub_-3500</v>
      </c>
      <c r="P600" s="7"/>
      <c r="Q600" s="7"/>
      <c r="R600" s="7"/>
      <c r="S600" s="7"/>
      <c r="T600" s="7"/>
      <c r="V600" s="12" t="str">
        <f t="shared" si="199"/>
        <v>流星瀑布2-10</v>
      </c>
      <c r="W600" s="12">
        <f t="shared" si="189"/>
        <v>1019</v>
      </c>
      <c r="X600" s="5" t="s">
        <v>902</v>
      </c>
      <c r="Y600" s="5">
        <v>10</v>
      </c>
      <c r="Z600" s="5">
        <f t="shared" si="207"/>
        <v>3135</v>
      </c>
      <c r="AA600" s="11" t="s">
        <v>3967</v>
      </c>
      <c r="AB600" s="11">
        <v>2650132</v>
      </c>
      <c r="AC600" s="11">
        <f t="shared" si="191"/>
        <v>1.1675000000000002</v>
      </c>
      <c r="AD600" s="11">
        <f t="shared" si="192"/>
        <v>3094029</v>
      </c>
      <c r="AE600" s="6">
        <f t="shared" si="196"/>
        <v>902079</v>
      </c>
      <c r="AF600" s="11">
        <v>870000</v>
      </c>
      <c r="AG600" s="11">
        <f t="shared" si="194"/>
        <v>4866108</v>
      </c>
      <c r="AH600">
        <f t="shared" si="193"/>
        <v>1.8361757074741938</v>
      </c>
      <c r="AI600" s="53">
        <v>0.65</v>
      </c>
      <c r="AJ600" s="7" t="str">
        <f t="shared" si="200"/>
        <v>hp_4866108</v>
      </c>
      <c r="AK600" s="12" t="s">
        <v>3968</v>
      </c>
      <c r="AL600" s="12">
        <v>482480</v>
      </c>
      <c r="AM600" s="7">
        <f>INT(IF(MOD(Y600,3)=0,INT(AL600*0.55),INT(AL600*0.35)))</f>
        <v>168868</v>
      </c>
      <c r="AN600" s="54">
        <f t="shared" si="204"/>
        <v>575846</v>
      </c>
      <c r="AO600" s="7" t="str">
        <f t="shared" si="205"/>
        <v>atk_575846</v>
      </c>
      <c r="AP600" s="12" t="s">
        <v>3973</v>
      </c>
      <c r="AQ600" s="12" t="s">
        <v>3989</v>
      </c>
      <c r="AR600" s="12" t="s">
        <v>3975</v>
      </c>
      <c r="AS600" s="12" t="s">
        <v>3976</v>
      </c>
      <c r="AU600" s="12" t="str">
        <f t="shared" si="206"/>
        <v>hp_4866108;atk_575846;hit_500000;miss_60;cirt_0;cirtSub_-3500</v>
      </c>
    </row>
    <row r="601" spans="1:47" x14ac:dyDescent="0.2">
      <c r="A601" s="8" t="s">
        <v>2291</v>
      </c>
      <c r="B601" s="6" t="s">
        <v>3967</v>
      </c>
      <c r="C601" s="6">
        <v>751465</v>
      </c>
      <c r="D601" s="6">
        <v>11739704</v>
      </c>
      <c r="E601" s="6" t="str">
        <f t="shared" si="201"/>
        <v>hp_11739704</v>
      </c>
      <c r="F601" s="7" t="s">
        <v>3968</v>
      </c>
      <c r="G601" s="6">
        <v>2732600</v>
      </c>
      <c r="H601" s="7">
        <f t="shared" si="209"/>
        <v>7272711</v>
      </c>
      <c r="I601" s="7" t="str">
        <f t="shared" si="202"/>
        <v>atk_7272711</v>
      </c>
      <c r="J601" s="7" t="s">
        <v>3973</v>
      </c>
      <c r="K601" s="7" t="s">
        <v>3997</v>
      </c>
      <c r="L601" s="7" t="s">
        <v>3975</v>
      </c>
      <c r="M601" s="7" t="s">
        <v>3976</v>
      </c>
      <c r="O601" s="7" t="str">
        <f t="shared" si="203"/>
        <v>hp_11739704;atk_7272711;hit_500000;miss_100;cirt_0;cirtSub_-3500</v>
      </c>
      <c r="V601" s="7" t="str">
        <f t="shared" si="199"/>
        <v>流星瀑布3-1</v>
      </c>
      <c r="W601" s="7">
        <f t="shared" si="189"/>
        <v>1021</v>
      </c>
      <c r="X601" s="9" t="s">
        <v>903</v>
      </c>
      <c r="Y601" s="9">
        <v>1</v>
      </c>
      <c r="Z601" s="8">
        <f t="shared" si="207"/>
        <v>3136</v>
      </c>
      <c r="AA601" s="6" t="s">
        <v>3967</v>
      </c>
      <c r="AB601" s="6">
        <v>2655371</v>
      </c>
      <c r="AC601" s="6">
        <f t="shared" si="191"/>
        <v>1.17</v>
      </c>
      <c r="AD601" s="6">
        <f t="shared" si="192"/>
        <v>3106784</v>
      </c>
      <c r="AE601" s="6">
        <f t="shared" ref="AE601" si="211">IF(MOD(Y601,1)=0,INT(AD600*0.3),0)</f>
        <v>928208</v>
      </c>
      <c r="AF601" s="6">
        <v>870000</v>
      </c>
      <c r="AG601" s="11">
        <f t="shared" si="194"/>
        <v>4904992</v>
      </c>
      <c r="AH601">
        <f t="shared" si="193"/>
        <v>1.8471964934466785</v>
      </c>
      <c r="AI601" s="53">
        <v>0.65</v>
      </c>
      <c r="AJ601" s="7" t="str">
        <f t="shared" si="200"/>
        <v>hp_4904992</v>
      </c>
      <c r="AK601" s="7" t="s">
        <v>3968</v>
      </c>
      <c r="AL601" s="7">
        <v>483400</v>
      </c>
      <c r="AM601" s="7">
        <f>INT(IF(MOD(Y601,3)=0,INT(AL601*0.55),INT(AL601*0.35)))</f>
        <v>169190</v>
      </c>
      <c r="AN601" s="54">
        <f t="shared" si="204"/>
        <v>580407</v>
      </c>
      <c r="AO601" s="7" t="str">
        <f t="shared" si="205"/>
        <v>atk_580407</v>
      </c>
      <c r="AP601" s="7" t="s">
        <v>3973</v>
      </c>
      <c r="AQ601" s="7" t="s">
        <v>3989</v>
      </c>
      <c r="AR601" s="7" t="s">
        <v>3975</v>
      </c>
      <c r="AS601" s="7" t="s">
        <v>3976</v>
      </c>
      <c r="AU601" s="7" t="str">
        <f t="shared" si="206"/>
        <v>hp_4904992;atk_580407;hit_500000;miss_60;cirt_0;cirtSub_-3500</v>
      </c>
    </row>
    <row r="602" spans="1:47" x14ac:dyDescent="0.2">
      <c r="A602" s="8" t="s">
        <v>2291</v>
      </c>
      <c r="B602" s="6" t="s">
        <v>3967</v>
      </c>
      <c r="C602" s="6">
        <v>751465</v>
      </c>
      <c r="D602" s="6">
        <v>11772526</v>
      </c>
      <c r="E602" s="6" t="str">
        <f t="shared" si="201"/>
        <v>hp_11772526</v>
      </c>
      <c r="F602" s="7" t="s">
        <v>3968</v>
      </c>
      <c r="G602" s="6">
        <v>2732600</v>
      </c>
      <c r="H602" s="7">
        <f t="shared" si="209"/>
        <v>7272711</v>
      </c>
      <c r="I602" s="7" t="str">
        <f t="shared" si="202"/>
        <v>atk_7272711</v>
      </c>
      <c r="J602" s="7" t="s">
        <v>3973</v>
      </c>
      <c r="K602" s="7" t="s">
        <v>3997</v>
      </c>
      <c r="L602" s="7" t="s">
        <v>3975</v>
      </c>
      <c r="M602" s="7" t="s">
        <v>3976</v>
      </c>
      <c r="O602" s="7" t="str">
        <f t="shared" si="203"/>
        <v>hp_11772526;atk_7272711;hit_500000;miss_100;cirt_0;cirtSub_-3500</v>
      </c>
      <c r="V602" s="7" t="str">
        <f t="shared" si="199"/>
        <v>流星瀑布3-2</v>
      </c>
      <c r="W602" s="7">
        <f t="shared" si="189"/>
        <v>1023</v>
      </c>
      <c r="X602" s="9" t="s">
        <v>903</v>
      </c>
      <c r="Y602" s="9">
        <v>2</v>
      </c>
      <c r="Z602" s="8">
        <f t="shared" si="207"/>
        <v>3138</v>
      </c>
      <c r="AA602" s="6" t="s">
        <v>3967</v>
      </c>
      <c r="AB602" s="6">
        <v>2660611</v>
      </c>
      <c r="AC602" s="6">
        <f t="shared" si="191"/>
        <v>1.17</v>
      </c>
      <c r="AD602" s="6">
        <f t="shared" si="192"/>
        <v>3112914</v>
      </c>
      <c r="AE602" s="6">
        <f t="shared" si="196"/>
        <v>928208</v>
      </c>
      <c r="AF602" s="6">
        <v>870000</v>
      </c>
      <c r="AG602" s="11">
        <f t="shared" si="194"/>
        <v>4911122</v>
      </c>
      <c r="AH602">
        <f t="shared" si="193"/>
        <v>1.8458624729432449</v>
      </c>
      <c r="AI602" s="53">
        <v>0.65</v>
      </c>
      <c r="AJ602" s="7" t="str">
        <f t="shared" si="200"/>
        <v>hp_4911122</v>
      </c>
      <c r="AK602" s="7" t="s">
        <v>3968</v>
      </c>
      <c r="AL602" s="7">
        <v>484320</v>
      </c>
      <c r="AM602" s="7">
        <f>INT(IF(MOD(Y602,3)=0,INT(AL602*0.55),INT(AL602*0.35)))</f>
        <v>169512</v>
      </c>
      <c r="AN602" s="54">
        <f t="shared" si="204"/>
        <v>581092</v>
      </c>
      <c r="AO602" s="7" t="str">
        <f t="shared" si="205"/>
        <v>atk_581092</v>
      </c>
      <c r="AP602" s="7" t="s">
        <v>3973</v>
      </c>
      <c r="AQ602" s="7" t="s">
        <v>3989</v>
      </c>
      <c r="AR602" s="7" t="s">
        <v>3975</v>
      </c>
      <c r="AS602" s="7" t="s">
        <v>3976</v>
      </c>
      <c r="AU602" s="7" t="str">
        <f t="shared" si="206"/>
        <v>hp_4911122;atk_581092;hit_500000;miss_60;cirt_0;cirtSub_-3500</v>
      </c>
    </row>
    <row r="603" spans="1:47" x14ac:dyDescent="0.2">
      <c r="A603" s="8" t="s">
        <v>2292</v>
      </c>
      <c r="B603" s="6" t="s">
        <v>3967</v>
      </c>
      <c r="C603" s="6">
        <v>758285</v>
      </c>
      <c r="D603" s="6">
        <v>11856342</v>
      </c>
      <c r="E603" s="6" t="str">
        <f t="shared" si="201"/>
        <v>hp_11856342</v>
      </c>
      <c r="F603" s="7" t="s">
        <v>3968</v>
      </c>
      <c r="G603" s="6">
        <v>2757400</v>
      </c>
      <c r="H603" s="7">
        <f t="shared" si="209"/>
        <v>7360927</v>
      </c>
      <c r="I603" s="7" t="str">
        <f t="shared" si="202"/>
        <v>atk_7360927</v>
      </c>
      <c r="J603" s="7" t="s">
        <v>3973</v>
      </c>
      <c r="K603" s="7" t="s">
        <v>3997</v>
      </c>
      <c r="L603" s="7" t="s">
        <v>3975</v>
      </c>
      <c r="M603" s="7" t="s">
        <v>3976</v>
      </c>
      <c r="O603" s="7" t="str">
        <f t="shared" si="203"/>
        <v>hp_11856342;atk_7360927;hit_500000;miss_100;cirt_0;cirtSub_-3500</v>
      </c>
      <c r="V603" s="7" t="str">
        <f t="shared" si="199"/>
        <v>流星瀑布3-3</v>
      </c>
      <c r="W603" s="7">
        <f t="shared" si="189"/>
        <v>1025</v>
      </c>
      <c r="X603" s="9" t="s">
        <v>903</v>
      </c>
      <c r="Y603" s="9">
        <v>3</v>
      </c>
      <c r="Z603" s="8">
        <f t="shared" si="207"/>
        <v>3141</v>
      </c>
      <c r="AA603" s="6" t="s">
        <v>3967</v>
      </c>
      <c r="AB603" s="6">
        <v>2665851</v>
      </c>
      <c r="AC603" s="6">
        <f t="shared" si="191"/>
        <v>1.1724999999999999</v>
      </c>
      <c r="AD603" s="6">
        <f t="shared" si="192"/>
        <v>3125710</v>
      </c>
      <c r="AE603" s="6">
        <f t="shared" si="196"/>
        <v>928208</v>
      </c>
      <c r="AF603" s="6">
        <v>870000</v>
      </c>
      <c r="AG603" s="11">
        <f t="shared" si="194"/>
        <v>4923918</v>
      </c>
      <c r="AH603">
        <f t="shared" si="193"/>
        <v>1.84703421158947</v>
      </c>
      <c r="AI603" s="53">
        <v>0.65</v>
      </c>
      <c r="AJ603" s="7" t="str">
        <f t="shared" si="200"/>
        <v>hp_4923918</v>
      </c>
      <c r="AK603" s="7" t="s">
        <v>3968</v>
      </c>
      <c r="AL603" s="7">
        <v>485240</v>
      </c>
      <c r="AM603" s="7">
        <f>INT(IF(MOD(Y603,3)=0,INT(AL603*0.55),INT(AL603*0.35)))</f>
        <v>266882</v>
      </c>
      <c r="AN603" s="54">
        <f t="shared" si="204"/>
        <v>582565</v>
      </c>
      <c r="AO603" s="7" t="str">
        <f t="shared" si="205"/>
        <v>atk_582565</v>
      </c>
      <c r="AP603" s="7" t="s">
        <v>3973</v>
      </c>
      <c r="AQ603" s="7" t="s">
        <v>3989</v>
      </c>
      <c r="AR603" s="7" t="s">
        <v>3975</v>
      </c>
      <c r="AS603" s="7" t="s">
        <v>3976</v>
      </c>
      <c r="AU603" s="7" t="str">
        <f t="shared" si="206"/>
        <v>hp_4923918;atk_582565;hit_500000;miss_60;cirt_0;cirtSub_-3500</v>
      </c>
    </row>
    <row r="604" spans="1:47" x14ac:dyDescent="0.2">
      <c r="A604" s="8" t="s">
        <v>2292</v>
      </c>
      <c r="B604" s="6" t="s">
        <v>3967</v>
      </c>
      <c r="C604" s="6">
        <v>758285</v>
      </c>
      <c r="D604" s="6">
        <v>11889314</v>
      </c>
      <c r="E604" s="6" t="str">
        <f t="shared" si="201"/>
        <v>hp_11889314</v>
      </c>
      <c r="F604" s="7" t="s">
        <v>3968</v>
      </c>
      <c r="G604" s="6">
        <v>2757400</v>
      </c>
      <c r="H604" s="7">
        <f t="shared" si="209"/>
        <v>7360927</v>
      </c>
      <c r="I604" s="7" t="str">
        <f t="shared" si="202"/>
        <v>atk_7360927</v>
      </c>
      <c r="J604" s="7" t="s">
        <v>3973</v>
      </c>
      <c r="K604" s="7" t="s">
        <v>3997</v>
      </c>
      <c r="L604" s="7" t="s">
        <v>3975</v>
      </c>
      <c r="M604" s="7" t="s">
        <v>3976</v>
      </c>
      <c r="O604" s="7" t="str">
        <f t="shared" si="203"/>
        <v>hp_11889314;atk_7360927;hit_500000;miss_100;cirt_0;cirtSub_-3500</v>
      </c>
      <c r="V604" s="7" t="str">
        <f t="shared" si="199"/>
        <v>流星瀑布3-4</v>
      </c>
      <c r="W604" s="7">
        <f t="shared" si="189"/>
        <v>1027</v>
      </c>
      <c r="X604" s="9" t="s">
        <v>903</v>
      </c>
      <c r="Y604" s="9">
        <v>4</v>
      </c>
      <c r="Z604" s="8">
        <f t="shared" si="207"/>
        <v>3145</v>
      </c>
      <c r="AA604" s="6" t="s">
        <v>3967</v>
      </c>
      <c r="AB604" s="6">
        <v>2671092</v>
      </c>
      <c r="AC604" s="6">
        <f t="shared" si="191"/>
        <v>1.1724999999999999</v>
      </c>
      <c r="AD604" s="6">
        <f t="shared" si="192"/>
        <v>3131855</v>
      </c>
      <c r="AE604" s="6">
        <f t="shared" si="196"/>
        <v>928208</v>
      </c>
      <c r="AF604" s="6">
        <v>870000</v>
      </c>
      <c r="AG604" s="11">
        <f t="shared" si="194"/>
        <v>4930063</v>
      </c>
      <c r="AH604">
        <f t="shared" si="193"/>
        <v>1.8457106681462114</v>
      </c>
      <c r="AI604" s="53">
        <v>0.65</v>
      </c>
      <c r="AJ604" s="7" t="str">
        <f t="shared" si="200"/>
        <v>hp_4930063</v>
      </c>
      <c r="AK604" s="7" t="s">
        <v>3968</v>
      </c>
      <c r="AL604" s="7">
        <v>486160</v>
      </c>
      <c r="AM604" s="7">
        <f>INT(IF(MOD(Y604,3)=0,INT(AL604*0.55),INT(AL604*0.35)))</f>
        <v>170156</v>
      </c>
      <c r="AN604" s="54">
        <f t="shared" si="204"/>
        <v>583251</v>
      </c>
      <c r="AO604" s="7" t="str">
        <f t="shared" si="205"/>
        <v>atk_583251</v>
      </c>
      <c r="AP604" s="7" t="s">
        <v>3973</v>
      </c>
      <c r="AQ604" s="7" t="s">
        <v>3989</v>
      </c>
      <c r="AR604" s="7" t="s">
        <v>3975</v>
      </c>
      <c r="AS604" s="7" t="s">
        <v>3976</v>
      </c>
      <c r="AU604" s="7" t="str">
        <f t="shared" si="206"/>
        <v>hp_4930063;atk_583251;hit_500000;miss_60;cirt_0;cirtSub_-3500</v>
      </c>
    </row>
    <row r="605" spans="1:47" x14ac:dyDescent="0.2">
      <c r="A605" s="8" t="s">
        <v>2292</v>
      </c>
      <c r="B605" s="6" t="s">
        <v>3967</v>
      </c>
      <c r="C605" s="6">
        <v>758285</v>
      </c>
      <c r="D605" s="6">
        <v>11922342</v>
      </c>
      <c r="E605" s="6" t="str">
        <f t="shared" si="201"/>
        <v>hp_11922342</v>
      </c>
      <c r="F605" s="7" t="s">
        <v>3968</v>
      </c>
      <c r="G605" s="6">
        <v>2757400</v>
      </c>
      <c r="H605" s="7">
        <f t="shared" si="209"/>
        <v>7360927</v>
      </c>
      <c r="I605" s="7" t="str">
        <f t="shared" si="202"/>
        <v>atk_7360927</v>
      </c>
      <c r="J605" s="7" t="s">
        <v>3973</v>
      </c>
      <c r="K605" s="7" t="s">
        <v>3997</v>
      </c>
      <c r="L605" s="7" t="s">
        <v>3975</v>
      </c>
      <c r="M605" s="7" t="s">
        <v>3976</v>
      </c>
      <c r="O605" s="7" t="str">
        <f t="shared" si="203"/>
        <v>hp_11922342;atk_7360927;hit_500000;miss_100;cirt_0;cirtSub_-3500</v>
      </c>
      <c r="V605" s="7" t="str">
        <f t="shared" si="199"/>
        <v>流星瀑布3-5</v>
      </c>
      <c r="W605" s="7">
        <f t="shared" ref="W605:W668" si="212">W604+2</f>
        <v>1029</v>
      </c>
      <c r="X605" s="9" t="s">
        <v>903</v>
      </c>
      <c r="Y605" s="9">
        <v>5</v>
      </c>
      <c r="Z605" s="8">
        <f t="shared" si="207"/>
        <v>3150</v>
      </c>
      <c r="AA605" s="6" t="s">
        <v>3967</v>
      </c>
      <c r="AB605" s="6">
        <v>2676334</v>
      </c>
      <c r="AC605" s="6">
        <f t="shared" si="191"/>
        <v>1.1724999999999999</v>
      </c>
      <c r="AD605" s="6">
        <f t="shared" si="192"/>
        <v>3138001</v>
      </c>
      <c r="AE605" s="6">
        <f t="shared" si="196"/>
        <v>928208</v>
      </c>
      <c r="AF605" s="6">
        <v>870000</v>
      </c>
      <c r="AG605" s="11">
        <f t="shared" si="194"/>
        <v>4936209</v>
      </c>
      <c r="AH605">
        <f t="shared" si="193"/>
        <v>1.8443919929276391</v>
      </c>
      <c r="AI605" s="53">
        <v>0.65</v>
      </c>
      <c r="AJ605" s="7" t="str">
        <f t="shared" si="200"/>
        <v>hp_4936209</v>
      </c>
      <c r="AK605" s="7" t="s">
        <v>3968</v>
      </c>
      <c r="AL605" s="7">
        <v>487080</v>
      </c>
      <c r="AM605" s="7">
        <f>INT(IF(MOD(Y605,3)=0,INT(AL605*0.55),INT(AL605*0.35)))</f>
        <v>170478</v>
      </c>
      <c r="AN605" s="54">
        <f t="shared" si="204"/>
        <v>583938</v>
      </c>
      <c r="AO605" s="7" t="str">
        <f t="shared" si="205"/>
        <v>atk_583938</v>
      </c>
      <c r="AP605" s="7" t="s">
        <v>3973</v>
      </c>
      <c r="AQ605" s="7" t="s">
        <v>3989</v>
      </c>
      <c r="AR605" s="7" t="s">
        <v>3975</v>
      </c>
      <c r="AS605" s="7" t="s">
        <v>3976</v>
      </c>
      <c r="AU605" s="7" t="str">
        <f t="shared" si="206"/>
        <v>hp_4936209;atk_583938;hit_500000;miss_60;cirt_0;cirtSub_-3500</v>
      </c>
    </row>
    <row r="606" spans="1:47" x14ac:dyDescent="0.2">
      <c r="A606" s="8" t="s">
        <v>2293</v>
      </c>
      <c r="B606" s="6" t="s">
        <v>3967</v>
      </c>
      <c r="C606" s="6">
        <v>765105</v>
      </c>
      <c r="D606" s="6">
        <v>12006706</v>
      </c>
      <c r="E606" s="6" t="str">
        <f t="shared" si="201"/>
        <v>hp_12006706</v>
      </c>
      <c r="F606" s="7" t="s">
        <v>3968</v>
      </c>
      <c r="G606" s="6">
        <v>2782200</v>
      </c>
      <c r="H606" s="7">
        <f t="shared" si="209"/>
        <v>7449627</v>
      </c>
      <c r="I606" s="7" t="str">
        <f t="shared" si="202"/>
        <v>atk_7449627</v>
      </c>
      <c r="J606" s="7" t="s">
        <v>3973</v>
      </c>
      <c r="K606" s="7" t="s">
        <v>3997</v>
      </c>
      <c r="L606" s="7" t="s">
        <v>3975</v>
      </c>
      <c r="M606" s="7" t="s">
        <v>3976</v>
      </c>
      <c r="O606" s="7" t="str">
        <f t="shared" si="203"/>
        <v>hp_12006706;atk_7449627;hit_500000;miss_100;cirt_0;cirtSub_-3500</v>
      </c>
      <c r="V606" s="7" t="str">
        <f t="shared" si="199"/>
        <v>流星瀑布3-6</v>
      </c>
      <c r="W606" s="7">
        <f t="shared" si="212"/>
        <v>1031</v>
      </c>
      <c r="X606" s="9" t="s">
        <v>903</v>
      </c>
      <c r="Y606" s="9">
        <v>6</v>
      </c>
      <c r="Z606" s="8">
        <f t="shared" si="207"/>
        <v>3156</v>
      </c>
      <c r="AA606" s="6" t="s">
        <v>3967</v>
      </c>
      <c r="AB606" s="6">
        <v>2681577</v>
      </c>
      <c r="AC606" s="6">
        <f t="shared" si="191"/>
        <v>1.1749999999999998</v>
      </c>
      <c r="AD606" s="6">
        <f t="shared" si="192"/>
        <v>3150852</v>
      </c>
      <c r="AE606" s="6">
        <f t="shared" si="196"/>
        <v>928208</v>
      </c>
      <c r="AF606" s="6">
        <v>870000</v>
      </c>
      <c r="AG606" s="11">
        <f t="shared" si="194"/>
        <v>4949060</v>
      </c>
      <c r="AH606">
        <f t="shared" si="193"/>
        <v>1.8455781803021132</v>
      </c>
      <c r="AI606" s="53">
        <v>0.65</v>
      </c>
      <c r="AJ606" s="7" t="str">
        <f t="shared" si="200"/>
        <v>hp_4949060</v>
      </c>
      <c r="AK606" s="7" t="s">
        <v>3968</v>
      </c>
      <c r="AL606" s="7">
        <v>488000</v>
      </c>
      <c r="AM606" s="7">
        <f>INT(IF(MOD(Y606,3)=0,INT(AL606*0.55),INT(AL606*0.35)))</f>
        <v>268400</v>
      </c>
      <c r="AN606" s="54">
        <f t="shared" si="204"/>
        <v>585417</v>
      </c>
      <c r="AO606" s="7" t="str">
        <f t="shared" si="205"/>
        <v>atk_585417</v>
      </c>
      <c r="AP606" s="7" t="s">
        <v>3973</v>
      </c>
      <c r="AQ606" s="7" t="s">
        <v>3989</v>
      </c>
      <c r="AR606" s="7" t="s">
        <v>3975</v>
      </c>
      <c r="AS606" s="7" t="s">
        <v>3976</v>
      </c>
      <c r="AU606" s="7" t="str">
        <f t="shared" si="206"/>
        <v>hp_4949060;atk_585417;hit_500000;miss_60;cirt_0;cirtSub_-3500</v>
      </c>
    </row>
    <row r="607" spans="1:47" x14ac:dyDescent="0.2">
      <c r="A607" s="8" t="s">
        <v>2293</v>
      </c>
      <c r="B607" s="6" t="s">
        <v>3967</v>
      </c>
      <c r="C607" s="6">
        <v>765105</v>
      </c>
      <c r="D607" s="6">
        <v>12039884</v>
      </c>
      <c r="E607" s="6" t="str">
        <f t="shared" si="201"/>
        <v>hp_12039884</v>
      </c>
      <c r="F607" s="7" t="s">
        <v>3968</v>
      </c>
      <c r="G607" s="6">
        <v>2782200</v>
      </c>
      <c r="H607" s="7">
        <f t="shared" si="209"/>
        <v>7449627</v>
      </c>
      <c r="I607" s="7" t="str">
        <f t="shared" si="202"/>
        <v>atk_7449627</v>
      </c>
      <c r="J607" s="7" t="s">
        <v>3973</v>
      </c>
      <c r="K607" s="7" t="s">
        <v>3997</v>
      </c>
      <c r="L607" s="7" t="s">
        <v>3975</v>
      </c>
      <c r="M607" s="7" t="s">
        <v>3976</v>
      </c>
      <c r="O607" s="7" t="str">
        <f t="shared" si="203"/>
        <v>hp_12039884;atk_7449627;hit_500000;miss_100;cirt_0;cirtSub_-3500</v>
      </c>
      <c r="V607" s="7" t="str">
        <f t="shared" si="199"/>
        <v>流星瀑布3-7</v>
      </c>
      <c r="W607" s="7">
        <f t="shared" si="212"/>
        <v>1033</v>
      </c>
      <c r="X607" s="9" t="s">
        <v>903</v>
      </c>
      <c r="Y607" s="9">
        <v>7</v>
      </c>
      <c r="Z607" s="8">
        <f t="shared" si="207"/>
        <v>3163</v>
      </c>
      <c r="AA607" s="6" t="s">
        <v>3967</v>
      </c>
      <c r="AB607" s="6">
        <v>2686820</v>
      </c>
      <c r="AC607" s="6">
        <f t="shared" ref="AC607:AC670" si="213">0.6+INT((Z607-1)/55)*0.01+INT(Y607/3)*0.0025</f>
        <v>1.1749999999999998</v>
      </c>
      <c r="AD607" s="6">
        <f t="shared" ref="AD607:AD670" si="214">INT(AB607*AC607)</f>
        <v>3157013</v>
      </c>
      <c r="AE607" s="6">
        <f t="shared" si="196"/>
        <v>928208</v>
      </c>
      <c r="AF607" s="6">
        <v>870000</v>
      </c>
      <c r="AG607" s="11">
        <f t="shared" si="194"/>
        <v>4955221</v>
      </c>
      <c r="AH607">
        <f t="shared" si="193"/>
        <v>1.8442698059415963</v>
      </c>
      <c r="AI607" s="53">
        <v>0.65</v>
      </c>
      <c r="AJ607" s="7" t="str">
        <f t="shared" si="200"/>
        <v>hp_4955221</v>
      </c>
      <c r="AK607" s="7" t="s">
        <v>3968</v>
      </c>
      <c r="AL607" s="7">
        <v>488920</v>
      </c>
      <c r="AM607" s="7">
        <f>INT(IF(MOD(Y607,3)=0,INT(AL607*0.55),INT(AL607*0.35)))</f>
        <v>171122</v>
      </c>
      <c r="AN607" s="54">
        <f t="shared" si="204"/>
        <v>586105</v>
      </c>
      <c r="AO607" s="7" t="str">
        <f t="shared" si="205"/>
        <v>atk_586105</v>
      </c>
      <c r="AP607" s="7" t="s">
        <v>3973</v>
      </c>
      <c r="AQ607" s="7" t="s">
        <v>3989</v>
      </c>
      <c r="AR607" s="7" t="s">
        <v>3975</v>
      </c>
      <c r="AS607" s="7" t="s">
        <v>3976</v>
      </c>
      <c r="AU607" s="7" t="str">
        <f t="shared" si="206"/>
        <v>hp_4955221;atk_586105;hit_500000;miss_60;cirt_0;cirtSub_-3500</v>
      </c>
    </row>
    <row r="608" spans="1:47" x14ac:dyDescent="0.2">
      <c r="A608" s="8" t="s">
        <v>2293</v>
      </c>
      <c r="B608" s="6" t="s">
        <v>3967</v>
      </c>
      <c r="C608" s="6">
        <v>765105</v>
      </c>
      <c r="D608" s="6">
        <v>12073118</v>
      </c>
      <c r="E608" s="6" t="str">
        <f t="shared" si="201"/>
        <v>hp_12073118</v>
      </c>
      <c r="F608" s="7" t="s">
        <v>3968</v>
      </c>
      <c r="G608" s="6">
        <v>2782200</v>
      </c>
      <c r="H608" s="7">
        <f t="shared" si="209"/>
        <v>7449627</v>
      </c>
      <c r="I608" s="7" t="str">
        <f t="shared" si="202"/>
        <v>atk_7449627</v>
      </c>
      <c r="J608" s="7" t="s">
        <v>3973</v>
      </c>
      <c r="K608" s="7" t="s">
        <v>3997</v>
      </c>
      <c r="L608" s="7" t="s">
        <v>3975</v>
      </c>
      <c r="M608" s="7" t="s">
        <v>3976</v>
      </c>
      <c r="O608" s="7" t="str">
        <f t="shared" si="203"/>
        <v>hp_12073118;atk_7449627;hit_500000;miss_100;cirt_0;cirtSub_-3500</v>
      </c>
      <c r="V608" s="7" t="str">
        <f t="shared" si="199"/>
        <v>流星瀑布3-8</v>
      </c>
      <c r="W608" s="7">
        <f t="shared" si="212"/>
        <v>1035</v>
      </c>
      <c r="X608" s="9" t="s">
        <v>903</v>
      </c>
      <c r="Y608" s="9">
        <v>8</v>
      </c>
      <c r="Z608" s="8">
        <f t="shared" si="207"/>
        <v>3171</v>
      </c>
      <c r="AA608" s="6" t="s">
        <v>3967</v>
      </c>
      <c r="AB608" s="6">
        <v>2692064</v>
      </c>
      <c r="AC608" s="6">
        <f t="shared" si="213"/>
        <v>1.1749999999999998</v>
      </c>
      <c r="AD608" s="6">
        <f t="shared" si="214"/>
        <v>3163175</v>
      </c>
      <c r="AE608" s="6">
        <f t="shared" si="196"/>
        <v>928208</v>
      </c>
      <c r="AF608" s="6">
        <v>870000</v>
      </c>
      <c r="AG608" s="11">
        <f t="shared" si="194"/>
        <v>4961383</v>
      </c>
      <c r="AH608">
        <f t="shared" ref="AH608:AH671" si="215">AG608/AB608</f>
        <v>1.8429662147705255</v>
      </c>
      <c r="AI608" s="53">
        <v>0.65</v>
      </c>
      <c r="AJ608" s="7" t="str">
        <f t="shared" si="200"/>
        <v>hp_4961383</v>
      </c>
      <c r="AK608" s="7" t="s">
        <v>3968</v>
      </c>
      <c r="AL608" s="7">
        <v>489840</v>
      </c>
      <c r="AM608" s="7">
        <f>INT(IF(MOD(Y608,3)=0,INT(AL608*0.55),INT(AL608*0.35)))</f>
        <v>171444</v>
      </c>
      <c r="AN608" s="54">
        <f t="shared" si="204"/>
        <v>586793</v>
      </c>
      <c r="AO608" s="7" t="str">
        <f t="shared" si="205"/>
        <v>atk_586793</v>
      </c>
      <c r="AP608" s="7" t="s">
        <v>3973</v>
      </c>
      <c r="AQ608" s="7" t="s">
        <v>3989</v>
      </c>
      <c r="AR608" s="7" t="s">
        <v>3975</v>
      </c>
      <c r="AS608" s="7" t="s">
        <v>3976</v>
      </c>
      <c r="AU608" s="7" t="str">
        <f t="shared" si="206"/>
        <v>hp_4961383;atk_586793;hit_500000;miss_60;cirt_0;cirtSub_-3500</v>
      </c>
    </row>
    <row r="609" spans="1:47" x14ac:dyDescent="0.2">
      <c r="A609" s="8" t="s">
        <v>2294</v>
      </c>
      <c r="B609" s="6" t="s">
        <v>3967</v>
      </c>
      <c r="C609" s="6">
        <v>771925</v>
      </c>
      <c r="D609" s="6">
        <v>12158031</v>
      </c>
      <c r="E609" s="6" t="str">
        <f t="shared" si="201"/>
        <v>hp_12158031</v>
      </c>
      <c r="F609" s="7" t="s">
        <v>3968</v>
      </c>
      <c r="G609" s="6">
        <v>2807000</v>
      </c>
      <c r="H609" s="7">
        <f t="shared" si="209"/>
        <v>7538811</v>
      </c>
      <c r="I609" s="7" t="str">
        <f t="shared" si="202"/>
        <v>atk_7538811</v>
      </c>
      <c r="J609" s="7" t="s">
        <v>3973</v>
      </c>
      <c r="K609" s="7" t="s">
        <v>3997</v>
      </c>
      <c r="L609" s="7" t="s">
        <v>3975</v>
      </c>
      <c r="M609" s="7" t="s">
        <v>3976</v>
      </c>
      <c r="O609" s="7" t="str">
        <f t="shared" si="203"/>
        <v>hp_12158031;atk_7538811;hit_500000;miss_100;cirt_0;cirtSub_-3500</v>
      </c>
      <c r="V609" s="7" t="str">
        <f t="shared" si="199"/>
        <v>流星瀑布3-9</v>
      </c>
      <c r="W609" s="7">
        <f t="shared" si="212"/>
        <v>1037</v>
      </c>
      <c r="X609" s="9" t="s">
        <v>903</v>
      </c>
      <c r="Y609" s="9">
        <v>9</v>
      </c>
      <c r="Z609" s="8">
        <f t="shared" si="207"/>
        <v>3180</v>
      </c>
      <c r="AA609" s="6" t="s">
        <v>3967</v>
      </c>
      <c r="AB609" s="6">
        <v>2697308</v>
      </c>
      <c r="AC609" s="6">
        <f t="shared" si="213"/>
        <v>1.1775</v>
      </c>
      <c r="AD609" s="6">
        <f t="shared" si="214"/>
        <v>3176080</v>
      </c>
      <c r="AE609" s="6">
        <f t="shared" si="196"/>
        <v>928208</v>
      </c>
      <c r="AF609" s="6">
        <v>870000</v>
      </c>
      <c r="AG609" s="11">
        <f t="shared" ref="AG609:AG672" si="216">INT(AD609*1)+AF609+AE609</f>
        <v>4974288</v>
      </c>
      <c r="AH609">
        <f t="shared" si="215"/>
        <v>1.8441675922808964</v>
      </c>
      <c r="AI609" s="53">
        <v>0.65</v>
      </c>
      <c r="AJ609" s="7" t="str">
        <f t="shared" si="200"/>
        <v>hp_4974288</v>
      </c>
      <c r="AK609" s="7" t="s">
        <v>3968</v>
      </c>
      <c r="AL609" s="7">
        <v>490760</v>
      </c>
      <c r="AM609" s="7">
        <f>INT(IF(MOD(Y609,3)=0,INT(AL609*0.55),INT(AL609*0.35)))</f>
        <v>269918</v>
      </c>
      <c r="AN609" s="54">
        <f t="shared" si="204"/>
        <v>588278</v>
      </c>
      <c r="AO609" s="7" t="str">
        <f t="shared" si="205"/>
        <v>atk_588278</v>
      </c>
      <c r="AP609" s="7" t="s">
        <v>3973</v>
      </c>
      <c r="AQ609" s="7" t="s">
        <v>3989</v>
      </c>
      <c r="AR609" s="7" t="s">
        <v>3975</v>
      </c>
      <c r="AS609" s="7" t="s">
        <v>3976</v>
      </c>
      <c r="AU609" s="7" t="str">
        <f t="shared" si="206"/>
        <v>hp_4974288;atk_588278;hit_500000;miss_60;cirt_0;cirtSub_-3500</v>
      </c>
    </row>
    <row r="610" spans="1:47" s="12" customFormat="1" x14ac:dyDescent="0.2">
      <c r="A610" s="8" t="s">
        <v>2294</v>
      </c>
      <c r="B610" s="6" t="s">
        <v>3967</v>
      </c>
      <c r="C610" s="6">
        <v>771925</v>
      </c>
      <c r="D610" s="6">
        <v>12191414</v>
      </c>
      <c r="E610" s="6" t="str">
        <f t="shared" si="201"/>
        <v>hp_12191414</v>
      </c>
      <c r="F610" s="7" t="s">
        <v>3968</v>
      </c>
      <c r="G610" s="6">
        <v>2807000</v>
      </c>
      <c r="H610" s="7">
        <f t="shared" si="209"/>
        <v>7538811</v>
      </c>
      <c r="I610" s="7" t="str">
        <f t="shared" si="202"/>
        <v>atk_7538811</v>
      </c>
      <c r="J610" s="7" t="s">
        <v>3973</v>
      </c>
      <c r="K610" s="7" t="s">
        <v>3997</v>
      </c>
      <c r="L610" s="7" t="s">
        <v>3975</v>
      </c>
      <c r="M610" s="7" t="s">
        <v>3976</v>
      </c>
      <c r="N610" s="7"/>
      <c r="O610" s="7" t="str">
        <f t="shared" si="203"/>
        <v>hp_12191414;atk_7538811;hit_500000;miss_100;cirt_0;cirtSub_-3500</v>
      </c>
      <c r="P610" s="7"/>
      <c r="Q610" s="7"/>
      <c r="R610" s="7"/>
      <c r="S610" s="7"/>
      <c r="T610" s="7"/>
      <c r="V610" s="12" t="str">
        <f t="shared" si="199"/>
        <v>流星瀑布3-10</v>
      </c>
      <c r="W610" s="12">
        <f t="shared" si="212"/>
        <v>1039</v>
      </c>
      <c r="X610" s="5" t="s">
        <v>903</v>
      </c>
      <c r="Y610" s="5">
        <v>10</v>
      </c>
      <c r="Z610" s="5">
        <f t="shared" si="207"/>
        <v>3190</v>
      </c>
      <c r="AA610" s="11" t="s">
        <v>3967</v>
      </c>
      <c r="AB610" s="11">
        <v>2702554</v>
      </c>
      <c r="AC610" s="11">
        <f t="shared" si="213"/>
        <v>1.1775</v>
      </c>
      <c r="AD610" s="11">
        <f t="shared" si="214"/>
        <v>3182257</v>
      </c>
      <c r="AE610" s="6">
        <f t="shared" si="196"/>
        <v>928208</v>
      </c>
      <c r="AF610" s="11">
        <v>870000</v>
      </c>
      <c r="AG610" s="11">
        <f t="shared" si="216"/>
        <v>4980465</v>
      </c>
      <c r="AH610">
        <f t="shared" si="215"/>
        <v>1.8428734448969382</v>
      </c>
      <c r="AI610" s="53">
        <v>0.65</v>
      </c>
      <c r="AJ610" s="7" t="str">
        <f t="shared" si="200"/>
        <v>hp_4980465</v>
      </c>
      <c r="AK610" s="12" t="s">
        <v>3968</v>
      </c>
      <c r="AL610" s="12">
        <v>491680</v>
      </c>
      <c r="AM610" s="7">
        <f>INT(IF(MOD(Y610,3)=0,INT(AL610*0.55),INT(AL610*0.35)))</f>
        <v>172088</v>
      </c>
      <c r="AN610" s="54">
        <f t="shared" si="204"/>
        <v>588967</v>
      </c>
      <c r="AO610" s="7" t="str">
        <f t="shared" si="205"/>
        <v>atk_588967</v>
      </c>
      <c r="AP610" s="12" t="s">
        <v>3973</v>
      </c>
      <c r="AQ610" s="12" t="s">
        <v>3989</v>
      </c>
      <c r="AR610" s="12" t="s">
        <v>3975</v>
      </c>
      <c r="AS610" s="12" t="s">
        <v>3976</v>
      </c>
      <c r="AU610" s="12" t="str">
        <f t="shared" si="206"/>
        <v>hp_4980465;atk_588967;hit_500000;miss_60;cirt_0;cirtSub_-3500</v>
      </c>
    </row>
    <row r="611" spans="1:47" x14ac:dyDescent="0.2">
      <c r="A611" s="8" t="s">
        <v>2294</v>
      </c>
      <c r="B611" s="6" t="s">
        <v>3967</v>
      </c>
      <c r="C611" s="6">
        <v>771925</v>
      </c>
      <c r="D611" s="6">
        <v>12224855</v>
      </c>
      <c r="E611" s="6" t="str">
        <f t="shared" si="201"/>
        <v>hp_12224855</v>
      </c>
      <c r="F611" s="7" t="s">
        <v>3968</v>
      </c>
      <c r="G611" s="6">
        <v>2807000</v>
      </c>
      <c r="H611" s="7">
        <f t="shared" si="209"/>
        <v>7538811</v>
      </c>
      <c r="I611" s="7" t="str">
        <f t="shared" si="202"/>
        <v>atk_7538811</v>
      </c>
      <c r="J611" s="7" t="s">
        <v>3973</v>
      </c>
      <c r="K611" s="7" t="s">
        <v>3997</v>
      </c>
      <c r="L611" s="7" t="s">
        <v>3975</v>
      </c>
      <c r="M611" s="7" t="s">
        <v>3976</v>
      </c>
      <c r="O611" s="7" t="str">
        <f t="shared" si="203"/>
        <v>hp_12224855;atk_7538811;hit_500000;miss_100;cirt_0;cirtSub_-3500</v>
      </c>
      <c r="V611" s="7" t="str">
        <f t="shared" si="199"/>
        <v>流星瀑布4-1</v>
      </c>
      <c r="W611" s="7">
        <f t="shared" si="212"/>
        <v>1041</v>
      </c>
      <c r="X611" s="9" t="s">
        <v>904</v>
      </c>
      <c r="Y611" s="9">
        <v>1</v>
      </c>
      <c r="Z611" s="8">
        <f t="shared" si="207"/>
        <v>3191</v>
      </c>
      <c r="AA611" s="6" t="s">
        <v>3967</v>
      </c>
      <c r="AB611" s="6">
        <v>2707800</v>
      </c>
      <c r="AC611" s="6">
        <f t="shared" si="213"/>
        <v>1.18</v>
      </c>
      <c r="AD611" s="6">
        <f t="shared" si="214"/>
        <v>3195204</v>
      </c>
      <c r="AE611" s="6">
        <f t="shared" ref="AE611" si="217">IF(MOD(Y611,1)=0,INT(AD610*0.3),0)</f>
        <v>954677</v>
      </c>
      <c r="AF611" s="6">
        <v>870000</v>
      </c>
      <c r="AG611" s="11">
        <f t="shared" si="216"/>
        <v>5019881</v>
      </c>
      <c r="AH611">
        <f t="shared" si="215"/>
        <v>1.853859590811729</v>
      </c>
      <c r="AI611" s="53">
        <v>0.65</v>
      </c>
      <c r="AJ611" s="7" t="str">
        <f t="shared" si="200"/>
        <v>hp_5019881</v>
      </c>
      <c r="AK611" s="7" t="s">
        <v>3968</v>
      </c>
      <c r="AL611" s="7">
        <v>492600</v>
      </c>
      <c r="AM611" s="7">
        <f>INT(IF(MOD(Y611,3)=0,INT(AL611*0.55),INT(AL611*0.35)))</f>
        <v>172410</v>
      </c>
      <c r="AN611" s="54">
        <f t="shared" si="204"/>
        <v>593587</v>
      </c>
      <c r="AO611" s="7" t="str">
        <f t="shared" si="205"/>
        <v>atk_593587</v>
      </c>
      <c r="AP611" s="7" t="s">
        <v>3973</v>
      </c>
      <c r="AQ611" s="7" t="s">
        <v>3989</v>
      </c>
      <c r="AR611" s="7" t="s">
        <v>3975</v>
      </c>
      <c r="AS611" s="7" t="s">
        <v>3976</v>
      </c>
      <c r="AU611" s="7" t="str">
        <f t="shared" si="206"/>
        <v>hp_5019881;atk_593587;hit_500000;miss_60;cirt_0;cirtSub_-3500</v>
      </c>
    </row>
    <row r="612" spans="1:47" x14ac:dyDescent="0.2">
      <c r="A612" s="8" t="s">
        <v>2295</v>
      </c>
      <c r="B612" s="6" t="s">
        <v>3967</v>
      </c>
      <c r="C612" s="6">
        <v>778745</v>
      </c>
      <c r="D612" s="6">
        <v>12310319</v>
      </c>
      <c r="E612" s="6" t="str">
        <f t="shared" si="201"/>
        <v>hp_12310319</v>
      </c>
      <c r="F612" s="7" t="s">
        <v>3968</v>
      </c>
      <c r="G612" s="6">
        <v>2831800</v>
      </c>
      <c r="H612" s="7">
        <f t="shared" si="209"/>
        <v>7628479</v>
      </c>
      <c r="I612" s="7" t="str">
        <f t="shared" si="202"/>
        <v>atk_7628479</v>
      </c>
      <c r="J612" s="7" t="s">
        <v>3973</v>
      </c>
      <c r="K612" s="7" t="s">
        <v>3997</v>
      </c>
      <c r="L612" s="7" t="s">
        <v>3975</v>
      </c>
      <c r="M612" s="7" t="s">
        <v>3976</v>
      </c>
      <c r="O612" s="7" t="str">
        <f t="shared" si="203"/>
        <v>hp_12310319;atk_7628479;hit_500000;miss_100;cirt_0;cirtSub_-3500</v>
      </c>
      <c r="V612" s="7" t="str">
        <f t="shared" si="199"/>
        <v>流星瀑布4-2</v>
      </c>
      <c r="W612" s="7">
        <f t="shared" si="212"/>
        <v>1043</v>
      </c>
      <c r="X612" s="9" t="s">
        <v>904</v>
      </c>
      <c r="Y612" s="9">
        <v>2</v>
      </c>
      <c r="Z612" s="8">
        <f t="shared" si="207"/>
        <v>3193</v>
      </c>
      <c r="AA612" s="6" t="s">
        <v>3967</v>
      </c>
      <c r="AB612" s="6">
        <v>2713046</v>
      </c>
      <c r="AC612" s="6">
        <f t="shared" si="213"/>
        <v>1.18</v>
      </c>
      <c r="AD612" s="6">
        <f t="shared" si="214"/>
        <v>3201394</v>
      </c>
      <c r="AE612" s="6">
        <f t="shared" si="196"/>
        <v>954677</v>
      </c>
      <c r="AF612" s="6">
        <v>870000</v>
      </c>
      <c r="AG612" s="11">
        <f t="shared" si="216"/>
        <v>5026071</v>
      </c>
      <c r="AH612">
        <f t="shared" si="215"/>
        <v>1.8525564992263308</v>
      </c>
      <c r="AI612" s="53">
        <v>0.65</v>
      </c>
      <c r="AJ612" s="7" t="str">
        <f t="shared" si="200"/>
        <v>hp_5026071</v>
      </c>
      <c r="AK612" s="7" t="s">
        <v>3968</v>
      </c>
      <c r="AL612" s="7">
        <v>493520</v>
      </c>
      <c r="AM612" s="7">
        <f>INT(IF(MOD(Y612,3)=0,INT(AL612*0.55),INT(AL612*0.35)))</f>
        <v>172732</v>
      </c>
      <c r="AN612" s="54">
        <f t="shared" si="204"/>
        <v>594277</v>
      </c>
      <c r="AO612" s="7" t="str">
        <f t="shared" si="205"/>
        <v>atk_594277</v>
      </c>
      <c r="AP612" s="7" t="s">
        <v>3973</v>
      </c>
      <c r="AQ612" s="7" t="s">
        <v>3989</v>
      </c>
      <c r="AR612" s="7" t="s">
        <v>3975</v>
      </c>
      <c r="AS612" s="7" t="s">
        <v>3976</v>
      </c>
      <c r="AU612" s="7" t="str">
        <f t="shared" si="206"/>
        <v>hp_5026071;atk_594277;hit_500000;miss_60;cirt_0;cirtSub_-3500</v>
      </c>
    </row>
    <row r="613" spans="1:47" x14ac:dyDescent="0.2">
      <c r="A613" s="8" t="s">
        <v>2295</v>
      </c>
      <c r="B613" s="6" t="s">
        <v>3967</v>
      </c>
      <c r="C613" s="6">
        <v>778745</v>
      </c>
      <c r="D613" s="6">
        <v>12343908</v>
      </c>
      <c r="E613" s="6" t="str">
        <f t="shared" si="201"/>
        <v>hp_12343908</v>
      </c>
      <c r="F613" s="7" t="s">
        <v>3968</v>
      </c>
      <c r="G613" s="6">
        <v>2831800</v>
      </c>
      <c r="H613" s="7">
        <f t="shared" si="209"/>
        <v>7628479</v>
      </c>
      <c r="I613" s="7" t="str">
        <f t="shared" si="202"/>
        <v>atk_7628479</v>
      </c>
      <c r="J613" s="7" t="s">
        <v>3973</v>
      </c>
      <c r="K613" s="7" t="s">
        <v>3997</v>
      </c>
      <c r="L613" s="7" t="s">
        <v>3975</v>
      </c>
      <c r="M613" s="7" t="s">
        <v>3976</v>
      </c>
      <c r="O613" s="7" t="str">
        <f t="shared" si="203"/>
        <v>hp_12343908;atk_7628479;hit_500000;miss_100;cirt_0;cirtSub_-3500</v>
      </c>
      <c r="V613" s="7" t="str">
        <f t="shared" si="199"/>
        <v>流星瀑布4-3</v>
      </c>
      <c r="W613" s="7">
        <f t="shared" si="212"/>
        <v>1045</v>
      </c>
      <c r="X613" s="9" t="s">
        <v>904</v>
      </c>
      <c r="Y613" s="9">
        <v>3</v>
      </c>
      <c r="Z613" s="8">
        <f t="shared" si="207"/>
        <v>3196</v>
      </c>
      <c r="AA613" s="6" t="s">
        <v>3967</v>
      </c>
      <c r="AB613" s="6">
        <v>2718294</v>
      </c>
      <c r="AC613" s="6">
        <f t="shared" si="213"/>
        <v>1.1824999999999999</v>
      </c>
      <c r="AD613" s="6">
        <f t="shared" si="214"/>
        <v>3214382</v>
      </c>
      <c r="AE613" s="6">
        <f t="shared" si="196"/>
        <v>954677</v>
      </c>
      <c r="AF613" s="6">
        <v>870000</v>
      </c>
      <c r="AG613" s="11">
        <f t="shared" si="216"/>
        <v>5039059</v>
      </c>
      <c r="AH613">
        <f t="shared" si="215"/>
        <v>1.8537579084528752</v>
      </c>
      <c r="AI613" s="53">
        <v>0.65</v>
      </c>
      <c r="AJ613" s="7" t="str">
        <f t="shared" si="200"/>
        <v>hp_5039059</v>
      </c>
      <c r="AK613" s="7" t="s">
        <v>3968</v>
      </c>
      <c r="AL613" s="7">
        <v>494440</v>
      </c>
      <c r="AM613" s="7">
        <f>INT(IF(MOD(Y613,3)=0,INT(AL613*0.55),INT(AL613*0.35)))</f>
        <v>271942</v>
      </c>
      <c r="AN613" s="54">
        <f t="shared" si="204"/>
        <v>595771</v>
      </c>
      <c r="AO613" s="7" t="str">
        <f t="shared" si="205"/>
        <v>atk_595771</v>
      </c>
      <c r="AP613" s="7" t="s">
        <v>3973</v>
      </c>
      <c r="AQ613" s="7" t="s">
        <v>3989</v>
      </c>
      <c r="AR613" s="7" t="s">
        <v>3975</v>
      </c>
      <c r="AS613" s="7" t="s">
        <v>3976</v>
      </c>
      <c r="AU613" s="7" t="str">
        <f t="shared" si="206"/>
        <v>hp_5039059;atk_595771;hit_500000;miss_60;cirt_0;cirtSub_-3500</v>
      </c>
    </row>
    <row r="614" spans="1:47" x14ac:dyDescent="0.2">
      <c r="A614" s="8" t="s">
        <v>2295</v>
      </c>
      <c r="B614" s="6" t="s">
        <v>3967</v>
      </c>
      <c r="C614" s="6">
        <v>778745</v>
      </c>
      <c r="D614" s="6">
        <v>12377555</v>
      </c>
      <c r="E614" s="6" t="str">
        <f t="shared" si="201"/>
        <v>hp_12377555</v>
      </c>
      <c r="F614" s="7" t="s">
        <v>3968</v>
      </c>
      <c r="G614" s="6">
        <v>2831800</v>
      </c>
      <c r="H614" s="7">
        <f t="shared" si="209"/>
        <v>7628479</v>
      </c>
      <c r="I614" s="7" t="str">
        <f t="shared" si="202"/>
        <v>atk_7628479</v>
      </c>
      <c r="J614" s="7" t="s">
        <v>3973</v>
      </c>
      <c r="K614" s="7" t="s">
        <v>3997</v>
      </c>
      <c r="L614" s="7" t="s">
        <v>3975</v>
      </c>
      <c r="M614" s="7" t="s">
        <v>3976</v>
      </c>
      <c r="O614" s="7" t="str">
        <f t="shared" si="203"/>
        <v>hp_12377555;atk_7628479;hit_500000;miss_100;cirt_0;cirtSub_-3500</v>
      </c>
      <c r="V614" s="7" t="str">
        <f t="shared" si="199"/>
        <v>流星瀑布4-4</v>
      </c>
      <c r="W614" s="7">
        <f t="shared" si="212"/>
        <v>1047</v>
      </c>
      <c r="X614" s="9" t="s">
        <v>904</v>
      </c>
      <c r="Y614" s="9">
        <v>4</v>
      </c>
      <c r="Z614" s="8">
        <f t="shared" si="207"/>
        <v>3200</v>
      </c>
      <c r="AA614" s="6" t="s">
        <v>3967</v>
      </c>
      <c r="AB614" s="6">
        <v>2723542</v>
      </c>
      <c r="AC614" s="6">
        <f t="shared" si="213"/>
        <v>1.1824999999999999</v>
      </c>
      <c r="AD614" s="6">
        <f t="shared" si="214"/>
        <v>3220588</v>
      </c>
      <c r="AE614" s="6">
        <f t="shared" si="196"/>
        <v>954677</v>
      </c>
      <c r="AF614" s="6">
        <v>870000</v>
      </c>
      <c r="AG614" s="11">
        <f t="shared" si="216"/>
        <v>5045265</v>
      </c>
      <c r="AH614">
        <f t="shared" si="215"/>
        <v>1.8524645480040329</v>
      </c>
      <c r="AI614" s="53">
        <v>0.65</v>
      </c>
      <c r="AJ614" s="7" t="str">
        <f t="shared" si="200"/>
        <v>hp_5045265</v>
      </c>
      <c r="AK614" s="7" t="s">
        <v>3968</v>
      </c>
      <c r="AL614" s="7">
        <v>495360</v>
      </c>
      <c r="AM614" s="7">
        <f>INT(IF(MOD(Y614,3)=0,INT(AL614*0.55),INT(AL614*0.35)))</f>
        <v>173376</v>
      </c>
      <c r="AN614" s="54">
        <f t="shared" si="204"/>
        <v>596463</v>
      </c>
      <c r="AO614" s="7" t="str">
        <f t="shared" si="205"/>
        <v>atk_596463</v>
      </c>
      <c r="AP614" s="7" t="s">
        <v>3973</v>
      </c>
      <c r="AQ614" s="7" t="s">
        <v>3989</v>
      </c>
      <c r="AR614" s="7" t="s">
        <v>3975</v>
      </c>
      <c r="AS614" s="7" t="s">
        <v>3976</v>
      </c>
      <c r="AU614" s="7" t="str">
        <f t="shared" si="206"/>
        <v>hp_5045265;atk_596463;hit_500000;miss_60;cirt_0;cirtSub_-3500</v>
      </c>
    </row>
    <row r="615" spans="1:47" x14ac:dyDescent="0.2">
      <c r="A615" s="8" t="s">
        <v>2496</v>
      </c>
      <c r="B615" s="6" t="s">
        <v>3967</v>
      </c>
      <c r="C615" s="6">
        <v>785565</v>
      </c>
      <c r="D615" s="6">
        <v>12463570</v>
      </c>
      <c r="E615" s="6" t="str">
        <f t="shared" si="201"/>
        <v>hp_12463570</v>
      </c>
      <c r="F615" s="7" t="s">
        <v>3968</v>
      </c>
      <c r="G615" s="6">
        <v>2856600</v>
      </c>
      <c r="H615" s="7">
        <f t="shared" si="209"/>
        <v>7718631</v>
      </c>
      <c r="I615" s="7" t="str">
        <f t="shared" si="202"/>
        <v>atk_7718631</v>
      </c>
      <c r="J615" s="7" t="s">
        <v>3973</v>
      </c>
      <c r="K615" s="7" t="s">
        <v>3998</v>
      </c>
      <c r="L615" s="7" t="s">
        <v>3975</v>
      </c>
      <c r="M615" s="7" t="s">
        <v>3976</v>
      </c>
      <c r="O615" s="7" t="str">
        <f t="shared" si="203"/>
        <v>hp_12463570;atk_7718631;hit_500000;miss_105;cirt_0;cirtSub_-3500</v>
      </c>
      <c r="V615" s="7" t="str">
        <f t="shared" si="199"/>
        <v>流星瀑布4-5</v>
      </c>
      <c r="W615" s="7">
        <f t="shared" si="212"/>
        <v>1049</v>
      </c>
      <c r="X615" s="9" t="s">
        <v>904</v>
      </c>
      <c r="Y615" s="9">
        <v>5</v>
      </c>
      <c r="Z615" s="8">
        <f t="shared" si="207"/>
        <v>3205</v>
      </c>
      <c r="AA615" s="6" t="s">
        <v>3967</v>
      </c>
      <c r="AB615" s="6">
        <v>2728791</v>
      </c>
      <c r="AC615" s="6">
        <f t="shared" si="213"/>
        <v>1.1824999999999999</v>
      </c>
      <c r="AD615" s="6">
        <f t="shared" si="214"/>
        <v>3226795</v>
      </c>
      <c r="AE615" s="6">
        <f t="shared" si="196"/>
        <v>954677</v>
      </c>
      <c r="AF615" s="6">
        <v>870000</v>
      </c>
      <c r="AG615" s="11">
        <f t="shared" si="216"/>
        <v>5051472</v>
      </c>
      <c r="AH615">
        <f t="shared" si="215"/>
        <v>1.8511758504040801</v>
      </c>
      <c r="AI615" s="53">
        <v>0.65</v>
      </c>
      <c r="AJ615" s="7" t="str">
        <f t="shared" si="200"/>
        <v>hp_5051472</v>
      </c>
      <c r="AK615" s="7" t="s">
        <v>3968</v>
      </c>
      <c r="AL615" s="7">
        <v>496280</v>
      </c>
      <c r="AM615" s="7">
        <f>INT(IF(MOD(Y615,3)=0,INT(AL615*0.55),INT(AL615*0.35)))</f>
        <v>173698</v>
      </c>
      <c r="AN615" s="54">
        <f t="shared" si="204"/>
        <v>597156</v>
      </c>
      <c r="AO615" s="7" t="str">
        <f t="shared" si="205"/>
        <v>atk_597156</v>
      </c>
      <c r="AP615" s="7" t="s">
        <v>3973</v>
      </c>
      <c r="AQ615" s="7" t="s">
        <v>3989</v>
      </c>
      <c r="AR615" s="7" t="s">
        <v>3975</v>
      </c>
      <c r="AS615" s="7" t="s">
        <v>3976</v>
      </c>
      <c r="AU615" s="7" t="str">
        <f t="shared" si="206"/>
        <v>hp_5051472;atk_597156;hit_500000;miss_60;cirt_0;cirtSub_-3500</v>
      </c>
    </row>
    <row r="616" spans="1:47" x14ac:dyDescent="0.2">
      <c r="A616" s="8" t="s">
        <v>2496</v>
      </c>
      <c r="B616" s="6" t="s">
        <v>3967</v>
      </c>
      <c r="C616" s="6">
        <v>785565</v>
      </c>
      <c r="D616" s="6">
        <v>12497366</v>
      </c>
      <c r="E616" s="6" t="str">
        <f t="shared" si="201"/>
        <v>hp_12497366</v>
      </c>
      <c r="F616" s="7" t="s">
        <v>3968</v>
      </c>
      <c r="G616" s="6">
        <v>2856600</v>
      </c>
      <c r="H616" s="7">
        <f t="shared" si="209"/>
        <v>7718631</v>
      </c>
      <c r="I616" s="7" t="str">
        <f t="shared" si="202"/>
        <v>atk_7718631</v>
      </c>
      <c r="J616" s="7" t="s">
        <v>3973</v>
      </c>
      <c r="K616" s="7" t="s">
        <v>3998</v>
      </c>
      <c r="L616" s="7" t="s">
        <v>3975</v>
      </c>
      <c r="M616" s="7" t="s">
        <v>3976</v>
      </c>
      <c r="O616" s="7" t="str">
        <f t="shared" si="203"/>
        <v>hp_12497366;atk_7718631;hit_500000;miss_105;cirt_0;cirtSub_-3500</v>
      </c>
      <c r="V616" s="7" t="str">
        <f t="shared" si="199"/>
        <v>流星瀑布4-6</v>
      </c>
      <c r="W616" s="7">
        <f t="shared" si="212"/>
        <v>1051</v>
      </c>
      <c r="X616" s="9" t="s">
        <v>904</v>
      </c>
      <c r="Y616" s="9">
        <v>6</v>
      </c>
      <c r="Z616" s="8">
        <f t="shared" si="207"/>
        <v>3211</v>
      </c>
      <c r="AA616" s="6" t="s">
        <v>3967</v>
      </c>
      <c r="AB616" s="6">
        <v>2734040</v>
      </c>
      <c r="AC616" s="6">
        <f t="shared" si="213"/>
        <v>1.1849999999999998</v>
      </c>
      <c r="AD616" s="6">
        <f t="shared" si="214"/>
        <v>3239837</v>
      </c>
      <c r="AE616" s="6">
        <f t="shared" si="196"/>
        <v>954677</v>
      </c>
      <c r="AF616" s="6">
        <v>870000</v>
      </c>
      <c r="AG616" s="11">
        <f t="shared" si="216"/>
        <v>5064514</v>
      </c>
      <c r="AH616">
        <f t="shared" si="215"/>
        <v>1.852392064490644</v>
      </c>
      <c r="AI616" s="53">
        <v>0.65</v>
      </c>
      <c r="AJ616" s="7" t="str">
        <f t="shared" si="200"/>
        <v>hp_5064514</v>
      </c>
      <c r="AK616" s="7" t="s">
        <v>3968</v>
      </c>
      <c r="AL616" s="7">
        <v>497200</v>
      </c>
      <c r="AM616" s="7">
        <f>INT(IF(MOD(Y616,3)=0,INT(AL616*0.55),INT(AL616*0.35)))</f>
        <v>273460</v>
      </c>
      <c r="AN616" s="54">
        <f t="shared" si="204"/>
        <v>598656</v>
      </c>
      <c r="AO616" s="7" t="str">
        <f t="shared" si="205"/>
        <v>atk_598656</v>
      </c>
      <c r="AP616" s="7" t="s">
        <v>3973</v>
      </c>
      <c r="AQ616" s="7" t="s">
        <v>3989</v>
      </c>
      <c r="AR616" s="7" t="s">
        <v>3975</v>
      </c>
      <c r="AS616" s="7" t="s">
        <v>3976</v>
      </c>
      <c r="AU616" s="7" t="str">
        <f t="shared" si="206"/>
        <v>hp_5064514;atk_598656;hit_500000;miss_60;cirt_0;cirtSub_-3500</v>
      </c>
    </row>
    <row r="617" spans="1:47" x14ac:dyDescent="0.2">
      <c r="A617" s="8" t="s">
        <v>2496</v>
      </c>
      <c r="B617" s="6" t="s">
        <v>3967</v>
      </c>
      <c r="C617" s="6">
        <v>785565</v>
      </c>
      <c r="D617" s="6">
        <v>12531220</v>
      </c>
      <c r="E617" s="6" t="str">
        <f t="shared" si="201"/>
        <v>hp_12531220</v>
      </c>
      <c r="F617" s="7" t="s">
        <v>3968</v>
      </c>
      <c r="G617" s="6">
        <v>2856600</v>
      </c>
      <c r="H617" s="7">
        <f t="shared" si="209"/>
        <v>7718631</v>
      </c>
      <c r="I617" s="7" t="str">
        <f t="shared" si="202"/>
        <v>atk_7718631</v>
      </c>
      <c r="J617" s="7" t="s">
        <v>3973</v>
      </c>
      <c r="K617" s="7" t="s">
        <v>3998</v>
      </c>
      <c r="L617" s="7" t="s">
        <v>3975</v>
      </c>
      <c r="M617" s="7" t="s">
        <v>3976</v>
      </c>
      <c r="O617" s="7" t="str">
        <f t="shared" si="203"/>
        <v>hp_12531220;atk_7718631;hit_500000;miss_105;cirt_0;cirtSub_-3500</v>
      </c>
      <c r="V617" s="7" t="str">
        <f t="shared" si="199"/>
        <v>流星瀑布4-7</v>
      </c>
      <c r="W617" s="7">
        <f t="shared" si="212"/>
        <v>1053</v>
      </c>
      <c r="X617" s="9" t="s">
        <v>904</v>
      </c>
      <c r="Y617" s="9">
        <v>7</v>
      </c>
      <c r="Z617" s="8">
        <f t="shared" si="207"/>
        <v>3218</v>
      </c>
      <c r="AA617" s="6" t="s">
        <v>3967</v>
      </c>
      <c r="AB617" s="6">
        <v>2739291</v>
      </c>
      <c r="AC617" s="6">
        <f t="shared" si="213"/>
        <v>1.1849999999999998</v>
      </c>
      <c r="AD617" s="6">
        <f t="shared" si="214"/>
        <v>3246059</v>
      </c>
      <c r="AE617" s="6">
        <f t="shared" si="196"/>
        <v>954677</v>
      </c>
      <c r="AF617" s="6">
        <v>870000</v>
      </c>
      <c r="AG617" s="11">
        <f t="shared" si="216"/>
        <v>5070736</v>
      </c>
      <c r="AH617">
        <f t="shared" si="215"/>
        <v>1.8511125689092542</v>
      </c>
      <c r="AI617" s="53">
        <v>0.65</v>
      </c>
      <c r="AJ617" s="7" t="str">
        <f t="shared" si="200"/>
        <v>hp_5070736</v>
      </c>
      <c r="AK617" s="7" t="s">
        <v>3968</v>
      </c>
      <c r="AL617" s="7">
        <v>498120</v>
      </c>
      <c r="AM617" s="7">
        <f>INT(IF(MOD(Y617,3)=0,INT(AL617*0.55),INT(AL617*0.35)))</f>
        <v>174342</v>
      </c>
      <c r="AN617" s="54">
        <f t="shared" si="204"/>
        <v>599349</v>
      </c>
      <c r="AO617" s="7" t="str">
        <f t="shared" si="205"/>
        <v>atk_599349</v>
      </c>
      <c r="AP617" s="7" t="s">
        <v>3973</v>
      </c>
      <c r="AQ617" s="7" t="s">
        <v>3989</v>
      </c>
      <c r="AR617" s="7" t="s">
        <v>3975</v>
      </c>
      <c r="AS617" s="7" t="s">
        <v>3976</v>
      </c>
      <c r="AU617" s="7" t="str">
        <f t="shared" si="206"/>
        <v>hp_5070736;atk_599349;hit_500000;miss_60;cirt_0;cirtSub_-3500</v>
      </c>
    </row>
    <row r="618" spans="1:47" x14ac:dyDescent="0.2">
      <c r="A618" s="8" t="s">
        <v>2497</v>
      </c>
      <c r="B618" s="6" t="s">
        <v>3967</v>
      </c>
      <c r="C618" s="6">
        <v>792385</v>
      </c>
      <c r="D618" s="6">
        <v>12617787</v>
      </c>
      <c r="E618" s="6" t="str">
        <f t="shared" si="201"/>
        <v>hp_12617787</v>
      </c>
      <c r="F618" s="7" t="s">
        <v>3968</v>
      </c>
      <c r="G618" s="6">
        <v>2881400</v>
      </c>
      <c r="H618" s="7">
        <f t="shared" si="209"/>
        <v>7809266</v>
      </c>
      <c r="I618" s="7" t="str">
        <f t="shared" si="202"/>
        <v>atk_7809266</v>
      </c>
      <c r="J618" s="7" t="s">
        <v>3973</v>
      </c>
      <c r="K618" s="7" t="s">
        <v>3998</v>
      </c>
      <c r="L618" s="7" t="s">
        <v>3975</v>
      </c>
      <c r="M618" s="7" t="s">
        <v>3976</v>
      </c>
      <c r="O618" s="7" t="str">
        <f t="shared" si="203"/>
        <v>hp_12617787;atk_7809266;hit_500000;miss_105;cirt_0;cirtSub_-3500</v>
      </c>
      <c r="V618" s="7" t="str">
        <f t="shared" si="199"/>
        <v>流星瀑布4-8</v>
      </c>
      <c r="W618" s="7">
        <f t="shared" si="212"/>
        <v>1055</v>
      </c>
      <c r="X618" s="9" t="s">
        <v>904</v>
      </c>
      <c r="Y618" s="9">
        <v>8</v>
      </c>
      <c r="Z618" s="8">
        <f t="shared" si="207"/>
        <v>3226</v>
      </c>
      <c r="AA618" s="6" t="s">
        <v>3967</v>
      </c>
      <c r="AB618" s="6">
        <v>2744541</v>
      </c>
      <c r="AC618" s="6">
        <f t="shared" si="213"/>
        <v>1.1849999999999998</v>
      </c>
      <c r="AD618" s="6">
        <f t="shared" si="214"/>
        <v>3252281</v>
      </c>
      <c r="AE618" s="6">
        <f t="shared" ref="AE618:AE680" si="218">AE617</f>
        <v>954677</v>
      </c>
      <c r="AF618" s="6">
        <v>870000</v>
      </c>
      <c r="AG618" s="11">
        <f t="shared" si="216"/>
        <v>5076958</v>
      </c>
      <c r="AH618">
        <f t="shared" si="215"/>
        <v>1.8498386433287024</v>
      </c>
      <c r="AI618" s="53">
        <v>0.65</v>
      </c>
      <c r="AJ618" s="7" t="str">
        <f t="shared" si="200"/>
        <v>hp_5076958</v>
      </c>
      <c r="AK618" s="7" t="s">
        <v>3968</v>
      </c>
      <c r="AL618" s="7">
        <v>499040</v>
      </c>
      <c r="AM618" s="7">
        <f>INT(IF(MOD(Y618,3)=0,INT(AL618*0.55),INT(AL618*0.35)))</f>
        <v>174664</v>
      </c>
      <c r="AN618" s="54">
        <f t="shared" si="204"/>
        <v>600043</v>
      </c>
      <c r="AO618" s="7" t="str">
        <f t="shared" si="205"/>
        <v>atk_600043</v>
      </c>
      <c r="AP618" s="7" t="s">
        <v>3973</v>
      </c>
      <c r="AQ618" s="7" t="s">
        <v>3989</v>
      </c>
      <c r="AR618" s="7" t="s">
        <v>3975</v>
      </c>
      <c r="AS618" s="7" t="s">
        <v>3976</v>
      </c>
      <c r="AU618" s="7" t="str">
        <f t="shared" si="206"/>
        <v>hp_5076958;atk_600043;hit_500000;miss_60;cirt_0;cirtSub_-3500</v>
      </c>
    </row>
    <row r="619" spans="1:47" x14ac:dyDescent="0.2">
      <c r="A619" s="8" t="s">
        <v>2497</v>
      </c>
      <c r="B619" s="6" t="s">
        <v>3967</v>
      </c>
      <c r="C619" s="6">
        <v>792385</v>
      </c>
      <c r="D619" s="6">
        <v>12651790</v>
      </c>
      <c r="E619" s="6" t="str">
        <f t="shared" si="201"/>
        <v>hp_12651790</v>
      </c>
      <c r="F619" s="7" t="s">
        <v>3968</v>
      </c>
      <c r="G619" s="6">
        <v>2881400</v>
      </c>
      <c r="H619" s="7">
        <f t="shared" si="209"/>
        <v>7809266</v>
      </c>
      <c r="I619" s="7" t="str">
        <f t="shared" si="202"/>
        <v>atk_7809266</v>
      </c>
      <c r="J619" s="7" t="s">
        <v>3973</v>
      </c>
      <c r="K619" s="7" t="s">
        <v>3998</v>
      </c>
      <c r="L619" s="7" t="s">
        <v>3975</v>
      </c>
      <c r="M619" s="7" t="s">
        <v>3976</v>
      </c>
      <c r="O619" s="7" t="str">
        <f t="shared" si="203"/>
        <v>hp_12651790;atk_7809266;hit_500000;miss_105;cirt_0;cirtSub_-3500</v>
      </c>
      <c r="V619" s="7" t="str">
        <f t="shared" si="199"/>
        <v>流星瀑布4-9</v>
      </c>
      <c r="W619" s="7">
        <f t="shared" si="212"/>
        <v>1057</v>
      </c>
      <c r="X619" s="9" t="s">
        <v>904</v>
      </c>
      <c r="Y619" s="9">
        <v>9</v>
      </c>
      <c r="Z619" s="8">
        <f t="shared" si="207"/>
        <v>3235</v>
      </c>
      <c r="AA619" s="6" t="s">
        <v>3967</v>
      </c>
      <c r="AB619" s="6">
        <v>2749793</v>
      </c>
      <c r="AC619" s="6">
        <f t="shared" si="213"/>
        <v>1.1875</v>
      </c>
      <c r="AD619" s="6">
        <f t="shared" si="214"/>
        <v>3265379</v>
      </c>
      <c r="AE619" s="6">
        <f t="shared" si="218"/>
        <v>954677</v>
      </c>
      <c r="AF619" s="6">
        <v>870000</v>
      </c>
      <c r="AG619" s="11">
        <f t="shared" si="216"/>
        <v>5090056</v>
      </c>
      <c r="AH619">
        <f t="shared" si="215"/>
        <v>1.8510687895416127</v>
      </c>
      <c r="AI619" s="53">
        <v>0.65</v>
      </c>
      <c r="AJ619" s="7" t="str">
        <f t="shared" si="200"/>
        <v>hp_5090056</v>
      </c>
      <c r="AK619" s="7" t="s">
        <v>3968</v>
      </c>
      <c r="AL619" s="7">
        <v>499960</v>
      </c>
      <c r="AM619" s="7">
        <f>INT(IF(MOD(Y619,3)=0,INT(AL619*0.55),INT(AL619*0.35)))</f>
        <v>274978</v>
      </c>
      <c r="AN619" s="54">
        <f t="shared" si="204"/>
        <v>601549</v>
      </c>
      <c r="AO619" s="7" t="str">
        <f t="shared" si="205"/>
        <v>atk_601549</v>
      </c>
      <c r="AP619" s="7" t="s">
        <v>3973</v>
      </c>
      <c r="AQ619" s="7" t="s">
        <v>3989</v>
      </c>
      <c r="AR619" s="7" t="s">
        <v>3975</v>
      </c>
      <c r="AS619" s="7" t="s">
        <v>3976</v>
      </c>
      <c r="AU619" s="7" t="str">
        <f t="shared" si="206"/>
        <v>hp_5090056;atk_601549;hit_500000;miss_60;cirt_0;cirtSub_-3500</v>
      </c>
    </row>
    <row r="620" spans="1:47" s="12" customFormat="1" x14ac:dyDescent="0.2">
      <c r="A620" s="8" t="s">
        <v>2497</v>
      </c>
      <c r="B620" s="6" t="s">
        <v>3967</v>
      </c>
      <c r="C620" s="6">
        <v>792385</v>
      </c>
      <c r="D620" s="6">
        <v>12685850</v>
      </c>
      <c r="E620" s="6" t="str">
        <f t="shared" si="201"/>
        <v>hp_12685850</v>
      </c>
      <c r="F620" s="7" t="s">
        <v>3968</v>
      </c>
      <c r="G620" s="6">
        <v>2881400</v>
      </c>
      <c r="H620" s="7">
        <f t="shared" si="209"/>
        <v>7809266</v>
      </c>
      <c r="I620" s="7" t="str">
        <f t="shared" si="202"/>
        <v>atk_7809266</v>
      </c>
      <c r="J620" s="7" t="s">
        <v>3973</v>
      </c>
      <c r="K620" s="7" t="s">
        <v>3998</v>
      </c>
      <c r="L620" s="7" t="s">
        <v>3975</v>
      </c>
      <c r="M620" s="7" t="s">
        <v>3976</v>
      </c>
      <c r="N620" s="7"/>
      <c r="O620" s="7" t="str">
        <f t="shared" si="203"/>
        <v>hp_12685850;atk_7809266;hit_500000;miss_105;cirt_0;cirtSub_-3500</v>
      </c>
      <c r="P620" s="7"/>
      <c r="Q620" s="7"/>
      <c r="R620" s="7"/>
      <c r="S620" s="7"/>
      <c r="T620" s="7"/>
      <c r="V620" s="12" t="str">
        <f t="shared" si="199"/>
        <v>流星瀑布4-10</v>
      </c>
      <c r="W620" s="12">
        <f t="shared" si="212"/>
        <v>1059</v>
      </c>
      <c r="X620" s="5" t="s">
        <v>904</v>
      </c>
      <c r="Y620" s="5">
        <v>10</v>
      </c>
      <c r="Z620" s="5">
        <f t="shared" si="207"/>
        <v>3245</v>
      </c>
      <c r="AA620" s="11" t="s">
        <v>3967</v>
      </c>
      <c r="AB620" s="11">
        <v>2755045</v>
      </c>
      <c r="AC620" s="11">
        <f t="shared" si="213"/>
        <v>1.1875</v>
      </c>
      <c r="AD620" s="11">
        <f t="shared" si="214"/>
        <v>3271615</v>
      </c>
      <c r="AE620" s="6">
        <f t="shared" si="218"/>
        <v>954677</v>
      </c>
      <c r="AF620" s="11">
        <v>870000</v>
      </c>
      <c r="AG620" s="11">
        <f t="shared" si="216"/>
        <v>5096292</v>
      </c>
      <c r="AH620">
        <f t="shared" si="215"/>
        <v>1.8498035422288928</v>
      </c>
      <c r="AI620" s="53">
        <v>0.65</v>
      </c>
      <c r="AJ620" s="7" t="str">
        <f t="shared" si="200"/>
        <v>hp_5096292</v>
      </c>
      <c r="AK620" s="12" t="s">
        <v>3968</v>
      </c>
      <c r="AL620" s="12">
        <v>500880</v>
      </c>
      <c r="AM620" s="7">
        <f>INT(IF(MOD(Y620,3)=0,INT(AL620*0.55),INT(AL620*0.35)))</f>
        <v>175308</v>
      </c>
      <c r="AN620" s="54">
        <f t="shared" si="204"/>
        <v>602244</v>
      </c>
      <c r="AO620" s="7" t="str">
        <f t="shared" si="205"/>
        <v>atk_602244</v>
      </c>
      <c r="AP620" s="12" t="s">
        <v>3973</v>
      </c>
      <c r="AQ620" s="12" t="s">
        <v>3989</v>
      </c>
      <c r="AR620" s="12" t="s">
        <v>3975</v>
      </c>
      <c r="AS620" s="12" t="s">
        <v>3976</v>
      </c>
      <c r="AU620" s="12" t="str">
        <f t="shared" si="206"/>
        <v>hp_5096292;atk_602244;hit_500000;miss_60;cirt_0;cirtSub_-3500</v>
      </c>
    </row>
    <row r="621" spans="1:47" x14ac:dyDescent="0.2">
      <c r="A621" s="8" t="s">
        <v>2498</v>
      </c>
      <c r="B621" s="6" t="s">
        <v>3967</v>
      </c>
      <c r="C621" s="6">
        <v>799205</v>
      </c>
      <c r="D621" s="6">
        <v>12772970</v>
      </c>
      <c r="E621" s="6" t="str">
        <f t="shared" si="201"/>
        <v>hp_12772970</v>
      </c>
      <c r="F621" s="7" t="s">
        <v>3968</v>
      </c>
      <c r="G621" s="6">
        <v>2906200</v>
      </c>
      <c r="H621" s="7">
        <f t="shared" si="209"/>
        <v>7900386</v>
      </c>
      <c r="I621" s="7" t="str">
        <f t="shared" si="202"/>
        <v>atk_7900386</v>
      </c>
      <c r="J621" s="7" t="s">
        <v>3973</v>
      </c>
      <c r="K621" s="7" t="s">
        <v>3998</v>
      </c>
      <c r="L621" s="7" t="s">
        <v>3975</v>
      </c>
      <c r="M621" s="7" t="s">
        <v>3976</v>
      </c>
      <c r="O621" s="7" t="str">
        <f t="shared" si="203"/>
        <v>hp_12772970;atk_7900386;hit_500000;miss_105;cirt_0;cirtSub_-3500</v>
      </c>
      <c r="V621" s="7" t="str">
        <f t="shared" si="199"/>
        <v>流星瀑布5-1</v>
      </c>
      <c r="W621" s="7">
        <f t="shared" si="212"/>
        <v>1061</v>
      </c>
      <c r="X621" s="9" t="s">
        <v>905</v>
      </c>
      <c r="Y621" s="9">
        <v>1</v>
      </c>
      <c r="Z621" s="8">
        <f t="shared" si="207"/>
        <v>3246</v>
      </c>
      <c r="AA621" s="6" t="s">
        <v>3967</v>
      </c>
      <c r="AB621" s="6">
        <v>2760299</v>
      </c>
      <c r="AC621" s="6">
        <f t="shared" si="213"/>
        <v>1.19</v>
      </c>
      <c r="AD621" s="6">
        <f t="shared" si="214"/>
        <v>3284755</v>
      </c>
      <c r="AE621" s="6">
        <f t="shared" ref="AE621" si="219">IF(MOD(Y621,1)=0,INT(AD620*0.3),0)</f>
        <v>981484</v>
      </c>
      <c r="AF621" s="6">
        <v>870000</v>
      </c>
      <c r="AG621" s="11">
        <f t="shared" si="216"/>
        <v>5136239</v>
      </c>
      <c r="AH621">
        <f t="shared" si="215"/>
        <v>1.860754577674375</v>
      </c>
      <c r="AI621" s="53">
        <v>0.65</v>
      </c>
      <c r="AJ621" s="7" t="str">
        <f t="shared" si="200"/>
        <v>hp_5136239</v>
      </c>
      <c r="AK621" s="7" t="s">
        <v>3968</v>
      </c>
      <c r="AL621" s="7">
        <v>501800</v>
      </c>
      <c r="AM621" s="7">
        <f>INT(IF(MOD(Y621,3)=0,INT(AL621*0.55),INT(AL621*0.35)))</f>
        <v>175630</v>
      </c>
      <c r="AN621" s="54">
        <f t="shared" si="204"/>
        <v>606922</v>
      </c>
      <c r="AO621" s="7" t="str">
        <f t="shared" si="205"/>
        <v>atk_606922</v>
      </c>
      <c r="AP621" s="7" t="s">
        <v>3973</v>
      </c>
      <c r="AQ621" s="7" t="s">
        <v>3989</v>
      </c>
      <c r="AR621" s="7" t="s">
        <v>3975</v>
      </c>
      <c r="AS621" s="7" t="s">
        <v>3976</v>
      </c>
      <c r="AU621" s="7" t="str">
        <f t="shared" si="206"/>
        <v>hp_5136239;atk_606922;hit_500000;miss_60;cirt_0;cirtSub_-3500</v>
      </c>
    </row>
    <row r="622" spans="1:47" x14ac:dyDescent="0.2">
      <c r="A622" s="8" t="s">
        <v>2498</v>
      </c>
      <c r="B622" s="6" t="s">
        <v>3967</v>
      </c>
      <c r="C622" s="6">
        <v>799205</v>
      </c>
      <c r="D622" s="6">
        <v>12807180</v>
      </c>
      <c r="E622" s="6" t="str">
        <f t="shared" si="201"/>
        <v>hp_12807180</v>
      </c>
      <c r="F622" s="7" t="s">
        <v>3968</v>
      </c>
      <c r="G622" s="6">
        <v>2906200</v>
      </c>
      <c r="H622" s="7">
        <f t="shared" si="209"/>
        <v>7900386</v>
      </c>
      <c r="I622" s="7" t="str">
        <f t="shared" si="202"/>
        <v>atk_7900386</v>
      </c>
      <c r="J622" s="7" t="s">
        <v>3973</v>
      </c>
      <c r="K622" s="7" t="s">
        <v>3998</v>
      </c>
      <c r="L622" s="7" t="s">
        <v>3975</v>
      </c>
      <c r="M622" s="7" t="s">
        <v>3976</v>
      </c>
      <c r="O622" s="7" t="str">
        <f t="shared" si="203"/>
        <v>hp_12807180;atk_7900386;hit_500000;miss_105;cirt_0;cirtSub_-3500</v>
      </c>
      <c r="V622" s="7" t="str">
        <f t="shared" si="199"/>
        <v>流星瀑布5-2</v>
      </c>
      <c r="W622" s="7">
        <f t="shared" si="212"/>
        <v>1063</v>
      </c>
      <c r="X622" s="9" t="s">
        <v>905</v>
      </c>
      <c r="Y622" s="9">
        <v>2</v>
      </c>
      <c r="Z622" s="8">
        <f t="shared" si="207"/>
        <v>3248</v>
      </c>
      <c r="AA622" s="6" t="s">
        <v>3967</v>
      </c>
      <c r="AB622" s="6">
        <v>2765552</v>
      </c>
      <c r="AC622" s="6">
        <f t="shared" si="213"/>
        <v>1.19</v>
      </c>
      <c r="AD622" s="6">
        <f t="shared" si="214"/>
        <v>3291006</v>
      </c>
      <c r="AE622" s="6">
        <f t="shared" si="218"/>
        <v>981484</v>
      </c>
      <c r="AF622" s="6">
        <v>870000</v>
      </c>
      <c r="AG622" s="11">
        <f t="shared" si="216"/>
        <v>5142490</v>
      </c>
      <c r="AH622">
        <f t="shared" si="215"/>
        <v>1.8594804943099967</v>
      </c>
      <c r="AI622" s="53">
        <v>0.65</v>
      </c>
      <c r="AJ622" s="7" t="str">
        <f t="shared" si="200"/>
        <v>hp_5142490</v>
      </c>
      <c r="AK622" s="7" t="s">
        <v>3968</v>
      </c>
      <c r="AL622" s="7">
        <v>502720</v>
      </c>
      <c r="AM622" s="7">
        <f>INT(IF(MOD(Y622,3)=0,INT(AL622*0.55),INT(AL622*0.35)))</f>
        <v>175952</v>
      </c>
      <c r="AN622" s="54">
        <f t="shared" si="204"/>
        <v>607618</v>
      </c>
      <c r="AO622" s="7" t="str">
        <f t="shared" si="205"/>
        <v>atk_607618</v>
      </c>
      <c r="AP622" s="7" t="s">
        <v>3973</v>
      </c>
      <c r="AQ622" s="7" t="s">
        <v>3989</v>
      </c>
      <c r="AR622" s="7" t="s">
        <v>3975</v>
      </c>
      <c r="AS622" s="7" t="s">
        <v>3976</v>
      </c>
      <c r="AU622" s="7" t="str">
        <f t="shared" si="206"/>
        <v>hp_5142490;atk_607618;hit_500000;miss_60;cirt_0;cirtSub_-3500</v>
      </c>
    </row>
    <row r="623" spans="1:47" x14ac:dyDescent="0.2">
      <c r="A623" s="8" t="s">
        <v>2498</v>
      </c>
      <c r="B623" s="6" t="s">
        <v>3967</v>
      </c>
      <c r="C623" s="6">
        <v>799205</v>
      </c>
      <c r="D623" s="6">
        <v>12841448</v>
      </c>
      <c r="E623" s="6" t="str">
        <f t="shared" si="201"/>
        <v>hp_12841448</v>
      </c>
      <c r="F623" s="7" t="s">
        <v>3968</v>
      </c>
      <c r="G623" s="6">
        <v>2906200</v>
      </c>
      <c r="H623" s="7">
        <f t="shared" si="209"/>
        <v>7900386</v>
      </c>
      <c r="I623" s="7" t="str">
        <f t="shared" si="202"/>
        <v>atk_7900386</v>
      </c>
      <c r="J623" s="7" t="s">
        <v>3973</v>
      </c>
      <c r="K623" s="7" t="s">
        <v>3998</v>
      </c>
      <c r="L623" s="7" t="s">
        <v>3975</v>
      </c>
      <c r="M623" s="7" t="s">
        <v>3976</v>
      </c>
      <c r="O623" s="7" t="str">
        <f t="shared" si="203"/>
        <v>hp_12841448;atk_7900386;hit_500000;miss_105;cirt_0;cirtSub_-3500</v>
      </c>
      <c r="V623" s="7" t="str">
        <f t="shared" si="199"/>
        <v>流星瀑布5-3</v>
      </c>
      <c r="W623" s="7">
        <f t="shared" si="212"/>
        <v>1065</v>
      </c>
      <c r="X623" s="9" t="s">
        <v>905</v>
      </c>
      <c r="Y623" s="9">
        <v>3</v>
      </c>
      <c r="Z623" s="8">
        <f t="shared" si="207"/>
        <v>3251</v>
      </c>
      <c r="AA623" s="6" t="s">
        <v>3967</v>
      </c>
      <c r="AB623" s="6">
        <v>2770807</v>
      </c>
      <c r="AC623" s="6">
        <f t="shared" si="213"/>
        <v>1.1924999999999999</v>
      </c>
      <c r="AD623" s="6">
        <f t="shared" si="214"/>
        <v>3304187</v>
      </c>
      <c r="AE623" s="6">
        <f t="shared" si="218"/>
        <v>981484</v>
      </c>
      <c r="AF623" s="6">
        <v>870000</v>
      </c>
      <c r="AG623" s="11">
        <f t="shared" si="216"/>
        <v>5155671</v>
      </c>
      <c r="AH623">
        <f t="shared" si="215"/>
        <v>1.8607109769825181</v>
      </c>
      <c r="AI623" s="53">
        <v>0.65</v>
      </c>
      <c r="AJ623" s="7" t="str">
        <f t="shared" si="200"/>
        <v>hp_5155671</v>
      </c>
      <c r="AK623" s="7" t="s">
        <v>3968</v>
      </c>
      <c r="AL623" s="7">
        <v>503640</v>
      </c>
      <c r="AM623" s="7">
        <f>INT(IF(MOD(Y623,3)=0,INT(AL623*0.55),INT(AL623*0.35)))</f>
        <v>277002</v>
      </c>
      <c r="AN623" s="54">
        <f t="shared" si="204"/>
        <v>609133</v>
      </c>
      <c r="AO623" s="7" t="str">
        <f t="shared" si="205"/>
        <v>atk_609133</v>
      </c>
      <c r="AP623" s="7" t="s">
        <v>3973</v>
      </c>
      <c r="AQ623" s="7" t="s">
        <v>3989</v>
      </c>
      <c r="AR623" s="7" t="s">
        <v>3975</v>
      </c>
      <c r="AS623" s="7" t="s">
        <v>3976</v>
      </c>
      <c r="AU623" s="7" t="str">
        <f t="shared" si="206"/>
        <v>hp_5155671;atk_609133;hit_500000;miss_60;cirt_0;cirtSub_-3500</v>
      </c>
    </row>
    <row r="624" spans="1:47" x14ac:dyDescent="0.2">
      <c r="A624" s="8" t="s">
        <v>2499</v>
      </c>
      <c r="B624" s="6" t="s">
        <v>3967</v>
      </c>
      <c r="C624" s="6">
        <v>806025</v>
      </c>
      <c r="D624" s="6">
        <v>12929122</v>
      </c>
      <c r="E624" s="6" t="str">
        <f t="shared" si="201"/>
        <v>hp_12929122</v>
      </c>
      <c r="F624" s="7" t="s">
        <v>3968</v>
      </c>
      <c r="G624" s="6">
        <v>2931000</v>
      </c>
      <c r="H624" s="7">
        <f t="shared" si="209"/>
        <v>7991990</v>
      </c>
      <c r="I624" s="7" t="str">
        <f t="shared" si="202"/>
        <v>atk_7991990</v>
      </c>
      <c r="J624" s="7" t="s">
        <v>3973</v>
      </c>
      <c r="K624" s="7" t="s">
        <v>3998</v>
      </c>
      <c r="L624" s="7" t="s">
        <v>3975</v>
      </c>
      <c r="M624" s="7" t="s">
        <v>3976</v>
      </c>
      <c r="O624" s="7" t="str">
        <f t="shared" si="203"/>
        <v>hp_12929122;atk_7991990;hit_500000;miss_105;cirt_0;cirtSub_-3500</v>
      </c>
      <c r="V624" s="7" t="str">
        <f t="shared" si="199"/>
        <v>流星瀑布5-4</v>
      </c>
      <c r="W624" s="7">
        <f t="shared" si="212"/>
        <v>1067</v>
      </c>
      <c r="X624" s="9" t="s">
        <v>905</v>
      </c>
      <c r="Y624" s="9">
        <v>4</v>
      </c>
      <c r="Z624" s="8">
        <f t="shared" si="207"/>
        <v>3255</v>
      </c>
      <c r="AA624" s="6" t="s">
        <v>3967</v>
      </c>
      <c r="AB624" s="6">
        <v>2776062</v>
      </c>
      <c r="AC624" s="6">
        <f t="shared" si="213"/>
        <v>1.1924999999999999</v>
      </c>
      <c r="AD624" s="6">
        <f t="shared" si="214"/>
        <v>3310453</v>
      </c>
      <c r="AE624" s="6">
        <f t="shared" si="218"/>
        <v>981484</v>
      </c>
      <c r="AF624" s="6">
        <v>870000</v>
      </c>
      <c r="AG624" s="11">
        <f t="shared" si="216"/>
        <v>5161937</v>
      </c>
      <c r="AH624">
        <f t="shared" si="215"/>
        <v>1.8594458625203616</v>
      </c>
      <c r="AI624" s="53">
        <v>0.65</v>
      </c>
      <c r="AJ624" s="7" t="str">
        <f t="shared" si="200"/>
        <v>hp_5161937</v>
      </c>
      <c r="AK624" s="7" t="s">
        <v>3968</v>
      </c>
      <c r="AL624" s="7">
        <v>504560</v>
      </c>
      <c r="AM624" s="7">
        <f>INT(IF(MOD(Y624,3)=0,INT(AL624*0.55),INT(AL624*0.35)))</f>
        <v>176596</v>
      </c>
      <c r="AN624" s="54">
        <f t="shared" si="204"/>
        <v>609831</v>
      </c>
      <c r="AO624" s="7" t="str">
        <f t="shared" si="205"/>
        <v>atk_609831</v>
      </c>
      <c r="AP624" s="7" t="s">
        <v>3973</v>
      </c>
      <c r="AQ624" s="7" t="s">
        <v>3989</v>
      </c>
      <c r="AR624" s="7" t="s">
        <v>3975</v>
      </c>
      <c r="AS624" s="7" t="s">
        <v>3976</v>
      </c>
      <c r="AU624" s="7" t="str">
        <f t="shared" si="206"/>
        <v>hp_5161937;atk_609831;hit_500000;miss_60;cirt_0;cirtSub_-3500</v>
      </c>
    </row>
    <row r="625" spans="1:47" x14ac:dyDescent="0.2">
      <c r="A625" s="8" t="s">
        <v>2499</v>
      </c>
      <c r="B625" s="6" t="s">
        <v>3967</v>
      </c>
      <c r="C625" s="6">
        <v>806025</v>
      </c>
      <c r="D625" s="6">
        <v>12963540</v>
      </c>
      <c r="E625" s="6" t="str">
        <f t="shared" si="201"/>
        <v>hp_12963540</v>
      </c>
      <c r="F625" s="7" t="s">
        <v>3968</v>
      </c>
      <c r="G625" s="6">
        <v>2931000</v>
      </c>
      <c r="H625" s="7">
        <f t="shared" si="209"/>
        <v>7991990</v>
      </c>
      <c r="I625" s="7" t="str">
        <f t="shared" si="202"/>
        <v>atk_7991990</v>
      </c>
      <c r="J625" s="7" t="s">
        <v>3973</v>
      </c>
      <c r="K625" s="7" t="s">
        <v>3998</v>
      </c>
      <c r="L625" s="7" t="s">
        <v>3975</v>
      </c>
      <c r="M625" s="7" t="s">
        <v>3976</v>
      </c>
      <c r="O625" s="7" t="str">
        <f t="shared" si="203"/>
        <v>hp_12963540;atk_7991990;hit_500000;miss_105;cirt_0;cirtSub_-3500</v>
      </c>
      <c r="V625" s="7" t="str">
        <f t="shared" si="199"/>
        <v>流星瀑布5-5</v>
      </c>
      <c r="W625" s="7">
        <f t="shared" si="212"/>
        <v>1069</v>
      </c>
      <c r="X625" s="9" t="s">
        <v>905</v>
      </c>
      <c r="Y625" s="9">
        <v>5</v>
      </c>
      <c r="Z625" s="8">
        <f t="shared" si="207"/>
        <v>3260</v>
      </c>
      <c r="AA625" s="6" t="s">
        <v>3967</v>
      </c>
      <c r="AB625" s="6">
        <v>2781318</v>
      </c>
      <c r="AC625" s="6">
        <f t="shared" si="213"/>
        <v>1.1924999999999999</v>
      </c>
      <c r="AD625" s="6">
        <f t="shared" si="214"/>
        <v>3316721</v>
      </c>
      <c r="AE625" s="6">
        <f t="shared" si="218"/>
        <v>981484</v>
      </c>
      <c r="AF625" s="6">
        <v>870000</v>
      </c>
      <c r="AG625" s="11">
        <f t="shared" si="216"/>
        <v>5168205</v>
      </c>
      <c r="AH625">
        <f t="shared" si="215"/>
        <v>1.8581855796424573</v>
      </c>
      <c r="AI625" s="53">
        <v>0.65</v>
      </c>
      <c r="AJ625" s="7" t="str">
        <f t="shared" si="200"/>
        <v>hp_5168205</v>
      </c>
      <c r="AK625" s="7" t="s">
        <v>3968</v>
      </c>
      <c r="AL625" s="7">
        <v>505480</v>
      </c>
      <c r="AM625" s="7">
        <f>INT(IF(MOD(Y625,3)=0,INT(AL625*0.55),INT(AL625*0.35)))</f>
        <v>176918</v>
      </c>
      <c r="AN625" s="54">
        <f t="shared" si="204"/>
        <v>610529</v>
      </c>
      <c r="AO625" s="7" t="str">
        <f t="shared" si="205"/>
        <v>atk_610529</v>
      </c>
      <c r="AP625" s="7" t="s">
        <v>3973</v>
      </c>
      <c r="AQ625" s="7" t="s">
        <v>3989</v>
      </c>
      <c r="AR625" s="7" t="s">
        <v>3975</v>
      </c>
      <c r="AS625" s="7" t="s">
        <v>3976</v>
      </c>
      <c r="AU625" s="7" t="str">
        <f t="shared" si="206"/>
        <v>hp_5168205;atk_610529;hit_500000;miss_60;cirt_0;cirtSub_-3500</v>
      </c>
    </row>
    <row r="626" spans="1:47" x14ac:dyDescent="0.2">
      <c r="A626" s="8" t="s">
        <v>2499</v>
      </c>
      <c r="B626" s="6" t="s">
        <v>3967</v>
      </c>
      <c r="C626" s="6">
        <v>806025</v>
      </c>
      <c r="D626" s="6">
        <v>12998015</v>
      </c>
      <c r="E626" s="6" t="str">
        <f t="shared" si="201"/>
        <v>hp_12998015</v>
      </c>
      <c r="F626" s="7" t="s">
        <v>3968</v>
      </c>
      <c r="G626" s="6">
        <v>2931000</v>
      </c>
      <c r="H626" s="7">
        <f t="shared" si="209"/>
        <v>7991990</v>
      </c>
      <c r="I626" s="7" t="str">
        <f t="shared" si="202"/>
        <v>atk_7991990</v>
      </c>
      <c r="J626" s="7" t="s">
        <v>3973</v>
      </c>
      <c r="K626" s="7" t="s">
        <v>3998</v>
      </c>
      <c r="L626" s="7" t="s">
        <v>3975</v>
      </c>
      <c r="M626" s="7" t="s">
        <v>3976</v>
      </c>
      <c r="O626" s="7" t="str">
        <f t="shared" si="203"/>
        <v>hp_12998015;atk_7991990;hit_500000;miss_105;cirt_0;cirtSub_-3500</v>
      </c>
      <c r="V626" s="7" t="str">
        <f t="shared" si="199"/>
        <v>流星瀑布5-6</v>
      </c>
      <c r="W626" s="7">
        <f t="shared" si="212"/>
        <v>1071</v>
      </c>
      <c r="X626" s="9" t="s">
        <v>905</v>
      </c>
      <c r="Y626" s="9">
        <v>6</v>
      </c>
      <c r="Z626" s="8">
        <f t="shared" si="207"/>
        <v>3266</v>
      </c>
      <c r="AA626" s="6" t="s">
        <v>3967</v>
      </c>
      <c r="AB626" s="6">
        <v>2786575</v>
      </c>
      <c r="AC626" s="6">
        <f t="shared" si="213"/>
        <v>1.1949999999999998</v>
      </c>
      <c r="AD626" s="6">
        <f t="shared" si="214"/>
        <v>3329957</v>
      </c>
      <c r="AE626" s="6">
        <f t="shared" si="218"/>
        <v>981484</v>
      </c>
      <c r="AF626" s="6">
        <v>870000</v>
      </c>
      <c r="AG626" s="11">
        <f t="shared" si="216"/>
        <v>5181441</v>
      </c>
      <c r="AH626">
        <f t="shared" si="215"/>
        <v>1.8594299453630352</v>
      </c>
      <c r="AI626" s="53">
        <v>0.65</v>
      </c>
      <c r="AJ626" s="7" t="str">
        <f t="shared" si="200"/>
        <v>hp_5181441</v>
      </c>
      <c r="AK626" s="7" t="s">
        <v>3968</v>
      </c>
      <c r="AL626" s="7">
        <v>506400</v>
      </c>
      <c r="AM626" s="7">
        <f>INT(IF(MOD(Y626,3)=0,INT(AL626*0.55),INT(AL626*0.35)))</f>
        <v>278520</v>
      </c>
      <c r="AN626" s="54">
        <f t="shared" si="204"/>
        <v>612049</v>
      </c>
      <c r="AO626" s="7" t="str">
        <f t="shared" si="205"/>
        <v>atk_612049</v>
      </c>
      <c r="AP626" s="7" t="s">
        <v>3973</v>
      </c>
      <c r="AQ626" s="7" t="s">
        <v>3989</v>
      </c>
      <c r="AR626" s="7" t="s">
        <v>3975</v>
      </c>
      <c r="AS626" s="7" t="s">
        <v>3976</v>
      </c>
      <c r="AU626" s="7" t="str">
        <f t="shared" si="206"/>
        <v>hp_5181441;atk_612049;hit_500000;miss_60;cirt_0;cirtSub_-3500</v>
      </c>
    </row>
    <row r="627" spans="1:47" x14ac:dyDescent="0.2">
      <c r="A627" s="8" t="s">
        <v>2500</v>
      </c>
      <c r="B627" s="6" t="s">
        <v>3967</v>
      </c>
      <c r="C627" s="6">
        <v>812845</v>
      </c>
      <c r="D627" s="6">
        <v>13085218</v>
      </c>
      <c r="E627" s="6" t="str">
        <f t="shared" si="201"/>
        <v>hp_13085218</v>
      </c>
      <c r="F627" s="7" t="s">
        <v>3968</v>
      </c>
      <c r="G627" s="6">
        <v>2955800</v>
      </c>
      <c r="H627" s="7">
        <f t="shared" si="209"/>
        <v>8084078</v>
      </c>
      <c r="I627" s="7" t="str">
        <f t="shared" si="202"/>
        <v>atk_8084078</v>
      </c>
      <c r="J627" s="7" t="s">
        <v>3973</v>
      </c>
      <c r="K627" s="7" t="s">
        <v>3998</v>
      </c>
      <c r="L627" s="7" t="s">
        <v>3975</v>
      </c>
      <c r="M627" s="7" t="s">
        <v>3976</v>
      </c>
      <c r="O627" s="7" t="str">
        <f t="shared" si="203"/>
        <v>hp_13085218;atk_8084078;hit_500000;miss_105;cirt_0;cirtSub_-3500</v>
      </c>
      <c r="V627" s="7" t="str">
        <f t="shared" si="199"/>
        <v>流星瀑布5-7</v>
      </c>
      <c r="W627" s="7">
        <f t="shared" si="212"/>
        <v>1073</v>
      </c>
      <c r="X627" s="9" t="s">
        <v>905</v>
      </c>
      <c r="Y627" s="9">
        <v>7</v>
      </c>
      <c r="Z627" s="8">
        <f t="shared" si="207"/>
        <v>3273</v>
      </c>
      <c r="AA627" s="6" t="s">
        <v>3967</v>
      </c>
      <c r="AB627" s="6">
        <v>2791832</v>
      </c>
      <c r="AC627" s="6">
        <f t="shared" si="213"/>
        <v>1.1949999999999998</v>
      </c>
      <c r="AD627" s="6">
        <f t="shared" si="214"/>
        <v>3336239</v>
      </c>
      <c r="AE627" s="6">
        <f t="shared" si="218"/>
        <v>981484</v>
      </c>
      <c r="AF627" s="6">
        <v>870000</v>
      </c>
      <c r="AG627" s="11">
        <f t="shared" si="216"/>
        <v>5187723</v>
      </c>
      <c r="AH627">
        <f t="shared" si="215"/>
        <v>1.8581787872622708</v>
      </c>
      <c r="AI627" s="53">
        <v>0.65</v>
      </c>
      <c r="AJ627" s="7" t="str">
        <f t="shared" si="200"/>
        <v>hp_5187723</v>
      </c>
      <c r="AK627" s="7" t="s">
        <v>3968</v>
      </c>
      <c r="AL627" s="7">
        <v>507320</v>
      </c>
      <c r="AM627" s="7">
        <f>INT(IF(MOD(Y627,3)=0,INT(AL627*0.55),INT(AL627*0.35)))</f>
        <v>177562</v>
      </c>
      <c r="AN627" s="54">
        <f t="shared" si="204"/>
        <v>612749</v>
      </c>
      <c r="AO627" s="7" t="str">
        <f t="shared" si="205"/>
        <v>atk_612749</v>
      </c>
      <c r="AP627" s="7" t="s">
        <v>3973</v>
      </c>
      <c r="AQ627" s="7" t="s">
        <v>3989</v>
      </c>
      <c r="AR627" s="7" t="s">
        <v>3975</v>
      </c>
      <c r="AS627" s="7" t="s">
        <v>3976</v>
      </c>
      <c r="AU627" s="7" t="str">
        <f t="shared" si="206"/>
        <v>hp_5187723;atk_612749;hit_500000;miss_60;cirt_0;cirtSub_-3500</v>
      </c>
    </row>
    <row r="628" spans="1:47" x14ac:dyDescent="0.2">
      <c r="A628" s="8" t="s">
        <v>2500</v>
      </c>
      <c r="B628" s="6" t="s">
        <v>3967</v>
      </c>
      <c r="C628" s="6">
        <v>812845</v>
      </c>
      <c r="D628" s="6">
        <v>13118304</v>
      </c>
      <c r="E628" s="6" t="str">
        <f t="shared" si="201"/>
        <v>hp_13118304</v>
      </c>
      <c r="F628" s="7" t="s">
        <v>3968</v>
      </c>
      <c r="G628" s="6">
        <v>2955800</v>
      </c>
      <c r="H628" s="7">
        <f t="shared" si="209"/>
        <v>8084078</v>
      </c>
      <c r="I628" s="7" t="str">
        <f t="shared" si="202"/>
        <v>atk_8084078</v>
      </c>
      <c r="J628" s="7" t="s">
        <v>3973</v>
      </c>
      <c r="K628" s="7" t="s">
        <v>3998</v>
      </c>
      <c r="L628" s="7" t="s">
        <v>3975</v>
      </c>
      <c r="M628" s="7" t="s">
        <v>3976</v>
      </c>
      <c r="O628" s="7" t="str">
        <f t="shared" si="203"/>
        <v>hp_13118304;atk_8084078;hit_500000;miss_105;cirt_0;cirtSub_-3500</v>
      </c>
      <c r="V628" s="7" t="str">
        <f t="shared" si="199"/>
        <v>流星瀑布5-8</v>
      </c>
      <c r="W628" s="7">
        <f t="shared" si="212"/>
        <v>1075</v>
      </c>
      <c r="X628" s="9" t="s">
        <v>905</v>
      </c>
      <c r="Y628" s="9">
        <v>8</v>
      </c>
      <c r="Z628" s="8">
        <f t="shared" si="207"/>
        <v>3281</v>
      </c>
      <c r="AA628" s="6" t="s">
        <v>3967</v>
      </c>
      <c r="AB628" s="6">
        <v>2797090</v>
      </c>
      <c r="AC628" s="6">
        <f t="shared" si="213"/>
        <v>1.1949999999999998</v>
      </c>
      <c r="AD628" s="6">
        <f t="shared" si="214"/>
        <v>3342522</v>
      </c>
      <c r="AE628" s="6">
        <f t="shared" si="218"/>
        <v>981484</v>
      </c>
      <c r="AF628" s="6">
        <v>870000</v>
      </c>
      <c r="AG628" s="11">
        <f t="shared" si="216"/>
        <v>5194006</v>
      </c>
      <c r="AH628">
        <f t="shared" si="215"/>
        <v>1.8569320257839397</v>
      </c>
      <c r="AI628" s="53">
        <v>0.65</v>
      </c>
      <c r="AJ628" s="7" t="str">
        <f t="shared" si="200"/>
        <v>hp_5194006</v>
      </c>
      <c r="AK628" s="7" t="s">
        <v>3968</v>
      </c>
      <c r="AL628" s="7">
        <v>508240</v>
      </c>
      <c r="AM628" s="7">
        <f>INT(IF(MOD(Y628,3)=0,INT(AL628*0.55),INT(AL628*0.35)))</f>
        <v>177884</v>
      </c>
      <c r="AN628" s="54">
        <f t="shared" si="204"/>
        <v>613448</v>
      </c>
      <c r="AO628" s="7" t="str">
        <f t="shared" si="205"/>
        <v>atk_613448</v>
      </c>
      <c r="AP628" s="7" t="s">
        <v>3973</v>
      </c>
      <c r="AQ628" s="7" t="s">
        <v>3989</v>
      </c>
      <c r="AR628" s="7" t="s">
        <v>3975</v>
      </c>
      <c r="AS628" s="7" t="s">
        <v>3976</v>
      </c>
      <c r="AU628" s="7" t="str">
        <f t="shared" si="206"/>
        <v>hp_5194006;atk_613448;hit_500000;miss_60;cirt_0;cirtSub_-3500</v>
      </c>
    </row>
    <row r="629" spans="1:47" x14ac:dyDescent="0.2">
      <c r="A629" s="8" t="s">
        <v>2500</v>
      </c>
      <c r="B629" s="6" t="s">
        <v>3967</v>
      </c>
      <c r="C629" s="6">
        <v>812845</v>
      </c>
      <c r="D629" s="6">
        <v>13151444</v>
      </c>
      <c r="E629" s="6" t="str">
        <f t="shared" si="201"/>
        <v>hp_13151444</v>
      </c>
      <c r="F629" s="7" t="s">
        <v>3968</v>
      </c>
      <c r="G629" s="6">
        <v>2955800</v>
      </c>
      <c r="H629" s="7">
        <f t="shared" si="209"/>
        <v>8084078</v>
      </c>
      <c r="I629" s="7" t="str">
        <f t="shared" si="202"/>
        <v>atk_8084078</v>
      </c>
      <c r="J629" s="7" t="s">
        <v>3973</v>
      </c>
      <c r="K629" s="7" t="s">
        <v>3998</v>
      </c>
      <c r="L629" s="7" t="s">
        <v>3975</v>
      </c>
      <c r="M629" s="7" t="s">
        <v>3976</v>
      </c>
      <c r="O629" s="7" t="str">
        <f t="shared" si="203"/>
        <v>hp_13151444;atk_8084078;hit_500000;miss_105;cirt_0;cirtSub_-3500</v>
      </c>
      <c r="V629" s="7" t="str">
        <f t="shared" si="199"/>
        <v>流星瀑布5-9</v>
      </c>
      <c r="W629" s="7">
        <f t="shared" si="212"/>
        <v>1077</v>
      </c>
      <c r="X629" s="9" t="s">
        <v>905</v>
      </c>
      <c r="Y629" s="9">
        <v>9</v>
      </c>
      <c r="Z629" s="8">
        <f t="shared" si="207"/>
        <v>3290</v>
      </c>
      <c r="AA629" s="6" t="s">
        <v>3967</v>
      </c>
      <c r="AB629" s="6">
        <v>2802349</v>
      </c>
      <c r="AC629" s="6">
        <f t="shared" si="213"/>
        <v>1.1975</v>
      </c>
      <c r="AD629" s="6">
        <f t="shared" si="214"/>
        <v>3355812</v>
      </c>
      <c r="AE629" s="6">
        <f t="shared" si="218"/>
        <v>981484</v>
      </c>
      <c r="AF629" s="6">
        <v>870000</v>
      </c>
      <c r="AG629" s="11">
        <f t="shared" si="216"/>
        <v>5207296</v>
      </c>
      <c r="AH629">
        <f t="shared" si="215"/>
        <v>1.8581896830123585</v>
      </c>
      <c r="AI629" s="53">
        <v>0.65</v>
      </c>
      <c r="AJ629" s="7" t="str">
        <f t="shared" si="200"/>
        <v>hp_5207296</v>
      </c>
      <c r="AK629" s="7" t="s">
        <v>3968</v>
      </c>
      <c r="AL629" s="7">
        <v>509160</v>
      </c>
      <c r="AM629" s="7">
        <f>INT(IF(MOD(Y629,3)=0,INT(AL629*0.55),INT(AL629*0.35)))</f>
        <v>280038</v>
      </c>
      <c r="AN629" s="54">
        <f t="shared" si="204"/>
        <v>614975</v>
      </c>
      <c r="AO629" s="7" t="str">
        <f t="shared" si="205"/>
        <v>atk_614975</v>
      </c>
      <c r="AP629" s="7" t="s">
        <v>3973</v>
      </c>
      <c r="AQ629" s="7" t="s">
        <v>3989</v>
      </c>
      <c r="AR629" s="7" t="s">
        <v>3975</v>
      </c>
      <c r="AS629" s="7" t="s">
        <v>3976</v>
      </c>
      <c r="AU629" s="7" t="str">
        <f t="shared" si="206"/>
        <v>hp_5207296;atk_614975;hit_500000;miss_60;cirt_0;cirtSub_-3500</v>
      </c>
    </row>
    <row r="630" spans="1:47" s="12" customFormat="1" x14ac:dyDescent="0.2">
      <c r="A630" s="8" t="s">
        <v>2501</v>
      </c>
      <c r="B630" s="6" t="s">
        <v>3967</v>
      </c>
      <c r="C630" s="6">
        <v>819225</v>
      </c>
      <c r="D630" s="6">
        <v>13240633</v>
      </c>
      <c r="E630" s="6" t="str">
        <f t="shared" si="201"/>
        <v>hp_13240633</v>
      </c>
      <c r="F630" s="7" t="s">
        <v>3968</v>
      </c>
      <c r="G630" s="6">
        <v>2979000</v>
      </c>
      <c r="H630" s="7">
        <f t="shared" si="209"/>
        <v>8172612</v>
      </c>
      <c r="I630" s="7" t="str">
        <f t="shared" si="202"/>
        <v>atk_8172612</v>
      </c>
      <c r="J630" s="7" t="s">
        <v>3973</v>
      </c>
      <c r="K630" s="7" t="s">
        <v>3998</v>
      </c>
      <c r="L630" s="7" t="s">
        <v>3975</v>
      </c>
      <c r="M630" s="7" t="s">
        <v>3976</v>
      </c>
      <c r="N630" s="7"/>
      <c r="O630" s="7" t="str">
        <f t="shared" si="203"/>
        <v>hp_13240633;atk_8172612;hit_500000;miss_105;cirt_0;cirtSub_-3500</v>
      </c>
      <c r="P630" s="7"/>
      <c r="Q630" s="7"/>
      <c r="R630" s="7"/>
      <c r="S630" s="7"/>
      <c r="T630" s="7"/>
      <c r="V630" s="12" t="str">
        <f t="shared" si="199"/>
        <v>流星瀑布5-10</v>
      </c>
      <c r="W630" s="12">
        <f t="shared" si="212"/>
        <v>1079</v>
      </c>
      <c r="X630" s="5" t="s">
        <v>905</v>
      </c>
      <c r="Y630" s="5">
        <v>10</v>
      </c>
      <c r="Z630" s="5">
        <f t="shared" si="207"/>
        <v>3300</v>
      </c>
      <c r="AA630" s="11" t="s">
        <v>3967</v>
      </c>
      <c r="AB630" s="11">
        <v>2807608</v>
      </c>
      <c r="AC630" s="11">
        <f t="shared" si="213"/>
        <v>1.1975</v>
      </c>
      <c r="AD630" s="11">
        <f t="shared" si="214"/>
        <v>3362110</v>
      </c>
      <c r="AE630" s="6">
        <f t="shared" si="218"/>
        <v>981484</v>
      </c>
      <c r="AF630" s="11">
        <v>870000</v>
      </c>
      <c r="AG630" s="11">
        <f t="shared" si="216"/>
        <v>5213594</v>
      </c>
      <c r="AH630">
        <f t="shared" si="215"/>
        <v>1.856952252593667</v>
      </c>
      <c r="AI630" s="53">
        <v>0.65</v>
      </c>
      <c r="AJ630" s="7" t="str">
        <f t="shared" si="200"/>
        <v>hp_5213594</v>
      </c>
      <c r="AK630" s="12" t="s">
        <v>3968</v>
      </c>
      <c r="AL630" s="12">
        <v>510080</v>
      </c>
      <c r="AM630" s="7">
        <f>INT(IF(MOD(Y630,3)=0,INT(AL630*0.55),INT(AL630*0.35)))</f>
        <v>178528</v>
      </c>
      <c r="AN630" s="54">
        <f t="shared" si="204"/>
        <v>615676</v>
      </c>
      <c r="AO630" s="7" t="str">
        <f t="shared" si="205"/>
        <v>atk_615676</v>
      </c>
      <c r="AP630" s="12" t="s">
        <v>3973</v>
      </c>
      <c r="AQ630" s="12" t="s">
        <v>3989</v>
      </c>
      <c r="AR630" s="12" t="s">
        <v>3975</v>
      </c>
      <c r="AS630" s="12" t="s">
        <v>3976</v>
      </c>
      <c r="AU630" s="12" t="str">
        <f t="shared" si="206"/>
        <v>hp_5213594;atk_615676;hit_500000;miss_60;cirt_0;cirtSub_-3500</v>
      </c>
    </row>
    <row r="631" spans="1:47" x14ac:dyDescent="0.2">
      <c r="A631" s="8" t="s">
        <v>2501</v>
      </c>
      <c r="B631" s="6" t="s">
        <v>3967</v>
      </c>
      <c r="C631" s="6">
        <v>819225</v>
      </c>
      <c r="D631" s="6">
        <v>13279715</v>
      </c>
      <c r="E631" s="6" t="str">
        <f t="shared" si="201"/>
        <v>hp_13279715</v>
      </c>
      <c r="F631" s="7" t="s">
        <v>3968</v>
      </c>
      <c r="G631" s="6">
        <v>2979000</v>
      </c>
      <c r="H631" s="7">
        <f t="shared" si="209"/>
        <v>8172612</v>
      </c>
      <c r="I631" s="7" t="str">
        <f t="shared" si="202"/>
        <v>atk_8172612</v>
      </c>
      <c r="J631" s="7" t="s">
        <v>3973</v>
      </c>
      <c r="K631" s="7" t="s">
        <v>3998</v>
      </c>
      <c r="L631" s="7" t="s">
        <v>3975</v>
      </c>
      <c r="M631" s="7" t="s">
        <v>3976</v>
      </c>
      <c r="O631" s="7" t="str">
        <f t="shared" si="203"/>
        <v>hp_13279715;atk_8172612;hit_500000;miss_105;cirt_0;cirtSub_-3500</v>
      </c>
      <c r="V631" s="7" t="str">
        <f t="shared" si="199"/>
        <v>流星瀑布6-1</v>
      </c>
      <c r="W631" s="7">
        <f t="shared" si="212"/>
        <v>1081</v>
      </c>
      <c r="X631" s="9" t="s">
        <v>906</v>
      </c>
      <c r="Y631" s="9">
        <v>1</v>
      </c>
      <c r="Z631" s="8">
        <f t="shared" si="207"/>
        <v>3301</v>
      </c>
      <c r="AA631" s="6" t="s">
        <v>3967</v>
      </c>
      <c r="AB631" s="6">
        <v>2812868</v>
      </c>
      <c r="AC631" s="6">
        <f t="shared" si="213"/>
        <v>1.2</v>
      </c>
      <c r="AD631" s="6">
        <f t="shared" si="214"/>
        <v>3375441</v>
      </c>
      <c r="AE631" s="6">
        <f t="shared" ref="AE631" si="220">IF(MOD(Y631,1)=0,INT(AD630*0.3),0)</f>
        <v>1008633</v>
      </c>
      <c r="AF631" s="6">
        <v>870000</v>
      </c>
      <c r="AG631" s="11">
        <f t="shared" si="216"/>
        <v>5254074</v>
      </c>
      <c r="AH631">
        <f t="shared" si="215"/>
        <v>1.8678707994829478</v>
      </c>
      <c r="AI631" s="53">
        <v>0.65</v>
      </c>
      <c r="AJ631" s="7" t="str">
        <f t="shared" si="200"/>
        <v>hp_5254074</v>
      </c>
      <c r="AK631" s="7" t="s">
        <v>3968</v>
      </c>
      <c r="AL631" s="7">
        <v>511000</v>
      </c>
      <c r="AM631" s="7">
        <f>INT(IF(MOD(Y631,3)=0,INT(AL631*0.55),INT(AL631*0.35)))</f>
        <v>178850</v>
      </c>
      <c r="AN631" s="54">
        <f t="shared" si="204"/>
        <v>620413</v>
      </c>
      <c r="AO631" s="7" t="str">
        <f t="shared" si="205"/>
        <v>atk_620413</v>
      </c>
      <c r="AP631" s="7" t="s">
        <v>3973</v>
      </c>
      <c r="AQ631" s="7" t="s">
        <v>3989</v>
      </c>
      <c r="AR631" s="7" t="s">
        <v>3975</v>
      </c>
      <c r="AS631" s="7" t="s">
        <v>3976</v>
      </c>
      <c r="AU631" s="7" t="str">
        <f t="shared" si="206"/>
        <v>hp_5254074;atk_620413;hit_500000;miss_60;cirt_0;cirtSub_-3500</v>
      </c>
    </row>
    <row r="632" spans="1:47" x14ac:dyDescent="0.2">
      <c r="A632" s="8" t="s">
        <v>2501</v>
      </c>
      <c r="B632" s="6" t="s">
        <v>3967</v>
      </c>
      <c r="C632" s="6">
        <v>819225</v>
      </c>
      <c r="D632" s="6">
        <v>13318864</v>
      </c>
      <c r="E632" s="6" t="str">
        <f t="shared" si="201"/>
        <v>hp_13318864</v>
      </c>
      <c r="F632" s="7" t="s">
        <v>3968</v>
      </c>
      <c r="G632" s="6">
        <v>2979000</v>
      </c>
      <c r="H632" s="7">
        <f t="shared" si="209"/>
        <v>8172612</v>
      </c>
      <c r="I632" s="7" t="str">
        <f t="shared" si="202"/>
        <v>atk_8172612</v>
      </c>
      <c r="J632" s="7" t="s">
        <v>3973</v>
      </c>
      <c r="K632" s="7" t="s">
        <v>3998</v>
      </c>
      <c r="L632" s="7" t="s">
        <v>3975</v>
      </c>
      <c r="M632" s="7" t="s">
        <v>3976</v>
      </c>
      <c r="O632" s="7" t="str">
        <f t="shared" si="203"/>
        <v>hp_13318864;atk_8172612;hit_500000;miss_105;cirt_0;cirtSub_-3500</v>
      </c>
      <c r="V632" s="7" t="str">
        <f t="shared" si="199"/>
        <v>流星瀑布6-2</v>
      </c>
      <c r="W632" s="7">
        <f t="shared" si="212"/>
        <v>1083</v>
      </c>
      <c r="X632" s="9" t="s">
        <v>906</v>
      </c>
      <c r="Y632" s="9">
        <v>2</v>
      </c>
      <c r="Z632" s="8">
        <f t="shared" si="207"/>
        <v>3303</v>
      </c>
      <c r="AA632" s="6" t="s">
        <v>3967</v>
      </c>
      <c r="AB632" s="6">
        <v>2818129</v>
      </c>
      <c r="AC632" s="6">
        <f t="shared" si="213"/>
        <v>1.2</v>
      </c>
      <c r="AD632" s="6">
        <f t="shared" si="214"/>
        <v>3381754</v>
      </c>
      <c r="AE632" s="6">
        <f t="shared" si="218"/>
        <v>1008633</v>
      </c>
      <c r="AF632" s="6">
        <v>870000</v>
      </c>
      <c r="AG632" s="11">
        <f t="shared" si="216"/>
        <v>5260387</v>
      </c>
      <c r="AH632">
        <f t="shared" si="215"/>
        <v>1.8666239196289454</v>
      </c>
      <c r="AI632" s="53">
        <v>0.65</v>
      </c>
      <c r="AJ632" s="7" t="str">
        <f t="shared" si="200"/>
        <v>hp_5260387</v>
      </c>
      <c r="AK632" s="7" t="s">
        <v>3968</v>
      </c>
      <c r="AL632" s="7">
        <v>511920</v>
      </c>
      <c r="AM632" s="7">
        <f>INT(IF(MOD(Y632,3)=0,INT(AL632*0.55),INT(AL632*0.35)))</f>
        <v>179172</v>
      </c>
      <c r="AN632" s="54">
        <f t="shared" si="204"/>
        <v>621115</v>
      </c>
      <c r="AO632" s="7" t="str">
        <f t="shared" si="205"/>
        <v>atk_621115</v>
      </c>
      <c r="AP632" s="7" t="s">
        <v>3973</v>
      </c>
      <c r="AQ632" s="7" t="s">
        <v>3989</v>
      </c>
      <c r="AR632" s="7" t="s">
        <v>3975</v>
      </c>
      <c r="AS632" s="7" t="s">
        <v>3976</v>
      </c>
      <c r="AU632" s="7" t="str">
        <f t="shared" si="206"/>
        <v>hp_5260387;atk_621115;hit_500000;miss_60;cirt_0;cirtSub_-3500</v>
      </c>
    </row>
    <row r="633" spans="1:47" x14ac:dyDescent="0.2">
      <c r="A633" s="8" t="s">
        <v>2502</v>
      </c>
      <c r="B633" s="6" t="s">
        <v>3967</v>
      </c>
      <c r="C633" s="6">
        <v>827255</v>
      </c>
      <c r="D633" s="6">
        <v>13417572</v>
      </c>
      <c r="E633" s="6" t="str">
        <f t="shared" si="201"/>
        <v>hp_13417572</v>
      </c>
      <c r="F633" s="7" t="s">
        <v>3968</v>
      </c>
      <c r="G633" s="6">
        <v>3008200</v>
      </c>
      <c r="H633" s="7">
        <f t="shared" si="209"/>
        <v>8276702</v>
      </c>
      <c r="I633" s="7" t="str">
        <f t="shared" si="202"/>
        <v>atk_8276702</v>
      </c>
      <c r="J633" s="7" t="s">
        <v>3973</v>
      </c>
      <c r="K633" s="7" t="s">
        <v>3998</v>
      </c>
      <c r="L633" s="7" t="s">
        <v>3975</v>
      </c>
      <c r="M633" s="7" t="s">
        <v>3976</v>
      </c>
      <c r="O633" s="7" t="str">
        <f t="shared" si="203"/>
        <v>hp_13417572;atk_8276702;hit_500000;miss_105;cirt_0;cirtSub_-3500</v>
      </c>
      <c r="V633" s="7" t="str">
        <f t="shared" si="199"/>
        <v>流星瀑布6-3</v>
      </c>
      <c r="W633" s="7">
        <f t="shared" si="212"/>
        <v>1085</v>
      </c>
      <c r="X633" s="9" t="s">
        <v>906</v>
      </c>
      <c r="Y633" s="9">
        <v>3</v>
      </c>
      <c r="Z633" s="8">
        <f t="shared" si="207"/>
        <v>3306</v>
      </c>
      <c r="AA633" s="6" t="s">
        <v>3967</v>
      </c>
      <c r="AB633" s="6">
        <v>2823390</v>
      </c>
      <c r="AC633" s="6">
        <f t="shared" si="213"/>
        <v>1.2024999999999999</v>
      </c>
      <c r="AD633" s="6">
        <f t="shared" si="214"/>
        <v>3395126</v>
      </c>
      <c r="AE633" s="6">
        <f t="shared" si="218"/>
        <v>1008633</v>
      </c>
      <c r="AF633" s="6">
        <v>870000</v>
      </c>
      <c r="AG633" s="11">
        <f t="shared" si="216"/>
        <v>5273759</v>
      </c>
      <c r="AH633">
        <f t="shared" si="215"/>
        <v>1.867881872500788</v>
      </c>
      <c r="AI633" s="53">
        <v>0.65</v>
      </c>
      <c r="AJ633" s="7" t="str">
        <f t="shared" si="200"/>
        <v>hp_5273759</v>
      </c>
      <c r="AK633" s="7" t="s">
        <v>3968</v>
      </c>
      <c r="AL633" s="7">
        <v>512840</v>
      </c>
      <c r="AM633" s="7">
        <f>INT(IF(MOD(Y633,3)=0,INT(AL633*0.55),INT(AL633*0.35)))</f>
        <v>282062</v>
      </c>
      <c r="AN633" s="54">
        <f t="shared" si="204"/>
        <v>622650</v>
      </c>
      <c r="AO633" s="7" t="str">
        <f t="shared" si="205"/>
        <v>atk_622650</v>
      </c>
      <c r="AP633" s="7" t="s">
        <v>3973</v>
      </c>
      <c r="AQ633" s="7" t="s">
        <v>3989</v>
      </c>
      <c r="AR633" s="7" t="s">
        <v>3975</v>
      </c>
      <c r="AS633" s="7" t="s">
        <v>3976</v>
      </c>
      <c r="AU633" s="7" t="str">
        <f t="shared" si="206"/>
        <v>hp_5273759;atk_622650;hit_500000;miss_60;cirt_0;cirtSub_-3500</v>
      </c>
    </row>
    <row r="634" spans="1:47" x14ac:dyDescent="0.2">
      <c r="A634" s="8" t="s">
        <v>2502</v>
      </c>
      <c r="B634" s="6" t="s">
        <v>3967</v>
      </c>
      <c r="C634" s="6">
        <v>827255</v>
      </c>
      <c r="D634" s="6">
        <v>13456897</v>
      </c>
      <c r="E634" s="6" t="str">
        <f t="shared" si="201"/>
        <v>hp_13456897</v>
      </c>
      <c r="F634" s="7" t="s">
        <v>3968</v>
      </c>
      <c r="G634" s="6">
        <v>3008200</v>
      </c>
      <c r="H634" s="7">
        <f t="shared" si="209"/>
        <v>8276702</v>
      </c>
      <c r="I634" s="7" t="str">
        <f t="shared" si="202"/>
        <v>atk_8276702</v>
      </c>
      <c r="J634" s="7" t="s">
        <v>3973</v>
      </c>
      <c r="K634" s="7" t="s">
        <v>3998</v>
      </c>
      <c r="L634" s="7" t="s">
        <v>3975</v>
      </c>
      <c r="M634" s="7" t="s">
        <v>3976</v>
      </c>
      <c r="O634" s="7" t="str">
        <f t="shared" si="203"/>
        <v>hp_13456897;atk_8276702;hit_500000;miss_105;cirt_0;cirtSub_-3500</v>
      </c>
      <c r="V634" s="7" t="str">
        <f t="shared" si="199"/>
        <v>流星瀑布6-4</v>
      </c>
      <c r="W634" s="7">
        <f t="shared" si="212"/>
        <v>1087</v>
      </c>
      <c r="X634" s="9" t="s">
        <v>906</v>
      </c>
      <c r="Y634" s="9">
        <v>4</v>
      </c>
      <c r="Z634" s="8">
        <f t="shared" si="207"/>
        <v>3310</v>
      </c>
      <c r="AA634" s="6" t="s">
        <v>3967</v>
      </c>
      <c r="AB634" s="6">
        <v>2828653</v>
      </c>
      <c r="AC634" s="6">
        <f t="shared" si="213"/>
        <v>1.2024999999999999</v>
      </c>
      <c r="AD634" s="6">
        <f t="shared" si="214"/>
        <v>3401455</v>
      </c>
      <c r="AE634" s="6">
        <f t="shared" si="218"/>
        <v>1008633</v>
      </c>
      <c r="AF634" s="6">
        <v>870000</v>
      </c>
      <c r="AG634" s="11">
        <f t="shared" si="216"/>
        <v>5280088</v>
      </c>
      <c r="AH634">
        <f t="shared" si="215"/>
        <v>1.8666439467831508</v>
      </c>
      <c r="AI634" s="53">
        <v>0.65</v>
      </c>
      <c r="AJ634" s="7" t="str">
        <f t="shared" si="200"/>
        <v>hp_5280088</v>
      </c>
      <c r="AK634" s="7" t="s">
        <v>3968</v>
      </c>
      <c r="AL634" s="7">
        <v>513760</v>
      </c>
      <c r="AM634" s="7">
        <f>INT(IF(MOD(Y634,3)=0,INT(AL634*0.55),INT(AL634*0.35)))</f>
        <v>179816</v>
      </c>
      <c r="AN634" s="54">
        <f t="shared" si="204"/>
        <v>623354</v>
      </c>
      <c r="AO634" s="7" t="str">
        <f t="shared" si="205"/>
        <v>atk_623354</v>
      </c>
      <c r="AP634" s="7" t="s">
        <v>3973</v>
      </c>
      <c r="AQ634" s="7" t="s">
        <v>3989</v>
      </c>
      <c r="AR634" s="7" t="s">
        <v>3975</v>
      </c>
      <c r="AS634" s="7" t="s">
        <v>3976</v>
      </c>
      <c r="AU634" s="7" t="str">
        <f t="shared" si="206"/>
        <v>hp_5280088;atk_623354;hit_500000;miss_60;cirt_0;cirtSub_-3500</v>
      </c>
    </row>
    <row r="635" spans="1:47" x14ac:dyDescent="0.2">
      <c r="A635" s="8" t="s">
        <v>2502</v>
      </c>
      <c r="B635" s="6" t="s">
        <v>3967</v>
      </c>
      <c r="C635" s="6">
        <v>827255</v>
      </c>
      <c r="D635" s="6">
        <v>13496289</v>
      </c>
      <c r="E635" s="6" t="str">
        <f t="shared" si="201"/>
        <v>hp_13496289</v>
      </c>
      <c r="F635" s="7" t="s">
        <v>3968</v>
      </c>
      <c r="G635" s="6">
        <v>3008200</v>
      </c>
      <c r="H635" s="7">
        <f t="shared" si="209"/>
        <v>8276702</v>
      </c>
      <c r="I635" s="7" t="str">
        <f t="shared" si="202"/>
        <v>atk_8276702</v>
      </c>
      <c r="J635" s="7" t="s">
        <v>3973</v>
      </c>
      <c r="K635" s="7" t="s">
        <v>3998</v>
      </c>
      <c r="L635" s="7" t="s">
        <v>3975</v>
      </c>
      <c r="M635" s="7" t="s">
        <v>3976</v>
      </c>
      <c r="O635" s="7" t="str">
        <f t="shared" si="203"/>
        <v>hp_13496289;atk_8276702;hit_500000;miss_105;cirt_0;cirtSub_-3500</v>
      </c>
      <c r="V635" s="7" t="str">
        <f t="shared" si="199"/>
        <v>流星瀑布6-5</v>
      </c>
      <c r="W635" s="7">
        <f t="shared" si="212"/>
        <v>1089</v>
      </c>
      <c r="X635" s="9" t="s">
        <v>906</v>
      </c>
      <c r="Y635" s="9">
        <v>5</v>
      </c>
      <c r="Z635" s="8">
        <f t="shared" si="207"/>
        <v>3315</v>
      </c>
      <c r="AA635" s="6" t="s">
        <v>3967</v>
      </c>
      <c r="AB635" s="6">
        <v>2833916</v>
      </c>
      <c r="AC635" s="6">
        <f t="shared" si="213"/>
        <v>1.2024999999999999</v>
      </c>
      <c r="AD635" s="6">
        <f t="shared" si="214"/>
        <v>3407783</v>
      </c>
      <c r="AE635" s="6">
        <f t="shared" si="218"/>
        <v>1008633</v>
      </c>
      <c r="AF635" s="6">
        <v>870000</v>
      </c>
      <c r="AG635" s="11">
        <f t="shared" si="216"/>
        <v>5286416</v>
      </c>
      <c r="AH635">
        <f t="shared" si="215"/>
        <v>1.8654102662181942</v>
      </c>
      <c r="AI635" s="53">
        <v>0.65</v>
      </c>
      <c r="AJ635" s="7" t="str">
        <f t="shared" si="200"/>
        <v>hp_5286416</v>
      </c>
      <c r="AK635" s="7" t="s">
        <v>3968</v>
      </c>
      <c r="AL635" s="7">
        <v>514680</v>
      </c>
      <c r="AM635" s="7">
        <f>INT(IF(MOD(Y635,3)=0,INT(AL635*0.55),INT(AL635*0.35)))</f>
        <v>180138</v>
      </c>
      <c r="AN635" s="54">
        <f t="shared" si="204"/>
        <v>624058</v>
      </c>
      <c r="AO635" s="7" t="str">
        <f t="shared" si="205"/>
        <v>atk_624058</v>
      </c>
      <c r="AP635" s="7" t="s">
        <v>3973</v>
      </c>
      <c r="AQ635" s="7" t="s">
        <v>3989</v>
      </c>
      <c r="AR635" s="7" t="s">
        <v>3975</v>
      </c>
      <c r="AS635" s="7" t="s">
        <v>3976</v>
      </c>
      <c r="AU635" s="7" t="str">
        <f t="shared" si="206"/>
        <v>hp_5286416;atk_624058;hit_500000;miss_60;cirt_0;cirtSub_-3500</v>
      </c>
    </row>
    <row r="636" spans="1:47" x14ac:dyDescent="0.2">
      <c r="A636" s="8" t="s">
        <v>2503</v>
      </c>
      <c r="B636" s="6" t="s">
        <v>3967</v>
      </c>
      <c r="C636" s="6">
        <v>835285</v>
      </c>
      <c r="D636" s="6">
        <v>13596225</v>
      </c>
      <c r="E636" s="6" t="str">
        <f t="shared" si="201"/>
        <v>hp_13596225</v>
      </c>
      <c r="F636" s="7" t="s">
        <v>3968</v>
      </c>
      <c r="G636" s="6">
        <v>3037400</v>
      </c>
      <c r="H636" s="7">
        <f t="shared" si="209"/>
        <v>8381720</v>
      </c>
      <c r="I636" s="7" t="str">
        <f t="shared" si="202"/>
        <v>atk_8381720</v>
      </c>
      <c r="J636" s="7" t="s">
        <v>3973</v>
      </c>
      <c r="K636" s="7" t="s">
        <v>3998</v>
      </c>
      <c r="L636" s="7" t="s">
        <v>3975</v>
      </c>
      <c r="M636" s="7" t="s">
        <v>3976</v>
      </c>
      <c r="O636" s="7" t="str">
        <f t="shared" si="203"/>
        <v>hp_13596225;atk_8381720;hit_500000;miss_105;cirt_0;cirtSub_-3500</v>
      </c>
      <c r="V636" s="7" t="str">
        <f t="shared" si="199"/>
        <v>流星瀑布6-6</v>
      </c>
      <c r="W636" s="7">
        <f t="shared" si="212"/>
        <v>1091</v>
      </c>
      <c r="X636" s="9" t="s">
        <v>906</v>
      </c>
      <c r="Y636" s="9">
        <v>6</v>
      </c>
      <c r="Z636" s="8">
        <f t="shared" si="207"/>
        <v>3321</v>
      </c>
      <c r="AA636" s="6" t="s">
        <v>3967</v>
      </c>
      <c r="AB636" s="6">
        <v>2839179</v>
      </c>
      <c r="AC636" s="6">
        <f t="shared" si="213"/>
        <v>1.2049999999999998</v>
      </c>
      <c r="AD636" s="6">
        <f t="shared" si="214"/>
        <v>3421210</v>
      </c>
      <c r="AE636" s="6">
        <f t="shared" si="218"/>
        <v>1008633</v>
      </c>
      <c r="AF636" s="6">
        <v>870000</v>
      </c>
      <c r="AG636" s="11">
        <f t="shared" si="216"/>
        <v>5299843</v>
      </c>
      <c r="AH636">
        <f t="shared" si="215"/>
        <v>1.8666815301183899</v>
      </c>
      <c r="AI636" s="53">
        <v>0.65</v>
      </c>
      <c r="AJ636" s="7" t="str">
        <f t="shared" si="200"/>
        <v>hp_5299843</v>
      </c>
      <c r="AK636" s="7" t="s">
        <v>3968</v>
      </c>
      <c r="AL636" s="7">
        <v>515600</v>
      </c>
      <c r="AM636" s="7">
        <f>INT(IF(MOD(Y636,3)=0,INT(AL636*0.55),INT(AL636*0.35)))</f>
        <v>283580</v>
      </c>
      <c r="AN636" s="54">
        <f t="shared" si="204"/>
        <v>625599</v>
      </c>
      <c r="AO636" s="7" t="str">
        <f t="shared" si="205"/>
        <v>atk_625599</v>
      </c>
      <c r="AP636" s="7" t="s">
        <v>3973</v>
      </c>
      <c r="AQ636" s="7" t="s">
        <v>3989</v>
      </c>
      <c r="AR636" s="7" t="s">
        <v>3975</v>
      </c>
      <c r="AS636" s="7" t="s">
        <v>3976</v>
      </c>
      <c r="AU636" s="7" t="str">
        <f t="shared" si="206"/>
        <v>hp_5299843;atk_625599;hit_500000;miss_60;cirt_0;cirtSub_-3500</v>
      </c>
    </row>
    <row r="637" spans="1:47" x14ac:dyDescent="0.2">
      <c r="A637" s="8" t="s">
        <v>2503</v>
      </c>
      <c r="B637" s="6" t="s">
        <v>3967</v>
      </c>
      <c r="C637" s="6">
        <v>835285</v>
      </c>
      <c r="D637" s="6">
        <v>13635794</v>
      </c>
      <c r="E637" s="6" t="str">
        <f t="shared" si="201"/>
        <v>hp_13635794</v>
      </c>
      <c r="F637" s="7" t="s">
        <v>3968</v>
      </c>
      <c r="G637" s="6">
        <v>3037400</v>
      </c>
      <c r="H637" s="7">
        <f t="shared" si="209"/>
        <v>8381720</v>
      </c>
      <c r="I637" s="7" t="str">
        <f t="shared" si="202"/>
        <v>atk_8381720</v>
      </c>
      <c r="J637" s="7" t="s">
        <v>3973</v>
      </c>
      <c r="K637" s="7" t="s">
        <v>3998</v>
      </c>
      <c r="L637" s="7" t="s">
        <v>3975</v>
      </c>
      <c r="M637" s="7" t="s">
        <v>3976</v>
      </c>
      <c r="O637" s="7" t="str">
        <f t="shared" si="203"/>
        <v>hp_13635794;atk_8381720;hit_500000;miss_105;cirt_0;cirtSub_-3500</v>
      </c>
      <c r="V637" s="7" t="str">
        <f t="shared" si="199"/>
        <v>流星瀑布6-7</v>
      </c>
      <c r="W637" s="7">
        <f t="shared" si="212"/>
        <v>1093</v>
      </c>
      <c r="X637" s="9" t="s">
        <v>906</v>
      </c>
      <c r="Y637" s="9">
        <v>7</v>
      </c>
      <c r="Z637" s="8">
        <f t="shared" si="207"/>
        <v>3328</v>
      </c>
      <c r="AA637" s="6" t="s">
        <v>3967</v>
      </c>
      <c r="AB637" s="6">
        <v>2844444</v>
      </c>
      <c r="AC637" s="6">
        <f t="shared" si="213"/>
        <v>1.2049999999999998</v>
      </c>
      <c r="AD637" s="6">
        <f t="shared" si="214"/>
        <v>3427555</v>
      </c>
      <c r="AE637" s="6">
        <f t="shared" si="218"/>
        <v>1008633</v>
      </c>
      <c r="AF637" s="6">
        <v>870000</v>
      </c>
      <c r="AG637" s="11">
        <f t="shared" si="216"/>
        <v>5306188</v>
      </c>
      <c r="AH637">
        <f t="shared" si="215"/>
        <v>1.8654570102276578</v>
      </c>
      <c r="AI637" s="53">
        <v>0.65</v>
      </c>
      <c r="AJ637" s="7" t="str">
        <f t="shared" si="200"/>
        <v>hp_5306188</v>
      </c>
      <c r="AK637" s="7" t="s">
        <v>3968</v>
      </c>
      <c r="AL637" s="7">
        <v>516520</v>
      </c>
      <c r="AM637" s="7">
        <f>INT(IF(MOD(Y637,3)=0,INT(AL637*0.55),INT(AL637*0.35)))</f>
        <v>180782</v>
      </c>
      <c r="AN637" s="54">
        <f t="shared" si="204"/>
        <v>626304</v>
      </c>
      <c r="AO637" s="7" t="str">
        <f t="shared" si="205"/>
        <v>atk_626304</v>
      </c>
      <c r="AP637" s="7" t="s">
        <v>3973</v>
      </c>
      <c r="AQ637" s="7" t="s">
        <v>3989</v>
      </c>
      <c r="AR637" s="7" t="s">
        <v>3975</v>
      </c>
      <c r="AS637" s="7" t="s">
        <v>3976</v>
      </c>
      <c r="AU637" s="7" t="str">
        <f t="shared" si="206"/>
        <v>hp_5306188;atk_626304;hit_500000;miss_60;cirt_0;cirtSub_-3500</v>
      </c>
    </row>
    <row r="638" spans="1:47" x14ac:dyDescent="0.2">
      <c r="A638" s="8" t="s">
        <v>2503</v>
      </c>
      <c r="B638" s="6" t="s">
        <v>3967</v>
      </c>
      <c r="C638" s="6">
        <v>835285</v>
      </c>
      <c r="D638" s="6">
        <v>13675429</v>
      </c>
      <c r="E638" s="6" t="str">
        <f t="shared" si="201"/>
        <v>hp_13675429</v>
      </c>
      <c r="F638" s="7" t="s">
        <v>3968</v>
      </c>
      <c r="G638" s="6">
        <v>3037400</v>
      </c>
      <c r="H638" s="7">
        <f t="shared" si="209"/>
        <v>8381720</v>
      </c>
      <c r="I638" s="7" t="str">
        <f t="shared" si="202"/>
        <v>atk_8381720</v>
      </c>
      <c r="J638" s="7" t="s">
        <v>3973</v>
      </c>
      <c r="K638" s="7" t="s">
        <v>3998</v>
      </c>
      <c r="L638" s="7" t="s">
        <v>3975</v>
      </c>
      <c r="M638" s="7" t="s">
        <v>3976</v>
      </c>
      <c r="O638" s="7" t="str">
        <f t="shared" si="203"/>
        <v>hp_13675429;atk_8381720;hit_500000;miss_105;cirt_0;cirtSub_-3500</v>
      </c>
      <c r="V638" s="7" t="str">
        <f t="shared" si="199"/>
        <v>流星瀑布6-8</v>
      </c>
      <c r="W638" s="7">
        <f t="shared" si="212"/>
        <v>1095</v>
      </c>
      <c r="X638" s="9" t="s">
        <v>906</v>
      </c>
      <c r="Y638" s="9">
        <v>8</v>
      </c>
      <c r="Z638" s="8">
        <f t="shared" si="207"/>
        <v>3336</v>
      </c>
      <c r="AA638" s="6" t="s">
        <v>3967</v>
      </c>
      <c r="AB638" s="6">
        <v>2849709</v>
      </c>
      <c r="AC638" s="6">
        <f t="shared" si="213"/>
        <v>1.2049999999999998</v>
      </c>
      <c r="AD638" s="6">
        <f t="shared" si="214"/>
        <v>3433899</v>
      </c>
      <c r="AE638" s="6">
        <f t="shared" si="218"/>
        <v>1008633</v>
      </c>
      <c r="AF638" s="6">
        <v>870000</v>
      </c>
      <c r="AG638" s="11">
        <f t="shared" si="216"/>
        <v>5312532</v>
      </c>
      <c r="AH638">
        <f t="shared" si="215"/>
        <v>1.8642366641646568</v>
      </c>
      <c r="AI638" s="53">
        <v>0.65</v>
      </c>
      <c r="AJ638" s="7" t="str">
        <f t="shared" si="200"/>
        <v>hp_5312532</v>
      </c>
      <c r="AK638" s="7" t="s">
        <v>3968</v>
      </c>
      <c r="AL638" s="7">
        <v>517440</v>
      </c>
      <c r="AM638" s="7">
        <f>INT(IF(MOD(Y638,3)=0,INT(AL638*0.55),INT(AL638*0.35)))</f>
        <v>181104</v>
      </c>
      <c r="AN638" s="54">
        <f t="shared" si="204"/>
        <v>627009</v>
      </c>
      <c r="AO638" s="7" t="str">
        <f t="shared" si="205"/>
        <v>atk_627009</v>
      </c>
      <c r="AP638" s="7" t="s">
        <v>3973</v>
      </c>
      <c r="AQ638" s="7" t="s">
        <v>3989</v>
      </c>
      <c r="AR638" s="7" t="s">
        <v>3975</v>
      </c>
      <c r="AS638" s="7" t="s">
        <v>3976</v>
      </c>
      <c r="AU638" s="7" t="str">
        <f t="shared" si="206"/>
        <v>hp_5312532;atk_627009;hit_500000;miss_60;cirt_0;cirtSub_-3500</v>
      </c>
    </row>
    <row r="639" spans="1:47" x14ac:dyDescent="0.2">
      <c r="A639" s="8" t="s">
        <v>2504</v>
      </c>
      <c r="B639" s="6" t="s">
        <v>3967</v>
      </c>
      <c r="C639" s="6">
        <v>843315</v>
      </c>
      <c r="D639" s="6">
        <v>13776016</v>
      </c>
      <c r="E639" s="6" t="str">
        <f t="shared" si="201"/>
        <v>hp_13776016</v>
      </c>
      <c r="F639" s="7" t="s">
        <v>3968</v>
      </c>
      <c r="G639" s="6">
        <v>3066600</v>
      </c>
      <c r="H639" s="7">
        <f t="shared" si="209"/>
        <v>8487307</v>
      </c>
      <c r="I639" s="7" t="str">
        <f t="shared" si="202"/>
        <v>atk_8487307</v>
      </c>
      <c r="J639" s="7" t="s">
        <v>3973</v>
      </c>
      <c r="K639" s="7" t="s">
        <v>3998</v>
      </c>
      <c r="L639" s="7" t="s">
        <v>3975</v>
      </c>
      <c r="M639" s="7" t="s">
        <v>3976</v>
      </c>
      <c r="O639" s="7" t="str">
        <f t="shared" si="203"/>
        <v>hp_13776016;atk_8487307;hit_500000;miss_105;cirt_0;cirtSub_-3500</v>
      </c>
      <c r="V639" s="7" t="str">
        <f t="shared" si="199"/>
        <v>流星瀑布6-9</v>
      </c>
      <c r="W639" s="7">
        <f t="shared" si="212"/>
        <v>1097</v>
      </c>
      <c r="X639" s="9" t="s">
        <v>906</v>
      </c>
      <c r="Y639" s="9">
        <v>9</v>
      </c>
      <c r="Z639" s="8">
        <f t="shared" si="207"/>
        <v>3345</v>
      </c>
      <c r="AA639" s="6" t="s">
        <v>3967</v>
      </c>
      <c r="AB639" s="6">
        <v>2854975</v>
      </c>
      <c r="AC639" s="6">
        <f t="shared" si="213"/>
        <v>1.2075</v>
      </c>
      <c r="AD639" s="6">
        <f t="shared" si="214"/>
        <v>3447382</v>
      </c>
      <c r="AE639" s="6">
        <f t="shared" si="218"/>
        <v>1008633</v>
      </c>
      <c r="AF639" s="6">
        <v>870000</v>
      </c>
      <c r="AG639" s="11">
        <f t="shared" si="216"/>
        <v>5326015</v>
      </c>
      <c r="AH639">
        <f t="shared" si="215"/>
        <v>1.8655207138416274</v>
      </c>
      <c r="AI639" s="53">
        <v>0.65</v>
      </c>
      <c r="AJ639" s="7" t="str">
        <f t="shared" si="200"/>
        <v>hp_5326015</v>
      </c>
      <c r="AK639" s="7" t="s">
        <v>3968</v>
      </c>
      <c r="AL639" s="7">
        <v>518360</v>
      </c>
      <c r="AM639" s="7">
        <f>INT(IF(MOD(Y639,3)=0,INT(AL639*0.55),INT(AL639*0.35)))</f>
        <v>285098</v>
      </c>
      <c r="AN639" s="54">
        <f t="shared" si="204"/>
        <v>628557</v>
      </c>
      <c r="AO639" s="7" t="str">
        <f t="shared" si="205"/>
        <v>atk_628557</v>
      </c>
      <c r="AP639" s="7" t="s">
        <v>3973</v>
      </c>
      <c r="AQ639" s="7" t="s">
        <v>3989</v>
      </c>
      <c r="AR639" s="7" t="s">
        <v>3975</v>
      </c>
      <c r="AS639" s="7" t="s">
        <v>3976</v>
      </c>
      <c r="AU639" s="7" t="str">
        <f t="shared" si="206"/>
        <v>hp_5326015;atk_628557;hit_500000;miss_60;cirt_0;cirtSub_-3500</v>
      </c>
    </row>
    <row r="640" spans="1:47" s="12" customFormat="1" x14ac:dyDescent="0.2">
      <c r="A640" s="8" t="s">
        <v>2504</v>
      </c>
      <c r="B640" s="6" t="s">
        <v>3967</v>
      </c>
      <c r="C640" s="6">
        <v>843315</v>
      </c>
      <c r="D640" s="6">
        <v>13815828</v>
      </c>
      <c r="E640" s="6" t="str">
        <f t="shared" si="201"/>
        <v>hp_13815828</v>
      </c>
      <c r="F640" s="7" t="s">
        <v>3968</v>
      </c>
      <c r="G640" s="6">
        <v>3066600</v>
      </c>
      <c r="H640" s="7">
        <f t="shared" si="209"/>
        <v>8487307</v>
      </c>
      <c r="I640" s="7" t="str">
        <f t="shared" si="202"/>
        <v>atk_8487307</v>
      </c>
      <c r="J640" s="7" t="s">
        <v>3973</v>
      </c>
      <c r="K640" s="7" t="s">
        <v>3998</v>
      </c>
      <c r="L640" s="7" t="s">
        <v>3975</v>
      </c>
      <c r="M640" s="7" t="s">
        <v>3976</v>
      </c>
      <c r="N640" s="7"/>
      <c r="O640" s="7" t="str">
        <f t="shared" si="203"/>
        <v>hp_13815828;atk_8487307;hit_500000;miss_105;cirt_0;cirtSub_-3500</v>
      </c>
      <c r="P640" s="7"/>
      <c r="Q640" s="7"/>
      <c r="R640" s="7"/>
      <c r="S640" s="7"/>
      <c r="T640" s="7"/>
      <c r="V640" s="12" t="str">
        <f t="shared" si="199"/>
        <v>流星瀑布6-10</v>
      </c>
      <c r="W640" s="12">
        <f t="shared" si="212"/>
        <v>1099</v>
      </c>
      <c r="X640" s="5" t="s">
        <v>906</v>
      </c>
      <c r="Y640" s="5">
        <v>10</v>
      </c>
      <c r="Z640" s="5">
        <f t="shared" si="207"/>
        <v>3355</v>
      </c>
      <c r="AA640" s="11" t="s">
        <v>3967</v>
      </c>
      <c r="AB640" s="11">
        <v>2860241</v>
      </c>
      <c r="AC640" s="11">
        <f t="shared" si="213"/>
        <v>1.2075</v>
      </c>
      <c r="AD640" s="11">
        <f t="shared" si="214"/>
        <v>3453741</v>
      </c>
      <c r="AE640" s="6">
        <f t="shared" si="218"/>
        <v>1008633</v>
      </c>
      <c r="AF640" s="11">
        <v>870000</v>
      </c>
      <c r="AG640" s="11">
        <f t="shared" si="216"/>
        <v>5332374</v>
      </c>
      <c r="AH640">
        <f t="shared" si="215"/>
        <v>1.8643093361713226</v>
      </c>
      <c r="AI640" s="53">
        <v>0.65</v>
      </c>
      <c r="AJ640" s="7" t="str">
        <f t="shared" si="200"/>
        <v>hp_5332374</v>
      </c>
      <c r="AK640" s="12" t="s">
        <v>3968</v>
      </c>
      <c r="AL640" s="12">
        <v>519280</v>
      </c>
      <c r="AM640" s="7">
        <f>INT(IF(MOD(Y640,3)=0,INT(AL640*0.55),INT(AL640*0.35)))</f>
        <v>181748</v>
      </c>
      <c r="AN640" s="54">
        <f t="shared" si="204"/>
        <v>629264</v>
      </c>
      <c r="AO640" s="7" t="str">
        <f t="shared" si="205"/>
        <v>atk_629264</v>
      </c>
      <c r="AP640" s="12" t="s">
        <v>3973</v>
      </c>
      <c r="AQ640" s="12" t="s">
        <v>3989</v>
      </c>
      <c r="AR640" s="12" t="s">
        <v>3975</v>
      </c>
      <c r="AS640" s="12" t="s">
        <v>3976</v>
      </c>
      <c r="AU640" s="12" t="str">
        <f t="shared" si="206"/>
        <v>hp_5332374;atk_629264;hit_500000;miss_60;cirt_0;cirtSub_-3500</v>
      </c>
    </row>
    <row r="641" spans="1:47" x14ac:dyDescent="0.2">
      <c r="A641" s="8" t="s">
        <v>2504</v>
      </c>
      <c r="B641" s="6" t="s">
        <v>3967</v>
      </c>
      <c r="C641" s="6">
        <v>843315</v>
      </c>
      <c r="D641" s="6">
        <v>13855709</v>
      </c>
      <c r="E641" s="6" t="str">
        <f t="shared" si="201"/>
        <v>hp_13855709</v>
      </c>
      <c r="F641" s="7" t="s">
        <v>3968</v>
      </c>
      <c r="G641" s="6">
        <v>3066600</v>
      </c>
      <c r="H641" s="7">
        <f t="shared" si="209"/>
        <v>8487307</v>
      </c>
      <c r="I641" s="7" t="str">
        <f t="shared" si="202"/>
        <v>atk_8487307</v>
      </c>
      <c r="J641" s="7" t="s">
        <v>3973</v>
      </c>
      <c r="K641" s="7" t="s">
        <v>3998</v>
      </c>
      <c r="L641" s="7" t="s">
        <v>3975</v>
      </c>
      <c r="M641" s="7" t="s">
        <v>3976</v>
      </c>
      <c r="O641" s="7" t="str">
        <f t="shared" si="203"/>
        <v>hp_13855709;atk_8487307;hit_500000;miss_105;cirt_0;cirtSub_-3500</v>
      </c>
      <c r="V641" s="7" t="str">
        <f t="shared" ref="V641:V704" si="221">X641&amp;"-"&amp;Y641</f>
        <v>流星瀑布7-1</v>
      </c>
      <c r="W641" s="7">
        <f t="shared" si="212"/>
        <v>1101</v>
      </c>
      <c r="X641" s="9" t="s">
        <v>907</v>
      </c>
      <c r="Y641" s="9">
        <v>1</v>
      </c>
      <c r="Z641" s="8">
        <f t="shared" si="207"/>
        <v>3356</v>
      </c>
      <c r="AA641" s="6" t="s">
        <v>3967</v>
      </c>
      <c r="AB641" s="6">
        <v>2865508</v>
      </c>
      <c r="AC641" s="6">
        <f t="shared" si="213"/>
        <v>1.21</v>
      </c>
      <c r="AD641" s="6">
        <f t="shared" si="214"/>
        <v>3467264</v>
      </c>
      <c r="AE641" s="6">
        <f t="shared" ref="AE641" si="222">IF(MOD(Y641,1)=0,INT(AD640*0.3),0)</f>
        <v>1036122</v>
      </c>
      <c r="AF641" s="6">
        <v>870000</v>
      </c>
      <c r="AG641" s="11">
        <f t="shared" si="216"/>
        <v>5373386</v>
      </c>
      <c r="AH641">
        <f t="shared" si="215"/>
        <v>1.8751949043590177</v>
      </c>
      <c r="AI641" s="53">
        <v>0.65</v>
      </c>
      <c r="AJ641" s="7" t="str">
        <f t="shared" ref="AJ641:AJ704" si="223">AA641&amp;"_"&amp;AG641</f>
        <v>hp_5373386</v>
      </c>
      <c r="AK641" s="7" t="s">
        <v>3968</v>
      </c>
      <c r="AL641" s="7">
        <v>520200</v>
      </c>
      <c r="AM641" s="7">
        <f>INT(IF(MOD(Y641,3)=0,INT(AL641*0.55),INT(AL641*0.35)))</f>
        <v>182070</v>
      </c>
      <c r="AN641" s="54">
        <f t="shared" si="204"/>
        <v>634059</v>
      </c>
      <c r="AO641" s="7" t="str">
        <f t="shared" si="205"/>
        <v>atk_634059</v>
      </c>
      <c r="AP641" s="7" t="s">
        <v>3973</v>
      </c>
      <c r="AQ641" s="7" t="s">
        <v>3989</v>
      </c>
      <c r="AR641" s="7" t="s">
        <v>3975</v>
      </c>
      <c r="AS641" s="7" t="s">
        <v>3976</v>
      </c>
      <c r="AU641" s="7" t="str">
        <f t="shared" si="206"/>
        <v>hp_5373386;atk_634059;hit_500000;miss_60;cirt_0;cirtSub_-3500</v>
      </c>
    </row>
    <row r="642" spans="1:47" x14ac:dyDescent="0.2">
      <c r="A642" s="8" t="s">
        <v>2505</v>
      </c>
      <c r="B642" s="6" t="s">
        <v>3967</v>
      </c>
      <c r="C642" s="6">
        <v>851345</v>
      </c>
      <c r="D642" s="6">
        <v>13956947</v>
      </c>
      <c r="E642" s="6" t="str">
        <f t="shared" ref="E642:E705" si="224">B642&amp;"_"&amp;D642</f>
        <v>hp_13956947</v>
      </c>
      <c r="F642" s="7" t="s">
        <v>3968</v>
      </c>
      <c r="G642" s="6">
        <v>3095800</v>
      </c>
      <c r="H642" s="7">
        <f t="shared" si="209"/>
        <v>8593465</v>
      </c>
      <c r="I642" s="7" t="str">
        <f t="shared" ref="I642:I705" si="225">F642&amp;"_"&amp;H642</f>
        <v>atk_8593465</v>
      </c>
      <c r="J642" s="7" t="s">
        <v>3973</v>
      </c>
      <c r="K642" s="7" t="s">
        <v>3998</v>
      </c>
      <c r="L642" s="7" t="s">
        <v>3975</v>
      </c>
      <c r="M642" s="7" t="s">
        <v>3976</v>
      </c>
      <c r="O642" s="7" t="str">
        <f t="shared" ref="O642:O705" si="226">E642&amp;";"&amp;I642&amp;";"&amp;J642&amp;";"&amp;K642&amp;";"&amp;L642&amp;";"&amp;M642</f>
        <v>hp_13956947;atk_8593465;hit_500000;miss_105;cirt_0;cirtSub_-3500</v>
      </c>
      <c r="V642" s="7" t="str">
        <f t="shared" si="221"/>
        <v>流星瀑布7-2</v>
      </c>
      <c r="W642" s="7">
        <f t="shared" si="212"/>
        <v>1103</v>
      </c>
      <c r="X642" s="9" t="s">
        <v>907</v>
      </c>
      <c r="Y642" s="9">
        <v>2</v>
      </c>
      <c r="Z642" s="8">
        <f t="shared" si="207"/>
        <v>3358</v>
      </c>
      <c r="AA642" s="6" t="s">
        <v>3967</v>
      </c>
      <c r="AB642" s="6">
        <v>2870776</v>
      </c>
      <c r="AC642" s="6">
        <f t="shared" si="213"/>
        <v>1.21</v>
      </c>
      <c r="AD642" s="6">
        <f t="shared" si="214"/>
        <v>3473638</v>
      </c>
      <c r="AE642" s="6">
        <f t="shared" si="218"/>
        <v>1036122</v>
      </c>
      <c r="AF642" s="6">
        <v>870000</v>
      </c>
      <c r="AG642" s="11">
        <f t="shared" si="216"/>
        <v>5379760</v>
      </c>
      <c r="AH642">
        <f t="shared" si="215"/>
        <v>1.8739741449698617</v>
      </c>
      <c r="AI642" s="53">
        <v>0.65</v>
      </c>
      <c r="AJ642" s="7" t="str">
        <f t="shared" si="223"/>
        <v>hp_5379760</v>
      </c>
      <c r="AK642" s="7" t="s">
        <v>3968</v>
      </c>
      <c r="AL642" s="7">
        <v>521120</v>
      </c>
      <c r="AM642" s="7">
        <f>INT(IF(MOD(Y642,3)=0,INT(AL642*0.55),INT(AL642*0.35)))</f>
        <v>182392</v>
      </c>
      <c r="AN642" s="54">
        <f t="shared" ref="AN642:AN705" si="227">INT(AL642*AI642*AH642)</f>
        <v>634767</v>
      </c>
      <c r="AO642" s="7" t="str">
        <f t="shared" ref="AO642:AO705" si="228">AK642&amp;"_"&amp;AN642</f>
        <v>atk_634767</v>
      </c>
      <c r="AP642" s="7" t="s">
        <v>3973</v>
      </c>
      <c r="AQ642" s="7" t="s">
        <v>3989</v>
      </c>
      <c r="AR642" s="7" t="s">
        <v>3975</v>
      </c>
      <c r="AS642" s="7" t="s">
        <v>3976</v>
      </c>
      <c r="AU642" s="7" t="str">
        <f t="shared" ref="AU642:AU705" si="229">AJ642&amp;";"&amp;AO642&amp;";"&amp;AP642&amp;";"&amp;AQ642&amp;";"&amp;AR642&amp;";"&amp;AS642</f>
        <v>hp_5379760;atk_634767;hit_500000;miss_60;cirt_0;cirtSub_-3500</v>
      </c>
    </row>
    <row r="643" spans="1:47" x14ac:dyDescent="0.2">
      <c r="A643" s="8" t="s">
        <v>2505</v>
      </c>
      <c r="B643" s="6" t="s">
        <v>3967</v>
      </c>
      <c r="C643" s="6">
        <v>851345</v>
      </c>
      <c r="D643" s="6">
        <v>13997004</v>
      </c>
      <c r="E643" s="6" t="str">
        <f t="shared" si="224"/>
        <v>hp_13997004</v>
      </c>
      <c r="F643" s="7" t="s">
        <v>3968</v>
      </c>
      <c r="G643" s="6">
        <v>3095800</v>
      </c>
      <c r="H643" s="7">
        <f t="shared" si="209"/>
        <v>8593465</v>
      </c>
      <c r="I643" s="7" t="str">
        <f t="shared" si="225"/>
        <v>atk_8593465</v>
      </c>
      <c r="J643" s="7" t="s">
        <v>3973</v>
      </c>
      <c r="K643" s="7" t="s">
        <v>3998</v>
      </c>
      <c r="L643" s="7" t="s">
        <v>3975</v>
      </c>
      <c r="M643" s="7" t="s">
        <v>3976</v>
      </c>
      <c r="O643" s="7" t="str">
        <f t="shared" si="226"/>
        <v>hp_13997004;atk_8593465;hit_500000;miss_105;cirt_0;cirtSub_-3500</v>
      </c>
      <c r="V643" s="7" t="str">
        <f t="shared" si="221"/>
        <v>流星瀑布7-3</v>
      </c>
      <c r="W643" s="7">
        <f t="shared" si="212"/>
        <v>1105</v>
      </c>
      <c r="X643" s="9" t="s">
        <v>907</v>
      </c>
      <c r="Y643" s="9">
        <v>3</v>
      </c>
      <c r="Z643" s="8">
        <f t="shared" ref="Z643:Z706" si="230">Y643+Z642</f>
        <v>3361</v>
      </c>
      <c r="AA643" s="6" t="s">
        <v>3967</v>
      </c>
      <c r="AB643" s="6">
        <v>2876045</v>
      </c>
      <c r="AC643" s="6">
        <f t="shared" si="213"/>
        <v>1.2124999999999999</v>
      </c>
      <c r="AD643" s="6">
        <f t="shared" si="214"/>
        <v>3487204</v>
      </c>
      <c r="AE643" s="6">
        <f t="shared" si="218"/>
        <v>1036122</v>
      </c>
      <c r="AF643" s="6">
        <v>870000</v>
      </c>
      <c r="AG643" s="11">
        <f t="shared" si="216"/>
        <v>5393326</v>
      </c>
      <c r="AH643">
        <f t="shared" si="215"/>
        <v>1.8752578627942191</v>
      </c>
      <c r="AI643" s="53">
        <v>0.65</v>
      </c>
      <c r="AJ643" s="7" t="str">
        <f t="shared" si="223"/>
        <v>hp_5393326</v>
      </c>
      <c r="AK643" s="7" t="s">
        <v>3968</v>
      </c>
      <c r="AL643" s="7">
        <v>522040</v>
      </c>
      <c r="AM643" s="7">
        <f>INT(IF(MOD(Y643,3)=0,INT(AL643*0.55),INT(AL643*0.35)))</f>
        <v>287122</v>
      </c>
      <c r="AN643" s="54">
        <f t="shared" si="227"/>
        <v>636323</v>
      </c>
      <c r="AO643" s="7" t="str">
        <f t="shared" si="228"/>
        <v>atk_636323</v>
      </c>
      <c r="AP643" s="7" t="s">
        <v>3973</v>
      </c>
      <c r="AQ643" s="7" t="s">
        <v>3989</v>
      </c>
      <c r="AR643" s="7" t="s">
        <v>3975</v>
      </c>
      <c r="AS643" s="7" t="s">
        <v>3976</v>
      </c>
      <c r="AU643" s="7" t="str">
        <f t="shared" si="229"/>
        <v>hp_5393326;atk_636323;hit_500000;miss_60;cirt_0;cirtSub_-3500</v>
      </c>
    </row>
    <row r="644" spans="1:47" x14ac:dyDescent="0.2">
      <c r="A644" s="8" t="s">
        <v>2505</v>
      </c>
      <c r="B644" s="6" t="s">
        <v>3967</v>
      </c>
      <c r="C644" s="6">
        <v>851345</v>
      </c>
      <c r="D644" s="6">
        <v>14037128</v>
      </c>
      <c r="E644" s="6" t="str">
        <f t="shared" si="224"/>
        <v>hp_14037128</v>
      </c>
      <c r="F644" s="7" t="s">
        <v>3968</v>
      </c>
      <c r="G644" s="6">
        <v>3095800</v>
      </c>
      <c r="H644" s="7">
        <f t="shared" si="209"/>
        <v>8593465</v>
      </c>
      <c r="I644" s="7" t="str">
        <f t="shared" si="225"/>
        <v>atk_8593465</v>
      </c>
      <c r="J644" s="7" t="s">
        <v>3973</v>
      </c>
      <c r="K644" s="7" t="s">
        <v>3998</v>
      </c>
      <c r="L644" s="7" t="s">
        <v>3975</v>
      </c>
      <c r="M644" s="7" t="s">
        <v>3976</v>
      </c>
      <c r="O644" s="7" t="str">
        <f t="shared" si="226"/>
        <v>hp_14037128;atk_8593465;hit_500000;miss_105;cirt_0;cirtSub_-3500</v>
      </c>
      <c r="V644" s="7" t="str">
        <f t="shared" si="221"/>
        <v>流星瀑布7-4</v>
      </c>
      <c r="W644" s="7">
        <f t="shared" si="212"/>
        <v>1107</v>
      </c>
      <c r="X644" s="9" t="s">
        <v>907</v>
      </c>
      <c r="Y644" s="9">
        <v>4</v>
      </c>
      <c r="Z644" s="8">
        <f t="shared" si="230"/>
        <v>3365</v>
      </c>
      <c r="AA644" s="6" t="s">
        <v>3967</v>
      </c>
      <c r="AB644" s="6">
        <v>2881314</v>
      </c>
      <c r="AC644" s="6">
        <f t="shared" si="213"/>
        <v>1.2124999999999999</v>
      </c>
      <c r="AD644" s="6">
        <f t="shared" si="214"/>
        <v>3493593</v>
      </c>
      <c r="AE644" s="6">
        <f t="shared" si="218"/>
        <v>1036122</v>
      </c>
      <c r="AF644" s="6">
        <v>870000</v>
      </c>
      <c r="AG644" s="11">
        <f t="shared" si="216"/>
        <v>5399715</v>
      </c>
      <c r="AH644">
        <f t="shared" si="215"/>
        <v>1.8740460081754367</v>
      </c>
      <c r="AI644" s="53">
        <v>0.65</v>
      </c>
      <c r="AJ644" s="7" t="str">
        <f t="shared" si="223"/>
        <v>hp_5399715</v>
      </c>
      <c r="AK644" s="7" t="s">
        <v>3968</v>
      </c>
      <c r="AL644" s="7">
        <v>522960</v>
      </c>
      <c r="AM644" s="7">
        <f>INT(IF(MOD(Y644,3)=0,INT(AL644*0.55),INT(AL644*0.35)))</f>
        <v>183036</v>
      </c>
      <c r="AN644" s="54">
        <f t="shared" si="227"/>
        <v>637033</v>
      </c>
      <c r="AO644" s="7" t="str">
        <f t="shared" si="228"/>
        <v>atk_637033</v>
      </c>
      <c r="AP644" s="7" t="s">
        <v>3973</v>
      </c>
      <c r="AQ644" s="7" t="s">
        <v>3989</v>
      </c>
      <c r="AR644" s="7" t="s">
        <v>3975</v>
      </c>
      <c r="AS644" s="7" t="s">
        <v>3976</v>
      </c>
      <c r="AU644" s="7" t="str">
        <f t="shared" si="229"/>
        <v>hp_5399715;atk_637033;hit_500000;miss_60;cirt_0;cirtSub_-3500</v>
      </c>
    </row>
    <row r="645" spans="1:47" x14ac:dyDescent="0.2">
      <c r="A645" s="8" t="s">
        <v>2506</v>
      </c>
      <c r="B645" s="6" t="s">
        <v>3967</v>
      </c>
      <c r="C645" s="6">
        <v>859375</v>
      </c>
      <c r="D645" s="6">
        <v>14139019</v>
      </c>
      <c r="E645" s="6" t="str">
        <f t="shared" si="224"/>
        <v>hp_14139019</v>
      </c>
      <c r="F645" s="7" t="s">
        <v>3968</v>
      </c>
      <c r="G645" s="6">
        <v>3125000</v>
      </c>
      <c r="H645" s="7">
        <f t="shared" si="209"/>
        <v>8700192</v>
      </c>
      <c r="I645" s="7" t="str">
        <f t="shared" si="225"/>
        <v>atk_8700192</v>
      </c>
      <c r="J645" s="7" t="s">
        <v>3973</v>
      </c>
      <c r="K645" s="7" t="s">
        <v>3998</v>
      </c>
      <c r="L645" s="7" t="s">
        <v>3975</v>
      </c>
      <c r="M645" s="7" t="s">
        <v>3976</v>
      </c>
      <c r="O645" s="7" t="str">
        <f t="shared" si="226"/>
        <v>hp_14139019;atk_8700192;hit_500000;miss_105;cirt_0;cirtSub_-3500</v>
      </c>
      <c r="V645" s="7" t="str">
        <f t="shared" si="221"/>
        <v>流星瀑布7-5</v>
      </c>
      <c r="W645" s="7">
        <f t="shared" si="212"/>
        <v>1109</v>
      </c>
      <c r="X645" s="9" t="s">
        <v>907</v>
      </c>
      <c r="Y645" s="9">
        <v>5</v>
      </c>
      <c r="Z645" s="8">
        <f t="shared" si="230"/>
        <v>3370</v>
      </c>
      <c r="AA645" s="6" t="s">
        <v>3967</v>
      </c>
      <c r="AB645" s="6">
        <v>2886584</v>
      </c>
      <c r="AC645" s="6">
        <f t="shared" si="213"/>
        <v>1.2124999999999999</v>
      </c>
      <c r="AD645" s="6">
        <f t="shared" si="214"/>
        <v>3499983</v>
      </c>
      <c r="AE645" s="6">
        <f t="shared" si="218"/>
        <v>1036122</v>
      </c>
      <c r="AF645" s="6">
        <v>870000</v>
      </c>
      <c r="AG645" s="11">
        <f t="shared" si="216"/>
        <v>5406105</v>
      </c>
      <c r="AH645">
        <f t="shared" si="215"/>
        <v>1.8728382752762436</v>
      </c>
      <c r="AI645" s="53">
        <v>0.65</v>
      </c>
      <c r="AJ645" s="7" t="str">
        <f t="shared" si="223"/>
        <v>hp_5406105</v>
      </c>
      <c r="AK645" s="7" t="s">
        <v>3968</v>
      </c>
      <c r="AL645" s="7">
        <v>523880</v>
      </c>
      <c r="AM645" s="7">
        <f>INT(IF(MOD(Y645,3)=0,INT(AL645*0.55),INT(AL645*0.35)))</f>
        <v>183358</v>
      </c>
      <c r="AN645" s="54">
        <f t="shared" si="227"/>
        <v>637742</v>
      </c>
      <c r="AO645" s="7" t="str">
        <f t="shared" si="228"/>
        <v>atk_637742</v>
      </c>
      <c r="AP645" s="7" t="s">
        <v>3973</v>
      </c>
      <c r="AQ645" s="7" t="s">
        <v>3989</v>
      </c>
      <c r="AR645" s="7" t="s">
        <v>3975</v>
      </c>
      <c r="AS645" s="7" t="s">
        <v>3976</v>
      </c>
      <c r="AU645" s="7" t="str">
        <f t="shared" si="229"/>
        <v>hp_5406105;atk_637742;hit_500000;miss_60;cirt_0;cirtSub_-3500</v>
      </c>
    </row>
    <row r="646" spans="1:47" x14ac:dyDescent="0.2">
      <c r="A646" s="8" t="s">
        <v>2506</v>
      </c>
      <c r="B646" s="6" t="s">
        <v>3967</v>
      </c>
      <c r="C646" s="6">
        <v>859375</v>
      </c>
      <c r="D646" s="6">
        <v>14179321</v>
      </c>
      <c r="E646" s="6" t="str">
        <f t="shared" si="224"/>
        <v>hp_14179321</v>
      </c>
      <c r="F646" s="7" t="s">
        <v>3968</v>
      </c>
      <c r="G646" s="6">
        <v>3125000</v>
      </c>
      <c r="H646" s="7">
        <f t="shared" si="209"/>
        <v>8700192</v>
      </c>
      <c r="I646" s="7" t="str">
        <f t="shared" si="225"/>
        <v>atk_8700192</v>
      </c>
      <c r="J646" s="7" t="s">
        <v>3973</v>
      </c>
      <c r="K646" s="7" t="s">
        <v>3998</v>
      </c>
      <c r="L646" s="7" t="s">
        <v>3975</v>
      </c>
      <c r="M646" s="7" t="s">
        <v>3976</v>
      </c>
      <c r="O646" s="7" t="str">
        <f t="shared" si="226"/>
        <v>hp_14179321;atk_8700192;hit_500000;miss_105;cirt_0;cirtSub_-3500</v>
      </c>
      <c r="V646" s="7" t="str">
        <f t="shared" si="221"/>
        <v>流星瀑布7-6</v>
      </c>
      <c r="W646" s="7">
        <f t="shared" si="212"/>
        <v>1111</v>
      </c>
      <c r="X646" s="9" t="s">
        <v>907</v>
      </c>
      <c r="Y646" s="9">
        <v>6</v>
      </c>
      <c r="Z646" s="8">
        <f t="shared" si="230"/>
        <v>3376</v>
      </c>
      <c r="AA646" s="6" t="s">
        <v>3967</v>
      </c>
      <c r="AB646" s="6">
        <v>2891855</v>
      </c>
      <c r="AC646" s="6">
        <f t="shared" si="213"/>
        <v>1.2149999999999999</v>
      </c>
      <c r="AD646" s="6">
        <f t="shared" si="214"/>
        <v>3513603</v>
      </c>
      <c r="AE646" s="6">
        <f t="shared" si="218"/>
        <v>1036122</v>
      </c>
      <c r="AF646" s="6">
        <v>870000</v>
      </c>
      <c r="AG646" s="11">
        <f t="shared" si="216"/>
        <v>5419725</v>
      </c>
      <c r="AH646">
        <f t="shared" si="215"/>
        <v>1.874134422369033</v>
      </c>
      <c r="AI646" s="53">
        <v>0.65</v>
      </c>
      <c r="AJ646" s="7" t="str">
        <f t="shared" si="223"/>
        <v>hp_5419725</v>
      </c>
      <c r="AK646" s="7" t="s">
        <v>3968</v>
      </c>
      <c r="AL646" s="7">
        <v>524800</v>
      </c>
      <c r="AM646" s="7">
        <f>INT(IF(MOD(Y646,3)=0,INT(AL646*0.55),INT(AL646*0.35)))</f>
        <v>288640</v>
      </c>
      <c r="AN646" s="54">
        <f t="shared" si="227"/>
        <v>639304</v>
      </c>
      <c r="AO646" s="7" t="str">
        <f t="shared" si="228"/>
        <v>atk_639304</v>
      </c>
      <c r="AP646" s="7" t="s">
        <v>3973</v>
      </c>
      <c r="AQ646" s="7" t="s">
        <v>3989</v>
      </c>
      <c r="AR646" s="7" t="s">
        <v>3975</v>
      </c>
      <c r="AS646" s="7" t="s">
        <v>3976</v>
      </c>
      <c r="AU646" s="7" t="str">
        <f t="shared" si="229"/>
        <v>hp_5419725;atk_639304;hit_500000;miss_60;cirt_0;cirtSub_-3500</v>
      </c>
    </row>
    <row r="647" spans="1:47" x14ac:dyDescent="0.2">
      <c r="A647" s="8" t="s">
        <v>2506</v>
      </c>
      <c r="B647" s="6" t="s">
        <v>3967</v>
      </c>
      <c r="C647" s="6">
        <v>859375</v>
      </c>
      <c r="D647" s="6">
        <v>14219691</v>
      </c>
      <c r="E647" s="6" t="str">
        <f t="shared" si="224"/>
        <v>hp_14219691</v>
      </c>
      <c r="F647" s="7" t="s">
        <v>3968</v>
      </c>
      <c r="G647" s="6">
        <v>3125000</v>
      </c>
      <c r="H647" s="7">
        <f t="shared" si="209"/>
        <v>8700192</v>
      </c>
      <c r="I647" s="7" t="str">
        <f t="shared" si="225"/>
        <v>atk_8700192</v>
      </c>
      <c r="J647" s="7" t="s">
        <v>3973</v>
      </c>
      <c r="K647" s="7" t="s">
        <v>3998</v>
      </c>
      <c r="L647" s="7" t="s">
        <v>3975</v>
      </c>
      <c r="M647" s="7" t="s">
        <v>3976</v>
      </c>
      <c r="O647" s="7" t="str">
        <f t="shared" si="226"/>
        <v>hp_14219691;atk_8700192;hit_500000;miss_105;cirt_0;cirtSub_-3500</v>
      </c>
      <c r="V647" s="7" t="str">
        <f t="shared" si="221"/>
        <v>流星瀑布7-7</v>
      </c>
      <c r="W647" s="7">
        <f t="shared" si="212"/>
        <v>1113</v>
      </c>
      <c r="X647" s="9" t="s">
        <v>907</v>
      </c>
      <c r="Y647" s="9">
        <v>7</v>
      </c>
      <c r="Z647" s="8">
        <f t="shared" si="230"/>
        <v>3383</v>
      </c>
      <c r="AA647" s="6" t="s">
        <v>3967</v>
      </c>
      <c r="AB647" s="6">
        <v>2897126</v>
      </c>
      <c r="AC647" s="6">
        <f t="shared" si="213"/>
        <v>1.2149999999999999</v>
      </c>
      <c r="AD647" s="6">
        <f t="shared" si="214"/>
        <v>3520008</v>
      </c>
      <c r="AE647" s="6">
        <f t="shared" si="218"/>
        <v>1036122</v>
      </c>
      <c r="AF647" s="6">
        <v>870000</v>
      </c>
      <c r="AG647" s="11">
        <f t="shared" si="216"/>
        <v>5426130</v>
      </c>
      <c r="AH647">
        <f t="shared" si="215"/>
        <v>1.8729354539636869</v>
      </c>
      <c r="AI647" s="53">
        <v>0.65</v>
      </c>
      <c r="AJ647" s="7" t="str">
        <f t="shared" si="223"/>
        <v>hp_5426130</v>
      </c>
      <c r="AK647" s="7" t="s">
        <v>3968</v>
      </c>
      <c r="AL647" s="7">
        <v>525720</v>
      </c>
      <c r="AM647" s="7">
        <f>INT(IF(MOD(Y647,3)=0,INT(AL647*0.55),INT(AL647*0.35)))</f>
        <v>184002</v>
      </c>
      <c r="AN647" s="54">
        <f t="shared" si="227"/>
        <v>640015</v>
      </c>
      <c r="AO647" s="7" t="str">
        <f t="shared" si="228"/>
        <v>atk_640015</v>
      </c>
      <c r="AP647" s="7" t="s">
        <v>3973</v>
      </c>
      <c r="AQ647" s="7" t="s">
        <v>3989</v>
      </c>
      <c r="AR647" s="7" t="s">
        <v>3975</v>
      </c>
      <c r="AS647" s="7" t="s">
        <v>3976</v>
      </c>
      <c r="AU647" s="7" t="str">
        <f t="shared" si="229"/>
        <v>hp_5426130;atk_640015;hit_500000;miss_60;cirt_0;cirtSub_-3500</v>
      </c>
    </row>
    <row r="648" spans="1:47" x14ac:dyDescent="0.2">
      <c r="A648" s="8" t="s">
        <v>2507</v>
      </c>
      <c r="B648" s="6" t="s">
        <v>3967</v>
      </c>
      <c r="C648" s="6">
        <v>867405</v>
      </c>
      <c r="D648" s="6">
        <v>14322235</v>
      </c>
      <c r="E648" s="6" t="str">
        <f t="shared" si="224"/>
        <v>hp_14322235</v>
      </c>
      <c r="F648" s="7" t="s">
        <v>3968</v>
      </c>
      <c r="G648" s="6">
        <v>3154200</v>
      </c>
      <c r="H648" s="7">
        <f t="shared" si="209"/>
        <v>8807488</v>
      </c>
      <c r="I648" s="7" t="str">
        <f t="shared" si="225"/>
        <v>atk_8807488</v>
      </c>
      <c r="J648" s="7" t="s">
        <v>3973</v>
      </c>
      <c r="K648" s="7" t="s">
        <v>3998</v>
      </c>
      <c r="L648" s="7" t="s">
        <v>3975</v>
      </c>
      <c r="M648" s="7" t="s">
        <v>3976</v>
      </c>
      <c r="O648" s="7" t="str">
        <f t="shared" si="226"/>
        <v>hp_14322235;atk_8807488;hit_500000;miss_105;cirt_0;cirtSub_-3500</v>
      </c>
      <c r="V648" s="7" t="str">
        <f t="shared" si="221"/>
        <v>流星瀑布7-8</v>
      </c>
      <c r="W648" s="7">
        <f t="shared" si="212"/>
        <v>1115</v>
      </c>
      <c r="X648" s="9" t="s">
        <v>907</v>
      </c>
      <c r="Y648" s="9">
        <v>8</v>
      </c>
      <c r="Z648" s="8">
        <f t="shared" si="230"/>
        <v>3391</v>
      </c>
      <c r="AA648" s="6" t="s">
        <v>3967</v>
      </c>
      <c r="AB648" s="6">
        <v>2902398</v>
      </c>
      <c r="AC648" s="6">
        <f t="shared" si="213"/>
        <v>1.2149999999999999</v>
      </c>
      <c r="AD648" s="6">
        <f t="shared" si="214"/>
        <v>3526413</v>
      </c>
      <c r="AE648" s="6">
        <f t="shared" si="218"/>
        <v>1036122</v>
      </c>
      <c r="AF648" s="6">
        <v>870000</v>
      </c>
      <c r="AG648" s="11">
        <f t="shared" si="216"/>
        <v>5432535</v>
      </c>
      <c r="AH648">
        <f t="shared" si="215"/>
        <v>1.8717401955210828</v>
      </c>
      <c r="AI648" s="53">
        <v>0.65</v>
      </c>
      <c r="AJ648" s="7" t="str">
        <f t="shared" si="223"/>
        <v>hp_5432535</v>
      </c>
      <c r="AK648" s="7" t="s">
        <v>3968</v>
      </c>
      <c r="AL648" s="7">
        <v>526640</v>
      </c>
      <c r="AM648" s="7">
        <f>INT(IF(MOD(Y648,3)=0,INT(AL648*0.55),INT(AL648*0.35)))</f>
        <v>184324</v>
      </c>
      <c r="AN648" s="54">
        <f t="shared" si="227"/>
        <v>640726</v>
      </c>
      <c r="AO648" s="7" t="str">
        <f t="shared" si="228"/>
        <v>atk_640726</v>
      </c>
      <c r="AP648" s="7" t="s">
        <v>3973</v>
      </c>
      <c r="AQ648" s="7" t="s">
        <v>3989</v>
      </c>
      <c r="AR648" s="7" t="s">
        <v>3975</v>
      </c>
      <c r="AS648" s="7" t="s">
        <v>3976</v>
      </c>
      <c r="AU648" s="7" t="str">
        <f t="shared" si="229"/>
        <v>hp_5432535;atk_640726;hit_500000;miss_60;cirt_0;cirtSub_-3500</v>
      </c>
    </row>
    <row r="649" spans="1:47" x14ac:dyDescent="0.2">
      <c r="A649" s="8" t="s">
        <v>2507</v>
      </c>
      <c r="B649" s="6" t="s">
        <v>3967</v>
      </c>
      <c r="C649" s="6">
        <v>867405</v>
      </c>
      <c r="D649" s="6">
        <v>14362783</v>
      </c>
      <c r="E649" s="6" t="str">
        <f t="shared" si="224"/>
        <v>hp_14362783</v>
      </c>
      <c r="F649" s="7" t="s">
        <v>3968</v>
      </c>
      <c r="G649" s="6">
        <v>3154200</v>
      </c>
      <c r="H649" s="7">
        <f t="shared" si="209"/>
        <v>8807488</v>
      </c>
      <c r="I649" s="7" t="str">
        <f t="shared" si="225"/>
        <v>atk_8807488</v>
      </c>
      <c r="J649" s="7" t="s">
        <v>3973</v>
      </c>
      <c r="K649" s="7" t="s">
        <v>3998</v>
      </c>
      <c r="L649" s="7" t="s">
        <v>3975</v>
      </c>
      <c r="M649" s="7" t="s">
        <v>3976</v>
      </c>
      <c r="O649" s="7" t="str">
        <f t="shared" si="226"/>
        <v>hp_14362783;atk_8807488;hit_500000;miss_105;cirt_0;cirtSub_-3500</v>
      </c>
      <c r="V649" s="7" t="str">
        <f t="shared" si="221"/>
        <v>流星瀑布7-9</v>
      </c>
      <c r="W649" s="7">
        <f t="shared" si="212"/>
        <v>1117</v>
      </c>
      <c r="X649" s="9" t="s">
        <v>907</v>
      </c>
      <c r="Y649" s="9">
        <v>9</v>
      </c>
      <c r="Z649" s="8">
        <f t="shared" si="230"/>
        <v>3400</v>
      </c>
      <c r="AA649" s="6" t="s">
        <v>3967</v>
      </c>
      <c r="AB649" s="6">
        <v>2907671</v>
      </c>
      <c r="AC649" s="6">
        <f t="shared" si="213"/>
        <v>1.2175</v>
      </c>
      <c r="AD649" s="6">
        <f t="shared" si="214"/>
        <v>3540089</v>
      </c>
      <c r="AE649" s="6">
        <f t="shared" si="218"/>
        <v>1036122</v>
      </c>
      <c r="AF649" s="6">
        <v>870000</v>
      </c>
      <c r="AG649" s="11">
        <f t="shared" si="216"/>
        <v>5446211</v>
      </c>
      <c r="AH649">
        <f t="shared" si="215"/>
        <v>1.8730492548847515</v>
      </c>
      <c r="AI649" s="53">
        <v>0.65</v>
      </c>
      <c r="AJ649" s="7" t="str">
        <f t="shared" si="223"/>
        <v>hp_5446211</v>
      </c>
      <c r="AK649" s="7" t="s">
        <v>3968</v>
      </c>
      <c r="AL649" s="7">
        <v>527560</v>
      </c>
      <c r="AM649" s="7">
        <f>INT(IF(MOD(Y649,3)=0,INT(AL649*0.55),INT(AL649*0.35)))</f>
        <v>290158</v>
      </c>
      <c r="AN649" s="54">
        <f t="shared" si="227"/>
        <v>642294</v>
      </c>
      <c r="AO649" s="7" t="str">
        <f t="shared" si="228"/>
        <v>atk_642294</v>
      </c>
      <c r="AP649" s="7" t="s">
        <v>3973</v>
      </c>
      <c r="AQ649" s="7" t="s">
        <v>3989</v>
      </c>
      <c r="AR649" s="7" t="s">
        <v>3975</v>
      </c>
      <c r="AS649" s="7" t="s">
        <v>3976</v>
      </c>
      <c r="AU649" s="7" t="str">
        <f t="shared" si="229"/>
        <v>hp_5446211;atk_642294;hit_500000;miss_60;cirt_0;cirtSub_-3500</v>
      </c>
    </row>
    <row r="650" spans="1:47" s="12" customFormat="1" x14ac:dyDescent="0.2">
      <c r="A650" s="8" t="s">
        <v>2507</v>
      </c>
      <c r="B650" s="6" t="s">
        <v>3967</v>
      </c>
      <c r="C650" s="6">
        <v>867405</v>
      </c>
      <c r="D650" s="6">
        <v>14403397</v>
      </c>
      <c r="E650" s="6" t="str">
        <f t="shared" si="224"/>
        <v>hp_14403397</v>
      </c>
      <c r="F650" s="7" t="s">
        <v>3968</v>
      </c>
      <c r="G650" s="6">
        <v>3154200</v>
      </c>
      <c r="H650" s="7">
        <f t="shared" ref="H650:H713" si="231">INT(G650*VLOOKUP(A650,X:AN,11,0)*VLOOKUP(A650,X:AN,12,0))</f>
        <v>8807488</v>
      </c>
      <c r="I650" s="7" t="str">
        <f t="shared" si="225"/>
        <v>atk_8807488</v>
      </c>
      <c r="J650" s="7" t="s">
        <v>3973</v>
      </c>
      <c r="K650" s="7" t="s">
        <v>3998</v>
      </c>
      <c r="L650" s="7" t="s">
        <v>3975</v>
      </c>
      <c r="M650" s="7" t="s">
        <v>3976</v>
      </c>
      <c r="N650" s="7"/>
      <c r="O650" s="7" t="str">
        <f t="shared" si="226"/>
        <v>hp_14403397;atk_8807488;hit_500000;miss_105;cirt_0;cirtSub_-3500</v>
      </c>
      <c r="P650" s="7"/>
      <c r="Q650" s="7"/>
      <c r="R650" s="7"/>
      <c r="S650" s="7"/>
      <c r="T650" s="7"/>
      <c r="V650" s="12" t="str">
        <f t="shared" si="221"/>
        <v>流星瀑布7-10</v>
      </c>
      <c r="W650" s="12">
        <f t="shared" si="212"/>
        <v>1119</v>
      </c>
      <c r="X650" s="5" t="s">
        <v>907</v>
      </c>
      <c r="Y650" s="5">
        <v>10</v>
      </c>
      <c r="Z650" s="5">
        <f t="shared" si="230"/>
        <v>3410</v>
      </c>
      <c r="AA650" s="11" t="s">
        <v>3967</v>
      </c>
      <c r="AB650" s="11">
        <v>2912945</v>
      </c>
      <c r="AC650" s="11">
        <f t="shared" si="213"/>
        <v>1.2175</v>
      </c>
      <c r="AD650" s="11">
        <f t="shared" si="214"/>
        <v>3546510</v>
      </c>
      <c r="AE650" s="6">
        <f t="shared" si="218"/>
        <v>1036122</v>
      </c>
      <c r="AF650" s="11">
        <v>870000</v>
      </c>
      <c r="AG650" s="11">
        <f t="shared" si="216"/>
        <v>5452632</v>
      </c>
      <c r="AH650">
        <f t="shared" si="215"/>
        <v>1.8718623248979984</v>
      </c>
      <c r="AI650" s="53">
        <v>0.65</v>
      </c>
      <c r="AJ650" s="7" t="str">
        <f t="shared" si="223"/>
        <v>hp_5452632</v>
      </c>
      <c r="AK650" s="12" t="s">
        <v>3968</v>
      </c>
      <c r="AL650" s="12">
        <v>528480</v>
      </c>
      <c r="AM650" s="7">
        <f>INT(IF(MOD(Y650,3)=0,INT(AL650*0.55),INT(AL650*0.35)))</f>
        <v>184968</v>
      </c>
      <c r="AN650" s="54">
        <f t="shared" si="227"/>
        <v>643007</v>
      </c>
      <c r="AO650" s="7" t="str">
        <f t="shared" si="228"/>
        <v>atk_643007</v>
      </c>
      <c r="AP650" s="12" t="s">
        <v>3973</v>
      </c>
      <c r="AQ650" s="12" t="s">
        <v>3989</v>
      </c>
      <c r="AR650" s="12" t="s">
        <v>3975</v>
      </c>
      <c r="AS650" s="12" t="s">
        <v>3976</v>
      </c>
      <c r="AU650" s="12" t="str">
        <f t="shared" si="229"/>
        <v>hp_5452632;atk_643007;hit_500000;miss_60;cirt_0;cirtSub_-3500</v>
      </c>
    </row>
    <row r="651" spans="1:47" x14ac:dyDescent="0.2">
      <c r="A651" s="8" t="s">
        <v>2508</v>
      </c>
      <c r="B651" s="6" t="s">
        <v>3967</v>
      </c>
      <c r="C651" s="6">
        <v>875435</v>
      </c>
      <c r="D651" s="6">
        <v>14506597</v>
      </c>
      <c r="E651" s="6" t="str">
        <f t="shared" si="224"/>
        <v>hp_14506597</v>
      </c>
      <c r="F651" s="7" t="s">
        <v>3968</v>
      </c>
      <c r="G651" s="6">
        <v>3183400</v>
      </c>
      <c r="H651" s="7">
        <f t="shared" si="231"/>
        <v>8915355</v>
      </c>
      <c r="I651" s="7" t="str">
        <f t="shared" si="225"/>
        <v>atk_8915355</v>
      </c>
      <c r="J651" s="7" t="s">
        <v>3973</v>
      </c>
      <c r="K651" s="7" t="s">
        <v>3998</v>
      </c>
      <c r="L651" s="7" t="s">
        <v>3975</v>
      </c>
      <c r="M651" s="7" t="s">
        <v>3976</v>
      </c>
      <c r="O651" s="7" t="str">
        <f t="shared" si="226"/>
        <v>hp_14506597;atk_8915355;hit_500000;miss_105;cirt_0;cirtSub_-3500</v>
      </c>
      <c r="V651" s="7" t="str">
        <f t="shared" si="221"/>
        <v>流星瀑布8-1</v>
      </c>
      <c r="W651" s="7">
        <f t="shared" si="212"/>
        <v>1121</v>
      </c>
      <c r="X651" s="9" t="s">
        <v>908</v>
      </c>
      <c r="Y651" s="9">
        <v>1</v>
      </c>
      <c r="Z651" s="8">
        <f t="shared" si="230"/>
        <v>3411</v>
      </c>
      <c r="AA651" s="6" t="s">
        <v>3967</v>
      </c>
      <c r="AB651" s="6">
        <v>2918219</v>
      </c>
      <c r="AC651" s="6">
        <f t="shared" si="213"/>
        <v>1.22</v>
      </c>
      <c r="AD651" s="6">
        <f t="shared" si="214"/>
        <v>3560227</v>
      </c>
      <c r="AE651" s="6">
        <f t="shared" ref="AE651" si="232">IF(MOD(Y651,1)=0,INT(AD650*0.3),0)</f>
        <v>1063953</v>
      </c>
      <c r="AF651" s="6">
        <v>870000</v>
      </c>
      <c r="AG651" s="11">
        <f t="shared" si="216"/>
        <v>5494180</v>
      </c>
      <c r="AH651">
        <f t="shared" si="215"/>
        <v>1.8827168214585677</v>
      </c>
      <c r="AI651" s="53">
        <v>0.65</v>
      </c>
      <c r="AJ651" s="7" t="str">
        <f t="shared" si="223"/>
        <v>hp_5494180</v>
      </c>
      <c r="AK651" s="7" t="s">
        <v>3968</v>
      </c>
      <c r="AL651" s="7">
        <v>529400</v>
      </c>
      <c r="AM651" s="7">
        <f>INT(IF(MOD(Y651,3)=0,INT(AL651*0.55),INT(AL651*0.35)))</f>
        <v>185290</v>
      </c>
      <c r="AN651" s="54">
        <f t="shared" si="227"/>
        <v>647861</v>
      </c>
      <c r="AO651" s="7" t="str">
        <f t="shared" si="228"/>
        <v>atk_647861</v>
      </c>
      <c r="AP651" s="7" t="s">
        <v>3973</v>
      </c>
      <c r="AQ651" s="7" t="s">
        <v>3989</v>
      </c>
      <c r="AR651" s="7" t="s">
        <v>3975</v>
      </c>
      <c r="AS651" s="7" t="s">
        <v>3976</v>
      </c>
      <c r="AU651" s="7" t="str">
        <f t="shared" si="229"/>
        <v>hp_5494180;atk_647861;hit_500000;miss_60;cirt_0;cirtSub_-3500</v>
      </c>
    </row>
    <row r="652" spans="1:47" x14ac:dyDescent="0.2">
      <c r="A652" s="8" t="s">
        <v>2508</v>
      </c>
      <c r="B652" s="6" t="s">
        <v>3967</v>
      </c>
      <c r="C652" s="6">
        <v>875435</v>
      </c>
      <c r="D652" s="6">
        <v>14547389</v>
      </c>
      <c r="E652" s="6" t="str">
        <f t="shared" si="224"/>
        <v>hp_14547389</v>
      </c>
      <c r="F652" s="7" t="s">
        <v>3968</v>
      </c>
      <c r="G652" s="6">
        <v>3183400</v>
      </c>
      <c r="H652" s="7">
        <f t="shared" si="231"/>
        <v>8915355</v>
      </c>
      <c r="I652" s="7" t="str">
        <f t="shared" si="225"/>
        <v>atk_8915355</v>
      </c>
      <c r="J652" s="7" t="s">
        <v>3973</v>
      </c>
      <c r="K652" s="7" t="s">
        <v>3998</v>
      </c>
      <c r="L652" s="7" t="s">
        <v>3975</v>
      </c>
      <c r="M652" s="7" t="s">
        <v>3976</v>
      </c>
      <c r="O652" s="7" t="str">
        <f t="shared" si="226"/>
        <v>hp_14547389;atk_8915355;hit_500000;miss_105;cirt_0;cirtSub_-3500</v>
      </c>
      <c r="V652" s="7" t="str">
        <f t="shared" si="221"/>
        <v>流星瀑布8-2</v>
      </c>
      <c r="W652" s="7">
        <f t="shared" si="212"/>
        <v>1123</v>
      </c>
      <c r="X652" s="9" t="s">
        <v>908</v>
      </c>
      <c r="Y652" s="9">
        <v>2</v>
      </c>
      <c r="Z652" s="8">
        <f t="shared" si="230"/>
        <v>3413</v>
      </c>
      <c r="AA652" s="6" t="s">
        <v>3967</v>
      </c>
      <c r="AB652" s="6">
        <v>2923494</v>
      </c>
      <c r="AC652" s="6">
        <f t="shared" si="213"/>
        <v>1.22</v>
      </c>
      <c r="AD652" s="6">
        <f t="shared" si="214"/>
        <v>3566662</v>
      </c>
      <c r="AE652" s="6">
        <f t="shared" si="218"/>
        <v>1063953</v>
      </c>
      <c r="AF652" s="6">
        <v>870000</v>
      </c>
      <c r="AG652" s="11">
        <f t="shared" si="216"/>
        <v>5500615</v>
      </c>
      <c r="AH652">
        <f t="shared" si="215"/>
        <v>1.8815208787840851</v>
      </c>
      <c r="AI652" s="53">
        <v>0.65</v>
      </c>
      <c r="AJ652" s="7" t="str">
        <f t="shared" si="223"/>
        <v>hp_5500615</v>
      </c>
      <c r="AK652" s="7" t="s">
        <v>3968</v>
      </c>
      <c r="AL652" s="7">
        <v>530320</v>
      </c>
      <c r="AM652" s="7">
        <f>INT(IF(MOD(Y652,3)=0,INT(AL652*0.55),INT(AL652*0.35)))</f>
        <v>185612</v>
      </c>
      <c r="AN652" s="54">
        <f t="shared" si="227"/>
        <v>648575</v>
      </c>
      <c r="AO652" s="7" t="str">
        <f t="shared" si="228"/>
        <v>atk_648575</v>
      </c>
      <c r="AP652" s="7" t="s">
        <v>3973</v>
      </c>
      <c r="AQ652" s="7" t="s">
        <v>3989</v>
      </c>
      <c r="AR652" s="7" t="s">
        <v>3975</v>
      </c>
      <c r="AS652" s="7" t="s">
        <v>3976</v>
      </c>
      <c r="AU652" s="7" t="str">
        <f t="shared" si="229"/>
        <v>hp_5500615;atk_648575;hit_500000;miss_60;cirt_0;cirtSub_-3500</v>
      </c>
    </row>
    <row r="653" spans="1:47" x14ac:dyDescent="0.2">
      <c r="A653" s="8" t="s">
        <v>2508</v>
      </c>
      <c r="B653" s="6" t="s">
        <v>3967</v>
      </c>
      <c r="C653" s="6">
        <v>875435</v>
      </c>
      <c r="D653" s="6">
        <v>14588250</v>
      </c>
      <c r="E653" s="6" t="str">
        <f t="shared" si="224"/>
        <v>hp_14588250</v>
      </c>
      <c r="F653" s="7" t="s">
        <v>3968</v>
      </c>
      <c r="G653" s="6">
        <v>3183400</v>
      </c>
      <c r="H653" s="7">
        <f t="shared" si="231"/>
        <v>8915355</v>
      </c>
      <c r="I653" s="7" t="str">
        <f t="shared" si="225"/>
        <v>atk_8915355</v>
      </c>
      <c r="J653" s="7" t="s">
        <v>3973</v>
      </c>
      <c r="K653" s="7" t="s">
        <v>3998</v>
      </c>
      <c r="L653" s="7" t="s">
        <v>3975</v>
      </c>
      <c r="M653" s="7" t="s">
        <v>3976</v>
      </c>
      <c r="O653" s="7" t="str">
        <f t="shared" si="226"/>
        <v>hp_14588250;atk_8915355;hit_500000;miss_105;cirt_0;cirtSub_-3500</v>
      </c>
      <c r="V653" s="7" t="str">
        <f t="shared" si="221"/>
        <v>流星瀑布8-3</v>
      </c>
      <c r="W653" s="7">
        <f t="shared" si="212"/>
        <v>1125</v>
      </c>
      <c r="X653" s="9" t="s">
        <v>908</v>
      </c>
      <c r="Y653" s="9">
        <v>3</v>
      </c>
      <c r="Z653" s="8">
        <f t="shared" si="230"/>
        <v>3416</v>
      </c>
      <c r="AA653" s="6" t="s">
        <v>3967</v>
      </c>
      <c r="AB653" s="6">
        <v>2928770</v>
      </c>
      <c r="AC653" s="6">
        <f t="shared" si="213"/>
        <v>1.2224999999999999</v>
      </c>
      <c r="AD653" s="6">
        <f t="shared" si="214"/>
        <v>3580421</v>
      </c>
      <c r="AE653" s="6">
        <f t="shared" si="218"/>
        <v>1063953</v>
      </c>
      <c r="AF653" s="6">
        <v>870000</v>
      </c>
      <c r="AG653" s="11">
        <f t="shared" si="216"/>
        <v>5514374</v>
      </c>
      <c r="AH653">
        <f t="shared" si="215"/>
        <v>1.8828293105979643</v>
      </c>
      <c r="AI653" s="53">
        <v>0.65</v>
      </c>
      <c r="AJ653" s="7" t="str">
        <f t="shared" si="223"/>
        <v>hp_5514374</v>
      </c>
      <c r="AK653" s="7" t="s">
        <v>3968</v>
      </c>
      <c r="AL653" s="7">
        <v>531240</v>
      </c>
      <c r="AM653" s="7">
        <f>INT(IF(MOD(Y653,3)=0,INT(AL653*0.55),INT(AL653*0.35)))</f>
        <v>292182</v>
      </c>
      <c r="AN653" s="54">
        <f t="shared" si="227"/>
        <v>650152</v>
      </c>
      <c r="AO653" s="7" t="str">
        <f t="shared" si="228"/>
        <v>atk_650152</v>
      </c>
      <c r="AP653" s="7" t="s">
        <v>3973</v>
      </c>
      <c r="AQ653" s="7" t="s">
        <v>3989</v>
      </c>
      <c r="AR653" s="7" t="s">
        <v>3975</v>
      </c>
      <c r="AS653" s="7" t="s">
        <v>3976</v>
      </c>
      <c r="AU653" s="7" t="str">
        <f t="shared" si="229"/>
        <v>hp_5514374;atk_650152;hit_500000;miss_60;cirt_0;cirtSub_-3500</v>
      </c>
    </row>
    <row r="654" spans="1:47" x14ac:dyDescent="0.2">
      <c r="A654" s="8" t="s">
        <v>2509</v>
      </c>
      <c r="B654" s="6" t="s">
        <v>3967</v>
      </c>
      <c r="C654" s="6">
        <v>883465</v>
      </c>
      <c r="D654" s="6">
        <v>14692105</v>
      </c>
      <c r="E654" s="6" t="str">
        <f t="shared" si="224"/>
        <v>hp_14692105</v>
      </c>
      <c r="F654" s="7" t="s">
        <v>3968</v>
      </c>
      <c r="G654" s="6">
        <v>3212600</v>
      </c>
      <c r="H654" s="7">
        <f t="shared" si="231"/>
        <v>9023791</v>
      </c>
      <c r="I654" s="7" t="str">
        <f t="shared" si="225"/>
        <v>atk_9023791</v>
      </c>
      <c r="J654" s="7" t="s">
        <v>3973</v>
      </c>
      <c r="K654" s="7" t="s">
        <v>3998</v>
      </c>
      <c r="L654" s="7" t="s">
        <v>3975</v>
      </c>
      <c r="M654" s="7" t="s">
        <v>3976</v>
      </c>
      <c r="O654" s="7" t="str">
        <f t="shared" si="226"/>
        <v>hp_14692105;atk_9023791;hit_500000;miss_105;cirt_0;cirtSub_-3500</v>
      </c>
      <c r="V654" s="7" t="str">
        <f t="shared" si="221"/>
        <v>流星瀑布8-4</v>
      </c>
      <c r="W654" s="7">
        <f t="shared" si="212"/>
        <v>1127</v>
      </c>
      <c r="X654" s="9" t="s">
        <v>908</v>
      </c>
      <c r="Y654" s="9">
        <v>4</v>
      </c>
      <c r="Z654" s="8">
        <f t="shared" si="230"/>
        <v>3420</v>
      </c>
      <c r="AA654" s="6" t="s">
        <v>3967</v>
      </c>
      <c r="AB654" s="6">
        <v>2934046</v>
      </c>
      <c r="AC654" s="6">
        <f t="shared" si="213"/>
        <v>1.2224999999999999</v>
      </c>
      <c r="AD654" s="6">
        <f t="shared" si="214"/>
        <v>3586871</v>
      </c>
      <c r="AE654" s="6">
        <f t="shared" si="218"/>
        <v>1063953</v>
      </c>
      <c r="AF654" s="6">
        <v>870000</v>
      </c>
      <c r="AG654" s="11">
        <f t="shared" si="216"/>
        <v>5520824</v>
      </c>
      <c r="AH654">
        <f t="shared" si="215"/>
        <v>1.8816419374474702</v>
      </c>
      <c r="AI654" s="53">
        <v>0.65</v>
      </c>
      <c r="AJ654" s="7" t="str">
        <f t="shared" si="223"/>
        <v>hp_5520824</v>
      </c>
      <c r="AK654" s="7" t="s">
        <v>3968</v>
      </c>
      <c r="AL654" s="7">
        <v>532160</v>
      </c>
      <c r="AM654" s="7">
        <f>INT(IF(MOD(Y654,3)=0,INT(AL654*0.55),INT(AL654*0.35)))</f>
        <v>186256</v>
      </c>
      <c r="AN654" s="54">
        <f t="shared" si="227"/>
        <v>650867</v>
      </c>
      <c r="AO654" s="7" t="str">
        <f t="shared" si="228"/>
        <v>atk_650867</v>
      </c>
      <c r="AP654" s="7" t="s">
        <v>3973</v>
      </c>
      <c r="AQ654" s="7" t="s">
        <v>3989</v>
      </c>
      <c r="AR654" s="7" t="s">
        <v>3975</v>
      </c>
      <c r="AS654" s="7" t="s">
        <v>3976</v>
      </c>
      <c r="AU654" s="7" t="str">
        <f t="shared" si="229"/>
        <v>hp_5520824;atk_650867;hit_500000;miss_60;cirt_0;cirtSub_-3500</v>
      </c>
    </row>
    <row r="655" spans="1:47" x14ac:dyDescent="0.2">
      <c r="A655" s="8" t="s">
        <v>2509</v>
      </c>
      <c r="B655" s="6" t="s">
        <v>3967</v>
      </c>
      <c r="C655" s="6">
        <v>883465</v>
      </c>
      <c r="D655" s="6">
        <v>14733143</v>
      </c>
      <c r="E655" s="6" t="str">
        <f t="shared" si="224"/>
        <v>hp_14733143</v>
      </c>
      <c r="F655" s="7" t="s">
        <v>3968</v>
      </c>
      <c r="G655" s="6">
        <v>3212600</v>
      </c>
      <c r="H655" s="7">
        <f t="shared" si="231"/>
        <v>9023791</v>
      </c>
      <c r="I655" s="7" t="str">
        <f t="shared" si="225"/>
        <v>atk_9023791</v>
      </c>
      <c r="J655" s="7" t="s">
        <v>3973</v>
      </c>
      <c r="K655" s="7" t="s">
        <v>3998</v>
      </c>
      <c r="L655" s="7" t="s">
        <v>3975</v>
      </c>
      <c r="M655" s="7" t="s">
        <v>3976</v>
      </c>
      <c r="O655" s="7" t="str">
        <f t="shared" si="226"/>
        <v>hp_14733143;atk_9023791;hit_500000;miss_105;cirt_0;cirtSub_-3500</v>
      </c>
      <c r="V655" s="7" t="str">
        <f t="shared" si="221"/>
        <v>流星瀑布8-5</v>
      </c>
      <c r="W655" s="7">
        <f t="shared" si="212"/>
        <v>1129</v>
      </c>
      <c r="X655" s="9" t="s">
        <v>908</v>
      </c>
      <c r="Y655" s="9">
        <v>5</v>
      </c>
      <c r="Z655" s="8">
        <f t="shared" si="230"/>
        <v>3425</v>
      </c>
      <c r="AA655" s="6" t="s">
        <v>3967</v>
      </c>
      <c r="AB655" s="6">
        <v>2939323</v>
      </c>
      <c r="AC655" s="6">
        <f t="shared" si="213"/>
        <v>1.2224999999999999</v>
      </c>
      <c r="AD655" s="6">
        <f t="shared" si="214"/>
        <v>3593322</v>
      </c>
      <c r="AE655" s="6">
        <f t="shared" si="218"/>
        <v>1063953</v>
      </c>
      <c r="AF655" s="6">
        <v>870000</v>
      </c>
      <c r="AG655" s="11">
        <f t="shared" si="216"/>
        <v>5527275</v>
      </c>
      <c r="AH655">
        <f t="shared" si="215"/>
        <v>1.8804585273547685</v>
      </c>
      <c r="AI655" s="53">
        <v>0.65</v>
      </c>
      <c r="AJ655" s="7" t="str">
        <f t="shared" si="223"/>
        <v>hp_5527275</v>
      </c>
      <c r="AK655" s="7" t="s">
        <v>3968</v>
      </c>
      <c r="AL655" s="7">
        <v>533080</v>
      </c>
      <c r="AM655" s="7">
        <f>INT(IF(MOD(Y655,3)=0,INT(AL655*0.55),INT(AL655*0.35)))</f>
        <v>186578</v>
      </c>
      <c r="AN655" s="54">
        <f t="shared" si="227"/>
        <v>651582</v>
      </c>
      <c r="AO655" s="7" t="str">
        <f t="shared" si="228"/>
        <v>atk_651582</v>
      </c>
      <c r="AP655" s="7" t="s">
        <v>3973</v>
      </c>
      <c r="AQ655" s="7" t="s">
        <v>3989</v>
      </c>
      <c r="AR655" s="7" t="s">
        <v>3975</v>
      </c>
      <c r="AS655" s="7" t="s">
        <v>3976</v>
      </c>
      <c r="AU655" s="7" t="str">
        <f t="shared" si="229"/>
        <v>hp_5527275;atk_651582;hit_500000;miss_60;cirt_0;cirtSub_-3500</v>
      </c>
    </row>
    <row r="656" spans="1:47" x14ac:dyDescent="0.2">
      <c r="A656" s="8" t="s">
        <v>2509</v>
      </c>
      <c r="B656" s="6" t="s">
        <v>3967</v>
      </c>
      <c r="C656" s="6">
        <v>883465</v>
      </c>
      <c r="D656" s="6">
        <v>14774250</v>
      </c>
      <c r="E656" s="6" t="str">
        <f t="shared" si="224"/>
        <v>hp_14774250</v>
      </c>
      <c r="F656" s="7" t="s">
        <v>3968</v>
      </c>
      <c r="G656" s="6">
        <v>3212600</v>
      </c>
      <c r="H656" s="7">
        <f t="shared" si="231"/>
        <v>9023791</v>
      </c>
      <c r="I656" s="7" t="str">
        <f t="shared" si="225"/>
        <v>atk_9023791</v>
      </c>
      <c r="J656" s="7" t="s">
        <v>3973</v>
      </c>
      <c r="K656" s="7" t="s">
        <v>3998</v>
      </c>
      <c r="L656" s="7" t="s">
        <v>3975</v>
      </c>
      <c r="M656" s="7" t="s">
        <v>3976</v>
      </c>
      <c r="O656" s="7" t="str">
        <f t="shared" si="226"/>
        <v>hp_14774250;atk_9023791;hit_500000;miss_105;cirt_0;cirtSub_-3500</v>
      </c>
      <c r="V656" s="7" t="str">
        <f t="shared" si="221"/>
        <v>流星瀑布8-6</v>
      </c>
      <c r="W656" s="7">
        <f t="shared" si="212"/>
        <v>1131</v>
      </c>
      <c r="X656" s="9" t="s">
        <v>908</v>
      </c>
      <c r="Y656" s="9">
        <v>6</v>
      </c>
      <c r="Z656" s="8">
        <f t="shared" si="230"/>
        <v>3431</v>
      </c>
      <c r="AA656" s="6" t="s">
        <v>3967</v>
      </c>
      <c r="AB656" s="6">
        <v>2944601</v>
      </c>
      <c r="AC656" s="6">
        <f t="shared" si="213"/>
        <v>1.2249999999999999</v>
      </c>
      <c r="AD656" s="6">
        <f t="shared" si="214"/>
        <v>3607136</v>
      </c>
      <c r="AE656" s="6">
        <f t="shared" si="218"/>
        <v>1063953</v>
      </c>
      <c r="AF656" s="6">
        <v>870000</v>
      </c>
      <c r="AG656" s="11">
        <f t="shared" si="216"/>
        <v>5541089</v>
      </c>
      <c r="AH656">
        <f t="shared" si="215"/>
        <v>1.8817792291723054</v>
      </c>
      <c r="AI656" s="53">
        <v>0.65</v>
      </c>
      <c r="AJ656" s="7" t="str">
        <f t="shared" si="223"/>
        <v>hp_5541089</v>
      </c>
      <c r="AK656" s="7" t="s">
        <v>3968</v>
      </c>
      <c r="AL656" s="7">
        <v>534000</v>
      </c>
      <c r="AM656" s="7">
        <f>INT(IF(MOD(Y656,3)=0,INT(AL656*0.55),INT(AL656*0.35)))</f>
        <v>293700</v>
      </c>
      <c r="AN656" s="54">
        <f t="shared" si="227"/>
        <v>653165</v>
      </c>
      <c r="AO656" s="7" t="str">
        <f t="shared" si="228"/>
        <v>atk_653165</v>
      </c>
      <c r="AP656" s="7" t="s">
        <v>3973</v>
      </c>
      <c r="AQ656" s="7" t="s">
        <v>3989</v>
      </c>
      <c r="AR656" s="7" t="s">
        <v>3975</v>
      </c>
      <c r="AS656" s="7" t="s">
        <v>3976</v>
      </c>
      <c r="AU656" s="7" t="str">
        <f t="shared" si="229"/>
        <v>hp_5541089;atk_653165;hit_500000;miss_60;cirt_0;cirtSub_-3500</v>
      </c>
    </row>
    <row r="657" spans="1:47" x14ac:dyDescent="0.2">
      <c r="A657" s="8" t="s">
        <v>2510</v>
      </c>
      <c r="B657" s="6" t="s">
        <v>3967</v>
      </c>
      <c r="C657" s="6">
        <v>891495</v>
      </c>
      <c r="D657" s="6">
        <v>14878762</v>
      </c>
      <c r="E657" s="6" t="str">
        <f t="shared" si="224"/>
        <v>hp_14878762</v>
      </c>
      <c r="F657" s="7" t="s">
        <v>3968</v>
      </c>
      <c r="G657" s="6">
        <v>3241800</v>
      </c>
      <c r="H657" s="7">
        <f t="shared" si="231"/>
        <v>9132798</v>
      </c>
      <c r="I657" s="7" t="str">
        <f t="shared" si="225"/>
        <v>atk_9132798</v>
      </c>
      <c r="J657" s="7" t="s">
        <v>3973</v>
      </c>
      <c r="K657" s="7" t="s">
        <v>3998</v>
      </c>
      <c r="L657" s="7" t="s">
        <v>3975</v>
      </c>
      <c r="M657" s="7" t="s">
        <v>3976</v>
      </c>
      <c r="O657" s="7" t="str">
        <f t="shared" si="226"/>
        <v>hp_14878762;atk_9132798;hit_500000;miss_105;cirt_0;cirtSub_-3500</v>
      </c>
      <c r="V657" s="7" t="str">
        <f t="shared" si="221"/>
        <v>流星瀑布8-7</v>
      </c>
      <c r="W657" s="7">
        <f t="shared" si="212"/>
        <v>1133</v>
      </c>
      <c r="X657" s="9" t="s">
        <v>908</v>
      </c>
      <c r="Y657" s="9">
        <v>7</v>
      </c>
      <c r="Z657" s="8">
        <f t="shared" si="230"/>
        <v>3438</v>
      </c>
      <c r="AA657" s="6" t="s">
        <v>3967</v>
      </c>
      <c r="AB657" s="6">
        <v>2949880</v>
      </c>
      <c r="AC657" s="6">
        <f t="shared" si="213"/>
        <v>1.2249999999999999</v>
      </c>
      <c r="AD657" s="6">
        <f t="shared" si="214"/>
        <v>3613603</v>
      </c>
      <c r="AE657" s="6">
        <f t="shared" si="218"/>
        <v>1063953</v>
      </c>
      <c r="AF657" s="6">
        <v>870000</v>
      </c>
      <c r="AG657" s="11">
        <f t="shared" si="216"/>
        <v>5547556</v>
      </c>
      <c r="AH657">
        <f t="shared" si="215"/>
        <v>1.8806039567711228</v>
      </c>
      <c r="AI657" s="53">
        <v>0.65</v>
      </c>
      <c r="AJ657" s="7" t="str">
        <f t="shared" si="223"/>
        <v>hp_5547556</v>
      </c>
      <c r="AK657" s="7" t="s">
        <v>3968</v>
      </c>
      <c r="AL657" s="7">
        <v>534920</v>
      </c>
      <c r="AM657" s="7">
        <f>INT(IF(MOD(Y657,3)=0,INT(AL657*0.55),INT(AL657*0.35)))</f>
        <v>187222</v>
      </c>
      <c r="AN657" s="54">
        <f t="shared" si="227"/>
        <v>653882</v>
      </c>
      <c r="AO657" s="7" t="str">
        <f t="shared" si="228"/>
        <v>atk_653882</v>
      </c>
      <c r="AP657" s="7" t="s">
        <v>3973</v>
      </c>
      <c r="AQ657" s="7" t="s">
        <v>3989</v>
      </c>
      <c r="AR657" s="7" t="s">
        <v>3975</v>
      </c>
      <c r="AS657" s="7" t="s">
        <v>3976</v>
      </c>
      <c r="AU657" s="7" t="str">
        <f t="shared" si="229"/>
        <v>hp_5547556;atk_653882;hit_500000;miss_60;cirt_0;cirtSub_-3500</v>
      </c>
    </row>
    <row r="658" spans="1:47" x14ac:dyDescent="0.2">
      <c r="A658" s="8" t="s">
        <v>2510</v>
      </c>
      <c r="B658" s="6" t="s">
        <v>3967</v>
      </c>
      <c r="C658" s="6">
        <v>891495</v>
      </c>
      <c r="D658" s="6">
        <v>14920047</v>
      </c>
      <c r="E658" s="6" t="str">
        <f t="shared" si="224"/>
        <v>hp_14920047</v>
      </c>
      <c r="F658" s="7" t="s">
        <v>3968</v>
      </c>
      <c r="G658" s="6">
        <v>3241800</v>
      </c>
      <c r="H658" s="7">
        <f t="shared" si="231"/>
        <v>9132798</v>
      </c>
      <c r="I658" s="7" t="str">
        <f t="shared" si="225"/>
        <v>atk_9132798</v>
      </c>
      <c r="J658" s="7" t="s">
        <v>3973</v>
      </c>
      <c r="K658" s="7" t="s">
        <v>3998</v>
      </c>
      <c r="L658" s="7" t="s">
        <v>3975</v>
      </c>
      <c r="M658" s="7" t="s">
        <v>3976</v>
      </c>
      <c r="O658" s="7" t="str">
        <f t="shared" si="226"/>
        <v>hp_14920047;atk_9132798;hit_500000;miss_105;cirt_0;cirtSub_-3500</v>
      </c>
      <c r="V658" s="7" t="str">
        <f t="shared" si="221"/>
        <v>流星瀑布8-8</v>
      </c>
      <c r="W658" s="7">
        <f t="shared" si="212"/>
        <v>1135</v>
      </c>
      <c r="X658" s="9" t="s">
        <v>908</v>
      </c>
      <c r="Y658" s="9">
        <v>8</v>
      </c>
      <c r="Z658" s="8">
        <f t="shared" si="230"/>
        <v>3446</v>
      </c>
      <c r="AA658" s="6" t="s">
        <v>3967</v>
      </c>
      <c r="AB658" s="6">
        <v>2955159</v>
      </c>
      <c r="AC658" s="6">
        <f t="shared" si="213"/>
        <v>1.2249999999999999</v>
      </c>
      <c r="AD658" s="6">
        <f t="shared" si="214"/>
        <v>3620069</v>
      </c>
      <c r="AE658" s="6">
        <f t="shared" si="218"/>
        <v>1063953</v>
      </c>
      <c r="AF658" s="6">
        <v>870000</v>
      </c>
      <c r="AG658" s="11">
        <f t="shared" si="216"/>
        <v>5554022</v>
      </c>
      <c r="AH658">
        <f t="shared" si="215"/>
        <v>1.8794325449155189</v>
      </c>
      <c r="AI658" s="53">
        <v>0.65</v>
      </c>
      <c r="AJ658" s="7" t="str">
        <f t="shared" si="223"/>
        <v>hp_5554022</v>
      </c>
      <c r="AK658" s="7" t="s">
        <v>3968</v>
      </c>
      <c r="AL658" s="7">
        <v>535840</v>
      </c>
      <c r="AM658" s="7">
        <f>INT(IF(MOD(Y658,3)=0,INT(AL658*0.55),INT(AL658*0.35)))</f>
        <v>187544</v>
      </c>
      <c r="AN658" s="54">
        <f t="shared" si="227"/>
        <v>654598</v>
      </c>
      <c r="AO658" s="7" t="str">
        <f t="shared" si="228"/>
        <v>atk_654598</v>
      </c>
      <c r="AP658" s="7" t="s">
        <v>3973</v>
      </c>
      <c r="AQ658" s="7" t="s">
        <v>3989</v>
      </c>
      <c r="AR658" s="7" t="s">
        <v>3975</v>
      </c>
      <c r="AS658" s="7" t="s">
        <v>3976</v>
      </c>
      <c r="AU658" s="7" t="str">
        <f t="shared" si="229"/>
        <v>hp_5554022;atk_654598;hit_500000;miss_60;cirt_0;cirtSub_-3500</v>
      </c>
    </row>
    <row r="659" spans="1:47" x14ac:dyDescent="0.2">
      <c r="A659" s="8" t="s">
        <v>2510</v>
      </c>
      <c r="B659" s="6" t="s">
        <v>3967</v>
      </c>
      <c r="C659" s="6">
        <v>891495</v>
      </c>
      <c r="D659" s="6">
        <v>14961400</v>
      </c>
      <c r="E659" s="6" t="str">
        <f t="shared" si="224"/>
        <v>hp_14961400</v>
      </c>
      <c r="F659" s="7" t="s">
        <v>3968</v>
      </c>
      <c r="G659" s="6">
        <v>3241800</v>
      </c>
      <c r="H659" s="7">
        <f t="shared" si="231"/>
        <v>9132798</v>
      </c>
      <c r="I659" s="7" t="str">
        <f t="shared" si="225"/>
        <v>atk_9132798</v>
      </c>
      <c r="J659" s="7" t="s">
        <v>3973</v>
      </c>
      <c r="K659" s="7" t="s">
        <v>3998</v>
      </c>
      <c r="L659" s="7" t="s">
        <v>3975</v>
      </c>
      <c r="M659" s="7" t="s">
        <v>3976</v>
      </c>
      <c r="O659" s="7" t="str">
        <f t="shared" si="226"/>
        <v>hp_14961400;atk_9132798;hit_500000;miss_105;cirt_0;cirtSub_-3500</v>
      </c>
      <c r="V659" s="7" t="str">
        <f t="shared" si="221"/>
        <v>流星瀑布8-9</v>
      </c>
      <c r="W659" s="7">
        <f t="shared" si="212"/>
        <v>1137</v>
      </c>
      <c r="X659" s="9" t="s">
        <v>908</v>
      </c>
      <c r="Y659" s="9">
        <v>9</v>
      </c>
      <c r="Z659" s="8">
        <f t="shared" si="230"/>
        <v>3455</v>
      </c>
      <c r="AA659" s="6" t="s">
        <v>3967</v>
      </c>
      <c r="AB659" s="6">
        <v>2960439</v>
      </c>
      <c r="AC659" s="6">
        <f t="shared" si="213"/>
        <v>1.2275</v>
      </c>
      <c r="AD659" s="6">
        <f t="shared" si="214"/>
        <v>3633938</v>
      </c>
      <c r="AE659" s="6">
        <f t="shared" si="218"/>
        <v>1063953</v>
      </c>
      <c r="AF659" s="6">
        <v>870000</v>
      </c>
      <c r="AG659" s="11">
        <f t="shared" si="216"/>
        <v>5567891</v>
      </c>
      <c r="AH659">
        <f t="shared" si="215"/>
        <v>1.8807653189273619</v>
      </c>
      <c r="AI659" s="53">
        <v>0.65</v>
      </c>
      <c r="AJ659" s="7" t="str">
        <f t="shared" si="223"/>
        <v>hp_5567891</v>
      </c>
      <c r="AK659" s="7" t="s">
        <v>3968</v>
      </c>
      <c r="AL659" s="7">
        <v>536760</v>
      </c>
      <c r="AM659" s="7">
        <f>INT(IF(MOD(Y659,3)=0,INT(AL659*0.55),INT(AL659*0.35)))</f>
        <v>295218</v>
      </c>
      <c r="AN659" s="54">
        <f t="shared" si="227"/>
        <v>656187</v>
      </c>
      <c r="AO659" s="7" t="str">
        <f t="shared" si="228"/>
        <v>atk_656187</v>
      </c>
      <c r="AP659" s="7" t="s">
        <v>3973</v>
      </c>
      <c r="AQ659" s="7" t="s">
        <v>3989</v>
      </c>
      <c r="AR659" s="7" t="s">
        <v>3975</v>
      </c>
      <c r="AS659" s="7" t="s">
        <v>3976</v>
      </c>
      <c r="AU659" s="7" t="str">
        <f t="shared" si="229"/>
        <v>hp_5567891;atk_656187;hit_500000;miss_60;cirt_0;cirtSub_-3500</v>
      </c>
    </row>
    <row r="660" spans="1:47" s="12" customFormat="1" x14ac:dyDescent="0.2">
      <c r="A660" s="8" t="s">
        <v>2511</v>
      </c>
      <c r="B660" s="6" t="s">
        <v>3967</v>
      </c>
      <c r="C660" s="6">
        <v>899525</v>
      </c>
      <c r="D660" s="6">
        <v>15066569</v>
      </c>
      <c r="E660" s="6" t="str">
        <f t="shared" si="224"/>
        <v>hp_15066569</v>
      </c>
      <c r="F660" s="7" t="s">
        <v>3968</v>
      </c>
      <c r="G660" s="6">
        <v>3271000</v>
      </c>
      <c r="H660" s="7">
        <f t="shared" si="231"/>
        <v>9242373</v>
      </c>
      <c r="I660" s="7" t="str">
        <f t="shared" si="225"/>
        <v>atk_9242373</v>
      </c>
      <c r="J660" s="7" t="s">
        <v>3973</v>
      </c>
      <c r="K660" s="7" t="s">
        <v>3998</v>
      </c>
      <c r="L660" s="7" t="s">
        <v>3975</v>
      </c>
      <c r="M660" s="7" t="s">
        <v>3976</v>
      </c>
      <c r="N660" s="7"/>
      <c r="O660" s="7" t="str">
        <f t="shared" si="226"/>
        <v>hp_15066569;atk_9242373;hit_500000;miss_105;cirt_0;cirtSub_-3500</v>
      </c>
      <c r="P660" s="7"/>
      <c r="Q660" s="7"/>
      <c r="R660" s="7"/>
      <c r="S660" s="7"/>
      <c r="T660" s="7"/>
      <c r="V660" s="12" t="str">
        <f t="shared" si="221"/>
        <v>流星瀑布8-10</v>
      </c>
      <c r="W660" s="12">
        <f t="shared" si="212"/>
        <v>1139</v>
      </c>
      <c r="X660" s="5" t="s">
        <v>908</v>
      </c>
      <c r="Y660" s="5">
        <v>10</v>
      </c>
      <c r="Z660" s="5">
        <f t="shared" si="230"/>
        <v>3465</v>
      </c>
      <c r="AA660" s="11" t="s">
        <v>3967</v>
      </c>
      <c r="AB660" s="11">
        <v>2965719</v>
      </c>
      <c r="AC660" s="11">
        <f t="shared" si="213"/>
        <v>1.2275</v>
      </c>
      <c r="AD660" s="11">
        <f t="shared" si="214"/>
        <v>3640420</v>
      </c>
      <c r="AE660" s="6">
        <f t="shared" si="218"/>
        <v>1063953</v>
      </c>
      <c r="AF660" s="11">
        <v>870000</v>
      </c>
      <c r="AG660" s="11">
        <f t="shared" si="216"/>
        <v>5574373</v>
      </c>
      <c r="AH660">
        <f t="shared" si="215"/>
        <v>1.8796025516915122</v>
      </c>
      <c r="AI660" s="53">
        <v>0.65</v>
      </c>
      <c r="AJ660" s="7" t="str">
        <f t="shared" si="223"/>
        <v>hp_5574373</v>
      </c>
      <c r="AK660" s="12" t="s">
        <v>3968</v>
      </c>
      <c r="AL660" s="12">
        <v>537680</v>
      </c>
      <c r="AM660" s="7">
        <f>INT(IF(MOD(Y660,3)=0,INT(AL660*0.55),INT(AL660*0.35)))</f>
        <v>188188</v>
      </c>
      <c r="AN660" s="54">
        <f t="shared" si="227"/>
        <v>656906</v>
      </c>
      <c r="AO660" s="7" t="str">
        <f t="shared" si="228"/>
        <v>atk_656906</v>
      </c>
      <c r="AP660" s="12" t="s">
        <v>3973</v>
      </c>
      <c r="AQ660" s="12" t="s">
        <v>3989</v>
      </c>
      <c r="AR660" s="12" t="s">
        <v>3975</v>
      </c>
      <c r="AS660" s="12" t="s">
        <v>3976</v>
      </c>
      <c r="AU660" s="12" t="str">
        <f t="shared" si="229"/>
        <v>hp_5574373;atk_656906;hit_500000;miss_60;cirt_0;cirtSub_-3500</v>
      </c>
    </row>
    <row r="661" spans="1:47" x14ac:dyDescent="0.2">
      <c r="A661" s="8" t="s">
        <v>2511</v>
      </c>
      <c r="B661" s="6" t="s">
        <v>3967</v>
      </c>
      <c r="C661" s="6">
        <v>899525</v>
      </c>
      <c r="D661" s="6">
        <v>15108101</v>
      </c>
      <c r="E661" s="6" t="str">
        <f t="shared" si="224"/>
        <v>hp_15108101</v>
      </c>
      <c r="F661" s="7" t="s">
        <v>3968</v>
      </c>
      <c r="G661" s="6">
        <v>3271000</v>
      </c>
      <c r="H661" s="7">
        <f t="shared" si="231"/>
        <v>9242373</v>
      </c>
      <c r="I661" s="7" t="str">
        <f t="shared" si="225"/>
        <v>atk_9242373</v>
      </c>
      <c r="J661" s="7" t="s">
        <v>3973</v>
      </c>
      <c r="K661" s="7" t="s">
        <v>3998</v>
      </c>
      <c r="L661" s="7" t="s">
        <v>3975</v>
      </c>
      <c r="M661" s="7" t="s">
        <v>3976</v>
      </c>
      <c r="O661" s="7" t="str">
        <f t="shared" si="226"/>
        <v>hp_15108101;atk_9242373;hit_500000;miss_105;cirt_0;cirtSub_-3500</v>
      </c>
      <c r="V661" s="7" t="str">
        <f t="shared" si="221"/>
        <v>流星瀑布9-1</v>
      </c>
      <c r="W661" s="7">
        <f t="shared" si="212"/>
        <v>1141</v>
      </c>
      <c r="X661" s="9" t="s">
        <v>909</v>
      </c>
      <c r="Y661" s="9">
        <v>1</v>
      </c>
      <c r="Z661" s="8">
        <f t="shared" si="230"/>
        <v>3466</v>
      </c>
      <c r="AA661" s="6" t="s">
        <v>3967</v>
      </c>
      <c r="AB661" s="6">
        <v>2971001</v>
      </c>
      <c r="AC661" s="6">
        <f t="shared" si="213"/>
        <v>1.23</v>
      </c>
      <c r="AD661" s="6">
        <f t="shared" si="214"/>
        <v>3654331</v>
      </c>
      <c r="AE661" s="6">
        <f t="shared" ref="AE661" si="233">IF(MOD(Y661,1)=0,INT(AD660*0.3),0)</f>
        <v>1092126</v>
      </c>
      <c r="AF661" s="6">
        <v>870000</v>
      </c>
      <c r="AG661" s="11">
        <f t="shared" si="216"/>
        <v>5616457</v>
      </c>
      <c r="AH661">
        <f t="shared" si="215"/>
        <v>1.8904258194460386</v>
      </c>
      <c r="AI661" s="53">
        <v>0.65</v>
      </c>
      <c r="AJ661" s="7" t="str">
        <f t="shared" si="223"/>
        <v>hp_5616457</v>
      </c>
      <c r="AK661" s="7" t="s">
        <v>3968</v>
      </c>
      <c r="AL661" s="7">
        <v>538600</v>
      </c>
      <c r="AM661" s="7">
        <f>INT(IF(MOD(Y661,3)=0,INT(AL661*0.55),INT(AL661*0.35)))</f>
        <v>188510</v>
      </c>
      <c r="AN661" s="54">
        <f t="shared" si="227"/>
        <v>661819</v>
      </c>
      <c r="AO661" s="7" t="str">
        <f t="shared" si="228"/>
        <v>atk_661819</v>
      </c>
      <c r="AP661" s="7" t="s">
        <v>3973</v>
      </c>
      <c r="AQ661" s="7" t="s">
        <v>3989</v>
      </c>
      <c r="AR661" s="7" t="s">
        <v>3975</v>
      </c>
      <c r="AS661" s="7" t="s">
        <v>3976</v>
      </c>
      <c r="AU661" s="7" t="str">
        <f t="shared" si="229"/>
        <v>hp_5616457;atk_661819;hit_500000;miss_60;cirt_0;cirtSub_-3500</v>
      </c>
    </row>
    <row r="662" spans="1:47" x14ac:dyDescent="0.2">
      <c r="A662" s="8" t="s">
        <v>2511</v>
      </c>
      <c r="B662" s="6" t="s">
        <v>3967</v>
      </c>
      <c r="C662" s="6">
        <v>899525</v>
      </c>
      <c r="D662" s="6">
        <v>15149701</v>
      </c>
      <c r="E662" s="6" t="str">
        <f t="shared" si="224"/>
        <v>hp_15149701</v>
      </c>
      <c r="F662" s="7" t="s">
        <v>3968</v>
      </c>
      <c r="G662" s="6">
        <v>3271000</v>
      </c>
      <c r="H662" s="7">
        <f t="shared" si="231"/>
        <v>9242373</v>
      </c>
      <c r="I662" s="7" t="str">
        <f t="shared" si="225"/>
        <v>atk_9242373</v>
      </c>
      <c r="J662" s="7" t="s">
        <v>3973</v>
      </c>
      <c r="K662" s="7" t="s">
        <v>3998</v>
      </c>
      <c r="L662" s="7" t="s">
        <v>3975</v>
      </c>
      <c r="M662" s="7" t="s">
        <v>3976</v>
      </c>
      <c r="O662" s="7" t="str">
        <f t="shared" si="226"/>
        <v>hp_15149701;atk_9242373;hit_500000;miss_105;cirt_0;cirtSub_-3500</v>
      </c>
      <c r="V662" s="7" t="str">
        <f t="shared" si="221"/>
        <v>流星瀑布9-2</v>
      </c>
      <c r="W662" s="7">
        <f t="shared" si="212"/>
        <v>1143</v>
      </c>
      <c r="X662" s="9" t="s">
        <v>909</v>
      </c>
      <c r="Y662" s="9">
        <v>2</v>
      </c>
      <c r="Z662" s="8">
        <f t="shared" si="230"/>
        <v>3468</v>
      </c>
      <c r="AA662" s="6" t="s">
        <v>3967</v>
      </c>
      <c r="AB662" s="6">
        <v>2976283</v>
      </c>
      <c r="AC662" s="6">
        <f t="shared" si="213"/>
        <v>1.23</v>
      </c>
      <c r="AD662" s="6">
        <f t="shared" si="214"/>
        <v>3660828</v>
      </c>
      <c r="AE662" s="6">
        <f t="shared" si="218"/>
        <v>1092126</v>
      </c>
      <c r="AF662" s="6">
        <v>870000</v>
      </c>
      <c r="AG662" s="11">
        <f t="shared" si="216"/>
        <v>5622954</v>
      </c>
      <c r="AH662">
        <f t="shared" si="215"/>
        <v>1.8892538108775274</v>
      </c>
      <c r="AI662" s="53">
        <v>0.65</v>
      </c>
      <c r="AJ662" s="7" t="str">
        <f t="shared" si="223"/>
        <v>hp_5622954</v>
      </c>
      <c r="AK662" s="7" t="s">
        <v>3968</v>
      </c>
      <c r="AL662" s="7">
        <v>539520</v>
      </c>
      <c r="AM662" s="7">
        <f>INT(IF(MOD(Y662,3)=0,INT(AL662*0.55),INT(AL662*0.35)))</f>
        <v>188832</v>
      </c>
      <c r="AN662" s="54">
        <f t="shared" si="227"/>
        <v>662538</v>
      </c>
      <c r="AO662" s="7" t="str">
        <f t="shared" si="228"/>
        <v>atk_662538</v>
      </c>
      <c r="AP662" s="7" t="s">
        <v>3973</v>
      </c>
      <c r="AQ662" s="7" t="s">
        <v>3989</v>
      </c>
      <c r="AR662" s="7" t="s">
        <v>3975</v>
      </c>
      <c r="AS662" s="7" t="s">
        <v>3976</v>
      </c>
      <c r="AU662" s="7" t="str">
        <f t="shared" si="229"/>
        <v>hp_5622954;atk_662538;hit_500000;miss_60;cirt_0;cirtSub_-3500</v>
      </c>
    </row>
    <row r="663" spans="1:47" x14ac:dyDescent="0.2">
      <c r="A663" s="8" t="s">
        <v>2512</v>
      </c>
      <c r="B663" s="6" t="s">
        <v>3967</v>
      </c>
      <c r="C663" s="6">
        <v>907555</v>
      </c>
      <c r="D663" s="6">
        <v>15255529</v>
      </c>
      <c r="E663" s="6" t="str">
        <f t="shared" si="224"/>
        <v>hp_15255529</v>
      </c>
      <c r="F663" s="7" t="s">
        <v>3968</v>
      </c>
      <c r="G663" s="6">
        <v>3300200</v>
      </c>
      <c r="H663" s="7">
        <f t="shared" si="231"/>
        <v>9352519</v>
      </c>
      <c r="I663" s="7" t="str">
        <f t="shared" si="225"/>
        <v>atk_9352519</v>
      </c>
      <c r="J663" s="7" t="s">
        <v>3973</v>
      </c>
      <c r="K663" s="7" t="s">
        <v>3998</v>
      </c>
      <c r="L663" s="7" t="s">
        <v>3975</v>
      </c>
      <c r="M663" s="7" t="s">
        <v>3976</v>
      </c>
      <c r="O663" s="7" t="str">
        <f t="shared" si="226"/>
        <v>hp_15255529;atk_9352519;hit_500000;miss_105;cirt_0;cirtSub_-3500</v>
      </c>
      <c r="V663" s="7" t="str">
        <f t="shared" si="221"/>
        <v>流星瀑布9-3</v>
      </c>
      <c r="W663" s="7">
        <f t="shared" si="212"/>
        <v>1145</v>
      </c>
      <c r="X663" s="9" t="s">
        <v>909</v>
      </c>
      <c r="Y663" s="9">
        <v>3</v>
      </c>
      <c r="Z663" s="8">
        <f t="shared" si="230"/>
        <v>3471</v>
      </c>
      <c r="AA663" s="6" t="s">
        <v>3967</v>
      </c>
      <c r="AB663" s="6">
        <v>2981565</v>
      </c>
      <c r="AC663" s="6">
        <f t="shared" si="213"/>
        <v>1.2324999999999999</v>
      </c>
      <c r="AD663" s="6">
        <f t="shared" si="214"/>
        <v>3674778</v>
      </c>
      <c r="AE663" s="6">
        <f t="shared" si="218"/>
        <v>1092126</v>
      </c>
      <c r="AF663" s="6">
        <v>870000</v>
      </c>
      <c r="AG663" s="11">
        <f t="shared" si="216"/>
        <v>5636904</v>
      </c>
      <c r="AH663">
        <f t="shared" si="215"/>
        <v>1.8905856488119495</v>
      </c>
      <c r="AI663" s="53">
        <v>0.65</v>
      </c>
      <c r="AJ663" s="7" t="str">
        <f t="shared" si="223"/>
        <v>hp_5636904</v>
      </c>
      <c r="AK663" s="7" t="s">
        <v>3968</v>
      </c>
      <c r="AL663" s="7">
        <v>540440</v>
      </c>
      <c r="AM663" s="7">
        <f>INT(IF(MOD(Y663,3)=0,INT(AL663*0.55),INT(AL663*0.35)))</f>
        <v>297242</v>
      </c>
      <c r="AN663" s="54">
        <f t="shared" si="227"/>
        <v>664136</v>
      </c>
      <c r="AO663" s="7" t="str">
        <f t="shared" si="228"/>
        <v>atk_664136</v>
      </c>
      <c r="AP663" s="7" t="s">
        <v>3973</v>
      </c>
      <c r="AQ663" s="7" t="s">
        <v>3989</v>
      </c>
      <c r="AR663" s="7" t="s">
        <v>3975</v>
      </c>
      <c r="AS663" s="7" t="s">
        <v>3976</v>
      </c>
      <c r="AU663" s="7" t="str">
        <f t="shared" si="229"/>
        <v>hp_5636904;atk_664136;hit_500000;miss_60;cirt_0;cirtSub_-3500</v>
      </c>
    </row>
    <row r="664" spans="1:47" x14ac:dyDescent="0.2">
      <c r="A664" s="8" t="s">
        <v>2512</v>
      </c>
      <c r="B664" s="6" t="s">
        <v>3967</v>
      </c>
      <c r="C664" s="6">
        <v>907555</v>
      </c>
      <c r="D664" s="6">
        <v>15297308</v>
      </c>
      <c r="E664" s="6" t="str">
        <f t="shared" si="224"/>
        <v>hp_15297308</v>
      </c>
      <c r="F664" s="7" t="s">
        <v>3968</v>
      </c>
      <c r="G664" s="6">
        <v>3300200</v>
      </c>
      <c r="H664" s="7">
        <f t="shared" si="231"/>
        <v>9352519</v>
      </c>
      <c r="I664" s="7" t="str">
        <f t="shared" si="225"/>
        <v>atk_9352519</v>
      </c>
      <c r="J664" s="7" t="s">
        <v>3973</v>
      </c>
      <c r="K664" s="7" t="s">
        <v>3998</v>
      </c>
      <c r="L664" s="7" t="s">
        <v>3975</v>
      </c>
      <c r="M664" s="7" t="s">
        <v>3976</v>
      </c>
      <c r="O664" s="7" t="str">
        <f t="shared" si="226"/>
        <v>hp_15297308;atk_9352519;hit_500000;miss_105;cirt_0;cirtSub_-3500</v>
      </c>
      <c r="V664" s="7" t="str">
        <f t="shared" si="221"/>
        <v>流星瀑布9-4</v>
      </c>
      <c r="W664" s="7">
        <f t="shared" si="212"/>
        <v>1147</v>
      </c>
      <c r="X664" s="9" t="s">
        <v>909</v>
      </c>
      <c r="Y664" s="9">
        <v>4</v>
      </c>
      <c r="Z664" s="8">
        <f t="shared" si="230"/>
        <v>3475</v>
      </c>
      <c r="AA664" s="6" t="s">
        <v>3967</v>
      </c>
      <c r="AB664" s="6">
        <v>2986849</v>
      </c>
      <c r="AC664" s="6">
        <f t="shared" si="213"/>
        <v>1.2324999999999999</v>
      </c>
      <c r="AD664" s="6">
        <f t="shared" si="214"/>
        <v>3681291</v>
      </c>
      <c r="AE664" s="6">
        <f t="shared" si="218"/>
        <v>1092126</v>
      </c>
      <c r="AF664" s="6">
        <v>870000</v>
      </c>
      <c r="AG664" s="11">
        <f t="shared" si="216"/>
        <v>5643417</v>
      </c>
      <c r="AH664">
        <f t="shared" si="215"/>
        <v>1.8894215944629273</v>
      </c>
      <c r="AI664" s="53">
        <v>0.65</v>
      </c>
      <c r="AJ664" s="7" t="str">
        <f t="shared" si="223"/>
        <v>hp_5643417</v>
      </c>
      <c r="AK664" s="7" t="s">
        <v>3968</v>
      </c>
      <c r="AL664" s="7">
        <v>541360</v>
      </c>
      <c r="AM664" s="7">
        <f>INT(IF(MOD(Y664,3)=0,INT(AL664*0.55),INT(AL664*0.35)))</f>
        <v>189476</v>
      </c>
      <c r="AN664" s="54">
        <f t="shared" si="227"/>
        <v>664857</v>
      </c>
      <c r="AO664" s="7" t="str">
        <f t="shared" si="228"/>
        <v>atk_664857</v>
      </c>
      <c r="AP664" s="7" t="s">
        <v>3973</v>
      </c>
      <c r="AQ664" s="7" t="s">
        <v>3989</v>
      </c>
      <c r="AR664" s="7" t="s">
        <v>3975</v>
      </c>
      <c r="AS664" s="7" t="s">
        <v>3976</v>
      </c>
      <c r="AU664" s="7" t="str">
        <f t="shared" si="229"/>
        <v>hp_5643417;atk_664857;hit_500000;miss_60;cirt_0;cirtSub_-3500</v>
      </c>
    </row>
    <row r="665" spans="1:47" x14ac:dyDescent="0.2">
      <c r="A665" s="8" t="s">
        <v>2512</v>
      </c>
      <c r="B665" s="6" t="s">
        <v>3967</v>
      </c>
      <c r="C665" s="6">
        <v>907555</v>
      </c>
      <c r="D665" s="6">
        <v>15339155</v>
      </c>
      <c r="E665" s="6" t="str">
        <f t="shared" si="224"/>
        <v>hp_15339155</v>
      </c>
      <c r="F665" s="7" t="s">
        <v>3968</v>
      </c>
      <c r="G665" s="6">
        <v>3300200</v>
      </c>
      <c r="H665" s="7">
        <f t="shared" si="231"/>
        <v>9352519</v>
      </c>
      <c r="I665" s="7" t="str">
        <f t="shared" si="225"/>
        <v>atk_9352519</v>
      </c>
      <c r="J665" s="7" t="s">
        <v>3973</v>
      </c>
      <c r="K665" s="7" t="s">
        <v>3998</v>
      </c>
      <c r="L665" s="7" t="s">
        <v>3975</v>
      </c>
      <c r="M665" s="7" t="s">
        <v>3976</v>
      </c>
      <c r="O665" s="7" t="str">
        <f t="shared" si="226"/>
        <v>hp_15339155;atk_9352519;hit_500000;miss_105;cirt_0;cirtSub_-3500</v>
      </c>
      <c r="V665" s="7" t="str">
        <f t="shared" si="221"/>
        <v>流星瀑布9-5</v>
      </c>
      <c r="W665" s="7">
        <f t="shared" si="212"/>
        <v>1149</v>
      </c>
      <c r="X665" s="9" t="s">
        <v>909</v>
      </c>
      <c r="Y665" s="9">
        <v>5</v>
      </c>
      <c r="Z665" s="8">
        <f t="shared" si="230"/>
        <v>3480</v>
      </c>
      <c r="AA665" s="6" t="s">
        <v>3967</v>
      </c>
      <c r="AB665" s="6">
        <v>2992133</v>
      </c>
      <c r="AC665" s="6">
        <f t="shared" si="213"/>
        <v>1.2324999999999999</v>
      </c>
      <c r="AD665" s="6">
        <f t="shared" si="214"/>
        <v>3687803</v>
      </c>
      <c r="AE665" s="6">
        <f t="shared" si="218"/>
        <v>1092126</v>
      </c>
      <c r="AF665" s="6">
        <v>870000</v>
      </c>
      <c r="AG665" s="11">
        <f t="shared" si="216"/>
        <v>5649929</v>
      </c>
      <c r="AH665">
        <f t="shared" si="215"/>
        <v>1.8882613172609639</v>
      </c>
      <c r="AI665" s="53">
        <v>0.65</v>
      </c>
      <c r="AJ665" s="7" t="str">
        <f t="shared" si="223"/>
        <v>hp_5649929</v>
      </c>
      <c r="AK665" s="7" t="s">
        <v>3968</v>
      </c>
      <c r="AL665" s="7">
        <v>542280</v>
      </c>
      <c r="AM665" s="7">
        <f>INT(IF(MOD(Y665,3)=0,INT(AL665*0.55),INT(AL665*0.35)))</f>
        <v>189798</v>
      </c>
      <c r="AN665" s="54">
        <f t="shared" si="227"/>
        <v>665578</v>
      </c>
      <c r="AO665" s="7" t="str">
        <f t="shared" si="228"/>
        <v>atk_665578</v>
      </c>
      <c r="AP665" s="7" t="s">
        <v>3973</v>
      </c>
      <c r="AQ665" s="7" t="s">
        <v>3989</v>
      </c>
      <c r="AR665" s="7" t="s">
        <v>3975</v>
      </c>
      <c r="AS665" s="7" t="s">
        <v>3976</v>
      </c>
      <c r="AU665" s="7" t="str">
        <f t="shared" si="229"/>
        <v>hp_5649929;atk_665578;hit_500000;miss_60;cirt_0;cirtSub_-3500</v>
      </c>
    </row>
    <row r="666" spans="1:47" x14ac:dyDescent="0.2">
      <c r="A666" s="8" t="s">
        <v>2513</v>
      </c>
      <c r="B666" s="6" t="s">
        <v>3967</v>
      </c>
      <c r="C666" s="6">
        <v>915585</v>
      </c>
      <c r="D666" s="6">
        <v>15445643</v>
      </c>
      <c r="E666" s="6" t="str">
        <f t="shared" si="224"/>
        <v>hp_15445643</v>
      </c>
      <c r="F666" s="7" t="s">
        <v>3968</v>
      </c>
      <c r="G666" s="6">
        <v>3329400</v>
      </c>
      <c r="H666" s="7">
        <f t="shared" si="231"/>
        <v>9463234</v>
      </c>
      <c r="I666" s="7" t="str">
        <f t="shared" si="225"/>
        <v>atk_9463234</v>
      </c>
      <c r="J666" s="7" t="s">
        <v>3973</v>
      </c>
      <c r="K666" s="7" t="s">
        <v>3998</v>
      </c>
      <c r="L666" s="7" t="s">
        <v>3975</v>
      </c>
      <c r="M666" s="7" t="s">
        <v>3976</v>
      </c>
      <c r="O666" s="7" t="str">
        <f t="shared" si="226"/>
        <v>hp_15445643;atk_9463234;hit_500000;miss_105;cirt_0;cirtSub_-3500</v>
      </c>
      <c r="V666" s="7" t="str">
        <f t="shared" si="221"/>
        <v>流星瀑布9-6</v>
      </c>
      <c r="W666" s="7">
        <f t="shared" si="212"/>
        <v>1151</v>
      </c>
      <c r="X666" s="9" t="s">
        <v>909</v>
      </c>
      <c r="Y666" s="9">
        <v>6</v>
      </c>
      <c r="Z666" s="8">
        <f t="shared" si="230"/>
        <v>3486</v>
      </c>
      <c r="AA666" s="6" t="s">
        <v>3967</v>
      </c>
      <c r="AB666" s="6">
        <v>2997418</v>
      </c>
      <c r="AC666" s="6">
        <f t="shared" si="213"/>
        <v>1.2349999999999999</v>
      </c>
      <c r="AD666" s="6">
        <f t="shared" si="214"/>
        <v>3701811</v>
      </c>
      <c r="AE666" s="6">
        <f t="shared" si="218"/>
        <v>1092126</v>
      </c>
      <c r="AF666" s="6">
        <v>870000</v>
      </c>
      <c r="AG666" s="11">
        <f t="shared" si="216"/>
        <v>5663937</v>
      </c>
      <c r="AH666">
        <f t="shared" si="215"/>
        <v>1.8896053203123488</v>
      </c>
      <c r="AI666" s="53">
        <v>0.65</v>
      </c>
      <c r="AJ666" s="7" t="str">
        <f t="shared" si="223"/>
        <v>hp_5663937</v>
      </c>
      <c r="AK666" s="7" t="s">
        <v>3968</v>
      </c>
      <c r="AL666" s="7">
        <v>543200</v>
      </c>
      <c r="AM666" s="7">
        <f>INT(IF(MOD(Y666,3)=0,INT(AL666*0.55),INT(AL666*0.35)))</f>
        <v>298760</v>
      </c>
      <c r="AN666" s="54">
        <f t="shared" si="227"/>
        <v>667181</v>
      </c>
      <c r="AO666" s="7" t="str">
        <f t="shared" si="228"/>
        <v>atk_667181</v>
      </c>
      <c r="AP666" s="7" t="s">
        <v>3973</v>
      </c>
      <c r="AQ666" s="7" t="s">
        <v>3989</v>
      </c>
      <c r="AR666" s="7" t="s">
        <v>3975</v>
      </c>
      <c r="AS666" s="7" t="s">
        <v>3976</v>
      </c>
      <c r="AU666" s="7" t="str">
        <f t="shared" si="229"/>
        <v>hp_5663937;atk_667181;hit_500000;miss_60;cirt_0;cirtSub_-3500</v>
      </c>
    </row>
    <row r="667" spans="1:47" x14ac:dyDescent="0.2">
      <c r="A667" s="8" t="s">
        <v>2513</v>
      </c>
      <c r="B667" s="6" t="s">
        <v>3967</v>
      </c>
      <c r="C667" s="6">
        <v>915585</v>
      </c>
      <c r="D667" s="6">
        <v>15487669</v>
      </c>
      <c r="E667" s="6" t="str">
        <f t="shared" si="224"/>
        <v>hp_15487669</v>
      </c>
      <c r="F667" s="7" t="s">
        <v>3968</v>
      </c>
      <c r="G667" s="6">
        <v>3329400</v>
      </c>
      <c r="H667" s="7">
        <f t="shared" si="231"/>
        <v>9463234</v>
      </c>
      <c r="I667" s="7" t="str">
        <f t="shared" si="225"/>
        <v>atk_9463234</v>
      </c>
      <c r="J667" s="7" t="s">
        <v>3973</v>
      </c>
      <c r="K667" s="7" t="s">
        <v>3998</v>
      </c>
      <c r="L667" s="7" t="s">
        <v>3975</v>
      </c>
      <c r="M667" s="7" t="s">
        <v>3976</v>
      </c>
      <c r="O667" s="7" t="str">
        <f t="shared" si="226"/>
        <v>hp_15487669;atk_9463234;hit_500000;miss_105;cirt_0;cirtSub_-3500</v>
      </c>
      <c r="V667" s="7" t="str">
        <f t="shared" si="221"/>
        <v>流星瀑布9-7</v>
      </c>
      <c r="W667" s="7">
        <f t="shared" si="212"/>
        <v>1153</v>
      </c>
      <c r="X667" s="9" t="s">
        <v>909</v>
      </c>
      <c r="Y667" s="9">
        <v>7</v>
      </c>
      <c r="Z667" s="8">
        <f t="shared" si="230"/>
        <v>3493</v>
      </c>
      <c r="AA667" s="6" t="s">
        <v>3967</v>
      </c>
      <c r="AB667" s="6">
        <v>3002704</v>
      </c>
      <c r="AC667" s="6">
        <f t="shared" si="213"/>
        <v>1.2349999999999999</v>
      </c>
      <c r="AD667" s="6">
        <f t="shared" si="214"/>
        <v>3708339</v>
      </c>
      <c r="AE667" s="6">
        <f t="shared" si="218"/>
        <v>1092126</v>
      </c>
      <c r="AF667" s="6">
        <v>870000</v>
      </c>
      <c r="AG667" s="11">
        <f t="shared" si="216"/>
        <v>5670465</v>
      </c>
      <c r="AH667">
        <f t="shared" si="215"/>
        <v>1.8884528744758058</v>
      </c>
      <c r="AI667" s="53">
        <v>0.65</v>
      </c>
      <c r="AJ667" s="7" t="str">
        <f t="shared" si="223"/>
        <v>hp_5670465</v>
      </c>
      <c r="AK667" s="7" t="s">
        <v>3968</v>
      </c>
      <c r="AL667" s="7">
        <v>544120</v>
      </c>
      <c r="AM667" s="7">
        <f>INT(IF(MOD(Y667,3)=0,INT(AL667*0.55),INT(AL667*0.35)))</f>
        <v>190442</v>
      </c>
      <c r="AN667" s="54">
        <f t="shared" si="227"/>
        <v>667904</v>
      </c>
      <c r="AO667" s="7" t="str">
        <f t="shared" si="228"/>
        <v>atk_667904</v>
      </c>
      <c r="AP667" s="7" t="s">
        <v>3973</v>
      </c>
      <c r="AQ667" s="7" t="s">
        <v>3989</v>
      </c>
      <c r="AR667" s="7" t="s">
        <v>3975</v>
      </c>
      <c r="AS667" s="7" t="s">
        <v>3976</v>
      </c>
      <c r="AU667" s="7" t="str">
        <f t="shared" si="229"/>
        <v>hp_5670465;atk_667904;hit_500000;miss_60;cirt_0;cirtSub_-3500</v>
      </c>
    </row>
    <row r="668" spans="1:47" x14ac:dyDescent="0.2">
      <c r="A668" s="8" t="s">
        <v>2513</v>
      </c>
      <c r="B668" s="6" t="s">
        <v>3967</v>
      </c>
      <c r="C668" s="6">
        <v>915585</v>
      </c>
      <c r="D668" s="6">
        <v>15529764</v>
      </c>
      <c r="E668" s="6" t="str">
        <f t="shared" si="224"/>
        <v>hp_15529764</v>
      </c>
      <c r="F668" s="7" t="s">
        <v>3968</v>
      </c>
      <c r="G668" s="6">
        <v>3329400</v>
      </c>
      <c r="H668" s="7">
        <f t="shared" si="231"/>
        <v>9463234</v>
      </c>
      <c r="I668" s="7" t="str">
        <f t="shared" si="225"/>
        <v>atk_9463234</v>
      </c>
      <c r="J668" s="7" t="s">
        <v>3973</v>
      </c>
      <c r="K668" s="7" t="s">
        <v>3998</v>
      </c>
      <c r="L668" s="7" t="s">
        <v>3975</v>
      </c>
      <c r="M668" s="7" t="s">
        <v>3976</v>
      </c>
      <c r="O668" s="7" t="str">
        <f t="shared" si="226"/>
        <v>hp_15529764;atk_9463234;hit_500000;miss_105;cirt_0;cirtSub_-3500</v>
      </c>
      <c r="V668" s="7" t="str">
        <f t="shared" si="221"/>
        <v>流星瀑布9-8</v>
      </c>
      <c r="W668" s="7">
        <f t="shared" si="212"/>
        <v>1155</v>
      </c>
      <c r="X668" s="9" t="s">
        <v>909</v>
      </c>
      <c r="Y668" s="9">
        <v>8</v>
      </c>
      <c r="Z668" s="8">
        <f t="shared" si="230"/>
        <v>3501</v>
      </c>
      <c r="AA668" s="6" t="s">
        <v>3967</v>
      </c>
      <c r="AB668" s="6">
        <v>3007990</v>
      </c>
      <c r="AC668" s="6">
        <f t="shared" si="213"/>
        <v>1.2349999999999999</v>
      </c>
      <c r="AD668" s="6">
        <f t="shared" si="214"/>
        <v>3714867</v>
      </c>
      <c r="AE668" s="6">
        <f t="shared" si="218"/>
        <v>1092126</v>
      </c>
      <c r="AF668" s="6">
        <v>870000</v>
      </c>
      <c r="AG668" s="11">
        <f t="shared" si="216"/>
        <v>5676993</v>
      </c>
      <c r="AH668">
        <f t="shared" si="215"/>
        <v>1.8873044790707416</v>
      </c>
      <c r="AI668" s="53">
        <v>0.65</v>
      </c>
      <c r="AJ668" s="7" t="str">
        <f t="shared" si="223"/>
        <v>hp_5676993</v>
      </c>
      <c r="AK668" s="7" t="s">
        <v>3968</v>
      </c>
      <c r="AL668" s="7">
        <v>545040</v>
      </c>
      <c r="AM668" s="7">
        <f>INT(IF(MOD(Y668,3)=0,INT(AL668*0.55),INT(AL668*0.35)))</f>
        <v>190764</v>
      </c>
      <c r="AN668" s="54">
        <f t="shared" si="227"/>
        <v>668626</v>
      </c>
      <c r="AO668" s="7" t="str">
        <f t="shared" si="228"/>
        <v>atk_668626</v>
      </c>
      <c r="AP668" s="7" t="s">
        <v>3973</v>
      </c>
      <c r="AQ668" s="7" t="s">
        <v>3989</v>
      </c>
      <c r="AR668" s="7" t="s">
        <v>3975</v>
      </c>
      <c r="AS668" s="7" t="s">
        <v>3976</v>
      </c>
      <c r="AU668" s="7" t="str">
        <f t="shared" si="229"/>
        <v>hp_5676993;atk_668626;hit_500000;miss_60;cirt_0;cirtSub_-3500</v>
      </c>
    </row>
    <row r="669" spans="1:47" x14ac:dyDescent="0.2">
      <c r="A669" s="8" t="s">
        <v>2514</v>
      </c>
      <c r="B669" s="6" t="s">
        <v>3967</v>
      </c>
      <c r="C669" s="6">
        <v>923615</v>
      </c>
      <c r="D669" s="6">
        <v>15636911</v>
      </c>
      <c r="E669" s="6" t="str">
        <f t="shared" si="224"/>
        <v>hp_15636911</v>
      </c>
      <c r="F669" s="7" t="s">
        <v>3968</v>
      </c>
      <c r="G669" s="6">
        <v>3358600</v>
      </c>
      <c r="H669" s="7">
        <f t="shared" si="231"/>
        <v>9574520</v>
      </c>
      <c r="I669" s="7" t="str">
        <f t="shared" si="225"/>
        <v>atk_9574520</v>
      </c>
      <c r="J669" s="7" t="s">
        <v>3973</v>
      </c>
      <c r="K669" s="7" t="s">
        <v>3998</v>
      </c>
      <c r="L669" s="7" t="s">
        <v>3975</v>
      </c>
      <c r="M669" s="7" t="s">
        <v>3976</v>
      </c>
      <c r="O669" s="7" t="str">
        <f t="shared" si="226"/>
        <v>hp_15636911;atk_9574520;hit_500000;miss_105;cirt_0;cirtSub_-3500</v>
      </c>
      <c r="V669" s="7" t="str">
        <f t="shared" si="221"/>
        <v>流星瀑布9-9</v>
      </c>
      <c r="W669" s="7">
        <f t="shared" ref="W669:W732" si="234">W668+2</f>
        <v>1157</v>
      </c>
      <c r="X669" s="9" t="s">
        <v>909</v>
      </c>
      <c r="Y669" s="9">
        <v>9</v>
      </c>
      <c r="Z669" s="8">
        <f t="shared" si="230"/>
        <v>3510</v>
      </c>
      <c r="AA669" s="6" t="s">
        <v>3967</v>
      </c>
      <c r="AB669" s="6">
        <v>3013277</v>
      </c>
      <c r="AC669" s="6">
        <f t="shared" si="213"/>
        <v>1.2375</v>
      </c>
      <c r="AD669" s="6">
        <f t="shared" si="214"/>
        <v>3728930</v>
      </c>
      <c r="AE669" s="6">
        <f t="shared" si="218"/>
        <v>1092126</v>
      </c>
      <c r="AF669" s="6">
        <v>870000</v>
      </c>
      <c r="AG669" s="11">
        <f t="shared" si="216"/>
        <v>5691056</v>
      </c>
      <c r="AH669">
        <f t="shared" si="215"/>
        <v>1.8886600866763992</v>
      </c>
      <c r="AI669" s="53">
        <v>0.65</v>
      </c>
      <c r="AJ669" s="7" t="str">
        <f t="shared" si="223"/>
        <v>hp_5691056</v>
      </c>
      <c r="AK669" s="7" t="s">
        <v>3968</v>
      </c>
      <c r="AL669" s="7">
        <v>545960</v>
      </c>
      <c r="AM669" s="7">
        <f>INT(IF(MOD(Y669,3)=0,INT(AL669*0.55),INT(AL669*0.35)))</f>
        <v>300278</v>
      </c>
      <c r="AN669" s="54">
        <f t="shared" si="227"/>
        <v>670236</v>
      </c>
      <c r="AO669" s="7" t="str">
        <f t="shared" si="228"/>
        <v>atk_670236</v>
      </c>
      <c r="AP669" s="7" t="s">
        <v>3973</v>
      </c>
      <c r="AQ669" s="7" t="s">
        <v>3989</v>
      </c>
      <c r="AR669" s="7" t="s">
        <v>3975</v>
      </c>
      <c r="AS669" s="7" t="s">
        <v>3976</v>
      </c>
      <c r="AU669" s="7" t="str">
        <f t="shared" si="229"/>
        <v>hp_5691056;atk_670236;hit_500000;miss_60;cirt_0;cirtSub_-3500</v>
      </c>
    </row>
    <row r="670" spans="1:47" s="12" customFormat="1" x14ac:dyDescent="0.2">
      <c r="A670" s="8" t="s">
        <v>2514</v>
      </c>
      <c r="B670" s="6" t="s">
        <v>3967</v>
      </c>
      <c r="C670" s="6">
        <v>923615</v>
      </c>
      <c r="D670" s="6">
        <v>15679186</v>
      </c>
      <c r="E670" s="6" t="str">
        <f t="shared" si="224"/>
        <v>hp_15679186</v>
      </c>
      <c r="F670" s="7" t="s">
        <v>3968</v>
      </c>
      <c r="G670" s="6">
        <v>3358600</v>
      </c>
      <c r="H670" s="7">
        <f t="shared" si="231"/>
        <v>9574520</v>
      </c>
      <c r="I670" s="7" t="str">
        <f t="shared" si="225"/>
        <v>atk_9574520</v>
      </c>
      <c r="J670" s="7" t="s">
        <v>3973</v>
      </c>
      <c r="K670" s="7" t="s">
        <v>3998</v>
      </c>
      <c r="L670" s="7" t="s">
        <v>3975</v>
      </c>
      <c r="M670" s="7" t="s">
        <v>3976</v>
      </c>
      <c r="N670" s="7"/>
      <c r="O670" s="7" t="str">
        <f t="shared" si="226"/>
        <v>hp_15679186;atk_9574520;hit_500000;miss_105;cirt_0;cirtSub_-3500</v>
      </c>
      <c r="P670" s="7"/>
      <c r="Q670" s="7"/>
      <c r="R670" s="7"/>
      <c r="S670" s="7"/>
      <c r="T670" s="7"/>
      <c r="V670" s="12" t="str">
        <f t="shared" si="221"/>
        <v>流星瀑布9-10</v>
      </c>
      <c r="W670" s="12">
        <f t="shared" si="234"/>
        <v>1159</v>
      </c>
      <c r="X670" s="5" t="s">
        <v>909</v>
      </c>
      <c r="Y670" s="5">
        <v>10</v>
      </c>
      <c r="Z670" s="5">
        <f t="shared" si="230"/>
        <v>3520</v>
      </c>
      <c r="AA670" s="11" t="s">
        <v>3967</v>
      </c>
      <c r="AB670" s="11">
        <v>3018564</v>
      </c>
      <c r="AC670" s="11">
        <f t="shared" si="213"/>
        <v>1.2375</v>
      </c>
      <c r="AD670" s="11">
        <f t="shared" si="214"/>
        <v>3735472</v>
      </c>
      <c r="AE670" s="6">
        <f t="shared" si="218"/>
        <v>1092126</v>
      </c>
      <c r="AF670" s="11">
        <v>870000</v>
      </c>
      <c r="AG670" s="11">
        <f t="shared" si="216"/>
        <v>5697598</v>
      </c>
      <c r="AH670">
        <f t="shared" si="215"/>
        <v>1.8875193635119216</v>
      </c>
      <c r="AI670" s="53">
        <v>0.65</v>
      </c>
      <c r="AJ670" s="7" t="str">
        <f t="shared" si="223"/>
        <v>hp_5697598</v>
      </c>
      <c r="AK670" s="12" t="s">
        <v>3968</v>
      </c>
      <c r="AL670" s="12">
        <v>546880</v>
      </c>
      <c r="AM670" s="7">
        <f>INT(IF(MOD(Y670,3)=0,INT(AL670*0.55),INT(AL670*0.35)))</f>
        <v>191408</v>
      </c>
      <c r="AN670" s="54">
        <f t="shared" si="227"/>
        <v>670960</v>
      </c>
      <c r="AO670" s="7" t="str">
        <f t="shared" si="228"/>
        <v>atk_670960</v>
      </c>
      <c r="AP670" s="12" t="s">
        <v>3973</v>
      </c>
      <c r="AQ670" s="12" t="s">
        <v>3989</v>
      </c>
      <c r="AR670" s="12" t="s">
        <v>3975</v>
      </c>
      <c r="AS670" s="12" t="s">
        <v>3976</v>
      </c>
      <c r="AU670" s="12" t="str">
        <f t="shared" si="229"/>
        <v>hp_5697598;atk_670960;hit_500000;miss_60;cirt_0;cirtSub_-3500</v>
      </c>
    </row>
    <row r="671" spans="1:47" x14ac:dyDescent="0.2">
      <c r="A671" s="8" t="s">
        <v>2514</v>
      </c>
      <c r="B671" s="6" t="s">
        <v>3967</v>
      </c>
      <c r="C671" s="6">
        <v>923615</v>
      </c>
      <c r="D671" s="6">
        <v>15721528</v>
      </c>
      <c r="E671" s="6" t="str">
        <f t="shared" si="224"/>
        <v>hp_15721528</v>
      </c>
      <c r="F671" s="7" t="s">
        <v>3968</v>
      </c>
      <c r="G671" s="6">
        <v>3358600</v>
      </c>
      <c r="H671" s="7">
        <f t="shared" si="231"/>
        <v>9574520</v>
      </c>
      <c r="I671" s="7" t="str">
        <f t="shared" si="225"/>
        <v>atk_9574520</v>
      </c>
      <c r="J671" s="7" t="s">
        <v>3973</v>
      </c>
      <c r="K671" s="7" t="s">
        <v>3998</v>
      </c>
      <c r="L671" s="7" t="s">
        <v>3975</v>
      </c>
      <c r="M671" s="7" t="s">
        <v>3976</v>
      </c>
      <c r="O671" s="7" t="str">
        <f t="shared" si="226"/>
        <v>hp_15721528;atk_9574520;hit_500000;miss_105;cirt_0;cirtSub_-3500</v>
      </c>
      <c r="V671" s="7" t="str">
        <f t="shared" si="221"/>
        <v>流星瀑布10-1</v>
      </c>
      <c r="W671" s="7">
        <f t="shared" si="234"/>
        <v>1161</v>
      </c>
      <c r="X671" s="9" t="s">
        <v>910</v>
      </c>
      <c r="Y671" s="9">
        <v>1</v>
      </c>
      <c r="Z671" s="8">
        <f t="shared" si="230"/>
        <v>3521</v>
      </c>
      <c r="AA671" s="6" t="s">
        <v>3967</v>
      </c>
      <c r="AB671" s="6">
        <v>3023853</v>
      </c>
      <c r="AC671" s="6">
        <f t="shared" ref="AC671:AC734" si="235">0.6+INT((Z671-1)/55)*0.01+INT(Y671/3)*0.0025</f>
        <v>1.24</v>
      </c>
      <c r="AD671" s="6">
        <f t="shared" ref="AD671:AD734" si="236">INT(AB671*AC671)</f>
        <v>3749577</v>
      </c>
      <c r="AE671" s="6">
        <f t="shared" ref="AE671" si="237">IF(MOD(Y671,1)=0,INT(AD670*0.3),0)</f>
        <v>1120641</v>
      </c>
      <c r="AF671" s="6">
        <v>870000</v>
      </c>
      <c r="AG671" s="11">
        <f t="shared" si="216"/>
        <v>5740218</v>
      </c>
      <c r="AH671">
        <f t="shared" si="215"/>
        <v>1.8983125171759341</v>
      </c>
      <c r="AI671" s="53">
        <v>0.65</v>
      </c>
      <c r="AJ671" s="7" t="str">
        <f t="shared" si="223"/>
        <v>hp_5740218</v>
      </c>
      <c r="AK671" s="7" t="s">
        <v>3968</v>
      </c>
      <c r="AL671" s="7">
        <v>547800</v>
      </c>
      <c r="AM671" s="7">
        <f>INT(IF(MOD(Y671,3)=0,INT(AL671*0.55),INT(AL671*0.35)))</f>
        <v>191730</v>
      </c>
      <c r="AN671" s="54">
        <f t="shared" si="227"/>
        <v>675932</v>
      </c>
      <c r="AO671" s="7" t="str">
        <f t="shared" si="228"/>
        <v>atk_675932</v>
      </c>
      <c r="AP671" s="7" t="s">
        <v>3973</v>
      </c>
      <c r="AQ671" s="7" t="s">
        <v>3989</v>
      </c>
      <c r="AR671" s="7" t="s">
        <v>3975</v>
      </c>
      <c r="AS671" s="7" t="s">
        <v>3976</v>
      </c>
      <c r="AU671" s="7" t="str">
        <f t="shared" si="229"/>
        <v>hp_5740218;atk_675932;hit_500000;miss_60;cirt_0;cirtSub_-3500</v>
      </c>
    </row>
    <row r="672" spans="1:47" x14ac:dyDescent="0.2">
      <c r="A672" s="8" t="s">
        <v>2515</v>
      </c>
      <c r="B672" s="6" t="s">
        <v>3967</v>
      </c>
      <c r="C672" s="6">
        <v>931645</v>
      </c>
      <c r="D672" s="6">
        <v>15829339</v>
      </c>
      <c r="E672" s="6" t="str">
        <f t="shared" si="224"/>
        <v>hp_15829339</v>
      </c>
      <c r="F672" s="7" t="s">
        <v>3968</v>
      </c>
      <c r="G672" s="6">
        <v>3387800</v>
      </c>
      <c r="H672" s="7">
        <f t="shared" si="231"/>
        <v>9686375</v>
      </c>
      <c r="I672" s="7" t="str">
        <f t="shared" si="225"/>
        <v>atk_9686375</v>
      </c>
      <c r="J672" s="7" t="s">
        <v>3973</v>
      </c>
      <c r="K672" s="7" t="s">
        <v>3998</v>
      </c>
      <c r="L672" s="7" t="s">
        <v>3975</v>
      </c>
      <c r="M672" s="7" t="s">
        <v>3976</v>
      </c>
      <c r="O672" s="7" t="str">
        <f t="shared" si="226"/>
        <v>hp_15829339;atk_9686375;hit_500000;miss_105;cirt_0;cirtSub_-3500</v>
      </c>
      <c r="V672" s="7" t="str">
        <f t="shared" si="221"/>
        <v>流星瀑布10-2</v>
      </c>
      <c r="W672" s="7">
        <f t="shared" si="234"/>
        <v>1163</v>
      </c>
      <c r="X672" s="9" t="s">
        <v>910</v>
      </c>
      <c r="Y672" s="9">
        <v>2</v>
      </c>
      <c r="Z672" s="8">
        <f t="shared" si="230"/>
        <v>3523</v>
      </c>
      <c r="AA672" s="6" t="s">
        <v>3967</v>
      </c>
      <c r="AB672" s="6">
        <v>3029142</v>
      </c>
      <c r="AC672" s="6">
        <f t="shared" si="235"/>
        <v>1.24</v>
      </c>
      <c r="AD672" s="6">
        <f t="shared" si="236"/>
        <v>3756136</v>
      </c>
      <c r="AE672" s="6">
        <f t="shared" si="218"/>
        <v>1120641</v>
      </c>
      <c r="AF672" s="6">
        <v>870000</v>
      </c>
      <c r="AG672" s="11">
        <f t="shared" si="216"/>
        <v>5746777</v>
      </c>
      <c r="AH672">
        <f t="shared" ref="AH672:AH735" si="238">AG672/AB672</f>
        <v>1.897163289142602</v>
      </c>
      <c r="AI672" s="53">
        <v>0.65</v>
      </c>
      <c r="AJ672" s="7" t="str">
        <f t="shared" si="223"/>
        <v>hp_5746777</v>
      </c>
      <c r="AK672" s="7" t="s">
        <v>3968</v>
      </c>
      <c r="AL672" s="7">
        <v>548720</v>
      </c>
      <c r="AM672" s="7">
        <f>INT(IF(MOD(Y672,3)=0,INT(AL672*0.55),INT(AL672*0.35)))</f>
        <v>192052</v>
      </c>
      <c r="AN672" s="54">
        <f t="shared" si="227"/>
        <v>676657</v>
      </c>
      <c r="AO672" s="7" t="str">
        <f t="shared" si="228"/>
        <v>atk_676657</v>
      </c>
      <c r="AP672" s="7" t="s">
        <v>3973</v>
      </c>
      <c r="AQ672" s="7" t="s">
        <v>3989</v>
      </c>
      <c r="AR672" s="7" t="s">
        <v>3975</v>
      </c>
      <c r="AS672" s="7" t="s">
        <v>3976</v>
      </c>
      <c r="AU672" s="7" t="str">
        <f t="shared" si="229"/>
        <v>hp_5746777;atk_676657;hit_500000;miss_60;cirt_0;cirtSub_-3500</v>
      </c>
    </row>
    <row r="673" spans="1:47" x14ac:dyDescent="0.2">
      <c r="A673" s="8" t="s">
        <v>2515</v>
      </c>
      <c r="B673" s="6" t="s">
        <v>3967</v>
      </c>
      <c r="C673" s="6">
        <v>931645</v>
      </c>
      <c r="D673" s="6">
        <v>15871861</v>
      </c>
      <c r="E673" s="6" t="str">
        <f t="shared" si="224"/>
        <v>hp_15871861</v>
      </c>
      <c r="F673" s="7" t="s">
        <v>3968</v>
      </c>
      <c r="G673" s="6">
        <v>3387800</v>
      </c>
      <c r="H673" s="7">
        <f t="shared" si="231"/>
        <v>9686375</v>
      </c>
      <c r="I673" s="7" t="str">
        <f t="shared" si="225"/>
        <v>atk_9686375</v>
      </c>
      <c r="J673" s="7" t="s">
        <v>3973</v>
      </c>
      <c r="K673" s="7" t="s">
        <v>3998</v>
      </c>
      <c r="L673" s="7" t="s">
        <v>3975</v>
      </c>
      <c r="M673" s="7" t="s">
        <v>3976</v>
      </c>
      <c r="O673" s="7" t="str">
        <f t="shared" si="226"/>
        <v>hp_15871861;atk_9686375;hit_500000;miss_105;cirt_0;cirtSub_-3500</v>
      </c>
      <c r="V673" s="7" t="str">
        <f t="shared" si="221"/>
        <v>流星瀑布10-3</v>
      </c>
      <c r="W673" s="7">
        <f t="shared" si="234"/>
        <v>1165</v>
      </c>
      <c r="X673" s="9" t="s">
        <v>910</v>
      </c>
      <c r="Y673" s="9">
        <v>3</v>
      </c>
      <c r="Z673" s="8">
        <f t="shared" si="230"/>
        <v>3526</v>
      </c>
      <c r="AA673" s="6" t="s">
        <v>3967</v>
      </c>
      <c r="AB673" s="6">
        <v>3034432</v>
      </c>
      <c r="AC673" s="6">
        <f t="shared" si="235"/>
        <v>1.2424999999999999</v>
      </c>
      <c r="AD673" s="6">
        <f t="shared" si="236"/>
        <v>3770281</v>
      </c>
      <c r="AE673" s="6">
        <f t="shared" si="218"/>
        <v>1120641</v>
      </c>
      <c r="AF673" s="6">
        <v>870000</v>
      </c>
      <c r="AG673" s="11">
        <f t="shared" ref="AG673:AG736" si="239">INT(AD673*1)+AF673+AE673</f>
        <v>5760922</v>
      </c>
      <c r="AH673">
        <f t="shared" si="238"/>
        <v>1.8985174161095058</v>
      </c>
      <c r="AI673" s="53">
        <v>0.65</v>
      </c>
      <c r="AJ673" s="7" t="str">
        <f t="shared" si="223"/>
        <v>hp_5760922</v>
      </c>
      <c r="AK673" s="7" t="s">
        <v>3968</v>
      </c>
      <c r="AL673" s="7">
        <v>549640</v>
      </c>
      <c r="AM673" s="7">
        <f>INT(IF(MOD(Y673,3)=0,INT(AL673*0.55),INT(AL673*0.35)))</f>
        <v>302302</v>
      </c>
      <c r="AN673" s="54">
        <f t="shared" si="227"/>
        <v>678275</v>
      </c>
      <c r="AO673" s="7" t="str">
        <f t="shared" si="228"/>
        <v>atk_678275</v>
      </c>
      <c r="AP673" s="7" t="s">
        <v>3973</v>
      </c>
      <c r="AQ673" s="7" t="s">
        <v>3989</v>
      </c>
      <c r="AR673" s="7" t="s">
        <v>3975</v>
      </c>
      <c r="AS673" s="7" t="s">
        <v>3976</v>
      </c>
      <c r="AU673" s="7" t="str">
        <f t="shared" si="229"/>
        <v>hp_5760922;atk_678275;hit_500000;miss_60;cirt_0;cirtSub_-3500</v>
      </c>
    </row>
    <row r="674" spans="1:47" x14ac:dyDescent="0.2">
      <c r="A674" s="8" t="s">
        <v>2515</v>
      </c>
      <c r="B674" s="6" t="s">
        <v>3967</v>
      </c>
      <c r="C674" s="6">
        <v>931645</v>
      </c>
      <c r="D674" s="6">
        <v>15914452</v>
      </c>
      <c r="E674" s="6" t="str">
        <f t="shared" si="224"/>
        <v>hp_15914452</v>
      </c>
      <c r="F674" s="7" t="s">
        <v>3968</v>
      </c>
      <c r="G674" s="6">
        <v>3387800</v>
      </c>
      <c r="H674" s="7">
        <f t="shared" si="231"/>
        <v>9686375</v>
      </c>
      <c r="I674" s="7" t="str">
        <f t="shared" si="225"/>
        <v>atk_9686375</v>
      </c>
      <c r="J674" s="7" t="s">
        <v>3973</v>
      </c>
      <c r="K674" s="7" t="s">
        <v>3998</v>
      </c>
      <c r="L674" s="7" t="s">
        <v>3975</v>
      </c>
      <c r="M674" s="7" t="s">
        <v>3976</v>
      </c>
      <c r="O674" s="7" t="str">
        <f t="shared" si="226"/>
        <v>hp_15914452;atk_9686375;hit_500000;miss_105;cirt_0;cirtSub_-3500</v>
      </c>
      <c r="V674" s="7" t="str">
        <f t="shared" si="221"/>
        <v>流星瀑布10-4</v>
      </c>
      <c r="W674" s="7">
        <f t="shared" si="234"/>
        <v>1167</v>
      </c>
      <c r="X674" s="9" t="s">
        <v>910</v>
      </c>
      <c r="Y674" s="9">
        <v>4</v>
      </c>
      <c r="Z674" s="8">
        <f t="shared" si="230"/>
        <v>3530</v>
      </c>
      <c r="AA674" s="6" t="s">
        <v>3967</v>
      </c>
      <c r="AB674" s="6">
        <v>3039722</v>
      </c>
      <c r="AC674" s="6">
        <f t="shared" si="235"/>
        <v>1.2424999999999999</v>
      </c>
      <c r="AD674" s="6">
        <f t="shared" si="236"/>
        <v>3776854</v>
      </c>
      <c r="AE674" s="6">
        <f t="shared" si="218"/>
        <v>1120641</v>
      </c>
      <c r="AF674" s="6">
        <v>870000</v>
      </c>
      <c r="AG674" s="11">
        <f t="shared" si="239"/>
        <v>5767495</v>
      </c>
      <c r="AH674">
        <f t="shared" si="238"/>
        <v>1.8973758126565521</v>
      </c>
      <c r="AI674" s="53">
        <v>0.65</v>
      </c>
      <c r="AJ674" s="7" t="str">
        <f t="shared" si="223"/>
        <v>hp_5767495</v>
      </c>
      <c r="AK674" s="7" t="s">
        <v>3968</v>
      </c>
      <c r="AL674" s="7">
        <v>550560</v>
      </c>
      <c r="AM674" s="7">
        <f>INT(IF(MOD(Y674,3)=0,INT(AL674*0.55),INT(AL674*0.35)))</f>
        <v>192696</v>
      </c>
      <c r="AN674" s="54">
        <f t="shared" si="227"/>
        <v>679002</v>
      </c>
      <c r="AO674" s="7" t="str">
        <f t="shared" si="228"/>
        <v>atk_679002</v>
      </c>
      <c r="AP674" s="7" t="s">
        <v>3973</v>
      </c>
      <c r="AQ674" s="7" t="s">
        <v>3989</v>
      </c>
      <c r="AR674" s="7" t="s">
        <v>3975</v>
      </c>
      <c r="AS674" s="7" t="s">
        <v>3976</v>
      </c>
      <c r="AU674" s="7" t="str">
        <f t="shared" si="229"/>
        <v>hp_5767495;atk_679002;hit_500000;miss_60;cirt_0;cirtSub_-3500</v>
      </c>
    </row>
    <row r="675" spans="1:47" x14ac:dyDescent="0.2">
      <c r="A675" s="8" t="s">
        <v>3436</v>
      </c>
      <c r="B675" s="6" t="s">
        <v>3967</v>
      </c>
      <c r="C675" s="6">
        <v>939675</v>
      </c>
      <c r="D675" s="6">
        <v>16022924</v>
      </c>
      <c r="E675" s="6" t="str">
        <f t="shared" si="224"/>
        <v>hp_16022924</v>
      </c>
      <c r="F675" s="7" t="s">
        <v>3968</v>
      </c>
      <c r="G675" s="6">
        <v>3417000</v>
      </c>
      <c r="H675" s="7">
        <f t="shared" si="231"/>
        <v>9798799</v>
      </c>
      <c r="I675" s="7" t="str">
        <f t="shared" si="225"/>
        <v>atk_9798799</v>
      </c>
      <c r="J675" s="7" t="s">
        <v>3973</v>
      </c>
      <c r="K675" s="7" t="s">
        <v>3998</v>
      </c>
      <c r="L675" s="7" t="s">
        <v>3975</v>
      </c>
      <c r="M675" s="7" t="s">
        <v>3976</v>
      </c>
      <c r="O675" s="7" t="str">
        <f t="shared" si="226"/>
        <v>hp_16022924;atk_9798799;hit_500000;miss_105;cirt_0;cirtSub_-3500</v>
      </c>
      <c r="V675" s="7" t="str">
        <f t="shared" si="221"/>
        <v>流星瀑布10-5</v>
      </c>
      <c r="W675" s="7">
        <f t="shared" si="234"/>
        <v>1169</v>
      </c>
      <c r="X675" s="9" t="s">
        <v>910</v>
      </c>
      <c r="Y675" s="9">
        <v>5</v>
      </c>
      <c r="Z675" s="8">
        <f t="shared" si="230"/>
        <v>3535</v>
      </c>
      <c r="AA675" s="6" t="s">
        <v>3967</v>
      </c>
      <c r="AB675" s="6">
        <v>3045014</v>
      </c>
      <c r="AC675" s="6">
        <f t="shared" si="235"/>
        <v>1.2424999999999999</v>
      </c>
      <c r="AD675" s="6">
        <f t="shared" si="236"/>
        <v>3783429</v>
      </c>
      <c r="AE675" s="6">
        <f t="shared" si="218"/>
        <v>1120641</v>
      </c>
      <c r="AF675" s="6">
        <v>870000</v>
      </c>
      <c r="AG675" s="11">
        <f t="shared" si="239"/>
        <v>5774070</v>
      </c>
      <c r="AH675">
        <f t="shared" si="238"/>
        <v>1.8962375870849855</v>
      </c>
      <c r="AI675" s="53">
        <v>0.65</v>
      </c>
      <c r="AJ675" s="7" t="str">
        <f t="shared" si="223"/>
        <v>hp_5774070</v>
      </c>
      <c r="AK675" s="7" t="s">
        <v>3968</v>
      </c>
      <c r="AL675" s="7">
        <v>551480</v>
      </c>
      <c r="AM675" s="7">
        <f>INT(IF(MOD(Y675,3)=0,INT(AL675*0.55),INT(AL675*0.35)))</f>
        <v>193018</v>
      </c>
      <c r="AN675" s="54">
        <f t="shared" si="227"/>
        <v>679729</v>
      </c>
      <c r="AO675" s="7" t="str">
        <f t="shared" si="228"/>
        <v>atk_679729</v>
      </c>
      <c r="AP675" s="7" t="s">
        <v>3973</v>
      </c>
      <c r="AQ675" s="7" t="s">
        <v>3989</v>
      </c>
      <c r="AR675" s="7" t="s">
        <v>3975</v>
      </c>
      <c r="AS675" s="7" t="s">
        <v>3976</v>
      </c>
      <c r="AU675" s="7" t="str">
        <f t="shared" si="229"/>
        <v>hp_5774070;atk_679729;hit_500000;miss_60;cirt_0;cirtSub_-3500</v>
      </c>
    </row>
    <row r="676" spans="1:47" x14ac:dyDescent="0.2">
      <c r="A676" s="8" t="s">
        <v>3436</v>
      </c>
      <c r="B676" s="6" t="s">
        <v>3967</v>
      </c>
      <c r="C676" s="6">
        <v>939675</v>
      </c>
      <c r="D676" s="6">
        <v>16065695</v>
      </c>
      <c r="E676" s="6" t="str">
        <f t="shared" si="224"/>
        <v>hp_16065695</v>
      </c>
      <c r="F676" s="7" t="s">
        <v>3968</v>
      </c>
      <c r="G676" s="6">
        <v>3417000</v>
      </c>
      <c r="H676" s="7">
        <f t="shared" si="231"/>
        <v>9798799</v>
      </c>
      <c r="I676" s="7" t="str">
        <f t="shared" si="225"/>
        <v>atk_9798799</v>
      </c>
      <c r="J676" s="7" t="s">
        <v>3973</v>
      </c>
      <c r="K676" s="7" t="s">
        <v>3998</v>
      </c>
      <c r="L676" s="7" t="s">
        <v>3975</v>
      </c>
      <c r="M676" s="7" t="s">
        <v>3976</v>
      </c>
      <c r="O676" s="7" t="str">
        <f t="shared" si="226"/>
        <v>hp_16065695;atk_9798799;hit_500000;miss_105;cirt_0;cirtSub_-3500</v>
      </c>
      <c r="V676" s="7" t="str">
        <f t="shared" si="221"/>
        <v>流星瀑布10-6</v>
      </c>
      <c r="W676" s="7">
        <f t="shared" si="234"/>
        <v>1171</v>
      </c>
      <c r="X676" s="9" t="s">
        <v>910</v>
      </c>
      <c r="Y676" s="9">
        <v>6</v>
      </c>
      <c r="Z676" s="8">
        <f t="shared" si="230"/>
        <v>3541</v>
      </c>
      <c r="AA676" s="6" t="s">
        <v>3967</v>
      </c>
      <c r="AB676" s="6">
        <v>3050305</v>
      </c>
      <c r="AC676" s="6">
        <f t="shared" si="235"/>
        <v>1.2449999999999999</v>
      </c>
      <c r="AD676" s="6">
        <f t="shared" si="236"/>
        <v>3797629</v>
      </c>
      <c r="AE676" s="6">
        <f t="shared" si="218"/>
        <v>1120641</v>
      </c>
      <c r="AF676" s="6">
        <v>870000</v>
      </c>
      <c r="AG676" s="11">
        <f t="shared" si="239"/>
        <v>5788270</v>
      </c>
      <c r="AH676">
        <f t="shared" si="238"/>
        <v>1.8976036822547253</v>
      </c>
      <c r="AI676" s="53">
        <v>0.65</v>
      </c>
      <c r="AJ676" s="7" t="str">
        <f t="shared" si="223"/>
        <v>hp_5788270</v>
      </c>
      <c r="AK676" s="7" t="s">
        <v>3968</v>
      </c>
      <c r="AL676" s="7">
        <v>552400</v>
      </c>
      <c r="AM676" s="7">
        <f>INT(IF(MOD(Y676,3)=0,INT(AL676*0.55),INT(AL676*0.35)))</f>
        <v>303820</v>
      </c>
      <c r="AN676" s="54">
        <f t="shared" si="227"/>
        <v>681353</v>
      </c>
      <c r="AO676" s="7" t="str">
        <f t="shared" si="228"/>
        <v>atk_681353</v>
      </c>
      <c r="AP676" s="7" t="s">
        <v>3973</v>
      </c>
      <c r="AQ676" s="7" t="s">
        <v>3989</v>
      </c>
      <c r="AR676" s="7" t="s">
        <v>3975</v>
      </c>
      <c r="AS676" s="7" t="s">
        <v>3976</v>
      </c>
      <c r="AU676" s="7" t="str">
        <f t="shared" si="229"/>
        <v>hp_5788270;atk_681353;hit_500000;miss_60;cirt_0;cirtSub_-3500</v>
      </c>
    </row>
    <row r="677" spans="1:47" x14ac:dyDescent="0.2">
      <c r="A677" s="8" t="s">
        <v>3436</v>
      </c>
      <c r="B677" s="6" t="s">
        <v>3967</v>
      </c>
      <c r="C677" s="6">
        <v>939675</v>
      </c>
      <c r="D677" s="6">
        <v>16108535</v>
      </c>
      <c r="E677" s="6" t="str">
        <f t="shared" si="224"/>
        <v>hp_16108535</v>
      </c>
      <c r="F677" s="7" t="s">
        <v>3968</v>
      </c>
      <c r="G677" s="6">
        <v>3417000</v>
      </c>
      <c r="H677" s="7">
        <f t="shared" si="231"/>
        <v>9798799</v>
      </c>
      <c r="I677" s="7" t="str">
        <f t="shared" si="225"/>
        <v>atk_9798799</v>
      </c>
      <c r="J677" s="7" t="s">
        <v>3973</v>
      </c>
      <c r="K677" s="7" t="s">
        <v>3998</v>
      </c>
      <c r="L677" s="7" t="s">
        <v>3975</v>
      </c>
      <c r="M677" s="7" t="s">
        <v>3976</v>
      </c>
      <c r="O677" s="7" t="str">
        <f t="shared" si="226"/>
        <v>hp_16108535;atk_9798799;hit_500000;miss_105;cirt_0;cirtSub_-3500</v>
      </c>
      <c r="V677" s="7" t="str">
        <f t="shared" si="221"/>
        <v>流星瀑布10-7</v>
      </c>
      <c r="W677" s="7">
        <f t="shared" si="234"/>
        <v>1173</v>
      </c>
      <c r="X677" s="9" t="s">
        <v>910</v>
      </c>
      <c r="Y677" s="9">
        <v>7</v>
      </c>
      <c r="Z677" s="8">
        <f t="shared" si="230"/>
        <v>3548</v>
      </c>
      <c r="AA677" s="6" t="s">
        <v>3967</v>
      </c>
      <c r="AB677" s="6">
        <v>3055598</v>
      </c>
      <c r="AC677" s="6">
        <f t="shared" si="235"/>
        <v>1.2449999999999999</v>
      </c>
      <c r="AD677" s="6">
        <f t="shared" si="236"/>
        <v>3804219</v>
      </c>
      <c r="AE677" s="6">
        <f t="shared" si="218"/>
        <v>1120641</v>
      </c>
      <c r="AF677" s="6">
        <v>870000</v>
      </c>
      <c r="AG677" s="11">
        <f t="shared" si="239"/>
        <v>5794860</v>
      </c>
      <c r="AH677">
        <f t="shared" si="238"/>
        <v>1.8964732926255352</v>
      </c>
      <c r="AI677" s="53">
        <v>0.65</v>
      </c>
      <c r="AJ677" s="7" t="str">
        <f t="shared" si="223"/>
        <v>hp_5794860</v>
      </c>
      <c r="AK677" s="7" t="s">
        <v>3968</v>
      </c>
      <c r="AL677" s="7">
        <v>553320</v>
      </c>
      <c r="AM677" s="7">
        <f>INT(IF(MOD(Y677,3)=0,INT(AL677*0.55),INT(AL677*0.35)))</f>
        <v>193662</v>
      </c>
      <c r="AN677" s="54">
        <f t="shared" si="227"/>
        <v>682081</v>
      </c>
      <c r="AO677" s="7" t="str">
        <f t="shared" si="228"/>
        <v>atk_682081</v>
      </c>
      <c r="AP677" s="7" t="s">
        <v>3973</v>
      </c>
      <c r="AQ677" s="7" t="s">
        <v>3989</v>
      </c>
      <c r="AR677" s="7" t="s">
        <v>3975</v>
      </c>
      <c r="AS677" s="7" t="s">
        <v>3976</v>
      </c>
      <c r="AU677" s="7" t="str">
        <f t="shared" si="229"/>
        <v>hp_5794860;atk_682081;hit_500000;miss_60;cirt_0;cirtSub_-3500</v>
      </c>
    </row>
    <row r="678" spans="1:47" x14ac:dyDescent="0.2">
      <c r="A678" s="8" t="s">
        <v>3437</v>
      </c>
      <c r="B678" s="6" t="s">
        <v>3967</v>
      </c>
      <c r="C678" s="6">
        <v>947705</v>
      </c>
      <c r="D678" s="6">
        <v>16217671</v>
      </c>
      <c r="E678" s="6" t="str">
        <f t="shared" si="224"/>
        <v>hp_16217671</v>
      </c>
      <c r="F678" s="7" t="s">
        <v>3968</v>
      </c>
      <c r="G678" s="6">
        <v>3446200</v>
      </c>
      <c r="H678" s="7">
        <f t="shared" si="231"/>
        <v>9911794</v>
      </c>
      <c r="I678" s="7" t="str">
        <f t="shared" si="225"/>
        <v>atk_9911794</v>
      </c>
      <c r="J678" s="7" t="s">
        <v>3973</v>
      </c>
      <c r="K678" s="7" t="s">
        <v>3998</v>
      </c>
      <c r="L678" s="7" t="s">
        <v>3975</v>
      </c>
      <c r="M678" s="7" t="s">
        <v>3976</v>
      </c>
      <c r="O678" s="7" t="str">
        <f t="shared" si="226"/>
        <v>hp_16217671;atk_9911794;hit_500000;miss_105;cirt_0;cirtSub_-3500</v>
      </c>
      <c r="V678" s="7" t="str">
        <f t="shared" si="221"/>
        <v>流星瀑布10-8</v>
      </c>
      <c r="W678" s="7">
        <f t="shared" si="234"/>
        <v>1175</v>
      </c>
      <c r="X678" s="9" t="s">
        <v>910</v>
      </c>
      <c r="Y678" s="9">
        <v>8</v>
      </c>
      <c r="Z678" s="8">
        <f t="shared" si="230"/>
        <v>3556</v>
      </c>
      <c r="AA678" s="6" t="s">
        <v>3967</v>
      </c>
      <c r="AB678" s="6">
        <v>3060891</v>
      </c>
      <c r="AC678" s="6">
        <f t="shared" si="235"/>
        <v>1.2449999999999999</v>
      </c>
      <c r="AD678" s="6">
        <f t="shared" si="236"/>
        <v>3810809</v>
      </c>
      <c r="AE678" s="6">
        <f t="shared" si="218"/>
        <v>1120641</v>
      </c>
      <c r="AF678" s="6">
        <v>870000</v>
      </c>
      <c r="AG678" s="11">
        <f t="shared" si="239"/>
        <v>5801450</v>
      </c>
      <c r="AH678">
        <f t="shared" si="238"/>
        <v>1.8953468124150779</v>
      </c>
      <c r="AI678" s="53">
        <v>0.65</v>
      </c>
      <c r="AJ678" s="7" t="str">
        <f t="shared" si="223"/>
        <v>hp_5801450</v>
      </c>
      <c r="AK678" s="7" t="s">
        <v>3968</v>
      </c>
      <c r="AL678" s="7">
        <v>554240</v>
      </c>
      <c r="AM678" s="7">
        <f>INT(IF(MOD(Y678,3)=0,INT(AL678*0.55),INT(AL678*0.35)))</f>
        <v>193984</v>
      </c>
      <c r="AN678" s="54">
        <f t="shared" si="227"/>
        <v>682810</v>
      </c>
      <c r="AO678" s="7" t="str">
        <f t="shared" si="228"/>
        <v>atk_682810</v>
      </c>
      <c r="AP678" s="7" t="s">
        <v>3973</v>
      </c>
      <c r="AQ678" s="7" t="s">
        <v>3989</v>
      </c>
      <c r="AR678" s="7" t="s">
        <v>3975</v>
      </c>
      <c r="AS678" s="7" t="s">
        <v>3976</v>
      </c>
      <c r="AU678" s="7" t="str">
        <f t="shared" si="229"/>
        <v>hp_5801450;atk_682810;hit_500000;miss_60;cirt_0;cirtSub_-3500</v>
      </c>
    </row>
    <row r="679" spans="1:47" x14ac:dyDescent="0.2">
      <c r="A679" s="8" t="s">
        <v>3437</v>
      </c>
      <c r="B679" s="6" t="s">
        <v>3967</v>
      </c>
      <c r="C679" s="6">
        <v>947705</v>
      </c>
      <c r="D679" s="6">
        <v>16260691</v>
      </c>
      <c r="E679" s="6" t="str">
        <f t="shared" si="224"/>
        <v>hp_16260691</v>
      </c>
      <c r="F679" s="7" t="s">
        <v>3968</v>
      </c>
      <c r="G679" s="6">
        <v>3446200</v>
      </c>
      <c r="H679" s="7">
        <f t="shared" si="231"/>
        <v>9911794</v>
      </c>
      <c r="I679" s="7" t="str">
        <f t="shared" si="225"/>
        <v>atk_9911794</v>
      </c>
      <c r="J679" s="7" t="s">
        <v>3973</v>
      </c>
      <c r="K679" s="7" t="s">
        <v>3998</v>
      </c>
      <c r="L679" s="7" t="s">
        <v>3975</v>
      </c>
      <c r="M679" s="7" t="s">
        <v>3976</v>
      </c>
      <c r="O679" s="7" t="str">
        <f t="shared" si="226"/>
        <v>hp_16260691;atk_9911794;hit_500000;miss_105;cirt_0;cirtSub_-3500</v>
      </c>
      <c r="V679" s="7" t="str">
        <f t="shared" si="221"/>
        <v>流星瀑布10-9</v>
      </c>
      <c r="W679" s="7">
        <f t="shared" si="234"/>
        <v>1177</v>
      </c>
      <c r="X679" s="9" t="s">
        <v>910</v>
      </c>
      <c r="Y679" s="9">
        <v>9</v>
      </c>
      <c r="Z679" s="8">
        <f t="shared" si="230"/>
        <v>3565</v>
      </c>
      <c r="AA679" s="6" t="s">
        <v>3967</v>
      </c>
      <c r="AB679" s="6">
        <v>3066185</v>
      </c>
      <c r="AC679" s="6">
        <f t="shared" si="235"/>
        <v>1.2475000000000001</v>
      </c>
      <c r="AD679" s="6">
        <f t="shared" si="236"/>
        <v>3825065</v>
      </c>
      <c r="AE679" s="6">
        <f t="shared" si="218"/>
        <v>1120641</v>
      </c>
      <c r="AF679" s="6">
        <v>870000</v>
      </c>
      <c r="AG679" s="11">
        <f t="shared" si="239"/>
        <v>5815706</v>
      </c>
      <c r="AH679">
        <f t="shared" si="238"/>
        <v>1.8967237788978812</v>
      </c>
      <c r="AI679" s="53">
        <v>0.65</v>
      </c>
      <c r="AJ679" s="7" t="str">
        <f t="shared" si="223"/>
        <v>hp_5815706</v>
      </c>
      <c r="AK679" s="7" t="s">
        <v>3968</v>
      </c>
      <c r="AL679" s="7">
        <v>555160</v>
      </c>
      <c r="AM679" s="7">
        <f>INT(IF(MOD(Y679,3)=0,INT(AL679*0.55),INT(AL679*0.35)))</f>
        <v>305338</v>
      </c>
      <c r="AN679" s="54">
        <f t="shared" si="227"/>
        <v>684440</v>
      </c>
      <c r="AO679" s="7" t="str">
        <f t="shared" si="228"/>
        <v>atk_684440</v>
      </c>
      <c r="AP679" s="7" t="s">
        <v>3973</v>
      </c>
      <c r="AQ679" s="7" t="s">
        <v>3989</v>
      </c>
      <c r="AR679" s="7" t="s">
        <v>3975</v>
      </c>
      <c r="AS679" s="7" t="s">
        <v>3976</v>
      </c>
      <c r="AU679" s="7" t="str">
        <f t="shared" si="229"/>
        <v>hp_5815706;atk_684440;hit_500000;miss_60;cirt_0;cirtSub_-3500</v>
      </c>
    </row>
    <row r="680" spans="1:47" s="12" customFormat="1" x14ac:dyDescent="0.2">
      <c r="A680" s="8" t="s">
        <v>3437</v>
      </c>
      <c r="B680" s="6" t="s">
        <v>3967</v>
      </c>
      <c r="C680" s="6">
        <v>947705</v>
      </c>
      <c r="D680" s="6">
        <v>16303780</v>
      </c>
      <c r="E680" s="6" t="str">
        <f t="shared" si="224"/>
        <v>hp_16303780</v>
      </c>
      <c r="F680" s="7" t="s">
        <v>3968</v>
      </c>
      <c r="G680" s="6">
        <v>3446200</v>
      </c>
      <c r="H680" s="7">
        <f t="shared" si="231"/>
        <v>9911794</v>
      </c>
      <c r="I680" s="7" t="str">
        <f t="shared" si="225"/>
        <v>atk_9911794</v>
      </c>
      <c r="J680" s="7" t="s">
        <v>3973</v>
      </c>
      <c r="K680" s="7" t="s">
        <v>3998</v>
      </c>
      <c r="L680" s="7" t="s">
        <v>3975</v>
      </c>
      <c r="M680" s="7" t="s">
        <v>3976</v>
      </c>
      <c r="N680" s="7"/>
      <c r="O680" s="7" t="str">
        <f t="shared" si="226"/>
        <v>hp_16303780;atk_9911794;hit_500000;miss_105;cirt_0;cirtSub_-3500</v>
      </c>
      <c r="P680" s="7"/>
      <c r="Q680" s="7"/>
      <c r="R680" s="7"/>
      <c r="S680" s="7"/>
      <c r="T680" s="7"/>
      <c r="V680" s="12" t="str">
        <f t="shared" si="221"/>
        <v>流星瀑布10-10</v>
      </c>
      <c r="W680" s="12">
        <f t="shared" si="234"/>
        <v>1179</v>
      </c>
      <c r="X680" s="5" t="s">
        <v>910</v>
      </c>
      <c r="Y680" s="5">
        <v>10</v>
      </c>
      <c r="Z680" s="5">
        <f t="shared" si="230"/>
        <v>3575</v>
      </c>
      <c r="AA680" s="11" t="s">
        <v>3967</v>
      </c>
      <c r="AB680" s="11">
        <v>3071480</v>
      </c>
      <c r="AC680" s="11">
        <f t="shared" si="235"/>
        <v>1.2475000000000001</v>
      </c>
      <c r="AD680" s="11">
        <f t="shared" si="236"/>
        <v>3831671</v>
      </c>
      <c r="AE680" s="6">
        <f t="shared" si="218"/>
        <v>1120641</v>
      </c>
      <c r="AF680" s="11">
        <v>870000</v>
      </c>
      <c r="AG680" s="11">
        <f t="shared" si="239"/>
        <v>5822312</v>
      </c>
      <c r="AH680">
        <f t="shared" si="238"/>
        <v>1.8956047247580972</v>
      </c>
      <c r="AI680" s="53">
        <v>0.65</v>
      </c>
      <c r="AJ680" s="7" t="str">
        <f t="shared" si="223"/>
        <v>hp_5822312</v>
      </c>
      <c r="AK680" s="12" t="s">
        <v>3968</v>
      </c>
      <c r="AL680" s="12">
        <v>556080</v>
      </c>
      <c r="AM680" s="7">
        <f>INT(IF(MOD(Y680,3)=0,INT(AL680*0.55),INT(AL680*0.35)))</f>
        <v>194628</v>
      </c>
      <c r="AN680" s="54">
        <f t="shared" si="227"/>
        <v>685170</v>
      </c>
      <c r="AO680" s="7" t="str">
        <f t="shared" si="228"/>
        <v>atk_685170</v>
      </c>
      <c r="AP680" s="12" t="s">
        <v>3973</v>
      </c>
      <c r="AQ680" s="12" t="s">
        <v>3989</v>
      </c>
      <c r="AR680" s="12" t="s">
        <v>3975</v>
      </c>
      <c r="AS680" s="12" t="s">
        <v>3976</v>
      </c>
      <c r="AU680" s="12" t="str">
        <f t="shared" si="229"/>
        <v>hp_5822312;atk_685170;hit_500000;miss_60;cirt_0;cirtSub_-3500</v>
      </c>
    </row>
    <row r="681" spans="1:47" x14ac:dyDescent="0.2">
      <c r="A681" s="8" t="s">
        <v>3438</v>
      </c>
      <c r="B681" s="6" t="s">
        <v>3967</v>
      </c>
      <c r="C681" s="6">
        <v>955735</v>
      </c>
      <c r="D681" s="6">
        <v>16413580</v>
      </c>
      <c r="E681" s="6" t="str">
        <f t="shared" si="224"/>
        <v>hp_16413580</v>
      </c>
      <c r="F681" s="7" t="s">
        <v>3968</v>
      </c>
      <c r="G681" s="6">
        <v>3475400</v>
      </c>
      <c r="H681" s="7">
        <f t="shared" si="231"/>
        <v>10025358</v>
      </c>
      <c r="I681" s="7" t="str">
        <f t="shared" si="225"/>
        <v>atk_10025358</v>
      </c>
      <c r="J681" s="7" t="s">
        <v>3973</v>
      </c>
      <c r="K681" s="7" t="s">
        <v>3998</v>
      </c>
      <c r="L681" s="7" t="s">
        <v>3975</v>
      </c>
      <c r="M681" s="7" t="s">
        <v>3976</v>
      </c>
      <c r="O681" s="7" t="str">
        <f t="shared" si="226"/>
        <v>hp_16413580;atk_10025358;hit_500000;miss_105;cirt_0;cirtSub_-3500</v>
      </c>
      <c r="V681" s="7" t="str">
        <f t="shared" si="221"/>
        <v>流星瀑布11-1</v>
      </c>
      <c r="W681" s="7">
        <f t="shared" si="234"/>
        <v>1181</v>
      </c>
      <c r="X681" s="9" t="s">
        <v>911</v>
      </c>
      <c r="Y681" s="9">
        <v>1</v>
      </c>
      <c r="Z681" s="8">
        <f t="shared" si="230"/>
        <v>3576</v>
      </c>
      <c r="AA681" s="6" t="s">
        <v>3967</v>
      </c>
      <c r="AB681" s="6">
        <v>3076776</v>
      </c>
      <c r="AC681" s="6">
        <f t="shared" si="235"/>
        <v>1.25</v>
      </c>
      <c r="AD681" s="6">
        <f t="shared" si="236"/>
        <v>3845970</v>
      </c>
      <c r="AE681" s="6">
        <f t="shared" ref="AE681" si="240">IF(MOD(Y681,1)=0,INT(AD680*0.3),0)</f>
        <v>1149501</v>
      </c>
      <c r="AF681" s="6">
        <v>870000</v>
      </c>
      <c r="AG681" s="11">
        <f t="shared" si="239"/>
        <v>5865471</v>
      </c>
      <c r="AH681">
        <f t="shared" si="238"/>
        <v>1.9063691994477336</v>
      </c>
      <c r="AI681" s="53">
        <v>0.65</v>
      </c>
      <c r="AJ681" s="7" t="str">
        <f t="shared" si="223"/>
        <v>hp_5865471</v>
      </c>
      <c r="AK681" s="7" t="s">
        <v>3968</v>
      </c>
      <c r="AL681" s="7">
        <v>557000</v>
      </c>
      <c r="AM681" s="7">
        <f>INT(IF(MOD(Y681,3)=0,INT(AL681*0.55),INT(AL681*0.35)))</f>
        <v>194950</v>
      </c>
      <c r="AN681" s="54">
        <f t="shared" si="227"/>
        <v>690200</v>
      </c>
      <c r="AO681" s="7" t="str">
        <f t="shared" si="228"/>
        <v>atk_690200</v>
      </c>
      <c r="AP681" s="7" t="s">
        <v>3973</v>
      </c>
      <c r="AQ681" s="7" t="s">
        <v>3989</v>
      </c>
      <c r="AR681" s="7" t="s">
        <v>3975</v>
      </c>
      <c r="AS681" s="7" t="s">
        <v>3976</v>
      </c>
      <c r="AU681" s="7" t="str">
        <f t="shared" si="229"/>
        <v>hp_5865471;atk_690200;hit_500000;miss_60;cirt_0;cirtSub_-3500</v>
      </c>
    </row>
    <row r="682" spans="1:47" x14ac:dyDescent="0.2">
      <c r="A682" s="8" t="s">
        <v>3438</v>
      </c>
      <c r="B682" s="6" t="s">
        <v>3967</v>
      </c>
      <c r="C682" s="6">
        <v>955735</v>
      </c>
      <c r="D682" s="6">
        <v>16456850</v>
      </c>
      <c r="E682" s="6" t="str">
        <f t="shared" si="224"/>
        <v>hp_16456850</v>
      </c>
      <c r="F682" s="7" t="s">
        <v>3968</v>
      </c>
      <c r="G682" s="6">
        <v>3475400</v>
      </c>
      <c r="H682" s="7">
        <f t="shared" si="231"/>
        <v>10025358</v>
      </c>
      <c r="I682" s="7" t="str">
        <f t="shared" si="225"/>
        <v>atk_10025358</v>
      </c>
      <c r="J682" s="7" t="s">
        <v>3973</v>
      </c>
      <c r="K682" s="7" t="s">
        <v>3998</v>
      </c>
      <c r="L682" s="7" t="s">
        <v>3975</v>
      </c>
      <c r="M682" s="7" t="s">
        <v>3976</v>
      </c>
      <c r="O682" s="7" t="str">
        <f t="shared" si="226"/>
        <v>hp_16456850;atk_10025358;hit_500000;miss_105;cirt_0;cirtSub_-3500</v>
      </c>
      <c r="V682" s="7" t="str">
        <f t="shared" si="221"/>
        <v>流星瀑布11-2</v>
      </c>
      <c r="W682" s="7">
        <f t="shared" si="234"/>
        <v>1183</v>
      </c>
      <c r="X682" s="9" t="s">
        <v>911</v>
      </c>
      <c r="Y682" s="9">
        <v>2</v>
      </c>
      <c r="Z682" s="8">
        <f t="shared" si="230"/>
        <v>3578</v>
      </c>
      <c r="AA682" s="6" t="s">
        <v>3967</v>
      </c>
      <c r="AB682" s="6">
        <v>3082072</v>
      </c>
      <c r="AC682" s="6">
        <f t="shared" si="235"/>
        <v>1.25</v>
      </c>
      <c r="AD682" s="6">
        <f t="shared" si="236"/>
        <v>3852590</v>
      </c>
      <c r="AE682" s="6">
        <f t="shared" ref="AE682:AE745" si="241">AE681</f>
        <v>1149501</v>
      </c>
      <c r="AF682" s="6">
        <v>870000</v>
      </c>
      <c r="AG682" s="11">
        <f t="shared" si="239"/>
        <v>5872091</v>
      </c>
      <c r="AH682">
        <f t="shared" si="238"/>
        <v>1.9052413441347249</v>
      </c>
      <c r="AI682" s="53">
        <v>0.65</v>
      </c>
      <c r="AJ682" s="7" t="str">
        <f t="shared" si="223"/>
        <v>hp_5872091</v>
      </c>
      <c r="AK682" s="7" t="s">
        <v>3968</v>
      </c>
      <c r="AL682" s="7">
        <v>557920</v>
      </c>
      <c r="AM682" s="7">
        <f>INT(IF(MOD(Y682,3)=0,INT(AL682*0.55),INT(AL682*0.35)))</f>
        <v>195272</v>
      </c>
      <c r="AN682" s="54">
        <f t="shared" si="227"/>
        <v>690931</v>
      </c>
      <c r="AO682" s="7" t="str">
        <f t="shared" si="228"/>
        <v>atk_690931</v>
      </c>
      <c r="AP682" s="7" t="s">
        <v>3973</v>
      </c>
      <c r="AQ682" s="7" t="s">
        <v>3989</v>
      </c>
      <c r="AR682" s="7" t="s">
        <v>3975</v>
      </c>
      <c r="AS682" s="7" t="s">
        <v>3976</v>
      </c>
      <c r="AU682" s="7" t="str">
        <f t="shared" si="229"/>
        <v>hp_5872091;atk_690931;hit_500000;miss_60;cirt_0;cirtSub_-3500</v>
      </c>
    </row>
    <row r="683" spans="1:47" x14ac:dyDescent="0.2">
      <c r="A683" s="8" t="s">
        <v>3438</v>
      </c>
      <c r="B683" s="6" t="s">
        <v>3967</v>
      </c>
      <c r="C683" s="6">
        <v>955735</v>
      </c>
      <c r="D683" s="6">
        <v>16500188</v>
      </c>
      <c r="E683" s="6" t="str">
        <f t="shared" si="224"/>
        <v>hp_16500188</v>
      </c>
      <c r="F683" s="7" t="s">
        <v>3968</v>
      </c>
      <c r="G683" s="6">
        <v>3475400</v>
      </c>
      <c r="H683" s="7">
        <f t="shared" si="231"/>
        <v>10025358</v>
      </c>
      <c r="I683" s="7" t="str">
        <f t="shared" si="225"/>
        <v>atk_10025358</v>
      </c>
      <c r="J683" s="7" t="s">
        <v>3973</v>
      </c>
      <c r="K683" s="7" t="s">
        <v>3998</v>
      </c>
      <c r="L683" s="7" t="s">
        <v>3975</v>
      </c>
      <c r="M683" s="7" t="s">
        <v>3976</v>
      </c>
      <c r="O683" s="7" t="str">
        <f t="shared" si="226"/>
        <v>hp_16500188;atk_10025358;hit_500000;miss_105;cirt_0;cirtSub_-3500</v>
      </c>
      <c r="V683" s="7" t="str">
        <f t="shared" si="221"/>
        <v>流星瀑布11-3</v>
      </c>
      <c r="W683" s="7">
        <f t="shared" si="234"/>
        <v>1185</v>
      </c>
      <c r="X683" s="9" t="s">
        <v>911</v>
      </c>
      <c r="Y683" s="9">
        <v>3</v>
      </c>
      <c r="Z683" s="8">
        <f t="shared" si="230"/>
        <v>3581</v>
      </c>
      <c r="AA683" s="6" t="s">
        <v>3967</v>
      </c>
      <c r="AB683" s="6">
        <v>3087369</v>
      </c>
      <c r="AC683" s="6">
        <f t="shared" si="235"/>
        <v>1.2524999999999999</v>
      </c>
      <c r="AD683" s="6">
        <f t="shared" si="236"/>
        <v>3866929</v>
      </c>
      <c r="AE683" s="6">
        <f t="shared" si="241"/>
        <v>1149501</v>
      </c>
      <c r="AF683" s="6">
        <v>870000</v>
      </c>
      <c r="AG683" s="11">
        <f t="shared" si="239"/>
        <v>5886430</v>
      </c>
      <c r="AH683">
        <f t="shared" si="238"/>
        <v>1.9066169285239309</v>
      </c>
      <c r="AI683" s="53">
        <v>0.65</v>
      </c>
      <c r="AJ683" s="7" t="str">
        <f t="shared" si="223"/>
        <v>hp_5886430</v>
      </c>
      <c r="AK683" s="7" t="s">
        <v>3968</v>
      </c>
      <c r="AL683" s="7">
        <v>558840</v>
      </c>
      <c r="AM683" s="7">
        <f>INT(IF(MOD(Y683,3)=0,INT(AL683*0.55),INT(AL683*0.35)))</f>
        <v>307362</v>
      </c>
      <c r="AN683" s="54">
        <f t="shared" si="227"/>
        <v>692570</v>
      </c>
      <c r="AO683" s="7" t="str">
        <f t="shared" si="228"/>
        <v>atk_692570</v>
      </c>
      <c r="AP683" s="7" t="s">
        <v>3973</v>
      </c>
      <c r="AQ683" s="7" t="s">
        <v>3989</v>
      </c>
      <c r="AR683" s="7" t="s">
        <v>3975</v>
      </c>
      <c r="AS683" s="7" t="s">
        <v>3976</v>
      </c>
      <c r="AU683" s="7" t="str">
        <f t="shared" si="229"/>
        <v>hp_5886430;atk_692570;hit_500000;miss_60;cirt_0;cirtSub_-3500</v>
      </c>
    </row>
    <row r="684" spans="1:47" x14ac:dyDescent="0.2">
      <c r="A684" s="8" t="s">
        <v>3439</v>
      </c>
      <c r="B684" s="6" t="s">
        <v>3967</v>
      </c>
      <c r="C684" s="6">
        <v>963765</v>
      </c>
      <c r="D684" s="6">
        <v>16610655</v>
      </c>
      <c r="E684" s="6" t="str">
        <f t="shared" si="224"/>
        <v>hp_16610655</v>
      </c>
      <c r="F684" s="7" t="s">
        <v>3968</v>
      </c>
      <c r="G684" s="6">
        <v>3504600</v>
      </c>
      <c r="H684" s="7">
        <f t="shared" si="231"/>
        <v>10139492</v>
      </c>
      <c r="I684" s="7" t="str">
        <f t="shared" si="225"/>
        <v>atk_10139492</v>
      </c>
      <c r="J684" s="7" t="s">
        <v>3973</v>
      </c>
      <c r="K684" s="7" t="s">
        <v>3998</v>
      </c>
      <c r="L684" s="7" t="s">
        <v>3975</v>
      </c>
      <c r="M684" s="7" t="s">
        <v>3976</v>
      </c>
      <c r="O684" s="7" t="str">
        <f t="shared" si="226"/>
        <v>hp_16610655;atk_10139492;hit_500000;miss_105;cirt_0;cirtSub_-3500</v>
      </c>
      <c r="V684" s="7" t="str">
        <f t="shared" si="221"/>
        <v>流星瀑布11-4</v>
      </c>
      <c r="W684" s="7">
        <f t="shared" si="234"/>
        <v>1187</v>
      </c>
      <c r="X684" s="9" t="s">
        <v>911</v>
      </c>
      <c r="Y684" s="9">
        <v>4</v>
      </c>
      <c r="Z684" s="8">
        <f t="shared" si="230"/>
        <v>3585</v>
      </c>
      <c r="AA684" s="6" t="s">
        <v>3967</v>
      </c>
      <c r="AB684" s="6">
        <v>3092666</v>
      </c>
      <c r="AC684" s="6">
        <f t="shared" si="235"/>
        <v>1.2524999999999999</v>
      </c>
      <c r="AD684" s="6">
        <f t="shared" si="236"/>
        <v>3873564</v>
      </c>
      <c r="AE684" s="6">
        <f t="shared" si="241"/>
        <v>1149501</v>
      </c>
      <c r="AF684" s="6">
        <v>870000</v>
      </c>
      <c r="AG684" s="11">
        <f t="shared" si="239"/>
        <v>5893065</v>
      </c>
      <c r="AH684">
        <f t="shared" si="238"/>
        <v>1.905496746173043</v>
      </c>
      <c r="AI684" s="53">
        <v>0.65</v>
      </c>
      <c r="AJ684" s="7" t="str">
        <f t="shared" si="223"/>
        <v>hp_5893065</v>
      </c>
      <c r="AK684" s="7" t="s">
        <v>3968</v>
      </c>
      <c r="AL684" s="7">
        <v>559760</v>
      </c>
      <c r="AM684" s="7">
        <f>INT(IF(MOD(Y684,3)=0,INT(AL684*0.55),INT(AL684*0.35)))</f>
        <v>195916</v>
      </c>
      <c r="AN684" s="54">
        <f t="shared" si="227"/>
        <v>693303</v>
      </c>
      <c r="AO684" s="7" t="str">
        <f t="shared" si="228"/>
        <v>atk_693303</v>
      </c>
      <c r="AP684" s="7" t="s">
        <v>3973</v>
      </c>
      <c r="AQ684" s="7" t="s">
        <v>3989</v>
      </c>
      <c r="AR684" s="7" t="s">
        <v>3975</v>
      </c>
      <c r="AS684" s="7" t="s">
        <v>3976</v>
      </c>
      <c r="AU684" s="7" t="str">
        <f t="shared" si="229"/>
        <v>hp_5893065;atk_693303;hit_500000;miss_60;cirt_0;cirtSub_-3500</v>
      </c>
    </row>
    <row r="685" spans="1:47" x14ac:dyDescent="0.2">
      <c r="A685" s="8" t="s">
        <v>3439</v>
      </c>
      <c r="B685" s="6" t="s">
        <v>3967</v>
      </c>
      <c r="C685" s="6">
        <v>963765</v>
      </c>
      <c r="D685" s="6">
        <v>16654174</v>
      </c>
      <c r="E685" s="6" t="str">
        <f t="shared" si="224"/>
        <v>hp_16654174</v>
      </c>
      <c r="F685" s="7" t="s">
        <v>3968</v>
      </c>
      <c r="G685" s="6">
        <v>3504600</v>
      </c>
      <c r="H685" s="7">
        <f t="shared" si="231"/>
        <v>10139492</v>
      </c>
      <c r="I685" s="7" t="str">
        <f t="shared" si="225"/>
        <v>atk_10139492</v>
      </c>
      <c r="J685" s="7" t="s">
        <v>3973</v>
      </c>
      <c r="K685" s="7" t="s">
        <v>3998</v>
      </c>
      <c r="L685" s="7" t="s">
        <v>3975</v>
      </c>
      <c r="M685" s="7" t="s">
        <v>3976</v>
      </c>
      <c r="O685" s="7" t="str">
        <f t="shared" si="226"/>
        <v>hp_16654174;atk_10139492;hit_500000;miss_105;cirt_0;cirtSub_-3500</v>
      </c>
      <c r="V685" s="7" t="str">
        <f t="shared" si="221"/>
        <v>流星瀑布11-5</v>
      </c>
      <c r="W685" s="7">
        <f t="shared" si="234"/>
        <v>1189</v>
      </c>
      <c r="X685" s="9" t="s">
        <v>911</v>
      </c>
      <c r="Y685" s="9">
        <v>5</v>
      </c>
      <c r="Z685" s="8">
        <f t="shared" si="230"/>
        <v>3590</v>
      </c>
      <c r="AA685" s="6" t="s">
        <v>3967</v>
      </c>
      <c r="AB685" s="6">
        <v>3097965</v>
      </c>
      <c r="AC685" s="6">
        <f t="shared" si="235"/>
        <v>1.2524999999999999</v>
      </c>
      <c r="AD685" s="6">
        <f t="shared" si="236"/>
        <v>3880201</v>
      </c>
      <c r="AE685" s="6">
        <f t="shared" si="241"/>
        <v>1149501</v>
      </c>
      <c r="AF685" s="6">
        <v>870000</v>
      </c>
      <c r="AG685" s="11">
        <f t="shared" si="239"/>
        <v>5899702</v>
      </c>
      <c r="AH685">
        <f t="shared" si="238"/>
        <v>1.9043798106176151</v>
      </c>
      <c r="AI685" s="53">
        <v>0.65</v>
      </c>
      <c r="AJ685" s="7" t="str">
        <f t="shared" si="223"/>
        <v>hp_5899702</v>
      </c>
      <c r="AK685" s="7" t="s">
        <v>3968</v>
      </c>
      <c r="AL685" s="7">
        <v>560680</v>
      </c>
      <c r="AM685" s="7">
        <f>INT(IF(MOD(Y685,3)=0,INT(AL685*0.55),INT(AL685*0.35)))</f>
        <v>196238</v>
      </c>
      <c r="AN685" s="54">
        <f t="shared" si="227"/>
        <v>694035</v>
      </c>
      <c r="AO685" s="7" t="str">
        <f t="shared" si="228"/>
        <v>atk_694035</v>
      </c>
      <c r="AP685" s="7" t="s">
        <v>3973</v>
      </c>
      <c r="AQ685" s="7" t="s">
        <v>3989</v>
      </c>
      <c r="AR685" s="7" t="s">
        <v>3975</v>
      </c>
      <c r="AS685" s="7" t="s">
        <v>3976</v>
      </c>
      <c r="AU685" s="7" t="str">
        <f t="shared" si="229"/>
        <v>hp_5899702;atk_694035;hit_500000;miss_60;cirt_0;cirtSub_-3500</v>
      </c>
    </row>
    <row r="686" spans="1:47" x14ac:dyDescent="0.2">
      <c r="A686" s="8" t="s">
        <v>3439</v>
      </c>
      <c r="B686" s="6" t="s">
        <v>3967</v>
      </c>
      <c r="C686" s="6">
        <v>963765</v>
      </c>
      <c r="D686" s="6">
        <v>16697762</v>
      </c>
      <c r="E686" s="6" t="str">
        <f t="shared" si="224"/>
        <v>hp_16697762</v>
      </c>
      <c r="F686" s="7" t="s">
        <v>3968</v>
      </c>
      <c r="G686" s="6">
        <v>3504600</v>
      </c>
      <c r="H686" s="7">
        <f t="shared" si="231"/>
        <v>10139492</v>
      </c>
      <c r="I686" s="7" t="str">
        <f t="shared" si="225"/>
        <v>atk_10139492</v>
      </c>
      <c r="J686" s="7" t="s">
        <v>3973</v>
      </c>
      <c r="K686" s="7" t="s">
        <v>3998</v>
      </c>
      <c r="L686" s="7" t="s">
        <v>3975</v>
      </c>
      <c r="M686" s="7" t="s">
        <v>3976</v>
      </c>
      <c r="O686" s="7" t="str">
        <f t="shared" si="226"/>
        <v>hp_16697762;atk_10139492;hit_500000;miss_105;cirt_0;cirtSub_-3500</v>
      </c>
      <c r="V686" s="7" t="str">
        <f t="shared" si="221"/>
        <v>流星瀑布11-6</v>
      </c>
      <c r="W686" s="7">
        <f t="shared" si="234"/>
        <v>1191</v>
      </c>
      <c r="X686" s="9" t="s">
        <v>911</v>
      </c>
      <c r="Y686" s="9">
        <v>6</v>
      </c>
      <c r="Z686" s="8">
        <f t="shared" si="230"/>
        <v>3596</v>
      </c>
      <c r="AA686" s="6" t="s">
        <v>3967</v>
      </c>
      <c r="AB686" s="6">
        <v>3103264</v>
      </c>
      <c r="AC686" s="6">
        <f t="shared" si="235"/>
        <v>1.2549999999999999</v>
      </c>
      <c r="AD686" s="6">
        <f t="shared" si="236"/>
        <v>3894596</v>
      </c>
      <c r="AE686" s="6">
        <f t="shared" si="241"/>
        <v>1149501</v>
      </c>
      <c r="AF686" s="6">
        <v>870000</v>
      </c>
      <c r="AG686" s="11">
        <f t="shared" si="239"/>
        <v>5914097</v>
      </c>
      <c r="AH686">
        <f t="shared" si="238"/>
        <v>1.9057666379657032</v>
      </c>
      <c r="AI686" s="53">
        <v>0.65</v>
      </c>
      <c r="AJ686" s="7" t="str">
        <f t="shared" si="223"/>
        <v>hp_5914097</v>
      </c>
      <c r="AK686" s="7" t="s">
        <v>3968</v>
      </c>
      <c r="AL686" s="7">
        <v>561600</v>
      </c>
      <c r="AM686" s="7">
        <f>INT(IF(MOD(Y686,3)=0,INT(AL686*0.55),INT(AL686*0.35)))</f>
        <v>308880</v>
      </c>
      <c r="AN686" s="54">
        <f t="shared" si="227"/>
        <v>695681</v>
      </c>
      <c r="AO686" s="7" t="str">
        <f t="shared" si="228"/>
        <v>atk_695681</v>
      </c>
      <c r="AP686" s="7" t="s">
        <v>3973</v>
      </c>
      <c r="AQ686" s="7" t="s">
        <v>3989</v>
      </c>
      <c r="AR686" s="7" t="s">
        <v>3975</v>
      </c>
      <c r="AS686" s="7" t="s">
        <v>3976</v>
      </c>
      <c r="AU686" s="7" t="str">
        <f t="shared" si="229"/>
        <v>hp_5914097;atk_695681;hit_500000;miss_60;cirt_0;cirtSub_-3500</v>
      </c>
    </row>
    <row r="687" spans="1:47" x14ac:dyDescent="0.2">
      <c r="A687" s="8" t="s">
        <v>3440</v>
      </c>
      <c r="B687" s="6" t="s">
        <v>3967</v>
      </c>
      <c r="C687" s="6">
        <v>971795</v>
      </c>
      <c r="D687" s="6">
        <v>16808892</v>
      </c>
      <c r="E687" s="6" t="str">
        <f t="shared" si="224"/>
        <v>hp_16808892</v>
      </c>
      <c r="F687" s="7" t="s">
        <v>3968</v>
      </c>
      <c r="G687" s="6">
        <v>3533800</v>
      </c>
      <c r="H687" s="7">
        <f t="shared" si="231"/>
        <v>10254196</v>
      </c>
      <c r="I687" s="7" t="str">
        <f t="shared" si="225"/>
        <v>atk_10254196</v>
      </c>
      <c r="J687" s="7" t="s">
        <v>3973</v>
      </c>
      <c r="K687" s="7" t="s">
        <v>3998</v>
      </c>
      <c r="L687" s="7" t="s">
        <v>3975</v>
      </c>
      <c r="M687" s="7" t="s">
        <v>3976</v>
      </c>
      <c r="O687" s="7" t="str">
        <f t="shared" si="226"/>
        <v>hp_16808892;atk_10254196;hit_500000;miss_105;cirt_0;cirtSub_-3500</v>
      </c>
      <c r="V687" s="7" t="str">
        <f t="shared" si="221"/>
        <v>流星瀑布11-7</v>
      </c>
      <c r="W687" s="7">
        <f t="shared" si="234"/>
        <v>1193</v>
      </c>
      <c r="X687" s="9" t="s">
        <v>911</v>
      </c>
      <c r="Y687" s="9">
        <v>7</v>
      </c>
      <c r="Z687" s="8">
        <f t="shared" si="230"/>
        <v>3603</v>
      </c>
      <c r="AA687" s="6" t="s">
        <v>3967</v>
      </c>
      <c r="AB687" s="6">
        <v>3108563</v>
      </c>
      <c r="AC687" s="6">
        <f t="shared" si="235"/>
        <v>1.2549999999999999</v>
      </c>
      <c r="AD687" s="6">
        <f t="shared" si="236"/>
        <v>3901246</v>
      </c>
      <c r="AE687" s="6">
        <f t="shared" si="241"/>
        <v>1149501</v>
      </c>
      <c r="AF687" s="6">
        <v>870000</v>
      </c>
      <c r="AG687" s="11">
        <f t="shared" si="239"/>
        <v>5920747</v>
      </c>
      <c r="AH687">
        <f t="shared" si="238"/>
        <v>1.9046572322967237</v>
      </c>
      <c r="AI687" s="53">
        <v>0.65</v>
      </c>
      <c r="AJ687" s="7" t="str">
        <f t="shared" si="223"/>
        <v>hp_5920747</v>
      </c>
      <c r="AK687" s="7" t="s">
        <v>3968</v>
      </c>
      <c r="AL687" s="7">
        <v>562520</v>
      </c>
      <c r="AM687" s="7">
        <f>INT(IF(MOD(Y687,3)=0,INT(AL687*0.55),INT(AL687*0.35)))</f>
        <v>196882</v>
      </c>
      <c r="AN687" s="54">
        <f t="shared" si="227"/>
        <v>696415</v>
      </c>
      <c r="AO687" s="7" t="str">
        <f t="shared" si="228"/>
        <v>atk_696415</v>
      </c>
      <c r="AP687" s="7" t="s">
        <v>3973</v>
      </c>
      <c r="AQ687" s="7" t="s">
        <v>3989</v>
      </c>
      <c r="AR687" s="7" t="s">
        <v>3975</v>
      </c>
      <c r="AS687" s="7" t="s">
        <v>3976</v>
      </c>
      <c r="AU687" s="7" t="str">
        <f t="shared" si="229"/>
        <v>hp_5920747;atk_696415;hit_500000;miss_60;cirt_0;cirtSub_-3500</v>
      </c>
    </row>
    <row r="688" spans="1:47" x14ac:dyDescent="0.2">
      <c r="A688" s="8" t="s">
        <v>3440</v>
      </c>
      <c r="B688" s="6" t="s">
        <v>3967</v>
      </c>
      <c r="C688" s="6">
        <v>971795</v>
      </c>
      <c r="D688" s="6">
        <v>16852656</v>
      </c>
      <c r="E688" s="6" t="str">
        <f t="shared" si="224"/>
        <v>hp_16852656</v>
      </c>
      <c r="F688" s="7" t="s">
        <v>3968</v>
      </c>
      <c r="G688" s="6">
        <v>3533800</v>
      </c>
      <c r="H688" s="7">
        <f t="shared" si="231"/>
        <v>10254196</v>
      </c>
      <c r="I688" s="7" t="str">
        <f t="shared" si="225"/>
        <v>atk_10254196</v>
      </c>
      <c r="J688" s="7" t="s">
        <v>3973</v>
      </c>
      <c r="K688" s="7" t="s">
        <v>3998</v>
      </c>
      <c r="L688" s="7" t="s">
        <v>3975</v>
      </c>
      <c r="M688" s="7" t="s">
        <v>3976</v>
      </c>
      <c r="O688" s="7" t="str">
        <f t="shared" si="226"/>
        <v>hp_16852656;atk_10254196;hit_500000;miss_105;cirt_0;cirtSub_-3500</v>
      </c>
      <c r="V688" s="7" t="str">
        <f t="shared" si="221"/>
        <v>流星瀑布11-8</v>
      </c>
      <c r="W688" s="7">
        <f t="shared" si="234"/>
        <v>1195</v>
      </c>
      <c r="X688" s="9" t="s">
        <v>911</v>
      </c>
      <c r="Y688" s="9">
        <v>8</v>
      </c>
      <c r="Z688" s="8">
        <f t="shared" si="230"/>
        <v>3611</v>
      </c>
      <c r="AA688" s="6" t="s">
        <v>3967</v>
      </c>
      <c r="AB688" s="6">
        <v>3113864</v>
      </c>
      <c r="AC688" s="6">
        <f t="shared" si="235"/>
        <v>1.2549999999999999</v>
      </c>
      <c r="AD688" s="6">
        <f t="shared" si="236"/>
        <v>3907899</v>
      </c>
      <c r="AE688" s="6">
        <f t="shared" si="241"/>
        <v>1149501</v>
      </c>
      <c r="AF688" s="6">
        <v>870000</v>
      </c>
      <c r="AG688" s="11">
        <f t="shared" si="239"/>
        <v>5927400</v>
      </c>
      <c r="AH688">
        <f t="shared" si="238"/>
        <v>1.9035513432828153</v>
      </c>
      <c r="AI688" s="53">
        <v>0.65</v>
      </c>
      <c r="AJ688" s="7" t="str">
        <f t="shared" si="223"/>
        <v>hp_5927400</v>
      </c>
      <c r="AK688" s="7" t="s">
        <v>3968</v>
      </c>
      <c r="AL688" s="7">
        <v>563440</v>
      </c>
      <c r="AM688" s="7">
        <f>INT(IF(MOD(Y688,3)=0,INT(AL688*0.55),INT(AL688*0.35)))</f>
        <v>197204</v>
      </c>
      <c r="AN688" s="54">
        <f t="shared" si="227"/>
        <v>697149</v>
      </c>
      <c r="AO688" s="7" t="str">
        <f t="shared" si="228"/>
        <v>atk_697149</v>
      </c>
      <c r="AP688" s="7" t="s">
        <v>3973</v>
      </c>
      <c r="AQ688" s="7" t="s">
        <v>3989</v>
      </c>
      <c r="AR688" s="7" t="s">
        <v>3975</v>
      </c>
      <c r="AS688" s="7" t="s">
        <v>3976</v>
      </c>
      <c r="AU688" s="7" t="str">
        <f t="shared" si="229"/>
        <v>hp_5927400;atk_697149;hit_500000;miss_60;cirt_0;cirtSub_-3500</v>
      </c>
    </row>
    <row r="689" spans="1:47" x14ac:dyDescent="0.2">
      <c r="A689" s="8" t="s">
        <v>3440</v>
      </c>
      <c r="B689" s="6" t="s">
        <v>3967</v>
      </c>
      <c r="C689" s="6">
        <v>971795</v>
      </c>
      <c r="D689" s="6">
        <v>16896486</v>
      </c>
      <c r="E689" s="6" t="str">
        <f t="shared" si="224"/>
        <v>hp_16896486</v>
      </c>
      <c r="F689" s="7" t="s">
        <v>3968</v>
      </c>
      <c r="G689" s="6">
        <v>3533800</v>
      </c>
      <c r="H689" s="7">
        <f t="shared" si="231"/>
        <v>10254196</v>
      </c>
      <c r="I689" s="7" t="str">
        <f t="shared" si="225"/>
        <v>atk_10254196</v>
      </c>
      <c r="J689" s="7" t="s">
        <v>3973</v>
      </c>
      <c r="K689" s="7" t="s">
        <v>3998</v>
      </c>
      <c r="L689" s="7" t="s">
        <v>3975</v>
      </c>
      <c r="M689" s="7" t="s">
        <v>3976</v>
      </c>
      <c r="O689" s="7" t="str">
        <f t="shared" si="226"/>
        <v>hp_16896486;atk_10254196;hit_500000;miss_105;cirt_0;cirtSub_-3500</v>
      </c>
      <c r="V689" s="7" t="str">
        <f t="shared" si="221"/>
        <v>流星瀑布11-9</v>
      </c>
      <c r="W689" s="7">
        <f t="shared" si="234"/>
        <v>1197</v>
      </c>
      <c r="X689" s="9" t="s">
        <v>911</v>
      </c>
      <c r="Y689" s="9">
        <v>9</v>
      </c>
      <c r="Z689" s="8">
        <f t="shared" si="230"/>
        <v>3620</v>
      </c>
      <c r="AA689" s="6" t="s">
        <v>3967</v>
      </c>
      <c r="AB689" s="6">
        <v>3119165</v>
      </c>
      <c r="AC689" s="6">
        <f t="shared" si="235"/>
        <v>1.2575000000000001</v>
      </c>
      <c r="AD689" s="6">
        <f t="shared" si="236"/>
        <v>3922349</v>
      </c>
      <c r="AE689" s="6">
        <f t="shared" si="241"/>
        <v>1149501</v>
      </c>
      <c r="AF689" s="6">
        <v>870000</v>
      </c>
      <c r="AG689" s="11">
        <f t="shared" si="239"/>
        <v>5941850</v>
      </c>
      <c r="AH689">
        <f t="shared" si="238"/>
        <v>1.9049489206245902</v>
      </c>
      <c r="AI689" s="53">
        <v>0.65</v>
      </c>
      <c r="AJ689" s="7" t="str">
        <f t="shared" si="223"/>
        <v>hp_5941850</v>
      </c>
      <c r="AK689" s="7" t="s">
        <v>3968</v>
      </c>
      <c r="AL689" s="7">
        <v>564360</v>
      </c>
      <c r="AM689" s="7">
        <f>INT(IF(MOD(Y689,3)=0,INT(AL689*0.55),INT(AL689*0.35)))</f>
        <v>310398</v>
      </c>
      <c r="AN689" s="54">
        <f t="shared" si="227"/>
        <v>698800</v>
      </c>
      <c r="AO689" s="7" t="str">
        <f t="shared" si="228"/>
        <v>atk_698800</v>
      </c>
      <c r="AP689" s="7" t="s">
        <v>3973</v>
      </c>
      <c r="AQ689" s="7" t="s">
        <v>3989</v>
      </c>
      <c r="AR689" s="7" t="s">
        <v>3975</v>
      </c>
      <c r="AS689" s="7" t="s">
        <v>3976</v>
      </c>
      <c r="AU689" s="7" t="str">
        <f t="shared" si="229"/>
        <v>hp_5941850;atk_698800;hit_500000;miss_60;cirt_0;cirtSub_-3500</v>
      </c>
    </row>
    <row r="690" spans="1:47" s="12" customFormat="1" x14ac:dyDescent="0.2">
      <c r="A690" s="8" t="s">
        <v>5495</v>
      </c>
      <c r="B690" s="6" t="s">
        <v>3967</v>
      </c>
      <c r="C690" s="6">
        <v>989725</v>
      </c>
      <c r="D690" s="6">
        <v>17008273</v>
      </c>
      <c r="E690" s="6" t="str">
        <f t="shared" si="224"/>
        <v>hp_17008273</v>
      </c>
      <c r="F690" s="7" t="s">
        <v>3968</v>
      </c>
      <c r="G690" s="6">
        <v>3599000</v>
      </c>
      <c r="H690" s="7">
        <f t="shared" si="231"/>
        <v>11172525</v>
      </c>
      <c r="I690" s="7" t="str">
        <f t="shared" si="225"/>
        <v>atk_11172525</v>
      </c>
      <c r="J690" s="7" t="s">
        <v>3973</v>
      </c>
      <c r="K690" s="7" t="s">
        <v>3999</v>
      </c>
      <c r="L690" s="7" t="s">
        <v>3975</v>
      </c>
      <c r="M690" s="7" t="s">
        <v>3976</v>
      </c>
      <c r="N690" s="7"/>
      <c r="O690" s="7" t="str">
        <f t="shared" si="226"/>
        <v>hp_17008273;atk_11172525;hit_500000;miss_110;cirt_0;cirtSub_-3500</v>
      </c>
      <c r="P690" s="7"/>
      <c r="Q690" s="7"/>
      <c r="R690" s="7"/>
      <c r="S690" s="7"/>
      <c r="T690" s="7"/>
      <c r="V690" s="12" t="str">
        <f t="shared" si="221"/>
        <v>流星瀑布11-10</v>
      </c>
      <c r="W690" s="12">
        <f t="shared" si="234"/>
        <v>1199</v>
      </c>
      <c r="X690" s="5" t="s">
        <v>911</v>
      </c>
      <c r="Y690" s="5">
        <v>10</v>
      </c>
      <c r="Z690" s="5">
        <f t="shared" si="230"/>
        <v>3630</v>
      </c>
      <c r="AA690" s="11" t="s">
        <v>3967</v>
      </c>
      <c r="AB690" s="11">
        <v>3124467</v>
      </c>
      <c r="AC690" s="11">
        <f t="shared" si="235"/>
        <v>1.2575000000000001</v>
      </c>
      <c r="AD690" s="11">
        <f t="shared" si="236"/>
        <v>3929017</v>
      </c>
      <c r="AE690" s="6">
        <f t="shared" si="241"/>
        <v>1149501</v>
      </c>
      <c r="AF690" s="11">
        <v>870000</v>
      </c>
      <c r="AG690" s="11">
        <f t="shared" si="239"/>
        <v>5948518</v>
      </c>
      <c r="AH690">
        <f t="shared" si="238"/>
        <v>1.9038504807379946</v>
      </c>
      <c r="AI690" s="53">
        <v>0.65</v>
      </c>
      <c r="AJ690" s="7" t="str">
        <f t="shared" si="223"/>
        <v>hp_5948518</v>
      </c>
      <c r="AK690" s="12" t="s">
        <v>3968</v>
      </c>
      <c r="AL690" s="12">
        <v>565280</v>
      </c>
      <c r="AM690" s="7">
        <f>INT(IF(MOD(Y690,3)=0,INT(AL690*0.55),INT(AL690*0.35)))</f>
        <v>197848</v>
      </c>
      <c r="AN690" s="54">
        <f t="shared" si="227"/>
        <v>699535</v>
      </c>
      <c r="AO690" s="7" t="str">
        <f t="shared" si="228"/>
        <v>atk_699535</v>
      </c>
      <c r="AP690" s="12" t="s">
        <v>3973</v>
      </c>
      <c r="AQ690" s="12" t="s">
        <v>3989</v>
      </c>
      <c r="AR690" s="12" t="s">
        <v>3975</v>
      </c>
      <c r="AS690" s="12" t="s">
        <v>3976</v>
      </c>
      <c r="AU690" s="12" t="str">
        <f t="shared" si="229"/>
        <v>hp_5948518;atk_699535;hit_500000;miss_60;cirt_0;cirtSub_-3500</v>
      </c>
    </row>
    <row r="691" spans="1:47" x14ac:dyDescent="0.2">
      <c r="A691" s="8" t="s">
        <v>5495</v>
      </c>
      <c r="B691" s="6" t="s">
        <v>3967</v>
      </c>
      <c r="C691" s="6">
        <v>989725</v>
      </c>
      <c r="D691" s="6">
        <v>17052286</v>
      </c>
      <c r="E691" s="6" t="str">
        <f t="shared" si="224"/>
        <v>hp_17052286</v>
      </c>
      <c r="F691" s="7" t="s">
        <v>3968</v>
      </c>
      <c r="G691" s="6">
        <v>3599000</v>
      </c>
      <c r="H691" s="7">
        <f t="shared" si="231"/>
        <v>11172525</v>
      </c>
      <c r="I691" s="7" t="str">
        <f t="shared" si="225"/>
        <v>atk_11172525</v>
      </c>
      <c r="J691" s="7" t="s">
        <v>3973</v>
      </c>
      <c r="K691" s="7" t="s">
        <v>3999</v>
      </c>
      <c r="L691" s="7" t="s">
        <v>3975</v>
      </c>
      <c r="M691" s="7" t="s">
        <v>3976</v>
      </c>
      <c r="O691" s="7" t="str">
        <f t="shared" si="226"/>
        <v>hp_17052286;atk_11172525;hit_500000;miss_110;cirt_0;cirtSub_-3500</v>
      </c>
      <c r="V691" s="7" t="str">
        <f t="shared" si="221"/>
        <v>流星瀑布12-1</v>
      </c>
      <c r="W691" s="7">
        <f t="shared" si="234"/>
        <v>1201</v>
      </c>
      <c r="X691" s="9" t="s">
        <v>912</v>
      </c>
      <c r="Y691" s="9">
        <v>1</v>
      </c>
      <c r="Z691" s="8">
        <f t="shared" si="230"/>
        <v>3631</v>
      </c>
      <c r="AA691" s="6" t="s">
        <v>3967</v>
      </c>
      <c r="AB691" s="6">
        <v>3129769</v>
      </c>
      <c r="AC691" s="6">
        <f t="shared" si="235"/>
        <v>1.26</v>
      </c>
      <c r="AD691" s="6">
        <f t="shared" si="236"/>
        <v>3943508</v>
      </c>
      <c r="AE691" s="6">
        <f t="shared" ref="AE691" si="242">IF(MOD(Y691,1)=0,INT(AD690*0.3),0)</f>
        <v>1178705</v>
      </c>
      <c r="AF691" s="6">
        <v>870000</v>
      </c>
      <c r="AG691" s="11">
        <f t="shared" si="239"/>
        <v>5992213</v>
      </c>
      <c r="AH691">
        <f t="shared" si="238"/>
        <v>1.9145863480659435</v>
      </c>
      <c r="AI691" s="53">
        <v>0.65</v>
      </c>
      <c r="AJ691" s="7" t="str">
        <f t="shared" si="223"/>
        <v>hp_5992213</v>
      </c>
      <c r="AK691" s="7" t="s">
        <v>3968</v>
      </c>
      <c r="AL691" s="7">
        <v>566200</v>
      </c>
      <c r="AM691" s="7">
        <f>INT(IF(MOD(Y691,3)=0,INT(AL691*0.55),INT(AL691*0.35)))</f>
        <v>198170</v>
      </c>
      <c r="AN691" s="54">
        <f t="shared" si="227"/>
        <v>704625</v>
      </c>
      <c r="AO691" s="7" t="str">
        <f t="shared" si="228"/>
        <v>atk_704625</v>
      </c>
      <c r="AP691" s="7" t="s">
        <v>3973</v>
      </c>
      <c r="AQ691" s="7" t="s">
        <v>3989</v>
      </c>
      <c r="AR691" s="7" t="s">
        <v>3975</v>
      </c>
      <c r="AS691" s="7" t="s">
        <v>3976</v>
      </c>
      <c r="AU691" s="7" t="str">
        <f t="shared" si="229"/>
        <v>hp_5992213;atk_704625;hit_500000;miss_60;cirt_0;cirtSub_-3500</v>
      </c>
    </row>
    <row r="692" spans="1:47" x14ac:dyDescent="0.2">
      <c r="A692" s="8" t="s">
        <v>5495</v>
      </c>
      <c r="B692" s="6" t="s">
        <v>3967</v>
      </c>
      <c r="C692" s="6">
        <v>989725</v>
      </c>
      <c r="D692" s="6">
        <v>17096369</v>
      </c>
      <c r="E692" s="6" t="str">
        <f t="shared" si="224"/>
        <v>hp_17096369</v>
      </c>
      <c r="F692" s="7" t="s">
        <v>3968</v>
      </c>
      <c r="G692" s="6">
        <v>3599000</v>
      </c>
      <c r="H692" s="7">
        <f t="shared" si="231"/>
        <v>11172525</v>
      </c>
      <c r="I692" s="7" t="str">
        <f t="shared" si="225"/>
        <v>atk_11172525</v>
      </c>
      <c r="J692" s="7" t="s">
        <v>3973</v>
      </c>
      <c r="K692" s="7" t="s">
        <v>3999</v>
      </c>
      <c r="L692" s="7" t="s">
        <v>3975</v>
      </c>
      <c r="M692" s="7" t="s">
        <v>3976</v>
      </c>
      <c r="O692" s="7" t="str">
        <f t="shared" si="226"/>
        <v>hp_17096369;atk_11172525;hit_500000;miss_110;cirt_0;cirtSub_-3500</v>
      </c>
      <c r="V692" s="7" t="str">
        <f t="shared" si="221"/>
        <v>流星瀑布12-2</v>
      </c>
      <c r="W692" s="7">
        <f t="shared" si="234"/>
        <v>1203</v>
      </c>
      <c r="X692" s="9" t="s">
        <v>912</v>
      </c>
      <c r="Y692" s="9">
        <v>2</v>
      </c>
      <c r="Z692" s="8">
        <f t="shared" si="230"/>
        <v>3633</v>
      </c>
      <c r="AA692" s="6" t="s">
        <v>3967</v>
      </c>
      <c r="AB692" s="6">
        <v>3135072</v>
      </c>
      <c r="AC692" s="6">
        <f t="shared" si="235"/>
        <v>1.26</v>
      </c>
      <c r="AD692" s="6">
        <f t="shared" si="236"/>
        <v>3950190</v>
      </c>
      <c r="AE692" s="6">
        <f t="shared" si="241"/>
        <v>1178705</v>
      </c>
      <c r="AF692" s="6">
        <v>870000</v>
      </c>
      <c r="AG692" s="11">
        <f t="shared" si="239"/>
        <v>5998895</v>
      </c>
      <c r="AH692">
        <f t="shared" si="238"/>
        <v>1.9134791800634883</v>
      </c>
      <c r="AI692" s="53">
        <v>0.65</v>
      </c>
      <c r="AJ692" s="7" t="str">
        <f t="shared" si="223"/>
        <v>hp_5998895</v>
      </c>
      <c r="AK692" s="7" t="s">
        <v>3968</v>
      </c>
      <c r="AL692" s="7">
        <v>567120</v>
      </c>
      <c r="AM692" s="7">
        <f>INT(IF(MOD(Y692,3)=0,INT(AL692*0.55),INT(AL692*0.35)))</f>
        <v>198492</v>
      </c>
      <c r="AN692" s="54">
        <f t="shared" si="227"/>
        <v>705362</v>
      </c>
      <c r="AO692" s="7" t="str">
        <f t="shared" si="228"/>
        <v>atk_705362</v>
      </c>
      <c r="AP692" s="7" t="s">
        <v>3973</v>
      </c>
      <c r="AQ692" s="7" t="s">
        <v>3989</v>
      </c>
      <c r="AR692" s="7" t="s">
        <v>3975</v>
      </c>
      <c r="AS692" s="7" t="s">
        <v>3976</v>
      </c>
      <c r="AU692" s="7" t="str">
        <f t="shared" si="229"/>
        <v>hp_5998895;atk_705362;hit_500000;miss_60;cirt_0;cirtSub_-3500</v>
      </c>
    </row>
    <row r="693" spans="1:47" x14ac:dyDescent="0.2">
      <c r="A693" s="8" t="s">
        <v>5496</v>
      </c>
      <c r="B693" s="6" t="s">
        <v>3967</v>
      </c>
      <c r="C693" s="6">
        <v>999185</v>
      </c>
      <c r="D693" s="6">
        <v>17208822</v>
      </c>
      <c r="E693" s="6" t="str">
        <f t="shared" si="224"/>
        <v>hp_17208822</v>
      </c>
      <c r="F693" s="7" t="s">
        <v>3968</v>
      </c>
      <c r="G693" s="6">
        <v>3633400</v>
      </c>
      <c r="H693" s="7">
        <f t="shared" si="231"/>
        <v>11312612</v>
      </c>
      <c r="I693" s="7" t="str">
        <f t="shared" si="225"/>
        <v>atk_11312612</v>
      </c>
      <c r="J693" s="7" t="s">
        <v>3973</v>
      </c>
      <c r="K693" s="7" t="s">
        <v>3999</v>
      </c>
      <c r="L693" s="7" t="s">
        <v>3975</v>
      </c>
      <c r="M693" s="7" t="s">
        <v>3976</v>
      </c>
      <c r="O693" s="7" t="str">
        <f t="shared" si="226"/>
        <v>hp_17208822;atk_11312612;hit_500000;miss_110;cirt_0;cirtSub_-3500</v>
      </c>
      <c r="V693" s="7" t="str">
        <f t="shared" si="221"/>
        <v>流星瀑布12-3</v>
      </c>
      <c r="W693" s="7">
        <f t="shared" si="234"/>
        <v>1205</v>
      </c>
      <c r="X693" s="9" t="s">
        <v>912</v>
      </c>
      <c r="Y693" s="9">
        <v>3</v>
      </c>
      <c r="Z693" s="8">
        <f t="shared" si="230"/>
        <v>3636</v>
      </c>
      <c r="AA693" s="6" t="s">
        <v>3967</v>
      </c>
      <c r="AB693" s="6">
        <v>3140376</v>
      </c>
      <c r="AC693" s="6">
        <f t="shared" si="235"/>
        <v>1.2625</v>
      </c>
      <c r="AD693" s="6">
        <f t="shared" si="236"/>
        <v>3964724</v>
      </c>
      <c r="AE693" s="6">
        <f t="shared" si="241"/>
        <v>1178705</v>
      </c>
      <c r="AF693" s="6">
        <v>870000</v>
      </c>
      <c r="AG693" s="11">
        <f t="shared" si="239"/>
        <v>6013429</v>
      </c>
      <c r="AH693">
        <f t="shared" si="238"/>
        <v>1.9148754798788425</v>
      </c>
      <c r="AI693" s="53">
        <v>0.65</v>
      </c>
      <c r="AJ693" s="7" t="str">
        <f t="shared" si="223"/>
        <v>hp_6013429</v>
      </c>
      <c r="AK693" s="7" t="s">
        <v>3968</v>
      </c>
      <c r="AL693" s="7">
        <v>568040</v>
      </c>
      <c r="AM693" s="7">
        <f>INT(IF(MOD(Y693,3)=0,INT(AL693*0.55),INT(AL693*0.35)))</f>
        <v>312422</v>
      </c>
      <c r="AN693" s="54">
        <f t="shared" si="227"/>
        <v>707021</v>
      </c>
      <c r="AO693" s="7" t="str">
        <f t="shared" si="228"/>
        <v>atk_707021</v>
      </c>
      <c r="AP693" s="7" t="s">
        <v>3973</v>
      </c>
      <c r="AQ693" s="7" t="s">
        <v>3989</v>
      </c>
      <c r="AR693" s="7" t="s">
        <v>3975</v>
      </c>
      <c r="AS693" s="7" t="s">
        <v>3976</v>
      </c>
      <c r="AU693" s="7" t="str">
        <f t="shared" si="229"/>
        <v>hp_6013429;atk_707021;hit_500000;miss_60;cirt_0;cirtSub_-3500</v>
      </c>
    </row>
    <row r="694" spans="1:47" x14ac:dyDescent="0.2">
      <c r="A694" s="8" t="s">
        <v>5496</v>
      </c>
      <c r="B694" s="6" t="s">
        <v>3967</v>
      </c>
      <c r="C694" s="6">
        <v>999185</v>
      </c>
      <c r="D694" s="6">
        <v>17253085</v>
      </c>
      <c r="E694" s="6" t="str">
        <f t="shared" si="224"/>
        <v>hp_17253085</v>
      </c>
      <c r="F694" s="7" t="s">
        <v>3968</v>
      </c>
      <c r="G694" s="6">
        <v>3633400</v>
      </c>
      <c r="H694" s="7">
        <f t="shared" si="231"/>
        <v>11312612</v>
      </c>
      <c r="I694" s="7" t="str">
        <f t="shared" si="225"/>
        <v>atk_11312612</v>
      </c>
      <c r="J694" s="7" t="s">
        <v>3973</v>
      </c>
      <c r="K694" s="7" t="s">
        <v>3999</v>
      </c>
      <c r="L694" s="7" t="s">
        <v>3975</v>
      </c>
      <c r="M694" s="7" t="s">
        <v>3976</v>
      </c>
      <c r="O694" s="7" t="str">
        <f t="shared" si="226"/>
        <v>hp_17253085;atk_11312612;hit_500000;miss_110;cirt_0;cirtSub_-3500</v>
      </c>
      <c r="V694" s="7" t="str">
        <f t="shared" si="221"/>
        <v>流星瀑布12-4</v>
      </c>
      <c r="W694" s="7">
        <f t="shared" si="234"/>
        <v>1207</v>
      </c>
      <c r="X694" s="9" t="s">
        <v>912</v>
      </c>
      <c r="Y694" s="9">
        <v>4</v>
      </c>
      <c r="Z694" s="8">
        <f t="shared" si="230"/>
        <v>3640</v>
      </c>
      <c r="AA694" s="6" t="s">
        <v>3967</v>
      </c>
      <c r="AB694" s="6">
        <v>3145681</v>
      </c>
      <c r="AC694" s="6">
        <f t="shared" si="235"/>
        <v>1.2625</v>
      </c>
      <c r="AD694" s="6">
        <f t="shared" si="236"/>
        <v>3971422</v>
      </c>
      <c r="AE694" s="6">
        <f t="shared" si="241"/>
        <v>1178705</v>
      </c>
      <c r="AF694" s="6">
        <v>870000</v>
      </c>
      <c r="AG694" s="11">
        <f t="shared" si="239"/>
        <v>6020127</v>
      </c>
      <c r="AH694">
        <f t="shared" si="238"/>
        <v>1.913775427324004</v>
      </c>
      <c r="AI694" s="53">
        <v>0.65</v>
      </c>
      <c r="AJ694" s="7" t="str">
        <f t="shared" si="223"/>
        <v>hp_6020127</v>
      </c>
      <c r="AK694" s="7" t="s">
        <v>3968</v>
      </c>
      <c r="AL694" s="7">
        <v>568960</v>
      </c>
      <c r="AM694" s="7">
        <f>INT(IF(MOD(Y694,3)=0,INT(AL694*0.55),INT(AL694*0.35)))</f>
        <v>199136</v>
      </c>
      <c r="AN694" s="54">
        <f t="shared" si="227"/>
        <v>707760</v>
      </c>
      <c r="AO694" s="7" t="str">
        <f t="shared" si="228"/>
        <v>atk_707760</v>
      </c>
      <c r="AP694" s="7" t="s">
        <v>3973</v>
      </c>
      <c r="AQ694" s="7" t="s">
        <v>3989</v>
      </c>
      <c r="AR694" s="7" t="s">
        <v>3975</v>
      </c>
      <c r="AS694" s="7" t="s">
        <v>3976</v>
      </c>
      <c r="AU694" s="7" t="str">
        <f t="shared" si="229"/>
        <v>hp_6020127;atk_707760;hit_500000;miss_60;cirt_0;cirtSub_-3500</v>
      </c>
    </row>
    <row r="695" spans="1:47" x14ac:dyDescent="0.2">
      <c r="A695" s="8" t="s">
        <v>5496</v>
      </c>
      <c r="B695" s="6" t="s">
        <v>3967</v>
      </c>
      <c r="C695" s="6">
        <v>999185</v>
      </c>
      <c r="D695" s="6">
        <v>17297417</v>
      </c>
      <c r="E695" s="6" t="str">
        <f t="shared" si="224"/>
        <v>hp_17297417</v>
      </c>
      <c r="F695" s="7" t="s">
        <v>3968</v>
      </c>
      <c r="G695" s="6">
        <v>3633400</v>
      </c>
      <c r="H695" s="7">
        <f t="shared" si="231"/>
        <v>11312612</v>
      </c>
      <c r="I695" s="7" t="str">
        <f t="shared" si="225"/>
        <v>atk_11312612</v>
      </c>
      <c r="J695" s="7" t="s">
        <v>3973</v>
      </c>
      <c r="K695" s="7" t="s">
        <v>3999</v>
      </c>
      <c r="L695" s="7" t="s">
        <v>3975</v>
      </c>
      <c r="M695" s="7" t="s">
        <v>3976</v>
      </c>
      <c r="O695" s="7" t="str">
        <f t="shared" si="226"/>
        <v>hp_17297417;atk_11312612;hit_500000;miss_110;cirt_0;cirtSub_-3500</v>
      </c>
      <c r="V695" s="7" t="str">
        <f t="shared" si="221"/>
        <v>流星瀑布12-5</v>
      </c>
      <c r="W695" s="7">
        <f t="shared" si="234"/>
        <v>1209</v>
      </c>
      <c r="X695" s="9" t="s">
        <v>912</v>
      </c>
      <c r="Y695" s="9">
        <v>5</v>
      </c>
      <c r="Z695" s="8">
        <f t="shared" si="230"/>
        <v>3645</v>
      </c>
      <c r="AA695" s="6" t="s">
        <v>3967</v>
      </c>
      <c r="AB695" s="6">
        <v>3150986</v>
      </c>
      <c r="AC695" s="6">
        <f t="shared" si="235"/>
        <v>1.2625</v>
      </c>
      <c r="AD695" s="6">
        <f t="shared" si="236"/>
        <v>3978119</v>
      </c>
      <c r="AE695" s="6">
        <f t="shared" si="241"/>
        <v>1178705</v>
      </c>
      <c r="AF695" s="6">
        <v>870000</v>
      </c>
      <c r="AG695" s="11">
        <f t="shared" si="239"/>
        <v>6026824</v>
      </c>
      <c r="AH695">
        <f t="shared" si="238"/>
        <v>1.9126787615051288</v>
      </c>
      <c r="AI695" s="53">
        <v>0.65</v>
      </c>
      <c r="AJ695" s="7" t="str">
        <f t="shared" si="223"/>
        <v>hp_6026824</v>
      </c>
      <c r="AK695" s="7" t="s">
        <v>3968</v>
      </c>
      <c r="AL695" s="7">
        <v>569880</v>
      </c>
      <c r="AM695" s="7">
        <f>INT(IF(MOD(Y695,3)=0,INT(AL695*0.55),INT(AL695*0.35)))</f>
        <v>199458</v>
      </c>
      <c r="AN695" s="54">
        <f t="shared" si="227"/>
        <v>708498</v>
      </c>
      <c r="AO695" s="7" t="str">
        <f t="shared" si="228"/>
        <v>atk_708498</v>
      </c>
      <c r="AP695" s="7" t="s">
        <v>3973</v>
      </c>
      <c r="AQ695" s="7" t="s">
        <v>3989</v>
      </c>
      <c r="AR695" s="7" t="s">
        <v>3975</v>
      </c>
      <c r="AS695" s="7" t="s">
        <v>3976</v>
      </c>
      <c r="AU695" s="7" t="str">
        <f t="shared" si="229"/>
        <v>hp_6026824;atk_708498;hit_500000;miss_60;cirt_0;cirtSub_-3500</v>
      </c>
    </row>
    <row r="696" spans="1:47" x14ac:dyDescent="0.2">
      <c r="A696" s="8" t="s">
        <v>5497</v>
      </c>
      <c r="B696" s="6" t="s">
        <v>3967</v>
      </c>
      <c r="C696" s="6">
        <v>1008645</v>
      </c>
      <c r="D696" s="6">
        <v>17410533</v>
      </c>
      <c r="E696" s="6" t="str">
        <f t="shared" si="224"/>
        <v>hp_17410533</v>
      </c>
      <c r="F696" s="7" t="s">
        <v>3968</v>
      </c>
      <c r="G696" s="6">
        <v>3667800</v>
      </c>
      <c r="H696" s="7">
        <f t="shared" si="231"/>
        <v>11453404</v>
      </c>
      <c r="I696" s="7" t="str">
        <f t="shared" si="225"/>
        <v>atk_11453404</v>
      </c>
      <c r="J696" s="7" t="s">
        <v>3973</v>
      </c>
      <c r="K696" s="7" t="s">
        <v>3999</v>
      </c>
      <c r="L696" s="7" t="s">
        <v>3975</v>
      </c>
      <c r="M696" s="7" t="s">
        <v>3976</v>
      </c>
      <c r="O696" s="7" t="str">
        <f t="shared" si="226"/>
        <v>hp_17410533;atk_11453404;hit_500000;miss_110;cirt_0;cirtSub_-3500</v>
      </c>
      <c r="V696" s="7" t="str">
        <f t="shared" si="221"/>
        <v>流星瀑布12-6</v>
      </c>
      <c r="W696" s="7">
        <f t="shared" si="234"/>
        <v>1211</v>
      </c>
      <c r="X696" s="9" t="s">
        <v>912</v>
      </c>
      <c r="Y696" s="9">
        <v>6</v>
      </c>
      <c r="Z696" s="8">
        <f t="shared" si="230"/>
        <v>3651</v>
      </c>
      <c r="AA696" s="6" t="s">
        <v>3967</v>
      </c>
      <c r="AB696" s="6">
        <v>3156292</v>
      </c>
      <c r="AC696" s="6">
        <f t="shared" si="235"/>
        <v>1.2649999999999999</v>
      </c>
      <c r="AD696" s="6">
        <f t="shared" si="236"/>
        <v>3992709</v>
      </c>
      <c r="AE696" s="6">
        <f t="shared" si="241"/>
        <v>1178705</v>
      </c>
      <c r="AF696" s="6">
        <v>870000</v>
      </c>
      <c r="AG696" s="11">
        <f t="shared" si="239"/>
        <v>6041414</v>
      </c>
      <c r="AH696">
        <f t="shared" si="238"/>
        <v>1.9140858957282787</v>
      </c>
      <c r="AI696" s="53">
        <v>0.65</v>
      </c>
      <c r="AJ696" s="7" t="str">
        <f t="shared" si="223"/>
        <v>hp_6041414</v>
      </c>
      <c r="AK696" s="7" t="s">
        <v>3968</v>
      </c>
      <c r="AL696" s="7">
        <v>570800</v>
      </c>
      <c r="AM696" s="7">
        <f>INT(IF(MOD(Y696,3)=0,INT(AL696*0.55),INT(AL696*0.35)))</f>
        <v>313940</v>
      </c>
      <c r="AN696" s="54">
        <f t="shared" si="227"/>
        <v>710164</v>
      </c>
      <c r="AO696" s="7" t="str">
        <f t="shared" si="228"/>
        <v>atk_710164</v>
      </c>
      <c r="AP696" s="7" t="s">
        <v>3973</v>
      </c>
      <c r="AQ696" s="7" t="s">
        <v>3989</v>
      </c>
      <c r="AR696" s="7" t="s">
        <v>3975</v>
      </c>
      <c r="AS696" s="7" t="s">
        <v>3976</v>
      </c>
      <c r="AU696" s="7" t="str">
        <f t="shared" si="229"/>
        <v>hp_6041414;atk_710164;hit_500000;miss_60;cirt_0;cirtSub_-3500</v>
      </c>
    </row>
    <row r="697" spans="1:47" x14ac:dyDescent="0.2">
      <c r="A697" s="8" t="s">
        <v>5497</v>
      </c>
      <c r="B697" s="6" t="s">
        <v>3967</v>
      </c>
      <c r="C697" s="6">
        <v>1008645</v>
      </c>
      <c r="D697" s="6">
        <v>17455047</v>
      </c>
      <c r="E697" s="6" t="str">
        <f t="shared" si="224"/>
        <v>hp_17455047</v>
      </c>
      <c r="F697" s="7" t="s">
        <v>3968</v>
      </c>
      <c r="G697" s="6">
        <v>3667800</v>
      </c>
      <c r="H697" s="7">
        <f t="shared" si="231"/>
        <v>11453404</v>
      </c>
      <c r="I697" s="7" t="str">
        <f t="shared" si="225"/>
        <v>atk_11453404</v>
      </c>
      <c r="J697" s="7" t="s">
        <v>3973</v>
      </c>
      <c r="K697" s="7" t="s">
        <v>3999</v>
      </c>
      <c r="L697" s="7" t="s">
        <v>3975</v>
      </c>
      <c r="M697" s="7" t="s">
        <v>3976</v>
      </c>
      <c r="O697" s="7" t="str">
        <f t="shared" si="226"/>
        <v>hp_17455047;atk_11453404;hit_500000;miss_110;cirt_0;cirtSub_-3500</v>
      </c>
      <c r="V697" s="7" t="str">
        <f t="shared" si="221"/>
        <v>流星瀑布12-7</v>
      </c>
      <c r="W697" s="7">
        <f t="shared" si="234"/>
        <v>1213</v>
      </c>
      <c r="X697" s="9" t="s">
        <v>912</v>
      </c>
      <c r="Y697" s="9">
        <v>7</v>
      </c>
      <c r="Z697" s="8">
        <f t="shared" si="230"/>
        <v>3658</v>
      </c>
      <c r="AA697" s="6" t="s">
        <v>3967</v>
      </c>
      <c r="AB697" s="6">
        <v>3161599</v>
      </c>
      <c r="AC697" s="6">
        <f t="shared" si="235"/>
        <v>1.2649999999999999</v>
      </c>
      <c r="AD697" s="6">
        <f t="shared" si="236"/>
        <v>3999422</v>
      </c>
      <c r="AE697" s="6">
        <f t="shared" si="241"/>
        <v>1178705</v>
      </c>
      <c r="AF697" s="6">
        <v>870000</v>
      </c>
      <c r="AG697" s="11">
        <f t="shared" si="239"/>
        <v>6048127</v>
      </c>
      <c r="AH697">
        <f t="shared" si="238"/>
        <v>1.9129962401936489</v>
      </c>
      <c r="AI697" s="53">
        <v>0.65</v>
      </c>
      <c r="AJ697" s="7" t="str">
        <f t="shared" si="223"/>
        <v>hp_6048127</v>
      </c>
      <c r="AK697" s="7" t="s">
        <v>3968</v>
      </c>
      <c r="AL697" s="7">
        <v>571720</v>
      </c>
      <c r="AM697" s="7">
        <f>INT(IF(MOD(Y697,3)=0,INT(AL697*0.55),INT(AL697*0.35)))</f>
        <v>200102</v>
      </c>
      <c r="AN697" s="54">
        <f t="shared" si="227"/>
        <v>710903</v>
      </c>
      <c r="AO697" s="7" t="str">
        <f t="shared" si="228"/>
        <v>atk_710903</v>
      </c>
      <c r="AP697" s="7" t="s">
        <v>3973</v>
      </c>
      <c r="AQ697" s="7" t="s">
        <v>3989</v>
      </c>
      <c r="AR697" s="7" t="s">
        <v>3975</v>
      </c>
      <c r="AS697" s="7" t="s">
        <v>3976</v>
      </c>
      <c r="AU697" s="7" t="str">
        <f t="shared" si="229"/>
        <v>hp_6048127;atk_710903;hit_500000;miss_60;cirt_0;cirtSub_-3500</v>
      </c>
    </row>
    <row r="698" spans="1:47" x14ac:dyDescent="0.2">
      <c r="A698" s="8" t="s">
        <v>5497</v>
      </c>
      <c r="B698" s="6" t="s">
        <v>3967</v>
      </c>
      <c r="C698" s="6">
        <v>1008645</v>
      </c>
      <c r="D698" s="6">
        <v>17499628</v>
      </c>
      <c r="E698" s="6" t="str">
        <f t="shared" si="224"/>
        <v>hp_17499628</v>
      </c>
      <c r="F698" s="7" t="s">
        <v>3968</v>
      </c>
      <c r="G698" s="6">
        <v>3667800</v>
      </c>
      <c r="H698" s="7">
        <f t="shared" si="231"/>
        <v>11453404</v>
      </c>
      <c r="I698" s="7" t="str">
        <f t="shared" si="225"/>
        <v>atk_11453404</v>
      </c>
      <c r="J698" s="7" t="s">
        <v>3973</v>
      </c>
      <c r="K698" s="7" t="s">
        <v>3999</v>
      </c>
      <c r="L698" s="7" t="s">
        <v>3975</v>
      </c>
      <c r="M698" s="7" t="s">
        <v>3976</v>
      </c>
      <c r="O698" s="7" t="str">
        <f t="shared" si="226"/>
        <v>hp_17499628;atk_11453404;hit_500000;miss_110;cirt_0;cirtSub_-3500</v>
      </c>
      <c r="V698" s="7" t="str">
        <f t="shared" si="221"/>
        <v>流星瀑布12-8</v>
      </c>
      <c r="W698" s="7">
        <f t="shared" si="234"/>
        <v>1215</v>
      </c>
      <c r="X698" s="9" t="s">
        <v>912</v>
      </c>
      <c r="Y698" s="9">
        <v>8</v>
      </c>
      <c r="Z698" s="8">
        <f t="shared" si="230"/>
        <v>3666</v>
      </c>
      <c r="AA698" s="6" t="s">
        <v>3967</v>
      </c>
      <c r="AB698" s="6">
        <v>3166907</v>
      </c>
      <c r="AC698" s="6">
        <f t="shared" si="235"/>
        <v>1.2649999999999999</v>
      </c>
      <c r="AD698" s="6">
        <f t="shared" si="236"/>
        <v>4006137</v>
      </c>
      <c r="AE698" s="6">
        <f t="shared" si="241"/>
        <v>1178705</v>
      </c>
      <c r="AF698" s="6">
        <v>870000</v>
      </c>
      <c r="AG698" s="11">
        <f t="shared" si="239"/>
        <v>6054842</v>
      </c>
      <c r="AH698">
        <f t="shared" si="238"/>
        <v>1.9119102644946631</v>
      </c>
      <c r="AI698" s="53">
        <v>0.65</v>
      </c>
      <c r="AJ698" s="7" t="str">
        <f t="shared" si="223"/>
        <v>hp_6054842</v>
      </c>
      <c r="AK698" s="7" t="s">
        <v>3968</v>
      </c>
      <c r="AL698" s="7">
        <v>572640</v>
      </c>
      <c r="AM698" s="7">
        <f>INT(IF(MOD(Y698,3)=0,INT(AL698*0.55),INT(AL698*0.35)))</f>
        <v>200424</v>
      </c>
      <c r="AN698" s="54">
        <f t="shared" si="227"/>
        <v>711643</v>
      </c>
      <c r="AO698" s="7" t="str">
        <f t="shared" si="228"/>
        <v>atk_711643</v>
      </c>
      <c r="AP698" s="7" t="s">
        <v>3973</v>
      </c>
      <c r="AQ698" s="7" t="s">
        <v>3989</v>
      </c>
      <c r="AR698" s="7" t="s">
        <v>3975</v>
      </c>
      <c r="AS698" s="7" t="s">
        <v>3976</v>
      </c>
      <c r="AU698" s="7" t="str">
        <f t="shared" si="229"/>
        <v>hp_6054842;atk_711643;hit_500000;miss_60;cirt_0;cirtSub_-3500</v>
      </c>
    </row>
    <row r="699" spans="1:47" x14ac:dyDescent="0.2">
      <c r="A699" s="8" t="s">
        <v>5498</v>
      </c>
      <c r="B699" s="6" t="s">
        <v>3967</v>
      </c>
      <c r="C699" s="6">
        <v>1018105</v>
      </c>
      <c r="D699" s="6">
        <v>17613411</v>
      </c>
      <c r="E699" s="6" t="str">
        <f t="shared" si="224"/>
        <v>hp_17613411</v>
      </c>
      <c r="F699" s="7" t="s">
        <v>3968</v>
      </c>
      <c r="G699" s="6">
        <v>3702200</v>
      </c>
      <c r="H699" s="7">
        <f t="shared" si="231"/>
        <v>11594900</v>
      </c>
      <c r="I699" s="7" t="str">
        <f t="shared" si="225"/>
        <v>atk_11594900</v>
      </c>
      <c r="J699" s="7" t="s">
        <v>3973</v>
      </c>
      <c r="K699" s="7" t="s">
        <v>3999</v>
      </c>
      <c r="L699" s="7" t="s">
        <v>3975</v>
      </c>
      <c r="M699" s="7" t="s">
        <v>3976</v>
      </c>
      <c r="O699" s="7" t="str">
        <f t="shared" si="226"/>
        <v>hp_17613411;atk_11594900;hit_500000;miss_110;cirt_0;cirtSub_-3500</v>
      </c>
      <c r="V699" s="7" t="str">
        <f t="shared" si="221"/>
        <v>流星瀑布12-9</v>
      </c>
      <c r="W699" s="7">
        <f t="shared" si="234"/>
        <v>1217</v>
      </c>
      <c r="X699" s="9" t="s">
        <v>912</v>
      </c>
      <c r="Y699" s="9">
        <v>9</v>
      </c>
      <c r="Z699" s="8">
        <f t="shared" si="230"/>
        <v>3675</v>
      </c>
      <c r="AA699" s="6" t="s">
        <v>3967</v>
      </c>
      <c r="AB699" s="6">
        <v>3172215</v>
      </c>
      <c r="AC699" s="6">
        <f t="shared" si="235"/>
        <v>1.2675000000000001</v>
      </c>
      <c r="AD699" s="6">
        <f t="shared" si="236"/>
        <v>4020782</v>
      </c>
      <c r="AE699" s="6">
        <f t="shared" si="241"/>
        <v>1178705</v>
      </c>
      <c r="AF699" s="6">
        <v>870000</v>
      </c>
      <c r="AG699" s="11">
        <f t="shared" si="239"/>
        <v>6069487</v>
      </c>
      <c r="AH699">
        <f t="shared" si="238"/>
        <v>1.9133277536358664</v>
      </c>
      <c r="AI699" s="53">
        <v>0.65</v>
      </c>
      <c r="AJ699" s="7" t="str">
        <f t="shared" si="223"/>
        <v>hp_6069487</v>
      </c>
      <c r="AK699" s="7" t="s">
        <v>3968</v>
      </c>
      <c r="AL699" s="7">
        <v>573560</v>
      </c>
      <c r="AM699" s="7">
        <f>INT(IF(MOD(Y699,3)=0,INT(AL699*0.55),INT(AL699*0.35)))</f>
        <v>315458</v>
      </c>
      <c r="AN699" s="54">
        <f t="shared" si="227"/>
        <v>713315</v>
      </c>
      <c r="AO699" s="7" t="str">
        <f t="shared" si="228"/>
        <v>atk_713315</v>
      </c>
      <c r="AP699" s="7" t="s">
        <v>3973</v>
      </c>
      <c r="AQ699" s="7" t="s">
        <v>3989</v>
      </c>
      <c r="AR699" s="7" t="s">
        <v>3975</v>
      </c>
      <c r="AS699" s="7" t="s">
        <v>3976</v>
      </c>
      <c r="AU699" s="7" t="str">
        <f t="shared" si="229"/>
        <v>hp_6069487;atk_713315;hit_500000;miss_60;cirt_0;cirtSub_-3500</v>
      </c>
    </row>
    <row r="700" spans="1:47" s="12" customFormat="1" x14ac:dyDescent="0.2">
      <c r="A700" s="8" t="s">
        <v>5499</v>
      </c>
      <c r="B700" s="6" t="s">
        <v>3967</v>
      </c>
      <c r="C700" s="6">
        <v>1018105</v>
      </c>
      <c r="D700" s="6">
        <v>17658170</v>
      </c>
      <c r="E700" s="6" t="str">
        <f t="shared" si="224"/>
        <v>hp_17658170</v>
      </c>
      <c r="F700" s="7" t="s">
        <v>3968</v>
      </c>
      <c r="G700" s="6">
        <v>3702200</v>
      </c>
      <c r="H700" s="7">
        <f t="shared" si="231"/>
        <v>11594900</v>
      </c>
      <c r="I700" s="7" t="str">
        <f t="shared" si="225"/>
        <v>atk_11594900</v>
      </c>
      <c r="J700" s="7" t="s">
        <v>3973</v>
      </c>
      <c r="K700" s="7" t="s">
        <v>3999</v>
      </c>
      <c r="L700" s="7" t="s">
        <v>3975</v>
      </c>
      <c r="M700" s="7" t="s">
        <v>3976</v>
      </c>
      <c r="N700" s="7"/>
      <c r="O700" s="7" t="str">
        <f t="shared" si="226"/>
        <v>hp_17658170;atk_11594900;hit_500000;miss_110;cirt_0;cirtSub_-3500</v>
      </c>
      <c r="P700" s="7"/>
      <c r="Q700" s="7"/>
      <c r="R700" s="7"/>
      <c r="S700" s="7"/>
      <c r="T700" s="7"/>
      <c r="V700" s="12" t="str">
        <f t="shared" si="221"/>
        <v>流星瀑布12-10</v>
      </c>
      <c r="W700" s="12">
        <f t="shared" si="234"/>
        <v>1219</v>
      </c>
      <c r="X700" s="5" t="s">
        <v>912</v>
      </c>
      <c r="Y700" s="5">
        <v>10</v>
      </c>
      <c r="Z700" s="5">
        <f t="shared" si="230"/>
        <v>3685</v>
      </c>
      <c r="AA700" s="11" t="s">
        <v>3967</v>
      </c>
      <c r="AB700" s="11">
        <v>3177524</v>
      </c>
      <c r="AC700" s="11">
        <f t="shared" si="235"/>
        <v>1.2675000000000001</v>
      </c>
      <c r="AD700" s="11">
        <f t="shared" si="236"/>
        <v>4027511</v>
      </c>
      <c r="AE700" s="6">
        <f t="shared" si="241"/>
        <v>1178705</v>
      </c>
      <c r="AF700" s="11">
        <v>870000</v>
      </c>
      <c r="AG700" s="11">
        <f t="shared" si="239"/>
        <v>6076216</v>
      </c>
      <c r="AH700">
        <f t="shared" si="238"/>
        <v>1.9122486565010997</v>
      </c>
      <c r="AI700" s="53">
        <v>0.65</v>
      </c>
      <c r="AJ700" s="7" t="str">
        <f t="shared" si="223"/>
        <v>hp_6076216</v>
      </c>
      <c r="AK700" s="12" t="s">
        <v>3968</v>
      </c>
      <c r="AL700" s="12">
        <v>574480</v>
      </c>
      <c r="AM700" s="7">
        <f>INT(IF(MOD(Y700,3)=0,INT(AL700*0.55),INT(AL700*0.35)))</f>
        <v>201068</v>
      </c>
      <c r="AN700" s="54">
        <f t="shared" si="227"/>
        <v>714056</v>
      </c>
      <c r="AO700" s="7" t="str">
        <f t="shared" si="228"/>
        <v>atk_714056</v>
      </c>
      <c r="AP700" s="12" t="s">
        <v>3973</v>
      </c>
      <c r="AQ700" s="12" t="s">
        <v>3989</v>
      </c>
      <c r="AR700" s="12" t="s">
        <v>3975</v>
      </c>
      <c r="AS700" s="12" t="s">
        <v>3976</v>
      </c>
      <c r="AU700" s="12" t="str">
        <f t="shared" si="229"/>
        <v>hp_6076216;atk_714056;hit_500000;miss_60;cirt_0;cirtSub_-3500</v>
      </c>
    </row>
    <row r="701" spans="1:47" x14ac:dyDescent="0.2">
      <c r="A701" s="8" t="s">
        <v>5499</v>
      </c>
      <c r="B701" s="6" t="s">
        <v>3967</v>
      </c>
      <c r="C701" s="6">
        <v>1018105</v>
      </c>
      <c r="D701" s="6">
        <v>17703001</v>
      </c>
      <c r="E701" s="6" t="str">
        <f t="shared" si="224"/>
        <v>hp_17703001</v>
      </c>
      <c r="F701" s="7" t="s">
        <v>3968</v>
      </c>
      <c r="G701" s="6">
        <v>3702200</v>
      </c>
      <c r="H701" s="7">
        <f t="shared" si="231"/>
        <v>11594900</v>
      </c>
      <c r="I701" s="7" t="str">
        <f t="shared" si="225"/>
        <v>atk_11594900</v>
      </c>
      <c r="J701" s="7" t="s">
        <v>3973</v>
      </c>
      <c r="K701" s="7" t="s">
        <v>3999</v>
      </c>
      <c r="L701" s="7" t="s">
        <v>3975</v>
      </c>
      <c r="M701" s="7" t="s">
        <v>3976</v>
      </c>
      <c r="O701" s="7" t="str">
        <f t="shared" si="226"/>
        <v>hp_17703001;atk_11594900;hit_500000;miss_110;cirt_0;cirtSub_-3500</v>
      </c>
      <c r="V701" s="7" t="str">
        <f t="shared" si="221"/>
        <v>流星瀑布13-1</v>
      </c>
      <c r="W701" s="7">
        <f t="shared" si="234"/>
        <v>1221</v>
      </c>
      <c r="X701" s="9" t="s">
        <v>913</v>
      </c>
      <c r="Y701" s="9">
        <v>1</v>
      </c>
      <c r="Z701" s="8">
        <f t="shared" si="230"/>
        <v>3686</v>
      </c>
      <c r="AA701" s="6" t="s">
        <v>3967</v>
      </c>
      <c r="AB701" s="6">
        <v>3182833</v>
      </c>
      <c r="AC701" s="6">
        <f t="shared" si="235"/>
        <v>1.27</v>
      </c>
      <c r="AD701" s="6">
        <f t="shared" si="236"/>
        <v>4042197</v>
      </c>
      <c r="AE701" s="6">
        <f t="shared" ref="AE701" si="243">IF(MOD(Y701,1)=0,INT(AD700*0.3),0)</f>
        <v>1208253</v>
      </c>
      <c r="AF701" s="6">
        <v>870000</v>
      </c>
      <c r="AG701" s="11">
        <f t="shared" si="239"/>
        <v>6120450</v>
      </c>
      <c r="AH701">
        <f t="shared" si="238"/>
        <v>1.9229566867001819</v>
      </c>
      <c r="AI701" s="53">
        <v>0.65</v>
      </c>
      <c r="AJ701" s="7" t="str">
        <f t="shared" si="223"/>
        <v>hp_6120450</v>
      </c>
      <c r="AK701" s="7" t="s">
        <v>3968</v>
      </c>
      <c r="AL701" s="7">
        <v>575400</v>
      </c>
      <c r="AM701" s="7">
        <f>INT(IF(MOD(Y701,3)=0,INT(AL701*0.55),INT(AL701*0.35)))</f>
        <v>201390</v>
      </c>
      <c r="AN701" s="54">
        <f t="shared" si="227"/>
        <v>719205</v>
      </c>
      <c r="AO701" s="7" t="str">
        <f t="shared" si="228"/>
        <v>atk_719205</v>
      </c>
      <c r="AP701" s="7" t="s">
        <v>3973</v>
      </c>
      <c r="AQ701" s="7" t="s">
        <v>3989</v>
      </c>
      <c r="AR701" s="7" t="s">
        <v>3975</v>
      </c>
      <c r="AS701" s="7" t="s">
        <v>3976</v>
      </c>
      <c r="AU701" s="7" t="str">
        <f t="shared" si="229"/>
        <v>hp_6120450;atk_719205;hit_500000;miss_60;cirt_0;cirtSub_-3500</v>
      </c>
    </row>
    <row r="702" spans="1:47" x14ac:dyDescent="0.2">
      <c r="A702" s="8" t="s">
        <v>5500</v>
      </c>
      <c r="B702" s="6" t="s">
        <v>3967</v>
      </c>
      <c r="C702" s="6">
        <v>1027565</v>
      </c>
      <c r="D702" s="6">
        <v>17817447</v>
      </c>
      <c r="E702" s="6" t="str">
        <f t="shared" si="224"/>
        <v>hp_17817447</v>
      </c>
      <c r="F702" s="7" t="s">
        <v>3968</v>
      </c>
      <c r="G702" s="6">
        <v>3736600</v>
      </c>
      <c r="H702" s="7">
        <f t="shared" si="231"/>
        <v>11737101</v>
      </c>
      <c r="I702" s="7" t="str">
        <f t="shared" si="225"/>
        <v>atk_11737101</v>
      </c>
      <c r="J702" s="7" t="s">
        <v>3973</v>
      </c>
      <c r="K702" s="7" t="s">
        <v>3999</v>
      </c>
      <c r="L702" s="7" t="s">
        <v>3975</v>
      </c>
      <c r="M702" s="7" t="s">
        <v>3976</v>
      </c>
      <c r="O702" s="7" t="str">
        <f t="shared" si="226"/>
        <v>hp_17817447;atk_11737101;hit_500000;miss_110;cirt_0;cirtSub_-3500</v>
      </c>
      <c r="V702" s="7" t="str">
        <f t="shared" si="221"/>
        <v>流星瀑布13-2</v>
      </c>
      <c r="W702" s="7">
        <f t="shared" si="234"/>
        <v>1223</v>
      </c>
      <c r="X702" s="9" t="s">
        <v>913</v>
      </c>
      <c r="Y702" s="9">
        <v>2</v>
      </c>
      <c r="Z702" s="8">
        <f t="shared" si="230"/>
        <v>3688</v>
      </c>
      <c r="AA702" s="6" t="s">
        <v>3967</v>
      </c>
      <c r="AB702" s="6">
        <v>3188365</v>
      </c>
      <c r="AC702" s="6">
        <f t="shared" si="235"/>
        <v>1.27</v>
      </c>
      <c r="AD702" s="6">
        <f t="shared" si="236"/>
        <v>4049223</v>
      </c>
      <c r="AE702" s="6">
        <f t="shared" si="241"/>
        <v>1208253</v>
      </c>
      <c r="AF702" s="6">
        <v>870000</v>
      </c>
      <c r="AG702" s="11">
        <f t="shared" si="239"/>
        <v>6127476</v>
      </c>
      <c r="AH702">
        <f t="shared" si="238"/>
        <v>1.9218238815192112</v>
      </c>
      <c r="AI702" s="53">
        <v>0.65</v>
      </c>
      <c r="AJ702" s="7" t="str">
        <f t="shared" si="223"/>
        <v>hp_6127476</v>
      </c>
      <c r="AK702" s="7" t="s">
        <v>3968</v>
      </c>
      <c r="AL702" s="7">
        <v>576360</v>
      </c>
      <c r="AM702" s="7">
        <f>INT(IF(MOD(Y702,3)=0,INT(AL702*0.55),INT(AL702*0.35)))</f>
        <v>201726</v>
      </c>
      <c r="AN702" s="54">
        <f t="shared" si="227"/>
        <v>719980</v>
      </c>
      <c r="AO702" s="7" t="str">
        <f t="shared" si="228"/>
        <v>atk_719980</v>
      </c>
      <c r="AP702" s="7" t="s">
        <v>3973</v>
      </c>
      <c r="AQ702" s="7" t="s">
        <v>3989</v>
      </c>
      <c r="AR702" s="7" t="s">
        <v>3975</v>
      </c>
      <c r="AS702" s="7" t="s">
        <v>3976</v>
      </c>
      <c r="AU702" s="7" t="str">
        <f t="shared" si="229"/>
        <v>hp_6127476;atk_719980;hit_500000;miss_60;cirt_0;cirtSub_-3500</v>
      </c>
    </row>
    <row r="703" spans="1:47" x14ac:dyDescent="0.2">
      <c r="A703" s="8" t="s">
        <v>5500</v>
      </c>
      <c r="B703" s="6" t="s">
        <v>3967</v>
      </c>
      <c r="C703" s="6">
        <v>1027565</v>
      </c>
      <c r="D703" s="6">
        <v>17862457</v>
      </c>
      <c r="E703" s="6" t="str">
        <f t="shared" si="224"/>
        <v>hp_17862457</v>
      </c>
      <c r="F703" s="7" t="s">
        <v>3968</v>
      </c>
      <c r="G703" s="6">
        <v>3736600</v>
      </c>
      <c r="H703" s="7">
        <f t="shared" si="231"/>
        <v>11737101</v>
      </c>
      <c r="I703" s="7" t="str">
        <f t="shared" si="225"/>
        <v>atk_11737101</v>
      </c>
      <c r="J703" s="7" t="s">
        <v>3973</v>
      </c>
      <c r="K703" s="7" t="s">
        <v>3999</v>
      </c>
      <c r="L703" s="7" t="s">
        <v>3975</v>
      </c>
      <c r="M703" s="7" t="s">
        <v>3976</v>
      </c>
      <c r="O703" s="7" t="str">
        <f t="shared" si="226"/>
        <v>hp_17862457;atk_11737101;hit_500000;miss_110;cirt_0;cirtSub_-3500</v>
      </c>
      <c r="V703" s="7" t="str">
        <f t="shared" si="221"/>
        <v>流星瀑布13-3</v>
      </c>
      <c r="W703" s="7">
        <f t="shared" si="234"/>
        <v>1225</v>
      </c>
      <c r="X703" s="9" t="s">
        <v>913</v>
      </c>
      <c r="Y703" s="9">
        <v>3</v>
      </c>
      <c r="Z703" s="8">
        <f t="shared" si="230"/>
        <v>3691</v>
      </c>
      <c r="AA703" s="6" t="s">
        <v>3967</v>
      </c>
      <c r="AB703" s="6">
        <v>3193897</v>
      </c>
      <c r="AC703" s="6">
        <f t="shared" si="235"/>
        <v>1.2725</v>
      </c>
      <c r="AD703" s="6">
        <f t="shared" si="236"/>
        <v>4064233</v>
      </c>
      <c r="AE703" s="6">
        <f t="shared" si="241"/>
        <v>1208253</v>
      </c>
      <c r="AF703" s="6">
        <v>870000</v>
      </c>
      <c r="AG703" s="11">
        <f t="shared" si="239"/>
        <v>6142486</v>
      </c>
      <c r="AH703">
        <f t="shared" si="238"/>
        <v>1.9231947680216364</v>
      </c>
      <c r="AI703" s="53">
        <v>0.65</v>
      </c>
      <c r="AJ703" s="7" t="str">
        <f t="shared" si="223"/>
        <v>hp_6142486</v>
      </c>
      <c r="AK703" s="7" t="s">
        <v>3968</v>
      </c>
      <c r="AL703" s="7">
        <v>577320</v>
      </c>
      <c r="AM703" s="7">
        <f>INT(IF(MOD(Y703,3)=0,INT(AL703*0.55),INT(AL703*0.35)))</f>
        <v>317526</v>
      </c>
      <c r="AN703" s="54">
        <f t="shared" si="227"/>
        <v>721694</v>
      </c>
      <c r="AO703" s="7" t="str">
        <f t="shared" si="228"/>
        <v>atk_721694</v>
      </c>
      <c r="AP703" s="7" t="s">
        <v>3973</v>
      </c>
      <c r="AQ703" s="7" t="s">
        <v>3989</v>
      </c>
      <c r="AR703" s="7" t="s">
        <v>3975</v>
      </c>
      <c r="AS703" s="7" t="s">
        <v>3976</v>
      </c>
      <c r="AU703" s="7" t="str">
        <f t="shared" si="229"/>
        <v>hp_6142486;atk_721694;hit_500000;miss_60;cirt_0;cirtSub_-3500</v>
      </c>
    </row>
    <row r="704" spans="1:47" x14ac:dyDescent="0.2">
      <c r="A704" s="8" t="s">
        <v>5500</v>
      </c>
      <c r="B704" s="6" t="s">
        <v>3967</v>
      </c>
      <c r="C704" s="6">
        <v>1027565</v>
      </c>
      <c r="D704" s="6">
        <v>17907537</v>
      </c>
      <c r="E704" s="6" t="str">
        <f t="shared" si="224"/>
        <v>hp_17907537</v>
      </c>
      <c r="F704" s="7" t="s">
        <v>3968</v>
      </c>
      <c r="G704" s="6">
        <v>3736600</v>
      </c>
      <c r="H704" s="7">
        <f t="shared" si="231"/>
        <v>11737101</v>
      </c>
      <c r="I704" s="7" t="str">
        <f t="shared" si="225"/>
        <v>atk_11737101</v>
      </c>
      <c r="J704" s="7" t="s">
        <v>3973</v>
      </c>
      <c r="K704" s="7" t="s">
        <v>3999</v>
      </c>
      <c r="L704" s="7" t="s">
        <v>3975</v>
      </c>
      <c r="M704" s="7" t="s">
        <v>3976</v>
      </c>
      <c r="O704" s="7" t="str">
        <f t="shared" si="226"/>
        <v>hp_17907537;atk_11737101;hit_500000;miss_110;cirt_0;cirtSub_-3500</v>
      </c>
      <c r="V704" s="7" t="str">
        <f t="shared" si="221"/>
        <v>流星瀑布13-4</v>
      </c>
      <c r="W704" s="7">
        <f t="shared" si="234"/>
        <v>1227</v>
      </c>
      <c r="X704" s="9" t="s">
        <v>913</v>
      </c>
      <c r="Y704" s="9">
        <v>4</v>
      </c>
      <c r="Z704" s="8">
        <f t="shared" si="230"/>
        <v>3695</v>
      </c>
      <c r="AA704" s="6" t="s">
        <v>3967</v>
      </c>
      <c r="AB704" s="6">
        <v>3199430</v>
      </c>
      <c r="AC704" s="6">
        <f t="shared" si="235"/>
        <v>1.2725</v>
      </c>
      <c r="AD704" s="6">
        <f t="shared" si="236"/>
        <v>4071274</v>
      </c>
      <c r="AE704" s="6">
        <f t="shared" si="241"/>
        <v>1208253</v>
      </c>
      <c r="AF704" s="6">
        <v>870000</v>
      </c>
      <c r="AG704" s="11">
        <f t="shared" si="239"/>
        <v>6149527</v>
      </c>
      <c r="AH704">
        <f t="shared" si="238"/>
        <v>1.9220695561396874</v>
      </c>
      <c r="AI704" s="53">
        <v>0.65</v>
      </c>
      <c r="AJ704" s="7" t="str">
        <f t="shared" si="223"/>
        <v>hp_6149527</v>
      </c>
      <c r="AK704" s="7" t="s">
        <v>3968</v>
      </c>
      <c r="AL704" s="7">
        <v>578280</v>
      </c>
      <c r="AM704" s="7">
        <f>INT(IF(MOD(Y704,3)=0,INT(AL704*0.55),INT(AL704*0.35)))</f>
        <v>202398</v>
      </c>
      <c r="AN704" s="54">
        <f t="shared" si="227"/>
        <v>722471</v>
      </c>
      <c r="AO704" s="7" t="str">
        <f t="shared" si="228"/>
        <v>atk_722471</v>
      </c>
      <c r="AP704" s="7" t="s">
        <v>3973</v>
      </c>
      <c r="AQ704" s="7" t="s">
        <v>3989</v>
      </c>
      <c r="AR704" s="7" t="s">
        <v>3975</v>
      </c>
      <c r="AS704" s="7" t="s">
        <v>3976</v>
      </c>
      <c r="AU704" s="7" t="str">
        <f t="shared" si="229"/>
        <v>hp_6149527;atk_722471;hit_500000;miss_60;cirt_0;cirtSub_-3500</v>
      </c>
    </row>
    <row r="705" spans="1:47" x14ac:dyDescent="0.2">
      <c r="A705" s="8" t="s">
        <v>5501</v>
      </c>
      <c r="B705" s="6" t="s">
        <v>3967</v>
      </c>
      <c r="C705" s="6">
        <v>1037025</v>
      </c>
      <c r="D705" s="6">
        <v>18022647</v>
      </c>
      <c r="E705" s="6" t="str">
        <f t="shared" si="224"/>
        <v>hp_18022647</v>
      </c>
      <c r="F705" s="7" t="s">
        <v>3968</v>
      </c>
      <c r="G705" s="6">
        <v>3771000</v>
      </c>
      <c r="H705" s="7">
        <f t="shared" si="231"/>
        <v>11880007</v>
      </c>
      <c r="I705" s="7" t="str">
        <f t="shared" si="225"/>
        <v>atk_11880007</v>
      </c>
      <c r="J705" s="7" t="s">
        <v>3973</v>
      </c>
      <c r="K705" s="7" t="s">
        <v>3999</v>
      </c>
      <c r="L705" s="7" t="s">
        <v>3975</v>
      </c>
      <c r="M705" s="7" t="s">
        <v>3976</v>
      </c>
      <c r="O705" s="7" t="str">
        <f t="shared" si="226"/>
        <v>hp_18022647;atk_11880007;hit_500000;miss_110;cirt_0;cirtSub_-3500</v>
      </c>
      <c r="V705" s="7" t="str">
        <f t="shared" ref="V705:V768" si="244">X705&amp;"-"&amp;Y705</f>
        <v>流星瀑布13-5</v>
      </c>
      <c r="W705" s="7">
        <f t="shared" si="234"/>
        <v>1229</v>
      </c>
      <c r="X705" s="9" t="s">
        <v>913</v>
      </c>
      <c r="Y705" s="9">
        <v>5</v>
      </c>
      <c r="Z705" s="8">
        <f t="shared" si="230"/>
        <v>3700</v>
      </c>
      <c r="AA705" s="6" t="s">
        <v>3967</v>
      </c>
      <c r="AB705" s="6">
        <v>3204964</v>
      </c>
      <c r="AC705" s="6">
        <f t="shared" si="235"/>
        <v>1.2725</v>
      </c>
      <c r="AD705" s="6">
        <f t="shared" si="236"/>
        <v>4078316</v>
      </c>
      <c r="AE705" s="6">
        <f t="shared" si="241"/>
        <v>1208253</v>
      </c>
      <c r="AF705" s="6">
        <v>870000</v>
      </c>
      <c r="AG705" s="11">
        <f t="shared" si="239"/>
        <v>6156569</v>
      </c>
      <c r="AH705">
        <f t="shared" si="238"/>
        <v>1.9209479420049649</v>
      </c>
      <c r="AI705" s="53">
        <v>0.65</v>
      </c>
      <c r="AJ705" s="7" t="str">
        <f t="shared" ref="AJ705:AJ768" si="245">AA705&amp;"_"&amp;AG705</f>
        <v>hp_6156569</v>
      </c>
      <c r="AK705" s="7" t="s">
        <v>3968</v>
      </c>
      <c r="AL705" s="7">
        <v>579240</v>
      </c>
      <c r="AM705" s="7">
        <f>INT(IF(MOD(Y705,3)=0,INT(AL705*0.55),INT(AL705*0.35)))</f>
        <v>202734</v>
      </c>
      <c r="AN705" s="54">
        <f t="shared" si="227"/>
        <v>723248</v>
      </c>
      <c r="AO705" s="7" t="str">
        <f t="shared" si="228"/>
        <v>atk_723248</v>
      </c>
      <c r="AP705" s="7" t="s">
        <v>3973</v>
      </c>
      <c r="AQ705" s="7" t="s">
        <v>3989</v>
      </c>
      <c r="AR705" s="7" t="s">
        <v>3975</v>
      </c>
      <c r="AS705" s="7" t="s">
        <v>3976</v>
      </c>
      <c r="AU705" s="7" t="str">
        <f t="shared" si="229"/>
        <v>hp_6156569;atk_723248;hit_500000;miss_60;cirt_0;cirtSub_-3500</v>
      </c>
    </row>
    <row r="706" spans="1:47" x14ac:dyDescent="0.2">
      <c r="A706" s="8" t="s">
        <v>2716</v>
      </c>
      <c r="B706" s="6" t="s">
        <v>3967</v>
      </c>
      <c r="C706" s="6">
        <v>1037025</v>
      </c>
      <c r="D706" s="6">
        <v>18067902</v>
      </c>
      <c r="E706" s="6" t="str">
        <f t="shared" ref="E706:E769" si="246">B706&amp;"_"&amp;D706</f>
        <v>hp_18067902</v>
      </c>
      <c r="F706" s="7" t="s">
        <v>3968</v>
      </c>
      <c r="G706" s="6">
        <v>3771000</v>
      </c>
      <c r="H706" s="7">
        <f t="shared" si="231"/>
        <v>11880007</v>
      </c>
      <c r="I706" s="7" t="str">
        <f t="shared" ref="I706:I769" si="247">F706&amp;"_"&amp;H706</f>
        <v>atk_11880007</v>
      </c>
      <c r="J706" s="7" t="s">
        <v>3973</v>
      </c>
      <c r="K706" s="7" t="s">
        <v>3999</v>
      </c>
      <c r="L706" s="7" t="s">
        <v>3975</v>
      </c>
      <c r="M706" s="7" t="s">
        <v>3976</v>
      </c>
      <c r="O706" s="7" t="str">
        <f t="shared" ref="O706:O769" si="248">E706&amp;";"&amp;I706&amp;";"&amp;J706&amp;";"&amp;K706&amp;";"&amp;L706&amp;";"&amp;M706</f>
        <v>hp_18067902;atk_11880007;hit_500000;miss_110;cirt_0;cirtSub_-3500</v>
      </c>
      <c r="V706" s="7" t="str">
        <f t="shared" si="244"/>
        <v>流星瀑布13-6</v>
      </c>
      <c r="W706" s="7">
        <f t="shared" si="234"/>
        <v>1231</v>
      </c>
      <c r="X706" s="9" t="s">
        <v>913</v>
      </c>
      <c r="Y706" s="9">
        <v>6</v>
      </c>
      <c r="Z706" s="8">
        <f t="shared" si="230"/>
        <v>3706</v>
      </c>
      <c r="AA706" s="6" t="s">
        <v>3967</v>
      </c>
      <c r="AB706" s="6">
        <v>3210499</v>
      </c>
      <c r="AC706" s="6">
        <f t="shared" si="235"/>
        <v>1.2749999999999999</v>
      </c>
      <c r="AD706" s="6">
        <f t="shared" si="236"/>
        <v>4093386</v>
      </c>
      <c r="AE706" s="6">
        <f t="shared" si="241"/>
        <v>1208253</v>
      </c>
      <c r="AF706" s="6">
        <v>870000</v>
      </c>
      <c r="AG706" s="11">
        <f t="shared" si="239"/>
        <v>6171639</v>
      </c>
      <c r="AH706">
        <f t="shared" si="238"/>
        <v>1.9223301424482611</v>
      </c>
      <c r="AI706" s="53">
        <v>0.65</v>
      </c>
      <c r="AJ706" s="7" t="str">
        <f t="shared" si="245"/>
        <v>hp_6171639</v>
      </c>
      <c r="AK706" s="7" t="s">
        <v>3968</v>
      </c>
      <c r="AL706" s="7">
        <v>580200</v>
      </c>
      <c r="AM706" s="7">
        <f>INT(IF(MOD(Y706,3)=0,INT(AL706*0.55),INT(AL706*0.35)))</f>
        <v>319110</v>
      </c>
      <c r="AN706" s="54">
        <f t="shared" ref="AN706:AN769" si="249">INT(AL706*AI706*AH706)</f>
        <v>724968</v>
      </c>
      <c r="AO706" s="7" t="str">
        <f t="shared" ref="AO706:AO769" si="250">AK706&amp;"_"&amp;AN706</f>
        <v>atk_724968</v>
      </c>
      <c r="AP706" s="7" t="s">
        <v>3973</v>
      </c>
      <c r="AQ706" s="7" t="s">
        <v>3989</v>
      </c>
      <c r="AR706" s="7" t="s">
        <v>3975</v>
      </c>
      <c r="AS706" s="7" t="s">
        <v>3976</v>
      </c>
      <c r="AU706" s="7" t="str">
        <f t="shared" ref="AU706:AU769" si="251">AJ706&amp;";"&amp;AO706&amp;";"&amp;AP706&amp;";"&amp;AQ706&amp;";"&amp;AR706&amp;";"&amp;AS706</f>
        <v>hp_6171639;atk_724968;hit_500000;miss_60;cirt_0;cirtSub_-3500</v>
      </c>
    </row>
    <row r="707" spans="1:47" x14ac:dyDescent="0.2">
      <c r="A707" s="8" t="s">
        <v>2716</v>
      </c>
      <c r="B707" s="6" t="s">
        <v>3967</v>
      </c>
      <c r="C707" s="6">
        <v>1037025</v>
      </c>
      <c r="D707" s="6">
        <v>18113228</v>
      </c>
      <c r="E707" s="6" t="str">
        <f t="shared" si="246"/>
        <v>hp_18113228</v>
      </c>
      <c r="F707" s="7" t="s">
        <v>3968</v>
      </c>
      <c r="G707" s="6">
        <v>3771000</v>
      </c>
      <c r="H707" s="7">
        <f t="shared" si="231"/>
        <v>11880007</v>
      </c>
      <c r="I707" s="7" t="str">
        <f t="shared" si="247"/>
        <v>atk_11880007</v>
      </c>
      <c r="J707" s="7" t="s">
        <v>3973</v>
      </c>
      <c r="K707" s="7" t="s">
        <v>3999</v>
      </c>
      <c r="L707" s="7" t="s">
        <v>3975</v>
      </c>
      <c r="M707" s="7" t="s">
        <v>3976</v>
      </c>
      <c r="O707" s="7" t="str">
        <f t="shared" si="248"/>
        <v>hp_18113228;atk_11880007;hit_500000;miss_110;cirt_0;cirtSub_-3500</v>
      </c>
      <c r="V707" s="7" t="str">
        <f t="shared" si="244"/>
        <v>流星瀑布13-7</v>
      </c>
      <c r="W707" s="7">
        <f t="shared" si="234"/>
        <v>1233</v>
      </c>
      <c r="X707" s="9" t="s">
        <v>913</v>
      </c>
      <c r="Y707" s="9">
        <v>7</v>
      </c>
      <c r="Z707" s="8">
        <f t="shared" ref="Z707:Z770" si="252">Y707+Z706</f>
        <v>3713</v>
      </c>
      <c r="AA707" s="6" t="s">
        <v>3967</v>
      </c>
      <c r="AB707" s="6">
        <v>3216034</v>
      </c>
      <c r="AC707" s="6">
        <f t="shared" si="235"/>
        <v>1.2749999999999999</v>
      </c>
      <c r="AD707" s="6">
        <f t="shared" si="236"/>
        <v>4100443</v>
      </c>
      <c r="AE707" s="6">
        <f t="shared" si="241"/>
        <v>1208253</v>
      </c>
      <c r="AF707" s="6">
        <v>870000</v>
      </c>
      <c r="AG707" s="11">
        <f t="shared" si="239"/>
        <v>6178696</v>
      </c>
      <c r="AH707">
        <f t="shared" si="238"/>
        <v>1.9212160070447017</v>
      </c>
      <c r="AI707" s="53">
        <v>0.65</v>
      </c>
      <c r="AJ707" s="7" t="str">
        <f t="shared" si="245"/>
        <v>hp_6178696</v>
      </c>
      <c r="AK707" s="7" t="s">
        <v>3968</v>
      </c>
      <c r="AL707" s="7">
        <v>581160</v>
      </c>
      <c r="AM707" s="7">
        <f>INT(IF(MOD(Y707,3)=0,INT(AL707*0.55),INT(AL707*0.35)))</f>
        <v>203406</v>
      </c>
      <c r="AN707" s="54">
        <f t="shared" si="249"/>
        <v>725747</v>
      </c>
      <c r="AO707" s="7" t="str">
        <f t="shared" si="250"/>
        <v>atk_725747</v>
      </c>
      <c r="AP707" s="7" t="s">
        <v>3973</v>
      </c>
      <c r="AQ707" s="7" t="s">
        <v>3989</v>
      </c>
      <c r="AR707" s="7" t="s">
        <v>3975</v>
      </c>
      <c r="AS707" s="7" t="s">
        <v>3976</v>
      </c>
      <c r="AU707" s="7" t="str">
        <f t="shared" si="251"/>
        <v>hp_6178696;atk_725747;hit_500000;miss_60;cirt_0;cirtSub_-3500</v>
      </c>
    </row>
    <row r="708" spans="1:47" x14ac:dyDescent="0.2">
      <c r="A708" s="8" t="s">
        <v>2717</v>
      </c>
      <c r="B708" s="6" t="s">
        <v>3967</v>
      </c>
      <c r="C708" s="6">
        <v>1046485</v>
      </c>
      <c r="D708" s="6">
        <v>18228999</v>
      </c>
      <c r="E708" s="6" t="str">
        <f t="shared" si="246"/>
        <v>hp_18228999</v>
      </c>
      <c r="F708" s="7" t="s">
        <v>3968</v>
      </c>
      <c r="G708" s="6">
        <v>3805400</v>
      </c>
      <c r="H708" s="7">
        <f t="shared" si="231"/>
        <v>12023619</v>
      </c>
      <c r="I708" s="7" t="str">
        <f t="shared" si="247"/>
        <v>atk_12023619</v>
      </c>
      <c r="J708" s="7" t="s">
        <v>3973</v>
      </c>
      <c r="K708" s="7" t="s">
        <v>3999</v>
      </c>
      <c r="L708" s="7" t="s">
        <v>3975</v>
      </c>
      <c r="M708" s="7" t="s">
        <v>3976</v>
      </c>
      <c r="O708" s="7" t="str">
        <f t="shared" si="248"/>
        <v>hp_18228999;atk_12023619;hit_500000;miss_110;cirt_0;cirtSub_-3500</v>
      </c>
      <c r="V708" s="7" t="str">
        <f t="shared" si="244"/>
        <v>流星瀑布13-8</v>
      </c>
      <c r="W708" s="7">
        <f t="shared" si="234"/>
        <v>1235</v>
      </c>
      <c r="X708" s="9" t="s">
        <v>913</v>
      </c>
      <c r="Y708" s="9">
        <v>8</v>
      </c>
      <c r="Z708" s="8">
        <f t="shared" si="252"/>
        <v>3721</v>
      </c>
      <c r="AA708" s="6" t="s">
        <v>3967</v>
      </c>
      <c r="AB708" s="6">
        <v>3221570</v>
      </c>
      <c r="AC708" s="6">
        <f t="shared" si="235"/>
        <v>1.2749999999999999</v>
      </c>
      <c r="AD708" s="6">
        <f t="shared" si="236"/>
        <v>4107501</v>
      </c>
      <c r="AE708" s="6">
        <f t="shared" si="241"/>
        <v>1208253</v>
      </c>
      <c r="AF708" s="6">
        <v>870000</v>
      </c>
      <c r="AG708" s="11">
        <f t="shared" si="239"/>
        <v>6185754</v>
      </c>
      <c r="AH708">
        <f t="shared" si="238"/>
        <v>1.920105414440785</v>
      </c>
      <c r="AI708" s="53">
        <v>0.65</v>
      </c>
      <c r="AJ708" s="7" t="str">
        <f t="shared" si="245"/>
        <v>hp_6185754</v>
      </c>
      <c r="AK708" s="7" t="s">
        <v>3968</v>
      </c>
      <c r="AL708" s="7">
        <v>582120</v>
      </c>
      <c r="AM708" s="7">
        <f>INT(IF(MOD(Y708,3)=0,INT(AL708*0.55),INT(AL708*0.35)))</f>
        <v>203742</v>
      </c>
      <c r="AN708" s="54">
        <f t="shared" si="249"/>
        <v>726525</v>
      </c>
      <c r="AO708" s="7" t="str">
        <f t="shared" si="250"/>
        <v>atk_726525</v>
      </c>
      <c r="AP708" s="7" t="s">
        <v>3973</v>
      </c>
      <c r="AQ708" s="7" t="s">
        <v>3989</v>
      </c>
      <c r="AR708" s="7" t="s">
        <v>3975</v>
      </c>
      <c r="AS708" s="7" t="s">
        <v>3976</v>
      </c>
      <c r="AU708" s="7" t="str">
        <f t="shared" si="251"/>
        <v>hp_6185754;atk_726525;hit_500000;miss_60;cirt_0;cirtSub_-3500</v>
      </c>
    </row>
    <row r="709" spans="1:47" x14ac:dyDescent="0.2">
      <c r="A709" s="8" t="s">
        <v>2717</v>
      </c>
      <c r="B709" s="6" t="s">
        <v>3967</v>
      </c>
      <c r="C709" s="6">
        <v>1046485</v>
      </c>
      <c r="D709" s="6">
        <v>18274505</v>
      </c>
      <c r="E709" s="6" t="str">
        <f t="shared" si="246"/>
        <v>hp_18274505</v>
      </c>
      <c r="F709" s="7" t="s">
        <v>3968</v>
      </c>
      <c r="G709" s="6">
        <v>3805400</v>
      </c>
      <c r="H709" s="7">
        <f t="shared" si="231"/>
        <v>12023619</v>
      </c>
      <c r="I709" s="7" t="str">
        <f t="shared" si="247"/>
        <v>atk_12023619</v>
      </c>
      <c r="J709" s="7" t="s">
        <v>3973</v>
      </c>
      <c r="K709" s="7" t="s">
        <v>3999</v>
      </c>
      <c r="L709" s="7" t="s">
        <v>3975</v>
      </c>
      <c r="M709" s="7" t="s">
        <v>3976</v>
      </c>
      <c r="O709" s="7" t="str">
        <f t="shared" si="248"/>
        <v>hp_18274505;atk_12023619;hit_500000;miss_110;cirt_0;cirtSub_-3500</v>
      </c>
      <c r="V709" s="7" t="str">
        <f t="shared" si="244"/>
        <v>流星瀑布13-9</v>
      </c>
      <c r="W709" s="7">
        <f t="shared" si="234"/>
        <v>1237</v>
      </c>
      <c r="X709" s="9" t="s">
        <v>913</v>
      </c>
      <c r="Y709" s="9">
        <v>9</v>
      </c>
      <c r="Z709" s="8">
        <f t="shared" si="252"/>
        <v>3730</v>
      </c>
      <c r="AA709" s="6" t="s">
        <v>3967</v>
      </c>
      <c r="AB709" s="6">
        <v>3227107</v>
      </c>
      <c r="AC709" s="6">
        <f t="shared" si="235"/>
        <v>1.2775000000000001</v>
      </c>
      <c r="AD709" s="6">
        <f t="shared" si="236"/>
        <v>4122629</v>
      </c>
      <c r="AE709" s="6">
        <f t="shared" si="241"/>
        <v>1208253</v>
      </c>
      <c r="AF709" s="6">
        <v>870000</v>
      </c>
      <c r="AG709" s="11">
        <f t="shared" si="239"/>
        <v>6200882</v>
      </c>
      <c r="AH709">
        <f t="shared" si="238"/>
        <v>1.9214987293572849</v>
      </c>
      <c r="AI709" s="53">
        <v>0.65</v>
      </c>
      <c r="AJ709" s="7" t="str">
        <f t="shared" si="245"/>
        <v>hp_6200882</v>
      </c>
      <c r="AK709" s="7" t="s">
        <v>3968</v>
      </c>
      <c r="AL709" s="7">
        <v>583080</v>
      </c>
      <c r="AM709" s="7">
        <f>INT(IF(MOD(Y709,3)=0,INT(AL709*0.55),INT(AL709*0.35)))</f>
        <v>320694</v>
      </c>
      <c r="AN709" s="54">
        <f t="shared" si="249"/>
        <v>728251</v>
      </c>
      <c r="AO709" s="7" t="str">
        <f t="shared" si="250"/>
        <v>atk_728251</v>
      </c>
      <c r="AP709" s="7" t="s">
        <v>3973</v>
      </c>
      <c r="AQ709" s="7" t="s">
        <v>3989</v>
      </c>
      <c r="AR709" s="7" t="s">
        <v>3975</v>
      </c>
      <c r="AS709" s="7" t="s">
        <v>3976</v>
      </c>
      <c r="AU709" s="7" t="str">
        <f t="shared" si="251"/>
        <v>hp_6200882;atk_728251;hit_500000;miss_60;cirt_0;cirtSub_-3500</v>
      </c>
    </row>
    <row r="710" spans="1:47" s="12" customFormat="1" x14ac:dyDescent="0.2">
      <c r="A710" s="8" t="s">
        <v>2717</v>
      </c>
      <c r="B710" s="6" t="s">
        <v>3967</v>
      </c>
      <c r="C710" s="6">
        <v>1046485</v>
      </c>
      <c r="D710" s="6">
        <v>18320083</v>
      </c>
      <c r="E710" s="6" t="str">
        <f t="shared" si="246"/>
        <v>hp_18320083</v>
      </c>
      <c r="F710" s="7" t="s">
        <v>3968</v>
      </c>
      <c r="G710" s="6">
        <v>3805400</v>
      </c>
      <c r="H710" s="7">
        <f t="shared" si="231"/>
        <v>12023619</v>
      </c>
      <c r="I710" s="7" t="str">
        <f t="shared" si="247"/>
        <v>atk_12023619</v>
      </c>
      <c r="J710" s="7" t="s">
        <v>3973</v>
      </c>
      <c r="K710" s="7" t="s">
        <v>3999</v>
      </c>
      <c r="L710" s="7" t="s">
        <v>3975</v>
      </c>
      <c r="M710" s="7" t="s">
        <v>3976</v>
      </c>
      <c r="N710" s="7"/>
      <c r="O710" s="7" t="str">
        <f t="shared" si="248"/>
        <v>hp_18320083;atk_12023619;hit_500000;miss_110;cirt_0;cirtSub_-3500</v>
      </c>
      <c r="P710" s="7"/>
      <c r="Q710" s="7"/>
      <c r="R710" s="7"/>
      <c r="S710" s="7"/>
      <c r="T710" s="7"/>
      <c r="V710" s="12" t="str">
        <f t="shared" si="244"/>
        <v>流星瀑布13-10</v>
      </c>
      <c r="W710" s="12">
        <f t="shared" si="234"/>
        <v>1239</v>
      </c>
      <c r="X710" s="5" t="s">
        <v>913</v>
      </c>
      <c r="Y710" s="5">
        <v>10</v>
      </c>
      <c r="Z710" s="5">
        <f t="shared" si="252"/>
        <v>3740</v>
      </c>
      <c r="AA710" s="11" t="s">
        <v>3967</v>
      </c>
      <c r="AB710" s="11">
        <v>3232644</v>
      </c>
      <c r="AC710" s="11">
        <f t="shared" si="235"/>
        <v>1.2775000000000001</v>
      </c>
      <c r="AD710" s="11">
        <f t="shared" si="236"/>
        <v>4129702</v>
      </c>
      <c r="AE710" s="6">
        <f t="shared" si="241"/>
        <v>1208253</v>
      </c>
      <c r="AF710" s="11">
        <v>870000</v>
      </c>
      <c r="AG710" s="11">
        <f t="shared" si="239"/>
        <v>6207955</v>
      </c>
      <c r="AH710">
        <f t="shared" si="238"/>
        <v>1.9203955028762834</v>
      </c>
      <c r="AI710" s="53">
        <v>0.65</v>
      </c>
      <c r="AJ710" s="7" t="str">
        <f t="shared" si="245"/>
        <v>hp_6207955</v>
      </c>
      <c r="AK710" s="12" t="s">
        <v>3968</v>
      </c>
      <c r="AL710" s="12">
        <v>584040</v>
      </c>
      <c r="AM710" s="7">
        <f>INT(IF(MOD(Y710,3)=0,INT(AL710*0.55),INT(AL710*0.35)))</f>
        <v>204414</v>
      </c>
      <c r="AN710" s="54">
        <f t="shared" si="249"/>
        <v>729032</v>
      </c>
      <c r="AO710" s="7" t="str">
        <f t="shared" si="250"/>
        <v>atk_729032</v>
      </c>
      <c r="AP710" s="12" t="s">
        <v>3973</v>
      </c>
      <c r="AQ710" s="12" t="s">
        <v>3989</v>
      </c>
      <c r="AR710" s="12" t="s">
        <v>3975</v>
      </c>
      <c r="AS710" s="12" t="s">
        <v>3976</v>
      </c>
      <c r="AU710" s="12" t="str">
        <f t="shared" si="251"/>
        <v>hp_6207955;atk_729032;hit_500000;miss_60;cirt_0;cirtSub_-3500</v>
      </c>
    </row>
    <row r="711" spans="1:47" x14ac:dyDescent="0.2">
      <c r="A711" s="8" t="s">
        <v>2718</v>
      </c>
      <c r="B711" s="6" t="s">
        <v>3967</v>
      </c>
      <c r="C711" s="6">
        <v>1055945</v>
      </c>
      <c r="D711" s="6">
        <v>18436531</v>
      </c>
      <c r="E711" s="6" t="str">
        <f t="shared" si="246"/>
        <v>hp_18436531</v>
      </c>
      <c r="F711" s="7" t="s">
        <v>3968</v>
      </c>
      <c r="G711" s="6">
        <v>3839800</v>
      </c>
      <c r="H711" s="7">
        <f t="shared" si="231"/>
        <v>12167936</v>
      </c>
      <c r="I711" s="7" t="str">
        <f t="shared" si="247"/>
        <v>atk_12167936</v>
      </c>
      <c r="J711" s="7" t="s">
        <v>3973</v>
      </c>
      <c r="K711" s="7" t="s">
        <v>3999</v>
      </c>
      <c r="L711" s="7" t="s">
        <v>3975</v>
      </c>
      <c r="M711" s="7" t="s">
        <v>3976</v>
      </c>
      <c r="O711" s="7" t="str">
        <f t="shared" si="248"/>
        <v>hp_18436531;atk_12167936;hit_500000;miss_110;cirt_0;cirtSub_-3500</v>
      </c>
      <c r="V711" s="7" t="str">
        <f t="shared" si="244"/>
        <v>天气研究所1-1</v>
      </c>
      <c r="W711" s="7">
        <f t="shared" si="234"/>
        <v>1241</v>
      </c>
      <c r="X711" s="9" t="s">
        <v>1044</v>
      </c>
      <c r="Y711" s="9">
        <v>1</v>
      </c>
      <c r="Z711" s="8">
        <f t="shared" si="252"/>
        <v>3741</v>
      </c>
      <c r="AA711" s="6" t="s">
        <v>3967</v>
      </c>
      <c r="AB711" s="6">
        <v>3238182</v>
      </c>
      <c r="AC711" s="6">
        <f t="shared" si="235"/>
        <v>1.28</v>
      </c>
      <c r="AD711" s="6">
        <f t="shared" si="236"/>
        <v>4144872</v>
      </c>
      <c r="AE711" s="6">
        <f t="shared" ref="AE711" si="253">IF(MOD(Y711,1)=0,INT(AD710*0.3),0)</f>
        <v>1238910</v>
      </c>
      <c r="AF711" s="6">
        <v>870000</v>
      </c>
      <c r="AG711" s="11">
        <f t="shared" si="239"/>
        <v>6253782</v>
      </c>
      <c r="AH711">
        <f t="shared" si="238"/>
        <v>1.9312632829161549</v>
      </c>
      <c r="AI711" s="53">
        <v>0.65</v>
      </c>
      <c r="AJ711" s="7" t="str">
        <f t="shared" si="245"/>
        <v>hp_6253782</v>
      </c>
      <c r="AK711" s="7" t="s">
        <v>3968</v>
      </c>
      <c r="AL711" s="7">
        <v>585000</v>
      </c>
      <c r="AM711" s="7">
        <f>INT(IF(MOD(Y711,3)=0,INT(AL711*0.55),INT(AL711*0.35)))</f>
        <v>204750</v>
      </c>
      <c r="AN711" s="54">
        <f t="shared" si="249"/>
        <v>734362</v>
      </c>
      <c r="AO711" s="7" t="str">
        <f t="shared" si="250"/>
        <v>atk_734362</v>
      </c>
      <c r="AP711" s="7" t="s">
        <v>3973</v>
      </c>
      <c r="AQ711" s="7" t="s">
        <v>3990</v>
      </c>
      <c r="AR711" s="7" t="s">
        <v>3975</v>
      </c>
      <c r="AS711" s="7" t="s">
        <v>3976</v>
      </c>
      <c r="AU711" s="7" t="str">
        <f t="shared" si="251"/>
        <v>hp_6253782;atk_734362;hit_500000;miss_65;cirt_0;cirtSub_-3500</v>
      </c>
    </row>
    <row r="712" spans="1:47" x14ac:dyDescent="0.2">
      <c r="A712" s="8" t="s">
        <v>2718</v>
      </c>
      <c r="B712" s="6" t="s">
        <v>3967</v>
      </c>
      <c r="C712" s="6">
        <v>1055945</v>
      </c>
      <c r="D712" s="6">
        <v>18482294</v>
      </c>
      <c r="E712" s="6" t="str">
        <f t="shared" si="246"/>
        <v>hp_18482294</v>
      </c>
      <c r="F712" s="7" t="s">
        <v>3968</v>
      </c>
      <c r="G712" s="6">
        <v>3839800</v>
      </c>
      <c r="H712" s="7">
        <f t="shared" si="231"/>
        <v>12167936</v>
      </c>
      <c r="I712" s="7" t="str">
        <f t="shared" si="247"/>
        <v>atk_12167936</v>
      </c>
      <c r="J712" s="7" t="s">
        <v>3973</v>
      </c>
      <c r="K712" s="7" t="s">
        <v>3999</v>
      </c>
      <c r="L712" s="7" t="s">
        <v>3975</v>
      </c>
      <c r="M712" s="7" t="s">
        <v>3976</v>
      </c>
      <c r="O712" s="7" t="str">
        <f t="shared" si="248"/>
        <v>hp_18482294;atk_12167936;hit_500000;miss_110;cirt_0;cirtSub_-3500</v>
      </c>
      <c r="V712" s="7" t="str">
        <f t="shared" si="244"/>
        <v>天气研究所1-2</v>
      </c>
      <c r="W712" s="7">
        <f t="shared" si="234"/>
        <v>1243</v>
      </c>
      <c r="X712" s="9" t="s">
        <v>1044</v>
      </c>
      <c r="Y712" s="9">
        <v>2</v>
      </c>
      <c r="Z712" s="8">
        <f t="shared" si="252"/>
        <v>3743</v>
      </c>
      <c r="AA712" s="6" t="s">
        <v>3967</v>
      </c>
      <c r="AB712" s="6">
        <v>3243610</v>
      </c>
      <c r="AC712" s="6">
        <f t="shared" si="235"/>
        <v>1.28</v>
      </c>
      <c r="AD712" s="6">
        <f t="shared" si="236"/>
        <v>4151820</v>
      </c>
      <c r="AE712" s="6">
        <f t="shared" si="241"/>
        <v>1238910</v>
      </c>
      <c r="AF712" s="6">
        <v>870000</v>
      </c>
      <c r="AG712" s="11">
        <f t="shared" si="239"/>
        <v>6260730</v>
      </c>
      <c r="AH712">
        <f t="shared" si="238"/>
        <v>1.9301734795490211</v>
      </c>
      <c r="AI712" s="53">
        <v>0.65</v>
      </c>
      <c r="AJ712" s="7" t="str">
        <f t="shared" si="245"/>
        <v>hp_6260730</v>
      </c>
      <c r="AK712" s="7" t="s">
        <v>3968</v>
      </c>
      <c r="AL712" s="7">
        <v>585940</v>
      </c>
      <c r="AM712" s="7">
        <f>INT(IF(MOD(Y712,3)=0,INT(AL712*0.55),INT(AL712*0.35)))</f>
        <v>205079</v>
      </c>
      <c r="AN712" s="54">
        <f t="shared" si="249"/>
        <v>735127</v>
      </c>
      <c r="AO712" s="7" t="str">
        <f t="shared" si="250"/>
        <v>atk_735127</v>
      </c>
      <c r="AP712" s="7" t="s">
        <v>3973</v>
      </c>
      <c r="AQ712" s="7" t="s">
        <v>3990</v>
      </c>
      <c r="AR712" s="7" t="s">
        <v>3975</v>
      </c>
      <c r="AS712" s="7" t="s">
        <v>3976</v>
      </c>
      <c r="AU712" s="7" t="str">
        <f t="shared" si="251"/>
        <v>hp_6260730;atk_735127;hit_500000;miss_65;cirt_0;cirtSub_-3500</v>
      </c>
    </row>
    <row r="713" spans="1:47" x14ac:dyDescent="0.2">
      <c r="A713" s="8" t="s">
        <v>2718</v>
      </c>
      <c r="B713" s="6" t="s">
        <v>3967</v>
      </c>
      <c r="C713" s="6">
        <v>1055945</v>
      </c>
      <c r="D713" s="6">
        <v>18528131</v>
      </c>
      <c r="E713" s="6" t="str">
        <f t="shared" si="246"/>
        <v>hp_18528131</v>
      </c>
      <c r="F713" s="7" t="s">
        <v>3968</v>
      </c>
      <c r="G713" s="6">
        <v>3839800</v>
      </c>
      <c r="H713" s="7">
        <f t="shared" si="231"/>
        <v>12167936</v>
      </c>
      <c r="I713" s="7" t="str">
        <f t="shared" si="247"/>
        <v>atk_12167936</v>
      </c>
      <c r="J713" s="7" t="s">
        <v>3973</v>
      </c>
      <c r="K713" s="7" t="s">
        <v>3999</v>
      </c>
      <c r="L713" s="7" t="s">
        <v>3975</v>
      </c>
      <c r="M713" s="7" t="s">
        <v>3976</v>
      </c>
      <c r="O713" s="7" t="str">
        <f t="shared" si="248"/>
        <v>hp_18528131;atk_12167936;hit_500000;miss_110;cirt_0;cirtSub_-3500</v>
      </c>
      <c r="V713" s="7" t="str">
        <f t="shared" si="244"/>
        <v>天气研究所1-3</v>
      </c>
      <c r="W713" s="7">
        <f t="shared" si="234"/>
        <v>1245</v>
      </c>
      <c r="X713" s="9" t="s">
        <v>1044</v>
      </c>
      <c r="Y713" s="9">
        <v>3</v>
      </c>
      <c r="Z713" s="8">
        <f t="shared" si="252"/>
        <v>3746</v>
      </c>
      <c r="AA713" s="6" t="s">
        <v>3967</v>
      </c>
      <c r="AB713" s="6">
        <v>3249039</v>
      </c>
      <c r="AC713" s="6">
        <f t="shared" si="235"/>
        <v>1.2825</v>
      </c>
      <c r="AD713" s="6">
        <f t="shared" si="236"/>
        <v>4166892</v>
      </c>
      <c r="AE713" s="6">
        <f t="shared" si="241"/>
        <v>1238910</v>
      </c>
      <c r="AF713" s="6">
        <v>870000</v>
      </c>
      <c r="AG713" s="11">
        <f t="shared" si="239"/>
        <v>6275802</v>
      </c>
      <c r="AH713">
        <f t="shared" si="238"/>
        <v>1.9315871554635078</v>
      </c>
      <c r="AI713" s="53">
        <v>0.65</v>
      </c>
      <c r="AJ713" s="7" t="str">
        <f t="shared" si="245"/>
        <v>hp_6275802</v>
      </c>
      <c r="AK713" s="7" t="s">
        <v>3968</v>
      </c>
      <c r="AL713" s="7">
        <v>586880</v>
      </c>
      <c r="AM713" s="7">
        <f>INT(IF(MOD(Y713,3)=0,INT(AL713*0.55),INT(AL713*0.35)))</f>
        <v>322784</v>
      </c>
      <c r="AN713" s="54">
        <f t="shared" si="249"/>
        <v>736846</v>
      </c>
      <c r="AO713" s="7" t="str">
        <f t="shared" si="250"/>
        <v>atk_736846</v>
      </c>
      <c r="AP713" s="7" t="s">
        <v>3973</v>
      </c>
      <c r="AQ713" s="7" t="s">
        <v>3990</v>
      </c>
      <c r="AR713" s="7" t="s">
        <v>3975</v>
      </c>
      <c r="AS713" s="7" t="s">
        <v>3976</v>
      </c>
      <c r="AU713" s="7" t="str">
        <f t="shared" si="251"/>
        <v>hp_6275802;atk_736846;hit_500000;miss_65;cirt_0;cirtSub_-3500</v>
      </c>
    </row>
    <row r="714" spans="1:47" x14ac:dyDescent="0.2">
      <c r="A714" s="8" t="s">
        <v>2719</v>
      </c>
      <c r="B714" s="6" t="s">
        <v>3967</v>
      </c>
      <c r="C714" s="6">
        <v>1065405</v>
      </c>
      <c r="D714" s="6">
        <v>18645261</v>
      </c>
      <c r="E714" s="6" t="str">
        <f t="shared" si="246"/>
        <v>hp_18645261</v>
      </c>
      <c r="F714" s="7" t="s">
        <v>3968</v>
      </c>
      <c r="G714" s="6">
        <v>3874200</v>
      </c>
      <c r="H714" s="7">
        <f t="shared" ref="H714:H777" si="254">INT(G714*VLOOKUP(A714,X:AN,11,0)*VLOOKUP(A714,X:AN,12,0))</f>
        <v>12312958</v>
      </c>
      <c r="I714" s="7" t="str">
        <f t="shared" si="247"/>
        <v>atk_12312958</v>
      </c>
      <c r="J714" s="7" t="s">
        <v>3973</v>
      </c>
      <c r="K714" s="7" t="s">
        <v>3999</v>
      </c>
      <c r="L714" s="7" t="s">
        <v>3975</v>
      </c>
      <c r="M714" s="7" t="s">
        <v>3976</v>
      </c>
      <c r="O714" s="7" t="str">
        <f t="shared" si="248"/>
        <v>hp_18645261;atk_12312958;hit_500000;miss_110;cirt_0;cirtSub_-3500</v>
      </c>
      <c r="V714" s="7" t="str">
        <f t="shared" si="244"/>
        <v>天气研究所1-4</v>
      </c>
      <c r="W714" s="7">
        <f t="shared" si="234"/>
        <v>1247</v>
      </c>
      <c r="X714" s="9" t="s">
        <v>1044</v>
      </c>
      <c r="Y714" s="9">
        <v>4</v>
      </c>
      <c r="Z714" s="8">
        <f t="shared" si="252"/>
        <v>3750</v>
      </c>
      <c r="AA714" s="6" t="s">
        <v>3967</v>
      </c>
      <c r="AB714" s="6">
        <v>3254469</v>
      </c>
      <c r="AC714" s="6">
        <f t="shared" si="235"/>
        <v>1.2825</v>
      </c>
      <c r="AD714" s="6">
        <f t="shared" si="236"/>
        <v>4173856</v>
      </c>
      <c r="AE714" s="6">
        <f t="shared" si="241"/>
        <v>1238910</v>
      </c>
      <c r="AF714" s="6">
        <v>870000</v>
      </c>
      <c r="AG714" s="11">
        <f t="shared" si="239"/>
        <v>6282766</v>
      </c>
      <c r="AH714">
        <f t="shared" si="238"/>
        <v>1.930504177486404</v>
      </c>
      <c r="AI714" s="53">
        <v>0.65</v>
      </c>
      <c r="AJ714" s="7" t="str">
        <f t="shared" si="245"/>
        <v>hp_6282766</v>
      </c>
      <c r="AK714" s="7" t="s">
        <v>3968</v>
      </c>
      <c r="AL714" s="7">
        <v>587820</v>
      </c>
      <c r="AM714" s="7">
        <f>INT(IF(MOD(Y714,3)=0,INT(AL714*0.55),INT(AL714*0.35)))</f>
        <v>205737</v>
      </c>
      <c r="AN714" s="54">
        <f t="shared" si="249"/>
        <v>737612</v>
      </c>
      <c r="AO714" s="7" t="str">
        <f t="shared" si="250"/>
        <v>atk_737612</v>
      </c>
      <c r="AP714" s="7" t="s">
        <v>3973</v>
      </c>
      <c r="AQ714" s="7" t="s">
        <v>3990</v>
      </c>
      <c r="AR714" s="7" t="s">
        <v>3975</v>
      </c>
      <c r="AS714" s="7" t="s">
        <v>3976</v>
      </c>
      <c r="AU714" s="7" t="str">
        <f t="shared" si="251"/>
        <v>hp_6282766;atk_737612;hit_500000;miss_65;cirt_0;cirtSub_-3500</v>
      </c>
    </row>
    <row r="715" spans="1:47" x14ac:dyDescent="0.2">
      <c r="A715" s="8" t="s">
        <v>2719</v>
      </c>
      <c r="B715" s="6" t="s">
        <v>3967</v>
      </c>
      <c r="C715" s="6">
        <v>1065405</v>
      </c>
      <c r="D715" s="6">
        <v>18691280</v>
      </c>
      <c r="E715" s="6" t="str">
        <f t="shared" si="246"/>
        <v>hp_18691280</v>
      </c>
      <c r="F715" s="7" t="s">
        <v>3968</v>
      </c>
      <c r="G715" s="6">
        <v>3874200</v>
      </c>
      <c r="H715" s="7">
        <f t="shared" si="254"/>
        <v>12312958</v>
      </c>
      <c r="I715" s="7" t="str">
        <f t="shared" si="247"/>
        <v>atk_12312958</v>
      </c>
      <c r="J715" s="7" t="s">
        <v>3973</v>
      </c>
      <c r="K715" s="7" t="s">
        <v>3999</v>
      </c>
      <c r="L715" s="7" t="s">
        <v>3975</v>
      </c>
      <c r="M715" s="7" t="s">
        <v>3976</v>
      </c>
      <c r="O715" s="7" t="str">
        <f t="shared" si="248"/>
        <v>hp_18691280;atk_12312958;hit_500000;miss_110;cirt_0;cirtSub_-3500</v>
      </c>
      <c r="V715" s="7" t="str">
        <f t="shared" si="244"/>
        <v>天气研究所1-5</v>
      </c>
      <c r="W715" s="7">
        <f t="shared" si="234"/>
        <v>1249</v>
      </c>
      <c r="X715" s="9" t="s">
        <v>1044</v>
      </c>
      <c r="Y715" s="9">
        <v>5</v>
      </c>
      <c r="Z715" s="8">
        <f t="shared" si="252"/>
        <v>3755</v>
      </c>
      <c r="AA715" s="6" t="s">
        <v>3967</v>
      </c>
      <c r="AB715" s="6">
        <v>3259900</v>
      </c>
      <c r="AC715" s="6">
        <f t="shared" si="235"/>
        <v>1.2825</v>
      </c>
      <c r="AD715" s="6">
        <f t="shared" si="236"/>
        <v>4180821</v>
      </c>
      <c r="AE715" s="6">
        <f t="shared" si="241"/>
        <v>1238910</v>
      </c>
      <c r="AF715" s="6">
        <v>870000</v>
      </c>
      <c r="AG715" s="11">
        <f t="shared" si="239"/>
        <v>6289731</v>
      </c>
      <c r="AH715">
        <f t="shared" si="238"/>
        <v>1.929424522224608</v>
      </c>
      <c r="AI715" s="53">
        <v>0.65</v>
      </c>
      <c r="AJ715" s="7" t="str">
        <f t="shared" si="245"/>
        <v>hp_6289731</v>
      </c>
      <c r="AK715" s="7" t="s">
        <v>3968</v>
      </c>
      <c r="AL715" s="7">
        <v>588760</v>
      </c>
      <c r="AM715" s="7">
        <f>INT(IF(MOD(Y715,3)=0,INT(AL715*0.55),INT(AL715*0.35)))</f>
        <v>206066</v>
      </c>
      <c r="AN715" s="54">
        <f t="shared" si="249"/>
        <v>738379</v>
      </c>
      <c r="AO715" s="7" t="str">
        <f t="shared" si="250"/>
        <v>atk_738379</v>
      </c>
      <c r="AP715" s="7" t="s">
        <v>3973</v>
      </c>
      <c r="AQ715" s="7" t="s">
        <v>3990</v>
      </c>
      <c r="AR715" s="7" t="s">
        <v>3975</v>
      </c>
      <c r="AS715" s="7" t="s">
        <v>3976</v>
      </c>
      <c r="AU715" s="7" t="str">
        <f t="shared" si="251"/>
        <v>hp_6289731;atk_738379;hit_500000;miss_65;cirt_0;cirtSub_-3500</v>
      </c>
    </row>
    <row r="716" spans="1:47" x14ac:dyDescent="0.2">
      <c r="A716" s="8" t="s">
        <v>2719</v>
      </c>
      <c r="B716" s="6" t="s">
        <v>3967</v>
      </c>
      <c r="C716" s="6">
        <v>1065405</v>
      </c>
      <c r="D716" s="6">
        <v>18737367</v>
      </c>
      <c r="E716" s="6" t="str">
        <f t="shared" si="246"/>
        <v>hp_18737367</v>
      </c>
      <c r="F716" s="7" t="s">
        <v>3968</v>
      </c>
      <c r="G716" s="6">
        <v>3874200</v>
      </c>
      <c r="H716" s="7">
        <f t="shared" si="254"/>
        <v>12312958</v>
      </c>
      <c r="I716" s="7" t="str">
        <f t="shared" si="247"/>
        <v>atk_12312958</v>
      </c>
      <c r="J716" s="7" t="s">
        <v>3973</v>
      </c>
      <c r="K716" s="7" t="s">
        <v>3999</v>
      </c>
      <c r="L716" s="7" t="s">
        <v>3975</v>
      </c>
      <c r="M716" s="7" t="s">
        <v>3976</v>
      </c>
      <c r="O716" s="7" t="str">
        <f t="shared" si="248"/>
        <v>hp_18737367;atk_12312958;hit_500000;miss_110;cirt_0;cirtSub_-3500</v>
      </c>
      <c r="V716" s="7" t="str">
        <f t="shared" si="244"/>
        <v>天气研究所1-6</v>
      </c>
      <c r="W716" s="7">
        <f t="shared" si="234"/>
        <v>1251</v>
      </c>
      <c r="X716" s="9" t="s">
        <v>1044</v>
      </c>
      <c r="Y716" s="9">
        <v>6</v>
      </c>
      <c r="Z716" s="8">
        <f t="shared" si="252"/>
        <v>3761</v>
      </c>
      <c r="AA716" s="6" t="s">
        <v>3967</v>
      </c>
      <c r="AB716" s="6">
        <v>3265331</v>
      </c>
      <c r="AC716" s="6">
        <f t="shared" si="235"/>
        <v>1.2849999999999999</v>
      </c>
      <c r="AD716" s="6">
        <f t="shared" si="236"/>
        <v>4195950</v>
      </c>
      <c r="AE716" s="6">
        <f t="shared" si="241"/>
        <v>1238910</v>
      </c>
      <c r="AF716" s="6">
        <v>870000</v>
      </c>
      <c r="AG716" s="11">
        <f t="shared" si="239"/>
        <v>6304860</v>
      </c>
      <c r="AH716">
        <f t="shared" si="238"/>
        <v>1.9308486643467384</v>
      </c>
      <c r="AI716" s="53">
        <v>0.65</v>
      </c>
      <c r="AJ716" s="7" t="str">
        <f t="shared" si="245"/>
        <v>hp_6304860</v>
      </c>
      <c r="AK716" s="7" t="s">
        <v>3968</v>
      </c>
      <c r="AL716" s="7">
        <v>589700</v>
      </c>
      <c r="AM716" s="7">
        <f>INT(IF(MOD(Y716,3)=0,INT(AL716*0.55),INT(AL716*0.35)))</f>
        <v>324335</v>
      </c>
      <c r="AN716" s="54">
        <f t="shared" si="249"/>
        <v>740103</v>
      </c>
      <c r="AO716" s="7" t="str">
        <f t="shared" si="250"/>
        <v>atk_740103</v>
      </c>
      <c r="AP716" s="7" t="s">
        <v>3973</v>
      </c>
      <c r="AQ716" s="7" t="s">
        <v>3990</v>
      </c>
      <c r="AR716" s="7" t="s">
        <v>3975</v>
      </c>
      <c r="AS716" s="7" t="s">
        <v>3976</v>
      </c>
      <c r="AU716" s="7" t="str">
        <f t="shared" si="251"/>
        <v>hp_6304860;atk_740103;hit_500000;miss_65;cirt_0;cirtSub_-3500</v>
      </c>
    </row>
    <row r="717" spans="1:47" x14ac:dyDescent="0.2">
      <c r="A717" s="8" t="s">
        <v>2720</v>
      </c>
      <c r="B717" s="6" t="s">
        <v>3967</v>
      </c>
      <c r="C717" s="6">
        <v>1074865</v>
      </c>
      <c r="D717" s="6">
        <v>18855167</v>
      </c>
      <c r="E717" s="6" t="str">
        <f t="shared" si="246"/>
        <v>hp_18855167</v>
      </c>
      <c r="F717" s="7" t="s">
        <v>3968</v>
      </c>
      <c r="G717" s="6">
        <v>3908600</v>
      </c>
      <c r="H717" s="7">
        <f t="shared" si="254"/>
        <v>12458687</v>
      </c>
      <c r="I717" s="7" t="str">
        <f t="shared" si="247"/>
        <v>atk_12458687</v>
      </c>
      <c r="J717" s="7" t="s">
        <v>3973</v>
      </c>
      <c r="K717" s="7" t="s">
        <v>3999</v>
      </c>
      <c r="L717" s="7" t="s">
        <v>3975</v>
      </c>
      <c r="M717" s="7" t="s">
        <v>3976</v>
      </c>
      <c r="O717" s="7" t="str">
        <f t="shared" si="248"/>
        <v>hp_18855167;atk_12458687;hit_500000;miss_110;cirt_0;cirtSub_-3500</v>
      </c>
      <c r="V717" s="7" t="str">
        <f t="shared" si="244"/>
        <v>天气研究所1-7</v>
      </c>
      <c r="W717" s="7">
        <f t="shared" si="234"/>
        <v>1253</v>
      </c>
      <c r="X717" s="9" t="s">
        <v>1044</v>
      </c>
      <c r="Y717" s="9">
        <v>7</v>
      </c>
      <c r="Z717" s="8">
        <f t="shared" si="252"/>
        <v>3768</v>
      </c>
      <c r="AA717" s="6" t="s">
        <v>3967</v>
      </c>
      <c r="AB717" s="6">
        <v>3270762</v>
      </c>
      <c r="AC717" s="6">
        <f t="shared" si="235"/>
        <v>1.2849999999999999</v>
      </c>
      <c r="AD717" s="6">
        <f t="shared" si="236"/>
        <v>4202929</v>
      </c>
      <c r="AE717" s="6">
        <f t="shared" si="241"/>
        <v>1238910</v>
      </c>
      <c r="AF717" s="6">
        <v>870000</v>
      </c>
      <c r="AG717" s="11">
        <f t="shared" si="239"/>
        <v>6311839</v>
      </c>
      <c r="AH717">
        <f t="shared" si="238"/>
        <v>1.9297763028921089</v>
      </c>
      <c r="AI717" s="53">
        <v>0.65</v>
      </c>
      <c r="AJ717" s="7" t="str">
        <f t="shared" si="245"/>
        <v>hp_6311839</v>
      </c>
      <c r="AK717" s="7" t="s">
        <v>3968</v>
      </c>
      <c r="AL717" s="7">
        <v>590640</v>
      </c>
      <c r="AM717" s="7">
        <f>INT(IF(MOD(Y717,3)=0,INT(AL717*0.55),INT(AL717*0.35)))</f>
        <v>206724</v>
      </c>
      <c r="AN717" s="54">
        <f t="shared" si="249"/>
        <v>740871</v>
      </c>
      <c r="AO717" s="7" t="str">
        <f t="shared" si="250"/>
        <v>atk_740871</v>
      </c>
      <c r="AP717" s="7" t="s">
        <v>3973</v>
      </c>
      <c r="AQ717" s="7" t="s">
        <v>3990</v>
      </c>
      <c r="AR717" s="7" t="s">
        <v>3975</v>
      </c>
      <c r="AS717" s="7" t="s">
        <v>3976</v>
      </c>
      <c r="AU717" s="7" t="str">
        <f t="shared" si="251"/>
        <v>hp_6311839;atk_740871;hit_500000;miss_65;cirt_0;cirtSub_-3500</v>
      </c>
    </row>
    <row r="718" spans="1:47" x14ac:dyDescent="0.2">
      <c r="A718" s="8" t="s">
        <v>2720</v>
      </c>
      <c r="B718" s="6" t="s">
        <v>3967</v>
      </c>
      <c r="C718" s="6">
        <v>1074865</v>
      </c>
      <c r="D718" s="6">
        <v>18901432</v>
      </c>
      <c r="E718" s="6" t="str">
        <f t="shared" si="246"/>
        <v>hp_18901432</v>
      </c>
      <c r="F718" s="7" t="s">
        <v>3968</v>
      </c>
      <c r="G718" s="6">
        <v>3908600</v>
      </c>
      <c r="H718" s="7">
        <f t="shared" si="254"/>
        <v>12458687</v>
      </c>
      <c r="I718" s="7" t="str">
        <f t="shared" si="247"/>
        <v>atk_12458687</v>
      </c>
      <c r="J718" s="7" t="s">
        <v>3973</v>
      </c>
      <c r="K718" s="7" t="s">
        <v>3999</v>
      </c>
      <c r="L718" s="7" t="s">
        <v>3975</v>
      </c>
      <c r="M718" s="7" t="s">
        <v>3976</v>
      </c>
      <c r="O718" s="7" t="str">
        <f t="shared" si="248"/>
        <v>hp_18901432;atk_12458687;hit_500000;miss_110;cirt_0;cirtSub_-3500</v>
      </c>
      <c r="V718" s="7" t="str">
        <f t="shared" si="244"/>
        <v>天气研究所1-8</v>
      </c>
      <c r="W718" s="7">
        <f t="shared" si="234"/>
        <v>1255</v>
      </c>
      <c r="X718" s="9" t="s">
        <v>1044</v>
      </c>
      <c r="Y718" s="9">
        <v>8</v>
      </c>
      <c r="Z718" s="8">
        <f t="shared" si="252"/>
        <v>3776</v>
      </c>
      <c r="AA718" s="6" t="s">
        <v>3967</v>
      </c>
      <c r="AB718" s="6">
        <v>3276195</v>
      </c>
      <c r="AC718" s="6">
        <f t="shared" si="235"/>
        <v>1.2849999999999999</v>
      </c>
      <c r="AD718" s="6">
        <f t="shared" si="236"/>
        <v>4209910</v>
      </c>
      <c r="AE718" s="6">
        <f t="shared" si="241"/>
        <v>1238910</v>
      </c>
      <c r="AF718" s="6">
        <v>870000</v>
      </c>
      <c r="AG718" s="11">
        <f t="shared" si="239"/>
        <v>6318820</v>
      </c>
      <c r="AH718">
        <f t="shared" si="238"/>
        <v>1.928706929837815</v>
      </c>
      <c r="AI718" s="53">
        <v>0.65</v>
      </c>
      <c r="AJ718" s="7" t="str">
        <f t="shared" si="245"/>
        <v>hp_6318820</v>
      </c>
      <c r="AK718" s="7" t="s">
        <v>3968</v>
      </c>
      <c r="AL718" s="7">
        <v>591580</v>
      </c>
      <c r="AM718" s="7">
        <f>INT(IF(MOD(Y718,3)=0,INT(AL718*0.55),INT(AL718*0.35)))</f>
        <v>207053</v>
      </c>
      <c r="AN718" s="54">
        <f t="shared" si="249"/>
        <v>741639</v>
      </c>
      <c r="AO718" s="7" t="str">
        <f t="shared" si="250"/>
        <v>atk_741639</v>
      </c>
      <c r="AP718" s="7" t="s">
        <v>3973</v>
      </c>
      <c r="AQ718" s="7" t="s">
        <v>3990</v>
      </c>
      <c r="AR718" s="7" t="s">
        <v>3975</v>
      </c>
      <c r="AS718" s="7" t="s">
        <v>3976</v>
      </c>
      <c r="AU718" s="7" t="str">
        <f t="shared" si="251"/>
        <v>hp_6318820;atk_741639;hit_500000;miss_65;cirt_0;cirtSub_-3500</v>
      </c>
    </row>
    <row r="719" spans="1:47" x14ac:dyDescent="0.2">
      <c r="A719" s="8" t="s">
        <v>2720</v>
      </c>
      <c r="B719" s="6" t="s">
        <v>3967</v>
      </c>
      <c r="C719" s="6">
        <v>1074865</v>
      </c>
      <c r="D719" s="6">
        <v>18947768</v>
      </c>
      <c r="E719" s="6" t="str">
        <f t="shared" si="246"/>
        <v>hp_18947768</v>
      </c>
      <c r="F719" s="7" t="s">
        <v>3968</v>
      </c>
      <c r="G719" s="6">
        <v>3908600</v>
      </c>
      <c r="H719" s="7">
        <f t="shared" si="254"/>
        <v>12458687</v>
      </c>
      <c r="I719" s="7" t="str">
        <f t="shared" si="247"/>
        <v>atk_12458687</v>
      </c>
      <c r="J719" s="7" t="s">
        <v>3973</v>
      </c>
      <c r="K719" s="7" t="s">
        <v>3999</v>
      </c>
      <c r="L719" s="7" t="s">
        <v>3975</v>
      </c>
      <c r="M719" s="7" t="s">
        <v>3976</v>
      </c>
      <c r="O719" s="7" t="str">
        <f t="shared" si="248"/>
        <v>hp_18947768;atk_12458687;hit_500000;miss_110;cirt_0;cirtSub_-3500</v>
      </c>
      <c r="V719" s="7" t="str">
        <f t="shared" si="244"/>
        <v>天气研究所1-9</v>
      </c>
      <c r="W719" s="7">
        <f t="shared" si="234"/>
        <v>1257</v>
      </c>
      <c r="X719" s="9" t="s">
        <v>1044</v>
      </c>
      <c r="Y719" s="9">
        <v>9</v>
      </c>
      <c r="Z719" s="8">
        <f t="shared" si="252"/>
        <v>3785</v>
      </c>
      <c r="AA719" s="6" t="s">
        <v>3967</v>
      </c>
      <c r="AB719" s="6">
        <v>3281628</v>
      </c>
      <c r="AC719" s="6">
        <f t="shared" si="235"/>
        <v>1.2875000000000001</v>
      </c>
      <c r="AD719" s="6">
        <f t="shared" si="236"/>
        <v>4225096</v>
      </c>
      <c r="AE719" s="6">
        <f t="shared" si="241"/>
        <v>1238910</v>
      </c>
      <c r="AF719" s="6">
        <v>870000</v>
      </c>
      <c r="AG719" s="11">
        <f t="shared" si="239"/>
        <v>6334006</v>
      </c>
      <c r="AH719">
        <f t="shared" si="238"/>
        <v>1.9301413810462369</v>
      </c>
      <c r="AI719" s="53">
        <v>0.65</v>
      </c>
      <c r="AJ719" s="7" t="str">
        <f t="shared" si="245"/>
        <v>hp_6334006</v>
      </c>
      <c r="AK719" s="7" t="s">
        <v>3968</v>
      </c>
      <c r="AL719" s="7">
        <v>592520</v>
      </c>
      <c r="AM719" s="7">
        <f>INT(IF(MOD(Y719,3)=0,INT(AL719*0.55),INT(AL719*0.35)))</f>
        <v>325886</v>
      </c>
      <c r="AN719" s="54">
        <f t="shared" si="249"/>
        <v>743370</v>
      </c>
      <c r="AO719" s="7" t="str">
        <f t="shared" si="250"/>
        <v>atk_743370</v>
      </c>
      <c r="AP719" s="7" t="s">
        <v>3973</v>
      </c>
      <c r="AQ719" s="7" t="s">
        <v>3990</v>
      </c>
      <c r="AR719" s="7" t="s">
        <v>3975</v>
      </c>
      <c r="AS719" s="7" t="s">
        <v>3976</v>
      </c>
      <c r="AU719" s="7" t="str">
        <f t="shared" si="251"/>
        <v>hp_6334006;atk_743370;hit_500000;miss_65;cirt_0;cirtSub_-3500</v>
      </c>
    </row>
    <row r="720" spans="1:47" s="12" customFormat="1" x14ac:dyDescent="0.2">
      <c r="A720" s="8" t="s">
        <v>2721</v>
      </c>
      <c r="B720" s="6" t="s">
        <v>3967</v>
      </c>
      <c r="C720" s="6">
        <v>1084325</v>
      </c>
      <c r="D720" s="6">
        <v>19066240</v>
      </c>
      <c r="E720" s="6" t="str">
        <f t="shared" si="246"/>
        <v>hp_19066240</v>
      </c>
      <c r="F720" s="7" t="s">
        <v>3968</v>
      </c>
      <c r="G720" s="6">
        <v>3943000</v>
      </c>
      <c r="H720" s="7">
        <f t="shared" si="254"/>
        <v>12605121</v>
      </c>
      <c r="I720" s="7" t="str">
        <f t="shared" si="247"/>
        <v>atk_12605121</v>
      </c>
      <c r="J720" s="7" t="s">
        <v>3973</v>
      </c>
      <c r="K720" s="7" t="s">
        <v>3999</v>
      </c>
      <c r="L720" s="7" t="s">
        <v>3975</v>
      </c>
      <c r="M720" s="7" t="s">
        <v>3976</v>
      </c>
      <c r="N720" s="7"/>
      <c r="O720" s="7" t="str">
        <f t="shared" si="248"/>
        <v>hp_19066240;atk_12605121;hit_500000;miss_110;cirt_0;cirtSub_-3500</v>
      </c>
      <c r="P720" s="7"/>
      <c r="Q720" s="7"/>
      <c r="R720" s="7"/>
      <c r="S720" s="7"/>
      <c r="T720" s="7"/>
      <c r="V720" s="12" t="str">
        <f t="shared" si="244"/>
        <v>天气研究所1-10</v>
      </c>
      <c r="W720" s="12">
        <f t="shared" si="234"/>
        <v>1259</v>
      </c>
      <c r="X720" s="5" t="s">
        <v>1044</v>
      </c>
      <c r="Y720" s="5">
        <v>10</v>
      </c>
      <c r="Z720" s="5">
        <f t="shared" si="252"/>
        <v>3795</v>
      </c>
      <c r="AA720" s="11" t="s">
        <v>3967</v>
      </c>
      <c r="AB720" s="11">
        <v>3287062</v>
      </c>
      <c r="AC720" s="11">
        <f t="shared" si="235"/>
        <v>1.2875000000000001</v>
      </c>
      <c r="AD720" s="11">
        <f t="shared" si="236"/>
        <v>4232092</v>
      </c>
      <c r="AE720" s="6">
        <f t="shared" si="241"/>
        <v>1238910</v>
      </c>
      <c r="AF720" s="11">
        <v>870000</v>
      </c>
      <c r="AG720" s="11">
        <f t="shared" si="239"/>
        <v>6341002</v>
      </c>
      <c r="AH720">
        <f t="shared" si="238"/>
        <v>1.9290789160654713</v>
      </c>
      <c r="AI720" s="53">
        <v>0.65</v>
      </c>
      <c r="AJ720" s="7" t="str">
        <f t="shared" si="245"/>
        <v>hp_6341002</v>
      </c>
      <c r="AK720" s="12" t="s">
        <v>3968</v>
      </c>
      <c r="AL720" s="12">
        <v>593460</v>
      </c>
      <c r="AM720" s="7">
        <f>INT(IF(MOD(Y720,3)=0,INT(AL720*0.55),INT(AL720*0.35)))</f>
        <v>207711</v>
      </c>
      <c r="AN720" s="54">
        <f t="shared" si="249"/>
        <v>744140</v>
      </c>
      <c r="AO720" s="7" t="str">
        <f t="shared" si="250"/>
        <v>atk_744140</v>
      </c>
      <c r="AP720" s="12" t="s">
        <v>3973</v>
      </c>
      <c r="AQ720" s="12" t="s">
        <v>3990</v>
      </c>
      <c r="AR720" s="12" t="s">
        <v>3975</v>
      </c>
      <c r="AS720" s="12" t="s">
        <v>3976</v>
      </c>
      <c r="AU720" s="12" t="str">
        <f t="shared" si="251"/>
        <v>hp_6341002;atk_744140;hit_500000;miss_65;cirt_0;cirtSub_-3500</v>
      </c>
    </row>
    <row r="721" spans="1:47" x14ac:dyDescent="0.2">
      <c r="A721" s="8" t="s">
        <v>2721</v>
      </c>
      <c r="B721" s="6" t="s">
        <v>3967</v>
      </c>
      <c r="C721" s="6">
        <v>1084325</v>
      </c>
      <c r="D721" s="6">
        <v>19112761</v>
      </c>
      <c r="E721" s="6" t="str">
        <f t="shared" si="246"/>
        <v>hp_19112761</v>
      </c>
      <c r="F721" s="7" t="s">
        <v>3968</v>
      </c>
      <c r="G721" s="6">
        <v>3943000</v>
      </c>
      <c r="H721" s="7">
        <f t="shared" si="254"/>
        <v>12605121</v>
      </c>
      <c r="I721" s="7" t="str">
        <f t="shared" si="247"/>
        <v>atk_12605121</v>
      </c>
      <c r="J721" s="7" t="s">
        <v>3973</v>
      </c>
      <c r="K721" s="7" t="s">
        <v>3999</v>
      </c>
      <c r="L721" s="7" t="s">
        <v>3975</v>
      </c>
      <c r="M721" s="7" t="s">
        <v>3976</v>
      </c>
      <c r="O721" s="7" t="str">
        <f t="shared" si="248"/>
        <v>hp_19112761;atk_12605121;hit_500000;miss_110;cirt_0;cirtSub_-3500</v>
      </c>
      <c r="V721" s="7" t="str">
        <f t="shared" si="244"/>
        <v>天气研究所2-1</v>
      </c>
      <c r="W721" s="7">
        <f t="shared" si="234"/>
        <v>1261</v>
      </c>
      <c r="X721" s="9" t="s">
        <v>1045</v>
      </c>
      <c r="Y721" s="9">
        <v>1</v>
      </c>
      <c r="Z721" s="8">
        <f t="shared" si="252"/>
        <v>3796</v>
      </c>
      <c r="AA721" s="6" t="s">
        <v>3967</v>
      </c>
      <c r="AB721" s="6">
        <v>3292497</v>
      </c>
      <c r="AC721" s="6">
        <f t="shared" si="235"/>
        <v>1.29</v>
      </c>
      <c r="AD721" s="6">
        <f t="shared" si="236"/>
        <v>4247321</v>
      </c>
      <c r="AE721" s="6">
        <f t="shared" ref="AE721" si="255">IF(MOD(Y721,1)=0,INT(AD720*0.3),0)</f>
        <v>1269627</v>
      </c>
      <c r="AF721" s="6">
        <v>870000</v>
      </c>
      <c r="AG721" s="11">
        <f t="shared" si="239"/>
        <v>6386948</v>
      </c>
      <c r="AH721">
        <f t="shared" si="238"/>
        <v>1.9398492997867576</v>
      </c>
      <c r="AI721" s="53">
        <v>0.65</v>
      </c>
      <c r="AJ721" s="7" t="str">
        <f t="shared" si="245"/>
        <v>hp_6386948</v>
      </c>
      <c r="AK721" s="7" t="s">
        <v>3968</v>
      </c>
      <c r="AL721" s="7">
        <v>594400</v>
      </c>
      <c r="AM721" s="7">
        <f>INT(IF(MOD(Y721,3)=0,INT(AL721*0.55),INT(AL721*0.35)))</f>
        <v>208040</v>
      </c>
      <c r="AN721" s="54">
        <f t="shared" si="249"/>
        <v>749480</v>
      </c>
      <c r="AO721" s="7" t="str">
        <f t="shared" si="250"/>
        <v>atk_749480</v>
      </c>
      <c r="AP721" s="7" t="s">
        <v>3973</v>
      </c>
      <c r="AQ721" s="7" t="s">
        <v>3990</v>
      </c>
      <c r="AR721" s="7" t="s">
        <v>3975</v>
      </c>
      <c r="AS721" s="7" t="s">
        <v>3976</v>
      </c>
      <c r="AU721" s="7" t="str">
        <f t="shared" si="251"/>
        <v>hp_6386948;atk_749480;hit_500000;miss_65;cirt_0;cirtSub_-3500</v>
      </c>
    </row>
    <row r="722" spans="1:47" x14ac:dyDescent="0.2">
      <c r="A722" s="8" t="s">
        <v>2721</v>
      </c>
      <c r="B722" s="6" t="s">
        <v>3967</v>
      </c>
      <c r="C722" s="6">
        <v>1084325</v>
      </c>
      <c r="D722" s="6">
        <v>19159351</v>
      </c>
      <c r="E722" s="6" t="str">
        <f t="shared" si="246"/>
        <v>hp_19159351</v>
      </c>
      <c r="F722" s="7" t="s">
        <v>3968</v>
      </c>
      <c r="G722" s="6">
        <v>3943000</v>
      </c>
      <c r="H722" s="7">
        <f t="shared" si="254"/>
        <v>12605121</v>
      </c>
      <c r="I722" s="7" t="str">
        <f t="shared" si="247"/>
        <v>atk_12605121</v>
      </c>
      <c r="J722" s="7" t="s">
        <v>3973</v>
      </c>
      <c r="K722" s="7" t="s">
        <v>3999</v>
      </c>
      <c r="L722" s="7" t="s">
        <v>3975</v>
      </c>
      <c r="M722" s="7" t="s">
        <v>3976</v>
      </c>
      <c r="O722" s="7" t="str">
        <f t="shared" si="248"/>
        <v>hp_19159351;atk_12605121;hit_500000;miss_110;cirt_0;cirtSub_-3500</v>
      </c>
      <c r="V722" s="7" t="str">
        <f t="shared" si="244"/>
        <v>天气研究所2-2</v>
      </c>
      <c r="W722" s="7">
        <f t="shared" si="234"/>
        <v>1263</v>
      </c>
      <c r="X722" s="9" t="s">
        <v>1045</v>
      </c>
      <c r="Y722" s="9">
        <v>2</v>
      </c>
      <c r="Z722" s="8">
        <f t="shared" si="252"/>
        <v>3798</v>
      </c>
      <c r="AA722" s="6" t="s">
        <v>3967</v>
      </c>
      <c r="AB722" s="6">
        <v>3297933</v>
      </c>
      <c r="AC722" s="6">
        <f t="shared" si="235"/>
        <v>1.29</v>
      </c>
      <c r="AD722" s="6">
        <f t="shared" si="236"/>
        <v>4254333</v>
      </c>
      <c r="AE722" s="6">
        <f t="shared" si="241"/>
        <v>1269627</v>
      </c>
      <c r="AF722" s="6">
        <v>870000</v>
      </c>
      <c r="AG722" s="11">
        <f t="shared" si="239"/>
        <v>6393960</v>
      </c>
      <c r="AH722">
        <f t="shared" si="238"/>
        <v>1.938778016412098</v>
      </c>
      <c r="AI722" s="53">
        <v>0.65</v>
      </c>
      <c r="AJ722" s="7" t="str">
        <f t="shared" si="245"/>
        <v>hp_6393960</v>
      </c>
      <c r="AK722" s="7" t="s">
        <v>3968</v>
      </c>
      <c r="AL722" s="7">
        <v>595340</v>
      </c>
      <c r="AM722" s="7">
        <f>INT(IF(MOD(Y722,3)=0,INT(AL722*0.55),INT(AL722*0.35)))</f>
        <v>208369</v>
      </c>
      <c r="AN722" s="54">
        <f t="shared" si="249"/>
        <v>750250</v>
      </c>
      <c r="AO722" s="7" t="str">
        <f t="shared" si="250"/>
        <v>atk_750250</v>
      </c>
      <c r="AP722" s="7" t="s">
        <v>3973</v>
      </c>
      <c r="AQ722" s="7" t="s">
        <v>3990</v>
      </c>
      <c r="AR722" s="7" t="s">
        <v>3975</v>
      </c>
      <c r="AS722" s="7" t="s">
        <v>3976</v>
      </c>
      <c r="AU722" s="7" t="str">
        <f t="shared" si="251"/>
        <v>hp_6393960;atk_750250;hit_500000;miss_65;cirt_0;cirtSub_-3500</v>
      </c>
    </row>
    <row r="723" spans="1:47" x14ac:dyDescent="0.2">
      <c r="A723" s="8" t="s">
        <v>2722</v>
      </c>
      <c r="B723" s="6" t="s">
        <v>3967</v>
      </c>
      <c r="C723" s="6">
        <v>1093785</v>
      </c>
      <c r="D723" s="6">
        <v>19278499</v>
      </c>
      <c r="E723" s="6" t="str">
        <f t="shared" si="246"/>
        <v>hp_19278499</v>
      </c>
      <c r="F723" s="7" t="s">
        <v>3968</v>
      </c>
      <c r="G723" s="6">
        <v>3977400</v>
      </c>
      <c r="H723" s="7">
        <f t="shared" si="254"/>
        <v>12752263</v>
      </c>
      <c r="I723" s="7" t="str">
        <f t="shared" si="247"/>
        <v>atk_12752263</v>
      </c>
      <c r="J723" s="7" t="s">
        <v>3973</v>
      </c>
      <c r="K723" s="7" t="s">
        <v>3999</v>
      </c>
      <c r="L723" s="7" t="s">
        <v>3975</v>
      </c>
      <c r="M723" s="7" t="s">
        <v>3976</v>
      </c>
      <c r="O723" s="7" t="str">
        <f t="shared" si="248"/>
        <v>hp_19278499;atk_12752263;hit_500000;miss_110;cirt_0;cirtSub_-3500</v>
      </c>
      <c r="V723" s="7" t="str">
        <f t="shared" si="244"/>
        <v>天气研究所2-3</v>
      </c>
      <c r="W723" s="7">
        <f t="shared" si="234"/>
        <v>1265</v>
      </c>
      <c r="X723" s="9" t="s">
        <v>1045</v>
      </c>
      <c r="Y723" s="9">
        <v>3</v>
      </c>
      <c r="Z723" s="8">
        <f t="shared" si="252"/>
        <v>3801</v>
      </c>
      <c r="AA723" s="6" t="s">
        <v>3967</v>
      </c>
      <c r="AB723" s="6">
        <v>3303369</v>
      </c>
      <c r="AC723" s="6">
        <f t="shared" si="235"/>
        <v>1.2925</v>
      </c>
      <c r="AD723" s="6">
        <f t="shared" si="236"/>
        <v>4269604</v>
      </c>
      <c r="AE723" s="6">
        <f t="shared" si="241"/>
        <v>1269627</v>
      </c>
      <c r="AF723" s="6">
        <v>870000</v>
      </c>
      <c r="AG723" s="11">
        <f t="shared" si="239"/>
        <v>6409231</v>
      </c>
      <c r="AH723">
        <f t="shared" si="238"/>
        <v>1.9402104336512209</v>
      </c>
      <c r="AI723" s="53">
        <v>0.65</v>
      </c>
      <c r="AJ723" s="7" t="str">
        <f t="shared" si="245"/>
        <v>hp_6409231</v>
      </c>
      <c r="AK723" s="7" t="s">
        <v>3968</v>
      </c>
      <c r="AL723" s="7">
        <v>596280</v>
      </c>
      <c r="AM723" s="7">
        <f>INT(IF(MOD(Y723,3)=0,INT(AL723*0.55),INT(AL723*0.35)))</f>
        <v>327954</v>
      </c>
      <c r="AN723" s="54">
        <f t="shared" si="249"/>
        <v>751990</v>
      </c>
      <c r="AO723" s="7" t="str">
        <f t="shared" si="250"/>
        <v>atk_751990</v>
      </c>
      <c r="AP723" s="7" t="s">
        <v>3973</v>
      </c>
      <c r="AQ723" s="7" t="s">
        <v>3990</v>
      </c>
      <c r="AR723" s="7" t="s">
        <v>3975</v>
      </c>
      <c r="AS723" s="7" t="s">
        <v>3976</v>
      </c>
      <c r="AU723" s="7" t="str">
        <f t="shared" si="251"/>
        <v>hp_6409231;atk_751990;hit_500000;miss_65;cirt_0;cirtSub_-3500</v>
      </c>
    </row>
    <row r="724" spans="1:47" x14ac:dyDescent="0.2">
      <c r="A724" s="8" t="s">
        <v>2722</v>
      </c>
      <c r="B724" s="6" t="s">
        <v>3967</v>
      </c>
      <c r="C724" s="6">
        <v>1093785</v>
      </c>
      <c r="D724" s="6">
        <v>19325270</v>
      </c>
      <c r="E724" s="6" t="str">
        <f t="shared" si="246"/>
        <v>hp_19325270</v>
      </c>
      <c r="F724" s="7" t="s">
        <v>3968</v>
      </c>
      <c r="G724" s="6">
        <v>3977400</v>
      </c>
      <c r="H724" s="7">
        <f t="shared" si="254"/>
        <v>12752263</v>
      </c>
      <c r="I724" s="7" t="str">
        <f t="shared" si="247"/>
        <v>atk_12752263</v>
      </c>
      <c r="J724" s="7" t="s">
        <v>3973</v>
      </c>
      <c r="K724" s="7" t="s">
        <v>3999</v>
      </c>
      <c r="L724" s="7" t="s">
        <v>3975</v>
      </c>
      <c r="M724" s="7" t="s">
        <v>3976</v>
      </c>
      <c r="O724" s="7" t="str">
        <f t="shared" si="248"/>
        <v>hp_19325270;atk_12752263;hit_500000;miss_110;cirt_0;cirtSub_-3500</v>
      </c>
      <c r="V724" s="7" t="str">
        <f t="shared" si="244"/>
        <v>天气研究所2-4</v>
      </c>
      <c r="W724" s="7">
        <f t="shared" si="234"/>
        <v>1267</v>
      </c>
      <c r="X724" s="9" t="s">
        <v>1045</v>
      </c>
      <c r="Y724" s="9">
        <v>4</v>
      </c>
      <c r="Z724" s="8">
        <f t="shared" si="252"/>
        <v>3805</v>
      </c>
      <c r="AA724" s="6" t="s">
        <v>3967</v>
      </c>
      <c r="AB724" s="6">
        <v>3308806</v>
      </c>
      <c r="AC724" s="6">
        <f t="shared" si="235"/>
        <v>1.2925</v>
      </c>
      <c r="AD724" s="6">
        <f t="shared" si="236"/>
        <v>4276631</v>
      </c>
      <c r="AE724" s="6">
        <f t="shared" si="241"/>
        <v>1269627</v>
      </c>
      <c r="AF724" s="6">
        <v>870000</v>
      </c>
      <c r="AG724" s="11">
        <f t="shared" si="239"/>
        <v>6416258</v>
      </c>
      <c r="AH724">
        <f t="shared" si="238"/>
        <v>1.9391460242758265</v>
      </c>
      <c r="AI724" s="53">
        <v>0.65</v>
      </c>
      <c r="AJ724" s="7" t="str">
        <f t="shared" si="245"/>
        <v>hp_6416258</v>
      </c>
      <c r="AK724" s="7" t="s">
        <v>3968</v>
      </c>
      <c r="AL724" s="7">
        <v>597220</v>
      </c>
      <c r="AM724" s="7">
        <f>INT(IF(MOD(Y724,3)=0,INT(AL724*0.55),INT(AL724*0.35)))</f>
        <v>209027</v>
      </c>
      <c r="AN724" s="54">
        <f t="shared" si="249"/>
        <v>752762</v>
      </c>
      <c r="AO724" s="7" t="str">
        <f t="shared" si="250"/>
        <v>atk_752762</v>
      </c>
      <c r="AP724" s="7" t="s">
        <v>3973</v>
      </c>
      <c r="AQ724" s="7" t="s">
        <v>3990</v>
      </c>
      <c r="AR724" s="7" t="s">
        <v>3975</v>
      </c>
      <c r="AS724" s="7" t="s">
        <v>3976</v>
      </c>
      <c r="AU724" s="7" t="str">
        <f t="shared" si="251"/>
        <v>hp_6416258;atk_752762;hit_500000;miss_65;cirt_0;cirtSub_-3500</v>
      </c>
    </row>
    <row r="725" spans="1:47" x14ac:dyDescent="0.2">
      <c r="A725" s="8" t="s">
        <v>2722</v>
      </c>
      <c r="B725" s="6" t="s">
        <v>3967</v>
      </c>
      <c r="C725" s="6">
        <v>1093785</v>
      </c>
      <c r="D725" s="6">
        <v>19372110</v>
      </c>
      <c r="E725" s="6" t="str">
        <f t="shared" si="246"/>
        <v>hp_19372110</v>
      </c>
      <c r="F725" s="7" t="s">
        <v>3968</v>
      </c>
      <c r="G725" s="6">
        <v>3977400</v>
      </c>
      <c r="H725" s="7">
        <f t="shared" si="254"/>
        <v>12752263</v>
      </c>
      <c r="I725" s="7" t="str">
        <f t="shared" si="247"/>
        <v>atk_12752263</v>
      </c>
      <c r="J725" s="7" t="s">
        <v>3973</v>
      </c>
      <c r="K725" s="7" t="s">
        <v>3999</v>
      </c>
      <c r="L725" s="7" t="s">
        <v>3975</v>
      </c>
      <c r="M725" s="7" t="s">
        <v>3976</v>
      </c>
      <c r="O725" s="7" t="str">
        <f t="shared" si="248"/>
        <v>hp_19372110;atk_12752263;hit_500000;miss_110;cirt_0;cirtSub_-3500</v>
      </c>
      <c r="V725" s="7" t="str">
        <f t="shared" si="244"/>
        <v>天气研究所2-5</v>
      </c>
      <c r="W725" s="7">
        <f t="shared" si="234"/>
        <v>1269</v>
      </c>
      <c r="X725" s="9" t="s">
        <v>1045</v>
      </c>
      <c r="Y725" s="9">
        <v>5</v>
      </c>
      <c r="Z725" s="8">
        <f t="shared" si="252"/>
        <v>3810</v>
      </c>
      <c r="AA725" s="6" t="s">
        <v>3967</v>
      </c>
      <c r="AB725" s="6">
        <v>3314243</v>
      </c>
      <c r="AC725" s="6">
        <f t="shared" si="235"/>
        <v>1.2925</v>
      </c>
      <c r="AD725" s="6">
        <f t="shared" si="236"/>
        <v>4283659</v>
      </c>
      <c r="AE725" s="6">
        <f t="shared" si="241"/>
        <v>1269627</v>
      </c>
      <c r="AF725" s="6">
        <v>870000</v>
      </c>
      <c r="AG725" s="11">
        <f t="shared" si="239"/>
        <v>6423286</v>
      </c>
      <c r="AH725">
        <f t="shared" si="238"/>
        <v>1.9380854089455721</v>
      </c>
      <c r="AI725" s="53">
        <v>0.65</v>
      </c>
      <c r="AJ725" s="7" t="str">
        <f t="shared" si="245"/>
        <v>hp_6423286</v>
      </c>
      <c r="AK725" s="7" t="s">
        <v>3968</v>
      </c>
      <c r="AL725" s="7">
        <v>598160</v>
      </c>
      <c r="AM725" s="7">
        <f>INT(IF(MOD(Y725,3)=0,INT(AL725*0.55),INT(AL725*0.35)))</f>
        <v>209356</v>
      </c>
      <c r="AN725" s="54">
        <f t="shared" si="249"/>
        <v>753535</v>
      </c>
      <c r="AO725" s="7" t="str">
        <f t="shared" si="250"/>
        <v>atk_753535</v>
      </c>
      <c r="AP725" s="7" t="s">
        <v>3973</v>
      </c>
      <c r="AQ725" s="7" t="s">
        <v>3990</v>
      </c>
      <c r="AR725" s="7" t="s">
        <v>3975</v>
      </c>
      <c r="AS725" s="7" t="s">
        <v>3976</v>
      </c>
      <c r="AU725" s="7" t="str">
        <f t="shared" si="251"/>
        <v>hp_6423286;atk_753535;hit_500000;miss_65;cirt_0;cirtSub_-3500</v>
      </c>
    </row>
    <row r="726" spans="1:47" x14ac:dyDescent="0.2">
      <c r="A726" s="8" t="s">
        <v>2723</v>
      </c>
      <c r="B726" s="6" t="s">
        <v>3967</v>
      </c>
      <c r="C726" s="6">
        <v>1103245</v>
      </c>
      <c r="D726" s="6">
        <v>19491927</v>
      </c>
      <c r="E726" s="6" t="str">
        <f t="shared" si="246"/>
        <v>hp_19491927</v>
      </c>
      <c r="F726" s="7" t="s">
        <v>3968</v>
      </c>
      <c r="G726" s="6">
        <v>4011800</v>
      </c>
      <c r="H726" s="7">
        <f t="shared" si="254"/>
        <v>12900111</v>
      </c>
      <c r="I726" s="7" t="str">
        <f t="shared" si="247"/>
        <v>atk_12900111</v>
      </c>
      <c r="J726" s="7" t="s">
        <v>3973</v>
      </c>
      <c r="K726" s="7" t="s">
        <v>3999</v>
      </c>
      <c r="L726" s="7" t="s">
        <v>3975</v>
      </c>
      <c r="M726" s="7" t="s">
        <v>3976</v>
      </c>
      <c r="O726" s="7" t="str">
        <f t="shared" si="248"/>
        <v>hp_19491927;atk_12900111;hit_500000;miss_110;cirt_0;cirtSub_-3500</v>
      </c>
      <c r="V726" s="7" t="str">
        <f t="shared" si="244"/>
        <v>天气研究所2-6</v>
      </c>
      <c r="W726" s="7">
        <f t="shared" si="234"/>
        <v>1271</v>
      </c>
      <c r="X726" s="9" t="s">
        <v>1045</v>
      </c>
      <c r="Y726" s="9">
        <v>6</v>
      </c>
      <c r="Z726" s="8">
        <f t="shared" si="252"/>
        <v>3816</v>
      </c>
      <c r="AA726" s="6" t="s">
        <v>3967</v>
      </c>
      <c r="AB726" s="6">
        <v>3319682</v>
      </c>
      <c r="AC726" s="6">
        <f t="shared" si="235"/>
        <v>1.2949999999999999</v>
      </c>
      <c r="AD726" s="6">
        <f t="shared" si="236"/>
        <v>4298988</v>
      </c>
      <c r="AE726" s="6">
        <f t="shared" si="241"/>
        <v>1269627</v>
      </c>
      <c r="AF726" s="6">
        <v>870000</v>
      </c>
      <c r="AG726" s="11">
        <f t="shared" si="239"/>
        <v>6438615</v>
      </c>
      <c r="AH726">
        <f t="shared" si="238"/>
        <v>1.9395276415030114</v>
      </c>
      <c r="AI726" s="53">
        <v>0.65</v>
      </c>
      <c r="AJ726" s="7" t="str">
        <f t="shared" si="245"/>
        <v>hp_6438615</v>
      </c>
      <c r="AK726" s="7" t="s">
        <v>3968</v>
      </c>
      <c r="AL726" s="7">
        <v>599100</v>
      </c>
      <c r="AM726" s="7">
        <f>INT(IF(MOD(Y726,3)=0,INT(AL726*0.55),INT(AL726*0.35)))</f>
        <v>329505</v>
      </c>
      <c r="AN726" s="54">
        <f t="shared" si="249"/>
        <v>755281</v>
      </c>
      <c r="AO726" s="7" t="str">
        <f t="shared" si="250"/>
        <v>atk_755281</v>
      </c>
      <c r="AP726" s="7" t="s">
        <v>3973</v>
      </c>
      <c r="AQ726" s="7" t="s">
        <v>3990</v>
      </c>
      <c r="AR726" s="7" t="s">
        <v>3975</v>
      </c>
      <c r="AS726" s="7" t="s">
        <v>3976</v>
      </c>
      <c r="AU726" s="7" t="str">
        <f t="shared" si="251"/>
        <v>hp_6438615;atk_755281;hit_500000;miss_65;cirt_0;cirtSub_-3500</v>
      </c>
    </row>
    <row r="727" spans="1:47" x14ac:dyDescent="0.2">
      <c r="A727" s="8" t="s">
        <v>2723</v>
      </c>
      <c r="B727" s="6" t="s">
        <v>3967</v>
      </c>
      <c r="C727" s="6">
        <v>1103245</v>
      </c>
      <c r="D727" s="6">
        <v>19538951</v>
      </c>
      <c r="E727" s="6" t="str">
        <f t="shared" si="246"/>
        <v>hp_19538951</v>
      </c>
      <c r="F727" s="7" t="s">
        <v>3968</v>
      </c>
      <c r="G727" s="6">
        <v>4011800</v>
      </c>
      <c r="H727" s="7">
        <f t="shared" si="254"/>
        <v>12900111</v>
      </c>
      <c r="I727" s="7" t="str">
        <f t="shared" si="247"/>
        <v>atk_12900111</v>
      </c>
      <c r="J727" s="7" t="s">
        <v>3973</v>
      </c>
      <c r="K727" s="7" t="s">
        <v>3999</v>
      </c>
      <c r="L727" s="7" t="s">
        <v>3975</v>
      </c>
      <c r="M727" s="7" t="s">
        <v>3976</v>
      </c>
      <c r="O727" s="7" t="str">
        <f t="shared" si="248"/>
        <v>hp_19538951;atk_12900111;hit_500000;miss_110;cirt_0;cirtSub_-3500</v>
      </c>
      <c r="V727" s="7" t="str">
        <f t="shared" si="244"/>
        <v>天气研究所2-7</v>
      </c>
      <c r="W727" s="7">
        <f t="shared" si="234"/>
        <v>1273</v>
      </c>
      <c r="X727" s="9" t="s">
        <v>1045</v>
      </c>
      <c r="Y727" s="9">
        <v>7</v>
      </c>
      <c r="Z727" s="8">
        <f t="shared" si="252"/>
        <v>3823</v>
      </c>
      <c r="AA727" s="6" t="s">
        <v>3967</v>
      </c>
      <c r="AB727" s="6">
        <v>3325121</v>
      </c>
      <c r="AC727" s="6">
        <f t="shared" si="235"/>
        <v>1.2949999999999999</v>
      </c>
      <c r="AD727" s="6">
        <f t="shared" si="236"/>
        <v>4306031</v>
      </c>
      <c r="AE727" s="6">
        <f t="shared" si="241"/>
        <v>1269627</v>
      </c>
      <c r="AF727" s="6">
        <v>870000</v>
      </c>
      <c r="AG727" s="11">
        <f t="shared" si="239"/>
        <v>6445658</v>
      </c>
      <c r="AH727">
        <f t="shared" si="238"/>
        <v>1.9384732164634009</v>
      </c>
      <c r="AI727" s="53">
        <v>0.65</v>
      </c>
      <c r="AJ727" s="7" t="str">
        <f t="shared" si="245"/>
        <v>hp_6445658</v>
      </c>
      <c r="AK727" s="7" t="s">
        <v>3968</v>
      </c>
      <c r="AL727" s="7">
        <v>600040</v>
      </c>
      <c r="AM727" s="7">
        <f>INT(IF(MOD(Y727,3)=0,INT(AL727*0.55),INT(AL727*0.35)))</f>
        <v>210014</v>
      </c>
      <c r="AN727" s="54">
        <f t="shared" si="249"/>
        <v>756054</v>
      </c>
      <c r="AO727" s="7" t="str">
        <f t="shared" si="250"/>
        <v>atk_756054</v>
      </c>
      <c r="AP727" s="7" t="s">
        <v>3973</v>
      </c>
      <c r="AQ727" s="7" t="s">
        <v>3990</v>
      </c>
      <c r="AR727" s="7" t="s">
        <v>3975</v>
      </c>
      <c r="AS727" s="7" t="s">
        <v>3976</v>
      </c>
      <c r="AU727" s="7" t="str">
        <f t="shared" si="251"/>
        <v>hp_6445658;atk_756054;hit_500000;miss_65;cirt_0;cirtSub_-3500</v>
      </c>
    </row>
    <row r="728" spans="1:47" x14ac:dyDescent="0.2">
      <c r="A728" s="8" t="s">
        <v>2723</v>
      </c>
      <c r="B728" s="6" t="s">
        <v>3967</v>
      </c>
      <c r="C728" s="6">
        <v>1103245</v>
      </c>
      <c r="D728" s="6">
        <v>19586041</v>
      </c>
      <c r="E728" s="6" t="str">
        <f t="shared" si="246"/>
        <v>hp_19586041</v>
      </c>
      <c r="F728" s="7" t="s">
        <v>3968</v>
      </c>
      <c r="G728" s="6">
        <v>4011800</v>
      </c>
      <c r="H728" s="7">
        <f t="shared" si="254"/>
        <v>12900111</v>
      </c>
      <c r="I728" s="7" t="str">
        <f t="shared" si="247"/>
        <v>atk_12900111</v>
      </c>
      <c r="J728" s="7" t="s">
        <v>3973</v>
      </c>
      <c r="K728" s="7" t="s">
        <v>3999</v>
      </c>
      <c r="L728" s="7" t="s">
        <v>3975</v>
      </c>
      <c r="M728" s="7" t="s">
        <v>3976</v>
      </c>
      <c r="O728" s="7" t="str">
        <f t="shared" si="248"/>
        <v>hp_19586041;atk_12900111;hit_500000;miss_110;cirt_0;cirtSub_-3500</v>
      </c>
      <c r="V728" s="7" t="str">
        <f t="shared" si="244"/>
        <v>天气研究所2-8</v>
      </c>
      <c r="W728" s="7">
        <f t="shared" si="234"/>
        <v>1275</v>
      </c>
      <c r="X728" s="9" t="s">
        <v>1045</v>
      </c>
      <c r="Y728" s="9">
        <v>8</v>
      </c>
      <c r="Z728" s="8">
        <f t="shared" si="252"/>
        <v>3831</v>
      </c>
      <c r="AA728" s="6" t="s">
        <v>3967</v>
      </c>
      <c r="AB728" s="6">
        <v>3330560</v>
      </c>
      <c r="AC728" s="6">
        <f t="shared" si="235"/>
        <v>1.2949999999999999</v>
      </c>
      <c r="AD728" s="6">
        <f t="shared" si="236"/>
        <v>4313075</v>
      </c>
      <c r="AE728" s="6">
        <f t="shared" si="241"/>
        <v>1269627</v>
      </c>
      <c r="AF728" s="6">
        <v>870000</v>
      </c>
      <c r="AG728" s="11">
        <f t="shared" si="239"/>
        <v>6452702</v>
      </c>
      <c r="AH728">
        <f t="shared" si="238"/>
        <v>1.9374225355495773</v>
      </c>
      <c r="AI728" s="53">
        <v>0.65</v>
      </c>
      <c r="AJ728" s="7" t="str">
        <f t="shared" si="245"/>
        <v>hp_6452702</v>
      </c>
      <c r="AK728" s="7" t="s">
        <v>3968</v>
      </c>
      <c r="AL728" s="7">
        <v>600980</v>
      </c>
      <c r="AM728" s="7">
        <f>INT(IF(MOD(Y728,3)=0,INT(AL728*0.55),INT(AL728*0.35)))</f>
        <v>210343</v>
      </c>
      <c r="AN728" s="54">
        <f t="shared" si="249"/>
        <v>756828</v>
      </c>
      <c r="AO728" s="7" t="str">
        <f t="shared" si="250"/>
        <v>atk_756828</v>
      </c>
      <c r="AP728" s="7" t="s">
        <v>3973</v>
      </c>
      <c r="AQ728" s="7" t="s">
        <v>3990</v>
      </c>
      <c r="AR728" s="7" t="s">
        <v>3975</v>
      </c>
      <c r="AS728" s="7" t="s">
        <v>3976</v>
      </c>
      <c r="AU728" s="7" t="str">
        <f t="shared" si="251"/>
        <v>hp_6452702;atk_756828;hit_500000;miss_65;cirt_0;cirtSub_-3500</v>
      </c>
    </row>
    <row r="729" spans="1:47" x14ac:dyDescent="0.2">
      <c r="A729" s="8" t="s">
        <v>2724</v>
      </c>
      <c r="B729" s="6" t="s">
        <v>3967</v>
      </c>
      <c r="C729" s="6">
        <v>1112705</v>
      </c>
      <c r="D729" s="6">
        <v>19706520</v>
      </c>
      <c r="E729" s="6" t="str">
        <f t="shared" si="246"/>
        <v>hp_19706520</v>
      </c>
      <c r="F729" s="7" t="s">
        <v>3968</v>
      </c>
      <c r="G729" s="6">
        <v>4046200</v>
      </c>
      <c r="H729" s="7">
        <f t="shared" si="254"/>
        <v>13048666</v>
      </c>
      <c r="I729" s="7" t="str">
        <f t="shared" si="247"/>
        <v>atk_13048666</v>
      </c>
      <c r="J729" s="7" t="s">
        <v>3973</v>
      </c>
      <c r="K729" s="7" t="s">
        <v>3999</v>
      </c>
      <c r="L729" s="7" t="s">
        <v>3975</v>
      </c>
      <c r="M729" s="7" t="s">
        <v>3976</v>
      </c>
      <c r="O729" s="7" t="str">
        <f t="shared" si="248"/>
        <v>hp_19706520;atk_13048666;hit_500000;miss_110;cirt_0;cirtSub_-3500</v>
      </c>
      <c r="V729" s="7" t="str">
        <f t="shared" si="244"/>
        <v>天气研究所2-9</v>
      </c>
      <c r="W729" s="7">
        <f t="shared" si="234"/>
        <v>1277</v>
      </c>
      <c r="X729" s="9" t="s">
        <v>1045</v>
      </c>
      <c r="Y729" s="9">
        <v>9</v>
      </c>
      <c r="Z729" s="8">
        <f t="shared" si="252"/>
        <v>3840</v>
      </c>
      <c r="AA729" s="6" t="s">
        <v>3967</v>
      </c>
      <c r="AB729" s="6">
        <v>3336001</v>
      </c>
      <c r="AC729" s="6">
        <f t="shared" si="235"/>
        <v>1.2975000000000001</v>
      </c>
      <c r="AD729" s="6">
        <f t="shared" si="236"/>
        <v>4328461</v>
      </c>
      <c r="AE729" s="6">
        <f t="shared" si="241"/>
        <v>1269627</v>
      </c>
      <c r="AF729" s="6">
        <v>870000</v>
      </c>
      <c r="AG729" s="11">
        <f t="shared" si="239"/>
        <v>6468088</v>
      </c>
      <c r="AH729">
        <f t="shared" si="238"/>
        <v>1.9388747185627342</v>
      </c>
      <c r="AI729" s="53">
        <v>0.65</v>
      </c>
      <c r="AJ729" s="7" t="str">
        <f t="shared" si="245"/>
        <v>hp_6468088</v>
      </c>
      <c r="AK729" s="7" t="s">
        <v>3968</v>
      </c>
      <c r="AL729" s="7">
        <v>601920</v>
      </c>
      <c r="AM729" s="7">
        <f>INT(IF(MOD(Y729,3)=0,INT(AL729*0.55),INT(AL729*0.35)))</f>
        <v>331056</v>
      </c>
      <c r="AN729" s="54">
        <f t="shared" si="249"/>
        <v>758580</v>
      </c>
      <c r="AO729" s="7" t="str">
        <f t="shared" si="250"/>
        <v>atk_758580</v>
      </c>
      <c r="AP729" s="7" t="s">
        <v>3973</v>
      </c>
      <c r="AQ729" s="7" t="s">
        <v>3990</v>
      </c>
      <c r="AR729" s="7" t="s">
        <v>3975</v>
      </c>
      <c r="AS729" s="7" t="s">
        <v>3976</v>
      </c>
      <c r="AU729" s="7" t="str">
        <f t="shared" si="251"/>
        <v>hp_6468088;atk_758580;hit_500000;miss_65;cirt_0;cirtSub_-3500</v>
      </c>
    </row>
    <row r="730" spans="1:47" s="12" customFormat="1" x14ac:dyDescent="0.2">
      <c r="A730" s="8" t="s">
        <v>2724</v>
      </c>
      <c r="B730" s="6" t="s">
        <v>3967</v>
      </c>
      <c r="C730" s="6">
        <v>1112705</v>
      </c>
      <c r="D730" s="6">
        <v>19753787</v>
      </c>
      <c r="E730" s="6" t="str">
        <f t="shared" si="246"/>
        <v>hp_19753787</v>
      </c>
      <c r="F730" s="7" t="s">
        <v>3968</v>
      </c>
      <c r="G730" s="6">
        <v>4046200</v>
      </c>
      <c r="H730" s="7">
        <f t="shared" si="254"/>
        <v>13048666</v>
      </c>
      <c r="I730" s="7" t="str">
        <f t="shared" si="247"/>
        <v>atk_13048666</v>
      </c>
      <c r="J730" s="7" t="s">
        <v>3973</v>
      </c>
      <c r="K730" s="7" t="s">
        <v>3999</v>
      </c>
      <c r="L730" s="7" t="s">
        <v>3975</v>
      </c>
      <c r="M730" s="7" t="s">
        <v>3976</v>
      </c>
      <c r="N730" s="7"/>
      <c r="O730" s="7" t="str">
        <f t="shared" si="248"/>
        <v>hp_19753787;atk_13048666;hit_500000;miss_110;cirt_0;cirtSub_-3500</v>
      </c>
      <c r="P730" s="7"/>
      <c r="Q730" s="7"/>
      <c r="R730" s="7"/>
      <c r="S730" s="7"/>
      <c r="T730" s="7"/>
      <c r="V730" s="12" t="str">
        <f t="shared" si="244"/>
        <v>天气研究所2-10</v>
      </c>
      <c r="W730" s="12">
        <f t="shared" si="234"/>
        <v>1279</v>
      </c>
      <c r="X730" s="5" t="s">
        <v>1045</v>
      </c>
      <c r="Y730" s="5">
        <v>10</v>
      </c>
      <c r="Z730" s="5">
        <f t="shared" si="252"/>
        <v>3850</v>
      </c>
      <c r="AA730" s="11" t="s">
        <v>3967</v>
      </c>
      <c r="AB730" s="11">
        <v>3341442</v>
      </c>
      <c r="AC730" s="11">
        <f t="shared" si="235"/>
        <v>1.2975000000000001</v>
      </c>
      <c r="AD730" s="11">
        <f t="shared" si="236"/>
        <v>4335520</v>
      </c>
      <c r="AE730" s="6">
        <f t="shared" si="241"/>
        <v>1269627</v>
      </c>
      <c r="AF730" s="11">
        <v>870000</v>
      </c>
      <c r="AG730" s="11">
        <f t="shared" si="239"/>
        <v>6475147</v>
      </c>
      <c r="AH730">
        <f t="shared" si="238"/>
        <v>1.9378301344150219</v>
      </c>
      <c r="AI730" s="53">
        <v>0.65</v>
      </c>
      <c r="AJ730" s="7" t="str">
        <f t="shared" si="245"/>
        <v>hp_6475147</v>
      </c>
      <c r="AK730" s="12" t="s">
        <v>3968</v>
      </c>
      <c r="AL730" s="12">
        <v>602860</v>
      </c>
      <c r="AM730" s="7">
        <f>INT(IF(MOD(Y730,3)=0,INT(AL730*0.55),INT(AL730*0.35)))</f>
        <v>211001</v>
      </c>
      <c r="AN730" s="54">
        <f t="shared" si="249"/>
        <v>759356</v>
      </c>
      <c r="AO730" s="7" t="str">
        <f t="shared" si="250"/>
        <v>atk_759356</v>
      </c>
      <c r="AP730" s="12" t="s">
        <v>3973</v>
      </c>
      <c r="AQ730" s="12" t="s">
        <v>3990</v>
      </c>
      <c r="AR730" s="12" t="s">
        <v>3975</v>
      </c>
      <c r="AS730" s="12" t="s">
        <v>3976</v>
      </c>
      <c r="AU730" s="12" t="str">
        <f t="shared" si="251"/>
        <v>hp_6475147;atk_759356;hit_500000;miss_65;cirt_0;cirtSub_-3500</v>
      </c>
    </row>
    <row r="731" spans="1:47" x14ac:dyDescent="0.2">
      <c r="A731" s="8" t="s">
        <v>2724</v>
      </c>
      <c r="B731" s="6" t="s">
        <v>3967</v>
      </c>
      <c r="C731" s="6">
        <v>1112705</v>
      </c>
      <c r="D731" s="6">
        <v>19801125</v>
      </c>
      <c r="E731" s="6" t="str">
        <f t="shared" si="246"/>
        <v>hp_19801125</v>
      </c>
      <c r="F731" s="7" t="s">
        <v>3968</v>
      </c>
      <c r="G731" s="6">
        <v>4046200</v>
      </c>
      <c r="H731" s="7">
        <f t="shared" si="254"/>
        <v>13048666</v>
      </c>
      <c r="I731" s="7" t="str">
        <f t="shared" si="247"/>
        <v>atk_13048666</v>
      </c>
      <c r="J731" s="7" t="s">
        <v>3973</v>
      </c>
      <c r="K731" s="7" t="s">
        <v>3999</v>
      </c>
      <c r="L731" s="7" t="s">
        <v>3975</v>
      </c>
      <c r="M731" s="7" t="s">
        <v>3976</v>
      </c>
      <c r="O731" s="7" t="str">
        <f t="shared" si="248"/>
        <v>hp_19801125;atk_13048666;hit_500000;miss_110;cirt_0;cirtSub_-3500</v>
      </c>
      <c r="V731" s="7" t="str">
        <f t="shared" si="244"/>
        <v>天气研究所3-1</v>
      </c>
      <c r="W731" s="7">
        <f t="shared" si="234"/>
        <v>1281</v>
      </c>
      <c r="X731" s="9" t="s">
        <v>1046</v>
      </c>
      <c r="Y731" s="9">
        <v>1</v>
      </c>
      <c r="Z731" s="8">
        <f t="shared" si="252"/>
        <v>3851</v>
      </c>
      <c r="AA731" s="6" t="s">
        <v>3967</v>
      </c>
      <c r="AB731" s="6">
        <v>3346884</v>
      </c>
      <c r="AC731" s="6">
        <f t="shared" si="235"/>
        <v>1.3</v>
      </c>
      <c r="AD731" s="6">
        <f t="shared" si="236"/>
        <v>4350949</v>
      </c>
      <c r="AE731" s="6">
        <f t="shared" ref="AE731" si="256">IF(MOD(Y731,1)=0,INT(AD730*0.3),0)</f>
        <v>1300656</v>
      </c>
      <c r="AF731" s="6">
        <v>870000</v>
      </c>
      <c r="AG731" s="11">
        <f t="shared" si="239"/>
        <v>6521605</v>
      </c>
      <c r="AH731">
        <f t="shared" si="238"/>
        <v>1.948560213022023</v>
      </c>
      <c r="AI731" s="53">
        <v>0.65</v>
      </c>
      <c r="AJ731" s="7" t="str">
        <f t="shared" si="245"/>
        <v>hp_6521605</v>
      </c>
      <c r="AK731" s="7" t="s">
        <v>3968</v>
      </c>
      <c r="AL731" s="7">
        <v>603800</v>
      </c>
      <c r="AM731" s="7">
        <f>INT(IF(MOD(Y731,3)=0,INT(AL731*0.55),INT(AL731*0.35)))</f>
        <v>211330</v>
      </c>
      <c r="AN731" s="54">
        <f t="shared" si="249"/>
        <v>764751</v>
      </c>
      <c r="AO731" s="7" t="str">
        <f t="shared" si="250"/>
        <v>atk_764751</v>
      </c>
      <c r="AP731" s="7" t="s">
        <v>3973</v>
      </c>
      <c r="AQ731" s="7" t="s">
        <v>3990</v>
      </c>
      <c r="AR731" s="7" t="s">
        <v>3975</v>
      </c>
      <c r="AS731" s="7" t="s">
        <v>3976</v>
      </c>
      <c r="AU731" s="7" t="str">
        <f t="shared" si="251"/>
        <v>hp_6521605;atk_764751;hit_500000;miss_65;cirt_0;cirtSub_-3500</v>
      </c>
    </row>
    <row r="732" spans="1:47" x14ac:dyDescent="0.2">
      <c r="A732" s="8" t="s">
        <v>2725</v>
      </c>
      <c r="B732" s="6" t="s">
        <v>3967</v>
      </c>
      <c r="C732" s="6">
        <v>1122165</v>
      </c>
      <c r="D732" s="6">
        <v>19922272</v>
      </c>
      <c r="E732" s="6" t="str">
        <f t="shared" si="246"/>
        <v>hp_19922272</v>
      </c>
      <c r="F732" s="7" t="s">
        <v>3968</v>
      </c>
      <c r="G732" s="6">
        <v>4080600</v>
      </c>
      <c r="H732" s="7">
        <f t="shared" si="254"/>
        <v>13197929</v>
      </c>
      <c r="I732" s="7" t="str">
        <f t="shared" si="247"/>
        <v>atk_13197929</v>
      </c>
      <c r="J732" s="7" t="s">
        <v>3973</v>
      </c>
      <c r="K732" s="7" t="s">
        <v>3999</v>
      </c>
      <c r="L732" s="7" t="s">
        <v>3975</v>
      </c>
      <c r="M732" s="7" t="s">
        <v>3976</v>
      </c>
      <c r="O732" s="7" t="str">
        <f t="shared" si="248"/>
        <v>hp_19922272;atk_13197929;hit_500000;miss_110;cirt_0;cirtSub_-3500</v>
      </c>
      <c r="V732" s="7" t="str">
        <f t="shared" si="244"/>
        <v>天气研究所3-2</v>
      </c>
      <c r="W732" s="7">
        <f t="shared" si="234"/>
        <v>1283</v>
      </c>
      <c r="X732" s="9" t="s">
        <v>1046</v>
      </c>
      <c r="Y732" s="9">
        <v>2</v>
      </c>
      <c r="Z732" s="8">
        <f t="shared" si="252"/>
        <v>3853</v>
      </c>
      <c r="AA732" s="6" t="s">
        <v>3967</v>
      </c>
      <c r="AB732" s="6">
        <v>3352327</v>
      </c>
      <c r="AC732" s="6">
        <f t="shared" si="235"/>
        <v>1.3</v>
      </c>
      <c r="AD732" s="6">
        <f t="shared" si="236"/>
        <v>4358025</v>
      </c>
      <c r="AE732" s="6">
        <f t="shared" si="241"/>
        <v>1300656</v>
      </c>
      <c r="AF732" s="6">
        <v>870000</v>
      </c>
      <c r="AG732" s="11">
        <f t="shared" si="239"/>
        <v>6528681</v>
      </c>
      <c r="AH732">
        <f t="shared" si="238"/>
        <v>1.9475072091714203</v>
      </c>
      <c r="AI732" s="53">
        <v>0.65</v>
      </c>
      <c r="AJ732" s="7" t="str">
        <f t="shared" si="245"/>
        <v>hp_6528681</v>
      </c>
      <c r="AK732" s="7" t="s">
        <v>3968</v>
      </c>
      <c r="AL732" s="7">
        <v>604740</v>
      </c>
      <c r="AM732" s="7">
        <f>INT(IF(MOD(Y732,3)=0,INT(AL732*0.55),INT(AL732*0.35)))</f>
        <v>211659</v>
      </c>
      <c r="AN732" s="54">
        <f t="shared" si="249"/>
        <v>765528</v>
      </c>
      <c r="AO732" s="7" t="str">
        <f t="shared" si="250"/>
        <v>atk_765528</v>
      </c>
      <c r="AP732" s="7" t="s">
        <v>3973</v>
      </c>
      <c r="AQ732" s="7" t="s">
        <v>3990</v>
      </c>
      <c r="AR732" s="7" t="s">
        <v>3975</v>
      </c>
      <c r="AS732" s="7" t="s">
        <v>3976</v>
      </c>
      <c r="AU732" s="7" t="str">
        <f t="shared" si="251"/>
        <v>hp_6528681;atk_765528;hit_500000;miss_65;cirt_0;cirtSub_-3500</v>
      </c>
    </row>
    <row r="733" spans="1:47" x14ac:dyDescent="0.2">
      <c r="A733" s="8" t="s">
        <v>2725</v>
      </c>
      <c r="B733" s="6" t="s">
        <v>3967</v>
      </c>
      <c r="C733" s="6">
        <v>1122165</v>
      </c>
      <c r="D733" s="6">
        <v>19969793</v>
      </c>
      <c r="E733" s="6" t="str">
        <f t="shared" si="246"/>
        <v>hp_19969793</v>
      </c>
      <c r="F733" s="7" t="s">
        <v>3968</v>
      </c>
      <c r="G733" s="6">
        <v>4080600</v>
      </c>
      <c r="H733" s="7">
        <f t="shared" si="254"/>
        <v>13197929</v>
      </c>
      <c r="I733" s="7" t="str">
        <f t="shared" si="247"/>
        <v>atk_13197929</v>
      </c>
      <c r="J733" s="7" t="s">
        <v>3973</v>
      </c>
      <c r="K733" s="7" t="s">
        <v>3999</v>
      </c>
      <c r="L733" s="7" t="s">
        <v>3975</v>
      </c>
      <c r="M733" s="7" t="s">
        <v>3976</v>
      </c>
      <c r="O733" s="7" t="str">
        <f t="shared" si="248"/>
        <v>hp_19969793;atk_13197929;hit_500000;miss_110;cirt_0;cirtSub_-3500</v>
      </c>
      <c r="V733" s="7" t="str">
        <f t="shared" si="244"/>
        <v>天气研究所3-3</v>
      </c>
      <c r="W733" s="7">
        <f t="shared" ref="W733:W796" si="257">W732+2</f>
        <v>1285</v>
      </c>
      <c r="X733" s="9" t="s">
        <v>1046</v>
      </c>
      <c r="Y733" s="9">
        <v>3</v>
      </c>
      <c r="Z733" s="8">
        <f t="shared" si="252"/>
        <v>3856</v>
      </c>
      <c r="AA733" s="6" t="s">
        <v>3967</v>
      </c>
      <c r="AB733" s="6">
        <v>3357770</v>
      </c>
      <c r="AC733" s="6">
        <f t="shared" si="235"/>
        <v>1.3025</v>
      </c>
      <c r="AD733" s="6">
        <f t="shared" si="236"/>
        <v>4373495</v>
      </c>
      <c r="AE733" s="6">
        <f t="shared" si="241"/>
        <v>1300656</v>
      </c>
      <c r="AF733" s="6">
        <v>870000</v>
      </c>
      <c r="AG733" s="11">
        <f t="shared" si="239"/>
        <v>6544151</v>
      </c>
      <c r="AH733">
        <f t="shared" si="238"/>
        <v>1.9489574926215911</v>
      </c>
      <c r="AI733" s="53">
        <v>0.65</v>
      </c>
      <c r="AJ733" s="7" t="str">
        <f t="shared" si="245"/>
        <v>hp_6544151</v>
      </c>
      <c r="AK733" s="7" t="s">
        <v>3968</v>
      </c>
      <c r="AL733" s="7">
        <v>605680</v>
      </c>
      <c r="AM733" s="7">
        <f>INT(IF(MOD(Y733,3)=0,INT(AL733*0.55),INT(AL733*0.35)))</f>
        <v>333124</v>
      </c>
      <c r="AN733" s="54">
        <f t="shared" si="249"/>
        <v>767288</v>
      </c>
      <c r="AO733" s="7" t="str">
        <f t="shared" si="250"/>
        <v>atk_767288</v>
      </c>
      <c r="AP733" s="7" t="s">
        <v>3973</v>
      </c>
      <c r="AQ733" s="7" t="s">
        <v>3990</v>
      </c>
      <c r="AR733" s="7" t="s">
        <v>3975</v>
      </c>
      <c r="AS733" s="7" t="s">
        <v>3976</v>
      </c>
      <c r="AU733" s="7" t="str">
        <f t="shared" si="251"/>
        <v>hp_6544151;atk_767288;hit_500000;miss_65;cirt_0;cirtSub_-3500</v>
      </c>
    </row>
    <row r="734" spans="1:47" x14ac:dyDescent="0.2">
      <c r="A734" s="8" t="s">
        <v>2725</v>
      </c>
      <c r="B734" s="6" t="s">
        <v>3967</v>
      </c>
      <c r="C734" s="6">
        <v>1122165</v>
      </c>
      <c r="D734" s="6">
        <v>20017384</v>
      </c>
      <c r="E734" s="6" t="str">
        <f t="shared" si="246"/>
        <v>hp_20017384</v>
      </c>
      <c r="F734" s="7" t="s">
        <v>3968</v>
      </c>
      <c r="G734" s="6">
        <v>4080600</v>
      </c>
      <c r="H734" s="7">
        <f t="shared" si="254"/>
        <v>13197929</v>
      </c>
      <c r="I734" s="7" t="str">
        <f t="shared" si="247"/>
        <v>atk_13197929</v>
      </c>
      <c r="J734" s="7" t="s">
        <v>3973</v>
      </c>
      <c r="K734" s="7" t="s">
        <v>3999</v>
      </c>
      <c r="L734" s="7" t="s">
        <v>3975</v>
      </c>
      <c r="M734" s="7" t="s">
        <v>3976</v>
      </c>
      <c r="O734" s="7" t="str">
        <f t="shared" si="248"/>
        <v>hp_20017384;atk_13197929;hit_500000;miss_110;cirt_0;cirtSub_-3500</v>
      </c>
      <c r="V734" s="7" t="str">
        <f t="shared" si="244"/>
        <v>天气研究所3-4</v>
      </c>
      <c r="W734" s="7">
        <f t="shared" si="257"/>
        <v>1287</v>
      </c>
      <c r="X734" s="9" t="s">
        <v>1046</v>
      </c>
      <c r="Y734" s="9">
        <v>4</v>
      </c>
      <c r="Z734" s="8">
        <f t="shared" si="252"/>
        <v>3860</v>
      </c>
      <c r="AA734" s="6" t="s">
        <v>3967</v>
      </c>
      <c r="AB734" s="6">
        <v>3363214</v>
      </c>
      <c r="AC734" s="6">
        <f t="shared" si="235"/>
        <v>1.3025</v>
      </c>
      <c r="AD734" s="6">
        <f t="shared" si="236"/>
        <v>4380586</v>
      </c>
      <c r="AE734" s="6">
        <f t="shared" si="241"/>
        <v>1300656</v>
      </c>
      <c r="AF734" s="6">
        <v>870000</v>
      </c>
      <c r="AG734" s="11">
        <f t="shared" si="239"/>
        <v>6551242</v>
      </c>
      <c r="AH734">
        <f t="shared" si="238"/>
        <v>1.9479111350036007</v>
      </c>
      <c r="AI734" s="53">
        <v>0.65</v>
      </c>
      <c r="AJ734" s="7" t="str">
        <f t="shared" si="245"/>
        <v>hp_6551242</v>
      </c>
      <c r="AK734" s="7" t="s">
        <v>3968</v>
      </c>
      <c r="AL734" s="7">
        <v>606620</v>
      </c>
      <c r="AM734" s="7">
        <f>INT(IF(MOD(Y734,3)=0,INT(AL734*0.55),INT(AL734*0.35)))</f>
        <v>212317</v>
      </c>
      <c r="AN734" s="54">
        <f t="shared" si="249"/>
        <v>768067</v>
      </c>
      <c r="AO734" s="7" t="str">
        <f t="shared" si="250"/>
        <v>atk_768067</v>
      </c>
      <c r="AP734" s="7" t="s">
        <v>3973</v>
      </c>
      <c r="AQ734" s="7" t="s">
        <v>3990</v>
      </c>
      <c r="AR734" s="7" t="s">
        <v>3975</v>
      </c>
      <c r="AS734" s="7" t="s">
        <v>3976</v>
      </c>
      <c r="AU734" s="7" t="str">
        <f t="shared" si="251"/>
        <v>hp_6551242;atk_768067;hit_500000;miss_65;cirt_0;cirtSub_-3500</v>
      </c>
    </row>
    <row r="735" spans="1:47" x14ac:dyDescent="0.2">
      <c r="A735" s="8" t="s">
        <v>2726</v>
      </c>
      <c r="B735" s="6" t="s">
        <v>3967</v>
      </c>
      <c r="C735" s="6">
        <v>1131625</v>
      </c>
      <c r="D735" s="6">
        <v>20139209</v>
      </c>
      <c r="E735" s="6" t="str">
        <f t="shared" si="246"/>
        <v>hp_20139209</v>
      </c>
      <c r="F735" s="7" t="s">
        <v>3968</v>
      </c>
      <c r="G735" s="6">
        <v>4115000</v>
      </c>
      <c r="H735" s="7">
        <f t="shared" si="254"/>
        <v>13347900</v>
      </c>
      <c r="I735" s="7" t="str">
        <f t="shared" si="247"/>
        <v>atk_13347900</v>
      </c>
      <c r="J735" s="7" t="s">
        <v>3973</v>
      </c>
      <c r="K735" s="7" t="s">
        <v>3999</v>
      </c>
      <c r="L735" s="7" t="s">
        <v>3975</v>
      </c>
      <c r="M735" s="7" t="s">
        <v>3976</v>
      </c>
      <c r="O735" s="7" t="str">
        <f t="shared" si="248"/>
        <v>hp_20139209;atk_13347900;hit_500000;miss_110;cirt_0;cirtSub_-3500</v>
      </c>
      <c r="V735" s="7" t="str">
        <f t="shared" si="244"/>
        <v>天气研究所3-5</v>
      </c>
      <c r="W735" s="7">
        <f t="shared" si="257"/>
        <v>1289</v>
      </c>
      <c r="X735" s="9" t="s">
        <v>1046</v>
      </c>
      <c r="Y735" s="9">
        <v>5</v>
      </c>
      <c r="Z735" s="8">
        <f t="shared" si="252"/>
        <v>3865</v>
      </c>
      <c r="AA735" s="6" t="s">
        <v>3967</v>
      </c>
      <c r="AB735" s="6">
        <v>3368659</v>
      </c>
      <c r="AC735" s="6">
        <f t="shared" ref="AC735:AC798" si="258">0.6+INT((Z735-1)/55)*0.01+INT(Y735/3)*0.0025</f>
        <v>1.3025</v>
      </c>
      <c r="AD735" s="6">
        <f t="shared" ref="AD735:AD798" si="259">INT(AB735*AC735)</f>
        <v>4387678</v>
      </c>
      <c r="AE735" s="6">
        <f t="shared" si="241"/>
        <v>1300656</v>
      </c>
      <c r="AF735" s="6">
        <v>870000</v>
      </c>
      <c r="AG735" s="11">
        <f t="shared" si="239"/>
        <v>6558334</v>
      </c>
      <c r="AH735">
        <f t="shared" si="238"/>
        <v>1.9468678782862854</v>
      </c>
      <c r="AI735" s="53">
        <v>0.65</v>
      </c>
      <c r="AJ735" s="7" t="str">
        <f t="shared" si="245"/>
        <v>hp_6558334</v>
      </c>
      <c r="AK735" s="7" t="s">
        <v>3968</v>
      </c>
      <c r="AL735" s="7">
        <v>607560</v>
      </c>
      <c r="AM735" s="7">
        <f>INT(IF(MOD(Y735,3)=0,INT(AL735*0.55),INT(AL735*0.35)))</f>
        <v>212646</v>
      </c>
      <c r="AN735" s="54">
        <f t="shared" si="249"/>
        <v>768845</v>
      </c>
      <c r="AO735" s="7" t="str">
        <f t="shared" si="250"/>
        <v>atk_768845</v>
      </c>
      <c r="AP735" s="7" t="s">
        <v>3973</v>
      </c>
      <c r="AQ735" s="7" t="s">
        <v>3990</v>
      </c>
      <c r="AR735" s="7" t="s">
        <v>3975</v>
      </c>
      <c r="AS735" s="7" t="s">
        <v>3976</v>
      </c>
      <c r="AU735" s="7" t="str">
        <f t="shared" si="251"/>
        <v>hp_6558334;atk_768845;hit_500000;miss_65;cirt_0;cirtSub_-3500</v>
      </c>
    </row>
    <row r="736" spans="1:47" x14ac:dyDescent="0.2">
      <c r="A736" s="8" t="s">
        <v>2726</v>
      </c>
      <c r="B736" s="6" t="s">
        <v>3967</v>
      </c>
      <c r="C736" s="6">
        <v>1131625</v>
      </c>
      <c r="D736" s="6">
        <v>20186985</v>
      </c>
      <c r="E736" s="6" t="str">
        <f t="shared" si="246"/>
        <v>hp_20186985</v>
      </c>
      <c r="F736" s="7" t="s">
        <v>3968</v>
      </c>
      <c r="G736" s="6">
        <v>4115000</v>
      </c>
      <c r="H736" s="7">
        <f t="shared" si="254"/>
        <v>13347900</v>
      </c>
      <c r="I736" s="7" t="str">
        <f t="shared" si="247"/>
        <v>atk_13347900</v>
      </c>
      <c r="J736" s="7" t="s">
        <v>3973</v>
      </c>
      <c r="K736" s="7" t="s">
        <v>3999</v>
      </c>
      <c r="L736" s="7" t="s">
        <v>3975</v>
      </c>
      <c r="M736" s="7" t="s">
        <v>3976</v>
      </c>
      <c r="O736" s="7" t="str">
        <f t="shared" si="248"/>
        <v>hp_20186985;atk_13347900;hit_500000;miss_110;cirt_0;cirtSub_-3500</v>
      </c>
      <c r="V736" s="7" t="str">
        <f t="shared" si="244"/>
        <v>天气研究所3-6</v>
      </c>
      <c r="W736" s="7">
        <f t="shared" si="257"/>
        <v>1291</v>
      </c>
      <c r="X736" s="9" t="s">
        <v>1046</v>
      </c>
      <c r="Y736" s="9">
        <v>6</v>
      </c>
      <c r="Z736" s="8">
        <f t="shared" si="252"/>
        <v>3871</v>
      </c>
      <c r="AA736" s="6" t="s">
        <v>3967</v>
      </c>
      <c r="AB736" s="6">
        <v>3374105</v>
      </c>
      <c r="AC736" s="6">
        <f t="shared" si="258"/>
        <v>1.3049999999999999</v>
      </c>
      <c r="AD736" s="6">
        <f t="shared" si="259"/>
        <v>4403207</v>
      </c>
      <c r="AE736" s="6">
        <f t="shared" si="241"/>
        <v>1300656</v>
      </c>
      <c r="AF736" s="6">
        <v>870000</v>
      </c>
      <c r="AG736" s="11">
        <f t="shared" si="239"/>
        <v>6573863</v>
      </c>
      <c r="AH736">
        <f t="shared" ref="AH736:AH799" si="260">AG736/AB736</f>
        <v>1.948327926961372</v>
      </c>
      <c r="AI736" s="53">
        <v>0.65</v>
      </c>
      <c r="AJ736" s="7" t="str">
        <f t="shared" si="245"/>
        <v>hp_6573863</v>
      </c>
      <c r="AK736" s="7" t="s">
        <v>3968</v>
      </c>
      <c r="AL736" s="7">
        <v>608500</v>
      </c>
      <c r="AM736" s="7">
        <f>INT(IF(MOD(Y736,3)=0,INT(AL736*0.55),INT(AL736*0.35)))</f>
        <v>334675</v>
      </c>
      <c r="AN736" s="54">
        <f t="shared" si="249"/>
        <v>770612</v>
      </c>
      <c r="AO736" s="7" t="str">
        <f t="shared" si="250"/>
        <v>atk_770612</v>
      </c>
      <c r="AP736" s="7" t="s">
        <v>3973</v>
      </c>
      <c r="AQ736" s="7" t="s">
        <v>3990</v>
      </c>
      <c r="AR736" s="7" t="s">
        <v>3975</v>
      </c>
      <c r="AS736" s="7" t="s">
        <v>3976</v>
      </c>
      <c r="AU736" s="7" t="str">
        <f t="shared" si="251"/>
        <v>hp_6573863;atk_770612;hit_500000;miss_65;cirt_0;cirtSub_-3500</v>
      </c>
    </row>
    <row r="737" spans="1:47" x14ac:dyDescent="0.2">
      <c r="A737" s="8" t="s">
        <v>2726</v>
      </c>
      <c r="B737" s="6" t="s">
        <v>3967</v>
      </c>
      <c r="C737" s="6">
        <v>1131625</v>
      </c>
      <c r="D737" s="6">
        <v>20234831</v>
      </c>
      <c r="E737" s="6" t="str">
        <f t="shared" si="246"/>
        <v>hp_20234831</v>
      </c>
      <c r="F737" s="7" t="s">
        <v>3968</v>
      </c>
      <c r="G737" s="6">
        <v>4115000</v>
      </c>
      <c r="H737" s="7">
        <f t="shared" si="254"/>
        <v>13347900</v>
      </c>
      <c r="I737" s="7" t="str">
        <f t="shared" si="247"/>
        <v>atk_13347900</v>
      </c>
      <c r="J737" s="7" t="s">
        <v>3973</v>
      </c>
      <c r="K737" s="7" t="s">
        <v>3999</v>
      </c>
      <c r="L737" s="7" t="s">
        <v>3975</v>
      </c>
      <c r="M737" s="7" t="s">
        <v>3976</v>
      </c>
      <c r="O737" s="7" t="str">
        <f t="shared" si="248"/>
        <v>hp_20234831;atk_13347900;hit_500000;miss_110;cirt_0;cirtSub_-3500</v>
      </c>
      <c r="V737" s="7" t="str">
        <f t="shared" si="244"/>
        <v>天气研究所3-7</v>
      </c>
      <c r="W737" s="7">
        <f t="shared" si="257"/>
        <v>1293</v>
      </c>
      <c r="X737" s="9" t="s">
        <v>1046</v>
      </c>
      <c r="Y737" s="9">
        <v>7</v>
      </c>
      <c r="Z737" s="8">
        <f t="shared" si="252"/>
        <v>3878</v>
      </c>
      <c r="AA737" s="6" t="s">
        <v>3967</v>
      </c>
      <c r="AB737" s="6">
        <v>3379551</v>
      </c>
      <c r="AC737" s="6">
        <f t="shared" si="258"/>
        <v>1.3049999999999999</v>
      </c>
      <c r="AD737" s="6">
        <f t="shared" si="259"/>
        <v>4410314</v>
      </c>
      <c r="AE737" s="6">
        <f t="shared" si="241"/>
        <v>1300656</v>
      </c>
      <c r="AF737" s="6">
        <v>870000</v>
      </c>
      <c r="AG737" s="11">
        <f t="shared" ref="AG737:AG800" si="261">INT(AD737*1)+AF737+AE737</f>
        <v>6580970</v>
      </c>
      <c r="AH737">
        <f t="shared" si="260"/>
        <v>1.9472912230056596</v>
      </c>
      <c r="AI737" s="53">
        <v>0.65</v>
      </c>
      <c r="AJ737" s="7" t="str">
        <f t="shared" si="245"/>
        <v>hp_6580970</v>
      </c>
      <c r="AK737" s="7" t="s">
        <v>3968</v>
      </c>
      <c r="AL737" s="7">
        <v>609440</v>
      </c>
      <c r="AM737" s="7">
        <f>INT(IF(MOD(Y737,3)=0,INT(AL737*0.55),INT(AL737*0.35)))</f>
        <v>213304</v>
      </c>
      <c r="AN737" s="54">
        <f t="shared" si="249"/>
        <v>771392</v>
      </c>
      <c r="AO737" s="7" t="str">
        <f t="shared" si="250"/>
        <v>atk_771392</v>
      </c>
      <c r="AP737" s="7" t="s">
        <v>3973</v>
      </c>
      <c r="AQ737" s="7" t="s">
        <v>3990</v>
      </c>
      <c r="AR737" s="7" t="s">
        <v>3975</v>
      </c>
      <c r="AS737" s="7" t="s">
        <v>3976</v>
      </c>
      <c r="AU737" s="7" t="str">
        <f t="shared" si="251"/>
        <v>hp_6580970;atk_771392;hit_500000;miss_65;cirt_0;cirtSub_-3500</v>
      </c>
    </row>
    <row r="738" spans="1:47" x14ac:dyDescent="0.2">
      <c r="A738" s="8" t="s">
        <v>2727</v>
      </c>
      <c r="B738" s="6" t="s">
        <v>3967</v>
      </c>
      <c r="C738" s="6">
        <v>1141085</v>
      </c>
      <c r="D738" s="6">
        <v>20357330</v>
      </c>
      <c r="E738" s="6" t="str">
        <f t="shared" si="246"/>
        <v>hp_20357330</v>
      </c>
      <c r="F738" s="7" t="s">
        <v>3968</v>
      </c>
      <c r="G738" s="6">
        <v>4149400</v>
      </c>
      <c r="H738" s="7">
        <f t="shared" si="254"/>
        <v>13498577</v>
      </c>
      <c r="I738" s="7" t="str">
        <f t="shared" si="247"/>
        <v>atk_13498577</v>
      </c>
      <c r="J738" s="7" t="s">
        <v>3973</v>
      </c>
      <c r="K738" s="7" t="s">
        <v>3999</v>
      </c>
      <c r="L738" s="7" t="s">
        <v>3975</v>
      </c>
      <c r="M738" s="7" t="s">
        <v>3976</v>
      </c>
      <c r="O738" s="7" t="str">
        <f t="shared" si="248"/>
        <v>hp_20357330;atk_13498577;hit_500000;miss_110;cirt_0;cirtSub_-3500</v>
      </c>
      <c r="V738" s="7" t="str">
        <f t="shared" si="244"/>
        <v>天气研究所3-8</v>
      </c>
      <c r="W738" s="7">
        <f t="shared" si="257"/>
        <v>1295</v>
      </c>
      <c r="X738" s="9" t="s">
        <v>1046</v>
      </c>
      <c r="Y738" s="9">
        <v>8</v>
      </c>
      <c r="Z738" s="8">
        <f t="shared" si="252"/>
        <v>3886</v>
      </c>
      <c r="AA738" s="6" t="s">
        <v>3967</v>
      </c>
      <c r="AB738" s="6">
        <v>3384998</v>
      </c>
      <c r="AC738" s="6">
        <f t="shared" si="258"/>
        <v>1.3049999999999999</v>
      </c>
      <c r="AD738" s="6">
        <f t="shared" si="259"/>
        <v>4417422</v>
      </c>
      <c r="AE738" s="6">
        <f t="shared" si="241"/>
        <v>1300656</v>
      </c>
      <c r="AF738" s="6">
        <v>870000</v>
      </c>
      <c r="AG738" s="11">
        <f t="shared" si="261"/>
        <v>6588078</v>
      </c>
      <c r="AH738">
        <f t="shared" si="260"/>
        <v>1.9462575753368245</v>
      </c>
      <c r="AI738" s="53">
        <v>0.65</v>
      </c>
      <c r="AJ738" s="7" t="str">
        <f t="shared" si="245"/>
        <v>hp_6588078</v>
      </c>
      <c r="AK738" s="7" t="s">
        <v>3968</v>
      </c>
      <c r="AL738" s="7">
        <v>610380</v>
      </c>
      <c r="AM738" s="7">
        <f>INT(IF(MOD(Y738,3)=0,INT(AL738*0.55),INT(AL738*0.35)))</f>
        <v>213633</v>
      </c>
      <c r="AN738" s="54">
        <f t="shared" si="249"/>
        <v>772171</v>
      </c>
      <c r="AO738" s="7" t="str">
        <f t="shared" si="250"/>
        <v>atk_772171</v>
      </c>
      <c r="AP738" s="7" t="s">
        <v>3973</v>
      </c>
      <c r="AQ738" s="7" t="s">
        <v>3990</v>
      </c>
      <c r="AR738" s="7" t="s">
        <v>3975</v>
      </c>
      <c r="AS738" s="7" t="s">
        <v>3976</v>
      </c>
      <c r="AU738" s="7" t="str">
        <f t="shared" si="251"/>
        <v>hp_6588078;atk_772171;hit_500000;miss_65;cirt_0;cirtSub_-3500</v>
      </c>
    </row>
    <row r="739" spans="1:47" x14ac:dyDescent="0.2">
      <c r="A739" s="8" t="s">
        <v>2727</v>
      </c>
      <c r="B739" s="6" t="s">
        <v>3967</v>
      </c>
      <c r="C739" s="6">
        <v>1141085</v>
      </c>
      <c r="D739" s="6">
        <v>20405357</v>
      </c>
      <c r="E739" s="6" t="str">
        <f t="shared" si="246"/>
        <v>hp_20405357</v>
      </c>
      <c r="F739" s="7" t="s">
        <v>3968</v>
      </c>
      <c r="G739" s="6">
        <v>4149400</v>
      </c>
      <c r="H739" s="7">
        <f t="shared" si="254"/>
        <v>13498577</v>
      </c>
      <c r="I739" s="7" t="str">
        <f t="shared" si="247"/>
        <v>atk_13498577</v>
      </c>
      <c r="J739" s="7" t="s">
        <v>3973</v>
      </c>
      <c r="K739" s="7" t="s">
        <v>3999</v>
      </c>
      <c r="L739" s="7" t="s">
        <v>3975</v>
      </c>
      <c r="M739" s="7" t="s">
        <v>3976</v>
      </c>
      <c r="O739" s="7" t="str">
        <f t="shared" si="248"/>
        <v>hp_20405357;atk_13498577;hit_500000;miss_110;cirt_0;cirtSub_-3500</v>
      </c>
      <c r="V739" s="7" t="str">
        <f t="shared" si="244"/>
        <v>天气研究所3-9</v>
      </c>
      <c r="W739" s="7">
        <f t="shared" si="257"/>
        <v>1297</v>
      </c>
      <c r="X739" s="9" t="s">
        <v>1046</v>
      </c>
      <c r="Y739" s="9">
        <v>9</v>
      </c>
      <c r="Z739" s="8">
        <f t="shared" si="252"/>
        <v>3895</v>
      </c>
      <c r="AA739" s="6" t="s">
        <v>3967</v>
      </c>
      <c r="AB739" s="6">
        <v>3390446</v>
      </c>
      <c r="AC739" s="6">
        <f t="shared" si="258"/>
        <v>1.3075000000000001</v>
      </c>
      <c r="AD739" s="6">
        <f t="shared" si="259"/>
        <v>4433008</v>
      </c>
      <c r="AE739" s="6">
        <f t="shared" si="241"/>
        <v>1300656</v>
      </c>
      <c r="AF739" s="6">
        <v>870000</v>
      </c>
      <c r="AG739" s="11">
        <f t="shared" si="261"/>
        <v>6603664</v>
      </c>
      <c r="AH739">
        <f t="shared" si="260"/>
        <v>1.9477272311666372</v>
      </c>
      <c r="AI739" s="53">
        <v>0.65</v>
      </c>
      <c r="AJ739" s="7" t="str">
        <f t="shared" si="245"/>
        <v>hp_6603664</v>
      </c>
      <c r="AK739" s="7" t="s">
        <v>3968</v>
      </c>
      <c r="AL739" s="7">
        <v>611320</v>
      </c>
      <c r="AM739" s="7">
        <f>INT(IF(MOD(Y739,3)=0,INT(AL739*0.55),INT(AL739*0.35)))</f>
        <v>336226</v>
      </c>
      <c r="AN739" s="54">
        <f t="shared" si="249"/>
        <v>773944</v>
      </c>
      <c r="AO739" s="7" t="str">
        <f t="shared" si="250"/>
        <v>atk_773944</v>
      </c>
      <c r="AP739" s="7" t="s">
        <v>3973</v>
      </c>
      <c r="AQ739" s="7" t="s">
        <v>3990</v>
      </c>
      <c r="AR739" s="7" t="s">
        <v>3975</v>
      </c>
      <c r="AS739" s="7" t="s">
        <v>3976</v>
      </c>
      <c r="AU739" s="7" t="str">
        <f t="shared" si="251"/>
        <v>hp_6603664;atk_773944;hit_500000;miss_65;cirt_0;cirtSub_-3500</v>
      </c>
    </row>
    <row r="740" spans="1:47" s="12" customFormat="1" x14ac:dyDescent="0.2">
      <c r="A740" s="8" t="s">
        <v>2727</v>
      </c>
      <c r="B740" s="6" t="s">
        <v>3967</v>
      </c>
      <c r="C740" s="6">
        <v>1141085</v>
      </c>
      <c r="D740" s="6">
        <v>20453451</v>
      </c>
      <c r="E740" s="6" t="str">
        <f t="shared" si="246"/>
        <v>hp_20453451</v>
      </c>
      <c r="F740" s="7" t="s">
        <v>3968</v>
      </c>
      <c r="G740" s="6">
        <v>4149400</v>
      </c>
      <c r="H740" s="7">
        <f t="shared" si="254"/>
        <v>13498577</v>
      </c>
      <c r="I740" s="7" t="str">
        <f t="shared" si="247"/>
        <v>atk_13498577</v>
      </c>
      <c r="J740" s="7" t="s">
        <v>3973</v>
      </c>
      <c r="K740" s="7" t="s">
        <v>3999</v>
      </c>
      <c r="L740" s="7" t="s">
        <v>3975</v>
      </c>
      <c r="M740" s="7" t="s">
        <v>3976</v>
      </c>
      <c r="N740" s="7"/>
      <c r="O740" s="7" t="str">
        <f t="shared" si="248"/>
        <v>hp_20453451;atk_13498577;hit_500000;miss_110;cirt_0;cirtSub_-3500</v>
      </c>
      <c r="P740" s="7"/>
      <c r="Q740" s="7"/>
      <c r="R740" s="7"/>
      <c r="S740" s="7"/>
      <c r="T740" s="7"/>
      <c r="V740" s="12" t="str">
        <f t="shared" si="244"/>
        <v>天气研究所3-10</v>
      </c>
      <c r="W740" s="12">
        <f t="shared" si="257"/>
        <v>1299</v>
      </c>
      <c r="X740" s="5" t="s">
        <v>1046</v>
      </c>
      <c r="Y740" s="5">
        <v>10</v>
      </c>
      <c r="Z740" s="5">
        <f t="shared" si="252"/>
        <v>3905</v>
      </c>
      <c r="AA740" s="11" t="s">
        <v>3967</v>
      </c>
      <c r="AB740" s="11">
        <v>3395894</v>
      </c>
      <c r="AC740" s="11">
        <f t="shared" si="258"/>
        <v>1.3075000000000001</v>
      </c>
      <c r="AD740" s="11">
        <f t="shared" si="259"/>
        <v>4440131</v>
      </c>
      <c r="AE740" s="6">
        <f t="shared" si="241"/>
        <v>1300656</v>
      </c>
      <c r="AF740" s="11">
        <v>870000</v>
      </c>
      <c r="AG740" s="11">
        <f t="shared" si="261"/>
        <v>6610787</v>
      </c>
      <c r="AH740">
        <f t="shared" si="260"/>
        <v>1.9467000442298847</v>
      </c>
      <c r="AI740" s="53">
        <v>0.65</v>
      </c>
      <c r="AJ740" s="7" t="str">
        <f t="shared" si="245"/>
        <v>hp_6610787</v>
      </c>
      <c r="AK740" s="12" t="s">
        <v>3968</v>
      </c>
      <c r="AL740" s="12">
        <v>612260</v>
      </c>
      <c r="AM740" s="7">
        <f>INT(IF(MOD(Y740,3)=0,INT(AL740*0.55),INT(AL740*0.35)))</f>
        <v>214291</v>
      </c>
      <c r="AN740" s="54">
        <f t="shared" si="249"/>
        <v>774726</v>
      </c>
      <c r="AO740" s="7" t="str">
        <f t="shared" si="250"/>
        <v>atk_774726</v>
      </c>
      <c r="AP740" s="12" t="s">
        <v>3973</v>
      </c>
      <c r="AQ740" s="12" t="s">
        <v>3990</v>
      </c>
      <c r="AR740" s="12" t="s">
        <v>3975</v>
      </c>
      <c r="AS740" s="12" t="s">
        <v>3976</v>
      </c>
      <c r="AU740" s="12" t="str">
        <f t="shared" si="251"/>
        <v>hp_6610787;atk_774726;hit_500000;miss_65;cirt_0;cirtSub_-3500</v>
      </c>
    </row>
    <row r="741" spans="1:47" x14ac:dyDescent="0.2">
      <c r="A741" s="8" t="s">
        <v>2728</v>
      </c>
      <c r="B741" s="6" t="s">
        <v>3967</v>
      </c>
      <c r="C741" s="6">
        <v>1150545</v>
      </c>
      <c r="D741" s="6">
        <v>20576619</v>
      </c>
      <c r="E741" s="6" t="str">
        <f t="shared" si="246"/>
        <v>hp_20576619</v>
      </c>
      <c r="F741" s="7" t="s">
        <v>3968</v>
      </c>
      <c r="G741" s="6">
        <v>4183800</v>
      </c>
      <c r="H741" s="7">
        <f t="shared" si="254"/>
        <v>13649963</v>
      </c>
      <c r="I741" s="7" t="str">
        <f t="shared" si="247"/>
        <v>atk_13649963</v>
      </c>
      <c r="J741" s="7" t="s">
        <v>3973</v>
      </c>
      <c r="K741" s="7" t="s">
        <v>3999</v>
      </c>
      <c r="L741" s="7" t="s">
        <v>3975</v>
      </c>
      <c r="M741" s="7" t="s">
        <v>3976</v>
      </c>
      <c r="O741" s="7" t="str">
        <f t="shared" si="248"/>
        <v>hp_20576619;atk_13649963;hit_500000;miss_110;cirt_0;cirtSub_-3500</v>
      </c>
      <c r="V741" s="7" t="str">
        <f t="shared" si="244"/>
        <v>天气研究所4-1</v>
      </c>
      <c r="W741" s="7">
        <f t="shared" si="257"/>
        <v>1301</v>
      </c>
      <c r="X741" s="9" t="s">
        <v>1047</v>
      </c>
      <c r="Y741" s="9">
        <v>1</v>
      </c>
      <c r="Z741" s="8">
        <f t="shared" si="252"/>
        <v>3906</v>
      </c>
      <c r="AA741" s="6" t="s">
        <v>3967</v>
      </c>
      <c r="AB741" s="6">
        <v>3401343</v>
      </c>
      <c r="AC741" s="6">
        <f t="shared" si="258"/>
        <v>1.31</v>
      </c>
      <c r="AD741" s="6">
        <f t="shared" si="259"/>
        <v>4455759</v>
      </c>
      <c r="AE741" s="6">
        <f t="shared" ref="AE741" si="262">IF(MOD(Y741,1)=0,INT(AD740*0.3),0)</f>
        <v>1332039</v>
      </c>
      <c r="AF741" s="6">
        <v>870000</v>
      </c>
      <c r="AG741" s="11">
        <f t="shared" si="261"/>
        <v>6657798</v>
      </c>
      <c r="AH741">
        <f t="shared" si="260"/>
        <v>1.9574027082831693</v>
      </c>
      <c r="AI741" s="53">
        <v>0.65</v>
      </c>
      <c r="AJ741" s="7" t="str">
        <f t="shared" si="245"/>
        <v>hp_6657798</v>
      </c>
      <c r="AK741" s="7" t="s">
        <v>3968</v>
      </c>
      <c r="AL741" s="7">
        <v>613200</v>
      </c>
      <c r="AM741" s="7">
        <f>INT(IF(MOD(Y741,3)=0,INT(AL741*0.55),INT(AL741*0.35)))</f>
        <v>214620</v>
      </c>
      <c r="AN741" s="54">
        <f t="shared" si="249"/>
        <v>780181</v>
      </c>
      <c r="AO741" s="7" t="str">
        <f t="shared" si="250"/>
        <v>atk_780181</v>
      </c>
      <c r="AP741" s="7" t="s">
        <v>3973</v>
      </c>
      <c r="AQ741" s="7" t="s">
        <v>3990</v>
      </c>
      <c r="AR741" s="7" t="s">
        <v>3975</v>
      </c>
      <c r="AS741" s="7" t="s">
        <v>3976</v>
      </c>
      <c r="AU741" s="7" t="str">
        <f t="shared" si="251"/>
        <v>hp_6657798;atk_780181;hit_500000;miss_65;cirt_0;cirtSub_-3500</v>
      </c>
    </row>
    <row r="742" spans="1:47" x14ac:dyDescent="0.2">
      <c r="A742" s="8" t="s">
        <v>2728</v>
      </c>
      <c r="B742" s="6" t="s">
        <v>3967</v>
      </c>
      <c r="C742" s="6">
        <v>1150545</v>
      </c>
      <c r="D742" s="6">
        <v>20624900</v>
      </c>
      <c r="E742" s="6" t="str">
        <f t="shared" si="246"/>
        <v>hp_20624900</v>
      </c>
      <c r="F742" s="7" t="s">
        <v>3968</v>
      </c>
      <c r="G742" s="6">
        <v>4183800</v>
      </c>
      <c r="H742" s="7">
        <f t="shared" si="254"/>
        <v>13649963</v>
      </c>
      <c r="I742" s="7" t="str">
        <f t="shared" si="247"/>
        <v>atk_13649963</v>
      </c>
      <c r="J742" s="7" t="s">
        <v>3973</v>
      </c>
      <c r="K742" s="7" t="s">
        <v>3999</v>
      </c>
      <c r="L742" s="7" t="s">
        <v>3975</v>
      </c>
      <c r="M742" s="7" t="s">
        <v>3976</v>
      </c>
      <c r="O742" s="7" t="str">
        <f t="shared" si="248"/>
        <v>hp_20624900;atk_13649963;hit_500000;miss_110;cirt_0;cirtSub_-3500</v>
      </c>
      <c r="V742" s="7" t="str">
        <f t="shared" si="244"/>
        <v>天气研究所4-2</v>
      </c>
      <c r="W742" s="7">
        <f t="shared" si="257"/>
        <v>1303</v>
      </c>
      <c r="X742" s="9" t="s">
        <v>1047</v>
      </c>
      <c r="Y742" s="9">
        <v>2</v>
      </c>
      <c r="Z742" s="8">
        <f t="shared" si="252"/>
        <v>3908</v>
      </c>
      <c r="AA742" s="6" t="s">
        <v>3967</v>
      </c>
      <c r="AB742" s="6">
        <v>3406793</v>
      </c>
      <c r="AC742" s="6">
        <f t="shared" si="258"/>
        <v>1.31</v>
      </c>
      <c r="AD742" s="6">
        <f t="shared" si="259"/>
        <v>4462898</v>
      </c>
      <c r="AE742" s="6">
        <f t="shared" si="241"/>
        <v>1332039</v>
      </c>
      <c r="AF742" s="6">
        <v>870000</v>
      </c>
      <c r="AG742" s="11">
        <f t="shared" si="261"/>
        <v>6664937</v>
      </c>
      <c r="AH742">
        <f t="shared" si="260"/>
        <v>1.9563668822848936</v>
      </c>
      <c r="AI742" s="53">
        <v>0.65</v>
      </c>
      <c r="AJ742" s="7" t="str">
        <f t="shared" si="245"/>
        <v>hp_6664937</v>
      </c>
      <c r="AK742" s="7" t="s">
        <v>3968</v>
      </c>
      <c r="AL742" s="7">
        <v>614140</v>
      </c>
      <c r="AM742" s="7">
        <f>INT(IF(MOD(Y742,3)=0,INT(AL742*0.55),INT(AL742*0.35)))</f>
        <v>214949</v>
      </c>
      <c r="AN742" s="54">
        <f t="shared" si="249"/>
        <v>780964</v>
      </c>
      <c r="AO742" s="7" t="str">
        <f t="shared" si="250"/>
        <v>atk_780964</v>
      </c>
      <c r="AP742" s="7" t="s">
        <v>3973</v>
      </c>
      <c r="AQ742" s="7" t="s">
        <v>3990</v>
      </c>
      <c r="AR742" s="7" t="s">
        <v>3975</v>
      </c>
      <c r="AS742" s="7" t="s">
        <v>3976</v>
      </c>
      <c r="AU742" s="7" t="str">
        <f t="shared" si="251"/>
        <v>hp_6664937;atk_780964;hit_500000;miss_65;cirt_0;cirtSub_-3500</v>
      </c>
    </row>
    <row r="743" spans="1:47" x14ac:dyDescent="0.2">
      <c r="A743" s="8" t="s">
        <v>2728</v>
      </c>
      <c r="B743" s="6" t="s">
        <v>3967</v>
      </c>
      <c r="C743" s="6">
        <v>1150545</v>
      </c>
      <c r="D743" s="6">
        <v>20673248</v>
      </c>
      <c r="E743" s="6" t="str">
        <f t="shared" si="246"/>
        <v>hp_20673248</v>
      </c>
      <c r="F743" s="7" t="s">
        <v>3968</v>
      </c>
      <c r="G743" s="6">
        <v>4183800</v>
      </c>
      <c r="H743" s="7">
        <f t="shared" si="254"/>
        <v>13649963</v>
      </c>
      <c r="I743" s="7" t="str">
        <f t="shared" si="247"/>
        <v>atk_13649963</v>
      </c>
      <c r="J743" s="7" t="s">
        <v>3973</v>
      </c>
      <c r="K743" s="7" t="s">
        <v>3999</v>
      </c>
      <c r="L743" s="7" t="s">
        <v>3975</v>
      </c>
      <c r="M743" s="7" t="s">
        <v>3976</v>
      </c>
      <c r="O743" s="7" t="str">
        <f t="shared" si="248"/>
        <v>hp_20673248;atk_13649963;hit_500000;miss_110;cirt_0;cirtSub_-3500</v>
      </c>
      <c r="V743" s="7" t="str">
        <f t="shared" si="244"/>
        <v>天气研究所4-3</v>
      </c>
      <c r="W743" s="7">
        <f t="shared" si="257"/>
        <v>1305</v>
      </c>
      <c r="X743" s="9" t="s">
        <v>1047</v>
      </c>
      <c r="Y743" s="9">
        <v>3</v>
      </c>
      <c r="Z743" s="8">
        <f t="shared" si="252"/>
        <v>3911</v>
      </c>
      <c r="AA743" s="6" t="s">
        <v>3967</v>
      </c>
      <c r="AB743" s="6">
        <v>3412244</v>
      </c>
      <c r="AC743" s="6">
        <f t="shared" si="258"/>
        <v>1.3125</v>
      </c>
      <c r="AD743" s="6">
        <f t="shared" si="259"/>
        <v>4478570</v>
      </c>
      <c r="AE743" s="6">
        <f t="shared" si="241"/>
        <v>1332039</v>
      </c>
      <c r="AF743" s="6">
        <v>870000</v>
      </c>
      <c r="AG743" s="11">
        <f t="shared" si="261"/>
        <v>6680609</v>
      </c>
      <c r="AH743">
        <f t="shared" si="260"/>
        <v>1.9578344924923305</v>
      </c>
      <c r="AI743" s="53">
        <v>0.65</v>
      </c>
      <c r="AJ743" s="7" t="str">
        <f t="shared" si="245"/>
        <v>hp_6680609</v>
      </c>
      <c r="AK743" s="7" t="s">
        <v>3968</v>
      </c>
      <c r="AL743" s="7">
        <v>615080</v>
      </c>
      <c r="AM743" s="7">
        <f>INT(IF(MOD(Y743,3)=0,INT(AL743*0.55),INT(AL743*0.35)))</f>
        <v>338294</v>
      </c>
      <c r="AN743" s="54">
        <f t="shared" si="249"/>
        <v>782746</v>
      </c>
      <c r="AO743" s="7" t="str">
        <f t="shared" si="250"/>
        <v>atk_782746</v>
      </c>
      <c r="AP743" s="7" t="s">
        <v>3973</v>
      </c>
      <c r="AQ743" s="7" t="s">
        <v>3990</v>
      </c>
      <c r="AR743" s="7" t="s">
        <v>3975</v>
      </c>
      <c r="AS743" s="7" t="s">
        <v>3976</v>
      </c>
      <c r="AU743" s="7" t="str">
        <f t="shared" si="251"/>
        <v>hp_6680609;atk_782746;hit_500000;miss_65;cirt_0;cirtSub_-3500</v>
      </c>
    </row>
    <row r="744" spans="1:47" x14ac:dyDescent="0.2">
      <c r="A744" s="8" t="s">
        <v>2729</v>
      </c>
      <c r="B744" s="6" t="s">
        <v>3967</v>
      </c>
      <c r="C744" s="6">
        <v>1160005</v>
      </c>
      <c r="D744" s="6">
        <v>20797090</v>
      </c>
      <c r="E744" s="6" t="str">
        <f t="shared" si="246"/>
        <v>hp_20797090</v>
      </c>
      <c r="F744" s="7" t="s">
        <v>3968</v>
      </c>
      <c r="G744" s="6">
        <v>4218200</v>
      </c>
      <c r="H744" s="7">
        <f t="shared" si="254"/>
        <v>13802058</v>
      </c>
      <c r="I744" s="7" t="str">
        <f t="shared" si="247"/>
        <v>atk_13802058</v>
      </c>
      <c r="J744" s="7" t="s">
        <v>3973</v>
      </c>
      <c r="K744" s="7" t="s">
        <v>3999</v>
      </c>
      <c r="L744" s="7" t="s">
        <v>3975</v>
      </c>
      <c r="M744" s="7" t="s">
        <v>3976</v>
      </c>
      <c r="O744" s="7" t="str">
        <f t="shared" si="248"/>
        <v>hp_20797090;atk_13802058;hit_500000;miss_110;cirt_0;cirtSub_-3500</v>
      </c>
      <c r="V744" s="7" t="str">
        <f t="shared" si="244"/>
        <v>天气研究所4-4</v>
      </c>
      <c r="W744" s="7">
        <f t="shared" si="257"/>
        <v>1307</v>
      </c>
      <c r="X744" s="9" t="s">
        <v>1047</v>
      </c>
      <c r="Y744" s="9">
        <v>4</v>
      </c>
      <c r="Z744" s="8">
        <f t="shared" si="252"/>
        <v>3915</v>
      </c>
      <c r="AA744" s="6" t="s">
        <v>3967</v>
      </c>
      <c r="AB744" s="6">
        <v>3417695</v>
      </c>
      <c r="AC744" s="6">
        <f t="shared" si="258"/>
        <v>1.3125</v>
      </c>
      <c r="AD744" s="6">
        <f t="shared" si="259"/>
        <v>4485724</v>
      </c>
      <c r="AE744" s="6">
        <f t="shared" si="241"/>
        <v>1332039</v>
      </c>
      <c r="AF744" s="6">
        <v>870000</v>
      </c>
      <c r="AG744" s="11">
        <f t="shared" si="261"/>
        <v>6687763</v>
      </c>
      <c r="AH744">
        <f t="shared" si="260"/>
        <v>1.9568050981728913</v>
      </c>
      <c r="AI744" s="53">
        <v>0.65</v>
      </c>
      <c r="AJ744" s="7" t="str">
        <f t="shared" si="245"/>
        <v>hp_6687763</v>
      </c>
      <c r="AK744" s="7" t="s">
        <v>3968</v>
      </c>
      <c r="AL744" s="7">
        <v>616020</v>
      </c>
      <c r="AM744" s="7">
        <f>INT(IF(MOD(Y744,3)=0,INT(AL744*0.55),INT(AL744*0.35)))</f>
        <v>215607</v>
      </c>
      <c r="AN744" s="54">
        <f t="shared" si="249"/>
        <v>783530</v>
      </c>
      <c r="AO744" s="7" t="str">
        <f t="shared" si="250"/>
        <v>atk_783530</v>
      </c>
      <c r="AP744" s="7" t="s">
        <v>3973</v>
      </c>
      <c r="AQ744" s="7" t="s">
        <v>3990</v>
      </c>
      <c r="AR744" s="7" t="s">
        <v>3975</v>
      </c>
      <c r="AS744" s="7" t="s">
        <v>3976</v>
      </c>
      <c r="AU744" s="7" t="str">
        <f t="shared" si="251"/>
        <v>hp_6687763;atk_783530;hit_500000;miss_65;cirt_0;cirtSub_-3500</v>
      </c>
    </row>
    <row r="745" spans="1:47" x14ac:dyDescent="0.2">
      <c r="A745" s="8" t="s">
        <v>2729</v>
      </c>
      <c r="B745" s="6" t="s">
        <v>3967</v>
      </c>
      <c r="C745" s="6">
        <v>1160005</v>
      </c>
      <c r="D745" s="6">
        <v>20845622</v>
      </c>
      <c r="E745" s="6" t="str">
        <f t="shared" si="246"/>
        <v>hp_20845622</v>
      </c>
      <c r="F745" s="7" t="s">
        <v>3968</v>
      </c>
      <c r="G745" s="6">
        <v>4218200</v>
      </c>
      <c r="H745" s="7">
        <f t="shared" si="254"/>
        <v>13802058</v>
      </c>
      <c r="I745" s="7" t="str">
        <f t="shared" si="247"/>
        <v>atk_13802058</v>
      </c>
      <c r="J745" s="7" t="s">
        <v>3973</v>
      </c>
      <c r="K745" s="7" t="s">
        <v>3999</v>
      </c>
      <c r="L745" s="7" t="s">
        <v>3975</v>
      </c>
      <c r="M745" s="7" t="s">
        <v>3976</v>
      </c>
      <c r="O745" s="7" t="str">
        <f t="shared" si="248"/>
        <v>hp_20845622;atk_13802058;hit_500000;miss_110;cirt_0;cirtSub_-3500</v>
      </c>
      <c r="V745" s="7" t="str">
        <f t="shared" si="244"/>
        <v>天气研究所4-5</v>
      </c>
      <c r="W745" s="7">
        <f t="shared" si="257"/>
        <v>1309</v>
      </c>
      <c r="X745" s="9" t="s">
        <v>1047</v>
      </c>
      <c r="Y745" s="9">
        <v>5</v>
      </c>
      <c r="Z745" s="8">
        <f t="shared" si="252"/>
        <v>3920</v>
      </c>
      <c r="AA745" s="6" t="s">
        <v>3967</v>
      </c>
      <c r="AB745" s="6">
        <v>3423147</v>
      </c>
      <c r="AC745" s="6">
        <f t="shared" si="258"/>
        <v>1.3125</v>
      </c>
      <c r="AD745" s="6">
        <f t="shared" si="259"/>
        <v>4492880</v>
      </c>
      <c r="AE745" s="6">
        <f t="shared" si="241"/>
        <v>1332039</v>
      </c>
      <c r="AF745" s="6">
        <v>870000</v>
      </c>
      <c r="AG745" s="11">
        <f t="shared" si="261"/>
        <v>6694919</v>
      </c>
      <c r="AH745">
        <f t="shared" si="260"/>
        <v>1.9557789951760762</v>
      </c>
      <c r="AI745" s="53">
        <v>0.65</v>
      </c>
      <c r="AJ745" s="7" t="str">
        <f t="shared" si="245"/>
        <v>hp_6694919</v>
      </c>
      <c r="AK745" s="7" t="s">
        <v>3968</v>
      </c>
      <c r="AL745" s="7">
        <v>616960</v>
      </c>
      <c r="AM745" s="7">
        <f>INT(IF(MOD(Y745,3)=0,INT(AL745*0.55),INT(AL745*0.35)))</f>
        <v>215936</v>
      </c>
      <c r="AN745" s="54">
        <f t="shared" si="249"/>
        <v>784314</v>
      </c>
      <c r="AO745" s="7" t="str">
        <f t="shared" si="250"/>
        <v>atk_784314</v>
      </c>
      <c r="AP745" s="7" t="s">
        <v>3973</v>
      </c>
      <c r="AQ745" s="7" t="s">
        <v>3990</v>
      </c>
      <c r="AR745" s="7" t="s">
        <v>3975</v>
      </c>
      <c r="AS745" s="7" t="s">
        <v>3976</v>
      </c>
      <c r="AU745" s="7" t="str">
        <f t="shared" si="251"/>
        <v>hp_6694919;atk_784314;hit_500000;miss_65;cirt_0;cirtSub_-3500</v>
      </c>
    </row>
    <row r="746" spans="1:47" x14ac:dyDescent="0.2">
      <c r="A746" s="8" t="s">
        <v>2729</v>
      </c>
      <c r="B746" s="6" t="s">
        <v>3967</v>
      </c>
      <c r="C746" s="6">
        <v>1160005</v>
      </c>
      <c r="D746" s="6">
        <v>20894228</v>
      </c>
      <c r="E746" s="6" t="str">
        <f t="shared" si="246"/>
        <v>hp_20894228</v>
      </c>
      <c r="F746" s="7" t="s">
        <v>3968</v>
      </c>
      <c r="G746" s="6">
        <v>4218200</v>
      </c>
      <c r="H746" s="7">
        <f t="shared" si="254"/>
        <v>13802058</v>
      </c>
      <c r="I746" s="7" t="str">
        <f t="shared" si="247"/>
        <v>atk_13802058</v>
      </c>
      <c r="J746" s="7" t="s">
        <v>3973</v>
      </c>
      <c r="K746" s="7" t="s">
        <v>3999</v>
      </c>
      <c r="L746" s="7" t="s">
        <v>3975</v>
      </c>
      <c r="M746" s="7" t="s">
        <v>3976</v>
      </c>
      <c r="O746" s="7" t="str">
        <f t="shared" si="248"/>
        <v>hp_20894228;atk_13802058;hit_500000;miss_110;cirt_0;cirtSub_-3500</v>
      </c>
      <c r="V746" s="7" t="str">
        <f t="shared" si="244"/>
        <v>天气研究所4-6</v>
      </c>
      <c r="W746" s="7">
        <f t="shared" si="257"/>
        <v>1311</v>
      </c>
      <c r="X746" s="9" t="s">
        <v>1047</v>
      </c>
      <c r="Y746" s="9">
        <v>6</v>
      </c>
      <c r="Z746" s="8">
        <f t="shared" si="252"/>
        <v>3926</v>
      </c>
      <c r="AA746" s="6" t="s">
        <v>3967</v>
      </c>
      <c r="AB746" s="6">
        <v>3428600</v>
      </c>
      <c r="AC746" s="6">
        <f t="shared" si="258"/>
        <v>1.3149999999999999</v>
      </c>
      <c r="AD746" s="6">
        <f t="shared" si="259"/>
        <v>4508609</v>
      </c>
      <c r="AE746" s="6">
        <f t="shared" ref="AE746:AE809" si="263">AE745</f>
        <v>1332039</v>
      </c>
      <c r="AF746" s="6">
        <v>870000</v>
      </c>
      <c r="AG746" s="11">
        <f t="shared" si="261"/>
        <v>6710648</v>
      </c>
      <c r="AH746">
        <f t="shared" si="260"/>
        <v>1.9572560228664762</v>
      </c>
      <c r="AI746" s="53">
        <v>0.65</v>
      </c>
      <c r="AJ746" s="7" t="str">
        <f t="shared" si="245"/>
        <v>hp_6710648</v>
      </c>
      <c r="AK746" s="7" t="s">
        <v>3968</v>
      </c>
      <c r="AL746" s="7">
        <v>617900</v>
      </c>
      <c r="AM746" s="7">
        <f>INT(IF(MOD(Y746,3)=0,INT(AL746*0.55),INT(AL746*0.35)))</f>
        <v>339845</v>
      </c>
      <c r="AN746" s="54">
        <f t="shared" si="249"/>
        <v>786102</v>
      </c>
      <c r="AO746" s="7" t="str">
        <f t="shared" si="250"/>
        <v>atk_786102</v>
      </c>
      <c r="AP746" s="7" t="s">
        <v>3973</v>
      </c>
      <c r="AQ746" s="7" t="s">
        <v>3990</v>
      </c>
      <c r="AR746" s="7" t="s">
        <v>3975</v>
      </c>
      <c r="AS746" s="7" t="s">
        <v>3976</v>
      </c>
      <c r="AU746" s="7" t="str">
        <f t="shared" si="251"/>
        <v>hp_6710648;atk_786102;hit_500000;miss_65;cirt_0;cirtSub_-3500</v>
      </c>
    </row>
    <row r="747" spans="1:47" x14ac:dyDescent="0.2">
      <c r="A747" s="8" t="s">
        <v>2730</v>
      </c>
      <c r="B747" s="6" t="s">
        <v>3967</v>
      </c>
      <c r="C747" s="6">
        <v>1169465</v>
      </c>
      <c r="D747" s="6">
        <v>21018748</v>
      </c>
      <c r="E747" s="6" t="str">
        <f t="shared" si="246"/>
        <v>hp_21018748</v>
      </c>
      <c r="F747" s="7" t="s">
        <v>3968</v>
      </c>
      <c r="G747" s="6">
        <v>4252600</v>
      </c>
      <c r="H747" s="7">
        <f t="shared" si="254"/>
        <v>13954859</v>
      </c>
      <c r="I747" s="7" t="str">
        <f t="shared" si="247"/>
        <v>atk_13954859</v>
      </c>
      <c r="J747" s="7" t="s">
        <v>3973</v>
      </c>
      <c r="K747" s="7" t="s">
        <v>3999</v>
      </c>
      <c r="L747" s="7" t="s">
        <v>3975</v>
      </c>
      <c r="M747" s="7" t="s">
        <v>3976</v>
      </c>
      <c r="O747" s="7" t="str">
        <f t="shared" si="248"/>
        <v>hp_21018748;atk_13954859;hit_500000;miss_110;cirt_0;cirtSub_-3500</v>
      </c>
      <c r="V747" s="7" t="str">
        <f t="shared" si="244"/>
        <v>天气研究所4-7</v>
      </c>
      <c r="W747" s="7">
        <f t="shared" si="257"/>
        <v>1313</v>
      </c>
      <c r="X747" s="9" t="s">
        <v>1047</v>
      </c>
      <c r="Y747" s="9">
        <v>7</v>
      </c>
      <c r="Z747" s="8">
        <f t="shared" si="252"/>
        <v>3933</v>
      </c>
      <c r="AA747" s="6" t="s">
        <v>3967</v>
      </c>
      <c r="AB747" s="6">
        <v>3434053</v>
      </c>
      <c r="AC747" s="6">
        <f t="shared" si="258"/>
        <v>1.3149999999999999</v>
      </c>
      <c r="AD747" s="6">
        <f t="shared" si="259"/>
        <v>4515779</v>
      </c>
      <c r="AE747" s="6">
        <f t="shared" si="263"/>
        <v>1332039</v>
      </c>
      <c r="AF747" s="6">
        <v>870000</v>
      </c>
      <c r="AG747" s="11">
        <f t="shared" si="261"/>
        <v>6717818</v>
      </c>
      <c r="AH747">
        <f t="shared" si="260"/>
        <v>1.9562359695671558</v>
      </c>
      <c r="AI747" s="53">
        <v>0.65</v>
      </c>
      <c r="AJ747" s="7" t="str">
        <f t="shared" si="245"/>
        <v>hp_6717818</v>
      </c>
      <c r="AK747" s="7" t="s">
        <v>3968</v>
      </c>
      <c r="AL747" s="7">
        <v>618840</v>
      </c>
      <c r="AM747" s="7">
        <f>INT(IF(MOD(Y747,3)=0,INT(AL747*0.55),INT(AL747*0.35)))</f>
        <v>216594</v>
      </c>
      <c r="AN747" s="54">
        <f t="shared" si="249"/>
        <v>786888</v>
      </c>
      <c r="AO747" s="7" t="str">
        <f t="shared" si="250"/>
        <v>atk_786888</v>
      </c>
      <c r="AP747" s="7" t="s">
        <v>3973</v>
      </c>
      <c r="AQ747" s="7" t="s">
        <v>3990</v>
      </c>
      <c r="AR747" s="7" t="s">
        <v>3975</v>
      </c>
      <c r="AS747" s="7" t="s">
        <v>3976</v>
      </c>
      <c r="AU747" s="7" t="str">
        <f t="shared" si="251"/>
        <v>hp_6717818;atk_786888;hit_500000;miss_65;cirt_0;cirtSub_-3500</v>
      </c>
    </row>
    <row r="748" spans="1:47" x14ac:dyDescent="0.2">
      <c r="A748" s="8" t="s">
        <v>2730</v>
      </c>
      <c r="B748" s="6" t="s">
        <v>3967</v>
      </c>
      <c r="C748" s="6">
        <v>1169465</v>
      </c>
      <c r="D748" s="6">
        <v>21067533</v>
      </c>
      <c r="E748" s="6" t="str">
        <f t="shared" si="246"/>
        <v>hp_21067533</v>
      </c>
      <c r="F748" s="7" t="s">
        <v>3968</v>
      </c>
      <c r="G748" s="6">
        <v>4252600</v>
      </c>
      <c r="H748" s="7">
        <f t="shared" si="254"/>
        <v>13954859</v>
      </c>
      <c r="I748" s="7" t="str">
        <f t="shared" si="247"/>
        <v>atk_13954859</v>
      </c>
      <c r="J748" s="7" t="s">
        <v>3973</v>
      </c>
      <c r="K748" s="7" t="s">
        <v>3999</v>
      </c>
      <c r="L748" s="7" t="s">
        <v>3975</v>
      </c>
      <c r="M748" s="7" t="s">
        <v>3976</v>
      </c>
      <c r="O748" s="7" t="str">
        <f t="shared" si="248"/>
        <v>hp_21067533;atk_13954859;hit_500000;miss_110;cirt_0;cirtSub_-3500</v>
      </c>
      <c r="V748" s="7" t="str">
        <f t="shared" si="244"/>
        <v>天气研究所4-8</v>
      </c>
      <c r="W748" s="7">
        <f t="shared" si="257"/>
        <v>1315</v>
      </c>
      <c r="X748" s="9" t="s">
        <v>1047</v>
      </c>
      <c r="Y748" s="9">
        <v>8</v>
      </c>
      <c r="Z748" s="8">
        <f t="shared" si="252"/>
        <v>3941</v>
      </c>
      <c r="AA748" s="6" t="s">
        <v>3967</v>
      </c>
      <c r="AB748" s="6">
        <v>3439508</v>
      </c>
      <c r="AC748" s="6">
        <f t="shared" si="258"/>
        <v>1.3149999999999999</v>
      </c>
      <c r="AD748" s="6">
        <f t="shared" si="259"/>
        <v>4522953</v>
      </c>
      <c r="AE748" s="6">
        <f t="shared" si="263"/>
        <v>1332039</v>
      </c>
      <c r="AF748" s="6">
        <v>870000</v>
      </c>
      <c r="AG748" s="11">
        <f t="shared" si="261"/>
        <v>6724992</v>
      </c>
      <c r="AH748">
        <f t="shared" si="260"/>
        <v>1.9552191766962019</v>
      </c>
      <c r="AI748" s="53">
        <v>0.65</v>
      </c>
      <c r="AJ748" s="7" t="str">
        <f t="shared" si="245"/>
        <v>hp_6724992</v>
      </c>
      <c r="AK748" s="7" t="s">
        <v>3968</v>
      </c>
      <c r="AL748" s="7">
        <v>619780</v>
      </c>
      <c r="AM748" s="7">
        <f>INT(IF(MOD(Y748,3)=0,INT(AL748*0.55),INT(AL748*0.35)))</f>
        <v>216923</v>
      </c>
      <c r="AN748" s="54">
        <f t="shared" si="249"/>
        <v>787673</v>
      </c>
      <c r="AO748" s="7" t="str">
        <f t="shared" si="250"/>
        <v>atk_787673</v>
      </c>
      <c r="AP748" s="7" t="s">
        <v>3973</v>
      </c>
      <c r="AQ748" s="7" t="s">
        <v>3990</v>
      </c>
      <c r="AR748" s="7" t="s">
        <v>3975</v>
      </c>
      <c r="AS748" s="7" t="s">
        <v>3976</v>
      </c>
      <c r="AU748" s="7" t="str">
        <f t="shared" si="251"/>
        <v>hp_6724992;atk_787673;hit_500000;miss_65;cirt_0;cirtSub_-3500</v>
      </c>
    </row>
    <row r="749" spans="1:47" x14ac:dyDescent="0.2">
      <c r="A749" s="8" t="s">
        <v>2730</v>
      </c>
      <c r="B749" s="6" t="s">
        <v>3967</v>
      </c>
      <c r="C749" s="6">
        <v>1169465</v>
      </c>
      <c r="D749" s="6">
        <v>21116387</v>
      </c>
      <c r="E749" s="6" t="str">
        <f t="shared" si="246"/>
        <v>hp_21116387</v>
      </c>
      <c r="F749" s="7" t="s">
        <v>3968</v>
      </c>
      <c r="G749" s="6">
        <v>4252600</v>
      </c>
      <c r="H749" s="7">
        <f t="shared" si="254"/>
        <v>13954859</v>
      </c>
      <c r="I749" s="7" t="str">
        <f t="shared" si="247"/>
        <v>atk_13954859</v>
      </c>
      <c r="J749" s="7" t="s">
        <v>3973</v>
      </c>
      <c r="K749" s="7" t="s">
        <v>3999</v>
      </c>
      <c r="L749" s="7" t="s">
        <v>3975</v>
      </c>
      <c r="M749" s="7" t="s">
        <v>3976</v>
      </c>
      <c r="O749" s="7" t="str">
        <f t="shared" si="248"/>
        <v>hp_21116387;atk_13954859;hit_500000;miss_110;cirt_0;cirtSub_-3500</v>
      </c>
      <c r="V749" s="7" t="str">
        <f t="shared" si="244"/>
        <v>天气研究所4-9</v>
      </c>
      <c r="W749" s="7">
        <f t="shared" si="257"/>
        <v>1317</v>
      </c>
      <c r="X749" s="9" t="s">
        <v>1047</v>
      </c>
      <c r="Y749" s="9">
        <v>9</v>
      </c>
      <c r="Z749" s="8">
        <f t="shared" si="252"/>
        <v>3950</v>
      </c>
      <c r="AA749" s="6" t="s">
        <v>3967</v>
      </c>
      <c r="AB749" s="6">
        <v>3444963</v>
      </c>
      <c r="AC749" s="6">
        <f t="shared" si="258"/>
        <v>1.3175000000000001</v>
      </c>
      <c r="AD749" s="6">
        <f t="shared" si="259"/>
        <v>4538738</v>
      </c>
      <c r="AE749" s="6">
        <f t="shared" si="263"/>
        <v>1332039</v>
      </c>
      <c r="AF749" s="6">
        <v>870000</v>
      </c>
      <c r="AG749" s="11">
        <f t="shared" si="261"/>
        <v>6740777</v>
      </c>
      <c r="AH749">
        <f t="shared" si="260"/>
        <v>1.9567051953823598</v>
      </c>
      <c r="AI749" s="53">
        <v>0.65</v>
      </c>
      <c r="AJ749" s="7" t="str">
        <f t="shared" si="245"/>
        <v>hp_6740777</v>
      </c>
      <c r="AK749" s="7" t="s">
        <v>3968</v>
      </c>
      <c r="AL749" s="7">
        <v>620720</v>
      </c>
      <c r="AM749" s="7">
        <f>INT(IF(MOD(Y749,3)=0,INT(AL749*0.55),INT(AL749*0.35)))</f>
        <v>341396</v>
      </c>
      <c r="AN749" s="54">
        <f t="shared" si="249"/>
        <v>789467</v>
      </c>
      <c r="AO749" s="7" t="str">
        <f t="shared" si="250"/>
        <v>atk_789467</v>
      </c>
      <c r="AP749" s="7" t="s">
        <v>3973</v>
      </c>
      <c r="AQ749" s="7" t="s">
        <v>3990</v>
      </c>
      <c r="AR749" s="7" t="s">
        <v>3975</v>
      </c>
      <c r="AS749" s="7" t="s">
        <v>3976</v>
      </c>
      <c r="AU749" s="7" t="str">
        <f t="shared" si="251"/>
        <v>hp_6740777;atk_789467;hit_500000;miss_65;cirt_0;cirtSub_-3500</v>
      </c>
    </row>
    <row r="750" spans="1:47" s="12" customFormat="1" x14ac:dyDescent="0.2">
      <c r="A750" s="8" t="s">
        <v>3431</v>
      </c>
      <c r="B750" s="6" t="s">
        <v>3967</v>
      </c>
      <c r="C750" s="6">
        <v>1198725</v>
      </c>
      <c r="D750" s="6">
        <v>21241581</v>
      </c>
      <c r="E750" s="6" t="str">
        <f t="shared" si="246"/>
        <v>hp_21241581</v>
      </c>
      <c r="F750" s="7" t="s">
        <v>3968</v>
      </c>
      <c r="G750" s="6">
        <v>4359000</v>
      </c>
      <c r="H750" s="7">
        <f t="shared" si="254"/>
        <v>14345320</v>
      </c>
      <c r="I750" s="7" t="str">
        <f t="shared" si="247"/>
        <v>atk_14345320</v>
      </c>
      <c r="J750" s="7" t="s">
        <v>3973</v>
      </c>
      <c r="K750" s="7" t="s">
        <v>3999</v>
      </c>
      <c r="L750" s="7" t="s">
        <v>3975</v>
      </c>
      <c r="M750" s="7" t="s">
        <v>3976</v>
      </c>
      <c r="N750" s="7"/>
      <c r="O750" s="7" t="str">
        <f t="shared" si="248"/>
        <v>hp_21241581;atk_14345320;hit_500000;miss_110;cirt_0;cirtSub_-3500</v>
      </c>
      <c r="P750" s="7"/>
      <c r="Q750" s="7"/>
      <c r="R750" s="7"/>
      <c r="S750" s="7"/>
      <c r="T750" s="7"/>
      <c r="V750" s="12" t="str">
        <f t="shared" si="244"/>
        <v>天气研究所4-10</v>
      </c>
      <c r="W750" s="12">
        <f t="shared" si="257"/>
        <v>1319</v>
      </c>
      <c r="X750" s="5" t="s">
        <v>1047</v>
      </c>
      <c r="Y750" s="5">
        <v>10</v>
      </c>
      <c r="Z750" s="5">
        <f t="shared" si="252"/>
        <v>3960</v>
      </c>
      <c r="AA750" s="11" t="s">
        <v>3967</v>
      </c>
      <c r="AB750" s="11">
        <v>3450418</v>
      </c>
      <c r="AC750" s="11">
        <f t="shared" si="258"/>
        <v>1.3175000000000001</v>
      </c>
      <c r="AD750" s="11">
        <f t="shared" si="259"/>
        <v>4545925</v>
      </c>
      <c r="AE750" s="6">
        <f t="shared" si="263"/>
        <v>1332039</v>
      </c>
      <c r="AF750" s="11">
        <v>870000</v>
      </c>
      <c r="AG750" s="11">
        <f t="shared" si="261"/>
        <v>6747964</v>
      </c>
      <c r="AH750">
        <f t="shared" si="260"/>
        <v>1.9556946433736435</v>
      </c>
      <c r="AI750" s="53">
        <v>0.65</v>
      </c>
      <c r="AJ750" s="7" t="str">
        <f t="shared" si="245"/>
        <v>hp_6747964</v>
      </c>
      <c r="AK750" s="12" t="s">
        <v>3968</v>
      </c>
      <c r="AL750" s="12">
        <v>621660</v>
      </c>
      <c r="AM750" s="7">
        <f>INT(IF(MOD(Y750,3)=0,INT(AL750*0.55),INT(AL750*0.35)))</f>
        <v>217581</v>
      </c>
      <c r="AN750" s="54">
        <f t="shared" si="249"/>
        <v>790255</v>
      </c>
      <c r="AO750" s="7" t="str">
        <f t="shared" si="250"/>
        <v>atk_790255</v>
      </c>
      <c r="AP750" s="12" t="s">
        <v>3973</v>
      </c>
      <c r="AQ750" s="12" t="s">
        <v>3990</v>
      </c>
      <c r="AR750" s="12" t="s">
        <v>3975</v>
      </c>
      <c r="AS750" s="12" t="s">
        <v>3976</v>
      </c>
      <c r="AU750" s="12" t="str">
        <f t="shared" si="251"/>
        <v>hp_6747964;atk_790255;hit_500000;miss_65;cirt_0;cirtSub_-3500</v>
      </c>
    </row>
    <row r="751" spans="1:47" x14ac:dyDescent="0.2">
      <c r="A751" s="8" t="s">
        <v>3431</v>
      </c>
      <c r="B751" s="6" t="s">
        <v>3967</v>
      </c>
      <c r="C751" s="6">
        <v>1198725</v>
      </c>
      <c r="D751" s="6">
        <v>21290617</v>
      </c>
      <c r="E751" s="6" t="str">
        <f t="shared" si="246"/>
        <v>hp_21290617</v>
      </c>
      <c r="F751" s="7" t="s">
        <v>3968</v>
      </c>
      <c r="G751" s="6">
        <v>4359000</v>
      </c>
      <c r="H751" s="7">
        <f t="shared" si="254"/>
        <v>14345320</v>
      </c>
      <c r="I751" s="7" t="str">
        <f t="shared" si="247"/>
        <v>atk_14345320</v>
      </c>
      <c r="J751" s="7" t="s">
        <v>3973</v>
      </c>
      <c r="K751" s="7" t="s">
        <v>3999</v>
      </c>
      <c r="L751" s="7" t="s">
        <v>3975</v>
      </c>
      <c r="M751" s="7" t="s">
        <v>3976</v>
      </c>
      <c r="O751" s="7" t="str">
        <f t="shared" si="248"/>
        <v>hp_21290617;atk_14345320;hit_500000;miss_110;cirt_0;cirtSub_-3500</v>
      </c>
      <c r="V751" s="7" t="str">
        <f t="shared" si="244"/>
        <v>天气研究所5-1</v>
      </c>
      <c r="W751" s="7">
        <f t="shared" si="257"/>
        <v>1321</v>
      </c>
      <c r="X751" s="9" t="s">
        <v>1048</v>
      </c>
      <c r="Y751" s="9">
        <v>1</v>
      </c>
      <c r="Z751" s="8">
        <f t="shared" si="252"/>
        <v>3961</v>
      </c>
      <c r="AA751" s="6" t="s">
        <v>3967</v>
      </c>
      <c r="AB751" s="6">
        <v>3455875</v>
      </c>
      <c r="AC751" s="6">
        <f t="shared" si="258"/>
        <v>1.3199999999999998</v>
      </c>
      <c r="AD751" s="6">
        <f t="shared" si="259"/>
        <v>4561755</v>
      </c>
      <c r="AE751" s="6">
        <f t="shared" ref="AE751" si="264">IF(MOD(Y751,1)=0,INT(AD750*0.3),0)</f>
        <v>1363777</v>
      </c>
      <c r="AF751" s="6">
        <v>870000</v>
      </c>
      <c r="AG751" s="11">
        <f t="shared" si="261"/>
        <v>6795532</v>
      </c>
      <c r="AH751">
        <f t="shared" si="260"/>
        <v>1.9663708901508301</v>
      </c>
      <c r="AI751" s="53">
        <v>0.65</v>
      </c>
      <c r="AJ751" s="7" t="str">
        <f t="shared" si="245"/>
        <v>hp_6795532</v>
      </c>
      <c r="AK751" s="7" t="s">
        <v>3968</v>
      </c>
      <c r="AL751" s="7">
        <v>622600</v>
      </c>
      <c r="AM751" s="7">
        <f>INT(IF(MOD(Y751,3)=0,INT(AL751*0.55),INT(AL751*0.35)))</f>
        <v>217910</v>
      </c>
      <c r="AN751" s="54">
        <f t="shared" si="249"/>
        <v>795770</v>
      </c>
      <c r="AO751" s="7" t="str">
        <f t="shared" si="250"/>
        <v>atk_795770</v>
      </c>
      <c r="AP751" s="7" t="s">
        <v>3973</v>
      </c>
      <c r="AQ751" s="7" t="s">
        <v>3990</v>
      </c>
      <c r="AR751" s="7" t="s">
        <v>3975</v>
      </c>
      <c r="AS751" s="7" t="s">
        <v>3976</v>
      </c>
      <c r="AU751" s="7" t="str">
        <f t="shared" si="251"/>
        <v>hp_6795532;atk_795770;hit_500000;miss_65;cirt_0;cirtSub_-3500</v>
      </c>
    </row>
    <row r="752" spans="1:47" x14ac:dyDescent="0.2">
      <c r="A752" s="8" t="s">
        <v>3431</v>
      </c>
      <c r="B752" s="6" t="s">
        <v>3967</v>
      </c>
      <c r="C752" s="6">
        <v>1198725</v>
      </c>
      <c r="D752" s="6">
        <v>21339719</v>
      </c>
      <c r="E752" s="6" t="str">
        <f t="shared" si="246"/>
        <v>hp_21339719</v>
      </c>
      <c r="F752" s="7" t="s">
        <v>3968</v>
      </c>
      <c r="G752" s="6">
        <v>4359000</v>
      </c>
      <c r="H752" s="7">
        <f t="shared" si="254"/>
        <v>14345320</v>
      </c>
      <c r="I752" s="7" t="str">
        <f t="shared" si="247"/>
        <v>atk_14345320</v>
      </c>
      <c r="J752" s="7" t="s">
        <v>3973</v>
      </c>
      <c r="K752" s="7" t="s">
        <v>3999</v>
      </c>
      <c r="L752" s="7" t="s">
        <v>3975</v>
      </c>
      <c r="M752" s="7" t="s">
        <v>3976</v>
      </c>
      <c r="O752" s="7" t="str">
        <f t="shared" si="248"/>
        <v>hp_21339719;atk_14345320;hit_500000;miss_110;cirt_0;cirtSub_-3500</v>
      </c>
      <c r="V752" s="7" t="str">
        <f t="shared" si="244"/>
        <v>天气研究所5-2</v>
      </c>
      <c r="W752" s="7">
        <f t="shared" si="257"/>
        <v>1323</v>
      </c>
      <c r="X752" s="9" t="s">
        <v>1048</v>
      </c>
      <c r="Y752" s="9">
        <v>2</v>
      </c>
      <c r="Z752" s="8">
        <f t="shared" si="252"/>
        <v>3963</v>
      </c>
      <c r="AA752" s="6" t="s">
        <v>3967</v>
      </c>
      <c r="AB752" s="6">
        <v>3461332</v>
      </c>
      <c r="AC752" s="6">
        <f t="shared" si="258"/>
        <v>1.3199999999999998</v>
      </c>
      <c r="AD752" s="6">
        <f t="shared" si="259"/>
        <v>4568958</v>
      </c>
      <c r="AE752" s="6">
        <f t="shared" si="263"/>
        <v>1363777</v>
      </c>
      <c r="AF752" s="6">
        <v>870000</v>
      </c>
      <c r="AG752" s="11">
        <f t="shared" si="261"/>
        <v>6802735</v>
      </c>
      <c r="AH752">
        <f t="shared" si="260"/>
        <v>1.9653517778704845</v>
      </c>
      <c r="AI752" s="53">
        <v>0.65</v>
      </c>
      <c r="AJ752" s="7" t="str">
        <f t="shared" si="245"/>
        <v>hp_6802735</v>
      </c>
      <c r="AK752" s="7" t="s">
        <v>3968</v>
      </c>
      <c r="AL752" s="7">
        <v>623540</v>
      </c>
      <c r="AM752" s="7">
        <f>INT(IF(MOD(Y752,3)=0,INT(AL752*0.55),INT(AL752*0.35)))</f>
        <v>218239</v>
      </c>
      <c r="AN752" s="54">
        <f t="shared" si="249"/>
        <v>796559</v>
      </c>
      <c r="AO752" s="7" t="str">
        <f t="shared" si="250"/>
        <v>atk_796559</v>
      </c>
      <c r="AP752" s="7" t="s">
        <v>3973</v>
      </c>
      <c r="AQ752" s="7" t="s">
        <v>3990</v>
      </c>
      <c r="AR752" s="7" t="s">
        <v>3975</v>
      </c>
      <c r="AS752" s="7" t="s">
        <v>3976</v>
      </c>
      <c r="AU752" s="7" t="str">
        <f t="shared" si="251"/>
        <v>hp_6802735;atk_796559;hit_500000;miss_65;cirt_0;cirtSub_-3500</v>
      </c>
    </row>
    <row r="753" spans="1:47" x14ac:dyDescent="0.2">
      <c r="A753" s="8" t="s">
        <v>3432</v>
      </c>
      <c r="B753" s="6" t="s">
        <v>3967</v>
      </c>
      <c r="C753" s="6">
        <v>1209175</v>
      </c>
      <c r="D753" s="6">
        <v>21465582</v>
      </c>
      <c r="E753" s="6" t="str">
        <f t="shared" si="246"/>
        <v>hp_21465582</v>
      </c>
      <c r="F753" s="7" t="s">
        <v>3968</v>
      </c>
      <c r="G753" s="6">
        <v>4391000</v>
      </c>
      <c r="H753" s="7">
        <f t="shared" si="254"/>
        <v>14492302</v>
      </c>
      <c r="I753" s="7" t="str">
        <f t="shared" si="247"/>
        <v>atk_14492302</v>
      </c>
      <c r="J753" s="7" t="s">
        <v>3973</v>
      </c>
      <c r="K753" s="7" t="s">
        <v>3999</v>
      </c>
      <c r="L753" s="7" t="s">
        <v>3975</v>
      </c>
      <c r="M753" s="7" t="s">
        <v>3976</v>
      </c>
      <c r="O753" s="7" t="str">
        <f t="shared" si="248"/>
        <v>hp_21465582;atk_14492302;hit_500000;miss_110;cirt_0;cirtSub_-3500</v>
      </c>
      <c r="V753" s="7" t="str">
        <f t="shared" si="244"/>
        <v>天气研究所5-3</v>
      </c>
      <c r="W753" s="7">
        <f t="shared" si="257"/>
        <v>1325</v>
      </c>
      <c r="X753" s="9" t="s">
        <v>1048</v>
      </c>
      <c r="Y753" s="9">
        <v>3</v>
      </c>
      <c r="Z753" s="8">
        <f t="shared" si="252"/>
        <v>3966</v>
      </c>
      <c r="AA753" s="6" t="s">
        <v>3967</v>
      </c>
      <c r="AB753" s="6">
        <v>3466790</v>
      </c>
      <c r="AC753" s="6">
        <f t="shared" si="258"/>
        <v>1.3224999999999998</v>
      </c>
      <c r="AD753" s="6">
        <f t="shared" si="259"/>
        <v>4584829</v>
      </c>
      <c r="AE753" s="6">
        <f t="shared" si="263"/>
        <v>1363777</v>
      </c>
      <c r="AF753" s="6">
        <v>870000</v>
      </c>
      <c r="AG753" s="11">
        <f t="shared" si="261"/>
        <v>6818606</v>
      </c>
      <c r="AH753">
        <f t="shared" si="260"/>
        <v>1.9668356029641254</v>
      </c>
      <c r="AI753" s="53">
        <v>0.65</v>
      </c>
      <c r="AJ753" s="7" t="str">
        <f t="shared" si="245"/>
        <v>hp_6818606</v>
      </c>
      <c r="AK753" s="7" t="s">
        <v>3968</v>
      </c>
      <c r="AL753" s="7">
        <v>624480</v>
      </c>
      <c r="AM753" s="7">
        <f>INT(IF(MOD(Y753,3)=0,INT(AL753*0.55),INT(AL753*0.35)))</f>
        <v>343464</v>
      </c>
      <c r="AN753" s="54">
        <f t="shared" si="249"/>
        <v>798362</v>
      </c>
      <c r="AO753" s="7" t="str">
        <f t="shared" si="250"/>
        <v>atk_798362</v>
      </c>
      <c r="AP753" s="7" t="s">
        <v>3973</v>
      </c>
      <c r="AQ753" s="7" t="s">
        <v>3990</v>
      </c>
      <c r="AR753" s="7" t="s">
        <v>3975</v>
      </c>
      <c r="AS753" s="7" t="s">
        <v>3976</v>
      </c>
      <c r="AU753" s="7" t="str">
        <f t="shared" si="251"/>
        <v>hp_6818606;atk_798362;hit_500000;miss_65;cirt_0;cirtSub_-3500</v>
      </c>
    </row>
    <row r="754" spans="1:47" x14ac:dyDescent="0.2">
      <c r="A754" s="8" t="s">
        <v>3432</v>
      </c>
      <c r="B754" s="6" t="s">
        <v>3967</v>
      </c>
      <c r="C754" s="6">
        <v>1209175</v>
      </c>
      <c r="D754" s="6">
        <v>21514874</v>
      </c>
      <c r="E754" s="6" t="str">
        <f t="shared" si="246"/>
        <v>hp_21514874</v>
      </c>
      <c r="F754" s="7" t="s">
        <v>3968</v>
      </c>
      <c r="G754" s="6">
        <v>4391000</v>
      </c>
      <c r="H754" s="7">
        <f t="shared" si="254"/>
        <v>14492302</v>
      </c>
      <c r="I754" s="7" t="str">
        <f t="shared" si="247"/>
        <v>atk_14492302</v>
      </c>
      <c r="J754" s="7" t="s">
        <v>3973</v>
      </c>
      <c r="K754" s="7" t="s">
        <v>3999</v>
      </c>
      <c r="L754" s="7" t="s">
        <v>3975</v>
      </c>
      <c r="M754" s="7" t="s">
        <v>3976</v>
      </c>
      <c r="O754" s="7" t="str">
        <f t="shared" si="248"/>
        <v>hp_21514874;atk_14492302;hit_500000;miss_110;cirt_0;cirtSub_-3500</v>
      </c>
      <c r="V754" s="7" t="str">
        <f t="shared" si="244"/>
        <v>天气研究所5-4</v>
      </c>
      <c r="W754" s="7">
        <f t="shared" si="257"/>
        <v>1327</v>
      </c>
      <c r="X754" s="9" t="s">
        <v>1048</v>
      </c>
      <c r="Y754" s="9">
        <v>4</v>
      </c>
      <c r="Z754" s="8">
        <f t="shared" si="252"/>
        <v>3970</v>
      </c>
      <c r="AA754" s="6" t="s">
        <v>3967</v>
      </c>
      <c r="AB754" s="6">
        <v>3472248</v>
      </c>
      <c r="AC754" s="6">
        <f t="shared" si="258"/>
        <v>1.3224999999999998</v>
      </c>
      <c r="AD754" s="6">
        <f t="shared" si="259"/>
        <v>4592047</v>
      </c>
      <c r="AE754" s="6">
        <f t="shared" si="263"/>
        <v>1363777</v>
      </c>
      <c r="AF754" s="6">
        <v>870000</v>
      </c>
      <c r="AG754" s="11">
        <f t="shared" si="261"/>
        <v>6825824</v>
      </c>
      <c r="AH754">
        <f t="shared" si="260"/>
        <v>1.9658227177321435</v>
      </c>
      <c r="AI754" s="53">
        <v>0.65</v>
      </c>
      <c r="AJ754" s="7" t="str">
        <f t="shared" si="245"/>
        <v>hp_6825824</v>
      </c>
      <c r="AK754" s="7" t="s">
        <v>3968</v>
      </c>
      <c r="AL754" s="7">
        <v>625420</v>
      </c>
      <c r="AM754" s="7">
        <f>INT(IF(MOD(Y754,3)=0,INT(AL754*0.55),INT(AL754*0.35)))</f>
        <v>218897</v>
      </c>
      <c r="AN754" s="54">
        <f t="shared" si="249"/>
        <v>799152</v>
      </c>
      <c r="AO754" s="7" t="str">
        <f t="shared" si="250"/>
        <v>atk_799152</v>
      </c>
      <c r="AP754" s="7" t="s">
        <v>3973</v>
      </c>
      <c r="AQ754" s="7" t="s">
        <v>3990</v>
      </c>
      <c r="AR754" s="7" t="s">
        <v>3975</v>
      </c>
      <c r="AS754" s="7" t="s">
        <v>3976</v>
      </c>
      <c r="AU754" s="7" t="str">
        <f t="shared" si="251"/>
        <v>hp_6825824;atk_799152;hit_500000;miss_65;cirt_0;cirtSub_-3500</v>
      </c>
    </row>
    <row r="755" spans="1:47" x14ac:dyDescent="0.2">
      <c r="A755" s="8" t="s">
        <v>3432</v>
      </c>
      <c r="B755" s="6" t="s">
        <v>3967</v>
      </c>
      <c r="C755" s="6">
        <v>1209175</v>
      </c>
      <c r="D755" s="6">
        <v>21564237</v>
      </c>
      <c r="E755" s="6" t="str">
        <f t="shared" si="246"/>
        <v>hp_21564237</v>
      </c>
      <c r="F755" s="7" t="s">
        <v>3968</v>
      </c>
      <c r="G755" s="6">
        <v>4391000</v>
      </c>
      <c r="H755" s="7">
        <f t="shared" si="254"/>
        <v>14492302</v>
      </c>
      <c r="I755" s="7" t="str">
        <f t="shared" si="247"/>
        <v>atk_14492302</v>
      </c>
      <c r="J755" s="7" t="s">
        <v>3973</v>
      </c>
      <c r="K755" s="7" t="s">
        <v>3999</v>
      </c>
      <c r="L755" s="7" t="s">
        <v>3975</v>
      </c>
      <c r="M755" s="7" t="s">
        <v>3976</v>
      </c>
      <c r="O755" s="7" t="str">
        <f t="shared" si="248"/>
        <v>hp_21564237;atk_14492302;hit_500000;miss_110;cirt_0;cirtSub_-3500</v>
      </c>
      <c r="V755" s="7" t="str">
        <f t="shared" si="244"/>
        <v>天气研究所5-5</v>
      </c>
      <c r="W755" s="7">
        <f t="shared" si="257"/>
        <v>1329</v>
      </c>
      <c r="X755" s="9" t="s">
        <v>1048</v>
      </c>
      <c r="Y755" s="9">
        <v>5</v>
      </c>
      <c r="Z755" s="8">
        <f t="shared" si="252"/>
        <v>3975</v>
      </c>
      <c r="AA755" s="6" t="s">
        <v>3967</v>
      </c>
      <c r="AB755" s="6">
        <v>3477707</v>
      </c>
      <c r="AC755" s="6">
        <f t="shared" si="258"/>
        <v>1.3224999999999998</v>
      </c>
      <c r="AD755" s="6">
        <f t="shared" si="259"/>
        <v>4599267</v>
      </c>
      <c r="AE755" s="6">
        <f t="shared" si="263"/>
        <v>1363777</v>
      </c>
      <c r="AF755" s="6">
        <v>870000</v>
      </c>
      <c r="AG755" s="11">
        <f t="shared" si="261"/>
        <v>6833044</v>
      </c>
      <c r="AH755">
        <f t="shared" si="260"/>
        <v>1.9648130219135769</v>
      </c>
      <c r="AI755" s="53">
        <v>0.65</v>
      </c>
      <c r="AJ755" s="7" t="str">
        <f t="shared" si="245"/>
        <v>hp_6833044</v>
      </c>
      <c r="AK755" s="7" t="s">
        <v>3968</v>
      </c>
      <c r="AL755" s="7">
        <v>626360</v>
      </c>
      <c r="AM755" s="7">
        <f>INT(IF(MOD(Y755,3)=0,INT(AL755*0.55),INT(AL755*0.35)))</f>
        <v>219226</v>
      </c>
      <c r="AN755" s="54">
        <f t="shared" si="249"/>
        <v>799942</v>
      </c>
      <c r="AO755" s="7" t="str">
        <f t="shared" si="250"/>
        <v>atk_799942</v>
      </c>
      <c r="AP755" s="7" t="s">
        <v>3973</v>
      </c>
      <c r="AQ755" s="7" t="s">
        <v>3990</v>
      </c>
      <c r="AR755" s="7" t="s">
        <v>3975</v>
      </c>
      <c r="AS755" s="7" t="s">
        <v>3976</v>
      </c>
      <c r="AU755" s="7" t="str">
        <f t="shared" si="251"/>
        <v>hp_6833044;atk_799942;hit_500000;miss_65;cirt_0;cirtSub_-3500</v>
      </c>
    </row>
    <row r="756" spans="1:47" x14ac:dyDescent="0.2">
      <c r="A756" s="8" t="s">
        <v>3433</v>
      </c>
      <c r="B756" s="6" t="s">
        <v>3967</v>
      </c>
      <c r="C756" s="6">
        <v>1219625</v>
      </c>
      <c r="D756" s="6">
        <v>21690790</v>
      </c>
      <c r="E756" s="6" t="str">
        <f t="shared" si="246"/>
        <v>hp_21690790</v>
      </c>
      <c r="F756" s="7" t="s">
        <v>3968</v>
      </c>
      <c r="G756" s="6">
        <v>4423000</v>
      </c>
      <c r="H756" s="7">
        <f t="shared" si="254"/>
        <v>14639946</v>
      </c>
      <c r="I756" s="7" t="str">
        <f t="shared" si="247"/>
        <v>atk_14639946</v>
      </c>
      <c r="J756" s="7" t="s">
        <v>3973</v>
      </c>
      <c r="K756" s="7" t="s">
        <v>3999</v>
      </c>
      <c r="L756" s="7" t="s">
        <v>3975</v>
      </c>
      <c r="M756" s="7" t="s">
        <v>3976</v>
      </c>
      <c r="O756" s="7" t="str">
        <f t="shared" si="248"/>
        <v>hp_21690790;atk_14639946;hit_500000;miss_110;cirt_0;cirtSub_-3500</v>
      </c>
      <c r="V756" s="7" t="str">
        <f t="shared" si="244"/>
        <v>天气研究所5-6</v>
      </c>
      <c r="W756" s="7">
        <f t="shared" si="257"/>
        <v>1331</v>
      </c>
      <c r="X756" s="9" t="s">
        <v>1048</v>
      </c>
      <c r="Y756" s="9">
        <v>6</v>
      </c>
      <c r="Z756" s="8">
        <f t="shared" si="252"/>
        <v>3981</v>
      </c>
      <c r="AA756" s="6" t="s">
        <v>3967</v>
      </c>
      <c r="AB756" s="6">
        <v>3483167</v>
      </c>
      <c r="AC756" s="6">
        <f t="shared" si="258"/>
        <v>1.3249999999999997</v>
      </c>
      <c r="AD756" s="6">
        <f t="shared" si="259"/>
        <v>4615196</v>
      </c>
      <c r="AE756" s="6">
        <f t="shared" si="263"/>
        <v>1363777</v>
      </c>
      <c r="AF756" s="6">
        <v>870000</v>
      </c>
      <c r="AG756" s="11">
        <f t="shared" si="261"/>
        <v>6848973</v>
      </c>
      <c r="AH756">
        <f t="shared" si="260"/>
        <v>1.9663062379725118</v>
      </c>
      <c r="AI756" s="53">
        <v>0.65</v>
      </c>
      <c r="AJ756" s="7" t="str">
        <f t="shared" si="245"/>
        <v>hp_6848973</v>
      </c>
      <c r="AK756" s="7" t="s">
        <v>3968</v>
      </c>
      <c r="AL756" s="7">
        <v>627300</v>
      </c>
      <c r="AM756" s="7">
        <f>INT(IF(MOD(Y756,3)=0,INT(AL756*0.55),INT(AL756*0.35)))</f>
        <v>345015</v>
      </c>
      <c r="AN756" s="54">
        <f t="shared" si="249"/>
        <v>801751</v>
      </c>
      <c r="AO756" s="7" t="str">
        <f t="shared" si="250"/>
        <v>atk_801751</v>
      </c>
      <c r="AP756" s="7" t="s">
        <v>3973</v>
      </c>
      <c r="AQ756" s="7" t="s">
        <v>3990</v>
      </c>
      <c r="AR756" s="7" t="s">
        <v>3975</v>
      </c>
      <c r="AS756" s="7" t="s">
        <v>3976</v>
      </c>
      <c r="AU756" s="7" t="str">
        <f t="shared" si="251"/>
        <v>hp_6848973;atk_801751;hit_500000;miss_65;cirt_0;cirtSub_-3500</v>
      </c>
    </row>
    <row r="757" spans="1:47" x14ac:dyDescent="0.2">
      <c r="A757" s="8" t="s">
        <v>3433</v>
      </c>
      <c r="B757" s="6" t="s">
        <v>3967</v>
      </c>
      <c r="C757" s="6">
        <v>1219625</v>
      </c>
      <c r="D757" s="6">
        <v>21740341</v>
      </c>
      <c r="E757" s="6" t="str">
        <f t="shared" si="246"/>
        <v>hp_21740341</v>
      </c>
      <c r="F757" s="7" t="s">
        <v>3968</v>
      </c>
      <c r="G757" s="6">
        <v>4423000</v>
      </c>
      <c r="H757" s="7">
        <f t="shared" si="254"/>
        <v>14639946</v>
      </c>
      <c r="I757" s="7" t="str">
        <f t="shared" si="247"/>
        <v>atk_14639946</v>
      </c>
      <c r="J757" s="7" t="s">
        <v>3973</v>
      </c>
      <c r="K757" s="7" t="s">
        <v>3999</v>
      </c>
      <c r="L757" s="7" t="s">
        <v>3975</v>
      </c>
      <c r="M757" s="7" t="s">
        <v>3976</v>
      </c>
      <c r="O757" s="7" t="str">
        <f t="shared" si="248"/>
        <v>hp_21740341;atk_14639946;hit_500000;miss_110;cirt_0;cirtSub_-3500</v>
      </c>
      <c r="V757" s="7" t="str">
        <f t="shared" si="244"/>
        <v>天气研究所5-7</v>
      </c>
      <c r="W757" s="7">
        <f t="shared" si="257"/>
        <v>1333</v>
      </c>
      <c r="X757" s="9" t="s">
        <v>1048</v>
      </c>
      <c r="Y757" s="9">
        <v>7</v>
      </c>
      <c r="Z757" s="8">
        <f t="shared" si="252"/>
        <v>3988</v>
      </c>
      <c r="AA757" s="6" t="s">
        <v>3967</v>
      </c>
      <c r="AB757" s="6">
        <v>3488628</v>
      </c>
      <c r="AC757" s="6">
        <f t="shared" si="258"/>
        <v>1.3249999999999997</v>
      </c>
      <c r="AD757" s="6">
        <f t="shared" si="259"/>
        <v>4622432</v>
      </c>
      <c r="AE757" s="6">
        <f t="shared" si="263"/>
        <v>1363777</v>
      </c>
      <c r="AF757" s="6">
        <v>870000</v>
      </c>
      <c r="AG757" s="11">
        <f t="shared" si="261"/>
        <v>6856209</v>
      </c>
      <c r="AH757">
        <f t="shared" si="260"/>
        <v>1.9653024054155388</v>
      </c>
      <c r="AI757" s="53">
        <v>0.65</v>
      </c>
      <c r="AJ757" s="7" t="str">
        <f t="shared" si="245"/>
        <v>hp_6856209</v>
      </c>
      <c r="AK757" s="7" t="s">
        <v>3968</v>
      </c>
      <c r="AL757" s="7">
        <v>628240</v>
      </c>
      <c r="AM757" s="7">
        <f>INT(IF(MOD(Y757,3)=0,INT(AL757*0.55),INT(AL757*0.35)))</f>
        <v>219884</v>
      </c>
      <c r="AN757" s="54">
        <f t="shared" si="249"/>
        <v>802543</v>
      </c>
      <c r="AO757" s="7" t="str">
        <f t="shared" si="250"/>
        <v>atk_802543</v>
      </c>
      <c r="AP757" s="7" t="s">
        <v>3973</v>
      </c>
      <c r="AQ757" s="7" t="s">
        <v>3990</v>
      </c>
      <c r="AR757" s="7" t="s">
        <v>3975</v>
      </c>
      <c r="AS757" s="7" t="s">
        <v>3976</v>
      </c>
      <c r="AU757" s="7" t="str">
        <f t="shared" si="251"/>
        <v>hp_6856209;atk_802543;hit_500000;miss_65;cirt_0;cirtSub_-3500</v>
      </c>
    </row>
    <row r="758" spans="1:47" x14ac:dyDescent="0.2">
      <c r="A758" s="8" t="s">
        <v>3433</v>
      </c>
      <c r="B758" s="6" t="s">
        <v>3967</v>
      </c>
      <c r="C758" s="6">
        <v>1219625</v>
      </c>
      <c r="D758" s="6">
        <v>21789961</v>
      </c>
      <c r="E758" s="6" t="str">
        <f t="shared" si="246"/>
        <v>hp_21789961</v>
      </c>
      <c r="F758" s="7" t="s">
        <v>3968</v>
      </c>
      <c r="G758" s="6">
        <v>4423000</v>
      </c>
      <c r="H758" s="7">
        <f t="shared" si="254"/>
        <v>14639946</v>
      </c>
      <c r="I758" s="7" t="str">
        <f t="shared" si="247"/>
        <v>atk_14639946</v>
      </c>
      <c r="J758" s="7" t="s">
        <v>3973</v>
      </c>
      <c r="K758" s="7" t="s">
        <v>3999</v>
      </c>
      <c r="L758" s="7" t="s">
        <v>3975</v>
      </c>
      <c r="M758" s="7" t="s">
        <v>3976</v>
      </c>
      <c r="O758" s="7" t="str">
        <f t="shared" si="248"/>
        <v>hp_21789961;atk_14639946;hit_500000;miss_110;cirt_0;cirtSub_-3500</v>
      </c>
      <c r="V758" s="7" t="str">
        <f t="shared" si="244"/>
        <v>天气研究所5-8</v>
      </c>
      <c r="W758" s="7">
        <f t="shared" si="257"/>
        <v>1335</v>
      </c>
      <c r="X758" s="9" t="s">
        <v>1048</v>
      </c>
      <c r="Y758" s="9">
        <v>8</v>
      </c>
      <c r="Z758" s="8">
        <f t="shared" si="252"/>
        <v>3996</v>
      </c>
      <c r="AA758" s="6" t="s">
        <v>3967</v>
      </c>
      <c r="AB758" s="6">
        <v>3494090</v>
      </c>
      <c r="AC758" s="6">
        <f t="shared" si="258"/>
        <v>1.3249999999999997</v>
      </c>
      <c r="AD758" s="6">
        <f t="shared" si="259"/>
        <v>4629669</v>
      </c>
      <c r="AE758" s="6">
        <f t="shared" si="263"/>
        <v>1363777</v>
      </c>
      <c r="AF758" s="6">
        <v>870000</v>
      </c>
      <c r="AG758" s="11">
        <f t="shared" si="261"/>
        <v>6863446</v>
      </c>
      <c r="AH758">
        <f t="shared" si="260"/>
        <v>1.9643014347083219</v>
      </c>
      <c r="AI758" s="53">
        <v>0.65</v>
      </c>
      <c r="AJ758" s="7" t="str">
        <f t="shared" si="245"/>
        <v>hp_6863446</v>
      </c>
      <c r="AK758" s="7" t="s">
        <v>3968</v>
      </c>
      <c r="AL758" s="7">
        <v>629180</v>
      </c>
      <c r="AM758" s="7">
        <f>INT(IF(MOD(Y758,3)=0,INT(AL758*0.55),INT(AL758*0.35)))</f>
        <v>220213</v>
      </c>
      <c r="AN758" s="54">
        <f t="shared" si="249"/>
        <v>803334</v>
      </c>
      <c r="AO758" s="7" t="str">
        <f t="shared" si="250"/>
        <v>atk_803334</v>
      </c>
      <c r="AP758" s="7" t="s">
        <v>3973</v>
      </c>
      <c r="AQ758" s="7" t="s">
        <v>3990</v>
      </c>
      <c r="AR758" s="7" t="s">
        <v>3975</v>
      </c>
      <c r="AS758" s="7" t="s">
        <v>3976</v>
      </c>
      <c r="AU758" s="7" t="str">
        <f t="shared" si="251"/>
        <v>hp_6863446;atk_803334;hit_500000;miss_65;cirt_0;cirtSub_-3500</v>
      </c>
    </row>
    <row r="759" spans="1:47" x14ac:dyDescent="0.2">
      <c r="A759" s="8" t="s">
        <v>3434</v>
      </c>
      <c r="B759" s="6" t="s">
        <v>3967</v>
      </c>
      <c r="C759" s="6">
        <v>1230075</v>
      </c>
      <c r="D759" s="6">
        <v>21917196</v>
      </c>
      <c r="E759" s="6" t="str">
        <f t="shared" si="246"/>
        <v>hp_21917196</v>
      </c>
      <c r="F759" s="7" t="s">
        <v>3968</v>
      </c>
      <c r="G759" s="6">
        <v>4455000</v>
      </c>
      <c r="H759" s="7">
        <f t="shared" si="254"/>
        <v>14788255</v>
      </c>
      <c r="I759" s="7" t="str">
        <f t="shared" si="247"/>
        <v>atk_14788255</v>
      </c>
      <c r="J759" s="7" t="s">
        <v>3973</v>
      </c>
      <c r="K759" s="7" t="s">
        <v>3999</v>
      </c>
      <c r="L759" s="7" t="s">
        <v>3975</v>
      </c>
      <c r="M759" s="7" t="s">
        <v>3976</v>
      </c>
      <c r="O759" s="7" t="str">
        <f t="shared" si="248"/>
        <v>hp_21917196;atk_14788255;hit_500000;miss_110;cirt_0;cirtSub_-3500</v>
      </c>
      <c r="V759" s="7" t="str">
        <f t="shared" si="244"/>
        <v>天气研究所5-9</v>
      </c>
      <c r="W759" s="7">
        <f t="shared" si="257"/>
        <v>1337</v>
      </c>
      <c r="X759" s="9" t="s">
        <v>1048</v>
      </c>
      <c r="Y759" s="9">
        <v>9</v>
      </c>
      <c r="Z759" s="8">
        <f t="shared" si="252"/>
        <v>4005</v>
      </c>
      <c r="AA759" s="6" t="s">
        <v>3967</v>
      </c>
      <c r="AB759" s="6">
        <v>3499552</v>
      </c>
      <c r="AC759" s="6">
        <f t="shared" si="258"/>
        <v>1.3274999999999999</v>
      </c>
      <c r="AD759" s="6">
        <f t="shared" si="259"/>
        <v>4645655</v>
      </c>
      <c r="AE759" s="6">
        <f t="shared" si="263"/>
        <v>1363777</v>
      </c>
      <c r="AF759" s="6">
        <v>870000</v>
      </c>
      <c r="AG759" s="11">
        <f t="shared" si="261"/>
        <v>6879432</v>
      </c>
      <c r="AH759">
        <f t="shared" si="260"/>
        <v>1.9658036228637266</v>
      </c>
      <c r="AI759" s="53">
        <v>0.65</v>
      </c>
      <c r="AJ759" s="7" t="str">
        <f t="shared" si="245"/>
        <v>hp_6879432</v>
      </c>
      <c r="AK759" s="7" t="s">
        <v>3968</v>
      </c>
      <c r="AL759" s="7">
        <v>630120</v>
      </c>
      <c r="AM759" s="7">
        <f>INT(IF(MOD(Y759,3)=0,INT(AL759*0.55),INT(AL759*0.35)))</f>
        <v>346566</v>
      </c>
      <c r="AN759" s="54">
        <f t="shared" si="249"/>
        <v>805149</v>
      </c>
      <c r="AO759" s="7" t="str">
        <f t="shared" si="250"/>
        <v>atk_805149</v>
      </c>
      <c r="AP759" s="7" t="s">
        <v>3973</v>
      </c>
      <c r="AQ759" s="7" t="s">
        <v>3990</v>
      </c>
      <c r="AR759" s="7" t="s">
        <v>3975</v>
      </c>
      <c r="AS759" s="7" t="s">
        <v>3976</v>
      </c>
      <c r="AU759" s="7" t="str">
        <f t="shared" si="251"/>
        <v>hp_6879432;atk_805149;hit_500000;miss_65;cirt_0;cirtSub_-3500</v>
      </c>
    </row>
    <row r="760" spans="1:47" s="12" customFormat="1" x14ac:dyDescent="0.2">
      <c r="A760" s="8" t="s">
        <v>3434</v>
      </c>
      <c r="B760" s="6" t="s">
        <v>3967</v>
      </c>
      <c r="C760" s="6">
        <v>1230075</v>
      </c>
      <c r="D760" s="6">
        <v>21966997</v>
      </c>
      <c r="E760" s="6" t="str">
        <f t="shared" si="246"/>
        <v>hp_21966997</v>
      </c>
      <c r="F760" s="7" t="s">
        <v>3968</v>
      </c>
      <c r="G760" s="6">
        <v>4455000</v>
      </c>
      <c r="H760" s="7">
        <f t="shared" si="254"/>
        <v>14788255</v>
      </c>
      <c r="I760" s="7" t="str">
        <f t="shared" si="247"/>
        <v>atk_14788255</v>
      </c>
      <c r="J760" s="7" t="s">
        <v>3973</v>
      </c>
      <c r="K760" s="7" t="s">
        <v>3999</v>
      </c>
      <c r="L760" s="7" t="s">
        <v>3975</v>
      </c>
      <c r="M760" s="7" t="s">
        <v>3976</v>
      </c>
      <c r="N760" s="7"/>
      <c r="O760" s="7" t="str">
        <f t="shared" si="248"/>
        <v>hp_21966997;atk_14788255;hit_500000;miss_110;cirt_0;cirtSub_-3500</v>
      </c>
      <c r="P760" s="7"/>
      <c r="Q760" s="7"/>
      <c r="R760" s="7"/>
      <c r="S760" s="7"/>
      <c r="T760" s="7"/>
      <c r="V760" s="12" t="str">
        <f t="shared" si="244"/>
        <v>天气研究所5-10</v>
      </c>
      <c r="W760" s="12">
        <f t="shared" si="257"/>
        <v>1339</v>
      </c>
      <c r="X760" s="5" t="s">
        <v>1048</v>
      </c>
      <c r="Y760" s="5">
        <v>10</v>
      </c>
      <c r="Z760" s="5">
        <f t="shared" si="252"/>
        <v>4015</v>
      </c>
      <c r="AA760" s="11" t="s">
        <v>3967</v>
      </c>
      <c r="AB760" s="11">
        <v>3505015</v>
      </c>
      <c r="AC760" s="11">
        <f t="shared" si="258"/>
        <v>1.3274999999999999</v>
      </c>
      <c r="AD760" s="11">
        <f t="shared" si="259"/>
        <v>4652907</v>
      </c>
      <c r="AE760" s="6">
        <f t="shared" si="263"/>
        <v>1363777</v>
      </c>
      <c r="AF760" s="11">
        <v>870000</v>
      </c>
      <c r="AG760" s="11">
        <f t="shared" si="261"/>
        <v>6886684</v>
      </c>
      <c r="AH760">
        <f t="shared" si="260"/>
        <v>1.9648087098058069</v>
      </c>
      <c r="AI760" s="53">
        <v>0.65</v>
      </c>
      <c r="AJ760" s="7" t="str">
        <f t="shared" si="245"/>
        <v>hp_6886684</v>
      </c>
      <c r="AK760" s="12" t="s">
        <v>3968</v>
      </c>
      <c r="AL760" s="12">
        <v>631060</v>
      </c>
      <c r="AM760" s="7">
        <f>INT(IF(MOD(Y760,3)=0,INT(AL760*0.55),INT(AL760*0.35)))</f>
        <v>220871</v>
      </c>
      <c r="AN760" s="54">
        <f t="shared" si="249"/>
        <v>805942</v>
      </c>
      <c r="AO760" s="7" t="str">
        <f t="shared" si="250"/>
        <v>atk_805942</v>
      </c>
      <c r="AP760" s="12" t="s">
        <v>3973</v>
      </c>
      <c r="AQ760" s="12" t="s">
        <v>3990</v>
      </c>
      <c r="AR760" s="12" t="s">
        <v>3975</v>
      </c>
      <c r="AS760" s="12" t="s">
        <v>3976</v>
      </c>
      <c r="AU760" s="12" t="str">
        <f t="shared" si="251"/>
        <v>hp_6886684;atk_805942;hit_500000;miss_65;cirt_0;cirtSub_-3500</v>
      </c>
    </row>
    <row r="761" spans="1:47" x14ac:dyDescent="0.2">
      <c r="A761" s="8" t="s">
        <v>3434</v>
      </c>
      <c r="B761" s="6" t="s">
        <v>3967</v>
      </c>
      <c r="C761" s="6">
        <v>1230075</v>
      </c>
      <c r="D761" s="6">
        <v>22016866</v>
      </c>
      <c r="E761" s="6" t="str">
        <f t="shared" si="246"/>
        <v>hp_22016866</v>
      </c>
      <c r="F761" s="7" t="s">
        <v>3968</v>
      </c>
      <c r="G761" s="6">
        <v>4455000</v>
      </c>
      <c r="H761" s="7">
        <f t="shared" si="254"/>
        <v>14788255</v>
      </c>
      <c r="I761" s="7" t="str">
        <f t="shared" si="247"/>
        <v>atk_14788255</v>
      </c>
      <c r="J761" s="7" t="s">
        <v>3973</v>
      </c>
      <c r="K761" s="7" t="s">
        <v>3999</v>
      </c>
      <c r="L761" s="7" t="s">
        <v>3975</v>
      </c>
      <c r="M761" s="7" t="s">
        <v>3976</v>
      </c>
      <c r="O761" s="7" t="str">
        <f t="shared" si="248"/>
        <v>hp_22016866;atk_14788255;hit_500000;miss_110;cirt_0;cirtSub_-3500</v>
      </c>
      <c r="V761" s="7" t="str">
        <f t="shared" si="244"/>
        <v>天气研究所6-1</v>
      </c>
      <c r="W761" s="7">
        <f t="shared" si="257"/>
        <v>1341</v>
      </c>
      <c r="X761" s="9" t="s">
        <v>1049</v>
      </c>
      <c r="Y761" s="9">
        <v>1</v>
      </c>
      <c r="Z761" s="8">
        <f t="shared" si="252"/>
        <v>4016</v>
      </c>
      <c r="AA761" s="6" t="s">
        <v>3967</v>
      </c>
      <c r="AB761" s="6">
        <v>3510478</v>
      </c>
      <c r="AC761" s="6">
        <f t="shared" si="258"/>
        <v>1.33</v>
      </c>
      <c r="AD761" s="6">
        <f t="shared" si="259"/>
        <v>4668935</v>
      </c>
      <c r="AE761" s="6">
        <f t="shared" ref="AE761" si="265">IF(MOD(Y761,1)=0,INT(AD760*0.3),0)</f>
        <v>1395872</v>
      </c>
      <c r="AF761" s="6">
        <v>870000</v>
      </c>
      <c r="AG761" s="11">
        <f t="shared" si="261"/>
        <v>6934807</v>
      </c>
      <c r="AH761">
        <f t="shared" si="260"/>
        <v>1.9754594673431938</v>
      </c>
      <c r="AI761" s="53">
        <v>0.65</v>
      </c>
      <c r="AJ761" s="7" t="str">
        <f t="shared" si="245"/>
        <v>hp_6934807</v>
      </c>
      <c r="AK761" s="7" t="s">
        <v>3968</v>
      </c>
      <c r="AL761" s="7">
        <v>632000</v>
      </c>
      <c r="AM761" s="7">
        <f>INT(IF(MOD(Y761,3)=0,INT(AL761*0.55),INT(AL761*0.35)))</f>
        <v>221200</v>
      </c>
      <c r="AN761" s="54">
        <f t="shared" si="249"/>
        <v>811518</v>
      </c>
      <c r="AO761" s="7" t="str">
        <f t="shared" si="250"/>
        <v>atk_811518</v>
      </c>
      <c r="AP761" s="7" t="s">
        <v>3973</v>
      </c>
      <c r="AQ761" s="7" t="s">
        <v>3990</v>
      </c>
      <c r="AR761" s="7" t="s">
        <v>3975</v>
      </c>
      <c r="AS761" s="7" t="s">
        <v>3976</v>
      </c>
      <c r="AU761" s="7" t="str">
        <f t="shared" si="251"/>
        <v>hp_6934807;atk_811518;hit_500000;miss_65;cirt_0;cirtSub_-3500</v>
      </c>
    </row>
    <row r="762" spans="1:47" x14ac:dyDescent="0.2">
      <c r="A762" s="8" t="s">
        <v>3435</v>
      </c>
      <c r="B762" s="6" t="s">
        <v>3967</v>
      </c>
      <c r="C762" s="6">
        <v>1240525</v>
      </c>
      <c r="D762" s="6">
        <v>22144768</v>
      </c>
      <c r="E762" s="6" t="str">
        <f t="shared" si="246"/>
        <v>hp_22144768</v>
      </c>
      <c r="F762" s="7" t="s">
        <v>3968</v>
      </c>
      <c r="G762" s="6">
        <v>4487000</v>
      </c>
      <c r="H762" s="7">
        <f t="shared" si="254"/>
        <v>14937229</v>
      </c>
      <c r="I762" s="7" t="str">
        <f t="shared" si="247"/>
        <v>atk_14937229</v>
      </c>
      <c r="J762" s="7" t="s">
        <v>3973</v>
      </c>
      <c r="K762" s="7" t="s">
        <v>3999</v>
      </c>
      <c r="L762" s="7" t="s">
        <v>3975</v>
      </c>
      <c r="M762" s="7" t="s">
        <v>3976</v>
      </c>
      <c r="O762" s="7" t="str">
        <f t="shared" si="248"/>
        <v>hp_22144768;atk_14937229;hit_500000;miss_110;cirt_0;cirtSub_-3500</v>
      </c>
      <c r="V762" s="7" t="str">
        <f t="shared" si="244"/>
        <v>天气研究所6-2</v>
      </c>
      <c r="W762" s="7">
        <f t="shared" si="257"/>
        <v>1343</v>
      </c>
      <c r="X762" s="9" t="s">
        <v>1049</v>
      </c>
      <c r="Y762" s="9">
        <v>2</v>
      </c>
      <c r="Z762" s="8">
        <f t="shared" si="252"/>
        <v>4018</v>
      </c>
      <c r="AA762" s="6" t="s">
        <v>3967</v>
      </c>
      <c r="AB762" s="6">
        <v>3515943</v>
      </c>
      <c r="AC762" s="6">
        <f t="shared" si="258"/>
        <v>1.33</v>
      </c>
      <c r="AD762" s="6">
        <f t="shared" si="259"/>
        <v>4676204</v>
      </c>
      <c r="AE762" s="6">
        <f t="shared" si="263"/>
        <v>1395872</v>
      </c>
      <c r="AF762" s="6">
        <v>870000</v>
      </c>
      <c r="AG762" s="11">
        <f t="shared" si="261"/>
        <v>6942076</v>
      </c>
      <c r="AH762">
        <f t="shared" si="260"/>
        <v>1.9744563549522844</v>
      </c>
      <c r="AI762" s="53">
        <v>0.65</v>
      </c>
      <c r="AJ762" s="7" t="str">
        <f t="shared" si="245"/>
        <v>hp_6942076</v>
      </c>
      <c r="AK762" s="7" t="s">
        <v>3968</v>
      </c>
      <c r="AL762" s="7">
        <v>632940</v>
      </c>
      <c r="AM762" s="7">
        <f>INT(IF(MOD(Y762,3)=0,INT(AL762*0.55),INT(AL762*0.35)))</f>
        <v>221529</v>
      </c>
      <c r="AN762" s="54">
        <f t="shared" si="249"/>
        <v>812313</v>
      </c>
      <c r="AO762" s="7" t="str">
        <f t="shared" si="250"/>
        <v>atk_812313</v>
      </c>
      <c r="AP762" s="7" t="s">
        <v>3973</v>
      </c>
      <c r="AQ762" s="7" t="s">
        <v>3990</v>
      </c>
      <c r="AR762" s="7" t="s">
        <v>3975</v>
      </c>
      <c r="AS762" s="7" t="s">
        <v>3976</v>
      </c>
      <c r="AU762" s="7" t="str">
        <f t="shared" si="251"/>
        <v>hp_6942076;atk_812313;hit_500000;miss_65;cirt_0;cirtSub_-3500</v>
      </c>
    </row>
    <row r="763" spans="1:47" x14ac:dyDescent="0.2">
      <c r="A763" s="8" t="s">
        <v>3435</v>
      </c>
      <c r="B763" s="6" t="s">
        <v>3967</v>
      </c>
      <c r="C763" s="6">
        <v>1240525</v>
      </c>
      <c r="D763" s="6">
        <v>22194821</v>
      </c>
      <c r="E763" s="6" t="str">
        <f t="shared" si="246"/>
        <v>hp_22194821</v>
      </c>
      <c r="F763" s="7" t="s">
        <v>3968</v>
      </c>
      <c r="G763" s="6">
        <v>4487000</v>
      </c>
      <c r="H763" s="7">
        <f t="shared" si="254"/>
        <v>14937229</v>
      </c>
      <c r="I763" s="7" t="str">
        <f t="shared" si="247"/>
        <v>atk_14937229</v>
      </c>
      <c r="J763" s="7" t="s">
        <v>3973</v>
      </c>
      <c r="K763" s="7" t="s">
        <v>3999</v>
      </c>
      <c r="L763" s="7" t="s">
        <v>3975</v>
      </c>
      <c r="M763" s="7" t="s">
        <v>3976</v>
      </c>
      <c r="O763" s="7" t="str">
        <f t="shared" si="248"/>
        <v>hp_22194821;atk_14937229;hit_500000;miss_110;cirt_0;cirtSub_-3500</v>
      </c>
      <c r="V763" s="7" t="str">
        <f t="shared" si="244"/>
        <v>天气研究所6-3</v>
      </c>
      <c r="W763" s="7">
        <f t="shared" si="257"/>
        <v>1345</v>
      </c>
      <c r="X763" s="9" t="s">
        <v>1049</v>
      </c>
      <c r="Y763" s="9">
        <v>3</v>
      </c>
      <c r="Z763" s="8">
        <f t="shared" si="252"/>
        <v>4021</v>
      </c>
      <c r="AA763" s="6" t="s">
        <v>3967</v>
      </c>
      <c r="AB763" s="6">
        <v>3521408</v>
      </c>
      <c r="AC763" s="6">
        <f t="shared" si="258"/>
        <v>1.3325</v>
      </c>
      <c r="AD763" s="6">
        <f t="shared" si="259"/>
        <v>4692276</v>
      </c>
      <c r="AE763" s="6">
        <f t="shared" si="263"/>
        <v>1395872</v>
      </c>
      <c r="AF763" s="6">
        <v>870000</v>
      </c>
      <c r="AG763" s="11">
        <f t="shared" si="261"/>
        <v>6958148</v>
      </c>
      <c r="AH763">
        <f t="shared" si="260"/>
        <v>1.9759562084257207</v>
      </c>
      <c r="AI763" s="53">
        <v>0.65</v>
      </c>
      <c r="AJ763" s="7" t="str">
        <f t="shared" si="245"/>
        <v>hp_6958148</v>
      </c>
      <c r="AK763" s="7" t="s">
        <v>3968</v>
      </c>
      <c r="AL763" s="7">
        <v>633880</v>
      </c>
      <c r="AM763" s="7">
        <f>INT(IF(MOD(Y763,3)=0,INT(AL763*0.55),INT(AL763*0.35)))</f>
        <v>348634</v>
      </c>
      <c r="AN763" s="54">
        <f t="shared" si="249"/>
        <v>814137</v>
      </c>
      <c r="AO763" s="7" t="str">
        <f t="shared" si="250"/>
        <v>atk_814137</v>
      </c>
      <c r="AP763" s="7" t="s">
        <v>3973</v>
      </c>
      <c r="AQ763" s="7" t="s">
        <v>3990</v>
      </c>
      <c r="AR763" s="7" t="s">
        <v>3975</v>
      </c>
      <c r="AS763" s="7" t="s">
        <v>3976</v>
      </c>
      <c r="AU763" s="7" t="str">
        <f t="shared" si="251"/>
        <v>hp_6958148;atk_814137;hit_500000;miss_65;cirt_0;cirtSub_-3500</v>
      </c>
    </row>
    <row r="764" spans="1:47" x14ac:dyDescent="0.2">
      <c r="A764" s="8" t="s">
        <v>3435</v>
      </c>
      <c r="B764" s="6" t="s">
        <v>3967</v>
      </c>
      <c r="C764" s="6">
        <v>1240525</v>
      </c>
      <c r="D764" s="6">
        <v>22244947</v>
      </c>
      <c r="E764" s="6" t="str">
        <f t="shared" si="246"/>
        <v>hp_22244947</v>
      </c>
      <c r="F764" s="7" t="s">
        <v>3968</v>
      </c>
      <c r="G764" s="6">
        <v>4487000</v>
      </c>
      <c r="H764" s="7">
        <f t="shared" si="254"/>
        <v>14937229</v>
      </c>
      <c r="I764" s="7" t="str">
        <f t="shared" si="247"/>
        <v>atk_14937229</v>
      </c>
      <c r="J764" s="7" t="s">
        <v>3973</v>
      </c>
      <c r="K764" s="7" t="s">
        <v>3999</v>
      </c>
      <c r="L764" s="7" t="s">
        <v>3975</v>
      </c>
      <c r="M764" s="7" t="s">
        <v>3976</v>
      </c>
      <c r="O764" s="7" t="str">
        <f t="shared" si="248"/>
        <v>hp_22244947;atk_14937229;hit_500000;miss_110;cirt_0;cirtSub_-3500</v>
      </c>
      <c r="V764" s="7" t="str">
        <f t="shared" si="244"/>
        <v>天气研究所6-4</v>
      </c>
      <c r="W764" s="7">
        <f t="shared" si="257"/>
        <v>1347</v>
      </c>
      <c r="X764" s="9" t="s">
        <v>1049</v>
      </c>
      <c r="Y764" s="9">
        <v>4</v>
      </c>
      <c r="Z764" s="8">
        <f t="shared" si="252"/>
        <v>4025</v>
      </c>
      <c r="AA764" s="6" t="s">
        <v>3967</v>
      </c>
      <c r="AB764" s="6">
        <v>3526873</v>
      </c>
      <c r="AC764" s="6">
        <f t="shared" si="258"/>
        <v>1.3325</v>
      </c>
      <c r="AD764" s="6">
        <f t="shared" si="259"/>
        <v>4699558</v>
      </c>
      <c r="AE764" s="6">
        <f t="shared" si="263"/>
        <v>1395872</v>
      </c>
      <c r="AF764" s="6">
        <v>870000</v>
      </c>
      <c r="AG764" s="11">
        <f t="shared" si="261"/>
        <v>6965430</v>
      </c>
      <c r="AH764">
        <f t="shared" si="260"/>
        <v>1.974959121011729</v>
      </c>
      <c r="AI764" s="53">
        <v>0.65</v>
      </c>
      <c r="AJ764" s="7" t="str">
        <f t="shared" si="245"/>
        <v>hp_6965430</v>
      </c>
      <c r="AK764" s="7" t="s">
        <v>3968</v>
      </c>
      <c r="AL764" s="7">
        <v>634820</v>
      </c>
      <c r="AM764" s="7">
        <f>INT(IF(MOD(Y764,3)=0,INT(AL764*0.55),INT(AL764*0.35)))</f>
        <v>222187</v>
      </c>
      <c r="AN764" s="54">
        <f t="shared" si="249"/>
        <v>814933</v>
      </c>
      <c r="AO764" s="7" t="str">
        <f t="shared" si="250"/>
        <v>atk_814933</v>
      </c>
      <c r="AP764" s="7" t="s">
        <v>3973</v>
      </c>
      <c r="AQ764" s="7" t="s">
        <v>3990</v>
      </c>
      <c r="AR764" s="7" t="s">
        <v>3975</v>
      </c>
      <c r="AS764" s="7" t="s">
        <v>3976</v>
      </c>
      <c r="AU764" s="7" t="str">
        <f t="shared" si="251"/>
        <v>hp_6965430;atk_814933;hit_500000;miss_65;cirt_0;cirtSub_-3500</v>
      </c>
    </row>
    <row r="765" spans="1:47" x14ac:dyDescent="0.2">
      <c r="A765" s="8" t="s">
        <v>5502</v>
      </c>
      <c r="B765" s="6" t="s">
        <v>3967</v>
      </c>
      <c r="C765" s="6">
        <v>1250975</v>
      </c>
      <c r="D765" s="6">
        <v>22373530</v>
      </c>
      <c r="E765" s="6" t="str">
        <f t="shared" si="246"/>
        <v>hp_22373530</v>
      </c>
      <c r="F765" s="7" t="s">
        <v>3968</v>
      </c>
      <c r="G765" s="6">
        <v>4519000</v>
      </c>
      <c r="H765" s="7">
        <f t="shared" si="254"/>
        <v>15086867</v>
      </c>
      <c r="I765" s="7" t="str">
        <f t="shared" si="247"/>
        <v>atk_15086867</v>
      </c>
      <c r="J765" s="7" t="s">
        <v>3973</v>
      </c>
      <c r="K765" s="7" t="s">
        <v>3999</v>
      </c>
      <c r="L765" s="7" t="s">
        <v>3975</v>
      </c>
      <c r="M765" s="7" t="s">
        <v>3976</v>
      </c>
      <c r="O765" s="7" t="str">
        <f t="shared" si="248"/>
        <v>hp_22373530;atk_15086867;hit_500000;miss_110;cirt_0;cirtSub_-3500</v>
      </c>
      <c r="V765" s="7" t="str">
        <f t="shared" si="244"/>
        <v>天气研究所6-5</v>
      </c>
      <c r="W765" s="7">
        <f t="shared" si="257"/>
        <v>1349</v>
      </c>
      <c r="X765" s="9" t="s">
        <v>1049</v>
      </c>
      <c r="Y765" s="9">
        <v>5</v>
      </c>
      <c r="Z765" s="8">
        <f t="shared" si="252"/>
        <v>4030</v>
      </c>
      <c r="AA765" s="6" t="s">
        <v>3967</v>
      </c>
      <c r="AB765" s="6">
        <v>3532340</v>
      </c>
      <c r="AC765" s="6">
        <f t="shared" si="258"/>
        <v>1.3325</v>
      </c>
      <c r="AD765" s="6">
        <f t="shared" si="259"/>
        <v>4706843</v>
      </c>
      <c r="AE765" s="6">
        <f t="shared" si="263"/>
        <v>1395872</v>
      </c>
      <c r="AF765" s="6">
        <v>870000</v>
      </c>
      <c r="AG765" s="11">
        <f t="shared" si="261"/>
        <v>6972715</v>
      </c>
      <c r="AH765">
        <f t="shared" si="260"/>
        <v>1.9739648504957055</v>
      </c>
      <c r="AI765" s="53">
        <v>0.65</v>
      </c>
      <c r="AJ765" s="7" t="str">
        <f t="shared" si="245"/>
        <v>hp_6972715</v>
      </c>
      <c r="AK765" s="7" t="s">
        <v>3968</v>
      </c>
      <c r="AL765" s="7">
        <v>635760</v>
      </c>
      <c r="AM765" s="7">
        <f>INT(IF(MOD(Y765,3)=0,INT(AL765*0.55),INT(AL765*0.35)))</f>
        <v>222516</v>
      </c>
      <c r="AN765" s="54">
        <f t="shared" si="249"/>
        <v>815729</v>
      </c>
      <c r="AO765" s="7" t="str">
        <f t="shared" si="250"/>
        <v>atk_815729</v>
      </c>
      <c r="AP765" s="7" t="s">
        <v>3973</v>
      </c>
      <c r="AQ765" s="7" t="s">
        <v>3990</v>
      </c>
      <c r="AR765" s="7" t="s">
        <v>3975</v>
      </c>
      <c r="AS765" s="7" t="s">
        <v>3976</v>
      </c>
      <c r="AU765" s="7" t="str">
        <f t="shared" si="251"/>
        <v>hp_6972715;atk_815729;hit_500000;miss_65;cirt_0;cirtSub_-3500</v>
      </c>
    </row>
    <row r="766" spans="1:47" x14ac:dyDescent="0.2">
      <c r="A766" s="8" t="s">
        <v>5502</v>
      </c>
      <c r="B766" s="6" t="s">
        <v>3967</v>
      </c>
      <c r="C766" s="6">
        <v>1250975</v>
      </c>
      <c r="D766" s="6">
        <v>22423840</v>
      </c>
      <c r="E766" s="6" t="str">
        <f t="shared" si="246"/>
        <v>hp_22423840</v>
      </c>
      <c r="F766" s="7" t="s">
        <v>3968</v>
      </c>
      <c r="G766" s="6">
        <v>4519000</v>
      </c>
      <c r="H766" s="7">
        <f t="shared" si="254"/>
        <v>15086867</v>
      </c>
      <c r="I766" s="7" t="str">
        <f t="shared" si="247"/>
        <v>atk_15086867</v>
      </c>
      <c r="J766" s="7" t="s">
        <v>3973</v>
      </c>
      <c r="K766" s="7" t="s">
        <v>3999</v>
      </c>
      <c r="L766" s="7" t="s">
        <v>3975</v>
      </c>
      <c r="M766" s="7" t="s">
        <v>3976</v>
      </c>
      <c r="O766" s="7" t="str">
        <f t="shared" si="248"/>
        <v>hp_22423840;atk_15086867;hit_500000;miss_110;cirt_0;cirtSub_-3500</v>
      </c>
      <c r="V766" s="7" t="str">
        <f t="shared" si="244"/>
        <v>天气研究所6-6</v>
      </c>
      <c r="W766" s="7">
        <f t="shared" si="257"/>
        <v>1351</v>
      </c>
      <c r="X766" s="9" t="s">
        <v>1049</v>
      </c>
      <c r="Y766" s="9">
        <v>6</v>
      </c>
      <c r="Z766" s="8">
        <f t="shared" si="252"/>
        <v>4036</v>
      </c>
      <c r="AA766" s="6" t="s">
        <v>3967</v>
      </c>
      <c r="AB766" s="6">
        <v>3537807</v>
      </c>
      <c r="AC766" s="6">
        <f t="shared" si="258"/>
        <v>1.335</v>
      </c>
      <c r="AD766" s="6">
        <f t="shared" si="259"/>
        <v>4722972</v>
      </c>
      <c r="AE766" s="6">
        <f t="shared" si="263"/>
        <v>1395872</v>
      </c>
      <c r="AF766" s="6">
        <v>870000</v>
      </c>
      <c r="AG766" s="11">
        <f t="shared" si="261"/>
        <v>6988844</v>
      </c>
      <c r="AH766">
        <f t="shared" si="260"/>
        <v>1.9754735066101683</v>
      </c>
      <c r="AI766" s="53">
        <v>0.65</v>
      </c>
      <c r="AJ766" s="7" t="str">
        <f t="shared" si="245"/>
        <v>hp_6988844</v>
      </c>
      <c r="AK766" s="7" t="s">
        <v>3968</v>
      </c>
      <c r="AL766" s="7">
        <v>636700</v>
      </c>
      <c r="AM766" s="7">
        <f>INT(IF(MOD(Y766,3)=0,INT(AL766*0.55),INT(AL766*0.35)))</f>
        <v>350185</v>
      </c>
      <c r="AN766" s="54">
        <f t="shared" si="249"/>
        <v>817559</v>
      </c>
      <c r="AO766" s="7" t="str">
        <f t="shared" si="250"/>
        <v>atk_817559</v>
      </c>
      <c r="AP766" s="7" t="s">
        <v>3973</v>
      </c>
      <c r="AQ766" s="7" t="s">
        <v>3990</v>
      </c>
      <c r="AR766" s="7" t="s">
        <v>3975</v>
      </c>
      <c r="AS766" s="7" t="s">
        <v>3976</v>
      </c>
      <c r="AU766" s="7" t="str">
        <f t="shared" si="251"/>
        <v>hp_6988844;atk_817559;hit_500000;miss_65;cirt_0;cirtSub_-3500</v>
      </c>
    </row>
    <row r="767" spans="1:47" x14ac:dyDescent="0.2">
      <c r="A767" s="8" t="s">
        <v>5502</v>
      </c>
      <c r="B767" s="6" t="s">
        <v>3967</v>
      </c>
      <c r="C767" s="6">
        <v>1250975</v>
      </c>
      <c r="D767" s="6">
        <v>22474222</v>
      </c>
      <c r="E767" s="6" t="str">
        <f t="shared" si="246"/>
        <v>hp_22474222</v>
      </c>
      <c r="F767" s="7" t="s">
        <v>3968</v>
      </c>
      <c r="G767" s="6">
        <v>4519000</v>
      </c>
      <c r="H767" s="7">
        <f t="shared" si="254"/>
        <v>15086867</v>
      </c>
      <c r="I767" s="7" t="str">
        <f t="shared" si="247"/>
        <v>atk_15086867</v>
      </c>
      <c r="J767" s="7" t="s">
        <v>3973</v>
      </c>
      <c r="K767" s="7" t="s">
        <v>3999</v>
      </c>
      <c r="L767" s="7" t="s">
        <v>3975</v>
      </c>
      <c r="M767" s="7" t="s">
        <v>3976</v>
      </c>
      <c r="O767" s="7" t="str">
        <f t="shared" si="248"/>
        <v>hp_22474222;atk_15086867;hit_500000;miss_110;cirt_0;cirtSub_-3500</v>
      </c>
      <c r="V767" s="7" t="str">
        <f t="shared" si="244"/>
        <v>天气研究所6-7</v>
      </c>
      <c r="W767" s="7">
        <f t="shared" si="257"/>
        <v>1353</v>
      </c>
      <c r="X767" s="9" t="s">
        <v>1049</v>
      </c>
      <c r="Y767" s="9">
        <v>7</v>
      </c>
      <c r="Z767" s="8">
        <f t="shared" si="252"/>
        <v>4043</v>
      </c>
      <c r="AA767" s="6" t="s">
        <v>3967</v>
      </c>
      <c r="AB767" s="6">
        <v>3543275</v>
      </c>
      <c r="AC767" s="6">
        <f t="shared" si="258"/>
        <v>1.335</v>
      </c>
      <c r="AD767" s="6">
        <f t="shared" si="259"/>
        <v>4730272</v>
      </c>
      <c r="AE767" s="6">
        <f t="shared" si="263"/>
        <v>1395872</v>
      </c>
      <c r="AF767" s="6">
        <v>870000</v>
      </c>
      <c r="AG767" s="11">
        <f t="shared" si="261"/>
        <v>6996144</v>
      </c>
      <c r="AH767">
        <f t="shared" si="260"/>
        <v>1.9744851867269686</v>
      </c>
      <c r="AI767" s="53">
        <v>0.65</v>
      </c>
      <c r="AJ767" s="7" t="str">
        <f t="shared" si="245"/>
        <v>hp_6996144</v>
      </c>
      <c r="AK767" s="7" t="s">
        <v>3968</v>
      </c>
      <c r="AL767" s="7">
        <v>637640</v>
      </c>
      <c r="AM767" s="7">
        <f>INT(IF(MOD(Y767,3)=0,INT(AL767*0.55),INT(AL767*0.35)))</f>
        <v>223174</v>
      </c>
      <c r="AN767" s="54">
        <f t="shared" si="249"/>
        <v>818356</v>
      </c>
      <c r="AO767" s="7" t="str">
        <f t="shared" si="250"/>
        <v>atk_818356</v>
      </c>
      <c r="AP767" s="7" t="s">
        <v>3973</v>
      </c>
      <c r="AQ767" s="7" t="s">
        <v>3990</v>
      </c>
      <c r="AR767" s="7" t="s">
        <v>3975</v>
      </c>
      <c r="AS767" s="7" t="s">
        <v>3976</v>
      </c>
      <c r="AU767" s="7" t="str">
        <f t="shared" si="251"/>
        <v>hp_6996144;atk_818356;hit_500000;miss_65;cirt_0;cirtSub_-3500</v>
      </c>
    </row>
    <row r="768" spans="1:47" x14ac:dyDescent="0.2">
      <c r="A768" s="8" t="s">
        <v>5503</v>
      </c>
      <c r="B768" s="6" t="s">
        <v>3967</v>
      </c>
      <c r="C768" s="6">
        <v>1261425</v>
      </c>
      <c r="D768" s="6">
        <v>22603493</v>
      </c>
      <c r="E768" s="6" t="str">
        <f t="shared" si="246"/>
        <v>hp_22603493</v>
      </c>
      <c r="F768" s="7" t="s">
        <v>3968</v>
      </c>
      <c r="G768" s="6">
        <v>4551000</v>
      </c>
      <c r="H768" s="7">
        <f t="shared" si="254"/>
        <v>15237168</v>
      </c>
      <c r="I768" s="7" t="str">
        <f t="shared" si="247"/>
        <v>atk_15237168</v>
      </c>
      <c r="J768" s="7" t="s">
        <v>3973</v>
      </c>
      <c r="K768" s="7" t="s">
        <v>3999</v>
      </c>
      <c r="L768" s="7" t="s">
        <v>3975</v>
      </c>
      <c r="M768" s="7" t="s">
        <v>3976</v>
      </c>
      <c r="O768" s="7" t="str">
        <f t="shared" si="248"/>
        <v>hp_22603493;atk_15237168;hit_500000;miss_110;cirt_0;cirtSub_-3500</v>
      </c>
      <c r="V768" s="7" t="str">
        <f t="shared" si="244"/>
        <v>天气研究所6-8</v>
      </c>
      <c r="W768" s="7">
        <f t="shared" si="257"/>
        <v>1355</v>
      </c>
      <c r="X768" s="9" t="s">
        <v>1049</v>
      </c>
      <c r="Y768" s="9">
        <v>8</v>
      </c>
      <c r="Z768" s="8">
        <f t="shared" si="252"/>
        <v>4051</v>
      </c>
      <c r="AA768" s="6" t="s">
        <v>3967</v>
      </c>
      <c r="AB768" s="6">
        <v>3548744</v>
      </c>
      <c r="AC768" s="6">
        <f t="shared" si="258"/>
        <v>1.335</v>
      </c>
      <c r="AD768" s="6">
        <f t="shared" si="259"/>
        <v>4737573</v>
      </c>
      <c r="AE768" s="6">
        <f t="shared" si="263"/>
        <v>1395872</v>
      </c>
      <c r="AF768" s="6">
        <v>870000</v>
      </c>
      <c r="AG768" s="11">
        <f t="shared" si="261"/>
        <v>7003445</v>
      </c>
      <c r="AH768">
        <f t="shared" si="260"/>
        <v>1.9734996381818468</v>
      </c>
      <c r="AI768" s="53">
        <v>0.65</v>
      </c>
      <c r="AJ768" s="7" t="str">
        <f t="shared" si="245"/>
        <v>hp_7003445</v>
      </c>
      <c r="AK768" s="7" t="s">
        <v>3968</v>
      </c>
      <c r="AL768" s="7">
        <v>638580</v>
      </c>
      <c r="AM768" s="7">
        <f>INT(IF(MOD(Y768,3)=0,INT(AL768*0.55),INT(AL768*0.35)))</f>
        <v>223503</v>
      </c>
      <c r="AN768" s="54">
        <f t="shared" si="249"/>
        <v>819154</v>
      </c>
      <c r="AO768" s="7" t="str">
        <f t="shared" si="250"/>
        <v>atk_819154</v>
      </c>
      <c r="AP768" s="7" t="s">
        <v>3973</v>
      </c>
      <c r="AQ768" s="7" t="s">
        <v>3990</v>
      </c>
      <c r="AR768" s="7" t="s">
        <v>3975</v>
      </c>
      <c r="AS768" s="7" t="s">
        <v>3976</v>
      </c>
      <c r="AU768" s="7" t="str">
        <f t="shared" si="251"/>
        <v>hp_7003445;atk_819154;hit_500000;miss_65;cirt_0;cirtSub_-3500</v>
      </c>
    </row>
    <row r="769" spans="1:47" x14ac:dyDescent="0.2">
      <c r="A769" s="8" t="s">
        <v>5503</v>
      </c>
      <c r="B769" s="6" t="s">
        <v>3967</v>
      </c>
      <c r="C769" s="6">
        <v>1261425</v>
      </c>
      <c r="D769" s="6">
        <v>22654057</v>
      </c>
      <c r="E769" s="6" t="str">
        <f t="shared" si="246"/>
        <v>hp_22654057</v>
      </c>
      <c r="F769" s="7" t="s">
        <v>3968</v>
      </c>
      <c r="G769" s="6">
        <v>4551000</v>
      </c>
      <c r="H769" s="7">
        <f t="shared" si="254"/>
        <v>15237168</v>
      </c>
      <c r="I769" s="7" t="str">
        <f t="shared" si="247"/>
        <v>atk_15237168</v>
      </c>
      <c r="J769" s="7" t="s">
        <v>3973</v>
      </c>
      <c r="K769" s="7" t="s">
        <v>3999</v>
      </c>
      <c r="L769" s="7" t="s">
        <v>3975</v>
      </c>
      <c r="M769" s="7" t="s">
        <v>3976</v>
      </c>
      <c r="O769" s="7" t="str">
        <f t="shared" si="248"/>
        <v>hp_22654057;atk_15237168;hit_500000;miss_110;cirt_0;cirtSub_-3500</v>
      </c>
      <c r="V769" s="7" t="str">
        <f t="shared" ref="V769:V832" si="266">X769&amp;"-"&amp;Y769</f>
        <v>天气研究所6-9</v>
      </c>
      <c r="W769" s="7">
        <f t="shared" si="257"/>
        <v>1357</v>
      </c>
      <c r="X769" s="9" t="s">
        <v>1049</v>
      </c>
      <c r="Y769" s="9">
        <v>9</v>
      </c>
      <c r="Z769" s="8">
        <f t="shared" si="252"/>
        <v>4060</v>
      </c>
      <c r="AA769" s="6" t="s">
        <v>3967</v>
      </c>
      <c r="AB769" s="6">
        <v>3554213</v>
      </c>
      <c r="AC769" s="6">
        <f t="shared" si="258"/>
        <v>1.3375000000000001</v>
      </c>
      <c r="AD769" s="6">
        <f t="shared" si="259"/>
        <v>4753759</v>
      </c>
      <c r="AE769" s="6">
        <f t="shared" si="263"/>
        <v>1395872</v>
      </c>
      <c r="AF769" s="6">
        <v>870000</v>
      </c>
      <c r="AG769" s="11">
        <f t="shared" si="261"/>
        <v>7019631</v>
      </c>
      <c r="AH769">
        <f t="shared" si="260"/>
        <v>1.9750169728150788</v>
      </c>
      <c r="AI769" s="53">
        <v>0.65</v>
      </c>
      <c r="AJ769" s="7" t="str">
        <f t="shared" ref="AJ769:AJ832" si="267">AA769&amp;"_"&amp;AG769</f>
        <v>hp_7019631</v>
      </c>
      <c r="AK769" s="7" t="s">
        <v>3968</v>
      </c>
      <c r="AL769" s="7">
        <v>639520</v>
      </c>
      <c r="AM769" s="7">
        <f>INT(IF(MOD(Y769,3)=0,INT(AL769*0.55),INT(AL769*0.35)))</f>
        <v>351736</v>
      </c>
      <c r="AN769" s="54">
        <f t="shared" si="249"/>
        <v>820990</v>
      </c>
      <c r="AO769" s="7" t="str">
        <f t="shared" si="250"/>
        <v>atk_820990</v>
      </c>
      <c r="AP769" s="7" t="s">
        <v>3973</v>
      </c>
      <c r="AQ769" s="7" t="s">
        <v>3990</v>
      </c>
      <c r="AR769" s="7" t="s">
        <v>3975</v>
      </c>
      <c r="AS769" s="7" t="s">
        <v>3976</v>
      </c>
      <c r="AU769" s="7" t="str">
        <f t="shared" si="251"/>
        <v>hp_7019631;atk_820990;hit_500000;miss_65;cirt_0;cirtSub_-3500</v>
      </c>
    </row>
    <row r="770" spans="1:47" s="12" customFormat="1" x14ac:dyDescent="0.2">
      <c r="A770" s="8" t="s">
        <v>5503</v>
      </c>
      <c r="B770" s="6" t="s">
        <v>3967</v>
      </c>
      <c r="C770" s="6">
        <v>1261425</v>
      </c>
      <c r="D770" s="6">
        <v>22704690</v>
      </c>
      <c r="E770" s="6" t="str">
        <f t="shared" ref="E770:E833" si="268">B770&amp;"_"&amp;D770</f>
        <v>hp_22704690</v>
      </c>
      <c r="F770" s="7" t="s">
        <v>3968</v>
      </c>
      <c r="G770" s="6">
        <v>4551000</v>
      </c>
      <c r="H770" s="7">
        <f t="shared" si="254"/>
        <v>15237168</v>
      </c>
      <c r="I770" s="7" t="str">
        <f t="shared" ref="I770:I833" si="269">F770&amp;"_"&amp;H770</f>
        <v>atk_15237168</v>
      </c>
      <c r="J770" s="7" t="s">
        <v>3973</v>
      </c>
      <c r="K770" s="7" t="s">
        <v>3999</v>
      </c>
      <c r="L770" s="7" t="s">
        <v>3975</v>
      </c>
      <c r="M770" s="7" t="s">
        <v>3976</v>
      </c>
      <c r="N770" s="7"/>
      <c r="O770" s="7" t="str">
        <f t="shared" ref="O770:O833" si="270">E770&amp;";"&amp;I770&amp;";"&amp;J770&amp;";"&amp;K770&amp;";"&amp;L770&amp;";"&amp;M770</f>
        <v>hp_22704690;atk_15237168;hit_500000;miss_110;cirt_0;cirtSub_-3500</v>
      </c>
      <c r="P770" s="7"/>
      <c r="Q770" s="7"/>
      <c r="R770" s="7"/>
      <c r="S770" s="7"/>
      <c r="T770" s="7"/>
      <c r="V770" s="12" t="str">
        <f t="shared" si="266"/>
        <v>天气研究所6-10</v>
      </c>
      <c r="W770" s="12">
        <f t="shared" si="257"/>
        <v>1359</v>
      </c>
      <c r="X770" s="5" t="s">
        <v>1049</v>
      </c>
      <c r="Y770" s="5">
        <v>10</v>
      </c>
      <c r="Z770" s="5">
        <f t="shared" si="252"/>
        <v>4070</v>
      </c>
      <c r="AA770" s="11" t="s">
        <v>3967</v>
      </c>
      <c r="AB770" s="11">
        <v>3559683</v>
      </c>
      <c r="AC770" s="11">
        <f t="shared" si="258"/>
        <v>1.3375000000000001</v>
      </c>
      <c r="AD770" s="11">
        <f t="shared" si="259"/>
        <v>4761076</v>
      </c>
      <c r="AE770" s="6">
        <f t="shared" si="263"/>
        <v>1395872</v>
      </c>
      <c r="AF770" s="11">
        <v>870000</v>
      </c>
      <c r="AG770" s="11">
        <f t="shared" si="261"/>
        <v>7026948</v>
      </c>
      <c r="AH770">
        <f t="shared" si="260"/>
        <v>1.9740375758178468</v>
      </c>
      <c r="AI770" s="53">
        <v>0.65</v>
      </c>
      <c r="AJ770" s="7" t="str">
        <f t="shared" si="267"/>
        <v>hp_7026948</v>
      </c>
      <c r="AK770" s="12" t="s">
        <v>3968</v>
      </c>
      <c r="AL770" s="12">
        <v>640460</v>
      </c>
      <c r="AM770" s="7">
        <f>INT(IF(MOD(Y770,3)=0,INT(AL770*0.55),INT(AL770*0.35)))</f>
        <v>224161</v>
      </c>
      <c r="AN770" s="54">
        <f t="shared" ref="AN770:AN833" si="271">INT(AL770*AI770*AH770)</f>
        <v>821789</v>
      </c>
      <c r="AO770" s="7" t="str">
        <f t="shared" ref="AO770:AO833" si="272">AK770&amp;"_"&amp;AN770</f>
        <v>atk_821789</v>
      </c>
      <c r="AP770" s="12" t="s">
        <v>3973</v>
      </c>
      <c r="AQ770" s="12" t="s">
        <v>3990</v>
      </c>
      <c r="AR770" s="12" t="s">
        <v>3975</v>
      </c>
      <c r="AS770" s="12" t="s">
        <v>3976</v>
      </c>
      <c r="AU770" s="12" t="str">
        <f t="shared" ref="AU770:AU833" si="273">AJ770&amp;";"&amp;AO770&amp;";"&amp;AP770&amp;";"&amp;AQ770&amp;";"&amp;AR770&amp;";"&amp;AS770</f>
        <v>hp_7026948;atk_821789;hit_500000;miss_65;cirt_0;cirtSub_-3500</v>
      </c>
    </row>
    <row r="771" spans="1:47" x14ac:dyDescent="0.2">
      <c r="A771" s="8" t="s">
        <v>5504</v>
      </c>
      <c r="B771" s="6" t="s">
        <v>3967</v>
      </c>
      <c r="C771" s="6">
        <v>1271875</v>
      </c>
      <c r="D771" s="6">
        <v>22834637</v>
      </c>
      <c r="E771" s="6" t="str">
        <f t="shared" si="268"/>
        <v>hp_22834637</v>
      </c>
      <c r="F771" s="7" t="s">
        <v>3968</v>
      </c>
      <c r="G771" s="6">
        <v>4583000</v>
      </c>
      <c r="H771" s="7">
        <f t="shared" si="254"/>
        <v>15388135</v>
      </c>
      <c r="I771" s="7" t="str">
        <f t="shared" si="269"/>
        <v>atk_15388135</v>
      </c>
      <c r="J771" s="7" t="s">
        <v>3973</v>
      </c>
      <c r="K771" s="7" t="s">
        <v>3999</v>
      </c>
      <c r="L771" s="7" t="s">
        <v>3975</v>
      </c>
      <c r="M771" s="7" t="s">
        <v>3976</v>
      </c>
      <c r="O771" s="7" t="str">
        <f t="shared" si="270"/>
        <v>hp_22834637;atk_15388135;hit_500000;miss_110;cirt_0;cirtSub_-3500</v>
      </c>
      <c r="V771" s="7" t="str">
        <f t="shared" si="266"/>
        <v>天气研究所7-1</v>
      </c>
      <c r="W771" s="7">
        <f t="shared" si="257"/>
        <v>1361</v>
      </c>
      <c r="X771" s="9" t="s">
        <v>1050</v>
      </c>
      <c r="Y771" s="9">
        <v>1</v>
      </c>
      <c r="Z771" s="8">
        <f t="shared" ref="Z771:Z834" si="274">Y771+Z770</f>
        <v>4071</v>
      </c>
      <c r="AA771" s="6" t="s">
        <v>3967</v>
      </c>
      <c r="AB771" s="6">
        <v>3565154</v>
      </c>
      <c r="AC771" s="6">
        <f t="shared" si="258"/>
        <v>1.3399999999999999</v>
      </c>
      <c r="AD771" s="6">
        <f t="shared" si="259"/>
        <v>4777306</v>
      </c>
      <c r="AE771" s="6">
        <f t="shared" ref="AE771" si="275">IF(MOD(Y771,1)=0,INT(AD770*0.3),0)</f>
        <v>1428322</v>
      </c>
      <c r="AF771" s="6">
        <v>870000</v>
      </c>
      <c r="AG771" s="11">
        <f t="shared" si="261"/>
        <v>7075628</v>
      </c>
      <c r="AH771">
        <f t="shared" si="260"/>
        <v>1.9846626541237771</v>
      </c>
      <c r="AI771" s="53">
        <v>0.65</v>
      </c>
      <c r="AJ771" s="7" t="str">
        <f t="shared" si="267"/>
        <v>hp_7075628</v>
      </c>
      <c r="AK771" s="7" t="s">
        <v>3968</v>
      </c>
      <c r="AL771" s="7">
        <v>641400</v>
      </c>
      <c r="AM771" s="7">
        <f>INT(IF(MOD(Y771,3)=0,INT(AL771*0.55),INT(AL771*0.35)))</f>
        <v>224490</v>
      </c>
      <c r="AN771" s="54">
        <f t="shared" si="271"/>
        <v>827425</v>
      </c>
      <c r="AO771" s="7" t="str">
        <f t="shared" si="272"/>
        <v>atk_827425</v>
      </c>
      <c r="AP771" s="7" t="s">
        <v>3973</v>
      </c>
      <c r="AQ771" s="7" t="s">
        <v>3990</v>
      </c>
      <c r="AR771" s="7" t="s">
        <v>3975</v>
      </c>
      <c r="AS771" s="7" t="s">
        <v>3976</v>
      </c>
      <c r="AU771" s="7" t="str">
        <f t="shared" si="273"/>
        <v>hp_7075628;atk_827425;hit_500000;miss_65;cirt_0;cirtSub_-3500</v>
      </c>
    </row>
    <row r="772" spans="1:47" x14ac:dyDescent="0.2">
      <c r="A772" s="8" t="s">
        <v>5504</v>
      </c>
      <c r="B772" s="6" t="s">
        <v>3967</v>
      </c>
      <c r="C772" s="6">
        <v>1271875</v>
      </c>
      <c r="D772" s="6">
        <v>22885460</v>
      </c>
      <c r="E772" s="6" t="str">
        <f t="shared" si="268"/>
        <v>hp_22885460</v>
      </c>
      <c r="F772" s="7" t="s">
        <v>3968</v>
      </c>
      <c r="G772" s="6">
        <v>4583000</v>
      </c>
      <c r="H772" s="7">
        <f t="shared" si="254"/>
        <v>15388135</v>
      </c>
      <c r="I772" s="7" t="str">
        <f t="shared" si="269"/>
        <v>atk_15388135</v>
      </c>
      <c r="J772" s="7" t="s">
        <v>3973</v>
      </c>
      <c r="K772" s="7" t="s">
        <v>3999</v>
      </c>
      <c r="L772" s="7" t="s">
        <v>3975</v>
      </c>
      <c r="M772" s="7" t="s">
        <v>3976</v>
      </c>
      <c r="O772" s="7" t="str">
        <f t="shared" si="270"/>
        <v>hp_22885460;atk_15388135;hit_500000;miss_110;cirt_0;cirtSub_-3500</v>
      </c>
      <c r="V772" s="7" t="str">
        <f t="shared" si="266"/>
        <v>天气研究所7-2</v>
      </c>
      <c r="W772" s="7">
        <f t="shared" si="257"/>
        <v>1363</v>
      </c>
      <c r="X772" s="9" t="s">
        <v>1050</v>
      </c>
      <c r="Y772" s="9">
        <v>2</v>
      </c>
      <c r="Z772" s="8">
        <f t="shared" si="274"/>
        <v>4073</v>
      </c>
      <c r="AA772" s="6" t="s">
        <v>3967</v>
      </c>
      <c r="AB772" s="6">
        <v>3570626</v>
      </c>
      <c r="AC772" s="6">
        <f t="shared" si="258"/>
        <v>1.3399999999999999</v>
      </c>
      <c r="AD772" s="6">
        <f t="shared" si="259"/>
        <v>4784638</v>
      </c>
      <c r="AE772" s="6">
        <f t="shared" si="263"/>
        <v>1428322</v>
      </c>
      <c r="AF772" s="6">
        <v>870000</v>
      </c>
      <c r="AG772" s="11">
        <f t="shared" si="261"/>
        <v>7082960</v>
      </c>
      <c r="AH772">
        <f t="shared" si="260"/>
        <v>1.9836745713496737</v>
      </c>
      <c r="AI772" s="53">
        <v>0.65</v>
      </c>
      <c r="AJ772" s="7" t="str">
        <f t="shared" si="267"/>
        <v>hp_7082960</v>
      </c>
      <c r="AK772" s="7" t="s">
        <v>3968</v>
      </c>
      <c r="AL772" s="7">
        <v>642340</v>
      </c>
      <c r="AM772" s="7">
        <f>INT(IF(MOD(Y772,3)=0,INT(AL772*0.55),INT(AL772*0.35)))</f>
        <v>224819</v>
      </c>
      <c r="AN772" s="54">
        <f t="shared" si="271"/>
        <v>828225</v>
      </c>
      <c r="AO772" s="7" t="str">
        <f t="shared" si="272"/>
        <v>atk_828225</v>
      </c>
      <c r="AP772" s="7" t="s">
        <v>3973</v>
      </c>
      <c r="AQ772" s="7" t="s">
        <v>3990</v>
      </c>
      <c r="AR772" s="7" t="s">
        <v>3975</v>
      </c>
      <c r="AS772" s="7" t="s">
        <v>3976</v>
      </c>
      <c r="AU772" s="7" t="str">
        <f t="shared" si="273"/>
        <v>hp_7082960;atk_828225;hit_500000;miss_65;cirt_0;cirtSub_-3500</v>
      </c>
    </row>
    <row r="773" spans="1:47" x14ac:dyDescent="0.2">
      <c r="A773" s="8" t="s">
        <v>5504</v>
      </c>
      <c r="B773" s="6" t="s">
        <v>3967</v>
      </c>
      <c r="C773" s="6">
        <v>1271875</v>
      </c>
      <c r="D773" s="6">
        <v>22936352</v>
      </c>
      <c r="E773" s="6" t="str">
        <f t="shared" si="268"/>
        <v>hp_22936352</v>
      </c>
      <c r="F773" s="7" t="s">
        <v>3968</v>
      </c>
      <c r="G773" s="6">
        <v>4583000</v>
      </c>
      <c r="H773" s="7">
        <f t="shared" si="254"/>
        <v>15388135</v>
      </c>
      <c r="I773" s="7" t="str">
        <f t="shared" si="269"/>
        <v>atk_15388135</v>
      </c>
      <c r="J773" s="7" t="s">
        <v>3973</v>
      </c>
      <c r="K773" s="7" t="s">
        <v>3999</v>
      </c>
      <c r="L773" s="7" t="s">
        <v>3975</v>
      </c>
      <c r="M773" s="7" t="s">
        <v>3976</v>
      </c>
      <c r="O773" s="7" t="str">
        <f t="shared" si="270"/>
        <v>hp_22936352;atk_15388135;hit_500000;miss_110;cirt_0;cirtSub_-3500</v>
      </c>
      <c r="V773" s="7" t="str">
        <f t="shared" si="266"/>
        <v>天气研究所7-3</v>
      </c>
      <c r="W773" s="7">
        <f t="shared" si="257"/>
        <v>1365</v>
      </c>
      <c r="X773" s="9" t="s">
        <v>1050</v>
      </c>
      <c r="Y773" s="9">
        <v>3</v>
      </c>
      <c r="Z773" s="8">
        <f t="shared" si="274"/>
        <v>4076</v>
      </c>
      <c r="AA773" s="6" t="s">
        <v>3967</v>
      </c>
      <c r="AB773" s="6">
        <v>3576098</v>
      </c>
      <c r="AC773" s="6">
        <f t="shared" si="258"/>
        <v>1.3424999999999998</v>
      </c>
      <c r="AD773" s="6">
        <f t="shared" si="259"/>
        <v>4800911</v>
      </c>
      <c r="AE773" s="6">
        <f t="shared" si="263"/>
        <v>1428322</v>
      </c>
      <c r="AF773" s="6">
        <v>870000</v>
      </c>
      <c r="AG773" s="11">
        <f t="shared" si="261"/>
        <v>7099233</v>
      </c>
      <c r="AH773">
        <f t="shared" si="260"/>
        <v>1.9851897235478446</v>
      </c>
      <c r="AI773" s="53">
        <v>0.65</v>
      </c>
      <c r="AJ773" s="7" t="str">
        <f t="shared" si="267"/>
        <v>hp_7099233</v>
      </c>
      <c r="AK773" s="7" t="s">
        <v>3968</v>
      </c>
      <c r="AL773" s="7">
        <v>643280</v>
      </c>
      <c r="AM773" s="7">
        <f>INT(IF(MOD(Y773,3)=0,INT(AL773*0.55),INT(AL773*0.35)))</f>
        <v>353804</v>
      </c>
      <c r="AN773" s="54">
        <f t="shared" si="271"/>
        <v>830071</v>
      </c>
      <c r="AO773" s="7" t="str">
        <f t="shared" si="272"/>
        <v>atk_830071</v>
      </c>
      <c r="AP773" s="7" t="s">
        <v>3973</v>
      </c>
      <c r="AQ773" s="7" t="s">
        <v>3990</v>
      </c>
      <c r="AR773" s="7" t="s">
        <v>3975</v>
      </c>
      <c r="AS773" s="7" t="s">
        <v>3976</v>
      </c>
      <c r="AU773" s="7" t="str">
        <f t="shared" si="273"/>
        <v>hp_7099233;atk_830071;hit_500000;miss_65;cirt_0;cirtSub_-3500</v>
      </c>
    </row>
    <row r="774" spans="1:47" x14ac:dyDescent="0.2">
      <c r="A774" s="8" t="s">
        <v>5505</v>
      </c>
      <c r="B774" s="6" t="s">
        <v>3967</v>
      </c>
      <c r="C774" s="6">
        <v>1282325</v>
      </c>
      <c r="D774" s="6">
        <v>23066984</v>
      </c>
      <c r="E774" s="6" t="str">
        <f t="shared" si="268"/>
        <v>hp_23066984</v>
      </c>
      <c r="F774" s="7" t="s">
        <v>3968</v>
      </c>
      <c r="G774" s="6">
        <v>4615000</v>
      </c>
      <c r="H774" s="7">
        <f t="shared" si="254"/>
        <v>15539765</v>
      </c>
      <c r="I774" s="7" t="str">
        <f t="shared" si="269"/>
        <v>atk_15539765</v>
      </c>
      <c r="J774" s="7" t="s">
        <v>3973</v>
      </c>
      <c r="K774" s="7" t="s">
        <v>3999</v>
      </c>
      <c r="L774" s="7" t="s">
        <v>3975</v>
      </c>
      <c r="M774" s="7" t="s">
        <v>3976</v>
      </c>
      <c r="O774" s="7" t="str">
        <f t="shared" si="270"/>
        <v>hp_23066984;atk_15539765;hit_500000;miss_110;cirt_0;cirtSub_-3500</v>
      </c>
      <c r="V774" s="7" t="str">
        <f t="shared" si="266"/>
        <v>天气研究所7-4</v>
      </c>
      <c r="W774" s="7">
        <f t="shared" si="257"/>
        <v>1367</v>
      </c>
      <c r="X774" s="9" t="s">
        <v>1050</v>
      </c>
      <c r="Y774" s="9">
        <v>4</v>
      </c>
      <c r="Z774" s="8">
        <f t="shared" si="274"/>
        <v>4080</v>
      </c>
      <c r="AA774" s="6" t="s">
        <v>3967</v>
      </c>
      <c r="AB774" s="6">
        <v>3581571</v>
      </c>
      <c r="AC774" s="6">
        <f t="shared" si="258"/>
        <v>1.3424999999999998</v>
      </c>
      <c r="AD774" s="6">
        <f t="shared" si="259"/>
        <v>4808259</v>
      </c>
      <c r="AE774" s="6">
        <f t="shared" si="263"/>
        <v>1428322</v>
      </c>
      <c r="AF774" s="6">
        <v>870000</v>
      </c>
      <c r="AG774" s="11">
        <f t="shared" si="261"/>
        <v>7106581</v>
      </c>
      <c r="AH774">
        <f t="shared" si="260"/>
        <v>1.984207768043688</v>
      </c>
      <c r="AI774" s="53">
        <v>0.65</v>
      </c>
      <c r="AJ774" s="7" t="str">
        <f t="shared" si="267"/>
        <v>hp_7106581</v>
      </c>
      <c r="AK774" s="7" t="s">
        <v>3968</v>
      </c>
      <c r="AL774" s="7">
        <v>644220</v>
      </c>
      <c r="AM774" s="7">
        <f>INT(IF(MOD(Y774,3)=0,INT(AL774*0.55),INT(AL774*0.35)))</f>
        <v>225477</v>
      </c>
      <c r="AN774" s="54">
        <f t="shared" si="271"/>
        <v>830873</v>
      </c>
      <c r="AO774" s="7" t="str">
        <f t="shared" si="272"/>
        <v>atk_830873</v>
      </c>
      <c r="AP774" s="7" t="s">
        <v>3973</v>
      </c>
      <c r="AQ774" s="7" t="s">
        <v>3990</v>
      </c>
      <c r="AR774" s="7" t="s">
        <v>3975</v>
      </c>
      <c r="AS774" s="7" t="s">
        <v>3976</v>
      </c>
      <c r="AU774" s="7" t="str">
        <f t="shared" si="273"/>
        <v>hp_7106581;atk_830873;hit_500000;miss_65;cirt_0;cirtSub_-3500</v>
      </c>
    </row>
    <row r="775" spans="1:47" x14ac:dyDescent="0.2">
      <c r="A775" s="8" t="s">
        <v>5505</v>
      </c>
      <c r="B775" s="6" t="s">
        <v>3967</v>
      </c>
      <c r="C775" s="6">
        <v>1282325</v>
      </c>
      <c r="D775" s="6">
        <v>23118061</v>
      </c>
      <c r="E775" s="6" t="str">
        <f t="shared" si="268"/>
        <v>hp_23118061</v>
      </c>
      <c r="F775" s="7" t="s">
        <v>3968</v>
      </c>
      <c r="G775" s="6">
        <v>4615000</v>
      </c>
      <c r="H775" s="7">
        <f t="shared" si="254"/>
        <v>15539765</v>
      </c>
      <c r="I775" s="7" t="str">
        <f t="shared" si="269"/>
        <v>atk_15539765</v>
      </c>
      <c r="J775" s="7" t="s">
        <v>3973</v>
      </c>
      <c r="K775" s="7" t="s">
        <v>3999</v>
      </c>
      <c r="L775" s="7" t="s">
        <v>3975</v>
      </c>
      <c r="M775" s="7" t="s">
        <v>3976</v>
      </c>
      <c r="O775" s="7" t="str">
        <f t="shared" si="270"/>
        <v>hp_23118061;atk_15539765;hit_500000;miss_110;cirt_0;cirtSub_-3500</v>
      </c>
      <c r="V775" s="7" t="str">
        <f t="shared" si="266"/>
        <v>天气研究所7-5</v>
      </c>
      <c r="W775" s="7">
        <f t="shared" si="257"/>
        <v>1369</v>
      </c>
      <c r="X775" s="9" t="s">
        <v>1050</v>
      </c>
      <c r="Y775" s="9">
        <v>5</v>
      </c>
      <c r="Z775" s="8">
        <f t="shared" si="274"/>
        <v>4085</v>
      </c>
      <c r="AA775" s="6" t="s">
        <v>3967</v>
      </c>
      <c r="AB775" s="6">
        <v>3587045</v>
      </c>
      <c r="AC775" s="6">
        <f t="shared" si="258"/>
        <v>1.3424999999999998</v>
      </c>
      <c r="AD775" s="6">
        <f t="shared" si="259"/>
        <v>4815607</v>
      </c>
      <c r="AE775" s="6">
        <f t="shared" si="263"/>
        <v>1428322</v>
      </c>
      <c r="AF775" s="6">
        <v>870000</v>
      </c>
      <c r="AG775" s="11">
        <f t="shared" si="261"/>
        <v>7113929</v>
      </c>
      <c r="AH775">
        <f t="shared" si="260"/>
        <v>1.9832282561272581</v>
      </c>
      <c r="AI775" s="53">
        <v>0.65</v>
      </c>
      <c r="AJ775" s="7" t="str">
        <f t="shared" si="267"/>
        <v>hp_7113929</v>
      </c>
      <c r="AK775" s="7" t="s">
        <v>3968</v>
      </c>
      <c r="AL775" s="7">
        <v>645160</v>
      </c>
      <c r="AM775" s="7">
        <f>INT(IF(MOD(Y775,3)=0,INT(AL775*0.55),INT(AL775*0.35)))</f>
        <v>225806</v>
      </c>
      <c r="AN775" s="54">
        <f t="shared" si="271"/>
        <v>831674</v>
      </c>
      <c r="AO775" s="7" t="str">
        <f t="shared" si="272"/>
        <v>atk_831674</v>
      </c>
      <c r="AP775" s="7" t="s">
        <v>3973</v>
      </c>
      <c r="AQ775" s="7" t="s">
        <v>3990</v>
      </c>
      <c r="AR775" s="7" t="s">
        <v>3975</v>
      </c>
      <c r="AS775" s="7" t="s">
        <v>3976</v>
      </c>
      <c r="AU775" s="7" t="str">
        <f t="shared" si="273"/>
        <v>hp_7113929;atk_831674;hit_500000;miss_65;cirt_0;cirtSub_-3500</v>
      </c>
    </row>
    <row r="776" spans="1:47" x14ac:dyDescent="0.2">
      <c r="A776" s="8" t="s">
        <v>5505</v>
      </c>
      <c r="B776" s="6" t="s">
        <v>3967</v>
      </c>
      <c r="C776" s="6">
        <v>1282325</v>
      </c>
      <c r="D776" s="6">
        <v>23169206</v>
      </c>
      <c r="E776" s="6" t="str">
        <f t="shared" si="268"/>
        <v>hp_23169206</v>
      </c>
      <c r="F776" s="7" t="s">
        <v>3968</v>
      </c>
      <c r="G776" s="6">
        <v>4615000</v>
      </c>
      <c r="H776" s="7">
        <f t="shared" si="254"/>
        <v>15539765</v>
      </c>
      <c r="I776" s="7" t="str">
        <f t="shared" si="269"/>
        <v>atk_15539765</v>
      </c>
      <c r="J776" s="7" t="s">
        <v>3973</v>
      </c>
      <c r="K776" s="7" t="s">
        <v>3999</v>
      </c>
      <c r="L776" s="7" t="s">
        <v>3975</v>
      </c>
      <c r="M776" s="7" t="s">
        <v>3976</v>
      </c>
      <c r="O776" s="7" t="str">
        <f t="shared" si="270"/>
        <v>hp_23169206;atk_15539765;hit_500000;miss_110;cirt_0;cirtSub_-3500</v>
      </c>
      <c r="V776" s="7" t="str">
        <f t="shared" si="266"/>
        <v>天气研究所7-6</v>
      </c>
      <c r="W776" s="7">
        <f t="shared" si="257"/>
        <v>1371</v>
      </c>
      <c r="X776" s="9" t="s">
        <v>1050</v>
      </c>
      <c r="Y776" s="9">
        <v>6</v>
      </c>
      <c r="Z776" s="8">
        <f t="shared" si="274"/>
        <v>4091</v>
      </c>
      <c r="AA776" s="6" t="s">
        <v>3967</v>
      </c>
      <c r="AB776" s="6">
        <v>3592519</v>
      </c>
      <c r="AC776" s="6">
        <f t="shared" si="258"/>
        <v>1.3449999999999998</v>
      </c>
      <c r="AD776" s="6">
        <f t="shared" si="259"/>
        <v>4831938</v>
      </c>
      <c r="AE776" s="6">
        <f t="shared" si="263"/>
        <v>1428322</v>
      </c>
      <c r="AF776" s="6">
        <v>870000</v>
      </c>
      <c r="AG776" s="11">
        <f t="shared" si="261"/>
        <v>7130260</v>
      </c>
      <c r="AH776">
        <f t="shared" si="260"/>
        <v>1.9847522031198721</v>
      </c>
      <c r="AI776" s="53">
        <v>0.65</v>
      </c>
      <c r="AJ776" s="7" t="str">
        <f t="shared" si="267"/>
        <v>hp_7130260</v>
      </c>
      <c r="AK776" s="7" t="s">
        <v>3968</v>
      </c>
      <c r="AL776" s="7">
        <v>646100</v>
      </c>
      <c r="AM776" s="7">
        <f>INT(IF(MOD(Y776,3)=0,INT(AL776*0.55),INT(AL776*0.35)))</f>
        <v>355355</v>
      </c>
      <c r="AN776" s="54">
        <f t="shared" si="271"/>
        <v>833526</v>
      </c>
      <c r="AO776" s="7" t="str">
        <f t="shared" si="272"/>
        <v>atk_833526</v>
      </c>
      <c r="AP776" s="7" t="s">
        <v>3973</v>
      </c>
      <c r="AQ776" s="7" t="s">
        <v>3990</v>
      </c>
      <c r="AR776" s="7" t="s">
        <v>3975</v>
      </c>
      <c r="AS776" s="7" t="s">
        <v>3976</v>
      </c>
      <c r="AU776" s="7" t="str">
        <f t="shared" si="273"/>
        <v>hp_7130260;atk_833526;hit_500000;miss_65;cirt_0;cirtSub_-3500</v>
      </c>
    </row>
    <row r="777" spans="1:47" x14ac:dyDescent="0.2">
      <c r="A777" s="8" t="s">
        <v>5506</v>
      </c>
      <c r="B777" s="6" t="s">
        <v>3967</v>
      </c>
      <c r="C777" s="6">
        <v>1292775</v>
      </c>
      <c r="D777" s="6">
        <v>23300513</v>
      </c>
      <c r="E777" s="6" t="str">
        <f t="shared" si="268"/>
        <v>hp_23300513</v>
      </c>
      <c r="F777" s="7" t="s">
        <v>3968</v>
      </c>
      <c r="G777" s="6">
        <v>4647000</v>
      </c>
      <c r="H777" s="7">
        <f t="shared" si="254"/>
        <v>15692060</v>
      </c>
      <c r="I777" s="7" t="str">
        <f t="shared" si="269"/>
        <v>atk_15692060</v>
      </c>
      <c r="J777" s="7" t="s">
        <v>3973</v>
      </c>
      <c r="K777" s="7" t="s">
        <v>3999</v>
      </c>
      <c r="L777" s="7" t="s">
        <v>3975</v>
      </c>
      <c r="M777" s="7" t="s">
        <v>3976</v>
      </c>
      <c r="O777" s="7" t="str">
        <f t="shared" si="270"/>
        <v>hp_23300513;atk_15692060;hit_500000;miss_110;cirt_0;cirtSub_-3500</v>
      </c>
      <c r="V777" s="7" t="str">
        <f t="shared" si="266"/>
        <v>天气研究所7-7</v>
      </c>
      <c r="W777" s="7">
        <f t="shared" si="257"/>
        <v>1373</v>
      </c>
      <c r="X777" s="9" t="s">
        <v>1050</v>
      </c>
      <c r="Y777" s="9">
        <v>7</v>
      </c>
      <c r="Z777" s="8">
        <f t="shared" si="274"/>
        <v>4098</v>
      </c>
      <c r="AA777" s="6" t="s">
        <v>3967</v>
      </c>
      <c r="AB777" s="6">
        <v>3597994</v>
      </c>
      <c r="AC777" s="6">
        <f t="shared" si="258"/>
        <v>1.3449999999999998</v>
      </c>
      <c r="AD777" s="6">
        <f t="shared" si="259"/>
        <v>4839301</v>
      </c>
      <c r="AE777" s="6">
        <f t="shared" si="263"/>
        <v>1428322</v>
      </c>
      <c r="AF777" s="6">
        <v>870000</v>
      </c>
      <c r="AG777" s="11">
        <f t="shared" si="261"/>
        <v>7137623</v>
      </c>
      <c r="AH777">
        <f t="shared" si="260"/>
        <v>1.9837784609979894</v>
      </c>
      <c r="AI777" s="53">
        <v>0.65</v>
      </c>
      <c r="AJ777" s="7" t="str">
        <f t="shared" si="267"/>
        <v>hp_7137623</v>
      </c>
      <c r="AK777" s="7" t="s">
        <v>3968</v>
      </c>
      <c r="AL777" s="7">
        <v>647040</v>
      </c>
      <c r="AM777" s="7">
        <f>INT(IF(MOD(Y777,3)=0,INT(AL777*0.55),INT(AL777*0.35)))</f>
        <v>226464</v>
      </c>
      <c r="AN777" s="54">
        <f t="shared" si="271"/>
        <v>834329</v>
      </c>
      <c r="AO777" s="7" t="str">
        <f t="shared" si="272"/>
        <v>atk_834329</v>
      </c>
      <c r="AP777" s="7" t="s">
        <v>3973</v>
      </c>
      <c r="AQ777" s="7" t="s">
        <v>3990</v>
      </c>
      <c r="AR777" s="7" t="s">
        <v>3975</v>
      </c>
      <c r="AS777" s="7" t="s">
        <v>3976</v>
      </c>
      <c r="AU777" s="7" t="str">
        <f t="shared" si="273"/>
        <v>hp_7137623;atk_834329;hit_500000;miss_65;cirt_0;cirtSub_-3500</v>
      </c>
    </row>
    <row r="778" spans="1:47" x14ac:dyDescent="0.2">
      <c r="A778" s="8" t="s">
        <v>5506</v>
      </c>
      <c r="B778" s="6" t="s">
        <v>3967</v>
      </c>
      <c r="C778" s="6">
        <v>1292775</v>
      </c>
      <c r="D778" s="6">
        <v>23351841</v>
      </c>
      <c r="E778" s="6" t="str">
        <f t="shared" si="268"/>
        <v>hp_23351841</v>
      </c>
      <c r="F778" s="7" t="s">
        <v>3968</v>
      </c>
      <c r="G778" s="6">
        <v>4647000</v>
      </c>
      <c r="H778" s="7">
        <f t="shared" ref="H778:H841" si="276">INT(G778*VLOOKUP(A778,X:AN,11,0)*VLOOKUP(A778,X:AN,12,0))</f>
        <v>15692060</v>
      </c>
      <c r="I778" s="7" t="str">
        <f t="shared" si="269"/>
        <v>atk_15692060</v>
      </c>
      <c r="J778" s="7" t="s">
        <v>3973</v>
      </c>
      <c r="K778" s="7" t="s">
        <v>3999</v>
      </c>
      <c r="L778" s="7" t="s">
        <v>3975</v>
      </c>
      <c r="M778" s="7" t="s">
        <v>3976</v>
      </c>
      <c r="O778" s="7" t="str">
        <f t="shared" si="270"/>
        <v>hp_23351841;atk_15692060;hit_500000;miss_110;cirt_0;cirtSub_-3500</v>
      </c>
      <c r="V778" s="7" t="str">
        <f t="shared" si="266"/>
        <v>天气研究所7-8</v>
      </c>
      <c r="W778" s="7">
        <f t="shared" si="257"/>
        <v>1375</v>
      </c>
      <c r="X778" s="9" t="s">
        <v>1050</v>
      </c>
      <c r="Y778" s="9">
        <v>8</v>
      </c>
      <c r="Z778" s="8">
        <f t="shared" si="274"/>
        <v>4106</v>
      </c>
      <c r="AA778" s="6" t="s">
        <v>3967</v>
      </c>
      <c r="AB778" s="6">
        <v>3603470</v>
      </c>
      <c r="AC778" s="6">
        <f t="shared" si="258"/>
        <v>1.3449999999999998</v>
      </c>
      <c r="AD778" s="6">
        <f t="shared" si="259"/>
        <v>4846667</v>
      </c>
      <c r="AE778" s="6">
        <f t="shared" si="263"/>
        <v>1428322</v>
      </c>
      <c r="AF778" s="6">
        <v>870000</v>
      </c>
      <c r="AG778" s="11">
        <f t="shared" si="261"/>
        <v>7144989</v>
      </c>
      <c r="AH778">
        <f t="shared" si="260"/>
        <v>1.9828079601051209</v>
      </c>
      <c r="AI778" s="53">
        <v>0.65</v>
      </c>
      <c r="AJ778" s="7" t="str">
        <f t="shared" si="267"/>
        <v>hp_7144989</v>
      </c>
      <c r="AK778" s="7" t="s">
        <v>3968</v>
      </c>
      <c r="AL778" s="7">
        <v>647980</v>
      </c>
      <c r="AM778" s="7">
        <f>INT(IF(MOD(Y778,3)=0,INT(AL778*0.55),INT(AL778*0.35)))</f>
        <v>226793</v>
      </c>
      <c r="AN778" s="54">
        <f t="shared" si="271"/>
        <v>835132</v>
      </c>
      <c r="AO778" s="7" t="str">
        <f t="shared" si="272"/>
        <v>atk_835132</v>
      </c>
      <c r="AP778" s="7" t="s">
        <v>3973</v>
      </c>
      <c r="AQ778" s="7" t="s">
        <v>3990</v>
      </c>
      <c r="AR778" s="7" t="s">
        <v>3975</v>
      </c>
      <c r="AS778" s="7" t="s">
        <v>3976</v>
      </c>
      <c r="AU778" s="7" t="str">
        <f t="shared" si="273"/>
        <v>hp_7144989;atk_835132;hit_500000;miss_65;cirt_0;cirtSub_-3500</v>
      </c>
    </row>
    <row r="779" spans="1:47" x14ac:dyDescent="0.2">
      <c r="A779" s="8" t="s">
        <v>5506</v>
      </c>
      <c r="B779" s="6" t="s">
        <v>3967</v>
      </c>
      <c r="C779" s="6">
        <v>1292775</v>
      </c>
      <c r="D779" s="6">
        <v>23403241</v>
      </c>
      <c r="E779" s="6" t="str">
        <f t="shared" si="268"/>
        <v>hp_23403241</v>
      </c>
      <c r="F779" s="7" t="s">
        <v>3968</v>
      </c>
      <c r="G779" s="6">
        <v>4647000</v>
      </c>
      <c r="H779" s="7">
        <f t="shared" si="276"/>
        <v>15692060</v>
      </c>
      <c r="I779" s="7" t="str">
        <f t="shared" si="269"/>
        <v>atk_15692060</v>
      </c>
      <c r="J779" s="7" t="s">
        <v>3973</v>
      </c>
      <c r="K779" s="7" t="s">
        <v>3999</v>
      </c>
      <c r="L779" s="7" t="s">
        <v>3975</v>
      </c>
      <c r="M779" s="7" t="s">
        <v>3976</v>
      </c>
      <c r="O779" s="7" t="str">
        <f t="shared" si="270"/>
        <v>hp_23403241;atk_15692060;hit_500000;miss_110;cirt_0;cirtSub_-3500</v>
      </c>
      <c r="V779" s="7" t="str">
        <f t="shared" si="266"/>
        <v>天气研究所7-9</v>
      </c>
      <c r="W779" s="7">
        <f t="shared" si="257"/>
        <v>1377</v>
      </c>
      <c r="X779" s="9" t="s">
        <v>1050</v>
      </c>
      <c r="Y779" s="9">
        <v>9</v>
      </c>
      <c r="Z779" s="8">
        <f t="shared" si="274"/>
        <v>4115</v>
      </c>
      <c r="AA779" s="6" t="s">
        <v>3967</v>
      </c>
      <c r="AB779" s="6">
        <v>3608947</v>
      </c>
      <c r="AC779" s="6">
        <f t="shared" si="258"/>
        <v>1.3474999999999999</v>
      </c>
      <c r="AD779" s="6">
        <f t="shared" si="259"/>
        <v>4863056</v>
      </c>
      <c r="AE779" s="6">
        <f t="shared" si="263"/>
        <v>1428322</v>
      </c>
      <c r="AF779" s="6">
        <v>870000</v>
      </c>
      <c r="AG779" s="11">
        <f t="shared" si="261"/>
        <v>7161378</v>
      </c>
      <c r="AH779">
        <f t="shared" si="260"/>
        <v>1.9843400304853465</v>
      </c>
      <c r="AI779" s="53">
        <v>0.65</v>
      </c>
      <c r="AJ779" s="7" t="str">
        <f t="shared" si="267"/>
        <v>hp_7161378</v>
      </c>
      <c r="AK779" s="7" t="s">
        <v>3968</v>
      </c>
      <c r="AL779" s="7">
        <v>648920</v>
      </c>
      <c r="AM779" s="7">
        <f>INT(IF(MOD(Y779,3)=0,INT(AL779*0.55),INT(AL779*0.35)))</f>
        <v>356906</v>
      </c>
      <c r="AN779" s="54">
        <f t="shared" si="271"/>
        <v>836990</v>
      </c>
      <c r="AO779" s="7" t="str">
        <f t="shared" si="272"/>
        <v>atk_836990</v>
      </c>
      <c r="AP779" s="7" t="s">
        <v>3973</v>
      </c>
      <c r="AQ779" s="7" t="s">
        <v>3990</v>
      </c>
      <c r="AR779" s="7" t="s">
        <v>3975</v>
      </c>
      <c r="AS779" s="7" t="s">
        <v>3976</v>
      </c>
      <c r="AU779" s="7" t="str">
        <f t="shared" si="273"/>
        <v>hp_7161378;atk_836990;hit_500000;miss_65;cirt_0;cirtSub_-3500</v>
      </c>
    </row>
    <row r="780" spans="1:47" s="12" customFormat="1" x14ac:dyDescent="0.2">
      <c r="A780" s="8" t="s">
        <v>3441</v>
      </c>
      <c r="B780" s="6" t="s">
        <v>3967</v>
      </c>
      <c r="C780" s="6">
        <v>1303225</v>
      </c>
      <c r="D780" s="6">
        <v>23535237</v>
      </c>
      <c r="E780" s="6" t="str">
        <f t="shared" si="268"/>
        <v>hp_23535237</v>
      </c>
      <c r="F780" s="7" t="s">
        <v>3968</v>
      </c>
      <c r="G780" s="6">
        <v>4679000</v>
      </c>
      <c r="H780" s="7">
        <f t="shared" si="276"/>
        <v>15845019</v>
      </c>
      <c r="I780" s="7" t="str">
        <f t="shared" si="269"/>
        <v>atk_15845019</v>
      </c>
      <c r="J780" s="7" t="s">
        <v>3973</v>
      </c>
      <c r="K780" s="7" t="s">
        <v>4000</v>
      </c>
      <c r="L780" s="7" t="s">
        <v>3975</v>
      </c>
      <c r="M780" s="7" t="s">
        <v>3976</v>
      </c>
      <c r="N780" s="7"/>
      <c r="O780" s="7" t="str">
        <f t="shared" si="270"/>
        <v>hp_23535237;atk_15845019;hit_500000;miss_115;cirt_0;cirtSub_-3500</v>
      </c>
      <c r="P780" s="7"/>
      <c r="Q780" s="7"/>
      <c r="R780" s="7"/>
      <c r="S780" s="7"/>
      <c r="T780" s="7"/>
      <c r="V780" s="12" t="str">
        <f t="shared" si="266"/>
        <v>天气研究所7-10</v>
      </c>
      <c r="W780" s="12">
        <f t="shared" si="257"/>
        <v>1379</v>
      </c>
      <c r="X780" s="5" t="s">
        <v>1050</v>
      </c>
      <c r="Y780" s="5">
        <v>10</v>
      </c>
      <c r="Z780" s="5">
        <f t="shared" si="274"/>
        <v>4125</v>
      </c>
      <c r="AA780" s="11" t="s">
        <v>3967</v>
      </c>
      <c r="AB780" s="11">
        <v>3614424</v>
      </c>
      <c r="AC780" s="11">
        <f t="shared" si="258"/>
        <v>1.3474999999999999</v>
      </c>
      <c r="AD780" s="11">
        <f t="shared" si="259"/>
        <v>4870436</v>
      </c>
      <c r="AE780" s="6">
        <f t="shared" si="263"/>
        <v>1428322</v>
      </c>
      <c r="AF780" s="11">
        <v>870000</v>
      </c>
      <c r="AG780" s="11">
        <f t="shared" si="261"/>
        <v>7168758</v>
      </c>
      <c r="AH780">
        <f t="shared" si="260"/>
        <v>1.9833749443894795</v>
      </c>
      <c r="AI780" s="53">
        <v>0.65</v>
      </c>
      <c r="AJ780" s="7" t="str">
        <f t="shared" si="267"/>
        <v>hp_7168758</v>
      </c>
      <c r="AK780" s="12" t="s">
        <v>3968</v>
      </c>
      <c r="AL780" s="12">
        <v>649860</v>
      </c>
      <c r="AM780" s="7">
        <f>INT(IF(MOD(Y780,3)=0,INT(AL780*0.55),INT(AL780*0.35)))</f>
        <v>227451</v>
      </c>
      <c r="AN780" s="54">
        <f t="shared" si="271"/>
        <v>837795</v>
      </c>
      <c r="AO780" s="7" t="str">
        <f t="shared" si="272"/>
        <v>atk_837795</v>
      </c>
      <c r="AP780" s="12" t="s">
        <v>3973</v>
      </c>
      <c r="AQ780" s="12" t="s">
        <v>3990</v>
      </c>
      <c r="AR780" s="12" t="s">
        <v>3975</v>
      </c>
      <c r="AS780" s="12" t="s">
        <v>3976</v>
      </c>
      <c r="AU780" s="12" t="str">
        <f t="shared" si="273"/>
        <v>hp_7168758;atk_837795;hit_500000;miss_65;cirt_0;cirtSub_-3500</v>
      </c>
    </row>
    <row r="781" spans="1:47" x14ac:dyDescent="0.2">
      <c r="A781" s="8" t="s">
        <v>3441</v>
      </c>
      <c r="B781" s="6" t="s">
        <v>3967</v>
      </c>
      <c r="C781" s="6">
        <v>1303225</v>
      </c>
      <c r="D781" s="6">
        <v>23586832</v>
      </c>
      <c r="E781" s="6" t="str">
        <f t="shared" si="268"/>
        <v>hp_23586832</v>
      </c>
      <c r="F781" s="7" t="s">
        <v>3968</v>
      </c>
      <c r="G781" s="6">
        <v>4679000</v>
      </c>
      <c r="H781" s="7">
        <f t="shared" si="276"/>
        <v>15845019</v>
      </c>
      <c r="I781" s="7" t="str">
        <f t="shared" si="269"/>
        <v>atk_15845019</v>
      </c>
      <c r="J781" s="7" t="s">
        <v>3973</v>
      </c>
      <c r="K781" s="7" t="s">
        <v>4000</v>
      </c>
      <c r="L781" s="7" t="s">
        <v>3975</v>
      </c>
      <c r="M781" s="7" t="s">
        <v>3976</v>
      </c>
      <c r="O781" s="7" t="str">
        <f t="shared" si="270"/>
        <v>hp_23586832;atk_15845019;hit_500000;miss_115;cirt_0;cirtSub_-3500</v>
      </c>
      <c r="V781" s="7" t="str">
        <f t="shared" si="266"/>
        <v>天气研究所8-1</v>
      </c>
      <c r="W781" s="7">
        <f t="shared" si="257"/>
        <v>1381</v>
      </c>
      <c r="X781" s="9" t="s">
        <v>1051</v>
      </c>
      <c r="Y781" s="9">
        <v>1</v>
      </c>
      <c r="Z781" s="8">
        <f t="shared" si="274"/>
        <v>4126</v>
      </c>
      <c r="AA781" s="6" t="s">
        <v>3967</v>
      </c>
      <c r="AB781" s="6">
        <v>3619902</v>
      </c>
      <c r="AC781" s="6">
        <f t="shared" si="258"/>
        <v>1.35</v>
      </c>
      <c r="AD781" s="6">
        <f t="shared" si="259"/>
        <v>4886867</v>
      </c>
      <c r="AE781" s="6">
        <f t="shared" ref="AE781" si="277">IF(MOD(Y781,1)=0,INT(AD780*0.3),0)</f>
        <v>1461130</v>
      </c>
      <c r="AF781" s="6">
        <v>870000</v>
      </c>
      <c r="AG781" s="11">
        <f t="shared" si="261"/>
        <v>7217997</v>
      </c>
      <c r="AH781">
        <f t="shared" si="260"/>
        <v>1.9939758037648534</v>
      </c>
      <c r="AI781" s="53">
        <v>0.65</v>
      </c>
      <c r="AJ781" s="7" t="str">
        <f t="shared" si="267"/>
        <v>hp_7217997</v>
      </c>
      <c r="AK781" s="7" t="s">
        <v>3968</v>
      </c>
      <c r="AL781" s="7">
        <v>650800</v>
      </c>
      <c r="AM781" s="7">
        <f>INT(IF(MOD(Y781,3)=0,INT(AL781*0.55),INT(AL781*0.35)))</f>
        <v>227780</v>
      </c>
      <c r="AN781" s="54">
        <f t="shared" si="271"/>
        <v>843491</v>
      </c>
      <c r="AO781" s="7" t="str">
        <f t="shared" si="272"/>
        <v>atk_843491</v>
      </c>
      <c r="AP781" s="7" t="s">
        <v>3973</v>
      </c>
      <c r="AQ781" s="7" t="s">
        <v>3990</v>
      </c>
      <c r="AR781" s="7" t="s">
        <v>3975</v>
      </c>
      <c r="AS781" s="7" t="s">
        <v>3976</v>
      </c>
      <c r="AU781" s="7" t="str">
        <f t="shared" si="273"/>
        <v>hp_7217997;atk_843491;hit_500000;miss_65;cirt_0;cirtSub_-3500</v>
      </c>
    </row>
    <row r="782" spans="1:47" x14ac:dyDescent="0.2">
      <c r="A782" s="8" t="s">
        <v>3441</v>
      </c>
      <c r="B782" s="6" t="s">
        <v>3967</v>
      </c>
      <c r="C782" s="6">
        <v>1303225</v>
      </c>
      <c r="D782" s="6">
        <v>23638499</v>
      </c>
      <c r="E782" s="6" t="str">
        <f t="shared" si="268"/>
        <v>hp_23638499</v>
      </c>
      <c r="F782" s="7" t="s">
        <v>3968</v>
      </c>
      <c r="G782" s="6">
        <v>4679000</v>
      </c>
      <c r="H782" s="7">
        <f t="shared" si="276"/>
        <v>15845019</v>
      </c>
      <c r="I782" s="7" t="str">
        <f t="shared" si="269"/>
        <v>atk_15845019</v>
      </c>
      <c r="J782" s="7" t="s">
        <v>3973</v>
      </c>
      <c r="K782" s="7" t="s">
        <v>4000</v>
      </c>
      <c r="L782" s="7" t="s">
        <v>3975</v>
      </c>
      <c r="M782" s="7" t="s">
        <v>3976</v>
      </c>
      <c r="O782" s="7" t="str">
        <f t="shared" si="270"/>
        <v>hp_23638499;atk_15845019;hit_500000;miss_115;cirt_0;cirtSub_-3500</v>
      </c>
      <c r="V782" s="7" t="str">
        <f t="shared" si="266"/>
        <v>天气研究所8-2</v>
      </c>
      <c r="W782" s="7">
        <f t="shared" si="257"/>
        <v>1383</v>
      </c>
      <c r="X782" s="9" t="s">
        <v>1051</v>
      </c>
      <c r="Y782" s="9">
        <v>2</v>
      </c>
      <c r="Z782" s="8">
        <f t="shared" si="274"/>
        <v>4128</v>
      </c>
      <c r="AA782" s="6" t="s">
        <v>3967</v>
      </c>
      <c r="AB782" s="6">
        <v>3625381</v>
      </c>
      <c r="AC782" s="6">
        <f t="shared" si="258"/>
        <v>1.35</v>
      </c>
      <c r="AD782" s="6">
        <f t="shared" si="259"/>
        <v>4894264</v>
      </c>
      <c r="AE782" s="6">
        <f t="shared" si="263"/>
        <v>1461130</v>
      </c>
      <c r="AF782" s="6">
        <v>870000</v>
      </c>
      <c r="AG782" s="11">
        <f t="shared" si="261"/>
        <v>7225394</v>
      </c>
      <c r="AH782">
        <f t="shared" si="260"/>
        <v>1.9930026664783647</v>
      </c>
      <c r="AI782" s="53">
        <v>0.65</v>
      </c>
      <c r="AJ782" s="7" t="str">
        <f t="shared" si="267"/>
        <v>hp_7225394</v>
      </c>
      <c r="AK782" s="7" t="s">
        <v>3968</v>
      </c>
      <c r="AL782" s="7">
        <v>651740</v>
      </c>
      <c r="AM782" s="7">
        <f>INT(IF(MOD(Y782,3)=0,INT(AL782*0.55),INT(AL782*0.35)))</f>
        <v>228109</v>
      </c>
      <c r="AN782" s="54">
        <f t="shared" si="271"/>
        <v>844297</v>
      </c>
      <c r="AO782" s="7" t="str">
        <f t="shared" si="272"/>
        <v>atk_844297</v>
      </c>
      <c r="AP782" s="7" t="s">
        <v>3973</v>
      </c>
      <c r="AQ782" s="7" t="s">
        <v>3990</v>
      </c>
      <c r="AR782" s="7" t="s">
        <v>3975</v>
      </c>
      <c r="AS782" s="7" t="s">
        <v>3976</v>
      </c>
      <c r="AU782" s="7" t="str">
        <f t="shared" si="273"/>
        <v>hp_7225394;atk_844297;hit_500000;miss_65;cirt_0;cirtSub_-3500</v>
      </c>
    </row>
    <row r="783" spans="1:47" x14ac:dyDescent="0.2">
      <c r="A783" s="8" t="s">
        <v>3442</v>
      </c>
      <c r="B783" s="6" t="s">
        <v>3967</v>
      </c>
      <c r="C783" s="6">
        <v>1313675</v>
      </c>
      <c r="D783" s="6">
        <v>23771197</v>
      </c>
      <c r="E783" s="6" t="str">
        <f t="shared" si="268"/>
        <v>hp_23771197</v>
      </c>
      <c r="F783" s="7" t="s">
        <v>3968</v>
      </c>
      <c r="G783" s="6">
        <v>4718000</v>
      </c>
      <c r="H783" s="7">
        <f t="shared" si="276"/>
        <v>16022413</v>
      </c>
      <c r="I783" s="7" t="str">
        <f t="shared" si="269"/>
        <v>atk_16022413</v>
      </c>
      <c r="J783" s="7" t="s">
        <v>3973</v>
      </c>
      <c r="K783" s="7" t="s">
        <v>4000</v>
      </c>
      <c r="L783" s="7" t="s">
        <v>3975</v>
      </c>
      <c r="M783" s="7" t="s">
        <v>3976</v>
      </c>
      <c r="O783" s="7" t="str">
        <f t="shared" si="270"/>
        <v>hp_23771197;atk_16022413;hit_500000;miss_115;cirt_0;cirtSub_-3500</v>
      </c>
      <c r="V783" s="7" t="str">
        <f t="shared" si="266"/>
        <v>天气研究所8-3</v>
      </c>
      <c r="W783" s="7">
        <f t="shared" si="257"/>
        <v>1385</v>
      </c>
      <c r="X783" s="9" t="s">
        <v>1051</v>
      </c>
      <c r="Y783" s="9">
        <v>3</v>
      </c>
      <c r="Z783" s="8">
        <f t="shared" si="274"/>
        <v>4131</v>
      </c>
      <c r="AA783" s="6" t="s">
        <v>3967</v>
      </c>
      <c r="AB783" s="6">
        <v>3630860</v>
      </c>
      <c r="AC783" s="6">
        <f t="shared" si="258"/>
        <v>1.3525</v>
      </c>
      <c r="AD783" s="6">
        <f t="shared" si="259"/>
        <v>4910738</v>
      </c>
      <c r="AE783" s="6">
        <f t="shared" si="263"/>
        <v>1461130</v>
      </c>
      <c r="AF783" s="6">
        <v>870000</v>
      </c>
      <c r="AG783" s="11">
        <f t="shared" si="261"/>
        <v>7241868</v>
      </c>
      <c r="AH783">
        <f t="shared" si="260"/>
        <v>1.9945324248249725</v>
      </c>
      <c r="AI783" s="53">
        <v>0.65</v>
      </c>
      <c r="AJ783" s="7" t="str">
        <f t="shared" si="267"/>
        <v>hp_7241868</v>
      </c>
      <c r="AK783" s="7" t="s">
        <v>3968</v>
      </c>
      <c r="AL783" s="7">
        <v>652680</v>
      </c>
      <c r="AM783" s="7">
        <f>INT(IF(MOD(Y783,3)=0,INT(AL783*0.55),INT(AL783*0.35)))</f>
        <v>358974</v>
      </c>
      <c r="AN783" s="54">
        <f t="shared" si="271"/>
        <v>846164</v>
      </c>
      <c r="AO783" s="7" t="str">
        <f t="shared" si="272"/>
        <v>atk_846164</v>
      </c>
      <c r="AP783" s="7" t="s">
        <v>3973</v>
      </c>
      <c r="AQ783" s="7" t="s">
        <v>3990</v>
      </c>
      <c r="AR783" s="7" t="s">
        <v>3975</v>
      </c>
      <c r="AS783" s="7" t="s">
        <v>3976</v>
      </c>
      <c r="AU783" s="7" t="str">
        <f t="shared" si="273"/>
        <v>hp_7241868;atk_846164;hit_500000;miss_65;cirt_0;cirtSub_-3500</v>
      </c>
    </row>
    <row r="784" spans="1:47" x14ac:dyDescent="0.2">
      <c r="A784" s="8" t="s">
        <v>3442</v>
      </c>
      <c r="B784" s="6" t="s">
        <v>3967</v>
      </c>
      <c r="C784" s="6">
        <v>1313675</v>
      </c>
      <c r="D784" s="6">
        <v>23823053</v>
      </c>
      <c r="E784" s="6" t="str">
        <f t="shared" si="268"/>
        <v>hp_23823053</v>
      </c>
      <c r="F784" s="7" t="s">
        <v>3968</v>
      </c>
      <c r="G784" s="6">
        <v>4718000</v>
      </c>
      <c r="H784" s="7">
        <f t="shared" si="276"/>
        <v>16022413</v>
      </c>
      <c r="I784" s="7" t="str">
        <f t="shared" si="269"/>
        <v>atk_16022413</v>
      </c>
      <c r="J784" s="7" t="s">
        <v>3973</v>
      </c>
      <c r="K784" s="7" t="s">
        <v>4000</v>
      </c>
      <c r="L784" s="7" t="s">
        <v>3975</v>
      </c>
      <c r="M784" s="7" t="s">
        <v>3976</v>
      </c>
      <c r="O784" s="7" t="str">
        <f t="shared" si="270"/>
        <v>hp_23823053;atk_16022413;hit_500000;miss_115;cirt_0;cirtSub_-3500</v>
      </c>
      <c r="V784" s="7" t="str">
        <f t="shared" si="266"/>
        <v>天气研究所8-4</v>
      </c>
      <c r="W784" s="7">
        <f t="shared" si="257"/>
        <v>1387</v>
      </c>
      <c r="X784" s="9" t="s">
        <v>1051</v>
      </c>
      <c r="Y784" s="9">
        <v>4</v>
      </c>
      <c r="Z784" s="8">
        <f t="shared" si="274"/>
        <v>4135</v>
      </c>
      <c r="AA784" s="6" t="s">
        <v>3967</v>
      </c>
      <c r="AB784" s="6">
        <v>3636341</v>
      </c>
      <c r="AC784" s="6">
        <f t="shared" si="258"/>
        <v>1.3525</v>
      </c>
      <c r="AD784" s="6">
        <f t="shared" si="259"/>
        <v>4918151</v>
      </c>
      <c r="AE784" s="6">
        <f t="shared" si="263"/>
        <v>1461130</v>
      </c>
      <c r="AF784" s="6">
        <v>870000</v>
      </c>
      <c r="AG784" s="11">
        <f t="shared" si="261"/>
        <v>7249281</v>
      </c>
      <c r="AH784">
        <f t="shared" si="260"/>
        <v>1.9935646849401638</v>
      </c>
      <c r="AI784" s="53">
        <v>0.65</v>
      </c>
      <c r="AJ784" s="7" t="str">
        <f t="shared" si="267"/>
        <v>hp_7249281</v>
      </c>
      <c r="AK784" s="7" t="s">
        <v>3968</v>
      </c>
      <c r="AL784" s="7">
        <v>653620</v>
      </c>
      <c r="AM784" s="7">
        <f>INT(IF(MOD(Y784,3)=0,INT(AL784*0.55),INT(AL784*0.35)))</f>
        <v>228767</v>
      </c>
      <c r="AN784" s="54">
        <f t="shared" si="271"/>
        <v>846971</v>
      </c>
      <c r="AO784" s="7" t="str">
        <f t="shared" si="272"/>
        <v>atk_846971</v>
      </c>
      <c r="AP784" s="7" t="s">
        <v>3973</v>
      </c>
      <c r="AQ784" s="7" t="s">
        <v>3990</v>
      </c>
      <c r="AR784" s="7" t="s">
        <v>3975</v>
      </c>
      <c r="AS784" s="7" t="s">
        <v>3976</v>
      </c>
      <c r="AU784" s="7" t="str">
        <f t="shared" si="273"/>
        <v>hp_7249281;atk_846971;hit_500000;miss_65;cirt_0;cirtSub_-3500</v>
      </c>
    </row>
    <row r="785" spans="1:47" x14ac:dyDescent="0.2">
      <c r="A785" s="8" t="s">
        <v>3442</v>
      </c>
      <c r="B785" s="6" t="s">
        <v>3967</v>
      </c>
      <c r="C785" s="6">
        <v>1313675</v>
      </c>
      <c r="D785" s="6">
        <v>23874985</v>
      </c>
      <c r="E785" s="6" t="str">
        <f t="shared" si="268"/>
        <v>hp_23874985</v>
      </c>
      <c r="F785" s="7" t="s">
        <v>3968</v>
      </c>
      <c r="G785" s="6">
        <v>4718000</v>
      </c>
      <c r="H785" s="7">
        <f t="shared" si="276"/>
        <v>16022413</v>
      </c>
      <c r="I785" s="7" t="str">
        <f t="shared" si="269"/>
        <v>atk_16022413</v>
      </c>
      <c r="J785" s="7" t="s">
        <v>3973</v>
      </c>
      <c r="K785" s="7" t="s">
        <v>4000</v>
      </c>
      <c r="L785" s="7" t="s">
        <v>3975</v>
      </c>
      <c r="M785" s="7" t="s">
        <v>3976</v>
      </c>
      <c r="O785" s="7" t="str">
        <f t="shared" si="270"/>
        <v>hp_23874985;atk_16022413;hit_500000;miss_115;cirt_0;cirtSub_-3500</v>
      </c>
      <c r="V785" s="7" t="str">
        <f t="shared" si="266"/>
        <v>天气研究所8-5</v>
      </c>
      <c r="W785" s="7">
        <f t="shared" si="257"/>
        <v>1389</v>
      </c>
      <c r="X785" s="9" t="s">
        <v>1051</v>
      </c>
      <c r="Y785" s="9">
        <v>5</v>
      </c>
      <c r="Z785" s="8">
        <f t="shared" si="274"/>
        <v>4140</v>
      </c>
      <c r="AA785" s="6" t="s">
        <v>3967</v>
      </c>
      <c r="AB785" s="6">
        <v>3641821</v>
      </c>
      <c r="AC785" s="6">
        <f t="shared" si="258"/>
        <v>1.3525</v>
      </c>
      <c r="AD785" s="6">
        <f t="shared" si="259"/>
        <v>4925562</v>
      </c>
      <c r="AE785" s="6">
        <f t="shared" si="263"/>
        <v>1461130</v>
      </c>
      <c r="AF785" s="6">
        <v>870000</v>
      </c>
      <c r="AG785" s="11">
        <f t="shared" si="261"/>
        <v>7256692</v>
      </c>
      <c r="AH785">
        <f t="shared" si="260"/>
        <v>1.9925998559511848</v>
      </c>
      <c r="AI785" s="53">
        <v>0.65</v>
      </c>
      <c r="AJ785" s="7" t="str">
        <f t="shared" si="267"/>
        <v>hp_7256692</v>
      </c>
      <c r="AK785" s="7" t="s">
        <v>3968</v>
      </c>
      <c r="AL785" s="7">
        <v>654560</v>
      </c>
      <c r="AM785" s="7">
        <f>INT(IF(MOD(Y785,3)=0,INT(AL785*0.55),INT(AL785*0.35)))</f>
        <v>229096</v>
      </c>
      <c r="AN785" s="54">
        <f t="shared" si="271"/>
        <v>847779</v>
      </c>
      <c r="AO785" s="7" t="str">
        <f t="shared" si="272"/>
        <v>atk_847779</v>
      </c>
      <c r="AP785" s="7" t="s">
        <v>3973</v>
      </c>
      <c r="AQ785" s="7" t="s">
        <v>3990</v>
      </c>
      <c r="AR785" s="7" t="s">
        <v>3975</v>
      </c>
      <c r="AS785" s="7" t="s">
        <v>3976</v>
      </c>
      <c r="AU785" s="7" t="str">
        <f t="shared" si="273"/>
        <v>hp_7256692;atk_847779;hit_500000;miss_65;cirt_0;cirtSub_-3500</v>
      </c>
    </row>
    <row r="786" spans="1:47" x14ac:dyDescent="0.2">
      <c r="A786" s="8" t="s">
        <v>3443</v>
      </c>
      <c r="B786" s="6" t="s">
        <v>3967</v>
      </c>
      <c r="C786" s="6">
        <v>1324125</v>
      </c>
      <c r="D786" s="6">
        <v>24008390</v>
      </c>
      <c r="E786" s="6" t="str">
        <f t="shared" si="268"/>
        <v>hp_24008390</v>
      </c>
      <c r="F786" s="7" t="s">
        <v>3968</v>
      </c>
      <c r="G786" s="6">
        <v>4757000</v>
      </c>
      <c r="H786" s="7">
        <f t="shared" si="276"/>
        <v>16200605</v>
      </c>
      <c r="I786" s="7" t="str">
        <f t="shared" si="269"/>
        <v>atk_16200605</v>
      </c>
      <c r="J786" s="7" t="s">
        <v>3973</v>
      </c>
      <c r="K786" s="7" t="s">
        <v>4000</v>
      </c>
      <c r="L786" s="7" t="s">
        <v>3975</v>
      </c>
      <c r="M786" s="7" t="s">
        <v>3976</v>
      </c>
      <c r="O786" s="7" t="str">
        <f t="shared" si="270"/>
        <v>hp_24008390;atk_16200605;hit_500000;miss_115;cirt_0;cirtSub_-3500</v>
      </c>
      <c r="V786" s="7" t="str">
        <f t="shared" si="266"/>
        <v>天气研究所8-6</v>
      </c>
      <c r="W786" s="7">
        <f t="shared" si="257"/>
        <v>1391</v>
      </c>
      <c r="X786" s="9" t="s">
        <v>1051</v>
      </c>
      <c r="Y786" s="9">
        <v>6</v>
      </c>
      <c r="Z786" s="8">
        <f t="shared" si="274"/>
        <v>4146</v>
      </c>
      <c r="AA786" s="6" t="s">
        <v>3967</v>
      </c>
      <c r="AB786" s="6">
        <v>3647303</v>
      </c>
      <c r="AC786" s="6">
        <f t="shared" si="258"/>
        <v>1.355</v>
      </c>
      <c r="AD786" s="6">
        <f t="shared" si="259"/>
        <v>4942095</v>
      </c>
      <c r="AE786" s="6">
        <f t="shared" si="263"/>
        <v>1461130</v>
      </c>
      <c r="AF786" s="6">
        <v>870000</v>
      </c>
      <c r="AG786" s="11">
        <f t="shared" si="261"/>
        <v>7273225</v>
      </c>
      <c r="AH786">
        <f t="shared" si="260"/>
        <v>1.9941378602216486</v>
      </c>
      <c r="AI786" s="53">
        <v>0.65</v>
      </c>
      <c r="AJ786" s="7" t="str">
        <f t="shared" si="267"/>
        <v>hp_7273225</v>
      </c>
      <c r="AK786" s="7" t="s">
        <v>3968</v>
      </c>
      <c r="AL786" s="7">
        <v>655500</v>
      </c>
      <c r="AM786" s="7">
        <f>INT(IF(MOD(Y786,3)=0,INT(AL786*0.55),INT(AL786*0.35)))</f>
        <v>360525</v>
      </c>
      <c r="AN786" s="54">
        <f t="shared" si="271"/>
        <v>849652</v>
      </c>
      <c r="AO786" s="7" t="str">
        <f t="shared" si="272"/>
        <v>atk_849652</v>
      </c>
      <c r="AP786" s="7" t="s">
        <v>3973</v>
      </c>
      <c r="AQ786" s="7" t="s">
        <v>3990</v>
      </c>
      <c r="AR786" s="7" t="s">
        <v>3975</v>
      </c>
      <c r="AS786" s="7" t="s">
        <v>3976</v>
      </c>
      <c r="AU786" s="7" t="str">
        <f t="shared" si="273"/>
        <v>hp_7273225;atk_849652;hit_500000;miss_65;cirt_0;cirtSub_-3500</v>
      </c>
    </row>
    <row r="787" spans="1:47" x14ac:dyDescent="0.2">
      <c r="A787" s="8" t="s">
        <v>3443</v>
      </c>
      <c r="B787" s="6" t="s">
        <v>3967</v>
      </c>
      <c r="C787" s="6">
        <v>1324125</v>
      </c>
      <c r="D787" s="6">
        <v>24060514</v>
      </c>
      <c r="E787" s="6" t="str">
        <f t="shared" si="268"/>
        <v>hp_24060514</v>
      </c>
      <c r="F787" s="7" t="s">
        <v>3968</v>
      </c>
      <c r="G787" s="6">
        <v>4757000</v>
      </c>
      <c r="H787" s="7">
        <f t="shared" si="276"/>
        <v>16200605</v>
      </c>
      <c r="I787" s="7" t="str">
        <f t="shared" si="269"/>
        <v>atk_16200605</v>
      </c>
      <c r="J787" s="7" t="s">
        <v>3973</v>
      </c>
      <c r="K787" s="7" t="s">
        <v>4000</v>
      </c>
      <c r="L787" s="7" t="s">
        <v>3975</v>
      </c>
      <c r="M787" s="7" t="s">
        <v>3976</v>
      </c>
      <c r="O787" s="7" t="str">
        <f t="shared" si="270"/>
        <v>hp_24060514;atk_16200605;hit_500000;miss_115;cirt_0;cirtSub_-3500</v>
      </c>
      <c r="V787" s="7" t="str">
        <f t="shared" si="266"/>
        <v>天气研究所8-7</v>
      </c>
      <c r="W787" s="7">
        <f t="shared" si="257"/>
        <v>1393</v>
      </c>
      <c r="X787" s="9" t="s">
        <v>1051</v>
      </c>
      <c r="Y787" s="9">
        <v>7</v>
      </c>
      <c r="Z787" s="8">
        <f t="shared" si="274"/>
        <v>4153</v>
      </c>
      <c r="AA787" s="6" t="s">
        <v>3967</v>
      </c>
      <c r="AB787" s="6">
        <v>3652785</v>
      </c>
      <c r="AC787" s="6">
        <f t="shared" si="258"/>
        <v>1.355</v>
      </c>
      <c r="AD787" s="6">
        <f t="shared" si="259"/>
        <v>4949523</v>
      </c>
      <c r="AE787" s="6">
        <f t="shared" si="263"/>
        <v>1461130</v>
      </c>
      <c r="AF787" s="6">
        <v>870000</v>
      </c>
      <c r="AG787" s="11">
        <f t="shared" si="261"/>
        <v>7280653</v>
      </c>
      <c r="AH787">
        <f t="shared" si="260"/>
        <v>1.9931786294567022</v>
      </c>
      <c r="AI787" s="53">
        <v>0.65</v>
      </c>
      <c r="AJ787" s="7" t="str">
        <f t="shared" si="267"/>
        <v>hp_7280653</v>
      </c>
      <c r="AK787" s="7" t="s">
        <v>3968</v>
      </c>
      <c r="AL787" s="7">
        <v>656440</v>
      </c>
      <c r="AM787" s="7">
        <f>INT(IF(MOD(Y787,3)=0,INT(AL787*0.55),INT(AL787*0.35)))</f>
        <v>229754</v>
      </c>
      <c r="AN787" s="54">
        <f t="shared" si="271"/>
        <v>850461</v>
      </c>
      <c r="AO787" s="7" t="str">
        <f t="shared" si="272"/>
        <v>atk_850461</v>
      </c>
      <c r="AP787" s="7" t="s">
        <v>3973</v>
      </c>
      <c r="AQ787" s="7" t="s">
        <v>3990</v>
      </c>
      <c r="AR787" s="7" t="s">
        <v>3975</v>
      </c>
      <c r="AS787" s="7" t="s">
        <v>3976</v>
      </c>
      <c r="AU787" s="7" t="str">
        <f t="shared" si="273"/>
        <v>hp_7280653;atk_850461;hit_500000;miss_65;cirt_0;cirtSub_-3500</v>
      </c>
    </row>
    <row r="788" spans="1:47" x14ac:dyDescent="0.2">
      <c r="A788" s="8" t="s">
        <v>3443</v>
      </c>
      <c r="B788" s="6" t="s">
        <v>3967</v>
      </c>
      <c r="C788" s="6">
        <v>1324125</v>
      </c>
      <c r="D788" s="6">
        <v>24112713</v>
      </c>
      <c r="E788" s="6" t="str">
        <f t="shared" si="268"/>
        <v>hp_24112713</v>
      </c>
      <c r="F788" s="7" t="s">
        <v>3968</v>
      </c>
      <c r="G788" s="6">
        <v>4757000</v>
      </c>
      <c r="H788" s="7">
        <f t="shared" si="276"/>
        <v>16200605</v>
      </c>
      <c r="I788" s="7" t="str">
        <f t="shared" si="269"/>
        <v>atk_16200605</v>
      </c>
      <c r="J788" s="7" t="s">
        <v>3973</v>
      </c>
      <c r="K788" s="7" t="s">
        <v>4000</v>
      </c>
      <c r="L788" s="7" t="s">
        <v>3975</v>
      </c>
      <c r="M788" s="7" t="s">
        <v>3976</v>
      </c>
      <c r="O788" s="7" t="str">
        <f t="shared" si="270"/>
        <v>hp_24112713;atk_16200605;hit_500000;miss_115;cirt_0;cirtSub_-3500</v>
      </c>
      <c r="V788" s="7" t="str">
        <f t="shared" si="266"/>
        <v>天气研究所8-8</v>
      </c>
      <c r="W788" s="7">
        <f t="shared" si="257"/>
        <v>1395</v>
      </c>
      <c r="X788" s="9" t="s">
        <v>1051</v>
      </c>
      <c r="Y788" s="9">
        <v>8</v>
      </c>
      <c r="Z788" s="8">
        <f t="shared" si="274"/>
        <v>4161</v>
      </c>
      <c r="AA788" s="6" t="s">
        <v>3967</v>
      </c>
      <c r="AB788" s="6">
        <v>3658269</v>
      </c>
      <c r="AC788" s="6">
        <f t="shared" si="258"/>
        <v>1.355</v>
      </c>
      <c r="AD788" s="6">
        <f t="shared" si="259"/>
        <v>4956954</v>
      </c>
      <c r="AE788" s="6">
        <f t="shared" si="263"/>
        <v>1461130</v>
      </c>
      <c r="AF788" s="6">
        <v>870000</v>
      </c>
      <c r="AG788" s="11">
        <f t="shared" si="261"/>
        <v>7288084</v>
      </c>
      <c r="AH788">
        <f t="shared" si="260"/>
        <v>1.9922220044507388</v>
      </c>
      <c r="AI788" s="53">
        <v>0.65</v>
      </c>
      <c r="AJ788" s="7" t="str">
        <f t="shared" si="267"/>
        <v>hp_7288084</v>
      </c>
      <c r="AK788" s="7" t="s">
        <v>3968</v>
      </c>
      <c r="AL788" s="7">
        <v>657380</v>
      </c>
      <c r="AM788" s="7">
        <f>INT(IF(MOD(Y788,3)=0,INT(AL788*0.55),INT(AL788*0.35)))</f>
        <v>230083</v>
      </c>
      <c r="AN788" s="54">
        <f t="shared" si="271"/>
        <v>851270</v>
      </c>
      <c r="AO788" s="7" t="str">
        <f t="shared" si="272"/>
        <v>atk_851270</v>
      </c>
      <c r="AP788" s="7" t="s">
        <v>3973</v>
      </c>
      <c r="AQ788" s="7" t="s">
        <v>3990</v>
      </c>
      <c r="AR788" s="7" t="s">
        <v>3975</v>
      </c>
      <c r="AS788" s="7" t="s">
        <v>3976</v>
      </c>
      <c r="AU788" s="7" t="str">
        <f t="shared" si="273"/>
        <v>hp_7288084;atk_851270;hit_500000;miss_65;cirt_0;cirtSub_-3500</v>
      </c>
    </row>
    <row r="789" spans="1:47" x14ac:dyDescent="0.2">
      <c r="A789" s="8" t="s">
        <v>3444</v>
      </c>
      <c r="B789" s="6" t="s">
        <v>3967</v>
      </c>
      <c r="C789" s="6">
        <v>1334575</v>
      </c>
      <c r="D789" s="6">
        <v>24246829</v>
      </c>
      <c r="E789" s="6" t="str">
        <f t="shared" si="268"/>
        <v>hp_24246829</v>
      </c>
      <c r="F789" s="7" t="s">
        <v>3968</v>
      </c>
      <c r="G789" s="6">
        <v>4796000</v>
      </c>
      <c r="H789" s="7">
        <f t="shared" si="276"/>
        <v>16379596</v>
      </c>
      <c r="I789" s="7" t="str">
        <f t="shared" si="269"/>
        <v>atk_16379596</v>
      </c>
      <c r="J789" s="7" t="s">
        <v>3973</v>
      </c>
      <c r="K789" s="7" t="s">
        <v>4000</v>
      </c>
      <c r="L789" s="7" t="s">
        <v>3975</v>
      </c>
      <c r="M789" s="7" t="s">
        <v>3976</v>
      </c>
      <c r="O789" s="7" t="str">
        <f t="shared" si="270"/>
        <v>hp_24246829;atk_16379596;hit_500000;miss_115;cirt_0;cirtSub_-3500</v>
      </c>
      <c r="V789" s="7" t="str">
        <f t="shared" si="266"/>
        <v>天气研究所8-9</v>
      </c>
      <c r="W789" s="7">
        <f t="shared" si="257"/>
        <v>1397</v>
      </c>
      <c r="X789" s="9" t="s">
        <v>1051</v>
      </c>
      <c r="Y789" s="9">
        <v>9</v>
      </c>
      <c r="Z789" s="8">
        <f t="shared" si="274"/>
        <v>4170</v>
      </c>
      <c r="AA789" s="6" t="s">
        <v>3967</v>
      </c>
      <c r="AB789" s="6">
        <v>3663752</v>
      </c>
      <c r="AC789" s="6">
        <f t="shared" si="258"/>
        <v>1.3575000000000002</v>
      </c>
      <c r="AD789" s="6">
        <f t="shared" si="259"/>
        <v>4973543</v>
      </c>
      <c r="AE789" s="6">
        <f t="shared" si="263"/>
        <v>1461130</v>
      </c>
      <c r="AF789" s="6">
        <v>870000</v>
      </c>
      <c r="AG789" s="11">
        <f t="shared" si="261"/>
        <v>7304673</v>
      </c>
      <c r="AH789">
        <f t="shared" si="260"/>
        <v>1.9937684100888924</v>
      </c>
      <c r="AI789" s="53">
        <v>0.65</v>
      </c>
      <c r="AJ789" s="7" t="str">
        <f t="shared" si="267"/>
        <v>hp_7304673</v>
      </c>
      <c r="AK789" s="7" t="s">
        <v>3968</v>
      </c>
      <c r="AL789" s="7">
        <v>658320</v>
      </c>
      <c r="AM789" s="7">
        <f>INT(IF(MOD(Y789,3)=0,INT(AL789*0.55),INT(AL789*0.35)))</f>
        <v>362076</v>
      </c>
      <c r="AN789" s="54">
        <f t="shared" si="271"/>
        <v>853149</v>
      </c>
      <c r="AO789" s="7" t="str">
        <f t="shared" si="272"/>
        <v>atk_853149</v>
      </c>
      <c r="AP789" s="7" t="s">
        <v>3973</v>
      </c>
      <c r="AQ789" s="7" t="s">
        <v>3990</v>
      </c>
      <c r="AR789" s="7" t="s">
        <v>3975</v>
      </c>
      <c r="AS789" s="7" t="s">
        <v>3976</v>
      </c>
      <c r="AU789" s="7" t="str">
        <f t="shared" si="273"/>
        <v>hp_7304673;atk_853149;hit_500000;miss_65;cirt_0;cirtSub_-3500</v>
      </c>
    </row>
    <row r="790" spans="1:47" s="12" customFormat="1" x14ac:dyDescent="0.2">
      <c r="A790" s="8" t="s">
        <v>3444</v>
      </c>
      <c r="B790" s="6" t="s">
        <v>3967</v>
      </c>
      <c r="C790" s="6">
        <v>1334575</v>
      </c>
      <c r="D790" s="6">
        <v>24299218</v>
      </c>
      <c r="E790" s="6" t="str">
        <f t="shared" si="268"/>
        <v>hp_24299218</v>
      </c>
      <c r="F790" s="7" t="s">
        <v>3968</v>
      </c>
      <c r="G790" s="6">
        <v>4796000</v>
      </c>
      <c r="H790" s="7">
        <f t="shared" si="276"/>
        <v>16379596</v>
      </c>
      <c r="I790" s="7" t="str">
        <f t="shared" si="269"/>
        <v>atk_16379596</v>
      </c>
      <c r="J790" s="7" t="s">
        <v>3973</v>
      </c>
      <c r="K790" s="7" t="s">
        <v>4000</v>
      </c>
      <c r="L790" s="7" t="s">
        <v>3975</v>
      </c>
      <c r="M790" s="7" t="s">
        <v>3976</v>
      </c>
      <c r="N790" s="7"/>
      <c r="O790" s="7" t="str">
        <f t="shared" si="270"/>
        <v>hp_24299218;atk_16379596;hit_500000;miss_115;cirt_0;cirtSub_-3500</v>
      </c>
      <c r="P790" s="7"/>
      <c r="Q790" s="7"/>
      <c r="R790" s="7"/>
      <c r="S790" s="7"/>
      <c r="T790" s="7"/>
      <c r="V790" s="12" t="str">
        <f t="shared" si="266"/>
        <v>天气研究所8-10</v>
      </c>
      <c r="W790" s="12">
        <f t="shared" si="257"/>
        <v>1399</v>
      </c>
      <c r="X790" s="5" t="s">
        <v>1051</v>
      </c>
      <c r="Y790" s="5">
        <v>10</v>
      </c>
      <c r="Z790" s="5">
        <f t="shared" si="274"/>
        <v>4180</v>
      </c>
      <c r="AA790" s="11" t="s">
        <v>3967</v>
      </c>
      <c r="AB790" s="11">
        <v>3669237</v>
      </c>
      <c r="AC790" s="11">
        <f t="shared" si="258"/>
        <v>1.3575000000000002</v>
      </c>
      <c r="AD790" s="11">
        <f t="shared" si="259"/>
        <v>4980989</v>
      </c>
      <c r="AE790" s="6">
        <f t="shared" si="263"/>
        <v>1461130</v>
      </c>
      <c r="AF790" s="11">
        <v>870000</v>
      </c>
      <c r="AG790" s="11">
        <f t="shared" si="261"/>
        <v>7312119</v>
      </c>
      <c r="AH790">
        <f t="shared" si="260"/>
        <v>1.9928173077945088</v>
      </c>
      <c r="AI790" s="53">
        <v>0.65</v>
      </c>
      <c r="AJ790" s="7" t="str">
        <f t="shared" si="267"/>
        <v>hp_7312119</v>
      </c>
      <c r="AK790" s="12" t="s">
        <v>3968</v>
      </c>
      <c r="AL790" s="12">
        <v>659260</v>
      </c>
      <c r="AM790" s="7">
        <f>INT(IF(MOD(Y790,3)=0,INT(AL790*0.55),INT(AL790*0.35)))</f>
        <v>230741</v>
      </c>
      <c r="AN790" s="54">
        <f t="shared" si="271"/>
        <v>853960</v>
      </c>
      <c r="AO790" s="7" t="str">
        <f t="shared" si="272"/>
        <v>atk_853960</v>
      </c>
      <c r="AP790" s="12" t="s">
        <v>3973</v>
      </c>
      <c r="AQ790" s="12" t="s">
        <v>3990</v>
      </c>
      <c r="AR790" s="12" t="s">
        <v>3975</v>
      </c>
      <c r="AS790" s="12" t="s">
        <v>3976</v>
      </c>
      <c r="AU790" s="12" t="str">
        <f t="shared" si="273"/>
        <v>hp_7312119;atk_853960;hit_500000;miss_65;cirt_0;cirtSub_-3500</v>
      </c>
    </row>
    <row r="791" spans="1:47" x14ac:dyDescent="0.2">
      <c r="A791" s="8" t="s">
        <v>3444</v>
      </c>
      <c r="B791" s="6" t="s">
        <v>3967</v>
      </c>
      <c r="C791" s="6">
        <v>1334575</v>
      </c>
      <c r="D791" s="6">
        <v>24351674</v>
      </c>
      <c r="E791" s="6" t="str">
        <f t="shared" si="268"/>
        <v>hp_24351674</v>
      </c>
      <c r="F791" s="7" t="s">
        <v>3968</v>
      </c>
      <c r="G791" s="6">
        <v>4796000</v>
      </c>
      <c r="H791" s="7">
        <f t="shared" si="276"/>
        <v>16379596</v>
      </c>
      <c r="I791" s="7" t="str">
        <f t="shared" si="269"/>
        <v>atk_16379596</v>
      </c>
      <c r="J791" s="7" t="s">
        <v>3973</v>
      </c>
      <c r="K791" s="7" t="s">
        <v>4000</v>
      </c>
      <c r="L791" s="7" t="s">
        <v>3975</v>
      </c>
      <c r="M791" s="7" t="s">
        <v>3976</v>
      </c>
      <c r="O791" s="7" t="str">
        <f t="shared" si="270"/>
        <v>hp_24351674;atk_16379596;hit_500000;miss_115;cirt_0;cirtSub_-3500</v>
      </c>
      <c r="V791" s="7" t="str">
        <f t="shared" si="266"/>
        <v>天气研究所9-1</v>
      </c>
      <c r="W791" s="7">
        <f t="shared" si="257"/>
        <v>1401</v>
      </c>
      <c r="X791" s="9" t="s">
        <v>1052</v>
      </c>
      <c r="Y791" s="9">
        <v>1</v>
      </c>
      <c r="Z791" s="8">
        <f t="shared" si="274"/>
        <v>4181</v>
      </c>
      <c r="AA791" s="6" t="s">
        <v>3967</v>
      </c>
      <c r="AB791" s="6">
        <v>3674722</v>
      </c>
      <c r="AC791" s="6">
        <f t="shared" si="258"/>
        <v>1.3599999999999999</v>
      </c>
      <c r="AD791" s="6">
        <f t="shared" si="259"/>
        <v>4997621</v>
      </c>
      <c r="AE791" s="6">
        <f t="shared" ref="AE791" si="278">IF(MOD(Y791,1)=0,INT(AD790*0.3),0)</f>
        <v>1494296</v>
      </c>
      <c r="AF791" s="6">
        <v>870000</v>
      </c>
      <c r="AG791" s="11">
        <f t="shared" si="261"/>
        <v>7361917</v>
      </c>
      <c r="AH791">
        <f t="shared" si="260"/>
        <v>2.003394270369296</v>
      </c>
      <c r="AI791" s="53">
        <v>0.65</v>
      </c>
      <c r="AJ791" s="7" t="str">
        <f t="shared" si="267"/>
        <v>hp_7361917</v>
      </c>
      <c r="AK791" s="7" t="s">
        <v>3968</v>
      </c>
      <c r="AL791" s="7">
        <v>660200</v>
      </c>
      <c r="AM791" s="7">
        <f>INT(IF(MOD(Y791,3)=0,INT(AL791*0.55),INT(AL791*0.35)))</f>
        <v>231070</v>
      </c>
      <c r="AN791" s="54">
        <f t="shared" si="271"/>
        <v>859716</v>
      </c>
      <c r="AO791" s="7" t="str">
        <f t="shared" si="272"/>
        <v>atk_859716</v>
      </c>
      <c r="AP791" s="7" t="s">
        <v>3973</v>
      </c>
      <c r="AQ791" s="7" t="s">
        <v>3990</v>
      </c>
      <c r="AR791" s="7" t="s">
        <v>3975</v>
      </c>
      <c r="AS791" s="7" t="s">
        <v>3976</v>
      </c>
      <c r="AU791" s="7" t="str">
        <f t="shared" si="273"/>
        <v>hp_7361917;atk_859716;hit_500000;miss_65;cirt_0;cirtSub_-3500</v>
      </c>
    </row>
    <row r="792" spans="1:47" x14ac:dyDescent="0.2">
      <c r="A792" s="8" t="s">
        <v>3445</v>
      </c>
      <c r="B792" s="6" t="s">
        <v>3967</v>
      </c>
      <c r="C792" s="6">
        <v>1345025</v>
      </c>
      <c r="D792" s="6">
        <v>24486481</v>
      </c>
      <c r="E792" s="6" t="str">
        <f t="shared" si="268"/>
        <v>hp_24486481</v>
      </c>
      <c r="F792" s="7" t="s">
        <v>3968</v>
      </c>
      <c r="G792" s="6">
        <v>4835000</v>
      </c>
      <c r="H792" s="7">
        <f t="shared" si="276"/>
        <v>16559387</v>
      </c>
      <c r="I792" s="7" t="str">
        <f t="shared" si="269"/>
        <v>atk_16559387</v>
      </c>
      <c r="J792" s="7" t="s">
        <v>3973</v>
      </c>
      <c r="K792" s="7" t="s">
        <v>4000</v>
      </c>
      <c r="L792" s="7" t="s">
        <v>3975</v>
      </c>
      <c r="M792" s="7" t="s">
        <v>3976</v>
      </c>
      <c r="O792" s="7" t="str">
        <f t="shared" si="270"/>
        <v>hp_24486481;atk_16559387;hit_500000;miss_115;cirt_0;cirtSub_-3500</v>
      </c>
      <c r="V792" s="7" t="str">
        <f t="shared" si="266"/>
        <v>天气研究所9-2</v>
      </c>
      <c r="W792" s="7">
        <f t="shared" si="257"/>
        <v>1403</v>
      </c>
      <c r="X792" s="9" t="s">
        <v>1052</v>
      </c>
      <c r="Y792" s="9">
        <v>2</v>
      </c>
      <c r="Z792" s="8">
        <f t="shared" si="274"/>
        <v>4183</v>
      </c>
      <c r="AA792" s="6" t="s">
        <v>3967</v>
      </c>
      <c r="AB792" s="6">
        <v>3680208</v>
      </c>
      <c r="AC792" s="6">
        <f t="shared" si="258"/>
        <v>1.3599999999999999</v>
      </c>
      <c r="AD792" s="6">
        <f t="shared" si="259"/>
        <v>5005082</v>
      </c>
      <c r="AE792" s="6">
        <f t="shared" si="263"/>
        <v>1494296</v>
      </c>
      <c r="AF792" s="6">
        <v>870000</v>
      </c>
      <c r="AG792" s="11">
        <f t="shared" si="261"/>
        <v>7369378</v>
      </c>
      <c r="AH792">
        <f t="shared" si="260"/>
        <v>2.0024351884458707</v>
      </c>
      <c r="AI792" s="53">
        <v>0.65</v>
      </c>
      <c r="AJ792" s="7" t="str">
        <f t="shared" si="267"/>
        <v>hp_7369378</v>
      </c>
      <c r="AK792" s="7" t="s">
        <v>3968</v>
      </c>
      <c r="AL792" s="7">
        <v>661140</v>
      </c>
      <c r="AM792" s="7">
        <f>INT(IF(MOD(Y792,3)=0,INT(AL792*0.55),INT(AL792*0.35)))</f>
        <v>231399</v>
      </c>
      <c r="AN792" s="54">
        <f t="shared" si="271"/>
        <v>860528</v>
      </c>
      <c r="AO792" s="7" t="str">
        <f t="shared" si="272"/>
        <v>atk_860528</v>
      </c>
      <c r="AP792" s="7" t="s">
        <v>3973</v>
      </c>
      <c r="AQ792" s="7" t="s">
        <v>3990</v>
      </c>
      <c r="AR792" s="7" t="s">
        <v>3975</v>
      </c>
      <c r="AS792" s="7" t="s">
        <v>3976</v>
      </c>
      <c r="AU792" s="7" t="str">
        <f t="shared" si="273"/>
        <v>hp_7369378;atk_860528;hit_500000;miss_65;cirt_0;cirtSub_-3500</v>
      </c>
    </row>
    <row r="793" spans="1:47" x14ac:dyDescent="0.2">
      <c r="A793" s="8" t="s">
        <v>3445</v>
      </c>
      <c r="B793" s="6" t="s">
        <v>3967</v>
      </c>
      <c r="C793" s="6">
        <v>1345025</v>
      </c>
      <c r="D793" s="6">
        <v>24539121</v>
      </c>
      <c r="E793" s="6" t="str">
        <f t="shared" si="268"/>
        <v>hp_24539121</v>
      </c>
      <c r="F793" s="7" t="s">
        <v>3968</v>
      </c>
      <c r="G793" s="6">
        <v>4835000</v>
      </c>
      <c r="H793" s="7">
        <f t="shared" si="276"/>
        <v>16559387</v>
      </c>
      <c r="I793" s="7" t="str">
        <f t="shared" si="269"/>
        <v>atk_16559387</v>
      </c>
      <c r="J793" s="7" t="s">
        <v>3973</v>
      </c>
      <c r="K793" s="7" t="s">
        <v>4000</v>
      </c>
      <c r="L793" s="7" t="s">
        <v>3975</v>
      </c>
      <c r="M793" s="7" t="s">
        <v>3976</v>
      </c>
      <c r="O793" s="7" t="str">
        <f t="shared" si="270"/>
        <v>hp_24539121;atk_16559387;hit_500000;miss_115;cirt_0;cirtSub_-3500</v>
      </c>
      <c r="V793" s="7" t="str">
        <f t="shared" si="266"/>
        <v>天气研究所9-3</v>
      </c>
      <c r="W793" s="7">
        <f t="shared" si="257"/>
        <v>1405</v>
      </c>
      <c r="X793" s="9" t="s">
        <v>1052</v>
      </c>
      <c r="Y793" s="9">
        <v>3</v>
      </c>
      <c r="Z793" s="8">
        <f t="shared" si="274"/>
        <v>4186</v>
      </c>
      <c r="AA793" s="6" t="s">
        <v>3967</v>
      </c>
      <c r="AB793" s="6">
        <v>3685695</v>
      </c>
      <c r="AC793" s="6">
        <f t="shared" si="258"/>
        <v>1.3624999999999998</v>
      </c>
      <c r="AD793" s="6">
        <f t="shared" si="259"/>
        <v>5021759</v>
      </c>
      <c r="AE793" s="6">
        <f t="shared" si="263"/>
        <v>1494296</v>
      </c>
      <c r="AF793" s="6">
        <v>870000</v>
      </c>
      <c r="AG793" s="11">
        <f t="shared" si="261"/>
        <v>7386055</v>
      </c>
      <c r="AH793">
        <f t="shared" si="260"/>
        <v>2.003978896788801</v>
      </c>
      <c r="AI793" s="53">
        <v>0.65</v>
      </c>
      <c r="AJ793" s="7" t="str">
        <f t="shared" si="267"/>
        <v>hp_7386055</v>
      </c>
      <c r="AK793" s="7" t="s">
        <v>3968</v>
      </c>
      <c r="AL793" s="7">
        <v>662080</v>
      </c>
      <c r="AM793" s="7">
        <f>INT(IF(MOD(Y793,3)=0,INT(AL793*0.55),INT(AL793*0.35)))</f>
        <v>364144</v>
      </c>
      <c r="AN793" s="54">
        <f t="shared" si="271"/>
        <v>862416</v>
      </c>
      <c r="AO793" s="7" t="str">
        <f t="shared" si="272"/>
        <v>atk_862416</v>
      </c>
      <c r="AP793" s="7" t="s">
        <v>3973</v>
      </c>
      <c r="AQ793" s="7" t="s">
        <v>3990</v>
      </c>
      <c r="AR793" s="7" t="s">
        <v>3975</v>
      </c>
      <c r="AS793" s="7" t="s">
        <v>3976</v>
      </c>
      <c r="AU793" s="7" t="str">
        <f t="shared" si="273"/>
        <v>hp_7386055;atk_862416;hit_500000;miss_65;cirt_0;cirtSub_-3500</v>
      </c>
    </row>
    <row r="794" spans="1:47" x14ac:dyDescent="0.2">
      <c r="A794" s="8" t="s">
        <v>3445</v>
      </c>
      <c r="B794" s="6" t="s">
        <v>3967</v>
      </c>
      <c r="C794" s="6">
        <v>1345025</v>
      </c>
      <c r="D794" s="6">
        <v>24591831</v>
      </c>
      <c r="E794" s="6" t="str">
        <f t="shared" si="268"/>
        <v>hp_24591831</v>
      </c>
      <c r="F794" s="7" t="s">
        <v>3968</v>
      </c>
      <c r="G794" s="6">
        <v>4835000</v>
      </c>
      <c r="H794" s="7">
        <f t="shared" si="276"/>
        <v>16559387</v>
      </c>
      <c r="I794" s="7" t="str">
        <f t="shared" si="269"/>
        <v>atk_16559387</v>
      </c>
      <c r="J794" s="7" t="s">
        <v>3973</v>
      </c>
      <c r="K794" s="7" t="s">
        <v>4000</v>
      </c>
      <c r="L794" s="7" t="s">
        <v>3975</v>
      </c>
      <c r="M794" s="7" t="s">
        <v>3976</v>
      </c>
      <c r="O794" s="7" t="str">
        <f t="shared" si="270"/>
        <v>hp_24591831;atk_16559387;hit_500000;miss_115;cirt_0;cirtSub_-3500</v>
      </c>
      <c r="V794" s="7" t="str">
        <f t="shared" si="266"/>
        <v>天气研究所9-4</v>
      </c>
      <c r="W794" s="7">
        <f t="shared" si="257"/>
        <v>1407</v>
      </c>
      <c r="X794" s="9" t="s">
        <v>1052</v>
      </c>
      <c r="Y794" s="9">
        <v>4</v>
      </c>
      <c r="Z794" s="8">
        <f t="shared" si="274"/>
        <v>4190</v>
      </c>
      <c r="AA794" s="6" t="s">
        <v>3967</v>
      </c>
      <c r="AB794" s="6">
        <v>3691182</v>
      </c>
      <c r="AC794" s="6">
        <f t="shared" si="258"/>
        <v>1.3624999999999998</v>
      </c>
      <c r="AD794" s="6">
        <f t="shared" si="259"/>
        <v>5029235</v>
      </c>
      <c r="AE794" s="6">
        <f t="shared" si="263"/>
        <v>1494296</v>
      </c>
      <c r="AF794" s="6">
        <v>870000</v>
      </c>
      <c r="AG794" s="11">
        <f t="shared" si="261"/>
        <v>7393531</v>
      </c>
      <c r="AH794">
        <f t="shared" si="260"/>
        <v>2.0030253181772126</v>
      </c>
      <c r="AI794" s="53">
        <v>0.65</v>
      </c>
      <c r="AJ794" s="7" t="str">
        <f t="shared" si="267"/>
        <v>hp_7393531</v>
      </c>
      <c r="AK794" s="7" t="s">
        <v>3968</v>
      </c>
      <c r="AL794" s="7">
        <v>663020</v>
      </c>
      <c r="AM794" s="7">
        <f>INT(IF(MOD(Y794,3)=0,INT(AL794*0.55),INT(AL794*0.35)))</f>
        <v>232057</v>
      </c>
      <c r="AN794" s="54">
        <f t="shared" si="271"/>
        <v>863229</v>
      </c>
      <c r="AO794" s="7" t="str">
        <f t="shared" si="272"/>
        <v>atk_863229</v>
      </c>
      <c r="AP794" s="7" t="s">
        <v>3973</v>
      </c>
      <c r="AQ794" s="7" t="s">
        <v>3990</v>
      </c>
      <c r="AR794" s="7" t="s">
        <v>3975</v>
      </c>
      <c r="AS794" s="7" t="s">
        <v>3976</v>
      </c>
      <c r="AU794" s="7" t="str">
        <f t="shared" si="273"/>
        <v>hp_7393531;atk_863229;hit_500000;miss_65;cirt_0;cirtSub_-3500</v>
      </c>
    </row>
    <row r="795" spans="1:47" x14ac:dyDescent="0.2">
      <c r="A795" s="8" t="s">
        <v>3446</v>
      </c>
      <c r="B795" s="6" t="s">
        <v>3967</v>
      </c>
      <c r="C795" s="6">
        <v>1355475</v>
      </c>
      <c r="D795" s="6">
        <v>24727312</v>
      </c>
      <c r="E795" s="6" t="str">
        <f t="shared" si="268"/>
        <v>hp_24727312</v>
      </c>
      <c r="F795" s="7" t="s">
        <v>3968</v>
      </c>
      <c r="G795" s="6">
        <v>4874000</v>
      </c>
      <c r="H795" s="7">
        <f t="shared" si="276"/>
        <v>16739978</v>
      </c>
      <c r="I795" s="7" t="str">
        <f t="shared" si="269"/>
        <v>atk_16739978</v>
      </c>
      <c r="J795" s="7" t="s">
        <v>3973</v>
      </c>
      <c r="K795" s="7" t="s">
        <v>4000</v>
      </c>
      <c r="L795" s="7" t="s">
        <v>3975</v>
      </c>
      <c r="M795" s="7" t="s">
        <v>3976</v>
      </c>
      <c r="O795" s="7" t="str">
        <f t="shared" si="270"/>
        <v>hp_24727312;atk_16739978;hit_500000;miss_115;cirt_0;cirtSub_-3500</v>
      </c>
      <c r="V795" s="7" t="str">
        <f t="shared" si="266"/>
        <v>天气研究所9-5</v>
      </c>
      <c r="W795" s="7">
        <f t="shared" si="257"/>
        <v>1409</v>
      </c>
      <c r="X795" s="9" t="s">
        <v>1052</v>
      </c>
      <c r="Y795" s="9">
        <v>5</v>
      </c>
      <c r="Z795" s="8">
        <f t="shared" si="274"/>
        <v>4195</v>
      </c>
      <c r="AA795" s="6" t="s">
        <v>3967</v>
      </c>
      <c r="AB795" s="6">
        <v>3696671</v>
      </c>
      <c r="AC795" s="6">
        <f t="shared" si="258"/>
        <v>1.3624999999999998</v>
      </c>
      <c r="AD795" s="6">
        <f t="shared" si="259"/>
        <v>5036714</v>
      </c>
      <c r="AE795" s="6">
        <f t="shared" si="263"/>
        <v>1494296</v>
      </c>
      <c r="AF795" s="6">
        <v>870000</v>
      </c>
      <c r="AG795" s="11">
        <f t="shared" si="261"/>
        <v>7401010</v>
      </c>
      <c r="AH795">
        <f t="shared" si="260"/>
        <v>2.0020742987406779</v>
      </c>
      <c r="AI795" s="53">
        <v>0.65</v>
      </c>
      <c r="AJ795" s="7" t="str">
        <f t="shared" si="267"/>
        <v>hp_7401010</v>
      </c>
      <c r="AK795" s="7" t="s">
        <v>3968</v>
      </c>
      <c r="AL795" s="7">
        <v>663960</v>
      </c>
      <c r="AM795" s="7">
        <f>INT(IF(MOD(Y795,3)=0,INT(AL795*0.55),INT(AL795*0.35)))</f>
        <v>232386</v>
      </c>
      <c r="AN795" s="54">
        <f t="shared" si="271"/>
        <v>864043</v>
      </c>
      <c r="AO795" s="7" t="str">
        <f t="shared" si="272"/>
        <v>atk_864043</v>
      </c>
      <c r="AP795" s="7" t="s">
        <v>3973</v>
      </c>
      <c r="AQ795" s="7" t="s">
        <v>3990</v>
      </c>
      <c r="AR795" s="7" t="s">
        <v>3975</v>
      </c>
      <c r="AS795" s="7" t="s">
        <v>3976</v>
      </c>
      <c r="AU795" s="7" t="str">
        <f t="shared" si="273"/>
        <v>hp_7401010;atk_864043;hit_500000;miss_65;cirt_0;cirtSub_-3500</v>
      </c>
    </row>
    <row r="796" spans="1:47" x14ac:dyDescent="0.2">
      <c r="A796" s="8" t="s">
        <v>3446</v>
      </c>
      <c r="B796" s="6" t="s">
        <v>3967</v>
      </c>
      <c r="C796" s="6">
        <v>1355475</v>
      </c>
      <c r="D796" s="6">
        <v>24780210</v>
      </c>
      <c r="E796" s="6" t="str">
        <f t="shared" si="268"/>
        <v>hp_24780210</v>
      </c>
      <c r="F796" s="7" t="s">
        <v>3968</v>
      </c>
      <c r="G796" s="6">
        <v>4874000</v>
      </c>
      <c r="H796" s="7">
        <f t="shared" si="276"/>
        <v>16739978</v>
      </c>
      <c r="I796" s="7" t="str">
        <f t="shared" si="269"/>
        <v>atk_16739978</v>
      </c>
      <c r="J796" s="7" t="s">
        <v>3973</v>
      </c>
      <c r="K796" s="7" t="s">
        <v>4000</v>
      </c>
      <c r="L796" s="7" t="s">
        <v>3975</v>
      </c>
      <c r="M796" s="7" t="s">
        <v>3976</v>
      </c>
      <c r="O796" s="7" t="str">
        <f t="shared" si="270"/>
        <v>hp_24780210;atk_16739978;hit_500000;miss_115;cirt_0;cirtSub_-3500</v>
      </c>
      <c r="V796" s="7" t="str">
        <f t="shared" si="266"/>
        <v>天气研究所9-6</v>
      </c>
      <c r="W796" s="7">
        <f t="shared" si="257"/>
        <v>1411</v>
      </c>
      <c r="X796" s="9" t="s">
        <v>1052</v>
      </c>
      <c r="Y796" s="9">
        <v>6</v>
      </c>
      <c r="Z796" s="8">
        <f t="shared" si="274"/>
        <v>4201</v>
      </c>
      <c r="AA796" s="6" t="s">
        <v>3967</v>
      </c>
      <c r="AB796" s="6">
        <v>3702159</v>
      </c>
      <c r="AC796" s="6">
        <f t="shared" si="258"/>
        <v>1.3649999999999998</v>
      </c>
      <c r="AD796" s="6">
        <f t="shared" si="259"/>
        <v>5053447</v>
      </c>
      <c r="AE796" s="6">
        <f t="shared" si="263"/>
        <v>1494296</v>
      </c>
      <c r="AF796" s="6">
        <v>870000</v>
      </c>
      <c r="AG796" s="11">
        <f t="shared" si="261"/>
        <v>7417743</v>
      </c>
      <c r="AH796">
        <f t="shared" si="260"/>
        <v>2.0036262624052612</v>
      </c>
      <c r="AI796" s="53">
        <v>0.65</v>
      </c>
      <c r="AJ796" s="7" t="str">
        <f t="shared" si="267"/>
        <v>hp_7417743</v>
      </c>
      <c r="AK796" s="7" t="s">
        <v>3968</v>
      </c>
      <c r="AL796" s="7">
        <v>664900</v>
      </c>
      <c r="AM796" s="7">
        <f>INT(IF(MOD(Y796,3)=0,INT(AL796*0.55),INT(AL796*0.35)))</f>
        <v>365695</v>
      </c>
      <c r="AN796" s="54">
        <f t="shared" si="271"/>
        <v>865937</v>
      </c>
      <c r="AO796" s="7" t="str">
        <f t="shared" si="272"/>
        <v>atk_865937</v>
      </c>
      <c r="AP796" s="7" t="s">
        <v>3973</v>
      </c>
      <c r="AQ796" s="7" t="s">
        <v>3990</v>
      </c>
      <c r="AR796" s="7" t="s">
        <v>3975</v>
      </c>
      <c r="AS796" s="7" t="s">
        <v>3976</v>
      </c>
      <c r="AU796" s="7" t="str">
        <f t="shared" si="273"/>
        <v>hp_7417743;atk_865937;hit_500000;miss_65;cirt_0;cirtSub_-3500</v>
      </c>
    </row>
    <row r="797" spans="1:47" x14ac:dyDescent="0.2">
      <c r="A797" s="8" t="s">
        <v>3446</v>
      </c>
      <c r="B797" s="6" t="s">
        <v>3967</v>
      </c>
      <c r="C797" s="6">
        <v>1355475</v>
      </c>
      <c r="D797" s="6">
        <v>24833181</v>
      </c>
      <c r="E797" s="6" t="str">
        <f t="shared" si="268"/>
        <v>hp_24833181</v>
      </c>
      <c r="F797" s="7" t="s">
        <v>3968</v>
      </c>
      <c r="G797" s="6">
        <v>4874000</v>
      </c>
      <c r="H797" s="7">
        <f t="shared" si="276"/>
        <v>16739978</v>
      </c>
      <c r="I797" s="7" t="str">
        <f t="shared" si="269"/>
        <v>atk_16739978</v>
      </c>
      <c r="J797" s="7" t="s">
        <v>3973</v>
      </c>
      <c r="K797" s="7" t="s">
        <v>4000</v>
      </c>
      <c r="L797" s="7" t="s">
        <v>3975</v>
      </c>
      <c r="M797" s="7" t="s">
        <v>3976</v>
      </c>
      <c r="O797" s="7" t="str">
        <f t="shared" si="270"/>
        <v>hp_24833181;atk_16739978;hit_500000;miss_115;cirt_0;cirtSub_-3500</v>
      </c>
      <c r="V797" s="7" t="str">
        <f t="shared" si="266"/>
        <v>天气研究所9-7</v>
      </c>
      <c r="W797" s="7">
        <f t="shared" ref="W797:W860" si="279">W796+2</f>
        <v>1413</v>
      </c>
      <c r="X797" s="9" t="s">
        <v>1052</v>
      </c>
      <c r="Y797" s="9">
        <v>7</v>
      </c>
      <c r="Z797" s="8">
        <f t="shared" si="274"/>
        <v>4208</v>
      </c>
      <c r="AA797" s="6" t="s">
        <v>3967</v>
      </c>
      <c r="AB797" s="6">
        <v>3707649</v>
      </c>
      <c r="AC797" s="6">
        <f t="shared" si="258"/>
        <v>1.3649999999999998</v>
      </c>
      <c r="AD797" s="6">
        <f t="shared" si="259"/>
        <v>5060940</v>
      </c>
      <c r="AE797" s="6">
        <f t="shared" si="263"/>
        <v>1494296</v>
      </c>
      <c r="AF797" s="6">
        <v>870000</v>
      </c>
      <c r="AG797" s="11">
        <f t="shared" si="261"/>
        <v>7425236</v>
      </c>
      <c r="AH797">
        <f t="shared" si="260"/>
        <v>2.0026804047524456</v>
      </c>
      <c r="AI797" s="53">
        <v>0.65</v>
      </c>
      <c r="AJ797" s="7" t="str">
        <f t="shared" si="267"/>
        <v>hp_7425236</v>
      </c>
      <c r="AK797" s="7" t="s">
        <v>3968</v>
      </c>
      <c r="AL797" s="7">
        <v>665840</v>
      </c>
      <c r="AM797" s="7">
        <f>INT(IF(MOD(Y797,3)=0,INT(AL797*0.55),INT(AL797*0.35)))</f>
        <v>233044</v>
      </c>
      <c r="AN797" s="54">
        <f t="shared" si="271"/>
        <v>866752</v>
      </c>
      <c r="AO797" s="7" t="str">
        <f t="shared" si="272"/>
        <v>atk_866752</v>
      </c>
      <c r="AP797" s="7" t="s">
        <v>3973</v>
      </c>
      <c r="AQ797" s="7" t="s">
        <v>3990</v>
      </c>
      <c r="AR797" s="7" t="s">
        <v>3975</v>
      </c>
      <c r="AS797" s="7" t="s">
        <v>3976</v>
      </c>
      <c r="AU797" s="7" t="str">
        <f t="shared" si="273"/>
        <v>hp_7425236;atk_866752;hit_500000;miss_65;cirt_0;cirtSub_-3500</v>
      </c>
    </row>
    <row r="798" spans="1:47" x14ac:dyDescent="0.2">
      <c r="A798" s="8" t="s">
        <v>3447</v>
      </c>
      <c r="B798" s="6" t="s">
        <v>3967</v>
      </c>
      <c r="C798" s="6">
        <v>1365925</v>
      </c>
      <c r="D798" s="6">
        <v>24969358</v>
      </c>
      <c r="E798" s="6" t="str">
        <f t="shared" si="268"/>
        <v>hp_24969358</v>
      </c>
      <c r="F798" s="7" t="s">
        <v>3968</v>
      </c>
      <c r="G798" s="6">
        <v>4913000</v>
      </c>
      <c r="H798" s="7">
        <f t="shared" si="276"/>
        <v>16921368</v>
      </c>
      <c r="I798" s="7" t="str">
        <f t="shared" si="269"/>
        <v>atk_16921368</v>
      </c>
      <c r="J798" s="7" t="s">
        <v>3973</v>
      </c>
      <c r="K798" s="7" t="s">
        <v>4000</v>
      </c>
      <c r="L798" s="7" t="s">
        <v>3975</v>
      </c>
      <c r="M798" s="7" t="s">
        <v>3976</v>
      </c>
      <c r="O798" s="7" t="str">
        <f t="shared" si="270"/>
        <v>hp_24969358;atk_16921368;hit_500000;miss_115;cirt_0;cirtSub_-3500</v>
      </c>
      <c r="V798" s="7" t="str">
        <f t="shared" si="266"/>
        <v>天气研究所9-8</v>
      </c>
      <c r="W798" s="7">
        <f t="shared" si="279"/>
        <v>1415</v>
      </c>
      <c r="X798" s="9" t="s">
        <v>1052</v>
      </c>
      <c r="Y798" s="9">
        <v>8</v>
      </c>
      <c r="Z798" s="8">
        <f t="shared" si="274"/>
        <v>4216</v>
      </c>
      <c r="AA798" s="6" t="s">
        <v>3967</v>
      </c>
      <c r="AB798" s="6">
        <v>3713139</v>
      </c>
      <c r="AC798" s="6">
        <f t="shared" si="258"/>
        <v>1.3649999999999998</v>
      </c>
      <c r="AD798" s="6">
        <f t="shared" si="259"/>
        <v>5068434</v>
      </c>
      <c r="AE798" s="6">
        <f t="shared" si="263"/>
        <v>1494296</v>
      </c>
      <c r="AF798" s="6">
        <v>870000</v>
      </c>
      <c r="AG798" s="11">
        <f t="shared" si="261"/>
        <v>7432730</v>
      </c>
      <c r="AH798">
        <f t="shared" si="260"/>
        <v>2.0017376133777915</v>
      </c>
      <c r="AI798" s="53">
        <v>0.65</v>
      </c>
      <c r="AJ798" s="7" t="str">
        <f t="shared" si="267"/>
        <v>hp_7432730</v>
      </c>
      <c r="AK798" s="7" t="s">
        <v>3968</v>
      </c>
      <c r="AL798" s="7">
        <v>666780</v>
      </c>
      <c r="AM798" s="7">
        <f>INT(IF(MOD(Y798,3)=0,INT(AL798*0.55),INT(AL798*0.35)))</f>
        <v>233373</v>
      </c>
      <c r="AN798" s="54">
        <f t="shared" si="271"/>
        <v>867567</v>
      </c>
      <c r="AO798" s="7" t="str">
        <f t="shared" si="272"/>
        <v>atk_867567</v>
      </c>
      <c r="AP798" s="7" t="s">
        <v>3973</v>
      </c>
      <c r="AQ798" s="7" t="s">
        <v>3990</v>
      </c>
      <c r="AR798" s="7" t="s">
        <v>3975</v>
      </c>
      <c r="AS798" s="7" t="s">
        <v>3976</v>
      </c>
      <c r="AU798" s="7" t="str">
        <f t="shared" si="273"/>
        <v>hp_7432730;atk_867567;hit_500000;miss_65;cirt_0;cirtSub_-3500</v>
      </c>
    </row>
    <row r="799" spans="1:47" x14ac:dyDescent="0.2">
      <c r="A799" s="8" t="s">
        <v>3447</v>
      </c>
      <c r="B799" s="6" t="s">
        <v>3967</v>
      </c>
      <c r="C799" s="6">
        <v>1365925</v>
      </c>
      <c r="D799" s="6">
        <v>25022514</v>
      </c>
      <c r="E799" s="6" t="str">
        <f t="shared" si="268"/>
        <v>hp_25022514</v>
      </c>
      <c r="F799" s="7" t="s">
        <v>3968</v>
      </c>
      <c r="G799" s="6">
        <v>4913000</v>
      </c>
      <c r="H799" s="7">
        <f t="shared" si="276"/>
        <v>16921368</v>
      </c>
      <c r="I799" s="7" t="str">
        <f t="shared" si="269"/>
        <v>atk_16921368</v>
      </c>
      <c r="J799" s="7" t="s">
        <v>3973</v>
      </c>
      <c r="K799" s="7" t="s">
        <v>4000</v>
      </c>
      <c r="L799" s="7" t="s">
        <v>3975</v>
      </c>
      <c r="M799" s="7" t="s">
        <v>3976</v>
      </c>
      <c r="O799" s="7" t="str">
        <f t="shared" si="270"/>
        <v>hp_25022514;atk_16921368;hit_500000;miss_115;cirt_0;cirtSub_-3500</v>
      </c>
      <c r="V799" s="7" t="str">
        <f t="shared" si="266"/>
        <v>天气研究所9-9</v>
      </c>
      <c r="W799" s="7">
        <f t="shared" si="279"/>
        <v>1417</v>
      </c>
      <c r="X799" s="9" t="s">
        <v>1052</v>
      </c>
      <c r="Y799" s="9">
        <v>9</v>
      </c>
      <c r="Z799" s="8">
        <f t="shared" si="274"/>
        <v>4225</v>
      </c>
      <c r="AA799" s="6" t="s">
        <v>3967</v>
      </c>
      <c r="AB799" s="6">
        <v>3718630</v>
      </c>
      <c r="AC799" s="6">
        <f t="shared" ref="AC799:AC862" si="280">0.6+INT((Z799-1)/55)*0.01+INT(Y799/3)*0.0025</f>
        <v>1.3674999999999999</v>
      </c>
      <c r="AD799" s="6">
        <f t="shared" ref="AD799:AD862" si="281">INT(AB799*AC799)</f>
        <v>5085226</v>
      </c>
      <c r="AE799" s="6">
        <f t="shared" si="263"/>
        <v>1494296</v>
      </c>
      <c r="AF799" s="6">
        <v>870000</v>
      </c>
      <c r="AG799" s="11">
        <f t="shared" si="261"/>
        <v>7449522</v>
      </c>
      <c r="AH799">
        <f t="shared" si="260"/>
        <v>2.0032974509429549</v>
      </c>
      <c r="AI799" s="53">
        <v>0.65</v>
      </c>
      <c r="AJ799" s="7" t="str">
        <f t="shared" si="267"/>
        <v>hp_7449522</v>
      </c>
      <c r="AK799" s="7" t="s">
        <v>3968</v>
      </c>
      <c r="AL799" s="7">
        <v>667720</v>
      </c>
      <c r="AM799" s="7">
        <f>INT(IF(MOD(Y799,3)=0,INT(AL799*0.55),INT(AL799*0.35)))</f>
        <v>367246</v>
      </c>
      <c r="AN799" s="54">
        <f t="shared" si="271"/>
        <v>869467</v>
      </c>
      <c r="AO799" s="7" t="str">
        <f t="shared" si="272"/>
        <v>atk_869467</v>
      </c>
      <c r="AP799" s="7" t="s">
        <v>3973</v>
      </c>
      <c r="AQ799" s="7" t="s">
        <v>3990</v>
      </c>
      <c r="AR799" s="7" t="s">
        <v>3975</v>
      </c>
      <c r="AS799" s="7" t="s">
        <v>3976</v>
      </c>
      <c r="AU799" s="7" t="str">
        <f t="shared" si="273"/>
        <v>hp_7449522;atk_869467;hit_500000;miss_65;cirt_0;cirtSub_-3500</v>
      </c>
    </row>
    <row r="800" spans="1:47" s="12" customFormat="1" x14ac:dyDescent="0.2">
      <c r="A800" s="8" t="s">
        <v>3447</v>
      </c>
      <c r="B800" s="6" t="s">
        <v>3967</v>
      </c>
      <c r="C800" s="6">
        <v>1365925</v>
      </c>
      <c r="D800" s="6">
        <v>25075740</v>
      </c>
      <c r="E800" s="6" t="str">
        <f t="shared" si="268"/>
        <v>hp_25075740</v>
      </c>
      <c r="F800" s="7" t="s">
        <v>3968</v>
      </c>
      <c r="G800" s="6">
        <v>4913000</v>
      </c>
      <c r="H800" s="7">
        <f t="shared" si="276"/>
        <v>16921368</v>
      </c>
      <c r="I800" s="7" t="str">
        <f t="shared" si="269"/>
        <v>atk_16921368</v>
      </c>
      <c r="J800" s="7" t="s">
        <v>3973</v>
      </c>
      <c r="K800" s="7" t="s">
        <v>4000</v>
      </c>
      <c r="L800" s="7" t="s">
        <v>3975</v>
      </c>
      <c r="M800" s="7" t="s">
        <v>3976</v>
      </c>
      <c r="N800" s="7"/>
      <c r="O800" s="7" t="str">
        <f t="shared" si="270"/>
        <v>hp_25075740;atk_16921368;hit_500000;miss_115;cirt_0;cirtSub_-3500</v>
      </c>
      <c r="P800" s="7"/>
      <c r="Q800" s="7"/>
      <c r="R800" s="7"/>
      <c r="S800" s="7"/>
      <c r="T800" s="7"/>
      <c r="V800" s="12" t="str">
        <f t="shared" si="266"/>
        <v>天气研究所9-10</v>
      </c>
      <c r="W800" s="12">
        <f t="shared" si="279"/>
        <v>1419</v>
      </c>
      <c r="X800" s="5" t="s">
        <v>1052</v>
      </c>
      <c r="Y800" s="5">
        <v>10</v>
      </c>
      <c r="Z800" s="5">
        <f t="shared" si="274"/>
        <v>4235</v>
      </c>
      <c r="AA800" s="11" t="s">
        <v>3967</v>
      </c>
      <c r="AB800" s="11">
        <v>3724122</v>
      </c>
      <c r="AC800" s="11">
        <f t="shared" si="280"/>
        <v>1.3674999999999999</v>
      </c>
      <c r="AD800" s="11">
        <f t="shared" si="281"/>
        <v>5092736</v>
      </c>
      <c r="AE800" s="6">
        <f t="shared" si="263"/>
        <v>1494296</v>
      </c>
      <c r="AF800" s="11">
        <v>870000</v>
      </c>
      <c r="AG800" s="11">
        <f t="shared" si="261"/>
        <v>7457032</v>
      </c>
      <c r="AH800">
        <f t="shared" ref="AH800:AH863" si="282">AG800/AB800</f>
        <v>2.0023597508352302</v>
      </c>
      <c r="AI800" s="53">
        <v>0.65</v>
      </c>
      <c r="AJ800" s="7" t="str">
        <f t="shared" si="267"/>
        <v>hp_7457032</v>
      </c>
      <c r="AK800" s="12" t="s">
        <v>3968</v>
      </c>
      <c r="AL800" s="12">
        <v>668660</v>
      </c>
      <c r="AM800" s="7">
        <f>INT(IF(MOD(Y800,3)=0,INT(AL800*0.55),INT(AL800*0.35)))</f>
        <v>234031</v>
      </c>
      <c r="AN800" s="54">
        <f t="shared" si="271"/>
        <v>870283</v>
      </c>
      <c r="AO800" s="7" t="str">
        <f t="shared" si="272"/>
        <v>atk_870283</v>
      </c>
      <c r="AP800" s="12" t="s">
        <v>3973</v>
      </c>
      <c r="AQ800" s="12" t="s">
        <v>3990</v>
      </c>
      <c r="AR800" s="12" t="s">
        <v>3975</v>
      </c>
      <c r="AS800" s="12" t="s">
        <v>3976</v>
      </c>
      <c r="AU800" s="12" t="str">
        <f t="shared" si="273"/>
        <v>hp_7457032;atk_870283;hit_500000;miss_65;cirt_0;cirtSub_-3500</v>
      </c>
    </row>
    <row r="801" spans="1:47" x14ac:dyDescent="0.2">
      <c r="A801" s="8" t="s">
        <v>3448</v>
      </c>
      <c r="B801" s="6" t="s">
        <v>3967</v>
      </c>
      <c r="C801" s="6">
        <v>1376375</v>
      </c>
      <c r="D801" s="6">
        <v>25212602</v>
      </c>
      <c r="E801" s="6" t="str">
        <f t="shared" si="268"/>
        <v>hp_25212602</v>
      </c>
      <c r="F801" s="7" t="s">
        <v>3968</v>
      </c>
      <c r="G801" s="6">
        <v>4952000</v>
      </c>
      <c r="H801" s="7">
        <f t="shared" si="276"/>
        <v>17103560</v>
      </c>
      <c r="I801" s="7" t="str">
        <f t="shared" si="269"/>
        <v>atk_17103560</v>
      </c>
      <c r="J801" s="7" t="s">
        <v>3973</v>
      </c>
      <c r="K801" s="7" t="s">
        <v>4000</v>
      </c>
      <c r="L801" s="7" t="s">
        <v>3975</v>
      </c>
      <c r="M801" s="7" t="s">
        <v>3976</v>
      </c>
      <c r="O801" s="7" t="str">
        <f t="shared" si="270"/>
        <v>hp_25212602;atk_17103560;hit_500000;miss_115;cirt_0;cirtSub_-3500</v>
      </c>
      <c r="V801" s="7" t="str">
        <f t="shared" si="266"/>
        <v>天气研究所10-1</v>
      </c>
      <c r="W801" s="7">
        <f t="shared" si="279"/>
        <v>1421</v>
      </c>
      <c r="X801" s="9" t="s">
        <v>1053</v>
      </c>
      <c r="Y801" s="9">
        <v>1</v>
      </c>
      <c r="Z801" s="8">
        <f t="shared" si="274"/>
        <v>4236</v>
      </c>
      <c r="AA801" s="6" t="s">
        <v>3967</v>
      </c>
      <c r="AB801" s="6">
        <v>3729615</v>
      </c>
      <c r="AC801" s="6">
        <f t="shared" si="280"/>
        <v>1.37</v>
      </c>
      <c r="AD801" s="6">
        <f t="shared" si="281"/>
        <v>5109572</v>
      </c>
      <c r="AE801" s="6">
        <f t="shared" ref="AE801" si="283">IF(MOD(Y801,1)=0,INT(AD800*0.3),0)</f>
        <v>1527820</v>
      </c>
      <c r="AF801" s="6">
        <v>870000</v>
      </c>
      <c r="AG801" s="11">
        <f t="shared" ref="AG801:AG864" si="284">INT(AD801*1)+AF801+AE801</f>
        <v>7507392</v>
      </c>
      <c r="AH801">
        <f t="shared" si="282"/>
        <v>2.0129133972273276</v>
      </c>
      <c r="AI801" s="53">
        <v>0.65</v>
      </c>
      <c r="AJ801" s="7" t="str">
        <f t="shared" si="267"/>
        <v>hp_7507392</v>
      </c>
      <c r="AK801" s="7" t="s">
        <v>3968</v>
      </c>
      <c r="AL801" s="7">
        <v>669600</v>
      </c>
      <c r="AM801" s="7">
        <f>INT(IF(MOD(Y801,3)=0,INT(AL801*0.55),INT(AL801*0.35)))</f>
        <v>234360</v>
      </c>
      <c r="AN801" s="54">
        <f t="shared" si="271"/>
        <v>876100</v>
      </c>
      <c r="AO801" s="7" t="str">
        <f t="shared" si="272"/>
        <v>atk_876100</v>
      </c>
      <c r="AP801" s="7" t="s">
        <v>3973</v>
      </c>
      <c r="AQ801" s="7" t="s">
        <v>3990</v>
      </c>
      <c r="AR801" s="7" t="s">
        <v>3975</v>
      </c>
      <c r="AS801" s="7" t="s">
        <v>3976</v>
      </c>
      <c r="AU801" s="7" t="str">
        <f t="shared" si="273"/>
        <v>hp_7507392;atk_876100;hit_500000;miss_65;cirt_0;cirtSub_-3500</v>
      </c>
    </row>
    <row r="802" spans="1:47" x14ac:dyDescent="0.2">
      <c r="A802" s="8" t="s">
        <v>3448</v>
      </c>
      <c r="B802" s="6" t="s">
        <v>3967</v>
      </c>
      <c r="C802" s="6">
        <v>1376375</v>
      </c>
      <c r="D802" s="6">
        <v>25266015</v>
      </c>
      <c r="E802" s="6" t="str">
        <f t="shared" si="268"/>
        <v>hp_25266015</v>
      </c>
      <c r="F802" s="7" t="s">
        <v>3968</v>
      </c>
      <c r="G802" s="6">
        <v>4952000</v>
      </c>
      <c r="H802" s="7">
        <f t="shared" si="276"/>
        <v>17103560</v>
      </c>
      <c r="I802" s="7" t="str">
        <f t="shared" si="269"/>
        <v>atk_17103560</v>
      </c>
      <c r="J802" s="7" t="s">
        <v>3973</v>
      </c>
      <c r="K802" s="7" t="s">
        <v>4000</v>
      </c>
      <c r="L802" s="7" t="s">
        <v>3975</v>
      </c>
      <c r="M802" s="7" t="s">
        <v>3976</v>
      </c>
      <c r="O802" s="7" t="str">
        <f t="shared" si="270"/>
        <v>hp_25266015;atk_17103560;hit_500000;miss_115;cirt_0;cirtSub_-3500</v>
      </c>
      <c r="V802" s="7" t="str">
        <f t="shared" si="266"/>
        <v>天气研究所10-2</v>
      </c>
      <c r="W802" s="7">
        <f t="shared" si="279"/>
        <v>1423</v>
      </c>
      <c r="X802" s="9" t="s">
        <v>1053</v>
      </c>
      <c r="Y802" s="9">
        <v>2</v>
      </c>
      <c r="Z802" s="8">
        <f t="shared" si="274"/>
        <v>4238</v>
      </c>
      <c r="AA802" s="6" t="s">
        <v>3967</v>
      </c>
      <c r="AB802" s="6">
        <v>3735108</v>
      </c>
      <c r="AC802" s="6">
        <f t="shared" si="280"/>
        <v>1.37</v>
      </c>
      <c r="AD802" s="6">
        <f t="shared" si="281"/>
        <v>5117097</v>
      </c>
      <c r="AE802" s="6">
        <f t="shared" si="263"/>
        <v>1527820</v>
      </c>
      <c r="AF802" s="6">
        <v>870000</v>
      </c>
      <c r="AG802" s="11">
        <f t="shared" si="284"/>
        <v>7514917</v>
      </c>
      <c r="AH802">
        <f t="shared" si="282"/>
        <v>2.0119677931668911</v>
      </c>
      <c r="AI802" s="53">
        <v>0.65</v>
      </c>
      <c r="AJ802" s="7" t="str">
        <f t="shared" si="267"/>
        <v>hp_7514917</v>
      </c>
      <c r="AK802" s="7" t="s">
        <v>3968</v>
      </c>
      <c r="AL802" s="7">
        <v>670540</v>
      </c>
      <c r="AM802" s="7">
        <f>INT(IF(MOD(Y802,3)=0,INT(AL802*0.55),INT(AL802*0.35)))</f>
        <v>234689</v>
      </c>
      <c r="AN802" s="54">
        <f t="shared" si="271"/>
        <v>876918</v>
      </c>
      <c r="AO802" s="7" t="str">
        <f t="shared" si="272"/>
        <v>atk_876918</v>
      </c>
      <c r="AP802" s="7" t="s">
        <v>3973</v>
      </c>
      <c r="AQ802" s="7" t="s">
        <v>3990</v>
      </c>
      <c r="AR802" s="7" t="s">
        <v>3975</v>
      </c>
      <c r="AS802" s="7" t="s">
        <v>3976</v>
      </c>
      <c r="AU802" s="7" t="str">
        <f t="shared" si="273"/>
        <v>hp_7514917;atk_876918;hit_500000;miss_65;cirt_0;cirtSub_-3500</v>
      </c>
    </row>
    <row r="803" spans="1:47" x14ac:dyDescent="0.2">
      <c r="A803" s="8" t="s">
        <v>3448</v>
      </c>
      <c r="B803" s="6" t="s">
        <v>3967</v>
      </c>
      <c r="C803" s="6">
        <v>1376375</v>
      </c>
      <c r="D803" s="6">
        <v>25319500</v>
      </c>
      <c r="E803" s="6" t="str">
        <f t="shared" si="268"/>
        <v>hp_25319500</v>
      </c>
      <c r="F803" s="7" t="s">
        <v>3968</v>
      </c>
      <c r="G803" s="6">
        <v>4952000</v>
      </c>
      <c r="H803" s="7">
        <f t="shared" si="276"/>
        <v>17103560</v>
      </c>
      <c r="I803" s="7" t="str">
        <f t="shared" si="269"/>
        <v>atk_17103560</v>
      </c>
      <c r="J803" s="7" t="s">
        <v>3973</v>
      </c>
      <c r="K803" s="7" t="s">
        <v>4000</v>
      </c>
      <c r="L803" s="7" t="s">
        <v>3975</v>
      </c>
      <c r="M803" s="7" t="s">
        <v>3976</v>
      </c>
      <c r="O803" s="7" t="str">
        <f t="shared" si="270"/>
        <v>hp_25319500;atk_17103560;hit_500000;miss_115;cirt_0;cirtSub_-3500</v>
      </c>
      <c r="V803" s="7" t="str">
        <f t="shared" si="266"/>
        <v>天气研究所10-3</v>
      </c>
      <c r="W803" s="7">
        <f t="shared" si="279"/>
        <v>1425</v>
      </c>
      <c r="X803" s="9" t="s">
        <v>1053</v>
      </c>
      <c r="Y803" s="9">
        <v>3</v>
      </c>
      <c r="Z803" s="8">
        <f t="shared" si="274"/>
        <v>4241</v>
      </c>
      <c r="AA803" s="6" t="s">
        <v>3967</v>
      </c>
      <c r="AB803" s="6">
        <v>3740602</v>
      </c>
      <c r="AC803" s="6">
        <f t="shared" si="280"/>
        <v>1.3725000000000001</v>
      </c>
      <c r="AD803" s="6">
        <f t="shared" si="281"/>
        <v>5133976</v>
      </c>
      <c r="AE803" s="6">
        <f t="shared" si="263"/>
        <v>1527820</v>
      </c>
      <c r="AF803" s="6">
        <v>870000</v>
      </c>
      <c r="AG803" s="11">
        <f t="shared" si="284"/>
        <v>7531796</v>
      </c>
      <c r="AH803">
        <f t="shared" si="282"/>
        <v>2.013525095693153</v>
      </c>
      <c r="AI803" s="53">
        <v>0.65</v>
      </c>
      <c r="AJ803" s="7" t="str">
        <f t="shared" si="267"/>
        <v>hp_7531796</v>
      </c>
      <c r="AK803" s="7" t="s">
        <v>3968</v>
      </c>
      <c r="AL803" s="7">
        <v>671480</v>
      </c>
      <c r="AM803" s="7">
        <f>INT(IF(MOD(Y803,3)=0,INT(AL803*0.55),INT(AL803*0.35)))</f>
        <v>369314</v>
      </c>
      <c r="AN803" s="54">
        <f t="shared" si="271"/>
        <v>878827</v>
      </c>
      <c r="AO803" s="7" t="str">
        <f t="shared" si="272"/>
        <v>atk_878827</v>
      </c>
      <c r="AP803" s="7" t="s">
        <v>3973</v>
      </c>
      <c r="AQ803" s="7" t="s">
        <v>3990</v>
      </c>
      <c r="AR803" s="7" t="s">
        <v>3975</v>
      </c>
      <c r="AS803" s="7" t="s">
        <v>3976</v>
      </c>
      <c r="AU803" s="7" t="str">
        <f t="shared" si="273"/>
        <v>hp_7531796;atk_878827;hit_500000;miss_65;cirt_0;cirtSub_-3500</v>
      </c>
    </row>
    <row r="804" spans="1:47" x14ac:dyDescent="0.2">
      <c r="A804" s="8" t="s">
        <v>3449</v>
      </c>
      <c r="B804" s="6" t="s">
        <v>3967</v>
      </c>
      <c r="C804" s="6">
        <v>1386825</v>
      </c>
      <c r="D804" s="6">
        <v>25457053</v>
      </c>
      <c r="E804" s="6" t="str">
        <f t="shared" si="268"/>
        <v>hp_25457053</v>
      </c>
      <c r="F804" s="7" t="s">
        <v>3968</v>
      </c>
      <c r="G804" s="6">
        <v>4991000</v>
      </c>
      <c r="H804" s="7">
        <f t="shared" si="276"/>
        <v>17286551</v>
      </c>
      <c r="I804" s="7" t="str">
        <f t="shared" si="269"/>
        <v>atk_17286551</v>
      </c>
      <c r="J804" s="7" t="s">
        <v>3973</v>
      </c>
      <c r="K804" s="7" t="s">
        <v>4000</v>
      </c>
      <c r="L804" s="7" t="s">
        <v>3975</v>
      </c>
      <c r="M804" s="7" t="s">
        <v>3976</v>
      </c>
      <c r="O804" s="7" t="str">
        <f t="shared" si="270"/>
        <v>hp_25457053;atk_17286551;hit_500000;miss_115;cirt_0;cirtSub_-3500</v>
      </c>
      <c r="V804" s="7" t="str">
        <f t="shared" si="266"/>
        <v>天气研究所10-4</v>
      </c>
      <c r="W804" s="7">
        <f t="shared" si="279"/>
        <v>1427</v>
      </c>
      <c r="X804" s="9" t="s">
        <v>1053</v>
      </c>
      <c r="Y804" s="9">
        <v>4</v>
      </c>
      <c r="Z804" s="8">
        <f t="shared" si="274"/>
        <v>4245</v>
      </c>
      <c r="AA804" s="6" t="s">
        <v>3967</v>
      </c>
      <c r="AB804" s="6">
        <v>3746096</v>
      </c>
      <c r="AC804" s="6">
        <f t="shared" si="280"/>
        <v>1.3725000000000001</v>
      </c>
      <c r="AD804" s="6">
        <f t="shared" si="281"/>
        <v>5141516</v>
      </c>
      <c r="AE804" s="6">
        <f t="shared" si="263"/>
        <v>1527820</v>
      </c>
      <c r="AF804" s="6">
        <v>870000</v>
      </c>
      <c r="AG804" s="11">
        <f t="shared" si="284"/>
        <v>7539336</v>
      </c>
      <c r="AH804">
        <f t="shared" si="282"/>
        <v>2.0125848349855424</v>
      </c>
      <c r="AI804" s="53">
        <v>0.65</v>
      </c>
      <c r="AJ804" s="7" t="str">
        <f t="shared" si="267"/>
        <v>hp_7539336</v>
      </c>
      <c r="AK804" s="7" t="s">
        <v>3968</v>
      </c>
      <c r="AL804" s="7">
        <v>672420</v>
      </c>
      <c r="AM804" s="7">
        <f>INT(IF(MOD(Y804,3)=0,INT(AL804*0.55),INT(AL804*0.35)))</f>
        <v>235347</v>
      </c>
      <c r="AN804" s="54">
        <f t="shared" si="271"/>
        <v>879646</v>
      </c>
      <c r="AO804" s="7" t="str">
        <f t="shared" si="272"/>
        <v>atk_879646</v>
      </c>
      <c r="AP804" s="7" t="s">
        <v>3973</v>
      </c>
      <c r="AQ804" s="7" t="s">
        <v>3990</v>
      </c>
      <c r="AR804" s="7" t="s">
        <v>3975</v>
      </c>
      <c r="AS804" s="7" t="s">
        <v>3976</v>
      </c>
      <c r="AU804" s="7" t="str">
        <f t="shared" si="273"/>
        <v>hp_7539336;atk_879646;hit_500000;miss_65;cirt_0;cirtSub_-3500</v>
      </c>
    </row>
    <row r="805" spans="1:47" x14ac:dyDescent="0.2">
      <c r="A805" s="8" t="s">
        <v>3449</v>
      </c>
      <c r="B805" s="6" t="s">
        <v>3967</v>
      </c>
      <c r="C805" s="6">
        <v>1386825</v>
      </c>
      <c r="D805" s="6">
        <v>25510725</v>
      </c>
      <c r="E805" s="6" t="str">
        <f t="shared" si="268"/>
        <v>hp_25510725</v>
      </c>
      <c r="F805" s="7" t="s">
        <v>3968</v>
      </c>
      <c r="G805" s="6">
        <v>4991000</v>
      </c>
      <c r="H805" s="7">
        <f t="shared" si="276"/>
        <v>17286551</v>
      </c>
      <c r="I805" s="7" t="str">
        <f t="shared" si="269"/>
        <v>atk_17286551</v>
      </c>
      <c r="J805" s="7" t="s">
        <v>3973</v>
      </c>
      <c r="K805" s="7" t="s">
        <v>4000</v>
      </c>
      <c r="L805" s="7" t="s">
        <v>3975</v>
      </c>
      <c r="M805" s="7" t="s">
        <v>3976</v>
      </c>
      <c r="O805" s="7" t="str">
        <f t="shared" si="270"/>
        <v>hp_25510725;atk_17286551;hit_500000;miss_115;cirt_0;cirtSub_-3500</v>
      </c>
      <c r="V805" s="7" t="str">
        <f t="shared" si="266"/>
        <v>天气研究所10-5</v>
      </c>
      <c r="W805" s="7">
        <f t="shared" si="279"/>
        <v>1429</v>
      </c>
      <c r="X805" s="9" t="s">
        <v>1053</v>
      </c>
      <c r="Y805" s="9">
        <v>5</v>
      </c>
      <c r="Z805" s="8">
        <f t="shared" si="274"/>
        <v>4250</v>
      </c>
      <c r="AA805" s="6" t="s">
        <v>3967</v>
      </c>
      <c r="AB805" s="6">
        <v>3751592</v>
      </c>
      <c r="AC805" s="6">
        <f t="shared" si="280"/>
        <v>1.3725000000000001</v>
      </c>
      <c r="AD805" s="6">
        <f t="shared" si="281"/>
        <v>5149060</v>
      </c>
      <c r="AE805" s="6">
        <f t="shared" si="263"/>
        <v>1527820</v>
      </c>
      <c r="AF805" s="6">
        <v>870000</v>
      </c>
      <c r="AG805" s="11">
        <f t="shared" si="284"/>
        <v>7546880</v>
      </c>
      <c r="AH805">
        <f t="shared" si="282"/>
        <v>2.0116473219902375</v>
      </c>
      <c r="AI805" s="53">
        <v>0.65</v>
      </c>
      <c r="AJ805" s="7" t="str">
        <f t="shared" si="267"/>
        <v>hp_7546880</v>
      </c>
      <c r="AK805" s="7" t="s">
        <v>3968</v>
      </c>
      <c r="AL805" s="7">
        <v>673360</v>
      </c>
      <c r="AM805" s="7">
        <f>INT(IF(MOD(Y805,3)=0,INT(AL805*0.55),INT(AL805*0.35)))</f>
        <v>235676</v>
      </c>
      <c r="AN805" s="54">
        <f t="shared" si="271"/>
        <v>880465</v>
      </c>
      <c r="AO805" s="7" t="str">
        <f t="shared" si="272"/>
        <v>atk_880465</v>
      </c>
      <c r="AP805" s="7" t="s">
        <v>3973</v>
      </c>
      <c r="AQ805" s="7" t="s">
        <v>3990</v>
      </c>
      <c r="AR805" s="7" t="s">
        <v>3975</v>
      </c>
      <c r="AS805" s="7" t="s">
        <v>3976</v>
      </c>
      <c r="AU805" s="7" t="str">
        <f t="shared" si="273"/>
        <v>hp_7546880;atk_880465;hit_500000;miss_65;cirt_0;cirtSub_-3500</v>
      </c>
    </row>
    <row r="806" spans="1:47" x14ac:dyDescent="0.2">
      <c r="A806" s="8" t="s">
        <v>3449</v>
      </c>
      <c r="B806" s="6" t="s">
        <v>3967</v>
      </c>
      <c r="C806" s="6">
        <v>1386825</v>
      </c>
      <c r="D806" s="6">
        <v>25564468</v>
      </c>
      <c r="E806" s="6" t="str">
        <f t="shared" si="268"/>
        <v>hp_25564468</v>
      </c>
      <c r="F806" s="7" t="s">
        <v>3968</v>
      </c>
      <c r="G806" s="6">
        <v>4991000</v>
      </c>
      <c r="H806" s="7">
        <f t="shared" si="276"/>
        <v>17286551</v>
      </c>
      <c r="I806" s="7" t="str">
        <f t="shared" si="269"/>
        <v>atk_17286551</v>
      </c>
      <c r="J806" s="7" t="s">
        <v>3973</v>
      </c>
      <c r="K806" s="7" t="s">
        <v>4000</v>
      </c>
      <c r="L806" s="7" t="s">
        <v>3975</v>
      </c>
      <c r="M806" s="7" t="s">
        <v>3976</v>
      </c>
      <c r="O806" s="7" t="str">
        <f t="shared" si="270"/>
        <v>hp_25564468;atk_17286551;hit_500000;miss_115;cirt_0;cirtSub_-3500</v>
      </c>
      <c r="V806" s="7" t="str">
        <f t="shared" si="266"/>
        <v>天气研究所10-6</v>
      </c>
      <c r="W806" s="7">
        <f t="shared" si="279"/>
        <v>1431</v>
      </c>
      <c r="X806" s="9" t="s">
        <v>1053</v>
      </c>
      <c r="Y806" s="9">
        <v>6</v>
      </c>
      <c r="Z806" s="8">
        <f t="shared" si="274"/>
        <v>4256</v>
      </c>
      <c r="AA806" s="6" t="s">
        <v>3967</v>
      </c>
      <c r="AB806" s="6">
        <v>3757088</v>
      </c>
      <c r="AC806" s="6">
        <f t="shared" si="280"/>
        <v>1.375</v>
      </c>
      <c r="AD806" s="6">
        <f t="shared" si="281"/>
        <v>5165996</v>
      </c>
      <c r="AE806" s="6">
        <f t="shared" si="263"/>
        <v>1527820</v>
      </c>
      <c r="AF806" s="6">
        <v>870000</v>
      </c>
      <c r="AG806" s="11">
        <f t="shared" si="284"/>
        <v>7563816</v>
      </c>
      <c r="AH806">
        <f t="shared" si="282"/>
        <v>2.0132123602108867</v>
      </c>
      <c r="AI806" s="53">
        <v>0.65</v>
      </c>
      <c r="AJ806" s="7" t="str">
        <f t="shared" si="267"/>
        <v>hp_7563816</v>
      </c>
      <c r="AK806" s="7" t="s">
        <v>3968</v>
      </c>
      <c r="AL806" s="7">
        <v>674300</v>
      </c>
      <c r="AM806" s="7">
        <f>INT(IF(MOD(Y806,3)=0,INT(AL806*0.55),INT(AL806*0.35)))</f>
        <v>370865</v>
      </c>
      <c r="AN806" s="54">
        <f t="shared" si="271"/>
        <v>882380</v>
      </c>
      <c r="AO806" s="7" t="str">
        <f t="shared" si="272"/>
        <v>atk_882380</v>
      </c>
      <c r="AP806" s="7" t="s">
        <v>3973</v>
      </c>
      <c r="AQ806" s="7" t="s">
        <v>3990</v>
      </c>
      <c r="AR806" s="7" t="s">
        <v>3975</v>
      </c>
      <c r="AS806" s="7" t="s">
        <v>3976</v>
      </c>
      <c r="AU806" s="7" t="str">
        <f t="shared" si="273"/>
        <v>hp_7563816;atk_882380;hit_500000;miss_65;cirt_0;cirtSub_-3500</v>
      </c>
    </row>
    <row r="807" spans="1:47" x14ac:dyDescent="0.2">
      <c r="A807" s="8" t="s">
        <v>3450</v>
      </c>
      <c r="B807" s="6" t="s">
        <v>3967</v>
      </c>
      <c r="C807" s="6">
        <v>1397275</v>
      </c>
      <c r="D807" s="6">
        <v>25702716</v>
      </c>
      <c r="E807" s="6" t="str">
        <f t="shared" si="268"/>
        <v>hp_25702716</v>
      </c>
      <c r="F807" s="7" t="s">
        <v>3968</v>
      </c>
      <c r="G807" s="6">
        <v>5030000</v>
      </c>
      <c r="H807" s="7">
        <f t="shared" si="276"/>
        <v>17470343</v>
      </c>
      <c r="I807" s="7" t="str">
        <f t="shared" si="269"/>
        <v>atk_17470343</v>
      </c>
      <c r="J807" s="7" t="s">
        <v>3973</v>
      </c>
      <c r="K807" s="7" t="s">
        <v>4000</v>
      </c>
      <c r="L807" s="7" t="s">
        <v>3975</v>
      </c>
      <c r="M807" s="7" t="s">
        <v>3976</v>
      </c>
      <c r="O807" s="7" t="str">
        <f t="shared" si="270"/>
        <v>hp_25702716;atk_17470343;hit_500000;miss_115;cirt_0;cirtSub_-3500</v>
      </c>
      <c r="V807" s="7" t="str">
        <f t="shared" si="266"/>
        <v>天气研究所10-7</v>
      </c>
      <c r="W807" s="7">
        <f t="shared" si="279"/>
        <v>1433</v>
      </c>
      <c r="X807" s="9" t="s">
        <v>1053</v>
      </c>
      <c r="Y807" s="9">
        <v>7</v>
      </c>
      <c r="Z807" s="8">
        <f t="shared" si="274"/>
        <v>4263</v>
      </c>
      <c r="AA807" s="6" t="s">
        <v>3967</v>
      </c>
      <c r="AB807" s="6">
        <v>3762585</v>
      </c>
      <c r="AC807" s="6">
        <f t="shared" si="280"/>
        <v>1.375</v>
      </c>
      <c r="AD807" s="6">
        <f t="shared" si="281"/>
        <v>5173554</v>
      </c>
      <c r="AE807" s="6">
        <f t="shared" si="263"/>
        <v>1527820</v>
      </c>
      <c r="AF807" s="6">
        <v>870000</v>
      </c>
      <c r="AG807" s="11">
        <f t="shared" si="284"/>
        <v>7571374</v>
      </c>
      <c r="AH807">
        <f t="shared" si="282"/>
        <v>2.0122798554717036</v>
      </c>
      <c r="AI807" s="53">
        <v>0.65</v>
      </c>
      <c r="AJ807" s="7" t="str">
        <f t="shared" si="267"/>
        <v>hp_7571374</v>
      </c>
      <c r="AK807" s="7" t="s">
        <v>3968</v>
      </c>
      <c r="AL807" s="7">
        <v>675240</v>
      </c>
      <c r="AM807" s="7">
        <f>INT(IF(MOD(Y807,3)=0,INT(AL807*0.55),INT(AL807*0.35)))</f>
        <v>236334</v>
      </c>
      <c r="AN807" s="54">
        <f t="shared" si="271"/>
        <v>883201</v>
      </c>
      <c r="AO807" s="7" t="str">
        <f t="shared" si="272"/>
        <v>atk_883201</v>
      </c>
      <c r="AP807" s="7" t="s">
        <v>3973</v>
      </c>
      <c r="AQ807" s="7" t="s">
        <v>3990</v>
      </c>
      <c r="AR807" s="7" t="s">
        <v>3975</v>
      </c>
      <c r="AS807" s="7" t="s">
        <v>3976</v>
      </c>
      <c r="AU807" s="7" t="str">
        <f t="shared" si="273"/>
        <v>hp_7571374;atk_883201;hit_500000;miss_65;cirt_0;cirtSub_-3500</v>
      </c>
    </row>
    <row r="808" spans="1:47" x14ac:dyDescent="0.2">
      <c r="A808" s="8" t="s">
        <v>3450</v>
      </c>
      <c r="B808" s="6" t="s">
        <v>3967</v>
      </c>
      <c r="C808" s="6">
        <v>1397275</v>
      </c>
      <c r="D808" s="6">
        <v>25756651</v>
      </c>
      <c r="E808" s="6" t="str">
        <f t="shared" si="268"/>
        <v>hp_25756651</v>
      </c>
      <c r="F808" s="7" t="s">
        <v>3968</v>
      </c>
      <c r="G808" s="6">
        <v>5030000</v>
      </c>
      <c r="H808" s="7">
        <f t="shared" si="276"/>
        <v>17470343</v>
      </c>
      <c r="I808" s="7" t="str">
        <f t="shared" si="269"/>
        <v>atk_17470343</v>
      </c>
      <c r="J808" s="7" t="s">
        <v>3973</v>
      </c>
      <c r="K808" s="7" t="s">
        <v>4000</v>
      </c>
      <c r="L808" s="7" t="s">
        <v>3975</v>
      </c>
      <c r="M808" s="7" t="s">
        <v>3976</v>
      </c>
      <c r="O808" s="7" t="str">
        <f t="shared" si="270"/>
        <v>hp_25756651;atk_17470343;hit_500000;miss_115;cirt_0;cirtSub_-3500</v>
      </c>
      <c r="V808" s="7" t="str">
        <f t="shared" si="266"/>
        <v>天气研究所10-8</v>
      </c>
      <c r="W808" s="7">
        <f t="shared" si="279"/>
        <v>1435</v>
      </c>
      <c r="X808" s="9" t="s">
        <v>1053</v>
      </c>
      <c r="Y808" s="9">
        <v>8</v>
      </c>
      <c r="Z808" s="8">
        <f t="shared" si="274"/>
        <v>4271</v>
      </c>
      <c r="AA808" s="6" t="s">
        <v>3967</v>
      </c>
      <c r="AB808" s="6">
        <v>3768082</v>
      </c>
      <c r="AC808" s="6">
        <f t="shared" si="280"/>
        <v>1.375</v>
      </c>
      <c r="AD808" s="6">
        <f t="shared" si="281"/>
        <v>5181112</v>
      </c>
      <c r="AE808" s="6">
        <f t="shared" si="263"/>
        <v>1527820</v>
      </c>
      <c r="AF808" s="6">
        <v>870000</v>
      </c>
      <c r="AG808" s="11">
        <f t="shared" si="284"/>
        <v>7578932</v>
      </c>
      <c r="AH808">
        <f t="shared" si="282"/>
        <v>2.0113500714687209</v>
      </c>
      <c r="AI808" s="53">
        <v>0.65</v>
      </c>
      <c r="AJ808" s="7" t="str">
        <f t="shared" si="267"/>
        <v>hp_7578932</v>
      </c>
      <c r="AK808" s="7" t="s">
        <v>3968</v>
      </c>
      <c r="AL808" s="7">
        <v>676180</v>
      </c>
      <c r="AM808" s="7">
        <f>INT(IF(MOD(Y808,3)=0,INT(AL808*0.55),INT(AL808*0.35)))</f>
        <v>236663</v>
      </c>
      <c r="AN808" s="54">
        <f t="shared" si="271"/>
        <v>884022</v>
      </c>
      <c r="AO808" s="7" t="str">
        <f t="shared" si="272"/>
        <v>atk_884022</v>
      </c>
      <c r="AP808" s="7" t="s">
        <v>3973</v>
      </c>
      <c r="AQ808" s="7" t="s">
        <v>3990</v>
      </c>
      <c r="AR808" s="7" t="s">
        <v>3975</v>
      </c>
      <c r="AS808" s="7" t="s">
        <v>3976</v>
      </c>
      <c r="AU808" s="7" t="str">
        <f t="shared" si="273"/>
        <v>hp_7578932;atk_884022;hit_500000;miss_65;cirt_0;cirtSub_-3500</v>
      </c>
    </row>
    <row r="809" spans="1:47" x14ac:dyDescent="0.2">
      <c r="A809" s="8" t="s">
        <v>3450</v>
      </c>
      <c r="B809" s="6" t="s">
        <v>3967</v>
      </c>
      <c r="C809" s="6">
        <v>1397275</v>
      </c>
      <c r="D809" s="6">
        <v>25810661</v>
      </c>
      <c r="E809" s="6" t="str">
        <f t="shared" si="268"/>
        <v>hp_25810661</v>
      </c>
      <c r="F809" s="7" t="s">
        <v>3968</v>
      </c>
      <c r="G809" s="6">
        <v>5030000</v>
      </c>
      <c r="H809" s="7">
        <f t="shared" si="276"/>
        <v>17470343</v>
      </c>
      <c r="I809" s="7" t="str">
        <f t="shared" si="269"/>
        <v>atk_17470343</v>
      </c>
      <c r="J809" s="7" t="s">
        <v>3973</v>
      </c>
      <c r="K809" s="7" t="s">
        <v>4000</v>
      </c>
      <c r="L809" s="7" t="s">
        <v>3975</v>
      </c>
      <c r="M809" s="7" t="s">
        <v>3976</v>
      </c>
      <c r="O809" s="7" t="str">
        <f t="shared" si="270"/>
        <v>hp_25810661;atk_17470343;hit_500000;miss_115;cirt_0;cirtSub_-3500</v>
      </c>
      <c r="V809" s="7" t="str">
        <f t="shared" si="266"/>
        <v>天气研究所10-9</v>
      </c>
      <c r="W809" s="7">
        <f t="shared" si="279"/>
        <v>1437</v>
      </c>
      <c r="X809" s="9" t="s">
        <v>1053</v>
      </c>
      <c r="Y809" s="9">
        <v>9</v>
      </c>
      <c r="Z809" s="8">
        <f t="shared" si="274"/>
        <v>4280</v>
      </c>
      <c r="AA809" s="6" t="s">
        <v>3967</v>
      </c>
      <c r="AB809" s="6">
        <v>3773580</v>
      </c>
      <c r="AC809" s="6">
        <f t="shared" si="280"/>
        <v>1.3775000000000002</v>
      </c>
      <c r="AD809" s="6">
        <f t="shared" si="281"/>
        <v>5198106</v>
      </c>
      <c r="AE809" s="6">
        <f t="shared" si="263"/>
        <v>1527820</v>
      </c>
      <c r="AF809" s="6">
        <v>870000</v>
      </c>
      <c r="AG809" s="11">
        <f t="shared" si="284"/>
        <v>7595926</v>
      </c>
      <c r="AH809">
        <f t="shared" si="282"/>
        <v>2.0129230067999089</v>
      </c>
      <c r="AI809" s="53">
        <v>0.65</v>
      </c>
      <c r="AJ809" s="7" t="str">
        <f t="shared" si="267"/>
        <v>hp_7595926</v>
      </c>
      <c r="AK809" s="7" t="s">
        <v>3968</v>
      </c>
      <c r="AL809" s="7">
        <v>677120</v>
      </c>
      <c r="AM809" s="7">
        <f>INT(IF(MOD(Y809,3)=0,INT(AL809*0.55),INT(AL809*0.35)))</f>
        <v>372416</v>
      </c>
      <c r="AN809" s="54">
        <f t="shared" si="271"/>
        <v>885943</v>
      </c>
      <c r="AO809" s="7" t="str">
        <f t="shared" si="272"/>
        <v>atk_885943</v>
      </c>
      <c r="AP809" s="7" t="s">
        <v>3973</v>
      </c>
      <c r="AQ809" s="7" t="s">
        <v>3990</v>
      </c>
      <c r="AR809" s="7" t="s">
        <v>3975</v>
      </c>
      <c r="AS809" s="7" t="s">
        <v>3976</v>
      </c>
      <c r="AU809" s="7" t="str">
        <f t="shared" si="273"/>
        <v>hp_7595926;atk_885943;hit_500000;miss_65;cirt_0;cirtSub_-3500</v>
      </c>
    </row>
    <row r="810" spans="1:47" s="12" customFormat="1" x14ac:dyDescent="0.2">
      <c r="A810" s="8" t="s">
        <v>3451</v>
      </c>
      <c r="B810" s="6" t="s">
        <v>3967</v>
      </c>
      <c r="C810" s="6">
        <v>1408935</v>
      </c>
      <c r="D810" s="6">
        <v>25949605</v>
      </c>
      <c r="E810" s="6" t="str">
        <f t="shared" si="268"/>
        <v>hp_25949605</v>
      </c>
      <c r="F810" s="7" t="s">
        <v>3968</v>
      </c>
      <c r="G810" s="6">
        <v>5069000</v>
      </c>
      <c r="H810" s="7">
        <f t="shared" si="276"/>
        <v>17654936</v>
      </c>
      <c r="I810" s="7" t="str">
        <f t="shared" si="269"/>
        <v>atk_17654936</v>
      </c>
      <c r="J810" s="7" t="s">
        <v>3973</v>
      </c>
      <c r="K810" s="7" t="s">
        <v>4000</v>
      </c>
      <c r="L810" s="7" t="s">
        <v>3975</v>
      </c>
      <c r="M810" s="7" t="s">
        <v>3976</v>
      </c>
      <c r="N810" s="7"/>
      <c r="O810" s="7" t="str">
        <f t="shared" si="270"/>
        <v>hp_25949605;atk_17654936;hit_500000;miss_115;cirt_0;cirtSub_-3500</v>
      </c>
      <c r="P810" s="7"/>
      <c r="Q810" s="7"/>
      <c r="R810" s="7"/>
      <c r="S810" s="7"/>
      <c r="T810" s="7"/>
      <c r="V810" s="12" t="str">
        <f t="shared" si="266"/>
        <v>天气研究所10-10</v>
      </c>
      <c r="W810" s="12">
        <f t="shared" si="279"/>
        <v>1439</v>
      </c>
      <c r="X810" s="5" t="s">
        <v>1053</v>
      </c>
      <c r="Y810" s="5">
        <v>10</v>
      </c>
      <c r="Z810" s="5">
        <f t="shared" si="274"/>
        <v>4290</v>
      </c>
      <c r="AA810" s="11" t="s">
        <v>3967</v>
      </c>
      <c r="AB810" s="11">
        <v>3779079</v>
      </c>
      <c r="AC810" s="11">
        <f t="shared" si="280"/>
        <v>1.3775000000000002</v>
      </c>
      <c r="AD810" s="11">
        <f t="shared" si="281"/>
        <v>5205681</v>
      </c>
      <c r="AE810" s="6">
        <f t="shared" ref="AE810:AE873" si="285">AE809</f>
        <v>1527820</v>
      </c>
      <c r="AF810" s="11">
        <v>870000</v>
      </c>
      <c r="AG810" s="11">
        <f t="shared" si="284"/>
        <v>7603501</v>
      </c>
      <c r="AH810">
        <f t="shared" si="282"/>
        <v>2.0119984260715373</v>
      </c>
      <c r="AI810" s="53">
        <v>0.65</v>
      </c>
      <c r="AJ810" s="7" t="str">
        <f t="shared" si="267"/>
        <v>hp_7603501</v>
      </c>
      <c r="AK810" s="12" t="s">
        <v>3968</v>
      </c>
      <c r="AL810" s="12">
        <v>678060</v>
      </c>
      <c r="AM810" s="7">
        <f>INT(IF(MOD(Y810,3)=0,INT(AL810*0.55),INT(AL810*0.35)))</f>
        <v>237321</v>
      </c>
      <c r="AN810" s="54">
        <f t="shared" si="271"/>
        <v>886766</v>
      </c>
      <c r="AO810" s="7" t="str">
        <f t="shared" si="272"/>
        <v>atk_886766</v>
      </c>
      <c r="AP810" s="12" t="s">
        <v>3973</v>
      </c>
      <c r="AQ810" s="12" t="s">
        <v>3990</v>
      </c>
      <c r="AR810" s="12" t="s">
        <v>3975</v>
      </c>
      <c r="AS810" s="12" t="s">
        <v>3976</v>
      </c>
      <c r="AU810" s="12" t="str">
        <f t="shared" si="273"/>
        <v>hp_7603501;atk_886766;hit_500000;miss_65;cirt_0;cirtSub_-3500</v>
      </c>
    </row>
    <row r="811" spans="1:47" x14ac:dyDescent="0.2">
      <c r="A811" s="8" t="s">
        <v>3451</v>
      </c>
      <c r="B811" s="6" t="s">
        <v>3967</v>
      </c>
      <c r="C811" s="6">
        <v>1408935</v>
      </c>
      <c r="D811" s="6">
        <v>26003801</v>
      </c>
      <c r="E811" s="6" t="str">
        <f t="shared" si="268"/>
        <v>hp_26003801</v>
      </c>
      <c r="F811" s="7" t="s">
        <v>3968</v>
      </c>
      <c r="G811" s="6">
        <v>5069000</v>
      </c>
      <c r="H811" s="7">
        <f t="shared" si="276"/>
        <v>17654936</v>
      </c>
      <c r="I811" s="7" t="str">
        <f t="shared" si="269"/>
        <v>atk_17654936</v>
      </c>
      <c r="J811" s="7" t="s">
        <v>3973</v>
      </c>
      <c r="K811" s="7" t="s">
        <v>4000</v>
      </c>
      <c r="L811" s="7" t="s">
        <v>3975</v>
      </c>
      <c r="M811" s="7" t="s">
        <v>3976</v>
      </c>
      <c r="O811" s="7" t="str">
        <f t="shared" si="270"/>
        <v>hp_26003801;atk_17654936;hit_500000;miss_115;cirt_0;cirtSub_-3500</v>
      </c>
      <c r="V811" s="7" t="str">
        <f t="shared" si="266"/>
        <v>天气研究所11-1</v>
      </c>
      <c r="W811" s="7">
        <f t="shared" si="279"/>
        <v>1441</v>
      </c>
      <c r="X811" s="9" t="s">
        <v>1054</v>
      </c>
      <c r="Y811" s="9">
        <v>1</v>
      </c>
      <c r="Z811" s="8">
        <f t="shared" si="274"/>
        <v>4291</v>
      </c>
      <c r="AA811" s="6" t="s">
        <v>3967</v>
      </c>
      <c r="AB811" s="6">
        <v>3784579</v>
      </c>
      <c r="AC811" s="6">
        <f t="shared" si="280"/>
        <v>1.38</v>
      </c>
      <c r="AD811" s="6">
        <f t="shared" si="281"/>
        <v>5222719</v>
      </c>
      <c r="AE811" s="6">
        <f t="shared" ref="AE811" si="286">IF(MOD(Y811,1)=0,INT(AD810*0.3),0)</f>
        <v>1561704</v>
      </c>
      <c r="AF811" s="6">
        <v>870000</v>
      </c>
      <c r="AG811" s="11">
        <f t="shared" si="284"/>
        <v>7654423</v>
      </c>
      <c r="AH811">
        <f t="shared" si="282"/>
        <v>2.0225295865141142</v>
      </c>
      <c r="AI811" s="53">
        <v>0.65</v>
      </c>
      <c r="AJ811" s="7" t="str">
        <f t="shared" si="267"/>
        <v>hp_7654423</v>
      </c>
      <c r="AK811" s="7" t="s">
        <v>3968</v>
      </c>
      <c r="AL811" s="7">
        <v>679000</v>
      </c>
      <c r="AM811" s="7">
        <f>INT(IF(MOD(Y811,3)=0,INT(AL811*0.55),INT(AL811*0.35)))</f>
        <v>237650</v>
      </c>
      <c r="AN811" s="54">
        <f t="shared" si="271"/>
        <v>892643</v>
      </c>
      <c r="AO811" s="7" t="str">
        <f t="shared" si="272"/>
        <v>atk_892643</v>
      </c>
      <c r="AP811" s="7" t="s">
        <v>3973</v>
      </c>
      <c r="AQ811" s="7" t="s">
        <v>3990</v>
      </c>
      <c r="AR811" s="7" t="s">
        <v>3975</v>
      </c>
      <c r="AS811" s="7" t="s">
        <v>3976</v>
      </c>
      <c r="AU811" s="7" t="str">
        <f t="shared" si="273"/>
        <v>hp_7654423;atk_892643;hit_500000;miss_65;cirt_0;cirtSub_-3500</v>
      </c>
    </row>
    <row r="812" spans="1:47" x14ac:dyDescent="0.2">
      <c r="A812" s="8" t="s">
        <v>3451</v>
      </c>
      <c r="B812" s="6" t="s">
        <v>3967</v>
      </c>
      <c r="C812" s="6">
        <v>1408935</v>
      </c>
      <c r="D812" s="6">
        <v>26058067</v>
      </c>
      <c r="E812" s="6" t="str">
        <f t="shared" si="268"/>
        <v>hp_26058067</v>
      </c>
      <c r="F812" s="7" t="s">
        <v>3968</v>
      </c>
      <c r="G812" s="6">
        <v>5069000</v>
      </c>
      <c r="H812" s="7">
        <f t="shared" si="276"/>
        <v>17654936</v>
      </c>
      <c r="I812" s="7" t="str">
        <f t="shared" si="269"/>
        <v>atk_17654936</v>
      </c>
      <c r="J812" s="7" t="s">
        <v>3973</v>
      </c>
      <c r="K812" s="7" t="s">
        <v>4000</v>
      </c>
      <c r="L812" s="7" t="s">
        <v>3975</v>
      </c>
      <c r="M812" s="7" t="s">
        <v>3976</v>
      </c>
      <c r="O812" s="7" t="str">
        <f t="shared" si="270"/>
        <v>hp_26058067;atk_17654936;hit_500000;miss_115;cirt_0;cirtSub_-3500</v>
      </c>
      <c r="V812" s="7" t="str">
        <f t="shared" si="266"/>
        <v>天气研究所11-2</v>
      </c>
      <c r="W812" s="7">
        <f t="shared" si="279"/>
        <v>1443</v>
      </c>
      <c r="X812" s="9" t="s">
        <v>1054</v>
      </c>
      <c r="Y812" s="9">
        <v>2</v>
      </c>
      <c r="Z812" s="8">
        <f t="shared" si="274"/>
        <v>4293</v>
      </c>
      <c r="AA812" s="6" t="s">
        <v>3967</v>
      </c>
      <c r="AB812" s="6">
        <v>3790080</v>
      </c>
      <c r="AC812" s="6">
        <f t="shared" si="280"/>
        <v>1.38</v>
      </c>
      <c r="AD812" s="6">
        <f t="shared" si="281"/>
        <v>5230310</v>
      </c>
      <c r="AE812" s="6">
        <f t="shared" si="285"/>
        <v>1561704</v>
      </c>
      <c r="AF812" s="6">
        <v>870000</v>
      </c>
      <c r="AG812" s="11">
        <f t="shared" si="284"/>
        <v>7662014</v>
      </c>
      <c r="AH812">
        <f t="shared" si="282"/>
        <v>2.0215969056062142</v>
      </c>
      <c r="AI812" s="53">
        <v>0.65</v>
      </c>
      <c r="AJ812" s="7" t="str">
        <f t="shared" si="267"/>
        <v>hp_7662014</v>
      </c>
      <c r="AK812" s="7" t="s">
        <v>3968</v>
      </c>
      <c r="AL812" s="7">
        <v>679940</v>
      </c>
      <c r="AM812" s="7">
        <f>INT(IF(MOD(Y812,3)=0,INT(AL812*0.55),INT(AL812*0.35)))</f>
        <v>237979</v>
      </c>
      <c r="AN812" s="54">
        <f t="shared" si="271"/>
        <v>893466</v>
      </c>
      <c r="AO812" s="7" t="str">
        <f t="shared" si="272"/>
        <v>atk_893466</v>
      </c>
      <c r="AP812" s="7" t="s">
        <v>3973</v>
      </c>
      <c r="AQ812" s="7" t="s">
        <v>3990</v>
      </c>
      <c r="AR812" s="7" t="s">
        <v>3975</v>
      </c>
      <c r="AS812" s="7" t="s">
        <v>3976</v>
      </c>
      <c r="AU812" s="7" t="str">
        <f t="shared" si="273"/>
        <v>hp_7662014;atk_893466;hit_500000;miss_65;cirt_0;cirtSub_-3500</v>
      </c>
    </row>
    <row r="813" spans="1:47" x14ac:dyDescent="0.2">
      <c r="A813" s="8" t="s">
        <v>3452</v>
      </c>
      <c r="B813" s="6" t="s">
        <v>3967</v>
      </c>
      <c r="C813" s="6">
        <v>1420595</v>
      </c>
      <c r="D813" s="6">
        <v>26197706</v>
      </c>
      <c r="E813" s="6" t="str">
        <f t="shared" si="268"/>
        <v>hp_26197706</v>
      </c>
      <c r="F813" s="7" t="s">
        <v>3968</v>
      </c>
      <c r="G813" s="6">
        <v>5108000</v>
      </c>
      <c r="H813" s="7">
        <f t="shared" si="276"/>
        <v>17840330</v>
      </c>
      <c r="I813" s="7" t="str">
        <f t="shared" si="269"/>
        <v>atk_17840330</v>
      </c>
      <c r="J813" s="7" t="s">
        <v>3973</v>
      </c>
      <c r="K813" s="7" t="s">
        <v>4000</v>
      </c>
      <c r="L813" s="7" t="s">
        <v>3975</v>
      </c>
      <c r="M813" s="7" t="s">
        <v>3976</v>
      </c>
      <c r="O813" s="7" t="str">
        <f t="shared" si="270"/>
        <v>hp_26197706;atk_17840330;hit_500000;miss_115;cirt_0;cirtSub_-3500</v>
      </c>
      <c r="V813" s="7" t="str">
        <f t="shared" si="266"/>
        <v>天气研究所11-3</v>
      </c>
      <c r="W813" s="7">
        <f t="shared" si="279"/>
        <v>1445</v>
      </c>
      <c r="X813" s="9" t="s">
        <v>1054</v>
      </c>
      <c r="Y813" s="9">
        <v>3</v>
      </c>
      <c r="Z813" s="8">
        <f t="shared" si="274"/>
        <v>4296</v>
      </c>
      <c r="AA813" s="6" t="s">
        <v>3967</v>
      </c>
      <c r="AB813" s="6">
        <v>3795581</v>
      </c>
      <c r="AC813" s="6">
        <f t="shared" si="280"/>
        <v>1.3824999999999998</v>
      </c>
      <c r="AD813" s="6">
        <f t="shared" si="281"/>
        <v>5247390</v>
      </c>
      <c r="AE813" s="6">
        <f t="shared" si="285"/>
        <v>1561704</v>
      </c>
      <c r="AF813" s="6">
        <v>870000</v>
      </c>
      <c r="AG813" s="11">
        <f t="shared" si="284"/>
        <v>7679094</v>
      </c>
      <c r="AH813">
        <f t="shared" si="282"/>
        <v>2.0231669407134243</v>
      </c>
      <c r="AI813" s="53">
        <v>0.65</v>
      </c>
      <c r="AJ813" s="7" t="str">
        <f t="shared" si="267"/>
        <v>hp_7679094</v>
      </c>
      <c r="AK813" s="7" t="s">
        <v>3968</v>
      </c>
      <c r="AL813" s="7">
        <v>680880</v>
      </c>
      <c r="AM813" s="7">
        <f>INT(IF(MOD(Y813,3)=0,INT(AL813*0.55),INT(AL813*0.35)))</f>
        <v>374484</v>
      </c>
      <c r="AN813" s="54">
        <f t="shared" si="271"/>
        <v>895397</v>
      </c>
      <c r="AO813" s="7" t="str">
        <f t="shared" si="272"/>
        <v>atk_895397</v>
      </c>
      <c r="AP813" s="7" t="s">
        <v>3973</v>
      </c>
      <c r="AQ813" s="7" t="s">
        <v>3990</v>
      </c>
      <c r="AR813" s="7" t="s">
        <v>3975</v>
      </c>
      <c r="AS813" s="7" t="s">
        <v>3976</v>
      </c>
      <c r="AU813" s="7" t="str">
        <f t="shared" si="273"/>
        <v>hp_7679094;atk_895397;hit_500000;miss_65;cirt_0;cirtSub_-3500</v>
      </c>
    </row>
    <row r="814" spans="1:47" x14ac:dyDescent="0.2">
      <c r="A814" s="8" t="s">
        <v>3452</v>
      </c>
      <c r="B814" s="6" t="s">
        <v>3967</v>
      </c>
      <c r="C814" s="6">
        <v>1420595</v>
      </c>
      <c r="D814" s="6">
        <v>26252162</v>
      </c>
      <c r="E814" s="6" t="str">
        <f t="shared" si="268"/>
        <v>hp_26252162</v>
      </c>
      <c r="F814" s="7" t="s">
        <v>3968</v>
      </c>
      <c r="G814" s="6">
        <v>5108000</v>
      </c>
      <c r="H814" s="7">
        <f t="shared" si="276"/>
        <v>17840330</v>
      </c>
      <c r="I814" s="7" t="str">
        <f t="shared" si="269"/>
        <v>atk_17840330</v>
      </c>
      <c r="J814" s="7" t="s">
        <v>3973</v>
      </c>
      <c r="K814" s="7" t="s">
        <v>4000</v>
      </c>
      <c r="L814" s="7" t="s">
        <v>3975</v>
      </c>
      <c r="M814" s="7" t="s">
        <v>3976</v>
      </c>
      <c r="O814" s="7" t="str">
        <f t="shared" si="270"/>
        <v>hp_26252162;atk_17840330;hit_500000;miss_115;cirt_0;cirtSub_-3500</v>
      </c>
      <c r="V814" s="7" t="str">
        <f t="shared" si="266"/>
        <v>天气研究所11-4</v>
      </c>
      <c r="W814" s="7">
        <f t="shared" si="279"/>
        <v>1447</v>
      </c>
      <c r="X814" s="9" t="s">
        <v>1054</v>
      </c>
      <c r="Y814" s="9">
        <v>4</v>
      </c>
      <c r="Z814" s="8">
        <f t="shared" si="274"/>
        <v>4300</v>
      </c>
      <c r="AA814" s="6" t="s">
        <v>3967</v>
      </c>
      <c r="AB814" s="6">
        <v>3801083</v>
      </c>
      <c r="AC814" s="6">
        <f t="shared" si="280"/>
        <v>1.3824999999999998</v>
      </c>
      <c r="AD814" s="6">
        <f t="shared" si="281"/>
        <v>5254997</v>
      </c>
      <c r="AE814" s="6">
        <f t="shared" si="285"/>
        <v>1561704</v>
      </c>
      <c r="AF814" s="6">
        <v>870000</v>
      </c>
      <c r="AG814" s="11">
        <f t="shared" si="284"/>
        <v>7686701</v>
      </c>
      <c r="AH814">
        <f t="shared" si="282"/>
        <v>2.0222397143129998</v>
      </c>
      <c r="AI814" s="53">
        <v>0.65</v>
      </c>
      <c r="AJ814" s="7" t="str">
        <f t="shared" si="267"/>
        <v>hp_7686701</v>
      </c>
      <c r="AK814" s="7" t="s">
        <v>3968</v>
      </c>
      <c r="AL814" s="7">
        <v>681820</v>
      </c>
      <c r="AM814" s="7">
        <f>INT(IF(MOD(Y814,3)=0,INT(AL814*0.55),INT(AL814*0.35)))</f>
        <v>238637</v>
      </c>
      <c r="AN814" s="54">
        <f t="shared" si="271"/>
        <v>896222</v>
      </c>
      <c r="AO814" s="7" t="str">
        <f t="shared" si="272"/>
        <v>atk_896222</v>
      </c>
      <c r="AP814" s="7" t="s">
        <v>3973</v>
      </c>
      <c r="AQ814" s="7" t="s">
        <v>3990</v>
      </c>
      <c r="AR814" s="7" t="s">
        <v>3975</v>
      </c>
      <c r="AS814" s="7" t="s">
        <v>3976</v>
      </c>
      <c r="AU814" s="7" t="str">
        <f t="shared" si="273"/>
        <v>hp_7686701;atk_896222;hit_500000;miss_65;cirt_0;cirtSub_-3500</v>
      </c>
    </row>
    <row r="815" spans="1:47" x14ac:dyDescent="0.2">
      <c r="A815" s="8" t="s">
        <v>3452</v>
      </c>
      <c r="B815" s="6" t="s">
        <v>3967</v>
      </c>
      <c r="C815" s="6">
        <v>1420595</v>
      </c>
      <c r="D815" s="6">
        <v>26306689</v>
      </c>
      <c r="E815" s="6" t="str">
        <f t="shared" si="268"/>
        <v>hp_26306689</v>
      </c>
      <c r="F815" s="7" t="s">
        <v>3968</v>
      </c>
      <c r="G815" s="6">
        <v>5108000</v>
      </c>
      <c r="H815" s="7">
        <f t="shared" si="276"/>
        <v>17840330</v>
      </c>
      <c r="I815" s="7" t="str">
        <f t="shared" si="269"/>
        <v>atk_17840330</v>
      </c>
      <c r="J815" s="7" t="s">
        <v>3973</v>
      </c>
      <c r="K815" s="7" t="s">
        <v>4000</v>
      </c>
      <c r="L815" s="7" t="s">
        <v>3975</v>
      </c>
      <c r="M815" s="7" t="s">
        <v>3976</v>
      </c>
      <c r="O815" s="7" t="str">
        <f t="shared" si="270"/>
        <v>hp_26306689;atk_17840330;hit_500000;miss_115;cirt_0;cirtSub_-3500</v>
      </c>
      <c r="V815" s="7" t="str">
        <f t="shared" si="266"/>
        <v>天气研究所11-5</v>
      </c>
      <c r="W815" s="7">
        <f t="shared" si="279"/>
        <v>1449</v>
      </c>
      <c r="X815" s="9" t="s">
        <v>1054</v>
      </c>
      <c r="Y815" s="9">
        <v>5</v>
      </c>
      <c r="Z815" s="8">
        <f t="shared" si="274"/>
        <v>4305</v>
      </c>
      <c r="AA815" s="6" t="s">
        <v>3967</v>
      </c>
      <c r="AB815" s="6">
        <v>3806585</v>
      </c>
      <c r="AC815" s="6">
        <f t="shared" si="280"/>
        <v>1.3824999999999998</v>
      </c>
      <c r="AD815" s="6">
        <f t="shared" si="281"/>
        <v>5262603</v>
      </c>
      <c r="AE815" s="6">
        <f t="shared" si="285"/>
        <v>1561704</v>
      </c>
      <c r="AF815" s="6">
        <v>870000</v>
      </c>
      <c r="AG815" s="11">
        <f t="shared" si="284"/>
        <v>7694307</v>
      </c>
      <c r="AH815">
        <f t="shared" si="282"/>
        <v>2.0213149056175022</v>
      </c>
      <c r="AI815" s="53">
        <v>0.65</v>
      </c>
      <c r="AJ815" s="7" t="str">
        <f t="shared" si="267"/>
        <v>hp_7694307</v>
      </c>
      <c r="AK815" s="7" t="s">
        <v>3968</v>
      </c>
      <c r="AL815" s="7">
        <v>682760</v>
      </c>
      <c r="AM815" s="7">
        <f>INT(IF(MOD(Y815,3)=0,INT(AL815*0.55),INT(AL815*0.35)))</f>
        <v>238966</v>
      </c>
      <c r="AN815" s="54">
        <f t="shared" si="271"/>
        <v>897047</v>
      </c>
      <c r="AO815" s="7" t="str">
        <f t="shared" si="272"/>
        <v>atk_897047</v>
      </c>
      <c r="AP815" s="7" t="s">
        <v>3973</v>
      </c>
      <c r="AQ815" s="7" t="s">
        <v>3990</v>
      </c>
      <c r="AR815" s="7" t="s">
        <v>3975</v>
      </c>
      <c r="AS815" s="7" t="s">
        <v>3976</v>
      </c>
      <c r="AU815" s="7" t="str">
        <f t="shared" si="273"/>
        <v>hp_7694307;atk_897047;hit_500000;miss_65;cirt_0;cirtSub_-3500</v>
      </c>
    </row>
    <row r="816" spans="1:47" x14ac:dyDescent="0.2">
      <c r="A816" s="8" t="s">
        <v>3453</v>
      </c>
      <c r="B816" s="6" t="s">
        <v>3967</v>
      </c>
      <c r="C816" s="6">
        <v>1432255</v>
      </c>
      <c r="D816" s="6">
        <v>26447016</v>
      </c>
      <c r="E816" s="6" t="str">
        <f t="shared" si="268"/>
        <v>hp_26447016</v>
      </c>
      <c r="F816" s="7" t="s">
        <v>3968</v>
      </c>
      <c r="G816" s="6">
        <v>5147000</v>
      </c>
      <c r="H816" s="7">
        <f t="shared" si="276"/>
        <v>18026526</v>
      </c>
      <c r="I816" s="7" t="str">
        <f t="shared" si="269"/>
        <v>atk_18026526</v>
      </c>
      <c r="J816" s="7" t="s">
        <v>3973</v>
      </c>
      <c r="K816" s="7" t="s">
        <v>4000</v>
      </c>
      <c r="L816" s="7" t="s">
        <v>3975</v>
      </c>
      <c r="M816" s="7" t="s">
        <v>3976</v>
      </c>
      <c r="O816" s="7" t="str">
        <f t="shared" si="270"/>
        <v>hp_26447016;atk_18026526;hit_500000;miss_115;cirt_0;cirtSub_-3500</v>
      </c>
      <c r="V816" s="7" t="str">
        <f t="shared" si="266"/>
        <v>天气研究所11-6</v>
      </c>
      <c r="W816" s="7">
        <f t="shared" si="279"/>
        <v>1451</v>
      </c>
      <c r="X816" s="9" t="s">
        <v>1054</v>
      </c>
      <c r="Y816" s="9">
        <v>6</v>
      </c>
      <c r="Z816" s="8">
        <f t="shared" si="274"/>
        <v>4311</v>
      </c>
      <c r="AA816" s="6" t="s">
        <v>3967</v>
      </c>
      <c r="AB816" s="6">
        <v>3812088</v>
      </c>
      <c r="AC816" s="6">
        <f t="shared" si="280"/>
        <v>1.3849999999999998</v>
      </c>
      <c r="AD816" s="6">
        <f t="shared" si="281"/>
        <v>5279741</v>
      </c>
      <c r="AE816" s="6">
        <f t="shared" si="285"/>
        <v>1561704</v>
      </c>
      <c r="AF816" s="6">
        <v>870000</v>
      </c>
      <c r="AG816" s="11">
        <f t="shared" si="284"/>
        <v>7711445</v>
      </c>
      <c r="AH816">
        <f t="shared" si="282"/>
        <v>2.0228927034213271</v>
      </c>
      <c r="AI816" s="53">
        <v>0.65</v>
      </c>
      <c r="AJ816" s="7" t="str">
        <f t="shared" si="267"/>
        <v>hp_7711445</v>
      </c>
      <c r="AK816" s="7" t="s">
        <v>3968</v>
      </c>
      <c r="AL816" s="7">
        <v>683700</v>
      </c>
      <c r="AM816" s="7">
        <f>INT(IF(MOD(Y816,3)=0,INT(AL816*0.55),INT(AL816*0.35)))</f>
        <v>376035</v>
      </c>
      <c r="AN816" s="54">
        <f t="shared" si="271"/>
        <v>898983</v>
      </c>
      <c r="AO816" s="7" t="str">
        <f t="shared" si="272"/>
        <v>atk_898983</v>
      </c>
      <c r="AP816" s="7" t="s">
        <v>3973</v>
      </c>
      <c r="AQ816" s="7" t="s">
        <v>3990</v>
      </c>
      <c r="AR816" s="7" t="s">
        <v>3975</v>
      </c>
      <c r="AS816" s="7" t="s">
        <v>3976</v>
      </c>
      <c r="AU816" s="7" t="str">
        <f t="shared" si="273"/>
        <v>hp_7711445;atk_898983;hit_500000;miss_65;cirt_0;cirtSub_-3500</v>
      </c>
    </row>
    <row r="817" spans="1:47" x14ac:dyDescent="0.2">
      <c r="A817" s="8" t="s">
        <v>3453</v>
      </c>
      <c r="B817" s="6" t="s">
        <v>3967</v>
      </c>
      <c r="C817" s="6">
        <v>1432255</v>
      </c>
      <c r="D817" s="6">
        <v>26501722</v>
      </c>
      <c r="E817" s="6" t="str">
        <f t="shared" si="268"/>
        <v>hp_26501722</v>
      </c>
      <c r="F817" s="7" t="s">
        <v>3968</v>
      </c>
      <c r="G817" s="6">
        <v>5147000</v>
      </c>
      <c r="H817" s="7">
        <f t="shared" si="276"/>
        <v>18026526</v>
      </c>
      <c r="I817" s="7" t="str">
        <f t="shared" si="269"/>
        <v>atk_18026526</v>
      </c>
      <c r="J817" s="7" t="s">
        <v>3973</v>
      </c>
      <c r="K817" s="7" t="s">
        <v>4000</v>
      </c>
      <c r="L817" s="7" t="s">
        <v>3975</v>
      </c>
      <c r="M817" s="7" t="s">
        <v>3976</v>
      </c>
      <c r="O817" s="7" t="str">
        <f t="shared" si="270"/>
        <v>hp_26501722;atk_18026526;hit_500000;miss_115;cirt_0;cirtSub_-3500</v>
      </c>
      <c r="V817" s="7" t="str">
        <f t="shared" si="266"/>
        <v>天气研究所11-7</v>
      </c>
      <c r="W817" s="7">
        <f t="shared" si="279"/>
        <v>1453</v>
      </c>
      <c r="X817" s="9" t="s">
        <v>1054</v>
      </c>
      <c r="Y817" s="9">
        <v>7</v>
      </c>
      <c r="Z817" s="8">
        <f t="shared" si="274"/>
        <v>4318</v>
      </c>
      <c r="AA817" s="6" t="s">
        <v>3967</v>
      </c>
      <c r="AB817" s="6">
        <v>3817593</v>
      </c>
      <c r="AC817" s="6">
        <f t="shared" si="280"/>
        <v>1.3849999999999998</v>
      </c>
      <c r="AD817" s="6">
        <f t="shared" si="281"/>
        <v>5287366</v>
      </c>
      <c r="AE817" s="6">
        <f t="shared" si="285"/>
        <v>1561704</v>
      </c>
      <c r="AF817" s="6">
        <v>870000</v>
      </c>
      <c r="AG817" s="11">
        <f t="shared" si="284"/>
        <v>7719070</v>
      </c>
      <c r="AH817">
        <f t="shared" si="282"/>
        <v>2.021973007599291</v>
      </c>
      <c r="AI817" s="53">
        <v>0.65</v>
      </c>
      <c r="AJ817" s="7" t="str">
        <f t="shared" si="267"/>
        <v>hp_7719070</v>
      </c>
      <c r="AK817" s="7" t="s">
        <v>3968</v>
      </c>
      <c r="AL817" s="7">
        <v>684640</v>
      </c>
      <c r="AM817" s="7">
        <f>INT(IF(MOD(Y817,3)=0,INT(AL817*0.55),INT(AL817*0.35)))</f>
        <v>239624</v>
      </c>
      <c r="AN817" s="54">
        <f t="shared" si="271"/>
        <v>899810</v>
      </c>
      <c r="AO817" s="7" t="str">
        <f t="shared" si="272"/>
        <v>atk_899810</v>
      </c>
      <c r="AP817" s="7" t="s">
        <v>3973</v>
      </c>
      <c r="AQ817" s="7" t="s">
        <v>3990</v>
      </c>
      <c r="AR817" s="7" t="s">
        <v>3975</v>
      </c>
      <c r="AS817" s="7" t="s">
        <v>3976</v>
      </c>
      <c r="AU817" s="7" t="str">
        <f t="shared" si="273"/>
        <v>hp_7719070;atk_899810;hit_500000;miss_65;cirt_0;cirtSub_-3500</v>
      </c>
    </row>
    <row r="818" spans="1:47" x14ac:dyDescent="0.2">
      <c r="A818" s="8" t="s">
        <v>3453</v>
      </c>
      <c r="B818" s="6" t="s">
        <v>3967</v>
      </c>
      <c r="C818" s="6">
        <v>1432255</v>
      </c>
      <c r="D818" s="6">
        <v>26556500</v>
      </c>
      <c r="E818" s="6" t="str">
        <f t="shared" si="268"/>
        <v>hp_26556500</v>
      </c>
      <c r="F818" s="7" t="s">
        <v>3968</v>
      </c>
      <c r="G818" s="6">
        <v>5147000</v>
      </c>
      <c r="H818" s="7">
        <f t="shared" si="276"/>
        <v>18026526</v>
      </c>
      <c r="I818" s="7" t="str">
        <f t="shared" si="269"/>
        <v>atk_18026526</v>
      </c>
      <c r="J818" s="7" t="s">
        <v>3973</v>
      </c>
      <c r="K818" s="7" t="s">
        <v>4000</v>
      </c>
      <c r="L818" s="7" t="s">
        <v>3975</v>
      </c>
      <c r="M818" s="7" t="s">
        <v>3976</v>
      </c>
      <c r="O818" s="7" t="str">
        <f t="shared" si="270"/>
        <v>hp_26556500;atk_18026526;hit_500000;miss_115;cirt_0;cirtSub_-3500</v>
      </c>
      <c r="V818" s="7" t="str">
        <f t="shared" si="266"/>
        <v>天气研究所11-8</v>
      </c>
      <c r="W818" s="7">
        <f t="shared" si="279"/>
        <v>1455</v>
      </c>
      <c r="X818" s="9" t="s">
        <v>1054</v>
      </c>
      <c r="Y818" s="9">
        <v>8</v>
      </c>
      <c r="Z818" s="8">
        <f t="shared" si="274"/>
        <v>4326</v>
      </c>
      <c r="AA818" s="6" t="s">
        <v>3967</v>
      </c>
      <c r="AB818" s="6">
        <v>3823097</v>
      </c>
      <c r="AC818" s="6">
        <f t="shared" si="280"/>
        <v>1.3849999999999998</v>
      </c>
      <c r="AD818" s="6">
        <f t="shared" si="281"/>
        <v>5294989</v>
      </c>
      <c r="AE818" s="6">
        <f t="shared" si="285"/>
        <v>1561704</v>
      </c>
      <c r="AF818" s="6">
        <v>870000</v>
      </c>
      <c r="AG818" s="11">
        <f t="shared" si="284"/>
        <v>7726693</v>
      </c>
      <c r="AH818">
        <f t="shared" si="282"/>
        <v>2.0210559658831571</v>
      </c>
      <c r="AI818" s="53">
        <v>0.65</v>
      </c>
      <c r="AJ818" s="7" t="str">
        <f t="shared" si="267"/>
        <v>hp_7726693</v>
      </c>
      <c r="AK818" s="7" t="s">
        <v>3968</v>
      </c>
      <c r="AL818" s="7">
        <v>685580</v>
      </c>
      <c r="AM818" s="7">
        <f>INT(IF(MOD(Y818,3)=0,INT(AL818*0.55),INT(AL818*0.35)))</f>
        <v>239953</v>
      </c>
      <c r="AN818" s="54">
        <f t="shared" si="271"/>
        <v>900637</v>
      </c>
      <c r="AO818" s="7" t="str">
        <f t="shared" si="272"/>
        <v>atk_900637</v>
      </c>
      <c r="AP818" s="7" t="s">
        <v>3973</v>
      </c>
      <c r="AQ818" s="7" t="s">
        <v>3990</v>
      </c>
      <c r="AR818" s="7" t="s">
        <v>3975</v>
      </c>
      <c r="AS818" s="7" t="s">
        <v>3976</v>
      </c>
      <c r="AU818" s="7" t="str">
        <f t="shared" si="273"/>
        <v>hp_7726693;atk_900637;hit_500000;miss_65;cirt_0;cirtSub_-3500</v>
      </c>
    </row>
    <row r="819" spans="1:47" x14ac:dyDescent="0.2">
      <c r="A819" s="8" t="s">
        <v>3454</v>
      </c>
      <c r="B819" s="6" t="s">
        <v>3967</v>
      </c>
      <c r="C819" s="6">
        <v>1443915</v>
      </c>
      <c r="D819" s="6">
        <v>26697510</v>
      </c>
      <c r="E819" s="6" t="str">
        <f t="shared" si="268"/>
        <v>hp_26697510</v>
      </c>
      <c r="F819" s="7" t="s">
        <v>3968</v>
      </c>
      <c r="G819" s="6">
        <v>5186000</v>
      </c>
      <c r="H819" s="7">
        <f t="shared" si="276"/>
        <v>18213523</v>
      </c>
      <c r="I819" s="7" t="str">
        <f t="shared" si="269"/>
        <v>atk_18213523</v>
      </c>
      <c r="J819" s="7" t="s">
        <v>3973</v>
      </c>
      <c r="K819" s="7" t="s">
        <v>4000</v>
      </c>
      <c r="L819" s="7" t="s">
        <v>3975</v>
      </c>
      <c r="M819" s="7" t="s">
        <v>3976</v>
      </c>
      <c r="O819" s="7" t="str">
        <f t="shared" si="270"/>
        <v>hp_26697510;atk_18213523;hit_500000;miss_115;cirt_0;cirtSub_-3500</v>
      </c>
      <c r="V819" s="7" t="str">
        <f t="shared" si="266"/>
        <v>天气研究所11-9</v>
      </c>
      <c r="W819" s="7">
        <f t="shared" si="279"/>
        <v>1457</v>
      </c>
      <c r="X819" s="9" t="s">
        <v>1054</v>
      </c>
      <c r="Y819" s="9">
        <v>9</v>
      </c>
      <c r="Z819" s="8">
        <f t="shared" si="274"/>
        <v>4335</v>
      </c>
      <c r="AA819" s="6" t="s">
        <v>3967</v>
      </c>
      <c r="AB819" s="6">
        <v>3828603</v>
      </c>
      <c r="AC819" s="6">
        <f t="shared" si="280"/>
        <v>1.3875</v>
      </c>
      <c r="AD819" s="6">
        <f t="shared" si="281"/>
        <v>5312186</v>
      </c>
      <c r="AE819" s="6">
        <f t="shared" si="285"/>
        <v>1561704</v>
      </c>
      <c r="AF819" s="6">
        <v>870000</v>
      </c>
      <c r="AG819" s="11">
        <f t="shared" si="284"/>
        <v>7743890</v>
      </c>
      <c r="AH819">
        <f t="shared" si="282"/>
        <v>2.0226411565785223</v>
      </c>
      <c r="AI819" s="53">
        <v>0.65</v>
      </c>
      <c r="AJ819" s="7" t="str">
        <f t="shared" si="267"/>
        <v>hp_7743890</v>
      </c>
      <c r="AK819" s="7" t="s">
        <v>3968</v>
      </c>
      <c r="AL819" s="7">
        <v>686520</v>
      </c>
      <c r="AM819" s="7">
        <f>INT(IF(MOD(Y819,3)=0,INT(AL819*0.55),INT(AL819*0.35)))</f>
        <v>377586</v>
      </c>
      <c r="AN819" s="54">
        <f t="shared" si="271"/>
        <v>902579</v>
      </c>
      <c r="AO819" s="7" t="str">
        <f t="shared" si="272"/>
        <v>atk_902579</v>
      </c>
      <c r="AP819" s="7" t="s">
        <v>3973</v>
      </c>
      <c r="AQ819" s="7" t="s">
        <v>3990</v>
      </c>
      <c r="AR819" s="7" t="s">
        <v>3975</v>
      </c>
      <c r="AS819" s="7" t="s">
        <v>3976</v>
      </c>
      <c r="AU819" s="7" t="str">
        <f t="shared" si="273"/>
        <v>hp_7743890;atk_902579;hit_500000;miss_65;cirt_0;cirtSub_-3500</v>
      </c>
    </row>
    <row r="820" spans="1:47" s="12" customFormat="1" x14ac:dyDescent="0.2">
      <c r="A820" s="8" t="s">
        <v>3454</v>
      </c>
      <c r="B820" s="6" t="s">
        <v>3967</v>
      </c>
      <c r="C820" s="6">
        <v>1443915</v>
      </c>
      <c r="D820" s="6">
        <v>26752479</v>
      </c>
      <c r="E820" s="6" t="str">
        <f t="shared" si="268"/>
        <v>hp_26752479</v>
      </c>
      <c r="F820" s="7" t="s">
        <v>3968</v>
      </c>
      <c r="G820" s="6">
        <v>5186000</v>
      </c>
      <c r="H820" s="7">
        <f t="shared" si="276"/>
        <v>18213523</v>
      </c>
      <c r="I820" s="7" t="str">
        <f t="shared" si="269"/>
        <v>atk_18213523</v>
      </c>
      <c r="J820" s="7" t="s">
        <v>3973</v>
      </c>
      <c r="K820" s="7" t="s">
        <v>4000</v>
      </c>
      <c r="L820" s="7" t="s">
        <v>3975</v>
      </c>
      <c r="M820" s="7" t="s">
        <v>3976</v>
      </c>
      <c r="N820" s="7"/>
      <c r="O820" s="7" t="str">
        <f t="shared" si="270"/>
        <v>hp_26752479;atk_18213523;hit_500000;miss_115;cirt_0;cirtSub_-3500</v>
      </c>
      <c r="P820" s="7"/>
      <c r="Q820" s="7"/>
      <c r="R820" s="7"/>
      <c r="S820" s="7"/>
      <c r="T820" s="7"/>
      <c r="V820" s="12" t="str">
        <f t="shared" si="266"/>
        <v>天气研究所11-10</v>
      </c>
      <c r="W820" s="12">
        <f t="shared" si="279"/>
        <v>1459</v>
      </c>
      <c r="X820" s="5" t="s">
        <v>1054</v>
      </c>
      <c r="Y820" s="5">
        <v>10</v>
      </c>
      <c r="Z820" s="5">
        <f t="shared" si="274"/>
        <v>4345</v>
      </c>
      <c r="AA820" s="11" t="s">
        <v>3967</v>
      </c>
      <c r="AB820" s="11">
        <v>3834109</v>
      </c>
      <c r="AC820" s="11">
        <f t="shared" si="280"/>
        <v>1.3875</v>
      </c>
      <c r="AD820" s="11">
        <f t="shared" si="281"/>
        <v>5319826</v>
      </c>
      <c r="AE820" s="6">
        <f t="shared" si="285"/>
        <v>1561704</v>
      </c>
      <c r="AF820" s="11">
        <v>870000</v>
      </c>
      <c r="AG820" s="11">
        <f t="shared" si="284"/>
        <v>7751530</v>
      </c>
      <c r="AH820">
        <f t="shared" si="282"/>
        <v>2.0217291683674095</v>
      </c>
      <c r="AI820" s="53">
        <v>0.65</v>
      </c>
      <c r="AJ820" s="7" t="str">
        <f t="shared" si="267"/>
        <v>hp_7751530</v>
      </c>
      <c r="AK820" s="12" t="s">
        <v>3968</v>
      </c>
      <c r="AL820" s="12">
        <v>687460</v>
      </c>
      <c r="AM820" s="7">
        <f>INT(IF(MOD(Y820,3)=0,INT(AL820*0.55),INT(AL820*0.35)))</f>
        <v>240611</v>
      </c>
      <c r="AN820" s="54">
        <f t="shared" si="271"/>
        <v>903407</v>
      </c>
      <c r="AO820" s="7" t="str">
        <f t="shared" si="272"/>
        <v>atk_903407</v>
      </c>
      <c r="AP820" s="12" t="s">
        <v>3973</v>
      </c>
      <c r="AQ820" s="12" t="s">
        <v>3990</v>
      </c>
      <c r="AR820" s="12" t="s">
        <v>3975</v>
      </c>
      <c r="AS820" s="12" t="s">
        <v>3976</v>
      </c>
      <c r="AU820" s="12" t="str">
        <f t="shared" si="273"/>
        <v>hp_7751530;atk_903407;hit_500000;miss_65;cirt_0;cirtSub_-3500</v>
      </c>
    </row>
    <row r="821" spans="1:47" x14ac:dyDescent="0.2">
      <c r="A821" s="8" t="s">
        <v>3454</v>
      </c>
      <c r="B821" s="6" t="s">
        <v>3967</v>
      </c>
      <c r="C821" s="6">
        <v>1443915</v>
      </c>
      <c r="D821" s="6">
        <v>26807524</v>
      </c>
      <c r="E821" s="6" t="str">
        <f t="shared" si="268"/>
        <v>hp_26807524</v>
      </c>
      <c r="F821" s="7" t="s">
        <v>3968</v>
      </c>
      <c r="G821" s="6">
        <v>5186000</v>
      </c>
      <c r="H821" s="7">
        <f t="shared" si="276"/>
        <v>18213523</v>
      </c>
      <c r="I821" s="7" t="str">
        <f t="shared" si="269"/>
        <v>atk_18213523</v>
      </c>
      <c r="J821" s="7" t="s">
        <v>3973</v>
      </c>
      <c r="K821" s="7" t="s">
        <v>4000</v>
      </c>
      <c r="L821" s="7" t="s">
        <v>3975</v>
      </c>
      <c r="M821" s="7" t="s">
        <v>3976</v>
      </c>
      <c r="O821" s="7" t="str">
        <f t="shared" si="270"/>
        <v>hp_26807524;atk_18213523;hit_500000;miss_115;cirt_0;cirtSub_-3500</v>
      </c>
      <c r="V821" s="7" t="str">
        <f t="shared" si="266"/>
        <v>天气研究所12-1</v>
      </c>
      <c r="W821" s="7">
        <f t="shared" si="279"/>
        <v>1461</v>
      </c>
      <c r="X821" s="9" t="s">
        <v>1055</v>
      </c>
      <c r="Y821" s="9">
        <v>1</v>
      </c>
      <c r="Z821" s="8">
        <f t="shared" si="274"/>
        <v>4346</v>
      </c>
      <c r="AA821" s="6" t="s">
        <v>3967</v>
      </c>
      <c r="AB821" s="6">
        <v>3839616</v>
      </c>
      <c r="AC821" s="6">
        <f t="shared" si="280"/>
        <v>1.3900000000000001</v>
      </c>
      <c r="AD821" s="6">
        <f t="shared" si="281"/>
        <v>5337066</v>
      </c>
      <c r="AE821" s="6">
        <f t="shared" ref="AE821" si="287">IF(MOD(Y821,1)=0,INT(AD820*0.3),0)</f>
        <v>1595947</v>
      </c>
      <c r="AF821" s="6">
        <v>870000</v>
      </c>
      <c r="AG821" s="11">
        <f t="shared" si="284"/>
        <v>7803013</v>
      </c>
      <c r="AH821">
        <f t="shared" si="282"/>
        <v>2.0322378592025867</v>
      </c>
      <c r="AI821" s="53">
        <v>0.65</v>
      </c>
      <c r="AJ821" s="7" t="str">
        <f t="shared" si="267"/>
        <v>hp_7803013</v>
      </c>
      <c r="AK821" s="7" t="s">
        <v>3968</v>
      </c>
      <c r="AL821" s="7">
        <v>688400</v>
      </c>
      <c r="AM821" s="7">
        <f>INT(IF(MOD(Y821,3)=0,INT(AL821*0.55),INT(AL821*0.35)))</f>
        <v>240940</v>
      </c>
      <c r="AN821" s="54">
        <f t="shared" si="271"/>
        <v>909345</v>
      </c>
      <c r="AO821" s="7" t="str">
        <f t="shared" si="272"/>
        <v>atk_909345</v>
      </c>
      <c r="AP821" s="7" t="s">
        <v>3973</v>
      </c>
      <c r="AQ821" s="7" t="s">
        <v>3990</v>
      </c>
      <c r="AR821" s="7" t="s">
        <v>3975</v>
      </c>
      <c r="AS821" s="7" t="s">
        <v>3976</v>
      </c>
      <c r="AU821" s="7" t="str">
        <f t="shared" si="273"/>
        <v>hp_7803013;atk_909345;hit_500000;miss_65;cirt_0;cirtSub_-3500</v>
      </c>
    </row>
    <row r="822" spans="1:47" x14ac:dyDescent="0.2">
      <c r="A822" s="8" t="s">
        <v>3455</v>
      </c>
      <c r="B822" s="6" t="s">
        <v>3967</v>
      </c>
      <c r="C822" s="6">
        <v>1455575</v>
      </c>
      <c r="D822" s="6">
        <v>26949239</v>
      </c>
      <c r="E822" s="6" t="str">
        <f t="shared" si="268"/>
        <v>hp_26949239</v>
      </c>
      <c r="F822" s="7" t="s">
        <v>3968</v>
      </c>
      <c r="G822" s="6">
        <v>5225000</v>
      </c>
      <c r="H822" s="7">
        <f t="shared" si="276"/>
        <v>18401321</v>
      </c>
      <c r="I822" s="7" t="str">
        <f t="shared" si="269"/>
        <v>atk_18401321</v>
      </c>
      <c r="J822" s="7" t="s">
        <v>3973</v>
      </c>
      <c r="K822" s="7" t="s">
        <v>4000</v>
      </c>
      <c r="L822" s="7" t="s">
        <v>3975</v>
      </c>
      <c r="M822" s="7" t="s">
        <v>3976</v>
      </c>
      <c r="O822" s="7" t="str">
        <f t="shared" si="270"/>
        <v>hp_26949239;atk_18401321;hit_500000;miss_115;cirt_0;cirtSub_-3500</v>
      </c>
      <c r="V822" s="7" t="str">
        <f t="shared" si="266"/>
        <v>天气研究所12-2</v>
      </c>
      <c r="W822" s="7">
        <f t="shared" si="279"/>
        <v>1463</v>
      </c>
      <c r="X822" s="9" t="s">
        <v>1055</v>
      </c>
      <c r="Y822" s="9">
        <v>2</v>
      </c>
      <c r="Z822" s="8">
        <f t="shared" si="274"/>
        <v>4348</v>
      </c>
      <c r="AA822" s="6" t="s">
        <v>3967</v>
      </c>
      <c r="AB822" s="6">
        <v>3845124</v>
      </c>
      <c r="AC822" s="6">
        <f t="shared" si="280"/>
        <v>1.3900000000000001</v>
      </c>
      <c r="AD822" s="6">
        <f t="shared" si="281"/>
        <v>5344722</v>
      </c>
      <c r="AE822" s="6">
        <f t="shared" si="285"/>
        <v>1595947</v>
      </c>
      <c r="AF822" s="6">
        <v>870000</v>
      </c>
      <c r="AG822" s="11">
        <f t="shared" si="284"/>
        <v>7810669</v>
      </c>
      <c r="AH822">
        <f t="shared" si="282"/>
        <v>2.0313178456663556</v>
      </c>
      <c r="AI822" s="53">
        <v>0.65</v>
      </c>
      <c r="AJ822" s="7" t="str">
        <f t="shared" si="267"/>
        <v>hp_7810669</v>
      </c>
      <c r="AK822" s="7" t="s">
        <v>3968</v>
      </c>
      <c r="AL822" s="7">
        <v>689340</v>
      </c>
      <c r="AM822" s="7">
        <f>INT(IF(MOD(Y822,3)=0,INT(AL822*0.55),INT(AL822*0.35)))</f>
        <v>241269</v>
      </c>
      <c r="AN822" s="54">
        <f t="shared" si="271"/>
        <v>910174</v>
      </c>
      <c r="AO822" s="7" t="str">
        <f t="shared" si="272"/>
        <v>atk_910174</v>
      </c>
      <c r="AP822" s="7" t="s">
        <v>3973</v>
      </c>
      <c r="AQ822" s="7" t="s">
        <v>3990</v>
      </c>
      <c r="AR822" s="7" t="s">
        <v>3975</v>
      </c>
      <c r="AS822" s="7" t="s">
        <v>3976</v>
      </c>
      <c r="AU822" s="7" t="str">
        <f t="shared" si="273"/>
        <v>hp_7810669;atk_910174;hit_500000;miss_65;cirt_0;cirtSub_-3500</v>
      </c>
    </row>
    <row r="823" spans="1:47" x14ac:dyDescent="0.2">
      <c r="A823" s="8" t="s">
        <v>3455</v>
      </c>
      <c r="B823" s="6" t="s">
        <v>3967</v>
      </c>
      <c r="C823" s="6">
        <v>1455575</v>
      </c>
      <c r="D823" s="6">
        <v>27004473</v>
      </c>
      <c r="E823" s="6" t="str">
        <f t="shared" si="268"/>
        <v>hp_27004473</v>
      </c>
      <c r="F823" s="7" t="s">
        <v>3968</v>
      </c>
      <c r="G823" s="6">
        <v>5225000</v>
      </c>
      <c r="H823" s="7">
        <f t="shared" si="276"/>
        <v>18401321</v>
      </c>
      <c r="I823" s="7" t="str">
        <f t="shared" si="269"/>
        <v>atk_18401321</v>
      </c>
      <c r="J823" s="7" t="s">
        <v>3973</v>
      </c>
      <c r="K823" s="7" t="s">
        <v>4000</v>
      </c>
      <c r="L823" s="7" t="s">
        <v>3975</v>
      </c>
      <c r="M823" s="7" t="s">
        <v>3976</v>
      </c>
      <c r="O823" s="7" t="str">
        <f t="shared" si="270"/>
        <v>hp_27004473;atk_18401321;hit_500000;miss_115;cirt_0;cirtSub_-3500</v>
      </c>
      <c r="V823" s="7" t="str">
        <f t="shared" si="266"/>
        <v>天气研究所12-3</v>
      </c>
      <c r="W823" s="7">
        <f t="shared" si="279"/>
        <v>1465</v>
      </c>
      <c r="X823" s="9" t="s">
        <v>1055</v>
      </c>
      <c r="Y823" s="9">
        <v>3</v>
      </c>
      <c r="Z823" s="8">
        <f t="shared" si="274"/>
        <v>4351</v>
      </c>
      <c r="AA823" s="6" t="s">
        <v>3967</v>
      </c>
      <c r="AB823" s="6">
        <v>3850632</v>
      </c>
      <c r="AC823" s="6">
        <f t="shared" si="280"/>
        <v>1.3925000000000001</v>
      </c>
      <c r="AD823" s="6">
        <f t="shared" si="281"/>
        <v>5362005</v>
      </c>
      <c r="AE823" s="6">
        <f t="shared" si="285"/>
        <v>1595947</v>
      </c>
      <c r="AF823" s="6">
        <v>870000</v>
      </c>
      <c r="AG823" s="11">
        <f t="shared" si="284"/>
        <v>7827952</v>
      </c>
      <c r="AH823">
        <f t="shared" si="282"/>
        <v>2.0329005732046066</v>
      </c>
      <c r="AI823" s="53">
        <v>0.65</v>
      </c>
      <c r="AJ823" s="7" t="str">
        <f t="shared" si="267"/>
        <v>hp_7827952</v>
      </c>
      <c r="AK823" s="7" t="s">
        <v>3968</v>
      </c>
      <c r="AL823" s="7">
        <v>690280</v>
      </c>
      <c r="AM823" s="7">
        <f>INT(IF(MOD(Y823,3)=0,INT(AL823*0.55),INT(AL823*0.35)))</f>
        <v>379654</v>
      </c>
      <c r="AN823" s="54">
        <f t="shared" si="271"/>
        <v>912125</v>
      </c>
      <c r="AO823" s="7" t="str">
        <f t="shared" si="272"/>
        <v>atk_912125</v>
      </c>
      <c r="AP823" s="7" t="s">
        <v>3973</v>
      </c>
      <c r="AQ823" s="7" t="s">
        <v>3990</v>
      </c>
      <c r="AR823" s="7" t="s">
        <v>3975</v>
      </c>
      <c r="AS823" s="7" t="s">
        <v>3976</v>
      </c>
      <c r="AU823" s="7" t="str">
        <f t="shared" si="273"/>
        <v>hp_7827952;atk_912125;hit_500000;miss_65;cirt_0;cirtSub_-3500</v>
      </c>
    </row>
    <row r="824" spans="1:47" x14ac:dyDescent="0.2">
      <c r="A824" s="8" t="s">
        <v>3455</v>
      </c>
      <c r="B824" s="6" t="s">
        <v>3967</v>
      </c>
      <c r="C824" s="6">
        <v>1455575</v>
      </c>
      <c r="D824" s="6">
        <v>27059781</v>
      </c>
      <c r="E824" s="6" t="str">
        <f t="shared" si="268"/>
        <v>hp_27059781</v>
      </c>
      <c r="F824" s="7" t="s">
        <v>3968</v>
      </c>
      <c r="G824" s="6">
        <v>5225000</v>
      </c>
      <c r="H824" s="7">
        <f t="shared" si="276"/>
        <v>18401321</v>
      </c>
      <c r="I824" s="7" t="str">
        <f t="shared" si="269"/>
        <v>atk_18401321</v>
      </c>
      <c r="J824" s="7" t="s">
        <v>3973</v>
      </c>
      <c r="K824" s="7" t="s">
        <v>4000</v>
      </c>
      <c r="L824" s="7" t="s">
        <v>3975</v>
      </c>
      <c r="M824" s="7" t="s">
        <v>3976</v>
      </c>
      <c r="O824" s="7" t="str">
        <f t="shared" si="270"/>
        <v>hp_27059781;atk_18401321;hit_500000;miss_115;cirt_0;cirtSub_-3500</v>
      </c>
      <c r="V824" s="7" t="str">
        <f t="shared" si="266"/>
        <v>天气研究所12-4</v>
      </c>
      <c r="W824" s="7">
        <f t="shared" si="279"/>
        <v>1467</v>
      </c>
      <c r="X824" s="9" t="s">
        <v>1055</v>
      </c>
      <c r="Y824" s="9">
        <v>4</v>
      </c>
      <c r="Z824" s="8">
        <f t="shared" si="274"/>
        <v>4355</v>
      </c>
      <c r="AA824" s="6" t="s">
        <v>3967</v>
      </c>
      <c r="AB824" s="6">
        <v>3856141</v>
      </c>
      <c r="AC824" s="6">
        <f t="shared" si="280"/>
        <v>1.3925000000000001</v>
      </c>
      <c r="AD824" s="6">
        <f t="shared" si="281"/>
        <v>5369676</v>
      </c>
      <c r="AE824" s="6">
        <f t="shared" si="285"/>
        <v>1595947</v>
      </c>
      <c r="AF824" s="6">
        <v>870000</v>
      </c>
      <c r="AG824" s="11">
        <f t="shared" si="284"/>
        <v>7835623</v>
      </c>
      <c r="AH824">
        <f t="shared" si="282"/>
        <v>2.0319856042608402</v>
      </c>
      <c r="AI824" s="53">
        <v>0.65</v>
      </c>
      <c r="AJ824" s="7" t="str">
        <f t="shared" si="267"/>
        <v>hp_7835623</v>
      </c>
      <c r="AK824" s="7" t="s">
        <v>3968</v>
      </c>
      <c r="AL824" s="7">
        <v>691220</v>
      </c>
      <c r="AM824" s="7">
        <f>INT(IF(MOD(Y824,3)=0,INT(AL824*0.55),INT(AL824*0.35)))</f>
        <v>241927</v>
      </c>
      <c r="AN824" s="54">
        <f t="shared" si="271"/>
        <v>912956</v>
      </c>
      <c r="AO824" s="7" t="str">
        <f t="shared" si="272"/>
        <v>atk_912956</v>
      </c>
      <c r="AP824" s="7" t="s">
        <v>3973</v>
      </c>
      <c r="AQ824" s="7" t="s">
        <v>3990</v>
      </c>
      <c r="AR824" s="7" t="s">
        <v>3975</v>
      </c>
      <c r="AS824" s="7" t="s">
        <v>3976</v>
      </c>
      <c r="AU824" s="7" t="str">
        <f t="shared" si="273"/>
        <v>hp_7835623;atk_912956;hit_500000;miss_65;cirt_0;cirtSub_-3500</v>
      </c>
    </row>
    <row r="825" spans="1:47" x14ac:dyDescent="0.2">
      <c r="A825" s="8" t="s">
        <v>3456</v>
      </c>
      <c r="B825" s="6" t="s">
        <v>3967</v>
      </c>
      <c r="C825" s="6">
        <v>1467235</v>
      </c>
      <c r="D825" s="6">
        <v>27202194</v>
      </c>
      <c r="E825" s="6" t="str">
        <f t="shared" si="268"/>
        <v>hp_27202194</v>
      </c>
      <c r="F825" s="7" t="s">
        <v>3968</v>
      </c>
      <c r="G825" s="6">
        <v>5264000</v>
      </c>
      <c r="H825" s="7">
        <f t="shared" si="276"/>
        <v>18589922</v>
      </c>
      <c r="I825" s="7" t="str">
        <f t="shared" si="269"/>
        <v>atk_18589922</v>
      </c>
      <c r="J825" s="7" t="s">
        <v>3973</v>
      </c>
      <c r="K825" s="7" t="s">
        <v>4000</v>
      </c>
      <c r="L825" s="7" t="s">
        <v>3975</v>
      </c>
      <c r="M825" s="7" t="s">
        <v>3976</v>
      </c>
      <c r="O825" s="7" t="str">
        <f t="shared" si="270"/>
        <v>hp_27202194;atk_18589922;hit_500000;miss_115;cirt_0;cirtSub_-3500</v>
      </c>
      <c r="V825" s="7" t="str">
        <f t="shared" si="266"/>
        <v>天气研究所12-5</v>
      </c>
      <c r="W825" s="7">
        <f t="shared" si="279"/>
        <v>1469</v>
      </c>
      <c r="X825" s="9" t="s">
        <v>1055</v>
      </c>
      <c r="Y825" s="9">
        <v>5</v>
      </c>
      <c r="Z825" s="8">
        <f t="shared" si="274"/>
        <v>4360</v>
      </c>
      <c r="AA825" s="6" t="s">
        <v>3967</v>
      </c>
      <c r="AB825" s="6">
        <v>3861651</v>
      </c>
      <c r="AC825" s="6">
        <f t="shared" si="280"/>
        <v>1.3925000000000001</v>
      </c>
      <c r="AD825" s="6">
        <f t="shared" si="281"/>
        <v>5377349</v>
      </c>
      <c r="AE825" s="6">
        <f t="shared" si="285"/>
        <v>1595947</v>
      </c>
      <c r="AF825" s="6">
        <v>870000</v>
      </c>
      <c r="AG825" s="11">
        <f t="shared" si="284"/>
        <v>7843296</v>
      </c>
      <c r="AH825">
        <f t="shared" si="282"/>
        <v>2.0310732378456779</v>
      </c>
      <c r="AI825" s="53">
        <v>0.65</v>
      </c>
      <c r="AJ825" s="7" t="str">
        <f t="shared" si="267"/>
        <v>hp_7843296</v>
      </c>
      <c r="AK825" s="7" t="s">
        <v>3968</v>
      </c>
      <c r="AL825" s="7">
        <v>692160</v>
      </c>
      <c r="AM825" s="7">
        <f>INT(IF(MOD(Y825,3)=0,INT(AL825*0.55),INT(AL825*0.35)))</f>
        <v>242256</v>
      </c>
      <c r="AN825" s="54">
        <f t="shared" si="271"/>
        <v>913787</v>
      </c>
      <c r="AO825" s="7" t="str">
        <f t="shared" si="272"/>
        <v>atk_913787</v>
      </c>
      <c r="AP825" s="7" t="s">
        <v>3973</v>
      </c>
      <c r="AQ825" s="7" t="s">
        <v>3990</v>
      </c>
      <c r="AR825" s="7" t="s">
        <v>3975</v>
      </c>
      <c r="AS825" s="7" t="s">
        <v>3976</v>
      </c>
      <c r="AU825" s="7" t="str">
        <f t="shared" si="273"/>
        <v>hp_7843296;atk_913787;hit_500000;miss_65;cirt_0;cirtSub_-3500</v>
      </c>
    </row>
    <row r="826" spans="1:47" x14ac:dyDescent="0.2">
      <c r="A826" s="8" t="s">
        <v>3456</v>
      </c>
      <c r="B826" s="6" t="s">
        <v>3967</v>
      </c>
      <c r="C826" s="6">
        <v>1467235</v>
      </c>
      <c r="D826" s="6">
        <v>27257688</v>
      </c>
      <c r="E826" s="6" t="str">
        <f t="shared" si="268"/>
        <v>hp_27257688</v>
      </c>
      <c r="F826" s="7" t="s">
        <v>3968</v>
      </c>
      <c r="G826" s="6">
        <v>5264000</v>
      </c>
      <c r="H826" s="7">
        <f t="shared" si="276"/>
        <v>18589922</v>
      </c>
      <c r="I826" s="7" t="str">
        <f t="shared" si="269"/>
        <v>atk_18589922</v>
      </c>
      <c r="J826" s="7" t="s">
        <v>3973</v>
      </c>
      <c r="K826" s="7" t="s">
        <v>4000</v>
      </c>
      <c r="L826" s="7" t="s">
        <v>3975</v>
      </c>
      <c r="M826" s="7" t="s">
        <v>3976</v>
      </c>
      <c r="O826" s="7" t="str">
        <f t="shared" si="270"/>
        <v>hp_27257688;atk_18589922;hit_500000;miss_115;cirt_0;cirtSub_-3500</v>
      </c>
      <c r="V826" s="7" t="str">
        <f t="shared" si="266"/>
        <v>天气研究所12-6</v>
      </c>
      <c r="W826" s="7">
        <f t="shared" si="279"/>
        <v>1471</v>
      </c>
      <c r="X826" s="9" t="s">
        <v>1055</v>
      </c>
      <c r="Y826" s="9">
        <v>6</v>
      </c>
      <c r="Z826" s="8">
        <f t="shared" si="274"/>
        <v>4366</v>
      </c>
      <c r="AA826" s="6" t="s">
        <v>3967</v>
      </c>
      <c r="AB826" s="6">
        <v>3867161</v>
      </c>
      <c r="AC826" s="6">
        <f t="shared" si="280"/>
        <v>1.395</v>
      </c>
      <c r="AD826" s="6">
        <f t="shared" si="281"/>
        <v>5394689</v>
      </c>
      <c r="AE826" s="6">
        <f t="shared" si="285"/>
        <v>1595947</v>
      </c>
      <c r="AF826" s="6">
        <v>870000</v>
      </c>
      <c r="AG826" s="11">
        <f t="shared" si="284"/>
        <v>7860636</v>
      </c>
      <c r="AH826">
        <f t="shared" si="282"/>
        <v>2.032663237967077</v>
      </c>
      <c r="AI826" s="53">
        <v>0.65</v>
      </c>
      <c r="AJ826" s="7" t="str">
        <f t="shared" si="267"/>
        <v>hp_7860636</v>
      </c>
      <c r="AK826" s="7" t="s">
        <v>3968</v>
      </c>
      <c r="AL826" s="7">
        <v>693100</v>
      </c>
      <c r="AM826" s="7">
        <f>INT(IF(MOD(Y826,3)=0,INT(AL826*0.55),INT(AL826*0.35)))</f>
        <v>381205</v>
      </c>
      <c r="AN826" s="54">
        <f t="shared" si="271"/>
        <v>915745</v>
      </c>
      <c r="AO826" s="7" t="str">
        <f t="shared" si="272"/>
        <v>atk_915745</v>
      </c>
      <c r="AP826" s="7" t="s">
        <v>3973</v>
      </c>
      <c r="AQ826" s="7" t="s">
        <v>3990</v>
      </c>
      <c r="AR826" s="7" t="s">
        <v>3975</v>
      </c>
      <c r="AS826" s="7" t="s">
        <v>3976</v>
      </c>
      <c r="AU826" s="7" t="str">
        <f t="shared" si="273"/>
        <v>hp_7860636;atk_915745;hit_500000;miss_65;cirt_0;cirtSub_-3500</v>
      </c>
    </row>
    <row r="827" spans="1:47" x14ac:dyDescent="0.2">
      <c r="A827" s="8" t="s">
        <v>3456</v>
      </c>
      <c r="B827" s="6" t="s">
        <v>3967</v>
      </c>
      <c r="C827" s="6">
        <v>1467235</v>
      </c>
      <c r="D827" s="6">
        <v>27313252</v>
      </c>
      <c r="E827" s="6" t="str">
        <f t="shared" si="268"/>
        <v>hp_27313252</v>
      </c>
      <c r="F827" s="7" t="s">
        <v>3968</v>
      </c>
      <c r="G827" s="6">
        <v>5264000</v>
      </c>
      <c r="H827" s="7">
        <f t="shared" si="276"/>
        <v>18589922</v>
      </c>
      <c r="I827" s="7" t="str">
        <f t="shared" si="269"/>
        <v>atk_18589922</v>
      </c>
      <c r="J827" s="7" t="s">
        <v>3973</v>
      </c>
      <c r="K827" s="7" t="s">
        <v>4000</v>
      </c>
      <c r="L827" s="7" t="s">
        <v>3975</v>
      </c>
      <c r="M827" s="7" t="s">
        <v>3976</v>
      </c>
      <c r="O827" s="7" t="str">
        <f t="shared" si="270"/>
        <v>hp_27313252;atk_18589922;hit_500000;miss_115;cirt_0;cirtSub_-3500</v>
      </c>
      <c r="V827" s="7" t="str">
        <f t="shared" si="266"/>
        <v>天气研究所12-7</v>
      </c>
      <c r="W827" s="7">
        <f t="shared" si="279"/>
        <v>1473</v>
      </c>
      <c r="X827" s="9" t="s">
        <v>1055</v>
      </c>
      <c r="Y827" s="9">
        <v>7</v>
      </c>
      <c r="Z827" s="8">
        <f t="shared" si="274"/>
        <v>4373</v>
      </c>
      <c r="AA827" s="6" t="s">
        <v>3967</v>
      </c>
      <c r="AB827" s="6">
        <v>3872673</v>
      </c>
      <c r="AC827" s="6">
        <f t="shared" si="280"/>
        <v>1.395</v>
      </c>
      <c r="AD827" s="6">
        <f t="shared" si="281"/>
        <v>5402378</v>
      </c>
      <c r="AE827" s="6">
        <f t="shared" si="285"/>
        <v>1595947</v>
      </c>
      <c r="AF827" s="6">
        <v>870000</v>
      </c>
      <c r="AG827" s="11">
        <f t="shared" si="284"/>
        <v>7868325</v>
      </c>
      <c r="AH827">
        <f t="shared" si="282"/>
        <v>2.0317555858705343</v>
      </c>
      <c r="AI827" s="53">
        <v>0.65</v>
      </c>
      <c r="AJ827" s="7" t="str">
        <f t="shared" si="267"/>
        <v>hp_7868325</v>
      </c>
      <c r="AK827" s="7" t="s">
        <v>3968</v>
      </c>
      <c r="AL827" s="7">
        <v>694040</v>
      </c>
      <c r="AM827" s="7">
        <f>INT(IF(MOD(Y827,3)=0,INT(AL827*0.55),INT(AL827*0.35)))</f>
        <v>242914</v>
      </c>
      <c r="AN827" s="54">
        <f t="shared" si="271"/>
        <v>916577</v>
      </c>
      <c r="AO827" s="7" t="str">
        <f t="shared" si="272"/>
        <v>atk_916577</v>
      </c>
      <c r="AP827" s="7" t="s">
        <v>3973</v>
      </c>
      <c r="AQ827" s="7" t="s">
        <v>3990</v>
      </c>
      <c r="AR827" s="7" t="s">
        <v>3975</v>
      </c>
      <c r="AS827" s="7" t="s">
        <v>3976</v>
      </c>
      <c r="AU827" s="7" t="str">
        <f t="shared" si="273"/>
        <v>hp_7868325;atk_916577;hit_500000;miss_65;cirt_0;cirtSub_-3500</v>
      </c>
    </row>
    <row r="828" spans="1:47" x14ac:dyDescent="0.2">
      <c r="A828" s="8" t="s">
        <v>3457</v>
      </c>
      <c r="B828" s="6" t="s">
        <v>3967</v>
      </c>
      <c r="C828" s="6">
        <v>1478895</v>
      </c>
      <c r="D828" s="6">
        <v>27456354</v>
      </c>
      <c r="E828" s="6" t="str">
        <f t="shared" si="268"/>
        <v>hp_27456354</v>
      </c>
      <c r="F828" s="7" t="s">
        <v>3968</v>
      </c>
      <c r="G828" s="6">
        <v>5303000</v>
      </c>
      <c r="H828" s="7">
        <f t="shared" si="276"/>
        <v>18779324</v>
      </c>
      <c r="I828" s="7" t="str">
        <f t="shared" si="269"/>
        <v>atk_18779324</v>
      </c>
      <c r="J828" s="7" t="s">
        <v>3973</v>
      </c>
      <c r="K828" s="7" t="s">
        <v>4000</v>
      </c>
      <c r="L828" s="7" t="s">
        <v>3975</v>
      </c>
      <c r="M828" s="7" t="s">
        <v>3976</v>
      </c>
      <c r="O828" s="7" t="str">
        <f t="shared" si="270"/>
        <v>hp_27456354;atk_18779324;hit_500000;miss_115;cirt_0;cirtSub_-3500</v>
      </c>
      <c r="V828" s="7" t="str">
        <f t="shared" si="266"/>
        <v>天气研究所12-8</v>
      </c>
      <c r="W828" s="7">
        <f t="shared" si="279"/>
        <v>1475</v>
      </c>
      <c r="X828" s="9" t="s">
        <v>1055</v>
      </c>
      <c r="Y828" s="9">
        <v>8</v>
      </c>
      <c r="Z828" s="8">
        <f t="shared" si="274"/>
        <v>4381</v>
      </c>
      <c r="AA828" s="6" t="s">
        <v>3967</v>
      </c>
      <c r="AB828" s="6">
        <v>3878185</v>
      </c>
      <c r="AC828" s="6">
        <f t="shared" si="280"/>
        <v>1.395</v>
      </c>
      <c r="AD828" s="6">
        <f t="shared" si="281"/>
        <v>5410068</v>
      </c>
      <c r="AE828" s="6">
        <f t="shared" si="285"/>
        <v>1595947</v>
      </c>
      <c r="AF828" s="6">
        <v>870000</v>
      </c>
      <c r="AG828" s="11">
        <f t="shared" si="284"/>
        <v>7876015</v>
      </c>
      <c r="AH828">
        <f t="shared" si="282"/>
        <v>2.0308507716883026</v>
      </c>
      <c r="AI828" s="53">
        <v>0.65</v>
      </c>
      <c r="AJ828" s="7" t="str">
        <f t="shared" si="267"/>
        <v>hp_7876015</v>
      </c>
      <c r="AK828" s="7" t="s">
        <v>3968</v>
      </c>
      <c r="AL828" s="7">
        <v>694980</v>
      </c>
      <c r="AM828" s="7">
        <f>INT(IF(MOD(Y828,3)=0,INT(AL828*0.55),INT(AL828*0.35)))</f>
        <v>243243</v>
      </c>
      <c r="AN828" s="54">
        <f t="shared" si="271"/>
        <v>917410</v>
      </c>
      <c r="AO828" s="7" t="str">
        <f t="shared" si="272"/>
        <v>atk_917410</v>
      </c>
      <c r="AP828" s="7" t="s">
        <v>3973</v>
      </c>
      <c r="AQ828" s="7" t="s">
        <v>3990</v>
      </c>
      <c r="AR828" s="7" t="s">
        <v>3975</v>
      </c>
      <c r="AS828" s="7" t="s">
        <v>3976</v>
      </c>
      <c r="AU828" s="7" t="str">
        <f t="shared" si="273"/>
        <v>hp_7876015;atk_917410;hit_500000;miss_65;cirt_0;cirtSub_-3500</v>
      </c>
    </row>
    <row r="829" spans="1:47" x14ac:dyDescent="0.2">
      <c r="A829" s="8" t="s">
        <v>3457</v>
      </c>
      <c r="B829" s="6" t="s">
        <v>3967</v>
      </c>
      <c r="C829" s="6">
        <v>1478895</v>
      </c>
      <c r="D829" s="6">
        <v>27512106</v>
      </c>
      <c r="E829" s="6" t="str">
        <f t="shared" si="268"/>
        <v>hp_27512106</v>
      </c>
      <c r="F829" s="7" t="s">
        <v>3968</v>
      </c>
      <c r="G829" s="6">
        <v>5303000</v>
      </c>
      <c r="H829" s="7">
        <f t="shared" si="276"/>
        <v>18779324</v>
      </c>
      <c r="I829" s="7" t="str">
        <f t="shared" si="269"/>
        <v>atk_18779324</v>
      </c>
      <c r="J829" s="7" t="s">
        <v>3973</v>
      </c>
      <c r="K829" s="7" t="s">
        <v>4000</v>
      </c>
      <c r="L829" s="7" t="s">
        <v>3975</v>
      </c>
      <c r="M829" s="7" t="s">
        <v>3976</v>
      </c>
      <c r="O829" s="7" t="str">
        <f t="shared" si="270"/>
        <v>hp_27512106;atk_18779324;hit_500000;miss_115;cirt_0;cirtSub_-3500</v>
      </c>
      <c r="V829" s="7" t="str">
        <f t="shared" si="266"/>
        <v>天气研究所12-9</v>
      </c>
      <c r="W829" s="7">
        <f t="shared" si="279"/>
        <v>1477</v>
      </c>
      <c r="X829" s="9" t="s">
        <v>1055</v>
      </c>
      <c r="Y829" s="9">
        <v>9</v>
      </c>
      <c r="Z829" s="8">
        <f t="shared" si="274"/>
        <v>4390</v>
      </c>
      <c r="AA829" s="6" t="s">
        <v>3967</v>
      </c>
      <c r="AB829" s="6">
        <v>3883697</v>
      </c>
      <c r="AC829" s="6">
        <f t="shared" si="280"/>
        <v>1.3975000000000002</v>
      </c>
      <c r="AD829" s="6">
        <f t="shared" si="281"/>
        <v>5427466</v>
      </c>
      <c r="AE829" s="6">
        <f t="shared" si="285"/>
        <v>1595947</v>
      </c>
      <c r="AF829" s="6">
        <v>870000</v>
      </c>
      <c r="AG829" s="11">
        <f t="shared" si="284"/>
        <v>7893413</v>
      </c>
      <c r="AH829">
        <f t="shared" si="282"/>
        <v>2.0324482059233766</v>
      </c>
      <c r="AI829" s="53">
        <v>0.65</v>
      </c>
      <c r="AJ829" s="7" t="str">
        <f t="shared" si="267"/>
        <v>hp_7893413</v>
      </c>
      <c r="AK829" s="7" t="s">
        <v>3968</v>
      </c>
      <c r="AL829" s="7">
        <v>695920</v>
      </c>
      <c r="AM829" s="7">
        <f>INT(IF(MOD(Y829,3)=0,INT(AL829*0.55),INT(AL829*0.35)))</f>
        <v>382756</v>
      </c>
      <c r="AN829" s="54">
        <f t="shared" si="271"/>
        <v>919373</v>
      </c>
      <c r="AO829" s="7" t="str">
        <f t="shared" si="272"/>
        <v>atk_919373</v>
      </c>
      <c r="AP829" s="7" t="s">
        <v>3973</v>
      </c>
      <c r="AQ829" s="7" t="s">
        <v>3990</v>
      </c>
      <c r="AR829" s="7" t="s">
        <v>3975</v>
      </c>
      <c r="AS829" s="7" t="s">
        <v>3976</v>
      </c>
      <c r="AU829" s="7" t="str">
        <f t="shared" si="273"/>
        <v>hp_7893413;atk_919373;hit_500000;miss_65;cirt_0;cirtSub_-3500</v>
      </c>
    </row>
    <row r="830" spans="1:47" s="12" customFormat="1" x14ac:dyDescent="0.2">
      <c r="A830" s="8" t="s">
        <v>3457</v>
      </c>
      <c r="B830" s="6" t="s">
        <v>3967</v>
      </c>
      <c r="C830" s="6">
        <v>1478895</v>
      </c>
      <c r="D830" s="6">
        <v>27567932</v>
      </c>
      <c r="E830" s="6" t="str">
        <f t="shared" si="268"/>
        <v>hp_27567932</v>
      </c>
      <c r="F830" s="7" t="s">
        <v>3968</v>
      </c>
      <c r="G830" s="6">
        <v>5303000</v>
      </c>
      <c r="H830" s="7">
        <f t="shared" si="276"/>
        <v>18779324</v>
      </c>
      <c r="I830" s="7" t="str">
        <f t="shared" si="269"/>
        <v>atk_18779324</v>
      </c>
      <c r="J830" s="7" t="s">
        <v>3973</v>
      </c>
      <c r="K830" s="7" t="s">
        <v>4000</v>
      </c>
      <c r="L830" s="7" t="s">
        <v>3975</v>
      </c>
      <c r="M830" s="7" t="s">
        <v>3976</v>
      </c>
      <c r="N830" s="7"/>
      <c r="O830" s="7" t="str">
        <f t="shared" si="270"/>
        <v>hp_27567932;atk_18779324;hit_500000;miss_115;cirt_0;cirtSub_-3500</v>
      </c>
      <c r="P830" s="7"/>
      <c r="Q830" s="7"/>
      <c r="R830" s="7"/>
      <c r="S830" s="7"/>
      <c r="T830" s="7"/>
      <c r="V830" s="12" t="str">
        <f t="shared" si="266"/>
        <v>天气研究所12-10</v>
      </c>
      <c r="W830" s="12">
        <f t="shared" si="279"/>
        <v>1479</v>
      </c>
      <c r="X830" s="5" t="s">
        <v>1055</v>
      </c>
      <c r="Y830" s="5">
        <v>10</v>
      </c>
      <c r="Z830" s="5">
        <f t="shared" si="274"/>
        <v>4400</v>
      </c>
      <c r="AA830" s="11" t="s">
        <v>3967</v>
      </c>
      <c r="AB830" s="11">
        <v>3889211</v>
      </c>
      <c r="AC830" s="11">
        <f t="shared" si="280"/>
        <v>1.3975000000000002</v>
      </c>
      <c r="AD830" s="11">
        <f t="shared" si="281"/>
        <v>5435172</v>
      </c>
      <c r="AE830" s="6">
        <f t="shared" si="285"/>
        <v>1595947</v>
      </c>
      <c r="AF830" s="11">
        <v>870000</v>
      </c>
      <c r="AG830" s="11">
        <f t="shared" si="284"/>
        <v>7901119</v>
      </c>
      <c r="AH830">
        <f t="shared" si="282"/>
        <v>2.0315480440634359</v>
      </c>
      <c r="AI830" s="53">
        <v>0.65</v>
      </c>
      <c r="AJ830" s="7" t="str">
        <f t="shared" si="267"/>
        <v>hp_7901119</v>
      </c>
      <c r="AK830" s="12" t="s">
        <v>3968</v>
      </c>
      <c r="AL830" s="12">
        <v>696860</v>
      </c>
      <c r="AM830" s="7">
        <f>INT(IF(MOD(Y830,3)=0,INT(AL830*0.55),INT(AL830*0.35)))</f>
        <v>243901</v>
      </c>
      <c r="AN830" s="54">
        <f t="shared" si="271"/>
        <v>920207</v>
      </c>
      <c r="AO830" s="7" t="str">
        <f t="shared" si="272"/>
        <v>atk_920207</v>
      </c>
      <c r="AP830" s="12" t="s">
        <v>3973</v>
      </c>
      <c r="AQ830" s="12" t="s">
        <v>3990</v>
      </c>
      <c r="AR830" s="12" t="s">
        <v>3975</v>
      </c>
      <c r="AS830" s="12" t="s">
        <v>3976</v>
      </c>
      <c r="AU830" s="12" t="str">
        <f t="shared" si="273"/>
        <v>hp_7901119;atk_920207;hit_500000;miss_65;cirt_0;cirtSub_-3500</v>
      </c>
    </row>
    <row r="831" spans="1:47" x14ac:dyDescent="0.2">
      <c r="A831" s="8" t="s">
        <v>3458</v>
      </c>
      <c r="B831" s="6" t="s">
        <v>3967</v>
      </c>
      <c r="C831" s="6">
        <v>1490555</v>
      </c>
      <c r="D831" s="6">
        <v>27711740</v>
      </c>
      <c r="E831" s="6" t="str">
        <f t="shared" si="268"/>
        <v>hp_27711740</v>
      </c>
      <c r="F831" s="7" t="s">
        <v>3968</v>
      </c>
      <c r="G831" s="6">
        <v>5342000</v>
      </c>
      <c r="H831" s="7">
        <f t="shared" si="276"/>
        <v>18969529</v>
      </c>
      <c r="I831" s="7" t="str">
        <f t="shared" si="269"/>
        <v>atk_18969529</v>
      </c>
      <c r="J831" s="7" t="s">
        <v>3973</v>
      </c>
      <c r="K831" s="7" t="s">
        <v>4000</v>
      </c>
      <c r="L831" s="7" t="s">
        <v>3975</v>
      </c>
      <c r="M831" s="7" t="s">
        <v>3976</v>
      </c>
      <c r="O831" s="7" t="str">
        <f t="shared" si="270"/>
        <v>hp_27711740;atk_18969529;hit_500000;miss_115;cirt_0;cirtSub_-3500</v>
      </c>
      <c r="V831" s="7" t="str">
        <f t="shared" si="266"/>
        <v>天气研究所13-1</v>
      </c>
      <c r="W831" s="7">
        <f t="shared" si="279"/>
        <v>1481</v>
      </c>
      <c r="X831" s="9" t="s">
        <v>1056</v>
      </c>
      <c r="Y831" s="9">
        <v>1</v>
      </c>
      <c r="Z831" s="8">
        <f t="shared" si="274"/>
        <v>4401</v>
      </c>
      <c r="AA831" s="6" t="s">
        <v>3967</v>
      </c>
      <c r="AB831" s="6">
        <v>3894725</v>
      </c>
      <c r="AC831" s="6">
        <f t="shared" si="280"/>
        <v>1.4</v>
      </c>
      <c r="AD831" s="6">
        <f t="shared" si="281"/>
        <v>5452615</v>
      </c>
      <c r="AE831" s="6">
        <f t="shared" ref="AE831" si="288">IF(MOD(Y831,1)=0,INT(AD830*0.3),0)</f>
        <v>1630551</v>
      </c>
      <c r="AF831" s="6">
        <v>870000</v>
      </c>
      <c r="AG831" s="11">
        <f t="shared" si="284"/>
        <v>7953166</v>
      </c>
      <c r="AH831">
        <f t="shared" si="282"/>
        <v>2.0420353169992747</v>
      </c>
      <c r="AI831" s="53">
        <v>0.65</v>
      </c>
      <c r="AJ831" s="7" t="str">
        <f t="shared" si="267"/>
        <v>hp_7953166</v>
      </c>
      <c r="AK831" s="7" t="s">
        <v>3968</v>
      </c>
      <c r="AL831" s="7">
        <v>697800</v>
      </c>
      <c r="AM831" s="7">
        <f>INT(IF(MOD(Y831,3)=0,INT(AL831*0.55),INT(AL831*0.35)))</f>
        <v>244230</v>
      </c>
      <c r="AN831" s="54">
        <f t="shared" si="271"/>
        <v>926205</v>
      </c>
      <c r="AO831" s="7" t="str">
        <f t="shared" si="272"/>
        <v>atk_926205</v>
      </c>
      <c r="AP831" s="7" t="s">
        <v>3973</v>
      </c>
      <c r="AQ831" s="7" t="s">
        <v>3990</v>
      </c>
      <c r="AR831" s="7" t="s">
        <v>3975</v>
      </c>
      <c r="AS831" s="7" t="s">
        <v>3976</v>
      </c>
      <c r="AU831" s="7" t="str">
        <f t="shared" si="273"/>
        <v>hp_7953166;atk_926205;hit_500000;miss_65;cirt_0;cirtSub_-3500</v>
      </c>
    </row>
    <row r="832" spans="1:47" x14ac:dyDescent="0.2">
      <c r="A832" s="8" t="s">
        <v>3458</v>
      </c>
      <c r="B832" s="6" t="s">
        <v>3967</v>
      </c>
      <c r="C832" s="6">
        <v>1490555</v>
      </c>
      <c r="D832" s="6">
        <v>27767762</v>
      </c>
      <c r="E832" s="6" t="str">
        <f t="shared" si="268"/>
        <v>hp_27767762</v>
      </c>
      <c r="F832" s="7" t="s">
        <v>3968</v>
      </c>
      <c r="G832" s="6">
        <v>5342000</v>
      </c>
      <c r="H832" s="7">
        <f t="shared" si="276"/>
        <v>18969529</v>
      </c>
      <c r="I832" s="7" t="str">
        <f t="shared" si="269"/>
        <v>atk_18969529</v>
      </c>
      <c r="J832" s="7" t="s">
        <v>3973</v>
      </c>
      <c r="K832" s="7" t="s">
        <v>4000</v>
      </c>
      <c r="L832" s="7" t="s">
        <v>3975</v>
      </c>
      <c r="M832" s="7" t="s">
        <v>3976</v>
      </c>
      <c r="O832" s="7" t="str">
        <f t="shared" si="270"/>
        <v>hp_27767762;atk_18969529;hit_500000;miss_115;cirt_0;cirtSub_-3500</v>
      </c>
      <c r="V832" s="7" t="str">
        <f t="shared" si="266"/>
        <v>天气研究所13-2</v>
      </c>
      <c r="W832" s="7">
        <f t="shared" si="279"/>
        <v>1483</v>
      </c>
      <c r="X832" s="9" t="s">
        <v>1056</v>
      </c>
      <c r="Y832" s="9">
        <v>2</v>
      </c>
      <c r="Z832" s="8">
        <f t="shared" si="274"/>
        <v>4403</v>
      </c>
      <c r="AA832" s="6" t="s">
        <v>3967</v>
      </c>
      <c r="AB832" s="6">
        <v>3901244</v>
      </c>
      <c r="AC832" s="6">
        <f t="shared" si="280"/>
        <v>1.4</v>
      </c>
      <c r="AD832" s="6">
        <f t="shared" si="281"/>
        <v>5461741</v>
      </c>
      <c r="AE832" s="6">
        <f t="shared" si="285"/>
        <v>1630551</v>
      </c>
      <c r="AF832" s="6">
        <v>870000</v>
      </c>
      <c r="AG832" s="11">
        <f t="shared" si="284"/>
        <v>7962292</v>
      </c>
      <c r="AH832">
        <f t="shared" si="282"/>
        <v>2.0409623186860397</v>
      </c>
      <c r="AI832" s="53">
        <v>0.65</v>
      </c>
      <c r="AJ832" s="7" t="str">
        <f t="shared" si="267"/>
        <v>hp_7962292</v>
      </c>
      <c r="AK832" s="7" t="s">
        <v>3968</v>
      </c>
      <c r="AL832" s="7">
        <v>698920</v>
      </c>
      <c r="AM832" s="7">
        <f>INT(IF(MOD(Y832,3)=0,INT(AL832*0.55),INT(AL832*0.35)))</f>
        <v>244622</v>
      </c>
      <c r="AN832" s="54">
        <f t="shared" si="271"/>
        <v>927205</v>
      </c>
      <c r="AO832" s="7" t="str">
        <f t="shared" si="272"/>
        <v>atk_927205</v>
      </c>
      <c r="AP832" s="7" t="s">
        <v>3973</v>
      </c>
      <c r="AQ832" s="7" t="s">
        <v>3990</v>
      </c>
      <c r="AR832" s="7" t="s">
        <v>3975</v>
      </c>
      <c r="AS832" s="7" t="s">
        <v>3976</v>
      </c>
      <c r="AU832" s="7" t="str">
        <f t="shared" si="273"/>
        <v>hp_7962292;atk_927205;hit_500000;miss_65;cirt_0;cirtSub_-3500</v>
      </c>
    </row>
    <row r="833" spans="1:47" x14ac:dyDescent="0.2">
      <c r="A833" s="8" t="s">
        <v>3458</v>
      </c>
      <c r="B833" s="6" t="s">
        <v>3967</v>
      </c>
      <c r="C833" s="6">
        <v>1490555</v>
      </c>
      <c r="D833" s="6">
        <v>27823858</v>
      </c>
      <c r="E833" s="6" t="str">
        <f t="shared" si="268"/>
        <v>hp_27823858</v>
      </c>
      <c r="F833" s="7" t="s">
        <v>3968</v>
      </c>
      <c r="G833" s="6">
        <v>5342000</v>
      </c>
      <c r="H833" s="7">
        <f t="shared" si="276"/>
        <v>18969529</v>
      </c>
      <c r="I833" s="7" t="str">
        <f t="shared" si="269"/>
        <v>atk_18969529</v>
      </c>
      <c r="J833" s="7" t="s">
        <v>3973</v>
      </c>
      <c r="K833" s="7" t="s">
        <v>4000</v>
      </c>
      <c r="L833" s="7" t="s">
        <v>3975</v>
      </c>
      <c r="M833" s="7" t="s">
        <v>3976</v>
      </c>
      <c r="O833" s="7" t="str">
        <f t="shared" si="270"/>
        <v>hp_27823858;atk_18969529;hit_500000;miss_115;cirt_0;cirtSub_-3500</v>
      </c>
      <c r="V833" s="7" t="str">
        <f t="shared" ref="V833:V896" si="289">X833&amp;"-"&amp;Y833</f>
        <v>天气研究所13-3</v>
      </c>
      <c r="W833" s="7">
        <f t="shared" si="279"/>
        <v>1485</v>
      </c>
      <c r="X833" s="9" t="s">
        <v>1056</v>
      </c>
      <c r="Y833" s="9">
        <v>3</v>
      </c>
      <c r="Z833" s="8">
        <f t="shared" si="274"/>
        <v>4406</v>
      </c>
      <c r="AA833" s="6" t="s">
        <v>3967</v>
      </c>
      <c r="AB833" s="6">
        <v>3907765</v>
      </c>
      <c r="AC833" s="6">
        <f t="shared" si="280"/>
        <v>1.4024999999999999</v>
      </c>
      <c r="AD833" s="6">
        <f t="shared" si="281"/>
        <v>5480640</v>
      </c>
      <c r="AE833" s="6">
        <f t="shared" si="285"/>
        <v>1630551</v>
      </c>
      <c r="AF833" s="6">
        <v>870000</v>
      </c>
      <c r="AG833" s="11">
        <f t="shared" si="284"/>
        <v>7981191</v>
      </c>
      <c r="AH833">
        <f t="shared" si="282"/>
        <v>2.0423927743863821</v>
      </c>
      <c r="AI833" s="53">
        <v>0.65</v>
      </c>
      <c r="AJ833" s="7" t="str">
        <f t="shared" ref="AJ833:AJ896" si="290">AA833&amp;"_"&amp;AG833</f>
        <v>hp_7981191</v>
      </c>
      <c r="AK833" s="7" t="s">
        <v>3968</v>
      </c>
      <c r="AL833" s="7">
        <v>700040</v>
      </c>
      <c r="AM833" s="7">
        <f>INT(IF(MOD(Y833,3)=0,INT(AL833*0.55),INT(AL833*0.35)))</f>
        <v>385022</v>
      </c>
      <c r="AN833" s="54">
        <f t="shared" si="271"/>
        <v>929341</v>
      </c>
      <c r="AO833" s="7" t="str">
        <f t="shared" si="272"/>
        <v>atk_929341</v>
      </c>
      <c r="AP833" s="7" t="s">
        <v>3973</v>
      </c>
      <c r="AQ833" s="7" t="s">
        <v>3990</v>
      </c>
      <c r="AR833" s="7" t="s">
        <v>3975</v>
      </c>
      <c r="AS833" s="7" t="s">
        <v>3976</v>
      </c>
      <c r="AU833" s="7" t="str">
        <f t="shared" si="273"/>
        <v>hp_7981191;atk_929341;hit_500000;miss_65;cirt_0;cirtSub_-3500</v>
      </c>
    </row>
    <row r="834" spans="1:47" x14ac:dyDescent="0.2">
      <c r="A834" s="8" t="s">
        <v>3459</v>
      </c>
      <c r="B834" s="6" t="s">
        <v>3967</v>
      </c>
      <c r="C834" s="6">
        <v>1502215</v>
      </c>
      <c r="D834" s="6">
        <v>27968376</v>
      </c>
      <c r="E834" s="6" t="str">
        <f t="shared" ref="E834:E897" si="291">B834&amp;"_"&amp;D834</f>
        <v>hp_27968376</v>
      </c>
      <c r="F834" s="7" t="s">
        <v>3968</v>
      </c>
      <c r="G834" s="6">
        <v>5381000</v>
      </c>
      <c r="H834" s="7">
        <f t="shared" si="276"/>
        <v>19160535</v>
      </c>
      <c r="I834" s="7" t="str">
        <f t="shared" ref="I834:I897" si="292">F834&amp;"_"&amp;H834</f>
        <v>atk_19160535</v>
      </c>
      <c r="J834" s="7" t="s">
        <v>3973</v>
      </c>
      <c r="K834" s="7" t="s">
        <v>4000</v>
      </c>
      <c r="L834" s="7" t="s">
        <v>3975</v>
      </c>
      <c r="M834" s="7" t="s">
        <v>3976</v>
      </c>
      <c r="O834" s="7" t="str">
        <f t="shared" ref="O834:O897" si="293">E834&amp;";"&amp;I834&amp;";"&amp;J834&amp;";"&amp;K834&amp;";"&amp;L834&amp;";"&amp;M834</f>
        <v>hp_27968376;atk_19160535;hit_500000;miss_115;cirt_0;cirtSub_-3500</v>
      </c>
      <c r="V834" s="7" t="str">
        <f t="shared" si="289"/>
        <v>天气研究所13-4</v>
      </c>
      <c r="W834" s="7">
        <f t="shared" si="279"/>
        <v>1487</v>
      </c>
      <c r="X834" s="9" t="s">
        <v>1056</v>
      </c>
      <c r="Y834" s="9">
        <v>4</v>
      </c>
      <c r="Z834" s="8">
        <f t="shared" si="274"/>
        <v>4410</v>
      </c>
      <c r="AA834" s="6" t="s">
        <v>3967</v>
      </c>
      <c r="AB834" s="6">
        <v>3914286</v>
      </c>
      <c r="AC834" s="6">
        <f t="shared" si="280"/>
        <v>1.4024999999999999</v>
      </c>
      <c r="AD834" s="6">
        <f t="shared" si="281"/>
        <v>5489786</v>
      </c>
      <c r="AE834" s="6">
        <f t="shared" si="285"/>
        <v>1630551</v>
      </c>
      <c r="AF834" s="6">
        <v>870000</v>
      </c>
      <c r="AG834" s="11">
        <f t="shared" si="284"/>
        <v>7990337</v>
      </c>
      <c r="AH834">
        <f t="shared" si="282"/>
        <v>2.0413268218009617</v>
      </c>
      <c r="AI834" s="53">
        <v>0.65</v>
      </c>
      <c r="AJ834" s="7" t="str">
        <f t="shared" si="290"/>
        <v>hp_7990337</v>
      </c>
      <c r="AK834" s="7" t="s">
        <v>3968</v>
      </c>
      <c r="AL834" s="7">
        <v>701160</v>
      </c>
      <c r="AM834" s="7">
        <f>INT(IF(MOD(Y834,3)=0,INT(AL834*0.55),INT(AL834*0.35)))</f>
        <v>245406</v>
      </c>
      <c r="AN834" s="54">
        <f t="shared" ref="AN834:AN897" si="294">INT(AL834*AI834*AH834)</f>
        <v>930342</v>
      </c>
      <c r="AO834" s="7" t="str">
        <f t="shared" ref="AO834:AO897" si="295">AK834&amp;"_"&amp;AN834</f>
        <v>atk_930342</v>
      </c>
      <c r="AP834" s="7" t="s">
        <v>3973</v>
      </c>
      <c r="AQ834" s="7" t="s">
        <v>3990</v>
      </c>
      <c r="AR834" s="7" t="s">
        <v>3975</v>
      </c>
      <c r="AS834" s="7" t="s">
        <v>3976</v>
      </c>
      <c r="AU834" s="7" t="str">
        <f t="shared" ref="AU834:AU897" si="296">AJ834&amp;";"&amp;AO834&amp;";"&amp;AP834&amp;";"&amp;AQ834&amp;";"&amp;AR834&amp;";"&amp;AS834</f>
        <v>hp_7990337;atk_930342;hit_500000;miss_65;cirt_0;cirtSub_-3500</v>
      </c>
    </row>
    <row r="835" spans="1:47" x14ac:dyDescent="0.2">
      <c r="A835" s="8" t="s">
        <v>3459</v>
      </c>
      <c r="B835" s="6" t="s">
        <v>3967</v>
      </c>
      <c r="C835" s="6">
        <v>1502215</v>
      </c>
      <c r="D835" s="6">
        <v>28024665</v>
      </c>
      <c r="E835" s="6" t="str">
        <f t="shared" si="291"/>
        <v>hp_28024665</v>
      </c>
      <c r="F835" s="7" t="s">
        <v>3968</v>
      </c>
      <c r="G835" s="6">
        <v>5381000</v>
      </c>
      <c r="H835" s="7">
        <f t="shared" si="276"/>
        <v>19160535</v>
      </c>
      <c r="I835" s="7" t="str">
        <f t="shared" si="292"/>
        <v>atk_19160535</v>
      </c>
      <c r="J835" s="7" t="s">
        <v>3973</v>
      </c>
      <c r="K835" s="7" t="s">
        <v>4000</v>
      </c>
      <c r="L835" s="7" t="s">
        <v>3975</v>
      </c>
      <c r="M835" s="7" t="s">
        <v>3976</v>
      </c>
      <c r="O835" s="7" t="str">
        <f t="shared" si="293"/>
        <v>hp_28024665;atk_19160535;hit_500000;miss_115;cirt_0;cirtSub_-3500</v>
      </c>
      <c r="V835" s="7" t="str">
        <f t="shared" si="289"/>
        <v>天气研究所13-5</v>
      </c>
      <c r="W835" s="7">
        <f t="shared" si="279"/>
        <v>1489</v>
      </c>
      <c r="X835" s="9" t="s">
        <v>1056</v>
      </c>
      <c r="Y835" s="9">
        <v>5</v>
      </c>
      <c r="Z835" s="8">
        <f t="shared" ref="Z835:Z898" si="297">Y835+Z834</f>
        <v>4415</v>
      </c>
      <c r="AA835" s="6" t="s">
        <v>3967</v>
      </c>
      <c r="AB835" s="6">
        <v>3920808</v>
      </c>
      <c r="AC835" s="6">
        <f t="shared" si="280"/>
        <v>1.4024999999999999</v>
      </c>
      <c r="AD835" s="6">
        <f t="shared" si="281"/>
        <v>5498933</v>
      </c>
      <c r="AE835" s="6">
        <f t="shared" si="285"/>
        <v>1630551</v>
      </c>
      <c r="AF835" s="6">
        <v>870000</v>
      </c>
      <c r="AG835" s="11">
        <f t="shared" si="284"/>
        <v>7999484</v>
      </c>
      <c r="AH835">
        <f t="shared" si="282"/>
        <v>2.0402641496344631</v>
      </c>
      <c r="AI835" s="53">
        <v>0.65</v>
      </c>
      <c r="AJ835" s="7" t="str">
        <f t="shared" si="290"/>
        <v>hp_7999484</v>
      </c>
      <c r="AK835" s="7" t="s">
        <v>3968</v>
      </c>
      <c r="AL835" s="7">
        <v>702280</v>
      </c>
      <c r="AM835" s="7">
        <f>INT(IF(MOD(Y835,3)=0,INT(AL835*0.55),INT(AL835*0.35)))</f>
        <v>245798</v>
      </c>
      <c r="AN835" s="54">
        <f t="shared" si="294"/>
        <v>931343</v>
      </c>
      <c r="AO835" s="7" t="str">
        <f t="shared" si="295"/>
        <v>atk_931343</v>
      </c>
      <c r="AP835" s="7" t="s">
        <v>3973</v>
      </c>
      <c r="AQ835" s="7" t="s">
        <v>3990</v>
      </c>
      <c r="AR835" s="7" t="s">
        <v>3975</v>
      </c>
      <c r="AS835" s="7" t="s">
        <v>3976</v>
      </c>
      <c r="AU835" s="7" t="str">
        <f t="shared" si="296"/>
        <v>hp_7999484;atk_931343;hit_500000;miss_65;cirt_0;cirtSub_-3500</v>
      </c>
    </row>
    <row r="836" spans="1:47" x14ac:dyDescent="0.2">
      <c r="A836" s="8" t="s">
        <v>3459</v>
      </c>
      <c r="B836" s="6" t="s">
        <v>3967</v>
      </c>
      <c r="C836" s="6">
        <v>1502215</v>
      </c>
      <c r="D836" s="6">
        <v>28081024</v>
      </c>
      <c r="E836" s="6" t="str">
        <f t="shared" si="291"/>
        <v>hp_28081024</v>
      </c>
      <c r="F836" s="7" t="s">
        <v>3968</v>
      </c>
      <c r="G836" s="6">
        <v>5381000</v>
      </c>
      <c r="H836" s="7">
        <f t="shared" si="276"/>
        <v>19160535</v>
      </c>
      <c r="I836" s="7" t="str">
        <f t="shared" si="292"/>
        <v>atk_19160535</v>
      </c>
      <c r="J836" s="7" t="s">
        <v>3973</v>
      </c>
      <c r="K836" s="7" t="s">
        <v>4000</v>
      </c>
      <c r="L836" s="7" t="s">
        <v>3975</v>
      </c>
      <c r="M836" s="7" t="s">
        <v>3976</v>
      </c>
      <c r="O836" s="7" t="str">
        <f t="shared" si="293"/>
        <v>hp_28081024;atk_19160535;hit_500000;miss_115;cirt_0;cirtSub_-3500</v>
      </c>
      <c r="V836" s="7" t="str">
        <f t="shared" si="289"/>
        <v>天气研究所13-6</v>
      </c>
      <c r="W836" s="7">
        <f t="shared" si="279"/>
        <v>1491</v>
      </c>
      <c r="X836" s="9" t="s">
        <v>1056</v>
      </c>
      <c r="Y836" s="9">
        <v>6</v>
      </c>
      <c r="Z836" s="8">
        <f t="shared" si="297"/>
        <v>4421</v>
      </c>
      <c r="AA836" s="6" t="s">
        <v>3967</v>
      </c>
      <c r="AB836" s="6">
        <v>3927331</v>
      </c>
      <c r="AC836" s="6">
        <f t="shared" si="280"/>
        <v>1.4049999999999998</v>
      </c>
      <c r="AD836" s="6">
        <f t="shared" si="281"/>
        <v>5517900</v>
      </c>
      <c r="AE836" s="6">
        <f t="shared" si="285"/>
        <v>1630551</v>
      </c>
      <c r="AF836" s="6">
        <v>870000</v>
      </c>
      <c r="AG836" s="11">
        <f t="shared" si="284"/>
        <v>8018451</v>
      </c>
      <c r="AH836">
        <f t="shared" si="282"/>
        <v>2.041704913591444</v>
      </c>
      <c r="AI836" s="53">
        <v>0.65</v>
      </c>
      <c r="AJ836" s="7" t="str">
        <f t="shared" si="290"/>
        <v>hp_8018451</v>
      </c>
      <c r="AK836" s="7" t="s">
        <v>3968</v>
      </c>
      <c r="AL836" s="7">
        <v>703400</v>
      </c>
      <c r="AM836" s="7">
        <f>INT(IF(MOD(Y836,3)=0,INT(AL836*0.55),INT(AL836*0.35)))</f>
        <v>386870</v>
      </c>
      <c r="AN836" s="54">
        <f t="shared" si="294"/>
        <v>933487</v>
      </c>
      <c r="AO836" s="7" t="str">
        <f t="shared" si="295"/>
        <v>atk_933487</v>
      </c>
      <c r="AP836" s="7" t="s">
        <v>3973</v>
      </c>
      <c r="AQ836" s="7" t="s">
        <v>3990</v>
      </c>
      <c r="AR836" s="7" t="s">
        <v>3975</v>
      </c>
      <c r="AS836" s="7" t="s">
        <v>3976</v>
      </c>
      <c r="AU836" s="7" t="str">
        <f t="shared" si="296"/>
        <v>hp_8018451;atk_933487;hit_500000;miss_65;cirt_0;cirtSub_-3500</v>
      </c>
    </row>
    <row r="837" spans="1:47" x14ac:dyDescent="0.2">
      <c r="A837" s="8" t="s">
        <v>3460</v>
      </c>
      <c r="B837" s="6" t="s">
        <v>3967</v>
      </c>
      <c r="C837" s="6">
        <v>1513875</v>
      </c>
      <c r="D837" s="6">
        <v>28226244</v>
      </c>
      <c r="E837" s="6" t="str">
        <f t="shared" si="291"/>
        <v>hp_28226244</v>
      </c>
      <c r="F837" s="7" t="s">
        <v>3968</v>
      </c>
      <c r="G837" s="6">
        <v>5420000</v>
      </c>
      <c r="H837" s="7">
        <f t="shared" si="276"/>
        <v>19352344</v>
      </c>
      <c r="I837" s="7" t="str">
        <f t="shared" si="292"/>
        <v>atk_19352344</v>
      </c>
      <c r="J837" s="7" t="s">
        <v>3973</v>
      </c>
      <c r="K837" s="7" t="s">
        <v>4000</v>
      </c>
      <c r="L837" s="7" t="s">
        <v>3975</v>
      </c>
      <c r="M837" s="7" t="s">
        <v>3976</v>
      </c>
      <c r="O837" s="7" t="str">
        <f t="shared" si="293"/>
        <v>hp_28226244;atk_19352344;hit_500000;miss_115;cirt_0;cirtSub_-3500</v>
      </c>
      <c r="V837" s="7" t="str">
        <f t="shared" si="289"/>
        <v>天气研究所13-7</v>
      </c>
      <c r="W837" s="7">
        <f t="shared" si="279"/>
        <v>1493</v>
      </c>
      <c r="X837" s="9" t="s">
        <v>1056</v>
      </c>
      <c r="Y837" s="9">
        <v>7</v>
      </c>
      <c r="Z837" s="8">
        <f t="shared" si="297"/>
        <v>4428</v>
      </c>
      <c r="AA837" s="6" t="s">
        <v>3967</v>
      </c>
      <c r="AB837" s="6">
        <v>3933855</v>
      </c>
      <c r="AC837" s="6">
        <f t="shared" si="280"/>
        <v>1.4049999999999998</v>
      </c>
      <c r="AD837" s="6">
        <f t="shared" si="281"/>
        <v>5527066</v>
      </c>
      <c r="AE837" s="6">
        <f t="shared" si="285"/>
        <v>1630551</v>
      </c>
      <c r="AF837" s="6">
        <v>870000</v>
      </c>
      <c r="AG837" s="11">
        <f t="shared" si="284"/>
        <v>8027617</v>
      </c>
      <c r="AH837">
        <f t="shared" si="282"/>
        <v>2.0406489308833193</v>
      </c>
      <c r="AI837" s="53">
        <v>0.65</v>
      </c>
      <c r="AJ837" s="7" t="str">
        <f t="shared" si="290"/>
        <v>hp_8027617</v>
      </c>
      <c r="AK837" s="7" t="s">
        <v>3968</v>
      </c>
      <c r="AL837" s="7">
        <v>704520</v>
      </c>
      <c r="AM837" s="7">
        <f>INT(IF(MOD(Y837,3)=0,INT(AL837*0.55),INT(AL837*0.35)))</f>
        <v>246582</v>
      </c>
      <c r="AN837" s="54">
        <f t="shared" si="294"/>
        <v>934490</v>
      </c>
      <c r="AO837" s="7" t="str">
        <f t="shared" si="295"/>
        <v>atk_934490</v>
      </c>
      <c r="AP837" s="7" t="s">
        <v>3973</v>
      </c>
      <c r="AQ837" s="7" t="s">
        <v>3990</v>
      </c>
      <c r="AR837" s="7" t="s">
        <v>3975</v>
      </c>
      <c r="AS837" s="7" t="s">
        <v>3976</v>
      </c>
      <c r="AU837" s="7" t="str">
        <f t="shared" si="296"/>
        <v>hp_8027617;atk_934490;hit_500000;miss_65;cirt_0;cirtSub_-3500</v>
      </c>
    </row>
    <row r="838" spans="1:47" x14ac:dyDescent="0.2">
      <c r="A838" s="8" t="s">
        <v>3460</v>
      </c>
      <c r="B838" s="6" t="s">
        <v>3967</v>
      </c>
      <c r="C838" s="6">
        <v>1513875</v>
      </c>
      <c r="D838" s="6">
        <v>28282796</v>
      </c>
      <c r="E838" s="6" t="str">
        <f t="shared" si="291"/>
        <v>hp_28282796</v>
      </c>
      <c r="F838" s="7" t="s">
        <v>3968</v>
      </c>
      <c r="G838" s="6">
        <v>5420000</v>
      </c>
      <c r="H838" s="7">
        <f t="shared" si="276"/>
        <v>19352344</v>
      </c>
      <c r="I838" s="7" t="str">
        <f t="shared" si="292"/>
        <v>atk_19352344</v>
      </c>
      <c r="J838" s="7" t="s">
        <v>3973</v>
      </c>
      <c r="K838" s="7" t="s">
        <v>4000</v>
      </c>
      <c r="L838" s="7" t="s">
        <v>3975</v>
      </c>
      <c r="M838" s="7" t="s">
        <v>3976</v>
      </c>
      <c r="O838" s="7" t="str">
        <f t="shared" si="293"/>
        <v>hp_28282796;atk_19352344;hit_500000;miss_115;cirt_0;cirtSub_-3500</v>
      </c>
      <c r="V838" s="7" t="str">
        <f t="shared" si="289"/>
        <v>天气研究所13-8</v>
      </c>
      <c r="W838" s="7">
        <f t="shared" si="279"/>
        <v>1495</v>
      </c>
      <c r="X838" s="9" t="s">
        <v>1056</v>
      </c>
      <c r="Y838" s="9">
        <v>8</v>
      </c>
      <c r="Z838" s="8">
        <f t="shared" si="297"/>
        <v>4436</v>
      </c>
      <c r="AA838" s="6" t="s">
        <v>3967</v>
      </c>
      <c r="AB838" s="6">
        <v>3940380</v>
      </c>
      <c r="AC838" s="6">
        <f t="shared" si="280"/>
        <v>1.4049999999999998</v>
      </c>
      <c r="AD838" s="6">
        <f t="shared" si="281"/>
        <v>5536233</v>
      </c>
      <c r="AE838" s="6">
        <f t="shared" si="285"/>
        <v>1630551</v>
      </c>
      <c r="AF838" s="6">
        <v>870000</v>
      </c>
      <c r="AG838" s="11">
        <f t="shared" si="284"/>
        <v>8036784</v>
      </c>
      <c r="AH838">
        <f t="shared" si="282"/>
        <v>2.0395961810789824</v>
      </c>
      <c r="AI838" s="53">
        <v>0.65</v>
      </c>
      <c r="AJ838" s="7" t="str">
        <f t="shared" si="290"/>
        <v>hp_8036784</v>
      </c>
      <c r="AK838" s="7" t="s">
        <v>3968</v>
      </c>
      <c r="AL838" s="7">
        <v>705640</v>
      </c>
      <c r="AM838" s="7">
        <f>INT(IF(MOD(Y838,3)=0,INT(AL838*0.55),INT(AL838*0.35)))</f>
        <v>246974</v>
      </c>
      <c r="AN838" s="54">
        <f t="shared" si="294"/>
        <v>935493</v>
      </c>
      <c r="AO838" s="7" t="str">
        <f t="shared" si="295"/>
        <v>atk_935493</v>
      </c>
      <c r="AP838" s="7" t="s">
        <v>3973</v>
      </c>
      <c r="AQ838" s="7" t="s">
        <v>3990</v>
      </c>
      <c r="AR838" s="7" t="s">
        <v>3975</v>
      </c>
      <c r="AS838" s="7" t="s">
        <v>3976</v>
      </c>
      <c r="AU838" s="7" t="str">
        <f t="shared" si="296"/>
        <v>hp_8036784;atk_935493;hit_500000;miss_65;cirt_0;cirtSub_-3500</v>
      </c>
    </row>
    <row r="839" spans="1:47" x14ac:dyDescent="0.2">
      <c r="A839" s="8" t="s">
        <v>3460</v>
      </c>
      <c r="B839" s="6" t="s">
        <v>3967</v>
      </c>
      <c r="C839" s="6">
        <v>1513875</v>
      </c>
      <c r="D839" s="6">
        <v>28339421</v>
      </c>
      <c r="E839" s="6" t="str">
        <f t="shared" si="291"/>
        <v>hp_28339421</v>
      </c>
      <c r="F839" s="7" t="s">
        <v>3968</v>
      </c>
      <c r="G839" s="6">
        <v>5420000</v>
      </c>
      <c r="H839" s="7">
        <f t="shared" si="276"/>
        <v>19352344</v>
      </c>
      <c r="I839" s="7" t="str">
        <f t="shared" si="292"/>
        <v>atk_19352344</v>
      </c>
      <c r="J839" s="7" t="s">
        <v>3973</v>
      </c>
      <c r="K839" s="7" t="s">
        <v>4000</v>
      </c>
      <c r="L839" s="7" t="s">
        <v>3975</v>
      </c>
      <c r="M839" s="7" t="s">
        <v>3976</v>
      </c>
      <c r="O839" s="7" t="str">
        <f t="shared" si="293"/>
        <v>hp_28339421;atk_19352344;hit_500000;miss_115;cirt_0;cirtSub_-3500</v>
      </c>
      <c r="V839" s="7" t="str">
        <f t="shared" si="289"/>
        <v>天气研究所13-9</v>
      </c>
      <c r="W839" s="7">
        <f t="shared" si="279"/>
        <v>1497</v>
      </c>
      <c r="X839" s="9" t="s">
        <v>1056</v>
      </c>
      <c r="Y839" s="9">
        <v>9</v>
      </c>
      <c r="Z839" s="8">
        <f t="shared" si="297"/>
        <v>4445</v>
      </c>
      <c r="AA839" s="6" t="s">
        <v>3967</v>
      </c>
      <c r="AB839" s="6">
        <v>3946906</v>
      </c>
      <c r="AC839" s="6">
        <f t="shared" si="280"/>
        <v>1.4075</v>
      </c>
      <c r="AD839" s="6">
        <f t="shared" si="281"/>
        <v>5555270</v>
      </c>
      <c r="AE839" s="6">
        <f t="shared" si="285"/>
        <v>1630551</v>
      </c>
      <c r="AF839" s="6">
        <v>870000</v>
      </c>
      <c r="AG839" s="11">
        <f t="shared" si="284"/>
        <v>8055821</v>
      </c>
      <c r="AH839">
        <f t="shared" si="282"/>
        <v>2.0410470885295977</v>
      </c>
      <c r="AI839" s="53">
        <v>0.65</v>
      </c>
      <c r="AJ839" s="7" t="str">
        <f t="shared" si="290"/>
        <v>hp_8055821</v>
      </c>
      <c r="AK839" s="7" t="s">
        <v>3968</v>
      </c>
      <c r="AL839" s="7">
        <v>706760</v>
      </c>
      <c r="AM839" s="7">
        <f>INT(IF(MOD(Y839,3)=0,INT(AL839*0.55),INT(AL839*0.35)))</f>
        <v>388718</v>
      </c>
      <c r="AN839" s="54">
        <f t="shared" si="294"/>
        <v>937644</v>
      </c>
      <c r="AO839" s="7" t="str">
        <f t="shared" si="295"/>
        <v>atk_937644</v>
      </c>
      <c r="AP839" s="7" t="s">
        <v>3973</v>
      </c>
      <c r="AQ839" s="7" t="s">
        <v>3990</v>
      </c>
      <c r="AR839" s="7" t="s">
        <v>3975</v>
      </c>
      <c r="AS839" s="7" t="s">
        <v>3976</v>
      </c>
      <c r="AU839" s="7" t="str">
        <f t="shared" si="296"/>
        <v>hp_8055821;atk_937644;hit_500000;miss_65;cirt_0;cirtSub_-3500</v>
      </c>
    </row>
    <row r="840" spans="1:47" s="12" customFormat="1" x14ac:dyDescent="0.2">
      <c r="A840" s="8" t="s">
        <v>3461</v>
      </c>
      <c r="B840" s="6" t="s">
        <v>3967</v>
      </c>
      <c r="C840" s="6">
        <v>1525535</v>
      </c>
      <c r="D840" s="6">
        <v>28485354</v>
      </c>
      <c r="E840" s="6" t="str">
        <f t="shared" si="291"/>
        <v>hp_28485354</v>
      </c>
      <c r="F840" s="7" t="s">
        <v>3968</v>
      </c>
      <c r="G840" s="6">
        <v>5459000</v>
      </c>
      <c r="H840" s="7">
        <f t="shared" si="276"/>
        <v>19544954</v>
      </c>
      <c r="I840" s="7" t="str">
        <f t="shared" si="292"/>
        <v>atk_19544954</v>
      </c>
      <c r="J840" s="7" t="s">
        <v>3973</v>
      </c>
      <c r="K840" s="7" t="s">
        <v>4000</v>
      </c>
      <c r="L840" s="7" t="s">
        <v>3975</v>
      </c>
      <c r="M840" s="7" t="s">
        <v>3976</v>
      </c>
      <c r="N840" s="7"/>
      <c r="O840" s="7" t="str">
        <f t="shared" si="293"/>
        <v>hp_28485354;atk_19544954;hit_500000;miss_115;cirt_0;cirtSub_-3500</v>
      </c>
      <c r="P840" s="7"/>
      <c r="Q840" s="7"/>
      <c r="R840" s="7"/>
      <c r="S840" s="7"/>
      <c r="T840" s="7"/>
      <c r="V840" s="12" t="str">
        <f t="shared" si="289"/>
        <v>天气研究所13-10</v>
      </c>
      <c r="W840" s="12">
        <f t="shared" si="279"/>
        <v>1499</v>
      </c>
      <c r="X840" s="5" t="s">
        <v>1056</v>
      </c>
      <c r="Y840" s="5">
        <v>10</v>
      </c>
      <c r="Z840" s="5">
        <f t="shared" si="297"/>
        <v>4455</v>
      </c>
      <c r="AA840" s="11" t="s">
        <v>3967</v>
      </c>
      <c r="AB840" s="11">
        <v>3953432</v>
      </c>
      <c r="AC840" s="11">
        <f t="shared" si="280"/>
        <v>1.4075</v>
      </c>
      <c r="AD840" s="11">
        <f t="shared" si="281"/>
        <v>5564455</v>
      </c>
      <c r="AE840" s="6">
        <f t="shared" si="285"/>
        <v>1630551</v>
      </c>
      <c r="AF840" s="11">
        <v>870000</v>
      </c>
      <c r="AG840" s="11">
        <f t="shared" si="284"/>
        <v>8065006</v>
      </c>
      <c r="AH840">
        <f t="shared" si="282"/>
        <v>2.0400011938993767</v>
      </c>
      <c r="AI840" s="53">
        <v>0.65</v>
      </c>
      <c r="AJ840" s="7" t="str">
        <f t="shared" si="290"/>
        <v>hp_8065006</v>
      </c>
      <c r="AK840" s="12" t="s">
        <v>3968</v>
      </c>
      <c r="AL840" s="12">
        <v>707880</v>
      </c>
      <c r="AM840" s="7">
        <f>INT(IF(MOD(Y840,3)=0,INT(AL840*0.55),INT(AL840*0.35)))</f>
        <v>247758</v>
      </c>
      <c r="AN840" s="54">
        <f t="shared" si="294"/>
        <v>938649</v>
      </c>
      <c r="AO840" s="7" t="str">
        <f t="shared" si="295"/>
        <v>atk_938649</v>
      </c>
      <c r="AP840" s="12" t="s">
        <v>3973</v>
      </c>
      <c r="AQ840" s="12" t="s">
        <v>3990</v>
      </c>
      <c r="AR840" s="12" t="s">
        <v>3975</v>
      </c>
      <c r="AS840" s="12" t="s">
        <v>3976</v>
      </c>
      <c r="AU840" s="12" t="str">
        <f t="shared" si="296"/>
        <v>hp_8065006;atk_938649;hit_500000;miss_65;cirt_0;cirtSub_-3500</v>
      </c>
    </row>
    <row r="841" spans="1:47" x14ac:dyDescent="0.2">
      <c r="A841" s="8" t="s">
        <v>3461</v>
      </c>
      <c r="B841" s="6" t="s">
        <v>3967</v>
      </c>
      <c r="C841" s="6">
        <v>1525535</v>
      </c>
      <c r="D841" s="6">
        <v>28542175</v>
      </c>
      <c r="E841" s="6" t="str">
        <f t="shared" si="291"/>
        <v>hp_28542175</v>
      </c>
      <c r="F841" s="7" t="s">
        <v>3968</v>
      </c>
      <c r="G841" s="6">
        <v>5459000</v>
      </c>
      <c r="H841" s="7">
        <f t="shared" si="276"/>
        <v>19544954</v>
      </c>
      <c r="I841" s="7" t="str">
        <f t="shared" si="292"/>
        <v>atk_19544954</v>
      </c>
      <c r="J841" s="7" t="s">
        <v>3973</v>
      </c>
      <c r="K841" s="7" t="s">
        <v>4000</v>
      </c>
      <c r="L841" s="7" t="s">
        <v>3975</v>
      </c>
      <c r="M841" s="7" t="s">
        <v>3976</v>
      </c>
      <c r="O841" s="7" t="str">
        <f t="shared" si="293"/>
        <v>hp_28542175;atk_19544954;hit_500000;miss_115;cirt_0;cirtSub_-3500</v>
      </c>
      <c r="V841" s="7" t="str">
        <f t="shared" si="289"/>
        <v>废弃工厂1-1</v>
      </c>
      <c r="W841" s="7">
        <f t="shared" si="279"/>
        <v>1501</v>
      </c>
      <c r="X841" s="9" t="s">
        <v>1187</v>
      </c>
      <c r="Y841" s="9">
        <v>1</v>
      </c>
      <c r="Z841" s="8">
        <f t="shared" si="297"/>
        <v>4456</v>
      </c>
      <c r="AA841" s="6" t="s">
        <v>3967</v>
      </c>
      <c r="AB841" s="6">
        <v>3959959</v>
      </c>
      <c r="AC841" s="6">
        <f t="shared" si="280"/>
        <v>1.4100000000000001</v>
      </c>
      <c r="AD841" s="6">
        <f t="shared" si="281"/>
        <v>5583542</v>
      </c>
      <c r="AE841" s="6">
        <f t="shared" ref="AE841" si="298">IF(MOD(Y841,1)=0,INT(AD840*0.3),0)</f>
        <v>1669336</v>
      </c>
      <c r="AF841" s="6">
        <v>870000</v>
      </c>
      <c r="AG841" s="11">
        <f t="shared" si="284"/>
        <v>8122878</v>
      </c>
      <c r="AH841">
        <f t="shared" si="282"/>
        <v>2.0512530559028517</v>
      </c>
      <c r="AI841" s="53">
        <v>0.7</v>
      </c>
      <c r="AJ841" s="7" t="str">
        <f t="shared" si="290"/>
        <v>hp_8122878</v>
      </c>
      <c r="AK841" s="7" t="s">
        <v>3968</v>
      </c>
      <c r="AL841" s="7">
        <v>709000</v>
      </c>
      <c r="AM841" s="7">
        <f>INT(IF(MOD(Y841,3)=0,INT(AL841*0.55),INT(AL841*0.35)))</f>
        <v>248150</v>
      </c>
      <c r="AN841" s="54">
        <f t="shared" si="294"/>
        <v>1018036</v>
      </c>
      <c r="AO841" s="7" t="str">
        <f t="shared" si="295"/>
        <v>atk_1018036</v>
      </c>
      <c r="AP841" s="7" t="s">
        <v>3973</v>
      </c>
      <c r="AQ841" s="7" t="s">
        <v>3991</v>
      </c>
      <c r="AR841" s="7" t="s">
        <v>3975</v>
      </c>
      <c r="AS841" s="7" t="s">
        <v>3976</v>
      </c>
      <c r="AU841" s="7" t="str">
        <f t="shared" si="296"/>
        <v>hp_8122878;atk_1018036;hit_500000;miss_70;cirt_0;cirtSub_-3500</v>
      </c>
    </row>
    <row r="842" spans="1:47" x14ac:dyDescent="0.2">
      <c r="A842" s="8" t="s">
        <v>3461</v>
      </c>
      <c r="B842" s="6" t="s">
        <v>3967</v>
      </c>
      <c r="C842" s="6">
        <v>1525535</v>
      </c>
      <c r="D842" s="6">
        <v>28599066</v>
      </c>
      <c r="E842" s="6" t="str">
        <f t="shared" si="291"/>
        <v>hp_28599066</v>
      </c>
      <c r="F842" s="7" t="s">
        <v>3968</v>
      </c>
      <c r="G842" s="6">
        <v>5459000</v>
      </c>
      <c r="H842" s="7">
        <f t="shared" ref="H842:H905" si="299">INT(G842*VLOOKUP(A842,X:AN,11,0)*VLOOKUP(A842,X:AN,12,0))</f>
        <v>19544954</v>
      </c>
      <c r="I842" s="7" t="str">
        <f t="shared" si="292"/>
        <v>atk_19544954</v>
      </c>
      <c r="J842" s="7" t="s">
        <v>3973</v>
      </c>
      <c r="K842" s="7" t="s">
        <v>4000</v>
      </c>
      <c r="L842" s="7" t="s">
        <v>3975</v>
      </c>
      <c r="M842" s="7" t="s">
        <v>3976</v>
      </c>
      <c r="O842" s="7" t="str">
        <f t="shared" si="293"/>
        <v>hp_28599066;atk_19544954;hit_500000;miss_115;cirt_0;cirtSub_-3500</v>
      </c>
      <c r="V842" s="7" t="str">
        <f t="shared" si="289"/>
        <v>废弃工厂1-2</v>
      </c>
      <c r="W842" s="7">
        <f t="shared" si="279"/>
        <v>1503</v>
      </c>
      <c r="X842" s="9" t="s">
        <v>1187</v>
      </c>
      <c r="Y842" s="9">
        <v>2</v>
      </c>
      <c r="Z842" s="8">
        <f t="shared" si="297"/>
        <v>4458</v>
      </c>
      <c r="AA842" s="6" t="s">
        <v>3967</v>
      </c>
      <c r="AB842" s="6">
        <v>3966935</v>
      </c>
      <c r="AC842" s="6">
        <f t="shared" si="280"/>
        <v>1.4100000000000001</v>
      </c>
      <c r="AD842" s="6">
        <f t="shared" si="281"/>
        <v>5593378</v>
      </c>
      <c r="AE842" s="6">
        <f t="shared" si="285"/>
        <v>1669336</v>
      </c>
      <c r="AF842" s="6">
        <v>870000</v>
      </c>
      <c r="AG842" s="11">
        <f t="shared" si="284"/>
        <v>8132714</v>
      </c>
      <c r="AH842">
        <f t="shared" si="282"/>
        <v>2.0501253486633888</v>
      </c>
      <c r="AI842" s="53">
        <v>0.7</v>
      </c>
      <c r="AJ842" s="7" t="str">
        <f t="shared" si="290"/>
        <v>hp_8132714</v>
      </c>
      <c r="AK842" s="7" t="s">
        <v>3968</v>
      </c>
      <c r="AL842" s="7">
        <v>710200</v>
      </c>
      <c r="AM842" s="7">
        <f>INT(IF(MOD(Y842,3)=0,INT(AL842*0.55),INT(AL842*0.35)))</f>
        <v>248570</v>
      </c>
      <c r="AN842" s="54">
        <f t="shared" si="294"/>
        <v>1019199</v>
      </c>
      <c r="AO842" s="7" t="str">
        <f t="shared" si="295"/>
        <v>atk_1019199</v>
      </c>
      <c r="AP842" s="7" t="s">
        <v>3973</v>
      </c>
      <c r="AQ842" s="7" t="s">
        <v>3991</v>
      </c>
      <c r="AR842" s="7" t="s">
        <v>3975</v>
      </c>
      <c r="AS842" s="7" t="s">
        <v>3976</v>
      </c>
      <c r="AU842" s="7" t="str">
        <f t="shared" si="296"/>
        <v>hp_8132714;atk_1019199;hit_500000;miss_70;cirt_0;cirtSub_-3500</v>
      </c>
    </row>
    <row r="843" spans="1:47" x14ac:dyDescent="0.2">
      <c r="A843" s="8" t="s">
        <v>3462</v>
      </c>
      <c r="B843" s="6" t="s">
        <v>3967</v>
      </c>
      <c r="C843" s="6">
        <v>1537195</v>
      </c>
      <c r="D843" s="6">
        <v>28745709</v>
      </c>
      <c r="E843" s="6" t="str">
        <f t="shared" si="291"/>
        <v>hp_28745709</v>
      </c>
      <c r="F843" s="7" t="s">
        <v>3968</v>
      </c>
      <c r="G843" s="6">
        <v>5498000</v>
      </c>
      <c r="H843" s="7">
        <f t="shared" si="299"/>
        <v>19738368</v>
      </c>
      <c r="I843" s="7" t="str">
        <f t="shared" si="292"/>
        <v>atk_19738368</v>
      </c>
      <c r="J843" s="7" t="s">
        <v>3973</v>
      </c>
      <c r="K843" s="7" t="s">
        <v>4000</v>
      </c>
      <c r="L843" s="7" t="s">
        <v>3975</v>
      </c>
      <c r="M843" s="7" t="s">
        <v>3976</v>
      </c>
      <c r="O843" s="7" t="str">
        <f t="shared" si="293"/>
        <v>hp_28745709;atk_19738368;hit_500000;miss_115;cirt_0;cirtSub_-3500</v>
      </c>
      <c r="V843" s="7" t="str">
        <f t="shared" si="289"/>
        <v>废弃工厂1-3</v>
      </c>
      <c r="W843" s="7">
        <f t="shared" si="279"/>
        <v>1505</v>
      </c>
      <c r="X843" s="9" t="s">
        <v>1187</v>
      </c>
      <c r="Y843" s="9">
        <v>3</v>
      </c>
      <c r="Z843" s="8">
        <f t="shared" si="297"/>
        <v>4461</v>
      </c>
      <c r="AA843" s="6" t="s">
        <v>3967</v>
      </c>
      <c r="AB843" s="6">
        <v>3973910</v>
      </c>
      <c r="AC843" s="6">
        <f t="shared" si="280"/>
        <v>1.4125000000000001</v>
      </c>
      <c r="AD843" s="6">
        <f t="shared" si="281"/>
        <v>5613147</v>
      </c>
      <c r="AE843" s="6">
        <f t="shared" si="285"/>
        <v>1669336</v>
      </c>
      <c r="AF843" s="6">
        <v>870000</v>
      </c>
      <c r="AG843" s="11">
        <f t="shared" si="284"/>
        <v>8152483</v>
      </c>
      <c r="AH843">
        <f t="shared" si="282"/>
        <v>2.0515016696402282</v>
      </c>
      <c r="AI843" s="53">
        <v>0.7</v>
      </c>
      <c r="AJ843" s="7" t="str">
        <f t="shared" si="290"/>
        <v>hp_8152483</v>
      </c>
      <c r="AK843" s="7" t="s">
        <v>3968</v>
      </c>
      <c r="AL843" s="7">
        <v>711400</v>
      </c>
      <c r="AM843" s="7">
        <f>INT(IF(MOD(Y843,3)=0,INT(AL843*0.55),INT(AL843*0.35)))</f>
        <v>391270</v>
      </c>
      <c r="AN843" s="54">
        <f t="shared" si="294"/>
        <v>1021606</v>
      </c>
      <c r="AO843" s="7" t="str">
        <f t="shared" si="295"/>
        <v>atk_1021606</v>
      </c>
      <c r="AP843" s="7" t="s">
        <v>3973</v>
      </c>
      <c r="AQ843" s="7" t="s">
        <v>3991</v>
      </c>
      <c r="AR843" s="7" t="s">
        <v>3975</v>
      </c>
      <c r="AS843" s="7" t="s">
        <v>3976</v>
      </c>
      <c r="AU843" s="7" t="str">
        <f t="shared" si="296"/>
        <v>hp_8152483;atk_1021606;hit_500000;miss_70;cirt_0;cirtSub_-3500</v>
      </c>
    </row>
    <row r="844" spans="1:47" x14ac:dyDescent="0.2">
      <c r="A844" s="8" t="s">
        <v>3462</v>
      </c>
      <c r="B844" s="6" t="s">
        <v>3967</v>
      </c>
      <c r="C844" s="6">
        <v>1537195</v>
      </c>
      <c r="D844" s="6">
        <v>28802791</v>
      </c>
      <c r="E844" s="6" t="str">
        <f t="shared" si="291"/>
        <v>hp_28802791</v>
      </c>
      <c r="F844" s="7" t="s">
        <v>3968</v>
      </c>
      <c r="G844" s="6">
        <v>5498000</v>
      </c>
      <c r="H844" s="7">
        <f t="shared" si="299"/>
        <v>19738368</v>
      </c>
      <c r="I844" s="7" t="str">
        <f t="shared" si="292"/>
        <v>atk_19738368</v>
      </c>
      <c r="J844" s="7" t="s">
        <v>3973</v>
      </c>
      <c r="K844" s="7" t="s">
        <v>4000</v>
      </c>
      <c r="L844" s="7" t="s">
        <v>3975</v>
      </c>
      <c r="M844" s="7" t="s">
        <v>3976</v>
      </c>
      <c r="O844" s="7" t="str">
        <f t="shared" si="293"/>
        <v>hp_28802791;atk_19738368;hit_500000;miss_115;cirt_0;cirtSub_-3500</v>
      </c>
      <c r="V844" s="7" t="str">
        <f t="shared" si="289"/>
        <v>废弃工厂1-4</v>
      </c>
      <c r="W844" s="7">
        <f t="shared" si="279"/>
        <v>1507</v>
      </c>
      <c r="X844" s="9" t="s">
        <v>1187</v>
      </c>
      <c r="Y844" s="9">
        <v>4</v>
      </c>
      <c r="Z844" s="8">
        <f t="shared" si="297"/>
        <v>4465</v>
      </c>
      <c r="AA844" s="6" t="s">
        <v>3967</v>
      </c>
      <c r="AB844" s="6">
        <v>3980887</v>
      </c>
      <c r="AC844" s="6">
        <f t="shared" si="280"/>
        <v>1.4125000000000001</v>
      </c>
      <c r="AD844" s="6">
        <f t="shared" si="281"/>
        <v>5623002</v>
      </c>
      <c r="AE844" s="6">
        <f t="shared" si="285"/>
        <v>1669336</v>
      </c>
      <c r="AF844" s="6">
        <v>870000</v>
      </c>
      <c r="AG844" s="11">
        <f t="shared" si="284"/>
        <v>8162338</v>
      </c>
      <c r="AH844">
        <f t="shared" si="282"/>
        <v>2.0503817365325867</v>
      </c>
      <c r="AI844" s="53">
        <v>0.7</v>
      </c>
      <c r="AJ844" s="7" t="str">
        <f t="shared" si="290"/>
        <v>hp_8162338</v>
      </c>
      <c r="AK844" s="7" t="s">
        <v>3968</v>
      </c>
      <c r="AL844" s="7">
        <v>712600</v>
      </c>
      <c r="AM844" s="7">
        <f>INT(IF(MOD(Y844,3)=0,INT(AL844*0.55),INT(AL844*0.35)))</f>
        <v>249410</v>
      </c>
      <c r="AN844" s="54">
        <f t="shared" si="294"/>
        <v>1022771</v>
      </c>
      <c r="AO844" s="7" t="str">
        <f t="shared" si="295"/>
        <v>atk_1022771</v>
      </c>
      <c r="AP844" s="7" t="s">
        <v>3973</v>
      </c>
      <c r="AQ844" s="7" t="s">
        <v>3991</v>
      </c>
      <c r="AR844" s="7" t="s">
        <v>3975</v>
      </c>
      <c r="AS844" s="7" t="s">
        <v>3976</v>
      </c>
      <c r="AU844" s="7" t="str">
        <f t="shared" si="296"/>
        <v>hp_8162338;atk_1022771;hit_500000;miss_70;cirt_0;cirtSub_-3500</v>
      </c>
    </row>
    <row r="845" spans="1:47" x14ac:dyDescent="0.2">
      <c r="A845" s="8" t="s">
        <v>3462</v>
      </c>
      <c r="B845" s="6" t="s">
        <v>3967</v>
      </c>
      <c r="C845" s="6">
        <v>1537195</v>
      </c>
      <c r="D845" s="6">
        <v>28859948</v>
      </c>
      <c r="E845" s="6" t="str">
        <f t="shared" si="291"/>
        <v>hp_28859948</v>
      </c>
      <c r="F845" s="7" t="s">
        <v>3968</v>
      </c>
      <c r="G845" s="6">
        <v>5498000</v>
      </c>
      <c r="H845" s="7">
        <f t="shared" si="299"/>
        <v>19738368</v>
      </c>
      <c r="I845" s="7" t="str">
        <f t="shared" si="292"/>
        <v>atk_19738368</v>
      </c>
      <c r="J845" s="7" t="s">
        <v>3973</v>
      </c>
      <c r="K845" s="7" t="s">
        <v>4000</v>
      </c>
      <c r="L845" s="7" t="s">
        <v>3975</v>
      </c>
      <c r="M845" s="7" t="s">
        <v>3976</v>
      </c>
      <c r="O845" s="7" t="str">
        <f t="shared" si="293"/>
        <v>hp_28859948;atk_19738368;hit_500000;miss_115;cirt_0;cirtSub_-3500</v>
      </c>
      <c r="V845" s="7" t="str">
        <f t="shared" si="289"/>
        <v>废弃工厂1-5</v>
      </c>
      <c r="W845" s="7">
        <f t="shared" si="279"/>
        <v>1509</v>
      </c>
      <c r="X845" s="9" t="s">
        <v>1187</v>
      </c>
      <c r="Y845" s="9">
        <v>5</v>
      </c>
      <c r="Z845" s="8">
        <f t="shared" si="297"/>
        <v>4470</v>
      </c>
      <c r="AA845" s="6" t="s">
        <v>3967</v>
      </c>
      <c r="AB845" s="6">
        <v>3987865</v>
      </c>
      <c r="AC845" s="6">
        <f t="shared" si="280"/>
        <v>1.4125000000000001</v>
      </c>
      <c r="AD845" s="6">
        <f t="shared" si="281"/>
        <v>5632859</v>
      </c>
      <c r="AE845" s="6">
        <f t="shared" si="285"/>
        <v>1669336</v>
      </c>
      <c r="AF845" s="6">
        <v>870000</v>
      </c>
      <c r="AG845" s="11">
        <f t="shared" si="284"/>
        <v>8172195</v>
      </c>
      <c r="AH845">
        <f t="shared" si="282"/>
        <v>2.0492657098472491</v>
      </c>
      <c r="AI845" s="53">
        <v>0.7</v>
      </c>
      <c r="AJ845" s="7" t="str">
        <f t="shared" si="290"/>
        <v>hp_8172195</v>
      </c>
      <c r="AK845" s="7" t="s">
        <v>3968</v>
      </c>
      <c r="AL845" s="7">
        <v>713800</v>
      </c>
      <c r="AM845" s="7">
        <f>INT(IF(MOD(Y845,3)=0,INT(AL845*0.55),INT(AL845*0.35)))</f>
        <v>249830</v>
      </c>
      <c r="AN845" s="54">
        <f t="shared" si="294"/>
        <v>1023936</v>
      </c>
      <c r="AO845" s="7" t="str">
        <f t="shared" si="295"/>
        <v>atk_1023936</v>
      </c>
      <c r="AP845" s="7" t="s">
        <v>3973</v>
      </c>
      <c r="AQ845" s="7" t="s">
        <v>3991</v>
      </c>
      <c r="AR845" s="7" t="s">
        <v>3975</v>
      </c>
      <c r="AS845" s="7" t="s">
        <v>3976</v>
      </c>
      <c r="AU845" s="7" t="str">
        <f t="shared" si="296"/>
        <v>hp_8172195;atk_1023936;hit_500000;miss_70;cirt_0;cirtSub_-3500</v>
      </c>
    </row>
    <row r="846" spans="1:47" x14ac:dyDescent="0.2">
      <c r="A846" s="8" t="s">
        <v>3463</v>
      </c>
      <c r="B846" s="6" t="s">
        <v>3967</v>
      </c>
      <c r="C846" s="6">
        <v>1548855</v>
      </c>
      <c r="D846" s="6">
        <v>29007292</v>
      </c>
      <c r="E846" s="6" t="str">
        <f t="shared" si="291"/>
        <v>hp_29007292</v>
      </c>
      <c r="F846" s="7" t="s">
        <v>3968</v>
      </c>
      <c r="G846" s="6">
        <v>5537000</v>
      </c>
      <c r="H846" s="7">
        <f t="shared" si="299"/>
        <v>19932584</v>
      </c>
      <c r="I846" s="7" t="str">
        <f t="shared" si="292"/>
        <v>atk_19932584</v>
      </c>
      <c r="J846" s="7" t="s">
        <v>3973</v>
      </c>
      <c r="K846" s="7" t="s">
        <v>4000</v>
      </c>
      <c r="L846" s="7" t="s">
        <v>3975</v>
      </c>
      <c r="M846" s="7" t="s">
        <v>3976</v>
      </c>
      <c r="O846" s="7" t="str">
        <f t="shared" si="293"/>
        <v>hp_29007292;atk_19932584;hit_500000;miss_115;cirt_0;cirtSub_-3500</v>
      </c>
      <c r="V846" s="7" t="str">
        <f t="shared" si="289"/>
        <v>废弃工厂1-6</v>
      </c>
      <c r="W846" s="7">
        <f t="shared" si="279"/>
        <v>1511</v>
      </c>
      <c r="X846" s="9" t="s">
        <v>1187</v>
      </c>
      <c r="Y846" s="9">
        <v>6</v>
      </c>
      <c r="Z846" s="8">
        <f t="shared" si="297"/>
        <v>4476</v>
      </c>
      <c r="AA846" s="6" t="s">
        <v>3967</v>
      </c>
      <c r="AB846" s="6">
        <v>3994844</v>
      </c>
      <c r="AC846" s="6">
        <f t="shared" si="280"/>
        <v>1.415</v>
      </c>
      <c r="AD846" s="6">
        <f t="shared" si="281"/>
        <v>5652704</v>
      </c>
      <c r="AE846" s="6">
        <f t="shared" si="285"/>
        <v>1669336</v>
      </c>
      <c r="AF846" s="6">
        <v>870000</v>
      </c>
      <c r="AG846" s="11">
        <f t="shared" si="284"/>
        <v>8192040</v>
      </c>
      <c r="AH846">
        <f t="shared" si="282"/>
        <v>2.0506532920935086</v>
      </c>
      <c r="AI846" s="53">
        <v>0.7</v>
      </c>
      <c r="AJ846" s="7" t="str">
        <f t="shared" si="290"/>
        <v>hp_8192040</v>
      </c>
      <c r="AK846" s="7" t="s">
        <v>3968</v>
      </c>
      <c r="AL846" s="7">
        <v>715000</v>
      </c>
      <c r="AM846" s="7">
        <f>INT(IF(MOD(Y846,3)=0,INT(AL846*0.55),INT(AL846*0.35)))</f>
        <v>393250</v>
      </c>
      <c r="AN846" s="54">
        <f t="shared" si="294"/>
        <v>1026351</v>
      </c>
      <c r="AO846" s="7" t="str">
        <f t="shared" si="295"/>
        <v>atk_1026351</v>
      </c>
      <c r="AP846" s="7" t="s">
        <v>3973</v>
      </c>
      <c r="AQ846" s="7" t="s">
        <v>3991</v>
      </c>
      <c r="AR846" s="7" t="s">
        <v>3975</v>
      </c>
      <c r="AS846" s="7" t="s">
        <v>3976</v>
      </c>
      <c r="AU846" s="7" t="str">
        <f t="shared" si="296"/>
        <v>hp_8192040;atk_1026351;hit_500000;miss_70;cirt_0;cirtSub_-3500</v>
      </c>
    </row>
    <row r="847" spans="1:47" x14ac:dyDescent="0.2">
      <c r="A847" s="8" t="s">
        <v>3463</v>
      </c>
      <c r="B847" s="6" t="s">
        <v>3967</v>
      </c>
      <c r="C847" s="6">
        <v>1548855</v>
      </c>
      <c r="D847" s="6">
        <v>29064636</v>
      </c>
      <c r="E847" s="6" t="str">
        <f t="shared" si="291"/>
        <v>hp_29064636</v>
      </c>
      <c r="F847" s="7" t="s">
        <v>3968</v>
      </c>
      <c r="G847" s="6">
        <v>5537000</v>
      </c>
      <c r="H847" s="7">
        <f t="shared" si="299"/>
        <v>19932584</v>
      </c>
      <c r="I847" s="7" t="str">
        <f t="shared" si="292"/>
        <v>atk_19932584</v>
      </c>
      <c r="J847" s="7" t="s">
        <v>3973</v>
      </c>
      <c r="K847" s="7" t="s">
        <v>4000</v>
      </c>
      <c r="L847" s="7" t="s">
        <v>3975</v>
      </c>
      <c r="M847" s="7" t="s">
        <v>3976</v>
      </c>
      <c r="O847" s="7" t="str">
        <f t="shared" si="293"/>
        <v>hp_29064636;atk_19932584;hit_500000;miss_115;cirt_0;cirtSub_-3500</v>
      </c>
      <c r="V847" s="7" t="str">
        <f t="shared" si="289"/>
        <v>废弃工厂1-7</v>
      </c>
      <c r="W847" s="7">
        <f t="shared" si="279"/>
        <v>1513</v>
      </c>
      <c r="X847" s="9" t="s">
        <v>1187</v>
      </c>
      <c r="Y847" s="9">
        <v>7</v>
      </c>
      <c r="Z847" s="8">
        <f t="shared" si="297"/>
        <v>4483</v>
      </c>
      <c r="AA847" s="6" t="s">
        <v>3967</v>
      </c>
      <c r="AB847" s="6">
        <v>4001824</v>
      </c>
      <c r="AC847" s="6">
        <f t="shared" si="280"/>
        <v>1.415</v>
      </c>
      <c r="AD847" s="6">
        <f t="shared" si="281"/>
        <v>5662580</v>
      </c>
      <c r="AE847" s="6">
        <f t="shared" si="285"/>
        <v>1669336</v>
      </c>
      <c r="AF847" s="6">
        <v>870000</v>
      </c>
      <c r="AG847" s="11">
        <f t="shared" si="284"/>
        <v>8201916</v>
      </c>
      <c r="AH847">
        <f t="shared" si="282"/>
        <v>2.0495444077500662</v>
      </c>
      <c r="AI847" s="53">
        <v>0.7</v>
      </c>
      <c r="AJ847" s="7" t="str">
        <f t="shared" si="290"/>
        <v>hp_8201916</v>
      </c>
      <c r="AK847" s="7" t="s">
        <v>3968</v>
      </c>
      <c r="AL847" s="7">
        <v>716200</v>
      </c>
      <c r="AM847" s="7">
        <f>INT(IF(MOD(Y847,3)=0,INT(AL847*0.55),INT(AL847*0.35)))</f>
        <v>250670</v>
      </c>
      <c r="AN847" s="54">
        <f t="shared" si="294"/>
        <v>1027518</v>
      </c>
      <c r="AO847" s="7" t="str">
        <f t="shared" si="295"/>
        <v>atk_1027518</v>
      </c>
      <c r="AP847" s="7" t="s">
        <v>3973</v>
      </c>
      <c r="AQ847" s="7" t="s">
        <v>3991</v>
      </c>
      <c r="AR847" s="7" t="s">
        <v>3975</v>
      </c>
      <c r="AS847" s="7" t="s">
        <v>3976</v>
      </c>
      <c r="AU847" s="7" t="str">
        <f t="shared" si="296"/>
        <v>hp_8201916;atk_1027518;hit_500000;miss_70;cirt_0;cirtSub_-3500</v>
      </c>
    </row>
    <row r="848" spans="1:47" x14ac:dyDescent="0.2">
      <c r="A848" s="8" t="s">
        <v>3463</v>
      </c>
      <c r="B848" s="6" t="s">
        <v>3967</v>
      </c>
      <c r="C848" s="6">
        <v>1548855</v>
      </c>
      <c r="D848" s="6">
        <v>29122054</v>
      </c>
      <c r="E848" s="6" t="str">
        <f t="shared" si="291"/>
        <v>hp_29122054</v>
      </c>
      <c r="F848" s="7" t="s">
        <v>3968</v>
      </c>
      <c r="G848" s="6">
        <v>5537000</v>
      </c>
      <c r="H848" s="7">
        <f t="shared" si="299"/>
        <v>19932584</v>
      </c>
      <c r="I848" s="7" t="str">
        <f t="shared" si="292"/>
        <v>atk_19932584</v>
      </c>
      <c r="J848" s="7" t="s">
        <v>3973</v>
      </c>
      <c r="K848" s="7" t="s">
        <v>4000</v>
      </c>
      <c r="L848" s="7" t="s">
        <v>3975</v>
      </c>
      <c r="M848" s="7" t="s">
        <v>3976</v>
      </c>
      <c r="O848" s="7" t="str">
        <f t="shared" si="293"/>
        <v>hp_29122054;atk_19932584;hit_500000;miss_115;cirt_0;cirtSub_-3500</v>
      </c>
      <c r="V848" s="7" t="str">
        <f t="shared" si="289"/>
        <v>废弃工厂1-8</v>
      </c>
      <c r="W848" s="7">
        <f t="shared" si="279"/>
        <v>1515</v>
      </c>
      <c r="X848" s="9" t="s">
        <v>1187</v>
      </c>
      <c r="Y848" s="9">
        <v>8</v>
      </c>
      <c r="Z848" s="8">
        <f t="shared" si="297"/>
        <v>4491</v>
      </c>
      <c r="AA848" s="6" t="s">
        <v>3967</v>
      </c>
      <c r="AB848" s="6">
        <v>4008804</v>
      </c>
      <c r="AC848" s="6">
        <f t="shared" si="280"/>
        <v>1.415</v>
      </c>
      <c r="AD848" s="6">
        <f t="shared" si="281"/>
        <v>5672457</v>
      </c>
      <c r="AE848" s="6">
        <f t="shared" si="285"/>
        <v>1669336</v>
      </c>
      <c r="AF848" s="6">
        <v>870000</v>
      </c>
      <c r="AG848" s="11">
        <f t="shared" si="284"/>
        <v>8211793</v>
      </c>
      <c r="AH848">
        <f t="shared" si="282"/>
        <v>2.0484396343647631</v>
      </c>
      <c r="AI848" s="53">
        <v>0.7</v>
      </c>
      <c r="AJ848" s="7" t="str">
        <f t="shared" si="290"/>
        <v>hp_8211793</v>
      </c>
      <c r="AK848" s="7" t="s">
        <v>3968</v>
      </c>
      <c r="AL848" s="7">
        <v>717400</v>
      </c>
      <c r="AM848" s="7">
        <f>INT(IF(MOD(Y848,3)=0,INT(AL848*0.55),INT(AL848*0.35)))</f>
        <v>251090</v>
      </c>
      <c r="AN848" s="54">
        <f t="shared" si="294"/>
        <v>1028685</v>
      </c>
      <c r="AO848" s="7" t="str">
        <f t="shared" si="295"/>
        <v>atk_1028685</v>
      </c>
      <c r="AP848" s="7" t="s">
        <v>3973</v>
      </c>
      <c r="AQ848" s="7" t="s">
        <v>3991</v>
      </c>
      <c r="AR848" s="7" t="s">
        <v>3975</v>
      </c>
      <c r="AS848" s="7" t="s">
        <v>3976</v>
      </c>
      <c r="AU848" s="7" t="str">
        <f t="shared" si="296"/>
        <v>hp_8211793;atk_1028685;hit_500000;miss_70;cirt_0;cirtSub_-3500</v>
      </c>
    </row>
    <row r="849" spans="1:47" x14ac:dyDescent="0.2">
      <c r="A849" s="8" t="s">
        <v>3464</v>
      </c>
      <c r="B849" s="6" t="s">
        <v>3967</v>
      </c>
      <c r="C849" s="6">
        <v>1560515</v>
      </c>
      <c r="D849" s="6">
        <v>29270096</v>
      </c>
      <c r="E849" s="6" t="str">
        <f t="shared" si="291"/>
        <v>hp_29270096</v>
      </c>
      <c r="F849" s="7" t="s">
        <v>3968</v>
      </c>
      <c r="G849" s="6">
        <v>5576000</v>
      </c>
      <c r="H849" s="7">
        <f t="shared" si="299"/>
        <v>20127604</v>
      </c>
      <c r="I849" s="7" t="str">
        <f t="shared" si="292"/>
        <v>atk_20127604</v>
      </c>
      <c r="J849" s="7" t="s">
        <v>3973</v>
      </c>
      <c r="K849" s="7" t="s">
        <v>4000</v>
      </c>
      <c r="L849" s="7" t="s">
        <v>3975</v>
      </c>
      <c r="M849" s="7" t="s">
        <v>3976</v>
      </c>
      <c r="O849" s="7" t="str">
        <f t="shared" si="293"/>
        <v>hp_29270096;atk_20127604;hit_500000;miss_115;cirt_0;cirtSub_-3500</v>
      </c>
      <c r="V849" s="7" t="str">
        <f t="shared" si="289"/>
        <v>废弃工厂1-9</v>
      </c>
      <c r="W849" s="7">
        <f t="shared" si="279"/>
        <v>1517</v>
      </c>
      <c r="X849" s="9" t="s">
        <v>1187</v>
      </c>
      <c r="Y849" s="9">
        <v>9</v>
      </c>
      <c r="Z849" s="8">
        <f t="shared" si="297"/>
        <v>4500</v>
      </c>
      <c r="AA849" s="6" t="s">
        <v>3967</v>
      </c>
      <c r="AB849" s="6">
        <v>4015786</v>
      </c>
      <c r="AC849" s="6">
        <f t="shared" si="280"/>
        <v>1.4175000000000002</v>
      </c>
      <c r="AD849" s="6">
        <f t="shared" si="281"/>
        <v>5692376</v>
      </c>
      <c r="AE849" s="6">
        <f t="shared" si="285"/>
        <v>1669336</v>
      </c>
      <c r="AF849" s="6">
        <v>870000</v>
      </c>
      <c r="AG849" s="11">
        <f t="shared" si="284"/>
        <v>8231712</v>
      </c>
      <c r="AH849">
        <f t="shared" si="282"/>
        <v>2.0498383130973612</v>
      </c>
      <c r="AI849" s="53">
        <v>0.7</v>
      </c>
      <c r="AJ849" s="7" t="str">
        <f t="shared" si="290"/>
        <v>hp_8231712</v>
      </c>
      <c r="AK849" s="7" t="s">
        <v>3968</v>
      </c>
      <c r="AL849" s="7">
        <v>718600</v>
      </c>
      <c r="AM849" s="7">
        <f>INT(IF(MOD(Y849,3)=0,INT(AL849*0.55),INT(AL849*0.35)))</f>
        <v>395230</v>
      </c>
      <c r="AN849" s="54">
        <f t="shared" si="294"/>
        <v>1031109</v>
      </c>
      <c r="AO849" s="7" t="str">
        <f t="shared" si="295"/>
        <v>atk_1031109</v>
      </c>
      <c r="AP849" s="7" t="s">
        <v>3973</v>
      </c>
      <c r="AQ849" s="7" t="s">
        <v>3991</v>
      </c>
      <c r="AR849" s="7" t="s">
        <v>3975</v>
      </c>
      <c r="AS849" s="7" t="s">
        <v>3976</v>
      </c>
      <c r="AU849" s="7" t="str">
        <f t="shared" si="296"/>
        <v>hp_8231712;atk_1031109;hit_500000;miss_70;cirt_0;cirtSub_-3500</v>
      </c>
    </row>
    <row r="850" spans="1:47" s="12" customFormat="1" x14ac:dyDescent="0.2">
      <c r="A850" s="8" t="s">
        <v>3464</v>
      </c>
      <c r="B850" s="6" t="s">
        <v>3967</v>
      </c>
      <c r="C850" s="6">
        <v>1560515</v>
      </c>
      <c r="D850" s="6">
        <v>29327700</v>
      </c>
      <c r="E850" s="6" t="str">
        <f t="shared" si="291"/>
        <v>hp_29327700</v>
      </c>
      <c r="F850" s="7" t="s">
        <v>3968</v>
      </c>
      <c r="G850" s="6">
        <v>5576000</v>
      </c>
      <c r="H850" s="7">
        <f t="shared" si="299"/>
        <v>20127604</v>
      </c>
      <c r="I850" s="7" t="str">
        <f t="shared" si="292"/>
        <v>atk_20127604</v>
      </c>
      <c r="J850" s="7" t="s">
        <v>3973</v>
      </c>
      <c r="K850" s="7" t="s">
        <v>4000</v>
      </c>
      <c r="L850" s="7" t="s">
        <v>3975</v>
      </c>
      <c r="M850" s="7" t="s">
        <v>3976</v>
      </c>
      <c r="N850" s="7"/>
      <c r="O850" s="7" t="str">
        <f t="shared" si="293"/>
        <v>hp_29327700;atk_20127604;hit_500000;miss_115;cirt_0;cirtSub_-3500</v>
      </c>
      <c r="P850" s="7"/>
      <c r="Q850" s="7"/>
      <c r="R850" s="7"/>
      <c r="S850" s="7"/>
      <c r="T850" s="7"/>
      <c r="V850" s="12" t="str">
        <f t="shared" si="289"/>
        <v>废弃工厂1-10</v>
      </c>
      <c r="W850" s="12">
        <f t="shared" si="279"/>
        <v>1519</v>
      </c>
      <c r="X850" s="5" t="s">
        <v>1187</v>
      </c>
      <c r="Y850" s="5">
        <v>10</v>
      </c>
      <c r="Z850" s="5">
        <f t="shared" si="297"/>
        <v>4510</v>
      </c>
      <c r="AA850" s="11" t="s">
        <v>3967</v>
      </c>
      <c r="AB850" s="11">
        <v>4022768</v>
      </c>
      <c r="AC850" s="11">
        <f t="shared" si="280"/>
        <v>1.4175000000000002</v>
      </c>
      <c r="AD850" s="11">
        <f t="shared" si="281"/>
        <v>5702273</v>
      </c>
      <c r="AE850" s="6">
        <f t="shared" si="285"/>
        <v>1669336</v>
      </c>
      <c r="AF850" s="11">
        <v>870000</v>
      </c>
      <c r="AG850" s="11">
        <f t="shared" si="284"/>
        <v>8241609</v>
      </c>
      <c r="AH850">
        <f t="shared" si="282"/>
        <v>2.0487408172681101</v>
      </c>
      <c r="AI850" s="53">
        <v>0.7</v>
      </c>
      <c r="AJ850" s="7" t="str">
        <f t="shared" si="290"/>
        <v>hp_8241609</v>
      </c>
      <c r="AK850" s="12" t="s">
        <v>3968</v>
      </c>
      <c r="AL850" s="12">
        <v>719800</v>
      </c>
      <c r="AM850" s="7">
        <f>INT(IF(MOD(Y850,3)=0,INT(AL850*0.55),INT(AL850*0.35)))</f>
        <v>251930</v>
      </c>
      <c r="AN850" s="54">
        <f t="shared" si="294"/>
        <v>1032278</v>
      </c>
      <c r="AO850" s="7" t="str">
        <f t="shared" si="295"/>
        <v>atk_1032278</v>
      </c>
      <c r="AP850" s="12" t="s">
        <v>3973</v>
      </c>
      <c r="AQ850" s="12" t="s">
        <v>3991</v>
      </c>
      <c r="AR850" s="12" t="s">
        <v>3975</v>
      </c>
      <c r="AS850" s="12" t="s">
        <v>3976</v>
      </c>
      <c r="AU850" s="12" t="str">
        <f t="shared" si="296"/>
        <v>hp_8241609;atk_1032278;hit_500000;miss_70;cirt_0;cirtSub_-3500</v>
      </c>
    </row>
    <row r="851" spans="1:47" x14ac:dyDescent="0.2">
      <c r="A851" s="8" t="s">
        <v>3464</v>
      </c>
      <c r="B851" s="6" t="s">
        <v>3967</v>
      </c>
      <c r="C851" s="6">
        <v>1560515</v>
      </c>
      <c r="D851" s="6">
        <v>29385379</v>
      </c>
      <c r="E851" s="6" t="str">
        <f t="shared" si="291"/>
        <v>hp_29385379</v>
      </c>
      <c r="F851" s="7" t="s">
        <v>3968</v>
      </c>
      <c r="G851" s="6">
        <v>5576000</v>
      </c>
      <c r="H851" s="7">
        <f t="shared" si="299"/>
        <v>20127604</v>
      </c>
      <c r="I851" s="7" t="str">
        <f t="shared" si="292"/>
        <v>atk_20127604</v>
      </c>
      <c r="J851" s="7" t="s">
        <v>3973</v>
      </c>
      <c r="K851" s="7" t="s">
        <v>4000</v>
      </c>
      <c r="L851" s="7" t="s">
        <v>3975</v>
      </c>
      <c r="M851" s="7" t="s">
        <v>3976</v>
      </c>
      <c r="O851" s="7" t="str">
        <f t="shared" si="293"/>
        <v>hp_29385379;atk_20127604;hit_500000;miss_115;cirt_0;cirtSub_-3500</v>
      </c>
      <c r="V851" s="7" t="str">
        <f t="shared" si="289"/>
        <v>废弃工厂2-1</v>
      </c>
      <c r="W851" s="7">
        <f t="shared" si="279"/>
        <v>1521</v>
      </c>
      <c r="X851" s="9" t="s">
        <v>1188</v>
      </c>
      <c r="Y851" s="9">
        <v>1</v>
      </c>
      <c r="Z851" s="8">
        <f t="shared" si="297"/>
        <v>4511</v>
      </c>
      <c r="AA851" s="6" t="s">
        <v>3967</v>
      </c>
      <c r="AB851" s="6">
        <v>4029751</v>
      </c>
      <c r="AC851" s="6">
        <f t="shared" si="280"/>
        <v>1.42</v>
      </c>
      <c r="AD851" s="6">
        <f t="shared" si="281"/>
        <v>5722246</v>
      </c>
      <c r="AE851" s="6">
        <f t="shared" ref="AE851" si="300">IF(MOD(Y851,1)=0,INT(AD850*0.3),0)</f>
        <v>1710681</v>
      </c>
      <c r="AF851" s="6">
        <v>870000</v>
      </c>
      <c r="AG851" s="11">
        <f t="shared" si="284"/>
        <v>8302927</v>
      </c>
      <c r="AH851">
        <f t="shared" si="282"/>
        <v>2.0604069581470417</v>
      </c>
      <c r="AI851" s="53">
        <v>0.7</v>
      </c>
      <c r="AJ851" s="7" t="str">
        <f t="shared" si="290"/>
        <v>hp_8302927</v>
      </c>
      <c r="AK851" s="7" t="s">
        <v>3968</v>
      </c>
      <c r="AL851" s="7">
        <v>721000</v>
      </c>
      <c r="AM851" s="7">
        <f>INT(IF(MOD(Y851,3)=0,INT(AL851*0.55),INT(AL851*0.35)))</f>
        <v>252350</v>
      </c>
      <c r="AN851" s="54">
        <f t="shared" si="294"/>
        <v>1039887</v>
      </c>
      <c r="AO851" s="7" t="str">
        <f t="shared" si="295"/>
        <v>atk_1039887</v>
      </c>
      <c r="AP851" s="7" t="s">
        <v>3973</v>
      </c>
      <c r="AQ851" s="7" t="s">
        <v>3991</v>
      </c>
      <c r="AR851" s="7" t="s">
        <v>3975</v>
      </c>
      <c r="AS851" s="7" t="s">
        <v>3976</v>
      </c>
      <c r="AU851" s="7" t="str">
        <f t="shared" si="296"/>
        <v>hp_8302927;atk_1039887;hit_500000;miss_70;cirt_0;cirtSub_-3500</v>
      </c>
    </row>
    <row r="852" spans="1:47" x14ac:dyDescent="0.2">
      <c r="A852" s="8" t="s">
        <v>3465</v>
      </c>
      <c r="B852" s="6" t="s">
        <v>3967</v>
      </c>
      <c r="C852" s="6">
        <v>1572175</v>
      </c>
      <c r="D852" s="6">
        <v>29534122</v>
      </c>
      <c r="E852" s="6" t="str">
        <f t="shared" si="291"/>
        <v>hp_29534122</v>
      </c>
      <c r="F852" s="7" t="s">
        <v>3968</v>
      </c>
      <c r="G852" s="6">
        <v>5615000</v>
      </c>
      <c r="H852" s="7">
        <f t="shared" si="299"/>
        <v>20323428</v>
      </c>
      <c r="I852" s="7" t="str">
        <f t="shared" si="292"/>
        <v>atk_20323428</v>
      </c>
      <c r="J852" s="7" t="s">
        <v>3973</v>
      </c>
      <c r="K852" s="7" t="s">
        <v>4000</v>
      </c>
      <c r="L852" s="7" t="s">
        <v>3975</v>
      </c>
      <c r="M852" s="7" t="s">
        <v>3976</v>
      </c>
      <c r="O852" s="7" t="str">
        <f t="shared" si="293"/>
        <v>hp_29534122;atk_20323428;hit_500000;miss_115;cirt_0;cirtSub_-3500</v>
      </c>
      <c r="V852" s="7" t="str">
        <f t="shared" si="289"/>
        <v>废弃工厂2-2</v>
      </c>
      <c r="W852" s="7">
        <f t="shared" si="279"/>
        <v>1523</v>
      </c>
      <c r="X852" s="9" t="s">
        <v>1188</v>
      </c>
      <c r="Y852" s="9">
        <v>2</v>
      </c>
      <c r="Z852" s="8">
        <f t="shared" si="297"/>
        <v>4513</v>
      </c>
      <c r="AA852" s="6" t="s">
        <v>3967</v>
      </c>
      <c r="AB852" s="6">
        <v>4036736</v>
      </c>
      <c r="AC852" s="6">
        <f t="shared" si="280"/>
        <v>1.42</v>
      </c>
      <c r="AD852" s="6">
        <f t="shared" si="281"/>
        <v>5732165</v>
      </c>
      <c r="AE852" s="6">
        <f t="shared" si="285"/>
        <v>1710681</v>
      </c>
      <c r="AF852" s="6">
        <v>870000</v>
      </c>
      <c r="AG852" s="11">
        <f t="shared" si="284"/>
        <v>8312846</v>
      </c>
      <c r="AH852">
        <f t="shared" si="282"/>
        <v>2.0592988989123886</v>
      </c>
      <c r="AI852" s="53">
        <v>0.7</v>
      </c>
      <c r="AJ852" s="7" t="str">
        <f t="shared" si="290"/>
        <v>hp_8312846</v>
      </c>
      <c r="AK852" s="7" t="s">
        <v>3968</v>
      </c>
      <c r="AL852" s="7">
        <v>722200</v>
      </c>
      <c r="AM852" s="7">
        <f>INT(IF(MOD(Y852,3)=0,INT(AL852*0.55),INT(AL852*0.35)))</f>
        <v>252770</v>
      </c>
      <c r="AN852" s="54">
        <f t="shared" si="294"/>
        <v>1041057</v>
      </c>
      <c r="AO852" s="7" t="str">
        <f t="shared" si="295"/>
        <v>atk_1041057</v>
      </c>
      <c r="AP852" s="7" t="s">
        <v>3973</v>
      </c>
      <c r="AQ852" s="7" t="s">
        <v>3991</v>
      </c>
      <c r="AR852" s="7" t="s">
        <v>3975</v>
      </c>
      <c r="AS852" s="7" t="s">
        <v>3976</v>
      </c>
      <c r="AU852" s="7" t="str">
        <f t="shared" si="296"/>
        <v>hp_8312846;atk_1041057;hit_500000;miss_70;cirt_0;cirtSub_-3500</v>
      </c>
    </row>
    <row r="853" spans="1:47" x14ac:dyDescent="0.2">
      <c r="A853" s="8" t="s">
        <v>3465</v>
      </c>
      <c r="B853" s="6" t="s">
        <v>3967</v>
      </c>
      <c r="C853" s="6">
        <v>1572175</v>
      </c>
      <c r="D853" s="6">
        <v>29591993</v>
      </c>
      <c r="E853" s="6" t="str">
        <f t="shared" si="291"/>
        <v>hp_29591993</v>
      </c>
      <c r="F853" s="7" t="s">
        <v>3968</v>
      </c>
      <c r="G853" s="6">
        <v>5615000</v>
      </c>
      <c r="H853" s="7">
        <f t="shared" si="299"/>
        <v>20323428</v>
      </c>
      <c r="I853" s="7" t="str">
        <f t="shared" si="292"/>
        <v>atk_20323428</v>
      </c>
      <c r="J853" s="7" t="s">
        <v>3973</v>
      </c>
      <c r="K853" s="7" t="s">
        <v>4000</v>
      </c>
      <c r="L853" s="7" t="s">
        <v>3975</v>
      </c>
      <c r="M853" s="7" t="s">
        <v>3976</v>
      </c>
      <c r="O853" s="7" t="str">
        <f t="shared" si="293"/>
        <v>hp_29591993;atk_20323428;hit_500000;miss_115;cirt_0;cirtSub_-3500</v>
      </c>
      <c r="V853" s="7" t="str">
        <f t="shared" si="289"/>
        <v>废弃工厂2-3</v>
      </c>
      <c r="W853" s="7">
        <f t="shared" si="279"/>
        <v>1525</v>
      </c>
      <c r="X853" s="9" t="s">
        <v>1188</v>
      </c>
      <c r="Y853" s="9">
        <v>3</v>
      </c>
      <c r="Z853" s="8">
        <f t="shared" si="297"/>
        <v>4516</v>
      </c>
      <c r="AA853" s="6" t="s">
        <v>3967</v>
      </c>
      <c r="AB853" s="6">
        <v>4043721</v>
      </c>
      <c r="AC853" s="6">
        <f t="shared" si="280"/>
        <v>1.4224999999999999</v>
      </c>
      <c r="AD853" s="6">
        <f t="shared" si="281"/>
        <v>5752193</v>
      </c>
      <c r="AE853" s="6">
        <f t="shared" si="285"/>
        <v>1710681</v>
      </c>
      <c r="AF853" s="6">
        <v>870000</v>
      </c>
      <c r="AG853" s="11">
        <f t="shared" si="284"/>
        <v>8332874</v>
      </c>
      <c r="AH853">
        <f t="shared" si="282"/>
        <v>2.0606945929256741</v>
      </c>
      <c r="AI853" s="53">
        <v>0.7</v>
      </c>
      <c r="AJ853" s="7" t="str">
        <f t="shared" si="290"/>
        <v>hp_8332874</v>
      </c>
      <c r="AK853" s="7" t="s">
        <v>3968</v>
      </c>
      <c r="AL853" s="7">
        <v>723400</v>
      </c>
      <c r="AM853" s="7">
        <f>INT(IF(MOD(Y853,3)=0,INT(AL853*0.55),INT(AL853*0.35)))</f>
        <v>397870</v>
      </c>
      <c r="AN853" s="54">
        <f t="shared" si="294"/>
        <v>1043494</v>
      </c>
      <c r="AO853" s="7" t="str">
        <f t="shared" si="295"/>
        <v>atk_1043494</v>
      </c>
      <c r="AP853" s="7" t="s">
        <v>3973</v>
      </c>
      <c r="AQ853" s="7" t="s">
        <v>3991</v>
      </c>
      <c r="AR853" s="7" t="s">
        <v>3975</v>
      </c>
      <c r="AS853" s="7" t="s">
        <v>3976</v>
      </c>
      <c r="AU853" s="7" t="str">
        <f t="shared" si="296"/>
        <v>hp_8332874;atk_1043494;hit_500000;miss_70;cirt_0;cirtSub_-3500</v>
      </c>
    </row>
    <row r="854" spans="1:47" x14ac:dyDescent="0.2">
      <c r="A854" s="8" t="s">
        <v>3465</v>
      </c>
      <c r="B854" s="6" t="s">
        <v>3967</v>
      </c>
      <c r="C854" s="6">
        <v>1572175</v>
      </c>
      <c r="D854" s="6">
        <v>29649934</v>
      </c>
      <c r="E854" s="6" t="str">
        <f t="shared" si="291"/>
        <v>hp_29649934</v>
      </c>
      <c r="F854" s="7" t="s">
        <v>3968</v>
      </c>
      <c r="G854" s="6">
        <v>5615000</v>
      </c>
      <c r="H854" s="7">
        <f t="shared" si="299"/>
        <v>20323428</v>
      </c>
      <c r="I854" s="7" t="str">
        <f t="shared" si="292"/>
        <v>atk_20323428</v>
      </c>
      <c r="J854" s="7" t="s">
        <v>3973</v>
      </c>
      <c r="K854" s="7" t="s">
        <v>4000</v>
      </c>
      <c r="L854" s="7" t="s">
        <v>3975</v>
      </c>
      <c r="M854" s="7" t="s">
        <v>3976</v>
      </c>
      <c r="O854" s="7" t="str">
        <f t="shared" si="293"/>
        <v>hp_29649934;atk_20323428;hit_500000;miss_115;cirt_0;cirtSub_-3500</v>
      </c>
      <c r="V854" s="7" t="str">
        <f t="shared" si="289"/>
        <v>废弃工厂2-4</v>
      </c>
      <c r="W854" s="7">
        <f t="shared" si="279"/>
        <v>1527</v>
      </c>
      <c r="X854" s="9" t="s">
        <v>1188</v>
      </c>
      <c r="Y854" s="9">
        <v>4</v>
      </c>
      <c r="Z854" s="8">
        <f t="shared" si="297"/>
        <v>4520</v>
      </c>
      <c r="AA854" s="6" t="s">
        <v>3967</v>
      </c>
      <c r="AB854" s="6">
        <v>4050707</v>
      </c>
      <c r="AC854" s="6">
        <f t="shared" si="280"/>
        <v>1.4224999999999999</v>
      </c>
      <c r="AD854" s="6">
        <f t="shared" si="281"/>
        <v>5762130</v>
      </c>
      <c r="AE854" s="6">
        <f t="shared" si="285"/>
        <v>1710681</v>
      </c>
      <c r="AF854" s="6">
        <v>870000</v>
      </c>
      <c r="AG854" s="11">
        <f t="shared" si="284"/>
        <v>8342811</v>
      </c>
      <c r="AH854">
        <f t="shared" si="282"/>
        <v>2.0595937943672551</v>
      </c>
      <c r="AI854" s="53">
        <v>0.7</v>
      </c>
      <c r="AJ854" s="7" t="str">
        <f t="shared" si="290"/>
        <v>hp_8342811</v>
      </c>
      <c r="AK854" s="7" t="s">
        <v>3968</v>
      </c>
      <c r="AL854" s="7">
        <v>724600</v>
      </c>
      <c r="AM854" s="7">
        <f>INT(IF(MOD(Y854,3)=0,INT(AL854*0.55),INT(AL854*0.35)))</f>
        <v>253610</v>
      </c>
      <c r="AN854" s="54">
        <f t="shared" si="294"/>
        <v>1044667</v>
      </c>
      <c r="AO854" s="7" t="str">
        <f t="shared" si="295"/>
        <v>atk_1044667</v>
      </c>
      <c r="AP854" s="7" t="s">
        <v>3973</v>
      </c>
      <c r="AQ854" s="7" t="s">
        <v>3991</v>
      </c>
      <c r="AR854" s="7" t="s">
        <v>3975</v>
      </c>
      <c r="AS854" s="7" t="s">
        <v>3976</v>
      </c>
      <c r="AU854" s="7" t="str">
        <f t="shared" si="296"/>
        <v>hp_8342811;atk_1044667;hit_500000;miss_70;cirt_0;cirtSub_-3500</v>
      </c>
    </row>
    <row r="855" spans="1:47" x14ac:dyDescent="0.2">
      <c r="A855" s="8" t="s">
        <v>3466</v>
      </c>
      <c r="B855" s="6" t="s">
        <v>3967</v>
      </c>
      <c r="C855" s="6">
        <v>1583835</v>
      </c>
      <c r="D855" s="6">
        <v>29799382</v>
      </c>
      <c r="E855" s="6" t="str">
        <f t="shared" si="291"/>
        <v>hp_29799382</v>
      </c>
      <c r="F855" s="7" t="s">
        <v>3968</v>
      </c>
      <c r="G855" s="6">
        <v>5659000</v>
      </c>
      <c r="H855" s="7">
        <f t="shared" si="299"/>
        <v>20538201</v>
      </c>
      <c r="I855" s="7" t="str">
        <f t="shared" si="292"/>
        <v>atk_20538201</v>
      </c>
      <c r="J855" s="7" t="s">
        <v>3973</v>
      </c>
      <c r="K855" s="7" t="s">
        <v>4000</v>
      </c>
      <c r="L855" s="7" t="s">
        <v>3975</v>
      </c>
      <c r="M855" s="7" t="s">
        <v>3976</v>
      </c>
      <c r="O855" s="7" t="str">
        <f t="shared" si="293"/>
        <v>hp_29799382;atk_20538201;hit_500000;miss_115;cirt_0;cirtSub_-3500</v>
      </c>
      <c r="V855" s="7" t="str">
        <f t="shared" si="289"/>
        <v>废弃工厂2-5</v>
      </c>
      <c r="W855" s="7">
        <f t="shared" si="279"/>
        <v>1529</v>
      </c>
      <c r="X855" s="9" t="s">
        <v>1188</v>
      </c>
      <c r="Y855" s="9">
        <v>5</v>
      </c>
      <c r="Z855" s="8">
        <f t="shared" si="297"/>
        <v>4525</v>
      </c>
      <c r="AA855" s="6" t="s">
        <v>3967</v>
      </c>
      <c r="AB855" s="6">
        <v>4057694</v>
      </c>
      <c r="AC855" s="6">
        <f t="shared" si="280"/>
        <v>1.4224999999999999</v>
      </c>
      <c r="AD855" s="6">
        <f t="shared" si="281"/>
        <v>5772069</v>
      </c>
      <c r="AE855" s="6">
        <f t="shared" si="285"/>
        <v>1710681</v>
      </c>
      <c r="AF855" s="6">
        <v>870000</v>
      </c>
      <c r="AG855" s="11">
        <f t="shared" si="284"/>
        <v>8352750</v>
      </c>
      <c r="AH855">
        <f t="shared" si="282"/>
        <v>2.058496771811773</v>
      </c>
      <c r="AI855" s="53">
        <v>0.7</v>
      </c>
      <c r="AJ855" s="7" t="str">
        <f t="shared" si="290"/>
        <v>hp_8352750</v>
      </c>
      <c r="AK855" s="7" t="s">
        <v>3968</v>
      </c>
      <c r="AL855" s="7">
        <v>725800</v>
      </c>
      <c r="AM855" s="7">
        <f>INT(IF(MOD(Y855,3)=0,INT(AL855*0.55),INT(AL855*0.35)))</f>
        <v>254030</v>
      </c>
      <c r="AN855" s="54">
        <f t="shared" si="294"/>
        <v>1045839</v>
      </c>
      <c r="AO855" s="7" t="str">
        <f t="shared" si="295"/>
        <v>atk_1045839</v>
      </c>
      <c r="AP855" s="7" t="s">
        <v>3973</v>
      </c>
      <c r="AQ855" s="7" t="s">
        <v>3991</v>
      </c>
      <c r="AR855" s="7" t="s">
        <v>3975</v>
      </c>
      <c r="AS855" s="7" t="s">
        <v>3976</v>
      </c>
      <c r="AU855" s="7" t="str">
        <f t="shared" si="296"/>
        <v>hp_8352750;atk_1045839;hit_500000;miss_70;cirt_0;cirtSub_-3500</v>
      </c>
    </row>
    <row r="856" spans="1:47" x14ac:dyDescent="0.2">
      <c r="A856" s="8" t="s">
        <v>3466</v>
      </c>
      <c r="B856" s="6" t="s">
        <v>3967</v>
      </c>
      <c r="C856" s="6">
        <v>1583835</v>
      </c>
      <c r="D856" s="6">
        <v>29857523</v>
      </c>
      <c r="E856" s="6" t="str">
        <f t="shared" si="291"/>
        <v>hp_29857523</v>
      </c>
      <c r="F856" s="7" t="s">
        <v>3968</v>
      </c>
      <c r="G856" s="6">
        <v>5659000</v>
      </c>
      <c r="H856" s="7">
        <f t="shared" si="299"/>
        <v>20538201</v>
      </c>
      <c r="I856" s="7" t="str">
        <f t="shared" si="292"/>
        <v>atk_20538201</v>
      </c>
      <c r="J856" s="7" t="s">
        <v>3973</v>
      </c>
      <c r="K856" s="7" t="s">
        <v>4000</v>
      </c>
      <c r="L856" s="7" t="s">
        <v>3975</v>
      </c>
      <c r="M856" s="7" t="s">
        <v>3976</v>
      </c>
      <c r="O856" s="7" t="str">
        <f t="shared" si="293"/>
        <v>hp_29857523;atk_20538201;hit_500000;miss_115;cirt_0;cirtSub_-3500</v>
      </c>
      <c r="V856" s="7" t="str">
        <f t="shared" si="289"/>
        <v>废弃工厂2-6</v>
      </c>
      <c r="W856" s="7">
        <f t="shared" si="279"/>
        <v>1531</v>
      </c>
      <c r="X856" s="9" t="s">
        <v>1188</v>
      </c>
      <c r="Y856" s="9">
        <v>6</v>
      </c>
      <c r="Z856" s="8">
        <f t="shared" si="297"/>
        <v>4531</v>
      </c>
      <c r="AA856" s="6" t="s">
        <v>3967</v>
      </c>
      <c r="AB856" s="6">
        <v>4064682</v>
      </c>
      <c r="AC856" s="6">
        <f t="shared" si="280"/>
        <v>1.4249999999999998</v>
      </c>
      <c r="AD856" s="6">
        <f t="shared" si="281"/>
        <v>5792171</v>
      </c>
      <c r="AE856" s="6">
        <f t="shared" si="285"/>
        <v>1710681</v>
      </c>
      <c r="AF856" s="6">
        <v>870000</v>
      </c>
      <c r="AG856" s="11">
        <f t="shared" si="284"/>
        <v>8372852</v>
      </c>
      <c r="AH856">
        <f t="shared" si="282"/>
        <v>2.059903333151277</v>
      </c>
      <c r="AI856" s="53">
        <v>0.7</v>
      </c>
      <c r="AJ856" s="7" t="str">
        <f t="shared" si="290"/>
        <v>hp_8372852</v>
      </c>
      <c r="AK856" s="7" t="s">
        <v>3968</v>
      </c>
      <c r="AL856" s="7">
        <v>727000</v>
      </c>
      <c r="AM856" s="7">
        <f>INT(IF(MOD(Y856,3)=0,INT(AL856*0.55),INT(AL856*0.35)))</f>
        <v>399850</v>
      </c>
      <c r="AN856" s="54">
        <f t="shared" si="294"/>
        <v>1048284</v>
      </c>
      <c r="AO856" s="7" t="str">
        <f t="shared" si="295"/>
        <v>atk_1048284</v>
      </c>
      <c r="AP856" s="7" t="s">
        <v>3973</v>
      </c>
      <c r="AQ856" s="7" t="s">
        <v>3991</v>
      </c>
      <c r="AR856" s="7" t="s">
        <v>3975</v>
      </c>
      <c r="AS856" s="7" t="s">
        <v>3976</v>
      </c>
      <c r="AU856" s="7" t="str">
        <f t="shared" si="296"/>
        <v>hp_8372852;atk_1048284;hit_500000;miss_70;cirt_0;cirtSub_-3500</v>
      </c>
    </row>
    <row r="857" spans="1:47" x14ac:dyDescent="0.2">
      <c r="A857" s="8" t="s">
        <v>3466</v>
      </c>
      <c r="B857" s="6" t="s">
        <v>3967</v>
      </c>
      <c r="C857" s="6">
        <v>1583835</v>
      </c>
      <c r="D857" s="6">
        <v>29915741</v>
      </c>
      <c r="E857" s="6" t="str">
        <f t="shared" si="291"/>
        <v>hp_29915741</v>
      </c>
      <c r="F857" s="7" t="s">
        <v>3968</v>
      </c>
      <c r="G857" s="6">
        <v>5659000</v>
      </c>
      <c r="H857" s="7">
        <f t="shared" si="299"/>
        <v>20538201</v>
      </c>
      <c r="I857" s="7" t="str">
        <f t="shared" si="292"/>
        <v>atk_20538201</v>
      </c>
      <c r="J857" s="7" t="s">
        <v>3973</v>
      </c>
      <c r="K857" s="7" t="s">
        <v>4000</v>
      </c>
      <c r="L857" s="7" t="s">
        <v>3975</v>
      </c>
      <c r="M857" s="7" t="s">
        <v>3976</v>
      </c>
      <c r="O857" s="7" t="str">
        <f t="shared" si="293"/>
        <v>hp_29915741;atk_20538201;hit_500000;miss_115;cirt_0;cirtSub_-3500</v>
      </c>
      <c r="V857" s="7" t="str">
        <f t="shared" si="289"/>
        <v>废弃工厂2-7</v>
      </c>
      <c r="W857" s="7">
        <f t="shared" si="279"/>
        <v>1533</v>
      </c>
      <c r="X857" s="9" t="s">
        <v>1188</v>
      </c>
      <c r="Y857" s="9">
        <v>7</v>
      </c>
      <c r="Z857" s="8">
        <f t="shared" si="297"/>
        <v>4538</v>
      </c>
      <c r="AA857" s="6" t="s">
        <v>3967</v>
      </c>
      <c r="AB857" s="6">
        <v>4071671</v>
      </c>
      <c r="AC857" s="6">
        <f t="shared" si="280"/>
        <v>1.4249999999999998</v>
      </c>
      <c r="AD857" s="6">
        <f t="shared" si="281"/>
        <v>5802131</v>
      </c>
      <c r="AE857" s="6">
        <f t="shared" si="285"/>
        <v>1710681</v>
      </c>
      <c r="AF857" s="6">
        <v>870000</v>
      </c>
      <c r="AG857" s="11">
        <f t="shared" si="284"/>
        <v>8382812</v>
      </c>
      <c r="AH857">
        <f t="shared" si="282"/>
        <v>2.0588136909882944</v>
      </c>
      <c r="AI857" s="53">
        <v>0.7</v>
      </c>
      <c r="AJ857" s="7" t="str">
        <f t="shared" si="290"/>
        <v>hp_8382812</v>
      </c>
      <c r="AK857" s="7" t="s">
        <v>3968</v>
      </c>
      <c r="AL857" s="7">
        <v>728200</v>
      </c>
      <c r="AM857" s="7">
        <f>INT(IF(MOD(Y857,3)=0,INT(AL857*0.55),INT(AL857*0.35)))</f>
        <v>254870</v>
      </c>
      <c r="AN857" s="54">
        <f t="shared" si="294"/>
        <v>1049459</v>
      </c>
      <c r="AO857" s="7" t="str">
        <f t="shared" si="295"/>
        <v>atk_1049459</v>
      </c>
      <c r="AP857" s="7" t="s">
        <v>3973</v>
      </c>
      <c r="AQ857" s="7" t="s">
        <v>3991</v>
      </c>
      <c r="AR857" s="7" t="s">
        <v>3975</v>
      </c>
      <c r="AS857" s="7" t="s">
        <v>3976</v>
      </c>
      <c r="AU857" s="7" t="str">
        <f t="shared" si="296"/>
        <v>hp_8382812;atk_1049459;hit_500000;miss_70;cirt_0;cirtSub_-3500</v>
      </c>
    </row>
    <row r="858" spans="1:47" x14ac:dyDescent="0.2">
      <c r="A858" s="8" t="s">
        <v>3467</v>
      </c>
      <c r="B858" s="6" t="s">
        <v>3967</v>
      </c>
      <c r="C858" s="6">
        <v>1596705</v>
      </c>
      <c r="D858" s="6">
        <v>30065917</v>
      </c>
      <c r="E858" s="6" t="str">
        <f t="shared" si="291"/>
        <v>hp_30065917</v>
      </c>
      <c r="F858" s="7" t="s">
        <v>3968</v>
      </c>
      <c r="G858" s="6">
        <v>5703000</v>
      </c>
      <c r="H858" s="7">
        <f t="shared" si="299"/>
        <v>20753874</v>
      </c>
      <c r="I858" s="7" t="str">
        <f t="shared" si="292"/>
        <v>atk_20753874</v>
      </c>
      <c r="J858" s="7" t="s">
        <v>3973</v>
      </c>
      <c r="K858" s="7" t="s">
        <v>4000</v>
      </c>
      <c r="L858" s="7" t="s">
        <v>3975</v>
      </c>
      <c r="M858" s="7" t="s">
        <v>3976</v>
      </c>
      <c r="O858" s="7" t="str">
        <f t="shared" si="293"/>
        <v>hp_30065917;atk_20753874;hit_500000;miss_115;cirt_0;cirtSub_-3500</v>
      </c>
      <c r="V858" s="7" t="str">
        <f t="shared" si="289"/>
        <v>废弃工厂2-8</v>
      </c>
      <c r="W858" s="7">
        <f t="shared" si="279"/>
        <v>1535</v>
      </c>
      <c r="X858" s="9" t="s">
        <v>1188</v>
      </c>
      <c r="Y858" s="9">
        <v>8</v>
      </c>
      <c r="Z858" s="8">
        <f t="shared" si="297"/>
        <v>4546</v>
      </c>
      <c r="AA858" s="6" t="s">
        <v>3967</v>
      </c>
      <c r="AB858" s="6">
        <v>4078661</v>
      </c>
      <c r="AC858" s="6">
        <f t="shared" si="280"/>
        <v>1.4249999999999998</v>
      </c>
      <c r="AD858" s="6">
        <f t="shared" si="281"/>
        <v>5812091</v>
      </c>
      <c r="AE858" s="6">
        <f t="shared" si="285"/>
        <v>1710681</v>
      </c>
      <c r="AF858" s="6">
        <v>870000</v>
      </c>
      <c r="AG858" s="11">
        <f t="shared" si="284"/>
        <v>8392772</v>
      </c>
      <c r="AH858">
        <f t="shared" si="282"/>
        <v>2.0577272786338456</v>
      </c>
      <c r="AI858" s="53">
        <v>0.7</v>
      </c>
      <c r="AJ858" s="7" t="str">
        <f t="shared" si="290"/>
        <v>hp_8392772</v>
      </c>
      <c r="AK858" s="7" t="s">
        <v>3968</v>
      </c>
      <c r="AL858" s="7">
        <v>729400</v>
      </c>
      <c r="AM858" s="7">
        <f>INT(IF(MOD(Y858,3)=0,INT(AL858*0.55),INT(AL858*0.35)))</f>
        <v>255290</v>
      </c>
      <c r="AN858" s="54">
        <f t="shared" si="294"/>
        <v>1050634</v>
      </c>
      <c r="AO858" s="7" t="str">
        <f t="shared" si="295"/>
        <v>atk_1050634</v>
      </c>
      <c r="AP858" s="7" t="s">
        <v>3973</v>
      </c>
      <c r="AQ858" s="7" t="s">
        <v>3991</v>
      </c>
      <c r="AR858" s="7" t="s">
        <v>3975</v>
      </c>
      <c r="AS858" s="7" t="s">
        <v>3976</v>
      </c>
      <c r="AU858" s="7" t="str">
        <f t="shared" si="296"/>
        <v>hp_8392772;atk_1050634;hit_500000;miss_70;cirt_0;cirtSub_-3500</v>
      </c>
    </row>
    <row r="859" spans="1:47" x14ac:dyDescent="0.2">
      <c r="A859" s="8" t="s">
        <v>3467</v>
      </c>
      <c r="B859" s="6" t="s">
        <v>3967</v>
      </c>
      <c r="C859" s="6">
        <v>1596705</v>
      </c>
      <c r="D859" s="6">
        <v>30124331</v>
      </c>
      <c r="E859" s="6" t="str">
        <f t="shared" si="291"/>
        <v>hp_30124331</v>
      </c>
      <c r="F859" s="7" t="s">
        <v>3968</v>
      </c>
      <c r="G859" s="6">
        <v>5703000</v>
      </c>
      <c r="H859" s="7">
        <f t="shared" si="299"/>
        <v>20753874</v>
      </c>
      <c r="I859" s="7" t="str">
        <f t="shared" si="292"/>
        <v>atk_20753874</v>
      </c>
      <c r="J859" s="7" t="s">
        <v>3973</v>
      </c>
      <c r="K859" s="7" t="s">
        <v>4000</v>
      </c>
      <c r="L859" s="7" t="s">
        <v>3975</v>
      </c>
      <c r="M859" s="7" t="s">
        <v>3976</v>
      </c>
      <c r="O859" s="7" t="str">
        <f t="shared" si="293"/>
        <v>hp_30124331;atk_20753874;hit_500000;miss_115;cirt_0;cirtSub_-3500</v>
      </c>
      <c r="V859" s="7" t="str">
        <f t="shared" si="289"/>
        <v>废弃工厂2-9</v>
      </c>
      <c r="W859" s="7">
        <f t="shared" si="279"/>
        <v>1537</v>
      </c>
      <c r="X859" s="9" t="s">
        <v>1188</v>
      </c>
      <c r="Y859" s="9">
        <v>9</v>
      </c>
      <c r="Z859" s="8">
        <f t="shared" si="297"/>
        <v>4555</v>
      </c>
      <c r="AA859" s="6" t="s">
        <v>3967</v>
      </c>
      <c r="AB859" s="6">
        <v>4085651</v>
      </c>
      <c r="AC859" s="6">
        <f t="shared" si="280"/>
        <v>1.4275</v>
      </c>
      <c r="AD859" s="6">
        <f t="shared" si="281"/>
        <v>5832266</v>
      </c>
      <c r="AE859" s="6">
        <f t="shared" si="285"/>
        <v>1710681</v>
      </c>
      <c r="AF859" s="6">
        <v>870000</v>
      </c>
      <c r="AG859" s="11">
        <f t="shared" si="284"/>
        <v>8412947</v>
      </c>
      <c r="AH859">
        <f t="shared" si="282"/>
        <v>2.0591447972428383</v>
      </c>
      <c r="AI859" s="53">
        <v>0.7</v>
      </c>
      <c r="AJ859" s="7" t="str">
        <f t="shared" si="290"/>
        <v>hp_8412947</v>
      </c>
      <c r="AK859" s="7" t="s">
        <v>3968</v>
      </c>
      <c r="AL859" s="7">
        <v>730600</v>
      </c>
      <c r="AM859" s="7">
        <f>INT(IF(MOD(Y859,3)=0,INT(AL859*0.55),INT(AL859*0.35)))</f>
        <v>401830</v>
      </c>
      <c r="AN859" s="54">
        <f t="shared" si="294"/>
        <v>1053087</v>
      </c>
      <c r="AO859" s="7" t="str">
        <f t="shared" si="295"/>
        <v>atk_1053087</v>
      </c>
      <c r="AP859" s="7" t="s">
        <v>3973</v>
      </c>
      <c r="AQ859" s="7" t="s">
        <v>3991</v>
      </c>
      <c r="AR859" s="7" t="s">
        <v>3975</v>
      </c>
      <c r="AS859" s="7" t="s">
        <v>3976</v>
      </c>
      <c r="AU859" s="7" t="str">
        <f t="shared" si="296"/>
        <v>hp_8412947;atk_1053087;hit_500000;miss_70;cirt_0;cirtSub_-3500</v>
      </c>
    </row>
    <row r="860" spans="1:47" s="12" customFormat="1" x14ac:dyDescent="0.2">
      <c r="A860" s="8" t="s">
        <v>3467</v>
      </c>
      <c r="B860" s="6" t="s">
        <v>3967</v>
      </c>
      <c r="C860" s="6">
        <v>1596705</v>
      </c>
      <c r="D860" s="6">
        <v>30182818</v>
      </c>
      <c r="E860" s="6" t="str">
        <f t="shared" si="291"/>
        <v>hp_30182818</v>
      </c>
      <c r="F860" s="7" t="s">
        <v>3968</v>
      </c>
      <c r="G860" s="6">
        <v>5703000</v>
      </c>
      <c r="H860" s="7">
        <f t="shared" si="299"/>
        <v>20753874</v>
      </c>
      <c r="I860" s="7" t="str">
        <f t="shared" si="292"/>
        <v>atk_20753874</v>
      </c>
      <c r="J860" s="7" t="s">
        <v>3973</v>
      </c>
      <c r="K860" s="7" t="s">
        <v>4000</v>
      </c>
      <c r="L860" s="7" t="s">
        <v>3975</v>
      </c>
      <c r="M860" s="7" t="s">
        <v>3976</v>
      </c>
      <c r="N860" s="7"/>
      <c r="O860" s="7" t="str">
        <f t="shared" si="293"/>
        <v>hp_30182818;atk_20753874;hit_500000;miss_115;cirt_0;cirtSub_-3500</v>
      </c>
      <c r="P860" s="7"/>
      <c r="Q860" s="7"/>
      <c r="R860" s="7"/>
      <c r="S860" s="7"/>
      <c r="T860" s="7"/>
      <c r="V860" s="12" t="str">
        <f t="shared" si="289"/>
        <v>废弃工厂2-10</v>
      </c>
      <c r="W860" s="12">
        <f t="shared" si="279"/>
        <v>1539</v>
      </c>
      <c r="X860" s="5" t="s">
        <v>1188</v>
      </c>
      <c r="Y860" s="5">
        <v>10</v>
      </c>
      <c r="Z860" s="5">
        <f t="shared" si="297"/>
        <v>4565</v>
      </c>
      <c r="AA860" s="11" t="s">
        <v>3967</v>
      </c>
      <c r="AB860" s="11">
        <v>4092643</v>
      </c>
      <c r="AC860" s="11">
        <f t="shared" si="280"/>
        <v>1.4275</v>
      </c>
      <c r="AD860" s="11">
        <f t="shared" si="281"/>
        <v>5842247</v>
      </c>
      <c r="AE860" s="6">
        <f t="shared" si="285"/>
        <v>1710681</v>
      </c>
      <c r="AF860" s="11">
        <v>870000</v>
      </c>
      <c r="AG860" s="11">
        <f t="shared" si="284"/>
        <v>8422928</v>
      </c>
      <c r="AH860">
        <f t="shared" si="282"/>
        <v>2.0580656558610171</v>
      </c>
      <c r="AI860" s="53">
        <v>0.7</v>
      </c>
      <c r="AJ860" s="7" t="str">
        <f t="shared" si="290"/>
        <v>hp_8422928</v>
      </c>
      <c r="AK860" s="12" t="s">
        <v>3968</v>
      </c>
      <c r="AL860" s="12">
        <v>731800</v>
      </c>
      <c r="AM860" s="7">
        <f>INT(IF(MOD(Y860,3)=0,INT(AL860*0.55),INT(AL860*0.35)))</f>
        <v>256130</v>
      </c>
      <c r="AN860" s="54">
        <f t="shared" si="294"/>
        <v>1054264</v>
      </c>
      <c r="AO860" s="7" t="str">
        <f t="shared" si="295"/>
        <v>atk_1054264</v>
      </c>
      <c r="AP860" s="12" t="s">
        <v>3973</v>
      </c>
      <c r="AQ860" s="12" t="s">
        <v>3991</v>
      </c>
      <c r="AR860" s="12" t="s">
        <v>3975</v>
      </c>
      <c r="AS860" s="12" t="s">
        <v>3976</v>
      </c>
      <c r="AU860" s="12" t="str">
        <f t="shared" si="296"/>
        <v>hp_8422928;atk_1054264;hit_500000;miss_70;cirt_0;cirtSub_-3500</v>
      </c>
    </row>
    <row r="861" spans="1:47" x14ac:dyDescent="0.2">
      <c r="A861" s="8" t="s">
        <v>3468</v>
      </c>
      <c r="B861" s="6" t="s">
        <v>3967</v>
      </c>
      <c r="C861" s="6">
        <v>1609575</v>
      </c>
      <c r="D861" s="6">
        <v>30333702</v>
      </c>
      <c r="E861" s="6" t="str">
        <f t="shared" si="291"/>
        <v>hp_30333702</v>
      </c>
      <c r="F861" s="7" t="s">
        <v>3968</v>
      </c>
      <c r="G861" s="6">
        <v>5747000</v>
      </c>
      <c r="H861" s="7">
        <f t="shared" si="299"/>
        <v>20970450</v>
      </c>
      <c r="I861" s="7" t="str">
        <f t="shared" si="292"/>
        <v>atk_20970450</v>
      </c>
      <c r="J861" s="7" t="s">
        <v>3973</v>
      </c>
      <c r="K861" s="7" t="s">
        <v>4000</v>
      </c>
      <c r="L861" s="7" t="s">
        <v>3975</v>
      </c>
      <c r="M861" s="7" t="s">
        <v>3976</v>
      </c>
      <c r="O861" s="7" t="str">
        <f t="shared" si="293"/>
        <v>hp_30333702;atk_20970450;hit_500000;miss_115;cirt_0;cirtSub_-3500</v>
      </c>
      <c r="V861" s="7" t="str">
        <f t="shared" si="289"/>
        <v>废弃工厂3-1</v>
      </c>
      <c r="W861" s="7">
        <f t="shared" ref="W861:W924" si="301">W860+2</f>
        <v>1541</v>
      </c>
      <c r="X861" s="9" t="s">
        <v>1189</v>
      </c>
      <c r="Y861" s="9">
        <v>1</v>
      </c>
      <c r="Z861" s="8">
        <f t="shared" si="297"/>
        <v>4566</v>
      </c>
      <c r="AA861" s="6" t="s">
        <v>3967</v>
      </c>
      <c r="AB861" s="6">
        <v>4099635</v>
      </c>
      <c r="AC861" s="6">
        <f t="shared" si="280"/>
        <v>1.4300000000000002</v>
      </c>
      <c r="AD861" s="6">
        <f t="shared" si="281"/>
        <v>5862478</v>
      </c>
      <c r="AE861" s="6">
        <f t="shared" ref="AE861" si="302">IF(MOD(Y861,1)=0,INT(AD860*0.3),0)</f>
        <v>1752674</v>
      </c>
      <c r="AF861" s="6">
        <v>870000</v>
      </c>
      <c r="AG861" s="11">
        <f t="shared" si="284"/>
        <v>8485152</v>
      </c>
      <c r="AH861">
        <f t="shared" si="282"/>
        <v>2.0697335250577185</v>
      </c>
      <c r="AI861" s="53">
        <v>0.7</v>
      </c>
      <c r="AJ861" s="7" t="str">
        <f t="shared" si="290"/>
        <v>hp_8485152</v>
      </c>
      <c r="AK861" s="7" t="s">
        <v>3968</v>
      </c>
      <c r="AL861" s="7">
        <v>733000</v>
      </c>
      <c r="AM861" s="7">
        <f>INT(IF(MOD(Y861,3)=0,INT(AL861*0.55),INT(AL861*0.35)))</f>
        <v>256550</v>
      </c>
      <c r="AN861" s="54">
        <f t="shared" si="294"/>
        <v>1061980</v>
      </c>
      <c r="AO861" s="7" t="str">
        <f t="shared" si="295"/>
        <v>atk_1061980</v>
      </c>
      <c r="AP861" s="7" t="s">
        <v>3973</v>
      </c>
      <c r="AQ861" s="7" t="s">
        <v>3991</v>
      </c>
      <c r="AR861" s="7" t="s">
        <v>3975</v>
      </c>
      <c r="AS861" s="7" t="s">
        <v>3976</v>
      </c>
      <c r="AU861" s="7" t="str">
        <f t="shared" si="296"/>
        <v>hp_8485152;atk_1061980;hit_500000;miss_70;cirt_0;cirtSub_-3500</v>
      </c>
    </row>
    <row r="862" spans="1:47" x14ac:dyDescent="0.2">
      <c r="A862" s="8" t="s">
        <v>3468</v>
      </c>
      <c r="B862" s="6" t="s">
        <v>3967</v>
      </c>
      <c r="C862" s="6">
        <v>1609575</v>
      </c>
      <c r="D862" s="6">
        <v>30392373</v>
      </c>
      <c r="E862" s="6" t="str">
        <f t="shared" si="291"/>
        <v>hp_30392373</v>
      </c>
      <c r="F862" s="7" t="s">
        <v>3968</v>
      </c>
      <c r="G862" s="6">
        <v>5747000</v>
      </c>
      <c r="H862" s="7">
        <f t="shared" si="299"/>
        <v>20970450</v>
      </c>
      <c r="I862" s="7" t="str">
        <f t="shared" si="292"/>
        <v>atk_20970450</v>
      </c>
      <c r="J862" s="7" t="s">
        <v>3973</v>
      </c>
      <c r="K862" s="7" t="s">
        <v>4000</v>
      </c>
      <c r="L862" s="7" t="s">
        <v>3975</v>
      </c>
      <c r="M862" s="7" t="s">
        <v>3976</v>
      </c>
      <c r="O862" s="7" t="str">
        <f t="shared" si="293"/>
        <v>hp_30392373;atk_20970450;hit_500000;miss_115;cirt_0;cirtSub_-3500</v>
      </c>
      <c r="V862" s="7" t="str">
        <f t="shared" si="289"/>
        <v>废弃工厂3-2</v>
      </c>
      <c r="W862" s="7">
        <f t="shared" si="301"/>
        <v>1543</v>
      </c>
      <c r="X862" s="9" t="s">
        <v>1189</v>
      </c>
      <c r="Y862" s="9">
        <v>2</v>
      </c>
      <c r="Z862" s="8">
        <f t="shared" si="297"/>
        <v>4568</v>
      </c>
      <c r="AA862" s="6" t="s">
        <v>3967</v>
      </c>
      <c r="AB862" s="6">
        <v>4106629</v>
      </c>
      <c r="AC862" s="6">
        <f t="shared" si="280"/>
        <v>1.4300000000000002</v>
      </c>
      <c r="AD862" s="6">
        <f t="shared" si="281"/>
        <v>5872479</v>
      </c>
      <c r="AE862" s="6">
        <f t="shared" si="285"/>
        <v>1752674</v>
      </c>
      <c r="AF862" s="6">
        <v>870000</v>
      </c>
      <c r="AG862" s="11">
        <f t="shared" si="284"/>
        <v>8495153</v>
      </c>
      <c r="AH862">
        <f t="shared" si="282"/>
        <v>2.0686438925941446</v>
      </c>
      <c r="AI862" s="53">
        <v>0.7</v>
      </c>
      <c r="AJ862" s="7" t="str">
        <f t="shared" si="290"/>
        <v>hp_8495153</v>
      </c>
      <c r="AK862" s="7" t="s">
        <v>3968</v>
      </c>
      <c r="AL862" s="7">
        <v>734200</v>
      </c>
      <c r="AM862" s="7">
        <f>INT(IF(MOD(Y862,3)=0,INT(AL862*0.55),INT(AL862*0.35)))</f>
        <v>256970</v>
      </c>
      <c r="AN862" s="54">
        <f t="shared" si="294"/>
        <v>1063158</v>
      </c>
      <c r="AO862" s="7" t="str">
        <f t="shared" si="295"/>
        <v>atk_1063158</v>
      </c>
      <c r="AP862" s="7" t="s">
        <v>3973</v>
      </c>
      <c r="AQ862" s="7" t="s">
        <v>3991</v>
      </c>
      <c r="AR862" s="7" t="s">
        <v>3975</v>
      </c>
      <c r="AS862" s="7" t="s">
        <v>3976</v>
      </c>
      <c r="AU862" s="7" t="str">
        <f t="shared" si="296"/>
        <v>hp_8495153;atk_1063158;hit_500000;miss_70;cirt_0;cirtSub_-3500</v>
      </c>
    </row>
    <row r="863" spans="1:47" x14ac:dyDescent="0.2">
      <c r="A863" s="8" t="s">
        <v>3468</v>
      </c>
      <c r="B863" s="6" t="s">
        <v>3967</v>
      </c>
      <c r="C863" s="6">
        <v>1609575</v>
      </c>
      <c r="D863" s="6">
        <v>30451117</v>
      </c>
      <c r="E863" s="6" t="str">
        <f t="shared" si="291"/>
        <v>hp_30451117</v>
      </c>
      <c r="F863" s="7" t="s">
        <v>3968</v>
      </c>
      <c r="G863" s="6">
        <v>5747000</v>
      </c>
      <c r="H863" s="7">
        <f t="shared" si="299"/>
        <v>20970450</v>
      </c>
      <c r="I863" s="7" t="str">
        <f t="shared" si="292"/>
        <v>atk_20970450</v>
      </c>
      <c r="J863" s="7" t="s">
        <v>3973</v>
      </c>
      <c r="K863" s="7" t="s">
        <v>4000</v>
      </c>
      <c r="L863" s="7" t="s">
        <v>3975</v>
      </c>
      <c r="M863" s="7" t="s">
        <v>3976</v>
      </c>
      <c r="O863" s="7" t="str">
        <f t="shared" si="293"/>
        <v>hp_30451117;atk_20970450;hit_500000;miss_115;cirt_0;cirtSub_-3500</v>
      </c>
      <c r="V863" s="7" t="str">
        <f t="shared" si="289"/>
        <v>废弃工厂3-3</v>
      </c>
      <c r="W863" s="7">
        <f t="shared" si="301"/>
        <v>1545</v>
      </c>
      <c r="X863" s="9" t="s">
        <v>1189</v>
      </c>
      <c r="Y863" s="9">
        <v>3</v>
      </c>
      <c r="Z863" s="8">
        <f t="shared" si="297"/>
        <v>4571</v>
      </c>
      <c r="AA863" s="6" t="s">
        <v>3967</v>
      </c>
      <c r="AB863" s="6">
        <v>4113623</v>
      </c>
      <c r="AC863" s="6">
        <f t="shared" ref="AC863:AC926" si="303">0.6+INT((Z863-1)/55)*0.01+INT(Y863/3)*0.0025</f>
        <v>1.4325000000000001</v>
      </c>
      <c r="AD863" s="6">
        <f t="shared" ref="AD863:AD926" si="304">INT(AB863*AC863)</f>
        <v>5892764</v>
      </c>
      <c r="AE863" s="6">
        <f t="shared" si="285"/>
        <v>1752674</v>
      </c>
      <c r="AF863" s="6">
        <v>870000</v>
      </c>
      <c r="AG863" s="11">
        <f t="shared" si="284"/>
        <v>8515438</v>
      </c>
      <c r="AH863">
        <f t="shared" si="282"/>
        <v>2.0700579513484829</v>
      </c>
      <c r="AI863" s="53">
        <v>0.7</v>
      </c>
      <c r="AJ863" s="7" t="str">
        <f t="shared" si="290"/>
        <v>hp_8515438</v>
      </c>
      <c r="AK863" s="7" t="s">
        <v>3968</v>
      </c>
      <c r="AL863" s="7">
        <v>735400</v>
      </c>
      <c r="AM863" s="7">
        <f>INT(IF(MOD(Y863,3)=0,INT(AL863*0.55),INT(AL863*0.35)))</f>
        <v>404470</v>
      </c>
      <c r="AN863" s="54">
        <f t="shared" si="294"/>
        <v>1065624</v>
      </c>
      <c r="AO863" s="7" t="str">
        <f t="shared" si="295"/>
        <v>atk_1065624</v>
      </c>
      <c r="AP863" s="7" t="s">
        <v>3973</v>
      </c>
      <c r="AQ863" s="7" t="s">
        <v>3991</v>
      </c>
      <c r="AR863" s="7" t="s">
        <v>3975</v>
      </c>
      <c r="AS863" s="7" t="s">
        <v>3976</v>
      </c>
      <c r="AU863" s="7" t="str">
        <f t="shared" si="296"/>
        <v>hp_8515438;atk_1065624;hit_500000;miss_70;cirt_0;cirtSub_-3500</v>
      </c>
    </row>
    <row r="864" spans="1:47" x14ac:dyDescent="0.2">
      <c r="A864" s="8" t="s">
        <v>3469</v>
      </c>
      <c r="B864" s="6" t="s">
        <v>3967</v>
      </c>
      <c r="C864" s="6">
        <v>1622445</v>
      </c>
      <c r="D864" s="6">
        <v>30602702</v>
      </c>
      <c r="E864" s="6" t="str">
        <f t="shared" si="291"/>
        <v>hp_30602702</v>
      </c>
      <c r="F864" s="7" t="s">
        <v>3968</v>
      </c>
      <c r="G864" s="6">
        <v>5791000</v>
      </c>
      <c r="H864" s="7">
        <f t="shared" si="299"/>
        <v>21187929</v>
      </c>
      <c r="I864" s="7" t="str">
        <f t="shared" si="292"/>
        <v>atk_21187929</v>
      </c>
      <c r="J864" s="7" t="s">
        <v>3973</v>
      </c>
      <c r="K864" s="7" t="s">
        <v>4000</v>
      </c>
      <c r="L864" s="7" t="s">
        <v>3975</v>
      </c>
      <c r="M864" s="7" t="s">
        <v>3976</v>
      </c>
      <c r="O864" s="7" t="str">
        <f t="shared" si="293"/>
        <v>hp_30602702;atk_21187929;hit_500000;miss_115;cirt_0;cirtSub_-3500</v>
      </c>
      <c r="V864" s="7" t="str">
        <f t="shared" si="289"/>
        <v>废弃工厂3-4</v>
      </c>
      <c r="W864" s="7">
        <f t="shared" si="301"/>
        <v>1547</v>
      </c>
      <c r="X864" s="9" t="s">
        <v>1189</v>
      </c>
      <c r="Y864" s="9">
        <v>4</v>
      </c>
      <c r="Z864" s="8">
        <f t="shared" si="297"/>
        <v>4575</v>
      </c>
      <c r="AA864" s="6" t="s">
        <v>3967</v>
      </c>
      <c r="AB864" s="6">
        <v>4120619</v>
      </c>
      <c r="AC864" s="6">
        <f t="shared" si="303"/>
        <v>1.4325000000000001</v>
      </c>
      <c r="AD864" s="6">
        <f t="shared" si="304"/>
        <v>5902786</v>
      </c>
      <c r="AE864" s="6">
        <f t="shared" si="285"/>
        <v>1752674</v>
      </c>
      <c r="AF864" s="6">
        <v>870000</v>
      </c>
      <c r="AG864" s="11">
        <f t="shared" si="284"/>
        <v>8525460</v>
      </c>
      <c r="AH864">
        <f t="shared" ref="AH864:AH927" si="305">AG864/AB864</f>
        <v>2.0689755592545684</v>
      </c>
      <c r="AI864" s="53">
        <v>0.7</v>
      </c>
      <c r="AJ864" s="7" t="str">
        <f t="shared" si="290"/>
        <v>hp_8525460</v>
      </c>
      <c r="AK864" s="7" t="s">
        <v>3968</v>
      </c>
      <c r="AL864" s="7">
        <v>736600</v>
      </c>
      <c r="AM864" s="7">
        <f>INT(IF(MOD(Y864,3)=0,INT(AL864*0.55),INT(AL864*0.35)))</f>
        <v>257810</v>
      </c>
      <c r="AN864" s="54">
        <f t="shared" si="294"/>
        <v>1066805</v>
      </c>
      <c r="AO864" s="7" t="str">
        <f t="shared" si="295"/>
        <v>atk_1066805</v>
      </c>
      <c r="AP864" s="7" t="s">
        <v>3973</v>
      </c>
      <c r="AQ864" s="7" t="s">
        <v>3991</v>
      </c>
      <c r="AR864" s="7" t="s">
        <v>3975</v>
      </c>
      <c r="AS864" s="7" t="s">
        <v>3976</v>
      </c>
      <c r="AU864" s="7" t="str">
        <f t="shared" si="296"/>
        <v>hp_8525460;atk_1066805;hit_500000;miss_70;cirt_0;cirtSub_-3500</v>
      </c>
    </row>
    <row r="865" spans="1:47" x14ac:dyDescent="0.2">
      <c r="A865" s="8" t="s">
        <v>3469</v>
      </c>
      <c r="B865" s="6" t="s">
        <v>3967</v>
      </c>
      <c r="C865" s="6">
        <v>1622445</v>
      </c>
      <c r="D865" s="6">
        <v>30661641</v>
      </c>
      <c r="E865" s="6" t="str">
        <f t="shared" si="291"/>
        <v>hp_30661641</v>
      </c>
      <c r="F865" s="7" t="s">
        <v>3968</v>
      </c>
      <c r="G865" s="6">
        <v>5791000</v>
      </c>
      <c r="H865" s="7">
        <f t="shared" si="299"/>
        <v>21187929</v>
      </c>
      <c r="I865" s="7" t="str">
        <f t="shared" si="292"/>
        <v>atk_21187929</v>
      </c>
      <c r="J865" s="7" t="s">
        <v>3973</v>
      </c>
      <c r="K865" s="7" t="s">
        <v>4000</v>
      </c>
      <c r="L865" s="7" t="s">
        <v>3975</v>
      </c>
      <c r="M865" s="7" t="s">
        <v>3976</v>
      </c>
      <c r="O865" s="7" t="str">
        <f t="shared" si="293"/>
        <v>hp_30661641;atk_21187929;hit_500000;miss_115;cirt_0;cirtSub_-3500</v>
      </c>
      <c r="V865" s="7" t="str">
        <f t="shared" si="289"/>
        <v>废弃工厂3-5</v>
      </c>
      <c r="W865" s="7">
        <f t="shared" si="301"/>
        <v>1549</v>
      </c>
      <c r="X865" s="9" t="s">
        <v>1189</v>
      </c>
      <c r="Y865" s="9">
        <v>5</v>
      </c>
      <c r="Z865" s="8">
        <f t="shared" si="297"/>
        <v>4580</v>
      </c>
      <c r="AA865" s="6" t="s">
        <v>3967</v>
      </c>
      <c r="AB865" s="6">
        <v>4127615</v>
      </c>
      <c r="AC865" s="6">
        <f t="shared" si="303"/>
        <v>1.4325000000000001</v>
      </c>
      <c r="AD865" s="6">
        <f t="shared" si="304"/>
        <v>5912808</v>
      </c>
      <c r="AE865" s="6">
        <f t="shared" si="285"/>
        <v>1752674</v>
      </c>
      <c r="AF865" s="6">
        <v>870000</v>
      </c>
      <c r="AG865" s="11">
        <f t="shared" ref="AG865:AG928" si="306">INT(AD865*1)+AF865+AE865</f>
        <v>8535482</v>
      </c>
      <c r="AH865">
        <f t="shared" si="305"/>
        <v>2.067896836308619</v>
      </c>
      <c r="AI865" s="53">
        <v>0.7</v>
      </c>
      <c r="AJ865" s="7" t="str">
        <f t="shared" si="290"/>
        <v>hp_8535482</v>
      </c>
      <c r="AK865" s="7" t="s">
        <v>3968</v>
      </c>
      <c r="AL865" s="7">
        <v>737800</v>
      </c>
      <c r="AM865" s="7">
        <f>INT(IF(MOD(Y865,3)=0,INT(AL865*0.55),INT(AL865*0.35)))</f>
        <v>258230</v>
      </c>
      <c r="AN865" s="54">
        <f t="shared" si="294"/>
        <v>1067986</v>
      </c>
      <c r="AO865" s="7" t="str">
        <f t="shared" si="295"/>
        <v>atk_1067986</v>
      </c>
      <c r="AP865" s="7" t="s">
        <v>3973</v>
      </c>
      <c r="AQ865" s="7" t="s">
        <v>3991</v>
      </c>
      <c r="AR865" s="7" t="s">
        <v>3975</v>
      </c>
      <c r="AS865" s="7" t="s">
        <v>3976</v>
      </c>
      <c r="AU865" s="7" t="str">
        <f t="shared" si="296"/>
        <v>hp_8535482;atk_1067986;hit_500000;miss_70;cirt_0;cirtSub_-3500</v>
      </c>
    </row>
    <row r="866" spans="1:47" x14ac:dyDescent="0.2">
      <c r="A866" s="8" t="s">
        <v>3469</v>
      </c>
      <c r="B866" s="6" t="s">
        <v>3967</v>
      </c>
      <c r="C866" s="6">
        <v>1622445</v>
      </c>
      <c r="D866" s="6">
        <v>30720654</v>
      </c>
      <c r="E866" s="6" t="str">
        <f t="shared" si="291"/>
        <v>hp_30720654</v>
      </c>
      <c r="F866" s="7" t="s">
        <v>3968</v>
      </c>
      <c r="G866" s="6">
        <v>5791000</v>
      </c>
      <c r="H866" s="7">
        <f t="shared" si="299"/>
        <v>21187929</v>
      </c>
      <c r="I866" s="7" t="str">
        <f t="shared" si="292"/>
        <v>atk_21187929</v>
      </c>
      <c r="J866" s="7" t="s">
        <v>3973</v>
      </c>
      <c r="K866" s="7" t="s">
        <v>4000</v>
      </c>
      <c r="L866" s="7" t="s">
        <v>3975</v>
      </c>
      <c r="M866" s="7" t="s">
        <v>3976</v>
      </c>
      <c r="O866" s="7" t="str">
        <f t="shared" si="293"/>
        <v>hp_30720654;atk_21187929;hit_500000;miss_115;cirt_0;cirtSub_-3500</v>
      </c>
      <c r="V866" s="7" t="str">
        <f t="shared" si="289"/>
        <v>废弃工厂3-6</v>
      </c>
      <c r="W866" s="7">
        <f t="shared" si="301"/>
        <v>1551</v>
      </c>
      <c r="X866" s="9" t="s">
        <v>1189</v>
      </c>
      <c r="Y866" s="9">
        <v>6</v>
      </c>
      <c r="Z866" s="8">
        <f t="shared" si="297"/>
        <v>4586</v>
      </c>
      <c r="AA866" s="6" t="s">
        <v>3967</v>
      </c>
      <c r="AB866" s="6">
        <v>4134612</v>
      </c>
      <c r="AC866" s="6">
        <f t="shared" si="303"/>
        <v>1.4350000000000001</v>
      </c>
      <c r="AD866" s="6">
        <f t="shared" si="304"/>
        <v>5933168</v>
      </c>
      <c r="AE866" s="6">
        <f t="shared" si="285"/>
        <v>1752674</v>
      </c>
      <c r="AF866" s="6">
        <v>870000</v>
      </c>
      <c r="AG866" s="11">
        <f t="shared" si="306"/>
        <v>8555842</v>
      </c>
      <c r="AH866">
        <f t="shared" si="305"/>
        <v>2.069321619537698</v>
      </c>
      <c r="AI866" s="53">
        <v>0.7</v>
      </c>
      <c r="AJ866" s="7" t="str">
        <f t="shared" si="290"/>
        <v>hp_8555842</v>
      </c>
      <c r="AK866" s="7" t="s">
        <v>3968</v>
      </c>
      <c r="AL866" s="7">
        <v>739000</v>
      </c>
      <c r="AM866" s="7">
        <f>INT(IF(MOD(Y866,3)=0,INT(AL866*0.55),INT(AL866*0.35)))</f>
        <v>406450</v>
      </c>
      <c r="AN866" s="54">
        <f t="shared" si="294"/>
        <v>1070460</v>
      </c>
      <c r="AO866" s="7" t="str">
        <f t="shared" si="295"/>
        <v>atk_1070460</v>
      </c>
      <c r="AP866" s="7" t="s">
        <v>3973</v>
      </c>
      <c r="AQ866" s="7" t="s">
        <v>3991</v>
      </c>
      <c r="AR866" s="7" t="s">
        <v>3975</v>
      </c>
      <c r="AS866" s="7" t="s">
        <v>3976</v>
      </c>
      <c r="AU866" s="7" t="str">
        <f t="shared" si="296"/>
        <v>hp_8555842;atk_1070460;hit_500000;miss_70;cirt_0;cirtSub_-3500</v>
      </c>
    </row>
    <row r="867" spans="1:47" x14ac:dyDescent="0.2">
      <c r="A867" s="8" t="s">
        <v>3470</v>
      </c>
      <c r="B867" s="6" t="s">
        <v>3967</v>
      </c>
      <c r="C867" s="6">
        <v>1635315</v>
      </c>
      <c r="D867" s="6">
        <v>30872948</v>
      </c>
      <c r="E867" s="6" t="str">
        <f t="shared" si="291"/>
        <v>hp_30872948</v>
      </c>
      <c r="F867" s="7" t="s">
        <v>3968</v>
      </c>
      <c r="G867" s="6">
        <v>5835000</v>
      </c>
      <c r="H867" s="7">
        <f t="shared" si="299"/>
        <v>21406310</v>
      </c>
      <c r="I867" s="7" t="str">
        <f t="shared" si="292"/>
        <v>atk_21406310</v>
      </c>
      <c r="J867" s="7" t="s">
        <v>3973</v>
      </c>
      <c r="K867" s="7" t="s">
        <v>4000</v>
      </c>
      <c r="L867" s="7" t="s">
        <v>3975</v>
      </c>
      <c r="M867" s="7" t="s">
        <v>3976</v>
      </c>
      <c r="O867" s="7" t="str">
        <f t="shared" si="293"/>
        <v>hp_30872948;atk_21406310;hit_500000;miss_115;cirt_0;cirtSub_-3500</v>
      </c>
      <c r="V867" s="7" t="str">
        <f t="shared" si="289"/>
        <v>废弃工厂3-7</v>
      </c>
      <c r="W867" s="7">
        <f t="shared" si="301"/>
        <v>1553</v>
      </c>
      <c r="X867" s="9" t="s">
        <v>1189</v>
      </c>
      <c r="Y867" s="9">
        <v>7</v>
      </c>
      <c r="Z867" s="8">
        <f t="shared" si="297"/>
        <v>4593</v>
      </c>
      <c r="AA867" s="6" t="s">
        <v>3967</v>
      </c>
      <c r="AB867" s="6">
        <v>4141610</v>
      </c>
      <c r="AC867" s="6">
        <f t="shared" si="303"/>
        <v>1.4350000000000001</v>
      </c>
      <c r="AD867" s="6">
        <f t="shared" si="304"/>
        <v>5943210</v>
      </c>
      <c r="AE867" s="6">
        <f t="shared" si="285"/>
        <v>1752674</v>
      </c>
      <c r="AF867" s="6">
        <v>870000</v>
      </c>
      <c r="AG867" s="11">
        <f t="shared" si="306"/>
        <v>8565884</v>
      </c>
      <c r="AH867">
        <f t="shared" si="305"/>
        <v>2.0682497869186136</v>
      </c>
      <c r="AI867" s="53">
        <v>0.7</v>
      </c>
      <c r="AJ867" s="7" t="str">
        <f t="shared" si="290"/>
        <v>hp_8565884</v>
      </c>
      <c r="AK867" s="7" t="s">
        <v>3968</v>
      </c>
      <c r="AL867" s="7">
        <v>740200</v>
      </c>
      <c r="AM867" s="7">
        <f>INT(IF(MOD(Y867,3)=0,INT(AL867*0.55),INT(AL867*0.35)))</f>
        <v>259070</v>
      </c>
      <c r="AN867" s="54">
        <f t="shared" si="294"/>
        <v>1071642</v>
      </c>
      <c r="AO867" s="7" t="str">
        <f t="shared" si="295"/>
        <v>atk_1071642</v>
      </c>
      <c r="AP867" s="7" t="s">
        <v>3973</v>
      </c>
      <c r="AQ867" s="7" t="s">
        <v>3991</v>
      </c>
      <c r="AR867" s="7" t="s">
        <v>3975</v>
      </c>
      <c r="AS867" s="7" t="s">
        <v>3976</v>
      </c>
      <c r="AU867" s="7" t="str">
        <f t="shared" si="296"/>
        <v>hp_8565884;atk_1071642;hit_500000;miss_70;cirt_0;cirtSub_-3500</v>
      </c>
    </row>
    <row r="868" spans="1:47" x14ac:dyDescent="0.2">
      <c r="A868" s="8" t="s">
        <v>3470</v>
      </c>
      <c r="B868" s="6" t="s">
        <v>3967</v>
      </c>
      <c r="C868" s="6">
        <v>1635315</v>
      </c>
      <c r="D868" s="6">
        <v>30932146</v>
      </c>
      <c r="E868" s="6" t="str">
        <f t="shared" si="291"/>
        <v>hp_30932146</v>
      </c>
      <c r="F868" s="7" t="s">
        <v>3968</v>
      </c>
      <c r="G868" s="6">
        <v>5835000</v>
      </c>
      <c r="H868" s="7">
        <f t="shared" si="299"/>
        <v>21406310</v>
      </c>
      <c r="I868" s="7" t="str">
        <f t="shared" si="292"/>
        <v>atk_21406310</v>
      </c>
      <c r="J868" s="7" t="s">
        <v>3973</v>
      </c>
      <c r="K868" s="7" t="s">
        <v>4000</v>
      </c>
      <c r="L868" s="7" t="s">
        <v>3975</v>
      </c>
      <c r="M868" s="7" t="s">
        <v>3976</v>
      </c>
      <c r="O868" s="7" t="str">
        <f t="shared" si="293"/>
        <v>hp_30932146;atk_21406310;hit_500000;miss_115;cirt_0;cirtSub_-3500</v>
      </c>
      <c r="V868" s="7" t="str">
        <f t="shared" si="289"/>
        <v>废弃工厂3-8</v>
      </c>
      <c r="W868" s="7">
        <f t="shared" si="301"/>
        <v>1555</v>
      </c>
      <c r="X868" s="9" t="s">
        <v>1189</v>
      </c>
      <c r="Y868" s="9">
        <v>8</v>
      </c>
      <c r="Z868" s="8">
        <f t="shared" si="297"/>
        <v>4601</v>
      </c>
      <c r="AA868" s="6" t="s">
        <v>3967</v>
      </c>
      <c r="AB868" s="6">
        <v>4148609</v>
      </c>
      <c r="AC868" s="6">
        <f t="shared" si="303"/>
        <v>1.4350000000000001</v>
      </c>
      <c r="AD868" s="6">
        <f t="shared" si="304"/>
        <v>5953253</v>
      </c>
      <c r="AE868" s="6">
        <f t="shared" si="285"/>
        <v>1752674</v>
      </c>
      <c r="AF868" s="6">
        <v>870000</v>
      </c>
      <c r="AG868" s="11">
        <f t="shared" si="306"/>
        <v>8575927</v>
      </c>
      <c r="AH868">
        <f t="shared" si="305"/>
        <v>2.0671813130617998</v>
      </c>
      <c r="AI868" s="53">
        <v>0.7</v>
      </c>
      <c r="AJ868" s="7" t="str">
        <f t="shared" si="290"/>
        <v>hp_8575927</v>
      </c>
      <c r="AK868" s="7" t="s">
        <v>3968</v>
      </c>
      <c r="AL868" s="7">
        <v>741400</v>
      </c>
      <c r="AM868" s="7">
        <f>INT(IF(MOD(Y868,3)=0,INT(AL868*0.55),INT(AL868*0.35)))</f>
        <v>259490</v>
      </c>
      <c r="AN868" s="54">
        <f t="shared" si="294"/>
        <v>1072825</v>
      </c>
      <c r="AO868" s="7" t="str">
        <f t="shared" si="295"/>
        <v>atk_1072825</v>
      </c>
      <c r="AP868" s="7" t="s">
        <v>3973</v>
      </c>
      <c r="AQ868" s="7" t="s">
        <v>3991</v>
      </c>
      <c r="AR868" s="7" t="s">
        <v>3975</v>
      </c>
      <c r="AS868" s="7" t="s">
        <v>3976</v>
      </c>
      <c r="AU868" s="7" t="str">
        <f t="shared" si="296"/>
        <v>hp_8575927;atk_1072825;hit_500000;miss_70;cirt_0;cirtSub_-3500</v>
      </c>
    </row>
    <row r="869" spans="1:47" x14ac:dyDescent="0.2">
      <c r="A869" s="8" t="s">
        <v>3470</v>
      </c>
      <c r="B869" s="6" t="s">
        <v>3967</v>
      </c>
      <c r="C869" s="6">
        <v>1635315</v>
      </c>
      <c r="D869" s="6">
        <v>30991417</v>
      </c>
      <c r="E869" s="6" t="str">
        <f t="shared" si="291"/>
        <v>hp_30991417</v>
      </c>
      <c r="F869" s="7" t="s">
        <v>3968</v>
      </c>
      <c r="G869" s="6">
        <v>5835000</v>
      </c>
      <c r="H869" s="7">
        <f t="shared" si="299"/>
        <v>21406310</v>
      </c>
      <c r="I869" s="7" t="str">
        <f t="shared" si="292"/>
        <v>atk_21406310</v>
      </c>
      <c r="J869" s="7" t="s">
        <v>3973</v>
      </c>
      <c r="K869" s="7" t="s">
        <v>4000</v>
      </c>
      <c r="L869" s="7" t="s">
        <v>3975</v>
      </c>
      <c r="M869" s="7" t="s">
        <v>3976</v>
      </c>
      <c r="O869" s="7" t="str">
        <f t="shared" si="293"/>
        <v>hp_30991417;atk_21406310;hit_500000;miss_115;cirt_0;cirtSub_-3500</v>
      </c>
      <c r="V869" s="7" t="str">
        <f t="shared" si="289"/>
        <v>废弃工厂3-9</v>
      </c>
      <c r="W869" s="7">
        <f t="shared" si="301"/>
        <v>1557</v>
      </c>
      <c r="X869" s="9" t="s">
        <v>1189</v>
      </c>
      <c r="Y869" s="9">
        <v>9</v>
      </c>
      <c r="Z869" s="8">
        <f t="shared" si="297"/>
        <v>4610</v>
      </c>
      <c r="AA869" s="6" t="s">
        <v>3967</v>
      </c>
      <c r="AB869" s="6">
        <v>4155609</v>
      </c>
      <c r="AC869" s="6">
        <f t="shared" si="303"/>
        <v>1.4375000000000002</v>
      </c>
      <c r="AD869" s="6">
        <f t="shared" si="304"/>
        <v>5973687</v>
      </c>
      <c r="AE869" s="6">
        <f t="shared" si="285"/>
        <v>1752674</v>
      </c>
      <c r="AF869" s="6">
        <v>870000</v>
      </c>
      <c r="AG869" s="11">
        <f t="shared" si="306"/>
        <v>8596361</v>
      </c>
      <c r="AH869">
        <f t="shared" si="305"/>
        <v>2.0686164169920702</v>
      </c>
      <c r="AI869" s="53">
        <v>0.7</v>
      </c>
      <c r="AJ869" s="7" t="str">
        <f t="shared" si="290"/>
        <v>hp_8596361</v>
      </c>
      <c r="AK869" s="7" t="s">
        <v>3968</v>
      </c>
      <c r="AL869" s="7">
        <v>742600</v>
      </c>
      <c r="AM869" s="7">
        <f>INT(IF(MOD(Y869,3)=0,INT(AL869*0.55),INT(AL869*0.35)))</f>
        <v>408430</v>
      </c>
      <c r="AN869" s="54">
        <f t="shared" si="294"/>
        <v>1075308</v>
      </c>
      <c r="AO869" s="7" t="str">
        <f t="shared" si="295"/>
        <v>atk_1075308</v>
      </c>
      <c r="AP869" s="7" t="s">
        <v>3973</v>
      </c>
      <c r="AQ869" s="7" t="s">
        <v>3991</v>
      </c>
      <c r="AR869" s="7" t="s">
        <v>3975</v>
      </c>
      <c r="AS869" s="7" t="s">
        <v>3976</v>
      </c>
      <c r="AU869" s="7" t="str">
        <f t="shared" si="296"/>
        <v>hp_8596361;atk_1075308;hit_500000;miss_70;cirt_0;cirtSub_-3500</v>
      </c>
    </row>
    <row r="870" spans="1:47" s="12" customFormat="1" x14ac:dyDescent="0.2">
      <c r="A870" s="8" t="s">
        <v>3471</v>
      </c>
      <c r="B870" s="6" t="s">
        <v>3967</v>
      </c>
      <c r="C870" s="6">
        <v>1648185</v>
      </c>
      <c r="D870" s="6">
        <v>31144408</v>
      </c>
      <c r="E870" s="6" t="str">
        <f t="shared" si="291"/>
        <v>hp_31144408</v>
      </c>
      <c r="F870" s="7" t="s">
        <v>3968</v>
      </c>
      <c r="G870" s="6">
        <v>5879000</v>
      </c>
      <c r="H870" s="7">
        <f t="shared" si="299"/>
        <v>21625594</v>
      </c>
      <c r="I870" s="7" t="str">
        <f t="shared" si="292"/>
        <v>atk_21625594</v>
      </c>
      <c r="J870" s="7" t="s">
        <v>3973</v>
      </c>
      <c r="K870" s="7" t="s">
        <v>4000</v>
      </c>
      <c r="L870" s="7" t="s">
        <v>3975</v>
      </c>
      <c r="M870" s="7" t="s">
        <v>3976</v>
      </c>
      <c r="N870" s="7"/>
      <c r="O870" s="7" t="str">
        <f t="shared" si="293"/>
        <v>hp_31144408;atk_21625594;hit_500000;miss_115;cirt_0;cirtSub_-3500</v>
      </c>
      <c r="P870" s="7"/>
      <c r="Q870" s="7"/>
      <c r="R870" s="7"/>
      <c r="S870" s="7"/>
      <c r="T870" s="7"/>
      <c r="V870" s="12" t="str">
        <f t="shared" si="289"/>
        <v>废弃工厂3-10</v>
      </c>
      <c r="W870" s="12">
        <f t="shared" si="301"/>
        <v>1559</v>
      </c>
      <c r="X870" s="5" t="s">
        <v>1189</v>
      </c>
      <c r="Y870" s="5">
        <v>10</v>
      </c>
      <c r="Z870" s="5">
        <f t="shared" si="297"/>
        <v>4620</v>
      </c>
      <c r="AA870" s="11" t="s">
        <v>3967</v>
      </c>
      <c r="AB870" s="11">
        <v>4162610</v>
      </c>
      <c r="AC870" s="11">
        <f t="shared" si="303"/>
        <v>1.4375000000000002</v>
      </c>
      <c r="AD870" s="11">
        <f t="shared" si="304"/>
        <v>5983751</v>
      </c>
      <c r="AE870" s="6">
        <f t="shared" si="285"/>
        <v>1752674</v>
      </c>
      <c r="AF870" s="11">
        <v>870000</v>
      </c>
      <c r="AG870" s="11">
        <f t="shared" si="306"/>
        <v>8606425</v>
      </c>
      <c r="AH870">
        <f t="shared" si="305"/>
        <v>2.0675549715202721</v>
      </c>
      <c r="AI870" s="53">
        <v>0.7</v>
      </c>
      <c r="AJ870" s="7" t="str">
        <f t="shared" si="290"/>
        <v>hp_8606425</v>
      </c>
      <c r="AK870" s="12" t="s">
        <v>3968</v>
      </c>
      <c r="AL870" s="12">
        <v>743800</v>
      </c>
      <c r="AM870" s="7">
        <f>INT(IF(MOD(Y870,3)=0,INT(AL870*0.55),INT(AL870*0.35)))</f>
        <v>260330</v>
      </c>
      <c r="AN870" s="54">
        <f t="shared" si="294"/>
        <v>1076493</v>
      </c>
      <c r="AO870" s="7" t="str">
        <f t="shared" si="295"/>
        <v>atk_1076493</v>
      </c>
      <c r="AP870" s="12" t="s">
        <v>3973</v>
      </c>
      <c r="AQ870" s="12" t="s">
        <v>3991</v>
      </c>
      <c r="AR870" s="12" t="s">
        <v>3975</v>
      </c>
      <c r="AS870" s="12" t="s">
        <v>3976</v>
      </c>
      <c r="AU870" s="12" t="str">
        <f t="shared" si="296"/>
        <v>hp_8606425;atk_1076493;hit_500000;miss_70;cirt_0;cirtSub_-3500</v>
      </c>
    </row>
    <row r="871" spans="1:47" x14ac:dyDescent="0.2">
      <c r="A871" s="8" t="s">
        <v>3471</v>
      </c>
      <c r="B871" s="6" t="s">
        <v>3967</v>
      </c>
      <c r="C871" s="6">
        <v>1648185</v>
      </c>
      <c r="D871" s="6">
        <v>31203870</v>
      </c>
      <c r="E871" s="6" t="str">
        <f t="shared" si="291"/>
        <v>hp_31203870</v>
      </c>
      <c r="F871" s="7" t="s">
        <v>3968</v>
      </c>
      <c r="G871" s="6">
        <v>5879000</v>
      </c>
      <c r="H871" s="7">
        <f t="shared" si="299"/>
        <v>21625594</v>
      </c>
      <c r="I871" s="7" t="str">
        <f t="shared" si="292"/>
        <v>atk_21625594</v>
      </c>
      <c r="J871" s="7" t="s">
        <v>3973</v>
      </c>
      <c r="K871" s="7" t="s">
        <v>4000</v>
      </c>
      <c r="L871" s="7" t="s">
        <v>3975</v>
      </c>
      <c r="M871" s="7" t="s">
        <v>3976</v>
      </c>
      <c r="O871" s="7" t="str">
        <f t="shared" si="293"/>
        <v>hp_31203870;atk_21625594;hit_500000;miss_115;cirt_0;cirtSub_-3500</v>
      </c>
      <c r="V871" s="7" t="str">
        <f t="shared" si="289"/>
        <v>废弃工厂4-1</v>
      </c>
      <c r="W871" s="7">
        <f t="shared" si="301"/>
        <v>1561</v>
      </c>
      <c r="X871" s="9" t="s">
        <v>1190</v>
      </c>
      <c r="Y871" s="9">
        <v>1</v>
      </c>
      <c r="Z871" s="8">
        <f t="shared" si="297"/>
        <v>4621</v>
      </c>
      <c r="AA871" s="6" t="s">
        <v>3967</v>
      </c>
      <c r="AB871" s="6">
        <v>4169612</v>
      </c>
      <c r="AC871" s="6">
        <f t="shared" si="303"/>
        <v>1.44</v>
      </c>
      <c r="AD871" s="6">
        <f t="shared" si="304"/>
        <v>6004241</v>
      </c>
      <c r="AE871" s="6">
        <f t="shared" ref="AE871" si="307">IF(MOD(Y871,1)=0,INT(AD870*0.3),0)</f>
        <v>1795125</v>
      </c>
      <c r="AF871" s="6">
        <v>870000</v>
      </c>
      <c r="AG871" s="11">
        <f t="shared" si="306"/>
        <v>8669366</v>
      </c>
      <c r="AH871">
        <f t="shared" si="305"/>
        <v>2.0791781105771951</v>
      </c>
      <c r="AI871" s="53">
        <v>0.7</v>
      </c>
      <c r="AJ871" s="7" t="str">
        <f t="shared" si="290"/>
        <v>hp_8669366</v>
      </c>
      <c r="AK871" s="7" t="s">
        <v>3968</v>
      </c>
      <c r="AL871" s="7">
        <v>745000</v>
      </c>
      <c r="AM871" s="7">
        <f>INT(IF(MOD(Y871,3)=0,INT(AL871*0.55),INT(AL871*0.35)))</f>
        <v>260750</v>
      </c>
      <c r="AN871" s="54">
        <f t="shared" si="294"/>
        <v>1084291</v>
      </c>
      <c r="AO871" s="7" t="str">
        <f t="shared" si="295"/>
        <v>atk_1084291</v>
      </c>
      <c r="AP871" s="7" t="s">
        <v>3973</v>
      </c>
      <c r="AQ871" s="7" t="s">
        <v>3991</v>
      </c>
      <c r="AR871" s="7" t="s">
        <v>3975</v>
      </c>
      <c r="AS871" s="7" t="s">
        <v>3976</v>
      </c>
      <c r="AU871" s="7" t="str">
        <f t="shared" si="296"/>
        <v>hp_8669366;atk_1084291;hit_500000;miss_70;cirt_0;cirtSub_-3500</v>
      </c>
    </row>
    <row r="872" spans="1:47" x14ac:dyDescent="0.2">
      <c r="A872" s="8" t="s">
        <v>3471</v>
      </c>
      <c r="B872" s="6" t="s">
        <v>3967</v>
      </c>
      <c r="C872" s="6">
        <v>1648185</v>
      </c>
      <c r="D872" s="6">
        <v>31263403</v>
      </c>
      <c r="E872" s="6" t="str">
        <f t="shared" si="291"/>
        <v>hp_31263403</v>
      </c>
      <c r="F872" s="7" t="s">
        <v>3968</v>
      </c>
      <c r="G872" s="6">
        <v>5879000</v>
      </c>
      <c r="H872" s="7">
        <f t="shared" si="299"/>
        <v>21625594</v>
      </c>
      <c r="I872" s="7" t="str">
        <f t="shared" si="292"/>
        <v>atk_21625594</v>
      </c>
      <c r="J872" s="7" t="s">
        <v>3973</v>
      </c>
      <c r="K872" s="7" t="s">
        <v>4000</v>
      </c>
      <c r="L872" s="7" t="s">
        <v>3975</v>
      </c>
      <c r="M872" s="7" t="s">
        <v>3976</v>
      </c>
      <c r="O872" s="7" t="str">
        <f t="shared" si="293"/>
        <v>hp_31263403;atk_21625594;hit_500000;miss_115;cirt_0;cirtSub_-3500</v>
      </c>
      <c r="V872" s="7" t="str">
        <f t="shared" si="289"/>
        <v>废弃工厂4-2</v>
      </c>
      <c r="W872" s="7">
        <f t="shared" si="301"/>
        <v>1563</v>
      </c>
      <c r="X872" s="9" t="s">
        <v>1190</v>
      </c>
      <c r="Y872" s="9">
        <v>2</v>
      </c>
      <c r="Z872" s="8">
        <f t="shared" si="297"/>
        <v>4623</v>
      </c>
      <c r="AA872" s="6" t="s">
        <v>3967</v>
      </c>
      <c r="AB872" s="6">
        <v>4176614</v>
      </c>
      <c r="AC872" s="6">
        <f t="shared" si="303"/>
        <v>1.44</v>
      </c>
      <c r="AD872" s="6">
        <f t="shared" si="304"/>
        <v>6014324</v>
      </c>
      <c r="AE872" s="6">
        <f t="shared" si="285"/>
        <v>1795125</v>
      </c>
      <c r="AF872" s="6">
        <v>870000</v>
      </c>
      <c r="AG872" s="11">
        <f t="shared" si="306"/>
        <v>8679449</v>
      </c>
      <c r="AH872">
        <f t="shared" si="305"/>
        <v>2.0781065714954745</v>
      </c>
      <c r="AI872" s="53">
        <v>0.7</v>
      </c>
      <c r="AJ872" s="7" t="str">
        <f t="shared" si="290"/>
        <v>hp_8679449</v>
      </c>
      <c r="AK872" s="7" t="s">
        <v>3968</v>
      </c>
      <c r="AL872" s="7">
        <v>746200</v>
      </c>
      <c r="AM872" s="7">
        <f>INT(IF(MOD(Y872,3)=0,INT(AL872*0.55),INT(AL872*0.35)))</f>
        <v>261170</v>
      </c>
      <c r="AN872" s="54">
        <f t="shared" si="294"/>
        <v>1085478</v>
      </c>
      <c r="AO872" s="7" t="str">
        <f t="shared" si="295"/>
        <v>atk_1085478</v>
      </c>
      <c r="AP872" s="7" t="s">
        <v>3973</v>
      </c>
      <c r="AQ872" s="7" t="s">
        <v>3991</v>
      </c>
      <c r="AR872" s="7" t="s">
        <v>3975</v>
      </c>
      <c r="AS872" s="7" t="s">
        <v>3976</v>
      </c>
      <c r="AU872" s="7" t="str">
        <f t="shared" si="296"/>
        <v>hp_8679449;atk_1085478;hit_500000;miss_70;cirt_0;cirtSub_-3500</v>
      </c>
    </row>
    <row r="873" spans="1:47" x14ac:dyDescent="0.2">
      <c r="A873" s="8" t="s">
        <v>3472</v>
      </c>
      <c r="B873" s="6" t="s">
        <v>3967</v>
      </c>
      <c r="C873" s="6">
        <v>1661055</v>
      </c>
      <c r="D873" s="6">
        <v>31417094</v>
      </c>
      <c r="E873" s="6" t="str">
        <f t="shared" si="291"/>
        <v>hp_31417094</v>
      </c>
      <c r="F873" s="7" t="s">
        <v>3968</v>
      </c>
      <c r="G873" s="6">
        <v>5923000</v>
      </c>
      <c r="H873" s="7">
        <f t="shared" si="299"/>
        <v>21845782</v>
      </c>
      <c r="I873" s="7" t="str">
        <f t="shared" si="292"/>
        <v>atk_21845782</v>
      </c>
      <c r="J873" s="7" t="s">
        <v>3973</v>
      </c>
      <c r="K873" s="7" t="s">
        <v>4000</v>
      </c>
      <c r="L873" s="7" t="s">
        <v>3975</v>
      </c>
      <c r="M873" s="7" t="s">
        <v>3976</v>
      </c>
      <c r="O873" s="7" t="str">
        <f t="shared" si="293"/>
        <v>hp_31417094;atk_21845782;hit_500000;miss_115;cirt_0;cirtSub_-3500</v>
      </c>
      <c r="V873" s="7" t="str">
        <f t="shared" si="289"/>
        <v>废弃工厂4-3</v>
      </c>
      <c r="W873" s="7">
        <f t="shared" si="301"/>
        <v>1565</v>
      </c>
      <c r="X873" s="9" t="s">
        <v>1190</v>
      </c>
      <c r="Y873" s="9">
        <v>3</v>
      </c>
      <c r="Z873" s="8">
        <f t="shared" si="297"/>
        <v>4626</v>
      </c>
      <c r="AA873" s="6" t="s">
        <v>3967</v>
      </c>
      <c r="AB873" s="6">
        <v>4183618</v>
      </c>
      <c r="AC873" s="6">
        <f t="shared" si="303"/>
        <v>1.4424999999999999</v>
      </c>
      <c r="AD873" s="6">
        <f t="shared" si="304"/>
        <v>6034868</v>
      </c>
      <c r="AE873" s="6">
        <f t="shared" si="285"/>
        <v>1795125</v>
      </c>
      <c r="AF873" s="6">
        <v>870000</v>
      </c>
      <c r="AG873" s="11">
        <f t="shared" si="306"/>
        <v>8699993</v>
      </c>
      <c r="AH873">
        <f t="shared" si="305"/>
        <v>2.079538093583114</v>
      </c>
      <c r="AI873" s="53">
        <v>0.7</v>
      </c>
      <c r="AJ873" s="7" t="str">
        <f t="shared" si="290"/>
        <v>hp_8699993</v>
      </c>
      <c r="AK873" s="7" t="s">
        <v>3968</v>
      </c>
      <c r="AL873" s="7">
        <v>747400</v>
      </c>
      <c r="AM873" s="7">
        <f>INT(IF(MOD(Y873,3)=0,INT(AL873*0.55),INT(AL873*0.35)))</f>
        <v>411070</v>
      </c>
      <c r="AN873" s="54">
        <f t="shared" si="294"/>
        <v>1087972</v>
      </c>
      <c r="AO873" s="7" t="str">
        <f t="shared" si="295"/>
        <v>atk_1087972</v>
      </c>
      <c r="AP873" s="7" t="s">
        <v>3973</v>
      </c>
      <c r="AQ873" s="7" t="s">
        <v>3991</v>
      </c>
      <c r="AR873" s="7" t="s">
        <v>3975</v>
      </c>
      <c r="AS873" s="7" t="s">
        <v>3976</v>
      </c>
      <c r="AU873" s="7" t="str">
        <f t="shared" si="296"/>
        <v>hp_8699993;atk_1087972;hit_500000;miss_70;cirt_0;cirtSub_-3500</v>
      </c>
    </row>
    <row r="874" spans="1:47" x14ac:dyDescent="0.2">
      <c r="A874" s="8" t="s">
        <v>3472</v>
      </c>
      <c r="B874" s="6" t="s">
        <v>3967</v>
      </c>
      <c r="C874" s="6">
        <v>1661055</v>
      </c>
      <c r="D874" s="6">
        <v>31476821</v>
      </c>
      <c r="E874" s="6" t="str">
        <f t="shared" si="291"/>
        <v>hp_31476821</v>
      </c>
      <c r="F874" s="7" t="s">
        <v>3968</v>
      </c>
      <c r="G874" s="6">
        <v>5923000</v>
      </c>
      <c r="H874" s="7">
        <f t="shared" si="299"/>
        <v>21845782</v>
      </c>
      <c r="I874" s="7" t="str">
        <f t="shared" si="292"/>
        <v>atk_21845782</v>
      </c>
      <c r="J874" s="7" t="s">
        <v>3973</v>
      </c>
      <c r="K874" s="7" t="s">
        <v>4000</v>
      </c>
      <c r="L874" s="7" t="s">
        <v>3975</v>
      </c>
      <c r="M874" s="7" t="s">
        <v>3976</v>
      </c>
      <c r="O874" s="7" t="str">
        <f t="shared" si="293"/>
        <v>hp_31476821;atk_21845782;hit_500000;miss_115;cirt_0;cirtSub_-3500</v>
      </c>
      <c r="V874" s="7" t="str">
        <f t="shared" si="289"/>
        <v>废弃工厂4-4</v>
      </c>
      <c r="W874" s="7">
        <f t="shared" si="301"/>
        <v>1567</v>
      </c>
      <c r="X874" s="9" t="s">
        <v>1190</v>
      </c>
      <c r="Y874" s="9">
        <v>4</v>
      </c>
      <c r="Z874" s="8">
        <f t="shared" si="297"/>
        <v>4630</v>
      </c>
      <c r="AA874" s="6" t="s">
        <v>3967</v>
      </c>
      <c r="AB874" s="6">
        <v>4190623</v>
      </c>
      <c r="AC874" s="6">
        <f t="shared" si="303"/>
        <v>1.4424999999999999</v>
      </c>
      <c r="AD874" s="6">
        <f t="shared" si="304"/>
        <v>6044973</v>
      </c>
      <c r="AE874" s="6">
        <f t="shared" ref="AE874:AE937" si="308">AE873</f>
        <v>1795125</v>
      </c>
      <c r="AF874" s="6">
        <v>870000</v>
      </c>
      <c r="AG874" s="11">
        <f t="shared" si="306"/>
        <v>8710098</v>
      </c>
      <c r="AH874">
        <f t="shared" si="305"/>
        <v>2.0784732962139518</v>
      </c>
      <c r="AI874" s="53">
        <v>0.7</v>
      </c>
      <c r="AJ874" s="7" t="str">
        <f t="shared" si="290"/>
        <v>hp_8710098</v>
      </c>
      <c r="AK874" s="7" t="s">
        <v>3968</v>
      </c>
      <c r="AL874" s="7">
        <v>748600</v>
      </c>
      <c r="AM874" s="7">
        <f>INT(IF(MOD(Y874,3)=0,INT(AL874*0.55),INT(AL874*0.35)))</f>
        <v>262010</v>
      </c>
      <c r="AN874" s="54">
        <f t="shared" si="294"/>
        <v>1089161</v>
      </c>
      <c r="AO874" s="7" t="str">
        <f t="shared" si="295"/>
        <v>atk_1089161</v>
      </c>
      <c r="AP874" s="7" t="s">
        <v>3973</v>
      </c>
      <c r="AQ874" s="7" t="s">
        <v>3991</v>
      </c>
      <c r="AR874" s="7" t="s">
        <v>3975</v>
      </c>
      <c r="AS874" s="7" t="s">
        <v>3976</v>
      </c>
      <c r="AU874" s="7" t="str">
        <f t="shared" si="296"/>
        <v>hp_8710098;atk_1089161;hit_500000;miss_70;cirt_0;cirtSub_-3500</v>
      </c>
    </row>
    <row r="875" spans="1:47" x14ac:dyDescent="0.2">
      <c r="A875" s="8" t="s">
        <v>3472</v>
      </c>
      <c r="B875" s="6" t="s">
        <v>3967</v>
      </c>
      <c r="C875" s="6">
        <v>1661055</v>
      </c>
      <c r="D875" s="6">
        <v>31536627</v>
      </c>
      <c r="E875" s="6" t="str">
        <f t="shared" si="291"/>
        <v>hp_31536627</v>
      </c>
      <c r="F875" s="7" t="s">
        <v>3968</v>
      </c>
      <c r="G875" s="6">
        <v>5923000</v>
      </c>
      <c r="H875" s="7">
        <f t="shared" si="299"/>
        <v>21845782</v>
      </c>
      <c r="I875" s="7" t="str">
        <f t="shared" si="292"/>
        <v>atk_21845782</v>
      </c>
      <c r="J875" s="7" t="s">
        <v>3973</v>
      </c>
      <c r="K875" s="7" t="s">
        <v>4000</v>
      </c>
      <c r="L875" s="7" t="s">
        <v>3975</v>
      </c>
      <c r="M875" s="7" t="s">
        <v>3976</v>
      </c>
      <c r="O875" s="7" t="str">
        <f t="shared" si="293"/>
        <v>hp_31536627;atk_21845782;hit_500000;miss_115;cirt_0;cirtSub_-3500</v>
      </c>
      <c r="V875" s="7" t="str">
        <f t="shared" si="289"/>
        <v>废弃工厂4-5</v>
      </c>
      <c r="W875" s="7">
        <f t="shared" si="301"/>
        <v>1569</v>
      </c>
      <c r="X875" s="9" t="s">
        <v>1190</v>
      </c>
      <c r="Y875" s="9">
        <v>5</v>
      </c>
      <c r="Z875" s="8">
        <f t="shared" si="297"/>
        <v>4635</v>
      </c>
      <c r="AA875" s="6" t="s">
        <v>3967</v>
      </c>
      <c r="AB875" s="6">
        <v>4197628</v>
      </c>
      <c r="AC875" s="6">
        <f t="shared" si="303"/>
        <v>1.4424999999999999</v>
      </c>
      <c r="AD875" s="6">
        <f t="shared" si="304"/>
        <v>6055078</v>
      </c>
      <c r="AE875" s="6">
        <f t="shared" si="308"/>
        <v>1795125</v>
      </c>
      <c r="AF875" s="6">
        <v>870000</v>
      </c>
      <c r="AG875" s="11">
        <f t="shared" si="306"/>
        <v>8720203</v>
      </c>
      <c r="AH875">
        <f t="shared" si="305"/>
        <v>2.0774120527116744</v>
      </c>
      <c r="AI875" s="53">
        <v>0.7</v>
      </c>
      <c r="AJ875" s="7" t="str">
        <f t="shared" si="290"/>
        <v>hp_8720203</v>
      </c>
      <c r="AK875" s="7" t="s">
        <v>3968</v>
      </c>
      <c r="AL875" s="7">
        <v>749800</v>
      </c>
      <c r="AM875" s="7">
        <f>INT(IF(MOD(Y875,3)=0,INT(AL875*0.55),INT(AL875*0.35)))</f>
        <v>262430</v>
      </c>
      <c r="AN875" s="54">
        <f t="shared" si="294"/>
        <v>1090350</v>
      </c>
      <c r="AO875" s="7" t="str">
        <f t="shared" si="295"/>
        <v>atk_1090350</v>
      </c>
      <c r="AP875" s="7" t="s">
        <v>3973</v>
      </c>
      <c r="AQ875" s="7" t="s">
        <v>3991</v>
      </c>
      <c r="AR875" s="7" t="s">
        <v>3975</v>
      </c>
      <c r="AS875" s="7" t="s">
        <v>3976</v>
      </c>
      <c r="AU875" s="7" t="str">
        <f t="shared" si="296"/>
        <v>hp_8720203;atk_1090350;hit_500000;miss_70;cirt_0;cirtSub_-3500</v>
      </c>
    </row>
    <row r="876" spans="1:47" x14ac:dyDescent="0.2">
      <c r="A876" s="8" t="s">
        <v>3473</v>
      </c>
      <c r="B876" s="6" t="s">
        <v>3967</v>
      </c>
      <c r="C876" s="6">
        <v>1673925</v>
      </c>
      <c r="D876" s="6">
        <v>31691042</v>
      </c>
      <c r="E876" s="6" t="str">
        <f t="shared" si="291"/>
        <v>hp_31691042</v>
      </c>
      <c r="F876" s="7" t="s">
        <v>3968</v>
      </c>
      <c r="G876" s="6">
        <v>5967000</v>
      </c>
      <c r="H876" s="7">
        <f t="shared" si="299"/>
        <v>22066871</v>
      </c>
      <c r="I876" s="7" t="str">
        <f t="shared" si="292"/>
        <v>atk_22066871</v>
      </c>
      <c r="J876" s="7" t="s">
        <v>3973</v>
      </c>
      <c r="K876" s="7" t="s">
        <v>4000</v>
      </c>
      <c r="L876" s="7" t="s">
        <v>3975</v>
      </c>
      <c r="M876" s="7" t="s">
        <v>3976</v>
      </c>
      <c r="O876" s="7" t="str">
        <f t="shared" si="293"/>
        <v>hp_31691042;atk_22066871;hit_500000;miss_115;cirt_0;cirtSub_-3500</v>
      </c>
      <c r="V876" s="7" t="str">
        <f t="shared" si="289"/>
        <v>废弃工厂4-6</v>
      </c>
      <c r="W876" s="7">
        <f t="shared" si="301"/>
        <v>1571</v>
      </c>
      <c r="X876" s="9" t="s">
        <v>1190</v>
      </c>
      <c r="Y876" s="9">
        <v>6</v>
      </c>
      <c r="Z876" s="8">
        <f t="shared" si="297"/>
        <v>4641</v>
      </c>
      <c r="AA876" s="6" t="s">
        <v>3967</v>
      </c>
      <c r="AB876" s="6">
        <v>4204634</v>
      </c>
      <c r="AC876" s="6">
        <f t="shared" si="303"/>
        <v>1.4449999999999998</v>
      </c>
      <c r="AD876" s="6">
        <f t="shared" si="304"/>
        <v>6075696</v>
      </c>
      <c r="AE876" s="6">
        <f t="shared" si="308"/>
        <v>1795125</v>
      </c>
      <c r="AF876" s="6">
        <v>870000</v>
      </c>
      <c r="AG876" s="11">
        <f t="shared" si="306"/>
        <v>8740821</v>
      </c>
      <c r="AH876">
        <f t="shared" si="305"/>
        <v>2.0788541880220728</v>
      </c>
      <c r="AI876" s="53">
        <v>0.7</v>
      </c>
      <c r="AJ876" s="7" t="str">
        <f t="shared" si="290"/>
        <v>hp_8740821</v>
      </c>
      <c r="AK876" s="7" t="s">
        <v>3968</v>
      </c>
      <c r="AL876" s="7">
        <v>751000</v>
      </c>
      <c r="AM876" s="7">
        <f>INT(IF(MOD(Y876,3)=0,INT(AL876*0.55),INT(AL876*0.35)))</f>
        <v>413050</v>
      </c>
      <c r="AN876" s="54">
        <f t="shared" si="294"/>
        <v>1092853</v>
      </c>
      <c r="AO876" s="7" t="str">
        <f t="shared" si="295"/>
        <v>atk_1092853</v>
      </c>
      <c r="AP876" s="7" t="s">
        <v>3973</v>
      </c>
      <c r="AQ876" s="7" t="s">
        <v>3991</v>
      </c>
      <c r="AR876" s="7" t="s">
        <v>3975</v>
      </c>
      <c r="AS876" s="7" t="s">
        <v>3976</v>
      </c>
      <c r="AU876" s="7" t="str">
        <f t="shared" si="296"/>
        <v>hp_8740821;atk_1092853;hit_500000;miss_70;cirt_0;cirtSub_-3500</v>
      </c>
    </row>
    <row r="877" spans="1:47" x14ac:dyDescent="0.2">
      <c r="A877" s="8" t="s">
        <v>3473</v>
      </c>
      <c r="B877" s="6" t="s">
        <v>3967</v>
      </c>
      <c r="C877" s="6">
        <v>1673925</v>
      </c>
      <c r="D877" s="6">
        <v>31751046</v>
      </c>
      <c r="E877" s="6" t="str">
        <f t="shared" si="291"/>
        <v>hp_31751046</v>
      </c>
      <c r="F877" s="7" t="s">
        <v>3968</v>
      </c>
      <c r="G877" s="6">
        <v>5967000</v>
      </c>
      <c r="H877" s="7">
        <f t="shared" si="299"/>
        <v>22066871</v>
      </c>
      <c r="I877" s="7" t="str">
        <f t="shared" si="292"/>
        <v>atk_22066871</v>
      </c>
      <c r="J877" s="7" t="s">
        <v>3973</v>
      </c>
      <c r="K877" s="7" t="s">
        <v>4000</v>
      </c>
      <c r="L877" s="7" t="s">
        <v>3975</v>
      </c>
      <c r="M877" s="7" t="s">
        <v>3976</v>
      </c>
      <c r="O877" s="7" t="str">
        <f t="shared" si="293"/>
        <v>hp_31751046;atk_22066871;hit_500000;miss_115;cirt_0;cirtSub_-3500</v>
      </c>
      <c r="V877" s="7" t="str">
        <f t="shared" si="289"/>
        <v>废弃工厂4-7</v>
      </c>
      <c r="W877" s="7">
        <f t="shared" si="301"/>
        <v>1573</v>
      </c>
      <c r="X877" s="9" t="s">
        <v>1190</v>
      </c>
      <c r="Y877" s="9">
        <v>7</v>
      </c>
      <c r="Z877" s="8">
        <f t="shared" si="297"/>
        <v>4648</v>
      </c>
      <c r="AA877" s="6" t="s">
        <v>3967</v>
      </c>
      <c r="AB877" s="6">
        <v>4211642</v>
      </c>
      <c r="AC877" s="6">
        <f t="shared" si="303"/>
        <v>1.4449999999999998</v>
      </c>
      <c r="AD877" s="6">
        <f t="shared" si="304"/>
        <v>6085822</v>
      </c>
      <c r="AE877" s="6">
        <f t="shared" si="308"/>
        <v>1795125</v>
      </c>
      <c r="AF877" s="6">
        <v>870000</v>
      </c>
      <c r="AG877" s="11">
        <f t="shared" si="306"/>
        <v>8750947</v>
      </c>
      <c r="AH877">
        <f t="shared" si="305"/>
        <v>2.0777993476178649</v>
      </c>
      <c r="AI877" s="53">
        <v>0.7</v>
      </c>
      <c r="AJ877" s="7" t="str">
        <f t="shared" si="290"/>
        <v>hp_8750947</v>
      </c>
      <c r="AK877" s="7" t="s">
        <v>3968</v>
      </c>
      <c r="AL877" s="7">
        <v>752200</v>
      </c>
      <c r="AM877" s="7">
        <f>INT(IF(MOD(Y877,3)=0,INT(AL877*0.55),INT(AL877*0.35)))</f>
        <v>263270</v>
      </c>
      <c r="AN877" s="54">
        <f t="shared" si="294"/>
        <v>1094044</v>
      </c>
      <c r="AO877" s="7" t="str">
        <f t="shared" si="295"/>
        <v>atk_1094044</v>
      </c>
      <c r="AP877" s="7" t="s">
        <v>3973</v>
      </c>
      <c r="AQ877" s="7" t="s">
        <v>3991</v>
      </c>
      <c r="AR877" s="7" t="s">
        <v>3975</v>
      </c>
      <c r="AS877" s="7" t="s">
        <v>3976</v>
      </c>
      <c r="AU877" s="7" t="str">
        <f t="shared" si="296"/>
        <v>hp_8750947;atk_1094044;hit_500000;miss_70;cirt_0;cirtSub_-3500</v>
      </c>
    </row>
    <row r="878" spans="1:47" x14ac:dyDescent="0.2">
      <c r="A878" s="8" t="s">
        <v>3473</v>
      </c>
      <c r="B878" s="6" t="s">
        <v>3967</v>
      </c>
      <c r="C878" s="6">
        <v>1673925</v>
      </c>
      <c r="D878" s="6">
        <v>31811127</v>
      </c>
      <c r="E878" s="6" t="str">
        <f t="shared" si="291"/>
        <v>hp_31811127</v>
      </c>
      <c r="F878" s="7" t="s">
        <v>3968</v>
      </c>
      <c r="G878" s="6">
        <v>5967000</v>
      </c>
      <c r="H878" s="7">
        <f t="shared" si="299"/>
        <v>22066871</v>
      </c>
      <c r="I878" s="7" t="str">
        <f t="shared" si="292"/>
        <v>atk_22066871</v>
      </c>
      <c r="J878" s="7" t="s">
        <v>3973</v>
      </c>
      <c r="K878" s="7" t="s">
        <v>4000</v>
      </c>
      <c r="L878" s="7" t="s">
        <v>3975</v>
      </c>
      <c r="M878" s="7" t="s">
        <v>3976</v>
      </c>
      <c r="O878" s="7" t="str">
        <f t="shared" si="293"/>
        <v>hp_31811127;atk_22066871;hit_500000;miss_115;cirt_0;cirtSub_-3500</v>
      </c>
      <c r="V878" s="7" t="str">
        <f t="shared" si="289"/>
        <v>废弃工厂4-8</v>
      </c>
      <c r="W878" s="7">
        <f t="shared" si="301"/>
        <v>1575</v>
      </c>
      <c r="X878" s="9" t="s">
        <v>1190</v>
      </c>
      <c r="Y878" s="9">
        <v>8</v>
      </c>
      <c r="Z878" s="8">
        <f t="shared" si="297"/>
        <v>4656</v>
      </c>
      <c r="AA878" s="6" t="s">
        <v>3967</v>
      </c>
      <c r="AB878" s="6">
        <v>4218650</v>
      </c>
      <c r="AC878" s="6">
        <f t="shared" si="303"/>
        <v>1.4449999999999998</v>
      </c>
      <c r="AD878" s="6">
        <f t="shared" si="304"/>
        <v>6095949</v>
      </c>
      <c r="AE878" s="6">
        <f t="shared" si="308"/>
        <v>1795125</v>
      </c>
      <c r="AF878" s="6">
        <v>870000</v>
      </c>
      <c r="AG878" s="11">
        <f t="shared" si="306"/>
        <v>8761074</v>
      </c>
      <c r="AH878">
        <f t="shared" si="305"/>
        <v>2.0767482488473803</v>
      </c>
      <c r="AI878" s="53">
        <v>0.7</v>
      </c>
      <c r="AJ878" s="7" t="str">
        <f t="shared" si="290"/>
        <v>hp_8761074</v>
      </c>
      <c r="AK878" s="7" t="s">
        <v>3968</v>
      </c>
      <c r="AL878" s="7">
        <v>753400</v>
      </c>
      <c r="AM878" s="7">
        <f>INT(IF(MOD(Y878,3)=0,INT(AL878*0.55),INT(AL878*0.35)))</f>
        <v>263690</v>
      </c>
      <c r="AN878" s="54">
        <f t="shared" si="294"/>
        <v>1095235</v>
      </c>
      <c r="AO878" s="7" t="str">
        <f t="shared" si="295"/>
        <v>atk_1095235</v>
      </c>
      <c r="AP878" s="7" t="s">
        <v>3973</v>
      </c>
      <c r="AQ878" s="7" t="s">
        <v>3991</v>
      </c>
      <c r="AR878" s="7" t="s">
        <v>3975</v>
      </c>
      <c r="AS878" s="7" t="s">
        <v>3976</v>
      </c>
      <c r="AU878" s="7" t="str">
        <f t="shared" si="296"/>
        <v>hp_8761074;atk_1095235;hit_500000;miss_70;cirt_0;cirtSub_-3500</v>
      </c>
    </row>
    <row r="879" spans="1:47" x14ac:dyDescent="0.2">
      <c r="A879" s="8" t="s">
        <v>3474</v>
      </c>
      <c r="B879" s="6" t="s">
        <v>3967</v>
      </c>
      <c r="C879" s="6">
        <v>1686795</v>
      </c>
      <c r="D879" s="6">
        <v>31966277</v>
      </c>
      <c r="E879" s="6" t="str">
        <f t="shared" si="291"/>
        <v>hp_31966277</v>
      </c>
      <c r="F879" s="7" t="s">
        <v>3968</v>
      </c>
      <c r="G879" s="6">
        <v>6011000</v>
      </c>
      <c r="H879" s="7">
        <f t="shared" si="299"/>
        <v>22288862</v>
      </c>
      <c r="I879" s="7" t="str">
        <f t="shared" si="292"/>
        <v>atk_22288862</v>
      </c>
      <c r="J879" s="7" t="s">
        <v>3973</v>
      </c>
      <c r="K879" s="7" t="s">
        <v>4000</v>
      </c>
      <c r="L879" s="7" t="s">
        <v>3975</v>
      </c>
      <c r="M879" s="7" t="s">
        <v>3976</v>
      </c>
      <c r="O879" s="7" t="str">
        <f t="shared" si="293"/>
        <v>hp_31966277;atk_22288862;hit_500000;miss_115;cirt_0;cirtSub_-3500</v>
      </c>
      <c r="V879" s="7" t="str">
        <f t="shared" si="289"/>
        <v>废弃工厂4-9</v>
      </c>
      <c r="W879" s="7">
        <f t="shared" si="301"/>
        <v>1577</v>
      </c>
      <c r="X879" s="9" t="s">
        <v>1190</v>
      </c>
      <c r="Y879" s="9">
        <v>9</v>
      </c>
      <c r="Z879" s="8">
        <f t="shared" si="297"/>
        <v>4665</v>
      </c>
      <c r="AA879" s="6" t="s">
        <v>3967</v>
      </c>
      <c r="AB879" s="6">
        <v>4225659</v>
      </c>
      <c r="AC879" s="6">
        <f t="shared" si="303"/>
        <v>1.4475</v>
      </c>
      <c r="AD879" s="6">
        <f t="shared" si="304"/>
        <v>6116641</v>
      </c>
      <c r="AE879" s="6">
        <f t="shared" si="308"/>
        <v>1795125</v>
      </c>
      <c r="AF879" s="6">
        <v>870000</v>
      </c>
      <c r="AG879" s="11">
        <f t="shared" si="306"/>
        <v>8781766</v>
      </c>
      <c r="AH879">
        <f t="shared" si="305"/>
        <v>2.078200346975466</v>
      </c>
      <c r="AI879" s="53">
        <v>0.7</v>
      </c>
      <c r="AJ879" s="7" t="str">
        <f t="shared" si="290"/>
        <v>hp_8781766</v>
      </c>
      <c r="AK879" s="7" t="s">
        <v>3968</v>
      </c>
      <c r="AL879" s="7">
        <v>754600</v>
      </c>
      <c r="AM879" s="7">
        <f>INT(IF(MOD(Y879,3)=0,INT(AL879*0.55),INT(AL879*0.35)))</f>
        <v>415030</v>
      </c>
      <c r="AN879" s="54">
        <f t="shared" si="294"/>
        <v>1097746</v>
      </c>
      <c r="AO879" s="7" t="str">
        <f t="shared" si="295"/>
        <v>atk_1097746</v>
      </c>
      <c r="AP879" s="7" t="s">
        <v>3973</v>
      </c>
      <c r="AQ879" s="7" t="s">
        <v>3991</v>
      </c>
      <c r="AR879" s="7" t="s">
        <v>3975</v>
      </c>
      <c r="AS879" s="7" t="s">
        <v>3976</v>
      </c>
      <c r="AU879" s="7" t="str">
        <f t="shared" si="296"/>
        <v>hp_8781766;atk_1097746;hit_500000;miss_70;cirt_0;cirtSub_-3500</v>
      </c>
    </row>
    <row r="880" spans="1:47" s="12" customFormat="1" x14ac:dyDescent="0.2">
      <c r="A880" s="8" t="s">
        <v>3474</v>
      </c>
      <c r="B880" s="6" t="s">
        <v>3967</v>
      </c>
      <c r="C880" s="6">
        <v>1686795</v>
      </c>
      <c r="D880" s="6">
        <v>32026557</v>
      </c>
      <c r="E880" s="6" t="str">
        <f t="shared" si="291"/>
        <v>hp_32026557</v>
      </c>
      <c r="F880" s="7" t="s">
        <v>3968</v>
      </c>
      <c r="G880" s="6">
        <v>6011000</v>
      </c>
      <c r="H880" s="7">
        <f t="shared" si="299"/>
        <v>22288862</v>
      </c>
      <c r="I880" s="7" t="str">
        <f t="shared" si="292"/>
        <v>atk_22288862</v>
      </c>
      <c r="J880" s="7" t="s">
        <v>3973</v>
      </c>
      <c r="K880" s="7" t="s">
        <v>4000</v>
      </c>
      <c r="L880" s="7" t="s">
        <v>3975</v>
      </c>
      <c r="M880" s="7" t="s">
        <v>3976</v>
      </c>
      <c r="N880" s="7"/>
      <c r="O880" s="7" t="str">
        <f t="shared" si="293"/>
        <v>hp_32026557;atk_22288862;hit_500000;miss_115;cirt_0;cirtSub_-3500</v>
      </c>
      <c r="P880" s="7"/>
      <c r="Q880" s="7"/>
      <c r="R880" s="7"/>
      <c r="S880" s="7"/>
      <c r="T880" s="7"/>
      <c r="V880" s="12" t="str">
        <f t="shared" si="289"/>
        <v>废弃工厂4-10</v>
      </c>
      <c r="W880" s="12">
        <f t="shared" si="301"/>
        <v>1579</v>
      </c>
      <c r="X880" s="5" t="s">
        <v>1190</v>
      </c>
      <c r="Y880" s="5">
        <v>10</v>
      </c>
      <c r="Z880" s="5">
        <f t="shared" si="297"/>
        <v>4675</v>
      </c>
      <c r="AA880" s="11" t="s">
        <v>3967</v>
      </c>
      <c r="AB880" s="11">
        <v>4232669</v>
      </c>
      <c r="AC880" s="11">
        <f t="shared" si="303"/>
        <v>1.4475</v>
      </c>
      <c r="AD880" s="11">
        <f t="shared" si="304"/>
        <v>6126788</v>
      </c>
      <c r="AE880" s="6">
        <f t="shared" si="308"/>
        <v>1795125</v>
      </c>
      <c r="AF880" s="11">
        <v>870000</v>
      </c>
      <c r="AG880" s="11">
        <f t="shared" si="306"/>
        <v>8791913</v>
      </c>
      <c r="AH880">
        <f t="shared" si="305"/>
        <v>2.077155808781646</v>
      </c>
      <c r="AI880" s="53">
        <v>0.7</v>
      </c>
      <c r="AJ880" s="7" t="str">
        <f t="shared" si="290"/>
        <v>hp_8791913</v>
      </c>
      <c r="AK880" s="12" t="s">
        <v>3968</v>
      </c>
      <c r="AL880" s="12">
        <v>755800</v>
      </c>
      <c r="AM880" s="7">
        <f>INT(IF(MOD(Y880,3)=0,INT(AL880*0.55),INT(AL880*0.35)))</f>
        <v>264530</v>
      </c>
      <c r="AN880" s="54">
        <f t="shared" si="294"/>
        <v>1098940</v>
      </c>
      <c r="AO880" s="7" t="str">
        <f t="shared" si="295"/>
        <v>atk_1098940</v>
      </c>
      <c r="AP880" s="12" t="s">
        <v>3973</v>
      </c>
      <c r="AQ880" s="12" t="s">
        <v>3991</v>
      </c>
      <c r="AR880" s="12" t="s">
        <v>3975</v>
      </c>
      <c r="AS880" s="12" t="s">
        <v>3976</v>
      </c>
      <c r="AU880" s="12" t="str">
        <f t="shared" si="296"/>
        <v>hp_8791913;atk_1098940;hit_500000;miss_70;cirt_0;cirtSub_-3500</v>
      </c>
    </row>
    <row r="881" spans="1:47" x14ac:dyDescent="0.2">
      <c r="A881" s="8" t="s">
        <v>3474</v>
      </c>
      <c r="B881" s="6" t="s">
        <v>3967</v>
      </c>
      <c r="C881" s="6">
        <v>1686795</v>
      </c>
      <c r="D881" s="6">
        <v>32086911</v>
      </c>
      <c r="E881" s="6" t="str">
        <f t="shared" si="291"/>
        <v>hp_32086911</v>
      </c>
      <c r="F881" s="7" t="s">
        <v>3968</v>
      </c>
      <c r="G881" s="6">
        <v>6011000</v>
      </c>
      <c r="H881" s="7">
        <f t="shared" si="299"/>
        <v>22288862</v>
      </c>
      <c r="I881" s="7" t="str">
        <f t="shared" si="292"/>
        <v>atk_22288862</v>
      </c>
      <c r="J881" s="7" t="s">
        <v>3973</v>
      </c>
      <c r="K881" s="7" t="s">
        <v>4000</v>
      </c>
      <c r="L881" s="7" t="s">
        <v>3975</v>
      </c>
      <c r="M881" s="7" t="s">
        <v>3976</v>
      </c>
      <c r="O881" s="7" t="str">
        <f t="shared" si="293"/>
        <v>hp_32086911;atk_22288862;hit_500000;miss_115;cirt_0;cirtSub_-3500</v>
      </c>
      <c r="V881" s="7" t="str">
        <f t="shared" si="289"/>
        <v>废弃工厂5-1</v>
      </c>
      <c r="W881" s="7">
        <f t="shared" si="301"/>
        <v>1581</v>
      </c>
      <c r="X881" s="9" t="s">
        <v>1191</v>
      </c>
      <c r="Y881" s="9">
        <v>1</v>
      </c>
      <c r="Z881" s="8">
        <f t="shared" si="297"/>
        <v>4676</v>
      </c>
      <c r="AA881" s="6" t="s">
        <v>3967</v>
      </c>
      <c r="AB881" s="6">
        <v>4239680</v>
      </c>
      <c r="AC881" s="6">
        <f t="shared" si="303"/>
        <v>1.45</v>
      </c>
      <c r="AD881" s="6">
        <f t="shared" si="304"/>
        <v>6147536</v>
      </c>
      <c r="AE881" s="6">
        <f t="shared" ref="AE881" si="309">IF(MOD(Y881,1)=0,INT(AD880*0.3),0)</f>
        <v>1838036</v>
      </c>
      <c r="AF881" s="6">
        <v>870000</v>
      </c>
      <c r="AG881" s="11">
        <f t="shared" si="306"/>
        <v>8855572</v>
      </c>
      <c r="AH881">
        <f t="shared" si="305"/>
        <v>2.0887359423352705</v>
      </c>
      <c r="AI881" s="53">
        <v>0.7</v>
      </c>
      <c r="AJ881" s="7" t="str">
        <f t="shared" si="290"/>
        <v>hp_8855572</v>
      </c>
      <c r="AK881" s="7" t="s">
        <v>3968</v>
      </c>
      <c r="AL881" s="7">
        <v>757000</v>
      </c>
      <c r="AM881" s="7">
        <f>INT(IF(MOD(Y881,3)=0,INT(AL881*0.55),INT(AL881*0.35)))</f>
        <v>264950</v>
      </c>
      <c r="AN881" s="54">
        <f t="shared" si="294"/>
        <v>1106821</v>
      </c>
      <c r="AO881" s="7" t="str">
        <f t="shared" si="295"/>
        <v>atk_1106821</v>
      </c>
      <c r="AP881" s="7" t="s">
        <v>3973</v>
      </c>
      <c r="AQ881" s="7" t="s">
        <v>3991</v>
      </c>
      <c r="AR881" s="7" t="s">
        <v>3975</v>
      </c>
      <c r="AS881" s="7" t="s">
        <v>3976</v>
      </c>
      <c r="AU881" s="7" t="str">
        <f t="shared" si="296"/>
        <v>hp_8855572;atk_1106821;hit_500000;miss_70;cirt_0;cirtSub_-3500</v>
      </c>
    </row>
    <row r="882" spans="1:47" x14ac:dyDescent="0.2">
      <c r="A882" s="8" t="s">
        <v>3475</v>
      </c>
      <c r="B882" s="6" t="s">
        <v>3967</v>
      </c>
      <c r="C882" s="6">
        <v>1699665</v>
      </c>
      <c r="D882" s="6">
        <v>32242786</v>
      </c>
      <c r="E882" s="6" t="str">
        <f t="shared" si="291"/>
        <v>hp_32242786</v>
      </c>
      <c r="F882" s="7" t="s">
        <v>3968</v>
      </c>
      <c r="G882" s="6">
        <v>6055000</v>
      </c>
      <c r="H882" s="7">
        <f t="shared" si="299"/>
        <v>22511758</v>
      </c>
      <c r="I882" s="7" t="str">
        <f t="shared" si="292"/>
        <v>atk_22511758</v>
      </c>
      <c r="J882" s="7" t="s">
        <v>3973</v>
      </c>
      <c r="K882" s="7" t="s">
        <v>4000</v>
      </c>
      <c r="L882" s="7" t="s">
        <v>3975</v>
      </c>
      <c r="M882" s="7" t="s">
        <v>3976</v>
      </c>
      <c r="O882" s="7" t="str">
        <f t="shared" si="293"/>
        <v>hp_32242786;atk_22511758;hit_500000;miss_115;cirt_0;cirtSub_-3500</v>
      </c>
      <c r="V882" s="7" t="str">
        <f t="shared" si="289"/>
        <v>废弃工厂5-2</v>
      </c>
      <c r="W882" s="7">
        <f t="shared" si="301"/>
        <v>1583</v>
      </c>
      <c r="X882" s="9" t="s">
        <v>1191</v>
      </c>
      <c r="Y882" s="9">
        <v>2</v>
      </c>
      <c r="Z882" s="8">
        <f t="shared" si="297"/>
        <v>4678</v>
      </c>
      <c r="AA882" s="6" t="s">
        <v>3967</v>
      </c>
      <c r="AB882" s="6">
        <v>4246692</v>
      </c>
      <c r="AC882" s="6">
        <f t="shared" si="303"/>
        <v>1.45</v>
      </c>
      <c r="AD882" s="6">
        <f t="shared" si="304"/>
        <v>6157703</v>
      </c>
      <c r="AE882" s="6">
        <f t="shared" si="308"/>
        <v>1838036</v>
      </c>
      <c r="AF882" s="6">
        <v>870000</v>
      </c>
      <c r="AG882" s="11">
        <f t="shared" si="306"/>
        <v>8865739</v>
      </c>
      <c r="AH882">
        <f t="shared" si="305"/>
        <v>2.087681188087104</v>
      </c>
      <c r="AI882" s="53">
        <v>0.7</v>
      </c>
      <c r="AJ882" s="7" t="str">
        <f t="shared" si="290"/>
        <v>hp_8865739</v>
      </c>
      <c r="AK882" s="7" t="s">
        <v>3968</v>
      </c>
      <c r="AL882" s="7">
        <v>758200</v>
      </c>
      <c r="AM882" s="7">
        <f>INT(IF(MOD(Y882,3)=0,INT(AL882*0.55),INT(AL882*0.35)))</f>
        <v>265370</v>
      </c>
      <c r="AN882" s="54">
        <f t="shared" si="294"/>
        <v>1108015</v>
      </c>
      <c r="AO882" s="7" t="str">
        <f t="shared" si="295"/>
        <v>atk_1108015</v>
      </c>
      <c r="AP882" s="7" t="s">
        <v>3973</v>
      </c>
      <c r="AQ882" s="7" t="s">
        <v>3991</v>
      </c>
      <c r="AR882" s="7" t="s">
        <v>3975</v>
      </c>
      <c r="AS882" s="7" t="s">
        <v>3976</v>
      </c>
      <c r="AU882" s="7" t="str">
        <f t="shared" si="296"/>
        <v>hp_8865739;atk_1108015;hit_500000;miss_70;cirt_0;cirtSub_-3500</v>
      </c>
    </row>
    <row r="883" spans="1:47" x14ac:dyDescent="0.2">
      <c r="A883" s="8" t="s">
        <v>3475</v>
      </c>
      <c r="B883" s="6" t="s">
        <v>3967</v>
      </c>
      <c r="C883" s="6">
        <v>1699665</v>
      </c>
      <c r="D883" s="6">
        <v>32303336</v>
      </c>
      <c r="E883" s="6" t="str">
        <f t="shared" si="291"/>
        <v>hp_32303336</v>
      </c>
      <c r="F883" s="7" t="s">
        <v>3968</v>
      </c>
      <c r="G883" s="6">
        <v>6055000</v>
      </c>
      <c r="H883" s="7">
        <f t="shared" si="299"/>
        <v>22511758</v>
      </c>
      <c r="I883" s="7" t="str">
        <f t="shared" si="292"/>
        <v>atk_22511758</v>
      </c>
      <c r="J883" s="7" t="s">
        <v>3973</v>
      </c>
      <c r="K883" s="7" t="s">
        <v>4000</v>
      </c>
      <c r="L883" s="7" t="s">
        <v>3975</v>
      </c>
      <c r="M883" s="7" t="s">
        <v>3976</v>
      </c>
      <c r="O883" s="7" t="str">
        <f t="shared" si="293"/>
        <v>hp_32303336;atk_22511758;hit_500000;miss_115;cirt_0;cirtSub_-3500</v>
      </c>
      <c r="V883" s="7" t="str">
        <f t="shared" si="289"/>
        <v>废弃工厂5-3</v>
      </c>
      <c r="W883" s="7">
        <f t="shared" si="301"/>
        <v>1585</v>
      </c>
      <c r="X883" s="9" t="s">
        <v>1191</v>
      </c>
      <c r="Y883" s="9">
        <v>3</v>
      </c>
      <c r="Z883" s="8">
        <f t="shared" si="297"/>
        <v>4681</v>
      </c>
      <c r="AA883" s="6" t="s">
        <v>3967</v>
      </c>
      <c r="AB883" s="6">
        <v>4253705</v>
      </c>
      <c r="AC883" s="6">
        <f t="shared" si="303"/>
        <v>1.4524999999999999</v>
      </c>
      <c r="AD883" s="6">
        <f t="shared" si="304"/>
        <v>6178506</v>
      </c>
      <c r="AE883" s="6">
        <f t="shared" si="308"/>
        <v>1838036</v>
      </c>
      <c r="AF883" s="6">
        <v>870000</v>
      </c>
      <c r="AG883" s="11">
        <f t="shared" si="306"/>
        <v>8886542</v>
      </c>
      <c r="AH883">
        <f t="shared" si="305"/>
        <v>2.0891298291724509</v>
      </c>
      <c r="AI883" s="53">
        <v>0.7</v>
      </c>
      <c r="AJ883" s="7" t="str">
        <f t="shared" si="290"/>
        <v>hp_8886542</v>
      </c>
      <c r="AK883" s="7" t="s">
        <v>3968</v>
      </c>
      <c r="AL883" s="7">
        <v>759400</v>
      </c>
      <c r="AM883" s="7">
        <f>INT(IF(MOD(Y883,3)=0,INT(AL883*0.55),INT(AL883*0.35)))</f>
        <v>417670</v>
      </c>
      <c r="AN883" s="54">
        <f t="shared" si="294"/>
        <v>1110539</v>
      </c>
      <c r="AO883" s="7" t="str">
        <f t="shared" si="295"/>
        <v>atk_1110539</v>
      </c>
      <c r="AP883" s="7" t="s">
        <v>3973</v>
      </c>
      <c r="AQ883" s="7" t="s">
        <v>3991</v>
      </c>
      <c r="AR883" s="7" t="s">
        <v>3975</v>
      </c>
      <c r="AS883" s="7" t="s">
        <v>3976</v>
      </c>
      <c r="AU883" s="7" t="str">
        <f t="shared" si="296"/>
        <v>hp_8886542;atk_1110539;hit_500000;miss_70;cirt_0;cirtSub_-3500</v>
      </c>
    </row>
    <row r="884" spans="1:47" x14ac:dyDescent="0.2">
      <c r="A884" s="8" t="s">
        <v>3475</v>
      </c>
      <c r="B884" s="6" t="s">
        <v>3967</v>
      </c>
      <c r="C884" s="6">
        <v>1699665</v>
      </c>
      <c r="D884" s="6">
        <v>32363959</v>
      </c>
      <c r="E884" s="6" t="str">
        <f t="shared" si="291"/>
        <v>hp_32363959</v>
      </c>
      <c r="F884" s="7" t="s">
        <v>3968</v>
      </c>
      <c r="G884" s="6">
        <v>6055000</v>
      </c>
      <c r="H884" s="7">
        <f t="shared" si="299"/>
        <v>22511758</v>
      </c>
      <c r="I884" s="7" t="str">
        <f t="shared" si="292"/>
        <v>atk_22511758</v>
      </c>
      <c r="J884" s="7" t="s">
        <v>3973</v>
      </c>
      <c r="K884" s="7" t="s">
        <v>4000</v>
      </c>
      <c r="L884" s="7" t="s">
        <v>3975</v>
      </c>
      <c r="M884" s="7" t="s">
        <v>3976</v>
      </c>
      <c r="O884" s="7" t="str">
        <f t="shared" si="293"/>
        <v>hp_32363959;atk_22511758;hit_500000;miss_115;cirt_0;cirtSub_-3500</v>
      </c>
      <c r="V884" s="7" t="str">
        <f t="shared" si="289"/>
        <v>废弃工厂5-4</v>
      </c>
      <c r="W884" s="7">
        <f t="shared" si="301"/>
        <v>1587</v>
      </c>
      <c r="X884" s="9" t="s">
        <v>1191</v>
      </c>
      <c r="Y884" s="9">
        <v>4</v>
      </c>
      <c r="Z884" s="8">
        <f t="shared" si="297"/>
        <v>4685</v>
      </c>
      <c r="AA884" s="6" t="s">
        <v>3967</v>
      </c>
      <c r="AB884" s="6">
        <v>4260719</v>
      </c>
      <c r="AC884" s="6">
        <f t="shared" si="303"/>
        <v>1.4524999999999999</v>
      </c>
      <c r="AD884" s="6">
        <f t="shared" si="304"/>
        <v>6188694</v>
      </c>
      <c r="AE884" s="6">
        <f t="shared" si="308"/>
        <v>1838036</v>
      </c>
      <c r="AF884" s="6">
        <v>870000</v>
      </c>
      <c r="AG884" s="11">
        <f t="shared" si="306"/>
        <v>8896730</v>
      </c>
      <c r="AH884">
        <f t="shared" si="305"/>
        <v>2.0880818472187439</v>
      </c>
      <c r="AI884" s="53">
        <v>0.7</v>
      </c>
      <c r="AJ884" s="7" t="str">
        <f t="shared" si="290"/>
        <v>hp_8896730</v>
      </c>
      <c r="AK884" s="7" t="s">
        <v>3968</v>
      </c>
      <c r="AL884" s="7">
        <v>760600</v>
      </c>
      <c r="AM884" s="7">
        <f>INT(IF(MOD(Y884,3)=0,INT(AL884*0.55),INT(AL884*0.35)))</f>
        <v>266210</v>
      </c>
      <c r="AN884" s="54">
        <f t="shared" si="294"/>
        <v>1111736</v>
      </c>
      <c r="AO884" s="7" t="str">
        <f t="shared" si="295"/>
        <v>atk_1111736</v>
      </c>
      <c r="AP884" s="7" t="s">
        <v>3973</v>
      </c>
      <c r="AQ884" s="7" t="s">
        <v>3991</v>
      </c>
      <c r="AR884" s="7" t="s">
        <v>3975</v>
      </c>
      <c r="AS884" s="7" t="s">
        <v>3976</v>
      </c>
      <c r="AU884" s="7" t="str">
        <f t="shared" si="296"/>
        <v>hp_8896730;atk_1111736;hit_500000;miss_70;cirt_0;cirtSub_-3500</v>
      </c>
    </row>
    <row r="885" spans="1:47" x14ac:dyDescent="0.2">
      <c r="A885" s="8" t="s">
        <v>3476</v>
      </c>
      <c r="B885" s="6" t="s">
        <v>3967</v>
      </c>
      <c r="C885" s="6">
        <v>1712535</v>
      </c>
      <c r="D885" s="6">
        <v>32520547</v>
      </c>
      <c r="E885" s="6" t="str">
        <f t="shared" si="291"/>
        <v>hp_32520547</v>
      </c>
      <c r="F885" s="7" t="s">
        <v>3968</v>
      </c>
      <c r="G885" s="6">
        <v>6099000</v>
      </c>
      <c r="H885" s="7">
        <f t="shared" si="299"/>
        <v>25577501</v>
      </c>
      <c r="I885" s="7" t="str">
        <f t="shared" si="292"/>
        <v>atk_25577501</v>
      </c>
      <c r="J885" s="7" t="s">
        <v>3973</v>
      </c>
      <c r="K885" s="7" t="s">
        <v>4001</v>
      </c>
      <c r="L885" s="7" t="s">
        <v>3975</v>
      </c>
      <c r="M885" s="7" t="s">
        <v>3976</v>
      </c>
      <c r="O885" s="7" t="str">
        <f t="shared" si="293"/>
        <v>hp_32520547;atk_25577501;hit_500000;miss_120;cirt_0;cirtSub_-3500</v>
      </c>
      <c r="V885" s="7" t="str">
        <f t="shared" si="289"/>
        <v>废弃工厂5-5</v>
      </c>
      <c r="W885" s="7">
        <f t="shared" si="301"/>
        <v>1589</v>
      </c>
      <c r="X885" s="9" t="s">
        <v>1191</v>
      </c>
      <c r="Y885" s="9">
        <v>5</v>
      </c>
      <c r="Z885" s="8">
        <f t="shared" si="297"/>
        <v>4690</v>
      </c>
      <c r="AA885" s="6" t="s">
        <v>3967</v>
      </c>
      <c r="AB885" s="6">
        <v>4267733</v>
      </c>
      <c r="AC885" s="6">
        <f t="shared" si="303"/>
        <v>1.4524999999999999</v>
      </c>
      <c r="AD885" s="6">
        <f t="shared" si="304"/>
        <v>6198882</v>
      </c>
      <c r="AE885" s="6">
        <f t="shared" si="308"/>
        <v>1838036</v>
      </c>
      <c r="AF885" s="6">
        <v>870000</v>
      </c>
      <c r="AG885" s="11">
        <f t="shared" si="306"/>
        <v>8906918</v>
      </c>
      <c r="AH885">
        <f t="shared" si="305"/>
        <v>2.0870373099722968</v>
      </c>
      <c r="AI885" s="53">
        <v>0.7</v>
      </c>
      <c r="AJ885" s="7" t="str">
        <f t="shared" si="290"/>
        <v>hp_8906918</v>
      </c>
      <c r="AK885" s="7" t="s">
        <v>3968</v>
      </c>
      <c r="AL885" s="7">
        <v>761800</v>
      </c>
      <c r="AM885" s="7">
        <f>INT(IF(MOD(Y885,3)=0,INT(AL885*0.55),INT(AL885*0.35)))</f>
        <v>266630</v>
      </c>
      <c r="AN885" s="54">
        <f t="shared" si="294"/>
        <v>1112933</v>
      </c>
      <c r="AO885" s="7" t="str">
        <f t="shared" si="295"/>
        <v>atk_1112933</v>
      </c>
      <c r="AP885" s="7" t="s">
        <v>3973</v>
      </c>
      <c r="AQ885" s="7" t="s">
        <v>3991</v>
      </c>
      <c r="AR885" s="7" t="s">
        <v>3975</v>
      </c>
      <c r="AS885" s="7" t="s">
        <v>3976</v>
      </c>
      <c r="AU885" s="7" t="str">
        <f t="shared" si="296"/>
        <v>hp_8906918;atk_1112933;hit_500000;miss_70;cirt_0;cirtSub_-3500</v>
      </c>
    </row>
    <row r="886" spans="1:47" x14ac:dyDescent="0.2">
      <c r="A886" s="8" t="s">
        <v>3476</v>
      </c>
      <c r="B886" s="6" t="s">
        <v>3967</v>
      </c>
      <c r="C886" s="6">
        <v>1712535</v>
      </c>
      <c r="D886" s="6">
        <v>32581361</v>
      </c>
      <c r="E886" s="6" t="str">
        <f t="shared" si="291"/>
        <v>hp_32581361</v>
      </c>
      <c r="F886" s="7" t="s">
        <v>3968</v>
      </c>
      <c r="G886" s="6">
        <v>6099000</v>
      </c>
      <c r="H886" s="7">
        <f t="shared" si="299"/>
        <v>25577501</v>
      </c>
      <c r="I886" s="7" t="str">
        <f t="shared" si="292"/>
        <v>atk_25577501</v>
      </c>
      <c r="J886" s="7" t="s">
        <v>3973</v>
      </c>
      <c r="K886" s="7" t="s">
        <v>4001</v>
      </c>
      <c r="L886" s="7" t="s">
        <v>3975</v>
      </c>
      <c r="M886" s="7" t="s">
        <v>3976</v>
      </c>
      <c r="O886" s="7" t="str">
        <f t="shared" si="293"/>
        <v>hp_32581361;atk_25577501;hit_500000;miss_120;cirt_0;cirtSub_-3500</v>
      </c>
      <c r="V886" s="7" t="str">
        <f t="shared" si="289"/>
        <v>废弃工厂5-6</v>
      </c>
      <c r="W886" s="7">
        <f t="shared" si="301"/>
        <v>1591</v>
      </c>
      <c r="X886" s="9" t="s">
        <v>1191</v>
      </c>
      <c r="Y886" s="9">
        <v>6</v>
      </c>
      <c r="Z886" s="8">
        <f t="shared" si="297"/>
        <v>4696</v>
      </c>
      <c r="AA886" s="6" t="s">
        <v>3967</v>
      </c>
      <c r="AB886" s="6">
        <v>4274749</v>
      </c>
      <c r="AC886" s="6">
        <f t="shared" si="303"/>
        <v>1.4549999999999998</v>
      </c>
      <c r="AD886" s="6">
        <f t="shared" si="304"/>
        <v>6219759</v>
      </c>
      <c r="AE886" s="6">
        <f t="shared" si="308"/>
        <v>1838036</v>
      </c>
      <c r="AF886" s="6">
        <v>870000</v>
      </c>
      <c r="AG886" s="11">
        <f t="shared" si="306"/>
        <v>8927795</v>
      </c>
      <c r="AH886">
        <f t="shared" si="305"/>
        <v>2.0884957222049763</v>
      </c>
      <c r="AI886" s="53">
        <v>0.7</v>
      </c>
      <c r="AJ886" s="7" t="str">
        <f t="shared" si="290"/>
        <v>hp_8927795</v>
      </c>
      <c r="AK886" s="7" t="s">
        <v>3968</v>
      </c>
      <c r="AL886" s="7">
        <v>763000</v>
      </c>
      <c r="AM886" s="7">
        <f>INT(IF(MOD(Y886,3)=0,INT(AL886*0.55),INT(AL886*0.35)))</f>
        <v>419650</v>
      </c>
      <c r="AN886" s="54">
        <f t="shared" si="294"/>
        <v>1115465</v>
      </c>
      <c r="AO886" s="7" t="str">
        <f t="shared" si="295"/>
        <v>atk_1115465</v>
      </c>
      <c r="AP886" s="7" t="s">
        <v>3973</v>
      </c>
      <c r="AQ886" s="7" t="s">
        <v>3991</v>
      </c>
      <c r="AR886" s="7" t="s">
        <v>3975</v>
      </c>
      <c r="AS886" s="7" t="s">
        <v>3976</v>
      </c>
      <c r="AU886" s="7" t="str">
        <f t="shared" si="296"/>
        <v>hp_8927795;atk_1115465;hit_500000;miss_70;cirt_0;cirtSub_-3500</v>
      </c>
    </row>
    <row r="887" spans="1:47" x14ac:dyDescent="0.2">
      <c r="A887" s="8" t="s">
        <v>3476</v>
      </c>
      <c r="B887" s="6" t="s">
        <v>3967</v>
      </c>
      <c r="C887" s="6">
        <v>1712535</v>
      </c>
      <c r="D887" s="6">
        <v>32642251</v>
      </c>
      <c r="E887" s="6" t="str">
        <f t="shared" si="291"/>
        <v>hp_32642251</v>
      </c>
      <c r="F887" s="7" t="s">
        <v>3968</v>
      </c>
      <c r="G887" s="6">
        <v>6099000</v>
      </c>
      <c r="H887" s="7">
        <f t="shared" si="299"/>
        <v>25577501</v>
      </c>
      <c r="I887" s="7" t="str">
        <f t="shared" si="292"/>
        <v>atk_25577501</v>
      </c>
      <c r="J887" s="7" t="s">
        <v>3973</v>
      </c>
      <c r="K887" s="7" t="s">
        <v>4001</v>
      </c>
      <c r="L887" s="7" t="s">
        <v>3975</v>
      </c>
      <c r="M887" s="7" t="s">
        <v>3976</v>
      </c>
      <c r="O887" s="7" t="str">
        <f t="shared" si="293"/>
        <v>hp_32642251;atk_25577501;hit_500000;miss_120;cirt_0;cirtSub_-3500</v>
      </c>
      <c r="V887" s="7" t="str">
        <f t="shared" si="289"/>
        <v>废弃工厂5-7</v>
      </c>
      <c r="W887" s="7">
        <f t="shared" si="301"/>
        <v>1593</v>
      </c>
      <c r="X887" s="9" t="s">
        <v>1191</v>
      </c>
      <c r="Y887" s="9">
        <v>7</v>
      </c>
      <c r="Z887" s="8">
        <f t="shared" si="297"/>
        <v>4703</v>
      </c>
      <c r="AA887" s="6" t="s">
        <v>3967</v>
      </c>
      <c r="AB887" s="6">
        <v>4281765</v>
      </c>
      <c r="AC887" s="6">
        <f t="shared" si="303"/>
        <v>1.4549999999999998</v>
      </c>
      <c r="AD887" s="6">
        <f t="shared" si="304"/>
        <v>6229968</v>
      </c>
      <c r="AE887" s="6">
        <f t="shared" si="308"/>
        <v>1838036</v>
      </c>
      <c r="AF887" s="6">
        <v>870000</v>
      </c>
      <c r="AG887" s="11">
        <f t="shared" si="306"/>
        <v>8938004</v>
      </c>
      <c r="AH887">
        <f t="shared" si="305"/>
        <v>2.0874578590838122</v>
      </c>
      <c r="AI887" s="53">
        <v>0.7</v>
      </c>
      <c r="AJ887" s="7" t="str">
        <f t="shared" si="290"/>
        <v>hp_8938004</v>
      </c>
      <c r="AK887" s="7" t="s">
        <v>3968</v>
      </c>
      <c r="AL887" s="7">
        <v>764200</v>
      </c>
      <c r="AM887" s="7">
        <f>INT(IF(MOD(Y887,3)=0,INT(AL887*0.55),INT(AL887*0.35)))</f>
        <v>267470</v>
      </c>
      <c r="AN887" s="54">
        <f t="shared" si="294"/>
        <v>1116664</v>
      </c>
      <c r="AO887" s="7" t="str">
        <f t="shared" si="295"/>
        <v>atk_1116664</v>
      </c>
      <c r="AP887" s="7" t="s">
        <v>3973</v>
      </c>
      <c r="AQ887" s="7" t="s">
        <v>3991</v>
      </c>
      <c r="AR887" s="7" t="s">
        <v>3975</v>
      </c>
      <c r="AS887" s="7" t="s">
        <v>3976</v>
      </c>
      <c r="AU887" s="7" t="str">
        <f t="shared" si="296"/>
        <v>hp_8938004;atk_1116664;hit_500000;miss_70;cirt_0;cirtSub_-3500</v>
      </c>
    </row>
    <row r="888" spans="1:47" x14ac:dyDescent="0.2">
      <c r="A888" s="8" t="s">
        <v>3477</v>
      </c>
      <c r="B888" s="6" t="s">
        <v>3967</v>
      </c>
      <c r="C888" s="6">
        <v>1725405</v>
      </c>
      <c r="D888" s="6">
        <v>32799550</v>
      </c>
      <c r="E888" s="6" t="str">
        <f t="shared" si="291"/>
        <v>hp_32799550</v>
      </c>
      <c r="F888" s="7" t="s">
        <v>3968</v>
      </c>
      <c r="G888" s="6">
        <v>6143000</v>
      </c>
      <c r="H888" s="7">
        <f t="shared" si="299"/>
        <v>25830292</v>
      </c>
      <c r="I888" s="7" t="str">
        <f t="shared" si="292"/>
        <v>atk_25830292</v>
      </c>
      <c r="J888" s="7" t="s">
        <v>3973</v>
      </c>
      <c r="K888" s="7" t="s">
        <v>4001</v>
      </c>
      <c r="L888" s="7" t="s">
        <v>3975</v>
      </c>
      <c r="M888" s="7" t="s">
        <v>3976</v>
      </c>
      <c r="O888" s="7" t="str">
        <f t="shared" si="293"/>
        <v>hp_32799550;atk_25830292;hit_500000;miss_120;cirt_0;cirtSub_-3500</v>
      </c>
      <c r="V888" s="7" t="str">
        <f t="shared" si="289"/>
        <v>废弃工厂5-8</v>
      </c>
      <c r="W888" s="7">
        <f t="shared" si="301"/>
        <v>1595</v>
      </c>
      <c r="X888" s="9" t="s">
        <v>1191</v>
      </c>
      <c r="Y888" s="9">
        <v>8</v>
      </c>
      <c r="Z888" s="8">
        <f t="shared" si="297"/>
        <v>4711</v>
      </c>
      <c r="AA888" s="6" t="s">
        <v>3967</v>
      </c>
      <c r="AB888" s="6">
        <v>4288783</v>
      </c>
      <c r="AC888" s="6">
        <f t="shared" si="303"/>
        <v>1.4549999999999998</v>
      </c>
      <c r="AD888" s="6">
        <f t="shared" si="304"/>
        <v>6240179</v>
      </c>
      <c r="AE888" s="6">
        <f t="shared" si="308"/>
        <v>1838036</v>
      </c>
      <c r="AF888" s="6">
        <v>870000</v>
      </c>
      <c r="AG888" s="11">
        <f t="shared" si="306"/>
        <v>8948215</v>
      </c>
      <c r="AH888">
        <f t="shared" si="305"/>
        <v>2.0864228850002435</v>
      </c>
      <c r="AI888" s="53">
        <v>0.7</v>
      </c>
      <c r="AJ888" s="7" t="str">
        <f t="shared" si="290"/>
        <v>hp_8948215</v>
      </c>
      <c r="AK888" s="7" t="s">
        <v>3968</v>
      </c>
      <c r="AL888" s="7">
        <v>765400</v>
      </c>
      <c r="AM888" s="7">
        <f>INT(IF(MOD(Y888,3)=0,INT(AL888*0.55),INT(AL888*0.35)))</f>
        <v>267890</v>
      </c>
      <c r="AN888" s="54">
        <f t="shared" si="294"/>
        <v>1117863</v>
      </c>
      <c r="AO888" s="7" t="str">
        <f t="shared" si="295"/>
        <v>atk_1117863</v>
      </c>
      <c r="AP888" s="7" t="s">
        <v>3973</v>
      </c>
      <c r="AQ888" s="7" t="s">
        <v>3991</v>
      </c>
      <c r="AR888" s="7" t="s">
        <v>3975</v>
      </c>
      <c r="AS888" s="7" t="s">
        <v>3976</v>
      </c>
      <c r="AU888" s="7" t="str">
        <f t="shared" si="296"/>
        <v>hp_8948215;atk_1117863;hit_500000;miss_70;cirt_0;cirtSub_-3500</v>
      </c>
    </row>
    <row r="889" spans="1:47" x14ac:dyDescent="0.2">
      <c r="A889" s="8" t="s">
        <v>3477</v>
      </c>
      <c r="B889" s="6" t="s">
        <v>3967</v>
      </c>
      <c r="C889" s="6">
        <v>1725405</v>
      </c>
      <c r="D889" s="6">
        <v>32860634</v>
      </c>
      <c r="E889" s="6" t="str">
        <f t="shared" si="291"/>
        <v>hp_32860634</v>
      </c>
      <c r="F889" s="7" t="s">
        <v>3968</v>
      </c>
      <c r="G889" s="6">
        <v>6143000</v>
      </c>
      <c r="H889" s="7">
        <f t="shared" si="299"/>
        <v>25830292</v>
      </c>
      <c r="I889" s="7" t="str">
        <f t="shared" si="292"/>
        <v>atk_25830292</v>
      </c>
      <c r="J889" s="7" t="s">
        <v>3973</v>
      </c>
      <c r="K889" s="7" t="s">
        <v>4001</v>
      </c>
      <c r="L889" s="7" t="s">
        <v>3975</v>
      </c>
      <c r="M889" s="7" t="s">
        <v>3976</v>
      </c>
      <c r="O889" s="7" t="str">
        <f t="shared" si="293"/>
        <v>hp_32860634;atk_25830292;hit_500000;miss_120;cirt_0;cirtSub_-3500</v>
      </c>
      <c r="V889" s="7" t="str">
        <f t="shared" si="289"/>
        <v>废弃工厂5-9</v>
      </c>
      <c r="W889" s="7">
        <f t="shared" si="301"/>
        <v>1597</v>
      </c>
      <c r="X889" s="9" t="s">
        <v>1191</v>
      </c>
      <c r="Y889" s="9">
        <v>9</v>
      </c>
      <c r="Z889" s="8">
        <f t="shared" si="297"/>
        <v>4720</v>
      </c>
      <c r="AA889" s="6" t="s">
        <v>3967</v>
      </c>
      <c r="AB889" s="6">
        <v>4295801</v>
      </c>
      <c r="AC889" s="6">
        <f t="shared" si="303"/>
        <v>1.4575</v>
      </c>
      <c r="AD889" s="6">
        <f t="shared" si="304"/>
        <v>6261129</v>
      </c>
      <c r="AE889" s="6">
        <f t="shared" si="308"/>
        <v>1838036</v>
      </c>
      <c r="AF889" s="6">
        <v>870000</v>
      </c>
      <c r="AG889" s="11">
        <f t="shared" si="306"/>
        <v>8969165</v>
      </c>
      <c r="AH889">
        <f t="shared" si="305"/>
        <v>2.0878911755921656</v>
      </c>
      <c r="AI889" s="53">
        <v>0.7</v>
      </c>
      <c r="AJ889" s="7" t="str">
        <f t="shared" si="290"/>
        <v>hp_8969165</v>
      </c>
      <c r="AK889" s="7" t="s">
        <v>3968</v>
      </c>
      <c r="AL889" s="7">
        <v>766600</v>
      </c>
      <c r="AM889" s="7">
        <f>INT(IF(MOD(Y889,3)=0,INT(AL889*0.55),INT(AL889*0.35)))</f>
        <v>421630</v>
      </c>
      <c r="AN889" s="54">
        <f t="shared" si="294"/>
        <v>1120404</v>
      </c>
      <c r="AO889" s="7" t="str">
        <f t="shared" si="295"/>
        <v>atk_1120404</v>
      </c>
      <c r="AP889" s="7" t="s">
        <v>3973</v>
      </c>
      <c r="AQ889" s="7" t="s">
        <v>3991</v>
      </c>
      <c r="AR889" s="7" t="s">
        <v>3975</v>
      </c>
      <c r="AS889" s="7" t="s">
        <v>3976</v>
      </c>
      <c r="AU889" s="7" t="str">
        <f t="shared" si="296"/>
        <v>hp_8969165;atk_1120404;hit_500000;miss_70;cirt_0;cirtSub_-3500</v>
      </c>
    </row>
    <row r="890" spans="1:47" s="12" customFormat="1" x14ac:dyDescent="0.2">
      <c r="A890" s="8" t="s">
        <v>3477</v>
      </c>
      <c r="B890" s="6" t="s">
        <v>3967</v>
      </c>
      <c r="C890" s="6">
        <v>1725405</v>
      </c>
      <c r="D890" s="6">
        <v>32921795</v>
      </c>
      <c r="E890" s="6" t="str">
        <f t="shared" si="291"/>
        <v>hp_32921795</v>
      </c>
      <c r="F890" s="7" t="s">
        <v>3968</v>
      </c>
      <c r="G890" s="6">
        <v>6143000</v>
      </c>
      <c r="H890" s="7">
        <f t="shared" si="299"/>
        <v>25830292</v>
      </c>
      <c r="I890" s="7" t="str">
        <f t="shared" si="292"/>
        <v>atk_25830292</v>
      </c>
      <c r="J890" s="7" t="s">
        <v>3973</v>
      </c>
      <c r="K890" s="7" t="s">
        <v>4001</v>
      </c>
      <c r="L890" s="7" t="s">
        <v>3975</v>
      </c>
      <c r="M890" s="7" t="s">
        <v>3976</v>
      </c>
      <c r="N890" s="7"/>
      <c r="O890" s="7" t="str">
        <f t="shared" si="293"/>
        <v>hp_32921795;atk_25830292;hit_500000;miss_120;cirt_0;cirtSub_-3500</v>
      </c>
      <c r="P890" s="7"/>
      <c r="Q890" s="7"/>
      <c r="R890" s="7"/>
      <c r="S890" s="7"/>
      <c r="T890" s="7"/>
      <c r="V890" s="12" t="str">
        <f t="shared" si="289"/>
        <v>废弃工厂5-10</v>
      </c>
      <c r="W890" s="12">
        <f t="shared" si="301"/>
        <v>1599</v>
      </c>
      <c r="X890" s="5" t="s">
        <v>1191</v>
      </c>
      <c r="Y890" s="5">
        <v>10</v>
      </c>
      <c r="Z890" s="5">
        <f t="shared" si="297"/>
        <v>4730</v>
      </c>
      <c r="AA890" s="11" t="s">
        <v>3967</v>
      </c>
      <c r="AB890" s="11">
        <v>4302821</v>
      </c>
      <c r="AC890" s="11">
        <f t="shared" si="303"/>
        <v>1.4575</v>
      </c>
      <c r="AD890" s="11">
        <f t="shared" si="304"/>
        <v>6271361</v>
      </c>
      <c r="AE890" s="6">
        <f t="shared" si="308"/>
        <v>1838036</v>
      </c>
      <c r="AF890" s="11">
        <v>870000</v>
      </c>
      <c r="AG890" s="11">
        <f t="shared" si="306"/>
        <v>8979397</v>
      </c>
      <c r="AH890">
        <f t="shared" si="305"/>
        <v>2.0868627814171217</v>
      </c>
      <c r="AI890" s="53">
        <v>0.7</v>
      </c>
      <c r="AJ890" s="7" t="str">
        <f t="shared" si="290"/>
        <v>hp_8979397</v>
      </c>
      <c r="AK890" s="12" t="s">
        <v>3968</v>
      </c>
      <c r="AL890" s="12">
        <v>767800</v>
      </c>
      <c r="AM890" s="7">
        <f>INT(IF(MOD(Y890,3)=0,INT(AL890*0.55),INT(AL890*0.35)))</f>
        <v>268730</v>
      </c>
      <c r="AN890" s="54">
        <f t="shared" si="294"/>
        <v>1121605</v>
      </c>
      <c r="AO890" s="7" t="str">
        <f t="shared" si="295"/>
        <v>atk_1121605</v>
      </c>
      <c r="AP890" s="12" t="s">
        <v>3973</v>
      </c>
      <c r="AQ890" s="12" t="s">
        <v>3991</v>
      </c>
      <c r="AR890" s="12" t="s">
        <v>3975</v>
      </c>
      <c r="AS890" s="12" t="s">
        <v>3976</v>
      </c>
      <c r="AU890" s="12" t="str">
        <f t="shared" si="296"/>
        <v>hp_8979397;atk_1121605;hit_500000;miss_70;cirt_0;cirtSub_-3500</v>
      </c>
    </row>
    <row r="891" spans="1:47" x14ac:dyDescent="0.2">
      <c r="A891" s="8" t="s">
        <v>3478</v>
      </c>
      <c r="B891" s="6" t="s">
        <v>3967</v>
      </c>
      <c r="C891" s="6">
        <v>1738275</v>
      </c>
      <c r="D891" s="6">
        <v>33079813</v>
      </c>
      <c r="E891" s="6" t="str">
        <f t="shared" si="291"/>
        <v>hp_33079813</v>
      </c>
      <c r="F891" s="7" t="s">
        <v>3968</v>
      </c>
      <c r="G891" s="6">
        <v>6187000</v>
      </c>
      <c r="H891" s="7">
        <f t="shared" si="299"/>
        <v>26084100</v>
      </c>
      <c r="I891" s="7" t="str">
        <f t="shared" si="292"/>
        <v>atk_26084100</v>
      </c>
      <c r="J891" s="7" t="s">
        <v>3973</v>
      </c>
      <c r="K891" s="7" t="s">
        <v>4001</v>
      </c>
      <c r="L891" s="7" t="s">
        <v>3975</v>
      </c>
      <c r="M891" s="7" t="s">
        <v>3976</v>
      </c>
      <c r="O891" s="7" t="str">
        <f t="shared" si="293"/>
        <v>hp_33079813;atk_26084100;hit_500000;miss_120;cirt_0;cirtSub_-3500</v>
      </c>
      <c r="V891" s="7" t="str">
        <f t="shared" si="289"/>
        <v>废弃工厂6-1</v>
      </c>
      <c r="W891" s="7">
        <f t="shared" si="301"/>
        <v>1601</v>
      </c>
      <c r="X891" s="9" t="s">
        <v>1192</v>
      </c>
      <c r="Y891" s="9">
        <v>1</v>
      </c>
      <c r="Z891" s="8">
        <f t="shared" si="297"/>
        <v>4731</v>
      </c>
      <c r="AA891" s="6" t="s">
        <v>3967</v>
      </c>
      <c r="AB891" s="6">
        <v>4309841</v>
      </c>
      <c r="AC891" s="6">
        <f t="shared" si="303"/>
        <v>1.46</v>
      </c>
      <c r="AD891" s="6">
        <f t="shared" si="304"/>
        <v>6292367</v>
      </c>
      <c r="AE891" s="6">
        <f t="shared" ref="AE891" si="310">IF(MOD(Y891,1)=0,INT(AD890*0.3),0)</f>
        <v>1881408</v>
      </c>
      <c r="AF891" s="6">
        <v>870000</v>
      </c>
      <c r="AG891" s="11">
        <f t="shared" si="306"/>
        <v>9043775</v>
      </c>
      <c r="AH891">
        <f t="shared" si="305"/>
        <v>2.0984010779051943</v>
      </c>
      <c r="AI891" s="53">
        <v>0.7</v>
      </c>
      <c r="AJ891" s="7" t="str">
        <f t="shared" si="290"/>
        <v>hp_9043775</v>
      </c>
      <c r="AK891" s="7" t="s">
        <v>3968</v>
      </c>
      <c r="AL891" s="7">
        <v>769000</v>
      </c>
      <c r="AM891" s="7">
        <f>INT(IF(MOD(Y891,3)=0,INT(AL891*0.55),INT(AL891*0.35)))</f>
        <v>269150</v>
      </c>
      <c r="AN891" s="54">
        <f t="shared" si="294"/>
        <v>1129569</v>
      </c>
      <c r="AO891" s="7" t="str">
        <f t="shared" si="295"/>
        <v>atk_1129569</v>
      </c>
      <c r="AP891" s="7" t="s">
        <v>3973</v>
      </c>
      <c r="AQ891" s="7" t="s">
        <v>3991</v>
      </c>
      <c r="AR891" s="7" t="s">
        <v>3975</v>
      </c>
      <c r="AS891" s="7" t="s">
        <v>3976</v>
      </c>
      <c r="AU891" s="7" t="str">
        <f t="shared" si="296"/>
        <v>hp_9043775;atk_1129569;hit_500000;miss_70;cirt_0;cirtSub_-3500</v>
      </c>
    </row>
    <row r="892" spans="1:47" x14ac:dyDescent="0.2">
      <c r="A892" s="8" t="s">
        <v>3478</v>
      </c>
      <c r="B892" s="6" t="s">
        <v>3967</v>
      </c>
      <c r="C892" s="6">
        <v>1738275</v>
      </c>
      <c r="D892" s="6">
        <v>33141169</v>
      </c>
      <c r="E892" s="6" t="str">
        <f t="shared" si="291"/>
        <v>hp_33141169</v>
      </c>
      <c r="F892" s="7" t="s">
        <v>3968</v>
      </c>
      <c r="G892" s="6">
        <v>6187000</v>
      </c>
      <c r="H892" s="7">
        <f t="shared" si="299"/>
        <v>26084100</v>
      </c>
      <c r="I892" s="7" t="str">
        <f t="shared" si="292"/>
        <v>atk_26084100</v>
      </c>
      <c r="J892" s="7" t="s">
        <v>3973</v>
      </c>
      <c r="K892" s="7" t="s">
        <v>4001</v>
      </c>
      <c r="L892" s="7" t="s">
        <v>3975</v>
      </c>
      <c r="M892" s="7" t="s">
        <v>3976</v>
      </c>
      <c r="O892" s="7" t="str">
        <f t="shared" si="293"/>
        <v>hp_33141169;atk_26084100;hit_500000;miss_120;cirt_0;cirtSub_-3500</v>
      </c>
      <c r="V892" s="7" t="str">
        <f t="shared" si="289"/>
        <v>废弃工厂6-2</v>
      </c>
      <c r="W892" s="7">
        <f t="shared" si="301"/>
        <v>1603</v>
      </c>
      <c r="X892" s="9" t="s">
        <v>1192</v>
      </c>
      <c r="Y892" s="9">
        <v>2</v>
      </c>
      <c r="Z892" s="8">
        <f t="shared" si="297"/>
        <v>4733</v>
      </c>
      <c r="AA892" s="6" t="s">
        <v>3967</v>
      </c>
      <c r="AB892" s="6">
        <v>4316862</v>
      </c>
      <c r="AC892" s="6">
        <f t="shared" si="303"/>
        <v>1.46</v>
      </c>
      <c r="AD892" s="6">
        <f t="shared" si="304"/>
        <v>6302618</v>
      </c>
      <c r="AE892" s="6">
        <f t="shared" si="308"/>
        <v>1881408</v>
      </c>
      <c r="AF892" s="6">
        <v>870000</v>
      </c>
      <c r="AG892" s="11">
        <f t="shared" si="306"/>
        <v>9054026</v>
      </c>
      <c r="AH892">
        <f t="shared" si="305"/>
        <v>2.0973628529241841</v>
      </c>
      <c r="AI892" s="53">
        <v>0.7</v>
      </c>
      <c r="AJ892" s="7" t="str">
        <f t="shared" si="290"/>
        <v>hp_9054026</v>
      </c>
      <c r="AK892" s="7" t="s">
        <v>3968</v>
      </c>
      <c r="AL892" s="7">
        <v>770200</v>
      </c>
      <c r="AM892" s="7">
        <f>INT(IF(MOD(Y892,3)=0,INT(AL892*0.55),INT(AL892*0.35)))</f>
        <v>269570</v>
      </c>
      <c r="AN892" s="54">
        <f t="shared" si="294"/>
        <v>1130772</v>
      </c>
      <c r="AO892" s="7" t="str">
        <f t="shared" si="295"/>
        <v>atk_1130772</v>
      </c>
      <c r="AP892" s="7" t="s">
        <v>3973</v>
      </c>
      <c r="AQ892" s="7" t="s">
        <v>3991</v>
      </c>
      <c r="AR892" s="7" t="s">
        <v>3975</v>
      </c>
      <c r="AS892" s="7" t="s">
        <v>3976</v>
      </c>
      <c r="AU892" s="7" t="str">
        <f t="shared" si="296"/>
        <v>hp_9054026;atk_1130772;hit_500000;miss_70;cirt_0;cirtSub_-3500</v>
      </c>
    </row>
    <row r="893" spans="1:47" x14ac:dyDescent="0.2">
      <c r="A893" s="8" t="s">
        <v>3478</v>
      </c>
      <c r="B893" s="6" t="s">
        <v>3967</v>
      </c>
      <c r="C893" s="6">
        <v>1738275</v>
      </c>
      <c r="D893" s="6">
        <v>33202598</v>
      </c>
      <c r="E893" s="6" t="str">
        <f t="shared" si="291"/>
        <v>hp_33202598</v>
      </c>
      <c r="F893" s="7" t="s">
        <v>3968</v>
      </c>
      <c r="G893" s="6">
        <v>6187000</v>
      </c>
      <c r="H893" s="7">
        <f t="shared" si="299"/>
        <v>26084100</v>
      </c>
      <c r="I893" s="7" t="str">
        <f t="shared" si="292"/>
        <v>atk_26084100</v>
      </c>
      <c r="J893" s="7" t="s">
        <v>3973</v>
      </c>
      <c r="K893" s="7" t="s">
        <v>4001</v>
      </c>
      <c r="L893" s="7" t="s">
        <v>3975</v>
      </c>
      <c r="M893" s="7" t="s">
        <v>3976</v>
      </c>
      <c r="O893" s="7" t="str">
        <f t="shared" si="293"/>
        <v>hp_33202598;atk_26084100;hit_500000;miss_120;cirt_0;cirtSub_-3500</v>
      </c>
      <c r="V893" s="7" t="str">
        <f t="shared" si="289"/>
        <v>废弃工厂6-3</v>
      </c>
      <c r="W893" s="7">
        <f t="shared" si="301"/>
        <v>1605</v>
      </c>
      <c r="X893" s="9" t="s">
        <v>1192</v>
      </c>
      <c r="Y893" s="9">
        <v>3</v>
      </c>
      <c r="Z893" s="8">
        <f t="shared" si="297"/>
        <v>4736</v>
      </c>
      <c r="AA893" s="6" t="s">
        <v>3967</v>
      </c>
      <c r="AB893" s="6">
        <v>4323884</v>
      </c>
      <c r="AC893" s="6">
        <f t="shared" si="303"/>
        <v>1.4624999999999999</v>
      </c>
      <c r="AD893" s="6">
        <f t="shared" si="304"/>
        <v>6323680</v>
      </c>
      <c r="AE893" s="6">
        <f t="shared" si="308"/>
        <v>1881408</v>
      </c>
      <c r="AF893" s="6">
        <v>870000</v>
      </c>
      <c r="AG893" s="11">
        <f t="shared" si="306"/>
        <v>9075088</v>
      </c>
      <c r="AH893">
        <f t="shared" si="305"/>
        <v>2.0988278131420732</v>
      </c>
      <c r="AI893" s="53">
        <v>0.7</v>
      </c>
      <c r="AJ893" s="7" t="str">
        <f t="shared" si="290"/>
        <v>hp_9075088</v>
      </c>
      <c r="AK893" s="7" t="s">
        <v>3968</v>
      </c>
      <c r="AL893" s="7">
        <v>771400</v>
      </c>
      <c r="AM893" s="7">
        <f>INT(IF(MOD(Y893,3)=0,INT(AL893*0.55),INT(AL893*0.35)))</f>
        <v>424270</v>
      </c>
      <c r="AN893" s="54">
        <f t="shared" si="294"/>
        <v>1133325</v>
      </c>
      <c r="AO893" s="7" t="str">
        <f t="shared" si="295"/>
        <v>atk_1133325</v>
      </c>
      <c r="AP893" s="7" t="s">
        <v>3973</v>
      </c>
      <c r="AQ893" s="7" t="s">
        <v>3991</v>
      </c>
      <c r="AR893" s="7" t="s">
        <v>3975</v>
      </c>
      <c r="AS893" s="7" t="s">
        <v>3976</v>
      </c>
      <c r="AU893" s="7" t="str">
        <f t="shared" si="296"/>
        <v>hp_9075088;atk_1133325;hit_500000;miss_70;cirt_0;cirtSub_-3500</v>
      </c>
    </row>
    <row r="894" spans="1:47" x14ac:dyDescent="0.2">
      <c r="A894" s="8" t="s">
        <v>3479</v>
      </c>
      <c r="B894" s="6" t="s">
        <v>3967</v>
      </c>
      <c r="C894" s="6">
        <v>1751145</v>
      </c>
      <c r="D894" s="6">
        <v>33361329</v>
      </c>
      <c r="E894" s="6" t="str">
        <f t="shared" si="291"/>
        <v>hp_33361329</v>
      </c>
      <c r="F894" s="7" t="s">
        <v>3968</v>
      </c>
      <c r="G894" s="6">
        <v>6231000</v>
      </c>
      <c r="H894" s="7">
        <f t="shared" si="299"/>
        <v>26338925</v>
      </c>
      <c r="I894" s="7" t="str">
        <f t="shared" si="292"/>
        <v>atk_26338925</v>
      </c>
      <c r="J894" s="7" t="s">
        <v>3973</v>
      </c>
      <c r="K894" s="7" t="s">
        <v>4001</v>
      </c>
      <c r="L894" s="7" t="s">
        <v>3975</v>
      </c>
      <c r="M894" s="7" t="s">
        <v>3976</v>
      </c>
      <c r="O894" s="7" t="str">
        <f t="shared" si="293"/>
        <v>hp_33361329;atk_26338925;hit_500000;miss_120;cirt_0;cirtSub_-3500</v>
      </c>
      <c r="V894" s="7" t="str">
        <f t="shared" si="289"/>
        <v>废弃工厂6-4</v>
      </c>
      <c r="W894" s="7">
        <f t="shared" si="301"/>
        <v>1607</v>
      </c>
      <c r="X894" s="9" t="s">
        <v>1192</v>
      </c>
      <c r="Y894" s="9">
        <v>4</v>
      </c>
      <c r="Z894" s="8">
        <f t="shared" si="297"/>
        <v>4740</v>
      </c>
      <c r="AA894" s="6" t="s">
        <v>3967</v>
      </c>
      <c r="AB894" s="6">
        <v>4330907</v>
      </c>
      <c r="AC894" s="6">
        <f t="shared" si="303"/>
        <v>1.4624999999999999</v>
      </c>
      <c r="AD894" s="6">
        <f t="shared" si="304"/>
        <v>6333951</v>
      </c>
      <c r="AE894" s="6">
        <f t="shared" si="308"/>
        <v>1881408</v>
      </c>
      <c r="AF894" s="6">
        <v>870000</v>
      </c>
      <c r="AG894" s="11">
        <f t="shared" si="306"/>
        <v>9085359</v>
      </c>
      <c r="AH894">
        <f t="shared" si="305"/>
        <v>2.0977959120341305</v>
      </c>
      <c r="AI894" s="53">
        <v>0.7</v>
      </c>
      <c r="AJ894" s="7" t="str">
        <f t="shared" si="290"/>
        <v>hp_9085359</v>
      </c>
      <c r="AK894" s="7" t="s">
        <v>3968</v>
      </c>
      <c r="AL894" s="7">
        <v>772600</v>
      </c>
      <c r="AM894" s="7">
        <f>INT(IF(MOD(Y894,3)=0,INT(AL894*0.55),INT(AL894*0.35)))</f>
        <v>270410</v>
      </c>
      <c r="AN894" s="54">
        <f t="shared" si="294"/>
        <v>1134529</v>
      </c>
      <c r="AO894" s="7" t="str">
        <f t="shared" si="295"/>
        <v>atk_1134529</v>
      </c>
      <c r="AP894" s="7" t="s">
        <v>3973</v>
      </c>
      <c r="AQ894" s="7" t="s">
        <v>3991</v>
      </c>
      <c r="AR894" s="7" t="s">
        <v>3975</v>
      </c>
      <c r="AS894" s="7" t="s">
        <v>3976</v>
      </c>
      <c r="AU894" s="7" t="str">
        <f t="shared" si="296"/>
        <v>hp_9085359;atk_1134529;hit_500000;miss_70;cirt_0;cirtSub_-3500</v>
      </c>
    </row>
    <row r="895" spans="1:47" x14ac:dyDescent="0.2">
      <c r="A895" s="8" t="s">
        <v>3479</v>
      </c>
      <c r="B895" s="6" t="s">
        <v>3967</v>
      </c>
      <c r="C895" s="6">
        <v>1751145</v>
      </c>
      <c r="D895" s="6">
        <v>33422946</v>
      </c>
      <c r="E895" s="6" t="str">
        <f t="shared" si="291"/>
        <v>hp_33422946</v>
      </c>
      <c r="F895" s="7" t="s">
        <v>3968</v>
      </c>
      <c r="G895" s="6">
        <v>6231000</v>
      </c>
      <c r="H895" s="7">
        <f t="shared" si="299"/>
        <v>26338925</v>
      </c>
      <c r="I895" s="7" t="str">
        <f t="shared" si="292"/>
        <v>atk_26338925</v>
      </c>
      <c r="J895" s="7" t="s">
        <v>3973</v>
      </c>
      <c r="K895" s="7" t="s">
        <v>4001</v>
      </c>
      <c r="L895" s="7" t="s">
        <v>3975</v>
      </c>
      <c r="M895" s="7" t="s">
        <v>3976</v>
      </c>
      <c r="O895" s="7" t="str">
        <f t="shared" si="293"/>
        <v>hp_33422946;atk_26338925;hit_500000;miss_120;cirt_0;cirtSub_-3500</v>
      </c>
      <c r="V895" s="7" t="str">
        <f t="shared" si="289"/>
        <v>废弃工厂6-5</v>
      </c>
      <c r="W895" s="7">
        <f t="shared" si="301"/>
        <v>1609</v>
      </c>
      <c r="X895" s="9" t="s">
        <v>1192</v>
      </c>
      <c r="Y895" s="9">
        <v>5</v>
      </c>
      <c r="Z895" s="8">
        <f t="shared" si="297"/>
        <v>4745</v>
      </c>
      <c r="AA895" s="6" t="s">
        <v>3967</v>
      </c>
      <c r="AB895" s="6">
        <v>4337931</v>
      </c>
      <c r="AC895" s="6">
        <f t="shared" si="303"/>
        <v>1.4624999999999999</v>
      </c>
      <c r="AD895" s="6">
        <f t="shared" si="304"/>
        <v>6344224</v>
      </c>
      <c r="AE895" s="6">
        <f t="shared" si="308"/>
        <v>1881408</v>
      </c>
      <c r="AF895" s="6">
        <v>870000</v>
      </c>
      <c r="AG895" s="11">
        <f t="shared" si="306"/>
        <v>9095632</v>
      </c>
      <c r="AH895">
        <f t="shared" si="305"/>
        <v>2.0967673298630154</v>
      </c>
      <c r="AI895" s="53">
        <v>0.7</v>
      </c>
      <c r="AJ895" s="7" t="str">
        <f t="shared" si="290"/>
        <v>hp_9095632</v>
      </c>
      <c r="AK895" s="7" t="s">
        <v>3968</v>
      </c>
      <c r="AL895" s="7">
        <v>773800</v>
      </c>
      <c r="AM895" s="7">
        <f>INT(IF(MOD(Y895,3)=0,INT(AL895*0.55),INT(AL895*0.35)))</f>
        <v>270830</v>
      </c>
      <c r="AN895" s="54">
        <f t="shared" si="294"/>
        <v>1135734</v>
      </c>
      <c r="AO895" s="7" t="str">
        <f t="shared" si="295"/>
        <v>atk_1135734</v>
      </c>
      <c r="AP895" s="7" t="s">
        <v>3973</v>
      </c>
      <c r="AQ895" s="7" t="s">
        <v>3991</v>
      </c>
      <c r="AR895" s="7" t="s">
        <v>3975</v>
      </c>
      <c r="AS895" s="7" t="s">
        <v>3976</v>
      </c>
      <c r="AU895" s="7" t="str">
        <f t="shared" si="296"/>
        <v>hp_9095632;atk_1135734;hit_500000;miss_70;cirt_0;cirtSub_-3500</v>
      </c>
    </row>
    <row r="896" spans="1:47" x14ac:dyDescent="0.2">
      <c r="A896" s="8" t="s">
        <v>3479</v>
      </c>
      <c r="B896" s="6" t="s">
        <v>3967</v>
      </c>
      <c r="C896" s="6">
        <v>1751145</v>
      </c>
      <c r="D896" s="6">
        <v>33484635</v>
      </c>
      <c r="E896" s="6" t="str">
        <f t="shared" si="291"/>
        <v>hp_33484635</v>
      </c>
      <c r="F896" s="7" t="s">
        <v>3968</v>
      </c>
      <c r="G896" s="6">
        <v>6231000</v>
      </c>
      <c r="H896" s="7">
        <f t="shared" si="299"/>
        <v>26338925</v>
      </c>
      <c r="I896" s="7" t="str">
        <f t="shared" si="292"/>
        <v>atk_26338925</v>
      </c>
      <c r="J896" s="7" t="s">
        <v>3973</v>
      </c>
      <c r="K896" s="7" t="s">
        <v>4001</v>
      </c>
      <c r="L896" s="7" t="s">
        <v>3975</v>
      </c>
      <c r="M896" s="7" t="s">
        <v>3976</v>
      </c>
      <c r="O896" s="7" t="str">
        <f t="shared" si="293"/>
        <v>hp_33484635;atk_26338925;hit_500000;miss_120;cirt_0;cirtSub_-3500</v>
      </c>
      <c r="V896" s="7" t="str">
        <f t="shared" si="289"/>
        <v>废弃工厂6-6</v>
      </c>
      <c r="W896" s="7">
        <f t="shared" si="301"/>
        <v>1611</v>
      </c>
      <c r="X896" s="9" t="s">
        <v>1192</v>
      </c>
      <c r="Y896" s="9">
        <v>6</v>
      </c>
      <c r="Z896" s="8">
        <f t="shared" si="297"/>
        <v>4751</v>
      </c>
      <c r="AA896" s="6" t="s">
        <v>3967</v>
      </c>
      <c r="AB896" s="6">
        <v>4344956</v>
      </c>
      <c r="AC896" s="6">
        <f t="shared" si="303"/>
        <v>1.4649999999999999</v>
      </c>
      <c r="AD896" s="6">
        <f t="shared" si="304"/>
        <v>6365360</v>
      </c>
      <c r="AE896" s="6">
        <f t="shared" si="308"/>
        <v>1881408</v>
      </c>
      <c r="AF896" s="6">
        <v>870000</v>
      </c>
      <c r="AG896" s="11">
        <f t="shared" si="306"/>
        <v>9116768</v>
      </c>
      <c r="AH896">
        <f t="shared" si="305"/>
        <v>2.0982417313316866</v>
      </c>
      <c r="AI896" s="53">
        <v>0.7</v>
      </c>
      <c r="AJ896" s="7" t="str">
        <f t="shared" si="290"/>
        <v>hp_9116768</v>
      </c>
      <c r="AK896" s="7" t="s">
        <v>3968</v>
      </c>
      <c r="AL896" s="7">
        <v>775000</v>
      </c>
      <c r="AM896" s="7">
        <f>INT(IF(MOD(Y896,3)=0,INT(AL896*0.55),INT(AL896*0.35)))</f>
        <v>426250</v>
      </c>
      <c r="AN896" s="54">
        <f t="shared" si="294"/>
        <v>1138296</v>
      </c>
      <c r="AO896" s="7" t="str">
        <f t="shared" si="295"/>
        <v>atk_1138296</v>
      </c>
      <c r="AP896" s="7" t="s">
        <v>3973</v>
      </c>
      <c r="AQ896" s="7" t="s">
        <v>3991</v>
      </c>
      <c r="AR896" s="7" t="s">
        <v>3975</v>
      </c>
      <c r="AS896" s="7" t="s">
        <v>3976</v>
      </c>
      <c r="AU896" s="7" t="str">
        <f t="shared" si="296"/>
        <v>hp_9116768;atk_1138296;hit_500000;miss_70;cirt_0;cirtSub_-3500</v>
      </c>
    </row>
    <row r="897" spans="1:47" x14ac:dyDescent="0.2">
      <c r="A897" s="8" t="s">
        <v>3480</v>
      </c>
      <c r="B897" s="6" t="s">
        <v>3967</v>
      </c>
      <c r="C897" s="6">
        <v>1764015</v>
      </c>
      <c r="D897" s="6">
        <v>33644068</v>
      </c>
      <c r="E897" s="6" t="str">
        <f t="shared" si="291"/>
        <v>hp_33644068</v>
      </c>
      <c r="F897" s="7" t="s">
        <v>3968</v>
      </c>
      <c r="G897" s="6">
        <v>6275000</v>
      </c>
      <c r="H897" s="7">
        <f t="shared" si="299"/>
        <v>26594768</v>
      </c>
      <c r="I897" s="7" t="str">
        <f t="shared" si="292"/>
        <v>atk_26594768</v>
      </c>
      <c r="J897" s="7" t="s">
        <v>3973</v>
      </c>
      <c r="K897" s="7" t="s">
        <v>4001</v>
      </c>
      <c r="L897" s="7" t="s">
        <v>3975</v>
      </c>
      <c r="M897" s="7" t="s">
        <v>3976</v>
      </c>
      <c r="O897" s="7" t="str">
        <f t="shared" si="293"/>
        <v>hp_33644068;atk_26594768;hit_500000;miss_120;cirt_0;cirtSub_-3500</v>
      </c>
      <c r="V897" s="7" t="str">
        <f t="shared" ref="V897:V960" si="311">X897&amp;"-"&amp;Y897</f>
        <v>废弃工厂6-7</v>
      </c>
      <c r="W897" s="7">
        <f t="shared" si="301"/>
        <v>1613</v>
      </c>
      <c r="X897" s="9" t="s">
        <v>1192</v>
      </c>
      <c r="Y897" s="9">
        <v>7</v>
      </c>
      <c r="Z897" s="8">
        <f t="shared" si="297"/>
        <v>4758</v>
      </c>
      <c r="AA897" s="6" t="s">
        <v>3967</v>
      </c>
      <c r="AB897" s="6">
        <v>4351981</v>
      </c>
      <c r="AC897" s="6">
        <f t="shared" si="303"/>
        <v>1.4649999999999999</v>
      </c>
      <c r="AD897" s="6">
        <f t="shared" si="304"/>
        <v>6375652</v>
      </c>
      <c r="AE897" s="6">
        <f t="shared" si="308"/>
        <v>1881408</v>
      </c>
      <c r="AF897" s="6">
        <v>870000</v>
      </c>
      <c r="AG897" s="11">
        <f t="shared" si="306"/>
        <v>9127060</v>
      </c>
      <c r="AH897">
        <f t="shared" si="305"/>
        <v>2.0972196340011595</v>
      </c>
      <c r="AI897" s="53">
        <v>0.7</v>
      </c>
      <c r="AJ897" s="7" t="str">
        <f t="shared" ref="AJ897:AJ960" si="312">AA897&amp;"_"&amp;AG897</f>
        <v>hp_9127060</v>
      </c>
      <c r="AK897" s="7" t="s">
        <v>3968</v>
      </c>
      <c r="AL897" s="7">
        <v>776200</v>
      </c>
      <c r="AM897" s="7">
        <f>INT(IF(MOD(Y897,3)=0,INT(AL897*0.55),INT(AL897*0.35)))</f>
        <v>271670</v>
      </c>
      <c r="AN897" s="54">
        <f t="shared" si="294"/>
        <v>1139503</v>
      </c>
      <c r="AO897" s="7" t="str">
        <f t="shared" si="295"/>
        <v>atk_1139503</v>
      </c>
      <c r="AP897" s="7" t="s">
        <v>3973</v>
      </c>
      <c r="AQ897" s="7" t="s">
        <v>3991</v>
      </c>
      <c r="AR897" s="7" t="s">
        <v>3975</v>
      </c>
      <c r="AS897" s="7" t="s">
        <v>3976</v>
      </c>
      <c r="AU897" s="7" t="str">
        <f t="shared" si="296"/>
        <v>hp_9127060;atk_1139503;hit_500000;miss_70;cirt_0;cirtSub_-3500</v>
      </c>
    </row>
    <row r="898" spans="1:47" x14ac:dyDescent="0.2">
      <c r="A898" s="8" t="s">
        <v>3480</v>
      </c>
      <c r="B898" s="6" t="s">
        <v>3967</v>
      </c>
      <c r="C898" s="6">
        <v>1764015</v>
      </c>
      <c r="D898" s="6">
        <v>33705943</v>
      </c>
      <c r="E898" s="6" t="str">
        <f t="shared" ref="E898:E961" si="313">B898&amp;"_"&amp;D898</f>
        <v>hp_33705943</v>
      </c>
      <c r="F898" s="7" t="s">
        <v>3968</v>
      </c>
      <c r="G898" s="6">
        <v>6275000</v>
      </c>
      <c r="H898" s="7">
        <f t="shared" si="299"/>
        <v>26594768</v>
      </c>
      <c r="I898" s="7" t="str">
        <f t="shared" ref="I898:I961" si="314">F898&amp;"_"&amp;H898</f>
        <v>atk_26594768</v>
      </c>
      <c r="J898" s="7" t="s">
        <v>3973</v>
      </c>
      <c r="K898" s="7" t="s">
        <v>4001</v>
      </c>
      <c r="L898" s="7" t="s">
        <v>3975</v>
      </c>
      <c r="M898" s="7" t="s">
        <v>3976</v>
      </c>
      <c r="O898" s="7" t="str">
        <f t="shared" ref="O898:O961" si="315">E898&amp;";"&amp;I898&amp;";"&amp;J898&amp;";"&amp;K898&amp;";"&amp;L898&amp;";"&amp;M898</f>
        <v>hp_33705943;atk_26594768;hit_500000;miss_120;cirt_0;cirtSub_-3500</v>
      </c>
      <c r="V898" s="7" t="str">
        <f t="shared" si="311"/>
        <v>废弃工厂6-8</v>
      </c>
      <c r="W898" s="7">
        <f t="shared" si="301"/>
        <v>1615</v>
      </c>
      <c r="X898" s="9" t="s">
        <v>1192</v>
      </c>
      <c r="Y898" s="9">
        <v>8</v>
      </c>
      <c r="Z898" s="8">
        <f t="shared" si="297"/>
        <v>4766</v>
      </c>
      <c r="AA898" s="6" t="s">
        <v>3967</v>
      </c>
      <c r="AB898" s="6">
        <v>4359008</v>
      </c>
      <c r="AC898" s="6">
        <f t="shared" si="303"/>
        <v>1.4649999999999999</v>
      </c>
      <c r="AD898" s="6">
        <f t="shared" si="304"/>
        <v>6385946</v>
      </c>
      <c r="AE898" s="6">
        <f t="shared" si="308"/>
        <v>1881408</v>
      </c>
      <c r="AF898" s="6">
        <v>870000</v>
      </c>
      <c r="AG898" s="11">
        <f t="shared" si="306"/>
        <v>9137354</v>
      </c>
      <c r="AH898">
        <f t="shared" si="305"/>
        <v>2.0962003281480559</v>
      </c>
      <c r="AI898" s="53">
        <v>0.7</v>
      </c>
      <c r="AJ898" s="7" t="str">
        <f t="shared" si="312"/>
        <v>hp_9137354</v>
      </c>
      <c r="AK898" s="7" t="s">
        <v>3968</v>
      </c>
      <c r="AL898" s="7">
        <v>777400</v>
      </c>
      <c r="AM898" s="7">
        <f>INT(IF(MOD(Y898,3)=0,INT(AL898*0.55),INT(AL898*0.35)))</f>
        <v>272090</v>
      </c>
      <c r="AN898" s="54">
        <f t="shared" ref="AN898:AN961" si="316">INT(AL898*AI898*AH898)</f>
        <v>1140710</v>
      </c>
      <c r="AO898" s="7" t="str">
        <f t="shared" ref="AO898:AO961" si="317">AK898&amp;"_"&amp;AN898</f>
        <v>atk_1140710</v>
      </c>
      <c r="AP898" s="7" t="s">
        <v>3973</v>
      </c>
      <c r="AQ898" s="7" t="s">
        <v>3991</v>
      </c>
      <c r="AR898" s="7" t="s">
        <v>3975</v>
      </c>
      <c r="AS898" s="7" t="s">
        <v>3976</v>
      </c>
      <c r="AU898" s="7" t="str">
        <f t="shared" ref="AU898:AU961" si="318">AJ898&amp;";"&amp;AO898&amp;";"&amp;AP898&amp;";"&amp;AQ898&amp;";"&amp;AR898&amp;";"&amp;AS898</f>
        <v>hp_9137354;atk_1140710;hit_500000;miss_70;cirt_0;cirtSub_-3500</v>
      </c>
    </row>
    <row r="899" spans="1:47" x14ac:dyDescent="0.2">
      <c r="A899" s="8" t="s">
        <v>3480</v>
      </c>
      <c r="B899" s="6" t="s">
        <v>3967</v>
      </c>
      <c r="C899" s="6">
        <v>1764015</v>
      </c>
      <c r="D899" s="6">
        <v>33767893</v>
      </c>
      <c r="E899" s="6" t="str">
        <f t="shared" si="313"/>
        <v>hp_33767893</v>
      </c>
      <c r="F899" s="7" t="s">
        <v>3968</v>
      </c>
      <c r="G899" s="6">
        <v>6275000</v>
      </c>
      <c r="H899" s="7">
        <f t="shared" si="299"/>
        <v>26594768</v>
      </c>
      <c r="I899" s="7" t="str">
        <f t="shared" si="314"/>
        <v>atk_26594768</v>
      </c>
      <c r="J899" s="7" t="s">
        <v>3973</v>
      </c>
      <c r="K899" s="7" t="s">
        <v>4001</v>
      </c>
      <c r="L899" s="7" t="s">
        <v>3975</v>
      </c>
      <c r="M899" s="7" t="s">
        <v>3976</v>
      </c>
      <c r="O899" s="7" t="str">
        <f t="shared" si="315"/>
        <v>hp_33767893;atk_26594768;hit_500000;miss_120;cirt_0;cirtSub_-3500</v>
      </c>
      <c r="V899" s="7" t="str">
        <f t="shared" si="311"/>
        <v>废弃工厂6-9</v>
      </c>
      <c r="W899" s="7">
        <f t="shared" si="301"/>
        <v>1617</v>
      </c>
      <c r="X899" s="9" t="s">
        <v>1192</v>
      </c>
      <c r="Y899" s="9">
        <v>9</v>
      </c>
      <c r="Z899" s="8">
        <f t="shared" ref="Z899:Z962" si="319">Y899+Z898</f>
        <v>4775</v>
      </c>
      <c r="AA899" s="6" t="s">
        <v>3967</v>
      </c>
      <c r="AB899" s="6">
        <v>4366036</v>
      </c>
      <c r="AC899" s="6">
        <f t="shared" si="303"/>
        <v>1.4675</v>
      </c>
      <c r="AD899" s="6">
        <f t="shared" si="304"/>
        <v>6407157</v>
      </c>
      <c r="AE899" s="6">
        <f t="shared" si="308"/>
        <v>1881408</v>
      </c>
      <c r="AF899" s="6">
        <v>870000</v>
      </c>
      <c r="AG899" s="11">
        <f t="shared" si="306"/>
        <v>9158565</v>
      </c>
      <c r="AH899">
        <f t="shared" si="305"/>
        <v>2.0976842609634918</v>
      </c>
      <c r="AI899" s="53">
        <v>0.7</v>
      </c>
      <c r="AJ899" s="7" t="str">
        <f t="shared" si="312"/>
        <v>hp_9158565</v>
      </c>
      <c r="AK899" s="7" t="s">
        <v>3968</v>
      </c>
      <c r="AL899" s="7">
        <v>778600</v>
      </c>
      <c r="AM899" s="7">
        <f>INT(IF(MOD(Y899,3)=0,INT(AL899*0.55),INT(AL899*0.35)))</f>
        <v>428230</v>
      </c>
      <c r="AN899" s="54">
        <f t="shared" si="316"/>
        <v>1143279</v>
      </c>
      <c r="AO899" s="7" t="str">
        <f t="shared" si="317"/>
        <v>atk_1143279</v>
      </c>
      <c r="AP899" s="7" t="s">
        <v>3973</v>
      </c>
      <c r="AQ899" s="7" t="s">
        <v>3991</v>
      </c>
      <c r="AR899" s="7" t="s">
        <v>3975</v>
      </c>
      <c r="AS899" s="7" t="s">
        <v>3976</v>
      </c>
      <c r="AU899" s="7" t="str">
        <f t="shared" si="318"/>
        <v>hp_9158565;atk_1143279;hit_500000;miss_70;cirt_0;cirtSub_-3500</v>
      </c>
    </row>
    <row r="900" spans="1:47" s="12" customFormat="1" x14ac:dyDescent="0.2">
      <c r="A900" s="8" t="s">
        <v>3481</v>
      </c>
      <c r="B900" s="6" t="s">
        <v>3967</v>
      </c>
      <c r="C900" s="6">
        <v>1776885</v>
      </c>
      <c r="D900" s="6">
        <v>33928022</v>
      </c>
      <c r="E900" s="6" t="str">
        <f t="shared" si="313"/>
        <v>hp_33928022</v>
      </c>
      <c r="F900" s="7" t="s">
        <v>3968</v>
      </c>
      <c r="G900" s="6">
        <v>6319000</v>
      </c>
      <c r="H900" s="7">
        <f t="shared" si="299"/>
        <v>26851630</v>
      </c>
      <c r="I900" s="7" t="str">
        <f t="shared" si="314"/>
        <v>atk_26851630</v>
      </c>
      <c r="J900" s="7" t="s">
        <v>3973</v>
      </c>
      <c r="K900" s="7" t="s">
        <v>4001</v>
      </c>
      <c r="L900" s="7" t="s">
        <v>3975</v>
      </c>
      <c r="M900" s="7" t="s">
        <v>3976</v>
      </c>
      <c r="N900" s="7"/>
      <c r="O900" s="7" t="str">
        <f t="shared" si="315"/>
        <v>hp_33928022;atk_26851630;hit_500000;miss_120;cirt_0;cirtSub_-3500</v>
      </c>
      <c r="P900" s="7"/>
      <c r="Q900" s="7"/>
      <c r="R900" s="7"/>
      <c r="S900" s="7"/>
      <c r="T900" s="7"/>
      <c r="V900" s="12" t="str">
        <f t="shared" si="311"/>
        <v>废弃工厂6-10</v>
      </c>
      <c r="W900" s="12">
        <f t="shared" si="301"/>
        <v>1619</v>
      </c>
      <c r="X900" s="5" t="s">
        <v>1192</v>
      </c>
      <c r="Y900" s="5">
        <v>10</v>
      </c>
      <c r="Z900" s="5">
        <f t="shared" si="319"/>
        <v>4785</v>
      </c>
      <c r="AA900" s="11" t="s">
        <v>3967</v>
      </c>
      <c r="AB900" s="11">
        <v>4373064</v>
      </c>
      <c r="AC900" s="11">
        <f t="shared" si="303"/>
        <v>1.4675</v>
      </c>
      <c r="AD900" s="11">
        <f t="shared" si="304"/>
        <v>6417471</v>
      </c>
      <c r="AE900" s="6">
        <f t="shared" si="308"/>
        <v>1881408</v>
      </c>
      <c r="AF900" s="11">
        <v>870000</v>
      </c>
      <c r="AG900" s="11">
        <f t="shared" si="306"/>
        <v>9168879</v>
      </c>
      <c r="AH900">
        <f t="shared" si="305"/>
        <v>2.0966715785545329</v>
      </c>
      <c r="AI900" s="53">
        <v>0.7</v>
      </c>
      <c r="AJ900" s="7" t="str">
        <f t="shared" si="312"/>
        <v>hp_9168879</v>
      </c>
      <c r="AK900" s="12" t="s">
        <v>3968</v>
      </c>
      <c r="AL900" s="12">
        <v>779800</v>
      </c>
      <c r="AM900" s="7">
        <f>INT(IF(MOD(Y900,3)=0,INT(AL900*0.55),INT(AL900*0.35)))</f>
        <v>272930</v>
      </c>
      <c r="AN900" s="54">
        <f t="shared" si="316"/>
        <v>1144489</v>
      </c>
      <c r="AO900" s="7" t="str">
        <f t="shared" si="317"/>
        <v>atk_1144489</v>
      </c>
      <c r="AP900" s="12" t="s">
        <v>3973</v>
      </c>
      <c r="AQ900" s="12" t="s">
        <v>3991</v>
      </c>
      <c r="AR900" s="12" t="s">
        <v>3975</v>
      </c>
      <c r="AS900" s="12" t="s">
        <v>3976</v>
      </c>
      <c r="AU900" s="12" t="str">
        <f t="shared" si="318"/>
        <v>hp_9168879;atk_1144489;hit_500000;miss_70;cirt_0;cirtSub_-3500</v>
      </c>
    </row>
    <row r="901" spans="1:47" x14ac:dyDescent="0.2">
      <c r="A901" s="8" t="s">
        <v>3481</v>
      </c>
      <c r="B901" s="6" t="s">
        <v>3967</v>
      </c>
      <c r="C901" s="6">
        <v>1776885</v>
      </c>
      <c r="D901" s="6">
        <v>33990162</v>
      </c>
      <c r="E901" s="6" t="str">
        <f t="shared" si="313"/>
        <v>hp_33990162</v>
      </c>
      <c r="F901" s="7" t="s">
        <v>3968</v>
      </c>
      <c r="G901" s="6">
        <v>6319000</v>
      </c>
      <c r="H901" s="7">
        <f t="shared" si="299"/>
        <v>26851630</v>
      </c>
      <c r="I901" s="7" t="str">
        <f t="shared" si="314"/>
        <v>atk_26851630</v>
      </c>
      <c r="J901" s="7" t="s">
        <v>3973</v>
      </c>
      <c r="K901" s="7" t="s">
        <v>4001</v>
      </c>
      <c r="L901" s="7" t="s">
        <v>3975</v>
      </c>
      <c r="M901" s="7" t="s">
        <v>3976</v>
      </c>
      <c r="O901" s="7" t="str">
        <f t="shared" si="315"/>
        <v>hp_33990162;atk_26851630;hit_500000;miss_120;cirt_0;cirtSub_-3500</v>
      </c>
      <c r="V901" s="7" t="str">
        <f t="shared" si="311"/>
        <v>废弃工厂7-1</v>
      </c>
      <c r="W901" s="7">
        <f t="shared" si="301"/>
        <v>1621</v>
      </c>
      <c r="X901" s="9" t="s">
        <v>1193</v>
      </c>
      <c r="Y901" s="9">
        <v>1</v>
      </c>
      <c r="Z901" s="8">
        <f t="shared" si="319"/>
        <v>4786</v>
      </c>
      <c r="AA901" s="6" t="s">
        <v>3967</v>
      </c>
      <c r="AB901" s="6">
        <v>4380093</v>
      </c>
      <c r="AC901" s="6">
        <f t="shared" si="303"/>
        <v>1.47</v>
      </c>
      <c r="AD901" s="6">
        <f t="shared" si="304"/>
        <v>6438736</v>
      </c>
      <c r="AE901" s="6">
        <f t="shared" ref="AE901" si="320">IF(MOD(Y901,1)=0,INT(AD900*0.3),0)</f>
        <v>1925241</v>
      </c>
      <c r="AF901" s="6">
        <v>870000</v>
      </c>
      <c r="AG901" s="11">
        <f t="shared" si="306"/>
        <v>9233977</v>
      </c>
      <c r="AH901">
        <f t="shared" si="305"/>
        <v>2.1081691644446821</v>
      </c>
      <c r="AI901" s="53">
        <v>0.7</v>
      </c>
      <c r="AJ901" s="7" t="str">
        <f t="shared" si="312"/>
        <v>hp_9233977</v>
      </c>
      <c r="AK901" s="7" t="s">
        <v>3968</v>
      </c>
      <c r="AL901" s="7">
        <v>781000</v>
      </c>
      <c r="AM901" s="7">
        <f>INT(IF(MOD(Y901,3)=0,INT(AL901*0.55),INT(AL901*0.35)))</f>
        <v>273350</v>
      </c>
      <c r="AN901" s="54">
        <f t="shared" si="316"/>
        <v>1152536</v>
      </c>
      <c r="AO901" s="7" t="str">
        <f t="shared" si="317"/>
        <v>atk_1152536</v>
      </c>
      <c r="AP901" s="7" t="s">
        <v>3973</v>
      </c>
      <c r="AQ901" s="7" t="s">
        <v>3991</v>
      </c>
      <c r="AR901" s="7" t="s">
        <v>3975</v>
      </c>
      <c r="AS901" s="7" t="s">
        <v>3976</v>
      </c>
      <c r="AU901" s="7" t="str">
        <f t="shared" si="318"/>
        <v>hp_9233977;atk_1152536;hit_500000;miss_70;cirt_0;cirtSub_-3500</v>
      </c>
    </row>
    <row r="902" spans="1:47" x14ac:dyDescent="0.2">
      <c r="A902" s="8" t="s">
        <v>3481</v>
      </c>
      <c r="B902" s="6" t="s">
        <v>3967</v>
      </c>
      <c r="C902" s="6">
        <v>1776885</v>
      </c>
      <c r="D902" s="6">
        <v>34052373</v>
      </c>
      <c r="E902" s="6" t="str">
        <f t="shared" si="313"/>
        <v>hp_34052373</v>
      </c>
      <c r="F902" s="7" t="s">
        <v>3968</v>
      </c>
      <c r="G902" s="6">
        <v>6319000</v>
      </c>
      <c r="H902" s="7">
        <f t="shared" si="299"/>
        <v>26851630</v>
      </c>
      <c r="I902" s="7" t="str">
        <f t="shared" si="314"/>
        <v>atk_26851630</v>
      </c>
      <c r="J902" s="7" t="s">
        <v>3973</v>
      </c>
      <c r="K902" s="7" t="s">
        <v>4001</v>
      </c>
      <c r="L902" s="7" t="s">
        <v>3975</v>
      </c>
      <c r="M902" s="7" t="s">
        <v>3976</v>
      </c>
      <c r="O902" s="7" t="str">
        <f t="shared" si="315"/>
        <v>hp_34052373;atk_26851630;hit_500000;miss_120;cirt_0;cirtSub_-3500</v>
      </c>
      <c r="V902" s="7" t="str">
        <f t="shared" si="311"/>
        <v>废弃工厂7-2</v>
      </c>
      <c r="W902" s="7">
        <f t="shared" si="301"/>
        <v>1623</v>
      </c>
      <c r="X902" s="9" t="s">
        <v>1193</v>
      </c>
      <c r="Y902" s="9">
        <v>2</v>
      </c>
      <c r="Z902" s="8">
        <f t="shared" si="319"/>
        <v>4788</v>
      </c>
      <c r="AA902" s="6" t="s">
        <v>3967</v>
      </c>
      <c r="AB902" s="6">
        <v>4387124</v>
      </c>
      <c r="AC902" s="6">
        <f t="shared" si="303"/>
        <v>1.47</v>
      </c>
      <c r="AD902" s="6">
        <f t="shared" si="304"/>
        <v>6449072</v>
      </c>
      <c r="AE902" s="6">
        <f t="shared" si="308"/>
        <v>1925241</v>
      </c>
      <c r="AF902" s="6">
        <v>870000</v>
      </c>
      <c r="AG902" s="11">
        <f t="shared" si="306"/>
        <v>9244313</v>
      </c>
      <c r="AH902">
        <f t="shared" si="305"/>
        <v>2.1071465041790476</v>
      </c>
      <c r="AI902" s="53">
        <v>0.7</v>
      </c>
      <c r="AJ902" s="7" t="str">
        <f t="shared" si="312"/>
        <v>hp_9244313</v>
      </c>
      <c r="AK902" s="7" t="s">
        <v>3968</v>
      </c>
      <c r="AL902" s="7">
        <v>782200</v>
      </c>
      <c r="AM902" s="7">
        <f>INT(IF(MOD(Y902,3)=0,INT(AL902*0.55),INT(AL902*0.35)))</f>
        <v>273770</v>
      </c>
      <c r="AN902" s="54">
        <f t="shared" si="316"/>
        <v>1153746</v>
      </c>
      <c r="AO902" s="7" t="str">
        <f t="shared" si="317"/>
        <v>atk_1153746</v>
      </c>
      <c r="AP902" s="7" t="s">
        <v>3973</v>
      </c>
      <c r="AQ902" s="7" t="s">
        <v>3991</v>
      </c>
      <c r="AR902" s="7" t="s">
        <v>3975</v>
      </c>
      <c r="AS902" s="7" t="s">
        <v>3976</v>
      </c>
      <c r="AU902" s="7" t="str">
        <f t="shared" si="318"/>
        <v>hp_9244313;atk_1153746;hit_500000;miss_70;cirt_0;cirtSub_-3500</v>
      </c>
    </row>
    <row r="903" spans="1:47" x14ac:dyDescent="0.2">
      <c r="A903" s="8" t="s">
        <v>3482</v>
      </c>
      <c r="B903" s="6" t="s">
        <v>3967</v>
      </c>
      <c r="C903" s="6">
        <v>1789755</v>
      </c>
      <c r="D903" s="6">
        <v>34213202</v>
      </c>
      <c r="E903" s="6" t="str">
        <f t="shared" si="313"/>
        <v>hp_34213202</v>
      </c>
      <c r="F903" s="7" t="s">
        <v>3968</v>
      </c>
      <c r="G903" s="6">
        <v>6363000</v>
      </c>
      <c r="H903" s="7">
        <f t="shared" si="299"/>
        <v>27109511</v>
      </c>
      <c r="I903" s="7" t="str">
        <f t="shared" si="314"/>
        <v>atk_27109511</v>
      </c>
      <c r="J903" s="7" t="s">
        <v>3973</v>
      </c>
      <c r="K903" s="7" t="s">
        <v>4001</v>
      </c>
      <c r="L903" s="7" t="s">
        <v>3975</v>
      </c>
      <c r="M903" s="7" t="s">
        <v>3976</v>
      </c>
      <c r="O903" s="7" t="str">
        <f t="shared" si="315"/>
        <v>hp_34213202;atk_27109511;hit_500000;miss_120;cirt_0;cirtSub_-3500</v>
      </c>
      <c r="V903" s="7" t="str">
        <f t="shared" si="311"/>
        <v>废弃工厂7-3</v>
      </c>
      <c r="W903" s="7">
        <f t="shared" si="301"/>
        <v>1625</v>
      </c>
      <c r="X903" s="9" t="s">
        <v>1193</v>
      </c>
      <c r="Y903" s="9">
        <v>3</v>
      </c>
      <c r="Z903" s="8">
        <f t="shared" si="319"/>
        <v>4791</v>
      </c>
      <c r="AA903" s="6" t="s">
        <v>3967</v>
      </c>
      <c r="AB903" s="6">
        <v>4394155</v>
      </c>
      <c r="AC903" s="6">
        <f t="shared" si="303"/>
        <v>1.4724999999999999</v>
      </c>
      <c r="AD903" s="6">
        <f t="shared" si="304"/>
        <v>6470393</v>
      </c>
      <c r="AE903" s="6">
        <f t="shared" si="308"/>
        <v>1925241</v>
      </c>
      <c r="AF903" s="6">
        <v>870000</v>
      </c>
      <c r="AG903" s="11">
        <f t="shared" si="306"/>
        <v>9265634</v>
      </c>
      <c r="AH903">
        <f t="shared" si="305"/>
        <v>2.1086270284047788</v>
      </c>
      <c r="AI903" s="53">
        <v>0.7</v>
      </c>
      <c r="AJ903" s="7" t="str">
        <f t="shared" si="312"/>
        <v>hp_9265634</v>
      </c>
      <c r="AK903" s="7" t="s">
        <v>3968</v>
      </c>
      <c r="AL903" s="7">
        <v>783400</v>
      </c>
      <c r="AM903" s="7">
        <f>INT(IF(MOD(Y903,3)=0,INT(AL903*0.55),INT(AL903*0.35)))</f>
        <v>430870</v>
      </c>
      <c r="AN903" s="54">
        <f t="shared" si="316"/>
        <v>1156328</v>
      </c>
      <c r="AO903" s="7" t="str">
        <f t="shared" si="317"/>
        <v>atk_1156328</v>
      </c>
      <c r="AP903" s="7" t="s">
        <v>3973</v>
      </c>
      <c r="AQ903" s="7" t="s">
        <v>3991</v>
      </c>
      <c r="AR903" s="7" t="s">
        <v>3975</v>
      </c>
      <c r="AS903" s="7" t="s">
        <v>3976</v>
      </c>
      <c r="AU903" s="7" t="str">
        <f t="shared" si="318"/>
        <v>hp_9265634;atk_1156328;hit_500000;miss_70;cirt_0;cirtSub_-3500</v>
      </c>
    </row>
    <row r="904" spans="1:47" x14ac:dyDescent="0.2">
      <c r="A904" s="8" t="s">
        <v>3482</v>
      </c>
      <c r="B904" s="6" t="s">
        <v>3967</v>
      </c>
      <c r="C904" s="6">
        <v>1789755</v>
      </c>
      <c r="D904" s="6">
        <v>34275608</v>
      </c>
      <c r="E904" s="6" t="str">
        <f t="shared" si="313"/>
        <v>hp_34275608</v>
      </c>
      <c r="F904" s="7" t="s">
        <v>3968</v>
      </c>
      <c r="G904" s="6">
        <v>6363000</v>
      </c>
      <c r="H904" s="7">
        <f t="shared" si="299"/>
        <v>27109511</v>
      </c>
      <c r="I904" s="7" t="str">
        <f t="shared" si="314"/>
        <v>atk_27109511</v>
      </c>
      <c r="J904" s="7" t="s">
        <v>3973</v>
      </c>
      <c r="K904" s="7" t="s">
        <v>4001</v>
      </c>
      <c r="L904" s="7" t="s">
        <v>3975</v>
      </c>
      <c r="M904" s="7" t="s">
        <v>3976</v>
      </c>
      <c r="O904" s="7" t="str">
        <f t="shared" si="315"/>
        <v>hp_34275608;atk_27109511;hit_500000;miss_120;cirt_0;cirtSub_-3500</v>
      </c>
      <c r="V904" s="7" t="str">
        <f t="shared" si="311"/>
        <v>废弃工厂7-4</v>
      </c>
      <c r="W904" s="7">
        <f t="shared" si="301"/>
        <v>1627</v>
      </c>
      <c r="X904" s="9" t="s">
        <v>1193</v>
      </c>
      <c r="Y904" s="9">
        <v>4</v>
      </c>
      <c r="Z904" s="8">
        <f t="shared" si="319"/>
        <v>4795</v>
      </c>
      <c r="AA904" s="6" t="s">
        <v>3967</v>
      </c>
      <c r="AB904" s="6">
        <v>4401187</v>
      </c>
      <c r="AC904" s="6">
        <f t="shared" si="303"/>
        <v>1.4724999999999999</v>
      </c>
      <c r="AD904" s="6">
        <f t="shared" si="304"/>
        <v>6480747</v>
      </c>
      <c r="AE904" s="6">
        <f t="shared" si="308"/>
        <v>1925241</v>
      </c>
      <c r="AF904" s="6">
        <v>870000</v>
      </c>
      <c r="AG904" s="11">
        <f t="shared" si="306"/>
        <v>9275988</v>
      </c>
      <c r="AH904">
        <f t="shared" si="305"/>
        <v>2.1076105150724112</v>
      </c>
      <c r="AI904" s="53">
        <v>0.7</v>
      </c>
      <c r="AJ904" s="7" t="str">
        <f t="shared" si="312"/>
        <v>hp_9275988</v>
      </c>
      <c r="AK904" s="7" t="s">
        <v>3968</v>
      </c>
      <c r="AL904" s="7">
        <v>784600</v>
      </c>
      <c r="AM904" s="7">
        <f>INT(IF(MOD(Y904,3)=0,INT(AL904*0.55),INT(AL904*0.35)))</f>
        <v>274610</v>
      </c>
      <c r="AN904" s="54">
        <f t="shared" si="316"/>
        <v>1157541</v>
      </c>
      <c r="AO904" s="7" t="str">
        <f t="shared" si="317"/>
        <v>atk_1157541</v>
      </c>
      <c r="AP904" s="7" t="s">
        <v>3973</v>
      </c>
      <c r="AQ904" s="7" t="s">
        <v>3991</v>
      </c>
      <c r="AR904" s="7" t="s">
        <v>3975</v>
      </c>
      <c r="AS904" s="7" t="s">
        <v>3976</v>
      </c>
      <c r="AU904" s="7" t="str">
        <f t="shared" si="318"/>
        <v>hp_9275988;atk_1157541;hit_500000;miss_70;cirt_0;cirtSub_-3500</v>
      </c>
    </row>
    <row r="905" spans="1:47" x14ac:dyDescent="0.2">
      <c r="A905" s="8" t="s">
        <v>3482</v>
      </c>
      <c r="B905" s="6" t="s">
        <v>3967</v>
      </c>
      <c r="C905" s="6">
        <v>1789755</v>
      </c>
      <c r="D905" s="6">
        <v>34338086</v>
      </c>
      <c r="E905" s="6" t="str">
        <f t="shared" si="313"/>
        <v>hp_34338086</v>
      </c>
      <c r="F905" s="7" t="s">
        <v>3968</v>
      </c>
      <c r="G905" s="6">
        <v>6363000</v>
      </c>
      <c r="H905" s="7">
        <f t="shared" si="299"/>
        <v>27109511</v>
      </c>
      <c r="I905" s="7" t="str">
        <f t="shared" si="314"/>
        <v>atk_27109511</v>
      </c>
      <c r="J905" s="7" t="s">
        <v>3973</v>
      </c>
      <c r="K905" s="7" t="s">
        <v>4001</v>
      </c>
      <c r="L905" s="7" t="s">
        <v>3975</v>
      </c>
      <c r="M905" s="7" t="s">
        <v>3976</v>
      </c>
      <c r="O905" s="7" t="str">
        <f t="shared" si="315"/>
        <v>hp_34338086;atk_27109511;hit_500000;miss_120;cirt_0;cirtSub_-3500</v>
      </c>
      <c r="V905" s="7" t="str">
        <f t="shared" si="311"/>
        <v>废弃工厂7-5</v>
      </c>
      <c r="W905" s="7">
        <f t="shared" si="301"/>
        <v>1629</v>
      </c>
      <c r="X905" s="9" t="s">
        <v>1193</v>
      </c>
      <c r="Y905" s="9">
        <v>5</v>
      </c>
      <c r="Z905" s="8">
        <f t="shared" si="319"/>
        <v>4800</v>
      </c>
      <c r="AA905" s="6" t="s">
        <v>3967</v>
      </c>
      <c r="AB905" s="6">
        <v>4408220</v>
      </c>
      <c r="AC905" s="6">
        <f t="shared" si="303"/>
        <v>1.4724999999999999</v>
      </c>
      <c r="AD905" s="6">
        <f t="shared" si="304"/>
        <v>6491103</v>
      </c>
      <c r="AE905" s="6">
        <f t="shared" si="308"/>
        <v>1925241</v>
      </c>
      <c r="AF905" s="6">
        <v>870000</v>
      </c>
      <c r="AG905" s="11">
        <f t="shared" si="306"/>
        <v>9286344</v>
      </c>
      <c r="AH905">
        <f t="shared" si="305"/>
        <v>2.1065972206468824</v>
      </c>
      <c r="AI905" s="53">
        <v>0.7</v>
      </c>
      <c r="AJ905" s="7" t="str">
        <f t="shared" si="312"/>
        <v>hp_9286344</v>
      </c>
      <c r="AK905" s="7" t="s">
        <v>3968</v>
      </c>
      <c r="AL905" s="7">
        <v>785800</v>
      </c>
      <c r="AM905" s="7">
        <f>INT(IF(MOD(Y905,3)=0,INT(AL905*0.55),INT(AL905*0.35)))</f>
        <v>275030</v>
      </c>
      <c r="AN905" s="54">
        <f t="shared" si="316"/>
        <v>1158754</v>
      </c>
      <c r="AO905" s="7" t="str">
        <f t="shared" si="317"/>
        <v>atk_1158754</v>
      </c>
      <c r="AP905" s="7" t="s">
        <v>3973</v>
      </c>
      <c r="AQ905" s="7" t="s">
        <v>3991</v>
      </c>
      <c r="AR905" s="7" t="s">
        <v>3975</v>
      </c>
      <c r="AS905" s="7" t="s">
        <v>3976</v>
      </c>
      <c r="AU905" s="7" t="str">
        <f t="shared" si="318"/>
        <v>hp_9286344;atk_1158754;hit_500000;miss_70;cirt_0;cirtSub_-3500</v>
      </c>
    </row>
    <row r="906" spans="1:47" x14ac:dyDescent="0.2">
      <c r="A906" s="8" t="s">
        <v>3483</v>
      </c>
      <c r="B906" s="6" t="s">
        <v>3967</v>
      </c>
      <c r="C906" s="6">
        <v>1802625</v>
      </c>
      <c r="D906" s="6">
        <v>34499633</v>
      </c>
      <c r="E906" s="6" t="str">
        <f t="shared" si="313"/>
        <v>hp_34499633</v>
      </c>
      <c r="F906" s="7" t="s">
        <v>3968</v>
      </c>
      <c r="G906" s="6">
        <v>6407000</v>
      </c>
      <c r="H906" s="7">
        <f t="shared" ref="H906:H969" si="321">INT(G906*VLOOKUP(A906,X:AN,11,0)*VLOOKUP(A906,X:AN,12,0))</f>
        <v>27368409</v>
      </c>
      <c r="I906" s="7" t="str">
        <f t="shared" si="314"/>
        <v>atk_27368409</v>
      </c>
      <c r="J906" s="7" t="s">
        <v>3973</v>
      </c>
      <c r="K906" s="7" t="s">
        <v>4001</v>
      </c>
      <c r="L906" s="7" t="s">
        <v>3975</v>
      </c>
      <c r="M906" s="7" t="s">
        <v>3976</v>
      </c>
      <c r="O906" s="7" t="str">
        <f t="shared" si="315"/>
        <v>hp_34499633;atk_27368409;hit_500000;miss_120;cirt_0;cirtSub_-3500</v>
      </c>
      <c r="V906" s="7" t="str">
        <f t="shared" si="311"/>
        <v>废弃工厂7-6</v>
      </c>
      <c r="W906" s="7">
        <f t="shared" si="301"/>
        <v>1631</v>
      </c>
      <c r="X906" s="9" t="s">
        <v>1193</v>
      </c>
      <c r="Y906" s="9">
        <v>6</v>
      </c>
      <c r="Z906" s="8">
        <f t="shared" si="319"/>
        <v>4806</v>
      </c>
      <c r="AA906" s="6" t="s">
        <v>3967</v>
      </c>
      <c r="AB906" s="6">
        <v>4415254</v>
      </c>
      <c r="AC906" s="6">
        <f t="shared" si="303"/>
        <v>1.4749999999999999</v>
      </c>
      <c r="AD906" s="6">
        <f t="shared" si="304"/>
        <v>6512499</v>
      </c>
      <c r="AE906" s="6">
        <f t="shared" si="308"/>
        <v>1925241</v>
      </c>
      <c r="AF906" s="6">
        <v>870000</v>
      </c>
      <c r="AG906" s="11">
        <f t="shared" si="306"/>
        <v>9307740</v>
      </c>
      <c r="AH906">
        <f t="shared" si="305"/>
        <v>2.1080870998588077</v>
      </c>
      <c r="AI906" s="53">
        <v>0.7</v>
      </c>
      <c r="AJ906" s="7" t="str">
        <f t="shared" si="312"/>
        <v>hp_9307740</v>
      </c>
      <c r="AK906" s="7" t="s">
        <v>3968</v>
      </c>
      <c r="AL906" s="7">
        <v>787000</v>
      </c>
      <c r="AM906" s="7">
        <f>INT(IF(MOD(Y906,3)=0,INT(AL906*0.55),INT(AL906*0.35)))</f>
        <v>432850</v>
      </c>
      <c r="AN906" s="54">
        <f t="shared" si="316"/>
        <v>1161345</v>
      </c>
      <c r="AO906" s="7" t="str">
        <f t="shared" si="317"/>
        <v>atk_1161345</v>
      </c>
      <c r="AP906" s="7" t="s">
        <v>3973</v>
      </c>
      <c r="AQ906" s="7" t="s">
        <v>3991</v>
      </c>
      <c r="AR906" s="7" t="s">
        <v>3975</v>
      </c>
      <c r="AS906" s="7" t="s">
        <v>3976</v>
      </c>
      <c r="AU906" s="7" t="str">
        <f t="shared" si="318"/>
        <v>hp_9307740;atk_1161345;hit_500000;miss_70;cirt_0;cirtSub_-3500</v>
      </c>
    </row>
    <row r="907" spans="1:47" x14ac:dyDescent="0.2">
      <c r="A907" s="8" t="s">
        <v>3483</v>
      </c>
      <c r="B907" s="6" t="s">
        <v>3967</v>
      </c>
      <c r="C907" s="6">
        <v>1802625</v>
      </c>
      <c r="D907" s="6">
        <v>34562316</v>
      </c>
      <c r="E907" s="6" t="str">
        <f t="shared" si="313"/>
        <v>hp_34562316</v>
      </c>
      <c r="F907" s="7" t="s">
        <v>3968</v>
      </c>
      <c r="G907" s="6">
        <v>6407000</v>
      </c>
      <c r="H907" s="7">
        <f t="shared" si="321"/>
        <v>27368409</v>
      </c>
      <c r="I907" s="7" t="str">
        <f t="shared" si="314"/>
        <v>atk_27368409</v>
      </c>
      <c r="J907" s="7" t="s">
        <v>3973</v>
      </c>
      <c r="K907" s="7" t="s">
        <v>4001</v>
      </c>
      <c r="L907" s="7" t="s">
        <v>3975</v>
      </c>
      <c r="M907" s="7" t="s">
        <v>3976</v>
      </c>
      <c r="O907" s="7" t="str">
        <f t="shared" si="315"/>
        <v>hp_34562316;atk_27368409;hit_500000;miss_120;cirt_0;cirtSub_-3500</v>
      </c>
      <c r="V907" s="7" t="str">
        <f t="shared" si="311"/>
        <v>废弃工厂7-7</v>
      </c>
      <c r="W907" s="7">
        <f t="shared" si="301"/>
        <v>1633</v>
      </c>
      <c r="X907" s="9" t="s">
        <v>1193</v>
      </c>
      <c r="Y907" s="9">
        <v>7</v>
      </c>
      <c r="Z907" s="8">
        <f t="shared" si="319"/>
        <v>4813</v>
      </c>
      <c r="AA907" s="6" t="s">
        <v>3967</v>
      </c>
      <c r="AB907" s="6">
        <v>4422289</v>
      </c>
      <c r="AC907" s="6">
        <f t="shared" si="303"/>
        <v>1.4749999999999999</v>
      </c>
      <c r="AD907" s="6">
        <f t="shared" si="304"/>
        <v>6522876</v>
      </c>
      <c r="AE907" s="6">
        <f t="shared" si="308"/>
        <v>1925241</v>
      </c>
      <c r="AF907" s="6">
        <v>870000</v>
      </c>
      <c r="AG907" s="11">
        <f t="shared" si="306"/>
        <v>9318117</v>
      </c>
      <c r="AH907">
        <f t="shared" si="305"/>
        <v>2.107080066454273</v>
      </c>
      <c r="AI907" s="53">
        <v>0.7</v>
      </c>
      <c r="AJ907" s="7" t="str">
        <f t="shared" si="312"/>
        <v>hp_9318117</v>
      </c>
      <c r="AK907" s="7" t="s">
        <v>3968</v>
      </c>
      <c r="AL907" s="7">
        <v>788200</v>
      </c>
      <c r="AM907" s="7">
        <f>INT(IF(MOD(Y907,3)=0,INT(AL907*0.55),INT(AL907*0.35)))</f>
        <v>275870</v>
      </c>
      <c r="AN907" s="54">
        <f t="shared" si="316"/>
        <v>1162560</v>
      </c>
      <c r="AO907" s="7" t="str">
        <f t="shared" si="317"/>
        <v>atk_1162560</v>
      </c>
      <c r="AP907" s="7" t="s">
        <v>3973</v>
      </c>
      <c r="AQ907" s="7" t="s">
        <v>3991</v>
      </c>
      <c r="AR907" s="7" t="s">
        <v>3975</v>
      </c>
      <c r="AS907" s="7" t="s">
        <v>3976</v>
      </c>
      <c r="AU907" s="7" t="str">
        <f t="shared" si="318"/>
        <v>hp_9318117;atk_1162560;hit_500000;miss_70;cirt_0;cirtSub_-3500</v>
      </c>
    </row>
    <row r="908" spans="1:47" x14ac:dyDescent="0.2">
      <c r="A908" s="8" t="s">
        <v>3483</v>
      </c>
      <c r="B908" s="6" t="s">
        <v>3967</v>
      </c>
      <c r="C908" s="6">
        <v>1802625</v>
      </c>
      <c r="D908" s="6">
        <v>34625077</v>
      </c>
      <c r="E908" s="6" t="str">
        <f t="shared" si="313"/>
        <v>hp_34625077</v>
      </c>
      <c r="F908" s="7" t="s">
        <v>3968</v>
      </c>
      <c r="G908" s="6">
        <v>6407000</v>
      </c>
      <c r="H908" s="7">
        <f t="shared" si="321"/>
        <v>27368409</v>
      </c>
      <c r="I908" s="7" t="str">
        <f t="shared" si="314"/>
        <v>atk_27368409</v>
      </c>
      <c r="J908" s="7" t="s">
        <v>3973</v>
      </c>
      <c r="K908" s="7" t="s">
        <v>4001</v>
      </c>
      <c r="L908" s="7" t="s">
        <v>3975</v>
      </c>
      <c r="M908" s="7" t="s">
        <v>3976</v>
      </c>
      <c r="O908" s="7" t="str">
        <f t="shared" si="315"/>
        <v>hp_34625077;atk_27368409;hit_500000;miss_120;cirt_0;cirtSub_-3500</v>
      </c>
      <c r="V908" s="7" t="str">
        <f t="shared" si="311"/>
        <v>废弃工厂7-8</v>
      </c>
      <c r="W908" s="7">
        <f t="shared" si="301"/>
        <v>1635</v>
      </c>
      <c r="X908" s="9" t="s">
        <v>1193</v>
      </c>
      <c r="Y908" s="9">
        <v>8</v>
      </c>
      <c r="Z908" s="8">
        <f t="shared" si="319"/>
        <v>4821</v>
      </c>
      <c r="AA908" s="6" t="s">
        <v>3967</v>
      </c>
      <c r="AB908" s="6">
        <v>4429325</v>
      </c>
      <c r="AC908" s="6">
        <f t="shared" si="303"/>
        <v>1.4749999999999999</v>
      </c>
      <c r="AD908" s="6">
        <f t="shared" si="304"/>
        <v>6533254</v>
      </c>
      <c r="AE908" s="6">
        <f t="shared" si="308"/>
        <v>1925241</v>
      </c>
      <c r="AF908" s="6">
        <v>870000</v>
      </c>
      <c r="AG908" s="11">
        <f t="shared" si="306"/>
        <v>9328495</v>
      </c>
      <c r="AH908">
        <f t="shared" si="305"/>
        <v>2.1060759822320558</v>
      </c>
      <c r="AI908" s="53">
        <v>0.7</v>
      </c>
      <c r="AJ908" s="7" t="str">
        <f t="shared" si="312"/>
        <v>hp_9328495</v>
      </c>
      <c r="AK908" s="7" t="s">
        <v>3968</v>
      </c>
      <c r="AL908" s="7">
        <v>789400</v>
      </c>
      <c r="AM908" s="7">
        <f>INT(IF(MOD(Y908,3)=0,INT(AL908*0.55),INT(AL908*0.35)))</f>
        <v>276290</v>
      </c>
      <c r="AN908" s="54">
        <f t="shared" si="316"/>
        <v>1163775</v>
      </c>
      <c r="AO908" s="7" t="str">
        <f t="shared" si="317"/>
        <v>atk_1163775</v>
      </c>
      <c r="AP908" s="7" t="s">
        <v>3973</v>
      </c>
      <c r="AQ908" s="7" t="s">
        <v>3991</v>
      </c>
      <c r="AR908" s="7" t="s">
        <v>3975</v>
      </c>
      <c r="AS908" s="7" t="s">
        <v>3976</v>
      </c>
      <c r="AU908" s="7" t="str">
        <f t="shared" si="318"/>
        <v>hp_9328495;atk_1163775;hit_500000;miss_70;cirt_0;cirtSub_-3500</v>
      </c>
    </row>
    <row r="909" spans="1:47" x14ac:dyDescent="0.2">
      <c r="A909" s="8" t="s">
        <v>3484</v>
      </c>
      <c r="B909" s="6" t="s">
        <v>3967</v>
      </c>
      <c r="C909" s="6">
        <v>1815495</v>
      </c>
      <c r="D909" s="6">
        <v>34787367</v>
      </c>
      <c r="E909" s="6" t="str">
        <f t="shared" si="313"/>
        <v>hp_34787367</v>
      </c>
      <c r="F909" s="7" t="s">
        <v>3968</v>
      </c>
      <c r="G909" s="6">
        <v>6456000</v>
      </c>
      <c r="H909" s="7">
        <f t="shared" si="321"/>
        <v>27649737</v>
      </c>
      <c r="I909" s="7" t="str">
        <f t="shared" si="314"/>
        <v>atk_27649737</v>
      </c>
      <c r="J909" s="7" t="s">
        <v>3973</v>
      </c>
      <c r="K909" s="7" t="s">
        <v>4001</v>
      </c>
      <c r="L909" s="7" t="s">
        <v>3975</v>
      </c>
      <c r="M909" s="7" t="s">
        <v>3976</v>
      </c>
      <c r="O909" s="7" t="str">
        <f t="shared" si="315"/>
        <v>hp_34787367;atk_27649737;hit_500000;miss_120;cirt_0;cirtSub_-3500</v>
      </c>
      <c r="V909" s="7" t="str">
        <f t="shared" si="311"/>
        <v>废弃工厂7-9</v>
      </c>
      <c r="W909" s="7">
        <f t="shared" si="301"/>
        <v>1637</v>
      </c>
      <c r="X909" s="9" t="s">
        <v>1193</v>
      </c>
      <c r="Y909" s="9">
        <v>9</v>
      </c>
      <c r="Z909" s="8">
        <f t="shared" si="319"/>
        <v>4830</v>
      </c>
      <c r="AA909" s="6" t="s">
        <v>3967</v>
      </c>
      <c r="AB909" s="6">
        <v>4436362</v>
      </c>
      <c r="AC909" s="6">
        <f t="shared" si="303"/>
        <v>1.4775</v>
      </c>
      <c r="AD909" s="6">
        <f t="shared" si="304"/>
        <v>6554724</v>
      </c>
      <c r="AE909" s="6">
        <f t="shared" si="308"/>
        <v>1925241</v>
      </c>
      <c r="AF909" s="6">
        <v>870000</v>
      </c>
      <c r="AG909" s="11">
        <f t="shared" si="306"/>
        <v>9349965</v>
      </c>
      <c r="AH909">
        <f t="shared" si="305"/>
        <v>2.1075748552530205</v>
      </c>
      <c r="AI909" s="53">
        <v>0.7</v>
      </c>
      <c r="AJ909" s="7" t="str">
        <f t="shared" si="312"/>
        <v>hp_9349965</v>
      </c>
      <c r="AK909" s="7" t="s">
        <v>3968</v>
      </c>
      <c r="AL909" s="7">
        <v>790600</v>
      </c>
      <c r="AM909" s="7">
        <f>INT(IF(MOD(Y909,3)=0,INT(AL909*0.55),INT(AL909*0.35)))</f>
        <v>434830</v>
      </c>
      <c r="AN909" s="54">
        <f t="shared" si="316"/>
        <v>1166374</v>
      </c>
      <c r="AO909" s="7" t="str">
        <f t="shared" si="317"/>
        <v>atk_1166374</v>
      </c>
      <c r="AP909" s="7" t="s">
        <v>3973</v>
      </c>
      <c r="AQ909" s="7" t="s">
        <v>3991</v>
      </c>
      <c r="AR909" s="7" t="s">
        <v>3975</v>
      </c>
      <c r="AS909" s="7" t="s">
        <v>3976</v>
      </c>
      <c r="AU909" s="7" t="str">
        <f t="shared" si="318"/>
        <v>hp_9349965;atk_1166374;hit_500000;miss_70;cirt_0;cirtSub_-3500</v>
      </c>
    </row>
    <row r="910" spans="1:47" s="12" customFormat="1" x14ac:dyDescent="0.2">
      <c r="A910" s="8" t="s">
        <v>3484</v>
      </c>
      <c r="B910" s="6" t="s">
        <v>3967</v>
      </c>
      <c r="C910" s="6">
        <v>1815495</v>
      </c>
      <c r="D910" s="6">
        <v>34850322</v>
      </c>
      <c r="E910" s="6" t="str">
        <f t="shared" si="313"/>
        <v>hp_34850322</v>
      </c>
      <c r="F910" s="7" t="s">
        <v>3968</v>
      </c>
      <c r="G910" s="6">
        <v>6456000</v>
      </c>
      <c r="H910" s="7">
        <f t="shared" si="321"/>
        <v>27649737</v>
      </c>
      <c r="I910" s="7" t="str">
        <f t="shared" si="314"/>
        <v>atk_27649737</v>
      </c>
      <c r="J910" s="7" t="s">
        <v>3973</v>
      </c>
      <c r="K910" s="7" t="s">
        <v>4001</v>
      </c>
      <c r="L910" s="7" t="s">
        <v>3975</v>
      </c>
      <c r="M910" s="7" t="s">
        <v>3976</v>
      </c>
      <c r="N910" s="7"/>
      <c r="O910" s="7" t="str">
        <f t="shared" si="315"/>
        <v>hp_34850322;atk_27649737;hit_500000;miss_120;cirt_0;cirtSub_-3500</v>
      </c>
      <c r="P910" s="7"/>
      <c r="Q910" s="7"/>
      <c r="R910" s="7"/>
      <c r="S910" s="7"/>
      <c r="T910" s="7"/>
      <c r="V910" s="12" t="str">
        <f t="shared" si="311"/>
        <v>废弃工厂7-10</v>
      </c>
      <c r="W910" s="12">
        <f t="shared" si="301"/>
        <v>1639</v>
      </c>
      <c r="X910" s="5" t="s">
        <v>1193</v>
      </c>
      <c r="Y910" s="5">
        <v>10</v>
      </c>
      <c r="Z910" s="5">
        <f t="shared" si="319"/>
        <v>4840</v>
      </c>
      <c r="AA910" s="11" t="s">
        <v>3967</v>
      </c>
      <c r="AB910" s="11">
        <v>4443400</v>
      </c>
      <c r="AC910" s="11">
        <f t="shared" si="303"/>
        <v>1.4775</v>
      </c>
      <c r="AD910" s="11">
        <f t="shared" si="304"/>
        <v>6565123</v>
      </c>
      <c r="AE910" s="6">
        <f t="shared" si="308"/>
        <v>1925241</v>
      </c>
      <c r="AF910" s="11">
        <v>870000</v>
      </c>
      <c r="AG910" s="11">
        <f t="shared" si="306"/>
        <v>9360364</v>
      </c>
      <c r="AH910">
        <f t="shared" si="305"/>
        <v>2.1065769455822116</v>
      </c>
      <c r="AI910" s="53">
        <v>0.7</v>
      </c>
      <c r="AJ910" s="7" t="str">
        <f t="shared" si="312"/>
        <v>hp_9360364</v>
      </c>
      <c r="AK910" s="12" t="s">
        <v>3968</v>
      </c>
      <c r="AL910" s="12">
        <v>791800</v>
      </c>
      <c r="AM910" s="7">
        <f>INT(IF(MOD(Y910,3)=0,INT(AL910*0.55),INT(AL910*0.35)))</f>
        <v>277130</v>
      </c>
      <c r="AN910" s="54">
        <f t="shared" si="316"/>
        <v>1167591</v>
      </c>
      <c r="AO910" s="7" t="str">
        <f t="shared" si="317"/>
        <v>atk_1167591</v>
      </c>
      <c r="AP910" s="12" t="s">
        <v>3973</v>
      </c>
      <c r="AQ910" s="12" t="s">
        <v>3991</v>
      </c>
      <c r="AR910" s="12" t="s">
        <v>3975</v>
      </c>
      <c r="AS910" s="12" t="s">
        <v>3976</v>
      </c>
      <c r="AU910" s="12" t="str">
        <f t="shared" si="318"/>
        <v>hp_9360364;atk_1167591;hit_500000;miss_70;cirt_0;cirtSub_-3500</v>
      </c>
    </row>
    <row r="911" spans="1:47" x14ac:dyDescent="0.2">
      <c r="A911" s="8" t="s">
        <v>3484</v>
      </c>
      <c r="B911" s="6" t="s">
        <v>3967</v>
      </c>
      <c r="C911" s="6">
        <v>1815495</v>
      </c>
      <c r="D911" s="6">
        <v>34913351</v>
      </c>
      <c r="E911" s="6" t="str">
        <f t="shared" si="313"/>
        <v>hp_34913351</v>
      </c>
      <c r="F911" s="7" t="s">
        <v>3968</v>
      </c>
      <c r="G911" s="6">
        <v>6456000</v>
      </c>
      <c r="H911" s="7">
        <f t="shared" si="321"/>
        <v>27649737</v>
      </c>
      <c r="I911" s="7" t="str">
        <f t="shared" si="314"/>
        <v>atk_27649737</v>
      </c>
      <c r="J911" s="7" t="s">
        <v>3973</v>
      </c>
      <c r="K911" s="7" t="s">
        <v>4001</v>
      </c>
      <c r="L911" s="7" t="s">
        <v>3975</v>
      </c>
      <c r="M911" s="7" t="s">
        <v>3976</v>
      </c>
      <c r="O911" s="7" t="str">
        <f t="shared" si="315"/>
        <v>hp_34913351;atk_27649737;hit_500000;miss_120;cirt_0;cirtSub_-3500</v>
      </c>
      <c r="V911" s="7" t="str">
        <f t="shared" si="311"/>
        <v>废弃工厂8-1</v>
      </c>
      <c r="W911" s="7">
        <f t="shared" si="301"/>
        <v>1641</v>
      </c>
      <c r="X911" s="9" t="s">
        <v>1194</v>
      </c>
      <c r="Y911" s="9">
        <v>1</v>
      </c>
      <c r="Z911" s="8">
        <f t="shared" si="319"/>
        <v>4841</v>
      </c>
      <c r="AA911" s="6" t="s">
        <v>3967</v>
      </c>
      <c r="AB911" s="6">
        <v>4450438</v>
      </c>
      <c r="AC911" s="6">
        <f t="shared" si="303"/>
        <v>1.48</v>
      </c>
      <c r="AD911" s="6">
        <f t="shared" si="304"/>
        <v>6586648</v>
      </c>
      <c r="AE911" s="6">
        <f t="shared" ref="AE911" si="322">IF(MOD(Y911,1)=0,INT(AD910*0.3),0)</f>
        <v>1969536</v>
      </c>
      <c r="AF911" s="6">
        <v>870000</v>
      </c>
      <c r="AG911" s="11">
        <f t="shared" si="306"/>
        <v>9426184</v>
      </c>
      <c r="AH911">
        <f t="shared" si="305"/>
        <v>2.1180351237338888</v>
      </c>
      <c r="AI911" s="53">
        <v>0.7</v>
      </c>
      <c r="AJ911" s="7" t="str">
        <f t="shared" si="312"/>
        <v>hp_9426184</v>
      </c>
      <c r="AK911" s="7" t="s">
        <v>3968</v>
      </c>
      <c r="AL911" s="7">
        <v>793000</v>
      </c>
      <c r="AM911" s="7">
        <f>INT(IF(MOD(Y911,3)=0,INT(AL911*0.55),INT(AL911*0.35)))</f>
        <v>277550</v>
      </c>
      <c r="AN911" s="54">
        <f t="shared" si="316"/>
        <v>1175721</v>
      </c>
      <c r="AO911" s="7" t="str">
        <f t="shared" si="317"/>
        <v>atk_1175721</v>
      </c>
      <c r="AP911" s="7" t="s">
        <v>3973</v>
      </c>
      <c r="AQ911" s="7" t="s">
        <v>3991</v>
      </c>
      <c r="AR911" s="7" t="s">
        <v>3975</v>
      </c>
      <c r="AS911" s="7" t="s">
        <v>3976</v>
      </c>
      <c r="AU911" s="7" t="str">
        <f t="shared" si="318"/>
        <v>hp_9426184;atk_1175721;hit_500000;miss_70;cirt_0;cirtSub_-3500</v>
      </c>
    </row>
    <row r="912" spans="1:47" x14ac:dyDescent="0.2">
      <c r="A912" s="8" t="s">
        <v>3485</v>
      </c>
      <c r="B912" s="6" t="s">
        <v>3967</v>
      </c>
      <c r="C912" s="6">
        <v>1828365</v>
      </c>
      <c r="D912" s="6">
        <v>35076361</v>
      </c>
      <c r="E912" s="6" t="str">
        <f t="shared" si="313"/>
        <v>hp_35076361</v>
      </c>
      <c r="F912" s="7" t="s">
        <v>3968</v>
      </c>
      <c r="G912" s="6">
        <v>6505000</v>
      </c>
      <c r="H912" s="7">
        <f t="shared" si="321"/>
        <v>27932197</v>
      </c>
      <c r="I912" s="7" t="str">
        <f t="shared" si="314"/>
        <v>atk_27932197</v>
      </c>
      <c r="J912" s="7" t="s">
        <v>3973</v>
      </c>
      <c r="K912" s="7" t="s">
        <v>4001</v>
      </c>
      <c r="L912" s="7" t="s">
        <v>3975</v>
      </c>
      <c r="M912" s="7" t="s">
        <v>3976</v>
      </c>
      <c r="O912" s="7" t="str">
        <f t="shared" si="315"/>
        <v>hp_35076361;atk_27932197;hit_500000;miss_120;cirt_0;cirtSub_-3500</v>
      </c>
      <c r="V912" s="7" t="str">
        <f t="shared" si="311"/>
        <v>废弃工厂8-2</v>
      </c>
      <c r="W912" s="7">
        <f t="shared" si="301"/>
        <v>1643</v>
      </c>
      <c r="X912" s="9" t="s">
        <v>1194</v>
      </c>
      <c r="Y912" s="9">
        <v>2</v>
      </c>
      <c r="Z912" s="8">
        <f t="shared" si="319"/>
        <v>4843</v>
      </c>
      <c r="AA912" s="6" t="s">
        <v>3967</v>
      </c>
      <c r="AB912" s="6">
        <v>4457478</v>
      </c>
      <c r="AC912" s="6">
        <f t="shared" si="303"/>
        <v>1.48</v>
      </c>
      <c r="AD912" s="6">
        <f t="shared" si="304"/>
        <v>6597067</v>
      </c>
      <c r="AE912" s="6">
        <f t="shared" si="308"/>
        <v>1969536</v>
      </c>
      <c r="AF912" s="6">
        <v>870000</v>
      </c>
      <c r="AG912" s="11">
        <f t="shared" si="306"/>
        <v>9436603</v>
      </c>
      <c r="AH912">
        <f t="shared" si="305"/>
        <v>2.1170273863381941</v>
      </c>
      <c r="AI912" s="53">
        <v>0.7</v>
      </c>
      <c r="AJ912" s="7" t="str">
        <f t="shared" si="312"/>
        <v>hp_9436603</v>
      </c>
      <c r="AK912" s="7" t="s">
        <v>3968</v>
      </c>
      <c r="AL912" s="7">
        <v>794200</v>
      </c>
      <c r="AM912" s="7">
        <f>INT(IF(MOD(Y912,3)=0,INT(AL912*0.55),INT(AL912*0.35)))</f>
        <v>277970</v>
      </c>
      <c r="AN912" s="54">
        <f t="shared" si="316"/>
        <v>1176940</v>
      </c>
      <c r="AO912" s="7" t="str">
        <f t="shared" si="317"/>
        <v>atk_1176940</v>
      </c>
      <c r="AP912" s="7" t="s">
        <v>3973</v>
      </c>
      <c r="AQ912" s="7" t="s">
        <v>3991</v>
      </c>
      <c r="AR912" s="7" t="s">
        <v>3975</v>
      </c>
      <c r="AS912" s="7" t="s">
        <v>3976</v>
      </c>
      <c r="AU912" s="7" t="str">
        <f t="shared" si="318"/>
        <v>hp_9436603;atk_1176940;hit_500000;miss_70;cirt_0;cirtSub_-3500</v>
      </c>
    </row>
    <row r="913" spans="1:47" x14ac:dyDescent="0.2">
      <c r="A913" s="8" t="s">
        <v>3485</v>
      </c>
      <c r="B913" s="6" t="s">
        <v>3967</v>
      </c>
      <c r="C913" s="6">
        <v>1828365</v>
      </c>
      <c r="D913" s="6">
        <v>35139585</v>
      </c>
      <c r="E913" s="6" t="str">
        <f t="shared" si="313"/>
        <v>hp_35139585</v>
      </c>
      <c r="F913" s="7" t="s">
        <v>3968</v>
      </c>
      <c r="G913" s="6">
        <v>6505000</v>
      </c>
      <c r="H913" s="7">
        <f t="shared" si="321"/>
        <v>27932197</v>
      </c>
      <c r="I913" s="7" t="str">
        <f t="shared" si="314"/>
        <v>atk_27932197</v>
      </c>
      <c r="J913" s="7" t="s">
        <v>3973</v>
      </c>
      <c r="K913" s="7" t="s">
        <v>4001</v>
      </c>
      <c r="L913" s="7" t="s">
        <v>3975</v>
      </c>
      <c r="M913" s="7" t="s">
        <v>3976</v>
      </c>
      <c r="O913" s="7" t="str">
        <f t="shared" si="315"/>
        <v>hp_35139585;atk_27932197;hit_500000;miss_120;cirt_0;cirtSub_-3500</v>
      </c>
      <c r="V913" s="7" t="str">
        <f t="shared" si="311"/>
        <v>废弃工厂8-3</v>
      </c>
      <c r="W913" s="7">
        <f t="shared" si="301"/>
        <v>1645</v>
      </c>
      <c r="X913" s="9" t="s">
        <v>1194</v>
      </c>
      <c r="Y913" s="9">
        <v>3</v>
      </c>
      <c r="Z913" s="8">
        <f t="shared" si="319"/>
        <v>4846</v>
      </c>
      <c r="AA913" s="6" t="s">
        <v>3967</v>
      </c>
      <c r="AB913" s="6">
        <v>4464518</v>
      </c>
      <c r="AC913" s="6">
        <f t="shared" si="303"/>
        <v>1.4824999999999999</v>
      </c>
      <c r="AD913" s="6">
        <f t="shared" si="304"/>
        <v>6618647</v>
      </c>
      <c r="AE913" s="6">
        <f t="shared" si="308"/>
        <v>1969536</v>
      </c>
      <c r="AF913" s="6">
        <v>870000</v>
      </c>
      <c r="AG913" s="11">
        <f t="shared" si="306"/>
        <v>9458183</v>
      </c>
      <c r="AH913">
        <f t="shared" si="305"/>
        <v>2.1185227610236983</v>
      </c>
      <c r="AI913" s="53">
        <v>0.7</v>
      </c>
      <c r="AJ913" s="7" t="str">
        <f t="shared" si="312"/>
        <v>hp_9458183</v>
      </c>
      <c r="AK913" s="7" t="s">
        <v>3968</v>
      </c>
      <c r="AL913" s="7">
        <v>795400</v>
      </c>
      <c r="AM913" s="7">
        <f>INT(IF(MOD(Y913,3)=0,INT(AL913*0.55),INT(AL913*0.35)))</f>
        <v>437470</v>
      </c>
      <c r="AN913" s="54">
        <f t="shared" si="316"/>
        <v>1179551</v>
      </c>
      <c r="AO913" s="7" t="str">
        <f t="shared" si="317"/>
        <v>atk_1179551</v>
      </c>
      <c r="AP913" s="7" t="s">
        <v>3973</v>
      </c>
      <c r="AQ913" s="7" t="s">
        <v>3991</v>
      </c>
      <c r="AR913" s="7" t="s">
        <v>3975</v>
      </c>
      <c r="AS913" s="7" t="s">
        <v>3976</v>
      </c>
      <c r="AU913" s="7" t="str">
        <f t="shared" si="318"/>
        <v>hp_9458183;atk_1179551;hit_500000;miss_70;cirt_0;cirtSub_-3500</v>
      </c>
    </row>
    <row r="914" spans="1:47" x14ac:dyDescent="0.2">
      <c r="A914" s="8" t="s">
        <v>3485</v>
      </c>
      <c r="B914" s="6" t="s">
        <v>3967</v>
      </c>
      <c r="C914" s="6">
        <v>1828365</v>
      </c>
      <c r="D914" s="6">
        <v>35202886</v>
      </c>
      <c r="E914" s="6" t="str">
        <f t="shared" si="313"/>
        <v>hp_35202886</v>
      </c>
      <c r="F914" s="7" t="s">
        <v>3968</v>
      </c>
      <c r="G914" s="6">
        <v>6505000</v>
      </c>
      <c r="H914" s="7">
        <f t="shared" si="321"/>
        <v>27932197</v>
      </c>
      <c r="I914" s="7" t="str">
        <f t="shared" si="314"/>
        <v>atk_27932197</v>
      </c>
      <c r="J914" s="7" t="s">
        <v>3973</v>
      </c>
      <c r="K914" s="7" t="s">
        <v>4001</v>
      </c>
      <c r="L914" s="7" t="s">
        <v>3975</v>
      </c>
      <c r="M914" s="7" t="s">
        <v>3976</v>
      </c>
      <c r="O914" s="7" t="str">
        <f t="shared" si="315"/>
        <v>hp_35202886;atk_27932197;hit_500000;miss_120;cirt_0;cirtSub_-3500</v>
      </c>
      <c r="V914" s="7" t="str">
        <f t="shared" si="311"/>
        <v>废弃工厂8-4</v>
      </c>
      <c r="W914" s="7">
        <f t="shared" si="301"/>
        <v>1647</v>
      </c>
      <c r="X914" s="9" t="s">
        <v>1194</v>
      </c>
      <c r="Y914" s="9">
        <v>4</v>
      </c>
      <c r="Z914" s="8">
        <f t="shared" si="319"/>
        <v>4850</v>
      </c>
      <c r="AA914" s="6" t="s">
        <v>3967</v>
      </c>
      <c r="AB914" s="6">
        <v>4471560</v>
      </c>
      <c r="AC914" s="6">
        <f t="shared" si="303"/>
        <v>1.4824999999999999</v>
      </c>
      <c r="AD914" s="6">
        <f t="shared" si="304"/>
        <v>6629087</v>
      </c>
      <c r="AE914" s="6">
        <f t="shared" si="308"/>
        <v>1969536</v>
      </c>
      <c r="AF914" s="6">
        <v>870000</v>
      </c>
      <c r="AG914" s="11">
        <f t="shared" si="306"/>
        <v>9468623</v>
      </c>
      <c r="AH914">
        <f t="shared" si="305"/>
        <v>2.1175211782912453</v>
      </c>
      <c r="AI914" s="53">
        <v>0.7</v>
      </c>
      <c r="AJ914" s="7" t="str">
        <f t="shared" si="312"/>
        <v>hp_9468623</v>
      </c>
      <c r="AK914" s="7" t="s">
        <v>3968</v>
      </c>
      <c r="AL914" s="7">
        <v>796600</v>
      </c>
      <c r="AM914" s="7">
        <f>INT(IF(MOD(Y914,3)=0,INT(AL914*0.55),INT(AL914*0.35)))</f>
        <v>278810</v>
      </c>
      <c r="AN914" s="54">
        <f t="shared" si="316"/>
        <v>1180772</v>
      </c>
      <c r="AO914" s="7" t="str">
        <f t="shared" si="317"/>
        <v>atk_1180772</v>
      </c>
      <c r="AP914" s="7" t="s">
        <v>3973</v>
      </c>
      <c r="AQ914" s="7" t="s">
        <v>3991</v>
      </c>
      <c r="AR914" s="7" t="s">
        <v>3975</v>
      </c>
      <c r="AS914" s="7" t="s">
        <v>3976</v>
      </c>
      <c r="AU914" s="7" t="str">
        <f t="shared" si="318"/>
        <v>hp_9468623;atk_1180772;hit_500000;miss_70;cirt_0;cirtSub_-3500</v>
      </c>
    </row>
    <row r="915" spans="1:47" x14ac:dyDescent="0.2">
      <c r="A915" s="8" t="s">
        <v>3486</v>
      </c>
      <c r="B915" s="6" t="s">
        <v>3967</v>
      </c>
      <c r="C915" s="6">
        <v>1842445</v>
      </c>
      <c r="D915" s="6">
        <v>35366616</v>
      </c>
      <c r="E915" s="6" t="str">
        <f t="shared" si="313"/>
        <v>hp_35366616</v>
      </c>
      <c r="F915" s="7" t="s">
        <v>3968</v>
      </c>
      <c r="G915" s="6">
        <v>6554000</v>
      </c>
      <c r="H915" s="7">
        <f t="shared" si="321"/>
        <v>28215787</v>
      </c>
      <c r="I915" s="7" t="str">
        <f t="shared" si="314"/>
        <v>atk_28215787</v>
      </c>
      <c r="J915" s="7" t="s">
        <v>3973</v>
      </c>
      <c r="K915" s="7" t="s">
        <v>4001</v>
      </c>
      <c r="L915" s="7" t="s">
        <v>3975</v>
      </c>
      <c r="M915" s="7" t="s">
        <v>3976</v>
      </c>
      <c r="O915" s="7" t="str">
        <f t="shared" si="315"/>
        <v>hp_35366616;atk_28215787;hit_500000;miss_120;cirt_0;cirtSub_-3500</v>
      </c>
      <c r="V915" s="7" t="str">
        <f t="shared" si="311"/>
        <v>废弃工厂8-5</v>
      </c>
      <c r="W915" s="7">
        <f t="shared" si="301"/>
        <v>1649</v>
      </c>
      <c r="X915" s="9" t="s">
        <v>1194</v>
      </c>
      <c r="Y915" s="9">
        <v>5</v>
      </c>
      <c r="Z915" s="8">
        <f t="shared" si="319"/>
        <v>4855</v>
      </c>
      <c r="AA915" s="6" t="s">
        <v>3967</v>
      </c>
      <c r="AB915" s="6">
        <v>4478602</v>
      </c>
      <c r="AC915" s="6">
        <f t="shared" si="303"/>
        <v>1.4824999999999999</v>
      </c>
      <c r="AD915" s="6">
        <f t="shared" si="304"/>
        <v>6639527</v>
      </c>
      <c r="AE915" s="6">
        <f t="shared" si="308"/>
        <v>1969536</v>
      </c>
      <c r="AF915" s="6">
        <v>870000</v>
      </c>
      <c r="AG915" s="11">
        <f t="shared" si="306"/>
        <v>9479063</v>
      </c>
      <c r="AH915">
        <f t="shared" si="305"/>
        <v>2.1165227452673849</v>
      </c>
      <c r="AI915" s="53">
        <v>0.7</v>
      </c>
      <c r="AJ915" s="7" t="str">
        <f t="shared" si="312"/>
        <v>hp_9479063</v>
      </c>
      <c r="AK915" s="7" t="s">
        <v>3968</v>
      </c>
      <c r="AL915" s="7">
        <v>797800</v>
      </c>
      <c r="AM915" s="7">
        <f>INT(IF(MOD(Y915,3)=0,INT(AL915*0.55),INT(AL915*0.35)))</f>
        <v>279230</v>
      </c>
      <c r="AN915" s="54">
        <f t="shared" si="316"/>
        <v>1181993</v>
      </c>
      <c r="AO915" s="7" t="str">
        <f t="shared" si="317"/>
        <v>atk_1181993</v>
      </c>
      <c r="AP915" s="7" t="s">
        <v>3973</v>
      </c>
      <c r="AQ915" s="7" t="s">
        <v>3991</v>
      </c>
      <c r="AR915" s="7" t="s">
        <v>3975</v>
      </c>
      <c r="AS915" s="7" t="s">
        <v>3976</v>
      </c>
      <c r="AU915" s="7" t="str">
        <f t="shared" si="318"/>
        <v>hp_9479063;atk_1181993;hit_500000;miss_70;cirt_0;cirtSub_-3500</v>
      </c>
    </row>
    <row r="916" spans="1:47" x14ac:dyDescent="0.2">
      <c r="A916" s="8" t="s">
        <v>3486</v>
      </c>
      <c r="B916" s="6" t="s">
        <v>3967</v>
      </c>
      <c r="C916" s="6">
        <v>1842445</v>
      </c>
      <c r="D916" s="6">
        <v>35430105</v>
      </c>
      <c r="E916" s="6" t="str">
        <f t="shared" si="313"/>
        <v>hp_35430105</v>
      </c>
      <c r="F916" s="7" t="s">
        <v>3968</v>
      </c>
      <c r="G916" s="6">
        <v>6554000</v>
      </c>
      <c r="H916" s="7">
        <f t="shared" si="321"/>
        <v>28215787</v>
      </c>
      <c r="I916" s="7" t="str">
        <f t="shared" si="314"/>
        <v>atk_28215787</v>
      </c>
      <c r="J916" s="7" t="s">
        <v>3973</v>
      </c>
      <c r="K916" s="7" t="s">
        <v>4001</v>
      </c>
      <c r="L916" s="7" t="s">
        <v>3975</v>
      </c>
      <c r="M916" s="7" t="s">
        <v>3976</v>
      </c>
      <c r="O916" s="7" t="str">
        <f t="shared" si="315"/>
        <v>hp_35430105;atk_28215787;hit_500000;miss_120;cirt_0;cirtSub_-3500</v>
      </c>
      <c r="V916" s="7" t="str">
        <f t="shared" si="311"/>
        <v>废弃工厂8-6</v>
      </c>
      <c r="W916" s="7">
        <f t="shared" si="301"/>
        <v>1651</v>
      </c>
      <c r="X916" s="9" t="s">
        <v>1194</v>
      </c>
      <c r="Y916" s="9">
        <v>6</v>
      </c>
      <c r="Z916" s="8">
        <f t="shared" si="319"/>
        <v>4861</v>
      </c>
      <c r="AA916" s="6" t="s">
        <v>3967</v>
      </c>
      <c r="AB916" s="6">
        <v>4485645</v>
      </c>
      <c r="AC916" s="6">
        <f t="shared" si="303"/>
        <v>1.4849999999999999</v>
      </c>
      <c r="AD916" s="6">
        <f t="shared" si="304"/>
        <v>6661182</v>
      </c>
      <c r="AE916" s="6">
        <f t="shared" si="308"/>
        <v>1969536</v>
      </c>
      <c r="AF916" s="6">
        <v>870000</v>
      </c>
      <c r="AG916" s="11">
        <f t="shared" si="306"/>
        <v>9500718</v>
      </c>
      <c r="AH916">
        <f t="shared" si="305"/>
        <v>2.1180271733496521</v>
      </c>
      <c r="AI916" s="53">
        <v>0.7</v>
      </c>
      <c r="AJ916" s="7" t="str">
        <f t="shared" si="312"/>
        <v>hp_9500718</v>
      </c>
      <c r="AK916" s="7" t="s">
        <v>3968</v>
      </c>
      <c r="AL916" s="7">
        <v>799000</v>
      </c>
      <c r="AM916" s="7">
        <f>INT(IF(MOD(Y916,3)=0,INT(AL916*0.55),INT(AL916*0.35)))</f>
        <v>439450</v>
      </c>
      <c r="AN916" s="54">
        <f t="shared" si="316"/>
        <v>1184612</v>
      </c>
      <c r="AO916" s="7" t="str">
        <f t="shared" si="317"/>
        <v>atk_1184612</v>
      </c>
      <c r="AP916" s="7" t="s">
        <v>3973</v>
      </c>
      <c r="AQ916" s="7" t="s">
        <v>3991</v>
      </c>
      <c r="AR916" s="7" t="s">
        <v>3975</v>
      </c>
      <c r="AS916" s="7" t="s">
        <v>3976</v>
      </c>
      <c r="AU916" s="7" t="str">
        <f t="shared" si="318"/>
        <v>hp_9500718;atk_1184612;hit_500000;miss_70;cirt_0;cirtSub_-3500</v>
      </c>
    </row>
    <row r="917" spans="1:47" x14ac:dyDescent="0.2">
      <c r="A917" s="8" t="s">
        <v>3486</v>
      </c>
      <c r="B917" s="6" t="s">
        <v>3967</v>
      </c>
      <c r="C917" s="6">
        <v>1842445</v>
      </c>
      <c r="D917" s="6">
        <v>35493665</v>
      </c>
      <c r="E917" s="6" t="str">
        <f t="shared" si="313"/>
        <v>hp_35493665</v>
      </c>
      <c r="F917" s="7" t="s">
        <v>3968</v>
      </c>
      <c r="G917" s="6">
        <v>6554000</v>
      </c>
      <c r="H917" s="7">
        <f t="shared" si="321"/>
        <v>28215787</v>
      </c>
      <c r="I917" s="7" t="str">
        <f t="shared" si="314"/>
        <v>atk_28215787</v>
      </c>
      <c r="J917" s="7" t="s">
        <v>3973</v>
      </c>
      <c r="K917" s="7" t="s">
        <v>4001</v>
      </c>
      <c r="L917" s="7" t="s">
        <v>3975</v>
      </c>
      <c r="M917" s="7" t="s">
        <v>3976</v>
      </c>
      <c r="O917" s="7" t="str">
        <f t="shared" si="315"/>
        <v>hp_35493665;atk_28215787;hit_500000;miss_120;cirt_0;cirtSub_-3500</v>
      </c>
      <c r="V917" s="7" t="str">
        <f t="shared" si="311"/>
        <v>废弃工厂8-7</v>
      </c>
      <c r="W917" s="7">
        <f t="shared" si="301"/>
        <v>1653</v>
      </c>
      <c r="X917" s="9" t="s">
        <v>1194</v>
      </c>
      <c r="Y917" s="9">
        <v>7</v>
      </c>
      <c r="Z917" s="8">
        <f t="shared" si="319"/>
        <v>4868</v>
      </c>
      <c r="AA917" s="6" t="s">
        <v>3967</v>
      </c>
      <c r="AB917" s="6">
        <v>4492690</v>
      </c>
      <c r="AC917" s="6">
        <f t="shared" si="303"/>
        <v>1.4849999999999999</v>
      </c>
      <c r="AD917" s="6">
        <f t="shared" si="304"/>
        <v>6671644</v>
      </c>
      <c r="AE917" s="6">
        <f t="shared" si="308"/>
        <v>1969536</v>
      </c>
      <c r="AF917" s="6">
        <v>870000</v>
      </c>
      <c r="AG917" s="11">
        <f t="shared" si="306"/>
        <v>9511180</v>
      </c>
      <c r="AH917">
        <f t="shared" si="305"/>
        <v>2.1170345605861969</v>
      </c>
      <c r="AI917" s="53">
        <v>0.7</v>
      </c>
      <c r="AJ917" s="7" t="str">
        <f t="shared" si="312"/>
        <v>hp_9511180</v>
      </c>
      <c r="AK917" s="7" t="s">
        <v>3968</v>
      </c>
      <c r="AL917" s="7">
        <v>800200</v>
      </c>
      <c r="AM917" s="7">
        <f>INT(IF(MOD(Y917,3)=0,INT(AL917*0.55),INT(AL917*0.35)))</f>
        <v>280070</v>
      </c>
      <c r="AN917" s="54">
        <f t="shared" si="316"/>
        <v>1185835</v>
      </c>
      <c r="AO917" s="7" t="str">
        <f t="shared" si="317"/>
        <v>atk_1185835</v>
      </c>
      <c r="AP917" s="7" t="s">
        <v>3973</v>
      </c>
      <c r="AQ917" s="7" t="s">
        <v>3991</v>
      </c>
      <c r="AR917" s="7" t="s">
        <v>3975</v>
      </c>
      <c r="AS917" s="7" t="s">
        <v>3976</v>
      </c>
      <c r="AU917" s="7" t="str">
        <f t="shared" si="318"/>
        <v>hp_9511180;atk_1185835;hit_500000;miss_70;cirt_0;cirtSub_-3500</v>
      </c>
    </row>
    <row r="918" spans="1:47" x14ac:dyDescent="0.2">
      <c r="A918" s="8" t="s">
        <v>3487</v>
      </c>
      <c r="B918" s="6" t="s">
        <v>3967</v>
      </c>
      <c r="C918" s="6">
        <v>1856525</v>
      </c>
      <c r="D918" s="6">
        <v>35658102</v>
      </c>
      <c r="E918" s="6" t="str">
        <f t="shared" si="313"/>
        <v>hp_35658102</v>
      </c>
      <c r="F918" s="7" t="s">
        <v>3968</v>
      </c>
      <c r="G918" s="6">
        <v>6603000</v>
      </c>
      <c r="H918" s="7">
        <f t="shared" si="321"/>
        <v>28500508</v>
      </c>
      <c r="I918" s="7" t="str">
        <f t="shared" si="314"/>
        <v>atk_28500508</v>
      </c>
      <c r="J918" s="7" t="s">
        <v>3973</v>
      </c>
      <c r="K918" s="7" t="s">
        <v>4001</v>
      </c>
      <c r="L918" s="7" t="s">
        <v>3975</v>
      </c>
      <c r="M918" s="7" t="s">
        <v>3976</v>
      </c>
      <c r="O918" s="7" t="str">
        <f t="shared" si="315"/>
        <v>hp_35658102;atk_28500508;hit_500000;miss_120;cirt_0;cirtSub_-3500</v>
      </c>
      <c r="V918" s="7" t="str">
        <f t="shared" si="311"/>
        <v>废弃工厂8-8</v>
      </c>
      <c r="W918" s="7">
        <f t="shared" si="301"/>
        <v>1655</v>
      </c>
      <c r="X918" s="9" t="s">
        <v>1194</v>
      </c>
      <c r="Y918" s="9">
        <v>8</v>
      </c>
      <c r="Z918" s="8">
        <f t="shared" si="319"/>
        <v>4876</v>
      </c>
      <c r="AA918" s="6" t="s">
        <v>3967</v>
      </c>
      <c r="AB918" s="6">
        <v>4499735</v>
      </c>
      <c r="AC918" s="6">
        <f t="shared" si="303"/>
        <v>1.4849999999999999</v>
      </c>
      <c r="AD918" s="6">
        <f t="shared" si="304"/>
        <v>6682106</v>
      </c>
      <c r="AE918" s="6">
        <f t="shared" si="308"/>
        <v>1969536</v>
      </c>
      <c r="AF918" s="6">
        <v>870000</v>
      </c>
      <c r="AG918" s="11">
        <f t="shared" si="306"/>
        <v>9521642</v>
      </c>
      <c r="AH918">
        <f t="shared" si="305"/>
        <v>2.1160450559866302</v>
      </c>
      <c r="AI918" s="53">
        <v>0.7</v>
      </c>
      <c r="AJ918" s="7" t="str">
        <f t="shared" si="312"/>
        <v>hp_9521642</v>
      </c>
      <c r="AK918" s="7" t="s">
        <v>3968</v>
      </c>
      <c r="AL918" s="7">
        <v>801400</v>
      </c>
      <c r="AM918" s="7">
        <f>INT(IF(MOD(Y918,3)=0,INT(AL918*0.55),INT(AL918*0.35)))</f>
        <v>280490</v>
      </c>
      <c r="AN918" s="54">
        <f t="shared" si="316"/>
        <v>1187058</v>
      </c>
      <c r="AO918" s="7" t="str">
        <f t="shared" si="317"/>
        <v>atk_1187058</v>
      </c>
      <c r="AP918" s="7" t="s">
        <v>3973</v>
      </c>
      <c r="AQ918" s="7" t="s">
        <v>3991</v>
      </c>
      <c r="AR918" s="7" t="s">
        <v>3975</v>
      </c>
      <c r="AS918" s="7" t="s">
        <v>3976</v>
      </c>
      <c r="AU918" s="7" t="str">
        <f t="shared" si="318"/>
        <v>hp_9521642;atk_1187058;hit_500000;miss_70;cirt_0;cirtSub_-3500</v>
      </c>
    </row>
    <row r="919" spans="1:47" x14ac:dyDescent="0.2">
      <c r="A919" s="8" t="s">
        <v>3487</v>
      </c>
      <c r="B919" s="6" t="s">
        <v>3967</v>
      </c>
      <c r="C919" s="6">
        <v>1856525</v>
      </c>
      <c r="D919" s="6">
        <v>35721862</v>
      </c>
      <c r="E919" s="6" t="str">
        <f t="shared" si="313"/>
        <v>hp_35721862</v>
      </c>
      <c r="F919" s="7" t="s">
        <v>3968</v>
      </c>
      <c r="G919" s="6">
        <v>6603000</v>
      </c>
      <c r="H919" s="7">
        <f t="shared" si="321"/>
        <v>28500508</v>
      </c>
      <c r="I919" s="7" t="str">
        <f t="shared" si="314"/>
        <v>atk_28500508</v>
      </c>
      <c r="J919" s="7" t="s">
        <v>3973</v>
      </c>
      <c r="K919" s="7" t="s">
        <v>4001</v>
      </c>
      <c r="L919" s="7" t="s">
        <v>3975</v>
      </c>
      <c r="M919" s="7" t="s">
        <v>3976</v>
      </c>
      <c r="O919" s="7" t="str">
        <f t="shared" si="315"/>
        <v>hp_35721862;atk_28500508;hit_500000;miss_120;cirt_0;cirtSub_-3500</v>
      </c>
      <c r="V919" s="7" t="str">
        <f t="shared" si="311"/>
        <v>废弃工厂8-9</v>
      </c>
      <c r="W919" s="7">
        <f t="shared" si="301"/>
        <v>1657</v>
      </c>
      <c r="X919" s="9" t="s">
        <v>1194</v>
      </c>
      <c r="Y919" s="9">
        <v>9</v>
      </c>
      <c r="Z919" s="8">
        <f t="shared" si="319"/>
        <v>4885</v>
      </c>
      <c r="AA919" s="6" t="s">
        <v>3967</v>
      </c>
      <c r="AB919" s="6">
        <v>4506781</v>
      </c>
      <c r="AC919" s="6">
        <f t="shared" si="303"/>
        <v>1.4875</v>
      </c>
      <c r="AD919" s="6">
        <f t="shared" si="304"/>
        <v>6703836</v>
      </c>
      <c r="AE919" s="6">
        <f t="shared" si="308"/>
        <v>1969536</v>
      </c>
      <c r="AF919" s="6">
        <v>870000</v>
      </c>
      <c r="AG919" s="11">
        <f t="shared" si="306"/>
        <v>9543372</v>
      </c>
      <c r="AH919">
        <f t="shared" si="305"/>
        <v>2.1175584080965995</v>
      </c>
      <c r="AI919" s="53">
        <v>0.7</v>
      </c>
      <c r="AJ919" s="7" t="str">
        <f t="shared" si="312"/>
        <v>hp_9543372</v>
      </c>
      <c r="AK919" s="7" t="s">
        <v>3968</v>
      </c>
      <c r="AL919" s="7">
        <v>802600</v>
      </c>
      <c r="AM919" s="7">
        <f>INT(IF(MOD(Y919,3)=0,INT(AL919*0.55),INT(AL919*0.35)))</f>
        <v>441430</v>
      </c>
      <c r="AN919" s="54">
        <f t="shared" si="316"/>
        <v>1189686</v>
      </c>
      <c r="AO919" s="7" t="str">
        <f t="shared" si="317"/>
        <v>atk_1189686</v>
      </c>
      <c r="AP919" s="7" t="s">
        <v>3973</v>
      </c>
      <c r="AQ919" s="7" t="s">
        <v>3991</v>
      </c>
      <c r="AR919" s="7" t="s">
        <v>3975</v>
      </c>
      <c r="AS919" s="7" t="s">
        <v>3976</v>
      </c>
      <c r="AU919" s="7" t="str">
        <f t="shared" si="318"/>
        <v>hp_9543372;atk_1189686;hit_500000;miss_70;cirt_0;cirtSub_-3500</v>
      </c>
    </row>
    <row r="920" spans="1:47" s="12" customFormat="1" x14ac:dyDescent="0.2">
      <c r="A920" s="8" t="s">
        <v>3487</v>
      </c>
      <c r="B920" s="6" t="s">
        <v>3967</v>
      </c>
      <c r="C920" s="6">
        <v>1856525</v>
      </c>
      <c r="D920" s="6">
        <v>35785696</v>
      </c>
      <c r="E920" s="6" t="str">
        <f t="shared" si="313"/>
        <v>hp_35785696</v>
      </c>
      <c r="F920" s="7" t="s">
        <v>3968</v>
      </c>
      <c r="G920" s="6">
        <v>6603000</v>
      </c>
      <c r="H920" s="7">
        <f t="shared" si="321"/>
        <v>28500508</v>
      </c>
      <c r="I920" s="7" t="str">
        <f t="shared" si="314"/>
        <v>atk_28500508</v>
      </c>
      <c r="J920" s="7" t="s">
        <v>3973</v>
      </c>
      <c r="K920" s="7" t="s">
        <v>4001</v>
      </c>
      <c r="L920" s="7" t="s">
        <v>3975</v>
      </c>
      <c r="M920" s="7" t="s">
        <v>3976</v>
      </c>
      <c r="N920" s="7"/>
      <c r="O920" s="7" t="str">
        <f t="shared" si="315"/>
        <v>hp_35785696;atk_28500508;hit_500000;miss_120;cirt_0;cirtSub_-3500</v>
      </c>
      <c r="P920" s="7"/>
      <c r="Q920" s="7"/>
      <c r="R920" s="7"/>
      <c r="S920" s="7"/>
      <c r="T920" s="7"/>
      <c r="V920" s="12" t="str">
        <f t="shared" si="311"/>
        <v>废弃工厂8-10</v>
      </c>
      <c r="W920" s="12">
        <f t="shared" si="301"/>
        <v>1659</v>
      </c>
      <c r="X920" s="5" t="s">
        <v>1194</v>
      </c>
      <c r="Y920" s="5">
        <v>10</v>
      </c>
      <c r="Z920" s="5">
        <f t="shared" si="319"/>
        <v>4895</v>
      </c>
      <c r="AA920" s="11" t="s">
        <v>3967</v>
      </c>
      <c r="AB920" s="11">
        <v>4513828</v>
      </c>
      <c r="AC920" s="11">
        <f t="shared" si="303"/>
        <v>1.4875</v>
      </c>
      <c r="AD920" s="11">
        <f t="shared" si="304"/>
        <v>6714319</v>
      </c>
      <c r="AE920" s="6">
        <f t="shared" si="308"/>
        <v>1969536</v>
      </c>
      <c r="AF920" s="11">
        <v>870000</v>
      </c>
      <c r="AG920" s="11">
        <f t="shared" si="306"/>
        <v>9553855</v>
      </c>
      <c r="AH920">
        <f t="shared" si="305"/>
        <v>2.1165748894286622</v>
      </c>
      <c r="AI920" s="53">
        <v>0.7</v>
      </c>
      <c r="AJ920" s="7" t="str">
        <f t="shared" si="312"/>
        <v>hp_9553855</v>
      </c>
      <c r="AK920" s="12" t="s">
        <v>3968</v>
      </c>
      <c r="AL920" s="12">
        <v>803800</v>
      </c>
      <c r="AM920" s="7">
        <f>INT(IF(MOD(Y920,3)=0,INT(AL920*0.55),INT(AL920*0.35)))</f>
        <v>281330</v>
      </c>
      <c r="AN920" s="54">
        <f t="shared" si="316"/>
        <v>1190912</v>
      </c>
      <c r="AO920" s="7" t="str">
        <f t="shared" si="317"/>
        <v>atk_1190912</v>
      </c>
      <c r="AP920" s="12" t="s">
        <v>3973</v>
      </c>
      <c r="AQ920" s="12" t="s">
        <v>3991</v>
      </c>
      <c r="AR920" s="12" t="s">
        <v>3975</v>
      </c>
      <c r="AS920" s="12" t="s">
        <v>3976</v>
      </c>
      <c r="AU920" s="12" t="str">
        <f t="shared" si="318"/>
        <v>hp_9553855;atk_1190912;hit_500000;miss_70;cirt_0;cirtSub_-3500</v>
      </c>
    </row>
    <row r="921" spans="1:47" x14ac:dyDescent="0.2">
      <c r="A921" s="8" t="s">
        <v>3488</v>
      </c>
      <c r="B921" s="6" t="s">
        <v>3967</v>
      </c>
      <c r="C921" s="6">
        <v>1870605</v>
      </c>
      <c r="D921" s="6">
        <v>35950851</v>
      </c>
      <c r="E921" s="6" t="str">
        <f t="shared" si="313"/>
        <v>hp_35950851</v>
      </c>
      <c r="F921" s="7" t="s">
        <v>3968</v>
      </c>
      <c r="G921" s="6">
        <v>6652000</v>
      </c>
      <c r="H921" s="7">
        <f t="shared" si="321"/>
        <v>28786360</v>
      </c>
      <c r="I921" s="7" t="str">
        <f t="shared" si="314"/>
        <v>atk_28786360</v>
      </c>
      <c r="J921" s="7" t="s">
        <v>3973</v>
      </c>
      <c r="K921" s="7" t="s">
        <v>4001</v>
      </c>
      <c r="L921" s="7" t="s">
        <v>3975</v>
      </c>
      <c r="M921" s="7" t="s">
        <v>3976</v>
      </c>
      <c r="O921" s="7" t="str">
        <f t="shared" si="315"/>
        <v>hp_35950851;atk_28786360;hit_500000;miss_120;cirt_0;cirtSub_-3500</v>
      </c>
      <c r="V921" s="7" t="str">
        <f t="shared" si="311"/>
        <v>废弃工厂9-1</v>
      </c>
      <c r="W921" s="7">
        <f t="shared" si="301"/>
        <v>1661</v>
      </c>
      <c r="X921" s="9" t="s">
        <v>1195</v>
      </c>
      <c r="Y921" s="9">
        <v>1</v>
      </c>
      <c r="Z921" s="8">
        <f t="shared" si="319"/>
        <v>4896</v>
      </c>
      <c r="AA921" s="6" t="s">
        <v>3967</v>
      </c>
      <c r="AB921" s="6">
        <v>4520875</v>
      </c>
      <c r="AC921" s="6">
        <f t="shared" si="303"/>
        <v>1.49</v>
      </c>
      <c r="AD921" s="6">
        <f t="shared" si="304"/>
        <v>6736103</v>
      </c>
      <c r="AE921" s="6">
        <f t="shared" ref="AE921" si="323">IF(MOD(Y921,1)=0,INT(AD920*0.3),0)</f>
        <v>2014295</v>
      </c>
      <c r="AF921" s="6">
        <v>870000</v>
      </c>
      <c r="AG921" s="11">
        <f t="shared" si="306"/>
        <v>9620398</v>
      </c>
      <c r="AH921">
        <f t="shared" si="305"/>
        <v>2.1279946912931678</v>
      </c>
      <c r="AI921" s="53">
        <v>0.7</v>
      </c>
      <c r="AJ921" s="7" t="str">
        <f t="shared" si="312"/>
        <v>hp_9620398</v>
      </c>
      <c r="AK921" s="7" t="s">
        <v>3968</v>
      </c>
      <c r="AL921" s="7">
        <v>805000</v>
      </c>
      <c r="AM921" s="7">
        <f>INT(IF(MOD(Y921,3)=0,INT(AL921*0.55),INT(AL921*0.35)))</f>
        <v>281750</v>
      </c>
      <c r="AN921" s="54">
        <f t="shared" si="316"/>
        <v>1199125</v>
      </c>
      <c r="AO921" s="7" t="str">
        <f t="shared" si="317"/>
        <v>atk_1199125</v>
      </c>
      <c r="AP921" s="7" t="s">
        <v>3973</v>
      </c>
      <c r="AQ921" s="7" t="s">
        <v>3991</v>
      </c>
      <c r="AR921" s="7" t="s">
        <v>3975</v>
      </c>
      <c r="AS921" s="7" t="s">
        <v>3976</v>
      </c>
      <c r="AU921" s="7" t="str">
        <f t="shared" si="318"/>
        <v>hp_9620398;atk_1199125;hit_500000;miss_70;cirt_0;cirtSub_-3500</v>
      </c>
    </row>
    <row r="922" spans="1:47" x14ac:dyDescent="0.2">
      <c r="A922" s="8" t="s">
        <v>3488</v>
      </c>
      <c r="B922" s="6" t="s">
        <v>3967</v>
      </c>
      <c r="C922" s="6">
        <v>1870605</v>
      </c>
      <c r="D922" s="6">
        <v>36014881</v>
      </c>
      <c r="E922" s="6" t="str">
        <f t="shared" si="313"/>
        <v>hp_36014881</v>
      </c>
      <c r="F922" s="7" t="s">
        <v>3968</v>
      </c>
      <c r="G922" s="6">
        <v>6652000</v>
      </c>
      <c r="H922" s="7">
        <f t="shared" si="321"/>
        <v>28786360</v>
      </c>
      <c r="I922" s="7" t="str">
        <f t="shared" si="314"/>
        <v>atk_28786360</v>
      </c>
      <c r="J922" s="7" t="s">
        <v>3973</v>
      </c>
      <c r="K922" s="7" t="s">
        <v>4001</v>
      </c>
      <c r="L922" s="7" t="s">
        <v>3975</v>
      </c>
      <c r="M922" s="7" t="s">
        <v>3976</v>
      </c>
      <c r="O922" s="7" t="str">
        <f t="shared" si="315"/>
        <v>hp_36014881;atk_28786360;hit_500000;miss_120;cirt_0;cirtSub_-3500</v>
      </c>
      <c r="V922" s="7" t="str">
        <f t="shared" si="311"/>
        <v>废弃工厂9-2</v>
      </c>
      <c r="W922" s="7">
        <f t="shared" si="301"/>
        <v>1663</v>
      </c>
      <c r="X922" s="9" t="s">
        <v>1195</v>
      </c>
      <c r="Y922" s="9">
        <v>2</v>
      </c>
      <c r="Z922" s="8">
        <f t="shared" si="319"/>
        <v>4898</v>
      </c>
      <c r="AA922" s="6" t="s">
        <v>3967</v>
      </c>
      <c r="AB922" s="6">
        <v>4527924</v>
      </c>
      <c r="AC922" s="6">
        <f t="shared" si="303"/>
        <v>1.49</v>
      </c>
      <c r="AD922" s="6">
        <f t="shared" si="304"/>
        <v>6746606</v>
      </c>
      <c r="AE922" s="6">
        <f t="shared" si="308"/>
        <v>2014295</v>
      </c>
      <c r="AF922" s="6">
        <v>870000</v>
      </c>
      <c r="AG922" s="11">
        <f t="shared" si="306"/>
        <v>9630901</v>
      </c>
      <c r="AH922">
        <f t="shared" si="305"/>
        <v>2.12700146910593</v>
      </c>
      <c r="AI922" s="53">
        <v>0.7</v>
      </c>
      <c r="AJ922" s="7" t="str">
        <f t="shared" si="312"/>
        <v>hp_9630901</v>
      </c>
      <c r="AK922" s="7" t="s">
        <v>3968</v>
      </c>
      <c r="AL922" s="7">
        <v>806200</v>
      </c>
      <c r="AM922" s="7">
        <f>INT(IF(MOD(Y922,3)=0,INT(AL922*0.55),INT(AL922*0.35)))</f>
        <v>282170</v>
      </c>
      <c r="AN922" s="54">
        <f t="shared" si="316"/>
        <v>1200352</v>
      </c>
      <c r="AO922" s="7" t="str">
        <f t="shared" si="317"/>
        <v>atk_1200352</v>
      </c>
      <c r="AP922" s="7" t="s">
        <v>3973</v>
      </c>
      <c r="AQ922" s="7" t="s">
        <v>3991</v>
      </c>
      <c r="AR922" s="7" t="s">
        <v>3975</v>
      </c>
      <c r="AS922" s="7" t="s">
        <v>3976</v>
      </c>
      <c r="AU922" s="7" t="str">
        <f t="shared" si="318"/>
        <v>hp_9630901;atk_1200352;hit_500000;miss_70;cirt_0;cirtSub_-3500</v>
      </c>
    </row>
    <row r="923" spans="1:47" x14ac:dyDescent="0.2">
      <c r="A923" s="8" t="s">
        <v>3488</v>
      </c>
      <c r="B923" s="6" t="s">
        <v>3967</v>
      </c>
      <c r="C923" s="6">
        <v>1870605</v>
      </c>
      <c r="D923" s="6">
        <v>36078987</v>
      </c>
      <c r="E923" s="6" t="str">
        <f t="shared" si="313"/>
        <v>hp_36078987</v>
      </c>
      <c r="F923" s="7" t="s">
        <v>3968</v>
      </c>
      <c r="G923" s="6">
        <v>6652000</v>
      </c>
      <c r="H923" s="7">
        <f t="shared" si="321"/>
        <v>28786360</v>
      </c>
      <c r="I923" s="7" t="str">
        <f t="shared" si="314"/>
        <v>atk_28786360</v>
      </c>
      <c r="J923" s="7" t="s">
        <v>3973</v>
      </c>
      <c r="K923" s="7" t="s">
        <v>4001</v>
      </c>
      <c r="L923" s="7" t="s">
        <v>3975</v>
      </c>
      <c r="M923" s="7" t="s">
        <v>3976</v>
      </c>
      <c r="O923" s="7" t="str">
        <f t="shared" si="315"/>
        <v>hp_36078987;atk_28786360;hit_500000;miss_120;cirt_0;cirtSub_-3500</v>
      </c>
      <c r="V923" s="7" t="str">
        <f t="shared" si="311"/>
        <v>废弃工厂9-3</v>
      </c>
      <c r="W923" s="7">
        <f t="shared" si="301"/>
        <v>1665</v>
      </c>
      <c r="X923" s="9" t="s">
        <v>1195</v>
      </c>
      <c r="Y923" s="9">
        <v>3</v>
      </c>
      <c r="Z923" s="8">
        <f t="shared" si="319"/>
        <v>4901</v>
      </c>
      <c r="AA923" s="6" t="s">
        <v>3967</v>
      </c>
      <c r="AB923" s="6">
        <v>4534974</v>
      </c>
      <c r="AC923" s="6">
        <f t="shared" si="303"/>
        <v>1.4924999999999999</v>
      </c>
      <c r="AD923" s="6">
        <f t="shared" si="304"/>
        <v>6768448</v>
      </c>
      <c r="AE923" s="6">
        <f t="shared" si="308"/>
        <v>2014295</v>
      </c>
      <c r="AF923" s="6">
        <v>870000</v>
      </c>
      <c r="AG923" s="11">
        <f t="shared" si="306"/>
        <v>9652743</v>
      </c>
      <c r="AH923">
        <f t="shared" si="305"/>
        <v>2.1285112108691253</v>
      </c>
      <c r="AI923" s="53">
        <v>0.7</v>
      </c>
      <c r="AJ923" s="7" t="str">
        <f t="shared" si="312"/>
        <v>hp_9652743</v>
      </c>
      <c r="AK923" s="7" t="s">
        <v>3968</v>
      </c>
      <c r="AL923" s="7">
        <v>807400</v>
      </c>
      <c r="AM923" s="7">
        <f>INT(IF(MOD(Y923,3)=0,INT(AL923*0.55),INT(AL923*0.35)))</f>
        <v>444070</v>
      </c>
      <c r="AN923" s="54">
        <f t="shared" si="316"/>
        <v>1202991</v>
      </c>
      <c r="AO923" s="7" t="str">
        <f t="shared" si="317"/>
        <v>atk_1202991</v>
      </c>
      <c r="AP923" s="7" t="s">
        <v>3973</v>
      </c>
      <c r="AQ923" s="7" t="s">
        <v>3991</v>
      </c>
      <c r="AR923" s="7" t="s">
        <v>3975</v>
      </c>
      <c r="AS923" s="7" t="s">
        <v>3976</v>
      </c>
      <c r="AU923" s="7" t="str">
        <f t="shared" si="318"/>
        <v>hp_9652743;atk_1202991;hit_500000;miss_70;cirt_0;cirtSub_-3500</v>
      </c>
    </row>
    <row r="924" spans="1:47" x14ac:dyDescent="0.2">
      <c r="A924" s="8" t="s">
        <v>3489</v>
      </c>
      <c r="B924" s="6" t="s">
        <v>3967</v>
      </c>
      <c r="C924" s="6">
        <v>1884685</v>
      </c>
      <c r="D924" s="6">
        <v>36244867</v>
      </c>
      <c r="E924" s="6" t="str">
        <f t="shared" si="313"/>
        <v>hp_36244867</v>
      </c>
      <c r="F924" s="7" t="s">
        <v>3968</v>
      </c>
      <c r="G924" s="6">
        <v>6701000</v>
      </c>
      <c r="H924" s="7">
        <f t="shared" si="321"/>
        <v>29073343</v>
      </c>
      <c r="I924" s="7" t="str">
        <f t="shared" si="314"/>
        <v>atk_29073343</v>
      </c>
      <c r="J924" s="7" t="s">
        <v>3973</v>
      </c>
      <c r="K924" s="7" t="s">
        <v>4001</v>
      </c>
      <c r="L924" s="7" t="s">
        <v>3975</v>
      </c>
      <c r="M924" s="7" t="s">
        <v>3976</v>
      </c>
      <c r="O924" s="7" t="str">
        <f t="shared" si="315"/>
        <v>hp_36244867;atk_29073343;hit_500000;miss_120;cirt_0;cirtSub_-3500</v>
      </c>
      <c r="V924" s="7" t="str">
        <f t="shared" si="311"/>
        <v>废弃工厂9-4</v>
      </c>
      <c r="W924" s="7">
        <f t="shared" si="301"/>
        <v>1667</v>
      </c>
      <c r="X924" s="9" t="s">
        <v>1195</v>
      </c>
      <c r="Y924" s="9">
        <v>4</v>
      </c>
      <c r="Z924" s="8">
        <f t="shared" si="319"/>
        <v>4905</v>
      </c>
      <c r="AA924" s="6" t="s">
        <v>3967</v>
      </c>
      <c r="AB924" s="6">
        <v>4542024</v>
      </c>
      <c r="AC924" s="6">
        <f t="shared" si="303"/>
        <v>1.4924999999999999</v>
      </c>
      <c r="AD924" s="6">
        <f t="shared" si="304"/>
        <v>6778970</v>
      </c>
      <c r="AE924" s="6">
        <f t="shared" si="308"/>
        <v>2014295</v>
      </c>
      <c r="AF924" s="6">
        <v>870000</v>
      </c>
      <c r="AG924" s="11">
        <f t="shared" si="306"/>
        <v>9663265</v>
      </c>
      <c r="AH924">
        <f t="shared" si="305"/>
        <v>2.127523984901885</v>
      </c>
      <c r="AI924" s="53">
        <v>0.7</v>
      </c>
      <c r="AJ924" s="7" t="str">
        <f t="shared" si="312"/>
        <v>hp_9663265</v>
      </c>
      <c r="AK924" s="7" t="s">
        <v>3968</v>
      </c>
      <c r="AL924" s="7">
        <v>808600</v>
      </c>
      <c r="AM924" s="7">
        <f>INT(IF(MOD(Y924,3)=0,INT(AL924*0.55),INT(AL924*0.35)))</f>
        <v>283010</v>
      </c>
      <c r="AN924" s="54">
        <f t="shared" si="316"/>
        <v>1204221</v>
      </c>
      <c r="AO924" s="7" t="str">
        <f t="shared" si="317"/>
        <v>atk_1204221</v>
      </c>
      <c r="AP924" s="7" t="s">
        <v>3973</v>
      </c>
      <c r="AQ924" s="7" t="s">
        <v>3991</v>
      </c>
      <c r="AR924" s="7" t="s">
        <v>3975</v>
      </c>
      <c r="AS924" s="7" t="s">
        <v>3976</v>
      </c>
      <c r="AU924" s="7" t="str">
        <f t="shared" si="318"/>
        <v>hp_9663265;atk_1204221;hit_500000;miss_70;cirt_0;cirtSub_-3500</v>
      </c>
    </row>
    <row r="925" spans="1:47" x14ac:dyDescent="0.2">
      <c r="A925" s="8" t="s">
        <v>3489</v>
      </c>
      <c r="B925" s="6" t="s">
        <v>3967</v>
      </c>
      <c r="C925" s="6">
        <v>1884685</v>
      </c>
      <c r="D925" s="6">
        <v>36309170</v>
      </c>
      <c r="E925" s="6" t="str">
        <f t="shared" si="313"/>
        <v>hp_36309170</v>
      </c>
      <c r="F925" s="7" t="s">
        <v>3968</v>
      </c>
      <c r="G925" s="6">
        <v>6701000</v>
      </c>
      <c r="H925" s="7">
        <f t="shared" si="321"/>
        <v>29073343</v>
      </c>
      <c r="I925" s="7" t="str">
        <f t="shared" si="314"/>
        <v>atk_29073343</v>
      </c>
      <c r="J925" s="7" t="s">
        <v>3973</v>
      </c>
      <c r="K925" s="7" t="s">
        <v>4001</v>
      </c>
      <c r="L925" s="7" t="s">
        <v>3975</v>
      </c>
      <c r="M925" s="7" t="s">
        <v>3976</v>
      </c>
      <c r="O925" s="7" t="str">
        <f t="shared" si="315"/>
        <v>hp_36309170;atk_29073343;hit_500000;miss_120;cirt_0;cirtSub_-3500</v>
      </c>
      <c r="V925" s="7" t="str">
        <f t="shared" si="311"/>
        <v>废弃工厂9-5</v>
      </c>
      <c r="W925" s="7">
        <f t="shared" ref="W925:W988" si="324">W924+2</f>
        <v>1669</v>
      </c>
      <c r="X925" s="9" t="s">
        <v>1195</v>
      </c>
      <c r="Y925" s="9">
        <v>5</v>
      </c>
      <c r="Z925" s="8">
        <f t="shared" si="319"/>
        <v>4910</v>
      </c>
      <c r="AA925" s="6" t="s">
        <v>3967</v>
      </c>
      <c r="AB925" s="6">
        <v>4549076</v>
      </c>
      <c r="AC925" s="6">
        <f t="shared" si="303"/>
        <v>1.4924999999999999</v>
      </c>
      <c r="AD925" s="6">
        <f t="shared" si="304"/>
        <v>6789495</v>
      </c>
      <c r="AE925" s="6">
        <f t="shared" si="308"/>
        <v>2014295</v>
      </c>
      <c r="AF925" s="6">
        <v>870000</v>
      </c>
      <c r="AG925" s="11">
        <f t="shared" si="306"/>
        <v>9673790</v>
      </c>
      <c r="AH925">
        <f t="shared" si="305"/>
        <v>2.1265395434149705</v>
      </c>
      <c r="AI925" s="53">
        <v>0.7</v>
      </c>
      <c r="AJ925" s="7" t="str">
        <f t="shared" si="312"/>
        <v>hp_9673790</v>
      </c>
      <c r="AK925" s="7" t="s">
        <v>3968</v>
      </c>
      <c r="AL925" s="7">
        <v>809800</v>
      </c>
      <c r="AM925" s="7">
        <f>INT(IF(MOD(Y925,3)=0,INT(AL925*0.55),INT(AL925*0.35)))</f>
        <v>283430</v>
      </c>
      <c r="AN925" s="54">
        <f t="shared" si="316"/>
        <v>1205450</v>
      </c>
      <c r="AO925" s="7" t="str">
        <f t="shared" si="317"/>
        <v>atk_1205450</v>
      </c>
      <c r="AP925" s="7" t="s">
        <v>3973</v>
      </c>
      <c r="AQ925" s="7" t="s">
        <v>3991</v>
      </c>
      <c r="AR925" s="7" t="s">
        <v>3975</v>
      </c>
      <c r="AS925" s="7" t="s">
        <v>3976</v>
      </c>
      <c r="AU925" s="7" t="str">
        <f t="shared" si="318"/>
        <v>hp_9673790;atk_1205450;hit_500000;miss_70;cirt_0;cirtSub_-3500</v>
      </c>
    </row>
    <row r="926" spans="1:47" x14ac:dyDescent="0.2">
      <c r="A926" s="8" t="s">
        <v>3489</v>
      </c>
      <c r="B926" s="6" t="s">
        <v>3967</v>
      </c>
      <c r="C926" s="6">
        <v>1884685</v>
      </c>
      <c r="D926" s="6">
        <v>36373549</v>
      </c>
      <c r="E926" s="6" t="str">
        <f t="shared" si="313"/>
        <v>hp_36373549</v>
      </c>
      <c r="F926" s="7" t="s">
        <v>3968</v>
      </c>
      <c r="G926" s="6">
        <v>6701000</v>
      </c>
      <c r="H926" s="7">
        <f t="shared" si="321"/>
        <v>29073343</v>
      </c>
      <c r="I926" s="7" t="str">
        <f t="shared" si="314"/>
        <v>atk_29073343</v>
      </c>
      <c r="J926" s="7" t="s">
        <v>3973</v>
      </c>
      <c r="K926" s="7" t="s">
        <v>4001</v>
      </c>
      <c r="L926" s="7" t="s">
        <v>3975</v>
      </c>
      <c r="M926" s="7" t="s">
        <v>3976</v>
      </c>
      <c r="O926" s="7" t="str">
        <f t="shared" si="315"/>
        <v>hp_36373549;atk_29073343;hit_500000;miss_120;cirt_0;cirtSub_-3500</v>
      </c>
      <c r="V926" s="7" t="str">
        <f t="shared" si="311"/>
        <v>废弃工厂9-6</v>
      </c>
      <c r="W926" s="7">
        <f t="shared" si="324"/>
        <v>1671</v>
      </c>
      <c r="X926" s="9" t="s">
        <v>1195</v>
      </c>
      <c r="Y926" s="9">
        <v>6</v>
      </c>
      <c r="Z926" s="8">
        <f t="shared" si="319"/>
        <v>4916</v>
      </c>
      <c r="AA926" s="6" t="s">
        <v>3967</v>
      </c>
      <c r="AB926" s="6">
        <v>4556128</v>
      </c>
      <c r="AC926" s="6">
        <f t="shared" si="303"/>
        <v>1.4949999999999999</v>
      </c>
      <c r="AD926" s="6">
        <f t="shared" si="304"/>
        <v>6811411</v>
      </c>
      <c r="AE926" s="6">
        <f t="shared" si="308"/>
        <v>2014295</v>
      </c>
      <c r="AF926" s="6">
        <v>870000</v>
      </c>
      <c r="AG926" s="11">
        <f t="shared" si="306"/>
        <v>9695706</v>
      </c>
      <c r="AH926">
        <f t="shared" si="305"/>
        <v>2.1280582986254997</v>
      </c>
      <c r="AI926" s="53">
        <v>0.7</v>
      </c>
      <c r="AJ926" s="7" t="str">
        <f t="shared" si="312"/>
        <v>hp_9695706</v>
      </c>
      <c r="AK926" s="7" t="s">
        <v>3968</v>
      </c>
      <c r="AL926" s="7">
        <v>811000</v>
      </c>
      <c r="AM926" s="7">
        <f>INT(IF(MOD(Y926,3)=0,INT(AL926*0.55),INT(AL926*0.35)))</f>
        <v>446050</v>
      </c>
      <c r="AN926" s="54">
        <f t="shared" si="316"/>
        <v>1208098</v>
      </c>
      <c r="AO926" s="7" t="str">
        <f t="shared" si="317"/>
        <v>atk_1208098</v>
      </c>
      <c r="AP926" s="7" t="s">
        <v>3973</v>
      </c>
      <c r="AQ926" s="7" t="s">
        <v>3991</v>
      </c>
      <c r="AR926" s="7" t="s">
        <v>3975</v>
      </c>
      <c r="AS926" s="7" t="s">
        <v>3976</v>
      </c>
      <c r="AU926" s="7" t="str">
        <f t="shared" si="318"/>
        <v>hp_9695706;atk_1208098;hit_500000;miss_70;cirt_0;cirtSub_-3500</v>
      </c>
    </row>
    <row r="927" spans="1:47" x14ac:dyDescent="0.2">
      <c r="A927" s="8" t="s">
        <v>3490</v>
      </c>
      <c r="B927" s="6" t="s">
        <v>3967</v>
      </c>
      <c r="C927" s="6">
        <v>1898765</v>
      </c>
      <c r="D927" s="6">
        <v>36540159</v>
      </c>
      <c r="E927" s="6" t="str">
        <f t="shared" si="313"/>
        <v>hp_36540159</v>
      </c>
      <c r="F927" s="7" t="s">
        <v>3968</v>
      </c>
      <c r="G927" s="6">
        <v>6750000</v>
      </c>
      <c r="H927" s="7">
        <f t="shared" si="321"/>
        <v>29361457</v>
      </c>
      <c r="I927" s="7" t="str">
        <f t="shared" si="314"/>
        <v>atk_29361457</v>
      </c>
      <c r="J927" s="7" t="s">
        <v>3973</v>
      </c>
      <c r="K927" s="7" t="s">
        <v>4001</v>
      </c>
      <c r="L927" s="7" t="s">
        <v>3975</v>
      </c>
      <c r="M927" s="7" t="s">
        <v>3976</v>
      </c>
      <c r="O927" s="7" t="str">
        <f t="shared" si="315"/>
        <v>hp_36540159;atk_29361457;hit_500000;miss_120;cirt_0;cirtSub_-3500</v>
      </c>
      <c r="V927" s="7" t="str">
        <f t="shared" si="311"/>
        <v>废弃工厂9-7</v>
      </c>
      <c r="W927" s="7">
        <f t="shared" si="324"/>
        <v>1673</v>
      </c>
      <c r="X927" s="9" t="s">
        <v>1195</v>
      </c>
      <c r="Y927" s="9">
        <v>7</v>
      </c>
      <c r="Z927" s="8">
        <f t="shared" si="319"/>
        <v>4923</v>
      </c>
      <c r="AA927" s="6" t="s">
        <v>3967</v>
      </c>
      <c r="AB927" s="6">
        <v>4563182</v>
      </c>
      <c r="AC927" s="6">
        <f t="shared" ref="AC927:AC990" si="325">0.6+INT((Z927-1)/55)*0.01+INT(Y927/3)*0.0025</f>
        <v>1.4949999999999999</v>
      </c>
      <c r="AD927" s="6">
        <f t="shared" ref="AD927:AD990" si="326">INT(AB927*AC927)</f>
        <v>6821957</v>
      </c>
      <c r="AE927" s="6">
        <f t="shared" si="308"/>
        <v>2014295</v>
      </c>
      <c r="AF927" s="6">
        <v>870000</v>
      </c>
      <c r="AG927" s="11">
        <f t="shared" si="306"/>
        <v>9706252</v>
      </c>
      <c r="AH927">
        <f t="shared" si="305"/>
        <v>2.1270797439155396</v>
      </c>
      <c r="AI927" s="53">
        <v>0.7</v>
      </c>
      <c r="AJ927" s="7" t="str">
        <f t="shared" si="312"/>
        <v>hp_9706252</v>
      </c>
      <c r="AK927" s="7" t="s">
        <v>3968</v>
      </c>
      <c r="AL927" s="7">
        <v>812200</v>
      </c>
      <c r="AM927" s="7">
        <f>INT(IF(MOD(Y927,3)=0,INT(AL927*0.55),INT(AL927*0.35)))</f>
        <v>284270</v>
      </c>
      <c r="AN927" s="54">
        <f t="shared" si="316"/>
        <v>1209329</v>
      </c>
      <c r="AO927" s="7" t="str">
        <f t="shared" si="317"/>
        <v>atk_1209329</v>
      </c>
      <c r="AP927" s="7" t="s">
        <v>3973</v>
      </c>
      <c r="AQ927" s="7" t="s">
        <v>3991</v>
      </c>
      <c r="AR927" s="7" t="s">
        <v>3975</v>
      </c>
      <c r="AS927" s="7" t="s">
        <v>3976</v>
      </c>
      <c r="AU927" s="7" t="str">
        <f t="shared" si="318"/>
        <v>hp_9706252;atk_1209329;hit_500000;miss_70;cirt_0;cirtSub_-3500</v>
      </c>
    </row>
    <row r="928" spans="1:47" x14ac:dyDescent="0.2">
      <c r="A928" s="8" t="s">
        <v>3490</v>
      </c>
      <c r="B928" s="6" t="s">
        <v>3967</v>
      </c>
      <c r="C928" s="6">
        <v>1898765</v>
      </c>
      <c r="D928" s="6">
        <v>36604741</v>
      </c>
      <c r="E928" s="6" t="str">
        <f t="shared" si="313"/>
        <v>hp_36604741</v>
      </c>
      <c r="F928" s="7" t="s">
        <v>3968</v>
      </c>
      <c r="G928" s="6">
        <v>6750000</v>
      </c>
      <c r="H928" s="7">
        <f t="shared" si="321"/>
        <v>29361457</v>
      </c>
      <c r="I928" s="7" t="str">
        <f t="shared" si="314"/>
        <v>atk_29361457</v>
      </c>
      <c r="J928" s="7" t="s">
        <v>3973</v>
      </c>
      <c r="K928" s="7" t="s">
        <v>4001</v>
      </c>
      <c r="L928" s="7" t="s">
        <v>3975</v>
      </c>
      <c r="M928" s="7" t="s">
        <v>3976</v>
      </c>
      <c r="O928" s="7" t="str">
        <f t="shared" si="315"/>
        <v>hp_36604741;atk_29361457;hit_500000;miss_120;cirt_0;cirtSub_-3500</v>
      </c>
      <c r="V928" s="7" t="str">
        <f t="shared" si="311"/>
        <v>废弃工厂9-8</v>
      </c>
      <c r="W928" s="7">
        <f t="shared" si="324"/>
        <v>1675</v>
      </c>
      <c r="X928" s="9" t="s">
        <v>1195</v>
      </c>
      <c r="Y928" s="9">
        <v>8</v>
      </c>
      <c r="Z928" s="8">
        <f t="shared" si="319"/>
        <v>4931</v>
      </c>
      <c r="AA928" s="6" t="s">
        <v>3967</v>
      </c>
      <c r="AB928" s="6">
        <v>4570236</v>
      </c>
      <c r="AC928" s="6">
        <f t="shared" si="325"/>
        <v>1.4949999999999999</v>
      </c>
      <c r="AD928" s="6">
        <f t="shared" si="326"/>
        <v>6832502</v>
      </c>
      <c r="AE928" s="6">
        <f t="shared" si="308"/>
        <v>2014295</v>
      </c>
      <c r="AF928" s="6">
        <v>870000</v>
      </c>
      <c r="AG928" s="11">
        <f t="shared" si="306"/>
        <v>9716797</v>
      </c>
      <c r="AH928">
        <f t="shared" ref="AH928:AH991" si="327">AG928/AB928</f>
        <v>2.1261039911286859</v>
      </c>
      <c r="AI928" s="53">
        <v>0.7</v>
      </c>
      <c r="AJ928" s="7" t="str">
        <f t="shared" si="312"/>
        <v>hp_9716797</v>
      </c>
      <c r="AK928" s="7" t="s">
        <v>3968</v>
      </c>
      <c r="AL928" s="7">
        <v>813400</v>
      </c>
      <c r="AM928" s="7">
        <f>INT(IF(MOD(Y928,3)=0,INT(AL928*0.55),INT(AL928*0.35)))</f>
        <v>284690</v>
      </c>
      <c r="AN928" s="54">
        <f t="shared" si="316"/>
        <v>1210561</v>
      </c>
      <c r="AO928" s="7" t="str">
        <f t="shared" si="317"/>
        <v>atk_1210561</v>
      </c>
      <c r="AP928" s="7" t="s">
        <v>3973</v>
      </c>
      <c r="AQ928" s="7" t="s">
        <v>3991</v>
      </c>
      <c r="AR928" s="7" t="s">
        <v>3975</v>
      </c>
      <c r="AS928" s="7" t="s">
        <v>3976</v>
      </c>
      <c r="AU928" s="7" t="str">
        <f t="shared" si="318"/>
        <v>hp_9716797;atk_1210561;hit_500000;miss_70;cirt_0;cirtSub_-3500</v>
      </c>
    </row>
    <row r="929" spans="1:47" x14ac:dyDescent="0.2">
      <c r="A929" s="8" t="s">
        <v>3490</v>
      </c>
      <c r="B929" s="6" t="s">
        <v>3967</v>
      </c>
      <c r="C929" s="6">
        <v>1898765</v>
      </c>
      <c r="D929" s="6">
        <v>36669402</v>
      </c>
      <c r="E929" s="6" t="str">
        <f t="shared" si="313"/>
        <v>hp_36669402</v>
      </c>
      <c r="F929" s="7" t="s">
        <v>3968</v>
      </c>
      <c r="G929" s="6">
        <v>6750000</v>
      </c>
      <c r="H929" s="7">
        <f t="shared" si="321"/>
        <v>29361457</v>
      </c>
      <c r="I929" s="7" t="str">
        <f t="shared" si="314"/>
        <v>atk_29361457</v>
      </c>
      <c r="J929" s="7" t="s">
        <v>3973</v>
      </c>
      <c r="K929" s="7" t="s">
        <v>4001</v>
      </c>
      <c r="L929" s="7" t="s">
        <v>3975</v>
      </c>
      <c r="M929" s="7" t="s">
        <v>3976</v>
      </c>
      <c r="O929" s="7" t="str">
        <f t="shared" si="315"/>
        <v>hp_36669402;atk_29361457;hit_500000;miss_120;cirt_0;cirtSub_-3500</v>
      </c>
      <c r="V929" s="7" t="str">
        <f t="shared" si="311"/>
        <v>废弃工厂9-9</v>
      </c>
      <c r="W929" s="7">
        <f t="shared" si="324"/>
        <v>1677</v>
      </c>
      <c r="X929" s="9" t="s">
        <v>1195</v>
      </c>
      <c r="Y929" s="9">
        <v>9</v>
      </c>
      <c r="Z929" s="8">
        <f t="shared" si="319"/>
        <v>4940</v>
      </c>
      <c r="AA929" s="6" t="s">
        <v>3967</v>
      </c>
      <c r="AB929" s="6">
        <v>4577291</v>
      </c>
      <c r="AC929" s="6">
        <f t="shared" si="325"/>
        <v>1.4975000000000001</v>
      </c>
      <c r="AD929" s="6">
        <f t="shared" si="326"/>
        <v>6854493</v>
      </c>
      <c r="AE929" s="6">
        <f t="shared" si="308"/>
        <v>2014295</v>
      </c>
      <c r="AF929" s="6">
        <v>870000</v>
      </c>
      <c r="AG929" s="11">
        <f t="shared" ref="AG929:AG992" si="328">INT(AD929*1)+AF929+AE929</f>
        <v>9738788</v>
      </c>
      <c r="AH929">
        <f t="shared" si="327"/>
        <v>2.1276313872113439</v>
      </c>
      <c r="AI929" s="53">
        <v>0.7</v>
      </c>
      <c r="AJ929" s="7" t="str">
        <f t="shared" si="312"/>
        <v>hp_9738788</v>
      </c>
      <c r="AK929" s="7" t="s">
        <v>3968</v>
      </c>
      <c r="AL929" s="7">
        <v>814600</v>
      </c>
      <c r="AM929" s="7">
        <f>INT(IF(MOD(Y929,3)=0,INT(AL929*0.55),INT(AL929*0.35)))</f>
        <v>448030</v>
      </c>
      <c r="AN929" s="54">
        <f t="shared" si="316"/>
        <v>1213217</v>
      </c>
      <c r="AO929" s="7" t="str">
        <f t="shared" si="317"/>
        <v>atk_1213217</v>
      </c>
      <c r="AP929" s="7" t="s">
        <v>3973</v>
      </c>
      <c r="AQ929" s="7" t="s">
        <v>3991</v>
      </c>
      <c r="AR929" s="7" t="s">
        <v>3975</v>
      </c>
      <c r="AS929" s="7" t="s">
        <v>3976</v>
      </c>
      <c r="AU929" s="7" t="str">
        <f t="shared" si="318"/>
        <v>hp_9738788;atk_1213217;hit_500000;miss_70;cirt_0;cirtSub_-3500</v>
      </c>
    </row>
    <row r="930" spans="1:47" s="12" customFormat="1" x14ac:dyDescent="0.2">
      <c r="A930" s="8" t="s">
        <v>3491</v>
      </c>
      <c r="B930" s="6" t="s">
        <v>3967</v>
      </c>
      <c r="C930" s="6">
        <v>1912845</v>
      </c>
      <c r="D930" s="6">
        <v>36836766</v>
      </c>
      <c r="E930" s="6" t="str">
        <f t="shared" si="313"/>
        <v>hp_36836766</v>
      </c>
      <c r="F930" s="7" t="s">
        <v>3968</v>
      </c>
      <c r="G930" s="6">
        <v>6799000</v>
      </c>
      <c r="H930" s="7">
        <f t="shared" si="321"/>
        <v>29650700</v>
      </c>
      <c r="I930" s="7" t="str">
        <f t="shared" si="314"/>
        <v>atk_29650700</v>
      </c>
      <c r="J930" s="7" t="s">
        <v>3973</v>
      </c>
      <c r="K930" s="7" t="s">
        <v>4001</v>
      </c>
      <c r="L930" s="7" t="s">
        <v>3975</v>
      </c>
      <c r="M930" s="7" t="s">
        <v>3976</v>
      </c>
      <c r="N930" s="7"/>
      <c r="O930" s="7" t="str">
        <f t="shared" si="315"/>
        <v>hp_36836766;atk_29650700;hit_500000;miss_120;cirt_0;cirtSub_-3500</v>
      </c>
      <c r="P930" s="7"/>
      <c r="Q930" s="7"/>
      <c r="R930" s="7"/>
      <c r="S930" s="7"/>
      <c r="T930" s="7"/>
      <c r="V930" s="12" t="str">
        <f t="shared" si="311"/>
        <v>废弃工厂9-10</v>
      </c>
      <c r="W930" s="12">
        <f t="shared" si="324"/>
        <v>1679</v>
      </c>
      <c r="X930" s="5" t="s">
        <v>1195</v>
      </c>
      <c r="Y930" s="5">
        <v>10</v>
      </c>
      <c r="Z930" s="5">
        <f t="shared" si="319"/>
        <v>4950</v>
      </c>
      <c r="AA930" s="11" t="s">
        <v>3967</v>
      </c>
      <c r="AB930" s="11">
        <v>4584348</v>
      </c>
      <c r="AC930" s="11">
        <f t="shared" si="325"/>
        <v>1.4975000000000001</v>
      </c>
      <c r="AD930" s="11">
        <f t="shared" si="326"/>
        <v>6865061</v>
      </c>
      <c r="AE930" s="6">
        <f t="shared" si="308"/>
        <v>2014295</v>
      </c>
      <c r="AF930" s="11">
        <v>870000</v>
      </c>
      <c r="AG930" s="11">
        <f t="shared" si="328"/>
        <v>9749356</v>
      </c>
      <c r="AH930">
        <f t="shared" si="327"/>
        <v>2.1266614140113274</v>
      </c>
      <c r="AI930" s="53">
        <v>0.7</v>
      </c>
      <c r="AJ930" s="7" t="str">
        <f t="shared" si="312"/>
        <v>hp_9749356</v>
      </c>
      <c r="AK930" s="12" t="s">
        <v>3968</v>
      </c>
      <c r="AL930" s="12">
        <v>815800</v>
      </c>
      <c r="AM930" s="7">
        <f>INT(IF(MOD(Y930,3)=0,INT(AL930*0.55),INT(AL930*0.35)))</f>
        <v>285530</v>
      </c>
      <c r="AN930" s="54">
        <f t="shared" si="316"/>
        <v>1214451</v>
      </c>
      <c r="AO930" s="7" t="str">
        <f t="shared" si="317"/>
        <v>atk_1214451</v>
      </c>
      <c r="AP930" s="12" t="s">
        <v>3973</v>
      </c>
      <c r="AQ930" s="12" t="s">
        <v>3991</v>
      </c>
      <c r="AR930" s="12" t="s">
        <v>3975</v>
      </c>
      <c r="AS930" s="12" t="s">
        <v>3976</v>
      </c>
      <c r="AU930" s="12" t="str">
        <f t="shared" si="318"/>
        <v>hp_9749356;atk_1214451;hit_500000;miss_70;cirt_0;cirtSub_-3500</v>
      </c>
    </row>
    <row r="931" spans="1:47" x14ac:dyDescent="0.2">
      <c r="A931" s="8" t="s">
        <v>3491</v>
      </c>
      <c r="B931" s="6" t="s">
        <v>3967</v>
      </c>
      <c r="C931" s="6">
        <v>1912845</v>
      </c>
      <c r="D931" s="6">
        <v>36901633</v>
      </c>
      <c r="E931" s="6" t="str">
        <f t="shared" si="313"/>
        <v>hp_36901633</v>
      </c>
      <c r="F931" s="7" t="s">
        <v>3968</v>
      </c>
      <c r="G931" s="6">
        <v>6799000</v>
      </c>
      <c r="H931" s="7">
        <f t="shared" si="321"/>
        <v>29650700</v>
      </c>
      <c r="I931" s="7" t="str">
        <f t="shared" si="314"/>
        <v>atk_29650700</v>
      </c>
      <c r="J931" s="7" t="s">
        <v>3973</v>
      </c>
      <c r="K931" s="7" t="s">
        <v>4001</v>
      </c>
      <c r="L931" s="7" t="s">
        <v>3975</v>
      </c>
      <c r="M931" s="7" t="s">
        <v>3976</v>
      </c>
      <c r="O931" s="7" t="str">
        <f t="shared" si="315"/>
        <v>hp_36901633;atk_29650700;hit_500000;miss_120;cirt_0;cirtSub_-3500</v>
      </c>
      <c r="V931" s="7" t="str">
        <f t="shared" si="311"/>
        <v>废弃工厂10-1</v>
      </c>
      <c r="W931" s="7">
        <f t="shared" si="324"/>
        <v>1681</v>
      </c>
      <c r="X931" s="9" t="s">
        <v>1196</v>
      </c>
      <c r="Y931" s="9">
        <v>1</v>
      </c>
      <c r="Z931" s="8">
        <f t="shared" si="319"/>
        <v>4951</v>
      </c>
      <c r="AA931" s="6" t="s">
        <v>3967</v>
      </c>
      <c r="AB931" s="6">
        <v>4591405</v>
      </c>
      <c r="AC931" s="6">
        <f t="shared" si="325"/>
        <v>1.5</v>
      </c>
      <c r="AD931" s="6">
        <f t="shared" si="326"/>
        <v>6887107</v>
      </c>
      <c r="AE931" s="6">
        <f t="shared" ref="AE931" si="329">IF(MOD(Y931,1)=0,INT(AD930*0.3),0)</f>
        <v>2059518</v>
      </c>
      <c r="AF931" s="6">
        <v>870000</v>
      </c>
      <c r="AG931" s="11">
        <f t="shared" si="328"/>
        <v>9816625</v>
      </c>
      <c r="AH931">
        <f t="shared" si="327"/>
        <v>2.1380438014071945</v>
      </c>
      <c r="AI931" s="53">
        <v>0.7</v>
      </c>
      <c r="AJ931" s="7" t="str">
        <f t="shared" si="312"/>
        <v>hp_9816625</v>
      </c>
      <c r="AK931" s="7" t="s">
        <v>3968</v>
      </c>
      <c r="AL931" s="7">
        <v>817000</v>
      </c>
      <c r="AM931" s="7">
        <f>INT(IF(MOD(Y931,3)=0,INT(AL931*0.55),INT(AL931*0.35)))</f>
        <v>285950</v>
      </c>
      <c r="AN931" s="54">
        <f t="shared" si="316"/>
        <v>1222747</v>
      </c>
      <c r="AO931" s="7" t="str">
        <f t="shared" si="317"/>
        <v>atk_1222747</v>
      </c>
      <c r="AP931" s="7" t="s">
        <v>3973</v>
      </c>
      <c r="AQ931" s="7" t="s">
        <v>3991</v>
      </c>
      <c r="AR931" s="7" t="s">
        <v>3975</v>
      </c>
      <c r="AS931" s="7" t="s">
        <v>3976</v>
      </c>
      <c r="AU931" s="7" t="str">
        <f t="shared" si="318"/>
        <v>hp_9816625;atk_1222747;hit_500000;miss_70;cirt_0;cirtSub_-3500</v>
      </c>
    </row>
    <row r="932" spans="1:47" x14ac:dyDescent="0.2">
      <c r="A932" s="8" t="s">
        <v>3491</v>
      </c>
      <c r="B932" s="6" t="s">
        <v>3967</v>
      </c>
      <c r="C932" s="6">
        <v>1912845</v>
      </c>
      <c r="D932" s="6">
        <v>36966578</v>
      </c>
      <c r="E932" s="6" t="str">
        <f t="shared" si="313"/>
        <v>hp_36966578</v>
      </c>
      <c r="F932" s="7" t="s">
        <v>3968</v>
      </c>
      <c r="G932" s="6">
        <v>6799000</v>
      </c>
      <c r="H932" s="7">
        <f t="shared" si="321"/>
        <v>29650700</v>
      </c>
      <c r="I932" s="7" t="str">
        <f t="shared" si="314"/>
        <v>atk_29650700</v>
      </c>
      <c r="J932" s="7" t="s">
        <v>3973</v>
      </c>
      <c r="K932" s="7" t="s">
        <v>4001</v>
      </c>
      <c r="L932" s="7" t="s">
        <v>3975</v>
      </c>
      <c r="M932" s="7" t="s">
        <v>3976</v>
      </c>
      <c r="O932" s="7" t="str">
        <f t="shared" si="315"/>
        <v>hp_36966578;atk_29650700;hit_500000;miss_120;cirt_0;cirtSub_-3500</v>
      </c>
      <c r="V932" s="7" t="str">
        <f t="shared" si="311"/>
        <v>废弃工厂10-2</v>
      </c>
      <c r="W932" s="7">
        <f t="shared" si="324"/>
        <v>1683</v>
      </c>
      <c r="X932" s="9" t="s">
        <v>1196</v>
      </c>
      <c r="Y932" s="9">
        <v>2</v>
      </c>
      <c r="Z932" s="8">
        <f t="shared" si="319"/>
        <v>4953</v>
      </c>
      <c r="AA932" s="6" t="s">
        <v>3967</v>
      </c>
      <c r="AB932" s="6">
        <v>4598463</v>
      </c>
      <c r="AC932" s="6">
        <f t="shared" si="325"/>
        <v>1.5</v>
      </c>
      <c r="AD932" s="6">
        <f t="shared" si="326"/>
        <v>6897694</v>
      </c>
      <c r="AE932" s="6">
        <f t="shared" si="308"/>
        <v>2059518</v>
      </c>
      <c r="AF932" s="6">
        <v>870000</v>
      </c>
      <c r="AG932" s="11">
        <f t="shared" si="328"/>
        <v>9827212</v>
      </c>
      <c r="AH932">
        <f t="shared" si="327"/>
        <v>2.1370644930708371</v>
      </c>
      <c r="AI932" s="53">
        <v>0.7</v>
      </c>
      <c r="AJ932" s="7" t="str">
        <f t="shared" si="312"/>
        <v>hp_9827212</v>
      </c>
      <c r="AK932" s="7" t="s">
        <v>3968</v>
      </c>
      <c r="AL932" s="7">
        <v>818200</v>
      </c>
      <c r="AM932" s="7">
        <f>INT(IF(MOD(Y932,3)=0,INT(AL932*0.55),INT(AL932*0.35)))</f>
        <v>286370</v>
      </c>
      <c r="AN932" s="54">
        <f t="shared" si="316"/>
        <v>1223982</v>
      </c>
      <c r="AO932" s="7" t="str">
        <f t="shared" si="317"/>
        <v>atk_1223982</v>
      </c>
      <c r="AP932" s="7" t="s">
        <v>3973</v>
      </c>
      <c r="AQ932" s="7" t="s">
        <v>3991</v>
      </c>
      <c r="AR932" s="7" t="s">
        <v>3975</v>
      </c>
      <c r="AS932" s="7" t="s">
        <v>3976</v>
      </c>
      <c r="AU932" s="7" t="str">
        <f t="shared" si="318"/>
        <v>hp_9827212;atk_1223982;hit_500000;miss_70;cirt_0;cirtSub_-3500</v>
      </c>
    </row>
    <row r="933" spans="1:47" x14ac:dyDescent="0.2">
      <c r="A933" s="8" t="s">
        <v>3492</v>
      </c>
      <c r="B933" s="6" t="s">
        <v>3967</v>
      </c>
      <c r="C933" s="6">
        <v>1926925</v>
      </c>
      <c r="D933" s="6">
        <v>37134690</v>
      </c>
      <c r="E933" s="6" t="str">
        <f t="shared" si="313"/>
        <v>hp_37134690</v>
      </c>
      <c r="F933" s="7" t="s">
        <v>3968</v>
      </c>
      <c r="G933" s="6">
        <v>6848000</v>
      </c>
      <c r="H933" s="7">
        <f t="shared" si="321"/>
        <v>29941075</v>
      </c>
      <c r="I933" s="7" t="str">
        <f t="shared" si="314"/>
        <v>atk_29941075</v>
      </c>
      <c r="J933" s="7" t="s">
        <v>3973</v>
      </c>
      <c r="K933" s="7" t="s">
        <v>4001</v>
      </c>
      <c r="L933" s="7" t="s">
        <v>3975</v>
      </c>
      <c r="M933" s="7" t="s">
        <v>3976</v>
      </c>
      <c r="O933" s="7" t="str">
        <f t="shared" si="315"/>
        <v>hp_37134690;atk_29941075;hit_500000;miss_120;cirt_0;cirtSub_-3500</v>
      </c>
      <c r="V933" s="7" t="str">
        <f t="shared" si="311"/>
        <v>废弃工厂10-3</v>
      </c>
      <c r="W933" s="7">
        <f t="shared" si="324"/>
        <v>1685</v>
      </c>
      <c r="X933" s="9" t="s">
        <v>1196</v>
      </c>
      <c r="Y933" s="9">
        <v>3</v>
      </c>
      <c r="Z933" s="8">
        <f t="shared" si="319"/>
        <v>4956</v>
      </c>
      <c r="AA933" s="6" t="s">
        <v>3967</v>
      </c>
      <c r="AB933" s="6">
        <v>4605521</v>
      </c>
      <c r="AC933" s="6">
        <f t="shared" si="325"/>
        <v>1.5024999999999999</v>
      </c>
      <c r="AD933" s="6">
        <f t="shared" si="326"/>
        <v>6919795</v>
      </c>
      <c r="AE933" s="6">
        <f t="shared" si="308"/>
        <v>2059518</v>
      </c>
      <c r="AF933" s="6">
        <v>870000</v>
      </c>
      <c r="AG933" s="11">
        <f t="shared" si="328"/>
        <v>9849313</v>
      </c>
      <c r="AH933">
        <f t="shared" si="327"/>
        <v>2.138588229214458</v>
      </c>
      <c r="AI933" s="53">
        <v>0.7</v>
      </c>
      <c r="AJ933" s="7" t="str">
        <f t="shared" si="312"/>
        <v>hp_9849313</v>
      </c>
      <c r="AK933" s="7" t="s">
        <v>3968</v>
      </c>
      <c r="AL933" s="7">
        <v>819400</v>
      </c>
      <c r="AM933" s="7">
        <f>INT(IF(MOD(Y933,3)=0,INT(AL933*0.55),INT(AL933*0.35)))</f>
        <v>450670</v>
      </c>
      <c r="AN933" s="54">
        <f t="shared" si="316"/>
        <v>1226651</v>
      </c>
      <c r="AO933" s="7" t="str">
        <f t="shared" si="317"/>
        <v>atk_1226651</v>
      </c>
      <c r="AP933" s="7" t="s">
        <v>3973</v>
      </c>
      <c r="AQ933" s="7" t="s">
        <v>3991</v>
      </c>
      <c r="AR933" s="7" t="s">
        <v>3975</v>
      </c>
      <c r="AS933" s="7" t="s">
        <v>3976</v>
      </c>
      <c r="AU933" s="7" t="str">
        <f t="shared" si="318"/>
        <v>hp_9849313;atk_1226651;hit_500000;miss_70;cirt_0;cirtSub_-3500</v>
      </c>
    </row>
    <row r="934" spans="1:47" x14ac:dyDescent="0.2">
      <c r="A934" s="8" t="s">
        <v>3492</v>
      </c>
      <c r="B934" s="6" t="s">
        <v>3967</v>
      </c>
      <c r="C934" s="6">
        <v>1926925</v>
      </c>
      <c r="D934" s="6">
        <v>37199834</v>
      </c>
      <c r="E934" s="6" t="str">
        <f t="shared" si="313"/>
        <v>hp_37199834</v>
      </c>
      <c r="F934" s="7" t="s">
        <v>3968</v>
      </c>
      <c r="G934" s="6">
        <v>6848000</v>
      </c>
      <c r="H934" s="7">
        <f t="shared" si="321"/>
        <v>29941075</v>
      </c>
      <c r="I934" s="7" t="str">
        <f t="shared" si="314"/>
        <v>atk_29941075</v>
      </c>
      <c r="J934" s="7" t="s">
        <v>3973</v>
      </c>
      <c r="K934" s="7" t="s">
        <v>4001</v>
      </c>
      <c r="L934" s="7" t="s">
        <v>3975</v>
      </c>
      <c r="M934" s="7" t="s">
        <v>3976</v>
      </c>
      <c r="O934" s="7" t="str">
        <f t="shared" si="315"/>
        <v>hp_37199834;atk_29941075;hit_500000;miss_120;cirt_0;cirtSub_-3500</v>
      </c>
      <c r="V934" s="7" t="str">
        <f t="shared" si="311"/>
        <v>废弃工厂10-4</v>
      </c>
      <c r="W934" s="7">
        <f t="shared" si="324"/>
        <v>1687</v>
      </c>
      <c r="X934" s="9" t="s">
        <v>1196</v>
      </c>
      <c r="Y934" s="9">
        <v>4</v>
      </c>
      <c r="Z934" s="8">
        <f t="shared" si="319"/>
        <v>4960</v>
      </c>
      <c r="AA934" s="6" t="s">
        <v>3967</v>
      </c>
      <c r="AB934" s="6">
        <v>4612581</v>
      </c>
      <c r="AC934" s="6">
        <f t="shared" si="325"/>
        <v>1.5024999999999999</v>
      </c>
      <c r="AD934" s="6">
        <f t="shared" si="326"/>
        <v>6930402</v>
      </c>
      <c r="AE934" s="6">
        <f t="shared" si="308"/>
        <v>2059518</v>
      </c>
      <c r="AF934" s="6">
        <v>870000</v>
      </c>
      <c r="AG934" s="11">
        <f t="shared" si="328"/>
        <v>9859920</v>
      </c>
      <c r="AH934">
        <f t="shared" si="327"/>
        <v>2.1376144939243344</v>
      </c>
      <c r="AI934" s="53">
        <v>0.7</v>
      </c>
      <c r="AJ934" s="7" t="str">
        <f t="shared" si="312"/>
        <v>hp_9859920</v>
      </c>
      <c r="AK934" s="7" t="s">
        <v>3968</v>
      </c>
      <c r="AL934" s="7">
        <v>820600</v>
      </c>
      <c r="AM934" s="7">
        <f>INT(IF(MOD(Y934,3)=0,INT(AL934*0.55),INT(AL934*0.35)))</f>
        <v>287210</v>
      </c>
      <c r="AN934" s="54">
        <f t="shared" si="316"/>
        <v>1227888</v>
      </c>
      <c r="AO934" s="7" t="str">
        <f t="shared" si="317"/>
        <v>atk_1227888</v>
      </c>
      <c r="AP934" s="7" t="s">
        <v>3973</v>
      </c>
      <c r="AQ934" s="7" t="s">
        <v>3991</v>
      </c>
      <c r="AR934" s="7" t="s">
        <v>3975</v>
      </c>
      <c r="AS934" s="7" t="s">
        <v>3976</v>
      </c>
      <c r="AU934" s="7" t="str">
        <f t="shared" si="318"/>
        <v>hp_9859920;atk_1227888;hit_500000;miss_70;cirt_0;cirtSub_-3500</v>
      </c>
    </row>
    <row r="935" spans="1:47" x14ac:dyDescent="0.2">
      <c r="A935" s="8" t="s">
        <v>3492</v>
      </c>
      <c r="B935" s="6" t="s">
        <v>3967</v>
      </c>
      <c r="C935" s="6">
        <v>1926925</v>
      </c>
      <c r="D935" s="6">
        <v>37265057</v>
      </c>
      <c r="E935" s="6" t="str">
        <f t="shared" si="313"/>
        <v>hp_37265057</v>
      </c>
      <c r="F935" s="7" t="s">
        <v>3968</v>
      </c>
      <c r="G935" s="6">
        <v>6848000</v>
      </c>
      <c r="H935" s="7">
        <f t="shared" si="321"/>
        <v>29941075</v>
      </c>
      <c r="I935" s="7" t="str">
        <f t="shared" si="314"/>
        <v>atk_29941075</v>
      </c>
      <c r="J935" s="7" t="s">
        <v>3973</v>
      </c>
      <c r="K935" s="7" t="s">
        <v>4001</v>
      </c>
      <c r="L935" s="7" t="s">
        <v>3975</v>
      </c>
      <c r="M935" s="7" t="s">
        <v>3976</v>
      </c>
      <c r="O935" s="7" t="str">
        <f t="shared" si="315"/>
        <v>hp_37265057;atk_29941075;hit_500000;miss_120;cirt_0;cirtSub_-3500</v>
      </c>
      <c r="V935" s="7" t="str">
        <f t="shared" si="311"/>
        <v>废弃工厂10-5</v>
      </c>
      <c r="W935" s="7">
        <f t="shared" si="324"/>
        <v>1689</v>
      </c>
      <c r="X935" s="9" t="s">
        <v>1196</v>
      </c>
      <c r="Y935" s="9">
        <v>5</v>
      </c>
      <c r="Z935" s="8">
        <f t="shared" si="319"/>
        <v>4965</v>
      </c>
      <c r="AA935" s="6" t="s">
        <v>3967</v>
      </c>
      <c r="AB935" s="6">
        <v>4619642</v>
      </c>
      <c r="AC935" s="6">
        <f t="shared" si="325"/>
        <v>1.5024999999999999</v>
      </c>
      <c r="AD935" s="6">
        <f t="shared" si="326"/>
        <v>6941012</v>
      </c>
      <c r="AE935" s="6">
        <f t="shared" si="308"/>
        <v>2059518</v>
      </c>
      <c r="AF935" s="6">
        <v>870000</v>
      </c>
      <c r="AG935" s="11">
        <f t="shared" si="328"/>
        <v>9870530</v>
      </c>
      <c r="AH935">
        <f t="shared" si="327"/>
        <v>2.1366439217584392</v>
      </c>
      <c r="AI935" s="53">
        <v>0.7</v>
      </c>
      <c r="AJ935" s="7" t="str">
        <f t="shared" si="312"/>
        <v>hp_9870530</v>
      </c>
      <c r="AK935" s="7" t="s">
        <v>3968</v>
      </c>
      <c r="AL935" s="7">
        <v>821800</v>
      </c>
      <c r="AM935" s="7">
        <f>INT(IF(MOD(Y935,3)=0,INT(AL935*0.55),INT(AL935*0.35)))</f>
        <v>287630</v>
      </c>
      <c r="AN935" s="54">
        <f t="shared" si="316"/>
        <v>1229125</v>
      </c>
      <c r="AO935" s="7" t="str">
        <f t="shared" si="317"/>
        <v>atk_1229125</v>
      </c>
      <c r="AP935" s="7" t="s">
        <v>3973</v>
      </c>
      <c r="AQ935" s="7" t="s">
        <v>3991</v>
      </c>
      <c r="AR935" s="7" t="s">
        <v>3975</v>
      </c>
      <c r="AS935" s="7" t="s">
        <v>3976</v>
      </c>
      <c r="AU935" s="7" t="str">
        <f t="shared" si="318"/>
        <v>hp_9870530;atk_1229125;hit_500000;miss_70;cirt_0;cirtSub_-3500</v>
      </c>
    </row>
    <row r="936" spans="1:47" x14ac:dyDescent="0.2">
      <c r="A936" s="8" t="s">
        <v>3493</v>
      </c>
      <c r="B936" s="6" t="s">
        <v>3967</v>
      </c>
      <c r="C936" s="6">
        <v>1941005</v>
      </c>
      <c r="D936" s="6">
        <v>37433913</v>
      </c>
      <c r="E936" s="6" t="str">
        <f t="shared" si="313"/>
        <v>hp_37433913</v>
      </c>
      <c r="F936" s="7" t="s">
        <v>3968</v>
      </c>
      <c r="G936" s="6">
        <v>6897000</v>
      </c>
      <c r="H936" s="7">
        <f t="shared" si="321"/>
        <v>30232582</v>
      </c>
      <c r="I936" s="7" t="str">
        <f t="shared" si="314"/>
        <v>atk_30232582</v>
      </c>
      <c r="J936" s="7" t="s">
        <v>3973</v>
      </c>
      <c r="K936" s="7" t="s">
        <v>4001</v>
      </c>
      <c r="L936" s="7" t="s">
        <v>3975</v>
      </c>
      <c r="M936" s="7" t="s">
        <v>3976</v>
      </c>
      <c r="O936" s="7" t="str">
        <f t="shared" si="315"/>
        <v>hp_37433913;atk_30232582;hit_500000;miss_120;cirt_0;cirtSub_-3500</v>
      </c>
      <c r="V936" s="7" t="str">
        <f t="shared" si="311"/>
        <v>废弃工厂10-6</v>
      </c>
      <c r="W936" s="7">
        <f t="shared" si="324"/>
        <v>1691</v>
      </c>
      <c r="X936" s="9" t="s">
        <v>1196</v>
      </c>
      <c r="Y936" s="9">
        <v>6</v>
      </c>
      <c r="Z936" s="8">
        <f t="shared" si="319"/>
        <v>4971</v>
      </c>
      <c r="AA936" s="6" t="s">
        <v>3967</v>
      </c>
      <c r="AB936" s="6">
        <v>4626704</v>
      </c>
      <c r="AC936" s="6">
        <f t="shared" si="325"/>
        <v>1.5049999999999999</v>
      </c>
      <c r="AD936" s="6">
        <f t="shared" si="326"/>
        <v>6963189</v>
      </c>
      <c r="AE936" s="6">
        <f t="shared" si="308"/>
        <v>2059518</v>
      </c>
      <c r="AF936" s="6">
        <v>870000</v>
      </c>
      <c r="AG936" s="11">
        <f t="shared" si="328"/>
        <v>9892707</v>
      </c>
      <c r="AH936">
        <f t="shared" si="327"/>
        <v>2.138175902327013</v>
      </c>
      <c r="AI936" s="53">
        <v>0.7</v>
      </c>
      <c r="AJ936" s="7" t="str">
        <f t="shared" si="312"/>
        <v>hp_9892707</v>
      </c>
      <c r="AK936" s="7" t="s">
        <v>3968</v>
      </c>
      <c r="AL936" s="7">
        <v>823000</v>
      </c>
      <c r="AM936" s="7">
        <f>INT(IF(MOD(Y936,3)=0,INT(AL936*0.55),INT(AL936*0.35)))</f>
        <v>452650</v>
      </c>
      <c r="AN936" s="54">
        <f t="shared" si="316"/>
        <v>1231803</v>
      </c>
      <c r="AO936" s="7" t="str">
        <f t="shared" si="317"/>
        <v>atk_1231803</v>
      </c>
      <c r="AP936" s="7" t="s">
        <v>3973</v>
      </c>
      <c r="AQ936" s="7" t="s">
        <v>3991</v>
      </c>
      <c r="AR936" s="7" t="s">
        <v>3975</v>
      </c>
      <c r="AS936" s="7" t="s">
        <v>3976</v>
      </c>
      <c r="AU936" s="7" t="str">
        <f t="shared" si="318"/>
        <v>hp_9892707;atk_1231803;hit_500000;miss_70;cirt_0;cirtSub_-3500</v>
      </c>
    </row>
    <row r="937" spans="1:47" x14ac:dyDescent="0.2">
      <c r="A937" s="8" t="s">
        <v>3493</v>
      </c>
      <c r="B937" s="6" t="s">
        <v>3967</v>
      </c>
      <c r="C937" s="6">
        <v>1941005</v>
      </c>
      <c r="D937" s="6">
        <v>37499342</v>
      </c>
      <c r="E937" s="6" t="str">
        <f t="shared" si="313"/>
        <v>hp_37499342</v>
      </c>
      <c r="F937" s="7" t="s">
        <v>3968</v>
      </c>
      <c r="G937" s="6">
        <v>6897000</v>
      </c>
      <c r="H937" s="7">
        <f t="shared" si="321"/>
        <v>30232582</v>
      </c>
      <c r="I937" s="7" t="str">
        <f t="shared" si="314"/>
        <v>atk_30232582</v>
      </c>
      <c r="J937" s="7" t="s">
        <v>3973</v>
      </c>
      <c r="K937" s="7" t="s">
        <v>4001</v>
      </c>
      <c r="L937" s="7" t="s">
        <v>3975</v>
      </c>
      <c r="M937" s="7" t="s">
        <v>3976</v>
      </c>
      <c r="O937" s="7" t="str">
        <f t="shared" si="315"/>
        <v>hp_37499342;atk_30232582;hit_500000;miss_120;cirt_0;cirtSub_-3500</v>
      </c>
      <c r="V937" s="7" t="str">
        <f t="shared" si="311"/>
        <v>废弃工厂10-7</v>
      </c>
      <c r="W937" s="7">
        <f t="shared" si="324"/>
        <v>1693</v>
      </c>
      <c r="X937" s="9" t="s">
        <v>1196</v>
      </c>
      <c r="Y937" s="9">
        <v>7</v>
      </c>
      <c r="Z937" s="8">
        <f t="shared" si="319"/>
        <v>4978</v>
      </c>
      <c r="AA937" s="6" t="s">
        <v>3967</v>
      </c>
      <c r="AB937" s="6">
        <v>4633766</v>
      </c>
      <c r="AC937" s="6">
        <f t="shared" si="325"/>
        <v>1.5049999999999999</v>
      </c>
      <c r="AD937" s="6">
        <f t="shared" si="326"/>
        <v>6973817</v>
      </c>
      <c r="AE937" s="6">
        <f t="shared" si="308"/>
        <v>2059518</v>
      </c>
      <c r="AF937" s="6">
        <v>870000</v>
      </c>
      <c r="AG937" s="11">
        <f t="shared" si="328"/>
        <v>9903335</v>
      </c>
      <c r="AH937">
        <f t="shared" si="327"/>
        <v>2.1372108561373189</v>
      </c>
      <c r="AI937" s="53">
        <v>0.7</v>
      </c>
      <c r="AJ937" s="7" t="str">
        <f t="shared" si="312"/>
        <v>hp_9903335</v>
      </c>
      <c r="AK937" s="7" t="s">
        <v>3968</v>
      </c>
      <c r="AL937" s="7">
        <v>824200</v>
      </c>
      <c r="AM937" s="7">
        <f>INT(IF(MOD(Y937,3)=0,INT(AL937*0.55),INT(AL937*0.35)))</f>
        <v>288470</v>
      </c>
      <c r="AN937" s="54">
        <f t="shared" si="316"/>
        <v>1233042</v>
      </c>
      <c r="AO937" s="7" t="str">
        <f t="shared" si="317"/>
        <v>atk_1233042</v>
      </c>
      <c r="AP937" s="7" t="s">
        <v>3973</v>
      </c>
      <c r="AQ937" s="7" t="s">
        <v>3991</v>
      </c>
      <c r="AR937" s="7" t="s">
        <v>3975</v>
      </c>
      <c r="AS937" s="7" t="s">
        <v>3976</v>
      </c>
      <c r="AU937" s="7" t="str">
        <f t="shared" si="318"/>
        <v>hp_9903335;atk_1233042;hit_500000;miss_70;cirt_0;cirtSub_-3500</v>
      </c>
    </row>
    <row r="938" spans="1:47" x14ac:dyDescent="0.2">
      <c r="A938" s="8" t="s">
        <v>3493</v>
      </c>
      <c r="B938" s="6" t="s">
        <v>3967</v>
      </c>
      <c r="C938" s="6">
        <v>1941005</v>
      </c>
      <c r="D938" s="6">
        <v>37564850</v>
      </c>
      <c r="E938" s="6" t="str">
        <f t="shared" si="313"/>
        <v>hp_37564850</v>
      </c>
      <c r="F938" s="7" t="s">
        <v>3968</v>
      </c>
      <c r="G938" s="6">
        <v>6897000</v>
      </c>
      <c r="H938" s="7">
        <f t="shared" si="321"/>
        <v>30232582</v>
      </c>
      <c r="I938" s="7" t="str">
        <f t="shared" si="314"/>
        <v>atk_30232582</v>
      </c>
      <c r="J938" s="7" t="s">
        <v>3973</v>
      </c>
      <c r="K938" s="7" t="s">
        <v>4001</v>
      </c>
      <c r="L938" s="7" t="s">
        <v>3975</v>
      </c>
      <c r="M938" s="7" t="s">
        <v>3976</v>
      </c>
      <c r="O938" s="7" t="str">
        <f t="shared" si="315"/>
        <v>hp_37564850;atk_30232582;hit_500000;miss_120;cirt_0;cirtSub_-3500</v>
      </c>
      <c r="V938" s="7" t="str">
        <f t="shared" si="311"/>
        <v>废弃工厂10-8</v>
      </c>
      <c r="W938" s="7">
        <f t="shared" si="324"/>
        <v>1695</v>
      </c>
      <c r="X938" s="9" t="s">
        <v>1196</v>
      </c>
      <c r="Y938" s="9">
        <v>8</v>
      </c>
      <c r="Z938" s="8">
        <f t="shared" si="319"/>
        <v>4986</v>
      </c>
      <c r="AA938" s="6" t="s">
        <v>3967</v>
      </c>
      <c r="AB938" s="6">
        <v>4640830</v>
      </c>
      <c r="AC938" s="6">
        <f t="shared" si="325"/>
        <v>1.5049999999999999</v>
      </c>
      <c r="AD938" s="6">
        <f t="shared" si="326"/>
        <v>6984449</v>
      </c>
      <c r="AE938" s="6">
        <f t="shared" ref="AE938:AE1000" si="330">AE937</f>
        <v>2059518</v>
      </c>
      <c r="AF938" s="6">
        <v>870000</v>
      </c>
      <c r="AG938" s="11">
        <f t="shared" si="328"/>
        <v>9913967</v>
      </c>
      <c r="AH938">
        <f t="shared" si="327"/>
        <v>2.1362486882734339</v>
      </c>
      <c r="AI938" s="53">
        <v>0.7</v>
      </c>
      <c r="AJ938" s="7" t="str">
        <f t="shared" si="312"/>
        <v>hp_9913967</v>
      </c>
      <c r="AK938" s="7" t="s">
        <v>3968</v>
      </c>
      <c r="AL938" s="7">
        <v>825400</v>
      </c>
      <c r="AM938" s="7">
        <f>INT(IF(MOD(Y938,3)=0,INT(AL938*0.55),INT(AL938*0.35)))</f>
        <v>288890</v>
      </c>
      <c r="AN938" s="54">
        <f t="shared" si="316"/>
        <v>1234281</v>
      </c>
      <c r="AO938" s="7" t="str">
        <f t="shared" si="317"/>
        <v>atk_1234281</v>
      </c>
      <c r="AP938" s="7" t="s">
        <v>3973</v>
      </c>
      <c r="AQ938" s="7" t="s">
        <v>3991</v>
      </c>
      <c r="AR938" s="7" t="s">
        <v>3975</v>
      </c>
      <c r="AS938" s="7" t="s">
        <v>3976</v>
      </c>
      <c r="AU938" s="7" t="str">
        <f t="shared" si="318"/>
        <v>hp_9913967;atk_1234281;hit_500000;miss_70;cirt_0;cirtSub_-3500</v>
      </c>
    </row>
    <row r="939" spans="1:47" x14ac:dyDescent="0.2">
      <c r="A939" s="8" t="s">
        <v>3494</v>
      </c>
      <c r="B939" s="6" t="s">
        <v>3967</v>
      </c>
      <c r="C939" s="6">
        <v>1955085</v>
      </c>
      <c r="D939" s="6">
        <v>37734456</v>
      </c>
      <c r="E939" s="6" t="str">
        <f t="shared" si="313"/>
        <v>hp_37734456</v>
      </c>
      <c r="F939" s="7" t="s">
        <v>3968</v>
      </c>
      <c r="G939" s="6">
        <v>6946000</v>
      </c>
      <c r="H939" s="7">
        <f t="shared" si="321"/>
        <v>30525220</v>
      </c>
      <c r="I939" s="7" t="str">
        <f t="shared" si="314"/>
        <v>atk_30525220</v>
      </c>
      <c r="J939" s="7" t="s">
        <v>3973</v>
      </c>
      <c r="K939" s="7" t="s">
        <v>4001</v>
      </c>
      <c r="L939" s="7" t="s">
        <v>3975</v>
      </c>
      <c r="M939" s="7" t="s">
        <v>3976</v>
      </c>
      <c r="O939" s="7" t="str">
        <f t="shared" si="315"/>
        <v>hp_37734456;atk_30525220;hit_500000;miss_120;cirt_0;cirtSub_-3500</v>
      </c>
      <c r="V939" s="7" t="str">
        <f t="shared" si="311"/>
        <v>废弃工厂10-9</v>
      </c>
      <c r="W939" s="7">
        <f t="shared" si="324"/>
        <v>1697</v>
      </c>
      <c r="X939" s="9" t="s">
        <v>1196</v>
      </c>
      <c r="Y939" s="9">
        <v>9</v>
      </c>
      <c r="Z939" s="8">
        <f t="shared" si="319"/>
        <v>4995</v>
      </c>
      <c r="AA939" s="6" t="s">
        <v>3967</v>
      </c>
      <c r="AB939" s="6">
        <v>4647894</v>
      </c>
      <c r="AC939" s="6">
        <f t="shared" si="325"/>
        <v>1.5075000000000001</v>
      </c>
      <c r="AD939" s="6">
        <f t="shared" si="326"/>
        <v>7006700</v>
      </c>
      <c r="AE939" s="6">
        <f t="shared" si="330"/>
        <v>2059518</v>
      </c>
      <c r="AF939" s="6">
        <v>870000</v>
      </c>
      <c r="AG939" s="11">
        <f t="shared" si="328"/>
        <v>9936218</v>
      </c>
      <c r="AH939">
        <f t="shared" si="327"/>
        <v>2.1377892869329638</v>
      </c>
      <c r="AI939" s="53">
        <v>0.7</v>
      </c>
      <c r="AJ939" s="7" t="str">
        <f t="shared" si="312"/>
        <v>hp_9936218</v>
      </c>
      <c r="AK939" s="7" t="s">
        <v>3968</v>
      </c>
      <c r="AL939" s="7">
        <v>826600</v>
      </c>
      <c r="AM939" s="7">
        <f>INT(IF(MOD(Y939,3)=0,INT(AL939*0.55),INT(AL939*0.35)))</f>
        <v>454630</v>
      </c>
      <c r="AN939" s="54">
        <f t="shared" si="316"/>
        <v>1236967</v>
      </c>
      <c r="AO939" s="7" t="str">
        <f t="shared" si="317"/>
        <v>atk_1236967</v>
      </c>
      <c r="AP939" s="7" t="s">
        <v>3973</v>
      </c>
      <c r="AQ939" s="7" t="s">
        <v>3991</v>
      </c>
      <c r="AR939" s="7" t="s">
        <v>3975</v>
      </c>
      <c r="AS939" s="7" t="s">
        <v>3976</v>
      </c>
      <c r="AU939" s="7" t="str">
        <f t="shared" si="318"/>
        <v>hp_9936218;atk_1236967;hit_500000;miss_70;cirt_0;cirtSub_-3500</v>
      </c>
    </row>
    <row r="940" spans="1:47" s="12" customFormat="1" x14ac:dyDescent="0.2">
      <c r="A940" s="8" t="s">
        <v>3494</v>
      </c>
      <c r="B940" s="6" t="s">
        <v>3967</v>
      </c>
      <c r="C940" s="6">
        <v>1955085</v>
      </c>
      <c r="D940" s="6">
        <v>37800163</v>
      </c>
      <c r="E940" s="6" t="str">
        <f t="shared" si="313"/>
        <v>hp_37800163</v>
      </c>
      <c r="F940" s="7" t="s">
        <v>3968</v>
      </c>
      <c r="G940" s="6">
        <v>6946000</v>
      </c>
      <c r="H940" s="7">
        <f t="shared" si="321"/>
        <v>30525220</v>
      </c>
      <c r="I940" s="7" t="str">
        <f t="shared" si="314"/>
        <v>atk_30525220</v>
      </c>
      <c r="J940" s="7" t="s">
        <v>3973</v>
      </c>
      <c r="K940" s="7" t="s">
        <v>4001</v>
      </c>
      <c r="L940" s="7" t="s">
        <v>3975</v>
      </c>
      <c r="M940" s="7" t="s">
        <v>3976</v>
      </c>
      <c r="N940" s="7"/>
      <c r="O940" s="7" t="str">
        <f t="shared" si="315"/>
        <v>hp_37800163;atk_30525220;hit_500000;miss_120;cirt_0;cirtSub_-3500</v>
      </c>
      <c r="P940" s="7"/>
      <c r="Q940" s="7"/>
      <c r="R940" s="7"/>
      <c r="S940" s="7"/>
      <c r="T940" s="7"/>
      <c r="V940" s="12" t="str">
        <f t="shared" si="311"/>
        <v>废弃工厂10-10</v>
      </c>
      <c r="W940" s="12">
        <f t="shared" si="324"/>
        <v>1699</v>
      </c>
      <c r="X940" s="5" t="s">
        <v>1196</v>
      </c>
      <c r="Y940" s="5">
        <v>10</v>
      </c>
      <c r="Z940" s="5">
        <f t="shared" si="319"/>
        <v>5005</v>
      </c>
      <c r="AA940" s="11" t="s">
        <v>3967</v>
      </c>
      <c r="AB940" s="11">
        <v>4654960</v>
      </c>
      <c r="AC940" s="11">
        <f t="shared" si="325"/>
        <v>1.5075000000000001</v>
      </c>
      <c r="AD940" s="11">
        <f t="shared" si="326"/>
        <v>7017352</v>
      </c>
      <c r="AE940" s="6">
        <f t="shared" si="330"/>
        <v>2059518</v>
      </c>
      <c r="AF940" s="11">
        <v>870000</v>
      </c>
      <c r="AG940" s="11">
        <f t="shared" si="328"/>
        <v>9946870</v>
      </c>
      <c r="AH940">
        <f t="shared" si="327"/>
        <v>2.1368325399144137</v>
      </c>
      <c r="AI940" s="53">
        <v>0.7</v>
      </c>
      <c r="AJ940" s="7" t="str">
        <f t="shared" si="312"/>
        <v>hp_9946870</v>
      </c>
      <c r="AK940" s="12" t="s">
        <v>3968</v>
      </c>
      <c r="AL940" s="12">
        <v>827800</v>
      </c>
      <c r="AM940" s="7">
        <f>INT(IF(MOD(Y940,3)=0,INT(AL940*0.55),INT(AL940*0.35)))</f>
        <v>289730</v>
      </c>
      <c r="AN940" s="54">
        <f t="shared" si="316"/>
        <v>1238208</v>
      </c>
      <c r="AO940" s="7" t="str">
        <f t="shared" si="317"/>
        <v>atk_1238208</v>
      </c>
      <c r="AP940" s="12" t="s">
        <v>3973</v>
      </c>
      <c r="AQ940" s="12" t="s">
        <v>3991</v>
      </c>
      <c r="AR940" s="12" t="s">
        <v>3975</v>
      </c>
      <c r="AS940" s="12" t="s">
        <v>3976</v>
      </c>
      <c r="AU940" s="12" t="str">
        <f t="shared" si="318"/>
        <v>hp_9946870;atk_1238208;hit_500000;miss_70;cirt_0;cirtSub_-3500</v>
      </c>
    </row>
    <row r="941" spans="1:47" x14ac:dyDescent="0.2">
      <c r="A941" s="8" t="s">
        <v>3494</v>
      </c>
      <c r="B941" s="6" t="s">
        <v>3967</v>
      </c>
      <c r="C941" s="6">
        <v>1955085</v>
      </c>
      <c r="D941" s="6">
        <v>37865948</v>
      </c>
      <c r="E941" s="6" t="str">
        <f t="shared" si="313"/>
        <v>hp_37865948</v>
      </c>
      <c r="F941" s="7" t="s">
        <v>3968</v>
      </c>
      <c r="G941" s="6">
        <v>6946000</v>
      </c>
      <c r="H941" s="7">
        <f t="shared" si="321"/>
        <v>30525220</v>
      </c>
      <c r="I941" s="7" t="str">
        <f t="shared" si="314"/>
        <v>atk_30525220</v>
      </c>
      <c r="J941" s="7" t="s">
        <v>3973</v>
      </c>
      <c r="K941" s="7" t="s">
        <v>4001</v>
      </c>
      <c r="L941" s="7" t="s">
        <v>3975</v>
      </c>
      <c r="M941" s="7" t="s">
        <v>3976</v>
      </c>
      <c r="O941" s="7" t="str">
        <f t="shared" si="315"/>
        <v>hp_37865948;atk_30525220;hit_500000;miss_120;cirt_0;cirtSub_-3500</v>
      </c>
      <c r="V941" s="7" t="str">
        <f t="shared" si="311"/>
        <v>废弃工厂11-1</v>
      </c>
      <c r="W941" s="7">
        <f t="shared" si="324"/>
        <v>1701</v>
      </c>
      <c r="X941" s="9" t="s">
        <v>1197</v>
      </c>
      <c r="Y941" s="9">
        <v>1</v>
      </c>
      <c r="Z941" s="8">
        <f t="shared" si="319"/>
        <v>5006</v>
      </c>
      <c r="AA941" s="6" t="s">
        <v>3967</v>
      </c>
      <c r="AB941" s="6">
        <v>4662026</v>
      </c>
      <c r="AC941" s="6">
        <f t="shared" si="325"/>
        <v>1.51</v>
      </c>
      <c r="AD941" s="6">
        <f t="shared" si="326"/>
        <v>7039659</v>
      </c>
      <c r="AE941" s="6">
        <f t="shared" ref="AE941" si="331">IF(MOD(Y941,1)=0,INT(AD940*0.3),0)</f>
        <v>2105205</v>
      </c>
      <c r="AF941" s="6">
        <v>870000</v>
      </c>
      <c r="AG941" s="11">
        <f t="shared" si="328"/>
        <v>10014864</v>
      </c>
      <c r="AH941">
        <f t="shared" si="327"/>
        <v>2.1481784957870249</v>
      </c>
      <c r="AI941" s="53">
        <v>0.7</v>
      </c>
      <c r="AJ941" s="7" t="str">
        <f t="shared" si="312"/>
        <v>hp_10014864</v>
      </c>
      <c r="AK941" s="7" t="s">
        <v>3968</v>
      </c>
      <c r="AL941" s="7">
        <v>829000</v>
      </c>
      <c r="AM941" s="7">
        <f>INT(IF(MOD(Y941,3)=0,INT(AL941*0.55),INT(AL941*0.35)))</f>
        <v>290150</v>
      </c>
      <c r="AN941" s="54">
        <f t="shared" si="316"/>
        <v>1246587</v>
      </c>
      <c r="AO941" s="7" t="str">
        <f t="shared" si="317"/>
        <v>atk_1246587</v>
      </c>
      <c r="AP941" s="7" t="s">
        <v>3973</v>
      </c>
      <c r="AQ941" s="7" t="s">
        <v>3991</v>
      </c>
      <c r="AR941" s="7" t="s">
        <v>3975</v>
      </c>
      <c r="AS941" s="7" t="s">
        <v>3976</v>
      </c>
      <c r="AU941" s="7" t="str">
        <f t="shared" si="318"/>
        <v>hp_10014864;atk_1246587;hit_500000;miss_70;cirt_0;cirtSub_-3500</v>
      </c>
    </row>
    <row r="942" spans="1:47" x14ac:dyDescent="0.2">
      <c r="A942" s="8" t="s">
        <v>3495</v>
      </c>
      <c r="B942" s="6" t="s">
        <v>3967</v>
      </c>
      <c r="C942" s="6">
        <v>1969165</v>
      </c>
      <c r="D942" s="6">
        <v>38036288</v>
      </c>
      <c r="E942" s="6" t="str">
        <f t="shared" si="313"/>
        <v>hp_38036288</v>
      </c>
      <c r="F942" s="7" t="s">
        <v>3968</v>
      </c>
      <c r="G942" s="6">
        <v>6995000</v>
      </c>
      <c r="H942" s="7">
        <f t="shared" si="321"/>
        <v>30818990</v>
      </c>
      <c r="I942" s="7" t="str">
        <f t="shared" si="314"/>
        <v>atk_30818990</v>
      </c>
      <c r="J942" s="7" t="s">
        <v>3973</v>
      </c>
      <c r="K942" s="7" t="s">
        <v>4001</v>
      </c>
      <c r="L942" s="7" t="s">
        <v>3975</v>
      </c>
      <c r="M942" s="7" t="s">
        <v>3976</v>
      </c>
      <c r="O942" s="7" t="str">
        <f t="shared" si="315"/>
        <v>hp_38036288;atk_30818990;hit_500000;miss_120;cirt_0;cirtSub_-3500</v>
      </c>
      <c r="V942" s="7" t="str">
        <f t="shared" si="311"/>
        <v>废弃工厂11-2</v>
      </c>
      <c r="W942" s="7">
        <f t="shared" si="324"/>
        <v>1703</v>
      </c>
      <c r="X942" s="9" t="s">
        <v>1197</v>
      </c>
      <c r="Y942" s="9">
        <v>2</v>
      </c>
      <c r="Z942" s="8">
        <f t="shared" si="319"/>
        <v>5008</v>
      </c>
      <c r="AA942" s="6" t="s">
        <v>3967</v>
      </c>
      <c r="AB942" s="6">
        <v>4669093</v>
      </c>
      <c r="AC942" s="6">
        <f t="shared" si="325"/>
        <v>1.51</v>
      </c>
      <c r="AD942" s="6">
        <f t="shared" si="326"/>
        <v>7050330</v>
      </c>
      <c r="AE942" s="6">
        <f t="shared" si="330"/>
        <v>2105205</v>
      </c>
      <c r="AF942" s="6">
        <v>870000</v>
      </c>
      <c r="AG942" s="11">
        <f t="shared" si="328"/>
        <v>10025535</v>
      </c>
      <c r="AH942">
        <f t="shared" si="327"/>
        <v>2.1472125314274102</v>
      </c>
      <c r="AI942" s="53">
        <v>0.7</v>
      </c>
      <c r="AJ942" s="7" t="str">
        <f t="shared" si="312"/>
        <v>hp_10025535</v>
      </c>
      <c r="AK942" s="7" t="s">
        <v>3968</v>
      </c>
      <c r="AL942" s="7">
        <v>830200</v>
      </c>
      <c r="AM942" s="7">
        <f>INT(IF(MOD(Y942,3)=0,INT(AL942*0.55),INT(AL942*0.35)))</f>
        <v>290570</v>
      </c>
      <c r="AN942" s="54">
        <f t="shared" si="316"/>
        <v>1247831</v>
      </c>
      <c r="AO942" s="7" t="str">
        <f t="shared" si="317"/>
        <v>atk_1247831</v>
      </c>
      <c r="AP942" s="7" t="s">
        <v>3973</v>
      </c>
      <c r="AQ942" s="7" t="s">
        <v>3991</v>
      </c>
      <c r="AR942" s="7" t="s">
        <v>3975</v>
      </c>
      <c r="AS942" s="7" t="s">
        <v>3976</v>
      </c>
      <c r="AU942" s="7" t="str">
        <f t="shared" si="318"/>
        <v>hp_10025535;atk_1247831;hit_500000;miss_70;cirt_0;cirtSub_-3500</v>
      </c>
    </row>
    <row r="943" spans="1:47" x14ac:dyDescent="0.2">
      <c r="A943" s="8" t="s">
        <v>3495</v>
      </c>
      <c r="B943" s="6" t="s">
        <v>3967</v>
      </c>
      <c r="C943" s="6">
        <v>1969165</v>
      </c>
      <c r="D943" s="6">
        <v>38102268</v>
      </c>
      <c r="E943" s="6" t="str">
        <f t="shared" si="313"/>
        <v>hp_38102268</v>
      </c>
      <c r="F943" s="7" t="s">
        <v>3968</v>
      </c>
      <c r="G943" s="6">
        <v>6995000</v>
      </c>
      <c r="H943" s="7">
        <f t="shared" si="321"/>
        <v>30818990</v>
      </c>
      <c r="I943" s="7" t="str">
        <f t="shared" si="314"/>
        <v>atk_30818990</v>
      </c>
      <c r="J943" s="7" t="s">
        <v>3973</v>
      </c>
      <c r="K943" s="7" t="s">
        <v>4001</v>
      </c>
      <c r="L943" s="7" t="s">
        <v>3975</v>
      </c>
      <c r="M943" s="7" t="s">
        <v>3976</v>
      </c>
      <c r="O943" s="7" t="str">
        <f t="shared" si="315"/>
        <v>hp_38102268;atk_30818990;hit_500000;miss_120;cirt_0;cirtSub_-3500</v>
      </c>
      <c r="V943" s="7" t="str">
        <f t="shared" si="311"/>
        <v>废弃工厂11-3</v>
      </c>
      <c r="W943" s="7">
        <f t="shared" si="324"/>
        <v>1705</v>
      </c>
      <c r="X943" s="9" t="s">
        <v>1197</v>
      </c>
      <c r="Y943" s="9">
        <v>3</v>
      </c>
      <c r="Z943" s="8">
        <f t="shared" si="319"/>
        <v>5011</v>
      </c>
      <c r="AA943" s="6" t="s">
        <v>3967</v>
      </c>
      <c r="AB943" s="6">
        <v>4676161</v>
      </c>
      <c r="AC943" s="6">
        <f t="shared" si="325"/>
        <v>1.5125</v>
      </c>
      <c r="AD943" s="6">
        <f t="shared" si="326"/>
        <v>7072693</v>
      </c>
      <c r="AE943" s="6">
        <f t="shared" si="330"/>
        <v>2105205</v>
      </c>
      <c r="AF943" s="6">
        <v>870000</v>
      </c>
      <c r="AG943" s="11">
        <f t="shared" si="328"/>
        <v>10047898</v>
      </c>
      <c r="AH943">
        <f t="shared" si="327"/>
        <v>2.1487493694079394</v>
      </c>
      <c r="AI943" s="53">
        <v>0.7</v>
      </c>
      <c r="AJ943" s="7" t="str">
        <f t="shared" si="312"/>
        <v>hp_10047898</v>
      </c>
      <c r="AK943" s="7" t="s">
        <v>3968</v>
      </c>
      <c r="AL943" s="7">
        <v>831400</v>
      </c>
      <c r="AM943" s="7">
        <f>INT(IF(MOD(Y943,3)=0,INT(AL943*0.55),INT(AL943*0.35)))</f>
        <v>457270</v>
      </c>
      <c r="AN943" s="54">
        <f t="shared" si="316"/>
        <v>1250529</v>
      </c>
      <c r="AO943" s="7" t="str">
        <f t="shared" si="317"/>
        <v>atk_1250529</v>
      </c>
      <c r="AP943" s="7" t="s">
        <v>3973</v>
      </c>
      <c r="AQ943" s="7" t="s">
        <v>3991</v>
      </c>
      <c r="AR943" s="7" t="s">
        <v>3975</v>
      </c>
      <c r="AS943" s="7" t="s">
        <v>3976</v>
      </c>
      <c r="AU943" s="7" t="str">
        <f t="shared" si="318"/>
        <v>hp_10047898;atk_1250529;hit_500000;miss_70;cirt_0;cirtSub_-3500</v>
      </c>
    </row>
    <row r="944" spans="1:47" x14ac:dyDescent="0.2">
      <c r="A944" s="8" t="s">
        <v>3495</v>
      </c>
      <c r="B944" s="6" t="s">
        <v>3967</v>
      </c>
      <c r="C944" s="6">
        <v>1969165</v>
      </c>
      <c r="D944" s="6">
        <v>38168323</v>
      </c>
      <c r="E944" s="6" t="str">
        <f t="shared" si="313"/>
        <v>hp_38168323</v>
      </c>
      <c r="F944" s="7" t="s">
        <v>3968</v>
      </c>
      <c r="G944" s="6">
        <v>6995000</v>
      </c>
      <c r="H944" s="7">
        <f t="shared" si="321"/>
        <v>30818990</v>
      </c>
      <c r="I944" s="7" t="str">
        <f t="shared" si="314"/>
        <v>atk_30818990</v>
      </c>
      <c r="J944" s="7" t="s">
        <v>3973</v>
      </c>
      <c r="K944" s="7" t="s">
        <v>4001</v>
      </c>
      <c r="L944" s="7" t="s">
        <v>3975</v>
      </c>
      <c r="M944" s="7" t="s">
        <v>3976</v>
      </c>
      <c r="O944" s="7" t="str">
        <f t="shared" si="315"/>
        <v>hp_38168323;atk_30818990;hit_500000;miss_120;cirt_0;cirtSub_-3500</v>
      </c>
      <c r="V944" s="7" t="str">
        <f t="shared" si="311"/>
        <v>废弃工厂11-4</v>
      </c>
      <c r="W944" s="7">
        <f t="shared" si="324"/>
        <v>1707</v>
      </c>
      <c r="X944" s="9" t="s">
        <v>1197</v>
      </c>
      <c r="Y944" s="9">
        <v>4</v>
      </c>
      <c r="Z944" s="8">
        <f t="shared" si="319"/>
        <v>5015</v>
      </c>
      <c r="AA944" s="6" t="s">
        <v>3967</v>
      </c>
      <c r="AB944" s="6">
        <v>4683230</v>
      </c>
      <c r="AC944" s="6">
        <f t="shared" si="325"/>
        <v>1.5125</v>
      </c>
      <c r="AD944" s="6">
        <f t="shared" si="326"/>
        <v>7083385</v>
      </c>
      <c r="AE944" s="6">
        <f t="shared" si="330"/>
        <v>2105205</v>
      </c>
      <c r="AF944" s="6">
        <v>870000</v>
      </c>
      <c r="AG944" s="11">
        <f t="shared" si="328"/>
        <v>10058590</v>
      </c>
      <c r="AH944">
        <f t="shared" si="327"/>
        <v>2.147789025950039</v>
      </c>
      <c r="AI944" s="53">
        <v>0.7</v>
      </c>
      <c r="AJ944" s="7" t="str">
        <f t="shared" si="312"/>
        <v>hp_10058590</v>
      </c>
      <c r="AK944" s="7" t="s">
        <v>3968</v>
      </c>
      <c r="AL944" s="7">
        <v>832600</v>
      </c>
      <c r="AM944" s="7">
        <f>INT(IF(MOD(Y944,3)=0,INT(AL944*0.55),INT(AL944*0.35)))</f>
        <v>291410</v>
      </c>
      <c r="AN944" s="54">
        <f t="shared" si="316"/>
        <v>1251774</v>
      </c>
      <c r="AO944" s="7" t="str">
        <f t="shared" si="317"/>
        <v>atk_1251774</v>
      </c>
      <c r="AP944" s="7" t="s">
        <v>3973</v>
      </c>
      <c r="AQ944" s="7" t="s">
        <v>3991</v>
      </c>
      <c r="AR944" s="7" t="s">
        <v>3975</v>
      </c>
      <c r="AS944" s="7" t="s">
        <v>3976</v>
      </c>
      <c r="AU944" s="7" t="str">
        <f t="shared" si="318"/>
        <v>hp_10058590;atk_1251774;hit_500000;miss_70;cirt_0;cirtSub_-3500</v>
      </c>
    </row>
    <row r="945" spans="1:47" x14ac:dyDescent="0.2">
      <c r="A945" s="8" t="s">
        <v>3496</v>
      </c>
      <c r="B945" s="6" t="s">
        <v>3967</v>
      </c>
      <c r="C945" s="6">
        <v>1983245</v>
      </c>
      <c r="D945" s="6">
        <v>38339391</v>
      </c>
      <c r="E945" s="6" t="str">
        <f t="shared" si="313"/>
        <v>hp_38339391</v>
      </c>
      <c r="F945" s="7" t="s">
        <v>3968</v>
      </c>
      <c r="G945" s="6">
        <v>7044000</v>
      </c>
      <c r="H945" s="7">
        <f t="shared" si="321"/>
        <v>31113894</v>
      </c>
      <c r="I945" s="7" t="str">
        <f t="shared" si="314"/>
        <v>atk_31113894</v>
      </c>
      <c r="J945" s="7" t="s">
        <v>3973</v>
      </c>
      <c r="K945" s="7" t="s">
        <v>4001</v>
      </c>
      <c r="L945" s="7" t="s">
        <v>3975</v>
      </c>
      <c r="M945" s="7" t="s">
        <v>3976</v>
      </c>
      <c r="O945" s="7" t="str">
        <f t="shared" si="315"/>
        <v>hp_38339391;atk_31113894;hit_500000;miss_120;cirt_0;cirtSub_-3500</v>
      </c>
      <c r="V945" s="7" t="str">
        <f t="shared" si="311"/>
        <v>废弃工厂11-5</v>
      </c>
      <c r="W945" s="7">
        <f t="shared" si="324"/>
        <v>1709</v>
      </c>
      <c r="X945" s="9" t="s">
        <v>1197</v>
      </c>
      <c r="Y945" s="9">
        <v>5</v>
      </c>
      <c r="Z945" s="8">
        <f t="shared" si="319"/>
        <v>5020</v>
      </c>
      <c r="AA945" s="6" t="s">
        <v>3967</v>
      </c>
      <c r="AB945" s="6">
        <v>4690300</v>
      </c>
      <c r="AC945" s="6">
        <f t="shared" si="325"/>
        <v>1.5125</v>
      </c>
      <c r="AD945" s="6">
        <f t="shared" si="326"/>
        <v>7094078</v>
      </c>
      <c r="AE945" s="6">
        <f t="shared" si="330"/>
        <v>2105205</v>
      </c>
      <c r="AF945" s="6">
        <v>870000</v>
      </c>
      <c r="AG945" s="11">
        <f t="shared" si="328"/>
        <v>10069283</v>
      </c>
      <c r="AH945">
        <f t="shared" si="327"/>
        <v>2.1468313327505704</v>
      </c>
      <c r="AI945" s="53">
        <v>0.7</v>
      </c>
      <c r="AJ945" s="7" t="str">
        <f t="shared" si="312"/>
        <v>hp_10069283</v>
      </c>
      <c r="AK945" s="7" t="s">
        <v>3968</v>
      </c>
      <c r="AL945" s="7">
        <v>833800</v>
      </c>
      <c r="AM945" s="7">
        <f>INT(IF(MOD(Y945,3)=0,INT(AL945*0.55),INT(AL945*0.35)))</f>
        <v>291830</v>
      </c>
      <c r="AN945" s="54">
        <f t="shared" si="316"/>
        <v>1253019</v>
      </c>
      <c r="AO945" s="7" t="str">
        <f t="shared" si="317"/>
        <v>atk_1253019</v>
      </c>
      <c r="AP945" s="7" t="s">
        <v>3973</v>
      </c>
      <c r="AQ945" s="7" t="s">
        <v>3991</v>
      </c>
      <c r="AR945" s="7" t="s">
        <v>3975</v>
      </c>
      <c r="AS945" s="7" t="s">
        <v>3976</v>
      </c>
      <c r="AU945" s="7" t="str">
        <f t="shared" si="318"/>
        <v>hp_10069283;atk_1253019;hit_500000;miss_70;cirt_0;cirtSub_-3500</v>
      </c>
    </row>
    <row r="946" spans="1:47" x14ac:dyDescent="0.2">
      <c r="A946" s="8" t="s">
        <v>3496</v>
      </c>
      <c r="B946" s="6" t="s">
        <v>3967</v>
      </c>
      <c r="C946" s="6">
        <v>1983245</v>
      </c>
      <c r="D946" s="6">
        <v>38405643</v>
      </c>
      <c r="E946" s="6" t="str">
        <f t="shared" si="313"/>
        <v>hp_38405643</v>
      </c>
      <c r="F946" s="7" t="s">
        <v>3968</v>
      </c>
      <c r="G946" s="6">
        <v>7044000</v>
      </c>
      <c r="H946" s="7">
        <f t="shared" si="321"/>
        <v>31113894</v>
      </c>
      <c r="I946" s="7" t="str">
        <f t="shared" si="314"/>
        <v>atk_31113894</v>
      </c>
      <c r="J946" s="7" t="s">
        <v>3973</v>
      </c>
      <c r="K946" s="7" t="s">
        <v>4001</v>
      </c>
      <c r="L946" s="7" t="s">
        <v>3975</v>
      </c>
      <c r="M946" s="7" t="s">
        <v>3976</v>
      </c>
      <c r="O946" s="7" t="str">
        <f t="shared" si="315"/>
        <v>hp_38405643;atk_31113894;hit_500000;miss_120;cirt_0;cirtSub_-3500</v>
      </c>
      <c r="V946" s="7" t="str">
        <f t="shared" si="311"/>
        <v>废弃工厂11-6</v>
      </c>
      <c r="W946" s="7">
        <f t="shared" si="324"/>
        <v>1711</v>
      </c>
      <c r="X946" s="9" t="s">
        <v>1197</v>
      </c>
      <c r="Y946" s="9">
        <v>6</v>
      </c>
      <c r="Z946" s="8">
        <f t="shared" si="319"/>
        <v>5026</v>
      </c>
      <c r="AA946" s="6" t="s">
        <v>3967</v>
      </c>
      <c r="AB946" s="6">
        <v>4697371</v>
      </c>
      <c r="AC946" s="6">
        <f t="shared" si="325"/>
        <v>1.5149999999999999</v>
      </c>
      <c r="AD946" s="6">
        <f t="shared" si="326"/>
        <v>7116517</v>
      </c>
      <c r="AE946" s="6">
        <f t="shared" si="330"/>
        <v>2105205</v>
      </c>
      <c r="AF946" s="6">
        <v>870000</v>
      </c>
      <c r="AG946" s="11">
        <f t="shared" si="328"/>
        <v>10091722</v>
      </c>
      <c r="AH946">
        <f t="shared" si="327"/>
        <v>2.1483766132162012</v>
      </c>
      <c r="AI946" s="53">
        <v>0.7</v>
      </c>
      <c r="AJ946" s="7" t="str">
        <f t="shared" si="312"/>
        <v>hp_10091722</v>
      </c>
      <c r="AK946" s="7" t="s">
        <v>3968</v>
      </c>
      <c r="AL946" s="7">
        <v>835000</v>
      </c>
      <c r="AM946" s="7">
        <f>INT(IF(MOD(Y946,3)=0,INT(AL946*0.55),INT(AL946*0.35)))</f>
        <v>459250</v>
      </c>
      <c r="AN946" s="54">
        <f t="shared" si="316"/>
        <v>1255726</v>
      </c>
      <c r="AO946" s="7" t="str">
        <f t="shared" si="317"/>
        <v>atk_1255726</v>
      </c>
      <c r="AP946" s="7" t="s">
        <v>3973</v>
      </c>
      <c r="AQ946" s="7" t="s">
        <v>3991</v>
      </c>
      <c r="AR946" s="7" t="s">
        <v>3975</v>
      </c>
      <c r="AS946" s="7" t="s">
        <v>3976</v>
      </c>
      <c r="AU946" s="7" t="str">
        <f t="shared" si="318"/>
        <v>hp_10091722;atk_1255726;hit_500000;miss_70;cirt_0;cirtSub_-3500</v>
      </c>
    </row>
    <row r="947" spans="1:47" x14ac:dyDescent="0.2">
      <c r="A947" s="8" t="s">
        <v>3496</v>
      </c>
      <c r="B947" s="6" t="s">
        <v>3967</v>
      </c>
      <c r="C947" s="6">
        <v>1983245</v>
      </c>
      <c r="D947" s="6">
        <v>38471968</v>
      </c>
      <c r="E947" s="6" t="str">
        <f t="shared" si="313"/>
        <v>hp_38471968</v>
      </c>
      <c r="F947" s="7" t="s">
        <v>3968</v>
      </c>
      <c r="G947" s="6">
        <v>7044000</v>
      </c>
      <c r="H947" s="7">
        <f t="shared" si="321"/>
        <v>31113894</v>
      </c>
      <c r="I947" s="7" t="str">
        <f t="shared" si="314"/>
        <v>atk_31113894</v>
      </c>
      <c r="J947" s="7" t="s">
        <v>3973</v>
      </c>
      <c r="K947" s="7" t="s">
        <v>4001</v>
      </c>
      <c r="L947" s="7" t="s">
        <v>3975</v>
      </c>
      <c r="M947" s="7" t="s">
        <v>3976</v>
      </c>
      <c r="O947" s="7" t="str">
        <f t="shared" si="315"/>
        <v>hp_38471968;atk_31113894;hit_500000;miss_120;cirt_0;cirtSub_-3500</v>
      </c>
      <c r="V947" s="7" t="str">
        <f t="shared" si="311"/>
        <v>废弃工厂11-7</v>
      </c>
      <c r="W947" s="7">
        <f t="shared" si="324"/>
        <v>1713</v>
      </c>
      <c r="X947" s="9" t="s">
        <v>1197</v>
      </c>
      <c r="Y947" s="9">
        <v>7</v>
      </c>
      <c r="Z947" s="8">
        <f t="shared" si="319"/>
        <v>5033</v>
      </c>
      <c r="AA947" s="6" t="s">
        <v>3967</v>
      </c>
      <c r="AB947" s="6">
        <v>4704443</v>
      </c>
      <c r="AC947" s="6">
        <f t="shared" si="325"/>
        <v>1.5149999999999999</v>
      </c>
      <c r="AD947" s="6">
        <f t="shared" si="326"/>
        <v>7127231</v>
      </c>
      <c r="AE947" s="6">
        <f t="shared" si="330"/>
        <v>2105205</v>
      </c>
      <c r="AF947" s="6">
        <v>870000</v>
      </c>
      <c r="AG947" s="11">
        <f t="shared" si="328"/>
        <v>10102436</v>
      </c>
      <c r="AH947">
        <f t="shared" si="327"/>
        <v>2.1474244666159201</v>
      </c>
      <c r="AI947" s="53">
        <v>0.7</v>
      </c>
      <c r="AJ947" s="7" t="str">
        <f t="shared" si="312"/>
        <v>hp_10102436</v>
      </c>
      <c r="AK947" s="7" t="s">
        <v>3968</v>
      </c>
      <c r="AL947" s="7">
        <v>836200</v>
      </c>
      <c r="AM947" s="7">
        <f>INT(IF(MOD(Y947,3)=0,INT(AL947*0.55),INT(AL947*0.35)))</f>
        <v>292670</v>
      </c>
      <c r="AN947" s="54">
        <f t="shared" si="316"/>
        <v>1256973</v>
      </c>
      <c r="AO947" s="7" t="str">
        <f t="shared" si="317"/>
        <v>atk_1256973</v>
      </c>
      <c r="AP947" s="7" t="s">
        <v>3973</v>
      </c>
      <c r="AQ947" s="7" t="s">
        <v>3991</v>
      </c>
      <c r="AR947" s="7" t="s">
        <v>3975</v>
      </c>
      <c r="AS947" s="7" t="s">
        <v>3976</v>
      </c>
      <c r="AU947" s="7" t="str">
        <f t="shared" si="318"/>
        <v>hp_10102436;atk_1256973;hit_500000;miss_70;cirt_0;cirtSub_-3500</v>
      </c>
    </row>
    <row r="948" spans="1:47" x14ac:dyDescent="0.2">
      <c r="A948" s="8" t="s">
        <v>3497</v>
      </c>
      <c r="B948" s="6" t="s">
        <v>3967</v>
      </c>
      <c r="C948" s="6">
        <v>1997325</v>
      </c>
      <c r="D948" s="6">
        <v>38643761</v>
      </c>
      <c r="E948" s="6" t="str">
        <f t="shared" si="313"/>
        <v>hp_38643761</v>
      </c>
      <c r="F948" s="7" t="s">
        <v>3968</v>
      </c>
      <c r="G948" s="6">
        <v>7093000</v>
      </c>
      <c r="H948" s="7">
        <f t="shared" si="321"/>
        <v>31409931</v>
      </c>
      <c r="I948" s="7" t="str">
        <f t="shared" si="314"/>
        <v>atk_31409931</v>
      </c>
      <c r="J948" s="7" t="s">
        <v>3973</v>
      </c>
      <c r="K948" s="7" t="s">
        <v>4001</v>
      </c>
      <c r="L948" s="7" t="s">
        <v>3975</v>
      </c>
      <c r="M948" s="7" t="s">
        <v>3976</v>
      </c>
      <c r="O948" s="7" t="str">
        <f t="shared" si="315"/>
        <v>hp_38643761;atk_31409931;hit_500000;miss_120;cirt_0;cirtSub_-3500</v>
      </c>
      <c r="V948" s="7" t="str">
        <f t="shared" si="311"/>
        <v>废弃工厂11-8</v>
      </c>
      <c r="W948" s="7">
        <f t="shared" si="324"/>
        <v>1715</v>
      </c>
      <c r="X948" s="9" t="s">
        <v>1197</v>
      </c>
      <c r="Y948" s="9">
        <v>8</v>
      </c>
      <c r="Z948" s="8">
        <f t="shared" si="319"/>
        <v>5041</v>
      </c>
      <c r="AA948" s="6" t="s">
        <v>3967</v>
      </c>
      <c r="AB948" s="6">
        <v>4711516</v>
      </c>
      <c r="AC948" s="6">
        <f t="shared" si="325"/>
        <v>1.5149999999999999</v>
      </c>
      <c r="AD948" s="6">
        <f t="shared" si="326"/>
        <v>7137946</v>
      </c>
      <c r="AE948" s="6">
        <f t="shared" si="330"/>
        <v>2105205</v>
      </c>
      <c r="AF948" s="6">
        <v>870000</v>
      </c>
      <c r="AG948" s="11">
        <f t="shared" si="328"/>
        <v>10113151</v>
      </c>
      <c r="AH948">
        <f t="shared" si="327"/>
        <v>2.1464749350315269</v>
      </c>
      <c r="AI948" s="53">
        <v>0.7</v>
      </c>
      <c r="AJ948" s="7" t="str">
        <f t="shared" si="312"/>
        <v>hp_10113151</v>
      </c>
      <c r="AK948" s="7" t="s">
        <v>3968</v>
      </c>
      <c r="AL948" s="7">
        <v>837400</v>
      </c>
      <c r="AM948" s="7">
        <f>INT(IF(MOD(Y948,3)=0,INT(AL948*0.55),INT(AL948*0.35)))</f>
        <v>293090</v>
      </c>
      <c r="AN948" s="54">
        <f t="shared" si="316"/>
        <v>1258220</v>
      </c>
      <c r="AO948" s="7" t="str">
        <f t="shared" si="317"/>
        <v>atk_1258220</v>
      </c>
      <c r="AP948" s="7" t="s">
        <v>3973</v>
      </c>
      <c r="AQ948" s="7" t="s">
        <v>3991</v>
      </c>
      <c r="AR948" s="7" t="s">
        <v>3975</v>
      </c>
      <c r="AS948" s="7" t="s">
        <v>3976</v>
      </c>
      <c r="AU948" s="7" t="str">
        <f t="shared" si="318"/>
        <v>hp_10113151;atk_1258220;hit_500000;miss_70;cirt_0;cirtSub_-3500</v>
      </c>
    </row>
    <row r="949" spans="1:47" x14ac:dyDescent="0.2">
      <c r="A949" s="8" t="s">
        <v>3497</v>
      </c>
      <c r="B949" s="6" t="s">
        <v>3967</v>
      </c>
      <c r="C949" s="6">
        <v>1997325</v>
      </c>
      <c r="D949" s="6">
        <v>38710287</v>
      </c>
      <c r="E949" s="6" t="str">
        <f t="shared" si="313"/>
        <v>hp_38710287</v>
      </c>
      <c r="F949" s="7" t="s">
        <v>3968</v>
      </c>
      <c r="G949" s="6">
        <v>7093000</v>
      </c>
      <c r="H949" s="7">
        <f t="shared" si="321"/>
        <v>31409931</v>
      </c>
      <c r="I949" s="7" t="str">
        <f t="shared" si="314"/>
        <v>atk_31409931</v>
      </c>
      <c r="J949" s="7" t="s">
        <v>3973</v>
      </c>
      <c r="K949" s="7" t="s">
        <v>4001</v>
      </c>
      <c r="L949" s="7" t="s">
        <v>3975</v>
      </c>
      <c r="M949" s="7" t="s">
        <v>3976</v>
      </c>
      <c r="O949" s="7" t="str">
        <f t="shared" si="315"/>
        <v>hp_38710287;atk_31409931;hit_500000;miss_120;cirt_0;cirtSub_-3500</v>
      </c>
      <c r="V949" s="7" t="str">
        <f t="shared" si="311"/>
        <v>废弃工厂11-9</v>
      </c>
      <c r="W949" s="7">
        <f t="shared" si="324"/>
        <v>1717</v>
      </c>
      <c r="X949" s="9" t="s">
        <v>1197</v>
      </c>
      <c r="Y949" s="9">
        <v>9</v>
      </c>
      <c r="Z949" s="8">
        <f t="shared" si="319"/>
        <v>5050</v>
      </c>
      <c r="AA949" s="6" t="s">
        <v>3967</v>
      </c>
      <c r="AB949" s="6">
        <v>4718589</v>
      </c>
      <c r="AC949" s="6">
        <f t="shared" si="325"/>
        <v>1.5175000000000001</v>
      </c>
      <c r="AD949" s="6">
        <f t="shared" si="326"/>
        <v>7160458</v>
      </c>
      <c r="AE949" s="6">
        <f t="shared" si="330"/>
        <v>2105205</v>
      </c>
      <c r="AF949" s="6">
        <v>870000</v>
      </c>
      <c r="AG949" s="11">
        <f t="shared" si="328"/>
        <v>10135663</v>
      </c>
      <c r="AH949">
        <f t="shared" si="327"/>
        <v>2.1480283618683464</v>
      </c>
      <c r="AI949" s="53">
        <v>0.7</v>
      </c>
      <c r="AJ949" s="7" t="str">
        <f t="shared" si="312"/>
        <v>hp_10135663</v>
      </c>
      <c r="AK949" s="7" t="s">
        <v>3968</v>
      </c>
      <c r="AL949" s="7">
        <v>838600</v>
      </c>
      <c r="AM949" s="7">
        <f>INT(IF(MOD(Y949,3)=0,INT(AL949*0.55),INT(AL949*0.35)))</f>
        <v>461230</v>
      </c>
      <c r="AN949" s="54">
        <f t="shared" si="316"/>
        <v>1260935</v>
      </c>
      <c r="AO949" s="7" t="str">
        <f t="shared" si="317"/>
        <v>atk_1260935</v>
      </c>
      <c r="AP949" s="7" t="s">
        <v>3973</v>
      </c>
      <c r="AQ949" s="7" t="s">
        <v>3991</v>
      </c>
      <c r="AR949" s="7" t="s">
        <v>3975</v>
      </c>
      <c r="AS949" s="7" t="s">
        <v>3976</v>
      </c>
      <c r="AU949" s="7" t="str">
        <f t="shared" si="318"/>
        <v>hp_10135663;atk_1260935;hit_500000;miss_70;cirt_0;cirtSub_-3500</v>
      </c>
    </row>
    <row r="950" spans="1:47" s="12" customFormat="1" x14ac:dyDescent="0.2">
      <c r="A950" s="8" t="s">
        <v>3497</v>
      </c>
      <c r="B950" s="6" t="s">
        <v>3967</v>
      </c>
      <c r="C950" s="6">
        <v>1997325</v>
      </c>
      <c r="D950" s="6">
        <v>38776885</v>
      </c>
      <c r="E950" s="6" t="str">
        <f t="shared" si="313"/>
        <v>hp_38776885</v>
      </c>
      <c r="F950" s="7" t="s">
        <v>3968</v>
      </c>
      <c r="G950" s="6">
        <v>7093000</v>
      </c>
      <c r="H950" s="7">
        <f t="shared" si="321"/>
        <v>31409931</v>
      </c>
      <c r="I950" s="7" t="str">
        <f t="shared" si="314"/>
        <v>atk_31409931</v>
      </c>
      <c r="J950" s="7" t="s">
        <v>3973</v>
      </c>
      <c r="K950" s="7" t="s">
        <v>4001</v>
      </c>
      <c r="L950" s="7" t="s">
        <v>3975</v>
      </c>
      <c r="M950" s="7" t="s">
        <v>3976</v>
      </c>
      <c r="N950" s="7"/>
      <c r="O950" s="7" t="str">
        <f t="shared" si="315"/>
        <v>hp_38776885;atk_31409931;hit_500000;miss_120;cirt_0;cirtSub_-3500</v>
      </c>
      <c r="P950" s="7"/>
      <c r="Q950" s="7"/>
      <c r="R950" s="7"/>
      <c r="S950" s="7"/>
      <c r="T950" s="7"/>
      <c r="V950" s="12" t="str">
        <f t="shared" si="311"/>
        <v>废弃工厂11-10</v>
      </c>
      <c r="W950" s="12">
        <f t="shared" si="324"/>
        <v>1719</v>
      </c>
      <c r="X950" s="5" t="s">
        <v>1197</v>
      </c>
      <c r="Y950" s="5">
        <v>10</v>
      </c>
      <c r="Z950" s="5">
        <f t="shared" si="319"/>
        <v>5060</v>
      </c>
      <c r="AA950" s="11" t="s">
        <v>3967</v>
      </c>
      <c r="AB950" s="11">
        <v>4725664</v>
      </c>
      <c r="AC950" s="11">
        <f t="shared" si="325"/>
        <v>1.5175000000000001</v>
      </c>
      <c r="AD950" s="11">
        <f t="shared" si="326"/>
        <v>7171195</v>
      </c>
      <c r="AE950" s="6">
        <f t="shared" si="330"/>
        <v>2105205</v>
      </c>
      <c r="AF950" s="11">
        <v>870000</v>
      </c>
      <c r="AG950" s="11">
        <f t="shared" si="328"/>
        <v>10146400</v>
      </c>
      <c r="AH950">
        <f t="shared" si="327"/>
        <v>2.147084515530516</v>
      </c>
      <c r="AI950" s="53">
        <v>0.7</v>
      </c>
      <c r="AJ950" s="7" t="str">
        <f t="shared" si="312"/>
        <v>hp_10146400</v>
      </c>
      <c r="AK950" s="12" t="s">
        <v>3968</v>
      </c>
      <c r="AL950" s="12">
        <v>839800</v>
      </c>
      <c r="AM950" s="7">
        <f>INT(IF(MOD(Y950,3)=0,INT(AL950*0.55),INT(AL950*0.35)))</f>
        <v>293930</v>
      </c>
      <c r="AN950" s="54">
        <f t="shared" si="316"/>
        <v>1262185</v>
      </c>
      <c r="AO950" s="7" t="str">
        <f t="shared" si="317"/>
        <v>atk_1262185</v>
      </c>
      <c r="AP950" s="12" t="s">
        <v>3973</v>
      </c>
      <c r="AQ950" s="12" t="s">
        <v>3991</v>
      </c>
      <c r="AR950" s="12" t="s">
        <v>3975</v>
      </c>
      <c r="AS950" s="12" t="s">
        <v>3976</v>
      </c>
      <c r="AU950" s="12" t="str">
        <f t="shared" si="318"/>
        <v>hp_10146400;atk_1262185;hit_500000;miss_70;cirt_0;cirtSub_-3500</v>
      </c>
    </row>
    <row r="951" spans="1:47" x14ac:dyDescent="0.2">
      <c r="A951" s="8" t="s">
        <v>3498</v>
      </c>
      <c r="B951" s="6" t="s">
        <v>3967</v>
      </c>
      <c r="C951" s="6">
        <v>2011405</v>
      </c>
      <c r="D951" s="6">
        <v>38949397</v>
      </c>
      <c r="E951" s="6" t="str">
        <f t="shared" si="313"/>
        <v>hp_38949397</v>
      </c>
      <c r="F951" s="7" t="s">
        <v>3968</v>
      </c>
      <c r="G951" s="6">
        <v>7142000</v>
      </c>
      <c r="H951" s="7">
        <f t="shared" si="321"/>
        <v>31707101</v>
      </c>
      <c r="I951" s="7" t="str">
        <f t="shared" si="314"/>
        <v>atk_31707101</v>
      </c>
      <c r="J951" s="7" t="s">
        <v>3973</v>
      </c>
      <c r="K951" s="7" t="s">
        <v>4001</v>
      </c>
      <c r="L951" s="7" t="s">
        <v>3975</v>
      </c>
      <c r="M951" s="7" t="s">
        <v>3976</v>
      </c>
      <c r="O951" s="7" t="str">
        <f t="shared" si="315"/>
        <v>hp_38949397;atk_31707101;hit_500000;miss_120;cirt_0;cirtSub_-3500</v>
      </c>
      <c r="V951" s="7" t="str">
        <f t="shared" si="311"/>
        <v>废弃工厂12-1</v>
      </c>
      <c r="W951" s="7">
        <f t="shared" si="324"/>
        <v>1721</v>
      </c>
      <c r="X951" s="9" t="s">
        <v>1198</v>
      </c>
      <c r="Y951" s="9">
        <v>1</v>
      </c>
      <c r="Z951" s="8">
        <f t="shared" si="319"/>
        <v>5061</v>
      </c>
      <c r="AA951" s="6" t="s">
        <v>3967</v>
      </c>
      <c r="AB951" s="6">
        <v>4732739</v>
      </c>
      <c r="AC951" s="6">
        <f t="shared" si="325"/>
        <v>1.52</v>
      </c>
      <c r="AD951" s="6">
        <f t="shared" si="326"/>
        <v>7193763</v>
      </c>
      <c r="AE951" s="6">
        <f t="shared" ref="AE951" si="332">IF(MOD(Y951,1)=0,INT(AD950*0.3),0)</f>
        <v>2151358</v>
      </c>
      <c r="AF951" s="6">
        <v>870000</v>
      </c>
      <c r="AG951" s="11">
        <f t="shared" si="328"/>
        <v>10215121</v>
      </c>
      <c r="AH951">
        <f t="shared" si="327"/>
        <v>2.1583951703231468</v>
      </c>
      <c r="AI951" s="53">
        <v>0.7</v>
      </c>
      <c r="AJ951" s="7" t="str">
        <f t="shared" si="312"/>
        <v>hp_10215121</v>
      </c>
      <c r="AK951" s="7" t="s">
        <v>3968</v>
      </c>
      <c r="AL951" s="7">
        <v>841000</v>
      </c>
      <c r="AM951" s="7">
        <f>INT(IF(MOD(Y951,3)=0,INT(AL951*0.55),INT(AL951*0.35)))</f>
        <v>294350</v>
      </c>
      <c r="AN951" s="54">
        <f t="shared" si="316"/>
        <v>1270647</v>
      </c>
      <c r="AO951" s="7" t="str">
        <f t="shared" si="317"/>
        <v>atk_1270647</v>
      </c>
      <c r="AP951" s="7" t="s">
        <v>3973</v>
      </c>
      <c r="AQ951" s="7" t="s">
        <v>3991</v>
      </c>
      <c r="AR951" s="7" t="s">
        <v>3975</v>
      </c>
      <c r="AS951" s="7" t="s">
        <v>3976</v>
      </c>
      <c r="AU951" s="7" t="str">
        <f t="shared" si="318"/>
        <v>hp_10215121;atk_1270647;hit_500000;miss_70;cirt_0;cirtSub_-3500</v>
      </c>
    </row>
    <row r="952" spans="1:47" x14ac:dyDescent="0.2">
      <c r="A952" s="8" t="s">
        <v>3498</v>
      </c>
      <c r="B952" s="6" t="s">
        <v>3967</v>
      </c>
      <c r="C952" s="6">
        <v>2011405</v>
      </c>
      <c r="D952" s="6">
        <v>39016186</v>
      </c>
      <c r="E952" s="6" t="str">
        <f t="shared" si="313"/>
        <v>hp_39016186</v>
      </c>
      <c r="F952" s="7" t="s">
        <v>3968</v>
      </c>
      <c r="G952" s="6">
        <v>7142000</v>
      </c>
      <c r="H952" s="7">
        <f t="shared" si="321"/>
        <v>31707101</v>
      </c>
      <c r="I952" s="7" t="str">
        <f t="shared" si="314"/>
        <v>atk_31707101</v>
      </c>
      <c r="J952" s="7" t="s">
        <v>3973</v>
      </c>
      <c r="K952" s="7" t="s">
        <v>4001</v>
      </c>
      <c r="L952" s="7" t="s">
        <v>3975</v>
      </c>
      <c r="M952" s="7" t="s">
        <v>3976</v>
      </c>
      <c r="O952" s="7" t="str">
        <f t="shared" si="315"/>
        <v>hp_39016186;atk_31707101;hit_500000;miss_120;cirt_0;cirtSub_-3500</v>
      </c>
      <c r="V952" s="7" t="str">
        <f t="shared" si="311"/>
        <v>废弃工厂12-2</v>
      </c>
      <c r="W952" s="7">
        <f t="shared" si="324"/>
        <v>1723</v>
      </c>
      <c r="X952" s="9" t="s">
        <v>1198</v>
      </c>
      <c r="Y952" s="9">
        <v>2</v>
      </c>
      <c r="Z952" s="8">
        <f t="shared" si="319"/>
        <v>5063</v>
      </c>
      <c r="AA952" s="6" t="s">
        <v>3967</v>
      </c>
      <c r="AB952" s="6">
        <v>4739816</v>
      </c>
      <c r="AC952" s="6">
        <f t="shared" si="325"/>
        <v>1.52</v>
      </c>
      <c r="AD952" s="6">
        <f t="shared" si="326"/>
        <v>7204520</v>
      </c>
      <c r="AE952" s="6">
        <f t="shared" si="330"/>
        <v>2151358</v>
      </c>
      <c r="AF952" s="6">
        <v>870000</v>
      </c>
      <c r="AG952" s="11">
        <f t="shared" si="328"/>
        <v>10225878</v>
      </c>
      <c r="AH952">
        <f t="shared" si="327"/>
        <v>2.1574419766505706</v>
      </c>
      <c r="AI952" s="53">
        <v>0.7</v>
      </c>
      <c r="AJ952" s="7" t="str">
        <f t="shared" si="312"/>
        <v>hp_10225878</v>
      </c>
      <c r="AK952" s="7" t="s">
        <v>3968</v>
      </c>
      <c r="AL952" s="7">
        <v>842200</v>
      </c>
      <c r="AM952" s="7">
        <f>INT(IF(MOD(Y952,3)=0,INT(AL952*0.55),INT(AL952*0.35)))</f>
        <v>294770</v>
      </c>
      <c r="AN952" s="54">
        <f t="shared" si="316"/>
        <v>1271898</v>
      </c>
      <c r="AO952" s="7" t="str">
        <f t="shared" si="317"/>
        <v>atk_1271898</v>
      </c>
      <c r="AP952" s="7" t="s">
        <v>3973</v>
      </c>
      <c r="AQ952" s="7" t="s">
        <v>3991</v>
      </c>
      <c r="AR952" s="7" t="s">
        <v>3975</v>
      </c>
      <c r="AS952" s="7" t="s">
        <v>3976</v>
      </c>
      <c r="AU952" s="7" t="str">
        <f t="shared" si="318"/>
        <v>hp_10225878;atk_1271898;hit_500000;miss_70;cirt_0;cirtSub_-3500</v>
      </c>
    </row>
    <row r="953" spans="1:47" x14ac:dyDescent="0.2">
      <c r="A953" s="8" t="s">
        <v>3498</v>
      </c>
      <c r="B953" s="6" t="s">
        <v>3967</v>
      </c>
      <c r="C953" s="6">
        <v>2011405</v>
      </c>
      <c r="D953" s="6">
        <v>39083054</v>
      </c>
      <c r="E953" s="6" t="str">
        <f t="shared" si="313"/>
        <v>hp_39083054</v>
      </c>
      <c r="F953" s="7" t="s">
        <v>3968</v>
      </c>
      <c r="G953" s="6">
        <v>7142000</v>
      </c>
      <c r="H953" s="7">
        <f t="shared" si="321"/>
        <v>31707101</v>
      </c>
      <c r="I953" s="7" t="str">
        <f t="shared" si="314"/>
        <v>atk_31707101</v>
      </c>
      <c r="J953" s="7" t="s">
        <v>3973</v>
      </c>
      <c r="K953" s="7" t="s">
        <v>4001</v>
      </c>
      <c r="L953" s="7" t="s">
        <v>3975</v>
      </c>
      <c r="M953" s="7" t="s">
        <v>3976</v>
      </c>
      <c r="O953" s="7" t="str">
        <f t="shared" si="315"/>
        <v>hp_39083054;atk_31707101;hit_500000;miss_120;cirt_0;cirtSub_-3500</v>
      </c>
      <c r="V953" s="7" t="str">
        <f t="shared" si="311"/>
        <v>废弃工厂12-3</v>
      </c>
      <c r="W953" s="7">
        <f t="shared" si="324"/>
        <v>1725</v>
      </c>
      <c r="X953" s="9" t="s">
        <v>1198</v>
      </c>
      <c r="Y953" s="9">
        <v>3</v>
      </c>
      <c r="Z953" s="8">
        <f t="shared" si="319"/>
        <v>5066</v>
      </c>
      <c r="AA953" s="6" t="s">
        <v>3967</v>
      </c>
      <c r="AB953" s="6">
        <v>4746893</v>
      </c>
      <c r="AC953" s="6">
        <f t="shared" si="325"/>
        <v>1.5225</v>
      </c>
      <c r="AD953" s="6">
        <f t="shared" si="326"/>
        <v>7227144</v>
      </c>
      <c r="AE953" s="6">
        <f t="shared" si="330"/>
        <v>2151358</v>
      </c>
      <c r="AF953" s="6">
        <v>870000</v>
      </c>
      <c r="AG953" s="11">
        <f t="shared" si="328"/>
        <v>10248502</v>
      </c>
      <c r="AH953">
        <f t="shared" si="327"/>
        <v>2.1589915761741416</v>
      </c>
      <c r="AI953" s="53">
        <v>0.7</v>
      </c>
      <c r="AJ953" s="7" t="str">
        <f t="shared" si="312"/>
        <v>hp_10248502</v>
      </c>
      <c r="AK953" s="7" t="s">
        <v>3968</v>
      </c>
      <c r="AL953" s="7">
        <v>843400</v>
      </c>
      <c r="AM953" s="7">
        <f>INT(IF(MOD(Y953,3)=0,INT(AL953*0.55),INT(AL953*0.35)))</f>
        <v>463870</v>
      </c>
      <c r="AN953" s="54">
        <f t="shared" si="316"/>
        <v>1274625</v>
      </c>
      <c r="AO953" s="7" t="str">
        <f t="shared" si="317"/>
        <v>atk_1274625</v>
      </c>
      <c r="AP953" s="7" t="s">
        <v>3973</v>
      </c>
      <c r="AQ953" s="7" t="s">
        <v>3991</v>
      </c>
      <c r="AR953" s="7" t="s">
        <v>3975</v>
      </c>
      <c r="AS953" s="7" t="s">
        <v>3976</v>
      </c>
      <c r="AU953" s="7" t="str">
        <f t="shared" si="318"/>
        <v>hp_10248502;atk_1274625;hit_500000;miss_70;cirt_0;cirtSub_-3500</v>
      </c>
    </row>
    <row r="954" spans="1:47" x14ac:dyDescent="0.2">
      <c r="A954" s="8" t="s">
        <v>3499</v>
      </c>
      <c r="B954" s="6" t="s">
        <v>3967</v>
      </c>
      <c r="C954" s="6">
        <v>2025485</v>
      </c>
      <c r="D954" s="6">
        <v>39256287</v>
      </c>
      <c r="E954" s="6" t="str">
        <f t="shared" si="313"/>
        <v>hp_39256287</v>
      </c>
      <c r="F954" s="7" t="s">
        <v>3968</v>
      </c>
      <c r="G954" s="6">
        <v>7191000</v>
      </c>
      <c r="H954" s="7">
        <f t="shared" si="321"/>
        <v>32005405</v>
      </c>
      <c r="I954" s="7" t="str">
        <f t="shared" si="314"/>
        <v>atk_32005405</v>
      </c>
      <c r="J954" s="7" t="s">
        <v>3973</v>
      </c>
      <c r="K954" s="7" t="s">
        <v>4001</v>
      </c>
      <c r="L954" s="7" t="s">
        <v>3975</v>
      </c>
      <c r="M954" s="7" t="s">
        <v>3976</v>
      </c>
      <c r="O954" s="7" t="str">
        <f t="shared" si="315"/>
        <v>hp_39256287;atk_32005405;hit_500000;miss_120;cirt_0;cirtSub_-3500</v>
      </c>
      <c r="V954" s="7" t="str">
        <f t="shared" si="311"/>
        <v>废弃工厂12-4</v>
      </c>
      <c r="W954" s="7">
        <f t="shared" si="324"/>
        <v>1727</v>
      </c>
      <c r="X954" s="9" t="s">
        <v>1198</v>
      </c>
      <c r="Y954" s="9">
        <v>4</v>
      </c>
      <c r="Z954" s="8">
        <f t="shared" si="319"/>
        <v>5070</v>
      </c>
      <c r="AA954" s="6" t="s">
        <v>3967</v>
      </c>
      <c r="AB954" s="6">
        <v>4753972</v>
      </c>
      <c r="AC954" s="6">
        <f t="shared" si="325"/>
        <v>1.5225</v>
      </c>
      <c r="AD954" s="6">
        <f t="shared" si="326"/>
        <v>7237922</v>
      </c>
      <c r="AE954" s="6">
        <f t="shared" si="330"/>
        <v>2151358</v>
      </c>
      <c r="AF954" s="6">
        <v>870000</v>
      </c>
      <c r="AG954" s="11">
        <f t="shared" si="328"/>
        <v>10259280</v>
      </c>
      <c r="AH954">
        <f t="shared" si="327"/>
        <v>2.1580438420756369</v>
      </c>
      <c r="AI954" s="53">
        <v>0.7</v>
      </c>
      <c r="AJ954" s="7" t="str">
        <f t="shared" si="312"/>
        <v>hp_10259280</v>
      </c>
      <c r="AK954" s="7" t="s">
        <v>3968</v>
      </c>
      <c r="AL954" s="7">
        <v>844600</v>
      </c>
      <c r="AM954" s="7">
        <f>INT(IF(MOD(Y954,3)=0,INT(AL954*0.55),INT(AL954*0.35)))</f>
        <v>295610</v>
      </c>
      <c r="AN954" s="54">
        <f t="shared" si="316"/>
        <v>1275878</v>
      </c>
      <c r="AO954" s="7" t="str">
        <f t="shared" si="317"/>
        <v>atk_1275878</v>
      </c>
      <c r="AP954" s="7" t="s">
        <v>3973</v>
      </c>
      <c r="AQ954" s="7" t="s">
        <v>3991</v>
      </c>
      <c r="AR954" s="7" t="s">
        <v>3975</v>
      </c>
      <c r="AS954" s="7" t="s">
        <v>3976</v>
      </c>
      <c r="AU954" s="7" t="str">
        <f t="shared" si="318"/>
        <v>hp_10259280;atk_1275878;hit_500000;miss_70;cirt_0;cirtSub_-3500</v>
      </c>
    </row>
    <row r="955" spans="1:47" x14ac:dyDescent="0.2">
      <c r="A955" s="8" t="s">
        <v>3499</v>
      </c>
      <c r="B955" s="6" t="s">
        <v>3967</v>
      </c>
      <c r="C955" s="6">
        <v>2025485</v>
      </c>
      <c r="D955" s="6">
        <v>39323350</v>
      </c>
      <c r="E955" s="6" t="str">
        <f t="shared" si="313"/>
        <v>hp_39323350</v>
      </c>
      <c r="F955" s="7" t="s">
        <v>3968</v>
      </c>
      <c r="G955" s="6">
        <v>7191000</v>
      </c>
      <c r="H955" s="7">
        <f t="shared" si="321"/>
        <v>32005405</v>
      </c>
      <c r="I955" s="7" t="str">
        <f t="shared" si="314"/>
        <v>atk_32005405</v>
      </c>
      <c r="J955" s="7" t="s">
        <v>3973</v>
      </c>
      <c r="K955" s="7" t="s">
        <v>4001</v>
      </c>
      <c r="L955" s="7" t="s">
        <v>3975</v>
      </c>
      <c r="M955" s="7" t="s">
        <v>3976</v>
      </c>
      <c r="O955" s="7" t="str">
        <f t="shared" si="315"/>
        <v>hp_39323350;atk_32005405;hit_500000;miss_120;cirt_0;cirtSub_-3500</v>
      </c>
      <c r="V955" s="7" t="str">
        <f t="shared" si="311"/>
        <v>废弃工厂12-5</v>
      </c>
      <c r="W955" s="7">
        <f t="shared" si="324"/>
        <v>1729</v>
      </c>
      <c r="X955" s="9" t="s">
        <v>1198</v>
      </c>
      <c r="Y955" s="9">
        <v>5</v>
      </c>
      <c r="Z955" s="8">
        <f t="shared" si="319"/>
        <v>5075</v>
      </c>
      <c r="AA955" s="6" t="s">
        <v>3967</v>
      </c>
      <c r="AB955" s="6">
        <v>4761051</v>
      </c>
      <c r="AC955" s="6">
        <f t="shared" si="325"/>
        <v>1.5225</v>
      </c>
      <c r="AD955" s="6">
        <f t="shared" si="326"/>
        <v>7248700</v>
      </c>
      <c r="AE955" s="6">
        <f t="shared" si="330"/>
        <v>2151358</v>
      </c>
      <c r="AF955" s="6">
        <v>870000</v>
      </c>
      <c r="AG955" s="11">
        <f t="shared" si="328"/>
        <v>10270058</v>
      </c>
      <c r="AH955">
        <f t="shared" si="327"/>
        <v>2.1570989262664901</v>
      </c>
      <c r="AI955" s="53">
        <v>0.7</v>
      </c>
      <c r="AJ955" s="7" t="str">
        <f t="shared" si="312"/>
        <v>hp_10270058</v>
      </c>
      <c r="AK955" s="7" t="s">
        <v>3968</v>
      </c>
      <c r="AL955" s="7">
        <v>845800</v>
      </c>
      <c r="AM955" s="7">
        <f>INT(IF(MOD(Y955,3)=0,INT(AL955*0.55),INT(AL955*0.35)))</f>
        <v>296030</v>
      </c>
      <c r="AN955" s="54">
        <f t="shared" si="316"/>
        <v>1277131</v>
      </c>
      <c r="AO955" s="7" t="str">
        <f t="shared" si="317"/>
        <v>atk_1277131</v>
      </c>
      <c r="AP955" s="7" t="s">
        <v>3973</v>
      </c>
      <c r="AQ955" s="7" t="s">
        <v>3991</v>
      </c>
      <c r="AR955" s="7" t="s">
        <v>3975</v>
      </c>
      <c r="AS955" s="7" t="s">
        <v>3976</v>
      </c>
      <c r="AU955" s="7" t="str">
        <f t="shared" si="318"/>
        <v>hp_10270058;atk_1277131;hit_500000;miss_70;cirt_0;cirtSub_-3500</v>
      </c>
    </row>
    <row r="956" spans="1:47" x14ac:dyDescent="0.2">
      <c r="A956" s="8" t="s">
        <v>3499</v>
      </c>
      <c r="B956" s="6" t="s">
        <v>3967</v>
      </c>
      <c r="C956" s="6">
        <v>2025485</v>
      </c>
      <c r="D956" s="6">
        <v>39390490</v>
      </c>
      <c r="E956" s="6" t="str">
        <f t="shared" si="313"/>
        <v>hp_39390490</v>
      </c>
      <c r="F956" s="7" t="s">
        <v>3968</v>
      </c>
      <c r="G956" s="6">
        <v>7191000</v>
      </c>
      <c r="H956" s="7">
        <f t="shared" si="321"/>
        <v>32005405</v>
      </c>
      <c r="I956" s="7" t="str">
        <f t="shared" si="314"/>
        <v>atk_32005405</v>
      </c>
      <c r="J956" s="7" t="s">
        <v>3973</v>
      </c>
      <c r="K956" s="7" t="s">
        <v>4001</v>
      </c>
      <c r="L956" s="7" t="s">
        <v>3975</v>
      </c>
      <c r="M956" s="7" t="s">
        <v>3976</v>
      </c>
      <c r="O956" s="7" t="str">
        <f t="shared" si="315"/>
        <v>hp_39390490;atk_32005405;hit_500000;miss_120;cirt_0;cirtSub_-3500</v>
      </c>
      <c r="V956" s="7" t="str">
        <f t="shared" si="311"/>
        <v>废弃工厂12-6</v>
      </c>
      <c r="W956" s="7">
        <f t="shared" si="324"/>
        <v>1731</v>
      </c>
      <c r="X956" s="9" t="s">
        <v>1198</v>
      </c>
      <c r="Y956" s="9">
        <v>6</v>
      </c>
      <c r="Z956" s="8">
        <f t="shared" si="319"/>
        <v>5081</v>
      </c>
      <c r="AA956" s="6" t="s">
        <v>3967</v>
      </c>
      <c r="AB956" s="6">
        <v>4768131</v>
      </c>
      <c r="AC956" s="6">
        <f t="shared" si="325"/>
        <v>1.5249999999999999</v>
      </c>
      <c r="AD956" s="6">
        <f t="shared" si="326"/>
        <v>7271399</v>
      </c>
      <c r="AE956" s="6">
        <f t="shared" si="330"/>
        <v>2151358</v>
      </c>
      <c r="AF956" s="6">
        <v>870000</v>
      </c>
      <c r="AG956" s="11">
        <f t="shared" si="328"/>
        <v>10292757</v>
      </c>
      <c r="AH956">
        <f t="shared" si="327"/>
        <v>2.1586565050331044</v>
      </c>
      <c r="AI956" s="53">
        <v>0.7</v>
      </c>
      <c r="AJ956" s="7" t="str">
        <f t="shared" si="312"/>
        <v>hp_10292757</v>
      </c>
      <c r="AK956" s="7" t="s">
        <v>3968</v>
      </c>
      <c r="AL956" s="7">
        <v>847000</v>
      </c>
      <c r="AM956" s="7">
        <f>INT(IF(MOD(Y956,3)=0,INT(AL956*0.55),INT(AL956*0.35)))</f>
        <v>465850</v>
      </c>
      <c r="AN956" s="54">
        <f t="shared" si="316"/>
        <v>1279867</v>
      </c>
      <c r="AO956" s="7" t="str">
        <f t="shared" si="317"/>
        <v>atk_1279867</v>
      </c>
      <c r="AP956" s="7" t="s">
        <v>3973</v>
      </c>
      <c r="AQ956" s="7" t="s">
        <v>3991</v>
      </c>
      <c r="AR956" s="7" t="s">
        <v>3975</v>
      </c>
      <c r="AS956" s="7" t="s">
        <v>3976</v>
      </c>
      <c r="AU956" s="7" t="str">
        <f t="shared" si="318"/>
        <v>hp_10292757;atk_1279867;hit_500000;miss_70;cirt_0;cirtSub_-3500</v>
      </c>
    </row>
    <row r="957" spans="1:47" x14ac:dyDescent="0.2">
      <c r="A957" s="8" t="s">
        <v>3500</v>
      </c>
      <c r="B957" s="6" t="s">
        <v>3967</v>
      </c>
      <c r="C957" s="6">
        <v>2039565</v>
      </c>
      <c r="D957" s="6">
        <v>39564452</v>
      </c>
      <c r="E957" s="6" t="str">
        <f t="shared" si="313"/>
        <v>hp_39564452</v>
      </c>
      <c r="F957" s="7" t="s">
        <v>3968</v>
      </c>
      <c r="G957" s="6">
        <v>7240000</v>
      </c>
      <c r="H957" s="7">
        <f t="shared" si="321"/>
        <v>32304843</v>
      </c>
      <c r="I957" s="7" t="str">
        <f t="shared" si="314"/>
        <v>atk_32304843</v>
      </c>
      <c r="J957" s="7" t="s">
        <v>3973</v>
      </c>
      <c r="K957" s="7" t="s">
        <v>4001</v>
      </c>
      <c r="L957" s="7" t="s">
        <v>3975</v>
      </c>
      <c r="M957" s="7" t="s">
        <v>3976</v>
      </c>
      <c r="O957" s="7" t="str">
        <f t="shared" si="315"/>
        <v>hp_39564452;atk_32304843;hit_500000;miss_120;cirt_0;cirtSub_-3500</v>
      </c>
      <c r="V957" s="7" t="str">
        <f t="shared" si="311"/>
        <v>废弃工厂12-7</v>
      </c>
      <c r="W957" s="7">
        <f t="shared" si="324"/>
        <v>1733</v>
      </c>
      <c r="X957" s="9" t="s">
        <v>1198</v>
      </c>
      <c r="Y957" s="9">
        <v>7</v>
      </c>
      <c r="Z957" s="8">
        <f t="shared" si="319"/>
        <v>5088</v>
      </c>
      <c r="AA957" s="6" t="s">
        <v>3967</v>
      </c>
      <c r="AB957" s="6">
        <v>4775212</v>
      </c>
      <c r="AC957" s="6">
        <f t="shared" si="325"/>
        <v>1.5249999999999999</v>
      </c>
      <c r="AD957" s="6">
        <f t="shared" si="326"/>
        <v>7282198</v>
      </c>
      <c r="AE957" s="6">
        <f t="shared" si="330"/>
        <v>2151358</v>
      </c>
      <c r="AF957" s="6">
        <v>870000</v>
      </c>
      <c r="AG957" s="11">
        <f t="shared" si="328"/>
        <v>10303556</v>
      </c>
      <c r="AH957">
        <f t="shared" si="327"/>
        <v>2.1577169767541209</v>
      </c>
      <c r="AI957" s="53">
        <v>0.7</v>
      </c>
      <c r="AJ957" s="7" t="str">
        <f t="shared" si="312"/>
        <v>hp_10303556</v>
      </c>
      <c r="AK957" s="7" t="s">
        <v>3968</v>
      </c>
      <c r="AL957" s="7">
        <v>848200</v>
      </c>
      <c r="AM957" s="7">
        <f>INT(IF(MOD(Y957,3)=0,INT(AL957*0.55),INT(AL957*0.35)))</f>
        <v>296870</v>
      </c>
      <c r="AN957" s="54">
        <f t="shared" si="316"/>
        <v>1281122</v>
      </c>
      <c r="AO957" s="7" t="str">
        <f t="shared" si="317"/>
        <v>atk_1281122</v>
      </c>
      <c r="AP957" s="7" t="s">
        <v>3973</v>
      </c>
      <c r="AQ957" s="7" t="s">
        <v>3991</v>
      </c>
      <c r="AR957" s="7" t="s">
        <v>3975</v>
      </c>
      <c r="AS957" s="7" t="s">
        <v>3976</v>
      </c>
      <c r="AU957" s="7" t="str">
        <f t="shared" si="318"/>
        <v>hp_10303556;atk_1281122;hit_500000;miss_70;cirt_0;cirtSub_-3500</v>
      </c>
    </row>
    <row r="958" spans="1:47" x14ac:dyDescent="0.2">
      <c r="A958" s="8" t="s">
        <v>3500</v>
      </c>
      <c r="B958" s="6" t="s">
        <v>3967</v>
      </c>
      <c r="C958" s="6">
        <v>2039565</v>
      </c>
      <c r="D958" s="6">
        <v>39631789</v>
      </c>
      <c r="E958" s="6" t="str">
        <f t="shared" si="313"/>
        <v>hp_39631789</v>
      </c>
      <c r="F958" s="7" t="s">
        <v>3968</v>
      </c>
      <c r="G958" s="6">
        <v>7240000</v>
      </c>
      <c r="H958" s="7">
        <f t="shared" si="321"/>
        <v>32304843</v>
      </c>
      <c r="I958" s="7" t="str">
        <f t="shared" si="314"/>
        <v>atk_32304843</v>
      </c>
      <c r="J958" s="7" t="s">
        <v>3973</v>
      </c>
      <c r="K958" s="7" t="s">
        <v>4001</v>
      </c>
      <c r="L958" s="7" t="s">
        <v>3975</v>
      </c>
      <c r="M958" s="7" t="s">
        <v>3976</v>
      </c>
      <c r="O958" s="7" t="str">
        <f t="shared" si="315"/>
        <v>hp_39631789;atk_32304843;hit_500000;miss_120;cirt_0;cirtSub_-3500</v>
      </c>
      <c r="V958" s="7" t="str">
        <f t="shared" si="311"/>
        <v>废弃工厂12-8</v>
      </c>
      <c r="W958" s="7">
        <f t="shared" si="324"/>
        <v>1735</v>
      </c>
      <c r="X958" s="9" t="s">
        <v>1198</v>
      </c>
      <c r="Y958" s="9">
        <v>8</v>
      </c>
      <c r="Z958" s="8">
        <f t="shared" si="319"/>
        <v>5096</v>
      </c>
      <c r="AA958" s="6" t="s">
        <v>3967</v>
      </c>
      <c r="AB958" s="6">
        <v>4782294</v>
      </c>
      <c r="AC958" s="6">
        <f t="shared" si="325"/>
        <v>1.5249999999999999</v>
      </c>
      <c r="AD958" s="6">
        <f t="shared" si="326"/>
        <v>7292998</v>
      </c>
      <c r="AE958" s="6">
        <f t="shared" si="330"/>
        <v>2151358</v>
      </c>
      <c r="AF958" s="6">
        <v>870000</v>
      </c>
      <c r="AG958" s="11">
        <f t="shared" si="328"/>
        <v>10314356</v>
      </c>
      <c r="AH958">
        <f t="shared" si="327"/>
        <v>2.156779988850539</v>
      </c>
      <c r="AI958" s="53">
        <v>0.7</v>
      </c>
      <c r="AJ958" s="7" t="str">
        <f t="shared" si="312"/>
        <v>hp_10314356</v>
      </c>
      <c r="AK958" s="7" t="s">
        <v>3968</v>
      </c>
      <c r="AL958" s="7">
        <v>849400</v>
      </c>
      <c r="AM958" s="7">
        <f>INT(IF(MOD(Y958,3)=0,INT(AL958*0.55),INT(AL958*0.35)))</f>
        <v>297290</v>
      </c>
      <c r="AN958" s="54">
        <f t="shared" si="316"/>
        <v>1282378</v>
      </c>
      <c r="AO958" s="7" t="str">
        <f t="shared" si="317"/>
        <v>atk_1282378</v>
      </c>
      <c r="AP958" s="7" t="s">
        <v>3973</v>
      </c>
      <c r="AQ958" s="7" t="s">
        <v>3991</v>
      </c>
      <c r="AR958" s="7" t="s">
        <v>3975</v>
      </c>
      <c r="AS958" s="7" t="s">
        <v>3976</v>
      </c>
      <c r="AU958" s="7" t="str">
        <f t="shared" si="318"/>
        <v>hp_10314356;atk_1282378;hit_500000;miss_70;cirt_0;cirtSub_-3500</v>
      </c>
    </row>
    <row r="959" spans="1:47" x14ac:dyDescent="0.2">
      <c r="A959" s="8" t="s">
        <v>3500</v>
      </c>
      <c r="B959" s="6" t="s">
        <v>3967</v>
      </c>
      <c r="C959" s="6">
        <v>2039565</v>
      </c>
      <c r="D959" s="6">
        <v>39699200</v>
      </c>
      <c r="E959" s="6" t="str">
        <f t="shared" si="313"/>
        <v>hp_39699200</v>
      </c>
      <c r="F959" s="7" t="s">
        <v>3968</v>
      </c>
      <c r="G959" s="6">
        <v>7240000</v>
      </c>
      <c r="H959" s="7">
        <f t="shared" si="321"/>
        <v>32304843</v>
      </c>
      <c r="I959" s="7" t="str">
        <f t="shared" si="314"/>
        <v>atk_32304843</v>
      </c>
      <c r="J959" s="7" t="s">
        <v>3973</v>
      </c>
      <c r="K959" s="7" t="s">
        <v>4001</v>
      </c>
      <c r="L959" s="7" t="s">
        <v>3975</v>
      </c>
      <c r="M959" s="7" t="s">
        <v>3976</v>
      </c>
      <c r="O959" s="7" t="str">
        <f t="shared" si="315"/>
        <v>hp_39699200;atk_32304843;hit_500000;miss_120;cirt_0;cirtSub_-3500</v>
      </c>
      <c r="V959" s="7" t="str">
        <f t="shared" si="311"/>
        <v>废弃工厂12-9</v>
      </c>
      <c r="W959" s="7">
        <f t="shared" si="324"/>
        <v>1737</v>
      </c>
      <c r="X959" s="9" t="s">
        <v>1198</v>
      </c>
      <c r="Y959" s="9">
        <v>9</v>
      </c>
      <c r="Z959" s="8">
        <f t="shared" si="319"/>
        <v>5105</v>
      </c>
      <c r="AA959" s="6" t="s">
        <v>3967</v>
      </c>
      <c r="AB959" s="6">
        <v>4789377</v>
      </c>
      <c r="AC959" s="6">
        <f t="shared" si="325"/>
        <v>1.5275000000000001</v>
      </c>
      <c r="AD959" s="6">
        <f t="shared" si="326"/>
        <v>7315773</v>
      </c>
      <c r="AE959" s="6">
        <f t="shared" si="330"/>
        <v>2151358</v>
      </c>
      <c r="AF959" s="6">
        <v>870000</v>
      </c>
      <c r="AG959" s="11">
        <f t="shared" si="328"/>
        <v>10337131</v>
      </c>
      <c r="AH959">
        <f t="shared" si="327"/>
        <v>2.1583456470434466</v>
      </c>
      <c r="AI959" s="53">
        <v>0.7</v>
      </c>
      <c r="AJ959" s="7" t="str">
        <f t="shared" si="312"/>
        <v>hp_10337131</v>
      </c>
      <c r="AK959" s="7" t="s">
        <v>3968</v>
      </c>
      <c r="AL959" s="7">
        <v>850600</v>
      </c>
      <c r="AM959" s="7">
        <f>INT(IF(MOD(Y959,3)=0,INT(AL959*0.55),INT(AL959*0.35)))</f>
        <v>467830</v>
      </c>
      <c r="AN959" s="54">
        <f t="shared" si="316"/>
        <v>1285122</v>
      </c>
      <c r="AO959" s="7" t="str">
        <f t="shared" si="317"/>
        <v>atk_1285122</v>
      </c>
      <c r="AP959" s="7" t="s">
        <v>3973</v>
      </c>
      <c r="AQ959" s="7" t="s">
        <v>3991</v>
      </c>
      <c r="AR959" s="7" t="s">
        <v>3975</v>
      </c>
      <c r="AS959" s="7" t="s">
        <v>3976</v>
      </c>
      <c r="AU959" s="7" t="str">
        <f t="shared" si="318"/>
        <v>hp_10337131;atk_1285122;hit_500000;miss_70;cirt_0;cirtSub_-3500</v>
      </c>
    </row>
    <row r="960" spans="1:47" s="12" customFormat="1" x14ac:dyDescent="0.2">
      <c r="A960" s="8" t="s">
        <v>3501</v>
      </c>
      <c r="B960" s="6" t="s">
        <v>3967</v>
      </c>
      <c r="C960" s="6">
        <v>2053645</v>
      </c>
      <c r="D960" s="6">
        <v>39873893</v>
      </c>
      <c r="E960" s="6" t="str">
        <f t="shared" si="313"/>
        <v>hp_39873893</v>
      </c>
      <c r="F960" s="7" t="s">
        <v>3968</v>
      </c>
      <c r="G960" s="6">
        <v>7289000</v>
      </c>
      <c r="H960" s="7">
        <f t="shared" si="321"/>
        <v>32605414</v>
      </c>
      <c r="I960" s="7" t="str">
        <f t="shared" si="314"/>
        <v>atk_32605414</v>
      </c>
      <c r="J960" s="7" t="s">
        <v>3973</v>
      </c>
      <c r="K960" s="7" t="s">
        <v>4001</v>
      </c>
      <c r="L960" s="7" t="s">
        <v>3975</v>
      </c>
      <c r="M960" s="7" t="s">
        <v>3976</v>
      </c>
      <c r="N960" s="7"/>
      <c r="O960" s="7" t="str">
        <f t="shared" si="315"/>
        <v>hp_39873893;atk_32605414;hit_500000;miss_120;cirt_0;cirtSub_-3500</v>
      </c>
      <c r="P960" s="7"/>
      <c r="Q960" s="7"/>
      <c r="R960" s="7"/>
      <c r="S960" s="7"/>
      <c r="T960" s="7"/>
      <c r="V960" s="12" t="str">
        <f t="shared" si="311"/>
        <v>废弃工厂12-10</v>
      </c>
      <c r="W960" s="12">
        <f t="shared" si="324"/>
        <v>1739</v>
      </c>
      <c r="X960" s="5" t="s">
        <v>1198</v>
      </c>
      <c r="Y960" s="5">
        <v>10</v>
      </c>
      <c r="Z960" s="5">
        <f t="shared" si="319"/>
        <v>5115</v>
      </c>
      <c r="AA960" s="11" t="s">
        <v>3967</v>
      </c>
      <c r="AB960" s="11">
        <v>4796460</v>
      </c>
      <c r="AC960" s="11">
        <f t="shared" si="325"/>
        <v>1.5275000000000001</v>
      </c>
      <c r="AD960" s="11">
        <f t="shared" si="326"/>
        <v>7326592</v>
      </c>
      <c r="AE960" s="6">
        <f t="shared" si="330"/>
        <v>2151358</v>
      </c>
      <c r="AF960" s="11">
        <v>870000</v>
      </c>
      <c r="AG960" s="11">
        <f t="shared" si="328"/>
        <v>10347950</v>
      </c>
      <c r="AH960">
        <f t="shared" si="327"/>
        <v>2.1574140094986718</v>
      </c>
      <c r="AI960" s="53">
        <v>0.7</v>
      </c>
      <c r="AJ960" s="7" t="str">
        <f t="shared" si="312"/>
        <v>hp_10347950</v>
      </c>
      <c r="AK960" s="12" t="s">
        <v>3968</v>
      </c>
      <c r="AL960" s="12">
        <v>851800</v>
      </c>
      <c r="AM960" s="7">
        <f>INT(IF(MOD(Y960,3)=0,INT(AL960*0.55),INT(AL960*0.35)))</f>
        <v>298130</v>
      </c>
      <c r="AN960" s="54">
        <f t="shared" si="316"/>
        <v>1286379</v>
      </c>
      <c r="AO960" s="7" t="str">
        <f t="shared" si="317"/>
        <v>atk_1286379</v>
      </c>
      <c r="AP960" s="12" t="s">
        <v>3973</v>
      </c>
      <c r="AQ960" s="12" t="s">
        <v>3991</v>
      </c>
      <c r="AR960" s="12" t="s">
        <v>3975</v>
      </c>
      <c r="AS960" s="12" t="s">
        <v>3976</v>
      </c>
      <c r="AU960" s="12" t="str">
        <f t="shared" si="318"/>
        <v>hp_10347950;atk_1286379;hit_500000;miss_70;cirt_0;cirtSub_-3500</v>
      </c>
    </row>
    <row r="961" spans="1:47" x14ac:dyDescent="0.2">
      <c r="A961" s="8" t="s">
        <v>3501</v>
      </c>
      <c r="B961" s="6" t="s">
        <v>3967</v>
      </c>
      <c r="C961" s="6">
        <v>2053645</v>
      </c>
      <c r="D961" s="6">
        <v>39941509</v>
      </c>
      <c r="E961" s="6" t="str">
        <f t="shared" si="313"/>
        <v>hp_39941509</v>
      </c>
      <c r="F961" s="7" t="s">
        <v>3968</v>
      </c>
      <c r="G961" s="6">
        <v>7289000</v>
      </c>
      <c r="H961" s="7">
        <f t="shared" si="321"/>
        <v>32605414</v>
      </c>
      <c r="I961" s="7" t="str">
        <f t="shared" si="314"/>
        <v>atk_32605414</v>
      </c>
      <c r="J961" s="7" t="s">
        <v>3973</v>
      </c>
      <c r="K961" s="7" t="s">
        <v>4001</v>
      </c>
      <c r="L961" s="7" t="s">
        <v>3975</v>
      </c>
      <c r="M961" s="7" t="s">
        <v>3976</v>
      </c>
      <c r="O961" s="7" t="str">
        <f t="shared" si="315"/>
        <v>hp_39941509;atk_32605414;hit_500000;miss_120;cirt_0;cirtSub_-3500</v>
      </c>
      <c r="V961" s="7" t="str">
        <f t="shared" ref="V961:V1024" si="333">X961&amp;"-"&amp;Y961</f>
        <v>废弃工厂13-1</v>
      </c>
      <c r="W961" s="7">
        <f t="shared" si="324"/>
        <v>1741</v>
      </c>
      <c r="X961" s="9" t="s">
        <v>1199</v>
      </c>
      <c r="Y961" s="9">
        <v>1</v>
      </c>
      <c r="Z961" s="8">
        <f t="shared" si="319"/>
        <v>5116</v>
      </c>
      <c r="AA961" s="6" t="s">
        <v>3967</v>
      </c>
      <c r="AB961" s="6">
        <v>4803545</v>
      </c>
      <c r="AC961" s="6">
        <f t="shared" si="325"/>
        <v>1.53</v>
      </c>
      <c r="AD961" s="6">
        <f t="shared" si="326"/>
        <v>7349423</v>
      </c>
      <c r="AE961" s="6">
        <f t="shared" ref="AE961" si="334">IF(MOD(Y961,1)=0,INT(AD960*0.3),0)</f>
        <v>2197977</v>
      </c>
      <c r="AF961" s="6">
        <v>870000</v>
      </c>
      <c r="AG961" s="11">
        <f t="shared" si="328"/>
        <v>10417400</v>
      </c>
      <c r="AH961">
        <f t="shared" si="327"/>
        <v>2.1686899987405135</v>
      </c>
      <c r="AI961" s="53">
        <v>0.7</v>
      </c>
      <c r="AJ961" s="7" t="str">
        <f t="shared" ref="AJ961:AJ1024" si="335">AA961&amp;"_"&amp;AG961</f>
        <v>hp_10417400</v>
      </c>
      <c r="AK961" s="7" t="s">
        <v>3968</v>
      </c>
      <c r="AL961" s="7">
        <v>853000</v>
      </c>
      <c r="AM961" s="7">
        <f>INT(IF(MOD(Y961,3)=0,INT(AL961*0.55),INT(AL961*0.35)))</f>
        <v>298550</v>
      </c>
      <c r="AN961" s="54">
        <f t="shared" si="316"/>
        <v>1294924</v>
      </c>
      <c r="AO961" s="7" t="str">
        <f t="shared" si="317"/>
        <v>atk_1294924</v>
      </c>
      <c r="AP961" s="7" t="s">
        <v>3973</v>
      </c>
      <c r="AQ961" s="7" t="s">
        <v>3991</v>
      </c>
      <c r="AR961" s="7" t="s">
        <v>3975</v>
      </c>
      <c r="AS961" s="7" t="s">
        <v>3976</v>
      </c>
      <c r="AU961" s="7" t="str">
        <f t="shared" si="318"/>
        <v>hp_10417400;atk_1294924;hit_500000;miss_70;cirt_0;cirtSub_-3500</v>
      </c>
    </row>
    <row r="962" spans="1:47" x14ac:dyDescent="0.2">
      <c r="A962" s="8" t="s">
        <v>3501</v>
      </c>
      <c r="B962" s="6" t="s">
        <v>3967</v>
      </c>
      <c r="C962" s="6">
        <v>2053645</v>
      </c>
      <c r="D962" s="6">
        <v>40009207</v>
      </c>
      <c r="E962" s="6" t="str">
        <f t="shared" ref="E962:E1004" si="336">B962&amp;"_"&amp;D962</f>
        <v>hp_40009207</v>
      </c>
      <c r="F962" s="7" t="s">
        <v>3968</v>
      </c>
      <c r="G962" s="6">
        <v>7289000</v>
      </c>
      <c r="H962" s="7">
        <f t="shared" si="321"/>
        <v>32605414</v>
      </c>
      <c r="I962" s="7" t="str">
        <f t="shared" ref="I962:I1004" si="337">F962&amp;"_"&amp;H962</f>
        <v>atk_32605414</v>
      </c>
      <c r="J962" s="7" t="s">
        <v>3973</v>
      </c>
      <c r="K962" s="7" t="s">
        <v>4001</v>
      </c>
      <c r="L962" s="7" t="s">
        <v>3975</v>
      </c>
      <c r="M962" s="7" t="s">
        <v>3976</v>
      </c>
      <c r="O962" s="7" t="str">
        <f t="shared" ref="O962:O1004" si="338">E962&amp;";"&amp;I962&amp;";"&amp;J962&amp;";"&amp;K962&amp;";"&amp;L962&amp;";"&amp;M962</f>
        <v>hp_40009207;atk_32605414;hit_500000;miss_120;cirt_0;cirtSub_-3500</v>
      </c>
      <c r="V962" s="7" t="str">
        <f t="shared" si="333"/>
        <v>废弃工厂13-2</v>
      </c>
      <c r="W962" s="7">
        <f t="shared" si="324"/>
        <v>1743</v>
      </c>
      <c r="X962" s="9" t="s">
        <v>1199</v>
      </c>
      <c r="Y962" s="9">
        <v>2</v>
      </c>
      <c r="Z962" s="8">
        <f t="shared" si="319"/>
        <v>5118</v>
      </c>
      <c r="AA962" s="6" t="s">
        <v>3967</v>
      </c>
      <c r="AB962" s="6">
        <v>4810631</v>
      </c>
      <c r="AC962" s="6">
        <f t="shared" si="325"/>
        <v>1.53</v>
      </c>
      <c r="AD962" s="6">
        <f t="shared" si="326"/>
        <v>7360265</v>
      </c>
      <c r="AE962" s="6">
        <f t="shared" si="330"/>
        <v>2197977</v>
      </c>
      <c r="AF962" s="6">
        <v>870000</v>
      </c>
      <c r="AG962" s="11">
        <f t="shared" si="328"/>
        <v>10428242</v>
      </c>
      <c r="AH962">
        <f t="shared" si="327"/>
        <v>2.167749303573689</v>
      </c>
      <c r="AI962" s="53">
        <v>0.7</v>
      </c>
      <c r="AJ962" s="7" t="str">
        <f t="shared" si="335"/>
        <v>hp_10428242</v>
      </c>
      <c r="AK962" s="7" t="s">
        <v>3968</v>
      </c>
      <c r="AL962" s="7">
        <v>854200</v>
      </c>
      <c r="AM962" s="7">
        <f>INT(IF(MOD(Y962,3)=0,INT(AL962*0.55),INT(AL962*0.35)))</f>
        <v>298970</v>
      </c>
      <c r="AN962" s="54">
        <f t="shared" ref="AN962:AN1025" si="339">INT(AL962*AI962*AH962)</f>
        <v>1296184</v>
      </c>
      <c r="AO962" s="7" t="str">
        <f t="shared" ref="AO962:AO1025" si="340">AK962&amp;"_"&amp;AN962</f>
        <v>atk_1296184</v>
      </c>
      <c r="AP962" s="7" t="s">
        <v>3973</v>
      </c>
      <c r="AQ962" s="7" t="s">
        <v>3991</v>
      </c>
      <c r="AR962" s="7" t="s">
        <v>3975</v>
      </c>
      <c r="AS962" s="7" t="s">
        <v>3976</v>
      </c>
      <c r="AU962" s="7" t="str">
        <f t="shared" ref="AU962:AU1025" si="341">AJ962&amp;";"&amp;AO962&amp;";"&amp;AP962&amp;";"&amp;AQ962&amp;";"&amp;AR962&amp;";"&amp;AS962</f>
        <v>hp_10428242;atk_1296184;hit_500000;miss_70;cirt_0;cirtSub_-3500</v>
      </c>
    </row>
    <row r="963" spans="1:47" x14ac:dyDescent="0.2">
      <c r="A963" s="8" t="s">
        <v>3502</v>
      </c>
      <c r="B963" s="6" t="s">
        <v>3967</v>
      </c>
      <c r="C963" s="6">
        <v>2067725</v>
      </c>
      <c r="D963" s="6">
        <v>40184650</v>
      </c>
      <c r="E963" s="6" t="str">
        <f t="shared" si="336"/>
        <v>hp_40184650</v>
      </c>
      <c r="F963" s="7" t="s">
        <v>3968</v>
      </c>
      <c r="G963" s="6">
        <v>7338000</v>
      </c>
      <c r="H963" s="7">
        <f t="shared" si="321"/>
        <v>32907118</v>
      </c>
      <c r="I963" s="7" t="str">
        <f t="shared" si="337"/>
        <v>atk_32907118</v>
      </c>
      <c r="J963" s="7" t="s">
        <v>3973</v>
      </c>
      <c r="K963" s="7" t="s">
        <v>4001</v>
      </c>
      <c r="L963" s="7" t="s">
        <v>3975</v>
      </c>
      <c r="M963" s="7" t="s">
        <v>3976</v>
      </c>
      <c r="O963" s="7" t="str">
        <f t="shared" si="338"/>
        <v>hp_40184650;atk_32907118;hit_500000;miss_120;cirt_0;cirtSub_-3500</v>
      </c>
      <c r="V963" s="7" t="str">
        <f t="shared" si="333"/>
        <v>废弃工厂13-3</v>
      </c>
      <c r="W963" s="7">
        <f t="shared" si="324"/>
        <v>1745</v>
      </c>
      <c r="X963" s="9" t="s">
        <v>1199</v>
      </c>
      <c r="Y963" s="9">
        <v>3</v>
      </c>
      <c r="Z963" s="8">
        <f t="shared" ref="Z963:Z1025" si="342">Y963+Z962</f>
        <v>5121</v>
      </c>
      <c r="AA963" s="6" t="s">
        <v>3967</v>
      </c>
      <c r="AB963" s="6">
        <v>4817717</v>
      </c>
      <c r="AC963" s="6">
        <f t="shared" si="325"/>
        <v>1.5325</v>
      </c>
      <c r="AD963" s="6">
        <f t="shared" si="326"/>
        <v>7383151</v>
      </c>
      <c r="AE963" s="6">
        <f t="shared" si="330"/>
        <v>2197977</v>
      </c>
      <c r="AF963" s="6">
        <v>870000</v>
      </c>
      <c r="AG963" s="11">
        <f t="shared" si="328"/>
        <v>10451128</v>
      </c>
      <c r="AH963">
        <f t="shared" si="327"/>
        <v>2.1693113148821319</v>
      </c>
      <c r="AI963" s="53">
        <v>0.7</v>
      </c>
      <c r="AJ963" s="7" t="str">
        <f t="shared" si="335"/>
        <v>hp_10451128</v>
      </c>
      <c r="AK963" s="7" t="s">
        <v>3968</v>
      </c>
      <c r="AL963" s="7">
        <v>855400</v>
      </c>
      <c r="AM963" s="7">
        <f>INT(IF(MOD(Y963,3)=0,INT(AL963*0.55),INT(AL963*0.35)))</f>
        <v>470470</v>
      </c>
      <c r="AN963" s="54">
        <f t="shared" si="339"/>
        <v>1298940</v>
      </c>
      <c r="AO963" s="7" t="str">
        <f t="shared" si="340"/>
        <v>atk_1298940</v>
      </c>
      <c r="AP963" s="7" t="s">
        <v>3973</v>
      </c>
      <c r="AQ963" s="7" t="s">
        <v>3991</v>
      </c>
      <c r="AR963" s="7" t="s">
        <v>3975</v>
      </c>
      <c r="AS963" s="7" t="s">
        <v>3976</v>
      </c>
      <c r="AU963" s="7" t="str">
        <f t="shared" si="341"/>
        <v>hp_10451128;atk_1298940;hit_500000;miss_70;cirt_0;cirtSub_-3500</v>
      </c>
    </row>
    <row r="964" spans="1:47" x14ac:dyDescent="0.2">
      <c r="A964" s="8" t="s">
        <v>3502</v>
      </c>
      <c r="B964" s="6" t="s">
        <v>3967</v>
      </c>
      <c r="C964" s="6">
        <v>2067725</v>
      </c>
      <c r="D964" s="6">
        <v>40252547</v>
      </c>
      <c r="E964" s="6" t="str">
        <f t="shared" si="336"/>
        <v>hp_40252547</v>
      </c>
      <c r="F964" s="7" t="s">
        <v>3968</v>
      </c>
      <c r="G964" s="6">
        <v>7338000</v>
      </c>
      <c r="H964" s="7">
        <f t="shared" si="321"/>
        <v>32907118</v>
      </c>
      <c r="I964" s="7" t="str">
        <f t="shared" si="337"/>
        <v>atk_32907118</v>
      </c>
      <c r="J964" s="7" t="s">
        <v>3973</v>
      </c>
      <c r="K964" s="7" t="s">
        <v>4001</v>
      </c>
      <c r="L964" s="7" t="s">
        <v>3975</v>
      </c>
      <c r="M964" s="7" t="s">
        <v>3976</v>
      </c>
      <c r="O964" s="7" t="str">
        <f t="shared" si="338"/>
        <v>hp_40252547;atk_32907118;hit_500000;miss_120;cirt_0;cirtSub_-3500</v>
      </c>
      <c r="V964" s="7" t="str">
        <f t="shared" si="333"/>
        <v>废弃工厂13-4</v>
      </c>
      <c r="W964" s="7">
        <f t="shared" si="324"/>
        <v>1747</v>
      </c>
      <c r="X964" s="9" t="s">
        <v>1199</v>
      </c>
      <c r="Y964" s="9">
        <v>4</v>
      </c>
      <c r="Z964" s="8">
        <f t="shared" si="342"/>
        <v>5125</v>
      </c>
      <c r="AA964" s="6" t="s">
        <v>3967</v>
      </c>
      <c r="AB964" s="6">
        <v>4824805</v>
      </c>
      <c r="AC964" s="6">
        <f t="shared" si="325"/>
        <v>1.5325</v>
      </c>
      <c r="AD964" s="6">
        <f t="shared" si="326"/>
        <v>7394013</v>
      </c>
      <c r="AE964" s="6">
        <f t="shared" si="330"/>
        <v>2197977</v>
      </c>
      <c r="AF964" s="6">
        <v>870000</v>
      </c>
      <c r="AG964" s="11">
        <f t="shared" si="328"/>
        <v>10461990</v>
      </c>
      <c r="AH964">
        <f t="shared" si="327"/>
        <v>2.1683757167388111</v>
      </c>
      <c r="AI964" s="53">
        <v>0.7</v>
      </c>
      <c r="AJ964" s="7" t="str">
        <f t="shared" si="335"/>
        <v>hp_10461990</v>
      </c>
      <c r="AK964" s="7" t="s">
        <v>3968</v>
      </c>
      <c r="AL964" s="7">
        <v>856600</v>
      </c>
      <c r="AM964" s="7">
        <f>INT(IF(MOD(Y964,3)=0,INT(AL964*0.55),INT(AL964*0.35)))</f>
        <v>299810</v>
      </c>
      <c r="AN964" s="54">
        <f t="shared" si="339"/>
        <v>1300201</v>
      </c>
      <c r="AO964" s="7" t="str">
        <f t="shared" si="340"/>
        <v>atk_1300201</v>
      </c>
      <c r="AP964" s="7" t="s">
        <v>3973</v>
      </c>
      <c r="AQ964" s="7" t="s">
        <v>3991</v>
      </c>
      <c r="AR964" s="7" t="s">
        <v>3975</v>
      </c>
      <c r="AS964" s="7" t="s">
        <v>3976</v>
      </c>
      <c r="AU964" s="7" t="str">
        <f t="shared" si="341"/>
        <v>hp_10461990;atk_1300201;hit_500000;miss_70;cirt_0;cirtSub_-3500</v>
      </c>
    </row>
    <row r="965" spans="1:47" x14ac:dyDescent="0.2">
      <c r="A965" s="8" t="s">
        <v>3502</v>
      </c>
      <c r="B965" s="6" t="s">
        <v>3967</v>
      </c>
      <c r="C965" s="6">
        <v>2067725</v>
      </c>
      <c r="D965" s="6">
        <v>40320521</v>
      </c>
      <c r="E965" s="6" t="str">
        <f t="shared" si="336"/>
        <v>hp_40320521</v>
      </c>
      <c r="F965" s="7" t="s">
        <v>3968</v>
      </c>
      <c r="G965" s="6">
        <v>7338000</v>
      </c>
      <c r="H965" s="7">
        <f t="shared" si="321"/>
        <v>32907118</v>
      </c>
      <c r="I965" s="7" t="str">
        <f t="shared" si="337"/>
        <v>atk_32907118</v>
      </c>
      <c r="J965" s="7" t="s">
        <v>3973</v>
      </c>
      <c r="K965" s="7" t="s">
        <v>4001</v>
      </c>
      <c r="L965" s="7" t="s">
        <v>3975</v>
      </c>
      <c r="M965" s="7" t="s">
        <v>3976</v>
      </c>
      <c r="O965" s="7" t="str">
        <f t="shared" si="338"/>
        <v>hp_40320521;atk_32907118;hit_500000;miss_120;cirt_0;cirtSub_-3500</v>
      </c>
      <c r="V965" s="7" t="str">
        <f t="shared" si="333"/>
        <v>废弃工厂13-5</v>
      </c>
      <c r="W965" s="7">
        <f t="shared" si="324"/>
        <v>1749</v>
      </c>
      <c r="X965" s="9" t="s">
        <v>1199</v>
      </c>
      <c r="Y965" s="9">
        <v>5</v>
      </c>
      <c r="Z965" s="8">
        <f t="shared" si="342"/>
        <v>5130</v>
      </c>
      <c r="AA965" s="6" t="s">
        <v>3967</v>
      </c>
      <c r="AB965" s="6">
        <v>4831893</v>
      </c>
      <c r="AC965" s="6">
        <f t="shared" si="325"/>
        <v>1.5325</v>
      </c>
      <c r="AD965" s="6">
        <f t="shared" si="326"/>
        <v>7404876</v>
      </c>
      <c r="AE965" s="6">
        <f t="shared" si="330"/>
        <v>2197977</v>
      </c>
      <c r="AF965" s="6">
        <v>870000</v>
      </c>
      <c r="AG965" s="11">
        <f t="shared" si="328"/>
        <v>10472853</v>
      </c>
      <c r="AH965">
        <f t="shared" si="327"/>
        <v>2.1674430704487868</v>
      </c>
      <c r="AI965" s="53">
        <v>0.7</v>
      </c>
      <c r="AJ965" s="7" t="str">
        <f t="shared" si="335"/>
        <v>hp_10472853</v>
      </c>
      <c r="AK965" s="7" t="s">
        <v>3968</v>
      </c>
      <c r="AL965" s="7">
        <v>857800</v>
      </c>
      <c r="AM965" s="7">
        <f>INT(IF(MOD(Y965,3)=0,INT(AL965*0.55),INT(AL965*0.35)))</f>
        <v>300230</v>
      </c>
      <c r="AN965" s="54">
        <f t="shared" si="339"/>
        <v>1301462</v>
      </c>
      <c r="AO965" s="7" t="str">
        <f t="shared" si="340"/>
        <v>atk_1301462</v>
      </c>
      <c r="AP965" s="7" t="s">
        <v>3973</v>
      </c>
      <c r="AQ965" s="7" t="s">
        <v>3991</v>
      </c>
      <c r="AR965" s="7" t="s">
        <v>3975</v>
      </c>
      <c r="AS965" s="7" t="s">
        <v>3976</v>
      </c>
      <c r="AU965" s="7" t="str">
        <f t="shared" si="341"/>
        <v>hp_10472853;atk_1301462;hit_500000;miss_70;cirt_0;cirtSub_-3500</v>
      </c>
    </row>
    <row r="966" spans="1:47" x14ac:dyDescent="0.2">
      <c r="A966" s="8" t="s">
        <v>3503</v>
      </c>
      <c r="B966" s="6" t="s">
        <v>3967</v>
      </c>
      <c r="C966" s="6">
        <v>2081805</v>
      </c>
      <c r="D966" s="6">
        <v>40496707</v>
      </c>
      <c r="E966" s="6" t="str">
        <f t="shared" si="336"/>
        <v>hp_40496707</v>
      </c>
      <c r="F966" s="7" t="s">
        <v>3968</v>
      </c>
      <c r="G966" s="6">
        <v>7387000</v>
      </c>
      <c r="H966" s="7">
        <f t="shared" si="321"/>
        <v>33209956</v>
      </c>
      <c r="I966" s="7" t="str">
        <f t="shared" si="337"/>
        <v>atk_33209956</v>
      </c>
      <c r="J966" s="7" t="s">
        <v>3973</v>
      </c>
      <c r="K966" s="7" t="s">
        <v>4001</v>
      </c>
      <c r="L966" s="7" t="s">
        <v>3975</v>
      </c>
      <c r="M966" s="7" t="s">
        <v>3976</v>
      </c>
      <c r="O966" s="7" t="str">
        <f t="shared" si="338"/>
        <v>hp_40496707;atk_33209956;hit_500000;miss_120;cirt_0;cirtSub_-3500</v>
      </c>
      <c r="V966" s="7" t="str">
        <f t="shared" si="333"/>
        <v>废弃工厂13-6</v>
      </c>
      <c r="W966" s="7">
        <f t="shared" si="324"/>
        <v>1751</v>
      </c>
      <c r="X966" s="9" t="s">
        <v>1199</v>
      </c>
      <c r="Y966" s="9">
        <v>6</v>
      </c>
      <c r="Z966" s="8">
        <f t="shared" si="342"/>
        <v>5136</v>
      </c>
      <c r="AA966" s="6" t="s">
        <v>3967</v>
      </c>
      <c r="AB966" s="6">
        <v>4838983</v>
      </c>
      <c r="AC966" s="6">
        <f t="shared" si="325"/>
        <v>1.5349999999999999</v>
      </c>
      <c r="AD966" s="6">
        <f t="shared" si="326"/>
        <v>7427838</v>
      </c>
      <c r="AE966" s="6">
        <f t="shared" si="330"/>
        <v>2197977</v>
      </c>
      <c r="AF966" s="6">
        <v>870000</v>
      </c>
      <c r="AG966" s="11">
        <f t="shared" si="328"/>
        <v>10495815</v>
      </c>
      <c r="AH966">
        <f t="shared" si="327"/>
        <v>2.1690125797094142</v>
      </c>
      <c r="AI966" s="53">
        <v>0.7</v>
      </c>
      <c r="AJ966" s="7" t="str">
        <f t="shared" si="335"/>
        <v>hp_10495815</v>
      </c>
      <c r="AK966" s="7" t="s">
        <v>3968</v>
      </c>
      <c r="AL966" s="7">
        <v>859000</v>
      </c>
      <c r="AM966" s="7">
        <f>INT(IF(MOD(Y966,3)=0,INT(AL966*0.55),INT(AL966*0.35)))</f>
        <v>472450</v>
      </c>
      <c r="AN966" s="54">
        <f t="shared" si="339"/>
        <v>1304227</v>
      </c>
      <c r="AO966" s="7" t="str">
        <f t="shared" si="340"/>
        <v>atk_1304227</v>
      </c>
      <c r="AP966" s="7" t="s">
        <v>3973</v>
      </c>
      <c r="AQ966" s="7" t="s">
        <v>3991</v>
      </c>
      <c r="AR966" s="7" t="s">
        <v>3975</v>
      </c>
      <c r="AS966" s="7" t="s">
        <v>3976</v>
      </c>
      <c r="AU966" s="7" t="str">
        <f t="shared" si="341"/>
        <v>hp_10495815;atk_1304227;hit_500000;miss_70;cirt_0;cirtSub_-3500</v>
      </c>
    </row>
    <row r="967" spans="1:47" x14ac:dyDescent="0.2">
      <c r="A967" s="8" t="s">
        <v>3503</v>
      </c>
      <c r="B967" s="6" t="s">
        <v>3967</v>
      </c>
      <c r="C967" s="6">
        <v>2081805</v>
      </c>
      <c r="D967" s="6">
        <v>40564883</v>
      </c>
      <c r="E967" s="6" t="str">
        <f t="shared" si="336"/>
        <v>hp_40564883</v>
      </c>
      <c r="F967" s="7" t="s">
        <v>3968</v>
      </c>
      <c r="G967" s="6">
        <v>7387000</v>
      </c>
      <c r="H967" s="7">
        <f t="shared" si="321"/>
        <v>33209956</v>
      </c>
      <c r="I967" s="7" t="str">
        <f t="shared" si="337"/>
        <v>atk_33209956</v>
      </c>
      <c r="J967" s="7" t="s">
        <v>3973</v>
      </c>
      <c r="K967" s="7" t="s">
        <v>4001</v>
      </c>
      <c r="L967" s="7" t="s">
        <v>3975</v>
      </c>
      <c r="M967" s="7" t="s">
        <v>3976</v>
      </c>
      <c r="O967" s="7" t="str">
        <f t="shared" si="338"/>
        <v>hp_40564883;atk_33209956;hit_500000;miss_120;cirt_0;cirtSub_-3500</v>
      </c>
      <c r="V967" s="7" t="str">
        <f t="shared" si="333"/>
        <v>废弃工厂13-7</v>
      </c>
      <c r="W967" s="7">
        <f t="shared" si="324"/>
        <v>1753</v>
      </c>
      <c r="X967" s="9" t="s">
        <v>1199</v>
      </c>
      <c r="Y967" s="9">
        <v>7</v>
      </c>
      <c r="Z967" s="8">
        <f t="shared" si="342"/>
        <v>5143</v>
      </c>
      <c r="AA967" s="6" t="s">
        <v>3967</v>
      </c>
      <c r="AB967" s="6">
        <v>4846073</v>
      </c>
      <c r="AC967" s="6">
        <f t="shared" si="325"/>
        <v>1.5349999999999999</v>
      </c>
      <c r="AD967" s="6">
        <f t="shared" si="326"/>
        <v>7438722</v>
      </c>
      <c r="AE967" s="6">
        <f t="shared" si="330"/>
        <v>2197977</v>
      </c>
      <c r="AF967" s="6">
        <v>870000</v>
      </c>
      <c r="AG967" s="11">
        <f t="shared" si="328"/>
        <v>10506699</v>
      </c>
      <c r="AH967">
        <f t="shared" si="327"/>
        <v>2.1680851691668699</v>
      </c>
      <c r="AI967" s="53">
        <v>0.7</v>
      </c>
      <c r="AJ967" s="7" t="str">
        <f t="shared" si="335"/>
        <v>hp_10506699</v>
      </c>
      <c r="AK967" s="7" t="s">
        <v>3968</v>
      </c>
      <c r="AL967" s="7">
        <v>860200</v>
      </c>
      <c r="AM967" s="7">
        <f>INT(IF(MOD(Y967,3)=0,INT(AL967*0.55),INT(AL967*0.35)))</f>
        <v>301070</v>
      </c>
      <c r="AN967" s="54">
        <f t="shared" si="339"/>
        <v>1305490</v>
      </c>
      <c r="AO967" s="7" t="str">
        <f t="shared" si="340"/>
        <v>atk_1305490</v>
      </c>
      <c r="AP967" s="7" t="s">
        <v>3973</v>
      </c>
      <c r="AQ967" s="7" t="s">
        <v>3991</v>
      </c>
      <c r="AR967" s="7" t="s">
        <v>3975</v>
      </c>
      <c r="AS967" s="7" t="s">
        <v>3976</v>
      </c>
      <c r="AU967" s="7" t="str">
        <f t="shared" si="341"/>
        <v>hp_10506699;atk_1305490;hit_500000;miss_70;cirt_0;cirtSub_-3500</v>
      </c>
    </row>
    <row r="968" spans="1:47" x14ac:dyDescent="0.2">
      <c r="A968" s="8" t="s">
        <v>3503</v>
      </c>
      <c r="B968" s="6" t="s">
        <v>3967</v>
      </c>
      <c r="C968" s="6">
        <v>2081805</v>
      </c>
      <c r="D968" s="6">
        <v>40633133</v>
      </c>
      <c r="E968" s="6" t="str">
        <f t="shared" si="336"/>
        <v>hp_40633133</v>
      </c>
      <c r="F968" s="7" t="s">
        <v>3968</v>
      </c>
      <c r="G968" s="6">
        <v>7387000</v>
      </c>
      <c r="H968" s="7">
        <f t="shared" si="321"/>
        <v>33209956</v>
      </c>
      <c r="I968" s="7" t="str">
        <f t="shared" si="337"/>
        <v>atk_33209956</v>
      </c>
      <c r="J968" s="7" t="s">
        <v>3973</v>
      </c>
      <c r="K968" s="7" t="s">
        <v>4001</v>
      </c>
      <c r="L968" s="7" t="s">
        <v>3975</v>
      </c>
      <c r="M968" s="7" t="s">
        <v>3976</v>
      </c>
      <c r="O968" s="7" t="str">
        <f t="shared" si="338"/>
        <v>hp_40633133;atk_33209956;hit_500000;miss_120;cirt_0;cirtSub_-3500</v>
      </c>
      <c r="V968" s="7" t="str">
        <f t="shared" si="333"/>
        <v>废弃工厂13-8</v>
      </c>
      <c r="W968" s="7">
        <f t="shared" si="324"/>
        <v>1755</v>
      </c>
      <c r="X968" s="9" t="s">
        <v>1199</v>
      </c>
      <c r="Y968" s="9">
        <v>8</v>
      </c>
      <c r="Z968" s="8">
        <f t="shared" si="342"/>
        <v>5151</v>
      </c>
      <c r="AA968" s="6" t="s">
        <v>3967</v>
      </c>
      <c r="AB968" s="6">
        <v>4853164</v>
      </c>
      <c r="AC968" s="6">
        <f t="shared" si="325"/>
        <v>1.5349999999999999</v>
      </c>
      <c r="AD968" s="6">
        <f t="shared" si="326"/>
        <v>7449606</v>
      </c>
      <c r="AE968" s="6">
        <f t="shared" si="330"/>
        <v>2197977</v>
      </c>
      <c r="AF968" s="6">
        <v>870000</v>
      </c>
      <c r="AG968" s="11">
        <f t="shared" si="328"/>
        <v>10517583</v>
      </c>
      <c r="AH968">
        <f t="shared" si="327"/>
        <v>2.1671600217919691</v>
      </c>
      <c r="AI968" s="53">
        <v>0.7</v>
      </c>
      <c r="AJ968" s="7" t="str">
        <f t="shared" si="335"/>
        <v>hp_10517583</v>
      </c>
      <c r="AK968" s="7" t="s">
        <v>3968</v>
      </c>
      <c r="AL968" s="7">
        <v>861400</v>
      </c>
      <c r="AM968" s="7">
        <f>INT(IF(MOD(Y968,3)=0,INT(AL968*0.55),INT(AL968*0.35)))</f>
        <v>301490</v>
      </c>
      <c r="AN968" s="54">
        <f t="shared" si="339"/>
        <v>1306754</v>
      </c>
      <c r="AO968" s="7" t="str">
        <f t="shared" si="340"/>
        <v>atk_1306754</v>
      </c>
      <c r="AP968" s="7" t="s">
        <v>3973</v>
      </c>
      <c r="AQ968" s="7" t="s">
        <v>3991</v>
      </c>
      <c r="AR968" s="7" t="s">
        <v>3975</v>
      </c>
      <c r="AS968" s="7" t="s">
        <v>3976</v>
      </c>
      <c r="AU968" s="7" t="str">
        <f t="shared" si="341"/>
        <v>hp_10517583;atk_1306754;hit_500000;miss_70;cirt_0;cirtSub_-3500</v>
      </c>
    </row>
    <row r="969" spans="1:47" x14ac:dyDescent="0.2">
      <c r="A969" s="8" t="s">
        <v>3504</v>
      </c>
      <c r="B969" s="6" t="s">
        <v>3967</v>
      </c>
      <c r="C969" s="6">
        <v>2095885</v>
      </c>
      <c r="D969" s="6">
        <v>40810047</v>
      </c>
      <c r="E969" s="6" t="str">
        <f t="shared" si="336"/>
        <v>hp_40810047</v>
      </c>
      <c r="F969" s="7" t="s">
        <v>3968</v>
      </c>
      <c r="G969" s="6">
        <v>7436000</v>
      </c>
      <c r="H969" s="7">
        <f t="shared" si="321"/>
        <v>33513929</v>
      </c>
      <c r="I969" s="7" t="str">
        <f t="shared" si="337"/>
        <v>atk_33513929</v>
      </c>
      <c r="J969" s="7" t="s">
        <v>3973</v>
      </c>
      <c r="K969" s="7" t="s">
        <v>4001</v>
      </c>
      <c r="L969" s="7" t="s">
        <v>3975</v>
      </c>
      <c r="M969" s="7" t="s">
        <v>3976</v>
      </c>
      <c r="O969" s="7" t="str">
        <f t="shared" si="338"/>
        <v>hp_40810047;atk_33513929;hit_500000;miss_120;cirt_0;cirtSub_-3500</v>
      </c>
      <c r="V969" s="7" t="str">
        <f t="shared" si="333"/>
        <v>废弃工厂13-9</v>
      </c>
      <c r="W969" s="7">
        <f t="shared" si="324"/>
        <v>1757</v>
      </c>
      <c r="X969" s="9" t="s">
        <v>1199</v>
      </c>
      <c r="Y969" s="9">
        <v>9</v>
      </c>
      <c r="Z969" s="8">
        <f t="shared" si="342"/>
        <v>5160</v>
      </c>
      <c r="AA969" s="6" t="s">
        <v>3967</v>
      </c>
      <c r="AB969" s="6">
        <v>4860256</v>
      </c>
      <c r="AC969" s="6">
        <f t="shared" si="325"/>
        <v>1.5375000000000001</v>
      </c>
      <c r="AD969" s="6">
        <f t="shared" si="326"/>
        <v>7472643</v>
      </c>
      <c r="AE969" s="6">
        <f t="shared" si="330"/>
        <v>2197977</v>
      </c>
      <c r="AF969" s="6">
        <v>870000</v>
      </c>
      <c r="AG969" s="11">
        <f t="shared" si="328"/>
        <v>10540620</v>
      </c>
      <c r="AH969">
        <f t="shared" si="327"/>
        <v>2.1687376138211651</v>
      </c>
      <c r="AI969" s="53">
        <v>0.7</v>
      </c>
      <c r="AJ969" s="7" t="str">
        <f t="shared" si="335"/>
        <v>hp_10540620</v>
      </c>
      <c r="AK969" s="7" t="s">
        <v>3968</v>
      </c>
      <c r="AL969" s="7">
        <v>862600</v>
      </c>
      <c r="AM969" s="7">
        <f>INT(IF(MOD(Y969,3)=0,INT(AL969*0.55),INT(AL969*0.35)))</f>
        <v>474430</v>
      </c>
      <c r="AN969" s="54">
        <f t="shared" si="339"/>
        <v>1309527</v>
      </c>
      <c r="AO969" s="7" t="str">
        <f t="shared" si="340"/>
        <v>atk_1309527</v>
      </c>
      <c r="AP969" s="7" t="s">
        <v>3973</v>
      </c>
      <c r="AQ969" s="7" t="s">
        <v>3991</v>
      </c>
      <c r="AR969" s="7" t="s">
        <v>3975</v>
      </c>
      <c r="AS969" s="7" t="s">
        <v>3976</v>
      </c>
      <c r="AU969" s="7" t="str">
        <f t="shared" si="341"/>
        <v>hp_10540620;atk_1309527;hit_500000;miss_70;cirt_0;cirtSub_-3500</v>
      </c>
    </row>
    <row r="970" spans="1:47" s="12" customFormat="1" x14ac:dyDescent="0.2">
      <c r="A970" s="8" t="s">
        <v>3504</v>
      </c>
      <c r="B970" s="6" t="s">
        <v>3967</v>
      </c>
      <c r="C970" s="6">
        <v>2095885</v>
      </c>
      <c r="D970" s="6">
        <v>40878493</v>
      </c>
      <c r="E970" s="6" t="str">
        <f t="shared" si="336"/>
        <v>hp_40878493</v>
      </c>
      <c r="F970" s="7" t="s">
        <v>3968</v>
      </c>
      <c r="G970" s="6">
        <v>7436000</v>
      </c>
      <c r="H970" s="7">
        <f t="shared" ref="H970:H1004" si="343">INT(G970*VLOOKUP(A970,X:AN,11,0)*VLOOKUP(A970,X:AN,12,0))</f>
        <v>33513929</v>
      </c>
      <c r="I970" s="7" t="str">
        <f t="shared" si="337"/>
        <v>atk_33513929</v>
      </c>
      <c r="J970" s="7" t="s">
        <v>3973</v>
      </c>
      <c r="K970" s="7" t="s">
        <v>4001</v>
      </c>
      <c r="L970" s="7" t="s">
        <v>3975</v>
      </c>
      <c r="M970" s="7" t="s">
        <v>3976</v>
      </c>
      <c r="N970" s="7"/>
      <c r="O970" s="7" t="str">
        <f t="shared" si="338"/>
        <v>hp_40878493;atk_33513929;hit_500000;miss_120;cirt_0;cirtSub_-3500</v>
      </c>
      <c r="P970" s="7"/>
      <c r="Q970" s="7"/>
      <c r="R970" s="7"/>
      <c r="S970" s="7"/>
      <c r="T970" s="7"/>
      <c r="V970" s="12" t="str">
        <f t="shared" si="333"/>
        <v>废弃工厂13-10</v>
      </c>
      <c r="W970" s="12">
        <f t="shared" si="324"/>
        <v>1759</v>
      </c>
      <c r="X970" s="5" t="s">
        <v>1199</v>
      </c>
      <c r="Y970" s="5">
        <v>10</v>
      </c>
      <c r="Z970" s="5">
        <f t="shared" si="342"/>
        <v>5170</v>
      </c>
      <c r="AA970" s="11" t="s">
        <v>3967</v>
      </c>
      <c r="AB970" s="11">
        <v>4867349</v>
      </c>
      <c r="AC970" s="11">
        <f t="shared" si="325"/>
        <v>1.5375000000000001</v>
      </c>
      <c r="AD970" s="11">
        <f t="shared" si="326"/>
        <v>7483549</v>
      </c>
      <c r="AE970" s="6">
        <f t="shared" si="330"/>
        <v>2197977</v>
      </c>
      <c r="AF970" s="11">
        <v>870000</v>
      </c>
      <c r="AG970" s="11">
        <f t="shared" si="328"/>
        <v>10551526</v>
      </c>
      <c r="AH970">
        <f t="shared" si="327"/>
        <v>2.1678178408821722</v>
      </c>
      <c r="AI970" s="53">
        <v>0.7</v>
      </c>
      <c r="AJ970" s="7" t="str">
        <f t="shared" si="335"/>
        <v>hp_10551526</v>
      </c>
      <c r="AK970" s="12" t="s">
        <v>3968</v>
      </c>
      <c r="AL970" s="12">
        <v>863800</v>
      </c>
      <c r="AM970" s="7">
        <f>INT(IF(MOD(Y970,3)=0,INT(AL970*0.55),INT(AL970*0.35)))</f>
        <v>302330</v>
      </c>
      <c r="AN970" s="54">
        <f t="shared" si="339"/>
        <v>1310792</v>
      </c>
      <c r="AO970" s="7" t="str">
        <f t="shared" si="340"/>
        <v>atk_1310792</v>
      </c>
      <c r="AP970" s="12" t="s">
        <v>3973</v>
      </c>
      <c r="AQ970" s="12" t="s">
        <v>3991</v>
      </c>
      <c r="AR970" s="12" t="s">
        <v>3975</v>
      </c>
      <c r="AS970" s="12" t="s">
        <v>3976</v>
      </c>
      <c r="AU970" s="12" t="str">
        <f t="shared" si="341"/>
        <v>hp_10551526;atk_1310792;hit_500000;miss_70;cirt_0;cirtSub_-3500</v>
      </c>
    </row>
    <row r="971" spans="1:47" x14ac:dyDescent="0.2">
      <c r="A971" s="8" t="s">
        <v>3504</v>
      </c>
      <c r="B971" s="6" t="s">
        <v>3967</v>
      </c>
      <c r="C971" s="6">
        <v>2095885</v>
      </c>
      <c r="D971" s="6">
        <v>40947021</v>
      </c>
      <c r="E971" s="6" t="str">
        <f t="shared" si="336"/>
        <v>hp_40947021</v>
      </c>
      <c r="F971" s="7" t="s">
        <v>3968</v>
      </c>
      <c r="G971" s="6">
        <v>7436000</v>
      </c>
      <c r="H971" s="7">
        <f t="shared" si="343"/>
        <v>33513929</v>
      </c>
      <c r="I971" s="7" t="str">
        <f t="shared" si="337"/>
        <v>atk_33513929</v>
      </c>
      <c r="J971" s="7" t="s">
        <v>3973</v>
      </c>
      <c r="K971" s="7" t="s">
        <v>4001</v>
      </c>
      <c r="L971" s="7" t="s">
        <v>3975</v>
      </c>
      <c r="M971" s="7" t="s">
        <v>3976</v>
      </c>
      <c r="O971" s="7" t="str">
        <f t="shared" si="338"/>
        <v>hp_40947021;atk_33513929;hit_500000;miss_120;cirt_0;cirtSub_-3500</v>
      </c>
      <c r="V971" s="7" t="str">
        <f t="shared" si="333"/>
        <v>废弃工厂14-1</v>
      </c>
      <c r="W971" s="7">
        <f t="shared" si="324"/>
        <v>1761</v>
      </c>
      <c r="X971" s="9" t="s">
        <v>1200</v>
      </c>
      <c r="Y971" s="9">
        <v>1</v>
      </c>
      <c r="Z971" s="8">
        <f t="shared" si="342"/>
        <v>5171</v>
      </c>
      <c r="AA971" s="6" t="s">
        <v>3967</v>
      </c>
      <c r="AB971" s="6">
        <v>4874443</v>
      </c>
      <c r="AC971" s="6">
        <f t="shared" si="325"/>
        <v>1.54</v>
      </c>
      <c r="AD971" s="6">
        <f t="shared" si="326"/>
        <v>7506642</v>
      </c>
      <c r="AE971" s="6">
        <f t="shared" ref="AE971" si="344">IF(MOD(Y971,1)=0,INT(AD970*0.3),0)</f>
        <v>2245064</v>
      </c>
      <c r="AF971" s="6">
        <v>870000</v>
      </c>
      <c r="AG971" s="11">
        <f t="shared" si="328"/>
        <v>10621706</v>
      </c>
      <c r="AH971">
        <f t="shared" si="327"/>
        <v>2.179060458805242</v>
      </c>
      <c r="AI971" s="53">
        <v>0.7</v>
      </c>
      <c r="AJ971" s="7" t="str">
        <f t="shared" si="335"/>
        <v>hp_10621706</v>
      </c>
      <c r="AK971" s="7" t="s">
        <v>3968</v>
      </c>
      <c r="AL971" s="7">
        <v>865000</v>
      </c>
      <c r="AM971" s="7">
        <f>INT(IF(MOD(Y971,3)=0,INT(AL971*0.55),INT(AL971*0.35)))</f>
        <v>302750</v>
      </c>
      <c r="AN971" s="54">
        <f t="shared" si="339"/>
        <v>1319421</v>
      </c>
      <c r="AO971" s="7" t="str">
        <f t="shared" si="340"/>
        <v>atk_1319421</v>
      </c>
      <c r="AP971" s="7" t="s">
        <v>3973</v>
      </c>
      <c r="AQ971" s="7" t="s">
        <v>3991</v>
      </c>
      <c r="AR971" s="7" t="s">
        <v>3975</v>
      </c>
      <c r="AS971" s="7" t="s">
        <v>3976</v>
      </c>
      <c r="AU971" s="7" t="str">
        <f t="shared" si="341"/>
        <v>hp_10621706;atk_1319421;hit_500000;miss_70;cirt_0;cirtSub_-3500</v>
      </c>
    </row>
    <row r="972" spans="1:47" x14ac:dyDescent="0.2">
      <c r="A972" s="8" t="s">
        <v>3505</v>
      </c>
      <c r="B972" s="6" t="s">
        <v>3967</v>
      </c>
      <c r="C972" s="6">
        <v>2109965</v>
      </c>
      <c r="D972" s="6">
        <v>41124676</v>
      </c>
      <c r="E972" s="6" t="str">
        <f t="shared" si="336"/>
        <v>hp_41124676</v>
      </c>
      <c r="F972" s="7" t="s">
        <v>3968</v>
      </c>
      <c r="G972" s="6">
        <v>7485000</v>
      </c>
      <c r="H972" s="7">
        <f t="shared" si="343"/>
        <v>33819036</v>
      </c>
      <c r="I972" s="7" t="str">
        <f t="shared" si="337"/>
        <v>atk_33819036</v>
      </c>
      <c r="J972" s="7" t="s">
        <v>3973</v>
      </c>
      <c r="K972" s="7" t="s">
        <v>4001</v>
      </c>
      <c r="L972" s="7" t="s">
        <v>3975</v>
      </c>
      <c r="M972" s="7" t="s">
        <v>3976</v>
      </c>
      <c r="O972" s="7" t="str">
        <f t="shared" si="338"/>
        <v>hp_41124676;atk_33819036;hit_500000;miss_120;cirt_0;cirtSub_-3500</v>
      </c>
      <c r="V972" s="7" t="str">
        <f t="shared" si="333"/>
        <v>废弃工厂14-2</v>
      </c>
      <c r="W972" s="7">
        <f t="shared" si="324"/>
        <v>1763</v>
      </c>
      <c r="X972" s="9" t="s">
        <v>1200</v>
      </c>
      <c r="Y972" s="9">
        <v>2</v>
      </c>
      <c r="Z972" s="8">
        <f t="shared" si="342"/>
        <v>5173</v>
      </c>
      <c r="AA972" s="6" t="s">
        <v>3967</v>
      </c>
      <c r="AB972" s="6">
        <v>4881538</v>
      </c>
      <c r="AC972" s="6">
        <f t="shared" si="325"/>
        <v>1.54</v>
      </c>
      <c r="AD972" s="6">
        <f t="shared" si="326"/>
        <v>7517568</v>
      </c>
      <c r="AE972" s="6">
        <f t="shared" si="330"/>
        <v>2245064</v>
      </c>
      <c r="AF972" s="6">
        <v>870000</v>
      </c>
      <c r="AG972" s="11">
        <f t="shared" si="328"/>
        <v>10632632</v>
      </c>
      <c r="AH972">
        <f t="shared" si="327"/>
        <v>2.1781315642733907</v>
      </c>
      <c r="AI972" s="53">
        <v>0.7</v>
      </c>
      <c r="AJ972" s="7" t="str">
        <f t="shared" si="335"/>
        <v>hp_10632632</v>
      </c>
      <c r="AK972" s="7" t="s">
        <v>3968</v>
      </c>
      <c r="AL972" s="7">
        <v>866200</v>
      </c>
      <c r="AM972" s="7">
        <f>INT(IF(MOD(Y972,3)=0,INT(AL972*0.55),INT(AL972*0.35)))</f>
        <v>303170</v>
      </c>
      <c r="AN972" s="54">
        <f t="shared" si="339"/>
        <v>1320688</v>
      </c>
      <c r="AO972" s="7" t="str">
        <f t="shared" si="340"/>
        <v>atk_1320688</v>
      </c>
      <c r="AP972" s="7" t="s">
        <v>3973</v>
      </c>
      <c r="AQ972" s="7" t="s">
        <v>3991</v>
      </c>
      <c r="AR972" s="7" t="s">
        <v>3975</v>
      </c>
      <c r="AS972" s="7" t="s">
        <v>3976</v>
      </c>
      <c r="AU972" s="7" t="str">
        <f t="shared" si="341"/>
        <v>hp_10632632;atk_1320688;hit_500000;miss_70;cirt_0;cirtSub_-3500</v>
      </c>
    </row>
    <row r="973" spans="1:47" x14ac:dyDescent="0.2">
      <c r="A973" s="8" t="s">
        <v>3505</v>
      </c>
      <c r="B973" s="6" t="s">
        <v>3967</v>
      </c>
      <c r="C973" s="6">
        <v>2109965</v>
      </c>
      <c r="D973" s="6">
        <v>41193398</v>
      </c>
      <c r="E973" s="6" t="str">
        <f t="shared" si="336"/>
        <v>hp_41193398</v>
      </c>
      <c r="F973" s="7" t="s">
        <v>3968</v>
      </c>
      <c r="G973" s="6">
        <v>7485000</v>
      </c>
      <c r="H973" s="7">
        <f t="shared" si="343"/>
        <v>33819036</v>
      </c>
      <c r="I973" s="7" t="str">
        <f t="shared" si="337"/>
        <v>atk_33819036</v>
      </c>
      <c r="J973" s="7" t="s">
        <v>3973</v>
      </c>
      <c r="K973" s="7" t="s">
        <v>4001</v>
      </c>
      <c r="L973" s="7" t="s">
        <v>3975</v>
      </c>
      <c r="M973" s="7" t="s">
        <v>3976</v>
      </c>
      <c r="O973" s="7" t="str">
        <f t="shared" si="338"/>
        <v>hp_41193398;atk_33819036;hit_500000;miss_120;cirt_0;cirtSub_-3500</v>
      </c>
      <c r="V973" s="7" t="str">
        <f t="shared" si="333"/>
        <v>废弃工厂14-3</v>
      </c>
      <c r="W973" s="7">
        <f t="shared" si="324"/>
        <v>1765</v>
      </c>
      <c r="X973" s="9" t="s">
        <v>1200</v>
      </c>
      <c r="Y973" s="9">
        <v>3</v>
      </c>
      <c r="Z973" s="8">
        <f t="shared" si="342"/>
        <v>5176</v>
      </c>
      <c r="AA973" s="6" t="s">
        <v>3967</v>
      </c>
      <c r="AB973" s="6">
        <v>4888634</v>
      </c>
      <c r="AC973" s="6">
        <f t="shared" si="325"/>
        <v>1.5425</v>
      </c>
      <c r="AD973" s="6">
        <f t="shared" si="326"/>
        <v>7540717</v>
      </c>
      <c r="AE973" s="6">
        <f t="shared" si="330"/>
        <v>2245064</v>
      </c>
      <c r="AF973" s="6">
        <v>870000</v>
      </c>
      <c r="AG973" s="11">
        <f t="shared" si="328"/>
        <v>10655781</v>
      </c>
      <c r="AH973">
        <f t="shared" si="327"/>
        <v>2.1797052100852712</v>
      </c>
      <c r="AI973" s="53">
        <v>0.7</v>
      </c>
      <c r="AJ973" s="7" t="str">
        <f t="shared" si="335"/>
        <v>hp_10655781</v>
      </c>
      <c r="AK973" s="7" t="s">
        <v>3968</v>
      </c>
      <c r="AL973" s="7">
        <v>867400</v>
      </c>
      <c r="AM973" s="7">
        <f>INT(IF(MOD(Y973,3)=0,INT(AL973*0.55),INT(AL973*0.35)))</f>
        <v>477070</v>
      </c>
      <c r="AN973" s="54">
        <f t="shared" si="339"/>
        <v>1323473</v>
      </c>
      <c r="AO973" s="7" t="str">
        <f t="shared" si="340"/>
        <v>atk_1323473</v>
      </c>
      <c r="AP973" s="7" t="s">
        <v>3973</v>
      </c>
      <c r="AQ973" s="7" t="s">
        <v>3991</v>
      </c>
      <c r="AR973" s="7" t="s">
        <v>3975</v>
      </c>
      <c r="AS973" s="7" t="s">
        <v>3976</v>
      </c>
      <c r="AU973" s="7" t="str">
        <f t="shared" si="341"/>
        <v>hp_10655781;atk_1323473;hit_500000;miss_70;cirt_0;cirtSub_-3500</v>
      </c>
    </row>
    <row r="974" spans="1:47" x14ac:dyDescent="0.2">
      <c r="A974" s="8" t="s">
        <v>3505</v>
      </c>
      <c r="B974" s="6" t="s">
        <v>3967</v>
      </c>
      <c r="C974" s="6">
        <v>2109965</v>
      </c>
      <c r="D974" s="6">
        <v>41262197</v>
      </c>
      <c r="E974" s="6" t="str">
        <f t="shared" si="336"/>
        <v>hp_41262197</v>
      </c>
      <c r="F974" s="7" t="s">
        <v>3968</v>
      </c>
      <c r="G974" s="6">
        <v>7485000</v>
      </c>
      <c r="H974" s="7">
        <f t="shared" si="343"/>
        <v>33819036</v>
      </c>
      <c r="I974" s="7" t="str">
        <f t="shared" si="337"/>
        <v>atk_33819036</v>
      </c>
      <c r="J974" s="7" t="s">
        <v>3973</v>
      </c>
      <c r="K974" s="7" t="s">
        <v>4001</v>
      </c>
      <c r="L974" s="7" t="s">
        <v>3975</v>
      </c>
      <c r="M974" s="7" t="s">
        <v>3976</v>
      </c>
      <c r="O974" s="7" t="str">
        <f t="shared" si="338"/>
        <v>hp_41262197;atk_33819036;hit_500000;miss_120;cirt_0;cirtSub_-3500</v>
      </c>
      <c r="V974" s="7" t="str">
        <f t="shared" si="333"/>
        <v>废弃工厂14-4</v>
      </c>
      <c r="W974" s="7">
        <f t="shared" si="324"/>
        <v>1767</v>
      </c>
      <c r="X974" s="9" t="s">
        <v>1200</v>
      </c>
      <c r="Y974" s="9">
        <v>4</v>
      </c>
      <c r="Z974" s="8">
        <f t="shared" si="342"/>
        <v>5180</v>
      </c>
      <c r="AA974" s="6" t="s">
        <v>3967</v>
      </c>
      <c r="AB974" s="6">
        <v>4895730</v>
      </c>
      <c r="AC974" s="6">
        <f t="shared" si="325"/>
        <v>1.5425</v>
      </c>
      <c r="AD974" s="6">
        <f t="shared" si="326"/>
        <v>7551663</v>
      </c>
      <c r="AE974" s="6">
        <f t="shared" si="330"/>
        <v>2245064</v>
      </c>
      <c r="AF974" s="6">
        <v>870000</v>
      </c>
      <c r="AG974" s="11">
        <f t="shared" si="328"/>
        <v>10666727</v>
      </c>
      <c r="AH974">
        <f t="shared" si="327"/>
        <v>2.1787817138608543</v>
      </c>
      <c r="AI974" s="53">
        <v>0.7</v>
      </c>
      <c r="AJ974" s="7" t="str">
        <f t="shared" si="335"/>
        <v>hp_10666727</v>
      </c>
      <c r="AK974" s="7" t="s">
        <v>3968</v>
      </c>
      <c r="AL974" s="7">
        <v>868600</v>
      </c>
      <c r="AM974" s="7">
        <f>INT(IF(MOD(Y974,3)=0,INT(AL974*0.55),INT(AL974*0.35)))</f>
        <v>304010</v>
      </c>
      <c r="AN974" s="54">
        <f t="shared" si="339"/>
        <v>1324742</v>
      </c>
      <c r="AO974" s="7" t="str">
        <f t="shared" si="340"/>
        <v>atk_1324742</v>
      </c>
      <c r="AP974" s="7" t="s">
        <v>3973</v>
      </c>
      <c r="AQ974" s="7" t="s">
        <v>3991</v>
      </c>
      <c r="AR974" s="7" t="s">
        <v>3975</v>
      </c>
      <c r="AS974" s="7" t="s">
        <v>3976</v>
      </c>
      <c r="AU974" s="7" t="str">
        <f t="shared" si="341"/>
        <v>hp_10666727;atk_1324742;hit_500000;miss_70;cirt_0;cirtSub_-3500</v>
      </c>
    </row>
    <row r="975" spans="1:47" x14ac:dyDescent="0.2">
      <c r="A975" s="8" t="s">
        <v>3506</v>
      </c>
      <c r="B975" s="6" t="s">
        <v>3967</v>
      </c>
      <c r="C975" s="6">
        <v>2124045</v>
      </c>
      <c r="D975" s="6">
        <v>41440577</v>
      </c>
      <c r="E975" s="6" t="str">
        <f t="shared" si="336"/>
        <v>hp_41440577</v>
      </c>
      <c r="F975" s="7" t="s">
        <v>3968</v>
      </c>
      <c r="G975" s="6">
        <v>7534000</v>
      </c>
      <c r="H975" s="7">
        <f t="shared" si="343"/>
        <v>34125278</v>
      </c>
      <c r="I975" s="7" t="str">
        <f t="shared" si="337"/>
        <v>atk_34125278</v>
      </c>
      <c r="J975" s="7" t="s">
        <v>3973</v>
      </c>
      <c r="K975" s="7" t="s">
        <v>4001</v>
      </c>
      <c r="L975" s="7" t="s">
        <v>3975</v>
      </c>
      <c r="M975" s="7" t="s">
        <v>3976</v>
      </c>
      <c r="O975" s="7" t="str">
        <f t="shared" si="338"/>
        <v>hp_41440577;atk_34125278;hit_500000;miss_120;cirt_0;cirtSub_-3500</v>
      </c>
      <c r="V975" s="7" t="str">
        <f t="shared" si="333"/>
        <v>废弃工厂14-5</v>
      </c>
      <c r="W975" s="7">
        <f t="shared" si="324"/>
        <v>1769</v>
      </c>
      <c r="X975" s="9" t="s">
        <v>1200</v>
      </c>
      <c r="Y975" s="9">
        <v>5</v>
      </c>
      <c r="Z975" s="8">
        <f t="shared" si="342"/>
        <v>5185</v>
      </c>
      <c r="AA975" s="6" t="s">
        <v>3967</v>
      </c>
      <c r="AB975" s="6">
        <v>4902828</v>
      </c>
      <c r="AC975" s="6">
        <f t="shared" si="325"/>
        <v>1.5425</v>
      </c>
      <c r="AD975" s="6">
        <f t="shared" si="326"/>
        <v>7562612</v>
      </c>
      <c r="AE975" s="6">
        <f t="shared" si="330"/>
        <v>2245064</v>
      </c>
      <c r="AF975" s="6">
        <v>870000</v>
      </c>
      <c r="AG975" s="11">
        <f t="shared" si="328"/>
        <v>10677676</v>
      </c>
      <c r="AH975">
        <f t="shared" si="327"/>
        <v>2.177860614322999</v>
      </c>
      <c r="AI975" s="53">
        <v>0.7</v>
      </c>
      <c r="AJ975" s="7" t="str">
        <f t="shared" si="335"/>
        <v>hp_10677676</v>
      </c>
      <c r="AK975" s="7" t="s">
        <v>3968</v>
      </c>
      <c r="AL975" s="7">
        <v>869800</v>
      </c>
      <c r="AM975" s="7">
        <f>INT(IF(MOD(Y975,3)=0,INT(AL975*0.55),INT(AL975*0.35)))</f>
        <v>304430</v>
      </c>
      <c r="AN975" s="54">
        <f t="shared" si="339"/>
        <v>1326012</v>
      </c>
      <c r="AO975" s="7" t="str">
        <f t="shared" si="340"/>
        <v>atk_1326012</v>
      </c>
      <c r="AP975" s="7" t="s">
        <v>3973</v>
      </c>
      <c r="AQ975" s="7" t="s">
        <v>3991</v>
      </c>
      <c r="AR975" s="7" t="s">
        <v>3975</v>
      </c>
      <c r="AS975" s="7" t="s">
        <v>3976</v>
      </c>
      <c r="AU975" s="7" t="str">
        <f t="shared" si="341"/>
        <v>hp_10677676;atk_1326012;hit_500000;miss_70;cirt_0;cirtSub_-3500</v>
      </c>
    </row>
    <row r="976" spans="1:47" x14ac:dyDescent="0.2">
      <c r="A976" s="8" t="s">
        <v>3506</v>
      </c>
      <c r="B976" s="6" t="s">
        <v>3967</v>
      </c>
      <c r="C976" s="6">
        <v>2124045</v>
      </c>
      <c r="D976" s="6">
        <v>41509574</v>
      </c>
      <c r="E976" s="6" t="str">
        <f t="shared" si="336"/>
        <v>hp_41509574</v>
      </c>
      <c r="F976" s="7" t="s">
        <v>3968</v>
      </c>
      <c r="G976" s="6">
        <v>7534000</v>
      </c>
      <c r="H976" s="7">
        <f t="shared" si="343"/>
        <v>34125278</v>
      </c>
      <c r="I976" s="7" t="str">
        <f t="shared" si="337"/>
        <v>atk_34125278</v>
      </c>
      <c r="J976" s="7" t="s">
        <v>3973</v>
      </c>
      <c r="K976" s="7" t="s">
        <v>4001</v>
      </c>
      <c r="L976" s="7" t="s">
        <v>3975</v>
      </c>
      <c r="M976" s="7" t="s">
        <v>3976</v>
      </c>
      <c r="O976" s="7" t="str">
        <f t="shared" si="338"/>
        <v>hp_41509574;atk_34125278;hit_500000;miss_120;cirt_0;cirtSub_-3500</v>
      </c>
      <c r="V976" s="7" t="str">
        <f t="shared" si="333"/>
        <v>废弃工厂14-6</v>
      </c>
      <c r="W976" s="7">
        <f t="shared" si="324"/>
        <v>1771</v>
      </c>
      <c r="X976" s="9" t="s">
        <v>1200</v>
      </c>
      <c r="Y976" s="9">
        <v>6</v>
      </c>
      <c r="Z976" s="8">
        <f t="shared" si="342"/>
        <v>5191</v>
      </c>
      <c r="AA976" s="6" t="s">
        <v>3967</v>
      </c>
      <c r="AB976" s="6">
        <v>4909927</v>
      </c>
      <c r="AC976" s="6">
        <f t="shared" si="325"/>
        <v>1.5449999999999999</v>
      </c>
      <c r="AD976" s="6">
        <f t="shared" si="326"/>
        <v>7585837</v>
      </c>
      <c r="AE976" s="6">
        <f t="shared" si="330"/>
        <v>2245064</v>
      </c>
      <c r="AF976" s="6">
        <v>870000</v>
      </c>
      <c r="AG976" s="11">
        <f t="shared" si="328"/>
        <v>10700901</v>
      </c>
      <c r="AH976">
        <f t="shared" si="327"/>
        <v>2.1794419754102252</v>
      </c>
      <c r="AI976" s="53">
        <v>0.7</v>
      </c>
      <c r="AJ976" s="7" t="str">
        <f t="shared" si="335"/>
        <v>hp_10700901</v>
      </c>
      <c r="AK976" s="7" t="s">
        <v>3968</v>
      </c>
      <c r="AL976" s="7">
        <v>871000</v>
      </c>
      <c r="AM976" s="7">
        <f>INT(IF(MOD(Y976,3)=0,INT(AL976*0.55),INT(AL976*0.35)))</f>
        <v>479050</v>
      </c>
      <c r="AN976" s="54">
        <f t="shared" si="339"/>
        <v>1328805</v>
      </c>
      <c r="AO976" s="7" t="str">
        <f t="shared" si="340"/>
        <v>atk_1328805</v>
      </c>
      <c r="AP976" s="7" t="s">
        <v>3973</v>
      </c>
      <c r="AQ976" s="7" t="s">
        <v>3991</v>
      </c>
      <c r="AR976" s="7" t="s">
        <v>3975</v>
      </c>
      <c r="AS976" s="7" t="s">
        <v>3976</v>
      </c>
      <c r="AU976" s="7" t="str">
        <f t="shared" si="341"/>
        <v>hp_10700901;atk_1328805;hit_500000;miss_70;cirt_0;cirtSub_-3500</v>
      </c>
    </row>
    <row r="977" spans="1:47" x14ac:dyDescent="0.2">
      <c r="A977" s="8" t="s">
        <v>3506</v>
      </c>
      <c r="B977" s="6" t="s">
        <v>3967</v>
      </c>
      <c r="C977" s="6">
        <v>2124045</v>
      </c>
      <c r="D977" s="6">
        <v>41578647</v>
      </c>
      <c r="E977" s="6" t="str">
        <f t="shared" si="336"/>
        <v>hp_41578647</v>
      </c>
      <c r="F977" s="7" t="s">
        <v>3968</v>
      </c>
      <c r="G977" s="6">
        <v>7534000</v>
      </c>
      <c r="H977" s="7">
        <f t="shared" si="343"/>
        <v>34125278</v>
      </c>
      <c r="I977" s="7" t="str">
        <f t="shared" si="337"/>
        <v>atk_34125278</v>
      </c>
      <c r="J977" s="7" t="s">
        <v>3973</v>
      </c>
      <c r="K977" s="7" t="s">
        <v>4001</v>
      </c>
      <c r="L977" s="7" t="s">
        <v>3975</v>
      </c>
      <c r="M977" s="7" t="s">
        <v>3976</v>
      </c>
      <c r="O977" s="7" t="str">
        <f t="shared" si="338"/>
        <v>hp_41578647;atk_34125278;hit_500000;miss_120;cirt_0;cirtSub_-3500</v>
      </c>
      <c r="V977" s="7" t="str">
        <f t="shared" si="333"/>
        <v>废弃工厂14-7</v>
      </c>
      <c r="W977" s="7">
        <f t="shared" si="324"/>
        <v>1773</v>
      </c>
      <c r="X977" s="9" t="s">
        <v>1200</v>
      </c>
      <c r="Y977" s="9">
        <v>7</v>
      </c>
      <c r="Z977" s="8">
        <f t="shared" si="342"/>
        <v>5198</v>
      </c>
      <c r="AA977" s="6" t="s">
        <v>3967</v>
      </c>
      <c r="AB977" s="6">
        <v>4917026</v>
      </c>
      <c r="AC977" s="6">
        <f t="shared" si="325"/>
        <v>1.5449999999999999</v>
      </c>
      <c r="AD977" s="6">
        <f t="shared" si="326"/>
        <v>7596805</v>
      </c>
      <c r="AE977" s="6">
        <f t="shared" si="330"/>
        <v>2245064</v>
      </c>
      <c r="AF977" s="6">
        <v>870000</v>
      </c>
      <c r="AG977" s="11">
        <f t="shared" si="328"/>
        <v>10711869</v>
      </c>
      <c r="AH977">
        <f t="shared" si="327"/>
        <v>2.178526003319893</v>
      </c>
      <c r="AI977" s="53">
        <v>0.7</v>
      </c>
      <c r="AJ977" s="7" t="str">
        <f t="shared" si="335"/>
        <v>hp_10711869</v>
      </c>
      <c r="AK977" s="7" t="s">
        <v>3968</v>
      </c>
      <c r="AL977" s="7">
        <v>872200</v>
      </c>
      <c r="AM977" s="7">
        <f>INT(IF(MOD(Y977,3)=0,INT(AL977*0.55),INT(AL977*0.35)))</f>
        <v>305270</v>
      </c>
      <c r="AN977" s="54">
        <f t="shared" si="339"/>
        <v>1330077</v>
      </c>
      <c r="AO977" s="7" t="str">
        <f t="shared" si="340"/>
        <v>atk_1330077</v>
      </c>
      <c r="AP977" s="7" t="s">
        <v>3973</v>
      </c>
      <c r="AQ977" s="7" t="s">
        <v>3991</v>
      </c>
      <c r="AR977" s="7" t="s">
        <v>3975</v>
      </c>
      <c r="AS977" s="7" t="s">
        <v>3976</v>
      </c>
      <c r="AU977" s="7" t="str">
        <f t="shared" si="341"/>
        <v>hp_10711869;atk_1330077;hit_500000;miss_70;cirt_0;cirtSub_-3500</v>
      </c>
    </row>
    <row r="978" spans="1:47" x14ac:dyDescent="0.2">
      <c r="A978" s="8" t="s">
        <v>3507</v>
      </c>
      <c r="B978" s="6" t="s">
        <v>3967</v>
      </c>
      <c r="C978" s="6">
        <v>2138125</v>
      </c>
      <c r="D978" s="6">
        <v>41757756</v>
      </c>
      <c r="E978" s="6" t="str">
        <f t="shared" si="336"/>
        <v>hp_41757756</v>
      </c>
      <c r="F978" s="7" t="s">
        <v>3968</v>
      </c>
      <c r="G978" s="6">
        <v>7589000</v>
      </c>
      <c r="H978" s="7">
        <f t="shared" si="343"/>
        <v>34459900</v>
      </c>
      <c r="I978" s="7" t="str">
        <f t="shared" si="337"/>
        <v>atk_34459900</v>
      </c>
      <c r="J978" s="7" t="s">
        <v>3973</v>
      </c>
      <c r="K978" s="7" t="s">
        <v>4001</v>
      </c>
      <c r="L978" s="7" t="s">
        <v>3975</v>
      </c>
      <c r="M978" s="7" t="s">
        <v>3976</v>
      </c>
      <c r="O978" s="7" t="str">
        <f t="shared" si="338"/>
        <v>hp_41757756;atk_34459900;hit_500000;miss_120;cirt_0;cirtSub_-3500</v>
      </c>
      <c r="V978" s="7" t="str">
        <f t="shared" si="333"/>
        <v>废弃工厂14-8</v>
      </c>
      <c r="W978" s="7">
        <f t="shared" si="324"/>
        <v>1775</v>
      </c>
      <c r="X978" s="9" t="s">
        <v>1200</v>
      </c>
      <c r="Y978" s="9">
        <v>8</v>
      </c>
      <c r="Z978" s="8">
        <f t="shared" si="342"/>
        <v>5206</v>
      </c>
      <c r="AA978" s="6" t="s">
        <v>3967</v>
      </c>
      <c r="AB978" s="6">
        <v>4924126</v>
      </c>
      <c r="AC978" s="6">
        <f t="shared" si="325"/>
        <v>1.5449999999999999</v>
      </c>
      <c r="AD978" s="6">
        <f t="shared" si="326"/>
        <v>7607774</v>
      </c>
      <c r="AE978" s="6">
        <f t="shared" si="330"/>
        <v>2245064</v>
      </c>
      <c r="AF978" s="6">
        <v>870000</v>
      </c>
      <c r="AG978" s="11">
        <f t="shared" si="328"/>
        <v>10722838</v>
      </c>
      <c r="AH978">
        <f t="shared" si="327"/>
        <v>2.1776124331505735</v>
      </c>
      <c r="AI978" s="53">
        <v>0.7</v>
      </c>
      <c r="AJ978" s="7" t="str">
        <f t="shared" si="335"/>
        <v>hp_10722838</v>
      </c>
      <c r="AK978" s="7" t="s">
        <v>3968</v>
      </c>
      <c r="AL978" s="7">
        <v>873400</v>
      </c>
      <c r="AM978" s="7">
        <f>INT(IF(MOD(Y978,3)=0,INT(AL978*0.55),INT(AL978*0.35)))</f>
        <v>305690</v>
      </c>
      <c r="AN978" s="54">
        <f t="shared" si="339"/>
        <v>1331348</v>
      </c>
      <c r="AO978" s="7" t="str">
        <f t="shared" si="340"/>
        <v>atk_1331348</v>
      </c>
      <c r="AP978" s="7" t="s">
        <v>3973</v>
      </c>
      <c r="AQ978" s="7" t="s">
        <v>3991</v>
      </c>
      <c r="AR978" s="7" t="s">
        <v>3975</v>
      </c>
      <c r="AS978" s="7" t="s">
        <v>3976</v>
      </c>
      <c r="AU978" s="7" t="str">
        <f t="shared" si="341"/>
        <v>hp_10722838;atk_1331348;hit_500000;miss_70;cirt_0;cirtSub_-3500</v>
      </c>
    </row>
    <row r="979" spans="1:47" x14ac:dyDescent="0.2">
      <c r="A979" s="8" t="s">
        <v>3507</v>
      </c>
      <c r="B979" s="6" t="s">
        <v>3967</v>
      </c>
      <c r="C979" s="6">
        <v>2138125</v>
      </c>
      <c r="D979" s="6">
        <v>41827024</v>
      </c>
      <c r="E979" s="6" t="str">
        <f t="shared" si="336"/>
        <v>hp_41827024</v>
      </c>
      <c r="F979" s="7" t="s">
        <v>3968</v>
      </c>
      <c r="G979" s="6">
        <v>7589000</v>
      </c>
      <c r="H979" s="7">
        <f t="shared" si="343"/>
        <v>34459900</v>
      </c>
      <c r="I979" s="7" t="str">
        <f t="shared" si="337"/>
        <v>atk_34459900</v>
      </c>
      <c r="J979" s="7" t="s">
        <v>3973</v>
      </c>
      <c r="K979" s="7" t="s">
        <v>4001</v>
      </c>
      <c r="L979" s="7" t="s">
        <v>3975</v>
      </c>
      <c r="M979" s="7" t="s">
        <v>3976</v>
      </c>
      <c r="O979" s="7" t="str">
        <f t="shared" si="338"/>
        <v>hp_41827024;atk_34459900;hit_500000;miss_120;cirt_0;cirtSub_-3500</v>
      </c>
      <c r="V979" s="7" t="str">
        <f t="shared" si="333"/>
        <v>废弃工厂14-9</v>
      </c>
      <c r="W979" s="7">
        <f t="shared" si="324"/>
        <v>1777</v>
      </c>
      <c r="X979" s="9" t="s">
        <v>1200</v>
      </c>
      <c r="Y979" s="9">
        <v>9</v>
      </c>
      <c r="Z979" s="8">
        <f t="shared" si="342"/>
        <v>5215</v>
      </c>
      <c r="AA979" s="6" t="s">
        <v>3967</v>
      </c>
      <c r="AB979" s="6">
        <v>4931228</v>
      </c>
      <c r="AC979" s="6">
        <f t="shared" si="325"/>
        <v>1.5475000000000001</v>
      </c>
      <c r="AD979" s="6">
        <f t="shared" si="326"/>
        <v>7631075</v>
      </c>
      <c r="AE979" s="6">
        <f t="shared" si="330"/>
        <v>2245064</v>
      </c>
      <c r="AF979" s="6">
        <v>870000</v>
      </c>
      <c r="AG979" s="11">
        <f t="shared" si="328"/>
        <v>10746139</v>
      </c>
      <c r="AH979">
        <f t="shared" si="327"/>
        <v>2.17920140784405</v>
      </c>
      <c r="AI979" s="53">
        <v>0.7</v>
      </c>
      <c r="AJ979" s="7" t="str">
        <f t="shared" si="335"/>
        <v>hp_10746139</v>
      </c>
      <c r="AK979" s="7" t="s">
        <v>3968</v>
      </c>
      <c r="AL979" s="7">
        <v>874600</v>
      </c>
      <c r="AM979" s="7">
        <f>INT(IF(MOD(Y979,3)=0,INT(AL979*0.55),INT(AL979*0.35)))</f>
        <v>481030</v>
      </c>
      <c r="AN979" s="54">
        <f t="shared" si="339"/>
        <v>1334150</v>
      </c>
      <c r="AO979" s="7" t="str">
        <f t="shared" si="340"/>
        <v>atk_1334150</v>
      </c>
      <c r="AP979" s="7" t="s">
        <v>3973</v>
      </c>
      <c r="AQ979" s="7" t="s">
        <v>3991</v>
      </c>
      <c r="AR979" s="7" t="s">
        <v>3975</v>
      </c>
      <c r="AS979" s="7" t="s">
        <v>3976</v>
      </c>
      <c r="AU979" s="7" t="str">
        <f t="shared" si="341"/>
        <v>hp_10746139;atk_1334150;hit_500000;miss_70;cirt_0;cirtSub_-3500</v>
      </c>
    </row>
    <row r="980" spans="1:47" s="12" customFormat="1" x14ac:dyDescent="0.2">
      <c r="A980" s="8" t="s">
        <v>3507</v>
      </c>
      <c r="B980" s="6" t="s">
        <v>3967</v>
      </c>
      <c r="C980" s="6">
        <v>2138125</v>
      </c>
      <c r="D980" s="6">
        <v>41896366</v>
      </c>
      <c r="E980" s="6" t="str">
        <f t="shared" si="336"/>
        <v>hp_41896366</v>
      </c>
      <c r="F980" s="7" t="s">
        <v>3968</v>
      </c>
      <c r="G980" s="6">
        <v>7589000</v>
      </c>
      <c r="H980" s="7">
        <f t="shared" si="343"/>
        <v>34459900</v>
      </c>
      <c r="I980" s="7" t="str">
        <f t="shared" si="337"/>
        <v>atk_34459900</v>
      </c>
      <c r="J980" s="7" t="s">
        <v>3973</v>
      </c>
      <c r="K980" s="7" t="s">
        <v>4001</v>
      </c>
      <c r="L980" s="7" t="s">
        <v>3975</v>
      </c>
      <c r="M980" s="7" t="s">
        <v>3976</v>
      </c>
      <c r="N980" s="7"/>
      <c r="O980" s="7" t="str">
        <f t="shared" si="338"/>
        <v>hp_41896366;atk_34459900;hit_500000;miss_120;cirt_0;cirtSub_-3500</v>
      </c>
      <c r="P980" s="7"/>
      <c r="Q980" s="7"/>
      <c r="R980" s="7"/>
      <c r="S980" s="7"/>
      <c r="T980" s="7"/>
      <c r="V980" s="12" t="str">
        <f t="shared" si="333"/>
        <v>废弃工厂14-10</v>
      </c>
      <c r="W980" s="12">
        <f t="shared" si="324"/>
        <v>1779</v>
      </c>
      <c r="X980" s="5" t="s">
        <v>1200</v>
      </c>
      <c r="Y980" s="5">
        <v>10</v>
      </c>
      <c r="Z980" s="5">
        <f t="shared" si="342"/>
        <v>5225</v>
      </c>
      <c r="AA980" s="11" t="s">
        <v>3967</v>
      </c>
      <c r="AB980" s="11">
        <v>4938330</v>
      </c>
      <c r="AC980" s="11">
        <f t="shared" si="325"/>
        <v>1.5475000000000001</v>
      </c>
      <c r="AD980" s="11">
        <f t="shared" si="326"/>
        <v>7642065</v>
      </c>
      <c r="AE980" s="6">
        <f t="shared" si="330"/>
        <v>2245064</v>
      </c>
      <c r="AF980" s="11">
        <v>870000</v>
      </c>
      <c r="AG980" s="11">
        <f t="shared" si="328"/>
        <v>10757129</v>
      </c>
      <c r="AH980">
        <f t="shared" si="327"/>
        <v>2.1782928641868811</v>
      </c>
      <c r="AI980" s="53">
        <v>0.7</v>
      </c>
      <c r="AJ980" s="7" t="str">
        <f t="shared" si="335"/>
        <v>hp_10757129</v>
      </c>
      <c r="AK980" s="12" t="s">
        <v>3968</v>
      </c>
      <c r="AL980" s="12">
        <v>875800</v>
      </c>
      <c r="AM980" s="7">
        <f>INT(IF(MOD(Y980,3)=0,INT(AL980*0.55),INT(AL980*0.35)))</f>
        <v>306530</v>
      </c>
      <c r="AN980" s="54">
        <f t="shared" si="339"/>
        <v>1335424</v>
      </c>
      <c r="AO980" s="7" t="str">
        <f t="shared" si="340"/>
        <v>atk_1335424</v>
      </c>
      <c r="AP980" s="12" t="s">
        <v>3973</v>
      </c>
      <c r="AQ980" s="12" t="s">
        <v>3991</v>
      </c>
      <c r="AR980" s="12" t="s">
        <v>3975</v>
      </c>
      <c r="AS980" s="12" t="s">
        <v>3976</v>
      </c>
      <c r="AU980" s="12" t="str">
        <f t="shared" si="341"/>
        <v>hp_10757129;atk_1335424;hit_500000;miss_70;cirt_0;cirtSub_-3500</v>
      </c>
    </row>
    <row r="981" spans="1:47" x14ac:dyDescent="0.2">
      <c r="A981" s="8" t="s">
        <v>3508</v>
      </c>
      <c r="B981" s="6" t="s">
        <v>3967</v>
      </c>
      <c r="C981" s="6">
        <v>2152205</v>
      </c>
      <c r="D981" s="6">
        <v>42076205</v>
      </c>
      <c r="E981" s="6" t="str">
        <f t="shared" si="336"/>
        <v>hp_42076205</v>
      </c>
      <c r="F981" s="7" t="s">
        <v>3968</v>
      </c>
      <c r="G981" s="6">
        <v>7644000</v>
      </c>
      <c r="H981" s="7">
        <f t="shared" si="343"/>
        <v>34795792</v>
      </c>
      <c r="I981" s="7" t="str">
        <f t="shared" si="337"/>
        <v>atk_34795792</v>
      </c>
      <c r="J981" s="7" t="s">
        <v>3973</v>
      </c>
      <c r="K981" s="7" t="s">
        <v>4001</v>
      </c>
      <c r="L981" s="7" t="s">
        <v>3975</v>
      </c>
      <c r="M981" s="7" t="s">
        <v>3976</v>
      </c>
      <c r="O981" s="7" t="str">
        <f t="shared" si="338"/>
        <v>hp_42076205;atk_34795792;hit_500000;miss_120;cirt_0;cirtSub_-3500</v>
      </c>
      <c r="V981" s="7" t="str">
        <f t="shared" si="333"/>
        <v>水静市外滩1-1</v>
      </c>
      <c r="W981" s="7">
        <f t="shared" si="324"/>
        <v>1781</v>
      </c>
      <c r="X981" s="9" t="s">
        <v>1341</v>
      </c>
      <c r="Y981" s="9">
        <v>1</v>
      </c>
      <c r="Z981" s="8">
        <f t="shared" si="342"/>
        <v>5226</v>
      </c>
      <c r="AA981" s="6" t="s">
        <v>3967</v>
      </c>
      <c r="AB981" s="6">
        <v>4945433</v>
      </c>
      <c r="AC981" s="6">
        <f t="shared" si="325"/>
        <v>1.55</v>
      </c>
      <c r="AD981" s="6">
        <f t="shared" si="326"/>
        <v>7665421</v>
      </c>
      <c r="AE981" s="6">
        <f t="shared" ref="AE981" si="345">IF(MOD(Y981,1)=0,INT(AD980*0.3),0)</f>
        <v>2292619</v>
      </c>
      <c r="AF981" s="6">
        <v>870000</v>
      </c>
      <c r="AG981" s="11">
        <f t="shared" si="328"/>
        <v>10828040</v>
      </c>
      <c r="AH981">
        <f t="shared" si="327"/>
        <v>2.1895029211800057</v>
      </c>
      <c r="AI981" s="53">
        <v>0.7</v>
      </c>
      <c r="AJ981" s="7" t="str">
        <f t="shared" si="335"/>
        <v>hp_10828040</v>
      </c>
      <c r="AK981" s="7" t="s">
        <v>3968</v>
      </c>
      <c r="AL981" s="7">
        <v>877000</v>
      </c>
      <c r="AM981" s="7">
        <f>INT(IF(MOD(Y981,3)=0,INT(AL981*0.55),INT(AL981*0.35)))</f>
        <v>306950</v>
      </c>
      <c r="AN981" s="54">
        <f t="shared" si="339"/>
        <v>1344135</v>
      </c>
      <c r="AO981" s="7" t="str">
        <f t="shared" si="340"/>
        <v>atk_1344135</v>
      </c>
      <c r="AP981" s="7" t="s">
        <v>3973</v>
      </c>
      <c r="AQ981" s="7" t="s">
        <v>3992</v>
      </c>
      <c r="AR981" s="7" t="s">
        <v>3975</v>
      </c>
      <c r="AS981" s="7" t="s">
        <v>3976</v>
      </c>
      <c r="AU981" s="7" t="str">
        <f t="shared" si="341"/>
        <v>hp_10828040;atk_1344135;hit_500000;miss_75;cirt_0;cirtSub_-3500</v>
      </c>
    </row>
    <row r="982" spans="1:47" x14ac:dyDescent="0.2">
      <c r="A982" s="8" t="s">
        <v>3508</v>
      </c>
      <c r="B982" s="6" t="s">
        <v>3967</v>
      </c>
      <c r="C982" s="6">
        <v>2152205</v>
      </c>
      <c r="D982" s="6">
        <v>42145752</v>
      </c>
      <c r="E982" s="6" t="str">
        <f t="shared" si="336"/>
        <v>hp_42145752</v>
      </c>
      <c r="F982" s="7" t="s">
        <v>3968</v>
      </c>
      <c r="G982" s="6">
        <v>7644000</v>
      </c>
      <c r="H982" s="7">
        <f t="shared" si="343"/>
        <v>34795792</v>
      </c>
      <c r="I982" s="7" t="str">
        <f t="shared" si="337"/>
        <v>atk_34795792</v>
      </c>
      <c r="J982" s="7" t="s">
        <v>3973</v>
      </c>
      <c r="K982" s="7" t="s">
        <v>4001</v>
      </c>
      <c r="L982" s="7" t="s">
        <v>3975</v>
      </c>
      <c r="M982" s="7" t="s">
        <v>3976</v>
      </c>
      <c r="O982" s="7" t="str">
        <f t="shared" si="338"/>
        <v>hp_42145752;atk_34795792;hit_500000;miss_120;cirt_0;cirtSub_-3500</v>
      </c>
      <c r="V982" s="7" t="str">
        <f t="shared" si="333"/>
        <v>水静市外滩1-2</v>
      </c>
      <c r="W982" s="7">
        <f t="shared" si="324"/>
        <v>1783</v>
      </c>
      <c r="X982" s="9" t="s">
        <v>1341</v>
      </c>
      <c r="Y982" s="9">
        <v>2</v>
      </c>
      <c r="Z982" s="8">
        <f t="shared" si="342"/>
        <v>5228</v>
      </c>
      <c r="AA982" s="6" t="s">
        <v>3967</v>
      </c>
      <c r="AB982" s="6">
        <v>4952650</v>
      </c>
      <c r="AC982" s="6">
        <f t="shared" si="325"/>
        <v>1.55</v>
      </c>
      <c r="AD982" s="6">
        <f t="shared" si="326"/>
        <v>7676607</v>
      </c>
      <c r="AE982" s="6">
        <f t="shared" si="330"/>
        <v>2292619</v>
      </c>
      <c r="AF982" s="6">
        <v>870000</v>
      </c>
      <c r="AG982" s="11">
        <f t="shared" si="328"/>
        <v>10839226</v>
      </c>
      <c r="AH982">
        <f t="shared" si="327"/>
        <v>2.1885709670580398</v>
      </c>
      <c r="AI982" s="53">
        <v>0.7</v>
      </c>
      <c r="AJ982" s="7" t="str">
        <f t="shared" si="335"/>
        <v>hp_10839226</v>
      </c>
      <c r="AK982" s="7" t="s">
        <v>3968</v>
      </c>
      <c r="AL982" s="7">
        <v>878220</v>
      </c>
      <c r="AM982" s="7">
        <f>INT(IF(MOD(Y982,3)=0,INT(AL982*0.55),INT(AL982*0.35)))</f>
        <v>307377</v>
      </c>
      <c r="AN982" s="54">
        <f t="shared" si="339"/>
        <v>1345432</v>
      </c>
      <c r="AO982" s="7" t="str">
        <f t="shared" si="340"/>
        <v>atk_1345432</v>
      </c>
      <c r="AP982" s="7" t="s">
        <v>3973</v>
      </c>
      <c r="AQ982" s="7" t="s">
        <v>3992</v>
      </c>
      <c r="AR982" s="7" t="s">
        <v>3975</v>
      </c>
      <c r="AS982" s="7" t="s">
        <v>3976</v>
      </c>
      <c r="AU982" s="7" t="str">
        <f t="shared" si="341"/>
        <v>hp_10839226;atk_1345432;hit_500000;miss_75;cirt_0;cirtSub_-3500</v>
      </c>
    </row>
    <row r="983" spans="1:47" x14ac:dyDescent="0.2">
      <c r="A983" s="8" t="s">
        <v>3508</v>
      </c>
      <c r="B983" s="6" t="s">
        <v>3967</v>
      </c>
      <c r="C983" s="6">
        <v>2152205</v>
      </c>
      <c r="D983" s="6">
        <v>42215374</v>
      </c>
      <c r="E983" s="6" t="str">
        <f t="shared" si="336"/>
        <v>hp_42215374</v>
      </c>
      <c r="F983" s="7" t="s">
        <v>3968</v>
      </c>
      <c r="G983" s="6">
        <v>7644000</v>
      </c>
      <c r="H983" s="7">
        <f t="shared" si="343"/>
        <v>34795792</v>
      </c>
      <c r="I983" s="7" t="str">
        <f t="shared" si="337"/>
        <v>atk_34795792</v>
      </c>
      <c r="J983" s="7" t="s">
        <v>3973</v>
      </c>
      <c r="K983" s="7" t="s">
        <v>4001</v>
      </c>
      <c r="L983" s="7" t="s">
        <v>3975</v>
      </c>
      <c r="M983" s="7" t="s">
        <v>3976</v>
      </c>
      <c r="O983" s="7" t="str">
        <f t="shared" si="338"/>
        <v>hp_42215374;atk_34795792;hit_500000;miss_120;cirt_0;cirtSub_-3500</v>
      </c>
      <c r="V983" s="7" t="str">
        <f t="shared" si="333"/>
        <v>水静市外滩1-3</v>
      </c>
      <c r="W983" s="7">
        <f t="shared" si="324"/>
        <v>1785</v>
      </c>
      <c r="X983" s="9" t="s">
        <v>1341</v>
      </c>
      <c r="Y983" s="9">
        <v>3</v>
      </c>
      <c r="Z983" s="8">
        <f t="shared" si="342"/>
        <v>5231</v>
      </c>
      <c r="AA983" s="6" t="s">
        <v>3967</v>
      </c>
      <c r="AB983" s="6">
        <v>4959868</v>
      </c>
      <c r="AC983" s="6">
        <f t="shared" si="325"/>
        <v>1.5525</v>
      </c>
      <c r="AD983" s="6">
        <f t="shared" si="326"/>
        <v>7700195</v>
      </c>
      <c r="AE983" s="6">
        <f t="shared" si="330"/>
        <v>2292619</v>
      </c>
      <c r="AF983" s="6">
        <v>870000</v>
      </c>
      <c r="AG983" s="11">
        <f t="shared" si="328"/>
        <v>10862814</v>
      </c>
      <c r="AH983">
        <f t="shared" si="327"/>
        <v>2.1901417537724792</v>
      </c>
      <c r="AI983" s="53">
        <v>0.7</v>
      </c>
      <c r="AJ983" s="7" t="str">
        <f t="shared" si="335"/>
        <v>hp_10862814</v>
      </c>
      <c r="AK983" s="7" t="s">
        <v>3968</v>
      </c>
      <c r="AL983" s="7">
        <v>879440</v>
      </c>
      <c r="AM983" s="7">
        <f>INT(IF(MOD(Y983,3)=0,INT(AL983*0.55),INT(AL983*0.35)))</f>
        <v>483692</v>
      </c>
      <c r="AN983" s="54">
        <f t="shared" si="339"/>
        <v>1348268</v>
      </c>
      <c r="AO983" s="7" t="str">
        <f t="shared" si="340"/>
        <v>atk_1348268</v>
      </c>
      <c r="AP983" s="7" t="s">
        <v>3973</v>
      </c>
      <c r="AQ983" s="7" t="s">
        <v>3992</v>
      </c>
      <c r="AR983" s="7" t="s">
        <v>3975</v>
      </c>
      <c r="AS983" s="7" t="s">
        <v>3976</v>
      </c>
      <c r="AU983" s="7" t="str">
        <f t="shared" si="341"/>
        <v>hp_10862814;atk_1348268;hit_500000;miss_75;cirt_0;cirtSub_-3500</v>
      </c>
    </row>
    <row r="984" spans="1:47" x14ac:dyDescent="0.2">
      <c r="A984" s="8" t="s">
        <v>3509</v>
      </c>
      <c r="B984" s="6" t="s">
        <v>3967</v>
      </c>
      <c r="C984" s="6">
        <v>2167495</v>
      </c>
      <c r="D984" s="6">
        <v>42395956</v>
      </c>
      <c r="E984" s="6" t="str">
        <f t="shared" si="336"/>
        <v>hp_42395956</v>
      </c>
      <c r="F984" s="7" t="s">
        <v>3968</v>
      </c>
      <c r="G984" s="6">
        <v>7699000</v>
      </c>
      <c r="H984" s="7">
        <f t="shared" si="343"/>
        <v>35132955</v>
      </c>
      <c r="I984" s="7" t="str">
        <f t="shared" si="337"/>
        <v>atk_35132955</v>
      </c>
      <c r="J984" s="7" t="s">
        <v>3973</v>
      </c>
      <c r="K984" s="7" t="s">
        <v>4001</v>
      </c>
      <c r="L984" s="7" t="s">
        <v>3975</v>
      </c>
      <c r="M984" s="7" t="s">
        <v>3976</v>
      </c>
      <c r="O984" s="7" t="str">
        <f t="shared" si="338"/>
        <v>hp_42395956;atk_35132955;hit_500000;miss_120;cirt_0;cirtSub_-3500</v>
      </c>
      <c r="V984" s="7" t="str">
        <f t="shared" si="333"/>
        <v>水静市外滩1-4</v>
      </c>
      <c r="W984" s="7">
        <f t="shared" si="324"/>
        <v>1787</v>
      </c>
      <c r="X984" s="9" t="s">
        <v>1341</v>
      </c>
      <c r="Y984" s="9">
        <v>4</v>
      </c>
      <c r="Z984" s="8">
        <f t="shared" si="342"/>
        <v>5235</v>
      </c>
      <c r="AA984" s="6" t="s">
        <v>3967</v>
      </c>
      <c r="AB984" s="6">
        <v>4967086</v>
      </c>
      <c r="AC984" s="6">
        <f t="shared" si="325"/>
        <v>1.5525</v>
      </c>
      <c r="AD984" s="6">
        <f t="shared" si="326"/>
        <v>7711401</v>
      </c>
      <c r="AE984" s="6">
        <f t="shared" si="330"/>
        <v>2292619</v>
      </c>
      <c r="AF984" s="6">
        <v>870000</v>
      </c>
      <c r="AG984" s="11">
        <f t="shared" si="328"/>
        <v>10874020</v>
      </c>
      <c r="AH984">
        <f t="shared" si="327"/>
        <v>2.1892151655920595</v>
      </c>
      <c r="AI984" s="53">
        <v>0.7</v>
      </c>
      <c r="AJ984" s="7" t="str">
        <f t="shared" si="335"/>
        <v>hp_10874020</v>
      </c>
      <c r="AK984" s="7" t="s">
        <v>3968</v>
      </c>
      <c r="AL984" s="7">
        <v>880660</v>
      </c>
      <c r="AM984" s="7">
        <f>INT(IF(MOD(Y984,3)=0,INT(AL984*0.55),INT(AL984*0.35)))</f>
        <v>308231</v>
      </c>
      <c r="AN984" s="54">
        <f t="shared" si="339"/>
        <v>1349567</v>
      </c>
      <c r="AO984" s="7" t="str">
        <f t="shared" si="340"/>
        <v>atk_1349567</v>
      </c>
      <c r="AP984" s="7" t="s">
        <v>3973</v>
      </c>
      <c r="AQ984" s="7" t="s">
        <v>3992</v>
      </c>
      <c r="AR984" s="7" t="s">
        <v>3975</v>
      </c>
      <c r="AS984" s="7" t="s">
        <v>3976</v>
      </c>
      <c r="AU984" s="7" t="str">
        <f t="shared" si="341"/>
        <v>hp_10874020;atk_1349567;hit_500000;miss_75;cirt_0;cirtSub_-3500</v>
      </c>
    </row>
    <row r="985" spans="1:47" x14ac:dyDescent="0.2">
      <c r="A985" s="8" t="s">
        <v>3509</v>
      </c>
      <c r="B985" s="6" t="s">
        <v>3967</v>
      </c>
      <c r="C985" s="6">
        <v>2167495</v>
      </c>
      <c r="D985" s="6">
        <v>42465785</v>
      </c>
      <c r="E985" s="6" t="str">
        <f t="shared" si="336"/>
        <v>hp_42465785</v>
      </c>
      <c r="F985" s="7" t="s">
        <v>3968</v>
      </c>
      <c r="G985" s="6">
        <v>7699000</v>
      </c>
      <c r="H985" s="7">
        <f t="shared" si="343"/>
        <v>35132955</v>
      </c>
      <c r="I985" s="7" t="str">
        <f t="shared" si="337"/>
        <v>atk_35132955</v>
      </c>
      <c r="J985" s="7" t="s">
        <v>3973</v>
      </c>
      <c r="K985" s="7" t="s">
        <v>4001</v>
      </c>
      <c r="L985" s="7" t="s">
        <v>3975</v>
      </c>
      <c r="M985" s="7" t="s">
        <v>3976</v>
      </c>
      <c r="O985" s="7" t="str">
        <f t="shared" si="338"/>
        <v>hp_42465785;atk_35132955;hit_500000;miss_120;cirt_0;cirtSub_-3500</v>
      </c>
      <c r="V985" s="7" t="str">
        <f t="shared" si="333"/>
        <v>水静市外滩1-5</v>
      </c>
      <c r="W985" s="7">
        <f t="shared" si="324"/>
        <v>1789</v>
      </c>
      <c r="X985" s="9" t="s">
        <v>1341</v>
      </c>
      <c r="Y985" s="9">
        <v>5</v>
      </c>
      <c r="Z985" s="8">
        <f t="shared" si="342"/>
        <v>5240</v>
      </c>
      <c r="AA985" s="6" t="s">
        <v>3967</v>
      </c>
      <c r="AB985" s="6">
        <v>4974306</v>
      </c>
      <c r="AC985" s="6">
        <f t="shared" si="325"/>
        <v>1.5525</v>
      </c>
      <c r="AD985" s="6">
        <f t="shared" si="326"/>
        <v>7722610</v>
      </c>
      <c r="AE985" s="6">
        <f t="shared" si="330"/>
        <v>2292619</v>
      </c>
      <c r="AF985" s="6">
        <v>870000</v>
      </c>
      <c r="AG985" s="11">
        <f t="shared" si="328"/>
        <v>10885229</v>
      </c>
      <c r="AH985">
        <f t="shared" si="327"/>
        <v>2.188290989738066</v>
      </c>
      <c r="AI985" s="53">
        <v>0.7</v>
      </c>
      <c r="AJ985" s="7" t="str">
        <f t="shared" si="335"/>
        <v>hp_10885229</v>
      </c>
      <c r="AK985" s="7" t="s">
        <v>3968</v>
      </c>
      <c r="AL985" s="7">
        <v>881880</v>
      </c>
      <c r="AM985" s="7">
        <f>INT(IF(MOD(Y985,3)=0,INT(AL985*0.55),INT(AL985*0.35)))</f>
        <v>308658</v>
      </c>
      <c r="AN985" s="54">
        <f t="shared" si="339"/>
        <v>1350867</v>
      </c>
      <c r="AO985" s="7" t="str">
        <f t="shared" si="340"/>
        <v>atk_1350867</v>
      </c>
      <c r="AP985" s="7" t="s">
        <v>3973</v>
      </c>
      <c r="AQ985" s="7" t="s">
        <v>3992</v>
      </c>
      <c r="AR985" s="7" t="s">
        <v>3975</v>
      </c>
      <c r="AS985" s="7" t="s">
        <v>3976</v>
      </c>
      <c r="AU985" s="7" t="str">
        <f t="shared" si="341"/>
        <v>hp_10885229;atk_1350867;hit_500000;miss_75;cirt_0;cirtSub_-3500</v>
      </c>
    </row>
    <row r="986" spans="1:47" x14ac:dyDescent="0.2">
      <c r="A986" s="8" t="s">
        <v>3509</v>
      </c>
      <c r="B986" s="6" t="s">
        <v>3967</v>
      </c>
      <c r="C986" s="6">
        <v>2167495</v>
      </c>
      <c r="D986" s="6">
        <v>42535687</v>
      </c>
      <c r="E986" s="6" t="str">
        <f t="shared" si="336"/>
        <v>hp_42535687</v>
      </c>
      <c r="F986" s="7" t="s">
        <v>3968</v>
      </c>
      <c r="G986" s="6">
        <v>7699000</v>
      </c>
      <c r="H986" s="7">
        <f t="shared" si="343"/>
        <v>35132955</v>
      </c>
      <c r="I986" s="7" t="str">
        <f t="shared" si="337"/>
        <v>atk_35132955</v>
      </c>
      <c r="J986" s="7" t="s">
        <v>3973</v>
      </c>
      <c r="K986" s="7" t="s">
        <v>4001</v>
      </c>
      <c r="L986" s="7" t="s">
        <v>3975</v>
      </c>
      <c r="M986" s="7" t="s">
        <v>3976</v>
      </c>
      <c r="O986" s="7" t="str">
        <f t="shared" si="338"/>
        <v>hp_42535687;atk_35132955;hit_500000;miss_120;cirt_0;cirtSub_-3500</v>
      </c>
      <c r="V986" s="7" t="str">
        <f t="shared" si="333"/>
        <v>水静市外滩1-6</v>
      </c>
      <c r="W986" s="7">
        <f t="shared" si="324"/>
        <v>1791</v>
      </c>
      <c r="X986" s="9" t="s">
        <v>1341</v>
      </c>
      <c r="Y986" s="9">
        <v>6</v>
      </c>
      <c r="Z986" s="8">
        <f t="shared" si="342"/>
        <v>5246</v>
      </c>
      <c r="AA986" s="6" t="s">
        <v>3967</v>
      </c>
      <c r="AB986" s="6">
        <v>4981527</v>
      </c>
      <c r="AC986" s="6">
        <f t="shared" si="325"/>
        <v>1.5549999999999999</v>
      </c>
      <c r="AD986" s="6">
        <f t="shared" si="326"/>
        <v>7746274</v>
      </c>
      <c r="AE986" s="6">
        <f t="shared" si="330"/>
        <v>2292619</v>
      </c>
      <c r="AF986" s="6">
        <v>870000</v>
      </c>
      <c r="AG986" s="11">
        <f t="shared" si="328"/>
        <v>10908893</v>
      </c>
      <c r="AH986">
        <f t="shared" si="327"/>
        <v>2.1898692910828346</v>
      </c>
      <c r="AI986" s="53">
        <v>0.7</v>
      </c>
      <c r="AJ986" s="7" t="str">
        <f t="shared" si="335"/>
        <v>hp_10908893</v>
      </c>
      <c r="AK986" s="7" t="s">
        <v>3968</v>
      </c>
      <c r="AL986" s="7">
        <v>883100</v>
      </c>
      <c r="AM986" s="7">
        <f>INT(IF(MOD(Y986,3)=0,INT(AL986*0.55),INT(AL986*0.35)))</f>
        <v>485705</v>
      </c>
      <c r="AN986" s="54">
        <f t="shared" si="339"/>
        <v>1353711</v>
      </c>
      <c r="AO986" s="7" t="str">
        <f t="shared" si="340"/>
        <v>atk_1353711</v>
      </c>
      <c r="AP986" s="7" t="s">
        <v>3973</v>
      </c>
      <c r="AQ986" s="7" t="s">
        <v>3992</v>
      </c>
      <c r="AR986" s="7" t="s">
        <v>3975</v>
      </c>
      <c r="AS986" s="7" t="s">
        <v>3976</v>
      </c>
      <c r="AU986" s="7" t="str">
        <f t="shared" si="341"/>
        <v>hp_10908893;atk_1353711;hit_500000;miss_75;cirt_0;cirtSub_-3500</v>
      </c>
    </row>
    <row r="987" spans="1:47" x14ac:dyDescent="0.2">
      <c r="A987" s="8" t="s">
        <v>3510</v>
      </c>
      <c r="B987" s="6" t="s">
        <v>3967</v>
      </c>
      <c r="C987" s="6">
        <v>2182785</v>
      </c>
      <c r="D987" s="6">
        <v>42717016</v>
      </c>
      <c r="E987" s="6" t="str">
        <f t="shared" si="336"/>
        <v>hp_42717016</v>
      </c>
      <c r="F987" s="7" t="s">
        <v>3968</v>
      </c>
      <c r="G987" s="6">
        <v>7754000</v>
      </c>
      <c r="H987" s="7">
        <f t="shared" si="343"/>
        <v>35471387</v>
      </c>
      <c r="I987" s="7" t="str">
        <f t="shared" si="337"/>
        <v>atk_35471387</v>
      </c>
      <c r="J987" s="7" t="s">
        <v>3973</v>
      </c>
      <c r="K987" s="7" t="s">
        <v>4001</v>
      </c>
      <c r="L987" s="7" t="s">
        <v>3975</v>
      </c>
      <c r="M987" s="7" t="s">
        <v>3976</v>
      </c>
      <c r="O987" s="7" t="str">
        <f t="shared" si="338"/>
        <v>hp_42717016;atk_35471387;hit_500000;miss_120;cirt_0;cirtSub_-3500</v>
      </c>
      <c r="V987" s="7" t="str">
        <f t="shared" si="333"/>
        <v>水静市外滩1-7</v>
      </c>
      <c r="W987" s="7">
        <f t="shared" si="324"/>
        <v>1793</v>
      </c>
      <c r="X987" s="9" t="s">
        <v>1341</v>
      </c>
      <c r="Y987" s="9">
        <v>7</v>
      </c>
      <c r="Z987" s="8">
        <f t="shared" si="342"/>
        <v>5253</v>
      </c>
      <c r="AA987" s="6" t="s">
        <v>3967</v>
      </c>
      <c r="AB987" s="6">
        <v>4988748</v>
      </c>
      <c r="AC987" s="6">
        <f t="shared" si="325"/>
        <v>1.5549999999999999</v>
      </c>
      <c r="AD987" s="6">
        <f t="shared" si="326"/>
        <v>7757503</v>
      </c>
      <c r="AE987" s="6">
        <f t="shared" si="330"/>
        <v>2292619</v>
      </c>
      <c r="AF987" s="6">
        <v>870000</v>
      </c>
      <c r="AG987" s="11">
        <f t="shared" si="328"/>
        <v>10920122</v>
      </c>
      <c r="AH987">
        <f t="shared" si="327"/>
        <v>2.1889504140116918</v>
      </c>
      <c r="AI987" s="53">
        <v>0.7</v>
      </c>
      <c r="AJ987" s="7" t="str">
        <f t="shared" si="335"/>
        <v>hp_10920122</v>
      </c>
      <c r="AK987" s="7" t="s">
        <v>3968</v>
      </c>
      <c r="AL987" s="7">
        <v>884320</v>
      </c>
      <c r="AM987" s="7">
        <f>INT(IF(MOD(Y987,3)=0,INT(AL987*0.55),INT(AL987*0.35)))</f>
        <v>309512</v>
      </c>
      <c r="AN987" s="54">
        <f t="shared" si="339"/>
        <v>1355012</v>
      </c>
      <c r="AO987" s="7" t="str">
        <f t="shared" si="340"/>
        <v>atk_1355012</v>
      </c>
      <c r="AP987" s="7" t="s">
        <v>3973</v>
      </c>
      <c r="AQ987" s="7" t="s">
        <v>3992</v>
      </c>
      <c r="AR987" s="7" t="s">
        <v>3975</v>
      </c>
      <c r="AS987" s="7" t="s">
        <v>3976</v>
      </c>
      <c r="AU987" s="7" t="str">
        <f t="shared" si="341"/>
        <v>hp_10920122;atk_1355012;hit_500000;miss_75;cirt_0;cirtSub_-3500</v>
      </c>
    </row>
    <row r="988" spans="1:47" x14ac:dyDescent="0.2">
      <c r="A988" s="8" t="s">
        <v>3510</v>
      </c>
      <c r="B988" s="6" t="s">
        <v>3967</v>
      </c>
      <c r="C988" s="6">
        <v>2182785</v>
      </c>
      <c r="D988" s="6">
        <v>42787118</v>
      </c>
      <c r="E988" s="6" t="str">
        <f t="shared" si="336"/>
        <v>hp_42787118</v>
      </c>
      <c r="F988" s="7" t="s">
        <v>3968</v>
      </c>
      <c r="G988" s="6">
        <v>7754000</v>
      </c>
      <c r="H988" s="7">
        <f t="shared" si="343"/>
        <v>35471387</v>
      </c>
      <c r="I988" s="7" t="str">
        <f t="shared" si="337"/>
        <v>atk_35471387</v>
      </c>
      <c r="J988" s="7" t="s">
        <v>3973</v>
      </c>
      <c r="K988" s="7" t="s">
        <v>4001</v>
      </c>
      <c r="L988" s="7" t="s">
        <v>3975</v>
      </c>
      <c r="M988" s="7" t="s">
        <v>3976</v>
      </c>
      <c r="O988" s="7" t="str">
        <f t="shared" si="338"/>
        <v>hp_42787118;atk_35471387;hit_500000;miss_120;cirt_0;cirtSub_-3500</v>
      </c>
      <c r="V988" s="7" t="str">
        <f t="shared" si="333"/>
        <v>水静市外滩1-8</v>
      </c>
      <c r="W988" s="7">
        <f t="shared" si="324"/>
        <v>1795</v>
      </c>
      <c r="X988" s="9" t="s">
        <v>1341</v>
      </c>
      <c r="Y988" s="9">
        <v>8</v>
      </c>
      <c r="Z988" s="8">
        <f t="shared" si="342"/>
        <v>5261</v>
      </c>
      <c r="AA988" s="6" t="s">
        <v>3967</v>
      </c>
      <c r="AB988" s="6">
        <v>4995971</v>
      </c>
      <c r="AC988" s="6">
        <f t="shared" si="325"/>
        <v>1.5549999999999999</v>
      </c>
      <c r="AD988" s="6">
        <f t="shared" si="326"/>
        <v>7768734</v>
      </c>
      <c r="AE988" s="6">
        <f t="shared" si="330"/>
        <v>2292619</v>
      </c>
      <c r="AF988" s="6">
        <v>870000</v>
      </c>
      <c r="AG988" s="11">
        <f t="shared" si="328"/>
        <v>10931353</v>
      </c>
      <c r="AH988">
        <f t="shared" si="327"/>
        <v>2.1880337175696174</v>
      </c>
      <c r="AI988" s="53">
        <v>0.7</v>
      </c>
      <c r="AJ988" s="7" t="str">
        <f t="shared" si="335"/>
        <v>hp_10931353</v>
      </c>
      <c r="AK988" s="7" t="s">
        <v>3968</v>
      </c>
      <c r="AL988" s="7">
        <v>885540</v>
      </c>
      <c r="AM988" s="7">
        <f>INT(IF(MOD(Y988,3)=0,INT(AL988*0.55),INT(AL988*0.35)))</f>
        <v>309939</v>
      </c>
      <c r="AN988" s="54">
        <f t="shared" si="339"/>
        <v>1356313</v>
      </c>
      <c r="AO988" s="7" t="str">
        <f t="shared" si="340"/>
        <v>atk_1356313</v>
      </c>
      <c r="AP988" s="7" t="s">
        <v>3973</v>
      </c>
      <c r="AQ988" s="7" t="s">
        <v>3992</v>
      </c>
      <c r="AR988" s="7" t="s">
        <v>3975</v>
      </c>
      <c r="AS988" s="7" t="s">
        <v>3976</v>
      </c>
      <c r="AU988" s="7" t="str">
        <f t="shared" si="341"/>
        <v>hp_10931353;atk_1356313;hit_500000;miss_75;cirt_0;cirtSub_-3500</v>
      </c>
    </row>
    <row r="989" spans="1:47" x14ac:dyDescent="0.2">
      <c r="A989" s="8" t="s">
        <v>3510</v>
      </c>
      <c r="B989" s="6" t="s">
        <v>3967</v>
      </c>
      <c r="C989" s="6">
        <v>2182785</v>
      </c>
      <c r="D989" s="6">
        <v>42857296</v>
      </c>
      <c r="E989" s="6" t="str">
        <f t="shared" si="336"/>
        <v>hp_42857296</v>
      </c>
      <c r="F989" s="7" t="s">
        <v>3968</v>
      </c>
      <c r="G989" s="6">
        <v>7754000</v>
      </c>
      <c r="H989" s="7">
        <f t="shared" si="343"/>
        <v>35471387</v>
      </c>
      <c r="I989" s="7" t="str">
        <f t="shared" si="337"/>
        <v>atk_35471387</v>
      </c>
      <c r="J989" s="7" t="s">
        <v>3973</v>
      </c>
      <c r="K989" s="7" t="s">
        <v>4001</v>
      </c>
      <c r="L989" s="7" t="s">
        <v>3975</v>
      </c>
      <c r="M989" s="7" t="s">
        <v>3976</v>
      </c>
      <c r="O989" s="7" t="str">
        <f t="shared" si="338"/>
        <v>hp_42857296;atk_35471387;hit_500000;miss_120;cirt_0;cirtSub_-3500</v>
      </c>
      <c r="V989" s="7" t="str">
        <f t="shared" si="333"/>
        <v>水静市外滩1-9</v>
      </c>
      <c r="W989" s="7">
        <f t="shared" ref="W989:W1052" si="346">W988+2</f>
        <v>1797</v>
      </c>
      <c r="X989" s="9" t="s">
        <v>1341</v>
      </c>
      <c r="Y989" s="9">
        <v>9</v>
      </c>
      <c r="Z989" s="8">
        <f t="shared" si="342"/>
        <v>5270</v>
      </c>
      <c r="AA989" s="6" t="s">
        <v>3967</v>
      </c>
      <c r="AB989" s="6">
        <v>5003194</v>
      </c>
      <c r="AC989" s="6">
        <f t="shared" si="325"/>
        <v>1.5575000000000001</v>
      </c>
      <c r="AD989" s="6">
        <f t="shared" si="326"/>
        <v>7792474</v>
      </c>
      <c r="AE989" s="6">
        <f t="shared" si="330"/>
        <v>2292619</v>
      </c>
      <c r="AF989" s="6">
        <v>870000</v>
      </c>
      <c r="AG989" s="11">
        <f t="shared" si="328"/>
        <v>10955093</v>
      </c>
      <c r="AH989">
        <f t="shared" si="327"/>
        <v>2.1896198708265162</v>
      </c>
      <c r="AI989" s="53">
        <v>0.7</v>
      </c>
      <c r="AJ989" s="7" t="str">
        <f t="shared" si="335"/>
        <v>hp_10955093</v>
      </c>
      <c r="AK989" s="7" t="s">
        <v>3968</v>
      </c>
      <c r="AL989" s="7">
        <v>886760</v>
      </c>
      <c r="AM989" s="7">
        <f>INT(IF(MOD(Y989,3)=0,INT(AL989*0.55),INT(AL989*0.35)))</f>
        <v>487718</v>
      </c>
      <c r="AN989" s="54">
        <f t="shared" si="339"/>
        <v>1359167</v>
      </c>
      <c r="AO989" s="7" t="str">
        <f t="shared" si="340"/>
        <v>atk_1359167</v>
      </c>
      <c r="AP989" s="7" t="s">
        <v>3973</v>
      </c>
      <c r="AQ989" s="7" t="s">
        <v>3992</v>
      </c>
      <c r="AR989" s="7" t="s">
        <v>3975</v>
      </c>
      <c r="AS989" s="7" t="s">
        <v>3976</v>
      </c>
      <c r="AU989" s="7" t="str">
        <f t="shared" si="341"/>
        <v>hp_10955093;atk_1359167;hit_500000;miss_75;cirt_0;cirtSub_-3500</v>
      </c>
    </row>
    <row r="990" spans="1:47" s="12" customFormat="1" x14ac:dyDescent="0.2">
      <c r="A990" s="8" t="s">
        <v>5507</v>
      </c>
      <c r="B990" s="6" t="s">
        <v>3967</v>
      </c>
      <c r="C990" s="6">
        <v>2198075</v>
      </c>
      <c r="D990" s="6">
        <v>43039353</v>
      </c>
      <c r="E990" s="6" t="str">
        <f t="shared" si="336"/>
        <v>hp_43039353</v>
      </c>
      <c r="F990" s="7" t="s">
        <v>3968</v>
      </c>
      <c r="G990" s="6">
        <v>7809000</v>
      </c>
      <c r="H990" s="7">
        <f t="shared" si="343"/>
        <v>35811092</v>
      </c>
      <c r="I990" s="7" t="str">
        <f t="shared" si="337"/>
        <v>atk_35811092</v>
      </c>
      <c r="J990" s="7" t="s">
        <v>3973</v>
      </c>
      <c r="K990" s="7" t="s">
        <v>4001</v>
      </c>
      <c r="L990" s="7" t="s">
        <v>3975</v>
      </c>
      <c r="M990" s="7" t="s">
        <v>3976</v>
      </c>
      <c r="N990" s="7"/>
      <c r="O990" s="7" t="str">
        <f t="shared" si="338"/>
        <v>hp_43039353;atk_35811092;hit_500000;miss_120;cirt_0;cirtSub_-3500</v>
      </c>
      <c r="P990" s="7"/>
      <c r="Q990" s="7"/>
      <c r="R990" s="7"/>
      <c r="S990" s="7"/>
      <c r="T990" s="7"/>
      <c r="V990" s="12" t="str">
        <f t="shared" si="333"/>
        <v>水静市外滩1-10</v>
      </c>
      <c r="W990" s="12">
        <f t="shared" si="346"/>
        <v>1799</v>
      </c>
      <c r="X990" s="5" t="s">
        <v>1341</v>
      </c>
      <c r="Y990" s="5">
        <v>10</v>
      </c>
      <c r="Z990" s="5">
        <f t="shared" si="342"/>
        <v>5280</v>
      </c>
      <c r="AA990" s="11" t="s">
        <v>3967</v>
      </c>
      <c r="AB990" s="11">
        <v>5010419</v>
      </c>
      <c r="AC990" s="11">
        <f t="shared" si="325"/>
        <v>1.5575000000000001</v>
      </c>
      <c r="AD990" s="11">
        <f t="shared" si="326"/>
        <v>7803727</v>
      </c>
      <c r="AE990" s="6">
        <f t="shared" si="330"/>
        <v>2292619</v>
      </c>
      <c r="AF990" s="11">
        <v>870000</v>
      </c>
      <c r="AG990" s="11">
        <f t="shared" si="328"/>
        <v>10966346</v>
      </c>
      <c r="AH990">
        <f t="shared" si="327"/>
        <v>2.1887083694996368</v>
      </c>
      <c r="AI990" s="53">
        <v>0.7</v>
      </c>
      <c r="AJ990" s="7" t="str">
        <f t="shared" si="335"/>
        <v>hp_10966346</v>
      </c>
      <c r="AK990" s="12" t="s">
        <v>3968</v>
      </c>
      <c r="AL990" s="12">
        <v>887980</v>
      </c>
      <c r="AM990" s="7">
        <f>INT(IF(MOD(Y990,3)=0,INT(AL990*0.55),INT(AL990*0.35)))</f>
        <v>310793</v>
      </c>
      <c r="AN990" s="54">
        <f t="shared" si="339"/>
        <v>1360470</v>
      </c>
      <c r="AO990" s="7" t="str">
        <f t="shared" si="340"/>
        <v>atk_1360470</v>
      </c>
      <c r="AP990" s="12" t="s">
        <v>3973</v>
      </c>
      <c r="AQ990" s="12" t="s">
        <v>3992</v>
      </c>
      <c r="AR990" s="12" t="s">
        <v>3975</v>
      </c>
      <c r="AS990" s="12" t="s">
        <v>3976</v>
      </c>
      <c r="AU990" s="12" t="str">
        <f t="shared" si="341"/>
        <v>hp_10966346;atk_1360470;hit_500000;miss_75;cirt_0;cirtSub_-3500</v>
      </c>
    </row>
    <row r="991" spans="1:47" x14ac:dyDescent="0.2">
      <c r="A991" s="8" t="s">
        <v>5507</v>
      </c>
      <c r="B991" s="6" t="s">
        <v>3967</v>
      </c>
      <c r="C991" s="6">
        <v>2198075</v>
      </c>
      <c r="D991" s="6">
        <v>43109729</v>
      </c>
      <c r="E991" s="6" t="str">
        <f t="shared" si="336"/>
        <v>hp_43109729</v>
      </c>
      <c r="F991" s="7" t="s">
        <v>3968</v>
      </c>
      <c r="G991" s="6">
        <v>7809000</v>
      </c>
      <c r="H991" s="7">
        <f t="shared" si="343"/>
        <v>35811092</v>
      </c>
      <c r="I991" s="7" t="str">
        <f t="shared" si="337"/>
        <v>atk_35811092</v>
      </c>
      <c r="J991" s="7" t="s">
        <v>3973</v>
      </c>
      <c r="K991" s="7" t="s">
        <v>4001</v>
      </c>
      <c r="L991" s="7" t="s">
        <v>3975</v>
      </c>
      <c r="M991" s="7" t="s">
        <v>3976</v>
      </c>
      <c r="O991" s="7" t="str">
        <f t="shared" si="338"/>
        <v>hp_43109729;atk_35811092;hit_500000;miss_120;cirt_0;cirtSub_-3500</v>
      </c>
      <c r="V991" s="7" t="str">
        <f t="shared" si="333"/>
        <v>水静市外滩2-1</v>
      </c>
      <c r="W991" s="7">
        <f t="shared" si="346"/>
        <v>1801</v>
      </c>
      <c r="X991" s="9" t="s">
        <v>1342</v>
      </c>
      <c r="Y991" s="9">
        <v>1</v>
      </c>
      <c r="Z991" s="8">
        <f t="shared" si="342"/>
        <v>5281</v>
      </c>
      <c r="AA991" s="6" t="s">
        <v>3967</v>
      </c>
      <c r="AB991" s="6">
        <v>5017644</v>
      </c>
      <c r="AC991" s="6">
        <f t="shared" ref="AC991:AC1054" si="347">0.6+INT((Z991-1)/55)*0.01+INT(Y991/3)*0.0025</f>
        <v>1.56</v>
      </c>
      <c r="AD991" s="6">
        <f t="shared" ref="AD991:AD1054" si="348">INT(AB991*AC991)</f>
        <v>7827524</v>
      </c>
      <c r="AE991" s="6">
        <f t="shared" ref="AE991" si="349">IF(MOD(Y991,1)=0,INT(AD990*0.3),0)</f>
        <v>2341118</v>
      </c>
      <c r="AF991" s="6">
        <v>870000</v>
      </c>
      <c r="AG991" s="11">
        <f t="shared" si="328"/>
        <v>11038642</v>
      </c>
      <c r="AH991">
        <f t="shared" si="327"/>
        <v>2.1999651629330419</v>
      </c>
      <c r="AI991" s="53">
        <v>0.7</v>
      </c>
      <c r="AJ991" s="7" t="str">
        <f t="shared" si="335"/>
        <v>hp_11038642</v>
      </c>
      <c r="AK991" s="7" t="s">
        <v>3968</v>
      </c>
      <c r="AL991" s="7">
        <v>889200</v>
      </c>
      <c r="AM991" s="7">
        <f>INT(IF(MOD(Y991,3)=0,INT(AL991*0.55),INT(AL991*0.35)))</f>
        <v>311220</v>
      </c>
      <c r="AN991" s="54">
        <f t="shared" si="339"/>
        <v>1369346</v>
      </c>
      <c r="AO991" s="7" t="str">
        <f t="shared" si="340"/>
        <v>atk_1369346</v>
      </c>
      <c r="AP991" s="7" t="s">
        <v>3973</v>
      </c>
      <c r="AQ991" s="7" t="s">
        <v>3992</v>
      </c>
      <c r="AR991" s="7" t="s">
        <v>3975</v>
      </c>
      <c r="AS991" s="7" t="s">
        <v>3976</v>
      </c>
      <c r="AU991" s="7" t="str">
        <f t="shared" si="341"/>
        <v>hp_11038642;atk_1369346;hit_500000;miss_75;cirt_0;cirtSub_-3500</v>
      </c>
    </row>
    <row r="992" spans="1:47" x14ac:dyDescent="0.2">
      <c r="A992" s="8" t="s">
        <v>5507</v>
      </c>
      <c r="B992" s="6" t="s">
        <v>3967</v>
      </c>
      <c r="C992" s="6">
        <v>2198075</v>
      </c>
      <c r="D992" s="6">
        <v>43180181</v>
      </c>
      <c r="E992" s="6" t="str">
        <f t="shared" si="336"/>
        <v>hp_43180181</v>
      </c>
      <c r="F992" s="7" t="s">
        <v>3968</v>
      </c>
      <c r="G992" s="6">
        <v>7809000</v>
      </c>
      <c r="H992" s="7">
        <f t="shared" si="343"/>
        <v>35811092</v>
      </c>
      <c r="I992" s="7" t="str">
        <f t="shared" si="337"/>
        <v>atk_35811092</v>
      </c>
      <c r="J992" s="7" t="s">
        <v>3973</v>
      </c>
      <c r="K992" s="7" t="s">
        <v>4001</v>
      </c>
      <c r="L992" s="7" t="s">
        <v>3975</v>
      </c>
      <c r="M992" s="7" t="s">
        <v>3976</v>
      </c>
      <c r="O992" s="7" t="str">
        <f t="shared" si="338"/>
        <v>hp_43180181;atk_35811092;hit_500000;miss_120;cirt_0;cirtSub_-3500</v>
      </c>
      <c r="V992" s="7" t="str">
        <f t="shared" si="333"/>
        <v>水静市外滩2-2</v>
      </c>
      <c r="W992" s="7">
        <f t="shared" si="346"/>
        <v>1803</v>
      </c>
      <c r="X992" s="9" t="s">
        <v>1342</v>
      </c>
      <c r="Y992" s="9">
        <v>2</v>
      </c>
      <c r="Z992" s="8">
        <f t="shared" si="342"/>
        <v>5283</v>
      </c>
      <c r="AA992" s="6" t="s">
        <v>3967</v>
      </c>
      <c r="AB992" s="6">
        <v>5024870</v>
      </c>
      <c r="AC992" s="6">
        <f t="shared" si="347"/>
        <v>1.56</v>
      </c>
      <c r="AD992" s="6">
        <f t="shared" si="348"/>
        <v>7838797</v>
      </c>
      <c r="AE992" s="6">
        <f t="shared" si="330"/>
        <v>2341118</v>
      </c>
      <c r="AF992" s="6">
        <v>870000</v>
      </c>
      <c r="AG992" s="11">
        <f t="shared" si="328"/>
        <v>11049915</v>
      </c>
      <c r="AH992">
        <f t="shared" ref="AH992:AH1055" si="350">AG992/AB992</f>
        <v>2.1990449504166278</v>
      </c>
      <c r="AI992" s="53">
        <v>0.7</v>
      </c>
      <c r="AJ992" s="7" t="str">
        <f t="shared" si="335"/>
        <v>hp_11049915</v>
      </c>
      <c r="AK992" s="7" t="s">
        <v>3968</v>
      </c>
      <c r="AL992" s="7">
        <v>890420</v>
      </c>
      <c r="AM992" s="7">
        <f>INT(IF(MOD(Y992,3)=0,INT(AL992*0.55),INT(AL992*0.35)))</f>
        <v>311647</v>
      </c>
      <c r="AN992" s="54">
        <f t="shared" si="339"/>
        <v>1370651</v>
      </c>
      <c r="AO992" s="7" t="str">
        <f t="shared" si="340"/>
        <v>atk_1370651</v>
      </c>
      <c r="AP992" s="7" t="s">
        <v>3973</v>
      </c>
      <c r="AQ992" s="7" t="s">
        <v>3992</v>
      </c>
      <c r="AR992" s="7" t="s">
        <v>3975</v>
      </c>
      <c r="AS992" s="7" t="s">
        <v>3976</v>
      </c>
      <c r="AU992" s="7" t="str">
        <f t="shared" si="341"/>
        <v>hp_11049915;atk_1370651;hit_500000;miss_75;cirt_0;cirtSub_-3500</v>
      </c>
    </row>
    <row r="993" spans="1:47" x14ac:dyDescent="0.2">
      <c r="A993" s="8" t="s">
        <v>5508</v>
      </c>
      <c r="B993" s="6" t="s">
        <v>3967</v>
      </c>
      <c r="C993" s="6">
        <v>2213365</v>
      </c>
      <c r="D993" s="6">
        <v>43362976</v>
      </c>
      <c r="E993" s="6" t="str">
        <f t="shared" si="336"/>
        <v>hp_43362976</v>
      </c>
      <c r="F993" s="7" t="s">
        <v>3968</v>
      </c>
      <c r="G993" s="6">
        <v>7864000</v>
      </c>
      <c r="H993" s="7">
        <f t="shared" si="343"/>
        <v>36152067</v>
      </c>
      <c r="I993" s="7" t="str">
        <f t="shared" si="337"/>
        <v>atk_36152067</v>
      </c>
      <c r="J993" s="7" t="s">
        <v>3973</v>
      </c>
      <c r="K993" s="7" t="s">
        <v>4001</v>
      </c>
      <c r="L993" s="7" t="s">
        <v>3975</v>
      </c>
      <c r="M993" s="7" t="s">
        <v>3976</v>
      </c>
      <c r="O993" s="7" t="str">
        <f t="shared" si="338"/>
        <v>hp_43362976;atk_36152067;hit_500000;miss_120;cirt_0;cirtSub_-3500</v>
      </c>
      <c r="V993" s="7" t="str">
        <f t="shared" si="333"/>
        <v>水静市外滩2-3</v>
      </c>
      <c r="W993" s="7">
        <f t="shared" si="346"/>
        <v>1805</v>
      </c>
      <c r="X993" s="9" t="s">
        <v>1342</v>
      </c>
      <c r="Y993" s="9">
        <v>3</v>
      </c>
      <c r="Z993" s="8">
        <f t="shared" si="342"/>
        <v>5286</v>
      </c>
      <c r="AA993" s="6" t="s">
        <v>3967</v>
      </c>
      <c r="AB993" s="6">
        <v>5032097</v>
      </c>
      <c r="AC993" s="6">
        <f t="shared" si="347"/>
        <v>1.5625</v>
      </c>
      <c r="AD993" s="6">
        <f t="shared" si="348"/>
        <v>7862651</v>
      </c>
      <c r="AE993" s="6">
        <f t="shared" si="330"/>
        <v>2341118</v>
      </c>
      <c r="AF993" s="6">
        <v>870000</v>
      </c>
      <c r="AG993" s="11">
        <f t="shared" ref="AG993:AG1056" si="351">INT(AD993*1)+AF993+AE993</f>
        <v>11073769</v>
      </c>
      <c r="AH993">
        <f t="shared" si="350"/>
        <v>2.2006270944300161</v>
      </c>
      <c r="AI993" s="53">
        <v>0.7</v>
      </c>
      <c r="AJ993" s="7" t="str">
        <f t="shared" si="335"/>
        <v>hp_11073769</v>
      </c>
      <c r="AK993" s="7" t="s">
        <v>3968</v>
      </c>
      <c r="AL993" s="7">
        <v>891640</v>
      </c>
      <c r="AM993" s="7">
        <f>INT(IF(MOD(Y993,3)=0,INT(AL993*0.55),INT(AL993*0.35)))</f>
        <v>490402</v>
      </c>
      <c r="AN993" s="54">
        <f t="shared" si="339"/>
        <v>1373516</v>
      </c>
      <c r="AO993" s="7" t="str">
        <f t="shared" si="340"/>
        <v>atk_1373516</v>
      </c>
      <c r="AP993" s="7" t="s">
        <v>3973</v>
      </c>
      <c r="AQ993" s="7" t="s">
        <v>3992</v>
      </c>
      <c r="AR993" s="7" t="s">
        <v>3975</v>
      </c>
      <c r="AS993" s="7" t="s">
        <v>3976</v>
      </c>
      <c r="AU993" s="7" t="str">
        <f t="shared" si="341"/>
        <v>hp_11073769;atk_1373516;hit_500000;miss_75;cirt_0;cirtSub_-3500</v>
      </c>
    </row>
    <row r="994" spans="1:47" x14ac:dyDescent="0.2">
      <c r="A994" s="8" t="s">
        <v>5508</v>
      </c>
      <c r="B994" s="6" t="s">
        <v>3967</v>
      </c>
      <c r="C994" s="6">
        <v>2213365</v>
      </c>
      <c r="D994" s="6">
        <v>43433634</v>
      </c>
      <c r="E994" s="6" t="str">
        <f t="shared" si="336"/>
        <v>hp_43433634</v>
      </c>
      <c r="F994" s="7" t="s">
        <v>3968</v>
      </c>
      <c r="G994" s="6">
        <v>7864000</v>
      </c>
      <c r="H994" s="7">
        <f t="shared" si="343"/>
        <v>36152067</v>
      </c>
      <c r="I994" s="7" t="str">
        <f t="shared" si="337"/>
        <v>atk_36152067</v>
      </c>
      <c r="J994" s="7" t="s">
        <v>3973</v>
      </c>
      <c r="K994" s="7" t="s">
        <v>4001</v>
      </c>
      <c r="L994" s="7" t="s">
        <v>3975</v>
      </c>
      <c r="M994" s="7" t="s">
        <v>3976</v>
      </c>
      <c r="O994" s="7" t="str">
        <f t="shared" si="338"/>
        <v>hp_43433634;atk_36152067;hit_500000;miss_120;cirt_0;cirtSub_-3500</v>
      </c>
      <c r="V994" s="7" t="str">
        <f t="shared" si="333"/>
        <v>水静市外滩2-4</v>
      </c>
      <c r="W994" s="7">
        <f t="shared" si="346"/>
        <v>1807</v>
      </c>
      <c r="X994" s="9" t="s">
        <v>1342</v>
      </c>
      <c r="Y994" s="9">
        <v>4</v>
      </c>
      <c r="Z994" s="8">
        <f t="shared" si="342"/>
        <v>5290</v>
      </c>
      <c r="AA994" s="6" t="s">
        <v>3967</v>
      </c>
      <c r="AB994" s="6">
        <v>5039325</v>
      </c>
      <c r="AC994" s="6">
        <f t="shared" si="347"/>
        <v>1.5625</v>
      </c>
      <c r="AD994" s="6">
        <f t="shared" si="348"/>
        <v>7873945</v>
      </c>
      <c r="AE994" s="6">
        <f t="shared" si="330"/>
        <v>2341118</v>
      </c>
      <c r="AF994" s="6">
        <v>870000</v>
      </c>
      <c r="AG994" s="11">
        <f t="shared" si="351"/>
        <v>11085063</v>
      </c>
      <c r="AH994">
        <f t="shared" si="350"/>
        <v>2.199711866172553</v>
      </c>
      <c r="AI994" s="53">
        <v>0.7</v>
      </c>
      <c r="AJ994" s="7" t="str">
        <f t="shared" si="335"/>
        <v>hp_11085063</v>
      </c>
      <c r="AK994" s="7" t="s">
        <v>3968</v>
      </c>
      <c r="AL994" s="7">
        <v>892860</v>
      </c>
      <c r="AM994" s="7">
        <f>INT(IF(MOD(Y994,3)=0,INT(AL994*0.55),INT(AL994*0.35)))</f>
        <v>312501</v>
      </c>
      <c r="AN994" s="54">
        <f t="shared" si="339"/>
        <v>1374824</v>
      </c>
      <c r="AO994" s="7" t="str">
        <f t="shared" si="340"/>
        <v>atk_1374824</v>
      </c>
      <c r="AP994" s="7" t="s">
        <v>3973</v>
      </c>
      <c r="AQ994" s="7" t="s">
        <v>3992</v>
      </c>
      <c r="AR994" s="7" t="s">
        <v>3975</v>
      </c>
      <c r="AS994" s="7" t="s">
        <v>3976</v>
      </c>
      <c r="AU994" s="7" t="str">
        <f t="shared" si="341"/>
        <v>hp_11085063;atk_1374824;hit_500000;miss_75;cirt_0;cirtSub_-3500</v>
      </c>
    </row>
    <row r="995" spans="1:47" x14ac:dyDescent="0.2">
      <c r="A995" s="8" t="s">
        <v>5508</v>
      </c>
      <c r="B995" s="6" t="s">
        <v>3967</v>
      </c>
      <c r="C995" s="6">
        <v>2213365</v>
      </c>
      <c r="D995" s="6">
        <v>43504367</v>
      </c>
      <c r="E995" s="6" t="str">
        <f t="shared" si="336"/>
        <v>hp_43504367</v>
      </c>
      <c r="F995" s="7" t="s">
        <v>3968</v>
      </c>
      <c r="G995" s="6">
        <v>7864000</v>
      </c>
      <c r="H995" s="7">
        <f t="shared" si="343"/>
        <v>36152067</v>
      </c>
      <c r="I995" s="7" t="str">
        <f t="shared" si="337"/>
        <v>atk_36152067</v>
      </c>
      <c r="J995" s="7" t="s">
        <v>3973</v>
      </c>
      <c r="K995" s="7" t="s">
        <v>4001</v>
      </c>
      <c r="L995" s="7" t="s">
        <v>3975</v>
      </c>
      <c r="M995" s="7" t="s">
        <v>3976</v>
      </c>
      <c r="O995" s="7" t="str">
        <f t="shared" si="338"/>
        <v>hp_43504367;atk_36152067;hit_500000;miss_120;cirt_0;cirtSub_-3500</v>
      </c>
      <c r="V995" s="7" t="str">
        <f t="shared" si="333"/>
        <v>水静市外滩2-5</v>
      </c>
      <c r="W995" s="7">
        <f t="shared" si="346"/>
        <v>1809</v>
      </c>
      <c r="X995" s="9" t="s">
        <v>1342</v>
      </c>
      <c r="Y995" s="9">
        <v>5</v>
      </c>
      <c r="Z995" s="8">
        <f t="shared" si="342"/>
        <v>5295</v>
      </c>
      <c r="AA995" s="6" t="s">
        <v>3967</v>
      </c>
      <c r="AB995" s="6">
        <v>5046554</v>
      </c>
      <c r="AC995" s="6">
        <f t="shared" si="347"/>
        <v>1.5625</v>
      </c>
      <c r="AD995" s="6">
        <f t="shared" si="348"/>
        <v>7885240</v>
      </c>
      <c r="AE995" s="6">
        <f t="shared" si="330"/>
        <v>2341118</v>
      </c>
      <c r="AF995" s="6">
        <v>870000</v>
      </c>
      <c r="AG995" s="11">
        <f t="shared" si="351"/>
        <v>11096358</v>
      </c>
      <c r="AH995">
        <f t="shared" si="350"/>
        <v>2.1987990220653537</v>
      </c>
      <c r="AI995" s="53">
        <v>0.7</v>
      </c>
      <c r="AJ995" s="7" t="str">
        <f t="shared" si="335"/>
        <v>hp_11096358</v>
      </c>
      <c r="AK995" s="7" t="s">
        <v>3968</v>
      </c>
      <c r="AL995" s="7">
        <v>894080</v>
      </c>
      <c r="AM995" s="7">
        <f>INT(IF(MOD(Y995,3)=0,INT(AL995*0.55),INT(AL995*0.35)))</f>
        <v>312928</v>
      </c>
      <c r="AN995" s="54">
        <f t="shared" si="339"/>
        <v>1376131</v>
      </c>
      <c r="AO995" s="7" t="str">
        <f t="shared" si="340"/>
        <v>atk_1376131</v>
      </c>
      <c r="AP995" s="7" t="s">
        <v>3973</v>
      </c>
      <c r="AQ995" s="7" t="s">
        <v>3992</v>
      </c>
      <c r="AR995" s="7" t="s">
        <v>3975</v>
      </c>
      <c r="AS995" s="7" t="s">
        <v>3976</v>
      </c>
      <c r="AU995" s="7" t="str">
        <f t="shared" si="341"/>
        <v>hp_11096358;atk_1376131;hit_500000;miss_75;cirt_0;cirtSub_-3500</v>
      </c>
    </row>
    <row r="996" spans="1:47" x14ac:dyDescent="0.2">
      <c r="A996" s="8" t="s">
        <v>5509</v>
      </c>
      <c r="B996" s="6" t="s">
        <v>3967</v>
      </c>
      <c r="C996" s="6">
        <v>2228655</v>
      </c>
      <c r="D996" s="6">
        <v>43687914</v>
      </c>
      <c r="E996" s="6" t="str">
        <f t="shared" si="336"/>
        <v>hp_43687914</v>
      </c>
      <c r="F996" s="7" t="s">
        <v>3968</v>
      </c>
      <c r="G996" s="6">
        <v>7919000</v>
      </c>
      <c r="H996" s="7">
        <f t="shared" si="343"/>
        <v>36494313</v>
      </c>
      <c r="I996" s="7" t="str">
        <f t="shared" si="337"/>
        <v>atk_36494313</v>
      </c>
      <c r="J996" s="7" t="s">
        <v>3973</v>
      </c>
      <c r="K996" s="7" t="s">
        <v>4001</v>
      </c>
      <c r="L996" s="7" t="s">
        <v>3975</v>
      </c>
      <c r="M996" s="7" t="s">
        <v>3976</v>
      </c>
      <c r="O996" s="7" t="str">
        <f t="shared" si="338"/>
        <v>hp_43687914;atk_36494313;hit_500000;miss_120;cirt_0;cirtSub_-3500</v>
      </c>
      <c r="V996" s="7" t="str">
        <f t="shared" si="333"/>
        <v>水静市外滩2-6</v>
      </c>
      <c r="W996" s="7">
        <f t="shared" si="346"/>
        <v>1811</v>
      </c>
      <c r="X996" s="9" t="s">
        <v>1342</v>
      </c>
      <c r="Y996" s="9">
        <v>6</v>
      </c>
      <c r="Z996" s="8">
        <f t="shared" si="342"/>
        <v>5301</v>
      </c>
      <c r="AA996" s="6" t="s">
        <v>3967</v>
      </c>
      <c r="AB996" s="6">
        <v>5053784</v>
      </c>
      <c r="AC996" s="6">
        <f t="shared" si="347"/>
        <v>1.5649999999999999</v>
      </c>
      <c r="AD996" s="6">
        <f t="shared" si="348"/>
        <v>7909171</v>
      </c>
      <c r="AE996" s="6">
        <f t="shared" si="330"/>
        <v>2341118</v>
      </c>
      <c r="AF996" s="6">
        <v>870000</v>
      </c>
      <c r="AG996" s="11">
        <f t="shared" si="351"/>
        <v>11120289</v>
      </c>
      <c r="AH996">
        <f t="shared" si="350"/>
        <v>2.2003886592699646</v>
      </c>
      <c r="AI996" s="53">
        <v>0.7</v>
      </c>
      <c r="AJ996" s="7" t="str">
        <f t="shared" si="335"/>
        <v>hp_11120289</v>
      </c>
      <c r="AK996" s="7" t="s">
        <v>3968</v>
      </c>
      <c r="AL996" s="7">
        <v>895300</v>
      </c>
      <c r="AM996" s="7">
        <f>INT(IF(MOD(Y996,3)=0,INT(AL996*0.55),INT(AL996*0.35)))</f>
        <v>492415</v>
      </c>
      <c r="AN996" s="54">
        <f t="shared" si="339"/>
        <v>1379005</v>
      </c>
      <c r="AO996" s="7" t="str">
        <f t="shared" si="340"/>
        <v>atk_1379005</v>
      </c>
      <c r="AP996" s="7" t="s">
        <v>3973</v>
      </c>
      <c r="AQ996" s="7" t="s">
        <v>3992</v>
      </c>
      <c r="AR996" s="7" t="s">
        <v>3975</v>
      </c>
      <c r="AS996" s="7" t="s">
        <v>3976</v>
      </c>
      <c r="AU996" s="7" t="str">
        <f t="shared" si="341"/>
        <v>hp_11120289;atk_1379005;hit_500000;miss_75;cirt_0;cirtSub_-3500</v>
      </c>
    </row>
    <row r="997" spans="1:47" x14ac:dyDescent="0.2">
      <c r="A997" s="8" t="s">
        <v>5509</v>
      </c>
      <c r="B997" s="6" t="s">
        <v>3967</v>
      </c>
      <c r="C997" s="6">
        <v>2228655</v>
      </c>
      <c r="D997" s="6">
        <v>43758853</v>
      </c>
      <c r="E997" s="6" t="str">
        <f t="shared" si="336"/>
        <v>hp_43758853</v>
      </c>
      <c r="F997" s="7" t="s">
        <v>3968</v>
      </c>
      <c r="G997" s="6">
        <v>7919000</v>
      </c>
      <c r="H997" s="7">
        <f t="shared" si="343"/>
        <v>36494313</v>
      </c>
      <c r="I997" s="7" t="str">
        <f t="shared" si="337"/>
        <v>atk_36494313</v>
      </c>
      <c r="J997" s="7" t="s">
        <v>3973</v>
      </c>
      <c r="K997" s="7" t="s">
        <v>4001</v>
      </c>
      <c r="L997" s="7" t="s">
        <v>3975</v>
      </c>
      <c r="M997" s="7" t="s">
        <v>3976</v>
      </c>
      <c r="O997" s="7" t="str">
        <f t="shared" si="338"/>
        <v>hp_43758853;atk_36494313;hit_500000;miss_120;cirt_0;cirtSub_-3500</v>
      </c>
      <c r="V997" s="7" t="str">
        <f t="shared" si="333"/>
        <v>水静市外滩2-7</v>
      </c>
      <c r="W997" s="7">
        <f t="shared" si="346"/>
        <v>1813</v>
      </c>
      <c r="X997" s="9" t="s">
        <v>1342</v>
      </c>
      <c r="Y997" s="9">
        <v>7</v>
      </c>
      <c r="Z997" s="8">
        <f t="shared" si="342"/>
        <v>5308</v>
      </c>
      <c r="AA997" s="6" t="s">
        <v>3967</v>
      </c>
      <c r="AB997" s="6">
        <v>5061015</v>
      </c>
      <c r="AC997" s="6">
        <f t="shared" si="347"/>
        <v>1.5649999999999999</v>
      </c>
      <c r="AD997" s="6">
        <f t="shared" si="348"/>
        <v>7920488</v>
      </c>
      <c r="AE997" s="6">
        <f t="shared" si="330"/>
        <v>2341118</v>
      </c>
      <c r="AF997" s="6">
        <v>870000</v>
      </c>
      <c r="AG997" s="11">
        <f t="shared" si="351"/>
        <v>11131606</v>
      </c>
      <c r="AH997">
        <f t="shared" si="350"/>
        <v>2.19948093416044</v>
      </c>
      <c r="AI997" s="53">
        <v>0.7</v>
      </c>
      <c r="AJ997" s="7" t="str">
        <f t="shared" si="335"/>
        <v>hp_11131606</v>
      </c>
      <c r="AK997" s="7" t="s">
        <v>3968</v>
      </c>
      <c r="AL997" s="7">
        <v>896520</v>
      </c>
      <c r="AM997" s="7">
        <f>INT(IF(MOD(Y997,3)=0,INT(AL997*0.55),INT(AL997*0.35)))</f>
        <v>313782</v>
      </c>
      <c r="AN997" s="54">
        <f t="shared" si="339"/>
        <v>1380315</v>
      </c>
      <c r="AO997" s="7" t="str">
        <f t="shared" si="340"/>
        <v>atk_1380315</v>
      </c>
      <c r="AP997" s="7" t="s">
        <v>3973</v>
      </c>
      <c r="AQ997" s="7" t="s">
        <v>3992</v>
      </c>
      <c r="AR997" s="7" t="s">
        <v>3975</v>
      </c>
      <c r="AS997" s="7" t="s">
        <v>3976</v>
      </c>
      <c r="AU997" s="7" t="str">
        <f t="shared" si="341"/>
        <v>hp_11131606;atk_1380315;hit_500000;miss_75;cirt_0;cirtSub_-3500</v>
      </c>
    </row>
    <row r="998" spans="1:47" x14ac:dyDescent="0.2">
      <c r="A998" s="8" t="s">
        <v>5509</v>
      </c>
      <c r="B998" s="6" t="s">
        <v>3967</v>
      </c>
      <c r="C998" s="6">
        <v>2228655</v>
      </c>
      <c r="D998" s="6">
        <v>43829873</v>
      </c>
      <c r="E998" s="6" t="str">
        <f t="shared" si="336"/>
        <v>hp_43829873</v>
      </c>
      <c r="F998" s="7" t="s">
        <v>3968</v>
      </c>
      <c r="G998" s="6">
        <v>7919000</v>
      </c>
      <c r="H998" s="7">
        <f t="shared" si="343"/>
        <v>36494313</v>
      </c>
      <c r="I998" s="7" t="str">
        <f t="shared" si="337"/>
        <v>atk_36494313</v>
      </c>
      <c r="J998" s="7" t="s">
        <v>3973</v>
      </c>
      <c r="K998" s="7" t="s">
        <v>4001</v>
      </c>
      <c r="L998" s="7" t="s">
        <v>3975</v>
      </c>
      <c r="M998" s="7" t="s">
        <v>3976</v>
      </c>
      <c r="O998" s="7" t="str">
        <f t="shared" si="338"/>
        <v>hp_43829873;atk_36494313;hit_500000;miss_120;cirt_0;cirtSub_-3500</v>
      </c>
      <c r="V998" s="7" t="str">
        <f t="shared" si="333"/>
        <v>水静市外滩2-8</v>
      </c>
      <c r="W998" s="7">
        <f t="shared" si="346"/>
        <v>1815</v>
      </c>
      <c r="X998" s="9" t="s">
        <v>1342</v>
      </c>
      <c r="Y998" s="9">
        <v>8</v>
      </c>
      <c r="Z998" s="8">
        <f t="shared" si="342"/>
        <v>5316</v>
      </c>
      <c r="AA998" s="6" t="s">
        <v>3967</v>
      </c>
      <c r="AB998" s="6">
        <v>5068247</v>
      </c>
      <c r="AC998" s="6">
        <f t="shared" si="347"/>
        <v>1.5649999999999999</v>
      </c>
      <c r="AD998" s="6">
        <f t="shared" si="348"/>
        <v>7931806</v>
      </c>
      <c r="AE998" s="6">
        <f t="shared" si="330"/>
        <v>2341118</v>
      </c>
      <c r="AF998" s="6">
        <v>870000</v>
      </c>
      <c r="AG998" s="11">
        <f t="shared" si="351"/>
        <v>11142924</v>
      </c>
      <c r="AH998">
        <f t="shared" si="350"/>
        <v>2.1985755627142876</v>
      </c>
      <c r="AI998" s="53">
        <v>0.7</v>
      </c>
      <c r="AJ998" s="7" t="str">
        <f t="shared" si="335"/>
        <v>hp_11142924</v>
      </c>
      <c r="AK998" s="7" t="s">
        <v>3968</v>
      </c>
      <c r="AL998" s="7">
        <v>897740</v>
      </c>
      <c r="AM998" s="7">
        <f>INT(IF(MOD(Y998,3)=0,INT(AL998*0.55),INT(AL998*0.35)))</f>
        <v>314209</v>
      </c>
      <c r="AN998" s="54">
        <f t="shared" si="339"/>
        <v>1381624</v>
      </c>
      <c r="AO998" s="7" t="str">
        <f t="shared" si="340"/>
        <v>atk_1381624</v>
      </c>
      <c r="AP998" s="7" t="s">
        <v>3973</v>
      </c>
      <c r="AQ998" s="7" t="s">
        <v>3992</v>
      </c>
      <c r="AR998" s="7" t="s">
        <v>3975</v>
      </c>
      <c r="AS998" s="7" t="s">
        <v>3976</v>
      </c>
      <c r="AU998" s="7" t="str">
        <f t="shared" si="341"/>
        <v>hp_11142924;atk_1381624;hit_500000;miss_75;cirt_0;cirtSub_-3500</v>
      </c>
    </row>
    <row r="999" spans="1:47" x14ac:dyDescent="0.2">
      <c r="A999" s="8" t="s">
        <v>5510</v>
      </c>
      <c r="B999" s="6" t="s">
        <v>3967</v>
      </c>
      <c r="C999" s="6">
        <v>2243945</v>
      </c>
      <c r="D999" s="6">
        <v>44014175</v>
      </c>
      <c r="E999" s="6" t="str">
        <f t="shared" si="336"/>
        <v>hp_44014175</v>
      </c>
      <c r="F999" s="7" t="s">
        <v>3968</v>
      </c>
      <c r="G999" s="6">
        <v>7974000</v>
      </c>
      <c r="H999" s="7">
        <f t="shared" si="343"/>
        <v>36837831</v>
      </c>
      <c r="I999" s="7" t="str">
        <f t="shared" si="337"/>
        <v>atk_36837831</v>
      </c>
      <c r="J999" s="7" t="s">
        <v>3973</v>
      </c>
      <c r="K999" s="7" t="s">
        <v>4001</v>
      </c>
      <c r="L999" s="7" t="s">
        <v>3975</v>
      </c>
      <c r="M999" s="7" t="s">
        <v>3976</v>
      </c>
      <c r="O999" s="7" t="str">
        <f t="shared" si="338"/>
        <v>hp_44014175;atk_36837831;hit_500000;miss_120;cirt_0;cirtSub_-3500</v>
      </c>
      <c r="V999" s="7" t="str">
        <f t="shared" si="333"/>
        <v>水静市外滩2-9</v>
      </c>
      <c r="W999" s="7">
        <f t="shared" si="346"/>
        <v>1817</v>
      </c>
      <c r="X999" s="9" t="s">
        <v>1342</v>
      </c>
      <c r="Y999" s="9">
        <v>9</v>
      </c>
      <c r="Z999" s="8">
        <f t="shared" si="342"/>
        <v>5325</v>
      </c>
      <c r="AA999" s="6" t="s">
        <v>3967</v>
      </c>
      <c r="AB999" s="6">
        <v>5075480</v>
      </c>
      <c r="AC999" s="6">
        <f t="shared" si="347"/>
        <v>1.5675000000000001</v>
      </c>
      <c r="AD999" s="6">
        <f t="shared" si="348"/>
        <v>7955814</v>
      </c>
      <c r="AE999" s="6">
        <f t="shared" si="330"/>
        <v>2341118</v>
      </c>
      <c r="AF999" s="6">
        <v>870000</v>
      </c>
      <c r="AG999" s="11">
        <f t="shared" si="351"/>
        <v>11166932</v>
      </c>
      <c r="AH999">
        <f t="shared" si="350"/>
        <v>2.2001725945132282</v>
      </c>
      <c r="AI999" s="53">
        <v>0.7</v>
      </c>
      <c r="AJ999" s="7" t="str">
        <f t="shared" si="335"/>
        <v>hp_11166932</v>
      </c>
      <c r="AK999" s="7" t="s">
        <v>3968</v>
      </c>
      <c r="AL999" s="7">
        <v>898960</v>
      </c>
      <c r="AM999" s="7">
        <f>INT(IF(MOD(Y999,3)=0,INT(AL999*0.55),INT(AL999*0.35)))</f>
        <v>494428</v>
      </c>
      <c r="AN999" s="54">
        <f t="shared" si="339"/>
        <v>1384507</v>
      </c>
      <c r="AO999" s="7" t="str">
        <f t="shared" si="340"/>
        <v>atk_1384507</v>
      </c>
      <c r="AP999" s="7" t="s">
        <v>3973</v>
      </c>
      <c r="AQ999" s="7" t="s">
        <v>3992</v>
      </c>
      <c r="AR999" s="7" t="s">
        <v>3975</v>
      </c>
      <c r="AS999" s="7" t="s">
        <v>3976</v>
      </c>
      <c r="AU999" s="7" t="str">
        <f t="shared" si="341"/>
        <v>hp_11166932;atk_1384507;hit_500000;miss_75;cirt_0;cirtSub_-3500</v>
      </c>
    </row>
    <row r="1000" spans="1:47" s="12" customFormat="1" x14ac:dyDescent="0.2">
      <c r="A1000" s="8" t="s">
        <v>5510</v>
      </c>
      <c r="B1000" s="6" t="s">
        <v>3967</v>
      </c>
      <c r="C1000" s="6">
        <v>2243945</v>
      </c>
      <c r="D1000" s="6">
        <v>44085394</v>
      </c>
      <c r="E1000" s="6" t="str">
        <f t="shared" si="336"/>
        <v>hp_44085394</v>
      </c>
      <c r="F1000" s="7" t="s">
        <v>3968</v>
      </c>
      <c r="G1000" s="6">
        <v>7974000</v>
      </c>
      <c r="H1000" s="7">
        <f t="shared" si="343"/>
        <v>36837831</v>
      </c>
      <c r="I1000" s="7" t="str">
        <f t="shared" si="337"/>
        <v>atk_36837831</v>
      </c>
      <c r="J1000" s="7" t="s">
        <v>3973</v>
      </c>
      <c r="K1000" s="7" t="s">
        <v>4001</v>
      </c>
      <c r="L1000" s="7" t="s">
        <v>3975</v>
      </c>
      <c r="M1000" s="7" t="s">
        <v>3976</v>
      </c>
      <c r="N1000" s="7"/>
      <c r="O1000" s="7" t="str">
        <f t="shared" si="338"/>
        <v>hp_44085394;atk_36837831;hit_500000;miss_120;cirt_0;cirtSub_-3500</v>
      </c>
      <c r="P1000" s="7"/>
      <c r="Q1000" s="7"/>
      <c r="R1000" s="7"/>
      <c r="S1000" s="7"/>
      <c r="T1000" s="7"/>
      <c r="V1000" s="12" t="str">
        <f t="shared" si="333"/>
        <v>水静市外滩2-10</v>
      </c>
      <c r="W1000" s="12">
        <f t="shared" si="346"/>
        <v>1819</v>
      </c>
      <c r="X1000" s="5" t="s">
        <v>1342</v>
      </c>
      <c r="Y1000" s="5">
        <v>10</v>
      </c>
      <c r="Z1000" s="5">
        <f t="shared" si="342"/>
        <v>5335</v>
      </c>
      <c r="AA1000" s="11" t="s">
        <v>3967</v>
      </c>
      <c r="AB1000" s="11">
        <v>5082714</v>
      </c>
      <c r="AC1000" s="11">
        <f t="shared" si="347"/>
        <v>1.5675000000000001</v>
      </c>
      <c r="AD1000" s="11">
        <f t="shared" si="348"/>
        <v>7967154</v>
      </c>
      <c r="AE1000" s="6">
        <f t="shared" si="330"/>
        <v>2341118</v>
      </c>
      <c r="AF1000" s="11">
        <v>870000</v>
      </c>
      <c r="AG1000" s="11">
        <f t="shared" si="351"/>
        <v>11178272</v>
      </c>
      <c r="AH1000">
        <f t="shared" si="350"/>
        <v>2.1992722785503966</v>
      </c>
      <c r="AI1000" s="53">
        <v>0.7</v>
      </c>
      <c r="AJ1000" s="7" t="str">
        <f t="shared" si="335"/>
        <v>hp_11178272</v>
      </c>
      <c r="AK1000" s="12" t="s">
        <v>3968</v>
      </c>
      <c r="AL1000" s="12">
        <v>900180</v>
      </c>
      <c r="AM1000" s="7">
        <f>INT(IF(MOD(Y1000,3)=0,INT(AL1000*0.55),INT(AL1000*0.35)))</f>
        <v>315063</v>
      </c>
      <c r="AN1000" s="54">
        <f t="shared" si="339"/>
        <v>1385818</v>
      </c>
      <c r="AO1000" s="7" t="str">
        <f t="shared" si="340"/>
        <v>atk_1385818</v>
      </c>
      <c r="AP1000" s="12" t="s">
        <v>3973</v>
      </c>
      <c r="AQ1000" s="12" t="s">
        <v>3992</v>
      </c>
      <c r="AR1000" s="12" t="s">
        <v>3975</v>
      </c>
      <c r="AS1000" s="12" t="s">
        <v>3976</v>
      </c>
      <c r="AU1000" s="12" t="str">
        <f t="shared" si="341"/>
        <v>hp_11178272;atk_1385818;hit_500000;miss_75;cirt_0;cirtSub_-3500</v>
      </c>
    </row>
    <row r="1001" spans="1:47" x14ac:dyDescent="0.2">
      <c r="A1001" s="8" t="s">
        <v>5510</v>
      </c>
      <c r="B1001" s="6" t="s">
        <v>3967</v>
      </c>
      <c r="C1001" s="6">
        <v>2243945</v>
      </c>
      <c r="D1001" s="6">
        <v>44156692</v>
      </c>
      <c r="E1001" s="6" t="str">
        <f t="shared" si="336"/>
        <v>hp_44156692</v>
      </c>
      <c r="F1001" s="7" t="s">
        <v>3968</v>
      </c>
      <c r="G1001" s="6">
        <v>7974000</v>
      </c>
      <c r="H1001" s="7">
        <f t="shared" si="343"/>
        <v>36837831</v>
      </c>
      <c r="I1001" s="7" t="str">
        <f t="shared" si="337"/>
        <v>atk_36837831</v>
      </c>
      <c r="J1001" s="7" t="s">
        <v>3973</v>
      </c>
      <c r="K1001" s="7" t="s">
        <v>4001</v>
      </c>
      <c r="L1001" s="7" t="s">
        <v>3975</v>
      </c>
      <c r="M1001" s="7" t="s">
        <v>3976</v>
      </c>
      <c r="O1001" s="7" t="str">
        <f t="shared" si="338"/>
        <v>hp_44156692;atk_36837831;hit_500000;miss_120;cirt_0;cirtSub_-3500</v>
      </c>
      <c r="V1001" s="7" t="str">
        <f t="shared" si="333"/>
        <v>水静市外滩3-1</v>
      </c>
      <c r="W1001" s="7">
        <f t="shared" si="346"/>
        <v>1821</v>
      </c>
      <c r="X1001" s="9" t="s">
        <v>1343</v>
      </c>
      <c r="Y1001" s="9">
        <v>1</v>
      </c>
      <c r="Z1001" s="8">
        <f t="shared" si="342"/>
        <v>5336</v>
      </c>
      <c r="AA1001" s="6" t="s">
        <v>3967</v>
      </c>
      <c r="AB1001" s="6">
        <v>5089948</v>
      </c>
      <c r="AC1001" s="6">
        <f t="shared" si="347"/>
        <v>1.5699999999999998</v>
      </c>
      <c r="AD1001" s="6">
        <f t="shared" si="348"/>
        <v>7991218</v>
      </c>
      <c r="AE1001" s="6">
        <f t="shared" ref="AE1001" si="352">IF(MOD(Y1001,1)=0,INT(AD1000*0.3),0)</f>
        <v>2390146</v>
      </c>
      <c r="AF1001" s="6">
        <v>870000</v>
      </c>
      <c r="AG1001" s="11">
        <f t="shared" si="351"/>
        <v>11251364</v>
      </c>
      <c r="AH1001">
        <f t="shared" si="350"/>
        <v>2.2105066692233399</v>
      </c>
      <c r="AI1001" s="53">
        <v>0.7</v>
      </c>
      <c r="AJ1001" s="7" t="str">
        <f t="shared" si="335"/>
        <v>hp_11251364</v>
      </c>
      <c r="AK1001" s="7" t="s">
        <v>3968</v>
      </c>
      <c r="AL1001" s="7">
        <v>901400</v>
      </c>
      <c r="AM1001" s="7">
        <f>INT(IF(MOD(Y1001,3)=0,INT(AL1001*0.55),INT(AL1001*0.35)))</f>
        <v>315490</v>
      </c>
      <c r="AN1001" s="54">
        <f t="shared" si="339"/>
        <v>1394785</v>
      </c>
      <c r="AO1001" s="7" t="str">
        <f t="shared" si="340"/>
        <v>atk_1394785</v>
      </c>
      <c r="AP1001" s="7" t="s">
        <v>3973</v>
      </c>
      <c r="AQ1001" s="7" t="s">
        <v>3992</v>
      </c>
      <c r="AR1001" s="7" t="s">
        <v>3975</v>
      </c>
      <c r="AS1001" s="7" t="s">
        <v>3976</v>
      </c>
      <c r="AU1001" s="7" t="str">
        <f t="shared" si="341"/>
        <v>hp_11251364;atk_1394785;hit_500000;miss_75;cirt_0;cirtSub_-3500</v>
      </c>
    </row>
    <row r="1002" spans="1:47" x14ac:dyDescent="0.2">
      <c r="A1002" s="8" t="s">
        <v>5511</v>
      </c>
      <c r="B1002" s="6" t="s">
        <v>3967</v>
      </c>
      <c r="C1002" s="6">
        <v>2259235</v>
      </c>
      <c r="D1002" s="6">
        <v>44341734</v>
      </c>
      <c r="E1002" s="6" t="str">
        <f t="shared" si="336"/>
        <v>hp_44341734</v>
      </c>
      <c r="F1002" s="7" t="s">
        <v>3968</v>
      </c>
      <c r="G1002" s="6">
        <v>8029000</v>
      </c>
      <c r="H1002" s="7">
        <f t="shared" si="343"/>
        <v>37182621</v>
      </c>
      <c r="I1002" s="7" t="str">
        <f t="shared" si="337"/>
        <v>atk_37182621</v>
      </c>
      <c r="J1002" s="7" t="s">
        <v>3973</v>
      </c>
      <c r="K1002" s="7" t="s">
        <v>4001</v>
      </c>
      <c r="L1002" s="7" t="s">
        <v>3975</v>
      </c>
      <c r="M1002" s="7" t="s">
        <v>3976</v>
      </c>
      <c r="O1002" s="7" t="str">
        <f t="shared" si="338"/>
        <v>hp_44341734;atk_37182621;hit_500000;miss_120;cirt_0;cirtSub_-3500</v>
      </c>
      <c r="V1002" s="7" t="str">
        <f t="shared" si="333"/>
        <v>水静市外滩3-2</v>
      </c>
      <c r="W1002" s="7">
        <f t="shared" si="346"/>
        <v>1823</v>
      </c>
      <c r="X1002" s="9" t="s">
        <v>1343</v>
      </c>
      <c r="Y1002" s="9">
        <v>2</v>
      </c>
      <c r="Z1002" s="8">
        <f t="shared" si="342"/>
        <v>5338</v>
      </c>
      <c r="AA1002" s="6" t="s">
        <v>3967</v>
      </c>
      <c r="AB1002" s="6">
        <v>5097184</v>
      </c>
      <c r="AC1002" s="6">
        <f t="shared" si="347"/>
        <v>1.5699999999999998</v>
      </c>
      <c r="AD1002" s="6">
        <f t="shared" si="348"/>
        <v>8002578</v>
      </c>
      <c r="AE1002" s="6">
        <f t="shared" ref="AE1002:AE1065" si="353">AE1001</f>
        <v>2390146</v>
      </c>
      <c r="AF1002" s="6">
        <v>870000</v>
      </c>
      <c r="AG1002" s="11">
        <f t="shared" si="351"/>
        <v>11262724</v>
      </c>
      <c r="AH1002">
        <f t="shared" si="350"/>
        <v>2.2095972992146251</v>
      </c>
      <c r="AI1002" s="53">
        <v>0.7</v>
      </c>
      <c r="AJ1002" s="7" t="str">
        <f t="shared" si="335"/>
        <v>hp_11262724</v>
      </c>
      <c r="AK1002" s="7" t="s">
        <v>3968</v>
      </c>
      <c r="AL1002" s="7">
        <v>902620</v>
      </c>
      <c r="AM1002" s="7">
        <f>INT(IF(MOD(Y1002,3)=0,INT(AL1002*0.55),INT(AL1002*0.35)))</f>
        <v>315917</v>
      </c>
      <c r="AN1002" s="54">
        <f t="shared" si="339"/>
        <v>1396098</v>
      </c>
      <c r="AO1002" s="7" t="str">
        <f t="shared" si="340"/>
        <v>atk_1396098</v>
      </c>
      <c r="AP1002" s="7" t="s">
        <v>3973</v>
      </c>
      <c r="AQ1002" s="7" t="s">
        <v>3992</v>
      </c>
      <c r="AR1002" s="7" t="s">
        <v>3975</v>
      </c>
      <c r="AS1002" s="7" t="s">
        <v>3976</v>
      </c>
      <c r="AU1002" s="7" t="str">
        <f t="shared" si="341"/>
        <v>hp_11262724;atk_1396098;hit_500000;miss_75;cirt_0;cirtSub_-3500</v>
      </c>
    </row>
    <row r="1003" spans="1:47" x14ac:dyDescent="0.2">
      <c r="A1003" s="8" t="s">
        <v>5511</v>
      </c>
      <c r="B1003" s="6" t="s">
        <v>3967</v>
      </c>
      <c r="C1003" s="6">
        <v>2259235</v>
      </c>
      <c r="D1003" s="6">
        <v>44413230</v>
      </c>
      <c r="E1003" s="6" t="str">
        <f t="shared" si="336"/>
        <v>hp_44413230</v>
      </c>
      <c r="F1003" s="7" t="s">
        <v>3968</v>
      </c>
      <c r="G1003" s="6">
        <v>8029000</v>
      </c>
      <c r="H1003" s="7">
        <f t="shared" si="343"/>
        <v>37182621</v>
      </c>
      <c r="I1003" s="7" t="str">
        <f t="shared" si="337"/>
        <v>atk_37182621</v>
      </c>
      <c r="J1003" s="7" t="s">
        <v>3973</v>
      </c>
      <c r="K1003" s="7" t="s">
        <v>4001</v>
      </c>
      <c r="L1003" s="7" t="s">
        <v>3975</v>
      </c>
      <c r="M1003" s="7" t="s">
        <v>3976</v>
      </c>
      <c r="O1003" s="7" t="str">
        <f t="shared" si="338"/>
        <v>hp_44413230;atk_37182621;hit_500000;miss_120;cirt_0;cirtSub_-3500</v>
      </c>
      <c r="V1003" s="7" t="str">
        <f t="shared" si="333"/>
        <v>水静市外滩3-3</v>
      </c>
      <c r="W1003" s="7">
        <f t="shared" si="346"/>
        <v>1825</v>
      </c>
      <c r="X1003" s="9" t="s">
        <v>1343</v>
      </c>
      <c r="Y1003" s="9">
        <v>3</v>
      </c>
      <c r="Z1003" s="8">
        <f t="shared" si="342"/>
        <v>5341</v>
      </c>
      <c r="AA1003" s="6" t="s">
        <v>3967</v>
      </c>
      <c r="AB1003" s="6">
        <v>5104420</v>
      </c>
      <c r="AC1003" s="6">
        <f t="shared" si="347"/>
        <v>1.5724999999999998</v>
      </c>
      <c r="AD1003" s="6">
        <f t="shared" si="348"/>
        <v>8026700</v>
      </c>
      <c r="AE1003" s="6">
        <f t="shared" si="353"/>
        <v>2390146</v>
      </c>
      <c r="AF1003" s="6">
        <v>870000</v>
      </c>
      <c r="AG1003" s="11">
        <f t="shared" si="351"/>
        <v>11286846</v>
      </c>
      <c r="AH1003">
        <f t="shared" si="350"/>
        <v>2.211190693555781</v>
      </c>
      <c r="AI1003" s="53">
        <v>0.7</v>
      </c>
      <c r="AJ1003" s="7" t="str">
        <f t="shared" si="335"/>
        <v>hp_11286846</v>
      </c>
      <c r="AK1003" s="7" t="s">
        <v>3968</v>
      </c>
      <c r="AL1003" s="7">
        <v>903840</v>
      </c>
      <c r="AM1003" s="7">
        <f>INT(IF(MOD(Y1003,3)=0,INT(AL1003*0.55),INT(AL1003*0.35)))</f>
        <v>497112</v>
      </c>
      <c r="AN1003" s="54">
        <f t="shared" si="339"/>
        <v>1398993</v>
      </c>
      <c r="AO1003" s="7" t="str">
        <f t="shared" si="340"/>
        <v>atk_1398993</v>
      </c>
      <c r="AP1003" s="7" t="s">
        <v>3973</v>
      </c>
      <c r="AQ1003" s="7" t="s">
        <v>3992</v>
      </c>
      <c r="AR1003" s="7" t="s">
        <v>3975</v>
      </c>
      <c r="AS1003" s="7" t="s">
        <v>3976</v>
      </c>
      <c r="AU1003" s="7" t="str">
        <f t="shared" si="341"/>
        <v>hp_11286846;atk_1398993;hit_500000;miss_75;cirt_0;cirtSub_-3500</v>
      </c>
    </row>
    <row r="1004" spans="1:47" x14ac:dyDescent="0.2">
      <c r="A1004" s="8" t="s">
        <v>5511</v>
      </c>
      <c r="B1004" s="6" t="s">
        <v>3967</v>
      </c>
      <c r="C1004" s="6">
        <v>2259235</v>
      </c>
      <c r="D1004" s="6">
        <v>44484801</v>
      </c>
      <c r="E1004" s="6" t="str">
        <f t="shared" si="336"/>
        <v>hp_44484801</v>
      </c>
      <c r="F1004" s="7" t="s">
        <v>3968</v>
      </c>
      <c r="G1004" s="6">
        <v>8029000</v>
      </c>
      <c r="H1004" s="7">
        <f t="shared" si="343"/>
        <v>37182621</v>
      </c>
      <c r="I1004" s="7" t="str">
        <f t="shared" si="337"/>
        <v>atk_37182621</v>
      </c>
      <c r="J1004" s="7" t="s">
        <v>3973</v>
      </c>
      <c r="K1004" s="7" t="s">
        <v>4001</v>
      </c>
      <c r="L1004" s="7" t="s">
        <v>3975</v>
      </c>
      <c r="M1004" s="7" t="s">
        <v>3976</v>
      </c>
      <c r="O1004" s="7" t="str">
        <f t="shared" si="338"/>
        <v>hp_44484801;atk_37182621;hit_500000;miss_120;cirt_0;cirtSub_-3500</v>
      </c>
      <c r="V1004" s="7" t="str">
        <f t="shared" si="333"/>
        <v>水静市外滩3-4</v>
      </c>
      <c r="W1004" s="7">
        <f t="shared" si="346"/>
        <v>1827</v>
      </c>
      <c r="X1004" s="9" t="s">
        <v>1343</v>
      </c>
      <c r="Y1004" s="9">
        <v>4</v>
      </c>
      <c r="Z1004" s="8">
        <f t="shared" si="342"/>
        <v>5345</v>
      </c>
      <c r="AA1004" s="6" t="s">
        <v>3967</v>
      </c>
      <c r="AB1004" s="6">
        <v>5111658</v>
      </c>
      <c r="AC1004" s="6">
        <f t="shared" si="347"/>
        <v>1.5724999999999998</v>
      </c>
      <c r="AD1004" s="6">
        <f t="shared" si="348"/>
        <v>8038082</v>
      </c>
      <c r="AE1004" s="6">
        <f t="shared" si="353"/>
        <v>2390146</v>
      </c>
      <c r="AF1004" s="6">
        <v>870000</v>
      </c>
      <c r="AG1004" s="11">
        <f t="shared" si="351"/>
        <v>11298228</v>
      </c>
      <c r="AH1004">
        <f t="shared" si="350"/>
        <v>2.2102863689237426</v>
      </c>
      <c r="AI1004" s="53">
        <v>0.7</v>
      </c>
      <c r="AJ1004" s="7" t="str">
        <f t="shared" si="335"/>
        <v>hp_11298228</v>
      </c>
      <c r="AK1004" s="7" t="s">
        <v>3968</v>
      </c>
      <c r="AL1004" s="7">
        <v>905060</v>
      </c>
      <c r="AM1004" s="7">
        <f>INT(IF(MOD(Y1004,3)=0,INT(AL1004*0.55),INT(AL1004*0.35)))</f>
        <v>316771</v>
      </c>
      <c r="AN1004" s="54">
        <f t="shared" si="339"/>
        <v>1400309</v>
      </c>
      <c r="AO1004" s="7" t="str">
        <f t="shared" si="340"/>
        <v>atk_1400309</v>
      </c>
      <c r="AP1004" s="7" t="s">
        <v>3973</v>
      </c>
      <c r="AQ1004" s="7" t="s">
        <v>3992</v>
      </c>
      <c r="AR1004" s="7" t="s">
        <v>3975</v>
      </c>
      <c r="AS1004" s="7" t="s">
        <v>3976</v>
      </c>
      <c r="AU1004" s="7" t="str">
        <f t="shared" si="341"/>
        <v>hp_11298228;atk_1400309;hit_500000;miss_75;cirt_0;cirtSub_-3500</v>
      </c>
    </row>
    <row r="1005" spans="1:47" x14ac:dyDescent="0.2">
      <c r="V1005" s="7" t="str">
        <f t="shared" si="333"/>
        <v>水静市外滩3-5</v>
      </c>
      <c r="W1005" s="7">
        <f t="shared" si="346"/>
        <v>1829</v>
      </c>
      <c r="X1005" s="9" t="s">
        <v>1343</v>
      </c>
      <c r="Y1005" s="9">
        <v>5</v>
      </c>
      <c r="Z1005" s="8">
        <f t="shared" si="342"/>
        <v>5350</v>
      </c>
      <c r="AA1005" s="6" t="s">
        <v>3967</v>
      </c>
      <c r="AB1005" s="6">
        <v>5118896</v>
      </c>
      <c r="AC1005" s="6">
        <f t="shared" si="347"/>
        <v>1.5724999999999998</v>
      </c>
      <c r="AD1005" s="6">
        <f t="shared" si="348"/>
        <v>8049463</v>
      </c>
      <c r="AE1005" s="6">
        <f t="shared" si="353"/>
        <v>2390146</v>
      </c>
      <c r="AF1005" s="6">
        <v>870000</v>
      </c>
      <c r="AG1005" s="11">
        <f t="shared" si="351"/>
        <v>11309609</v>
      </c>
      <c r="AH1005">
        <f t="shared" si="350"/>
        <v>2.209384406325114</v>
      </c>
      <c r="AI1005" s="53">
        <v>0.7</v>
      </c>
      <c r="AJ1005" s="7" t="str">
        <f t="shared" si="335"/>
        <v>hp_11309609</v>
      </c>
      <c r="AK1005" s="7" t="s">
        <v>3968</v>
      </c>
      <c r="AL1005" s="7">
        <v>906280</v>
      </c>
      <c r="AM1005" s="7">
        <f>INT(IF(MOD(Y1005,3)=0,INT(AL1005*0.55),INT(AL1005*0.35)))</f>
        <v>317198</v>
      </c>
      <c r="AN1005" s="54">
        <f t="shared" si="339"/>
        <v>1401624</v>
      </c>
      <c r="AO1005" s="7" t="str">
        <f t="shared" si="340"/>
        <v>atk_1401624</v>
      </c>
      <c r="AP1005" s="7" t="s">
        <v>3973</v>
      </c>
      <c r="AQ1005" s="7" t="s">
        <v>3992</v>
      </c>
      <c r="AR1005" s="7" t="s">
        <v>3975</v>
      </c>
      <c r="AS1005" s="7" t="s">
        <v>3976</v>
      </c>
      <c r="AU1005" s="7" t="str">
        <f t="shared" si="341"/>
        <v>hp_11309609;atk_1401624;hit_500000;miss_75;cirt_0;cirtSub_-3500</v>
      </c>
    </row>
    <row r="1006" spans="1:47" x14ac:dyDescent="0.2">
      <c r="V1006" s="7" t="str">
        <f t="shared" si="333"/>
        <v>水静市外滩3-6</v>
      </c>
      <c r="W1006" s="7">
        <f t="shared" si="346"/>
        <v>1831</v>
      </c>
      <c r="X1006" s="9" t="s">
        <v>1343</v>
      </c>
      <c r="Y1006" s="9">
        <v>6</v>
      </c>
      <c r="Z1006" s="8">
        <f t="shared" si="342"/>
        <v>5356</v>
      </c>
      <c r="AA1006" s="6" t="s">
        <v>3967</v>
      </c>
      <c r="AB1006" s="6">
        <v>5126136</v>
      </c>
      <c r="AC1006" s="6">
        <f t="shared" si="347"/>
        <v>1.5749999999999997</v>
      </c>
      <c r="AD1006" s="6">
        <f t="shared" si="348"/>
        <v>8073664</v>
      </c>
      <c r="AE1006" s="6">
        <f t="shared" si="353"/>
        <v>2390146</v>
      </c>
      <c r="AF1006" s="6">
        <v>870000</v>
      </c>
      <c r="AG1006" s="11">
        <f t="shared" si="351"/>
        <v>11333810</v>
      </c>
      <c r="AH1006">
        <f t="shared" si="350"/>
        <v>2.2109850382432303</v>
      </c>
      <c r="AI1006" s="53">
        <v>0.7</v>
      </c>
      <c r="AJ1006" s="7" t="str">
        <f t="shared" si="335"/>
        <v>hp_11333810</v>
      </c>
      <c r="AK1006" s="7" t="s">
        <v>3968</v>
      </c>
      <c r="AL1006" s="7">
        <v>907500</v>
      </c>
      <c r="AM1006" s="7">
        <f>INT(IF(MOD(Y1006,3)=0,INT(AL1006*0.55),INT(AL1006*0.35)))</f>
        <v>499125</v>
      </c>
      <c r="AN1006" s="54">
        <f t="shared" si="339"/>
        <v>1404528</v>
      </c>
      <c r="AO1006" s="7" t="str">
        <f t="shared" si="340"/>
        <v>atk_1404528</v>
      </c>
      <c r="AP1006" s="7" t="s">
        <v>3973</v>
      </c>
      <c r="AQ1006" s="7" t="s">
        <v>3992</v>
      </c>
      <c r="AR1006" s="7" t="s">
        <v>3975</v>
      </c>
      <c r="AS1006" s="7" t="s">
        <v>3976</v>
      </c>
      <c r="AU1006" s="7" t="str">
        <f t="shared" si="341"/>
        <v>hp_11333810;atk_1404528;hit_500000;miss_75;cirt_0;cirtSub_-3500</v>
      </c>
    </row>
    <row r="1007" spans="1:47" x14ac:dyDescent="0.2">
      <c r="V1007" s="7" t="str">
        <f t="shared" si="333"/>
        <v>水静市外滩3-7</v>
      </c>
      <c r="W1007" s="7">
        <f t="shared" si="346"/>
        <v>1833</v>
      </c>
      <c r="X1007" s="9" t="s">
        <v>1343</v>
      </c>
      <c r="Y1007" s="9">
        <v>7</v>
      </c>
      <c r="Z1007" s="8">
        <f t="shared" si="342"/>
        <v>5363</v>
      </c>
      <c r="AA1007" s="6" t="s">
        <v>3967</v>
      </c>
      <c r="AB1007" s="6">
        <v>5133376</v>
      </c>
      <c r="AC1007" s="6">
        <f t="shared" si="347"/>
        <v>1.5749999999999997</v>
      </c>
      <c r="AD1007" s="6">
        <f t="shared" si="348"/>
        <v>8085067</v>
      </c>
      <c r="AE1007" s="6">
        <f t="shared" si="353"/>
        <v>2390146</v>
      </c>
      <c r="AF1007" s="6">
        <v>870000</v>
      </c>
      <c r="AG1007" s="11">
        <f t="shared" si="351"/>
        <v>11345213</v>
      </c>
      <c r="AH1007">
        <f t="shared" si="350"/>
        <v>2.2100880590083407</v>
      </c>
      <c r="AI1007" s="53">
        <v>0.7</v>
      </c>
      <c r="AJ1007" s="7" t="str">
        <f t="shared" si="335"/>
        <v>hp_11345213</v>
      </c>
      <c r="AK1007" s="7" t="s">
        <v>3968</v>
      </c>
      <c r="AL1007" s="7">
        <v>908720</v>
      </c>
      <c r="AM1007" s="7">
        <f>INT(IF(MOD(Y1007,3)=0,INT(AL1007*0.55),INT(AL1007*0.35)))</f>
        <v>318052</v>
      </c>
      <c r="AN1007" s="54">
        <f t="shared" si="339"/>
        <v>1405845</v>
      </c>
      <c r="AO1007" s="7" t="str">
        <f t="shared" si="340"/>
        <v>atk_1405845</v>
      </c>
      <c r="AP1007" s="7" t="s">
        <v>3973</v>
      </c>
      <c r="AQ1007" s="7" t="s">
        <v>3992</v>
      </c>
      <c r="AR1007" s="7" t="s">
        <v>3975</v>
      </c>
      <c r="AS1007" s="7" t="s">
        <v>3976</v>
      </c>
      <c r="AU1007" s="7" t="str">
        <f t="shared" si="341"/>
        <v>hp_11345213;atk_1405845;hit_500000;miss_75;cirt_0;cirtSub_-3500</v>
      </c>
    </row>
    <row r="1008" spans="1:47" x14ac:dyDescent="0.2">
      <c r="V1008" s="7" t="str">
        <f t="shared" si="333"/>
        <v>水静市外滩3-8</v>
      </c>
      <c r="W1008" s="7">
        <f t="shared" si="346"/>
        <v>1835</v>
      </c>
      <c r="X1008" s="9" t="s">
        <v>1343</v>
      </c>
      <c r="Y1008" s="9">
        <v>8</v>
      </c>
      <c r="Z1008" s="8">
        <f t="shared" si="342"/>
        <v>5371</v>
      </c>
      <c r="AA1008" s="6" t="s">
        <v>3967</v>
      </c>
      <c r="AB1008" s="6">
        <v>5140617</v>
      </c>
      <c r="AC1008" s="6">
        <f t="shared" si="347"/>
        <v>1.5749999999999997</v>
      </c>
      <c r="AD1008" s="6">
        <f t="shared" si="348"/>
        <v>8096471</v>
      </c>
      <c r="AE1008" s="6">
        <f t="shared" si="353"/>
        <v>2390146</v>
      </c>
      <c r="AF1008" s="6">
        <v>870000</v>
      </c>
      <c r="AG1008" s="11">
        <f t="shared" si="351"/>
        <v>11356617</v>
      </c>
      <c r="AH1008">
        <f t="shared" si="350"/>
        <v>2.2091933711459149</v>
      </c>
      <c r="AI1008" s="53">
        <v>0.7</v>
      </c>
      <c r="AJ1008" s="7" t="str">
        <f t="shared" si="335"/>
        <v>hp_11356617</v>
      </c>
      <c r="AK1008" s="7" t="s">
        <v>3968</v>
      </c>
      <c r="AL1008" s="7">
        <v>909940</v>
      </c>
      <c r="AM1008" s="7">
        <f>INT(IF(MOD(Y1008,3)=0,INT(AL1008*0.55),INT(AL1008*0.35)))</f>
        <v>318479</v>
      </c>
      <c r="AN1008" s="54">
        <f t="shared" si="339"/>
        <v>1407163</v>
      </c>
      <c r="AO1008" s="7" t="str">
        <f t="shared" si="340"/>
        <v>atk_1407163</v>
      </c>
      <c r="AP1008" s="7" t="s">
        <v>3973</v>
      </c>
      <c r="AQ1008" s="7" t="s">
        <v>3992</v>
      </c>
      <c r="AR1008" s="7" t="s">
        <v>3975</v>
      </c>
      <c r="AS1008" s="7" t="s">
        <v>3976</v>
      </c>
      <c r="AU1008" s="7" t="str">
        <f t="shared" si="341"/>
        <v>hp_11356617;atk_1407163;hit_500000;miss_75;cirt_0;cirtSub_-3500</v>
      </c>
    </row>
    <row r="1009" spans="1:47" x14ac:dyDescent="0.2">
      <c r="A1009" s="9"/>
      <c r="B1009" s="6"/>
      <c r="H1009" s="6"/>
      <c r="I1009" s="9"/>
      <c r="J1009" s="10"/>
      <c r="K1009" s="6"/>
      <c r="V1009" s="7" t="str">
        <f t="shared" si="333"/>
        <v>水静市外滩3-9</v>
      </c>
      <c r="W1009" s="7">
        <f t="shared" si="346"/>
        <v>1837</v>
      </c>
      <c r="X1009" s="9" t="s">
        <v>1343</v>
      </c>
      <c r="Y1009" s="9">
        <v>9</v>
      </c>
      <c r="Z1009" s="8">
        <f t="shared" si="342"/>
        <v>5380</v>
      </c>
      <c r="AA1009" s="6" t="s">
        <v>3967</v>
      </c>
      <c r="AB1009" s="6">
        <v>5147859</v>
      </c>
      <c r="AC1009" s="6">
        <f t="shared" si="347"/>
        <v>1.5774999999999999</v>
      </c>
      <c r="AD1009" s="6">
        <f t="shared" si="348"/>
        <v>8120747</v>
      </c>
      <c r="AE1009" s="6">
        <f t="shared" si="353"/>
        <v>2390146</v>
      </c>
      <c r="AF1009" s="6">
        <v>870000</v>
      </c>
      <c r="AG1009" s="11">
        <f t="shared" si="351"/>
        <v>11380893</v>
      </c>
      <c r="AH1009">
        <f t="shared" si="350"/>
        <v>2.2108012282387688</v>
      </c>
      <c r="AI1009" s="53">
        <v>0.7</v>
      </c>
      <c r="AJ1009" s="7" t="str">
        <f t="shared" si="335"/>
        <v>hp_11380893</v>
      </c>
      <c r="AK1009" s="7" t="s">
        <v>3968</v>
      </c>
      <c r="AL1009" s="7">
        <v>911160</v>
      </c>
      <c r="AM1009" s="7">
        <f>INT(IF(MOD(Y1009,3)=0,INT(AL1009*0.55),INT(AL1009*0.35)))</f>
        <v>501138</v>
      </c>
      <c r="AN1009" s="54">
        <f t="shared" si="339"/>
        <v>1410075</v>
      </c>
      <c r="AO1009" s="7" t="str">
        <f t="shared" si="340"/>
        <v>atk_1410075</v>
      </c>
      <c r="AP1009" s="7" t="s">
        <v>3973</v>
      </c>
      <c r="AQ1009" s="7" t="s">
        <v>3992</v>
      </c>
      <c r="AR1009" s="7" t="s">
        <v>3975</v>
      </c>
      <c r="AS1009" s="7" t="s">
        <v>3976</v>
      </c>
      <c r="AU1009" s="7" t="str">
        <f t="shared" si="341"/>
        <v>hp_11380893;atk_1410075;hit_500000;miss_75;cirt_0;cirtSub_-3500</v>
      </c>
    </row>
    <row r="1010" spans="1:47" s="12" customFormat="1" x14ac:dyDescent="0.2">
      <c r="A1010" s="9"/>
      <c r="B1010" s="6"/>
      <c r="C1010" s="7"/>
      <c r="D1010" s="7"/>
      <c r="E1010" s="7"/>
      <c r="F1010" s="7"/>
      <c r="G1010" s="7"/>
      <c r="H1010" s="6"/>
      <c r="I1010" s="9"/>
      <c r="J1010" s="10"/>
      <c r="K1010" s="6"/>
      <c r="L1010" s="7"/>
      <c r="M1010" s="7"/>
      <c r="N1010" s="7"/>
      <c r="O1010" s="7"/>
      <c r="P1010" s="7"/>
      <c r="Q1010" s="7"/>
      <c r="R1010" s="7"/>
      <c r="S1010" s="7"/>
      <c r="T1010" s="7"/>
      <c r="V1010" s="12" t="str">
        <f t="shared" si="333"/>
        <v>水静市外滩3-10</v>
      </c>
      <c r="W1010" s="12">
        <f t="shared" si="346"/>
        <v>1839</v>
      </c>
      <c r="X1010" s="5" t="s">
        <v>1343</v>
      </c>
      <c r="Y1010" s="5">
        <v>10</v>
      </c>
      <c r="Z1010" s="5">
        <f t="shared" si="342"/>
        <v>5390</v>
      </c>
      <c r="AA1010" s="11" t="s">
        <v>3967</v>
      </c>
      <c r="AB1010" s="11">
        <v>5155102</v>
      </c>
      <c r="AC1010" s="11">
        <f t="shared" si="347"/>
        <v>1.5774999999999999</v>
      </c>
      <c r="AD1010" s="11">
        <f t="shared" si="348"/>
        <v>8132173</v>
      </c>
      <c r="AE1010" s="6">
        <f t="shared" si="353"/>
        <v>2390146</v>
      </c>
      <c r="AF1010" s="11">
        <v>870000</v>
      </c>
      <c r="AG1010" s="11">
        <f t="shared" si="351"/>
        <v>11392319</v>
      </c>
      <c r="AH1010">
        <f t="shared" si="350"/>
        <v>2.2099114624696079</v>
      </c>
      <c r="AI1010" s="53">
        <v>0.7</v>
      </c>
      <c r="AJ1010" s="7" t="str">
        <f t="shared" si="335"/>
        <v>hp_11392319</v>
      </c>
      <c r="AK1010" s="12" t="s">
        <v>3968</v>
      </c>
      <c r="AL1010" s="12">
        <v>912380</v>
      </c>
      <c r="AM1010" s="7">
        <f>INT(IF(MOD(Y1010,3)=0,INT(AL1010*0.55),INT(AL1010*0.35)))</f>
        <v>319333</v>
      </c>
      <c r="AN1010" s="54">
        <f t="shared" si="339"/>
        <v>1411395</v>
      </c>
      <c r="AO1010" s="7" t="str">
        <f t="shared" si="340"/>
        <v>atk_1411395</v>
      </c>
      <c r="AP1010" s="12" t="s">
        <v>3973</v>
      </c>
      <c r="AQ1010" s="12" t="s">
        <v>3992</v>
      </c>
      <c r="AR1010" s="12" t="s">
        <v>3975</v>
      </c>
      <c r="AS1010" s="12" t="s">
        <v>3976</v>
      </c>
      <c r="AU1010" s="12" t="str">
        <f t="shared" si="341"/>
        <v>hp_11392319;atk_1411395;hit_500000;miss_75;cirt_0;cirtSub_-3500</v>
      </c>
    </row>
    <row r="1011" spans="1:47" x14ac:dyDescent="0.2">
      <c r="A1011" s="9"/>
      <c r="B1011" s="6"/>
      <c r="H1011" s="6"/>
      <c r="I1011" s="9"/>
      <c r="J1011" s="10"/>
      <c r="K1011" s="6"/>
      <c r="V1011" s="7" t="str">
        <f t="shared" si="333"/>
        <v>水静市外滩4-1</v>
      </c>
      <c r="W1011" s="7">
        <f t="shared" si="346"/>
        <v>1841</v>
      </c>
      <c r="X1011" s="9" t="s">
        <v>1344</v>
      </c>
      <c r="Y1011" s="9">
        <v>1</v>
      </c>
      <c r="Z1011" s="8">
        <f t="shared" si="342"/>
        <v>5391</v>
      </c>
      <c r="AA1011" s="6" t="s">
        <v>3967</v>
      </c>
      <c r="AB1011" s="6">
        <v>5162346</v>
      </c>
      <c r="AC1011" s="6">
        <f t="shared" si="347"/>
        <v>1.58</v>
      </c>
      <c r="AD1011" s="6">
        <f t="shared" si="348"/>
        <v>8156506</v>
      </c>
      <c r="AE1011" s="6">
        <f t="shared" ref="AE1011" si="354">IF(MOD(Y1011,1)=0,INT(AD1010*0.3),0)</f>
        <v>2439651</v>
      </c>
      <c r="AF1011" s="6">
        <v>870000</v>
      </c>
      <c r="AG1011" s="11">
        <f t="shared" si="351"/>
        <v>11466157</v>
      </c>
      <c r="AH1011">
        <f t="shared" si="350"/>
        <v>2.221113617723415</v>
      </c>
      <c r="AI1011" s="53">
        <v>0.7</v>
      </c>
      <c r="AJ1011" s="7" t="str">
        <f t="shared" si="335"/>
        <v>hp_11466157</v>
      </c>
      <c r="AK1011" s="7" t="s">
        <v>3968</v>
      </c>
      <c r="AL1011" s="7">
        <v>913600</v>
      </c>
      <c r="AM1011" s="7">
        <f>INT(IF(MOD(Y1011,3)=0,INT(AL1011*0.55),INT(AL1011*0.35)))</f>
        <v>319760</v>
      </c>
      <c r="AN1011" s="54">
        <f t="shared" si="339"/>
        <v>1420446</v>
      </c>
      <c r="AO1011" s="7" t="str">
        <f t="shared" si="340"/>
        <v>atk_1420446</v>
      </c>
      <c r="AP1011" s="7" t="s">
        <v>3973</v>
      </c>
      <c r="AQ1011" s="7" t="s">
        <v>3992</v>
      </c>
      <c r="AR1011" s="7" t="s">
        <v>3975</v>
      </c>
      <c r="AS1011" s="7" t="s">
        <v>3976</v>
      </c>
      <c r="AU1011" s="7" t="str">
        <f t="shared" si="341"/>
        <v>hp_11466157;atk_1420446;hit_500000;miss_75;cirt_0;cirtSub_-3500</v>
      </c>
    </row>
    <row r="1012" spans="1:47" x14ac:dyDescent="0.2">
      <c r="A1012" s="9"/>
      <c r="B1012" s="6"/>
      <c r="H1012" s="6"/>
      <c r="I1012" s="9"/>
      <c r="J1012" s="10"/>
      <c r="K1012" s="6"/>
      <c r="V1012" s="7" t="str">
        <f t="shared" si="333"/>
        <v>水静市外滩4-2</v>
      </c>
      <c r="W1012" s="7">
        <f t="shared" si="346"/>
        <v>1843</v>
      </c>
      <c r="X1012" s="9" t="s">
        <v>1344</v>
      </c>
      <c r="Y1012" s="9">
        <v>2</v>
      </c>
      <c r="Z1012" s="8">
        <f t="shared" si="342"/>
        <v>5393</v>
      </c>
      <c r="AA1012" s="6" t="s">
        <v>3967</v>
      </c>
      <c r="AB1012" s="6">
        <v>5169591</v>
      </c>
      <c r="AC1012" s="6">
        <f t="shared" si="347"/>
        <v>1.58</v>
      </c>
      <c r="AD1012" s="6">
        <f t="shared" si="348"/>
        <v>8167953</v>
      </c>
      <c r="AE1012" s="6">
        <f t="shared" si="353"/>
        <v>2439651</v>
      </c>
      <c r="AF1012" s="6">
        <v>870000</v>
      </c>
      <c r="AG1012" s="11">
        <f t="shared" si="351"/>
        <v>11477604</v>
      </c>
      <c r="AH1012">
        <f t="shared" si="350"/>
        <v>2.2202151001887769</v>
      </c>
      <c r="AI1012" s="53">
        <v>0.7</v>
      </c>
      <c r="AJ1012" s="7" t="str">
        <f t="shared" si="335"/>
        <v>hp_11477604</v>
      </c>
      <c r="AK1012" s="7" t="s">
        <v>3968</v>
      </c>
      <c r="AL1012" s="7">
        <v>914820</v>
      </c>
      <c r="AM1012" s="7">
        <f>INT(IF(MOD(Y1012,3)=0,INT(AL1012*0.55),INT(AL1012*0.35)))</f>
        <v>320187</v>
      </c>
      <c r="AN1012" s="54">
        <f t="shared" si="339"/>
        <v>1421768</v>
      </c>
      <c r="AO1012" s="7" t="str">
        <f t="shared" si="340"/>
        <v>atk_1421768</v>
      </c>
      <c r="AP1012" s="7" t="s">
        <v>3973</v>
      </c>
      <c r="AQ1012" s="7" t="s">
        <v>3992</v>
      </c>
      <c r="AR1012" s="7" t="s">
        <v>3975</v>
      </c>
      <c r="AS1012" s="7" t="s">
        <v>3976</v>
      </c>
      <c r="AU1012" s="7" t="str">
        <f t="shared" si="341"/>
        <v>hp_11477604;atk_1421768;hit_500000;miss_75;cirt_0;cirtSub_-3500</v>
      </c>
    </row>
    <row r="1013" spans="1:47" x14ac:dyDescent="0.2">
      <c r="A1013" s="9"/>
      <c r="B1013" s="6"/>
      <c r="H1013" s="6"/>
      <c r="I1013" s="9"/>
      <c r="J1013" s="10"/>
      <c r="K1013" s="6"/>
      <c r="V1013" s="7" t="str">
        <f t="shared" si="333"/>
        <v>水静市外滩4-3</v>
      </c>
      <c r="W1013" s="7">
        <f t="shared" si="346"/>
        <v>1845</v>
      </c>
      <c r="X1013" s="9" t="s">
        <v>1344</v>
      </c>
      <c r="Y1013" s="9">
        <v>3</v>
      </c>
      <c r="Z1013" s="8">
        <f t="shared" si="342"/>
        <v>5396</v>
      </c>
      <c r="AA1013" s="6" t="s">
        <v>3967</v>
      </c>
      <c r="AB1013" s="6">
        <v>5176837</v>
      </c>
      <c r="AC1013" s="6">
        <f t="shared" si="347"/>
        <v>1.5825</v>
      </c>
      <c r="AD1013" s="6">
        <f t="shared" si="348"/>
        <v>8192344</v>
      </c>
      <c r="AE1013" s="6">
        <f t="shared" si="353"/>
        <v>2439651</v>
      </c>
      <c r="AF1013" s="6">
        <v>870000</v>
      </c>
      <c r="AG1013" s="11">
        <f t="shared" si="351"/>
        <v>11501995</v>
      </c>
      <c r="AH1013">
        <f t="shared" si="350"/>
        <v>2.2218190373774567</v>
      </c>
      <c r="AI1013" s="53">
        <v>0.7</v>
      </c>
      <c r="AJ1013" s="7" t="str">
        <f t="shared" si="335"/>
        <v>hp_11501995</v>
      </c>
      <c r="AK1013" s="7" t="s">
        <v>3968</v>
      </c>
      <c r="AL1013" s="7">
        <v>916040</v>
      </c>
      <c r="AM1013" s="7">
        <f>INT(IF(MOD(Y1013,3)=0,INT(AL1013*0.55),INT(AL1013*0.35)))</f>
        <v>503822</v>
      </c>
      <c r="AN1013" s="54">
        <f t="shared" si="339"/>
        <v>1424692</v>
      </c>
      <c r="AO1013" s="7" t="str">
        <f t="shared" si="340"/>
        <v>atk_1424692</v>
      </c>
      <c r="AP1013" s="7" t="s">
        <v>3973</v>
      </c>
      <c r="AQ1013" s="7" t="s">
        <v>3992</v>
      </c>
      <c r="AR1013" s="7" t="s">
        <v>3975</v>
      </c>
      <c r="AS1013" s="7" t="s">
        <v>3976</v>
      </c>
      <c r="AU1013" s="7" t="str">
        <f t="shared" si="341"/>
        <v>hp_11501995;atk_1424692;hit_500000;miss_75;cirt_0;cirtSub_-3500</v>
      </c>
    </row>
    <row r="1014" spans="1:47" x14ac:dyDescent="0.2">
      <c r="A1014" s="9"/>
      <c r="B1014" s="6"/>
      <c r="H1014" s="6"/>
      <c r="I1014" s="9"/>
      <c r="J1014" s="10"/>
      <c r="K1014" s="6"/>
      <c r="V1014" s="7" t="str">
        <f t="shared" si="333"/>
        <v>水静市外滩4-4</v>
      </c>
      <c r="W1014" s="7">
        <f t="shared" si="346"/>
        <v>1847</v>
      </c>
      <c r="X1014" s="9" t="s">
        <v>1344</v>
      </c>
      <c r="Y1014" s="9">
        <v>4</v>
      </c>
      <c r="Z1014" s="8">
        <f t="shared" si="342"/>
        <v>5400</v>
      </c>
      <c r="AA1014" s="6" t="s">
        <v>3967</v>
      </c>
      <c r="AB1014" s="6">
        <v>5184084</v>
      </c>
      <c r="AC1014" s="6">
        <f t="shared" si="347"/>
        <v>1.5825</v>
      </c>
      <c r="AD1014" s="6">
        <f t="shared" si="348"/>
        <v>8203812</v>
      </c>
      <c r="AE1014" s="6">
        <f t="shared" si="353"/>
        <v>2439651</v>
      </c>
      <c r="AF1014" s="6">
        <v>870000</v>
      </c>
      <c r="AG1014" s="11">
        <f t="shared" si="351"/>
        <v>11513463</v>
      </c>
      <c r="AH1014">
        <f t="shared" si="350"/>
        <v>2.2209252396373205</v>
      </c>
      <c r="AI1014" s="53">
        <v>0.7</v>
      </c>
      <c r="AJ1014" s="7" t="str">
        <f t="shared" si="335"/>
        <v>hp_11513463</v>
      </c>
      <c r="AK1014" s="7" t="s">
        <v>3968</v>
      </c>
      <c r="AL1014" s="7">
        <v>917260</v>
      </c>
      <c r="AM1014" s="7">
        <f>INT(IF(MOD(Y1014,3)=0,INT(AL1014*0.55),INT(AL1014*0.35)))</f>
        <v>321041</v>
      </c>
      <c r="AN1014" s="54">
        <f t="shared" si="339"/>
        <v>1426016</v>
      </c>
      <c r="AO1014" s="7" t="str">
        <f t="shared" si="340"/>
        <v>atk_1426016</v>
      </c>
      <c r="AP1014" s="7" t="s">
        <v>3973</v>
      </c>
      <c r="AQ1014" s="7" t="s">
        <v>3992</v>
      </c>
      <c r="AR1014" s="7" t="s">
        <v>3975</v>
      </c>
      <c r="AS1014" s="7" t="s">
        <v>3976</v>
      </c>
      <c r="AU1014" s="7" t="str">
        <f t="shared" si="341"/>
        <v>hp_11513463;atk_1426016;hit_500000;miss_75;cirt_0;cirtSub_-3500</v>
      </c>
    </row>
    <row r="1015" spans="1:47" x14ac:dyDescent="0.2">
      <c r="A1015" s="9"/>
      <c r="B1015" s="6"/>
      <c r="H1015" s="6"/>
      <c r="I1015" s="9"/>
      <c r="J1015" s="10"/>
      <c r="K1015" s="6"/>
      <c r="V1015" s="7" t="str">
        <f t="shared" si="333"/>
        <v>水静市外滩4-5</v>
      </c>
      <c r="W1015" s="7">
        <f t="shared" si="346"/>
        <v>1849</v>
      </c>
      <c r="X1015" s="9" t="s">
        <v>1344</v>
      </c>
      <c r="Y1015" s="9">
        <v>5</v>
      </c>
      <c r="Z1015" s="8">
        <f t="shared" si="342"/>
        <v>5405</v>
      </c>
      <c r="AA1015" s="6" t="s">
        <v>3967</v>
      </c>
      <c r="AB1015" s="6">
        <v>5191332</v>
      </c>
      <c r="AC1015" s="6">
        <f t="shared" si="347"/>
        <v>1.5825</v>
      </c>
      <c r="AD1015" s="6">
        <f t="shared" si="348"/>
        <v>8215282</v>
      </c>
      <c r="AE1015" s="6">
        <f t="shared" si="353"/>
        <v>2439651</v>
      </c>
      <c r="AF1015" s="6">
        <v>870000</v>
      </c>
      <c r="AG1015" s="11">
        <f t="shared" si="351"/>
        <v>11524933</v>
      </c>
      <c r="AH1015">
        <f t="shared" si="350"/>
        <v>2.2200338949618326</v>
      </c>
      <c r="AI1015" s="53">
        <v>0.7</v>
      </c>
      <c r="AJ1015" s="7" t="str">
        <f t="shared" si="335"/>
        <v>hp_11524933</v>
      </c>
      <c r="AK1015" s="7" t="s">
        <v>3968</v>
      </c>
      <c r="AL1015" s="7">
        <v>918480</v>
      </c>
      <c r="AM1015" s="7">
        <f>INT(IF(MOD(Y1015,3)=0,INT(AL1015*0.55),INT(AL1015*0.35)))</f>
        <v>321468</v>
      </c>
      <c r="AN1015" s="54">
        <f t="shared" si="339"/>
        <v>1427339</v>
      </c>
      <c r="AO1015" s="7" t="str">
        <f t="shared" si="340"/>
        <v>atk_1427339</v>
      </c>
      <c r="AP1015" s="7" t="s">
        <v>3973</v>
      </c>
      <c r="AQ1015" s="7" t="s">
        <v>3992</v>
      </c>
      <c r="AR1015" s="7" t="s">
        <v>3975</v>
      </c>
      <c r="AS1015" s="7" t="s">
        <v>3976</v>
      </c>
      <c r="AU1015" s="7" t="str">
        <f t="shared" si="341"/>
        <v>hp_11524933;atk_1427339;hit_500000;miss_75;cirt_0;cirtSub_-3500</v>
      </c>
    </row>
    <row r="1016" spans="1:47" x14ac:dyDescent="0.2">
      <c r="A1016" s="9"/>
      <c r="B1016" s="6"/>
      <c r="H1016" s="6"/>
      <c r="I1016" s="9"/>
      <c r="J1016" s="10"/>
      <c r="K1016" s="6"/>
      <c r="V1016" s="7" t="str">
        <f t="shared" si="333"/>
        <v>水静市外滩4-6</v>
      </c>
      <c r="W1016" s="7">
        <f t="shared" si="346"/>
        <v>1851</v>
      </c>
      <c r="X1016" s="9" t="s">
        <v>1344</v>
      </c>
      <c r="Y1016" s="9">
        <v>6</v>
      </c>
      <c r="Z1016" s="8">
        <f t="shared" si="342"/>
        <v>5411</v>
      </c>
      <c r="AA1016" s="6" t="s">
        <v>3967</v>
      </c>
      <c r="AB1016" s="6">
        <v>5198581</v>
      </c>
      <c r="AC1016" s="6">
        <f t="shared" si="347"/>
        <v>1.585</v>
      </c>
      <c r="AD1016" s="6">
        <f t="shared" si="348"/>
        <v>8239750</v>
      </c>
      <c r="AE1016" s="6">
        <f t="shared" si="353"/>
        <v>2439651</v>
      </c>
      <c r="AF1016" s="6">
        <v>870000</v>
      </c>
      <c r="AG1016" s="11">
        <f t="shared" si="351"/>
        <v>11549401</v>
      </c>
      <c r="AH1016">
        <f t="shared" si="350"/>
        <v>2.2216449065620023</v>
      </c>
      <c r="AI1016" s="53">
        <v>0.7</v>
      </c>
      <c r="AJ1016" s="7" t="str">
        <f t="shared" si="335"/>
        <v>hp_11549401</v>
      </c>
      <c r="AK1016" s="7" t="s">
        <v>3968</v>
      </c>
      <c r="AL1016" s="7">
        <v>919700</v>
      </c>
      <c r="AM1016" s="7">
        <f>INT(IF(MOD(Y1016,3)=0,INT(AL1016*0.55),INT(AL1016*0.35)))</f>
        <v>505835</v>
      </c>
      <c r="AN1016" s="54">
        <f t="shared" si="339"/>
        <v>1430272</v>
      </c>
      <c r="AO1016" s="7" t="str">
        <f t="shared" si="340"/>
        <v>atk_1430272</v>
      </c>
      <c r="AP1016" s="7" t="s">
        <v>3973</v>
      </c>
      <c r="AQ1016" s="7" t="s">
        <v>3992</v>
      </c>
      <c r="AR1016" s="7" t="s">
        <v>3975</v>
      </c>
      <c r="AS1016" s="7" t="s">
        <v>3976</v>
      </c>
      <c r="AU1016" s="7" t="str">
        <f t="shared" si="341"/>
        <v>hp_11549401;atk_1430272;hit_500000;miss_75;cirt_0;cirtSub_-3500</v>
      </c>
    </row>
    <row r="1017" spans="1:47" x14ac:dyDescent="0.2">
      <c r="A1017" s="9"/>
      <c r="B1017" s="6"/>
      <c r="H1017" s="6"/>
      <c r="I1017" s="9"/>
      <c r="J1017" s="10"/>
      <c r="K1017" s="6"/>
      <c r="V1017" s="7" t="str">
        <f t="shared" si="333"/>
        <v>水静市外滩4-7</v>
      </c>
      <c r="W1017" s="7">
        <f t="shared" si="346"/>
        <v>1853</v>
      </c>
      <c r="X1017" s="9" t="s">
        <v>1344</v>
      </c>
      <c r="Y1017" s="9">
        <v>7</v>
      </c>
      <c r="Z1017" s="8">
        <f t="shared" si="342"/>
        <v>5418</v>
      </c>
      <c r="AA1017" s="6" t="s">
        <v>3967</v>
      </c>
      <c r="AB1017" s="6">
        <v>5205830</v>
      </c>
      <c r="AC1017" s="6">
        <f t="shared" si="347"/>
        <v>1.585</v>
      </c>
      <c r="AD1017" s="6">
        <f t="shared" si="348"/>
        <v>8251240</v>
      </c>
      <c r="AE1017" s="6">
        <f t="shared" si="353"/>
        <v>2439651</v>
      </c>
      <c r="AF1017" s="6">
        <v>870000</v>
      </c>
      <c r="AG1017" s="11">
        <f t="shared" si="351"/>
        <v>11560891</v>
      </c>
      <c r="AH1017">
        <f t="shared" si="350"/>
        <v>2.2207584573449384</v>
      </c>
      <c r="AI1017" s="53">
        <v>0.7</v>
      </c>
      <c r="AJ1017" s="7" t="str">
        <f t="shared" si="335"/>
        <v>hp_11560891</v>
      </c>
      <c r="AK1017" s="7" t="s">
        <v>3968</v>
      </c>
      <c r="AL1017" s="7">
        <v>920920</v>
      </c>
      <c r="AM1017" s="7">
        <f>INT(IF(MOD(Y1017,3)=0,INT(AL1017*0.55),INT(AL1017*0.35)))</f>
        <v>322322</v>
      </c>
      <c r="AN1017" s="54">
        <f t="shared" si="339"/>
        <v>1431598</v>
      </c>
      <c r="AO1017" s="7" t="str">
        <f t="shared" si="340"/>
        <v>atk_1431598</v>
      </c>
      <c r="AP1017" s="7" t="s">
        <v>3973</v>
      </c>
      <c r="AQ1017" s="7" t="s">
        <v>3992</v>
      </c>
      <c r="AR1017" s="7" t="s">
        <v>3975</v>
      </c>
      <c r="AS1017" s="7" t="s">
        <v>3976</v>
      </c>
      <c r="AU1017" s="7" t="str">
        <f t="shared" si="341"/>
        <v>hp_11560891;atk_1431598;hit_500000;miss_75;cirt_0;cirtSub_-3500</v>
      </c>
    </row>
    <row r="1018" spans="1:47" x14ac:dyDescent="0.2">
      <c r="A1018" s="9"/>
      <c r="B1018" s="6"/>
      <c r="H1018" s="6"/>
      <c r="I1018" s="9"/>
      <c r="J1018" s="10"/>
      <c r="K1018" s="6"/>
      <c r="V1018" s="7" t="str">
        <f t="shared" si="333"/>
        <v>水静市外滩4-8</v>
      </c>
      <c r="W1018" s="7">
        <f t="shared" si="346"/>
        <v>1855</v>
      </c>
      <c r="X1018" s="9" t="s">
        <v>1344</v>
      </c>
      <c r="Y1018" s="9">
        <v>8</v>
      </c>
      <c r="Z1018" s="8">
        <f t="shared" si="342"/>
        <v>5426</v>
      </c>
      <c r="AA1018" s="6" t="s">
        <v>3967</v>
      </c>
      <c r="AB1018" s="6">
        <v>5213081</v>
      </c>
      <c r="AC1018" s="6">
        <f t="shared" si="347"/>
        <v>1.585</v>
      </c>
      <c r="AD1018" s="6">
        <f t="shared" si="348"/>
        <v>8262733</v>
      </c>
      <c r="AE1018" s="6">
        <f t="shared" si="353"/>
        <v>2439651</v>
      </c>
      <c r="AF1018" s="6">
        <v>870000</v>
      </c>
      <c r="AG1018" s="11">
        <f t="shared" si="351"/>
        <v>11572384</v>
      </c>
      <c r="AH1018">
        <f t="shared" si="350"/>
        <v>2.2198741972357614</v>
      </c>
      <c r="AI1018" s="53">
        <v>0.7</v>
      </c>
      <c r="AJ1018" s="7" t="str">
        <f t="shared" si="335"/>
        <v>hp_11572384</v>
      </c>
      <c r="AK1018" s="7" t="s">
        <v>3968</v>
      </c>
      <c r="AL1018" s="7">
        <v>922140</v>
      </c>
      <c r="AM1018" s="7">
        <f>INT(IF(MOD(Y1018,3)=0,INT(AL1018*0.55),INT(AL1018*0.35)))</f>
        <v>322749</v>
      </c>
      <c r="AN1018" s="54">
        <f t="shared" si="339"/>
        <v>1432924</v>
      </c>
      <c r="AO1018" s="7" t="str">
        <f t="shared" si="340"/>
        <v>atk_1432924</v>
      </c>
      <c r="AP1018" s="7" t="s">
        <v>3973</v>
      </c>
      <c r="AQ1018" s="7" t="s">
        <v>3992</v>
      </c>
      <c r="AR1018" s="7" t="s">
        <v>3975</v>
      </c>
      <c r="AS1018" s="7" t="s">
        <v>3976</v>
      </c>
      <c r="AU1018" s="7" t="str">
        <f t="shared" si="341"/>
        <v>hp_11572384;atk_1432924;hit_500000;miss_75;cirt_0;cirtSub_-3500</v>
      </c>
    </row>
    <row r="1019" spans="1:47" x14ac:dyDescent="0.2">
      <c r="A1019" s="9"/>
      <c r="B1019" s="6"/>
      <c r="H1019" s="6"/>
      <c r="I1019" s="9"/>
      <c r="J1019" s="10"/>
      <c r="K1019" s="6"/>
      <c r="V1019" s="7" t="str">
        <f t="shared" si="333"/>
        <v>水静市外滩4-9</v>
      </c>
      <c r="W1019" s="7">
        <f t="shared" si="346"/>
        <v>1857</v>
      </c>
      <c r="X1019" s="9" t="s">
        <v>1344</v>
      </c>
      <c r="Y1019" s="9">
        <v>9</v>
      </c>
      <c r="Z1019" s="8">
        <f t="shared" si="342"/>
        <v>5435</v>
      </c>
      <c r="AA1019" s="6" t="s">
        <v>3967</v>
      </c>
      <c r="AB1019" s="6">
        <v>5220332</v>
      </c>
      <c r="AC1019" s="6">
        <f t="shared" si="347"/>
        <v>1.5875000000000001</v>
      </c>
      <c r="AD1019" s="6">
        <f t="shared" si="348"/>
        <v>8287277</v>
      </c>
      <c r="AE1019" s="6">
        <f t="shared" si="353"/>
        <v>2439651</v>
      </c>
      <c r="AF1019" s="6">
        <v>870000</v>
      </c>
      <c r="AG1019" s="11">
        <f t="shared" si="351"/>
        <v>11596928</v>
      </c>
      <c r="AH1019">
        <f t="shared" si="350"/>
        <v>2.2214924261522064</v>
      </c>
      <c r="AI1019" s="53">
        <v>0.7</v>
      </c>
      <c r="AJ1019" s="7" t="str">
        <f t="shared" si="335"/>
        <v>hp_11596928</v>
      </c>
      <c r="AK1019" s="7" t="s">
        <v>3968</v>
      </c>
      <c r="AL1019" s="7">
        <v>923360</v>
      </c>
      <c r="AM1019" s="7">
        <f>INT(IF(MOD(Y1019,3)=0,INT(AL1019*0.55),INT(AL1019*0.35)))</f>
        <v>507848</v>
      </c>
      <c r="AN1019" s="54">
        <f t="shared" si="339"/>
        <v>1435866</v>
      </c>
      <c r="AO1019" s="7" t="str">
        <f t="shared" si="340"/>
        <v>atk_1435866</v>
      </c>
      <c r="AP1019" s="7" t="s">
        <v>3973</v>
      </c>
      <c r="AQ1019" s="7" t="s">
        <v>3992</v>
      </c>
      <c r="AR1019" s="7" t="s">
        <v>3975</v>
      </c>
      <c r="AS1019" s="7" t="s">
        <v>3976</v>
      </c>
      <c r="AU1019" s="7" t="str">
        <f t="shared" si="341"/>
        <v>hp_11596928;atk_1435866;hit_500000;miss_75;cirt_0;cirtSub_-3500</v>
      </c>
    </row>
    <row r="1020" spans="1:47" s="12" customFormat="1" x14ac:dyDescent="0.2">
      <c r="A1020" s="9"/>
      <c r="B1020" s="6"/>
      <c r="C1020" s="7"/>
      <c r="D1020" s="7"/>
      <c r="E1020" s="7"/>
      <c r="F1020" s="7"/>
      <c r="G1020" s="7"/>
      <c r="H1020" s="6"/>
      <c r="I1020" s="9"/>
      <c r="J1020" s="10"/>
      <c r="K1020" s="6"/>
      <c r="L1020" s="7"/>
      <c r="M1020" s="7"/>
      <c r="N1020" s="7"/>
      <c r="O1020" s="7"/>
      <c r="P1020" s="7"/>
      <c r="Q1020" s="7"/>
      <c r="R1020" s="7"/>
      <c r="S1020" s="7"/>
      <c r="T1020" s="7"/>
      <c r="V1020" s="12" t="str">
        <f t="shared" si="333"/>
        <v>水静市外滩4-10</v>
      </c>
      <c r="W1020" s="12">
        <f t="shared" si="346"/>
        <v>1859</v>
      </c>
      <c r="X1020" s="5" t="s">
        <v>1344</v>
      </c>
      <c r="Y1020" s="5">
        <v>10</v>
      </c>
      <c r="Z1020" s="5">
        <f t="shared" si="342"/>
        <v>5445</v>
      </c>
      <c r="AA1020" s="11" t="s">
        <v>3967</v>
      </c>
      <c r="AB1020" s="11">
        <v>5227585</v>
      </c>
      <c r="AC1020" s="11">
        <f t="shared" si="347"/>
        <v>1.5875000000000001</v>
      </c>
      <c r="AD1020" s="11">
        <f t="shared" si="348"/>
        <v>8298791</v>
      </c>
      <c r="AE1020" s="6">
        <f t="shared" si="353"/>
        <v>2439651</v>
      </c>
      <c r="AF1020" s="11">
        <v>870000</v>
      </c>
      <c r="AG1020" s="11">
        <f t="shared" si="351"/>
        <v>11608442</v>
      </c>
      <c r="AH1020">
        <f t="shared" si="350"/>
        <v>2.2206127686111272</v>
      </c>
      <c r="AI1020" s="53">
        <v>0.7</v>
      </c>
      <c r="AJ1020" s="7" t="str">
        <f t="shared" si="335"/>
        <v>hp_11608442</v>
      </c>
      <c r="AK1020" s="12" t="s">
        <v>3968</v>
      </c>
      <c r="AL1020" s="12">
        <v>924580</v>
      </c>
      <c r="AM1020" s="7">
        <f>INT(IF(MOD(Y1020,3)=0,INT(AL1020*0.55),INT(AL1020*0.35)))</f>
        <v>323603</v>
      </c>
      <c r="AN1020" s="54">
        <f t="shared" si="339"/>
        <v>1437193</v>
      </c>
      <c r="AO1020" s="7" t="str">
        <f t="shared" si="340"/>
        <v>atk_1437193</v>
      </c>
      <c r="AP1020" s="12" t="s">
        <v>3973</v>
      </c>
      <c r="AQ1020" s="12" t="s">
        <v>3992</v>
      </c>
      <c r="AR1020" s="12" t="s">
        <v>3975</v>
      </c>
      <c r="AS1020" s="12" t="s">
        <v>3976</v>
      </c>
      <c r="AU1020" s="12" t="str">
        <f t="shared" si="341"/>
        <v>hp_11608442;atk_1437193;hit_500000;miss_75;cirt_0;cirtSub_-3500</v>
      </c>
    </row>
    <row r="1021" spans="1:47" x14ac:dyDescent="0.2">
      <c r="A1021" s="9"/>
      <c r="B1021" s="6"/>
      <c r="H1021" s="6"/>
      <c r="I1021" s="9"/>
      <c r="J1021" s="10"/>
      <c r="K1021" s="6"/>
      <c r="V1021" s="7" t="str">
        <f t="shared" si="333"/>
        <v>水静市外滩5-1</v>
      </c>
      <c r="W1021" s="7">
        <f t="shared" si="346"/>
        <v>1861</v>
      </c>
      <c r="X1021" s="9" t="s">
        <v>1345</v>
      </c>
      <c r="Y1021" s="9">
        <v>1</v>
      </c>
      <c r="Z1021" s="8">
        <f t="shared" si="342"/>
        <v>5446</v>
      </c>
      <c r="AA1021" s="6" t="s">
        <v>3967</v>
      </c>
      <c r="AB1021" s="6">
        <v>5234838</v>
      </c>
      <c r="AC1021" s="6">
        <f t="shared" si="347"/>
        <v>1.5899999999999999</v>
      </c>
      <c r="AD1021" s="6">
        <f t="shared" si="348"/>
        <v>8323392</v>
      </c>
      <c r="AE1021" s="6">
        <f t="shared" ref="AE1021" si="355">IF(MOD(Y1021,1)=0,INT(AD1020*0.3),0)</f>
        <v>2489637</v>
      </c>
      <c r="AF1021" s="6">
        <v>870000</v>
      </c>
      <c r="AG1021" s="11">
        <f t="shared" si="351"/>
        <v>11683029</v>
      </c>
      <c r="AH1021">
        <f t="shared" si="350"/>
        <v>2.231784250057022</v>
      </c>
      <c r="AI1021" s="53">
        <v>0.7</v>
      </c>
      <c r="AJ1021" s="7" t="str">
        <f t="shared" si="335"/>
        <v>hp_11683029</v>
      </c>
      <c r="AK1021" s="7" t="s">
        <v>3968</v>
      </c>
      <c r="AL1021" s="7">
        <v>925800</v>
      </c>
      <c r="AM1021" s="7">
        <f>INT(IF(MOD(Y1021,3)=0,INT(AL1021*0.55),INT(AL1021*0.35)))</f>
        <v>324030</v>
      </c>
      <c r="AN1021" s="54">
        <f t="shared" si="339"/>
        <v>1446330</v>
      </c>
      <c r="AO1021" s="7" t="str">
        <f t="shared" si="340"/>
        <v>atk_1446330</v>
      </c>
      <c r="AP1021" s="7" t="s">
        <v>3973</v>
      </c>
      <c r="AQ1021" s="7" t="s">
        <v>3992</v>
      </c>
      <c r="AR1021" s="7" t="s">
        <v>3975</v>
      </c>
      <c r="AS1021" s="7" t="s">
        <v>3976</v>
      </c>
      <c r="AU1021" s="7" t="str">
        <f t="shared" si="341"/>
        <v>hp_11683029;atk_1446330;hit_500000;miss_75;cirt_0;cirtSub_-3500</v>
      </c>
    </row>
    <row r="1022" spans="1:47" x14ac:dyDescent="0.2">
      <c r="A1022" s="9"/>
      <c r="B1022" s="6"/>
      <c r="H1022" s="6"/>
      <c r="I1022" s="9"/>
      <c r="J1022" s="10"/>
      <c r="K1022" s="6"/>
      <c r="V1022" s="7" t="str">
        <f t="shared" si="333"/>
        <v>水静市外滩5-2</v>
      </c>
      <c r="W1022" s="7">
        <f t="shared" si="346"/>
        <v>1863</v>
      </c>
      <c r="X1022" s="9" t="s">
        <v>1345</v>
      </c>
      <c r="Y1022" s="9">
        <v>2</v>
      </c>
      <c r="Z1022" s="8">
        <f t="shared" si="342"/>
        <v>5448</v>
      </c>
      <c r="AA1022" s="6" t="s">
        <v>3967</v>
      </c>
      <c r="AB1022" s="6">
        <v>5242093</v>
      </c>
      <c r="AC1022" s="6">
        <f t="shared" si="347"/>
        <v>1.5899999999999999</v>
      </c>
      <c r="AD1022" s="6">
        <f t="shared" si="348"/>
        <v>8334927</v>
      </c>
      <c r="AE1022" s="6">
        <f t="shared" si="353"/>
        <v>2489637</v>
      </c>
      <c r="AF1022" s="6">
        <v>870000</v>
      </c>
      <c r="AG1022" s="11">
        <f t="shared" si="351"/>
        <v>11694564</v>
      </c>
      <c r="AH1022">
        <f t="shared" si="350"/>
        <v>2.2308959417545626</v>
      </c>
      <c r="AI1022" s="53">
        <v>0.7</v>
      </c>
      <c r="AJ1022" s="7" t="str">
        <f t="shared" si="335"/>
        <v>hp_11694564</v>
      </c>
      <c r="AK1022" s="7" t="s">
        <v>3968</v>
      </c>
      <c r="AL1022" s="7">
        <v>927020</v>
      </c>
      <c r="AM1022" s="7">
        <f>INT(IF(MOD(Y1022,3)=0,INT(AL1022*0.55),INT(AL1022*0.35)))</f>
        <v>324457</v>
      </c>
      <c r="AN1022" s="54">
        <f t="shared" si="339"/>
        <v>1447659</v>
      </c>
      <c r="AO1022" s="7" t="str">
        <f t="shared" si="340"/>
        <v>atk_1447659</v>
      </c>
      <c r="AP1022" s="7" t="s">
        <v>3973</v>
      </c>
      <c r="AQ1022" s="7" t="s">
        <v>3992</v>
      </c>
      <c r="AR1022" s="7" t="s">
        <v>3975</v>
      </c>
      <c r="AS1022" s="7" t="s">
        <v>3976</v>
      </c>
      <c r="AU1022" s="7" t="str">
        <f t="shared" si="341"/>
        <v>hp_11694564;atk_1447659;hit_500000;miss_75;cirt_0;cirtSub_-3500</v>
      </c>
    </row>
    <row r="1023" spans="1:47" x14ac:dyDescent="0.2">
      <c r="A1023" s="9"/>
      <c r="B1023" s="6"/>
      <c r="H1023" s="6"/>
      <c r="I1023" s="9"/>
      <c r="J1023" s="10"/>
      <c r="K1023" s="6"/>
      <c r="V1023" s="7" t="str">
        <f t="shared" si="333"/>
        <v>水静市外滩5-3</v>
      </c>
      <c r="W1023" s="7">
        <f t="shared" si="346"/>
        <v>1865</v>
      </c>
      <c r="X1023" s="9" t="s">
        <v>1345</v>
      </c>
      <c r="Y1023" s="9">
        <v>3</v>
      </c>
      <c r="Z1023" s="8">
        <f t="shared" si="342"/>
        <v>5451</v>
      </c>
      <c r="AA1023" s="6" t="s">
        <v>3967</v>
      </c>
      <c r="AB1023" s="6">
        <v>5249348</v>
      </c>
      <c r="AC1023" s="6">
        <f t="shared" si="347"/>
        <v>1.5924999999999998</v>
      </c>
      <c r="AD1023" s="6">
        <f t="shared" si="348"/>
        <v>8359586</v>
      </c>
      <c r="AE1023" s="6">
        <f t="shared" si="353"/>
        <v>2489637</v>
      </c>
      <c r="AF1023" s="6">
        <v>870000</v>
      </c>
      <c r="AG1023" s="11">
        <f t="shared" si="351"/>
        <v>11719223</v>
      </c>
      <c r="AH1023">
        <f t="shared" si="350"/>
        <v>2.232510208886894</v>
      </c>
      <c r="AI1023" s="53">
        <v>0.7</v>
      </c>
      <c r="AJ1023" s="7" t="str">
        <f t="shared" si="335"/>
        <v>hp_11719223</v>
      </c>
      <c r="AK1023" s="7" t="s">
        <v>3968</v>
      </c>
      <c r="AL1023" s="7">
        <v>928240</v>
      </c>
      <c r="AM1023" s="7">
        <f>INT(IF(MOD(Y1023,3)=0,INT(AL1023*0.55),INT(AL1023*0.35)))</f>
        <v>510532</v>
      </c>
      <c r="AN1023" s="54">
        <f t="shared" si="339"/>
        <v>1450613</v>
      </c>
      <c r="AO1023" s="7" t="str">
        <f t="shared" si="340"/>
        <v>atk_1450613</v>
      </c>
      <c r="AP1023" s="7" t="s">
        <v>3973</v>
      </c>
      <c r="AQ1023" s="7" t="s">
        <v>3992</v>
      </c>
      <c r="AR1023" s="7" t="s">
        <v>3975</v>
      </c>
      <c r="AS1023" s="7" t="s">
        <v>3976</v>
      </c>
      <c r="AU1023" s="7" t="str">
        <f t="shared" si="341"/>
        <v>hp_11719223;atk_1450613;hit_500000;miss_75;cirt_0;cirtSub_-3500</v>
      </c>
    </row>
    <row r="1024" spans="1:47" x14ac:dyDescent="0.2">
      <c r="A1024" s="9"/>
      <c r="B1024" s="6"/>
      <c r="H1024" s="6"/>
      <c r="I1024" s="9"/>
      <c r="J1024" s="10"/>
      <c r="K1024" s="6"/>
      <c r="V1024" s="7" t="str">
        <f t="shared" si="333"/>
        <v>水静市外滩5-4</v>
      </c>
      <c r="W1024" s="7">
        <f t="shared" si="346"/>
        <v>1867</v>
      </c>
      <c r="X1024" s="9" t="s">
        <v>1345</v>
      </c>
      <c r="Y1024" s="9">
        <v>4</v>
      </c>
      <c r="Z1024" s="8">
        <f t="shared" si="342"/>
        <v>5455</v>
      </c>
      <c r="AA1024" s="6" t="s">
        <v>3967</v>
      </c>
      <c r="AB1024" s="6">
        <v>5256604</v>
      </c>
      <c r="AC1024" s="6">
        <f t="shared" si="347"/>
        <v>1.5924999999999998</v>
      </c>
      <c r="AD1024" s="6">
        <f t="shared" si="348"/>
        <v>8371141</v>
      </c>
      <c r="AE1024" s="6">
        <f t="shared" si="353"/>
        <v>2489637</v>
      </c>
      <c r="AF1024" s="6">
        <v>870000</v>
      </c>
      <c r="AG1024" s="11">
        <f t="shared" si="351"/>
        <v>11730778</v>
      </c>
      <c r="AH1024">
        <f t="shared" si="350"/>
        <v>2.231626730870349</v>
      </c>
      <c r="AI1024" s="53">
        <v>0.7</v>
      </c>
      <c r="AJ1024" s="7" t="str">
        <f t="shared" si="335"/>
        <v>hp_11730778</v>
      </c>
      <c r="AK1024" s="7" t="s">
        <v>3968</v>
      </c>
      <c r="AL1024" s="7">
        <v>929460</v>
      </c>
      <c r="AM1024" s="7">
        <f>INT(IF(MOD(Y1024,3)=0,INT(AL1024*0.55),INT(AL1024*0.35)))</f>
        <v>325311</v>
      </c>
      <c r="AN1024" s="54">
        <f t="shared" si="339"/>
        <v>1451945</v>
      </c>
      <c r="AO1024" s="7" t="str">
        <f t="shared" si="340"/>
        <v>atk_1451945</v>
      </c>
      <c r="AP1024" s="7" t="s">
        <v>3973</v>
      </c>
      <c r="AQ1024" s="7" t="s">
        <v>3992</v>
      </c>
      <c r="AR1024" s="7" t="s">
        <v>3975</v>
      </c>
      <c r="AS1024" s="7" t="s">
        <v>3976</v>
      </c>
      <c r="AU1024" s="7" t="str">
        <f t="shared" si="341"/>
        <v>hp_11730778;atk_1451945;hit_500000;miss_75;cirt_0;cirtSub_-3500</v>
      </c>
    </row>
    <row r="1025" spans="1:47" x14ac:dyDescent="0.2">
      <c r="A1025" s="9"/>
      <c r="B1025" s="6"/>
      <c r="H1025" s="6"/>
      <c r="I1025" s="9"/>
      <c r="J1025" s="10"/>
      <c r="K1025" s="6"/>
      <c r="V1025" s="7" t="str">
        <f t="shared" ref="V1025:V1088" si="356">X1025&amp;"-"&amp;Y1025</f>
        <v>水静市外滩5-5</v>
      </c>
      <c r="W1025" s="7">
        <f t="shared" si="346"/>
        <v>1869</v>
      </c>
      <c r="X1025" s="9" t="s">
        <v>1345</v>
      </c>
      <c r="Y1025" s="9">
        <v>5</v>
      </c>
      <c r="Z1025" s="8">
        <f t="shared" si="342"/>
        <v>5460</v>
      </c>
      <c r="AA1025" s="6" t="s">
        <v>3967</v>
      </c>
      <c r="AB1025" s="6">
        <v>5263861</v>
      </c>
      <c r="AC1025" s="6">
        <f t="shared" si="347"/>
        <v>1.5924999999999998</v>
      </c>
      <c r="AD1025" s="6">
        <f t="shared" si="348"/>
        <v>8382698</v>
      </c>
      <c r="AE1025" s="6">
        <f t="shared" si="353"/>
        <v>2489637</v>
      </c>
      <c r="AF1025" s="6">
        <v>870000</v>
      </c>
      <c r="AG1025" s="11">
        <f t="shared" si="351"/>
        <v>11742335</v>
      </c>
      <c r="AH1025">
        <f t="shared" si="350"/>
        <v>2.2307456446893261</v>
      </c>
      <c r="AI1025" s="53">
        <v>0.7</v>
      </c>
      <c r="AJ1025" s="7" t="str">
        <f t="shared" ref="AJ1025:AJ1088" si="357">AA1025&amp;"_"&amp;AG1025</f>
        <v>hp_11742335</v>
      </c>
      <c r="AK1025" s="7" t="s">
        <v>3968</v>
      </c>
      <c r="AL1025" s="7">
        <v>930680</v>
      </c>
      <c r="AM1025" s="7">
        <f>INT(IF(MOD(Y1025,3)=0,INT(AL1025*0.55),INT(AL1025*0.35)))</f>
        <v>325738</v>
      </c>
      <c r="AN1025" s="54">
        <f t="shared" si="339"/>
        <v>1453277</v>
      </c>
      <c r="AO1025" s="7" t="str">
        <f t="shared" si="340"/>
        <v>atk_1453277</v>
      </c>
      <c r="AP1025" s="7" t="s">
        <v>3973</v>
      </c>
      <c r="AQ1025" s="7" t="s">
        <v>3992</v>
      </c>
      <c r="AR1025" s="7" t="s">
        <v>3975</v>
      </c>
      <c r="AS1025" s="7" t="s">
        <v>3976</v>
      </c>
      <c r="AU1025" s="7" t="str">
        <f t="shared" si="341"/>
        <v>hp_11742335;atk_1453277;hit_500000;miss_75;cirt_0;cirtSub_-3500</v>
      </c>
    </row>
    <row r="1026" spans="1:47" x14ac:dyDescent="0.2">
      <c r="A1026" s="9"/>
      <c r="B1026" s="6"/>
      <c r="H1026" s="6"/>
      <c r="I1026" s="9"/>
      <c r="J1026" s="10"/>
      <c r="K1026" s="6"/>
      <c r="V1026" s="7" t="str">
        <f t="shared" si="356"/>
        <v>水静市外滩5-6</v>
      </c>
      <c r="W1026" s="7">
        <f>W1025+2</f>
        <v>1871</v>
      </c>
      <c r="X1026" s="9" t="s">
        <v>1345</v>
      </c>
      <c r="Y1026" s="9">
        <v>6</v>
      </c>
      <c r="Z1026" s="8">
        <f>Y1026+Z1025</f>
        <v>5466</v>
      </c>
      <c r="AA1026" s="6" t="s">
        <v>3967</v>
      </c>
      <c r="AB1026" s="6">
        <v>5271119</v>
      </c>
      <c r="AC1026" s="6">
        <f t="shared" si="347"/>
        <v>1.5949999999999998</v>
      </c>
      <c r="AD1026" s="6">
        <f t="shared" si="348"/>
        <v>8407434</v>
      </c>
      <c r="AE1026" s="6">
        <f t="shared" si="353"/>
        <v>2489637</v>
      </c>
      <c r="AF1026" s="6">
        <v>870000</v>
      </c>
      <c r="AG1026" s="11">
        <f t="shared" si="351"/>
        <v>11767071</v>
      </c>
      <c r="AH1026">
        <f t="shared" si="350"/>
        <v>2.232366789670277</v>
      </c>
      <c r="AI1026" s="53">
        <v>0.7</v>
      </c>
      <c r="AJ1026" s="7" t="str">
        <f t="shared" si="357"/>
        <v>hp_11767071</v>
      </c>
      <c r="AK1026" s="7" t="s">
        <v>3968</v>
      </c>
      <c r="AL1026" s="7">
        <v>931900</v>
      </c>
      <c r="AM1026" s="7">
        <f>INT(IF(MOD(Y1026,3)=0,INT(AL1026*0.55),INT(AL1026*0.35)))</f>
        <v>512545</v>
      </c>
      <c r="AN1026" s="54">
        <f t="shared" ref="AN1026:AN1089" si="358">INT(AL1026*AI1026*AH1026)</f>
        <v>1456239</v>
      </c>
      <c r="AO1026" s="7" t="str">
        <f t="shared" ref="AO1026:AO1089" si="359">AK1026&amp;"_"&amp;AN1026</f>
        <v>atk_1456239</v>
      </c>
      <c r="AP1026" s="7" t="s">
        <v>3973</v>
      </c>
      <c r="AQ1026" s="7" t="s">
        <v>3992</v>
      </c>
      <c r="AR1026" s="7" t="s">
        <v>3975</v>
      </c>
      <c r="AS1026" s="7" t="s">
        <v>3976</v>
      </c>
      <c r="AU1026" s="7" t="str">
        <f t="shared" ref="AU1026:AU1089" si="360">AJ1026&amp;";"&amp;AO1026&amp;";"&amp;AP1026&amp;";"&amp;AQ1026&amp;";"&amp;AR1026&amp;";"&amp;AS1026</f>
        <v>hp_11767071;atk_1456239;hit_500000;miss_75;cirt_0;cirtSub_-3500</v>
      </c>
    </row>
    <row r="1027" spans="1:47" x14ac:dyDescent="0.2">
      <c r="A1027" s="9"/>
      <c r="B1027" s="6"/>
      <c r="H1027" s="6"/>
      <c r="I1027" s="9"/>
      <c r="J1027" s="10"/>
      <c r="K1027" s="6"/>
      <c r="V1027" s="7" t="str">
        <f t="shared" si="356"/>
        <v>水静市外滩5-7</v>
      </c>
      <c r="W1027" s="7">
        <f t="shared" si="346"/>
        <v>1873</v>
      </c>
      <c r="X1027" s="9" t="s">
        <v>1345</v>
      </c>
      <c r="Y1027" s="9">
        <v>7</v>
      </c>
      <c r="Z1027" s="8">
        <f t="shared" ref="Z1027:Z1090" si="361">Y1027+Z1026</f>
        <v>5473</v>
      </c>
      <c r="AA1027" s="6" t="s">
        <v>3967</v>
      </c>
      <c r="AB1027" s="6">
        <v>5278378</v>
      </c>
      <c r="AC1027" s="6">
        <f t="shared" si="347"/>
        <v>1.5949999999999998</v>
      </c>
      <c r="AD1027" s="6">
        <f t="shared" si="348"/>
        <v>8419012</v>
      </c>
      <c r="AE1027" s="6">
        <f t="shared" si="353"/>
        <v>2489637</v>
      </c>
      <c r="AF1027" s="6">
        <v>870000</v>
      </c>
      <c r="AG1027" s="11">
        <f t="shared" si="351"/>
        <v>11778649</v>
      </c>
      <c r="AH1027">
        <f t="shared" si="350"/>
        <v>2.2314902418887015</v>
      </c>
      <c r="AI1027" s="53">
        <v>0.7</v>
      </c>
      <c r="AJ1027" s="7" t="str">
        <f t="shared" si="357"/>
        <v>hp_11778649</v>
      </c>
      <c r="AK1027" s="7" t="s">
        <v>3968</v>
      </c>
      <c r="AL1027" s="7">
        <v>933120</v>
      </c>
      <c r="AM1027" s="7">
        <f>INT(IF(MOD(Y1027,3)=0,INT(AL1027*0.55),INT(AL1027*0.35)))</f>
        <v>326592</v>
      </c>
      <c r="AN1027" s="54">
        <f t="shared" si="358"/>
        <v>1457573</v>
      </c>
      <c r="AO1027" s="7" t="str">
        <f t="shared" si="359"/>
        <v>atk_1457573</v>
      </c>
      <c r="AP1027" s="7" t="s">
        <v>3973</v>
      </c>
      <c r="AQ1027" s="7" t="s">
        <v>3992</v>
      </c>
      <c r="AR1027" s="7" t="s">
        <v>3975</v>
      </c>
      <c r="AS1027" s="7" t="s">
        <v>3976</v>
      </c>
      <c r="AU1027" s="7" t="str">
        <f t="shared" si="360"/>
        <v>hp_11778649;atk_1457573;hit_500000;miss_75;cirt_0;cirtSub_-3500</v>
      </c>
    </row>
    <row r="1028" spans="1:47" x14ac:dyDescent="0.2">
      <c r="A1028" s="9"/>
      <c r="B1028" s="6"/>
      <c r="H1028" s="6"/>
      <c r="I1028" s="9"/>
      <c r="J1028" s="10"/>
      <c r="K1028" s="6"/>
      <c r="V1028" s="7" t="str">
        <f t="shared" si="356"/>
        <v>水静市外滩5-8</v>
      </c>
      <c r="W1028" s="7">
        <f t="shared" si="346"/>
        <v>1875</v>
      </c>
      <c r="X1028" s="9" t="s">
        <v>1345</v>
      </c>
      <c r="Y1028" s="9">
        <v>8</v>
      </c>
      <c r="Z1028" s="8">
        <f t="shared" si="361"/>
        <v>5481</v>
      </c>
      <c r="AA1028" s="6" t="s">
        <v>3967</v>
      </c>
      <c r="AB1028" s="6">
        <v>5285638</v>
      </c>
      <c r="AC1028" s="6">
        <f t="shared" si="347"/>
        <v>1.5949999999999998</v>
      </c>
      <c r="AD1028" s="6">
        <f t="shared" si="348"/>
        <v>8430592</v>
      </c>
      <c r="AE1028" s="6">
        <f t="shared" si="353"/>
        <v>2489637</v>
      </c>
      <c r="AF1028" s="6">
        <v>870000</v>
      </c>
      <c r="AG1028" s="11">
        <f t="shared" si="351"/>
        <v>11790229</v>
      </c>
      <c r="AH1028">
        <f t="shared" si="350"/>
        <v>2.2306160580804058</v>
      </c>
      <c r="AI1028" s="53">
        <v>0.7</v>
      </c>
      <c r="AJ1028" s="7" t="str">
        <f t="shared" si="357"/>
        <v>hp_11790229</v>
      </c>
      <c r="AK1028" s="7" t="s">
        <v>3968</v>
      </c>
      <c r="AL1028" s="7">
        <v>934340</v>
      </c>
      <c r="AM1028" s="7">
        <f>INT(IF(MOD(Y1028,3)=0,INT(AL1028*0.55),INT(AL1028*0.35)))</f>
        <v>327019</v>
      </c>
      <c r="AN1028" s="54">
        <f t="shared" si="358"/>
        <v>1458907</v>
      </c>
      <c r="AO1028" s="7" t="str">
        <f t="shared" si="359"/>
        <v>atk_1458907</v>
      </c>
      <c r="AP1028" s="7" t="s">
        <v>3973</v>
      </c>
      <c r="AQ1028" s="7" t="s">
        <v>3992</v>
      </c>
      <c r="AR1028" s="7" t="s">
        <v>3975</v>
      </c>
      <c r="AS1028" s="7" t="s">
        <v>3976</v>
      </c>
      <c r="AU1028" s="7" t="str">
        <f t="shared" si="360"/>
        <v>hp_11790229;atk_1458907;hit_500000;miss_75;cirt_0;cirtSub_-3500</v>
      </c>
    </row>
    <row r="1029" spans="1:47" x14ac:dyDescent="0.2">
      <c r="A1029" s="9"/>
      <c r="B1029" s="6"/>
      <c r="H1029" s="6"/>
      <c r="I1029" s="9"/>
      <c r="J1029" s="10"/>
      <c r="K1029" s="6"/>
      <c r="V1029" s="7" t="str">
        <f t="shared" si="356"/>
        <v>水静市外滩5-9</v>
      </c>
      <c r="W1029" s="7">
        <f t="shared" si="346"/>
        <v>1877</v>
      </c>
      <c r="X1029" s="9" t="s">
        <v>1345</v>
      </c>
      <c r="Y1029" s="9">
        <v>9</v>
      </c>
      <c r="Z1029" s="8">
        <f t="shared" si="361"/>
        <v>5490</v>
      </c>
      <c r="AA1029" s="6" t="s">
        <v>3967</v>
      </c>
      <c r="AB1029" s="6">
        <v>5292899</v>
      </c>
      <c r="AC1029" s="6">
        <f t="shared" si="347"/>
        <v>1.5974999999999999</v>
      </c>
      <c r="AD1029" s="6">
        <f t="shared" si="348"/>
        <v>8455406</v>
      </c>
      <c r="AE1029" s="6">
        <f t="shared" si="353"/>
        <v>2489637</v>
      </c>
      <c r="AF1029" s="6">
        <v>870000</v>
      </c>
      <c r="AG1029" s="11">
        <f t="shared" si="351"/>
        <v>11815043</v>
      </c>
      <c r="AH1029">
        <f t="shared" si="350"/>
        <v>2.2322441822524857</v>
      </c>
      <c r="AI1029" s="53">
        <v>0.7</v>
      </c>
      <c r="AJ1029" s="7" t="str">
        <f t="shared" si="357"/>
        <v>hp_11815043</v>
      </c>
      <c r="AK1029" s="7" t="s">
        <v>3968</v>
      </c>
      <c r="AL1029" s="7">
        <v>935560</v>
      </c>
      <c r="AM1029" s="7">
        <f>INT(IF(MOD(Y1029,3)=0,INT(AL1029*0.55),INT(AL1029*0.35)))</f>
        <v>514558</v>
      </c>
      <c r="AN1029" s="54">
        <f t="shared" si="358"/>
        <v>1461878</v>
      </c>
      <c r="AO1029" s="7" t="str">
        <f t="shared" si="359"/>
        <v>atk_1461878</v>
      </c>
      <c r="AP1029" s="7" t="s">
        <v>3973</v>
      </c>
      <c r="AQ1029" s="7" t="s">
        <v>3992</v>
      </c>
      <c r="AR1029" s="7" t="s">
        <v>3975</v>
      </c>
      <c r="AS1029" s="7" t="s">
        <v>3976</v>
      </c>
      <c r="AU1029" s="7" t="str">
        <f t="shared" si="360"/>
        <v>hp_11815043;atk_1461878;hit_500000;miss_75;cirt_0;cirtSub_-3500</v>
      </c>
    </row>
    <row r="1030" spans="1:47" s="12" customFormat="1" x14ac:dyDescent="0.2">
      <c r="A1030" s="9"/>
      <c r="B1030" s="6"/>
      <c r="C1030" s="7"/>
      <c r="D1030" s="7"/>
      <c r="E1030" s="7"/>
      <c r="F1030" s="7"/>
      <c r="G1030" s="7"/>
      <c r="H1030" s="6"/>
      <c r="I1030" s="9"/>
      <c r="J1030" s="10"/>
      <c r="K1030" s="6"/>
      <c r="L1030" s="7"/>
      <c r="M1030" s="7"/>
      <c r="N1030" s="7"/>
      <c r="O1030" s="7"/>
      <c r="P1030" s="7"/>
      <c r="Q1030" s="7"/>
      <c r="R1030" s="7"/>
      <c r="S1030" s="7"/>
      <c r="T1030" s="7"/>
      <c r="V1030" s="12" t="str">
        <f t="shared" si="356"/>
        <v>水静市外滩5-10</v>
      </c>
      <c r="W1030" s="12">
        <f t="shared" si="346"/>
        <v>1879</v>
      </c>
      <c r="X1030" s="5" t="s">
        <v>1345</v>
      </c>
      <c r="Y1030" s="5">
        <v>10</v>
      </c>
      <c r="Z1030" s="5">
        <f t="shared" si="361"/>
        <v>5500</v>
      </c>
      <c r="AA1030" s="11" t="s">
        <v>3967</v>
      </c>
      <c r="AB1030" s="11">
        <v>5300161</v>
      </c>
      <c r="AC1030" s="11">
        <f t="shared" si="347"/>
        <v>1.5974999999999999</v>
      </c>
      <c r="AD1030" s="11">
        <f t="shared" si="348"/>
        <v>8467007</v>
      </c>
      <c r="AE1030" s="6">
        <f t="shared" si="353"/>
        <v>2489637</v>
      </c>
      <c r="AF1030" s="11">
        <v>870000</v>
      </c>
      <c r="AG1030" s="11">
        <f t="shared" si="351"/>
        <v>11826644</v>
      </c>
      <c r="AH1030">
        <f t="shared" si="350"/>
        <v>2.2313744808884106</v>
      </c>
      <c r="AI1030" s="53">
        <v>0.7</v>
      </c>
      <c r="AJ1030" s="7" t="str">
        <f t="shared" si="357"/>
        <v>hp_11826644</v>
      </c>
      <c r="AK1030" s="12" t="s">
        <v>3968</v>
      </c>
      <c r="AL1030" s="12">
        <v>936780</v>
      </c>
      <c r="AM1030" s="7">
        <f>INT(IF(MOD(Y1030,3)=0,INT(AL1030*0.55),INT(AL1030*0.35)))</f>
        <v>327873</v>
      </c>
      <c r="AN1030" s="54">
        <f t="shared" si="358"/>
        <v>1463214</v>
      </c>
      <c r="AO1030" s="7" t="str">
        <f t="shared" si="359"/>
        <v>atk_1463214</v>
      </c>
      <c r="AP1030" s="12" t="s">
        <v>3973</v>
      </c>
      <c r="AQ1030" s="12" t="s">
        <v>3992</v>
      </c>
      <c r="AR1030" s="12" t="s">
        <v>3975</v>
      </c>
      <c r="AS1030" s="12" t="s">
        <v>3976</v>
      </c>
      <c r="AU1030" s="12" t="str">
        <f t="shared" si="360"/>
        <v>hp_11826644;atk_1463214;hit_500000;miss_75;cirt_0;cirtSub_-3500</v>
      </c>
    </row>
    <row r="1031" spans="1:47" x14ac:dyDescent="0.2">
      <c r="A1031" s="9"/>
      <c r="B1031" s="6"/>
      <c r="H1031" s="6"/>
      <c r="I1031" s="9"/>
      <c r="J1031" s="10"/>
      <c r="K1031" s="6"/>
      <c r="V1031" s="7" t="str">
        <f t="shared" si="356"/>
        <v>水静市外滩6-1</v>
      </c>
      <c r="W1031" s="7">
        <f t="shared" si="346"/>
        <v>1881</v>
      </c>
      <c r="X1031" s="9" t="s">
        <v>1346</v>
      </c>
      <c r="Y1031" s="9">
        <v>1</v>
      </c>
      <c r="Z1031" s="8">
        <f t="shared" si="361"/>
        <v>5501</v>
      </c>
      <c r="AA1031" s="6" t="s">
        <v>3967</v>
      </c>
      <c r="AB1031" s="6">
        <v>5307424</v>
      </c>
      <c r="AC1031" s="6">
        <f t="shared" si="347"/>
        <v>1.6</v>
      </c>
      <c r="AD1031" s="6">
        <f t="shared" si="348"/>
        <v>8491878</v>
      </c>
      <c r="AE1031" s="6">
        <f t="shared" ref="AE1031" si="362">IF(MOD(Y1031,1)=0,INT(AD1030*0.3),0)</f>
        <v>2540102</v>
      </c>
      <c r="AF1031" s="6">
        <v>870000</v>
      </c>
      <c r="AG1031" s="11">
        <f t="shared" si="351"/>
        <v>11901980</v>
      </c>
      <c r="AH1031">
        <f t="shared" si="350"/>
        <v>2.2425153897634709</v>
      </c>
      <c r="AI1031" s="53">
        <v>0.7</v>
      </c>
      <c r="AJ1031" s="7" t="str">
        <f t="shared" si="357"/>
        <v>hp_11901980</v>
      </c>
      <c r="AK1031" s="7" t="s">
        <v>3968</v>
      </c>
      <c r="AL1031" s="7">
        <v>938000</v>
      </c>
      <c r="AM1031" s="7">
        <f>INT(IF(MOD(Y1031,3)=0,INT(AL1031*0.55),INT(AL1031*0.35)))</f>
        <v>328300</v>
      </c>
      <c r="AN1031" s="54">
        <f t="shared" si="358"/>
        <v>1472435</v>
      </c>
      <c r="AO1031" s="7" t="str">
        <f t="shared" si="359"/>
        <v>atk_1472435</v>
      </c>
      <c r="AP1031" s="7" t="s">
        <v>3973</v>
      </c>
      <c r="AQ1031" s="7" t="s">
        <v>3992</v>
      </c>
      <c r="AR1031" s="7" t="s">
        <v>3975</v>
      </c>
      <c r="AS1031" s="7" t="s">
        <v>3976</v>
      </c>
      <c r="AU1031" s="7" t="str">
        <f t="shared" si="360"/>
        <v>hp_11901980;atk_1472435;hit_500000;miss_75;cirt_0;cirtSub_-3500</v>
      </c>
    </row>
    <row r="1032" spans="1:47" x14ac:dyDescent="0.2">
      <c r="A1032" s="9"/>
      <c r="B1032" s="6"/>
      <c r="H1032" s="6"/>
      <c r="I1032" s="9"/>
      <c r="J1032" s="10"/>
      <c r="K1032" s="6"/>
      <c r="V1032" s="7" t="str">
        <f t="shared" si="356"/>
        <v>水静市外滩6-2</v>
      </c>
      <c r="W1032" s="7">
        <f t="shared" si="346"/>
        <v>1883</v>
      </c>
      <c r="X1032" s="9" t="s">
        <v>1346</v>
      </c>
      <c r="Y1032" s="9">
        <v>2</v>
      </c>
      <c r="Z1032" s="8">
        <f t="shared" si="361"/>
        <v>5503</v>
      </c>
      <c r="AA1032" s="6" t="s">
        <v>3967</v>
      </c>
      <c r="AB1032" s="6">
        <v>5314687</v>
      </c>
      <c r="AC1032" s="6">
        <f t="shared" si="347"/>
        <v>1.6</v>
      </c>
      <c r="AD1032" s="6">
        <f t="shared" si="348"/>
        <v>8503499</v>
      </c>
      <c r="AE1032" s="6">
        <f t="shared" si="353"/>
        <v>2540102</v>
      </c>
      <c r="AF1032" s="6">
        <v>870000</v>
      </c>
      <c r="AG1032" s="11">
        <f t="shared" si="351"/>
        <v>11913601</v>
      </c>
      <c r="AH1032">
        <f t="shared" si="350"/>
        <v>2.2416373720597282</v>
      </c>
      <c r="AI1032" s="53">
        <v>0.7</v>
      </c>
      <c r="AJ1032" s="7" t="str">
        <f t="shared" si="357"/>
        <v>hp_11913601</v>
      </c>
      <c r="AK1032" s="7" t="s">
        <v>3968</v>
      </c>
      <c r="AL1032" s="7">
        <v>939220</v>
      </c>
      <c r="AM1032" s="7">
        <f>INT(IF(MOD(Y1032,3)=0,INT(AL1032*0.55),INT(AL1032*0.35)))</f>
        <v>328727</v>
      </c>
      <c r="AN1032" s="54">
        <f t="shared" si="358"/>
        <v>1473773</v>
      </c>
      <c r="AO1032" s="7" t="str">
        <f t="shared" si="359"/>
        <v>atk_1473773</v>
      </c>
      <c r="AP1032" s="7" t="s">
        <v>3973</v>
      </c>
      <c r="AQ1032" s="7" t="s">
        <v>3992</v>
      </c>
      <c r="AR1032" s="7" t="s">
        <v>3975</v>
      </c>
      <c r="AS1032" s="7" t="s">
        <v>3976</v>
      </c>
      <c r="AU1032" s="7" t="str">
        <f t="shared" si="360"/>
        <v>hp_11913601;atk_1473773;hit_500000;miss_75;cirt_0;cirtSub_-3500</v>
      </c>
    </row>
    <row r="1033" spans="1:47" x14ac:dyDescent="0.2">
      <c r="A1033" s="9"/>
      <c r="B1033" s="6"/>
      <c r="H1033" s="6"/>
      <c r="I1033" s="9"/>
      <c r="J1033" s="10"/>
      <c r="K1033" s="6"/>
      <c r="V1033" s="7" t="str">
        <f t="shared" si="356"/>
        <v>水静市外滩6-3</v>
      </c>
      <c r="W1033" s="7">
        <f t="shared" si="346"/>
        <v>1885</v>
      </c>
      <c r="X1033" s="9" t="s">
        <v>1346</v>
      </c>
      <c r="Y1033" s="9">
        <v>3</v>
      </c>
      <c r="Z1033" s="8">
        <f t="shared" si="361"/>
        <v>5506</v>
      </c>
      <c r="AA1033" s="6" t="s">
        <v>3967</v>
      </c>
      <c r="AB1033" s="6">
        <v>5321952</v>
      </c>
      <c r="AC1033" s="6">
        <f t="shared" si="347"/>
        <v>1.6025</v>
      </c>
      <c r="AD1033" s="6">
        <f t="shared" si="348"/>
        <v>8528428</v>
      </c>
      <c r="AE1033" s="6">
        <f t="shared" si="353"/>
        <v>2540102</v>
      </c>
      <c r="AF1033" s="6">
        <v>870000</v>
      </c>
      <c r="AG1033" s="11">
        <f t="shared" si="351"/>
        <v>11938530</v>
      </c>
      <c r="AH1033">
        <f t="shared" si="350"/>
        <v>2.2432614950303948</v>
      </c>
      <c r="AI1033" s="53">
        <v>0.7</v>
      </c>
      <c r="AJ1033" s="7" t="str">
        <f t="shared" si="357"/>
        <v>hp_11938530</v>
      </c>
      <c r="AK1033" s="7" t="s">
        <v>3968</v>
      </c>
      <c r="AL1033" s="7">
        <v>940440</v>
      </c>
      <c r="AM1033" s="7">
        <f>INT(IF(MOD(Y1033,3)=0,INT(AL1033*0.55),INT(AL1033*0.35)))</f>
        <v>517242</v>
      </c>
      <c r="AN1033" s="54">
        <f t="shared" si="358"/>
        <v>1476756</v>
      </c>
      <c r="AO1033" s="7" t="str">
        <f t="shared" si="359"/>
        <v>atk_1476756</v>
      </c>
      <c r="AP1033" s="7" t="s">
        <v>3973</v>
      </c>
      <c r="AQ1033" s="7" t="s">
        <v>3992</v>
      </c>
      <c r="AR1033" s="7" t="s">
        <v>3975</v>
      </c>
      <c r="AS1033" s="7" t="s">
        <v>3976</v>
      </c>
      <c r="AU1033" s="7" t="str">
        <f t="shared" si="360"/>
        <v>hp_11938530;atk_1476756;hit_500000;miss_75;cirt_0;cirtSub_-3500</v>
      </c>
    </row>
    <row r="1034" spans="1:47" x14ac:dyDescent="0.2">
      <c r="A1034" s="9"/>
      <c r="B1034" s="6"/>
      <c r="H1034" s="6"/>
      <c r="I1034" s="9"/>
      <c r="J1034" s="10"/>
      <c r="K1034" s="6"/>
      <c r="V1034" s="7" t="str">
        <f t="shared" si="356"/>
        <v>水静市外滩6-4</v>
      </c>
      <c r="W1034" s="7">
        <f t="shared" si="346"/>
        <v>1887</v>
      </c>
      <c r="X1034" s="9" t="s">
        <v>1346</v>
      </c>
      <c r="Y1034" s="9">
        <v>4</v>
      </c>
      <c r="Z1034" s="8">
        <f t="shared" si="361"/>
        <v>5510</v>
      </c>
      <c r="AA1034" s="6" t="s">
        <v>3967</v>
      </c>
      <c r="AB1034" s="6">
        <v>5329218</v>
      </c>
      <c r="AC1034" s="6">
        <f t="shared" si="347"/>
        <v>1.6025</v>
      </c>
      <c r="AD1034" s="6">
        <f t="shared" si="348"/>
        <v>8540071</v>
      </c>
      <c r="AE1034" s="6">
        <f t="shared" si="353"/>
        <v>2540102</v>
      </c>
      <c r="AF1034" s="6">
        <v>870000</v>
      </c>
      <c r="AG1034" s="11">
        <f t="shared" si="351"/>
        <v>11950173</v>
      </c>
      <c r="AH1034">
        <f t="shared" si="350"/>
        <v>2.2423877199243867</v>
      </c>
      <c r="AI1034" s="53">
        <v>0.7</v>
      </c>
      <c r="AJ1034" s="7" t="str">
        <f t="shared" si="357"/>
        <v>hp_11950173</v>
      </c>
      <c r="AK1034" s="7" t="s">
        <v>3968</v>
      </c>
      <c r="AL1034" s="7">
        <v>941660</v>
      </c>
      <c r="AM1034" s="7">
        <f>INT(IF(MOD(Y1034,3)=0,INT(AL1034*0.55),INT(AL1034*0.35)))</f>
        <v>329581</v>
      </c>
      <c r="AN1034" s="54">
        <f t="shared" si="358"/>
        <v>1478096</v>
      </c>
      <c r="AO1034" s="7" t="str">
        <f t="shared" si="359"/>
        <v>atk_1478096</v>
      </c>
      <c r="AP1034" s="7" t="s">
        <v>3973</v>
      </c>
      <c r="AQ1034" s="7" t="s">
        <v>3992</v>
      </c>
      <c r="AR1034" s="7" t="s">
        <v>3975</v>
      </c>
      <c r="AS1034" s="7" t="s">
        <v>3976</v>
      </c>
      <c r="AU1034" s="7" t="str">
        <f t="shared" si="360"/>
        <v>hp_11950173;atk_1478096;hit_500000;miss_75;cirt_0;cirtSub_-3500</v>
      </c>
    </row>
    <row r="1035" spans="1:47" x14ac:dyDescent="0.2">
      <c r="A1035" s="9"/>
      <c r="B1035" s="6"/>
      <c r="H1035" s="6"/>
      <c r="I1035" s="9"/>
      <c r="J1035" s="10"/>
      <c r="K1035" s="6"/>
      <c r="V1035" s="7" t="str">
        <f t="shared" si="356"/>
        <v>水静市外滩6-5</v>
      </c>
      <c r="W1035" s="7">
        <f t="shared" si="346"/>
        <v>1889</v>
      </c>
      <c r="X1035" s="9" t="s">
        <v>1346</v>
      </c>
      <c r="Y1035" s="9">
        <v>5</v>
      </c>
      <c r="Z1035" s="8">
        <f t="shared" si="361"/>
        <v>5515</v>
      </c>
      <c r="AA1035" s="6" t="s">
        <v>3967</v>
      </c>
      <c r="AB1035" s="6">
        <v>5336484</v>
      </c>
      <c r="AC1035" s="6">
        <f t="shared" si="347"/>
        <v>1.6025</v>
      </c>
      <c r="AD1035" s="6">
        <f t="shared" si="348"/>
        <v>8551715</v>
      </c>
      <c r="AE1035" s="6">
        <f t="shared" si="353"/>
        <v>2540102</v>
      </c>
      <c r="AF1035" s="6">
        <v>870000</v>
      </c>
      <c r="AG1035" s="11">
        <f t="shared" si="351"/>
        <v>11961817</v>
      </c>
      <c r="AH1035">
        <f t="shared" si="350"/>
        <v>2.2415165116207598</v>
      </c>
      <c r="AI1035" s="53">
        <v>0.7</v>
      </c>
      <c r="AJ1035" s="7" t="str">
        <f t="shared" si="357"/>
        <v>hp_11961817</v>
      </c>
      <c r="AK1035" s="7" t="s">
        <v>3968</v>
      </c>
      <c r="AL1035" s="7">
        <v>942880</v>
      </c>
      <c r="AM1035" s="7">
        <f>INT(IF(MOD(Y1035,3)=0,INT(AL1035*0.55),INT(AL1035*0.35)))</f>
        <v>330008</v>
      </c>
      <c r="AN1035" s="54">
        <f t="shared" si="358"/>
        <v>1479436</v>
      </c>
      <c r="AO1035" s="7" t="str">
        <f t="shared" si="359"/>
        <v>atk_1479436</v>
      </c>
      <c r="AP1035" s="7" t="s">
        <v>3973</v>
      </c>
      <c r="AQ1035" s="7" t="s">
        <v>3992</v>
      </c>
      <c r="AR1035" s="7" t="s">
        <v>3975</v>
      </c>
      <c r="AS1035" s="7" t="s">
        <v>3976</v>
      </c>
      <c r="AU1035" s="7" t="str">
        <f t="shared" si="360"/>
        <v>hp_11961817;atk_1479436;hit_500000;miss_75;cirt_0;cirtSub_-3500</v>
      </c>
    </row>
    <row r="1036" spans="1:47" x14ac:dyDescent="0.2">
      <c r="A1036" s="9"/>
      <c r="B1036" s="6"/>
      <c r="H1036" s="6"/>
      <c r="I1036" s="9"/>
      <c r="J1036" s="10"/>
      <c r="K1036" s="6"/>
      <c r="V1036" s="7" t="str">
        <f t="shared" si="356"/>
        <v>水静市外滩6-6</v>
      </c>
      <c r="W1036" s="7">
        <f t="shared" si="346"/>
        <v>1891</v>
      </c>
      <c r="X1036" s="9" t="s">
        <v>1346</v>
      </c>
      <c r="Y1036" s="9">
        <v>6</v>
      </c>
      <c r="Z1036" s="8">
        <f t="shared" si="361"/>
        <v>5521</v>
      </c>
      <c r="AA1036" s="6" t="s">
        <v>3967</v>
      </c>
      <c r="AB1036" s="6">
        <v>5343752</v>
      </c>
      <c r="AC1036" s="6">
        <f t="shared" si="347"/>
        <v>1.605</v>
      </c>
      <c r="AD1036" s="6">
        <f t="shared" si="348"/>
        <v>8576721</v>
      </c>
      <c r="AE1036" s="6">
        <f t="shared" si="353"/>
        <v>2540102</v>
      </c>
      <c r="AF1036" s="6">
        <v>870000</v>
      </c>
      <c r="AG1036" s="11">
        <f t="shared" si="351"/>
        <v>11986823</v>
      </c>
      <c r="AH1036">
        <f t="shared" si="350"/>
        <v>2.2431473242021709</v>
      </c>
      <c r="AI1036" s="53">
        <v>0.7</v>
      </c>
      <c r="AJ1036" s="7" t="str">
        <f t="shared" si="357"/>
        <v>hp_11986823</v>
      </c>
      <c r="AK1036" s="7" t="s">
        <v>3968</v>
      </c>
      <c r="AL1036" s="7">
        <v>944100</v>
      </c>
      <c r="AM1036" s="7">
        <f>INT(IF(MOD(Y1036,3)=0,INT(AL1036*0.55),INT(AL1036*0.35)))</f>
        <v>519255</v>
      </c>
      <c r="AN1036" s="54">
        <f t="shared" si="358"/>
        <v>1482428</v>
      </c>
      <c r="AO1036" s="7" t="str">
        <f t="shared" si="359"/>
        <v>atk_1482428</v>
      </c>
      <c r="AP1036" s="7" t="s">
        <v>3973</v>
      </c>
      <c r="AQ1036" s="7" t="s">
        <v>3992</v>
      </c>
      <c r="AR1036" s="7" t="s">
        <v>3975</v>
      </c>
      <c r="AS1036" s="7" t="s">
        <v>3976</v>
      </c>
      <c r="AU1036" s="7" t="str">
        <f t="shared" si="360"/>
        <v>hp_11986823;atk_1482428;hit_500000;miss_75;cirt_0;cirtSub_-3500</v>
      </c>
    </row>
    <row r="1037" spans="1:47" x14ac:dyDescent="0.2">
      <c r="A1037" s="9"/>
      <c r="B1037" s="6"/>
      <c r="H1037" s="6"/>
      <c r="I1037" s="9"/>
      <c r="J1037" s="10"/>
      <c r="K1037" s="6"/>
      <c r="V1037" s="7" t="str">
        <f t="shared" si="356"/>
        <v>水静市外滩6-7</v>
      </c>
      <c r="W1037" s="7">
        <f t="shared" si="346"/>
        <v>1893</v>
      </c>
      <c r="X1037" s="9" t="s">
        <v>1346</v>
      </c>
      <c r="Y1037" s="9">
        <v>7</v>
      </c>
      <c r="Z1037" s="8">
        <f t="shared" si="361"/>
        <v>5528</v>
      </c>
      <c r="AA1037" s="6" t="s">
        <v>3967</v>
      </c>
      <c r="AB1037" s="6">
        <v>5351020</v>
      </c>
      <c r="AC1037" s="6">
        <f t="shared" si="347"/>
        <v>1.605</v>
      </c>
      <c r="AD1037" s="6">
        <f t="shared" si="348"/>
        <v>8588387</v>
      </c>
      <c r="AE1037" s="6">
        <f t="shared" si="353"/>
        <v>2540102</v>
      </c>
      <c r="AF1037" s="6">
        <v>870000</v>
      </c>
      <c r="AG1037" s="11">
        <f t="shared" si="351"/>
        <v>11998489</v>
      </c>
      <c r="AH1037">
        <f t="shared" si="350"/>
        <v>2.2422807240488729</v>
      </c>
      <c r="AI1037" s="53">
        <v>0.7</v>
      </c>
      <c r="AJ1037" s="7" t="str">
        <f t="shared" si="357"/>
        <v>hp_11998489</v>
      </c>
      <c r="AK1037" s="7" t="s">
        <v>3968</v>
      </c>
      <c r="AL1037" s="7">
        <v>945320</v>
      </c>
      <c r="AM1037" s="7">
        <f>INT(IF(MOD(Y1037,3)=0,INT(AL1037*0.55),INT(AL1037*0.35)))</f>
        <v>330862</v>
      </c>
      <c r="AN1037" s="54">
        <f t="shared" si="358"/>
        <v>1483770</v>
      </c>
      <c r="AO1037" s="7" t="str">
        <f t="shared" si="359"/>
        <v>atk_1483770</v>
      </c>
      <c r="AP1037" s="7" t="s">
        <v>3973</v>
      </c>
      <c r="AQ1037" s="7" t="s">
        <v>3992</v>
      </c>
      <c r="AR1037" s="7" t="s">
        <v>3975</v>
      </c>
      <c r="AS1037" s="7" t="s">
        <v>3976</v>
      </c>
      <c r="AU1037" s="7" t="str">
        <f t="shared" si="360"/>
        <v>hp_11998489;atk_1483770;hit_500000;miss_75;cirt_0;cirtSub_-3500</v>
      </c>
    </row>
    <row r="1038" spans="1:47" x14ac:dyDescent="0.2">
      <c r="A1038" s="9"/>
      <c r="B1038" s="6"/>
      <c r="H1038" s="6"/>
      <c r="I1038" s="9"/>
      <c r="J1038" s="10"/>
      <c r="K1038" s="6"/>
      <c r="V1038" s="7" t="str">
        <f t="shared" si="356"/>
        <v>水静市外滩6-8</v>
      </c>
      <c r="W1038" s="7">
        <f t="shared" si="346"/>
        <v>1895</v>
      </c>
      <c r="X1038" s="9" t="s">
        <v>1346</v>
      </c>
      <c r="Y1038" s="9">
        <v>8</v>
      </c>
      <c r="Z1038" s="8">
        <f t="shared" si="361"/>
        <v>5536</v>
      </c>
      <c r="AA1038" s="6" t="s">
        <v>3967</v>
      </c>
      <c r="AB1038" s="6">
        <v>5358289</v>
      </c>
      <c r="AC1038" s="6">
        <f t="shared" si="347"/>
        <v>1.605</v>
      </c>
      <c r="AD1038" s="6">
        <f t="shared" si="348"/>
        <v>8600053</v>
      </c>
      <c r="AE1038" s="6">
        <f t="shared" si="353"/>
        <v>2540102</v>
      </c>
      <c r="AF1038" s="6">
        <v>870000</v>
      </c>
      <c r="AG1038" s="11">
        <f t="shared" si="351"/>
        <v>12010155</v>
      </c>
      <c r="AH1038">
        <f t="shared" si="350"/>
        <v>2.2414160565060972</v>
      </c>
      <c r="AI1038" s="53">
        <v>0.7</v>
      </c>
      <c r="AJ1038" s="7" t="str">
        <f t="shared" si="357"/>
        <v>hp_12010155</v>
      </c>
      <c r="AK1038" s="7" t="s">
        <v>3968</v>
      </c>
      <c r="AL1038" s="7">
        <v>946540</v>
      </c>
      <c r="AM1038" s="7">
        <f>INT(IF(MOD(Y1038,3)=0,INT(AL1038*0.55),INT(AL1038*0.35)))</f>
        <v>331289</v>
      </c>
      <c r="AN1038" s="54">
        <f t="shared" si="358"/>
        <v>1485112</v>
      </c>
      <c r="AO1038" s="7" t="str">
        <f t="shared" si="359"/>
        <v>atk_1485112</v>
      </c>
      <c r="AP1038" s="7" t="s">
        <v>3973</v>
      </c>
      <c r="AQ1038" s="7" t="s">
        <v>3992</v>
      </c>
      <c r="AR1038" s="7" t="s">
        <v>3975</v>
      </c>
      <c r="AS1038" s="7" t="s">
        <v>3976</v>
      </c>
      <c r="AU1038" s="7" t="str">
        <f t="shared" si="360"/>
        <v>hp_12010155;atk_1485112;hit_500000;miss_75;cirt_0;cirtSub_-3500</v>
      </c>
    </row>
    <row r="1039" spans="1:47" x14ac:dyDescent="0.2">
      <c r="V1039" s="7" t="str">
        <f t="shared" si="356"/>
        <v>水静市外滩6-9</v>
      </c>
      <c r="W1039" s="7">
        <f t="shared" si="346"/>
        <v>1897</v>
      </c>
      <c r="X1039" s="9" t="s">
        <v>1346</v>
      </c>
      <c r="Y1039" s="9">
        <v>9</v>
      </c>
      <c r="Z1039" s="8">
        <f t="shared" si="361"/>
        <v>5545</v>
      </c>
      <c r="AA1039" s="6" t="s">
        <v>3967</v>
      </c>
      <c r="AB1039" s="6">
        <v>5365560</v>
      </c>
      <c r="AC1039" s="6">
        <f t="shared" si="347"/>
        <v>1.6075000000000002</v>
      </c>
      <c r="AD1039" s="6">
        <f t="shared" si="348"/>
        <v>8625137</v>
      </c>
      <c r="AE1039" s="6">
        <f t="shared" si="353"/>
        <v>2540102</v>
      </c>
      <c r="AF1039" s="6">
        <v>870000</v>
      </c>
      <c r="AG1039" s="11">
        <f t="shared" si="351"/>
        <v>12035239</v>
      </c>
      <c r="AH1039">
        <f t="shared" si="350"/>
        <v>2.2430536607548888</v>
      </c>
      <c r="AI1039" s="53">
        <v>0.7</v>
      </c>
      <c r="AJ1039" s="7" t="str">
        <f t="shared" si="357"/>
        <v>hp_12035239</v>
      </c>
      <c r="AK1039" s="7" t="s">
        <v>3968</v>
      </c>
      <c r="AL1039" s="7">
        <v>947760</v>
      </c>
      <c r="AM1039" s="7">
        <f>INT(IF(MOD(Y1039,3)=0,INT(AL1039*0.55),INT(AL1039*0.35)))</f>
        <v>521268</v>
      </c>
      <c r="AN1039" s="54">
        <f t="shared" si="358"/>
        <v>1488113</v>
      </c>
      <c r="AO1039" s="7" t="str">
        <f t="shared" si="359"/>
        <v>atk_1488113</v>
      </c>
      <c r="AP1039" s="7" t="s">
        <v>3973</v>
      </c>
      <c r="AQ1039" s="7" t="s">
        <v>3992</v>
      </c>
      <c r="AR1039" s="7" t="s">
        <v>3975</v>
      </c>
      <c r="AS1039" s="7" t="s">
        <v>3976</v>
      </c>
      <c r="AU1039" s="7" t="str">
        <f t="shared" si="360"/>
        <v>hp_12035239;atk_1488113;hit_500000;miss_75;cirt_0;cirtSub_-3500</v>
      </c>
    </row>
    <row r="1040" spans="1:47" s="12" customFormat="1" x14ac:dyDescent="0.2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V1040" s="12" t="str">
        <f t="shared" si="356"/>
        <v>水静市外滩6-10</v>
      </c>
      <c r="W1040" s="12">
        <f t="shared" si="346"/>
        <v>1899</v>
      </c>
      <c r="X1040" s="5" t="s">
        <v>1346</v>
      </c>
      <c r="Y1040" s="5">
        <v>10</v>
      </c>
      <c r="Z1040" s="5">
        <f t="shared" si="361"/>
        <v>5555</v>
      </c>
      <c r="AA1040" s="11" t="s">
        <v>3967</v>
      </c>
      <c r="AB1040" s="11">
        <v>5372831</v>
      </c>
      <c r="AC1040" s="11">
        <f t="shared" si="347"/>
        <v>1.6075000000000002</v>
      </c>
      <c r="AD1040" s="11">
        <f t="shared" si="348"/>
        <v>8636825</v>
      </c>
      <c r="AE1040" s="6">
        <f t="shared" si="353"/>
        <v>2540102</v>
      </c>
      <c r="AF1040" s="11">
        <v>870000</v>
      </c>
      <c r="AG1040" s="11">
        <f t="shared" si="351"/>
        <v>12046927</v>
      </c>
      <c r="AH1040">
        <f t="shared" si="350"/>
        <v>2.2421935474985162</v>
      </c>
      <c r="AI1040" s="53">
        <v>0.7</v>
      </c>
      <c r="AJ1040" s="7" t="str">
        <f t="shared" si="357"/>
        <v>hp_12046927</v>
      </c>
      <c r="AK1040" s="12" t="s">
        <v>3968</v>
      </c>
      <c r="AL1040" s="12">
        <v>948980</v>
      </c>
      <c r="AM1040" s="7">
        <f>INT(IF(MOD(Y1040,3)=0,INT(AL1040*0.55),INT(AL1040*0.35)))</f>
        <v>332143</v>
      </c>
      <c r="AN1040" s="54">
        <f t="shared" si="358"/>
        <v>1489457</v>
      </c>
      <c r="AO1040" s="7" t="str">
        <f t="shared" si="359"/>
        <v>atk_1489457</v>
      </c>
      <c r="AP1040" s="12" t="s">
        <v>3973</v>
      </c>
      <c r="AQ1040" s="12" t="s">
        <v>3992</v>
      </c>
      <c r="AR1040" s="12" t="s">
        <v>3975</v>
      </c>
      <c r="AS1040" s="12" t="s">
        <v>3976</v>
      </c>
      <c r="AU1040" s="12" t="str">
        <f t="shared" si="360"/>
        <v>hp_12046927;atk_1489457;hit_500000;miss_75;cirt_0;cirtSub_-3500</v>
      </c>
    </row>
    <row r="1041" spans="1:47" x14ac:dyDescent="0.2">
      <c r="A1041" s="9"/>
      <c r="B1041" s="6"/>
      <c r="H1041" s="6"/>
      <c r="V1041" s="7" t="str">
        <f t="shared" si="356"/>
        <v>水静市外滩7-1</v>
      </c>
      <c r="W1041" s="7">
        <f t="shared" si="346"/>
        <v>1901</v>
      </c>
      <c r="X1041" s="9" t="s">
        <v>1347</v>
      </c>
      <c r="Y1041" s="9">
        <v>1</v>
      </c>
      <c r="Z1041" s="8">
        <f t="shared" si="361"/>
        <v>5556</v>
      </c>
      <c r="AA1041" s="6" t="s">
        <v>3967</v>
      </c>
      <c r="AB1041" s="6">
        <v>5380103</v>
      </c>
      <c r="AC1041" s="6">
        <f t="shared" si="347"/>
        <v>1.6099999999999999</v>
      </c>
      <c r="AD1041" s="6">
        <f t="shared" si="348"/>
        <v>8661965</v>
      </c>
      <c r="AE1041" s="6">
        <f t="shared" ref="AE1041" si="363">IF(MOD(Y1041,1)=0,INT(AD1040*0.3),0)</f>
        <v>2591047</v>
      </c>
      <c r="AF1041" s="6">
        <v>870000</v>
      </c>
      <c r="AG1041" s="11">
        <f t="shared" si="351"/>
        <v>12123012</v>
      </c>
      <c r="AH1041">
        <f t="shared" si="350"/>
        <v>2.253304815911517</v>
      </c>
      <c r="AI1041" s="53">
        <v>0.7</v>
      </c>
      <c r="AJ1041" s="7" t="str">
        <f t="shared" si="357"/>
        <v>hp_12123012</v>
      </c>
      <c r="AK1041" s="7" t="s">
        <v>3968</v>
      </c>
      <c r="AL1041" s="7">
        <v>950200</v>
      </c>
      <c r="AM1041" s="7">
        <f>INT(IF(MOD(Y1041,3)=0,INT(AL1041*0.55),INT(AL1041*0.35)))</f>
        <v>332570</v>
      </c>
      <c r="AN1041" s="54">
        <f t="shared" si="358"/>
        <v>1498763</v>
      </c>
      <c r="AO1041" s="7" t="str">
        <f t="shared" si="359"/>
        <v>atk_1498763</v>
      </c>
      <c r="AP1041" s="7" t="s">
        <v>3973</v>
      </c>
      <c r="AQ1041" s="7" t="s">
        <v>3992</v>
      </c>
      <c r="AR1041" s="7" t="s">
        <v>3975</v>
      </c>
      <c r="AS1041" s="7" t="s">
        <v>3976</v>
      </c>
      <c r="AU1041" s="7" t="str">
        <f t="shared" si="360"/>
        <v>hp_12123012;atk_1498763;hit_500000;miss_75;cirt_0;cirtSub_-3500</v>
      </c>
    </row>
    <row r="1042" spans="1:47" x14ac:dyDescent="0.2">
      <c r="A1042" s="9"/>
      <c r="B1042" s="6"/>
      <c r="H1042" s="6"/>
      <c r="V1042" s="7" t="str">
        <f t="shared" si="356"/>
        <v>水静市外滩7-2</v>
      </c>
      <c r="W1042" s="7">
        <f t="shared" si="346"/>
        <v>1903</v>
      </c>
      <c r="X1042" s="9" t="s">
        <v>1347</v>
      </c>
      <c r="Y1042" s="9">
        <v>2</v>
      </c>
      <c r="Z1042" s="8">
        <f t="shared" si="361"/>
        <v>5558</v>
      </c>
      <c r="AA1042" s="6" t="s">
        <v>3967</v>
      </c>
      <c r="AB1042" s="6">
        <v>5387376</v>
      </c>
      <c r="AC1042" s="6">
        <f t="shared" si="347"/>
        <v>1.6099999999999999</v>
      </c>
      <c r="AD1042" s="6">
        <f t="shared" si="348"/>
        <v>8673675</v>
      </c>
      <c r="AE1042" s="6">
        <f t="shared" si="353"/>
        <v>2591047</v>
      </c>
      <c r="AF1042" s="6">
        <v>870000</v>
      </c>
      <c r="AG1042" s="11">
        <f t="shared" si="351"/>
        <v>12134722</v>
      </c>
      <c r="AH1042">
        <f t="shared" si="350"/>
        <v>2.2524364365880531</v>
      </c>
      <c r="AI1042" s="53">
        <v>0.7</v>
      </c>
      <c r="AJ1042" s="7" t="str">
        <f t="shared" si="357"/>
        <v>hp_12134722</v>
      </c>
      <c r="AK1042" s="7" t="s">
        <v>3968</v>
      </c>
      <c r="AL1042" s="7">
        <v>951420</v>
      </c>
      <c r="AM1042" s="7">
        <f>INT(IF(MOD(Y1042,3)=0,INT(AL1042*0.55),INT(AL1042*0.35)))</f>
        <v>332997</v>
      </c>
      <c r="AN1042" s="54">
        <f t="shared" si="358"/>
        <v>1500109</v>
      </c>
      <c r="AO1042" s="7" t="str">
        <f t="shared" si="359"/>
        <v>atk_1500109</v>
      </c>
      <c r="AP1042" s="7" t="s">
        <v>3973</v>
      </c>
      <c r="AQ1042" s="7" t="s">
        <v>3992</v>
      </c>
      <c r="AR1042" s="7" t="s">
        <v>3975</v>
      </c>
      <c r="AS1042" s="7" t="s">
        <v>3976</v>
      </c>
      <c r="AU1042" s="7" t="str">
        <f t="shared" si="360"/>
        <v>hp_12134722;atk_1500109;hit_500000;miss_75;cirt_0;cirtSub_-3500</v>
      </c>
    </row>
    <row r="1043" spans="1:47" x14ac:dyDescent="0.2">
      <c r="A1043" s="9"/>
      <c r="B1043" s="6"/>
      <c r="H1043" s="6"/>
      <c r="V1043" s="7" t="str">
        <f t="shared" si="356"/>
        <v>水静市外滩7-3</v>
      </c>
      <c r="W1043" s="7">
        <f t="shared" si="346"/>
        <v>1905</v>
      </c>
      <c r="X1043" s="9" t="s">
        <v>1347</v>
      </c>
      <c r="Y1043" s="9">
        <v>3</v>
      </c>
      <c r="Z1043" s="8">
        <f t="shared" si="361"/>
        <v>5561</v>
      </c>
      <c r="AA1043" s="6" t="s">
        <v>3967</v>
      </c>
      <c r="AB1043" s="6">
        <v>5394650</v>
      </c>
      <c r="AC1043" s="6">
        <f t="shared" si="347"/>
        <v>1.6124999999999998</v>
      </c>
      <c r="AD1043" s="6">
        <f t="shared" si="348"/>
        <v>8698873</v>
      </c>
      <c r="AE1043" s="6">
        <f t="shared" si="353"/>
        <v>2591047</v>
      </c>
      <c r="AF1043" s="6">
        <v>870000</v>
      </c>
      <c r="AG1043" s="11">
        <f t="shared" si="351"/>
        <v>12159920</v>
      </c>
      <c r="AH1043">
        <f t="shared" si="350"/>
        <v>2.2540702362525837</v>
      </c>
      <c r="AI1043" s="53">
        <v>0.7</v>
      </c>
      <c r="AJ1043" s="7" t="str">
        <f t="shared" si="357"/>
        <v>hp_12159920</v>
      </c>
      <c r="AK1043" s="7" t="s">
        <v>3968</v>
      </c>
      <c r="AL1043" s="7">
        <v>952640</v>
      </c>
      <c r="AM1043" s="7">
        <f>INT(IF(MOD(Y1043,3)=0,INT(AL1043*0.55),INT(AL1043*0.35)))</f>
        <v>523952</v>
      </c>
      <c r="AN1043" s="54">
        <f t="shared" si="358"/>
        <v>1503122</v>
      </c>
      <c r="AO1043" s="7" t="str">
        <f t="shared" si="359"/>
        <v>atk_1503122</v>
      </c>
      <c r="AP1043" s="7" t="s">
        <v>3973</v>
      </c>
      <c r="AQ1043" s="7" t="s">
        <v>3992</v>
      </c>
      <c r="AR1043" s="7" t="s">
        <v>3975</v>
      </c>
      <c r="AS1043" s="7" t="s">
        <v>3976</v>
      </c>
      <c r="AU1043" s="7" t="str">
        <f t="shared" si="360"/>
        <v>hp_12159920;atk_1503122;hit_500000;miss_75;cirt_0;cirtSub_-3500</v>
      </c>
    </row>
    <row r="1044" spans="1:47" x14ac:dyDescent="0.2">
      <c r="A1044" s="9"/>
      <c r="B1044" s="6"/>
      <c r="H1044" s="6"/>
      <c r="V1044" s="7" t="str">
        <f t="shared" si="356"/>
        <v>水静市外滩7-4</v>
      </c>
      <c r="W1044" s="7">
        <f t="shared" si="346"/>
        <v>1907</v>
      </c>
      <c r="X1044" s="9" t="s">
        <v>1347</v>
      </c>
      <c r="Y1044" s="9">
        <v>4</v>
      </c>
      <c r="Z1044" s="8">
        <f t="shared" si="361"/>
        <v>5565</v>
      </c>
      <c r="AA1044" s="6" t="s">
        <v>3967</v>
      </c>
      <c r="AB1044" s="6">
        <v>5401925</v>
      </c>
      <c r="AC1044" s="6">
        <f t="shared" si="347"/>
        <v>1.6124999999999998</v>
      </c>
      <c r="AD1044" s="6">
        <f t="shared" si="348"/>
        <v>8710604</v>
      </c>
      <c r="AE1044" s="6">
        <f t="shared" si="353"/>
        <v>2591047</v>
      </c>
      <c r="AF1044" s="6">
        <v>870000</v>
      </c>
      <c r="AG1044" s="11">
        <f t="shared" si="351"/>
        <v>12171651</v>
      </c>
      <c r="AH1044">
        <f t="shared" si="350"/>
        <v>2.2532062181537138</v>
      </c>
      <c r="AI1044" s="53">
        <v>0.7</v>
      </c>
      <c r="AJ1044" s="7" t="str">
        <f t="shared" si="357"/>
        <v>hp_12171651</v>
      </c>
      <c r="AK1044" s="7" t="s">
        <v>3968</v>
      </c>
      <c r="AL1044" s="7">
        <v>953860</v>
      </c>
      <c r="AM1044" s="7">
        <f>INT(IF(MOD(Y1044,3)=0,INT(AL1044*0.55),INT(AL1044*0.35)))</f>
        <v>333851</v>
      </c>
      <c r="AN1044" s="54">
        <f t="shared" si="358"/>
        <v>1504470</v>
      </c>
      <c r="AO1044" s="7" t="str">
        <f t="shared" si="359"/>
        <v>atk_1504470</v>
      </c>
      <c r="AP1044" s="7" t="s">
        <v>3973</v>
      </c>
      <c r="AQ1044" s="7" t="s">
        <v>3992</v>
      </c>
      <c r="AR1044" s="7" t="s">
        <v>3975</v>
      </c>
      <c r="AS1044" s="7" t="s">
        <v>3976</v>
      </c>
      <c r="AU1044" s="7" t="str">
        <f t="shared" si="360"/>
        <v>hp_12171651;atk_1504470;hit_500000;miss_75;cirt_0;cirtSub_-3500</v>
      </c>
    </row>
    <row r="1045" spans="1:47" x14ac:dyDescent="0.2">
      <c r="A1045" s="9"/>
      <c r="B1045" s="6"/>
      <c r="H1045" s="6"/>
      <c r="V1045" s="7" t="str">
        <f t="shared" si="356"/>
        <v>水静市外滩7-5</v>
      </c>
      <c r="W1045" s="7">
        <f t="shared" si="346"/>
        <v>1909</v>
      </c>
      <c r="X1045" s="9" t="s">
        <v>1347</v>
      </c>
      <c r="Y1045" s="9">
        <v>5</v>
      </c>
      <c r="Z1045" s="8">
        <f t="shared" si="361"/>
        <v>5570</v>
      </c>
      <c r="AA1045" s="6" t="s">
        <v>3967</v>
      </c>
      <c r="AB1045" s="6">
        <v>5409201</v>
      </c>
      <c r="AC1045" s="6">
        <f t="shared" si="347"/>
        <v>1.6124999999999998</v>
      </c>
      <c r="AD1045" s="6">
        <f t="shared" si="348"/>
        <v>8722336</v>
      </c>
      <c r="AE1045" s="6">
        <f t="shared" si="353"/>
        <v>2591047</v>
      </c>
      <c r="AF1045" s="6">
        <v>870000</v>
      </c>
      <c r="AG1045" s="11">
        <f t="shared" si="351"/>
        <v>12183383</v>
      </c>
      <c r="AH1045">
        <f t="shared" si="350"/>
        <v>2.2523442926228845</v>
      </c>
      <c r="AI1045" s="53">
        <v>0.7</v>
      </c>
      <c r="AJ1045" s="7" t="str">
        <f t="shared" si="357"/>
        <v>hp_12183383</v>
      </c>
      <c r="AK1045" s="7" t="s">
        <v>3968</v>
      </c>
      <c r="AL1045" s="7">
        <v>955080</v>
      </c>
      <c r="AM1045" s="7">
        <f>INT(IF(MOD(Y1045,3)=0,INT(AL1045*0.55),INT(AL1045*0.35)))</f>
        <v>334278</v>
      </c>
      <c r="AN1045" s="54">
        <f t="shared" si="358"/>
        <v>1505818</v>
      </c>
      <c r="AO1045" s="7" t="str">
        <f t="shared" si="359"/>
        <v>atk_1505818</v>
      </c>
      <c r="AP1045" s="7" t="s">
        <v>3973</v>
      </c>
      <c r="AQ1045" s="7" t="s">
        <v>3992</v>
      </c>
      <c r="AR1045" s="7" t="s">
        <v>3975</v>
      </c>
      <c r="AS1045" s="7" t="s">
        <v>3976</v>
      </c>
      <c r="AU1045" s="7" t="str">
        <f t="shared" si="360"/>
        <v>hp_12183383;atk_1505818;hit_500000;miss_75;cirt_0;cirtSub_-3500</v>
      </c>
    </row>
    <row r="1046" spans="1:47" x14ac:dyDescent="0.2">
      <c r="A1046" s="9"/>
      <c r="B1046" s="6"/>
      <c r="H1046" s="6"/>
      <c r="V1046" s="7" t="str">
        <f t="shared" si="356"/>
        <v>水静市外滩7-6</v>
      </c>
      <c r="W1046" s="7">
        <f t="shared" si="346"/>
        <v>1911</v>
      </c>
      <c r="X1046" s="9" t="s">
        <v>1347</v>
      </c>
      <c r="Y1046" s="9">
        <v>6</v>
      </c>
      <c r="Z1046" s="8">
        <f t="shared" si="361"/>
        <v>5576</v>
      </c>
      <c r="AA1046" s="6" t="s">
        <v>3967</v>
      </c>
      <c r="AB1046" s="6">
        <v>5416478</v>
      </c>
      <c r="AC1046" s="6">
        <f t="shared" si="347"/>
        <v>1.6149999999999998</v>
      </c>
      <c r="AD1046" s="6">
        <f t="shared" si="348"/>
        <v>8747611</v>
      </c>
      <c r="AE1046" s="6">
        <f t="shared" si="353"/>
        <v>2591047</v>
      </c>
      <c r="AF1046" s="6">
        <v>870000</v>
      </c>
      <c r="AG1046" s="11">
        <f t="shared" si="351"/>
        <v>12208658</v>
      </c>
      <c r="AH1046">
        <f t="shared" si="350"/>
        <v>2.2539846003251558</v>
      </c>
      <c r="AI1046" s="53">
        <v>0.7</v>
      </c>
      <c r="AJ1046" s="7" t="str">
        <f t="shared" si="357"/>
        <v>hp_12208658</v>
      </c>
      <c r="AK1046" s="7" t="s">
        <v>3968</v>
      </c>
      <c r="AL1046" s="7">
        <v>956300</v>
      </c>
      <c r="AM1046" s="7">
        <f>INT(IF(MOD(Y1046,3)=0,INT(AL1046*0.55),INT(AL1046*0.35)))</f>
        <v>525965</v>
      </c>
      <c r="AN1046" s="54">
        <f t="shared" si="358"/>
        <v>1508839</v>
      </c>
      <c r="AO1046" s="7" t="str">
        <f t="shared" si="359"/>
        <v>atk_1508839</v>
      </c>
      <c r="AP1046" s="7" t="s">
        <v>3973</v>
      </c>
      <c r="AQ1046" s="7" t="s">
        <v>3992</v>
      </c>
      <c r="AR1046" s="7" t="s">
        <v>3975</v>
      </c>
      <c r="AS1046" s="7" t="s">
        <v>3976</v>
      </c>
      <c r="AU1046" s="7" t="str">
        <f t="shared" si="360"/>
        <v>hp_12208658;atk_1508839;hit_500000;miss_75;cirt_0;cirtSub_-3500</v>
      </c>
    </row>
    <row r="1047" spans="1:47" x14ac:dyDescent="0.2">
      <c r="A1047" s="9"/>
      <c r="B1047" s="6"/>
      <c r="H1047" s="6"/>
      <c r="V1047" s="7" t="str">
        <f t="shared" si="356"/>
        <v>水静市外滩7-7</v>
      </c>
      <c r="W1047" s="7">
        <f t="shared" si="346"/>
        <v>1913</v>
      </c>
      <c r="X1047" s="9" t="s">
        <v>1347</v>
      </c>
      <c r="Y1047" s="9">
        <v>7</v>
      </c>
      <c r="Z1047" s="8">
        <f t="shared" si="361"/>
        <v>5583</v>
      </c>
      <c r="AA1047" s="6" t="s">
        <v>3967</v>
      </c>
      <c r="AB1047" s="6">
        <v>5423755</v>
      </c>
      <c r="AC1047" s="6">
        <f t="shared" si="347"/>
        <v>1.6149999999999998</v>
      </c>
      <c r="AD1047" s="6">
        <f t="shared" si="348"/>
        <v>8759364</v>
      </c>
      <c r="AE1047" s="6">
        <f t="shared" si="353"/>
        <v>2591047</v>
      </c>
      <c r="AF1047" s="6">
        <v>870000</v>
      </c>
      <c r="AG1047" s="11">
        <f t="shared" si="351"/>
        <v>12220411</v>
      </c>
      <c r="AH1047">
        <f t="shared" si="350"/>
        <v>2.2531273997442729</v>
      </c>
      <c r="AI1047" s="53">
        <v>0.7</v>
      </c>
      <c r="AJ1047" s="7" t="str">
        <f t="shared" si="357"/>
        <v>hp_12220411</v>
      </c>
      <c r="AK1047" s="7" t="s">
        <v>3968</v>
      </c>
      <c r="AL1047" s="7">
        <v>957520</v>
      </c>
      <c r="AM1047" s="7">
        <f>INT(IF(MOD(Y1047,3)=0,INT(AL1047*0.55),INT(AL1047*0.35)))</f>
        <v>335132</v>
      </c>
      <c r="AN1047" s="54">
        <f t="shared" si="358"/>
        <v>1510190</v>
      </c>
      <c r="AO1047" s="7" t="str">
        <f t="shared" si="359"/>
        <v>atk_1510190</v>
      </c>
      <c r="AP1047" s="7" t="s">
        <v>3973</v>
      </c>
      <c r="AQ1047" s="7" t="s">
        <v>3992</v>
      </c>
      <c r="AR1047" s="7" t="s">
        <v>3975</v>
      </c>
      <c r="AS1047" s="7" t="s">
        <v>3976</v>
      </c>
      <c r="AU1047" s="7" t="str">
        <f t="shared" si="360"/>
        <v>hp_12220411;atk_1510190;hit_500000;miss_75;cirt_0;cirtSub_-3500</v>
      </c>
    </row>
    <row r="1048" spans="1:47" x14ac:dyDescent="0.2">
      <c r="A1048" s="9"/>
      <c r="B1048" s="6"/>
      <c r="H1048" s="6"/>
      <c r="V1048" s="7" t="str">
        <f t="shared" si="356"/>
        <v>水静市外滩7-8</v>
      </c>
      <c r="W1048" s="7">
        <f t="shared" si="346"/>
        <v>1915</v>
      </c>
      <c r="X1048" s="9" t="s">
        <v>1347</v>
      </c>
      <c r="Y1048" s="9">
        <v>8</v>
      </c>
      <c r="Z1048" s="8">
        <f t="shared" si="361"/>
        <v>5591</v>
      </c>
      <c r="AA1048" s="6" t="s">
        <v>3967</v>
      </c>
      <c r="AB1048" s="6">
        <v>5431034</v>
      </c>
      <c r="AC1048" s="6">
        <f t="shared" si="347"/>
        <v>1.6149999999999998</v>
      </c>
      <c r="AD1048" s="6">
        <f t="shared" si="348"/>
        <v>8771119</v>
      </c>
      <c r="AE1048" s="6">
        <f t="shared" si="353"/>
        <v>2591047</v>
      </c>
      <c r="AF1048" s="6">
        <v>870000</v>
      </c>
      <c r="AG1048" s="11">
        <f t="shared" si="351"/>
        <v>12232166</v>
      </c>
      <c r="AH1048">
        <f t="shared" si="350"/>
        <v>2.2522720351225938</v>
      </c>
      <c r="AI1048" s="53">
        <v>0.7</v>
      </c>
      <c r="AJ1048" s="7" t="str">
        <f t="shared" si="357"/>
        <v>hp_12232166</v>
      </c>
      <c r="AK1048" s="7" t="s">
        <v>3968</v>
      </c>
      <c r="AL1048" s="7">
        <v>958740</v>
      </c>
      <c r="AM1048" s="7">
        <f>INT(IF(MOD(Y1048,3)=0,INT(AL1048*0.55),INT(AL1048*0.35)))</f>
        <v>335559</v>
      </c>
      <c r="AN1048" s="54">
        <f t="shared" si="358"/>
        <v>1511540</v>
      </c>
      <c r="AO1048" s="7" t="str">
        <f t="shared" si="359"/>
        <v>atk_1511540</v>
      </c>
      <c r="AP1048" s="7" t="s">
        <v>3973</v>
      </c>
      <c r="AQ1048" s="7" t="s">
        <v>3992</v>
      </c>
      <c r="AR1048" s="7" t="s">
        <v>3975</v>
      </c>
      <c r="AS1048" s="7" t="s">
        <v>3976</v>
      </c>
      <c r="AU1048" s="7" t="str">
        <f t="shared" si="360"/>
        <v>hp_12232166;atk_1511540;hit_500000;miss_75;cirt_0;cirtSub_-3500</v>
      </c>
    </row>
    <row r="1049" spans="1:47" x14ac:dyDescent="0.2">
      <c r="A1049" s="9"/>
      <c r="B1049" s="6"/>
      <c r="C1049" s="9"/>
      <c r="H1049" s="6"/>
      <c r="V1049" s="7" t="str">
        <f t="shared" si="356"/>
        <v>水静市外滩7-9</v>
      </c>
      <c r="W1049" s="7">
        <f t="shared" si="346"/>
        <v>1917</v>
      </c>
      <c r="X1049" s="9" t="s">
        <v>1347</v>
      </c>
      <c r="Y1049" s="9">
        <v>9</v>
      </c>
      <c r="Z1049" s="8">
        <f t="shared" si="361"/>
        <v>5600</v>
      </c>
      <c r="AA1049" s="6" t="s">
        <v>3967</v>
      </c>
      <c r="AB1049" s="6">
        <v>5438314</v>
      </c>
      <c r="AC1049" s="6">
        <f t="shared" si="347"/>
        <v>1.6174999999999999</v>
      </c>
      <c r="AD1049" s="6">
        <f t="shared" si="348"/>
        <v>8796472</v>
      </c>
      <c r="AE1049" s="6">
        <f t="shared" si="353"/>
        <v>2591047</v>
      </c>
      <c r="AF1049" s="6">
        <v>870000</v>
      </c>
      <c r="AG1049" s="11">
        <f t="shared" si="351"/>
        <v>12257519</v>
      </c>
      <c r="AH1049">
        <f t="shared" si="350"/>
        <v>2.2539189535580331</v>
      </c>
      <c r="AI1049" s="53">
        <v>0.7</v>
      </c>
      <c r="AJ1049" s="7" t="str">
        <f t="shared" si="357"/>
        <v>hp_12257519</v>
      </c>
      <c r="AK1049" s="7" t="s">
        <v>3968</v>
      </c>
      <c r="AL1049" s="7">
        <v>959960</v>
      </c>
      <c r="AM1049" s="7">
        <f>INT(IF(MOD(Y1049,3)=0,INT(AL1049*0.55),INT(AL1049*0.35)))</f>
        <v>527978</v>
      </c>
      <c r="AN1049" s="54">
        <f t="shared" si="358"/>
        <v>1514570</v>
      </c>
      <c r="AO1049" s="7" t="str">
        <f t="shared" si="359"/>
        <v>atk_1514570</v>
      </c>
      <c r="AP1049" s="7" t="s">
        <v>3973</v>
      </c>
      <c r="AQ1049" s="7" t="s">
        <v>3992</v>
      </c>
      <c r="AR1049" s="7" t="s">
        <v>3975</v>
      </c>
      <c r="AS1049" s="7" t="s">
        <v>3976</v>
      </c>
      <c r="AU1049" s="7" t="str">
        <f t="shared" si="360"/>
        <v>hp_12257519;atk_1514570;hit_500000;miss_75;cirt_0;cirtSub_-3500</v>
      </c>
    </row>
    <row r="1050" spans="1:47" s="12" customFormat="1" x14ac:dyDescent="0.2">
      <c r="A1050" s="9"/>
      <c r="B1050" s="6"/>
      <c r="C1050" s="9"/>
      <c r="D1050" s="7"/>
      <c r="E1050" s="7"/>
      <c r="F1050" s="7"/>
      <c r="G1050" s="7"/>
      <c r="H1050" s="6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V1050" s="12" t="str">
        <f t="shared" si="356"/>
        <v>水静市外滩7-10</v>
      </c>
      <c r="W1050" s="12">
        <f t="shared" si="346"/>
        <v>1919</v>
      </c>
      <c r="X1050" s="5" t="s">
        <v>1347</v>
      </c>
      <c r="Y1050" s="5">
        <v>10</v>
      </c>
      <c r="Z1050" s="5">
        <f t="shared" si="361"/>
        <v>5610</v>
      </c>
      <c r="AA1050" s="11" t="s">
        <v>3967</v>
      </c>
      <c r="AB1050" s="11">
        <v>5445594</v>
      </c>
      <c r="AC1050" s="11">
        <f t="shared" si="347"/>
        <v>1.6174999999999999</v>
      </c>
      <c r="AD1050" s="11">
        <f t="shared" si="348"/>
        <v>8808248</v>
      </c>
      <c r="AE1050" s="6">
        <f t="shared" si="353"/>
        <v>2591047</v>
      </c>
      <c r="AF1050" s="11">
        <v>870000</v>
      </c>
      <c r="AG1050" s="11">
        <f t="shared" si="351"/>
        <v>12269295</v>
      </c>
      <c r="AH1050">
        <f t="shared" si="350"/>
        <v>2.2530682603220145</v>
      </c>
      <c r="AI1050" s="53">
        <v>0.7</v>
      </c>
      <c r="AJ1050" s="7" t="str">
        <f t="shared" si="357"/>
        <v>hp_12269295</v>
      </c>
      <c r="AK1050" s="12" t="s">
        <v>3968</v>
      </c>
      <c r="AL1050" s="12">
        <v>961180</v>
      </c>
      <c r="AM1050" s="7">
        <f>INT(IF(MOD(Y1050,3)=0,INT(AL1050*0.55),INT(AL1050*0.35)))</f>
        <v>336413</v>
      </c>
      <c r="AN1050" s="54">
        <f t="shared" si="358"/>
        <v>1515922</v>
      </c>
      <c r="AO1050" s="7" t="str">
        <f t="shared" si="359"/>
        <v>atk_1515922</v>
      </c>
      <c r="AP1050" s="12" t="s">
        <v>3973</v>
      </c>
      <c r="AQ1050" s="12" t="s">
        <v>3992</v>
      </c>
      <c r="AR1050" s="12" t="s">
        <v>3975</v>
      </c>
      <c r="AS1050" s="12" t="s">
        <v>3976</v>
      </c>
      <c r="AU1050" s="12" t="str">
        <f t="shared" si="360"/>
        <v>hp_12269295;atk_1515922;hit_500000;miss_75;cirt_0;cirtSub_-3500</v>
      </c>
    </row>
    <row r="1051" spans="1:47" x14ac:dyDescent="0.2">
      <c r="V1051" s="7" t="str">
        <f t="shared" si="356"/>
        <v>水静市外滩8-1</v>
      </c>
      <c r="W1051" s="7">
        <f t="shared" si="346"/>
        <v>1921</v>
      </c>
      <c r="X1051" s="9" t="s">
        <v>1348</v>
      </c>
      <c r="Y1051" s="9">
        <v>1</v>
      </c>
      <c r="Z1051" s="8">
        <f t="shared" si="361"/>
        <v>5611</v>
      </c>
      <c r="AA1051" s="6" t="s">
        <v>3967</v>
      </c>
      <c r="AB1051" s="6">
        <v>5452876</v>
      </c>
      <c r="AC1051" s="6">
        <f t="shared" si="347"/>
        <v>1.62</v>
      </c>
      <c r="AD1051" s="6">
        <f t="shared" si="348"/>
        <v>8833659</v>
      </c>
      <c r="AE1051" s="6">
        <f t="shared" ref="AE1051" si="364">IF(MOD(Y1051,1)=0,INT(AD1050*0.3),0)</f>
        <v>2642474</v>
      </c>
      <c r="AF1051" s="6">
        <v>870000</v>
      </c>
      <c r="AG1051" s="11">
        <f t="shared" si="351"/>
        <v>12346133</v>
      </c>
      <c r="AH1051">
        <f t="shared" si="350"/>
        <v>2.2641506977235499</v>
      </c>
      <c r="AI1051" s="53">
        <v>0.7</v>
      </c>
      <c r="AJ1051" s="7" t="str">
        <f t="shared" si="357"/>
        <v>hp_12346133</v>
      </c>
      <c r="AK1051" s="7" t="s">
        <v>3968</v>
      </c>
      <c r="AL1051" s="7">
        <v>962400</v>
      </c>
      <c r="AM1051" s="7">
        <f>INT(IF(MOD(Y1051,3)=0,INT(AL1051*0.55),INT(AL1051*0.35)))</f>
        <v>336840</v>
      </c>
      <c r="AN1051" s="54">
        <f t="shared" si="358"/>
        <v>1525313</v>
      </c>
      <c r="AO1051" s="7" t="str">
        <f t="shared" si="359"/>
        <v>atk_1525313</v>
      </c>
      <c r="AP1051" s="7" t="s">
        <v>3973</v>
      </c>
      <c r="AQ1051" s="7" t="s">
        <v>3992</v>
      </c>
      <c r="AR1051" s="7" t="s">
        <v>3975</v>
      </c>
      <c r="AS1051" s="7" t="s">
        <v>3976</v>
      </c>
      <c r="AU1051" s="7" t="str">
        <f t="shared" si="360"/>
        <v>hp_12346133;atk_1525313;hit_500000;miss_75;cirt_0;cirtSub_-3500</v>
      </c>
    </row>
    <row r="1052" spans="1:47" x14ac:dyDescent="0.2">
      <c r="V1052" s="7" t="str">
        <f t="shared" si="356"/>
        <v>水静市外滩8-2</v>
      </c>
      <c r="W1052" s="7">
        <f t="shared" si="346"/>
        <v>1923</v>
      </c>
      <c r="X1052" s="9" t="s">
        <v>1348</v>
      </c>
      <c r="Y1052" s="9">
        <v>2</v>
      </c>
      <c r="Z1052" s="8">
        <f t="shared" si="361"/>
        <v>5613</v>
      </c>
      <c r="AA1052" s="6" t="s">
        <v>3967</v>
      </c>
      <c r="AB1052" s="6">
        <v>5460158</v>
      </c>
      <c r="AC1052" s="6">
        <f t="shared" si="347"/>
        <v>1.62</v>
      </c>
      <c r="AD1052" s="6">
        <f t="shared" si="348"/>
        <v>8845455</v>
      </c>
      <c r="AE1052" s="6">
        <f t="shared" si="353"/>
        <v>2642474</v>
      </c>
      <c r="AF1052" s="6">
        <v>870000</v>
      </c>
      <c r="AG1052" s="11">
        <f t="shared" si="351"/>
        <v>12357929</v>
      </c>
      <c r="AH1052">
        <f t="shared" si="350"/>
        <v>2.2632914651920331</v>
      </c>
      <c r="AI1052" s="53">
        <v>0.7</v>
      </c>
      <c r="AJ1052" s="7" t="str">
        <f t="shared" si="357"/>
        <v>hp_12357929</v>
      </c>
      <c r="AK1052" s="7" t="s">
        <v>3968</v>
      </c>
      <c r="AL1052" s="7">
        <v>963620</v>
      </c>
      <c r="AM1052" s="7">
        <f>INT(IF(MOD(Y1052,3)=0,INT(AL1052*0.55),INT(AL1052*0.35)))</f>
        <v>337267</v>
      </c>
      <c r="AN1052" s="54">
        <f t="shared" si="358"/>
        <v>1526667</v>
      </c>
      <c r="AO1052" s="7" t="str">
        <f t="shared" si="359"/>
        <v>atk_1526667</v>
      </c>
      <c r="AP1052" s="7" t="s">
        <v>3973</v>
      </c>
      <c r="AQ1052" s="7" t="s">
        <v>3992</v>
      </c>
      <c r="AR1052" s="7" t="s">
        <v>3975</v>
      </c>
      <c r="AS1052" s="7" t="s">
        <v>3976</v>
      </c>
      <c r="AU1052" s="7" t="str">
        <f t="shared" si="360"/>
        <v>hp_12357929;atk_1526667;hit_500000;miss_75;cirt_0;cirtSub_-3500</v>
      </c>
    </row>
    <row r="1053" spans="1:47" x14ac:dyDescent="0.2">
      <c r="A1053" s="9"/>
      <c r="B1053" s="6"/>
      <c r="F1053" s="9"/>
      <c r="I1053" s="9"/>
      <c r="J1053" s="10"/>
      <c r="V1053" s="7" t="str">
        <f t="shared" si="356"/>
        <v>水静市外滩8-3</v>
      </c>
      <c r="W1053" s="7">
        <f t="shared" ref="W1053:W1116" si="365">W1052+2</f>
        <v>1925</v>
      </c>
      <c r="X1053" s="9" t="s">
        <v>1348</v>
      </c>
      <c r="Y1053" s="9">
        <v>3</v>
      </c>
      <c r="Z1053" s="8">
        <f t="shared" si="361"/>
        <v>5616</v>
      </c>
      <c r="AA1053" s="6" t="s">
        <v>3967</v>
      </c>
      <c r="AB1053" s="6">
        <v>5467442</v>
      </c>
      <c r="AC1053" s="6">
        <f t="shared" si="347"/>
        <v>1.6225000000000001</v>
      </c>
      <c r="AD1053" s="6">
        <f t="shared" si="348"/>
        <v>8870924</v>
      </c>
      <c r="AE1053" s="6">
        <f t="shared" si="353"/>
        <v>2642474</v>
      </c>
      <c r="AF1053" s="6">
        <v>870000</v>
      </c>
      <c r="AG1053" s="11">
        <f t="shared" si="351"/>
        <v>12383398</v>
      </c>
      <c r="AH1053">
        <f t="shared" si="350"/>
        <v>2.2649344977047767</v>
      </c>
      <c r="AI1053" s="53">
        <v>0.7</v>
      </c>
      <c r="AJ1053" s="7" t="str">
        <f t="shared" si="357"/>
        <v>hp_12383398</v>
      </c>
      <c r="AK1053" s="7" t="s">
        <v>3968</v>
      </c>
      <c r="AL1053" s="7">
        <v>964840</v>
      </c>
      <c r="AM1053" s="7">
        <f>INT(IF(MOD(Y1053,3)=0,INT(AL1053*0.55),INT(AL1053*0.35)))</f>
        <v>530662</v>
      </c>
      <c r="AN1053" s="54">
        <f t="shared" si="358"/>
        <v>1529709</v>
      </c>
      <c r="AO1053" s="7" t="str">
        <f t="shared" si="359"/>
        <v>atk_1529709</v>
      </c>
      <c r="AP1053" s="7" t="s">
        <v>3973</v>
      </c>
      <c r="AQ1053" s="7" t="s">
        <v>3992</v>
      </c>
      <c r="AR1053" s="7" t="s">
        <v>3975</v>
      </c>
      <c r="AS1053" s="7" t="s">
        <v>3976</v>
      </c>
      <c r="AU1053" s="7" t="str">
        <f t="shared" si="360"/>
        <v>hp_12383398;atk_1529709;hit_500000;miss_75;cirt_0;cirtSub_-3500</v>
      </c>
    </row>
    <row r="1054" spans="1:47" x14ac:dyDescent="0.2">
      <c r="A1054" s="9"/>
      <c r="B1054" s="6"/>
      <c r="F1054" s="9"/>
      <c r="I1054" s="9"/>
      <c r="J1054" s="10"/>
      <c r="V1054" s="7" t="str">
        <f t="shared" si="356"/>
        <v>水静市外滩8-4</v>
      </c>
      <c r="W1054" s="7">
        <f t="shared" si="365"/>
        <v>1927</v>
      </c>
      <c r="X1054" s="9" t="s">
        <v>1348</v>
      </c>
      <c r="Y1054" s="9">
        <v>4</v>
      </c>
      <c r="Z1054" s="8">
        <f t="shared" si="361"/>
        <v>5620</v>
      </c>
      <c r="AA1054" s="6" t="s">
        <v>3967</v>
      </c>
      <c r="AB1054" s="6">
        <v>5474726</v>
      </c>
      <c r="AC1054" s="6">
        <f t="shared" si="347"/>
        <v>1.6225000000000001</v>
      </c>
      <c r="AD1054" s="6">
        <f t="shared" si="348"/>
        <v>8882742</v>
      </c>
      <c r="AE1054" s="6">
        <f t="shared" si="353"/>
        <v>2642474</v>
      </c>
      <c r="AF1054" s="6">
        <v>870000</v>
      </c>
      <c r="AG1054" s="11">
        <f t="shared" si="351"/>
        <v>12395216</v>
      </c>
      <c r="AH1054">
        <f t="shared" si="350"/>
        <v>2.2640797000617017</v>
      </c>
      <c r="AI1054" s="53">
        <v>0.7</v>
      </c>
      <c r="AJ1054" s="7" t="str">
        <f t="shared" si="357"/>
        <v>hp_12395216</v>
      </c>
      <c r="AK1054" s="7" t="s">
        <v>3968</v>
      </c>
      <c r="AL1054" s="7">
        <v>966060</v>
      </c>
      <c r="AM1054" s="7">
        <f>INT(IF(MOD(Y1054,3)=0,INT(AL1054*0.55),INT(AL1054*0.35)))</f>
        <v>338121</v>
      </c>
      <c r="AN1054" s="54">
        <f t="shared" si="358"/>
        <v>1531065</v>
      </c>
      <c r="AO1054" s="7" t="str">
        <f t="shared" si="359"/>
        <v>atk_1531065</v>
      </c>
      <c r="AP1054" s="7" t="s">
        <v>3973</v>
      </c>
      <c r="AQ1054" s="7" t="s">
        <v>3992</v>
      </c>
      <c r="AR1054" s="7" t="s">
        <v>3975</v>
      </c>
      <c r="AS1054" s="7" t="s">
        <v>3976</v>
      </c>
      <c r="AU1054" s="7" t="str">
        <f t="shared" si="360"/>
        <v>hp_12395216;atk_1531065;hit_500000;miss_75;cirt_0;cirtSub_-3500</v>
      </c>
    </row>
    <row r="1055" spans="1:47" x14ac:dyDescent="0.2">
      <c r="A1055" s="9"/>
      <c r="B1055" s="6"/>
      <c r="F1055" s="9"/>
      <c r="I1055" s="9"/>
      <c r="J1055" s="10"/>
      <c r="V1055" s="7" t="str">
        <f t="shared" si="356"/>
        <v>水静市外滩8-5</v>
      </c>
      <c r="W1055" s="7">
        <f t="shared" si="365"/>
        <v>1929</v>
      </c>
      <c r="X1055" s="9" t="s">
        <v>1348</v>
      </c>
      <c r="Y1055" s="9">
        <v>5</v>
      </c>
      <c r="Z1055" s="8">
        <f t="shared" si="361"/>
        <v>5625</v>
      </c>
      <c r="AA1055" s="6" t="s">
        <v>3967</v>
      </c>
      <c r="AB1055" s="6">
        <v>5482011</v>
      </c>
      <c r="AC1055" s="6">
        <f t="shared" ref="AC1055:AC1118" si="366">0.6+INT((Z1055-1)/55)*0.01+INT(Y1055/3)*0.0025</f>
        <v>1.6225000000000001</v>
      </c>
      <c r="AD1055" s="6">
        <f t="shared" ref="AD1055:AD1118" si="367">INT(AB1055*AC1055)</f>
        <v>8894562</v>
      </c>
      <c r="AE1055" s="6">
        <f t="shared" si="353"/>
        <v>2642474</v>
      </c>
      <c r="AF1055" s="6">
        <v>870000</v>
      </c>
      <c r="AG1055" s="11">
        <f t="shared" si="351"/>
        <v>12407036</v>
      </c>
      <c r="AH1055">
        <f t="shared" si="350"/>
        <v>2.2632271259579744</v>
      </c>
      <c r="AI1055" s="53">
        <v>0.7</v>
      </c>
      <c r="AJ1055" s="7" t="str">
        <f t="shared" si="357"/>
        <v>hp_12407036</v>
      </c>
      <c r="AK1055" s="7" t="s">
        <v>3968</v>
      </c>
      <c r="AL1055" s="7">
        <v>967280</v>
      </c>
      <c r="AM1055" s="7">
        <f>INT(IF(MOD(Y1055,3)=0,INT(AL1055*0.55),INT(AL1055*0.35)))</f>
        <v>338548</v>
      </c>
      <c r="AN1055" s="54">
        <f t="shared" si="358"/>
        <v>1532422</v>
      </c>
      <c r="AO1055" s="7" t="str">
        <f t="shared" si="359"/>
        <v>atk_1532422</v>
      </c>
      <c r="AP1055" s="7" t="s">
        <v>3973</v>
      </c>
      <c r="AQ1055" s="7" t="s">
        <v>3992</v>
      </c>
      <c r="AR1055" s="7" t="s">
        <v>3975</v>
      </c>
      <c r="AS1055" s="7" t="s">
        <v>3976</v>
      </c>
      <c r="AU1055" s="7" t="str">
        <f t="shared" si="360"/>
        <v>hp_12407036;atk_1532422;hit_500000;miss_75;cirt_0;cirtSub_-3500</v>
      </c>
    </row>
    <row r="1056" spans="1:47" x14ac:dyDescent="0.2">
      <c r="A1056" s="9"/>
      <c r="B1056" s="6"/>
      <c r="F1056" s="9"/>
      <c r="I1056" s="9"/>
      <c r="J1056" s="10"/>
      <c r="V1056" s="7" t="str">
        <f t="shared" si="356"/>
        <v>水静市外滩8-6</v>
      </c>
      <c r="W1056" s="7">
        <f t="shared" si="365"/>
        <v>1931</v>
      </c>
      <c r="X1056" s="9" t="s">
        <v>1348</v>
      </c>
      <c r="Y1056" s="9">
        <v>6</v>
      </c>
      <c r="Z1056" s="8">
        <f t="shared" si="361"/>
        <v>5631</v>
      </c>
      <c r="AA1056" s="6" t="s">
        <v>3967</v>
      </c>
      <c r="AB1056" s="6">
        <v>5489297</v>
      </c>
      <c r="AC1056" s="6">
        <f t="shared" si="366"/>
        <v>1.625</v>
      </c>
      <c r="AD1056" s="6">
        <f t="shared" si="367"/>
        <v>8920107</v>
      </c>
      <c r="AE1056" s="6">
        <f t="shared" si="353"/>
        <v>2642474</v>
      </c>
      <c r="AF1056" s="6">
        <v>870000</v>
      </c>
      <c r="AG1056" s="11">
        <f t="shared" si="351"/>
        <v>12432581</v>
      </c>
      <c r="AH1056">
        <f t="shared" ref="AH1056:AH1119" si="368">AG1056/AB1056</f>
        <v>2.2648767228298996</v>
      </c>
      <c r="AI1056" s="53">
        <v>0.7</v>
      </c>
      <c r="AJ1056" s="7" t="str">
        <f t="shared" si="357"/>
        <v>hp_12432581</v>
      </c>
      <c r="AK1056" s="7" t="s">
        <v>3968</v>
      </c>
      <c r="AL1056" s="7">
        <v>968500</v>
      </c>
      <c r="AM1056" s="7">
        <f>INT(IF(MOD(Y1056,3)=0,INT(AL1056*0.55),INT(AL1056*0.35)))</f>
        <v>532675</v>
      </c>
      <c r="AN1056" s="54">
        <f t="shared" si="358"/>
        <v>1535473</v>
      </c>
      <c r="AO1056" s="7" t="str">
        <f t="shared" si="359"/>
        <v>atk_1535473</v>
      </c>
      <c r="AP1056" s="7" t="s">
        <v>3973</v>
      </c>
      <c r="AQ1056" s="7" t="s">
        <v>3992</v>
      </c>
      <c r="AR1056" s="7" t="s">
        <v>3975</v>
      </c>
      <c r="AS1056" s="7" t="s">
        <v>3976</v>
      </c>
      <c r="AU1056" s="7" t="str">
        <f t="shared" si="360"/>
        <v>hp_12432581;atk_1535473;hit_500000;miss_75;cirt_0;cirtSub_-3500</v>
      </c>
    </row>
    <row r="1057" spans="1:47" x14ac:dyDescent="0.2">
      <c r="A1057" s="9"/>
      <c r="B1057" s="6"/>
      <c r="F1057" s="9"/>
      <c r="I1057" s="9"/>
      <c r="J1057" s="10"/>
      <c r="V1057" s="7" t="str">
        <f t="shared" si="356"/>
        <v>水静市外滩8-7</v>
      </c>
      <c r="W1057" s="7">
        <f t="shared" si="365"/>
        <v>1933</v>
      </c>
      <c r="X1057" s="9" t="s">
        <v>1348</v>
      </c>
      <c r="Y1057" s="9">
        <v>7</v>
      </c>
      <c r="Z1057" s="8">
        <f t="shared" si="361"/>
        <v>5638</v>
      </c>
      <c r="AA1057" s="6" t="s">
        <v>3967</v>
      </c>
      <c r="AB1057" s="6">
        <v>5496585</v>
      </c>
      <c r="AC1057" s="6">
        <f t="shared" si="366"/>
        <v>1.625</v>
      </c>
      <c r="AD1057" s="6">
        <f t="shared" si="367"/>
        <v>8931950</v>
      </c>
      <c r="AE1057" s="6">
        <f t="shared" si="353"/>
        <v>2642474</v>
      </c>
      <c r="AF1057" s="6">
        <v>870000</v>
      </c>
      <c r="AG1057" s="11">
        <f t="shared" ref="AG1057:AG1120" si="369">INT(AD1057*1)+AF1057+AE1057</f>
        <v>12444424</v>
      </c>
      <c r="AH1057">
        <f t="shared" si="368"/>
        <v>2.2640283012088416</v>
      </c>
      <c r="AI1057" s="53">
        <v>0.7</v>
      </c>
      <c r="AJ1057" s="7" t="str">
        <f t="shared" si="357"/>
        <v>hp_12444424</v>
      </c>
      <c r="AK1057" s="7" t="s">
        <v>3968</v>
      </c>
      <c r="AL1057" s="7">
        <v>969720</v>
      </c>
      <c r="AM1057" s="7">
        <f>INT(IF(MOD(Y1057,3)=0,INT(AL1057*0.55),INT(AL1057*0.35)))</f>
        <v>339402</v>
      </c>
      <c r="AN1057" s="54">
        <f t="shared" si="358"/>
        <v>1536831</v>
      </c>
      <c r="AO1057" s="7" t="str">
        <f t="shared" si="359"/>
        <v>atk_1536831</v>
      </c>
      <c r="AP1057" s="7" t="s">
        <v>3973</v>
      </c>
      <c r="AQ1057" s="7" t="s">
        <v>3992</v>
      </c>
      <c r="AR1057" s="7" t="s">
        <v>3975</v>
      </c>
      <c r="AS1057" s="7" t="s">
        <v>3976</v>
      </c>
      <c r="AU1057" s="7" t="str">
        <f t="shared" si="360"/>
        <v>hp_12444424;atk_1536831;hit_500000;miss_75;cirt_0;cirtSub_-3500</v>
      </c>
    </row>
    <row r="1058" spans="1:47" x14ac:dyDescent="0.2">
      <c r="A1058" s="9"/>
      <c r="B1058" s="6"/>
      <c r="F1058" s="9"/>
      <c r="I1058" s="9"/>
      <c r="J1058" s="10"/>
      <c r="V1058" s="7" t="str">
        <f t="shared" si="356"/>
        <v>水静市外滩8-8</v>
      </c>
      <c r="W1058" s="7">
        <f t="shared" si="365"/>
        <v>1935</v>
      </c>
      <c r="X1058" s="9" t="s">
        <v>1348</v>
      </c>
      <c r="Y1058" s="9">
        <v>8</v>
      </c>
      <c r="Z1058" s="8">
        <f t="shared" si="361"/>
        <v>5646</v>
      </c>
      <c r="AA1058" s="6" t="s">
        <v>3967</v>
      </c>
      <c r="AB1058" s="6">
        <v>5503873</v>
      </c>
      <c r="AC1058" s="6">
        <f t="shared" si="366"/>
        <v>1.625</v>
      </c>
      <c r="AD1058" s="6">
        <f t="shared" si="367"/>
        <v>8943793</v>
      </c>
      <c r="AE1058" s="6">
        <f t="shared" si="353"/>
        <v>2642474</v>
      </c>
      <c r="AF1058" s="6">
        <v>870000</v>
      </c>
      <c r="AG1058" s="11">
        <f t="shared" si="369"/>
        <v>12456267</v>
      </c>
      <c r="AH1058">
        <f t="shared" si="368"/>
        <v>2.263182126477119</v>
      </c>
      <c r="AI1058" s="53">
        <v>0.7</v>
      </c>
      <c r="AJ1058" s="7" t="str">
        <f t="shared" si="357"/>
        <v>hp_12456267</v>
      </c>
      <c r="AK1058" s="7" t="s">
        <v>3968</v>
      </c>
      <c r="AL1058" s="7">
        <v>970940</v>
      </c>
      <c r="AM1058" s="7">
        <f>INT(IF(MOD(Y1058,3)=0,INT(AL1058*0.55),INT(AL1058*0.35)))</f>
        <v>339829</v>
      </c>
      <c r="AN1058" s="54">
        <f t="shared" si="358"/>
        <v>1538189</v>
      </c>
      <c r="AO1058" s="7" t="str">
        <f t="shared" si="359"/>
        <v>atk_1538189</v>
      </c>
      <c r="AP1058" s="7" t="s">
        <v>3973</v>
      </c>
      <c r="AQ1058" s="7" t="s">
        <v>3992</v>
      </c>
      <c r="AR1058" s="7" t="s">
        <v>3975</v>
      </c>
      <c r="AS1058" s="7" t="s">
        <v>3976</v>
      </c>
      <c r="AU1058" s="7" t="str">
        <f t="shared" si="360"/>
        <v>hp_12456267;atk_1538189;hit_500000;miss_75;cirt_0;cirtSub_-3500</v>
      </c>
    </row>
    <row r="1059" spans="1:47" x14ac:dyDescent="0.2">
      <c r="A1059" s="9"/>
      <c r="B1059" s="6"/>
      <c r="F1059" s="9"/>
      <c r="I1059" s="9"/>
      <c r="J1059" s="10"/>
      <c r="V1059" s="7" t="str">
        <f t="shared" si="356"/>
        <v>水静市外滩8-9</v>
      </c>
      <c r="W1059" s="7">
        <f t="shared" si="365"/>
        <v>1937</v>
      </c>
      <c r="X1059" s="9" t="s">
        <v>1348</v>
      </c>
      <c r="Y1059" s="9">
        <v>9</v>
      </c>
      <c r="Z1059" s="8">
        <f t="shared" si="361"/>
        <v>5655</v>
      </c>
      <c r="AA1059" s="6" t="s">
        <v>3967</v>
      </c>
      <c r="AB1059" s="6">
        <v>5511162</v>
      </c>
      <c r="AC1059" s="6">
        <f t="shared" si="366"/>
        <v>1.6275000000000002</v>
      </c>
      <c r="AD1059" s="6">
        <f t="shared" si="367"/>
        <v>8969416</v>
      </c>
      <c r="AE1059" s="6">
        <f t="shared" si="353"/>
        <v>2642474</v>
      </c>
      <c r="AF1059" s="6">
        <v>870000</v>
      </c>
      <c r="AG1059" s="11">
        <f t="shared" si="369"/>
        <v>12481890</v>
      </c>
      <c r="AH1059">
        <f t="shared" si="368"/>
        <v>2.264838159357319</v>
      </c>
      <c r="AI1059" s="53">
        <v>0.7</v>
      </c>
      <c r="AJ1059" s="7" t="str">
        <f t="shared" si="357"/>
        <v>hp_12481890</v>
      </c>
      <c r="AK1059" s="7" t="s">
        <v>3968</v>
      </c>
      <c r="AL1059" s="7">
        <v>972160</v>
      </c>
      <c r="AM1059" s="7">
        <f>INT(IF(MOD(Y1059,3)=0,INT(AL1059*0.55),INT(AL1059*0.35)))</f>
        <v>534688</v>
      </c>
      <c r="AN1059" s="54">
        <f t="shared" si="358"/>
        <v>1541249</v>
      </c>
      <c r="AO1059" s="7" t="str">
        <f t="shared" si="359"/>
        <v>atk_1541249</v>
      </c>
      <c r="AP1059" s="7" t="s">
        <v>3973</v>
      </c>
      <c r="AQ1059" s="7" t="s">
        <v>3992</v>
      </c>
      <c r="AR1059" s="7" t="s">
        <v>3975</v>
      </c>
      <c r="AS1059" s="7" t="s">
        <v>3976</v>
      </c>
      <c r="AU1059" s="7" t="str">
        <f t="shared" si="360"/>
        <v>hp_12481890;atk_1541249;hit_500000;miss_75;cirt_0;cirtSub_-3500</v>
      </c>
    </row>
    <row r="1060" spans="1:47" s="12" customFormat="1" x14ac:dyDescent="0.2">
      <c r="A1060" s="9"/>
      <c r="B1060" s="6"/>
      <c r="C1060" s="7"/>
      <c r="D1060" s="7"/>
      <c r="E1060" s="7"/>
      <c r="F1060" s="9"/>
      <c r="G1060" s="7"/>
      <c r="H1060" s="7"/>
      <c r="I1060" s="9"/>
      <c r="J1060" s="10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V1060" s="12" t="str">
        <f t="shared" si="356"/>
        <v>水静市外滩8-10</v>
      </c>
      <c r="W1060" s="12">
        <f t="shared" si="365"/>
        <v>1939</v>
      </c>
      <c r="X1060" s="5" t="s">
        <v>1348</v>
      </c>
      <c r="Y1060" s="5">
        <v>10</v>
      </c>
      <c r="Z1060" s="5">
        <f t="shared" si="361"/>
        <v>5665</v>
      </c>
      <c r="AA1060" s="11" t="s">
        <v>3967</v>
      </c>
      <c r="AB1060" s="11">
        <v>5518452</v>
      </c>
      <c r="AC1060" s="11">
        <f t="shared" si="366"/>
        <v>1.6275000000000002</v>
      </c>
      <c r="AD1060" s="11">
        <f t="shared" si="367"/>
        <v>8981280</v>
      </c>
      <c r="AE1060" s="6">
        <f t="shared" si="353"/>
        <v>2642474</v>
      </c>
      <c r="AF1060" s="11">
        <v>870000</v>
      </c>
      <c r="AG1060" s="11">
        <f t="shared" si="369"/>
        <v>12493754</v>
      </c>
      <c r="AH1060">
        <f t="shared" si="368"/>
        <v>2.2639961351480453</v>
      </c>
      <c r="AI1060" s="53">
        <v>0.7</v>
      </c>
      <c r="AJ1060" s="7" t="str">
        <f t="shared" si="357"/>
        <v>hp_12493754</v>
      </c>
      <c r="AK1060" s="12" t="s">
        <v>3968</v>
      </c>
      <c r="AL1060" s="12">
        <v>973380</v>
      </c>
      <c r="AM1060" s="7">
        <f>INT(IF(MOD(Y1060,3)=0,INT(AL1060*0.55),INT(AL1060*0.35)))</f>
        <v>340683</v>
      </c>
      <c r="AN1060" s="54">
        <f t="shared" si="358"/>
        <v>1542609</v>
      </c>
      <c r="AO1060" s="7" t="str">
        <f t="shared" si="359"/>
        <v>atk_1542609</v>
      </c>
      <c r="AP1060" s="12" t="s">
        <v>3973</v>
      </c>
      <c r="AQ1060" s="12" t="s">
        <v>3992</v>
      </c>
      <c r="AR1060" s="12" t="s">
        <v>3975</v>
      </c>
      <c r="AS1060" s="12" t="s">
        <v>3976</v>
      </c>
      <c r="AU1060" s="12" t="str">
        <f t="shared" si="360"/>
        <v>hp_12493754;atk_1542609;hit_500000;miss_75;cirt_0;cirtSub_-3500</v>
      </c>
    </row>
    <row r="1061" spans="1:47" x14ac:dyDescent="0.2">
      <c r="A1061" s="9"/>
      <c r="B1061" s="6"/>
      <c r="F1061" s="9"/>
      <c r="I1061" s="9"/>
      <c r="J1061" s="10"/>
      <c r="V1061" s="7" t="str">
        <f t="shared" si="356"/>
        <v>水静市外滩9-1</v>
      </c>
      <c r="W1061" s="7">
        <f t="shared" si="365"/>
        <v>1941</v>
      </c>
      <c r="X1061" s="9" t="s">
        <v>1349</v>
      </c>
      <c r="Y1061" s="9">
        <v>1</v>
      </c>
      <c r="Z1061" s="8">
        <f t="shared" si="361"/>
        <v>5666</v>
      </c>
      <c r="AA1061" s="6" t="s">
        <v>3967</v>
      </c>
      <c r="AB1061" s="6">
        <v>5525743</v>
      </c>
      <c r="AC1061" s="6">
        <f t="shared" si="366"/>
        <v>1.63</v>
      </c>
      <c r="AD1061" s="6">
        <f t="shared" si="367"/>
        <v>9006961</v>
      </c>
      <c r="AE1061" s="6">
        <f t="shared" ref="AE1061" si="370">IF(MOD(Y1061,1)=0,INT(AD1060*0.3),0)</f>
        <v>2694384</v>
      </c>
      <c r="AF1061" s="6">
        <v>870000</v>
      </c>
      <c r="AG1061" s="11">
        <f t="shared" si="369"/>
        <v>12571345</v>
      </c>
      <c r="AH1061">
        <f t="shared" si="368"/>
        <v>2.2750506131030703</v>
      </c>
      <c r="AI1061" s="53">
        <v>0.7</v>
      </c>
      <c r="AJ1061" s="7" t="str">
        <f t="shared" si="357"/>
        <v>hp_12571345</v>
      </c>
      <c r="AK1061" s="7" t="s">
        <v>3968</v>
      </c>
      <c r="AL1061" s="7">
        <v>974600</v>
      </c>
      <c r="AM1061" s="7">
        <f>INT(IF(MOD(Y1061,3)=0,INT(AL1061*0.55),INT(AL1061*0.35)))</f>
        <v>341110</v>
      </c>
      <c r="AN1061" s="54">
        <f t="shared" si="358"/>
        <v>1552085</v>
      </c>
      <c r="AO1061" s="7" t="str">
        <f t="shared" si="359"/>
        <v>atk_1552085</v>
      </c>
      <c r="AP1061" s="7" t="s">
        <v>3973</v>
      </c>
      <c r="AQ1061" s="7" t="s">
        <v>3992</v>
      </c>
      <c r="AR1061" s="7" t="s">
        <v>3975</v>
      </c>
      <c r="AS1061" s="7" t="s">
        <v>3976</v>
      </c>
      <c r="AU1061" s="7" t="str">
        <f t="shared" si="360"/>
        <v>hp_12571345;atk_1552085;hit_500000;miss_75;cirt_0;cirtSub_-3500</v>
      </c>
    </row>
    <row r="1062" spans="1:47" x14ac:dyDescent="0.2">
      <c r="A1062" s="9"/>
      <c r="B1062" s="6"/>
      <c r="F1062" s="9"/>
      <c r="I1062" s="9"/>
      <c r="J1062" s="10"/>
      <c r="V1062" s="7" t="str">
        <f t="shared" si="356"/>
        <v>水静市外滩9-2</v>
      </c>
      <c r="W1062" s="7">
        <f t="shared" si="365"/>
        <v>1943</v>
      </c>
      <c r="X1062" s="9" t="s">
        <v>1349</v>
      </c>
      <c r="Y1062" s="9">
        <v>2</v>
      </c>
      <c r="Z1062" s="8">
        <f t="shared" si="361"/>
        <v>5668</v>
      </c>
      <c r="AA1062" s="6" t="s">
        <v>3967</v>
      </c>
      <c r="AB1062" s="6">
        <v>5533034</v>
      </c>
      <c r="AC1062" s="6">
        <f t="shared" si="366"/>
        <v>1.63</v>
      </c>
      <c r="AD1062" s="6">
        <f t="shared" si="367"/>
        <v>9018845</v>
      </c>
      <c r="AE1062" s="6">
        <f t="shared" si="353"/>
        <v>2694384</v>
      </c>
      <c r="AF1062" s="6">
        <v>870000</v>
      </c>
      <c r="AG1062" s="11">
        <f t="shared" si="369"/>
        <v>12583229</v>
      </c>
      <c r="AH1062">
        <f t="shared" si="368"/>
        <v>2.2742005561505678</v>
      </c>
      <c r="AI1062" s="53">
        <v>0.7</v>
      </c>
      <c r="AJ1062" s="7" t="str">
        <f t="shared" si="357"/>
        <v>hp_12583229</v>
      </c>
      <c r="AK1062" s="7" t="s">
        <v>3968</v>
      </c>
      <c r="AL1062" s="7">
        <v>975820</v>
      </c>
      <c r="AM1062" s="7">
        <f>INT(IF(MOD(Y1062,3)=0,INT(AL1062*0.55),INT(AL1062*0.35)))</f>
        <v>341537</v>
      </c>
      <c r="AN1062" s="54">
        <f t="shared" si="358"/>
        <v>1553447</v>
      </c>
      <c r="AO1062" s="7" t="str">
        <f t="shared" si="359"/>
        <v>atk_1553447</v>
      </c>
      <c r="AP1062" s="7" t="s">
        <v>3973</v>
      </c>
      <c r="AQ1062" s="7" t="s">
        <v>3992</v>
      </c>
      <c r="AR1062" s="7" t="s">
        <v>3975</v>
      </c>
      <c r="AS1062" s="7" t="s">
        <v>3976</v>
      </c>
      <c r="AU1062" s="7" t="str">
        <f t="shared" si="360"/>
        <v>hp_12583229;atk_1553447;hit_500000;miss_75;cirt_0;cirtSub_-3500</v>
      </c>
    </row>
    <row r="1063" spans="1:47" x14ac:dyDescent="0.2">
      <c r="A1063" s="9"/>
      <c r="B1063" s="6"/>
      <c r="F1063" s="9"/>
      <c r="I1063" s="9"/>
      <c r="J1063" s="10"/>
      <c r="V1063" s="7" t="str">
        <f t="shared" si="356"/>
        <v>水静市外滩9-3</v>
      </c>
      <c r="W1063" s="7">
        <f t="shared" si="365"/>
        <v>1945</v>
      </c>
      <c r="X1063" s="9" t="s">
        <v>1349</v>
      </c>
      <c r="Y1063" s="9">
        <v>3</v>
      </c>
      <c r="Z1063" s="8">
        <f t="shared" si="361"/>
        <v>5671</v>
      </c>
      <c r="AA1063" s="6" t="s">
        <v>3967</v>
      </c>
      <c r="AB1063" s="6">
        <v>5540327</v>
      </c>
      <c r="AC1063" s="6">
        <f t="shared" si="366"/>
        <v>1.6324999999999998</v>
      </c>
      <c r="AD1063" s="6">
        <f t="shared" si="367"/>
        <v>9044583</v>
      </c>
      <c r="AE1063" s="6">
        <f t="shared" si="353"/>
        <v>2694384</v>
      </c>
      <c r="AF1063" s="6">
        <v>870000</v>
      </c>
      <c r="AG1063" s="11">
        <f t="shared" si="369"/>
        <v>12608967</v>
      </c>
      <c r="AH1063">
        <f t="shared" si="368"/>
        <v>2.2758524902952479</v>
      </c>
      <c r="AI1063" s="53">
        <v>0.7</v>
      </c>
      <c r="AJ1063" s="7" t="str">
        <f t="shared" si="357"/>
        <v>hp_12608967</v>
      </c>
      <c r="AK1063" s="7" t="s">
        <v>3968</v>
      </c>
      <c r="AL1063" s="7">
        <v>977040</v>
      </c>
      <c r="AM1063" s="7">
        <f>INT(IF(MOD(Y1063,3)=0,INT(AL1063*0.55),INT(AL1063*0.35)))</f>
        <v>537372</v>
      </c>
      <c r="AN1063" s="54">
        <f t="shared" si="358"/>
        <v>1556519</v>
      </c>
      <c r="AO1063" s="7" t="str">
        <f t="shared" si="359"/>
        <v>atk_1556519</v>
      </c>
      <c r="AP1063" s="7" t="s">
        <v>3973</v>
      </c>
      <c r="AQ1063" s="7" t="s">
        <v>3992</v>
      </c>
      <c r="AR1063" s="7" t="s">
        <v>3975</v>
      </c>
      <c r="AS1063" s="7" t="s">
        <v>3976</v>
      </c>
      <c r="AU1063" s="7" t="str">
        <f t="shared" si="360"/>
        <v>hp_12608967;atk_1556519;hit_500000;miss_75;cirt_0;cirtSub_-3500</v>
      </c>
    </row>
    <row r="1064" spans="1:47" x14ac:dyDescent="0.2">
      <c r="A1064" s="9"/>
      <c r="B1064" s="6"/>
      <c r="F1064" s="9"/>
      <c r="I1064" s="9"/>
      <c r="J1064" s="10"/>
      <c r="V1064" s="7" t="str">
        <f t="shared" si="356"/>
        <v>水静市外滩9-4</v>
      </c>
      <c r="W1064" s="7">
        <f t="shared" si="365"/>
        <v>1947</v>
      </c>
      <c r="X1064" s="9" t="s">
        <v>1349</v>
      </c>
      <c r="Y1064" s="9">
        <v>4</v>
      </c>
      <c r="Z1064" s="8">
        <f t="shared" si="361"/>
        <v>5675</v>
      </c>
      <c r="AA1064" s="6" t="s">
        <v>3967</v>
      </c>
      <c r="AB1064" s="6">
        <v>5547621</v>
      </c>
      <c r="AC1064" s="6">
        <f t="shared" si="366"/>
        <v>1.6324999999999998</v>
      </c>
      <c r="AD1064" s="6">
        <f t="shared" si="367"/>
        <v>9056491</v>
      </c>
      <c r="AE1064" s="6">
        <f t="shared" si="353"/>
        <v>2694384</v>
      </c>
      <c r="AF1064" s="6">
        <v>870000</v>
      </c>
      <c r="AG1064" s="11">
        <f t="shared" si="369"/>
        <v>12620875</v>
      </c>
      <c r="AH1064">
        <f t="shared" si="368"/>
        <v>2.2750067100834754</v>
      </c>
      <c r="AI1064" s="53">
        <v>0.7</v>
      </c>
      <c r="AJ1064" s="7" t="str">
        <f t="shared" si="357"/>
        <v>hp_12620875</v>
      </c>
      <c r="AK1064" s="7" t="s">
        <v>3968</v>
      </c>
      <c r="AL1064" s="7">
        <v>978260</v>
      </c>
      <c r="AM1064" s="7">
        <f>INT(IF(MOD(Y1064,3)=0,INT(AL1064*0.55),INT(AL1064*0.35)))</f>
        <v>342391</v>
      </c>
      <c r="AN1064" s="54">
        <f t="shared" si="358"/>
        <v>1557883</v>
      </c>
      <c r="AO1064" s="7" t="str">
        <f t="shared" si="359"/>
        <v>atk_1557883</v>
      </c>
      <c r="AP1064" s="7" t="s">
        <v>3973</v>
      </c>
      <c r="AQ1064" s="7" t="s">
        <v>3992</v>
      </c>
      <c r="AR1064" s="7" t="s">
        <v>3975</v>
      </c>
      <c r="AS1064" s="7" t="s">
        <v>3976</v>
      </c>
      <c r="AU1064" s="7" t="str">
        <f t="shared" si="360"/>
        <v>hp_12620875;atk_1557883;hit_500000;miss_75;cirt_0;cirtSub_-3500</v>
      </c>
    </row>
    <row r="1065" spans="1:47" x14ac:dyDescent="0.2">
      <c r="A1065" s="9"/>
      <c r="B1065" s="6"/>
      <c r="F1065" s="9"/>
      <c r="I1065" s="9"/>
      <c r="J1065" s="10"/>
      <c r="V1065" s="7" t="str">
        <f t="shared" si="356"/>
        <v>水静市外滩9-5</v>
      </c>
      <c r="W1065" s="7">
        <f t="shared" si="365"/>
        <v>1949</v>
      </c>
      <c r="X1065" s="9" t="s">
        <v>1349</v>
      </c>
      <c r="Y1065" s="9">
        <v>5</v>
      </c>
      <c r="Z1065" s="8">
        <f t="shared" si="361"/>
        <v>5680</v>
      </c>
      <c r="AA1065" s="6" t="s">
        <v>3967</v>
      </c>
      <c r="AB1065" s="6">
        <v>5554915</v>
      </c>
      <c r="AC1065" s="6">
        <f t="shared" si="366"/>
        <v>1.6324999999999998</v>
      </c>
      <c r="AD1065" s="6">
        <f t="shared" si="367"/>
        <v>9068398</v>
      </c>
      <c r="AE1065" s="6">
        <f t="shared" si="353"/>
        <v>2694384</v>
      </c>
      <c r="AF1065" s="6">
        <v>870000</v>
      </c>
      <c r="AG1065" s="11">
        <f t="shared" si="369"/>
        <v>12632782</v>
      </c>
      <c r="AH1065">
        <f t="shared" si="368"/>
        <v>2.2741629709905551</v>
      </c>
      <c r="AI1065" s="53">
        <v>0.7</v>
      </c>
      <c r="AJ1065" s="7" t="str">
        <f t="shared" si="357"/>
        <v>hp_12632782</v>
      </c>
      <c r="AK1065" s="7" t="s">
        <v>3968</v>
      </c>
      <c r="AL1065" s="7">
        <v>979480</v>
      </c>
      <c r="AM1065" s="7">
        <f>INT(IF(MOD(Y1065,3)=0,INT(AL1065*0.55),INT(AL1065*0.35)))</f>
        <v>342818</v>
      </c>
      <c r="AN1065" s="54">
        <f t="shared" si="358"/>
        <v>1559248</v>
      </c>
      <c r="AO1065" s="7" t="str">
        <f t="shared" si="359"/>
        <v>atk_1559248</v>
      </c>
      <c r="AP1065" s="7" t="s">
        <v>3973</v>
      </c>
      <c r="AQ1065" s="7" t="s">
        <v>3992</v>
      </c>
      <c r="AR1065" s="7" t="s">
        <v>3975</v>
      </c>
      <c r="AS1065" s="7" t="s">
        <v>3976</v>
      </c>
      <c r="AU1065" s="7" t="str">
        <f t="shared" si="360"/>
        <v>hp_12632782;atk_1559248;hit_500000;miss_75;cirt_0;cirtSub_-3500</v>
      </c>
    </row>
    <row r="1066" spans="1:47" x14ac:dyDescent="0.2">
      <c r="A1066" s="9"/>
      <c r="B1066" s="6"/>
      <c r="F1066" s="9"/>
      <c r="I1066" s="9"/>
      <c r="J1066" s="10"/>
      <c r="V1066" s="7" t="str">
        <f t="shared" si="356"/>
        <v>水静市外滩9-6</v>
      </c>
      <c r="W1066" s="7">
        <f t="shared" si="365"/>
        <v>1951</v>
      </c>
      <c r="X1066" s="9" t="s">
        <v>1349</v>
      </c>
      <c r="Y1066" s="9">
        <v>6</v>
      </c>
      <c r="Z1066" s="8">
        <f t="shared" si="361"/>
        <v>5686</v>
      </c>
      <c r="AA1066" s="6" t="s">
        <v>3967</v>
      </c>
      <c r="AB1066" s="6">
        <v>5562211</v>
      </c>
      <c r="AC1066" s="6">
        <f t="shared" si="366"/>
        <v>1.6349999999999998</v>
      </c>
      <c r="AD1066" s="6">
        <f t="shared" si="367"/>
        <v>9094214</v>
      </c>
      <c r="AE1066" s="6">
        <f t="shared" ref="AE1066:AE1129" si="371">AE1065</f>
        <v>2694384</v>
      </c>
      <c r="AF1066" s="6">
        <v>870000</v>
      </c>
      <c r="AG1066" s="11">
        <f t="shared" si="369"/>
        <v>12658598</v>
      </c>
      <c r="AH1066">
        <f t="shared" si="368"/>
        <v>2.2758212516569398</v>
      </c>
      <c r="AI1066" s="53">
        <v>0.7</v>
      </c>
      <c r="AJ1066" s="7" t="str">
        <f t="shared" si="357"/>
        <v>hp_12658598</v>
      </c>
      <c r="AK1066" s="7" t="s">
        <v>3968</v>
      </c>
      <c r="AL1066" s="7">
        <v>980700</v>
      </c>
      <c r="AM1066" s="7">
        <f>INT(IF(MOD(Y1066,3)=0,INT(AL1066*0.55),INT(AL1066*0.35)))</f>
        <v>539385</v>
      </c>
      <c r="AN1066" s="54">
        <f t="shared" si="358"/>
        <v>1562328</v>
      </c>
      <c r="AO1066" s="7" t="str">
        <f t="shared" si="359"/>
        <v>atk_1562328</v>
      </c>
      <c r="AP1066" s="7" t="s">
        <v>3973</v>
      </c>
      <c r="AQ1066" s="7" t="s">
        <v>3992</v>
      </c>
      <c r="AR1066" s="7" t="s">
        <v>3975</v>
      </c>
      <c r="AS1066" s="7" t="s">
        <v>3976</v>
      </c>
      <c r="AU1066" s="7" t="str">
        <f t="shared" si="360"/>
        <v>hp_12658598;atk_1562328;hit_500000;miss_75;cirt_0;cirtSub_-3500</v>
      </c>
    </row>
    <row r="1067" spans="1:47" x14ac:dyDescent="0.2">
      <c r="A1067" s="9"/>
      <c r="B1067" s="6"/>
      <c r="F1067" s="9"/>
      <c r="I1067" s="9"/>
      <c r="J1067" s="10"/>
      <c r="V1067" s="7" t="str">
        <f t="shared" si="356"/>
        <v>水静市外滩9-7</v>
      </c>
      <c r="W1067" s="7">
        <f t="shared" si="365"/>
        <v>1953</v>
      </c>
      <c r="X1067" s="9" t="s">
        <v>1349</v>
      </c>
      <c r="Y1067" s="9">
        <v>7</v>
      </c>
      <c r="Z1067" s="8">
        <f t="shared" si="361"/>
        <v>5693</v>
      </c>
      <c r="AA1067" s="6" t="s">
        <v>3967</v>
      </c>
      <c r="AB1067" s="6">
        <v>5569507</v>
      </c>
      <c r="AC1067" s="6">
        <f t="shared" si="366"/>
        <v>1.6349999999999998</v>
      </c>
      <c r="AD1067" s="6">
        <f t="shared" si="367"/>
        <v>9106143</v>
      </c>
      <c r="AE1067" s="6">
        <f t="shared" si="371"/>
        <v>2694384</v>
      </c>
      <c r="AF1067" s="6">
        <v>870000</v>
      </c>
      <c r="AG1067" s="11">
        <f t="shared" si="369"/>
        <v>12670527</v>
      </c>
      <c r="AH1067">
        <f t="shared" si="368"/>
        <v>2.2749817892319735</v>
      </c>
      <c r="AI1067" s="53">
        <v>0.7</v>
      </c>
      <c r="AJ1067" s="7" t="str">
        <f t="shared" si="357"/>
        <v>hp_12670527</v>
      </c>
      <c r="AK1067" s="7" t="s">
        <v>3968</v>
      </c>
      <c r="AL1067" s="7">
        <v>981920</v>
      </c>
      <c r="AM1067" s="7">
        <f>INT(IF(MOD(Y1067,3)=0,INT(AL1067*0.55),INT(AL1067*0.35)))</f>
        <v>343672</v>
      </c>
      <c r="AN1067" s="54">
        <f t="shared" si="358"/>
        <v>1563695</v>
      </c>
      <c r="AO1067" s="7" t="str">
        <f t="shared" si="359"/>
        <v>atk_1563695</v>
      </c>
      <c r="AP1067" s="7" t="s">
        <v>3973</v>
      </c>
      <c r="AQ1067" s="7" t="s">
        <v>3992</v>
      </c>
      <c r="AR1067" s="7" t="s">
        <v>3975</v>
      </c>
      <c r="AS1067" s="7" t="s">
        <v>3976</v>
      </c>
      <c r="AU1067" s="7" t="str">
        <f t="shared" si="360"/>
        <v>hp_12670527;atk_1563695;hit_500000;miss_75;cirt_0;cirtSub_-3500</v>
      </c>
    </row>
    <row r="1068" spans="1:47" x14ac:dyDescent="0.2">
      <c r="A1068" s="9"/>
      <c r="B1068" s="6"/>
      <c r="F1068" s="9"/>
      <c r="I1068" s="9"/>
      <c r="J1068" s="10"/>
      <c r="V1068" s="7" t="str">
        <f t="shared" si="356"/>
        <v>水静市外滩9-8</v>
      </c>
      <c r="W1068" s="7">
        <f t="shared" si="365"/>
        <v>1955</v>
      </c>
      <c r="X1068" s="9" t="s">
        <v>1349</v>
      </c>
      <c r="Y1068" s="9">
        <v>8</v>
      </c>
      <c r="Z1068" s="8">
        <f t="shared" si="361"/>
        <v>5701</v>
      </c>
      <c r="AA1068" s="6" t="s">
        <v>3967</v>
      </c>
      <c r="AB1068" s="6">
        <v>5576805</v>
      </c>
      <c r="AC1068" s="6">
        <f t="shared" si="366"/>
        <v>1.6349999999999998</v>
      </c>
      <c r="AD1068" s="6">
        <f t="shared" si="367"/>
        <v>9118076</v>
      </c>
      <c r="AE1068" s="6">
        <f t="shared" si="371"/>
        <v>2694384</v>
      </c>
      <c r="AF1068" s="6">
        <v>870000</v>
      </c>
      <c r="AG1068" s="11">
        <f t="shared" si="369"/>
        <v>12682460</v>
      </c>
      <c r="AH1068">
        <f t="shared" si="368"/>
        <v>2.2741444249888603</v>
      </c>
      <c r="AI1068" s="53">
        <v>0.7</v>
      </c>
      <c r="AJ1068" s="7" t="str">
        <f t="shared" si="357"/>
        <v>hp_12682460</v>
      </c>
      <c r="AK1068" s="7" t="s">
        <v>3968</v>
      </c>
      <c r="AL1068" s="7">
        <v>983140</v>
      </c>
      <c r="AM1068" s="7">
        <f>INT(IF(MOD(Y1068,3)=0,INT(AL1068*0.55),INT(AL1068*0.35)))</f>
        <v>344099</v>
      </c>
      <c r="AN1068" s="54">
        <f t="shared" si="358"/>
        <v>1565061</v>
      </c>
      <c r="AO1068" s="7" t="str">
        <f t="shared" si="359"/>
        <v>atk_1565061</v>
      </c>
      <c r="AP1068" s="7" t="s">
        <v>3973</v>
      </c>
      <c r="AQ1068" s="7" t="s">
        <v>3992</v>
      </c>
      <c r="AR1068" s="7" t="s">
        <v>3975</v>
      </c>
      <c r="AS1068" s="7" t="s">
        <v>3976</v>
      </c>
      <c r="AU1068" s="7" t="str">
        <f t="shared" si="360"/>
        <v>hp_12682460;atk_1565061;hit_500000;miss_75;cirt_0;cirtSub_-3500</v>
      </c>
    </row>
    <row r="1069" spans="1:47" x14ac:dyDescent="0.2">
      <c r="A1069" s="9"/>
      <c r="B1069" s="6"/>
      <c r="F1069" s="9"/>
      <c r="I1069" s="9"/>
      <c r="J1069" s="10"/>
      <c r="V1069" s="7" t="str">
        <f t="shared" si="356"/>
        <v>水静市外滩9-9</v>
      </c>
      <c r="W1069" s="7">
        <f t="shared" si="365"/>
        <v>1957</v>
      </c>
      <c r="X1069" s="9" t="s">
        <v>1349</v>
      </c>
      <c r="Y1069" s="9">
        <v>9</v>
      </c>
      <c r="Z1069" s="8">
        <f t="shared" si="361"/>
        <v>5710</v>
      </c>
      <c r="AA1069" s="6" t="s">
        <v>3967</v>
      </c>
      <c r="AB1069" s="6">
        <v>5584103</v>
      </c>
      <c r="AC1069" s="6">
        <f t="shared" si="366"/>
        <v>1.6375</v>
      </c>
      <c r="AD1069" s="6">
        <f t="shared" si="367"/>
        <v>9143968</v>
      </c>
      <c r="AE1069" s="6">
        <f t="shared" si="371"/>
        <v>2694384</v>
      </c>
      <c r="AF1069" s="6">
        <v>870000</v>
      </c>
      <c r="AG1069" s="11">
        <f t="shared" si="369"/>
        <v>12708352</v>
      </c>
      <c r="AH1069">
        <f t="shared" si="368"/>
        <v>2.2758090242962927</v>
      </c>
      <c r="AI1069" s="53">
        <v>0.7</v>
      </c>
      <c r="AJ1069" s="7" t="str">
        <f t="shared" si="357"/>
        <v>hp_12708352</v>
      </c>
      <c r="AK1069" s="7" t="s">
        <v>3968</v>
      </c>
      <c r="AL1069" s="7">
        <v>984360</v>
      </c>
      <c r="AM1069" s="7">
        <f>INT(IF(MOD(Y1069,3)=0,INT(AL1069*0.55),INT(AL1069*0.35)))</f>
        <v>541398</v>
      </c>
      <c r="AN1069" s="54">
        <f t="shared" si="358"/>
        <v>1568150</v>
      </c>
      <c r="AO1069" s="7" t="str">
        <f t="shared" si="359"/>
        <v>atk_1568150</v>
      </c>
      <c r="AP1069" s="7" t="s">
        <v>3973</v>
      </c>
      <c r="AQ1069" s="7" t="s">
        <v>3992</v>
      </c>
      <c r="AR1069" s="7" t="s">
        <v>3975</v>
      </c>
      <c r="AS1069" s="7" t="s">
        <v>3976</v>
      </c>
      <c r="AU1069" s="7" t="str">
        <f t="shared" si="360"/>
        <v>hp_12708352;atk_1568150;hit_500000;miss_75;cirt_0;cirtSub_-3500</v>
      </c>
    </row>
    <row r="1070" spans="1:47" s="12" customFormat="1" x14ac:dyDescent="0.2">
      <c r="A1070" s="9"/>
      <c r="B1070" s="6"/>
      <c r="C1070" s="7"/>
      <c r="D1070" s="7"/>
      <c r="E1070" s="7"/>
      <c r="F1070" s="9"/>
      <c r="G1070" s="7"/>
      <c r="H1070" s="7"/>
      <c r="I1070" s="9"/>
      <c r="J1070" s="10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V1070" s="12" t="str">
        <f t="shared" si="356"/>
        <v>水静市外滩9-10</v>
      </c>
      <c r="W1070" s="12">
        <f t="shared" si="365"/>
        <v>1959</v>
      </c>
      <c r="X1070" s="5" t="s">
        <v>1349</v>
      </c>
      <c r="Y1070" s="5">
        <v>10</v>
      </c>
      <c r="Z1070" s="5">
        <f t="shared" si="361"/>
        <v>5720</v>
      </c>
      <c r="AA1070" s="11" t="s">
        <v>3967</v>
      </c>
      <c r="AB1070" s="11">
        <v>5591403</v>
      </c>
      <c r="AC1070" s="11">
        <f t="shared" si="366"/>
        <v>1.6375</v>
      </c>
      <c r="AD1070" s="11">
        <f t="shared" si="367"/>
        <v>9155922</v>
      </c>
      <c r="AE1070" s="6">
        <f t="shared" si="371"/>
        <v>2694384</v>
      </c>
      <c r="AF1070" s="11">
        <v>870000</v>
      </c>
      <c r="AG1070" s="11">
        <f t="shared" si="369"/>
        <v>12720306</v>
      </c>
      <c r="AH1070">
        <f t="shared" si="368"/>
        <v>2.2749757082435305</v>
      </c>
      <c r="AI1070" s="53">
        <v>0.7</v>
      </c>
      <c r="AJ1070" s="7" t="str">
        <f t="shared" si="357"/>
        <v>hp_12720306</v>
      </c>
      <c r="AK1070" s="12" t="s">
        <v>3968</v>
      </c>
      <c r="AL1070" s="12">
        <v>985580</v>
      </c>
      <c r="AM1070" s="7">
        <f>INT(IF(MOD(Y1070,3)=0,INT(AL1070*0.55),INT(AL1070*0.35)))</f>
        <v>344953</v>
      </c>
      <c r="AN1070" s="54">
        <f t="shared" si="358"/>
        <v>1569519</v>
      </c>
      <c r="AO1070" s="7" t="str">
        <f t="shared" si="359"/>
        <v>atk_1569519</v>
      </c>
      <c r="AP1070" s="12" t="s">
        <v>3973</v>
      </c>
      <c r="AQ1070" s="12" t="s">
        <v>3992</v>
      </c>
      <c r="AR1070" s="12" t="s">
        <v>3975</v>
      </c>
      <c r="AS1070" s="12" t="s">
        <v>3976</v>
      </c>
      <c r="AU1070" s="12" t="str">
        <f t="shared" si="360"/>
        <v>hp_12720306;atk_1569519;hit_500000;miss_75;cirt_0;cirtSub_-3500</v>
      </c>
    </row>
    <row r="1071" spans="1:47" x14ac:dyDescent="0.2">
      <c r="A1071" s="9"/>
      <c r="B1071" s="6"/>
      <c r="F1071" s="9"/>
      <c r="I1071" s="9"/>
      <c r="J1071" s="10"/>
      <c r="V1071" s="7" t="str">
        <f t="shared" si="356"/>
        <v>水静市外滩10-1</v>
      </c>
      <c r="W1071" s="7">
        <f t="shared" si="365"/>
        <v>1961</v>
      </c>
      <c r="X1071" s="9" t="s">
        <v>1350</v>
      </c>
      <c r="Y1071" s="9">
        <v>1</v>
      </c>
      <c r="Z1071" s="8">
        <f t="shared" si="361"/>
        <v>5721</v>
      </c>
      <c r="AA1071" s="6" t="s">
        <v>3967</v>
      </c>
      <c r="AB1071" s="6">
        <v>5598703</v>
      </c>
      <c r="AC1071" s="6">
        <f t="shared" si="366"/>
        <v>1.6400000000000001</v>
      </c>
      <c r="AD1071" s="6">
        <f t="shared" si="367"/>
        <v>9181872</v>
      </c>
      <c r="AE1071" s="6">
        <f t="shared" ref="AE1071" si="372">IF(MOD(Y1071,1)=0,INT(AD1070*0.3),0)</f>
        <v>2746776</v>
      </c>
      <c r="AF1071" s="6">
        <v>870000</v>
      </c>
      <c r="AG1071" s="11">
        <f t="shared" si="369"/>
        <v>12798648</v>
      </c>
      <c r="AH1071">
        <f t="shared" si="368"/>
        <v>2.2860023116068131</v>
      </c>
      <c r="AI1071" s="53">
        <v>0.7</v>
      </c>
      <c r="AJ1071" s="7" t="str">
        <f t="shared" si="357"/>
        <v>hp_12798648</v>
      </c>
      <c r="AK1071" s="7" t="s">
        <v>3968</v>
      </c>
      <c r="AL1071" s="7">
        <v>986800</v>
      </c>
      <c r="AM1071" s="7">
        <f>INT(IF(MOD(Y1071,3)=0,INT(AL1071*0.55),INT(AL1071*0.35)))</f>
        <v>345380</v>
      </c>
      <c r="AN1071" s="54">
        <f t="shared" si="358"/>
        <v>1579078</v>
      </c>
      <c r="AO1071" s="7" t="str">
        <f t="shared" si="359"/>
        <v>atk_1579078</v>
      </c>
      <c r="AP1071" s="7" t="s">
        <v>3973</v>
      </c>
      <c r="AQ1071" s="7" t="s">
        <v>3992</v>
      </c>
      <c r="AR1071" s="7" t="s">
        <v>3975</v>
      </c>
      <c r="AS1071" s="7" t="s">
        <v>3976</v>
      </c>
      <c r="AU1071" s="7" t="str">
        <f t="shared" si="360"/>
        <v>hp_12798648;atk_1579078;hit_500000;miss_75;cirt_0;cirtSub_-3500</v>
      </c>
    </row>
    <row r="1072" spans="1:47" x14ac:dyDescent="0.2">
      <c r="A1072" s="9"/>
      <c r="B1072" s="6"/>
      <c r="F1072" s="9"/>
      <c r="I1072" s="9"/>
      <c r="J1072" s="10"/>
      <c r="V1072" s="7" t="str">
        <f t="shared" si="356"/>
        <v>水静市外滩10-2</v>
      </c>
      <c r="W1072" s="7">
        <f t="shared" si="365"/>
        <v>1963</v>
      </c>
      <c r="X1072" s="9" t="s">
        <v>1350</v>
      </c>
      <c r="Y1072" s="9">
        <v>2</v>
      </c>
      <c r="Z1072" s="8">
        <f t="shared" si="361"/>
        <v>5723</v>
      </c>
      <c r="AA1072" s="6" t="s">
        <v>3967</v>
      </c>
      <c r="AB1072" s="6">
        <v>5606004</v>
      </c>
      <c r="AC1072" s="6">
        <f t="shared" si="366"/>
        <v>1.6400000000000001</v>
      </c>
      <c r="AD1072" s="6">
        <f t="shared" si="367"/>
        <v>9193846</v>
      </c>
      <c r="AE1072" s="6">
        <f t="shared" si="371"/>
        <v>2746776</v>
      </c>
      <c r="AF1072" s="6">
        <v>870000</v>
      </c>
      <c r="AG1072" s="11">
        <f t="shared" si="369"/>
        <v>12810622</v>
      </c>
      <c r="AH1072">
        <f t="shared" si="368"/>
        <v>2.2851610523288959</v>
      </c>
      <c r="AI1072" s="53">
        <v>0.7</v>
      </c>
      <c r="AJ1072" s="7" t="str">
        <f t="shared" si="357"/>
        <v>hp_12810622</v>
      </c>
      <c r="AK1072" s="7" t="s">
        <v>3968</v>
      </c>
      <c r="AL1072" s="7">
        <v>988020</v>
      </c>
      <c r="AM1072" s="7">
        <f>INT(IF(MOD(Y1072,3)=0,INT(AL1072*0.55),INT(AL1072*0.35)))</f>
        <v>345807</v>
      </c>
      <c r="AN1072" s="54">
        <f t="shared" si="358"/>
        <v>1580449</v>
      </c>
      <c r="AO1072" s="7" t="str">
        <f t="shared" si="359"/>
        <v>atk_1580449</v>
      </c>
      <c r="AP1072" s="7" t="s">
        <v>3973</v>
      </c>
      <c r="AQ1072" s="7" t="s">
        <v>3992</v>
      </c>
      <c r="AR1072" s="7" t="s">
        <v>3975</v>
      </c>
      <c r="AS1072" s="7" t="s">
        <v>3976</v>
      </c>
      <c r="AU1072" s="7" t="str">
        <f t="shared" si="360"/>
        <v>hp_12810622;atk_1580449;hit_500000;miss_75;cirt_0;cirtSub_-3500</v>
      </c>
    </row>
    <row r="1073" spans="1:47" x14ac:dyDescent="0.2">
      <c r="A1073" s="9"/>
      <c r="B1073" s="6"/>
      <c r="F1073" s="9"/>
      <c r="I1073" s="9"/>
      <c r="J1073" s="10"/>
      <c r="V1073" s="7" t="str">
        <f t="shared" si="356"/>
        <v>水静市外滩10-3</v>
      </c>
      <c r="W1073" s="7">
        <f t="shared" si="365"/>
        <v>1965</v>
      </c>
      <c r="X1073" s="9" t="s">
        <v>1350</v>
      </c>
      <c r="Y1073" s="9">
        <v>3</v>
      </c>
      <c r="Z1073" s="8">
        <f t="shared" si="361"/>
        <v>5726</v>
      </c>
      <c r="AA1073" s="6" t="s">
        <v>3967</v>
      </c>
      <c r="AB1073" s="6">
        <v>5613306</v>
      </c>
      <c r="AC1073" s="6">
        <f t="shared" si="366"/>
        <v>1.6425000000000001</v>
      </c>
      <c r="AD1073" s="6">
        <f t="shared" si="367"/>
        <v>9219855</v>
      </c>
      <c r="AE1073" s="6">
        <f t="shared" si="371"/>
        <v>2746776</v>
      </c>
      <c r="AF1073" s="6">
        <v>870000</v>
      </c>
      <c r="AG1073" s="11">
        <f t="shared" si="369"/>
        <v>12836631</v>
      </c>
      <c r="AH1073">
        <f t="shared" si="368"/>
        <v>2.2868218835744925</v>
      </c>
      <c r="AI1073" s="53">
        <v>0.7</v>
      </c>
      <c r="AJ1073" s="7" t="str">
        <f t="shared" si="357"/>
        <v>hp_12836631</v>
      </c>
      <c r="AK1073" s="7" t="s">
        <v>3968</v>
      </c>
      <c r="AL1073" s="7">
        <v>989240</v>
      </c>
      <c r="AM1073" s="7">
        <f>INT(IF(MOD(Y1073,3)=0,INT(AL1073*0.55),INT(AL1073*0.35)))</f>
        <v>544082</v>
      </c>
      <c r="AN1073" s="54">
        <f t="shared" si="358"/>
        <v>1583550</v>
      </c>
      <c r="AO1073" s="7" t="str">
        <f t="shared" si="359"/>
        <v>atk_1583550</v>
      </c>
      <c r="AP1073" s="7" t="s">
        <v>3973</v>
      </c>
      <c r="AQ1073" s="7" t="s">
        <v>3992</v>
      </c>
      <c r="AR1073" s="7" t="s">
        <v>3975</v>
      </c>
      <c r="AS1073" s="7" t="s">
        <v>3976</v>
      </c>
      <c r="AU1073" s="7" t="str">
        <f t="shared" si="360"/>
        <v>hp_12836631;atk_1583550;hit_500000;miss_75;cirt_0;cirtSub_-3500</v>
      </c>
    </row>
    <row r="1074" spans="1:47" x14ac:dyDescent="0.2">
      <c r="A1074" s="9"/>
      <c r="B1074" s="6"/>
      <c r="F1074" s="9"/>
      <c r="I1074" s="9"/>
      <c r="J1074" s="10"/>
      <c r="V1074" s="7" t="str">
        <f t="shared" si="356"/>
        <v>水静市外滩10-4</v>
      </c>
      <c r="W1074" s="7">
        <f t="shared" si="365"/>
        <v>1967</v>
      </c>
      <c r="X1074" s="9" t="s">
        <v>1350</v>
      </c>
      <c r="Y1074" s="9">
        <v>4</v>
      </c>
      <c r="Z1074" s="8">
        <f t="shared" si="361"/>
        <v>5730</v>
      </c>
      <c r="AA1074" s="6" t="s">
        <v>3967</v>
      </c>
      <c r="AB1074" s="6">
        <v>5620609</v>
      </c>
      <c r="AC1074" s="6">
        <f t="shared" si="366"/>
        <v>1.6425000000000001</v>
      </c>
      <c r="AD1074" s="6">
        <f t="shared" si="367"/>
        <v>9231850</v>
      </c>
      <c r="AE1074" s="6">
        <f t="shared" si="371"/>
        <v>2746776</v>
      </c>
      <c r="AF1074" s="6">
        <v>870000</v>
      </c>
      <c r="AG1074" s="11">
        <f t="shared" si="369"/>
        <v>12848626</v>
      </c>
      <c r="AH1074">
        <f t="shared" si="368"/>
        <v>2.2859846682094416</v>
      </c>
      <c r="AI1074" s="53">
        <v>0.7</v>
      </c>
      <c r="AJ1074" s="7" t="str">
        <f t="shared" si="357"/>
        <v>hp_12848626</v>
      </c>
      <c r="AK1074" s="7" t="s">
        <v>3968</v>
      </c>
      <c r="AL1074" s="7">
        <v>990460</v>
      </c>
      <c r="AM1074" s="7">
        <f>INT(IF(MOD(Y1074,3)=0,INT(AL1074*0.55),INT(AL1074*0.35)))</f>
        <v>346661</v>
      </c>
      <c r="AN1074" s="54">
        <f t="shared" si="358"/>
        <v>1584923</v>
      </c>
      <c r="AO1074" s="7" t="str">
        <f t="shared" si="359"/>
        <v>atk_1584923</v>
      </c>
      <c r="AP1074" s="7" t="s">
        <v>3973</v>
      </c>
      <c r="AQ1074" s="7" t="s">
        <v>3992</v>
      </c>
      <c r="AR1074" s="7" t="s">
        <v>3975</v>
      </c>
      <c r="AS1074" s="7" t="s">
        <v>3976</v>
      </c>
      <c r="AU1074" s="7" t="str">
        <f t="shared" si="360"/>
        <v>hp_12848626;atk_1584923;hit_500000;miss_75;cirt_0;cirtSub_-3500</v>
      </c>
    </row>
    <row r="1075" spans="1:47" x14ac:dyDescent="0.2">
      <c r="A1075" s="9"/>
      <c r="B1075" s="6"/>
      <c r="F1075" s="9"/>
      <c r="I1075" s="9"/>
      <c r="J1075" s="10"/>
      <c r="V1075" s="7" t="str">
        <f t="shared" si="356"/>
        <v>水静市外滩10-5</v>
      </c>
      <c r="W1075" s="7">
        <f t="shared" si="365"/>
        <v>1969</v>
      </c>
      <c r="X1075" s="9" t="s">
        <v>1350</v>
      </c>
      <c r="Y1075" s="9">
        <v>5</v>
      </c>
      <c r="Z1075" s="8">
        <f t="shared" si="361"/>
        <v>5735</v>
      </c>
      <c r="AA1075" s="6" t="s">
        <v>3967</v>
      </c>
      <c r="AB1075" s="6">
        <v>5627913</v>
      </c>
      <c r="AC1075" s="6">
        <f t="shared" si="366"/>
        <v>1.6425000000000001</v>
      </c>
      <c r="AD1075" s="6">
        <f t="shared" si="367"/>
        <v>9243847</v>
      </c>
      <c r="AE1075" s="6">
        <f t="shared" si="371"/>
        <v>2746776</v>
      </c>
      <c r="AF1075" s="6">
        <v>870000</v>
      </c>
      <c r="AG1075" s="11">
        <f t="shared" si="369"/>
        <v>12860623</v>
      </c>
      <c r="AH1075">
        <f t="shared" si="368"/>
        <v>2.2851495749845459</v>
      </c>
      <c r="AI1075" s="53">
        <v>0.7</v>
      </c>
      <c r="AJ1075" s="7" t="str">
        <f t="shared" si="357"/>
        <v>hp_12860623</v>
      </c>
      <c r="AK1075" s="7" t="s">
        <v>3968</v>
      </c>
      <c r="AL1075" s="7">
        <v>991680</v>
      </c>
      <c r="AM1075" s="7">
        <f>INT(IF(MOD(Y1075,3)=0,INT(AL1075*0.55),INT(AL1075*0.35)))</f>
        <v>347088</v>
      </c>
      <c r="AN1075" s="54">
        <f t="shared" si="358"/>
        <v>1586295</v>
      </c>
      <c r="AO1075" s="7" t="str">
        <f t="shared" si="359"/>
        <v>atk_1586295</v>
      </c>
      <c r="AP1075" s="7" t="s">
        <v>3973</v>
      </c>
      <c r="AQ1075" s="7" t="s">
        <v>3992</v>
      </c>
      <c r="AR1075" s="7" t="s">
        <v>3975</v>
      </c>
      <c r="AS1075" s="7" t="s">
        <v>3976</v>
      </c>
      <c r="AU1075" s="7" t="str">
        <f t="shared" si="360"/>
        <v>hp_12860623;atk_1586295;hit_500000;miss_75;cirt_0;cirtSub_-3500</v>
      </c>
    </row>
    <row r="1076" spans="1:47" x14ac:dyDescent="0.2">
      <c r="A1076" s="9"/>
      <c r="B1076" s="6"/>
      <c r="F1076" s="9"/>
      <c r="I1076" s="9"/>
      <c r="J1076" s="10"/>
      <c r="V1076" s="7" t="str">
        <f t="shared" si="356"/>
        <v>水静市外滩10-6</v>
      </c>
      <c r="W1076" s="7">
        <f t="shared" si="365"/>
        <v>1971</v>
      </c>
      <c r="X1076" s="9" t="s">
        <v>1350</v>
      </c>
      <c r="Y1076" s="9">
        <v>6</v>
      </c>
      <c r="Z1076" s="8">
        <f t="shared" si="361"/>
        <v>5741</v>
      </c>
      <c r="AA1076" s="6" t="s">
        <v>3967</v>
      </c>
      <c r="AB1076" s="6">
        <v>5635218</v>
      </c>
      <c r="AC1076" s="6">
        <f t="shared" si="366"/>
        <v>1.645</v>
      </c>
      <c r="AD1076" s="6">
        <f t="shared" si="367"/>
        <v>9269933</v>
      </c>
      <c r="AE1076" s="6">
        <f t="shared" si="371"/>
        <v>2746776</v>
      </c>
      <c r="AF1076" s="6">
        <v>870000</v>
      </c>
      <c r="AG1076" s="11">
        <f t="shared" si="369"/>
        <v>12886709</v>
      </c>
      <c r="AH1076">
        <f t="shared" si="368"/>
        <v>2.2868164106517264</v>
      </c>
      <c r="AI1076" s="53">
        <v>0.7</v>
      </c>
      <c r="AJ1076" s="7" t="str">
        <f t="shared" si="357"/>
        <v>hp_12886709</v>
      </c>
      <c r="AK1076" s="7" t="s">
        <v>3968</v>
      </c>
      <c r="AL1076" s="7">
        <v>992900</v>
      </c>
      <c r="AM1076" s="7">
        <f>INT(IF(MOD(Y1076,3)=0,INT(AL1076*0.55),INT(AL1076*0.35)))</f>
        <v>546095</v>
      </c>
      <c r="AN1076" s="54">
        <f t="shared" si="358"/>
        <v>1589406</v>
      </c>
      <c r="AO1076" s="7" t="str">
        <f t="shared" si="359"/>
        <v>atk_1589406</v>
      </c>
      <c r="AP1076" s="7" t="s">
        <v>3973</v>
      </c>
      <c r="AQ1076" s="7" t="s">
        <v>3992</v>
      </c>
      <c r="AR1076" s="7" t="s">
        <v>3975</v>
      </c>
      <c r="AS1076" s="7" t="s">
        <v>3976</v>
      </c>
      <c r="AU1076" s="7" t="str">
        <f t="shared" si="360"/>
        <v>hp_12886709;atk_1589406;hit_500000;miss_75;cirt_0;cirtSub_-3500</v>
      </c>
    </row>
    <row r="1077" spans="1:47" x14ac:dyDescent="0.2">
      <c r="A1077" s="9"/>
      <c r="B1077" s="6"/>
      <c r="F1077" s="9"/>
      <c r="I1077" s="9"/>
      <c r="J1077" s="10"/>
      <c r="V1077" s="7" t="str">
        <f t="shared" si="356"/>
        <v>水静市外滩10-7</v>
      </c>
      <c r="W1077" s="7">
        <f t="shared" si="365"/>
        <v>1973</v>
      </c>
      <c r="X1077" s="9" t="s">
        <v>1350</v>
      </c>
      <c r="Y1077" s="9">
        <v>7</v>
      </c>
      <c r="Z1077" s="8">
        <f t="shared" si="361"/>
        <v>5748</v>
      </c>
      <c r="AA1077" s="6" t="s">
        <v>3967</v>
      </c>
      <c r="AB1077" s="6">
        <v>5642524</v>
      </c>
      <c r="AC1077" s="6">
        <f t="shared" si="366"/>
        <v>1.645</v>
      </c>
      <c r="AD1077" s="6">
        <f t="shared" si="367"/>
        <v>9281951</v>
      </c>
      <c r="AE1077" s="6">
        <f t="shared" si="371"/>
        <v>2746776</v>
      </c>
      <c r="AF1077" s="6">
        <v>870000</v>
      </c>
      <c r="AG1077" s="11">
        <f t="shared" si="369"/>
        <v>12898727</v>
      </c>
      <c r="AH1077">
        <f t="shared" si="368"/>
        <v>2.2859853143734967</v>
      </c>
      <c r="AI1077" s="53">
        <v>0.7</v>
      </c>
      <c r="AJ1077" s="7" t="str">
        <f t="shared" si="357"/>
        <v>hp_12898727</v>
      </c>
      <c r="AK1077" s="7" t="s">
        <v>3968</v>
      </c>
      <c r="AL1077" s="7">
        <v>994120</v>
      </c>
      <c r="AM1077" s="7">
        <f>INT(IF(MOD(Y1077,3)=0,INT(AL1077*0.55),INT(AL1077*0.35)))</f>
        <v>347942</v>
      </c>
      <c r="AN1077" s="54">
        <f t="shared" si="358"/>
        <v>1590780</v>
      </c>
      <c r="AO1077" s="7" t="str">
        <f t="shared" si="359"/>
        <v>atk_1590780</v>
      </c>
      <c r="AP1077" s="7" t="s">
        <v>3973</v>
      </c>
      <c r="AQ1077" s="7" t="s">
        <v>3992</v>
      </c>
      <c r="AR1077" s="7" t="s">
        <v>3975</v>
      </c>
      <c r="AS1077" s="7" t="s">
        <v>3976</v>
      </c>
      <c r="AU1077" s="7" t="str">
        <f t="shared" si="360"/>
        <v>hp_12898727;atk_1590780;hit_500000;miss_75;cirt_0;cirtSub_-3500</v>
      </c>
    </row>
    <row r="1078" spans="1:47" x14ac:dyDescent="0.2">
      <c r="A1078" s="9"/>
      <c r="B1078" s="6"/>
      <c r="F1078" s="9"/>
      <c r="I1078" s="9"/>
      <c r="J1078" s="10"/>
      <c r="V1078" s="7" t="str">
        <f t="shared" si="356"/>
        <v>水静市外滩10-8</v>
      </c>
      <c r="W1078" s="7">
        <f t="shared" si="365"/>
        <v>1975</v>
      </c>
      <c r="X1078" s="9" t="s">
        <v>1350</v>
      </c>
      <c r="Y1078" s="9">
        <v>8</v>
      </c>
      <c r="Z1078" s="8">
        <f t="shared" si="361"/>
        <v>5756</v>
      </c>
      <c r="AA1078" s="6" t="s">
        <v>3967</v>
      </c>
      <c r="AB1078" s="6">
        <v>5649831</v>
      </c>
      <c r="AC1078" s="6">
        <f t="shared" si="366"/>
        <v>1.645</v>
      </c>
      <c r="AD1078" s="6">
        <f t="shared" si="367"/>
        <v>9293971</v>
      </c>
      <c r="AE1078" s="6">
        <f t="shared" si="371"/>
        <v>2746776</v>
      </c>
      <c r="AF1078" s="6">
        <v>870000</v>
      </c>
      <c r="AG1078" s="11">
        <f t="shared" si="369"/>
        <v>12910747</v>
      </c>
      <c r="AH1078">
        <f t="shared" si="368"/>
        <v>2.2851563170650593</v>
      </c>
      <c r="AI1078" s="53">
        <v>0.7</v>
      </c>
      <c r="AJ1078" s="7" t="str">
        <f t="shared" si="357"/>
        <v>hp_12910747</v>
      </c>
      <c r="AK1078" s="7" t="s">
        <v>3968</v>
      </c>
      <c r="AL1078" s="7">
        <v>995340</v>
      </c>
      <c r="AM1078" s="7">
        <f>INT(IF(MOD(Y1078,3)=0,INT(AL1078*0.55),INT(AL1078*0.35)))</f>
        <v>348369</v>
      </c>
      <c r="AN1078" s="54">
        <f t="shared" si="358"/>
        <v>1592155</v>
      </c>
      <c r="AO1078" s="7" t="str">
        <f t="shared" si="359"/>
        <v>atk_1592155</v>
      </c>
      <c r="AP1078" s="7" t="s">
        <v>3973</v>
      </c>
      <c r="AQ1078" s="7" t="s">
        <v>3992</v>
      </c>
      <c r="AR1078" s="7" t="s">
        <v>3975</v>
      </c>
      <c r="AS1078" s="7" t="s">
        <v>3976</v>
      </c>
      <c r="AU1078" s="7" t="str">
        <f t="shared" si="360"/>
        <v>hp_12910747;atk_1592155;hit_500000;miss_75;cirt_0;cirtSub_-3500</v>
      </c>
    </row>
    <row r="1079" spans="1:47" x14ac:dyDescent="0.2">
      <c r="A1079" s="9"/>
      <c r="B1079" s="6"/>
      <c r="F1079" s="9"/>
      <c r="I1079" s="9"/>
      <c r="J1079" s="10"/>
      <c r="V1079" s="7" t="str">
        <f t="shared" si="356"/>
        <v>水静市外滩10-9</v>
      </c>
      <c r="W1079" s="7">
        <f t="shared" si="365"/>
        <v>1977</v>
      </c>
      <c r="X1079" s="9" t="s">
        <v>1350</v>
      </c>
      <c r="Y1079" s="9">
        <v>9</v>
      </c>
      <c r="Z1079" s="8">
        <f t="shared" si="361"/>
        <v>5765</v>
      </c>
      <c r="AA1079" s="6" t="s">
        <v>3967</v>
      </c>
      <c r="AB1079" s="6">
        <v>5657139</v>
      </c>
      <c r="AC1079" s="6">
        <f t="shared" si="366"/>
        <v>1.6475000000000002</v>
      </c>
      <c r="AD1079" s="6">
        <f t="shared" si="367"/>
        <v>9320136</v>
      </c>
      <c r="AE1079" s="6">
        <f t="shared" si="371"/>
        <v>2746776</v>
      </c>
      <c r="AF1079" s="6">
        <v>870000</v>
      </c>
      <c r="AG1079" s="11">
        <f t="shared" si="369"/>
        <v>12936912</v>
      </c>
      <c r="AH1079">
        <f t="shared" si="368"/>
        <v>2.2868294379897685</v>
      </c>
      <c r="AI1079" s="53">
        <v>0.7</v>
      </c>
      <c r="AJ1079" s="7" t="str">
        <f t="shared" si="357"/>
        <v>hp_12936912</v>
      </c>
      <c r="AK1079" s="7" t="s">
        <v>3968</v>
      </c>
      <c r="AL1079" s="7">
        <v>996560</v>
      </c>
      <c r="AM1079" s="7">
        <f>INT(IF(MOD(Y1079,3)=0,INT(AL1079*0.55),INT(AL1079*0.35)))</f>
        <v>548108</v>
      </c>
      <c r="AN1079" s="54">
        <f t="shared" si="358"/>
        <v>1595273</v>
      </c>
      <c r="AO1079" s="7" t="str">
        <f t="shared" si="359"/>
        <v>atk_1595273</v>
      </c>
      <c r="AP1079" s="7" t="s">
        <v>3973</v>
      </c>
      <c r="AQ1079" s="7" t="s">
        <v>3992</v>
      </c>
      <c r="AR1079" s="7" t="s">
        <v>3975</v>
      </c>
      <c r="AS1079" s="7" t="s">
        <v>3976</v>
      </c>
      <c r="AU1079" s="7" t="str">
        <f t="shared" si="360"/>
        <v>hp_12936912;atk_1595273;hit_500000;miss_75;cirt_0;cirtSub_-3500</v>
      </c>
    </row>
    <row r="1080" spans="1:47" s="12" customFormat="1" x14ac:dyDescent="0.2">
      <c r="A1080" s="9"/>
      <c r="B1080" s="6"/>
      <c r="C1080" s="7"/>
      <c r="D1080" s="7"/>
      <c r="E1080" s="7"/>
      <c r="F1080" s="9"/>
      <c r="G1080" s="7"/>
      <c r="H1080" s="7"/>
      <c r="I1080" s="9"/>
      <c r="J1080" s="10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V1080" s="12" t="str">
        <f t="shared" si="356"/>
        <v>水静市外滩10-10</v>
      </c>
      <c r="W1080" s="12">
        <f t="shared" si="365"/>
        <v>1979</v>
      </c>
      <c r="X1080" s="5" t="s">
        <v>1350</v>
      </c>
      <c r="Y1080" s="5">
        <v>10</v>
      </c>
      <c r="Z1080" s="5">
        <f t="shared" si="361"/>
        <v>5775</v>
      </c>
      <c r="AA1080" s="11" t="s">
        <v>3967</v>
      </c>
      <c r="AB1080" s="11">
        <v>5664447</v>
      </c>
      <c r="AC1080" s="11">
        <f t="shared" si="366"/>
        <v>1.6475000000000002</v>
      </c>
      <c r="AD1080" s="11">
        <f t="shared" si="367"/>
        <v>9332176</v>
      </c>
      <c r="AE1080" s="6">
        <f t="shared" si="371"/>
        <v>2746776</v>
      </c>
      <c r="AF1080" s="11">
        <v>870000</v>
      </c>
      <c r="AG1080" s="11">
        <f t="shared" si="369"/>
        <v>12948952</v>
      </c>
      <c r="AH1080">
        <f t="shared" si="368"/>
        <v>2.2860046179265159</v>
      </c>
      <c r="AI1080" s="53">
        <v>0.7</v>
      </c>
      <c r="AJ1080" s="7" t="str">
        <f t="shared" si="357"/>
        <v>hp_12948952</v>
      </c>
      <c r="AK1080" s="12" t="s">
        <v>3968</v>
      </c>
      <c r="AL1080" s="12">
        <v>997780</v>
      </c>
      <c r="AM1080" s="7">
        <f>INT(IF(MOD(Y1080,3)=0,INT(AL1080*0.55),INT(AL1080*0.35)))</f>
        <v>349223</v>
      </c>
      <c r="AN1080" s="54">
        <f t="shared" si="358"/>
        <v>1596650</v>
      </c>
      <c r="AO1080" s="7" t="str">
        <f t="shared" si="359"/>
        <v>atk_1596650</v>
      </c>
      <c r="AP1080" s="12" t="s">
        <v>3973</v>
      </c>
      <c r="AQ1080" s="12" t="s">
        <v>3992</v>
      </c>
      <c r="AR1080" s="12" t="s">
        <v>3975</v>
      </c>
      <c r="AS1080" s="12" t="s">
        <v>3976</v>
      </c>
      <c r="AU1080" s="12" t="str">
        <f t="shared" si="360"/>
        <v>hp_12948952;atk_1596650;hit_500000;miss_75;cirt_0;cirtSub_-3500</v>
      </c>
    </row>
    <row r="1081" spans="1:47" x14ac:dyDescent="0.2">
      <c r="A1081" s="9"/>
      <c r="B1081" s="6"/>
      <c r="F1081" s="9"/>
      <c r="I1081" s="9"/>
      <c r="J1081" s="10"/>
      <c r="V1081" s="7" t="str">
        <f t="shared" si="356"/>
        <v>水静市外滩11-1</v>
      </c>
      <c r="W1081" s="7">
        <f t="shared" si="365"/>
        <v>1981</v>
      </c>
      <c r="X1081" s="9" t="s">
        <v>1351</v>
      </c>
      <c r="Y1081" s="9">
        <v>1</v>
      </c>
      <c r="Z1081" s="8">
        <f t="shared" si="361"/>
        <v>5776</v>
      </c>
      <c r="AA1081" s="6" t="s">
        <v>3967</v>
      </c>
      <c r="AB1081" s="6">
        <v>5671757</v>
      </c>
      <c r="AC1081" s="6">
        <f t="shared" si="366"/>
        <v>1.65</v>
      </c>
      <c r="AD1081" s="6">
        <f t="shared" si="367"/>
        <v>9358399</v>
      </c>
      <c r="AE1081" s="6">
        <f t="shared" ref="AE1081" si="373">IF(MOD(Y1081,1)=0,INT(AD1080*0.3),0)</f>
        <v>2799652</v>
      </c>
      <c r="AF1081" s="6">
        <v>870000</v>
      </c>
      <c r="AG1081" s="11">
        <f t="shared" si="369"/>
        <v>13028051</v>
      </c>
      <c r="AH1081">
        <f t="shared" si="368"/>
        <v>2.297004437954588</v>
      </c>
      <c r="AI1081" s="53">
        <v>0.7</v>
      </c>
      <c r="AJ1081" s="7" t="str">
        <f t="shared" si="357"/>
        <v>hp_13028051</v>
      </c>
      <c r="AK1081" s="7" t="s">
        <v>3968</v>
      </c>
      <c r="AL1081" s="7">
        <v>999000</v>
      </c>
      <c r="AM1081" s="7">
        <f>INT(IF(MOD(Y1081,3)=0,INT(AL1081*0.55),INT(AL1081*0.35)))</f>
        <v>349650</v>
      </c>
      <c r="AN1081" s="54">
        <f t="shared" si="358"/>
        <v>1606295</v>
      </c>
      <c r="AO1081" s="7" t="str">
        <f t="shared" si="359"/>
        <v>atk_1606295</v>
      </c>
      <c r="AP1081" s="7" t="s">
        <v>3973</v>
      </c>
      <c r="AQ1081" s="7" t="s">
        <v>3992</v>
      </c>
      <c r="AR1081" s="7" t="s">
        <v>3975</v>
      </c>
      <c r="AS1081" s="7" t="s">
        <v>3976</v>
      </c>
      <c r="AU1081" s="7" t="str">
        <f t="shared" si="360"/>
        <v>hp_13028051;atk_1606295;hit_500000;miss_75;cirt_0;cirtSub_-3500</v>
      </c>
    </row>
    <row r="1082" spans="1:47" x14ac:dyDescent="0.2">
      <c r="A1082" s="9"/>
      <c r="B1082" s="6"/>
      <c r="F1082" s="9"/>
      <c r="I1082" s="9"/>
      <c r="J1082" s="10"/>
      <c r="V1082" s="7" t="str">
        <f t="shared" si="356"/>
        <v>水静市外滩11-2</v>
      </c>
      <c r="W1082" s="7">
        <f t="shared" si="365"/>
        <v>1983</v>
      </c>
      <c r="X1082" s="9" t="s">
        <v>1351</v>
      </c>
      <c r="Y1082" s="9">
        <v>2</v>
      </c>
      <c r="Z1082" s="8">
        <f t="shared" si="361"/>
        <v>5778</v>
      </c>
      <c r="AA1082" s="6" t="s">
        <v>3967</v>
      </c>
      <c r="AB1082" s="6">
        <v>5679067</v>
      </c>
      <c r="AC1082" s="6">
        <f t="shared" si="366"/>
        <v>1.65</v>
      </c>
      <c r="AD1082" s="6">
        <f t="shared" si="367"/>
        <v>9370460</v>
      </c>
      <c r="AE1082" s="6">
        <f t="shared" si="371"/>
        <v>2799652</v>
      </c>
      <c r="AF1082" s="6">
        <v>870000</v>
      </c>
      <c r="AG1082" s="11">
        <f t="shared" si="369"/>
        <v>13040112</v>
      </c>
      <c r="AH1082">
        <f t="shared" si="368"/>
        <v>2.2961715366274071</v>
      </c>
      <c r="AI1082" s="53">
        <v>0.7</v>
      </c>
      <c r="AJ1082" s="7" t="str">
        <f t="shared" si="357"/>
        <v>hp_13040112</v>
      </c>
      <c r="AK1082" s="7" t="s">
        <v>3968</v>
      </c>
      <c r="AL1082" s="7">
        <v>1000220</v>
      </c>
      <c r="AM1082" s="7">
        <f>INT(IF(MOD(Y1082,3)=0,INT(AL1082*0.55),INT(AL1082*0.35)))</f>
        <v>350077</v>
      </c>
      <c r="AN1082" s="54">
        <f t="shared" si="358"/>
        <v>1607673</v>
      </c>
      <c r="AO1082" s="7" t="str">
        <f t="shared" si="359"/>
        <v>atk_1607673</v>
      </c>
      <c r="AP1082" s="7" t="s">
        <v>3973</v>
      </c>
      <c r="AQ1082" s="7" t="s">
        <v>3992</v>
      </c>
      <c r="AR1082" s="7" t="s">
        <v>3975</v>
      </c>
      <c r="AS1082" s="7" t="s">
        <v>3976</v>
      </c>
      <c r="AU1082" s="7" t="str">
        <f t="shared" si="360"/>
        <v>hp_13040112;atk_1607673;hit_500000;miss_75;cirt_0;cirtSub_-3500</v>
      </c>
    </row>
    <row r="1083" spans="1:47" x14ac:dyDescent="0.2">
      <c r="A1083" s="9"/>
      <c r="B1083" s="6"/>
      <c r="I1083" s="9"/>
      <c r="J1083" s="10"/>
      <c r="V1083" s="7" t="str">
        <f t="shared" si="356"/>
        <v>水静市外滩11-3</v>
      </c>
      <c r="W1083" s="7">
        <f t="shared" si="365"/>
        <v>1985</v>
      </c>
      <c r="X1083" s="9" t="s">
        <v>1351</v>
      </c>
      <c r="Y1083" s="9">
        <v>3</v>
      </c>
      <c r="Z1083" s="8">
        <f t="shared" si="361"/>
        <v>5781</v>
      </c>
      <c r="AA1083" s="6" t="s">
        <v>3967</v>
      </c>
      <c r="AB1083" s="6">
        <v>5686379</v>
      </c>
      <c r="AC1083" s="6">
        <f t="shared" si="366"/>
        <v>1.6524999999999999</v>
      </c>
      <c r="AD1083" s="6">
        <f t="shared" si="367"/>
        <v>9396741</v>
      </c>
      <c r="AE1083" s="6">
        <f t="shared" si="371"/>
        <v>2799652</v>
      </c>
      <c r="AF1083" s="6">
        <v>870000</v>
      </c>
      <c r="AG1083" s="11">
        <f t="shared" si="369"/>
        <v>13066393</v>
      </c>
      <c r="AH1083">
        <f t="shared" si="368"/>
        <v>2.297840682093121</v>
      </c>
      <c r="AI1083" s="53">
        <v>0.7</v>
      </c>
      <c r="AJ1083" s="7" t="str">
        <f t="shared" si="357"/>
        <v>hp_13066393</v>
      </c>
      <c r="AK1083" s="7" t="s">
        <v>3968</v>
      </c>
      <c r="AL1083" s="7">
        <v>1001440</v>
      </c>
      <c r="AM1083" s="7">
        <f>INT(IF(MOD(Y1083,3)=0,INT(AL1083*0.55),INT(AL1083*0.35)))</f>
        <v>550792</v>
      </c>
      <c r="AN1083" s="54">
        <f t="shared" si="358"/>
        <v>1610804</v>
      </c>
      <c r="AO1083" s="7" t="str">
        <f t="shared" si="359"/>
        <v>atk_1610804</v>
      </c>
      <c r="AP1083" s="7" t="s">
        <v>3973</v>
      </c>
      <c r="AQ1083" s="7" t="s">
        <v>3992</v>
      </c>
      <c r="AR1083" s="7" t="s">
        <v>3975</v>
      </c>
      <c r="AS1083" s="7" t="s">
        <v>3976</v>
      </c>
      <c r="AU1083" s="7" t="str">
        <f t="shared" si="360"/>
        <v>hp_13066393;atk_1610804;hit_500000;miss_75;cirt_0;cirtSub_-3500</v>
      </c>
    </row>
    <row r="1084" spans="1:47" x14ac:dyDescent="0.2">
      <c r="A1084" s="9"/>
      <c r="B1084" s="6"/>
      <c r="I1084" s="9"/>
      <c r="J1084" s="10"/>
      <c r="V1084" s="7" t="str">
        <f t="shared" si="356"/>
        <v>水静市外滩11-4</v>
      </c>
      <c r="W1084" s="7">
        <f t="shared" si="365"/>
        <v>1987</v>
      </c>
      <c r="X1084" s="9" t="s">
        <v>1351</v>
      </c>
      <c r="Y1084" s="9">
        <v>4</v>
      </c>
      <c r="Z1084" s="8">
        <f t="shared" si="361"/>
        <v>5785</v>
      </c>
      <c r="AA1084" s="6" t="s">
        <v>3967</v>
      </c>
      <c r="AB1084" s="6">
        <v>5693691</v>
      </c>
      <c r="AC1084" s="6">
        <f t="shared" si="366"/>
        <v>1.6524999999999999</v>
      </c>
      <c r="AD1084" s="6">
        <f t="shared" si="367"/>
        <v>9408824</v>
      </c>
      <c r="AE1084" s="6">
        <f t="shared" si="371"/>
        <v>2799652</v>
      </c>
      <c r="AF1084" s="6">
        <v>870000</v>
      </c>
      <c r="AG1084" s="11">
        <f t="shared" si="369"/>
        <v>13078476</v>
      </c>
      <c r="AH1084">
        <f t="shared" si="368"/>
        <v>2.2970119031749352</v>
      </c>
      <c r="AI1084" s="53">
        <v>0.7</v>
      </c>
      <c r="AJ1084" s="7" t="str">
        <f t="shared" si="357"/>
        <v>hp_13078476</v>
      </c>
      <c r="AK1084" s="7" t="s">
        <v>3968</v>
      </c>
      <c r="AL1084" s="7">
        <v>1002660</v>
      </c>
      <c r="AM1084" s="7">
        <f>INT(IF(MOD(Y1084,3)=0,INT(AL1084*0.55),INT(AL1084*0.35)))</f>
        <v>350931</v>
      </c>
      <c r="AN1084" s="54">
        <f t="shared" si="358"/>
        <v>1612185</v>
      </c>
      <c r="AO1084" s="7" t="str">
        <f t="shared" si="359"/>
        <v>atk_1612185</v>
      </c>
      <c r="AP1084" s="7" t="s">
        <v>3973</v>
      </c>
      <c r="AQ1084" s="7" t="s">
        <v>3992</v>
      </c>
      <c r="AR1084" s="7" t="s">
        <v>3975</v>
      </c>
      <c r="AS1084" s="7" t="s">
        <v>3976</v>
      </c>
      <c r="AU1084" s="7" t="str">
        <f t="shared" si="360"/>
        <v>hp_13078476;atk_1612185;hit_500000;miss_75;cirt_0;cirtSub_-3500</v>
      </c>
    </row>
    <row r="1085" spans="1:47" x14ac:dyDescent="0.2">
      <c r="A1085" s="9"/>
      <c r="B1085" s="6"/>
      <c r="I1085" s="9"/>
      <c r="J1085" s="10"/>
      <c r="V1085" s="7" t="str">
        <f t="shared" si="356"/>
        <v>水静市外滩11-5</v>
      </c>
      <c r="W1085" s="7">
        <f t="shared" si="365"/>
        <v>1989</v>
      </c>
      <c r="X1085" s="9" t="s">
        <v>1351</v>
      </c>
      <c r="Y1085" s="9">
        <v>5</v>
      </c>
      <c r="Z1085" s="8">
        <f t="shared" si="361"/>
        <v>5790</v>
      </c>
      <c r="AA1085" s="6" t="s">
        <v>3967</v>
      </c>
      <c r="AB1085" s="6">
        <v>5701005</v>
      </c>
      <c r="AC1085" s="6">
        <f t="shared" si="366"/>
        <v>1.6524999999999999</v>
      </c>
      <c r="AD1085" s="6">
        <f t="shared" si="367"/>
        <v>9420910</v>
      </c>
      <c r="AE1085" s="6">
        <f t="shared" si="371"/>
        <v>2799652</v>
      </c>
      <c r="AF1085" s="6">
        <v>870000</v>
      </c>
      <c r="AG1085" s="11">
        <f t="shared" si="369"/>
        <v>13090562</v>
      </c>
      <c r="AH1085">
        <f t="shared" si="368"/>
        <v>2.2961849708954825</v>
      </c>
      <c r="AI1085" s="53">
        <v>0.7</v>
      </c>
      <c r="AJ1085" s="7" t="str">
        <f t="shared" si="357"/>
        <v>hp_13090562</v>
      </c>
      <c r="AK1085" s="7" t="s">
        <v>3968</v>
      </c>
      <c r="AL1085" s="7">
        <v>1003880</v>
      </c>
      <c r="AM1085" s="7">
        <f>INT(IF(MOD(Y1085,3)=0,INT(AL1085*0.55),INT(AL1085*0.35)))</f>
        <v>351358</v>
      </c>
      <c r="AN1085" s="54">
        <f t="shared" si="358"/>
        <v>1613565</v>
      </c>
      <c r="AO1085" s="7" t="str">
        <f t="shared" si="359"/>
        <v>atk_1613565</v>
      </c>
      <c r="AP1085" s="7" t="s">
        <v>3973</v>
      </c>
      <c r="AQ1085" s="7" t="s">
        <v>3992</v>
      </c>
      <c r="AR1085" s="7" t="s">
        <v>3975</v>
      </c>
      <c r="AS1085" s="7" t="s">
        <v>3976</v>
      </c>
      <c r="AU1085" s="7" t="str">
        <f t="shared" si="360"/>
        <v>hp_13090562;atk_1613565;hit_500000;miss_75;cirt_0;cirtSub_-3500</v>
      </c>
    </row>
    <row r="1086" spans="1:47" x14ac:dyDescent="0.2">
      <c r="A1086" s="9"/>
      <c r="B1086" s="6"/>
      <c r="I1086" s="9"/>
      <c r="J1086" s="10"/>
      <c r="V1086" s="7" t="str">
        <f t="shared" si="356"/>
        <v>水静市外滩11-6</v>
      </c>
      <c r="W1086" s="7">
        <f t="shared" si="365"/>
        <v>1991</v>
      </c>
      <c r="X1086" s="9" t="s">
        <v>1351</v>
      </c>
      <c r="Y1086" s="9">
        <v>6</v>
      </c>
      <c r="Z1086" s="8">
        <f t="shared" si="361"/>
        <v>5796</v>
      </c>
      <c r="AA1086" s="6" t="s">
        <v>3967</v>
      </c>
      <c r="AB1086" s="6">
        <v>5708319</v>
      </c>
      <c r="AC1086" s="6">
        <f t="shared" si="366"/>
        <v>1.6549999999999998</v>
      </c>
      <c r="AD1086" s="6">
        <f t="shared" si="367"/>
        <v>9447267</v>
      </c>
      <c r="AE1086" s="6">
        <f t="shared" si="371"/>
        <v>2799652</v>
      </c>
      <c r="AF1086" s="6">
        <v>870000</v>
      </c>
      <c r="AG1086" s="11">
        <f t="shared" si="369"/>
        <v>13116919</v>
      </c>
      <c r="AH1086">
        <f t="shared" si="368"/>
        <v>2.2978601931672005</v>
      </c>
      <c r="AI1086" s="53">
        <v>0.7</v>
      </c>
      <c r="AJ1086" s="7" t="str">
        <f t="shared" si="357"/>
        <v>hp_13116919</v>
      </c>
      <c r="AK1086" s="7" t="s">
        <v>3968</v>
      </c>
      <c r="AL1086" s="7">
        <v>1005100</v>
      </c>
      <c r="AM1086" s="7">
        <f>INT(IF(MOD(Y1086,3)=0,INT(AL1086*0.55),INT(AL1086*0.35)))</f>
        <v>552805</v>
      </c>
      <c r="AN1086" s="54">
        <f t="shared" si="358"/>
        <v>1616705</v>
      </c>
      <c r="AO1086" s="7" t="str">
        <f t="shared" si="359"/>
        <v>atk_1616705</v>
      </c>
      <c r="AP1086" s="7" t="s">
        <v>3973</v>
      </c>
      <c r="AQ1086" s="7" t="s">
        <v>3992</v>
      </c>
      <c r="AR1086" s="7" t="s">
        <v>3975</v>
      </c>
      <c r="AS1086" s="7" t="s">
        <v>3976</v>
      </c>
      <c r="AU1086" s="7" t="str">
        <f t="shared" si="360"/>
        <v>hp_13116919;atk_1616705;hit_500000;miss_75;cirt_0;cirtSub_-3500</v>
      </c>
    </row>
    <row r="1087" spans="1:47" x14ac:dyDescent="0.2">
      <c r="A1087" s="9"/>
      <c r="B1087" s="6"/>
      <c r="I1087" s="9"/>
      <c r="J1087" s="10"/>
      <c r="V1087" s="7" t="str">
        <f t="shared" si="356"/>
        <v>水静市外滩11-7</v>
      </c>
      <c r="W1087" s="7">
        <f t="shared" si="365"/>
        <v>1993</v>
      </c>
      <c r="X1087" s="9" t="s">
        <v>1351</v>
      </c>
      <c r="Y1087" s="9">
        <v>7</v>
      </c>
      <c r="Z1087" s="8">
        <f t="shared" si="361"/>
        <v>5803</v>
      </c>
      <c r="AA1087" s="6" t="s">
        <v>3967</v>
      </c>
      <c r="AB1087" s="6">
        <v>5715634</v>
      </c>
      <c r="AC1087" s="6">
        <f t="shared" si="366"/>
        <v>1.6549999999999998</v>
      </c>
      <c r="AD1087" s="6">
        <f t="shared" si="367"/>
        <v>9459374</v>
      </c>
      <c r="AE1087" s="6">
        <f t="shared" si="371"/>
        <v>2799652</v>
      </c>
      <c r="AF1087" s="6">
        <v>870000</v>
      </c>
      <c r="AG1087" s="11">
        <f t="shared" si="369"/>
        <v>13129026</v>
      </c>
      <c r="AH1087">
        <f t="shared" si="368"/>
        <v>2.2970375639867773</v>
      </c>
      <c r="AI1087" s="53">
        <v>0.7</v>
      </c>
      <c r="AJ1087" s="7" t="str">
        <f t="shared" si="357"/>
        <v>hp_13129026</v>
      </c>
      <c r="AK1087" s="7" t="s">
        <v>3968</v>
      </c>
      <c r="AL1087" s="7">
        <v>1006320</v>
      </c>
      <c r="AM1087" s="7">
        <f>INT(IF(MOD(Y1087,3)=0,INT(AL1087*0.55),INT(AL1087*0.35)))</f>
        <v>352212</v>
      </c>
      <c r="AN1087" s="54">
        <f t="shared" si="358"/>
        <v>1618088</v>
      </c>
      <c r="AO1087" s="7" t="str">
        <f t="shared" si="359"/>
        <v>atk_1618088</v>
      </c>
      <c r="AP1087" s="7" t="s">
        <v>3973</v>
      </c>
      <c r="AQ1087" s="7" t="s">
        <v>3992</v>
      </c>
      <c r="AR1087" s="7" t="s">
        <v>3975</v>
      </c>
      <c r="AS1087" s="7" t="s">
        <v>3976</v>
      </c>
      <c r="AU1087" s="7" t="str">
        <f t="shared" si="360"/>
        <v>hp_13129026;atk_1618088;hit_500000;miss_75;cirt_0;cirtSub_-3500</v>
      </c>
    </row>
    <row r="1088" spans="1:47" x14ac:dyDescent="0.2">
      <c r="A1088" s="9"/>
      <c r="B1088" s="6"/>
      <c r="I1088" s="9"/>
      <c r="J1088" s="10"/>
      <c r="V1088" s="7" t="str">
        <f t="shared" si="356"/>
        <v>水静市外滩11-8</v>
      </c>
      <c r="W1088" s="7">
        <f t="shared" si="365"/>
        <v>1995</v>
      </c>
      <c r="X1088" s="9" t="s">
        <v>1351</v>
      </c>
      <c r="Y1088" s="9">
        <v>8</v>
      </c>
      <c r="Z1088" s="8">
        <f t="shared" si="361"/>
        <v>5811</v>
      </c>
      <c r="AA1088" s="6" t="s">
        <v>3967</v>
      </c>
      <c r="AB1088" s="6">
        <v>5722950</v>
      </c>
      <c r="AC1088" s="6">
        <f t="shared" si="366"/>
        <v>1.6549999999999998</v>
      </c>
      <c r="AD1088" s="6">
        <f t="shared" si="367"/>
        <v>9471482</v>
      </c>
      <c r="AE1088" s="6">
        <f t="shared" si="371"/>
        <v>2799652</v>
      </c>
      <c r="AF1088" s="6">
        <v>870000</v>
      </c>
      <c r="AG1088" s="11">
        <f t="shared" si="369"/>
        <v>13141134</v>
      </c>
      <c r="AH1088">
        <f t="shared" si="368"/>
        <v>2.296216811259927</v>
      </c>
      <c r="AI1088" s="53">
        <v>0.7</v>
      </c>
      <c r="AJ1088" s="7" t="str">
        <f t="shared" si="357"/>
        <v>hp_13141134</v>
      </c>
      <c r="AK1088" s="7" t="s">
        <v>3968</v>
      </c>
      <c r="AL1088" s="7">
        <v>1007540</v>
      </c>
      <c r="AM1088" s="7">
        <f>INT(IF(MOD(Y1088,3)=0,INT(AL1088*0.55),INT(AL1088*0.35)))</f>
        <v>352639</v>
      </c>
      <c r="AN1088" s="54">
        <f t="shared" si="358"/>
        <v>1619471</v>
      </c>
      <c r="AO1088" s="7" t="str">
        <f t="shared" si="359"/>
        <v>atk_1619471</v>
      </c>
      <c r="AP1088" s="7" t="s">
        <v>3973</v>
      </c>
      <c r="AQ1088" s="7" t="s">
        <v>3992</v>
      </c>
      <c r="AR1088" s="7" t="s">
        <v>3975</v>
      </c>
      <c r="AS1088" s="7" t="s">
        <v>3976</v>
      </c>
      <c r="AU1088" s="7" t="str">
        <f t="shared" si="360"/>
        <v>hp_13141134;atk_1619471;hit_500000;miss_75;cirt_0;cirtSub_-3500</v>
      </c>
    </row>
    <row r="1089" spans="1:47" x14ac:dyDescent="0.2">
      <c r="A1089" s="9"/>
      <c r="B1089" s="6"/>
      <c r="I1089" s="9"/>
      <c r="J1089" s="10"/>
      <c r="V1089" s="7" t="str">
        <f t="shared" ref="V1089:V1152" si="374">X1089&amp;"-"&amp;Y1089</f>
        <v>水静市外滩11-9</v>
      </c>
      <c r="W1089" s="7">
        <f t="shared" si="365"/>
        <v>1997</v>
      </c>
      <c r="X1089" s="9" t="s">
        <v>1351</v>
      </c>
      <c r="Y1089" s="9">
        <v>9</v>
      </c>
      <c r="Z1089" s="8">
        <f t="shared" si="361"/>
        <v>5820</v>
      </c>
      <c r="AA1089" s="6" t="s">
        <v>3967</v>
      </c>
      <c r="AB1089" s="6">
        <v>5730268</v>
      </c>
      <c r="AC1089" s="6">
        <f t="shared" si="366"/>
        <v>1.6575</v>
      </c>
      <c r="AD1089" s="6">
        <f t="shared" si="367"/>
        <v>9497919</v>
      </c>
      <c r="AE1089" s="6">
        <f t="shared" si="371"/>
        <v>2799652</v>
      </c>
      <c r="AF1089" s="6">
        <v>870000</v>
      </c>
      <c r="AG1089" s="11">
        <f t="shared" si="369"/>
        <v>13167571</v>
      </c>
      <c r="AH1089">
        <f t="shared" si="368"/>
        <v>2.2978979342676467</v>
      </c>
      <c r="AI1089" s="53">
        <v>0.7</v>
      </c>
      <c r="AJ1089" s="7" t="str">
        <f t="shared" ref="AJ1089:AJ1152" si="375">AA1089&amp;"_"&amp;AG1089</f>
        <v>hp_13167571</v>
      </c>
      <c r="AK1089" s="7" t="s">
        <v>3968</v>
      </c>
      <c r="AL1089" s="7">
        <v>1008760</v>
      </c>
      <c r="AM1089" s="7">
        <f>INT(IF(MOD(Y1089,3)=0,INT(AL1089*0.55),INT(AL1089*0.35)))</f>
        <v>554818</v>
      </c>
      <c r="AN1089" s="54">
        <f t="shared" si="358"/>
        <v>1622619</v>
      </c>
      <c r="AO1089" s="7" t="str">
        <f t="shared" si="359"/>
        <v>atk_1622619</v>
      </c>
      <c r="AP1089" s="7" t="s">
        <v>3973</v>
      </c>
      <c r="AQ1089" s="7" t="s">
        <v>3992</v>
      </c>
      <c r="AR1089" s="7" t="s">
        <v>3975</v>
      </c>
      <c r="AS1089" s="7" t="s">
        <v>3976</v>
      </c>
      <c r="AU1089" s="7" t="str">
        <f t="shared" si="360"/>
        <v>hp_13167571;atk_1622619;hit_500000;miss_75;cirt_0;cirtSub_-3500</v>
      </c>
    </row>
    <row r="1090" spans="1:47" s="12" customFormat="1" x14ac:dyDescent="0.2">
      <c r="A1090" s="9"/>
      <c r="B1090" s="6"/>
      <c r="C1090" s="7"/>
      <c r="D1090" s="7"/>
      <c r="E1090" s="7"/>
      <c r="F1090" s="7"/>
      <c r="G1090" s="7"/>
      <c r="H1090" s="7"/>
      <c r="I1090" s="9"/>
      <c r="J1090" s="10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V1090" s="12" t="str">
        <f t="shared" si="374"/>
        <v>水静市外滩11-10</v>
      </c>
      <c r="W1090" s="12">
        <f t="shared" si="365"/>
        <v>1999</v>
      </c>
      <c r="X1090" s="5" t="s">
        <v>1351</v>
      </c>
      <c r="Y1090" s="5">
        <v>10</v>
      </c>
      <c r="Z1090" s="5">
        <f t="shared" si="361"/>
        <v>5830</v>
      </c>
      <c r="AA1090" s="11" t="s">
        <v>3967</v>
      </c>
      <c r="AB1090" s="11">
        <v>5737586</v>
      </c>
      <c r="AC1090" s="11">
        <f t="shared" si="366"/>
        <v>1.6575</v>
      </c>
      <c r="AD1090" s="11">
        <f t="shared" si="367"/>
        <v>9510048</v>
      </c>
      <c r="AE1090" s="6">
        <f t="shared" si="371"/>
        <v>2799652</v>
      </c>
      <c r="AF1090" s="11">
        <v>870000</v>
      </c>
      <c r="AG1090" s="11">
        <f t="shared" si="369"/>
        <v>13179700</v>
      </c>
      <c r="AH1090">
        <f t="shared" si="368"/>
        <v>2.2970810372166972</v>
      </c>
      <c r="AI1090" s="53">
        <v>0.7</v>
      </c>
      <c r="AJ1090" s="7" t="str">
        <f t="shared" si="375"/>
        <v>hp_13179700</v>
      </c>
      <c r="AK1090" s="12" t="s">
        <v>3968</v>
      </c>
      <c r="AL1090" s="12">
        <v>1009980</v>
      </c>
      <c r="AM1090" s="7">
        <f>INT(IF(MOD(Y1090,3)=0,INT(AL1090*0.55),INT(AL1090*0.35)))</f>
        <v>353493</v>
      </c>
      <c r="AN1090" s="54">
        <f t="shared" ref="AN1090:AN1153" si="376">INT(AL1090*AI1090*AH1090)</f>
        <v>1624004</v>
      </c>
      <c r="AO1090" s="7" t="str">
        <f t="shared" ref="AO1090:AO1153" si="377">AK1090&amp;"_"&amp;AN1090</f>
        <v>atk_1624004</v>
      </c>
      <c r="AP1090" s="12" t="s">
        <v>3973</v>
      </c>
      <c r="AQ1090" s="12" t="s">
        <v>3992</v>
      </c>
      <c r="AR1090" s="12" t="s">
        <v>3975</v>
      </c>
      <c r="AS1090" s="12" t="s">
        <v>3976</v>
      </c>
      <c r="AU1090" s="12" t="str">
        <f t="shared" ref="AU1090:AU1153" si="378">AJ1090&amp;";"&amp;AO1090&amp;";"&amp;AP1090&amp;";"&amp;AQ1090&amp;";"&amp;AR1090&amp;";"&amp;AS1090</f>
        <v>hp_13179700;atk_1624004;hit_500000;miss_75;cirt_0;cirtSub_-3500</v>
      </c>
    </row>
    <row r="1091" spans="1:47" x14ac:dyDescent="0.2">
      <c r="A1091" s="9"/>
      <c r="B1091" s="6"/>
      <c r="I1091" s="9"/>
      <c r="J1091" s="10"/>
      <c r="V1091" s="7" t="str">
        <f t="shared" si="374"/>
        <v>水静市外滩12-1</v>
      </c>
      <c r="W1091" s="7">
        <f t="shared" si="365"/>
        <v>2001</v>
      </c>
      <c r="X1091" s="9" t="s">
        <v>1352</v>
      </c>
      <c r="Y1091" s="9">
        <v>1</v>
      </c>
      <c r="Z1091" s="8">
        <f t="shared" ref="Z1091:Z1154" si="379">Y1091+Z1090</f>
        <v>5831</v>
      </c>
      <c r="AA1091" s="6" t="s">
        <v>3967</v>
      </c>
      <c r="AB1091" s="6">
        <v>5744905</v>
      </c>
      <c r="AC1091" s="6">
        <f t="shared" si="366"/>
        <v>1.6600000000000001</v>
      </c>
      <c r="AD1091" s="6">
        <f t="shared" si="367"/>
        <v>9536542</v>
      </c>
      <c r="AE1091" s="6">
        <f t="shared" ref="AE1091" si="380">IF(MOD(Y1091,1)=0,INT(AD1090*0.3),0)</f>
        <v>2853014</v>
      </c>
      <c r="AF1091" s="6">
        <v>870000</v>
      </c>
      <c r="AG1091" s="11">
        <f t="shared" si="369"/>
        <v>13259556</v>
      </c>
      <c r="AH1091">
        <f t="shared" si="368"/>
        <v>2.3080548764513948</v>
      </c>
      <c r="AI1091" s="53">
        <v>0.7</v>
      </c>
      <c r="AJ1091" s="7" t="str">
        <f t="shared" si="375"/>
        <v>hp_13259556</v>
      </c>
      <c r="AK1091" s="7" t="s">
        <v>3968</v>
      </c>
      <c r="AL1091" s="7">
        <v>1011200</v>
      </c>
      <c r="AM1091" s="7">
        <f>INT(IF(MOD(Y1091,3)=0,INT(AL1091*0.55),INT(AL1091*0.35)))</f>
        <v>353920</v>
      </c>
      <c r="AN1091" s="54">
        <f t="shared" si="376"/>
        <v>1633733</v>
      </c>
      <c r="AO1091" s="7" t="str">
        <f t="shared" si="377"/>
        <v>atk_1633733</v>
      </c>
      <c r="AP1091" s="7" t="s">
        <v>3973</v>
      </c>
      <c r="AQ1091" s="7" t="s">
        <v>3992</v>
      </c>
      <c r="AR1091" s="7" t="s">
        <v>3975</v>
      </c>
      <c r="AS1091" s="7" t="s">
        <v>3976</v>
      </c>
      <c r="AU1091" s="7" t="str">
        <f t="shared" si="378"/>
        <v>hp_13259556;atk_1633733;hit_500000;miss_75;cirt_0;cirtSub_-3500</v>
      </c>
    </row>
    <row r="1092" spans="1:47" x14ac:dyDescent="0.2">
      <c r="A1092" s="9"/>
      <c r="B1092" s="6"/>
      <c r="I1092" s="9"/>
      <c r="J1092" s="10"/>
      <c r="V1092" s="7" t="str">
        <f t="shared" si="374"/>
        <v>水静市外滩12-2</v>
      </c>
      <c r="W1092" s="7">
        <f t="shared" si="365"/>
        <v>2003</v>
      </c>
      <c r="X1092" s="9" t="s">
        <v>1352</v>
      </c>
      <c r="Y1092" s="9">
        <v>2</v>
      </c>
      <c r="Z1092" s="8">
        <f t="shared" si="379"/>
        <v>5833</v>
      </c>
      <c r="AA1092" s="6" t="s">
        <v>3967</v>
      </c>
      <c r="AB1092" s="6">
        <v>5752224</v>
      </c>
      <c r="AC1092" s="6">
        <f t="shared" si="366"/>
        <v>1.6600000000000001</v>
      </c>
      <c r="AD1092" s="6">
        <f t="shared" si="367"/>
        <v>9548691</v>
      </c>
      <c r="AE1092" s="6">
        <f t="shared" si="371"/>
        <v>2853014</v>
      </c>
      <c r="AF1092" s="6">
        <v>870000</v>
      </c>
      <c r="AG1092" s="11">
        <f t="shared" si="369"/>
        <v>13271705</v>
      </c>
      <c r="AH1092">
        <f t="shared" si="368"/>
        <v>2.3072302121753254</v>
      </c>
      <c r="AI1092" s="53">
        <v>0.7</v>
      </c>
      <c r="AJ1092" s="7" t="str">
        <f t="shared" si="375"/>
        <v>hp_13271705</v>
      </c>
      <c r="AK1092" s="7" t="s">
        <v>3968</v>
      </c>
      <c r="AL1092" s="7">
        <v>1012420</v>
      </c>
      <c r="AM1092" s="7">
        <f>INT(IF(MOD(Y1092,3)=0,INT(AL1092*0.55),INT(AL1092*0.35)))</f>
        <v>354347</v>
      </c>
      <c r="AN1092" s="54">
        <f t="shared" si="376"/>
        <v>1635120</v>
      </c>
      <c r="AO1092" s="7" t="str">
        <f t="shared" si="377"/>
        <v>atk_1635120</v>
      </c>
      <c r="AP1092" s="7" t="s">
        <v>3973</v>
      </c>
      <c r="AQ1092" s="7" t="s">
        <v>3992</v>
      </c>
      <c r="AR1092" s="7" t="s">
        <v>3975</v>
      </c>
      <c r="AS1092" s="7" t="s">
        <v>3976</v>
      </c>
      <c r="AU1092" s="7" t="str">
        <f t="shared" si="378"/>
        <v>hp_13271705;atk_1635120;hit_500000;miss_75;cirt_0;cirtSub_-3500</v>
      </c>
    </row>
    <row r="1093" spans="1:47" x14ac:dyDescent="0.2">
      <c r="A1093" s="9"/>
      <c r="B1093" s="6"/>
      <c r="I1093" s="9"/>
      <c r="J1093" s="10"/>
      <c r="V1093" s="7" t="str">
        <f t="shared" si="374"/>
        <v>水静市外滩12-3</v>
      </c>
      <c r="W1093" s="7">
        <f t="shared" si="365"/>
        <v>2005</v>
      </c>
      <c r="X1093" s="9" t="s">
        <v>1352</v>
      </c>
      <c r="Y1093" s="9">
        <v>3</v>
      </c>
      <c r="Z1093" s="8">
        <f t="shared" si="379"/>
        <v>5836</v>
      </c>
      <c r="AA1093" s="6" t="s">
        <v>3967</v>
      </c>
      <c r="AB1093" s="6">
        <v>5759545</v>
      </c>
      <c r="AC1093" s="6">
        <f t="shared" si="366"/>
        <v>1.6625000000000001</v>
      </c>
      <c r="AD1093" s="6">
        <f t="shared" si="367"/>
        <v>9575243</v>
      </c>
      <c r="AE1093" s="6">
        <f t="shared" si="371"/>
        <v>2853014</v>
      </c>
      <c r="AF1093" s="6">
        <v>870000</v>
      </c>
      <c r="AG1093" s="11">
        <f t="shared" si="369"/>
        <v>13298257</v>
      </c>
      <c r="AH1093">
        <f t="shared" si="368"/>
        <v>2.3089075612743715</v>
      </c>
      <c r="AI1093" s="53">
        <v>0.7</v>
      </c>
      <c r="AJ1093" s="7" t="str">
        <f t="shared" si="375"/>
        <v>hp_13298257</v>
      </c>
      <c r="AK1093" s="7" t="s">
        <v>3968</v>
      </c>
      <c r="AL1093" s="7">
        <v>1013640</v>
      </c>
      <c r="AM1093" s="7">
        <f>INT(IF(MOD(Y1093,3)=0,INT(AL1093*0.55),INT(AL1093*0.35)))</f>
        <v>557502</v>
      </c>
      <c r="AN1093" s="54">
        <f t="shared" si="376"/>
        <v>1638280</v>
      </c>
      <c r="AO1093" s="7" t="str">
        <f t="shared" si="377"/>
        <v>atk_1638280</v>
      </c>
      <c r="AP1093" s="7" t="s">
        <v>3973</v>
      </c>
      <c r="AQ1093" s="7" t="s">
        <v>3992</v>
      </c>
      <c r="AR1093" s="7" t="s">
        <v>3975</v>
      </c>
      <c r="AS1093" s="7" t="s">
        <v>3976</v>
      </c>
      <c r="AU1093" s="7" t="str">
        <f t="shared" si="378"/>
        <v>hp_13298257;atk_1638280;hit_500000;miss_75;cirt_0;cirtSub_-3500</v>
      </c>
    </row>
    <row r="1094" spans="1:47" x14ac:dyDescent="0.2">
      <c r="A1094" s="9"/>
      <c r="B1094" s="6"/>
      <c r="I1094" s="9"/>
      <c r="J1094" s="10"/>
      <c r="V1094" s="7" t="str">
        <f t="shared" si="374"/>
        <v>水静市外滩12-4</v>
      </c>
      <c r="W1094" s="7">
        <f t="shared" si="365"/>
        <v>2007</v>
      </c>
      <c r="X1094" s="9" t="s">
        <v>1352</v>
      </c>
      <c r="Y1094" s="9">
        <v>4</v>
      </c>
      <c r="Z1094" s="8">
        <f t="shared" si="379"/>
        <v>5840</v>
      </c>
      <c r="AA1094" s="6" t="s">
        <v>3967</v>
      </c>
      <c r="AB1094" s="6">
        <v>5766867</v>
      </c>
      <c r="AC1094" s="6">
        <f t="shared" si="366"/>
        <v>1.6625000000000001</v>
      </c>
      <c r="AD1094" s="6">
        <f t="shared" si="367"/>
        <v>9587416</v>
      </c>
      <c r="AE1094" s="6">
        <f t="shared" si="371"/>
        <v>2853014</v>
      </c>
      <c r="AF1094" s="6">
        <v>870000</v>
      </c>
      <c r="AG1094" s="11">
        <f t="shared" si="369"/>
        <v>13310430</v>
      </c>
      <c r="AH1094">
        <f t="shared" si="368"/>
        <v>2.308086869352111</v>
      </c>
      <c r="AI1094" s="53">
        <v>0.7</v>
      </c>
      <c r="AJ1094" s="7" t="str">
        <f t="shared" si="375"/>
        <v>hp_13310430</v>
      </c>
      <c r="AK1094" s="7" t="s">
        <v>3968</v>
      </c>
      <c r="AL1094" s="7">
        <v>1014860</v>
      </c>
      <c r="AM1094" s="7">
        <f>INT(IF(MOD(Y1094,3)=0,INT(AL1094*0.55),INT(AL1094*0.35)))</f>
        <v>355201</v>
      </c>
      <c r="AN1094" s="54">
        <f t="shared" si="376"/>
        <v>1639669</v>
      </c>
      <c r="AO1094" s="7" t="str">
        <f t="shared" si="377"/>
        <v>atk_1639669</v>
      </c>
      <c r="AP1094" s="7" t="s">
        <v>3973</v>
      </c>
      <c r="AQ1094" s="7" t="s">
        <v>3992</v>
      </c>
      <c r="AR1094" s="7" t="s">
        <v>3975</v>
      </c>
      <c r="AS1094" s="7" t="s">
        <v>3976</v>
      </c>
      <c r="AU1094" s="7" t="str">
        <f t="shared" si="378"/>
        <v>hp_13310430;atk_1639669;hit_500000;miss_75;cirt_0;cirtSub_-3500</v>
      </c>
    </row>
    <row r="1095" spans="1:47" x14ac:dyDescent="0.2">
      <c r="A1095" s="9"/>
      <c r="B1095" s="6"/>
      <c r="I1095" s="9"/>
      <c r="J1095" s="10"/>
      <c r="V1095" s="7" t="str">
        <f t="shared" si="374"/>
        <v>水静市外滩12-5</v>
      </c>
      <c r="W1095" s="7">
        <f t="shared" si="365"/>
        <v>2009</v>
      </c>
      <c r="X1095" s="9" t="s">
        <v>1352</v>
      </c>
      <c r="Y1095" s="9">
        <v>5</v>
      </c>
      <c r="Z1095" s="8">
        <f t="shared" si="379"/>
        <v>5845</v>
      </c>
      <c r="AA1095" s="6" t="s">
        <v>3967</v>
      </c>
      <c r="AB1095" s="6">
        <v>5774190</v>
      </c>
      <c r="AC1095" s="6">
        <f t="shared" si="366"/>
        <v>1.6625000000000001</v>
      </c>
      <c r="AD1095" s="6">
        <f t="shared" si="367"/>
        <v>9599590</v>
      </c>
      <c r="AE1095" s="6">
        <f t="shared" si="371"/>
        <v>2853014</v>
      </c>
      <c r="AF1095" s="6">
        <v>870000</v>
      </c>
      <c r="AG1095" s="11">
        <f t="shared" si="369"/>
        <v>13322604</v>
      </c>
      <c r="AH1095">
        <f t="shared" si="368"/>
        <v>2.3072680323993495</v>
      </c>
      <c r="AI1095" s="53">
        <v>0.7</v>
      </c>
      <c r="AJ1095" s="7" t="str">
        <f t="shared" si="375"/>
        <v>hp_13322604</v>
      </c>
      <c r="AK1095" s="7" t="s">
        <v>3968</v>
      </c>
      <c r="AL1095" s="7">
        <v>1016080</v>
      </c>
      <c r="AM1095" s="7">
        <f>INT(IF(MOD(Y1095,3)=0,INT(AL1095*0.55),INT(AL1095*0.35)))</f>
        <v>355628</v>
      </c>
      <c r="AN1095" s="54">
        <f t="shared" si="376"/>
        <v>1641058</v>
      </c>
      <c r="AO1095" s="7" t="str">
        <f t="shared" si="377"/>
        <v>atk_1641058</v>
      </c>
      <c r="AP1095" s="7" t="s">
        <v>3973</v>
      </c>
      <c r="AQ1095" s="7" t="s">
        <v>3992</v>
      </c>
      <c r="AR1095" s="7" t="s">
        <v>3975</v>
      </c>
      <c r="AS1095" s="7" t="s">
        <v>3976</v>
      </c>
      <c r="AU1095" s="7" t="str">
        <f t="shared" si="378"/>
        <v>hp_13322604;atk_1641058;hit_500000;miss_75;cirt_0;cirtSub_-3500</v>
      </c>
    </row>
    <row r="1096" spans="1:47" x14ac:dyDescent="0.2">
      <c r="A1096" s="9"/>
      <c r="B1096" s="6"/>
      <c r="I1096" s="9"/>
      <c r="J1096" s="10"/>
      <c r="V1096" s="7" t="str">
        <f t="shared" si="374"/>
        <v>水静市外滩12-6</v>
      </c>
      <c r="W1096" s="7">
        <f t="shared" si="365"/>
        <v>2011</v>
      </c>
      <c r="X1096" s="9" t="s">
        <v>1352</v>
      </c>
      <c r="Y1096" s="9">
        <v>6</v>
      </c>
      <c r="Z1096" s="8">
        <f t="shared" si="379"/>
        <v>5851</v>
      </c>
      <c r="AA1096" s="6" t="s">
        <v>3967</v>
      </c>
      <c r="AB1096" s="6">
        <v>5781514</v>
      </c>
      <c r="AC1096" s="6">
        <f t="shared" si="366"/>
        <v>1.665</v>
      </c>
      <c r="AD1096" s="6">
        <f t="shared" si="367"/>
        <v>9626220</v>
      </c>
      <c r="AE1096" s="6">
        <f t="shared" si="371"/>
        <v>2853014</v>
      </c>
      <c r="AF1096" s="6">
        <v>870000</v>
      </c>
      <c r="AG1096" s="11">
        <f t="shared" si="369"/>
        <v>13349234</v>
      </c>
      <c r="AH1096">
        <f t="shared" si="368"/>
        <v>2.3089512539449011</v>
      </c>
      <c r="AI1096" s="53">
        <v>0.7</v>
      </c>
      <c r="AJ1096" s="7" t="str">
        <f t="shared" si="375"/>
        <v>hp_13349234</v>
      </c>
      <c r="AK1096" s="7" t="s">
        <v>3968</v>
      </c>
      <c r="AL1096" s="7">
        <v>1017300</v>
      </c>
      <c r="AM1096" s="7">
        <f>INT(IF(MOD(Y1096,3)=0,INT(AL1096*0.55),INT(AL1096*0.35)))</f>
        <v>559515</v>
      </c>
      <c r="AN1096" s="54">
        <f t="shared" si="376"/>
        <v>1644227</v>
      </c>
      <c r="AO1096" s="7" t="str">
        <f t="shared" si="377"/>
        <v>atk_1644227</v>
      </c>
      <c r="AP1096" s="7" t="s">
        <v>3973</v>
      </c>
      <c r="AQ1096" s="7" t="s">
        <v>3992</v>
      </c>
      <c r="AR1096" s="7" t="s">
        <v>3975</v>
      </c>
      <c r="AS1096" s="7" t="s">
        <v>3976</v>
      </c>
      <c r="AU1096" s="7" t="str">
        <f t="shared" si="378"/>
        <v>hp_13349234;atk_1644227;hit_500000;miss_75;cirt_0;cirtSub_-3500</v>
      </c>
    </row>
    <row r="1097" spans="1:47" x14ac:dyDescent="0.2">
      <c r="A1097" s="9"/>
      <c r="B1097" s="6"/>
      <c r="I1097" s="9"/>
      <c r="J1097" s="10"/>
      <c r="V1097" s="7" t="str">
        <f t="shared" si="374"/>
        <v>水静市外滩12-7</v>
      </c>
      <c r="W1097" s="7">
        <f t="shared" si="365"/>
        <v>2013</v>
      </c>
      <c r="X1097" s="9" t="s">
        <v>1352</v>
      </c>
      <c r="Y1097" s="9">
        <v>7</v>
      </c>
      <c r="Z1097" s="8">
        <f t="shared" si="379"/>
        <v>5858</v>
      </c>
      <c r="AA1097" s="6" t="s">
        <v>3967</v>
      </c>
      <c r="AB1097" s="6">
        <v>5788838</v>
      </c>
      <c r="AC1097" s="6">
        <f t="shared" si="366"/>
        <v>1.665</v>
      </c>
      <c r="AD1097" s="6">
        <f t="shared" si="367"/>
        <v>9638415</v>
      </c>
      <c r="AE1097" s="6">
        <f t="shared" si="371"/>
        <v>2853014</v>
      </c>
      <c r="AF1097" s="6">
        <v>870000</v>
      </c>
      <c r="AG1097" s="11">
        <f t="shared" si="369"/>
        <v>13361429</v>
      </c>
      <c r="AH1097">
        <f t="shared" si="368"/>
        <v>2.30813662431044</v>
      </c>
      <c r="AI1097" s="53">
        <v>0.7</v>
      </c>
      <c r="AJ1097" s="7" t="str">
        <f t="shared" si="375"/>
        <v>hp_13361429</v>
      </c>
      <c r="AK1097" s="7" t="s">
        <v>3968</v>
      </c>
      <c r="AL1097" s="7">
        <v>1018520</v>
      </c>
      <c r="AM1097" s="7">
        <f>INT(IF(MOD(Y1097,3)=0,INT(AL1097*0.55),INT(AL1097*0.35)))</f>
        <v>356482</v>
      </c>
      <c r="AN1097" s="54">
        <f t="shared" si="376"/>
        <v>1645618</v>
      </c>
      <c r="AO1097" s="7" t="str">
        <f t="shared" si="377"/>
        <v>atk_1645618</v>
      </c>
      <c r="AP1097" s="7" t="s">
        <v>3973</v>
      </c>
      <c r="AQ1097" s="7" t="s">
        <v>3992</v>
      </c>
      <c r="AR1097" s="7" t="s">
        <v>3975</v>
      </c>
      <c r="AS1097" s="7" t="s">
        <v>3976</v>
      </c>
      <c r="AU1097" s="7" t="str">
        <f t="shared" si="378"/>
        <v>hp_13361429;atk_1645618;hit_500000;miss_75;cirt_0;cirtSub_-3500</v>
      </c>
    </row>
    <row r="1098" spans="1:47" x14ac:dyDescent="0.2">
      <c r="A1098" s="9"/>
      <c r="B1098" s="6"/>
      <c r="I1098" s="9"/>
      <c r="J1098" s="10"/>
      <c r="V1098" s="7" t="str">
        <f t="shared" si="374"/>
        <v>水静市外滩12-8</v>
      </c>
      <c r="W1098" s="7">
        <f t="shared" si="365"/>
        <v>2015</v>
      </c>
      <c r="X1098" s="9" t="s">
        <v>1352</v>
      </c>
      <c r="Y1098" s="9">
        <v>8</v>
      </c>
      <c r="Z1098" s="8">
        <f t="shared" si="379"/>
        <v>5866</v>
      </c>
      <c r="AA1098" s="6" t="s">
        <v>3967</v>
      </c>
      <c r="AB1098" s="6">
        <v>5796164</v>
      </c>
      <c r="AC1098" s="6">
        <f t="shared" si="366"/>
        <v>1.665</v>
      </c>
      <c r="AD1098" s="6">
        <f t="shared" si="367"/>
        <v>9650613</v>
      </c>
      <c r="AE1098" s="6">
        <f t="shared" si="371"/>
        <v>2853014</v>
      </c>
      <c r="AF1098" s="6">
        <v>870000</v>
      </c>
      <c r="AG1098" s="11">
        <f t="shared" si="369"/>
        <v>13373627</v>
      </c>
      <c r="AH1098">
        <f t="shared" si="368"/>
        <v>2.3073237748276272</v>
      </c>
      <c r="AI1098" s="53">
        <v>0.7</v>
      </c>
      <c r="AJ1098" s="7" t="str">
        <f t="shared" si="375"/>
        <v>hp_13373627</v>
      </c>
      <c r="AK1098" s="7" t="s">
        <v>3968</v>
      </c>
      <c r="AL1098" s="7">
        <v>1019740</v>
      </c>
      <c r="AM1098" s="7">
        <f>INT(IF(MOD(Y1098,3)=0,INT(AL1098*0.55),INT(AL1098*0.35)))</f>
        <v>356909</v>
      </c>
      <c r="AN1098" s="54">
        <f t="shared" si="376"/>
        <v>1647009</v>
      </c>
      <c r="AO1098" s="7" t="str">
        <f t="shared" si="377"/>
        <v>atk_1647009</v>
      </c>
      <c r="AP1098" s="7" t="s">
        <v>3973</v>
      </c>
      <c r="AQ1098" s="7" t="s">
        <v>3992</v>
      </c>
      <c r="AR1098" s="7" t="s">
        <v>3975</v>
      </c>
      <c r="AS1098" s="7" t="s">
        <v>3976</v>
      </c>
      <c r="AU1098" s="7" t="str">
        <f t="shared" si="378"/>
        <v>hp_13373627;atk_1647009;hit_500000;miss_75;cirt_0;cirtSub_-3500</v>
      </c>
    </row>
    <row r="1099" spans="1:47" x14ac:dyDescent="0.2">
      <c r="A1099" s="9"/>
      <c r="B1099" s="6"/>
      <c r="I1099" s="9"/>
      <c r="J1099" s="10"/>
      <c r="V1099" s="7" t="str">
        <f t="shared" si="374"/>
        <v>水静市外滩12-9</v>
      </c>
      <c r="W1099" s="7">
        <f t="shared" si="365"/>
        <v>2017</v>
      </c>
      <c r="X1099" s="9" t="s">
        <v>1352</v>
      </c>
      <c r="Y1099" s="9">
        <v>9</v>
      </c>
      <c r="Z1099" s="8">
        <f t="shared" si="379"/>
        <v>5875</v>
      </c>
      <c r="AA1099" s="6" t="s">
        <v>3967</v>
      </c>
      <c r="AB1099" s="6">
        <v>5803490</v>
      </c>
      <c r="AC1099" s="6">
        <f t="shared" si="366"/>
        <v>1.6675000000000002</v>
      </c>
      <c r="AD1099" s="6">
        <f t="shared" si="367"/>
        <v>9677319</v>
      </c>
      <c r="AE1099" s="6">
        <f t="shared" si="371"/>
        <v>2853014</v>
      </c>
      <c r="AF1099" s="6">
        <v>870000</v>
      </c>
      <c r="AG1099" s="11">
        <f t="shared" si="369"/>
        <v>13400333</v>
      </c>
      <c r="AH1099">
        <f t="shared" si="368"/>
        <v>2.3090128526111013</v>
      </c>
      <c r="AI1099" s="53">
        <v>0.7</v>
      </c>
      <c r="AJ1099" s="7" t="str">
        <f t="shared" si="375"/>
        <v>hp_13400333</v>
      </c>
      <c r="AK1099" s="7" t="s">
        <v>3968</v>
      </c>
      <c r="AL1099" s="7">
        <v>1020960</v>
      </c>
      <c r="AM1099" s="7">
        <f>INT(IF(MOD(Y1099,3)=0,INT(AL1099*0.55),INT(AL1099*0.35)))</f>
        <v>561528</v>
      </c>
      <c r="AN1099" s="54">
        <f t="shared" si="376"/>
        <v>1650186</v>
      </c>
      <c r="AO1099" s="7" t="str">
        <f t="shared" si="377"/>
        <v>atk_1650186</v>
      </c>
      <c r="AP1099" s="7" t="s">
        <v>3973</v>
      </c>
      <c r="AQ1099" s="7" t="s">
        <v>3992</v>
      </c>
      <c r="AR1099" s="7" t="s">
        <v>3975</v>
      </c>
      <c r="AS1099" s="7" t="s">
        <v>3976</v>
      </c>
      <c r="AU1099" s="7" t="str">
        <f t="shared" si="378"/>
        <v>hp_13400333;atk_1650186;hit_500000;miss_75;cirt_0;cirtSub_-3500</v>
      </c>
    </row>
    <row r="1100" spans="1:47" s="12" customFormat="1" x14ac:dyDescent="0.2">
      <c r="A1100" s="9"/>
      <c r="B1100" s="6"/>
      <c r="C1100" s="7"/>
      <c r="D1100" s="7"/>
      <c r="E1100" s="7"/>
      <c r="F1100" s="7"/>
      <c r="G1100" s="7"/>
      <c r="H1100" s="7"/>
      <c r="I1100" s="9"/>
      <c r="J1100" s="10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V1100" s="12" t="str">
        <f t="shared" si="374"/>
        <v>水静市外滩12-10</v>
      </c>
      <c r="W1100" s="12">
        <f t="shared" si="365"/>
        <v>2019</v>
      </c>
      <c r="X1100" s="5" t="s">
        <v>1352</v>
      </c>
      <c r="Y1100" s="5">
        <v>10</v>
      </c>
      <c r="Z1100" s="5">
        <f t="shared" si="379"/>
        <v>5885</v>
      </c>
      <c r="AA1100" s="11" t="s">
        <v>3967</v>
      </c>
      <c r="AB1100" s="11">
        <v>5810818</v>
      </c>
      <c r="AC1100" s="11">
        <f t="shared" si="366"/>
        <v>1.6675000000000002</v>
      </c>
      <c r="AD1100" s="11">
        <f t="shared" si="367"/>
        <v>9689539</v>
      </c>
      <c r="AE1100" s="6">
        <f t="shared" si="371"/>
        <v>2853014</v>
      </c>
      <c r="AF1100" s="11">
        <v>870000</v>
      </c>
      <c r="AG1100" s="11">
        <f t="shared" si="369"/>
        <v>13412553</v>
      </c>
      <c r="AH1100">
        <f t="shared" si="368"/>
        <v>2.3082039396174516</v>
      </c>
      <c r="AI1100" s="53">
        <v>0.7</v>
      </c>
      <c r="AJ1100" s="7" t="str">
        <f t="shared" si="375"/>
        <v>hp_13412553</v>
      </c>
      <c r="AK1100" s="12" t="s">
        <v>3968</v>
      </c>
      <c r="AL1100" s="12">
        <v>1022180</v>
      </c>
      <c r="AM1100" s="7">
        <f>INT(IF(MOD(Y1100,3)=0,INT(AL1100*0.55),INT(AL1100*0.35)))</f>
        <v>357763</v>
      </c>
      <c r="AN1100" s="54">
        <f t="shared" si="376"/>
        <v>1651579</v>
      </c>
      <c r="AO1100" s="7" t="str">
        <f t="shared" si="377"/>
        <v>atk_1651579</v>
      </c>
      <c r="AP1100" s="12" t="s">
        <v>3973</v>
      </c>
      <c r="AQ1100" s="12" t="s">
        <v>3992</v>
      </c>
      <c r="AR1100" s="12" t="s">
        <v>3975</v>
      </c>
      <c r="AS1100" s="12" t="s">
        <v>3976</v>
      </c>
      <c r="AU1100" s="12" t="str">
        <f t="shared" si="378"/>
        <v>hp_13412553;atk_1651579;hit_500000;miss_75;cirt_0;cirtSub_-3500</v>
      </c>
    </row>
    <row r="1101" spans="1:47" x14ac:dyDescent="0.2">
      <c r="A1101" s="9"/>
      <c r="B1101" s="6"/>
      <c r="I1101" s="9"/>
      <c r="J1101" s="10"/>
      <c r="V1101" s="7" t="str">
        <f t="shared" si="374"/>
        <v>水静市外滩13-1</v>
      </c>
      <c r="W1101" s="7">
        <f t="shared" si="365"/>
        <v>2021</v>
      </c>
      <c r="X1101" s="9" t="s">
        <v>1353</v>
      </c>
      <c r="Y1101" s="9">
        <v>1</v>
      </c>
      <c r="Z1101" s="8">
        <f t="shared" si="379"/>
        <v>5886</v>
      </c>
      <c r="AA1101" s="6" t="s">
        <v>3967</v>
      </c>
      <c r="AB1101" s="6">
        <v>5818146</v>
      </c>
      <c r="AC1101" s="6">
        <f t="shared" si="366"/>
        <v>1.67</v>
      </c>
      <c r="AD1101" s="6">
        <f t="shared" si="367"/>
        <v>9716303</v>
      </c>
      <c r="AE1101" s="6">
        <f t="shared" ref="AE1101" si="381">IF(MOD(Y1101,1)=0,INT(AD1100*0.3),0)</f>
        <v>2906861</v>
      </c>
      <c r="AF1101" s="6">
        <v>870000</v>
      </c>
      <c r="AG1101" s="11">
        <f t="shared" si="369"/>
        <v>13493164</v>
      </c>
      <c r="AH1101">
        <f t="shared" si="368"/>
        <v>2.3191518397785136</v>
      </c>
      <c r="AI1101" s="53">
        <v>0.7</v>
      </c>
      <c r="AJ1101" s="7" t="str">
        <f t="shared" si="375"/>
        <v>hp_13493164</v>
      </c>
      <c r="AK1101" s="7" t="s">
        <v>3968</v>
      </c>
      <c r="AL1101" s="7">
        <v>1023400</v>
      </c>
      <c r="AM1101" s="7">
        <f>INT(IF(MOD(Y1101,3)=0,INT(AL1101*0.55),INT(AL1101*0.35)))</f>
        <v>358190</v>
      </c>
      <c r="AN1101" s="54">
        <f t="shared" si="376"/>
        <v>1661393</v>
      </c>
      <c r="AO1101" s="7" t="str">
        <f t="shared" si="377"/>
        <v>atk_1661393</v>
      </c>
      <c r="AP1101" s="7" t="s">
        <v>3973</v>
      </c>
      <c r="AQ1101" s="7" t="s">
        <v>3992</v>
      </c>
      <c r="AR1101" s="7" t="s">
        <v>3975</v>
      </c>
      <c r="AS1101" s="7" t="s">
        <v>3976</v>
      </c>
      <c r="AU1101" s="7" t="str">
        <f t="shared" si="378"/>
        <v>hp_13493164;atk_1661393;hit_500000;miss_75;cirt_0;cirtSub_-3500</v>
      </c>
    </row>
    <row r="1102" spans="1:47" x14ac:dyDescent="0.2">
      <c r="A1102" s="9"/>
      <c r="B1102" s="6"/>
      <c r="I1102" s="9"/>
      <c r="J1102" s="10"/>
      <c r="V1102" s="7" t="str">
        <f t="shared" si="374"/>
        <v>水静市外滩13-2</v>
      </c>
      <c r="W1102" s="7">
        <f t="shared" si="365"/>
        <v>2023</v>
      </c>
      <c r="X1102" s="9" t="s">
        <v>1353</v>
      </c>
      <c r="Y1102" s="9">
        <v>2</v>
      </c>
      <c r="Z1102" s="8">
        <f t="shared" si="379"/>
        <v>5888</v>
      </c>
      <c r="AA1102" s="6" t="s">
        <v>3967</v>
      </c>
      <c r="AB1102" s="6">
        <v>5825475</v>
      </c>
      <c r="AC1102" s="6">
        <f t="shared" si="366"/>
        <v>1.67</v>
      </c>
      <c r="AD1102" s="6">
        <f t="shared" si="367"/>
        <v>9728543</v>
      </c>
      <c r="AE1102" s="6">
        <f t="shared" si="371"/>
        <v>2906861</v>
      </c>
      <c r="AF1102" s="6">
        <v>870000</v>
      </c>
      <c r="AG1102" s="11">
        <f t="shared" si="369"/>
        <v>13505404</v>
      </c>
      <c r="AH1102">
        <f t="shared" si="368"/>
        <v>2.3183352430488502</v>
      </c>
      <c r="AI1102" s="53">
        <v>0.7</v>
      </c>
      <c r="AJ1102" s="7" t="str">
        <f t="shared" si="375"/>
        <v>hp_13505404</v>
      </c>
      <c r="AK1102" s="7" t="s">
        <v>3968</v>
      </c>
      <c r="AL1102" s="7">
        <v>1024620</v>
      </c>
      <c r="AM1102" s="7">
        <f>INT(IF(MOD(Y1102,3)=0,INT(AL1102*0.55),INT(AL1102*0.35)))</f>
        <v>358617</v>
      </c>
      <c r="AN1102" s="54">
        <f t="shared" si="376"/>
        <v>1662788</v>
      </c>
      <c r="AO1102" s="7" t="str">
        <f t="shared" si="377"/>
        <v>atk_1662788</v>
      </c>
      <c r="AP1102" s="7" t="s">
        <v>3973</v>
      </c>
      <c r="AQ1102" s="7" t="s">
        <v>3992</v>
      </c>
      <c r="AR1102" s="7" t="s">
        <v>3975</v>
      </c>
      <c r="AS1102" s="7" t="s">
        <v>3976</v>
      </c>
      <c r="AU1102" s="7" t="str">
        <f t="shared" si="378"/>
        <v>hp_13505404;atk_1662788;hit_500000;miss_75;cirt_0;cirtSub_-3500</v>
      </c>
    </row>
    <row r="1103" spans="1:47" x14ac:dyDescent="0.2">
      <c r="A1103" s="9"/>
      <c r="B1103" s="6"/>
      <c r="I1103" s="9"/>
      <c r="J1103" s="10"/>
      <c r="V1103" s="7" t="str">
        <f t="shared" si="374"/>
        <v>水静市外滩13-3</v>
      </c>
      <c r="W1103" s="7">
        <f t="shared" si="365"/>
        <v>2025</v>
      </c>
      <c r="X1103" s="9" t="s">
        <v>1353</v>
      </c>
      <c r="Y1103" s="9">
        <v>3</v>
      </c>
      <c r="Z1103" s="8">
        <f t="shared" si="379"/>
        <v>5891</v>
      </c>
      <c r="AA1103" s="6" t="s">
        <v>3967</v>
      </c>
      <c r="AB1103" s="6">
        <v>5832805</v>
      </c>
      <c r="AC1103" s="6">
        <f t="shared" si="366"/>
        <v>1.6724999999999999</v>
      </c>
      <c r="AD1103" s="6">
        <f t="shared" si="367"/>
        <v>9755366</v>
      </c>
      <c r="AE1103" s="6">
        <f t="shared" si="371"/>
        <v>2906861</v>
      </c>
      <c r="AF1103" s="6">
        <v>870000</v>
      </c>
      <c r="AG1103" s="11">
        <f t="shared" si="369"/>
        <v>13532227</v>
      </c>
      <c r="AH1103">
        <f t="shared" si="368"/>
        <v>2.3200204704254643</v>
      </c>
      <c r="AI1103" s="53">
        <v>0.7</v>
      </c>
      <c r="AJ1103" s="7" t="str">
        <f t="shared" si="375"/>
        <v>hp_13532227</v>
      </c>
      <c r="AK1103" s="7" t="s">
        <v>3968</v>
      </c>
      <c r="AL1103" s="7">
        <v>1025840</v>
      </c>
      <c r="AM1103" s="7">
        <f>INT(IF(MOD(Y1103,3)=0,INT(AL1103*0.55),INT(AL1103*0.35)))</f>
        <v>564212</v>
      </c>
      <c r="AN1103" s="54">
        <f t="shared" si="376"/>
        <v>1665978</v>
      </c>
      <c r="AO1103" s="7" t="str">
        <f t="shared" si="377"/>
        <v>atk_1665978</v>
      </c>
      <c r="AP1103" s="7" t="s">
        <v>3973</v>
      </c>
      <c r="AQ1103" s="7" t="s">
        <v>3992</v>
      </c>
      <c r="AR1103" s="7" t="s">
        <v>3975</v>
      </c>
      <c r="AS1103" s="7" t="s">
        <v>3976</v>
      </c>
      <c r="AU1103" s="7" t="str">
        <f t="shared" si="378"/>
        <v>hp_13532227;atk_1665978;hit_500000;miss_75;cirt_0;cirtSub_-3500</v>
      </c>
    </row>
    <row r="1104" spans="1:47" x14ac:dyDescent="0.2">
      <c r="A1104" s="9"/>
      <c r="B1104" s="6"/>
      <c r="I1104" s="9"/>
      <c r="J1104" s="10"/>
      <c r="V1104" s="7" t="str">
        <f t="shared" si="374"/>
        <v>水静市外滩13-4</v>
      </c>
      <c r="W1104" s="7">
        <f t="shared" si="365"/>
        <v>2027</v>
      </c>
      <c r="X1104" s="9" t="s">
        <v>1353</v>
      </c>
      <c r="Y1104" s="9">
        <v>4</v>
      </c>
      <c r="Z1104" s="8">
        <f t="shared" si="379"/>
        <v>5895</v>
      </c>
      <c r="AA1104" s="6" t="s">
        <v>3967</v>
      </c>
      <c r="AB1104" s="6">
        <v>5840137</v>
      </c>
      <c r="AC1104" s="6">
        <f t="shared" si="366"/>
        <v>1.6724999999999999</v>
      </c>
      <c r="AD1104" s="6">
        <f t="shared" si="367"/>
        <v>9767629</v>
      </c>
      <c r="AE1104" s="6">
        <f t="shared" si="371"/>
        <v>2906861</v>
      </c>
      <c r="AF1104" s="6">
        <v>870000</v>
      </c>
      <c r="AG1104" s="11">
        <f t="shared" si="369"/>
        <v>13544490</v>
      </c>
      <c r="AH1104">
        <f t="shared" si="368"/>
        <v>2.3192075802331349</v>
      </c>
      <c r="AI1104" s="53">
        <v>0.7</v>
      </c>
      <c r="AJ1104" s="7" t="str">
        <f t="shared" si="375"/>
        <v>hp_13544490</v>
      </c>
      <c r="AK1104" s="7" t="s">
        <v>3968</v>
      </c>
      <c r="AL1104" s="7">
        <v>1027060</v>
      </c>
      <c r="AM1104" s="7">
        <f>INT(IF(MOD(Y1104,3)=0,INT(AL1104*0.55),INT(AL1104*0.35)))</f>
        <v>359471</v>
      </c>
      <c r="AN1104" s="54">
        <f t="shared" si="376"/>
        <v>1667375</v>
      </c>
      <c r="AO1104" s="7" t="str">
        <f t="shared" si="377"/>
        <v>atk_1667375</v>
      </c>
      <c r="AP1104" s="7" t="s">
        <v>3973</v>
      </c>
      <c r="AQ1104" s="7" t="s">
        <v>3992</v>
      </c>
      <c r="AR1104" s="7" t="s">
        <v>3975</v>
      </c>
      <c r="AS1104" s="7" t="s">
        <v>3976</v>
      </c>
      <c r="AU1104" s="7" t="str">
        <f t="shared" si="378"/>
        <v>hp_13544490;atk_1667375;hit_500000;miss_75;cirt_0;cirtSub_-3500</v>
      </c>
    </row>
    <row r="1105" spans="1:47" x14ac:dyDescent="0.2">
      <c r="A1105" s="9"/>
      <c r="B1105" s="6"/>
      <c r="I1105" s="9"/>
      <c r="J1105" s="10"/>
      <c r="V1105" s="7" t="str">
        <f t="shared" si="374"/>
        <v>水静市外滩13-5</v>
      </c>
      <c r="W1105" s="7">
        <f t="shared" si="365"/>
        <v>2029</v>
      </c>
      <c r="X1105" s="9" t="s">
        <v>1353</v>
      </c>
      <c r="Y1105" s="9">
        <v>5</v>
      </c>
      <c r="Z1105" s="8">
        <f t="shared" si="379"/>
        <v>5900</v>
      </c>
      <c r="AA1105" s="6" t="s">
        <v>3967</v>
      </c>
      <c r="AB1105" s="6">
        <v>5847469</v>
      </c>
      <c r="AC1105" s="6">
        <f t="shared" si="366"/>
        <v>1.6724999999999999</v>
      </c>
      <c r="AD1105" s="6">
        <f t="shared" si="367"/>
        <v>9779891</v>
      </c>
      <c r="AE1105" s="6">
        <f t="shared" si="371"/>
        <v>2906861</v>
      </c>
      <c r="AF1105" s="6">
        <v>870000</v>
      </c>
      <c r="AG1105" s="11">
        <f t="shared" si="369"/>
        <v>13556752</v>
      </c>
      <c r="AH1105">
        <f t="shared" si="368"/>
        <v>2.318396557553362</v>
      </c>
      <c r="AI1105" s="53">
        <v>0.7</v>
      </c>
      <c r="AJ1105" s="7" t="str">
        <f t="shared" si="375"/>
        <v>hp_13556752</v>
      </c>
      <c r="AK1105" s="7" t="s">
        <v>3968</v>
      </c>
      <c r="AL1105" s="7">
        <v>1028280</v>
      </c>
      <c r="AM1105" s="7">
        <f>INT(IF(MOD(Y1105,3)=0,INT(AL1105*0.55),INT(AL1105*0.35)))</f>
        <v>359898</v>
      </c>
      <c r="AN1105" s="54">
        <f t="shared" si="376"/>
        <v>1668772</v>
      </c>
      <c r="AO1105" s="7" t="str">
        <f t="shared" si="377"/>
        <v>atk_1668772</v>
      </c>
      <c r="AP1105" s="7" t="s">
        <v>3973</v>
      </c>
      <c r="AQ1105" s="7" t="s">
        <v>3992</v>
      </c>
      <c r="AR1105" s="7" t="s">
        <v>3975</v>
      </c>
      <c r="AS1105" s="7" t="s">
        <v>3976</v>
      </c>
      <c r="AU1105" s="7" t="str">
        <f t="shared" si="378"/>
        <v>hp_13556752;atk_1668772;hit_500000;miss_75;cirt_0;cirtSub_-3500</v>
      </c>
    </row>
    <row r="1106" spans="1:47" x14ac:dyDescent="0.2">
      <c r="A1106" s="9"/>
      <c r="B1106" s="6"/>
      <c r="I1106" s="9"/>
      <c r="J1106" s="10"/>
      <c r="V1106" s="7" t="str">
        <f t="shared" si="374"/>
        <v>水静市外滩13-6</v>
      </c>
      <c r="W1106" s="7">
        <f t="shared" si="365"/>
        <v>2031</v>
      </c>
      <c r="X1106" s="9" t="s">
        <v>1353</v>
      </c>
      <c r="Y1106" s="9">
        <v>6</v>
      </c>
      <c r="Z1106" s="8">
        <f t="shared" si="379"/>
        <v>5906</v>
      </c>
      <c r="AA1106" s="6" t="s">
        <v>3967</v>
      </c>
      <c r="AB1106" s="6">
        <v>5854802</v>
      </c>
      <c r="AC1106" s="6">
        <f t="shared" si="366"/>
        <v>1.6749999999999998</v>
      </c>
      <c r="AD1106" s="6">
        <f t="shared" si="367"/>
        <v>9806793</v>
      </c>
      <c r="AE1106" s="6">
        <f t="shared" si="371"/>
        <v>2906861</v>
      </c>
      <c r="AF1106" s="6">
        <v>870000</v>
      </c>
      <c r="AG1106" s="11">
        <f t="shared" si="369"/>
        <v>13583654</v>
      </c>
      <c r="AH1106">
        <f t="shared" si="368"/>
        <v>2.320087681872077</v>
      </c>
      <c r="AI1106" s="53">
        <v>0.7</v>
      </c>
      <c r="AJ1106" s="7" t="str">
        <f t="shared" si="375"/>
        <v>hp_13583654</v>
      </c>
      <c r="AK1106" s="7" t="s">
        <v>3968</v>
      </c>
      <c r="AL1106" s="7">
        <v>1029500</v>
      </c>
      <c r="AM1106" s="7">
        <f>INT(IF(MOD(Y1106,3)=0,INT(AL1106*0.55),INT(AL1106*0.35)))</f>
        <v>566225</v>
      </c>
      <c r="AN1106" s="54">
        <f t="shared" si="376"/>
        <v>1671971</v>
      </c>
      <c r="AO1106" s="7" t="str">
        <f t="shared" si="377"/>
        <v>atk_1671971</v>
      </c>
      <c r="AP1106" s="7" t="s">
        <v>3973</v>
      </c>
      <c r="AQ1106" s="7" t="s">
        <v>3992</v>
      </c>
      <c r="AR1106" s="7" t="s">
        <v>3975</v>
      </c>
      <c r="AS1106" s="7" t="s">
        <v>3976</v>
      </c>
      <c r="AU1106" s="7" t="str">
        <f t="shared" si="378"/>
        <v>hp_13583654;atk_1671971;hit_500000;miss_75;cirt_0;cirtSub_-3500</v>
      </c>
    </row>
    <row r="1107" spans="1:47" x14ac:dyDescent="0.2">
      <c r="A1107" s="9"/>
      <c r="B1107" s="6"/>
      <c r="I1107" s="9"/>
      <c r="J1107" s="10"/>
      <c r="V1107" s="7" t="str">
        <f t="shared" si="374"/>
        <v>水静市外滩13-7</v>
      </c>
      <c r="W1107" s="7">
        <f t="shared" si="365"/>
        <v>2033</v>
      </c>
      <c r="X1107" s="9" t="s">
        <v>1353</v>
      </c>
      <c r="Y1107" s="9">
        <v>7</v>
      </c>
      <c r="Z1107" s="8">
        <f t="shared" si="379"/>
        <v>5913</v>
      </c>
      <c r="AA1107" s="6" t="s">
        <v>3967</v>
      </c>
      <c r="AB1107" s="6">
        <v>5862136</v>
      </c>
      <c r="AC1107" s="6">
        <f t="shared" si="366"/>
        <v>1.6749999999999998</v>
      </c>
      <c r="AD1107" s="6">
        <f t="shared" si="367"/>
        <v>9819077</v>
      </c>
      <c r="AE1107" s="6">
        <f t="shared" si="371"/>
        <v>2906861</v>
      </c>
      <c r="AF1107" s="6">
        <v>870000</v>
      </c>
      <c r="AG1107" s="11">
        <f t="shared" si="369"/>
        <v>13595938</v>
      </c>
      <c r="AH1107">
        <f t="shared" si="368"/>
        <v>2.3192805489330168</v>
      </c>
      <c r="AI1107" s="53">
        <v>0.7</v>
      </c>
      <c r="AJ1107" s="7" t="str">
        <f t="shared" si="375"/>
        <v>hp_13595938</v>
      </c>
      <c r="AK1107" s="7" t="s">
        <v>3968</v>
      </c>
      <c r="AL1107" s="7">
        <v>1030720</v>
      </c>
      <c r="AM1107" s="7">
        <f>INT(IF(MOD(Y1107,3)=0,INT(AL1107*0.55),INT(AL1107*0.35)))</f>
        <v>360752</v>
      </c>
      <c r="AN1107" s="54">
        <f t="shared" si="376"/>
        <v>1673370</v>
      </c>
      <c r="AO1107" s="7" t="str">
        <f t="shared" si="377"/>
        <v>atk_1673370</v>
      </c>
      <c r="AP1107" s="7" t="s">
        <v>3973</v>
      </c>
      <c r="AQ1107" s="7" t="s">
        <v>3992</v>
      </c>
      <c r="AR1107" s="7" t="s">
        <v>3975</v>
      </c>
      <c r="AS1107" s="7" t="s">
        <v>3976</v>
      </c>
      <c r="AU1107" s="7" t="str">
        <f t="shared" si="378"/>
        <v>hp_13595938;atk_1673370;hit_500000;miss_75;cirt_0;cirtSub_-3500</v>
      </c>
    </row>
    <row r="1108" spans="1:47" x14ac:dyDescent="0.2">
      <c r="A1108" s="9"/>
      <c r="B1108" s="6"/>
      <c r="I1108" s="9"/>
      <c r="J1108" s="10"/>
      <c r="V1108" s="7" t="str">
        <f t="shared" si="374"/>
        <v>水静市外滩13-8</v>
      </c>
      <c r="W1108" s="7">
        <f t="shared" si="365"/>
        <v>2035</v>
      </c>
      <c r="X1108" s="9" t="s">
        <v>1353</v>
      </c>
      <c r="Y1108" s="9">
        <v>8</v>
      </c>
      <c r="Z1108" s="8">
        <f t="shared" si="379"/>
        <v>5921</v>
      </c>
      <c r="AA1108" s="6" t="s">
        <v>3967</v>
      </c>
      <c r="AB1108" s="6">
        <v>5869471</v>
      </c>
      <c r="AC1108" s="6">
        <f t="shared" si="366"/>
        <v>1.6749999999999998</v>
      </c>
      <c r="AD1108" s="6">
        <f t="shared" si="367"/>
        <v>9831363</v>
      </c>
      <c r="AE1108" s="6">
        <f t="shared" si="371"/>
        <v>2906861</v>
      </c>
      <c r="AF1108" s="6">
        <v>870000</v>
      </c>
      <c r="AG1108" s="11">
        <f t="shared" si="369"/>
        <v>13608224</v>
      </c>
      <c r="AH1108">
        <f t="shared" si="368"/>
        <v>2.3184753787862653</v>
      </c>
      <c r="AI1108" s="53">
        <v>0.7</v>
      </c>
      <c r="AJ1108" s="7" t="str">
        <f t="shared" si="375"/>
        <v>hp_13608224</v>
      </c>
      <c r="AK1108" s="7" t="s">
        <v>3968</v>
      </c>
      <c r="AL1108" s="7">
        <v>1031940</v>
      </c>
      <c r="AM1108" s="7">
        <f>INT(IF(MOD(Y1108,3)=0,INT(AL1108*0.55),INT(AL1108*0.35)))</f>
        <v>361179</v>
      </c>
      <c r="AN1108" s="54">
        <f t="shared" si="376"/>
        <v>1674769</v>
      </c>
      <c r="AO1108" s="7" t="str">
        <f t="shared" si="377"/>
        <v>atk_1674769</v>
      </c>
      <c r="AP1108" s="7" t="s">
        <v>3973</v>
      </c>
      <c r="AQ1108" s="7" t="s">
        <v>3992</v>
      </c>
      <c r="AR1108" s="7" t="s">
        <v>3975</v>
      </c>
      <c r="AS1108" s="7" t="s">
        <v>3976</v>
      </c>
      <c r="AU1108" s="7" t="str">
        <f t="shared" si="378"/>
        <v>hp_13608224;atk_1674769;hit_500000;miss_75;cirt_0;cirtSub_-3500</v>
      </c>
    </row>
    <row r="1109" spans="1:47" x14ac:dyDescent="0.2">
      <c r="A1109" s="9"/>
      <c r="B1109" s="6"/>
      <c r="I1109" s="9"/>
      <c r="J1109" s="10"/>
      <c r="V1109" s="7" t="str">
        <f t="shared" si="374"/>
        <v>水静市外滩13-9</v>
      </c>
      <c r="W1109" s="7">
        <f t="shared" si="365"/>
        <v>2037</v>
      </c>
      <c r="X1109" s="9" t="s">
        <v>1353</v>
      </c>
      <c r="Y1109" s="9">
        <v>9</v>
      </c>
      <c r="Z1109" s="8">
        <f t="shared" si="379"/>
        <v>5930</v>
      </c>
      <c r="AA1109" s="6" t="s">
        <v>3967</v>
      </c>
      <c r="AB1109" s="6">
        <v>5876807</v>
      </c>
      <c r="AC1109" s="6">
        <f t="shared" si="366"/>
        <v>1.6775</v>
      </c>
      <c r="AD1109" s="6">
        <f t="shared" si="367"/>
        <v>9858343</v>
      </c>
      <c r="AE1109" s="6">
        <f t="shared" si="371"/>
        <v>2906861</v>
      </c>
      <c r="AF1109" s="6">
        <v>870000</v>
      </c>
      <c r="AG1109" s="11">
        <f t="shared" si="369"/>
        <v>13635204</v>
      </c>
      <c r="AH1109">
        <f t="shared" si="368"/>
        <v>2.3201721615155986</v>
      </c>
      <c r="AI1109" s="53">
        <v>0.7</v>
      </c>
      <c r="AJ1109" s="7" t="str">
        <f t="shared" si="375"/>
        <v>hp_13635204</v>
      </c>
      <c r="AK1109" s="7" t="s">
        <v>3968</v>
      </c>
      <c r="AL1109" s="7">
        <v>1033160</v>
      </c>
      <c r="AM1109" s="7">
        <f>INT(IF(MOD(Y1109,3)=0,INT(AL1109*0.55),INT(AL1109*0.35)))</f>
        <v>568238</v>
      </c>
      <c r="AN1109" s="54">
        <f t="shared" si="376"/>
        <v>1677976</v>
      </c>
      <c r="AO1109" s="7" t="str">
        <f t="shared" si="377"/>
        <v>atk_1677976</v>
      </c>
      <c r="AP1109" s="7" t="s">
        <v>3973</v>
      </c>
      <c r="AQ1109" s="7" t="s">
        <v>3992</v>
      </c>
      <c r="AR1109" s="7" t="s">
        <v>3975</v>
      </c>
      <c r="AS1109" s="7" t="s">
        <v>3976</v>
      </c>
      <c r="AU1109" s="7" t="str">
        <f t="shared" si="378"/>
        <v>hp_13635204;atk_1677976;hit_500000;miss_75;cirt_0;cirtSub_-3500</v>
      </c>
    </row>
    <row r="1110" spans="1:47" s="12" customFormat="1" x14ac:dyDescent="0.2">
      <c r="A1110" s="9"/>
      <c r="B1110" s="6"/>
      <c r="C1110" s="7"/>
      <c r="D1110" s="7"/>
      <c r="E1110" s="7"/>
      <c r="F1110" s="7"/>
      <c r="G1110" s="7"/>
      <c r="H1110" s="7"/>
      <c r="I1110" s="9"/>
      <c r="J1110" s="10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V1110" s="12" t="str">
        <f t="shared" si="374"/>
        <v>水静市外滩13-10</v>
      </c>
      <c r="W1110" s="12">
        <f t="shared" si="365"/>
        <v>2039</v>
      </c>
      <c r="X1110" s="5" t="s">
        <v>1353</v>
      </c>
      <c r="Y1110" s="5">
        <v>10</v>
      </c>
      <c r="Z1110" s="5">
        <f t="shared" si="379"/>
        <v>5940</v>
      </c>
      <c r="AA1110" s="11" t="s">
        <v>3967</v>
      </c>
      <c r="AB1110" s="11">
        <v>5884143</v>
      </c>
      <c r="AC1110" s="11">
        <f t="shared" si="366"/>
        <v>1.6775</v>
      </c>
      <c r="AD1110" s="11">
        <f t="shared" si="367"/>
        <v>9870649</v>
      </c>
      <c r="AE1110" s="6">
        <f t="shared" si="371"/>
        <v>2906861</v>
      </c>
      <c r="AF1110" s="11">
        <v>870000</v>
      </c>
      <c r="AG1110" s="11">
        <f t="shared" si="369"/>
        <v>13647510</v>
      </c>
      <c r="AH1110">
        <f t="shared" si="368"/>
        <v>2.3193708922437812</v>
      </c>
      <c r="AI1110" s="53">
        <v>0.7</v>
      </c>
      <c r="AJ1110" s="7" t="str">
        <f t="shared" si="375"/>
        <v>hp_13647510</v>
      </c>
      <c r="AK1110" s="12" t="s">
        <v>3968</v>
      </c>
      <c r="AL1110" s="12">
        <v>1034380</v>
      </c>
      <c r="AM1110" s="7">
        <f>INT(IF(MOD(Y1110,3)=0,INT(AL1110*0.55),INT(AL1110*0.35)))</f>
        <v>362033</v>
      </c>
      <c r="AN1110" s="54">
        <f t="shared" si="376"/>
        <v>1679377</v>
      </c>
      <c r="AO1110" s="7" t="str">
        <f t="shared" si="377"/>
        <v>atk_1679377</v>
      </c>
      <c r="AP1110" s="12" t="s">
        <v>3973</v>
      </c>
      <c r="AQ1110" s="12" t="s">
        <v>3992</v>
      </c>
      <c r="AR1110" s="12" t="s">
        <v>3975</v>
      </c>
      <c r="AS1110" s="12" t="s">
        <v>3976</v>
      </c>
      <c r="AU1110" s="12" t="str">
        <f t="shared" si="378"/>
        <v>hp_13647510;atk_1679377;hit_500000;miss_75;cirt_0;cirtSub_-3500</v>
      </c>
    </row>
    <row r="1111" spans="1:47" x14ac:dyDescent="0.2">
      <c r="A1111" s="9"/>
      <c r="B1111" s="6"/>
      <c r="I1111" s="9"/>
      <c r="J1111" s="10"/>
      <c r="V1111" s="7" t="str">
        <f t="shared" si="374"/>
        <v>水静市外滩14-1</v>
      </c>
      <c r="W1111" s="7">
        <f t="shared" si="365"/>
        <v>2041</v>
      </c>
      <c r="X1111" s="9" t="s">
        <v>1354</v>
      </c>
      <c r="Y1111" s="9">
        <v>1</v>
      </c>
      <c r="Z1111" s="8">
        <f t="shared" si="379"/>
        <v>5941</v>
      </c>
      <c r="AA1111" s="6" t="s">
        <v>3967</v>
      </c>
      <c r="AB1111" s="6">
        <v>5891481</v>
      </c>
      <c r="AC1111" s="6">
        <f t="shared" si="366"/>
        <v>1.6800000000000002</v>
      </c>
      <c r="AD1111" s="6">
        <f t="shared" si="367"/>
        <v>9897688</v>
      </c>
      <c r="AE1111" s="6">
        <f t="shared" ref="AE1111" si="382">IF(MOD(Y1111,1)=0,INT(AD1110*0.3),0)</f>
        <v>2961194</v>
      </c>
      <c r="AF1111" s="6">
        <v>870000</v>
      </c>
      <c r="AG1111" s="11">
        <f t="shared" si="369"/>
        <v>13728882</v>
      </c>
      <c r="AH1111">
        <f t="shared" si="368"/>
        <v>2.3302938598970275</v>
      </c>
      <c r="AI1111" s="53">
        <v>0.7</v>
      </c>
      <c r="AJ1111" s="7" t="str">
        <f t="shared" si="375"/>
        <v>hp_13728882</v>
      </c>
      <c r="AK1111" s="7" t="s">
        <v>3968</v>
      </c>
      <c r="AL1111" s="7">
        <v>1035600</v>
      </c>
      <c r="AM1111" s="7">
        <f>INT(IF(MOD(Y1111,3)=0,INT(AL1111*0.55),INT(AL1111*0.35)))</f>
        <v>362460</v>
      </c>
      <c r="AN1111" s="54">
        <f t="shared" si="376"/>
        <v>1689276</v>
      </c>
      <c r="AO1111" s="7" t="str">
        <f t="shared" si="377"/>
        <v>atk_1689276</v>
      </c>
      <c r="AP1111" s="7" t="s">
        <v>3973</v>
      </c>
      <c r="AQ1111" s="7" t="s">
        <v>3992</v>
      </c>
      <c r="AR1111" s="7" t="s">
        <v>3975</v>
      </c>
      <c r="AS1111" s="7" t="s">
        <v>3976</v>
      </c>
      <c r="AU1111" s="7" t="str">
        <f t="shared" si="378"/>
        <v>hp_13728882;atk_1689276;hit_500000;miss_75;cirt_0;cirtSub_-3500</v>
      </c>
    </row>
    <row r="1112" spans="1:47" x14ac:dyDescent="0.2">
      <c r="A1112" s="9"/>
      <c r="B1112" s="6"/>
      <c r="I1112" s="9"/>
      <c r="J1112" s="10"/>
      <c r="V1112" s="7" t="str">
        <f t="shared" si="374"/>
        <v>水静市外滩14-2</v>
      </c>
      <c r="W1112" s="7">
        <f t="shared" si="365"/>
        <v>2043</v>
      </c>
      <c r="X1112" s="9" t="s">
        <v>1354</v>
      </c>
      <c r="Y1112" s="9">
        <v>2</v>
      </c>
      <c r="Z1112" s="8">
        <f t="shared" si="379"/>
        <v>5943</v>
      </c>
      <c r="AA1112" s="6" t="s">
        <v>3967</v>
      </c>
      <c r="AB1112" s="6">
        <v>5899502</v>
      </c>
      <c r="AC1112" s="6">
        <f t="shared" si="366"/>
        <v>1.6800000000000002</v>
      </c>
      <c r="AD1112" s="6">
        <f t="shared" si="367"/>
        <v>9911163</v>
      </c>
      <c r="AE1112" s="6">
        <f t="shared" si="371"/>
        <v>2961194</v>
      </c>
      <c r="AF1112" s="6">
        <v>870000</v>
      </c>
      <c r="AG1112" s="11">
        <f t="shared" si="369"/>
        <v>13742357</v>
      </c>
      <c r="AH1112">
        <f t="shared" si="368"/>
        <v>2.3294096688161137</v>
      </c>
      <c r="AI1112" s="53">
        <v>0.7</v>
      </c>
      <c r="AJ1112" s="7" t="str">
        <f t="shared" si="375"/>
        <v>hp_13742357</v>
      </c>
      <c r="AK1112" s="7" t="s">
        <v>3968</v>
      </c>
      <c r="AL1112" s="7">
        <v>1036940</v>
      </c>
      <c r="AM1112" s="7">
        <f>INT(IF(MOD(Y1112,3)=0,INT(AL1112*0.55),INT(AL1112*0.35)))</f>
        <v>362929</v>
      </c>
      <c r="AN1112" s="54">
        <f t="shared" si="376"/>
        <v>1690820</v>
      </c>
      <c r="AO1112" s="7" t="str">
        <f t="shared" si="377"/>
        <v>atk_1690820</v>
      </c>
      <c r="AP1112" s="7" t="s">
        <v>3973</v>
      </c>
      <c r="AQ1112" s="7" t="s">
        <v>3992</v>
      </c>
      <c r="AR1112" s="7" t="s">
        <v>3975</v>
      </c>
      <c r="AS1112" s="7" t="s">
        <v>3976</v>
      </c>
      <c r="AU1112" s="7" t="str">
        <f t="shared" si="378"/>
        <v>hp_13742357;atk_1690820;hit_500000;miss_75;cirt_0;cirtSub_-3500</v>
      </c>
    </row>
    <row r="1113" spans="1:47" x14ac:dyDescent="0.2">
      <c r="A1113" s="9"/>
      <c r="B1113" s="6"/>
      <c r="I1113" s="9"/>
      <c r="J1113" s="10"/>
      <c r="V1113" s="7" t="str">
        <f t="shared" si="374"/>
        <v>水静市外滩14-3</v>
      </c>
      <c r="W1113" s="7">
        <f t="shared" si="365"/>
        <v>2045</v>
      </c>
      <c r="X1113" s="9" t="s">
        <v>1354</v>
      </c>
      <c r="Y1113" s="9">
        <v>3</v>
      </c>
      <c r="Z1113" s="8">
        <f t="shared" si="379"/>
        <v>5946</v>
      </c>
      <c r="AA1113" s="6" t="s">
        <v>3967</v>
      </c>
      <c r="AB1113" s="6">
        <v>5907525</v>
      </c>
      <c r="AC1113" s="6">
        <f t="shared" si="366"/>
        <v>1.6825000000000001</v>
      </c>
      <c r="AD1113" s="6">
        <f t="shared" si="367"/>
        <v>9939410</v>
      </c>
      <c r="AE1113" s="6">
        <f t="shared" si="371"/>
        <v>2961194</v>
      </c>
      <c r="AF1113" s="6">
        <v>870000</v>
      </c>
      <c r="AG1113" s="11">
        <f t="shared" si="369"/>
        <v>13770604</v>
      </c>
      <c r="AH1113">
        <f t="shared" si="368"/>
        <v>2.3310276300142614</v>
      </c>
      <c r="AI1113" s="53">
        <v>0.7</v>
      </c>
      <c r="AJ1113" s="7" t="str">
        <f t="shared" si="375"/>
        <v>hp_13770604</v>
      </c>
      <c r="AK1113" s="7" t="s">
        <v>3968</v>
      </c>
      <c r="AL1113" s="7">
        <v>1038280</v>
      </c>
      <c r="AM1113" s="7">
        <f>INT(IF(MOD(Y1113,3)=0,INT(AL1113*0.55),INT(AL1113*0.35)))</f>
        <v>571054</v>
      </c>
      <c r="AN1113" s="54">
        <f t="shared" si="376"/>
        <v>1694181</v>
      </c>
      <c r="AO1113" s="7" t="str">
        <f t="shared" si="377"/>
        <v>atk_1694181</v>
      </c>
      <c r="AP1113" s="7" t="s">
        <v>3973</v>
      </c>
      <c r="AQ1113" s="7" t="s">
        <v>3992</v>
      </c>
      <c r="AR1113" s="7" t="s">
        <v>3975</v>
      </c>
      <c r="AS1113" s="7" t="s">
        <v>3976</v>
      </c>
      <c r="AU1113" s="7" t="str">
        <f t="shared" si="378"/>
        <v>hp_13770604;atk_1694181;hit_500000;miss_75;cirt_0;cirtSub_-3500</v>
      </c>
    </row>
    <row r="1114" spans="1:47" x14ac:dyDescent="0.2">
      <c r="A1114" s="9"/>
      <c r="B1114" s="6"/>
      <c r="I1114" s="9"/>
      <c r="J1114" s="10"/>
      <c r="V1114" s="7" t="str">
        <f t="shared" si="374"/>
        <v>水静市外滩14-4</v>
      </c>
      <c r="W1114" s="7">
        <f t="shared" si="365"/>
        <v>2047</v>
      </c>
      <c r="X1114" s="9" t="s">
        <v>1354</v>
      </c>
      <c r="Y1114" s="9">
        <v>4</v>
      </c>
      <c r="Z1114" s="8">
        <f t="shared" si="379"/>
        <v>5950</v>
      </c>
      <c r="AA1114" s="6" t="s">
        <v>3967</v>
      </c>
      <c r="AB1114" s="6">
        <v>5915548</v>
      </c>
      <c r="AC1114" s="6">
        <f t="shared" si="366"/>
        <v>1.6825000000000001</v>
      </c>
      <c r="AD1114" s="6">
        <f t="shared" si="367"/>
        <v>9952909</v>
      </c>
      <c r="AE1114" s="6">
        <f t="shared" si="371"/>
        <v>2961194</v>
      </c>
      <c r="AF1114" s="6">
        <v>870000</v>
      </c>
      <c r="AG1114" s="11">
        <f t="shared" si="369"/>
        <v>13784103</v>
      </c>
      <c r="AH1114">
        <f t="shared" si="368"/>
        <v>2.3301481113837634</v>
      </c>
      <c r="AI1114" s="53">
        <v>0.7</v>
      </c>
      <c r="AJ1114" s="7" t="str">
        <f t="shared" si="375"/>
        <v>hp_13784103</v>
      </c>
      <c r="AK1114" s="7" t="s">
        <v>3968</v>
      </c>
      <c r="AL1114" s="7">
        <v>1039620</v>
      </c>
      <c r="AM1114" s="7">
        <f>INT(IF(MOD(Y1114,3)=0,INT(AL1114*0.55),INT(AL1114*0.35)))</f>
        <v>363867</v>
      </c>
      <c r="AN1114" s="54">
        <f t="shared" si="376"/>
        <v>1695728</v>
      </c>
      <c r="AO1114" s="7" t="str">
        <f t="shared" si="377"/>
        <v>atk_1695728</v>
      </c>
      <c r="AP1114" s="7" t="s">
        <v>3973</v>
      </c>
      <c r="AQ1114" s="7" t="s">
        <v>3992</v>
      </c>
      <c r="AR1114" s="7" t="s">
        <v>3975</v>
      </c>
      <c r="AS1114" s="7" t="s">
        <v>3976</v>
      </c>
      <c r="AU1114" s="7" t="str">
        <f t="shared" si="378"/>
        <v>hp_13784103;atk_1695728;hit_500000;miss_75;cirt_0;cirtSub_-3500</v>
      </c>
    </row>
    <row r="1115" spans="1:47" x14ac:dyDescent="0.2">
      <c r="A1115" s="9"/>
      <c r="B1115" s="6"/>
      <c r="I1115" s="9"/>
      <c r="J1115" s="10"/>
      <c r="V1115" s="7" t="str">
        <f t="shared" si="374"/>
        <v>水静市外滩14-5</v>
      </c>
      <c r="W1115" s="7">
        <f t="shared" si="365"/>
        <v>2049</v>
      </c>
      <c r="X1115" s="9" t="s">
        <v>1354</v>
      </c>
      <c r="Y1115" s="9">
        <v>5</v>
      </c>
      <c r="Z1115" s="8">
        <f t="shared" si="379"/>
        <v>5955</v>
      </c>
      <c r="AA1115" s="6" t="s">
        <v>3967</v>
      </c>
      <c r="AB1115" s="6">
        <v>5923573</v>
      </c>
      <c r="AC1115" s="6">
        <f t="shared" si="366"/>
        <v>1.6825000000000001</v>
      </c>
      <c r="AD1115" s="6">
        <f t="shared" si="367"/>
        <v>9966411</v>
      </c>
      <c r="AE1115" s="6">
        <f t="shared" si="371"/>
        <v>2961194</v>
      </c>
      <c r="AF1115" s="6">
        <v>870000</v>
      </c>
      <c r="AG1115" s="11">
        <f t="shared" si="369"/>
        <v>13797605</v>
      </c>
      <c r="AH1115">
        <f t="shared" si="368"/>
        <v>2.329270695237486</v>
      </c>
      <c r="AI1115" s="53">
        <v>0.7</v>
      </c>
      <c r="AJ1115" s="7" t="str">
        <f t="shared" si="375"/>
        <v>hp_13797605</v>
      </c>
      <c r="AK1115" s="7" t="s">
        <v>3968</v>
      </c>
      <c r="AL1115" s="7">
        <v>1040960</v>
      </c>
      <c r="AM1115" s="7">
        <f>INT(IF(MOD(Y1115,3)=0,INT(AL1115*0.55),INT(AL1115*0.35)))</f>
        <v>364336</v>
      </c>
      <c r="AN1115" s="54">
        <f t="shared" si="376"/>
        <v>1697274</v>
      </c>
      <c r="AO1115" s="7" t="str">
        <f t="shared" si="377"/>
        <v>atk_1697274</v>
      </c>
      <c r="AP1115" s="7" t="s">
        <v>3973</v>
      </c>
      <c r="AQ1115" s="7" t="s">
        <v>3992</v>
      </c>
      <c r="AR1115" s="7" t="s">
        <v>3975</v>
      </c>
      <c r="AS1115" s="7" t="s">
        <v>3976</v>
      </c>
      <c r="AU1115" s="7" t="str">
        <f t="shared" si="378"/>
        <v>hp_13797605;atk_1697274;hit_500000;miss_75;cirt_0;cirtSub_-3500</v>
      </c>
    </row>
    <row r="1116" spans="1:47" x14ac:dyDescent="0.2">
      <c r="A1116" s="9"/>
      <c r="B1116" s="6"/>
      <c r="I1116" s="9"/>
      <c r="J1116" s="10"/>
      <c r="V1116" s="7" t="str">
        <f t="shared" si="374"/>
        <v>水静市外滩14-6</v>
      </c>
      <c r="W1116" s="7">
        <f t="shared" si="365"/>
        <v>2051</v>
      </c>
      <c r="X1116" s="9" t="s">
        <v>1354</v>
      </c>
      <c r="Y1116" s="9">
        <v>6</v>
      </c>
      <c r="Z1116" s="8">
        <f t="shared" si="379"/>
        <v>5961</v>
      </c>
      <c r="AA1116" s="6" t="s">
        <v>3967</v>
      </c>
      <c r="AB1116" s="6">
        <v>5931598</v>
      </c>
      <c r="AC1116" s="6">
        <f t="shared" si="366"/>
        <v>1.6850000000000001</v>
      </c>
      <c r="AD1116" s="6">
        <f t="shared" si="367"/>
        <v>9994742</v>
      </c>
      <c r="AE1116" s="6">
        <f t="shared" si="371"/>
        <v>2961194</v>
      </c>
      <c r="AF1116" s="6">
        <v>870000</v>
      </c>
      <c r="AG1116" s="11">
        <f t="shared" si="369"/>
        <v>13825936</v>
      </c>
      <c r="AH1116">
        <f t="shared" si="368"/>
        <v>2.3308956540884935</v>
      </c>
      <c r="AI1116" s="53">
        <v>0.7</v>
      </c>
      <c r="AJ1116" s="7" t="str">
        <f t="shared" si="375"/>
        <v>hp_13825936</v>
      </c>
      <c r="AK1116" s="7" t="s">
        <v>3968</v>
      </c>
      <c r="AL1116" s="7">
        <v>1042300</v>
      </c>
      <c r="AM1116" s="7">
        <f>INT(IF(MOD(Y1116,3)=0,INT(AL1116*0.55),INT(AL1116*0.35)))</f>
        <v>573265</v>
      </c>
      <c r="AN1116" s="54">
        <f t="shared" si="376"/>
        <v>1700644</v>
      </c>
      <c r="AO1116" s="7" t="str">
        <f t="shared" si="377"/>
        <v>atk_1700644</v>
      </c>
      <c r="AP1116" s="7" t="s">
        <v>3973</v>
      </c>
      <c r="AQ1116" s="7" t="s">
        <v>3992</v>
      </c>
      <c r="AR1116" s="7" t="s">
        <v>3975</v>
      </c>
      <c r="AS1116" s="7" t="s">
        <v>3976</v>
      </c>
      <c r="AU1116" s="7" t="str">
        <f t="shared" si="378"/>
        <v>hp_13825936;atk_1700644;hit_500000;miss_75;cirt_0;cirtSub_-3500</v>
      </c>
    </row>
    <row r="1117" spans="1:47" x14ac:dyDescent="0.2">
      <c r="A1117" s="9"/>
      <c r="B1117" s="6"/>
      <c r="I1117" s="9"/>
      <c r="J1117" s="10"/>
      <c r="V1117" s="7" t="str">
        <f t="shared" si="374"/>
        <v>水静市外滩14-7</v>
      </c>
      <c r="W1117" s="7">
        <f t="shared" ref="W1117:W1180" si="383">W1116+2</f>
        <v>2053</v>
      </c>
      <c r="X1117" s="9" t="s">
        <v>1354</v>
      </c>
      <c r="Y1117" s="9">
        <v>7</v>
      </c>
      <c r="Z1117" s="8">
        <f t="shared" si="379"/>
        <v>5968</v>
      </c>
      <c r="AA1117" s="6" t="s">
        <v>3967</v>
      </c>
      <c r="AB1117" s="6">
        <v>5939625</v>
      </c>
      <c r="AC1117" s="6">
        <f t="shared" si="366"/>
        <v>1.6850000000000001</v>
      </c>
      <c r="AD1117" s="6">
        <f t="shared" si="367"/>
        <v>10008268</v>
      </c>
      <c r="AE1117" s="6">
        <f t="shared" si="371"/>
        <v>2961194</v>
      </c>
      <c r="AF1117" s="6">
        <v>870000</v>
      </c>
      <c r="AG1117" s="11">
        <f t="shared" si="369"/>
        <v>13839462</v>
      </c>
      <c r="AH1117">
        <f t="shared" si="368"/>
        <v>2.3300228549782185</v>
      </c>
      <c r="AI1117" s="53">
        <v>0.7</v>
      </c>
      <c r="AJ1117" s="7" t="str">
        <f t="shared" si="375"/>
        <v>hp_13839462</v>
      </c>
      <c r="AK1117" s="7" t="s">
        <v>3968</v>
      </c>
      <c r="AL1117" s="7">
        <v>1043640</v>
      </c>
      <c r="AM1117" s="7">
        <f>INT(IF(MOD(Y1117,3)=0,INT(AL1117*0.55),INT(AL1117*0.35)))</f>
        <v>365274</v>
      </c>
      <c r="AN1117" s="54">
        <f t="shared" si="376"/>
        <v>1702193</v>
      </c>
      <c r="AO1117" s="7" t="str">
        <f t="shared" si="377"/>
        <v>atk_1702193</v>
      </c>
      <c r="AP1117" s="7" t="s">
        <v>3973</v>
      </c>
      <c r="AQ1117" s="7" t="s">
        <v>3992</v>
      </c>
      <c r="AR1117" s="7" t="s">
        <v>3975</v>
      </c>
      <c r="AS1117" s="7" t="s">
        <v>3976</v>
      </c>
      <c r="AU1117" s="7" t="str">
        <f t="shared" si="378"/>
        <v>hp_13839462;atk_1702193;hit_500000;miss_75;cirt_0;cirtSub_-3500</v>
      </c>
    </row>
    <row r="1118" spans="1:47" x14ac:dyDescent="0.2">
      <c r="A1118" s="9"/>
      <c r="B1118" s="6"/>
      <c r="I1118" s="9"/>
      <c r="J1118" s="10"/>
      <c r="V1118" s="7" t="str">
        <f t="shared" si="374"/>
        <v>水静市外滩14-8</v>
      </c>
      <c r="W1118" s="7">
        <f t="shared" si="383"/>
        <v>2055</v>
      </c>
      <c r="X1118" s="9" t="s">
        <v>1354</v>
      </c>
      <c r="Y1118" s="9">
        <v>8</v>
      </c>
      <c r="Z1118" s="8">
        <f t="shared" si="379"/>
        <v>5976</v>
      </c>
      <c r="AA1118" s="6" t="s">
        <v>3967</v>
      </c>
      <c r="AB1118" s="6">
        <v>5947652</v>
      </c>
      <c r="AC1118" s="6">
        <f t="shared" si="366"/>
        <v>1.6850000000000001</v>
      </c>
      <c r="AD1118" s="6">
        <f t="shared" si="367"/>
        <v>10021793</v>
      </c>
      <c r="AE1118" s="6">
        <f t="shared" si="371"/>
        <v>2961194</v>
      </c>
      <c r="AF1118" s="6">
        <v>870000</v>
      </c>
      <c r="AG1118" s="11">
        <f t="shared" si="369"/>
        <v>13852987</v>
      </c>
      <c r="AH1118">
        <f t="shared" si="368"/>
        <v>2.3291522436080658</v>
      </c>
      <c r="AI1118" s="53">
        <v>0.7</v>
      </c>
      <c r="AJ1118" s="7" t="str">
        <f t="shared" si="375"/>
        <v>hp_13852987</v>
      </c>
      <c r="AK1118" s="7" t="s">
        <v>3968</v>
      </c>
      <c r="AL1118" s="7">
        <v>1044980</v>
      </c>
      <c r="AM1118" s="7">
        <f>INT(IF(MOD(Y1118,3)=0,INT(AL1118*0.55),INT(AL1118*0.35)))</f>
        <v>365743</v>
      </c>
      <c r="AN1118" s="54">
        <f t="shared" si="376"/>
        <v>1703742</v>
      </c>
      <c r="AO1118" s="7" t="str">
        <f t="shared" si="377"/>
        <v>atk_1703742</v>
      </c>
      <c r="AP1118" s="7" t="s">
        <v>3973</v>
      </c>
      <c r="AQ1118" s="7" t="s">
        <v>3992</v>
      </c>
      <c r="AR1118" s="7" t="s">
        <v>3975</v>
      </c>
      <c r="AS1118" s="7" t="s">
        <v>3976</v>
      </c>
      <c r="AU1118" s="7" t="str">
        <f t="shared" si="378"/>
        <v>hp_13852987;atk_1703742;hit_500000;miss_75;cirt_0;cirtSub_-3500</v>
      </c>
    </row>
    <row r="1119" spans="1:47" x14ac:dyDescent="0.2">
      <c r="A1119" s="9"/>
      <c r="B1119" s="6"/>
      <c r="I1119" s="9"/>
      <c r="J1119" s="10"/>
      <c r="V1119" s="7" t="str">
        <f t="shared" si="374"/>
        <v>水静市外滩14-9</v>
      </c>
      <c r="W1119" s="7">
        <f t="shared" si="383"/>
        <v>2057</v>
      </c>
      <c r="X1119" s="9" t="s">
        <v>1354</v>
      </c>
      <c r="Y1119" s="9">
        <v>9</v>
      </c>
      <c r="Z1119" s="8">
        <f t="shared" si="379"/>
        <v>5985</v>
      </c>
      <c r="AA1119" s="6" t="s">
        <v>3967</v>
      </c>
      <c r="AB1119" s="6">
        <v>5955681</v>
      </c>
      <c r="AC1119" s="6">
        <f t="shared" ref="AC1119:AC1182" si="384">0.6+INT((Z1119-1)/55)*0.01+INT(Y1119/3)*0.0025</f>
        <v>1.6875000000000002</v>
      </c>
      <c r="AD1119" s="6">
        <f t="shared" ref="AD1119:AD1182" si="385">INT(AB1119*AC1119)</f>
        <v>10050211</v>
      </c>
      <c r="AE1119" s="6">
        <f t="shared" si="371"/>
        <v>2961194</v>
      </c>
      <c r="AF1119" s="6">
        <v>870000</v>
      </c>
      <c r="AG1119" s="11">
        <f t="shared" si="369"/>
        <v>13881405</v>
      </c>
      <c r="AH1119">
        <f t="shared" si="368"/>
        <v>2.3307838347957186</v>
      </c>
      <c r="AI1119" s="53">
        <v>0.7</v>
      </c>
      <c r="AJ1119" s="7" t="str">
        <f t="shared" si="375"/>
        <v>hp_13881405</v>
      </c>
      <c r="AK1119" s="7" t="s">
        <v>3968</v>
      </c>
      <c r="AL1119" s="7">
        <v>1046320</v>
      </c>
      <c r="AM1119" s="7">
        <f>INT(IF(MOD(Y1119,3)=0,INT(AL1119*0.55),INT(AL1119*0.35)))</f>
        <v>575476</v>
      </c>
      <c r="AN1119" s="54">
        <f t="shared" si="376"/>
        <v>1707122</v>
      </c>
      <c r="AO1119" s="7" t="str">
        <f t="shared" si="377"/>
        <v>atk_1707122</v>
      </c>
      <c r="AP1119" s="7" t="s">
        <v>3973</v>
      </c>
      <c r="AQ1119" s="7" t="s">
        <v>3992</v>
      </c>
      <c r="AR1119" s="7" t="s">
        <v>3975</v>
      </c>
      <c r="AS1119" s="7" t="s">
        <v>3976</v>
      </c>
      <c r="AU1119" s="7" t="str">
        <f t="shared" si="378"/>
        <v>hp_13881405;atk_1707122;hit_500000;miss_75;cirt_0;cirtSub_-3500</v>
      </c>
    </row>
    <row r="1120" spans="1:47" s="12" customFormat="1" x14ac:dyDescent="0.2">
      <c r="A1120" s="9"/>
      <c r="B1120" s="6"/>
      <c r="C1120" s="7"/>
      <c r="D1120" s="7"/>
      <c r="E1120" s="7"/>
      <c r="F1120" s="7"/>
      <c r="G1120" s="7"/>
      <c r="H1120" s="7"/>
      <c r="I1120" s="9"/>
      <c r="J1120" s="10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V1120" s="12" t="str">
        <f t="shared" si="374"/>
        <v>水静市外滩14-10</v>
      </c>
      <c r="W1120" s="12">
        <f t="shared" si="383"/>
        <v>2059</v>
      </c>
      <c r="X1120" s="5" t="s">
        <v>1354</v>
      </c>
      <c r="Y1120" s="5">
        <v>10</v>
      </c>
      <c r="Z1120" s="5">
        <f t="shared" si="379"/>
        <v>5995</v>
      </c>
      <c r="AA1120" s="11" t="s">
        <v>3967</v>
      </c>
      <c r="AB1120" s="11">
        <v>5963711</v>
      </c>
      <c r="AC1120" s="11">
        <f t="shared" si="384"/>
        <v>1.6875000000000002</v>
      </c>
      <c r="AD1120" s="11">
        <f t="shared" si="385"/>
        <v>10063762</v>
      </c>
      <c r="AE1120" s="6">
        <f t="shared" si="371"/>
        <v>2961194</v>
      </c>
      <c r="AF1120" s="11">
        <v>870000</v>
      </c>
      <c r="AG1120" s="11">
        <f t="shared" si="369"/>
        <v>13894956</v>
      </c>
      <c r="AH1120">
        <f t="shared" ref="AH1120:AH1183" si="386">AG1120/AB1120</f>
        <v>2.3299177307552292</v>
      </c>
      <c r="AI1120" s="53">
        <v>0.7</v>
      </c>
      <c r="AJ1120" s="7" t="str">
        <f t="shared" si="375"/>
        <v>hp_13894956</v>
      </c>
      <c r="AK1120" s="12" t="s">
        <v>3968</v>
      </c>
      <c r="AL1120" s="12">
        <v>1047660</v>
      </c>
      <c r="AM1120" s="7">
        <f>INT(IF(MOD(Y1120,3)=0,INT(AL1120*0.55),INT(AL1120*0.35)))</f>
        <v>366681</v>
      </c>
      <c r="AN1120" s="54">
        <f t="shared" si="376"/>
        <v>1708673</v>
      </c>
      <c r="AO1120" s="7" t="str">
        <f t="shared" si="377"/>
        <v>atk_1708673</v>
      </c>
      <c r="AP1120" s="12" t="s">
        <v>3973</v>
      </c>
      <c r="AQ1120" s="12" t="s">
        <v>3992</v>
      </c>
      <c r="AR1120" s="12" t="s">
        <v>3975</v>
      </c>
      <c r="AS1120" s="12" t="s">
        <v>3976</v>
      </c>
      <c r="AU1120" s="12" t="str">
        <f t="shared" si="378"/>
        <v>hp_13894956;atk_1708673;hit_500000;miss_75;cirt_0;cirtSub_-3500</v>
      </c>
    </row>
    <row r="1121" spans="1:47" x14ac:dyDescent="0.2">
      <c r="A1121" s="9"/>
      <c r="B1121" s="6"/>
      <c r="I1121" s="9"/>
      <c r="J1121" s="10"/>
      <c r="V1121" s="7" t="str">
        <f t="shared" si="374"/>
        <v>水静市外滩15-1</v>
      </c>
      <c r="W1121" s="7">
        <f t="shared" si="383"/>
        <v>2061</v>
      </c>
      <c r="X1121" s="9" t="s">
        <v>1355</v>
      </c>
      <c r="Y1121" s="9">
        <v>1</v>
      </c>
      <c r="Z1121" s="8">
        <f t="shared" si="379"/>
        <v>5996</v>
      </c>
      <c r="AA1121" s="6" t="s">
        <v>3967</v>
      </c>
      <c r="AB1121" s="6">
        <v>5971741</v>
      </c>
      <c r="AC1121" s="6">
        <f t="shared" si="384"/>
        <v>1.69</v>
      </c>
      <c r="AD1121" s="6">
        <f t="shared" si="385"/>
        <v>10092242</v>
      </c>
      <c r="AE1121" s="6">
        <f t="shared" ref="AE1121" si="387">IF(MOD(Y1121,1)=0,INT(AD1120*0.3),0)</f>
        <v>3019128</v>
      </c>
      <c r="AF1121" s="6">
        <v>870000</v>
      </c>
      <c r="AG1121" s="11">
        <f t="shared" ref="AG1121:AG1184" si="388">INT(AD1121*1)+AF1121+AE1121</f>
        <v>13981370</v>
      </c>
      <c r="AH1121">
        <f t="shared" si="386"/>
        <v>2.3412552553769497</v>
      </c>
      <c r="AI1121" s="53">
        <v>0.7</v>
      </c>
      <c r="AJ1121" s="7" t="str">
        <f t="shared" si="375"/>
        <v>hp_13981370</v>
      </c>
      <c r="AK1121" s="7" t="s">
        <v>3968</v>
      </c>
      <c r="AL1121" s="7">
        <v>1049000</v>
      </c>
      <c r="AM1121" s="7">
        <f>INT(IF(MOD(Y1121,3)=0,INT(AL1121*0.55),INT(AL1121*0.35)))</f>
        <v>367150</v>
      </c>
      <c r="AN1121" s="54">
        <f t="shared" si="376"/>
        <v>1719183</v>
      </c>
      <c r="AO1121" s="7" t="str">
        <f t="shared" si="377"/>
        <v>atk_1719183</v>
      </c>
      <c r="AP1121" s="7" t="s">
        <v>3973</v>
      </c>
      <c r="AQ1121" s="7" t="s">
        <v>3992</v>
      </c>
      <c r="AR1121" s="7" t="s">
        <v>3975</v>
      </c>
      <c r="AS1121" s="7" t="s">
        <v>3976</v>
      </c>
      <c r="AU1121" s="7" t="str">
        <f t="shared" si="378"/>
        <v>hp_13981370;atk_1719183;hit_500000;miss_75;cirt_0;cirtSub_-3500</v>
      </c>
    </row>
    <row r="1122" spans="1:47" x14ac:dyDescent="0.2">
      <c r="A1122" s="9"/>
      <c r="B1122" s="6"/>
      <c r="I1122" s="9"/>
      <c r="J1122" s="10"/>
      <c r="V1122" s="7" t="str">
        <f t="shared" si="374"/>
        <v>水静市外滩15-2</v>
      </c>
      <c r="W1122" s="7">
        <f t="shared" si="383"/>
        <v>2063</v>
      </c>
      <c r="X1122" s="9" t="s">
        <v>1355</v>
      </c>
      <c r="Y1122" s="9">
        <v>2</v>
      </c>
      <c r="Z1122" s="8">
        <f t="shared" si="379"/>
        <v>5998</v>
      </c>
      <c r="AA1122" s="6" t="s">
        <v>3967</v>
      </c>
      <c r="AB1122" s="6">
        <v>5980911</v>
      </c>
      <c r="AC1122" s="6">
        <f t="shared" si="384"/>
        <v>1.69</v>
      </c>
      <c r="AD1122" s="6">
        <f t="shared" si="385"/>
        <v>10107739</v>
      </c>
      <c r="AE1122" s="6">
        <f t="shared" si="371"/>
        <v>3019128</v>
      </c>
      <c r="AF1122" s="6">
        <v>870000</v>
      </c>
      <c r="AG1122" s="11">
        <f t="shared" si="388"/>
        <v>13996867</v>
      </c>
      <c r="AH1122">
        <f t="shared" si="386"/>
        <v>2.3402566933365168</v>
      </c>
      <c r="AI1122" s="53">
        <v>0.7</v>
      </c>
      <c r="AJ1122" s="7" t="str">
        <f t="shared" si="375"/>
        <v>hp_13996867</v>
      </c>
      <c r="AK1122" s="7" t="s">
        <v>3968</v>
      </c>
      <c r="AL1122" s="7">
        <v>1050540</v>
      </c>
      <c r="AM1122" s="7">
        <f>INT(IF(MOD(Y1122,3)=0,INT(AL1122*0.55),INT(AL1122*0.35)))</f>
        <v>367689</v>
      </c>
      <c r="AN1122" s="54">
        <f t="shared" si="376"/>
        <v>1720973</v>
      </c>
      <c r="AO1122" s="7" t="str">
        <f t="shared" si="377"/>
        <v>atk_1720973</v>
      </c>
      <c r="AP1122" s="7" t="s">
        <v>3973</v>
      </c>
      <c r="AQ1122" s="7" t="s">
        <v>3992</v>
      </c>
      <c r="AR1122" s="7" t="s">
        <v>3975</v>
      </c>
      <c r="AS1122" s="7" t="s">
        <v>3976</v>
      </c>
      <c r="AU1122" s="7" t="str">
        <f t="shared" si="378"/>
        <v>hp_13996867;atk_1720973;hit_500000;miss_75;cirt_0;cirtSub_-3500</v>
      </c>
    </row>
    <row r="1123" spans="1:47" x14ac:dyDescent="0.2">
      <c r="A1123" s="9"/>
      <c r="B1123" s="6"/>
      <c r="I1123" s="9"/>
      <c r="J1123" s="10"/>
      <c r="V1123" s="7" t="str">
        <f t="shared" si="374"/>
        <v>水静市外滩15-3</v>
      </c>
      <c r="W1123" s="7">
        <f t="shared" si="383"/>
        <v>2065</v>
      </c>
      <c r="X1123" s="9" t="s">
        <v>1355</v>
      </c>
      <c r="Y1123" s="9">
        <v>3</v>
      </c>
      <c r="Z1123" s="8">
        <f t="shared" si="379"/>
        <v>6001</v>
      </c>
      <c r="AA1123" s="6" t="s">
        <v>3967</v>
      </c>
      <c r="AB1123" s="6">
        <v>5990083</v>
      </c>
      <c r="AC1123" s="6">
        <f t="shared" si="384"/>
        <v>1.6924999999999999</v>
      </c>
      <c r="AD1123" s="6">
        <f t="shared" si="385"/>
        <v>10138215</v>
      </c>
      <c r="AE1123" s="6">
        <f t="shared" si="371"/>
        <v>3019128</v>
      </c>
      <c r="AF1123" s="6">
        <v>870000</v>
      </c>
      <c r="AG1123" s="11">
        <f t="shared" si="388"/>
        <v>14027343</v>
      </c>
      <c r="AH1123">
        <f t="shared" si="386"/>
        <v>2.3417610407067815</v>
      </c>
      <c r="AI1123" s="53">
        <v>0.7</v>
      </c>
      <c r="AJ1123" s="7" t="str">
        <f t="shared" si="375"/>
        <v>hp_14027343</v>
      </c>
      <c r="AK1123" s="7" t="s">
        <v>3968</v>
      </c>
      <c r="AL1123" s="7">
        <v>1052080</v>
      </c>
      <c r="AM1123" s="7">
        <f>INT(IF(MOD(Y1123,3)=0,INT(AL1123*0.55),INT(AL1123*0.35)))</f>
        <v>578644</v>
      </c>
      <c r="AN1123" s="54">
        <f t="shared" si="376"/>
        <v>1724603</v>
      </c>
      <c r="AO1123" s="7" t="str">
        <f t="shared" si="377"/>
        <v>atk_1724603</v>
      </c>
      <c r="AP1123" s="7" t="s">
        <v>3973</v>
      </c>
      <c r="AQ1123" s="7" t="s">
        <v>3992</v>
      </c>
      <c r="AR1123" s="7" t="s">
        <v>3975</v>
      </c>
      <c r="AS1123" s="7" t="s">
        <v>3976</v>
      </c>
      <c r="AU1123" s="7" t="str">
        <f t="shared" si="378"/>
        <v>hp_14027343;atk_1724603;hit_500000;miss_75;cirt_0;cirtSub_-3500</v>
      </c>
    </row>
    <row r="1124" spans="1:47" x14ac:dyDescent="0.2">
      <c r="A1124" s="9"/>
      <c r="B1124" s="6"/>
      <c r="I1124" s="9"/>
      <c r="J1124" s="10"/>
      <c r="V1124" s="7" t="str">
        <f t="shared" si="374"/>
        <v>水静市外滩15-4</v>
      </c>
      <c r="W1124" s="7">
        <f t="shared" si="383"/>
        <v>2067</v>
      </c>
      <c r="X1124" s="9" t="s">
        <v>1355</v>
      </c>
      <c r="Y1124" s="9">
        <v>4</v>
      </c>
      <c r="Z1124" s="8">
        <f t="shared" si="379"/>
        <v>6005</v>
      </c>
      <c r="AA1124" s="6" t="s">
        <v>3967</v>
      </c>
      <c r="AB1124" s="6">
        <v>6000000</v>
      </c>
      <c r="AC1124" s="6">
        <f t="shared" si="384"/>
        <v>1.6924999999999999</v>
      </c>
      <c r="AD1124" s="6">
        <f t="shared" si="385"/>
        <v>10155000</v>
      </c>
      <c r="AE1124" s="6">
        <f t="shared" si="371"/>
        <v>3019128</v>
      </c>
      <c r="AF1124" s="6">
        <v>870000</v>
      </c>
      <c r="AG1124" s="11">
        <f t="shared" si="388"/>
        <v>14044128</v>
      </c>
      <c r="AH1124">
        <f t="shared" si="386"/>
        <v>2.3406880000000001</v>
      </c>
      <c r="AI1124" s="53">
        <v>0.7</v>
      </c>
      <c r="AJ1124" s="7" t="str">
        <f t="shared" si="375"/>
        <v>hp_14044128</v>
      </c>
      <c r="AK1124" s="7" t="s">
        <v>3968</v>
      </c>
      <c r="AL1124" s="7">
        <v>1053620</v>
      </c>
      <c r="AM1124" s="7">
        <f>INT(IF(MOD(Y1124,3)=0,INT(AL1124*0.55),INT(AL1124*0.35)))</f>
        <v>368767</v>
      </c>
      <c r="AN1124" s="54">
        <f t="shared" si="376"/>
        <v>1726336</v>
      </c>
      <c r="AO1124" s="7" t="str">
        <f t="shared" si="377"/>
        <v>atk_1726336</v>
      </c>
      <c r="AP1124" s="7" t="s">
        <v>3973</v>
      </c>
      <c r="AQ1124" s="7" t="s">
        <v>3992</v>
      </c>
      <c r="AR1124" s="7" t="s">
        <v>3975</v>
      </c>
      <c r="AS1124" s="7" t="s">
        <v>3976</v>
      </c>
      <c r="AU1124" s="7" t="str">
        <f t="shared" si="378"/>
        <v>hp_14044128;atk_1726336;hit_500000;miss_75;cirt_0;cirtSub_-3500</v>
      </c>
    </row>
    <row r="1125" spans="1:47" x14ac:dyDescent="0.2">
      <c r="A1125" s="9"/>
      <c r="B1125" s="6"/>
      <c r="I1125" s="9"/>
      <c r="J1125" s="10"/>
      <c r="V1125" s="7" t="str">
        <f t="shared" si="374"/>
        <v>水静市外滩15-5</v>
      </c>
      <c r="W1125" s="7">
        <f t="shared" si="383"/>
        <v>2069</v>
      </c>
      <c r="X1125" s="9" t="s">
        <v>1355</v>
      </c>
      <c r="Y1125" s="9">
        <v>5</v>
      </c>
      <c r="Z1125" s="8">
        <f t="shared" si="379"/>
        <v>6010</v>
      </c>
      <c r="AA1125" s="6" t="s">
        <v>3967</v>
      </c>
      <c r="AB1125" s="6">
        <v>6009175</v>
      </c>
      <c r="AC1125" s="6">
        <f t="shared" si="384"/>
        <v>1.6924999999999999</v>
      </c>
      <c r="AD1125" s="6">
        <f t="shared" si="385"/>
        <v>10170528</v>
      </c>
      <c r="AE1125" s="6">
        <f t="shared" si="371"/>
        <v>3019128</v>
      </c>
      <c r="AF1125" s="6">
        <v>870000</v>
      </c>
      <c r="AG1125" s="11">
        <f t="shared" si="388"/>
        <v>14059656</v>
      </c>
      <c r="AH1125">
        <f t="shared" si="386"/>
        <v>2.3396982114849374</v>
      </c>
      <c r="AI1125" s="53">
        <v>0.7</v>
      </c>
      <c r="AJ1125" s="7" t="str">
        <f t="shared" si="375"/>
        <v>hp_14059656</v>
      </c>
      <c r="AK1125" s="7" t="s">
        <v>3968</v>
      </c>
      <c r="AL1125" s="7">
        <v>1055160</v>
      </c>
      <c r="AM1125" s="7">
        <f>INT(IF(MOD(Y1125,3)=0,INT(AL1125*0.55),INT(AL1125*0.35)))</f>
        <v>369306</v>
      </c>
      <c r="AN1125" s="54">
        <f t="shared" si="376"/>
        <v>1728129</v>
      </c>
      <c r="AO1125" s="7" t="str">
        <f t="shared" si="377"/>
        <v>atk_1728129</v>
      </c>
      <c r="AP1125" s="7" t="s">
        <v>3973</v>
      </c>
      <c r="AQ1125" s="7" t="s">
        <v>3992</v>
      </c>
      <c r="AR1125" s="7" t="s">
        <v>3975</v>
      </c>
      <c r="AS1125" s="7" t="s">
        <v>3976</v>
      </c>
      <c r="AU1125" s="7" t="str">
        <f t="shared" si="378"/>
        <v>hp_14059656;atk_1728129;hit_500000;miss_75;cirt_0;cirtSub_-3500</v>
      </c>
    </row>
    <row r="1126" spans="1:47" x14ac:dyDescent="0.2">
      <c r="A1126" s="9"/>
      <c r="B1126" s="6"/>
      <c r="I1126" s="9"/>
      <c r="J1126" s="10"/>
      <c r="V1126" s="7" t="str">
        <f t="shared" si="374"/>
        <v>水静市外滩15-6</v>
      </c>
      <c r="W1126" s="7">
        <f t="shared" si="383"/>
        <v>2071</v>
      </c>
      <c r="X1126" s="9" t="s">
        <v>1355</v>
      </c>
      <c r="Y1126" s="9">
        <v>6</v>
      </c>
      <c r="Z1126" s="8">
        <f t="shared" si="379"/>
        <v>6016</v>
      </c>
      <c r="AA1126" s="6" t="s">
        <v>3967</v>
      </c>
      <c r="AB1126" s="6">
        <v>6018351</v>
      </c>
      <c r="AC1126" s="6">
        <f t="shared" si="384"/>
        <v>1.6949999999999998</v>
      </c>
      <c r="AD1126" s="6">
        <f t="shared" si="385"/>
        <v>10201104</v>
      </c>
      <c r="AE1126" s="6">
        <f t="shared" si="371"/>
        <v>3019128</v>
      </c>
      <c r="AF1126" s="6">
        <v>870000</v>
      </c>
      <c r="AG1126" s="11">
        <f t="shared" si="388"/>
        <v>14090232</v>
      </c>
      <c r="AH1126">
        <f t="shared" si="386"/>
        <v>2.3412114049180581</v>
      </c>
      <c r="AI1126" s="53">
        <v>0.7</v>
      </c>
      <c r="AJ1126" s="7" t="str">
        <f t="shared" si="375"/>
        <v>hp_14090232</v>
      </c>
      <c r="AK1126" s="7" t="s">
        <v>3968</v>
      </c>
      <c r="AL1126" s="7">
        <v>1056700</v>
      </c>
      <c r="AM1126" s="7">
        <f>INT(IF(MOD(Y1126,3)=0,INT(AL1126*0.55),INT(AL1126*0.35)))</f>
        <v>581185</v>
      </c>
      <c r="AN1126" s="54">
        <f t="shared" si="376"/>
        <v>1731770</v>
      </c>
      <c r="AO1126" s="7" t="str">
        <f t="shared" si="377"/>
        <v>atk_1731770</v>
      </c>
      <c r="AP1126" s="7" t="s">
        <v>3973</v>
      </c>
      <c r="AQ1126" s="7" t="s">
        <v>3992</v>
      </c>
      <c r="AR1126" s="7" t="s">
        <v>3975</v>
      </c>
      <c r="AS1126" s="7" t="s">
        <v>3976</v>
      </c>
      <c r="AU1126" s="7" t="str">
        <f t="shared" si="378"/>
        <v>hp_14090232;atk_1731770;hit_500000;miss_75;cirt_0;cirtSub_-3500</v>
      </c>
    </row>
    <row r="1127" spans="1:47" x14ac:dyDescent="0.2">
      <c r="A1127" s="9"/>
      <c r="B1127" s="6"/>
      <c r="I1127" s="9"/>
      <c r="J1127" s="10"/>
      <c r="V1127" s="7" t="str">
        <f t="shared" si="374"/>
        <v>水静市外滩15-7</v>
      </c>
      <c r="W1127" s="7">
        <f t="shared" si="383"/>
        <v>2073</v>
      </c>
      <c r="X1127" s="9" t="s">
        <v>1355</v>
      </c>
      <c r="Y1127" s="9">
        <v>7</v>
      </c>
      <c r="Z1127" s="8">
        <f t="shared" si="379"/>
        <v>6023</v>
      </c>
      <c r="AA1127" s="6" t="s">
        <v>3967</v>
      </c>
      <c r="AB1127" s="6">
        <v>6027528</v>
      </c>
      <c r="AC1127" s="6">
        <f t="shared" si="384"/>
        <v>1.6949999999999998</v>
      </c>
      <c r="AD1127" s="6">
        <f t="shared" si="385"/>
        <v>10216659</v>
      </c>
      <c r="AE1127" s="6">
        <f t="shared" si="371"/>
        <v>3019128</v>
      </c>
      <c r="AF1127" s="6">
        <v>870000</v>
      </c>
      <c r="AG1127" s="11">
        <f t="shared" si="388"/>
        <v>14105787</v>
      </c>
      <c r="AH1127">
        <f t="shared" si="386"/>
        <v>2.3402275360645359</v>
      </c>
      <c r="AI1127" s="53">
        <v>0.7</v>
      </c>
      <c r="AJ1127" s="7" t="str">
        <f t="shared" si="375"/>
        <v>hp_14105787</v>
      </c>
      <c r="AK1127" s="7" t="s">
        <v>3968</v>
      </c>
      <c r="AL1127" s="7">
        <v>1058240</v>
      </c>
      <c r="AM1127" s="7">
        <f>INT(IF(MOD(Y1127,3)=0,INT(AL1127*0.55),INT(AL1127*0.35)))</f>
        <v>370384</v>
      </c>
      <c r="AN1127" s="54">
        <f t="shared" si="376"/>
        <v>1733565</v>
      </c>
      <c r="AO1127" s="7" t="str">
        <f t="shared" si="377"/>
        <v>atk_1733565</v>
      </c>
      <c r="AP1127" s="7" t="s">
        <v>3973</v>
      </c>
      <c r="AQ1127" s="7" t="s">
        <v>3992</v>
      </c>
      <c r="AR1127" s="7" t="s">
        <v>3975</v>
      </c>
      <c r="AS1127" s="7" t="s">
        <v>3976</v>
      </c>
      <c r="AU1127" s="7" t="str">
        <f t="shared" si="378"/>
        <v>hp_14105787;atk_1733565;hit_500000;miss_75;cirt_0;cirtSub_-3500</v>
      </c>
    </row>
    <row r="1128" spans="1:47" x14ac:dyDescent="0.2">
      <c r="A1128" s="9"/>
      <c r="B1128" s="6"/>
      <c r="I1128" s="9"/>
      <c r="J1128" s="10"/>
      <c r="V1128" s="7" t="str">
        <f t="shared" si="374"/>
        <v>水静市外滩15-8</v>
      </c>
      <c r="W1128" s="7">
        <f t="shared" si="383"/>
        <v>2075</v>
      </c>
      <c r="X1128" s="9" t="s">
        <v>1355</v>
      </c>
      <c r="Y1128" s="9">
        <v>8</v>
      </c>
      <c r="Z1128" s="8">
        <f t="shared" si="379"/>
        <v>6031</v>
      </c>
      <c r="AA1128" s="6" t="s">
        <v>3967</v>
      </c>
      <c r="AB1128" s="6">
        <v>6036707</v>
      </c>
      <c r="AC1128" s="6">
        <f t="shared" si="384"/>
        <v>1.6949999999999998</v>
      </c>
      <c r="AD1128" s="6">
        <f t="shared" si="385"/>
        <v>10232218</v>
      </c>
      <c r="AE1128" s="6">
        <f t="shared" si="371"/>
        <v>3019128</v>
      </c>
      <c r="AF1128" s="6">
        <v>870000</v>
      </c>
      <c r="AG1128" s="11">
        <f t="shared" si="388"/>
        <v>14121346</v>
      </c>
      <c r="AH1128">
        <f t="shared" si="386"/>
        <v>2.339246546171613</v>
      </c>
      <c r="AI1128" s="53">
        <v>0.7</v>
      </c>
      <c r="AJ1128" s="7" t="str">
        <f t="shared" si="375"/>
        <v>hp_14121346</v>
      </c>
      <c r="AK1128" s="7" t="s">
        <v>3968</v>
      </c>
      <c r="AL1128" s="7">
        <v>1059780</v>
      </c>
      <c r="AM1128" s="7">
        <f>INT(IF(MOD(Y1128,3)=0,INT(AL1128*0.55),INT(AL1128*0.35)))</f>
        <v>370923</v>
      </c>
      <c r="AN1128" s="54">
        <f t="shared" si="376"/>
        <v>1735360</v>
      </c>
      <c r="AO1128" s="7" t="str">
        <f t="shared" si="377"/>
        <v>atk_1735360</v>
      </c>
      <c r="AP1128" s="7" t="s">
        <v>3973</v>
      </c>
      <c r="AQ1128" s="7" t="s">
        <v>3992</v>
      </c>
      <c r="AR1128" s="7" t="s">
        <v>3975</v>
      </c>
      <c r="AS1128" s="7" t="s">
        <v>3976</v>
      </c>
      <c r="AU1128" s="7" t="str">
        <f t="shared" si="378"/>
        <v>hp_14121346;atk_1735360;hit_500000;miss_75;cirt_0;cirtSub_-3500</v>
      </c>
    </row>
    <row r="1129" spans="1:47" x14ac:dyDescent="0.2">
      <c r="A1129" s="9"/>
      <c r="B1129" s="6"/>
      <c r="I1129" s="9"/>
      <c r="J1129" s="10"/>
      <c r="V1129" s="7" t="str">
        <f t="shared" si="374"/>
        <v>水静市外滩15-9</v>
      </c>
      <c r="W1129" s="7">
        <f t="shared" si="383"/>
        <v>2077</v>
      </c>
      <c r="X1129" s="9" t="s">
        <v>1355</v>
      </c>
      <c r="Y1129" s="9">
        <v>9</v>
      </c>
      <c r="Z1129" s="8">
        <f t="shared" si="379"/>
        <v>6040</v>
      </c>
      <c r="AA1129" s="6" t="s">
        <v>3967</v>
      </c>
      <c r="AB1129" s="6">
        <v>6045887</v>
      </c>
      <c r="AC1129" s="6">
        <f t="shared" si="384"/>
        <v>1.6975</v>
      </c>
      <c r="AD1129" s="6">
        <f t="shared" si="385"/>
        <v>10262893</v>
      </c>
      <c r="AE1129" s="6">
        <f t="shared" si="371"/>
        <v>3019128</v>
      </c>
      <c r="AF1129" s="6">
        <v>870000</v>
      </c>
      <c r="AG1129" s="11">
        <f t="shared" si="388"/>
        <v>14152021</v>
      </c>
      <c r="AH1129">
        <f t="shared" si="386"/>
        <v>2.3407683603745819</v>
      </c>
      <c r="AI1129" s="53">
        <v>0.7</v>
      </c>
      <c r="AJ1129" s="7" t="str">
        <f t="shared" si="375"/>
        <v>hp_14152021</v>
      </c>
      <c r="AK1129" s="7" t="s">
        <v>3968</v>
      </c>
      <c r="AL1129" s="7">
        <v>1061320</v>
      </c>
      <c r="AM1129" s="7">
        <f>INT(IF(MOD(Y1129,3)=0,INT(AL1129*0.55),INT(AL1129*0.35)))</f>
        <v>583726</v>
      </c>
      <c r="AN1129" s="54">
        <f t="shared" si="376"/>
        <v>1739012</v>
      </c>
      <c r="AO1129" s="7" t="str">
        <f t="shared" si="377"/>
        <v>atk_1739012</v>
      </c>
      <c r="AP1129" s="7" t="s">
        <v>3973</v>
      </c>
      <c r="AQ1129" s="7" t="s">
        <v>3992</v>
      </c>
      <c r="AR1129" s="7" t="s">
        <v>3975</v>
      </c>
      <c r="AS1129" s="7" t="s">
        <v>3976</v>
      </c>
      <c r="AU1129" s="7" t="str">
        <f t="shared" si="378"/>
        <v>hp_14152021;atk_1739012;hit_500000;miss_75;cirt_0;cirtSub_-3500</v>
      </c>
    </row>
    <row r="1130" spans="1:47" s="12" customFormat="1" x14ac:dyDescent="0.2">
      <c r="A1130" s="9"/>
      <c r="B1130" s="6"/>
      <c r="C1130" s="7"/>
      <c r="D1130" s="7"/>
      <c r="E1130" s="7"/>
      <c r="F1130" s="7"/>
      <c r="G1130" s="7"/>
      <c r="H1130" s="7"/>
      <c r="I1130" s="9"/>
      <c r="J1130" s="10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V1130" s="12" t="str">
        <f t="shared" si="374"/>
        <v>水静市外滩15-10</v>
      </c>
      <c r="W1130" s="12">
        <f t="shared" si="383"/>
        <v>2079</v>
      </c>
      <c r="X1130" s="5" t="s">
        <v>1355</v>
      </c>
      <c r="Y1130" s="5">
        <v>10</v>
      </c>
      <c r="Z1130" s="5">
        <f t="shared" si="379"/>
        <v>6050</v>
      </c>
      <c r="AA1130" s="11" t="s">
        <v>3967</v>
      </c>
      <c r="AB1130" s="11">
        <v>6055067</v>
      </c>
      <c r="AC1130" s="11">
        <f t="shared" si="384"/>
        <v>1.6975</v>
      </c>
      <c r="AD1130" s="11">
        <f t="shared" si="385"/>
        <v>10278476</v>
      </c>
      <c r="AE1130" s="6">
        <f t="shared" ref="AE1130:AE1193" si="389">AE1129</f>
        <v>3019128</v>
      </c>
      <c r="AF1130" s="11">
        <v>870000</v>
      </c>
      <c r="AG1130" s="11">
        <f t="shared" si="388"/>
        <v>14167604</v>
      </c>
      <c r="AH1130">
        <f t="shared" si="386"/>
        <v>2.3397931022067966</v>
      </c>
      <c r="AI1130" s="53">
        <v>0.7</v>
      </c>
      <c r="AJ1130" s="7" t="str">
        <f t="shared" si="375"/>
        <v>hp_14167604</v>
      </c>
      <c r="AK1130" s="12" t="s">
        <v>3968</v>
      </c>
      <c r="AL1130" s="12">
        <v>1062860</v>
      </c>
      <c r="AM1130" s="7">
        <f>INT(IF(MOD(Y1130,3)=0,INT(AL1130*0.55),INT(AL1130*0.35)))</f>
        <v>372001</v>
      </c>
      <c r="AN1130" s="54">
        <f t="shared" si="376"/>
        <v>1740810</v>
      </c>
      <c r="AO1130" s="7" t="str">
        <f t="shared" si="377"/>
        <v>atk_1740810</v>
      </c>
      <c r="AP1130" s="12" t="s">
        <v>3973</v>
      </c>
      <c r="AQ1130" s="12" t="s">
        <v>3992</v>
      </c>
      <c r="AR1130" s="12" t="s">
        <v>3975</v>
      </c>
      <c r="AS1130" s="12" t="s">
        <v>3976</v>
      </c>
      <c r="AU1130" s="12" t="str">
        <f t="shared" si="378"/>
        <v>hp_14167604;atk_1740810;hit_500000;miss_75;cirt_0;cirtSub_-3500</v>
      </c>
    </row>
    <row r="1131" spans="1:47" x14ac:dyDescent="0.2">
      <c r="A1131" s="9"/>
      <c r="B1131" s="6"/>
      <c r="I1131" s="9"/>
      <c r="J1131" s="10"/>
      <c r="V1131" s="7" t="str">
        <f t="shared" si="374"/>
        <v>水舰队基地1-1</v>
      </c>
      <c r="W1131" s="7">
        <f t="shared" si="383"/>
        <v>2081</v>
      </c>
      <c r="X1131" s="9" t="s">
        <v>1506</v>
      </c>
      <c r="Y1131" s="9">
        <v>1</v>
      </c>
      <c r="Z1131" s="8">
        <f t="shared" si="379"/>
        <v>6051</v>
      </c>
      <c r="AA1131" s="6" t="s">
        <v>3967</v>
      </c>
      <c r="AB1131" s="6">
        <v>6064249</v>
      </c>
      <c r="AC1131" s="6">
        <f t="shared" si="384"/>
        <v>1.7000000000000002</v>
      </c>
      <c r="AD1131" s="6">
        <f t="shared" si="385"/>
        <v>10309223</v>
      </c>
      <c r="AE1131" s="6">
        <f t="shared" ref="AE1131" si="390">IF(MOD(Y1131,1)=0,INT(AD1130*0.3),0)</f>
        <v>3083542</v>
      </c>
      <c r="AF1131" s="6">
        <v>870000</v>
      </c>
      <c r="AG1131" s="11">
        <f t="shared" si="388"/>
        <v>14262765</v>
      </c>
      <c r="AH1131">
        <f t="shared" si="386"/>
        <v>2.3519425076377964</v>
      </c>
      <c r="AI1131" s="53">
        <v>0.7</v>
      </c>
      <c r="AJ1131" s="7" t="str">
        <f t="shared" si="375"/>
        <v>hp_14262765</v>
      </c>
      <c r="AK1131" s="7" t="s">
        <v>3968</v>
      </c>
      <c r="AL1131" s="7">
        <v>1064400</v>
      </c>
      <c r="AM1131" s="7">
        <f>INT(IF(MOD(Y1131,3)=0,INT(AL1131*0.55),INT(AL1131*0.35)))</f>
        <v>372540</v>
      </c>
      <c r="AN1131" s="54">
        <f t="shared" si="376"/>
        <v>1752385</v>
      </c>
      <c r="AO1131" s="7" t="str">
        <f t="shared" si="377"/>
        <v>atk_1752385</v>
      </c>
      <c r="AP1131" s="7" t="s">
        <v>3973</v>
      </c>
      <c r="AQ1131" s="7" t="s">
        <v>3993</v>
      </c>
      <c r="AR1131" s="7" t="s">
        <v>3975</v>
      </c>
      <c r="AS1131" s="7" t="s">
        <v>3976</v>
      </c>
      <c r="AU1131" s="7" t="str">
        <f t="shared" si="378"/>
        <v>hp_14262765;atk_1752385;hit_500000;miss_80;cirt_0;cirtSub_-3500</v>
      </c>
    </row>
    <row r="1132" spans="1:47" x14ac:dyDescent="0.2">
      <c r="A1132" s="9"/>
      <c r="B1132" s="6"/>
      <c r="I1132" s="9"/>
      <c r="J1132" s="10"/>
      <c r="V1132" s="7" t="str">
        <f t="shared" si="374"/>
        <v>水舰队基地1-2</v>
      </c>
      <c r="W1132" s="7">
        <f t="shared" si="383"/>
        <v>2083</v>
      </c>
      <c r="X1132" s="9" t="s">
        <v>1506</v>
      </c>
      <c r="Y1132" s="9">
        <v>2</v>
      </c>
      <c r="Z1132" s="8">
        <f t="shared" si="379"/>
        <v>6053</v>
      </c>
      <c r="AA1132" s="6" t="s">
        <v>3967</v>
      </c>
      <c r="AB1132" s="6">
        <v>6073433</v>
      </c>
      <c r="AC1132" s="6">
        <f t="shared" si="384"/>
        <v>1.7000000000000002</v>
      </c>
      <c r="AD1132" s="6">
        <f t="shared" si="385"/>
        <v>10324836</v>
      </c>
      <c r="AE1132" s="6">
        <f t="shared" si="389"/>
        <v>3083542</v>
      </c>
      <c r="AF1132" s="6">
        <v>870000</v>
      </c>
      <c r="AG1132" s="11">
        <f t="shared" si="388"/>
        <v>14278378</v>
      </c>
      <c r="AH1132">
        <f t="shared" si="386"/>
        <v>2.3509566994482363</v>
      </c>
      <c r="AI1132" s="53">
        <v>0.7</v>
      </c>
      <c r="AJ1132" s="7" t="str">
        <f t="shared" si="375"/>
        <v>hp_14278378</v>
      </c>
      <c r="AK1132" s="7" t="s">
        <v>3968</v>
      </c>
      <c r="AL1132" s="7">
        <v>1065940</v>
      </c>
      <c r="AM1132" s="7">
        <f>INT(IF(MOD(Y1132,3)=0,INT(AL1132*0.55),INT(AL1132*0.35)))</f>
        <v>373079</v>
      </c>
      <c r="AN1132" s="54">
        <f t="shared" si="376"/>
        <v>1754185</v>
      </c>
      <c r="AO1132" s="7" t="str">
        <f t="shared" si="377"/>
        <v>atk_1754185</v>
      </c>
      <c r="AP1132" s="7" t="s">
        <v>3973</v>
      </c>
      <c r="AQ1132" s="7" t="s">
        <v>3993</v>
      </c>
      <c r="AR1132" s="7" t="s">
        <v>3975</v>
      </c>
      <c r="AS1132" s="7" t="s">
        <v>3976</v>
      </c>
      <c r="AU1132" s="7" t="str">
        <f t="shared" si="378"/>
        <v>hp_14278378;atk_1754185;hit_500000;miss_80;cirt_0;cirtSub_-3500</v>
      </c>
    </row>
    <row r="1133" spans="1:47" x14ac:dyDescent="0.2">
      <c r="A1133" s="9"/>
      <c r="B1133" s="6"/>
      <c r="I1133" s="9"/>
      <c r="J1133" s="10"/>
      <c r="V1133" s="7" t="str">
        <f t="shared" si="374"/>
        <v>水舰队基地1-3</v>
      </c>
      <c r="W1133" s="7">
        <f t="shared" si="383"/>
        <v>2085</v>
      </c>
      <c r="X1133" s="9" t="s">
        <v>1506</v>
      </c>
      <c r="Y1133" s="9">
        <v>3</v>
      </c>
      <c r="Z1133" s="8">
        <f t="shared" si="379"/>
        <v>6056</v>
      </c>
      <c r="AA1133" s="6" t="s">
        <v>3967</v>
      </c>
      <c r="AB1133" s="6">
        <v>6082617</v>
      </c>
      <c r="AC1133" s="6">
        <f t="shared" si="384"/>
        <v>1.7025000000000001</v>
      </c>
      <c r="AD1133" s="6">
        <f t="shared" si="385"/>
        <v>10355655</v>
      </c>
      <c r="AE1133" s="6">
        <f t="shared" si="389"/>
        <v>3083542</v>
      </c>
      <c r="AF1133" s="6">
        <v>870000</v>
      </c>
      <c r="AG1133" s="11">
        <f t="shared" si="388"/>
        <v>14309197</v>
      </c>
      <c r="AH1133">
        <f t="shared" si="386"/>
        <v>2.3524737789671781</v>
      </c>
      <c r="AI1133" s="53">
        <v>0.7</v>
      </c>
      <c r="AJ1133" s="7" t="str">
        <f t="shared" si="375"/>
        <v>hp_14309197</v>
      </c>
      <c r="AK1133" s="7" t="s">
        <v>3968</v>
      </c>
      <c r="AL1133" s="7">
        <v>1067480</v>
      </c>
      <c r="AM1133" s="7">
        <f>INT(IF(MOD(Y1133,3)=0,INT(AL1133*0.55),INT(AL1133*0.35)))</f>
        <v>587114</v>
      </c>
      <c r="AN1133" s="54">
        <f t="shared" si="376"/>
        <v>1757853</v>
      </c>
      <c r="AO1133" s="7" t="str">
        <f t="shared" si="377"/>
        <v>atk_1757853</v>
      </c>
      <c r="AP1133" s="7" t="s">
        <v>3973</v>
      </c>
      <c r="AQ1133" s="7" t="s">
        <v>3993</v>
      </c>
      <c r="AR1133" s="7" t="s">
        <v>3975</v>
      </c>
      <c r="AS1133" s="7" t="s">
        <v>3976</v>
      </c>
      <c r="AU1133" s="7" t="str">
        <f t="shared" si="378"/>
        <v>hp_14309197;atk_1757853;hit_500000;miss_80;cirt_0;cirtSub_-3500</v>
      </c>
    </row>
    <row r="1134" spans="1:47" x14ac:dyDescent="0.2">
      <c r="A1134" s="9"/>
      <c r="B1134" s="6"/>
      <c r="I1134" s="9"/>
      <c r="J1134" s="10"/>
      <c r="V1134" s="7" t="str">
        <f t="shared" si="374"/>
        <v>水舰队基地1-4</v>
      </c>
      <c r="W1134" s="7">
        <f t="shared" si="383"/>
        <v>2087</v>
      </c>
      <c r="X1134" s="9" t="s">
        <v>1506</v>
      </c>
      <c r="Y1134" s="9">
        <v>4</v>
      </c>
      <c r="Z1134" s="8">
        <f t="shared" si="379"/>
        <v>6060</v>
      </c>
      <c r="AA1134" s="6" t="s">
        <v>3967</v>
      </c>
      <c r="AB1134" s="6">
        <v>6091803</v>
      </c>
      <c r="AC1134" s="6">
        <f t="shared" si="384"/>
        <v>1.7025000000000001</v>
      </c>
      <c r="AD1134" s="6">
        <f t="shared" si="385"/>
        <v>10371294</v>
      </c>
      <c r="AE1134" s="6">
        <f t="shared" si="389"/>
        <v>3083542</v>
      </c>
      <c r="AF1134" s="6">
        <v>870000</v>
      </c>
      <c r="AG1134" s="11">
        <f t="shared" si="388"/>
        <v>14324836</v>
      </c>
      <c r="AH1134">
        <f t="shared" si="386"/>
        <v>2.3514936382545528</v>
      </c>
      <c r="AI1134" s="53">
        <v>0.7</v>
      </c>
      <c r="AJ1134" s="7" t="str">
        <f t="shared" si="375"/>
        <v>hp_14324836</v>
      </c>
      <c r="AK1134" s="7" t="s">
        <v>3968</v>
      </c>
      <c r="AL1134" s="7">
        <v>1069020</v>
      </c>
      <c r="AM1134" s="7">
        <f>INT(IF(MOD(Y1134,3)=0,INT(AL1134*0.55),INT(AL1134*0.35)))</f>
        <v>374157</v>
      </c>
      <c r="AN1134" s="54">
        <f t="shared" si="376"/>
        <v>1759655</v>
      </c>
      <c r="AO1134" s="7" t="str">
        <f t="shared" si="377"/>
        <v>atk_1759655</v>
      </c>
      <c r="AP1134" s="7" t="s">
        <v>3973</v>
      </c>
      <c r="AQ1134" s="7" t="s">
        <v>3993</v>
      </c>
      <c r="AR1134" s="7" t="s">
        <v>3975</v>
      </c>
      <c r="AS1134" s="7" t="s">
        <v>3976</v>
      </c>
      <c r="AU1134" s="7" t="str">
        <f t="shared" si="378"/>
        <v>hp_14324836;atk_1759655;hit_500000;miss_80;cirt_0;cirtSub_-3500</v>
      </c>
    </row>
    <row r="1135" spans="1:47" x14ac:dyDescent="0.2">
      <c r="A1135" s="9"/>
      <c r="B1135" s="6"/>
      <c r="I1135" s="9"/>
      <c r="J1135" s="10"/>
      <c r="V1135" s="7" t="str">
        <f t="shared" si="374"/>
        <v>水舰队基地1-5</v>
      </c>
      <c r="W1135" s="7">
        <f t="shared" si="383"/>
        <v>2089</v>
      </c>
      <c r="X1135" s="9" t="s">
        <v>1506</v>
      </c>
      <c r="Y1135" s="9">
        <v>5</v>
      </c>
      <c r="Z1135" s="8">
        <f t="shared" si="379"/>
        <v>6065</v>
      </c>
      <c r="AA1135" s="6" t="s">
        <v>3967</v>
      </c>
      <c r="AB1135" s="6">
        <v>6100989</v>
      </c>
      <c r="AC1135" s="6">
        <f t="shared" si="384"/>
        <v>1.7025000000000001</v>
      </c>
      <c r="AD1135" s="6">
        <f t="shared" si="385"/>
        <v>10386933</v>
      </c>
      <c r="AE1135" s="6">
        <f t="shared" si="389"/>
        <v>3083542</v>
      </c>
      <c r="AF1135" s="6">
        <v>870000</v>
      </c>
      <c r="AG1135" s="11">
        <f t="shared" si="388"/>
        <v>14340475</v>
      </c>
      <c r="AH1135">
        <f t="shared" si="386"/>
        <v>2.3505164490544073</v>
      </c>
      <c r="AI1135" s="53">
        <v>0.7</v>
      </c>
      <c r="AJ1135" s="7" t="str">
        <f t="shared" si="375"/>
        <v>hp_14340475</v>
      </c>
      <c r="AK1135" s="7" t="s">
        <v>3968</v>
      </c>
      <c r="AL1135" s="7">
        <v>1070560</v>
      </c>
      <c r="AM1135" s="7">
        <f>INT(IF(MOD(Y1135,3)=0,INT(AL1135*0.55),INT(AL1135*0.35)))</f>
        <v>374696</v>
      </c>
      <c r="AN1135" s="54">
        <f t="shared" si="376"/>
        <v>1761458</v>
      </c>
      <c r="AO1135" s="7" t="str">
        <f t="shared" si="377"/>
        <v>atk_1761458</v>
      </c>
      <c r="AP1135" s="7" t="s">
        <v>3973</v>
      </c>
      <c r="AQ1135" s="7" t="s">
        <v>3993</v>
      </c>
      <c r="AR1135" s="7" t="s">
        <v>3975</v>
      </c>
      <c r="AS1135" s="7" t="s">
        <v>3976</v>
      </c>
      <c r="AU1135" s="7" t="str">
        <f t="shared" si="378"/>
        <v>hp_14340475;atk_1761458;hit_500000;miss_80;cirt_0;cirtSub_-3500</v>
      </c>
    </row>
    <row r="1136" spans="1:47" x14ac:dyDescent="0.2">
      <c r="A1136" s="9"/>
      <c r="B1136" s="6"/>
      <c r="I1136" s="9"/>
      <c r="J1136" s="10"/>
      <c r="V1136" s="7" t="str">
        <f t="shared" si="374"/>
        <v>水舰队基地1-6</v>
      </c>
      <c r="W1136" s="7">
        <f t="shared" si="383"/>
        <v>2091</v>
      </c>
      <c r="X1136" s="9" t="s">
        <v>1506</v>
      </c>
      <c r="Y1136" s="9">
        <v>6</v>
      </c>
      <c r="Z1136" s="8">
        <f t="shared" si="379"/>
        <v>6071</v>
      </c>
      <c r="AA1136" s="6" t="s">
        <v>3967</v>
      </c>
      <c r="AB1136" s="6">
        <v>6110177</v>
      </c>
      <c r="AC1136" s="6">
        <f t="shared" si="384"/>
        <v>1.7050000000000001</v>
      </c>
      <c r="AD1136" s="6">
        <f t="shared" si="385"/>
        <v>10417851</v>
      </c>
      <c r="AE1136" s="6">
        <f t="shared" si="389"/>
        <v>3083542</v>
      </c>
      <c r="AF1136" s="6">
        <v>870000</v>
      </c>
      <c r="AG1136" s="11">
        <f t="shared" si="388"/>
        <v>14371393</v>
      </c>
      <c r="AH1136">
        <f t="shared" si="386"/>
        <v>2.3520420112216063</v>
      </c>
      <c r="AI1136" s="53">
        <v>0.7</v>
      </c>
      <c r="AJ1136" s="7" t="str">
        <f t="shared" si="375"/>
        <v>hp_14371393</v>
      </c>
      <c r="AK1136" s="7" t="s">
        <v>3968</v>
      </c>
      <c r="AL1136" s="7">
        <v>1072100</v>
      </c>
      <c r="AM1136" s="7">
        <f>INT(IF(MOD(Y1136,3)=0,INT(AL1136*0.55),INT(AL1136*0.35)))</f>
        <v>589655</v>
      </c>
      <c r="AN1136" s="54">
        <f t="shared" si="376"/>
        <v>1765136</v>
      </c>
      <c r="AO1136" s="7" t="str">
        <f t="shared" si="377"/>
        <v>atk_1765136</v>
      </c>
      <c r="AP1136" s="7" t="s">
        <v>3973</v>
      </c>
      <c r="AQ1136" s="7" t="s">
        <v>3993</v>
      </c>
      <c r="AR1136" s="7" t="s">
        <v>3975</v>
      </c>
      <c r="AS1136" s="7" t="s">
        <v>3976</v>
      </c>
      <c r="AU1136" s="7" t="str">
        <f t="shared" si="378"/>
        <v>hp_14371393;atk_1765136;hit_500000;miss_80;cirt_0;cirtSub_-3500</v>
      </c>
    </row>
    <row r="1137" spans="1:47" x14ac:dyDescent="0.2">
      <c r="A1137" s="9"/>
      <c r="B1137" s="6"/>
      <c r="I1137" s="9"/>
      <c r="J1137" s="10"/>
      <c r="V1137" s="7" t="str">
        <f t="shared" si="374"/>
        <v>水舰队基地1-7</v>
      </c>
      <c r="W1137" s="7">
        <f t="shared" si="383"/>
        <v>2093</v>
      </c>
      <c r="X1137" s="9" t="s">
        <v>1506</v>
      </c>
      <c r="Y1137" s="9">
        <v>7</v>
      </c>
      <c r="Z1137" s="8">
        <f t="shared" si="379"/>
        <v>6078</v>
      </c>
      <c r="AA1137" s="6" t="s">
        <v>3967</v>
      </c>
      <c r="AB1137" s="6">
        <v>6119367</v>
      </c>
      <c r="AC1137" s="6">
        <f t="shared" si="384"/>
        <v>1.7050000000000001</v>
      </c>
      <c r="AD1137" s="6">
        <f t="shared" si="385"/>
        <v>10433520</v>
      </c>
      <c r="AE1137" s="6">
        <f t="shared" si="389"/>
        <v>3083542</v>
      </c>
      <c r="AF1137" s="6">
        <v>870000</v>
      </c>
      <c r="AG1137" s="11">
        <f t="shared" si="388"/>
        <v>14387062</v>
      </c>
      <c r="AH1137">
        <f t="shared" si="386"/>
        <v>2.3510702986109511</v>
      </c>
      <c r="AI1137" s="53">
        <v>0.7</v>
      </c>
      <c r="AJ1137" s="7" t="str">
        <f t="shared" si="375"/>
        <v>hp_14387062</v>
      </c>
      <c r="AK1137" s="7" t="s">
        <v>3968</v>
      </c>
      <c r="AL1137" s="7">
        <v>1073640</v>
      </c>
      <c r="AM1137" s="7">
        <f>INT(IF(MOD(Y1137,3)=0,INT(AL1137*0.55),INT(AL1137*0.35)))</f>
        <v>375774</v>
      </c>
      <c r="AN1137" s="54">
        <f t="shared" si="376"/>
        <v>1766942</v>
      </c>
      <c r="AO1137" s="7" t="str">
        <f t="shared" si="377"/>
        <v>atk_1766942</v>
      </c>
      <c r="AP1137" s="7" t="s">
        <v>3973</v>
      </c>
      <c r="AQ1137" s="7" t="s">
        <v>3993</v>
      </c>
      <c r="AR1137" s="7" t="s">
        <v>3975</v>
      </c>
      <c r="AS1137" s="7" t="s">
        <v>3976</v>
      </c>
      <c r="AU1137" s="7" t="str">
        <f t="shared" si="378"/>
        <v>hp_14387062;atk_1766942;hit_500000;miss_80;cirt_0;cirtSub_-3500</v>
      </c>
    </row>
    <row r="1138" spans="1:47" x14ac:dyDescent="0.2">
      <c r="A1138" s="9"/>
      <c r="B1138" s="6"/>
      <c r="I1138" s="9"/>
      <c r="J1138" s="10"/>
      <c r="V1138" s="7" t="str">
        <f t="shared" si="374"/>
        <v>水舰队基地1-8</v>
      </c>
      <c r="W1138" s="7">
        <f t="shared" si="383"/>
        <v>2095</v>
      </c>
      <c r="X1138" s="9" t="s">
        <v>1506</v>
      </c>
      <c r="Y1138" s="9">
        <v>8</v>
      </c>
      <c r="Z1138" s="8">
        <f t="shared" si="379"/>
        <v>6086</v>
      </c>
      <c r="AA1138" s="6" t="s">
        <v>3967</v>
      </c>
      <c r="AB1138" s="6">
        <v>6128557</v>
      </c>
      <c r="AC1138" s="6">
        <f t="shared" si="384"/>
        <v>1.7050000000000001</v>
      </c>
      <c r="AD1138" s="6">
        <f t="shared" si="385"/>
        <v>10449189</v>
      </c>
      <c r="AE1138" s="6">
        <f t="shared" si="389"/>
        <v>3083542</v>
      </c>
      <c r="AF1138" s="6">
        <v>870000</v>
      </c>
      <c r="AG1138" s="11">
        <f t="shared" si="388"/>
        <v>14402731</v>
      </c>
      <c r="AH1138">
        <f t="shared" si="386"/>
        <v>2.3501015002389631</v>
      </c>
      <c r="AI1138" s="53">
        <v>0.7</v>
      </c>
      <c r="AJ1138" s="7" t="str">
        <f t="shared" si="375"/>
        <v>hp_14402731</v>
      </c>
      <c r="AK1138" s="7" t="s">
        <v>3968</v>
      </c>
      <c r="AL1138" s="7">
        <v>1075180</v>
      </c>
      <c r="AM1138" s="7">
        <f>INT(IF(MOD(Y1138,3)=0,INT(AL1138*0.55),INT(AL1138*0.35)))</f>
        <v>376313</v>
      </c>
      <c r="AN1138" s="54">
        <f t="shared" si="376"/>
        <v>1768747</v>
      </c>
      <c r="AO1138" s="7" t="str">
        <f t="shared" si="377"/>
        <v>atk_1768747</v>
      </c>
      <c r="AP1138" s="7" t="s">
        <v>3973</v>
      </c>
      <c r="AQ1138" s="7" t="s">
        <v>3993</v>
      </c>
      <c r="AR1138" s="7" t="s">
        <v>3975</v>
      </c>
      <c r="AS1138" s="7" t="s">
        <v>3976</v>
      </c>
      <c r="AU1138" s="7" t="str">
        <f t="shared" si="378"/>
        <v>hp_14402731;atk_1768747;hit_500000;miss_80;cirt_0;cirtSub_-3500</v>
      </c>
    </row>
    <row r="1139" spans="1:47" x14ac:dyDescent="0.2">
      <c r="A1139" s="9"/>
      <c r="B1139" s="6"/>
      <c r="I1139" s="9"/>
      <c r="J1139" s="10"/>
      <c r="V1139" s="7" t="str">
        <f t="shared" si="374"/>
        <v>水舰队基地1-9</v>
      </c>
      <c r="W1139" s="7">
        <f t="shared" si="383"/>
        <v>2097</v>
      </c>
      <c r="X1139" s="9" t="s">
        <v>1506</v>
      </c>
      <c r="Y1139" s="9">
        <v>9</v>
      </c>
      <c r="Z1139" s="8">
        <f t="shared" si="379"/>
        <v>6095</v>
      </c>
      <c r="AA1139" s="6" t="s">
        <v>3967</v>
      </c>
      <c r="AB1139" s="6">
        <v>6137748</v>
      </c>
      <c r="AC1139" s="6">
        <f t="shared" si="384"/>
        <v>1.7075000000000002</v>
      </c>
      <c r="AD1139" s="6">
        <f t="shared" si="385"/>
        <v>10480204</v>
      </c>
      <c r="AE1139" s="6">
        <f t="shared" si="389"/>
        <v>3083542</v>
      </c>
      <c r="AF1139" s="6">
        <v>870000</v>
      </c>
      <c r="AG1139" s="11">
        <f t="shared" si="388"/>
        <v>14433746</v>
      </c>
      <c r="AH1139">
        <f t="shared" si="386"/>
        <v>2.3516354858492075</v>
      </c>
      <c r="AI1139" s="53">
        <v>0.7</v>
      </c>
      <c r="AJ1139" s="7" t="str">
        <f t="shared" si="375"/>
        <v>hp_14433746</v>
      </c>
      <c r="AK1139" s="7" t="s">
        <v>3968</v>
      </c>
      <c r="AL1139" s="7">
        <v>1076720</v>
      </c>
      <c r="AM1139" s="7">
        <f>INT(IF(MOD(Y1139,3)=0,INT(AL1139*0.55),INT(AL1139*0.35)))</f>
        <v>592196</v>
      </c>
      <c r="AN1139" s="54">
        <f t="shared" si="376"/>
        <v>1772437</v>
      </c>
      <c r="AO1139" s="7" t="str">
        <f t="shared" si="377"/>
        <v>atk_1772437</v>
      </c>
      <c r="AP1139" s="7" t="s">
        <v>3973</v>
      </c>
      <c r="AQ1139" s="7" t="s">
        <v>3993</v>
      </c>
      <c r="AR1139" s="7" t="s">
        <v>3975</v>
      </c>
      <c r="AS1139" s="7" t="s">
        <v>3976</v>
      </c>
      <c r="AU1139" s="7" t="str">
        <f t="shared" si="378"/>
        <v>hp_14433746;atk_1772437;hit_500000;miss_80;cirt_0;cirtSub_-3500</v>
      </c>
    </row>
    <row r="1140" spans="1:47" s="12" customFormat="1" x14ac:dyDescent="0.2">
      <c r="A1140" s="9"/>
      <c r="B1140" s="6"/>
      <c r="C1140" s="7"/>
      <c r="D1140" s="7"/>
      <c r="E1140" s="7"/>
      <c r="F1140" s="7"/>
      <c r="G1140" s="7"/>
      <c r="H1140" s="7"/>
      <c r="I1140" s="9"/>
      <c r="J1140" s="10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V1140" s="12" t="str">
        <f t="shared" si="374"/>
        <v>水舰队基地1-10</v>
      </c>
      <c r="W1140" s="12">
        <f t="shared" si="383"/>
        <v>2099</v>
      </c>
      <c r="X1140" s="5" t="s">
        <v>1506</v>
      </c>
      <c r="Y1140" s="5">
        <v>10</v>
      </c>
      <c r="Z1140" s="5">
        <f t="shared" si="379"/>
        <v>6105</v>
      </c>
      <c r="AA1140" s="11" t="s">
        <v>3967</v>
      </c>
      <c r="AB1140" s="11">
        <v>6146941</v>
      </c>
      <c r="AC1140" s="11">
        <f t="shared" si="384"/>
        <v>1.7075000000000002</v>
      </c>
      <c r="AD1140" s="11">
        <f t="shared" si="385"/>
        <v>10495901</v>
      </c>
      <c r="AE1140" s="6">
        <f t="shared" si="389"/>
        <v>3083542</v>
      </c>
      <c r="AF1140" s="11">
        <v>870000</v>
      </c>
      <c r="AG1140" s="11">
        <f t="shared" si="388"/>
        <v>14449443</v>
      </c>
      <c r="AH1140">
        <f t="shared" si="386"/>
        <v>2.3506721473331207</v>
      </c>
      <c r="AI1140" s="53">
        <v>0.7</v>
      </c>
      <c r="AJ1140" s="7" t="str">
        <f t="shared" si="375"/>
        <v>hp_14449443</v>
      </c>
      <c r="AK1140" s="12" t="s">
        <v>3968</v>
      </c>
      <c r="AL1140" s="12">
        <v>1078260</v>
      </c>
      <c r="AM1140" s="7">
        <f>INT(IF(MOD(Y1140,3)=0,INT(AL1140*0.55),INT(AL1140*0.35)))</f>
        <v>377391</v>
      </c>
      <c r="AN1140" s="54">
        <f t="shared" si="376"/>
        <v>1774245</v>
      </c>
      <c r="AO1140" s="7" t="str">
        <f t="shared" si="377"/>
        <v>atk_1774245</v>
      </c>
      <c r="AP1140" s="12" t="s">
        <v>3973</v>
      </c>
      <c r="AQ1140" s="12" t="s">
        <v>3993</v>
      </c>
      <c r="AR1140" s="12" t="s">
        <v>3975</v>
      </c>
      <c r="AS1140" s="12" t="s">
        <v>3976</v>
      </c>
      <c r="AU1140" s="12" t="str">
        <f t="shared" si="378"/>
        <v>hp_14449443;atk_1774245;hit_500000;miss_80;cirt_0;cirtSub_-3500</v>
      </c>
    </row>
    <row r="1141" spans="1:47" x14ac:dyDescent="0.2">
      <c r="A1141" s="9"/>
      <c r="B1141" s="6"/>
      <c r="I1141" s="9"/>
      <c r="J1141" s="10"/>
      <c r="V1141" s="7" t="str">
        <f t="shared" si="374"/>
        <v>水舰队基地2-1</v>
      </c>
      <c r="W1141" s="7">
        <f t="shared" si="383"/>
        <v>2101</v>
      </c>
      <c r="X1141" s="9" t="s">
        <v>1507</v>
      </c>
      <c r="Y1141" s="9">
        <v>1</v>
      </c>
      <c r="Z1141" s="8">
        <f t="shared" si="379"/>
        <v>6106</v>
      </c>
      <c r="AA1141" s="6" t="s">
        <v>3967</v>
      </c>
      <c r="AB1141" s="6">
        <v>6156135</v>
      </c>
      <c r="AC1141" s="6">
        <f t="shared" si="384"/>
        <v>1.71</v>
      </c>
      <c r="AD1141" s="6">
        <f t="shared" si="385"/>
        <v>10526990</v>
      </c>
      <c r="AE1141" s="6">
        <f t="shared" ref="AE1141" si="391">IF(MOD(Y1141,1)=0,INT(AD1140*0.3),0)</f>
        <v>3148770</v>
      </c>
      <c r="AF1141" s="6">
        <v>870000</v>
      </c>
      <c r="AG1141" s="11">
        <f t="shared" si="388"/>
        <v>14545760</v>
      </c>
      <c r="AH1141">
        <f t="shared" si="386"/>
        <v>2.3628071834032229</v>
      </c>
      <c r="AI1141" s="53">
        <v>0.7</v>
      </c>
      <c r="AJ1141" s="7" t="str">
        <f t="shared" si="375"/>
        <v>hp_14545760</v>
      </c>
      <c r="AK1141" s="7" t="s">
        <v>3968</v>
      </c>
      <c r="AL1141" s="7">
        <v>1079800</v>
      </c>
      <c r="AM1141" s="7">
        <f>INT(IF(MOD(Y1141,3)=0,INT(AL1141*0.55),INT(AL1141*0.35)))</f>
        <v>377930</v>
      </c>
      <c r="AN1141" s="54">
        <f t="shared" si="376"/>
        <v>1785951</v>
      </c>
      <c r="AO1141" s="7" t="str">
        <f t="shared" si="377"/>
        <v>atk_1785951</v>
      </c>
      <c r="AP1141" s="7" t="s">
        <v>3973</v>
      </c>
      <c r="AQ1141" s="7" t="s">
        <v>3993</v>
      </c>
      <c r="AR1141" s="7" t="s">
        <v>3975</v>
      </c>
      <c r="AS1141" s="7" t="s">
        <v>3976</v>
      </c>
      <c r="AU1141" s="7" t="str">
        <f t="shared" si="378"/>
        <v>hp_14545760;atk_1785951;hit_500000;miss_80;cirt_0;cirtSub_-3500</v>
      </c>
    </row>
    <row r="1142" spans="1:47" x14ac:dyDescent="0.2">
      <c r="A1142" s="9"/>
      <c r="B1142" s="6"/>
      <c r="I1142" s="9"/>
      <c r="J1142" s="10"/>
      <c r="V1142" s="7" t="str">
        <f t="shared" si="374"/>
        <v>水舰队基地2-2</v>
      </c>
      <c r="W1142" s="7">
        <f t="shared" si="383"/>
        <v>2103</v>
      </c>
      <c r="X1142" s="9" t="s">
        <v>1507</v>
      </c>
      <c r="Y1142" s="9">
        <v>2</v>
      </c>
      <c r="Z1142" s="8">
        <f t="shared" si="379"/>
        <v>6108</v>
      </c>
      <c r="AA1142" s="6" t="s">
        <v>3967</v>
      </c>
      <c r="AB1142" s="6">
        <v>6165330</v>
      </c>
      <c r="AC1142" s="6">
        <f t="shared" si="384"/>
        <v>1.71</v>
      </c>
      <c r="AD1142" s="6">
        <f t="shared" si="385"/>
        <v>10542714</v>
      </c>
      <c r="AE1142" s="6">
        <f t="shared" si="389"/>
        <v>3148770</v>
      </c>
      <c r="AF1142" s="6">
        <v>870000</v>
      </c>
      <c r="AG1142" s="11">
        <f t="shared" si="388"/>
        <v>14561484</v>
      </c>
      <c r="AH1142">
        <f t="shared" si="386"/>
        <v>2.3618336731367178</v>
      </c>
      <c r="AI1142" s="53">
        <v>0.7</v>
      </c>
      <c r="AJ1142" s="7" t="str">
        <f t="shared" si="375"/>
        <v>hp_14561484</v>
      </c>
      <c r="AK1142" s="7" t="s">
        <v>3968</v>
      </c>
      <c r="AL1142" s="7">
        <v>1081340</v>
      </c>
      <c r="AM1142" s="7">
        <f>INT(IF(MOD(Y1142,3)=0,INT(AL1142*0.55),INT(AL1142*0.35)))</f>
        <v>378469</v>
      </c>
      <c r="AN1142" s="54">
        <f t="shared" si="376"/>
        <v>1787761</v>
      </c>
      <c r="AO1142" s="7" t="str">
        <f t="shared" si="377"/>
        <v>atk_1787761</v>
      </c>
      <c r="AP1142" s="7" t="s">
        <v>3973</v>
      </c>
      <c r="AQ1142" s="7" t="s">
        <v>3993</v>
      </c>
      <c r="AR1142" s="7" t="s">
        <v>3975</v>
      </c>
      <c r="AS1142" s="7" t="s">
        <v>3976</v>
      </c>
      <c r="AU1142" s="7" t="str">
        <f t="shared" si="378"/>
        <v>hp_14561484;atk_1787761;hit_500000;miss_80;cirt_0;cirtSub_-3500</v>
      </c>
    </row>
    <row r="1143" spans="1:47" x14ac:dyDescent="0.2">
      <c r="A1143" s="9"/>
      <c r="B1143" s="6"/>
      <c r="I1143" s="9"/>
      <c r="J1143" s="10"/>
      <c r="V1143" s="7" t="str">
        <f t="shared" si="374"/>
        <v>水舰队基地2-3</v>
      </c>
      <c r="W1143" s="7">
        <f t="shared" si="383"/>
        <v>2105</v>
      </c>
      <c r="X1143" s="9" t="s">
        <v>1507</v>
      </c>
      <c r="Y1143" s="9">
        <v>3</v>
      </c>
      <c r="Z1143" s="8">
        <f t="shared" si="379"/>
        <v>6111</v>
      </c>
      <c r="AA1143" s="6" t="s">
        <v>3967</v>
      </c>
      <c r="AB1143" s="6">
        <v>6174526</v>
      </c>
      <c r="AC1143" s="6">
        <f t="shared" si="384"/>
        <v>1.7124999999999999</v>
      </c>
      <c r="AD1143" s="6">
        <f t="shared" si="385"/>
        <v>10573875</v>
      </c>
      <c r="AE1143" s="6">
        <f t="shared" si="389"/>
        <v>3148770</v>
      </c>
      <c r="AF1143" s="6">
        <v>870000</v>
      </c>
      <c r="AG1143" s="11">
        <f t="shared" si="388"/>
        <v>14592645</v>
      </c>
      <c r="AH1143">
        <f t="shared" si="386"/>
        <v>2.3633627909251658</v>
      </c>
      <c r="AI1143" s="53">
        <v>0.7</v>
      </c>
      <c r="AJ1143" s="7" t="str">
        <f t="shared" si="375"/>
        <v>hp_14592645</v>
      </c>
      <c r="AK1143" s="7" t="s">
        <v>3968</v>
      </c>
      <c r="AL1143" s="7">
        <v>1082880</v>
      </c>
      <c r="AM1143" s="7">
        <f>INT(IF(MOD(Y1143,3)=0,INT(AL1143*0.55),INT(AL1143*0.35)))</f>
        <v>595584</v>
      </c>
      <c r="AN1143" s="54">
        <f t="shared" si="376"/>
        <v>1791466</v>
      </c>
      <c r="AO1143" s="7" t="str">
        <f t="shared" si="377"/>
        <v>atk_1791466</v>
      </c>
      <c r="AP1143" s="7" t="s">
        <v>3973</v>
      </c>
      <c r="AQ1143" s="7" t="s">
        <v>3993</v>
      </c>
      <c r="AR1143" s="7" t="s">
        <v>3975</v>
      </c>
      <c r="AS1143" s="7" t="s">
        <v>3976</v>
      </c>
      <c r="AU1143" s="7" t="str">
        <f t="shared" si="378"/>
        <v>hp_14592645;atk_1791466;hit_500000;miss_80;cirt_0;cirtSub_-3500</v>
      </c>
    </row>
    <row r="1144" spans="1:47" x14ac:dyDescent="0.2">
      <c r="A1144" s="9"/>
      <c r="B1144" s="6"/>
      <c r="I1144" s="9"/>
      <c r="J1144" s="10"/>
      <c r="V1144" s="7" t="str">
        <f t="shared" si="374"/>
        <v>水舰队基地2-4</v>
      </c>
      <c r="W1144" s="7">
        <f t="shared" si="383"/>
        <v>2107</v>
      </c>
      <c r="X1144" s="9" t="s">
        <v>1507</v>
      </c>
      <c r="Y1144" s="9">
        <v>4</v>
      </c>
      <c r="Z1144" s="8">
        <f t="shared" si="379"/>
        <v>6115</v>
      </c>
      <c r="AA1144" s="6" t="s">
        <v>3967</v>
      </c>
      <c r="AB1144" s="6">
        <v>6183724</v>
      </c>
      <c r="AC1144" s="6">
        <f t="shared" si="384"/>
        <v>1.7124999999999999</v>
      </c>
      <c r="AD1144" s="6">
        <f t="shared" si="385"/>
        <v>10589627</v>
      </c>
      <c r="AE1144" s="6">
        <f t="shared" si="389"/>
        <v>3148770</v>
      </c>
      <c r="AF1144" s="6">
        <v>870000</v>
      </c>
      <c r="AG1144" s="11">
        <f t="shared" si="388"/>
        <v>14608397</v>
      </c>
      <c r="AH1144">
        <f t="shared" si="386"/>
        <v>2.3623947317182981</v>
      </c>
      <c r="AI1144" s="53">
        <v>0.7</v>
      </c>
      <c r="AJ1144" s="7" t="str">
        <f t="shared" si="375"/>
        <v>hp_14608397</v>
      </c>
      <c r="AK1144" s="7" t="s">
        <v>3968</v>
      </c>
      <c r="AL1144" s="7">
        <v>1084420</v>
      </c>
      <c r="AM1144" s="7">
        <f>INT(IF(MOD(Y1144,3)=0,INT(AL1144*0.55),INT(AL1144*0.35)))</f>
        <v>379547</v>
      </c>
      <c r="AN1144" s="54">
        <f t="shared" si="376"/>
        <v>1793279</v>
      </c>
      <c r="AO1144" s="7" t="str">
        <f t="shared" si="377"/>
        <v>atk_1793279</v>
      </c>
      <c r="AP1144" s="7" t="s">
        <v>3973</v>
      </c>
      <c r="AQ1144" s="7" t="s">
        <v>3993</v>
      </c>
      <c r="AR1144" s="7" t="s">
        <v>3975</v>
      </c>
      <c r="AS1144" s="7" t="s">
        <v>3976</v>
      </c>
      <c r="AU1144" s="7" t="str">
        <f t="shared" si="378"/>
        <v>hp_14608397;atk_1793279;hit_500000;miss_80;cirt_0;cirtSub_-3500</v>
      </c>
    </row>
    <row r="1145" spans="1:47" x14ac:dyDescent="0.2">
      <c r="A1145" s="9"/>
      <c r="B1145" s="6"/>
      <c r="I1145" s="9"/>
      <c r="J1145" s="10"/>
      <c r="V1145" s="7" t="str">
        <f t="shared" si="374"/>
        <v>水舰队基地2-5</v>
      </c>
      <c r="W1145" s="7">
        <f t="shared" si="383"/>
        <v>2109</v>
      </c>
      <c r="X1145" s="9" t="s">
        <v>1507</v>
      </c>
      <c r="Y1145" s="9">
        <v>5</v>
      </c>
      <c r="Z1145" s="8">
        <f t="shared" si="379"/>
        <v>6120</v>
      </c>
      <c r="AA1145" s="6" t="s">
        <v>3967</v>
      </c>
      <c r="AB1145" s="6">
        <v>6192922</v>
      </c>
      <c r="AC1145" s="6">
        <f t="shared" si="384"/>
        <v>1.7124999999999999</v>
      </c>
      <c r="AD1145" s="6">
        <f t="shared" si="385"/>
        <v>10605378</v>
      </c>
      <c r="AE1145" s="6">
        <f t="shared" si="389"/>
        <v>3148770</v>
      </c>
      <c r="AF1145" s="6">
        <v>870000</v>
      </c>
      <c r="AG1145" s="11">
        <f t="shared" si="388"/>
        <v>14624148</v>
      </c>
      <c r="AH1145">
        <f t="shared" si="386"/>
        <v>2.3614293866449474</v>
      </c>
      <c r="AI1145" s="53">
        <v>0.7</v>
      </c>
      <c r="AJ1145" s="7" t="str">
        <f t="shared" si="375"/>
        <v>hp_14624148</v>
      </c>
      <c r="AK1145" s="7" t="s">
        <v>3968</v>
      </c>
      <c r="AL1145" s="7">
        <v>1085960</v>
      </c>
      <c r="AM1145" s="7">
        <f>INT(IF(MOD(Y1145,3)=0,INT(AL1145*0.55),INT(AL1145*0.35)))</f>
        <v>380086</v>
      </c>
      <c r="AN1145" s="54">
        <f t="shared" si="376"/>
        <v>1795092</v>
      </c>
      <c r="AO1145" s="7" t="str">
        <f t="shared" si="377"/>
        <v>atk_1795092</v>
      </c>
      <c r="AP1145" s="7" t="s">
        <v>3973</v>
      </c>
      <c r="AQ1145" s="7" t="s">
        <v>3993</v>
      </c>
      <c r="AR1145" s="7" t="s">
        <v>3975</v>
      </c>
      <c r="AS1145" s="7" t="s">
        <v>3976</v>
      </c>
      <c r="AU1145" s="7" t="str">
        <f t="shared" si="378"/>
        <v>hp_14624148;atk_1795092;hit_500000;miss_80;cirt_0;cirtSub_-3500</v>
      </c>
    </row>
    <row r="1146" spans="1:47" x14ac:dyDescent="0.2">
      <c r="A1146" s="9"/>
      <c r="B1146" s="6"/>
      <c r="I1146" s="9"/>
      <c r="J1146" s="10"/>
      <c r="V1146" s="7" t="str">
        <f t="shared" si="374"/>
        <v>水舰队基地2-6</v>
      </c>
      <c r="W1146" s="7">
        <f t="shared" si="383"/>
        <v>2111</v>
      </c>
      <c r="X1146" s="9" t="s">
        <v>1507</v>
      </c>
      <c r="Y1146" s="9">
        <v>6</v>
      </c>
      <c r="Z1146" s="8">
        <f t="shared" si="379"/>
        <v>6126</v>
      </c>
      <c r="AA1146" s="6" t="s">
        <v>3967</v>
      </c>
      <c r="AB1146" s="6">
        <v>6202122</v>
      </c>
      <c r="AC1146" s="6">
        <f t="shared" si="384"/>
        <v>1.7149999999999999</v>
      </c>
      <c r="AD1146" s="6">
        <f t="shared" si="385"/>
        <v>10636639</v>
      </c>
      <c r="AE1146" s="6">
        <f t="shared" si="389"/>
        <v>3148770</v>
      </c>
      <c r="AF1146" s="6">
        <v>870000</v>
      </c>
      <c r="AG1146" s="11">
        <f t="shared" si="388"/>
        <v>14655409</v>
      </c>
      <c r="AH1146">
        <f t="shared" si="386"/>
        <v>2.3629669006833467</v>
      </c>
      <c r="AI1146" s="53">
        <v>0.7</v>
      </c>
      <c r="AJ1146" s="7" t="str">
        <f t="shared" si="375"/>
        <v>hp_14655409</v>
      </c>
      <c r="AK1146" s="7" t="s">
        <v>3968</v>
      </c>
      <c r="AL1146" s="7">
        <v>1087500</v>
      </c>
      <c r="AM1146" s="7">
        <f>INT(IF(MOD(Y1146,3)=0,INT(AL1146*0.55),INT(AL1146*0.35)))</f>
        <v>598125</v>
      </c>
      <c r="AN1146" s="54">
        <f t="shared" si="376"/>
        <v>1798808</v>
      </c>
      <c r="AO1146" s="7" t="str">
        <f t="shared" si="377"/>
        <v>atk_1798808</v>
      </c>
      <c r="AP1146" s="7" t="s">
        <v>3973</v>
      </c>
      <c r="AQ1146" s="7" t="s">
        <v>3993</v>
      </c>
      <c r="AR1146" s="7" t="s">
        <v>3975</v>
      </c>
      <c r="AS1146" s="7" t="s">
        <v>3976</v>
      </c>
      <c r="AU1146" s="7" t="str">
        <f t="shared" si="378"/>
        <v>hp_14655409;atk_1798808;hit_500000;miss_80;cirt_0;cirtSub_-3500</v>
      </c>
    </row>
    <row r="1147" spans="1:47" x14ac:dyDescent="0.2">
      <c r="A1147" s="9"/>
      <c r="B1147" s="6"/>
      <c r="I1147" s="9"/>
      <c r="J1147" s="10"/>
      <c r="V1147" s="7" t="str">
        <f t="shared" si="374"/>
        <v>水舰队基地2-7</v>
      </c>
      <c r="W1147" s="7">
        <f t="shared" si="383"/>
        <v>2113</v>
      </c>
      <c r="X1147" s="9" t="s">
        <v>1507</v>
      </c>
      <c r="Y1147" s="9">
        <v>7</v>
      </c>
      <c r="Z1147" s="8">
        <f t="shared" si="379"/>
        <v>6133</v>
      </c>
      <c r="AA1147" s="6" t="s">
        <v>3967</v>
      </c>
      <c r="AB1147" s="6">
        <v>6211323</v>
      </c>
      <c r="AC1147" s="6">
        <f t="shared" si="384"/>
        <v>1.7149999999999999</v>
      </c>
      <c r="AD1147" s="6">
        <f t="shared" si="385"/>
        <v>10652418</v>
      </c>
      <c r="AE1147" s="6">
        <f t="shared" si="389"/>
        <v>3148770</v>
      </c>
      <c r="AF1147" s="6">
        <v>870000</v>
      </c>
      <c r="AG1147" s="11">
        <f t="shared" si="388"/>
        <v>14671188</v>
      </c>
      <c r="AH1147">
        <f t="shared" si="386"/>
        <v>2.3620069347544796</v>
      </c>
      <c r="AI1147" s="53">
        <v>0.7</v>
      </c>
      <c r="AJ1147" s="7" t="str">
        <f t="shared" si="375"/>
        <v>hp_14671188</v>
      </c>
      <c r="AK1147" s="7" t="s">
        <v>3968</v>
      </c>
      <c r="AL1147" s="7">
        <v>1089040</v>
      </c>
      <c r="AM1147" s="7">
        <f>INT(IF(MOD(Y1147,3)=0,INT(AL1147*0.55),INT(AL1147*0.35)))</f>
        <v>381164</v>
      </c>
      <c r="AN1147" s="54">
        <f t="shared" si="376"/>
        <v>1800624</v>
      </c>
      <c r="AO1147" s="7" t="str">
        <f t="shared" si="377"/>
        <v>atk_1800624</v>
      </c>
      <c r="AP1147" s="7" t="s">
        <v>3973</v>
      </c>
      <c r="AQ1147" s="7" t="s">
        <v>3993</v>
      </c>
      <c r="AR1147" s="7" t="s">
        <v>3975</v>
      </c>
      <c r="AS1147" s="7" t="s">
        <v>3976</v>
      </c>
      <c r="AU1147" s="7" t="str">
        <f t="shared" si="378"/>
        <v>hp_14671188;atk_1800624;hit_500000;miss_80;cirt_0;cirtSub_-3500</v>
      </c>
    </row>
    <row r="1148" spans="1:47" x14ac:dyDescent="0.2">
      <c r="A1148" s="9"/>
      <c r="B1148" s="6"/>
      <c r="I1148" s="9"/>
      <c r="J1148" s="10"/>
      <c r="V1148" s="7" t="str">
        <f t="shared" si="374"/>
        <v>水舰队基地2-8</v>
      </c>
      <c r="W1148" s="7">
        <f t="shared" si="383"/>
        <v>2115</v>
      </c>
      <c r="X1148" s="9" t="s">
        <v>1507</v>
      </c>
      <c r="Y1148" s="9">
        <v>8</v>
      </c>
      <c r="Z1148" s="8">
        <f t="shared" si="379"/>
        <v>6141</v>
      </c>
      <c r="AA1148" s="6" t="s">
        <v>3967</v>
      </c>
      <c r="AB1148" s="6">
        <v>6220525</v>
      </c>
      <c r="AC1148" s="6">
        <f t="shared" si="384"/>
        <v>1.7149999999999999</v>
      </c>
      <c r="AD1148" s="6">
        <f t="shared" si="385"/>
        <v>10668200</v>
      </c>
      <c r="AE1148" s="6">
        <f t="shared" si="389"/>
        <v>3148770</v>
      </c>
      <c r="AF1148" s="6">
        <v>870000</v>
      </c>
      <c r="AG1148" s="11">
        <f t="shared" si="388"/>
        <v>14686970</v>
      </c>
      <c r="AH1148">
        <f t="shared" si="386"/>
        <v>2.3610499113820778</v>
      </c>
      <c r="AI1148" s="53">
        <v>0.7</v>
      </c>
      <c r="AJ1148" s="7" t="str">
        <f t="shared" si="375"/>
        <v>hp_14686970</v>
      </c>
      <c r="AK1148" s="7" t="s">
        <v>3968</v>
      </c>
      <c r="AL1148" s="7">
        <v>1090580</v>
      </c>
      <c r="AM1148" s="7">
        <f>INT(IF(MOD(Y1148,3)=0,INT(AL1148*0.55),INT(AL1148*0.35)))</f>
        <v>381703</v>
      </c>
      <c r="AN1148" s="54">
        <f t="shared" si="376"/>
        <v>1802439</v>
      </c>
      <c r="AO1148" s="7" t="str">
        <f t="shared" si="377"/>
        <v>atk_1802439</v>
      </c>
      <c r="AP1148" s="7" t="s">
        <v>3973</v>
      </c>
      <c r="AQ1148" s="7" t="s">
        <v>3993</v>
      </c>
      <c r="AR1148" s="7" t="s">
        <v>3975</v>
      </c>
      <c r="AS1148" s="7" t="s">
        <v>3976</v>
      </c>
      <c r="AU1148" s="7" t="str">
        <f t="shared" si="378"/>
        <v>hp_14686970;atk_1802439;hit_500000;miss_80;cirt_0;cirtSub_-3500</v>
      </c>
    </row>
    <row r="1149" spans="1:47" x14ac:dyDescent="0.2">
      <c r="A1149" s="9"/>
      <c r="B1149" s="6"/>
      <c r="I1149" s="9"/>
      <c r="J1149" s="10"/>
      <c r="V1149" s="7" t="str">
        <f t="shared" si="374"/>
        <v>水舰队基地2-9</v>
      </c>
      <c r="W1149" s="7">
        <f t="shared" si="383"/>
        <v>2117</v>
      </c>
      <c r="X1149" s="9" t="s">
        <v>1507</v>
      </c>
      <c r="Y1149" s="9">
        <v>9</v>
      </c>
      <c r="Z1149" s="8">
        <f t="shared" si="379"/>
        <v>6150</v>
      </c>
      <c r="AA1149" s="6" t="s">
        <v>3967</v>
      </c>
      <c r="AB1149" s="6">
        <v>6229728</v>
      </c>
      <c r="AC1149" s="6">
        <f t="shared" si="384"/>
        <v>1.7175</v>
      </c>
      <c r="AD1149" s="6">
        <f t="shared" si="385"/>
        <v>10699557</v>
      </c>
      <c r="AE1149" s="6">
        <f t="shared" si="389"/>
        <v>3148770</v>
      </c>
      <c r="AF1149" s="6">
        <v>870000</v>
      </c>
      <c r="AG1149" s="11">
        <f t="shared" si="388"/>
        <v>14718327</v>
      </c>
      <c r="AH1149">
        <f t="shared" si="386"/>
        <v>2.3625954455796463</v>
      </c>
      <c r="AI1149" s="53">
        <v>0.7</v>
      </c>
      <c r="AJ1149" s="7" t="str">
        <f t="shared" si="375"/>
        <v>hp_14718327</v>
      </c>
      <c r="AK1149" s="7" t="s">
        <v>3968</v>
      </c>
      <c r="AL1149" s="7">
        <v>1092120</v>
      </c>
      <c r="AM1149" s="7">
        <f>INT(IF(MOD(Y1149,3)=0,INT(AL1149*0.55),INT(AL1149*0.35)))</f>
        <v>600666</v>
      </c>
      <c r="AN1149" s="54">
        <f t="shared" si="376"/>
        <v>1806166</v>
      </c>
      <c r="AO1149" s="7" t="str">
        <f t="shared" si="377"/>
        <v>atk_1806166</v>
      </c>
      <c r="AP1149" s="7" t="s">
        <v>3973</v>
      </c>
      <c r="AQ1149" s="7" t="s">
        <v>3993</v>
      </c>
      <c r="AR1149" s="7" t="s">
        <v>3975</v>
      </c>
      <c r="AS1149" s="7" t="s">
        <v>3976</v>
      </c>
      <c r="AU1149" s="7" t="str">
        <f t="shared" si="378"/>
        <v>hp_14718327;atk_1806166;hit_500000;miss_80;cirt_0;cirtSub_-3500</v>
      </c>
    </row>
    <row r="1150" spans="1:47" s="12" customFormat="1" x14ac:dyDescent="0.2">
      <c r="A1150" s="9"/>
      <c r="B1150" s="6"/>
      <c r="C1150" s="7"/>
      <c r="D1150" s="7"/>
      <c r="E1150" s="7"/>
      <c r="F1150" s="7"/>
      <c r="G1150" s="7"/>
      <c r="H1150" s="7"/>
      <c r="I1150" s="9"/>
      <c r="J1150" s="10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V1150" s="12" t="str">
        <f t="shared" si="374"/>
        <v>水舰队基地2-10</v>
      </c>
      <c r="W1150" s="12">
        <f t="shared" si="383"/>
        <v>2119</v>
      </c>
      <c r="X1150" s="5" t="s">
        <v>1507</v>
      </c>
      <c r="Y1150" s="5">
        <v>10</v>
      </c>
      <c r="Z1150" s="5">
        <f t="shared" si="379"/>
        <v>6160</v>
      </c>
      <c r="AA1150" s="11" t="s">
        <v>3967</v>
      </c>
      <c r="AB1150" s="11">
        <v>6238933</v>
      </c>
      <c r="AC1150" s="11">
        <f t="shared" si="384"/>
        <v>1.7175</v>
      </c>
      <c r="AD1150" s="11">
        <f t="shared" si="385"/>
        <v>10715367</v>
      </c>
      <c r="AE1150" s="6">
        <f t="shared" si="389"/>
        <v>3148770</v>
      </c>
      <c r="AF1150" s="11">
        <v>870000</v>
      </c>
      <c r="AG1150" s="11">
        <f t="shared" si="388"/>
        <v>14734137</v>
      </c>
      <c r="AH1150">
        <f t="shared" si="386"/>
        <v>2.3616437297852051</v>
      </c>
      <c r="AI1150" s="53">
        <v>0.7</v>
      </c>
      <c r="AJ1150" s="7" t="str">
        <f t="shared" si="375"/>
        <v>hp_14734137</v>
      </c>
      <c r="AK1150" s="12" t="s">
        <v>3968</v>
      </c>
      <c r="AL1150" s="12">
        <v>1093660</v>
      </c>
      <c r="AM1150" s="7">
        <f>INT(IF(MOD(Y1150,3)=0,INT(AL1150*0.55),INT(AL1150*0.35)))</f>
        <v>382781</v>
      </c>
      <c r="AN1150" s="54">
        <f t="shared" si="376"/>
        <v>1807984</v>
      </c>
      <c r="AO1150" s="7" t="str">
        <f t="shared" si="377"/>
        <v>atk_1807984</v>
      </c>
      <c r="AP1150" s="12" t="s">
        <v>3973</v>
      </c>
      <c r="AQ1150" s="12" t="s">
        <v>3993</v>
      </c>
      <c r="AR1150" s="12" t="s">
        <v>3975</v>
      </c>
      <c r="AS1150" s="12" t="s">
        <v>3976</v>
      </c>
      <c r="AU1150" s="12" t="str">
        <f t="shared" si="378"/>
        <v>hp_14734137;atk_1807984;hit_500000;miss_80;cirt_0;cirtSub_-3500</v>
      </c>
    </row>
    <row r="1151" spans="1:47" x14ac:dyDescent="0.2">
      <c r="A1151" s="9"/>
      <c r="B1151" s="6"/>
      <c r="I1151" s="9"/>
      <c r="J1151" s="10"/>
      <c r="V1151" s="7" t="str">
        <f t="shared" si="374"/>
        <v>水舰队基地3-1</v>
      </c>
      <c r="W1151" s="7">
        <f t="shared" si="383"/>
        <v>2121</v>
      </c>
      <c r="X1151" s="9" t="s">
        <v>1508</v>
      </c>
      <c r="Y1151" s="9">
        <v>1</v>
      </c>
      <c r="Z1151" s="8">
        <f t="shared" si="379"/>
        <v>6161</v>
      </c>
      <c r="AA1151" s="6" t="s">
        <v>3967</v>
      </c>
      <c r="AB1151" s="6">
        <v>6248139</v>
      </c>
      <c r="AC1151" s="6">
        <f t="shared" si="384"/>
        <v>1.7200000000000002</v>
      </c>
      <c r="AD1151" s="6">
        <f t="shared" si="385"/>
        <v>10746799</v>
      </c>
      <c r="AE1151" s="6">
        <f t="shared" ref="AE1151" si="392">IF(MOD(Y1151,1)=0,INT(AD1150*0.3),0)</f>
        <v>3214610</v>
      </c>
      <c r="AF1151" s="6">
        <v>870000</v>
      </c>
      <c r="AG1151" s="11">
        <f t="shared" si="388"/>
        <v>14831409</v>
      </c>
      <c r="AH1151">
        <f t="shared" si="386"/>
        <v>2.3737322425125305</v>
      </c>
      <c r="AI1151" s="53">
        <v>0.7</v>
      </c>
      <c r="AJ1151" s="7" t="str">
        <f t="shared" si="375"/>
        <v>hp_14831409</v>
      </c>
      <c r="AK1151" s="7" t="s">
        <v>3968</v>
      </c>
      <c r="AL1151" s="7">
        <v>1095200</v>
      </c>
      <c r="AM1151" s="7">
        <f>INT(IF(MOD(Y1151,3)=0,INT(AL1151*0.55),INT(AL1151*0.35)))</f>
        <v>383320</v>
      </c>
      <c r="AN1151" s="54">
        <f t="shared" si="376"/>
        <v>1819798</v>
      </c>
      <c r="AO1151" s="7" t="str">
        <f t="shared" si="377"/>
        <v>atk_1819798</v>
      </c>
      <c r="AP1151" s="7" t="s">
        <v>3973</v>
      </c>
      <c r="AQ1151" s="7" t="s">
        <v>3993</v>
      </c>
      <c r="AR1151" s="7" t="s">
        <v>3975</v>
      </c>
      <c r="AS1151" s="7" t="s">
        <v>3976</v>
      </c>
      <c r="AU1151" s="7" t="str">
        <f t="shared" si="378"/>
        <v>hp_14831409;atk_1819798;hit_500000;miss_80;cirt_0;cirtSub_-3500</v>
      </c>
    </row>
    <row r="1152" spans="1:47" x14ac:dyDescent="0.2">
      <c r="A1152" s="9"/>
      <c r="B1152" s="6"/>
      <c r="I1152" s="9"/>
      <c r="J1152" s="10"/>
      <c r="V1152" s="7" t="str">
        <f t="shared" si="374"/>
        <v>水舰队基地3-2</v>
      </c>
      <c r="W1152" s="7">
        <f t="shared" si="383"/>
        <v>2123</v>
      </c>
      <c r="X1152" s="9" t="s">
        <v>1508</v>
      </c>
      <c r="Y1152" s="9">
        <v>2</v>
      </c>
      <c r="Z1152" s="8">
        <f t="shared" si="379"/>
        <v>6163</v>
      </c>
      <c r="AA1152" s="6" t="s">
        <v>3967</v>
      </c>
      <c r="AB1152" s="6">
        <v>6257346</v>
      </c>
      <c r="AC1152" s="6">
        <f t="shared" si="384"/>
        <v>1.7200000000000002</v>
      </c>
      <c r="AD1152" s="6">
        <f t="shared" si="385"/>
        <v>10762635</v>
      </c>
      <c r="AE1152" s="6">
        <f t="shared" si="389"/>
        <v>3214610</v>
      </c>
      <c r="AF1152" s="6">
        <v>870000</v>
      </c>
      <c r="AG1152" s="11">
        <f t="shared" si="388"/>
        <v>14847245</v>
      </c>
      <c r="AH1152">
        <f t="shared" si="386"/>
        <v>2.3727703406524108</v>
      </c>
      <c r="AI1152" s="53">
        <v>0.7</v>
      </c>
      <c r="AJ1152" s="7" t="str">
        <f t="shared" si="375"/>
        <v>hp_14847245</v>
      </c>
      <c r="AK1152" s="7" t="s">
        <v>3968</v>
      </c>
      <c r="AL1152" s="7">
        <v>1096740</v>
      </c>
      <c r="AM1152" s="7">
        <f>INT(IF(MOD(Y1152,3)=0,INT(AL1152*0.55),INT(AL1152*0.35)))</f>
        <v>383859</v>
      </c>
      <c r="AN1152" s="54">
        <f t="shared" si="376"/>
        <v>1821618</v>
      </c>
      <c r="AO1152" s="7" t="str">
        <f t="shared" si="377"/>
        <v>atk_1821618</v>
      </c>
      <c r="AP1152" s="7" t="s">
        <v>3973</v>
      </c>
      <c r="AQ1152" s="7" t="s">
        <v>3993</v>
      </c>
      <c r="AR1152" s="7" t="s">
        <v>3975</v>
      </c>
      <c r="AS1152" s="7" t="s">
        <v>3976</v>
      </c>
      <c r="AU1152" s="7" t="str">
        <f t="shared" si="378"/>
        <v>hp_14847245;atk_1821618;hit_500000;miss_80;cirt_0;cirtSub_-3500</v>
      </c>
    </row>
    <row r="1153" spans="1:47" x14ac:dyDescent="0.2">
      <c r="A1153" s="9"/>
      <c r="B1153" s="6"/>
      <c r="I1153" s="9"/>
      <c r="J1153" s="10"/>
      <c r="V1153" s="7" t="str">
        <f t="shared" ref="V1153:V1216" si="393">X1153&amp;"-"&amp;Y1153</f>
        <v>水舰队基地3-3</v>
      </c>
      <c r="W1153" s="7">
        <f t="shared" si="383"/>
        <v>2125</v>
      </c>
      <c r="X1153" s="9" t="s">
        <v>1508</v>
      </c>
      <c r="Y1153" s="9">
        <v>3</v>
      </c>
      <c r="Z1153" s="8">
        <f t="shared" si="379"/>
        <v>6166</v>
      </c>
      <c r="AA1153" s="6" t="s">
        <v>3967</v>
      </c>
      <c r="AB1153" s="6">
        <v>6266554</v>
      </c>
      <c r="AC1153" s="6">
        <f t="shared" si="384"/>
        <v>1.7225000000000001</v>
      </c>
      <c r="AD1153" s="6">
        <f t="shared" si="385"/>
        <v>10794139</v>
      </c>
      <c r="AE1153" s="6">
        <f t="shared" si="389"/>
        <v>3214610</v>
      </c>
      <c r="AF1153" s="6">
        <v>870000</v>
      </c>
      <c r="AG1153" s="11">
        <f t="shared" si="388"/>
        <v>14878749</v>
      </c>
      <c r="AH1153">
        <f t="shared" si="386"/>
        <v>2.3743111445301515</v>
      </c>
      <c r="AI1153" s="53">
        <v>0.7</v>
      </c>
      <c r="AJ1153" s="7" t="str">
        <f t="shared" ref="AJ1153:AJ1216" si="394">AA1153&amp;"_"&amp;AG1153</f>
        <v>hp_14878749</v>
      </c>
      <c r="AK1153" s="7" t="s">
        <v>3968</v>
      </c>
      <c r="AL1153" s="7">
        <v>1098280</v>
      </c>
      <c r="AM1153" s="7">
        <f>INT(IF(MOD(Y1153,3)=0,INT(AL1153*0.55),INT(AL1153*0.35)))</f>
        <v>604054</v>
      </c>
      <c r="AN1153" s="54">
        <f t="shared" si="376"/>
        <v>1825360</v>
      </c>
      <c r="AO1153" s="7" t="str">
        <f t="shared" si="377"/>
        <v>atk_1825360</v>
      </c>
      <c r="AP1153" s="7" t="s">
        <v>3973</v>
      </c>
      <c r="AQ1153" s="7" t="s">
        <v>3993</v>
      </c>
      <c r="AR1153" s="7" t="s">
        <v>3975</v>
      </c>
      <c r="AS1153" s="7" t="s">
        <v>3976</v>
      </c>
      <c r="AU1153" s="7" t="str">
        <f t="shared" si="378"/>
        <v>hp_14878749;atk_1825360;hit_500000;miss_80;cirt_0;cirtSub_-3500</v>
      </c>
    </row>
    <row r="1154" spans="1:47" x14ac:dyDescent="0.2">
      <c r="A1154" s="9"/>
      <c r="B1154" s="6"/>
      <c r="I1154" s="9"/>
      <c r="J1154" s="10"/>
      <c r="V1154" s="7" t="str">
        <f t="shared" si="393"/>
        <v>水舰队基地3-4</v>
      </c>
      <c r="W1154" s="7">
        <f t="shared" si="383"/>
        <v>2127</v>
      </c>
      <c r="X1154" s="9" t="s">
        <v>1508</v>
      </c>
      <c r="Y1154" s="9">
        <v>4</v>
      </c>
      <c r="Z1154" s="8">
        <f t="shared" si="379"/>
        <v>6170</v>
      </c>
      <c r="AA1154" s="6" t="s">
        <v>3967</v>
      </c>
      <c r="AB1154" s="6">
        <v>6275763</v>
      </c>
      <c r="AC1154" s="6">
        <f t="shared" si="384"/>
        <v>1.7225000000000001</v>
      </c>
      <c r="AD1154" s="6">
        <f t="shared" si="385"/>
        <v>10810001</v>
      </c>
      <c r="AE1154" s="6">
        <f t="shared" si="389"/>
        <v>3214610</v>
      </c>
      <c r="AF1154" s="6">
        <v>870000</v>
      </c>
      <c r="AG1154" s="11">
        <f t="shared" si="388"/>
        <v>14894611</v>
      </c>
      <c r="AH1154">
        <f t="shared" si="386"/>
        <v>2.3733546024602905</v>
      </c>
      <c r="AI1154" s="53">
        <v>0.7</v>
      </c>
      <c r="AJ1154" s="7" t="str">
        <f t="shared" si="394"/>
        <v>hp_14894611</v>
      </c>
      <c r="AK1154" s="7" t="s">
        <v>3968</v>
      </c>
      <c r="AL1154" s="7">
        <v>1099820</v>
      </c>
      <c r="AM1154" s="7">
        <f>INT(IF(MOD(Y1154,3)=0,INT(AL1154*0.55),INT(AL1154*0.35)))</f>
        <v>384937</v>
      </c>
      <c r="AN1154" s="54">
        <f t="shared" ref="AN1154:AN1217" si="395">INT(AL1154*AI1154*AH1154)</f>
        <v>1827184</v>
      </c>
      <c r="AO1154" s="7" t="str">
        <f t="shared" ref="AO1154:AO1217" si="396">AK1154&amp;"_"&amp;AN1154</f>
        <v>atk_1827184</v>
      </c>
      <c r="AP1154" s="7" t="s">
        <v>3973</v>
      </c>
      <c r="AQ1154" s="7" t="s">
        <v>3993</v>
      </c>
      <c r="AR1154" s="7" t="s">
        <v>3975</v>
      </c>
      <c r="AS1154" s="7" t="s">
        <v>3976</v>
      </c>
      <c r="AU1154" s="7" t="str">
        <f t="shared" ref="AU1154:AU1217" si="397">AJ1154&amp;";"&amp;AO1154&amp;";"&amp;AP1154&amp;";"&amp;AQ1154&amp;";"&amp;AR1154&amp;";"&amp;AS1154</f>
        <v>hp_14894611;atk_1827184;hit_500000;miss_80;cirt_0;cirtSub_-3500</v>
      </c>
    </row>
    <row r="1155" spans="1:47" x14ac:dyDescent="0.2">
      <c r="A1155" s="9"/>
      <c r="B1155" s="6"/>
      <c r="I1155" s="9"/>
      <c r="J1155" s="10"/>
      <c r="V1155" s="7" t="str">
        <f t="shared" si="393"/>
        <v>水舰队基地3-5</v>
      </c>
      <c r="W1155" s="7">
        <f t="shared" si="383"/>
        <v>2129</v>
      </c>
      <c r="X1155" s="9" t="s">
        <v>1508</v>
      </c>
      <c r="Y1155" s="9">
        <v>5</v>
      </c>
      <c r="Z1155" s="8">
        <f t="shared" ref="Z1155:Z1218" si="398">Y1155+Z1154</f>
        <v>6175</v>
      </c>
      <c r="AA1155" s="6" t="s">
        <v>3967</v>
      </c>
      <c r="AB1155" s="6">
        <v>6284973</v>
      </c>
      <c r="AC1155" s="6">
        <f t="shared" si="384"/>
        <v>1.7225000000000001</v>
      </c>
      <c r="AD1155" s="6">
        <f t="shared" si="385"/>
        <v>10825865</v>
      </c>
      <c r="AE1155" s="6">
        <f t="shared" si="389"/>
        <v>3214610</v>
      </c>
      <c r="AF1155" s="6">
        <v>870000</v>
      </c>
      <c r="AG1155" s="11">
        <f t="shared" si="388"/>
        <v>14910475</v>
      </c>
      <c r="AH1155">
        <f t="shared" si="386"/>
        <v>2.3724008042675759</v>
      </c>
      <c r="AI1155" s="53">
        <v>0.7</v>
      </c>
      <c r="AJ1155" s="7" t="str">
        <f t="shared" si="394"/>
        <v>hp_14910475</v>
      </c>
      <c r="AK1155" s="7" t="s">
        <v>3968</v>
      </c>
      <c r="AL1155" s="7">
        <v>1101360</v>
      </c>
      <c r="AM1155" s="7">
        <f>INT(IF(MOD(Y1155,3)=0,INT(AL1155*0.55),INT(AL1155*0.35)))</f>
        <v>385476</v>
      </c>
      <c r="AN1155" s="54">
        <f t="shared" si="395"/>
        <v>1829007</v>
      </c>
      <c r="AO1155" s="7" t="str">
        <f t="shared" si="396"/>
        <v>atk_1829007</v>
      </c>
      <c r="AP1155" s="7" t="s">
        <v>3973</v>
      </c>
      <c r="AQ1155" s="7" t="s">
        <v>3993</v>
      </c>
      <c r="AR1155" s="7" t="s">
        <v>3975</v>
      </c>
      <c r="AS1155" s="7" t="s">
        <v>3976</v>
      </c>
      <c r="AU1155" s="7" t="str">
        <f t="shared" si="397"/>
        <v>hp_14910475;atk_1829007;hit_500000;miss_80;cirt_0;cirtSub_-3500</v>
      </c>
    </row>
    <row r="1156" spans="1:47" x14ac:dyDescent="0.2">
      <c r="A1156" s="9"/>
      <c r="B1156" s="6"/>
      <c r="I1156" s="9"/>
      <c r="J1156" s="10"/>
      <c r="V1156" s="7" t="str">
        <f t="shared" si="393"/>
        <v>水舰队基地3-6</v>
      </c>
      <c r="W1156" s="7">
        <f t="shared" si="383"/>
        <v>2131</v>
      </c>
      <c r="X1156" s="9" t="s">
        <v>1508</v>
      </c>
      <c r="Y1156" s="9">
        <v>6</v>
      </c>
      <c r="Z1156" s="8">
        <f t="shared" si="398"/>
        <v>6181</v>
      </c>
      <c r="AA1156" s="6" t="s">
        <v>3967</v>
      </c>
      <c r="AB1156" s="6">
        <v>6294185</v>
      </c>
      <c r="AC1156" s="6">
        <f t="shared" si="384"/>
        <v>1.7250000000000001</v>
      </c>
      <c r="AD1156" s="6">
        <f t="shared" si="385"/>
        <v>10857469</v>
      </c>
      <c r="AE1156" s="6">
        <f t="shared" si="389"/>
        <v>3214610</v>
      </c>
      <c r="AF1156" s="6">
        <v>870000</v>
      </c>
      <c r="AG1156" s="11">
        <f t="shared" si="388"/>
        <v>14942079</v>
      </c>
      <c r="AH1156">
        <f t="shared" si="386"/>
        <v>2.3739497647431715</v>
      </c>
      <c r="AI1156" s="53">
        <v>0.7</v>
      </c>
      <c r="AJ1156" s="7" t="str">
        <f t="shared" si="394"/>
        <v>hp_14942079</v>
      </c>
      <c r="AK1156" s="7" t="s">
        <v>3968</v>
      </c>
      <c r="AL1156" s="7">
        <v>1102900</v>
      </c>
      <c r="AM1156" s="7">
        <f>INT(IF(MOD(Y1156,3)=0,INT(AL1156*0.55),INT(AL1156*0.35)))</f>
        <v>606595</v>
      </c>
      <c r="AN1156" s="54">
        <f t="shared" si="395"/>
        <v>1832760</v>
      </c>
      <c r="AO1156" s="7" t="str">
        <f t="shared" si="396"/>
        <v>atk_1832760</v>
      </c>
      <c r="AP1156" s="7" t="s">
        <v>3973</v>
      </c>
      <c r="AQ1156" s="7" t="s">
        <v>3993</v>
      </c>
      <c r="AR1156" s="7" t="s">
        <v>3975</v>
      </c>
      <c r="AS1156" s="7" t="s">
        <v>3976</v>
      </c>
      <c r="AU1156" s="7" t="str">
        <f t="shared" si="397"/>
        <v>hp_14942079;atk_1832760;hit_500000;miss_80;cirt_0;cirtSub_-3500</v>
      </c>
    </row>
    <row r="1157" spans="1:47" x14ac:dyDescent="0.2">
      <c r="A1157" s="9"/>
      <c r="B1157" s="6"/>
      <c r="I1157" s="9"/>
      <c r="J1157" s="10"/>
      <c r="V1157" s="7" t="str">
        <f t="shared" si="393"/>
        <v>水舰队基地3-7</v>
      </c>
      <c r="W1157" s="7">
        <f t="shared" si="383"/>
        <v>2133</v>
      </c>
      <c r="X1157" s="9" t="s">
        <v>1508</v>
      </c>
      <c r="Y1157" s="9">
        <v>7</v>
      </c>
      <c r="Z1157" s="8">
        <f t="shared" si="398"/>
        <v>6188</v>
      </c>
      <c r="AA1157" s="6" t="s">
        <v>3967</v>
      </c>
      <c r="AB1157" s="6">
        <v>6303398</v>
      </c>
      <c r="AC1157" s="6">
        <f t="shared" si="384"/>
        <v>1.7250000000000001</v>
      </c>
      <c r="AD1157" s="6">
        <f t="shared" si="385"/>
        <v>10873361</v>
      </c>
      <c r="AE1157" s="6">
        <f t="shared" si="389"/>
        <v>3214610</v>
      </c>
      <c r="AF1157" s="6">
        <v>870000</v>
      </c>
      <c r="AG1157" s="11">
        <f t="shared" si="388"/>
        <v>14957971</v>
      </c>
      <c r="AH1157">
        <f t="shared" si="386"/>
        <v>2.3730011971320866</v>
      </c>
      <c r="AI1157" s="53">
        <v>0.7</v>
      </c>
      <c r="AJ1157" s="7" t="str">
        <f t="shared" si="394"/>
        <v>hp_14957971</v>
      </c>
      <c r="AK1157" s="7" t="s">
        <v>3968</v>
      </c>
      <c r="AL1157" s="7">
        <v>1104440</v>
      </c>
      <c r="AM1157" s="7">
        <f>INT(IF(MOD(Y1157,3)=0,INT(AL1157*0.55),INT(AL1157*0.35)))</f>
        <v>386554</v>
      </c>
      <c r="AN1157" s="54">
        <f t="shared" si="395"/>
        <v>1834586</v>
      </c>
      <c r="AO1157" s="7" t="str">
        <f t="shared" si="396"/>
        <v>atk_1834586</v>
      </c>
      <c r="AP1157" s="7" t="s">
        <v>3973</v>
      </c>
      <c r="AQ1157" s="7" t="s">
        <v>3993</v>
      </c>
      <c r="AR1157" s="7" t="s">
        <v>3975</v>
      </c>
      <c r="AS1157" s="7" t="s">
        <v>3976</v>
      </c>
      <c r="AU1157" s="7" t="str">
        <f t="shared" si="397"/>
        <v>hp_14957971;atk_1834586;hit_500000;miss_80;cirt_0;cirtSub_-3500</v>
      </c>
    </row>
    <row r="1158" spans="1:47" x14ac:dyDescent="0.2">
      <c r="A1158" s="9"/>
      <c r="B1158" s="6"/>
      <c r="I1158" s="9"/>
      <c r="J1158" s="10"/>
      <c r="V1158" s="7" t="str">
        <f t="shared" si="393"/>
        <v>水舰队基地3-8</v>
      </c>
      <c r="W1158" s="7">
        <f t="shared" si="383"/>
        <v>2135</v>
      </c>
      <c r="X1158" s="9" t="s">
        <v>1508</v>
      </c>
      <c r="Y1158" s="9">
        <v>8</v>
      </c>
      <c r="Z1158" s="8">
        <f t="shared" si="398"/>
        <v>6196</v>
      </c>
      <c r="AA1158" s="6" t="s">
        <v>3967</v>
      </c>
      <c r="AB1158" s="6">
        <v>6312612</v>
      </c>
      <c r="AC1158" s="6">
        <f t="shared" si="384"/>
        <v>1.7250000000000001</v>
      </c>
      <c r="AD1158" s="6">
        <f t="shared" si="385"/>
        <v>10889255</v>
      </c>
      <c r="AE1158" s="6">
        <f t="shared" si="389"/>
        <v>3214610</v>
      </c>
      <c r="AF1158" s="6">
        <v>870000</v>
      </c>
      <c r="AG1158" s="11">
        <f t="shared" si="388"/>
        <v>14973865</v>
      </c>
      <c r="AH1158">
        <f t="shared" si="386"/>
        <v>2.3720553393745725</v>
      </c>
      <c r="AI1158" s="53">
        <v>0.7</v>
      </c>
      <c r="AJ1158" s="7" t="str">
        <f t="shared" si="394"/>
        <v>hp_14973865</v>
      </c>
      <c r="AK1158" s="7" t="s">
        <v>3968</v>
      </c>
      <c r="AL1158" s="7">
        <v>1105980</v>
      </c>
      <c r="AM1158" s="7">
        <f>INT(IF(MOD(Y1158,3)=0,INT(AL1158*0.55),INT(AL1158*0.35)))</f>
        <v>387093</v>
      </c>
      <c r="AN1158" s="54">
        <f t="shared" si="395"/>
        <v>1836412</v>
      </c>
      <c r="AO1158" s="7" t="str">
        <f t="shared" si="396"/>
        <v>atk_1836412</v>
      </c>
      <c r="AP1158" s="7" t="s">
        <v>3973</v>
      </c>
      <c r="AQ1158" s="7" t="s">
        <v>3993</v>
      </c>
      <c r="AR1158" s="7" t="s">
        <v>3975</v>
      </c>
      <c r="AS1158" s="7" t="s">
        <v>3976</v>
      </c>
      <c r="AU1158" s="7" t="str">
        <f t="shared" si="397"/>
        <v>hp_14973865;atk_1836412;hit_500000;miss_80;cirt_0;cirtSub_-3500</v>
      </c>
    </row>
    <row r="1159" spans="1:47" x14ac:dyDescent="0.2">
      <c r="A1159" s="9"/>
      <c r="B1159" s="6"/>
      <c r="I1159" s="9"/>
      <c r="J1159" s="10"/>
      <c r="V1159" s="7" t="str">
        <f t="shared" si="393"/>
        <v>水舰队基地3-9</v>
      </c>
      <c r="W1159" s="7">
        <f t="shared" si="383"/>
        <v>2137</v>
      </c>
      <c r="X1159" s="9" t="s">
        <v>1508</v>
      </c>
      <c r="Y1159" s="9">
        <v>9</v>
      </c>
      <c r="Z1159" s="8">
        <f t="shared" si="398"/>
        <v>6205</v>
      </c>
      <c r="AA1159" s="6" t="s">
        <v>3967</v>
      </c>
      <c r="AB1159" s="6">
        <v>6321827</v>
      </c>
      <c r="AC1159" s="6">
        <f t="shared" si="384"/>
        <v>1.7275000000000003</v>
      </c>
      <c r="AD1159" s="6">
        <f t="shared" si="385"/>
        <v>10920956</v>
      </c>
      <c r="AE1159" s="6">
        <f t="shared" si="389"/>
        <v>3214610</v>
      </c>
      <c r="AF1159" s="6">
        <v>870000</v>
      </c>
      <c r="AG1159" s="11">
        <f t="shared" si="388"/>
        <v>15005566</v>
      </c>
      <c r="AH1159">
        <f t="shared" si="386"/>
        <v>2.3736122484844966</v>
      </c>
      <c r="AI1159" s="53">
        <v>0.7</v>
      </c>
      <c r="AJ1159" s="7" t="str">
        <f t="shared" si="394"/>
        <v>hp_15005566</v>
      </c>
      <c r="AK1159" s="7" t="s">
        <v>3968</v>
      </c>
      <c r="AL1159" s="7">
        <v>1107520</v>
      </c>
      <c r="AM1159" s="7">
        <f>INT(IF(MOD(Y1159,3)=0,INT(AL1159*0.55),INT(AL1159*0.35)))</f>
        <v>609136</v>
      </c>
      <c r="AN1159" s="54">
        <f t="shared" si="395"/>
        <v>1840176</v>
      </c>
      <c r="AO1159" s="7" t="str">
        <f t="shared" si="396"/>
        <v>atk_1840176</v>
      </c>
      <c r="AP1159" s="7" t="s">
        <v>3973</v>
      </c>
      <c r="AQ1159" s="7" t="s">
        <v>3993</v>
      </c>
      <c r="AR1159" s="7" t="s">
        <v>3975</v>
      </c>
      <c r="AS1159" s="7" t="s">
        <v>3976</v>
      </c>
      <c r="AU1159" s="7" t="str">
        <f t="shared" si="397"/>
        <v>hp_15005566;atk_1840176;hit_500000;miss_80;cirt_0;cirtSub_-3500</v>
      </c>
    </row>
    <row r="1160" spans="1:47" s="12" customFormat="1" x14ac:dyDescent="0.2">
      <c r="A1160" s="9"/>
      <c r="B1160" s="6"/>
      <c r="C1160" s="7"/>
      <c r="D1160" s="7"/>
      <c r="E1160" s="7"/>
      <c r="F1160" s="7"/>
      <c r="G1160" s="7"/>
      <c r="H1160" s="7"/>
      <c r="I1160" s="9"/>
      <c r="J1160" s="10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V1160" s="12" t="str">
        <f t="shared" si="393"/>
        <v>水舰队基地3-10</v>
      </c>
      <c r="W1160" s="12">
        <f t="shared" si="383"/>
        <v>2139</v>
      </c>
      <c r="X1160" s="5" t="s">
        <v>1508</v>
      </c>
      <c r="Y1160" s="5">
        <v>10</v>
      </c>
      <c r="Z1160" s="5">
        <f t="shared" si="398"/>
        <v>6215</v>
      </c>
      <c r="AA1160" s="11" t="s">
        <v>3967</v>
      </c>
      <c r="AB1160" s="11">
        <v>6331043</v>
      </c>
      <c r="AC1160" s="11">
        <f t="shared" si="384"/>
        <v>1.7275000000000003</v>
      </c>
      <c r="AD1160" s="11">
        <f t="shared" si="385"/>
        <v>10936876</v>
      </c>
      <c r="AE1160" s="6">
        <f t="shared" si="389"/>
        <v>3214610</v>
      </c>
      <c r="AF1160" s="11">
        <v>870000</v>
      </c>
      <c r="AG1160" s="11">
        <f t="shared" si="388"/>
        <v>15021486</v>
      </c>
      <c r="AH1160">
        <f t="shared" si="386"/>
        <v>2.3726716119287139</v>
      </c>
      <c r="AI1160" s="53">
        <v>0.7</v>
      </c>
      <c r="AJ1160" s="7" t="str">
        <f t="shared" si="394"/>
        <v>hp_15021486</v>
      </c>
      <c r="AK1160" s="12" t="s">
        <v>3968</v>
      </c>
      <c r="AL1160" s="12">
        <v>1109060</v>
      </c>
      <c r="AM1160" s="7">
        <f>INT(IF(MOD(Y1160,3)=0,INT(AL1160*0.55),INT(AL1160*0.35)))</f>
        <v>388171</v>
      </c>
      <c r="AN1160" s="54">
        <f t="shared" si="395"/>
        <v>1842004</v>
      </c>
      <c r="AO1160" s="7" t="str">
        <f t="shared" si="396"/>
        <v>atk_1842004</v>
      </c>
      <c r="AP1160" s="12" t="s">
        <v>3973</v>
      </c>
      <c r="AQ1160" s="12" t="s">
        <v>3993</v>
      </c>
      <c r="AR1160" s="12" t="s">
        <v>3975</v>
      </c>
      <c r="AS1160" s="12" t="s">
        <v>3976</v>
      </c>
      <c r="AU1160" s="12" t="str">
        <f t="shared" si="397"/>
        <v>hp_15021486;atk_1842004;hit_500000;miss_80;cirt_0;cirtSub_-3500</v>
      </c>
    </row>
    <row r="1161" spans="1:47" x14ac:dyDescent="0.2">
      <c r="A1161" s="9"/>
      <c r="B1161" s="6"/>
      <c r="I1161" s="9"/>
      <c r="J1161" s="10"/>
      <c r="V1161" s="7" t="str">
        <f t="shared" si="393"/>
        <v>水舰队基地4-1</v>
      </c>
      <c r="W1161" s="7">
        <f t="shared" si="383"/>
        <v>2141</v>
      </c>
      <c r="X1161" s="9" t="s">
        <v>1509</v>
      </c>
      <c r="Y1161" s="9">
        <v>1</v>
      </c>
      <c r="Z1161" s="8">
        <f t="shared" si="398"/>
        <v>6216</v>
      </c>
      <c r="AA1161" s="6" t="s">
        <v>3967</v>
      </c>
      <c r="AB1161" s="6">
        <v>6340261</v>
      </c>
      <c r="AC1161" s="6">
        <f t="shared" si="384"/>
        <v>1.73</v>
      </c>
      <c r="AD1161" s="6">
        <f t="shared" si="385"/>
        <v>10968651</v>
      </c>
      <c r="AE1161" s="6">
        <f t="shared" ref="AE1161" si="399">IF(MOD(Y1161,1)=0,INT(AD1160*0.3),0)</f>
        <v>3281062</v>
      </c>
      <c r="AF1161" s="6">
        <v>870000</v>
      </c>
      <c r="AG1161" s="11">
        <f t="shared" si="388"/>
        <v>15119713</v>
      </c>
      <c r="AH1161">
        <f t="shared" si="386"/>
        <v>2.3847146040202447</v>
      </c>
      <c r="AI1161" s="53">
        <v>0.7</v>
      </c>
      <c r="AJ1161" s="7" t="str">
        <f t="shared" si="394"/>
        <v>hp_15119713</v>
      </c>
      <c r="AK1161" s="7" t="s">
        <v>3968</v>
      </c>
      <c r="AL1161" s="7">
        <v>1110600</v>
      </c>
      <c r="AM1161" s="7">
        <f>INT(IF(MOD(Y1161,3)=0,INT(AL1161*0.55),INT(AL1161*0.35)))</f>
        <v>388710</v>
      </c>
      <c r="AN1161" s="54">
        <f t="shared" si="395"/>
        <v>1853924</v>
      </c>
      <c r="AO1161" s="7" t="str">
        <f t="shared" si="396"/>
        <v>atk_1853924</v>
      </c>
      <c r="AP1161" s="7" t="s">
        <v>3973</v>
      </c>
      <c r="AQ1161" s="7" t="s">
        <v>3993</v>
      </c>
      <c r="AR1161" s="7" t="s">
        <v>3975</v>
      </c>
      <c r="AS1161" s="7" t="s">
        <v>3976</v>
      </c>
      <c r="AU1161" s="7" t="str">
        <f t="shared" si="397"/>
        <v>hp_15119713;atk_1853924;hit_500000;miss_80;cirt_0;cirtSub_-3500</v>
      </c>
    </row>
    <row r="1162" spans="1:47" x14ac:dyDescent="0.2">
      <c r="A1162" s="9"/>
      <c r="B1162" s="6"/>
      <c r="I1162" s="9"/>
      <c r="J1162" s="10"/>
      <c r="V1162" s="7" t="str">
        <f t="shared" si="393"/>
        <v>水舰队基地4-2</v>
      </c>
      <c r="W1162" s="7">
        <f t="shared" si="383"/>
        <v>2143</v>
      </c>
      <c r="X1162" s="9" t="s">
        <v>1509</v>
      </c>
      <c r="Y1162" s="9">
        <v>2</v>
      </c>
      <c r="Z1162" s="8">
        <f t="shared" si="398"/>
        <v>6218</v>
      </c>
      <c r="AA1162" s="6" t="s">
        <v>3967</v>
      </c>
      <c r="AB1162" s="6">
        <v>6349479</v>
      </c>
      <c r="AC1162" s="6">
        <f t="shared" si="384"/>
        <v>1.73</v>
      </c>
      <c r="AD1162" s="6">
        <f t="shared" si="385"/>
        <v>10984598</v>
      </c>
      <c r="AE1162" s="6">
        <f t="shared" si="389"/>
        <v>3281062</v>
      </c>
      <c r="AF1162" s="6">
        <v>870000</v>
      </c>
      <c r="AG1162" s="11">
        <f t="shared" si="388"/>
        <v>15135660</v>
      </c>
      <c r="AH1162">
        <f t="shared" si="386"/>
        <v>2.3837640852107707</v>
      </c>
      <c r="AI1162" s="53">
        <v>0.7</v>
      </c>
      <c r="AJ1162" s="7" t="str">
        <f t="shared" si="394"/>
        <v>hp_15135660</v>
      </c>
      <c r="AK1162" s="7" t="s">
        <v>3968</v>
      </c>
      <c r="AL1162" s="7">
        <v>1112140</v>
      </c>
      <c r="AM1162" s="7">
        <f>INT(IF(MOD(Y1162,3)=0,INT(AL1162*0.55),INT(AL1162*0.35)))</f>
        <v>389249</v>
      </c>
      <c r="AN1162" s="54">
        <f t="shared" si="395"/>
        <v>1855755</v>
      </c>
      <c r="AO1162" s="7" t="str">
        <f t="shared" si="396"/>
        <v>atk_1855755</v>
      </c>
      <c r="AP1162" s="7" t="s">
        <v>3973</v>
      </c>
      <c r="AQ1162" s="7" t="s">
        <v>3993</v>
      </c>
      <c r="AR1162" s="7" t="s">
        <v>3975</v>
      </c>
      <c r="AS1162" s="7" t="s">
        <v>3976</v>
      </c>
      <c r="AU1162" s="7" t="str">
        <f t="shared" si="397"/>
        <v>hp_15135660;atk_1855755;hit_500000;miss_80;cirt_0;cirtSub_-3500</v>
      </c>
    </row>
    <row r="1163" spans="1:47" x14ac:dyDescent="0.2">
      <c r="A1163" s="9"/>
      <c r="B1163" s="6"/>
      <c r="I1163" s="9"/>
      <c r="J1163" s="10"/>
      <c r="V1163" s="7" t="str">
        <f t="shared" si="393"/>
        <v>水舰队基地4-3</v>
      </c>
      <c r="W1163" s="7">
        <f t="shared" si="383"/>
        <v>2145</v>
      </c>
      <c r="X1163" s="9" t="s">
        <v>1509</v>
      </c>
      <c r="Y1163" s="9">
        <v>3</v>
      </c>
      <c r="Z1163" s="8">
        <f t="shared" si="398"/>
        <v>6221</v>
      </c>
      <c r="AA1163" s="6" t="s">
        <v>3967</v>
      </c>
      <c r="AB1163" s="6">
        <v>6358699</v>
      </c>
      <c r="AC1163" s="6">
        <f t="shared" si="384"/>
        <v>1.7324999999999999</v>
      </c>
      <c r="AD1163" s="6">
        <f t="shared" si="385"/>
        <v>11016446</v>
      </c>
      <c r="AE1163" s="6">
        <f t="shared" si="389"/>
        <v>3281062</v>
      </c>
      <c r="AF1163" s="6">
        <v>870000</v>
      </c>
      <c r="AG1163" s="11">
        <f t="shared" si="388"/>
        <v>15167508</v>
      </c>
      <c r="AH1163">
        <f t="shared" si="386"/>
        <v>2.3853162415770899</v>
      </c>
      <c r="AI1163" s="53">
        <v>0.7</v>
      </c>
      <c r="AJ1163" s="7" t="str">
        <f t="shared" si="394"/>
        <v>hp_15167508</v>
      </c>
      <c r="AK1163" s="7" t="s">
        <v>3968</v>
      </c>
      <c r="AL1163" s="7">
        <v>1113680</v>
      </c>
      <c r="AM1163" s="7">
        <f>INT(IF(MOD(Y1163,3)=0,INT(AL1163*0.55),INT(AL1163*0.35)))</f>
        <v>612524</v>
      </c>
      <c r="AN1163" s="54">
        <f t="shared" si="395"/>
        <v>1859535</v>
      </c>
      <c r="AO1163" s="7" t="str">
        <f t="shared" si="396"/>
        <v>atk_1859535</v>
      </c>
      <c r="AP1163" s="7" t="s">
        <v>3973</v>
      </c>
      <c r="AQ1163" s="7" t="s">
        <v>3993</v>
      </c>
      <c r="AR1163" s="7" t="s">
        <v>3975</v>
      </c>
      <c r="AS1163" s="7" t="s">
        <v>3976</v>
      </c>
      <c r="AU1163" s="7" t="str">
        <f t="shared" si="397"/>
        <v>hp_15167508;atk_1859535;hit_500000;miss_80;cirt_0;cirtSub_-3500</v>
      </c>
    </row>
    <row r="1164" spans="1:47" x14ac:dyDescent="0.2">
      <c r="A1164" s="9"/>
      <c r="B1164" s="6"/>
      <c r="I1164" s="9"/>
      <c r="J1164" s="10"/>
      <c r="V1164" s="7" t="str">
        <f t="shared" si="393"/>
        <v>水舰队基地4-4</v>
      </c>
      <c r="W1164" s="7">
        <f t="shared" si="383"/>
        <v>2147</v>
      </c>
      <c r="X1164" s="9" t="s">
        <v>1509</v>
      </c>
      <c r="Y1164" s="9">
        <v>4</v>
      </c>
      <c r="Z1164" s="8">
        <f t="shared" si="398"/>
        <v>6225</v>
      </c>
      <c r="AA1164" s="6" t="s">
        <v>3967</v>
      </c>
      <c r="AB1164" s="6">
        <v>6367920</v>
      </c>
      <c r="AC1164" s="6">
        <f t="shared" si="384"/>
        <v>1.7324999999999999</v>
      </c>
      <c r="AD1164" s="6">
        <f t="shared" si="385"/>
        <v>11032421</v>
      </c>
      <c r="AE1164" s="6">
        <f t="shared" si="389"/>
        <v>3281062</v>
      </c>
      <c r="AF1164" s="6">
        <v>870000</v>
      </c>
      <c r="AG1164" s="11">
        <f t="shared" si="388"/>
        <v>15183483</v>
      </c>
      <c r="AH1164">
        <f t="shared" si="386"/>
        <v>2.3843708777748462</v>
      </c>
      <c r="AI1164" s="53">
        <v>0.7</v>
      </c>
      <c r="AJ1164" s="7" t="str">
        <f t="shared" si="394"/>
        <v>hp_15183483</v>
      </c>
      <c r="AK1164" s="7" t="s">
        <v>3968</v>
      </c>
      <c r="AL1164" s="7">
        <v>1115220</v>
      </c>
      <c r="AM1164" s="7">
        <f>INT(IF(MOD(Y1164,3)=0,INT(AL1164*0.55),INT(AL1164*0.35)))</f>
        <v>390327</v>
      </c>
      <c r="AN1164" s="54">
        <f t="shared" si="395"/>
        <v>1861368</v>
      </c>
      <c r="AO1164" s="7" t="str">
        <f t="shared" si="396"/>
        <v>atk_1861368</v>
      </c>
      <c r="AP1164" s="7" t="s">
        <v>3973</v>
      </c>
      <c r="AQ1164" s="7" t="s">
        <v>3993</v>
      </c>
      <c r="AR1164" s="7" t="s">
        <v>3975</v>
      </c>
      <c r="AS1164" s="7" t="s">
        <v>3976</v>
      </c>
      <c r="AU1164" s="7" t="str">
        <f t="shared" si="397"/>
        <v>hp_15183483;atk_1861368;hit_500000;miss_80;cirt_0;cirtSub_-3500</v>
      </c>
    </row>
    <row r="1165" spans="1:47" x14ac:dyDescent="0.2">
      <c r="A1165" s="9"/>
      <c r="B1165" s="6"/>
      <c r="I1165" s="9"/>
      <c r="J1165" s="10"/>
      <c r="V1165" s="7" t="str">
        <f t="shared" si="393"/>
        <v>水舰队基地4-5</v>
      </c>
      <c r="W1165" s="7">
        <f t="shared" si="383"/>
        <v>2149</v>
      </c>
      <c r="X1165" s="9" t="s">
        <v>1509</v>
      </c>
      <c r="Y1165" s="9">
        <v>5</v>
      </c>
      <c r="Z1165" s="8">
        <f t="shared" si="398"/>
        <v>6230</v>
      </c>
      <c r="AA1165" s="6" t="s">
        <v>3967</v>
      </c>
      <c r="AB1165" s="6">
        <v>6377143</v>
      </c>
      <c r="AC1165" s="6">
        <f t="shared" si="384"/>
        <v>1.7324999999999999</v>
      </c>
      <c r="AD1165" s="6">
        <f t="shared" si="385"/>
        <v>11048400</v>
      </c>
      <c r="AE1165" s="6">
        <f t="shared" si="389"/>
        <v>3281062</v>
      </c>
      <c r="AF1165" s="6">
        <v>870000</v>
      </c>
      <c r="AG1165" s="11">
        <f t="shared" si="388"/>
        <v>15199462</v>
      </c>
      <c r="AH1165">
        <f t="shared" si="386"/>
        <v>2.3834281276113769</v>
      </c>
      <c r="AI1165" s="53">
        <v>0.7</v>
      </c>
      <c r="AJ1165" s="7" t="str">
        <f t="shared" si="394"/>
        <v>hp_15199462</v>
      </c>
      <c r="AK1165" s="7" t="s">
        <v>3968</v>
      </c>
      <c r="AL1165" s="7">
        <v>1116760</v>
      </c>
      <c r="AM1165" s="7">
        <f>INT(IF(MOD(Y1165,3)=0,INT(AL1165*0.55),INT(AL1165*0.35)))</f>
        <v>390866</v>
      </c>
      <c r="AN1165" s="54">
        <f t="shared" si="395"/>
        <v>1863202</v>
      </c>
      <c r="AO1165" s="7" t="str">
        <f t="shared" si="396"/>
        <v>atk_1863202</v>
      </c>
      <c r="AP1165" s="7" t="s">
        <v>3973</v>
      </c>
      <c r="AQ1165" s="7" t="s">
        <v>3993</v>
      </c>
      <c r="AR1165" s="7" t="s">
        <v>3975</v>
      </c>
      <c r="AS1165" s="7" t="s">
        <v>3976</v>
      </c>
      <c r="AU1165" s="7" t="str">
        <f t="shared" si="397"/>
        <v>hp_15199462;atk_1863202;hit_500000;miss_80;cirt_0;cirtSub_-3500</v>
      </c>
    </row>
    <row r="1166" spans="1:47" x14ac:dyDescent="0.2">
      <c r="A1166" s="9"/>
      <c r="B1166" s="6"/>
      <c r="I1166" s="9"/>
      <c r="J1166" s="10"/>
      <c r="V1166" s="7" t="str">
        <f t="shared" si="393"/>
        <v>水舰队基地4-6</v>
      </c>
      <c r="W1166" s="7">
        <f t="shared" si="383"/>
        <v>2151</v>
      </c>
      <c r="X1166" s="9" t="s">
        <v>1509</v>
      </c>
      <c r="Y1166" s="9">
        <v>6</v>
      </c>
      <c r="Z1166" s="8">
        <f t="shared" si="398"/>
        <v>6236</v>
      </c>
      <c r="AA1166" s="6" t="s">
        <v>3967</v>
      </c>
      <c r="AB1166" s="6">
        <v>6386366</v>
      </c>
      <c r="AC1166" s="6">
        <f t="shared" si="384"/>
        <v>1.7349999999999999</v>
      </c>
      <c r="AD1166" s="6">
        <f t="shared" si="385"/>
        <v>11080345</v>
      </c>
      <c r="AE1166" s="6">
        <f t="shared" si="389"/>
        <v>3281062</v>
      </c>
      <c r="AF1166" s="6">
        <v>870000</v>
      </c>
      <c r="AG1166" s="11">
        <f t="shared" si="388"/>
        <v>15231407</v>
      </c>
      <c r="AH1166">
        <f t="shared" si="386"/>
        <v>2.3849881137410538</v>
      </c>
      <c r="AI1166" s="53">
        <v>0.7</v>
      </c>
      <c r="AJ1166" s="7" t="str">
        <f t="shared" si="394"/>
        <v>hp_15231407</v>
      </c>
      <c r="AK1166" s="7" t="s">
        <v>3968</v>
      </c>
      <c r="AL1166" s="7">
        <v>1118300</v>
      </c>
      <c r="AM1166" s="7">
        <f>INT(IF(MOD(Y1166,3)=0,INT(AL1166*0.55),INT(AL1166*0.35)))</f>
        <v>615065</v>
      </c>
      <c r="AN1166" s="54">
        <f t="shared" si="395"/>
        <v>1866992</v>
      </c>
      <c r="AO1166" s="7" t="str">
        <f t="shared" si="396"/>
        <v>atk_1866992</v>
      </c>
      <c r="AP1166" s="7" t="s">
        <v>3973</v>
      </c>
      <c r="AQ1166" s="7" t="s">
        <v>3993</v>
      </c>
      <c r="AR1166" s="7" t="s">
        <v>3975</v>
      </c>
      <c r="AS1166" s="7" t="s">
        <v>3976</v>
      </c>
      <c r="AU1166" s="7" t="str">
        <f t="shared" si="397"/>
        <v>hp_15231407;atk_1866992;hit_500000;miss_80;cirt_0;cirtSub_-3500</v>
      </c>
    </row>
    <row r="1167" spans="1:47" x14ac:dyDescent="0.2">
      <c r="A1167" s="9"/>
      <c r="B1167" s="6"/>
      <c r="I1167" s="9"/>
      <c r="J1167" s="10"/>
      <c r="V1167" s="7" t="str">
        <f t="shared" si="393"/>
        <v>水舰队基地4-7</v>
      </c>
      <c r="W1167" s="7">
        <f t="shared" si="383"/>
        <v>2153</v>
      </c>
      <c r="X1167" s="9" t="s">
        <v>1509</v>
      </c>
      <c r="Y1167" s="9">
        <v>7</v>
      </c>
      <c r="Z1167" s="8">
        <f t="shared" si="398"/>
        <v>6243</v>
      </c>
      <c r="AA1167" s="6" t="s">
        <v>3967</v>
      </c>
      <c r="AB1167" s="6">
        <v>6395591</v>
      </c>
      <c r="AC1167" s="6">
        <f t="shared" si="384"/>
        <v>1.7349999999999999</v>
      </c>
      <c r="AD1167" s="6">
        <f t="shared" si="385"/>
        <v>11096350</v>
      </c>
      <c r="AE1167" s="6">
        <f t="shared" si="389"/>
        <v>3281062</v>
      </c>
      <c r="AF1167" s="6">
        <v>870000</v>
      </c>
      <c r="AG1167" s="11">
        <f t="shared" si="388"/>
        <v>15247412</v>
      </c>
      <c r="AH1167">
        <f t="shared" si="386"/>
        <v>2.3840505122982378</v>
      </c>
      <c r="AI1167" s="53">
        <v>0.7</v>
      </c>
      <c r="AJ1167" s="7" t="str">
        <f t="shared" si="394"/>
        <v>hp_15247412</v>
      </c>
      <c r="AK1167" s="7" t="s">
        <v>3968</v>
      </c>
      <c r="AL1167" s="7">
        <v>1119840</v>
      </c>
      <c r="AM1167" s="7">
        <f>INT(IF(MOD(Y1167,3)=0,INT(AL1167*0.55),INT(AL1167*0.35)))</f>
        <v>391944</v>
      </c>
      <c r="AN1167" s="54">
        <f t="shared" si="395"/>
        <v>1868828</v>
      </c>
      <c r="AO1167" s="7" t="str">
        <f t="shared" si="396"/>
        <v>atk_1868828</v>
      </c>
      <c r="AP1167" s="7" t="s">
        <v>3973</v>
      </c>
      <c r="AQ1167" s="7" t="s">
        <v>3993</v>
      </c>
      <c r="AR1167" s="7" t="s">
        <v>3975</v>
      </c>
      <c r="AS1167" s="7" t="s">
        <v>3976</v>
      </c>
      <c r="AU1167" s="7" t="str">
        <f t="shared" si="397"/>
        <v>hp_15247412;atk_1868828;hit_500000;miss_80;cirt_0;cirtSub_-3500</v>
      </c>
    </row>
    <row r="1168" spans="1:47" x14ac:dyDescent="0.2">
      <c r="A1168" s="9"/>
      <c r="B1168" s="6"/>
      <c r="I1168" s="9"/>
      <c r="J1168" s="10"/>
      <c r="V1168" s="7" t="str">
        <f t="shared" si="393"/>
        <v>水舰队基地4-8</v>
      </c>
      <c r="W1168" s="7">
        <f t="shared" si="383"/>
        <v>2155</v>
      </c>
      <c r="X1168" s="9" t="s">
        <v>1509</v>
      </c>
      <c r="Y1168" s="9">
        <v>8</v>
      </c>
      <c r="Z1168" s="8">
        <f t="shared" si="398"/>
        <v>6251</v>
      </c>
      <c r="AA1168" s="6" t="s">
        <v>3967</v>
      </c>
      <c r="AB1168" s="6">
        <v>6404817</v>
      </c>
      <c r="AC1168" s="6">
        <f t="shared" si="384"/>
        <v>1.7349999999999999</v>
      </c>
      <c r="AD1168" s="6">
        <f t="shared" si="385"/>
        <v>11112357</v>
      </c>
      <c r="AE1168" s="6">
        <f t="shared" si="389"/>
        <v>3281062</v>
      </c>
      <c r="AF1168" s="6">
        <v>870000</v>
      </c>
      <c r="AG1168" s="11">
        <f t="shared" si="388"/>
        <v>15263419</v>
      </c>
      <c r="AH1168">
        <f t="shared" si="386"/>
        <v>2.3831155519353637</v>
      </c>
      <c r="AI1168" s="53">
        <v>0.7</v>
      </c>
      <c r="AJ1168" s="7" t="str">
        <f t="shared" si="394"/>
        <v>hp_15263419</v>
      </c>
      <c r="AK1168" s="7" t="s">
        <v>3968</v>
      </c>
      <c r="AL1168" s="7">
        <v>1121380</v>
      </c>
      <c r="AM1168" s="7">
        <f>INT(IF(MOD(Y1168,3)=0,INT(AL1168*0.55),INT(AL1168*0.35)))</f>
        <v>392483</v>
      </c>
      <c r="AN1168" s="54">
        <f t="shared" si="395"/>
        <v>1870664</v>
      </c>
      <c r="AO1168" s="7" t="str">
        <f t="shared" si="396"/>
        <v>atk_1870664</v>
      </c>
      <c r="AP1168" s="7" t="s">
        <v>3973</v>
      </c>
      <c r="AQ1168" s="7" t="s">
        <v>3993</v>
      </c>
      <c r="AR1168" s="7" t="s">
        <v>3975</v>
      </c>
      <c r="AS1168" s="7" t="s">
        <v>3976</v>
      </c>
      <c r="AU1168" s="7" t="str">
        <f t="shared" si="397"/>
        <v>hp_15263419;atk_1870664;hit_500000;miss_80;cirt_0;cirtSub_-3500</v>
      </c>
    </row>
    <row r="1169" spans="1:47" x14ac:dyDescent="0.2">
      <c r="A1169" s="9"/>
      <c r="B1169" s="6"/>
      <c r="I1169" s="9"/>
      <c r="J1169" s="10"/>
      <c r="V1169" s="7" t="str">
        <f t="shared" si="393"/>
        <v>水舰队基地4-9</v>
      </c>
      <c r="W1169" s="7">
        <f t="shared" si="383"/>
        <v>2157</v>
      </c>
      <c r="X1169" s="9" t="s">
        <v>1509</v>
      </c>
      <c r="Y1169" s="9">
        <v>9</v>
      </c>
      <c r="Z1169" s="8">
        <f t="shared" si="398"/>
        <v>6260</v>
      </c>
      <c r="AA1169" s="6" t="s">
        <v>3967</v>
      </c>
      <c r="AB1169" s="6">
        <v>6414043</v>
      </c>
      <c r="AC1169" s="6">
        <f t="shared" si="384"/>
        <v>1.7375</v>
      </c>
      <c r="AD1169" s="6">
        <f t="shared" si="385"/>
        <v>11144399</v>
      </c>
      <c r="AE1169" s="6">
        <f t="shared" si="389"/>
        <v>3281062</v>
      </c>
      <c r="AF1169" s="6">
        <v>870000</v>
      </c>
      <c r="AG1169" s="11">
        <f t="shared" si="388"/>
        <v>15295461</v>
      </c>
      <c r="AH1169">
        <f t="shared" si="386"/>
        <v>2.3846832645181828</v>
      </c>
      <c r="AI1169" s="53">
        <v>0.7</v>
      </c>
      <c r="AJ1169" s="7" t="str">
        <f t="shared" si="394"/>
        <v>hp_15295461</v>
      </c>
      <c r="AK1169" s="7" t="s">
        <v>3968</v>
      </c>
      <c r="AL1169" s="7">
        <v>1122920</v>
      </c>
      <c r="AM1169" s="7">
        <f>INT(IF(MOD(Y1169,3)=0,INT(AL1169*0.55),INT(AL1169*0.35)))</f>
        <v>617606</v>
      </c>
      <c r="AN1169" s="54">
        <f t="shared" si="395"/>
        <v>1874465</v>
      </c>
      <c r="AO1169" s="7" t="str">
        <f t="shared" si="396"/>
        <v>atk_1874465</v>
      </c>
      <c r="AP1169" s="7" t="s">
        <v>3973</v>
      </c>
      <c r="AQ1169" s="7" t="s">
        <v>3993</v>
      </c>
      <c r="AR1169" s="7" t="s">
        <v>3975</v>
      </c>
      <c r="AS1169" s="7" t="s">
        <v>3976</v>
      </c>
      <c r="AU1169" s="7" t="str">
        <f t="shared" si="397"/>
        <v>hp_15295461;atk_1874465;hit_500000;miss_80;cirt_0;cirtSub_-3500</v>
      </c>
    </row>
    <row r="1170" spans="1:47" s="12" customFormat="1" x14ac:dyDescent="0.2">
      <c r="A1170" s="9"/>
      <c r="B1170" s="6"/>
      <c r="C1170" s="7"/>
      <c r="D1170" s="7"/>
      <c r="E1170" s="7"/>
      <c r="F1170" s="7"/>
      <c r="G1170" s="7"/>
      <c r="H1170" s="7"/>
      <c r="I1170" s="9"/>
      <c r="J1170" s="10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V1170" s="12" t="str">
        <f t="shared" si="393"/>
        <v>水舰队基地4-10</v>
      </c>
      <c r="W1170" s="12">
        <f t="shared" si="383"/>
        <v>2159</v>
      </c>
      <c r="X1170" s="5" t="s">
        <v>1509</v>
      </c>
      <c r="Y1170" s="5">
        <v>10</v>
      </c>
      <c r="Z1170" s="5">
        <f t="shared" si="398"/>
        <v>6270</v>
      </c>
      <c r="AA1170" s="11" t="s">
        <v>3967</v>
      </c>
      <c r="AB1170" s="11">
        <v>6423272</v>
      </c>
      <c r="AC1170" s="11">
        <f t="shared" si="384"/>
        <v>1.7375</v>
      </c>
      <c r="AD1170" s="11">
        <f t="shared" si="385"/>
        <v>11160435</v>
      </c>
      <c r="AE1170" s="6">
        <f t="shared" si="389"/>
        <v>3281062</v>
      </c>
      <c r="AF1170" s="11">
        <v>870000</v>
      </c>
      <c r="AG1170" s="11">
        <f t="shared" si="388"/>
        <v>15311497</v>
      </c>
      <c r="AH1170">
        <f t="shared" si="386"/>
        <v>2.3837534826487188</v>
      </c>
      <c r="AI1170" s="53">
        <v>0.7</v>
      </c>
      <c r="AJ1170" s="7" t="str">
        <f t="shared" si="394"/>
        <v>hp_15311497</v>
      </c>
      <c r="AK1170" s="12" t="s">
        <v>3968</v>
      </c>
      <c r="AL1170" s="12">
        <v>1124460</v>
      </c>
      <c r="AM1170" s="7">
        <f>INT(IF(MOD(Y1170,3)=0,INT(AL1170*0.55),INT(AL1170*0.35)))</f>
        <v>393561</v>
      </c>
      <c r="AN1170" s="54">
        <f t="shared" si="395"/>
        <v>1876304</v>
      </c>
      <c r="AO1170" s="7" t="str">
        <f t="shared" si="396"/>
        <v>atk_1876304</v>
      </c>
      <c r="AP1170" s="12" t="s">
        <v>3973</v>
      </c>
      <c r="AQ1170" s="12" t="s">
        <v>3993</v>
      </c>
      <c r="AR1170" s="12" t="s">
        <v>3975</v>
      </c>
      <c r="AS1170" s="12" t="s">
        <v>3976</v>
      </c>
      <c r="AU1170" s="12" t="str">
        <f t="shared" si="397"/>
        <v>hp_15311497;atk_1876304;hit_500000;miss_80;cirt_0;cirtSub_-3500</v>
      </c>
    </row>
    <row r="1171" spans="1:47" x14ac:dyDescent="0.2">
      <c r="A1171" s="9"/>
      <c r="B1171" s="6"/>
      <c r="I1171" s="9"/>
      <c r="J1171" s="10"/>
      <c r="V1171" s="7" t="str">
        <f t="shared" si="393"/>
        <v>水舰队基地5-1</v>
      </c>
      <c r="W1171" s="7">
        <f t="shared" si="383"/>
        <v>2161</v>
      </c>
      <c r="X1171" s="9" t="s">
        <v>1510</v>
      </c>
      <c r="Y1171" s="9">
        <v>1</v>
      </c>
      <c r="Z1171" s="8">
        <f t="shared" si="398"/>
        <v>6271</v>
      </c>
      <c r="AA1171" s="6" t="s">
        <v>3967</v>
      </c>
      <c r="AB1171" s="6">
        <v>6432501</v>
      </c>
      <c r="AC1171" s="6">
        <f t="shared" si="384"/>
        <v>1.7400000000000002</v>
      </c>
      <c r="AD1171" s="6">
        <f t="shared" si="385"/>
        <v>11192551</v>
      </c>
      <c r="AE1171" s="6">
        <f t="shared" ref="AE1171" si="400">IF(MOD(Y1171,1)=0,INT(AD1170*0.3),0)</f>
        <v>3348130</v>
      </c>
      <c r="AF1171" s="6">
        <v>870000</v>
      </c>
      <c r="AG1171" s="11">
        <f t="shared" si="388"/>
        <v>15410681</v>
      </c>
      <c r="AH1171">
        <f t="shared" si="386"/>
        <v>2.3957526007380334</v>
      </c>
      <c r="AI1171" s="53">
        <v>0.7</v>
      </c>
      <c r="AJ1171" s="7" t="str">
        <f t="shared" si="394"/>
        <v>hp_15410681</v>
      </c>
      <c r="AK1171" s="7" t="s">
        <v>3968</v>
      </c>
      <c r="AL1171" s="7">
        <v>1126000</v>
      </c>
      <c r="AM1171" s="7">
        <f>INT(IF(MOD(Y1171,3)=0,INT(AL1171*0.55),INT(AL1171*0.35)))</f>
        <v>394100</v>
      </c>
      <c r="AN1171" s="54">
        <f t="shared" si="395"/>
        <v>1888332</v>
      </c>
      <c r="AO1171" s="7" t="str">
        <f t="shared" si="396"/>
        <v>atk_1888332</v>
      </c>
      <c r="AP1171" s="7" t="s">
        <v>3973</v>
      </c>
      <c r="AQ1171" s="7" t="s">
        <v>3993</v>
      </c>
      <c r="AR1171" s="7" t="s">
        <v>3975</v>
      </c>
      <c r="AS1171" s="7" t="s">
        <v>3976</v>
      </c>
      <c r="AU1171" s="7" t="str">
        <f t="shared" si="397"/>
        <v>hp_15410681;atk_1888332;hit_500000;miss_80;cirt_0;cirtSub_-3500</v>
      </c>
    </row>
    <row r="1172" spans="1:47" x14ac:dyDescent="0.2">
      <c r="A1172" s="9"/>
      <c r="B1172" s="6"/>
      <c r="I1172" s="9"/>
      <c r="J1172" s="10"/>
      <c r="V1172" s="7" t="str">
        <f t="shared" si="393"/>
        <v>水舰队基地5-2</v>
      </c>
      <c r="W1172" s="7">
        <f t="shared" si="383"/>
        <v>2163</v>
      </c>
      <c r="X1172" s="9" t="s">
        <v>1510</v>
      </c>
      <c r="Y1172" s="9">
        <v>2</v>
      </c>
      <c r="Z1172" s="8">
        <f t="shared" si="398"/>
        <v>6273</v>
      </c>
      <c r="AA1172" s="6" t="s">
        <v>3967</v>
      </c>
      <c r="AB1172" s="6">
        <v>6441732</v>
      </c>
      <c r="AC1172" s="6">
        <f t="shared" si="384"/>
        <v>1.7400000000000002</v>
      </c>
      <c r="AD1172" s="6">
        <f t="shared" si="385"/>
        <v>11208613</v>
      </c>
      <c r="AE1172" s="6">
        <f t="shared" si="389"/>
        <v>3348130</v>
      </c>
      <c r="AF1172" s="6">
        <v>870000</v>
      </c>
      <c r="AG1172" s="11">
        <f t="shared" si="388"/>
        <v>15426743</v>
      </c>
      <c r="AH1172">
        <f t="shared" si="386"/>
        <v>2.3948129167745571</v>
      </c>
      <c r="AI1172" s="53">
        <v>0.7</v>
      </c>
      <c r="AJ1172" s="7" t="str">
        <f t="shared" si="394"/>
        <v>hp_15426743</v>
      </c>
      <c r="AK1172" s="7" t="s">
        <v>3968</v>
      </c>
      <c r="AL1172" s="7">
        <v>1127540</v>
      </c>
      <c r="AM1172" s="7">
        <f>INT(IF(MOD(Y1172,3)=0,INT(AL1172*0.55),INT(AL1172*0.35)))</f>
        <v>394639</v>
      </c>
      <c r="AN1172" s="54">
        <f t="shared" si="395"/>
        <v>1890173</v>
      </c>
      <c r="AO1172" s="7" t="str">
        <f t="shared" si="396"/>
        <v>atk_1890173</v>
      </c>
      <c r="AP1172" s="7" t="s">
        <v>3973</v>
      </c>
      <c r="AQ1172" s="7" t="s">
        <v>3993</v>
      </c>
      <c r="AR1172" s="7" t="s">
        <v>3975</v>
      </c>
      <c r="AS1172" s="7" t="s">
        <v>3976</v>
      </c>
      <c r="AU1172" s="7" t="str">
        <f t="shared" si="397"/>
        <v>hp_15426743;atk_1890173;hit_500000;miss_80;cirt_0;cirtSub_-3500</v>
      </c>
    </row>
    <row r="1173" spans="1:47" x14ac:dyDescent="0.2">
      <c r="A1173" s="9"/>
      <c r="B1173" s="6"/>
      <c r="I1173" s="9"/>
      <c r="J1173" s="10"/>
      <c r="V1173" s="7" t="str">
        <f t="shared" si="393"/>
        <v>水舰队基地5-3</v>
      </c>
      <c r="W1173" s="7">
        <f t="shared" si="383"/>
        <v>2165</v>
      </c>
      <c r="X1173" s="9" t="s">
        <v>1510</v>
      </c>
      <c r="Y1173" s="9">
        <v>3</v>
      </c>
      <c r="Z1173" s="8">
        <f t="shared" si="398"/>
        <v>6276</v>
      </c>
      <c r="AA1173" s="6" t="s">
        <v>3967</v>
      </c>
      <c r="AB1173" s="6">
        <v>6450963</v>
      </c>
      <c r="AC1173" s="6">
        <f t="shared" si="384"/>
        <v>1.7425000000000002</v>
      </c>
      <c r="AD1173" s="6">
        <f t="shared" si="385"/>
        <v>11240803</v>
      </c>
      <c r="AE1173" s="6">
        <f t="shared" si="389"/>
        <v>3348130</v>
      </c>
      <c r="AF1173" s="6">
        <v>870000</v>
      </c>
      <c r="AG1173" s="11">
        <f t="shared" si="388"/>
        <v>15458933</v>
      </c>
      <c r="AH1173">
        <f t="shared" si="386"/>
        <v>2.3963760139377639</v>
      </c>
      <c r="AI1173" s="53">
        <v>0.7</v>
      </c>
      <c r="AJ1173" s="7" t="str">
        <f t="shared" si="394"/>
        <v>hp_15458933</v>
      </c>
      <c r="AK1173" s="7" t="s">
        <v>3968</v>
      </c>
      <c r="AL1173" s="7">
        <v>1129080</v>
      </c>
      <c r="AM1173" s="7">
        <f>INT(IF(MOD(Y1173,3)=0,INT(AL1173*0.55),INT(AL1173*0.35)))</f>
        <v>620994</v>
      </c>
      <c r="AN1173" s="54">
        <f t="shared" si="395"/>
        <v>1893990</v>
      </c>
      <c r="AO1173" s="7" t="str">
        <f t="shared" si="396"/>
        <v>atk_1893990</v>
      </c>
      <c r="AP1173" s="7" t="s">
        <v>3973</v>
      </c>
      <c r="AQ1173" s="7" t="s">
        <v>3993</v>
      </c>
      <c r="AR1173" s="7" t="s">
        <v>3975</v>
      </c>
      <c r="AS1173" s="7" t="s">
        <v>3976</v>
      </c>
      <c r="AU1173" s="7" t="str">
        <f t="shared" si="397"/>
        <v>hp_15458933;atk_1893990;hit_500000;miss_80;cirt_0;cirtSub_-3500</v>
      </c>
    </row>
    <row r="1174" spans="1:47" x14ac:dyDescent="0.2">
      <c r="A1174" s="9"/>
      <c r="B1174" s="6"/>
      <c r="I1174" s="9"/>
      <c r="J1174" s="10"/>
      <c r="V1174" s="7" t="str">
        <f t="shared" si="393"/>
        <v>水舰队基地5-4</v>
      </c>
      <c r="W1174" s="7">
        <f t="shared" si="383"/>
        <v>2167</v>
      </c>
      <c r="X1174" s="9" t="s">
        <v>1510</v>
      </c>
      <c r="Y1174" s="9">
        <v>4</v>
      </c>
      <c r="Z1174" s="8">
        <f t="shared" si="398"/>
        <v>6280</v>
      </c>
      <c r="AA1174" s="6" t="s">
        <v>3967</v>
      </c>
      <c r="AB1174" s="6">
        <v>6460196</v>
      </c>
      <c r="AC1174" s="6">
        <f t="shared" si="384"/>
        <v>1.7425000000000002</v>
      </c>
      <c r="AD1174" s="6">
        <f t="shared" si="385"/>
        <v>11256891</v>
      </c>
      <c r="AE1174" s="6">
        <f t="shared" si="389"/>
        <v>3348130</v>
      </c>
      <c r="AF1174" s="6">
        <v>870000</v>
      </c>
      <c r="AG1174" s="11">
        <f t="shared" si="388"/>
        <v>15475021</v>
      </c>
      <c r="AH1174">
        <f t="shared" si="386"/>
        <v>2.3954414076600772</v>
      </c>
      <c r="AI1174" s="53">
        <v>0.7</v>
      </c>
      <c r="AJ1174" s="7" t="str">
        <f t="shared" si="394"/>
        <v>hp_15475021</v>
      </c>
      <c r="AK1174" s="7" t="s">
        <v>3968</v>
      </c>
      <c r="AL1174" s="7">
        <v>1130620</v>
      </c>
      <c r="AM1174" s="7">
        <f>INT(IF(MOD(Y1174,3)=0,INT(AL1174*0.55),INT(AL1174*0.35)))</f>
        <v>395717</v>
      </c>
      <c r="AN1174" s="54">
        <f t="shared" si="395"/>
        <v>1895833</v>
      </c>
      <c r="AO1174" s="7" t="str">
        <f t="shared" si="396"/>
        <v>atk_1895833</v>
      </c>
      <c r="AP1174" s="7" t="s">
        <v>3973</v>
      </c>
      <c r="AQ1174" s="7" t="s">
        <v>3993</v>
      </c>
      <c r="AR1174" s="7" t="s">
        <v>3975</v>
      </c>
      <c r="AS1174" s="7" t="s">
        <v>3976</v>
      </c>
      <c r="AU1174" s="7" t="str">
        <f t="shared" si="397"/>
        <v>hp_15475021;atk_1895833;hit_500000;miss_80;cirt_0;cirtSub_-3500</v>
      </c>
    </row>
    <row r="1175" spans="1:47" x14ac:dyDescent="0.2">
      <c r="A1175" s="9"/>
      <c r="B1175" s="6"/>
      <c r="I1175" s="9"/>
      <c r="J1175" s="10"/>
      <c r="V1175" s="7" t="str">
        <f t="shared" si="393"/>
        <v>水舰队基地5-5</v>
      </c>
      <c r="W1175" s="7">
        <f t="shared" si="383"/>
        <v>2169</v>
      </c>
      <c r="X1175" s="9" t="s">
        <v>1510</v>
      </c>
      <c r="Y1175" s="9">
        <v>5</v>
      </c>
      <c r="Z1175" s="8">
        <f t="shared" si="398"/>
        <v>6285</v>
      </c>
      <c r="AA1175" s="6" t="s">
        <v>3967</v>
      </c>
      <c r="AB1175" s="6">
        <v>6469430</v>
      </c>
      <c r="AC1175" s="6">
        <f t="shared" si="384"/>
        <v>1.7425000000000002</v>
      </c>
      <c r="AD1175" s="6">
        <f t="shared" si="385"/>
        <v>11272981</v>
      </c>
      <c r="AE1175" s="6">
        <f t="shared" si="389"/>
        <v>3348130</v>
      </c>
      <c r="AF1175" s="6">
        <v>870000</v>
      </c>
      <c r="AG1175" s="11">
        <f t="shared" si="388"/>
        <v>15491111</v>
      </c>
      <c r="AH1175">
        <f t="shared" si="386"/>
        <v>2.3945094080931395</v>
      </c>
      <c r="AI1175" s="53">
        <v>0.7</v>
      </c>
      <c r="AJ1175" s="7" t="str">
        <f t="shared" si="394"/>
        <v>hp_15491111</v>
      </c>
      <c r="AK1175" s="7" t="s">
        <v>3968</v>
      </c>
      <c r="AL1175" s="7">
        <v>1132160</v>
      </c>
      <c r="AM1175" s="7">
        <f>INT(IF(MOD(Y1175,3)=0,INT(AL1175*0.55),INT(AL1175*0.35)))</f>
        <v>396256</v>
      </c>
      <c r="AN1175" s="54">
        <f t="shared" si="395"/>
        <v>1897677</v>
      </c>
      <c r="AO1175" s="7" t="str">
        <f t="shared" si="396"/>
        <v>atk_1897677</v>
      </c>
      <c r="AP1175" s="7" t="s">
        <v>3973</v>
      </c>
      <c r="AQ1175" s="7" t="s">
        <v>3993</v>
      </c>
      <c r="AR1175" s="7" t="s">
        <v>3975</v>
      </c>
      <c r="AS1175" s="7" t="s">
        <v>3976</v>
      </c>
      <c r="AU1175" s="7" t="str">
        <f t="shared" si="397"/>
        <v>hp_15491111;atk_1897677;hit_500000;miss_80;cirt_0;cirtSub_-3500</v>
      </c>
    </row>
    <row r="1176" spans="1:47" x14ac:dyDescent="0.2">
      <c r="A1176" s="9"/>
      <c r="B1176" s="6"/>
      <c r="I1176" s="9"/>
      <c r="J1176" s="10"/>
      <c r="V1176" s="7" t="str">
        <f t="shared" si="393"/>
        <v>水舰队基地5-6</v>
      </c>
      <c r="W1176" s="7">
        <f t="shared" si="383"/>
        <v>2171</v>
      </c>
      <c r="X1176" s="9" t="s">
        <v>1510</v>
      </c>
      <c r="Y1176" s="9">
        <v>6</v>
      </c>
      <c r="Z1176" s="8">
        <f t="shared" si="398"/>
        <v>6291</v>
      </c>
      <c r="AA1176" s="6" t="s">
        <v>3967</v>
      </c>
      <c r="AB1176" s="6">
        <v>6478666</v>
      </c>
      <c r="AC1176" s="6">
        <f t="shared" si="384"/>
        <v>1.7450000000000001</v>
      </c>
      <c r="AD1176" s="6">
        <f t="shared" si="385"/>
        <v>11305272</v>
      </c>
      <c r="AE1176" s="6">
        <f t="shared" si="389"/>
        <v>3348130</v>
      </c>
      <c r="AF1176" s="6">
        <v>870000</v>
      </c>
      <c r="AG1176" s="11">
        <f t="shared" si="388"/>
        <v>15523402</v>
      </c>
      <c r="AH1176">
        <f t="shared" si="386"/>
        <v>2.3960799954805512</v>
      </c>
      <c r="AI1176" s="53">
        <v>0.7</v>
      </c>
      <c r="AJ1176" s="7" t="str">
        <f t="shared" si="394"/>
        <v>hp_15523402</v>
      </c>
      <c r="AK1176" s="7" t="s">
        <v>3968</v>
      </c>
      <c r="AL1176" s="7">
        <v>1133700</v>
      </c>
      <c r="AM1176" s="7">
        <f>INT(IF(MOD(Y1176,3)=0,INT(AL1176*0.55),INT(AL1176*0.35)))</f>
        <v>623535</v>
      </c>
      <c r="AN1176" s="54">
        <f t="shared" si="395"/>
        <v>1901505</v>
      </c>
      <c r="AO1176" s="7" t="str">
        <f t="shared" si="396"/>
        <v>atk_1901505</v>
      </c>
      <c r="AP1176" s="7" t="s">
        <v>3973</v>
      </c>
      <c r="AQ1176" s="7" t="s">
        <v>3993</v>
      </c>
      <c r="AR1176" s="7" t="s">
        <v>3975</v>
      </c>
      <c r="AS1176" s="7" t="s">
        <v>3976</v>
      </c>
      <c r="AU1176" s="7" t="str">
        <f t="shared" si="397"/>
        <v>hp_15523402;atk_1901505;hit_500000;miss_80;cirt_0;cirtSub_-3500</v>
      </c>
    </row>
    <row r="1177" spans="1:47" x14ac:dyDescent="0.2">
      <c r="A1177" s="9"/>
      <c r="B1177" s="6"/>
      <c r="I1177" s="9"/>
      <c r="J1177" s="10"/>
      <c r="V1177" s="7" t="str">
        <f t="shared" si="393"/>
        <v>水舰队基地5-7</v>
      </c>
      <c r="W1177" s="7">
        <f t="shared" si="383"/>
        <v>2173</v>
      </c>
      <c r="X1177" s="9" t="s">
        <v>1510</v>
      </c>
      <c r="Y1177" s="9">
        <v>7</v>
      </c>
      <c r="Z1177" s="8">
        <f t="shared" si="398"/>
        <v>6298</v>
      </c>
      <c r="AA1177" s="6" t="s">
        <v>3967</v>
      </c>
      <c r="AB1177" s="6">
        <v>6487902</v>
      </c>
      <c r="AC1177" s="6">
        <f t="shared" si="384"/>
        <v>1.7450000000000001</v>
      </c>
      <c r="AD1177" s="6">
        <f t="shared" si="385"/>
        <v>11321388</v>
      </c>
      <c r="AE1177" s="6">
        <f t="shared" si="389"/>
        <v>3348130</v>
      </c>
      <c r="AF1177" s="6">
        <v>870000</v>
      </c>
      <c r="AG1177" s="11">
        <f t="shared" si="388"/>
        <v>15539518</v>
      </c>
      <c r="AH1177">
        <f t="shared" si="386"/>
        <v>2.3951530094011901</v>
      </c>
      <c r="AI1177" s="53">
        <v>0.7</v>
      </c>
      <c r="AJ1177" s="7" t="str">
        <f t="shared" si="394"/>
        <v>hp_15539518</v>
      </c>
      <c r="AK1177" s="7" t="s">
        <v>3968</v>
      </c>
      <c r="AL1177" s="7">
        <v>1135240</v>
      </c>
      <c r="AM1177" s="7">
        <f>INT(IF(MOD(Y1177,3)=0,INT(AL1177*0.55),INT(AL1177*0.35)))</f>
        <v>397334</v>
      </c>
      <c r="AN1177" s="54">
        <f t="shared" si="395"/>
        <v>1903351</v>
      </c>
      <c r="AO1177" s="7" t="str">
        <f t="shared" si="396"/>
        <v>atk_1903351</v>
      </c>
      <c r="AP1177" s="7" t="s">
        <v>3973</v>
      </c>
      <c r="AQ1177" s="7" t="s">
        <v>3993</v>
      </c>
      <c r="AR1177" s="7" t="s">
        <v>3975</v>
      </c>
      <c r="AS1177" s="7" t="s">
        <v>3976</v>
      </c>
      <c r="AU1177" s="7" t="str">
        <f t="shared" si="397"/>
        <v>hp_15539518;atk_1903351;hit_500000;miss_80;cirt_0;cirtSub_-3500</v>
      </c>
    </row>
    <row r="1178" spans="1:47" x14ac:dyDescent="0.2">
      <c r="A1178" s="9"/>
      <c r="B1178" s="6"/>
      <c r="I1178" s="9"/>
      <c r="J1178" s="10"/>
      <c r="V1178" s="7" t="str">
        <f t="shared" si="393"/>
        <v>水舰队基地5-8</v>
      </c>
      <c r="W1178" s="7">
        <f t="shared" si="383"/>
        <v>2175</v>
      </c>
      <c r="X1178" s="9" t="s">
        <v>1510</v>
      </c>
      <c r="Y1178" s="9">
        <v>8</v>
      </c>
      <c r="Z1178" s="8">
        <f t="shared" si="398"/>
        <v>6306</v>
      </c>
      <c r="AA1178" s="6" t="s">
        <v>3967</v>
      </c>
      <c r="AB1178" s="6">
        <v>6497140</v>
      </c>
      <c r="AC1178" s="6">
        <f t="shared" si="384"/>
        <v>1.7450000000000001</v>
      </c>
      <c r="AD1178" s="6">
        <f t="shared" si="385"/>
        <v>11337509</v>
      </c>
      <c r="AE1178" s="6">
        <f t="shared" si="389"/>
        <v>3348130</v>
      </c>
      <c r="AF1178" s="6">
        <v>870000</v>
      </c>
      <c r="AG1178" s="11">
        <f t="shared" si="388"/>
        <v>15555639</v>
      </c>
      <c r="AH1178">
        <f t="shared" si="386"/>
        <v>2.3942286913934439</v>
      </c>
      <c r="AI1178" s="53">
        <v>0.7</v>
      </c>
      <c r="AJ1178" s="7" t="str">
        <f t="shared" si="394"/>
        <v>hp_15555639</v>
      </c>
      <c r="AK1178" s="7" t="s">
        <v>3968</v>
      </c>
      <c r="AL1178" s="7">
        <v>1136780</v>
      </c>
      <c r="AM1178" s="7">
        <f>INT(IF(MOD(Y1178,3)=0,INT(AL1178*0.55),INT(AL1178*0.35)))</f>
        <v>397873</v>
      </c>
      <c r="AN1178" s="54">
        <f t="shared" si="395"/>
        <v>1905197</v>
      </c>
      <c r="AO1178" s="7" t="str">
        <f t="shared" si="396"/>
        <v>atk_1905197</v>
      </c>
      <c r="AP1178" s="7" t="s">
        <v>3973</v>
      </c>
      <c r="AQ1178" s="7" t="s">
        <v>3993</v>
      </c>
      <c r="AR1178" s="7" t="s">
        <v>3975</v>
      </c>
      <c r="AS1178" s="7" t="s">
        <v>3976</v>
      </c>
      <c r="AU1178" s="7" t="str">
        <f t="shared" si="397"/>
        <v>hp_15555639;atk_1905197;hit_500000;miss_80;cirt_0;cirtSub_-3500</v>
      </c>
    </row>
    <row r="1179" spans="1:47" x14ac:dyDescent="0.2">
      <c r="A1179" s="9"/>
      <c r="B1179" s="6"/>
      <c r="I1179" s="9"/>
      <c r="J1179" s="10"/>
      <c r="V1179" s="7" t="str">
        <f t="shared" si="393"/>
        <v>水舰队基地5-9</v>
      </c>
      <c r="W1179" s="7">
        <f t="shared" si="383"/>
        <v>2177</v>
      </c>
      <c r="X1179" s="9" t="s">
        <v>1510</v>
      </c>
      <c r="Y1179" s="9">
        <v>9</v>
      </c>
      <c r="Z1179" s="8">
        <f t="shared" si="398"/>
        <v>6315</v>
      </c>
      <c r="AA1179" s="6" t="s">
        <v>3967</v>
      </c>
      <c r="AB1179" s="6">
        <v>6506378</v>
      </c>
      <c r="AC1179" s="6">
        <f t="shared" si="384"/>
        <v>1.7475000000000003</v>
      </c>
      <c r="AD1179" s="6">
        <f t="shared" si="385"/>
        <v>11369895</v>
      </c>
      <c r="AE1179" s="6">
        <f t="shared" si="389"/>
        <v>3348130</v>
      </c>
      <c r="AF1179" s="6">
        <v>870000</v>
      </c>
      <c r="AG1179" s="11">
        <f t="shared" si="388"/>
        <v>15588025</v>
      </c>
      <c r="AH1179">
        <f t="shared" si="386"/>
        <v>2.3958068529064867</v>
      </c>
      <c r="AI1179" s="53">
        <v>0.7</v>
      </c>
      <c r="AJ1179" s="7" t="str">
        <f t="shared" si="394"/>
        <v>hp_15588025</v>
      </c>
      <c r="AK1179" s="7" t="s">
        <v>3968</v>
      </c>
      <c r="AL1179" s="7">
        <v>1138320</v>
      </c>
      <c r="AM1179" s="7">
        <f>INT(IF(MOD(Y1179,3)=0,INT(AL1179*0.55),INT(AL1179*0.35)))</f>
        <v>626076</v>
      </c>
      <c r="AN1179" s="54">
        <f t="shared" si="395"/>
        <v>1909036</v>
      </c>
      <c r="AO1179" s="7" t="str">
        <f t="shared" si="396"/>
        <v>atk_1909036</v>
      </c>
      <c r="AP1179" s="7" t="s">
        <v>3973</v>
      </c>
      <c r="AQ1179" s="7" t="s">
        <v>3993</v>
      </c>
      <c r="AR1179" s="7" t="s">
        <v>3975</v>
      </c>
      <c r="AS1179" s="7" t="s">
        <v>3976</v>
      </c>
      <c r="AU1179" s="7" t="str">
        <f t="shared" si="397"/>
        <v>hp_15588025;atk_1909036;hit_500000;miss_80;cirt_0;cirtSub_-3500</v>
      </c>
    </row>
    <row r="1180" spans="1:47" s="12" customFormat="1" x14ac:dyDescent="0.2">
      <c r="A1180" s="9"/>
      <c r="B1180" s="6"/>
      <c r="C1180" s="7"/>
      <c r="D1180" s="7"/>
      <c r="E1180" s="7"/>
      <c r="F1180" s="7"/>
      <c r="G1180" s="7"/>
      <c r="H1180" s="7"/>
      <c r="I1180" s="9"/>
      <c r="J1180" s="10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V1180" s="12" t="str">
        <f t="shared" si="393"/>
        <v>水舰队基地5-10</v>
      </c>
      <c r="W1180" s="12">
        <f t="shared" si="383"/>
        <v>2179</v>
      </c>
      <c r="X1180" s="5" t="s">
        <v>1510</v>
      </c>
      <c r="Y1180" s="5">
        <v>10</v>
      </c>
      <c r="Z1180" s="5">
        <f t="shared" si="398"/>
        <v>6325</v>
      </c>
      <c r="AA1180" s="11" t="s">
        <v>3967</v>
      </c>
      <c r="AB1180" s="11">
        <v>6515618</v>
      </c>
      <c r="AC1180" s="11">
        <f t="shared" si="384"/>
        <v>1.7475000000000003</v>
      </c>
      <c r="AD1180" s="11">
        <f t="shared" si="385"/>
        <v>11386042</v>
      </c>
      <c r="AE1180" s="6">
        <f t="shared" si="389"/>
        <v>3348130</v>
      </c>
      <c r="AF1180" s="11">
        <v>870000</v>
      </c>
      <c r="AG1180" s="11">
        <f t="shared" si="388"/>
        <v>15604172</v>
      </c>
      <c r="AH1180">
        <f t="shared" si="386"/>
        <v>2.3948874841956664</v>
      </c>
      <c r="AI1180" s="53">
        <v>0.7</v>
      </c>
      <c r="AJ1180" s="7" t="str">
        <f t="shared" si="394"/>
        <v>hp_15604172</v>
      </c>
      <c r="AK1180" s="12" t="s">
        <v>3968</v>
      </c>
      <c r="AL1180" s="12">
        <v>1139860</v>
      </c>
      <c r="AM1180" s="7">
        <f>INT(IF(MOD(Y1180,3)=0,INT(AL1180*0.55),INT(AL1180*0.35)))</f>
        <v>398951</v>
      </c>
      <c r="AN1180" s="54">
        <f t="shared" si="395"/>
        <v>1910885</v>
      </c>
      <c r="AO1180" s="7" t="str">
        <f t="shared" si="396"/>
        <v>atk_1910885</v>
      </c>
      <c r="AP1180" s="12" t="s">
        <v>3973</v>
      </c>
      <c r="AQ1180" s="12" t="s">
        <v>3993</v>
      </c>
      <c r="AR1180" s="12" t="s">
        <v>3975</v>
      </c>
      <c r="AS1180" s="12" t="s">
        <v>3976</v>
      </c>
      <c r="AU1180" s="12" t="str">
        <f t="shared" si="397"/>
        <v>hp_15604172;atk_1910885;hit_500000;miss_80;cirt_0;cirtSub_-3500</v>
      </c>
    </row>
    <row r="1181" spans="1:47" x14ac:dyDescent="0.2">
      <c r="A1181" s="9"/>
      <c r="B1181" s="6"/>
      <c r="I1181" s="9"/>
      <c r="J1181" s="10"/>
      <c r="V1181" s="7" t="str">
        <f t="shared" si="393"/>
        <v>水舰队基地6-1</v>
      </c>
      <c r="W1181" s="7">
        <f t="shared" ref="W1181:W1244" si="401">W1180+2</f>
        <v>2181</v>
      </c>
      <c r="X1181" s="9" t="s">
        <v>1511</v>
      </c>
      <c r="Y1181" s="9">
        <v>1</v>
      </c>
      <c r="Z1181" s="8">
        <f t="shared" si="398"/>
        <v>6326</v>
      </c>
      <c r="AA1181" s="6" t="s">
        <v>3967</v>
      </c>
      <c r="AB1181" s="6">
        <v>6524860</v>
      </c>
      <c r="AC1181" s="6">
        <f t="shared" si="384"/>
        <v>1.75</v>
      </c>
      <c r="AD1181" s="6">
        <f t="shared" si="385"/>
        <v>11418505</v>
      </c>
      <c r="AE1181" s="6">
        <f t="shared" ref="AE1181" si="402">IF(MOD(Y1181,1)=0,INT(AD1180*0.3),0)</f>
        <v>3415812</v>
      </c>
      <c r="AF1181" s="6">
        <v>870000</v>
      </c>
      <c r="AG1181" s="11">
        <f t="shared" si="388"/>
        <v>15704317</v>
      </c>
      <c r="AH1181">
        <f t="shared" si="386"/>
        <v>2.4068435184816228</v>
      </c>
      <c r="AI1181" s="53">
        <v>0.7</v>
      </c>
      <c r="AJ1181" s="7" t="str">
        <f t="shared" si="394"/>
        <v>hp_15704317</v>
      </c>
      <c r="AK1181" s="7" t="s">
        <v>3968</v>
      </c>
      <c r="AL1181" s="7">
        <v>1141400</v>
      </c>
      <c r="AM1181" s="7">
        <f>INT(IF(MOD(Y1181,3)=0,INT(AL1181*0.55),INT(AL1181*0.35)))</f>
        <v>399490</v>
      </c>
      <c r="AN1181" s="54">
        <f t="shared" si="395"/>
        <v>1923019</v>
      </c>
      <c r="AO1181" s="7" t="str">
        <f t="shared" si="396"/>
        <v>atk_1923019</v>
      </c>
      <c r="AP1181" s="7" t="s">
        <v>3973</v>
      </c>
      <c r="AQ1181" s="7" t="s">
        <v>3993</v>
      </c>
      <c r="AR1181" s="7" t="s">
        <v>3975</v>
      </c>
      <c r="AS1181" s="7" t="s">
        <v>3976</v>
      </c>
      <c r="AU1181" s="7" t="str">
        <f t="shared" si="397"/>
        <v>hp_15704317;atk_1923019;hit_500000;miss_80;cirt_0;cirtSub_-3500</v>
      </c>
    </row>
    <row r="1182" spans="1:47" x14ac:dyDescent="0.2">
      <c r="A1182" s="9"/>
      <c r="B1182" s="6"/>
      <c r="I1182" s="9"/>
      <c r="J1182" s="10"/>
      <c r="V1182" s="7" t="str">
        <f t="shared" si="393"/>
        <v>水舰队基地6-2</v>
      </c>
      <c r="W1182" s="7">
        <f t="shared" si="401"/>
        <v>2183</v>
      </c>
      <c r="X1182" s="9" t="s">
        <v>1511</v>
      </c>
      <c r="Y1182" s="9">
        <v>2</v>
      </c>
      <c r="Z1182" s="8">
        <f t="shared" si="398"/>
        <v>6328</v>
      </c>
      <c r="AA1182" s="6" t="s">
        <v>3967</v>
      </c>
      <c r="AB1182" s="6">
        <v>6534102</v>
      </c>
      <c r="AC1182" s="6">
        <f t="shared" si="384"/>
        <v>1.75</v>
      </c>
      <c r="AD1182" s="6">
        <f t="shared" si="385"/>
        <v>11434678</v>
      </c>
      <c r="AE1182" s="6">
        <f t="shared" si="389"/>
        <v>3415812</v>
      </c>
      <c r="AF1182" s="6">
        <v>870000</v>
      </c>
      <c r="AG1182" s="11">
        <f t="shared" si="388"/>
        <v>15720490</v>
      </c>
      <c r="AH1182">
        <f t="shared" si="386"/>
        <v>2.4059143857870597</v>
      </c>
      <c r="AI1182" s="53">
        <v>0.7</v>
      </c>
      <c r="AJ1182" s="7" t="str">
        <f t="shared" si="394"/>
        <v>hp_15720490</v>
      </c>
      <c r="AK1182" s="7" t="s">
        <v>3968</v>
      </c>
      <c r="AL1182" s="7">
        <v>1142940</v>
      </c>
      <c r="AM1182" s="7">
        <f>INT(IF(MOD(Y1182,3)=0,INT(AL1182*0.55),INT(AL1182*0.35)))</f>
        <v>400029</v>
      </c>
      <c r="AN1182" s="54">
        <f t="shared" si="395"/>
        <v>1924871</v>
      </c>
      <c r="AO1182" s="7" t="str">
        <f t="shared" si="396"/>
        <v>atk_1924871</v>
      </c>
      <c r="AP1182" s="7" t="s">
        <v>3973</v>
      </c>
      <c r="AQ1182" s="7" t="s">
        <v>3993</v>
      </c>
      <c r="AR1182" s="7" t="s">
        <v>3975</v>
      </c>
      <c r="AS1182" s="7" t="s">
        <v>3976</v>
      </c>
      <c r="AU1182" s="7" t="str">
        <f t="shared" si="397"/>
        <v>hp_15720490;atk_1924871;hit_500000;miss_80;cirt_0;cirtSub_-3500</v>
      </c>
    </row>
    <row r="1183" spans="1:47" x14ac:dyDescent="0.2">
      <c r="A1183" s="9"/>
      <c r="B1183" s="6"/>
      <c r="I1183" s="9"/>
      <c r="J1183" s="10"/>
      <c r="V1183" s="7" t="str">
        <f t="shared" si="393"/>
        <v>水舰队基地6-3</v>
      </c>
      <c r="W1183" s="7">
        <f t="shared" si="401"/>
        <v>2185</v>
      </c>
      <c r="X1183" s="9" t="s">
        <v>1511</v>
      </c>
      <c r="Y1183" s="9">
        <v>3</v>
      </c>
      <c r="Z1183" s="8">
        <f t="shared" si="398"/>
        <v>6331</v>
      </c>
      <c r="AA1183" s="6" t="s">
        <v>3967</v>
      </c>
      <c r="AB1183" s="6">
        <v>6543345</v>
      </c>
      <c r="AC1183" s="6">
        <f t="shared" ref="AC1183:AC1246" si="403">0.6+INT((Z1183-1)/55)*0.01+INT(Y1183/3)*0.0025</f>
        <v>1.7524999999999999</v>
      </c>
      <c r="AD1183" s="6">
        <f t="shared" ref="AD1183:AD1246" si="404">INT(AB1183*AC1183)</f>
        <v>11467212</v>
      </c>
      <c r="AE1183" s="6">
        <f t="shared" si="389"/>
        <v>3415812</v>
      </c>
      <c r="AF1183" s="6">
        <v>870000</v>
      </c>
      <c r="AG1183" s="11">
        <f t="shared" si="388"/>
        <v>15753024</v>
      </c>
      <c r="AH1183">
        <f t="shared" si="386"/>
        <v>2.4074879132920546</v>
      </c>
      <c r="AI1183" s="53">
        <v>0.7</v>
      </c>
      <c r="AJ1183" s="7" t="str">
        <f t="shared" si="394"/>
        <v>hp_15753024</v>
      </c>
      <c r="AK1183" s="7" t="s">
        <v>3968</v>
      </c>
      <c r="AL1183" s="7">
        <v>1144480</v>
      </c>
      <c r="AM1183" s="7">
        <f>INT(IF(MOD(Y1183,3)=0,INT(AL1183*0.55),INT(AL1183*0.35)))</f>
        <v>629464</v>
      </c>
      <c r="AN1183" s="54">
        <f t="shared" si="395"/>
        <v>1928725</v>
      </c>
      <c r="AO1183" s="7" t="str">
        <f t="shared" si="396"/>
        <v>atk_1928725</v>
      </c>
      <c r="AP1183" s="7" t="s">
        <v>3973</v>
      </c>
      <c r="AQ1183" s="7" t="s">
        <v>3993</v>
      </c>
      <c r="AR1183" s="7" t="s">
        <v>3975</v>
      </c>
      <c r="AS1183" s="7" t="s">
        <v>3976</v>
      </c>
      <c r="AU1183" s="7" t="str">
        <f t="shared" si="397"/>
        <v>hp_15753024;atk_1928725;hit_500000;miss_80;cirt_0;cirtSub_-3500</v>
      </c>
    </row>
    <row r="1184" spans="1:47" x14ac:dyDescent="0.2">
      <c r="A1184" s="9"/>
      <c r="B1184" s="6"/>
      <c r="I1184" s="9"/>
      <c r="J1184" s="10"/>
      <c r="V1184" s="7" t="str">
        <f t="shared" si="393"/>
        <v>水舰队基地6-4</v>
      </c>
      <c r="W1184" s="7">
        <f t="shared" si="401"/>
        <v>2187</v>
      </c>
      <c r="X1184" s="9" t="s">
        <v>1511</v>
      </c>
      <c r="Y1184" s="9">
        <v>4</v>
      </c>
      <c r="Z1184" s="8">
        <f t="shared" si="398"/>
        <v>6335</v>
      </c>
      <c r="AA1184" s="6" t="s">
        <v>3967</v>
      </c>
      <c r="AB1184" s="6">
        <v>6552590</v>
      </c>
      <c r="AC1184" s="6">
        <f t="shared" si="403"/>
        <v>1.7524999999999999</v>
      </c>
      <c r="AD1184" s="6">
        <f t="shared" si="404"/>
        <v>11483413</v>
      </c>
      <c r="AE1184" s="6">
        <f t="shared" si="389"/>
        <v>3415812</v>
      </c>
      <c r="AF1184" s="6">
        <v>870000</v>
      </c>
      <c r="AG1184" s="11">
        <f t="shared" si="388"/>
        <v>15769225</v>
      </c>
      <c r="AH1184">
        <f t="shared" ref="AH1184:AH1247" si="405">AG1184/AB1184</f>
        <v>2.406563664138913</v>
      </c>
      <c r="AI1184" s="53">
        <v>0.7</v>
      </c>
      <c r="AJ1184" s="7" t="str">
        <f t="shared" si="394"/>
        <v>hp_15769225</v>
      </c>
      <c r="AK1184" s="7" t="s">
        <v>3968</v>
      </c>
      <c r="AL1184" s="7">
        <v>1146020</v>
      </c>
      <c r="AM1184" s="7">
        <f>INT(IF(MOD(Y1184,3)=0,INT(AL1184*0.55),INT(AL1184*0.35)))</f>
        <v>401107</v>
      </c>
      <c r="AN1184" s="54">
        <f t="shared" si="395"/>
        <v>1930579</v>
      </c>
      <c r="AO1184" s="7" t="str">
        <f t="shared" si="396"/>
        <v>atk_1930579</v>
      </c>
      <c r="AP1184" s="7" t="s">
        <v>3973</v>
      </c>
      <c r="AQ1184" s="7" t="s">
        <v>3993</v>
      </c>
      <c r="AR1184" s="7" t="s">
        <v>3975</v>
      </c>
      <c r="AS1184" s="7" t="s">
        <v>3976</v>
      </c>
      <c r="AU1184" s="7" t="str">
        <f t="shared" si="397"/>
        <v>hp_15769225;atk_1930579;hit_500000;miss_80;cirt_0;cirtSub_-3500</v>
      </c>
    </row>
    <row r="1185" spans="1:47" x14ac:dyDescent="0.2">
      <c r="A1185" s="9"/>
      <c r="B1185" s="6"/>
      <c r="I1185" s="9"/>
      <c r="J1185" s="10"/>
      <c r="V1185" s="7" t="str">
        <f t="shared" si="393"/>
        <v>水舰队基地6-5</v>
      </c>
      <c r="W1185" s="7">
        <f t="shared" si="401"/>
        <v>2189</v>
      </c>
      <c r="X1185" s="9" t="s">
        <v>1511</v>
      </c>
      <c r="Y1185" s="9">
        <v>5</v>
      </c>
      <c r="Z1185" s="8">
        <f t="shared" si="398"/>
        <v>6340</v>
      </c>
      <c r="AA1185" s="6" t="s">
        <v>3967</v>
      </c>
      <c r="AB1185" s="6">
        <v>6561836</v>
      </c>
      <c r="AC1185" s="6">
        <f t="shared" si="403"/>
        <v>1.7524999999999999</v>
      </c>
      <c r="AD1185" s="6">
        <f t="shared" si="404"/>
        <v>11499617</v>
      </c>
      <c r="AE1185" s="6">
        <f t="shared" si="389"/>
        <v>3415812</v>
      </c>
      <c r="AF1185" s="6">
        <v>870000</v>
      </c>
      <c r="AG1185" s="11">
        <f t="shared" ref="AG1185:AG1248" si="406">INT(AD1185*1)+AF1185+AE1185</f>
        <v>15785429</v>
      </c>
      <c r="AH1185">
        <f t="shared" si="405"/>
        <v>2.4056421099216743</v>
      </c>
      <c r="AI1185" s="53">
        <v>0.7</v>
      </c>
      <c r="AJ1185" s="7" t="str">
        <f t="shared" si="394"/>
        <v>hp_15785429</v>
      </c>
      <c r="AK1185" s="7" t="s">
        <v>3968</v>
      </c>
      <c r="AL1185" s="7">
        <v>1147560</v>
      </c>
      <c r="AM1185" s="7">
        <f>INT(IF(MOD(Y1185,3)=0,INT(AL1185*0.55),INT(AL1185*0.35)))</f>
        <v>401646</v>
      </c>
      <c r="AN1185" s="54">
        <f t="shared" si="395"/>
        <v>1932433</v>
      </c>
      <c r="AO1185" s="7" t="str">
        <f t="shared" si="396"/>
        <v>atk_1932433</v>
      </c>
      <c r="AP1185" s="7" t="s">
        <v>3973</v>
      </c>
      <c r="AQ1185" s="7" t="s">
        <v>3993</v>
      </c>
      <c r="AR1185" s="7" t="s">
        <v>3975</v>
      </c>
      <c r="AS1185" s="7" t="s">
        <v>3976</v>
      </c>
      <c r="AU1185" s="7" t="str">
        <f t="shared" si="397"/>
        <v>hp_15785429;atk_1932433;hit_500000;miss_80;cirt_0;cirtSub_-3500</v>
      </c>
    </row>
    <row r="1186" spans="1:47" x14ac:dyDescent="0.2">
      <c r="A1186" s="9"/>
      <c r="B1186" s="6"/>
      <c r="I1186" s="9"/>
      <c r="J1186" s="10"/>
      <c r="V1186" s="7" t="str">
        <f t="shared" si="393"/>
        <v>水舰队基地6-6</v>
      </c>
      <c r="W1186" s="7">
        <f t="shared" si="401"/>
        <v>2191</v>
      </c>
      <c r="X1186" s="9" t="s">
        <v>1511</v>
      </c>
      <c r="Y1186" s="9">
        <v>6</v>
      </c>
      <c r="Z1186" s="8">
        <f t="shared" si="398"/>
        <v>6346</v>
      </c>
      <c r="AA1186" s="6" t="s">
        <v>3967</v>
      </c>
      <c r="AB1186" s="6">
        <v>6571083</v>
      </c>
      <c r="AC1186" s="6">
        <f t="shared" si="403"/>
        <v>1.7549999999999999</v>
      </c>
      <c r="AD1186" s="6">
        <f t="shared" si="404"/>
        <v>11532250</v>
      </c>
      <c r="AE1186" s="6">
        <f t="shared" si="389"/>
        <v>3415812</v>
      </c>
      <c r="AF1186" s="6">
        <v>870000</v>
      </c>
      <c r="AG1186" s="11">
        <f t="shared" si="406"/>
        <v>15818062</v>
      </c>
      <c r="AH1186">
        <f t="shared" si="405"/>
        <v>2.4072229798345264</v>
      </c>
      <c r="AI1186" s="53">
        <v>0.7</v>
      </c>
      <c r="AJ1186" s="7" t="str">
        <f t="shared" si="394"/>
        <v>hp_15818062</v>
      </c>
      <c r="AK1186" s="7" t="s">
        <v>3968</v>
      </c>
      <c r="AL1186" s="7">
        <v>1149100</v>
      </c>
      <c r="AM1186" s="7">
        <f>INT(IF(MOD(Y1186,3)=0,INT(AL1186*0.55),INT(AL1186*0.35)))</f>
        <v>632005</v>
      </c>
      <c r="AN1186" s="54">
        <f t="shared" si="395"/>
        <v>1936297</v>
      </c>
      <c r="AO1186" s="7" t="str">
        <f t="shared" si="396"/>
        <v>atk_1936297</v>
      </c>
      <c r="AP1186" s="7" t="s">
        <v>3973</v>
      </c>
      <c r="AQ1186" s="7" t="s">
        <v>3993</v>
      </c>
      <c r="AR1186" s="7" t="s">
        <v>3975</v>
      </c>
      <c r="AS1186" s="7" t="s">
        <v>3976</v>
      </c>
      <c r="AU1186" s="7" t="str">
        <f t="shared" si="397"/>
        <v>hp_15818062;atk_1936297;hit_500000;miss_80;cirt_0;cirtSub_-3500</v>
      </c>
    </row>
    <row r="1187" spans="1:47" x14ac:dyDescent="0.2">
      <c r="A1187" s="9"/>
      <c r="B1187" s="6"/>
      <c r="I1187" s="9"/>
      <c r="J1187" s="10"/>
      <c r="V1187" s="7" t="str">
        <f t="shared" si="393"/>
        <v>水舰队基地6-7</v>
      </c>
      <c r="W1187" s="7">
        <f t="shared" si="401"/>
        <v>2193</v>
      </c>
      <c r="X1187" s="9" t="s">
        <v>1511</v>
      </c>
      <c r="Y1187" s="9">
        <v>7</v>
      </c>
      <c r="Z1187" s="8">
        <f t="shared" si="398"/>
        <v>6353</v>
      </c>
      <c r="AA1187" s="6" t="s">
        <v>3967</v>
      </c>
      <c r="AB1187" s="6">
        <v>6580331</v>
      </c>
      <c r="AC1187" s="6">
        <f t="shared" si="403"/>
        <v>1.7549999999999999</v>
      </c>
      <c r="AD1187" s="6">
        <f t="shared" si="404"/>
        <v>11548480</v>
      </c>
      <c r="AE1187" s="6">
        <f t="shared" si="389"/>
        <v>3415812</v>
      </c>
      <c r="AF1187" s="6">
        <v>870000</v>
      </c>
      <c r="AG1187" s="11">
        <f t="shared" si="406"/>
        <v>15834292</v>
      </c>
      <c r="AH1187">
        <f t="shared" si="405"/>
        <v>2.4063063089075611</v>
      </c>
      <c r="AI1187" s="53">
        <v>0.7</v>
      </c>
      <c r="AJ1187" s="7" t="str">
        <f t="shared" si="394"/>
        <v>hp_15834292</v>
      </c>
      <c r="AK1187" s="7" t="s">
        <v>3968</v>
      </c>
      <c r="AL1187" s="7">
        <v>1150640</v>
      </c>
      <c r="AM1187" s="7">
        <f>INT(IF(MOD(Y1187,3)=0,INT(AL1187*0.55),INT(AL1187*0.35)))</f>
        <v>402724</v>
      </c>
      <c r="AN1187" s="54">
        <f t="shared" si="395"/>
        <v>1938154</v>
      </c>
      <c r="AO1187" s="7" t="str">
        <f t="shared" si="396"/>
        <v>atk_1938154</v>
      </c>
      <c r="AP1187" s="7" t="s">
        <v>3973</v>
      </c>
      <c r="AQ1187" s="7" t="s">
        <v>3993</v>
      </c>
      <c r="AR1187" s="7" t="s">
        <v>3975</v>
      </c>
      <c r="AS1187" s="7" t="s">
        <v>3976</v>
      </c>
      <c r="AU1187" s="7" t="str">
        <f t="shared" si="397"/>
        <v>hp_15834292;atk_1938154;hit_500000;miss_80;cirt_0;cirtSub_-3500</v>
      </c>
    </row>
    <row r="1188" spans="1:47" x14ac:dyDescent="0.2">
      <c r="A1188" s="9"/>
      <c r="B1188" s="6"/>
      <c r="I1188" s="9"/>
      <c r="J1188" s="10"/>
      <c r="V1188" s="7" t="str">
        <f t="shared" si="393"/>
        <v>水舰队基地6-8</v>
      </c>
      <c r="W1188" s="7">
        <f t="shared" si="401"/>
        <v>2195</v>
      </c>
      <c r="X1188" s="9" t="s">
        <v>1511</v>
      </c>
      <c r="Y1188" s="9">
        <v>8</v>
      </c>
      <c r="Z1188" s="8">
        <f t="shared" si="398"/>
        <v>6361</v>
      </c>
      <c r="AA1188" s="6" t="s">
        <v>3967</v>
      </c>
      <c r="AB1188" s="6">
        <v>6589581</v>
      </c>
      <c r="AC1188" s="6">
        <f t="shared" si="403"/>
        <v>1.7549999999999999</v>
      </c>
      <c r="AD1188" s="6">
        <f t="shared" si="404"/>
        <v>11564714</v>
      </c>
      <c r="AE1188" s="6">
        <f t="shared" si="389"/>
        <v>3415812</v>
      </c>
      <c r="AF1188" s="6">
        <v>870000</v>
      </c>
      <c r="AG1188" s="11">
        <f t="shared" si="406"/>
        <v>15850526</v>
      </c>
      <c r="AH1188">
        <f t="shared" si="405"/>
        <v>2.4053920879036164</v>
      </c>
      <c r="AI1188" s="53">
        <v>0.7</v>
      </c>
      <c r="AJ1188" s="7" t="str">
        <f t="shared" si="394"/>
        <v>hp_15850526</v>
      </c>
      <c r="AK1188" s="7" t="s">
        <v>3968</v>
      </c>
      <c r="AL1188" s="7">
        <v>1152180</v>
      </c>
      <c r="AM1188" s="7">
        <f>INT(IF(MOD(Y1188,3)=0,INT(AL1188*0.55),INT(AL1188*0.35)))</f>
        <v>403263</v>
      </c>
      <c r="AN1188" s="54">
        <f t="shared" si="395"/>
        <v>1940011</v>
      </c>
      <c r="AO1188" s="7" t="str">
        <f t="shared" si="396"/>
        <v>atk_1940011</v>
      </c>
      <c r="AP1188" s="7" t="s">
        <v>3973</v>
      </c>
      <c r="AQ1188" s="7" t="s">
        <v>3993</v>
      </c>
      <c r="AR1188" s="7" t="s">
        <v>3975</v>
      </c>
      <c r="AS1188" s="7" t="s">
        <v>3976</v>
      </c>
      <c r="AU1188" s="7" t="str">
        <f t="shared" si="397"/>
        <v>hp_15850526;atk_1940011;hit_500000;miss_80;cirt_0;cirtSub_-3500</v>
      </c>
    </row>
    <row r="1189" spans="1:47" x14ac:dyDescent="0.2">
      <c r="A1189" s="9"/>
      <c r="B1189" s="6"/>
      <c r="I1189" s="9"/>
      <c r="J1189" s="10"/>
      <c r="V1189" s="7" t="str">
        <f t="shared" si="393"/>
        <v>水舰队基地6-9</v>
      </c>
      <c r="W1189" s="7">
        <f t="shared" si="401"/>
        <v>2197</v>
      </c>
      <c r="X1189" s="9" t="s">
        <v>1511</v>
      </c>
      <c r="Y1189" s="9">
        <v>9</v>
      </c>
      <c r="Z1189" s="8">
        <f t="shared" si="398"/>
        <v>6370</v>
      </c>
      <c r="AA1189" s="6" t="s">
        <v>3967</v>
      </c>
      <c r="AB1189" s="6">
        <v>6598832</v>
      </c>
      <c r="AC1189" s="6">
        <f t="shared" si="403"/>
        <v>1.7575000000000001</v>
      </c>
      <c r="AD1189" s="6">
        <f t="shared" si="404"/>
        <v>11597447</v>
      </c>
      <c r="AE1189" s="6">
        <f t="shared" si="389"/>
        <v>3415812</v>
      </c>
      <c r="AF1189" s="6">
        <v>870000</v>
      </c>
      <c r="AG1189" s="11">
        <f t="shared" si="406"/>
        <v>15883259</v>
      </c>
      <c r="AH1189">
        <f t="shared" si="405"/>
        <v>2.4069803565236998</v>
      </c>
      <c r="AI1189" s="53">
        <v>0.7</v>
      </c>
      <c r="AJ1189" s="7" t="str">
        <f t="shared" si="394"/>
        <v>hp_15883259</v>
      </c>
      <c r="AK1189" s="7" t="s">
        <v>3968</v>
      </c>
      <c r="AL1189" s="7">
        <v>1153720</v>
      </c>
      <c r="AM1189" s="7">
        <f>INT(IF(MOD(Y1189,3)=0,INT(AL1189*0.55),INT(AL1189*0.35)))</f>
        <v>634546</v>
      </c>
      <c r="AN1189" s="54">
        <f t="shared" si="395"/>
        <v>1943886</v>
      </c>
      <c r="AO1189" s="7" t="str">
        <f t="shared" si="396"/>
        <v>atk_1943886</v>
      </c>
      <c r="AP1189" s="7" t="s">
        <v>3973</v>
      </c>
      <c r="AQ1189" s="7" t="s">
        <v>3993</v>
      </c>
      <c r="AR1189" s="7" t="s">
        <v>3975</v>
      </c>
      <c r="AS1189" s="7" t="s">
        <v>3976</v>
      </c>
      <c r="AU1189" s="7" t="str">
        <f t="shared" si="397"/>
        <v>hp_15883259;atk_1943886;hit_500000;miss_80;cirt_0;cirtSub_-3500</v>
      </c>
    </row>
    <row r="1190" spans="1:47" s="12" customFormat="1" x14ac:dyDescent="0.2">
      <c r="A1190" s="9"/>
      <c r="B1190" s="6"/>
      <c r="C1190" s="7"/>
      <c r="D1190" s="7"/>
      <c r="E1190" s="7"/>
      <c r="F1190" s="7"/>
      <c r="G1190" s="7"/>
      <c r="H1190" s="7"/>
      <c r="I1190" s="9"/>
      <c r="J1190" s="10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V1190" s="12" t="str">
        <f t="shared" si="393"/>
        <v>水舰队基地6-10</v>
      </c>
      <c r="W1190" s="12">
        <f t="shared" si="401"/>
        <v>2199</v>
      </c>
      <c r="X1190" s="5" t="s">
        <v>1511</v>
      </c>
      <c r="Y1190" s="5">
        <v>10</v>
      </c>
      <c r="Z1190" s="5">
        <f t="shared" si="398"/>
        <v>6380</v>
      </c>
      <c r="AA1190" s="11" t="s">
        <v>3967</v>
      </c>
      <c r="AB1190" s="11">
        <v>6608083</v>
      </c>
      <c r="AC1190" s="11">
        <f t="shared" si="403"/>
        <v>1.7575000000000001</v>
      </c>
      <c r="AD1190" s="11">
        <f t="shared" si="404"/>
        <v>11613705</v>
      </c>
      <c r="AE1190" s="6">
        <f t="shared" si="389"/>
        <v>3415812</v>
      </c>
      <c r="AF1190" s="11">
        <v>870000</v>
      </c>
      <c r="AG1190" s="11">
        <f t="shared" si="406"/>
        <v>15899517</v>
      </c>
      <c r="AH1190">
        <f t="shared" si="405"/>
        <v>2.4060710193864092</v>
      </c>
      <c r="AI1190" s="53">
        <v>0.7</v>
      </c>
      <c r="AJ1190" s="7" t="str">
        <f t="shared" si="394"/>
        <v>hp_15899517</v>
      </c>
      <c r="AK1190" s="12" t="s">
        <v>3968</v>
      </c>
      <c r="AL1190" s="12">
        <v>1155260</v>
      </c>
      <c r="AM1190" s="7">
        <f>INT(IF(MOD(Y1190,3)=0,INT(AL1190*0.55),INT(AL1190*0.35)))</f>
        <v>404341</v>
      </c>
      <c r="AN1190" s="54">
        <f t="shared" si="395"/>
        <v>1945746</v>
      </c>
      <c r="AO1190" s="7" t="str">
        <f t="shared" si="396"/>
        <v>atk_1945746</v>
      </c>
      <c r="AP1190" s="12" t="s">
        <v>3973</v>
      </c>
      <c r="AQ1190" s="12" t="s">
        <v>3993</v>
      </c>
      <c r="AR1190" s="12" t="s">
        <v>3975</v>
      </c>
      <c r="AS1190" s="12" t="s">
        <v>3976</v>
      </c>
      <c r="AU1190" s="12" t="str">
        <f t="shared" si="397"/>
        <v>hp_15899517;atk_1945746;hit_500000;miss_80;cirt_0;cirtSub_-3500</v>
      </c>
    </row>
    <row r="1191" spans="1:47" x14ac:dyDescent="0.2">
      <c r="A1191" s="9"/>
      <c r="B1191" s="6"/>
      <c r="I1191" s="9"/>
      <c r="J1191" s="10"/>
      <c r="V1191" s="7" t="str">
        <f t="shared" si="393"/>
        <v>水舰队基地7-1</v>
      </c>
      <c r="W1191" s="7">
        <f t="shared" si="401"/>
        <v>2201</v>
      </c>
      <c r="X1191" s="9" t="s">
        <v>1512</v>
      </c>
      <c r="Y1191" s="9">
        <v>1</v>
      </c>
      <c r="Z1191" s="8">
        <f t="shared" si="398"/>
        <v>6381</v>
      </c>
      <c r="AA1191" s="6" t="s">
        <v>3967</v>
      </c>
      <c r="AB1191" s="6">
        <v>6617336</v>
      </c>
      <c r="AC1191" s="6">
        <f t="shared" si="403"/>
        <v>1.7599999999999998</v>
      </c>
      <c r="AD1191" s="6">
        <f t="shared" si="404"/>
        <v>11646511</v>
      </c>
      <c r="AE1191" s="6">
        <f t="shared" ref="AE1191" si="407">IF(MOD(Y1191,1)=0,INT(AD1190*0.3),0)</f>
        <v>3484111</v>
      </c>
      <c r="AF1191" s="6">
        <v>870000</v>
      </c>
      <c r="AG1191" s="11">
        <f t="shared" si="406"/>
        <v>16000622</v>
      </c>
      <c r="AH1191">
        <f t="shared" si="405"/>
        <v>2.4179854249504635</v>
      </c>
      <c r="AI1191" s="53">
        <v>0.7</v>
      </c>
      <c r="AJ1191" s="7" t="str">
        <f t="shared" si="394"/>
        <v>hp_16000622</v>
      </c>
      <c r="AK1191" s="7" t="s">
        <v>3968</v>
      </c>
      <c r="AL1191" s="7">
        <v>1156800</v>
      </c>
      <c r="AM1191" s="7">
        <f>INT(IF(MOD(Y1191,3)=0,INT(AL1191*0.55),INT(AL1191*0.35)))</f>
        <v>404880</v>
      </c>
      <c r="AN1191" s="54">
        <f t="shared" si="395"/>
        <v>1957987</v>
      </c>
      <c r="AO1191" s="7" t="str">
        <f t="shared" si="396"/>
        <v>atk_1957987</v>
      </c>
      <c r="AP1191" s="7" t="s">
        <v>3973</v>
      </c>
      <c r="AQ1191" s="7" t="s">
        <v>3993</v>
      </c>
      <c r="AR1191" s="7" t="s">
        <v>3975</v>
      </c>
      <c r="AS1191" s="7" t="s">
        <v>3976</v>
      </c>
      <c r="AU1191" s="7" t="str">
        <f t="shared" si="397"/>
        <v>hp_16000622;atk_1957987;hit_500000;miss_80;cirt_0;cirtSub_-3500</v>
      </c>
    </row>
    <row r="1192" spans="1:47" x14ac:dyDescent="0.2">
      <c r="A1192" s="9"/>
      <c r="B1192" s="6"/>
      <c r="I1192" s="9"/>
      <c r="J1192" s="10"/>
      <c r="V1192" s="7" t="str">
        <f t="shared" si="393"/>
        <v>水舰队基地7-2</v>
      </c>
      <c r="W1192" s="7">
        <f t="shared" si="401"/>
        <v>2203</v>
      </c>
      <c r="X1192" s="9" t="s">
        <v>1512</v>
      </c>
      <c r="Y1192" s="9">
        <v>2</v>
      </c>
      <c r="Z1192" s="8">
        <f t="shared" si="398"/>
        <v>6383</v>
      </c>
      <c r="AA1192" s="6" t="s">
        <v>3967</v>
      </c>
      <c r="AB1192" s="6">
        <v>6626591</v>
      </c>
      <c r="AC1192" s="6">
        <f t="shared" si="403"/>
        <v>1.7599999999999998</v>
      </c>
      <c r="AD1192" s="6">
        <f t="shared" si="404"/>
        <v>11662800</v>
      </c>
      <c r="AE1192" s="6">
        <f t="shared" si="389"/>
        <v>3484111</v>
      </c>
      <c r="AF1192" s="6">
        <v>870000</v>
      </c>
      <c r="AG1192" s="11">
        <f t="shared" si="406"/>
        <v>16016911</v>
      </c>
      <c r="AH1192">
        <f t="shared" si="405"/>
        <v>2.4170664826001786</v>
      </c>
      <c r="AI1192" s="53">
        <v>0.7</v>
      </c>
      <c r="AJ1192" s="7" t="str">
        <f t="shared" si="394"/>
        <v>hp_16016911</v>
      </c>
      <c r="AK1192" s="7" t="s">
        <v>3968</v>
      </c>
      <c r="AL1192" s="7">
        <v>1158340</v>
      </c>
      <c r="AM1192" s="7">
        <f>INT(IF(MOD(Y1192,3)=0,INT(AL1192*0.55),INT(AL1192*0.35)))</f>
        <v>405419</v>
      </c>
      <c r="AN1192" s="54">
        <f t="shared" si="395"/>
        <v>1959849</v>
      </c>
      <c r="AO1192" s="7" t="str">
        <f t="shared" si="396"/>
        <v>atk_1959849</v>
      </c>
      <c r="AP1192" s="7" t="s">
        <v>3973</v>
      </c>
      <c r="AQ1192" s="7" t="s">
        <v>3993</v>
      </c>
      <c r="AR1192" s="7" t="s">
        <v>3975</v>
      </c>
      <c r="AS1192" s="7" t="s">
        <v>3976</v>
      </c>
      <c r="AU1192" s="7" t="str">
        <f t="shared" si="397"/>
        <v>hp_16016911;atk_1959849;hit_500000;miss_80;cirt_0;cirtSub_-3500</v>
      </c>
    </row>
    <row r="1193" spans="1:47" x14ac:dyDescent="0.2">
      <c r="A1193" s="9"/>
      <c r="B1193" s="6"/>
      <c r="I1193" s="9"/>
      <c r="J1193" s="10"/>
      <c r="V1193" s="7" t="str">
        <f t="shared" si="393"/>
        <v>水舰队基地7-3</v>
      </c>
      <c r="W1193" s="7">
        <f t="shared" si="401"/>
        <v>2205</v>
      </c>
      <c r="X1193" s="9" t="s">
        <v>1512</v>
      </c>
      <c r="Y1193" s="9">
        <v>3</v>
      </c>
      <c r="Z1193" s="8">
        <f t="shared" si="398"/>
        <v>6386</v>
      </c>
      <c r="AA1193" s="6" t="s">
        <v>3967</v>
      </c>
      <c r="AB1193" s="6">
        <v>6635846</v>
      </c>
      <c r="AC1193" s="6">
        <f t="shared" si="403"/>
        <v>1.7624999999999997</v>
      </c>
      <c r="AD1193" s="6">
        <f t="shared" si="404"/>
        <v>11695678</v>
      </c>
      <c r="AE1193" s="6">
        <f t="shared" si="389"/>
        <v>3484111</v>
      </c>
      <c r="AF1193" s="6">
        <v>870000</v>
      </c>
      <c r="AG1193" s="11">
        <f t="shared" si="406"/>
        <v>16049789</v>
      </c>
      <c r="AH1193">
        <f t="shared" si="405"/>
        <v>2.4186500108652309</v>
      </c>
      <c r="AI1193" s="53">
        <v>0.7</v>
      </c>
      <c r="AJ1193" s="7" t="str">
        <f t="shared" si="394"/>
        <v>hp_16049789</v>
      </c>
      <c r="AK1193" s="7" t="s">
        <v>3968</v>
      </c>
      <c r="AL1193" s="7">
        <v>1159880</v>
      </c>
      <c r="AM1193" s="7">
        <f>INT(IF(MOD(Y1193,3)=0,INT(AL1193*0.55),INT(AL1193*0.35)))</f>
        <v>637934</v>
      </c>
      <c r="AN1193" s="54">
        <f t="shared" si="395"/>
        <v>1963740</v>
      </c>
      <c r="AO1193" s="7" t="str">
        <f t="shared" si="396"/>
        <v>atk_1963740</v>
      </c>
      <c r="AP1193" s="7" t="s">
        <v>3973</v>
      </c>
      <c r="AQ1193" s="7" t="s">
        <v>3993</v>
      </c>
      <c r="AR1193" s="7" t="s">
        <v>3975</v>
      </c>
      <c r="AS1193" s="7" t="s">
        <v>3976</v>
      </c>
      <c r="AU1193" s="7" t="str">
        <f t="shared" si="397"/>
        <v>hp_16049789;atk_1963740;hit_500000;miss_80;cirt_0;cirtSub_-3500</v>
      </c>
    </row>
    <row r="1194" spans="1:47" x14ac:dyDescent="0.2">
      <c r="A1194" s="9"/>
      <c r="B1194" s="6"/>
      <c r="I1194" s="9"/>
      <c r="J1194" s="10"/>
      <c r="V1194" s="7" t="str">
        <f t="shared" si="393"/>
        <v>水舰队基地7-4</v>
      </c>
      <c r="W1194" s="7">
        <f t="shared" si="401"/>
        <v>2207</v>
      </c>
      <c r="X1194" s="9" t="s">
        <v>1512</v>
      </c>
      <c r="Y1194" s="9">
        <v>4</v>
      </c>
      <c r="Z1194" s="8">
        <f t="shared" si="398"/>
        <v>6390</v>
      </c>
      <c r="AA1194" s="6" t="s">
        <v>3967</v>
      </c>
      <c r="AB1194" s="6">
        <v>6645103</v>
      </c>
      <c r="AC1194" s="6">
        <f t="shared" si="403"/>
        <v>1.7624999999999997</v>
      </c>
      <c r="AD1194" s="6">
        <f t="shared" si="404"/>
        <v>11711994</v>
      </c>
      <c r="AE1194" s="6">
        <f t="shared" ref="AE1194:AE1257" si="408">AE1193</f>
        <v>3484111</v>
      </c>
      <c r="AF1194" s="6">
        <v>870000</v>
      </c>
      <c r="AG1194" s="11">
        <f t="shared" si="406"/>
        <v>16066105</v>
      </c>
      <c r="AH1194">
        <f t="shared" si="405"/>
        <v>2.417736038102043</v>
      </c>
      <c r="AI1194" s="53">
        <v>0.7</v>
      </c>
      <c r="AJ1194" s="7" t="str">
        <f t="shared" si="394"/>
        <v>hp_16066105</v>
      </c>
      <c r="AK1194" s="7" t="s">
        <v>3968</v>
      </c>
      <c r="AL1194" s="7">
        <v>1161420</v>
      </c>
      <c r="AM1194" s="7">
        <f>INT(IF(MOD(Y1194,3)=0,INT(AL1194*0.55),INT(AL1194*0.35)))</f>
        <v>406497</v>
      </c>
      <c r="AN1194" s="54">
        <f t="shared" si="395"/>
        <v>1965604</v>
      </c>
      <c r="AO1194" s="7" t="str">
        <f t="shared" si="396"/>
        <v>atk_1965604</v>
      </c>
      <c r="AP1194" s="7" t="s">
        <v>3973</v>
      </c>
      <c r="AQ1194" s="7" t="s">
        <v>3993</v>
      </c>
      <c r="AR1194" s="7" t="s">
        <v>3975</v>
      </c>
      <c r="AS1194" s="7" t="s">
        <v>3976</v>
      </c>
      <c r="AU1194" s="7" t="str">
        <f t="shared" si="397"/>
        <v>hp_16066105;atk_1965604;hit_500000;miss_80;cirt_0;cirtSub_-3500</v>
      </c>
    </row>
    <row r="1195" spans="1:47" x14ac:dyDescent="0.2">
      <c r="A1195" s="9"/>
      <c r="B1195" s="6"/>
      <c r="I1195" s="9"/>
      <c r="J1195" s="10"/>
      <c r="V1195" s="7" t="str">
        <f t="shared" si="393"/>
        <v>水舰队基地7-5</v>
      </c>
      <c r="W1195" s="7">
        <f t="shared" si="401"/>
        <v>2209</v>
      </c>
      <c r="X1195" s="9" t="s">
        <v>1512</v>
      </c>
      <c r="Y1195" s="9">
        <v>5</v>
      </c>
      <c r="Z1195" s="8">
        <f t="shared" si="398"/>
        <v>6395</v>
      </c>
      <c r="AA1195" s="6" t="s">
        <v>3967</v>
      </c>
      <c r="AB1195" s="6">
        <v>6654360</v>
      </c>
      <c r="AC1195" s="6">
        <f t="shared" si="403"/>
        <v>1.7624999999999997</v>
      </c>
      <c r="AD1195" s="6">
        <f t="shared" si="404"/>
        <v>11728309</v>
      </c>
      <c r="AE1195" s="6">
        <f t="shared" si="408"/>
        <v>3484111</v>
      </c>
      <c r="AF1195" s="6">
        <v>870000</v>
      </c>
      <c r="AG1195" s="11">
        <f t="shared" si="406"/>
        <v>16082420</v>
      </c>
      <c r="AH1195">
        <f t="shared" si="405"/>
        <v>2.4168244579493745</v>
      </c>
      <c r="AI1195" s="53">
        <v>0.7</v>
      </c>
      <c r="AJ1195" s="7" t="str">
        <f t="shared" si="394"/>
        <v>hp_16082420</v>
      </c>
      <c r="AK1195" s="7" t="s">
        <v>3968</v>
      </c>
      <c r="AL1195" s="7">
        <v>1162960</v>
      </c>
      <c r="AM1195" s="7">
        <f>INT(IF(MOD(Y1195,3)=0,INT(AL1195*0.55),INT(AL1195*0.35)))</f>
        <v>407036</v>
      </c>
      <c r="AN1195" s="54">
        <f t="shared" si="395"/>
        <v>1967469</v>
      </c>
      <c r="AO1195" s="7" t="str">
        <f t="shared" si="396"/>
        <v>atk_1967469</v>
      </c>
      <c r="AP1195" s="7" t="s">
        <v>3973</v>
      </c>
      <c r="AQ1195" s="7" t="s">
        <v>3993</v>
      </c>
      <c r="AR1195" s="7" t="s">
        <v>3975</v>
      </c>
      <c r="AS1195" s="7" t="s">
        <v>3976</v>
      </c>
      <c r="AU1195" s="7" t="str">
        <f t="shared" si="397"/>
        <v>hp_16082420;atk_1967469;hit_500000;miss_80;cirt_0;cirtSub_-3500</v>
      </c>
    </row>
    <row r="1196" spans="1:47" x14ac:dyDescent="0.2">
      <c r="A1196" s="9"/>
      <c r="B1196" s="6"/>
      <c r="I1196" s="9"/>
      <c r="J1196" s="10"/>
      <c r="V1196" s="7" t="str">
        <f t="shared" si="393"/>
        <v>水舰队基地7-6</v>
      </c>
      <c r="W1196" s="7">
        <f t="shared" si="401"/>
        <v>2211</v>
      </c>
      <c r="X1196" s="9" t="s">
        <v>1512</v>
      </c>
      <c r="Y1196" s="9">
        <v>6</v>
      </c>
      <c r="Z1196" s="8">
        <f t="shared" si="398"/>
        <v>6401</v>
      </c>
      <c r="AA1196" s="6" t="s">
        <v>3967</v>
      </c>
      <c r="AB1196" s="6">
        <v>6663619</v>
      </c>
      <c r="AC1196" s="6">
        <f t="shared" si="403"/>
        <v>1.7649999999999997</v>
      </c>
      <c r="AD1196" s="6">
        <f t="shared" si="404"/>
        <v>11761287</v>
      </c>
      <c r="AE1196" s="6">
        <f t="shared" si="408"/>
        <v>3484111</v>
      </c>
      <c r="AF1196" s="6">
        <v>870000</v>
      </c>
      <c r="AG1196" s="11">
        <f t="shared" si="406"/>
        <v>16115398</v>
      </c>
      <c r="AH1196">
        <f t="shared" si="405"/>
        <v>2.4184152785445865</v>
      </c>
      <c r="AI1196" s="53">
        <v>0.7</v>
      </c>
      <c r="AJ1196" s="7" t="str">
        <f t="shared" si="394"/>
        <v>hp_16115398</v>
      </c>
      <c r="AK1196" s="7" t="s">
        <v>3968</v>
      </c>
      <c r="AL1196" s="7">
        <v>1164500</v>
      </c>
      <c r="AM1196" s="7">
        <f>INT(IF(MOD(Y1196,3)=0,INT(AL1196*0.55),INT(AL1196*0.35)))</f>
        <v>640475</v>
      </c>
      <c r="AN1196" s="54">
        <f t="shared" si="395"/>
        <v>1971371</v>
      </c>
      <c r="AO1196" s="7" t="str">
        <f t="shared" si="396"/>
        <v>atk_1971371</v>
      </c>
      <c r="AP1196" s="7" t="s">
        <v>3973</v>
      </c>
      <c r="AQ1196" s="7" t="s">
        <v>3993</v>
      </c>
      <c r="AR1196" s="7" t="s">
        <v>3975</v>
      </c>
      <c r="AS1196" s="7" t="s">
        <v>3976</v>
      </c>
      <c r="AU1196" s="7" t="str">
        <f t="shared" si="397"/>
        <v>hp_16115398;atk_1971371;hit_500000;miss_80;cirt_0;cirtSub_-3500</v>
      </c>
    </row>
    <row r="1197" spans="1:47" x14ac:dyDescent="0.2">
      <c r="A1197" s="9"/>
      <c r="B1197" s="6"/>
      <c r="I1197" s="9"/>
      <c r="J1197" s="10"/>
      <c r="V1197" s="7" t="str">
        <f t="shared" si="393"/>
        <v>水舰队基地7-7</v>
      </c>
      <c r="W1197" s="7">
        <f t="shared" si="401"/>
        <v>2213</v>
      </c>
      <c r="X1197" s="9" t="s">
        <v>1512</v>
      </c>
      <c r="Y1197" s="9">
        <v>7</v>
      </c>
      <c r="Z1197" s="8">
        <f t="shared" si="398"/>
        <v>6408</v>
      </c>
      <c r="AA1197" s="6" t="s">
        <v>3967</v>
      </c>
      <c r="AB1197" s="6">
        <v>6672879</v>
      </c>
      <c r="AC1197" s="6">
        <f t="shared" si="403"/>
        <v>1.7649999999999997</v>
      </c>
      <c r="AD1197" s="6">
        <f t="shared" si="404"/>
        <v>11777631</v>
      </c>
      <c r="AE1197" s="6">
        <f t="shared" si="408"/>
        <v>3484111</v>
      </c>
      <c r="AF1197" s="6">
        <v>870000</v>
      </c>
      <c r="AG1197" s="11">
        <f t="shared" si="406"/>
        <v>16131742</v>
      </c>
      <c r="AH1197">
        <f t="shared" si="405"/>
        <v>2.4175085446626561</v>
      </c>
      <c r="AI1197" s="53">
        <v>0.7</v>
      </c>
      <c r="AJ1197" s="7" t="str">
        <f t="shared" si="394"/>
        <v>hp_16131742</v>
      </c>
      <c r="AK1197" s="7" t="s">
        <v>3968</v>
      </c>
      <c r="AL1197" s="7">
        <v>1166040</v>
      </c>
      <c r="AM1197" s="7">
        <f>INT(IF(MOD(Y1197,3)=0,INT(AL1197*0.55),INT(AL1197*0.35)))</f>
        <v>408114</v>
      </c>
      <c r="AN1197" s="54">
        <f t="shared" si="395"/>
        <v>1973238</v>
      </c>
      <c r="AO1197" s="7" t="str">
        <f t="shared" si="396"/>
        <v>atk_1973238</v>
      </c>
      <c r="AP1197" s="7" t="s">
        <v>3973</v>
      </c>
      <c r="AQ1197" s="7" t="s">
        <v>3993</v>
      </c>
      <c r="AR1197" s="7" t="s">
        <v>3975</v>
      </c>
      <c r="AS1197" s="7" t="s">
        <v>3976</v>
      </c>
      <c r="AU1197" s="7" t="str">
        <f t="shared" si="397"/>
        <v>hp_16131742;atk_1973238;hit_500000;miss_80;cirt_0;cirtSub_-3500</v>
      </c>
    </row>
    <row r="1198" spans="1:47" x14ac:dyDescent="0.2">
      <c r="A1198" s="9"/>
      <c r="B1198" s="6"/>
      <c r="I1198" s="9"/>
      <c r="J1198" s="10"/>
      <c r="V1198" s="7" t="str">
        <f t="shared" si="393"/>
        <v>水舰队基地7-8</v>
      </c>
      <c r="W1198" s="7">
        <f t="shared" si="401"/>
        <v>2215</v>
      </c>
      <c r="X1198" s="9" t="s">
        <v>1512</v>
      </c>
      <c r="Y1198" s="9">
        <v>8</v>
      </c>
      <c r="Z1198" s="8">
        <f t="shared" si="398"/>
        <v>6416</v>
      </c>
      <c r="AA1198" s="6" t="s">
        <v>3967</v>
      </c>
      <c r="AB1198" s="6">
        <v>6682141</v>
      </c>
      <c r="AC1198" s="6">
        <f t="shared" si="403"/>
        <v>1.7649999999999997</v>
      </c>
      <c r="AD1198" s="6">
        <f t="shared" si="404"/>
        <v>11793978</v>
      </c>
      <c r="AE1198" s="6">
        <f t="shared" si="408"/>
        <v>3484111</v>
      </c>
      <c r="AF1198" s="6">
        <v>870000</v>
      </c>
      <c r="AG1198" s="11">
        <f t="shared" si="406"/>
        <v>16148089</v>
      </c>
      <c r="AH1198">
        <f t="shared" si="405"/>
        <v>2.4166040495104788</v>
      </c>
      <c r="AI1198" s="53">
        <v>0.7</v>
      </c>
      <c r="AJ1198" s="7" t="str">
        <f t="shared" si="394"/>
        <v>hp_16148089</v>
      </c>
      <c r="AK1198" s="7" t="s">
        <v>3968</v>
      </c>
      <c r="AL1198" s="7">
        <v>1167580</v>
      </c>
      <c r="AM1198" s="7">
        <f>INT(IF(MOD(Y1198,3)=0,INT(AL1198*0.55),INT(AL1198*0.35)))</f>
        <v>408653</v>
      </c>
      <c r="AN1198" s="54">
        <f t="shared" si="395"/>
        <v>1975104</v>
      </c>
      <c r="AO1198" s="7" t="str">
        <f t="shared" si="396"/>
        <v>atk_1975104</v>
      </c>
      <c r="AP1198" s="7" t="s">
        <v>3973</v>
      </c>
      <c r="AQ1198" s="7" t="s">
        <v>3993</v>
      </c>
      <c r="AR1198" s="7" t="s">
        <v>3975</v>
      </c>
      <c r="AS1198" s="7" t="s">
        <v>3976</v>
      </c>
      <c r="AU1198" s="7" t="str">
        <f t="shared" si="397"/>
        <v>hp_16148089;atk_1975104;hit_500000;miss_80;cirt_0;cirtSub_-3500</v>
      </c>
    </row>
    <row r="1199" spans="1:47" x14ac:dyDescent="0.2">
      <c r="A1199" s="9"/>
      <c r="B1199" s="6"/>
      <c r="I1199" s="9"/>
      <c r="J1199" s="10"/>
      <c r="V1199" s="7" t="str">
        <f t="shared" si="393"/>
        <v>水舰队基地7-9</v>
      </c>
      <c r="W1199" s="7">
        <f t="shared" si="401"/>
        <v>2217</v>
      </c>
      <c r="X1199" s="9" t="s">
        <v>1512</v>
      </c>
      <c r="Y1199" s="9">
        <v>9</v>
      </c>
      <c r="Z1199" s="8">
        <f t="shared" si="398"/>
        <v>6425</v>
      </c>
      <c r="AA1199" s="6" t="s">
        <v>3967</v>
      </c>
      <c r="AB1199" s="6">
        <v>6691403</v>
      </c>
      <c r="AC1199" s="6">
        <f t="shared" si="403"/>
        <v>1.7674999999999998</v>
      </c>
      <c r="AD1199" s="6">
        <f t="shared" si="404"/>
        <v>11827054</v>
      </c>
      <c r="AE1199" s="6">
        <f t="shared" si="408"/>
        <v>3484111</v>
      </c>
      <c r="AF1199" s="6">
        <v>870000</v>
      </c>
      <c r="AG1199" s="11">
        <f t="shared" si="406"/>
        <v>16181165</v>
      </c>
      <c r="AH1199">
        <f t="shared" si="405"/>
        <v>2.4182021318996929</v>
      </c>
      <c r="AI1199" s="53">
        <v>0.7</v>
      </c>
      <c r="AJ1199" s="7" t="str">
        <f t="shared" si="394"/>
        <v>hp_16181165</v>
      </c>
      <c r="AK1199" s="7" t="s">
        <v>3968</v>
      </c>
      <c r="AL1199" s="7">
        <v>1169120</v>
      </c>
      <c r="AM1199" s="7">
        <f>INT(IF(MOD(Y1199,3)=0,INT(AL1199*0.55),INT(AL1199*0.35)))</f>
        <v>643016</v>
      </c>
      <c r="AN1199" s="54">
        <f t="shared" si="395"/>
        <v>1979017</v>
      </c>
      <c r="AO1199" s="7" t="str">
        <f t="shared" si="396"/>
        <v>atk_1979017</v>
      </c>
      <c r="AP1199" s="7" t="s">
        <v>3973</v>
      </c>
      <c r="AQ1199" s="7" t="s">
        <v>3993</v>
      </c>
      <c r="AR1199" s="7" t="s">
        <v>3975</v>
      </c>
      <c r="AS1199" s="7" t="s">
        <v>3976</v>
      </c>
      <c r="AU1199" s="7" t="str">
        <f t="shared" si="397"/>
        <v>hp_16181165;atk_1979017;hit_500000;miss_80;cirt_0;cirtSub_-3500</v>
      </c>
    </row>
    <row r="1200" spans="1:47" s="12" customFormat="1" x14ac:dyDescent="0.2">
      <c r="A1200" s="9"/>
      <c r="B1200" s="6"/>
      <c r="C1200" s="7"/>
      <c r="D1200" s="7"/>
      <c r="E1200" s="7"/>
      <c r="F1200" s="7"/>
      <c r="G1200" s="7"/>
      <c r="H1200" s="7"/>
      <c r="I1200" s="9"/>
      <c r="J1200" s="10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V1200" s="12" t="str">
        <f t="shared" si="393"/>
        <v>水舰队基地7-10</v>
      </c>
      <c r="W1200" s="12">
        <f t="shared" si="401"/>
        <v>2219</v>
      </c>
      <c r="X1200" s="5" t="s">
        <v>1512</v>
      </c>
      <c r="Y1200" s="5">
        <v>10</v>
      </c>
      <c r="Z1200" s="5">
        <f t="shared" si="398"/>
        <v>6435</v>
      </c>
      <c r="AA1200" s="11" t="s">
        <v>3967</v>
      </c>
      <c r="AB1200" s="11">
        <v>6700667</v>
      </c>
      <c r="AC1200" s="11">
        <f t="shared" si="403"/>
        <v>1.7674999999999998</v>
      </c>
      <c r="AD1200" s="11">
        <f t="shared" si="404"/>
        <v>11843428</v>
      </c>
      <c r="AE1200" s="6">
        <f t="shared" si="408"/>
        <v>3484111</v>
      </c>
      <c r="AF1200" s="11">
        <v>870000</v>
      </c>
      <c r="AG1200" s="11">
        <f t="shared" si="406"/>
        <v>16197539</v>
      </c>
      <c r="AH1200">
        <f t="shared" si="405"/>
        <v>2.4173024864539605</v>
      </c>
      <c r="AI1200" s="53">
        <v>0.7</v>
      </c>
      <c r="AJ1200" s="7" t="str">
        <f t="shared" si="394"/>
        <v>hp_16197539</v>
      </c>
      <c r="AK1200" s="12" t="s">
        <v>3968</v>
      </c>
      <c r="AL1200" s="12">
        <v>1170660</v>
      </c>
      <c r="AM1200" s="7">
        <f>INT(IF(MOD(Y1200,3)=0,INT(AL1200*0.55),INT(AL1200*0.35)))</f>
        <v>409731</v>
      </c>
      <c r="AN1200" s="54">
        <f t="shared" si="395"/>
        <v>1980887</v>
      </c>
      <c r="AO1200" s="7" t="str">
        <f t="shared" si="396"/>
        <v>atk_1980887</v>
      </c>
      <c r="AP1200" s="12" t="s">
        <v>3973</v>
      </c>
      <c r="AQ1200" s="12" t="s">
        <v>3993</v>
      </c>
      <c r="AR1200" s="12" t="s">
        <v>3975</v>
      </c>
      <c r="AS1200" s="12" t="s">
        <v>3976</v>
      </c>
      <c r="AU1200" s="12" t="str">
        <f t="shared" si="397"/>
        <v>hp_16197539;atk_1980887;hit_500000;miss_80;cirt_0;cirtSub_-3500</v>
      </c>
    </row>
    <row r="1201" spans="1:47" x14ac:dyDescent="0.2">
      <c r="A1201" s="9"/>
      <c r="B1201" s="6"/>
      <c r="I1201" s="9"/>
      <c r="J1201" s="10"/>
      <c r="V1201" s="7" t="str">
        <f t="shared" si="393"/>
        <v>水舰队基地8-1</v>
      </c>
      <c r="W1201" s="7">
        <f t="shared" si="401"/>
        <v>2221</v>
      </c>
      <c r="X1201" s="9" t="s">
        <v>1513</v>
      </c>
      <c r="Y1201" s="9">
        <v>1</v>
      </c>
      <c r="Z1201" s="8">
        <f t="shared" si="398"/>
        <v>6436</v>
      </c>
      <c r="AA1201" s="6" t="s">
        <v>3967</v>
      </c>
      <c r="AB1201" s="6">
        <v>6709932</v>
      </c>
      <c r="AC1201" s="6">
        <f t="shared" si="403"/>
        <v>1.77</v>
      </c>
      <c r="AD1201" s="6">
        <f t="shared" si="404"/>
        <v>11876579</v>
      </c>
      <c r="AE1201" s="6">
        <f t="shared" ref="AE1201" si="409">IF(MOD(Y1201,1)=0,INT(AD1200*0.3),0)</f>
        <v>3553028</v>
      </c>
      <c r="AF1201" s="6">
        <v>870000</v>
      </c>
      <c r="AG1201" s="11">
        <f t="shared" si="406"/>
        <v>16299607</v>
      </c>
      <c r="AH1201">
        <f t="shared" si="405"/>
        <v>2.4291761824113864</v>
      </c>
      <c r="AI1201" s="53">
        <v>0.7</v>
      </c>
      <c r="AJ1201" s="7" t="str">
        <f t="shared" si="394"/>
        <v>hp_16299607</v>
      </c>
      <c r="AK1201" s="7" t="s">
        <v>3968</v>
      </c>
      <c r="AL1201" s="7">
        <v>1172200</v>
      </c>
      <c r="AM1201" s="7">
        <f>INT(IF(MOD(Y1201,3)=0,INT(AL1201*0.55),INT(AL1201*0.35)))</f>
        <v>410270</v>
      </c>
      <c r="AN1201" s="54">
        <f t="shared" si="395"/>
        <v>1993236</v>
      </c>
      <c r="AO1201" s="7" t="str">
        <f t="shared" si="396"/>
        <v>atk_1993236</v>
      </c>
      <c r="AP1201" s="7" t="s">
        <v>3973</v>
      </c>
      <c r="AQ1201" s="7" t="s">
        <v>3993</v>
      </c>
      <c r="AR1201" s="7" t="s">
        <v>3975</v>
      </c>
      <c r="AS1201" s="7" t="s">
        <v>3976</v>
      </c>
      <c r="AU1201" s="7" t="str">
        <f t="shared" si="397"/>
        <v>hp_16299607;atk_1993236;hit_500000;miss_80;cirt_0;cirtSub_-3500</v>
      </c>
    </row>
    <row r="1202" spans="1:47" x14ac:dyDescent="0.2">
      <c r="A1202" s="9"/>
      <c r="B1202" s="6"/>
      <c r="I1202" s="9"/>
      <c r="J1202" s="10"/>
      <c r="V1202" s="7" t="str">
        <f t="shared" si="393"/>
        <v>水舰队基地8-2</v>
      </c>
      <c r="W1202" s="7">
        <f t="shared" si="401"/>
        <v>2223</v>
      </c>
      <c r="X1202" s="9" t="s">
        <v>1513</v>
      </c>
      <c r="Y1202" s="9">
        <v>2</v>
      </c>
      <c r="Z1202" s="8">
        <f t="shared" si="398"/>
        <v>6438</v>
      </c>
      <c r="AA1202" s="6" t="s">
        <v>3967</v>
      </c>
      <c r="AB1202" s="6">
        <v>6719198</v>
      </c>
      <c r="AC1202" s="6">
        <f t="shared" si="403"/>
        <v>1.77</v>
      </c>
      <c r="AD1202" s="6">
        <f t="shared" si="404"/>
        <v>11892980</v>
      </c>
      <c r="AE1202" s="6">
        <f t="shared" si="408"/>
        <v>3553028</v>
      </c>
      <c r="AF1202" s="6">
        <v>870000</v>
      </c>
      <c r="AG1202" s="11">
        <f t="shared" si="406"/>
        <v>16316008</v>
      </c>
      <c r="AH1202">
        <f t="shared" si="405"/>
        <v>2.4282671830775042</v>
      </c>
      <c r="AI1202" s="53">
        <v>0.7</v>
      </c>
      <c r="AJ1202" s="7" t="str">
        <f t="shared" si="394"/>
        <v>hp_16316008</v>
      </c>
      <c r="AK1202" s="7" t="s">
        <v>3968</v>
      </c>
      <c r="AL1202" s="7">
        <v>1173740</v>
      </c>
      <c r="AM1202" s="7">
        <f>INT(IF(MOD(Y1202,3)=0,INT(AL1202*0.55),INT(AL1202*0.35)))</f>
        <v>410809</v>
      </c>
      <c r="AN1202" s="54">
        <f t="shared" si="395"/>
        <v>1995108</v>
      </c>
      <c r="AO1202" s="7" t="str">
        <f t="shared" si="396"/>
        <v>atk_1995108</v>
      </c>
      <c r="AP1202" s="7" t="s">
        <v>3973</v>
      </c>
      <c r="AQ1202" s="7" t="s">
        <v>3993</v>
      </c>
      <c r="AR1202" s="7" t="s">
        <v>3975</v>
      </c>
      <c r="AS1202" s="7" t="s">
        <v>3976</v>
      </c>
      <c r="AU1202" s="7" t="str">
        <f t="shared" si="397"/>
        <v>hp_16316008;atk_1995108;hit_500000;miss_80;cirt_0;cirtSub_-3500</v>
      </c>
    </row>
    <row r="1203" spans="1:47" x14ac:dyDescent="0.2">
      <c r="V1203" s="7" t="str">
        <f t="shared" si="393"/>
        <v>水舰队基地8-3</v>
      </c>
      <c r="W1203" s="7">
        <f t="shared" si="401"/>
        <v>2225</v>
      </c>
      <c r="X1203" s="9" t="s">
        <v>1513</v>
      </c>
      <c r="Y1203" s="9">
        <v>3</v>
      </c>
      <c r="Z1203" s="8">
        <f t="shared" si="398"/>
        <v>6441</v>
      </c>
      <c r="AA1203" s="6" t="s">
        <v>3967</v>
      </c>
      <c r="AB1203" s="6">
        <v>6728465</v>
      </c>
      <c r="AC1203" s="6">
        <f t="shared" si="403"/>
        <v>1.7725</v>
      </c>
      <c r="AD1203" s="6">
        <f t="shared" si="404"/>
        <v>11926204</v>
      </c>
      <c r="AE1203" s="6">
        <f t="shared" si="408"/>
        <v>3553028</v>
      </c>
      <c r="AF1203" s="6">
        <v>870000</v>
      </c>
      <c r="AG1203" s="11">
        <f t="shared" si="406"/>
        <v>16349232</v>
      </c>
      <c r="AH1203">
        <f t="shared" si="405"/>
        <v>2.4298605997058766</v>
      </c>
      <c r="AI1203" s="53">
        <v>0.7</v>
      </c>
      <c r="AJ1203" s="7" t="str">
        <f t="shared" si="394"/>
        <v>hp_16349232</v>
      </c>
      <c r="AK1203" s="7" t="s">
        <v>3968</v>
      </c>
      <c r="AL1203" s="7">
        <v>1175280</v>
      </c>
      <c r="AM1203" s="7">
        <f>INT(IF(MOD(Y1203,3)=0,INT(AL1203*0.55),INT(AL1203*0.35)))</f>
        <v>646404</v>
      </c>
      <c r="AN1203" s="54">
        <f t="shared" si="395"/>
        <v>1999036</v>
      </c>
      <c r="AO1203" s="7" t="str">
        <f t="shared" si="396"/>
        <v>atk_1999036</v>
      </c>
      <c r="AP1203" s="7" t="s">
        <v>3973</v>
      </c>
      <c r="AQ1203" s="7" t="s">
        <v>3993</v>
      </c>
      <c r="AR1203" s="7" t="s">
        <v>3975</v>
      </c>
      <c r="AS1203" s="7" t="s">
        <v>3976</v>
      </c>
      <c r="AU1203" s="7" t="str">
        <f t="shared" si="397"/>
        <v>hp_16349232;atk_1999036;hit_500000;miss_80;cirt_0;cirtSub_-3500</v>
      </c>
    </row>
    <row r="1204" spans="1:47" x14ac:dyDescent="0.2">
      <c r="V1204" s="7" t="str">
        <f t="shared" si="393"/>
        <v>水舰队基地8-4</v>
      </c>
      <c r="W1204" s="7">
        <f t="shared" si="401"/>
        <v>2227</v>
      </c>
      <c r="X1204" s="9" t="s">
        <v>1513</v>
      </c>
      <c r="Y1204" s="9">
        <v>4</v>
      </c>
      <c r="Z1204" s="8">
        <f t="shared" si="398"/>
        <v>6445</v>
      </c>
      <c r="AA1204" s="6" t="s">
        <v>3967</v>
      </c>
      <c r="AB1204" s="6">
        <v>6737733</v>
      </c>
      <c r="AC1204" s="6">
        <f t="shared" si="403"/>
        <v>1.7725</v>
      </c>
      <c r="AD1204" s="6">
        <f t="shared" si="404"/>
        <v>11942631</v>
      </c>
      <c r="AE1204" s="6">
        <f t="shared" si="408"/>
        <v>3553028</v>
      </c>
      <c r="AF1204" s="6">
        <v>870000</v>
      </c>
      <c r="AG1204" s="11">
        <f t="shared" si="406"/>
        <v>16365659</v>
      </c>
      <c r="AH1204">
        <f t="shared" si="405"/>
        <v>2.4289562973184009</v>
      </c>
      <c r="AI1204" s="53">
        <v>0.7</v>
      </c>
      <c r="AJ1204" s="7" t="str">
        <f t="shared" si="394"/>
        <v>hp_16365659</v>
      </c>
      <c r="AK1204" s="7" t="s">
        <v>3968</v>
      </c>
      <c r="AL1204" s="7">
        <v>1176820</v>
      </c>
      <c r="AM1204" s="7">
        <f>INT(IF(MOD(Y1204,3)=0,INT(AL1204*0.55),INT(AL1204*0.35)))</f>
        <v>411887</v>
      </c>
      <c r="AN1204" s="54">
        <f t="shared" si="395"/>
        <v>2000911</v>
      </c>
      <c r="AO1204" s="7" t="str">
        <f t="shared" si="396"/>
        <v>atk_2000911</v>
      </c>
      <c r="AP1204" s="7" t="s">
        <v>3973</v>
      </c>
      <c r="AQ1204" s="7" t="s">
        <v>3993</v>
      </c>
      <c r="AR1204" s="7" t="s">
        <v>3975</v>
      </c>
      <c r="AS1204" s="7" t="s">
        <v>3976</v>
      </c>
      <c r="AU1204" s="7" t="str">
        <f t="shared" si="397"/>
        <v>hp_16365659;atk_2000911;hit_500000;miss_80;cirt_0;cirtSub_-3500</v>
      </c>
    </row>
    <row r="1205" spans="1:47" x14ac:dyDescent="0.2">
      <c r="A1205" s="9"/>
      <c r="B1205" s="6"/>
      <c r="D1205" s="5"/>
      <c r="F1205" s="9"/>
      <c r="J1205" s="10"/>
      <c r="K1205" s="6"/>
      <c r="V1205" s="7" t="str">
        <f t="shared" si="393"/>
        <v>水舰队基地8-5</v>
      </c>
      <c r="W1205" s="7">
        <f t="shared" si="401"/>
        <v>2229</v>
      </c>
      <c r="X1205" s="9" t="s">
        <v>1513</v>
      </c>
      <c r="Y1205" s="9">
        <v>5</v>
      </c>
      <c r="Z1205" s="8">
        <f t="shared" si="398"/>
        <v>6450</v>
      </c>
      <c r="AA1205" s="6" t="s">
        <v>3967</v>
      </c>
      <c r="AB1205" s="6">
        <v>6747003</v>
      </c>
      <c r="AC1205" s="6">
        <f t="shared" si="403"/>
        <v>1.7725</v>
      </c>
      <c r="AD1205" s="6">
        <f t="shared" si="404"/>
        <v>11959062</v>
      </c>
      <c r="AE1205" s="6">
        <f t="shared" si="408"/>
        <v>3553028</v>
      </c>
      <c r="AF1205" s="6">
        <v>870000</v>
      </c>
      <c r="AG1205" s="11">
        <f t="shared" si="406"/>
        <v>16382090</v>
      </c>
      <c r="AH1205">
        <f t="shared" si="405"/>
        <v>2.4280543524287745</v>
      </c>
      <c r="AI1205" s="53">
        <v>0.7</v>
      </c>
      <c r="AJ1205" s="7" t="str">
        <f t="shared" si="394"/>
        <v>hp_16382090</v>
      </c>
      <c r="AK1205" s="7" t="s">
        <v>3968</v>
      </c>
      <c r="AL1205" s="7">
        <v>1178360</v>
      </c>
      <c r="AM1205" s="7">
        <f>INT(IF(MOD(Y1205,3)=0,INT(AL1205*0.55),INT(AL1205*0.35)))</f>
        <v>412426</v>
      </c>
      <c r="AN1205" s="54">
        <f t="shared" si="395"/>
        <v>2002785</v>
      </c>
      <c r="AO1205" s="7" t="str">
        <f t="shared" si="396"/>
        <v>atk_2002785</v>
      </c>
      <c r="AP1205" s="7" t="s">
        <v>3973</v>
      </c>
      <c r="AQ1205" s="7" t="s">
        <v>3993</v>
      </c>
      <c r="AR1205" s="7" t="s">
        <v>3975</v>
      </c>
      <c r="AS1205" s="7" t="s">
        <v>3976</v>
      </c>
      <c r="AU1205" s="7" t="str">
        <f t="shared" si="397"/>
        <v>hp_16382090;atk_2002785;hit_500000;miss_80;cirt_0;cirtSub_-3500</v>
      </c>
    </row>
    <row r="1206" spans="1:47" x14ac:dyDescent="0.2">
      <c r="A1206" s="9"/>
      <c r="B1206" s="6"/>
      <c r="D1206" s="5"/>
      <c r="J1206" s="10"/>
      <c r="K1206" s="6"/>
      <c r="V1206" s="7" t="str">
        <f t="shared" si="393"/>
        <v>水舰队基地8-6</v>
      </c>
      <c r="W1206" s="7">
        <f t="shared" si="401"/>
        <v>2231</v>
      </c>
      <c r="X1206" s="9" t="s">
        <v>1513</v>
      </c>
      <c r="Y1206" s="9">
        <v>6</v>
      </c>
      <c r="Z1206" s="8">
        <f t="shared" si="398"/>
        <v>6456</v>
      </c>
      <c r="AA1206" s="6" t="s">
        <v>3967</v>
      </c>
      <c r="AB1206" s="6">
        <v>6756273</v>
      </c>
      <c r="AC1206" s="6">
        <f t="shared" si="403"/>
        <v>1.7749999999999999</v>
      </c>
      <c r="AD1206" s="6">
        <f t="shared" si="404"/>
        <v>11992384</v>
      </c>
      <c r="AE1206" s="6">
        <f t="shared" si="408"/>
        <v>3553028</v>
      </c>
      <c r="AF1206" s="6">
        <v>870000</v>
      </c>
      <c r="AG1206" s="11">
        <f t="shared" si="406"/>
        <v>16415412</v>
      </c>
      <c r="AH1206">
        <f t="shared" si="405"/>
        <v>2.4296549295743377</v>
      </c>
      <c r="AI1206" s="53">
        <v>0.7</v>
      </c>
      <c r="AJ1206" s="7" t="str">
        <f t="shared" si="394"/>
        <v>hp_16415412</v>
      </c>
      <c r="AK1206" s="7" t="s">
        <v>3968</v>
      </c>
      <c r="AL1206" s="7">
        <v>1179900</v>
      </c>
      <c r="AM1206" s="7">
        <f>INT(IF(MOD(Y1206,3)=0,INT(AL1206*0.55),INT(AL1206*0.35)))</f>
        <v>648945</v>
      </c>
      <c r="AN1206" s="54">
        <f t="shared" si="395"/>
        <v>2006724</v>
      </c>
      <c r="AO1206" s="7" t="str">
        <f t="shared" si="396"/>
        <v>atk_2006724</v>
      </c>
      <c r="AP1206" s="7" t="s">
        <v>3973</v>
      </c>
      <c r="AQ1206" s="7" t="s">
        <v>3993</v>
      </c>
      <c r="AR1206" s="7" t="s">
        <v>3975</v>
      </c>
      <c r="AS1206" s="7" t="s">
        <v>3976</v>
      </c>
      <c r="AU1206" s="7" t="str">
        <f t="shared" si="397"/>
        <v>hp_16415412;atk_2006724;hit_500000;miss_80;cirt_0;cirtSub_-3500</v>
      </c>
    </row>
    <row r="1207" spans="1:47" x14ac:dyDescent="0.2">
      <c r="A1207" s="9"/>
      <c r="B1207" s="6"/>
      <c r="D1207" s="5"/>
      <c r="J1207" s="10"/>
      <c r="K1207" s="6"/>
      <c r="V1207" s="7" t="str">
        <f t="shared" si="393"/>
        <v>水舰队基地8-7</v>
      </c>
      <c r="W1207" s="7">
        <f t="shared" si="401"/>
        <v>2233</v>
      </c>
      <c r="X1207" s="9" t="s">
        <v>1513</v>
      </c>
      <c r="Y1207" s="9">
        <v>7</v>
      </c>
      <c r="Z1207" s="8">
        <f t="shared" si="398"/>
        <v>6463</v>
      </c>
      <c r="AA1207" s="6" t="s">
        <v>3967</v>
      </c>
      <c r="AB1207" s="6">
        <v>6765545</v>
      </c>
      <c r="AC1207" s="6">
        <f t="shared" si="403"/>
        <v>1.7749999999999999</v>
      </c>
      <c r="AD1207" s="6">
        <f t="shared" si="404"/>
        <v>12008842</v>
      </c>
      <c r="AE1207" s="6">
        <f t="shared" si="408"/>
        <v>3553028</v>
      </c>
      <c r="AF1207" s="6">
        <v>870000</v>
      </c>
      <c r="AG1207" s="11">
        <f t="shared" si="406"/>
        <v>16431870</v>
      </c>
      <c r="AH1207">
        <f t="shared" si="405"/>
        <v>2.4287577719163793</v>
      </c>
      <c r="AI1207" s="53">
        <v>0.7</v>
      </c>
      <c r="AJ1207" s="7" t="str">
        <f t="shared" si="394"/>
        <v>hp_16431870</v>
      </c>
      <c r="AK1207" s="7" t="s">
        <v>3968</v>
      </c>
      <c r="AL1207" s="7">
        <v>1181440</v>
      </c>
      <c r="AM1207" s="7">
        <f>INT(IF(MOD(Y1207,3)=0,INT(AL1207*0.55),INT(AL1207*0.35)))</f>
        <v>413504</v>
      </c>
      <c r="AN1207" s="54">
        <f t="shared" si="395"/>
        <v>2008602</v>
      </c>
      <c r="AO1207" s="7" t="str">
        <f t="shared" si="396"/>
        <v>atk_2008602</v>
      </c>
      <c r="AP1207" s="7" t="s">
        <v>3973</v>
      </c>
      <c r="AQ1207" s="7" t="s">
        <v>3993</v>
      </c>
      <c r="AR1207" s="7" t="s">
        <v>3975</v>
      </c>
      <c r="AS1207" s="7" t="s">
        <v>3976</v>
      </c>
      <c r="AU1207" s="7" t="str">
        <f t="shared" si="397"/>
        <v>hp_16431870;atk_2008602;hit_500000;miss_80;cirt_0;cirtSub_-3500</v>
      </c>
    </row>
    <row r="1208" spans="1:47" x14ac:dyDescent="0.2">
      <c r="A1208" s="9"/>
      <c r="B1208" s="6"/>
      <c r="D1208" s="5"/>
      <c r="J1208" s="10"/>
      <c r="K1208" s="6"/>
      <c r="V1208" s="7" t="str">
        <f t="shared" si="393"/>
        <v>水舰队基地8-8</v>
      </c>
      <c r="W1208" s="7">
        <f t="shared" si="401"/>
        <v>2235</v>
      </c>
      <c r="X1208" s="9" t="s">
        <v>1513</v>
      </c>
      <c r="Y1208" s="9">
        <v>8</v>
      </c>
      <c r="Z1208" s="8">
        <f t="shared" si="398"/>
        <v>6471</v>
      </c>
      <c r="AA1208" s="6" t="s">
        <v>3967</v>
      </c>
      <c r="AB1208" s="6">
        <v>6774818</v>
      </c>
      <c r="AC1208" s="6">
        <f t="shared" si="403"/>
        <v>1.7749999999999999</v>
      </c>
      <c r="AD1208" s="6">
        <f t="shared" si="404"/>
        <v>12025301</v>
      </c>
      <c r="AE1208" s="6">
        <f t="shared" si="408"/>
        <v>3553028</v>
      </c>
      <c r="AF1208" s="6">
        <v>870000</v>
      </c>
      <c r="AG1208" s="11">
        <f t="shared" si="406"/>
        <v>16448329</v>
      </c>
      <c r="AH1208">
        <f t="shared" si="405"/>
        <v>2.4278628591941511</v>
      </c>
      <c r="AI1208" s="53">
        <v>0.7</v>
      </c>
      <c r="AJ1208" s="7" t="str">
        <f t="shared" si="394"/>
        <v>hp_16448329</v>
      </c>
      <c r="AK1208" s="7" t="s">
        <v>3968</v>
      </c>
      <c r="AL1208" s="7">
        <v>1182980</v>
      </c>
      <c r="AM1208" s="7">
        <f>INT(IF(MOD(Y1208,3)=0,INT(AL1208*0.55),INT(AL1208*0.35)))</f>
        <v>414043</v>
      </c>
      <c r="AN1208" s="54">
        <f t="shared" si="395"/>
        <v>2010479</v>
      </c>
      <c r="AO1208" s="7" t="str">
        <f t="shared" si="396"/>
        <v>atk_2010479</v>
      </c>
      <c r="AP1208" s="7" t="s">
        <v>3973</v>
      </c>
      <c r="AQ1208" s="7" t="s">
        <v>3993</v>
      </c>
      <c r="AR1208" s="7" t="s">
        <v>3975</v>
      </c>
      <c r="AS1208" s="7" t="s">
        <v>3976</v>
      </c>
      <c r="AU1208" s="7" t="str">
        <f t="shared" si="397"/>
        <v>hp_16448329;atk_2010479;hit_500000;miss_80;cirt_0;cirtSub_-3500</v>
      </c>
    </row>
    <row r="1209" spans="1:47" x14ac:dyDescent="0.2">
      <c r="A1209" s="9"/>
      <c r="B1209" s="6"/>
      <c r="D1209" s="5"/>
      <c r="F1209" s="9"/>
      <c r="J1209" s="10"/>
      <c r="K1209" s="6"/>
      <c r="V1209" s="7" t="str">
        <f t="shared" si="393"/>
        <v>水舰队基地8-9</v>
      </c>
      <c r="W1209" s="7">
        <f t="shared" si="401"/>
        <v>2237</v>
      </c>
      <c r="X1209" s="9" t="s">
        <v>1513</v>
      </c>
      <c r="Y1209" s="9">
        <v>9</v>
      </c>
      <c r="Z1209" s="8">
        <f t="shared" si="398"/>
        <v>6480</v>
      </c>
      <c r="AA1209" s="6" t="s">
        <v>3967</v>
      </c>
      <c r="AB1209" s="6">
        <v>6784093</v>
      </c>
      <c r="AC1209" s="6">
        <f t="shared" si="403"/>
        <v>1.7775000000000001</v>
      </c>
      <c r="AD1209" s="6">
        <f t="shared" si="404"/>
        <v>12058725</v>
      </c>
      <c r="AE1209" s="6">
        <f t="shared" si="408"/>
        <v>3553028</v>
      </c>
      <c r="AF1209" s="6">
        <v>870000</v>
      </c>
      <c r="AG1209" s="11">
        <f t="shared" si="406"/>
        <v>16481753</v>
      </c>
      <c r="AH1209">
        <f t="shared" si="405"/>
        <v>2.4294703801967339</v>
      </c>
      <c r="AI1209" s="53">
        <v>0.7</v>
      </c>
      <c r="AJ1209" s="7" t="str">
        <f t="shared" si="394"/>
        <v>hp_16481753</v>
      </c>
      <c r="AK1209" s="7" t="s">
        <v>3968</v>
      </c>
      <c r="AL1209" s="7">
        <v>1184520</v>
      </c>
      <c r="AM1209" s="7">
        <f>INT(IF(MOD(Y1209,3)=0,INT(AL1209*0.55),INT(AL1209*0.35)))</f>
        <v>651486</v>
      </c>
      <c r="AN1209" s="54">
        <f t="shared" si="395"/>
        <v>2014429</v>
      </c>
      <c r="AO1209" s="7" t="str">
        <f t="shared" si="396"/>
        <v>atk_2014429</v>
      </c>
      <c r="AP1209" s="7" t="s">
        <v>3973</v>
      </c>
      <c r="AQ1209" s="7" t="s">
        <v>3993</v>
      </c>
      <c r="AR1209" s="7" t="s">
        <v>3975</v>
      </c>
      <c r="AS1209" s="7" t="s">
        <v>3976</v>
      </c>
      <c r="AU1209" s="7" t="str">
        <f t="shared" si="397"/>
        <v>hp_16481753;atk_2014429;hit_500000;miss_80;cirt_0;cirtSub_-3500</v>
      </c>
    </row>
    <row r="1210" spans="1:47" s="12" customFormat="1" x14ac:dyDescent="0.2">
      <c r="A1210" s="9"/>
      <c r="B1210" s="6"/>
      <c r="C1210" s="7"/>
      <c r="D1210" s="5"/>
      <c r="E1210" s="7"/>
      <c r="F1210" s="9"/>
      <c r="G1210" s="7"/>
      <c r="H1210" s="7"/>
      <c r="I1210" s="7"/>
      <c r="J1210" s="10"/>
      <c r="K1210" s="6"/>
      <c r="L1210" s="7"/>
      <c r="M1210" s="7"/>
      <c r="N1210" s="7"/>
      <c r="O1210" s="7"/>
      <c r="P1210" s="7"/>
      <c r="Q1210" s="7"/>
      <c r="R1210" s="7"/>
      <c r="S1210" s="7"/>
      <c r="T1210" s="7"/>
      <c r="V1210" s="12" t="str">
        <f t="shared" si="393"/>
        <v>水舰队基地8-10</v>
      </c>
      <c r="W1210" s="12">
        <f t="shared" si="401"/>
        <v>2239</v>
      </c>
      <c r="X1210" s="5" t="s">
        <v>1513</v>
      </c>
      <c r="Y1210" s="5">
        <v>10</v>
      </c>
      <c r="Z1210" s="5">
        <f t="shared" si="398"/>
        <v>6490</v>
      </c>
      <c r="AA1210" s="11" t="s">
        <v>3967</v>
      </c>
      <c r="AB1210" s="11">
        <v>6793368</v>
      </c>
      <c r="AC1210" s="11">
        <f t="shared" si="403"/>
        <v>1.7775000000000001</v>
      </c>
      <c r="AD1210" s="11">
        <f t="shared" si="404"/>
        <v>12075211</v>
      </c>
      <c r="AE1210" s="6">
        <f t="shared" si="408"/>
        <v>3553028</v>
      </c>
      <c r="AF1210" s="11">
        <v>870000</v>
      </c>
      <c r="AG1210" s="11">
        <f t="shared" si="406"/>
        <v>16498239</v>
      </c>
      <c r="AH1210">
        <f t="shared" si="405"/>
        <v>2.4285801976280394</v>
      </c>
      <c r="AI1210" s="53">
        <v>0.7</v>
      </c>
      <c r="AJ1210" s="7" t="str">
        <f t="shared" si="394"/>
        <v>hp_16498239</v>
      </c>
      <c r="AK1210" s="12" t="s">
        <v>3968</v>
      </c>
      <c r="AL1210" s="12">
        <v>1186060</v>
      </c>
      <c r="AM1210" s="7">
        <f>INT(IF(MOD(Y1210,3)=0,INT(AL1210*0.55),INT(AL1210*0.35)))</f>
        <v>415121</v>
      </c>
      <c r="AN1210" s="54">
        <f t="shared" si="395"/>
        <v>2016309</v>
      </c>
      <c r="AO1210" s="7" t="str">
        <f t="shared" si="396"/>
        <v>atk_2016309</v>
      </c>
      <c r="AP1210" s="12" t="s">
        <v>3973</v>
      </c>
      <c r="AQ1210" s="12" t="s">
        <v>3993</v>
      </c>
      <c r="AR1210" s="12" t="s">
        <v>3975</v>
      </c>
      <c r="AS1210" s="12" t="s">
        <v>3976</v>
      </c>
      <c r="AU1210" s="12" t="str">
        <f t="shared" si="397"/>
        <v>hp_16498239;atk_2016309;hit_500000;miss_80;cirt_0;cirtSub_-3500</v>
      </c>
    </row>
    <row r="1211" spans="1:47" x14ac:dyDescent="0.2">
      <c r="A1211" s="9"/>
      <c r="B1211" s="6"/>
      <c r="D1211" s="5"/>
      <c r="F1211" s="9"/>
      <c r="J1211" s="10"/>
      <c r="K1211" s="6"/>
      <c r="V1211" s="7" t="str">
        <f t="shared" si="393"/>
        <v>水舰队基地9-1</v>
      </c>
      <c r="W1211" s="7">
        <f t="shared" si="401"/>
        <v>2241</v>
      </c>
      <c r="X1211" s="9" t="s">
        <v>1514</v>
      </c>
      <c r="Y1211" s="9">
        <v>1</v>
      </c>
      <c r="Z1211" s="8">
        <f t="shared" si="398"/>
        <v>6491</v>
      </c>
      <c r="AA1211" s="6" t="s">
        <v>3967</v>
      </c>
      <c r="AB1211" s="6">
        <v>6802645</v>
      </c>
      <c r="AC1211" s="6">
        <f t="shared" si="403"/>
        <v>1.7799999999999998</v>
      </c>
      <c r="AD1211" s="6">
        <f t="shared" si="404"/>
        <v>12108708</v>
      </c>
      <c r="AE1211" s="6">
        <f t="shared" ref="AE1211" si="410">IF(MOD(Y1211,1)=0,INT(AD1210*0.3),0)</f>
        <v>3622563</v>
      </c>
      <c r="AF1211" s="6">
        <v>870000</v>
      </c>
      <c r="AG1211" s="11">
        <f t="shared" si="406"/>
        <v>16601271</v>
      </c>
      <c r="AH1211">
        <f t="shared" si="405"/>
        <v>2.4404141330320779</v>
      </c>
      <c r="AI1211" s="53">
        <v>0.7</v>
      </c>
      <c r="AJ1211" s="7" t="str">
        <f t="shared" si="394"/>
        <v>hp_16601271</v>
      </c>
      <c r="AK1211" s="7" t="s">
        <v>3968</v>
      </c>
      <c r="AL1211" s="7">
        <v>1187600</v>
      </c>
      <c r="AM1211" s="7">
        <f>INT(IF(MOD(Y1211,3)=0,INT(AL1211*0.55),INT(AL1211*0.35)))</f>
        <v>415660</v>
      </c>
      <c r="AN1211" s="54">
        <f t="shared" si="395"/>
        <v>2028765</v>
      </c>
      <c r="AO1211" s="7" t="str">
        <f t="shared" si="396"/>
        <v>atk_2028765</v>
      </c>
      <c r="AP1211" s="7" t="s">
        <v>3973</v>
      </c>
      <c r="AQ1211" s="7" t="s">
        <v>3993</v>
      </c>
      <c r="AR1211" s="7" t="s">
        <v>3975</v>
      </c>
      <c r="AS1211" s="7" t="s">
        <v>3976</v>
      </c>
      <c r="AU1211" s="7" t="str">
        <f t="shared" si="397"/>
        <v>hp_16601271;atk_2028765;hit_500000;miss_80;cirt_0;cirtSub_-3500</v>
      </c>
    </row>
    <row r="1212" spans="1:47" x14ac:dyDescent="0.2">
      <c r="A1212" s="9"/>
      <c r="B1212" s="6"/>
      <c r="D1212" s="5"/>
      <c r="F1212" s="9"/>
      <c r="J1212" s="10"/>
      <c r="K1212" s="6"/>
      <c r="V1212" s="7" t="str">
        <f t="shared" si="393"/>
        <v>水舰队基地9-2</v>
      </c>
      <c r="W1212" s="7">
        <f t="shared" si="401"/>
        <v>2243</v>
      </c>
      <c r="X1212" s="9" t="s">
        <v>1514</v>
      </c>
      <c r="Y1212" s="9">
        <v>2</v>
      </c>
      <c r="Z1212" s="8">
        <f t="shared" si="398"/>
        <v>6493</v>
      </c>
      <c r="AA1212" s="6" t="s">
        <v>3967</v>
      </c>
      <c r="AB1212" s="6">
        <v>6811923</v>
      </c>
      <c r="AC1212" s="6">
        <f t="shared" si="403"/>
        <v>1.7799999999999998</v>
      </c>
      <c r="AD1212" s="6">
        <f t="shared" si="404"/>
        <v>12125222</v>
      </c>
      <c r="AE1212" s="6">
        <f t="shared" si="408"/>
        <v>3622563</v>
      </c>
      <c r="AF1212" s="6">
        <v>870000</v>
      </c>
      <c r="AG1212" s="11">
        <f t="shared" si="406"/>
        <v>16617785</v>
      </c>
      <c r="AH1212">
        <f t="shared" si="405"/>
        <v>2.4395145100729998</v>
      </c>
      <c r="AI1212" s="53">
        <v>0.7</v>
      </c>
      <c r="AJ1212" s="7" t="str">
        <f t="shared" si="394"/>
        <v>hp_16617785</v>
      </c>
      <c r="AK1212" s="7" t="s">
        <v>3968</v>
      </c>
      <c r="AL1212" s="7">
        <v>1189140</v>
      </c>
      <c r="AM1212" s="7">
        <f>INT(IF(MOD(Y1212,3)=0,INT(AL1212*0.55),INT(AL1212*0.35)))</f>
        <v>416199</v>
      </c>
      <c r="AN1212" s="54">
        <f t="shared" si="395"/>
        <v>2030646</v>
      </c>
      <c r="AO1212" s="7" t="str">
        <f t="shared" si="396"/>
        <v>atk_2030646</v>
      </c>
      <c r="AP1212" s="7" t="s">
        <v>3973</v>
      </c>
      <c r="AQ1212" s="7" t="s">
        <v>3993</v>
      </c>
      <c r="AR1212" s="7" t="s">
        <v>3975</v>
      </c>
      <c r="AS1212" s="7" t="s">
        <v>3976</v>
      </c>
      <c r="AU1212" s="7" t="str">
        <f t="shared" si="397"/>
        <v>hp_16617785;atk_2030646;hit_500000;miss_80;cirt_0;cirtSub_-3500</v>
      </c>
    </row>
    <row r="1213" spans="1:47" x14ac:dyDescent="0.2">
      <c r="A1213" s="9"/>
      <c r="B1213" s="6"/>
      <c r="D1213" s="5"/>
      <c r="F1213" s="9"/>
      <c r="J1213" s="10"/>
      <c r="K1213" s="6"/>
      <c r="V1213" s="7" t="str">
        <f t="shared" si="393"/>
        <v>水舰队基地9-3</v>
      </c>
      <c r="W1213" s="7">
        <f t="shared" si="401"/>
        <v>2245</v>
      </c>
      <c r="X1213" s="9" t="s">
        <v>1514</v>
      </c>
      <c r="Y1213" s="9">
        <v>3</v>
      </c>
      <c r="Z1213" s="8">
        <f t="shared" si="398"/>
        <v>6496</v>
      </c>
      <c r="AA1213" s="6" t="s">
        <v>3967</v>
      </c>
      <c r="AB1213" s="6">
        <v>6821202</v>
      </c>
      <c r="AC1213" s="6">
        <f t="shared" si="403"/>
        <v>1.7824999999999998</v>
      </c>
      <c r="AD1213" s="6">
        <f t="shared" si="404"/>
        <v>12158792</v>
      </c>
      <c r="AE1213" s="6">
        <f t="shared" si="408"/>
        <v>3622563</v>
      </c>
      <c r="AF1213" s="6">
        <v>870000</v>
      </c>
      <c r="AG1213" s="11">
        <f t="shared" si="406"/>
        <v>16651355</v>
      </c>
      <c r="AH1213">
        <f t="shared" si="405"/>
        <v>2.4411174159627587</v>
      </c>
      <c r="AI1213" s="53">
        <v>0.7</v>
      </c>
      <c r="AJ1213" s="7" t="str">
        <f t="shared" si="394"/>
        <v>hp_16651355</v>
      </c>
      <c r="AK1213" s="7" t="s">
        <v>3968</v>
      </c>
      <c r="AL1213" s="7">
        <v>1190680</v>
      </c>
      <c r="AM1213" s="7">
        <f>INT(IF(MOD(Y1213,3)=0,INT(AL1213*0.55),INT(AL1213*0.35)))</f>
        <v>654874</v>
      </c>
      <c r="AN1213" s="54">
        <f t="shared" si="395"/>
        <v>2034612</v>
      </c>
      <c r="AO1213" s="7" t="str">
        <f t="shared" si="396"/>
        <v>atk_2034612</v>
      </c>
      <c r="AP1213" s="7" t="s">
        <v>3973</v>
      </c>
      <c r="AQ1213" s="7" t="s">
        <v>3993</v>
      </c>
      <c r="AR1213" s="7" t="s">
        <v>3975</v>
      </c>
      <c r="AS1213" s="7" t="s">
        <v>3976</v>
      </c>
      <c r="AU1213" s="7" t="str">
        <f t="shared" si="397"/>
        <v>hp_16651355;atk_2034612;hit_500000;miss_80;cirt_0;cirtSub_-3500</v>
      </c>
    </row>
    <row r="1214" spans="1:47" x14ac:dyDescent="0.2">
      <c r="A1214" s="9"/>
      <c r="B1214" s="6"/>
      <c r="D1214" s="5"/>
      <c r="F1214" s="9"/>
      <c r="J1214" s="10"/>
      <c r="K1214" s="6"/>
      <c r="V1214" s="7" t="str">
        <f t="shared" si="393"/>
        <v>水舰队基地9-4</v>
      </c>
      <c r="W1214" s="7">
        <f t="shared" si="401"/>
        <v>2247</v>
      </c>
      <c r="X1214" s="9" t="s">
        <v>1514</v>
      </c>
      <c r="Y1214" s="9">
        <v>4</v>
      </c>
      <c r="Z1214" s="8">
        <f t="shared" si="398"/>
        <v>6500</v>
      </c>
      <c r="AA1214" s="6" t="s">
        <v>3967</v>
      </c>
      <c r="AB1214" s="6">
        <v>6830482</v>
      </c>
      <c r="AC1214" s="6">
        <f t="shared" si="403"/>
        <v>1.7824999999999998</v>
      </c>
      <c r="AD1214" s="6">
        <f t="shared" si="404"/>
        <v>12175334</v>
      </c>
      <c r="AE1214" s="6">
        <f t="shared" si="408"/>
        <v>3622563</v>
      </c>
      <c r="AF1214" s="6">
        <v>870000</v>
      </c>
      <c r="AG1214" s="11">
        <f t="shared" si="406"/>
        <v>16667897</v>
      </c>
      <c r="AH1214">
        <f t="shared" si="405"/>
        <v>2.4402226665702362</v>
      </c>
      <c r="AI1214" s="53">
        <v>0.7</v>
      </c>
      <c r="AJ1214" s="7" t="str">
        <f t="shared" si="394"/>
        <v>hp_16667897</v>
      </c>
      <c r="AK1214" s="7" t="s">
        <v>3968</v>
      </c>
      <c r="AL1214" s="7">
        <v>1192220</v>
      </c>
      <c r="AM1214" s="7">
        <f>INT(IF(MOD(Y1214,3)=0,INT(AL1214*0.55),INT(AL1214*0.35)))</f>
        <v>417277</v>
      </c>
      <c r="AN1214" s="54">
        <f t="shared" si="395"/>
        <v>2036497</v>
      </c>
      <c r="AO1214" s="7" t="str">
        <f t="shared" si="396"/>
        <v>atk_2036497</v>
      </c>
      <c r="AP1214" s="7" t="s">
        <v>3973</v>
      </c>
      <c r="AQ1214" s="7" t="s">
        <v>3993</v>
      </c>
      <c r="AR1214" s="7" t="s">
        <v>3975</v>
      </c>
      <c r="AS1214" s="7" t="s">
        <v>3976</v>
      </c>
      <c r="AU1214" s="7" t="str">
        <f t="shared" si="397"/>
        <v>hp_16667897;atk_2036497;hit_500000;miss_80;cirt_0;cirtSub_-3500</v>
      </c>
    </row>
    <row r="1215" spans="1:47" x14ac:dyDescent="0.2">
      <c r="A1215" s="9"/>
      <c r="B1215" s="6"/>
      <c r="D1215" s="5"/>
      <c r="F1215" s="9"/>
      <c r="J1215" s="10"/>
      <c r="K1215" s="6"/>
      <c r="V1215" s="7" t="str">
        <f t="shared" si="393"/>
        <v>水舰队基地9-5</v>
      </c>
      <c r="W1215" s="7">
        <f t="shared" si="401"/>
        <v>2249</v>
      </c>
      <c r="X1215" s="9" t="s">
        <v>1514</v>
      </c>
      <c r="Y1215" s="9">
        <v>5</v>
      </c>
      <c r="Z1215" s="8">
        <f t="shared" si="398"/>
        <v>6505</v>
      </c>
      <c r="AA1215" s="6" t="s">
        <v>3967</v>
      </c>
      <c r="AB1215" s="6">
        <v>6839763</v>
      </c>
      <c r="AC1215" s="6">
        <f t="shared" si="403"/>
        <v>1.7824999999999998</v>
      </c>
      <c r="AD1215" s="6">
        <f t="shared" si="404"/>
        <v>12191877</v>
      </c>
      <c r="AE1215" s="6">
        <f t="shared" si="408"/>
        <v>3622563</v>
      </c>
      <c r="AF1215" s="6">
        <v>870000</v>
      </c>
      <c r="AG1215" s="11">
        <f t="shared" si="406"/>
        <v>16684440</v>
      </c>
      <c r="AH1215">
        <f t="shared" si="405"/>
        <v>2.4393301346844911</v>
      </c>
      <c r="AI1215" s="53">
        <v>0.7</v>
      </c>
      <c r="AJ1215" s="7" t="str">
        <f t="shared" si="394"/>
        <v>hp_16684440</v>
      </c>
      <c r="AK1215" s="7" t="s">
        <v>3968</v>
      </c>
      <c r="AL1215" s="7">
        <v>1193760</v>
      </c>
      <c r="AM1215" s="7">
        <f>INT(IF(MOD(Y1215,3)=0,INT(AL1215*0.55),INT(AL1215*0.35)))</f>
        <v>417816</v>
      </c>
      <c r="AN1215" s="54">
        <f t="shared" si="395"/>
        <v>2038382</v>
      </c>
      <c r="AO1215" s="7" t="str">
        <f t="shared" si="396"/>
        <v>atk_2038382</v>
      </c>
      <c r="AP1215" s="7" t="s">
        <v>3973</v>
      </c>
      <c r="AQ1215" s="7" t="s">
        <v>3993</v>
      </c>
      <c r="AR1215" s="7" t="s">
        <v>3975</v>
      </c>
      <c r="AS1215" s="7" t="s">
        <v>3976</v>
      </c>
      <c r="AU1215" s="7" t="str">
        <f t="shared" si="397"/>
        <v>hp_16684440;atk_2038382;hit_500000;miss_80;cirt_0;cirtSub_-3500</v>
      </c>
    </row>
    <row r="1216" spans="1:47" x14ac:dyDescent="0.2">
      <c r="A1216" s="9"/>
      <c r="B1216" s="6"/>
      <c r="D1216" s="5"/>
      <c r="F1216" s="9"/>
      <c r="J1216" s="10"/>
      <c r="K1216" s="6"/>
      <c r="V1216" s="7" t="str">
        <f t="shared" si="393"/>
        <v>水舰队基地9-6</v>
      </c>
      <c r="W1216" s="7">
        <f t="shared" si="401"/>
        <v>2251</v>
      </c>
      <c r="X1216" s="9" t="s">
        <v>1514</v>
      </c>
      <c r="Y1216" s="9">
        <v>6</v>
      </c>
      <c r="Z1216" s="8">
        <f t="shared" si="398"/>
        <v>6511</v>
      </c>
      <c r="AA1216" s="6" t="s">
        <v>3967</v>
      </c>
      <c r="AB1216" s="6">
        <v>6849046</v>
      </c>
      <c r="AC1216" s="6">
        <f t="shared" si="403"/>
        <v>1.7849999999999997</v>
      </c>
      <c r="AD1216" s="6">
        <f t="shared" si="404"/>
        <v>12225547</v>
      </c>
      <c r="AE1216" s="6">
        <f t="shared" si="408"/>
        <v>3622563</v>
      </c>
      <c r="AF1216" s="6">
        <v>870000</v>
      </c>
      <c r="AG1216" s="11">
        <f t="shared" si="406"/>
        <v>16718110</v>
      </c>
      <c r="AH1216">
        <f t="shared" si="405"/>
        <v>2.4409399498849913</v>
      </c>
      <c r="AI1216" s="53">
        <v>0.7</v>
      </c>
      <c r="AJ1216" s="7" t="str">
        <f t="shared" si="394"/>
        <v>hp_16718110</v>
      </c>
      <c r="AK1216" s="7" t="s">
        <v>3968</v>
      </c>
      <c r="AL1216" s="7">
        <v>1195300</v>
      </c>
      <c r="AM1216" s="7">
        <f>INT(IF(MOD(Y1216,3)=0,INT(AL1216*0.55),INT(AL1216*0.35)))</f>
        <v>657415</v>
      </c>
      <c r="AN1216" s="54">
        <f t="shared" si="395"/>
        <v>2042358</v>
      </c>
      <c r="AO1216" s="7" t="str">
        <f t="shared" si="396"/>
        <v>atk_2042358</v>
      </c>
      <c r="AP1216" s="7" t="s">
        <v>3973</v>
      </c>
      <c r="AQ1216" s="7" t="s">
        <v>3993</v>
      </c>
      <c r="AR1216" s="7" t="s">
        <v>3975</v>
      </c>
      <c r="AS1216" s="7" t="s">
        <v>3976</v>
      </c>
      <c r="AU1216" s="7" t="str">
        <f t="shared" si="397"/>
        <v>hp_16718110;atk_2042358;hit_500000;miss_80;cirt_0;cirtSub_-3500</v>
      </c>
    </row>
    <row r="1217" spans="1:47" x14ac:dyDescent="0.2">
      <c r="A1217" s="9"/>
      <c r="B1217" s="6"/>
      <c r="D1217" s="5"/>
      <c r="F1217" s="9"/>
      <c r="J1217" s="10"/>
      <c r="K1217" s="6"/>
      <c r="V1217" s="7" t="str">
        <f t="shared" ref="V1217:V1280" si="411">X1217&amp;"-"&amp;Y1217</f>
        <v>水舰队基地9-7</v>
      </c>
      <c r="W1217" s="7">
        <f t="shared" si="401"/>
        <v>2253</v>
      </c>
      <c r="X1217" s="9" t="s">
        <v>1514</v>
      </c>
      <c r="Y1217" s="9">
        <v>7</v>
      </c>
      <c r="Z1217" s="8">
        <f t="shared" si="398"/>
        <v>6518</v>
      </c>
      <c r="AA1217" s="6" t="s">
        <v>3967</v>
      </c>
      <c r="AB1217" s="6">
        <v>6858330</v>
      </c>
      <c r="AC1217" s="6">
        <f t="shared" si="403"/>
        <v>1.7849999999999997</v>
      </c>
      <c r="AD1217" s="6">
        <f t="shared" si="404"/>
        <v>12242119</v>
      </c>
      <c r="AE1217" s="6">
        <f t="shared" si="408"/>
        <v>3622563</v>
      </c>
      <c r="AF1217" s="6">
        <v>870000</v>
      </c>
      <c r="AG1217" s="11">
        <f t="shared" si="406"/>
        <v>16734682</v>
      </c>
      <c r="AH1217">
        <f t="shared" si="405"/>
        <v>2.4400520243266217</v>
      </c>
      <c r="AI1217" s="53">
        <v>0.7</v>
      </c>
      <c r="AJ1217" s="7" t="str">
        <f t="shared" ref="AJ1217:AJ1280" si="412">AA1217&amp;"_"&amp;AG1217</f>
        <v>hp_16734682</v>
      </c>
      <c r="AK1217" s="7" t="s">
        <v>3968</v>
      </c>
      <c r="AL1217" s="7">
        <v>1196840</v>
      </c>
      <c r="AM1217" s="7">
        <f>INT(IF(MOD(Y1217,3)=0,INT(AL1217*0.55),INT(AL1217*0.35)))</f>
        <v>418894</v>
      </c>
      <c r="AN1217" s="54">
        <f t="shared" si="395"/>
        <v>2044246</v>
      </c>
      <c r="AO1217" s="7" t="str">
        <f t="shared" si="396"/>
        <v>atk_2044246</v>
      </c>
      <c r="AP1217" s="7" t="s">
        <v>3973</v>
      </c>
      <c r="AQ1217" s="7" t="s">
        <v>3993</v>
      </c>
      <c r="AR1217" s="7" t="s">
        <v>3975</v>
      </c>
      <c r="AS1217" s="7" t="s">
        <v>3976</v>
      </c>
      <c r="AU1217" s="7" t="str">
        <f t="shared" si="397"/>
        <v>hp_16734682;atk_2044246;hit_500000;miss_80;cirt_0;cirtSub_-3500</v>
      </c>
    </row>
    <row r="1218" spans="1:47" x14ac:dyDescent="0.2">
      <c r="A1218" s="9"/>
      <c r="B1218" s="6"/>
      <c r="D1218" s="5"/>
      <c r="F1218" s="9"/>
      <c r="J1218" s="10"/>
      <c r="K1218" s="6"/>
      <c r="V1218" s="7" t="str">
        <f t="shared" si="411"/>
        <v>水舰队基地9-8</v>
      </c>
      <c r="W1218" s="7">
        <f t="shared" si="401"/>
        <v>2255</v>
      </c>
      <c r="X1218" s="9" t="s">
        <v>1514</v>
      </c>
      <c r="Y1218" s="9">
        <v>8</v>
      </c>
      <c r="Z1218" s="8">
        <f t="shared" si="398"/>
        <v>6526</v>
      </c>
      <c r="AA1218" s="6" t="s">
        <v>3967</v>
      </c>
      <c r="AB1218" s="6">
        <v>6867615</v>
      </c>
      <c r="AC1218" s="6">
        <f t="shared" si="403"/>
        <v>1.7849999999999997</v>
      </c>
      <c r="AD1218" s="6">
        <f t="shared" si="404"/>
        <v>12258692</v>
      </c>
      <c r="AE1218" s="6">
        <f t="shared" si="408"/>
        <v>3622563</v>
      </c>
      <c r="AF1218" s="6">
        <v>870000</v>
      </c>
      <c r="AG1218" s="11">
        <f t="shared" si="406"/>
        <v>16751255</v>
      </c>
      <c r="AH1218">
        <f t="shared" si="405"/>
        <v>2.4391662898983126</v>
      </c>
      <c r="AI1218" s="53">
        <v>0.7</v>
      </c>
      <c r="AJ1218" s="7" t="str">
        <f t="shared" si="412"/>
        <v>hp_16751255</v>
      </c>
      <c r="AK1218" s="7" t="s">
        <v>3968</v>
      </c>
      <c r="AL1218" s="7">
        <v>1198380</v>
      </c>
      <c r="AM1218" s="7">
        <f>INT(IF(MOD(Y1218,3)=0,INT(AL1218*0.55),INT(AL1218*0.35)))</f>
        <v>419433</v>
      </c>
      <c r="AN1218" s="54">
        <f t="shared" ref="AN1218:AN1281" si="413">INT(AL1218*AI1218*AH1218)</f>
        <v>2046133</v>
      </c>
      <c r="AO1218" s="7" t="str">
        <f t="shared" ref="AO1218:AO1281" si="414">AK1218&amp;"_"&amp;AN1218</f>
        <v>atk_2046133</v>
      </c>
      <c r="AP1218" s="7" t="s">
        <v>3973</v>
      </c>
      <c r="AQ1218" s="7" t="s">
        <v>3993</v>
      </c>
      <c r="AR1218" s="7" t="s">
        <v>3975</v>
      </c>
      <c r="AS1218" s="7" t="s">
        <v>3976</v>
      </c>
      <c r="AU1218" s="7" t="str">
        <f t="shared" ref="AU1218:AU1281" si="415">AJ1218&amp;";"&amp;AO1218&amp;";"&amp;AP1218&amp;";"&amp;AQ1218&amp;";"&amp;AR1218&amp;";"&amp;AS1218</f>
        <v>hp_16751255;atk_2046133;hit_500000;miss_80;cirt_0;cirtSub_-3500</v>
      </c>
    </row>
    <row r="1219" spans="1:47" x14ac:dyDescent="0.2">
      <c r="A1219" s="9"/>
      <c r="B1219" s="6"/>
      <c r="D1219" s="5"/>
      <c r="F1219" s="9"/>
      <c r="J1219" s="10"/>
      <c r="K1219" s="6"/>
      <c r="V1219" s="7" t="str">
        <f t="shared" si="411"/>
        <v>水舰队基地9-9</v>
      </c>
      <c r="W1219" s="7">
        <f t="shared" si="401"/>
        <v>2257</v>
      </c>
      <c r="X1219" s="9" t="s">
        <v>1514</v>
      </c>
      <c r="Y1219" s="9">
        <v>9</v>
      </c>
      <c r="Z1219" s="8">
        <f t="shared" ref="Z1219:Z1282" si="416">Y1219+Z1218</f>
        <v>6535</v>
      </c>
      <c r="AA1219" s="6" t="s">
        <v>3967</v>
      </c>
      <c r="AB1219" s="6">
        <v>6876901</v>
      </c>
      <c r="AC1219" s="6">
        <f t="shared" si="403"/>
        <v>1.7874999999999999</v>
      </c>
      <c r="AD1219" s="6">
        <f t="shared" si="404"/>
        <v>12292460</v>
      </c>
      <c r="AE1219" s="6">
        <f t="shared" si="408"/>
        <v>3622563</v>
      </c>
      <c r="AF1219" s="6">
        <v>870000</v>
      </c>
      <c r="AG1219" s="11">
        <f t="shared" si="406"/>
        <v>16785023</v>
      </c>
      <c r="AH1219">
        <f t="shared" si="405"/>
        <v>2.4407829922228048</v>
      </c>
      <c r="AI1219" s="53">
        <v>0.7</v>
      </c>
      <c r="AJ1219" s="7" t="str">
        <f t="shared" si="412"/>
        <v>hp_16785023</v>
      </c>
      <c r="AK1219" s="7" t="s">
        <v>3968</v>
      </c>
      <c r="AL1219" s="7">
        <v>1199920</v>
      </c>
      <c r="AM1219" s="7">
        <f>INT(IF(MOD(Y1219,3)=0,INT(AL1219*0.55),INT(AL1219*0.35)))</f>
        <v>659956</v>
      </c>
      <c r="AN1219" s="54">
        <f t="shared" si="413"/>
        <v>2050121</v>
      </c>
      <c r="AO1219" s="7" t="str">
        <f t="shared" si="414"/>
        <v>atk_2050121</v>
      </c>
      <c r="AP1219" s="7" t="s">
        <v>3973</v>
      </c>
      <c r="AQ1219" s="7" t="s">
        <v>3993</v>
      </c>
      <c r="AR1219" s="7" t="s">
        <v>3975</v>
      </c>
      <c r="AS1219" s="7" t="s">
        <v>3976</v>
      </c>
      <c r="AU1219" s="7" t="str">
        <f t="shared" si="415"/>
        <v>hp_16785023;atk_2050121;hit_500000;miss_80;cirt_0;cirtSub_-3500</v>
      </c>
    </row>
    <row r="1220" spans="1:47" s="12" customFormat="1" x14ac:dyDescent="0.2">
      <c r="A1220" s="9"/>
      <c r="B1220" s="6"/>
      <c r="C1220" s="7"/>
      <c r="D1220" s="5"/>
      <c r="E1220" s="7"/>
      <c r="F1220" s="9"/>
      <c r="G1220" s="7"/>
      <c r="H1220" s="7"/>
      <c r="I1220" s="7"/>
      <c r="J1220" s="10"/>
      <c r="K1220" s="6"/>
      <c r="L1220" s="7"/>
      <c r="M1220" s="7"/>
      <c r="N1220" s="7"/>
      <c r="O1220" s="7"/>
      <c r="P1220" s="7"/>
      <c r="Q1220" s="7"/>
      <c r="R1220" s="7"/>
      <c r="S1220" s="7"/>
      <c r="T1220" s="7"/>
      <c r="V1220" s="12" t="str">
        <f t="shared" si="411"/>
        <v>水舰队基地9-10</v>
      </c>
      <c r="W1220" s="12">
        <f t="shared" si="401"/>
        <v>2259</v>
      </c>
      <c r="X1220" s="5" t="s">
        <v>1514</v>
      </c>
      <c r="Y1220" s="5">
        <v>10</v>
      </c>
      <c r="Z1220" s="5">
        <f t="shared" si="416"/>
        <v>6545</v>
      </c>
      <c r="AA1220" s="11" t="s">
        <v>3967</v>
      </c>
      <c r="AB1220" s="11">
        <v>6886188</v>
      </c>
      <c r="AC1220" s="11">
        <f t="shared" si="403"/>
        <v>1.7874999999999999</v>
      </c>
      <c r="AD1220" s="11">
        <f t="shared" si="404"/>
        <v>12309061</v>
      </c>
      <c r="AE1220" s="6">
        <f t="shared" si="408"/>
        <v>3622563</v>
      </c>
      <c r="AF1220" s="11">
        <v>870000</v>
      </c>
      <c r="AG1220" s="11">
        <f t="shared" si="406"/>
        <v>16801624</v>
      </c>
      <c r="AH1220">
        <f t="shared" si="405"/>
        <v>2.4399020183590689</v>
      </c>
      <c r="AI1220" s="53">
        <v>0.7</v>
      </c>
      <c r="AJ1220" s="7" t="str">
        <f t="shared" si="412"/>
        <v>hp_16801624</v>
      </c>
      <c r="AK1220" s="12" t="s">
        <v>3968</v>
      </c>
      <c r="AL1220" s="12">
        <v>1201460</v>
      </c>
      <c r="AM1220" s="7">
        <f>INT(IF(MOD(Y1220,3)=0,INT(AL1220*0.55),INT(AL1220*0.35)))</f>
        <v>420511</v>
      </c>
      <c r="AN1220" s="54">
        <f t="shared" si="413"/>
        <v>2052011</v>
      </c>
      <c r="AO1220" s="7" t="str">
        <f t="shared" si="414"/>
        <v>atk_2052011</v>
      </c>
      <c r="AP1220" s="12" t="s">
        <v>3973</v>
      </c>
      <c r="AQ1220" s="12" t="s">
        <v>3993</v>
      </c>
      <c r="AR1220" s="12" t="s">
        <v>3975</v>
      </c>
      <c r="AS1220" s="12" t="s">
        <v>3976</v>
      </c>
      <c r="AU1220" s="12" t="str">
        <f t="shared" si="415"/>
        <v>hp_16801624;atk_2052011;hit_500000;miss_80;cirt_0;cirtSub_-3500</v>
      </c>
    </row>
    <row r="1221" spans="1:47" x14ac:dyDescent="0.2">
      <c r="A1221" s="9"/>
      <c r="B1221" s="6"/>
      <c r="D1221" s="5"/>
      <c r="F1221" s="9"/>
      <c r="J1221" s="10"/>
      <c r="K1221" s="6"/>
      <c r="V1221" s="7" t="str">
        <f t="shared" si="411"/>
        <v>水舰队基地10-1</v>
      </c>
      <c r="W1221" s="7">
        <f t="shared" si="401"/>
        <v>2261</v>
      </c>
      <c r="X1221" s="9" t="s">
        <v>1515</v>
      </c>
      <c r="Y1221" s="9">
        <v>1</v>
      </c>
      <c r="Z1221" s="8">
        <f t="shared" si="416"/>
        <v>6546</v>
      </c>
      <c r="AA1221" s="6" t="s">
        <v>3967</v>
      </c>
      <c r="AB1221" s="6">
        <v>6895477</v>
      </c>
      <c r="AC1221" s="6">
        <f t="shared" si="403"/>
        <v>1.79</v>
      </c>
      <c r="AD1221" s="6">
        <f t="shared" si="404"/>
        <v>12342903</v>
      </c>
      <c r="AE1221" s="6">
        <f t="shared" ref="AE1221" si="417">IF(MOD(Y1221,1)=0,INT(AD1220*0.3),0)</f>
        <v>3692718</v>
      </c>
      <c r="AF1221" s="6">
        <v>870000</v>
      </c>
      <c r="AG1221" s="11">
        <f t="shared" si="406"/>
        <v>16905621</v>
      </c>
      <c r="AH1221">
        <f t="shared" si="405"/>
        <v>2.4516971052183916</v>
      </c>
      <c r="AI1221" s="53">
        <v>0.7</v>
      </c>
      <c r="AJ1221" s="7" t="str">
        <f t="shared" si="412"/>
        <v>hp_16905621</v>
      </c>
      <c r="AK1221" s="7" t="s">
        <v>3968</v>
      </c>
      <c r="AL1221" s="7">
        <v>1203000</v>
      </c>
      <c r="AM1221" s="7">
        <f>INT(IF(MOD(Y1221,3)=0,INT(AL1221*0.55),INT(AL1221*0.35)))</f>
        <v>421050</v>
      </c>
      <c r="AN1221" s="54">
        <f t="shared" si="413"/>
        <v>2064574</v>
      </c>
      <c r="AO1221" s="7" t="str">
        <f t="shared" si="414"/>
        <v>atk_2064574</v>
      </c>
      <c r="AP1221" s="7" t="s">
        <v>3973</v>
      </c>
      <c r="AQ1221" s="7" t="s">
        <v>3993</v>
      </c>
      <c r="AR1221" s="7" t="s">
        <v>3975</v>
      </c>
      <c r="AS1221" s="7" t="s">
        <v>3976</v>
      </c>
      <c r="AU1221" s="7" t="str">
        <f t="shared" si="415"/>
        <v>hp_16905621;atk_2064574;hit_500000;miss_80;cirt_0;cirtSub_-3500</v>
      </c>
    </row>
    <row r="1222" spans="1:47" x14ac:dyDescent="0.2">
      <c r="A1222" s="9"/>
      <c r="B1222" s="6"/>
      <c r="D1222" s="5"/>
      <c r="F1222" s="9"/>
      <c r="J1222" s="10"/>
      <c r="K1222" s="6"/>
      <c r="V1222" s="7" t="str">
        <f t="shared" si="411"/>
        <v>水舰队基地10-2</v>
      </c>
      <c r="W1222" s="7">
        <f t="shared" si="401"/>
        <v>2263</v>
      </c>
      <c r="X1222" s="9" t="s">
        <v>1515</v>
      </c>
      <c r="Y1222" s="9">
        <v>2</v>
      </c>
      <c r="Z1222" s="8">
        <f t="shared" si="416"/>
        <v>6548</v>
      </c>
      <c r="AA1222" s="6" t="s">
        <v>3967</v>
      </c>
      <c r="AB1222" s="6">
        <v>6904766</v>
      </c>
      <c r="AC1222" s="6">
        <f t="shared" si="403"/>
        <v>1.79</v>
      </c>
      <c r="AD1222" s="6">
        <f t="shared" si="404"/>
        <v>12359531</v>
      </c>
      <c r="AE1222" s="6">
        <f t="shared" si="408"/>
        <v>3692718</v>
      </c>
      <c r="AF1222" s="6">
        <v>870000</v>
      </c>
      <c r="AG1222" s="11">
        <f t="shared" si="406"/>
        <v>16922249</v>
      </c>
      <c r="AH1222">
        <f t="shared" si="405"/>
        <v>2.4508070222799732</v>
      </c>
      <c r="AI1222" s="53">
        <v>0.7</v>
      </c>
      <c r="AJ1222" s="7" t="str">
        <f t="shared" si="412"/>
        <v>hp_16922249</v>
      </c>
      <c r="AK1222" s="7" t="s">
        <v>3968</v>
      </c>
      <c r="AL1222" s="7">
        <v>1204540</v>
      </c>
      <c r="AM1222" s="7">
        <f>INT(IF(MOD(Y1222,3)=0,INT(AL1222*0.55),INT(AL1222*0.35)))</f>
        <v>421589</v>
      </c>
      <c r="AN1222" s="54">
        <f t="shared" si="413"/>
        <v>2066466</v>
      </c>
      <c r="AO1222" s="7" t="str">
        <f t="shared" si="414"/>
        <v>atk_2066466</v>
      </c>
      <c r="AP1222" s="7" t="s">
        <v>3973</v>
      </c>
      <c r="AQ1222" s="7" t="s">
        <v>3993</v>
      </c>
      <c r="AR1222" s="7" t="s">
        <v>3975</v>
      </c>
      <c r="AS1222" s="7" t="s">
        <v>3976</v>
      </c>
      <c r="AU1222" s="7" t="str">
        <f t="shared" si="415"/>
        <v>hp_16922249;atk_2066466;hit_500000;miss_80;cirt_0;cirtSub_-3500</v>
      </c>
    </row>
    <row r="1223" spans="1:47" x14ac:dyDescent="0.2">
      <c r="A1223" s="9"/>
      <c r="B1223" s="6"/>
      <c r="D1223" s="5"/>
      <c r="F1223" s="9"/>
      <c r="J1223" s="10"/>
      <c r="K1223" s="6"/>
      <c r="V1223" s="7" t="str">
        <f t="shared" si="411"/>
        <v>水舰队基地10-3</v>
      </c>
      <c r="W1223" s="7">
        <f t="shared" si="401"/>
        <v>2265</v>
      </c>
      <c r="X1223" s="9" t="s">
        <v>1515</v>
      </c>
      <c r="Y1223" s="9">
        <v>3</v>
      </c>
      <c r="Z1223" s="8">
        <f t="shared" si="416"/>
        <v>6551</v>
      </c>
      <c r="AA1223" s="6" t="s">
        <v>3967</v>
      </c>
      <c r="AB1223" s="6">
        <v>6914057</v>
      </c>
      <c r="AC1223" s="6">
        <f t="shared" si="403"/>
        <v>1.7925</v>
      </c>
      <c r="AD1223" s="6">
        <f t="shared" si="404"/>
        <v>12393447</v>
      </c>
      <c r="AE1223" s="6">
        <f t="shared" si="408"/>
        <v>3692718</v>
      </c>
      <c r="AF1223" s="6">
        <v>870000</v>
      </c>
      <c r="AG1223" s="11">
        <f t="shared" si="406"/>
        <v>16956165</v>
      </c>
      <c r="AH1223">
        <f t="shared" si="405"/>
        <v>2.4524190355966113</v>
      </c>
      <c r="AI1223" s="53">
        <v>0.7</v>
      </c>
      <c r="AJ1223" s="7" t="str">
        <f t="shared" si="412"/>
        <v>hp_16956165</v>
      </c>
      <c r="AK1223" s="7" t="s">
        <v>3968</v>
      </c>
      <c r="AL1223" s="7">
        <v>1206080</v>
      </c>
      <c r="AM1223" s="7">
        <f>INT(IF(MOD(Y1223,3)=0,INT(AL1223*0.55),INT(AL1223*0.35)))</f>
        <v>663344</v>
      </c>
      <c r="AN1223" s="54">
        <f t="shared" si="413"/>
        <v>2070469</v>
      </c>
      <c r="AO1223" s="7" t="str">
        <f t="shared" si="414"/>
        <v>atk_2070469</v>
      </c>
      <c r="AP1223" s="7" t="s">
        <v>3973</v>
      </c>
      <c r="AQ1223" s="7" t="s">
        <v>3993</v>
      </c>
      <c r="AR1223" s="7" t="s">
        <v>3975</v>
      </c>
      <c r="AS1223" s="7" t="s">
        <v>3976</v>
      </c>
      <c r="AU1223" s="7" t="str">
        <f t="shared" si="415"/>
        <v>hp_16956165;atk_2070469;hit_500000;miss_80;cirt_0;cirtSub_-3500</v>
      </c>
    </row>
    <row r="1224" spans="1:47" x14ac:dyDescent="0.2">
      <c r="A1224" s="9"/>
      <c r="B1224" s="6"/>
      <c r="D1224" s="5"/>
      <c r="F1224" s="9"/>
      <c r="J1224" s="10"/>
      <c r="K1224" s="6"/>
      <c r="V1224" s="7" t="str">
        <f t="shared" si="411"/>
        <v>水舰队基地10-4</v>
      </c>
      <c r="W1224" s="7">
        <f t="shared" si="401"/>
        <v>2267</v>
      </c>
      <c r="X1224" s="9" t="s">
        <v>1515</v>
      </c>
      <c r="Y1224" s="9">
        <v>4</v>
      </c>
      <c r="Z1224" s="8">
        <f t="shared" si="416"/>
        <v>6555</v>
      </c>
      <c r="AA1224" s="6" t="s">
        <v>3967</v>
      </c>
      <c r="AB1224" s="6">
        <v>6923349</v>
      </c>
      <c r="AC1224" s="6">
        <f t="shared" si="403"/>
        <v>1.7925</v>
      </c>
      <c r="AD1224" s="6">
        <f t="shared" si="404"/>
        <v>12410103</v>
      </c>
      <c r="AE1224" s="6">
        <f t="shared" si="408"/>
        <v>3692718</v>
      </c>
      <c r="AF1224" s="6">
        <v>870000</v>
      </c>
      <c r="AG1224" s="11">
        <f t="shared" si="406"/>
        <v>16972821</v>
      </c>
      <c r="AH1224">
        <f t="shared" si="405"/>
        <v>2.4515333547391589</v>
      </c>
      <c r="AI1224" s="53">
        <v>0.7</v>
      </c>
      <c r="AJ1224" s="7" t="str">
        <f t="shared" si="412"/>
        <v>hp_16972821</v>
      </c>
      <c r="AK1224" s="7" t="s">
        <v>3968</v>
      </c>
      <c r="AL1224" s="7">
        <v>1207620</v>
      </c>
      <c r="AM1224" s="7">
        <f>INT(IF(MOD(Y1224,3)=0,INT(AL1224*0.55),INT(AL1224*0.35)))</f>
        <v>422667</v>
      </c>
      <c r="AN1224" s="54">
        <f t="shared" si="413"/>
        <v>2072364</v>
      </c>
      <c r="AO1224" s="7" t="str">
        <f t="shared" si="414"/>
        <v>atk_2072364</v>
      </c>
      <c r="AP1224" s="7" t="s">
        <v>3973</v>
      </c>
      <c r="AQ1224" s="7" t="s">
        <v>3993</v>
      </c>
      <c r="AR1224" s="7" t="s">
        <v>3975</v>
      </c>
      <c r="AS1224" s="7" t="s">
        <v>3976</v>
      </c>
      <c r="AU1224" s="7" t="str">
        <f t="shared" si="415"/>
        <v>hp_16972821;atk_2072364;hit_500000;miss_80;cirt_0;cirtSub_-3500</v>
      </c>
    </row>
    <row r="1225" spans="1:47" x14ac:dyDescent="0.2">
      <c r="A1225" s="5"/>
      <c r="B1225" s="11"/>
      <c r="D1225" s="5"/>
      <c r="E1225" s="12"/>
      <c r="F1225" s="5"/>
      <c r="H1225" s="12"/>
      <c r="I1225" s="12"/>
      <c r="J1225" s="13"/>
      <c r="K1225" s="11"/>
      <c r="L1225" s="12"/>
      <c r="M1225" s="12"/>
      <c r="V1225" s="7" t="str">
        <f t="shared" si="411"/>
        <v>水舰队基地10-5</v>
      </c>
      <c r="W1225" s="7">
        <f t="shared" si="401"/>
        <v>2269</v>
      </c>
      <c r="X1225" s="9" t="s">
        <v>1515</v>
      </c>
      <c r="Y1225" s="9">
        <v>5</v>
      </c>
      <c r="Z1225" s="8">
        <f t="shared" si="416"/>
        <v>6560</v>
      </c>
      <c r="AA1225" s="6" t="s">
        <v>3967</v>
      </c>
      <c r="AB1225" s="6">
        <v>6932642</v>
      </c>
      <c r="AC1225" s="6">
        <f t="shared" si="403"/>
        <v>1.7925</v>
      </c>
      <c r="AD1225" s="6">
        <f t="shared" si="404"/>
        <v>12426760</v>
      </c>
      <c r="AE1225" s="6">
        <f t="shared" si="408"/>
        <v>3692718</v>
      </c>
      <c r="AF1225" s="6">
        <v>870000</v>
      </c>
      <c r="AG1225" s="11">
        <f t="shared" si="406"/>
        <v>16989478</v>
      </c>
      <c r="AH1225">
        <f t="shared" si="405"/>
        <v>2.4506498388348916</v>
      </c>
      <c r="AI1225" s="53">
        <v>0.7</v>
      </c>
      <c r="AJ1225" s="7" t="str">
        <f t="shared" si="412"/>
        <v>hp_16989478</v>
      </c>
      <c r="AK1225" s="7" t="s">
        <v>3968</v>
      </c>
      <c r="AL1225" s="7">
        <v>1209160</v>
      </c>
      <c r="AM1225" s="7">
        <f>INT(IF(MOD(Y1225,3)=0,INT(AL1225*0.55),INT(AL1225*0.35)))</f>
        <v>423206</v>
      </c>
      <c r="AN1225" s="54">
        <f t="shared" si="413"/>
        <v>2074259</v>
      </c>
      <c r="AO1225" s="7" t="str">
        <f t="shared" si="414"/>
        <v>atk_2074259</v>
      </c>
      <c r="AP1225" s="7" t="s">
        <v>3973</v>
      </c>
      <c r="AQ1225" s="7" t="s">
        <v>3993</v>
      </c>
      <c r="AR1225" s="7" t="s">
        <v>3975</v>
      </c>
      <c r="AS1225" s="7" t="s">
        <v>3976</v>
      </c>
      <c r="AU1225" s="7" t="str">
        <f t="shared" si="415"/>
        <v>hp_16989478;atk_2074259;hit_500000;miss_80;cirt_0;cirtSub_-3500</v>
      </c>
    </row>
    <row r="1226" spans="1:47" x14ac:dyDescent="0.2">
      <c r="A1226" s="5"/>
      <c r="B1226" s="11"/>
      <c r="D1226" s="5"/>
      <c r="E1226" s="12"/>
      <c r="F1226" s="5"/>
      <c r="H1226" s="12"/>
      <c r="I1226" s="12"/>
      <c r="J1226" s="13"/>
      <c r="K1226" s="11"/>
      <c r="L1226" s="12"/>
      <c r="M1226" s="12"/>
      <c r="V1226" s="7" t="str">
        <f t="shared" si="411"/>
        <v>水舰队基地10-6</v>
      </c>
      <c r="W1226" s="7">
        <f t="shared" si="401"/>
        <v>2271</v>
      </c>
      <c r="X1226" s="9" t="s">
        <v>1515</v>
      </c>
      <c r="Y1226" s="9">
        <v>6</v>
      </c>
      <c r="Z1226" s="8">
        <f t="shared" si="416"/>
        <v>6566</v>
      </c>
      <c r="AA1226" s="6" t="s">
        <v>3967</v>
      </c>
      <c r="AB1226" s="6">
        <v>6941937</v>
      </c>
      <c r="AC1226" s="6">
        <f t="shared" si="403"/>
        <v>1.7949999999999999</v>
      </c>
      <c r="AD1226" s="6">
        <f t="shared" si="404"/>
        <v>12460776</v>
      </c>
      <c r="AE1226" s="6">
        <f t="shared" si="408"/>
        <v>3692718</v>
      </c>
      <c r="AF1226" s="6">
        <v>870000</v>
      </c>
      <c r="AG1226" s="11">
        <f t="shared" si="406"/>
        <v>17023494</v>
      </c>
      <c r="AH1226">
        <f t="shared" si="405"/>
        <v>2.4522685815212673</v>
      </c>
      <c r="AI1226" s="53">
        <v>0.7</v>
      </c>
      <c r="AJ1226" s="7" t="str">
        <f t="shared" si="412"/>
        <v>hp_17023494</v>
      </c>
      <c r="AK1226" s="7" t="s">
        <v>3968</v>
      </c>
      <c r="AL1226" s="7">
        <v>1210700</v>
      </c>
      <c r="AM1226" s="7">
        <f>INT(IF(MOD(Y1226,3)=0,INT(AL1226*0.55),INT(AL1226*0.35)))</f>
        <v>665885</v>
      </c>
      <c r="AN1226" s="54">
        <f t="shared" si="413"/>
        <v>2078273</v>
      </c>
      <c r="AO1226" s="7" t="str">
        <f t="shared" si="414"/>
        <v>atk_2078273</v>
      </c>
      <c r="AP1226" s="7" t="s">
        <v>3973</v>
      </c>
      <c r="AQ1226" s="7" t="s">
        <v>3993</v>
      </c>
      <c r="AR1226" s="7" t="s">
        <v>3975</v>
      </c>
      <c r="AS1226" s="7" t="s">
        <v>3976</v>
      </c>
      <c r="AU1226" s="7" t="str">
        <f t="shared" si="415"/>
        <v>hp_17023494;atk_2078273;hit_500000;miss_80;cirt_0;cirtSub_-3500</v>
      </c>
    </row>
    <row r="1227" spans="1:47" x14ac:dyDescent="0.2">
      <c r="A1227" s="5"/>
      <c r="B1227" s="11"/>
      <c r="D1227" s="5"/>
      <c r="E1227" s="12"/>
      <c r="F1227" s="5"/>
      <c r="H1227" s="12"/>
      <c r="I1227" s="12"/>
      <c r="J1227" s="13"/>
      <c r="K1227" s="11"/>
      <c r="L1227" s="12"/>
      <c r="M1227" s="12"/>
      <c r="V1227" s="7" t="str">
        <f t="shared" si="411"/>
        <v>水舰队基地10-7</v>
      </c>
      <c r="W1227" s="7">
        <f t="shared" si="401"/>
        <v>2273</v>
      </c>
      <c r="X1227" s="9" t="s">
        <v>1515</v>
      </c>
      <c r="Y1227" s="9">
        <v>7</v>
      </c>
      <c r="Z1227" s="8">
        <f t="shared" si="416"/>
        <v>6573</v>
      </c>
      <c r="AA1227" s="6" t="s">
        <v>3967</v>
      </c>
      <c r="AB1227" s="6">
        <v>6951232</v>
      </c>
      <c r="AC1227" s="6">
        <f t="shared" si="403"/>
        <v>1.7949999999999999</v>
      </c>
      <c r="AD1227" s="6">
        <f t="shared" si="404"/>
        <v>12477461</v>
      </c>
      <c r="AE1227" s="6">
        <f t="shared" si="408"/>
        <v>3692718</v>
      </c>
      <c r="AF1227" s="6">
        <v>870000</v>
      </c>
      <c r="AG1227" s="11">
        <f t="shared" si="406"/>
        <v>17040179</v>
      </c>
      <c r="AH1227">
        <f t="shared" si="405"/>
        <v>2.4513897680296095</v>
      </c>
      <c r="AI1227" s="53">
        <v>0.7</v>
      </c>
      <c r="AJ1227" s="7" t="str">
        <f t="shared" si="412"/>
        <v>hp_17040179</v>
      </c>
      <c r="AK1227" s="7" t="s">
        <v>3968</v>
      </c>
      <c r="AL1227" s="7">
        <v>1212240</v>
      </c>
      <c r="AM1227" s="7">
        <f>INT(IF(MOD(Y1227,3)=0,INT(AL1227*0.55),INT(AL1227*0.35)))</f>
        <v>424284</v>
      </c>
      <c r="AN1227" s="54">
        <f t="shared" si="413"/>
        <v>2080170</v>
      </c>
      <c r="AO1227" s="7" t="str">
        <f t="shared" si="414"/>
        <v>atk_2080170</v>
      </c>
      <c r="AP1227" s="7" t="s">
        <v>3973</v>
      </c>
      <c r="AQ1227" s="7" t="s">
        <v>3993</v>
      </c>
      <c r="AR1227" s="7" t="s">
        <v>3975</v>
      </c>
      <c r="AS1227" s="7" t="s">
        <v>3976</v>
      </c>
      <c r="AU1227" s="7" t="str">
        <f t="shared" si="415"/>
        <v>hp_17040179;atk_2080170;hit_500000;miss_80;cirt_0;cirtSub_-3500</v>
      </c>
    </row>
    <row r="1228" spans="1:47" x14ac:dyDescent="0.2">
      <c r="A1228" s="5"/>
      <c r="B1228" s="11"/>
      <c r="D1228" s="5"/>
      <c r="E1228" s="12"/>
      <c r="F1228" s="5"/>
      <c r="H1228" s="12"/>
      <c r="I1228" s="12"/>
      <c r="J1228" s="13"/>
      <c r="K1228" s="11"/>
      <c r="L1228" s="12"/>
      <c r="M1228" s="12"/>
      <c r="V1228" s="7" t="str">
        <f t="shared" si="411"/>
        <v>水舰队基地10-8</v>
      </c>
      <c r="W1228" s="7">
        <f t="shared" si="401"/>
        <v>2275</v>
      </c>
      <c r="X1228" s="9" t="s">
        <v>1515</v>
      </c>
      <c r="Y1228" s="9">
        <v>8</v>
      </c>
      <c r="Z1228" s="8">
        <f t="shared" si="416"/>
        <v>6581</v>
      </c>
      <c r="AA1228" s="6" t="s">
        <v>3967</v>
      </c>
      <c r="AB1228" s="6">
        <v>6960529</v>
      </c>
      <c r="AC1228" s="6">
        <f t="shared" si="403"/>
        <v>1.7949999999999999</v>
      </c>
      <c r="AD1228" s="6">
        <f t="shared" si="404"/>
        <v>12494149</v>
      </c>
      <c r="AE1228" s="6">
        <f t="shared" si="408"/>
        <v>3692718</v>
      </c>
      <c r="AF1228" s="6">
        <v>870000</v>
      </c>
      <c r="AG1228" s="11">
        <f t="shared" si="406"/>
        <v>17056867</v>
      </c>
      <c r="AH1228">
        <f t="shared" si="405"/>
        <v>2.4505130285356187</v>
      </c>
      <c r="AI1228" s="53">
        <v>0.7</v>
      </c>
      <c r="AJ1228" s="7" t="str">
        <f t="shared" si="412"/>
        <v>hp_17056867</v>
      </c>
      <c r="AK1228" s="7" t="s">
        <v>3968</v>
      </c>
      <c r="AL1228" s="7">
        <v>1213780</v>
      </c>
      <c r="AM1228" s="7">
        <f>INT(IF(MOD(Y1228,3)=0,INT(AL1228*0.55),INT(AL1228*0.35)))</f>
        <v>424823</v>
      </c>
      <c r="AN1228" s="54">
        <f t="shared" si="413"/>
        <v>2082068</v>
      </c>
      <c r="AO1228" s="7" t="str">
        <f t="shared" si="414"/>
        <v>atk_2082068</v>
      </c>
      <c r="AP1228" s="7" t="s">
        <v>3973</v>
      </c>
      <c r="AQ1228" s="7" t="s">
        <v>3993</v>
      </c>
      <c r="AR1228" s="7" t="s">
        <v>3975</v>
      </c>
      <c r="AS1228" s="7" t="s">
        <v>3976</v>
      </c>
      <c r="AU1228" s="7" t="str">
        <f t="shared" si="415"/>
        <v>hp_17056867;atk_2082068;hit_500000;miss_80;cirt_0;cirtSub_-3500</v>
      </c>
    </row>
    <row r="1229" spans="1:47" x14ac:dyDescent="0.2">
      <c r="A1229" s="5"/>
      <c r="B1229" s="11"/>
      <c r="D1229" s="5"/>
      <c r="E1229" s="12"/>
      <c r="F1229" s="5"/>
      <c r="H1229" s="12"/>
      <c r="I1229" s="12"/>
      <c r="J1229" s="13"/>
      <c r="K1229" s="11"/>
      <c r="L1229" s="12"/>
      <c r="M1229" s="12"/>
      <c r="V1229" s="7" t="str">
        <f t="shared" si="411"/>
        <v>水舰队基地10-9</v>
      </c>
      <c r="W1229" s="7">
        <f t="shared" si="401"/>
        <v>2277</v>
      </c>
      <c r="X1229" s="9" t="s">
        <v>1515</v>
      </c>
      <c r="Y1229" s="9">
        <v>9</v>
      </c>
      <c r="Z1229" s="8">
        <f t="shared" si="416"/>
        <v>6590</v>
      </c>
      <c r="AA1229" s="6" t="s">
        <v>3967</v>
      </c>
      <c r="AB1229" s="6">
        <v>6969827</v>
      </c>
      <c r="AC1229" s="6">
        <f t="shared" si="403"/>
        <v>1.7975000000000001</v>
      </c>
      <c r="AD1229" s="6">
        <f t="shared" si="404"/>
        <v>12528264</v>
      </c>
      <c r="AE1229" s="6">
        <f t="shared" si="408"/>
        <v>3692718</v>
      </c>
      <c r="AF1229" s="6">
        <v>870000</v>
      </c>
      <c r="AG1229" s="11">
        <f t="shared" si="406"/>
        <v>17090982</v>
      </c>
      <c r="AH1229">
        <f t="shared" si="405"/>
        <v>2.4521386255354689</v>
      </c>
      <c r="AI1229" s="53">
        <v>0.7</v>
      </c>
      <c r="AJ1229" s="7" t="str">
        <f t="shared" si="412"/>
        <v>hp_17090982</v>
      </c>
      <c r="AK1229" s="7" t="s">
        <v>3968</v>
      </c>
      <c r="AL1229" s="7">
        <v>1215320</v>
      </c>
      <c r="AM1229" s="7">
        <f>INT(IF(MOD(Y1229,3)=0,INT(AL1229*0.55),INT(AL1229*0.35)))</f>
        <v>668426</v>
      </c>
      <c r="AN1229" s="54">
        <f t="shared" si="413"/>
        <v>2086093</v>
      </c>
      <c r="AO1229" s="7" t="str">
        <f t="shared" si="414"/>
        <v>atk_2086093</v>
      </c>
      <c r="AP1229" s="7" t="s">
        <v>3973</v>
      </c>
      <c r="AQ1229" s="7" t="s">
        <v>3993</v>
      </c>
      <c r="AR1229" s="7" t="s">
        <v>3975</v>
      </c>
      <c r="AS1229" s="7" t="s">
        <v>3976</v>
      </c>
      <c r="AU1229" s="7" t="str">
        <f t="shared" si="415"/>
        <v>hp_17090982;atk_2086093;hit_500000;miss_80;cirt_0;cirtSub_-3500</v>
      </c>
    </row>
    <row r="1230" spans="1:47" s="12" customFormat="1" x14ac:dyDescent="0.2">
      <c r="A1230" s="5"/>
      <c r="B1230" s="11"/>
      <c r="C1230" s="7"/>
      <c r="D1230" s="5"/>
      <c r="F1230" s="5"/>
      <c r="G1230" s="7"/>
      <c r="J1230" s="13"/>
      <c r="K1230" s="11"/>
      <c r="N1230" s="7"/>
      <c r="O1230" s="7"/>
      <c r="P1230" s="7"/>
      <c r="Q1230" s="7"/>
      <c r="R1230" s="7"/>
      <c r="S1230" s="7"/>
      <c r="T1230" s="7"/>
      <c r="V1230" s="12" t="str">
        <f t="shared" si="411"/>
        <v>水舰队基地10-10</v>
      </c>
      <c r="W1230" s="12">
        <f t="shared" si="401"/>
        <v>2279</v>
      </c>
      <c r="X1230" s="5" t="s">
        <v>1515</v>
      </c>
      <c r="Y1230" s="5">
        <v>10</v>
      </c>
      <c r="Z1230" s="5">
        <f t="shared" si="416"/>
        <v>6600</v>
      </c>
      <c r="AA1230" s="11" t="s">
        <v>3967</v>
      </c>
      <c r="AB1230" s="11">
        <v>6979126</v>
      </c>
      <c r="AC1230" s="11">
        <f t="shared" si="403"/>
        <v>1.7975000000000001</v>
      </c>
      <c r="AD1230" s="11">
        <f t="shared" si="404"/>
        <v>12544978</v>
      </c>
      <c r="AE1230" s="6">
        <f t="shared" si="408"/>
        <v>3692718</v>
      </c>
      <c r="AF1230" s="11">
        <v>870000</v>
      </c>
      <c r="AG1230" s="11">
        <f t="shared" si="406"/>
        <v>17107696</v>
      </c>
      <c r="AH1230">
        <f t="shared" si="405"/>
        <v>2.4512662473782534</v>
      </c>
      <c r="AI1230" s="53">
        <v>0.7</v>
      </c>
      <c r="AJ1230" s="7" t="str">
        <f t="shared" si="412"/>
        <v>hp_17107696</v>
      </c>
      <c r="AK1230" s="12" t="s">
        <v>3968</v>
      </c>
      <c r="AL1230" s="12">
        <v>1216860</v>
      </c>
      <c r="AM1230" s="7">
        <f>INT(IF(MOD(Y1230,3)=0,INT(AL1230*0.55),INT(AL1230*0.35)))</f>
        <v>425901</v>
      </c>
      <c r="AN1230" s="54">
        <f t="shared" si="413"/>
        <v>2087993</v>
      </c>
      <c r="AO1230" s="7" t="str">
        <f t="shared" si="414"/>
        <v>atk_2087993</v>
      </c>
      <c r="AP1230" s="12" t="s">
        <v>3973</v>
      </c>
      <c r="AQ1230" s="12" t="s">
        <v>3993</v>
      </c>
      <c r="AR1230" s="12" t="s">
        <v>3975</v>
      </c>
      <c r="AS1230" s="12" t="s">
        <v>3976</v>
      </c>
      <c r="AU1230" s="12" t="str">
        <f t="shared" si="415"/>
        <v>hp_17107696;atk_2087993;hit_500000;miss_80;cirt_0;cirtSub_-3500</v>
      </c>
    </row>
    <row r="1231" spans="1:47" x14ac:dyDescent="0.2">
      <c r="A1231" s="5"/>
      <c r="B1231" s="11"/>
      <c r="D1231" s="5"/>
      <c r="E1231" s="12"/>
      <c r="F1231" s="5"/>
      <c r="H1231" s="12"/>
      <c r="I1231" s="12"/>
      <c r="J1231" s="13"/>
      <c r="K1231" s="11"/>
      <c r="L1231" s="12"/>
      <c r="M1231" s="12"/>
      <c r="V1231" s="7" t="str">
        <f t="shared" si="411"/>
        <v>水舰队基地11-1</v>
      </c>
      <c r="W1231" s="7">
        <f t="shared" si="401"/>
        <v>2281</v>
      </c>
      <c r="X1231" s="9" t="s">
        <v>1516</v>
      </c>
      <c r="Y1231" s="9">
        <v>1</v>
      </c>
      <c r="Z1231" s="8">
        <f t="shared" si="416"/>
        <v>6601</v>
      </c>
      <c r="AA1231" s="6" t="s">
        <v>3967</v>
      </c>
      <c r="AB1231" s="6">
        <v>6988426</v>
      </c>
      <c r="AC1231" s="6">
        <f t="shared" si="403"/>
        <v>1.7999999999999998</v>
      </c>
      <c r="AD1231" s="6">
        <f t="shared" si="404"/>
        <v>12579166</v>
      </c>
      <c r="AE1231" s="6">
        <f t="shared" ref="AE1231" si="418">IF(MOD(Y1231,1)=0,INT(AD1230*0.3),0)</f>
        <v>3763493</v>
      </c>
      <c r="AF1231" s="6">
        <v>870000</v>
      </c>
      <c r="AG1231" s="11">
        <f t="shared" si="406"/>
        <v>17212659</v>
      </c>
      <c r="AH1231">
        <f t="shared" si="405"/>
        <v>2.4630237195042204</v>
      </c>
      <c r="AI1231" s="53">
        <v>0.7</v>
      </c>
      <c r="AJ1231" s="7" t="str">
        <f t="shared" si="412"/>
        <v>hp_17212659</v>
      </c>
      <c r="AK1231" s="7" t="s">
        <v>3968</v>
      </c>
      <c r="AL1231" s="7">
        <v>1218400</v>
      </c>
      <c r="AM1231" s="7">
        <f>INT(IF(MOD(Y1231,3)=0,INT(AL1231*0.55),INT(AL1231*0.35)))</f>
        <v>426440</v>
      </c>
      <c r="AN1231" s="54">
        <f t="shared" si="413"/>
        <v>2100663</v>
      </c>
      <c r="AO1231" s="7" t="str">
        <f t="shared" si="414"/>
        <v>atk_2100663</v>
      </c>
      <c r="AP1231" s="7" t="s">
        <v>3973</v>
      </c>
      <c r="AQ1231" s="7" t="s">
        <v>3993</v>
      </c>
      <c r="AR1231" s="7" t="s">
        <v>3975</v>
      </c>
      <c r="AS1231" s="7" t="s">
        <v>3976</v>
      </c>
      <c r="AU1231" s="7" t="str">
        <f t="shared" si="415"/>
        <v>hp_17212659;atk_2100663;hit_500000;miss_80;cirt_0;cirtSub_-3500</v>
      </c>
    </row>
    <row r="1232" spans="1:47" x14ac:dyDescent="0.2">
      <c r="A1232" s="5"/>
      <c r="B1232" s="11"/>
      <c r="D1232" s="5"/>
      <c r="E1232" s="12"/>
      <c r="F1232" s="5"/>
      <c r="H1232" s="12"/>
      <c r="I1232" s="12"/>
      <c r="J1232" s="13"/>
      <c r="K1232" s="11"/>
      <c r="L1232" s="12"/>
      <c r="M1232" s="12"/>
      <c r="V1232" s="7" t="str">
        <f t="shared" si="411"/>
        <v>水舰队基地11-2</v>
      </c>
      <c r="W1232" s="7">
        <f t="shared" si="401"/>
        <v>2283</v>
      </c>
      <c r="X1232" s="9" t="s">
        <v>1516</v>
      </c>
      <c r="Y1232" s="9">
        <v>2</v>
      </c>
      <c r="Z1232" s="8">
        <f t="shared" si="416"/>
        <v>6603</v>
      </c>
      <c r="AA1232" s="6" t="s">
        <v>3967</v>
      </c>
      <c r="AB1232" s="6">
        <v>6997728</v>
      </c>
      <c r="AC1232" s="6">
        <f t="shared" si="403"/>
        <v>1.7999999999999998</v>
      </c>
      <c r="AD1232" s="6">
        <f t="shared" si="404"/>
        <v>12595910</v>
      </c>
      <c r="AE1232" s="6">
        <f t="shared" si="408"/>
        <v>3763493</v>
      </c>
      <c r="AF1232" s="6">
        <v>870000</v>
      </c>
      <c r="AG1232" s="11">
        <f t="shared" si="406"/>
        <v>17229403</v>
      </c>
      <c r="AH1232">
        <f t="shared" si="405"/>
        <v>2.4621424267990983</v>
      </c>
      <c r="AI1232" s="53">
        <v>0.7</v>
      </c>
      <c r="AJ1232" s="7" t="str">
        <f t="shared" si="412"/>
        <v>hp_17229403</v>
      </c>
      <c r="AK1232" s="7" t="s">
        <v>3968</v>
      </c>
      <c r="AL1232" s="7">
        <v>1219940</v>
      </c>
      <c r="AM1232" s="7">
        <f>INT(IF(MOD(Y1232,3)=0,INT(AL1232*0.55),INT(AL1232*0.35)))</f>
        <v>426979</v>
      </c>
      <c r="AN1232" s="54">
        <f t="shared" si="413"/>
        <v>2102566</v>
      </c>
      <c r="AO1232" s="7" t="str">
        <f t="shared" si="414"/>
        <v>atk_2102566</v>
      </c>
      <c r="AP1232" s="7" t="s">
        <v>3973</v>
      </c>
      <c r="AQ1232" s="7" t="s">
        <v>3993</v>
      </c>
      <c r="AR1232" s="7" t="s">
        <v>3975</v>
      </c>
      <c r="AS1232" s="7" t="s">
        <v>3976</v>
      </c>
      <c r="AU1232" s="7" t="str">
        <f t="shared" si="415"/>
        <v>hp_17229403;atk_2102566;hit_500000;miss_80;cirt_0;cirtSub_-3500</v>
      </c>
    </row>
    <row r="1233" spans="1:47" x14ac:dyDescent="0.2">
      <c r="A1233" s="5"/>
      <c r="B1233" s="11"/>
      <c r="D1233" s="5"/>
      <c r="E1233" s="12"/>
      <c r="F1233" s="5"/>
      <c r="H1233" s="12"/>
      <c r="I1233" s="12"/>
      <c r="J1233" s="13"/>
      <c r="K1233" s="11"/>
      <c r="L1233" s="12"/>
      <c r="M1233" s="12"/>
      <c r="V1233" s="7" t="str">
        <f t="shared" si="411"/>
        <v>水舰队基地11-3</v>
      </c>
      <c r="W1233" s="7">
        <f t="shared" si="401"/>
        <v>2285</v>
      </c>
      <c r="X1233" s="9" t="s">
        <v>1516</v>
      </c>
      <c r="Y1233" s="9">
        <v>3</v>
      </c>
      <c r="Z1233" s="8">
        <f t="shared" si="416"/>
        <v>6606</v>
      </c>
      <c r="AA1233" s="6" t="s">
        <v>3967</v>
      </c>
      <c r="AB1233" s="6">
        <v>7007031</v>
      </c>
      <c r="AC1233" s="6">
        <f t="shared" si="403"/>
        <v>1.8024999999999998</v>
      </c>
      <c r="AD1233" s="6">
        <f t="shared" si="404"/>
        <v>12630173</v>
      </c>
      <c r="AE1233" s="6">
        <f t="shared" si="408"/>
        <v>3763493</v>
      </c>
      <c r="AF1233" s="6">
        <v>870000</v>
      </c>
      <c r="AG1233" s="11">
        <f t="shared" si="406"/>
        <v>17263666</v>
      </c>
      <c r="AH1233">
        <f t="shared" si="405"/>
        <v>2.4637633257224065</v>
      </c>
      <c r="AI1233" s="53">
        <v>0.7</v>
      </c>
      <c r="AJ1233" s="7" t="str">
        <f t="shared" si="412"/>
        <v>hp_17263666</v>
      </c>
      <c r="AK1233" s="7" t="s">
        <v>3968</v>
      </c>
      <c r="AL1233" s="7">
        <v>1221480</v>
      </c>
      <c r="AM1233" s="7">
        <f>INT(IF(MOD(Y1233,3)=0,INT(AL1233*0.55),INT(AL1233*0.35)))</f>
        <v>671814</v>
      </c>
      <c r="AN1233" s="54">
        <f t="shared" si="413"/>
        <v>2106606</v>
      </c>
      <c r="AO1233" s="7" t="str">
        <f t="shared" si="414"/>
        <v>atk_2106606</v>
      </c>
      <c r="AP1233" s="7" t="s">
        <v>3973</v>
      </c>
      <c r="AQ1233" s="7" t="s">
        <v>3993</v>
      </c>
      <c r="AR1233" s="7" t="s">
        <v>3975</v>
      </c>
      <c r="AS1233" s="7" t="s">
        <v>3976</v>
      </c>
      <c r="AU1233" s="7" t="str">
        <f t="shared" si="415"/>
        <v>hp_17263666;atk_2106606;hit_500000;miss_80;cirt_0;cirtSub_-3500</v>
      </c>
    </row>
    <row r="1234" spans="1:47" x14ac:dyDescent="0.2">
      <c r="A1234" s="5"/>
      <c r="B1234" s="11"/>
      <c r="D1234" s="5"/>
      <c r="E1234" s="12"/>
      <c r="F1234" s="5"/>
      <c r="H1234" s="12"/>
      <c r="I1234" s="12"/>
      <c r="J1234" s="13"/>
      <c r="K1234" s="11"/>
      <c r="L1234" s="12"/>
      <c r="M1234" s="12"/>
      <c r="V1234" s="7" t="str">
        <f t="shared" si="411"/>
        <v>水舰队基地11-4</v>
      </c>
      <c r="W1234" s="7">
        <f t="shared" si="401"/>
        <v>2287</v>
      </c>
      <c r="X1234" s="9" t="s">
        <v>1516</v>
      </c>
      <c r="Y1234" s="9">
        <v>4</v>
      </c>
      <c r="Z1234" s="8">
        <f t="shared" si="416"/>
        <v>6610</v>
      </c>
      <c r="AA1234" s="6" t="s">
        <v>3967</v>
      </c>
      <c r="AB1234" s="6">
        <v>7016335</v>
      </c>
      <c r="AC1234" s="6">
        <f t="shared" si="403"/>
        <v>1.8024999999999998</v>
      </c>
      <c r="AD1234" s="6">
        <f t="shared" si="404"/>
        <v>12646943</v>
      </c>
      <c r="AE1234" s="6">
        <f t="shared" si="408"/>
        <v>3763493</v>
      </c>
      <c r="AF1234" s="6">
        <v>870000</v>
      </c>
      <c r="AG1234" s="11">
        <f t="shared" si="406"/>
        <v>17280436</v>
      </c>
      <c r="AH1234">
        <f t="shared" si="405"/>
        <v>2.4628863929672686</v>
      </c>
      <c r="AI1234" s="53">
        <v>0.7</v>
      </c>
      <c r="AJ1234" s="7" t="str">
        <f t="shared" si="412"/>
        <v>hp_17280436</v>
      </c>
      <c r="AK1234" s="7" t="s">
        <v>3968</v>
      </c>
      <c r="AL1234" s="7">
        <v>1223020</v>
      </c>
      <c r="AM1234" s="7">
        <f>INT(IF(MOD(Y1234,3)=0,INT(AL1234*0.55),INT(AL1234*0.35)))</f>
        <v>428057</v>
      </c>
      <c r="AN1234" s="54">
        <f t="shared" si="413"/>
        <v>2108511</v>
      </c>
      <c r="AO1234" s="7" t="str">
        <f t="shared" si="414"/>
        <v>atk_2108511</v>
      </c>
      <c r="AP1234" s="7" t="s">
        <v>3973</v>
      </c>
      <c r="AQ1234" s="7" t="s">
        <v>3993</v>
      </c>
      <c r="AR1234" s="7" t="s">
        <v>3975</v>
      </c>
      <c r="AS1234" s="7" t="s">
        <v>3976</v>
      </c>
      <c r="AU1234" s="7" t="str">
        <f t="shared" si="415"/>
        <v>hp_17280436;atk_2108511;hit_500000;miss_80;cirt_0;cirtSub_-3500</v>
      </c>
    </row>
    <row r="1235" spans="1:47" x14ac:dyDescent="0.2">
      <c r="A1235" s="5"/>
      <c r="B1235" s="11"/>
      <c r="D1235" s="5"/>
      <c r="E1235" s="12"/>
      <c r="F1235" s="5"/>
      <c r="H1235" s="12"/>
      <c r="I1235" s="12"/>
      <c r="J1235" s="13"/>
      <c r="K1235" s="11"/>
      <c r="L1235" s="12"/>
      <c r="M1235" s="12"/>
      <c r="V1235" s="7" t="str">
        <f t="shared" si="411"/>
        <v>水舰队基地11-5</v>
      </c>
      <c r="W1235" s="7">
        <f t="shared" si="401"/>
        <v>2289</v>
      </c>
      <c r="X1235" s="9" t="s">
        <v>1516</v>
      </c>
      <c r="Y1235" s="9">
        <v>5</v>
      </c>
      <c r="Z1235" s="8">
        <f t="shared" si="416"/>
        <v>6615</v>
      </c>
      <c r="AA1235" s="6" t="s">
        <v>3967</v>
      </c>
      <c r="AB1235" s="6">
        <v>7025640</v>
      </c>
      <c r="AC1235" s="6">
        <f t="shared" si="403"/>
        <v>1.8024999999999998</v>
      </c>
      <c r="AD1235" s="6">
        <f t="shared" si="404"/>
        <v>12663716</v>
      </c>
      <c r="AE1235" s="6">
        <f t="shared" si="408"/>
        <v>3763493</v>
      </c>
      <c r="AF1235" s="6">
        <v>870000</v>
      </c>
      <c r="AG1235" s="11">
        <f t="shared" si="406"/>
        <v>17297209</v>
      </c>
      <c r="AH1235">
        <f t="shared" si="405"/>
        <v>2.4620118594177898</v>
      </c>
      <c r="AI1235" s="53">
        <v>0.7</v>
      </c>
      <c r="AJ1235" s="7" t="str">
        <f t="shared" si="412"/>
        <v>hp_17297209</v>
      </c>
      <c r="AK1235" s="7" t="s">
        <v>3968</v>
      </c>
      <c r="AL1235" s="7">
        <v>1224560</v>
      </c>
      <c r="AM1235" s="7">
        <f>INT(IF(MOD(Y1235,3)=0,INT(AL1235*0.55),INT(AL1235*0.35)))</f>
        <v>428596</v>
      </c>
      <c r="AN1235" s="54">
        <f t="shared" si="413"/>
        <v>2110416</v>
      </c>
      <c r="AO1235" s="7" t="str">
        <f t="shared" si="414"/>
        <v>atk_2110416</v>
      </c>
      <c r="AP1235" s="7" t="s">
        <v>3973</v>
      </c>
      <c r="AQ1235" s="7" t="s">
        <v>3993</v>
      </c>
      <c r="AR1235" s="7" t="s">
        <v>3975</v>
      </c>
      <c r="AS1235" s="7" t="s">
        <v>3976</v>
      </c>
      <c r="AU1235" s="7" t="str">
        <f t="shared" si="415"/>
        <v>hp_17297209;atk_2110416;hit_500000;miss_80;cirt_0;cirtSub_-3500</v>
      </c>
    </row>
    <row r="1236" spans="1:47" x14ac:dyDescent="0.2">
      <c r="A1236" s="5"/>
      <c r="B1236" s="11"/>
      <c r="D1236" s="5"/>
      <c r="E1236" s="12"/>
      <c r="F1236" s="5"/>
      <c r="H1236" s="12"/>
      <c r="I1236" s="12"/>
      <c r="J1236" s="13"/>
      <c r="K1236" s="11"/>
      <c r="L1236" s="12"/>
      <c r="M1236" s="12"/>
      <c r="V1236" s="7" t="str">
        <f t="shared" si="411"/>
        <v>水舰队基地11-6</v>
      </c>
      <c r="W1236" s="7">
        <f t="shared" si="401"/>
        <v>2291</v>
      </c>
      <c r="X1236" s="9" t="s">
        <v>1516</v>
      </c>
      <c r="Y1236" s="9">
        <v>6</v>
      </c>
      <c r="Z1236" s="8">
        <f t="shared" si="416"/>
        <v>6621</v>
      </c>
      <c r="AA1236" s="6" t="s">
        <v>3967</v>
      </c>
      <c r="AB1236" s="6">
        <v>7034946</v>
      </c>
      <c r="AC1236" s="6">
        <f t="shared" si="403"/>
        <v>1.8049999999999997</v>
      </c>
      <c r="AD1236" s="6">
        <f t="shared" si="404"/>
        <v>12698077</v>
      </c>
      <c r="AE1236" s="6">
        <f t="shared" si="408"/>
        <v>3763493</v>
      </c>
      <c r="AF1236" s="6">
        <v>870000</v>
      </c>
      <c r="AG1236" s="11">
        <f t="shared" si="406"/>
        <v>17331570</v>
      </c>
      <c r="AH1236">
        <f t="shared" si="405"/>
        <v>2.4636393797479044</v>
      </c>
      <c r="AI1236" s="53">
        <v>0.7</v>
      </c>
      <c r="AJ1236" s="7" t="str">
        <f t="shared" si="412"/>
        <v>hp_17331570</v>
      </c>
      <c r="AK1236" s="7" t="s">
        <v>3968</v>
      </c>
      <c r="AL1236" s="7">
        <v>1226100</v>
      </c>
      <c r="AM1236" s="7">
        <f>INT(IF(MOD(Y1236,3)=0,INT(AL1236*0.55),INT(AL1236*0.35)))</f>
        <v>674355</v>
      </c>
      <c r="AN1236" s="54">
        <f t="shared" si="413"/>
        <v>2114467</v>
      </c>
      <c r="AO1236" s="7" t="str">
        <f t="shared" si="414"/>
        <v>atk_2114467</v>
      </c>
      <c r="AP1236" s="7" t="s">
        <v>3973</v>
      </c>
      <c r="AQ1236" s="7" t="s">
        <v>3993</v>
      </c>
      <c r="AR1236" s="7" t="s">
        <v>3975</v>
      </c>
      <c r="AS1236" s="7" t="s">
        <v>3976</v>
      </c>
      <c r="AU1236" s="7" t="str">
        <f t="shared" si="415"/>
        <v>hp_17331570;atk_2114467;hit_500000;miss_80;cirt_0;cirtSub_-3500</v>
      </c>
    </row>
    <row r="1237" spans="1:47" x14ac:dyDescent="0.2">
      <c r="A1237" s="5"/>
      <c r="B1237" s="11"/>
      <c r="D1237" s="5"/>
      <c r="E1237" s="12"/>
      <c r="F1237" s="5"/>
      <c r="H1237" s="12"/>
      <c r="I1237" s="12"/>
      <c r="J1237" s="13"/>
      <c r="K1237" s="11"/>
      <c r="L1237" s="12"/>
      <c r="M1237" s="12"/>
      <c r="V1237" s="7" t="str">
        <f t="shared" si="411"/>
        <v>水舰队基地11-7</v>
      </c>
      <c r="W1237" s="7">
        <f t="shared" si="401"/>
        <v>2293</v>
      </c>
      <c r="X1237" s="9" t="s">
        <v>1516</v>
      </c>
      <c r="Y1237" s="9">
        <v>7</v>
      </c>
      <c r="Z1237" s="8">
        <f t="shared" si="416"/>
        <v>6628</v>
      </c>
      <c r="AA1237" s="6" t="s">
        <v>3967</v>
      </c>
      <c r="AB1237" s="6">
        <v>7044253</v>
      </c>
      <c r="AC1237" s="6">
        <f t="shared" si="403"/>
        <v>1.8049999999999997</v>
      </c>
      <c r="AD1237" s="6">
        <f t="shared" si="404"/>
        <v>12714876</v>
      </c>
      <c r="AE1237" s="6">
        <f t="shared" si="408"/>
        <v>3763493</v>
      </c>
      <c r="AF1237" s="6">
        <v>870000</v>
      </c>
      <c r="AG1237" s="11">
        <f t="shared" si="406"/>
        <v>17348369</v>
      </c>
      <c r="AH1237">
        <f t="shared" si="405"/>
        <v>2.4627691538052368</v>
      </c>
      <c r="AI1237" s="53">
        <v>0.7</v>
      </c>
      <c r="AJ1237" s="7" t="str">
        <f t="shared" si="412"/>
        <v>hp_17348369</v>
      </c>
      <c r="AK1237" s="7" t="s">
        <v>3968</v>
      </c>
      <c r="AL1237" s="7">
        <v>1227640</v>
      </c>
      <c r="AM1237" s="7">
        <f>INT(IF(MOD(Y1237,3)=0,INT(AL1237*0.55),INT(AL1237*0.35)))</f>
        <v>429674</v>
      </c>
      <c r="AN1237" s="54">
        <f t="shared" si="413"/>
        <v>2116375</v>
      </c>
      <c r="AO1237" s="7" t="str">
        <f t="shared" si="414"/>
        <v>atk_2116375</v>
      </c>
      <c r="AP1237" s="7" t="s">
        <v>3973</v>
      </c>
      <c r="AQ1237" s="7" t="s">
        <v>3993</v>
      </c>
      <c r="AR1237" s="7" t="s">
        <v>3975</v>
      </c>
      <c r="AS1237" s="7" t="s">
        <v>3976</v>
      </c>
      <c r="AU1237" s="7" t="str">
        <f t="shared" si="415"/>
        <v>hp_17348369;atk_2116375;hit_500000;miss_80;cirt_0;cirtSub_-3500</v>
      </c>
    </row>
    <row r="1238" spans="1:47" x14ac:dyDescent="0.2">
      <c r="A1238" s="5"/>
      <c r="B1238" s="11"/>
      <c r="D1238" s="5"/>
      <c r="E1238" s="12"/>
      <c r="F1238" s="5"/>
      <c r="H1238" s="12"/>
      <c r="I1238" s="12"/>
      <c r="J1238" s="13"/>
      <c r="K1238" s="11"/>
      <c r="L1238" s="12"/>
      <c r="M1238" s="12"/>
      <c r="V1238" s="7" t="str">
        <f t="shared" si="411"/>
        <v>水舰队基地11-8</v>
      </c>
      <c r="W1238" s="7">
        <f t="shared" si="401"/>
        <v>2295</v>
      </c>
      <c r="X1238" s="9" t="s">
        <v>1516</v>
      </c>
      <c r="Y1238" s="9">
        <v>8</v>
      </c>
      <c r="Z1238" s="8">
        <f t="shared" si="416"/>
        <v>6636</v>
      </c>
      <c r="AA1238" s="6" t="s">
        <v>3967</v>
      </c>
      <c r="AB1238" s="6">
        <v>7053562</v>
      </c>
      <c r="AC1238" s="6">
        <f t="shared" si="403"/>
        <v>1.8049999999999997</v>
      </c>
      <c r="AD1238" s="6">
        <f t="shared" si="404"/>
        <v>12731679</v>
      </c>
      <c r="AE1238" s="6">
        <f t="shared" si="408"/>
        <v>3763493</v>
      </c>
      <c r="AF1238" s="6">
        <v>870000</v>
      </c>
      <c r="AG1238" s="11">
        <f t="shared" si="406"/>
        <v>17365172</v>
      </c>
      <c r="AH1238">
        <f t="shared" si="405"/>
        <v>2.4619010933766514</v>
      </c>
      <c r="AI1238" s="53">
        <v>0.7</v>
      </c>
      <c r="AJ1238" s="7" t="str">
        <f t="shared" si="412"/>
        <v>hp_17365172</v>
      </c>
      <c r="AK1238" s="7" t="s">
        <v>3968</v>
      </c>
      <c r="AL1238" s="7">
        <v>1229180</v>
      </c>
      <c r="AM1238" s="7">
        <f>INT(IF(MOD(Y1238,3)=0,INT(AL1238*0.55),INT(AL1238*0.35)))</f>
        <v>430213</v>
      </c>
      <c r="AN1238" s="54">
        <f t="shared" si="413"/>
        <v>2118283</v>
      </c>
      <c r="AO1238" s="7" t="str">
        <f t="shared" si="414"/>
        <v>atk_2118283</v>
      </c>
      <c r="AP1238" s="7" t="s">
        <v>3973</v>
      </c>
      <c r="AQ1238" s="7" t="s">
        <v>3993</v>
      </c>
      <c r="AR1238" s="7" t="s">
        <v>3975</v>
      </c>
      <c r="AS1238" s="7" t="s">
        <v>3976</v>
      </c>
      <c r="AU1238" s="7" t="str">
        <f t="shared" si="415"/>
        <v>hp_17365172;atk_2118283;hit_500000;miss_80;cirt_0;cirtSub_-3500</v>
      </c>
    </row>
    <row r="1239" spans="1:47" x14ac:dyDescent="0.2">
      <c r="A1239" s="5"/>
      <c r="B1239" s="11"/>
      <c r="D1239" s="5"/>
      <c r="E1239" s="12"/>
      <c r="F1239" s="5"/>
      <c r="H1239" s="12"/>
      <c r="I1239" s="12"/>
      <c r="J1239" s="13"/>
      <c r="K1239" s="11"/>
      <c r="L1239" s="12"/>
      <c r="M1239" s="12"/>
      <c r="V1239" s="7" t="str">
        <f t="shared" si="411"/>
        <v>水舰队基地11-9</v>
      </c>
      <c r="W1239" s="7">
        <f t="shared" si="401"/>
        <v>2297</v>
      </c>
      <c r="X1239" s="9" t="s">
        <v>1516</v>
      </c>
      <c r="Y1239" s="9">
        <v>9</v>
      </c>
      <c r="Z1239" s="8">
        <f t="shared" si="416"/>
        <v>6645</v>
      </c>
      <c r="AA1239" s="6" t="s">
        <v>3967</v>
      </c>
      <c r="AB1239" s="6">
        <v>7062872</v>
      </c>
      <c r="AC1239" s="6">
        <f t="shared" si="403"/>
        <v>1.8074999999999999</v>
      </c>
      <c r="AD1239" s="6">
        <f t="shared" si="404"/>
        <v>12766141</v>
      </c>
      <c r="AE1239" s="6">
        <f t="shared" si="408"/>
        <v>3763493</v>
      </c>
      <c r="AF1239" s="6">
        <v>870000</v>
      </c>
      <c r="AG1239" s="11">
        <f t="shared" si="406"/>
        <v>17399634</v>
      </c>
      <c r="AH1239">
        <f t="shared" si="405"/>
        <v>2.4635352304275089</v>
      </c>
      <c r="AI1239" s="53">
        <v>0.7</v>
      </c>
      <c r="AJ1239" s="7" t="str">
        <f t="shared" si="412"/>
        <v>hp_17399634</v>
      </c>
      <c r="AK1239" s="7" t="s">
        <v>3968</v>
      </c>
      <c r="AL1239" s="7">
        <v>1230720</v>
      </c>
      <c r="AM1239" s="7">
        <f>INT(IF(MOD(Y1239,3)=0,INT(AL1239*0.55),INT(AL1239*0.35)))</f>
        <v>676896</v>
      </c>
      <c r="AN1239" s="54">
        <f t="shared" si="413"/>
        <v>2122345</v>
      </c>
      <c r="AO1239" s="7" t="str">
        <f t="shared" si="414"/>
        <v>atk_2122345</v>
      </c>
      <c r="AP1239" s="7" t="s">
        <v>3973</v>
      </c>
      <c r="AQ1239" s="7" t="s">
        <v>3993</v>
      </c>
      <c r="AR1239" s="7" t="s">
        <v>3975</v>
      </c>
      <c r="AS1239" s="7" t="s">
        <v>3976</v>
      </c>
      <c r="AU1239" s="7" t="str">
        <f t="shared" si="415"/>
        <v>hp_17399634;atk_2122345;hit_500000;miss_80;cirt_0;cirtSub_-3500</v>
      </c>
    </row>
    <row r="1240" spans="1:47" s="12" customFormat="1" x14ac:dyDescent="0.2">
      <c r="A1240" s="5"/>
      <c r="B1240" s="11"/>
      <c r="C1240" s="7"/>
      <c r="D1240" s="5"/>
      <c r="F1240" s="5"/>
      <c r="G1240" s="7"/>
      <c r="J1240" s="13"/>
      <c r="K1240" s="11"/>
      <c r="N1240" s="7"/>
      <c r="O1240" s="7"/>
      <c r="P1240" s="7"/>
      <c r="Q1240" s="7"/>
      <c r="R1240" s="7"/>
      <c r="S1240" s="7"/>
      <c r="T1240" s="7"/>
      <c r="V1240" s="12" t="str">
        <f t="shared" si="411"/>
        <v>水舰队基地11-10</v>
      </c>
      <c r="W1240" s="12">
        <f t="shared" si="401"/>
        <v>2299</v>
      </c>
      <c r="X1240" s="5" t="s">
        <v>1516</v>
      </c>
      <c r="Y1240" s="5">
        <v>10</v>
      </c>
      <c r="Z1240" s="5">
        <f t="shared" si="416"/>
        <v>6655</v>
      </c>
      <c r="AA1240" s="11" t="s">
        <v>3967</v>
      </c>
      <c r="AB1240" s="11">
        <v>7072183</v>
      </c>
      <c r="AC1240" s="11">
        <f t="shared" si="403"/>
        <v>1.8074999999999999</v>
      </c>
      <c r="AD1240" s="11">
        <f t="shared" si="404"/>
        <v>12782970</v>
      </c>
      <c r="AE1240" s="6">
        <f t="shared" si="408"/>
        <v>3763493</v>
      </c>
      <c r="AF1240" s="11">
        <v>870000</v>
      </c>
      <c r="AG1240" s="11">
        <f t="shared" si="406"/>
        <v>17416463</v>
      </c>
      <c r="AH1240">
        <f t="shared" si="405"/>
        <v>2.4626714269130194</v>
      </c>
      <c r="AI1240" s="53">
        <v>0.7</v>
      </c>
      <c r="AJ1240" s="7" t="str">
        <f t="shared" si="412"/>
        <v>hp_17416463</v>
      </c>
      <c r="AK1240" s="12" t="s">
        <v>3968</v>
      </c>
      <c r="AL1240" s="12">
        <v>1232260</v>
      </c>
      <c r="AM1240" s="7">
        <f>INT(IF(MOD(Y1240,3)=0,INT(AL1240*0.55),INT(AL1240*0.35)))</f>
        <v>431291</v>
      </c>
      <c r="AN1240" s="54">
        <f t="shared" si="413"/>
        <v>2124256</v>
      </c>
      <c r="AO1240" s="7" t="str">
        <f t="shared" si="414"/>
        <v>atk_2124256</v>
      </c>
      <c r="AP1240" s="12" t="s">
        <v>3973</v>
      </c>
      <c r="AQ1240" s="12" t="s">
        <v>3993</v>
      </c>
      <c r="AR1240" s="12" t="s">
        <v>3975</v>
      </c>
      <c r="AS1240" s="12" t="s">
        <v>3976</v>
      </c>
      <c r="AU1240" s="12" t="str">
        <f t="shared" si="415"/>
        <v>hp_17416463;atk_2124256;hit_500000;miss_80;cirt_0;cirtSub_-3500</v>
      </c>
    </row>
    <row r="1241" spans="1:47" x14ac:dyDescent="0.2">
      <c r="A1241" s="5"/>
      <c r="B1241" s="11"/>
      <c r="D1241" s="5"/>
      <c r="E1241" s="12"/>
      <c r="F1241" s="5"/>
      <c r="H1241" s="12"/>
      <c r="I1241" s="12"/>
      <c r="J1241" s="13"/>
      <c r="K1241" s="11"/>
      <c r="L1241" s="12"/>
      <c r="M1241" s="12"/>
      <c r="V1241" s="7" t="str">
        <f t="shared" si="411"/>
        <v>水舰队基地12-1</v>
      </c>
      <c r="W1241" s="7">
        <f t="shared" si="401"/>
        <v>2301</v>
      </c>
      <c r="X1241" s="9" t="s">
        <v>1517</v>
      </c>
      <c r="Y1241" s="9">
        <v>1</v>
      </c>
      <c r="Z1241" s="8">
        <f t="shared" si="416"/>
        <v>6656</v>
      </c>
      <c r="AA1241" s="6" t="s">
        <v>3967</v>
      </c>
      <c r="AB1241" s="6">
        <v>7081495</v>
      </c>
      <c r="AC1241" s="6">
        <f t="shared" si="403"/>
        <v>1.81</v>
      </c>
      <c r="AD1241" s="6">
        <f t="shared" si="404"/>
        <v>12817505</v>
      </c>
      <c r="AE1241" s="6">
        <f t="shared" ref="AE1241" si="419">IF(MOD(Y1241,1)=0,INT(AD1240*0.3),0)</f>
        <v>3834891</v>
      </c>
      <c r="AF1241" s="6">
        <v>870000</v>
      </c>
      <c r="AG1241" s="11">
        <f t="shared" si="406"/>
        <v>17522396</v>
      </c>
      <c r="AH1241">
        <f t="shared" si="405"/>
        <v>2.4743922010818338</v>
      </c>
      <c r="AI1241" s="53">
        <v>0.7</v>
      </c>
      <c r="AJ1241" s="7" t="str">
        <f t="shared" si="412"/>
        <v>hp_17522396</v>
      </c>
      <c r="AK1241" s="7" t="s">
        <v>3968</v>
      </c>
      <c r="AL1241" s="7">
        <v>1233800</v>
      </c>
      <c r="AM1241" s="7">
        <f>INT(IF(MOD(Y1241,3)=0,INT(AL1241*0.55),INT(AL1241*0.35)))</f>
        <v>431830</v>
      </c>
      <c r="AN1241" s="54">
        <f t="shared" si="413"/>
        <v>2137033</v>
      </c>
      <c r="AO1241" s="7" t="str">
        <f t="shared" si="414"/>
        <v>atk_2137033</v>
      </c>
      <c r="AP1241" s="7" t="s">
        <v>3973</v>
      </c>
      <c r="AQ1241" s="7" t="s">
        <v>3993</v>
      </c>
      <c r="AR1241" s="7" t="s">
        <v>3975</v>
      </c>
      <c r="AS1241" s="7" t="s">
        <v>3976</v>
      </c>
      <c r="AU1241" s="7" t="str">
        <f t="shared" si="415"/>
        <v>hp_17522396;atk_2137033;hit_500000;miss_80;cirt_0;cirtSub_-3500</v>
      </c>
    </row>
    <row r="1242" spans="1:47" x14ac:dyDescent="0.2">
      <c r="A1242" s="5"/>
      <c r="B1242" s="11"/>
      <c r="D1242" s="5"/>
      <c r="E1242" s="12"/>
      <c r="F1242" s="5"/>
      <c r="H1242" s="12"/>
      <c r="I1242" s="12"/>
      <c r="J1242" s="13"/>
      <c r="K1242" s="11"/>
      <c r="L1242" s="12"/>
      <c r="M1242" s="12"/>
      <c r="V1242" s="7" t="str">
        <f t="shared" si="411"/>
        <v>水舰队基地12-2</v>
      </c>
      <c r="W1242" s="7">
        <f t="shared" si="401"/>
        <v>2303</v>
      </c>
      <c r="X1242" s="9" t="s">
        <v>1517</v>
      </c>
      <c r="Y1242" s="9">
        <v>2</v>
      </c>
      <c r="Z1242" s="8">
        <f t="shared" si="416"/>
        <v>6658</v>
      </c>
      <c r="AA1242" s="6" t="s">
        <v>3967</v>
      </c>
      <c r="AB1242" s="6">
        <v>7090808</v>
      </c>
      <c r="AC1242" s="6">
        <f t="shared" si="403"/>
        <v>1.81</v>
      </c>
      <c r="AD1242" s="6">
        <f t="shared" si="404"/>
        <v>12834362</v>
      </c>
      <c r="AE1242" s="6">
        <f t="shared" si="408"/>
        <v>3834891</v>
      </c>
      <c r="AF1242" s="6">
        <v>870000</v>
      </c>
      <c r="AG1242" s="11">
        <f t="shared" si="406"/>
        <v>17539253</v>
      </c>
      <c r="AH1242">
        <f t="shared" si="405"/>
        <v>2.4735196609469612</v>
      </c>
      <c r="AI1242" s="53">
        <v>0.7</v>
      </c>
      <c r="AJ1242" s="7" t="str">
        <f t="shared" si="412"/>
        <v>hp_17539253</v>
      </c>
      <c r="AK1242" s="7" t="s">
        <v>3968</v>
      </c>
      <c r="AL1242" s="7">
        <v>1235340</v>
      </c>
      <c r="AM1242" s="7">
        <f>INT(IF(MOD(Y1242,3)=0,INT(AL1242*0.55),INT(AL1242*0.35)))</f>
        <v>432369</v>
      </c>
      <c r="AN1242" s="54">
        <f t="shared" si="413"/>
        <v>2138946</v>
      </c>
      <c r="AO1242" s="7" t="str">
        <f t="shared" si="414"/>
        <v>atk_2138946</v>
      </c>
      <c r="AP1242" s="7" t="s">
        <v>3973</v>
      </c>
      <c r="AQ1242" s="7" t="s">
        <v>3993</v>
      </c>
      <c r="AR1242" s="7" t="s">
        <v>3975</v>
      </c>
      <c r="AS1242" s="7" t="s">
        <v>3976</v>
      </c>
      <c r="AU1242" s="7" t="str">
        <f t="shared" si="415"/>
        <v>hp_17539253;atk_2138946;hit_500000;miss_80;cirt_0;cirtSub_-3500</v>
      </c>
    </row>
    <row r="1243" spans="1:47" x14ac:dyDescent="0.2">
      <c r="A1243" s="5"/>
      <c r="B1243" s="11"/>
      <c r="D1243" s="5"/>
      <c r="E1243" s="12"/>
      <c r="F1243" s="5"/>
      <c r="H1243" s="12"/>
      <c r="I1243" s="12"/>
      <c r="J1243" s="13"/>
      <c r="K1243" s="11"/>
      <c r="L1243" s="12"/>
      <c r="M1243" s="12"/>
      <c r="V1243" s="7" t="str">
        <f t="shared" si="411"/>
        <v>水舰队基地12-3</v>
      </c>
      <c r="W1243" s="7">
        <f t="shared" si="401"/>
        <v>2305</v>
      </c>
      <c r="X1243" s="9" t="s">
        <v>1517</v>
      </c>
      <c r="Y1243" s="9">
        <v>3</v>
      </c>
      <c r="Z1243" s="8">
        <f t="shared" si="416"/>
        <v>6661</v>
      </c>
      <c r="AA1243" s="6" t="s">
        <v>3967</v>
      </c>
      <c r="AB1243" s="6">
        <v>7100123</v>
      </c>
      <c r="AC1243" s="6">
        <f t="shared" si="403"/>
        <v>1.8125</v>
      </c>
      <c r="AD1243" s="6">
        <f t="shared" si="404"/>
        <v>12868972</v>
      </c>
      <c r="AE1243" s="6">
        <f t="shared" si="408"/>
        <v>3834891</v>
      </c>
      <c r="AF1243" s="6">
        <v>870000</v>
      </c>
      <c r="AG1243" s="11">
        <f t="shared" si="406"/>
        <v>17573863</v>
      </c>
      <c r="AH1243">
        <f t="shared" si="405"/>
        <v>2.4751490924875528</v>
      </c>
      <c r="AI1243" s="53">
        <v>0.7</v>
      </c>
      <c r="AJ1243" s="7" t="str">
        <f t="shared" si="412"/>
        <v>hp_17573863</v>
      </c>
      <c r="AK1243" s="7" t="s">
        <v>3968</v>
      </c>
      <c r="AL1243" s="7">
        <v>1236880</v>
      </c>
      <c r="AM1243" s="7">
        <f>INT(IF(MOD(Y1243,3)=0,INT(AL1243*0.55),INT(AL1243*0.35)))</f>
        <v>680284</v>
      </c>
      <c r="AN1243" s="54">
        <f t="shared" si="413"/>
        <v>2143023</v>
      </c>
      <c r="AO1243" s="7" t="str">
        <f t="shared" si="414"/>
        <v>atk_2143023</v>
      </c>
      <c r="AP1243" s="7" t="s">
        <v>3973</v>
      </c>
      <c r="AQ1243" s="7" t="s">
        <v>3993</v>
      </c>
      <c r="AR1243" s="7" t="s">
        <v>3975</v>
      </c>
      <c r="AS1243" s="7" t="s">
        <v>3976</v>
      </c>
      <c r="AU1243" s="7" t="str">
        <f t="shared" si="415"/>
        <v>hp_17573863;atk_2143023;hit_500000;miss_80;cirt_0;cirtSub_-3500</v>
      </c>
    </row>
    <row r="1244" spans="1:47" x14ac:dyDescent="0.2">
      <c r="A1244" s="5"/>
      <c r="B1244" s="11"/>
      <c r="D1244" s="5"/>
      <c r="E1244" s="12"/>
      <c r="F1244" s="5"/>
      <c r="H1244" s="12"/>
      <c r="I1244" s="12"/>
      <c r="J1244" s="13"/>
      <c r="K1244" s="11"/>
      <c r="L1244" s="12"/>
      <c r="M1244" s="12"/>
      <c r="V1244" s="7" t="str">
        <f t="shared" si="411"/>
        <v>水舰队基地12-4</v>
      </c>
      <c r="W1244" s="7">
        <f t="shared" si="401"/>
        <v>2307</v>
      </c>
      <c r="X1244" s="9" t="s">
        <v>1517</v>
      </c>
      <c r="Y1244" s="9">
        <v>4</v>
      </c>
      <c r="Z1244" s="8">
        <f t="shared" si="416"/>
        <v>6665</v>
      </c>
      <c r="AA1244" s="6" t="s">
        <v>3967</v>
      </c>
      <c r="AB1244" s="6">
        <v>7109438</v>
      </c>
      <c r="AC1244" s="6">
        <f t="shared" si="403"/>
        <v>1.8125</v>
      </c>
      <c r="AD1244" s="6">
        <f t="shared" si="404"/>
        <v>12885856</v>
      </c>
      <c r="AE1244" s="6">
        <f t="shared" si="408"/>
        <v>3834891</v>
      </c>
      <c r="AF1244" s="6">
        <v>870000</v>
      </c>
      <c r="AG1244" s="11">
        <f t="shared" si="406"/>
        <v>17590747</v>
      </c>
      <c r="AH1244">
        <f t="shared" si="405"/>
        <v>2.4742809487894823</v>
      </c>
      <c r="AI1244" s="53">
        <v>0.7</v>
      </c>
      <c r="AJ1244" s="7" t="str">
        <f t="shared" si="412"/>
        <v>hp_17590747</v>
      </c>
      <c r="AK1244" s="7" t="s">
        <v>3968</v>
      </c>
      <c r="AL1244" s="7">
        <v>1238420</v>
      </c>
      <c r="AM1244" s="7">
        <f>INT(IF(MOD(Y1244,3)=0,INT(AL1244*0.55),INT(AL1244*0.35)))</f>
        <v>433447</v>
      </c>
      <c r="AN1244" s="54">
        <f t="shared" si="413"/>
        <v>2144939</v>
      </c>
      <c r="AO1244" s="7" t="str">
        <f t="shared" si="414"/>
        <v>atk_2144939</v>
      </c>
      <c r="AP1244" s="7" t="s">
        <v>3973</v>
      </c>
      <c r="AQ1244" s="7" t="s">
        <v>3993</v>
      </c>
      <c r="AR1244" s="7" t="s">
        <v>3975</v>
      </c>
      <c r="AS1244" s="7" t="s">
        <v>3976</v>
      </c>
      <c r="AU1244" s="7" t="str">
        <f t="shared" si="415"/>
        <v>hp_17590747;atk_2144939;hit_500000;miss_80;cirt_0;cirtSub_-3500</v>
      </c>
    </row>
    <row r="1245" spans="1:47" x14ac:dyDescent="0.2">
      <c r="A1245" s="5"/>
      <c r="B1245" s="11"/>
      <c r="D1245" s="5"/>
      <c r="E1245" s="12"/>
      <c r="F1245" s="5"/>
      <c r="H1245" s="12"/>
      <c r="I1245" s="12"/>
      <c r="J1245" s="13"/>
      <c r="K1245" s="11"/>
      <c r="L1245" s="12"/>
      <c r="M1245" s="12"/>
      <c r="V1245" s="7" t="str">
        <f t="shared" si="411"/>
        <v>水舰队基地12-5</v>
      </c>
      <c r="W1245" s="7">
        <f t="shared" ref="W1245:W1308" si="420">W1244+2</f>
        <v>2309</v>
      </c>
      <c r="X1245" s="9" t="s">
        <v>1517</v>
      </c>
      <c r="Y1245" s="9">
        <v>5</v>
      </c>
      <c r="Z1245" s="8">
        <f t="shared" si="416"/>
        <v>6670</v>
      </c>
      <c r="AA1245" s="6" t="s">
        <v>3967</v>
      </c>
      <c r="AB1245" s="6">
        <v>7118755</v>
      </c>
      <c r="AC1245" s="6">
        <f t="shared" si="403"/>
        <v>1.8125</v>
      </c>
      <c r="AD1245" s="6">
        <f t="shared" si="404"/>
        <v>12902743</v>
      </c>
      <c r="AE1245" s="6">
        <f t="shared" si="408"/>
        <v>3834891</v>
      </c>
      <c r="AF1245" s="6">
        <v>870000</v>
      </c>
      <c r="AG1245" s="11">
        <f t="shared" si="406"/>
        <v>17607634</v>
      </c>
      <c r="AH1245">
        <f t="shared" si="405"/>
        <v>2.4734148035716919</v>
      </c>
      <c r="AI1245" s="53">
        <v>0.7</v>
      </c>
      <c r="AJ1245" s="7" t="str">
        <f t="shared" si="412"/>
        <v>hp_17607634</v>
      </c>
      <c r="AK1245" s="7" t="s">
        <v>3968</v>
      </c>
      <c r="AL1245" s="7">
        <v>1239960</v>
      </c>
      <c r="AM1245" s="7">
        <f>INT(IF(MOD(Y1245,3)=0,INT(AL1245*0.55),INT(AL1245*0.35)))</f>
        <v>433986</v>
      </c>
      <c r="AN1245" s="54">
        <f t="shared" si="413"/>
        <v>2146854</v>
      </c>
      <c r="AO1245" s="7" t="str">
        <f t="shared" si="414"/>
        <v>atk_2146854</v>
      </c>
      <c r="AP1245" s="7" t="s">
        <v>3973</v>
      </c>
      <c r="AQ1245" s="7" t="s">
        <v>3993</v>
      </c>
      <c r="AR1245" s="7" t="s">
        <v>3975</v>
      </c>
      <c r="AS1245" s="7" t="s">
        <v>3976</v>
      </c>
      <c r="AU1245" s="7" t="str">
        <f t="shared" si="415"/>
        <v>hp_17607634;atk_2146854;hit_500000;miss_80;cirt_0;cirtSub_-3500</v>
      </c>
    </row>
    <row r="1246" spans="1:47" x14ac:dyDescent="0.2">
      <c r="A1246" s="5"/>
      <c r="B1246" s="11"/>
      <c r="D1246" s="5"/>
      <c r="E1246" s="12"/>
      <c r="F1246" s="5"/>
      <c r="H1246" s="12"/>
      <c r="I1246" s="12"/>
      <c r="J1246" s="13"/>
      <c r="K1246" s="11"/>
      <c r="L1246" s="12"/>
      <c r="M1246" s="12"/>
      <c r="V1246" s="7" t="str">
        <f t="shared" si="411"/>
        <v>水舰队基地12-6</v>
      </c>
      <c r="W1246" s="7">
        <f t="shared" si="420"/>
        <v>2311</v>
      </c>
      <c r="X1246" s="9" t="s">
        <v>1517</v>
      </c>
      <c r="Y1246" s="9">
        <v>6</v>
      </c>
      <c r="Z1246" s="8">
        <f t="shared" si="416"/>
        <v>6676</v>
      </c>
      <c r="AA1246" s="6" t="s">
        <v>3967</v>
      </c>
      <c r="AB1246" s="6">
        <v>7128073</v>
      </c>
      <c r="AC1246" s="6">
        <f t="shared" si="403"/>
        <v>1.8149999999999999</v>
      </c>
      <c r="AD1246" s="6">
        <f t="shared" si="404"/>
        <v>12937452</v>
      </c>
      <c r="AE1246" s="6">
        <f t="shared" si="408"/>
        <v>3834891</v>
      </c>
      <c r="AF1246" s="6">
        <v>870000</v>
      </c>
      <c r="AG1246" s="11">
        <f t="shared" si="406"/>
        <v>17642343</v>
      </c>
      <c r="AH1246">
        <f t="shared" si="405"/>
        <v>2.4750508307083834</v>
      </c>
      <c r="AI1246" s="53">
        <v>0.7</v>
      </c>
      <c r="AJ1246" s="7" t="str">
        <f t="shared" si="412"/>
        <v>hp_17642343</v>
      </c>
      <c r="AK1246" s="7" t="s">
        <v>3968</v>
      </c>
      <c r="AL1246" s="7">
        <v>1241500</v>
      </c>
      <c r="AM1246" s="7">
        <f>INT(IF(MOD(Y1246,3)=0,INT(AL1246*0.55),INT(AL1246*0.35)))</f>
        <v>682825</v>
      </c>
      <c r="AN1246" s="54">
        <f t="shared" si="413"/>
        <v>2150942</v>
      </c>
      <c r="AO1246" s="7" t="str">
        <f t="shared" si="414"/>
        <v>atk_2150942</v>
      </c>
      <c r="AP1246" s="7" t="s">
        <v>3973</v>
      </c>
      <c r="AQ1246" s="7" t="s">
        <v>3993</v>
      </c>
      <c r="AR1246" s="7" t="s">
        <v>3975</v>
      </c>
      <c r="AS1246" s="7" t="s">
        <v>3976</v>
      </c>
      <c r="AU1246" s="7" t="str">
        <f t="shared" si="415"/>
        <v>hp_17642343;atk_2150942;hit_500000;miss_80;cirt_0;cirtSub_-3500</v>
      </c>
    </row>
    <row r="1247" spans="1:47" x14ac:dyDescent="0.2">
      <c r="A1247" s="5"/>
      <c r="B1247" s="11"/>
      <c r="D1247" s="5"/>
      <c r="E1247" s="12"/>
      <c r="F1247" s="5"/>
      <c r="H1247" s="12"/>
      <c r="I1247" s="12"/>
      <c r="J1247" s="13"/>
      <c r="K1247" s="11"/>
      <c r="L1247" s="12"/>
      <c r="M1247" s="12"/>
      <c r="V1247" s="7" t="str">
        <f t="shared" si="411"/>
        <v>水舰队基地12-7</v>
      </c>
      <c r="W1247" s="7">
        <f t="shared" si="420"/>
        <v>2313</v>
      </c>
      <c r="X1247" s="9" t="s">
        <v>1517</v>
      </c>
      <c r="Y1247" s="9">
        <v>7</v>
      </c>
      <c r="Z1247" s="8">
        <f t="shared" si="416"/>
        <v>6683</v>
      </c>
      <c r="AA1247" s="6" t="s">
        <v>3967</v>
      </c>
      <c r="AB1247" s="6">
        <v>7137392</v>
      </c>
      <c r="AC1247" s="6">
        <f t="shared" ref="AC1247:AC1310" si="421">0.6+INT((Z1247-1)/55)*0.01+INT(Y1247/3)*0.0025</f>
        <v>1.8149999999999999</v>
      </c>
      <c r="AD1247" s="6">
        <f t="shared" ref="AD1247:AD1310" si="422">INT(AB1247*AC1247)</f>
        <v>12954366</v>
      </c>
      <c r="AE1247" s="6">
        <f t="shared" si="408"/>
        <v>3834891</v>
      </c>
      <c r="AF1247" s="6">
        <v>870000</v>
      </c>
      <c r="AG1247" s="11">
        <f t="shared" si="406"/>
        <v>17659257</v>
      </c>
      <c r="AH1247">
        <f t="shared" si="405"/>
        <v>2.4741890315117905</v>
      </c>
      <c r="AI1247" s="53">
        <v>0.7</v>
      </c>
      <c r="AJ1247" s="7" t="str">
        <f t="shared" si="412"/>
        <v>hp_17659257</v>
      </c>
      <c r="AK1247" s="7" t="s">
        <v>3968</v>
      </c>
      <c r="AL1247" s="7">
        <v>1243040</v>
      </c>
      <c r="AM1247" s="7">
        <f>INT(IF(MOD(Y1247,3)=0,INT(AL1247*0.55),INT(AL1247*0.35)))</f>
        <v>435064</v>
      </c>
      <c r="AN1247" s="54">
        <f t="shared" si="413"/>
        <v>2152861</v>
      </c>
      <c r="AO1247" s="7" t="str">
        <f t="shared" si="414"/>
        <v>atk_2152861</v>
      </c>
      <c r="AP1247" s="7" t="s">
        <v>3973</v>
      </c>
      <c r="AQ1247" s="7" t="s">
        <v>3993</v>
      </c>
      <c r="AR1247" s="7" t="s">
        <v>3975</v>
      </c>
      <c r="AS1247" s="7" t="s">
        <v>3976</v>
      </c>
      <c r="AU1247" s="7" t="str">
        <f t="shared" si="415"/>
        <v>hp_17659257;atk_2152861;hit_500000;miss_80;cirt_0;cirtSub_-3500</v>
      </c>
    </row>
    <row r="1248" spans="1:47" x14ac:dyDescent="0.2">
      <c r="A1248" s="5"/>
      <c r="B1248" s="11"/>
      <c r="D1248" s="5"/>
      <c r="E1248" s="12"/>
      <c r="F1248" s="5"/>
      <c r="H1248" s="12"/>
      <c r="I1248" s="12"/>
      <c r="J1248" s="13"/>
      <c r="K1248" s="11"/>
      <c r="L1248" s="12"/>
      <c r="M1248" s="12"/>
      <c r="V1248" s="7" t="str">
        <f t="shared" si="411"/>
        <v>水舰队基地12-8</v>
      </c>
      <c r="W1248" s="7">
        <f t="shared" si="420"/>
        <v>2315</v>
      </c>
      <c r="X1248" s="9" t="s">
        <v>1517</v>
      </c>
      <c r="Y1248" s="9">
        <v>8</v>
      </c>
      <c r="Z1248" s="8">
        <f t="shared" si="416"/>
        <v>6691</v>
      </c>
      <c r="AA1248" s="6" t="s">
        <v>3967</v>
      </c>
      <c r="AB1248" s="6">
        <v>7146713</v>
      </c>
      <c r="AC1248" s="6">
        <f t="shared" si="421"/>
        <v>1.8149999999999999</v>
      </c>
      <c r="AD1248" s="6">
        <f t="shared" si="422"/>
        <v>12971284</v>
      </c>
      <c r="AE1248" s="6">
        <f t="shared" si="408"/>
        <v>3834891</v>
      </c>
      <c r="AF1248" s="6">
        <v>870000</v>
      </c>
      <c r="AG1248" s="11">
        <f t="shared" si="406"/>
        <v>17676175</v>
      </c>
      <c r="AH1248">
        <f t="shared" ref="AH1248:AH1311" si="423">AG1248/AB1248</f>
        <v>2.4733293473517124</v>
      </c>
      <c r="AI1248" s="53">
        <v>0.7</v>
      </c>
      <c r="AJ1248" s="7" t="str">
        <f t="shared" si="412"/>
        <v>hp_17676175</v>
      </c>
      <c r="AK1248" s="7" t="s">
        <v>3968</v>
      </c>
      <c r="AL1248" s="7">
        <v>1244580</v>
      </c>
      <c r="AM1248" s="7">
        <f>INT(IF(MOD(Y1248,3)=0,INT(AL1248*0.55),INT(AL1248*0.35)))</f>
        <v>435603</v>
      </c>
      <c r="AN1248" s="54">
        <f t="shared" si="413"/>
        <v>2154779</v>
      </c>
      <c r="AO1248" s="7" t="str">
        <f t="shared" si="414"/>
        <v>atk_2154779</v>
      </c>
      <c r="AP1248" s="7" t="s">
        <v>3973</v>
      </c>
      <c r="AQ1248" s="7" t="s">
        <v>3993</v>
      </c>
      <c r="AR1248" s="7" t="s">
        <v>3975</v>
      </c>
      <c r="AS1248" s="7" t="s">
        <v>3976</v>
      </c>
      <c r="AU1248" s="7" t="str">
        <f t="shared" si="415"/>
        <v>hp_17676175;atk_2154779;hit_500000;miss_80;cirt_0;cirtSub_-3500</v>
      </c>
    </row>
    <row r="1249" spans="1:47" x14ac:dyDescent="0.2">
      <c r="A1249" s="5"/>
      <c r="B1249" s="11"/>
      <c r="D1249" s="5"/>
      <c r="E1249" s="12"/>
      <c r="F1249" s="5"/>
      <c r="H1249" s="12"/>
      <c r="I1249" s="12"/>
      <c r="J1249" s="13"/>
      <c r="K1249" s="11"/>
      <c r="L1249" s="12"/>
      <c r="M1249" s="12"/>
      <c r="V1249" s="7" t="str">
        <f t="shared" si="411"/>
        <v>水舰队基地12-9</v>
      </c>
      <c r="W1249" s="7">
        <f t="shared" si="420"/>
        <v>2317</v>
      </c>
      <c r="X1249" s="9" t="s">
        <v>1517</v>
      </c>
      <c r="Y1249" s="9">
        <v>9</v>
      </c>
      <c r="Z1249" s="8">
        <f t="shared" si="416"/>
        <v>6700</v>
      </c>
      <c r="AA1249" s="6" t="s">
        <v>3967</v>
      </c>
      <c r="AB1249" s="6">
        <v>7156034</v>
      </c>
      <c r="AC1249" s="6">
        <f t="shared" si="421"/>
        <v>1.8175000000000001</v>
      </c>
      <c r="AD1249" s="6">
        <f t="shared" si="422"/>
        <v>13006091</v>
      </c>
      <c r="AE1249" s="6">
        <f t="shared" si="408"/>
        <v>3834891</v>
      </c>
      <c r="AF1249" s="6">
        <v>870000</v>
      </c>
      <c r="AG1249" s="11">
        <f t="shared" ref="AG1249:AG1312" si="424">INT(AD1249*1)+AF1249+AE1249</f>
        <v>17710982</v>
      </c>
      <c r="AH1249">
        <f t="shared" si="423"/>
        <v>2.4749717511124181</v>
      </c>
      <c r="AI1249" s="53">
        <v>0.7</v>
      </c>
      <c r="AJ1249" s="7" t="str">
        <f t="shared" si="412"/>
        <v>hp_17710982</v>
      </c>
      <c r="AK1249" s="7" t="s">
        <v>3968</v>
      </c>
      <c r="AL1249" s="7">
        <v>1246120</v>
      </c>
      <c r="AM1249" s="7">
        <f>INT(IF(MOD(Y1249,3)=0,INT(AL1249*0.55),INT(AL1249*0.35)))</f>
        <v>685366</v>
      </c>
      <c r="AN1249" s="54">
        <f t="shared" si="413"/>
        <v>2158878</v>
      </c>
      <c r="AO1249" s="7" t="str">
        <f t="shared" si="414"/>
        <v>atk_2158878</v>
      </c>
      <c r="AP1249" s="7" t="s">
        <v>3973</v>
      </c>
      <c r="AQ1249" s="7" t="s">
        <v>3993</v>
      </c>
      <c r="AR1249" s="7" t="s">
        <v>3975</v>
      </c>
      <c r="AS1249" s="7" t="s">
        <v>3976</v>
      </c>
      <c r="AU1249" s="7" t="str">
        <f t="shared" si="415"/>
        <v>hp_17710982;atk_2158878;hit_500000;miss_80;cirt_0;cirtSub_-3500</v>
      </c>
    </row>
    <row r="1250" spans="1:47" s="12" customFormat="1" x14ac:dyDescent="0.2">
      <c r="A1250" s="5"/>
      <c r="B1250" s="11"/>
      <c r="C1250" s="7"/>
      <c r="D1250" s="5"/>
      <c r="F1250" s="5"/>
      <c r="G1250" s="7"/>
      <c r="J1250" s="13"/>
      <c r="K1250" s="11"/>
      <c r="N1250" s="7"/>
      <c r="O1250" s="7"/>
      <c r="P1250" s="7"/>
      <c r="Q1250" s="7"/>
      <c r="R1250" s="7"/>
      <c r="S1250" s="7"/>
      <c r="T1250" s="7"/>
      <c r="V1250" s="12" t="str">
        <f t="shared" si="411"/>
        <v>水舰队基地12-10</v>
      </c>
      <c r="W1250" s="12">
        <f t="shared" si="420"/>
        <v>2319</v>
      </c>
      <c r="X1250" s="5" t="s">
        <v>1517</v>
      </c>
      <c r="Y1250" s="5">
        <v>10</v>
      </c>
      <c r="Z1250" s="5">
        <f t="shared" si="416"/>
        <v>6710</v>
      </c>
      <c r="AA1250" s="11" t="s">
        <v>3967</v>
      </c>
      <c r="AB1250" s="11">
        <v>7165357</v>
      </c>
      <c r="AC1250" s="11">
        <f t="shared" si="421"/>
        <v>1.8175000000000001</v>
      </c>
      <c r="AD1250" s="11">
        <f t="shared" si="422"/>
        <v>13023036</v>
      </c>
      <c r="AE1250" s="6">
        <f t="shared" si="408"/>
        <v>3834891</v>
      </c>
      <c r="AF1250" s="11">
        <v>870000</v>
      </c>
      <c r="AG1250" s="11">
        <f t="shared" si="424"/>
        <v>17727927</v>
      </c>
      <c r="AH1250">
        <f t="shared" si="423"/>
        <v>2.474116362939069</v>
      </c>
      <c r="AI1250" s="53">
        <v>0.7</v>
      </c>
      <c r="AJ1250" s="7" t="str">
        <f t="shared" si="412"/>
        <v>hp_17727927</v>
      </c>
      <c r="AK1250" s="12" t="s">
        <v>3968</v>
      </c>
      <c r="AL1250" s="12">
        <v>1247660</v>
      </c>
      <c r="AM1250" s="7">
        <f>INT(IF(MOD(Y1250,3)=0,INT(AL1250*0.55),INT(AL1250*0.35)))</f>
        <v>436681</v>
      </c>
      <c r="AN1250" s="54">
        <f t="shared" si="413"/>
        <v>2160799</v>
      </c>
      <c r="AO1250" s="7" t="str">
        <f t="shared" si="414"/>
        <v>atk_2160799</v>
      </c>
      <c r="AP1250" s="12" t="s">
        <v>3973</v>
      </c>
      <c r="AQ1250" s="12" t="s">
        <v>3993</v>
      </c>
      <c r="AR1250" s="12" t="s">
        <v>3975</v>
      </c>
      <c r="AS1250" s="12" t="s">
        <v>3976</v>
      </c>
      <c r="AU1250" s="12" t="str">
        <f t="shared" si="415"/>
        <v>hp_17727927;atk_2160799;hit_500000;miss_80;cirt_0;cirtSub_-3500</v>
      </c>
    </row>
    <row r="1251" spans="1:47" x14ac:dyDescent="0.2">
      <c r="A1251" s="5"/>
      <c r="B1251" s="11"/>
      <c r="D1251" s="5"/>
      <c r="E1251" s="12"/>
      <c r="F1251" s="5"/>
      <c r="H1251" s="12"/>
      <c r="I1251" s="12"/>
      <c r="J1251" s="13"/>
      <c r="K1251" s="11"/>
      <c r="L1251" s="12"/>
      <c r="M1251" s="12"/>
      <c r="V1251" s="7" t="str">
        <f t="shared" si="411"/>
        <v>水舰队基地13-1</v>
      </c>
      <c r="W1251" s="7">
        <f t="shared" si="420"/>
        <v>2321</v>
      </c>
      <c r="X1251" s="9" t="s">
        <v>1518</v>
      </c>
      <c r="Y1251" s="9">
        <v>1</v>
      </c>
      <c r="Z1251" s="8">
        <f t="shared" si="416"/>
        <v>6711</v>
      </c>
      <c r="AA1251" s="6" t="s">
        <v>3967</v>
      </c>
      <c r="AB1251" s="6">
        <v>7174681</v>
      </c>
      <c r="AC1251" s="6">
        <f t="shared" si="421"/>
        <v>1.8199999999999998</v>
      </c>
      <c r="AD1251" s="6">
        <f t="shared" si="422"/>
        <v>13057919</v>
      </c>
      <c r="AE1251" s="6">
        <f t="shared" ref="AE1251" si="425">IF(MOD(Y1251,1)=0,INT(AD1250*0.3),0)</f>
        <v>3906910</v>
      </c>
      <c r="AF1251" s="6">
        <v>870000</v>
      </c>
      <c r="AG1251" s="11">
        <f t="shared" si="424"/>
        <v>17834829</v>
      </c>
      <c r="AH1251">
        <f t="shared" si="423"/>
        <v>2.4858009714996387</v>
      </c>
      <c r="AI1251" s="53">
        <v>0.7</v>
      </c>
      <c r="AJ1251" s="7" t="str">
        <f t="shared" si="412"/>
        <v>hp_17834829</v>
      </c>
      <c r="AK1251" s="7" t="s">
        <v>3968</v>
      </c>
      <c r="AL1251" s="7">
        <v>1249200</v>
      </c>
      <c r="AM1251" s="7">
        <f>INT(IF(MOD(Y1251,3)=0,INT(AL1251*0.55),INT(AL1251*0.35)))</f>
        <v>437220</v>
      </c>
      <c r="AN1251" s="54">
        <f t="shared" si="413"/>
        <v>2173683</v>
      </c>
      <c r="AO1251" s="7" t="str">
        <f t="shared" si="414"/>
        <v>atk_2173683</v>
      </c>
      <c r="AP1251" s="7" t="s">
        <v>3973</v>
      </c>
      <c r="AQ1251" s="7" t="s">
        <v>3993</v>
      </c>
      <c r="AR1251" s="7" t="s">
        <v>3975</v>
      </c>
      <c r="AS1251" s="7" t="s">
        <v>3976</v>
      </c>
      <c r="AU1251" s="7" t="str">
        <f t="shared" si="415"/>
        <v>hp_17834829;atk_2173683;hit_500000;miss_80;cirt_0;cirtSub_-3500</v>
      </c>
    </row>
    <row r="1252" spans="1:47" x14ac:dyDescent="0.2">
      <c r="A1252" s="5"/>
      <c r="B1252" s="11"/>
      <c r="D1252" s="5"/>
      <c r="E1252" s="12"/>
      <c r="F1252" s="5"/>
      <c r="H1252" s="12"/>
      <c r="I1252" s="12"/>
      <c r="J1252" s="13"/>
      <c r="K1252" s="11"/>
      <c r="L1252" s="12"/>
      <c r="M1252" s="12"/>
      <c r="V1252" s="7" t="str">
        <f t="shared" si="411"/>
        <v>水舰队基地13-2</v>
      </c>
      <c r="W1252" s="7">
        <f t="shared" si="420"/>
        <v>2323</v>
      </c>
      <c r="X1252" s="9" t="s">
        <v>1518</v>
      </c>
      <c r="Y1252" s="9">
        <v>2</v>
      </c>
      <c r="Z1252" s="8">
        <f t="shared" si="416"/>
        <v>6713</v>
      </c>
      <c r="AA1252" s="6" t="s">
        <v>3967</v>
      </c>
      <c r="AB1252" s="6">
        <v>7184006</v>
      </c>
      <c r="AC1252" s="6">
        <f t="shared" si="421"/>
        <v>1.8199999999999998</v>
      </c>
      <c r="AD1252" s="6">
        <f t="shared" si="422"/>
        <v>13074890</v>
      </c>
      <c r="AE1252" s="6">
        <f t="shared" si="408"/>
        <v>3906910</v>
      </c>
      <c r="AF1252" s="6">
        <v>870000</v>
      </c>
      <c r="AG1252" s="11">
        <f t="shared" si="424"/>
        <v>17851800</v>
      </c>
      <c r="AH1252">
        <f t="shared" si="423"/>
        <v>2.4849366773914165</v>
      </c>
      <c r="AI1252" s="53">
        <v>0.7</v>
      </c>
      <c r="AJ1252" s="7" t="str">
        <f t="shared" si="412"/>
        <v>hp_17851800</v>
      </c>
      <c r="AK1252" s="7" t="s">
        <v>3968</v>
      </c>
      <c r="AL1252" s="7">
        <v>1250740</v>
      </c>
      <c r="AM1252" s="7">
        <f>INT(IF(MOD(Y1252,3)=0,INT(AL1252*0.55),INT(AL1252*0.35)))</f>
        <v>437759</v>
      </c>
      <c r="AN1252" s="54">
        <f t="shared" si="413"/>
        <v>2175606</v>
      </c>
      <c r="AO1252" s="7" t="str">
        <f t="shared" si="414"/>
        <v>atk_2175606</v>
      </c>
      <c r="AP1252" s="7" t="s">
        <v>3973</v>
      </c>
      <c r="AQ1252" s="7" t="s">
        <v>3993</v>
      </c>
      <c r="AR1252" s="7" t="s">
        <v>3975</v>
      </c>
      <c r="AS1252" s="7" t="s">
        <v>3976</v>
      </c>
      <c r="AU1252" s="7" t="str">
        <f t="shared" si="415"/>
        <v>hp_17851800;atk_2175606;hit_500000;miss_80;cirt_0;cirtSub_-3500</v>
      </c>
    </row>
    <row r="1253" spans="1:47" x14ac:dyDescent="0.2">
      <c r="A1253" s="5"/>
      <c r="B1253" s="11"/>
      <c r="D1253" s="5"/>
      <c r="E1253" s="12"/>
      <c r="F1253" s="5"/>
      <c r="H1253" s="12"/>
      <c r="I1253" s="12"/>
      <c r="J1253" s="13"/>
      <c r="K1253" s="11"/>
      <c r="L1253" s="12"/>
      <c r="M1253" s="12"/>
      <c r="V1253" s="7" t="str">
        <f t="shared" si="411"/>
        <v>水舰队基地13-3</v>
      </c>
      <c r="W1253" s="7">
        <f t="shared" si="420"/>
        <v>2325</v>
      </c>
      <c r="X1253" s="9" t="s">
        <v>1518</v>
      </c>
      <c r="Y1253" s="9">
        <v>3</v>
      </c>
      <c r="Z1253" s="8">
        <f t="shared" si="416"/>
        <v>6716</v>
      </c>
      <c r="AA1253" s="6" t="s">
        <v>3967</v>
      </c>
      <c r="AB1253" s="6">
        <v>7193333</v>
      </c>
      <c r="AC1253" s="6">
        <f t="shared" si="421"/>
        <v>1.8224999999999998</v>
      </c>
      <c r="AD1253" s="6">
        <f t="shared" si="422"/>
        <v>13109849</v>
      </c>
      <c r="AE1253" s="6">
        <f t="shared" si="408"/>
        <v>3906910</v>
      </c>
      <c r="AF1253" s="6">
        <v>870000</v>
      </c>
      <c r="AG1253" s="11">
        <f t="shared" si="424"/>
        <v>17886759</v>
      </c>
      <c r="AH1253">
        <f t="shared" si="423"/>
        <v>2.48657458232505</v>
      </c>
      <c r="AI1253" s="53">
        <v>0.7</v>
      </c>
      <c r="AJ1253" s="7" t="str">
        <f t="shared" si="412"/>
        <v>hp_17886759</v>
      </c>
      <c r="AK1253" s="7" t="s">
        <v>3968</v>
      </c>
      <c r="AL1253" s="7">
        <v>1252280</v>
      </c>
      <c r="AM1253" s="7">
        <f>INT(IF(MOD(Y1253,3)=0,INT(AL1253*0.55),INT(AL1253*0.35)))</f>
        <v>688754</v>
      </c>
      <c r="AN1253" s="54">
        <f t="shared" si="413"/>
        <v>2179721</v>
      </c>
      <c r="AO1253" s="7" t="str">
        <f t="shared" si="414"/>
        <v>atk_2179721</v>
      </c>
      <c r="AP1253" s="7" t="s">
        <v>3973</v>
      </c>
      <c r="AQ1253" s="7" t="s">
        <v>3993</v>
      </c>
      <c r="AR1253" s="7" t="s">
        <v>3975</v>
      </c>
      <c r="AS1253" s="7" t="s">
        <v>3976</v>
      </c>
      <c r="AU1253" s="7" t="str">
        <f t="shared" si="415"/>
        <v>hp_17886759;atk_2179721;hit_500000;miss_80;cirt_0;cirtSub_-3500</v>
      </c>
    </row>
    <row r="1254" spans="1:47" x14ac:dyDescent="0.2">
      <c r="A1254" s="5"/>
      <c r="B1254" s="11"/>
      <c r="D1254" s="5"/>
      <c r="E1254" s="12"/>
      <c r="F1254" s="5"/>
      <c r="H1254" s="12"/>
      <c r="I1254" s="12"/>
      <c r="J1254" s="13"/>
      <c r="K1254" s="11"/>
      <c r="L1254" s="12"/>
      <c r="M1254" s="12"/>
      <c r="V1254" s="7" t="str">
        <f t="shared" si="411"/>
        <v>水舰队基地13-4</v>
      </c>
      <c r="W1254" s="7">
        <f t="shared" si="420"/>
        <v>2327</v>
      </c>
      <c r="X1254" s="9" t="s">
        <v>1518</v>
      </c>
      <c r="Y1254" s="9">
        <v>4</v>
      </c>
      <c r="Z1254" s="8">
        <f t="shared" si="416"/>
        <v>6720</v>
      </c>
      <c r="AA1254" s="6" t="s">
        <v>3967</v>
      </c>
      <c r="AB1254" s="6">
        <v>7202660</v>
      </c>
      <c r="AC1254" s="6">
        <f t="shared" si="421"/>
        <v>1.8224999999999998</v>
      </c>
      <c r="AD1254" s="6">
        <f t="shared" si="422"/>
        <v>13126847</v>
      </c>
      <c r="AE1254" s="6">
        <f t="shared" si="408"/>
        <v>3906910</v>
      </c>
      <c r="AF1254" s="6">
        <v>870000</v>
      </c>
      <c r="AG1254" s="11">
        <f t="shared" si="424"/>
        <v>17903757</v>
      </c>
      <c r="AH1254">
        <f t="shared" si="423"/>
        <v>2.4857145832234204</v>
      </c>
      <c r="AI1254" s="53">
        <v>0.7</v>
      </c>
      <c r="AJ1254" s="7" t="str">
        <f t="shared" si="412"/>
        <v>hp_17903757</v>
      </c>
      <c r="AK1254" s="7" t="s">
        <v>3968</v>
      </c>
      <c r="AL1254" s="7">
        <v>1253820</v>
      </c>
      <c r="AM1254" s="7">
        <f>INT(IF(MOD(Y1254,3)=0,INT(AL1254*0.55),INT(AL1254*0.35)))</f>
        <v>438837</v>
      </c>
      <c r="AN1254" s="54">
        <f t="shared" si="413"/>
        <v>2181647</v>
      </c>
      <c r="AO1254" s="7" t="str">
        <f t="shared" si="414"/>
        <v>atk_2181647</v>
      </c>
      <c r="AP1254" s="7" t="s">
        <v>3973</v>
      </c>
      <c r="AQ1254" s="7" t="s">
        <v>3993</v>
      </c>
      <c r="AR1254" s="7" t="s">
        <v>3975</v>
      </c>
      <c r="AS1254" s="7" t="s">
        <v>3976</v>
      </c>
      <c r="AU1254" s="7" t="str">
        <f t="shared" si="415"/>
        <v>hp_17903757;atk_2181647;hit_500000;miss_80;cirt_0;cirtSub_-3500</v>
      </c>
    </row>
    <row r="1255" spans="1:47" x14ac:dyDescent="0.2">
      <c r="V1255" s="7" t="str">
        <f t="shared" si="411"/>
        <v>水舰队基地13-5</v>
      </c>
      <c r="W1255" s="7">
        <f t="shared" si="420"/>
        <v>2329</v>
      </c>
      <c r="X1255" s="9" t="s">
        <v>1518</v>
      </c>
      <c r="Y1255" s="9">
        <v>5</v>
      </c>
      <c r="Z1255" s="8">
        <f t="shared" si="416"/>
        <v>6725</v>
      </c>
      <c r="AA1255" s="6" t="s">
        <v>3967</v>
      </c>
      <c r="AB1255" s="6">
        <v>7211989</v>
      </c>
      <c r="AC1255" s="6">
        <f t="shared" si="421"/>
        <v>1.8224999999999998</v>
      </c>
      <c r="AD1255" s="6">
        <f t="shared" si="422"/>
        <v>13143849</v>
      </c>
      <c r="AE1255" s="6">
        <f t="shared" si="408"/>
        <v>3906910</v>
      </c>
      <c r="AF1255" s="6">
        <v>870000</v>
      </c>
      <c r="AG1255" s="11">
        <f t="shared" si="424"/>
        <v>17920759</v>
      </c>
      <c r="AH1255">
        <f t="shared" si="423"/>
        <v>2.4848566740742393</v>
      </c>
      <c r="AI1255" s="53">
        <v>0.7</v>
      </c>
      <c r="AJ1255" s="7" t="str">
        <f t="shared" si="412"/>
        <v>hp_17920759</v>
      </c>
      <c r="AK1255" s="7" t="s">
        <v>3968</v>
      </c>
      <c r="AL1255" s="7">
        <v>1255360</v>
      </c>
      <c r="AM1255" s="7">
        <f>INT(IF(MOD(Y1255,3)=0,INT(AL1255*0.55),INT(AL1255*0.35)))</f>
        <v>439376</v>
      </c>
      <c r="AN1255" s="54">
        <f t="shared" si="413"/>
        <v>2183572</v>
      </c>
      <c r="AO1255" s="7" t="str">
        <f t="shared" si="414"/>
        <v>atk_2183572</v>
      </c>
      <c r="AP1255" s="7" t="s">
        <v>3973</v>
      </c>
      <c r="AQ1255" s="7" t="s">
        <v>3993</v>
      </c>
      <c r="AR1255" s="7" t="s">
        <v>3975</v>
      </c>
      <c r="AS1255" s="7" t="s">
        <v>3976</v>
      </c>
      <c r="AU1255" s="7" t="str">
        <f t="shared" si="415"/>
        <v>hp_17920759;atk_2183572;hit_500000;miss_80;cirt_0;cirtSub_-3500</v>
      </c>
    </row>
    <row r="1256" spans="1:47" x14ac:dyDescent="0.2">
      <c r="V1256" s="7" t="str">
        <f t="shared" si="411"/>
        <v>水舰队基地13-6</v>
      </c>
      <c r="W1256" s="7">
        <f t="shared" si="420"/>
        <v>2331</v>
      </c>
      <c r="X1256" s="9" t="s">
        <v>1518</v>
      </c>
      <c r="Y1256" s="9">
        <v>6</v>
      </c>
      <c r="Z1256" s="8">
        <f t="shared" si="416"/>
        <v>6731</v>
      </c>
      <c r="AA1256" s="6" t="s">
        <v>3967</v>
      </c>
      <c r="AB1256" s="6">
        <v>7221319</v>
      </c>
      <c r="AC1256" s="6">
        <f t="shared" si="421"/>
        <v>1.8249999999999997</v>
      </c>
      <c r="AD1256" s="6">
        <f t="shared" si="422"/>
        <v>13178907</v>
      </c>
      <c r="AE1256" s="6">
        <f t="shared" si="408"/>
        <v>3906910</v>
      </c>
      <c r="AF1256" s="6">
        <v>870000</v>
      </c>
      <c r="AG1256" s="11">
        <f t="shared" si="424"/>
        <v>17955817</v>
      </c>
      <c r="AH1256">
        <f t="shared" si="423"/>
        <v>2.4865010117957675</v>
      </c>
      <c r="AI1256" s="53">
        <v>0.7</v>
      </c>
      <c r="AJ1256" s="7" t="str">
        <f t="shared" si="412"/>
        <v>hp_17955817</v>
      </c>
      <c r="AK1256" s="7" t="s">
        <v>3968</v>
      </c>
      <c r="AL1256" s="7">
        <v>1256900</v>
      </c>
      <c r="AM1256" s="7">
        <f>INT(IF(MOD(Y1256,3)=0,INT(AL1256*0.55),INT(AL1256*0.35)))</f>
        <v>691295</v>
      </c>
      <c r="AN1256" s="54">
        <f t="shared" si="413"/>
        <v>2187698</v>
      </c>
      <c r="AO1256" s="7" t="str">
        <f t="shared" si="414"/>
        <v>atk_2187698</v>
      </c>
      <c r="AP1256" s="7" t="s">
        <v>3973</v>
      </c>
      <c r="AQ1256" s="7" t="s">
        <v>3993</v>
      </c>
      <c r="AR1256" s="7" t="s">
        <v>3975</v>
      </c>
      <c r="AS1256" s="7" t="s">
        <v>3976</v>
      </c>
      <c r="AU1256" s="7" t="str">
        <f t="shared" si="415"/>
        <v>hp_17955817;atk_2187698;hit_500000;miss_80;cirt_0;cirtSub_-3500</v>
      </c>
    </row>
    <row r="1257" spans="1:47" x14ac:dyDescent="0.2">
      <c r="V1257" s="7" t="str">
        <f t="shared" si="411"/>
        <v>水舰队基地13-7</v>
      </c>
      <c r="W1257" s="7">
        <f t="shared" si="420"/>
        <v>2333</v>
      </c>
      <c r="X1257" s="9" t="s">
        <v>1518</v>
      </c>
      <c r="Y1257" s="9">
        <v>7</v>
      </c>
      <c r="Z1257" s="8">
        <f t="shared" si="416"/>
        <v>6738</v>
      </c>
      <c r="AA1257" s="6" t="s">
        <v>3967</v>
      </c>
      <c r="AB1257" s="6">
        <v>7230650</v>
      </c>
      <c r="AC1257" s="6">
        <f t="shared" si="421"/>
        <v>1.8249999999999997</v>
      </c>
      <c r="AD1257" s="6">
        <f t="shared" si="422"/>
        <v>13195936</v>
      </c>
      <c r="AE1257" s="6">
        <f t="shared" si="408"/>
        <v>3906910</v>
      </c>
      <c r="AF1257" s="6">
        <v>870000</v>
      </c>
      <c r="AG1257" s="11">
        <f t="shared" si="424"/>
        <v>17972846</v>
      </c>
      <c r="AH1257">
        <f t="shared" si="423"/>
        <v>2.4856473484403199</v>
      </c>
      <c r="AI1257" s="53">
        <v>0.7</v>
      </c>
      <c r="AJ1257" s="7" t="str">
        <f t="shared" si="412"/>
        <v>hp_17972846</v>
      </c>
      <c r="AK1257" s="7" t="s">
        <v>3968</v>
      </c>
      <c r="AL1257" s="7">
        <v>1258440</v>
      </c>
      <c r="AM1257" s="7">
        <f>INT(IF(MOD(Y1257,3)=0,INT(AL1257*0.55),INT(AL1257*0.35)))</f>
        <v>440454</v>
      </c>
      <c r="AN1257" s="54">
        <f t="shared" si="413"/>
        <v>2189626</v>
      </c>
      <c r="AO1257" s="7" t="str">
        <f t="shared" si="414"/>
        <v>atk_2189626</v>
      </c>
      <c r="AP1257" s="7" t="s">
        <v>3973</v>
      </c>
      <c r="AQ1257" s="7" t="s">
        <v>3993</v>
      </c>
      <c r="AR1257" s="7" t="s">
        <v>3975</v>
      </c>
      <c r="AS1257" s="7" t="s">
        <v>3976</v>
      </c>
      <c r="AU1257" s="7" t="str">
        <f t="shared" si="415"/>
        <v>hp_17972846;atk_2189626;hit_500000;miss_80;cirt_0;cirtSub_-3500</v>
      </c>
    </row>
    <row r="1258" spans="1:47" x14ac:dyDescent="0.2">
      <c r="V1258" s="7" t="str">
        <f t="shared" si="411"/>
        <v>水舰队基地13-8</v>
      </c>
      <c r="W1258" s="7">
        <f t="shared" si="420"/>
        <v>2335</v>
      </c>
      <c r="X1258" s="9" t="s">
        <v>1518</v>
      </c>
      <c r="Y1258" s="9">
        <v>8</v>
      </c>
      <c r="Z1258" s="8">
        <f t="shared" si="416"/>
        <v>6746</v>
      </c>
      <c r="AA1258" s="6" t="s">
        <v>3967</v>
      </c>
      <c r="AB1258" s="6">
        <v>7239982</v>
      </c>
      <c r="AC1258" s="6">
        <f t="shared" si="421"/>
        <v>1.8249999999999997</v>
      </c>
      <c r="AD1258" s="6">
        <f t="shared" si="422"/>
        <v>13212967</v>
      </c>
      <c r="AE1258" s="6">
        <f t="shared" ref="AE1258:AE1320" si="426">AE1257</f>
        <v>3906910</v>
      </c>
      <c r="AF1258" s="6">
        <v>870000</v>
      </c>
      <c r="AG1258" s="11">
        <f t="shared" si="424"/>
        <v>17989877</v>
      </c>
      <c r="AH1258">
        <f t="shared" si="423"/>
        <v>2.48479581855314</v>
      </c>
      <c r="AI1258" s="53">
        <v>0.7</v>
      </c>
      <c r="AJ1258" s="7" t="str">
        <f t="shared" si="412"/>
        <v>hp_17989877</v>
      </c>
      <c r="AK1258" s="7" t="s">
        <v>3968</v>
      </c>
      <c r="AL1258" s="7">
        <v>1259980</v>
      </c>
      <c r="AM1258" s="7">
        <f>INT(IF(MOD(Y1258,3)=0,INT(AL1258*0.55),INT(AL1258*0.35)))</f>
        <v>440993</v>
      </c>
      <c r="AN1258" s="54">
        <f t="shared" si="413"/>
        <v>2191555</v>
      </c>
      <c r="AO1258" s="7" t="str">
        <f t="shared" si="414"/>
        <v>atk_2191555</v>
      </c>
      <c r="AP1258" s="7" t="s">
        <v>3973</v>
      </c>
      <c r="AQ1258" s="7" t="s">
        <v>3993</v>
      </c>
      <c r="AR1258" s="7" t="s">
        <v>3975</v>
      </c>
      <c r="AS1258" s="7" t="s">
        <v>3976</v>
      </c>
      <c r="AU1258" s="7" t="str">
        <f t="shared" si="415"/>
        <v>hp_17989877;atk_2191555;hit_500000;miss_80;cirt_0;cirtSub_-3500</v>
      </c>
    </row>
    <row r="1259" spans="1:47" x14ac:dyDescent="0.2">
      <c r="V1259" s="7" t="str">
        <f t="shared" si="411"/>
        <v>水舰队基地13-9</v>
      </c>
      <c r="W1259" s="7">
        <f t="shared" si="420"/>
        <v>2337</v>
      </c>
      <c r="X1259" s="9" t="s">
        <v>1518</v>
      </c>
      <c r="Y1259" s="9">
        <v>9</v>
      </c>
      <c r="Z1259" s="8">
        <f t="shared" si="416"/>
        <v>6755</v>
      </c>
      <c r="AA1259" s="6" t="s">
        <v>3967</v>
      </c>
      <c r="AB1259" s="6">
        <v>7249315</v>
      </c>
      <c r="AC1259" s="6">
        <f t="shared" si="421"/>
        <v>1.8274999999999999</v>
      </c>
      <c r="AD1259" s="6">
        <f t="shared" si="422"/>
        <v>13248123</v>
      </c>
      <c r="AE1259" s="6">
        <f t="shared" si="426"/>
        <v>3906910</v>
      </c>
      <c r="AF1259" s="6">
        <v>870000</v>
      </c>
      <c r="AG1259" s="11">
        <f t="shared" si="424"/>
        <v>18025033</v>
      </c>
      <c r="AH1259">
        <f t="shared" si="423"/>
        <v>2.4864463745884957</v>
      </c>
      <c r="AI1259" s="53">
        <v>0.7</v>
      </c>
      <c r="AJ1259" s="7" t="str">
        <f t="shared" si="412"/>
        <v>hp_18025033</v>
      </c>
      <c r="AK1259" s="7" t="s">
        <v>3968</v>
      </c>
      <c r="AL1259" s="7">
        <v>1261520</v>
      </c>
      <c r="AM1259" s="7">
        <f>INT(IF(MOD(Y1259,3)=0,INT(AL1259*0.55),INT(AL1259*0.35)))</f>
        <v>693836</v>
      </c>
      <c r="AN1259" s="54">
        <f t="shared" si="413"/>
        <v>2195691</v>
      </c>
      <c r="AO1259" s="7" t="str">
        <f t="shared" si="414"/>
        <v>atk_2195691</v>
      </c>
      <c r="AP1259" s="7" t="s">
        <v>3973</v>
      </c>
      <c r="AQ1259" s="7" t="s">
        <v>3993</v>
      </c>
      <c r="AR1259" s="7" t="s">
        <v>3975</v>
      </c>
      <c r="AS1259" s="7" t="s">
        <v>3976</v>
      </c>
      <c r="AU1259" s="7" t="str">
        <f t="shared" si="415"/>
        <v>hp_18025033;atk_2195691;hit_500000;miss_80;cirt_0;cirtSub_-3500</v>
      </c>
    </row>
    <row r="1260" spans="1:47" s="12" customFormat="1" x14ac:dyDescent="0.2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V1260" s="12" t="str">
        <f t="shared" si="411"/>
        <v>水舰队基地13-10</v>
      </c>
      <c r="W1260" s="12">
        <f t="shared" si="420"/>
        <v>2339</v>
      </c>
      <c r="X1260" s="5" t="s">
        <v>1518</v>
      </c>
      <c r="Y1260" s="5">
        <v>10</v>
      </c>
      <c r="Z1260" s="5">
        <f t="shared" si="416"/>
        <v>6765</v>
      </c>
      <c r="AA1260" s="11" t="s">
        <v>3967</v>
      </c>
      <c r="AB1260" s="11">
        <v>7258650</v>
      </c>
      <c r="AC1260" s="11">
        <f t="shared" si="421"/>
        <v>1.8274999999999999</v>
      </c>
      <c r="AD1260" s="11">
        <f t="shared" si="422"/>
        <v>13265182</v>
      </c>
      <c r="AE1260" s="6">
        <f t="shared" si="426"/>
        <v>3906910</v>
      </c>
      <c r="AF1260" s="11">
        <v>870000</v>
      </c>
      <c r="AG1260" s="11">
        <f t="shared" si="424"/>
        <v>18042092</v>
      </c>
      <c r="AH1260">
        <f t="shared" si="423"/>
        <v>2.4855988372493507</v>
      </c>
      <c r="AI1260" s="53">
        <v>0.7</v>
      </c>
      <c r="AJ1260" s="7" t="str">
        <f t="shared" si="412"/>
        <v>hp_18042092</v>
      </c>
      <c r="AK1260" s="12" t="s">
        <v>3968</v>
      </c>
      <c r="AL1260" s="12">
        <v>1263060</v>
      </c>
      <c r="AM1260" s="7">
        <f>INT(IF(MOD(Y1260,3)=0,INT(AL1260*0.55),INT(AL1260*0.35)))</f>
        <v>442071</v>
      </c>
      <c r="AN1260" s="54">
        <f t="shared" si="413"/>
        <v>2197622</v>
      </c>
      <c r="AO1260" s="7" t="str">
        <f t="shared" si="414"/>
        <v>atk_2197622</v>
      </c>
      <c r="AP1260" s="12" t="s">
        <v>3973</v>
      </c>
      <c r="AQ1260" s="12" t="s">
        <v>3993</v>
      </c>
      <c r="AR1260" s="12" t="s">
        <v>3975</v>
      </c>
      <c r="AS1260" s="12" t="s">
        <v>3976</v>
      </c>
      <c r="AU1260" s="12" t="str">
        <f t="shared" si="415"/>
        <v>hp_18042092;atk_2197622;hit_500000;miss_80;cirt_0;cirtSub_-3500</v>
      </c>
    </row>
    <row r="1261" spans="1:47" x14ac:dyDescent="0.2">
      <c r="V1261" s="7" t="str">
        <f t="shared" si="411"/>
        <v>水舰队基地14-1</v>
      </c>
      <c r="W1261" s="7">
        <f t="shared" si="420"/>
        <v>2341</v>
      </c>
      <c r="X1261" s="9" t="s">
        <v>1519</v>
      </c>
      <c r="Y1261" s="9">
        <v>1</v>
      </c>
      <c r="Z1261" s="8">
        <f t="shared" si="416"/>
        <v>6766</v>
      </c>
      <c r="AA1261" s="6" t="s">
        <v>3967</v>
      </c>
      <c r="AB1261" s="6">
        <v>7267986</v>
      </c>
      <c r="AC1261" s="6">
        <f t="shared" si="421"/>
        <v>1.83</v>
      </c>
      <c r="AD1261" s="6">
        <f t="shared" si="422"/>
        <v>13300414</v>
      </c>
      <c r="AE1261" s="6">
        <f t="shared" ref="AE1261" si="427">IF(MOD(Y1261,1)=0,INT(AD1260*0.3),0)</f>
        <v>3979554</v>
      </c>
      <c r="AF1261" s="6">
        <v>870000</v>
      </c>
      <c r="AG1261" s="11">
        <f t="shared" si="424"/>
        <v>18149968</v>
      </c>
      <c r="AH1261">
        <f t="shared" si="423"/>
        <v>2.4972486188058149</v>
      </c>
      <c r="AI1261" s="53">
        <v>0.7</v>
      </c>
      <c r="AJ1261" s="7" t="str">
        <f t="shared" si="412"/>
        <v>hp_18149968</v>
      </c>
      <c r="AK1261" s="7" t="s">
        <v>3968</v>
      </c>
      <c r="AL1261" s="7">
        <v>1264600</v>
      </c>
      <c r="AM1261" s="7">
        <f>INT(IF(MOD(Y1261,3)=0,INT(AL1261*0.55),INT(AL1261*0.35)))</f>
        <v>442610</v>
      </c>
      <c r="AN1261" s="54">
        <f t="shared" si="413"/>
        <v>2210614</v>
      </c>
      <c r="AO1261" s="7" t="str">
        <f t="shared" si="414"/>
        <v>atk_2210614</v>
      </c>
      <c r="AP1261" s="7" t="s">
        <v>3973</v>
      </c>
      <c r="AQ1261" s="7" t="s">
        <v>3993</v>
      </c>
      <c r="AR1261" s="7" t="s">
        <v>3975</v>
      </c>
      <c r="AS1261" s="7" t="s">
        <v>3976</v>
      </c>
      <c r="AU1261" s="7" t="str">
        <f t="shared" si="415"/>
        <v>hp_18149968;atk_2210614;hit_500000;miss_80;cirt_0;cirtSub_-3500</v>
      </c>
    </row>
    <row r="1262" spans="1:47" x14ac:dyDescent="0.2">
      <c r="V1262" s="7" t="str">
        <f t="shared" si="411"/>
        <v>水舰队基地14-2</v>
      </c>
      <c r="W1262" s="7">
        <f t="shared" si="420"/>
        <v>2343</v>
      </c>
      <c r="X1262" s="9" t="s">
        <v>1519</v>
      </c>
      <c r="Y1262" s="9">
        <v>2</v>
      </c>
      <c r="Z1262" s="8">
        <f t="shared" si="416"/>
        <v>6768</v>
      </c>
      <c r="AA1262" s="6" t="s">
        <v>3967</v>
      </c>
      <c r="AB1262" s="6">
        <v>7276748</v>
      </c>
      <c r="AC1262" s="6">
        <f t="shared" si="421"/>
        <v>1.83</v>
      </c>
      <c r="AD1262" s="6">
        <f t="shared" si="422"/>
        <v>13316448</v>
      </c>
      <c r="AE1262" s="6">
        <f t="shared" si="426"/>
        <v>3979554</v>
      </c>
      <c r="AF1262" s="6">
        <v>870000</v>
      </c>
      <c r="AG1262" s="11">
        <f t="shared" si="424"/>
        <v>18166002</v>
      </c>
      <c r="AH1262">
        <f t="shared" si="423"/>
        <v>2.4964451153179965</v>
      </c>
      <c r="AI1262" s="53">
        <v>0.7</v>
      </c>
      <c r="AJ1262" s="7" t="str">
        <f t="shared" si="412"/>
        <v>hp_18166002</v>
      </c>
      <c r="AK1262" s="7" t="s">
        <v>3968</v>
      </c>
      <c r="AL1262" s="7">
        <v>1266040</v>
      </c>
      <c r="AM1262" s="7">
        <f>INT(IF(MOD(Y1262,3)=0,INT(AL1262*0.55),INT(AL1262*0.35)))</f>
        <v>443114</v>
      </c>
      <c r="AN1262" s="54">
        <f t="shared" si="413"/>
        <v>2212419</v>
      </c>
      <c r="AO1262" s="7" t="str">
        <f t="shared" si="414"/>
        <v>atk_2212419</v>
      </c>
      <c r="AP1262" s="7" t="s">
        <v>3973</v>
      </c>
      <c r="AQ1262" s="7" t="s">
        <v>3993</v>
      </c>
      <c r="AR1262" s="7" t="s">
        <v>3975</v>
      </c>
      <c r="AS1262" s="7" t="s">
        <v>3976</v>
      </c>
      <c r="AU1262" s="7" t="str">
        <f t="shared" si="415"/>
        <v>hp_18166002;atk_2212419;hit_500000;miss_80;cirt_0;cirtSub_-3500</v>
      </c>
    </row>
    <row r="1263" spans="1:47" x14ac:dyDescent="0.2">
      <c r="V1263" s="7" t="str">
        <f t="shared" si="411"/>
        <v>水舰队基地14-3</v>
      </c>
      <c r="W1263" s="7">
        <f t="shared" si="420"/>
        <v>2345</v>
      </c>
      <c r="X1263" s="9" t="s">
        <v>1519</v>
      </c>
      <c r="Y1263" s="9">
        <v>3</v>
      </c>
      <c r="Z1263" s="8">
        <f t="shared" si="416"/>
        <v>6771</v>
      </c>
      <c r="AA1263" s="6" t="s">
        <v>3967</v>
      </c>
      <c r="AB1263" s="6">
        <v>7285511</v>
      </c>
      <c r="AC1263" s="6">
        <f t="shared" si="421"/>
        <v>1.8325</v>
      </c>
      <c r="AD1263" s="6">
        <f t="shared" si="422"/>
        <v>13350698</v>
      </c>
      <c r="AE1263" s="6">
        <f t="shared" si="426"/>
        <v>3979554</v>
      </c>
      <c r="AF1263" s="6">
        <v>870000</v>
      </c>
      <c r="AG1263" s="11">
        <f t="shared" si="424"/>
        <v>18200252</v>
      </c>
      <c r="AH1263">
        <f t="shared" si="423"/>
        <v>2.4981435070237352</v>
      </c>
      <c r="AI1263" s="53">
        <v>0.7</v>
      </c>
      <c r="AJ1263" s="7" t="str">
        <f t="shared" si="412"/>
        <v>hp_18200252</v>
      </c>
      <c r="AK1263" s="7" t="s">
        <v>3968</v>
      </c>
      <c r="AL1263" s="7">
        <v>1267480</v>
      </c>
      <c r="AM1263" s="7">
        <f>INT(IF(MOD(Y1263,3)=0,INT(AL1263*0.55),INT(AL1263*0.35)))</f>
        <v>697114</v>
      </c>
      <c r="AN1263" s="54">
        <f t="shared" si="413"/>
        <v>2216442</v>
      </c>
      <c r="AO1263" s="7" t="str">
        <f t="shared" si="414"/>
        <v>atk_2216442</v>
      </c>
      <c r="AP1263" s="7" t="s">
        <v>3973</v>
      </c>
      <c r="AQ1263" s="7" t="s">
        <v>3993</v>
      </c>
      <c r="AR1263" s="7" t="s">
        <v>3975</v>
      </c>
      <c r="AS1263" s="7" t="s">
        <v>3976</v>
      </c>
      <c r="AU1263" s="7" t="str">
        <f t="shared" si="415"/>
        <v>hp_18200252;atk_2216442;hit_500000;miss_80;cirt_0;cirtSub_-3500</v>
      </c>
    </row>
    <row r="1264" spans="1:47" x14ac:dyDescent="0.2">
      <c r="V1264" s="7" t="str">
        <f t="shared" si="411"/>
        <v>水舰队基地14-4</v>
      </c>
      <c r="W1264" s="7">
        <f t="shared" si="420"/>
        <v>2347</v>
      </c>
      <c r="X1264" s="9" t="s">
        <v>1519</v>
      </c>
      <c r="Y1264" s="9">
        <v>4</v>
      </c>
      <c r="Z1264" s="8">
        <f t="shared" si="416"/>
        <v>6775</v>
      </c>
      <c r="AA1264" s="6" t="s">
        <v>3967</v>
      </c>
      <c r="AB1264" s="6">
        <v>7294276</v>
      </c>
      <c r="AC1264" s="6">
        <f t="shared" si="421"/>
        <v>1.8325</v>
      </c>
      <c r="AD1264" s="6">
        <f t="shared" si="422"/>
        <v>13366760</v>
      </c>
      <c r="AE1264" s="6">
        <f t="shared" si="426"/>
        <v>3979554</v>
      </c>
      <c r="AF1264" s="6">
        <v>870000</v>
      </c>
      <c r="AG1264" s="11">
        <f t="shared" si="424"/>
        <v>18216314</v>
      </c>
      <c r="AH1264">
        <f t="shared" si="423"/>
        <v>2.497343670571281</v>
      </c>
      <c r="AI1264" s="53">
        <v>0.7</v>
      </c>
      <c r="AJ1264" s="7" t="str">
        <f t="shared" si="412"/>
        <v>hp_18216314</v>
      </c>
      <c r="AK1264" s="7" t="s">
        <v>3968</v>
      </c>
      <c r="AL1264" s="7">
        <v>1268920</v>
      </c>
      <c r="AM1264" s="7">
        <f>INT(IF(MOD(Y1264,3)=0,INT(AL1264*0.55),INT(AL1264*0.35)))</f>
        <v>444122</v>
      </c>
      <c r="AN1264" s="54">
        <f t="shared" si="413"/>
        <v>2218250</v>
      </c>
      <c r="AO1264" s="7" t="str">
        <f t="shared" si="414"/>
        <v>atk_2218250</v>
      </c>
      <c r="AP1264" s="7" t="s">
        <v>3973</v>
      </c>
      <c r="AQ1264" s="7" t="s">
        <v>3993</v>
      </c>
      <c r="AR1264" s="7" t="s">
        <v>3975</v>
      </c>
      <c r="AS1264" s="7" t="s">
        <v>3976</v>
      </c>
      <c r="AU1264" s="7" t="str">
        <f t="shared" si="415"/>
        <v>hp_18216314;atk_2218250;hit_500000;miss_80;cirt_0;cirtSub_-3500</v>
      </c>
    </row>
    <row r="1265" spans="1:47" x14ac:dyDescent="0.2">
      <c r="V1265" s="7" t="str">
        <f t="shared" si="411"/>
        <v>水舰队基地14-5</v>
      </c>
      <c r="W1265" s="7">
        <f t="shared" si="420"/>
        <v>2349</v>
      </c>
      <c r="X1265" s="9" t="s">
        <v>1519</v>
      </c>
      <c r="Y1265" s="9">
        <v>5</v>
      </c>
      <c r="Z1265" s="8">
        <f t="shared" si="416"/>
        <v>6780</v>
      </c>
      <c r="AA1265" s="6" t="s">
        <v>3967</v>
      </c>
      <c r="AB1265" s="6">
        <v>7303041</v>
      </c>
      <c r="AC1265" s="6">
        <f t="shared" si="421"/>
        <v>1.8325</v>
      </c>
      <c r="AD1265" s="6">
        <f t="shared" si="422"/>
        <v>13382822</v>
      </c>
      <c r="AE1265" s="6">
        <f t="shared" si="426"/>
        <v>3979554</v>
      </c>
      <c r="AF1265" s="6">
        <v>870000</v>
      </c>
      <c r="AG1265" s="11">
        <f t="shared" si="424"/>
        <v>18232376</v>
      </c>
      <c r="AH1265">
        <f t="shared" si="423"/>
        <v>2.4965457540221943</v>
      </c>
      <c r="AI1265" s="53">
        <v>0.7</v>
      </c>
      <c r="AJ1265" s="7" t="str">
        <f t="shared" si="412"/>
        <v>hp_18232376</v>
      </c>
      <c r="AK1265" s="7" t="s">
        <v>3968</v>
      </c>
      <c r="AL1265" s="7">
        <v>1270360</v>
      </c>
      <c r="AM1265" s="7">
        <f>INT(IF(MOD(Y1265,3)=0,INT(AL1265*0.55),INT(AL1265*0.35)))</f>
        <v>444626</v>
      </c>
      <c r="AN1265" s="54">
        <f t="shared" si="413"/>
        <v>2220058</v>
      </c>
      <c r="AO1265" s="7" t="str">
        <f t="shared" si="414"/>
        <v>atk_2220058</v>
      </c>
      <c r="AP1265" s="7" t="s">
        <v>3973</v>
      </c>
      <c r="AQ1265" s="7" t="s">
        <v>3993</v>
      </c>
      <c r="AR1265" s="7" t="s">
        <v>3975</v>
      </c>
      <c r="AS1265" s="7" t="s">
        <v>3976</v>
      </c>
      <c r="AU1265" s="7" t="str">
        <f t="shared" si="415"/>
        <v>hp_18232376;atk_2220058;hit_500000;miss_80;cirt_0;cirtSub_-3500</v>
      </c>
    </row>
    <row r="1266" spans="1:47" x14ac:dyDescent="0.2">
      <c r="V1266" s="7" t="str">
        <f t="shared" si="411"/>
        <v>水舰队基地14-6</v>
      </c>
      <c r="W1266" s="7">
        <f t="shared" si="420"/>
        <v>2351</v>
      </c>
      <c r="X1266" s="9" t="s">
        <v>1519</v>
      </c>
      <c r="Y1266" s="9">
        <v>6</v>
      </c>
      <c r="Z1266" s="8">
        <f t="shared" si="416"/>
        <v>6786</v>
      </c>
      <c r="AA1266" s="6" t="s">
        <v>3967</v>
      </c>
      <c r="AB1266" s="6">
        <v>7311808</v>
      </c>
      <c r="AC1266" s="6">
        <f t="shared" si="421"/>
        <v>1.835</v>
      </c>
      <c r="AD1266" s="6">
        <f t="shared" si="422"/>
        <v>13417167</v>
      </c>
      <c r="AE1266" s="6">
        <f t="shared" si="426"/>
        <v>3979554</v>
      </c>
      <c r="AF1266" s="6">
        <v>870000</v>
      </c>
      <c r="AG1266" s="11">
        <f t="shared" si="424"/>
        <v>18266721</v>
      </c>
      <c r="AH1266">
        <f t="shared" si="423"/>
        <v>2.4982495437516961</v>
      </c>
      <c r="AI1266" s="53">
        <v>0.7</v>
      </c>
      <c r="AJ1266" s="7" t="str">
        <f t="shared" si="412"/>
        <v>hp_18266721</v>
      </c>
      <c r="AK1266" s="7" t="s">
        <v>3968</v>
      </c>
      <c r="AL1266" s="7">
        <v>1271800</v>
      </c>
      <c r="AM1266" s="7">
        <f>INT(IF(MOD(Y1266,3)=0,INT(AL1266*0.55),INT(AL1266*0.35)))</f>
        <v>699490</v>
      </c>
      <c r="AN1266" s="54">
        <f t="shared" si="413"/>
        <v>2224091</v>
      </c>
      <c r="AO1266" s="7" t="str">
        <f t="shared" si="414"/>
        <v>atk_2224091</v>
      </c>
      <c r="AP1266" s="7" t="s">
        <v>3973</v>
      </c>
      <c r="AQ1266" s="7" t="s">
        <v>3993</v>
      </c>
      <c r="AR1266" s="7" t="s">
        <v>3975</v>
      </c>
      <c r="AS1266" s="7" t="s">
        <v>3976</v>
      </c>
      <c r="AU1266" s="7" t="str">
        <f t="shared" si="415"/>
        <v>hp_18266721;atk_2224091;hit_500000;miss_80;cirt_0;cirtSub_-3500</v>
      </c>
    </row>
    <row r="1267" spans="1:47" x14ac:dyDescent="0.2">
      <c r="V1267" s="7" t="str">
        <f t="shared" si="411"/>
        <v>水舰队基地14-7</v>
      </c>
      <c r="W1267" s="7">
        <f t="shared" si="420"/>
        <v>2353</v>
      </c>
      <c r="X1267" s="9" t="s">
        <v>1519</v>
      </c>
      <c r="Y1267" s="9">
        <v>7</v>
      </c>
      <c r="Z1267" s="8">
        <f t="shared" si="416"/>
        <v>6793</v>
      </c>
      <c r="AA1267" s="6" t="s">
        <v>3967</v>
      </c>
      <c r="AB1267" s="6">
        <v>7320576</v>
      </c>
      <c r="AC1267" s="6">
        <f t="shared" si="421"/>
        <v>1.835</v>
      </c>
      <c r="AD1267" s="6">
        <f t="shared" si="422"/>
        <v>13433256</v>
      </c>
      <c r="AE1267" s="6">
        <f t="shared" si="426"/>
        <v>3979554</v>
      </c>
      <c r="AF1267" s="6">
        <v>870000</v>
      </c>
      <c r="AG1267" s="11">
        <f t="shared" si="424"/>
        <v>18282810</v>
      </c>
      <c r="AH1267">
        <f t="shared" si="423"/>
        <v>2.497455118285774</v>
      </c>
      <c r="AI1267" s="53">
        <v>0.7</v>
      </c>
      <c r="AJ1267" s="7" t="str">
        <f t="shared" si="412"/>
        <v>hp_18282810</v>
      </c>
      <c r="AK1267" s="7" t="s">
        <v>3968</v>
      </c>
      <c r="AL1267" s="7">
        <v>1273240</v>
      </c>
      <c r="AM1267" s="7">
        <f>INT(IF(MOD(Y1267,3)=0,INT(AL1267*0.55),INT(AL1267*0.35)))</f>
        <v>445634</v>
      </c>
      <c r="AN1267" s="54">
        <f t="shared" si="413"/>
        <v>2225901</v>
      </c>
      <c r="AO1267" s="7" t="str">
        <f t="shared" si="414"/>
        <v>atk_2225901</v>
      </c>
      <c r="AP1267" s="7" t="s">
        <v>3973</v>
      </c>
      <c r="AQ1267" s="7" t="s">
        <v>3993</v>
      </c>
      <c r="AR1267" s="7" t="s">
        <v>3975</v>
      </c>
      <c r="AS1267" s="7" t="s">
        <v>3976</v>
      </c>
      <c r="AU1267" s="7" t="str">
        <f t="shared" si="415"/>
        <v>hp_18282810;atk_2225901;hit_500000;miss_80;cirt_0;cirtSub_-3500</v>
      </c>
    </row>
    <row r="1268" spans="1:47" x14ac:dyDescent="0.2">
      <c r="V1268" s="7" t="str">
        <f t="shared" si="411"/>
        <v>水舰队基地14-8</v>
      </c>
      <c r="W1268" s="7">
        <f t="shared" si="420"/>
        <v>2355</v>
      </c>
      <c r="X1268" s="9" t="s">
        <v>1519</v>
      </c>
      <c r="Y1268" s="9">
        <v>8</v>
      </c>
      <c r="Z1268" s="8">
        <f t="shared" si="416"/>
        <v>6801</v>
      </c>
      <c r="AA1268" s="6" t="s">
        <v>3967</v>
      </c>
      <c r="AB1268" s="6">
        <v>7329345</v>
      </c>
      <c r="AC1268" s="6">
        <f t="shared" si="421"/>
        <v>1.835</v>
      </c>
      <c r="AD1268" s="6">
        <f t="shared" si="422"/>
        <v>13449348</v>
      </c>
      <c r="AE1268" s="6">
        <f t="shared" si="426"/>
        <v>3979554</v>
      </c>
      <c r="AF1268" s="6">
        <v>870000</v>
      </c>
      <c r="AG1268" s="11">
        <f t="shared" si="424"/>
        <v>18298902</v>
      </c>
      <c r="AH1268">
        <f t="shared" si="423"/>
        <v>2.4966626622160644</v>
      </c>
      <c r="AI1268" s="53">
        <v>0.7</v>
      </c>
      <c r="AJ1268" s="7" t="str">
        <f t="shared" si="412"/>
        <v>hp_18298902</v>
      </c>
      <c r="AK1268" s="7" t="s">
        <v>3968</v>
      </c>
      <c r="AL1268" s="7">
        <v>1274680</v>
      </c>
      <c r="AM1268" s="7">
        <f>INT(IF(MOD(Y1268,3)=0,INT(AL1268*0.55),INT(AL1268*0.35)))</f>
        <v>446138</v>
      </c>
      <c r="AN1268" s="54">
        <f t="shared" si="413"/>
        <v>2227712</v>
      </c>
      <c r="AO1268" s="7" t="str">
        <f t="shared" si="414"/>
        <v>atk_2227712</v>
      </c>
      <c r="AP1268" s="7" t="s">
        <v>3973</v>
      </c>
      <c r="AQ1268" s="7" t="s">
        <v>3993</v>
      </c>
      <c r="AR1268" s="7" t="s">
        <v>3975</v>
      </c>
      <c r="AS1268" s="7" t="s">
        <v>3976</v>
      </c>
      <c r="AU1268" s="7" t="str">
        <f t="shared" si="415"/>
        <v>hp_18298902;atk_2227712;hit_500000;miss_80;cirt_0;cirtSub_-3500</v>
      </c>
    </row>
    <row r="1269" spans="1:47" x14ac:dyDescent="0.2">
      <c r="V1269" s="7" t="str">
        <f t="shared" si="411"/>
        <v>水舰队基地14-9</v>
      </c>
      <c r="W1269" s="7">
        <f t="shared" si="420"/>
        <v>2357</v>
      </c>
      <c r="X1269" s="9" t="s">
        <v>1519</v>
      </c>
      <c r="Y1269" s="9">
        <v>9</v>
      </c>
      <c r="Z1269" s="8">
        <f t="shared" si="416"/>
        <v>6810</v>
      </c>
      <c r="AA1269" s="6" t="s">
        <v>3967</v>
      </c>
      <c r="AB1269" s="6">
        <v>7338115</v>
      </c>
      <c r="AC1269" s="6">
        <f t="shared" si="421"/>
        <v>1.8375000000000001</v>
      </c>
      <c r="AD1269" s="6">
        <f t="shared" si="422"/>
        <v>13483786</v>
      </c>
      <c r="AE1269" s="6">
        <f t="shared" si="426"/>
        <v>3979554</v>
      </c>
      <c r="AF1269" s="6">
        <v>870000</v>
      </c>
      <c r="AG1269" s="11">
        <f t="shared" si="424"/>
        <v>18333340</v>
      </c>
      <c r="AH1269">
        <f t="shared" si="423"/>
        <v>2.4983718570777373</v>
      </c>
      <c r="AI1269" s="53">
        <v>0.7</v>
      </c>
      <c r="AJ1269" s="7" t="str">
        <f t="shared" si="412"/>
        <v>hp_18333340</v>
      </c>
      <c r="AK1269" s="7" t="s">
        <v>3968</v>
      </c>
      <c r="AL1269" s="7">
        <v>1276120</v>
      </c>
      <c r="AM1269" s="7">
        <f>INT(IF(MOD(Y1269,3)=0,INT(AL1269*0.55),INT(AL1269*0.35)))</f>
        <v>701866</v>
      </c>
      <c r="AN1269" s="54">
        <f t="shared" si="413"/>
        <v>2231755</v>
      </c>
      <c r="AO1269" s="7" t="str">
        <f t="shared" si="414"/>
        <v>atk_2231755</v>
      </c>
      <c r="AP1269" s="7" t="s">
        <v>3973</v>
      </c>
      <c r="AQ1269" s="7" t="s">
        <v>3993</v>
      </c>
      <c r="AR1269" s="7" t="s">
        <v>3975</v>
      </c>
      <c r="AS1269" s="7" t="s">
        <v>3976</v>
      </c>
      <c r="AU1269" s="7" t="str">
        <f t="shared" si="415"/>
        <v>hp_18333340;atk_2231755;hit_500000;miss_80;cirt_0;cirtSub_-3500</v>
      </c>
    </row>
    <row r="1270" spans="1:47" s="12" customFormat="1" x14ac:dyDescent="0.2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V1270" s="12" t="str">
        <f t="shared" si="411"/>
        <v>水舰队基地14-10</v>
      </c>
      <c r="W1270" s="12">
        <f t="shared" si="420"/>
        <v>2359</v>
      </c>
      <c r="X1270" s="5" t="s">
        <v>1519</v>
      </c>
      <c r="Y1270" s="5">
        <v>10</v>
      </c>
      <c r="Z1270" s="5">
        <f t="shared" si="416"/>
        <v>6820</v>
      </c>
      <c r="AA1270" s="11" t="s">
        <v>3967</v>
      </c>
      <c r="AB1270" s="11">
        <v>7346886</v>
      </c>
      <c r="AC1270" s="11">
        <f t="shared" si="421"/>
        <v>1.8375000000000001</v>
      </c>
      <c r="AD1270" s="11">
        <f t="shared" si="422"/>
        <v>13499903</v>
      </c>
      <c r="AE1270" s="6">
        <f t="shared" si="426"/>
        <v>3979554</v>
      </c>
      <c r="AF1270" s="11">
        <v>870000</v>
      </c>
      <c r="AG1270" s="11">
        <f t="shared" si="424"/>
        <v>18349457</v>
      </c>
      <c r="AH1270">
        <f t="shared" si="423"/>
        <v>2.4975829215262086</v>
      </c>
      <c r="AI1270" s="53">
        <v>0.7</v>
      </c>
      <c r="AJ1270" s="7" t="str">
        <f t="shared" si="412"/>
        <v>hp_18349457</v>
      </c>
      <c r="AK1270" s="12" t="s">
        <v>3968</v>
      </c>
      <c r="AL1270" s="12">
        <v>1277560</v>
      </c>
      <c r="AM1270" s="7">
        <f>INT(IF(MOD(Y1270,3)=0,INT(AL1270*0.55),INT(AL1270*0.35)))</f>
        <v>447146</v>
      </c>
      <c r="AN1270" s="54">
        <f t="shared" si="413"/>
        <v>2233568</v>
      </c>
      <c r="AO1270" s="7" t="str">
        <f t="shared" si="414"/>
        <v>atk_2233568</v>
      </c>
      <c r="AP1270" s="12" t="s">
        <v>3973</v>
      </c>
      <c r="AQ1270" s="12" t="s">
        <v>3993</v>
      </c>
      <c r="AR1270" s="12" t="s">
        <v>3975</v>
      </c>
      <c r="AS1270" s="12" t="s">
        <v>3976</v>
      </c>
      <c r="AU1270" s="12" t="str">
        <f t="shared" si="415"/>
        <v>hp_18349457;atk_2233568;hit_500000;miss_80;cirt_0;cirtSub_-3500</v>
      </c>
    </row>
    <row r="1271" spans="1:47" x14ac:dyDescent="0.2">
      <c r="V1271" s="7" t="str">
        <f t="shared" si="411"/>
        <v>水舰队基地15-1</v>
      </c>
      <c r="W1271" s="7">
        <f t="shared" si="420"/>
        <v>2361</v>
      </c>
      <c r="X1271" s="9" t="s">
        <v>1520</v>
      </c>
      <c r="Y1271" s="9">
        <v>1</v>
      </c>
      <c r="Z1271" s="8">
        <f t="shared" si="416"/>
        <v>6821</v>
      </c>
      <c r="AA1271" s="6" t="s">
        <v>3967</v>
      </c>
      <c r="AB1271" s="6">
        <v>7355658</v>
      </c>
      <c r="AC1271" s="6">
        <f t="shared" si="421"/>
        <v>1.8399999999999999</v>
      </c>
      <c r="AD1271" s="6">
        <f t="shared" si="422"/>
        <v>13534410</v>
      </c>
      <c r="AE1271" s="6">
        <f t="shared" ref="AE1271" si="428">IF(MOD(Y1271,1)=0,INT(AD1270*0.3),0)</f>
        <v>4049970</v>
      </c>
      <c r="AF1271" s="6">
        <v>870000</v>
      </c>
      <c r="AG1271" s="11">
        <f t="shared" si="424"/>
        <v>18454380</v>
      </c>
      <c r="AH1271">
        <f t="shared" si="423"/>
        <v>2.5088686831280085</v>
      </c>
      <c r="AI1271" s="53">
        <v>0.7</v>
      </c>
      <c r="AJ1271" s="7" t="str">
        <f t="shared" si="412"/>
        <v>hp_18454380</v>
      </c>
      <c r="AK1271" s="7" t="s">
        <v>3968</v>
      </c>
      <c r="AL1271" s="7">
        <v>1279000</v>
      </c>
      <c r="AM1271" s="7">
        <f>INT(IF(MOD(Y1271,3)=0,INT(AL1271*0.55),INT(AL1271*0.35)))</f>
        <v>447650</v>
      </c>
      <c r="AN1271" s="54">
        <f t="shared" si="413"/>
        <v>2246190</v>
      </c>
      <c r="AO1271" s="7" t="str">
        <f t="shared" si="414"/>
        <v>atk_2246190</v>
      </c>
      <c r="AP1271" s="7" t="s">
        <v>3973</v>
      </c>
      <c r="AQ1271" s="7" t="s">
        <v>3993</v>
      </c>
      <c r="AR1271" s="7" t="s">
        <v>3975</v>
      </c>
      <c r="AS1271" s="7" t="s">
        <v>3976</v>
      </c>
      <c r="AU1271" s="7" t="str">
        <f t="shared" si="415"/>
        <v>hp_18454380;atk_2246190;hit_500000;miss_80;cirt_0;cirtSub_-3500</v>
      </c>
    </row>
    <row r="1272" spans="1:47" x14ac:dyDescent="0.2">
      <c r="V1272" s="7" t="str">
        <f t="shared" si="411"/>
        <v>水舰队基地15-2</v>
      </c>
      <c r="W1272" s="7">
        <f t="shared" si="420"/>
        <v>2363</v>
      </c>
      <c r="X1272" s="9" t="s">
        <v>1520</v>
      </c>
      <c r="Y1272" s="9">
        <v>2</v>
      </c>
      <c r="Z1272" s="8">
        <f t="shared" si="416"/>
        <v>6823</v>
      </c>
      <c r="AA1272" s="6" t="s">
        <v>3967</v>
      </c>
      <c r="AB1272" s="6">
        <v>7365236</v>
      </c>
      <c r="AC1272" s="6">
        <f t="shared" si="421"/>
        <v>1.8399999999999999</v>
      </c>
      <c r="AD1272" s="6">
        <f t="shared" si="422"/>
        <v>13552034</v>
      </c>
      <c r="AE1272" s="6">
        <f t="shared" si="426"/>
        <v>4049970</v>
      </c>
      <c r="AF1272" s="6">
        <v>870000</v>
      </c>
      <c r="AG1272" s="11">
        <f t="shared" si="424"/>
        <v>18472004</v>
      </c>
      <c r="AH1272">
        <f t="shared" si="423"/>
        <v>2.5079989290227767</v>
      </c>
      <c r="AI1272" s="53">
        <v>0.7</v>
      </c>
      <c r="AJ1272" s="7" t="str">
        <f t="shared" si="412"/>
        <v>hp_18472004</v>
      </c>
      <c r="AK1272" s="7" t="s">
        <v>3968</v>
      </c>
      <c r="AL1272" s="7">
        <v>1280580</v>
      </c>
      <c r="AM1272" s="7">
        <f>INT(IF(MOD(Y1272,3)=0,INT(AL1272*0.55),INT(AL1272*0.35)))</f>
        <v>448203</v>
      </c>
      <c r="AN1272" s="54">
        <f t="shared" si="413"/>
        <v>2248185</v>
      </c>
      <c r="AO1272" s="7" t="str">
        <f t="shared" si="414"/>
        <v>atk_2248185</v>
      </c>
      <c r="AP1272" s="7" t="s">
        <v>3973</v>
      </c>
      <c r="AQ1272" s="7" t="s">
        <v>3993</v>
      </c>
      <c r="AR1272" s="7" t="s">
        <v>3975</v>
      </c>
      <c r="AS1272" s="7" t="s">
        <v>3976</v>
      </c>
      <c r="AU1272" s="7" t="str">
        <f t="shared" si="415"/>
        <v>hp_18472004;atk_2248185;hit_500000;miss_80;cirt_0;cirtSub_-3500</v>
      </c>
    </row>
    <row r="1273" spans="1:47" x14ac:dyDescent="0.2">
      <c r="V1273" s="7" t="str">
        <f t="shared" si="411"/>
        <v>水舰队基地15-3</v>
      </c>
      <c r="W1273" s="7">
        <f t="shared" si="420"/>
        <v>2365</v>
      </c>
      <c r="X1273" s="9" t="s">
        <v>1520</v>
      </c>
      <c r="Y1273" s="9">
        <v>3</v>
      </c>
      <c r="Z1273" s="8">
        <f t="shared" si="416"/>
        <v>6826</v>
      </c>
      <c r="AA1273" s="6" t="s">
        <v>3967</v>
      </c>
      <c r="AB1273" s="6">
        <v>7374816</v>
      </c>
      <c r="AC1273" s="6">
        <f t="shared" si="421"/>
        <v>1.8424999999999998</v>
      </c>
      <c r="AD1273" s="6">
        <f t="shared" si="422"/>
        <v>13588098</v>
      </c>
      <c r="AE1273" s="6">
        <f t="shared" si="426"/>
        <v>4049970</v>
      </c>
      <c r="AF1273" s="6">
        <v>870000</v>
      </c>
      <c r="AG1273" s="11">
        <f t="shared" si="424"/>
        <v>18508068</v>
      </c>
      <c r="AH1273">
        <f t="shared" si="423"/>
        <v>2.5096311555434059</v>
      </c>
      <c r="AI1273" s="53">
        <v>0.7</v>
      </c>
      <c r="AJ1273" s="7" t="str">
        <f t="shared" si="412"/>
        <v>hp_18508068</v>
      </c>
      <c r="AK1273" s="7" t="s">
        <v>3968</v>
      </c>
      <c r="AL1273" s="7">
        <v>1282160</v>
      </c>
      <c r="AM1273" s="7">
        <f>INT(IF(MOD(Y1273,3)=0,INT(AL1273*0.55),INT(AL1273*0.35)))</f>
        <v>705188</v>
      </c>
      <c r="AN1273" s="54">
        <f t="shared" si="413"/>
        <v>2252424</v>
      </c>
      <c r="AO1273" s="7" t="str">
        <f t="shared" si="414"/>
        <v>atk_2252424</v>
      </c>
      <c r="AP1273" s="7" t="s">
        <v>3973</v>
      </c>
      <c r="AQ1273" s="7" t="s">
        <v>3993</v>
      </c>
      <c r="AR1273" s="7" t="s">
        <v>3975</v>
      </c>
      <c r="AS1273" s="7" t="s">
        <v>3976</v>
      </c>
      <c r="AU1273" s="7" t="str">
        <f t="shared" si="415"/>
        <v>hp_18508068;atk_2252424;hit_500000;miss_80;cirt_0;cirtSub_-3500</v>
      </c>
    </row>
    <row r="1274" spans="1:47" x14ac:dyDescent="0.2">
      <c r="V1274" s="7" t="str">
        <f t="shared" si="411"/>
        <v>水舰队基地15-4</v>
      </c>
      <c r="W1274" s="7">
        <f t="shared" si="420"/>
        <v>2367</v>
      </c>
      <c r="X1274" s="9" t="s">
        <v>1520</v>
      </c>
      <c r="Y1274" s="9">
        <v>4</v>
      </c>
      <c r="Z1274" s="8">
        <f t="shared" si="416"/>
        <v>6830</v>
      </c>
      <c r="AA1274" s="6" t="s">
        <v>3967</v>
      </c>
      <c r="AB1274" s="6">
        <v>7384397</v>
      </c>
      <c r="AC1274" s="6">
        <f t="shared" si="421"/>
        <v>1.8424999999999998</v>
      </c>
      <c r="AD1274" s="6">
        <f t="shared" si="422"/>
        <v>13605751</v>
      </c>
      <c r="AE1274" s="6">
        <f t="shared" si="426"/>
        <v>4049970</v>
      </c>
      <c r="AF1274" s="6">
        <v>870000</v>
      </c>
      <c r="AG1274" s="11">
        <f t="shared" si="424"/>
        <v>18525721</v>
      </c>
      <c r="AH1274">
        <f t="shared" si="423"/>
        <v>2.5087655769320096</v>
      </c>
      <c r="AI1274" s="53">
        <v>0.7</v>
      </c>
      <c r="AJ1274" s="7" t="str">
        <f t="shared" si="412"/>
        <v>hp_18525721</v>
      </c>
      <c r="AK1274" s="7" t="s">
        <v>3968</v>
      </c>
      <c r="AL1274" s="7">
        <v>1283740</v>
      </c>
      <c r="AM1274" s="7">
        <f>INT(IF(MOD(Y1274,3)=0,INT(AL1274*0.55),INT(AL1274*0.35)))</f>
        <v>449309</v>
      </c>
      <c r="AN1274" s="54">
        <f t="shared" si="413"/>
        <v>2254421</v>
      </c>
      <c r="AO1274" s="7" t="str">
        <f t="shared" si="414"/>
        <v>atk_2254421</v>
      </c>
      <c r="AP1274" s="7" t="s">
        <v>3973</v>
      </c>
      <c r="AQ1274" s="7" t="s">
        <v>3993</v>
      </c>
      <c r="AR1274" s="7" t="s">
        <v>3975</v>
      </c>
      <c r="AS1274" s="7" t="s">
        <v>3976</v>
      </c>
      <c r="AU1274" s="7" t="str">
        <f t="shared" si="415"/>
        <v>hp_18525721;atk_2254421;hit_500000;miss_80;cirt_0;cirtSub_-3500</v>
      </c>
    </row>
    <row r="1275" spans="1:47" x14ac:dyDescent="0.2">
      <c r="V1275" s="7" t="str">
        <f t="shared" si="411"/>
        <v>水舰队基地15-5</v>
      </c>
      <c r="W1275" s="7">
        <f t="shared" si="420"/>
        <v>2369</v>
      </c>
      <c r="X1275" s="9" t="s">
        <v>1520</v>
      </c>
      <c r="Y1275" s="9">
        <v>5</v>
      </c>
      <c r="Z1275" s="8">
        <f t="shared" si="416"/>
        <v>6835</v>
      </c>
      <c r="AA1275" s="6" t="s">
        <v>3967</v>
      </c>
      <c r="AB1275" s="6">
        <v>7393979</v>
      </c>
      <c r="AC1275" s="6">
        <f t="shared" si="421"/>
        <v>1.8424999999999998</v>
      </c>
      <c r="AD1275" s="6">
        <f t="shared" si="422"/>
        <v>13623406</v>
      </c>
      <c r="AE1275" s="6">
        <f t="shared" si="426"/>
        <v>4049970</v>
      </c>
      <c r="AF1275" s="6">
        <v>870000</v>
      </c>
      <c r="AG1275" s="11">
        <f t="shared" si="424"/>
        <v>18543376</v>
      </c>
      <c r="AH1275">
        <f t="shared" si="423"/>
        <v>2.5079021728354922</v>
      </c>
      <c r="AI1275" s="53">
        <v>0.7</v>
      </c>
      <c r="AJ1275" s="7" t="str">
        <f t="shared" si="412"/>
        <v>hp_18543376</v>
      </c>
      <c r="AK1275" s="7" t="s">
        <v>3968</v>
      </c>
      <c r="AL1275" s="7">
        <v>1285320</v>
      </c>
      <c r="AM1275" s="7">
        <f>INT(IF(MOD(Y1275,3)=0,INT(AL1275*0.55),INT(AL1275*0.35)))</f>
        <v>449862</v>
      </c>
      <c r="AN1275" s="54">
        <f t="shared" si="413"/>
        <v>2256419</v>
      </c>
      <c r="AO1275" s="7" t="str">
        <f t="shared" si="414"/>
        <v>atk_2256419</v>
      </c>
      <c r="AP1275" s="7" t="s">
        <v>3973</v>
      </c>
      <c r="AQ1275" s="7" t="s">
        <v>3993</v>
      </c>
      <c r="AR1275" s="7" t="s">
        <v>3975</v>
      </c>
      <c r="AS1275" s="7" t="s">
        <v>3976</v>
      </c>
      <c r="AU1275" s="7" t="str">
        <f t="shared" si="415"/>
        <v>hp_18543376;atk_2256419;hit_500000;miss_80;cirt_0;cirtSub_-3500</v>
      </c>
    </row>
    <row r="1276" spans="1:47" x14ac:dyDescent="0.2">
      <c r="V1276" s="7" t="str">
        <f t="shared" si="411"/>
        <v>水舰队基地15-6</v>
      </c>
      <c r="W1276" s="7">
        <f t="shared" si="420"/>
        <v>2371</v>
      </c>
      <c r="X1276" s="9" t="s">
        <v>1520</v>
      </c>
      <c r="Y1276" s="9">
        <v>6</v>
      </c>
      <c r="Z1276" s="8">
        <f t="shared" si="416"/>
        <v>6841</v>
      </c>
      <c r="AA1276" s="6" t="s">
        <v>3967</v>
      </c>
      <c r="AB1276" s="6">
        <v>7403562</v>
      </c>
      <c r="AC1276" s="6">
        <f t="shared" si="421"/>
        <v>1.8449999999999998</v>
      </c>
      <c r="AD1276" s="6">
        <f t="shared" si="422"/>
        <v>13659571</v>
      </c>
      <c r="AE1276" s="6">
        <f t="shared" si="426"/>
        <v>4049970</v>
      </c>
      <c r="AF1276" s="6">
        <v>870000</v>
      </c>
      <c r="AG1276" s="11">
        <f t="shared" si="424"/>
        <v>18579541</v>
      </c>
      <c r="AH1276">
        <f t="shared" si="423"/>
        <v>2.5095408129222121</v>
      </c>
      <c r="AI1276" s="53">
        <v>0.7</v>
      </c>
      <c r="AJ1276" s="7" t="str">
        <f t="shared" si="412"/>
        <v>hp_18579541</v>
      </c>
      <c r="AK1276" s="7" t="s">
        <v>3968</v>
      </c>
      <c r="AL1276" s="7">
        <v>1286900</v>
      </c>
      <c r="AM1276" s="7">
        <f>INT(IF(MOD(Y1276,3)=0,INT(AL1276*0.55),INT(AL1276*0.35)))</f>
        <v>707795</v>
      </c>
      <c r="AN1276" s="54">
        <f t="shared" si="413"/>
        <v>2260669</v>
      </c>
      <c r="AO1276" s="7" t="str">
        <f t="shared" si="414"/>
        <v>atk_2260669</v>
      </c>
      <c r="AP1276" s="7" t="s">
        <v>3973</v>
      </c>
      <c r="AQ1276" s="7" t="s">
        <v>3993</v>
      </c>
      <c r="AR1276" s="7" t="s">
        <v>3975</v>
      </c>
      <c r="AS1276" s="7" t="s">
        <v>3976</v>
      </c>
      <c r="AU1276" s="7" t="str">
        <f t="shared" si="415"/>
        <v>hp_18579541;atk_2260669;hit_500000;miss_80;cirt_0;cirtSub_-3500</v>
      </c>
    </row>
    <row r="1277" spans="1:47" x14ac:dyDescent="0.2">
      <c r="V1277" s="7" t="str">
        <f t="shared" si="411"/>
        <v>水舰队基地15-7</v>
      </c>
      <c r="W1277" s="7">
        <f t="shared" si="420"/>
        <v>2373</v>
      </c>
      <c r="X1277" s="9" t="s">
        <v>1520</v>
      </c>
      <c r="Y1277" s="9">
        <v>7</v>
      </c>
      <c r="Z1277" s="8">
        <f t="shared" si="416"/>
        <v>6848</v>
      </c>
      <c r="AA1277" s="6" t="s">
        <v>3967</v>
      </c>
      <c r="AB1277" s="6">
        <v>7413147</v>
      </c>
      <c r="AC1277" s="6">
        <f t="shared" si="421"/>
        <v>1.8449999999999998</v>
      </c>
      <c r="AD1277" s="6">
        <f t="shared" si="422"/>
        <v>13677256</v>
      </c>
      <c r="AE1277" s="6">
        <f t="shared" si="426"/>
        <v>4049970</v>
      </c>
      <c r="AF1277" s="6">
        <v>870000</v>
      </c>
      <c r="AG1277" s="11">
        <f t="shared" si="424"/>
        <v>18597226</v>
      </c>
      <c r="AH1277">
        <f t="shared" si="423"/>
        <v>2.508681670550982</v>
      </c>
      <c r="AI1277" s="53">
        <v>0.7</v>
      </c>
      <c r="AJ1277" s="7" t="str">
        <f t="shared" si="412"/>
        <v>hp_18597226</v>
      </c>
      <c r="AK1277" s="7" t="s">
        <v>3968</v>
      </c>
      <c r="AL1277" s="7">
        <v>1288480</v>
      </c>
      <c r="AM1277" s="7">
        <f>INT(IF(MOD(Y1277,3)=0,INT(AL1277*0.55),INT(AL1277*0.35)))</f>
        <v>450968</v>
      </c>
      <c r="AN1277" s="54">
        <f t="shared" si="413"/>
        <v>2262670</v>
      </c>
      <c r="AO1277" s="7" t="str">
        <f t="shared" si="414"/>
        <v>atk_2262670</v>
      </c>
      <c r="AP1277" s="7" t="s">
        <v>3973</v>
      </c>
      <c r="AQ1277" s="7" t="s">
        <v>3993</v>
      </c>
      <c r="AR1277" s="7" t="s">
        <v>3975</v>
      </c>
      <c r="AS1277" s="7" t="s">
        <v>3976</v>
      </c>
      <c r="AU1277" s="7" t="str">
        <f t="shared" si="415"/>
        <v>hp_18597226;atk_2262670;hit_500000;miss_80;cirt_0;cirtSub_-3500</v>
      </c>
    </row>
    <row r="1278" spans="1:47" x14ac:dyDescent="0.2">
      <c r="V1278" s="7" t="str">
        <f t="shared" si="411"/>
        <v>水舰队基地15-8</v>
      </c>
      <c r="W1278" s="7">
        <f t="shared" si="420"/>
        <v>2375</v>
      </c>
      <c r="X1278" s="9" t="s">
        <v>1520</v>
      </c>
      <c r="Y1278" s="9">
        <v>8</v>
      </c>
      <c r="Z1278" s="8">
        <f t="shared" si="416"/>
        <v>6856</v>
      </c>
      <c r="AA1278" s="6" t="s">
        <v>3967</v>
      </c>
      <c r="AB1278" s="6">
        <v>7422733</v>
      </c>
      <c r="AC1278" s="6">
        <f t="shared" si="421"/>
        <v>1.8449999999999998</v>
      </c>
      <c r="AD1278" s="6">
        <f t="shared" si="422"/>
        <v>13694942</v>
      </c>
      <c r="AE1278" s="6">
        <f t="shared" si="426"/>
        <v>4049970</v>
      </c>
      <c r="AF1278" s="6">
        <v>870000</v>
      </c>
      <c r="AG1278" s="11">
        <f t="shared" si="424"/>
        <v>18614912</v>
      </c>
      <c r="AH1278">
        <f t="shared" si="423"/>
        <v>2.5078245438708358</v>
      </c>
      <c r="AI1278" s="53">
        <v>0.7</v>
      </c>
      <c r="AJ1278" s="7" t="str">
        <f t="shared" si="412"/>
        <v>hp_18614912</v>
      </c>
      <c r="AK1278" s="7" t="s">
        <v>3968</v>
      </c>
      <c r="AL1278" s="7">
        <v>1290060</v>
      </c>
      <c r="AM1278" s="7">
        <f>INT(IF(MOD(Y1278,3)=0,INT(AL1278*0.55),INT(AL1278*0.35)))</f>
        <v>451521</v>
      </c>
      <c r="AN1278" s="54">
        <f t="shared" si="413"/>
        <v>2264670</v>
      </c>
      <c r="AO1278" s="7" t="str">
        <f t="shared" si="414"/>
        <v>atk_2264670</v>
      </c>
      <c r="AP1278" s="7" t="s">
        <v>3973</v>
      </c>
      <c r="AQ1278" s="7" t="s">
        <v>3993</v>
      </c>
      <c r="AR1278" s="7" t="s">
        <v>3975</v>
      </c>
      <c r="AS1278" s="7" t="s">
        <v>3976</v>
      </c>
      <c r="AU1278" s="7" t="str">
        <f t="shared" si="415"/>
        <v>hp_18614912;atk_2264670;hit_500000;miss_80;cirt_0;cirtSub_-3500</v>
      </c>
    </row>
    <row r="1279" spans="1:47" x14ac:dyDescent="0.2">
      <c r="V1279" s="7" t="str">
        <f t="shared" si="411"/>
        <v>水舰队基地15-9</v>
      </c>
      <c r="W1279" s="7">
        <f t="shared" si="420"/>
        <v>2377</v>
      </c>
      <c r="X1279" s="9" t="s">
        <v>1520</v>
      </c>
      <c r="Y1279" s="9">
        <v>9</v>
      </c>
      <c r="Z1279" s="8">
        <f t="shared" si="416"/>
        <v>6865</v>
      </c>
      <c r="AA1279" s="6" t="s">
        <v>3967</v>
      </c>
      <c r="AB1279" s="6">
        <v>7432320</v>
      </c>
      <c r="AC1279" s="6">
        <f t="shared" si="421"/>
        <v>1.8474999999999999</v>
      </c>
      <c r="AD1279" s="6">
        <f t="shared" si="422"/>
        <v>13731211</v>
      </c>
      <c r="AE1279" s="6">
        <f t="shared" si="426"/>
        <v>4049970</v>
      </c>
      <c r="AF1279" s="6">
        <v>870000</v>
      </c>
      <c r="AG1279" s="11">
        <f t="shared" si="424"/>
        <v>18651181</v>
      </c>
      <c r="AH1279">
        <f t="shared" si="423"/>
        <v>2.5094695868853871</v>
      </c>
      <c r="AI1279" s="53">
        <v>0.7</v>
      </c>
      <c r="AJ1279" s="7" t="str">
        <f t="shared" si="412"/>
        <v>hp_18651181</v>
      </c>
      <c r="AK1279" s="7" t="s">
        <v>3968</v>
      </c>
      <c r="AL1279" s="7">
        <v>1291640</v>
      </c>
      <c r="AM1279" s="7">
        <f>INT(IF(MOD(Y1279,3)=0,INT(AL1279*0.55),INT(AL1279*0.35)))</f>
        <v>710402</v>
      </c>
      <c r="AN1279" s="54">
        <f t="shared" si="413"/>
        <v>2268931</v>
      </c>
      <c r="AO1279" s="7" t="str">
        <f t="shared" si="414"/>
        <v>atk_2268931</v>
      </c>
      <c r="AP1279" s="7" t="s">
        <v>3973</v>
      </c>
      <c r="AQ1279" s="7" t="s">
        <v>3993</v>
      </c>
      <c r="AR1279" s="7" t="s">
        <v>3975</v>
      </c>
      <c r="AS1279" s="7" t="s">
        <v>3976</v>
      </c>
      <c r="AU1279" s="7" t="str">
        <f t="shared" si="415"/>
        <v>hp_18651181;atk_2268931;hit_500000;miss_80;cirt_0;cirtSub_-3500</v>
      </c>
    </row>
    <row r="1280" spans="1:47" s="12" customFormat="1" x14ac:dyDescent="0.2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V1280" s="12" t="str">
        <f t="shared" si="411"/>
        <v>水舰队基地15-10</v>
      </c>
      <c r="W1280" s="12">
        <f t="shared" si="420"/>
        <v>2379</v>
      </c>
      <c r="X1280" s="5" t="s">
        <v>1520</v>
      </c>
      <c r="Y1280" s="5">
        <v>10</v>
      </c>
      <c r="Z1280" s="5">
        <f t="shared" si="416"/>
        <v>6875</v>
      </c>
      <c r="AA1280" s="11" t="s">
        <v>3967</v>
      </c>
      <c r="AB1280" s="11">
        <v>7441908</v>
      </c>
      <c r="AC1280" s="11">
        <f t="shared" si="421"/>
        <v>1.8474999999999999</v>
      </c>
      <c r="AD1280" s="11">
        <f t="shared" si="422"/>
        <v>13748925</v>
      </c>
      <c r="AE1280" s="6">
        <f t="shared" si="426"/>
        <v>4049970</v>
      </c>
      <c r="AF1280" s="11">
        <v>870000</v>
      </c>
      <c r="AG1280" s="11">
        <f t="shared" si="424"/>
        <v>18668895</v>
      </c>
      <c r="AH1280">
        <f t="shared" si="423"/>
        <v>2.5086167418355614</v>
      </c>
      <c r="AI1280" s="53">
        <v>0.7</v>
      </c>
      <c r="AJ1280" s="7" t="str">
        <f t="shared" si="412"/>
        <v>hp_18668895</v>
      </c>
      <c r="AK1280" s="12" t="s">
        <v>3968</v>
      </c>
      <c r="AL1280" s="12">
        <v>1293220</v>
      </c>
      <c r="AM1280" s="7">
        <f>INT(IF(MOD(Y1280,3)=0,INT(AL1280*0.55),INT(AL1280*0.35)))</f>
        <v>452627</v>
      </c>
      <c r="AN1280" s="54">
        <f t="shared" si="413"/>
        <v>2270935</v>
      </c>
      <c r="AO1280" s="7" t="str">
        <f t="shared" si="414"/>
        <v>atk_2270935</v>
      </c>
      <c r="AP1280" s="12" t="s">
        <v>3973</v>
      </c>
      <c r="AQ1280" s="12" t="s">
        <v>3993</v>
      </c>
      <c r="AR1280" s="12" t="s">
        <v>3975</v>
      </c>
      <c r="AS1280" s="12" t="s">
        <v>3976</v>
      </c>
      <c r="AU1280" s="12" t="str">
        <f t="shared" si="415"/>
        <v>hp_18668895;atk_2270935;hit_500000;miss_80;cirt_0;cirtSub_-3500</v>
      </c>
    </row>
    <row r="1281" spans="1:47" x14ac:dyDescent="0.2">
      <c r="V1281" s="7" t="str">
        <f t="shared" ref="V1281:V1344" si="429">X1281&amp;"-"&amp;Y1281</f>
        <v>水舰队基地16-1</v>
      </c>
      <c r="W1281" s="7">
        <f t="shared" si="420"/>
        <v>2381</v>
      </c>
      <c r="X1281" s="9" t="s">
        <v>1521</v>
      </c>
      <c r="Y1281" s="9">
        <v>1</v>
      </c>
      <c r="Z1281" s="8">
        <f t="shared" si="416"/>
        <v>6876</v>
      </c>
      <c r="AA1281" s="6" t="s">
        <v>3967</v>
      </c>
      <c r="AB1281" s="6">
        <v>7451497</v>
      </c>
      <c r="AC1281" s="6">
        <f t="shared" si="421"/>
        <v>1.85</v>
      </c>
      <c r="AD1281" s="6">
        <f t="shared" si="422"/>
        <v>13785269</v>
      </c>
      <c r="AE1281" s="6">
        <f t="shared" ref="AE1281" si="430">IF(MOD(Y1281,1)=0,INT(AD1280*0.3),0)</f>
        <v>4124677</v>
      </c>
      <c r="AF1281" s="6">
        <v>870000</v>
      </c>
      <c r="AG1281" s="11">
        <f t="shared" si="424"/>
        <v>18779946</v>
      </c>
      <c r="AH1281">
        <f t="shared" si="423"/>
        <v>2.5202916944071774</v>
      </c>
      <c r="AI1281" s="53">
        <v>0.7</v>
      </c>
      <c r="AJ1281" s="7" t="str">
        <f t="shared" ref="AJ1281:AJ1344" si="431">AA1281&amp;"_"&amp;AG1281</f>
        <v>hp_18779946</v>
      </c>
      <c r="AK1281" s="7" t="s">
        <v>3968</v>
      </c>
      <c r="AL1281" s="7">
        <v>1294800</v>
      </c>
      <c r="AM1281" s="7">
        <f>INT(IF(MOD(Y1281,3)=0,INT(AL1281*0.55),INT(AL1281*0.35)))</f>
        <v>453180</v>
      </c>
      <c r="AN1281" s="54">
        <f t="shared" si="413"/>
        <v>2284291</v>
      </c>
      <c r="AO1281" s="7" t="str">
        <f t="shared" si="414"/>
        <v>atk_2284291</v>
      </c>
      <c r="AP1281" s="7" t="s">
        <v>3973</v>
      </c>
      <c r="AQ1281" s="7" t="s">
        <v>3993</v>
      </c>
      <c r="AR1281" s="7" t="s">
        <v>3975</v>
      </c>
      <c r="AS1281" s="7" t="s">
        <v>3976</v>
      </c>
      <c r="AU1281" s="7" t="str">
        <f t="shared" si="415"/>
        <v>hp_18779946;atk_2284291;hit_500000;miss_80;cirt_0;cirtSub_-3500</v>
      </c>
    </row>
    <row r="1282" spans="1:47" x14ac:dyDescent="0.2">
      <c r="V1282" s="7" t="str">
        <f t="shared" si="429"/>
        <v>水舰队基地16-2</v>
      </c>
      <c r="W1282" s="7">
        <f t="shared" si="420"/>
        <v>2383</v>
      </c>
      <c r="X1282" s="9" t="s">
        <v>1521</v>
      </c>
      <c r="Y1282" s="9">
        <v>2</v>
      </c>
      <c r="Z1282" s="8">
        <f t="shared" si="416"/>
        <v>6878</v>
      </c>
      <c r="AA1282" s="6" t="s">
        <v>3967</v>
      </c>
      <c r="AB1282" s="6">
        <v>7461088</v>
      </c>
      <c r="AC1282" s="6">
        <f t="shared" si="421"/>
        <v>1.85</v>
      </c>
      <c r="AD1282" s="6">
        <f t="shared" si="422"/>
        <v>13803012</v>
      </c>
      <c r="AE1282" s="6">
        <f t="shared" si="426"/>
        <v>4124677</v>
      </c>
      <c r="AF1282" s="6">
        <v>870000</v>
      </c>
      <c r="AG1282" s="11">
        <f t="shared" si="424"/>
        <v>18797689</v>
      </c>
      <c r="AH1282">
        <f t="shared" si="423"/>
        <v>2.5194300080631673</v>
      </c>
      <c r="AI1282" s="53">
        <v>0.7</v>
      </c>
      <c r="AJ1282" s="7" t="str">
        <f t="shared" si="431"/>
        <v>hp_18797689</v>
      </c>
      <c r="AK1282" s="7" t="s">
        <v>3968</v>
      </c>
      <c r="AL1282" s="7">
        <v>1296380</v>
      </c>
      <c r="AM1282" s="7">
        <f>INT(IF(MOD(Y1282,3)=0,INT(AL1282*0.55),INT(AL1282*0.35)))</f>
        <v>453733</v>
      </c>
      <c r="AN1282" s="54">
        <f t="shared" ref="AN1282:AN1345" si="432">INT(AL1282*AI1282*AH1282)</f>
        <v>2286297</v>
      </c>
      <c r="AO1282" s="7" t="str">
        <f t="shared" ref="AO1282:AO1345" si="433">AK1282&amp;"_"&amp;AN1282</f>
        <v>atk_2286297</v>
      </c>
      <c r="AP1282" s="7" t="s">
        <v>3973</v>
      </c>
      <c r="AQ1282" s="7" t="s">
        <v>3993</v>
      </c>
      <c r="AR1282" s="7" t="s">
        <v>3975</v>
      </c>
      <c r="AS1282" s="7" t="s">
        <v>3976</v>
      </c>
      <c r="AU1282" s="7" t="str">
        <f t="shared" ref="AU1282:AU1345" si="434">AJ1282&amp;";"&amp;AO1282&amp;";"&amp;AP1282&amp;";"&amp;AQ1282&amp;";"&amp;AR1282&amp;";"&amp;AS1282</f>
        <v>hp_18797689;atk_2286297;hit_500000;miss_80;cirt_0;cirtSub_-3500</v>
      </c>
    </row>
    <row r="1283" spans="1:47" x14ac:dyDescent="0.2">
      <c r="V1283" s="7" t="str">
        <f t="shared" si="429"/>
        <v>水舰队基地16-3</v>
      </c>
      <c r="W1283" s="7">
        <f t="shared" si="420"/>
        <v>2385</v>
      </c>
      <c r="X1283" s="9" t="s">
        <v>1521</v>
      </c>
      <c r="Y1283" s="9">
        <v>3</v>
      </c>
      <c r="Z1283" s="8">
        <f t="shared" ref="Z1283:Z1346" si="435">Y1283+Z1282</f>
        <v>6881</v>
      </c>
      <c r="AA1283" s="6" t="s">
        <v>3967</v>
      </c>
      <c r="AB1283" s="6">
        <v>7470680</v>
      </c>
      <c r="AC1283" s="6">
        <f t="shared" si="421"/>
        <v>1.8525</v>
      </c>
      <c r="AD1283" s="6">
        <f t="shared" si="422"/>
        <v>13839434</v>
      </c>
      <c r="AE1283" s="6">
        <f t="shared" si="426"/>
        <v>4124677</v>
      </c>
      <c r="AF1283" s="6">
        <v>870000</v>
      </c>
      <c r="AG1283" s="11">
        <f t="shared" si="424"/>
        <v>18834111</v>
      </c>
      <c r="AH1283">
        <f t="shared" si="423"/>
        <v>2.5210705049607265</v>
      </c>
      <c r="AI1283" s="53">
        <v>0.7</v>
      </c>
      <c r="AJ1283" s="7" t="str">
        <f t="shared" si="431"/>
        <v>hp_18834111</v>
      </c>
      <c r="AK1283" s="7" t="s">
        <v>3968</v>
      </c>
      <c r="AL1283" s="7">
        <v>1297960</v>
      </c>
      <c r="AM1283" s="7">
        <f>INT(IF(MOD(Y1283,3)=0,INT(AL1283*0.55),INT(AL1283*0.35)))</f>
        <v>713878</v>
      </c>
      <c r="AN1283" s="54">
        <f t="shared" si="432"/>
        <v>2290574</v>
      </c>
      <c r="AO1283" s="7" t="str">
        <f t="shared" si="433"/>
        <v>atk_2290574</v>
      </c>
      <c r="AP1283" s="7" t="s">
        <v>3973</v>
      </c>
      <c r="AQ1283" s="7" t="s">
        <v>3993</v>
      </c>
      <c r="AR1283" s="7" t="s">
        <v>3975</v>
      </c>
      <c r="AS1283" s="7" t="s">
        <v>3976</v>
      </c>
      <c r="AU1283" s="7" t="str">
        <f t="shared" si="434"/>
        <v>hp_18834111;atk_2290574;hit_500000;miss_80;cirt_0;cirtSub_-3500</v>
      </c>
    </row>
    <row r="1284" spans="1:47" x14ac:dyDescent="0.2">
      <c r="V1284" s="7" t="str">
        <f t="shared" si="429"/>
        <v>水舰队基地16-4</v>
      </c>
      <c r="W1284" s="7">
        <f t="shared" si="420"/>
        <v>2387</v>
      </c>
      <c r="X1284" s="9" t="s">
        <v>1521</v>
      </c>
      <c r="Y1284" s="9">
        <v>4</v>
      </c>
      <c r="Z1284" s="8">
        <f t="shared" si="435"/>
        <v>6885</v>
      </c>
      <c r="AA1284" s="6" t="s">
        <v>3967</v>
      </c>
      <c r="AB1284" s="6">
        <v>7480273</v>
      </c>
      <c r="AC1284" s="6">
        <f t="shared" si="421"/>
        <v>1.8525</v>
      </c>
      <c r="AD1284" s="6">
        <f t="shared" si="422"/>
        <v>13857205</v>
      </c>
      <c r="AE1284" s="6">
        <f t="shared" si="426"/>
        <v>4124677</v>
      </c>
      <c r="AF1284" s="6">
        <v>870000</v>
      </c>
      <c r="AG1284" s="11">
        <f t="shared" si="424"/>
        <v>18851882</v>
      </c>
      <c r="AH1284">
        <f t="shared" si="423"/>
        <v>2.5202130991743217</v>
      </c>
      <c r="AI1284" s="53">
        <v>0.7</v>
      </c>
      <c r="AJ1284" s="7" t="str">
        <f t="shared" si="431"/>
        <v>hp_18851882</v>
      </c>
      <c r="AK1284" s="7" t="s">
        <v>3968</v>
      </c>
      <c r="AL1284" s="7">
        <v>1299540</v>
      </c>
      <c r="AM1284" s="7">
        <f>INT(IF(MOD(Y1284,3)=0,INT(AL1284*0.55),INT(AL1284*0.35)))</f>
        <v>454839</v>
      </c>
      <c r="AN1284" s="54">
        <f t="shared" si="432"/>
        <v>2292582</v>
      </c>
      <c r="AO1284" s="7" t="str">
        <f t="shared" si="433"/>
        <v>atk_2292582</v>
      </c>
      <c r="AP1284" s="7" t="s">
        <v>3973</v>
      </c>
      <c r="AQ1284" s="7" t="s">
        <v>3993</v>
      </c>
      <c r="AR1284" s="7" t="s">
        <v>3975</v>
      </c>
      <c r="AS1284" s="7" t="s">
        <v>3976</v>
      </c>
      <c r="AU1284" s="7" t="str">
        <f t="shared" si="434"/>
        <v>hp_18851882;atk_2292582;hit_500000;miss_80;cirt_0;cirtSub_-3500</v>
      </c>
    </row>
    <row r="1285" spans="1:47" x14ac:dyDescent="0.2">
      <c r="V1285" s="7" t="str">
        <f t="shared" si="429"/>
        <v>水舰队基地16-5</v>
      </c>
      <c r="W1285" s="7">
        <f t="shared" si="420"/>
        <v>2389</v>
      </c>
      <c r="X1285" s="9" t="s">
        <v>1521</v>
      </c>
      <c r="Y1285" s="9">
        <v>5</v>
      </c>
      <c r="Z1285" s="8">
        <f t="shared" si="435"/>
        <v>6890</v>
      </c>
      <c r="AA1285" s="6" t="s">
        <v>3967</v>
      </c>
      <c r="AB1285" s="6">
        <v>7489867</v>
      </c>
      <c r="AC1285" s="6">
        <f t="shared" si="421"/>
        <v>1.8525</v>
      </c>
      <c r="AD1285" s="6">
        <f t="shared" si="422"/>
        <v>13874978</v>
      </c>
      <c r="AE1285" s="6">
        <f t="shared" si="426"/>
        <v>4124677</v>
      </c>
      <c r="AF1285" s="6">
        <v>870000</v>
      </c>
      <c r="AG1285" s="11">
        <f t="shared" si="424"/>
        <v>18869655</v>
      </c>
      <c r="AH1285">
        <f t="shared" si="423"/>
        <v>2.5193578203725111</v>
      </c>
      <c r="AI1285" s="53">
        <v>0.7</v>
      </c>
      <c r="AJ1285" s="7" t="str">
        <f t="shared" si="431"/>
        <v>hp_18869655</v>
      </c>
      <c r="AK1285" s="7" t="s">
        <v>3968</v>
      </c>
      <c r="AL1285" s="7">
        <v>1301120</v>
      </c>
      <c r="AM1285" s="7">
        <f>INT(IF(MOD(Y1285,3)=0,INT(AL1285*0.55),INT(AL1285*0.35)))</f>
        <v>455392</v>
      </c>
      <c r="AN1285" s="54">
        <f t="shared" si="432"/>
        <v>2294590</v>
      </c>
      <c r="AO1285" s="7" t="str">
        <f t="shared" si="433"/>
        <v>atk_2294590</v>
      </c>
      <c r="AP1285" s="7" t="s">
        <v>3973</v>
      </c>
      <c r="AQ1285" s="7" t="s">
        <v>3993</v>
      </c>
      <c r="AR1285" s="7" t="s">
        <v>3975</v>
      </c>
      <c r="AS1285" s="7" t="s">
        <v>3976</v>
      </c>
      <c r="AU1285" s="7" t="str">
        <f t="shared" si="434"/>
        <v>hp_18869655;atk_2294590;hit_500000;miss_80;cirt_0;cirtSub_-3500</v>
      </c>
    </row>
    <row r="1286" spans="1:47" x14ac:dyDescent="0.2">
      <c r="V1286" s="7" t="str">
        <f t="shared" si="429"/>
        <v>水舰队基地16-6</v>
      </c>
      <c r="W1286" s="7">
        <f t="shared" si="420"/>
        <v>2391</v>
      </c>
      <c r="X1286" s="9" t="s">
        <v>1521</v>
      </c>
      <c r="Y1286" s="9">
        <v>6</v>
      </c>
      <c r="Z1286" s="8">
        <f t="shared" si="435"/>
        <v>6896</v>
      </c>
      <c r="AA1286" s="6" t="s">
        <v>3967</v>
      </c>
      <c r="AB1286" s="6">
        <v>7499462</v>
      </c>
      <c r="AC1286" s="6">
        <f t="shared" si="421"/>
        <v>1.855</v>
      </c>
      <c r="AD1286" s="6">
        <f t="shared" si="422"/>
        <v>13911502</v>
      </c>
      <c r="AE1286" s="6">
        <f t="shared" si="426"/>
        <v>4124677</v>
      </c>
      <c r="AF1286" s="6">
        <v>870000</v>
      </c>
      <c r="AG1286" s="11">
        <f t="shared" si="424"/>
        <v>18906179</v>
      </c>
      <c r="AH1286">
        <f t="shared" si="423"/>
        <v>2.5210047067376298</v>
      </c>
      <c r="AI1286" s="53">
        <v>0.7</v>
      </c>
      <c r="AJ1286" s="7" t="str">
        <f t="shared" si="431"/>
        <v>hp_18906179</v>
      </c>
      <c r="AK1286" s="7" t="s">
        <v>3968</v>
      </c>
      <c r="AL1286" s="7">
        <v>1302700</v>
      </c>
      <c r="AM1286" s="7">
        <f>INT(IF(MOD(Y1286,3)=0,INT(AL1286*0.55),INT(AL1286*0.35)))</f>
        <v>716485</v>
      </c>
      <c r="AN1286" s="54">
        <f t="shared" si="432"/>
        <v>2298878</v>
      </c>
      <c r="AO1286" s="7" t="str">
        <f t="shared" si="433"/>
        <v>atk_2298878</v>
      </c>
      <c r="AP1286" s="7" t="s">
        <v>3973</v>
      </c>
      <c r="AQ1286" s="7" t="s">
        <v>3993</v>
      </c>
      <c r="AR1286" s="7" t="s">
        <v>3975</v>
      </c>
      <c r="AS1286" s="7" t="s">
        <v>3976</v>
      </c>
      <c r="AU1286" s="7" t="str">
        <f t="shared" si="434"/>
        <v>hp_18906179;atk_2298878;hit_500000;miss_80;cirt_0;cirtSub_-3500</v>
      </c>
    </row>
    <row r="1287" spans="1:47" x14ac:dyDescent="0.2">
      <c r="V1287" s="7" t="str">
        <f t="shared" si="429"/>
        <v>水舰队基地16-7</v>
      </c>
      <c r="W1287" s="7">
        <f t="shared" si="420"/>
        <v>2393</v>
      </c>
      <c r="X1287" s="9" t="s">
        <v>1521</v>
      </c>
      <c r="Y1287" s="9">
        <v>7</v>
      </c>
      <c r="Z1287" s="8">
        <f t="shared" si="435"/>
        <v>6903</v>
      </c>
      <c r="AA1287" s="6" t="s">
        <v>3967</v>
      </c>
      <c r="AB1287" s="6">
        <v>7509059</v>
      </c>
      <c r="AC1287" s="6">
        <f t="shared" si="421"/>
        <v>1.855</v>
      </c>
      <c r="AD1287" s="6">
        <f t="shared" si="422"/>
        <v>13929304</v>
      </c>
      <c r="AE1287" s="6">
        <f t="shared" si="426"/>
        <v>4124677</v>
      </c>
      <c r="AF1287" s="6">
        <v>870000</v>
      </c>
      <c r="AG1287" s="11">
        <f t="shared" si="424"/>
        <v>18923981</v>
      </c>
      <c r="AH1287">
        <f t="shared" si="423"/>
        <v>2.5201534573106965</v>
      </c>
      <c r="AI1287" s="53">
        <v>0.7</v>
      </c>
      <c r="AJ1287" s="7" t="str">
        <f t="shared" si="431"/>
        <v>hp_18923981</v>
      </c>
      <c r="AK1287" s="7" t="s">
        <v>3968</v>
      </c>
      <c r="AL1287" s="7">
        <v>1304280</v>
      </c>
      <c r="AM1287" s="7">
        <f>INT(IF(MOD(Y1287,3)=0,INT(AL1287*0.55),INT(AL1287*0.35)))</f>
        <v>456498</v>
      </c>
      <c r="AN1287" s="54">
        <f t="shared" si="432"/>
        <v>2300890</v>
      </c>
      <c r="AO1287" s="7" t="str">
        <f t="shared" si="433"/>
        <v>atk_2300890</v>
      </c>
      <c r="AP1287" s="7" t="s">
        <v>3973</v>
      </c>
      <c r="AQ1287" s="7" t="s">
        <v>3993</v>
      </c>
      <c r="AR1287" s="7" t="s">
        <v>3975</v>
      </c>
      <c r="AS1287" s="7" t="s">
        <v>3976</v>
      </c>
      <c r="AU1287" s="7" t="str">
        <f t="shared" si="434"/>
        <v>hp_18923981;atk_2300890;hit_500000;miss_80;cirt_0;cirtSub_-3500</v>
      </c>
    </row>
    <row r="1288" spans="1:47" x14ac:dyDescent="0.2">
      <c r="V1288" s="7" t="str">
        <f t="shared" si="429"/>
        <v>水舰队基地16-8</v>
      </c>
      <c r="W1288" s="7">
        <f t="shared" si="420"/>
        <v>2395</v>
      </c>
      <c r="X1288" s="9" t="s">
        <v>1521</v>
      </c>
      <c r="Y1288" s="9">
        <v>8</v>
      </c>
      <c r="Z1288" s="8">
        <f t="shared" si="435"/>
        <v>6911</v>
      </c>
      <c r="AA1288" s="6" t="s">
        <v>3967</v>
      </c>
      <c r="AB1288" s="6">
        <v>7518657</v>
      </c>
      <c r="AC1288" s="6">
        <f t="shared" si="421"/>
        <v>1.855</v>
      </c>
      <c r="AD1288" s="6">
        <f t="shared" si="422"/>
        <v>13947108</v>
      </c>
      <c r="AE1288" s="6">
        <f t="shared" si="426"/>
        <v>4124677</v>
      </c>
      <c r="AF1288" s="6">
        <v>870000</v>
      </c>
      <c r="AG1288" s="11">
        <f t="shared" si="424"/>
        <v>18941785</v>
      </c>
      <c r="AH1288">
        <f t="shared" si="423"/>
        <v>2.5193043119269838</v>
      </c>
      <c r="AI1288" s="53">
        <v>0.7</v>
      </c>
      <c r="AJ1288" s="7" t="str">
        <f t="shared" si="431"/>
        <v>hp_18941785</v>
      </c>
      <c r="AK1288" s="7" t="s">
        <v>3968</v>
      </c>
      <c r="AL1288" s="7">
        <v>1305860</v>
      </c>
      <c r="AM1288" s="7">
        <f>INT(IF(MOD(Y1288,3)=0,INT(AL1288*0.55),INT(AL1288*0.35)))</f>
        <v>457051</v>
      </c>
      <c r="AN1288" s="54">
        <f t="shared" si="432"/>
        <v>2302901</v>
      </c>
      <c r="AO1288" s="7" t="str">
        <f t="shared" si="433"/>
        <v>atk_2302901</v>
      </c>
      <c r="AP1288" s="7" t="s">
        <v>3973</v>
      </c>
      <c r="AQ1288" s="7" t="s">
        <v>3993</v>
      </c>
      <c r="AR1288" s="7" t="s">
        <v>3975</v>
      </c>
      <c r="AS1288" s="7" t="s">
        <v>3976</v>
      </c>
      <c r="AU1288" s="7" t="str">
        <f t="shared" si="434"/>
        <v>hp_18941785;atk_2302901;hit_500000;miss_80;cirt_0;cirtSub_-3500</v>
      </c>
    </row>
    <row r="1289" spans="1:47" x14ac:dyDescent="0.2">
      <c r="V1289" s="7" t="str">
        <f t="shared" si="429"/>
        <v>水舰队基地16-9</v>
      </c>
      <c r="W1289" s="7">
        <f t="shared" si="420"/>
        <v>2397</v>
      </c>
      <c r="X1289" s="9" t="s">
        <v>1521</v>
      </c>
      <c r="Y1289" s="9">
        <v>9</v>
      </c>
      <c r="Z1289" s="8">
        <f t="shared" si="435"/>
        <v>6920</v>
      </c>
      <c r="AA1289" s="6" t="s">
        <v>3967</v>
      </c>
      <c r="AB1289" s="6">
        <v>7528256</v>
      </c>
      <c r="AC1289" s="6">
        <f t="shared" si="421"/>
        <v>1.8575000000000002</v>
      </c>
      <c r="AD1289" s="6">
        <f t="shared" si="422"/>
        <v>13983735</v>
      </c>
      <c r="AE1289" s="6">
        <f t="shared" si="426"/>
        <v>4124677</v>
      </c>
      <c r="AF1289" s="6">
        <v>870000</v>
      </c>
      <c r="AG1289" s="11">
        <f t="shared" si="424"/>
        <v>18978412</v>
      </c>
      <c r="AH1289">
        <f t="shared" si="423"/>
        <v>2.5209573106971921</v>
      </c>
      <c r="AI1289" s="53">
        <v>0.7</v>
      </c>
      <c r="AJ1289" s="7" t="str">
        <f t="shared" si="431"/>
        <v>hp_18978412</v>
      </c>
      <c r="AK1289" s="7" t="s">
        <v>3968</v>
      </c>
      <c r="AL1289" s="7">
        <v>1307440</v>
      </c>
      <c r="AM1289" s="7">
        <f>INT(IF(MOD(Y1289,3)=0,INT(AL1289*0.55),INT(AL1289*0.35)))</f>
        <v>719092</v>
      </c>
      <c r="AN1289" s="54">
        <f t="shared" si="432"/>
        <v>2307200</v>
      </c>
      <c r="AO1289" s="7" t="str">
        <f t="shared" si="433"/>
        <v>atk_2307200</v>
      </c>
      <c r="AP1289" s="7" t="s">
        <v>3973</v>
      </c>
      <c r="AQ1289" s="7" t="s">
        <v>3993</v>
      </c>
      <c r="AR1289" s="7" t="s">
        <v>3975</v>
      </c>
      <c r="AS1289" s="7" t="s">
        <v>3976</v>
      </c>
      <c r="AU1289" s="7" t="str">
        <f t="shared" si="434"/>
        <v>hp_18978412;atk_2307200;hit_500000;miss_80;cirt_0;cirtSub_-3500</v>
      </c>
    </row>
    <row r="1290" spans="1:47" s="12" customFormat="1" x14ac:dyDescent="0.2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V1290" s="12" t="str">
        <f t="shared" si="429"/>
        <v>水舰队基地16-10</v>
      </c>
      <c r="W1290" s="12">
        <f t="shared" si="420"/>
        <v>2399</v>
      </c>
      <c r="X1290" s="5" t="s">
        <v>1521</v>
      </c>
      <c r="Y1290" s="5">
        <v>10</v>
      </c>
      <c r="Z1290" s="5">
        <f t="shared" si="435"/>
        <v>6930</v>
      </c>
      <c r="AA1290" s="11" t="s">
        <v>3967</v>
      </c>
      <c r="AB1290" s="11">
        <v>7537856</v>
      </c>
      <c r="AC1290" s="11">
        <f t="shared" si="421"/>
        <v>1.8575000000000002</v>
      </c>
      <c r="AD1290" s="11">
        <f t="shared" si="422"/>
        <v>14001567</v>
      </c>
      <c r="AE1290" s="6">
        <f t="shared" si="426"/>
        <v>4124677</v>
      </c>
      <c r="AF1290" s="11">
        <v>870000</v>
      </c>
      <c r="AG1290" s="11">
        <f t="shared" si="424"/>
        <v>18996244</v>
      </c>
      <c r="AH1290">
        <f t="shared" si="423"/>
        <v>2.5201123502491956</v>
      </c>
      <c r="AI1290" s="53">
        <v>0.7</v>
      </c>
      <c r="AJ1290" s="7" t="str">
        <f t="shared" si="431"/>
        <v>hp_18996244</v>
      </c>
      <c r="AK1290" s="12" t="s">
        <v>3968</v>
      </c>
      <c r="AL1290" s="12">
        <v>1309020</v>
      </c>
      <c r="AM1290" s="7">
        <f>INT(IF(MOD(Y1290,3)=0,INT(AL1290*0.55),INT(AL1290*0.35)))</f>
        <v>458157</v>
      </c>
      <c r="AN1290" s="54">
        <f t="shared" si="432"/>
        <v>2309214</v>
      </c>
      <c r="AO1290" s="7" t="str">
        <f t="shared" si="433"/>
        <v>atk_2309214</v>
      </c>
      <c r="AP1290" s="12" t="s">
        <v>3973</v>
      </c>
      <c r="AQ1290" s="12" t="s">
        <v>3993</v>
      </c>
      <c r="AR1290" s="12" t="s">
        <v>3975</v>
      </c>
      <c r="AS1290" s="12" t="s">
        <v>3976</v>
      </c>
      <c r="AU1290" s="12" t="str">
        <f t="shared" si="434"/>
        <v>hp_18996244;atk_2309214;hit_500000;miss_80;cirt_0;cirtSub_-3500</v>
      </c>
    </row>
    <row r="1291" spans="1:47" x14ac:dyDescent="0.2">
      <c r="V1291" s="7" t="str">
        <f t="shared" si="429"/>
        <v>琉璃市1-1</v>
      </c>
      <c r="W1291" s="7">
        <f t="shared" si="420"/>
        <v>2401</v>
      </c>
      <c r="X1291" s="9" t="s">
        <v>1682</v>
      </c>
      <c r="Y1291" s="9">
        <v>1</v>
      </c>
      <c r="Z1291" s="8">
        <f t="shared" si="435"/>
        <v>6931</v>
      </c>
      <c r="AA1291" s="6" t="s">
        <v>3967</v>
      </c>
      <c r="AB1291" s="6">
        <v>7547458</v>
      </c>
      <c r="AC1291" s="6">
        <f t="shared" si="421"/>
        <v>1.8599999999999999</v>
      </c>
      <c r="AD1291" s="6">
        <f t="shared" si="422"/>
        <v>14038271</v>
      </c>
      <c r="AE1291" s="6">
        <f t="shared" ref="AE1291" si="436">IF(MOD(Y1291,1)=0,INT(AD1290*0.3),0)</f>
        <v>4200470</v>
      </c>
      <c r="AF1291" s="6">
        <v>870000</v>
      </c>
      <c r="AG1291" s="11">
        <f t="shared" si="424"/>
        <v>19108741</v>
      </c>
      <c r="AH1291">
        <f t="shared" si="423"/>
        <v>2.5318115052776711</v>
      </c>
      <c r="AI1291" s="53">
        <v>0.7</v>
      </c>
      <c r="AJ1291" s="7" t="str">
        <f t="shared" si="431"/>
        <v>hp_19108741</v>
      </c>
      <c r="AK1291" s="7" t="s">
        <v>3968</v>
      </c>
      <c r="AL1291" s="7">
        <v>1310600</v>
      </c>
      <c r="AM1291" s="7">
        <f>INT(IF(MOD(Y1291,3)=0,INT(AL1291*0.55),INT(AL1291*0.35)))</f>
        <v>458710</v>
      </c>
      <c r="AN1291" s="54">
        <f t="shared" si="432"/>
        <v>2322734</v>
      </c>
      <c r="AO1291" s="7" t="str">
        <f t="shared" si="433"/>
        <v>atk_2322734</v>
      </c>
      <c r="AP1291" s="7" t="s">
        <v>3973</v>
      </c>
      <c r="AQ1291" s="7" t="s">
        <v>3994</v>
      </c>
      <c r="AR1291" s="7" t="s">
        <v>3975</v>
      </c>
      <c r="AS1291" s="7" t="s">
        <v>3976</v>
      </c>
      <c r="AU1291" s="7" t="str">
        <f t="shared" si="434"/>
        <v>hp_19108741;atk_2322734;hit_500000;miss_85;cirt_0;cirtSub_-3500</v>
      </c>
    </row>
    <row r="1292" spans="1:47" x14ac:dyDescent="0.2">
      <c r="V1292" s="7" t="str">
        <f t="shared" si="429"/>
        <v>琉璃市1-2</v>
      </c>
      <c r="W1292" s="7">
        <f t="shared" si="420"/>
        <v>2403</v>
      </c>
      <c r="X1292" s="9" t="s">
        <v>1682</v>
      </c>
      <c r="Y1292" s="9">
        <v>2</v>
      </c>
      <c r="Z1292" s="8">
        <f t="shared" si="435"/>
        <v>6933</v>
      </c>
      <c r="AA1292" s="6" t="s">
        <v>3967</v>
      </c>
      <c r="AB1292" s="6">
        <v>7557061</v>
      </c>
      <c r="AC1292" s="6">
        <f t="shared" si="421"/>
        <v>1.8599999999999999</v>
      </c>
      <c r="AD1292" s="6">
        <f t="shared" si="422"/>
        <v>14056133</v>
      </c>
      <c r="AE1292" s="6">
        <f t="shared" si="426"/>
        <v>4200470</v>
      </c>
      <c r="AF1292" s="6">
        <v>870000</v>
      </c>
      <c r="AG1292" s="11">
        <f t="shared" si="424"/>
        <v>19126603</v>
      </c>
      <c r="AH1292">
        <f t="shared" si="423"/>
        <v>2.5309578684094252</v>
      </c>
      <c r="AI1292" s="53">
        <v>0.7</v>
      </c>
      <c r="AJ1292" s="7" t="str">
        <f t="shared" si="431"/>
        <v>hp_19126603</v>
      </c>
      <c r="AK1292" s="7" t="s">
        <v>3968</v>
      </c>
      <c r="AL1292" s="7">
        <v>1312180</v>
      </c>
      <c r="AM1292" s="7">
        <f>INT(IF(MOD(Y1292,3)=0,INT(AL1292*0.55),INT(AL1292*0.35)))</f>
        <v>459263</v>
      </c>
      <c r="AN1292" s="54">
        <f t="shared" si="432"/>
        <v>2324750</v>
      </c>
      <c r="AO1292" s="7" t="str">
        <f t="shared" si="433"/>
        <v>atk_2324750</v>
      </c>
      <c r="AP1292" s="7" t="s">
        <v>3973</v>
      </c>
      <c r="AQ1292" s="7" t="s">
        <v>3994</v>
      </c>
      <c r="AR1292" s="7" t="s">
        <v>3975</v>
      </c>
      <c r="AS1292" s="7" t="s">
        <v>3976</v>
      </c>
      <c r="AU1292" s="7" t="str">
        <f t="shared" si="434"/>
        <v>hp_19126603;atk_2324750;hit_500000;miss_85;cirt_0;cirtSub_-3500</v>
      </c>
    </row>
    <row r="1293" spans="1:47" x14ac:dyDescent="0.2">
      <c r="V1293" s="7" t="str">
        <f t="shared" si="429"/>
        <v>琉璃市1-3</v>
      </c>
      <c r="W1293" s="7">
        <f t="shared" si="420"/>
        <v>2405</v>
      </c>
      <c r="X1293" s="9" t="s">
        <v>1682</v>
      </c>
      <c r="Y1293" s="9">
        <v>3</v>
      </c>
      <c r="Z1293" s="8">
        <f t="shared" si="435"/>
        <v>6936</v>
      </c>
      <c r="AA1293" s="6" t="s">
        <v>3967</v>
      </c>
      <c r="AB1293" s="6">
        <v>7566665</v>
      </c>
      <c r="AC1293" s="6">
        <f t="shared" si="421"/>
        <v>1.8624999999999998</v>
      </c>
      <c r="AD1293" s="6">
        <f t="shared" si="422"/>
        <v>14092913</v>
      </c>
      <c r="AE1293" s="6">
        <f t="shared" si="426"/>
        <v>4200470</v>
      </c>
      <c r="AF1293" s="6">
        <v>870000</v>
      </c>
      <c r="AG1293" s="11">
        <f t="shared" si="424"/>
        <v>19163383</v>
      </c>
      <c r="AH1293">
        <f t="shared" si="423"/>
        <v>2.5326062406621674</v>
      </c>
      <c r="AI1293" s="53">
        <v>0.7</v>
      </c>
      <c r="AJ1293" s="7" t="str">
        <f t="shared" si="431"/>
        <v>hp_19163383</v>
      </c>
      <c r="AK1293" s="7" t="s">
        <v>3968</v>
      </c>
      <c r="AL1293" s="7">
        <v>1313760</v>
      </c>
      <c r="AM1293" s="7">
        <f>INT(IF(MOD(Y1293,3)=0,INT(AL1293*0.55),INT(AL1293*0.35)))</f>
        <v>722568</v>
      </c>
      <c r="AN1293" s="54">
        <f t="shared" si="432"/>
        <v>2329065</v>
      </c>
      <c r="AO1293" s="7" t="str">
        <f t="shared" si="433"/>
        <v>atk_2329065</v>
      </c>
      <c r="AP1293" s="7" t="s">
        <v>3973</v>
      </c>
      <c r="AQ1293" s="7" t="s">
        <v>3994</v>
      </c>
      <c r="AR1293" s="7" t="s">
        <v>3975</v>
      </c>
      <c r="AS1293" s="7" t="s">
        <v>3976</v>
      </c>
      <c r="AU1293" s="7" t="str">
        <f t="shared" si="434"/>
        <v>hp_19163383;atk_2329065;hit_500000;miss_85;cirt_0;cirtSub_-3500</v>
      </c>
    </row>
    <row r="1294" spans="1:47" x14ac:dyDescent="0.2">
      <c r="V1294" s="7" t="str">
        <f t="shared" si="429"/>
        <v>琉璃市1-4</v>
      </c>
      <c r="W1294" s="7">
        <f t="shared" si="420"/>
        <v>2407</v>
      </c>
      <c r="X1294" s="9" t="s">
        <v>1682</v>
      </c>
      <c r="Y1294" s="9">
        <v>4</v>
      </c>
      <c r="Z1294" s="8">
        <f t="shared" si="435"/>
        <v>6940</v>
      </c>
      <c r="AA1294" s="6" t="s">
        <v>3967</v>
      </c>
      <c r="AB1294" s="6">
        <v>7576270</v>
      </c>
      <c r="AC1294" s="6">
        <f t="shared" si="421"/>
        <v>1.8624999999999998</v>
      </c>
      <c r="AD1294" s="6">
        <f t="shared" si="422"/>
        <v>14110802</v>
      </c>
      <c r="AE1294" s="6">
        <f t="shared" si="426"/>
        <v>4200470</v>
      </c>
      <c r="AF1294" s="6">
        <v>870000</v>
      </c>
      <c r="AG1294" s="11">
        <f t="shared" si="424"/>
        <v>19181272</v>
      </c>
      <c r="AH1294">
        <f t="shared" si="423"/>
        <v>2.5317566559797897</v>
      </c>
      <c r="AI1294" s="53">
        <v>0.7</v>
      </c>
      <c r="AJ1294" s="7" t="str">
        <f t="shared" si="431"/>
        <v>hp_19181272</v>
      </c>
      <c r="AK1294" s="7" t="s">
        <v>3968</v>
      </c>
      <c r="AL1294" s="7">
        <v>1315340</v>
      </c>
      <c r="AM1294" s="7">
        <f>INT(IF(MOD(Y1294,3)=0,INT(AL1294*0.55),INT(AL1294*0.35)))</f>
        <v>460369</v>
      </c>
      <c r="AN1294" s="54">
        <f t="shared" si="432"/>
        <v>2331084</v>
      </c>
      <c r="AO1294" s="7" t="str">
        <f t="shared" si="433"/>
        <v>atk_2331084</v>
      </c>
      <c r="AP1294" s="7" t="s">
        <v>3973</v>
      </c>
      <c r="AQ1294" s="7" t="s">
        <v>3994</v>
      </c>
      <c r="AR1294" s="7" t="s">
        <v>3975</v>
      </c>
      <c r="AS1294" s="7" t="s">
        <v>3976</v>
      </c>
      <c r="AU1294" s="7" t="str">
        <f t="shared" si="434"/>
        <v>hp_19181272;atk_2331084;hit_500000;miss_85;cirt_0;cirtSub_-3500</v>
      </c>
    </row>
    <row r="1295" spans="1:47" x14ac:dyDescent="0.2">
      <c r="V1295" s="7" t="str">
        <f t="shared" si="429"/>
        <v>琉璃市1-5</v>
      </c>
      <c r="W1295" s="7">
        <f t="shared" si="420"/>
        <v>2409</v>
      </c>
      <c r="X1295" s="9" t="s">
        <v>1682</v>
      </c>
      <c r="Y1295" s="9">
        <v>5</v>
      </c>
      <c r="Z1295" s="8">
        <f t="shared" si="435"/>
        <v>6945</v>
      </c>
      <c r="AA1295" s="6" t="s">
        <v>3967</v>
      </c>
      <c r="AB1295" s="6">
        <v>7585876</v>
      </c>
      <c r="AC1295" s="6">
        <f t="shared" si="421"/>
        <v>1.8624999999999998</v>
      </c>
      <c r="AD1295" s="6">
        <f t="shared" si="422"/>
        <v>14128694</v>
      </c>
      <c r="AE1295" s="6">
        <f t="shared" si="426"/>
        <v>4200470</v>
      </c>
      <c r="AF1295" s="6">
        <v>870000</v>
      </c>
      <c r="AG1295" s="11">
        <f t="shared" si="424"/>
        <v>19199164</v>
      </c>
      <c r="AH1295">
        <f t="shared" si="423"/>
        <v>2.5309092845704306</v>
      </c>
      <c r="AI1295" s="53">
        <v>0.7</v>
      </c>
      <c r="AJ1295" s="7" t="str">
        <f t="shared" si="431"/>
        <v>hp_19199164</v>
      </c>
      <c r="AK1295" s="7" t="s">
        <v>3968</v>
      </c>
      <c r="AL1295" s="7">
        <v>1316920</v>
      </c>
      <c r="AM1295" s="7">
        <f>INT(IF(MOD(Y1295,3)=0,INT(AL1295*0.55),INT(AL1295*0.35)))</f>
        <v>460922</v>
      </c>
      <c r="AN1295" s="54">
        <f t="shared" si="432"/>
        <v>2333103</v>
      </c>
      <c r="AO1295" s="7" t="str">
        <f t="shared" si="433"/>
        <v>atk_2333103</v>
      </c>
      <c r="AP1295" s="7" t="s">
        <v>3973</v>
      </c>
      <c r="AQ1295" s="7" t="s">
        <v>3994</v>
      </c>
      <c r="AR1295" s="7" t="s">
        <v>3975</v>
      </c>
      <c r="AS1295" s="7" t="s">
        <v>3976</v>
      </c>
      <c r="AU1295" s="7" t="str">
        <f t="shared" si="434"/>
        <v>hp_19199164;atk_2333103;hit_500000;miss_85;cirt_0;cirtSub_-3500</v>
      </c>
    </row>
    <row r="1296" spans="1:47" x14ac:dyDescent="0.2">
      <c r="V1296" s="7" t="str">
        <f t="shared" si="429"/>
        <v>琉璃市1-6</v>
      </c>
      <c r="W1296" s="7">
        <f t="shared" si="420"/>
        <v>2411</v>
      </c>
      <c r="X1296" s="9" t="s">
        <v>1682</v>
      </c>
      <c r="Y1296" s="9">
        <v>6</v>
      </c>
      <c r="Z1296" s="8">
        <f t="shared" si="435"/>
        <v>6951</v>
      </c>
      <c r="AA1296" s="6" t="s">
        <v>3967</v>
      </c>
      <c r="AB1296" s="6">
        <v>7595484</v>
      </c>
      <c r="AC1296" s="6">
        <f t="shared" si="421"/>
        <v>1.8649999999999998</v>
      </c>
      <c r="AD1296" s="6">
        <f t="shared" si="422"/>
        <v>14165577</v>
      </c>
      <c r="AE1296" s="6">
        <f t="shared" si="426"/>
        <v>4200470</v>
      </c>
      <c r="AF1296" s="6">
        <v>870000</v>
      </c>
      <c r="AG1296" s="11">
        <f t="shared" si="424"/>
        <v>19236047</v>
      </c>
      <c r="AH1296">
        <f t="shared" si="423"/>
        <v>2.5325636917937029</v>
      </c>
      <c r="AI1296" s="53">
        <v>0.7</v>
      </c>
      <c r="AJ1296" s="7" t="str">
        <f t="shared" si="431"/>
        <v>hp_19236047</v>
      </c>
      <c r="AK1296" s="7" t="s">
        <v>3968</v>
      </c>
      <c r="AL1296" s="7">
        <v>1318500</v>
      </c>
      <c r="AM1296" s="7">
        <f>INT(IF(MOD(Y1296,3)=0,INT(AL1296*0.55),INT(AL1296*0.35)))</f>
        <v>725175</v>
      </c>
      <c r="AN1296" s="54">
        <f t="shared" si="432"/>
        <v>2337429</v>
      </c>
      <c r="AO1296" s="7" t="str">
        <f t="shared" si="433"/>
        <v>atk_2337429</v>
      </c>
      <c r="AP1296" s="7" t="s">
        <v>3973</v>
      </c>
      <c r="AQ1296" s="7" t="s">
        <v>3994</v>
      </c>
      <c r="AR1296" s="7" t="s">
        <v>3975</v>
      </c>
      <c r="AS1296" s="7" t="s">
        <v>3976</v>
      </c>
      <c r="AU1296" s="7" t="str">
        <f t="shared" si="434"/>
        <v>hp_19236047;atk_2337429;hit_500000;miss_85;cirt_0;cirtSub_-3500</v>
      </c>
    </row>
    <row r="1297" spans="1:47" x14ac:dyDescent="0.2">
      <c r="V1297" s="7" t="str">
        <f t="shared" si="429"/>
        <v>琉璃市1-7</v>
      </c>
      <c r="W1297" s="7">
        <f t="shared" si="420"/>
        <v>2413</v>
      </c>
      <c r="X1297" s="9" t="s">
        <v>1682</v>
      </c>
      <c r="Y1297" s="9">
        <v>7</v>
      </c>
      <c r="Z1297" s="8">
        <f t="shared" si="435"/>
        <v>6958</v>
      </c>
      <c r="AA1297" s="6" t="s">
        <v>3967</v>
      </c>
      <c r="AB1297" s="6">
        <v>7605093</v>
      </c>
      <c r="AC1297" s="6">
        <f t="shared" si="421"/>
        <v>1.8649999999999998</v>
      </c>
      <c r="AD1297" s="6">
        <f t="shared" si="422"/>
        <v>14183498</v>
      </c>
      <c r="AE1297" s="6">
        <f t="shared" si="426"/>
        <v>4200470</v>
      </c>
      <c r="AF1297" s="6">
        <v>870000</v>
      </c>
      <c r="AG1297" s="11">
        <f t="shared" si="424"/>
        <v>19253968</v>
      </c>
      <c r="AH1297">
        <f t="shared" si="423"/>
        <v>2.5317202564123806</v>
      </c>
      <c r="AI1297" s="53">
        <v>0.7</v>
      </c>
      <c r="AJ1297" s="7" t="str">
        <f t="shared" si="431"/>
        <v>hp_19253968</v>
      </c>
      <c r="AK1297" s="7" t="s">
        <v>3968</v>
      </c>
      <c r="AL1297" s="7">
        <v>1320080</v>
      </c>
      <c r="AM1297" s="7">
        <f>INT(IF(MOD(Y1297,3)=0,INT(AL1297*0.55),INT(AL1297*0.35)))</f>
        <v>462028</v>
      </c>
      <c r="AN1297" s="54">
        <f t="shared" si="432"/>
        <v>2339451</v>
      </c>
      <c r="AO1297" s="7" t="str">
        <f t="shared" si="433"/>
        <v>atk_2339451</v>
      </c>
      <c r="AP1297" s="7" t="s">
        <v>3973</v>
      </c>
      <c r="AQ1297" s="7" t="s">
        <v>3994</v>
      </c>
      <c r="AR1297" s="7" t="s">
        <v>3975</v>
      </c>
      <c r="AS1297" s="7" t="s">
        <v>3976</v>
      </c>
      <c r="AU1297" s="7" t="str">
        <f t="shared" si="434"/>
        <v>hp_19253968;atk_2339451;hit_500000;miss_85;cirt_0;cirtSub_-3500</v>
      </c>
    </row>
    <row r="1298" spans="1:47" x14ac:dyDescent="0.2">
      <c r="V1298" s="7" t="str">
        <f t="shared" si="429"/>
        <v>琉璃市1-8</v>
      </c>
      <c r="W1298" s="7">
        <f t="shared" si="420"/>
        <v>2415</v>
      </c>
      <c r="X1298" s="9" t="s">
        <v>1682</v>
      </c>
      <c r="Y1298" s="9">
        <v>8</v>
      </c>
      <c r="Z1298" s="8">
        <f t="shared" si="435"/>
        <v>6966</v>
      </c>
      <c r="AA1298" s="6" t="s">
        <v>3967</v>
      </c>
      <c r="AB1298" s="6">
        <v>7614703</v>
      </c>
      <c r="AC1298" s="6">
        <f t="shared" si="421"/>
        <v>1.8649999999999998</v>
      </c>
      <c r="AD1298" s="6">
        <f t="shared" si="422"/>
        <v>14201421</v>
      </c>
      <c r="AE1298" s="6">
        <f t="shared" si="426"/>
        <v>4200470</v>
      </c>
      <c r="AF1298" s="6">
        <v>870000</v>
      </c>
      <c r="AG1298" s="11">
        <f t="shared" si="424"/>
        <v>19271891</v>
      </c>
      <c r="AH1298">
        <f t="shared" si="423"/>
        <v>2.5308788799773279</v>
      </c>
      <c r="AI1298" s="53">
        <v>0.7</v>
      </c>
      <c r="AJ1298" s="7" t="str">
        <f t="shared" si="431"/>
        <v>hp_19271891</v>
      </c>
      <c r="AK1298" s="7" t="s">
        <v>3968</v>
      </c>
      <c r="AL1298" s="7">
        <v>1321660</v>
      </c>
      <c r="AM1298" s="7">
        <f>INT(IF(MOD(Y1298,3)=0,INT(AL1298*0.55),INT(AL1298*0.35)))</f>
        <v>462581</v>
      </c>
      <c r="AN1298" s="54">
        <f t="shared" si="432"/>
        <v>2341472</v>
      </c>
      <c r="AO1298" s="7" t="str">
        <f t="shared" si="433"/>
        <v>atk_2341472</v>
      </c>
      <c r="AP1298" s="7" t="s">
        <v>3973</v>
      </c>
      <c r="AQ1298" s="7" t="s">
        <v>3994</v>
      </c>
      <c r="AR1298" s="7" t="s">
        <v>3975</v>
      </c>
      <c r="AS1298" s="7" t="s">
        <v>3976</v>
      </c>
      <c r="AU1298" s="7" t="str">
        <f t="shared" si="434"/>
        <v>hp_19271891;atk_2341472;hit_500000;miss_85;cirt_0;cirtSub_-3500</v>
      </c>
    </row>
    <row r="1299" spans="1:47" x14ac:dyDescent="0.2">
      <c r="V1299" s="7" t="str">
        <f t="shared" si="429"/>
        <v>琉璃市1-9</v>
      </c>
      <c r="W1299" s="7">
        <f t="shared" si="420"/>
        <v>2417</v>
      </c>
      <c r="X1299" s="9" t="s">
        <v>1682</v>
      </c>
      <c r="Y1299" s="9">
        <v>9</v>
      </c>
      <c r="Z1299" s="8">
        <f t="shared" si="435"/>
        <v>6975</v>
      </c>
      <c r="AA1299" s="6" t="s">
        <v>3967</v>
      </c>
      <c r="AB1299" s="6">
        <v>7624314</v>
      </c>
      <c r="AC1299" s="6">
        <f t="shared" si="421"/>
        <v>1.8674999999999999</v>
      </c>
      <c r="AD1299" s="6">
        <f t="shared" si="422"/>
        <v>14238406</v>
      </c>
      <c r="AE1299" s="6">
        <f t="shared" si="426"/>
        <v>4200470</v>
      </c>
      <c r="AF1299" s="6">
        <v>870000</v>
      </c>
      <c r="AG1299" s="11">
        <f t="shared" si="424"/>
        <v>19308876</v>
      </c>
      <c r="AH1299">
        <f t="shared" si="423"/>
        <v>2.5325394520739835</v>
      </c>
      <c r="AI1299" s="53">
        <v>0.7</v>
      </c>
      <c r="AJ1299" s="7" t="str">
        <f t="shared" si="431"/>
        <v>hp_19308876</v>
      </c>
      <c r="AK1299" s="7" t="s">
        <v>3968</v>
      </c>
      <c r="AL1299" s="7">
        <v>1323240</v>
      </c>
      <c r="AM1299" s="7">
        <f>INT(IF(MOD(Y1299,3)=0,INT(AL1299*0.55),INT(AL1299*0.35)))</f>
        <v>727782</v>
      </c>
      <c r="AN1299" s="54">
        <f t="shared" si="432"/>
        <v>2345810</v>
      </c>
      <c r="AO1299" s="7" t="str">
        <f t="shared" si="433"/>
        <v>atk_2345810</v>
      </c>
      <c r="AP1299" s="7" t="s">
        <v>3973</v>
      </c>
      <c r="AQ1299" s="7" t="s">
        <v>3994</v>
      </c>
      <c r="AR1299" s="7" t="s">
        <v>3975</v>
      </c>
      <c r="AS1299" s="7" t="s">
        <v>3976</v>
      </c>
      <c r="AU1299" s="7" t="str">
        <f t="shared" si="434"/>
        <v>hp_19308876;atk_2345810;hit_500000;miss_85;cirt_0;cirtSub_-3500</v>
      </c>
    </row>
    <row r="1300" spans="1:47" s="12" customFormat="1" x14ac:dyDescent="0.2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V1300" s="12" t="str">
        <f t="shared" si="429"/>
        <v>琉璃市1-10</v>
      </c>
      <c r="W1300" s="12">
        <f t="shared" si="420"/>
        <v>2419</v>
      </c>
      <c r="X1300" s="5" t="s">
        <v>1682</v>
      </c>
      <c r="Y1300" s="5">
        <v>10</v>
      </c>
      <c r="Z1300" s="5">
        <f t="shared" si="435"/>
        <v>6985</v>
      </c>
      <c r="AA1300" s="11" t="s">
        <v>3967</v>
      </c>
      <c r="AB1300" s="11">
        <v>7633926</v>
      </c>
      <c r="AC1300" s="11">
        <f t="shared" si="421"/>
        <v>1.8674999999999999</v>
      </c>
      <c r="AD1300" s="11">
        <f t="shared" si="422"/>
        <v>14256356</v>
      </c>
      <c r="AE1300" s="6">
        <f t="shared" si="426"/>
        <v>4200470</v>
      </c>
      <c r="AF1300" s="11">
        <v>870000</v>
      </c>
      <c r="AG1300" s="11">
        <f t="shared" si="424"/>
        <v>19326826</v>
      </c>
      <c r="AH1300">
        <f t="shared" si="423"/>
        <v>2.531702036409575</v>
      </c>
      <c r="AI1300" s="53">
        <v>0.7</v>
      </c>
      <c r="AJ1300" s="7" t="str">
        <f t="shared" si="431"/>
        <v>hp_19326826</v>
      </c>
      <c r="AK1300" s="12" t="s">
        <v>3968</v>
      </c>
      <c r="AL1300" s="12">
        <v>1324820</v>
      </c>
      <c r="AM1300" s="7">
        <f>INT(IF(MOD(Y1300,3)=0,INT(AL1300*0.55),INT(AL1300*0.35)))</f>
        <v>463687</v>
      </c>
      <c r="AN1300" s="54">
        <f t="shared" si="432"/>
        <v>2347834</v>
      </c>
      <c r="AO1300" s="7" t="str">
        <f t="shared" si="433"/>
        <v>atk_2347834</v>
      </c>
      <c r="AP1300" s="12" t="s">
        <v>3973</v>
      </c>
      <c r="AQ1300" s="12" t="s">
        <v>3994</v>
      </c>
      <c r="AR1300" s="12" t="s">
        <v>3975</v>
      </c>
      <c r="AS1300" s="12" t="s">
        <v>3976</v>
      </c>
      <c r="AU1300" s="12" t="str">
        <f t="shared" si="434"/>
        <v>hp_19326826;atk_2347834;hit_500000;miss_85;cirt_0;cirtSub_-3500</v>
      </c>
    </row>
    <row r="1301" spans="1:47" x14ac:dyDescent="0.2">
      <c r="V1301" s="7" t="str">
        <f t="shared" si="429"/>
        <v>琉璃市2-1</v>
      </c>
      <c r="W1301" s="7">
        <f t="shared" si="420"/>
        <v>2421</v>
      </c>
      <c r="X1301" s="9" t="s">
        <v>1683</v>
      </c>
      <c r="Y1301" s="9">
        <v>1</v>
      </c>
      <c r="Z1301" s="8">
        <f t="shared" si="435"/>
        <v>6986</v>
      </c>
      <c r="AA1301" s="6" t="s">
        <v>3967</v>
      </c>
      <c r="AB1301" s="6">
        <v>7643540</v>
      </c>
      <c r="AC1301" s="6">
        <f t="shared" si="421"/>
        <v>1.87</v>
      </c>
      <c r="AD1301" s="6">
        <f t="shared" si="422"/>
        <v>14293419</v>
      </c>
      <c r="AE1301" s="6">
        <f t="shared" ref="AE1301" si="437">IF(MOD(Y1301,1)=0,INT(AD1300*0.3),0)</f>
        <v>4276906</v>
      </c>
      <c r="AF1301" s="6">
        <v>870000</v>
      </c>
      <c r="AG1301" s="11">
        <f t="shared" si="424"/>
        <v>19440325</v>
      </c>
      <c r="AH1301">
        <f t="shared" si="423"/>
        <v>2.5433666861166424</v>
      </c>
      <c r="AI1301" s="53">
        <v>0.7</v>
      </c>
      <c r="AJ1301" s="7" t="str">
        <f t="shared" si="431"/>
        <v>hp_19440325</v>
      </c>
      <c r="AK1301" s="7" t="s">
        <v>3968</v>
      </c>
      <c r="AL1301" s="7">
        <v>1326400</v>
      </c>
      <c r="AM1301" s="7">
        <f>INT(IF(MOD(Y1301,3)=0,INT(AL1301*0.55),INT(AL1301*0.35)))</f>
        <v>464240</v>
      </c>
      <c r="AN1301" s="54">
        <f t="shared" si="432"/>
        <v>2361465</v>
      </c>
      <c r="AO1301" s="7" t="str">
        <f t="shared" si="433"/>
        <v>atk_2361465</v>
      </c>
      <c r="AP1301" s="7" t="s">
        <v>3973</v>
      </c>
      <c r="AQ1301" s="7" t="s">
        <v>3994</v>
      </c>
      <c r="AR1301" s="7" t="s">
        <v>3975</v>
      </c>
      <c r="AS1301" s="7" t="s">
        <v>3976</v>
      </c>
      <c r="AU1301" s="7" t="str">
        <f t="shared" si="434"/>
        <v>hp_19440325;atk_2361465;hit_500000;miss_85;cirt_0;cirtSub_-3500</v>
      </c>
    </row>
    <row r="1302" spans="1:47" x14ac:dyDescent="0.2">
      <c r="V1302" s="7" t="str">
        <f t="shared" si="429"/>
        <v>琉璃市2-2</v>
      </c>
      <c r="W1302" s="7">
        <f t="shared" si="420"/>
        <v>2423</v>
      </c>
      <c r="X1302" s="9" t="s">
        <v>1683</v>
      </c>
      <c r="Y1302" s="9">
        <v>2</v>
      </c>
      <c r="Z1302" s="8">
        <f t="shared" si="435"/>
        <v>6988</v>
      </c>
      <c r="AA1302" s="6" t="s">
        <v>3967</v>
      </c>
      <c r="AB1302" s="6">
        <v>7653155</v>
      </c>
      <c r="AC1302" s="6">
        <f t="shared" si="421"/>
        <v>1.87</v>
      </c>
      <c r="AD1302" s="6">
        <f t="shared" si="422"/>
        <v>14311399</v>
      </c>
      <c r="AE1302" s="6">
        <f t="shared" si="426"/>
        <v>4276906</v>
      </c>
      <c r="AF1302" s="6">
        <v>870000</v>
      </c>
      <c r="AG1302" s="11">
        <f t="shared" si="424"/>
        <v>19458305</v>
      </c>
      <c r="AH1302">
        <f t="shared" si="423"/>
        <v>2.5425206989797018</v>
      </c>
      <c r="AI1302" s="53">
        <v>0.7</v>
      </c>
      <c r="AJ1302" s="7" t="str">
        <f t="shared" si="431"/>
        <v>hp_19458305</v>
      </c>
      <c r="AK1302" s="7" t="s">
        <v>3968</v>
      </c>
      <c r="AL1302" s="7">
        <v>1327980</v>
      </c>
      <c r="AM1302" s="7">
        <f>INT(IF(MOD(Y1302,3)=0,INT(AL1302*0.55),INT(AL1302*0.35)))</f>
        <v>464793</v>
      </c>
      <c r="AN1302" s="54">
        <f t="shared" si="432"/>
        <v>2363491</v>
      </c>
      <c r="AO1302" s="7" t="str">
        <f t="shared" si="433"/>
        <v>atk_2363491</v>
      </c>
      <c r="AP1302" s="7" t="s">
        <v>3973</v>
      </c>
      <c r="AQ1302" s="7" t="s">
        <v>3994</v>
      </c>
      <c r="AR1302" s="7" t="s">
        <v>3975</v>
      </c>
      <c r="AS1302" s="7" t="s">
        <v>3976</v>
      </c>
      <c r="AU1302" s="7" t="str">
        <f t="shared" si="434"/>
        <v>hp_19458305;atk_2363491;hit_500000;miss_85;cirt_0;cirtSub_-3500</v>
      </c>
    </row>
    <row r="1303" spans="1:47" x14ac:dyDescent="0.2">
      <c r="V1303" s="7" t="str">
        <f t="shared" si="429"/>
        <v>琉璃市2-3</v>
      </c>
      <c r="W1303" s="7">
        <f t="shared" si="420"/>
        <v>2425</v>
      </c>
      <c r="X1303" s="9" t="s">
        <v>1683</v>
      </c>
      <c r="Y1303" s="9">
        <v>3</v>
      </c>
      <c r="Z1303" s="8">
        <f t="shared" si="435"/>
        <v>6991</v>
      </c>
      <c r="AA1303" s="6" t="s">
        <v>3967</v>
      </c>
      <c r="AB1303" s="6">
        <v>7662771</v>
      </c>
      <c r="AC1303" s="6">
        <f t="shared" si="421"/>
        <v>1.8725000000000001</v>
      </c>
      <c r="AD1303" s="6">
        <f t="shared" si="422"/>
        <v>14348538</v>
      </c>
      <c r="AE1303" s="6">
        <f t="shared" si="426"/>
        <v>4276906</v>
      </c>
      <c r="AF1303" s="6">
        <v>870000</v>
      </c>
      <c r="AG1303" s="11">
        <f t="shared" si="424"/>
        <v>19495444</v>
      </c>
      <c r="AH1303">
        <f t="shared" si="423"/>
        <v>2.5441767736501588</v>
      </c>
      <c r="AI1303" s="53">
        <v>0.7</v>
      </c>
      <c r="AJ1303" s="7" t="str">
        <f t="shared" si="431"/>
        <v>hp_19495444</v>
      </c>
      <c r="AK1303" s="7" t="s">
        <v>3968</v>
      </c>
      <c r="AL1303" s="7">
        <v>1329560</v>
      </c>
      <c r="AM1303" s="7">
        <f>INT(IF(MOD(Y1303,3)=0,INT(AL1303*0.55),INT(AL1303*0.35)))</f>
        <v>731258</v>
      </c>
      <c r="AN1303" s="54">
        <f t="shared" si="432"/>
        <v>2367844</v>
      </c>
      <c r="AO1303" s="7" t="str">
        <f t="shared" si="433"/>
        <v>atk_2367844</v>
      </c>
      <c r="AP1303" s="7" t="s">
        <v>3973</v>
      </c>
      <c r="AQ1303" s="7" t="s">
        <v>3994</v>
      </c>
      <c r="AR1303" s="7" t="s">
        <v>3975</v>
      </c>
      <c r="AS1303" s="7" t="s">
        <v>3976</v>
      </c>
      <c r="AU1303" s="7" t="str">
        <f t="shared" si="434"/>
        <v>hp_19495444;atk_2367844;hit_500000;miss_85;cirt_0;cirtSub_-3500</v>
      </c>
    </row>
    <row r="1304" spans="1:47" x14ac:dyDescent="0.2">
      <c r="V1304" s="7" t="str">
        <f t="shared" si="429"/>
        <v>琉璃市2-4</v>
      </c>
      <c r="W1304" s="7">
        <f t="shared" si="420"/>
        <v>2427</v>
      </c>
      <c r="X1304" s="9" t="s">
        <v>1683</v>
      </c>
      <c r="Y1304" s="9">
        <v>4</v>
      </c>
      <c r="Z1304" s="8">
        <f t="shared" si="435"/>
        <v>6995</v>
      </c>
      <c r="AA1304" s="6" t="s">
        <v>3967</v>
      </c>
      <c r="AB1304" s="6">
        <v>7672388</v>
      </c>
      <c r="AC1304" s="6">
        <f t="shared" si="421"/>
        <v>1.8725000000000001</v>
      </c>
      <c r="AD1304" s="6">
        <f t="shared" si="422"/>
        <v>14366546</v>
      </c>
      <c r="AE1304" s="6">
        <f t="shared" si="426"/>
        <v>4276906</v>
      </c>
      <c r="AF1304" s="6">
        <v>870000</v>
      </c>
      <c r="AG1304" s="11">
        <f t="shared" si="424"/>
        <v>19513452</v>
      </c>
      <c r="AH1304">
        <f t="shared" si="423"/>
        <v>2.5433348782673662</v>
      </c>
      <c r="AI1304" s="53">
        <v>0.7</v>
      </c>
      <c r="AJ1304" s="7" t="str">
        <f t="shared" si="431"/>
        <v>hp_19513452</v>
      </c>
      <c r="AK1304" s="7" t="s">
        <v>3968</v>
      </c>
      <c r="AL1304" s="7">
        <v>1331140</v>
      </c>
      <c r="AM1304" s="7">
        <f>INT(IF(MOD(Y1304,3)=0,INT(AL1304*0.55),INT(AL1304*0.35)))</f>
        <v>465899</v>
      </c>
      <c r="AN1304" s="54">
        <f t="shared" si="432"/>
        <v>2369874</v>
      </c>
      <c r="AO1304" s="7" t="str">
        <f t="shared" si="433"/>
        <v>atk_2369874</v>
      </c>
      <c r="AP1304" s="7" t="s">
        <v>3973</v>
      </c>
      <c r="AQ1304" s="7" t="s">
        <v>3994</v>
      </c>
      <c r="AR1304" s="7" t="s">
        <v>3975</v>
      </c>
      <c r="AS1304" s="7" t="s">
        <v>3976</v>
      </c>
      <c r="AU1304" s="7" t="str">
        <f t="shared" si="434"/>
        <v>hp_19513452;atk_2369874;hit_500000;miss_85;cirt_0;cirtSub_-3500</v>
      </c>
    </row>
    <row r="1305" spans="1:47" x14ac:dyDescent="0.2">
      <c r="V1305" s="7" t="str">
        <f t="shared" si="429"/>
        <v>琉璃市2-5</v>
      </c>
      <c r="W1305" s="7">
        <f t="shared" si="420"/>
        <v>2429</v>
      </c>
      <c r="X1305" s="9" t="s">
        <v>1683</v>
      </c>
      <c r="Y1305" s="9">
        <v>5</v>
      </c>
      <c r="Z1305" s="8">
        <f t="shared" si="435"/>
        <v>7000</v>
      </c>
      <c r="AA1305" s="6" t="s">
        <v>3967</v>
      </c>
      <c r="AB1305" s="6">
        <v>7682007</v>
      </c>
      <c r="AC1305" s="6">
        <f t="shared" si="421"/>
        <v>1.8725000000000001</v>
      </c>
      <c r="AD1305" s="6">
        <f t="shared" si="422"/>
        <v>14384558</v>
      </c>
      <c r="AE1305" s="6">
        <f t="shared" si="426"/>
        <v>4276906</v>
      </c>
      <c r="AF1305" s="6">
        <v>870000</v>
      </c>
      <c r="AG1305" s="11">
        <f t="shared" si="424"/>
        <v>19531464</v>
      </c>
      <c r="AH1305">
        <f t="shared" si="423"/>
        <v>2.5424949495620091</v>
      </c>
      <c r="AI1305" s="53">
        <v>0.7</v>
      </c>
      <c r="AJ1305" s="7" t="str">
        <f t="shared" si="431"/>
        <v>hp_19531464</v>
      </c>
      <c r="AK1305" s="7" t="s">
        <v>3968</v>
      </c>
      <c r="AL1305" s="7">
        <v>1332720</v>
      </c>
      <c r="AM1305" s="7">
        <f>INT(IF(MOD(Y1305,3)=0,INT(AL1305*0.55),INT(AL1305*0.35)))</f>
        <v>466452</v>
      </c>
      <c r="AN1305" s="54">
        <f t="shared" si="432"/>
        <v>2371903</v>
      </c>
      <c r="AO1305" s="7" t="str">
        <f t="shared" si="433"/>
        <v>atk_2371903</v>
      </c>
      <c r="AP1305" s="7" t="s">
        <v>3973</v>
      </c>
      <c r="AQ1305" s="7" t="s">
        <v>3994</v>
      </c>
      <c r="AR1305" s="7" t="s">
        <v>3975</v>
      </c>
      <c r="AS1305" s="7" t="s">
        <v>3976</v>
      </c>
      <c r="AU1305" s="7" t="str">
        <f t="shared" si="434"/>
        <v>hp_19531464;atk_2371903;hit_500000;miss_85;cirt_0;cirtSub_-3500</v>
      </c>
    </row>
    <row r="1306" spans="1:47" x14ac:dyDescent="0.2">
      <c r="V1306" s="7" t="str">
        <f t="shared" si="429"/>
        <v>琉璃市2-6</v>
      </c>
      <c r="W1306" s="7">
        <f t="shared" si="420"/>
        <v>2431</v>
      </c>
      <c r="X1306" s="9" t="s">
        <v>1683</v>
      </c>
      <c r="Y1306" s="9">
        <v>6</v>
      </c>
      <c r="Z1306" s="8">
        <f t="shared" si="435"/>
        <v>7006</v>
      </c>
      <c r="AA1306" s="6" t="s">
        <v>3967</v>
      </c>
      <c r="AB1306" s="6">
        <v>7691627</v>
      </c>
      <c r="AC1306" s="6">
        <f t="shared" si="421"/>
        <v>1.875</v>
      </c>
      <c r="AD1306" s="6">
        <f t="shared" si="422"/>
        <v>14421800</v>
      </c>
      <c r="AE1306" s="6">
        <f t="shared" si="426"/>
        <v>4276906</v>
      </c>
      <c r="AF1306" s="6">
        <v>870000</v>
      </c>
      <c r="AG1306" s="11">
        <f t="shared" si="424"/>
        <v>19568706</v>
      </c>
      <c r="AH1306">
        <f t="shared" si="423"/>
        <v>2.5441569124451822</v>
      </c>
      <c r="AI1306" s="53">
        <v>0.7</v>
      </c>
      <c r="AJ1306" s="7" t="str">
        <f t="shared" si="431"/>
        <v>hp_19568706</v>
      </c>
      <c r="AK1306" s="7" t="s">
        <v>3968</v>
      </c>
      <c r="AL1306" s="7">
        <v>1334300</v>
      </c>
      <c r="AM1306" s="7">
        <f>INT(IF(MOD(Y1306,3)=0,INT(AL1306*0.55),INT(AL1306*0.35)))</f>
        <v>733865</v>
      </c>
      <c r="AN1306" s="54">
        <f t="shared" si="432"/>
        <v>2376267</v>
      </c>
      <c r="AO1306" s="7" t="str">
        <f t="shared" si="433"/>
        <v>atk_2376267</v>
      </c>
      <c r="AP1306" s="7" t="s">
        <v>3973</v>
      </c>
      <c r="AQ1306" s="7" t="s">
        <v>3994</v>
      </c>
      <c r="AR1306" s="7" t="s">
        <v>3975</v>
      </c>
      <c r="AS1306" s="7" t="s">
        <v>3976</v>
      </c>
      <c r="AU1306" s="7" t="str">
        <f t="shared" si="434"/>
        <v>hp_19568706;atk_2376267;hit_500000;miss_85;cirt_0;cirtSub_-3500</v>
      </c>
    </row>
    <row r="1307" spans="1:47" x14ac:dyDescent="0.2">
      <c r="V1307" s="7" t="str">
        <f t="shared" si="429"/>
        <v>琉璃市2-7</v>
      </c>
      <c r="W1307" s="7">
        <f t="shared" si="420"/>
        <v>2433</v>
      </c>
      <c r="X1307" s="9" t="s">
        <v>1683</v>
      </c>
      <c r="Y1307" s="9">
        <v>7</v>
      </c>
      <c r="Z1307" s="8">
        <f t="shared" si="435"/>
        <v>7013</v>
      </c>
      <c r="AA1307" s="6" t="s">
        <v>3967</v>
      </c>
      <c r="AB1307" s="6">
        <v>7701248</v>
      </c>
      <c r="AC1307" s="6">
        <f t="shared" si="421"/>
        <v>1.875</v>
      </c>
      <c r="AD1307" s="6">
        <f t="shared" si="422"/>
        <v>14439840</v>
      </c>
      <c r="AE1307" s="6">
        <f t="shared" si="426"/>
        <v>4276906</v>
      </c>
      <c r="AF1307" s="6">
        <v>870000</v>
      </c>
      <c r="AG1307" s="11">
        <f t="shared" si="424"/>
        <v>19586746</v>
      </c>
      <c r="AH1307">
        <f t="shared" si="423"/>
        <v>2.5433210305654357</v>
      </c>
      <c r="AI1307" s="53">
        <v>0.7</v>
      </c>
      <c r="AJ1307" s="7" t="str">
        <f t="shared" si="431"/>
        <v>hp_19586746</v>
      </c>
      <c r="AK1307" s="7" t="s">
        <v>3968</v>
      </c>
      <c r="AL1307" s="7">
        <v>1335880</v>
      </c>
      <c r="AM1307" s="7">
        <f>INT(IF(MOD(Y1307,3)=0,INT(AL1307*0.55),INT(AL1307*0.35)))</f>
        <v>467558</v>
      </c>
      <c r="AN1307" s="54">
        <f t="shared" si="432"/>
        <v>2378300</v>
      </c>
      <c r="AO1307" s="7" t="str">
        <f t="shared" si="433"/>
        <v>atk_2378300</v>
      </c>
      <c r="AP1307" s="7" t="s">
        <v>3973</v>
      </c>
      <c r="AQ1307" s="7" t="s">
        <v>3994</v>
      </c>
      <c r="AR1307" s="7" t="s">
        <v>3975</v>
      </c>
      <c r="AS1307" s="7" t="s">
        <v>3976</v>
      </c>
      <c r="AU1307" s="7" t="str">
        <f t="shared" si="434"/>
        <v>hp_19586746;atk_2378300;hit_500000;miss_85;cirt_0;cirtSub_-3500</v>
      </c>
    </row>
    <row r="1308" spans="1:47" x14ac:dyDescent="0.2">
      <c r="V1308" s="7" t="str">
        <f t="shared" si="429"/>
        <v>琉璃市2-8</v>
      </c>
      <c r="W1308" s="7">
        <f t="shared" si="420"/>
        <v>2435</v>
      </c>
      <c r="X1308" s="9" t="s">
        <v>1683</v>
      </c>
      <c r="Y1308" s="9">
        <v>8</v>
      </c>
      <c r="Z1308" s="8">
        <f t="shared" si="435"/>
        <v>7021</v>
      </c>
      <c r="AA1308" s="6" t="s">
        <v>3967</v>
      </c>
      <c r="AB1308" s="6">
        <v>7710870</v>
      </c>
      <c r="AC1308" s="6">
        <f t="shared" si="421"/>
        <v>1.875</v>
      </c>
      <c r="AD1308" s="6">
        <f t="shared" si="422"/>
        <v>14457881</v>
      </c>
      <c r="AE1308" s="6">
        <f t="shared" si="426"/>
        <v>4276906</v>
      </c>
      <c r="AF1308" s="6">
        <v>870000</v>
      </c>
      <c r="AG1308" s="11">
        <f t="shared" si="424"/>
        <v>19604787</v>
      </c>
      <c r="AH1308">
        <f t="shared" si="423"/>
        <v>2.542487034536959</v>
      </c>
      <c r="AI1308" s="53">
        <v>0.7</v>
      </c>
      <c r="AJ1308" s="7" t="str">
        <f t="shared" si="431"/>
        <v>hp_19604787</v>
      </c>
      <c r="AK1308" s="7" t="s">
        <v>3968</v>
      </c>
      <c r="AL1308" s="7">
        <v>1337460</v>
      </c>
      <c r="AM1308" s="7">
        <f>INT(IF(MOD(Y1308,3)=0,INT(AL1308*0.55),INT(AL1308*0.35)))</f>
        <v>468111</v>
      </c>
      <c r="AN1308" s="54">
        <f t="shared" si="432"/>
        <v>2380332</v>
      </c>
      <c r="AO1308" s="7" t="str">
        <f t="shared" si="433"/>
        <v>atk_2380332</v>
      </c>
      <c r="AP1308" s="7" t="s">
        <v>3973</v>
      </c>
      <c r="AQ1308" s="7" t="s">
        <v>3994</v>
      </c>
      <c r="AR1308" s="7" t="s">
        <v>3975</v>
      </c>
      <c r="AS1308" s="7" t="s">
        <v>3976</v>
      </c>
      <c r="AU1308" s="7" t="str">
        <f t="shared" si="434"/>
        <v>hp_19604787;atk_2380332;hit_500000;miss_85;cirt_0;cirtSub_-3500</v>
      </c>
    </row>
    <row r="1309" spans="1:47" x14ac:dyDescent="0.2">
      <c r="V1309" s="7" t="str">
        <f t="shared" si="429"/>
        <v>琉璃市2-9</v>
      </c>
      <c r="W1309" s="7">
        <f t="shared" ref="W1309:W1372" si="438">W1308+2</f>
        <v>2437</v>
      </c>
      <c r="X1309" s="9" t="s">
        <v>1683</v>
      </c>
      <c r="Y1309" s="9">
        <v>9</v>
      </c>
      <c r="Z1309" s="8">
        <f t="shared" si="435"/>
        <v>7030</v>
      </c>
      <c r="AA1309" s="6" t="s">
        <v>3967</v>
      </c>
      <c r="AB1309" s="6">
        <v>7720493</v>
      </c>
      <c r="AC1309" s="6">
        <f t="shared" si="421"/>
        <v>1.8775000000000002</v>
      </c>
      <c r="AD1309" s="6">
        <f t="shared" si="422"/>
        <v>14495225</v>
      </c>
      <c r="AE1309" s="6">
        <f t="shared" si="426"/>
        <v>4276906</v>
      </c>
      <c r="AF1309" s="6">
        <v>870000</v>
      </c>
      <c r="AG1309" s="11">
        <f t="shared" si="424"/>
        <v>19642131</v>
      </c>
      <c r="AH1309">
        <f t="shared" si="423"/>
        <v>2.5441550170436007</v>
      </c>
      <c r="AI1309" s="53">
        <v>0.7</v>
      </c>
      <c r="AJ1309" s="7" t="str">
        <f t="shared" si="431"/>
        <v>hp_19642131</v>
      </c>
      <c r="AK1309" s="7" t="s">
        <v>3968</v>
      </c>
      <c r="AL1309" s="7">
        <v>1339040</v>
      </c>
      <c r="AM1309" s="7">
        <f>INT(IF(MOD(Y1309,3)=0,INT(AL1309*0.55),INT(AL1309*0.35)))</f>
        <v>736472</v>
      </c>
      <c r="AN1309" s="54">
        <f t="shared" si="432"/>
        <v>2384707</v>
      </c>
      <c r="AO1309" s="7" t="str">
        <f t="shared" si="433"/>
        <v>atk_2384707</v>
      </c>
      <c r="AP1309" s="7" t="s">
        <v>3973</v>
      </c>
      <c r="AQ1309" s="7" t="s">
        <v>3994</v>
      </c>
      <c r="AR1309" s="7" t="s">
        <v>3975</v>
      </c>
      <c r="AS1309" s="7" t="s">
        <v>3976</v>
      </c>
      <c r="AU1309" s="7" t="str">
        <f t="shared" si="434"/>
        <v>hp_19642131;atk_2384707;hit_500000;miss_85;cirt_0;cirtSub_-3500</v>
      </c>
    </row>
    <row r="1310" spans="1:47" s="12" customFormat="1" x14ac:dyDescent="0.2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V1310" s="12" t="str">
        <f t="shared" si="429"/>
        <v>琉璃市2-10</v>
      </c>
      <c r="W1310" s="12">
        <f t="shared" si="438"/>
        <v>2439</v>
      </c>
      <c r="X1310" s="5" t="s">
        <v>1683</v>
      </c>
      <c r="Y1310" s="5">
        <v>10</v>
      </c>
      <c r="Z1310" s="5">
        <f t="shared" si="435"/>
        <v>7040</v>
      </c>
      <c r="AA1310" s="11" t="s">
        <v>3967</v>
      </c>
      <c r="AB1310" s="11">
        <v>7730118</v>
      </c>
      <c r="AC1310" s="11">
        <f t="shared" si="421"/>
        <v>1.8775000000000002</v>
      </c>
      <c r="AD1310" s="11">
        <f t="shared" si="422"/>
        <v>14513296</v>
      </c>
      <c r="AE1310" s="6">
        <f t="shared" si="426"/>
        <v>4276906</v>
      </c>
      <c r="AF1310" s="11">
        <v>870000</v>
      </c>
      <c r="AG1310" s="11">
        <f t="shared" si="424"/>
        <v>19660202</v>
      </c>
      <c r="AH1310">
        <f t="shared" si="423"/>
        <v>2.5433249531249071</v>
      </c>
      <c r="AI1310" s="53">
        <v>0.7</v>
      </c>
      <c r="AJ1310" s="7" t="str">
        <f t="shared" si="431"/>
        <v>hp_19660202</v>
      </c>
      <c r="AK1310" s="12" t="s">
        <v>3968</v>
      </c>
      <c r="AL1310" s="12">
        <v>1340620</v>
      </c>
      <c r="AM1310" s="7">
        <f>INT(IF(MOD(Y1310,3)=0,INT(AL1310*0.55),INT(AL1310*0.35)))</f>
        <v>469217</v>
      </c>
      <c r="AN1310" s="54">
        <f t="shared" si="432"/>
        <v>2386742</v>
      </c>
      <c r="AO1310" s="7" t="str">
        <f t="shared" si="433"/>
        <v>atk_2386742</v>
      </c>
      <c r="AP1310" s="12" t="s">
        <v>3973</v>
      </c>
      <c r="AQ1310" s="12" t="s">
        <v>3994</v>
      </c>
      <c r="AR1310" s="12" t="s">
        <v>3975</v>
      </c>
      <c r="AS1310" s="12" t="s">
        <v>3976</v>
      </c>
      <c r="AU1310" s="12" t="str">
        <f t="shared" si="434"/>
        <v>hp_19660202;atk_2386742;hit_500000;miss_85;cirt_0;cirtSub_-3500</v>
      </c>
    </row>
    <row r="1311" spans="1:47" x14ac:dyDescent="0.2">
      <c r="V1311" s="7" t="str">
        <f t="shared" si="429"/>
        <v>琉璃市3-1</v>
      </c>
      <c r="W1311" s="7">
        <f t="shared" si="438"/>
        <v>2441</v>
      </c>
      <c r="X1311" s="9" t="s">
        <v>1684</v>
      </c>
      <c r="Y1311" s="9">
        <v>1</v>
      </c>
      <c r="Z1311" s="8">
        <f t="shared" si="435"/>
        <v>7041</v>
      </c>
      <c r="AA1311" s="6" t="s">
        <v>3967</v>
      </c>
      <c r="AB1311" s="6">
        <v>7739744</v>
      </c>
      <c r="AC1311" s="6">
        <f t="shared" ref="AC1311:AC1374" si="439">0.6+INT((Z1311-1)/55)*0.01+INT(Y1311/3)*0.0025</f>
        <v>1.88</v>
      </c>
      <c r="AD1311" s="6">
        <f t="shared" ref="AD1311:AD1374" si="440">INT(AB1311*AC1311)</f>
        <v>14550718</v>
      </c>
      <c r="AE1311" s="6">
        <f t="shared" ref="AE1311" si="441">IF(MOD(Y1311,1)=0,INT(AD1310*0.3),0)</f>
        <v>4353988</v>
      </c>
      <c r="AF1311" s="6">
        <v>870000</v>
      </c>
      <c r="AG1311" s="11">
        <f t="shared" si="424"/>
        <v>19774706</v>
      </c>
      <c r="AH1311">
        <f t="shared" si="423"/>
        <v>2.5549560812347281</v>
      </c>
      <c r="AI1311" s="53">
        <v>0.7</v>
      </c>
      <c r="AJ1311" s="7" t="str">
        <f t="shared" si="431"/>
        <v>hp_19774706</v>
      </c>
      <c r="AK1311" s="7" t="s">
        <v>3968</v>
      </c>
      <c r="AL1311" s="7">
        <v>1342200</v>
      </c>
      <c r="AM1311" s="7">
        <f>INT(IF(MOD(Y1311,3)=0,INT(AL1311*0.55),INT(AL1311*0.35)))</f>
        <v>469770</v>
      </c>
      <c r="AN1311" s="54">
        <f t="shared" si="432"/>
        <v>2400483</v>
      </c>
      <c r="AO1311" s="7" t="str">
        <f t="shared" si="433"/>
        <v>atk_2400483</v>
      </c>
      <c r="AP1311" s="7" t="s">
        <v>3973</v>
      </c>
      <c r="AQ1311" s="7" t="s">
        <v>3994</v>
      </c>
      <c r="AR1311" s="7" t="s">
        <v>3975</v>
      </c>
      <c r="AS1311" s="7" t="s">
        <v>3976</v>
      </c>
      <c r="AU1311" s="7" t="str">
        <f t="shared" si="434"/>
        <v>hp_19774706;atk_2400483;hit_500000;miss_85;cirt_0;cirtSub_-3500</v>
      </c>
    </row>
    <row r="1312" spans="1:47" x14ac:dyDescent="0.2">
      <c r="V1312" s="7" t="str">
        <f t="shared" si="429"/>
        <v>琉璃市3-2</v>
      </c>
      <c r="W1312" s="7">
        <f t="shared" si="438"/>
        <v>2443</v>
      </c>
      <c r="X1312" s="9" t="s">
        <v>1684</v>
      </c>
      <c r="Y1312" s="9">
        <v>2</v>
      </c>
      <c r="Z1312" s="8">
        <f t="shared" si="435"/>
        <v>7043</v>
      </c>
      <c r="AA1312" s="6" t="s">
        <v>3967</v>
      </c>
      <c r="AB1312" s="6">
        <v>7749371</v>
      </c>
      <c r="AC1312" s="6">
        <f t="shared" si="439"/>
        <v>1.88</v>
      </c>
      <c r="AD1312" s="6">
        <f t="shared" si="440"/>
        <v>14568817</v>
      </c>
      <c r="AE1312" s="6">
        <f t="shared" si="426"/>
        <v>4353988</v>
      </c>
      <c r="AF1312" s="6">
        <v>870000</v>
      </c>
      <c r="AG1312" s="11">
        <f t="shared" si="424"/>
        <v>19792805</v>
      </c>
      <c r="AH1312">
        <f t="shared" ref="AH1312:AH1375" si="442">AG1312/AB1312</f>
        <v>2.5541176180621625</v>
      </c>
      <c r="AI1312" s="53">
        <v>0.7</v>
      </c>
      <c r="AJ1312" s="7" t="str">
        <f t="shared" si="431"/>
        <v>hp_19792805</v>
      </c>
      <c r="AK1312" s="7" t="s">
        <v>3968</v>
      </c>
      <c r="AL1312" s="7">
        <v>1343780</v>
      </c>
      <c r="AM1312" s="7">
        <f>INT(IF(MOD(Y1312,3)=0,INT(AL1312*0.55),INT(AL1312*0.35)))</f>
        <v>470323</v>
      </c>
      <c r="AN1312" s="54">
        <f t="shared" si="432"/>
        <v>2402520</v>
      </c>
      <c r="AO1312" s="7" t="str">
        <f t="shared" si="433"/>
        <v>atk_2402520</v>
      </c>
      <c r="AP1312" s="7" t="s">
        <v>3973</v>
      </c>
      <c r="AQ1312" s="7" t="s">
        <v>3994</v>
      </c>
      <c r="AR1312" s="7" t="s">
        <v>3975</v>
      </c>
      <c r="AS1312" s="7" t="s">
        <v>3976</v>
      </c>
      <c r="AU1312" s="7" t="str">
        <f t="shared" si="434"/>
        <v>hp_19792805;atk_2402520;hit_500000;miss_85;cirt_0;cirtSub_-3500</v>
      </c>
    </row>
    <row r="1313" spans="1:47" x14ac:dyDescent="0.2">
      <c r="V1313" s="7" t="str">
        <f t="shared" si="429"/>
        <v>琉璃市3-3</v>
      </c>
      <c r="W1313" s="7">
        <f t="shared" si="438"/>
        <v>2445</v>
      </c>
      <c r="X1313" s="9" t="s">
        <v>1684</v>
      </c>
      <c r="Y1313" s="9">
        <v>3</v>
      </c>
      <c r="Z1313" s="8">
        <f t="shared" si="435"/>
        <v>7046</v>
      </c>
      <c r="AA1313" s="6" t="s">
        <v>3967</v>
      </c>
      <c r="AB1313" s="6">
        <v>7758999</v>
      </c>
      <c r="AC1313" s="6">
        <f t="shared" si="439"/>
        <v>1.8824999999999998</v>
      </c>
      <c r="AD1313" s="6">
        <f t="shared" si="440"/>
        <v>14606315</v>
      </c>
      <c r="AE1313" s="6">
        <f t="shared" si="426"/>
        <v>4353988</v>
      </c>
      <c r="AF1313" s="6">
        <v>870000</v>
      </c>
      <c r="AG1313" s="11">
        <f t="shared" ref="AG1313:AG1376" si="443">INT(AD1313*1)+AF1313+AE1313</f>
        <v>19830303</v>
      </c>
      <c r="AH1313">
        <f t="shared" si="442"/>
        <v>2.5557811001135584</v>
      </c>
      <c r="AI1313" s="53">
        <v>0.7</v>
      </c>
      <c r="AJ1313" s="7" t="str">
        <f t="shared" si="431"/>
        <v>hp_19830303</v>
      </c>
      <c r="AK1313" s="7" t="s">
        <v>3968</v>
      </c>
      <c r="AL1313" s="7">
        <v>1345360</v>
      </c>
      <c r="AM1313" s="7">
        <f>INT(IF(MOD(Y1313,3)=0,INT(AL1313*0.55),INT(AL1313*0.35)))</f>
        <v>739948</v>
      </c>
      <c r="AN1313" s="54">
        <f t="shared" si="432"/>
        <v>2406911</v>
      </c>
      <c r="AO1313" s="7" t="str">
        <f t="shared" si="433"/>
        <v>atk_2406911</v>
      </c>
      <c r="AP1313" s="7" t="s">
        <v>3973</v>
      </c>
      <c r="AQ1313" s="7" t="s">
        <v>3994</v>
      </c>
      <c r="AR1313" s="7" t="s">
        <v>3975</v>
      </c>
      <c r="AS1313" s="7" t="s">
        <v>3976</v>
      </c>
      <c r="AU1313" s="7" t="str">
        <f t="shared" si="434"/>
        <v>hp_19830303;atk_2406911;hit_500000;miss_85;cirt_0;cirtSub_-3500</v>
      </c>
    </row>
    <row r="1314" spans="1:47" x14ac:dyDescent="0.2">
      <c r="V1314" s="7" t="str">
        <f t="shared" si="429"/>
        <v>琉璃市3-4</v>
      </c>
      <c r="W1314" s="7">
        <f t="shared" si="438"/>
        <v>2447</v>
      </c>
      <c r="X1314" s="9" t="s">
        <v>1684</v>
      </c>
      <c r="Y1314" s="9">
        <v>4</v>
      </c>
      <c r="Z1314" s="8">
        <f t="shared" si="435"/>
        <v>7050</v>
      </c>
      <c r="AA1314" s="6" t="s">
        <v>3967</v>
      </c>
      <c r="AB1314" s="6">
        <v>7768628</v>
      </c>
      <c r="AC1314" s="6">
        <f t="shared" si="439"/>
        <v>1.8824999999999998</v>
      </c>
      <c r="AD1314" s="6">
        <f t="shared" si="440"/>
        <v>14624442</v>
      </c>
      <c r="AE1314" s="6">
        <f t="shared" si="426"/>
        <v>4353988</v>
      </c>
      <c r="AF1314" s="6">
        <v>870000</v>
      </c>
      <c r="AG1314" s="11">
        <f t="shared" si="443"/>
        <v>19848430</v>
      </c>
      <c r="AH1314">
        <f t="shared" si="442"/>
        <v>2.5549466392263858</v>
      </c>
      <c r="AI1314" s="53">
        <v>0.7</v>
      </c>
      <c r="AJ1314" s="7" t="str">
        <f t="shared" si="431"/>
        <v>hp_19848430</v>
      </c>
      <c r="AK1314" s="7" t="s">
        <v>3968</v>
      </c>
      <c r="AL1314" s="7">
        <v>1346940</v>
      </c>
      <c r="AM1314" s="7">
        <f>INT(IF(MOD(Y1314,3)=0,INT(AL1314*0.55),INT(AL1314*0.35)))</f>
        <v>471429</v>
      </c>
      <c r="AN1314" s="54">
        <f t="shared" si="432"/>
        <v>2408951</v>
      </c>
      <c r="AO1314" s="7" t="str">
        <f t="shared" si="433"/>
        <v>atk_2408951</v>
      </c>
      <c r="AP1314" s="7" t="s">
        <v>3973</v>
      </c>
      <c r="AQ1314" s="7" t="s">
        <v>3994</v>
      </c>
      <c r="AR1314" s="7" t="s">
        <v>3975</v>
      </c>
      <c r="AS1314" s="7" t="s">
        <v>3976</v>
      </c>
      <c r="AU1314" s="7" t="str">
        <f t="shared" si="434"/>
        <v>hp_19848430;atk_2408951;hit_500000;miss_85;cirt_0;cirtSub_-3500</v>
      </c>
    </row>
    <row r="1315" spans="1:47" x14ac:dyDescent="0.2">
      <c r="V1315" s="7" t="str">
        <f t="shared" si="429"/>
        <v>琉璃市3-5</v>
      </c>
      <c r="W1315" s="7">
        <f t="shared" si="438"/>
        <v>2449</v>
      </c>
      <c r="X1315" s="9" t="s">
        <v>1684</v>
      </c>
      <c r="Y1315" s="9">
        <v>5</v>
      </c>
      <c r="Z1315" s="8">
        <f t="shared" si="435"/>
        <v>7055</v>
      </c>
      <c r="AA1315" s="6" t="s">
        <v>3967</v>
      </c>
      <c r="AB1315" s="6">
        <v>7778259</v>
      </c>
      <c r="AC1315" s="6">
        <f t="shared" si="439"/>
        <v>1.8824999999999998</v>
      </c>
      <c r="AD1315" s="6">
        <f t="shared" si="440"/>
        <v>14642572</v>
      </c>
      <c r="AE1315" s="6">
        <f t="shared" si="426"/>
        <v>4353988</v>
      </c>
      <c r="AF1315" s="6">
        <v>870000</v>
      </c>
      <c r="AG1315" s="11">
        <f t="shared" si="443"/>
        <v>19866560</v>
      </c>
      <c r="AH1315">
        <f t="shared" si="442"/>
        <v>2.5541139733197364</v>
      </c>
      <c r="AI1315" s="53">
        <v>0.7</v>
      </c>
      <c r="AJ1315" s="7" t="str">
        <f t="shared" si="431"/>
        <v>hp_19866560</v>
      </c>
      <c r="AK1315" s="7" t="s">
        <v>3968</v>
      </c>
      <c r="AL1315" s="7">
        <v>1348520</v>
      </c>
      <c r="AM1315" s="7">
        <f>INT(IF(MOD(Y1315,3)=0,INT(AL1315*0.55),INT(AL1315*0.35)))</f>
        <v>471982</v>
      </c>
      <c r="AN1315" s="54">
        <f t="shared" si="432"/>
        <v>2410991</v>
      </c>
      <c r="AO1315" s="7" t="str">
        <f t="shared" si="433"/>
        <v>atk_2410991</v>
      </c>
      <c r="AP1315" s="7" t="s">
        <v>3973</v>
      </c>
      <c r="AQ1315" s="7" t="s">
        <v>3994</v>
      </c>
      <c r="AR1315" s="7" t="s">
        <v>3975</v>
      </c>
      <c r="AS1315" s="7" t="s">
        <v>3976</v>
      </c>
      <c r="AU1315" s="7" t="str">
        <f t="shared" si="434"/>
        <v>hp_19866560;atk_2410991;hit_500000;miss_85;cirt_0;cirtSub_-3500</v>
      </c>
    </row>
    <row r="1316" spans="1:47" x14ac:dyDescent="0.2">
      <c r="V1316" s="7" t="str">
        <f t="shared" si="429"/>
        <v>琉璃市3-6</v>
      </c>
      <c r="W1316" s="7">
        <f t="shared" si="438"/>
        <v>2451</v>
      </c>
      <c r="X1316" s="9" t="s">
        <v>1684</v>
      </c>
      <c r="Y1316" s="9">
        <v>6</v>
      </c>
      <c r="Z1316" s="8">
        <f t="shared" si="435"/>
        <v>7061</v>
      </c>
      <c r="AA1316" s="6" t="s">
        <v>3967</v>
      </c>
      <c r="AB1316" s="6">
        <v>7787891</v>
      </c>
      <c r="AC1316" s="6">
        <f t="shared" si="439"/>
        <v>1.8849999999999998</v>
      </c>
      <c r="AD1316" s="6">
        <f t="shared" si="440"/>
        <v>14680174</v>
      </c>
      <c r="AE1316" s="6">
        <f t="shared" si="426"/>
        <v>4353988</v>
      </c>
      <c r="AF1316" s="6">
        <v>870000</v>
      </c>
      <c r="AG1316" s="11">
        <f t="shared" si="443"/>
        <v>19904162</v>
      </c>
      <c r="AH1316">
        <f t="shared" si="442"/>
        <v>2.5557833308144655</v>
      </c>
      <c r="AI1316" s="53">
        <v>0.7</v>
      </c>
      <c r="AJ1316" s="7" t="str">
        <f t="shared" si="431"/>
        <v>hp_19904162</v>
      </c>
      <c r="AK1316" s="7" t="s">
        <v>3968</v>
      </c>
      <c r="AL1316" s="7">
        <v>1350100</v>
      </c>
      <c r="AM1316" s="7">
        <f>INT(IF(MOD(Y1316,3)=0,INT(AL1316*0.55),INT(AL1316*0.35)))</f>
        <v>742555</v>
      </c>
      <c r="AN1316" s="54">
        <f t="shared" si="432"/>
        <v>2415394</v>
      </c>
      <c r="AO1316" s="7" t="str">
        <f t="shared" si="433"/>
        <v>atk_2415394</v>
      </c>
      <c r="AP1316" s="7" t="s">
        <v>3973</v>
      </c>
      <c r="AQ1316" s="7" t="s">
        <v>3994</v>
      </c>
      <c r="AR1316" s="7" t="s">
        <v>3975</v>
      </c>
      <c r="AS1316" s="7" t="s">
        <v>3976</v>
      </c>
      <c r="AU1316" s="7" t="str">
        <f t="shared" si="434"/>
        <v>hp_19904162;atk_2415394;hit_500000;miss_85;cirt_0;cirtSub_-3500</v>
      </c>
    </row>
    <row r="1317" spans="1:47" x14ac:dyDescent="0.2">
      <c r="V1317" s="7" t="str">
        <f t="shared" si="429"/>
        <v>琉璃市3-7</v>
      </c>
      <c r="W1317" s="7">
        <f t="shared" si="438"/>
        <v>2453</v>
      </c>
      <c r="X1317" s="9" t="s">
        <v>1684</v>
      </c>
      <c r="Y1317" s="9">
        <v>7</v>
      </c>
      <c r="Z1317" s="8">
        <f t="shared" si="435"/>
        <v>7068</v>
      </c>
      <c r="AA1317" s="6" t="s">
        <v>3967</v>
      </c>
      <c r="AB1317" s="6">
        <v>7797524</v>
      </c>
      <c r="AC1317" s="6">
        <f t="shared" si="439"/>
        <v>1.8849999999999998</v>
      </c>
      <c r="AD1317" s="6">
        <f t="shared" si="440"/>
        <v>14698332</v>
      </c>
      <c r="AE1317" s="6">
        <f t="shared" si="426"/>
        <v>4353988</v>
      </c>
      <c r="AF1317" s="6">
        <v>870000</v>
      </c>
      <c r="AG1317" s="11">
        <f t="shared" si="443"/>
        <v>19922320</v>
      </c>
      <c r="AH1317">
        <f t="shared" si="442"/>
        <v>2.5549546240575856</v>
      </c>
      <c r="AI1317" s="53">
        <v>0.7</v>
      </c>
      <c r="AJ1317" s="7" t="str">
        <f t="shared" si="431"/>
        <v>hp_19922320</v>
      </c>
      <c r="AK1317" s="7" t="s">
        <v>3968</v>
      </c>
      <c r="AL1317" s="7">
        <v>1351680</v>
      </c>
      <c r="AM1317" s="7">
        <f>INT(IF(MOD(Y1317,3)=0,INT(AL1317*0.55),INT(AL1317*0.35)))</f>
        <v>473088</v>
      </c>
      <c r="AN1317" s="54">
        <f t="shared" si="432"/>
        <v>2417436</v>
      </c>
      <c r="AO1317" s="7" t="str">
        <f t="shared" si="433"/>
        <v>atk_2417436</v>
      </c>
      <c r="AP1317" s="7" t="s">
        <v>3973</v>
      </c>
      <c r="AQ1317" s="7" t="s">
        <v>3994</v>
      </c>
      <c r="AR1317" s="7" t="s">
        <v>3975</v>
      </c>
      <c r="AS1317" s="7" t="s">
        <v>3976</v>
      </c>
      <c r="AU1317" s="7" t="str">
        <f t="shared" si="434"/>
        <v>hp_19922320;atk_2417436;hit_500000;miss_85;cirt_0;cirtSub_-3500</v>
      </c>
    </row>
    <row r="1318" spans="1:47" x14ac:dyDescent="0.2">
      <c r="V1318" s="7" t="str">
        <f t="shared" si="429"/>
        <v>琉璃市3-8</v>
      </c>
      <c r="W1318" s="7">
        <f t="shared" si="438"/>
        <v>2455</v>
      </c>
      <c r="X1318" s="9" t="s">
        <v>1684</v>
      </c>
      <c r="Y1318" s="9">
        <v>8</v>
      </c>
      <c r="Z1318" s="8">
        <f t="shared" si="435"/>
        <v>7076</v>
      </c>
      <c r="AA1318" s="6" t="s">
        <v>3967</v>
      </c>
      <c r="AB1318" s="6">
        <v>7807158</v>
      </c>
      <c r="AC1318" s="6">
        <f t="shared" si="439"/>
        <v>1.8849999999999998</v>
      </c>
      <c r="AD1318" s="6">
        <f t="shared" si="440"/>
        <v>14716492</v>
      </c>
      <c r="AE1318" s="6">
        <f t="shared" si="426"/>
        <v>4353988</v>
      </c>
      <c r="AF1318" s="6">
        <v>870000</v>
      </c>
      <c r="AG1318" s="11">
        <f t="shared" si="443"/>
        <v>19940480</v>
      </c>
      <c r="AH1318">
        <f t="shared" si="442"/>
        <v>2.5541278913530379</v>
      </c>
      <c r="AI1318" s="53">
        <v>0.7</v>
      </c>
      <c r="AJ1318" s="7" t="str">
        <f t="shared" si="431"/>
        <v>hp_19940480</v>
      </c>
      <c r="AK1318" s="7" t="s">
        <v>3968</v>
      </c>
      <c r="AL1318" s="7">
        <v>1353260</v>
      </c>
      <c r="AM1318" s="7">
        <f>INT(IF(MOD(Y1318,3)=0,INT(AL1318*0.55),INT(AL1318*0.35)))</f>
        <v>473641</v>
      </c>
      <c r="AN1318" s="54">
        <f t="shared" si="432"/>
        <v>2419479</v>
      </c>
      <c r="AO1318" s="7" t="str">
        <f t="shared" si="433"/>
        <v>atk_2419479</v>
      </c>
      <c r="AP1318" s="7" t="s">
        <v>3973</v>
      </c>
      <c r="AQ1318" s="7" t="s">
        <v>3994</v>
      </c>
      <c r="AR1318" s="7" t="s">
        <v>3975</v>
      </c>
      <c r="AS1318" s="7" t="s">
        <v>3976</v>
      </c>
      <c r="AU1318" s="7" t="str">
        <f t="shared" si="434"/>
        <v>hp_19940480;atk_2419479;hit_500000;miss_85;cirt_0;cirtSub_-3500</v>
      </c>
    </row>
    <row r="1319" spans="1:47" x14ac:dyDescent="0.2">
      <c r="V1319" s="7" t="str">
        <f t="shared" si="429"/>
        <v>琉璃市3-9</v>
      </c>
      <c r="W1319" s="7">
        <f t="shared" si="438"/>
        <v>2457</v>
      </c>
      <c r="X1319" s="9" t="s">
        <v>1684</v>
      </c>
      <c r="Y1319" s="9">
        <v>9</v>
      </c>
      <c r="Z1319" s="8">
        <f t="shared" si="435"/>
        <v>7085</v>
      </c>
      <c r="AA1319" s="6" t="s">
        <v>3967</v>
      </c>
      <c r="AB1319" s="6">
        <v>7816794</v>
      </c>
      <c r="AC1319" s="6">
        <f t="shared" si="439"/>
        <v>1.8875</v>
      </c>
      <c r="AD1319" s="6">
        <f t="shared" si="440"/>
        <v>14754198</v>
      </c>
      <c r="AE1319" s="6">
        <f t="shared" si="426"/>
        <v>4353988</v>
      </c>
      <c r="AF1319" s="6">
        <v>870000</v>
      </c>
      <c r="AG1319" s="11">
        <f t="shared" si="443"/>
        <v>19978186</v>
      </c>
      <c r="AH1319">
        <f t="shared" si="442"/>
        <v>2.5558030568542551</v>
      </c>
      <c r="AI1319" s="53">
        <v>0.7</v>
      </c>
      <c r="AJ1319" s="7" t="str">
        <f t="shared" si="431"/>
        <v>hp_19978186</v>
      </c>
      <c r="AK1319" s="7" t="s">
        <v>3968</v>
      </c>
      <c r="AL1319" s="7">
        <v>1354840</v>
      </c>
      <c r="AM1319" s="7">
        <f>INT(IF(MOD(Y1319,3)=0,INT(AL1319*0.55),INT(AL1319*0.35)))</f>
        <v>745162</v>
      </c>
      <c r="AN1319" s="54">
        <f t="shared" si="432"/>
        <v>2423892</v>
      </c>
      <c r="AO1319" s="7" t="str">
        <f t="shared" si="433"/>
        <v>atk_2423892</v>
      </c>
      <c r="AP1319" s="7" t="s">
        <v>3973</v>
      </c>
      <c r="AQ1319" s="7" t="s">
        <v>3994</v>
      </c>
      <c r="AR1319" s="7" t="s">
        <v>3975</v>
      </c>
      <c r="AS1319" s="7" t="s">
        <v>3976</v>
      </c>
      <c r="AU1319" s="7" t="str">
        <f t="shared" si="434"/>
        <v>hp_19978186;atk_2423892;hit_500000;miss_85;cirt_0;cirtSub_-3500</v>
      </c>
    </row>
    <row r="1320" spans="1:47" s="12" customFormat="1" x14ac:dyDescent="0.2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V1320" s="12" t="str">
        <f t="shared" si="429"/>
        <v>琉璃市3-10</v>
      </c>
      <c r="W1320" s="12">
        <f t="shared" si="438"/>
        <v>2459</v>
      </c>
      <c r="X1320" s="5" t="s">
        <v>1684</v>
      </c>
      <c r="Y1320" s="5">
        <v>10</v>
      </c>
      <c r="Z1320" s="5">
        <f t="shared" si="435"/>
        <v>7095</v>
      </c>
      <c r="AA1320" s="11" t="s">
        <v>3967</v>
      </c>
      <c r="AB1320" s="11">
        <v>7826430</v>
      </c>
      <c r="AC1320" s="11">
        <f t="shared" si="439"/>
        <v>1.8875</v>
      </c>
      <c r="AD1320" s="11">
        <f t="shared" si="440"/>
        <v>14772386</v>
      </c>
      <c r="AE1320" s="6">
        <f t="shared" si="426"/>
        <v>4353988</v>
      </c>
      <c r="AF1320" s="11">
        <v>870000</v>
      </c>
      <c r="AG1320" s="11">
        <f t="shared" si="443"/>
        <v>19996374</v>
      </c>
      <c r="AH1320">
        <f t="shared" si="442"/>
        <v>2.5549802400328119</v>
      </c>
      <c r="AI1320" s="53">
        <v>0.7</v>
      </c>
      <c r="AJ1320" s="7" t="str">
        <f t="shared" si="431"/>
        <v>hp_19996374</v>
      </c>
      <c r="AK1320" s="12" t="s">
        <v>3968</v>
      </c>
      <c r="AL1320" s="12">
        <v>1356420</v>
      </c>
      <c r="AM1320" s="7">
        <f>INT(IF(MOD(Y1320,3)=0,INT(AL1320*0.55),INT(AL1320*0.35)))</f>
        <v>474747</v>
      </c>
      <c r="AN1320" s="54">
        <f t="shared" si="432"/>
        <v>2425938</v>
      </c>
      <c r="AO1320" s="7" t="str">
        <f t="shared" si="433"/>
        <v>atk_2425938</v>
      </c>
      <c r="AP1320" s="12" t="s">
        <v>3973</v>
      </c>
      <c r="AQ1320" s="12" t="s">
        <v>3994</v>
      </c>
      <c r="AR1320" s="12" t="s">
        <v>3975</v>
      </c>
      <c r="AS1320" s="12" t="s">
        <v>3976</v>
      </c>
      <c r="AU1320" s="12" t="str">
        <f t="shared" si="434"/>
        <v>hp_19996374;atk_2425938;hit_500000;miss_85;cirt_0;cirtSub_-3500</v>
      </c>
    </row>
    <row r="1321" spans="1:47" x14ac:dyDescent="0.2">
      <c r="V1321" s="7" t="str">
        <f t="shared" si="429"/>
        <v>琉璃市4-1</v>
      </c>
      <c r="W1321" s="7">
        <f t="shared" si="438"/>
        <v>2461</v>
      </c>
      <c r="X1321" s="9" t="s">
        <v>1685</v>
      </c>
      <c r="Y1321" s="9">
        <v>1</v>
      </c>
      <c r="Z1321" s="8">
        <f t="shared" si="435"/>
        <v>7096</v>
      </c>
      <c r="AA1321" s="6" t="s">
        <v>3967</v>
      </c>
      <c r="AB1321" s="6">
        <v>7836068</v>
      </c>
      <c r="AC1321" s="6">
        <f t="shared" si="439"/>
        <v>1.8900000000000001</v>
      </c>
      <c r="AD1321" s="6">
        <f t="shared" si="440"/>
        <v>14810168</v>
      </c>
      <c r="AE1321" s="6">
        <f t="shared" ref="AE1321" si="444">IF(MOD(Y1321,1)=0,INT(AD1320*0.3),0)</f>
        <v>4431715</v>
      </c>
      <c r="AF1321" s="6">
        <v>870000</v>
      </c>
      <c r="AG1321" s="11">
        <f t="shared" si="443"/>
        <v>20111883</v>
      </c>
      <c r="AH1321">
        <f t="shared" si="442"/>
        <v>2.5665784166242558</v>
      </c>
      <c r="AI1321" s="53">
        <v>0.7</v>
      </c>
      <c r="AJ1321" s="7" t="str">
        <f t="shared" si="431"/>
        <v>hp_20111883</v>
      </c>
      <c r="AK1321" s="7" t="s">
        <v>3968</v>
      </c>
      <c r="AL1321" s="7">
        <v>1358000</v>
      </c>
      <c r="AM1321" s="7">
        <f>INT(IF(MOD(Y1321,3)=0,INT(AL1321*0.55),INT(AL1321*0.35)))</f>
        <v>475300</v>
      </c>
      <c r="AN1321" s="54">
        <f t="shared" si="432"/>
        <v>2439789</v>
      </c>
      <c r="AO1321" s="7" t="str">
        <f t="shared" si="433"/>
        <v>atk_2439789</v>
      </c>
      <c r="AP1321" s="7" t="s">
        <v>3973</v>
      </c>
      <c r="AQ1321" s="7" t="s">
        <v>3994</v>
      </c>
      <c r="AR1321" s="7" t="s">
        <v>3975</v>
      </c>
      <c r="AS1321" s="7" t="s">
        <v>3976</v>
      </c>
      <c r="AU1321" s="7" t="str">
        <f t="shared" si="434"/>
        <v>hp_20111883;atk_2439789;hit_500000;miss_85;cirt_0;cirtSub_-3500</v>
      </c>
    </row>
    <row r="1322" spans="1:47" x14ac:dyDescent="0.2">
      <c r="V1322" s="7" t="str">
        <f t="shared" si="429"/>
        <v>琉璃市4-2</v>
      </c>
      <c r="W1322" s="7">
        <f t="shared" si="438"/>
        <v>2463</v>
      </c>
      <c r="X1322" s="9" t="s">
        <v>1685</v>
      </c>
      <c r="Y1322" s="9">
        <v>2</v>
      </c>
      <c r="Z1322" s="8">
        <f t="shared" si="435"/>
        <v>7098</v>
      </c>
      <c r="AA1322" s="6" t="s">
        <v>3967</v>
      </c>
      <c r="AB1322" s="6">
        <v>7845708</v>
      </c>
      <c r="AC1322" s="6">
        <f t="shared" si="439"/>
        <v>1.8900000000000001</v>
      </c>
      <c r="AD1322" s="6">
        <f t="shared" si="440"/>
        <v>14828388</v>
      </c>
      <c r="AE1322" s="6">
        <f t="shared" ref="AE1322:AE1385" si="445">AE1321</f>
        <v>4431715</v>
      </c>
      <c r="AF1322" s="6">
        <v>870000</v>
      </c>
      <c r="AG1322" s="11">
        <f t="shared" si="443"/>
        <v>20130103</v>
      </c>
      <c r="AH1322">
        <f t="shared" si="442"/>
        <v>2.5657471575541684</v>
      </c>
      <c r="AI1322" s="53">
        <v>0.7</v>
      </c>
      <c r="AJ1322" s="7" t="str">
        <f t="shared" si="431"/>
        <v>hp_20130103</v>
      </c>
      <c r="AK1322" s="7" t="s">
        <v>3968</v>
      </c>
      <c r="AL1322" s="7">
        <v>1359580</v>
      </c>
      <c r="AM1322" s="7">
        <f>INT(IF(MOD(Y1322,3)=0,INT(AL1322*0.55),INT(AL1322*0.35)))</f>
        <v>475853</v>
      </c>
      <c r="AN1322" s="54">
        <f t="shared" si="432"/>
        <v>2441836</v>
      </c>
      <c r="AO1322" s="7" t="str">
        <f t="shared" si="433"/>
        <v>atk_2441836</v>
      </c>
      <c r="AP1322" s="7" t="s">
        <v>3973</v>
      </c>
      <c r="AQ1322" s="7" t="s">
        <v>3994</v>
      </c>
      <c r="AR1322" s="7" t="s">
        <v>3975</v>
      </c>
      <c r="AS1322" s="7" t="s">
        <v>3976</v>
      </c>
      <c r="AU1322" s="7" t="str">
        <f t="shared" si="434"/>
        <v>hp_20130103;atk_2441836;hit_500000;miss_85;cirt_0;cirtSub_-3500</v>
      </c>
    </row>
    <row r="1323" spans="1:47" x14ac:dyDescent="0.2">
      <c r="V1323" s="7" t="str">
        <f t="shared" si="429"/>
        <v>琉璃市4-3</v>
      </c>
      <c r="W1323" s="7">
        <f t="shared" si="438"/>
        <v>2465</v>
      </c>
      <c r="X1323" s="9" t="s">
        <v>1685</v>
      </c>
      <c r="Y1323" s="9">
        <v>3</v>
      </c>
      <c r="Z1323" s="8">
        <f t="shared" si="435"/>
        <v>7101</v>
      </c>
      <c r="AA1323" s="6" t="s">
        <v>3967</v>
      </c>
      <c r="AB1323" s="6">
        <v>7855348</v>
      </c>
      <c r="AC1323" s="6">
        <f t="shared" si="439"/>
        <v>1.8925000000000001</v>
      </c>
      <c r="AD1323" s="6">
        <f t="shared" si="440"/>
        <v>14866246</v>
      </c>
      <c r="AE1323" s="6">
        <f t="shared" si="445"/>
        <v>4431715</v>
      </c>
      <c r="AF1323" s="6">
        <v>870000</v>
      </c>
      <c r="AG1323" s="11">
        <f t="shared" si="443"/>
        <v>20167961</v>
      </c>
      <c r="AH1323">
        <f t="shared" si="442"/>
        <v>2.5674178916070938</v>
      </c>
      <c r="AI1323" s="53">
        <v>0.7</v>
      </c>
      <c r="AJ1323" s="7" t="str">
        <f t="shared" si="431"/>
        <v>hp_20167961</v>
      </c>
      <c r="AK1323" s="7" t="s">
        <v>3968</v>
      </c>
      <c r="AL1323" s="7">
        <v>1361160</v>
      </c>
      <c r="AM1323" s="7">
        <f>INT(IF(MOD(Y1323,3)=0,INT(AL1323*0.55),INT(AL1323*0.35)))</f>
        <v>748638</v>
      </c>
      <c r="AN1323" s="54">
        <f t="shared" si="432"/>
        <v>2446266</v>
      </c>
      <c r="AO1323" s="7" t="str">
        <f t="shared" si="433"/>
        <v>atk_2446266</v>
      </c>
      <c r="AP1323" s="7" t="s">
        <v>3973</v>
      </c>
      <c r="AQ1323" s="7" t="s">
        <v>3994</v>
      </c>
      <c r="AR1323" s="7" t="s">
        <v>3975</v>
      </c>
      <c r="AS1323" s="7" t="s">
        <v>3976</v>
      </c>
      <c r="AU1323" s="7" t="str">
        <f t="shared" si="434"/>
        <v>hp_20167961;atk_2446266;hit_500000;miss_85;cirt_0;cirtSub_-3500</v>
      </c>
    </row>
    <row r="1324" spans="1:47" x14ac:dyDescent="0.2">
      <c r="V1324" s="7" t="str">
        <f t="shared" si="429"/>
        <v>琉璃市4-4</v>
      </c>
      <c r="W1324" s="7">
        <f t="shared" si="438"/>
        <v>2467</v>
      </c>
      <c r="X1324" s="9" t="s">
        <v>1685</v>
      </c>
      <c r="Y1324" s="9">
        <v>4</v>
      </c>
      <c r="Z1324" s="8">
        <f t="shared" si="435"/>
        <v>7105</v>
      </c>
      <c r="AA1324" s="6" t="s">
        <v>3967</v>
      </c>
      <c r="AB1324" s="6">
        <v>7864989</v>
      </c>
      <c r="AC1324" s="6">
        <f t="shared" si="439"/>
        <v>1.8925000000000001</v>
      </c>
      <c r="AD1324" s="6">
        <f t="shared" si="440"/>
        <v>14884491</v>
      </c>
      <c r="AE1324" s="6">
        <f t="shared" si="445"/>
        <v>4431715</v>
      </c>
      <c r="AF1324" s="6">
        <v>870000</v>
      </c>
      <c r="AG1324" s="11">
        <f t="shared" si="443"/>
        <v>20186206</v>
      </c>
      <c r="AH1324">
        <f t="shared" si="442"/>
        <v>2.5665904936421398</v>
      </c>
      <c r="AI1324" s="53">
        <v>0.7</v>
      </c>
      <c r="AJ1324" s="7" t="str">
        <f t="shared" si="431"/>
        <v>hp_20186206</v>
      </c>
      <c r="AK1324" s="7" t="s">
        <v>3968</v>
      </c>
      <c r="AL1324" s="7">
        <v>1362740</v>
      </c>
      <c r="AM1324" s="7">
        <f>INT(IF(MOD(Y1324,3)=0,INT(AL1324*0.55),INT(AL1324*0.35)))</f>
        <v>476959</v>
      </c>
      <c r="AN1324" s="54">
        <f t="shared" si="432"/>
        <v>2448316</v>
      </c>
      <c r="AO1324" s="7" t="str">
        <f t="shared" si="433"/>
        <v>atk_2448316</v>
      </c>
      <c r="AP1324" s="7" t="s">
        <v>3973</v>
      </c>
      <c r="AQ1324" s="7" t="s">
        <v>3994</v>
      </c>
      <c r="AR1324" s="7" t="s">
        <v>3975</v>
      </c>
      <c r="AS1324" s="7" t="s">
        <v>3976</v>
      </c>
      <c r="AU1324" s="7" t="str">
        <f t="shared" si="434"/>
        <v>hp_20186206;atk_2448316;hit_500000;miss_85;cirt_0;cirtSub_-3500</v>
      </c>
    </row>
    <row r="1325" spans="1:47" x14ac:dyDescent="0.2">
      <c r="V1325" s="7" t="str">
        <f t="shared" si="429"/>
        <v>琉璃市4-5</v>
      </c>
      <c r="W1325" s="7">
        <f t="shared" si="438"/>
        <v>2469</v>
      </c>
      <c r="X1325" s="9" t="s">
        <v>1685</v>
      </c>
      <c r="Y1325" s="9">
        <v>5</v>
      </c>
      <c r="Z1325" s="8">
        <f t="shared" si="435"/>
        <v>7110</v>
      </c>
      <c r="AA1325" s="6" t="s">
        <v>3967</v>
      </c>
      <c r="AB1325" s="6">
        <v>7874632</v>
      </c>
      <c r="AC1325" s="6">
        <f t="shared" si="439"/>
        <v>1.8925000000000001</v>
      </c>
      <c r="AD1325" s="6">
        <f t="shared" si="440"/>
        <v>14902741</v>
      </c>
      <c r="AE1325" s="6">
        <f t="shared" si="445"/>
        <v>4431715</v>
      </c>
      <c r="AF1325" s="6">
        <v>870000</v>
      </c>
      <c r="AG1325" s="11">
        <f t="shared" si="443"/>
        <v>20204456</v>
      </c>
      <c r="AH1325">
        <f t="shared" si="442"/>
        <v>2.5657651049598256</v>
      </c>
      <c r="AI1325" s="53">
        <v>0.7</v>
      </c>
      <c r="AJ1325" s="7" t="str">
        <f t="shared" si="431"/>
        <v>hp_20204456</v>
      </c>
      <c r="AK1325" s="7" t="s">
        <v>3968</v>
      </c>
      <c r="AL1325" s="7">
        <v>1364320</v>
      </c>
      <c r="AM1325" s="7">
        <f>INT(IF(MOD(Y1325,3)=0,INT(AL1325*0.55),INT(AL1325*0.35)))</f>
        <v>477512</v>
      </c>
      <c r="AN1325" s="54">
        <f t="shared" si="432"/>
        <v>2450367</v>
      </c>
      <c r="AO1325" s="7" t="str">
        <f t="shared" si="433"/>
        <v>atk_2450367</v>
      </c>
      <c r="AP1325" s="7" t="s">
        <v>3973</v>
      </c>
      <c r="AQ1325" s="7" t="s">
        <v>3994</v>
      </c>
      <c r="AR1325" s="7" t="s">
        <v>3975</v>
      </c>
      <c r="AS1325" s="7" t="s">
        <v>3976</v>
      </c>
      <c r="AU1325" s="7" t="str">
        <f t="shared" si="434"/>
        <v>hp_20204456;atk_2450367;hit_500000;miss_85;cirt_0;cirtSub_-3500</v>
      </c>
    </row>
    <row r="1326" spans="1:47" x14ac:dyDescent="0.2">
      <c r="V1326" s="7" t="str">
        <f t="shared" si="429"/>
        <v>琉璃市4-6</v>
      </c>
      <c r="W1326" s="7">
        <f t="shared" si="438"/>
        <v>2471</v>
      </c>
      <c r="X1326" s="9" t="s">
        <v>1685</v>
      </c>
      <c r="Y1326" s="9">
        <v>6</v>
      </c>
      <c r="Z1326" s="8">
        <f t="shared" si="435"/>
        <v>7116</v>
      </c>
      <c r="AA1326" s="6" t="s">
        <v>3967</v>
      </c>
      <c r="AB1326" s="6">
        <v>7884276</v>
      </c>
      <c r="AC1326" s="6">
        <f t="shared" si="439"/>
        <v>1.895</v>
      </c>
      <c r="AD1326" s="6">
        <f t="shared" si="440"/>
        <v>14940703</v>
      </c>
      <c r="AE1326" s="6">
        <f t="shared" si="445"/>
        <v>4431715</v>
      </c>
      <c r="AF1326" s="6">
        <v>870000</v>
      </c>
      <c r="AG1326" s="11">
        <f t="shared" si="443"/>
        <v>20242418</v>
      </c>
      <c r="AH1326">
        <f t="shared" si="442"/>
        <v>2.5674415761193545</v>
      </c>
      <c r="AI1326" s="53">
        <v>0.7</v>
      </c>
      <c r="AJ1326" s="7" t="str">
        <f t="shared" si="431"/>
        <v>hp_20242418</v>
      </c>
      <c r="AK1326" s="7" t="s">
        <v>3968</v>
      </c>
      <c r="AL1326" s="7">
        <v>1365900</v>
      </c>
      <c r="AM1326" s="7">
        <f>INT(IF(MOD(Y1326,3)=0,INT(AL1326*0.55),INT(AL1326*0.35)))</f>
        <v>751245</v>
      </c>
      <c r="AN1326" s="54">
        <f t="shared" si="432"/>
        <v>2454807</v>
      </c>
      <c r="AO1326" s="7" t="str">
        <f t="shared" si="433"/>
        <v>atk_2454807</v>
      </c>
      <c r="AP1326" s="7" t="s">
        <v>3973</v>
      </c>
      <c r="AQ1326" s="7" t="s">
        <v>3994</v>
      </c>
      <c r="AR1326" s="7" t="s">
        <v>3975</v>
      </c>
      <c r="AS1326" s="7" t="s">
        <v>3976</v>
      </c>
      <c r="AU1326" s="7" t="str">
        <f t="shared" si="434"/>
        <v>hp_20242418;atk_2454807;hit_500000;miss_85;cirt_0;cirtSub_-3500</v>
      </c>
    </row>
    <row r="1327" spans="1:47" x14ac:dyDescent="0.2">
      <c r="V1327" s="7" t="str">
        <f t="shared" si="429"/>
        <v>琉璃市4-7</v>
      </c>
      <c r="W1327" s="7">
        <f t="shared" si="438"/>
        <v>2473</v>
      </c>
      <c r="X1327" s="9" t="s">
        <v>1685</v>
      </c>
      <c r="Y1327" s="9">
        <v>7</v>
      </c>
      <c r="Z1327" s="8">
        <f t="shared" si="435"/>
        <v>7123</v>
      </c>
      <c r="AA1327" s="6" t="s">
        <v>3967</v>
      </c>
      <c r="AB1327" s="6">
        <v>7893922</v>
      </c>
      <c r="AC1327" s="6">
        <f t="shared" si="439"/>
        <v>1.895</v>
      </c>
      <c r="AD1327" s="6">
        <f t="shared" si="440"/>
        <v>14958982</v>
      </c>
      <c r="AE1327" s="6">
        <f t="shared" si="445"/>
        <v>4431715</v>
      </c>
      <c r="AF1327" s="6">
        <v>870000</v>
      </c>
      <c r="AG1327" s="11">
        <f t="shared" si="443"/>
        <v>20260697</v>
      </c>
      <c r="AH1327">
        <f t="shared" si="442"/>
        <v>2.5666198627247647</v>
      </c>
      <c r="AI1327" s="53">
        <v>0.7</v>
      </c>
      <c r="AJ1327" s="7" t="str">
        <f t="shared" si="431"/>
        <v>hp_20260697</v>
      </c>
      <c r="AK1327" s="7" t="s">
        <v>3968</v>
      </c>
      <c r="AL1327" s="7">
        <v>1367480</v>
      </c>
      <c r="AM1327" s="7">
        <f>INT(IF(MOD(Y1327,3)=0,INT(AL1327*0.55),INT(AL1327*0.35)))</f>
        <v>478618</v>
      </c>
      <c r="AN1327" s="54">
        <f t="shared" si="432"/>
        <v>2456860</v>
      </c>
      <c r="AO1327" s="7" t="str">
        <f t="shared" si="433"/>
        <v>atk_2456860</v>
      </c>
      <c r="AP1327" s="7" t="s">
        <v>3973</v>
      </c>
      <c r="AQ1327" s="7" t="s">
        <v>3994</v>
      </c>
      <c r="AR1327" s="7" t="s">
        <v>3975</v>
      </c>
      <c r="AS1327" s="7" t="s">
        <v>3976</v>
      </c>
      <c r="AU1327" s="7" t="str">
        <f t="shared" si="434"/>
        <v>hp_20260697;atk_2456860;hit_500000;miss_85;cirt_0;cirtSub_-3500</v>
      </c>
    </row>
    <row r="1328" spans="1:47" x14ac:dyDescent="0.2">
      <c r="V1328" s="7" t="str">
        <f t="shared" si="429"/>
        <v>琉璃市4-8</v>
      </c>
      <c r="W1328" s="7">
        <f t="shared" si="438"/>
        <v>2475</v>
      </c>
      <c r="X1328" s="9" t="s">
        <v>1685</v>
      </c>
      <c r="Y1328" s="9">
        <v>8</v>
      </c>
      <c r="Z1328" s="8">
        <f t="shared" si="435"/>
        <v>7131</v>
      </c>
      <c r="AA1328" s="6" t="s">
        <v>3967</v>
      </c>
      <c r="AB1328" s="6">
        <v>7903568</v>
      </c>
      <c r="AC1328" s="6">
        <f t="shared" si="439"/>
        <v>1.895</v>
      </c>
      <c r="AD1328" s="6">
        <f t="shared" si="440"/>
        <v>14977261</v>
      </c>
      <c r="AE1328" s="6">
        <f t="shared" si="445"/>
        <v>4431715</v>
      </c>
      <c r="AF1328" s="6">
        <v>870000</v>
      </c>
      <c r="AG1328" s="11">
        <f t="shared" si="443"/>
        <v>20278976</v>
      </c>
      <c r="AH1328">
        <f t="shared" si="442"/>
        <v>2.565800155069204</v>
      </c>
      <c r="AI1328" s="53">
        <v>0.7</v>
      </c>
      <c r="AJ1328" s="7" t="str">
        <f t="shared" si="431"/>
        <v>hp_20278976</v>
      </c>
      <c r="AK1328" s="7" t="s">
        <v>3968</v>
      </c>
      <c r="AL1328" s="7">
        <v>1369060</v>
      </c>
      <c r="AM1328" s="7">
        <f>INT(IF(MOD(Y1328,3)=0,INT(AL1328*0.55),INT(AL1328*0.35)))</f>
        <v>479171</v>
      </c>
      <c r="AN1328" s="54">
        <f t="shared" si="432"/>
        <v>2458914</v>
      </c>
      <c r="AO1328" s="7" t="str">
        <f t="shared" si="433"/>
        <v>atk_2458914</v>
      </c>
      <c r="AP1328" s="7" t="s">
        <v>3973</v>
      </c>
      <c r="AQ1328" s="7" t="s">
        <v>3994</v>
      </c>
      <c r="AR1328" s="7" t="s">
        <v>3975</v>
      </c>
      <c r="AS1328" s="7" t="s">
        <v>3976</v>
      </c>
      <c r="AU1328" s="7" t="str">
        <f t="shared" si="434"/>
        <v>hp_20278976;atk_2458914;hit_500000;miss_85;cirt_0;cirtSub_-3500</v>
      </c>
    </row>
    <row r="1329" spans="1:47" x14ac:dyDescent="0.2">
      <c r="V1329" s="7" t="str">
        <f t="shared" si="429"/>
        <v>琉璃市4-9</v>
      </c>
      <c r="W1329" s="7">
        <f t="shared" si="438"/>
        <v>2477</v>
      </c>
      <c r="X1329" s="9" t="s">
        <v>1685</v>
      </c>
      <c r="Y1329" s="9">
        <v>9</v>
      </c>
      <c r="Z1329" s="8">
        <f t="shared" si="435"/>
        <v>7140</v>
      </c>
      <c r="AA1329" s="6" t="s">
        <v>3967</v>
      </c>
      <c r="AB1329" s="6">
        <v>7913216</v>
      </c>
      <c r="AC1329" s="6">
        <f t="shared" si="439"/>
        <v>1.8975000000000002</v>
      </c>
      <c r="AD1329" s="6">
        <f t="shared" si="440"/>
        <v>15015327</v>
      </c>
      <c r="AE1329" s="6">
        <f t="shared" si="445"/>
        <v>4431715</v>
      </c>
      <c r="AF1329" s="6">
        <v>870000</v>
      </c>
      <c r="AG1329" s="11">
        <f t="shared" si="443"/>
        <v>20317042</v>
      </c>
      <c r="AH1329">
        <f t="shared" si="442"/>
        <v>2.5674822979683607</v>
      </c>
      <c r="AI1329" s="53">
        <v>0.7</v>
      </c>
      <c r="AJ1329" s="7" t="str">
        <f t="shared" si="431"/>
        <v>hp_20317042</v>
      </c>
      <c r="AK1329" s="7" t="s">
        <v>3968</v>
      </c>
      <c r="AL1329" s="7">
        <v>1370640</v>
      </c>
      <c r="AM1329" s="7">
        <f>INT(IF(MOD(Y1329,3)=0,INT(AL1329*0.55),INT(AL1329*0.35)))</f>
        <v>753852</v>
      </c>
      <c r="AN1329" s="54">
        <f t="shared" si="432"/>
        <v>2463365</v>
      </c>
      <c r="AO1329" s="7" t="str">
        <f t="shared" si="433"/>
        <v>atk_2463365</v>
      </c>
      <c r="AP1329" s="7" t="s">
        <v>3973</v>
      </c>
      <c r="AQ1329" s="7" t="s">
        <v>3994</v>
      </c>
      <c r="AR1329" s="7" t="s">
        <v>3975</v>
      </c>
      <c r="AS1329" s="7" t="s">
        <v>3976</v>
      </c>
      <c r="AU1329" s="7" t="str">
        <f t="shared" si="434"/>
        <v>hp_20317042;atk_2463365;hit_500000;miss_85;cirt_0;cirtSub_-3500</v>
      </c>
    </row>
    <row r="1330" spans="1:47" s="12" customFormat="1" x14ac:dyDescent="0.2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V1330" s="12" t="str">
        <f t="shared" si="429"/>
        <v>琉璃市4-10</v>
      </c>
      <c r="W1330" s="12">
        <f t="shared" si="438"/>
        <v>2479</v>
      </c>
      <c r="X1330" s="5" t="s">
        <v>1685</v>
      </c>
      <c r="Y1330" s="5">
        <v>10</v>
      </c>
      <c r="Z1330" s="5">
        <f t="shared" si="435"/>
        <v>7150</v>
      </c>
      <c r="AA1330" s="11" t="s">
        <v>3967</v>
      </c>
      <c r="AB1330" s="11">
        <v>7922864</v>
      </c>
      <c r="AC1330" s="11">
        <f t="shared" si="439"/>
        <v>1.8975000000000002</v>
      </c>
      <c r="AD1330" s="11">
        <f t="shared" si="440"/>
        <v>15033634</v>
      </c>
      <c r="AE1330" s="6">
        <f t="shared" si="445"/>
        <v>4431715</v>
      </c>
      <c r="AF1330" s="11">
        <v>870000</v>
      </c>
      <c r="AG1330" s="11">
        <f t="shared" si="443"/>
        <v>20335349</v>
      </c>
      <c r="AH1330">
        <f t="shared" si="442"/>
        <v>2.566666422647164</v>
      </c>
      <c r="AI1330" s="53">
        <v>0.7</v>
      </c>
      <c r="AJ1330" s="7" t="str">
        <f t="shared" si="431"/>
        <v>hp_20335349</v>
      </c>
      <c r="AK1330" s="12" t="s">
        <v>3968</v>
      </c>
      <c r="AL1330" s="12">
        <v>1372220</v>
      </c>
      <c r="AM1330" s="7">
        <f>INT(IF(MOD(Y1330,3)=0,INT(AL1330*0.55),INT(AL1330*0.35)))</f>
        <v>480277</v>
      </c>
      <c r="AN1330" s="54">
        <f t="shared" si="432"/>
        <v>2465421</v>
      </c>
      <c r="AO1330" s="7" t="str">
        <f t="shared" si="433"/>
        <v>atk_2465421</v>
      </c>
      <c r="AP1330" s="12" t="s">
        <v>3973</v>
      </c>
      <c r="AQ1330" s="12" t="s">
        <v>3994</v>
      </c>
      <c r="AR1330" s="12" t="s">
        <v>3975</v>
      </c>
      <c r="AS1330" s="12" t="s">
        <v>3976</v>
      </c>
      <c r="AU1330" s="12" t="str">
        <f t="shared" si="434"/>
        <v>hp_20335349;atk_2465421;hit_500000;miss_85;cirt_0;cirtSub_-3500</v>
      </c>
    </row>
    <row r="1331" spans="1:47" x14ac:dyDescent="0.2">
      <c r="V1331" s="7" t="str">
        <f t="shared" si="429"/>
        <v>琉璃市5-1</v>
      </c>
      <c r="W1331" s="7">
        <f t="shared" si="438"/>
        <v>2481</v>
      </c>
      <c r="X1331" s="9" t="s">
        <v>1686</v>
      </c>
      <c r="Y1331" s="9">
        <v>1</v>
      </c>
      <c r="Z1331" s="8">
        <f t="shared" si="435"/>
        <v>7151</v>
      </c>
      <c r="AA1331" s="6" t="s">
        <v>3967</v>
      </c>
      <c r="AB1331" s="6">
        <v>7932515</v>
      </c>
      <c r="AC1331" s="6">
        <f t="shared" si="439"/>
        <v>1.9</v>
      </c>
      <c r="AD1331" s="6">
        <f t="shared" si="440"/>
        <v>15071778</v>
      </c>
      <c r="AE1331" s="6">
        <f t="shared" ref="AE1331" si="446">IF(MOD(Y1331,1)=0,INT(AD1330*0.3),0)</f>
        <v>4510090</v>
      </c>
      <c r="AF1331" s="6">
        <v>870000</v>
      </c>
      <c r="AG1331" s="11">
        <f t="shared" si="443"/>
        <v>20451868</v>
      </c>
      <c r="AH1331">
        <f t="shared" si="442"/>
        <v>2.5782325025543602</v>
      </c>
      <c r="AI1331" s="53">
        <v>0.7</v>
      </c>
      <c r="AJ1331" s="7" t="str">
        <f t="shared" si="431"/>
        <v>hp_20451868</v>
      </c>
      <c r="AK1331" s="7" t="s">
        <v>3968</v>
      </c>
      <c r="AL1331" s="7">
        <v>1373800</v>
      </c>
      <c r="AM1331" s="7">
        <f>INT(IF(MOD(Y1331,3)=0,INT(AL1331*0.55),INT(AL1331*0.35)))</f>
        <v>480830</v>
      </c>
      <c r="AN1331" s="54">
        <f t="shared" si="432"/>
        <v>2479383</v>
      </c>
      <c r="AO1331" s="7" t="str">
        <f t="shared" si="433"/>
        <v>atk_2479383</v>
      </c>
      <c r="AP1331" s="7" t="s">
        <v>3973</v>
      </c>
      <c r="AQ1331" s="7" t="s">
        <v>3994</v>
      </c>
      <c r="AR1331" s="7" t="s">
        <v>3975</v>
      </c>
      <c r="AS1331" s="7" t="s">
        <v>3976</v>
      </c>
      <c r="AU1331" s="7" t="str">
        <f t="shared" si="434"/>
        <v>hp_20451868;atk_2479383;hit_500000;miss_85;cirt_0;cirtSub_-3500</v>
      </c>
    </row>
    <row r="1332" spans="1:47" x14ac:dyDescent="0.2">
      <c r="V1332" s="7" t="str">
        <f t="shared" si="429"/>
        <v>琉璃市5-2</v>
      </c>
      <c r="W1332" s="7">
        <f t="shared" si="438"/>
        <v>2483</v>
      </c>
      <c r="X1332" s="9" t="s">
        <v>1686</v>
      </c>
      <c r="Y1332" s="9">
        <v>2</v>
      </c>
      <c r="Z1332" s="8">
        <f t="shared" si="435"/>
        <v>7153</v>
      </c>
      <c r="AA1332" s="6" t="s">
        <v>3967</v>
      </c>
      <c r="AB1332" s="6">
        <v>7942166</v>
      </c>
      <c r="AC1332" s="6">
        <f t="shared" si="439"/>
        <v>1.9</v>
      </c>
      <c r="AD1332" s="6">
        <f t="shared" si="440"/>
        <v>15090115</v>
      </c>
      <c r="AE1332" s="6">
        <f t="shared" si="445"/>
        <v>4510090</v>
      </c>
      <c r="AF1332" s="6">
        <v>870000</v>
      </c>
      <c r="AG1332" s="11">
        <f t="shared" si="443"/>
        <v>20470205</v>
      </c>
      <c r="AH1332">
        <f t="shared" si="442"/>
        <v>2.5774083543456534</v>
      </c>
      <c r="AI1332" s="53">
        <v>0.7</v>
      </c>
      <c r="AJ1332" s="7" t="str">
        <f t="shared" si="431"/>
        <v>hp_20470205</v>
      </c>
      <c r="AK1332" s="7" t="s">
        <v>3968</v>
      </c>
      <c r="AL1332" s="7">
        <v>1375380</v>
      </c>
      <c r="AM1332" s="7">
        <f>INT(IF(MOD(Y1332,3)=0,INT(AL1332*0.55),INT(AL1332*0.35)))</f>
        <v>481383</v>
      </c>
      <c r="AN1332" s="54">
        <f t="shared" si="432"/>
        <v>2481441</v>
      </c>
      <c r="AO1332" s="7" t="str">
        <f t="shared" si="433"/>
        <v>atk_2481441</v>
      </c>
      <c r="AP1332" s="7" t="s">
        <v>3973</v>
      </c>
      <c r="AQ1332" s="7" t="s">
        <v>3994</v>
      </c>
      <c r="AR1332" s="7" t="s">
        <v>3975</v>
      </c>
      <c r="AS1332" s="7" t="s">
        <v>3976</v>
      </c>
      <c r="AU1332" s="7" t="str">
        <f t="shared" si="434"/>
        <v>hp_20470205;atk_2481441;hit_500000;miss_85;cirt_0;cirtSub_-3500</v>
      </c>
    </row>
    <row r="1333" spans="1:47" x14ac:dyDescent="0.2">
      <c r="V1333" s="7" t="str">
        <f t="shared" si="429"/>
        <v>琉璃市5-3</v>
      </c>
      <c r="W1333" s="7">
        <f t="shared" si="438"/>
        <v>2485</v>
      </c>
      <c r="X1333" s="9" t="s">
        <v>1686</v>
      </c>
      <c r="Y1333" s="9">
        <v>3</v>
      </c>
      <c r="Z1333" s="8">
        <f t="shared" si="435"/>
        <v>7156</v>
      </c>
      <c r="AA1333" s="6" t="s">
        <v>3967</v>
      </c>
      <c r="AB1333" s="6">
        <v>7951818</v>
      </c>
      <c r="AC1333" s="6">
        <f t="shared" si="439"/>
        <v>1.9024999999999999</v>
      </c>
      <c r="AD1333" s="6">
        <f t="shared" si="440"/>
        <v>15128333</v>
      </c>
      <c r="AE1333" s="6">
        <f t="shared" si="445"/>
        <v>4510090</v>
      </c>
      <c r="AF1333" s="6">
        <v>870000</v>
      </c>
      <c r="AG1333" s="11">
        <f t="shared" si="443"/>
        <v>20508423</v>
      </c>
      <c r="AH1333">
        <f t="shared" si="442"/>
        <v>2.5790860656016021</v>
      </c>
      <c r="AI1333" s="53">
        <v>0.7</v>
      </c>
      <c r="AJ1333" s="7" t="str">
        <f t="shared" si="431"/>
        <v>hp_20508423</v>
      </c>
      <c r="AK1333" s="7" t="s">
        <v>3968</v>
      </c>
      <c r="AL1333" s="7">
        <v>1376960</v>
      </c>
      <c r="AM1333" s="7">
        <f>INT(IF(MOD(Y1333,3)=0,INT(AL1333*0.55),INT(AL1333*0.35)))</f>
        <v>757328</v>
      </c>
      <c r="AN1333" s="54">
        <f t="shared" si="432"/>
        <v>2485908</v>
      </c>
      <c r="AO1333" s="7" t="str">
        <f t="shared" si="433"/>
        <v>atk_2485908</v>
      </c>
      <c r="AP1333" s="7" t="s">
        <v>3973</v>
      </c>
      <c r="AQ1333" s="7" t="s">
        <v>3994</v>
      </c>
      <c r="AR1333" s="7" t="s">
        <v>3975</v>
      </c>
      <c r="AS1333" s="7" t="s">
        <v>3976</v>
      </c>
      <c r="AU1333" s="7" t="str">
        <f t="shared" si="434"/>
        <v>hp_20508423;atk_2485908;hit_500000;miss_85;cirt_0;cirtSub_-3500</v>
      </c>
    </row>
    <row r="1334" spans="1:47" x14ac:dyDescent="0.2">
      <c r="V1334" s="7" t="str">
        <f t="shared" si="429"/>
        <v>琉璃市5-4</v>
      </c>
      <c r="W1334" s="7">
        <f t="shared" si="438"/>
        <v>2487</v>
      </c>
      <c r="X1334" s="9" t="s">
        <v>1686</v>
      </c>
      <c r="Y1334" s="9">
        <v>4</v>
      </c>
      <c r="Z1334" s="8">
        <f t="shared" si="435"/>
        <v>7160</v>
      </c>
      <c r="AA1334" s="6" t="s">
        <v>3967</v>
      </c>
      <c r="AB1334" s="6">
        <v>7961472</v>
      </c>
      <c r="AC1334" s="6">
        <f t="shared" si="439"/>
        <v>1.9024999999999999</v>
      </c>
      <c r="AD1334" s="6">
        <f t="shared" si="440"/>
        <v>15146700</v>
      </c>
      <c r="AE1334" s="6">
        <f t="shared" si="445"/>
        <v>4510090</v>
      </c>
      <c r="AF1334" s="6">
        <v>870000</v>
      </c>
      <c r="AG1334" s="11">
        <f t="shared" si="443"/>
        <v>20526790</v>
      </c>
      <c r="AH1334">
        <f t="shared" si="442"/>
        <v>2.5782656775028538</v>
      </c>
      <c r="AI1334" s="53">
        <v>0.7</v>
      </c>
      <c r="AJ1334" s="7" t="str">
        <f t="shared" si="431"/>
        <v>hp_20526790</v>
      </c>
      <c r="AK1334" s="7" t="s">
        <v>3968</v>
      </c>
      <c r="AL1334" s="7">
        <v>1378540</v>
      </c>
      <c r="AM1334" s="7">
        <f>INT(IF(MOD(Y1334,3)=0,INT(AL1334*0.55),INT(AL1334*0.35)))</f>
        <v>482489</v>
      </c>
      <c r="AN1334" s="54">
        <f t="shared" si="432"/>
        <v>2487969</v>
      </c>
      <c r="AO1334" s="7" t="str">
        <f t="shared" si="433"/>
        <v>atk_2487969</v>
      </c>
      <c r="AP1334" s="7" t="s">
        <v>3973</v>
      </c>
      <c r="AQ1334" s="7" t="s">
        <v>3994</v>
      </c>
      <c r="AR1334" s="7" t="s">
        <v>3975</v>
      </c>
      <c r="AS1334" s="7" t="s">
        <v>3976</v>
      </c>
      <c r="AU1334" s="7" t="str">
        <f t="shared" si="434"/>
        <v>hp_20526790;atk_2487969;hit_500000;miss_85;cirt_0;cirtSub_-3500</v>
      </c>
    </row>
    <row r="1335" spans="1:47" x14ac:dyDescent="0.2">
      <c r="V1335" s="7" t="str">
        <f t="shared" si="429"/>
        <v>琉璃市5-5</v>
      </c>
      <c r="W1335" s="7">
        <f t="shared" si="438"/>
        <v>2489</v>
      </c>
      <c r="X1335" s="9" t="s">
        <v>1686</v>
      </c>
      <c r="Y1335" s="9">
        <v>5</v>
      </c>
      <c r="Z1335" s="8">
        <f t="shared" si="435"/>
        <v>7165</v>
      </c>
      <c r="AA1335" s="6" t="s">
        <v>3967</v>
      </c>
      <c r="AB1335" s="6">
        <v>7971127</v>
      </c>
      <c r="AC1335" s="6">
        <f t="shared" si="439"/>
        <v>1.9024999999999999</v>
      </c>
      <c r="AD1335" s="6">
        <f t="shared" si="440"/>
        <v>15165069</v>
      </c>
      <c r="AE1335" s="6">
        <f t="shared" si="445"/>
        <v>4510090</v>
      </c>
      <c r="AF1335" s="6">
        <v>870000</v>
      </c>
      <c r="AG1335" s="11">
        <f t="shared" si="443"/>
        <v>20545159</v>
      </c>
      <c r="AH1335">
        <f t="shared" si="442"/>
        <v>2.5774472041406442</v>
      </c>
      <c r="AI1335" s="53">
        <v>0.7</v>
      </c>
      <c r="AJ1335" s="7" t="str">
        <f t="shared" si="431"/>
        <v>hp_20545159</v>
      </c>
      <c r="AK1335" s="7" t="s">
        <v>3968</v>
      </c>
      <c r="AL1335" s="7">
        <v>1380120</v>
      </c>
      <c r="AM1335" s="7">
        <f>INT(IF(MOD(Y1335,3)=0,INT(AL1335*0.55),INT(AL1335*0.35)))</f>
        <v>483042</v>
      </c>
      <c r="AN1335" s="54">
        <f t="shared" si="432"/>
        <v>2490030</v>
      </c>
      <c r="AO1335" s="7" t="str">
        <f t="shared" si="433"/>
        <v>atk_2490030</v>
      </c>
      <c r="AP1335" s="7" t="s">
        <v>3973</v>
      </c>
      <c r="AQ1335" s="7" t="s">
        <v>3994</v>
      </c>
      <c r="AR1335" s="7" t="s">
        <v>3975</v>
      </c>
      <c r="AS1335" s="7" t="s">
        <v>3976</v>
      </c>
      <c r="AU1335" s="7" t="str">
        <f t="shared" si="434"/>
        <v>hp_20545159;atk_2490030;hit_500000;miss_85;cirt_0;cirtSub_-3500</v>
      </c>
    </row>
    <row r="1336" spans="1:47" x14ac:dyDescent="0.2">
      <c r="V1336" s="7" t="str">
        <f t="shared" si="429"/>
        <v>琉璃市5-6</v>
      </c>
      <c r="W1336" s="7">
        <f t="shared" si="438"/>
        <v>2491</v>
      </c>
      <c r="X1336" s="9" t="s">
        <v>1686</v>
      </c>
      <c r="Y1336" s="9">
        <v>6</v>
      </c>
      <c r="Z1336" s="8">
        <f t="shared" si="435"/>
        <v>7171</v>
      </c>
      <c r="AA1336" s="6" t="s">
        <v>3967</v>
      </c>
      <c r="AB1336" s="6">
        <v>7980783</v>
      </c>
      <c r="AC1336" s="6">
        <f t="shared" si="439"/>
        <v>1.9049999999999998</v>
      </c>
      <c r="AD1336" s="6">
        <f t="shared" si="440"/>
        <v>15203391</v>
      </c>
      <c r="AE1336" s="6">
        <f t="shared" si="445"/>
        <v>4510090</v>
      </c>
      <c r="AF1336" s="6">
        <v>870000</v>
      </c>
      <c r="AG1336" s="11">
        <f t="shared" si="443"/>
        <v>20583481</v>
      </c>
      <c r="AH1336">
        <f t="shared" si="442"/>
        <v>2.5791305188977072</v>
      </c>
      <c r="AI1336" s="53">
        <v>0.7</v>
      </c>
      <c r="AJ1336" s="7" t="str">
        <f t="shared" si="431"/>
        <v>hp_20583481</v>
      </c>
      <c r="AK1336" s="7" t="s">
        <v>3968</v>
      </c>
      <c r="AL1336" s="7">
        <v>1381700</v>
      </c>
      <c r="AM1336" s="7">
        <f>INT(IF(MOD(Y1336,3)=0,INT(AL1336*0.55),INT(AL1336*0.35)))</f>
        <v>759935</v>
      </c>
      <c r="AN1336" s="54">
        <f t="shared" si="432"/>
        <v>2494509</v>
      </c>
      <c r="AO1336" s="7" t="str">
        <f t="shared" si="433"/>
        <v>atk_2494509</v>
      </c>
      <c r="AP1336" s="7" t="s">
        <v>3973</v>
      </c>
      <c r="AQ1336" s="7" t="s">
        <v>3994</v>
      </c>
      <c r="AR1336" s="7" t="s">
        <v>3975</v>
      </c>
      <c r="AS1336" s="7" t="s">
        <v>3976</v>
      </c>
      <c r="AU1336" s="7" t="str">
        <f t="shared" si="434"/>
        <v>hp_20583481;atk_2494509;hit_500000;miss_85;cirt_0;cirtSub_-3500</v>
      </c>
    </row>
    <row r="1337" spans="1:47" x14ac:dyDescent="0.2">
      <c r="V1337" s="7" t="str">
        <f t="shared" si="429"/>
        <v>琉璃市5-7</v>
      </c>
      <c r="W1337" s="7">
        <f t="shared" si="438"/>
        <v>2493</v>
      </c>
      <c r="X1337" s="9" t="s">
        <v>1686</v>
      </c>
      <c r="Y1337" s="9">
        <v>7</v>
      </c>
      <c r="Z1337" s="8">
        <f t="shared" si="435"/>
        <v>7178</v>
      </c>
      <c r="AA1337" s="6" t="s">
        <v>3967</v>
      </c>
      <c r="AB1337" s="6">
        <v>7990440</v>
      </c>
      <c r="AC1337" s="6">
        <f t="shared" si="439"/>
        <v>1.9049999999999998</v>
      </c>
      <c r="AD1337" s="6">
        <f t="shared" si="440"/>
        <v>15221788</v>
      </c>
      <c r="AE1337" s="6">
        <f t="shared" si="445"/>
        <v>4510090</v>
      </c>
      <c r="AF1337" s="6">
        <v>870000</v>
      </c>
      <c r="AG1337" s="11">
        <f t="shared" si="443"/>
        <v>20601878</v>
      </c>
      <c r="AH1337">
        <f t="shared" si="442"/>
        <v>2.5783158374257238</v>
      </c>
      <c r="AI1337" s="53">
        <v>0.7</v>
      </c>
      <c r="AJ1337" s="7" t="str">
        <f t="shared" si="431"/>
        <v>hp_20601878</v>
      </c>
      <c r="AK1337" s="7" t="s">
        <v>3968</v>
      </c>
      <c r="AL1337" s="7">
        <v>1383280</v>
      </c>
      <c r="AM1337" s="7">
        <f>INT(IF(MOD(Y1337,3)=0,INT(AL1337*0.55),INT(AL1337*0.35)))</f>
        <v>484148</v>
      </c>
      <c r="AN1337" s="54">
        <f t="shared" si="432"/>
        <v>2496572</v>
      </c>
      <c r="AO1337" s="7" t="str">
        <f t="shared" si="433"/>
        <v>atk_2496572</v>
      </c>
      <c r="AP1337" s="7" t="s">
        <v>3973</v>
      </c>
      <c r="AQ1337" s="7" t="s">
        <v>3994</v>
      </c>
      <c r="AR1337" s="7" t="s">
        <v>3975</v>
      </c>
      <c r="AS1337" s="7" t="s">
        <v>3976</v>
      </c>
      <c r="AU1337" s="7" t="str">
        <f t="shared" si="434"/>
        <v>hp_20601878;atk_2496572;hit_500000;miss_85;cirt_0;cirtSub_-3500</v>
      </c>
    </row>
    <row r="1338" spans="1:47" x14ac:dyDescent="0.2">
      <c r="V1338" s="7" t="str">
        <f t="shared" si="429"/>
        <v>琉璃市5-8</v>
      </c>
      <c r="W1338" s="7">
        <f t="shared" si="438"/>
        <v>2495</v>
      </c>
      <c r="X1338" s="9" t="s">
        <v>1686</v>
      </c>
      <c r="Y1338" s="9">
        <v>8</v>
      </c>
      <c r="Z1338" s="8">
        <f t="shared" si="435"/>
        <v>7186</v>
      </c>
      <c r="AA1338" s="6" t="s">
        <v>3967</v>
      </c>
      <c r="AB1338" s="6">
        <v>8000099</v>
      </c>
      <c r="AC1338" s="6">
        <f t="shared" si="439"/>
        <v>1.9049999999999998</v>
      </c>
      <c r="AD1338" s="6">
        <f t="shared" si="440"/>
        <v>15240188</v>
      </c>
      <c r="AE1338" s="6">
        <f t="shared" si="445"/>
        <v>4510090</v>
      </c>
      <c r="AF1338" s="6">
        <v>870000</v>
      </c>
      <c r="AG1338" s="11">
        <f t="shared" si="443"/>
        <v>20620278</v>
      </c>
      <c r="AH1338">
        <f t="shared" si="442"/>
        <v>2.5775028534021893</v>
      </c>
      <c r="AI1338" s="53">
        <v>0.7</v>
      </c>
      <c r="AJ1338" s="7" t="str">
        <f t="shared" si="431"/>
        <v>hp_20620278</v>
      </c>
      <c r="AK1338" s="7" t="s">
        <v>3968</v>
      </c>
      <c r="AL1338" s="7">
        <v>1384860</v>
      </c>
      <c r="AM1338" s="7">
        <f>INT(IF(MOD(Y1338,3)=0,INT(AL1338*0.55),INT(AL1338*0.35)))</f>
        <v>484701</v>
      </c>
      <c r="AN1338" s="54">
        <f t="shared" si="432"/>
        <v>2498636</v>
      </c>
      <c r="AO1338" s="7" t="str">
        <f t="shared" si="433"/>
        <v>atk_2498636</v>
      </c>
      <c r="AP1338" s="7" t="s">
        <v>3973</v>
      </c>
      <c r="AQ1338" s="7" t="s">
        <v>3994</v>
      </c>
      <c r="AR1338" s="7" t="s">
        <v>3975</v>
      </c>
      <c r="AS1338" s="7" t="s">
        <v>3976</v>
      </c>
      <c r="AU1338" s="7" t="str">
        <f t="shared" si="434"/>
        <v>hp_20620278;atk_2498636;hit_500000;miss_85;cirt_0;cirtSub_-3500</v>
      </c>
    </row>
    <row r="1339" spans="1:47" x14ac:dyDescent="0.2">
      <c r="V1339" s="7" t="str">
        <f t="shared" si="429"/>
        <v>琉璃市5-9</v>
      </c>
      <c r="W1339" s="7">
        <f t="shared" si="438"/>
        <v>2497</v>
      </c>
      <c r="X1339" s="9" t="s">
        <v>1686</v>
      </c>
      <c r="Y1339" s="9">
        <v>9</v>
      </c>
      <c r="Z1339" s="8">
        <f t="shared" si="435"/>
        <v>7195</v>
      </c>
      <c r="AA1339" s="6" t="s">
        <v>3967</v>
      </c>
      <c r="AB1339" s="6">
        <v>8009759</v>
      </c>
      <c r="AC1339" s="6">
        <f t="shared" si="439"/>
        <v>1.9075</v>
      </c>
      <c r="AD1339" s="6">
        <f t="shared" si="440"/>
        <v>15278615</v>
      </c>
      <c r="AE1339" s="6">
        <f t="shared" si="445"/>
        <v>4510090</v>
      </c>
      <c r="AF1339" s="6">
        <v>870000</v>
      </c>
      <c r="AG1339" s="11">
        <f t="shared" si="443"/>
        <v>20658705</v>
      </c>
      <c r="AH1339">
        <f t="shared" si="442"/>
        <v>2.5791918333622772</v>
      </c>
      <c r="AI1339" s="53">
        <v>0.7</v>
      </c>
      <c r="AJ1339" s="7" t="str">
        <f t="shared" si="431"/>
        <v>hp_20658705</v>
      </c>
      <c r="AK1339" s="7" t="s">
        <v>3968</v>
      </c>
      <c r="AL1339" s="7">
        <v>1386440</v>
      </c>
      <c r="AM1339" s="7">
        <f>INT(IF(MOD(Y1339,3)=0,INT(AL1339*0.55),INT(AL1339*0.35)))</f>
        <v>762542</v>
      </c>
      <c r="AN1339" s="54">
        <f t="shared" si="432"/>
        <v>2503126</v>
      </c>
      <c r="AO1339" s="7" t="str">
        <f t="shared" si="433"/>
        <v>atk_2503126</v>
      </c>
      <c r="AP1339" s="7" t="s">
        <v>3973</v>
      </c>
      <c r="AQ1339" s="7" t="s">
        <v>3994</v>
      </c>
      <c r="AR1339" s="7" t="s">
        <v>3975</v>
      </c>
      <c r="AS1339" s="7" t="s">
        <v>3976</v>
      </c>
      <c r="AU1339" s="7" t="str">
        <f t="shared" si="434"/>
        <v>hp_20658705;atk_2503126;hit_500000;miss_85;cirt_0;cirtSub_-3500</v>
      </c>
    </row>
    <row r="1340" spans="1:47" s="12" customFormat="1" x14ac:dyDescent="0.2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V1340" s="12" t="str">
        <f t="shared" si="429"/>
        <v>琉璃市5-10</v>
      </c>
      <c r="W1340" s="12">
        <f t="shared" si="438"/>
        <v>2499</v>
      </c>
      <c r="X1340" s="5" t="s">
        <v>1686</v>
      </c>
      <c r="Y1340" s="5">
        <v>10</v>
      </c>
      <c r="Z1340" s="5">
        <f t="shared" si="435"/>
        <v>7205</v>
      </c>
      <c r="AA1340" s="11" t="s">
        <v>3967</v>
      </c>
      <c r="AB1340" s="11">
        <v>8019420</v>
      </c>
      <c r="AC1340" s="11">
        <f t="shared" si="439"/>
        <v>1.9075</v>
      </c>
      <c r="AD1340" s="11">
        <f t="shared" si="440"/>
        <v>15297043</v>
      </c>
      <c r="AE1340" s="6">
        <f t="shared" si="445"/>
        <v>4510090</v>
      </c>
      <c r="AF1340" s="11">
        <v>870000</v>
      </c>
      <c r="AG1340" s="11">
        <f t="shared" si="443"/>
        <v>20677133</v>
      </c>
      <c r="AH1340">
        <f t="shared" si="442"/>
        <v>2.5783826012355009</v>
      </c>
      <c r="AI1340" s="53">
        <v>0.7</v>
      </c>
      <c r="AJ1340" s="7" t="str">
        <f t="shared" si="431"/>
        <v>hp_20677133</v>
      </c>
      <c r="AK1340" s="12" t="s">
        <v>3968</v>
      </c>
      <c r="AL1340" s="12">
        <v>1388020</v>
      </c>
      <c r="AM1340" s="7">
        <f>INT(IF(MOD(Y1340,3)=0,INT(AL1340*0.55),INT(AL1340*0.35)))</f>
        <v>485807</v>
      </c>
      <c r="AN1340" s="54">
        <f t="shared" si="432"/>
        <v>2505192</v>
      </c>
      <c r="AO1340" s="7" t="str">
        <f t="shared" si="433"/>
        <v>atk_2505192</v>
      </c>
      <c r="AP1340" s="12" t="s">
        <v>3973</v>
      </c>
      <c r="AQ1340" s="12" t="s">
        <v>3994</v>
      </c>
      <c r="AR1340" s="12" t="s">
        <v>3975</v>
      </c>
      <c r="AS1340" s="12" t="s">
        <v>3976</v>
      </c>
      <c r="AU1340" s="12" t="str">
        <f t="shared" si="434"/>
        <v>hp_20677133;atk_2505192;hit_500000;miss_85;cirt_0;cirtSub_-3500</v>
      </c>
    </row>
    <row r="1341" spans="1:47" x14ac:dyDescent="0.2">
      <c r="V1341" s="7" t="str">
        <f t="shared" si="429"/>
        <v>琉璃市6-1</v>
      </c>
      <c r="W1341" s="7">
        <f t="shared" si="438"/>
        <v>2501</v>
      </c>
      <c r="X1341" s="9" t="s">
        <v>1687</v>
      </c>
      <c r="Y1341" s="9">
        <v>1</v>
      </c>
      <c r="Z1341" s="8">
        <f t="shared" si="435"/>
        <v>7206</v>
      </c>
      <c r="AA1341" s="6" t="s">
        <v>3967</v>
      </c>
      <c r="AB1341" s="6">
        <v>8029082</v>
      </c>
      <c r="AC1341" s="6">
        <f t="shared" si="439"/>
        <v>1.9100000000000001</v>
      </c>
      <c r="AD1341" s="6">
        <f t="shared" si="440"/>
        <v>15335546</v>
      </c>
      <c r="AE1341" s="6">
        <f t="shared" ref="AE1341" si="447">IF(MOD(Y1341,1)=0,INT(AD1340*0.3),0)</f>
        <v>4589112</v>
      </c>
      <c r="AF1341" s="6">
        <v>870000</v>
      </c>
      <c r="AG1341" s="11">
        <f t="shared" si="443"/>
        <v>20794658</v>
      </c>
      <c r="AH1341">
        <f t="shared" si="442"/>
        <v>2.5899172533049231</v>
      </c>
      <c r="AI1341" s="53">
        <v>0.7</v>
      </c>
      <c r="AJ1341" s="7" t="str">
        <f t="shared" si="431"/>
        <v>hp_20794658</v>
      </c>
      <c r="AK1341" s="7" t="s">
        <v>3968</v>
      </c>
      <c r="AL1341" s="7">
        <v>1389600</v>
      </c>
      <c r="AM1341" s="7">
        <f>INT(IF(MOD(Y1341,3)=0,INT(AL1341*0.55),INT(AL1341*0.35)))</f>
        <v>486360</v>
      </c>
      <c r="AN1341" s="54">
        <f t="shared" si="432"/>
        <v>2519264</v>
      </c>
      <c r="AO1341" s="7" t="str">
        <f t="shared" si="433"/>
        <v>atk_2519264</v>
      </c>
      <c r="AP1341" s="7" t="s">
        <v>3973</v>
      </c>
      <c r="AQ1341" s="7" t="s">
        <v>3994</v>
      </c>
      <c r="AR1341" s="7" t="s">
        <v>3975</v>
      </c>
      <c r="AS1341" s="7" t="s">
        <v>3976</v>
      </c>
      <c r="AU1341" s="7" t="str">
        <f t="shared" si="434"/>
        <v>hp_20794658;atk_2519264;hit_500000;miss_85;cirt_0;cirtSub_-3500</v>
      </c>
    </row>
    <row r="1342" spans="1:47" x14ac:dyDescent="0.2">
      <c r="V1342" s="7" t="str">
        <f t="shared" si="429"/>
        <v>琉璃市6-2</v>
      </c>
      <c r="W1342" s="7">
        <f t="shared" si="438"/>
        <v>2503</v>
      </c>
      <c r="X1342" s="9" t="s">
        <v>1687</v>
      </c>
      <c r="Y1342" s="9">
        <v>2</v>
      </c>
      <c r="Z1342" s="8">
        <f t="shared" si="435"/>
        <v>7208</v>
      </c>
      <c r="AA1342" s="6" t="s">
        <v>3967</v>
      </c>
      <c r="AB1342" s="6">
        <v>8038745</v>
      </c>
      <c r="AC1342" s="6">
        <f t="shared" si="439"/>
        <v>1.9100000000000001</v>
      </c>
      <c r="AD1342" s="6">
        <f t="shared" si="440"/>
        <v>15354002</v>
      </c>
      <c r="AE1342" s="6">
        <f t="shared" si="445"/>
        <v>4589112</v>
      </c>
      <c r="AF1342" s="6">
        <v>870000</v>
      </c>
      <c r="AG1342" s="11">
        <f t="shared" si="443"/>
        <v>20813114</v>
      </c>
      <c r="AH1342">
        <f t="shared" si="442"/>
        <v>2.5890999154718801</v>
      </c>
      <c r="AI1342" s="53">
        <v>0.7</v>
      </c>
      <c r="AJ1342" s="7" t="str">
        <f t="shared" si="431"/>
        <v>hp_20813114</v>
      </c>
      <c r="AK1342" s="7" t="s">
        <v>3968</v>
      </c>
      <c r="AL1342" s="7">
        <v>1391180</v>
      </c>
      <c r="AM1342" s="7">
        <f>INT(IF(MOD(Y1342,3)=0,INT(AL1342*0.55),INT(AL1342*0.35)))</f>
        <v>486913</v>
      </c>
      <c r="AN1342" s="54">
        <f t="shared" si="432"/>
        <v>2521332</v>
      </c>
      <c r="AO1342" s="7" t="str">
        <f t="shared" si="433"/>
        <v>atk_2521332</v>
      </c>
      <c r="AP1342" s="7" t="s">
        <v>3973</v>
      </c>
      <c r="AQ1342" s="7" t="s">
        <v>3994</v>
      </c>
      <c r="AR1342" s="7" t="s">
        <v>3975</v>
      </c>
      <c r="AS1342" s="7" t="s">
        <v>3976</v>
      </c>
      <c r="AU1342" s="7" t="str">
        <f t="shared" si="434"/>
        <v>hp_20813114;atk_2521332;hit_500000;miss_85;cirt_0;cirtSub_-3500</v>
      </c>
    </row>
    <row r="1343" spans="1:47" x14ac:dyDescent="0.2">
      <c r="V1343" s="7" t="str">
        <f t="shared" si="429"/>
        <v>琉璃市6-3</v>
      </c>
      <c r="W1343" s="7">
        <f t="shared" si="438"/>
        <v>2505</v>
      </c>
      <c r="X1343" s="9" t="s">
        <v>1687</v>
      </c>
      <c r="Y1343" s="9">
        <v>3</v>
      </c>
      <c r="Z1343" s="8">
        <f t="shared" si="435"/>
        <v>7211</v>
      </c>
      <c r="AA1343" s="6" t="s">
        <v>3967</v>
      </c>
      <c r="AB1343" s="6">
        <v>8048410</v>
      </c>
      <c r="AC1343" s="6">
        <f t="shared" si="439"/>
        <v>1.9125000000000001</v>
      </c>
      <c r="AD1343" s="6">
        <f t="shared" si="440"/>
        <v>15392584</v>
      </c>
      <c r="AE1343" s="6">
        <f t="shared" si="445"/>
        <v>4589112</v>
      </c>
      <c r="AF1343" s="6">
        <v>870000</v>
      </c>
      <c r="AG1343" s="11">
        <f t="shared" si="443"/>
        <v>20851696</v>
      </c>
      <c r="AH1343">
        <f t="shared" si="442"/>
        <v>2.5907845152023814</v>
      </c>
      <c r="AI1343" s="53">
        <v>0.7</v>
      </c>
      <c r="AJ1343" s="7" t="str">
        <f t="shared" si="431"/>
        <v>hp_20851696</v>
      </c>
      <c r="AK1343" s="7" t="s">
        <v>3968</v>
      </c>
      <c r="AL1343" s="7">
        <v>1392760</v>
      </c>
      <c r="AM1343" s="7">
        <f>INT(IF(MOD(Y1343,3)=0,INT(AL1343*0.55),INT(AL1343*0.35)))</f>
        <v>766018</v>
      </c>
      <c r="AN1343" s="54">
        <f t="shared" si="432"/>
        <v>2525838</v>
      </c>
      <c r="AO1343" s="7" t="str">
        <f t="shared" si="433"/>
        <v>atk_2525838</v>
      </c>
      <c r="AP1343" s="7" t="s">
        <v>3973</v>
      </c>
      <c r="AQ1343" s="7" t="s">
        <v>3994</v>
      </c>
      <c r="AR1343" s="7" t="s">
        <v>3975</v>
      </c>
      <c r="AS1343" s="7" t="s">
        <v>3976</v>
      </c>
      <c r="AU1343" s="7" t="str">
        <f t="shared" si="434"/>
        <v>hp_20851696;atk_2525838;hit_500000;miss_85;cirt_0;cirtSub_-3500</v>
      </c>
    </row>
    <row r="1344" spans="1:47" x14ac:dyDescent="0.2">
      <c r="V1344" s="7" t="str">
        <f t="shared" si="429"/>
        <v>琉璃市6-4</v>
      </c>
      <c r="W1344" s="7">
        <f t="shared" si="438"/>
        <v>2507</v>
      </c>
      <c r="X1344" s="9" t="s">
        <v>1687</v>
      </c>
      <c r="Y1344" s="9">
        <v>4</v>
      </c>
      <c r="Z1344" s="8">
        <f t="shared" si="435"/>
        <v>7215</v>
      </c>
      <c r="AA1344" s="6" t="s">
        <v>3967</v>
      </c>
      <c r="AB1344" s="6">
        <v>8058076</v>
      </c>
      <c r="AC1344" s="6">
        <f t="shared" si="439"/>
        <v>1.9125000000000001</v>
      </c>
      <c r="AD1344" s="6">
        <f t="shared" si="440"/>
        <v>15411070</v>
      </c>
      <c r="AE1344" s="6">
        <f t="shared" si="445"/>
        <v>4589112</v>
      </c>
      <c r="AF1344" s="6">
        <v>870000</v>
      </c>
      <c r="AG1344" s="11">
        <f t="shared" si="443"/>
        <v>20870182</v>
      </c>
      <c r="AH1344">
        <f t="shared" si="442"/>
        <v>2.5899708565667536</v>
      </c>
      <c r="AI1344" s="53">
        <v>0.7</v>
      </c>
      <c r="AJ1344" s="7" t="str">
        <f t="shared" si="431"/>
        <v>hp_20870182</v>
      </c>
      <c r="AK1344" s="7" t="s">
        <v>3968</v>
      </c>
      <c r="AL1344" s="7">
        <v>1394340</v>
      </c>
      <c r="AM1344" s="7">
        <f>INT(IF(MOD(Y1344,3)=0,INT(AL1344*0.55),INT(AL1344*0.35)))</f>
        <v>488019</v>
      </c>
      <c r="AN1344" s="54">
        <f t="shared" si="432"/>
        <v>2527909</v>
      </c>
      <c r="AO1344" s="7" t="str">
        <f t="shared" si="433"/>
        <v>atk_2527909</v>
      </c>
      <c r="AP1344" s="7" t="s">
        <v>3973</v>
      </c>
      <c r="AQ1344" s="7" t="s">
        <v>3994</v>
      </c>
      <c r="AR1344" s="7" t="s">
        <v>3975</v>
      </c>
      <c r="AS1344" s="7" t="s">
        <v>3976</v>
      </c>
      <c r="AU1344" s="7" t="str">
        <f t="shared" si="434"/>
        <v>hp_20870182;atk_2527909;hit_500000;miss_85;cirt_0;cirtSub_-3500</v>
      </c>
    </row>
    <row r="1345" spans="1:47" x14ac:dyDescent="0.2">
      <c r="V1345" s="7" t="str">
        <f t="shared" ref="V1345:V1408" si="448">X1345&amp;"-"&amp;Y1345</f>
        <v>琉璃市6-5</v>
      </c>
      <c r="W1345" s="7">
        <f t="shared" si="438"/>
        <v>2509</v>
      </c>
      <c r="X1345" s="9" t="s">
        <v>1687</v>
      </c>
      <c r="Y1345" s="9">
        <v>5</v>
      </c>
      <c r="Z1345" s="8">
        <f t="shared" si="435"/>
        <v>7220</v>
      </c>
      <c r="AA1345" s="6" t="s">
        <v>3967</v>
      </c>
      <c r="AB1345" s="6">
        <v>8067743</v>
      </c>
      <c r="AC1345" s="6">
        <f t="shared" si="439"/>
        <v>1.9125000000000001</v>
      </c>
      <c r="AD1345" s="6">
        <f t="shared" si="440"/>
        <v>15429558</v>
      </c>
      <c r="AE1345" s="6">
        <f t="shared" si="445"/>
        <v>4589112</v>
      </c>
      <c r="AF1345" s="6">
        <v>870000</v>
      </c>
      <c r="AG1345" s="11">
        <f t="shared" si="443"/>
        <v>20888670</v>
      </c>
      <c r="AH1345">
        <f t="shared" si="442"/>
        <v>2.5891590746011617</v>
      </c>
      <c r="AI1345" s="53">
        <v>0.7</v>
      </c>
      <c r="AJ1345" s="7" t="str">
        <f t="shared" ref="AJ1345:AJ1408" si="449">AA1345&amp;"_"&amp;AG1345</f>
        <v>hp_20888670</v>
      </c>
      <c r="AK1345" s="7" t="s">
        <v>3968</v>
      </c>
      <c r="AL1345" s="7">
        <v>1395920</v>
      </c>
      <c r="AM1345" s="7">
        <f>INT(IF(MOD(Y1345,3)=0,INT(AL1345*0.55),INT(AL1345*0.35)))</f>
        <v>488572</v>
      </c>
      <c r="AN1345" s="54">
        <f t="shared" si="432"/>
        <v>2529981</v>
      </c>
      <c r="AO1345" s="7" t="str">
        <f t="shared" si="433"/>
        <v>atk_2529981</v>
      </c>
      <c r="AP1345" s="7" t="s">
        <v>3973</v>
      </c>
      <c r="AQ1345" s="7" t="s">
        <v>3994</v>
      </c>
      <c r="AR1345" s="7" t="s">
        <v>3975</v>
      </c>
      <c r="AS1345" s="7" t="s">
        <v>3976</v>
      </c>
      <c r="AU1345" s="7" t="str">
        <f t="shared" si="434"/>
        <v>hp_20888670;atk_2529981;hit_500000;miss_85;cirt_0;cirtSub_-3500</v>
      </c>
    </row>
    <row r="1346" spans="1:47" x14ac:dyDescent="0.2">
      <c r="V1346" s="7" t="str">
        <f t="shared" si="448"/>
        <v>琉璃市6-6</v>
      </c>
      <c r="W1346" s="7">
        <f t="shared" si="438"/>
        <v>2511</v>
      </c>
      <c r="X1346" s="9" t="s">
        <v>1687</v>
      </c>
      <c r="Y1346" s="9">
        <v>6</v>
      </c>
      <c r="Z1346" s="8">
        <f t="shared" si="435"/>
        <v>7226</v>
      </c>
      <c r="AA1346" s="6" t="s">
        <v>3967</v>
      </c>
      <c r="AB1346" s="6">
        <v>8077411</v>
      </c>
      <c r="AC1346" s="6">
        <f t="shared" si="439"/>
        <v>1.915</v>
      </c>
      <c r="AD1346" s="6">
        <f t="shared" si="440"/>
        <v>15468242</v>
      </c>
      <c r="AE1346" s="6">
        <f t="shared" si="445"/>
        <v>4589112</v>
      </c>
      <c r="AF1346" s="6">
        <v>870000</v>
      </c>
      <c r="AG1346" s="11">
        <f t="shared" si="443"/>
        <v>20927354</v>
      </c>
      <c r="AH1346">
        <f t="shared" si="442"/>
        <v>2.5908492213656085</v>
      </c>
      <c r="AI1346" s="53">
        <v>0.7</v>
      </c>
      <c r="AJ1346" s="7" t="str">
        <f t="shared" si="449"/>
        <v>hp_20927354</v>
      </c>
      <c r="AK1346" s="7" t="s">
        <v>3968</v>
      </c>
      <c r="AL1346" s="7">
        <v>1397500</v>
      </c>
      <c r="AM1346" s="7">
        <f>INT(IF(MOD(Y1346,3)=0,INT(AL1346*0.55),INT(AL1346*0.35)))</f>
        <v>768625</v>
      </c>
      <c r="AN1346" s="54">
        <f t="shared" ref="AN1346:AN1409" si="450">INT(AL1346*AI1346*AH1346)</f>
        <v>2534498</v>
      </c>
      <c r="AO1346" s="7" t="str">
        <f t="shared" ref="AO1346:AO1409" si="451">AK1346&amp;"_"&amp;AN1346</f>
        <v>atk_2534498</v>
      </c>
      <c r="AP1346" s="7" t="s">
        <v>3973</v>
      </c>
      <c r="AQ1346" s="7" t="s">
        <v>3994</v>
      </c>
      <c r="AR1346" s="7" t="s">
        <v>3975</v>
      </c>
      <c r="AS1346" s="7" t="s">
        <v>3976</v>
      </c>
      <c r="AU1346" s="7" t="str">
        <f t="shared" ref="AU1346:AU1409" si="452">AJ1346&amp;";"&amp;AO1346&amp;";"&amp;AP1346&amp;";"&amp;AQ1346&amp;";"&amp;AR1346&amp;";"&amp;AS1346</f>
        <v>hp_20927354;atk_2534498;hit_500000;miss_85;cirt_0;cirtSub_-3500</v>
      </c>
    </row>
    <row r="1347" spans="1:47" x14ac:dyDescent="0.2">
      <c r="V1347" s="7" t="str">
        <f t="shared" si="448"/>
        <v>琉璃市6-7</v>
      </c>
      <c r="W1347" s="7">
        <f t="shared" si="438"/>
        <v>2513</v>
      </c>
      <c r="X1347" s="9" t="s">
        <v>1687</v>
      </c>
      <c r="Y1347" s="9">
        <v>7</v>
      </c>
      <c r="Z1347" s="8">
        <f t="shared" ref="Z1347:Z1410" si="453">Y1347+Z1346</f>
        <v>7233</v>
      </c>
      <c r="AA1347" s="6" t="s">
        <v>3967</v>
      </c>
      <c r="AB1347" s="6">
        <v>8087081</v>
      </c>
      <c r="AC1347" s="6">
        <f t="shared" si="439"/>
        <v>1.915</v>
      </c>
      <c r="AD1347" s="6">
        <f t="shared" si="440"/>
        <v>15486760</v>
      </c>
      <c r="AE1347" s="6">
        <f t="shared" si="445"/>
        <v>4589112</v>
      </c>
      <c r="AF1347" s="6">
        <v>870000</v>
      </c>
      <c r="AG1347" s="11">
        <f t="shared" si="443"/>
        <v>20945872</v>
      </c>
      <c r="AH1347">
        <f t="shared" si="442"/>
        <v>2.5900410790988739</v>
      </c>
      <c r="AI1347" s="53">
        <v>0.7</v>
      </c>
      <c r="AJ1347" s="7" t="str">
        <f t="shared" si="449"/>
        <v>hp_20945872</v>
      </c>
      <c r="AK1347" s="7" t="s">
        <v>3968</v>
      </c>
      <c r="AL1347" s="7">
        <v>1399080</v>
      </c>
      <c r="AM1347" s="7">
        <f>INT(IF(MOD(Y1347,3)=0,INT(AL1347*0.55),INT(AL1347*0.35)))</f>
        <v>489678</v>
      </c>
      <c r="AN1347" s="54">
        <f t="shared" si="450"/>
        <v>2536572</v>
      </c>
      <c r="AO1347" s="7" t="str">
        <f t="shared" si="451"/>
        <v>atk_2536572</v>
      </c>
      <c r="AP1347" s="7" t="s">
        <v>3973</v>
      </c>
      <c r="AQ1347" s="7" t="s">
        <v>3994</v>
      </c>
      <c r="AR1347" s="7" t="s">
        <v>3975</v>
      </c>
      <c r="AS1347" s="7" t="s">
        <v>3976</v>
      </c>
      <c r="AU1347" s="7" t="str">
        <f t="shared" si="452"/>
        <v>hp_20945872;atk_2536572;hit_500000;miss_85;cirt_0;cirtSub_-3500</v>
      </c>
    </row>
    <row r="1348" spans="1:47" x14ac:dyDescent="0.2">
      <c r="V1348" s="7" t="str">
        <f t="shared" si="448"/>
        <v>琉璃市6-8</v>
      </c>
      <c r="W1348" s="7">
        <f t="shared" si="438"/>
        <v>2515</v>
      </c>
      <c r="X1348" s="9" t="s">
        <v>1687</v>
      </c>
      <c r="Y1348" s="9">
        <v>8</v>
      </c>
      <c r="Z1348" s="8">
        <f t="shared" si="453"/>
        <v>7241</v>
      </c>
      <c r="AA1348" s="6" t="s">
        <v>3967</v>
      </c>
      <c r="AB1348" s="6">
        <v>8096751</v>
      </c>
      <c r="AC1348" s="6">
        <f t="shared" si="439"/>
        <v>1.915</v>
      </c>
      <c r="AD1348" s="6">
        <f t="shared" si="440"/>
        <v>15505278</v>
      </c>
      <c r="AE1348" s="6">
        <f t="shared" si="445"/>
        <v>4589112</v>
      </c>
      <c r="AF1348" s="6">
        <v>870000</v>
      </c>
      <c r="AG1348" s="11">
        <f t="shared" si="443"/>
        <v>20964390</v>
      </c>
      <c r="AH1348">
        <f t="shared" si="442"/>
        <v>2.589234867170795</v>
      </c>
      <c r="AI1348" s="53">
        <v>0.7</v>
      </c>
      <c r="AJ1348" s="7" t="str">
        <f t="shared" si="449"/>
        <v>hp_20964390</v>
      </c>
      <c r="AK1348" s="7" t="s">
        <v>3968</v>
      </c>
      <c r="AL1348" s="7">
        <v>1400660</v>
      </c>
      <c r="AM1348" s="7">
        <f>INT(IF(MOD(Y1348,3)=0,INT(AL1348*0.55),INT(AL1348*0.35)))</f>
        <v>490231</v>
      </c>
      <c r="AN1348" s="54">
        <f t="shared" si="450"/>
        <v>2538646</v>
      </c>
      <c r="AO1348" s="7" t="str">
        <f t="shared" si="451"/>
        <v>atk_2538646</v>
      </c>
      <c r="AP1348" s="7" t="s">
        <v>3973</v>
      </c>
      <c r="AQ1348" s="7" t="s">
        <v>3994</v>
      </c>
      <c r="AR1348" s="7" t="s">
        <v>3975</v>
      </c>
      <c r="AS1348" s="7" t="s">
        <v>3976</v>
      </c>
      <c r="AU1348" s="7" t="str">
        <f t="shared" si="452"/>
        <v>hp_20964390;atk_2538646;hit_500000;miss_85;cirt_0;cirtSub_-3500</v>
      </c>
    </row>
    <row r="1349" spans="1:47" x14ac:dyDescent="0.2">
      <c r="V1349" s="7" t="str">
        <f t="shared" si="448"/>
        <v>琉璃市6-9</v>
      </c>
      <c r="W1349" s="7">
        <f t="shared" si="438"/>
        <v>2517</v>
      </c>
      <c r="X1349" s="9" t="s">
        <v>1687</v>
      </c>
      <c r="Y1349" s="9">
        <v>9</v>
      </c>
      <c r="Z1349" s="8">
        <f t="shared" si="453"/>
        <v>7250</v>
      </c>
      <c r="AA1349" s="6" t="s">
        <v>3967</v>
      </c>
      <c r="AB1349" s="6">
        <v>8106423</v>
      </c>
      <c r="AC1349" s="6">
        <f t="shared" si="439"/>
        <v>1.9175000000000002</v>
      </c>
      <c r="AD1349" s="6">
        <f t="shared" si="440"/>
        <v>15544066</v>
      </c>
      <c r="AE1349" s="6">
        <f t="shared" si="445"/>
        <v>4589112</v>
      </c>
      <c r="AF1349" s="6">
        <v>870000</v>
      </c>
      <c r="AG1349" s="11">
        <f t="shared" si="443"/>
        <v>21003178</v>
      </c>
      <c r="AH1349">
        <f t="shared" si="442"/>
        <v>2.5909304264038528</v>
      </c>
      <c r="AI1349" s="53">
        <v>0.7</v>
      </c>
      <c r="AJ1349" s="7" t="str">
        <f t="shared" si="449"/>
        <v>hp_21003178</v>
      </c>
      <c r="AK1349" s="7" t="s">
        <v>3968</v>
      </c>
      <c r="AL1349" s="7">
        <v>1402240</v>
      </c>
      <c r="AM1349" s="7">
        <f>INT(IF(MOD(Y1349,3)=0,INT(AL1349*0.55),INT(AL1349*0.35)))</f>
        <v>771232</v>
      </c>
      <c r="AN1349" s="54">
        <f t="shared" si="450"/>
        <v>2543174</v>
      </c>
      <c r="AO1349" s="7" t="str">
        <f t="shared" si="451"/>
        <v>atk_2543174</v>
      </c>
      <c r="AP1349" s="7" t="s">
        <v>3973</v>
      </c>
      <c r="AQ1349" s="7" t="s">
        <v>3994</v>
      </c>
      <c r="AR1349" s="7" t="s">
        <v>3975</v>
      </c>
      <c r="AS1349" s="7" t="s">
        <v>3976</v>
      </c>
      <c r="AU1349" s="7" t="str">
        <f t="shared" si="452"/>
        <v>hp_21003178;atk_2543174;hit_500000;miss_85;cirt_0;cirtSub_-3500</v>
      </c>
    </row>
    <row r="1350" spans="1:47" s="12" customFormat="1" x14ac:dyDescent="0.2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V1350" s="12" t="str">
        <f t="shared" si="448"/>
        <v>琉璃市6-10</v>
      </c>
      <c r="W1350" s="12">
        <f t="shared" si="438"/>
        <v>2519</v>
      </c>
      <c r="X1350" s="5" t="s">
        <v>1687</v>
      </c>
      <c r="Y1350" s="5">
        <v>10</v>
      </c>
      <c r="Z1350" s="5">
        <f t="shared" si="453"/>
        <v>7260</v>
      </c>
      <c r="AA1350" s="11" t="s">
        <v>3967</v>
      </c>
      <c r="AB1350" s="11">
        <v>8116096</v>
      </c>
      <c r="AC1350" s="11">
        <f t="shared" si="439"/>
        <v>1.9175000000000002</v>
      </c>
      <c r="AD1350" s="11">
        <f t="shared" si="440"/>
        <v>15562614</v>
      </c>
      <c r="AE1350" s="6">
        <f t="shared" si="445"/>
        <v>4589112</v>
      </c>
      <c r="AF1350" s="11">
        <v>870000</v>
      </c>
      <c r="AG1350" s="11">
        <f t="shared" si="443"/>
        <v>21021726</v>
      </c>
      <c r="AH1350">
        <f t="shared" si="442"/>
        <v>2.5901278151465927</v>
      </c>
      <c r="AI1350" s="53">
        <v>0.7</v>
      </c>
      <c r="AJ1350" s="7" t="str">
        <f t="shared" si="449"/>
        <v>hp_21021726</v>
      </c>
      <c r="AK1350" s="12" t="s">
        <v>3968</v>
      </c>
      <c r="AL1350" s="12">
        <v>1403820</v>
      </c>
      <c r="AM1350" s="7">
        <f>INT(IF(MOD(Y1350,3)=0,INT(AL1350*0.55),INT(AL1350*0.35)))</f>
        <v>491337</v>
      </c>
      <c r="AN1350" s="54">
        <f t="shared" si="450"/>
        <v>2545251</v>
      </c>
      <c r="AO1350" s="7" t="str">
        <f t="shared" si="451"/>
        <v>atk_2545251</v>
      </c>
      <c r="AP1350" s="12" t="s">
        <v>3973</v>
      </c>
      <c r="AQ1350" s="12" t="s">
        <v>3994</v>
      </c>
      <c r="AR1350" s="12" t="s">
        <v>3975</v>
      </c>
      <c r="AS1350" s="12" t="s">
        <v>3976</v>
      </c>
      <c r="AU1350" s="12" t="str">
        <f t="shared" si="452"/>
        <v>hp_21021726;atk_2545251;hit_500000;miss_85;cirt_0;cirtSub_-3500</v>
      </c>
    </row>
    <row r="1351" spans="1:47" x14ac:dyDescent="0.2">
      <c r="V1351" s="7" t="str">
        <f t="shared" si="448"/>
        <v>琉璃市7-1</v>
      </c>
      <c r="W1351" s="7">
        <f t="shared" si="438"/>
        <v>2521</v>
      </c>
      <c r="X1351" s="9" t="s">
        <v>1688</v>
      </c>
      <c r="Y1351" s="9">
        <v>1</v>
      </c>
      <c r="Z1351" s="8">
        <f t="shared" si="453"/>
        <v>7261</v>
      </c>
      <c r="AA1351" s="6" t="s">
        <v>3967</v>
      </c>
      <c r="AB1351" s="6">
        <v>8125771</v>
      </c>
      <c r="AC1351" s="6">
        <f t="shared" si="439"/>
        <v>1.92</v>
      </c>
      <c r="AD1351" s="6">
        <f t="shared" si="440"/>
        <v>15601480</v>
      </c>
      <c r="AE1351" s="6">
        <f t="shared" ref="AE1351" si="454">IF(MOD(Y1351,1)=0,INT(AD1350*0.3),0)</f>
        <v>4668784</v>
      </c>
      <c r="AF1351" s="6">
        <v>870000</v>
      </c>
      <c r="AG1351" s="11">
        <f t="shared" si="443"/>
        <v>21140264</v>
      </c>
      <c r="AH1351">
        <f t="shared" si="442"/>
        <v>2.6016317713113009</v>
      </c>
      <c r="AI1351" s="53">
        <v>0.7</v>
      </c>
      <c r="AJ1351" s="7" t="str">
        <f t="shared" si="449"/>
        <v>hp_21140264</v>
      </c>
      <c r="AK1351" s="7" t="s">
        <v>3968</v>
      </c>
      <c r="AL1351" s="7">
        <v>1405400</v>
      </c>
      <c r="AM1351" s="7">
        <f>INT(IF(MOD(Y1351,3)=0,INT(AL1351*0.55),INT(AL1351*0.35)))</f>
        <v>491890</v>
      </c>
      <c r="AN1351" s="54">
        <f t="shared" si="450"/>
        <v>2559433</v>
      </c>
      <c r="AO1351" s="7" t="str">
        <f t="shared" si="451"/>
        <v>atk_2559433</v>
      </c>
      <c r="AP1351" s="7" t="s">
        <v>3973</v>
      </c>
      <c r="AQ1351" s="7" t="s">
        <v>3994</v>
      </c>
      <c r="AR1351" s="7" t="s">
        <v>3975</v>
      </c>
      <c r="AS1351" s="7" t="s">
        <v>3976</v>
      </c>
      <c r="AU1351" s="7" t="str">
        <f t="shared" si="452"/>
        <v>hp_21140264;atk_2559433;hit_500000;miss_85;cirt_0;cirtSub_-3500</v>
      </c>
    </row>
    <row r="1352" spans="1:47" x14ac:dyDescent="0.2">
      <c r="V1352" s="7" t="str">
        <f t="shared" si="448"/>
        <v>琉璃市7-2</v>
      </c>
      <c r="W1352" s="7">
        <f t="shared" si="438"/>
        <v>2523</v>
      </c>
      <c r="X1352" s="9" t="s">
        <v>1688</v>
      </c>
      <c r="Y1352" s="9">
        <v>2</v>
      </c>
      <c r="Z1352" s="8">
        <f t="shared" si="453"/>
        <v>7263</v>
      </c>
      <c r="AA1352" s="6" t="s">
        <v>3967</v>
      </c>
      <c r="AB1352" s="6">
        <v>8135446</v>
      </c>
      <c r="AC1352" s="6">
        <f t="shared" si="439"/>
        <v>1.92</v>
      </c>
      <c r="AD1352" s="6">
        <f t="shared" si="440"/>
        <v>15620056</v>
      </c>
      <c r="AE1352" s="6">
        <f t="shared" si="445"/>
        <v>4668784</v>
      </c>
      <c r="AF1352" s="6">
        <v>870000</v>
      </c>
      <c r="AG1352" s="11">
        <f t="shared" si="443"/>
        <v>21158840</v>
      </c>
      <c r="AH1352">
        <f t="shared" si="442"/>
        <v>2.6008211473593459</v>
      </c>
      <c r="AI1352" s="53">
        <v>0.7</v>
      </c>
      <c r="AJ1352" s="7" t="str">
        <f t="shared" si="449"/>
        <v>hp_21158840</v>
      </c>
      <c r="AK1352" s="7" t="s">
        <v>3968</v>
      </c>
      <c r="AL1352" s="7">
        <v>1406980</v>
      </c>
      <c r="AM1352" s="7">
        <f>INT(IF(MOD(Y1352,3)=0,INT(AL1352*0.55),INT(AL1352*0.35)))</f>
        <v>492443</v>
      </c>
      <c r="AN1352" s="54">
        <f t="shared" si="450"/>
        <v>2561512</v>
      </c>
      <c r="AO1352" s="7" t="str">
        <f t="shared" si="451"/>
        <v>atk_2561512</v>
      </c>
      <c r="AP1352" s="7" t="s">
        <v>3973</v>
      </c>
      <c r="AQ1352" s="7" t="s">
        <v>3994</v>
      </c>
      <c r="AR1352" s="7" t="s">
        <v>3975</v>
      </c>
      <c r="AS1352" s="7" t="s">
        <v>3976</v>
      </c>
      <c r="AU1352" s="7" t="str">
        <f t="shared" si="452"/>
        <v>hp_21158840;atk_2561512;hit_500000;miss_85;cirt_0;cirtSub_-3500</v>
      </c>
    </row>
    <row r="1353" spans="1:47" x14ac:dyDescent="0.2">
      <c r="V1353" s="7" t="str">
        <f t="shared" si="448"/>
        <v>琉璃市7-3</v>
      </c>
      <c r="W1353" s="7">
        <f t="shared" si="438"/>
        <v>2525</v>
      </c>
      <c r="X1353" s="9" t="s">
        <v>1688</v>
      </c>
      <c r="Y1353" s="9">
        <v>3</v>
      </c>
      <c r="Z1353" s="8">
        <f t="shared" si="453"/>
        <v>7266</v>
      </c>
      <c r="AA1353" s="6" t="s">
        <v>3967</v>
      </c>
      <c r="AB1353" s="6">
        <v>8145123</v>
      </c>
      <c r="AC1353" s="6">
        <f t="shared" si="439"/>
        <v>1.9224999999999999</v>
      </c>
      <c r="AD1353" s="6">
        <f t="shared" si="440"/>
        <v>15658998</v>
      </c>
      <c r="AE1353" s="6">
        <f t="shared" si="445"/>
        <v>4668784</v>
      </c>
      <c r="AF1353" s="6">
        <v>870000</v>
      </c>
      <c r="AG1353" s="11">
        <f t="shared" si="443"/>
        <v>21197782</v>
      </c>
      <c r="AH1353">
        <f t="shared" si="442"/>
        <v>2.6025122027009293</v>
      </c>
      <c r="AI1353" s="53">
        <v>0.7</v>
      </c>
      <c r="AJ1353" s="7" t="str">
        <f t="shared" si="449"/>
        <v>hp_21197782</v>
      </c>
      <c r="AK1353" s="7" t="s">
        <v>3968</v>
      </c>
      <c r="AL1353" s="7">
        <v>1408560</v>
      </c>
      <c r="AM1353" s="7">
        <f>INT(IF(MOD(Y1353,3)=0,INT(AL1353*0.55),INT(AL1353*0.35)))</f>
        <v>774708</v>
      </c>
      <c r="AN1353" s="54">
        <f t="shared" si="450"/>
        <v>2566056</v>
      </c>
      <c r="AO1353" s="7" t="str">
        <f t="shared" si="451"/>
        <v>atk_2566056</v>
      </c>
      <c r="AP1353" s="7" t="s">
        <v>3973</v>
      </c>
      <c r="AQ1353" s="7" t="s">
        <v>3994</v>
      </c>
      <c r="AR1353" s="7" t="s">
        <v>3975</v>
      </c>
      <c r="AS1353" s="7" t="s">
        <v>3976</v>
      </c>
      <c r="AU1353" s="7" t="str">
        <f t="shared" si="452"/>
        <v>hp_21197782;atk_2566056;hit_500000;miss_85;cirt_0;cirtSub_-3500</v>
      </c>
    </row>
    <row r="1354" spans="1:47" x14ac:dyDescent="0.2">
      <c r="V1354" s="7" t="str">
        <f t="shared" si="448"/>
        <v>琉璃市7-4</v>
      </c>
      <c r="W1354" s="7">
        <f t="shared" si="438"/>
        <v>2527</v>
      </c>
      <c r="X1354" s="9" t="s">
        <v>1688</v>
      </c>
      <c r="Y1354" s="9">
        <v>4</v>
      </c>
      <c r="Z1354" s="8">
        <f t="shared" si="453"/>
        <v>7270</v>
      </c>
      <c r="AA1354" s="6" t="s">
        <v>3967</v>
      </c>
      <c r="AB1354" s="6">
        <v>8154801</v>
      </c>
      <c r="AC1354" s="6">
        <f t="shared" si="439"/>
        <v>1.9224999999999999</v>
      </c>
      <c r="AD1354" s="6">
        <f t="shared" si="440"/>
        <v>15677604</v>
      </c>
      <c r="AE1354" s="6">
        <f t="shared" si="445"/>
        <v>4668784</v>
      </c>
      <c r="AF1354" s="6">
        <v>870000</v>
      </c>
      <c r="AG1354" s="11">
        <f t="shared" si="443"/>
        <v>21216388</v>
      </c>
      <c r="AH1354">
        <f t="shared" si="442"/>
        <v>2.6017051795623218</v>
      </c>
      <c r="AI1354" s="53">
        <v>0.7</v>
      </c>
      <c r="AJ1354" s="7" t="str">
        <f t="shared" si="449"/>
        <v>hp_21216388</v>
      </c>
      <c r="AK1354" s="7" t="s">
        <v>3968</v>
      </c>
      <c r="AL1354" s="7">
        <v>1410140</v>
      </c>
      <c r="AM1354" s="7">
        <f>INT(IF(MOD(Y1354,3)=0,INT(AL1354*0.55),INT(AL1354*0.35)))</f>
        <v>493549</v>
      </c>
      <c r="AN1354" s="54">
        <f t="shared" si="450"/>
        <v>2568137</v>
      </c>
      <c r="AO1354" s="7" t="str">
        <f t="shared" si="451"/>
        <v>atk_2568137</v>
      </c>
      <c r="AP1354" s="7" t="s">
        <v>3973</v>
      </c>
      <c r="AQ1354" s="7" t="s">
        <v>3994</v>
      </c>
      <c r="AR1354" s="7" t="s">
        <v>3975</v>
      </c>
      <c r="AS1354" s="7" t="s">
        <v>3976</v>
      </c>
      <c r="AU1354" s="7" t="str">
        <f t="shared" si="452"/>
        <v>hp_21216388;atk_2568137;hit_500000;miss_85;cirt_0;cirtSub_-3500</v>
      </c>
    </row>
    <row r="1355" spans="1:47" x14ac:dyDescent="0.2">
      <c r="V1355" s="7" t="str">
        <f t="shared" si="448"/>
        <v>琉璃市7-5</v>
      </c>
      <c r="W1355" s="7">
        <f t="shared" si="438"/>
        <v>2529</v>
      </c>
      <c r="X1355" s="9" t="s">
        <v>1688</v>
      </c>
      <c r="Y1355" s="9">
        <v>5</v>
      </c>
      <c r="Z1355" s="8">
        <f t="shared" si="453"/>
        <v>7275</v>
      </c>
      <c r="AA1355" s="6" t="s">
        <v>3967</v>
      </c>
      <c r="AB1355" s="6">
        <v>8164480</v>
      </c>
      <c r="AC1355" s="6">
        <f t="shared" si="439"/>
        <v>1.9224999999999999</v>
      </c>
      <c r="AD1355" s="6">
        <f t="shared" si="440"/>
        <v>15696212</v>
      </c>
      <c r="AE1355" s="6">
        <f t="shared" si="445"/>
        <v>4668784</v>
      </c>
      <c r="AF1355" s="6">
        <v>870000</v>
      </c>
      <c r="AG1355" s="11">
        <f t="shared" si="443"/>
        <v>21234996</v>
      </c>
      <c r="AH1355">
        <f t="shared" si="442"/>
        <v>2.6008999960805834</v>
      </c>
      <c r="AI1355" s="53">
        <v>0.7</v>
      </c>
      <c r="AJ1355" s="7" t="str">
        <f t="shared" si="449"/>
        <v>hp_21234996</v>
      </c>
      <c r="AK1355" s="7" t="s">
        <v>3968</v>
      </c>
      <c r="AL1355" s="7">
        <v>1411720</v>
      </c>
      <c r="AM1355" s="7">
        <f>INT(IF(MOD(Y1355,3)=0,INT(AL1355*0.55),INT(AL1355*0.35)))</f>
        <v>494102</v>
      </c>
      <c r="AN1355" s="54">
        <f t="shared" si="450"/>
        <v>2570219</v>
      </c>
      <c r="AO1355" s="7" t="str">
        <f t="shared" si="451"/>
        <v>atk_2570219</v>
      </c>
      <c r="AP1355" s="7" t="s">
        <v>3973</v>
      </c>
      <c r="AQ1355" s="7" t="s">
        <v>3994</v>
      </c>
      <c r="AR1355" s="7" t="s">
        <v>3975</v>
      </c>
      <c r="AS1355" s="7" t="s">
        <v>3976</v>
      </c>
      <c r="AU1355" s="7" t="str">
        <f t="shared" si="452"/>
        <v>hp_21234996;atk_2570219;hit_500000;miss_85;cirt_0;cirtSub_-3500</v>
      </c>
    </row>
    <row r="1356" spans="1:47" x14ac:dyDescent="0.2">
      <c r="V1356" s="7" t="str">
        <f t="shared" si="448"/>
        <v>琉璃市7-6</v>
      </c>
      <c r="W1356" s="7">
        <f t="shared" si="438"/>
        <v>2531</v>
      </c>
      <c r="X1356" s="9" t="s">
        <v>1688</v>
      </c>
      <c r="Y1356" s="9">
        <v>6</v>
      </c>
      <c r="Z1356" s="8">
        <f t="shared" si="453"/>
        <v>7281</v>
      </c>
      <c r="AA1356" s="6" t="s">
        <v>3967</v>
      </c>
      <c r="AB1356" s="6">
        <v>8174161</v>
      </c>
      <c r="AC1356" s="6">
        <f t="shared" si="439"/>
        <v>1.9249999999999998</v>
      </c>
      <c r="AD1356" s="6">
        <f t="shared" si="440"/>
        <v>15735259</v>
      </c>
      <c r="AE1356" s="6">
        <f t="shared" si="445"/>
        <v>4668784</v>
      </c>
      <c r="AF1356" s="6">
        <v>870000</v>
      </c>
      <c r="AG1356" s="11">
        <f t="shared" si="443"/>
        <v>21274043</v>
      </c>
      <c r="AH1356">
        <f t="shared" si="442"/>
        <v>2.6025965233618473</v>
      </c>
      <c r="AI1356" s="53">
        <v>0.7</v>
      </c>
      <c r="AJ1356" s="7" t="str">
        <f t="shared" si="449"/>
        <v>hp_21274043</v>
      </c>
      <c r="AK1356" s="7" t="s">
        <v>3968</v>
      </c>
      <c r="AL1356" s="7">
        <v>1413300</v>
      </c>
      <c r="AM1356" s="7">
        <f>INT(IF(MOD(Y1356,3)=0,INT(AL1356*0.55),INT(AL1356*0.35)))</f>
        <v>777315</v>
      </c>
      <c r="AN1356" s="54">
        <f t="shared" si="450"/>
        <v>2574774</v>
      </c>
      <c r="AO1356" s="7" t="str">
        <f t="shared" si="451"/>
        <v>atk_2574774</v>
      </c>
      <c r="AP1356" s="7" t="s">
        <v>3973</v>
      </c>
      <c r="AQ1356" s="7" t="s">
        <v>3994</v>
      </c>
      <c r="AR1356" s="7" t="s">
        <v>3975</v>
      </c>
      <c r="AS1356" s="7" t="s">
        <v>3976</v>
      </c>
      <c r="AU1356" s="7" t="str">
        <f t="shared" si="452"/>
        <v>hp_21274043;atk_2574774;hit_500000;miss_85;cirt_0;cirtSub_-3500</v>
      </c>
    </row>
    <row r="1357" spans="1:47" x14ac:dyDescent="0.2">
      <c r="V1357" s="7" t="str">
        <f t="shared" si="448"/>
        <v>琉璃市7-7</v>
      </c>
      <c r="W1357" s="7">
        <f t="shared" si="438"/>
        <v>2533</v>
      </c>
      <c r="X1357" s="9" t="s">
        <v>1688</v>
      </c>
      <c r="Y1357" s="9">
        <v>7</v>
      </c>
      <c r="Z1357" s="8">
        <f t="shared" si="453"/>
        <v>7288</v>
      </c>
      <c r="AA1357" s="6" t="s">
        <v>3967</v>
      </c>
      <c r="AB1357" s="6">
        <v>8183842</v>
      </c>
      <c r="AC1357" s="6">
        <f t="shared" si="439"/>
        <v>1.9249999999999998</v>
      </c>
      <c r="AD1357" s="6">
        <f t="shared" si="440"/>
        <v>15753895</v>
      </c>
      <c r="AE1357" s="6">
        <f t="shared" si="445"/>
        <v>4668784</v>
      </c>
      <c r="AF1357" s="6">
        <v>870000</v>
      </c>
      <c r="AG1357" s="11">
        <f t="shared" si="443"/>
        <v>21292679</v>
      </c>
      <c r="AH1357">
        <f t="shared" si="442"/>
        <v>2.6017949760027137</v>
      </c>
      <c r="AI1357" s="53">
        <v>0.7</v>
      </c>
      <c r="AJ1357" s="7" t="str">
        <f t="shared" si="449"/>
        <v>hp_21292679</v>
      </c>
      <c r="AK1357" s="7" t="s">
        <v>3968</v>
      </c>
      <c r="AL1357" s="7">
        <v>1414880</v>
      </c>
      <c r="AM1357" s="7">
        <f>INT(IF(MOD(Y1357,3)=0,INT(AL1357*0.55),INT(AL1357*0.35)))</f>
        <v>495208</v>
      </c>
      <c r="AN1357" s="54">
        <f t="shared" si="450"/>
        <v>2576859</v>
      </c>
      <c r="AO1357" s="7" t="str">
        <f t="shared" si="451"/>
        <v>atk_2576859</v>
      </c>
      <c r="AP1357" s="7" t="s">
        <v>3973</v>
      </c>
      <c r="AQ1357" s="7" t="s">
        <v>3994</v>
      </c>
      <c r="AR1357" s="7" t="s">
        <v>3975</v>
      </c>
      <c r="AS1357" s="7" t="s">
        <v>3976</v>
      </c>
      <c r="AU1357" s="7" t="str">
        <f t="shared" si="452"/>
        <v>hp_21292679;atk_2576859;hit_500000;miss_85;cirt_0;cirtSub_-3500</v>
      </c>
    </row>
    <row r="1358" spans="1:47" x14ac:dyDescent="0.2">
      <c r="V1358" s="7" t="str">
        <f t="shared" si="448"/>
        <v>琉璃市7-8</v>
      </c>
      <c r="W1358" s="7">
        <f t="shared" si="438"/>
        <v>2535</v>
      </c>
      <c r="X1358" s="9" t="s">
        <v>1688</v>
      </c>
      <c r="Y1358" s="9">
        <v>8</v>
      </c>
      <c r="Z1358" s="8">
        <f t="shared" si="453"/>
        <v>7296</v>
      </c>
      <c r="AA1358" s="6" t="s">
        <v>3967</v>
      </c>
      <c r="AB1358" s="6">
        <v>8193525</v>
      </c>
      <c r="AC1358" s="6">
        <f t="shared" si="439"/>
        <v>1.9249999999999998</v>
      </c>
      <c r="AD1358" s="6">
        <f t="shared" si="440"/>
        <v>15772535</v>
      </c>
      <c r="AE1358" s="6">
        <f t="shared" si="445"/>
        <v>4668784</v>
      </c>
      <c r="AF1358" s="6">
        <v>870000</v>
      </c>
      <c r="AG1358" s="11">
        <f t="shared" si="443"/>
        <v>21311319</v>
      </c>
      <c r="AH1358">
        <f t="shared" si="442"/>
        <v>2.6009951760689081</v>
      </c>
      <c r="AI1358" s="53">
        <v>0.7</v>
      </c>
      <c r="AJ1358" s="7" t="str">
        <f t="shared" si="449"/>
        <v>hp_21311319</v>
      </c>
      <c r="AK1358" s="7" t="s">
        <v>3968</v>
      </c>
      <c r="AL1358" s="7">
        <v>1416460</v>
      </c>
      <c r="AM1358" s="7">
        <f>INT(IF(MOD(Y1358,3)=0,INT(AL1358*0.55),INT(AL1358*0.35)))</f>
        <v>495761</v>
      </c>
      <c r="AN1358" s="54">
        <f t="shared" si="450"/>
        <v>2578943</v>
      </c>
      <c r="AO1358" s="7" t="str">
        <f t="shared" si="451"/>
        <v>atk_2578943</v>
      </c>
      <c r="AP1358" s="7" t="s">
        <v>3973</v>
      </c>
      <c r="AQ1358" s="7" t="s">
        <v>3994</v>
      </c>
      <c r="AR1358" s="7" t="s">
        <v>3975</v>
      </c>
      <c r="AS1358" s="7" t="s">
        <v>3976</v>
      </c>
      <c r="AU1358" s="7" t="str">
        <f t="shared" si="452"/>
        <v>hp_21311319;atk_2578943;hit_500000;miss_85;cirt_0;cirtSub_-3500</v>
      </c>
    </row>
    <row r="1359" spans="1:47" x14ac:dyDescent="0.2">
      <c r="V1359" s="7" t="str">
        <f t="shared" si="448"/>
        <v>琉璃市7-9</v>
      </c>
      <c r="W1359" s="7">
        <f t="shared" si="438"/>
        <v>2537</v>
      </c>
      <c r="X1359" s="9" t="s">
        <v>1688</v>
      </c>
      <c r="Y1359" s="9">
        <v>9</v>
      </c>
      <c r="Z1359" s="8">
        <f t="shared" si="453"/>
        <v>7305</v>
      </c>
      <c r="AA1359" s="6" t="s">
        <v>3967</v>
      </c>
      <c r="AB1359" s="6">
        <v>8203209</v>
      </c>
      <c r="AC1359" s="6">
        <f t="shared" si="439"/>
        <v>1.9275</v>
      </c>
      <c r="AD1359" s="6">
        <f t="shared" si="440"/>
        <v>15811685</v>
      </c>
      <c r="AE1359" s="6">
        <f t="shared" si="445"/>
        <v>4668784</v>
      </c>
      <c r="AF1359" s="6">
        <v>870000</v>
      </c>
      <c r="AG1359" s="11">
        <f t="shared" si="443"/>
        <v>21350469</v>
      </c>
      <c r="AH1359">
        <f t="shared" si="442"/>
        <v>2.602697188380791</v>
      </c>
      <c r="AI1359" s="53">
        <v>0.7</v>
      </c>
      <c r="AJ1359" s="7" t="str">
        <f t="shared" si="449"/>
        <v>hp_21350469</v>
      </c>
      <c r="AK1359" s="7" t="s">
        <v>3968</v>
      </c>
      <c r="AL1359" s="7">
        <v>1418040</v>
      </c>
      <c r="AM1359" s="7">
        <f>INT(IF(MOD(Y1359,3)=0,INT(AL1359*0.55),INT(AL1359*0.35)))</f>
        <v>779922</v>
      </c>
      <c r="AN1359" s="54">
        <f t="shared" si="450"/>
        <v>2583510</v>
      </c>
      <c r="AO1359" s="7" t="str">
        <f t="shared" si="451"/>
        <v>atk_2583510</v>
      </c>
      <c r="AP1359" s="7" t="s">
        <v>3973</v>
      </c>
      <c r="AQ1359" s="7" t="s">
        <v>3994</v>
      </c>
      <c r="AR1359" s="7" t="s">
        <v>3975</v>
      </c>
      <c r="AS1359" s="7" t="s">
        <v>3976</v>
      </c>
      <c r="AU1359" s="7" t="str">
        <f t="shared" si="452"/>
        <v>hp_21350469;atk_2583510;hit_500000;miss_85;cirt_0;cirtSub_-3500</v>
      </c>
    </row>
    <row r="1360" spans="1:47" s="12" customFormat="1" x14ac:dyDescent="0.2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V1360" s="12" t="str">
        <f t="shared" si="448"/>
        <v>琉璃市7-10</v>
      </c>
      <c r="W1360" s="12">
        <f t="shared" si="438"/>
        <v>2539</v>
      </c>
      <c r="X1360" s="5" t="s">
        <v>1688</v>
      </c>
      <c r="Y1360" s="5">
        <v>10</v>
      </c>
      <c r="Z1360" s="5">
        <f t="shared" si="453"/>
        <v>7315</v>
      </c>
      <c r="AA1360" s="11" t="s">
        <v>3967</v>
      </c>
      <c r="AB1360" s="11">
        <v>8212895</v>
      </c>
      <c r="AC1360" s="11">
        <f t="shared" si="439"/>
        <v>1.9275</v>
      </c>
      <c r="AD1360" s="11">
        <f t="shared" si="440"/>
        <v>15830355</v>
      </c>
      <c r="AE1360" s="6">
        <f t="shared" si="445"/>
        <v>4668784</v>
      </c>
      <c r="AF1360" s="11">
        <v>870000</v>
      </c>
      <c r="AG1360" s="11">
        <f t="shared" si="443"/>
        <v>21369139</v>
      </c>
      <c r="AH1360">
        <f t="shared" si="442"/>
        <v>2.6019009131372068</v>
      </c>
      <c r="AI1360" s="53">
        <v>0.7</v>
      </c>
      <c r="AJ1360" s="7" t="str">
        <f t="shared" si="449"/>
        <v>hp_21369139</v>
      </c>
      <c r="AK1360" s="12" t="s">
        <v>3968</v>
      </c>
      <c r="AL1360" s="12">
        <v>1419620</v>
      </c>
      <c r="AM1360" s="7">
        <f>INT(IF(MOD(Y1360,3)=0,INT(AL1360*0.55),INT(AL1360*0.35)))</f>
        <v>496867</v>
      </c>
      <c r="AN1360" s="54">
        <f t="shared" si="450"/>
        <v>2585597</v>
      </c>
      <c r="AO1360" s="7" t="str">
        <f t="shared" si="451"/>
        <v>atk_2585597</v>
      </c>
      <c r="AP1360" s="12" t="s">
        <v>3973</v>
      </c>
      <c r="AQ1360" s="12" t="s">
        <v>3994</v>
      </c>
      <c r="AR1360" s="12" t="s">
        <v>3975</v>
      </c>
      <c r="AS1360" s="12" t="s">
        <v>3976</v>
      </c>
      <c r="AU1360" s="12" t="str">
        <f t="shared" si="452"/>
        <v>hp_21369139;atk_2585597;hit_500000;miss_85;cirt_0;cirtSub_-3500</v>
      </c>
    </row>
    <row r="1361" spans="1:47" x14ac:dyDescent="0.2">
      <c r="V1361" s="7" t="str">
        <f t="shared" si="448"/>
        <v>琉璃市8-1</v>
      </c>
      <c r="W1361" s="7">
        <f t="shared" si="438"/>
        <v>2541</v>
      </c>
      <c r="X1361" s="9" t="s">
        <v>1689</v>
      </c>
      <c r="Y1361" s="9">
        <v>1</v>
      </c>
      <c r="Z1361" s="8">
        <f t="shared" si="453"/>
        <v>7316</v>
      </c>
      <c r="AA1361" s="6" t="s">
        <v>3967</v>
      </c>
      <c r="AB1361" s="6">
        <v>8222581</v>
      </c>
      <c r="AC1361" s="6">
        <f t="shared" si="439"/>
        <v>1.9300000000000002</v>
      </c>
      <c r="AD1361" s="6">
        <f t="shared" si="440"/>
        <v>15869581</v>
      </c>
      <c r="AE1361" s="6">
        <f t="shared" ref="AE1361" si="455">IF(MOD(Y1361,1)=0,INT(AD1360*0.3),0)</f>
        <v>4749106</v>
      </c>
      <c r="AF1361" s="6">
        <v>870000</v>
      </c>
      <c r="AG1361" s="11">
        <f t="shared" si="443"/>
        <v>21488687</v>
      </c>
      <c r="AH1361">
        <f t="shared" si="442"/>
        <v>2.6133749244914704</v>
      </c>
      <c r="AI1361" s="53">
        <v>0.7</v>
      </c>
      <c r="AJ1361" s="7" t="str">
        <f t="shared" si="449"/>
        <v>hp_21488687</v>
      </c>
      <c r="AK1361" s="7" t="s">
        <v>3968</v>
      </c>
      <c r="AL1361" s="7">
        <v>1421200</v>
      </c>
      <c r="AM1361" s="7">
        <f>INT(IF(MOD(Y1361,3)=0,INT(AL1361*0.55),INT(AL1361*0.35)))</f>
        <v>497420</v>
      </c>
      <c r="AN1361" s="54">
        <f t="shared" si="450"/>
        <v>2599889</v>
      </c>
      <c r="AO1361" s="7" t="str">
        <f t="shared" si="451"/>
        <v>atk_2599889</v>
      </c>
      <c r="AP1361" s="7" t="s">
        <v>3973</v>
      </c>
      <c r="AQ1361" s="7" t="s">
        <v>3994</v>
      </c>
      <c r="AR1361" s="7" t="s">
        <v>3975</v>
      </c>
      <c r="AS1361" s="7" t="s">
        <v>3976</v>
      </c>
      <c r="AU1361" s="7" t="str">
        <f t="shared" si="452"/>
        <v>hp_21488687;atk_2599889;hit_500000;miss_85;cirt_0;cirtSub_-3500</v>
      </c>
    </row>
    <row r="1362" spans="1:47" x14ac:dyDescent="0.2">
      <c r="V1362" s="7" t="str">
        <f t="shared" si="448"/>
        <v>琉璃市8-2</v>
      </c>
      <c r="W1362" s="7">
        <f t="shared" si="438"/>
        <v>2543</v>
      </c>
      <c r="X1362" s="9" t="s">
        <v>1689</v>
      </c>
      <c r="Y1362" s="9">
        <v>2</v>
      </c>
      <c r="Z1362" s="8">
        <f t="shared" si="453"/>
        <v>7318</v>
      </c>
      <c r="AA1362" s="6" t="s">
        <v>3967</v>
      </c>
      <c r="AB1362" s="6">
        <v>8232269</v>
      </c>
      <c r="AC1362" s="6">
        <f t="shared" si="439"/>
        <v>1.9300000000000002</v>
      </c>
      <c r="AD1362" s="6">
        <f t="shared" si="440"/>
        <v>15888279</v>
      </c>
      <c r="AE1362" s="6">
        <f t="shared" si="445"/>
        <v>4749106</v>
      </c>
      <c r="AF1362" s="6">
        <v>870000</v>
      </c>
      <c r="AG1362" s="11">
        <f t="shared" si="443"/>
        <v>21507385</v>
      </c>
      <c r="AH1362">
        <f t="shared" si="442"/>
        <v>2.6125707262481339</v>
      </c>
      <c r="AI1362" s="53">
        <v>0.7</v>
      </c>
      <c r="AJ1362" s="7" t="str">
        <f t="shared" si="449"/>
        <v>hp_21507385</v>
      </c>
      <c r="AK1362" s="7" t="s">
        <v>3968</v>
      </c>
      <c r="AL1362" s="7">
        <v>1422780</v>
      </c>
      <c r="AM1362" s="7">
        <f>INT(IF(MOD(Y1362,3)=0,INT(AL1362*0.55),INT(AL1362*0.35)))</f>
        <v>497973</v>
      </c>
      <c r="AN1362" s="54">
        <f t="shared" si="450"/>
        <v>2601979</v>
      </c>
      <c r="AO1362" s="7" t="str">
        <f t="shared" si="451"/>
        <v>atk_2601979</v>
      </c>
      <c r="AP1362" s="7" t="s">
        <v>3973</v>
      </c>
      <c r="AQ1362" s="7" t="s">
        <v>3994</v>
      </c>
      <c r="AR1362" s="7" t="s">
        <v>3975</v>
      </c>
      <c r="AS1362" s="7" t="s">
        <v>3976</v>
      </c>
      <c r="AU1362" s="7" t="str">
        <f t="shared" si="452"/>
        <v>hp_21507385;atk_2601979;hit_500000;miss_85;cirt_0;cirtSub_-3500</v>
      </c>
    </row>
    <row r="1363" spans="1:47" x14ac:dyDescent="0.2">
      <c r="V1363" s="7" t="str">
        <f t="shared" si="448"/>
        <v>琉璃市8-3</v>
      </c>
      <c r="W1363" s="7">
        <f t="shared" si="438"/>
        <v>2545</v>
      </c>
      <c r="X1363" s="9" t="s">
        <v>1689</v>
      </c>
      <c r="Y1363" s="9">
        <v>3</v>
      </c>
      <c r="Z1363" s="8">
        <f t="shared" si="453"/>
        <v>7321</v>
      </c>
      <c r="AA1363" s="6" t="s">
        <v>3967</v>
      </c>
      <c r="AB1363" s="6">
        <v>8241958</v>
      </c>
      <c r="AC1363" s="6">
        <f t="shared" si="439"/>
        <v>1.9325000000000001</v>
      </c>
      <c r="AD1363" s="6">
        <f t="shared" si="440"/>
        <v>15927583</v>
      </c>
      <c r="AE1363" s="6">
        <f t="shared" si="445"/>
        <v>4749106</v>
      </c>
      <c r="AF1363" s="6">
        <v>870000</v>
      </c>
      <c r="AG1363" s="11">
        <f t="shared" si="443"/>
        <v>21546689</v>
      </c>
      <c r="AH1363">
        <f t="shared" si="442"/>
        <v>2.6142682357760134</v>
      </c>
      <c r="AI1363" s="53">
        <v>0.7</v>
      </c>
      <c r="AJ1363" s="7" t="str">
        <f t="shared" si="449"/>
        <v>hp_21546689</v>
      </c>
      <c r="AK1363" s="7" t="s">
        <v>3968</v>
      </c>
      <c r="AL1363" s="7">
        <v>1424360</v>
      </c>
      <c r="AM1363" s="7">
        <f>INT(IF(MOD(Y1363,3)=0,INT(AL1363*0.55),INT(AL1363*0.35)))</f>
        <v>783398</v>
      </c>
      <c r="AN1363" s="54">
        <f t="shared" si="450"/>
        <v>2606561</v>
      </c>
      <c r="AO1363" s="7" t="str">
        <f t="shared" si="451"/>
        <v>atk_2606561</v>
      </c>
      <c r="AP1363" s="7" t="s">
        <v>3973</v>
      </c>
      <c r="AQ1363" s="7" t="s">
        <v>3994</v>
      </c>
      <c r="AR1363" s="7" t="s">
        <v>3975</v>
      </c>
      <c r="AS1363" s="7" t="s">
        <v>3976</v>
      </c>
      <c r="AU1363" s="7" t="str">
        <f t="shared" si="452"/>
        <v>hp_21546689;atk_2606561;hit_500000;miss_85;cirt_0;cirtSub_-3500</v>
      </c>
    </row>
    <row r="1364" spans="1:47" x14ac:dyDescent="0.2">
      <c r="V1364" s="7" t="str">
        <f t="shared" si="448"/>
        <v>琉璃市8-4</v>
      </c>
      <c r="W1364" s="7">
        <f t="shared" si="438"/>
        <v>2547</v>
      </c>
      <c r="X1364" s="9" t="s">
        <v>1689</v>
      </c>
      <c r="Y1364" s="9">
        <v>4</v>
      </c>
      <c r="Z1364" s="8">
        <f t="shared" si="453"/>
        <v>7325</v>
      </c>
      <c r="AA1364" s="6" t="s">
        <v>3967</v>
      </c>
      <c r="AB1364" s="6">
        <v>8251648</v>
      </c>
      <c r="AC1364" s="6">
        <f t="shared" si="439"/>
        <v>1.9325000000000001</v>
      </c>
      <c r="AD1364" s="6">
        <f t="shared" si="440"/>
        <v>15946309</v>
      </c>
      <c r="AE1364" s="6">
        <f t="shared" si="445"/>
        <v>4749106</v>
      </c>
      <c r="AF1364" s="6">
        <v>870000</v>
      </c>
      <c r="AG1364" s="11">
        <f t="shared" si="443"/>
        <v>21565415</v>
      </c>
      <c r="AH1364">
        <f t="shared" si="442"/>
        <v>2.6134676370102068</v>
      </c>
      <c r="AI1364" s="53">
        <v>0.7</v>
      </c>
      <c r="AJ1364" s="7" t="str">
        <f t="shared" si="449"/>
        <v>hp_21565415</v>
      </c>
      <c r="AK1364" s="7" t="s">
        <v>3968</v>
      </c>
      <c r="AL1364" s="7">
        <v>1425940</v>
      </c>
      <c r="AM1364" s="7">
        <f>INT(IF(MOD(Y1364,3)=0,INT(AL1364*0.55),INT(AL1364*0.35)))</f>
        <v>499079</v>
      </c>
      <c r="AN1364" s="54">
        <f t="shared" si="450"/>
        <v>2608653</v>
      </c>
      <c r="AO1364" s="7" t="str">
        <f t="shared" si="451"/>
        <v>atk_2608653</v>
      </c>
      <c r="AP1364" s="7" t="s">
        <v>3973</v>
      </c>
      <c r="AQ1364" s="7" t="s">
        <v>3994</v>
      </c>
      <c r="AR1364" s="7" t="s">
        <v>3975</v>
      </c>
      <c r="AS1364" s="7" t="s">
        <v>3976</v>
      </c>
      <c r="AU1364" s="7" t="str">
        <f t="shared" si="452"/>
        <v>hp_21565415;atk_2608653;hit_500000;miss_85;cirt_0;cirtSub_-3500</v>
      </c>
    </row>
    <row r="1365" spans="1:47" x14ac:dyDescent="0.2">
      <c r="V1365" s="7" t="str">
        <f t="shared" si="448"/>
        <v>琉璃市8-5</v>
      </c>
      <c r="W1365" s="7">
        <f t="shared" si="438"/>
        <v>2549</v>
      </c>
      <c r="X1365" s="9" t="s">
        <v>1689</v>
      </c>
      <c r="Y1365" s="9">
        <v>5</v>
      </c>
      <c r="Z1365" s="8">
        <f t="shared" si="453"/>
        <v>7330</v>
      </c>
      <c r="AA1365" s="6" t="s">
        <v>3967</v>
      </c>
      <c r="AB1365" s="6">
        <v>8261339</v>
      </c>
      <c r="AC1365" s="6">
        <f t="shared" si="439"/>
        <v>1.9325000000000001</v>
      </c>
      <c r="AD1365" s="6">
        <f t="shared" si="440"/>
        <v>15965037</v>
      </c>
      <c r="AE1365" s="6">
        <f t="shared" si="445"/>
        <v>4749106</v>
      </c>
      <c r="AF1365" s="6">
        <v>870000</v>
      </c>
      <c r="AG1365" s="11">
        <f t="shared" si="443"/>
        <v>21584143</v>
      </c>
      <c r="AH1365">
        <f t="shared" si="442"/>
        <v>2.6126688421816366</v>
      </c>
      <c r="AI1365" s="53">
        <v>0.7</v>
      </c>
      <c r="AJ1365" s="7" t="str">
        <f t="shared" si="449"/>
        <v>hp_21584143</v>
      </c>
      <c r="AK1365" s="7" t="s">
        <v>3968</v>
      </c>
      <c r="AL1365" s="7">
        <v>1427520</v>
      </c>
      <c r="AM1365" s="7">
        <f>INT(IF(MOD(Y1365,3)=0,INT(AL1365*0.55),INT(AL1365*0.35)))</f>
        <v>499632</v>
      </c>
      <c r="AN1365" s="54">
        <f t="shared" si="450"/>
        <v>2610745</v>
      </c>
      <c r="AO1365" s="7" t="str">
        <f t="shared" si="451"/>
        <v>atk_2610745</v>
      </c>
      <c r="AP1365" s="7" t="s">
        <v>3973</v>
      </c>
      <c r="AQ1365" s="7" t="s">
        <v>3994</v>
      </c>
      <c r="AR1365" s="7" t="s">
        <v>3975</v>
      </c>
      <c r="AS1365" s="7" t="s">
        <v>3976</v>
      </c>
      <c r="AU1365" s="7" t="str">
        <f t="shared" si="452"/>
        <v>hp_21584143;atk_2610745;hit_500000;miss_85;cirt_0;cirtSub_-3500</v>
      </c>
    </row>
    <row r="1366" spans="1:47" x14ac:dyDescent="0.2">
      <c r="V1366" s="7" t="str">
        <f t="shared" si="448"/>
        <v>琉璃市8-6</v>
      </c>
      <c r="W1366" s="7">
        <f t="shared" si="438"/>
        <v>2551</v>
      </c>
      <c r="X1366" s="9" t="s">
        <v>1689</v>
      </c>
      <c r="Y1366" s="9">
        <v>6</v>
      </c>
      <c r="Z1366" s="8">
        <f t="shared" si="453"/>
        <v>7336</v>
      </c>
      <c r="AA1366" s="6" t="s">
        <v>3967</v>
      </c>
      <c r="AB1366" s="6">
        <v>8271032</v>
      </c>
      <c r="AC1366" s="6">
        <f t="shared" si="439"/>
        <v>1.9350000000000001</v>
      </c>
      <c r="AD1366" s="6">
        <f t="shared" si="440"/>
        <v>16004446</v>
      </c>
      <c r="AE1366" s="6">
        <f t="shared" si="445"/>
        <v>4749106</v>
      </c>
      <c r="AF1366" s="6">
        <v>870000</v>
      </c>
      <c r="AG1366" s="11">
        <f t="shared" si="443"/>
        <v>21623552</v>
      </c>
      <c r="AH1366">
        <f t="shared" si="442"/>
        <v>2.6143717011371739</v>
      </c>
      <c r="AI1366" s="53">
        <v>0.7</v>
      </c>
      <c r="AJ1366" s="7" t="str">
        <f t="shared" si="449"/>
        <v>hp_21623552</v>
      </c>
      <c r="AK1366" s="7" t="s">
        <v>3968</v>
      </c>
      <c r="AL1366" s="7">
        <v>1429100</v>
      </c>
      <c r="AM1366" s="7">
        <f>INT(IF(MOD(Y1366,3)=0,INT(AL1366*0.55),INT(AL1366*0.35)))</f>
        <v>786005</v>
      </c>
      <c r="AN1366" s="54">
        <f t="shared" si="450"/>
        <v>2615339</v>
      </c>
      <c r="AO1366" s="7" t="str">
        <f t="shared" si="451"/>
        <v>atk_2615339</v>
      </c>
      <c r="AP1366" s="7" t="s">
        <v>3973</v>
      </c>
      <c r="AQ1366" s="7" t="s">
        <v>3994</v>
      </c>
      <c r="AR1366" s="7" t="s">
        <v>3975</v>
      </c>
      <c r="AS1366" s="7" t="s">
        <v>3976</v>
      </c>
      <c r="AU1366" s="7" t="str">
        <f t="shared" si="452"/>
        <v>hp_21623552;atk_2615339;hit_500000;miss_85;cirt_0;cirtSub_-3500</v>
      </c>
    </row>
    <row r="1367" spans="1:47" x14ac:dyDescent="0.2">
      <c r="V1367" s="7" t="str">
        <f t="shared" si="448"/>
        <v>琉璃市8-7</v>
      </c>
      <c r="W1367" s="7">
        <f t="shared" si="438"/>
        <v>2553</v>
      </c>
      <c r="X1367" s="9" t="s">
        <v>1689</v>
      </c>
      <c r="Y1367" s="9">
        <v>7</v>
      </c>
      <c r="Z1367" s="8">
        <f t="shared" si="453"/>
        <v>7343</v>
      </c>
      <c r="AA1367" s="6" t="s">
        <v>3967</v>
      </c>
      <c r="AB1367" s="6">
        <v>8280725</v>
      </c>
      <c r="AC1367" s="6">
        <f t="shared" si="439"/>
        <v>1.9350000000000001</v>
      </c>
      <c r="AD1367" s="6">
        <f t="shared" si="440"/>
        <v>16023202</v>
      </c>
      <c r="AE1367" s="6">
        <f t="shared" si="445"/>
        <v>4749106</v>
      </c>
      <c r="AF1367" s="6">
        <v>870000</v>
      </c>
      <c r="AG1367" s="11">
        <f t="shared" si="443"/>
        <v>21642308</v>
      </c>
      <c r="AH1367">
        <f t="shared" si="442"/>
        <v>2.6135764682440246</v>
      </c>
      <c r="AI1367" s="53">
        <v>0.7</v>
      </c>
      <c r="AJ1367" s="7" t="str">
        <f t="shared" si="449"/>
        <v>hp_21642308</v>
      </c>
      <c r="AK1367" s="7" t="s">
        <v>3968</v>
      </c>
      <c r="AL1367" s="7">
        <v>1430680</v>
      </c>
      <c r="AM1367" s="7">
        <f>INT(IF(MOD(Y1367,3)=0,INT(AL1367*0.55),INT(AL1367*0.35)))</f>
        <v>500738</v>
      </c>
      <c r="AN1367" s="54">
        <f t="shared" si="450"/>
        <v>2617434</v>
      </c>
      <c r="AO1367" s="7" t="str">
        <f t="shared" si="451"/>
        <v>atk_2617434</v>
      </c>
      <c r="AP1367" s="7" t="s">
        <v>3973</v>
      </c>
      <c r="AQ1367" s="7" t="s">
        <v>3994</v>
      </c>
      <c r="AR1367" s="7" t="s">
        <v>3975</v>
      </c>
      <c r="AS1367" s="7" t="s">
        <v>3976</v>
      </c>
      <c r="AU1367" s="7" t="str">
        <f t="shared" si="452"/>
        <v>hp_21642308;atk_2617434;hit_500000;miss_85;cirt_0;cirtSub_-3500</v>
      </c>
    </row>
    <row r="1368" spans="1:47" x14ac:dyDescent="0.2">
      <c r="V1368" s="7" t="str">
        <f t="shared" si="448"/>
        <v>琉璃市8-8</v>
      </c>
      <c r="W1368" s="7">
        <f t="shared" si="438"/>
        <v>2555</v>
      </c>
      <c r="X1368" s="9" t="s">
        <v>1689</v>
      </c>
      <c r="Y1368" s="9">
        <v>8</v>
      </c>
      <c r="Z1368" s="8">
        <f t="shared" si="453"/>
        <v>7351</v>
      </c>
      <c r="AA1368" s="6" t="s">
        <v>3967</v>
      </c>
      <c r="AB1368" s="6">
        <v>8290420</v>
      </c>
      <c r="AC1368" s="6">
        <f t="shared" si="439"/>
        <v>1.9350000000000001</v>
      </c>
      <c r="AD1368" s="6">
        <f t="shared" si="440"/>
        <v>16041962</v>
      </c>
      <c r="AE1368" s="6">
        <f t="shared" si="445"/>
        <v>4749106</v>
      </c>
      <c r="AF1368" s="6">
        <v>870000</v>
      </c>
      <c r="AG1368" s="11">
        <f t="shared" si="443"/>
        <v>21661068</v>
      </c>
      <c r="AH1368">
        <f t="shared" si="442"/>
        <v>2.6127829470642019</v>
      </c>
      <c r="AI1368" s="53">
        <v>0.7</v>
      </c>
      <c r="AJ1368" s="7" t="str">
        <f t="shared" si="449"/>
        <v>hp_21661068</v>
      </c>
      <c r="AK1368" s="7" t="s">
        <v>3968</v>
      </c>
      <c r="AL1368" s="7">
        <v>1432260</v>
      </c>
      <c r="AM1368" s="7">
        <f>INT(IF(MOD(Y1368,3)=0,INT(AL1368*0.55),INT(AL1368*0.35)))</f>
        <v>501291</v>
      </c>
      <c r="AN1368" s="54">
        <f t="shared" si="450"/>
        <v>2619529</v>
      </c>
      <c r="AO1368" s="7" t="str">
        <f t="shared" si="451"/>
        <v>atk_2619529</v>
      </c>
      <c r="AP1368" s="7" t="s">
        <v>3973</v>
      </c>
      <c r="AQ1368" s="7" t="s">
        <v>3994</v>
      </c>
      <c r="AR1368" s="7" t="s">
        <v>3975</v>
      </c>
      <c r="AS1368" s="7" t="s">
        <v>3976</v>
      </c>
      <c r="AU1368" s="7" t="str">
        <f t="shared" si="452"/>
        <v>hp_21661068;atk_2619529;hit_500000;miss_85;cirt_0;cirtSub_-3500</v>
      </c>
    </row>
    <row r="1369" spans="1:47" x14ac:dyDescent="0.2">
      <c r="V1369" s="7" t="str">
        <f t="shared" si="448"/>
        <v>琉璃市8-9</v>
      </c>
      <c r="W1369" s="7">
        <f t="shared" si="438"/>
        <v>2557</v>
      </c>
      <c r="X1369" s="9" t="s">
        <v>1689</v>
      </c>
      <c r="Y1369" s="9">
        <v>9</v>
      </c>
      <c r="Z1369" s="8">
        <f t="shared" si="453"/>
        <v>7360</v>
      </c>
      <c r="AA1369" s="6" t="s">
        <v>3967</v>
      </c>
      <c r="AB1369" s="6">
        <v>8300117</v>
      </c>
      <c r="AC1369" s="6">
        <f t="shared" si="439"/>
        <v>1.9375000000000002</v>
      </c>
      <c r="AD1369" s="6">
        <f t="shared" si="440"/>
        <v>16081476</v>
      </c>
      <c r="AE1369" s="6">
        <f t="shared" si="445"/>
        <v>4749106</v>
      </c>
      <c r="AF1369" s="6">
        <v>870000</v>
      </c>
      <c r="AG1369" s="11">
        <f t="shared" si="443"/>
        <v>21700582</v>
      </c>
      <c r="AH1369">
        <f t="shared" si="442"/>
        <v>2.61449109693273</v>
      </c>
      <c r="AI1369" s="53">
        <v>0.7</v>
      </c>
      <c r="AJ1369" s="7" t="str">
        <f t="shared" si="449"/>
        <v>hp_21700582</v>
      </c>
      <c r="AK1369" s="7" t="s">
        <v>3968</v>
      </c>
      <c r="AL1369" s="7">
        <v>1433840</v>
      </c>
      <c r="AM1369" s="7">
        <f>INT(IF(MOD(Y1369,3)=0,INT(AL1369*0.55),INT(AL1369*0.35)))</f>
        <v>788612</v>
      </c>
      <c r="AN1369" s="54">
        <f t="shared" si="450"/>
        <v>2624133</v>
      </c>
      <c r="AO1369" s="7" t="str">
        <f t="shared" si="451"/>
        <v>atk_2624133</v>
      </c>
      <c r="AP1369" s="7" t="s">
        <v>3973</v>
      </c>
      <c r="AQ1369" s="7" t="s">
        <v>3994</v>
      </c>
      <c r="AR1369" s="7" t="s">
        <v>3975</v>
      </c>
      <c r="AS1369" s="7" t="s">
        <v>3976</v>
      </c>
      <c r="AU1369" s="7" t="str">
        <f t="shared" si="452"/>
        <v>hp_21700582;atk_2624133;hit_500000;miss_85;cirt_0;cirtSub_-3500</v>
      </c>
    </row>
    <row r="1370" spans="1:47" s="12" customFormat="1" x14ac:dyDescent="0.2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V1370" s="12" t="str">
        <f t="shared" si="448"/>
        <v>琉璃市8-10</v>
      </c>
      <c r="W1370" s="12">
        <f t="shared" si="438"/>
        <v>2559</v>
      </c>
      <c r="X1370" s="5" t="s">
        <v>1689</v>
      </c>
      <c r="Y1370" s="5">
        <v>10</v>
      </c>
      <c r="Z1370" s="5">
        <f t="shared" si="453"/>
        <v>7370</v>
      </c>
      <c r="AA1370" s="11" t="s">
        <v>3967</v>
      </c>
      <c r="AB1370" s="11">
        <v>8309814</v>
      </c>
      <c r="AC1370" s="11">
        <f t="shared" si="439"/>
        <v>1.9375000000000002</v>
      </c>
      <c r="AD1370" s="11">
        <f t="shared" si="440"/>
        <v>16100264</v>
      </c>
      <c r="AE1370" s="6">
        <f t="shared" si="445"/>
        <v>4749106</v>
      </c>
      <c r="AF1370" s="11">
        <v>870000</v>
      </c>
      <c r="AG1370" s="11">
        <f t="shared" si="443"/>
        <v>21719370</v>
      </c>
      <c r="AH1370">
        <f t="shared" si="442"/>
        <v>2.6137011008910669</v>
      </c>
      <c r="AI1370" s="53">
        <v>0.7</v>
      </c>
      <c r="AJ1370" s="7" t="str">
        <f t="shared" si="449"/>
        <v>hp_21719370</v>
      </c>
      <c r="AK1370" s="12" t="s">
        <v>3968</v>
      </c>
      <c r="AL1370" s="12">
        <v>1435420</v>
      </c>
      <c r="AM1370" s="7">
        <f>INT(IF(MOD(Y1370,3)=0,INT(AL1370*0.55),INT(AL1370*0.35)))</f>
        <v>502397</v>
      </c>
      <c r="AN1370" s="54">
        <f t="shared" si="450"/>
        <v>2626231</v>
      </c>
      <c r="AO1370" s="7" t="str">
        <f t="shared" si="451"/>
        <v>atk_2626231</v>
      </c>
      <c r="AP1370" s="12" t="s">
        <v>3973</v>
      </c>
      <c r="AQ1370" s="12" t="s">
        <v>3994</v>
      </c>
      <c r="AR1370" s="12" t="s">
        <v>3975</v>
      </c>
      <c r="AS1370" s="12" t="s">
        <v>3976</v>
      </c>
      <c r="AU1370" s="12" t="str">
        <f t="shared" si="452"/>
        <v>hp_21719370;atk_2626231;hit_500000;miss_85;cirt_0;cirtSub_-3500</v>
      </c>
    </row>
    <row r="1371" spans="1:47" x14ac:dyDescent="0.2">
      <c r="V1371" s="7" t="str">
        <f t="shared" si="448"/>
        <v>琉璃市9-1</v>
      </c>
      <c r="W1371" s="7">
        <f t="shared" si="438"/>
        <v>2561</v>
      </c>
      <c r="X1371" s="9" t="s">
        <v>1690</v>
      </c>
      <c r="Y1371" s="9">
        <v>1</v>
      </c>
      <c r="Z1371" s="8">
        <f t="shared" si="453"/>
        <v>7371</v>
      </c>
      <c r="AA1371" s="6" t="s">
        <v>3967</v>
      </c>
      <c r="AB1371" s="6">
        <v>8319513</v>
      </c>
      <c r="AC1371" s="6">
        <f t="shared" si="439"/>
        <v>1.94</v>
      </c>
      <c r="AD1371" s="6">
        <f t="shared" si="440"/>
        <v>16139855</v>
      </c>
      <c r="AE1371" s="6">
        <f t="shared" ref="AE1371" si="456">IF(MOD(Y1371,1)=0,INT(AD1370*0.3),0)</f>
        <v>4830079</v>
      </c>
      <c r="AF1371" s="6">
        <v>870000</v>
      </c>
      <c r="AG1371" s="11">
        <f t="shared" si="443"/>
        <v>21839934</v>
      </c>
      <c r="AH1371">
        <f t="shared" si="442"/>
        <v>2.6251457266789533</v>
      </c>
      <c r="AI1371" s="53">
        <v>0.7</v>
      </c>
      <c r="AJ1371" s="7" t="str">
        <f t="shared" si="449"/>
        <v>hp_21839934</v>
      </c>
      <c r="AK1371" s="7" t="s">
        <v>3968</v>
      </c>
      <c r="AL1371" s="7">
        <v>1437000</v>
      </c>
      <c r="AM1371" s="7">
        <f>INT(IF(MOD(Y1371,3)=0,INT(AL1371*0.55),INT(AL1371*0.35)))</f>
        <v>502950</v>
      </c>
      <c r="AN1371" s="54">
        <f t="shared" si="450"/>
        <v>2640634</v>
      </c>
      <c r="AO1371" s="7" t="str">
        <f t="shared" si="451"/>
        <v>atk_2640634</v>
      </c>
      <c r="AP1371" s="7" t="s">
        <v>3973</v>
      </c>
      <c r="AQ1371" s="7" t="s">
        <v>3994</v>
      </c>
      <c r="AR1371" s="7" t="s">
        <v>3975</v>
      </c>
      <c r="AS1371" s="7" t="s">
        <v>3976</v>
      </c>
      <c r="AU1371" s="7" t="str">
        <f t="shared" si="452"/>
        <v>hp_21839934;atk_2640634;hit_500000;miss_85;cirt_0;cirtSub_-3500</v>
      </c>
    </row>
    <row r="1372" spans="1:47" x14ac:dyDescent="0.2">
      <c r="V1372" s="7" t="str">
        <f t="shared" si="448"/>
        <v>琉璃市9-2</v>
      </c>
      <c r="W1372" s="7">
        <f t="shared" si="438"/>
        <v>2563</v>
      </c>
      <c r="X1372" s="9" t="s">
        <v>1690</v>
      </c>
      <c r="Y1372" s="9">
        <v>2</v>
      </c>
      <c r="Z1372" s="8">
        <f t="shared" si="453"/>
        <v>7373</v>
      </c>
      <c r="AA1372" s="6" t="s">
        <v>3967</v>
      </c>
      <c r="AB1372" s="6">
        <v>8329212</v>
      </c>
      <c r="AC1372" s="6">
        <f t="shared" si="439"/>
        <v>1.94</v>
      </c>
      <c r="AD1372" s="6">
        <f t="shared" si="440"/>
        <v>16158671</v>
      </c>
      <c r="AE1372" s="6">
        <f t="shared" si="445"/>
        <v>4830079</v>
      </c>
      <c r="AF1372" s="6">
        <v>870000</v>
      </c>
      <c r="AG1372" s="11">
        <f t="shared" si="443"/>
        <v>21858750</v>
      </c>
      <c r="AH1372">
        <f t="shared" si="442"/>
        <v>2.6243478974961856</v>
      </c>
      <c r="AI1372" s="53">
        <v>0.7</v>
      </c>
      <c r="AJ1372" s="7" t="str">
        <f t="shared" si="449"/>
        <v>hp_21858750</v>
      </c>
      <c r="AK1372" s="7" t="s">
        <v>3968</v>
      </c>
      <c r="AL1372" s="7">
        <v>1438580</v>
      </c>
      <c r="AM1372" s="7">
        <f>INT(IF(MOD(Y1372,3)=0,INT(AL1372*0.55),INT(AL1372*0.35)))</f>
        <v>503503</v>
      </c>
      <c r="AN1372" s="54">
        <f t="shared" si="450"/>
        <v>2642734</v>
      </c>
      <c r="AO1372" s="7" t="str">
        <f t="shared" si="451"/>
        <v>atk_2642734</v>
      </c>
      <c r="AP1372" s="7" t="s">
        <v>3973</v>
      </c>
      <c r="AQ1372" s="7" t="s">
        <v>3994</v>
      </c>
      <c r="AR1372" s="7" t="s">
        <v>3975</v>
      </c>
      <c r="AS1372" s="7" t="s">
        <v>3976</v>
      </c>
      <c r="AU1372" s="7" t="str">
        <f t="shared" si="452"/>
        <v>hp_21858750;atk_2642734;hit_500000;miss_85;cirt_0;cirtSub_-3500</v>
      </c>
    </row>
    <row r="1373" spans="1:47" x14ac:dyDescent="0.2">
      <c r="V1373" s="7" t="str">
        <f t="shared" si="448"/>
        <v>琉璃市9-3</v>
      </c>
      <c r="W1373" s="7">
        <f t="shared" ref="W1373:W1436" si="457">W1372+2</f>
        <v>2565</v>
      </c>
      <c r="X1373" s="9" t="s">
        <v>1690</v>
      </c>
      <c r="Y1373" s="9">
        <v>3</v>
      </c>
      <c r="Z1373" s="8">
        <f t="shared" si="453"/>
        <v>7376</v>
      </c>
      <c r="AA1373" s="6" t="s">
        <v>3967</v>
      </c>
      <c r="AB1373" s="6">
        <v>8338913</v>
      </c>
      <c r="AC1373" s="6">
        <f t="shared" si="439"/>
        <v>1.9424999999999999</v>
      </c>
      <c r="AD1373" s="6">
        <f t="shared" si="440"/>
        <v>16198338</v>
      </c>
      <c r="AE1373" s="6">
        <f t="shared" si="445"/>
        <v>4830079</v>
      </c>
      <c r="AF1373" s="6">
        <v>870000</v>
      </c>
      <c r="AG1373" s="11">
        <f t="shared" si="443"/>
        <v>21898417</v>
      </c>
      <c r="AH1373">
        <f t="shared" si="442"/>
        <v>2.6260517407964326</v>
      </c>
      <c r="AI1373" s="53">
        <v>0.7</v>
      </c>
      <c r="AJ1373" s="7" t="str">
        <f t="shared" si="449"/>
        <v>hp_21898417</v>
      </c>
      <c r="AK1373" s="7" t="s">
        <v>3968</v>
      </c>
      <c r="AL1373" s="7">
        <v>1440160</v>
      </c>
      <c r="AM1373" s="7">
        <f>INT(IF(MOD(Y1373,3)=0,INT(AL1373*0.55),INT(AL1373*0.35)))</f>
        <v>792088</v>
      </c>
      <c r="AN1373" s="54">
        <f t="shared" si="450"/>
        <v>2647354</v>
      </c>
      <c r="AO1373" s="7" t="str">
        <f t="shared" si="451"/>
        <v>atk_2647354</v>
      </c>
      <c r="AP1373" s="7" t="s">
        <v>3973</v>
      </c>
      <c r="AQ1373" s="7" t="s">
        <v>3994</v>
      </c>
      <c r="AR1373" s="7" t="s">
        <v>3975</v>
      </c>
      <c r="AS1373" s="7" t="s">
        <v>3976</v>
      </c>
      <c r="AU1373" s="7" t="str">
        <f t="shared" si="452"/>
        <v>hp_21898417;atk_2647354;hit_500000;miss_85;cirt_0;cirtSub_-3500</v>
      </c>
    </row>
    <row r="1374" spans="1:47" x14ac:dyDescent="0.2">
      <c r="V1374" s="7" t="str">
        <f t="shared" si="448"/>
        <v>琉璃市9-4</v>
      </c>
      <c r="W1374" s="7">
        <f t="shared" si="457"/>
        <v>2567</v>
      </c>
      <c r="X1374" s="9" t="s">
        <v>1690</v>
      </c>
      <c r="Y1374" s="9">
        <v>4</v>
      </c>
      <c r="Z1374" s="8">
        <f t="shared" si="453"/>
        <v>7380</v>
      </c>
      <c r="AA1374" s="6" t="s">
        <v>3967</v>
      </c>
      <c r="AB1374" s="6">
        <v>8348616</v>
      </c>
      <c r="AC1374" s="6">
        <f t="shared" si="439"/>
        <v>1.9424999999999999</v>
      </c>
      <c r="AD1374" s="6">
        <f t="shared" si="440"/>
        <v>16217186</v>
      </c>
      <c r="AE1374" s="6">
        <f t="shared" si="445"/>
        <v>4830079</v>
      </c>
      <c r="AF1374" s="6">
        <v>870000</v>
      </c>
      <c r="AG1374" s="11">
        <f t="shared" si="443"/>
        <v>21917265</v>
      </c>
      <c r="AH1374">
        <f t="shared" si="442"/>
        <v>2.6252572881541085</v>
      </c>
      <c r="AI1374" s="53">
        <v>0.7</v>
      </c>
      <c r="AJ1374" s="7" t="str">
        <f t="shared" si="449"/>
        <v>hp_21917265</v>
      </c>
      <c r="AK1374" s="7" t="s">
        <v>3968</v>
      </c>
      <c r="AL1374" s="7">
        <v>1441740</v>
      </c>
      <c r="AM1374" s="7">
        <f>INT(IF(MOD(Y1374,3)=0,INT(AL1374*0.55),INT(AL1374*0.35)))</f>
        <v>504609</v>
      </c>
      <c r="AN1374" s="54">
        <f t="shared" si="450"/>
        <v>2649456</v>
      </c>
      <c r="AO1374" s="7" t="str">
        <f t="shared" si="451"/>
        <v>atk_2649456</v>
      </c>
      <c r="AP1374" s="7" t="s">
        <v>3973</v>
      </c>
      <c r="AQ1374" s="7" t="s">
        <v>3994</v>
      </c>
      <c r="AR1374" s="7" t="s">
        <v>3975</v>
      </c>
      <c r="AS1374" s="7" t="s">
        <v>3976</v>
      </c>
      <c r="AU1374" s="7" t="str">
        <f t="shared" si="452"/>
        <v>hp_21917265;atk_2649456;hit_500000;miss_85;cirt_0;cirtSub_-3500</v>
      </c>
    </row>
    <row r="1375" spans="1:47" x14ac:dyDescent="0.2">
      <c r="V1375" s="7" t="str">
        <f t="shared" si="448"/>
        <v>琉璃市9-5</v>
      </c>
      <c r="W1375" s="7">
        <f t="shared" si="457"/>
        <v>2569</v>
      </c>
      <c r="X1375" s="9" t="s">
        <v>1690</v>
      </c>
      <c r="Y1375" s="9">
        <v>5</v>
      </c>
      <c r="Z1375" s="8">
        <f t="shared" si="453"/>
        <v>7385</v>
      </c>
      <c r="AA1375" s="6" t="s">
        <v>3967</v>
      </c>
      <c r="AB1375" s="6">
        <v>8358319</v>
      </c>
      <c r="AC1375" s="6">
        <f t="shared" ref="AC1375:AC1438" si="458">0.6+INT((Z1375-1)/55)*0.01+INT(Y1375/3)*0.0025</f>
        <v>1.9424999999999999</v>
      </c>
      <c r="AD1375" s="6">
        <f t="shared" ref="AD1375:AD1438" si="459">INT(AB1375*AC1375)</f>
        <v>16236034</v>
      </c>
      <c r="AE1375" s="6">
        <f t="shared" si="445"/>
        <v>4830079</v>
      </c>
      <c r="AF1375" s="6">
        <v>870000</v>
      </c>
      <c r="AG1375" s="11">
        <f t="shared" si="443"/>
        <v>21936113</v>
      </c>
      <c r="AH1375">
        <f t="shared" si="442"/>
        <v>2.6244646800391322</v>
      </c>
      <c r="AI1375" s="53">
        <v>0.7</v>
      </c>
      <c r="AJ1375" s="7" t="str">
        <f t="shared" si="449"/>
        <v>hp_21936113</v>
      </c>
      <c r="AK1375" s="7" t="s">
        <v>3968</v>
      </c>
      <c r="AL1375" s="7">
        <v>1443320</v>
      </c>
      <c r="AM1375" s="7">
        <f>INT(IF(MOD(Y1375,3)=0,INT(AL1375*0.55),INT(AL1375*0.35)))</f>
        <v>505162</v>
      </c>
      <c r="AN1375" s="54">
        <f t="shared" si="450"/>
        <v>2651559</v>
      </c>
      <c r="AO1375" s="7" t="str">
        <f t="shared" si="451"/>
        <v>atk_2651559</v>
      </c>
      <c r="AP1375" s="7" t="s">
        <v>3973</v>
      </c>
      <c r="AQ1375" s="7" t="s">
        <v>3994</v>
      </c>
      <c r="AR1375" s="7" t="s">
        <v>3975</v>
      </c>
      <c r="AS1375" s="7" t="s">
        <v>3976</v>
      </c>
      <c r="AU1375" s="7" t="str">
        <f t="shared" si="452"/>
        <v>hp_21936113;atk_2651559;hit_500000;miss_85;cirt_0;cirtSub_-3500</v>
      </c>
    </row>
    <row r="1376" spans="1:47" x14ac:dyDescent="0.2">
      <c r="V1376" s="7" t="str">
        <f t="shared" si="448"/>
        <v>琉璃市9-6</v>
      </c>
      <c r="W1376" s="7">
        <f t="shared" si="457"/>
        <v>2571</v>
      </c>
      <c r="X1376" s="9" t="s">
        <v>1690</v>
      </c>
      <c r="Y1376" s="9">
        <v>6</v>
      </c>
      <c r="Z1376" s="8">
        <f t="shared" si="453"/>
        <v>7391</v>
      </c>
      <c r="AA1376" s="6" t="s">
        <v>3967</v>
      </c>
      <c r="AB1376" s="6">
        <v>8368024</v>
      </c>
      <c r="AC1376" s="6">
        <f t="shared" si="458"/>
        <v>1.9449999999999998</v>
      </c>
      <c r="AD1376" s="6">
        <f t="shared" si="459"/>
        <v>16275806</v>
      </c>
      <c r="AE1376" s="6">
        <f t="shared" si="445"/>
        <v>4830079</v>
      </c>
      <c r="AF1376" s="6">
        <v>870000</v>
      </c>
      <c r="AG1376" s="11">
        <f t="shared" si="443"/>
        <v>21975885</v>
      </c>
      <c r="AH1376">
        <f t="shared" ref="AH1376:AH1439" si="460">AG1376/AB1376</f>
        <v>2.6261737538037653</v>
      </c>
      <c r="AI1376" s="53">
        <v>0.7</v>
      </c>
      <c r="AJ1376" s="7" t="str">
        <f t="shared" si="449"/>
        <v>hp_21975885</v>
      </c>
      <c r="AK1376" s="7" t="s">
        <v>3968</v>
      </c>
      <c r="AL1376" s="7">
        <v>1444900</v>
      </c>
      <c r="AM1376" s="7">
        <f>INT(IF(MOD(Y1376,3)=0,INT(AL1376*0.55),INT(AL1376*0.35)))</f>
        <v>794695</v>
      </c>
      <c r="AN1376" s="54">
        <f t="shared" si="450"/>
        <v>2656190</v>
      </c>
      <c r="AO1376" s="7" t="str">
        <f t="shared" si="451"/>
        <v>atk_2656190</v>
      </c>
      <c r="AP1376" s="7" t="s">
        <v>3973</v>
      </c>
      <c r="AQ1376" s="7" t="s">
        <v>3994</v>
      </c>
      <c r="AR1376" s="7" t="s">
        <v>3975</v>
      </c>
      <c r="AS1376" s="7" t="s">
        <v>3976</v>
      </c>
      <c r="AU1376" s="7" t="str">
        <f t="shared" si="452"/>
        <v>hp_21975885;atk_2656190;hit_500000;miss_85;cirt_0;cirtSub_-3500</v>
      </c>
    </row>
    <row r="1377" spans="1:47" x14ac:dyDescent="0.2">
      <c r="V1377" s="7" t="str">
        <f t="shared" si="448"/>
        <v>琉璃市9-7</v>
      </c>
      <c r="W1377" s="7">
        <f t="shared" si="457"/>
        <v>2573</v>
      </c>
      <c r="X1377" s="9" t="s">
        <v>1690</v>
      </c>
      <c r="Y1377" s="9">
        <v>7</v>
      </c>
      <c r="Z1377" s="8">
        <f t="shared" si="453"/>
        <v>7398</v>
      </c>
      <c r="AA1377" s="6" t="s">
        <v>3967</v>
      </c>
      <c r="AB1377" s="6">
        <v>8377730</v>
      </c>
      <c r="AC1377" s="6">
        <f t="shared" si="458"/>
        <v>1.9449999999999998</v>
      </c>
      <c r="AD1377" s="6">
        <f t="shared" si="459"/>
        <v>16294684</v>
      </c>
      <c r="AE1377" s="6">
        <f t="shared" si="445"/>
        <v>4830079</v>
      </c>
      <c r="AF1377" s="6">
        <v>870000</v>
      </c>
      <c r="AG1377" s="11">
        <f t="shared" ref="AG1377:AG1440" si="461">INT(AD1377*1)+AF1377+AE1377</f>
        <v>21994763</v>
      </c>
      <c r="AH1377">
        <f t="shared" si="460"/>
        <v>2.6253845612116886</v>
      </c>
      <c r="AI1377" s="53">
        <v>0.7</v>
      </c>
      <c r="AJ1377" s="7" t="str">
        <f t="shared" si="449"/>
        <v>hp_21994763</v>
      </c>
      <c r="AK1377" s="7" t="s">
        <v>3968</v>
      </c>
      <c r="AL1377" s="7">
        <v>1446480</v>
      </c>
      <c r="AM1377" s="7">
        <f>INT(IF(MOD(Y1377,3)=0,INT(AL1377*0.55),INT(AL1377*0.35)))</f>
        <v>506268</v>
      </c>
      <c r="AN1377" s="54">
        <f t="shared" si="450"/>
        <v>2658296</v>
      </c>
      <c r="AO1377" s="7" t="str">
        <f t="shared" si="451"/>
        <v>atk_2658296</v>
      </c>
      <c r="AP1377" s="7" t="s">
        <v>3973</v>
      </c>
      <c r="AQ1377" s="7" t="s">
        <v>3994</v>
      </c>
      <c r="AR1377" s="7" t="s">
        <v>3975</v>
      </c>
      <c r="AS1377" s="7" t="s">
        <v>3976</v>
      </c>
      <c r="AU1377" s="7" t="str">
        <f t="shared" si="452"/>
        <v>hp_21994763;atk_2658296;hit_500000;miss_85;cirt_0;cirtSub_-3500</v>
      </c>
    </row>
    <row r="1378" spans="1:47" x14ac:dyDescent="0.2">
      <c r="V1378" s="7" t="str">
        <f t="shared" si="448"/>
        <v>琉璃市9-8</v>
      </c>
      <c r="W1378" s="7">
        <f t="shared" si="457"/>
        <v>2575</v>
      </c>
      <c r="X1378" s="9" t="s">
        <v>1690</v>
      </c>
      <c r="Y1378" s="9">
        <v>8</v>
      </c>
      <c r="Z1378" s="8">
        <f t="shared" si="453"/>
        <v>7406</v>
      </c>
      <c r="AA1378" s="6" t="s">
        <v>3967</v>
      </c>
      <c r="AB1378" s="6">
        <v>8387437</v>
      </c>
      <c r="AC1378" s="6">
        <f t="shared" si="458"/>
        <v>1.9449999999999998</v>
      </c>
      <c r="AD1378" s="6">
        <f t="shared" si="459"/>
        <v>16313564</v>
      </c>
      <c r="AE1378" s="6">
        <f t="shared" si="445"/>
        <v>4830079</v>
      </c>
      <c r="AF1378" s="6">
        <v>870000</v>
      </c>
      <c r="AG1378" s="11">
        <f t="shared" si="461"/>
        <v>22013643</v>
      </c>
      <c r="AH1378">
        <f t="shared" si="460"/>
        <v>2.6245971206698782</v>
      </c>
      <c r="AI1378" s="53">
        <v>0.7</v>
      </c>
      <c r="AJ1378" s="7" t="str">
        <f t="shared" si="449"/>
        <v>hp_22013643</v>
      </c>
      <c r="AK1378" s="7" t="s">
        <v>3968</v>
      </c>
      <c r="AL1378" s="7">
        <v>1448060</v>
      </c>
      <c r="AM1378" s="7">
        <f>INT(IF(MOD(Y1378,3)=0,INT(AL1378*0.55),INT(AL1378*0.35)))</f>
        <v>506821</v>
      </c>
      <c r="AN1378" s="54">
        <f t="shared" si="450"/>
        <v>2660401</v>
      </c>
      <c r="AO1378" s="7" t="str">
        <f t="shared" si="451"/>
        <v>atk_2660401</v>
      </c>
      <c r="AP1378" s="7" t="s">
        <v>3973</v>
      </c>
      <c r="AQ1378" s="7" t="s">
        <v>3994</v>
      </c>
      <c r="AR1378" s="7" t="s">
        <v>3975</v>
      </c>
      <c r="AS1378" s="7" t="s">
        <v>3976</v>
      </c>
      <c r="AU1378" s="7" t="str">
        <f t="shared" si="452"/>
        <v>hp_22013643;atk_2660401;hit_500000;miss_85;cirt_0;cirtSub_-3500</v>
      </c>
    </row>
    <row r="1379" spans="1:47" x14ac:dyDescent="0.2">
      <c r="V1379" s="7" t="str">
        <f t="shared" si="448"/>
        <v>琉璃市9-9</v>
      </c>
      <c r="W1379" s="7">
        <f t="shared" si="457"/>
        <v>2577</v>
      </c>
      <c r="X1379" s="9" t="s">
        <v>1690</v>
      </c>
      <c r="Y1379" s="9">
        <v>9</v>
      </c>
      <c r="Z1379" s="8">
        <f t="shared" si="453"/>
        <v>7415</v>
      </c>
      <c r="AA1379" s="6" t="s">
        <v>3967</v>
      </c>
      <c r="AB1379" s="6">
        <v>8397145</v>
      </c>
      <c r="AC1379" s="6">
        <f t="shared" si="458"/>
        <v>1.9475</v>
      </c>
      <c r="AD1379" s="6">
        <f t="shared" si="459"/>
        <v>16353439</v>
      </c>
      <c r="AE1379" s="6">
        <f t="shared" si="445"/>
        <v>4830079</v>
      </c>
      <c r="AF1379" s="6">
        <v>870000</v>
      </c>
      <c r="AG1379" s="11">
        <f t="shared" si="461"/>
        <v>22053518</v>
      </c>
      <c r="AH1379">
        <f t="shared" si="460"/>
        <v>2.6263114427582233</v>
      </c>
      <c r="AI1379" s="53">
        <v>0.7</v>
      </c>
      <c r="AJ1379" s="7" t="str">
        <f t="shared" si="449"/>
        <v>hp_22053518</v>
      </c>
      <c r="AK1379" s="7" t="s">
        <v>3968</v>
      </c>
      <c r="AL1379" s="7">
        <v>1449640</v>
      </c>
      <c r="AM1379" s="7">
        <f>INT(IF(MOD(Y1379,3)=0,INT(AL1379*0.55),INT(AL1379*0.35)))</f>
        <v>797302</v>
      </c>
      <c r="AN1379" s="54">
        <f t="shared" si="450"/>
        <v>2665044</v>
      </c>
      <c r="AO1379" s="7" t="str">
        <f t="shared" si="451"/>
        <v>atk_2665044</v>
      </c>
      <c r="AP1379" s="7" t="s">
        <v>3973</v>
      </c>
      <c r="AQ1379" s="7" t="s">
        <v>3994</v>
      </c>
      <c r="AR1379" s="7" t="s">
        <v>3975</v>
      </c>
      <c r="AS1379" s="7" t="s">
        <v>3976</v>
      </c>
      <c r="AU1379" s="7" t="str">
        <f t="shared" si="452"/>
        <v>hp_22053518;atk_2665044;hit_500000;miss_85;cirt_0;cirtSub_-3500</v>
      </c>
    </row>
    <row r="1380" spans="1:47" s="12" customFormat="1" x14ac:dyDescent="0.2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V1380" s="12" t="str">
        <f t="shared" si="448"/>
        <v>琉璃市9-10</v>
      </c>
      <c r="W1380" s="12">
        <f t="shared" si="457"/>
        <v>2579</v>
      </c>
      <c r="X1380" s="5" t="s">
        <v>1690</v>
      </c>
      <c r="Y1380" s="5">
        <v>10</v>
      </c>
      <c r="Z1380" s="5">
        <f t="shared" si="453"/>
        <v>7425</v>
      </c>
      <c r="AA1380" s="11" t="s">
        <v>3967</v>
      </c>
      <c r="AB1380" s="11">
        <v>8406855</v>
      </c>
      <c r="AC1380" s="11">
        <f t="shared" si="458"/>
        <v>1.9475</v>
      </c>
      <c r="AD1380" s="11">
        <f t="shared" si="459"/>
        <v>16372350</v>
      </c>
      <c r="AE1380" s="6">
        <f t="shared" si="445"/>
        <v>4830079</v>
      </c>
      <c r="AF1380" s="11">
        <v>870000</v>
      </c>
      <c r="AG1380" s="11">
        <f t="shared" si="461"/>
        <v>22072429</v>
      </c>
      <c r="AH1380">
        <f t="shared" si="460"/>
        <v>2.625527501069068</v>
      </c>
      <c r="AI1380" s="53">
        <v>0.7</v>
      </c>
      <c r="AJ1380" s="7" t="str">
        <f t="shared" si="449"/>
        <v>hp_22072429</v>
      </c>
      <c r="AK1380" s="12" t="s">
        <v>3968</v>
      </c>
      <c r="AL1380" s="12">
        <v>1451220</v>
      </c>
      <c r="AM1380" s="7">
        <f>INT(IF(MOD(Y1380,3)=0,INT(AL1380*0.55),INT(AL1380*0.35)))</f>
        <v>507927</v>
      </c>
      <c r="AN1380" s="54">
        <f t="shared" si="450"/>
        <v>2667152</v>
      </c>
      <c r="AO1380" s="7" t="str">
        <f t="shared" si="451"/>
        <v>atk_2667152</v>
      </c>
      <c r="AP1380" s="12" t="s">
        <v>3973</v>
      </c>
      <c r="AQ1380" s="12" t="s">
        <v>3994</v>
      </c>
      <c r="AR1380" s="12" t="s">
        <v>3975</v>
      </c>
      <c r="AS1380" s="12" t="s">
        <v>3976</v>
      </c>
      <c r="AU1380" s="12" t="str">
        <f t="shared" si="452"/>
        <v>hp_22072429;atk_2667152;hit_500000;miss_85;cirt_0;cirtSub_-3500</v>
      </c>
    </row>
    <row r="1381" spans="1:47" x14ac:dyDescent="0.2">
      <c r="V1381" s="7" t="str">
        <f t="shared" si="448"/>
        <v>琉璃市10-1</v>
      </c>
      <c r="W1381" s="7">
        <f t="shared" si="457"/>
        <v>2581</v>
      </c>
      <c r="X1381" s="9" t="s">
        <v>1691</v>
      </c>
      <c r="Y1381" s="9">
        <v>1</v>
      </c>
      <c r="Z1381" s="8">
        <f t="shared" si="453"/>
        <v>7426</v>
      </c>
      <c r="AA1381" s="6" t="s">
        <v>3967</v>
      </c>
      <c r="AB1381" s="6">
        <v>8416565</v>
      </c>
      <c r="AC1381" s="6">
        <f t="shared" si="458"/>
        <v>1.9500000000000002</v>
      </c>
      <c r="AD1381" s="6">
        <f t="shared" si="459"/>
        <v>16412301</v>
      </c>
      <c r="AE1381" s="6">
        <f t="shared" ref="AE1381" si="462">IF(MOD(Y1381,1)=0,INT(AD1380*0.3),0)</f>
        <v>4911705</v>
      </c>
      <c r="AF1381" s="6">
        <v>870000</v>
      </c>
      <c r="AG1381" s="11">
        <f t="shared" si="461"/>
        <v>22194006</v>
      </c>
      <c r="AH1381">
        <f t="shared" si="460"/>
        <v>2.6369434561486784</v>
      </c>
      <c r="AI1381" s="53">
        <v>0.7</v>
      </c>
      <c r="AJ1381" s="7" t="str">
        <f t="shared" si="449"/>
        <v>hp_22194006</v>
      </c>
      <c r="AK1381" s="7" t="s">
        <v>3968</v>
      </c>
      <c r="AL1381" s="7">
        <v>1452800</v>
      </c>
      <c r="AM1381" s="7">
        <f>INT(IF(MOD(Y1381,3)=0,INT(AL1381*0.55),INT(AL1381*0.35)))</f>
        <v>508480</v>
      </c>
      <c r="AN1381" s="54">
        <f t="shared" si="450"/>
        <v>2681666</v>
      </c>
      <c r="AO1381" s="7" t="str">
        <f t="shared" si="451"/>
        <v>atk_2681666</v>
      </c>
      <c r="AP1381" s="7" t="s">
        <v>3973</v>
      </c>
      <c r="AQ1381" s="7" t="s">
        <v>3994</v>
      </c>
      <c r="AR1381" s="7" t="s">
        <v>3975</v>
      </c>
      <c r="AS1381" s="7" t="s">
        <v>3976</v>
      </c>
      <c r="AU1381" s="7" t="str">
        <f t="shared" si="452"/>
        <v>hp_22194006;atk_2681666;hit_500000;miss_85;cirt_0;cirtSub_-3500</v>
      </c>
    </row>
    <row r="1382" spans="1:47" x14ac:dyDescent="0.2">
      <c r="V1382" s="7" t="str">
        <f t="shared" si="448"/>
        <v>琉璃市10-2</v>
      </c>
      <c r="W1382" s="7">
        <f t="shared" si="457"/>
        <v>2583</v>
      </c>
      <c r="X1382" s="9" t="s">
        <v>1691</v>
      </c>
      <c r="Y1382" s="9">
        <v>2</v>
      </c>
      <c r="Z1382" s="8">
        <f t="shared" si="453"/>
        <v>7428</v>
      </c>
      <c r="AA1382" s="6" t="s">
        <v>3967</v>
      </c>
      <c r="AB1382" s="6">
        <v>8426277</v>
      </c>
      <c r="AC1382" s="6">
        <f t="shared" si="458"/>
        <v>1.9500000000000002</v>
      </c>
      <c r="AD1382" s="6">
        <f t="shared" si="459"/>
        <v>16431240</v>
      </c>
      <c r="AE1382" s="6">
        <f t="shared" si="445"/>
        <v>4911705</v>
      </c>
      <c r="AF1382" s="6">
        <v>870000</v>
      </c>
      <c r="AG1382" s="11">
        <f t="shared" si="461"/>
        <v>22212945</v>
      </c>
      <c r="AH1382">
        <f t="shared" si="460"/>
        <v>2.6361517666699066</v>
      </c>
      <c r="AI1382" s="53">
        <v>0.7</v>
      </c>
      <c r="AJ1382" s="7" t="str">
        <f t="shared" si="449"/>
        <v>hp_22212945</v>
      </c>
      <c r="AK1382" s="7" t="s">
        <v>3968</v>
      </c>
      <c r="AL1382" s="7">
        <v>1454380</v>
      </c>
      <c r="AM1382" s="7">
        <f>INT(IF(MOD(Y1382,3)=0,INT(AL1382*0.55),INT(AL1382*0.35)))</f>
        <v>509033</v>
      </c>
      <c r="AN1382" s="54">
        <f t="shared" si="450"/>
        <v>2683776</v>
      </c>
      <c r="AO1382" s="7" t="str">
        <f t="shared" si="451"/>
        <v>atk_2683776</v>
      </c>
      <c r="AP1382" s="7" t="s">
        <v>3973</v>
      </c>
      <c r="AQ1382" s="7" t="s">
        <v>3994</v>
      </c>
      <c r="AR1382" s="7" t="s">
        <v>3975</v>
      </c>
      <c r="AS1382" s="7" t="s">
        <v>3976</v>
      </c>
      <c r="AU1382" s="7" t="str">
        <f t="shared" si="452"/>
        <v>hp_22212945;atk_2683776;hit_500000;miss_85;cirt_0;cirtSub_-3500</v>
      </c>
    </row>
    <row r="1383" spans="1:47" x14ac:dyDescent="0.2">
      <c r="V1383" s="7" t="str">
        <f t="shared" si="448"/>
        <v>琉璃市10-3</v>
      </c>
      <c r="W1383" s="7">
        <f t="shared" si="457"/>
        <v>2585</v>
      </c>
      <c r="X1383" s="9" t="s">
        <v>1691</v>
      </c>
      <c r="Y1383" s="9">
        <v>3</v>
      </c>
      <c r="Z1383" s="8">
        <f t="shared" si="453"/>
        <v>7431</v>
      </c>
      <c r="AA1383" s="6" t="s">
        <v>3967</v>
      </c>
      <c r="AB1383" s="6">
        <v>8435991</v>
      </c>
      <c r="AC1383" s="6">
        <f t="shared" si="458"/>
        <v>1.9525000000000001</v>
      </c>
      <c r="AD1383" s="6">
        <f t="shared" si="459"/>
        <v>16471272</v>
      </c>
      <c r="AE1383" s="6">
        <f t="shared" si="445"/>
        <v>4911705</v>
      </c>
      <c r="AF1383" s="6">
        <v>870000</v>
      </c>
      <c r="AG1383" s="11">
        <f t="shared" si="461"/>
        <v>22252977</v>
      </c>
      <c r="AH1383">
        <f t="shared" si="460"/>
        <v>2.6378616335650431</v>
      </c>
      <c r="AI1383" s="53">
        <v>0.7</v>
      </c>
      <c r="AJ1383" s="7" t="str">
        <f t="shared" si="449"/>
        <v>hp_22252977</v>
      </c>
      <c r="AK1383" s="7" t="s">
        <v>3968</v>
      </c>
      <c r="AL1383" s="7">
        <v>1455960</v>
      </c>
      <c r="AM1383" s="7">
        <f>INT(IF(MOD(Y1383,3)=0,INT(AL1383*0.55),INT(AL1383*0.35)))</f>
        <v>800778</v>
      </c>
      <c r="AN1383" s="54">
        <f t="shared" si="450"/>
        <v>2688434</v>
      </c>
      <c r="AO1383" s="7" t="str">
        <f t="shared" si="451"/>
        <v>atk_2688434</v>
      </c>
      <c r="AP1383" s="7" t="s">
        <v>3973</v>
      </c>
      <c r="AQ1383" s="7" t="s">
        <v>3994</v>
      </c>
      <c r="AR1383" s="7" t="s">
        <v>3975</v>
      </c>
      <c r="AS1383" s="7" t="s">
        <v>3976</v>
      </c>
      <c r="AU1383" s="7" t="str">
        <f t="shared" si="452"/>
        <v>hp_22252977;atk_2688434;hit_500000;miss_85;cirt_0;cirtSub_-3500</v>
      </c>
    </row>
    <row r="1384" spans="1:47" x14ac:dyDescent="0.2">
      <c r="V1384" s="7" t="str">
        <f t="shared" si="448"/>
        <v>琉璃市10-4</v>
      </c>
      <c r="W1384" s="7">
        <f t="shared" si="457"/>
        <v>2587</v>
      </c>
      <c r="X1384" s="9" t="s">
        <v>1691</v>
      </c>
      <c r="Y1384" s="9">
        <v>4</v>
      </c>
      <c r="Z1384" s="8">
        <f t="shared" si="453"/>
        <v>7435</v>
      </c>
      <c r="AA1384" s="6" t="s">
        <v>3967</v>
      </c>
      <c r="AB1384" s="6">
        <v>8445705</v>
      </c>
      <c r="AC1384" s="6">
        <f t="shared" si="458"/>
        <v>1.9525000000000001</v>
      </c>
      <c r="AD1384" s="6">
        <f t="shared" si="459"/>
        <v>16490239</v>
      </c>
      <c r="AE1384" s="6">
        <f t="shared" si="445"/>
        <v>4911705</v>
      </c>
      <c r="AF1384" s="6">
        <v>870000</v>
      </c>
      <c r="AG1384" s="11">
        <f t="shared" si="461"/>
        <v>22271944</v>
      </c>
      <c r="AH1384">
        <f t="shared" si="460"/>
        <v>2.6370734000299563</v>
      </c>
      <c r="AI1384" s="53">
        <v>0.7</v>
      </c>
      <c r="AJ1384" s="7" t="str">
        <f t="shared" si="449"/>
        <v>hp_22271944</v>
      </c>
      <c r="AK1384" s="7" t="s">
        <v>3968</v>
      </c>
      <c r="AL1384" s="7">
        <v>1457540</v>
      </c>
      <c r="AM1384" s="7">
        <f>INT(IF(MOD(Y1384,3)=0,INT(AL1384*0.55),INT(AL1384*0.35)))</f>
        <v>510139</v>
      </c>
      <c r="AN1384" s="54">
        <f t="shared" si="450"/>
        <v>2690547</v>
      </c>
      <c r="AO1384" s="7" t="str">
        <f t="shared" si="451"/>
        <v>atk_2690547</v>
      </c>
      <c r="AP1384" s="7" t="s">
        <v>3973</v>
      </c>
      <c r="AQ1384" s="7" t="s">
        <v>3994</v>
      </c>
      <c r="AR1384" s="7" t="s">
        <v>3975</v>
      </c>
      <c r="AS1384" s="7" t="s">
        <v>3976</v>
      </c>
      <c r="AU1384" s="7" t="str">
        <f t="shared" si="452"/>
        <v>hp_22271944;atk_2690547;hit_500000;miss_85;cirt_0;cirtSub_-3500</v>
      </c>
    </row>
    <row r="1385" spans="1:47" x14ac:dyDescent="0.2">
      <c r="V1385" s="7" t="str">
        <f t="shared" si="448"/>
        <v>琉璃市10-5</v>
      </c>
      <c r="W1385" s="7">
        <f t="shared" si="457"/>
        <v>2589</v>
      </c>
      <c r="X1385" s="9" t="s">
        <v>1691</v>
      </c>
      <c r="Y1385" s="9">
        <v>5</v>
      </c>
      <c r="Z1385" s="8">
        <f t="shared" si="453"/>
        <v>7440</v>
      </c>
      <c r="AA1385" s="6" t="s">
        <v>3967</v>
      </c>
      <c r="AB1385" s="6">
        <v>8455421</v>
      </c>
      <c r="AC1385" s="6">
        <f t="shared" si="458"/>
        <v>1.9525000000000001</v>
      </c>
      <c r="AD1385" s="6">
        <f t="shared" si="459"/>
        <v>16509209</v>
      </c>
      <c r="AE1385" s="6">
        <f t="shared" si="445"/>
        <v>4911705</v>
      </c>
      <c r="AF1385" s="6">
        <v>870000</v>
      </c>
      <c r="AG1385" s="11">
        <f t="shared" si="461"/>
        <v>22290914</v>
      </c>
      <c r="AH1385">
        <f t="shared" si="460"/>
        <v>2.6362867088463129</v>
      </c>
      <c r="AI1385" s="53">
        <v>0.7</v>
      </c>
      <c r="AJ1385" s="7" t="str">
        <f t="shared" si="449"/>
        <v>hp_22290914</v>
      </c>
      <c r="AK1385" s="7" t="s">
        <v>3968</v>
      </c>
      <c r="AL1385" s="7">
        <v>1459120</v>
      </c>
      <c r="AM1385" s="7">
        <f>INT(IF(MOD(Y1385,3)=0,INT(AL1385*0.55),INT(AL1385*0.35)))</f>
        <v>510692</v>
      </c>
      <c r="AN1385" s="54">
        <f t="shared" si="450"/>
        <v>2692661</v>
      </c>
      <c r="AO1385" s="7" t="str">
        <f t="shared" si="451"/>
        <v>atk_2692661</v>
      </c>
      <c r="AP1385" s="7" t="s">
        <v>3973</v>
      </c>
      <c r="AQ1385" s="7" t="s">
        <v>3994</v>
      </c>
      <c r="AR1385" s="7" t="s">
        <v>3975</v>
      </c>
      <c r="AS1385" s="7" t="s">
        <v>3976</v>
      </c>
      <c r="AU1385" s="7" t="str">
        <f t="shared" si="452"/>
        <v>hp_22290914;atk_2692661;hit_500000;miss_85;cirt_0;cirtSub_-3500</v>
      </c>
    </row>
    <row r="1386" spans="1:47" x14ac:dyDescent="0.2">
      <c r="V1386" s="7" t="str">
        <f t="shared" si="448"/>
        <v>琉璃市10-6</v>
      </c>
      <c r="W1386" s="7">
        <f t="shared" si="457"/>
        <v>2591</v>
      </c>
      <c r="X1386" s="9" t="s">
        <v>1691</v>
      </c>
      <c r="Y1386" s="9">
        <v>6</v>
      </c>
      <c r="Z1386" s="8">
        <f t="shared" si="453"/>
        <v>7446</v>
      </c>
      <c r="AA1386" s="6" t="s">
        <v>3967</v>
      </c>
      <c r="AB1386" s="6">
        <v>8465137</v>
      </c>
      <c r="AC1386" s="6">
        <f t="shared" si="458"/>
        <v>1.9550000000000001</v>
      </c>
      <c r="AD1386" s="6">
        <f t="shared" si="459"/>
        <v>16549342</v>
      </c>
      <c r="AE1386" s="6">
        <f t="shared" ref="AE1386:AE1449" si="463">AE1385</f>
        <v>4911705</v>
      </c>
      <c r="AF1386" s="6">
        <v>870000</v>
      </c>
      <c r="AG1386" s="11">
        <f t="shared" si="461"/>
        <v>22331047</v>
      </c>
      <c r="AH1386">
        <f t="shared" si="460"/>
        <v>2.6380018421438423</v>
      </c>
      <c r="AI1386" s="53">
        <v>0.7</v>
      </c>
      <c r="AJ1386" s="7" t="str">
        <f t="shared" si="449"/>
        <v>hp_22331047</v>
      </c>
      <c r="AK1386" s="7" t="s">
        <v>3968</v>
      </c>
      <c r="AL1386" s="7">
        <v>1460700</v>
      </c>
      <c r="AM1386" s="7">
        <f>INT(IF(MOD(Y1386,3)=0,INT(AL1386*0.55),INT(AL1386*0.35)))</f>
        <v>803385</v>
      </c>
      <c r="AN1386" s="54">
        <f t="shared" si="450"/>
        <v>2697330</v>
      </c>
      <c r="AO1386" s="7" t="str">
        <f t="shared" si="451"/>
        <v>atk_2697330</v>
      </c>
      <c r="AP1386" s="7" t="s">
        <v>3973</v>
      </c>
      <c r="AQ1386" s="7" t="s">
        <v>3994</v>
      </c>
      <c r="AR1386" s="7" t="s">
        <v>3975</v>
      </c>
      <c r="AS1386" s="7" t="s">
        <v>3976</v>
      </c>
      <c r="AU1386" s="7" t="str">
        <f t="shared" si="452"/>
        <v>hp_22331047;atk_2697330;hit_500000;miss_85;cirt_0;cirtSub_-3500</v>
      </c>
    </row>
    <row r="1387" spans="1:47" x14ac:dyDescent="0.2">
      <c r="V1387" s="7" t="str">
        <f t="shared" si="448"/>
        <v>琉璃市10-7</v>
      </c>
      <c r="W1387" s="7">
        <f t="shared" si="457"/>
        <v>2593</v>
      </c>
      <c r="X1387" s="9" t="s">
        <v>1691</v>
      </c>
      <c r="Y1387" s="9">
        <v>7</v>
      </c>
      <c r="Z1387" s="8">
        <f t="shared" si="453"/>
        <v>7453</v>
      </c>
      <c r="AA1387" s="6" t="s">
        <v>3967</v>
      </c>
      <c r="AB1387" s="6">
        <v>8474855</v>
      </c>
      <c r="AC1387" s="6">
        <f t="shared" si="458"/>
        <v>1.9550000000000001</v>
      </c>
      <c r="AD1387" s="6">
        <f t="shared" si="459"/>
        <v>16568341</v>
      </c>
      <c r="AE1387" s="6">
        <f t="shared" si="463"/>
        <v>4911705</v>
      </c>
      <c r="AF1387" s="6">
        <v>870000</v>
      </c>
      <c r="AG1387" s="11">
        <f t="shared" si="461"/>
        <v>22350046</v>
      </c>
      <c r="AH1387">
        <f t="shared" si="460"/>
        <v>2.6372186898772898</v>
      </c>
      <c r="AI1387" s="53">
        <v>0.7</v>
      </c>
      <c r="AJ1387" s="7" t="str">
        <f t="shared" si="449"/>
        <v>hp_22350046</v>
      </c>
      <c r="AK1387" s="7" t="s">
        <v>3968</v>
      </c>
      <c r="AL1387" s="7">
        <v>1462280</v>
      </c>
      <c r="AM1387" s="7">
        <f>INT(IF(MOD(Y1387,3)=0,INT(AL1387*0.55),INT(AL1387*0.35)))</f>
        <v>511798</v>
      </c>
      <c r="AN1387" s="54">
        <f t="shared" si="450"/>
        <v>2699446</v>
      </c>
      <c r="AO1387" s="7" t="str">
        <f t="shared" si="451"/>
        <v>atk_2699446</v>
      </c>
      <c r="AP1387" s="7" t="s">
        <v>3973</v>
      </c>
      <c r="AQ1387" s="7" t="s">
        <v>3994</v>
      </c>
      <c r="AR1387" s="7" t="s">
        <v>3975</v>
      </c>
      <c r="AS1387" s="7" t="s">
        <v>3976</v>
      </c>
      <c r="AU1387" s="7" t="str">
        <f t="shared" si="452"/>
        <v>hp_22350046;atk_2699446;hit_500000;miss_85;cirt_0;cirtSub_-3500</v>
      </c>
    </row>
    <row r="1388" spans="1:47" x14ac:dyDescent="0.2">
      <c r="V1388" s="7" t="str">
        <f t="shared" si="448"/>
        <v>琉璃市10-8</v>
      </c>
      <c r="W1388" s="7">
        <f t="shared" si="457"/>
        <v>2595</v>
      </c>
      <c r="X1388" s="9" t="s">
        <v>1691</v>
      </c>
      <c r="Y1388" s="9">
        <v>8</v>
      </c>
      <c r="Z1388" s="8">
        <f t="shared" si="453"/>
        <v>7461</v>
      </c>
      <c r="AA1388" s="6" t="s">
        <v>3967</v>
      </c>
      <c r="AB1388" s="6">
        <v>8484575</v>
      </c>
      <c r="AC1388" s="6">
        <f t="shared" si="458"/>
        <v>1.9550000000000001</v>
      </c>
      <c r="AD1388" s="6">
        <f t="shared" si="459"/>
        <v>16587344</v>
      </c>
      <c r="AE1388" s="6">
        <f t="shared" si="463"/>
        <v>4911705</v>
      </c>
      <c r="AF1388" s="6">
        <v>870000</v>
      </c>
      <c r="AG1388" s="11">
        <f t="shared" si="461"/>
        <v>22369049</v>
      </c>
      <c r="AH1388">
        <f t="shared" si="460"/>
        <v>2.6364371815912997</v>
      </c>
      <c r="AI1388" s="53">
        <v>0.7</v>
      </c>
      <c r="AJ1388" s="7" t="str">
        <f t="shared" si="449"/>
        <v>hp_22369049</v>
      </c>
      <c r="AK1388" s="7" t="s">
        <v>3968</v>
      </c>
      <c r="AL1388" s="7">
        <v>1463860</v>
      </c>
      <c r="AM1388" s="7">
        <f>INT(IF(MOD(Y1388,3)=0,INT(AL1388*0.55),INT(AL1388*0.35)))</f>
        <v>512351</v>
      </c>
      <c r="AN1388" s="54">
        <f t="shared" si="450"/>
        <v>2701562</v>
      </c>
      <c r="AO1388" s="7" t="str">
        <f t="shared" si="451"/>
        <v>atk_2701562</v>
      </c>
      <c r="AP1388" s="7" t="s">
        <v>3973</v>
      </c>
      <c r="AQ1388" s="7" t="s">
        <v>3994</v>
      </c>
      <c r="AR1388" s="7" t="s">
        <v>3975</v>
      </c>
      <c r="AS1388" s="7" t="s">
        <v>3976</v>
      </c>
      <c r="AU1388" s="7" t="str">
        <f t="shared" si="452"/>
        <v>hp_22369049;atk_2701562;hit_500000;miss_85;cirt_0;cirtSub_-3500</v>
      </c>
    </row>
    <row r="1389" spans="1:47" x14ac:dyDescent="0.2">
      <c r="V1389" s="7" t="str">
        <f t="shared" si="448"/>
        <v>琉璃市10-9</v>
      </c>
      <c r="W1389" s="7">
        <f t="shared" si="457"/>
        <v>2597</v>
      </c>
      <c r="X1389" s="9" t="s">
        <v>1691</v>
      </c>
      <c r="Y1389" s="9">
        <v>9</v>
      </c>
      <c r="Z1389" s="8">
        <f t="shared" si="453"/>
        <v>7470</v>
      </c>
      <c r="AA1389" s="6" t="s">
        <v>3967</v>
      </c>
      <c r="AB1389" s="6">
        <v>8494295</v>
      </c>
      <c r="AC1389" s="6">
        <f t="shared" si="458"/>
        <v>1.9575000000000002</v>
      </c>
      <c r="AD1389" s="6">
        <f t="shared" si="459"/>
        <v>16627582</v>
      </c>
      <c r="AE1389" s="6">
        <f t="shared" si="463"/>
        <v>4911705</v>
      </c>
      <c r="AF1389" s="6">
        <v>870000</v>
      </c>
      <c r="AG1389" s="11">
        <f t="shared" si="461"/>
        <v>22409287</v>
      </c>
      <c r="AH1389">
        <f t="shared" si="460"/>
        <v>2.6381573750381873</v>
      </c>
      <c r="AI1389" s="53">
        <v>0.7</v>
      </c>
      <c r="AJ1389" s="7" t="str">
        <f t="shared" si="449"/>
        <v>hp_22409287</v>
      </c>
      <c r="AK1389" s="7" t="s">
        <v>3968</v>
      </c>
      <c r="AL1389" s="7">
        <v>1465440</v>
      </c>
      <c r="AM1389" s="7">
        <f>INT(IF(MOD(Y1389,3)=0,INT(AL1389*0.55),INT(AL1389*0.35)))</f>
        <v>805992</v>
      </c>
      <c r="AN1389" s="54">
        <f t="shared" si="450"/>
        <v>2706242</v>
      </c>
      <c r="AO1389" s="7" t="str">
        <f t="shared" si="451"/>
        <v>atk_2706242</v>
      </c>
      <c r="AP1389" s="7" t="s">
        <v>3973</v>
      </c>
      <c r="AQ1389" s="7" t="s">
        <v>3994</v>
      </c>
      <c r="AR1389" s="7" t="s">
        <v>3975</v>
      </c>
      <c r="AS1389" s="7" t="s">
        <v>3976</v>
      </c>
      <c r="AU1389" s="7" t="str">
        <f t="shared" si="452"/>
        <v>hp_22409287;atk_2706242;hit_500000;miss_85;cirt_0;cirtSub_-3500</v>
      </c>
    </row>
    <row r="1390" spans="1:47" s="12" customFormat="1" x14ac:dyDescent="0.2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V1390" s="12" t="str">
        <f t="shared" si="448"/>
        <v>琉璃市10-10</v>
      </c>
      <c r="W1390" s="12">
        <f t="shared" si="457"/>
        <v>2599</v>
      </c>
      <c r="X1390" s="5" t="s">
        <v>1691</v>
      </c>
      <c r="Y1390" s="5">
        <v>10</v>
      </c>
      <c r="Z1390" s="5">
        <f t="shared" si="453"/>
        <v>7480</v>
      </c>
      <c r="AA1390" s="11" t="s">
        <v>3967</v>
      </c>
      <c r="AB1390" s="11">
        <v>8504017</v>
      </c>
      <c r="AC1390" s="11">
        <f t="shared" si="458"/>
        <v>1.9575000000000002</v>
      </c>
      <c r="AD1390" s="11">
        <f t="shared" si="459"/>
        <v>16646613</v>
      </c>
      <c r="AE1390" s="6">
        <f t="shared" si="463"/>
        <v>4911705</v>
      </c>
      <c r="AF1390" s="11">
        <v>870000</v>
      </c>
      <c r="AG1390" s="11">
        <f t="shared" si="461"/>
        <v>22428318</v>
      </c>
      <c r="AH1390">
        <f t="shared" si="460"/>
        <v>2.6373792526520115</v>
      </c>
      <c r="AI1390" s="53">
        <v>0.7</v>
      </c>
      <c r="AJ1390" s="7" t="str">
        <f t="shared" si="449"/>
        <v>hp_22428318</v>
      </c>
      <c r="AK1390" s="12" t="s">
        <v>3968</v>
      </c>
      <c r="AL1390" s="12">
        <v>1467020</v>
      </c>
      <c r="AM1390" s="7">
        <f>INT(IF(MOD(Y1390,3)=0,INT(AL1390*0.55),INT(AL1390*0.35)))</f>
        <v>513457</v>
      </c>
      <c r="AN1390" s="54">
        <f t="shared" si="450"/>
        <v>2708361</v>
      </c>
      <c r="AO1390" s="7" t="str">
        <f t="shared" si="451"/>
        <v>atk_2708361</v>
      </c>
      <c r="AP1390" s="12" t="s">
        <v>3973</v>
      </c>
      <c r="AQ1390" s="12" t="s">
        <v>3994</v>
      </c>
      <c r="AR1390" s="12" t="s">
        <v>3975</v>
      </c>
      <c r="AS1390" s="12" t="s">
        <v>3976</v>
      </c>
      <c r="AU1390" s="12" t="str">
        <f t="shared" si="452"/>
        <v>hp_22428318;atk_2708361;hit_500000;miss_85;cirt_0;cirtSub_-3500</v>
      </c>
    </row>
    <row r="1391" spans="1:47" x14ac:dyDescent="0.2">
      <c r="V1391" s="7" t="str">
        <f t="shared" si="448"/>
        <v>琉璃市11-1</v>
      </c>
      <c r="W1391" s="7">
        <f t="shared" si="457"/>
        <v>2601</v>
      </c>
      <c r="X1391" s="9" t="s">
        <v>1692</v>
      </c>
      <c r="Y1391" s="9">
        <v>1</v>
      </c>
      <c r="Z1391" s="8">
        <f t="shared" si="453"/>
        <v>7481</v>
      </c>
      <c r="AA1391" s="6" t="s">
        <v>3967</v>
      </c>
      <c r="AB1391" s="6">
        <v>8513740</v>
      </c>
      <c r="AC1391" s="6">
        <f t="shared" si="458"/>
        <v>1.96</v>
      </c>
      <c r="AD1391" s="6">
        <f t="shared" si="459"/>
        <v>16686930</v>
      </c>
      <c r="AE1391" s="6">
        <f t="shared" ref="AE1391" si="464">IF(MOD(Y1391,1)=0,INT(AD1390*0.3),0)</f>
        <v>4993983</v>
      </c>
      <c r="AF1391" s="6">
        <v>870000</v>
      </c>
      <c r="AG1391" s="11">
        <f t="shared" si="461"/>
        <v>22550913</v>
      </c>
      <c r="AH1391">
        <f t="shared" si="460"/>
        <v>2.6487669343907614</v>
      </c>
      <c r="AI1391" s="53">
        <v>0.7</v>
      </c>
      <c r="AJ1391" s="7" t="str">
        <f t="shared" si="449"/>
        <v>hp_22550913</v>
      </c>
      <c r="AK1391" s="7" t="s">
        <v>3968</v>
      </c>
      <c r="AL1391" s="7">
        <v>1468600</v>
      </c>
      <c r="AM1391" s="7">
        <f>INT(IF(MOD(Y1391,3)=0,INT(AL1391*0.55),INT(AL1391*0.35)))</f>
        <v>514010</v>
      </c>
      <c r="AN1391" s="54">
        <f t="shared" si="450"/>
        <v>2722985</v>
      </c>
      <c r="AO1391" s="7" t="str">
        <f t="shared" si="451"/>
        <v>atk_2722985</v>
      </c>
      <c r="AP1391" s="7" t="s">
        <v>3973</v>
      </c>
      <c r="AQ1391" s="7" t="s">
        <v>3994</v>
      </c>
      <c r="AR1391" s="7" t="s">
        <v>3975</v>
      </c>
      <c r="AS1391" s="7" t="s">
        <v>3976</v>
      </c>
      <c r="AU1391" s="7" t="str">
        <f t="shared" si="452"/>
        <v>hp_22550913;atk_2722985;hit_500000;miss_85;cirt_0;cirtSub_-3500</v>
      </c>
    </row>
    <row r="1392" spans="1:47" x14ac:dyDescent="0.2">
      <c r="V1392" s="7" t="str">
        <f t="shared" si="448"/>
        <v>琉璃市11-2</v>
      </c>
      <c r="W1392" s="7">
        <f t="shared" si="457"/>
        <v>2603</v>
      </c>
      <c r="X1392" s="9" t="s">
        <v>1692</v>
      </c>
      <c r="Y1392" s="9">
        <v>2</v>
      </c>
      <c r="Z1392" s="8">
        <f t="shared" si="453"/>
        <v>7483</v>
      </c>
      <c r="AA1392" s="6" t="s">
        <v>3967</v>
      </c>
      <c r="AB1392" s="6">
        <v>8523464</v>
      </c>
      <c r="AC1392" s="6">
        <f t="shared" si="458"/>
        <v>1.96</v>
      </c>
      <c r="AD1392" s="6">
        <f t="shared" si="459"/>
        <v>16705989</v>
      </c>
      <c r="AE1392" s="6">
        <f t="shared" si="463"/>
        <v>4993983</v>
      </c>
      <c r="AF1392" s="6">
        <v>870000</v>
      </c>
      <c r="AG1392" s="11">
        <f t="shared" si="461"/>
        <v>22569972</v>
      </c>
      <c r="AH1392">
        <f t="shared" si="460"/>
        <v>2.6479811494481584</v>
      </c>
      <c r="AI1392" s="53">
        <v>0.7</v>
      </c>
      <c r="AJ1392" s="7" t="str">
        <f t="shared" si="449"/>
        <v>hp_22569972</v>
      </c>
      <c r="AK1392" s="7" t="s">
        <v>3968</v>
      </c>
      <c r="AL1392" s="7">
        <v>1470180</v>
      </c>
      <c r="AM1392" s="7">
        <f>INT(IF(MOD(Y1392,3)=0,INT(AL1392*0.55),INT(AL1392*0.35)))</f>
        <v>514563</v>
      </c>
      <c r="AN1392" s="54">
        <f t="shared" si="450"/>
        <v>2725106</v>
      </c>
      <c r="AO1392" s="7" t="str">
        <f t="shared" si="451"/>
        <v>atk_2725106</v>
      </c>
      <c r="AP1392" s="7" t="s">
        <v>3973</v>
      </c>
      <c r="AQ1392" s="7" t="s">
        <v>3994</v>
      </c>
      <c r="AR1392" s="7" t="s">
        <v>3975</v>
      </c>
      <c r="AS1392" s="7" t="s">
        <v>3976</v>
      </c>
      <c r="AU1392" s="7" t="str">
        <f t="shared" si="452"/>
        <v>hp_22569972;atk_2725106;hit_500000;miss_85;cirt_0;cirtSub_-3500</v>
      </c>
    </row>
    <row r="1393" spans="1:47" x14ac:dyDescent="0.2">
      <c r="V1393" s="7" t="str">
        <f t="shared" si="448"/>
        <v>琉璃市11-3</v>
      </c>
      <c r="W1393" s="7">
        <f t="shared" si="457"/>
        <v>2605</v>
      </c>
      <c r="X1393" s="9" t="s">
        <v>1692</v>
      </c>
      <c r="Y1393" s="9">
        <v>3</v>
      </c>
      <c r="Z1393" s="8">
        <f t="shared" si="453"/>
        <v>7486</v>
      </c>
      <c r="AA1393" s="6" t="s">
        <v>3967</v>
      </c>
      <c r="AB1393" s="6">
        <v>8533189</v>
      </c>
      <c r="AC1393" s="6">
        <f t="shared" si="458"/>
        <v>1.9624999999999999</v>
      </c>
      <c r="AD1393" s="6">
        <f t="shared" si="459"/>
        <v>16746383</v>
      </c>
      <c r="AE1393" s="6">
        <f t="shared" si="463"/>
        <v>4993983</v>
      </c>
      <c r="AF1393" s="6">
        <v>870000</v>
      </c>
      <c r="AG1393" s="11">
        <f t="shared" si="461"/>
        <v>22610366</v>
      </c>
      <c r="AH1393">
        <f t="shared" si="460"/>
        <v>2.6496970827670641</v>
      </c>
      <c r="AI1393" s="53">
        <v>0.7</v>
      </c>
      <c r="AJ1393" s="7" t="str">
        <f t="shared" si="449"/>
        <v>hp_22610366</v>
      </c>
      <c r="AK1393" s="7" t="s">
        <v>3968</v>
      </c>
      <c r="AL1393" s="7">
        <v>1471760</v>
      </c>
      <c r="AM1393" s="7">
        <f>INT(IF(MOD(Y1393,3)=0,INT(AL1393*0.55),INT(AL1393*0.35)))</f>
        <v>809468</v>
      </c>
      <c r="AN1393" s="54">
        <f t="shared" si="450"/>
        <v>2729802</v>
      </c>
      <c r="AO1393" s="7" t="str">
        <f t="shared" si="451"/>
        <v>atk_2729802</v>
      </c>
      <c r="AP1393" s="7" t="s">
        <v>3973</v>
      </c>
      <c r="AQ1393" s="7" t="s">
        <v>3994</v>
      </c>
      <c r="AR1393" s="7" t="s">
        <v>3975</v>
      </c>
      <c r="AS1393" s="7" t="s">
        <v>3976</v>
      </c>
      <c r="AU1393" s="7" t="str">
        <f t="shared" si="452"/>
        <v>hp_22610366;atk_2729802;hit_500000;miss_85;cirt_0;cirtSub_-3500</v>
      </c>
    </row>
    <row r="1394" spans="1:47" x14ac:dyDescent="0.2">
      <c r="V1394" s="7" t="str">
        <f t="shared" si="448"/>
        <v>琉璃市11-4</v>
      </c>
      <c r="W1394" s="7">
        <f t="shared" si="457"/>
        <v>2607</v>
      </c>
      <c r="X1394" s="9" t="s">
        <v>1692</v>
      </c>
      <c r="Y1394" s="9">
        <v>4</v>
      </c>
      <c r="Z1394" s="8">
        <f t="shared" si="453"/>
        <v>7490</v>
      </c>
      <c r="AA1394" s="6" t="s">
        <v>3967</v>
      </c>
      <c r="AB1394" s="6">
        <v>8542916</v>
      </c>
      <c r="AC1394" s="6">
        <f t="shared" si="458"/>
        <v>1.9624999999999999</v>
      </c>
      <c r="AD1394" s="6">
        <f t="shared" si="459"/>
        <v>16765472</v>
      </c>
      <c r="AE1394" s="6">
        <f t="shared" si="463"/>
        <v>4993983</v>
      </c>
      <c r="AF1394" s="6">
        <v>870000</v>
      </c>
      <c r="AG1394" s="11">
        <f t="shared" si="461"/>
        <v>22629455</v>
      </c>
      <c r="AH1394">
        <f t="shared" si="460"/>
        <v>2.6489146094846303</v>
      </c>
      <c r="AI1394" s="53">
        <v>0.7</v>
      </c>
      <c r="AJ1394" s="7" t="str">
        <f t="shared" si="449"/>
        <v>hp_22629455</v>
      </c>
      <c r="AK1394" s="7" t="s">
        <v>3968</v>
      </c>
      <c r="AL1394" s="7">
        <v>1473340</v>
      </c>
      <c r="AM1394" s="7">
        <f>INT(IF(MOD(Y1394,3)=0,INT(AL1394*0.55),INT(AL1394*0.35)))</f>
        <v>515669</v>
      </c>
      <c r="AN1394" s="54">
        <f t="shared" si="450"/>
        <v>2731926</v>
      </c>
      <c r="AO1394" s="7" t="str">
        <f t="shared" si="451"/>
        <v>atk_2731926</v>
      </c>
      <c r="AP1394" s="7" t="s">
        <v>3973</v>
      </c>
      <c r="AQ1394" s="7" t="s">
        <v>3994</v>
      </c>
      <c r="AR1394" s="7" t="s">
        <v>3975</v>
      </c>
      <c r="AS1394" s="7" t="s">
        <v>3976</v>
      </c>
      <c r="AU1394" s="7" t="str">
        <f t="shared" si="452"/>
        <v>hp_22629455;atk_2731926;hit_500000;miss_85;cirt_0;cirtSub_-3500</v>
      </c>
    </row>
    <row r="1395" spans="1:47" x14ac:dyDescent="0.2">
      <c r="V1395" s="7" t="str">
        <f t="shared" si="448"/>
        <v>琉璃市11-5</v>
      </c>
      <c r="W1395" s="7">
        <f t="shared" si="457"/>
        <v>2609</v>
      </c>
      <c r="X1395" s="9" t="s">
        <v>1692</v>
      </c>
      <c r="Y1395" s="9">
        <v>5</v>
      </c>
      <c r="Z1395" s="8">
        <f t="shared" si="453"/>
        <v>7495</v>
      </c>
      <c r="AA1395" s="6" t="s">
        <v>3967</v>
      </c>
      <c r="AB1395" s="6">
        <v>8552643</v>
      </c>
      <c r="AC1395" s="6">
        <f t="shared" si="458"/>
        <v>1.9624999999999999</v>
      </c>
      <c r="AD1395" s="6">
        <f t="shared" si="459"/>
        <v>16784561</v>
      </c>
      <c r="AE1395" s="6">
        <f t="shared" si="463"/>
        <v>4993983</v>
      </c>
      <c r="AF1395" s="6">
        <v>870000</v>
      </c>
      <c r="AG1395" s="11">
        <f t="shared" si="461"/>
        <v>22648544</v>
      </c>
      <c r="AH1395">
        <f t="shared" si="460"/>
        <v>2.6481339160304014</v>
      </c>
      <c r="AI1395" s="53">
        <v>0.7</v>
      </c>
      <c r="AJ1395" s="7" t="str">
        <f t="shared" si="449"/>
        <v>hp_22648544</v>
      </c>
      <c r="AK1395" s="7" t="s">
        <v>3968</v>
      </c>
      <c r="AL1395" s="7">
        <v>1474920</v>
      </c>
      <c r="AM1395" s="7">
        <f>INT(IF(MOD(Y1395,3)=0,INT(AL1395*0.55),INT(AL1395*0.35)))</f>
        <v>516222</v>
      </c>
      <c r="AN1395" s="54">
        <f t="shared" si="450"/>
        <v>2734049</v>
      </c>
      <c r="AO1395" s="7" t="str">
        <f t="shared" si="451"/>
        <v>atk_2734049</v>
      </c>
      <c r="AP1395" s="7" t="s">
        <v>3973</v>
      </c>
      <c r="AQ1395" s="7" t="s">
        <v>3994</v>
      </c>
      <c r="AR1395" s="7" t="s">
        <v>3975</v>
      </c>
      <c r="AS1395" s="7" t="s">
        <v>3976</v>
      </c>
      <c r="AU1395" s="7" t="str">
        <f t="shared" si="452"/>
        <v>hp_22648544;atk_2734049;hit_500000;miss_85;cirt_0;cirtSub_-3500</v>
      </c>
    </row>
    <row r="1396" spans="1:47" x14ac:dyDescent="0.2">
      <c r="V1396" s="7" t="str">
        <f t="shared" si="448"/>
        <v>琉璃市11-6</v>
      </c>
      <c r="W1396" s="7">
        <f t="shared" si="457"/>
        <v>2611</v>
      </c>
      <c r="X1396" s="9" t="s">
        <v>1692</v>
      </c>
      <c r="Y1396" s="9">
        <v>6</v>
      </c>
      <c r="Z1396" s="8">
        <f t="shared" si="453"/>
        <v>7501</v>
      </c>
      <c r="AA1396" s="6" t="s">
        <v>3967</v>
      </c>
      <c r="AB1396" s="6">
        <v>8562372</v>
      </c>
      <c r="AC1396" s="6">
        <f t="shared" si="458"/>
        <v>1.9649999999999999</v>
      </c>
      <c r="AD1396" s="6">
        <f t="shared" si="459"/>
        <v>16825060</v>
      </c>
      <c r="AE1396" s="6">
        <f t="shared" si="463"/>
        <v>4993983</v>
      </c>
      <c r="AF1396" s="6">
        <v>870000</v>
      </c>
      <c r="AG1396" s="11">
        <f t="shared" si="461"/>
        <v>22689043</v>
      </c>
      <c r="AH1396">
        <f t="shared" si="460"/>
        <v>2.6498548533046682</v>
      </c>
      <c r="AI1396" s="53">
        <v>0.7</v>
      </c>
      <c r="AJ1396" s="7" t="str">
        <f t="shared" si="449"/>
        <v>hp_22689043</v>
      </c>
      <c r="AK1396" s="7" t="s">
        <v>3968</v>
      </c>
      <c r="AL1396" s="7">
        <v>1476500</v>
      </c>
      <c r="AM1396" s="7">
        <f>INT(IF(MOD(Y1396,3)=0,INT(AL1396*0.55),INT(AL1396*0.35)))</f>
        <v>812075</v>
      </c>
      <c r="AN1396" s="54">
        <f t="shared" si="450"/>
        <v>2738757</v>
      </c>
      <c r="AO1396" s="7" t="str">
        <f t="shared" si="451"/>
        <v>atk_2738757</v>
      </c>
      <c r="AP1396" s="7" t="s">
        <v>3973</v>
      </c>
      <c r="AQ1396" s="7" t="s">
        <v>3994</v>
      </c>
      <c r="AR1396" s="7" t="s">
        <v>3975</v>
      </c>
      <c r="AS1396" s="7" t="s">
        <v>3976</v>
      </c>
      <c r="AU1396" s="7" t="str">
        <f t="shared" si="452"/>
        <v>hp_22689043;atk_2738757;hit_500000;miss_85;cirt_0;cirtSub_-3500</v>
      </c>
    </row>
    <row r="1397" spans="1:47" x14ac:dyDescent="0.2">
      <c r="V1397" s="7" t="str">
        <f t="shared" si="448"/>
        <v>琉璃市11-7</v>
      </c>
      <c r="W1397" s="7">
        <f t="shared" si="457"/>
        <v>2613</v>
      </c>
      <c r="X1397" s="9" t="s">
        <v>1692</v>
      </c>
      <c r="Y1397" s="9">
        <v>7</v>
      </c>
      <c r="Z1397" s="8">
        <f t="shared" si="453"/>
        <v>7508</v>
      </c>
      <c r="AA1397" s="6" t="s">
        <v>3967</v>
      </c>
      <c r="AB1397" s="6">
        <v>8572102</v>
      </c>
      <c r="AC1397" s="6">
        <f t="shared" si="458"/>
        <v>1.9649999999999999</v>
      </c>
      <c r="AD1397" s="6">
        <f t="shared" si="459"/>
        <v>16844180</v>
      </c>
      <c r="AE1397" s="6">
        <f t="shared" si="463"/>
        <v>4993983</v>
      </c>
      <c r="AF1397" s="6">
        <v>870000</v>
      </c>
      <c r="AG1397" s="11">
        <f t="shared" si="461"/>
        <v>22708163</v>
      </c>
      <c r="AH1397">
        <f t="shared" si="460"/>
        <v>2.6490775541401632</v>
      </c>
      <c r="AI1397" s="53">
        <v>0.7</v>
      </c>
      <c r="AJ1397" s="7" t="str">
        <f t="shared" si="449"/>
        <v>hp_22708163</v>
      </c>
      <c r="AK1397" s="7" t="s">
        <v>3968</v>
      </c>
      <c r="AL1397" s="7">
        <v>1478080</v>
      </c>
      <c r="AM1397" s="7">
        <f>INT(IF(MOD(Y1397,3)=0,INT(AL1397*0.55),INT(AL1397*0.35)))</f>
        <v>517328</v>
      </c>
      <c r="AN1397" s="54">
        <f t="shared" si="450"/>
        <v>2740883</v>
      </c>
      <c r="AO1397" s="7" t="str">
        <f t="shared" si="451"/>
        <v>atk_2740883</v>
      </c>
      <c r="AP1397" s="7" t="s">
        <v>3973</v>
      </c>
      <c r="AQ1397" s="7" t="s">
        <v>3994</v>
      </c>
      <c r="AR1397" s="7" t="s">
        <v>3975</v>
      </c>
      <c r="AS1397" s="7" t="s">
        <v>3976</v>
      </c>
      <c r="AU1397" s="7" t="str">
        <f t="shared" si="452"/>
        <v>hp_22708163;atk_2740883;hit_500000;miss_85;cirt_0;cirtSub_-3500</v>
      </c>
    </row>
    <row r="1398" spans="1:47" x14ac:dyDescent="0.2">
      <c r="V1398" s="7" t="str">
        <f t="shared" si="448"/>
        <v>琉璃市11-8</v>
      </c>
      <c r="W1398" s="7">
        <f t="shared" si="457"/>
        <v>2615</v>
      </c>
      <c r="X1398" s="9" t="s">
        <v>1692</v>
      </c>
      <c r="Y1398" s="9">
        <v>8</v>
      </c>
      <c r="Z1398" s="8">
        <f t="shared" si="453"/>
        <v>7516</v>
      </c>
      <c r="AA1398" s="6" t="s">
        <v>3967</v>
      </c>
      <c r="AB1398" s="6">
        <v>8581834</v>
      </c>
      <c r="AC1398" s="6">
        <f t="shared" si="458"/>
        <v>1.9649999999999999</v>
      </c>
      <c r="AD1398" s="6">
        <f t="shared" si="459"/>
        <v>16863303</v>
      </c>
      <c r="AE1398" s="6">
        <f t="shared" si="463"/>
        <v>4993983</v>
      </c>
      <c r="AF1398" s="6">
        <v>870000</v>
      </c>
      <c r="AG1398" s="11">
        <f t="shared" si="461"/>
        <v>22727286</v>
      </c>
      <c r="AH1398">
        <f t="shared" si="460"/>
        <v>2.648301749952283</v>
      </c>
      <c r="AI1398" s="53">
        <v>0.7</v>
      </c>
      <c r="AJ1398" s="7" t="str">
        <f t="shared" si="449"/>
        <v>hp_22727286</v>
      </c>
      <c r="AK1398" s="7" t="s">
        <v>3968</v>
      </c>
      <c r="AL1398" s="7">
        <v>1479660</v>
      </c>
      <c r="AM1398" s="7">
        <f>INT(IF(MOD(Y1398,3)=0,INT(AL1398*0.55),INT(AL1398*0.35)))</f>
        <v>517881</v>
      </c>
      <c r="AN1398" s="54">
        <f t="shared" si="450"/>
        <v>2743010</v>
      </c>
      <c r="AO1398" s="7" t="str">
        <f t="shared" si="451"/>
        <v>atk_2743010</v>
      </c>
      <c r="AP1398" s="7" t="s">
        <v>3973</v>
      </c>
      <c r="AQ1398" s="7" t="s">
        <v>3994</v>
      </c>
      <c r="AR1398" s="7" t="s">
        <v>3975</v>
      </c>
      <c r="AS1398" s="7" t="s">
        <v>3976</v>
      </c>
      <c r="AU1398" s="7" t="str">
        <f t="shared" si="452"/>
        <v>hp_22727286;atk_2743010;hit_500000;miss_85;cirt_0;cirtSub_-3500</v>
      </c>
    </row>
    <row r="1399" spans="1:47" x14ac:dyDescent="0.2">
      <c r="V1399" s="7" t="str">
        <f t="shared" si="448"/>
        <v>琉璃市11-9</v>
      </c>
      <c r="W1399" s="7">
        <f t="shared" si="457"/>
        <v>2617</v>
      </c>
      <c r="X1399" s="9" t="s">
        <v>1692</v>
      </c>
      <c r="Y1399" s="9">
        <v>9</v>
      </c>
      <c r="Z1399" s="8">
        <f t="shared" si="453"/>
        <v>7525</v>
      </c>
      <c r="AA1399" s="6" t="s">
        <v>3967</v>
      </c>
      <c r="AB1399" s="6">
        <v>8591566</v>
      </c>
      <c r="AC1399" s="6">
        <f t="shared" si="458"/>
        <v>1.9675</v>
      </c>
      <c r="AD1399" s="6">
        <f t="shared" si="459"/>
        <v>16903906</v>
      </c>
      <c r="AE1399" s="6">
        <f t="shared" si="463"/>
        <v>4993983</v>
      </c>
      <c r="AF1399" s="6">
        <v>870000</v>
      </c>
      <c r="AG1399" s="11">
        <f t="shared" si="461"/>
        <v>22767889</v>
      </c>
      <c r="AH1399">
        <f t="shared" si="460"/>
        <v>2.6500278296180229</v>
      </c>
      <c r="AI1399" s="53">
        <v>0.7</v>
      </c>
      <c r="AJ1399" s="7" t="str">
        <f t="shared" si="449"/>
        <v>hp_22767889</v>
      </c>
      <c r="AK1399" s="7" t="s">
        <v>3968</v>
      </c>
      <c r="AL1399" s="7">
        <v>1481240</v>
      </c>
      <c r="AM1399" s="7">
        <f>INT(IF(MOD(Y1399,3)=0,INT(AL1399*0.55),INT(AL1399*0.35)))</f>
        <v>814682</v>
      </c>
      <c r="AN1399" s="54">
        <f t="shared" si="450"/>
        <v>2747729</v>
      </c>
      <c r="AO1399" s="7" t="str">
        <f t="shared" si="451"/>
        <v>atk_2747729</v>
      </c>
      <c r="AP1399" s="7" t="s">
        <v>3973</v>
      </c>
      <c r="AQ1399" s="7" t="s">
        <v>3994</v>
      </c>
      <c r="AR1399" s="7" t="s">
        <v>3975</v>
      </c>
      <c r="AS1399" s="7" t="s">
        <v>3976</v>
      </c>
      <c r="AU1399" s="7" t="str">
        <f t="shared" si="452"/>
        <v>hp_22767889;atk_2747729;hit_500000;miss_85;cirt_0;cirtSub_-3500</v>
      </c>
    </row>
    <row r="1400" spans="1:47" s="12" customFormat="1" x14ac:dyDescent="0.2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V1400" s="12" t="str">
        <f t="shared" si="448"/>
        <v>琉璃市11-10</v>
      </c>
      <c r="W1400" s="12">
        <f t="shared" si="457"/>
        <v>2619</v>
      </c>
      <c r="X1400" s="5" t="s">
        <v>1692</v>
      </c>
      <c r="Y1400" s="5">
        <v>10</v>
      </c>
      <c r="Z1400" s="5">
        <f t="shared" si="453"/>
        <v>7535</v>
      </c>
      <c r="AA1400" s="11" t="s">
        <v>3967</v>
      </c>
      <c r="AB1400" s="11">
        <v>8601300</v>
      </c>
      <c r="AC1400" s="11">
        <f t="shared" si="458"/>
        <v>1.9675</v>
      </c>
      <c r="AD1400" s="11">
        <f t="shared" si="459"/>
        <v>16923057</v>
      </c>
      <c r="AE1400" s="6">
        <f t="shared" si="463"/>
        <v>4993983</v>
      </c>
      <c r="AF1400" s="11">
        <v>870000</v>
      </c>
      <c r="AG1400" s="11">
        <f t="shared" si="461"/>
        <v>22787040</v>
      </c>
      <c r="AH1400">
        <f t="shared" si="460"/>
        <v>2.6492553451222491</v>
      </c>
      <c r="AI1400" s="53">
        <v>0.7</v>
      </c>
      <c r="AJ1400" s="7" t="str">
        <f t="shared" si="449"/>
        <v>hp_22787040</v>
      </c>
      <c r="AK1400" s="12" t="s">
        <v>3968</v>
      </c>
      <c r="AL1400" s="12">
        <v>1482820</v>
      </c>
      <c r="AM1400" s="7">
        <f>INT(IF(MOD(Y1400,3)=0,INT(AL1400*0.55),INT(AL1400*0.35)))</f>
        <v>518987</v>
      </c>
      <c r="AN1400" s="54">
        <f t="shared" si="450"/>
        <v>2749858</v>
      </c>
      <c r="AO1400" s="7" t="str">
        <f t="shared" si="451"/>
        <v>atk_2749858</v>
      </c>
      <c r="AP1400" s="12" t="s">
        <v>3973</v>
      </c>
      <c r="AQ1400" s="12" t="s">
        <v>3994</v>
      </c>
      <c r="AR1400" s="12" t="s">
        <v>3975</v>
      </c>
      <c r="AS1400" s="12" t="s">
        <v>3976</v>
      </c>
      <c r="AU1400" s="12" t="str">
        <f t="shared" si="452"/>
        <v>hp_22787040;atk_2749858;hit_500000;miss_85;cirt_0;cirtSub_-3500</v>
      </c>
    </row>
    <row r="1401" spans="1:47" x14ac:dyDescent="0.2">
      <c r="V1401" s="7" t="str">
        <f t="shared" si="448"/>
        <v>琉璃市12-1</v>
      </c>
      <c r="W1401" s="7">
        <f t="shared" si="457"/>
        <v>2621</v>
      </c>
      <c r="X1401" s="9" t="s">
        <v>1693</v>
      </c>
      <c r="Y1401" s="9">
        <v>1</v>
      </c>
      <c r="Z1401" s="8">
        <f t="shared" si="453"/>
        <v>7536</v>
      </c>
      <c r="AA1401" s="6" t="s">
        <v>3967</v>
      </c>
      <c r="AB1401" s="6">
        <v>8611035</v>
      </c>
      <c r="AC1401" s="6">
        <f t="shared" si="458"/>
        <v>1.9700000000000002</v>
      </c>
      <c r="AD1401" s="6">
        <f t="shared" si="459"/>
        <v>16963738</v>
      </c>
      <c r="AE1401" s="6">
        <f t="shared" ref="AE1401" si="465">IF(MOD(Y1401,1)=0,INT(AD1400*0.3),0)</f>
        <v>5076917</v>
      </c>
      <c r="AF1401" s="6">
        <v>870000</v>
      </c>
      <c r="AG1401" s="11">
        <f t="shared" si="461"/>
        <v>22910655</v>
      </c>
      <c r="AH1401">
        <f t="shared" si="460"/>
        <v>2.6606157099582104</v>
      </c>
      <c r="AI1401" s="53">
        <v>0.7</v>
      </c>
      <c r="AJ1401" s="7" t="str">
        <f t="shared" si="449"/>
        <v>hp_22910655</v>
      </c>
      <c r="AK1401" s="7" t="s">
        <v>3968</v>
      </c>
      <c r="AL1401" s="7">
        <v>1484400</v>
      </c>
      <c r="AM1401" s="7">
        <f>INT(IF(MOD(Y1401,3)=0,INT(AL1401*0.55),INT(AL1401*0.35)))</f>
        <v>519540</v>
      </c>
      <c r="AN1401" s="54">
        <f t="shared" si="450"/>
        <v>2764592</v>
      </c>
      <c r="AO1401" s="7" t="str">
        <f t="shared" si="451"/>
        <v>atk_2764592</v>
      </c>
      <c r="AP1401" s="7" t="s">
        <v>3973</v>
      </c>
      <c r="AQ1401" s="7" t="s">
        <v>3994</v>
      </c>
      <c r="AR1401" s="7" t="s">
        <v>3975</v>
      </c>
      <c r="AS1401" s="7" t="s">
        <v>3976</v>
      </c>
      <c r="AU1401" s="7" t="str">
        <f t="shared" si="452"/>
        <v>hp_22910655;atk_2764592;hit_500000;miss_85;cirt_0;cirtSub_-3500</v>
      </c>
    </row>
    <row r="1402" spans="1:47" x14ac:dyDescent="0.2">
      <c r="V1402" s="7" t="str">
        <f t="shared" si="448"/>
        <v>琉璃市12-2</v>
      </c>
      <c r="W1402" s="7">
        <f t="shared" si="457"/>
        <v>2623</v>
      </c>
      <c r="X1402" s="9" t="s">
        <v>1693</v>
      </c>
      <c r="Y1402" s="9">
        <v>2</v>
      </c>
      <c r="Z1402" s="8">
        <f t="shared" si="453"/>
        <v>7538</v>
      </c>
      <c r="AA1402" s="6" t="s">
        <v>3967</v>
      </c>
      <c r="AB1402" s="6">
        <v>8620771</v>
      </c>
      <c r="AC1402" s="6">
        <f t="shared" si="458"/>
        <v>1.9700000000000002</v>
      </c>
      <c r="AD1402" s="6">
        <f t="shared" si="459"/>
        <v>16982918</v>
      </c>
      <c r="AE1402" s="6">
        <f t="shared" si="463"/>
        <v>5076917</v>
      </c>
      <c r="AF1402" s="6">
        <v>870000</v>
      </c>
      <c r="AG1402" s="11">
        <f t="shared" si="461"/>
        <v>22929835</v>
      </c>
      <c r="AH1402">
        <f t="shared" si="460"/>
        <v>2.6598357617897519</v>
      </c>
      <c r="AI1402" s="53">
        <v>0.7</v>
      </c>
      <c r="AJ1402" s="7" t="str">
        <f t="shared" si="449"/>
        <v>hp_22929835</v>
      </c>
      <c r="AK1402" s="7" t="s">
        <v>3968</v>
      </c>
      <c r="AL1402" s="7">
        <v>1485980</v>
      </c>
      <c r="AM1402" s="7">
        <f>INT(IF(MOD(Y1402,3)=0,INT(AL1402*0.55),INT(AL1402*0.35)))</f>
        <v>520093</v>
      </c>
      <c r="AN1402" s="54">
        <f t="shared" si="450"/>
        <v>2766723</v>
      </c>
      <c r="AO1402" s="7" t="str">
        <f t="shared" si="451"/>
        <v>atk_2766723</v>
      </c>
      <c r="AP1402" s="7" t="s">
        <v>3973</v>
      </c>
      <c r="AQ1402" s="7" t="s">
        <v>3994</v>
      </c>
      <c r="AR1402" s="7" t="s">
        <v>3975</v>
      </c>
      <c r="AS1402" s="7" t="s">
        <v>3976</v>
      </c>
      <c r="AU1402" s="7" t="str">
        <f t="shared" si="452"/>
        <v>hp_22929835;atk_2766723;hit_500000;miss_85;cirt_0;cirtSub_-3500</v>
      </c>
    </row>
    <row r="1403" spans="1:47" x14ac:dyDescent="0.2">
      <c r="V1403" s="7" t="str">
        <f t="shared" si="448"/>
        <v>琉璃市12-3</v>
      </c>
      <c r="W1403" s="7">
        <f t="shared" si="457"/>
        <v>2625</v>
      </c>
      <c r="X1403" s="9" t="s">
        <v>1693</v>
      </c>
      <c r="Y1403" s="9">
        <v>3</v>
      </c>
      <c r="Z1403" s="8">
        <f t="shared" si="453"/>
        <v>7541</v>
      </c>
      <c r="AA1403" s="6" t="s">
        <v>3967</v>
      </c>
      <c r="AB1403" s="6">
        <v>8630509</v>
      </c>
      <c r="AC1403" s="6">
        <f t="shared" si="458"/>
        <v>1.9725000000000001</v>
      </c>
      <c r="AD1403" s="6">
        <f t="shared" si="459"/>
        <v>17023679</v>
      </c>
      <c r="AE1403" s="6">
        <f t="shared" si="463"/>
        <v>5076917</v>
      </c>
      <c r="AF1403" s="6">
        <v>870000</v>
      </c>
      <c r="AG1403" s="11">
        <f t="shared" si="461"/>
        <v>22970596</v>
      </c>
      <c r="AH1403">
        <f t="shared" si="460"/>
        <v>2.6615575048933962</v>
      </c>
      <c r="AI1403" s="53">
        <v>0.7</v>
      </c>
      <c r="AJ1403" s="7" t="str">
        <f t="shared" si="449"/>
        <v>hp_22970596</v>
      </c>
      <c r="AK1403" s="7" t="s">
        <v>3968</v>
      </c>
      <c r="AL1403" s="7">
        <v>1487560</v>
      </c>
      <c r="AM1403" s="7">
        <f>INT(IF(MOD(Y1403,3)=0,INT(AL1403*0.55),INT(AL1403*0.35)))</f>
        <v>818158</v>
      </c>
      <c r="AN1403" s="54">
        <f t="shared" si="450"/>
        <v>2771458</v>
      </c>
      <c r="AO1403" s="7" t="str">
        <f t="shared" si="451"/>
        <v>atk_2771458</v>
      </c>
      <c r="AP1403" s="7" t="s">
        <v>3973</v>
      </c>
      <c r="AQ1403" s="7" t="s">
        <v>3994</v>
      </c>
      <c r="AR1403" s="7" t="s">
        <v>3975</v>
      </c>
      <c r="AS1403" s="7" t="s">
        <v>3976</v>
      </c>
      <c r="AU1403" s="7" t="str">
        <f t="shared" si="452"/>
        <v>hp_22970596;atk_2771458;hit_500000;miss_85;cirt_0;cirtSub_-3500</v>
      </c>
    </row>
    <row r="1404" spans="1:47" x14ac:dyDescent="0.2">
      <c r="V1404" s="7" t="str">
        <f t="shared" si="448"/>
        <v>琉璃市12-4</v>
      </c>
      <c r="W1404" s="7">
        <f t="shared" si="457"/>
        <v>2627</v>
      </c>
      <c r="X1404" s="9" t="s">
        <v>1693</v>
      </c>
      <c r="Y1404" s="9">
        <v>4</v>
      </c>
      <c r="Z1404" s="8">
        <f t="shared" si="453"/>
        <v>7545</v>
      </c>
      <c r="AA1404" s="6" t="s">
        <v>3967</v>
      </c>
      <c r="AB1404" s="6">
        <v>8640247</v>
      </c>
      <c r="AC1404" s="6">
        <f t="shared" si="458"/>
        <v>1.9725000000000001</v>
      </c>
      <c r="AD1404" s="6">
        <f t="shared" si="459"/>
        <v>17042887</v>
      </c>
      <c r="AE1404" s="6">
        <f t="shared" si="463"/>
        <v>5076917</v>
      </c>
      <c r="AF1404" s="6">
        <v>870000</v>
      </c>
      <c r="AG1404" s="11">
        <f t="shared" si="461"/>
        <v>22989804</v>
      </c>
      <c r="AH1404">
        <f t="shared" si="460"/>
        <v>2.6607808781392475</v>
      </c>
      <c r="AI1404" s="53">
        <v>0.7</v>
      </c>
      <c r="AJ1404" s="7" t="str">
        <f t="shared" si="449"/>
        <v>hp_22989804</v>
      </c>
      <c r="AK1404" s="7" t="s">
        <v>3968</v>
      </c>
      <c r="AL1404" s="7">
        <v>1489140</v>
      </c>
      <c r="AM1404" s="7">
        <f>INT(IF(MOD(Y1404,3)=0,INT(AL1404*0.55),INT(AL1404*0.35)))</f>
        <v>521199</v>
      </c>
      <c r="AN1404" s="54">
        <f t="shared" si="450"/>
        <v>2773592</v>
      </c>
      <c r="AO1404" s="7" t="str">
        <f t="shared" si="451"/>
        <v>atk_2773592</v>
      </c>
      <c r="AP1404" s="7" t="s">
        <v>3973</v>
      </c>
      <c r="AQ1404" s="7" t="s">
        <v>3994</v>
      </c>
      <c r="AR1404" s="7" t="s">
        <v>3975</v>
      </c>
      <c r="AS1404" s="7" t="s">
        <v>3976</v>
      </c>
      <c r="AU1404" s="7" t="str">
        <f t="shared" si="452"/>
        <v>hp_22989804;atk_2773592;hit_500000;miss_85;cirt_0;cirtSub_-3500</v>
      </c>
    </row>
    <row r="1405" spans="1:47" x14ac:dyDescent="0.2">
      <c r="V1405" s="7" t="str">
        <f t="shared" si="448"/>
        <v>琉璃市12-5</v>
      </c>
      <c r="W1405" s="7">
        <f t="shared" si="457"/>
        <v>2629</v>
      </c>
      <c r="X1405" s="9" t="s">
        <v>1693</v>
      </c>
      <c r="Y1405" s="9">
        <v>5</v>
      </c>
      <c r="Z1405" s="8">
        <f t="shared" si="453"/>
        <v>7550</v>
      </c>
      <c r="AA1405" s="6" t="s">
        <v>3967</v>
      </c>
      <c r="AB1405" s="6">
        <v>8649987</v>
      </c>
      <c r="AC1405" s="6">
        <f t="shared" si="458"/>
        <v>1.9725000000000001</v>
      </c>
      <c r="AD1405" s="6">
        <f t="shared" si="459"/>
        <v>17062099</v>
      </c>
      <c r="AE1405" s="6">
        <f t="shared" si="463"/>
        <v>5076917</v>
      </c>
      <c r="AF1405" s="6">
        <v>870000</v>
      </c>
      <c r="AG1405" s="11">
        <f t="shared" si="461"/>
        <v>23009016</v>
      </c>
      <c r="AH1405">
        <f t="shared" si="460"/>
        <v>2.660005847407632</v>
      </c>
      <c r="AI1405" s="53">
        <v>0.7</v>
      </c>
      <c r="AJ1405" s="7" t="str">
        <f t="shared" si="449"/>
        <v>hp_23009016</v>
      </c>
      <c r="AK1405" s="7" t="s">
        <v>3968</v>
      </c>
      <c r="AL1405" s="7">
        <v>1490720</v>
      </c>
      <c r="AM1405" s="7">
        <f>INT(IF(MOD(Y1405,3)=0,INT(AL1405*0.55),INT(AL1405*0.35)))</f>
        <v>521752</v>
      </c>
      <c r="AN1405" s="54">
        <f t="shared" si="450"/>
        <v>2775726</v>
      </c>
      <c r="AO1405" s="7" t="str">
        <f t="shared" si="451"/>
        <v>atk_2775726</v>
      </c>
      <c r="AP1405" s="7" t="s">
        <v>3973</v>
      </c>
      <c r="AQ1405" s="7" t="s">
        <v>3994</v>
      </c>
      <c r="AR1405" s="7" t="s">
        <v>3975</v>
      </c>
      <c r="AS1405" s="7" t="s">
        <v>3976</v>
      </c>
      <c r="AU1405" s="7" t="str">
        <f t="shared" si="452"/>
        <v>hp_23009016;atk_2775726;hit_500000;miss_85;cirt_0;cirtSub_-3500</v>
      </c>
    </row>
    <row r="1406" spans="1:47" x14ac:dyDescent="0.2">
      <c r="V1406" s="7" t="str">
        <f t="shared" si="448"/>
        <v>琉璃市12-6</v>
      </c>
      <c r="W1406" s="7">
        <f t="shared" si="457"/>
        <v>2631</v>
      </c>
      <c r="X1406" s="9" t="s">
        <v>1693</v>
      </c>
      <c r="Y1406" s="9">
        <v>6</v>
      </c>
      <c r="Z1406" s="8">
        <f t="shared" si="453"/>
        <v>7556</v>
      </c>
      <c r="AA1406" s="6" t="s">
        <v>3967</v>
      </c>
      <c r="AB1406" s="6">
        <v>8659728</v>
      </c>
      <c r="AC1406" s="6">
        <f t="shared" si="458"/>
        <v>1.9750000000000001</v>
      </c>
      <c r="AD1406" s="6">
        <f t="shared" si="459"/>
        <v>17102962</v>
      </c>
      <c r="AE1406" s="6">
        <f t="shared" si="463"/>
        <v>5076917</v>
      </c>
      <c r="AF1406" s="6">
        <v>870000</v>
      </c>
      <c r="AG1406" s="11">
        <f t="shared" si="461"/>
        <v>23049879</v>
      </c>
      <c r="AH1406">
        <f t="shared" si="460"/>
        <v>2.6617324470237405</v>
      </c>
      <c r="AI1406" s="53">
        <v>0.7</v>
      </c>
      <c r="AJ1406" s="7" t="str">
        <f t="shared" si="449"/>
        <v>hp_23049879</v>
      </c>
      <c r="AK1406" s="7" t="s">
        <v>3968</v>
      </c>
      <c r="AL1406" s="7">
        <v>1492300</v>
      </c>
      <c r="AM1406" s="7">
        <f>INT(IF(MOD(Y1406,3)=0,INT(AL1406*0.55),INT(AL1406*0.35)))</f>
        <v>820765</v>
      </c>
      <c r="AN1406" s="54">
        <f t="shared" si="450"/>
        <v>2780472</v>
      </c>
      <c r="AO1406" s="7" t="str">
        <f t="shared" si="451"/>
        <v>atk_2780472</v>
      </c>
      <c r="AP1406" s="7" t="s">
        <v>3973</v>
      </c>
      <c r="AQ1406" s="7" t="s">
        <v>3994</v>
      </c>
      <c r="AR1406" s="7" t="s">
        <v>3975</v>
      </c>
      <c r="AS1406" s="7" t="s">
        <v>3976</v>
      </c>
      <c r="AU1406" s="7" t="str">
        <f t="shared" si="452"/>
        <v>hp_23049879;atk_2780472;hit_500000;miss_85;cirt_0;cirtSub_-3500</v>
      </c>
    </row>
    <row r="1407" spans="1:47" x14ac:dyDescent="0.2">
      <c r="V1407" s="7" t="str">
        <f t="shared" si="448"/>
        <v>琉璃市12-7</v>
      </c>
      <c r="W1407" s="7">
        <f t="shared" si="457"/>
        <v>2633</v>
      </c>
      <c r="X1407" s="9" t="s">
        <v>1693</v>
      </c>
      <c r="Y1407" s="9">
        <v>7</v>
      </c>
      <c r="Z1407" s="8">
        <f t="shared" si="453"/>
        <v>7563</v>
      </c>
      <c r="AA1407" s="6" t="s">
        <v>3967</v>
      </c>
      <c r="AB1407" s="6">
        <v>8669471</v>
      </c>
      <c r="AC1407" s="6">
        <f t="shared" si="458"/>
        <v>1.9750000000000001</v>
      </c>
      <c r="AD1407" s="6">
        <f t="shared" si="459"/>
        <v>17122205</v>
      </c>
      <c r="AE1407" s="6">
        <f t="shared" si="463"/>
        <v>5076917</v>
      </c>
      <c r="AF1407" s="6">
        <v>870000</v>
      </c>
      <c r="AG1407" s="11">
        <f t="shared" si="461"/>
        <v>23069122</v>
      </c>
      <c r="AH1407">
        <f t="shared" si="460"/>
        <v>2.6609607437408811</v>
      </c>
      <c r="AI1407" s="53">
        <v>0.7</v>
      </c>
      <c r="AJ1407" s="7" t="str">
        <f t="shared" si="449"/>
        <v>hp_23069122</v>
      </c>
      <c r="AK1407" s="7" t="s">
        <v>3968</v>
      </c>
      <c r="AL1407" s="7">
        <v>1493880</v>
      </c>
      <c r="AM1407" s="7">
        <f>INT(IF(MOD(Y1407,3)=0,INT(AL1407*0.55),INT(AL1407*0.35)))</f>
        <v>522858</v>
      </c>
      <c r="AN1407" s="54">
        <f t="shared" si="450"/>
        <v>2782609</v>
      </c>
      <c r="AO1407" s="7" t="str">
        <f t="shared" si="451"/>
        <v>atk_2782609</v>
      </c>
      <c r="AP1407" s="7" t="s">
        <v>3973</v>
      </c>
      <c r="AQ1407" s="7" t="s">
        <v>3994</v>
      </c>
      <c r="AR1407" s="7" t="s">
        <v>3975</v>
      </c>
      <c r="AS1407" s="7" t="s">
        <v>3976</v>
      </c>
      <c r="AU1407" s="7" t="str">
        <f t="shared" si="452"/>
        <v>hp_23069122;atk_2782609;hit_500000;miss_85;cirt_0;cirtSub_-3500</v>
      </c>
    </row>
    <row r="1408" spans="1:47" x14ac:dyDescent="0.2">
      <c r="V1408" s="7" t="str">
        <f t="shared" si="448"/>
        <v>琉璃市12-8</v>
      </c>
      <c r="W1408" s="7">
        <f t="shared" si="457"/>
        <v>2635</v>
      </c>
      <c r="X1408" s="9" t="s">
        <v>1693</v>
      </c>
      <c r="Y1408" s="9">
        <v>8</v>
      </c>
      <c r="Z1408" s="8">
        <f t="shared" si="453"/>
        <v>7571</v>
      </c>
      <c r="AA1408" s="6" t="s">
        <v>3967</v>
      </c>
      <c r="AB1408" s="6">
        <v>8679214</v>
      </c>
      <c r="AC1408" s="6">
        <f t="shared" si="458"/>
        <v>1.9750000000000001</v>
      </c>
      <c r="AD1408" s="6">
        <f t="shared" si="459"/>
        <v>17141447</v>
      </c>
      <c r="AE1408" s="6">
        <f t="shared" si="463"/>
        <v>5076917</v>
      </c>
      <c r="AF1408" s="6">
        <v>870000</v>
      </c>
      <c r="AG1408" s="11">
        <f t="shared" si="461"/>
        <v>23088364</v>
      </c>
      <c r="AH1408">
        <f t="shared" si="460"/>
        <v>2.660190657817632</v>
      </c>
      <c r="AI1408" s="53">
        <v>0.7</v>
      </c>
      <c r="AJ1408" s="7" t="str">
        <f t="shared" si="449"/>
        <v>hp_23088364</v>
      </c>
      <c r="AK1408" s="7" t="s">
        <v>3968</v>
      </c>
      <c r="AL1408" s="7">
        <v>1495460</v>
      </c>
      <c r="AM1408" s="7">
        <f>INT(IF(MOD(Y1408,3)=0,INT(AL1408*0.55),INT(AL1408*0.35)))</f>
        <v>523411</v>
      </c>
      <c r="AN1408" s="54">
        <f t="shared" si="450"/>
        <v>2784746</v>
      </c>
      <c r="AO1408" s="7" t="str">
        <f t="shared" si="451"/>
        <v>atk_2784746</v>
      </c>
      <c r="AP1408" s="7" t="s">
        <v>3973</v>
      </c>
      <c r="AQ1408" s="7" t="s">
        <v>3994</v>
      </c>
      <c r="AR1408" s="7" t="s">
        <v>3975</v>
      </c>
      <c r="AS1408" s="7" t="s">
        <v>3976</v>
      </c>
      <c r="AU1408" s="7" t="str">
        <f t="shared" si="452"/>
        <v>hp_23088364;atk_2784746;hit_500000;miss_85;cirt_0;cirtSub_-3500</v>
      </c>
    </row>
    <row r="1409" spans="1:47" x14ac:dyDescent="0.2">
      <c r="V1409" s="7" t="str">
        <f t="shared" ref="V1409:V1472" si="466">X1409&amp;"-"&amp;Y1409</f>
        <v>琉璃市12-9</v>
      </c>
      <c r="W1409" s="7">
        <f t="shared" si="457"/>
        <v>2637</v>
      </c>
      <c r="X1409" s="9" t="s">
        <v>1693</v>
      </c>
      <c r="Y1409" s="9">
        <v>9</v>
      </c>
      <c r="Z1409" s="8">
        <f t="shared" si="453"/>
        <v>7580</v>
      </c>
      <c r="AA1409" s="6" t="s">
        <v>3967</v>
      </c>
      <c r="AB1409" s="6">
        <v>8688959</v>
      </c>
      <c r="AC1409" s="6">
        <f t="shared" si="458"/>
        <v>1.9775000000000003</v>
      </c>
      <c r="AD1409" s="6">
        <f t="shared" si="459"/>
        <v>17182416</v>
      </c>
      <c r="AE1409" s="6">
        <f t="shared" si="463"/>
        <v>5076917</v>
      </c>
      <c r="AF1409" s="6">
        <v>870000</v>
      </c>
      <c r="AG1409" s="11">
        <f t="shared" si="461"/>
        <v>23129333</v>
      </c>
      <c r="AH1409">
        <f t="shared" si="460"/>
        <v>2.6619222164588416</v>
      </c>
      <c r="AI1409" s="53">
        <v>0.7</v>
      </c>
      <c r="AJ1409" s="7" t="str">
        <f t="shared" ref="AJ1409:AJ1472" si="467">AA1409&amp;"_"&amp;AG1409</f>
        <v>hp_23129333</v>
      </c>
      <c r="AK1409" s="7" t="s">
        <v>3968</v>
      </c>
      <c r="AL1409" s="7">
        <v>1497040</v>
      </c>
      <c r="AM1409" s="7">
        <f>INT(IF(MOD(Y1409,3)=0,INT(AL1409*0.55),INT(AL1409*0.35)))</f>
        <v>823372</v>
      </c>
      <c r="AN1409" s="54">
        <f t="shared" si="450"/>
        <v>2789502</v>
      </c>
      <c r="AO1409" s="7" t="str">
        <f t="shared" si="451"/>
        <v>atk_2789502</v>
      </c>
      <c r="AP1409" s="7" t="s">
        <v>3973</v>
      </c>
      <c r="AQ1409" s="7" t="s">
        <v>3994</v>
      </c>
      <c r="AR1409" s="7" t="s">
        <v>3975</v>
      </c>
      <c r="AS1409" s="7" t="s">
        <v>3976</v>
      </c>
      <c r="AU1409" s="7" t="str">
        <f t="shared" si="452"/>
        <v>hp_23129333;atk_2789502;hit_500000;miss_85;cirt_0;cirtSub_-3500</v>
      </c>
    </row>
    <row r="1410" spans="1:47" s="12" customFormat="1" x14ac:dyDescent="0.2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V1410" s="12" t="str">
        <f t="shared" si="466"/>
        <v>琉璃市12-10</v>
      </c>
      <c r="W1410" s="12">
        <f t="shared" si="457"/>
        <v>2639</v>
      </c>
      <c r="X1410" s="5" t="s">
        <v>1693</v>
      </c>
      <c r="Y1410" s="5">
        <v>10</v>
      </c>
      <c r="Z1410" s="5">
        <f t="shared" si="453"/>
        <v>7590</v>
      </c>
      <c r="AA1410" s="11" t="s">
        <v>3967</v>
      </c>
      <c r="AB1410" s="11">
        <v>8698705</v>
      </c>
      <c r="AC1410" s="11">
        <f t="shared" si="458"/>
        <v>1.9775000000000003</v>
      </c>
      <c r="AD1410" s="11">
        <f t="shared" si="459"/>
        <v>17201689</v>
      </c>
      <c r="AE1410" s="6">
        <f t="shared" si="463"/>
        <v>5076917</v>
      </c>
      <c r="AF1410" s="11">
        <v>870000</v>
      </c>
      <c r="AG1410" s="11">
        <f t="shared" si="461"/>
        <v>23148606</v>
      </c>
      <c r="AH1410">
        <f t="shared" si="460"/>
        <v>2.6611554248592175</v>
      </c>
      <c r="AI1410" s="53">
        <v>0.7</v>
      </c>
      <c r="AJ1410" s="7" t="str">
        <f t="shared" si="467"/>
        <v>hp_23148606</v>
      </c>
      <c r="AK1410" s="12" t="s">
        <v>3968</v>
      </c>
      <c r="AL1410" s="12">
        <v>1498620</v>
      </c>
      <c r="AM1410" s="7">
        <f>INT(IF(MOD(Y1410,3)=0,INT(AL1410*0.55),INT(AL1410*0.35)))</f>
        <v>524517</v>
      </c>
      <c r="AN1410" s="54">
        <f t="shared" ref="AN1410:AN1473" si="468">INT(AL1410*AI1410*AH1410)</f>
        <v>2791642</v>
      </c>
      <c r="AO1410" s="7" t="str">
        <f t="shared" ref="AO1410:AO1473" si="469">AK1410&amp;"_"&amp;AN1410</f>
        <v>atk_2791642</v>
      </c>
      <c r="AP1410" s="12" t="s">
        <v>3973</v>
      </c>
      <c r="AQ1410" s="12" t="s">
        <v>3994</v>
      </c>
      <c r="AR1410" s="12" t="s">
        <v>3975</v>
      </c>
      <c r="AS1410" s="12" t="s">
        <v>3976</v>
      </c>
      <c r="AU1410" s="12" t="str">
        <f t="shared" ref="AU1410:AU1473" si="470">AJ1410&amp;";"&amp;AO1410&amp;";"&amp;AP1410&amp;";"&amp;AQ1410&amp;";"&amp;AR1410&amp;";"&amp;AS1410</f>
        <v>hp_23148606;atk_2791642;hit_500000;miss_85;cirt_0;cirtSub_-3500</v>
      </c>
    </row>
    <row r="1411" spans="1:47" x14ac:dyDescent="0.2">
      <c r="V1411" s="7" t="str">
        <f t="shared" si="466"/>
        <v>琉璃市13-1</v>
      </c>
      <c r="W1411" s="7">
        <f t="shared" si="457"/>
        <v>2641</v>
      </c>
      <c r="X1411" s="9" t="s">
        <v>1694</v>
      </c>
      <c r="Y1411" s="9">
        <v>1</v>
      </c>
      <c r="Z1411" s="8">
        <f t="shared" ref="Z1411:Z1474" si="471">Y1411+Z1410</f>
        <v>7591</v>
      </c>
      <c r="AA1411" s="6" t="s">
        <v>3967</v>
      </c>
      <c r="AB1411" s="6">
        <v>8708452</v>
      </c>
      <c r="AC1411" s="6">
        <f t="shared" si="458"/>
        <v>1.98</v>
      </c>
      <c r="AD1411" s="6">
        <f t="shared" si="459"/>
        <v>17242734</v>
      </c>
      <c r="AE1411" s="6">
        <f t="shared" ref="AE1411" si="472">IF(MOD(Y1411,1)=0,INT(AD1410*0.3),0)</f>
        <v>5160506</v>
      </c>
      <c r="AF1411" s="6">
        <v>870000</v>
      </c>
      <c r="AG1411" s="11">
        <f t="shared" si="461"/>
        <v>23273240</v>
      </c>
      <c r="AH1411">
        <f t="shared" si="460"/>
        <v>2.6724887500097605</v>
      </c>
      <c r="AI1411" s="53">
        <v>0.7</v>
      </c>
      <c r="AJ1411" s="7" t="str">
        <f t="shared" si="467"/>
        <v>hp_23273240</v>
      </c>
      <c r="AK1411" s="7" t="s">
        <v>3968</v>
      </c>
      <c r="AL1411" s="7">
        <v>1500200</v>
      </c>
      <c r="AM1411" s="7">
        <f>INT(IF(MOD(Y1411,3)=0,INT(AL1411*0.55),INT(AL1411*0.35)))</f>
        <v>525070</v>
      </c>
      <c r="AN1411" s="54">
        <f t="shared" si="468"/>
        <v>2806487</v>
      </c>
      <c r="AO1411" s="7" t="str">
        <f t="shared" si="469"/>
        <v>atk_2806487</v>
      </c>
      <c r="AP1411" s="7" t="s">
        <v>3973</v>
      </c>
      <c r="AQ1411" s="7" t="s">
        <v>3994</v>
      </c>
      <c r="AR1411" s="7" t="s">
        <v>3975</v>
      </c>
      <c r="AS1411" s="7" t="s">
        <v>3976</v>
      </c>
      <c r="AU1411" s="7" t="str">
        <f t="shared" si="470"/>
        <v>hp_23273240;atk_2806487;hit_500000;miss_85;cirt_0;cirtSub_-3500</v>
      </c>
    </row>
    <row r="1412" spans="1:47" x14ac:dyDescent="0.2">
      <c r="V1412" s="7" t="str">
        <f t="shared" si="466"/>
        <v>琉璃市13-2</v>
      </c>
      <c r="W1412" s="7">
        <f t="shared" si="457"/>
        <v>2643</v>
      </c>
      <c r="X1412" s="9" t="s">
        <v>1694</v>
      </c>
      <c r="Y1412" s="9">
        <v>2</v>
      </c>
      <c r="Z1412" s="8">
        <f t="shared" si="471"/>
        <v>7593</v>
      </c>
      <c r="AA1412" s="6" t="s">
        <v>3967</v>
      </c>
      <c r="AB1412" s="6">
        <v>8717620</v>
      </c>
      <c r="AC1412" s="6">
        <f t="shared" si="458"/>
        <v>1.98</v>
      </c>
      <c r="AD1412" s="6">
        <f t="shared" si="459"/>
        <v>17260887</v>
      </c>
      <c r="AE1412" s="6">
        <f t="shared" si="463"/>
        <v>5160506</v>
      </c>
      <c r="AF1412" s="6">
        <v>870000</v>
      </c>
      <c r="AG1412" s="11">
        <f t="shared" si="461"/>
        <v>23291393</v>
      </c>
      <c r="AH1412">
        <f t="shared" si="460"/>
        <v>2.6717605263822009</v>
      </c>
      <c r="AI1412" s="53">
        <v>0.7</v>
      </c>
      <c r="AJ1412" s="7" t="str">
        <f t="shared" si="467"/>
        <v>hp_23291393</v>
      </c>
      <c r="AK1412" s="7" t="s">
        <v>3968</v>
      </c>
      <c r="AL1412" s="7">
        <v>1501680</v>
      </c>
      <c r="AM1412" s="7">
        <f>INT(IF(MOD(Y1412,3)=0,INT(AL1412*0.55),INT(AL1412*0.35)))</f>
        <v>525588</v>
      </c>
      <c r="AN1412" s="54">
        <f t="shared" si="468"/>
        <v>2808490</v>
      </c>
      <c r="AO1412" s="7" t="str">
        <f t="shared" si="469"/>
        <v>atk_2808490</v>
      </c>
      <c r="AP1412" s="7" t="s">
        <v>3973</v>
      </c>
      <c r="AQ1412" s="7" t="s">
        <v>3994</v>
      </c>
      <c r="AR1412" s="7" t="s">
        <v>3975</v>
      </c>
      <c r="AS1412" s="7" t="s">
        <v>3976</v>
      </c>
      <c r="AU1412" s="7" t="str">
        <f t="shared" si="470"/>
        <v>hp_23291393;atk_2808490;hit_500000;miss_85;cirt_0;cirtSub_-3500</v>
      </c>
    </row>
    <row r="1413" spans="1:47" x14ac:dyDescent="0.2">
      <c r="V1413" s="7" t="str">
        <f t="shared" si="466"/>
        <v>琉璃市13-3</v>
      </c>
      <c r="W1413" s="7">
        <f t="shared" si="457"/>
        <v>2645</v>
      </c>
      <c r="X1413" s="9" t="s">
        <v>1694</v>
      </c>
      <c r="Y1413" s="9">
        <v>3</v>
      </c>
      <c r="Z1413" s="8">
        <f t="shared" si="471"/>
        <v>7596</v>
      </c>
      <c r="AA1413" s="6" t="s">
        <v>3967</v>
      </c>
      <c r="AB1413" s="6">
        <v>8726789</v>
      </c>
      <c r="AC1413" s="6">
        <f t="shared" si="458"/>
        <v>1.9824999999999999</v>
      </c>
      <c r="AD1413" s="6">
        <f t="shared" si="459"/>
        <v>17300859</v>
      </c>
      <c r="AE1413" s="6">
        <f t="shared" si="463"/>
        <v>5160506</v>
      </c>
      <c r="AF1413" s="6">
        <v>870000</v>
      </c>
      <c r="AG1413" s="11">
        <f t="shared" si="461"/>
        <v>23331365</v>
      </c>
      <c r="AH1413">
        <f t="shared" si="460"/>
        <v>2.6735337590951267</v>
      </c>
      <c r="AI1413" s="53">
        <v>0.7</v>
      </c>
      <c r="AJ1413" s="7" t="str">
        <f t="shared" si="467"/>
        <v>hp_23331365</v>
      </c>
      <c r="AK1413" s="7" t="s">
        <v>3968</v>
      </c>
      <c r="AL1413" s="7">
        <v>1503160</v>
      </c>
      <c r="AM1413" s="7">
        <f>INT(IF(MOD(Y1413,3)=0,INT(AL1413*0.55),INT(AL1413*0.35)))</f>
        <v>826738</v>
      </c>
      <c r="AN1413" s="54">
        <f t="shared" si="468"/>
        <v>2813124</v>
      </c>
      <c r="AO1413" s="7" t="str">
        <f t="shared" si="469"/>
        <v>atk_2813124</v>
      </c>
      <c r="AP1413" s="7" t="s">
        <v>3973</v>
      </c>
      <c r="AQ1413" s="7" t="s">
        <v>3994</v>
      </c>
      <c r="AR1413" s="7" t="s">
        <v>3975</v>
      </c>
      <c r="AS1413" s="7" t="s">
        <v>3976</v>
      </c>
      <c r="AU1413" s="7" t="str">
        <f t="shared" si="470"/>
        <v>hp_23331365;atk_2813124;hit_500000;miss_85;cirt_0;cirtSub_-3500</v>
      </c>
    </row>
    <row r="1414" spans="1:47" x14ac:dyDescent="0.2">
      <c r="V1414" s="7" t="str">
        <f t="shared" si="466"/>
        <v>琉璃市13-4</v>
      </c>
      <c r="W1414" s="7">
        <f t="shared" si="457"/>
        <v>2647</v>
      </c>
      <c r="X1414" s="9" t="s">
        <v>1694</v>
      </c>
      <c r="Y1414" s="9">
        <v>4</v>
      </c>
      <c r="Z1414" s="8">
        <f t="shared" si="471"/>
        <v>7600</v>
      </c>
      <c r="AA1414" s="6" t="s">
        <v>3967</v>
      </c>
      <c r="AB1414" s="6">
        <v>8735959</v>
      </c>
      <c r="AC1414" s="6">
        <f t="shared" si="458"/>
        <v>1.9824999999999999</v>
      </c>
      <c r="AD1414" s="6">
        <f t="shared" si="459"/>
        <v>17319038</v>
      </c>
      <c r="AE1414" s="6">
        <f t="shared" si="463"/>
        <v>5160506</v>
      </c>
      <c r="AF1414" s="6">
        <v>870000</v>
      </c>
      <c r="AG1414" s="11">
        <f t="shared" si="461"/>
        <v>23349544</v>
      </c>
      <c r="AH1414">
        <f t="shared" si="460"/>
        <v>2.6728083316325089</v>
      </c>
      <c r="AI1414" s="53">
        <v>0.7</v>
      </c>
      <c r="AJ1414" s="7" t="str">
        <f t="shared" si="467"/>
        <v>hp_23349544</v>
      </c>
      <c r="AK1414" s="7" t="s">
        <v>3968</v>
      </c>
      <c r="AL1414" s="7">
        <v>1504640</v>
      </c>
      <c r="AM1414" s="7">
        <f>INT(IF(MOD(Y1414,3)=0,INT(AL1414*0.55),INT(AL1414*0.35)))</f>
        <v>526624</v>
      </c>
      <c r="AN1414" s="54">
        <f t="shared" si="468"/>
        <v>2815130</v>
      </c>
      <c r="AO1414" s="7" t="str">
        <f t="shared" si="469"/>
        <v>atk_2815130</v>
      </c>
      <c r="AP1414" s="7" t="s">
        <v>3973</v>
      </c>
      <c r="AQ1414" s="7" t="s">
        <v>3994</v>
      </c>
      <c r="AR1414" s="7" t="s">
        <v>3975</v>
      </c>
      <c r="AS1414" s="7" t="s">
        <v>3976</v>
      </c>
      <c r="AU1414" s="7" t="str">
        <f t="shared" si="470"/>
        <v>hp_23349544;atk_2815130;hit_500000;miss_85;cirt_0;cirtSub_-3500</v>
      </c>
    </row>
    <row r="1415" spans="1:47" x14ac:dyDescent="0.2">
      <c r="V1415" s="7" t="str">
        <f t="shared" si="466"/>
        <v>琉璃市13-5</v>
      </c>
      <c r="W1415" s="7">
        <f t="shared" si="457"/>
        <v>2649</v>
      </c>
      <c r="X1415" s="9" t="s">
        <v>1694</v>
      </c>
      <c r="Y1415" s="9">
        <v>5</v>
      </c>
      <c r="Z1415" s="8">
        <f t="shared" si="471"/>
        <v>7605</v>
      </c>
      <c r="AA1415" s="6" t="s">
        <v>3967</v>
      </c>
      <c r="AB1415" s="6">
        <v>8745130</v>
      </c>
      <c r="AC1415" s="6">
        <f t="shared" si="458"/>
        <v>1.9824999999999999</v>
      </c>
      <c r="AD1415" s="6">
        <f t="shared" si="459"/>
        <v>17337220</v>
      </c>
      <c r="AE1415" s="6">
        <f t="shared" si="463"/>
        <v>5160506</v>
      </c>
      <c r="AF1415" s="6">
        <v>870000</v>
      </c>
      <c r="AG1415" s="11">
        <f t="shared" si="461"/>
        <v>23367726</v>
      </c>
      <c r="AH1415">
        <f t="shared" si="460"/>
        <v>2.672084463009698</v>
      </c>
      <c r="AI1415" s="53">
        <v>0.7</v>
      </c>
      <c r="AJ1415" s="7" t="str">
        <f t="shared" si="467"/>
        <v>hp_23367726</v>
      </c>
      <c r="AK1415" s="7" t="s">
        <v>3968</v>
      </c>
      <c r="AL1415" s="7">
        <v>1506120</v>
      </c>
      <c r="AM1415" s="7">
        <f>INT(IF(MOD(Y1415,3)=0,INT(AL1415*0.55),INT(AL1415*0.35)))</f>
        <v>527142</v>
      </c>
      <c r="AN1415" s="54">
        <f t="shared" si="468"/>
        <v>2817135</v>
      </c>
      <c r="AO1415" s="7" t="str">
        <f t="shared" si="469"/>
        <v>atk_2817135</v>
      </c>
      <c r="AP1415" s="7" t="s">
        <v>3973</v>
      </c>
      <c r="AQ1415" s="7" t="s">
        <v>3994</v>
      </c>
      <c r="AR1415" s="7" t="s">
        <v>3975</v>
      </c>
      <c r="AS1415" s="7" t="s">
        <v>3976</v>
      </c>
      <c r="AU1415" s="7" t="str">
        <f t="shared" si="470"/>
        <v>hp_23367726;atk_2817135;hit_500000;miss_85;cirt_0;cirtSub_-3500</v>
      </c>
    </row>
    <row r="1416" spans="1:47" x14ac:dyDescent="0.2">
      <c r="V1416" s="7" t="str">
        <f t="shared" si="466"/>
        <v>琉璃市13-6</v>
      </c>
      <c r="W1416" s="7">
        <f t="shared" si="457"/>
        <v>2651</v>
      </c>
      <c r="X1416" s="9" t="s">
        <v>1694</v>
      </c>
      <c r="Y1416" s="9">
        <v>6</v>
      </c>
      <c r="Z1416" s="8">
        <f t="shared" si="471"/>
        <v>7611</v>
      </c>
      <c r="AA1416" s="6" t="s">
        <v>3967</v>
      </c>
      <c r="AB1416" s="6">
        <v>8754303</v>
      </c>
      <c r="AC1416" s="6">
        <f t="shared" si="458"/>
        <v>1.9849999999999999</v>
      </c>
      <c r="AD1416" s="6">
        <f t="shared" si="459"/>
        <v>17377291</v>
      </c>
      <c r="AE1416" s="6">
        <f t="shared" si="463"/>
        <v>5160506</v>
      </c>
      <c r="AF1416" s="6">
        <v>870000</v>
      </c>
      <c r="AG1416" s="11">
        <f t="shared" si="461"/>
        <v>23407797</v>
      </c>
      <c r="AH1416">
        <f t="shared" si="460"/>
        <v>2.6738618711278326</v>
      </c>
      <c r="AI1416" s="53">
        <v>0.7</v>
      </c>
      <c r="AJ1416" s="7" t="str">
        <f t="shared" si="467"/>
        <v>hp_23407797</v>
      </c>
      <c r="AK1416" s="7" t="s">
        <v>3968</v>
      </c>
      <c r="AL1416" s="7">
        <v>1507600</v>
      </c>
      <c r="AM1416" s="7">
        <f>INT(IF(MOD(Y1416,3)=0,INT(AL1416*0.55),INT(AL1416*0.35)))</f>
        <v>829180</v>
      </c>
      <c r="AN1416" s="54">
        <f t="shared" si="468"/>
        <v>2821779</v>
      </c>
      <c r="AO1416" s="7" t="str">
        <f t="shared" si="469"/>
        <v>atk_2821779</v>
      </c>
      <c r="AP1416" s="7" t="s">
        <v>3973</v>
      </c>
      <c r="AQ1416" s="7" t="s">
        <v>3994</v>
      </c>
      <c r="AR1416" s="7" t="s">
        <v>3975</v>
      </c>
      <c r="AS1416" s="7" t="s">
        <v>3976</v>
      </c>
      <c r="AU1416" s="7" t="str">
        <f t="shared" si="470"/>
        <v>hp_23407797;atk_2821779;hit_500000;miss_85;cirt_0;cirtSub_-3500</v>
      </c>
    </row>
    <row r="1417" spans="1:47" x14ac:dyDescent="0.2">
      <c r="V1417" s="7" t="str">
        <f t="shared" si="466"/>
        <v>琉璃市13-7</v>
      </c>
      <c r="W1417" s="7">
        <f t="shared" si="457"/>
        <v>2653</v>
      </c>
      <c r="X1417" s="9" t="s">
        <v>1694</v>
      </c>
      <c r="Y1417" s="9">
        <v>7</v>
      </c>
      <c r="Z1417" s="8">
        <f t="shared" si="471"/>
        <v>7618</v>
      </c>
      <c r="AA1417" s="6" t="s">
        <v>3967</v>
      </c>
      <c r="AB1417" s="6">
        <v>8763476</v>
      </c>
      <c r="AC1417" s="6">
        <f t="shared" si="458"/>
        <v>1.9849999999999999</v>
      </c>
      <c r="AD1417" s="6">
        <f t="shared" si="459"/>
        <v>17395499</v>
      </c>
      <c r="AE1417" s="6">
        <f t="shared" si="463"/>
        <v>5160506</v>
      </c>
      <c r="AF1417" s="6">
        <v>870000</v>
      </c>
      <c r="AG1417" s="11">
        <f t="shared" si="461"/>
        <v>23426005</v>
      </c>
      <c r="AH1417">
        <f t="shared" si="460"/>
        <v>2.6731407719950395</v>
      </c>
      <c r="AI1417" s="53">
        <v>0.7</v>
      </c>
      <c r="AJ1417" s="7" t="str">
        <f t="shared" si="467"/>
        <v>hp_23426005</v>
      </c>
      <c r="AK1417" s="7" t="s">
        <v>3968</v>
      </c>
      <c r="AL1417" s="7">
        <v>1509080</v>
      </c>
      <c r="AM1417" s="7">
        <f>INT(IF(MOD(Y1417,3)=0,INT(AL1417*0.55),INT(AL1417*0.35)))</f>
        <v>528178</v>
      </c>
      <c r="AN1417" s="54">
        <f t="shared" si="468"/>
        <v>2823788</v>
      </c>
      <c r="AO1417" s="7" t="str">
        <f t="shared" si="469"/>
        <v>atk_2823788</v>
      </c>
      <c r="AP1417" s="7" t="s">
        <v>3973</v>
      </c>
      <c r="AQ1417" s="7" t="s">
        <v>3994</v>
      </c>
      <c r="AR1417" s="7" t="s">
        <v>3975</v>
      </c>
      <c r="AS1417" s="7" t="s">
        <v>3976</v>
      </c>
      <c r="AU1417" s="7" t="str">
        <f t="shared" si="470"/>
        <v>hp_23426005;atk_2823788;hit_500000;miss_85;cirt_0;cirtSub_-3500</v>
      </c>
    </row>
    <row r="1418" spans="1:47" x14ac:dyDescent="0.2">
      <c r="V1418" s="7" t="str">
        <f t="shared" si="466"/>
        <v>琉璃市13-8</v>
      </c>
      <c r="W1418" s="7">
        <f t="shared" si="457"/>
        <v>2655</v>
      </c>
      <c r="X1418" s="9" t="s">
        <v>1694</v>
      </c>
      <c r="Y1418" s="9">
        <v>8</v>
      </c>
      <c r="Z1418" s="8">
        <f t="shared" si="471"/>
        <v>7626</v>
      </c>
      <c r="AA1418" s="6" t="s">
        <v>3967</v>
      </c>
      <c r="AB1418" s="6">
        <v>8772651</v>
      </c>
      <c r="AC1418" s="6">
        <f t="shared" si="458"/>
        <v>1.9849999999999999</v>
      </c>
      <c r="AD1418" s="6">
        <f t="shared" si="459"/>
        <v>17413712</v>
      </c>
      <c r="AE1418" s="6">
        <f t="shared" si="463"/>
        <v>5160506</v>
      </c>
      <c r="AF1418" s="6">
        <v>870000</v>
      </c>
      <c r="AG1418" s="11">
        <f t="shared" si="461"/>
        <v>23444218</v>
      </c>
      <c r="AH1418">
        <f t="shared" si="460"/>
        <v>2.6724211415682673</v>
      </c>
      <c r="AI1418" s="53">
        <v>0.7</v>
      </c>
      <c r="AJ1418" s="7" t="str">
        <f t="shared" si="467"/>
        <v>hp_23444218</v>
      </c>
      <c r="AK1418" s="7" t="s">
        <v>3968</v>
      </c>
      <c r="AL1418" s="7">
        <v>1510560</v>
      </c>
      <c r="AM1418" s="7">
        <f>INT(IF(MOD(Y1418,3)=0,INT(AL1418*0.55),INT(AL1418*0.35)))</f>
        <v>528696</v>
      </c>
      <c r="AN1418" s="54">
        <f t="shared" si="468"/>
        <v>2825796</v>
      </c>
      <c r="AO1418" s="7" t="str">
        <f t="shared" si="469"/>
        <v>atk_2825796</v>
      </c>
      <c r="AP1418" s="7" t="s">
        <v>3973</v>
      </c>
      <c r="AQ1418" s="7" t="s">
        <v>3994</v>
      </c>
      <c r="AR1418" s="7" t="s">
        <v>3975</v>
      </c>
      <c r="AS1418" s="7" t="s">
        <v>3976</v>
      </c>
      <c r="AU1418" s="7" t="str">
        <f t="shared" si="470"/>
        <v>hp_23444218;atk_2825796;hit_500000;miss_85;cirt_0;cirtSub_-3500</v>
      </c>
    </row>
    <row r="1419" spans="1:47" x14ac:dyDescent="0.2">
      <c r="V1419" s="7" t="str">
        <f t="shared" si="466"/>
        <v>琉璃市13-9</v>
      </c>
      <c r="W1419" s="7">
        <f t="shared" si="457"/>
        <v>2657</v>
      </c>
      <c r="X1419" s="9" t="s">
        <v>1694</v>
      </c>
      <c r="Y1419" s="9">
        <v>9</v>
      </c>
      <c r="Z1419" s="8">
        <f t="shared" si="471"/>
        <v>7635</v>
      </c>
      <c r="AA1419" s="6" t="s">
        <v>3967</v>
      </c>
      <c r="AB1419" s="6">
        <v>8781827</v>
      </c>
      <c r="AC1419" s="6">
        <f t="shared" si="458"/>
        <v>1.9875</v>
      </c>
      <c r="AD1419" s="6">
        <f t="shared" si="459"/>
        <v>17453881</v>
      </c>
      <c r="AE1419" s="6">
        <f t="shared" si="463"/>
        <v>5160506</v>
      </c>
      <c r="AF1419" s="6">
        <v>870000</v>
      </c>
      <c r="AG1419" s="11">
        <f t="shared" si="461"/>
        <v>23484387</v>
      </c>
      <c r="AH1419">
        <f t="shared" si="460"/>
        <v>2.6742028737300338</v>
      </c>
      <c r="AI1419" s="53">
        <v>0.7</v>
      </c>
      <c r="AJ1419" s="7" t="str">
        <f t="shared" si="467"/>
        <v>hp_23484387</v>
      </c>
      <c r="AK1419" s="7" t="s">
        <v>3968</v>
      </c>
      <c r="AL1419" s="7">
        <v>1512040</v>
      </c>
      <c r="AM1419" s="7">
        <f>INT(IF(MOD(Y1419,3)=0,INT(AL1419*0.55),INT(AL1419*0.35)))</f>
        <v>831622</v>
      </c>
      <c r="AN1419" s="54">
        <f t="shared" si="468"/>
        <v>2830451</v>
      </c>
      <c r="AO1419" s="7" t="str">
        <f t="shared" si="469"/>
        <v>atk_2830451</v>
      </c>
      <c r="AP1419" s="7" t="s">
        <v>3973</v>
      </c>
      <c r="AQ1419" s="7" t="s">
        <v>3994</v>
      </c>
      <c r="AR1419" s="7" t="s">
        <v>3975</v>
      </c>
      <c r="AS1419" s="7" t="s">
        <v>3976</v>
      </c>
      <c r="AU1419" s="7" t="str">
        <f t="shared" si="470"/>
        <v>hp_23484387;atk_2830451;hit_500000;miss_85;cirt_0;cirtSub_-3500</v>
      </c>
    </row>
    <row r="1420" spans="1:47" s="12" customFormat="1" x14ac:dyDescent="0.2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V1420" s="12" t="str">
        <f t="shared" si="466"/>
        <v>琉璃市13-10</v>
      </c>
      <c r="W1420" s="12">
        <f t="shared" si="457"/>
        <v>2659</v>
      </c>
      <c r="X1420" s="5" t="s">
        <v>1694</v>
      </c>
      <c r="Y1420" s="5">
        <v>10</v>
      </c>
      <c r="Z1420" s="5">
        <f t="shared" si="471"/>
        <v>7645</v>
      </c>
      <c r="AA1420" s="11" t="s">
        <v>3967</v>
      </c>
      <c r="AB1420" s="11">
        <v>8791004</v>
      </c>
      <c r="AC1420" s="11">
        <f t="shared" si="458"/>
        <v>1.9875</v>
      </c>
      <c r="AD1420" s="11">
        <f t="shared" si="459"/>
        <v>17472120</v>
      </c>
      <c r="AE1420" s="6">
        <f t="shared" si="463"/>
        <v>5160506</v>
      </c>
      <c r="AF1420" s="11">
        <v>870000</v>
      </c>
      <c r="AG1420" s="11">
        <f t="shared" si="461"/>
        <v>23502626</v>
      </c>
      <c r="AH1420">
        <f t="shared" si="460"/>
        <v>2.6734859863560523</v>
      </c>
      <c r="AI1420" s="53">
        <v>0.7</v>
      </c>
      <c r="AJ1420" s="7" t="str">
        <f t="shared" si="467"/>
        <v>hp_23502626</v>
      </c>
      <c r="AK1420" s="12" t="s">
        <v>3968</v>
      </c>
      <c r="AL1420" s="12">
        <v>1513520</v>
      </c>
      <c r="AM1420" s="7">
        <f>INT(IF(MOD(Y1420,3)=0,INT(AL1420*0.55),INT(AL1420*0.35)))</f>
        <v>529732</v>
      </c>
      <c r="AN1420" s="54">
        <f t="shared" si="468"/>
        <v>2832462</v>
      </c>
      <c r="AO1420" s="7" t="str">
        <f t="shared" si="469"/>
        <v>atk_2832462</v>
      </c>
      <c r="AP1420" s="12" t="s">
        <v>3973</v>
      </c>
      <c r="AQ1420" s="12" t="s">
        <v>3994</v>
      </c>
      <c r="AR1420" s="12" t="s">
        <v>3975</v>
      </c>
      <c r="AS1420" s="12" t="s">
        <v>3976</v>
      </c>
      <c r="AU1420" s="12" t="str">
        <f t="shared" si="470"/>
        <v>hp_23502626;atk_2832462;hit_500000;miss_85;cirt_0;cirtSub_-3500</v>
      </c>
    </row>
    <row r="1421" spans="1:47" x14ac:dyDescent="0.2">
      <c r="V1421" s="7" t="str">
        <f t="shared" si="466"/>
        <v>琉璃市14-1</v>
      </c>
      <c r="W1421" s="7">
        <f t="shared" si="457"/>
        <v>2661</v>
      </c>
      <c r="X1421" s="9" t="s">
        <v>1695</v>
      </c>
      <c r="Y1421" s="9">
        <v>1</v>
      </c>
      <c r="Z1421" s="8">
        <f t="shared" si="471"/>
        <v>7646</v>
      </c>
      <c r="AA1421" s="6" t="s">
        <v>3967</v>
      </c>
      <c r="AB1421" s="6">
        <v>8800182</v>
      </c>
      <c r="AC1421" s="6">
        <f t="shared" si="458"/>
        <v>1.9900000000000002</v>
      </c>
      <c r="AD1421" s="6">
        <f t="shared" si="459"/>
        <v>17512362</v>
      </c>
      <c r="AE1421" s="6">
        <f t="shared" ref="AE1421" si="473">IF(MOD(Y1421,1)=0,INT(AD1420*0.3),0)</f>
        <v>5241636</v>
      </c>
      <c r="AF1421" s="6">
        <v>870000</v>
      </c>
      <c r="AG1421" s="11">
        <f t="shared" si="461"/>
        <v>23623998</v>
      </c>
      <c r="AH1421">
        <f t="shared" si="460"/>
        <v>2.6844897071446931</v>
      </c>
      <c r="AI1421" s="53">
        <v>0.7</v>
      </c>
      <c r="AJ1421" s="7" t="str">
        <f t="shared" si="467"/>
        <v>hp_23623998</v>
      </c>
      <c r="AK1421" s="7" t="s">
        <v>3968</v>
      </c>
      <c r="AL1421" s="7">
        <v>1515000</v>
      </c>
      <c r="AM1421" s="7">
        <f>INT(IF(MOD(Y1421,3)=0,INT(AL1421*0.55),INT(AL1421*0.35)))</f>
        <v>530250</v>
      </c>
      <c r="AN1421" s="54">
        <f t="shared" si="468"/>
        <v>2846901</v>
      </c>
      <c r="AO1421" s="7" t="str">
        <f t="shared" si="469"/>
        <v>atk_2846901</v>
      </c>
      <c r="AP1421" s="7" t="s">
        <v>3973</v>
      </c>
      <c r="AQ1421" s="7" t="s">
        <v>3994</v>
      </c>
      <c r="AR1421" s="7" t="s">
        <v>3975</v>
      </c>
      <c r="AS1421" s="7" t="s">
        <v>3976</v>
      </c>
      <c r="AU1421" s="7" t="str">
        <f t="shared" si="470"/>
        <v>hp_23623998;atk_2846901;hit_500000;miss_85;cirt_0;cirtSub_-3500</v>
      </c>
    </row>
    <row r="1422" spans="1:47" x14ac:dyDescent="0.2">
      <c r="V1422" s="7" t="str">
        <f t="shared" si="466"/>
        <v>琉璃市14-2</v>
      </c>
      <c r="W1422" s="7">
        <f t="shared" si="457"/>
        <v>2663</v>
      </c>
      <c r="X1422" s="9" t="s">
        <v>1695</v>
      </c>
      <c r="Y1422" s="9">
        <v>2</v>
      </c>
      <c r="Z1422" s="8">
        <f t="shared" si="471"/>
        <v>7648</v>
      </c>
      <c r="AA1422" s="6" t="s">
        <v>3967</v>
      </c>
      <c r="AB1422" s="6">
        <v>8812033</v>
      </c>
      <c r="AC1422" s="6">
        <f t="shared" si="458"/>
        <v>1.9900000000000002</v>
      </c>
      <c r="AD1422" s="6">
        <f t="shared" si="459"/>
        <v>17535945</v>
      </c>
      <c r="AE1422" s="6">
        <f t="shared" si="463"/>
        <v>5241636</v>
      </c>
      <c r="AF1422" s="6">
        <v>870000</v>
      </c>
      <c r="AG1422" s="11">
        <f t="shared" si="461"/>
        <v>23647581</v>
      </c>
      <c r="AH1422">
        <f t="shared" si="460"/>
        <v>2.6835556562259808</v>
      </c>
      <c r="AI1422" s="53">
        <v>0.7</v>
      </c>
      <c r="AJ1422" s="7" t="str">
        <f t="shared" si="467"/>
        <v>hp_23647581</v>
      </c>
      <c r="AK1422" s="7" t="s">
        <v>3968</v>
      </c>
      <c r="AL1422" s="7">
        <v>1516940</v>
      </c>
      <c r="AM1422" s="7">
        <f>INT(IF(MOD(Y1422,3)=0,INT(AL1422*0.55),INT(AL1422*0.35)))</f>
        <v>530929</v>
      </c>
      <c r="AN1422" s="54">
        <f t="shared" si="468"/>
        <v>2849555</v>
      </c>
      <c r="AO1422" s="7" t="str">
        <f t="shared" si="469"/>
        <v>atk_2849555</v>
      </c>
      <c r="AP1422" s="7" t="s">
        <v>3973</v>
      </c>
      <c r="AQ1422" s="7" t="s">
        <v>3994</v>
      </c>
      <c r="AR1422" s="7" t="s">
        <v>3975</v>
      </c>
      <c r="AS1422" s="7" t="s">
        <v>3976</v>
      </c>
      <c r="AU1422" s="7" t="str">
        <f t="shared" si="470"/>
        <v>hp_23647581;atk_2849555;hit_500000;miss_85;cirt_0;cirtSub_-3500</v>
      </c>
    </row>
    <row r="1423" spans="1:47" x14ac:dyDescent="0.2">
      <c r="V1423" s="7" t="str">
        <f t="shared" si="466"/>
        <v>琉璃市14-3</v>
      </c>
      <c r="W1423" s="7">
        <f t="shared" si="457"/>
        <v>2665</v>
      </c>
      <c r="X1423" s="9" t="s">
        <v>1695</v>
      </c>
      <c r="Y1423" s="9">
        <v>3</v>
      </c>
      <c r="Z1423" s="8">
        <f t="shared" si="471"/>
        <v>7651</v>
      </c>
      <c r="AA1423" s="6" t="s">
        <v>3967</v>
      </c>
      <c r="AB1423" s="6">
        <v>8823886</v>
      </c>
      <c r="AC1423" s="6">
        <f t="shared" si="458"/>
        <v>1.9925000000000002</v>
      </c>
      <c r="AD1423" s="6">
        <f t="shared" si="459"/>
        <v>17581592</v>
      </c>
      <c r="AE1423" s="6">
        <f t="shared" si="463"/>
        <v>5241636</v>
      </c>
      <c r="AF1423" s="6">
        <v>870000</v>
      </c>
      <c r="AG1423" s="11">
        <f t="shared" si="461"/>
        <v>23693228</v>
      </c>
      <c r="AH1423">
        <f t="shared" si="460"/>
        <v>2.6851239918557424</v>
      </c>
      <c r="AI1423" s="53">
        <v>0.7</v>
      </c>
      <c r="AJ1423" s="7" t="str">
        <f t="shared" si="467"/>
        <v>hp_23693228</v>
      </c>
      <c r="AK1423" s="7" t="s">
        <v>3968</v>
      </c>
      <c r="AL1423" s="7">
        <v>1518880</v>
      </c>
      <c r="AM1423" s="7">
        <f>INT(IF(MOD(Y1423,3)=0,INT(AL1423*0.55),INT(AL1423*0.35)))</f>
        <v>835384</v>
      </c>
      <c r="AN1423" s="54">
        <f t="shared" si="468"/>
        <v>2854866</v>
      </c>
      <c r="AO1423" s="7" t="str">
        <f t="shared" si="469"/>
        <v>atk_2854866</v>
      </c>
      <c r="AP1423" s="7" t="s">
        <v>3973</v>
      </c>
      <c r="AQ1423" s="7" t="s">
        <v>3994</v>
      </c>
      <c r="AR1423" s="7" t="s">
        <v>3975</v>
      </c>
      <c r="AS1423" s="7" t="s">
        <v>3976</v>
      </c>
      <c r="AU1423" s="7" t="str">
        <f t="shared" si="470"/>
        <v>hp_23693228;atk_2854866;hit_500000;miss_85;cirt_0;cirtSub_-3500</v>
      </c>
    </row>
    <row r="1424" spans="1:47" x14ac:dyDescent="0.2">
      <c r="V1424" s="7" t="str">
        <f t="shared" si="466"/>
        <v>琉璃市14-4</v>
      </c>
      <c r="W1424" s="7">
        <f t="shared" si="457"/>
        <v>2667</v>
      </c>
      <c r="X1424" s="9" t="s">
        <v>1695</v>
      </c>
      <c r="Y1424" s="9">
        <v>4</v>
      </c>
      <c r="Z1424" s="8">
        <f t="shared" si="471"/>
        <v>7655</v>
      </c>
      <c r="AA1424" s="6" t="s">
        <v>3967</v>
      </c>
      <c r="AB1424" s="6">
        <v>8835740</v>
      </c>
      <c r="AC1424" s="6">
        <f t="shared" si="458"/>
        <v>1.9925000000000002</v>
      </c>
      <c r="AD1424" s="6">
        <f t="shared" si="459"/>
        <v>17605211</v>
      </c>
      <c r="AE1424" s="6">
        <f t="shared" si="463"/>
        <v>5241636</v>
      </c>
      <c r="AF1424" s="6">
        <v>870000</v>
      </c>
      <c r="AG1424" s="11">
        <f t="shared" si="461"/>
        <v>23716847</v>
      </c>
      <c r="AH1424">
        <f t="shared" si="460"/>
        <v>2.6841947590128274</v>
      </c>
      <c r="AI1424" s="53">
        <v>0.7</v>
      </c>
      <c r="AJ1424" s="7" t="str">
        <f t="shared" si="467"/>
        <v>hp_23716847</v>
      </c>
      <c r="AK1424" s="7" t="s">
        <v>3968</v>
      </c>
      <c r="AL1424" s="7">
        <v>1520820</v>
      </c>
      <c r="AM1424" s="7">
        <f>INT(IF(MOD(Y1424,3)=0,INT(AL1424*0.55),INT(AL1424*0.35)))</f>
        <v>532287</v>
      </c>
      <c r="AN1424" s="54">
        <f t="shared" si="468"/>
        <v>2857523</v>
      </c>
      <c r="AO1424" s="7" t="str">
        <f t="shared" si="469"/>
        <v>atk_2857523</v>
      </c>
      <c r="AP1424" s="7" t="s">
        <v>3973</v>
      </c>
      <c r="AQ1424" s="7" t="s">
        <v>3994</v>
      </c>
      <c r="AR1424" s="7" t="s">
        <v>3975</v>
      </c>
      <c r="AS1424" s="7" t="s">
        <v>3976</v>
      </c>
      <c r="AU1424" s="7" t="str">
        <f t="shared" si="470"/>
        <v>hp_23716847;atk_2857523;hit_500000;miss_85;cirt_0;cirtSub_-3500</v>
      </c>
    </row>
    <row r="1425" spans="1:47" x14ac:dyDescent="0.2">
      <c r="V1425" s="7" t="str">
        <f t="shared" si="466"/>
        <v>琉璃市14-5</v>
      </c>
      <c r="W1425" s="7">
        <f t="shared" si="457"/>
        <v>2669</v>
      </c>
      <c r="X1425" s="9" t="s">
        <v>1695</v>
      </c>
      <c r="Y1425" s="9">
        <v>5</v>
      </c>
      <c r="Z1425" s="8">
        <f t="shared" si="471"/>
        <v>7660</v>
      </c>
      <c r="AA1425" s="6" t="s">
        <v>3967</v>
      </c>
      <c r="AB1425" s="6">
        <v>8847596</v>
      </c>
      <c r="AC1425" s="6">
        <f t="shared" si="458"/>
        <v>1.9925000000000002</v>
      </c>
      <c r="AD1425" s="6">
        <f t="shared" si="459"/>
        <v>17628835</v>
      </c>
      <c r="AE1425" s="6">
        <f t="shared" si="463"/>
        <v>5241636</v>
      </c>
      <c r="AF1425" s="6">
        <v>870000</v>
      </c>
      <c r="AG1425" s="11">
        <f t="shared" si="461"/>
        <v>23740471</v>
      </c>
      <c r="AH1425">
        <f t="shared" si="460"/>
        <v>2.6832679747131309</v>
      </c>
      <c r="AI1425" s="53">
        <v>0.7</v>
      </c>
      <c r="AJ1425" s="7" t="str">
        <f t="shared" si="467"/>
        <v>hp_23740471</v>
      </c>
      <c r="AK1425" s="7" t="s">
        <v>3968</v>
      </c>
      <c r="AL1425" s="7">
        <v>1522760</v>
      </c>
      <c r="AM1425" s="7">
        <f>INT(IF(MOD(Y1425,3)=0,INT(AL1425*0.55),INT(AL1425*0.35)))</f>
        <v>532966</v>
      </c>
      <c r="AN1425" s="54">
        <f t="shared" si="468"/>
        <v>2860181</v>
      </c>
      <c r="AO1425" s="7" t="str">
        <f t="shared" si="469"/>
        <v>atk_2860181</v>
      </c>
      <c r="AP1425" s="7" t="s">
        <v>3973</v>
      </c>
      <c r="AQ1425" s="7" t="s">
        <v>3994</v>
      </c>
      <c r="AR1425" s="7" t="s">
        <v>3975</v>
      </c>
      <c r="AS1425" s="7" t="s">
        <v>3976</v>
      </c>
      <c r="AU1425" s="7" t="str">
        <f t="shared" si="470"/>
        <v>hp_23740471;atk_2860181;hit_500000;miss_85;cirt_0;cirtSub_-3500</v>
      </c>
    </row>
    <row r="1426" spans="1:47" x14ac:dyDescent="0.2">
      <c r="V1426" s="7" t="str">
        <f t="shared" si="466"/>
        <v>琉璃市14-6</v>
      </c>
      <c r="W1426" s="7">
        <f t="shared" si="457"/>
        <v>2671</v>
      </c>
      <c r="X1426" s="9" t="s">
        <v>1695</v>
      </c>
      <c r="Y1426" s="9">
        <v>6</v>
      </c>
      <c r="Z1426" s="8">
        <f t="shared" si="471"/>
        <v>7666</v>
      </c>
      <c r="AA1426" s="6" t="s">
        <v>3967</v>
      </c>
      <c r="AB1426" s="6">
        <v>8859453</v>
      </c>
      <c r="AC1426" s="6">
        <f t="shared" si="458"/>
        <v>1.9950000000000001</v>
      </c>
      <c r="AD1426" s="6">
        <f t="shared" si="459"/>
        <v>17674608</v>
      </c>
      <c r="AE1426" s="6">
        <f t="shared" si="463"/>
        <v>5241636</v>
      </c>
      <c r="AF1426" s="6">
        <v>870000</v>
      </c>
      <c r="AG1426" s="11">
        <f t="shared" si="461"/>
        <v>23786244</v>
      </c>
      <c r="AH1426">
        <f t="shared" si="460"/>
        <v>2.6848434096326264</v>
      </c>
      <c r="AI1426" s="53">
        <v>0.7</v>
      </c>
      <c r="AJ1426" s="7" t="str">
        <f t="shared" si="467"/>
        <v>hp_23786244</v>
      </c>
      <c r="AK1426" s="7" t="s">
        <v>3968</v>
      </c>
      <c r="AL1426" s="7">
        <v>1524700</v>
      </c>
      <c r="AM1426" s="7">
        <f>INT(IF(MOD(Y1426,3)=0,INT(AL1426*0.55),INT(AL1426*0.35)))</f>
        <v>838585</v>
      </c>
      <c r="AN1426" s="54">
        <f t="shared" si="468"/>
        <v>2865506</v>
      </c>
      <c r="AO1426" s="7" t="str">
        <f t="shared" si="469"/>
        <v>atk_2865506</v>
      </c>
      <c r="AP1426" s="7" t="s">
        <v>3973</v>
      </c>
      <c r="AQ1426" s="7" t="s">
        <v>3994</v>
      </c>
      <c r="AR1426" s="7" t="s">
        <v>3975</v>
      </c>
      <c r="AS1426" s="7" t="s">
        <v>3976</v>
      </c>
      <c r="AU1426" s="7" t="str">
        <f t="shared" si="470"/>
        <v>hp_23786244;atk_2865506;hit_500000;miss_85;cirt_0;cirtSub_-3500</v>
      </c>
    </row>
    <row r="1427" spans="1:47" x14ac:dyDescent="0.2">
      <c r="V1427" s="7" t="str">
        <f t="shared" si="466"/>
        <v>琉璃市14-7</v>
      </c>
      <c r="W1427" s="7">
        <f t="shared" si="457"/>
        <v>2673</v>
      </c>
      <c r="X1427" s="9" t="s">
        <v>1695</v>
      </c>
      <c r="Y1427" s="9">
        <v>7</v>
      </c>
      <c r="Z1427" s="8">
        <f t="shared" si="471"/>
        <v>7673</v>
      </c>
      <c r="AA1427" s="6" t="s">
        <v>3967</v>
      </c>
      <c r="AB1427" s="6">
        <v>8871312</v>
      </c>
      <c r="AC1427" s="6">
        <f t="shared" si="458"/>
        <v>1.9950000000000001</v>
      </c>
      <c r="AD1427" s="6">
        <f t="shared" si="459"/>
        <v>17698267</v>
      </c>
      <c r="AE1427" s="6">
        <f t="shared" si="463"/>
        <v>5241636</v>
      </c>
      <c r="AF1427" s="6">
        <v>870000</v>
      </c>
      <c r="AG1427" s="11">
        <f t="shared" si="461"/>
        <v>23809903</v>
      </c>
      <c r="AH1427">
        <f t="shared" si="460"/>
        <v>2.6839212734260727</v>
      </c>
      <c r="AI1427" s="53">
        <v>0.7</v>
      </c>
      <c r="AJ1427" s="7" t="str">
        <f t="shared" si="467"/>
        <v>hp_23809903</v>
      </c>
      <c r="AK1427" s="7" t="s">
        <v>3968</v>
      </c>
      <c r="AL1427" s="7">
        <v>1526640</v>
      </c>
      <c r="AM1427" s="7">
        <f>INT(IF(MOD(Y1427,3)=0,INT(AL1427*0.55),INT(AL1427*0.35)))</f>
        <v>534324</v>
      </c>
      <c r="AN1427" s="54">
        <f t="shared" si="468"/>
        <v>2868167</v>
      </c>
      <c r="AO1427" s="7" t="str">
        <f t="shared" si="469"/>
        <v>atk_2868167</v>
      </c>
      <c r="AP1427" s="7" t="s">
        <v>3973</v>
      </c>
      <c r="AQ1427" s="7" t="s">
        <v>3994</v>
      </c>
      <c r="AR1427" s="7" t="s">
        <v>3975</v>
      </c>
      <c r="AS1427" s="7" t="s">
        <v>3976</v>
      </c>
      <c r="AU1427" s="7" t="str">
        <f t="shared" si="470"/>
        <v>hp_23809903;atk_2868167;hit_500000;miss_85;cirt_0;cirtSub_-3500</v>
      </c>
    </row>
    <row r="1428" spans="1:47" x14ac:dyDescent="0.2">
      <c r="V1428" s="7" t="str">
        <f t="shared" si="466"/>
        <v>琉璃市14-8</v>
      </c>
      <c r="W1428" s="7">
        <f t="shared" si="457"/>
        <v>2675</v>
      </c>
      <c r="X1428" s="9" t="s">
        <v>1695</v>
      </c>
      <c r="Y1428" s="9">
        <v>8</v>
      </c>
      <c r="Z1428" s="8">
        <f t="shared" si="471"/>
        <v>7681</v>
      </c>
      <c r="AA1428" s="6" t="s">
        <v>3967</v>
      </c>
      <c r="AB1428" s="6">
        <v>8883173</v>
      </c>
      <c r="AC1428" s="6">
        <f t="shared" si="458"/>
        <v>1.9950000000000001</v>
      </c>
      <c r="AD1428" s="6">
        <f t="shared" si="459"/>
        <v>17721930</v>
      </c>
      <c r="AE1428" s="6">
        <f t="shared" si="463"/>
        <v>5241636</v>
      </c>
      <c r="AF1428" s="6">
        <v>870000</v>
      </c>
      <c r="AG1428" s="11">
        <f t="shared" si="461"/>
        <v>23833566</v>
      </c>
      <c r="AH1428">
        <f t="shared" si="460"/>
        <v>2.6830014455420379</v>
      </c>
      <c r="AI1428" s="53">
        <v>0.7</v>
      </c>
      <c r="AJ1428" s="7" t="str">
        <f t="shared" si="467"/>
        <v>hp_23833566</v>
      </c>
      <c r="AK1428" s="7" t="s">
        <v>3968</v>
      </c>
      <c r="AL1428" s="7">
        <v>1528580</v>
      </c>
      <c r="AM1428" s="7">
        <f>INT(IF(MOD(Y1428,3)=0,INT(AL1428*0.55),INT(AL1428*0.35)))</f>
        <v>535003</v>
      </c>
      <c r="AN1428" s="54">
        <f t="shared" si="468"/>
        <v>2870827</v>
      </c>
      <c r="AO1428" s="7" t="str">
        <f t="shared" si="469"/>
        <v>atk_2870827</v>
      </c>
      <c r="AP1428" s="7" t="s">
        <v>3973</v>
      </c>
      <c r="AQ1428" s="7" t="s">
        <v>3994</v>
      </c>
      <c r="AR1428" s="7" t="s">
        <v>3975</v>
      </c>
      <c r="AS1428" s="7" t="s">
        <v>3976</v>
      </c>
      <c r="AU1428" s="7" t="str">
        <f t="shared" si="470"/>
        <v>hp_23833566;atk_2870827;hit_500000;miss_85;cirt_0;cirtSub_-3500</v>
      </c>
    </row>
    <row r="1429" spans="1:47" x14ac:dyDescent="0.2">
      <c r="V1429" s="7" t="str">
        <f t="shared" si="466"/>
        <v>琉璃市14-9</v>
      </c>
      <c r="W1429" s="7">
        <f t="shared" si="457"/>
        <v>2677</v>
      </c>
      <c r="X1429" s="9" t="s">
        <v>1695</v>
      </c>
      <c r="Y1429" s="9">
        <v>9</v>
      </c>
      <c r="Z1429" s="8">
        <f t="shared" si="471"/>
        <v>7690</v>
      </c>
      <c r="AA1429" s="6" t="s">
        <v>3967</v>
      </c>
      <c r="AB1429" s="6">
        <v>8895034</v>
      </c>
      <c r="AC1429" s="6">
        <f t="shared" si="458"/>
        <v>1.9975000000000003</v>
      </c>
      <c r="AD1429" s="6">
        <f t="shared" si="459"/>
        <v>17767830</v>
      </c>
      <c r="AE1429" s="6">
        <f t="shared" si="463"/>
        <v>5241636</v>
      </c>
      <c r="AF1429" s="6">
        <v>870000</v>
      </c>
      <c r="AG1429" s="11">
        <f t="shared" si="461"/>
        <v>23879466</v>
      </c>
      <c r="AH1429">
        <f t="shared" si="460"/>
        <v>2.6845840049627689</v>
      </c>
      <c r="AI1429" s="53">
        <v>0.7</v>
      </c>
      <c r="AJ1429" s="7" t="str">
        <f t="shared" si="467"/>
        <v>hp_23879466</v>
      </c>
      <c r="AK1429" s="7" t="s">
        <v>3968</v>
      </c>
      <c r="AL1429" s="7">
        <v>1530520</v>
      </c>
      <c r="AM1429" s="7">
        <f>INT(IF(MOD(Y1429,3)=0,INT(AL1429*0.55),INT(AL1429*0.35)))</f>
        <v>841786</v>
      </c>
      <c r="AN1429" s="54">
        <f t="shared" si="468"/>
        <v>2876166</v>
      </c>
      <c r="AO1429" s="7" t="str">
        <f t="shared" si="469"/>
        <v>atk_2876166</v>
      </c>
      <c r="AP1429" s="7" t="s">
        <v>3973</v>
      </c>
      <c r="AQ1429" s="7" t="s">
        <v>3994</v>
      </c>
      <c r="AR1429" s="7" t="s">
        <v>3975</v>
      </c>
      <c r="AS1429" s="7" t="s">
        <v>3976</v>
      </c>
      <c r="AU1429" s="7" t="str">
        <f t="shared" si="470"/>
        <v>hp_23879466;atk_2876166;hit_500000;miss_85;cirt_0;cirtSub_-3500</v>
      </c>
    </row>
    <row r="1430" spans="1:47" s="12" customFormat="1" x14ac:dyDescent="0.2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V1430" s="12" t="str">
        <f t="shared" si="466"/>
        <v>琉璃市14-10</v>
      </c>
      <c r="W1430" s="12">
        <f t="shared" si="457"/>
        <v>2679</v>
      </c>
      <c r="X1430" s="5" t="s">
        <v>1695</v>
      </c>
      <c r="Y1430" s="5">
        <v>10</v>
      </c>
      <c r="Z1430" s="5">
        <f t="shared" si="471"/>
        <v>7700</v>
      </c>
      <c r="AA1430" s="11" t="s">
        <v>3967</v>
      </c>
      <c r="AB1430" s="11">
        <v>8906898</v>
      </c>
      <c r="AC1430" s="11">
        <f t="shared" si="458"/>
        <v>1.9975000000000003</v>
      </c>
      <c r="AD1430" s="11">
        <f t="shared" si="459"/>
        <v>17791528</v>
      </c>
      <c r="AE1430" s="6">
        <f t="shared" si="463"/>
        <v>5241636</v>
      </c>
      <c r="AF1430" s="11">
        <v>870000</v>
      </c>
      <c r="AG1430" s="11">
        <f t="shared" si="461"/>
        <v>23903164</v>
      </c>
      <c r="AH1430">
        <f t="shared" si="460"/>
        <v>2.6836687699803008</v>
      </c>
      <c r="AI1430" s="53">
        <v>0.7</v>
      </c>
      <c r="AJ1430" s="7" t="str">
        <f t="shared" si="467"/>
        <v>hp_23903164</v>
      </c>
      <c r="AK1430" s="12" t="s">
        <v>3968</v>
      </c>
      <c r="AL1430" s="12">
        <v>1532460</v>
      </c>
      <c r="AM1430" s="7">
        <f>INT(IF(MOD(Y1430,3)=0,INT(AL1430*0.55),INT(AL1430*0.35)))</f>
        <v>536361</v>
      </c>
      <c r="AN1430" s="54">
        <f t="shared" si="468"/>
        <v>2878830</v>
      </c>
      <c r="AO1430" s="7" t="str">
        <f t="shared" si="469"/>
        <v>atk_2878830</v>
      </c>
      <c r="AP1430" s="12" t="s">
        <v>3973</v>
      </c>
      <c r="AQ1430" s="12" t="s">
        <v>3994</v>
      </c>
      <c r="AR1430" s="12" t="s">
        <v>3975</v>
      </c>
      <c r="AS1430" s="12" t="s">
        <v>3976</v>
      </c>
      <c r="AU1430" s="12" t="str">
        <f t="shared" si="470"/>
        <v>hp_23903164;atk_2878830;hit_500000;miss_85;cirt_0;cirtSub_-3500</v>
      </c>
    </row>
    <row r="1431" spans="1:47" x14ac:dyDescent="0.2">
      <c r="V1431" s="7" t="str">
        <f t="shared" si="466"/>
        <v>琉璃市15-1</v>
      </c>
      <c r="W1431" s="7">
        <f t="shared" si="457"/>
        <v>2681</v>
      </c>
      <c r="X1431" s="9" t="s">
        <v>1696</v>
      </c>
      <c r="Y1431" s="9">
        <v>1</v>
      </c>
      <c r="Z1431" s="8">
        <f t="shared" si="471"/>
        <v>7701</v>
      </c>
      <c r="AA1431" s="6" t="s">
        <v>3967</v>
      </c>
      <c r="AB1431" s="6">
        <v>8918762</v>
      </c>
      <c r="AC1431" s="6">
        <f t="shared" si="458"/>
        <v>2</v>
      </c>
      <c r="AD1431" s="6">
        <f t="shared" si="459"/>
        <v>17837524</v>
      </c>
      <c r="AE1431" s="6">
        <f t="shared" ref="AE1431" si="474">IF(MOD(Y1431,1)=0,INT(AD1430*0.3),0)</f>
        <v>5337458</v>
      </c>
      <c r="AF1431" s="6">
        <v>870000</v>
      </c>
      <c r="AG1431" s="11">
        <f t="shared" si="461"/>
        <v>24044982</v>
      </c>
      <c r="AH1431">
        <f t="shared" si="460"/>
        <v>2.6959999605326388</v>
      </c>
      <c r="AI1431" s="53">
        <v>0.7</v>
      </c>
      <c r="AJ1431" s="7" t="str">
        <f t="shared" si="467"/>
        <v>hp_24044982</v>
      </c>
      <c r="AK1431" s="7" t="s">
        <v>3968</v>
      </c>
      <c r="AL1431" s="7">
        <v>1534400</v>
      </c>
      <c r="AM1431" s="7">
        <f>INT(IF(MOD(Y1431,3)=0,INT(AL1431*0.55),INT(AL1431*0.35)))</f>
        <v>537040</v>
      </c>
      <c r="AN1431" s="54">
        <f t="shared" si="468"/>
        <v>2895719</v>
      </c>
      <c r="AO1431" s="7" t="str">
        <f t="shared" si="469"/>
        <v>atk_2895719</v>
      </c>
      <c r="AP1431" s="7" t="s">
        <v>3973</v>
      </c>
      <c r="AQ1431" s="7" t="s">
        <v>3994</v>
      </c>
      <c r="AR1431" s="7" t="s">
        <v>3975</v>
      </c>
      <c r="AS1431" s="7" t="s">
        <v>3976</v>
      </c>
      <c r="AU1431" s="7" t="str">
        <f t="shared" si="470"/>
        <v>hp_24044982;atk_2895719;hit_500000;miss_85;cirt_0;cirtSub_-3500</v>
      </c>
    </row>
    <row r="1432" spans="1:47" x14ac:dyDescent="0.2">
      <c r="V1432" s="7" t="str">
        <f t="shared" si="466"/>
        <v>琉璃市15-2</v>
      </c>
      <c r="W1432" s="7">
        <f t="shared" si="457"/>
        <v>2683</v>
      </c>
      <c r="X1432" s="9" t="s">
        <v>1696</v>
      </c>
      <c r="Y1432" s="9">
        <v>2</v>
      </c>
      <c r="Z1432" s="8">
        <f t="shared" si="471"/>
        <v>7703</v>
      </c>
      <c r="AA1432" s="6" t="s">
        <v>3967</v>
      </c>
      <c r="AB1432" s="6">
        <v>8930629</v>
      </c>
      <c r="AC1432" s="6">
        <f t="shared" si="458"/>
        <v>2</v>
      </c>
      <c r="AD1432" s="6">
        <f t="shared" si="459"/>
        <v>17861258</v>
      </c>
      <c r="AE1432" s="6">
        <f t="shared" si="463"/>
        <v>5337458</v>
      </c>
      <c r="AF1432" s="6">
        <v>870000</v>
      </c>
      <c r="AG1432" s="11">
        <f t="shared" si="461"/>
        <v>24068716</v>
      </c>
      <c r="AH1432">
        <f t="shared" si="460"/>
        <v>2.6950751173293619</v>
      </c>
      <c r="AI1432" s="53">
        <v>0.7</v>
      </c>
      <c r="AJ1432" s="7" t="str">
        <f t="shared" si="467"/>
        <v>hp_24068716</v>
      </c>
      <c r="AK1432" s="7" t="s">
        <v>3968</v>
      </c>
      <c r="AL1432" s="7">
        <v>1536340</v>
      </c>
      <c r="AM1432" s="7">
        <f>INT(IF(MOD(Y1432,3)=0,INT(AL1432*0.55),INT(AL1432*0.35)))</f>
        <v>537719</v>
      </c>
      <c r="AN1432" s="54">
        <f t="shared" si="468"/>
        <v>2898386</v>
      </c>
      <c r="AO1432" s="7" t="str">
        <f t="shared" si="469"/>
        <v>atk_2898386</v>
      </c>
      <c r="AP1432" s="7" t="s">
        <v>3973</v>
      </c>
      <c r="AQ1432" s="7" t="s">
        <v>3994</v>
      </c>
      <c r="AR1432" s="7" t="s">
        <v>3975</v>
      </c>
      <c r="AS1432" s="7" t="s">
        <v>3976</v>
      </c>
      <c r="AU1432" s="7" t="str">
        <f t="shared" si="470"/>
        <v>hp_24068716;atk_2898386;hit_500000;miss_85;cirt_0;cirtSub_-3500</v>
      </c>
    </row>
    <row r="1433" spans="1:47" x14ac:dyDescent="0.2">
      <c r="V1433" s="7" t="str">
        <f t="shared" si="466"/>
        <v>琉璃市15-3</v>
      </c>
      <c r="W1433" s="7">
        <f t="shared" si="457"/>
        <v>2685</v>
      </c>
      <c r="X1433" s="9" t="s">
        <v>1696</v>
      </c>
      <c r="Y1433" s="9">
        <v>3</v>
      </c>
      <c r="Z1433" s="8">
        <f t="shared" si="471"/>
        <v>7706</v>
      </c>
      <c r="AA1433" s="6" t="s">
        <v>3967</v>
      </c>
      <c r="AB1433" s="6">
        <v>8942497</v>
      </c>
      <c r="AC1433" s="6">
        <f t="shared" si="458"/>
        <v>2.0024999999999999</v>
      </c>
      <c r="AD1433" s="6">
        <f t="shared" si="459"/>
        <v>17907350</v>
      </c>
      <c r="AE1433" s="6">
        <f t="shared" si="463"/>
        <v>5337458</v>
      </c>
      <c r="AF1433" s="6">
        <v>870000</v>
      </c>
      <c r="AG1433" s="11">
        <f t="shared" si="461"/>
        <v>24114808</v>
      </c>
      <c r="AH1433">
        <f t="shared" si="460"/>
        <v>2.69665262398187</v>
      </c>
      <c r="AI1433" s="53">
        <v>0.7</v>
      </c>
      <c r="AJ1433" s="7" t="str">
        <f t="shared" si="467"/>
        <v>hp_24114808</v>
      </c>
      <c r="AK1433" s="7" t="s">
        <v>3968</v>
      </c>
      <c r="AL1433" s="7">
        <v>1538280</v>
      </c>
      <c r="AM1433" s="7">
        <f>INT(IF(MOD(Y1433,3)=0,INT(AL1433*0.55),INT(AL1433*0.35)))</f>
        <v>846054</v>
      </c>
      <c r="AN1433" s="54">
        <f t="shared" si="468"/>
        <v>2903744</v>
      </c>
      <c r="AO1433" s="7" t="str">
        <f t="shared" si="469"/>
        <v>atk_2903744</v>
      </c>
      <c r="AP1433" s="7" t="s">
        <v>3973</v>
      </c>
      <c r="AQ1433" s="7" t="s">
        <v>3994</v>
      </c>
      <c r="AR1433" s="7" t="s">
        <v>3975</v>
      </c>
      <c r="AS1433" s="7" t="s">
        <v>3976</v>
      </c>
      <c r="AU1433" s="7" t="str">
        <f t="shared" si="470"/>
        <v>hp_24114808;atk_2903744;hit_500000;miss_85;cirt_0;cirtSub_-3500</v>
      </c>
    </row>
    <row r="1434" spans="1:47" x14ac:dyDescent="0.2">
      <c r="V1434" s="7" t="str">
        <f t="shared" si="466"/>
        <v>琉璃市15-4</v>
      </c>
      <c r="W1434" s="7">
        <f t="shared" si="457"/>
        <v>2687</v>
      </c>
      <c r="X1434" s="9" t="s">
        <v>1696</v>
      </c>
      <c r="Y1434" s="9">
        <v>4</v>
      </c>
      <c r="Z1434" s="8">
        <f t="shared" si="471"/>
        <v>7710</v>
      </c>
      <c r="AA1434" s="6" t="s">
        <v>3967</v>
      </c>
      <c r="AB1434" s="6">
        <v>8954366</v>
      </c>
      <c r="AC1434" s="6">
        <f t="shared" si="458"/>
        <v>2.0024999999999999</v>
      </c>
      <c r="AD1434" s="6">
        <f t="shared" si="459"/>
        <v>17931117</v>
      </c>
      <c r="AE1434" s="6">
        <f t="shared" si="463"/>
        <v>5337458</v>
      </c>
      <c r="AF1434" s="6">
        <v>870000</v>
      </c>
      <c r="AG1434" s="11">
        <f t="shared" si="461"/>
        <v>24138575</v>
      </c>
      <c r="AH1434">
        <f t="shared" si="460"/>
        <v>2.695732450516318</v>
      </c>
      <c r="AI1434" s="53">
        <v>0.7</v>
      </c>
      <c r="AJ1434" s="7" t="str">
        <f t="shared" si="467"/>
        <v>hp_24138575</v>
      </c>
      <c r="AK1434" s="7" t="s">
        <v>3968</v>
      </c>
      <c r="AL1434" s="7">
        <v>1540220</v>
      </c>
      <c r="AM1434" s="7">
        <f>INT(IF(MOD(Y1434,3)=0,INT(AL1434*0.55),INT(AL1434*0.35)))</f>
        <v>539077</v>
      </c>
      <c r="AN1434" s="54">
        <f t="shared" si="468"/>
        <v>2906414</v>
      </c>
      <c r="AO1434" s="7" t="str">
        <f t="shared" si="469"/>
        <v>atk_2906414</v>
      </c>
      <c r="AP1434" s="7" t="s">
        <v>3973</v>
      </c>
      <c r="AQ1434" s="7" t="s">
        <v>3994</v>
      </c>
      <c r="AR1434" s="7" t="s">
        <v>3975</v>
      </c>
      <c r="AS1434" s="7" t="s">
        <v>3976</v>
      </c>
      <c r="AU1434" s="7" t="str">
        <f t="shared" si="470"/>
        <v>hp_24138575;atk_2906414;hit_500000;miss_85;cirt_0;cirtSub_-3500</v>
      </c>
    </row>
    <row r="1435" spans="1:47" x14ac:dyDescent="0.2">
      <c r="V1435" s="7" t="str">
        <f t="shared" si="466"/>
        <v>琉璃市15-5</v>
      </c>
      <c r="W1435" s="7">
        <f t="shared" si="457"/>
        <v>2689</v>
      </c>
      <c r="X1435" s="9" t="s">
        <v>1696</v>
      </c>
      <c r="Y1435" s="9">
        <v>5</v>
      </c>
      <c r="Z1435" s="8">
        <f t="shared" si="471"/>
        <v>7715</v>
      </c>
      <c r="AA1435" s="6" t="s">
        <v>3967</v>
      </c>
      <c r="AB1435" s="6">
        <v>8966237</v>
      </c>
      <c r="AC1435" s="6">
        <f t="shared" si="458"/>
        <v>2.0024999999999999</v>
      </c>
      <c r="AD1435" s="6">
        <f t="shared" si="459"/>
        <v>17954889</v>
      </c>
      <c r="AE1435" s="6">
        <f t="shared" si="463"/>
        <v>5337458</v>
      </c>
      <c r="AF1435" s="6">
        <v>870000</v>
      </c>
      <c r="AG1435" s="11">
        <f t="shared" si="461"/>
        <v>24162347</v>
      </c>
      <c r="AH1435">
        <f t="shared" si="460"/>
        <v>2.69481466974384</v>
      </c>
      <c r="AI1435" s="53">
        <v>0.7</v>
      </c>
      <c r="AJ1435" s="7" t="str">
        <f t="shared" si="467"/>
        <v>hp_24162347</v>
      </c>
      <c r="AK1435" s="7" t="s">
        <v>3968</v>
      </c>
      <c r="AL1435" s="7">
        <v>1542160</v>
      </c>
      <c r="AM1435" s="7">
        <f>INT(IF(MOD(Y1435,3)=0,INT(AL1435*0.55),INT(AL1435*0.35)))</f>
        <v>539756</v>
      </c>
      <c r="AN1435" s="54">
        <f t="shared" si="468"/>
        <v>2909084</v>
      </c>
      <c r="AO1435" s="7" t="str">
        <f t="shared" si="469"/>
        <v>atk_2909084</v>
      </c>
      <c r="AP1435" s="7" t="s">
        <v>3973</v>
      </c>
      <c r="AQ1435" s="7" t="s">
        <v>3994</v>
      </c>
      <c r="AR1435" s="7" t="s">
        <v>3975</v>
      </c>
      <c r="AS1435" s="7" t="s">
        <v>3976</v>
      </c>
      <c r="AU1435" s="7" t="str">
        <f t="shared" si="470"/>
        <v>hp_24162347;atk_2909084;hit_500000;miss_85;cirt_0;cirtSub_-3500</v>
      </c>
    </row>
    <row r="1436" spans="1:47" x14ac:dyDescent="0.2">
      <c r="V1436" s="7" t="str">
        <f t="shared" si="466"/>
        <v>琉璃市15-6</v>
      </c>
      <c r="W1436" s="7">
        <f t="shared" si="457"/>
        <v>2691</v>
      </c>
      <c r="X1436" s="9" t="s">
        <v>1696</v>
      </c>
      <c r="Y1436" s="9">
        <v>6</v>
      </c>
      <c r="Z1436" s="8">
        <f t="shared" si="471"/>
        <v>7721</v>
      </c>
      <c r="AA1436" s="6" t="s">
        <v>3967</v>
      </c>
      <c r="AB1436" s="6">
        <v>8978109</v>
      </c>
      <c r="AC1436" s="6">
        <f t="shared" si="458"/>
        <v>2.0049999999999999</v>
      </c>
      <c r="AD1436" s="6">
        <f t="shared" si="459"/>
        <v>18001108</v>
      </c>
      <c r="AE1436" s="6">
        <f t="shared" si="463"/>
        <v>5337458</v>
      </c>
      <c r="AF1436" s="6">
        <v>870000</v>
      </c>
      <c r="AG1436" s="11">
        <f t="shared" si="461"/>
        <v>24208566</v>
      </c>
      <c r="AH1436">
        <f t="shared" si="460"/>
        <v>2.6963992083410884</v>
      </c>
      <c r="AI1436" s="53">
        <v>0.7</v>
      </c>
      <c r="AJ1436" s="7" t="str">
        <f t="shared" si="467"/>
        <v>hp_24208566</v>
      </c>
      <c r="AK1436" s="7" t="s">
        <v>3968</v>
      </c>
      <c r="AL1436" s="7">
        <v>1544100</v>
      </c>
      <c r="AM1436" s="7">
        <f>INT(IF(MOD(Y1436,3)=0,INT(AL1436*0.55),INT(AL1436*0.35)))</f>
        <v>849255</v>
      </c>
      <c r="AN1436" s="54">
        <f t="shared" si="468"/>
        <v>2914457</v>
      </c>
      <c r="AO1436" s="7" t="str">
        <f t="shared" si="469"/>
        <v>atk_2914457</v>
      </c>
      <c r="AP1436" s="7" t="s">
        <v>3973</v>
      </c>
      <c r="AQ1436" s="7" t="s">
        <v>3994</v>
      </c>
      <c r="AR1436" s="7" t="s">
        <v>3975</v>
      </c>
      <c r="AS1436" s="7" t="s">
        <v>3976</v>
      </c>
      <c r="AU1436" s="7" t="str">
        <f t="shared" si="470"/>
        <v>hp_24208566;atk_2914457;hit_500000;miss_85;cirt_0;cirtSub_-3500</v>
      </c>
    </row>
    <row r="1437" spans="1:47" x14ac:dyDescent="0.2">
      <c r="V1437" s="7" t="str">
        <f t="shared" si="466"/>
        <v>琉璃市15-7</v>
      </c>
      <c r="W1437" s="7">
        <f t="shared" ref="W1437:W1500" si="475">W1436+2</f>
        <v>2693</v>
      </c>
      <c r="X1437" s="9" t="s">
        <v>1696</v>
      </c>
      <c r="Y1437" s="9">
        <v>7</v>
      </c>
      <c r="Z1437" s="8">
        <f t="shared" si="471"/>
        <v>7728</v>
      </c>
      <c r="AA1437" s="6" t="s">
        <v>3967</v>
      </c>
      <c r="AB1437" s="6">
        <v>8989983</v>
      </c>
      <c r="AC1437" s="6">
        <f t="shared" si="458"/>
        <v>2.0049999999999999</v>
      </c>
      <c r="AD1437" s="6">
        <f t="shared" si="459"/>
        <v>18024915</v>
      </c>
      <c r="AE1437" s="6">
        <f t="shared" si="463"/>
        <v>5337458</v>
      </c>
      <c r="AF1437" s="6">
        <v>870000</v>
      </c>
      <c r="AG1437" s="11">
        <f t="shared" si="461"/>
        <v>24232373</v>
      </c>
      <c r="AH1437">
        <f t="shared" si="460"/>
        <v>2.6954859647676752</v>
      </c>
      <c r="AI1437" s="53">
        <v>0.7</v>
      </c>
      <c r="AJ1437" s="7" t="str">
        <f t="shared" si="467"/>
        <v>hp_24232373</v>
      </c>
      <c r="AK1437" s="7" t="s">
        <v>3968</v>
      </c>
      <c r="AL1437" s="7">
        <v>1546040</v>
      </c>
      <c r="AM1437" s="7">
        <f>INT(IF(MOD(Y1437,3)=0,INT(AL1437*0.55),INT(AL1437*0.35)))</f>
        <v>541114</v>
      </c>
      <c r="AN1437" s="54">
        <f t="shared" si="468"/>
        <v>2917130</v>
      </c>
      <c r="AO1437" s="7" t="str">
        <f t="shared" si="469"/>
        <v>atk_2917130</v>
      </c>
      <c r="AP1437" s="7" t="s">
        <v>3973</v>
      </c>
      <c r="AQ1437" s="7" t="s">
        <v>3994</v>
      </c>
      <c r="AR1437" s="7" t="s">
        <v>3975</v>
      </c>
      <c r="AS1437" s="7" t="s">
        <v>3976</v>
      </c>
      <c r="AU1437" s="7" t="str">
        <f t="shared" si="470"/>
        <v>hp_24232373;atk_2917130;hit_500000;miss_85;cirt_0;cirtSub_-3500</v>
      </c>
    </row>
    <row r="1438" spans="1:47" x14ac:dyDescent="0.2">
      <c r="V1438" s="7" t="str">
        <f t="shared" si="466"/>
        <v>琉璃市15-8</v>
      </c>
      <c r="W1438" s="7">
        <f t="shared" si="475"/>
        <v>2695</v>
      </c>
      <c r="X1438" s="9" t="s">
        <v>1696</v>
      </c>
      <c r="Y1438" s="9">
        <v>8</v>
      </c>
      <c r="Z1438" s="8">
        <f t="shared" si="471"/>
        <v>7736</v>
      </c>
      <c r="AA1438" s="6" t="s">
        <v>3967</v>
      </c>
      <c r="AB1438" s="6">
        <v>9001858</v>
      </c>
      <c r="AC1438" s="6">
        <f t="shared" si="458"/>
        <v>2.0049999999999999</v>
      </c>
      <c r="AD1438" s="6">
        <f t="shared" si="459"/>
        <v>18048725</v>
      </c>
      <c r="AE1438" s="6">
        <f t="shared" si="463"/>
        <v>5337458</v>
      </c>
      <c r="AF1438" s="6">
        <v>870000</v>
      </c>
      <c r="AG1438" s="11">
        <f t="shared" si="461"/>
        <v>24256183</v>
      </c>
      <c r="AH1438">
        <f t="shared" si="460"/>
        <v>2.694575164371622</v>
      </c>
      <c r="AI1438" s="53">
        <v>0.7</v>
      </c>
      <c r="AJ1438" s="7" t="str">
        <f t="shared" si="467"/>
        <v>hp_24256183</v>
      </c>
      <c r="AK1438" s="7" t="s">
        <v>3968</v>
      </c>
      <c r="AL1438" s="7">
        <v>1547980</v>
      </c>
      <c r="AM1438" s="7">
        <f>INT(IF(MOD(Y1438,3)=0,INT(AL1438*0.55),INT(AL1438*0.35)))</f>
        <v>541793</v>
      </c>
      <c r="AN1438" s="54">
        <f t="shared" si="468"/>
        <v>2919803</v>
      </c>
      <c r="AO1438" s="7" t="str">
        <f t="shared" si="469"/>
        <v>atk_2919803</v>
      </c>
      <c r="AP1438" s="7" t="s">
        <v>3973</v>
      </c>
      <c r="AQ1438" s="7" t="s">
        <v>3994</v>
      </c>
      <c r="AR1438" s="7" t="s">
        <v>3975</v>
      </c>
      <c r="AS1438" s="7" t="s">
        <v>3976</v>
      </c>
      <c r="AU1438" s="7" t="str">
        <f t="shared" si="470"/>
        <v>hp_24256183;atk_2919803;hit_500000;miss_85;cirt_0;cirtSub_-3500</v>
      </c>
    </row>
    <row r="1439" spans="1:47" x14ac:dyDescent="0.2">
      <c r="V1439" s="7" t="str">
        <f t="shared" si="466"/>
        <v>琉璃市15-9</v>
      </c>
      <c r="W1439" s="7">
        <f t="shared" si="475"/>
        <v>2697</v>
      </c>
      <c r="X1439" s="9" t="s">
        <v>1696</v>
      </c>
      <c r="Y1439" s="9">
        <v>9</v>
      </c>
      <c r="Z1439" s="8">
        <f t="shared" si="471"/>
        <v>7745</v>
      </c>
      <c r="AA1439" s="6" t="s">
        <v>3967</v>
      </c>
      <c r="AB1439" s="6">
        <v>9013734</v>
      </c>
      <c r="AC1439" s="6">
        <f t="shared" ref="AC1439:AC1502" si="476">0.6+INT((Z1439-1)/55)*0.01+INT(Y1439/3)*0.0025</f>
        <v>2.0074999999999998</v>
      </c>
      <c r="AD1439" s="6">
        <f t="shared" ref="AD1439:AD1502" si="477">INT(AB1439*AC1439)</f>
        <v>18095071</v>
      </c>
      <c r="AE1439" s="6">
        <f t="shared" si="463"/>
        <v>5337458</v>
      </c>
      <c r="AF1439" s="6">
        <v>870000</v>
      </c>
      <c r="AG1439" s="11">
        <f t="shared" si="461"/>
        <v>24302529</v>
      </c>
      <c r="AH1439">
        <f t="shared" si="460"/>
        <v>2.6961666496925689</v>
      </c>
      <c r="AI1439" s="53">
        <v>0.7</v>
      </c>
      <c r="AJ1439" s="7" t="str">
        <f t="shared" si="467"/>
        <v>hp_24302529</v>
      </c>
      <c r="AK1439" s="7" t="s">
        <v>3968</v>
      </c>
      <c r="AL1439" s="7">
        <v>1549920</v>
      </c>
      <c r="AM1439" s="7">
        <f>INT(IF(MOD(Y1439,3)=0,INT(AL1439*0.55),INT(AL1439*0.35)))</f>
        <v>852456</v>
      </c>
      <c r="AN1439" s="54">
        <f t="shared" si="468"/>
        <v>2925189</v>
      </c>
      <c r="AO1439" s="7" t="str">
        <f t="shared" si="469"/>
        <v>atk_2925189</v>
      </c>
      <c r="AP1439" s="7" t="s">
        <v>3973</v>
      </c>
      <c r="AQ1439" s="7" t="s">
        <v>3994</v>
      </c>
      <c r="AR1439" s="7" t="s">
        <v>3975</v>
      </c>
      <c r="AS1439" s="7" t="s">
        <v>3976</v>
      </c>
      <c r="AU1439" s="7" t="str">
        <f t="shared" si="470"/>
        <v>hp_24302529;atk_2925189;hit_500000;miss_85;cirt_0;cirtSub_-3500</v>
      </c>
    </row>
    <row r="1440" spans="1:47" s="12" customFormat="1" x14ac:dyDescent="0.2">
      <c r="A1440" s="7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V1440" s="12" t="str">
        <f t="shared" si="466"/>
        <v>琉璃市15-10</v>
      </c>
      <c r="W1440" s="12">
        <f t="shared" si="475"/>
        <v>2699</v>
      </c>
      <c r="X1440" s="5" t="s">
        <v>1696</v>
      </c>
      <c r="Y1440" s="5">
        <v>10</v>
      </c>
      <c r="Z1440" s="5">
        <f t="shared" si="471"/>
        <v>7755</v>
      </c>
      <c r="AA1440" s="11" t="s">
        <v>3967</v>
      </c>
      <c r="AB1440" s="11">
        <v>9025613</v>
      </c>
      <c r="AC1440" s="11">
        <f t="shared" si="476"/>
        <v>2.0074999999999998</v>
      </c>
      <c r="AD1440" s="11">
        <f t="shared" si="477"/>
        <v>18118918</v>
      </c>
      <c r="AE1440" s="6">
        <f t="shared" si="463"/>
        <v>5337458</v>
      </c>
      <c r="AF1440" s="11">
        <v>870000</v>
      </c>
      <c r="AG1440" s="11">
        <f t="shared" si="461"/>
        <v>24326376</v>
      </c>
      <c r="AH1440">
        <f t="shared" ref="AH1440:AH1503" si="478">AG1440/AB1440</f>
        <v>2.6952602554530092</v>
      </c>
      <c r="AI1440" s="53">
        <v>0.7</v>
      </c>
      <c r="AJ1440" s="7" t="str">
        <f t="shared" si="467"/>
        <v>hp_24326376</v>
      </c>
      <c r="AK1440" s="12" t="s">
        <v>3968</v>
      </c>
      <c r="AL1440" s="12">
        <v>1551860</v>
      </c>
      <c r="AM1440" s="7">
        <f>INT(IF(MOD(Y1440,3)=0,INT(AL1440*0.55),INT(AL1440*0.35)))</f>
        <v>543151</v>
      </c>
      <c r="AN1440" s="54">
        <f t="shared" si="468"/>
        <v>2927866</v>
      </c>
      <c r="AO1440" s="7" t="str">
        <f t="shared" si="469"/>
        <v>atk_2927866</v>
      </c>
      <c r="AP1440" s="12" t="s">
        <v>3973</v>
      </c>
      <c r="AQ1440" s="12" t="s">
        <v>3994</v>
      </c>
      <c r="AR1440" s="12" t="s">
        <v>3975</v>
      </c>
      <c r="AS1440" s="12" t="s">
        <v>3976</v>
      </c>
      <c r="AU1440" s="12" t="str">
        <f t="shared" si="470"/>
        <v>hp_24326376;atk_2927866;hit_500000;miss_85;cirt_0;cirtSub_-3500</v>
      </c>
    </row>
    <row r="1441" spans="1:47" x14ac:dyDescent="0.2">
      <c r="V1441" s="7" t="str">
        <f t="shared" si="466"/>
        <v>琉璃市16-1</v>
      </c>
      <c r="W1441" s="7">
        <f t="shared" si="475"/>
        <v>2701</v>
      </c>
      <c r="X1441" s="9" t="s">
        <v>1697</v>
      </c>
      <c r="Y1441" s="9">
        <v>1</v>
      </c>
      <c r="Z1441" s="8">
        <f t="shared" si="471"/>
        <v>7756</v>
      </c>
      <c r="AA1441" s="6" t="s">
        <v>3967</v>
      </c>
      <c r="AB1441" s="6">
        <v>9037492</v>
      </c>
      <c r="AC1441" s="6">
        <f t="shared" si="476"/>
        <v>2.0099999999999998</v>
      </c>
      <c r="AD1441" s="6">
        <f t="shared" si="477"/>
        <v>18165358</v>
      </c>
      <c r="AE1441" s="6">
        <f t="shared" ref="AE1441" si="479">IF(MOD(Y1441,1)=0,INT(AD1440*0.3),0)</f>
        <v>5435675</v>
      </c>
      <c r="AF1441" s="6">
        <v>870000</v>
      </c>
      <c r="AG1441" s="11">
        <f t="shared" ref="AG1441:AG1504" si="480">INT(AD1441*1)+AF1441+AE1441</f>
        <v>24471033</v>
      </c>
      <c r="AH1441">
        <f t="shared" si="478"/>
        <v>2.7077238906546195</v>
      </c>
      <c r="AI1441" s="53">
        <v>0.7</v>
      </c>
      <c r="AJ1441" s="7" t="str">
        <f t="shared" si="467"/>
        <v>hp_24471033</v>
      </c>
      <c r="AK1441" s="7" t="s">
        <v>3968</v>
      </c>
      <c r="AL1441" s="7">
        <v>1553800</v>
      </c>
      <c r="AM1441" s="7">
        <f>INT(IF(MOD(Y1441,3)=0,INT(AL1441*0.55),INT(AL1441*0.35)))</f>
        <v>543830</v>
      </c>
      <c r="AN1441" s="54">
        <f t="shared" si="468"/>
        <v>2945082</v>
      </c>
      <c r="AO1441" s="7" t="str">
        <f t="shared" si="469"/>
        <v>atk_2945082</v>
      </c>
      <c r="AP1441" s="7" t="s">
        <v>3973</v>
      </c>
      <c r="AQ1441" s="7" t="s">
        <v>3994</v>
      </c>
      <c r="AR1441" s="7" t="s">
        <v>3975</v>
      </c>
      <c r="AS1441" s="7" t="s">
        <v>3976</v>
      </c>
      <c r="AU1441" s="7" t="str">
        <f t="shared" si="470"/>
        <v>hp_24471033;atk_2945082;hit_500000;miss_85;cirt_0;cirtSub_-3500</v>
      </c>
    </row>
    <row r="1442" spans="1:47" x14ac:dyDescent="0.2">
      <c r="V1442" s="7" t="str">
        <f t="shared" si="466"/>
        <v>琉璃市16-2</v>
      </c>
      <c r="W1442" s="7">
        <f t="shared" si="475"/>
        <v>2703</v>
      </c>
      <c r="X1442" s="9" t="s">
        <v>1697</v>
      </c>
      <c r="Y1442" s="9">
        <v>2</v>
      </c>
      <c r="Z1442" s="8">
        <f t="shared" si="471"/>
        <v>7758</v>
      </c>
      <c r="AA1442" s="6" t="s">
        <v>3967</v>
      </c>
      <c r="AB1442" s="6">
        <v>9049374</v>
      </c>
      <c r="AC1442" s="6">
        <f t="shared" si="476"/>
        <v>2.0099999999999998</v>
      </c>
      <c r="AD1442" s="6">
        <f t="shared" si="477"/>
        <v>18189241</v>
      </c>
      <c r="AE1442" s="6">
        <f t="shared" si="463"/>
        <v>5435675</v>
      </c>
      <c r="AF1442" s="6">
        <v>870000</v>
      </c>
      <c r="AG1442" s="11">
        <f t="shared" si="480"/>
        <v>24494916</v>
      </c>
      <c r="AH1442">
        <f t="shared" si="478"/>
        <v>2.706807785820323</v>
      </c>
      <c r="AI1442" s="53">
        <v>0.7</v>
      </c>
      <c r="AJ1442" s="7" t="str">
        <f t="shared" si="467"/>
        <v>hp_24494916</v>
      </c>
      <c r="AK1442" s="7" t="s">
        <v>3968</v>
      </c>
      <c r="AL1442" s="7">
        <v>1555740</v>
      </c>
      <c r="AM1442" s="7">
        <f>INT(IF(MOD(Y1442,3)=0,INT(AL1442*0.55),INT(AL1442*0.35)))</f>
        <v>544509</v>
      </c>
      <c r="AN1442" s="54">
        <f t="shared" si="468"/>
        <v>2947762</v>
      </c>
      <c r="AO1442" s="7" t="str">
        <f t="shared" si="469"/>
        <v>atk_2947762</v>
      </c>
      <c r="AP1442" s="7" t="s">
        <v>3973</v>
      </c>
      <c r="AQ1442" s="7" t="s">
        <v>3994</v>
      </c>
      <c r="AR1442" s="7" t="s">
        <v>3975</v>
      </c>
      <c r="AS1442" s="7" t="s">
        <v>3976</v>
      </c>
      <c r="AU1442" s="7" t="str">
        <f t="shared" si="470"/>
        <v>hp_24494916;atk_2947762;hit_500000;miss_85;cirt_0;cirtSub_-3500</v>
      </c>
    </row>
    <row r="1443" spans="1:47" x14ac:dyDescent="0.2">
      <c r="V1443" s="7" t="str">
        <f t="shared" si="466"/>
        <v>琉璃市16-3</v>
      </c>
      <c r="W1443" s="7">
        <f t="shared" si="475"/>
        <v>2705</v>
      </c>
      <c r="X1443" s="9" t="s">
        <v>1697</v>
      </c>
      <c r="Y1443" s="9">
        <v>3</v>
      </c>
      <c r="Z1443" s="8">
        <f t="shared" si="471"/>
        <v>7761</v>
      </c>
      <c r="AA1443" s="6" t="s">
        <v>3967</v>
      </c>
      <c r="AB1443" s="6">
        <v>9061256</v>
      </c>
      <c r="AC1443" s="6">
        <f t="shared" si="476"/>
        <v>2.0124999999999997</v>
      </c>
      <c r="AD1443" s="6">
        <f t="shared" si="477"/>
        <v>18235777</v>
      </c>
      <c r="AE1443" s="6">
        <f t="shared" si="463"/>
        <v>5435675</v>
      </c>
      <c r="AF1443" s="6">
        <v>870000</v>
      </c>
      <c r="AG1443" s="11">
        <f t="shared" si="480"/>
        <v>24541452</v>
      </c>
      <c r="AH1443">
        <f t="shared" si="478"/>
        <v>2.7083940681071144</v>
      </c>
      <c r="AI1443" s="53">
        <v>0.7</v>
      </c>
      <c r="AJ1443" s="7" t="str">
        <f t="shared" si="467"/>
        <v>hp_24541452</v>
      </c>
      <c r="AK1443" s="7" t="s">
        <v>3968</v>
      </c>
      <c r="AL1443" s="7">
        <v>1557680</v>
      </c>
      <c r="AM1443" s="7">
        <f>INT(IF(MOD(Y1443,3)=0,INT(AL1443*0.55),INT(AL1443*0.35)))</f>
        <v>856724</v>
      </c>
      <c r="AN1443" s="54">
        <f t="shared" si="468"/>
        <v>2953167</v>
      </c>
      <c r="AO1443" s="7" t="str">
        <f t="shared" si="469"/>
        <v>atk_2953167</v>
      </c>
      <c r="AP1443" s="7" t="s">
        <v>3973</v>
      </c>
      <c r="AQ1443" s="7" t="s">
        <v>3994</v>
      </c>
      <c r="AR1443" s="7" t="s">
        <v>3975</v>
      </c>
      <c r="AS1443" s="7" t="s">
        <v>3976</v>
      </c>
      <c r="AU1443" s="7" t="str">
        <f t="shared" si="470"/>
        <v>hp_24541452;atk_2953167;hit_500000;miss_85;cirt_0;cirtSub_-3500</v>
      </c>
    </row>
    <row r="1444" spans="1:47" x14ac:dyDescent="0.2">
      <c r="V1444" s="7" t="str">
        <f t="shared" si="466"/>
        <v>琉璃市16-4</v>
      </c>
      <c r="W1444" s="7">
        <f t="shared" si="475"/>
        <v>2707</v>
      </c>
      <c r="X1444" s="9" t="s">
        <v>1697</v>
      </c>
      <c r="Y1444" s="9">
        <v>4</v>
      </c>
      <c r="Z1444" s="8">
        <f t="shared" si="471"/>
        <v>7765</v>
      </c>
      <c r="AA1444" s="6" t="s">
        <v>3967</v>
      </c>
      <c r="AB1444" s="6">
        <v>9073140</v>
      </c>
      <c r="AC1444" s="6">
        <f t="shared" si="476"/>
        <v>2.0124999999999997</v>
      </c>
      <c r="AD1444" s="6">
        <f t="shared" si="477"/>
        <v>18259694</v>
      </c>
      <c r="AE1444" s="6">
        <f t="shared" si="463"/>
        <v>5435675</v>
      </c>
      <c r="AF1444" s="6">
        <v>870000</v>
      </c>
      <c r="AG1444" s="11">
        <f t="shared" si="480"/>
        <v>24565369</v>
      </c>
      <c r="AH1444">
        <f t="shared" si="478"/>
        <v>2.7074826355594643</v>
      </c>
      <c r="AI1444" s="53">
        <v>0.7</v>
      </c>
      <c r="AJ1444" s="7" t="str">
        <f t="shared" si="467"/>
        <v>hp_24565369</v>
      </c>
      <c r="AK1444" s="7" t="s">
        <v>3968</v>
      </c>
      <c r="AL1444" s="7">
        <v>1559620</v>
      </c>
      <c r="AM1444" s="7">
        <f>INT(IF(MOD(Y1444,3)=0,INT(AL1444*0.55),INT(AL1444*0.35)))</f>
        <v>545867</v>
      </c>
      <c r="AN1444" s="54">
        <f t="shared" si="468"/>
        <v>2955850</v>
      </c>
      <c r="AO1444" s="7" t="str">
        <f t="shared" si="469"/>
        <v>atk_2955850</v>
      </c>
      <c r="AP1444" s="7" t="s">
        <v>3973</v>
      </c>
      <c r="AQ1444" s="7" t="s">
        <v>3994</v>
      </c>
      <c r="AR1444" s="7" t="s">
        <v>3975</v>
      </c>
      <c r="AS1444" s="7" t="s">
        <v>3976</v>
      </c>
      <c r="AU1444" s="7" t="str">
        <f t="shared" si="470"/>
        <v>hp_24565369;atk_2955850;hit_500000;miss_85;cirt_0;cirtSub_-3500</v>
      </c>
    </row>
    <row r="1445" spans="1:47" x14ac:dyDescent="0.2">
      <c r="V1445" s="7" t="str">
        <f t="shared" si="466"/>
        <v>琉璃市16-5</v>
      </c>
      <c r="W1445" s="7">
        <f t="shared" si="475"/>
        <v>2709</v>
      </c>
      <c r="X1445" s="9" t="s">
        <v>1697</v>
      </c>
      <c r="Y1445" s="9">
        <v>5</v>
      </c>
      <c r="Z1445" s="8">
        <f t="shared" si="471"/>
        <v>7770</v>
      </c>
      <c r="AA1445" s="6" t="s">
        <v>3967</v>
      </c>
      <c r="AB1445" s="6">
        <v>9085026</v>
      </c>
      <c r="AC1445" s="6">
        <f t="shared" si="476"/>
        <v>2.0124999999999997</v>
      </c>
      <c r="AD1445" s="6">
        <f t="shared" si="477"/>
        <v>18283614</v>
      </c>
      <c r="AE1445" s="6">
        <f t="shared" si="463"/>
        <v>5435675</v>
      </c>
      <c r="AF1445" s="6">
        <v>870000</v>
      </c>
      <c r="AG1445" s="11">
        <f t="shared" si="480"/>
        <v>24589289</v>
      </c>
      <c r="AH1445">
        <f t="shared" si="478"/>
        <v>2.7065733218595081</v>
      </c>
      <c r="AI1445" s="53">
        <v>0.7</v>
      </c>
      <c r="AJ1445" s="7" t="str">
        <f t="shared" si="467"/>
        <v>hp_24589289</v>
      </c>
      <c r="AK1445" s="7" t="s">
        <v>3968</v>
      </c>
      <c r="AL1445" s="7">
        <v>1561560</v>
      </c>
      <c r="AM1445" s="7">
        <f>INT(IF(MOD(Y1445,3)=0,INT(AL1445*0.55),INT(AL1445*0.35)))</f>
        <v>546546</v>
      </c>
      <c r="AN1445" s="54">
        <f t="shared" si="468"/>
        <v>2958533</v>
      </c>
      <c r="AO1445" s="7" t="str">
        <f t="shared" si="469"/>
        <v>atk_2958533</v>
      </c>
      <c r="AP1445" s="7" t="s">
        <v>3973</v>
      </c>
      <c r="AQ1445" s="7" t="s">
        <v>3994</v>
      </c>
      <c r="AR1445" s="7" t="s">
        <v>3975</v>
      </c>
      <c r="AS1445" s="7" t="s">
        <v>3976</v>
      </c>
      <c r="AU1445" s="7" t="str">
        <f t="shared" si="470"/>
        <v>hp_24589289;atk_2958533;hit_500000;miss_85;cirt_0;cirtSub_-3500</v>
      </c>
    </row>
    <row r="1446" spans="1:47" x14ac:dyDescent="0.2">
      <c r="V1446" s="7" t="str">
        <f t="shared" si="466"/>
        <v>琉璃市16-6</v>
      </c>
      <c r="W1446" s="7">
        <f t="shared" si="475"/>
        <v>2711</v>
      </c>
      <c r="X1446" s="9" t="s">
        <v>1697</v>
      </c>
      <c r="Y1446" s="9">
        <v>6</v>
      </c>
      <c r="Z1446" s="8">
        <f t="shared" si="471"/>
        <v>7776</v>
      </c>
      <c r="AA1446" s="6" t="s">
        <v>3967</v>
      </c>
      <c r="AB1446" s="6">
        <v>9096913</v>
      </c>
      <c r="AC1446" s="6">
        <f t="shared" si="476"/>
        <v>2.0149999999999997</v>
      </c>
      <c r="AD1446" s="6">
        <f t="shared" si="477"/>
        <v>18330279</v>
      </c>
      <c r="AE1446" s="6">
        <f t="shared" si="463"/>
        <v>5435675</v>
      </c>
      <c r="AF1446" s="6">
        <v>870000</v>
      </c>
      <c r="AG1446" s="11">
        <f t="shared" si="480"/>
        <v>24635954</v>
      </c>
      <c r="AH1446">
        <f t="shared" si="478"/>
        <v>2.7081663856739095</v>
      </c>
      <c r="AI1446" s="53">
        <v>0.7</v>
      </c>
      <c r="AJ1446" s="7" t="str">
        <f t="shared" si="467"/>
        <v>hp_24635954</v>
      </c>
      <c r="AK1446" s="7" t="s">
        <v>3968</v>
      </c>
      <c r="AL1446" s="7">
        <v>1563500</v>
      </c>
      <c r="AM1446" s="7">
        <f>INT(IF(MOD(Y1446,3)=0,INT(AL1446*0.55),INT(AL1446*0.35)))</f>
        <v>859925</v>
      </c>
      <c r="AN1446" s="54">
        <f t="shared" si="468"/>
        <v>2963952</v>
      </c>
      <c r="AO1446" s="7" t="str">
        <f t="shared" si="469"/>
        <v>atk_2963952</v>
      </c>
      <c r="AP1446" s="7" t="s">
        <v>3973</v>
      </c>
      <c r="AQ1446" s="7" t="s">
        <v>3994</v>
      </c>
      <c r="AR1446" s="7" t="s">
        <v>3975</v>
      </c>
      <c r="AS1446" s="7" t="s">
        <v>3976</v>
      </c>
      <c r="AU1446" s="7" t="str">
        <f t="shared" si="470"/>
        <v>hp_24635954;atk_2963952;hit_500000;miss_85;cirt_0;cirtSub_-3500</v>
      </c>
    </row>
    <row r="1447" spans="1:47" x14ac:dyDescent="0.2">
      <c r="V1447" s="7" t="str">
        <f t="shared" si="466"/>
        <v>琉璃市16-7</v>
      </c>
      <c r="W1447" s="7">
        <f t="shared" si="475"/>
        <v>2713</v>
      </c>
      <c r="X1447" s="9" t="s">
        <v>1697</v>
      </c>
      <c r="Y1447" s="9">
        <v>7</v>
      </c>
      <c r="Z1447" s="8">
        <f t="shared" si="471"/>
        <v>7783</v>
      </c>
      <c r="AA1447" s="6" t="s">
        <v>3967</v>
      </c>
      <c r="AB1447" s="6">
        <v>9108802</v>
      </c>
      <c r="AC1447" s="6">
        <f t="shared" si="476"/>
        <v>2.0149999999999997</v>
      </c>
      <c r="AD1447" s="6">
        <f t="shared" si="477"/>
        <v>18354236</v>
      </c>
      <c r="AE1447" s="6">
        <f t="shared" si="463"/>
        <v>5435675</v>
      </c>
      <c r="AF1447" s="6">
        <v>870000</v>
      </c>
      <c r="AG1447" s="11">
        <f t="shared" si="480"/>
        <v>24659911</v>
      </c>
      <c r="AH1447">
        <f t="shared" si="478"/>
        <v>2.7072617233309058</v>
      </c>
      <c r="AI1447" s="53">
        <v>0.7</v>
      </c>
      <c r="AJ1447" s="7" t="str">
        <f t="shared" si="467"/>
        <v>hp_24659911</v>
      </c>
      <c r="AK1447" s="7" t="s">
        <v>3968</v>
      </c>
      <c r="AL1447" s="7">
        <v>1565440</v>
      </c>
      <c r="AM1447" s="7">
        <f>INT(IF(MOD(Y1447,3)=0,INT(AL1447*0.55),INT(AL1447*0.35)))</f>
        <v>547904</v>
      </c>
      <c r="AN1447" s="54">
        <f t="shared" si="468"/>
        <v>2966639</v>
      </c>
      <c r="AO1447" s="7" t="str">
        <f t="shared" si="469"/>
        <v>atk_2966639</v>
      </c>
      <c r="AP1447" s="7" t="s">
        <v>3973</v>
      </c>
      <c r="AQ1447" s="7" t="s">
        <v>3994</v>
      </c>
      <c r="AR1447" s="7" t="s">
        <v>3975</v>
      </c>
      <c r="AS1447" s="7" t="s">
        <v>3976</v>
      </c>
      <c r="AU1447" s="7" t="str">
        <f t="shared" si="470"/>
        <v>hp_24659911;atk_2966639;hit_500000;miss_85;cirt_0;cirtSub_-3500</v>
      </c>
    </row>
    <row r="1448" spans="1:47" x14ac:dyDescent="0.2">
      <c r="V1448" s="7" t="str">
        <f t="shared" si="466"/>
        <v>琉璃市16-8</v>
      </c>
      <c r="W1448" s="7">
        <f t="shared" si="475"/>
        <v>2715</v>
      </c>
      <c r="X1448" s="9" t="s">
        <v>1697</v>
      </c>
      <c r="Y1448" s="9">
        <v>8</v>
      </c>
      <c r="Z1448" s="8">
        <f t="shared" si="471"/>
        <v>7791</v>
      </c>
      <c r="AA1448" s="6" t="s">
        <v>3967</v>
      </c>
      <c r="AB1448" s="6">
        <v>9120692</v>
      </c>
      <c r="AC1448" s="6">
        <f t="shared" si="476"/>
        <v>2.0149999999999997</v>
      </c>
      <c r="AD1448" s="6">
        <f t="shared" si="477"/>
        <v>18378194</v>
      </c>
      <c r="AE1448" s="6">
        <f t="shared" si="463"/>
        <v>5435675</v>
      </c>
      <c r="AF1448" s="6">
        <v>870000</v>
      </c>
      <c r="AG1448" s="11">
        <f t="shared" si="480"/>
        <v>24683869</v>
      </c>
      <c r="AH1448">
        <f t="shared" si="478"/>
        <v>2.7063592323915775</v>
      </c>
      <c r="AI1448" s="53">
        <v>0.7</v>
      </c>
      <c r="AJ1448" s="7" t="str">
        <f t="shared" si="467"/>
        <v>hp_24683869</v>
      </c>
      <c r="AK1448" s="7" t="s">
        <v>3968</v>
      </c>
      <c r="AL1448" s="7">
        <v>1567380</v>
      </c>
      <c r="AM1448" s="7">
        <f>INT(IF(MOD(Y1448,3)=0,INT(AL1448*0.55),INT(AL1448*0.35)))</f>
        <v>548583</v>
      </c>
      <c r="AN1448" s="54">
        <f t="shared" si="468"/>
        <v>2969325</v>
      </c>
      <c r="AO1448" s="7" t="str">
        <f t="shared" si="469"/>
        <v>atk_2969325</v>
      </c>
      <c r="AP1448" s="7" t="s">
        <v>3973</v>
      </c>
      <c r="AQ1448" s="7" t="s">
        <v>3994</v>
      </c>
      <c r="AR1448" s="7" t="s">
        <v>3975</v>
      </c>
      <c r="AS1448" s="7" t="s">
        <v>3976</v>
      </c>
      <c r="AU1448" s="7" t="str">
        <f t="shared" si="470"/>
        <v>hp_24683869;atk_2969325;hit_500000;miss_85;cirt_0;cirtSub_-3500</v>
      </c>
    </row>
    <row r="1449" spans="1:47" x14ac:dyDescent="0.2">
      <c r="V1449" s="7" t="str">
        <f t="shared" si="466"/>
        <v>琉璃市16-9</v>
      </c>
      <c r="W1449" s="7">
        <f t="shared" si="475"/>
        <v>2717</v>
      </c>
      <c r="X1449" s="9" t="s">
        <v>1697</v>
      </c>
      <c r="Y1449" s="9">
        <v>9</v>
      </c>
      <c r="Z1449" s="8">
        <f t="shared" si="471"/>
        <v>7800</v>
      </c>
      <c r="AA1449" s="6" t="s">
        <v>3967</v>
      </c>
      <c r="AB1449" s="6">
        <v>9132584</v>
      </c>
      <c r="AC1449" s="6">
        <f t="shared" si="476"/>
        <v>2.0174999999999996</v>
      </c>
      <c r="AD1449" s="6">
        <f t="shared" si="477"/>
        <v>18424988</v>
      </c>
      <c r="AE1449" s="6">
        <f t="shared" si="463"/>
        <v>5435675</v>
      </c>
      <c r="AF1449" s="6">
        <v>870000</v>
      </c>
      <c r="AG1449" s="11">
        <f t="shared" si="480"/>
        <v>24730663</v>
      </c>
      <c r="AH1449">
        <f t="shared" si="478"/>
        <v>2.7079589960519388</v>
      </c>
      <c r="AI1449" s="53">
        <v>0.7</v>
      </c>
      <c r="AJ1449" s="7" t="str">
        <f t="shared" si="467"/>
        <v>hp_24730663</v>
      </c>
      <c r="AK1449" s="7" t="s">
        <v>3968</v>
      </c>
      <c r="AL1449" s="7">
        <v>1569320</v>
      </c>
      <c r="AM1449" s="7">
        <f>INT(IF(MOD(Y1449,3)=0,INT(AL1449*0.55),INT(AL1449*0.35)))</f>
        <v>863126</v>
      </c>
      <c r="AN1449" s="54">
        <f t="shared" si="468"/>
        <v>2974757</v>
      </c>
      <c r="AO1449" s="7" t="str">
        <f t="shared" si="469"/>
        <v>atk_2974757</v>
      </c>
      <c r="AP1449" s="7" t="s">
        <v>3973</v>
      </c>
      <c r="AQ1449" s="7" t="s">
        <v>3994</v>
      </c>
      <c r="AR1449" s="7" t="s">
        <v>3975</v>
      </c>
      <c r="AS1449" s="7" t="s">
        <v>3976</v>
      </c>
      <c r="AU1449" s="7" t="str">
        <f t="shared" si="470"/>
        <v>hp_24730663;atk_2974757;hit_500000;miss_85;cirt_0;cirtSub_-3500</v>
      </c>
    </row>
    <row r="1450" spans="1:47" s="12" customFormat="1" x14ac:dyDescent="0.2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V1450" s="12" t="str">
        <f t="shared" si="466"/>
        <v>琉璃市16-10</v>
      </c>
      <c r="W1450" s="12">
        <f t="shared" si="475"/>
        <v>2719</v>
      </c>
      <c r="X1450" s="5" t="s">
        <v>1697</v>
      </c>
      <c r="Y1450" s="5">
        <v>10</v>
      </c>
      <c r="Z1450" s="5">
        <f t="shared" si="471"/>
        <v>7810</v>
      </c>
      <c r="AA1450" s="11" t="s">
        <v>3967</v>
      </c>
      <c r="AB1450" s="11">
        <v>9144477</v>
      </c>
      <c r="AC1450" s="11">
        <f t="shared" si="476"/>
        <v>2.0174999999999996</v>
      </c>
      <c r="AD1450" s="11">
        <f t="shared" si="477"/>
        <v>18448982</v>
      </c>
      <c r="AE1450" s="6">
        <f t="shared" ref="AE1450:AE1513" si="481">AE1449</f>
        <v>5435675</v>
      </c>
      <c r="AF1450" s="11">
        <v>870000</v>
      </c>
      <c r="AG1450" s="11">
        <f t="shared" si="480"/>
        <v>24754657</v>
      </c>
      <c r="AH1450">
        <f t="shared" si="478"/>
        <v>2.7070609943028998</v>
      </c>
      <c r="AI1450" s="53">
        <v>0.7</v>
      </c>
      <c r="AJ1450" s="7" t="str">
        <f t="shared" si="467"/>
        <v>hp_24754657</v>
      </c>
      <c r="AK1450" s="12" t="s">
        <v>3968</v>
      </c>
      <c r="AL1450" s="12">
        <v>1571260</v>
      </c>
      <c r="AM1450" s="7">
        <f>INT(IF(MOD(Y1450,3)=0,INT(AL1450*0.55),INT(AL1450*0.35)))</f>
        <v>549941</v>
      </c>
      <c r="AN1450" s="54">
        <f t="shared" si="468"/>
        <v>2977447</v>
      </c>
      <c r="AO1450" s="7" t="str">
        <f t="shared" si="469"/>
        <v>atk_2977447</v>
      </c>
      <c r="AP1450" s="12" t="s">
        <v>3973</v>
      </c>
      <c r="AQ1450" s="12" t="s">
        <v>3994</v>
      </c>
      <c r="AR1450" s="12" t="s">
        <v>3975</v>
      </c>
      <c r="AS1450" s="12" t="s">
        <v>3976</v>
      </c>
      <c r="AU1450" s="12" t="str">
        <f t="shared" si="470"/>
        <v>hp_24754657;atk_2977447;hit_500000;miss_85;cirt_0;cirtSub_-3500</v>
      </c>
    </row>
    <row r="1451" spans="1:47" x14ac:dyDescent="0.2">
      <c r="V1451" s="7" t="str">
        <f t="shared" si="466"/>
        <v>琉璃市17-1</v>
      </c>
      <c r="W1451" s="7">
        <f t="shared" si="475"/>
        <v>2721</v>
      </c>
      <c r="X1451" s="9" t="s">
        <v>1698</v>
      </c>
      <c r="Y1451" s="9">
        <v>1</v>
      </c>
      <c r="Z1451" s="8">
        <f t="shared" si="471"/>
        <v>7811</v>
      </c>
      <c r="AA1451" s="6" t="s">
        <v>3967</v>
      </c>
      <c r="AB1451" s="6">
        <v>9156371</v>
      </c>
      <c r="AC1451" s="6">
        <f t="shared" si="476"/>
        <v>2.02</v>
      </c>
      <c r="AD1451" s="6">
        <f t="shared" si="477"/>
        <v>18495869</v>
      </c>
      <c r="AE1451" s="6">
        <f t="shared" ref="AE1451" si="482">IF(MOD(Y1451,1)=0,INT(AD1450*0.3),0)</f>
        <v>5534694</v>
      </c>
      <c r="AF1451" s="6">
        <v>3870000</v>
      </c>
      <c r="AG1451" s="11">
        <f t="shared" si="480"/>
        <v>27900563</v>
      </c>
      <c r="AH1451">
        <f t="shared" si="478"/>
        <v>3.0471201964184282</v>
      </c>
      <c r="AI1451" s="53">
        <v>0.7</v>
      </c>
      <c r="AJ1451" s="7" t="str">
        <f t="shared" si="467"/>
        <v>hp_27900563</v>
      </c>
      <c r="AK1451" s="7" t="s">
        <v>3968</v>
      </c>
      <c r="AL1451" s="7">
        <v>1573200</v>
      </c>
      <c r="AM1451" s="7">
        <f>INT(IF(MOD(Y1451,3)=0,INT(AL1451*0.55),INT(AL1451*0.35)))</f>
        <v>550620</v>
      </c>
      <c r="AN1451" s="54">
        <f t="shared" si="468"/>
        <v>3355610</v>
      </c>
      <c r="AO1451" s="7" t="str">
        <f t="shared" si="469"/>
        <v>atk_3355610</v>
      </c>
      <c r="AP1451" s="7" t="s">
        <v>3973</v>
      </c>
      <c r="AQ1451" s="7" t="s">
        <v>3994</v>
      </c>
      <c r="AR1451" s="7" t="s">
        <v>3975</v>
      </c>
      <c r="AS1451" s="7" t="s">
        <v>3976</v>
      </c>
      <c r="AU1451" s="7" t="str">
        <f t="shared" si="470"/>
        <v>hp_27900563;atk_3355610;hit_500000;miss_85;cirt_0;cirtSub_-3500</v>
      </c>
    </row>
    <row r="1452" spans="1:47" x14ac:dyDescent="0.2">
      <c r="V1452" s="7" t="str">
        <f t="shared" si="466"/>
        <v>琉璃市17-2</v>
      </c>
      <c r="W1452" s="7">
        <f t="shared" si="475"/>
        <v>2723</v>
      </c>
      <c r="X1452" s="9" t="s">
        <v>1698</v>
      </c>
      <c r="Y1452" s="9">
        <v>2</v>
      </c>
      <c r="Z1452" s="8">
        <f t="shared" si="471"/>
        <v>7813</v>
      </c>
      <c r="AA1452" s="6" t="s">
        <v>3967</v>
      </c>
      <c r="AB1452" s="6">
        <v>9168267</v>
      </c>
      <c r="AC1452" s="6">
        <f t="shared" si="476"/>
        <v>2.02</v>
      </c>
      <c r="AD1452" s="6">
        <f t="shared" si="477"/>
        <v>18519899</v>
      </c>
      <c r="AE1452" s="6">
        <f t="shared" si="481"/>
        <v>5534694</v>
      </c>
      <c r="AF1452" s="6">
        <v>3870000</v>
      </c>
      <c r="AG1452" s="11">
        <f t="shared" si="480"/>
        <v>27924593</v>
      </c>
      <c r="AH1452">
        <f t="shared" si="478"/>
        <v>3.045787497244572</v>
      </c>
      <c r="AI1452" s="53">
        <v>0.7</v>
      </c>
      <c r="AJ1452" s="7" t="str">
        <f t="shared" si="467"/>
        <v>hp_27924593</v>
      </c>
      <c r="AK1452" s="7" t="s">
        <v>3968</v>
      </c>
      <c r="AL1452" s="7">
        <v>1575140</v>
      </c>
      <c r="AM1452" s="7">
        <f>INT(IF(MOD(Y1452,3)=0,INT(AL1452*0.55),INT(AL1452*0.35)))</f>
        <v>551299</v>
      </c>
      <c r="AN1452" s="54">
        <f t="shared" si="468"/>
        <v>3358279</v>
      </c>
      <c r="AO1452" s="7" t="str">
        <f t="shared" si="469"/>
        <v>atk_3358279</v>
      </c>
      <c r="AP1452" s="7" t="s">
        <v>3973</v>
      </c>
      <c r="AQ1452" s="7" t="s">
        <v>3994</v>
      </c>
      <c r="AR1452" s="7" t="s">
        <v>3975</v>
      </c>
      <c r="AS1452" s="7" t="s">
        <v>3976</v>
      </c>
      <c r="AU1452" s="7" t="str">
        <f t="shared" si="470"/>
        <v>hp_27924593;atk_3358279;hit_500000;miss_85;cirt_0;cirtSub_-3500</v>
      </c>
    </row>
    <row r="1453" spans="1:47" x14ac:dyDescent="0.2">
      <c r="V1453" s="7" t="str">
        <f t="shared" si="466"/>
        <v>琉璃市17-3</v>
      </c>
      <c r="W1453" s="7">
        <f t="shared" si="475"/>
        <v>2725</v>
      </c>
      <c r="X1453" s="9" t="s">
        <v>1698</v>
      </c>
      <c r="Y1453" s="9">
        <v>3</v>
      </c>
      <c r="Z1453" s="8">
        <f t="shared" si="471"/>
        <v>7816</v>
      </c>
      <c r="AA1453" s="6" t="s">
        <v>3967</v>
      </c>
      <c r="AB1453" s="6">
        <v>9180165</v>
      </c>
      <c r="AC1453" s="6">
        <f t="shared" si="476"/>
        <v>2.0225</v>
      </c>
      <c r="AD1453" s="6">
        <f t="shared" si="477"/>
        <v>18566883</v>
      </c>
      <c r="AE1453" s="6">
        <f t="shared" si="481"/>
        <v>5534694</v>
      </c>
      <c r="AF1453" s="6">
        <v>3870000</v>
      </c>
      <c r="AG1453" s="11">
        <f t="shared" si="480"/>
        <v>27971577</v>
      </c>
      <c r="AH1453">
        <f t="shared" si="478"/>
        <v>3.0469579795134401</v>
      </c>
      <c r="AI1453" s="53">
        <v>0.7</v>
      </c>
      <c r="AJ1453" s="7" t="str">
        <f t="shared" si="467"/>
        <v>hp_27971577</v>
      </c>
      <c r="AK1453" s="7" t="s">
        <v>3968</v>
      </c>
      <c r="AL1453" s="7">
        <v>1577080</v>
      </c>
      <c r="AM1453" s="7">
        <f>INT(IF(MOD(Y1453,3)=0,INT(AL1453*0.55),INT(AL1453*0.35)))</f>
        <v>867394</v>
      </c>
      <c r="AN1453" s="54">
        <f t="shared" si="468"/>
        <v>3363707</v>
      </c>
      <c r="AO1453" s="7" t="str">
        <f t="shared" si="469"/>
        <v>atk_3363707</v>
      </c>
      <c r="AP1453" s="7" t="s">
        <v>3973</v>
      </c>
      <c r="AQ1453" s="7" t="s">
        <v>3994</v>
      </c>
      <c r="AR1453" s="7" t="s">
        <v>3975</v>
      </c>
      <c r="AS1453" s="7" t="s">
        <v>3976</v>
      </c>
      <c r="AU1453" s="7" t="str">
        <f t="shared" si="470"/>
        <v>hp_27971577;atk_3363707;hit_500000;miss_85;cirt_0;cirtSub_-3500</v>
      </c>
    </row>
    <row r="1454" spans="1:47" x14ac:dyDescent="0.2">
      <c r="V1454" s="7" t="str">
        <f t="shared" si="466"/>
        <v>琉璃市17-4</v>
      </c>
      <c r="W1454" s="7">
        <f t="shared" si="475"/>
        <v>2727</v>
      </c>
      <c r="X1454" s="9" t="s">
        <v>1698</v>
      </c>
      <c r="Y1454" s="9">
        <v>4</v>
      </c>
      <c r="Z1454" s="8">
        <f t="shared" si="471"/>
        <v>7820</v>
      </c>
      <c r="AA1454" s="6" t="s">
        <v>3967</v>
      </c>
      <c r="AB1454" s="6">
        <v>9192064</v>
      </c>
      <c r="AC1454" s="6">
        <f t="shared" si="476"/>
        <v>2.0225</v>
      </c>
      <c r="AD1454" s="6">
        <f t="shared" si="477"/>
        <v>18590949</v>
      </c>
      <c r="AE1454" s="6">
        <f t="shared" si="481"/>
        <v>5534694</v>
      </c>
      <c r="AF1454" s="6">
        <v>3870000</v>
      </c>
      <c r="AG1454" s="11">
        <f t="shared" si="480"/>
        <v>27995643</v>
      </c>
      <c r="AH1454">
        <f t="shared" si="478"/>
        <v>3.0456318624413408</v>
      </c>
      <c r="AI1454" s="53">
        <v>0.7</v>
      </c>
      <c r="AJ1454" s="7" t="str">
        <f t="shared" si="467"/>
        <v>hp_27995643</v>
      </c>
      <c r="AK1454" s="7" t="s">
        <v>3968</v>
      </c>
      <c r="AL1454" s="7">
        <v>1579020</v>
      </c>
      <c r="AM1454" s="7">
        <f>INT(IF(MOD(Y1454,3)=0,INT(AL1454*0.55),INT(AL1454*0.35)))</f>
        <v>552657</v>
      </c>
      <c r="AN1454" s="54">
        <f t="shared" si="468"/>
        <v>3366379</v>
      </c>
      <c r="AO1454" s="7" t="str">
        <f t="shared" si="469"/>
        <v>atk_3366379</v>
      </c>
      <c r="AP1454" s="7" t="s">
        <v>3973</v>
      </c>
      <c r="AQ1454" s="7" t="s">
        <v>3994</v>
      </c>
      <c r="AR1454" s="7" t="s">
        <v>3975</v>
      </c>
      <c r="AS1454" s="7" t="s">
        <v>3976</v>
      </c>
      <c r="AU1454" s="7" t="str">
        <f t="shared" si="470"/>
        <v>hp_27995643;atk_3366379;hit_500000;miss_85;cirt_0;cirtSub_-3500</v>
      </c>
    </row>
    <row r="1455" spans="1:47" x14ac:dyDescent="0.2">
      <c r="V1455" s="7" t="str">
        <f t="shared" si="466"/>
        <v>琉璃市17-5</v>
      </c>
      <c r="W1455" s="7">
        <f t="shared" si="475"/>
        <v>2729</v>
      </c>
      <c r="X1455" s="9" t="s">
        <v>1698</v>
      </c>
      <c r="Y1455" s="9">
        <v>5</v>
      </c>
      <c r="Z1455" s="8">
        <f t="shared" si="471"/>
        <v>7825</v>
      </c>
      <c r="AA1455" s="6" t="s">
        <v>3967</v>
      </c>
      <c r="AB1455" s="6">
        <v>9203965</v>
      </c>
      <c r="AC1455" s="6">
        <f t="shared" si="476"/>
        <v>2.0225</v>
      </c>
      <c r="AD1455" s="6">
        <f t="shared" si="477"/>
        <v>18615019</v>
      </c>
      <c r="AE1455" s="6">
        <f t="shared" si="481"/>
        <v>5534694</v>
      </c>
      <c r="AF1455" s="6">
        <v>3870000</v>
      </c>
      <c r="AG1455" s="11">
        <f t="shared" si="480"/>
        <v>28019713</v>
      </c>
      <c r="AH1455">
        <f t="shared" si="478"/>
        <v>3.0443089472852187</v>
      </c>
      <c r="AI1455" s="53">
        <v>0.7</v>
      </c>
      <c r="AJ1455" s="7" t="str">
        <f t="shared" si="467"/>
        <v>hp_28019713</v>
      </c>
      <c r="AK1455" s="7" t="s">
        <v>3968</v>
      </c>
      <c r="AL1455" s="7">
        <v>1580960</v>
      </c>
      <c r="AM1455" s="7">
        <f>INT(IF(MOD(Y1455,3)=0,INT(AL1455*0.55),INT(AL1455*0.35)))</f>
        <v>553336</v>
      </c>
      <c r="AN1455" s="54">
        <f t="shared" si="468"/>
        <v>3369051</v>
      </c>
      <c r="AO1455" s="7" t="str">
        <f t="shared" si="469"/>
        <v>atk_3369051</v>
      </c>
      <c r="AP1455" s="7" t="s">
        <v>3973</v>
      </c>
      <c r="AQ1455" s="7" t="s">
        <v>3994</v>
      </c>
      <c r="AR1455" s="7" t="s">
        <v>3975</v>
      </c>
      <c r="AS1455" s="7" t="s">
        <v>3976</v>
      </c>
      <c r="AU1455" s="7" t="str">
        <f t="shared" si="470"/>
        <v>hp_28019713;atk_3369051;hit_500000;miss_85;cirt_0;cirtSub_-3500</v>
      </c>
    </row>
    <row r="1456" spans="1:47" x14ac:dyDescent="0.2">
      <c r="V1456" s="7" t="str">
        <f t="shared" si="466"/>
        <v>琉璃市17-6</v>
      </c>
      <c r="W1456" s="7">
        <f t="shared" si="475"/>
        <v>2731</v>
      </c>
      <c r="X1456" s="9" t="s">
        <v>1698</v>
      </c>
      <c r="Y1456" s="9">
        <v>6</v>
      </c>
      <c r="Z1456" s="8">
        <f t="shared" si="471"/>
        <v>7831</v>
      </c>
      <c r="AA1456" s="6" t="s">
        <v>3967</v>
      </c>
      <c r="AB1456" s="6">
        <v>9215867</v>
      </c>
      <c r="AC1456" s="6">
        <f t="shared" si="476"/>
        <v>2.0249999999999999</v>
      </c>
      <c r="AD1456" s="6">
        <f t="shared" si="477"/>
        <v>18662130</v>
      </c>
      <c r="AE1456" s="6">
        <f t="shared" si="481"/>
        <v>5534694</v>
      </c>
      <c r="AF1456" s="6">
        <v>3870000</v>
      </c>
      <c r="AG1456" s="11">
        <f t="shared" si="480"/>
        <v>28066824</v>
      </c>
      <c r="AH1456">
        <f t="shared" si="478"/>
        <v>3.0454892632456612</v>
      </c>
      <c r="AI1456" s="53">
        <v>0.7</v>
      </c>
      <c r="AJ1456" s="7" t="str">
        <f t="shared" si="467"/>
        <v>hp_28066824</v>
      </c>
      <c r="AK1456" s="7" t="s">
        <v>3968</v>
      </c>
      <c r="AL1456" s="7">
        <v>1582900</v>
      </c>
      <c r="AM1456" s="7">
        <f>INT(IF(MOD(Y1456,3)=0,INT(AL1456*0.55),INT(AL1456*0.35)))</f>
        <v>870595</v>
      </c>
      <c r="AN1456" s="54">
        <f t="shared" si="468"/>
        <v>3374493</v>
      </c>
      <c r="AO1456" s="7" t="str">
        <f t="shared" si="469"/>
        <v>atk_3374493</v>
      </c>
      <c r="AP1456" s="7" t="s">
        <v>3973</v>
      </c>
      <c r="AQ1456" s="7" t="s">
        <v>3994</v>
      </c>
      <c r="AR1456" s="7" t="s">
        <v>3975</v>
      </c>
      <c r="AS1456" s="7" t="s">
        <v>3976</v>
      </c>
      <c r="AU1456" s="7" t="str">
        <f t="shared" si="470"/>
        <v>hp_28066824;atk_3374493;hit_500000;miss_85;cirt_0;cirtSub_-3500</v>
      </c>
    </row>
    <row r="1457" spans="1:47" x14ac:dyDescent="0.2">
      <c r="V1457" s="7" t="str">
        <f t="shared" si="466"/>
        <v>琉璃市17-7</v>
      </c>
      <c r="W1457" s="7">
        <f t="shared" si="475"/>
        <v>2733</v>
      </c>
      <c r="X1457" s="9" t="s">
        <v>1698</v>
      </c>
      <c r="Y1457" s="9">
        <v>7</v>
      </c>
      <c r="Z1457" s="8">
        <f t="shared" si="471"/>
        <v>7838</v>
      </c>
      <c r="AA1457" s="6" t="s">
        <v>3967</v>
      </c>
      <c r="AB1457" s="6">
        <v>9227770</v>
      </c>
      <c r="AC1457" s="6">
        <f t="shared" si="476"/>
        <v>2.0249999999999999</v>
      </c>
      <c r="AD1457" s="6">
        <f t="shared" si="477"/>
        <v>18686234</v>
      </c>
      <c r="AE1457" s="6">
        <f t="shared" si="481"/>
        <v>5534694</v>
      </c>
      <c r="AF1457" s="6">
        <v>3870000</v>
      </c>
      <c r="AG1457" s="11">
        <f t="shared" si="480"/>
        <v>28090928</v>
      </c>
      <c r="AH1457">
        <f t="shared" si="478"/>
        <v>3.0441729692005759</v>
      </c>
      <c r="AI1457" s="53">
        <v>0.7</v>
      </c>
      <c r="AJ1457" s="7" t="str">
        <f t="shared" si="467"/>
        <v>hp_28090928</v>
      </c>
      <c r="AK1457" s="7" t="s">
        <v>3968</v>
      </c>
      <c r="AL1457" s="7">
        <v>1584840</v>
      </c>
      <c r="AM1457" s="7">
        <f>INT(IF(MOD(Y1457,3)=0,INT(AL1457*0.55),INT(AL1457*0.35)))</f>
        <v>554694</v>
      </c>
      <c r="AN1457" s="54">
        <f t="shared" si="468"/>
        <v>3377168</v>
      </c>
      <c r="AO1457" s="7" t="str">
        <f t="shared" si="469"/>
        <v>atk_3377168</v>
      </c>
      <c r="AP1457" s="7" t="s">
        <v>3973</v>
      </c>
      <c r="AQ1457" s="7" t="s">
        <v>3994</v>
      </c>
      <c r="AR1457" s="7" t="s">
        <v>3975</v>
      </c>
      <c r="AS1457" s="7" t="s">
        <v>3976</v>
      </c>
      <c r="AU1457" s="7" t="str">
        <f t="shared" si="470"/>
        <v>hp_28090928;atk_3377168;hit_500000;miss_85;cirt_0;cirtSub_-3500</v>
      </c>
    </row>
    <row r="1458" spans="1:47" x14ac:dyDescent="0.2">
      <c r="V1458" s="7" t="str">
        <f t="shared" si="466"/>
        <v>琉璃市17-8</v>
      </c>
      <c r="W1458" s="7">
        <f t="shared" si="475"/>
        <v>2735</v>
      </c>
      <c r="X1458" s="9" t="s">
        <v>1698</v>
      </c>
      <c r="Y1458" s="9">
        <v>8</v>
      </c>
      <c r="Z1458" s="8">
        <f t="shared" si="471"/>
        <v>7846</v>
      </c>
      <c r="AA1458" s="6" t="s">
        <v>3967</v>
      </c>
      <c r="AB1458" s="6">
        <v>9239675</v>
      </c>
      <c r="AC1458" s="6">
        <f t="shared" si="476"/>
        <v>2.0249999999999999</v>
      </c>
      <c r="AD1458" s="6">
        <f t="shared" si="477"/>
        <v>18710341</v>
      </c>
      <c r="AE1458" s="6">
        <f t="shared" si="481"/>
        <v>5534694</v>
      </c>
      <c r="AF1458" s="6">
        <v>3870000</v>
      </c>
      <c r="AG1458" s="11">
        <f t="shared" si="480"/>
        <v>28115035</v>
      </c>
      <c r="AH1458">
        <f t="shared" si="478"/>
        <v>3.0428597326204656</v>
      </c>
      <c r="AI1458" s="53">
        <v>0.7</v>
      </c>
      <c r="AJ1458" s="7" t="str">
        <f t="shared" si="467"/>
        <v>hp_28115035</v>
      </c>
      <c r="AK1458" s="7" t="s">
        <v>3968</v>
      </c>
      <c r="AL1458" s="7">
        <v>1586780</v>
      </c>
      <c r="AM1458" s="7">
        <f>INT(IF(MOD(Y1458,3)=0,INT(AL1458*0.55),INT(AL1458*0.35)))</f>
        <v>555373</v>
      </c>
      <c r="AN1458" s="54">
        <f t="shared" si="468"/>
        <v>3379844</v>
      </c>
      <c r="AO1458" s="7" t="str">
        <f t="shared" si="469"/>
        <v>atk_3379844</v>
      </c>
      <c r="AP1458" s="7" t="s">
        <v>3973</v>
      </c>
      <c r="AQ1458" s="7" t="s">
        <v>3994</v>
      </c>
      <c r="AR1458" s="7" t="s">
        <v>3975</v>
      </c>
      <c r="AS1458" s="7" t="s">
        <v>3976</v>
      </c>
      <c r="AU1458" s="7" t="str">
        <f t="shared" si="470"/>
        <v>hp_28115035;atk_3379844;hit_500000;miss_85;cirt_0;cirtSub_-3500</v>
      </c>
    </row>
    <row r="1459" spans="1:47" x14ac:dyDescent="0.2">
      <c r="V1459" s="7" t="str">
        <f t="shared" si="466"/>
        <v>琉璃市17-9</v>
      </c>
      <c r="W1459" s="7">
        <f t="shared" si="475"/>
        <v>2737</v>
      </c>
      <c r="X1459" s="9" t="s">
        <v>1698</v>
      </c>
      <c r="Y1459" s="9">
        <v>9</v>
      </c>
      <c r="Z1459" s="8">
        <f t="shared" si="471"/>
        <v>7855</v>
      </c>
      <c r="AA1459" s="6" t="s">
        <v>3967</v>
      </c>
      <c r="AB1459" s="6">
        <v>9251582</v>
      </c>
      <c r="AC1459" s="6">
        <f t="shared" si="476"/>
        <v>2.0274999999999999</v>
      </c>
      <c r="AD1459" s="6">
        <f t="shared" si="477"/>
        <v>18757582</v>
      </c>
      <c r="AE1459" s="6">
        <f t="shared" si="481"/>
        <v>5534694</v>
      </c>
      <c r="AF1459" s="6">
        <v>3870000</v>
      </c>
      <c r="AG1459" s="11">
        <f t="shared" si="480"/>
        <v>28162276</v>
      </c>
      <c r="AH1459">
        <f t="shared" si="478"/>
        <v>3.0440497635971879</v>
      </c>
      <c r="AI1459" s="53">
        <v>0.7</v>
      </c>
      <c r="AJ1459" s="7" t="str">
        <f t="shared" si="467"/>
        <v>hp_28162276</v>
      </c>
      <c r="AK1459" s="7" t="s">
        <v>3968</v>
      </c>
      <c r="AL1459" s="7">
        <v>1588720</v>
      </c>
      <c r="AM1459" s="7">
        <f>INT(IF(MOD(Y1459,3)=0,INT(AL1459*0.55),INT(AL1459*0.35)))</f>
        <v>873796</v>
      </c>
      <c r="AN1459" s="54">
        <f t="shared" si="468"/>
        <v>3385299</v>
      </c>
      <c r="AO1459" s="7" t="str">
        <f t="shared" si="469"/>
        <v>atk_3385299</v>
      </c>
      <c r="AP1459" s="7" t="s">
        <v>3973</v>
      </c>
      <c r="AQ1459" s="7" t="s">
        <v>3994</v>
      </c>
      <c r="AR1459" s="7" t="s">
        <v>3975</v>
      </c>
      <c r="AS1459" s="7" t="s">
        <v>3976</v>
      </c>
      <c r="AU1459" s="7" t="str">
        <f t="shared" si="470"/>
        <v>hp_28162276;atk_3385299;hit_500000;miss_85;cirt_0;cirtSub_-3500</v>
      </c>
    </row>
    <row r="1460" spans="1:47" s="12" customFormat="1" x14ac:dyDescent="0.2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V1460" s="12" t="str">
        <f t="shared" si="466"/>
        <v>琉璃市17-10</v>
      </c>
      <c r="W1460" s="12">
        <f t="shared" si="475"/>
        <v>2739</v>
      </c>
      <c r="X1460" s="5" t="s">
        <v>1698</v>
      </c>
      <c r="Y1460" s="5">
        <v>10</v>
      </c>
      <c r="Z1460" s="5">
        <f t="shared" si="471"/>
        <v>7865</v>
      </c>
      <c r="AA1460" s="11" t="s">
        <v>3967</v>
      </c>
      <c r="AB1460" s="11">
        <v>9263490</v>
      </c>
      <c r="AC1460" s="11">
        <f t="shared" si="476"/>
        <v>2.0274999999999999</v>
      </c>
      <c r="AD1460" s="11">
        <f t="shared" si="477"/>
        <v>18781725</v>
      </c>
      <c r="AE1460" s="6">
        <f t="shared" si="481"/>
        <v>5534694</v>
      </c>
      <c r="AF1460" s="11">
        <v>3870000</v>
      </c>
      <c r="AG1460" s="11">
        <f t="shared" si="480"/>
        <v>28186419</v>
      </c>
      <c r="AH1460">
        <f t="shared" si="478"/>
        <v>3.042742961885855</v>
      </c>
      <c r="AI1460" s="53">
        <v>0.7</v>
      </c>
      <c r="AJ1460" s="7" t="str">
        <f t="shared" si="467"/>
        <v>hp_28186419</v>
      </c>
      <c r="AK1460" s="12" t="s">
        <v>3968</v>
      </c>
      <c r="AL1460" s="12">
        <v>1590660</v>
      </c>
      <c r="AM1460" s="7">
        <f>INT(IF(MOD(Y1460,3)=0,INT(AL1460*0.55),INT(AL1460*0.35)))</f>
        <v>556731</v>
      </c>
      <c r="AN1460" s="54">
        <f t="shared" si="468"/>
        <v>3387978</v>
      </c>
      <c r="AO1460" s="7" t="str">
        <f t="shared" si="469"/>
        <v>atk_3387978</v>
      </c>
      <c r="AP1460" s="12" t="s">
        <v>3973</v>
      </c>
      <c r="AQ1460" s="12" t="s">
        <v>3994</v>
      </c>
      <c r="AR1460" s="12" t="s">
        <v>3975</v>
      </c>
      <c r="AS1460" s="12" t="s">
        <v>3976</v>
      </c>
      <c r="AU1460" s="12" t="str">
        <f t="shared" si="470"/>
        <v>hp_28186419;atk_3387978;hit_500000;miss_85;cirt_0;cirtSub_-3500</v>
      </c>
    </row>
    <row r="1461" spans="1:47" x14ac:dyDescent="0.2">
      <c r="V1461" s="7" t="str">
        <f t="shared" si="466"/>
        <v>极冰挑战1-1</v>
      </c>
      <c r="W1461" s="7">
        <f t="shared" si="475"/>
        <v>2741</v>
      </c>
      <c r="X1461" s="9" t="s">
        <v>2078</v>
      </c>
      <c r="Y1461" s="9">
        <v>1</v>
      </c>
      <c r="Z1461" s="8">
        <f t="shared" si="471"/>
        <v>7866</v>
      </c>
      <c r="AA1461" s="6" t="s">
        <v>3967</v>
      </c>
      <c r="AB1461" s="6">
        <v>9275399</v>
      </c>
      <c r="AC1461" s="6">
        <f t="shared" si="476"/>
        <v>2.0299999999999998</v>
      </c>
      <c r="AD1461" s="6">
        <f t="shared" si="477"/>
        <v>18829059</v>
      </c>
      <c r="AE1461" s="6">
        <f t="shared" ref="AE1461" si="483">IF(MOD(Y1461,1)=0,INT(AD1460*0.3),0)</f>
        <v>5634517</v>
      </c>
      <c r="AF1461" s="6">
        <v>3870000</v>
      </c>
      <c r="AG1461" s="11">
        <f t="shared" si="480"/>
        <v>28333576</v>
      </c>
      <c r="AH1461">
        <f t="shared" si="478"/>
        <v>3.0547015821098369</v>
      </c>
      <c r="AI1461" s="53">
        <v>0.7</v>
      </c>
      <c r="AJ1461" s="7" t="str">
        <f t="shared" si="467"/>
        <v>hp_28333576</v>
      </c>
      <c r="AK1461" s="7" t="s">
        <v>3968</v>
      </c>
      <c r="AL1461" s="7">
        <v>1592600</v>
      </c>
      <c r="AM1461" s="7">
        <f>INT(IF(MOD(Y1461,3)=0,INT(AL1461*0.55),INT(AL1461*0.35)))</f>
        <v>557410</v>
      </c>
      <c r="AN1461" s="54">
        <f t="shared" si="468"/>
        <v>3405442</v>
      </c>
      <c r="AO1461" s="7" t="str">
        <f t="shared" si="469"/>
        <v>atk_3405442</v>
      </c>
      <c r="AP1461" s="7" t="s">
        <v>3973</v>
      </c>
      <c r="AQ1461" s="7" t="s">
        <v>3995</v>
      </c>
      <c r="AR1461" s="7" t="s">
        <v>3975</v>
      </c>
      <c r="AS1461" s="7" t="s">
        <v>3976</v>
      </c>
      <c r="AU1461" s="7" t="str">
        <f t="shared" si="470"/>
        <v>hp_28333576;atk_3405442;hit_500000;miss_90;cirt_0;cirtSub_-3500</v>
      </c>
    </row>
    <row r="1462" spans="1:47" x14ac:dyDescent="0.2">
      <c r="V1462" s="7" t="str">
        <f t="shared" si="466"/>
        <v>极冰挑战1-2</v>
      </c>
      <c r="W1462" s="7">
        <f t="shared" si="475"/>
        <v>2743</v>
      </c>
      <c r="X1462" s="9" t="s">
        <v>2078</v>
      </c>
      <c r="Y1462" s="9">
        <v>2</v>
      </c>
      <c r="Z1462" s="8">
        <f t="shared" si="471"/>
        <v>7868</v>
      </c>
      <c r="AA1462" s="6" t="s">
        <v>3967</v>
      </c>
      <c r="AB1462" s="6">
        <v>9287310</v>
      </c>
      <c r="AC1462" s="6">
        <f t="shared" si="476"/>
        <v>2.0299999999999998</v>
      </c>
      <c r="AD1462" s="6">
        <f t="shared" si="477"/>
        <v>18853239</v>
      </c>
      <c r="AE1462" s="6">
        <f t="shared" si="481"/>
        <v>5634517</v>
      </c>
      <c r="AF1462" s="6">
        <v>3870000</v>
      </c>
      <c r="AG1462" s="11">
        <f t="shared" si="480"/>
        <v>28357756</v>
      </c>
      <c r="AH1462">
        <f t="shared" si="478"/>
        <v>3.053387471722167</v>
      </c>
      <c r="AI1462" s="53">
        <v>0.7</v>
      </c>
      <c r="AJ1462" s="7" t="str">
        <f t="shared" si="467"/>
        <v>hp_28357756</v>
      </c>
      <c r="AK1462" s="7" t="s">
        <v>3968</v>
      </c>
      <c r="AL1462" s="7">
        <v>1594540</v>
      </c>
      <c r="AM1462" s="7">
        <f>INT(IF(MOD(Y1462,3)=0,INT(AL1462*0.55),INT(AL1462*0.35)))</f>
        <v>558089</v>
      </c>
      <c r="AN1462" s="54">
        <f t="shared" si="468"/>
        <v>3408123</v>
      </c>
      <c r="AO1462" s="7" t="str">
        <f t="shared" si="469"/>
        <v>atk_3408123</v>
      </c>
      <c r="AP1462" s="7" t="s">
        <v>3973</v>
      </c>
      <c r="AQ1462" s="7" t="s">
        <v>3995</v>
      </c>
      <c r="AR1462" s="7" t="s">
        <v>3975</v>
      </c>
      <c r="AS1462" s="7" t="s">
        <v>3976</v>
      </c>
      <c r="AU1462" s="7" t="str">
        <f t="shared" si="470"/>
        <v>hp_28357756;atk_3408123;hit_500000;miss_90;cirt_0;cirtSub_-3500</v>
      </c>
    </row>
    <row r="1463" spans="1:47" x14ac:dyDescent="0.2">
      <c r="V1463" s="7" t="str">
        <f t="shared" si="466"/>
        <v>极冰挑战1-3</v>
      </c>
      <c r="W1463" s="7">
        <f t="shared" si="475"/>
        <v>2745</v>
      </c>
      <c r="X1463" s="9" t="s">
        <v>2078</v>
      </c>
      <c r="Y1463" s="9">
        <v>3</v>
      </c>
      <c r="Z1463" s="8">
        <f t="shared" si="471"/>
        <v>7871</v>
      </c>
      <c r="AA1463" s="6" t="s">
        <v>3967</v>
      </c>
      <c r="AB1463" s="6">
        <v>9299223</v>
      </c>
      <c r="AC1463" s="6">
        <f t="shared" si="476"/>
        <v>2.0324999999999998</v>
      </c>
      <c r="AD1463" s="6">
        <f t="shared" si="477"/>
        <v>18900670</v>
      </c>
      <c r="AE1463" s="6">
        <f t="shared" si="481"/>
        <v>5634517</v>
      </c>
      <c r="AF1463" s="6">
        <v>3870000</v>
      </c>
      <c r="AG1463" s="11">
        <f t="shared" si="480"/>
        <v>28405187</v>
      </c>
      <c r="AH1463">
        <f t="shared" si="478"/>
        <v>3.0545763877261574</v>
      </c>
      <c r="AI1463" s="53">
        <v>0.7</v>
      </c>
      <c r="AJ1463" s="7" t="str">
        <f t="shared" si="467"/>
        <v>hp_28405187</v>
      </c>
      <c r="AK1463" s="7" t="s">
        <v>3968</v>
      </c>
      <c r="AL1463" s="7">
        <v>1596480</v>
      </c>
      <c r="AM1463" s="7">
        <f>INT(IF(MOD(Y1463,3)=0,INT(AL1463*0.55),INT(AL1463*0.35)))</f>
        <v>878064</v>
      </c>
      <c r="AN1463" s="54">
        <f t="shared" si="468"/>
        <v>3413599</v>
      </c>
      <c r="AO1463" s="7" t="str">
        <f t="shared" si="469"/>
        <v>atk_3413599</v>
      </c>
      <c r="AP1463" s="7" t="s">
        <v>3973</v>
      </c>
      <c r="AQ1463" s="7" t="s">
        <v>3995</v>
      </c>
      <c r="AR1463" s="7" t="s">
        <v>3975</v>
      </c>
      <c r="AS1463" s="7" t="s">
        <v>3976</v>
      </c>
      <c r="AU1463" s="7" t="str">
        <f t="shared" si="470"/>
        <v>hp_28405187;atk_3413599;hit_500000;miss_90;cirt_0;cirtSub_-3500</v>
      </c>
    </row>
    <row r="1464" spans="1:47" x14ac:dyDescent="0.2">
      <c r="V1464" s="7" t="str">
        <f t="shared" si="466"/>
        <v>极冰挑战1-4</v>
      </c>
      <c r="W1464" s="7">
        <f t="shared" si="475"/>
        <v>2747</v>
      </c>
      <c r="X1464" s="9" t="s">
        <v>2078</v>
      </c>
      <c r="Y1464" s="9">
        <v>4</v>
      </c>
      <c r="Z1464" s="8">
        <f t="shared" si="471"/>
        <v>7875</v>
      </c>
      <c r="AA1464" s="6" t="s">
        <v>3967</v>
      </c>
      <c r="AB1464" s="6">
        <v>9311137</v>
      </c>
      <c r="AC1464" s="6">
        <f t="shared" si="476"/>
        <v>2.0324999999999998</v>
      </c>
      <c r="AD1464" s="6">
        <f t="shared" si="477"/>
        <v>18924885</v>
      </c>
      <c r="AE1464" s="6">
        <f t="shared" si="481"/>
        <v>5634517</v>
      </c>
      <c r="AF1464" s="6">
        <v>3870000</v>
      </c>
      <c r="AG1464" s="11">
        <f t="shared" si="480"/>
        <v>28429402</v>
      </c>
      <c r="AH1464">
        <f t="shared" si="478"/>
        <v>3.0532685750408355</v>
      </c>
      <c r="AI1464" s="53">
        <v>0.7</v>
      </c>
      <c r="AJ1464" s="7" t="str">
        <f t="shared" si="467"/>
        <v>hp_28429402</v>
      </c>
      <c r="AK1464" s="7" t="s">
        <v>3968</v>
      </c>
      <c r="AL1464" s="7">
        <v>1598420</v>
      </c>
      <c r="AM1464" s="7">
        <f>INT(IF(MOD(Y1464,3)=0,INT(AL1464*0.55),INT(AL1464*0.35)))</f>
        <v>559447</v>
      </c>
      <c r="AN1464" s="54">
        <f t="shared" si="468"/>
        <v>3416283</v>
      </c>
      <c r="AO1464" s="7" t="str">
        <f t="shared" si="469"/>
        <v>atk_3416283</v>
      </c>
      <c r="AP1464" s="7" t="s">
        <v>3973</v>
      </c>
      <c r="AQ1464" s="7" t="s">
        <v>3995</v>
      </c>
      <c r="AR1464" s="7" t="s">
        <v>3975</v>
      </c>
      <c r="AS1464" s="7" t="s">
        <v>3976</v>
      </c>
      <c r="AU1464" s="7" t="str">
        <f t="shared" si="470"/>
        <v>hp_28429402;atk_3416283;hit_500000;miss_90;cirt_0;cirtSub_-3500</v>
      </c>
    </row>
    <row r="1465" spans="1:47" x14ac:dyDescent="0.2">
      <c r="V1465" s="7" t="str">
        <f t="shared" si="466"/>
        <v>极冰挑战1-5</v>
      </c>
      <c r="W1465" s="7">
        <f t="shared" si="475"/>
        <v>2749</v>
      </c>
      <c r="X1465" s="9" t="s">
        <v>2078</v>
      </c>
      <c r="Y1465" s="9">
        <v>5</v>
      </c>
      <c r="Z1465" s="8">
        <f t="shared" si="471"/>
        <v>7880</v>
      </c>
      <c r="AA1465" s="6" t="s">
        <v>3967</v>
      </c>
      <c r="AB1465" s="6">
        <v>9323052</v>
      </c>
      <c r="AC1465" s="6">
        <f t="shared" si="476"/>
        <v>2.0324999999999998</v>
      </c>
      <c r="AD1465" s="6">
        <f t="shared" si="477"/>
        <v>18949103</v>
      </c>
      <c r="AE1465" s="6">
        <f t="shared" si="481"/>
        <v>5634517</v>
      </c>
      <c r="AF1465" s="6">
        <v>3870000</v>
      </c>
      <c r="AG1465" s="11">
        <f t="shared" si="480"/>
        <v>28453620</v>
      </c>
      <c r="AH1465">
        <f t="shared" si="478"/>
        <v>3.0519640993099686</v>
      </c>
      <c r="AI1465" s="53">
        <v>0.7</v>
      </c>
      <c r="AJ1465" s="7" t="str">
        <f t="shared" si="467"/>
        <v>hp_28453620</v>
      </c>
      <c r="AK1465" s="7" t="s">
        <v>3968</v>
      </c>
      <c r="AL1465" s="7">
        <v>1600360</v>
      </c>
      <c r="AM1465" s="7">
        <f>INT(IF(MOD(Y1465,3)=0,INT(AL1465*0.55),INT(AL1465*0.35)))</f>
        <v>560126</v>
      </c>
      <c r="AN1465" s="54">
        <f t="shared" si="468"/>
        <v>3418968</v>
      </c>
      <c r="AO1465" s="7" t="str">
        <f t="shared" si="469"/>
        <v>atk_3418968</v>
      </c>
      <c r="AP1465" s="7" t="s">
        <v>3973</v>
      </c>
      <c r="AQ1465" s="7" t="s">
        <v>3995</v>
      </c>
      <c r="AR1465" s="7" t="s">
        <v>3975</v>
      </c>
      <c r="AS1465" s="7" t="s">
        <v>3976</v>
      </c>
      <c r="AU1465" s="7" t="str">
        <f t="shared" si="470"/>
        <v>hp_28453620;atk_3418968;hit_500000;miss_90;cirt_0;cirtSub_-3500</v>
      </c>
    </row>
    <row r="1466" spans="1:47" x14ac:dyDescent="0.2">
      <c r="V1466" s="7" t="str">
        <f t="shared" si="466"/>
        <v>极冰挑战1-6</v>
      </c>
      <c r="W1466" s="7">
        <f t="shared" si="475"/>
        <v>2751</v>
      </c>
      <c r="X1466" s="9" t="s">
        <v>2078</v>
      </c>
      <c r="Y1466" s="9">
        <v>6</v>
      </c>
      <c r="Z1466" s="8">
        <f t="shared" si="471"/>
        <v>7886</v>
      </c>
      <c r="AA1466" s="6" t="s">
        <v>3967</v>
      </c>
      <c r="AB1466" s="6">
        <v>9334969</v>
      </c>
      <c r="AC1466" s="6">
        <f t="shared" si="476"/>
        <v>2.0349999999999997</v>
      </c>
      <c r="AD1466" s="6">
        <f t="shared" si="477"/>
        <v>18996661</v>
      </c>
      <c r="AE1466" s="6">
        <f t="shared" si="481"/>
        <v>5634517</v>
      </c>
      <c r="AF1466" s="6">
        <v>3870000</v>
      </c>
      <c r="AG1466" s="11">
        <f t="shared" si="480"/>
        <v>28501178</v>
      </c>
      <c r="AH1466">
        <f t="shared" si="478"/>
        <v>3.0531625761156787</v>
      </c>
      <c r="AI1466" s="53">
        <v>0.7</v>
      </c>
      <c r="AJ1466" s="7" t="str">
        <f t="shared" si="467"/>
        <v>hp_28501178</v>
      </c>
      <c r="AK1466" s="7" t="s">
        <v>3968</v>
      </c>
      <c r="AL1466" s="7">
        <v>1602300</v>
      </c>
      <c r="AM1466" s="7">
        <f>INT(IF(MOD(Y1466,3)=0,INT(AL1466*0.55),INT(AL1466*0.35)))</f>
        <v>881265</v>
      </c>
      <c r="AN1466" s="54">
        <f t="shared" si="468"/>
        <v>3424457</v>
      </c>
      <c r="AO1466" s="7" t="str">
        <f t="shared" si="469"/>
        <v>atk_3424457</v>
      </c>
      <c r="AP1466" s="7" t="s">
        <v>3973</v>
      </c>
      <c r="AQ1466" s="7" t="s">
        <v>3995</v>
      </c>
      <c r="AR1466" s="7" t="s">
        <v>3975</v>
      </c>
      <c r="AS1466" s="7" t="s">
        <v>3976</v>
      </c>
      <c r="AU1466" s="7" t="str">
        <f t="shared" si="470"/>
        <v>hp_28501178;atk_3424457;hit_500000;miss_90;cirt_0;cirtSub_-3500</v>
      </c>
    </row>
    <row r="1467" spans="1:47" x14ac:dyDescent="0.2">
      <c r="V1467" s="7" t="str">
        <f t="shared" si="466"/>
        <v>极冰挑战1-7</v>
      </c>
      <c r="W1467" s="7">
        <f t="shared" si="475"/>
        <v>2753</v>
      </c>
      <c r="X1467" s="9" t="s">
        <v>2078</v>
      </c>
      <c r="Y1467" s="9">
        <v>7</v>
      </c>
      <c r="Z1467" s="8">
        <f t="shared" si="471"/>
        <v>7893</v>
      </c>
      <c r="AA1467" s="6" t="s">
        <v>3967</v>
      </c>
      <c r="AB1467" s="6">
        <v>9346887</v>
      </c>
      <c r="AC1467" s="6">
        <f t="shared" si="476"/>
        <v>2.0349999999999997</v>
      </c>
      <c r="AD1467" s="6">
        <f t="shared" si="477"/>
        <v>19020915</v>
      </c>
      <c r="AE1467" s="6">
        <f t="shared" si="481"/>
        <v>5634517</v>
      </c>
      <c r="AF1467" s="6">
        <v>3870000</v>
      </c>
      <c r="AG1467" s="11">
        <f t="shared" si="480"/>
        <v>28525432</v>
      </c>
      <c r="AH1467">
        <f t="shared" si="478"/>
        <v>3.0518644335809344</v>
      </c>
      <c r="AI1467" s="53">
        <v>0.7</v>
      </c>
      <c r="AJ1467" s="7" t="str">
        <f t="shared" si="467"/>
        <v>hp_28525432</v>
      </c>
      <c r="AK1467" s="7" t="s">
        <v>3968</v>
      </c>
      <c r="AL1467" s="7">
        <v>1604240</v>
      </c>
      <c r="AM1467" s="7">
        <f>INT(IF(MOD(Y1467,3)=0,INT(AL1467*0.55),INT(AL1467*0.35)))</f>
        <v>561484</v>
      </c>
      <c r="AN1467" s="54">
        <f t="shared" si="468"/>
        <v>3427146</v>
      </c>
      <c r="AO1467" s="7" t="str">
        <f t="shared" si="469"/>
        <v>atk_3427146</v>
      </c>
      <c r="AP1467" s="7" t="s">
        <v>3973</v>
      </c>
      <c r="AQ1467" s="7" t="s">
        <v>3995</v>
      </c>
      <c r="AR1467" s="7" t="s">
        <v>3975</v>
      </c>
      <c r="AS1467" s="7" t="s">
        <v>3976</v>
      </c>
      <c r="AU1467" s="7" t="str">
        <f t="shared" si="470"/>
        <v>hp_28525432;atk_3427146;hit_500000;miss_90;cirt_0;cirtSub_-3500</v>
      </c>
    </row>
    <row r="1468" spans="1:47" x14ac:dyDescent="0.2">
      <c r="V1468" s="7" t="str">
        <f t="shared" si="466"/>
        <v>极冰挑战1-8</v>
      </c>
      <c r="W1468" s="7">
        <f t="shared" si="475"/>
        <v>2755</v>
      </c>
      <c r="X1468" s="9" t="s">
        <v>2078</v>
      </c>
      <c r="Y1468" s="9">
        <v>8</v>
      </c>
      <c r="Z1468" s="8">
        <f t="shared" si="471"/>
        <v>7901</v>
      </c>
      <c r="AA1468" s="6" t="s">
        <v>3967</v>
      </c>
      <c r="AB1468" s="6">
        <v>9358807</v>
      </c>
      <c r="AC1468" s="6">
        <f t="shared" si="476"/>
        <v>2.0349999999999997</v>
      </c>
      <c r="AD1468" s="6">
        <f t="shared" si="477"/>
        <v>19045172</v>
      </c>
      <c r="AE1468" s="6">
        <f t="shared" si="481"/>
        <v>5634517</v>
      </c>
      <c r="AF1468" s="6">
        <v>3870000</v>
      </c>
      <c r="AG1468" s="11">
        <f t="shared" si="480"/>
        <v>28549689</v>
      </c>
      <c r="AH1468">
        <f t="shared" si="478"/>
        <v>3.0505692659331474</v>
      </c>
      <c r="AI1468" s="53">
        <v>0.7</v>
      </c>
      <c r="AJ1468" s="7" t="str">
        <f t="shared" si="467"/>
        <v>hp_28549689</v>
      </c>
      <c r="AK1468" s="7" t="s">
        <v>3968</v>
      </c>
      <c r="AL1468" s="7">
        <v>1606180</v>
      </c>
      <c r="AM1468" s="7">
        <f>INT(IF(MOD(Y1468,3)=0,INT(AL1468*0.55),INT(AL1468*0.35)))</f>
        <v>562163</v>
      </c>
      <c r="AN1468" s="54">
        <f t="shared" si="468"/>
        <v>3429834</v>
      </c>
      <c r="AO1468" s="7" t="str">
        <f t="shared" si="469"/>
        <v>atk_3429834</v>
      </c>
      <c r="AP1468" s="7" t="s">
        <v>3973</v>
      </c>
      <c r="AQ1468" s="7" t="s">
        <v>3995</v>
      </c>
      <c r="AR1468" s="7" t="s">
        <v>3975</v>
      </c>
      <c r="AS1468" s="7" t="s">
        <v>3976</v>
      </c>
      <c r="AU1468" s="7" t="str">
        <f t="shared" si="470"/>
        <v>hp_28549689;atk_3429834;hit_500000;miss_90;cirt_0;cirtSub_-3500</v>
      </c>
    </row>
    <row r="1469" spans="1:47" x14ac:dyDescent="0.2">
      <c r="V1469" s="7" t="str">
        <f t="shared" si="466"/>
        <v>极冰挑战1-9</v>
      </c>
      <c r="W1469" s="7">
        <f t="shared" si="475"/>
        <v>2757</v>
      </c>
      <c r="X1469" s="9" t="s">
        <v>2078</v>
      </c>
      <c r="Y1469" s="9">
        <v>9</v>
      </c>
      <c r="Z1469" s="8">
        <f t="shared" si="471"/>
        <v>7910</v>
      </c>
      <c r="AA1469" s="6" t="s">
        <v>3967</v>
      </c>
      <c r="AB1469" s="6">
        <v>9370729</v>
      </c>
      <c r="AC1469" s="6">
        <f t="shared" si="476"/>
        <v>2.0374999999999996</v>
      </c>
      <c r="AD1469" s="6">
        <f t="shared" si="477"/>
        <v>19092860</v>
      </c>
      <c r="AE1469" s="6">
        <f t="shared" si="481"/>
        <v>5634517</v>
      </c>
      <c r="AF1469" s="6">
        <v>3870000</v>
      </c>
      <c r="AG1469" s="11">
        <f t="shared" si="480"/>
        <v>28597377</v>
      </c>
      <c r="AH1469">
        <f t="shared" si="478"/>
        <v>3.0517771883062674</v>
      </c>
      <c r="AI1469" s="53">
        <v>0.7</v>
      </c>
      <c r="AJ1469" s="7" t="str">
        <f t="shared" si="467"/>
        <v>hp_28597377</v>
      </c>
      <c r="AK1469" s="7" t="s">
        <v>3968</v>
      </c>
      <c r="AL1469" s="7">
        <v>1608120</v>
      </c>
      <c r="AM1469" s="7">
        <f>INT(IF(MOD(Y1469,3)=0,INT(AL1469*0.55),INT(AL1469*0.35)))</f>
        <v>884466</v>
      </c>
      <c r="AN1469" s="54">
        <f t="shared" si="468"/>
        <v>3435336</v>
      </c>
      <c r="AO1469" s="7" t="str">
        <f t="shared" si="469"/>
        <v>atk_3435336</v>
      </c>
      <c r="AP1469" s="7" t="s">
        <v>3973</v>
      </c>
      <c r="AQ1469" s="7" t="s">
        <v>3995</v>
      </c>
      <c r="AR1469" s="7" t="s">
        <v>3975</v>
      </c>
      <c r="AS1469" s="7" t="s">
        <v>3976</v>
      </c>
      <c r="AU1469" s="7" t="str">
        <f t="shared" si="470"/>
        <v>hp_28597377;atk_3435336;hit_500000;miss_90;cirt_0;cirtSub_-3500</v>
      </c>
    </row>
    <row r="1470" spans="1:47" s="12" customFormat="1" x14ac:dyDescent="0.2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V1470" s="12" t="str">
        <f t="shared" si="466"/>
        <v>极冰挑战1-10</v>
      </c>
      <c r="W1470" s="12">
        <f t="shared" si="475"/>
        <v>2759</v>
      </c>
      <c r="X1470" s="5" t="s">
        <v>2078</v>
      </c>
      <c r="Y1470" s="5">
        <v>10</v>
      </c>
      <c r="Z1470" s="5">
        <f t="shared" si="471"/>
        <v>7920</v>
      </c>
      <c r="AA1470" s="11" t="s">
        <v>3967</v>
      </c>
      <c r="AB1470" s="11">
        <v>9382652</v>
      </c>
      <c r="AC1470" s="11">
        <f t="shared" si="476"/>
        <v>2.0374999999999996</v>
      </c>
      <c r="AD1470" s="11">
        <f t="shared" si="477"/>
        <v>19117153</v>
      </c>
      <c r="AE1470" s="6">
        <f t="shared" si="481"/>
        <v>5634517</v>
      </c>
      <c r="AF1470" s="11">
        <v>3870000</v>
      </c>
      <c r="AG1470" s="11">
        <f t="shared" si="480"/>
        <v>28621670</v>
      </c>
      <c r="AH1470">
        <f t="shared" si="478"/>
        <v>3.0504882841226553</v>
      </c>
      <c r="AI1470" s="53">
        <v>0.7</v>
      </c>
      <c r="AJ1470" s="7" t="str">
        <f t="shared" si="467"/>
        <v>hp_28621670</v>
      </c>
      <c r="AK1470" s="12" t="s">
        <v>3968</v>
      </c>
      <c r="AL1470" s="12">
        <v>1610060</v>
      </c>
      <c r="AM1470" s="7">
        <f>INT(IF(MOD(Y1470,3)=0,INT(AL1470*0.55),INT(AL1470*0.35)))</f>
        <v>563521</v>
      </c>
      <c r="AN1470" s="54">
        <f t="shared" si="468"/>
        <v>3438028</v>
      </c>
      <c r="AO1470" s="7" t="str">
        <f t="shared" si="469"/>
        <v>atk_3438028</v>
      </c>
      <c r="AP1470" s="12" t="s">
        <v>3973</v>
      </c>
      <c r="AQ1470" s="12" t="s">
        <v>3995</v>
      </c>
      <c r="AR1470" s="12" t="s">
        <v>3975</v>
      </c>
      <c r="AS1470" s="12" t="s">
        <v>3976</v>
      </c>
      <c r="AU1470" s="12" t="str">
        <f t="shared" si="470"/>
        <v>hp_28621670;atk_3438028;hit_500000;miss_90;cirt_0;cirtSub_-3500</v>
      </c>
    </row>
    <row r="1471" spans="1:47" x14ac:dyDescent="0.2">
      <c r="V1471" s="7" t="str">
        <f t="shared" si="466"/>
        <v>极冰挑战2-1</v>
      </c>
      <c r="W1471" s="7">
        <f t="shared" si="475"/>
        <v>2761</v>
      </c>
      <c r="X1471" s="9" t="s">
        <v>2079</v>
      </c>
      <c r="Y1471" s="9">
        <v>1</v>
      </c>
      <c r="Z1471" s="8">
        <f t="shared" si="471"/>
        <v>7921</v>
      </c>
      <c r="AA1471" s="6" t="s">
        <v>3967</v>
      </c>
      <c r="AB1471" s="6">
        <v>9394576</v>
      </c>
      <c r="AC1471" s="6">
        <f t="shared" si="476"/>
        <v>2.04</v>
      </c>
      <c r="AD1471" s="6">
        <f t="shared" si="477"/>
        <v>19164935</v>
      </c>
      <c r="AE1471" s="6">
        <f t="shared" ref="AE1471" si="484">IF(MOD(Y1471,1)=0,INT(AD1470*0.3),0)</f>
        <v>5735145</v>
      </c>
      <c r="AF1471" s="6">
        <v>3870000</v>
      </c>
      <c r="AG1471" s="11">
        <f t="shared" si="480"/>
        <v>28770080</v>
      </c>
      <c r="AH1471">
        <f t="shared" si="478"/>
        <v>3.0624138864808801</v>
      </c>
      <c r="AI1471" s="53">
        <v>0.7</v>
      </c>
      <c r="AJ1471" s="7" t="str">
        <f t="shared" si="467"/>
        <v>hp_28770080</v>
      </c>
      <c r="AK1471" s="7" t="s">
        <v>3968</v>
      </c>
      <c r="AL1471" s="7">
        <v>1612000</v>
      </c>
      <c r="AM1471" s="7">
        <f>INT(IF(MOD(Y1471,3)=0,INT(AL1471*0.55),INT(AL1471*0.35)))</f>
        <v>564200</v>
      </c>
      <c r="AN1471" s="54">
        <f t="shared" si="468"/>
        <v>3455627</v>
      </c>
      <c r="AO1471" s="7" t="str">
        <f t="shared" si="469"/>
        <v>atk_3455627</v>
      </c>
      <c r="AP1471" s="7" t="s">
        <v>3973</v>
      </c>
      <c r="AQ1471" s="7" t="s">
        <v>3995</v>
      </c>
      <c r="AR1471" s="7" t="s">
        <v>3975</v>
      </c>
      <c r="AS1471" s="7" t="s">
        <v>3976</v>
      </c>
      <c r="AU1471" s="7" t="str">
        <f t="shared" si="470"/>
        <v>hp_28770080;atk_3455627;hit_500000;miss_90;cirt_0;cirtSub_-3500</v>
      </c>
    </row>
    <row r="1472" spans="1:47" x14ac:dyDescent="0.2">
      <c r="V1472" s="7" t="str">
        <f t="shared" si="466"/>
        <v>极冰挑战2-2</v>
      </c>
      <c r="W1472" s="7">
        <f t="shared" si="475"/>
        <v>2763</v>
      </c>
      <c r="X1472" s="9" t="s">
        <v>2079</v>
      </c>
      <c r="Y1472" s="9">
        <v>2</v>
      </c>
      <c r="Z1472" s="8">
        <f t="shared" si="471"/>
        <v>7923</v>
      </c>
      <c r="AA1472" s="6" t="s">
        <v>3967</v>
      </c>
      <c r="AB1472" s="6">
        <v>9406502</v>
      </c>
      <c r="AC1472" s="6">
        <f t="shared" si="476"/>
        <v>2.04</v>
      </c>
      <c r="AD1472" s="6">
        <f t="shared" si="477"/>
        <v>19189264</v>
      </c>
      <c r="AE1472" s="6">
        <f t="shared" si="481"/>
        <v>5735145</v>
      </c>
      <c r="AF1472" s="6">
        <v>3870000</v>
      </c>
      <c r="AG1472" s="11">
        <f t="shared" si="480"/>
        <v>28794409</v>
      </c>
      <c r="AH1472">
        <f t="shared" si="478"/>
        <v>3.0611176184303157</v>
      </c>
      <c r="AI1472" s="53">
        <v>0.7</v>
      </c>
      <c r="AJ1472" s="7" t="str">
        <f t="shared" si="467"/>
        <v>hp_28794409</v>
      </c>
      <c r="AK1472" s="7" t="s">
        <v>3968</v>
      </c>
      <c r="AL1472" s="7">
        <v>1613940</v>
      </c>
      <c r="AM1472" s="7">
        <f>INT(IF(MOD(Y1472,3)=0,INT(AL1472*0.55),INT(AL1472*0.35)))</f>
        <v>564879</v>
      </c>
      <c r="AN1472" s="54">
        <f t="shared" si="468"/>
        <v>3458322</v>
      </c>
      <c r="AO1472" s="7" t="str">
        <f t="shared" si="469"/>
        <v>atk_3458322</v>
      </c>
      <c r="AP1472" s="7" t="s">
        <v>3973</v>
      </c>
      <c r="AQ1472" s="7" t="s">
        <v>3995</v>
      </c>
      <c r="AR1472" s="7" t="s">
        <v>3975</v>
      </c>
      <c r="AS1472" s="7" t="s">
        <v>3976</v>
      </c>
      <c r="AU1472" s="7" t="str">
        <f t="shared" si="470"/>
        <v>hp_28794409;atk_3458322;hit_500000;miss_90;cirt_0;cirtSub_-3500</v>
      </c>
    </row>
    <row r="1473" spans="1:47" x14ac:dyDescent="0.2">
      <c r="V1473" s="7" t="str">
        <f t="shared" ref="V1473:V1536" si="485">X1473&amp;"-"&amp;Y1473</f>
        <v>极冰挑战2-3</v>
      </c>
      <c r="W1473" s="7">
        <f t="shared" si="475"/>
        <v>2765</v>
      </c>
      <c r="X1473" s="9" t="s">
        <v>2079</v>
      </c>
      <c r="Y1473" s="9">
        <v>3</v>
      </c>
      <c r="Z1473" s="8">
        <f t="shared" si="471"/>
        <v>7926</v>
      </c>
      <c r="AA1473" s="6" t="s">
        <v>3967</v>
      </c>
      <c r="AB1473" s="6">
        <v>9418429</v>
      </c>
      <c r="AC1473" s="6">
        <f t="shared" si="476"/>
        <v>2.0425</v>
      </c>
      <c r="AD1473" s="6">
        <f t="shared" si="477"/>
        <v>19237141</v>
      </c>
      <c r="AE1473" s="6">
        <f t="shared" si="481"/>
        <v>5735145</v>
      </c>
      <c r="AF1473" s="6">
        <v>3870000</v>
      </c>
      <c r="AG1473" s="11">
        <f t="shared" si="480"/>
        <v>28842286</v>
      </c>
      <c r="AH1473">
        <f t="shared" si="478"/>
        <v>3.0623245129309784</v>
      </c>
      <c r="AI1473" s="53">
        <v>0.7</v>
      </c>
      <c r="AJ1473" s="7" t="str">
        <f t="shared" ref="AJ1473:AJ1536" si="486">AA1473&amp;"_"&amp;AG1473</f>
        <v>hp_28842286</v>
      </c>
      <c r="AK1473" s="7" t="s">
        <v>3968</v>
      </c>
      <c r="AL1473" s="7">
        <v>1615880</v>
      </c>
      <c r="AM1473" s="7">
        <f>INT(IF(MOD(Y1473,3)=0,INT(AL1473*0.55),INT(AL1473*0.35)))</f>
        <v>888734</v>
      </c>
      <c r="AN1473" s="54">
        <f t="shared" si="468"/>
        <v>3463844</v>
      </c>
      <c r="AO1473" s="7" t="str">
        <f t="shared" si="469"/>
        <v>atk_3463844</v>
      </c>
      <c r="AP1473" s="7" t="s">
        <v>3973</v>
      </c>
      <c r="AQ1473" s="7" t="s">
        <v>3995</v>
      </c>
      <c r="AR1473" s="7" t="s">
        <v>3975</v>
      </c>
      <c r="AS1473" s="7" t="s">
        <v>3976</v>
      </c>
      <c r="AU1473" s="7" t="str">
        <f t="shared" si="470"/>
        <v>hp_28842286;atk_3463844;hit_500000;miss_90;cirt_0;cirtSub_-3500</v>
      </c>
    </row>
    <row r="1474" spans="1:47" x14ac:dyDescent="0.2">
      <c r="V1474" s="7" t="str">
        <f t="shared" si="485"/>
        <v>极冰挑战2-4</v>
      </c>
      <c r="W1474" s="7">
        <f t="shared" si="475"/>
        <v>2767</v>
      </c>
      <c r="X1474" s="9" t="s">
        <v>2079</v>
      </c>
      <c r="Y1474" s="9">
        <v>4</v>
      </c>
      <c r="Z1474" s="8">
        <f t="shared" si="471"/>
        <v>7930</v>
      </c>
      <c r="AA1474" s="6" t="s">
        <v>3967</v>
      </c>
      <c r="AB1474" s="6">
        <v>9430358</v>
      </c>
      <c r="AC1474" s="6">
        <f t="shared" si="476"/>
        <v>2.0425</v>
      </c>
      <c r="AD1474" s="6">
        <f t="shared" si="477"/>
        <v>19261506</v>
      </c>
      <c r="AE1474" s="6">
        <f t="shared" si="481"/>
        <v>5735145</v>
      </c>
      <c r="AF1474" s="6">
        <v>3870000</v>
      </c>
      <c r="AG1474" s="11">
        <f t="shared" si="480"/>
        <v>28866651</v>
      </c>
      <c r="AH1474">
        <f t="shared" si="478"/>
        <v>3.0610344803452847</v>
      </c>
      <c r="AI1474" s="53">
        <v>0.7</v>
      </c>
      <c r="AJ1474" s="7" t="str">
        <f t="shared" si="486"/>
        <v>hp_28866651</v>
      </c>
      <c r="AK1474" s="7" t="s">
        <v>3968</v>
      </c>
      <c r="AL1474" s="7">
        <v>1617820</v>
      </c>
      <c r="AM1474" s="7">
        <f>INT(IF(MOD(Y1474,3)=0,INT(AL1474*0.55),INT(AL1474*0.35)))</f>
        <v>566237</v>
      </c>
      <c r="AN1474" s="54">
        <f t="shared" ref="AN1474:AN1537" si="487">INT(AL1474*AI1474*AH1474)</f>
        <v>3466541</v>
      </c>
      <c r="AO1474" s="7" t="str">
        <f t="shared" ref="AO1474:AO1537" si="488">AK1474&amp;"_"&amp;AN1474</f>
        <v>atk_3466541</v>
      </c>
      <c r="AP1474" s="7" t="s">
        <v>3973</v>
      </c>
      <c r="AQ1474" s="7" t="s">
        <v>3995</v>
      </c>
      <c r="AR1474" s="7" t="s">
        <v>3975</v>
      </c>
      <c r="AS1474" s="7" t="s">
        <v>3976</v>
      </c>
      <c r="AU1474" s="7" t="str">
        <f t="shared" ref="AU1474:AU1537" si="489">AJ1474&amp;";"&amp;AO1474&amp;";"&amp;AP1474&amp;";"&amp;AQ1474&amp;";"&amp;AR1474&amp;";"&amp;AS1474</f>
        <v>hp_28866651;atk_3466541;hit_500000;miss_90;cirt_0;cirtSub_-3500</v>
      </c>
    </row>
    <row r="1475" spans="1:47" x14ac:dyDescent="0.2">
      <c r="V1475" s="7" t="str">
        <f t="shared" si="485"/>
        <v>极冰挑战2-5</v>
      </c>
      <c r="W1475" s="7">
        <f t="shared" si="475"/>
        <v>2769</v>
      </c>
      <c r="X1475" s="9" t="s">
        <v>2079</v>
      </c>
      <c r="Y1475" s="9">
        <v>5</v>
      </c>
      <c r="Z1475" s="8">
        <f t="shared" ref="Z1475:Z1538" si="490">Y1475+Z1474</f>
        <v>7935</v>
      </c>
      <c r="AA1475" s="6" t="s">
        <v>3967</v>
      </c>
      <c r="AB1475" s="6">
        <v>9442288</v>
      </c>
      <c r="AC1475" s="6">
        <f t="shared" si="476"/>
        <v>2.0425</v>
      </c>
      <c r="AD1475" s="6">
        <f t="shared" si="477"/>
        <v>19285873</v>
      </c>
      <c r="AE1475" s="6">
        <f t="shared" si="481"/>
        <v>5735145</v>
      </c>
      <c r="AF1475" s="6">
        <v>3870000</v>
      </c>
      <c r="AG1475" s="11">
        <f t="shared" si="480"/>
        <v>28891018</v>
      </c>
      <c r="AH1475">
        <f t="shared" si="478"/>
        <v>3.059747595074414</v>
      </c>
      <c r="AI1475" s="53">
        <v>0.7</v>
      </c>
      <c r="AJ1475" s="7" t="str">
        <f t="shared" si="486"/>
        <v>hp_28891018</v>
      </c>
      <c r="AK1475" s="7" t="s">
        <v>3968</v>
      </c>
      <c r="AL1475" s="7">
        <v>1619760</v>
      </c>
      <c r="AM1475" s="7">
        <f>INT(IF(MOD(Y1475,3)=0,INT(AL1475*0.55),INT(AL1475*0.35)))</f>
        <v>566916</v>
      </c>
      <c r="AN1475" s="54">
        <f t="shared" si="487"/>
        <v>3469239</v>
      </c>
      <c r="AO1475" s="7" t="str">
        <f t="shared" si="488"/>
        <v>atk_3469239</v>
      </c>
      <c r="AP1475" s="7" t="s">
        <v>3973</v>
      </c>
      <c r="AQ1475" s="7" t="s">
        <v>3995</v>
      </c>
      <c r="AR1475" s="7" t="s">
        <v>3975</v>
      </c>
      <c r="AS1475" s="7" t="s">
        <v>3976</v>
      </c>
      <c r="AU1475" s="7" t="str">
        <f t="shared" si="489"/>
        <v>hp_28891018;atk_3469239;hit_500000;miss_90;cirt_0;cirtSub_-3500</v>
      </c>
    </row>
    <row r="1476" spans="1:47" x14ac:dyDescent="0.2">
      <c r="V1476" s="7" t="str">
        <f t="shared" si="485"/>
        <v>极冰挑战2-6</v>
      </c>
      <c r="W1476" s="7">
        <f t="shared" si="475"/>
        <v>2771</v>
      </c>
      <c r="X1476" s="9" t="s">
        <v>2079</v>
      </c>
      <c r="Y1476" s="9">
        <v>6</v>
      </c>
      <c r="Z1476" s="8">
        <f t="shared" si="490"/>
        <v>7941</v>
      </c>
      <c r="AA1476" s="6" t="s">
        <v>3967</v>
      </c>
      <c r="AB1476" s="6">
        <v>9454220</v>
      </c>
      <c r="AC1476" s="6">
        <f t="shared" si="476"/>
        <v>2.0449999999999999</v>
      </c>
      <c r="AD1476" s="6">
        <f t="shared" si="477"/>
        <v>19333879</v>
      </c>
      <c r="AE1476" s="6">
        <f t="shared" si="481"/>
        <v>5735145</v>
      </c>
      <c r="AF1476" s="6">
        <v>3870000</v>
      </c>
      <c r="AG1476" s="11">
        <f t="shared" si="480"/>
        <v>28939024</v>
      </c>
      <c r="AH1476">
        <f t="shared" si="478"/>
        <v>3.0609636754803673</v>
      </c>
      <c r="AI1476" s="53">
        <v>0.7</v>
      </c>
      <c r="AJ1476" s="7" t="str">
        <f t="shared" si="486"/>
        <v>hp_28939024</v>
      </c>
      <c r="AK1476" s="7" t="s">
        <v>3968</v>
      </c>
      <c r="AL1476" s="7">
        <v>1621700</v>
      </c>
      <c r="AM1476" s="7">
        <f>INT(IF(MOD(Y1476,3)=0,INT(AL1476*0.55),INT(AL1476*0.35)))</f>
        <v>891935</v>
      </c>
      <c r="AN1476" s="54">
        <f t="shared" si="487"/>
        <v>3474775</v>
      </c>
      <c r="AO1476" s="7" t="str">
        <f t="shared" si="488"/>
        <v>atk_3474775</v>
      </c>
      <c r="AP1476" s="7" t="s">
        <v>3973</v>
      </c>
      <c r="AQ1476" s="7" t="s">
        <v>3995</v>
      </c>
      <c r="AR1476" s="7" t="s">
        <v>3975</v>
      </c>
      <c r="AS1476" s="7" t="s">
        <v>3976</v>
      </c>
      <c r="AU1476" s="7" t="str">
        <f t="shared" si="489"/>
        <v>hp_28939024;atk_3474775;hit_500000;miss_90;cirt_0;cirtSub_-3500</v>
      </c>
    </row>
    <row r="1477" spans="1:47" x14ac:dyDescent="0.2">
      <c r="V1477" s="7" t="str">
        <f t="shared" si="485"/>
        <v>极冰挑战2-7</v>
      </c>
      <c r="W1477" s="7">
        <f t="shared" si="475"/>
        <v>2773</v>
      </c>
      <c r="X1477" s="9" t="s">
        <v>2079</v>
      </c>
      <c r="Y1477" s="9">
        <v>7</v>
      </c>
      <c r="Z1477" s="8">
        <f t="shared" si="490"/>
        <v>7948</v>
      </c>
      <c r="AA1477" s="6" t="s">
        <v>3967</v>
      </c>
      <c r="AB1477" s="6">
        <v>9466154</v>
      </c>
      <c r="AC1477" s="6">
        <f t="shared" si="476"/>
        <v>2.0449999999999999</v>
      </c>
      <c r="AD1477" s="6">
        <f t="shared" si="477"/>
        <v>19358284</v>
      </c>
      <c r="AE1477" s="6">
        <f t="shared" si="481"/>
        <v>5735145</v>
      </c>
      <c r="AF1477" s="6">
        <v>3870000</v>
      </c>
      <c r="AG1477" s="11">
        <f t="shared" si="480"/>
        <v>28963429</v>
      </c>
      <c r="AH1477">
        <f t="shared" si="478"/>
        <v>3.0596828447963134</v>
      </c>
      <c r="AI1477" s="53">
        <v>0.7</v>
      </c>
      <c r="AJ1477" s="7" t="str">
        <f t="shared" si="486"/>
        <v>hp_28963429</v>
      </c>
      <c r="AK1477" s="7" t="s">
        <v>3968</v>
      </c>
      <c r="AL1477" s="7">
        <v>1623640</v>
      </c>
      <c r="AM1477" s="7">
        <f>INT(IF(MOD(Y1477,3)=0,INT(AL1477*0.55),INT(AL1477*0.35)))</f>
        <v>568274</v>
      </c>
      <c r="AN1477" s="54">
        <f t="shared" si="487"/>
        <v>3477476</v>
      </c>
      <c r="AO1477" s="7" t="str">
        <f t="shared" si="488"/>
        <v>atk_3477476</v>
      </c>
      <c r="AP1477" s="7" t="s">
        <v>3973</v>
      </c>
      <c r="AQ1477" s="7" t="s">
        <v>3995</v>
      </c>
      <c r="AR1477" s="7" t="s">
        <v>3975</v>
      </c>
      <c r="AS1477" s="7" t="s">
        <v>3976</v>
      </c>
      <c r="AU1477" s="7" t="str">
        <f t="shared" si="489"/>
        <v>hp_28963429;atk_3477476;hit_500000;miss_90;cirt_0;cirtSub_-3500</v>
      </c>
    </row>
    <row r="1478" spans="1:47" x14ac:dyDescent="0.2">
      <c r="V1478" s="7" t="str">
        <f t="shared" si="485"/>
        <v>极冰挑战2-8</v>
      </c>
      <c r="W1478" s="7">
        <f t="shared" si="475"/>
        <v>2775</v>
      </c>
      <c r="X1478" s="9" t="s">
        <v>2079</v>
      </c>
      <c r="Y1478" s="9">
        <v>8</v>
      </c>
      <c r="Z1478" s="8">
        <f t="shared" si="490"/>
        <v>7956</v>
      </c>
      <c r="AA1478" s="6" t="s">
        <v>3967</v>
      </c>
      <c r="AB1478" s="6">
        <v>9478088</v>
      </c>
      <c r="AC1478" s="6">
        <f t="shared" si="476"/>
        <v>2.0449999999999999</v>
      </c>
      <c r="AD1478" s="6">
        <f t="shared" si="477"/>
        <v>19382689</v>
      </c>
      <c r="AE1478" s="6">
        <f t="shared" si="481"/>
        <v>5735145</v>
      </c>
      <c r="AF1478" s="6">
        <v>3870000</v>
      </c>
      <c r="AG1478" s="11">
        <f t="shared" si="480"/>
        <v>28987834</v>
      </c>
      <c r="AH1478">
        <f t="shared" si="478"/>
        <v>3.0584052395377634</v>
      </c>
      <c r="AI1478" s="53">
        <v>0.7</v>
      </c>
      <c r="AJ1478" s="7" t="str">
        <f t="shared" si="486"/>
        <v>hp_28987834</v>
      </c>
      <c r="AK1478" s="7" t="s">
        <v>3968</v>
      </c>
      <c r="AL1478" s="7">
        <v>1625580</v>
      </c>
      <c r="AM1478" s="7">
        <f>INT(IF(MOD(Y1478,3)=0,INT(AL1478*0.55),INT(AL1478*0.35)))</f>
        <v>568953</v>
      </c>
      <c r="AN1478" s="54">
        <f t="shared" si="487"/>
        <v>3480177</v>
      </c>
      <c r="AO1478" s="7" t="str">
        <f t="shared" si="488"/>
        <v>atk_3480177</v>
      </c>
      <c r="AP1478" s="7" t="s">
        <v>3973</v>
      </c>
      <c r="AQ1478" s="7" t="s">
        <v>3995</v>
      </c>
      <c r="AR1478" s="7" t="s">
        <v>3975</v>
      </c>
      <c r="AS1478" s="7" t="s">
        <v>3976</v>
      </c>
      <c r="AU1478" s="7" t="str">
        <f t="shared" si="489"/>
        <v>hp_28987834;atk_3480177;hit_500000;miss_90;cirt_0;cirtSub_-3500</v>
      </c>
    </row>
    <row r="1479" spans="1:47" x14ac:dyDescent="0.2">
      <c r="V1479" s="7" t="str">
        <f t="shared" si="485"/>
        <v>极冰挑战2-9</v>
      </c>
      <c r="W1479" s="7">
        <f t="shared" si="475"/>
        <v>2777</v>
      </c>
      <c r="X1479" s="9" t="s">
        <v>2079</v>
      </c>
      <c r="Y1479" s="9">
        <v>9</v>
      </c>
      <c r="Z1479" s="8">
        <f t="shared" si="490"/>
        <v>7965</v>
      </c>
      <c r="AA1479" s="6" t="s">
        <v>3967</v>
      </c>
      <c r="AB1479" s="6">
        <v>9490025</v>
      </c>
      <c r="AC1479" s="6">
        <f t="shared" si="476"/>
        <v>2.0474999999999999</v>
      </c>
      <c r="AD1479" s="6">
        <f t="shared" si="477"/>
        <v>19430826</v>
      </c>
      <c r="AE1479" s="6">
        <f t="shared" si="481"/>
        <v>5735145</v>
      </c>
      <c r="AF1479" s="6">
        <v>3870000</v>
      </c>
      <c r="AG1479" s="11">
        <f t="shared" si="480"/>
        <v>29035971</v>
      </c>
      <c r="AH1479">
        <f t="shared" si="478"/>
        <v>3.0596306121427497</v>
      </c>
      <c r="AI1479" s="53">
        <v>0.7</v>
      </c>
      <c r="AJ1479" s="7" t="str">
        <f t="shared" si="486"/>
        <v>hp_29035971</v>
      </c>
      <c r="AK1479" s="7" t="s">
        <v>3968</v>
      </c>
      <c r="AL1479" s="7">
        <v>1627520</v>
      </c>
      <c r="AM1479" s="7">
        <f>INT(IF(MOD(Y1479,3)=0,INT(AL1479*0.55),INT(AL1479*0.35)))</f>
        <v>895136</v>
      </c>
      <c r="AN1479" s="54">
        <f t="shared" si="487"/>
        <v>3485727</v>
      </c>
      <c r="AO1479" s="7" t="str">
        <f t="shared" si="488"/>
        <v>atk_3485727</v>
      </c>
      <c r="AP1479" s="7" t="s">
        <v>3973</v>
      </c>
      <c r="AQ1479" s="7" t="s">
        <v>3995</v>
      </c>
      <c r="AR1479" s="7" t="s">
        <v>3975</v>
      </c>
      <c r="AS1479" s="7" t="s">
        <v>3976</v>
      </c>
      <c r="AU1479" s="7" t="str">
        <f t="shared" si="489"/>
        <v>hp_29035971;atk_3485727;hit_500000;miss_90;cirt_0;cirtSub_-3500</v>
      </c>
    </row>
    <row r="1480" spans="1:47" s="12" customFormat="1" x14ac:dyDescent="0.2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V1480" s="12" t="str">
        <f t="shared" si="485"/>
        <v>极冰挑战2-10</v>
      </c>
      <c r="W1480" s="12">
        <f t="shared" si="475"/>
        <v>2779</v>
      </c>
      <c r="X1480" s="5" t="s">
        <v>2079</v>
      </c>
      <c r="Y1480" s="5">
        <v>10</v>
      </c>
      <c r="Z1480" s="5">
        <f t="shared" si="490"/>
        <v>7975</v>
      </c>
      <c r="AA1480" s="11" t="s">
        <v>3967</v>
      </c>
      <c r="AB1480" s="11">
        <v>9501963</v>
      </c>
      <c r="AC1480" s="11">
        <f t="shared" si="476"/>
        <v>2.0474999999999999</v>
      </c>
      <c r="AD1480" s="11">
        <f t="shared" si="477"/>
        <v>19455269</v>
      </c>
      <c r="AE1480" s="6">
        <f t="shared" si="481"/>
        <v>5735145</v>
      </c>
      <c r="AF1480" s="11">
        <v>3870000</v>
      </c>
      <c r="AG1480" s="11">
        <f t="shared" si="480"/>
        <v>29060414</v>
      </c>
      <c r="AH1480">
        <f t="shared" si="478"/>
        <v>3.0583589938205402</v>
      </c>
      <c r="AI1480" s="53">
        <v>0.7</v>
      </c>
      <c r="AJ1480" s="7" t="str">
        <f t="shared" si="486"/>
        <v>hp_29060414</v>
      </c>
      <c r="AK1480" s="12" t="s">
        <v>3968</v>
      </c>
      <c r="AL1480" s="12">
        <v>1629460</v>
      </c>
      <c r="AM1480" s="7">
        <f>INT(IF(MOD(Y1480,3)=0,INT(AL1480*0.55),INT(AL1480*0.35)))</f>
        <v>570311</v>
      </c>
      <c r="AN1480" s="54">
        <f t="shared" si="487"/>
        <v>3488431</v>
      </c>
      <c r="AO1480" s="7" t="str">
        <f t="shared" si="488"/>
        <v>atk_3488431</v>
      </c>
      <c r="AP1480" s="12" t="s">
        <v>3973</v>
      </c>
      <c r="AQ1480" s="12" t="s">
        <v>3995</v>
      </c>
      <c r="AR1480" s="12" t="s">
        <v>3975</v>
      </c>
      <c r="AS1480" s="12" t="s">
        <v>3976</v>
      </c>
      <c r="AU1480" s="12" t="str">
        <f t="shared" si="489"/>
        <v>hp_29060414;atk_3488431;hit_500000;miss_90;cirt_0;cirtSub_-3500</v>
      </c>
    </row>
    <row r="1481" spans="1:47" x14ac:dyDescent="0.2">
      <c r="V1481" s="7" t="str">
        <f t="shared" si="485"/>
        <v>极冰挑战3-1</v>
      </c>
      <c r="W1481" s="7">
        <f t="shared" si="475"/>
        <v>2781</v>
      </c>
      <c r="X1481" s="9" t="s">
        <v>2080</v>
      </c>
      <c r="Y1481" s="9">
        <v>1</v>
      </c>
      <c r="Z1481" s="8">
        <f t="shared" si="490"/>
        <v>7976</v>
      </c>
      <c r="AA1481" s="6" t="s">
        <v>3967</v>
      </c>
      <c r="AB1481" s="6">
        <v>9513902</v>
      </c>
      <c r="AC1481" s="6">
        <f t="shared" si="476"/>
        <v>2.0499999999999998</v>
      </c>
      <c r="AD1481" s="6">
        <f t="shared" si="477"/>
        <v>19503499</v>
      </c>
      <c r="AE1481" s="6">
        <f t="shared" ref="AE1481" si="491">IF(MOD(Y1481,1)=0,INT(AD1480*0.3),0)</f>
        <v>5836580</v>
      </c>
      <c r="AF1481" s="6">
        <v>3870000</v>
      </c>
      <c r="AG1481" s="11">
        <f t="shared" si="480"/>
        <v>29210079</v>
      </c>
      <c r="AH1481">
        <f t="shared" si="478"/>
        <v>3.070252247710771</v>
      </c>
      <c r="AI1481" s="53">
        <v>0.7</v>
      </c>
      <c r="AJ1481" s="7" t="str">
        <f t="shared" si="486"/>
        <v>hp_29210079</v>
      </c>
      <c r="AK1481" s="7" t="s">
        <v>3968</v>
      </c>
      <c r="AL1481" s="7">
        <v>1631400</v>
      </c>
      <c r="AM1481" s="7">
        <f>INT(IF(MOD(Y1481,3)=0,INT(AL1481*0.55),INT(AL1481*0.35)))</f>
        <v>570990</v>
      </c>
      <c r="AN1481" s="54">
        <f t="shared" si="487"/>
        <v>3506166</v>
      </c>
      <c r="AO1481" s="7" t="str">
        <f t="shared" si="488"/>
        <v>atk_3506166</v>
      </c>
      <c r="AP1481" s="7" t="s">
        <v>3973</v>
      </c>
      <c r="AQ1481" s="7" t="s">
        <v>3995</v>
      </c>
      <c r="AR1481" s="7" t="s">
        <v>3975</v>
      </c>
      <c r="AS1481" s="7" t="s">
        <v>3976</v>
      </c>
      <c r="AU1481" s="7" t="str">
        <f t="shared" si="489"/>
        <v>hp_29210079;atk_3506166;hit_500000;miss_90;cirt_0;cirtSub_-3500</v>
      </c>
    </row>
    <row r="1482" spans="1:47" x14ac:dyDescent="0.2">
      <c r="V1482" s="7" t="str">
        <f t="shared" si="485"/>
        <v>极冰挑战3-2</v>
      </c>
      <c r="W1482" s="7">
        <f t="shared" si="475"/>
        <v>2783</v>
      </c>
      <c r="X1482" s="9" t="s">
        <v>2080</v>
      </c>
      <c r="Y1482" s="9">
        <v>2</v>
      </c>
      <c r="Z1482" s="8">
        <f t="shared" si="490"/>
        <v>7978</v>
      </c>
      <c r="AA1482" s="6" t="s">
        <v>3967</v>
      </c>
      <c r="AB1482" s="6">
        <v>9525843</v>
      </c>
      <c r="AC1482" s="6">
        <f t="shared" si="476"/>
        <v>2.0499999999999998</v>
      </c>
      <c r="AD1482" s="6">
        <f t="shared" si="477"/>
        <v>19527978</v>
      </c>
      <c r="AE1482" s="6">
        <f t="shared" si="481"/>
        <v>5836580</v>
      </c>
      <c r="AF1482" s="6">
        <v>3870000</v>
      </c>
      <c r="AG1482" s="11">
        <f t="shared" si="480"/>
        <v>29234558</v>
      </c>
      <c r="AH1482">
        <f t="shared" si="478"/>
        <v>3.0689733181619725</v>
      </c>
      <c r="AI1482" s="53">
        <v>0.7</v>
      </c>
      <c r="AJ1482" s="7" t="str">
        <f t="shared" si="486"/>
        <v>hp_29234558</v>
      </c>
      <c r="AK1482" s="7" t="s">
        <v>3968</v>
      </c>
      <c r="AL1482" s="7">
        <v>1633340</v>
      </c>
      <c r="AM1482" s="7">
        <f>INT(IF(MOD(Y1482,3)=0,INT(AL1482*0.55),INT(AL1482*0.35)))</f>
        <v>571669</v>
      </c>
      <c r="AN1482" s="54">
        <f t="shared" si="487"/>
        <v>3508873</v>
      </c>
      <c r="AO1482" s="7" t="str">
        <f t="shared" si="488"/>
        <v>atk_3508873</v>
      </c>
      <c r="AP1482" s="7" t="s">
        <v>3973</v>
      </c>
      <c r="AQ1482" s="7" t="s">
        <v>3995</v>
      </c>
      <c r="AR1482" s="7" t="s">
        <v>3975</v>
      </c>
      <c r="AS1482" s="7" t="s">
        <v>3976</v>
      </c>
      <c r="AU1482" s="7" t="str">
        <f t="shared" si="489"/>
        <v>hp_29234558;atk_3508873;hit_500000;miss_90;cirt_0;cirtSub_-3500</v>
      </c>
    </row>
    <row r="1483" spans="1:47" x14ac:dyDescent="0.2">
      <c r="V1483" s="7" t="str">
        <f t="shared" si="485"/>
        <v>极冰挑战3-3</v>
      </c>
      <c r="W1483" s="7">
        <f t="shared" si="475"/>
        <v>2785</v>
      </c>
      <c r="X1483" s="9" t="s">
        <v>2080</v>
      </c>
      <c r="Y1483" s="9">
        <v>3</v>
      </c>
      <c r="Z1483" s="8">
        <f t="shared" si="490"/>
        <v>7981</v>
      </c>
      <c r="AA1483" s="6" t="s">
        <v>3967</v>
      </c>
      <c r="AB1483" s="6">
        <v>9537785</v>
      </c>
      <c r="AC1483" s="6">
        <f t="shared" si="476"/>
        <v>2.0524999999999998</v>
      </c>
      <c r="AD1483" s="6">
        <f t="shared" si="477"/>
        <v>19576303</v>
      </c>
      <c r="AE1483" s="6">
        <f t="shared" si="481"/>
        <v>5836580</v>
      </c>
      <c r="AF1483" s="6">
        <v>3870000</v>
      </c>
      <c r="AG1483" s="11">
        <f t="shared" si="480"/>
        <v>29282883</v>
      </c>
      <c r="AH1483">
        <f t="shared" si="478"/>
        <v>3.0701974305354964</v>
      </c>
      <c r="AI1483" s="53">
        <v>0.7</v>
      </c>
      <c r="AJ1483" s="7" t="str">
        <f t="shared" si="486"/>
        <v>hp_29282883</v>
      </c>
      <c r="AK1483" s="7" t="s">
        <v>3968</v>
      </c>
      <c r="AL1483" s="7">
        <v>1635280</v>
      </c>
      <c r="AM1483" s="7">
        <f>INT(IF(MOD(Y1483,3)=0,INT(AL1483*0.55),INT(AL1483*0.35)))</f>
        <v>899404</v>
      </c>
      <c r="AN1483" s="54">
        <f t="shared" si="487"/>
        <v>3514442</v>
      </c>
      <c r="AO1483" s="7" t="str">
        <f t="shared" si="488"/>
        <v>atk_3514442</v>
      </c>
      <c r="AP1483" s="7" t="s">
        <v>3973</v>
      </c>
      <c r="AQ1483" s="7" t="s">
        <v>3995</v>
      </c>
      <c r="AR1483" s="7" t="s">
        <v>3975</v>
      </c>
      <c r="AS1483" s="7" t="s">
        <v>3976</v>
      </c>
      <c r="AU1483" s="7" t="str">
        <f t="shared" si="489"/>
        <v>hp_29282883;atk_3514442;hit_500000;miss_90;cirt_0;cirtSub_-3500</v>
      </c>
    </row>
    <row r="1484" spans="1:47" x14ac:dyDescent="0.2">
      <c r="V1484" s="7" t="str">
        <f t="shared" si="485"/>
        <v>极冰挑战3-4</v>
      </c>
      <c r="W1484" s="7">
        <f t="shared" si="475"/>
        <v>2787</v>
      </c>
      <c r="X1484" s="9" t="s">
        <v>2080</v>
      </c>
      <c r="Y1484" s="9">
        <v>4</v>
      </c>
      <c r="Z1484" s="8">
        <f t="shared" si="490"/>
        <v>7985</v>
      </c>
      <c r="AA1484" s="6" t="s">
        <v>3967</v>
      </c>
      <c r="AB1484" s="6">
        <v>9549729</v>
      </c>
      <c r="AC1484" s="6">
        <f t="shared" si="476"/>
        <v>2.0524999999999998</v>
      </c>
      <c r="AD1484" s="6">
        <f t="shared" si="477"/>
        <v>19600818</v>
      </c>
      <c r="AE1484" s="6">
        <f t="shared" si="481"/>
        <v>5836580</v>
      </c>
      <c r="AF1484" s="6">
        <v>3870000</v>
      </c>
      <c r="AG1484" s="11">
        <f t="shared" si="480"/>
        <v>29307398</v>
      </c>
      <c r="AH1484">
        <f t="shared" si="478"/>
        <v>3.0689245736711483</v>
      </c>
      <c r="AI1484" s="53">
        <v>0.7</v>
      </c>
      <c r="AJ1484" s="7" t="str">
        <f t="shared" si="486"/>
        <v>hp_29307398</v>
      </c>
      <c r="AK1484" s="7" t="s">
        <v>3968</v>
      </c>
      <c r="AL1484" s="7">
        <v>1637220</v>
      </c>
      <c r="AM1484" s="7">
        <f>INT(IF(MOD(Y1484,3)=0,INT(AL1484*0.55),INT(AL1484*0.35)))</f>
        <v>573027</v>
      </c>
      <c r="AN1484" s="54">
        <f t="shared" si="487"/>
        <v>3517153</v>
      </c>
      <c r="AO1484" s="7" t="str">
        <f t="shared" si="488"/>
        <v>atk_3517153</v>
      </c>
      <c r="AP1484" s="7" t="s">
        <v>3973</v>
      </c>
      <c r="AQ1484" s="7" t="s">
        <v>3995</v>
      </c>
      <c r="AR1484" s="7" t="s">
        <v>3975</v>
      </c>
      <c r="AS1484" s="7" t="s">
        <v>3976</v>
      </c>
      <c r="AU1484" s="7" t="str">
        <f t="shared" si="489"/>
        <v>hp_29307398;atk_3517153;hit_500000;miss_90;cirt_0;cirtSub_-3500</v>
      </c>
    </row>
    <row r="1485" spans="1:47" x14ac:dyDescent="0.2">
      <c r="V1485" s="7" t="str">
        <f t="shared" si="485"/>
        <v>极冰挑战3-5</v>
      </c>
      <c r="W1485" s="7">
        <f t="shared" si="475"/>
        <v>2789</v>
      </c>
      <c r="X1485" s="9" t="s">
        <v>2080</v>
      </c>
      <c r="Y1485" s="9">
        <v>5</v>
      </c>
      <c r="Z1485" s="8">
        <f t="shared" si="490"/>
        <v>7990</v>
      </c>
      <c r="AA1485" s="6" t="s">
        <v>3967</v>
      </c>
      <c r="AB1485" s="6">
        <v>9561674</v>
      </c>
      <c r="AC1485" s="6">
        <f t="shared" si="476"/>
        <v>2.0524999999999998</v>
      </c>
      <c r="AD1485" s="6">
        <f t="shared" si="477"/>
        <v>19625335</v>
      </c>
      <c r="AE1485" s="6">
        <f t="shared" si="481"/>
        <v>5836580</v>
      </c>
      <c r="AF1485" s="6">
        <v>3870000</v>
      </c>
      <c r="AG1485" s="11">
        <f t="shared" si="480"/>
        <v>29331915</v>
      </c>
      <c r="AH1485">
        <f t="shared" si="478"/>
        <v>3.0676547851349043</v>
      </c>
      <c r="AI1485" s="53">
        <v>0.7</v>
      </c>
      <c r="AJ1485" s="7" t="str">
        <f t="shared" si="486"/>
        <v>hp_29331915</v>
      </c>
      <c r="AK1485" s="7" t="s">
        <v>3968</v>
      </c>
      <c r="AL1485" s="7">
        <v>1639160</v>
      </c>
      <c r="AM1485" s="7">
        <f>INT(IF(MOD(Y1485,3)=0,INT(AL1485*0.55),INT(AL1485*0.35)))</f>
        <v>573706</v>
      </c>
      <c r="AN1485" s="54">
        <f t="shared" si="487"/>
        <v>3519863</v>
      </c>
      <c r="AO1485" s="7" t="str">
        <f t="shared" si="488"/>
        <v>atk_3519863</v>
      </c>
      <c r="AP1485" s="7" t="s">
        <v>3973</v>
      </c>
      <c r="AQ1485" s="7" t="s">
        <v>3995</v>
      </c>
      <c r="AR1485" s="7" t="s">
        <v>3975</v>
      </c>
      <c r="AS1485" s="7" t="s">
        <v>3976</v>
      </c>
      <c r="AU1485" s="7" t="str">
        <f t="shared" si="489"/>
        <v>hp_29331915;atk_3519863;hit_500000;miss_90;cirt_0;cirtSub_-3500</v>
      </c>
    </row>
    <row r="1486" spans="1:47" x14ac:dyDescent="0.2">
      <c r="V1486" s="7" t="str">
        <f t="shared" si="485"/>
        <v>极冰挑战3-6</v>
      </c>
      <c r="W1486" s="7">
        <f t="shared" si="475"/>
        <v>2791</v>
      </c>
      <c r="X1486" s="9" t="s">
        <v>2080</v>
      </c>
      <c r="Y1486" s="9">
        <v>6</v>
      </c>
      <c r="Z1486" s="8">
        <f t="shared" si="490"/>
        <v>7996</v>
      </c>
      <c r="AA1486" s="6" t="s">
        <v>3967</v>
      </c>
      <c r="AB1486" s="6">
        <v>9573621</v>
      </c>
      <c r="AC1486" s="6">
        <f t="shared" si="476"/>
        <v>2.0549999999999997</v>
      </c>
      <c r="AD1486" s="6">
        <f t="shared" si="477"/>
        <v>19673791</v>
      </c>
      <c r="AE1486" s="6">
        <f t="shared" si="481"/>
        <v>5836580</v>
      </c>
      <c r="AF1486" s="6">
        <v>3870000</v>
      </c>
      <c r="AG1486" s="11">
        <f t="shared" si="480"/>
        <v>29380371</v>
      </c>
      <c r="AH1486">
        <f t="shared" si="478"/>
        <v>3.0688880414213182</v>
      </c>
      <c r="AI1486" s="53">
        <v>0.7</v>
      </c>
      <c r="AJ1486" s="7" t="str">
        <f t="shared" si="486"/>
        <v>hp_29380371</v>
      </c>
      <c r="AK1486" s="7" t="s">
        <v>3968</v>
      </c>
      <c r="AL1486" s="7">
        <v>1641100</v>
      </c>
      <c r="AM1486" s="7">
        <f>INT(IF(MOD(Y1486,3)=0,INT(AL1486*0.55),INT(AL1486*0.35)))</f>
        <v>902605</v>
      </c>
      <c r="AN1486" s="54">
        <f t="shared" si="487"/>
        <v>3525446</v>
      </c>
      <c r="AO1486" s="7" t="str">
        <f t="shared" si="488"/>
        <v>atk_3525446</v>
      </c>
      <c r="AP1486" s="7" t="s">
        <v>3973</v>
      </c>
      <c r="AQ1486" s="7" t="s">
        <v>3995</v>
      </c>
      <c r="AR1486" s="7" t="s">
        <v>3975</v>
      </c>
      <c r="AS1486" s="7" t="s">
        <v>3976</v>
      </c>
      <c r="AU1486" s="7" t="str">
        <f t="shared" si="489"/>
        <v>hp_29380371;atk_3525446;hit_500000;miss_90;cirt_0;cirtSub_-3500</v>
      </c>
    </row>
    <row r="1487" spans="1:47" x14ac:dyDescent="0.2">
      <c r="V1487" s="7" t="str">
        <f t="shared" si="485"/>
        <v>极冰挑战3-7</v>
      </c>
      <c r="W1487" s="7">
        <f t="shared" si="475"/>
        <v>2793</v>
      </c>
      <c r="X1487" s="9" t="s">
        <v>2080</v>
      </c>
      <c r="Y1487" s="9">
        <v>7</v>
      </c>
      <c r="Z1487" s="8">
        <f t="shared" si="490"/>
        <v>8003</v>
      </c>
      <c r="AA1487" s="6" t="s">
        <v>3967</v>
      </c>
      <c r="AB1487" s="6">
        <v>9585569</v>
      </c>
      <c r="AC1487" s="6">
        <f t="shared" si="476"/>
        <v>2.0549999999999997</v>
      </c>
      <c r="AD1487" s="6">
        <f t="shared" si="477"/>
        <v>19698344</v>
      </c>
      <c r="AE1487" s="6">
        <f t="shared" si="481"/>
        <v>5836580</v>
      </c>
      <c r="AF1487" s="6">
        <v>3870000</v>
      </c>
      <c r="AG1487" s="11">
        <f t="shared" si="480"/>
        <v>29404924</v>
      </c>
      <c r="AH1487">
        <f t="shared" si="478"/>
        <v>3.0676242589250569</v>
      </c>
      <c r="AI1487" s="53">
        <v>0.7</v>
      </c>
      <c r="AJ1487" s="7" t="str">
        <f t="shared" si="486"/>
        <v>hp_29404924</v>
      </c>
      <c r="AK1487" s="7" t="s">
        <v>3968</v>
      </c>
      <c r="AL1487" s="7">
        <v>1643040</v>
      </c>
      <c r="AM1487" s="7">
        <f>INT(IF(MOD(Y1487,3)=0,INT(AL1487*0.55),INT(AL1487*0.35)))</f>
        <v>575064</v>
      </c>
      <c r="AN1487" s="54">
        <f t="shared" si="487"/>
        <v>3528160</v>
      </c>
      <c r="AO1487" s="7" t="str">
        <f t="shared" si="488"/>
        <v>atk_3528160</v>
      </c>
      <c r="AP1487" s="7" t="s">
        <v>3973</v>
      </c>
      <c r="AQ1487" s="7" t="s">
        <v>3995</v>
      </c>
      <c r="AR1487" s="7" t="s">
        <v>3975</v>
      </c>
      <c r="AS1487" s="7" t="s">
        <v>3976</v>
      </c>
      <c r="AU1487" s="7" t="str">
        <f t="shared" si="489"/>
        <v>hp_29404924;atk_3528160;hit_500000;miss_90;cirt_0;cirtSub_-3500</v>
      </c>
    </row>
    <row r="1488" spans="1:47" x14ac:dyDescent="0.2">
      <c r="V1488" s="7" t="str">
        <f t="shared" si="485"/>
        <v>极冰挑战3-8</v>
      </c>
      <c r="W1488" s="7">
        <f t="shared" si="475"/>
        <v>2795</v>
      </c>
      <c r="X1488" s="9" t="s">
        <v>2080</v>
      </c>
      <c r="Y1488" s="9">
        <v>8</v>
      </c>
      <c r="Z1488" s="8">
        <f t="shared" si="490"/>
        <v>8011</v>
      </c>
      <c r="AA1488" s="6" t="s">
        <v>3967</v>
      </c>
      <c r="AB1488" s="6">
        <v>9597519</v>
      </c>
      <c r="AC1488" s="6">
        <f t="shared" si="476"/>
        <v>2.0549999999999997</v>
      </c>
      <c r="AD1488" s="6">
        <f t="shared" si="477"/>
        <v>19722901</v>
      </c>
      <c r="AE1488" s="6">
        <f t="shared" si="481"/>
        <v>5836580</v>
      </c>
      <c r="AF1488" s="6">
        <v>3870000</v>
      </c>
      <c r="AG1488" s="11">
        <f t="shared" si="480"/>
        <v>29429481</v>
      </c>
      <c r="AH1488">
        <f t="shared" si="478"/>
        <v>3.066363400791392</v>
      </c>
      <c r="AI1488" s="53">
        <v>0.7</v>
      </c>
      <c r="AJ1488" s="7" t="str">
        <f t="shared" si="486"/>
        <v>hp_29429481</v>
      </c>
      <c r="AK1488" s="7" t="s">
        <v>3968</v>
      </c>
      <c r="AL1488" s="7">
        <v>1644980</v>
      </c>
      <c r="AM1488" s="7">
        <f>INT(IF(MOD(Y1488,3)=0,INT(AL1488*0.55),INT(AL1488*0.35)))</f>
        <v>575743</v>
      </c>
      <c r="AN1488" s="54">
        <f t="shared" si="487"/>
        <v>3530874</v>
      </c>
      <c r="AO1488" s="7" t="str">
        <f t="shared" si="488"/>
        <v>atk_3530874</v>
      </c>
      <c r="AP1488" s="7" t="s">
        <v>3973</v>
      </c>
      <c r="AQ1488" s="7" t="s">
        <v>3995</v>
      </c>
      <c r="AR1488" s="7" t="s">
        <v>3975</v>
      </c>
      <c r="AS1488" s="7" t="s">
        <v>3976</v>
      </c>
      <c r="AU1488" s="7" t="str">
        <f t="shared" si="489"/>
        <v>hp_29429481;atk_3530874;hit_500000;miss_90;cirt_0;cirtSub_-3500</v>
      </c>
    </row>
    <row r="1489" spans="1:47" x14ac:dyDescent="0.2">
      <c r="V1489" s="7" t="str">
        <f t="shared" si="485"/>
        <v>极冰挑战3-9</v>
      </c>
      <c r="W1489" s="7">
        <f t="shared" si="475"/>
        <v>2797</v>
      </c>
      <c r="X1489" s="9" t="s">
        <v>2080</v>
      </c>
      <c r="Y1489" s="9">
        <v>9</v>
      </c>
      <c r="Z1489" s="8">
        <f t="shared" si="490"/>
        <v>8020</v>
      </c>
      <c r="AA1489" s="6" t="s">
        <v>3967</v>
      </c>
      <c r="AB1489" s="6">
        <v>9609470</v>
      </c>
      <c r="AC1489" s="6">
        <f t="shared" si="476"/>
        <v>2.0574999999999997</v>
      </c>
      <c r="AD1489" s="6">
        <f t="shared" si="477"/>
        <v>19771484</v>
      </c>
      <c r="AE1489" s="6">
        <f t="shared" si="481"/>
        <v>5836580</v>
      </c>
      <c r="AF1489" s="6">
        <v>3870000</v>
      </c>
      <c r="AG1489" s="11">
        <f t="shared" si="480"/>
        <v>29478064</v>
      </c>
      <c r="AH1489">
        <f t="shared" si="478"/>
        <v>3.0676056015576303</v>
      </c>
      <c r="AI1489" s="53">
        <v>0.7</v>
      </c>
      <c r="AJ1489" s="7" t="str">
        <f t="shared" si="486"/>
        <v>hp_29478064</v>
      </c>
      <c r="AK1489" s="7" t="s">
        <v>3968</v>
      </c>
      <c r="AL1489" s="7">
        <v>1646920</v>
      </c>
      <c r="AM1489" s="7">
        <f>INT(IF(MOD(Y1489,3)=0,INT(AL1489*0.55),INT(AL1489*0.35)))</f>
        <v>905806</v>
      </c>
      <c r="AN1489" s="54">
        <f t="shared" si="487"/>
        <v>3536470</v>
      </c>
      <c r="AO1489" s="7" t="str">
        <f t="shared" si="488"/>
        <v>atk_3536470</v>
      </c>
      <c r="AP1489" s="7" t="s">
        <v>3973</v>
      </c>
      <c r="AQ1489" s="7" t="s">
        <v>3995</v>
      </c>
      <c r="AR1489" s="7" t="s">
        <v>3975</v>
      </c>
      <c r="AS1489" s="7" t="s">
        <v>3976</v>
      </c>
      <c r="AU1489" s="7" t="str">
        <f t="shared" si="489"/>
        <v>hp_29478064;atk_3536470;hit_500000;miss_90;cirt_0;cirtSub_-3500</v>
      </c>
    </row>
    <row r="1490" spans="1:47" s="12" customFormat="1" x14ac:dyDescent="0.2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V1490" s="12" t="str">
        <f t="shared" si="485"/>
        <v>极冰挑战3-10</v>
      </c>
      <c r="W1490" s="12">
        <f t="shared" si="475"/>
        <v>2799</v>
      </c>
      <c r="X1490" s="5" t="s">
        <v>2080</v>
      </c>
      <c r="Y1490" s="5">
        <v>10</v>
      </c>
      <c r="Z1490" s="5">
        <f t="shared" si="490"/>
        <v>8030</v>
      </c>
      <c r="AA1490" s="11" t="s">
        <v>3967</v>
      </c>
      <c r="AB1490" s="11">
        <v>9621422</v>
      </c>
      <c r="AC1490" s="11">
        <f t="shared" si="476"/>
        <v>2.0574999999999997</v>
      </c>
      <c r="AD1490" s="11">
        <f t="shared" si="477"/>
        <v>19796075</v>
      </c>
      <c r="AE1490" s="6">
        <f t="shared" si="481"/>
        <v>5836580</v>
      </c>
      <c r="AF1490" s="11">
        <v>3870000</v>
      </c>
      <c r="AG1490" s="11">
        <f t="shared" si="480"/>
        <v>29502655</v>
      </c>
      <c r="AH1490">
        <f t="shared" si="478"/>
        <v>3.066350795131946</v>
      </c>
      <c r="AI1490" s="53">
        <v>0.7</v>
      </c>
      <c r="AJ1490" s="7" t="str">
        <f t="shared" si="486"/>
        <v>hp_29502655</v>
      </c>
      <c r="AK1490" s="12" t="s">
        <v>3968</v>
      </c>
      <c r="AL1490" s="12">
        <v>1648860</v>
      </c>
      <c r="AM1490" s="7">
        <f>INT(IF(MOD(Y1490,3)=0,INT(AL1490*0.55),INT(AL1490*0.35)))</f>
        <v>577101</v>
      </c>
      <c r="AN1490" s="54">
        <f t="shared" si="487"/>
        <v>3539188</v>
      </c>
      <c r="AO1490" s="7" t="str">
        <f t="shared" si="488"/>
        <v>atk_3539188</v>
      </c>
      <c r="AP1490" s="12" t="s">
        <v>3973</v>
      </c>
      <c r="AQ1490" s="12" t="s">
        <v>3995</v>
      </c>
      <c r="AR1490" s="12" t="s">
        <v>3975</v>
      </c>
      <c r="AS1490" s="12" t="s">
        <v>3976</v>
      </c>
      <c r="AU1490" s="12" t="str">
        <f t="shared" si="489"/>
        <v>hp_29502655;atk_3539188;hit_500000;miss_90;cirt_0;cirtSub_-3500</v>
      </c>
    </row>
    <row r="1491" spans="1:47" x14ac:dyDescent="0.2">
      <c r="V1491" s="7" t="str">
        <f t="shared" si="485"/>
        <v>极冰挑战4-1</v>
      </c>
      <c r="W1491" s="7">
        <f t="shared" si="475"/>
        <v>2801</v>
      </c>
      <c r="X1491" s="9" t="s">
        <v>2081</v>
      </c>
      <c r="Y1491" s="9">
        <v>1</v>
      </c>
      <c r="Z1491" s="8">
        <f t="shared" si="490"/>
        <v>8031</v>
      </c>
      <c r="AA1491" s="6" t="s">
        <v>3967</v>
      </c>
      <c r="AB1491" s="6">
        <v>9633377</v>
      </c>
      <c r="AC1491" s="6">
        <f t="shared" si="476"/>
        <v>2.06</v>
      </c>
      <c r="AD1491" s="6">
        <f t="shared" si="477"/>
        <v>19844756</v>
      </c>
      <c r="AE1491" s="6">
        <f t="shared" ref="AE1491" si="492">IF(MOD(Y1491,1)=0,INT(AD1490*0.3),0)</f>
        <v>5938822</v>
      </c>
      <c r="AF1491" s="6">
        <v>3870000</v>
      </c>
      <c r="AG1491" s="11">
        <f t="shared" si="480"/>
        <v>29653578</v>
      </c>
      <c r="AH1491">
        <f t="shared" si="478"/>
        <v>3.0782121368238782</v>
      </c>
      <c r="AI1491" s="53">
        <v>0.7</v>
      </c>
      <c r="AJ1491" s="7" t="str">
        <f t="shared" si="486"/>
        <v>hp_29653578</v>
      </c>
      <c r="AK1491" s="7" t="s">
        <v>3968</v>
      </c>
      <c r="AL1491" s="7">
        <v>1650800</v>
      </c>
      <c r="AM1491" s="7">
        <f>INT(IF(MOD(Y1491,3)=0,INT(AL1491*0.55),INT(AL1491*0.35)))</f>
        <v>577780</v>
      </c>
      <c r="AN1491" s="54">
        <f t="shared" si="487"/>
        <v>3557058</v>
      </c>
      <c r="AO1491" s="7" t="str">
        <f t="shared" si="488"/>
        <v>atk_3557058</v>
      </c>
      <c r="AP1491" s="7" t="s">
        <v>3973</v>
      </c>
      <c r="AQ1491" s="7" t="s">
        <v>3995</v>
      </c>
      <c r="AR1491" s="7" t="s">
        <v>3975</v>
      </c>
      <c r="AS1491" s="7" t="s">
        <v>3976</v>
      </c>
      <c r="AU1491" s="7" t="str">
        <f t="shared" si="489"/>
        <v>hp_29653578;atk_3557058;hit_500000;miss_90;cirt_0;cirtSub_-3500</v>
      </c>
    </row>
    <row r="1492" spans="1:47" x14ac:dyDescent="0.2">
      <c r="V1492" s="7" t="str">
        <f t="shared" si="485"/>
        <v>极冰挑战4-2</v>
      </c>
      <c r="W1492" s="7">
        <f t="shared" si="475"/>
        <v>2803</v>
      </c>
      <c r="X1492" s="9" t="s">
        <v>2081</v>
      </c>
      <c r="Y1492" s="9">
        <v>2</v>
      </c>
      <c r="Z1492" s="8">
        <f t="shared" si="490"/>
        <v>8033</v>
      </c>
      <c r="AA1492" s="6" t="s">
        <v>3967</v>
      </c>
      <c r="AB1492" s="6">
        <v>9645332</v>
      </c>
      <c r="AC1492" s="6">
        <f t="shared" si="476"/>
        <v>2.06</v>
      </c>
      <c r="AD1492" s="6">
        <f t="shared" si="477"/>
        <v>19869383</v>
      </c>
      <c r="AE1492" s="6">
        <f t="shared" si="481"/>
        <v>5938822</v>
      </c>
      <c r="AF1492" s="6">
        <v>3870000</v>
      </c>
      <c r="AG1492" s="11">
        <f t="shared" si="480"/>
        <v>29678205</v>
      </c>
      <c r="AH1492">
        <f t="shared" si="478"/>
        <v>3.0769500728435268</v>
      </c>
      <c r="AI1492" s="53">
        <v>0.7</v>
      </c>
      <c r="AJ1492" s="7" t="str">
        <f t="shared" si="486"/>
        <v>hp_29678205</v>
      </c>
      <c r="AK1492" s="7" t="s">
        <v>3968</v>
      </c>
      <c r="AL1492" s="7">
        <v>1652740</v>
      </c>
      <c r="AM1492" s="7">
        <f>INT(IF(MOD(Y1492,3)=0,INT(AL1492*0.55),INT(AL1492*0.35)))</f>
        <v>578459</v>
      </c>
      <c r="AN1492" s="54">
        <f t="shared" si="487"/>
        <v>3559778</v>
      </c>
      <c r="AO1492" s="7" t="str">
        <f t="shared" si="488"/>
        <v>atk_3559778</v>
      </c>
      <c r="AP1492" s="7" t="s">
        <v>3973</v>
      </c>
      <c r="AQ1492" s="7" t="s">
        <v>3995</v>
      </c>
      <c r="AR1492" s="7" t="s">
        <v>3975</v>
      </c>
      <c r="AS1492" s="7" t="s">
        <v>3976</v>
      </c>
      <c r="AU1492" s="7" t="str">
        <f t="shared" si="489"/>
        <v>hp_29678205;atk_3559778;hit_500000;miss_90;cirt_0;cirtSub_-3500</v>
      </c>
    </row>
    <row r="1493" spans="1:47" x14ac:dyDescent="0.2">
      <c r="V1493" s="7" t="str">
        <f t="shared" si="485"/>
        <v>极冰挑战4-3</v>
      </c>
      <c r="W1493" s="7">
        <f t="shared" si="475"/>
        <v>2805</v>
      </c>
      <c r="X1493" s="9" t="s">
        <v>2081</v>
      </c>
      <c r="Y1493" s="9">
        <v>3</v>
      </c>
      <c r="Z1493" s="8">
        <f t="shared" si="490"/>
        <v>8036</v>
      </c>
      <c r="AA1493" s="6" t="s">
        <v>3967</v>
      </c>
      <c r="AB1493" s="6">
        <v>9657290</v>
      </c>
      <c r="AC1493" s="6">
        <f t="shared" si="476"/>
        <v>2.0625</v>
      </c>
      <c r="AD1493" s="6">
        <f t="shared" si="477"/>
        <v>19918160</v>
      </c>
      <c r="AE1493" s="6">
        <f t="shared" si="481"/>
        <v>5938822</v>
      </c>
      <c r="AF1493" s="6">
        <v>3870000</v>
      </c>
      <c r="AG1493" s="11">
        <f t="shared" si="480"/>
        <v>29726982</v>
      </c>
      <c r="AH1493">
        <f t="shared" si="478"/>
        <v>3.0781908796360056</v>
      </c>
      <c r="AI1493" s="53">
        <v>0.7</v>
      </c>
      <c r="AJ1493" s="7" t="str">
        <f t="shared" si="486"/>
        <v>hp_29726982</v>
      </c>
      <c r="AK1493" s="7" t="s">
        <v>3968</v>
      </c>
      <c r="AL1493" s="7">
        <v>1654680</v>
      </c>
      <c r="AM1493" s="7">
        <f>INT(IF(MOD(Y1493,3)=0,INT(AL1493*0.55),INT(AL1493*0.35)))</f>
        <v>910074</v>
      </c>
      <c r="AN1493" s="54">
        <f t="shared" si="487"/>
        <v>3565394</v>
      </c>
      <c r="AO1493" s="7" t="str">
        <f t="shared" si="488"/>
        <v>atk_3565394</v>
      </c>
      <c r="AP1493" s="7" t="s">
        <v>3973</v>
      </c>
      <c r="AQ1493" s="7" t="s">
        <v>3995</v>
      </c>
      <c r="AR1493" s="7" t="s">
        <v>3975</v>
      </c>
      <c r="AS1493" s="7" t="s">
        <v>3976</v>
      </c>
      <c r="AU1493" s="7" t="str">
        <f t="shared" si="489"/>
        <v>hp_29726982;atk_3565394;hit_500000;miss_90;cirt_0;cirtSub_-3500</v>
      </c>
    </row>
    <row r="1494" spans="1:47" x14ac:dyDescent="0.2">
      <c r="V1494" s="7" t="str">
        <f t="shared" si="485"/>
        <v>极冰挑战4-4</v>
      </c>
      <c r="W1494" s="7">
        <f t="shared" si="475"/>
        <v>2807</v>
      </c>
      <c r="X1494" s="9" t="s">
        <v>2081</v>
      </c>
      <c r="Y1494" s="9">
        <v>4</v>
      </c>
      <c r="Z1494" s="8">
        <f t="shared" si="490"/>
        <v>8040</v>
      </c>
      <c r="AA1494" s="6" t="s">
        <v>3967</v>
      </c>
      <c r="AB1494" s="6">
        <v>9669248</v>
      </c>
      <c r="AC1494" s="6">
        <f t="shared" si="476"/>
        <v>2.0625</v>
      </c>
      <c r="AD1494" s="6">
        <f t="shared" si="477"/>
        <v>19942824</v>
      </c>
      <c r="AE1494" s="6">
        <f t="shared" si="481"/>
        <v>5938822</v>
      </c>
      <c r="AF1494" s="6">
        <v>3870000</v>
      </c>
      <c r="AG1494" s="11">
        <f t="shared" si="480"/>
        <v>29751646</v>
      </c>
      <c r="AH1494">
        <f t="shared" si="478"/>
        <v>3.0769348350564596</v>
      </c>
      <c r="AI1494" s="53">
        <v>0.7</v>
      </c>
      <c r="AJ1494" s="7" t="str">
        <f t="shared" si="486"/>
        <v>hp_29751646</v>
      </c>
      <c r="AK1494" s="7" t="s">
        <v>3968</v>
      </c>
      <c r="AL1494" s="7">
        <v>1656620</v>
      </c>
      <c r="AM1494" s="7">
        <f>INT(IF(MOD(Y1494,3)=0,INT(AL1494*0.55),INT(AL1494*0.35)))</f>
        <v>579817</v>
      </c>
      <c r="AN1494" s="54">
        <f t="shared" si="487"/>
        <v>3568118</v>
      </c>
      <c r="AO1494" s="7" t="str">
        <f t="shared" si="488"/>
        <v>atk_3568118</v>
      </c>
      <c r="AP1494" s="7" t="s">
        <v>3973</v>
      </c>
      <c r="AQ1494" s="7" t="s">
        <v>3995</v>
      </c>
      <c r="AR1494" s="7" t="s">
        <v>3975</v>
      </c>
      <c r="AS1494" s="7" t="s">
        <v>3976</v>
      </c>
      <c r="AU1494" s="7" t="str">
        <f t="shared" si="489"/>
        <v>hp_29751646;atk_3568118;hit_500000;miss_90;cirt_0;cirtSub_-3500</v>
      </c>
    </row>
    <row r="1495" spans="1:47" x14ac:dyDescent="0.2">
      <c r="V1495" s="7" t="str">
        <f t="shared" si="485"/>
        <v>极冰挑战4-5</v>
      </c>
      <c r="W1495" s="7">
        <f t="shared" si="475"/>
        <v>2809</v>
      </c>
      <c r="X1495" s="9" t="s">
        <v>2081</v>
      </c>
      <c r="Y1495" s="9">
        <v>5</v>
      </c>
      <c r="Z1495" s="8">
        <f t="shared" si="490"/>
        <v>8045</v>
      </c>
      <c r="AA1495" s="6" t="s">
        <v>3967</v>
      </c>
      <c r="AB1495" s="6">
        <v>9681208</v>
      </c>
      <c r="AC1495" s="6">
        <f t="shared" si="476"/>
        <v>2.0625</v>
      </c>
      <c r="AD1495" s="6">
        <f t="shared" si="477"/>
        <v>19967491</v>
      </c>
      <c r="AE1495" s="6">
        <f t="shared" si="481"/>
        <v>5938822</v>
      </c>
      <c r="AF1495" s="6">
        <v>3870000</v>
      </c>
      <c r="AG1495" s="11">
        <f t="shared" si="480"/>
        <v>29776313</v>
      </c>
      <c r="AH1495">
        <f t="shared" si="478"/>
        <v>3.0756815678374023</v>
      </c>
      <c r="AI1495" s="53">
        <v>0.7</v>
      </c>
      <c r="AJ1495" s="7" t="str">
        <f t="shared" si="486"/>
        <v>hp_29776313</v>
      </c>
      <c r="AK1495" s="7" t="s">
        <v>3968</v>
      </c>
      <c r="AL1495" s="7">
        <v>1658560</v>
      </c>
      <c r="AM1495" s="7">
        <f>INT(IF(MOD(Y1495,3)=0,INT(AL1495*0.55),INT(AL1495*0.35)))</f>
        <v>580496</v>
      </c>
      <c r="AN1495" s="54">
        <f t="shared" si="487"/>
        <v>3570841</v>
      </c>
      <c r="AO1495" s="7" t="str">
        <f t="shared" si="488"/>
        <v>atk_3570841</v>
      </c>
      <c r="AP1495" s="7" t="s">
        <v>3973</v>
      </c>
      <c r="AQ1495" s="7" t="s">
        <v>3995</v>
      </c>
      <c r="AR1495" s="7" t="s">
        <v>3975</v>
      </c>
      <c r="AS1495" s="7" t="s">
        <v>3976</v>
      </c>
      <c r="AU1495" s="7" t="str">
        <f t="shared" si="489"/>
        <v>hp_29776313;atk_3570841;hit_500000;miss_90;cirt_0;cirtSub_-3500</v>
      </c>
    </row>
    <row r="1496" spans="1:47" x14ac:dyDescent="0.2">
      <c r="V1496" s="7" t="str">
        <f t="shared" si="485"/>
        <v>极冰挑战4-6</v>
      </c>
      <c r="W1496" s="7">
        <f t="shared" si="475"/>
        <v>2811</v>
      </c>
      <c r="X1496" s="9" t="s">
        <v>2081</v>
      </c>
      <c r="Y1496" s="9">
        <v>6</v>
      </c>
      <c r="Z1496" s="8">
        <f t="shared" si="490"/>
        <v>8051</v>
      </c>
      <c r="AA1496" s="6" t="s">
        <v>3967</v>
      </c>
      <c r="AB1496" s="6">
        <v>9693170</v>
      </c>
      <c r="AC1496" s="6">
        <f t="shared" si="476"/>
        <v>2.0649999999999999</v>
      </c>
      <c r="AD1496" s="6">
        <f t="shared" si="477"/>
        <v>20016396</v>
      </c>
      <c r="AE1496" s="6">
        <f t="shared" si="481"/>
        <v>5938822</v>
      </c>
      <c r="AF1496" s="6">
        <v>3870000</v>
      </c>
      <c r="AG1496" s="11">
        <f t="shared" si="480"/>
        <v>29825218</v>
      </c>
      <c r="AH1496">
        <f t="shared" si="478"/>
        <v>3.0769312825422435</v>
      </c>
      <c r="AI1496" s="53">
        <v>0.7</v>
      </c>
      <c r="AJ1496" s="7" t="str">
        <f t="shared" si="486"/>
        <v>hp_29825218</v>
      </c>
      <c r="AK1496" s="7" t="s">
        <v>3968</v>
      </c>
      <c r="AL1496" s="7">
        <v>1660500</v>
      </c>
      <c r="AM1496" s="7">
        <f>INT(IF(MOD(Y1496,3)=0,INT(AL1496*0.55),INT(AL1496*0.35)))</f>
        <v>913275</v>
      </c>
      <c r="AN1496" s="54">
        <f t="shared" si="487"/>
        <v>3576471</v>
      </c>
      <c r="AO1496" s="7" t="str">
        <f t="shared" si="488"/>
        <v>atk_3576471</v>
      </c>
      <c r="AP1496" s="7" t="s">
        <v>3973</v>
      </c>
      <c r="AQ1496" s="7" t="s">
        <v>3995</v>
      </c>
      <c r="AR1496" s="7" t="s">
        <v>3975</v>
      </c>
      <c r="AS1496" s="7" t="s">
        <v>3976</v>
      </c>
      <c r="AU1496" s="7" t="str">
        <f t="shared" si="489"/>
        <v>hp_29825218;atk_3576471;hit_500000;miss_90;cirt_0;cirtSub_-3500</v>
      </c>
    </row>
    <row r="1497" spans="1:47" x14ac:dyDescent="0.2">
      <c r="V1497" s="7" t="str">
        <f t="shared" si="485"/>
        <v>极冰挑战4-7</v>
      </c>
      <c r="W1497" s="7">
        <f t="shared" si="475"/>
        <v>2813</v>
      </c>
      <c r="X1497" s="9" t="s">
        <v>2081</v>
      </c>
      <c r="Y1497" s="9">
        <v>7</v>
      </c>
      <c r="Z1497" s="8">
        <f t="shared" si="490"/>
        <v>8058</v>
      </c>
      <c r="AA1497" s="6" t="s">
        <v>3967</v>
      </c>
      <c r="AB1497" s="6">
        <v>9705133</v>
      </c>
      <c r="AC1497" s="6">
        <f t="shared" si="476"/>
        <v>2.0649999999999999</v>
      </c>
      <c r="AD1497" s="6">
        <f t="shared" si="477"/>
        <v>20041099</v>
      </c>
      <c r="AE1497" s="6">
        <f t="shared" si="481"/>
        <v>5938822</v>
      </c>
      <c r="AF1497" s="6">
        <v>3870000</v>
      </c>
      <c r="AG1497" s="11">
        <f t="shared" si="480"/>
        <v>29849921</v>
      </c>
      <c r="AH1497">
        <f t="shared" si="478"/>
        <v>3.0756838674956852</v>
      </c>
      <c r="AI1497" s="53">
        <v>0.7</v>
      </c>
      <c r="AJ1497" s="7" t="str">
        <f t="shared" si="486"/>
        <v>hp_29849921</v>
      </c>
      <c r="AK1497" s="7" t="s">
        <v>3968</v>
      </c>
      <c r="AL1497" s="7">
        <v>1662440</v>
      </c>
      <c r="AM1497" s="7">
        <f>INT(IF(MOD(Y1497,3)=0,INT(AL1497*0.55),INT(AL1497*0.35)))</f>
        <v>581854</v>
      </c>
      <c r="AN1497" s="54">
        <f t="shared" si="487"/>
        <v>3579197</v>
      </c>
      <c r="AO1497" s="7" t="str">
        <f t="shared" si="488"/>
        <v>atk_3579197</v>
      </c>
      <c r="AP1497" s="7" t="s">
        <v>3973</v>
      </c>
      <c r="AQ1497" s="7" t="s">
        <v>3995</v>
      </c>
      <c r="AR1497" s="7" t="s">
        <v>3975</v>
      </c>
      <c r="AS1497" s="7" t="s">
        <v>3976</v>
      </c>
      <c r="AU1497" s="7" t="str">
        <f t="shared" si="489"/>
        <v>hp_29849921;atk_3579197;hit_500000;miss_90;cirt_0;cirtSub_-3500</v>
      </c>
    </row>
    <row r="1498" spans="1:47" x14ac:dyDescent="0.2">
      <c r="V1498" s="7" t="str">
        <f t="shared" si="485"/>
        <v>极冰挑战4-8</v>
      </c>
      <c r="W1498" s="7">
        <f t="shared" si="475"/>
        <v>2815</v>
      </c>
      <c r="X1498" s="9" t="s">
        <v>2081</v>
      </c>
      <c r="Y1498" s="9">
        <v>8</v>
      </c>
      <c r="Z1498" s="8">
        <f t="shared" si="490"/>
        <v>8066</v>
      </c>
      <c r="AA1498" s="6" t="s">
        <v>3967</v>
      </c>
      <c r="AB1498" s="6">
        <v>9717098</v>
      </c>
      <c r="AC1498" s="6">
        <f t="shared" si="476"/>
        <v>2.0649999999999999</v>
      </c>
      <c r="AD1498" s="6">
        <f t="shared" si="477"/>
        <v>20065807</v>
      </c>
      <c r="AE1498" s="6">
        <f t="shared" si="481"/>
        <v>5938822</v>
      </c>
      <c r="AF1498" s="6">
        <v>3870000</v>
      </c>
      <c r="AG1498" s="11">
        <f t="shared" si="480"/>
        <v>29874629</v>
      </c>
      <c r="AH1498">
        <f t="shared" si="478"/>
        <v>3.07443940567441</v>
      </c>
      <c r="AI1498" s="53">
        <v>0.7</v>
      </c>
      <c r="AJ1498" s="7" t="str">
        <f t="shared" si="486"/>
        <v>hp_29874629</v>
      </c>
      <c r="AK1498" s="7" t="s">
        <v>3968</v>
      </c>
      <c r="AL1498" s="7">
        <v>1664380</v>
      </c>
      <c r="AM1498" s="7">
        <f>INT(IF(MOD(Y1498,3)=0,INT(AL1498*0.55),INT(AL1498*0.35)))</f>
        <v>582533</v>
      </c>
      <c r="AN1498" s="54">
        <f t="shared" si="487"/>
        <v>3581924</v>
      </c>
      <c r="AO1498" s="7" t="str">
        <f t="shared" si="488"/>
        <v>atk_3581924</v>
      </c>
      <c r="AP1498" s="7" t="s">
        <v>3973</v>
      </c>
      <c r="AQ1498" s="7" t="s">
        <v>3995</v>
      </c>
      <c r="AR1498" s="7" t="s">
        <v>3975</v>
      </c>
      <c r="AS1498" s="7" t="s">
        <v>3976</v>
      </c>
      <c r="AU1498" s="7" t="str">
        <f t="shared" si="489"/>
        <v>hp_29874629;atk_3581924;hit_500000;miss_90;cirt_0;cirtSub_-3500</v>
      </c>
    </row>
    <row r="1499" spans="1:47" x14ac:dyDescent="0.2">
      <c r="V1499" s="7" t="str">
        <f t="shared" si="485"/>
        <v>极冰挑战4-9</v>
      </c>
      <c r="W1499" s="7">
        <f t="shared" si="475"/>
        <v>2817</v>
      </c>
      <c r="X1499" s="9" t="s">
        <v>2081</v>
      </c>
      <c r="Y1499" s="9">
        <v>9</v>
      </c>
      <c r="Z1499" s="8">
        <f t="shared" si="490"/>
        <v>8075</v>
      </c>
      <c r="AA1499" s="6" t="s">
        <v>3967</v>
      </c>
      <c r="AB1499" s="6">
        <v>9729064</v>
      </c>
      <c r="AC1499" s="6">
        <f t="shared" si="476"/>
        <v>2.0674999999999999</v>
      </c>
      <c r="AD1499" s="6">
        <f t="shared" si="477"/>
        <v>20114839</v>
      </c>
      <c r="AE1499" s="6">
        <f t="shared" si="481"/>
        <v>5938822</v>
      </c>
      <c r="AF1499" s="6">
        <v>3870000</v>
      </c>
      <c r="AG1499" s="11">
        <f t="shared" si="480"/>
        <v>29923661</v>
      </c>
      <c r="AH1499">
        <f t="shared" si="478"/>
        <v>3.075697826635738</v>
      </c>
      <c r="AI1499" s="53">
        <v>0.7</v>
      </c>
      <c r="AJ1499" s="7" t="str">
        <f t="shared" si="486"/>
        <v>hp_29923661</v>
      </c>
      <c r="AK1499" s="7" t="s">
        <v>3968</v>
      </c>
      <c r="AL1499" s="7">
        <v>1666320</v>
      </c>
      <c r="AM1499" s="7">
        <f>INT(IF(MOD(Y1499,3)=0,INT(AL1499*0.55),INT(AL1499*0.35)))</f>
        <v>916476</v>
      </c>
      <c r="AN1499" s="54">
        <f t="shared" si="487"/>
        <v>3587567</v>
      </c>
      <c r="AO1499" s="7" t="str">
        <f t="shared" si="488"/>
        <v>atk_3587567</v>
      </c>
      <c r="AP1499" s="7" t="s">
        <v>3973</v>
      </c>
      <c r="AQ1499" s="7" t="s">
        <v>3995</v>
      </c>
      <c r="AR1499" s="7" t="s">
        <v>3975</v>
      </c>
      <c r="AS1499" s="7" t="s">
        <v>3976</v>
      </c>
      <c r="AU1499" s="7" t="str">
        <f t="shared" si="489"/>
        <v>hp_29923661;atk_3587567;hit_500000;miss_90;cirt_0;cirtSub_-3500</v>
      </c>
    </row>
    <row r="1500" spans="1:47" s="12" customFormat="1" x14ac:dyDescent="0.2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V1500" s="12" t="str">
        <f t="shared" si="485"/>
        <v>极冰挑战4-10</v>
      </c>
      <c r="W1500" s="12">
        <f t="shared" si="475"/>
        <v>2819</v>
      </c>
      <c r="X1500" s="5" t="s">
        <v>2081</v>
      </c>
      <c r="Y1500" s="5">
        <v>10</v>
      </c>
      <c r="Z1500" s="5">
        <f t="shared" si="490"/>
        <v>8085</v>
      </c>
      <c r="AA1500" s="11" t="s">
        <v>3967</v>
      </c>
      <c r="AB1500" s="11">
        <v>9741031</v>
      </c>
      <c r="AC1500" s="11">
        <f t="shared" si="476"/>
        <v>2.0674999999999999</v>
      </c>
      <c r="AD1500" s="11">
        <f t="shared" si="477"/>
        <v>20139581</v>
      </c>
      <c r="AE1500" s="6">
        <f t="shared" si="481"/>
        <v>5938822</v>
      </c>
      <c r="AF1500" s="11">
        <v>3870000</v>
      </c>
      <c r="AG1500" s="11">
        <f t="shared" si="480"/>
        <v>29948403</v>
      </c>
      <c r="AH1500">
        <f t="shared" si="478"/>
        <v>3.0744592641169093</v>
      </c>
      <c r="AI1500" s="53">
        <v>0.7</v>
      </c>
      <c r="AJ1500" s="7" t="str">
        <f t="shared" si="486"/>
        <v>hp_29948403</v>
      </c>
      <c r="AK1500" s="12" t="s">
        <v>3968</v>
      </c>
      <c r="AL1500" s="12">
        <v>1668260</v>
      </c>
      <c r="AM1500" s="7">
        <f>INT(IF(MOD(Y1500,3)=0,INT(AL1500*0.55),INT(AL1500*0.35)))</f>
        <v>583891</v>
      </c>
      <c r="AN1500" s="54">
        <f t="shared" si="487"/>
        <v>3590298</v>
      </c>
      <c r="AO1500" s="7" t="str">
        <f t="shared" si="488"/>
        <v>atk_3590298</v>
      </c>
      <c r="AP1500" s="12" t="s">
        <v>3973</v>
      </c>
      <c r="AQ1500" s="12" t="s">
        <v>3995</v>
      </c>
      <c r="AR1500" s="12" t="s">
        <v>3975</v>
      </c>
      <c r="AS1500" s="12" t="s">
        <v>3976</v>
      </c>
      <c r="AU1500" s="12" t="str">
        <f t="shared" si="489"/>
        <v>hp_29948403;atk_3590298;hit_500000;miss_90;cirt_0;cirtSub_-3500</v>
      </c>
    </row>
    <row r="1501" spans="1:47" x14ac:dyDescent="0.2">
      <c r="V1501" s="7" t="str">
        <f t="shared" si="485"/>
        <v>极冰挑战5-1</v>
      </c>
      <c r="W1501" s="7">
        <f t="shared" ref="W1501:W1564" si="493">W1500+2</f>
        <v>2821</v>
      </c>
      <c r="X1501" s="9" t="s">
        <v>2082</v>
      </c>
      <c r="Y1501" s="9">
        <v>1</v>
      </c>
      <c r="Z1501" s="8">
        <f t="shared" si="490"/>
        <v>8086</v>
      </c>
      <c r="AA1501" s="6" t="s">
        <v>3967</v>
      </c>
      <c r="AB1501" s="6">
        <v>9753000</v>
      </c>
      <c r="AC1501" s="6">
        <f t="shared" si="476"/>
        <v>2.0699999999999998</v>
      </c>
      <c r="AD1501" s="6">
        <f t="shared" si="477"/>
        <v>20188710</v>
      </c>
      <c r="AE1501" s="6">
        <f t="shared" ref="AE1501" si="494">IF(MOD(Y1501,1)=0,INT(AD1500*0.3),0)</f>
        <v>6041874</v>
      </c>
      <c r="AF1501" s="6">
        <v>3870000</v>
      </c>
      <c r="AG1501" s="11">
        <f t="shared" si="480"/>
        <v>30100584</v>
      </c>
      <c r="AH1501">
        <f t="shared" si="478"/>
        <v>3.0862897569978469</v>
      </c>
      <c r="AI1501" s="53">
        <v>0.7</v>
      </c>
      <c r="AJ1501" s="7" t="str">
        <f t="shared" si="486"/>
        <v>hp_30100584</v>
      </c>
      <c r="AK1501" s="7" t="s">
        <v>3968</v>
      </c>
      <c r="AL1501" s="7">
        <v>1670200</v>
      </c>
      <c r="AM1501" s="7">
        <f>INT(IF(MOD(Y1501,3)=0,INT(AL1501*0.55),INT(AL1501*0.35)))</f>
        <v>584570</v>
      </c>
      <c r="AN1501" s="54">
        <f t="shared" si="487"/>
        <v>3608304</v>
      </c>
      <c r="AO1501" s="7" t="str">
        <f t="shared" si="488"/>
        <v>atk_3608304</v>
      </c>
      <c r="AP1501" s="7" t="s">
        <v>3973</v>
      </c>
      <c r="AQ1501" s="7" t="s">
        <v>3995</v>
      </c>
      <c r="AR1501" s="7" t="s">
        <v>3975</v>
      </c>
      <c r="AS1501" s="7" t="s">
        <v>3976</v>
      </c>
      <c r="AU1501" s="7" t="str">
        <f t="shared" si="489"/>
        <v>hp_30100584;atk_3608304;hit_500000;miss_90;cirt_0;cirtSub_-3500</v>
      </c>
    </row>
    <row r="1502" spans="1:47" x14ac:dyDescent="0.2">
      <c r="V1502" s="7" t="str">
        <f t="shared" si="485"/>
        <v>极冰挑战5-2</v>
      </c>
      <c r="W1502" s="7">
        <f t="shared" si="493"/>
        <v>2823</v>
      </c>
      <c r="X1502" s="9" t="s">
        <v>2082</v>
      </c>
      <c r="Y1502" s="9">
        <v>2</v>
      </c>
      <c r="Z1502" s="8">
        <f t="shared" si="490"/>
        <v>8088</v>
      </c>
      <c r="AA1502" s="6" t="s">
        <v>3967</v>
      </c>
      <c r="AB1502" s="6">
        <v>9764971</v>
      </c>
      <c r="AC1502" s="6">
        <f t="shared" si="476"/>
        <v>2.0699999999999998</v>
      </c>
      <c r="AD1502" s="6">
        <f t="shared" si="477"/>
        <v>20213489</v>
      </c>
      <c r="AE1502" s="6">
        <f t="shared" si="481"/>
        <v>6041874</v>
      </c>
      <c r="AF1502" s="6">
        <v>3870000</v>
      </c>
      <c r="AG1502" s="11">
        <f t="shared" si="480"/>
        <v>30125363</v>
      </c>
      <c r="AH1502">
        <f t="shared" si="478"/>
        <v>3.0850437753476174</v>
      </c>
      <c r="AI1502" s="53">
        <v>0.7</v>
      </c>
      <c r="AJ1502" s="7" t="str">
        <f t="shared" si="486"/>
        <v>hp_30125363</v>
      </c>
      <c r="AK1502" s="7" t="s">
        <v>3968</v>
      </c>
      <c r="AL1502" s="7">
        <v>1672140</v>
      </c>
      <c r="AM1502" s="7">
        <f>INT(IF(MOD(Y1502,3)=0,INT(AL1502*0.55),INT(AL1502*0.35)))</f>
        <v>585249</v>
      </c>
      <c r="AN1502" s="54">
        <f t="shared" si="487"/>
        <v>3611037</v>
      </c>
      <c r="AO1502" s="7" t="str">
        <f t="shared" si="488"/>
        <v>atk_3611037</v>
      </c>
      <c r="AP1502" s="7" t="s">
        <v>3973</v>
      </c>
      <c r="AQ1502" s="7" t="s">
        <v>3995</v>
      </c>
      <c r="AR1502" s="7" t="s">
        <v>3975</v>
      </c>
      <c r="AS1502" s="7" t="s">
        <v>3976</v>
      </c>
      <c r="AU1502" s="7" t="str">
        <f t="shared" si="489"/>
        <v>hp_30125363;atk_3611037;hit_500000;miss_90;cirt_0;cirtSub_-3500</v>
      </c>
    </row>
    <row r="1503" spans="1:47" x14ac:dyDescent="0.2">
      <c r="V1503" s="7" t="str">
        <f t="shared" si="485"/>
        <v>极冰挑战5-3</v>
      </c>
      <c r="W1503" s="7">
        <f t="shared" si="493"/>
        <v>2825</v>
      </c>
      <c r="X1503" s="9" t="s">
        <v>2082</v>
      </c>
      <c r="Y1503" s="9">
        <v>3</v>
      </c>
      <c r="Z1503" s="8">
        <f t="shared" si="490"/>
        <v>8091</v>
      </c>
      <c r="AA1503" s="6" t="s">
        <v>3967</v>
      </c>
      <c r="AB1503" s="6">
        <v>9776943</v>
      </c>
      <c r="AC1503" s="6">
        <f t="shared" ref="AC1503:AC1566" si="495">0.6+INT((Z1503-1)/55)*0.01+INT(Y1503/3)*0.0025</f>
        <v>2.0724999999999998</v>
      </c>
      <c r="AD1503" s="6">
        <f t="shared" ref="AD1503:AD1566" si="496">INT(AB1503*AC1503)</f>
        <v>20262714</v>
      </c>
      <c r="AE1503" s="6">
        <f t="shared" si="481"/>
        <v>6041874</v>
      </c>
      <c r="AF1503" s="6">
        <v>3870000</v>
      </c>
      <c r="AG1503" s="11">
        <f t="shared" si="480"/>
        <v>30174588</v>
      </c>
      <c r="AH1503">
        <f t="shared" si="478"/>
        <v>3.0863009020304197</v>
      </c>
      <c r="AI1503" s="53">
        <v>0.7</v>
      </c>
      <c r="AJ1503" s="7" t="str">
        <f t="shared" si="486"/>
        <v>hp_30174588</v>
      </c>
      <c r="AK1503" s="7" t="s">
        <v>3968</v>
      </c>
      <c r="AL1503" s="7">
        <v>1674080</v>
      </c>
      <c r="AM1503" s="7">
        <f>INT(IF(MOD(Y1503,3)=0,INT(AL1503*0.55),INT(AL1503*0.35)))</f>
        <v>920744</v>
      </c>
      <c r="AN1503" s="54">
        <f t="shared" si="487"/>
        <v>3616700</v>
      </c>
      <c r="AO1503" s="7" t="str">
        <f t="shared" si="488"/>
        <v>atk_3616700</v>
      </c>
      <c r="AP1503" s="7" t="s">
        <v>3973</v>
      </c>
      <c r="AQ1503" s="7" t="s">
        <v>3995</v>
      </c>
      <c r="AR1503" s="7" t="s">
        <v>3975</v>
      </c>
      <c r="AS1503" s="7" t="s">
        <v>3976</v>
      </c>
      <c r="AU1503" s="7" t="str">
        <f t="shared" si="489"/>
        <v>hp_30174588;atk_3616700;hit_500000;miss_90;cirt_0;cirtSub_-3500</v>
      </c>
    </row>
    <row r="1504" spans="1:47" x14ac:dyDescent="0.2">
      <c r="V1504" s="7" t="str">
        <f t="shared" si="485"/>
        <v>极冰挑战5-4</v>
      </c>
      <c r="W1504" s="7">
        <f t="shared" si="493"/>
        <v>2827</v>
      </c>
      <c r="X1504" s="9" t="s">
        <v>2082</v>
      </c>
      <c r="Y1504" s="9">
        <v>4</v>
      </c>
      <c r="Z1504" s="8">
        <f t="shared" si="490"/>
        <v>8095</v>
      </c>
      <c r="AA1504" s="6" t="s">
        <v>3967</v>
      </c>
      <c r="AB1504" s="6">
        <v>9788917</v>
      </c>
      <c r="AC1504" s="6">
        <f t="shared" si="495"/>
        <v>2.0724999999999998</v>
      </c>
      <c r="AD1504" s="6">
        <f t="shared" si="496"/>
        <v>20287530</v>
      </c>
      <c r="AE1504" s="6">
        <f t="shared" si="481"/>
        <v>6041874</v>
      </c>
      <c r="AF1504" s="6">
        <v>3870000</v>
      </c>
      <c r="AG1504" s="11">
        <f t="shared" si="480"/>
        <v>30199404</v>
      </c>
      <c r="AH1504">
        <f t="shared" ref="AH1504:AH1567" si="497">AG1504/AB1504</f>
        <v>3.0850607886449541</v>
      </c>
      <c r="AI1504" s="53">
        <v>0.7</v>
      </c>
      <c r="AJ1504" s="7" t="str">
        <f t="shared" si="486"/>
        <v>hp_30199404</v>
      </c>
      <c r="AK1504" s="7" t="s">
        <v>3968</v>
      </c>
      <c r="AL1504" s="7">
        <v>1676020</v>
      </c>
      <c r="AM1504" s="7">
        <f>INT(IF(MOD(Y1504,3)=0,INT(AL1504*0.55),INT(AL1504*0.35)))</f>
        <v>586607</v>
      </c>
      <c r="AN1504" s="54">
        <f t="shared" si="487"/>
        <v>3619436</v>
      </c>
      <c r="AO1504" s="7" t="str">
        <f t="shared" si="488"/>
        <v>atk_3619436</v>
      </c>
      <c r="AP1504" s="7" t="s">
        <v>3973</v>
      </c>
      <c r="AQ1504" s="7" t="s">
        <v>3995</v>
      </c>
      <c r="AR1504" s="7" t="s">
        <v>3975</v>
      </c>
      <c r="AS1504" s="7" t="s">
        <v>3976</v>
      </c>
      <c r="AU1504" s="7" t="str">
        <f t="shared" si="489"/>
        <v>hp_30199404;atk_3619436;hit_500000;miss_90;cirt_0;cirtSub_-3500</v>
      </c>
    </row>
    <row r="1505" spans="1:47" x14ac:dyDescent="0.2">
      <c r="V1505" s="7" t="str">
        <f t="shared" si="485"/>
        <v>极冰挑战5-5</v>
      </c>
      <c r="W1505" s="7">
        <f t="shared" si="493"/>
        <v>2829</v>
      </c>
      <c r="X1505" s="9" t="s">
        <v>2082</v>
      </c>
      <c r="Y1505" s="9">
        <v>5</v>
      </c>
      <c r="Z1505" s="8">
        <f t="shared" si="490"/>
        <v>8100</v>
      </c>
      <c r="AA1505" s="6" t="s">
        <v>3967</v>
      </c>
      <c r="AB1505" s="6">
        <v>9800892</v>
      </c>
      <c r="AC1505" s="6">
        <f t="shared" si="495"/>
        <v>2.0724999999999998</v>
      </c>
      <c r="AD1505" s="6">
        <f t="shared" si="496"/>
        <v>20312348</v>
      </c>
      <c r="AE1505" s="6">
        <f t="shared" si="481"/>
        <v>6041874</v>
      </c>
      <c r="AF1505" s="6">
        <v>3870000</v>
      </c>
      <c r="AG1505" s="11">
        <f t="shared" ref="AG1505:AG1568" si="498">INT(AD1505*1)+AF1505+AE1505</f>
        <v>30224222</v>
      </c>
      <c r="AH1505">
        <f t="shared" si="497"/>
        <v>3.0838235948319808</v>
      </c>
      <c r="AI1505" s="53">
        <v>0.7</v>
      </c>
      <c r="AJ1505" s="7" t="str">
        <f t="shared" si="486"/>
        <v>hp_30224222</v>
      </c>
      <c r="AK1505" s="7" t="s">
        <v>3968</v>
      </c>
      <c r="AL1505" s="7">
        <v>1677960</v>
      </c>
      <c r="AM1505" s="7">
        <f>INT(IF(MOD(Y1505,3)=0,INT(AL1505*0.55),INT(AL1505*0.35)))</f>
        <v>587286</v>
      </c>
      <c r="AN1505" s="54">
        <f t="shared" si="487"/>
        <v>3622172</v>
      </c>
      <c r="AO1505" s="7" t="str">
        <f t="shared" si="488"/>
        <v>atk_3622172</v>
      </c>
      <c r="AP1505" s="7" t="s">
        <v>3973</v>
      </c>
      <c r="AQ1505" s="7" t="s">
        <v>3995</v>
      </c>
      <c r="AR1505" s="7" t="s">
        <v>3975</v>
      </c>
      <c r="AS1505" s="7" t="s">
        <v>3976</v>
      </c>
      <c r="AU1505" s="7" t="str">
        <f t="shared" si="489"/>
        <v>hp_30224222;atk_3622172;hit_500000;miss_90;cirt_0;cirtSub_-3500</v>
      </c>
    </row>
    <row r="1506" spans="1:47" x14ac:dyDescent="0.2">
      <c r="V1506" s="7" t="str">
        <f t="shared" si="485"/>
        <v>极冰挑战5-6</v>
      </c>
      <c r="W1506" s="7">
        <f t="shared" si="493"/>
        <v>2831</v>
      </c>
      <c r="X1506" s="9" t="s">
        <v>2082</v>
      </c>
      <c r="Y1506" s="9">
        <v>6</v>
      </c>
      <c r="Z1506" s="8">
        <f t="shared" si="490"/>
        <v>8106</v>
      </c>
      <c r="AA1506" s="6" t="s">
        <v>3967</v>
      </c>
      <c r="AB1506" s="6">
        <v>9812868</v>
      </c>
      <c r="AC1506" s="6">
        <f t="shared" si="495"/>
        <v>2.0749999999999997</v>
      </c>
      <c r="AD1506" s="6">
        <f t="shared" si="496"/>
        <v>20361701</v>
      </c>
      <c r="AE1506" s="6">
        <f t="shared" si="481"/>
        <v>6041874</v>
      </c>
      <c r="AF1506" s="6">
        <v>3870000</v>
      </c>
      <c r="AG1506" s="11">
        <f t="shared" si="498"/>
        <v>30273575</v>
      </c>
      <c r="AH1506">
        <f t="shared" si="497"/>
        <v>3.0850893948639686</v>
      </c>
      <c r="AI1506" s="53">
        <v>0.7</v>
      </c>
      <c r="AJ1506" s="7" t="str">
        <f t="shared" si="486"/>
        <v>hp_30273575</v>
      </c>
      <c r="AK1506" s="7" t="s">
        <v>3968</v>
      </c>
      <c r="AL1506" s="7">
        <v>1679900</v>
      </c>
      <c r="AM1506" s="7">
        <f>INT(IF(MOD(Y1506,3)=0,INT(AL1506*0.55),INT(AL1506*0.35)))</f>
        <v>923945</v>
      </c>
      <c r="AN1506" s="54">
        <f t="shared" si="487"/>
        <v>3627849</v>
      </c>
      <c r="AO1506" s="7" t="str">
        <f t="shared" si="488"/>
        <v>atk_3627849</v>
      </c>
      <c r="AP1506" s="7" t="s">
        <v>3973</v>
      </c>
      <c r="AQ1506" s="7" t="s">
        <v>3995</v>
      </c>
      <c r="AR1506" s="7" t="s">
        <v>3975</v>
      </c>
      <c r="AS1506" s="7" t="s">
        <v>3976</v>
      </c>
      <c r="AU1506" s="7" t="str">
        <f t="shared" si="489"/>
        <v>hp_30273575;atk_3627849;hit_500000;miss_90;cirt_0;cirtSub_-3500</v>
      </c>
    </row>
    <row r="1507" spans="1:47" x14ac:dyDescent="0.2">
      <c r="V1507" s="7" t="str">
        <f t="shared" si="485"/>
        <v>极冰挑战5-7</v>
      </c>
      <c r="W1507" s="7">
        <f t="shared" si="493"/>
        <v>2833</v>
      </c>
      <c r="X1507" s="9" t="s">
        <v>2082</v>
      </c>
      <c r="Y1507" s="9">
        <v>7</v>
      </c>
      <c r="Z1507" s="8">
        <f t="shared" si="490"/>
        <v>8113</v>
      </c>
      <c r="AA1507" s="6" t="s">
        <v>3967</v>
      </c>
      <c r="AB1507" s="6">
        <v>9824846</v>
      </c>
      <c r="AC1507" s="6">
        <f t="shared" si="495"/>
        <v>2.0749999999999997</v>
      </c>
      <c r="AD1507" s="6">
        <f t="shared" si="496"/>
        <v>20386555</v>
      </c>
      <c r="AE1507" s="6">
        <f t="shared" si="481"/>
        <v>6041874</v>
      </c>
      <c r="AF1507" s="6">
        <v>3870000</v>
      </c>
      <c r="AG1507" s="11">
        <f t="shared" si="498"/>
        <v>30298429</v>
      </c>
      <c r="AH1507">
        <f t="shared" si="497"/>
        <v>3.0838579047447663</v>
      </c>
      <c r="AI1507" s="53">
        <v>0.7</v>
      </c>
      <c r="AJ1507" s="7" t="str">
        <f t="shared" si="486"/>
        <v>hp_30298429</v>
      </c>
      <c r="AK1507" s="7" t="s">
        <v>3968</v>
      </c>
      <c r="AL1507" s="7">
        <v>1681840</v>
      </c>
      <c r="AM1507" s="7">
        <f>INT(IF(MOD(Y1507,3)=0,INT(AL1507*0.55),INT(AL1507*0.35)))</f>
        <v>588644</v>
      </c>
      <c r="AN1507" s="54">
        <f t="shared" si="487"/>
        <v>3630588</v>
      </c>
      <c r="AO1507" s="7" t="str">
        <f t="shared" si="488"/>
        <v>atk_3630588</v>
      </c>
      <c r="AP1507" s="7" t="s">
        <v>3973</v>
      </c>
      <c r="AQ1507" s="7" t="s">
        <v>3995</v>
      </c>
      <c r="AR1507" s="7" t="s">
        <v>3975</v>
      </c>
      <c r="AS1507" s="7" t="s">
        <v>3976</v>
      </c>
      <c r="AU1507" s="7" t="str">
        <f t="shared" si="489"/>
        <v>hp_30298429;atk_3630588;hit_500000;miss_90;cirt_0;cirtSub_-3500</v>
      </c>
    </row>
    <row r="1508" spans="1:47" x14ac:dyDescent="0.2">
      <c r="V1508" s="7" t="str">
        <f t="shared" si="485"/>
        <v>极冰挑战5-8</v>
      </c>
      <c r="W1508" s="7">
        <f t="shared" si="493"/>
        <v>2835</v>
      </c>
      <c r="X1508" s="9" t="s">
        <v>2082</v>
      </c>
      <c r="Y1508" s="9">
        <v>8</v>
      </c>
      <c r="Z1508" s="8">
        <f t="shared" si="490"/>
        <v>8121</v>
      </c>
      <c r="AA1508" s="6" t="s">
        <v>3967</v>
      </c>
      <c r="AB1508" s="6">
        <v>9836826</v>
      </c>
      <c r="AC1508" s="6">
        <f t="shared" si="495"/>
        <v>2.0749999999999997</v>
      </c>
      <c r="AD1508" s="6">
        <f t="shared" si="496"/>
        <v>20411413</v>
      </c>
      <c r="AE1508" s="6">
        <f t="shared" si="481"/>
        <v>6041874</v>
      </c>
      <c r="AF1508" s="6">
        <v>3870000</v>
      </c>
      <c r="AG1508" s="11">
        <f t="shared" si="498"/>
        <v>30323287</v>
      </c>
      <c r="AH1508">
        <f t="shared" si="497"/>
        <v>3.0826291936037093</v>
      </c>
      <c r="AI1508" s="53">
        <v>0.7</v>
      </c>
      <c r="AJ1508" s="7" t="str">
        <f t="shared" si="486"/>
        <v>hp_30323287</v>
      </c>
      <c r="AK1508" s="7" t="s">
        <v>3968</v>
      </c>
      <c r="AL1508" s="7">
        <v>1683780</v>
      </c>
      <c r="AM1508" s="7">
        <f>INT(IF(MOD(Y1508,3)=0,INT(AL1508*0.55),INT(AL1508*0.35)))</f>
        <v>589323</v>
      </c>
      <c r="AN1508" s="54">
        <f t="shared" si="487"/>
        <v>3633328</v>
      </c>
      <c r="AO1508" s="7" t="str">
        <f t="shared" si="488"/>
        <v>atk_3633328</v>
      </c>
      <c r="AP1508" s="7" t="s">
        <v>3973</v>
      </c>
      <c r="AQ1508" s="7" t="s">
        <v>3995</v>
      </c>
      <c r="AR1508" s="7" t="s">
        <v>3975</v>
      </c>
      <c r="AS1508" s="7" t="s">
        <v>3976</v>
      </c>
      <c r="AU1508" s="7" t="str">
        <f t="shared" si="489"/>
        <v>hp_30323287;atk_3633328;hit_500000;miss_90;cirt_0;cirtSub_-3500</v>
      </c>
    </row>
    <row r="1509" spans="1:47" x14ac:dyDescent="0.2">
      <c r="V1509" s="7" t="str">
        <f t="shared" si="485"/>
        <v>极冰挑战5-9</v>
      </c>
      <c r="W1509" s="7">
        <f t="shared" si="493"/>
        <v>2837</v>
      </c>
      <c r="X1509" s="9" t="s">
        <v>2082</v>
      </c>
      <c r="Y1509" s="9">
        <v>9</v>
      </c>
      <c r="Z1509" s="8">
        <f t="shared" si="490"/>
        <v>8130</v>
      </c>
      <c r="AA1509" s="6" t="s">
        <v>3967</v>
      </c>
      <c r="AB1509" s="6">
        <v>9848807</v>
      </c>
      <c r="AC1509" s="6">
        <f t="shared" si="495"/>
        <v>2.0774999999999997</v>
      </c>
      <c r="AD1509" s="6">
        <f t="shared" si="496"/>
        <v>20460896</v>
      </c>
      <c r="AE1509" s="6">
        <f t="shared" si="481"/>
        <v>6041874</v>
      </c>
      <c r="AF1509" s="6">
        <v>3870000</v>
      </c>
      <c r="AG1509" s="11">
        <f t="shared" si="498"/>
        <v>30372770</v>
      </c>
      <c r="AH1509">
        <f t="shared" si="497"/>
        <v>3.083903461607076</v>
      </c>
      <c r="AI1509" s="53">
        <v>0.7</v>
      </c>
      <c r="AJ1509" s="7" t="str">
        <f t="shared" si="486"/>
        <v>hp_30372770</v>
      </c>
      <c r="AK1509" s="7" t="s">
        <v>3968</v>
      </c>
      <c r="AL1509" s="7">
        <v>1685720</v>
      </c>
      <c r="AM1509" s="7">
        <f>INT(IF(MOD(Y1509,3)=0,INT(AL1509*0.55),INT(AL1509*0.35)))</f>
        <v>927146</v>
      </c>
      <c r="AN1509" s="54">
        <f t="shared" si="487"/>
        <v>3639018</v>
      </c>
      <c r="AO1509" s="7" t="str">
        <f t="shared" si="488"/>
        <v>atk_3639018</v>
      </c>
      <c r="AP1509" s="7" t="s">
        <v>3973</v>
      </c>
      <c r="AQ1509" s="7" t="s">
        <v>3995</v>
      </c>
      <c r="AR1509" s="7" t="s">
        <v>3975</v>
      </c>
      <c r="AS1509" s="7" t="s">
        <v>3976</v>
      </c>
      <c r="AU1509" s="7" t="str">
        <f t="shared" si="489"/>
        <v>hp_30372770;atk_3639018;hit_500000;miss_90;cirt_0;cirtSub_-3500</v>
      </c>
    </row>
    <row r="1510" spans="1:47" s="12" customFormat="1" x14ac:dyDescent="0.2">
      <c r="A1510" s="7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V1510" s="12" t="str">
        <f t="shared" si="485"/>
        <v>极冰挑战5-10</v>
      </c>
      <c r="W1510" s="12">
        <f t="shared" si="493"/>
        <v>2839</v>
      </c>
      <c r="X1510" s="5" t="s">
        <v>2082</v>
      </c>
      <c r="Y1510" s="5">
        <v>10</v>
      </c>
      <c r="Z1510" s="5">
        <f t="shared" si="490"/>
        <v>8140</v>
      </c>
      <c r="AA1510" s="11" t="s">
        <v>3967</v>
      </c>
      <c r="AB1510" s="11">
        <v>9860789</v>
      </c>
      <c r="AC1510" s="11">
        <f t="shared" si="495"/>
        <v>2.0774999999999997</v>
      </c>
      <c r="AD1510" s="11">
        <f t="shared" si="496"/>
        <v>20485789</v>
      </c>
      <c r="AE1510" s="6">
        <f t="shared" si="481"/>
        <v>6041874</v>
      </c>
      <c r="AF1510" s="11">
        <v>3870000</v>
      </c>
      <c r="AG1510" s="11">
        <f t="shared" si="498"/>
        <v>30397663</v>
      </c>
      <c r="AH1510">
        <f t="shared" si="497"/>
        <v>3.0826806049698456</v>
      </c>
      <c r="AI1510" s="53">
        <v>0.7</v>
      </c>
      <c r="AJ1510" s="7" t="str">
        <f t="shared" si="486"/>
        <v>hp_30397663</v>
      </c>
      <c r="AK1510" s="12" t="s">
        <v>3968</v>
      </c>
      <c r="AL1510" s="12">
        <v>1687660</v>
      </c>
      <c r="AM1510" s="7">
        <f>INT(IF(MOD(Y1510,3)=0,INT(AL1510*0.55),INT(AL1510*0.35)))</f>
        <v>590681</v>
      </c>
      <c r="AN1510" s="54">
        <f t="shared" si="487"/>
        <v>3641761</v>
      </c>
      <c r="AO1510" s="7" t="str">
        <f t="shared" si="488"/>
        <v>atk_3641761</v>
      </c>
      <c r="AP1510" s="12" t="s">
        <v>3973</v>
      </c>
      <c r="AQ1510" s="12" t="s">
        <v>3995</v>
      </c>
      <c r="AR1510" s="12" t="s">
        <v>3975</v>
      </c>
      <c r="AS1510" s="12" t="s">
        <v>3976</v>
      </c>
      <c r="AU1510" s="12" t="str">
        <f t="shared" si="489"/>
        <v>hp_30397663;atk_3641761;hit_500000;miss_90;cirt_0;cirtSub_-3500</v>
      </c>
    </row>
    <row r="1511" spans="1:47" x14ac:dyDescent="0.2">
      <c r="V1511" s="7" t="str">
        <f t="shared" si="485"/>
        <v>极冰挑战6-1</v>
      </c>
      <c r="W1511" s="7">
        <f t="shared" si="493"/>
        <v>2841</v>
      </c>
      <c r="X1511" s="9" t="s">
        <v>2083</v>
      </c>
      <c r="Y1511" s="9">
        <v>1</v>
      </c>
      <c r="Z1511" s="8">
        <f t="shared" si="490"/>
        <v>8141</v>
      </c>
      <c r="AA1511" s="6" t="s">
        <v>3967</v>
      </c>
      <c r="AB1511" s="6">
        <v>9872773</v>
      </c>
      <c r="AC1511" s="6">
        <f t="shared" si="495"/>
        <v>2.08</v>
      </c>
      <c r="AD1511" s="6">
        <f t="shared" si="496"/>
        <v>20535367</v>
      </c>
      <c r="AE1511" s="6">
        <f t="shared" ref="AE1511" si="499">IF(MOD(Y1511,1)=0,INT(AD1510*0.3),0)</f>
        <v>6145736</v>
      </c>
      <c r="AF1511" s="6">
        <v>3870000</v>
      </c>
      <c r="AG1511" s="11">
        <f t="shared" si="498"/>
        <v>30551103</v>
      </c>
      <c r="AH1511">
        <f t="shared" si="497"/>
        <v>3.0944804463750963</v>
      </c>
      <c r="AI1511" s="53">
        <v>0.7</v>
      </c>
      <c r="AJ1511" s="7" t="str">
        <f t="shared" si="486"/>
        <v>hp_30551103</v>
      </c>
      <c r="AK1511" s="7" t="s">
        <v>3968</v>
      </c>
      <c r="AL1511" s="7">
        <v>1689600</v>
      </c>
      <c r="AM1511" s="7">
        <f>INT(IF(MOD(Y1511,3)=0,INT(AL1511*0.55),INT(AL1511*0.35)))</f>
        <v>591360</v>
      </c>
      <c r="AN1511" s="54">
        <f t="shared" si="487"/>
        <v>3659903</v>
      </c>
      <c r="AO1511" s="7" t="str">
        <f t="shared" si="488"/>
        <v>atk_3659903</v>
      </c>
      <c r="AP1511" s="7" t="s">
        <v>3973</v>
      </c>
      <c r="AQ1511" s="7" t="s">
        <v>3995</v>
      </c>
      <c r="AR1511" s="7" t="s">
        <v>3975</v>
      </c>
      <c r="AS1511" s="7" t="s">
        <v>3976</v>
      </c>
      <c r="AU1511" s="7" t="str">
        <f t="shared" si="489"/>
        <v>hp_30551103;atk_3659903;hit_500000;miss_90;cirt_0;cirtSub_-3500</v>
      </c>
    </row>
    <row r="1512" spans="1:47" x14ac:dyDescent="0.2">
      <c r="V1512" s="7" t="str">
        <f t="shared" si="485"/>
        <v>极冰挑战6-2</v>
      </c>
      <c r="W1512" s="7">
        <f t="shared" si="493"/>
        <v>2843</v>
      </c>
      <c r="X1512" s="9" t="s">
        <v>2083</v>
      </c>
      <c r="Y1512" s="9">
        <v>2</v>
      </c>
      <c r="Z1512" s="8">
        <f t="shared" si="490"/>
        <v>8143</v>
      </c>
      <c r="AA1512" s="6" t="s">
        <v>3967</v>
      </c>
      <c r="AB1512" s="6">
        <v>9884759</v>
      </c>
      <c r="AC1512" s="6">
        <f t="shared" si="495"/>
        <v>2.08</v>
      </c>
      <c r="AD1512" s="6">
        <f t="shared" si="496"/>
        <v>20560298</v>
      </c>
      <c r="AE1512" s="6">
        <f t="shared" si="481"/>
        <v>6145736</v>
      </c>
      <c r="AF1512" s="6">
        <v>3870000</v>
      </c>
      <c r="AG1512" s="11">
        <f t="shared" si="498"/>
        <v>30576034</v>
      </c>
      <c r="AH1512">
        <f t="shared" si="497"/>
        <v>3.0932503260828108</v>
      </c>
      <c r="AI1512" s="53">
        <v>0.7</v>
      </c>
      <c r="AJ1512" s="7" t="str">
        <f t="shared" si="486"/>
        <v>hp_30576034</v>
      </c>
      <c r="AK1512" s="7" t="s">
        <v>3968</v>
      </c>
      <c r="AL1512" s="7">
        <v>1691540</v>
      </c>
      <c r="AM1512" s="7">
        <f>INT(IF(MOD(Y1512,3)=0,INT(AL1512*0.55),INT(AL1512*0.35)))</f>
        <v>592039</v>
      </c>
      <c r="AN1512" s="54">
        <f t="shared" si="487"/>
        <v>3662649</v>
      </c>
      <c r="AO1512" s="7" t="str">
        <f t="shared" si="488"/>
        <v>atk_3662649</v>
      </c>
      <c r="AP1512" s="7" t="s">
        <v>3973</v>
      </c>
      <c r="AQ1512" s="7" t="s">
        <v>3995</v>
      </c>
      <c r="AR1512" s="7" t="s">
        <v>3975</v>
      </c>
      <c r="AS1512" s="7" t="s">
        <v>3976</v>
      </c>
      <c r="AU1512" s="7" t="str">
        <f t="shared" si="489"/>
        <v>hp_30576034;atk_3662649;hit_500000;miss_90;cirt_0;cirtSub_-3500</v>
      </c>
    </row>
    <row r="1513" spans="1:47" x14ac:dyDescent="0.2">
      <c r="V1513" s="7" t="str">
        <f t="shared" si="485"/>
        <v>极冰挑战6-3</v>
      </c>
      <c r="W1513" s="7">
        <f t="shared" si="493"/>
        <v>2845</v>
      </c>
      <c r="X1513" s="9" t="s">
        <v>2083</v>
      </c>
      <c r="Y1513" s="9">
        <v>3</v>
      </c>
      <c r="Z1513" s="8">
        <f t="shared" si="490"/>
        <v>8146</v>
      </c>
      <c r="AA1513" s="6" t="s">
        <v>3967</v>
      </c>
      <c r="AB1513" s="6">
        <v>9896746</v>
      </c>
      <c r="AC1513" s="6">
        <f t="shared" si="495"/>
        <v>2.0825</v>
      </c>
      <c r="AD1513" s="6">
        <f t="shared" si="496"/>
        <v>20609973</v>
      </c>
      <c r="AE1513" s="6">
        <f t="shared" si="481"/>
        <v>6145736</v>
      </c>
      <c r="AF1513" s="6">
        <v>3870000</v>
      </c>
      <c r="AG1513" s="11">
        <f t="shared" si="498"/>
        <v>30625709</v>
      </c>
      <c r="AH1513">
        <f t="shared" si="497"/>
        <v>3.0945230887000634</v>
      </c>
      <c r="AI1513" s="53">
        <v>0.7</v>
      </c>
      <c r="AJ1513" s="7" t="str">
        <f t="shared" si="486"/>
        <v>hp_30625709</v>
      </c>
      <c r="AK1513" s="7" t="s">
        <v>3968</v>
      </c>
      <c r="AL1513" s="7">
        <v>1693480</v>
      </c>
      <c r="AM1513" s="7">
        <f>INT(IF(MOD(Y1513,3)=0,INT(AL1513*0.55),INT(AL1513*0.35)))</f>
        <v>931414</v>
      </c>
      <c r="AN1513" s="54">
        <f t="shared" si="487"/>
        <v>3668359</v>
      </c>
      <c r="AO1513" s="7" t="str">
        <f t="shared" si="488"/>
        <v>atk_3668359</v>
      </c>
      <c r="AP1513" s="7" t="s">
        <v>3973</v>
      </c>
      <c r="AQ1513" s="7" t="s">
        <v>3995</v>
      </c>
      <c r="AR1513" s="7" t="s">
        <v>3975</v>
      </c>
      <c r="AS1513" s="7" t="s">
        <v>3976</v>
      </c>
      <c r="AU1513" s="7" t="str">
        <f t="shared" si="489"/>
        <v>hp_30625709;atk_3668359;hit_500000;miss_90;cirt_0;cirtSub_-3500</v>
      </c>
    </row>
    <row r="1514" spans="1:47" x14ac:dyDescent="0.2">
      <c r="V1514" s="7" t="str">
        <f t="shared" si="485"/>
        <v>极冰挑战6-4</v>
      </c>
      <c r="W1514" s="7">
        <f t="shared" si="493"/>
        <v>2847</v>
      </c>
      <c r="X1514" s="9" t="s">
        <v>2083</v>
      </c>
      <c r="Y1514" s="9">
        <v>4</v>
      </c>
      <c r="Z1514" s="8">
        <f t="shared" si="490"/>
        <v>8150</v>
      </c>
      <c r="AA1514" s="6" t="s">
        <v>3967</v>
      </c>
      <c r="AB1514" s="6">
        <v>9908734</v>
      </c>
      <c r="AC1514" s="6">
        <f t="shared" si="495"/>
        <v>2.0825</v>
      </c>
      <c r="AD1514" s="6">
        <f t="shared" si="496"/>
        <v>20634938</v>
      </c>
      <c r="AE1514" s="6">
        <f t="shared" ref="AE1514:AE1577" si="500">AE1513</f>
        <v>6145736</v>
      </c>
      <c r="AF1514" s="6">
        <v>3870000</v>
      </c>
      <c r="AG1514" s="11">
        <f t="shared" si="498"/>
        <v>30650674</v>
      </c>
      <c r="AH1514">
        <f t="shared" si="497"/>
        <v>3.0932986999146408</v>
      </c>
      <c r="AI1514" s="53">
        <v>0.7</v>
      </c>
      <c r="AJ1514" s="7" t="str">
        <f t="shared" si="486"/>
        <v>hp_30650674</v>
      </c>
      <c r="AK1514" s="7" t="s">
        <v>3968</v>
      </c>
      <c r="AL1514" s="7">
        <v>1695420</v>
      </c>
      <c r="AM1514" s="7">
        <f>INT(IF(MOD(Y1514,3)=0,INT(AL1514*0.55),INT(AL1514*0.35)))</f>
        <v>593397</v>
      </c>
      <c r="AN1514" s="54">
        <f t="shared" si="487"/>
        <v>3671108</v>
      </c>
      <c r="AO1514" s="7" t="str">
        <f t="shared" si="488"/>
        <v>atk_3671108</v>
      </c>
      <c r="AP1514" s="7" t="s">
        <v>3973</v>
      </c>
      <c r="AQ1514" s="7" t="s">
        <v>3995</v>
      </c>
      <c r="AR1514" s="7" t="s">
        <v>3975</v>
      </c>
      <c r="AS1514" s="7" t="s">
        <v>3976</v>
      </c>
      <c r="AU1514" s="7" t="str">
        <f t="shared" si="489"/>
        <v>hp_30650674;atk_3671108;hit_500000;miss_90;cirt_0;cirtSub_-3500</v>
      </c>
    </row>
    <row r="1515" spans="1:47" x14ac:dyDescent="0.2">
      <c r="V1515" s="7" t="str">
        <f t="shared" si="485"/>
        <v>极冰挑战6-5</v>
      </c>
      <c r="W1515" s="7">
        <f t="shared" si="493"/>
        <v>2849</v>
      </c>
      <c r="X1515" s="9" t="s">
        <v>2083</v>
      </c>
      <c r="Y1515" s="9">
        <v>5</v>
      </c>
      <c r="Z1515" s="8">
        <f t="shared" si="490"/>
        <v>8155</v>
      </c>
      <c r="AA1515" s="6" t="s">
        <v>3967</v>
      </c>
      <c r="AB1515" s="6">
        <v>9920724</v>
      </c>
      <c r="AC1515" s="6">
        <f t="shared" si="495"/>
        <v>2.0825</v>
      </c>
      <c r="AD1515" s="6">
        <f t="shared" si="496"/>
        <v>20659907</v>
      </c>
      <c r="AE1515" s="6">
        <f t="shared" si="500"/>
        <v>6145736</v>
      </c>
      <c r="AF1515" s="6">
        <v>3870000</v>
      </c>
      <c r="AG1515" s="11">
        <f t="shared" si="498"/>
        <v>30675643</v>
      </c>
      <c r="AH1515">
        <f t="shared" si="497"/>
        <v>3.0920770500217523</v>
      </c>
      <c r="AI1515" s="53">
        <v>0.7</v>
      </c>
      <c r="AJ1515" s="7" t="str">
        <f t="shared" si="486"/>
        <v>hp_30675643</v>
      </c>
      <c r="AK1515" s="7" t="s">
        <v>3968</v>
      </c>
      <c r="AL1515" s="7">
        <v>1697360</v>
      </c>
      <c r="AM1515" s="7">
        <f>INT(IF(MOD(Y1515,3)=0,INT(AL1515*0.55),INT(AL1515*0.35)))</f>
        <v>594076</v>
      </c>
      <c r="AN1515" s="54">
        <f t="shared" si="487"/>
        <v>3673857</v>
      </c>
      <c r="AO1515" s="7" t="str">
        <f t="shared" si="488"/>
        <v>atk_3673857</v>
      </c>
      <c r="AP1515" s="7" t="s">
        <v>3973</v>
      </c>
      <c r="AQ1515" s="7" t="s">
        <v>3995</v>
      </c>
      <c r="AR1515" s="7" t="s">
        <v>3975</v>
      </c>
      <c r="AS1515" s="7" t="s">
        <v>3976</v>
      </c>
      <c r="AU1515" s="7" t="str">
        <f t="shared" si="489"/>
        <v>hp_30675643;atk_3673857;hit_500000;miss_90;cirt_0;cirtSub_-3500</v>
      </c>
    </row>
    <row r="1516" spans="1:47" x14ac:dyDescent="0.2">
      <c r="V1516" s="7" t="str">
        <f t="shared" si="485"/>
        <v>极冰挑战6-6</v>
      </c>
      <c r="W1516" s="7">
        <f t="shared" si="493"/>
        <v>2851</v>
      </c>
      <c r="X1516" s="9" t="s">
        <v>2083</v>
      </c>
      <c r="Y1516" s="9">
        <v>6</v>
      </c>
      <c r="Z1516" s="8">
        <f t="shared" si="490"/>
        <v>8161</v>
      </c>
      <c r="AA1516" s="6" t="s">
        <v>3967</v>
      </c>
      <c r="AB1516" s="6">
        <v>9932716</v>
      </c>
      <c r="AC1516" s="6">
        <f t="shared" si="495"/>
        <v>2.085</v>
      </c>
      <c r="AD1516" s="6">
        <f t="shared" si="496"/>
        <v>20709712</v>
      </c>
      <c r="AE1516" s="6">
        <f t="shared" si="500"/>
        <v>6145736</v>
      </c>
      <c r="AF1516" s="6">
        <v>3870000</v>
      </c>
      <c r="AG1516" s="11">
        <f t="shared" si="498"/>
        <v>30725448</v>
      </c>
      <c r="AH1516">
        <f t="shared" si="497"/>
        <v>3.0933581509830743</v>
      </c>
      <c r="AI1516" s="53">
        <v>0.7</v>
      </c>
      <c r="AJ1516" s="7" t="str">
        <f t="shared" si="486"/>
        <v>hp_30725448</v>
      </c>
      <c r="AK1516" s="7" t="s">
        <v>3968</v>
      </c>
      <c r="AL1516" s="7">
        <v>1699300</v>
      </c>
      <c r="AM1516" s="7">
        <f>INT(IF(MOD(Y1516,3)=0,INT(AL1516*0.55),INT(AL1516*0.35)))</f>
        <v>934615</v>
      </c>
      <c r="AN1516" s="54">
        <f t="shared" si="487"/>
        <v>3679580</v>
      </c>
      <c r="AO1516" s="7" t="str">
        <f t="shared" si="488"/>
        <v>atk_3679580</v>
      </c>
      <c r="AP1516" s="7" t="s">
        <v>3973</v>
      </c>
      <c r="AQ1516" s="7" t="s">
        <v>3995</v>
      </c>
      <c r="AR1516" s="7" t="s">
        <v>3975</v>
      </c>
      <c r="AS1516" s="7" t="s">
        <v>3976</v>
      </c>
      <c r="AU1516" s="7" t="str">
        <f t="shared" si="489"/>
        <v>hp_30725448;atk_3679580;hit_500000;miss_90;cirt_0;cirtSub_-3500</v>
      </c>
    </row>
    <row r="1517" spans="1:47" x14ac:dyDescent="0.2">
      <c r="V1517" s="7" t="str">
        <f t="shared" si="485"/>
        <v>极冰挑战6-7</v>
      </c>
      <c r="W1517" s="7">
        <f t="shared" si="493"/>
        <v>2853</v>
      </c>
      <c r="X1517" s="9" t="s">
        <v>2083</v>
      </c>
      <c r="Y1517" s="9">
        <v>7</v>
      </c>
      <c r="Z1517" s="8">
        <f t="shared" si="490"/>
        <v>8168</v>
      </c>
      <c r="AA1517" s="6" t="s">
        <v>3967</v>
      </c>
      <c r="AB1517" s="6">
        <v>9944709</v>
      </c>
      <c r="AC1517" s="6">
        <f t="shared" si="495"/>
        <v>2.085</v>
      </c>
      <c r="AD1517" s="6">
        <f t="shared" si="496"/>
        <v>20734718</v>
      </c>
      <c r="AE1517" s="6">
        <f t="shared" si="500"/>
        <v>6145736</v>
      </c>
      <c r="AF1517" s="6">
        <v>3870000</v>
      </c>
      <c r="AG1517" s="11">
        <f t="shared" si="498"/>
        <v>30750454</v>
      </c>
      <c r="AH1517">
        <f t="shared" si="497"/>
        <v>3.0921421632347412</v>
      </c>
      <c r="AI1517" s="53">
        <v>0.7</v>
      </c>
      <c r="AJ1517" s="7" t="str">
        <f t="shared" si="486"/>
        <v>hp_30750454</v>
      </c>
      <c r="AK1517" s="7" t="s">
        <v>3968</v>
      </c>
      <c r="AL1517" s="7">
        <v>1701240</v>
      </c>
      <c r="AM1517" s="7">
        <f>INT(IF(MOD(Y1517,3)=0,INT(AL1517*0.55),INT(AL1517*0.35)))</f>
        <v>595434</v>
      </c>
      <c r="AN1517" s="54">
        <f t="shared" si="487"/>
        <v>3682333</v>
      </c>
      <c r="AO1517" s="7" t="str">
        <f t="shared" si="488"/>
        <v>atk_3682333</v>
      </c>
      <c r="AP1517" s="7" t="s">
        <v>3973</v>
      </c>
      <c r="AQ1517" s="7" t="s">
        <v>3995</v>
      </c>
      <c r="AR1517" s="7" t="s">
        <v>3975</v>
      </c>
      <c r="AS1517" s="7" t="s">
        <v>3976</v>
      </c>
      <c r="AU1517" s="7" t="str">
        <f t="shared" si="489"/>
        <v>hp_30750454;atk_3682333;hit_500000;miss_90;cirt_0;cirtSub_-3500</v>
      </c>
    </row>
    <row r="1518" spans="1:47" x14ac:dyDescent="0.2">
      <c r="V1518" s="7" t="str">
        <f t="shared" si="485"/>
        <v>极冰挑战6-8</v>
      </c>
      <c r="W1518" s="7">
        <f t="shared" si="493"/>
        <v>2855</v>
      </c>
      <c r="X1518" s="9" t="s">
        <v>2083</v>
      </c>
      <c r="Y1518" s="9">
        <v>8</v>
      </c>
      <c r="Z1518" s="8">
        <f t="shared" si="490"/>
        <v>8176</v>
      </c>
      <c r="AA1518" s="6" t="s">
        <v>3967</v>
      </c>
      <c r="AB1518" s="6">
        <v>9956703</v>
      </c>
      <c r="AC1518" s="6">
        <f t="shared" si="495"/>
        <v>2.085</v>
      </c>
      <c r="AD1518" s="6">
        <f t="shared" si="496"/>
        <v>20759725</v>
      </c>
      <c r="AE1518" s="6">
        <f t="shared" si="500"/>
        <v>6145736</v>
      </c>
      <c r="AF1518" s="6">
        <v>3870000</v>
      </c>
      <c r="AG1518" s="11">
        <f t="shared" si="498"/>
        <v>30775461</v>
      </c>
      <c r="AH1518">
        <f t="shared" si="497"/>
        <v>3.0909288948359714</v>
      </c>
      <c r="AI1518" s="53">
        <v>0.7</v>
      </c>
      <c r="AJ1518" s="7" t="str">
        <f t="shared" si="486"/>
        <v>hp_30775461</v>
      </c>
      <c r="AK1518" s="7" t="s">
        <v>3968</v>
      </c>
      <c r="AL1518" s="7">
        <v>1703180</v>
      </c>
      <c r="AM1518" s="7">
        <f>INT(IF(MOD(Y1518,3)=0,INT(AL1518*0.55),INT(AL1518*0.35)))</f>
        <v>596113</v>
      </c>
      <c r="AN1518" s="54">
        <f t="shared" si="487"/>
        <v>3685085</v>
      </c>
      <c r="AO1518" s="7" t="str">
        <f t="shared" si="488"/>
        <v>atk_3685085</v>
      </c>
      <c r="AP1518" s="7" t="s">
        <v>3973</v>
      </c>
      <c r="AQ1518" s="7" t="s">
        <v>3995</v>
      </c>
      <c r="AR1518" s="7" t="s">
        <v>3975</v>
      </c>
      <c r="AS1518" s="7" t="s">
        <v>3976</v>
      </c>
      <c r="AU1518" s="7" t="str">
        <f t="shared" si="489"/>
        <v>hp_30775461;atk_3685085;hit_500000;miss_90;cirt_0;cirtSub_-3500</v>
      </c>
    </row>
    <row r="1519" spans="1:47" x14ac:dyDescent="0.2">
      <c r="V1519" s="7" t="str">
        <f t="shared" si="485"/>
        <v>极冰挑战6-9</v>
      </c>
      <c r="W1519" s="7">
        <f t="shared" si="493"/>
        <v>2857</v>
      </c>
      <c r="X1519" s="9" t="s">
        <v>2083</v>
      </c>
      <c r="Y1519" s="9">
        <v>9</v>
      </c>
      <c r="Z1519" s="8">
        <f t="shared" si="490"/>
        <v>8185</v>
      </c>
      <c r="AA1519" s="6" t="s">
        <v>3967</v>
      </c>
      <c r="AB1519" s="6">
        <v>9968699</v>
      </c>
      <c r="AC1519" s="6">
        <f t="shared" si="495"/>
        <v>2.0874999999999999</v>
      </c>
      <c r="AD1519" s="6">
        <f t="shared" si="496"/>
        <v>20809659</v>
      </c>
      <c r="AE1519" s="6">
        <f t="shared" si="500"/>
        <v>6145736</v>
      </c>
      <c r="AF1519" s="6">
        <v>3870000</v>
      </c>
      <c r="AG1519" s="11">
        <f t="shared" si="498"/>
        <v>30825395</v>
      </c>
      <c r="AH1519">
        <f t="shared" si="497"/>
        <v>3.0922184529796715</v>
      </c>
      <c r="AI1519" s="53">
        <v>0.7</v>
      </c>
      <c r="AJ1519" s="7" t="str">
        <f t="shared" si="486"/>
        <v>hp_30825395</v>
      </c>
      <c r="AK1519" s="7" t="s">
        <v>3968</v>
      </c>
      <c r="AL1519" s="7">
        <v>1705120</v>
      </c>
      <c r="AM1519" s="7">
        <f>INT(IF(MOD(Y1519,3)=0,INT(AL1519*0.55),INT(AL1519*0.35)))</f>
        <v>937816</v>
      </c>
      <c r="AN1519" s="54">
        <f t="shared" si="487"/>
        <v>3690822</v>
      </c>
      <c r="AO1519" s="7" t="str">
        <f t="shared" si="488"/>
        <v>atk_3690822</v>
      </c>
      <c r="AP1519" s="7" t="s">
        <v>3973</v>
      </c>
      <c r="AQ1519" s="7" t="s">
        <v>3995</v>
      </c>
      <c r="AR1519" s="7" t="s">
        <v>3975</v>
      </c>
      <c r="AS1519" s="7" t="s">
        <v>3976</v>
      </c>
      <c r="AU1519" s="7" t="str">
        <f t="shared" si="489"/>
        <v>hp_30825395;atk_3690822;hit_500000;miss_90;cirt_0;cirtSub_-3500</v>
      </c>
    </row>
    <row r="1520" spans="1:47" x14ac:dyDescent="0.2">
      <c r="V1520" s="7" t="str">
        <f t="shared" si="485"/>
        <v>极冰挑战6-10</v>
      </c>
      <c r="W1520" s="7">
        <f t="shared" si="493"/>
        <v>2859</v>
      </c>
      <c r="X1520" s="9" t="s">
        <v>2083</v>
      </c>
      <c r="Y1520" s="9">
        <v>10</v>
      </c>
      <c r="Z1520" s="8">
        <f t="shared" si="490"/>
        <v>8195</v>
      </c>
      <c r="AA1520" s="6" t="s">
        <v>3967</v>
      </c>
      <c r="AB1520" s="6">
        <v>9980696</v>
      </c>
      <c r="AC1520" s="6">
        <f t="shared" si="495"/>
        <v>2.0874999999999999</v>
      </c>
      <c r="AD1520" s="6">
        <f t="shared" si="496"/>
        <v>20834702</v>
      </c>
      <c r="AE1520" s="6">
        <f t="shared" si="500"/>
        <v>6145736</v>
      </c>
      <c r="AF1520" s="6">
        <v>3870000</v>
      </c>
      <c r="AG1520" s="11">
        <f t="shared" si="498"/>
        <v>30850438</v>
      </c>
      <c r="AH1520">
        <f t="shared" si="497"/>
        <v>3.0910106870302432</v>
      </c>
      <c r="AI1520" s="53">
        <v>0.7</v>
      </c>
      <c r="AJ1520" s="7" t="str">
        <f t="shared" si="486"/>
        <v>hp_30850438</v>
      </c>
      <c r="AK1520" s="7" t="s">
        <v>3968</v>
      </c>
      <c r="AL1520" s="7">
        <v>1707060</v>
      </c>
      <c r="AM1520" s="7">
        <f>INT(IF(MOD(Y1520,3)=0,INT(AL1520*0.55),INT(AL1520*0.35)))</f>
        <v>597471</v>
      </c>
      <c r="AN1520" s="54">
        <f t="shared" si="487"/>
        <v>3693578</v>
      </c>
      <c r="AO1520" s="7" t="str">
        <f t="shared" si="488"/>
        <v>atk_3693578</v>
      </c>
      <c r="AP1520" s="7" t="s">
        <v>3973</v>
      </c>
      <c r="AQ1520" s="7" t="s">
        <v>3995</v>
      </c>
      <c r="AR1520" s="7" t="s">
        <v>3975</v>
      </c>
      <c r="AS1520" s="7" t="s">
        <v>3976</v>
      </c>
      <c r="AU1520" s="7" t="str">
        <f t="shared" si="489"/>
        <v>hp_30850438;atk_3693578;hit_500000;miss_90;cirt_0;cirtSub_-3500</v>
      </c>
    </row>
    <row r="1521" spans="22:47" x14ac:dyDescent="0.2">
      <c r="V1521" s="7" t="str">
        <f t="shared" si="485"/>
        <v>极冰挑战7-1</v>
      </c>
      <c r="W1521" s="7">
        <f t="shared" si="493"/>
        <v>2861</v>
      </c>
      <c r="X1521" s="9" t="s">
        <v>2084</v>
      </c>
      <c r="Y1521" s="9">
        <v>1</v>
      </c>
      <c r="Z1521" s="8">
        <f t="shared" si="490"/>
        <v>8196</v>
      </c>
      <c r="AA1521" s="6" t="s">
        <v>3967</v>
      </c>
      <c r="AB1521" s="6">
        <v>9992695</v>
      </c>
      <c r="AC1521" s="6">
        <f t="shared" si="495"/>
        <v>2.09</v>
      </c>
      <c r="AD1521" s="6">
        <f t="shared" si="496"/>
        <v>20884732</v>
      </c>
      <c r="AE1521" s="6">
        <f t="shared" ref="AE1521" si="501">IF(MOD(Y1521,1)=0,INT(AD1520*0.3),0)</f>
        <v>6250410</v>
      </c>
      <c r="AF1521" s="6">
        <v>3870000</v>
      </c>
      <c r="AG1521" s="11">
        <f t="shared" si="498"/>
        <v>31005142</v>
      </c>
      <c r="AH1521">
        <f t="shared" si="497"/>
        <v>3.1027807813607842</v>
      </c>
      <c r="AI1521" s="53">
        <v>0.7</v>
      </c>
      <c r="AJ1521" s="7" t="str">
        <f t="shared" si="486"/>
        <v>hp_31005142</v>
      </c>
      <c r="AK1521" s="7" t="s">
        <v>3968</v>
      </c>
      <c r="AL1521" s="7">
        <v>1709000</v>
      </c>
      <c r="AM1521" s="7">
        <f>INT(IF(MOD(Y1521,3)=0,INT(AL1521*0.55),INT(AL1521*0.35)))</f>
        <v>598150</v>
      </c>
      <c r="AN1521" s="54">
        <f t="shared" si="487"/>
        <v>3711856</v>
      </c>
      <c r="AO1521" s="7" t="str">
        <f t="shared" si="488"/>
        <v>atk_3711856</v>
      </c>
      <c r="AP1521" s="7" t="s">
        <v>3973</v>
      </c>
      <c r="AQ1521" s="7" t="s">
        <v>3995</v>
      </c>
      <c r="AR1521" s="7" t="s">
        <v>3975</v>
      </c>
      <c r="AS1521" s="7" t="s">
        <v>3976</v>
      </c>
      <c r="AU1521" s="7" t="str">
        <f t="shared" si="489"/>
        <v>hp_31005142;atk_3711856;hit_500000;miss_90;cirt_0;cirtSub_-3500</v>
      </c>
    </row>
    <row r="1522" spans="22:47" x14ac:dyDescent="0.2">
      <c r="V1522" s="7" t="str">
        <f t="shared" si="485"/>
        <v>极冰挑战7-2</v>
      </c>
      <c r="W1522" s="7">
        <f t="shared" si="493"/>
        <v>2863</v>
      </c>
      <c r="X1522" s="9" t="s">
        <v>2084</v>
      </c>
      <c r="Y1522" s="9">
        <v>2</v>
      </c>
      <c r="Z1522" s="8">
        <f t="shared" si="490"/>
        <v>8198</v>
      </c>
      <c r="AA1522" s="6" t="s">
        <v>3967</v>
      </c>
      <c r="AB1522" s="6">
        <v>10004696</v>
      </c>
      <c r="AC1522" s="6">
        <f t="shared" si="495"/>
        <v>2.09</v>
      </c>
      <c r="AD1522" s="6">
        <f t="shared" si="496"/>
        <v>20909814</v>
      </c>
      <c r="AE1522" s="6">
        <f t="shared" si="500"/>
        <v>6250410</v>
      </c>
      <c r="AF1522" s="6">
        <v>3870000</v>
      </c>
      <c r="AG1522" s="11">
        <f t="shared" si="498"/>
        <v>31030224</v>
      </c>
      <c r="AH1522">
        <f t="shared" si="497"/>
        <v>3.1015659046511757</v>
      </c>
      <c r="AI1522" s="53">
        <v>0.7</v>
      </c>
      <c r="AJ1522" s="7" t="str">
        <f t="shared" si="486"/>
        <v>hp_31030224</v>
      </c>
      <c r="AK1522" s="7" t="s">
        <v>3968</v>
      </c>
      <c r="AL1522" s="7">
        <v>1710940</v>
      </c>
      <c r="AM1522" s="7">
        <f>INT(IF(MOD(Y1522,3)=0,INT(AL1522*0.55),INT(AL1522*0.35)))</f>
        <v>598829</v>
      </c>
      <c r="AN1522" s="54">
        <f t="shared" si="487"/>
        <v>3714615</v>
      </c>
      <c r="AO1522" s="7" t="str">
        <f t="shared" si="488"/>
        <v>atk_3714615</v>
      </c>
      <c r="AP1522" s="7" t="s">
        <v>3973</v>
      </c>
      <c r="AQ1522" s="7" t="s">
        <v>3995</v>
      </c>
      <c r="AR1522" s="7" t="s">
        <v>3975</v>
      </c>
      <c r="AS1522" s="7" t="s">
        <v>3976</v>
      </c>
      <c r="AU1522" s="7" t="str">
        <f t="shared" si="489"/>
        <v>hp_31030224;atk_3714615;hit_500000;miss_90;cirt_0;cirtSub_-3500</v>
      </c>
    </row>
    <row r="1523" spans="22:47" x14ac:dyDescent="0.2">
      <c r="V1523" s="7" t="str">
        <f t="shared" si="485"/>
        <v>极冰挑战7-3</v>
      </c>
      <c r="W1523" s="7">
        <f t="shared" si="493"/>
        <v>2865</v>
      </c>
      <c r="X1523" s="9" t="s">
        <v>2084</v>
      </c>
      <c r="Y1523" s="9">
        <v>3</v>
      </c>
      <c r="Z1523" s="8">
        <f t="shared" si="490"/>
        <v>8201</v>
      </c>
      <c r="AA1523" s="6" t="s">
        <v>3967</v>
      </c>
      <c r="AB1523" s="6">
        <v>10016697</v>
      </c>
      <c r="AC1523" s="6">
        <f t="shared" si="495"/>
        <v>2.0924999999999998</v>
      </c>
      <c r="AD1523" s="6">
        <f t="shared" si="496"/>
        <v>20959938</v>
      </c>
      <c r="AE1523" s="6">
        <f t="shared" si="500"/>
        <v>6250410</v>
      </c>
      <c r="AF1523" s="6">
        <v>3870000</v>
      </c>
      <c r="AG1523" s="11">
        <f t="shared" si="498"/>
        <v>31080348</v>
      </c>
      <c r="AH1523">
        <f t="shared" si="497"/>
        <v>3.1028539647350817</v>
      </c>
      <c r="AI1523" s="53">
        <v>0.7</v>
      </c>
      <c r="AJ1523" s="7" t="str">
        <f t="shared" si="486"/>
        <v>hp_31080348</v>
      </c>
      <c r="AK1523" s="7" t="s">
        <v>3968</v>
      </c>
      <c r="AL1523" s="7">
        <v>1712880</v>
      </c>
      <c r="AM1523" s="7">
        <f>INT(IF(MOD(Y1523,3)=0,INT(AL1523*0.55),INT(AL1523*0.35)))</f>
        <v>942084</v>
      </c>
      <c r="AN1523" s="54">
        <f t="shared" si="487"/>
        <v>3720371</v>
      </c>
      <c r="AO1523" s="7" t="str">
        <f t="shared" si="488"/>
        <v>atk_3720371</v>
      </c>
      <c r="AP1523" s="7" t="s">
        <v>3973</v>
      </c>
      <c r="AQ1523" s="7" t="s">
        <v>3995</v>
      </c>
      <c r="AR1523" s="7" t="s">
        <v>3975</v>
      </c>
      <c r="AS1523" s="7" t="s">
        <v>3976</v>
      </c>
      <c r="AU1523" s="7" t="str">
        <f t="shared" si="489"/>
        <v>hp_31080348;atk_3720371;hit_500000;miss_90;cirt_0;cirtSub_-3500</v>
      </c>
    </row>
    <row r="1524" spans="22:47" x14ac:dyDescent="0.2">
      <c r="V1524" s="7" t="str">
        <f t="shared" si="485"/>
        <v>极冰挑战7-4</v>
      </c>
      <c r="W1524" s="7">
        <f t="shared" si="493"/>
        <v>2867</v>
      </c>
      <c r="X1524" s="9" t="s">
        <v>2084</v>
      </c>
      <c r="Y1524" s="9">
        <v>4</v>
      </c>
      <c r="Z1524" s="8">
        <f t="shared" si="490"/>
        <v>8205</v>
      </c>
      <c r="AA1524" s="6" t="s">
        <v>3967</v>
      </c>
      <c r="AB1524" s="6">
        <v>10028701</v>
      </c>
      <c r="AC1524" s="6">
        <f t="shared" si="495"/>
        <v>2.0924999999999998</v>
      </c>
      <c r="AD1524" s="6">
        <f t="shared" si="496"/>
        <v>20985056</v>
      </c>
      <c r="AE1524" s="6">
        <f t="shared" si="500"/>
        <v>6250410</v>
      </c>
      <c r="AF1524" s="6">
        <v>3870000</v>
      </c>
      <c r="AG1524" s="11">
        <f t="shared" si="498"/>
        <v>31105466</v>
      </c>
      <c r="AH1524">
        <f t="shared" si="497"/>
        <v>3.1016445699198729</v>
      </c>
      <c r="AI1524" s="53">
        <v>0.7</v>
      </c>
      <c r="AJ1524" s="7" t="str">
        <f t="shared" si="486"/>
        <v>hp_31105466</v>
      </c>
      <c r="AK1524" s="7" t="s">
        <v>3968</v>
      </c>
      <c r="AL1524" s="7">
        <v>1714820</v>
      </c>
      <c r="AM1524" s="7">
        <f>INT(IF(MOD(Y1524,3)=0,INT(AL1524*0.55),INT(AL1524*0.35)))</f>
        <v>600187</v>
      </c>
      <c r="AN1524" s="54">
        <f t="shared" si="487"/>
        <v>3723133</v>
      </c>
      <c r="AO1524" s="7" t="str">
        <f t="shared" si="488"/>
        <v>atk_3723133</v>
      </c>
      <c r="AP1524" s="7" t="s">
        <v>3973</v>
      </c>
      <c r="AQ1524" s="7" t="s">
        <v>3995</v>
      </c>
      <c r="AR1524" s="7" t="s">
        <v>3975</v>
      </c>
      <c r="AS1524" s="7" t="s">
        <v>3976</v>
      </c>
      <c r="AU1524" s="7" t="str">
        <f t="shared" si="489"/>
        <v>hp_31105466;atk_3723133;hit_500000;miss_90;cirt_0;cirtSub_-3500</v>
      </c>
    </row>
    <row r="1525" spans="22:47" x14ac:dyDescent="0.2">
      <c r="V1525" s="7" t="str">
        <f t="shared" si="485"/>
        <v>极冰挑战7-5</v>
      </c>
      <c r="W1525" s="7">
        <f t="shared" si="493"/>
        <v>2869</v>
      </c>
      <c r="X1525" s="9" t="s">
        <v>2084</v>
      </c>
      <c r="Y1525" s="9">
        <v>5</v>
      </c>
      <c r="Z1525" s="8">
        <f t="shared" si="490"/>
        <v>8210</v>
      </c>
      <c r="AA1525" s="6" t="s">
        <v>3967</v>
      </c>
      <c r="AB1525" s="6">
        <v>10040706</v>
      </c>
      <c r="AC1525" s="6">
        <f t="shared" si="495"/>
        <v>2.0924999999999998</v>
      </c>
      <c r="AD1525" s="6">
        <f t="shared" si="496"/>
        <v>21010177</v>
      </c>
      <c r="AE1525" s="6">
        <f t="shared" si="500"/>
        <v>6250410</v>
      </c>
      <c r="AF1525" s="6">
        <v>3870000</v>
      </c>
      <c r="AG1525" s="11">
        <f t="shared" si="498"/>
        <v>31130587</v>
      </c>
      <c r="AH1525">
        <f t="shared" si="497"/>
        <v>3.1004380568458036</v>
      </c>
      <c r="AI1525" s="53">
        <v>0.7</v>
      </c>
      <c r="AJ1525" s="7" t="str">
        <f t="shared" si="486"/>
        <v>hp_31130587</v>
      </c>
      <c r="AK1525" s="7" t="s">
        <v>3968</v>
      </c>
      <c r="AL1525" s="7">
        <v>1716760</v>
      </c>
      <c r="AM1525" s="7">
        <f>INT(IF(MOD(Y1525,3)=0,INT(AL1525*0.55),INT(AL1525*0.35)))</f>
        <v>600866</v>
      </c>
      <c r="AN1525" s="54">
        <f t="shared" si="487"/>
        <v>3725895</v>
      </c>
      <c r="AO1525" s="7" t="str">
        <f t="shared" si="488"/>
        <v>atk_3725895</v>
      </c>
      <c r="AP1525" s="7" t="s">
        <v>3973</v>
      </c>
      <c r="AQ1525" s="7" t="s">
        <v>3995</v>
      </c>
      <c r="AR1525" s="7" t="s">
        <v>3975</v>
      </c>
      <c r="AS1525" s="7" t="s">
        <v>3976</v>
      </c>
      <c r="AU1525" s="7" t="str">
        <f t="shared" si="489"/>
        <v>hp_31130587;atk_3725895;hit_500000;miss_90;cirt_0;cirtSub_-3500</v>
      </c>
    </row>
    <row r="1526" spans="22:47" x14ac:dyDescent="0.2">
      <c r="V1526" s="7" t="str">
        <f t="shared" si="485"/>
        <v>极冰挑战7-6</v>
      </c>
      <c r="W1526" s="7">
        <f t="shared" si="493"/>
        <v>2871</v>
      </c>
      <c r="X1526" s="9" t="s">
        <v>2084</v>
      </c>
      <c r="Y1526" s="9">
        <v>6</v>
      </c>
      <c r="Z1526" s="8">
        <f t="shared" si="490"/>
        <v>8216</v>
      </c>
      <c r="AA1526" s="6" t="s">
        <v>3967</v>
      </c>
      <c r="AB1526" s="6">
        <v>10052712</v>
      </c>
      <c r="AC1526" s="6">
        <f t="shared" si="495"/>
        <v>2.0949999999999998</v>
      </c>
      <c r="AD1526" s="6">
        <f t="shared" si="496"/>
        <v>21060431</v>
      </c>
      <c r="AE1526" s="6">
        <f t="shared" si="500"/>
        <v>6250410</v>
      </c>
      <c r="AF1526" s="6">
        <v>3870000</v>
      </c>
      <c r="AG1526" s="11">
        <f t="shared" si="498"/>
        <v>31180841</v>
      </c>
      <c r="AH1526">
        <f t="shared" si="497"/>
        <v>3.1017342384821132</v>
      </c>
      <c r="AI1526" s="53">
        <v>0.7</v>
      </c>
      <c r="AJ1526" s="7" t="str">
        <f t="shared" si="486"/>
        <v>hp_31180841</v>
      </c>
      <c r="AK1526" s="7" t="s">
        <v>3968</v>
      </c>
      <c r="AL1526" s="7">
        <v>1718700</v>
      </c>
      <c r="AM1526" s="7">
        <f>INT(IF(MOD(Y1526,3)=0,INT(AL1526*0.55),INT(AL1526*0.35)))</f>
        <v>945285</v>
      </c>
      <c r="AN1526" s="54">
        <f t="shared" si="487"/>
        <v>3731665</v>
      </c>
      <c r="AO1526" s="7" t="str">
        <f t="shared" si="488"/>
        <v>atk_3731665</v>
      </c>
      <c r="AP1526" s="7" t="s">
        <v>3973</v>
      </c>
      <c r="AQ1526" s="7" t="s">
        <v>3995</v>
      </c>
      <c r="AR1526" s="7" t="s">
        <v>3975</v>
      </c>
      <c r="AS1526" s="7" t="s">
        <v>3976</v>
      </c>
      <c r="AU1526" s="7" t="str">
        <f t="shared" si="489"/>
        <v>hp_31180841;atk_3731665;hit_500000;miss_90;cirt_0;cirtSub_-3500</v>
      </c>
    </row>
    <row r="1527" spans="22:47" x14ac:dyDescent="0.2">
      <c r="V1527" s="7" t="str">
        <f t="shared" si="485"/>
        <v>极冰挑战7-7</v>
      </c>
      <c r="W1527" s="7">
        <f t="shared" si="493"/>
        <v>2873</v>
      </c>
      <c r="X1527" s="9" t="s">
        <v>2084</v>
      </c>
      <c r="Y1527" s="9">
        <v>7</v>
      </c>
      <c r="Z1527" s="8">
        <f t="shared" si="490"/>
        <v>8223</v>
      </c>
      <c r="AA1527" s="6" t="s">
        <v>3967</v>
      </c>
      <c r="AB1527" s="6">
        <v>10064720</v>
      </c>
      <c r="AC1527" s="6">
        <f t="shared" si="495"/>
        <v>2.0949999999999998</v>
      </c>
      <c r="AD1527" s="6">
        <f t="shared" si="496"/>
        <v>21085588</v>
      </c>
      <c r="AE1527" s="6">
        <f t="shared" si="500"/>
        <v>6250410</v>
      </c>
      <c r="AF1527" s="6">
        <v>3870000</v>
      </c>
      <c r="AG1527" s="11">
        <f t="shared" si="498"/>
        <v>31205998</v>
      </c>
      <c r="AH1527">
        <f t="shared" si="497"/>
        <v>3.1005331494567163</v>
      </c>
      <c r="AI1527" s="53">
        <v>0.7</v>
      </c>
      <c r="AJ1527" s="7" t="str">
        <f t="shared" si="486"/>
        <v>hp_31205998</v>
      </c>
      <c r="AK1527" s="7" t="s">
        <v>3968</v>
      </c>
      <c r="AL1527" s="7">
        <v>1720640</v>
      </c>
      <c r="AM1527" s="7">
        <f>INT(IF(MOD(Y1527,3)=0,INT(AL1527*0.55),INT(AL1527*0.35)))</f>
        <v>602224</v>
      </c>
      <c r="AN1527" s="54">
        <f t="shared" si="487"/>
        <v>3734430</v>
      </c>
      <c r="AO1527" s="7" t="str">
        <f t="shared" si="488"/>
        <v>atk_3734430</v>
      </c>
      <c r="AP1527" s="7" t="s">
        <v>3973</v>
      </c>
      <c r="AQ1527" s="7" t="s">
        <v>3995</v>
      </c>
      <c r="AR1527" s="7" t="s">
        <v>3975</v>
      </c>
      <c r="AS1527" s="7" t="s">
        <v>3976</v>
      </c>
      <c r="AU1527" s="7" t="str">
        <f t="shared" si="489"/>
        <v>hp_31205998;atk_3734430;hit_500000;miss_90;cirt_0;cirtSub_-3500</v>
      </c>
    </row>
    <row r="1528" spans="22:47" x14ac:dyDescent="0.2">
      <c r="V1528" s="7" t="str">
        <f t="shared" si="485"/>
        <v>极冰挑战7-8</v>
      </c>
      <c r="W1528" s="7">
        <f t="shared" si="493"/>
        <v>2875</v>
      </c>
      <c r="X1528" s="9" t="s">
        <v>2084</v>
      </c>
      <c r="Y1528" s="9">
        <v>8</v>
      </c>
      <c r="Z1528" s="8">
        <f t="shared" si="490"/>
        <v>8231</v>
      </c>
      <c r="AA1528" s="6" t="s">
        <v>3967</v>
      </c>
      <c r="AB1528" s="6">
        <v>10076729</v>
      </c>
      <c r="AC1528" s="6">
        <f t="shared" si="495"/>
        <v>2.0949999999999998</v>
      </c>
      <c r="AD1528" s="6">
        <f t="shared" si="496"/>
        <v>21110747</v>
      </c>
      <c r="AE1528" s="6">
        <f t="shared" si="500"/>
        <v>6250410</v>
      </c>
      <c r="AF1528" s="6">
        <v>3870000</v>
      </c>
      <c r="AG1528" s="11">
        <f t="shared" si="498"/>
        <v>31231157</v>
      </c>
      <c r="AH1528">
        <f t="shared" si="497"/>
        <v>3.0993348139063777</v>
      </c>
      <c r="AI1528" s="53">
        <v>0.7</v>
      </c>
      <c r="AJ1528" s="7" t="str">
        <f t="shared" si="486"/>
        <v>hp_31231157</v>
      </c>
      <c r="AK1528" s="7" t="s">
        <v>3968</v>
      </c>
      <c r="AL1528" s="7">
        <v>1722580</v>
      </c>
      <c r="AM1528" s="7">
        <f>INT(IF(MOD(Y1528,3)=0,INT(AL1528*0.55),INT(AL1528*0.35)))</f>
        <v>602903</v>
      </c>
      <c r="AN1528" s="54">
        <f t="shared" si="487"/>
        <v>3737196</v>
      </c>
      <c r="AO1528" s="7" t="str">
        <f t="shared" si="488"/>
        <v>atk_3737196</v>
      </c>
      <c r="AP1528" s="7" t="s">
        <v>3973</v>
      </c>
      <c r="AQ1528" s="7" t="s">
        <v>3995</v>
      </c>
      <c r="AR1528" s="7" t="s">
        <v>3975</v>
      </c>
      <c r="AS1528" s="7" t="s">
        <v>3976</v>
      </c>
      <c r="AU1528" s="7" t="str">
        <f t="shared" si="489"/>
        <v>hp_31231157;atk_3737196;hit_500000;miss_90;cirt_0;cirtSub_-3500</v>
      </c>
    </row>
    <row r="1529" spans="22:47" x14ac:dyDescent="0.2">
      <c r="V1529" s="7" t="str">
        <f t="shared" si="485"/>
        <v>极冰挑战7-9</v>
      </c>
      <c r="W1529" s="7">
        <f t="shared" si="493"/>
        <v>2877</v>
      </c>
      <c r="X1529" s="9" t="s">
        <v>2084</v>
      </c>
      <c r="Y1529" s="9">
        <v>9</v>
      </c>
      <c r="Z1529" s="8">
        <f t="shared" si="490"/>
        <v>8240</v>
      </c>
      <c r="AA1529" s="6" t="s">
        <v>3967</v>
      </c>
      <c r="AB1529" s="6">
        <v>10088740</v>
      </c>
      <c r="AC1529" s="6">
        <f t="shared" si="495"/>
        <v>2.0974999999999997</v>
      </c>
      <c r="AD1529" s="6">
        <f t="shared" si="496"/>
        <v>21161132</v>
      </c>
      <c r="AE1529" s="6">
        <f t="shared" si="500"/>
        <v>6250410</v>
      </c>
      <c r="AF1529" s="6">
        <v>3870000</v>
      </c>
      <c r="AG1529" s="11">
        <f t="shared" si="498"/>
        <v>31281542</v>
      </c>
      <c r="AH1529">
        <f t="shared" si="497"/>
        <v>3.100639128374802</v>
      </c>
      <c r="AI1529" s="53">
        <v>0.7</v>
      </c>
      <c r="AJ1529" s="7" t="str">
        <f t="shared" si="486"/>
        <v>hp_31281542</v>
      </c>
      <c r="AK1529" s="7" t="s">
        <v>3968</v>
      </c>
      <c r="AL1529" s="7">
        <v>1724520</v>
      </c>
      <c r="AM1529" s="7">
        <f>INT(IF(MOD(Y1529,3)=0,INT(AL1529*0.55),INT(AL1529*0.35)))</f>
        <v>948486</v>
      </c>
      <c r="AN1529" s="54">
        <f t="shared" si="487"/>
        <v>3742979</v>
      </c>
      <c r="AO1529" s="7" t="str">
        <f t="shared" si="488"/>
        <v>atk_3742979</v>
      </c>
      <c r="AP1529" s="7" t="s">
        <v>3973</v>
      </c>
      <c r="AQ1529" s="7" t="s">
        <v>3995</v>
      </c>
      <c r="AR1529" s="7" t="s">
        <v>3975</v>
      </c>
      <c r="AS1529" s="7" t="s">
        <v>3976</v>
      </c>
      <c r="AU1529" s="7" t="str">
        <f t="shared" si="489"/>
        <v>hp_31281542;atk_3742979;hit_500000;miss_90;cirt_0;cirtSub_-3500</v>
      </c>
    </row>
    <row r="1530" spans="22:47" x14ac:dyDescent="0.2">
      <c r="V1530" s="7" t="str">
        <f t="shared" si="485"/>
        <v>极冰挑战7-10</v>
      </c>
      <c r="W1530" s="7">
        <f t="shared" si="493"/>
        <v>2879</v>
      </c>
      <c r="X1530" s="9" t="s">
        <v>2084</v>
      </c>
      <c r="Y1530" s="9">
        <v>10</v>
      </c>
      <c r="Z1530" s="8">
        <f t="shared" si="490"/>
        <v>8250</v>
      </c>
      <c r="AA1530" s="6" t="s">
        <v>3967</v>
      </c>
      <c r="AB1530" s="6">
        <v>10100752</v>
      </c>
      <c r="AC1530" s="6">
        <f t="shared" si="495"/>
        <v>2.0974999999999997</v>
      </c>
      <c r="AD1530" s="6">
        <f t="shared" si="496"/>
        <v>21186327</v>
      </c>
      <c r="AE1530" s="6">
        <f t="shared" si="500"/>
        <v>6250410</v>
      </c>
      <c r="AF1530" s="6">
        <v>3870000</v>
      </c>
      <c r="AG1530" s="11">
        <f t="shared" si="498"/>
        <v>31306737</v>
      </c>
      <c r="AH1530">
        <f t="shared" si="497"/>
        <v>3.0994461600482817</v>
      </c>
      <c r="AI1530" s="53">
        <v>0.7</v>
      </c>
      <c r="AJ1530" s="7" t="str">
        <f t="shared" si="486"/>
        <v>hp_31306737</v>
      </c>
      <c r="AK1530" s="7" t="s">
        <v>3968</v>
      </c>
      <c r="AL1530" s="7">
        <v>1726460</v>
      </c>
      <c r="AM1530" s="7">
        <f>INT(IF(MOD(Y1530,3)=0,INT(AL1530*0.55),INT(AL1530*0.35)))</f>
        <v>604261</v>
      </c>
      <c r="AN1530" s="54">
        <f t="shared" si="487"/>
        <v>3745748</v>
      </c>
      <c r="AO1530" s="7" t="str">
        <f t="shared" si="488"/>
        <v>atk_3745748</v>
      </c>
      <c r="AP1530" s="7" t="s">
        <v>3973</v>
      </c>
      <c r="AQ1530" s="7" t="s">
        <v>3995</v>
      </c>
      <c r="AR1530" s="7" t="s">
        <v>3975</v>
      </c>
      <c r="AS1530" s="7" t="s">
        <v>3976</v>
      </c>
      <c r="AU1530" s="7" t="str">
        <f t="shared" si="489"/>
        <v>hp_31306737;atk_3745748;hit_500000;miss_90;cirt_0;cirtSub_-3500</v>
      </c>
    </row>
    <row r="1531" spans="22:47" x14ac:dyDescent="0.2">
      <c r="V1531" s="7" t="str">
        <f t="shared" si="485"/>
        <v>极冰挑战8-1</v>
      </c>
      <c r="W1531" s="7">
        <f t="shared" si="493"/>
        <v>2881</v>
      </c>
      <c r="X1531" s="9" t="s">
        <v>2085</v>
      </c>
      <c r="Y1531" s="9">
        <v>1</v>
      </c>
      <c r="Z1531" s="8">
        <f t="shared" si="490"/>
        <v>8251</v>
      </c>
      <c r="AA1531" s="6" t="s">
        <v>3967</v>
      </c>
      <c r="AB1531" s="6">
        <v>10112766</v>
      </c>
      <c r="AC1531" s="6">
        <f t="shared" si="495"/>
        <v>2.1</v>
      </c>
      <c r="AD1531" s="6">
        <f t="shared" si="496"/>
        <v>21236808</v>
      </c>
      <c r="AE1531" s="6">
        <f t="shared" ref="AE1531" si="502">IF(MOD(Y1531,1)=0,INT(AD1530*0.3),0)</f>
        <v>6355898</v>
      </c>
      <c r="AF1531" s="6">
        <v>3870000</v>
      </c>
      <c r="AG1531" s="11">
        <f t="shared" si="498"/>
        <v>31462706</v>
      </c>
      <c r="AH1531">
        <f t="shared" si="497"/>
        <v>3.1111869888020744</v>
      </c>
      <c r="AI1531" s="53">
        <v>0.7</v>
      </c>
      <c r="AJ1531" s="7" t="str">
        <f t="shared" si="486"/>
        <v>hp_31462706</v>
      </c>
      <c r="AK1531" s="7" t="s">
        <v>3968</v>
      </c>
      <c r="AL1531" s="7">
        <v>1728400</v>
      </c>
      <c r="AM1531" s="7">
        <f>INT(IF(MOD(Y1531,3)=0,INT(AL1531*0.55),INT(AL1531*0.35)))</f>
        <v>604940</v>
      </c>
      <c r="AN1531" s="54">
        <f t="shared" si="487"/>
        <v>3764162</v>
      </c>
      <c r="AO1531" s="7" t="str">
        <f t="shared" si="488"/>
        <v>atk_3764162</v>
      </c>
      <c r="AP1531" s="7" t="s">
        <v>3973</v>
      </c>
      <c r="AQ1531" s="7" t="s">
        <v>3995</v>
      </c>
      <c r="AR1531" s="7" t="s">
        <v>3975</v>
      </c>
      <c r="AS1531" s="7" t="s">
        <v>3976</v>
      </c>
      <c r="AU1531" s="7" t="str">
        <f t="shared" si="489"/>
        <v>hp_31462706;atk_3764162;hit_500000;miss_90;cirt_0;cirtSub_-3500</v>
      </c>
    </row>
    <row r="1532" spans="22:47" x14ac:dyDescent="0.2">
      <c r="V1532" s="7" t="str">
        <f t="shared" si="485"/>
        <v>极冰挑战8-2</v>
      </c>
      <c r="W1532" s="7">
        <f t="shared" si="493"/>
        <v>2883</v>
      </c>
      <c r="X1532" s="9" t="s">
        <v>2085</v>
      </c>
      <c r="Y1532" s="9">
        <v>2</v>
      </c>
      <c r="Z1532" s="8">
        <f t="shared" si="490"/>
        <v>8253</v>
      </c>
      <c r="AA1532" s="6" t="s">
        <v>3967</v>
      </c>
      <c r="AB1532" s="6">
        <v>10124781</v>
      </c>
      <c r="AC1532" s="6">
        <f t="shared" si="495"/>
        <v>2.1</v>
      </c>
      <c r="AD1532" s="6">
        <f t="shared" si="496"/>
        <v>21262040</v>
      </c>
      <c r="AE1532" s="6">
        <f t="shared" si="500"/>
        <v>6355898</v>
      </c>
      <c r="AF1532" s="6">
        <v>3870000</v>
      </c>
      <c r="AG1532" s="11">
        <f t="shared" si="498"/>
        <v>31487938</v>
      </c>
      <c r="AH1532">
        <f t="shared" si="497"/>
        <v>3.10998707033762</v>
      </c>
      <c r="AI1532" s="53">
        <v>0.7</v>
      </c>
      <c r="AJ1532" s="7" t="str">
        <f t="shared" si="486"/>
        <v>hp_31487938</v>
      </c>
      <c r="AK1532" s="7" t="s">
        <v>3968</v>
      </c>
      <c r="AL1532" s="7">
        <v>1730340</v>
      </c>
      <c r="AM1532" s="7">
        <f>INT(IF(MOD(Y1532,3)=0,INT(AL1532*0.55),INT(AL1532*0.35)))</f>
        <v>605619</v>
      </c>
      <c r="AN1532" s="54">
        <f t="shared" si="487"/>
        <v>3766934</v>
      </c>
      <c r="AO1532" s="7" t="str">
        <f t="shared" si="488"/>
        <v>atk_3766934</v>
      </c>
      <c r="AP1532" s="7" t="s">
        <v>3973</v>
      </c>
      <c r="AQ1532" s="7" t="s">
        <v>3995</v>
      </c>
      <c r="AR1532" s="7" t="s">
        <v>3975</v>
      </c>
      <c r="AS1532" s="7" t="s">
        <v>3976</v>
      </c>
      <c r="AU1532" s="7" t="str">
        <f t="shared" si="489"/>
        <v>hp_31487938;atk_3766934;hit_500000;miss_90;cirt_0;cirtSub_-3500</v>
      </c>
    </row>
    <row r="1533" spans="22:47" x14ac:dyDescent="0.2">
      <c r="V1533" s="7" t="str">
        <f t="shared" si="485"/>
        <v>极冰挑战8-3</v>
      </c>
      <c r="W1533" s="7">
        <f t="shared" si="493"/>
        <v>2885</v>
      </c>
      <c r="X1533" s="9" t="s">
        <v>2085</v>
      </c>
      <c r="Y1533" s="9">
        <v>3</v>
      </c>
      <c r="Z1533" s="8">
        <f t="shared" si="490"/>
        <v>8256</v>
      </c>
      <c r="AA1533" s="6" t="s">
        <v>3967</v>
      </c>
      <c r="AB1533" s="6">
        <v>10136798</v>
      </c>
      <c r="AC1533" s="6">
        <f t="shared" si="495"/>
        <v>2.1025</v>
      </c>
      <c r="AD1533" s="6">
        <f t="shared" si="496"/>
        <v>21312617</v>
      </c>
      <c r="AE1533" s="6">
        <f t="shared" si="500"/>
        <v>6355898</v>
      </c>
      <c r="AF1533" s="6">
        <v>3870000</v>
      </c>
      <c r="AG1533" s="11">
        <f t="shared" si="498"/>
        <v>31538515</v>
      </c>
      <c r="AH1533">
        <f t="shared" si="497"/>
        <v>3.1112896794431535</v>
      </c>
      <c r="AI1533" s="53">
        <v>0.7</v>
      </c>
      <c r="AJ1533" s="7" t="str">
        <f t="shared" si="486"/>
        <v>hp_31538515</v>
      </c>
      <c r="AK1533" s="7" t="s">
        <v>3968</v>
      </c>
      <c r="AL1533" s="7">
        <v>1732280</v>
      </c>
      <c r="AM1533" s="7">
        <f>INT(IF(MOD(Y1533,3)=0,INT(AL1533*0.55),INT(AL1533*0.35)))</f>
        <v>952754</v>
      </c>
      <c r="AN1533" s="54">
        <f t="shared" si="487"/>
        <v>3772737</v>
      </c>
      <c r="AO1533" s="7" t="str">
        <f t="shared" si="488"/>
        <v>atk_3772737</v>
      </c>
      <c r="AP1533" s="7" t="s">
        <v>3973</v>
      </c>
      <c r="AQ1533" s="7" t="s">
        <v>3995</v>
      </c>
      <c r="AR1533" s="7" t="s">
        <v>3975</v>
      </c>
      <c r="AS1533" s="7" t="s">
        <v>3976</v>
      </c>
      <c r="AU1533" s="7" t="str">
        <f t="shared" si="489"/>
        <v>hp_31538515;atk_3772737;hit_500000;miss_90;cirt_0;cirtSub_-3500</v>
      </c>
    </row>
    <row r="1534" spans="22:47" x14ac:dyDescent="0.2">
      <c r="V1534" s="7" t="str">
        <f t="shared" si="485"/>
        <v>极冰挑战8-4</v>
      </c>
      <c r="W1534" s="7">
        <f t="shared" si="493"/>
        <v>2887</v>
      </c>
      <c r="X1534" s="9" t="s">
        <v>2085</v>
      </c>
      <c r="Y1534" s="9">
        <v>4</v>
      </c>
      <c r="Z1534" s="8">
        <f t="shared" si="490"/>
        <v>8260</v>
      </c>
      <c r="AA1534" s="6" t="s">
        <v>3967</v>
      </c>
      <c r="AB1534" s="6">
        <v>10148816</v>
      </c>
      <c r="AC1534" s="6">
        <f t="shared" si="495"/>
        <v>2.1025</v>
      </c>
      <c r="AD1534" s="6">
        <f t="shared" si="496"/>
        <v>21337885</v>
      </c>
      <c r="AE1534" s="6">
        <f t="shared" si="500"/>
        <v>6355898</v>
      </c>
      <c r="AF1534" s="6">
        <v>3870000</v>
      </c>
      <c r="AG1534" s="11">
        <f t="shared" si="498"/>
        <v>31563783</v>
      </c>
      <c r="AH1534">
        <f t="shared" si="497"/>
        <v>3.1100951086313913</v>
      </c>
      <c r="AI1534" s="53">
        <v>0.7</v>
      </c>
      <c r="AJ1534" s="7" t="str">
        <f t="shared" si="486"/>
        <v>hp_31563783</v>
      </c>
      <c r="AK1534" s="7" t="s">
        <v>3968</v>
      </c>
      <c r="AL1534" s="7">
        <v>1734220</v>
      </c>
      <c r="AM1534" s="7">
        <f>INT(IF(MOD(Y1534,3)=0,INT(AL1534*0.55),INT(AL1534*0.35)))</f>
        <v>606977</v>
      </c>
      <c r="AN1534" s="54">
        <f t="shared" si="487"/>
        <v>3775512</v>
      </c>
      <c r="AO1534" s="7" t="str">
        <f t="shared" si="488"/>
        <v>atk_3775512</v>
      </c>
      <c r="AP1534" s="7" t="s">
        <v>3973</v>
      </c>
      <c r="AQ1534" s="7" t="s">
        <v>3995</v>
      </c>
      <c r="AR1534" s="7" t="s">
        <v>3975</v>
      </c>
      <c r="AS1534" s="7" t="s">
        <v>3976</v>
      </c>
      <c r="AU1534" s="7" t="str">
        <f t="shared" si="489"/>
        <v>hp_31563783;atk_3775512;hit_500000;miss_90;cirt_0;cirtSub_-3500</v>
      </c>
    </row>
    <row r="1535" spans="22:47" x14ac:dyDescent="0.2">
      <c r="V1535" s="7" t="str">
        <f t="shared" si="485"/>
        <v>极冰挑战8-5</v>
      </c>
      <c r="W1535" s="7">
        <f t="shared" si="493"/>
        <v>2889</v>
      </c>
      <c r="X1535" s="9" t="s">
        <v>2085</v>
      </c>
      <c r="Y1535" s="9">
        <v>5</v>
      </c>
      <c r="Z1535" s="8">
        <f t="shared" si="490"/>
        <v>8265</v>
      </c>
      <c r="AA1535" s="6" t="s">
        <v>3967</v>
      </c>
      <c r="AB1535" s="6">
        <v>10160836</v>
      </c>
      <c r="AC1535" s="6">
        <f t="shared" si="495"/>
        <v>2.1025</v>
      </c>
      <c r="AD1535" s="6">
        <f t="shared" si="496"/>
        <v>21363157</v>
      </c>
      <c r="AE1535" s="6">
        <f t="shared" si="500"/>
        <v>6355898</v>
      </c>
      <c r="AF1535" s="6">
        <v>3870000</v>
      </c>
      <c r="AG1535" s="11">
        <f t="shared" si="498"/>
        <v>31589055</v>
      </c>
      <c r="AH1535">
        <f t="shared" si="497"/>
        <v>3.1089031453711091</v>
      </c>
      <c r="AI1535" s="53">
        <v>0.7</v>
      </c>
      <c r="AJ1535" s="7" t="str">
        <f t="shared" si="486"/>
        <v>hp_31589055</v>
      </c>
      <c r="AK1535" s="7" t="s">
        <v>3968</v>
      </c>
      <c r="AL1535" s="7">
        <v>1736160</v>
      </c>
      <c r="AM1535" s="7">
        <f>INT(IF(MOD(Y1535,3)=0,INT(AL1535*0.55),INT(AL1535*0.35)))</f>
        <v>607656</v>
      </c>
      <c r="AN1535" s="54">
        <f t="shared" si="487"/>
        <v>3778287</v>
      </c>
      <c r="AO1535" s="7" t="str">
        <f t="shared" si="488"/>
        <v>atk_3778287</v>
      </c>
      <c r="AP1535" s="7" t="s">
        <v>3973</v>
      </c>
      <c r="AQ1535" s="7" t="s">
        <v>3995</v>
      </c>
      <c r="AR1535" s="7" t="s">
        <v>3975</v>
      </c>
      <c r="AS1535" s="7" t="s">
        <v>3976</v>
      </c>
      <c r="AU1535" s="7" t="str">
        <f t="shared" si="489"/>
        <v>hp_31589055;atk_3778287;hit_500000;miss_90;cirt_0;cirtSub_-3500</v>
      </c>
    </row>
    <row r="1536" spans="22:47" x14ac:dyDescent="0.2">
      <c r="V1536" s="7" t="str">
        <f t="shared" si="485"/>
        <v>极冰挑战8-6</v>
      </c>
      <c r="W1536" s="7">
        <f t="shared" si="493"/>
        <v>2891</v>
      </c>
      <c r="X1536" s="9" t="s">
        <v>2085</v>
      </c>
      <c r="Y1536" s="9">
        <v>6</v>
      </c>
      <c r="Z1536" s="8">
        <f t="shared" si="490"/>
        <v>8271</v>
      </c>
      <c r="AA1536" s="6" t="s">
        <v>3967</v>
      </c>
      <c r="AB1536" s="6">
        <v>10172857</v>
      </c>
      <c r="AC1536" s="6">
        <f t="shared" si="495"/>
        <v>2.105</v>
      </c>
      <c r="AD1536" s="6">
        <f t="shared" si="496"/>
        <v>21413863</v>
      </c>
      <c r="AE1536" s="6">
        <f t="shared" si="500"/>
        <v>6355898</v>
      </c>
      <c r="AF1536" s="6">
        <v>3870000</v>
      </c>
      <c r="AG1536" s="11">
        <f t="shared" si="498"/>
        <v>31639761</v>
      </c>
      <c r="AH1536">
        <f t="shared" si="497"/>
        <v>3.1102138760035651</v>
      </c>
      <c r="AI1536" s="53">
        <v>0.7</v>
      </c>
      <c r="AJ1536" s="7" t="str">
        <f t="shared" si="486"/>
        <v>hp_31639761</v>
      </c>
      <c r="AK1536" s="7" t="s">
        <v>3968</v>
      </c>
      <c r="AL1536" s="7">
        <v>1738100</v>
      </c>
      <c r="AM1536" s="7">
        <f>INT(IF(MOD(Y1536,3)=0,INT(AL1536*0.55),INT(AL1536*0.35)))</f>
        <v>955955</v>
      </c>
      <c r="AN1536" s="54">
        <f t="shared" si="487"/>
        <v>3784103</v>
      </c>
      <c r="AO1536" s="7" t="str">
        <f t="shared" si="488"/>
        <v>atk_3784103</v>
      </c>
      <c r="AP1536" s="7" t="s">
        <v>3973</v>
      </c>
      <c r="AQ1536" s="7" t="s">
        <v>3995</v>
      </c>
      <c r="AR1536" s="7" t="s">
        <v>3975</v>
      </c>
      <c r="AS1536" s="7" t="s">
        <v>3976</v>
      </c>
      <c r="AU1536" s="7" t="str">
        <f t="shared" si="489"/>
        <v>hp_31639761;atk_3784103;hit_500000;miss_90;cirt_0;cirtSub_-3500</v>
      </c>
    </row>
    <row r="1537" spans="22:47" x14ac:dyDescent="0.2">
      <c r="V1537" s="7" t="str">
        <f t="shared" ref="V1537:V1600" si="503">X1537&amp;"-"&amp;Y1537</f>
        <v>极冰挑战8-7</v>
      </c>
      <c r="W1537" s="7">
        <f t="shared" si="493"/>
        <v>2893</v>
      </c>
      <c r="X1537" s="9" t="s">
        <v>2085</v>
      </c>
      <c r="Y1537" s="9">
        <v>7</v>
      </c>
      <c r="Z1537" s="8">
        <f t="shared" si="490"/>
        <v>8278</v>
      </c>
      <c r="AA1537" s="6" t="s">
        <v>3967</v>
      </c>
      <c r="AB1537" s="6">
        <v>10184880</v>
      </c>
      <c r="AC1537" s="6">
        <f t="shared" si="495"/>
        <v>2.105</v>
      </c>
      <c r="AD1537" s="6">
        <f t="shared" si="496"/>
        <v>21439172</v>
      </c>
      <c r="AE1537" s="6">
        <f t="shared" si="500"/>
        <v>6355898</v>
      </c>
      <c r="AF1537" s="6">
        <v>3870000</v>
      </c>
      <c r="AG1537" s="11">
        <f t="shared" si="498"/>
        <v>31665070</v>
      </c>
      <c r="AH1537">
        <f t="shared" si="497"/>
        <v>3.1090273032181037</v>
      </c>
      <c r="AI1537" s="53">
        <v>0.7</v>
      </c>
      <c r="AJ1537" s="7" t="str">
        <f t="shared" ref="AJ1537:AJ1600" si="504">AA1537&amp;"_"&amp;AG1537</f>
        <v>hp_31665070</v>
      </c>
      <c r="AK1537" s="7" t="s">
        <v>3968</v>
      </c>
      <c r="AL1537" s="7">
        <v>1740040</v>
      </c>
      <c r="AM1537" s="7">
        <f>INT(IF(MOD(Y1537,3)=0,INT(AL1537*0.55),INT(AL1537*0.35)))</f>
        <v>609014</v>
      </c>
      <c r="AN1537" s="54">
        <f t="shared" si="487"/>
        <v>3786882</v>
      </c>
      <c r="AO1537" s="7" t="str">
        <f t="shared" si="488"/>
        <v>atk_3786882</v>
      </c>
      <c r="AP1537" s="7" t="s">
        <v>3973</v>
      </c>
      <c r="AQ1537" s="7" t="s">
        <v>3995</v>
      </c>
      <c r="AR1537" s="7" t="s">
        <v>3975</v>
      </c>
      <c r="AS1537" s="7" t="s">
        <v>3976</v>
      </c>
      <c r="AU1537" s="7" t="str">
        <f t="shared" si="489"/>
        <v>hp_31665070;atk_3786882;hit_500000;miss_90;cirt_0;cirtSub_-3500</v>
      </c>
    </row>
    <row r="1538" spans="22:47" x14ac:dyDescent="0.2">
      <c r="V1538" s="7" t="str">
        <f t="shared" si="503"/>
        <v>极冰挑战8-8</v>
      </c>
      <c r="W1538" s="7">
        <f t="shared" si="493"/>
        <v>2895</v>
      </c>
      <c r="X1538" s="9" t="s">
        <v>2085</v>
      </c>
      <c r="Y1538" s="9">
        <v>8</v>
      </c>
      <c r="Z1538" s="8">
        <f t="shared" si="490"/>
        <v>8286</v>
      </c>
      <c r="AA1538" s="6" t="s">
        <v>3967</v>
      </c>
      <c r="AB1538" s="6">
        <v>10196904</v>
      </c>
      <c r="AC1538" s="6">
        <f t="shared" si="495"/>
        <v>2.105</v>
      </c>
      <c r="AD1538" s="6">
        <f t="shared" si="496"/>
        <v>21464482</v>
      </c>
      <c r="AE1538" s="6">
        <f t="shared" si="500"/>
        <v>6355898</v>
      </c>
      <c r="AF1538" s="6">
        <v>3870000</v>
      </c>
      <c r="AG1538" s="11">
        <f t="shared" si="498"/>
        <v>31690380</v>
      </c>
      <c r="AH1538">
        <f t="shared" si="497"/>
        <v>3.1078433218553396</v>
      </c>
      <c r="AI1538" s="53">
        <v>0.7</v>
      </c>
      <c r="AJ1538" s="7" t="str">
        <f t="shared" si="504"/>
        <v>hp_31690380</v>
      </c>
      <c r="AK1538" s="7" t="s">
        <v>3968</v>
      </c>
      <c r="AL1538" s="7">
        <v>1741980</v>
      </c>
      <c r="AM1538" s="7">
        <f>INT(IF(MOD(Y1538,3)=0,INT(AL1538*0.55),INT(AL1538*0.35)))</f>
        <v>609693</v>
      </c>
      <c r="AN1538" s="54">
        <f t="shared" ref="AN1538:AN1601" si="505">INT(AL1538*AI1538*AH1538)</f>
        <v>3789660</v>
      </c>
      <c r="AO1538" s="7" t="str">
        <f t="shared" ref="AO1538:AO1601" si="506">AK1538&amp;"_"&amp;AN1538</f>
        <v>atk_3789660</v>
      </c>
      <c r="AP1538" s="7" t="s">
        <v>3973</v>
      </c>
      <c r="AQ1538" s="7" t="s">
        <v>3995</v>
      </c>
      <c r="AR1538" s="7" t="s">
        <v>3975</v>
      </c>
      <c r="AS1538" s="7" t="s">
        <v>3976</v>
      </c>
      <c r="AU1538" s="7" t="str">
        <f t="shared" ref="AU1538:AU1601" si="507">AJ1538&amp;";"&amp;AO1538&amp;";"&amp;AP1538&amp;";"&amp;AQ1538&amp;";"&amp;AR1538&amp;";"&amp;AS1538</f>
        <v>hp_31690380;atk_3789660;hit_500000;miss_90;cirt_0;cirtSub_-3500</v>
      </c>
    </row>
    <row r="1539" spans="22:47" x14ac:dyDescent="0.2">
      <c r="V1539" s="7" t="str">
        <f t="shared" si="503"/>
        <v>极冰挑战8-9</v>
      </c>
      <c r="W1539" s="7">
        <f t="shared" si="493"/>
        <v>2897</v>
      </c>
      <c r="X1539" s="9" t="s">
        <v>2085</v>
      </c>
      <c r="Y1539" s="9">
        <v>9</v>
      </c>
      <c r="Z1539" s="8">
        <f t="shared" ref="Z1539:Z1602" si="508">Y1539+Z1538</f>
        <v>8295</v>
      </c>
      <c r="AA1539" s="6" t="s">
        <v>3967</v>
      </c>
      <c r="AB1539" s="6">
        <v>10208930</v>
      </c>
      <c r="AC1539" s="6">
        <f t="shared" si="495"/>
        <v>2.1074999999999999</v>
      </c>
      <c r="AD1539" s="6">
        <f t="shared" si="496"/>
        <v>21515319</v>
      </c>
      <c r="AE1539" s="6">
        <f t="shared" si="500"/>
        <v>6355898</v>
      </c>
      <c r="AF1539" s="6">
        <v>3870000</v>
      </c>
      <c r="AG1539" s="11">
        <f t="shared" si="498"/>
        <v>31741217</v>
      </c>
      <c r="AH1539">
        <f t="shared" si="497"/>
        <v>3.1091619787774039</v>
      </c>
      <c r="AI1539" s="53">
        <v>0.7</v>
      </c>
      <c r="AJ1539" s="7" t="str">
        <f t="shared" si="504"/>
        <v>hp_31741217</v>
      </c>
      <c r="AK1539" s="7" t="s">
        <v>3968</v>
      </c>
      <c r="AL1539" s="7">
        <v>1743920</v>
      </c>
      <c r="AM1539" s="7">
        <f>INT(IF(MOD(Y1539,3)=0,INT(AL1539*0.55),INT(AL1539*0.35)))</f>
        <v>959156</v>
      </c>
      <c r="AN1539" s="54">
        <f t="shared" si="505"/>
        <v>3795490</v>
      </c>
      <c r="AO1539" s="7" t="str">
        <f t="shared" si="506"/>
        <v>atk_3795490</v>
      </c>
      <c r="AP1539" s="7" t="s">
        <v>3973</v>
      </c>
      <c r="AQ1539" s="7" t="s">
        <v>3995</v>
      </c>
      <c r="AR1539" s="7" t="s">
        <v>3975</v>
      </c>
      <c r="AS1539" s="7" t="s">
        <v>3976</v>
      </c>
      <c r="AU1539" s="7" t="str">
        <f t="shared" si="507"/>
        <v>hp_31741217;atk_3795490;hit_500000;miss_90;cirt_0;cirtSub_-3500</v>
      </c>
    </row>
    <row r="1540" spans="22:47" x14ac:dyDescent="0.2">
      <c r="V1540" s="7" t="str">
        <f t="shared" si="503"/>
        <v>极冰挑战8-10</v>
      </c>
      <c r="W1540" s="7">
        <f t="shared" si="493"/>
        <v>2899</v>
      </c>
      <c r="X1540" s="9" t="s">
        <v>2085</v>
      </c>
      <c r="Y1540" s="9">
        <v>10</v>
      </c>
      <c r="Z1540" s="8">
        <f t="shared" si="508"/>
        <v>8305</v>
      </c>
      <c r="AA1540" s="6" t="s">
        <v>3967</v>
      </c>
      <c r="AB1540" s="6">
        <v>10220957</v>
      </c>
      <c r="AC1540" s="6">
        <f t="shared" si="495"/>
        <v>2.1074999999999999</v>
      </c>
      <c r="AD1540" s="6">
        <f t="shared" si="496"/>
        <v>21540666</v>
      </c>
      <c r="AE1540" s="6">
        <f t="shared" si="500"/>
        <v>6355898</v>
      </c>
      <c r="AF1540" s="6">
        <v>3870000</v>
      </c>
      <c r="AG1540" s="11">
        <f t="shared" si="498"/>
        <v>31766564</v>
      </c>
      <c r="AH1540">
        <f t="shared" si="497"/>
        <v>3.107983332676187</v>
      </c>
      <c r="AI1540" s="53">
        <v>0.7</v>
      </c>
      <c r="AJ1540" s="7" t="str">
        <f t="shared" si="504"/>
        <v>hp_31766564</v>
      </c>
      <c r="AK1540" s="7" t="s">
        <v>3968</v>
      </c>
      <c r="AL1540" s="7">
        <v>1745860</v>
      </c>
      <c r="AM1540" s="7">
        <f>INT(IF(MOD(Y1540,3)=0,INT(AL1540*0.55),INT(AL1540*0.35)))</f>
        <v>611051</v>
      </c>
      <c r="AN1540" s="54">
        <f t="shared" si="505"/>
        <v>3798272</v>
      </c>
      <c r="AO1540" s="7" t="str">
        <f t="shared" si="506"/>
        <v>atk_3798272</v>
      </c>
      <c r="AP1540" s="7" t="s">
        <v>3973</v>
      </c>
      <c r="AQ1540" s="7" t="s">
        <v>3995</v>
      </c>
      <c r="AR1540" s="7" t="s">
        <v>3975</v>
      </c>
      <c r="AS1540" s="7" t="s">
        <v>3976</v>
      </c>
      <c r="AU1540" s="7" t="str">
        <f t="shared" si="507"/>
        <v>hp_31766564;atk_3798272;hit_500000;miss_90;cirt_0;cirtSub_-3500</v>
      </c>
    </row>
    <row r="1541" spans="22:47" x14ac:dyDescent="0.2">
      <c r="V1541" s="7" t="str">
        <f t="shared" si="503"/>
        <v>极冰挑战9-1</v>
      </c>
      <c r="W1541" s="7">
        <f t="shared" si="493"/>
        <v>2901</v>
      </c>
      <c r="X1541" s="9" t="s">
        <v>2086</v>
      </c>
      <c r="Y1541" s="9">
        <v>1</v>
      </c>
      <c r="Z1541" s="8">
        <f t="shared" si="508"/>
        <v>8306</v>
      </c>
      <c r="AA1541" s="6" t="s">
        <v>3967</v>
      </c>
      <c r="AB1541" s="6">
        <v>10232986</v>
      </c>
      <c r="AC1541" s="6">
        <f t="shared" si="495"/>
        <v>2.11</v>
      </c>
      <c r="AD1541" s="6">
        <f t="shared" si="496"/>
        <v>21591600</v>
      </c>
      <c r="AE1541" s="6">
        <f t="shared" ref="AE1541" si="509">IF(MOD(Y1541,1)=0,INT(AD1540*0.3),0)</f>
        <v>6462199</v>
      </c>
      <c r="AF1541" s="6">
        <v>3870000</v>
      </c>
      <c r="AG1541" s="11">
        <f t="shared" si="498"/>
        <v>31923799</v>
      </c>
      <c r="AH1541">
        <f t="shared" si="497"/>
        <v>3.1196953655560558</v>
      </c>
      <c r="AI1541" s="53">
        <v>0.7</v>
      </c>
      <c r="AJ1541" s="7" t="str">
        <f t="shared" si="504"/>
        <v>hp_31923799</v>
      </c>
      <c r="AK1541" s="7" t="s">
        <v>3968</v>
      </c>
      <c r="AL1541" s="7">
        <v>1747800</v>
      </c>
      <c r="AM1541" s="7">
        <f>INT(IF(MOD(Y1541,3)=0,INT(AL1541*0.55),INT(AL1541*0.35)))</f>
        <v>611730</v>
      </c>
      <c r="AN1541" s="54">
        <f t="shared" si="505"/>
        <v>3816822</v>
      </c>
      <c r="AO1541" s="7" t="str">
        <f t="shared" si="506"/>
        <v>atk_3816822</v>
      </c>
      <c r="AP1541" s="7" t="s">
        <v>3973</v>
      </c>
      <c r="AQ1541" s="7" t="s">
        <v>3995</v>
      </c>
      <c r="AR1541" s="7" t="s">
        <v>3975</v>
      </c>
      <c r="AS1541" s="7" t="s">
        <v>3976</v>
      </c>
      <c r="AU1541" s="7" t="str">
        <f t="shared" si="507"/>
        <v>hp_31923799;atk_3816822;hit_500000;miss_90;cirt_0;cirtSub_-3500</v>
      </c>
    </row>
    <row r="1542" spans="22:47" x14ac:dyDescent="0.2">
      <c r="V1542" s="7" t="str">
        <f t="shared" si="503"/>
        <v>极冰挑战9-2</v>
      </c>
      <c r="W1542" s="7">
        <f t="shared" si="493"/>
        <v>2903</v>
      </c>
      <c r="X1542" s="9" t="s">
        <v>2086</v>
      </c>
      <c r="Y1542" s="9">
        <v>2</v>
      </c>
      <c r="Z1542" s="8">
        <f t="shared" si="508"/>
        <v>8308</v>
      </c>
      <c r="AA1542" s="6" t="s">
        <v>3967</v>
      </c>
      <c r="AB1542" s="6">
        <v>10245016</v>
      </c>
      <c r="AC1542" s="6">
        <f t="shared" si="495"/>
        <v>2.11</v>
      </c>
      <c r="AD1542" s="6">
        <f t="shared" si="496"/>
        <v>21616983</v>
      </c>
      <c r="AE1542" s="6">
        <f t="shared" si="500"/>
        <v>6462199</v>
      </c>
      <c r="AF1542" s="6">
        <v>3870000</v>
      </c>
      <c r="AG1542" s="11">
        <f t="shared" si="498"/>
        <v>31949182</v>
      </c>
      <c r="AH1542">
        <f t="shared" si="497"/>
        <v>3.1185097221907707</v>
      </c>
      <c r="AI1542" s="53">
        <v>0.7</v>
      </c>
      <c r="AJ1542" s="7" t="str">
        <f t="shared" si="504"/>
        <v>hp_31949182</v>
      </c>
      <c r="AK1542" s="7" t="s">
        <v>3968</v>
      </c>
      <c r="AL1542" s="7">
        <v>1749740</v>
      </c>
      <c r="AM1542" s="7">
        <f>INT(IF(MOD(Y1542,3)=0,INT(AL1542*0.55),INT(AL1542*0.35)))</f>
        <v>612409</v>
      </c>
      <c r="AN1542" s="54">
        <f t="shared" si="505"/>
        <v>3819606</v>
      </c>
      <c r="AO1542" s="7" t="str">
        <f t="shared" si="506"/>
        <v>atk_3819606</v>
      </c>
      <c r="AP1542" s="7" t="s">
        <v>3973</v>
      </c>
      <c r="AQ1542" s="7" t="s">
        <v>3995</v>
      </c>
      <c r="AR1542" s="7" t="s">
        <v>3975</v>
      </c>
      <c r="AS1542" s="7" t="s">
        <v>3976</v>
      </c>
      <c r="AU1542" s="7" t="str">
        <f t="shared" si="507"/>
        <v>hp_31949182;atk_3819606;hit_500000;miss_90;cirt_0;cirtSub_-3500</v>
      </c>
    </row>
    <row r="1543" spans="22:47" x14ac:dyDescent="0.2">
      <c r="V1543" s="7" t="str">
        <f t="shared" si="503"/>
        <v>极冰挑战9-3</v>
      </c>
      <c r="W1543" s="7">
        <f t="shared" si="493"/>
        <v>2905</v>
      </c>
      <c r="X1543" s="9" t="s">
        <v>2086</v>
      </c>
      <c r="Y1543" s="9">
        <v>3</v>
      </c>
      <c r="Z1543" s="8">
        <f t="shared" si="508"/>
        <v>8311</v>
      </c>
      <c r="AA1543" s="6" t="s">
        <v>3967</v>
      </c>
      <c r="AB1543" s="6">
        <v>10257048</v>
      </c>
      <c r="AC1543" s="6">
        <f t="shared" si="495"/>
        <v>2.1124999999999998</v>
      </c>
      <c r="AD1543" s="6">
        <f t="shared" si="496"/>
        <v>21668013</v>
      </c>
      <c r="AE1543" s="6">
        <f t="shared" si="500"/>
        <v>6462199</v>
      </c>
      <c r="AF1543" s="6">
        <v>3870000</v>
      </c>
      <c r="AG1543" s="11">
        <f t="shared" si="498"/>
        <v>32000212</v>
      </c>
      <c r="AH1543">
        <f t="shared" si="497"/>
        <v>3.1198266791770886</v>
      </c>
      <c r="AI1543" s="53">
        <v>0.7</v>
      </c>
      <c r="AJ1543" s="7" t="str">
        <f t="shared" si="504"/>
        <v>hp_32000212</v>
      </c>
      <c r="AK1543" s="7" t="s">
        <v>3968</v>
      </c>
      <c r="AL1543" s="7">
        <v>1751680</v>
      </c>
      <c r="AM1543" s="7">
        <f>INT(IF(MOD(Y1543,3)=0,INT(AL1543*0.55),INT(AL1543*0.35)))</f>
        <v>963424</v>
      </c>
      <c r="AN1543" s="54">
        <f t="shared" si="505"/>
        <v>3825456</v>
      </c>
      <c r="AO1543" s="7" t="str">
        <f t="shared" si="506"/>
        <v>atk_3825456</v>
      </c>
      <c r="AP1543" s="7" t="s">
        <v>3973</v>
      </c>
      <c r="AQ1543" s="7" t="s">
        <v>3995</v>
      </c>
      <c r="AR1543" s="7" t="s">
        <v>3975</v>
      </c>
      <c r="AS1543" s="7" t="s">
        <v>3976</v>
      </c>
      <c r="AU1543" s="7" t="str">
        <f t="shared" si="507"/>
        <v>hp_32000212;atk_3825456;hit_500000;miss_90;cirt_0;cirtSub_-3500</v>
      </c>
    </row>
    <row r="1544" spans="22:47" x14ac:dyDescent="0.2">
      <c r="V1544" s="7" t="str">
        <f t="shared" si="503"/>
        <v>极冰挑战9-4</v>
      </c>
      <c r="W1544" s="7">
        <f t="shared" si="493"/>
        <v>2907</v>
      </c>
      <c r="X1544" s="9" t="s">
        <v>2086</v>
      </c>
      <c r="Y1544" s="9">
        <v>4</v>
      </c>
      <c r="Z1544" s="8">
        <f t="shared" si="508"/>
        <v>8315</v>
      </c>
      <c r="AA1544" s="6" t="s">
        <v>3967</v>
      </c>
      <c r="AB1544" s="6">
        <v>10269081</v>
      </c>
      <c r="AC1544" s="6">
        <f t="shared" si="495"/>
        <v>2.1124999999999998</v>
      </c>
      <c r="AD1544" s="6">
        <f t="shared" si="496"/>
        <v>21693433</v>
      </c>
      <c r="AE1544" s="6">
        <f t="shared" si="500"/>
        <v>6462199</v>
      </c>
      <c r="AF1544" s="6">
        <v>3870000</v>
      </c>
      <c r="AG1544" s="11">
        <f t="shared" si="498"/>
        <v>32025632</v>
      </c>
      <c r="AH1544">
        <f t="shared" si="497"/>
        <v>3.1186463520932399</v>
      </c>
      <c r="AI1544" s="53">
        <v>0.7</v>
      </c>
      <c r="AJ1544" s="7" t="str">
        <f t="shared" si="504"/>
        <v>hp_32025632</v>
      </c>
      <c r="AK1544" s="7" t="s">
        <v>3968</v>
      </c>
      <c r="AL1544" s="7">
        <v>1753620</v>
      </c>
      <c r="AM1544" s="7">
        <f>INT(IF(MOD(Y1544,3)=0,INT(AL1544*0.55),INT(AL1544*0.35)))</f>
        <v>613767</v>
      </c>
      <c r="AN1544" s="54">
        <f t="shared" si="505"/>
        <v>3828244</v>
      </c>
      <c r="AO1544" s="7" t="str">
        <f t="shared" si="506"/>
        <v>atk_3828244</v>
      </c>
      <c r="AP1544" s="7" t="s">
        <v>3973</v>
      </c>
      <c r="AQ1544" s="7" t="s">
        <v>3995</v>
      </c>
      <c r="AR1544" s="7" t="s">
        <v>3975</v>
      </c>
      <c r="AS1544" s="7" t="s">
        <v>3976</v>
      </c>
      <c r="AU1544" s="7" t="str">
        <f t="shared" si="507"/>
        <v>hp_32025632;atk_3828244;hit_500000;miss_90;cirt_0;cirtSub_-3500</v>
      </c>
    </row>
    <row r="1545" spans="22:47" x14ac:dyDescent="0.2">
      <c r="V1545" s="7" t="str">
        <f t="shared" si="503"/>
        <v>极冰挑战9-5</v>
      </c>
      <c r="W1545" s="7">
        <f t="shared" si="493"/>
        <v>2909</v>
      </c>
      <c r="X1545" s="9" t="s">
        <v>2086</v>
      </c>
      <c r="Y1545" s="9">
        <v>5</v>
      </c>
      <c r="Z1545" s="8">
        <f t="shared" si="508"/>
        <v>8320</v>
      </c>
      <c r="AA1545" s="6" t="s">
        <v>3967</v>
      </c>
      <c r="AB1545" s="6">
        <v>10281115</v>
      </c>
      <c r="AC1545" s="6">
        <f t="shared" si="495"/>
        <v>2.1124999999999998</v>
      </c>
      <c r="AD1545" s="6">
        <f t="shared" si="496"/>
        <v>21718855</v>
      </c>
      <c r="AE1545" s="6">
        <f t="shared" si="500"/>
        <v>6462199</v>
      </c>
      <c r="AF1545" s="6">
        <v>3870000</v>
      </c>
      <c r="AG1545" s="11">
        <f t="shared" si="498"/>
        <v>32051054</v>
      </c>
      <c r="AH1545">
        <f t="shared" si="497"/>
        <v>3.1174686792239945</v>
      </c>
      <c r="AI1545" s="53">
        <v>0.7</v>
      </c>
      <c r="AJ1545" s="7" t="str">
        <f t="shared" si="504"/>
        <v>hp_32051054</v>
      </c>
      <c r="AK1545" s="7" t="s">
        <v>3968</v>
      </c>
      <c r="AL1545" s="7">
        <v>1755560</v>
      </c>
      <c r="AM1545" s="7">
        <f>INT(IF(MOD(Y1545,3)=0,INT(AL1545*0.55),INT(AL1545*0.35)))</f>
        <v>614446</v>
      </c>
      <c r="AN1545" s="54">
        <f t="shared" si="505"/>
        <v>3831032</v>
      </c>
      <c r="AO1545" s="7" t="str">
        <f t="shared" si="506"/>
        <v>atk_3831032</v>
      </c>
      <c r="AP1545" s="7" t="s">
        <v>3973</v>
      </c>
      <c r="AQ1545" s="7" t="s">
        <v>3995</v>
      </c>
      <c r="AR1545" s="7" t="s">
        <v>3975</v>
      </c>
      <c r="AS1545" s="7" t="s">
        <v>3976</v>
      </c>
      <c r="AU1545" s="7" t="str">
        <f t="shared" si="507"/>
        <v>hp_32051054;atk_3831032;hit_500000;miss_90;cirt_0;cirtSub_-3500</v>
      </c>
    </row>
    <row r="1546" spans="22:47" x14ac:dyDescent="0.2">
      <c r="V1546" s="7" t="str">
        <f t="shared" si="503"/>
        <v>极冰挑战9-6</v>
      </c>
      <c r="W1546" s="7">
        <f t="shared" si="493"/>
        <v>2911</v>
      </c>
      <c r="X1546" s="9" t="s">
        <v>2086</v>
      </c>
      <c r="Y1546" s="9">
        <v>6</v>
      </c>
      <c r="Z1546" s="8">
        <f t="shared" si="508"/>
        <v>8326</v>
      </c>
      <c r="AA1546" s="6" t="s">
        <v>3967</v>
      </c>
      <c r="AB1546" s="6">
        <v>10293152</v>
      </c>
      <c r="AC1546" s="6">
        <f t="shared" si="495"/>
        <v>2.1149999999999998</v>
      </c>
      <c r="AD1546" s="6">
        <f t="shared" si="496"/>
        <v>21770016</v>
      </c>
      <c r="AE1546" s="6">
        <f t="shared" si="500"/>
        <v>6462199</v>
      </c>
      <c r="AF1546" s="6">
        <v>3870000</v>
      </c>
      <c r="AG1546" s="11">
        <f t="shared" si="498"/>
        <v>32102215</v>
      </c>
      <c r="AH1546">
        <f t="shared" si="497"/>
        <v>3.1187934463612312</v>
      </c>
      <c r="AI1546" s="53">
        <v>0.7</v>
      </c>
      <c r="AJ1546" s="7" t="str">
        <f t="shared" si="504"/>
        <v>hp_32102215</v>
      </c>
      <c r="AK1546" s="7" t="s">
        <v>3968</v>
      </c>
      <c r="AL1546" s="7">
        <v>1757500</v>
      </c>
      <c r="AM1546" s="7">
        <f>INT(IF(MOD(Y1546,3)=0,INT(AL1546*0.55),INT(AL1546*0.35)))</f>
        <v>966625</v>
      </c>
      <c r="AN1546" s="54">
        <f t="shared" si="505"/>
        <v>3836895</v>
      </c>
      <c r="AO1546" s="7" t="str">
        <f t="shared" si="506"/>
        <v>atk_3836895</v>
      </c>
      <c r="AP1546" s="7" t="s">
        <v>3973</v>
      </c>
      <c r="AQ1546" s="7" t="s">
        <v>3995</v>
      </c>
      <c r="AR1546" s="7" t="s">
        <v>3975</v>
      </c>
      <c r="AS1546" s="7" t="s">
        <v>3976</v>
      </c>
      <c r="AU1546" s="7" t="str">
        <f t="shared" si="507"/>
        <v>hp_32102215;atk_3836895;hit_500000;miss_90;cirt_0;cirtSub_-3500</v>
      </c>
    </row>
    <row r="1547" spans="22:47" x14ac:dyDescent="0.2">
      <c r="V1547" s="7" t="str">
        <f t="shared" si="503"/>
        <v>极冰挑战9-7</v>
      </c>
      <c r="W1547" s="7">
        <f t="shared" si="493"/>
        <v>2913</v>
      </c>
      <c r="X1547" s="9" t="s">
        <v>2086</v>
      </c>
      <c r="Y1547" s="9">
        <v>7</v>
      </c>
      <c r="Z1547" s="8">
        <f t="shared" si="508"/>
        <v>8333</v>
      </c>
      <c r="AA1547" s="6" t="s">
        <v>3967</v>
      </c>
      <c r="AB1547" s="6">
        <v>10305189</v>
      </c>
      <c r="AC1547" s="6">
        <f t="shared" si="495"/>
        <v>2.1149999999999998</v>
      </c>
      <c r="AD1547" s="6">
        <f t="shared" si="496"/>
        <v>21795474</v>
      </c>
      <c r="AE1547" s="6">
        <f t="shared" si="500"/>
        <v>6462199</v>
      </c>
      <c r="AF1547" s="6">
        <v>3870000</v>
      </c>
      <c r="AG1547" s="11">
        <f t="shared" si="498"/>
        <v>32127673</v>
      </c>
      <c r="AH1547">
        <f t="shared" si="497"/>
        <v>3.1176209383447504</v>
      </c>
      <c r="AI1547" s="53">
        <v>0.7</v>
      </c>
      <c r="AJ1547" s="7" t="str">
        <f t="shared" si="504"/>
        <v>hp_32127673</v>
      </c>
      <c r="AK1547" s="7" t="s">
        <v>3968</v>
      </c>
      <c r="AL1547" s="7">
        <v>1759440</v>
      </c>
      <c r="AM1547" s="7">
        <f>INT(IF(MOD(Y1547,3)=0,INT(AL1547*0.55),INT(AL1547*0.35)))</f>
        <v>615804</v>
      </c>
      <c r="AN1547" s="54">
        <f t="shared" si="505"/>
        <v>3839686</v>
      </c>
      <c r="AO1547" s="7" t="str">
        <f t="shared" si="506"/>
        <v>atk_3839686</v>
      </c>
      <c r="AP1547" s="7" t="s">
        <v>3973</v>
      </c>
      <c r="AQ1547" s="7" t="s">
        <v>3995</v>
      </c>
      <c r="AR1547" s="7" t="s">
        <v>3975</v>
      </c>
      <c r="AS1547" s="7" t="s">
        <v>3976</v>
      </c>
      <c r="AU1547" s="7" t="str">
        <f t="shared" si="507"/>
        <v>hp_32127673;atk_3839686;hit_500000;miss_90;cirt_0;cirtSub_-3500</v>
      </c>
    </row>
    <row r="1548" spans="22:47" x14ac:dyDescent="0.2">
      <c r="V1548" s="7" t="str">
        <f t="shared" si="503"/>
        <v>极冰挑战9-8</v>
      </c>
      <c r="W1548" s="7">
        <f t="shared" si="493"/>
        <v>2915</v>
      </c>
      <c r="X1548" s="9" t="s">
        <v>2086</v>
      </c>
      <c r="Y1548" s="9">
        <v>8</v>
      </c>
      <c r="Z1548" s="8">
        <f t="shared" si="508"/>
        <v>8341</v>
      </c>
      <c r="AA1548" s="6" t="s">
        <v>3967</v>
      </c>
      <c r="AB1548" s="6">
        <v>10317228</v>
      </c>
      <c r="AC1548" s="6">
        <f t="shared" si="495"/>
        <v>2.1149999999999998</v>
      </c>
      <c r="AD1548" s="6">
        <f t="shared" si="496"/>
        <v>21820937</v>
      </c>
      <c r="AE1548" s="6">
        <f t="shared" si="500"/>
        <v>6462199</v>
      </c>
      <c r="AF1548" s="6">
        <v>3870000</v>
      </c>
      <c r="AG1548" s="11">
        <f t="shared" si="498"/>
        <v>32153136</v>
      </c>
      <c r="AH1548">
        <f t="shared" si="497"/>
        <v>3.116451046734646</v>
      </c>
      <c r="AI1548" s="53">
        <v>0.7</v>
      </c>
      <c r="AJ1548" s="7" t="str">
        <f t="shared" si="504"/>
        <v>hp_32153136</v>
      </c>
      <c r="AK1548" s="7" t="s">
        <v>3968</v>
      </c>
      <c r="AL1548" s="7">
        <v>1761380</v>
      </c>
      <c r="AM1548" s="7">
        <f>INT(IF(MOD(Y1548,3)=0,INT(AL1548*0.55),INT(AL1548*0.35)))</f>
        <v>616483</v>
      </c>
      <c r="AN1548" s="54">
        <f t="shared" si="505"/>
        <v>3842478</v>
      </c>
      <c r="AO1548" s="7" t="str">
        <f t="shared" si="506"/>
        <v>atk_3842478</v>
      </c>
      <c r="AP1548" s="7" t="s">
        <v>3973</v>
      </c>
      <c r="AQ1548" s="7" t="s">
        <v>3995</v>
      </c>
      <c r="AR1548" s="7" t="s">
        <v>3975</v>
      </c>
      <c r="AS1548" s="7" t="s">
        <v>3976</v>
      </c>
      <c r="AU1548" s="7" t="str">
        <f t="shared" si="507"/>
        <v>hp_32153136;atk_3842478;hit_500000;miss_90;cirt_0;cirtSub_-3500</v>
      </c>
    </row>
    <row r="1549" spans="22:47" x14ac:dyDescent="0.2">
      <c r="V1549" s="7" t="str">
        <f t="shared" si="503"/>
        <v>极冰挑战9-9</v>
      </c>
      <c r="W1549" s="7">
        <f t="shared" si="493"/>
        <v>2917</v>
      </c>
      <c r="X1549" s="9" t="s">
        <v>2086</v>
      </c>
      <c r="Y1549" s="9">
        <v>9</v>
      </c>
      <c r="Z1549" s="8">
        <f t="shared" si="508"/>
        <v>8350</v>
      </c>
      <c r="AA1549" s="6" t="s">
        <v>3967</v>
      </c>
      <c r="AB1549" s="6">
        <v>10329269</v>
      </c>
      <c r="AC1549" s="6">
        <f t="shared" si="495"/>
        <v>2.1174999999999997</v>
      </c>
      <c r="AD1549" s="6">
        <f t="shared" si="496"/>
        <v>21872227</v>
      </c>
      <c r="AE1549" s="6">
        <f t="shared" si="500"/>
        <v>6462199</v>
      </c>
      <c r="AF1549" s="6">
        <v>3870000</v>
      </c>
      <c r="AG1549" s="11">
        <f t="shared" si="498"/>
        <v>32204426</v>
      </c>
      <c r="AH1549">
        <f t="shared" si="497"/>
        <v>3.117783649549644</v>
      </c>
      <c r="AI1549" s="53">
        <v>0.7</v>
      </c>
      <c r="AJ1549" s="7" t="str">
        <f t="shared" si="504"/>
        <v>hp_32204426</v>
      </c>
      <c r="AK1549" s="7" t="s">
        <v>3968</v>
      </c>
      <c r="AL1549" s="7">
        <v>1763320</v>
      </c>
      <c r="AM1549" s="7">
        <f>INT(IF(MOD(Y1549,3)=0,INT(AL1549*0.55),INT(AL1549*0.35)))</f>
        <v>969826</v>
      </c>
      <c r="AN1549" s="54">
        <f t="shared" si="505"/>
        <v>3848355</v>
      </c>
      <c r="AO1549" s="7" t="str">
        <f t="shared" si="506"/>
        <v>atk_3848355</v>
      </c>
      <c r="AP1549" s="7" t="s">
        <v>3973</v>
      </c>
      <c r="AQ1549" s="7" t="s">
        <v>3995</v>
      </c>
      <c r="AR1549" s="7" t="s">
        <v>3975</v>
      </c>
      <c r="AS1549" s="7" t="s">
        <v>3976</v>
      </c>
      <c r="AU1549" s="7" t="str">
        <f t="shared" si="507"/>
        <v>hp_32204426;atk_3848355;hit_500000;miss_90;cirt_0;cirtSub_-3500</v>
      </c>
    </row>
    <row r="1550" spans="22:47" x14ac:dyDescent="0.2">
      <c r="V1550" s="7" t="str">
        <f t="shared" si="503"/>
        <v>极冰挑战9-10</v>
      </c>
      <c r="W1550" s="7">
        <f t="shared" si="493"/>
        <v>2919</v>
      </c>
      <c r="X1550" s="9" t="s">
        <v>2086</v>
      </c>
      <c r="Y1550" s="9">
        <v>10</v>
      </c>
      <c r="Z1550" s="8">
        <f t="shared" si="508"/>
        <v>8360</v>
      </c>
      <c r="AA1550" s="6" t="s">
        <v>3967</v>
      </c>
      <c r="AB1550" s="6">
        <v>10341311</v>
      </c>
      <c r="AC1550" s="6">
        <f t="shared" si="495"/>
        <v>2.1174999999999997</v>
      </c>
      <c r="AD1550" s="6">
        <f t="shared" si="496"/>
        <v>21897726</v>
      </c>
      <c r="AE1550" s="6">
        <f t="shared" si="500"/>
        <v>6462199</v>
      </c>
      <c r="AF1550" s="6">
        <v>3870000</v>
      </c>
      <c r="AG1550" s="11">
        <f t="shared" si="498"/>
        <v>32229925</v>
      </c>
      <c r="AH1550">
        <f t="shared" si="497"/>
        <v>3.1166188696965018</v>
      </c>
      <c r="AI1550" s="53">
        <v>0.7</v>
      </c>
      <c r="AJ1550" s="7" t="str">
        <f t="shared" si="504"/>
        <v>hp_32229925</v>
      </c>
      <c r="AK1550" s="7" t="s">
        <v>3968</v>
      </c>
      <c r="AL1550" s="7">
        <v>1765260</v>
      </c>
      <c r="AM1550" s="7">
        <f>INT(IF(MOD(Y1550,3)=0,INT(AL1550*0.55),INT(AL1550*0.35)))</f>
        <v>617841</v>
      </c>
      <c r="AN1550" s="54">
        <f t="shared" si="505"/>
        <v>3851149</v>
      </c>
      <c r="AO1550" s="7" t="str">
        <f t="shared" si="506"/>
        <v>atk_3851149</v>
      </c>
      <c r="AP1550" s="7" t="s">
        <v>3973</v>
      </c>
      <c r="AQ1550" s="7" t="s">
        <v>3995</v>
      </c>
      <c r="AR1550" s="7" t="s">
        <v>3975</v>
      </c>
      <c r="AS1550" s="7" t="s">
        <v>3976</v>
      </c>
      <c r="AU1550" s="7" t="str">
        <f t="shared" si="507"/>
        <v>hp_32229925;atk_3851149;hit_500000;miss_90;cirt_0;cirtSub_-3500</v>
      </c>
    </row>
    <row r="1551" spans="22:47" x14ac:dyDescent="0.2">
      <c r="V1551" s="7" t="str">
        <f t="shared" si="503"/>
        <v>极冰挑战10-1</v>
      </c>
      <c r="W1551" s="7">
        <f t="shared" si="493"/>
        <v>2921</v>
      </c>
      <c r="X1551" s="9" t="s">
        <v>2087</v>
      </c>
      <c r="Y1551" s="9">
        <v>1</v>
      </c>
      <c r="Z1551" s="8">
        <f t="shared" si="508"/>
        <v>8361</v>
      </c>
      <c r="AA1551" s="6" t="s">
        <v>3967</v>
      </c>
      <c r="AB1551" s="6">
        <v>10353355</v>
      </c>
      <c r="AC1551" s="6">
        <f t="shared" si="495"/>
        <v>2.12</v>
      </c>
      <c r="AD1551" s="6">
        <f t="shared" si="496"/>
        <v>21949112</v>
      </c>
      <c r="AE1551" s="6">
        <f t="shared" ref="AE1551" si="510">IF(MOD(Y1551,1)=0,INT(AD1550*0.3),0)</f>
        <v>6569317</v>
      </c>
      <c r="AF1551" s="6">
        <v>3870000</v>
      </c>
      <c r="AG1551" s="11">
        <f t="shared" si="498"/>
        <v>32388429</v>
      </c>
      <c r="AH1551">
        <f t="shared" si="497"/>
        <v>3.1283027578982852</v>
      </c>
      <c r="AI1551" s="53">
        <v>0.7</v>
      </c>
      <c r="AJ1551" s="7" t="str">
        <f t="shared" si="504"/>
        <v>hp_32388429</v>
      </c>
      <c r="AK1551" s="7" t="s">
        <v>3968</v>
      </c>
      <c r="AL1551" s="7">
        <v>1767200</v>
      </c>
      <c r="AM1551" s="7">
        <f>INT(IF(MOD(Y1551,3)=0,INT(AL1551*0.55),INT(AL1551*0.35)))</f>
        <v>618520</v>
      </c>
      <c r="AN1551" s="54">
        <f t="shared" si="505"/>
        <v>3869835</v>
      </c>
      <c r="AO1551" s="7" t="str">
        <f t="shared" si="506"/>
        <v>atk_3869835</v>
      </c>
      <c r="AP1551" s="7" t="s">
        <v>3973</v>
      </c>
      <c r="AQ1551" s="7" t="s">
        <v>3995</v>
      </c>
      <c r="AR1551" s="7" t="s">
        <v>3975</v>
      </c>
      <c r="AS1551" s="7" t="s">
        <v>3976</v>
      </c>
      <c r="AU1551" s="7" t="str">
        <f t="shared" si="507"/>
        <v>hp_32388429;atk_3869835;hit_500000;miss_90;cirt_0;cirtSub_-3500</v>
      </c>
    </row>
    <row r="1552" spans="22:47" x14ac:dyDescent="0.2">
      <c r="V1552" s="7" t="str">
        <f t="shared" si="503"/>
        <v>极冰挑战10-2</v>
      </c>
      <c r="W1552" s="7">
        <f t="shared" si="493"/>
        <v>2923</v>
      </c>
      <c r="X1552" s="9" t="s">
        <v>2087</v>
      </c>
      <c r="Y1552" s="9">
        <v>2</v>
      </c>
      <c r="Z1552" s="8">
        <f t="shared" si="508"/>
        <v>8363</v>
      </c>
      <c r="AA1552" s="6" t="s">
        <v>3967</v>
      </c>
      <c r="AB1552" s="6">
        <v>10365400</v>
      </c>
      <c r="AC1552" s="6">
        <f t="shared" si="495"/>
        <v>2.12</v>
      </c>
      <c r="AD1552" s="6">
        <f t="shared" si="496"/>
        <v>21974648</v>
      </c>
      <c r="AE1552" s="6">
        <f t="shared" si="500"/>
        <v>6569317</v>
      </c>
      <c r="AF1552" s="6">
        <v>3870000</v>
      </c>
      <c r="AG1552" s="11">
        <f t="shared" si="498"/>
        <v>32413965</v>
      </c>
      <c r="AH1552">
        <f t="shared" si="497"/>
        <v>3.1271311285623322</v>
      </c>
      <c r="AI1552" s="53">
        <v>0.7</v>
      </c>
      <c r="AJ1552" s="7" t="str">
        <f t="shared" si="504"/>
        <v>hp_32413965</v>
      </c>
      <c r="AK1552" s="7" t="s">
        <v>3968</v>
      </c>
      <c r="AL1552" s="7">
        <v>1769140</v>
      </c>
      <c r="AM1552" s="7">
        <f>INT(IF(MOD(Y1552,3)=0,INT(AL1552*0.55),INT(AL1552*0.35)))</f>
        <v>619199</v>
      </c>
      <c r="AN1552" s="54">
        <f t="shared" si="505"/>
        <v>3872632</v>
      </c>
      <c r="AO1552" s="7" t="str">
        <f t="shared" si="506"/>
        <v>atk_3872632</v>
      </c>
      <c r="AP1552" s="7" t="s">
        <v>3973</v>
      </c>
      <c r="AQ1552" s="7" t="s">
        <v>3995</v>
      </c>
      <c r="AR1552" s="7" t="s">
        <v>3975</v>
      </c>
      <c r="AS1552" s="7" t="s">
        <v>3976</v>
      </c>
      <c r="AU1552" s="7" t="str">
        <f t="shared" si="507"/>
        <v>hp_32413965;atk_3872632;hit_500000;miss_90;cirt_0;cirtSub_-3500</v>
      </c>
    </row>
    <row r="1553" spans="22:47" x14ac:dyDescent="0.2">
      <c r="V1553" s="7" t="str">
        <f t="shared" si="503"/>
        <v>极冰挑战10-3</v>
      </c>
      <c r="W1553" s="7">
        <f t="shared" si="493"/>
        <v>2925</v>
      </c>
      <c r="X1553" s="9" t="s">
        <v>2087</v>
      </c>
      <c r="Y1553" s="9">
        <v>3</v>
      </c>
      <c r="Z1553" s="8">
        <f t="shared" si="508"/>
        <v>8366</v>
      </c>
      <c r="AA1553" s="6" t="s">
        <v>3967</v>
      </c>
      <c r="AB1553" s="6">
        <v>10377446</v>
      </c>
      <c r="AC1553" s="6">
        <f t="shared" si="495"/>
        <v>2.1225000000000001</v>
      </c>
      <c r="AD1553" s="6">
        <f t="shared" si="496"/>
        <v>22026129</v>
      </c>
      <c r="AE1553" s="6">
        <f t="shared" si="500"/>
        <v>6569317</v>
      </c>
      <c r="AF1553" s="6">
        <v>3870000</v>
      </c>
      <c r="AG1553" s="11">
        <f t="shared" si="498"/>
        <v>32465446</v>
      </c>
      <c r="AH1553">
        <f t="shared" si="497"/>
        <v>3.1284620512600112</v>
      </c>
      <c r="AI1553" s="53">
        <v>0.7</v>
      </c>
      <c r="AJ1553" s="7" t="str">
        <f t="shared" si="504"/>
        <v>hp_32465446</v>
      </c>
      <c r="AK1553" s="7" t="s">
        <v>3968</v>
      </c>
      <c r="AL1553" s="7">
        <v>1771080</v>
      </c>
      <c r="AM1553" s="7">
        <f>INT(IF(MOD(Y1553,3)=0,INT(AL1553*0.55),INT(AL1553*0.35)))</f>
        <v>974094</v>
      </c>
      <c r="AN1553" s="54">
        <f t="shared" si="505"/>
        <v>3878529</v>
      </c>
      <c r="AO1553" s="7" t="str">
        <f t="shared" si="506"/>
        <v>atk_3878529</v>
      </c>
      <c r="AP1553" s="7" t="s">
        <v>3973</v>
      </c>
      <c r="AQ1553" s="7" t="s">
        <v>3995</v>
      </c>
      <c r="AR1553" s="7" t="s">
        <v>3975</v>
      </c>
      <c r="AS1553" s="7" t="s">
        <v>3976</v>
      </c>
      <c r="AU1553" s="7" t="str">
        <f t="shared" si="507"/>
        <v>hp_32465446;atk_3878529;hit_500000;miss_90;cirt_0;cirtSub_-3500</v>
      </c>
    </row>
    <row r="1554" spans="22:47" x14ac:dyDescent="0.2">
      <c r="V1554" s="7" t="str">
        <f t="shared" si="503"/>
        <v>极冰挑战10-4</v>
      </c>
      <c r="W1554" s="7">
        <f t="shared" si="493"/>
        <v>2927</v>
      </c>
      <c r="X1554" s="9" t="s">
        <v>2087</v>
      </c>
      <c r="Y1554" s="9">
        <v>4</v>
      </c>
      <c r="Z1554" s="8">
        <f t="shared" si="508"/>
        <v>8370</v>
      </c>
      <c r="AA1554" s="6" t="s">
        <v>3967</v>
      </c>
      <c r="AB1554" s="6">
        <v>10389494</v>
      </c>
      <c r="AC1554" s="6">
        <f t="shared" si="495"/>
        <v>2.1225000000000001</v>
      </c>
      <c r="AD1554" s="6">
        <f t="shared" si="496"/>
        <v>22051701</v>
      </c>
      <c r="AE1554" s="6">
        <f t="shared" si="500"/>
        <v>6569317</v>
      </c>
      <c r="AF1554" s="6">
        <v>3870000</v>
      </c>
      <c r="AG1554" s="11">
        <f t="shared" si="498"/>
        <v>32491018</v>
      </c>
      <c r="AH1554">
        <f t="shared" si="497"/>
        <v>3.1272955160280183</v>
      </c>
      <c r="AI1554" s="53">
        <v>0.7</v>
      </c>
      <c r="AJ1554" s="7" t="str">
        <f t="shared" si="504"/>
        <v>hp_32491018</v>
      </c>
      <c r="AK1554" s="7" t="s">
        <v>3968</v>
      </c>
      <c r="AL1554" s="7">
        <v>1773020</v>
      </c>
      <c r="AM1554" s="7">
        <f>INT(IF(MOD(Y1554,3)=0,INT(AL1554*0.55),INT(AL1554*0.35)))</f>
        <v>620557</v>
      </c>
      <c r="AN1554" s="54">
        <f t="shared" si="505"/>
        <v>3881330</v>
      </c>
      <c r="AO1554" s="7" t="str">
        <f t="shared" si="506"/>
        <v>atk_3881330</v>
      </c>
      <c r="AP1554" s="7" t="s">
        <v>3973</v>
      </c>
      <c r="AQ1554" s="7" t="s">
        <v>3995</v>
      </c>
      <c r="AR1554" s="7" t="s">
        <v>3975</v>
      </c>
      <c r="AS1554" s="7" t="s">
        <v>3976</v>
      </c>
      <c r="AU1554" s="7" t="str">
        <f t="shared" si="507"/>
        <v>hp_32491018;atk_3881330;hit_500000;miss_90;cirt_0;cirtSub_-3500</v>
      </c>
    </row>
    <row r="1555" spans="22:47" x14ac:dyDescent="0.2">
      <c r="V1555" s="7" t="str">
        <f t="shared" si="503"/>
        <v>极冰挑战10-5</v>
      </c>
      <c r="W1555" s="7">
        <f t="shared" si="493"/>
        <v>2929</v>
      </c>
      <c r="X1555" s="9" t="s">
        <v>2087</v>
      </c>
      <c r="Y1555" s="9">
        <v>5</v>
      </c>
      <c r="Z1555" s="8">
        <f t="shared" si="508"/>
        <v>8375</v>
      </c>
      <c r="AA1555" s="6" t="s">
        <v>3967</v>
      </c>
      <c r="AB1555" s="6">
        <v>10401544</v>
      </c>
      <c r="AC1555" s="6">
        <f t="shared" si="495"/>
        <v>2.1225000000000001</v>
      </c>
      <c r="AD1555" s="6">
        <f t="shared" si="496"/>
        <v>22077277</v>
      </c>
      <c r="AE1555" s="6">
        <f t="shared" si="500"/>
        <v>6569317</v>
      </c>
      <c r="AF1555" s="6">
        <v>3870000</v>
      </c>
      <c r="AG1555" s="11">
        <f t="shared" si="498"/>
        <v>32516594</v>
      </c>
      <c r="AH1555">
        <f t="shared" si="497"/>
        <v>3.1261314666361071</v>
      </c>
      <c r="AI1555" s="53">
        <v>0.7</v>
      </c>
      <c r="AJ1555" s="7" t="str">
        <f t="shared" si="504"/>
        <v>hp_32516594</v>
      </c>
      <c r="AK1555" s="7" t="s">
        <v>3968</v>
      </c>
      <c r="AL1555" s="7">
        <v>1774960</v>
      </c>
      <c r="AM1555" s="7">
        <f>INT(IF(MOD(Y1555,3)=0,INT(AL1555*0.55),INT(AL1555*0.35)))</f>
        <v>621236</v>
      </c>
      <c r="AN1555" s="54">
        <f t="shared" si="505"/>
        <v>3884130</v>
      </c>
      <c r="AO1555" s="7" t="str">
        <f t="shared" si="506"/>
        <v>atk_3884130</v>
      </c>
      <c r="AP1555" s="7" t="s">
        <v>3973</v>
      </c>
      <c r="AQ1555" s="7" t="s">
        <v>3995</v>
      </c>
      <c r="AR1555" s="7" t="s">
        <v>3975</v>
      </c>
      <c r="AS1555" s="7" t="s">
        <v>3976</v>
      </c>
      <c r="AU1555" s="7" t="str">
        <f t="shared" si="507"/>
        <v>hp_32516594;atk_3884130;hit_500000;miss_90;cirt_0;cirtSub_-3500</v>
      </c>
    </row>
    <row r="1556" spans="22:47" x14ac:dyDescent="0.2">
      <c r="V1556" s="7" t="str">
        <f t="shared" si="503"/>
        <v>极冰挑战10-6</v>
      </c>
      <c r="W1556" s="7">
        <f t="shared" si="493"/>
        <v>2931</v>
      </c>
      <c r="X1556" s="9" t="s">
        <v>2087</v>
      </c>
      <c r="Y1556" s="9">
        <v>6</v>
      </c>
      <c r="Z1556" s="8">
        <f t="shared" si="508"/>
        <v>8381</v>
      </c>
      <c r="AA1556" s="6" t="s">
        <v>3967</v>
      </c>
      <c r="AB1556" s="6">
        <v>10413595</v>
      </c>
      <c r="AC1556" s="6">
        <f t="shared" si="495"/>
        <v>2.125</v>
      </c>
      <c r="AD1556" s="6">
        <f t="shared" si="496"/>
        <v>22128889</v>
      </c>
      <c r="AE1556" s="6">
        <f t="shared" si="500"/>
        <v>6569317</v>
      </c>
      <c r="AF1556" s="6">
        <v>3870000</v>
      </c>
      <c r="AG1556" s="11">
        <f t="shared" si="498"/>
        <v>32568206</v>
      </c>
      <c r="AH1556">
        <f t="shared" si="497"/>
        <v>3.1274700043548842</v>
      </c>
      <c r="AI1556" s="53">
        <v>0.7</v>
      </c>
      <c r="AJ1556" s="7" t="str">
        <f t="shared" si="504"/>
        <v>hp_32568206</v>
      </c>
      <c r="AK1556" s="7" t="s">
        <v>3968</v>
      </c>
      <c r="AL1556" s="7">
        <v>1776900</v>
      </c>
      <c r="AM1556" s="7">
        <f>INT(IF(MOD(Y1556,3)=0,INT(AL1556*0.55),INT(AL1556*0.35)))</f>
        <v>977295</v>
      </c>
      <c r="AN1556" s="54">
        <f t="shared" si="505"/>
        <v>3890041</v>
      </c>
      <c r="AO1556" s="7" t="str">
        <f t="shared" si="506"/>
        <v>atk_3890041</v>
      </c>
      <c r="AP1556" s="7" t="s">
        <v>3973</v>
      </c>
      <c r="AQ1556" s="7" t="s">
        <v>3995</v>
      </c>
      <c r="AR1556" s="7" t="s">
        <v>3975</v>
      </c>
      <c r="AS1556" s="7" t="s">
        <v>3976</v>
      </c>
      <c r="AU1556" s="7" t="str">
        <f t="shared" si="507"/>
        <v>hp_32568206;atk_3890041;hit_500000;miss_90;cirt_0;cirtSub_-3500</v>
      </c>
    </row>
    <row r="1557" spans="22:47" x14ac:dyDescent="0.2">
      <c r="V1557" s="7" t="str">
        <f t="shared" si="503"/>
        <v>极冰挑战10-7</v>
      </c>
      <c r="W1557" s="7">
        <f t="shared" si="493"/>
        <v>2933</v>
      </c>
      <c r="X1557" s="9" t="s">
        <v>2087</v>
      </c>
      <c r="Y1557" s="9">
        <v>7</v>
      </c>
      <c r="Z1557" s="8">
        <f t="shared" si="508"/>
        <v>8388</v>
      </c>
      <c r="AA1557" s="6" t="s">
        <v>3967</v>
      </c>
      <c r="AB1557" s="6">
        <v>10425647</v>
      </c>
      <c r="AC1557" s="6">
        <f t="shared" si="495"/>
        <v>2.125</v>
      </c>
      <c r="AD1557" s="6">
        <f t="shared" si="496"/>
        <v>22154499</v>
      </c>
      <c r="AE1557" s="6">
        <f t="shared" si="500"/>
        <v>6569317</v>
      </c>
      <c r="AF1557" s="6">
        <v>3870000</v>
      </c>
      <c r="AG1557" s="11">
        <f t="shared" si="498"/>
        <v>32593816</v>
      </c>
      <c r="AH1557">
        <f t="shared" si="497"/>
        <v>3.1263111056800601</v>
      </c>
      <c r="AI1557" s="53">
        <v>0.7</v>
      </c>
      <c r="AJ1557" s="7" t="str">
        <f t="shared" si="504"/>
        <v>hp_32593816</v>
      </c>
      <c r="AK1557" s="7" t="s">
        <v>3968</v>
      </c>
      <c r="AL1557" s="7">
        <v>1778840</v>
      </c>
      <c r="AM1557" s="7">
        <f>INT(IF(MOD(Y1557,3)=0,INT(AL1557*0.55),INT(AL1557*0.35)))</f>
        <v>622594</v>
      </c>
      <c r="AN1557" s="54">
        <f t="shared" si="505"/>
        <v>3892845</v>
      </c>
      <c r="AO1557" s="7" t="str">
        <f t="shared" si="506"/>
        <v>atk_3892845</v>
      </c>
      <c r="AP1557" s="7" t="s">
        <v>3973</v>
      </c>
      <c r="AQ1557" s="7" t="s">
        <v>3995</v>
      </c>
      <c r="AR1557" s="7" t="s">
        <v>3975</v>
      </c>
      <c r="AS1557" s="7" t="s">
        <v>3976</v>
      </c>
      <c r="AU1557" s="7" t="str">
        <f t="shared" si="507"/>
        <v>hp_32593816;atk_3892845;hit_500000;miss_90;cirt_0;cirtSub_-3500</v>
      </c>
    </row>
    <row r="1558" spans="22:47" x14ac:dyDescent="0.2">
      <c r="V1558" s="7" t="str">
        <f t="shared" si="503"/>
        <v>极冰挑战10-8</v>
      </c>
      <c r="W1558" s="7">
        <f t="shared" si="493"/>
        <v>2935</v>
      </c>
      <c r="X1558" s="9" t="s">
        <v>2087</v>
      </c>
      <c r="Y1558" s="9">
        <v>8</v>
      </c>
      <c r="Z1558" s="8">
        <f t="shared" si="508"/>
        <v>8396</v>
      </c>
      <c r="AA1558" s="6" t="s">
        <v>3967</v>
      </c>
      <c r="AB1558" s="6">
        <v>10437701</v>
      </c>
      <c r="AC1558" s="6">
        <f t="shared" si="495"/>
        <v>2.125</v>
      </c>
      <c r="AD1558" s="6">
        <f t="shared" si="496"/>
        <v>22180114</v>
      </c>
      <c r="AE1558" s="6">
        <f t="shared" si="500"/>
        <v>6569317</v>
      </c>
      <c r="AF1558" s="6">
        <v>3870000</v>
      </c>
      <c r="AG1558" s="11">
        <f t="shared" si="498"/>
        <v>32619431</v>
      </c>
      <c r="AH1558">
        <f t="shared" si="497"/>
        <v>3.1251547634867105</v>
      </c>
      <c r="AI1558" s="53">
        <v>0.7</v>
      </c>
      <c r="AJ1558" s="7" t="str">
        <f t="shared" si="504"/>
        <v>hp_32619431</v>
      </c>
      <c r="AK1558" s="7" t="s">
        <v>3968</v>
      </c>
      <c r="AL1558" s="7">
        <v>1780780</v>
      </c>
      <c r="AM1558" s="7">
        <f>INT(IF(MOD(Y1558,3)=0,INT(AL1558*0.55),INT(AL1558*0.35)))</f>
        <v>623273</v>
      </c>
      <c r="AN1558" s="54">
        <f t="shared" si="505"/>
        <v>3895649</v>
      </c>
      <c r="AO1558" s="7" t="str">
        <f t="shared" si="506"/>
        <v>atk_3895649</v>
      </c>
      <c r="AP1558" s="7" t="s">
        <v>3973</v>
      </c>
      <c r="AQ1558" s="7" t="s">
        <v>3995</v>
      </c>
      <c r="AR1558" s="7" t="s">
        <v>3975</v>
      </c>
      <c r="AS1558" s="7" t="s">
        <v>3976</v>
      </c>
      <c r="AU1558" s="7" t="str">
        <f t="shared" si="507"/>
        <v>hp_32619431;atk_3895649;hit_500000;miss_90;cirt_0;cirtSub_-3500</v>
      </c>
    </row>
    <row r="1559" spans="22:47" x14ac:dyDescent="0.2">
      <c r="V1559" s="7" t="str">
        <f t="shared" si="503"/>
        <v>极冰挑战10-9</v>
      </c>
      <c r="W1559" s="7">
        <f t="shared" si="493"/>
        <v>2937</v>
      </c>
      <c r="X1559" s="9" t="s">
        <v>2087</v>
      </c>
      <c r="Y1559" s="9">
        <v>9</v>
      </c>
      <c r="Z1559" s="8">
        <f t="shared" si="508"/>
        <v>8405</v>
      </c>
      <c r="AA1559" s="6" t="s">
        <v>3967</v>
      </c>
      <c r="AB1559" s="6">
        <v>10449757</v>
      </c>
      <c r="AC1559" s="6">
        <f t="shared" si="495"/>
        <v>2.1274999999999999</v>
      </c>
      <c r="AD1559" s="6">
        <f t="shared" si="496"/>
        <v>22231858</v>
      </c>
      <c r="AE1559" s="6">
        <f t="shared" si="500"/>
        <v>6569317</v>
      </c>
      <c r="AF1559" s="6">
        <v>3870000</v>
      </c>
      <c r="AG1559" s="11">
        <f t="shared" si="498"/>
        <v>32671175</v>
      </c>
      <c r="AH1559">
        <f t="shared" si="497"/>
        <v>3.1265009320312425</v>
      </c>
      <c r="AI1559" s="53">
        <v>0.7</v>
      </c>
      <c r="AJ1559" s="7" t="str">
        <f t="shared" si="504"/>
        <v>hp_32671175</v>
      </c>
      <c r="AK1559" s="7" t="s">
        <v>3968</v>
      </c>
      <c r="AL1559" s="7">
        <v>1782720</v>
      </c>
      <c r="AM1559" s="7">
        <f>INT(IF(MOD(Y1559,3)=0,INT(AL1559*0.55),INT(AL1559*0.35)))</f>
        <v>980496</v>
      </c>
      <c r="AN1559" s="54">
        <f t="shared" si="505"/>
        <v>3901573</v>
      </c>
      <c r="AO1559" s="7" t="str">
        <f t="shared" si="506"/>
        <v>atk_3901573</v>
      </c>
      <c r="AP1559" s="7" t="s">
        <v>3973</v>
      </c>
      <c r="AQ1559" s="7" t="s">
        <v>3995</v>
      </c>
      <c r="AR1559" s="7" t="s">
        <v>3975</v>
      </c>
      <c r="AS1559" s="7" t="s">
        <v>3976</v>
      </c>
      <c r="AU1559" s="7" t="str">
        <f t="shared" si="507"/>
        <v>hp_32671175;atk_3901573;hit_500000;miss_90;cirt_0;cirtSub_-3500</v>
      </c>
    </row>
    <row r="1560" spans="22:47" x14ac:dyDescent="0.2">
      <c r="V1560" s="7" t="str">
        <f t="shared" si="503"/>
        <v>极冰挑战10-10</v>
      </c>
      <c r="W1560" s="7">
        <f t="shared" si="493"/>
        <v>2939</v>
      </c>
      <c r="X1560" s="9" t="s">
        <v>2087</v>
      </c>
      <c r="Y1560" s="9">
        <v>10</v>
      </c>
      <c r="Z1560" s="8">
        <f t="shared" si="508"/>
        <v>8415</v>
      </c>
      <c r="AA1560" s="6" t="s">
        <v>3967</v>
      </c>
      <c r="AB1560" s="6">
        <v>10461814</v>
      </c>
      <c r="AC1560" s="6">
        <f t="shared" si="495"/>
        <v>2.1274999999999999</v>
      </c>
      <c r="AD1560" s="6">
        <f t="shared" si="496"/>
        <v>22257509</v>
      </c>
      <c r="AE1560" s="6">
        <f t="shared" si="500"/>
        <v>6569317</v>
      </c>
      <c r="AF1560" s="6">
        <v>3870000</v>
      </c>
      <c r="AG1560" s="11">
        <f t="shared" si="498"/>
        <v>32696826</v>
      </c>
      <c r="AH1560">
        <f t="shared" si="497"/>
        <v>3.1253495808661862</v>
      </c>
      <c r="AI1560" s="53">
        <v>0.7</v>
      </c>
      <c r="AJ1560" s="7" t="str">
        <f t="shared" si="504"/>
        <v>hp_32696826</v>
      </c>
      <c r="AK1560" s="7" t="s">
        <v>3968</v>
      </c>
      <c r="AL1560" s="7">
        <v>1784660</v>
      </c>
      <c r="AM1560" s="7">
        <f>INT(IF(MOD(Y1560,3)=0,INT(AL1560*0.55),INT(AL1560*0.35)))</f>
        <v>624631</v>
      </c>
      <c r="AN1560" s="54">
        <f t="shared" si="505"/>
        <v>3904380</v>
      </c>
      <c r="AO1560" s="7" t="str">
        <f t="shared" si="506"/>
        <v>atk_3904380</v>
      </c>
      <c r="AP1560" s="7" t="s">
        <v>3973</v>
      </c>
      <c r="AQ1560" s="7" t="s">
        <v>3995</v>
      </c>
      <c r="AR1560" s="7" t="s">
        <v>3975</v>
      </c>
      <c r="AS1560" s="7" t="s">
        <v>3976</v>
      </c>
      <c r="AU1560" s="7" t="str">
        <f t="shared" si="507"/>
        <v>hp_32696826;atk_3904380;hit_500000;miss_90;cirt_0;cirtSub_-3500</v>
      </c>
    </row>
    <row r="1561" spans="22:47" x14ac:dyDescent="0.2">
      <c r="V1561" s="7" t="str">
        <f t="shared" si="503"/>
        <v>极冰挑战11-1</v>
      </c>
      <c r="W1561" s="7">
        <f t="shared" si="493"/>
        <v>2941</v>
      </c>
      <c r="X1561" s="9" t="s">
        <v>2088</v>
      </c>
      <c r="Y1561" s="9">
        <v>1</v>
      </c>
      <c r="Z1561" s="8">
        <f t="shared" si="508"/>
        <v>8416</v>
      </c>
      <c r="AA1561" s="6" t="s">
        <v>3967</v>
      </c>
      <c r="AB1561" s="6">
        <v>10473872</v>
      </c>
      <c r="AC1561" s="6">
        <f t="shared" si="495"/>
        <v>2.13</v>
      </c>
      <c r="AD1561" s="6">
        <f t="shared" si="496"/>
        <v>22309347</v>
      </c>
      <c r="AE1561" s="6">
        <f t="shared" ref="AE1561" si="511">IF(MOD(Y1561,1)=0,INT(AD1560*0.3),0)</f>
        <v>6677252</v>
      </c>
      <c r="AF1561" s="6">
        <v>3870000</v>
      </c>
      <c r="AG1561" s="11">
        <f t="shared" si="498"/>
        <v>32856599</v>
      </c>
      <c r="AH1561">
        <f t="shared" si="497"/>
        <v>3.1370059706668174</v>
      </c>
      <c r="AI1561" s="53">
        <v>0.7</v>
      </c>
      <c r="AJ1561" s="7" t="str">
        <f t="shared" si="504"/>
        <v>hp_32856599</v>
      </c>
      <c r="AK1561" s="7" t="s">
        <v>3968</v>
      </c>
      <c r="AL1561" s="7">
        <v>1786600</v>
      </c>
      <c r="AM1561" s="7">
        <f>INT(IF(MOD(Y1561,3)=0,INT(AL1561*0.55),INT(AL1561*0.35)))</f>
        <v>625310</v>
      </c>
      <c r="AN1561" s="54">
        <f t="shared" si="505"/>
        <v>3923202</v>
      </c>
      <c r="AO1561" s="7" t="str">
        <f t="shared" si="506"/>
        <v>atk_3923202</v>
      </c>
      <c r="AP1561" s="7" t="s">
        <v>3973</v>
      </c>
      <c r="AQ1561" s="7" t="s">
        <v>3995</v>
      </c>
      <c r="AR1561" s="7" t="s">
        <v>3975</v>
      </c>
      <c r="AS1561" s="7" t="s">
        <v>3976</v>
      </c>
      <c r="AU1561" s="7" t="str">
        <f t="shared" si="507"/>
        <v>hp_32856599;atk_3923202;hit_500000;miss_90;cirt_0;cirtSub_-3500</v>
      </c>
    </row>
    <row r="1562" spans="22:47" x14ac:dyDescent="0.2">
      <c r="V1562" s="7" t="str">
        <f t="shared" si="503"/>
        <v>极冰挑战11-2</v>
      </c>
      <c r="W1562" s="7">
        <f t="shared" si="493"/>
        <v>2943</v>
      </c>
      <c r="X1562" s="9" t="s">
        <v>2088</v>
      </c>
      <c r="Y1562" s="9">
        <v>2</v>
      </c>
      <c r="Z1562" s="8">
        <f t="shared" si="508"/>
        <v>8418</v>
      </c>
      <c r="AA1562" s="6" t="s">
        <v>3967</v>
      </c>
      <c r="AB1562" s="6">
        <v>10485932</v>
      </c>
      <c r="AC1562" s="6">
        <f t="shared" si="495"/>
        <v>2.13</v>
      </c>
      <c r="AD1562" s="6">
        <f t="shared" si="496"/>
        <v>22335035</v>
      </c>
      <c r="AE1562" s="6">
        <f t="shared" si="500"/>
        <v>6677252</v>
      </c>
      <c r="AF1562" s="6">
        <v>3870000</v>
      </c>
      <c r="AG1562" s="11">
        <f t="shared" si="498"/>
        <v>32882287</v>
      </c>
      <c r="AH1562">
        <f t="shared" si="497"/>
        <v>3.1358478197264676</v>
      </c>
      <c r="AI1562" s="53">
        <v>0.7</v>
      </c>
      <c r="AJ1562" s="7" t="str">
        <f t="shared" si="504"/>
        <v>hp_32882287</v>
      </c>
      <c r="AK1562" s="7" t="s">
        <v>3968</v>
      </c>
      <c r="AL1562" s="7">
        <v>1788540</v>
      </c>
      <c r="AM1562" s="7">
        <f>INT(IF(MOD(Y1562,3)=0,INT(AL1562*0.55),INT(AL1562*0.35)))</f>
        <v>625989</v>
      </c>
      <c r="AN1562" s="54">
        <f t="shared" si="505"/>
        <v>3926012</v>
      </c>
      <c r="AO1562" s="7" t="str">
        <f t="shared" si="506"/>
        <v>atk_3926012</v>
      </c>
      <c r="AP1562" s="7" t="s">
        <v>3973</v>
      </c>
      <c r="AQ1562" s="7" t="s">
        <v>3995</v>
      </c>
      <c r="AR1562" s="7" t="s">
        <v>3975</v>
      </c>
      <c r="AS1562" s="7" t="s">
        <v>3976</v>
      </c>
      <c r="AU1562" s="7" t="str">
        <f t="shared" si="507"/>
        <v>hp_32882287;atk_3926012;hit_500000;miss_90;cirt_0;cirtSub_-3500</v>
      </c>
    </row>
    <row r="1563" spans="22:47" x14ac:dyDescent="0.2">
      <c r="V1563" s="7" t="str">
        <f t="shared" si="503"/>
        <v>极冰挑战11-3</v>
      </c>
      <c r="W1563" s="7">
        <f t="shared" si="493"/>
        <v>2945</v>
      </c>
      <c r="X1563" s="9" t="s">
        <v>2088</v>
      </c>
      <c r="Y1563" s="9">
        <v>3</v>
      </c>
      <c r="Z1563" s="8">
        <f t="shared" si="508"/>
        <v>8421</v>
      </c>
      <c r="AA1563" s="6" t="s">
        <v>3967</v>
      </c>
      <c r="AB1563" s="6">
        <v>10497994</v>
      </c>
      <c r="AC1563" s="6">
        <f t="shared" si="495"/>
        <v>2.1324999999999998</v>
      </c>
      <c r="AD1563" s="6">
        <f t="shared" si="496"/>
        <v>22386972</v>
      </c>
      <c r="AE1563" s="6">
        <f t="shared" si="500"/>
        <v>6677252</v>
      </c>
      <c r="AF1563" s="6">
        <v>3870000</v>
      </c>
      <c r="AG1563" s="11">
        <f t="shared" si="498"/>
        <v>32934224</v>
      </c>
      <c r="AH1563">
        <f t="shared" si="497"/>
        <v>3.1371921149888253</v>
      </c>
      <c r="AI1563" s="53">
        <v>0.7</v>
      </c>
      <c r="AJ1563" s="7" t="str">
        <f t="shared" si="504"/>
        <v>hp_32934224</v>
      </c>
      <c r="AK1563" s="7" t="s">
        <v>3968</v>
      </c>
      <c r="AL1563" s="7">
        <v>1790480</v>
      </c>
      <c r="AM1563" s="7">
        <f>INT(IF(MOD(Y1563,3)=0,INT(AL1563*0.55),INT(AL1563*0.35)))</f>
        <v>984764</v>
      </c>
      <c r="AN1563" s="54">
        <f t="shared" si="505"/>
        <v>3931955</v>
      </c>
      <c r="AO1563" s="7" t="str">
        <f t="shared" si="506"/>
        <v>atk_3931955</v>
      </c>
      <c r="AP1563" s="7" t="s">
        <v>3973</v>
      </c>
      <c r="AQ1563" s="7" t="s">
        <v>3995</v>
      </c>
      <c r="AR1563" s="7" t="s">
        <v>3975</v>
      </c>
      <c r="AS1563" s="7" t="s">
        <v>3976</v>
      </c>
      <c r="AU1563" s="7" t="str">
        <f t="shared" si="507"/>
        <v>hp_32934224;atk_3931955;hit_500000;miss_90;cirt_0;cirtSub_-3500</v>
      </c>
    </row>
    <row r="1564" spans="22:47" x14ac:dyDescent="0.2">
      <c r="V1564" s="7" t="str">
        <f t="shared" si="503"/>
        <v>极冰挑战11-4</v>
      </c>
      <c r="W1564" s="7">
        <f t="shared" si="493"/>
        <v>2947</v>
      </c>
      <c r="X1564" s="9" t="s">
        <v>2088</v>
      </c>
      <c r="Y1564" s="9">
        <v>4</v>
      </c>
      <c r="Z1564" s="8">
        <f t="shared" si="508"/>
        <v>8425</v>
      </c>
      <c r="AA1564" s="6" t="s">
        <v>3967</v>
      </c>
      <c r="AB1564" s="6">
        <v>10510057</v>
      </c>
      <c r="AC1564" s="6">
        <f t="shared" si="495"/>
        <v>2.1324999999999998</v>
      </c>
      <c r="AD1564" s="6">
        <f t="shared" si="496"/>
        <v>22412696</v>
      </c>
      <c r="AE1564" s="6">
        <f t="shared" si="500"/>
        <v>6677252</v>
      </c>
      <c r="AF1564" s="6">
        <v>3870000</v>
      </c>
      <c r="AG1564" s="11">
        <f t="shared" si="498"/>
        <v>32959948</v>
      </c>
      <c r="AH1564">
        <f t="shared" si="497"/>
        <v>3.1360389387041385</v>
      </c>
      <c r="AI1564" s="53">
        <v>0.7</v>
      </c>
      <c r="AJ1564" s="7" t="str">
        <f t="shared" si="504"/>
        <v>hp_32959948</v>
      </c>
      <c r="AK1564" s="7" t="s">
        <v>3968</v>
      </c>
      <c r="AL1564" s="7">
        <v>1792420</v>
      </c>
      <c r="AM1564" s="7">
        <f>INT(IF(MOD(Y1564,3)=0,INT(AL1564*0.55),INT(AL1564*0.35)))</f>
        <v>627347</v>
      </c>
      <c r="AN1564" s="54">
        <f t="shared" si="505"/>
        <v>3934769</v>
      </c>
      <c r="AO1564" s="7" t="str">
        <f t="shared" si="506"/>
        <v>atk_3934769</v>
      </c>
      <c r="AP1564" s="7" t="s">
        <v>3973</v>
      </c>
      <c r="AQ1564" s="7" t="s">
        <v>3995</v>
      </c>
      <c r="AR1564" s="7" t="s">
        <v>3975</v>
      </c>
      <c r="AS1564" s="7" t="s">
        <v>3976</v>
      </c>
      <c r="AU1564" s="7" t="str">
        <f t="shared" si="507"/>
        <v>hp_32959948;atk_3934769;hit_500000;miss_90;cirt_0;cirtSub_-3500</v>
      </c>
    </row>
    <row r="1565" spans="22:47" x14ac:dyDescent="0.2">
      <c r="V1565" s="7" t="str">
        <f t="shared" si="503"/>
        <v>极冰挑战11-5</v>
      </c>
      <c r="W1565" s="7">
        <f t="shared" ref="W1565:W1628" si="512">W1564+2</f>
        <v>2949</v>
      </c>
      <c r="X1565" s="9" t="s">
        <v>2088</v>
      </c>
      <c r="Y1565" s="9">
        <v>5</v>
      </c>
      <c r="Z1565" s="8">
        <f t="shared" si="508"/>
        <v>8430</v>
      </c>
      <c r="AA1565" s="6" t="s">
        <v>3967</v>
      </c>
      <c r="AB1565" s="6">
        <v>10522121</v>
      </c>
      <c r="AC1565" s="6">
        <f t="shared" si="495"/>
        <v>2.1324999999999998</v>
      </c>
      <c r="AD1565" s="6">
        <f t="shared" si="496"/>
        <v>22438423</v>
      </c>
      <c r="AE1565" s="6">
        <f t="shared" si="500"/>
        <v>6677252</v>
      </c>
      <c r="AF1565" s="6">
        <v>3870000</v>
      </c>
      <c r="AG1565" s="11">
        <f t="shared" si="498"/>
        <v>32985675</v>
      </c>
      <c r="AH1565">
        <f t="shared" si="497"/>
        <v>3.134888393699331</v>
      </c>
      <c r="AI1565" s="53">
        <v>0.7</v>
      </c>
      <c r="AJ1565" s="7" t="str">
        <f t="shared" si="504"/>
        <v>hp_32985675</v>
      </c>
      <c r="AK1565" s="7" t="s">
        <v>3968</v>
      </c>
      <c r="AL1565" s="7">
        <v>1794360</v>
      </c>
      <c r="AM1565" s="7">
        <f>INT(IF(MOD(Y1565,3)=0,INT(AL1565*0.55),INT(AL1565*0.35)))</f>
        <v>628026</v>
      </c>
      <c r="AN1565" s="54">
        <f t="shared" si="505"/>
        <v>3937582</v>
      </c>
      <c r="AO1565" s="7" t="str">
        <f t="shared" si="506"/>
        <v>atk_3937582</v>
      </c>
      <c r="AP1565" s="7" t="s">
        <v>3973</v>
      </c>
      <c r="AQ1565" s="7" t="s">
        <v>3995</v>
      </c>
      <c r="AR1565" s="7" t="s">
        <v>3975</v>
      </c>
      <c r="AS1565" s="7" t="s">
        <v>3976</v>
      </c>
      <c r="AU1565" s="7" t="str">
        <f t="shared" si="507"/>
        <v>hp_32985675;atk_3937582;hit_500000;miss_90;cirt_0;cirtSub_-3500</v>
      </c>
    </row>
    <row r="1566" spans="22:47" x14ac:dyDescent="0.2">
      <c r="V1566" s="7" t="str">
        <f t="shared" si="503"/>
        <v>极冰挑战11-6</v>
      </c>
      <c r="W1566" s="7">
        <f t="shared" si="512"/>
        <v>2951</v>
      </c>
      <c r="X1566" s="9" t="s">
        <v>2088</v>
      </c>
      <c r="Y1566" s="9">
        <v>6</v>
      </c>
      <c r="Z1566" s="8">
        <f t="shared" si="508"/>
        <v>8436</v>
      </c>
      <c r="AA1566" s="6" t="s">
        <v>3967</v>
      </c>
      <c r="AB1566" s="6">
        <v>10534187</v>
      </c>
      <c r="AC1566" s="6">
        <f t="shared" si="495"/>
        <v>2.1349999999999998</v>
      </c>
      <c r="AD1566" s="6">
        <f t="shared" si="496"/>
        <v>22490489</v>
      </c>
      <c r="AE1566" s="6">
        <f t="shared" si="500"/>
        <v>6677252</v>
      </c>
      <c r="AF1566" s="6">
        <v>3870000</v>
      </c>
      <c r="AG1566" s="11">
        <f t="shared" si="498"/>
        <v>33037741</v>
      </c>
      <c r="AH1566">
        <f t="shared" si="497"/>
        <v>3.1362402243286547</v>
      </c>
      <c r="AI1566" s="53">
        <v>0.7</v>
      </c>
      <c r="AJ1566" s="7" t="str">
        <f t="shared" si="504"/>
        <v>hp_33037741</v>
      </c>
      <c r="AK1566" s="7" t="s">
        <v>3968</v>
      </c>
      <c r="AL1566" s="7">
        <v>1796300</v>
      </c>
      <c r="AM1566" s="7">
        <f>INT(IF(MOD(Y1566,3)=0,INT(AL1566*0.55),INT(AL1566*0.35)))</f>
        <v>987965</v>
      </c>
      <c r="AN1566" s="54">
        <f t="shared" si="505"/>
        <v>3943539</v>
      </c>
      <c r="AO1566" s="7" t="str">
        <f t="shared" si="506"/>
        <v>atk_3943539</v>
      </c>
      <c r="AP1566" s="7" t="s">
        <v>3973</v>
      </c>
      <c r="AQ1566" s="7" t="s">
        <v>3995</v>
      </c>
      <c r="AR1566" s="7" t="s">
        <v>3975</v>
      </c>
      <c r="AS1566" s="7" t="s">
        <v>3976</v>
      </c>
      <c r="AU1566" s="7" t="str">
        <f t="shared" si="507"/>
        <v>hp_33037741;atk_3943539;hit_500000;miss_90;cirt_0;cirtSub_-3500</v>
      </c>
    </row>
    <row r="1567" spans="22:47" x14ac:dyDescent="0.2">
      <c r="V1567" s="7" t="str">
        <f t="shared" si="503"/>
        <v>极冰挑战11-7</v>
      </c>
      <c r="W1567" s="7">
        <f t="shared" si="512"/>
        <v>2953</v>
      </c>
      <c r="X1567" s="9" t="s">
        <v>2088</v>
      </c>
      <c r="Y1567" s="9">
        <v>7</v>
      </c>
      <c r="Z1567" s="8">
        <f t="shared" si="508"/>
        <v>8443</v>
      </c>
      <c r="AA1567" s="6" t="s">
        <v>3967</v>
      </c>
      <c r="AB1567" s="6">
        <v>10546255</v>
      </c>
      <c r="AC1567" s="6">
        <f t="shared" ref="AC1567:AC1630" si="513">0.6+INT((Z1567-1)/55)*0.01+INT(Y1567/3)*0.0025</f>
        <v>2.1349999999999998</v>
      </c>
      <c r="AD1567" s="6">
        <f t="shared" ref="AD1567:AD1630" si="514">INT(AB1567*AC1567)</f>
        <v>22516254</v>
      </c>
      <c r="AE1567" s="6">
        <f t="shared" si="500"/>
        <v>6677252</v>
      </c>
      <c r="AF1567" s="6">
        <v>3870000</v>
      </c>
      <c r="AG1567" s="11">
        <f t="shared" si="498"/>
        <v>33063506</v>
      </c>
      <c r="AH1567">
        <f t="shared" si="497"/>
        <v>3.135094495629017</v>
      </c>
      <c r="AI1567" s="53">
        <v>0.7</v>
      </c>
      <c r="AJ1567" s="7" t="str">
        <f t="shared" si="504"/>
        <v>hp_33063506</v>
      </c>
      <c r="AK1567" s="7" t="s">
        <v>3968</v>
      </c>
      <c r="AL1567" s="7">
        <v>1798240</v>
      </c>
      <c r="AM1567" s="7">
        <f>INT(IF(MOD(Y1567,3)=0,INT(AL1567*0.55),INT(AL1567*0.35)))</f>
        <v>629384</v>
      </c>
      <c r="AN1567" s="54">
        <f t="shared" si="505"/>
        <v>3946356</v>
      </c>
      <c r="AO1567" s="7" t="str">
        <f t="shared" si="506"/>
        <v>atk_3946356</v>
      </c>
      <c r="AP1567" s="7" t="s">
        <v>3973</v>
      </c>
      <c r="AQ1567" s="7" t="s">
        <v>3995</v>
      </c>
      <c r="AR1567" s="7" t="s">
        <v>3975</v>
      </c>
      <c r="AS1567" s="7" t="s">
        <v>3976</v>
      </c>
      <c r="AU1567" s="7" t="str">
        <f t="shared" si="507"/>
        <v>hp_33063506;atk_3946356;hit_500000;miss_90;cirt_0;cirtSub_-3500</v>
      </c>
    </row>
    <row r="1568" spans="22:47" x14ac:dyDescent="0.2">
      <c r="V1568" s="7" t="str">
        <f t="shared" si="503"/>
        <v>极冰挑战11-8</v>
      </c>
      <c r="W1568" s="7">
        <f t="shared" si="512"/>
        <v>2955</v>
      </c>
      <c r="X1568" s="9" t="s">
        <v>2088</v>
      </c>
      <c r="Y1568" s="9">
        <v>8</v>
      </c>
      <c r="Z1568" s="8">
        <f t="shared" si="508"/>
        <v>8451</v>
      </c>
      <c r="AA1568" s="6" t="s">
        <v>3967</v>
      </c>
      <c r="AB1568" s="6">
        <v>10558323</v>
      </c>
      <c r="AC1568" s="6">
        <f t="shared" si="513"/>
        <v>2.1349999999999998</v>
      </c>
      <c r="AD1568" s="6">
        <f t="shared" si="514"/>
        <v>22542019</v>
      </c>
      <c r="AE1568" s="6">
        <f t="shared" si="500"/>
        <v>6677252</v>
      </c>
      <c r="AF1568" s="6">
        <v>3870000</v>
      </c>
      <c r="AG1568" s="11">
        <f t="shared" si="498"/>
        <v>33089271</v>
      </c>
      <c r="AH1568">
        <f t="shared" ref="AH1568:AH1631" si="515">AG1568/AB1568</f>
        <v>3.1339513860297701</v>
      </c>
      <c r="AI1568" s="53">
        <v>0.7</v>
      </c>
      <c r="AJ1568" s="7" t="str">
        <f t="shared" si="504"/>
        <v>hp_33089271</v>
      </c>
      <c r="AK1568" s="7" t="s">
        <v>3968</v>
      </c>
      <c r="AL1568" s="7">
        <v>1800180</v>
      </c>
      <c r="AM1568" s="7">
        <f>INT(IF(MOD(Y1568,3)=0,INT(AL1568*0.55),INT(AL1568*0.35)))</f>
        <v>630063</v>
      </c>
      <c r="AN1568" s="54">
        <f t="shared" si="505"/>
        <v>3949173</v>
      </c>
      <c r="AO1568" s="7" t="str">
        <f t="shared" si="506"/>
        <v>atk_3949173</v>
      </c>
      <c r="AP1568" s="7" t="s">
        <v>3973</v>
      </c>
      <c r="AQ1568" s="7" t="s">
        <v>3995</v>
      </c>
      <c r="AR1568" s="7" t="s">
        <v>3975</v>
      </c>
      <c r="AS1568" s="7" t="s">
        <v>3976</v>
      </c>
      <c r="AU1568" s="7" t="str">
        <f t="shared" si="507"/>
        <v>hp_33089271;atk_3949173;hit_500000;miss_90;cirt_0;cirtSub_-3500</v>
      </c>
    </row>
    <row r="1569" spans="22:47" x14ac:dyDescent="0.2">
      <c r="V1569" s="7" t="str">
        <f t="shared" si="503"/>
        <v>极冰挑战11-9</v>
      </c>
      <c r="W1569" s="7">
        <f t="shared" si="512"/>
        <v>2957</v>
      </c>
      <c r="X1569" s="9" t="s">
        <v>2088</v>
      </c>
      <c r="Y1569" s="9">
        <v>9</v>
      </c>
      <c r="Z1569" s="8">
        <f t="shared" si="508"/>
        <v>8460</v>
      </c>
      <c r="AA1569" s="6" t="s">
        <v>3967</v>
      </c>
      <c r="AB1569" s="6">
        <v>10570394</v>
      </c>
      <c r="AC1569" s="6">
        <f t="shared" si="513"/>
        <v>2.1374999999999997</v>
      </c>
      <c r="AD1569" s="6">
        <f t="shared" si="514"/>
        <v>22594217</v>
      </c>
      <c r="AE1569" s="6">
        <f t="shared" si="500"/>
        <v>6677252</v>
      </c>
      <c r="AF1569" s="6">
        <v>3870000</v>
      </c>
      <c r="AG1569" s="11">
        <f t="shared" ref="AG1569:AG1632" si="516">INT(AD1569*1)+AF1569+AE1569</f>
        <v>33141469</v>
      </c>
      <c r="AH1569">
        <f t="shared" si="515"/>
        <v>3.13531066107848</v>
      </c>
      <c r="AI1569" s="53">
        <v>0.7</v>
      </c>
      <c r="AJ1569" s="7" t="str">
        <f t="shared" si="504"/>
        <v>hp_33141469</v>
      </c>
      <c r="AK1569" s="7" t="s">
        <v>3968</v>
      </c>
      <c r="AL1569" s="7">
        <v>1802120</v>
      </c>
      <c r="AM1569" s="7">
        <f>INT(IF(MOD(Y1569,3)=0,INT(AL1569*0.55),INT(AL1569*0.35)))</f>
        <v>991166</v>
      </c>
      <c r="AN1569" s="54">
        <f t="shared" si="505"/>
        <v>3955144</v>
      </c>
      <c r="AO1569" s="7" t="str">
        <f t="shared" si="506"/>
        <v>atk_3955144</v>
      </c>
      <c r="AP1569" s="7" t="s">
        <v>3973</v>
      </c>
      <c r="AQ1569" s="7" t="s">
        <v>3995</v>
      </c>
      <c r="AR1569" s="7" t="s">
        <v>3975</v>
      </c>
      <c r="AS1569" s="7" t="s">
        <v>3976</v>
      </c>
      <c r="AU1569" s="7" t="str">
        <f t="shared" si="507"/>
        <v>hp_33141469;atk_3955144;hit_500000;miss_90;cirt_0;cirtSub_-3500</v>
      </c>
    </row>
    <row r="1570" spans="22:47" x14ac:dyDescent="0.2">
      <c r="V1570" s="7" t="str">
        <f t="shared" si="503"/>
        <v>极冰挑战11-10</v>
      </c>
      <c r="W1570" s="7">
        <f t="shared" si="512"/>
        <v>2959</v>
      </c>
      <c r="X1570" s="9" t="s">
        <v>2088</v>
      </c>
      <c r="Y1570" s="9">
        <v>10</v>
      </c>
      <c r="Z1570" s="8">
        <f t="shared" si="508"/>
        <v>8470</v>
      </c>
      <c r="AA1570" s="6" t="s">
        <v>3967</v>
      </c>
      <c r="AB1570" s="6">
        <v>10582466</v>
      </c>
      <c r="AC1570" s="6">
        <f t="shared" si="513"/>
        <v>2.1374999999999997</v>
      </c>
      <c r="AD1570" s="6">
        <f t="shared" si="514"/>
        <v>22620021</v>
      </c>
      <c r="AE1570" s="6">
        <f t="shared" si="500"/>
        <v>6677252</v>
      </c>
      <c r="AF1570" s="6">
        <v>3870000</v>
      </c>
      <c r="AG1570" s="11">
        <f t="shared" si="516"/>
        <v>33167273</v>
      </c>
      <c r="AH1570">
        <f t="shared" si="515"/>
        <v>3.1341724131218567</v>
      </c>
      <c r="AI1570" s="53">
        <v>0.7</v>
      </c>
      <c r="AJ1570" s="7" t="str">
        <f t="shared" si="504"/>
        <v>hp_33167273</v>
      </c>
      <c r="AK1570" s="7" t="s">
        <v>3968</v>
      </c>
      <c r="AL1570" s="7">
        <v>1804060</v>
      </c>
      <c r="AM1570" s="7">
        <f>INT(IF(MOD(Y1570,3)=0,INT(AL1570*0.55),INT(AL1570*0.35)))</f>
        <v>631421</v>
      </c>
      <c r="AN1570" s="54">
        <f t="shared" si="505"/>
        <v>3957964</v>
      </c>
      <c r="AO1570" s="7" t="str">
        <f t="shared" si="506"/>
        <v>atk_3957964</v>
      </c>
      <c r="AP1570" s="7" t="s">
        <v>3973</v>
      </c>
      <c r="AQ1570" s="7" t="s">
        <v>3995</v>
      </c>
      <c r="AR1570" s="7" t="s">
        <v>3975</v>
      </c>
      <c r="AS1570" s="7" t="s">
        <v>3976</v>
      </c>
      <c r="AU1570" s="7" t="str">
        <f t="shared" si="507"/>
        <v>hp_33167273;atk_3957964;hit_500000;miss_90;cirt_0;cirtSub_-3500</v>
      </c>
    </row>
    <row r="1571" spans="22:47" x14ac:dyDescent="0.2">
      <c r="V1571" s="7" t="str">
        <f t="shared" si="503"/>
        <v>极冰挑战12-1</v>
      </c>
      <c r="W1571" s="7">
        <f t="shared" si="512"/>
        <v>2961</v>
      </c>
      <c r="X1571" s="9" t="s">
        <v>2089</v>
      </c>
      <c r="Y1571" s="9">
        <v>1</v>
      </c>
      <c r="Z1571" s="8">
        <f t="shared" si="508"/>
        <v>8471</v>
      </c>
      <c r="AA1571" s="6" t="s">
        <v>3967</v>
      </c>
      <c r="AB1571" s="6">
        <v>10594539</v>
      </c>
      <c r="AC1571" s="6">
        <f t="shared" si="513"/>
        <v>2.14</v>
      </c>
      <c r="AD1571" s="6">
        <f t="shared" si="514"/>
        <v>22672313</v>
      </c>
      <c r="AE1571" s="6">
        <f t="shared" ref="AE1571" si="517">IF(MOD(Y1571,1)=0,INT(AD1570*0.3),0)</f>
        <v>6786006</v>
      </c>
      <c r="AF1571" s="6">
        <v>3870000</v>
      </c>
      <c r="AG1571" s="11">
        <f t="shared" si="516"/>
        <v>33328319</v>
      </c>
      <c r="AH1571">
        <f t="shared" si="515"/>
        <v>3.1458017191687153</v>
      </c>
      <c r="AI1571" s="53">
        <v>0.7</v>
      </c>
      <c r="AJ1571" s="7" t="str">
        <f t="shared" si="504"/>
        <v>hp_33328319</v>
      </c>
      <c r="AK1571" s="7" t="s">
        <v>3968</v>
      </c>
      <c r="AL1571" s="7">
        <v>1806000</v>
      </c>
      <c r="AM1571" s="7">
        <f>INT(IF(MOD(Y1571,3)=0,INT(AL1571*0.55),INT(AL1571*0.35)))</f>
        <v>632100</v>
      </c>
      <c r="AN1571" s="54">
        <f t="shared" si="505"/>
        <v>3976922</v>
      </c>
      <c r="AO1571" s="7" t="str">
        <f t="shared" si="506"/>
        <v>atk_3976922</v>
      </c>
      <c r="AP1571" s="7" t="s">
        <v>3973</v>
      </c>
      <c r="AQ1571" s="7" t="s">
        <v>3995</v>
      </c>
      <c r="AR1571" s="7" t="s">
        <v>3975</v>
      </c>
      <c r="AS1571" s="7" t="s">
        <v>3976</v>
      </c>
      <c r="AU1571" s="7" t="str">
        <f t="shared" si="507"/>
        <v>hp_33328319;atk_3976922;hit_500000;miss_90;cirt_0;cirtSub_-3500</v>
      </c>
    </row>
    <row r="1572" spans="22:47" x14ac:dyDescent="0.2">
      <c r="V1572" s="7" t="str">
        <f t="shared" si="503"/>
        <v>极冰挑战12-2</v>
      </c>
      <c r="W1572" s="7">
        <f t="shared" si="512"/>
        <v>2963</v>
      </c>
      <c r="X1572" s="9" t="s">
        <v>2089</v>
      </c>
      <c r="Y1572" s="9">
        <v>2</v>
      </c>
      <c r="Z1572" s="8">
        <f t="shared" si="508"/>
        <v>8473</v>
      </c>
      <c r="AA1572" s="6" t="s">
        <v>3967</v>
      </c>
      <c r="AB1572" s="6">
        <v>10607553</v>
      </c>
      <c r="AC1572" s="6">
        <f t="shared" si="513"/>
        <v>2.14</v>
      </c>
      <c r="AD1572" s="6">
        <f t="shared" si="514"/>
        <v>22700163</v>
      </c>
      <c r="AE1572" s="6">
        <f t="shared" si="500"/>
        <v>6786006</v>
      </c>
      <c r="AF1572" s="6">
        <v>3870000</v>
      </c>
      <c r="AG1572" s="11">
        <f t="shared" si="516"/>
        <v>33356169</v>
      </c>
      <c r="AH1572">
        <f t="shared" si="515"/>
        <v>3.1445677433805894</v>
      </c>
      <c r="AI1572" s="53">
        <v>0.7</v>
      </c>
      <c r="AJ1572" s="7" t="str">
        <f t="shared" si="504"/>
        <v>hp_33356169</v>
      </c>
      <c r="AK1572" s="7" t="s">
        <v>3968</v>
      </c>
      <c r="AL1572" s="7">
        <v>1808100</v>
      </c>
      <c r="AM1572" s="7">
        <f>INT(IF(MOD(Y1572,3)=0,INT(AL1572*0.55),INT(AL1572*0.35)))</f>
        <v>632835</v>
      </c>
      <c r="AN1572" s="54">
        <f t="shared" si="505"/>
        <v>3979985</v>
      </c>
      <c r="AO1572" s="7" t="str">
        <f t="shared" si="506"/>
        <v>atk_3979985</v>
      </c>
      <c r="AP1572" s="7" t="s">
        <v>3973</v>
      </c>
      <c r="AQ1572" s="7" t="s">
        <v>3995</v>
      </c>
      <c r="AR1572" s="7" t="s">
        <v>3975</v>
      </c>
      <c r="AS1572" s="7" t="s">
        <v>3976</v>
      </c>
      <c r="AU1572" s="7" t="str">
        <f t="shared" si="507"/>
        <v>hp_33356169;atk_3979985;hit_500000;miss_90;cirt_0;cirtSub_-3500</v>
      </c>
    </row>
    <row r="1573" spans="22:47" x14ac:dyDescent="0.2">
      <c r="V1573" s="7" t="str">
        <f t="shared" si="503"/>
        <v>极冰挑战12-3</v>
      </c>
      <c r="W1573" s="7">
        <f t="shared" si="512"/>
        <v>2965</v>
      </c>
      <c r="X1573" s="9" t="s">
        <v>2089</v>
      </c>
      <c r="Y1573" s="9">
        <v>3</v>
      </c>
      <c r="Z1573" s="8">
        <f t="shared" si="508"/>
        <v>8476</v>
      </c>
      <c r="AA1573" s="6" t="s">
        <v>3967</v>
      </c>
      <c r="AB1573" s="6">
        <v>10620568</v>
      </c>
      <c r="AC1573" s="6">
        <f t="shared" si="513"/>
        <v>2.1425000000000001</v>
      </c>
      <c r="AD1573" s="6">
        <f t="shared" si="514"/>
        <v>22754566</v>
      </c>
      <c r="AE1573" s="6">
        <f t="shared" si="500"/>
        <v>6786006</v>
      </c>
      <c r="AF1573" s="6">
        <v>3870000</v>
      </c>
      <c r="AG1573" s="11">
        <f t="shared" si="516"/>
        <v>33410572</v>
      </c>
      <c r="AH1573">
        <f t="shared" si="515"/>
        <v>3.1458366445184476</v>
      </c>
      <c r="AI1573" s="53">
        <v>0.7</v>
      </c>
      <c r="AJ1573" s="7" t="str">
        <f t="shared" si="504"/>
        <v>hp_33410572</v>
      </c>
      <c r="AK1573" s="7" t="s">
        <v>3968</v>
      </c>
      <c r="AL1573" s="7">
        <v>1810200</v>
      </c>
      <c r="AM1573" s="7">
        <f>INT(IF(MOD(Y1573,3)=0,INT(AL1573*0.55),INT(AL1573*0.35)))</f>
        <v>995610</v>
      </c>
      <c r="AN1573" s="54">
        <f t="shared" si="505"/>
        <v>3986215</v>
      </c>
      <c r="AO1573" s="7" t="str">
        <f t="shared" si="506"/>
        <v>atk_3986215</v>
      </c>
      <c r="AP1573" s="7" t="s">
        <v>3973</v>
      </c>
      <c r="AQ1573" s="7" t="s">
        <v>3995</v>
      </c>
      <c r="AR1573" s="7" t="s">
        <v>3975</v>
      </c>
      <c r="AS1573" s="7" t="s">
        <v>3976</v>
      </c>
      <c r="AU1573" s="7" t="str">
        <f t="shared" si="507"/>
        <v>hp_33410572;atk_3986215;hit_500000;miss_90;cirt_0;cirtSub_-3500</v>
      </c>
    </row>
    <row r="1574" spans="22:47" x14ac:dyDescent="0.2">
      <c r="V1574" s="7" t="str">
        <f t="shared" si="503"/>
        <v>极冰挑战12-4</v>
      </c>
      <c r="W1574" s="7">
        <f t="shared" si="512"/>
        <v>2967</v>
      </c>
      <c r="X1574" s="9" t="s">
        <v>2089</v>
      </c>
      <c r="Y1574" s="9">
        <v>4</v>
      </c>
      <c r="Z1574" s="8">
        <f t="shared" si="508"/>
        <v>8480</v>
      </c>
      <c r="AA1574" s="6" t="s">
        <v>3967</v>
      </c>
      <c r="AB1574" s="6">
        <v>10633585</v>
      </c>
      <c r="AC1574" s="6">
        <f t="shared" si="513"/>
        <v>2.1425000000000001</v>
      </c>
      <c r="AD1574" s="6">
        <f t="shared" si="514"/>
        <v>22782455</v>
      </c>
      <c r="AE1574" s="6">
        <f t="shared" si="500"/>
        <v>6786006</v>
      </c>
      <c r="AF1574" s="6">
        <v>3870000</v>
      </c>
      <c r="AG1574" s="11">
        <f t="shared" si="516"/>
        <v>33438461</v>
      </c>
      <c r="AH1574">
        <f t="shared" si="515"/>
        <v>3.1446084269792363</v>
      </c>
      <c r="AI1574" s="53">
        <v>0.7</v>
      </c>
      <c r="AJ1574" s="7" t="str">
        <f t="shared" si="504"/>
        <v>hp_33438461</v>
      </c>
      <c r="AK1574" s="7" t="s">
        <v>3968</v>
      </c>
      <c r="AL1574" s="7">
        <v>1812300</v>
      </c>
      <c r="AM1574" s="7">
        <f>INT(IF(MOD(Y1574,3)=0,INT(AL1574*0.55),INT(AL1574*0.35)))</f>
        <v>634305</v>
      </c>
      <c r="AN1574" s="54">
        <f t="shared" si="505"/>
        <v>3989281</v>
      </c>
      <c r="AO1574" s="7" t="str">
        <f t="shared" si="506"/>
        <v>atk_3989281</v>
      </c>
      <c r="AP1574" s="7" t="s">
        <v>3973</v>
      </c>
      <c r="AQ1574" s="7" t="s">
        <v>3995</v>
      </c>
      <c r="AR1574" s="7" t="s">
        <v>3975</v>
      </c>
      <c r="AS1574" s="7" t="s">
        <v>3976</v>
      </c>
      <c r="AU1574" s="7" t="str">
        <f t="shared" si="507"/>
        <v>hp_33438461;atk_3989281;hit_500000;miss_90;cirt_0;cirtSub_-3500</v>
      </c>
    </row>
    <row r="1575" spans="22:47" x14ac:dyDescent="0.2">
      <c r="V1575" s="7" t="str">
        <f t="shared" si="503"/>
        <v>极冰挑战12-5</v>
      </c>
      <c r="W1575" s="7">
        <f t="shared" si="512"/>
        <v>2969</v>
      </c>
      <c r="X1575" s="9" t="s">
        <v>2089</v>
      </c>
      <c r="Y1575" s="9">
        <v>5</v>
      </c>
      <c r="Z1575" s="8">
        <f t="shared" si="508"/>
        <v>8485</v>
      </c>
      <c r="AA1575" s="6" t="s">
        <v>3967</v>
      </c>
      <c r="AB1575" s="6">
        <v>10646603</v>
      </c>
      <c r="AC1575" s="6">
        <f t="shared" si="513"/>
        <v>2.1425000000000001</v>
      </c>
      <c r="AD1575" s="6">
        <f t="shared" si="514"/>
        <v>22810346</v>
      </c>
      <c r="AE1575" s="6">
        <f t="shared" si="500"/>
        <v>6786006</v>
      </c>
      <c r="AF1575" s="6">
        <v>3870000</v>
      </c>
      <c r="AG1575" s="11">
        <f t="shared" si="516"/>
        <v>33466352</v>
      </c>
      <c r="AH1575">
        <f t="shared" si="515"/>
        <v>3.1433831053905177</v>
      </c>
      <c r="AI1575" s="53">
        <v>0.7</v>
      </c>
      <c r="AJ1575" s="7" t="str">
        <f t="shared" si="504"/>
        <v>hp_33466352</v>
      </c>
      <c r="AK1575" s="7" t="s">
        <v>3968</v>
      </c>
      <c r="AL1575" s="7">
        <v>1814400</v>
      </c>
      <c r="AM1575" s="7">
        <f>INT(IF(MOD(Y1575,3)=0,INT(AL1575*0.55),INT(AL1575*0.35)))</f>
        <v>635040</v>
      </c>
      <c r="AN1575" s="54">
        <f t="shared" si="505"/>
        <v>3992348</v>
      </c>
      <c r="AO1575" s="7" t="str">
        <f t="shared" si="506"/>
        <v>atk_3992348</v>
      </c>
      <c r="AP1575" s="7" t="s">
        <v>3973</v>
      </c>
      <c r="AQ1575" s="7" t="s">
        <v>3995</v>
      </c>
      <c r="AR1575" s="7" t="s">
        <v>3975</v>
      </c>
      <c r="AS1575" s="7" t="s">
        <v>3976</v>
      </c>
      <c r="AU1575" s="7" t="str">
        <f t="shared" si="507"/>
        <v>hp_33466352;atk_3992348;hit_500000;miss_90;cirt_0;cirtSub_-3500</v>
      </c>
    </row>
    <row r="1576" spans="22:47" x14ac:dyDescent="0.2">
      <c r="V1576" s="7" t="str">
        <f t="shared" si="503"/>
        <v>极冰挑战12-6</v>
      </c>
      <c r="W1576" s="7">
        <f t="shared" si="512"/>
        <v>2971</v>
      </c>
      <c r="X1576" s="9" t="s">
        <v>2089</v>
      </c>
      <c r="Y1576" s="9">
        <v>6</v>
      </c>
      <c r="Z1576" s="8">
        <f t="shared" si="508"/>
        <v>8491</v>
      </c>
      <c r="AA1576" s="6" t="s">
        <v>3967</v>
      </c>
      <c r="AB1576" s="6">
        <v>10659623</v>
      </c>
      <c r="AC1576" s="6">
        <f t="shared" si="513"/>
        <v>2.145</v>
      </c>
      <c r="AD1576" s="6">
        <f t="shared" si="514"/>
        <v>22864891</v>
      </c>
      <c r="AE1576" s="6">
        <f t="shared" si="500"/>
        <v>6786006</v>
      </c>
      <c r="AF1576" s="6">
        <v>3870000</v>
      </c>
      <c r="AG1576" s="11">
        <f t="shared" si="516"/>
        <v>33520897</v>
      </c>
      <c r="AH1576">
        <f t="shared" si="515"/>
        <v>3.144660650756598</v>
      </c>
      <c r="AI1576" s="53">
        <v>0.7</v>
      </c>
      <c r="AJ1576" s="7" t="str">
        <f t="shared" si="504"/>
        <v>hp_33520897</v>
      </c>
      <c r="AK1576" s="7" t="s">
        <v>3968</v>
      </c>
      <c r="AL1576" s="7">
        <v>1816500</v>
      </c>
      <c r="AM1576" s="7">
        <f>INT(IF(MOD(Y1576,3)=0,INT(AL1576*0.55),INT(AL1576*0.35)))</f>
        <v>999075</v>
      </c>
      <c r="AN1576" s="54">
        <f t="shared" si="505"/>
        <v>3998593</v>
      </c>
      <c r="AO1576" s="7" t="str">
        <f t="shared" si="506"/>
        <v>atk_3998593</v>
      </c>
      <c r="AP1576" s="7" t="s">
        <v>3973</v>
      </c>
      <c r="AQ1576" s="7" t="s">
        <v>3995</v>
      </c>
      <c r="AR1576" s="7" t="s">
        <v>3975</v>
      </c>
      <c r="AS1576" s="7" t="s">
        <v>3976</v>
      </c>
      <c r="AU1576" s="7" t="str">
        <f t="shared" si="507"/>
        <v>hp_33520897;atk_3998593;hit_500000;miss_90;cirt_0;cirtSub_-3500</v>
      </c>
    </row>
    <row r="1577" spans="22:47" x14ac:dyDescent="0.2">
      <c r="V1577" s="7" t="str">
        <f t="shared" si="503"/>
        <v>极冰挑战12-7</v>
      </c>
      <c r="W1577" s="7">
        <f t="shared" si="512"/>
        <v>2973</v>
      </c>
      <c r="X1577" s="9" t="s">
        <v>2089</v>
      </c>
      <c r="Y1577" s="9">
        <v>7</v>
      </c>
      <c r="Z1577" s="8">
        <f t="shared" si="508"/>
        <v>8498</v>
      </c>
      <c r="AA1577" s="6" t="s">
        <v>3967</v>
      </c>
      <c r="AB1577" s="6">
        <v>10672645</v>
      </c>
      <c r="AC1577" s="6">
        <f t="shared" si="513"/>
        <v>2.145</v>
      </c>
      <c r="AD1577" s="6">
        <f t="shared" si="514"/>
        <v>22892823</v>
      </c>
      <c r="AE1577" s="6">
        <f t="shared" si="500"/>
        <v>6786006</v>
      </c>
      <c r="AF1577" s="6">
        <v>3870000</v>
      </c>
      <c r="AG1577" s="11">
        <f t="shared" si="516"/>
        <v>33548829</v>
      </c>
      <c r="AH1577">
        <f t="shared" si="515"/>
        <v>3.1434409183477947</v>
      </c>
      <c r="AI1577" s="53">
        <v>0.7</v>
      </c>
      <c r="AJ1577" s="7" t="str">
        <f t="shared" si="504"/>
        <v>hp_33548829</v>
      </c>
      <c r="AK1577" s="7" t="s">
        <v>3968</v>
      </c>
      <c r="AL1577" s="7">
        <v>1818600</v>
      </c>
      <c r="AM1577" s="7">
        <f>INT(IF(MOD(Y1577,3)=0,INT(AL1577*0.55),INT(AL1577*0.35)))</f>
        <v>636510</v>
      </c>
      <c r="AN1577" s="54">
        <f t="shared" si="505"/>
        <v>4001663</v>
      </c>
      <c r="AO1577" s="7" t="str">
        <f t="shared" si="506"/>
        <v>atk_4001663</v>
      </c>
      <c r="AP1577" s="7" t="s">
        <v>3973</v>
      </c>
      <c r="AQ1577" s="7" t="s">
        <v>3995</v>
      </c>
      <c r="AR1577" s="7" t="s">
        <v>3975</v>
      </c>
      <c r="AS1577" s="7" t="s">
        <v>3976</v>
      </c>
      <c r="AU1577" s="7" t="str">
        <f t="shared" si="507"/>
        <v>hp_33548829;atk_4001663;hit_500000;miss_90;cirt_0;cirtSub_-3500</v>
      </c>
    </row>
    <row r="1578" spans="22:47" x14ac:dyDescent="0.2">
      <c r="V1578" s="7" t="str">
        <f t="shared" si="503"/>
        <v>极冰挑战12-8</v>
      </c>
      <c r="W1578" s="7">
        <f t="shared" si="512"/>
        <v>2975</v>
      </c>
      <c r="X1578" s="9" t="s">
        <v>2089</v>
      </c>
      <c r="Y1578" s="9">
        <v>8</v>
      </c>
      <c r="Z1578" s="8">
        <f t="shared" si="508"/>
        <v>8506</v>
      </c>
      <c r="AA1578" s="6" t="s">
        <v>3967</v>
      </c>
      <c r="AB1578" s="6">
        <v>10685668</v>
      </c>
      <c r="AC1578" s="6">
        <f t="shared" si="513"/>
        <v>2.145</v>
      </c>
      <c r="AD1578" s="6">
        <f t="shared" si="514"/>
        <v>22920757</v>
      </c>
      <c r="AE1578" s="6">
        <f t="shared" ref="AE1578:AE1640" si="518">AE1577</f>
        <v>6786006</v>
      </c>
      <c r="AF1578" s="6">
        <v>3870000</v>
      </c>
      <c r="AG1578" s="11">
        <f t="shared" si="516"/>
        <v>33576763</v>
      </c>
      <c r="AH1578">
        <f t="shared" si="515"/>
        <v>3.142224051879583</v>
      </c>
      <c r="AI1578" s="53">
        <v>0.7</v>
      </c>
      <c r="AJ1578" s="7" t="str">
        <f t="shared" si="504"/>
        <v>hp_33576763</v>
      </c>
      <c r="AK1578" s="7" t="s">
        <v>3968</v>
      </c>
      <c r="AL1578" s="7">
        <v>1820700</v>
      </c>
      <c r="AM1578" s="7">
        <f>INT(IF(MOD(Y1578,3)=0,INT(AL1578*0.55),INT(AL1578*0.35)))</f>
        <v>637245</v>
      </c>
      <c r="AN1578" s="54">
        <f t="shared" si="505"/>
        <v>4004733</v>
      </c>
      <c r="AO1578" s="7" t="str">
        <f t="shared" si="506"/>
        <v>atk_4004733</v>
      </c>
      <c r="AP1578" s="7" t="s">
        <v>3973</v>
      </c>
      <c r="AQ1578" s="7" t="s">
        <v>3995</v>
      </c>
      <c r="AR1578" s="7" t="s">
        <v>3975</v>
      </c>
      <c r="AS1578" s="7" t="s">
        <v>3976</v>
      </c>
      <c r="AU1578" s="7" t="str">
        <f t="shared" si="507"/>
        <v>hp_33576763;atk_4004733;hit_500000;miss_90;cirt_0;cirtSub_-3500</v>
      </c>
    </row>
    <row r="1579" spans="22:47" x14ac:dyDescent="0.2">
      <c r="V1579" s="7" t="str">
        <f t="shared" si="503"/>
        <v>极冰挑战12-9</v>
      </c>
      <c r="W1579" s="7">
        <f t="shared" si="512"/>
        <v>2977</v>
      </c>
      <c r="X1579" s="9" t="s">
        <v>2089</v>
      </c>
      <c r="Y1579" s="9">
        <v>9</v>
      </c>
      <c r="Z1579" s="8">
        <f t="shared" si="508"/>
        <v>8515</v>
      </c>
      <c r="AA1579" s="6" t="s">
        <v>3967</v>
      </c>
      <c r="AB1579" s="6">
        <v>10698693</v>
      </c>
      <c r="AC1579" s="6">
        <f t="shared" si="513"/>
        <v>2.1475</v>
      </c>
      <c r="AD1579" s="6">
        <f t="shared" si="514"/>
        <v>22975443</v>
      </c>
      <c r="AE1579" s="6">
        <f t="shared" si="518"/>
        <v>6786006</v>
      </c>
      <c r="AF1579" s="6">
        <v>3870000</v>
      </c>
      <c r="AG1579" s="11">
        <f t="shared" si="516"/>
        <v>33631449</v>
      </c>
      <c r="AH1579">
        <f t="shared" si="515"/>
        <v>3.1435100530504054</v>
      </c>
      <c r="AI1579" s="53">
        <v>0.7</v>
      </c>
      <c r="AJ1579" s="7" t="str">
        <f t="shared" si="504"/>
        <v>hp_33631449</v>
      </c>
      <c r="AK1579" s="7" t="s">
        <v>3968</v>
      </c>
      <c r="AL1579" s="7">
        <v>1822800</v>
      </c>
      <c r="AM1579" s="7">
        <f>INT(IF(MOD(Y1579,3)=0,INT(AL1579*0.55),INT(AL1579*0.35)))</f>
        <v>1002540</v>
      </c>
      <c r="AN1579" s="54">
        <f t="shared" si="505"/>
        <v>4010993</v>
      </c>
      <c r="AO1579" s="7" t="str">
        <f t="shared" si="506"/>
        <v>atk_4010993</v>
      </c>
      <c r="AP1579" s="7" t="s">
        <v>3973</v>
      </c>
      <c r="AQ1579" s="7" t="s">
        <v>3995</v>
      </c>
      <c r="AR1579" s="7" t="s">
        <v>3975</v>
      </c>
      <c r="AS1579" s="7" t="s">
        <v>3976</v>
      </c>
      <c r="AU1579" s="7" t="str">
        <f t="shared" si="507"/>
        <v>hp_33631449;atk_4010993;hit_500000;miss_90;cirt_0;cirtSub_-3500</v>
      </c>
    </row>
    <row r="1580" spans="22:47" x14ac:dyDescent="0.2">
      <c r="V1580" s="7" t="str">
        <f t="shared" si="503"/>
        <v>极冰挑战12-10</v>
      </c>
      <c r="W1580" s="7">
        <f t="shared" si="512"/>
        <v>2979</v>
      </c>
      <c r="X1580" s="9" t="s">
        <v>2089</v>
      </c>
      <c r="Y1580" s="9">
        <v>10</v>
      </c>
      <c r="Z1580" s="8">
        <f t="shared" si="508"/>
        <v>8525</v>
      </c>
      <c r="AA1580" s="6" t="s">
        <v>3967</v>
      </c>
      <c r="AB1580" s="6">
        <v>10711719</v>
      </c>
      <c r="AC1580" s="6">
        <f t="shared" si="513"/>
        <v>2.1475</v>
      </c>
      <c r="AD1580" s="6">
        <f t="shared" si="514"/>
        <v>23003416</v>
      </c>
      <c r="AE1580" s="6">
        <f t="shared" si="518"/>
        <v>6786006</v>
      </c>
      <c r="AF1580" s="6">
        <v>3870000</v>
      </c>
      <c r="AG1580" s="11">
        <f t="shared" si="516"/>
        <v>33659422</v>
      </c>
      <c r="AH1580">
        <f t="shared" si="515"/>
        <v>3.142298822439237</v>
      </c>
      <c r="AI1580" s="53">
        <v>0.7</v>
      </c>
      <c r="AJ1580" s="7" t="str">
        <f t="shared" si="504"/>
        <v>hp_33659422</v>
      </c>
      <c r="AK1580" s="7" t="s">
        <v>3968</v>
      </c>
      <c r="AL1580" s="7">
        <v>1824900</v>
      </c>
      <c r="AM1580" s="7">
        <f>INT(IF(MOD(Y1580,3)=0,INT(AL1580*0.55),INT(AL1580*0.35)))</f>
        <v>638715</v>
      </c>
      <c r="AN1580" s="54">
        <f t="shared" si="505"/>
        <v>4014066</v>
      </c>
      <c r="AO1580" s="7" t="str">
        <f t="shared" si="506"/>
        <v>atk_4014066</v>
      </c>
      <c r="AP1580" s="7" t="s">
        <v>3973</v>
      </c>
      <c r="AQ1580" s="7" t="s">
        <v>3995</v>
      </c>
      <c r="AR1580" s="7" t="s">
        <v>3975</v>
      </c>
      <c r="AS1580" s="7" t="s">
        <v>3976</v>
      </c>
      <c r="AU1580" s="7" t="str">
        <f t="shared" si="507"/>
        <v>hp_33659422;atk_4014066;hit_500000;miss_90;cirt_0;cirtSub_-3500</v>
      </c>
    </row>
    <row r="1581" spans="22:47" x14ac:dyDescent="0.2">
      <c r="V1581" s="7" t="str">
        <f t="shared" si="503"/>
        <v>极冰挑战13-1</v>
      </c>
      <c r="W1581" s="7">
        <f t="shared" si="512"/>
        <v>2981</v>
      </c>
      <c r="X1581" s="9" t="s">
        <v>2090</v>
      </c>
      <c r="Y1581" s="9">
        <v>1</v>
      </c>
      <c r="Z1581" s="8">
        <f t="shared" si="508"/>
        <v>8526</v>
      </c>
      <c r="AA1581" s="6" t="s">
        <v>3967</v>
      </c>
      <c r="AB1581" s="6">
        <v>10724747</v>
      </c>
      <c r="AC1581" s="6">
        <f t="shared" si="513"/>
        <v>2.15</v>
      </c>
      <c r="AD1581" s="6">
        <f t="shared" si="514"/>
        <v>23058206</v>
      </c>
      <c r="AE1581" s="6">
        <f t="shared" ref="AE1581" si="519">IF(MOD(Y1581,1)=0,INT(AD1580*0.3),0)</f>
        <v>6901024</v>
      </c>
      <c r="AF1581" s="6">
        <v>3870000</v>
      </c>
      <c r="AG1581" s="11">
        <f t="shared" si="516"/>
        <v>33829230</v>
      </c>
      <c r="AH1581">
        <f t="shared" si="515"/>
        <v>3.1543149689218777</v>
      </c>
      <c r="AI1581" s="53">
        <v>0.7</v>
      </c>
      <c r="AJ1581" s="7" t="str">
        <f t="shared" si="504"/>
        <v>hp_33829230</v>
      </c>
      <c r="AK1581" s="7" t="s">
        <v>3968</v>
      </c>
      <c r="AL1581" s="7">
        <v>1827000</v>
      </c>
      <c r="AM1581" s="7">
        <f>INT(IF(MOD(Y1581,3)=0,INT(AL1581*0.55),INT(AL1581*0.35)))</f>
        <v>639450</v>
      </c>
      <c r="AN1581" s="54">
        <f t="shared" si="505"/>
        <v>4034053</v>
      </c>
      <c r="AO1581" s="7" t="str">
        <f t="shared" si="506"/>
        <v>atk_4034053</v>
      </c>
      <c r="AP1581" s="7" t="s">
        <v>3973</v>
      </c>
      <c r="AQ1581" s="7" t="s">
        <v>3995</v>
      </c>
      <c r="AR1581" s="7" t="s">
        <v>3975</v>
      </c>
      <c r="AS1581" s="7" t="s">
        <v>3976</v>
      </c>
      <c r="AU1581" s="7" t="str">
        <f t="shared" si="507"/>
        <v>hp_33829230;atk_4034053;hit_500000;miss_90;cirt_0;cirtSub_-3500</v>
      </c>
    </row>
    <row r="1582" spans="22:47" x14ac:dyDescent="0.2">
      <c r="V1582" s="7" t="str">
        <f t="shared" si="503"/>
        <v>极冰挑战13-2</v>
      </c>
      <c r="W1582" s="7">
        <f t="shared" si="512"/>
        <v>2983</v>
      </c>
      <c r="X1582" s="9" t="s">
        <v>2090</v>
      </c>
      <c r="Y1582" s="9">
        <v>2</v>
      </c>
      <c r="Z1582" s="8">
        <f t="shared" si="508"/>
        <v>8528</v>
      </c>
      <c r="AA1582" s="6" t="s">
        <v>3967</v>
      </c>
      <c r="AB1582" s="6">
        <v>10736955</v>
      </c>
      <c r="AC1582" s="6">
        <f t="shared" si="513"/>
        <v>2.15</v>
      </c>
      <c r="AD1582" s="6">
        <f t="shared" si="514"/>
        <v>23084453</v>
      </c>
      <c r="AE1582" s="6">
        <f t="shared" si="518"/>
        <v>6901024</v>
      </c>
      <c r="AF1582" s="6">
        <v>3870000</v>
      </c>
      <c r="AG1582" s="11">
        <f t="shared" si="516"/>
        <v>33855477</v>
      </c>
      <c r="AH1582">
        <f t="shared" si="515"/>
        <v>3.1531730364893957</v>
      </c>
      <c r="AI1582" s="53">
        <v>0.7</v>
      </c>
      <c r="AJ1582" s="7" t="str">
        <f t="shared" si="504"/>
        <v>hp_33855477</v>
      </c>
      <c r="AK1582" s="7" t="s">
        <v>3968</v>
      </c>
      <c r="AL1582" s="7">
        <v>1828960</v>
      </c>
      <c r="AM1582" s="7">
        <f>INT(IF(MOD(Y1582,3)=0,INT(AL1582*0.55),INT(AL1582*0.35)))</f>
        <v>640136</v>
      </c>
      <c r="AN1582" s="54">
        <f t="shared" si="505"/>
        <v>4036919</v>
      </c>
      <c r="AO1582" s="7" t="str">
        <f t="shared" si="506"/>
        <v>atk_4036919</v>
      </c>
      <c r="AP1582" s="7" t="s">
        <v>3973</v>
      </c>
      <c r="AQ1582" s="7" t="s">
        <v>3995</v>
      </c>
      <c r="AR1582" s="7" t="s">
        <v>3975</v>
      </c>
      <c r="AS1582" s="7" t="s">
        <v>3976</v>
      </c>
      <c r="AU1582" s="7" t="str">
        <f t="shared" si="507"/>
        <v>hp_33855477;atk_4036919;hit_500000;miss_90;cirt_0;cirtSub_-3500</v>
      </c>
    </row>
    <row r="1583" spans="22:47" x14ac:dyDescent="0.2">
      <c r="V1583" s="7" t="str">
        <f t="shared" si="503"/>
        <v>极冰挑战13-3</v>
      </c>
      <c r="W1583" s="7">
        <f t="shared" si="512"/>
        <v>2985</v>
      </c>
      <c r="X1583" s="9" t="s">
        <v>2090</v>
      </c>
      <c r="Y1583" s="9">
        <v>3</v>
      </c>
      <c r="Z1583" s="8">
        <f t="shared" si="508"/>
        <v>8531</v>
      </c>
      <c r="AA1583" s="6" t="s">
        <v>3967</v>
      </c>
      <c r="AB1583" s="6">
        <v>10749164</v>
      </c>
      <c r="AC1583" s="6">
        <f t="shared" si="513"/>
        <v>2.1524999999999999</v>
      </c>
      <c r="AD1583" s="6">
        <f t="shared" si="514"/>
        <v>23137575</v>
      </c>
      <c r="AE1583" s="6">
        <f t="shared" si="518"/>
        <v>6901024</v>
      </c>
      <c r="AF1583" s="6">
        <v>3870000</v>
      </c>
      <c r="AG1583" s="11">
        <f t="shared" si="516"/>
        <v>33908599</v>
      </c>
      <c r="AH1583">
        <f t="shared" si="515"/>
        <v>3.1545335990780305</v>
      </c>
      <c r="AI1583" s="53">
        <v>0.7</v>
      </c>
      <c r="AJ1583" s="7" t="str">
        <f t="shared" si="504"/>
        <v>hp_33908599</v>
      </c>
      <c r="AK1583" s="7" t="s">
        <v>3968</v>
      </c>
      <c r="AL1583" s="7">
        <v>1830920</v>
      </c>
      <c r="AM1583" s="7">
        <f>INT(IF(MOD(Y1583,3)=0,INT(AL1583*0.55),INT(AL1583*0.35)))</f>
        <v>1007006</v>
      </c>
      <c r="AN1583" s="54">
        <f t="shared" si="505"/>
        <v>4042989</v>
      </c>
      <c r="AO1583" s="7" t="str">
        <f t="shared" si="506"/>
        <v>atk_4042989</v>
      </c>
      <c r="AP1583" s="7" t="s">
        <v>3973</v>
      </c>
      <c r="AQ1583" s="7" t="s">
        <v>3995</v>
      </c>
      <c r="AR1583" s="7" t="s">
        <v>3975</v>
      </c>
      <c r="AS1583" s="7" t="s">
        <v>3976</v>
      </c>
      <c r="AU1583" s="7" t="str">
        <f t="shared" si="507"/>
        <v>hp_33908599;atk_4042989;hit_500000;miss_90;cirt_0;cirtSub_-3500</v>
      </c>
    </row>
    <row r="1584" spans="22:47" x14ac:dyDescent="0.2">
      <c r="V1584" s="7" t="str">
        <f t="shared" si="503"/>
        <v>极冰挑战13-4</v>
      </c>
      <c r="W1584" s="7">
        <f t="shared" si="512"/>
        <v>2987</v>
      </c>
      <c r="X1584" s="9" t="s">
        <v>2090</v>
      </c>
      <c r="Y1584" s="9">
        <v>4</v>
      </c>
      <c r="Z1584" s="8">
        <f t="shared" si="508"/>
        <v>8535</v>
      </c>
      <c r="AA1584" s="6" t="s">
        <v>3967</v>
      </c>
      <c r="AB1584" s="6">
        <v>10761375</v>
      </c>
      <c r="AC1584" s="6">
        <f t="shared" si="513"/>
        <v>2.1524999999999999</v>
      </c>
      <c r="AD1584" s="6">
        <f t="shared" si="514"/>
        <v>23163859</v>
      </c>
      <c r="AE1584" s="6">
        <f t="shared" si="518"/>
        <v>6901024</v>
      </c>
      <c r="AF1584" s="6">
        <v>3870000</v>
      </c>
      <c r="AG1584" s="11">
        <f t="shared" si="516"/>
        <v>33934883</v>
      </c>
      <c r="AH1584">
        <f t="shared" si="515"/>
        <v>3.1533965687470236</v>
      </c>
      <c r="AI1584" s="53">
        <v>0.7</v>
      </c>
      <c r="AJ1584" s="7" t="str">
        <f t="shared" si="504"/>
        <v>hp_33934883</v>
      </c>
      <c r="AK1584" s="7" t="s">
        <v>3968</v>
      </c>
      <c r="AL1584" s="7">
        <v>1832880</v>
      </c>
      <c r="AM1584" s="7">
        <f>INT(IF(MOD(Y1584,3)=0,INT(AL1584*0.55),INT(AL1584*0.35)))</f>
        <v>641508</v>
      </c>
      <c r="AN1584" s="54">
        <f t="shared" si="505"/>
        <v>4045858</v>
      </c>
      <c r="AO1584" s="7" t="str">
        <f t="shared" si="506"/>
        <v>atk_4045858</v>
      </c>
      <c r="AP1584" s="7" t="s">
        <v>3973</v>
      </c>
      <c r="AQ1584" s="7" t="s">
        <v>3995</v>
      </c>
      <c r="AR1584" s="7" t="s">
        <v>3975</v>
      </c>
      <c r="AS1584" s="7" t="s">
        <v>3976</v>
      </c>
      <c r="AU1584" s="7" t="str">
        <f t="shared" si="507"/>
        <v>hp_33934883;atk_4045858;hit_500000;miss_90;cirt_0;cirtSub_-3500</v>
      </c>
    </row>
    <row r="1585" spans="22:47" x14ac:dyDescent="0.2">
      <c r="V1585" s="7" t="str">
        <f t="shared" si="503"/>
        <v>极冰挑战13-5</v>
      </c>
      <c r="W1585" s="7">
        <f t="shared" si="512"/>
        <v>2989</v>
      </c>
      <c r="X1585" s="9" t="s">
        <v>2090</v>
      </c>
      <c r="Y1585" s="9">
        <v>5</v>
      </c>
      <c r="Z1585" s="8">
        <f t="shared" si="508"/>
        <v>8540</v>
      </c>
      <c r="AA1585" s="6" t="s">
        <v>3967</v>
      </c>
      <c r="AB1585" s="6">
        <v>10773587</v>
      </c>
      <c r="AC1585" s="6">
        <f t="shared" si="513"/>
        <v>2.1524999999999999</v>
      </c>
      <c r="AD1585" s="6">
        <f t="shared" si="514"/>
        <v>23190146</v>
      </c>
      <c r="AE1585" s="6">
        <f t="shared" si="518"/>
        <v>6901024</v>
      </c>
      <c r="AF1585" s="6">
        <v>3870000</v>
      </c>
      <c r="AG1585" s="11">
        <f t="shared" si="516"/>
        <v>33961170</v>
      </c>
      <c r="AH1585">
        <f t="shared" si="515"/>
        <v>3.1522621017493986</v>
      </c>
      <c r="AI1585" s="53">
        <v>0.7</v>
      </c>
      <c r="AJ1585" s="7" t="str">
        <f t="shared" si="504"/>
        <v>hp_33961170</v>
      </c>
      <c r="AK1585" s="7" t="s">
        <v>3968</v>
      </c>
      <c r="AL1585" s="7">
        <v>1834840</v>
      </c>
      <c r="AM1585" s="7">
        <f>INT(IF(MOD(Y1585,3)=0,INT(AL1585*0.55),INT(AL1585*0.35)))</f>
        <v>642194</v>
      </c>
      <c r="AN1585" s="54">
        <f t="shared" si="505"/>
        <v>4048727</v>
      </c>
      <c r="AO1585" s="7" t="str">
        <f t="shared" si="506"/>
        <v>atk_4048727</v>
      </c>
      <c r="AP1585" s="7" t="s">
        <v>3973</v>
      </c>
      <c r="AQ1585" s="7" t="s">
        <v>3995</v>
      </c>
      <c r="AR1585" s="7" t="s">
        <v>3975</v>
      </c>
      <c r="AS1585" s="7" t="s">
        <v>3976</v>
      </c>
      <c r="AU1585" s="7" t="str">
        <f t="shared" si="507"/>
        <v>hp_33961170;atk_4048727;hit_500000;miss_90;cirt_0;cirtSub_-3500</v>
      </c>
    </row>
    <row r="1586" spans="22:47" x14ac:dyDescent="0.2">
      <c r="V1586" s="7" t="str">
        <f t="shared" si="503"/>
        <v>极冰挑战13-6</v>
      </c>
      <c r="W1586" s="7">
        <f t="shared" si="512"/>
        <v>2991</v>
      </c>
      <c r="X1586" s="9" t="s">
        <v>2090</v>
      </c>
      <c r="Y1586" s="9">
        <v>6</v>
      </c>
      <c r="Z1586" s="8">
        <f t="shared" si="508"/>
        <v>8546</v>
      </c>
      <c r="AA1586" s="6" t="s">
        <v>3967</v>
      </c>
      <c r="AB1586" s="6">
        <v>10785801</v>
      </c>
      <c r="AC1586" s="6">
        <f t="shared" si="513"/>
        <v>2.1549999999999998</v>
      </c>
      <c r="AD1586" s="6">
        <f t="shared" si="514"/>
        <v>23243401</v>
      </c>
      <c r="AE1586" s="6">
        <f t="shared" si="518"/>
        <v>6901024</v>
      </c>
      <c r="AF1586" s="6">
        <v>3870000</v>
      </c>
      <c r="AG1586" s="11">
        <f t="shared" si="516"/>
        <v>34014425</v>
      </c>
      <c r="AH1586">
        <f t="shared" si="515"/>
        <v>3.1536299436638968</v>
      </c>
      <c r="AI1586" s="53">
        <v>0.7</v>
      </c>
      <c r="AJ1586" s="7" t="str">
        <f t="shared" si="504"/>
        <v>hp_34014425</v>
      </c>
      <c r="AK1586" s="7" t="s">
        <v>3968</v>
      </c>
      <c r="AL1586" s="7">
        <v>1836800</v>
      </c>
      <c r="AM1586" s="7">
        <f>INT(IF(MOD(Y1586,3)=0,INT(AL1586*0.55),INT(AL1586*0.35)))</f>
        <v>1010240</v>
      </c>
      <c r="AN1586" s="54">
        <f t="shared" si="505"/>
        <v>4054811</v>
      </c>
      <c r="AO1586" s="7" t="str">
        <f t="shared" si="506"/>
        <v>atk_4054811</v>
      </c>
      <c r="AP1586" s="7" t="s">
        <v>3973</v>
      </c>
      <c r="AQ1586" s="7" t="s">
        <v>3995</v>
      </c>
      <c r="AR1586" s="7" t="s">
        <v>3975</v>
      </c>
      <c r="AS1586" s="7" t="s">
        <v>3976</v>
      </c>
      <c r="AU1586" s="7" t="str">
        <f t="shared" si="507"/>
        <v>hp_34014425;atk_4054811;hit_500000;miss_90;cirt_0;cirtSub_-3500</v>
      </c>
    </row>
    <row r="1587" spans="22:47" x14ac:dyDescent="0.2">
      <c r="V1587" s="7" t="str">
        <f t="shared" si="503"/>
        <v>极冰挑战13-7</v>
      </c>
      <c r="W1587" s="7">
        <f t="shared" si="512"/>
        <v>2993</v>
      </c>
      <c r="X1587" s="9" t="s">
        <v>2090</v>
      </c>
      <c r="Y1587" s="9">
        <v>7</v>
      </c>
      <c r="Z1587" s="8">
        <f t="shared" si="508"/>
        <v>8553</v>
      </c>
      <c r="AA1587" s="6" t="s">
        <v>3967</v>
      </c>
      <c r="AB1587" s="6">
        <v>10798016</v>
      </c>
      <c r="AC1587" s="6">
        <f t="shared" si="513"/>
        <v>2.1549999999999998</v>
      </c>
      <c r="AD1587" s="6">
        <f t="shared" si="514"/>
        <v>23269724</v>
      </c>
      <c r="AE1587" s="6">
        <f t="shared" si="518"/>
        <v>6901024</v>
      </c>
      <c r="AF1587" s="6">
        <v>3870000</v>
      </c>
      <c r="AG1587" s="11">
        <f t="shared" si="516"/>
        <v>34040748</v>
      </c>
      <c r="AH1587">
        <f t="shared" si="515"/>
        <v>3.1525002370805897</v>
      </c>
      <c r="AI1587" s="53">
        <v>0.7</v>
      </c>
      <c r="AJ1587" s="7" t="str">
        <f t="shared" si="504"/>
        <v>hp_34040748</v>
      </c>
      <c r="AK1587" s="7" t="s">
        <v>3968</v>
      </c>
      <c r="AL1587" s="7">
        <v>1838760</v>
      </c>
      <c r="AM1587" s="7">
        <f>INT(IF(MOD(Y1587,3)=0,INT(AL1587*0.55),INT(AL1587*0.35)))</f>
        <v>643566</v>
      </c>
      <c r="AN1587" s="54">
        <f t="shared" si="505"/>
        <v>4057683</v>
      </c>
      <c r="AO1587" s="7" t="str">
        <f t="shared" si="506"/>
        <v>atk_4057683</v>
      </c>
      <c r="AP1587" s="7" t="s">
        <v>3973</v>
      </c>
      <c r="AQ1587" s="7" t="s">
        <v>3995</v>
      </c>
      <c r="AR1587" s="7" t="s">
        <v>3975</v>
      </c>
      <c r="AS1587" s="7" t="s">
        <v>3976</v>
      </c>
      <c r="AU1587" s="7" t="str">
        <f t="shared" si="507"/>
        <v>hp_34040748;atk_4057683;hit_500000;miss_90;cirt_0;cirtSub_-3500</v>
      </c>
    </row>
    <row r="1588" spans="22:47" x14ac:dyDescent="0.2">
      <c r="V1588" s="7" t="str">
        <f t="shared" si="503"/>
        <v>极冰挑战13-8</v>
      </c>
      <c r="W1588" s="7">
        <f t="shared" si="512"/>
        <v>2995</v>
      </c>
      <c r="X1588" s="9" t="s">
        <v>2090</v>
      </c>
      <c r="Y1588" s="9">
        <v>8</v>
      </c>
      <c r="Z1588" s="8">
        <f t="shared" si="508"/>
        <v>8561</v>
      </c>
      <c r="AA1588" s="6" t="s">
        <v>3967</v>
      </c>
      <c r="AB1588" s="6">
        <v>10810233</v>
      </c>
      <c r="AC1588" s="6">
        <f t="shared" si="513"/>
        <v>2.1549999999999998</v>
      </c>
      <c r="AD1588" s="6">
        <f t="shared" si="514"/>
        <v>23296052</v>
      </c>
      <c r="AE1588" s="6">
        <f t="shared" si="518"/>
        <v>6901024</v>
      </c>
      <c r="AF1588" s="6">
        <v>3870000</v>
      </c>
      <c r="AG1588" s="11">
        <f t="shared" si="516"/>
        <v>34067076</v>
      </c>
      <c r="AH1588">
        <f t="shared" si="515"/>
        <v>3.1513729630064402</v>
      </c>
      <c r="AI1588" s="53">
        <v>0.7</v>
      </c>
      <c r="AJ1588" s="7" t="str">
        <f t="shared" si="504"/>
        <v>hp_34067076</v>
      </c>
      <c r="AK1588" s="7" t="s">
        <v>3968</v>
      </c>
      <c r="AL1588" s="7">
        <v>1840720</v>
      </c>
      <c r="AM1588" s="7">
        <f>INT(IF(MOD(Y1588,3)=0,INT(AL1588*0.55),INT(AL1588*0.35)))</f>
        <v>644252</v>
      </c>
      <c r="AN1588" s="54">
        <f t="shared" si="505"/>
        <v>4060556</v>
      </c>
      <c r="AO1588" s="7" t="str">
        <f t="shared" si="506"/>
        <v>atk_4060556</v>
      </c>
      <c r="AP1588" s="7" t="s">
        <v>3973</v>
      </c>
      <c r="AQ1588" s="7" t="s">
        <v>3995</v>
      </c>
      <c r="AR1588" s="7" t="s">
        <v>3975</v>
      </c>
      <c r="AS1588" s="7" t="s">
        <v>3976</v>
      </c>
      <c r="AU1588" s="7" t="str">
        <f t="shared" si="507"/>
        <v>hp_34067076;atk_4060556;hit_500000;miss_90;cirt_0;cirtSub_-3500</v>
      </c>
    </row>
    <row r="1589" spans="22:47" x14ac:dyDescent="0.2">
      <c r="V1589" s="7" t="str">
        <f t="shared" si="503"/>
        <v>极冰挑战13-9</v>
      </c>
      <c r="W1589" s="7">
        <f t="shared" si="512"/>
        <v>2997</v>
      </c>
      <c r="X1589" s="9" t="s">
        <v>2090</v>
      </c>
      <c r="Y1589" s="9">
        <v>9</v>
      </c>
      <c r="Z1589" s="8">
        <f t="shared" si="508"/>
        <v>8570</v>
      </c>
      <c r="AA1589" s="6" t="s">
        <v>3967</v>
      </c>
      <c r="AB1589" s="6">
        <v>10822452</v>
      </c>
      <c r="AC1589" s="6">
        <f t="shared" si="513"/>
        <v>2.1574999999999998</v>
      </c>
      <c r="AD1589" s="6">
        <f t="shared" si="514"/>
        <v>23349440</v>
      </c>
      <c r="AE1589" s="6">
        <f t="shared" si="518"/>
        <v>6901024</v>
      </c>
      <c r="AF1589" s="6">
        <v>3870000</v>
      </c>
      <c r="AG1589" s="11">
        <f t="shared" si="516"/>
        <v>34120464</v>
      </c>
      <c r="AH1589">
        <f t="shared" si="515"/>
        <v>3.1527480094159808</v>
      </c>
      <c r="AI1589" s="53">
        <v>0.7</v>
      </c>
      <c r="AJ1589" s="7" t="str">
        <f t="shared" si="504"/>
        <v>hp_34120464</v>
      </c>
      <c r="AK1589" s="7" t="s">
        <v>3968</v>
      </c>
      <c r="AL1589" s="7">
        <v>1842680</v>
      </c>
      <c r="AM1589" s="7">
        <f>INT(IF(MOD(Y1589,3)=0,INT(AL1589*0.55),INT(AL1589*0.35)))</f>
        <v>1013474</v>
      </c>
      <c r="AN1589" s="54">
        <f t="shared" si="505"/>
        <v>4066653</v>
      </c>
      <c r="AO1589" s="7" t="str">
        <f t="shared" si="506"/>
        <v>atk_4066653</v>
      </c>
      <c r="AP1589" s="7" t="s">
        <v>3973</v>
      </c>
      <c r="AQ1589" s="7" t="s">
        <v>3995</v>
      </c>
      <c r="AR1589" s="7" t="s">
        <v>3975</v>
      </c>
      <c r="AS1589" s="7" t="s">
        <v>3976</v>
      </c>
      <c r="AU1589" s="7" t="str">
        <f t="shared" si="507"/>
        <v>hp_34120464;atk_4066653;hit_500000;miss_90;cirt_0;cirtSub_-3500</v>
      </c>
    </row>
    <row r="1590" spans="22:47" x14ac:dyDescent="0.2">
      <c r="V1590" s="7" t="str">
        <f t="shared" si="503"/>
        <v>极冰挑战13-10</v>
      </c>
      <c r="W1590" s="7">
        <f t="shared" si="512"/>
        <v>2999</v>
      </c>
      <c r="X1590" s="9" t="s">
        <v>2090</v>
      </c>
      <c r="Y1590" s="9">
        <v>10</v>
      </c>
      <c r="Z1590" s="8">
        <f t="shared" si="508"/>
        <v>8580</v>
      </c>
      <c r="AA1590" s="6" t="s">
        <v>3967</v>
      </c>
      <c r="AB1590" s="6">
        <v>10834671</v>
      </c>
      <c r="AC1590" s="6">
        <f t="shared" si="513"/>
        <v>2.1574999999999998</v>
      </c>
      <c r="AD1590" s="6">
        <f t="shared" si="514"/>
        <v>23375802</v>
      </c>
      <c r="AE1590" s="6">
        <f t="shared" si="518"/>
        <v>6901024</v>
      </c>
      <c r="AF1590" s="6">
        <v>3870000</v>
      </c>
      <c r="AG1590" s="11">
        <f t="shared" si="516"/>
        <v>34146826</v>
      </c>
      <c r="AH1590">
        <f t="shared" si="515"/>
        <v>3.1516255546661269</v>
      </c>
      <c r="AI1590" s="53">
        <v>0.7</v>
      </c>
      <c r="AJ1590" s="7" t="str">
        <f t="shared" si="504"/>
        <v>hp_34146826</v>
      </c>
      <c r="AK1590" s="7" t="s">
        <v>3968</v>
      </c>
      <c r="AL1590" s="7">
        <v>1844640</v>
      </c>
      <c r="AM1590" s="7">
        <f>INT(IF(MOD(Y1590,3)=0,INT(AL1590*0.55),INT(AL1590*0.35)))</f>
        <v>645624</v>
      </c>
      <c r="AN1590" s="54">
        <f t="shared" si="505"/>
        <v>4069530</v>
      </c>
      <c r="AO1590" s="7" t="str">
        <f t="shared" si="506"/>
        <v>atk_4069530</v>
      </c>
      <c r="AP1590" s="7" t="s">
        <v>3973</v>
      </c>
      <c r="AQ1590" s="7" t="s">
        <v>3995</v>
      </c>
      <c r="AR1590" s="7" t="s">
        <v>3975</v>
      </c>
      <c r="AS1590" s="7" t="s">
        <v>3976</v>
      </c>
      <c r="AU1590" s="7" t="str">
        <f t="shared" si="507"/>
        <v>hp_34146826;atk_4069530;hit_500000;miss_90;cirt_0;cirtSub_-3500</v>
      </c>
    </row>
    <row r="1591" spans="22:47" x14ac:dyDescent="0.2">
      <c r="V1591" s="7" t="str">
        <f t="shared" si="503"/>
        <v>极冰挑战14-1</v>
      </c>
      <c r="W1591" s="7">
        <f t="shared" si="512"/>
        <v>3001</v>
      </c>
      <c r="X1591" s="9" t="s">
        <v>2091</v>
      </c>
      <c r="Y1591" s="9">
        <v>1</v>
      </c>
      <c r="Z1591" s="8">
        <f t="shared" si="508"/>
        <v>8581</v>
      </c>
      <c r="AA1591" s="6" t="s">
        <v>3967</v>
      </c>
      <c r="AB1591" s="6">
        <v>10846893</v>
      </c>
      <c r="AC1591" s="6">
        <f t="shared" si="513"/>
        <v>2.16</v>
      </c>
      <c r="AD1591" s="6">
        <f t="shared" si="514"/>
        <v>23429288</v>
      </c>
      <c r="AE1591" s="6">
        <f t="shared" ref="AE1591" si="520">IF(MOD(Y1591,1)=0,INT(AD1590*0.3),0)</f>
        <v>7012740</v>
      </c>
      <c r="AF1591" s="6">
        <v>3870000</v>
      </c>
      <c r="AG1591" s="11">
        <f t="shared" si="516"/>
        <v>34312028</v>
      </c>
      <c r="AH1591">
        <f t="shared" si="515"/>
        <v>3.1633047362041831</v>
      </c>
      <c r="AI1591" s="53">
        <v>0.7</v>
      </c>
      <c r="AJ1591" s="7" t="str">
        <f t="shared" si="504"/>
        <v>hp_34312028</v>
      </c>
      <c r="AK1591" s="7" t="s">
        <v>3968</v>
      </c>
      <c r="AL1591" s="7">
        <v>1846600</v>
      </c>
      <c r="AM1591" s="7">
        <f>INT(IF(MOD(Y1591,3)=0,INT(AL1591*0.55),INT(AL1591*0.35)))</f>
        <v>646310</v>
      </c>
      <c r="AN1591" s="54">
        <f t="shared" si="505"/>
        <v>4088950</v>
      </c>
      <c r="AO1591" s="7" t="str">
        <f t="shared" si="506"/>
        <v>atk_4088950</v>
      </c>
      <c r="AP1591" s="7" t="s">
        <v>3973</v>
      </c>
      <c r="AQ1591" s="7" t="s">
        <v>3995</v>
      </c>
      <c r="AR1591" s="7" t="s">
        <v>3975</v>
      </c>
      <c r="AS1591" s="7" t="s">
        <v>3976</v>
      </c>
      <c r="AU1591" s="7" t="str">
        <f t="shared" si="507"/>
        <v>hp_34312028;atk_4088950;hit_500000;miss_90;cirt_0;cirtSub_-3500</v>
      </c>
    </row>
    <row r="1592" spans="22:47" x14ac:dyDescent="0.2">
      <c r="V1592" s="7" t="str">
        <f t="shared" si="503"/>
        <v>极冰挑战14-2</v>
      </c>
      <c r="W1592" s="7">
        <f t="shared" si="512"/>
        <v>3003</v>
      </c>
      <c r="X1592" s="9" t="s">
        <v>2091</v>
      </c>
      <c r="Y1592" s="9">
        <v>2</v>
      </c>
      <c r="Z1592" s="8">
        <f t="shared" si="508"/>
        <v>8583</v>
      </c>
      <c r="AA1592" s="6" t="s">
        <v>3967</v>
      </c>
      <c r="AB1592" s="6">
        <v>10859116</v>
      </c>
      <c r="AC1592" s="6">
        <f t="shared" si="513"/>
        <v>2.16</v>
      </c>
      <c r="AD1592" s="6">
        <f t="shared" si="514"/>
        <v>23455690</v>
      </c>
      <c r="AE1592" s="6">
        <f t="shared" si="518"/>
        <v>7012740</v>
      </c>
      <c r="AF1592" s="6">
        <v>3870000</v>
      </c>
      <c r="AG1592" s="11">
        <f t="shared" si="516"/>
        <v>34338430</v>
      </c>
      <c r="AH1592">
        <f t="shared" si="515"/>
        <v>3.1621754477988815</v>
      </c>
      <c r="AI1592" s="53">
        <v>0.7</v>
      </c>
      <c r="AJ1592" s="7" t="str">
        <f t="shared" si="504"/>
        <v>hp_34338430</v>
      </c>
      <c r="AK1592" s="7" t="s">
        <v>3968</v>
      </c>
      <c r="AL1592" s="7">
        <v>1848560</v>
      </c>
      <c r="AM1592" s="7">
        <f>INT(IF(MOD(Y1592,3)=0,INT(AL1592*0.55),INT(AL1592*0.35)))</f>
        <v>646996</v>
      </c>
      <c r="AN1592" s="54">
        <f t="shared" si="505"/>
        <v>4091829</v>
      </c>
      <c r="AO1592" s="7" t="str">
        <f t="shared" si="506"/>
        <v>atk_4091829</v>
      </c>
      <c r="AP1592" s="7" t="s">
        <v>3973</v>
      </c>
      <c r="AQ1592" s="7" t="s">
        <v>3995</v>
      </c>
      <c r="AR1592" s="7" t="s">
        <v>3975</v>
      </c>
      <c r="AS1592" s="7" t="s">
        <v>3976</v>
      </c>
      <c r="AU1592" s="7" t="str">
        <f t="shared" si="507"/>
        <v>hp_34338430;atk_4091829;hit_500000;miss_90;cirt_0;cirtSub_-3500</v>
      </c>
    </row>
    <row r="1593" spans="22:47" x14ac:dyDescent="0.2">
      <c r="V1593" s="7" t="str">
        <f t="shared" si="503"/>
        <v>极冰挑战14-3</v>
      </c>
      <c r="W1593" s="7">
        <f t="shared" si="512"/>
        <v>3005</v>
      </c>
      <c r="X1593" s="9" t="s">
        <v>2091</v>
      </c>
      <c r="Y1593" s="9">
        <v>3</v>
      </c>
      <c r="Z1593" s="8">
        <f t="shared" si="508"/>
        <v>8586</v>
      </c>
      <c r="AA1593" s="6" t="s">
        <v>3967</v>
      </c>
      <c r="AB1593" s="6">
        <v>10871340</v>
      </c>
      <c r="AC1593" s="6">
        <f t="shared" si="513"/>
        <v>2.1625000000000001</v>
      </c>
      <c r="AD1593" s="6">
        <f t="shared" si="514"/>
        <v>23509272</v>
      </c>
      <c r="AE1593" s="6">
        <f t="shared" si="518"/>
        <v>7012740</v>
      </c>
      <c r="AF1593" s="6">
        <v>3870000</v>
      </c>
      <c r="AG1593" s="11">
        <f t="shared" si="516"/>
        <v>34392012</v>
      </c>
      <c r="AH1593">
        <f t="shared" si="515"/>
        <v>3.1635485597911575</v>
      </c>
      <c r="AI1593" s="53">
        <v>0.7</v>
      </c>
      <c r="AJ1593" s="7" t="str">
        <f t="shared" si="504"/>
        <v>hp_34392012</v>
      </c>
      <c r="AK1593" s="7" t="s">
        <v>3968</v>
      </c>
      <c r="AL1593" s="7">
        <v>1850520</v>
      </c>
      <c r="AM1593" s="7">
        <f>INT(IF(MOD(Y1593,3)=0,INT(AL1593*0.55),INT(AL1593*0.35)))</f>
        <v>1017786</v>
      </c>
      <c r="AN1593" s="54">
        <f t="shared" si="505"/>
        <v>4097946</v>
      </c>
      <c r="AO1593" s="7" t="str">
        <f t="shared" si="506"/>
        <v>atk_4097946</v>
      </c>
      <c r="AP1593" s="7" t="s">
        <v>3973</v>
      </c>
      <c r="AQ1593" s="7" t="s">
        <v>3995</v>
      </c>
      <c r="AR1593" s="7" t="s">
        <v>3975</v>
      </c>
      <c r="AS1593" s="7" t="s">
        <v>3976</v>
      </c>
      <c r="AU1593" s="7" t="str">
        <f t="shared" si="507"/>
        <v>hp_34392012;atk_4097946;hit_500000;miss_90;cirt_0;cirtSub_-3500</v>
      </c>
    </row>
    <row r="1594" spans="22:47" x14ac:dyDescent="0.2">
      <c r="V1594" s="7" t="str">
        <f t="shared" si="503"/>
        <v>极冰挑战14-4</v>
      </c>
      <c r="W1594" s="7">
        <f t="shared" si="512"/>
        <v>3007</v>
      </c>
      <c r="X1594" s="9" t="s">
        <v>2091</v>
      </c>
      <c r="Y1594" s="9">
        <v>4</v>
      </c>
      <c r="Z1594" s="8">
        <f t="shared" si="508"/>
        <v>8590</v>
      </c>
      <c r="AA1594" s="6" t="s">
        <v>3967</v>
      </c>
      <c r="AB1594" s="6">
        <v>10883566</v>
      </c>
      <c r="AC1594" s="6">
        <f t="shared" si="513"/>
        <v>2.1625000000000001</v>
      </c>
      <c r="AD1594" s="6">
        <f t="shared" si="514"/>
        <v>23535711</v>
      </c>
      <c r="AE1594" s="6">
        <f t="shared" si="518"/>
        <v>7012740</v>
      </c>
      <c r="AF1594" s="6">
        <v>3870000</v>
      </c>
      <c r="AG1594" s="11">
        <f t="shared" si="516"/>
        <v>34418451</v>
      </c>
      <c r="AH1594">
        <f t="shared" si="515"/>
        <v>3.1624240621134656</v>
      </c>
      <c r="AI1594" s="53">
        <v>0.7</v>
      </c>
      <c r="AJ1594" s="7" t="str">
        <f t="shared" si="504"/>
        <v>hp_34418451</v>
      </c>
      <c r="AK1594" s="7" t="s">
        <v>3968</v>
      </c>
      <c r="AL1594" s="7">
        <v>1852480</v>
      </c>
      <c r="AM1594" s="7">
        <f>INT(IF(MOD(Y1594,3)=0,INT(AL1594*0.55),INT(AL1594*0.35)))</f>
        <v>648368</v>
      </c>
      <c r="AN1594" s="54">
        <f t="shared" si="505"/>
        <v>4100829</v>
      </c>
      <c r="AO1594" s="7" t="str">
        <f t="shared" si="506"/>
        <v>atk_4100829</v>
      </c>
      <c r="AP1594" s="7" t="s">
        <v>3973</v>
      </c>
      <c r="AQ1594" s="7" t="s">
        <v>3995</v>
      </c>
      <c r="AR1594" s="7" t="s">
        <v>3975</v>
      </c>
      <c r="AS1594" s="7" t="s">
        <v>3976</v>
      </c>
      <c r="AU1594" s="7" t="str">
        <f t="shared" si="507"/>
        <v>hp_34418451;atk_4100829;hit_500000;miss_90;cirt_0;cirtSub_-3500</v>
      </c>
    </row>
    <row r="1595" spans="22:47" x14ac:dyDescent="0.2">
      <c r="V1595" s="7" t="str">
        <f t="shared" si="503"/>
        <v>极冰挑战14-5</v>
      </c>
      <c r="W1595" s="7">
        <f t="shared" si="512"/>
        <v>3009</v>
      </c>
      <c r="X1595" s="9" t="s">
        <v>2091</v>
      </c>
      <c r="Y1595" s="9">
        <v>5</v>
      </c>
      <c r="Z1595" s="8">
        <f t="shared" si="508"/>
        <v>8595</v>
      </c>
      <c r="AA1595" s="6" t="s">
        <v>3967</v>
      </c>
      <c r="AB1595" s="6">
        <v>10895793</v>
      </c>
      <c r="AC1595" s="6">
        <f t="shared" si="513"/>
        <v>2.1625000000000001</v>
      </c>
      <c r="AD1595" s="6">
        <f t="shared" si="514"/>
        <v>23562152</v>
      </c>
      <c r="AE1595" s="6">
        <f t="shared" si="518"/>
        <v>7012740</v>
      </c>
      <c r="AF1595" s="6">
        <v>3870000</v>
      </c>
      <c r="AG1595" s="11">
        <f t="shared" si="516"/>
        <v>34444892</v>
      </c>
      <c r="AH1595">
        <f t="shared" si="515"/>
        <v>3.1613019814161301</v>
      </c>
      <c r="AI1595" s="53">
        <v>0.7</v>
      </c>
      <c r="AJ1595" s="7" t="str">
        <f t="shared" si="504"/>
        <v>hp_34444892</v>
      </c>
      <c r="AK1595" s="7" t="s">
        <v>3968</v>
      </c>
      <c r="AL1595" s="7">
        <v>1854440</v>
      </c>
      <c r="AM1595" s="7">
        <f>INT(IF(MOD(Y1595,3)=0,INT(AL1595*0.55),INT(AL1595*0.35)))</f>
        <v>649054</v>
      </c>
      <c r="AN1595" s="54">
        <f t="shared" si="505"/>
        <v>4103711</v>
      </c>
      <c r="AO1595" s="7" t="str">
        <f t="shared" si="506"/>
        <v>atk_4103711</v>
      </c>
      <c r="AP1595" s="7" t="s">
        <v>3973</v>
      </c>
      <c r="AQ1595" s="7" t="s">
        <v>3995</v>
      </c>
      <c r="AR1595" s="7" t="s">
        <v>3975</v>
      </c>
      <c r="AS1595" s="7" t="s">
        <v>3976</v>
      </c>
      <c r="AU1595" s="7" t="str">
        <f t="shared" si="507"/>
        <v>hp_34444892;atk_4103711;hit_500000;miss_90;cirt_0;cirtSub_-3500</v>
      </c>
    </row>
    <row r="1596" spans="22:47" x14ac:dyDescent="0.2">
      <c r="V1596" s="7" t="str">
        <f t="shared" si="503"/>
        <v>极冰挑战14-6</v>
      </c>
      <c r="W1596" s="7">
        <f t="shared" si="512"/>
        <v>3011</v>
      </c>
      <c r="X1596" s="9" t="s">
        <v>2091</v>
      </c>
      <c r="Y1596" s="9">
        <v>6</v>
      </c>
      <c r="Z1596" s="8">
        <f t="shared" si="508"/>
        <v>8601</v>
      </c>
      <c r="AA1596" s="6" t="s">
        <v>3967</v>
      </c>
      <c r="AB1596" s="6">
        <v>10908022</v>
      </c>
      <c r="AC1596" s="6">
        <f t="shared" si="513"/>
        <v>2.165</v>
      </c>
      <c r="AD1596" s="6">
        <f t="shared" si="514"/>
        <v>23615867</v>
      </c>
      <c r="AE1596" s="6">
        <f t="shared" si="518"/>
        <v>7012740</v>
      </c>
      <c r="AF1596" s="6">
        <v>3870000</v>
      </c>
      <c r="AG1596" s="11">
        <f t="shared" si="516"/>
        <v>34498607</v>
      </c>
      <c r="AH1596">
        <f t="shared" si="515"/>
        <v>3.1626821984774143</v>
      </c>
      <c r="AI1596" s="53">
        <v>0.7</v>
      </c>
      <c r="AJ1596" s="7" t="str">
        <f t="shared" si="504"/>
        <v>hp_34498607</v>
      </c>
      <c r="AK1596" s="7" t="s">
        <v>3968</v>
      </c>
      <c r="AL1596" s="7">
        <v>1856400</v>
      </c>
      <c r="AM1596" s="7">
        <f>INT(IF(MOD(Y1596,3)=0,INT(AL1596*0.55),INT(AL1596*0.35)))</f>
        <v>1021020</v>
      </c>
      <c r="AN1596" s="54">
        <f t="shared" si="505"/>
        <v>4109842</v>
      </c>
      <c r="AO1596" s="7" t="str">
        <f t="shared" si="506"/>
        <v>atk_4109842</v>
      </c>
      <c r="AP1596" s="7" t="s">
        <v>3973</v>
      </c>
      <c r="AQ1596" s="7" t="s">
        <v>3995</v>
      </c>
      <c r="AR1596" s="7" t="s">
        <v>3975</v>
      </c>
      <c r="AS1596" s="7" t="s">
        <v>3976</v>
      </c>
      <c r="AU1596" s="7" t="str">
        <f t="shared" si="507"/>
        <v>hp_34498607;atk_4109842;hit_500000;miss_90;cirt_0;cirtSub_-3500</v>
      </c>
    </row>
    <row r="1597" spans="22:47" x14ac:dyDescent="0.2">
      <c r="V1597" s="7" t="str">
        <f t="shared" si="503"/>
        <v>极冰挑战14-7</v>
      </c>
      <c r="W1597" s="7">
        <f t="shared" si="512"/>
        <v>3013</v>
      </c>
      <c r="X1597" s="9" t="s">
        <v>2091</v>
      </c>
      <c r="Y1597" s="9">
        <v>7</v>
      </c>
      <c r="Z1597" s="8">
        <f t="shared" si="508"/>
        <v>8608</v>
      </c>
      <c r="AA1597" s="6" t="s">
        <v>3967</v>
      </c>
      <c r="AB1597" s="6">
        <v>10920252</v>
      </c>
      <c r="AC1597" s="6">
        <f t="shared" si="513"/>
        <v>2.165</v>
      </c>
      <c r="AD1597" s="6">
        <f t="shared" si="514"/>
        <v>23642345</v>
      </c>
      <c r="AE1597" s="6">
        <f t="shared" si="518"/>
        <v>7012740</v>
      </c>
      <c r="AF1597" s="6">
        <v>3870000</v>
      </c>
      <c r="AG1597" s="11">
        <f t="shared" si="516"/>
        <v>34525085</v>
      </c>
      <c r="AH1597">
        <f t="shared" si="515"/>
        <v>3.1615648613237131</v>
      </c>
      <c r="AI1597" s="53">
        <v>0.7</v>
      </c>
      <c r="AJ1597" s="7" t="str">
        <f t="shared" si="504"/>
        <v>hp_34525085</v>
      </c>
      <c r="AK1597" s="7" t="s">
        <v>3968</v>
      </c>
      <c r="AL1597" s="7">
        <v>1858360</v>
      </c>
      <c r="AM1597" s="7">
        <f>INT(IF(MOD(Y1597,3)=0,INT(AL1597*0.55),INT(AL1597*0.35)))</f>
        <v>650426</v>
      </c>
      <c r="AN1597" s="54">
        <f t="shared" si="505"/>
        <v>4112727</v>
      </c>
      <c r="AO1597" s="7" t="str">
        <f t="shared" si="506"/>
        <v>atk_4112727</v>
      </c>
      <c r="AP1597" s="7" t="s">
        <v>3973</v>
      </c>
      <c r="AQ1597" s="7" t="s">
        <v>3995</v>
      </c>
      <c r="AR1597" s="7" t="s">
        <v>3975</v>
      </c>
      <c r="AS1597" s="7" t="s">
        <v>3976</v>
      </c>
      <c r="AU1597" s="7" t="str">
        <f t="shared" si="507"/>
        <v>hp_34525085;atk_4112727;hit_500000;miss_90;cirt_0;cirtSub_-3500</v>
      </c>
    </row>
    <row r="1598" spans="22:47" x14ac:dyDescent="0.2">
      <c r="V1598" s="7" t="str">
        <f t="shared" si="503"/>
        <v>极冰挑战14-8</v>
      </c>
      <c r="W1598" s="7">
        <f t="shared" si="512"/>
        <v>3015</v>
      </c>
      <c r="X1598" s="9" t="s">
        <v>2091</v>
      </c>
      <c r="Y1598" s="9">
        <v>8</v>
      </c>
      <c r="Z1598" s="8">
        <f t="shared" si="508"/>
        <v>8616</v>
      </c>
      <c r="AA1598" s="6" t="s">
        <v>3967</v>
      </c>
      <c r="AB1598" s="6">
        <v>10932484</v>
      </c>
      <c r="AC1598" s="6">
        <f t="shared" si="513"/>
        <v>2.165</v>
      </c>
      <c r="AD1598" s="6">
        <f t="shared" si="514"/>
        <v>23668827</v>
      </c>
      <c r="AE1598" s="6">
        <f t="shared" si="518"/>
        <v>7012740</v>
      </c>
      <c r="AF1598" s="6">
        <v>3870000</v>
      </c>
      <c r="AG1598" s="11">
        <f t="shared" si="516"/>
        <v>34551567</v>
      </c>
      <c r="AH1598">
        <f t="shared" si="515"/>
        <v>3.1604498117719633</v>
      </c>
      <c r="AI1598" s="53">
        <v>0.7</v>
      </c>
      <c r="AJ1598" s="7" t="str">
        <f t="shared" si="504"/>
        <v>hp_34551567</v>
      </c>
      <c r="AK1598" s="7" t="s">
        <v>3968</v>
      </c>
      <c r="AL1598" s="7">
        <v>1860320</v>
      </c>
      <c r="AM1598" s="7">
        <f>INT(IF(MOD(Y1598,3)=0,INT(AL1598*0.55),INT(AL1598*0.35)))</f>
        <v>651112</v>
      </c>
      <c r="AN1598" s="54">
        <f t="shared" si="505"/>
        <v>4115613</v>
      </c>
      <c r="AO1598" s="7" t="str">
        <f t="shared" si="506"/>
        <v>atk_4115613</v>
      </c>
      <c r="AP1598" s="7" t="s">
        <v>3973</v>
      </c>
      <c r="AQ1598" s="7" t="s">
        <v>3995</v>
      </c>
      <c r="AR1598" s="7" t="s">
        <v>3975</v>
      </c>
      <c r="AS1598" s="7" t="s">
        <v>3976</v>
      </c>
      <c r="AU1598" s="7" t="str">
        <f t="shared" si="507"/>
        <v>hp_34551567;atk_4115613;hit_500000;miss_90;cirt_0;cirtSub_-3500</v>
      </c>
    </row>
    <row r="1599" spans="22:47" x14ac:dyDescent="0.2">
      <c r="V1599" s="7" t="str">
        <f t="shared" si="503"/>
        <v>极冰挑战14-9</v>
      </c>
      <c r="W1599" s="7">
        <f t="shared" si="512"/>
        <v>3017</v>
      </c>
      <c r="X1599" s="9" t="s">
        <v>2091</v>
      </c>
      <c r="Y1599" s="9">
        <v>9</v>
      </c>
      <c r="Z1599" s="8">
        <f t="shared" si="508"/>
        <v>8625</v>
      </c>
      <c r="AA1599" s="6" t="s">
        <v>3967</v>
      </c>
      <c r="AB1599" s="6">
        <v>10944718</v>
      </c>
      <c r="AC1599" s="6">
        <f t="shared" si="513"/>
        <v>2.1675</v>
      </c>
      <c r="AD1599" s="6">
        <f t="shared" si="514"/>
        <v>23722676</v>
      </c>
      <c r="AE1599" s="6">
        <f t="shared" si="518"/>
        <v>7012740</v>
      </c>
      <c r="AF1599" s="6">
        <v>3870000</v>
      </c>
      <c r="AG1599" s="11">
        <f t="shared" si="516"/>
        <v>34605416</v>
      </c>
      <c r="AH1599">
        <f t="shared" si="515"/>
        <v>3.1618371528622298</v>
      </c>
      <c r="AI1599" s="53">
        <v>0.7</v>
      </c>
      <c r="AJ1599" s="7" t="str">
        <f t="shared" si="504"/>
        <v>hp_34605416</v>
      </c>
      <c r="AK1599" s="7" t="s">
        <v>3968</v>
      </c>
      <c r="AL1599" s="7">
        <v>1862280</v>
      </c>
      <c r="AM1599" s="7">
        <f>INT(IF(MOD(Y1599,3)=0,INT(AL1599*0.55),INT(AL1599*0.35)))</f>
        <v>1024254</v>
      </c>
      <c r="AN1599" s="54">
        <f t="shared" si="505"/>
        <v>4121758</v>
      </c>
      <c r="AO1599" s="7" t="str">
        <f t="shared" si="506"/>
        <v>atk_4121758</v>
      </c>
      <c r="AP1599" s="7" t="s">
        <v>3973</v>
      </c>
      <c r="AQ1599" s="7" t="s">
        <v>3995</v>
      </c>
      <c r="AR1599" s="7" t="s">
        <v>3975</v>
      </c>
      <c r="AS1599" s="7" t="s">
        <v>3976</v>
      </c>
      <c r="AU1599" s="7" t="str">
        <f t="shared" si="507"/>
        <v>hp_34605416;atk_4121758;hit_500000;miss_90;cirt_0;cirtSub_-3500</v>
      </c>
    </row>
    <row r="1600" spans="22:47" x14ac:dyDescent="0.2">
      <c r="V1600" s="7" t="str">
        <f t="shared" si="503"/>
        <v>极冰挑战14-10</v>
      </c>
      <c r="W1600" s="7">
        <f t="shared" si="512"/>
        <v>3019</v>
      </c>
      <c r="X1600" s="9" t="s">
        <v>2091</v>
      </c>
      <c r="Y1600" s="9">
        <v>10</v>
      </c>
      <c r="Z1600" s="8">
        <f t="shared" si="508"/>
        <v>8635</v>
      </c>
      <c r="AA1600" s="6" t="s">
        <v>3967</v>
      </c>
      <c r="AB1600" s="6">
        <v>10956953</v>
      </c>
      <c r="AC1600" s="6">
        <f t="shared" si="513"/>
        <v>2.1675</v>
      </c>
      <c r="AD1600" s="6">
        <f t="shared" si="514"/>
        <v>23749195</v>
      </c>
      <c r="AE1600" s="6">
        <f t="shared" si="518"/>
        <v>7012740</v>
      </c>
      <c r="AF1600" s="6">
        <v>3870000</v>
      </c>
      <c r="AG1600" s="11">
        <f t="shared" si="516"/>
        <v>34631935</v>
      </c>
      <c r="AH1600">
        <f t="shared" si="515"/>
        <v>3.1607268005986699</v>
      </c>
      <c r="AI1600" s="53">
        <v>0.7</v>
      </c>
      <c r="AJ1600" s="7" t="str">
        <f t="shared" si="504"/>
        <v>hp_34631935</v>
      </c>
      <c r="AK1600" s="7" t="s">
        <v>3968</v>
      </c>
      <c r="AL1600" s="7">
        <v>1864240</v>
      </c>
      <c r="AM1600" s="7">
        <f>INT(IF(MOD(Y1600,3)=0,INT(AL1600*0.55),INT(AL1600*0.35)))</f>
        <v>652484</v>
      </c>
      <c r="AN1600" s="54">
        <f t="shared" si="505"/>
        <v>4124647</v>
      </c>
      <c r="AO1600" s="7" t="str">
        <f t="shared" si="506"/>
        <v>atk_4124647</v>
      </c>
      <c r="AP1600" s="7" t="s">
        <v>3973</v>
      </c>
      <c r="AQ1600" s="7" t="s">
        <v>3995</v>
      </c>
      <c r="AR1600" s="7" t="s">
        <v>3975</v>
      </c>
      <c r="AS1600" s="7" t="s">
        <v>3976</v>
      </c>
      <c r="AU1600" s="7" t="str">
        <f t="shared" si="507"/>
        <v>hp_34631935;atk_4124647;hit_500000;miss_90;cirt_0;cirtSub_-3500</v>
      </c>
    </row>
    <row r="1601" spans="22:47" x14ac:dyDescent="0.2">
      <c r="V1601" s="7" t="str">
        <f t="shared" ref="V1601:V1664" si="521">X1601&amp;"-"&amp;Y1601</f>
        <v>极冰挑战15-1</v>
      </c>
      <c r="W1601" s="7">
        <f t="shared" si="512"/>
        <v>3021</v>
      </c>
      <c r="X1601" s="9" t="s">
        <v>2092</v>
      </c>
      <c r="Y1601" s="9">
        <v>1</v>
      </c>
      <c r="Z1601" s="8">
        <f t="shared" si="508"/>
        <v>8636</v>
      </c>
      <c r="AA1601" s="6" t="s">
        <v>3967</v>
      </c>
      <c r="AB1601" s="6">
        <v>10969189</v>
      </c>
      <c r="AC1601" s="6">
        <f t="shared" si="513"/>
        <v>2.17</v>
      </c>
      <c r="AD1601" s="6">
        <f t="shared" si="514"/>
        <v>23803140</v>
      </c>
      <c r="AE1601" s="6">
        <f t="shared" ref="AE1601" si="522">IF(MOD(Y1601,1)=0,INT(AD1600*0.3),0)</f>
        <v>7124758</v>
      </c>
      <c r="AF1601" s="6">
        <v>3870000</v>
      </c>
      <c r="AG1601" s="11">
        <f t="shared" si="516"/>
        <v>34797898</v>
      </c>
      <c r="AH1601">
        <f t="shared" si="515"/>
        <v>3.1723309717792265</v>
      </c>
      <c r="AI1601" s="53">
        <v>0.7</v>
      </c>
      <c r="AJ1601" s="7" t="str">
        <f t="shared" ref="AJ1601:AJ1664" si="523">AA1601&amp;"_"&amp;AG1601</f>
        <v>hp_34797898</v>
      </c>
      <c r="AK1601" s="7" t="s">
        <v>3968</v>
      </c>
      <c r="AL1601" s="7">
        <v>1866200</v>
      </c>
      <c r="AM1601" s="7">
        <f>INT(IF(MOD(Y1601,3)=0,INT(AL1601*0.55),INT(AL1601*0.35)))</f>
        <v>653170</v>
      </c>
      <c r="AN1601" s="54">
        <f t="shared" si="505"/>
        <v>4144142</v>
      </c>
      <c r="AO1601" s="7" t="str">
        <f t="shared" si="506"/>
        <v>atk_4144142</v>
      </c>
      <c r="AP1601" s="7" t="s">
        <v>3973</v>
      </c>
      <c r="AQ1601" s="7" t="s">
        <v>3995</v>
      </c>
      <c r="AR1601" s="7" t="s">
        <v>3975</v>
      </c>
      <c r="AS1601" s="7" t="s">
        <v>3976</v>
      </c>
      <c r="AU1601" s="7" t="str">
        <f t="shared" si="507"/>
        <v>hp_34797898;atk_4144142;hit_500000;miss_90;cirt_0;cirtSub_-3500</v>
      </c>
    </row>
    <row r="1602" spans="22:47" x14ac:dyDescent="0.2">
      <c r="V1602" s="7" t="str">
        <f t="shared" si="521"/>
        <v>极冰挑战15-2</v>
      </c>
      <c r="W1602" s="7">
        <f t="shared" si="512"/>
        <v>3023</v>
      </c>
      <c r="X1602" s="9" t="s">
        <v>2092</v>
      </c>
      <c r="Y1602" s="9">
        <v>2</v>
      </c>
      <c r="Z1602" s="8">
        <f t="shared" si="508"/>
        <v>8638</v>
      </c>
      <c r="AA1602" s="6" t="s">
        <v>3967</v>
      </c>
      <c r="AB1602" s="6">
        <v>10981427</v>
      </c>
      <c r="AC1602" s="6">
        <f t="shared" si="513"/>
        <v>2.17</v>
      </c>
      <c r="AD1602" s="6">
        <f t="shared" si="514"/>
        <v>23829696</v>
      </c>
      <c r="AE1602" s="6">
        <f t="shared" si="518"/>
        <v>7124758</v>
      </c>
      <c r="AF1602" s="6">
        <v>3870000</v>
      </c>
      <c r="AG1602" s="11">
        <f t="shared" si="516"/>
        <v>34824454</v>
      </c>
      <c r="AH1602">
        <f t="shared" si="515"/>
        <v>3.1712139050780923</v>
      </c>
      <c r="AI1602" s="53">
        <v>0.7</v>
      </c>
      <c r="AJ1602" s="7" t="str">
        <f t="shared" si="523"/>
        <v>hp_34824454</v>
      </c>
      <c r="AK1602" s="7" t="s">
        <v>3968</v>
      </c>
      <c r="AL1602" s="7">
        <v>1868160</v>
      </c>
      <c r="AM1602" s="7">
        <f>INT(IF(MOD(Y1602,3)=0,INT(AL1602*0.55),INT(AL1602*0.35)))</f>
        <v>653856</v>
      </c>
      <c r="AN1602" s="54">
        <f t="shared" ref="AN1602:AN1665" si="524">INT(AL1602*AI1602*AH1602)</f>
        <v>4147034</v>
      </c>
      <c r="AO1602" s="7" t="str">
        <f t="shared" ref="AO1602:AO1665" si="525">AK1602&amp;"_"&amp;AN1602</f>
        <v>atk_4147034</v>
      </c>
      <c r="AP1602" s="7" t="s">
        <v>3973</v>
      </c>
      <c r="AQ1602" s="7" t="s">
        <v>3995</v>
      </c>
      <c r="AR1602" s="7" t="s">
        <v>3975</v>
      </c>
      <c r="AS1602" s="7" t="s">
        <v>3976</v>
      </c>
      <c r="AU1602" s="7" t="str">
        <f t="shared" ref="AU1602:AU1665" si="526">AJ1602&amp;";"&amp;AO1602&amp;";"&amp;AP1602&amp;";"&amp;AQ1602&amp;";"&amp;AR1602&amp;";"&amp;AS1602</f>
        <v>hp_34824454;atk_4147034;hit_500000;miss_90;cirt_0;cirtSub_-3500</v>
      </c>
    </row>
    <row r="1603" spans="22:47" x14ac:dyDescent="0.2">
      <c r="V1603" s="7" t="str">
        <f t="shared" si="521"/>
        <v>极冰挑战15-3</v>
      </c>
      <c r="W1603" s="7">
        <f t="shared" si="512"/>
        <v>3025</v>
      </c>
      <c r="X1603" s="9" t="s">
        <v>2092</v>
      </c>
      <c r="Y1603" s="9">
        <v>3</v>
      </c>
      <c r="Z1603" s="8">
        <f t="shared" ref="Z1603:Z1666" si="527">Y1603+Z1602</f>
        <v>8641</v>
      </c>
      <c r="AA1603" s="6" t="s">
        <v>3967</v>
      </c>
      <c r="AB1603" s="6">
        <v>10993666</v>
      </c>
      <c r="AC1603" s="6">
        <f t="shared" si="513"/>
        <v>2.1724999999999999</v>
      </c>
      <c r="AD1603" s="6">
        <f t="shared" si="514"/>
        <v>23883739</v>
      </c>
      <c r="AE1603" s="6">
        <f t="shared" si="518"/>
        <v>7124758</v>
      </c>
      <c r="AF1603" s="6">
        <v>3870000</v>
      </c>
      <c r="AG1603" s="11">
        <f t="shared" si="516"/>
        <v>34878497</v>
      </c>
      <c r="AH1603">
        <f t="shared" si="515"/>
        <v>3.1725992949030832</v>
      </c>
      <c r="AI1603" s="53">
        <v>0.7</v>
      </c>
      <c r="AJ1603" s="7" t="str">
        <f t="shared" si="523"/>
        <v>hp_34878497</v>
      </c>
      <c r="AK1603" s="7" t="s">
        <v>3968</v>
      </c>
      <c r="AL1603" s="7">
        <v>1870120</v>
      </c>
      <c r="AM1603" s="7">
        <f>INT(IF(MOD(Y1603,3)=0,INT(AL1603*0.55),INT(AL1603*0.35)))</f>
        <v>1028566</v>
      </c>
      <c r="AN1603" s="54">
        <f t="shared" si="524"/>
        <v>4153198</v>
      </c>
      <c r="AO1603" s="7" t="str">
        <f t="shared" si="525"/>
        <v>atk_4153198</v>
      </c>
      <c r="AP1603" s="7" t="s">
        <v>3973</v>
      </c>
      <c r="AQ1603" s="7" t="s">
        <v>3995</v>
      </c>
      <c r="AR1603" s="7" t="s">
        <v>3975</v>
      </c>
      <c r="AS1603" s="7" t="s">
        <v>3976</v>
      </c>
      <c r="AU1603" s="7" t="str">
        <f t="shared" si="526"/>
        <v>hp_34878497;atk_4153198;hit_500000;miss_90;cirt_0;cirtSub_-3500</v>
      </c>
    </row>
    <row r="1604" spans="22:47" x14ac:dyDescent="0.2">
      <c r="V1604" s="7" t="str">
        <f t="shared" si="521"/>
        <v>极冰挑战15-4</v>
      </c>
      <c r="W1604" s="7">
        <f t="shared" si="512"/>
        <v>3027</v>
      </c>
      <c r="X1604" s="9" t="s">
        <v>2092</v>
      </c>
      <c r="Y1604" s="9">
        <v>4</v>
      </c>
      <c r="Z1604" s="8">
        <f t="shared" si="527"/>
        <v>8645</v>
      </c>
      <c r="AA1604" s="6" t="s">
        <v>3967</v>
      </c>
      <c r="AB1604" s="6">
        <v>11005907</v>
      </c>
      <c r="AC1604" s="6">
        <f t="shared" si="513"/>
        <v>2.1724999999999999</v>
      </c>
      <c r="AD1604" s="6">
        <f t="shared" si="514"/>
        <v>23910332</v>
      </c>
      <c r="AE1604" s="6">
        <f t="shared" si="518"/>
        <v>7124758</v>
      </c>
      <c r="AF1604" s="6">
        <v>3870000</v>
      </c>
      <c r="AG1604" s="11">
        <f t="shared" si="516"/>
        <v>34905090</v>
      </c>
      <c r="AH1604">
        <f t="shared" si="515"/>
        <v>3.1714869115285094</v>
      </c>
      <c r="AI1604" s="53">
        <v>0.7</v>
      </c>
      <c r="AJ1604" s="7" t="str">
        <f t="shared" si="523"/>
        <v>hp_34905090</v>
      </c>
      <c r="AK1604" s="7" t="s">
        <v>3968</v>
      </c>
      <c r="AL1604" s="7">
        <v>1872080</v>
      </c>
      <c r="AM1604" s="7">
        <f>INT(IF(MOD(Y1604,3)=0,INT(AL1604*0.55),INT(AL1604*0.35)))</f>
        <v>655228</v>
      </c>
      <c r="AN1604" s="54">
        <f t="shared" si="524"/>
        <v>4156094</v>
      </c>
      <c r="AO1604" s="7" t="str">
        <f t="shared" si="525"/>
        <v>atk_4156094</v>
      </c>
      <c r="AP1604" s="7" t="s">
        <v>3973</v>
      </c>
      <c r="AQ1604" s="7" t="s">
        <v>3995</v>
      </c>
      <c r="AR1604" s="7" t="s">
        <v>3975</v>
      </c>
      <c r="AS1604" s="7" t="s">
        <v>3976</v>
      </c>
      <c r="AU1604" s="7" t="str">
        <f t="shared" si="526"/>
        <v>hp_34905090;atk_4156094;hit_500000;miss_90;cirt_0;cirtSub_-3500</v>
      </c>
    </row>
    <row r="1605" spans="22:47" x14ac:dyDescent="0.2">
      <c r="V1605" s="7" t="str">
        <f t="shared" si="521"/>
        <v>极冰挑战15-5</v>
      </c>
      <c r="W1605" s="7">
        <f t="shared" si="512"/>
        <v>3029</v>
      </c>
      <c r="X1605" s="9" t="s">
        <v>2092</v>
      </c>
      <c r="Y1605" s="9">
        <v>5</v>
      </c>
      <c r="Z1605" s="8">
        <f t="shared" si="527"/>
        <v>8650</v>
      </c>
      <c r="AA1605" s="6" t="s">
        <v>3967</v>
      </c>
      <c r="AB1605" s="6">
        <v>11018150</v>
      </c>
      <c r="AC1605" s="6">
        <f t="shared" si="513"/>
        <v>2.1724999999999999</v>
      </c>
      <c r="AD1605" s="6">
        <f t="shared" si="514"/>
        <v>23936930</v>
      </c>
      <c r="AE1605" s="6">
        <f t="shared" si="518"/>
        <v>7124758</v>
      </c>
      <c r="AF1605" s="6">
        <v>3870000</v>
      </c>
      <c r="AG1605" s="11">
        <f t="shared" si="516"/>
        <v>34931688</v>
      </c>
      <c r="AH1605">
        <f t="shared" si="515"/>
        <v>3.1703768781510506</v>
      </c>
      <c r="AI1605" s="53">
        <v>0.7</v>
      </c>
      <c r="AJ1605" s="7" t="str">
        <f t="shared" si="523"/>
        <v>hp_34931688</v>
      </c>
      <c r="AK1605" s="7" t="s">
        <v>3968</v>
      </c>
      <c r="AL1605" s="7">
        <v>1874040</v>
      </c>
      <c r="AM1605" s="7">
        <f>INT(IF(MOD(Y1605,3)=0,INT(AL1605*0.55),INT(AL1605*0.35)))</f>
        <v>655914</v>
      </c>
      <c r="AN1605" s="54">
        <f t="shared" si="524"/>
        <v>4158989</v>
      </c>
      <c r="AO1605" s="7" t="str">
        <f t="shared" si="525"/>
        <v>atk_4158989</v>
      </c>
      <c r="AP1605" s="7" t="s">
        <v>3973</v>
      </c>
      <c r="AQ1605" s="7" t="s">
        <v>3995</v>
      </c>
      <c r="AR1605" s="7" t="s">
        <v>3975</v>
      </c>
      <c r="AS1605" s="7" t="s">
        <v>3976</v>
      </c>
      <c r="AU1605" s="7" t="str">
        <f t="shared" si="526"/>
        <v>hp_34931688;atk_4158989;hit_500000;miss_90;cirt_0;cirtSub_-3500</v>
      </c>
    </row>
    <row r="1606" spans="22:47" x14ac:dyDescent="0.2">
      <c r="V1606" s="7" t="str">
        <f t="shared" si="521"/>
        <v>极冰挑战15-6</v>
      </c>
      <c r="W1606" s="7">
        <f t="shared" si="512"/>
        <v>3031</v>
      </c>
      <c r="X1606" s="9" t="s">
        <v>2092</v>
      </c>
      <c r="Y1606" s="9">
        <v>6</v>
      </c>
      <c r="Z1606" s="8">
        <f t="shared" si="527"/>
        <v>8656</v>
      </c>
      <c r="AA1606" s="6" t="s">
        <v>3967</v>
      </c>
      <c r="AB1606" s="6">
        <v>11030394</v>
      </c>
      <c r="AC1606" s="6">
        <f t="shared" si="513"/>
        <v>2.1749999999999998</v>
      </c>
      <c r="AD1606" s="6">
        <f t="shared" si="514"/>
        <v>23991106</v>
      </c>
      <c r="AE1606" s="6">
        <f t="shared" si="518"/>
        <v>7124758</v>
      </c>
      <c r="AF1606" s="6">
        <v>3870000</v>
      </c>
      <c r="AG1606" s="11">
        <f t="shared" si="516"/>
        <v>34985864</v>
      </c>
      <c r="AH1606">
        <f t="shared" si="515"/>
        <v>3.1717692042550794</v>
      </c>
      <c r="AI1606" s="53">
        <v>0.7</v>
      </c>
      <c r="AJ1606" s="7" t="str">
        <f t="shared" si="523"/>
        <v>hp_34985864</v>
      </c>
      <c r="AK1606" s="7" t="s">
        <v>3968</v>
      </c>
      <c r="AL1606" s="7">
        <v>1876000</v>
      </c>
      <c r="AM1606" s="7">
        <f>INT(IF(MOD(Y1606,3)=0,INT(AL1606*0.55),INT(AL1606*0.35)))</f>
        <v>1031800</v>
      </c>
      <c r="AN1606" s="54">
        <f t="shared" si="524"/>
        <v>4165167</v>
      </c>
      <c r="AO1606" s="7" t="str">
        <f t="shared" si="525"/>
        <v>atk_4165167</v>
      </c>
      <c r="AP1606" s="7" t="s">
        <v>3973</v>
      </c>
      <c r="AQ1606" s="7" t="s">
        <v>3995</v>
      </c>
      <c r="AR1606" s="7" t="s">
        <v>3975</v>
      </c>
      <c r="AS1606" s="7" t="s">
        <v>3976</v>
      </c>
      <c r="AU1606" s="7" t="str">
        <f t="shared" si="526"/>
        <v>hp_34985864;atk_4165167;hit_500000;miss_90;cirt_0;cirtSub_-3500</v>
      </c>
    </row>
    <row r="1607" spans="22:47" x14ac:dyDescent="0.2">
      <c r="V1607" s="7" t="str">
        <f t="shared" si="521"/>
        <v>极冰挑战15-7</v>
      </c>
      <c r="W1607" s="7">
        <f t="shared" si="512"/>
        <v>3033</v>
      </c>
      <c r="X1607" s="9" t="s">
        <v>2092</v>
      </c>
      <c r="Y1607" s="9">
        <v>7</v>
      </c>
      <c r="Z1607" s="8">
        <f t="shared" si="527"/>
        <v>8663</v>
      </c>
      <c r="AA1607" s="6" t="s">
        <v>3967</v>
      </c>
      <c r="AB1607" s="6">
        <v>11042639</v>
      </c>
      <c r="AC1607" s="6">
        <f t="shared" si="513"/>
        <v>2.1749999999999998</v>
      </c>
      <c r="AD1607" s="6">
        <f t="shared" si="514"/>
        <v>24017739</v>
      </c>
      <c r="AE1607" s="6">
        <f t="shared" si="518"/>
        <v>7124758</v>
      </c>
      <c r="AF1607" s="6">
        <v>3870000</v>
      </c>
      <c r="AG1607" s="11">
        <f t="shared" si="516"/>
        <v>35012497</v>
      </c>
      <c r="AH1607">
        <f t="shared" si="515"/>
        <v>3.1706639146674993</v>
      </c>
      <c r="AI1607" s="53">
        <v>0.7</v>
      </c>
      <c r="AJ1607" s="7" t="str">
        <f t="shared" si="523"/>
        <v>hp_35012497</v>
      </c>
      <c r="AK1607" s="7" t="s">
        <v>3968</v>
      </c>
      <c r="AL1607" s="7">
        <v>1877960</v>
      </c>
      <c r="AM1607" s="7">
        <f>INT(IF(MOD(Y1607,3)=0,INT(AL1607*0.55),INT(AL1607*0.35)))</f>
        <v>657286</v>
      </c>
      <c r="AN1607" s="54">
        <f t="shared" si="524"/>
        <v>4168066</v>
      </c>
      <c r="AO1607" s="7" t="str">
        <f t="shared" si="525"/>
        <v>atk_4168066</v>
      </c>
      <c r="AP1607" s="7" t="s">
        <v>3973</v>
      </c>
      <c r="AQ1607" s="7" t="s">
        <v>3995</v>
      </c>
      <c r="AR1607" s="7" t="s">
        <v>3975</v>
      </c>
      <c r="AS1607" s="7" t="s">
        <v>3976</v>
      </c>
      <c r="AU1607" s="7" t="str">
        <f t="shared" si="526"/>
        <v>hp_35012497;atk_4168066;hit_500000;miss_90;cirt_0;cirtSub_-3500</v>
      </c>
    </row>
    <row r="1608" spans="22:47" x14ac:dyDescent="0.2">
      <c r="V1608" s="7" t="str">
        <f t="shared" si="521"/>
        <v>极冰挑战15-8</v>
      </c>
      <c r="W1608" s="7">
        <f t="shared" si="512"/>
        <v>3035</v>
      </c>
      <c r="X1608" s="9" t="s">
        <v>2092</v>
      </c>
      <c r="Y1608" s="9">
        <v>8</v>
      </c>
      <c r="Z1608" s="8">
        <f t="shared" si="527"/>
        <v>8671</v>
      </c>
      <c r="AA1608" s="6" t="s">
        <v>3967</v>
      </c>
      <c r="AB1608" s="6">
        <v>11054886</v>
      </c>
      <c r="AC1608" s="6">
        <f t="shared" si="513"/>
        <v>2.1749999999999998</v>
      </c>
      <c r="AD1608" s="6">
        <f t="shared" si="514"/>
        <v>24044377</v>
      </c>
      <c r="AE1608" s="6">
        <f t="shared" si="518"/>
        <v>7124758</v>
      </c>
      <c r="AF1608" s="6">
        <v>3870000</v>
      </c>
      <c r="AG1608" s="11">
        <f t="shared" si="516"/>
        <v>35039135</v>
      </c>
      <c r="AH1608">
        <f t="shared" si="515"/>
        <v>3.1695609525055257</v>
      </c>
      <c r="AI1608" s="53">
        <v>0.7</v>
      </c>
      <c r="AJ1608" s="7" t="str">
        <f t="shared" si="523"/>
        <v>hp_35039135</v>
      </c>
      <c r="AK1608" s="7" t="s">
        <v>3968</v>
      </c>
      <c r="AL1608" s="7">
        <v>1879920</v>
      </c>
      <c r="AM1608" s="7">
        <f>INT(IF(MOD(Y1608,3)=0,INT(AL1608*0.55),INT(AL1608*0.35)))</f>
        <v>657972</v>
      </c>
      <c r="AN1608" s="54">
        <f t="shared" si="524"/>
        <v>4170964</v>
      </c>
      <c r="AO1608" s="7" t="str">
        <f t="shared" si="525"/>
        <v>atk_4170964</v>
      </c>
      <c r="AP1608" s="7" t="s">
        <v>3973</v>
      </c>
      <c r="AQ1608" s="7" t="s">
        <v>3995</v>
      </c>
      <c r="AR1608" s="7" t="s">
        <v>3975</v>
      </c>
      <c r="AS1608" s="7" t="s">
        <v>3976</v>
      </c>
      <c r="AU1608" s="7" t="str">
        <f t="shared" si="526"/>
        <v>hp_35039135;atk_4170964;hit_500000;miss_90;cirt_0;cirtSub_-3500</v>
      </c>
    </row>
    <row r="1609" spans="22:47" x14ac:dyDescent="0.2">
      <c r="V1609" s="7" t="str">
        <f t="shared" si="521"/>
        <v>极冰挑战15-9</v>
      </c>
      <c r="W1609" s="7">
        <f t="shared" si="512"/>
        <v>3037</v>
      </c>
      <c r="X1609" s="9" t="s">
        <v>2092</v>
      </c>
      <c r="Y1609" s="9">
        <v>9</v>
      </c>
      <c r="Z1609" s="8">
        <f t="shared" si="527"/>
        <v>8680</v>
      </c>
      <c r="AA1609" s="6" t="s">
        <v>3967</v>
      </c>
      <c r="AB1609" s="6">
        <v>11067134</v>
      </c>
      <c r="AC1609" s="6">
        <f t="shared" si="513"/>
        <v>2.1774999999999998</v>
      </c>
      <c r="AD1609" s="6">
        <f t="shared" si="514"/>
        <v>24098684</v>
      </c>
      <c r="AE1609" s="6">
        <f t="shared" si="518"/>
        <v>7124758</v>
      </c>
      <c r="AF1609" s="6">
        <v>3870000</v>
      </c>
      <c r="AG1609" s="11">
        <f t="shared" si="516"/>
        <v>35093442</v>
      </c>
      <c r="AH1609">
        <f t="shared" si="515"/>
        <v>3.1709602504135215</v>
      </c>
      <c r="AI1609" s="53">
        <v>0.7</v>
      </c>
      <c r="AJ1609" s="7" t="str">
        <f t="shared" si="523"/>
        <v>hp_35093442</v>
      </c>
      <c r="AK1609" s="7" t="s">
        <v>3968</v>
      </c>
      <c r="AL1609" s="7">
        <v>1881880</v>
      </c>
      <c r="AM1609" s="7">
        <f>INT(IF(MOD(Y1609,3)=0,INT(AL1609*0.55),INT(AL1609*0.35)))</f>
        <v>1035034</v>
      </c>
      <c r="AN1609" s="54">
        <f t="shared" si="524"/>
        <v>4177156</v>
      </c>
      <c r="AO1609" s="7" t="str">
        <f t="shared" si="525"/>
        <v>atk_4177156</v>
      </c>
      <c r="AP1609" s="7" t="s">
        <v>3973</v>
      </c>
      <c r="AQ1609" s="7" t="s">
        <v>3995</v>
      </c>
      <c r="AR1609" s="7" t="s">
        <v>3975</v>
      </c>
      <c r="AS1609" s="7" t="s">
        <v>3976</v>
      </c>
      <c r="AU1609" s="7" t="str">
        <f t="shared" si="526"/>
        <v>hp_35093442;atk_4177156;hit_500000;miss_90;cirt_0;cirtSub_-3500</v>
      </c>
    </row>
    <row r="1610" spans="22:47" x14ac:dyDescent="0.2">
      <c r="V1610" s="7" t="str">
        <f t="shared" si="521"/>
        <v>极冰挑战15-10</v>
      </c>
      <c r="W1610" s="7">
        <f t="shared" si="512"/>
        <v>3039</v>
      </c>
      <c r="X1610" s="9" t="s">
        <v>2092</v>
      </c>
      <c r="Y1610" s="9">
        <v>10</v>
      </c>
      <c r="Z1610" s="8">
        <f t="shared" si="527"/>
        <v>8690</v>
      </c>
      <c r="AA1610" s="6" t="s">
        <v>3967</v>
      </c>
      <c r="AB1610" s="6">
        <v>11079384</v>
      </c>
      <c r="AC1610" s="6">
        <f t="shared" si="513"/>
        <v>2.1774999999999998</v>
      </c>
      <c r="AD1610" s="6">
        <f t="shared" si="514"/>
        <v>24125358</v>
      </c>
      <c r="AE1610" s="6">
        <f t="shared" si="518"/>
        <v>7124758</v>
      </c>
      <c r="AF1610" s="6">
        <v>3870000</v>
      </c>
      <c r="AG1610" s="11">
        <f t="shared" si="516"/>
        <v>35120116</v>
      </c>
      <c r="AH1610">
        <f t="shared" si="515"/>
        <v>3.1698617901500663</v>
      </c>
      <c r="AI1610" s="53">
        <v>0.7</v>
      </c>
      <c r="AJ1610" s="7" t="str">
        <f t="shared" si="523"/>
        <v>hp_35120116</v>
      </c>
      <c r="AK1610" s="7" t="s">
        <v>3968</v>
      </c>
      <c r="AL1610" s="7">
        <v>1883840</v>
      </c>
      <c r="AM1610" s="7">
        <f>INT(IF(MOD(Y1610,3)=0,INT(AL1610*0.55),INT(AL1610*0.35)))</f>
        <v>659344</v>
      </c>
      <c r="AN1610" s="54">
        <f t="shared" si="524"/>
        <v>4180058</v>
      </c>
      <c r="AO1610" s="7" t="str">
        <f t="shared" si="525"/>
        <v>atk_4180058</v>
      </c>
      <c r="AP1610" s="7" t="s">
        <v>3973</v>
      </c>
      <c r="AQ1610" s="7" t="s">
        <v>3995</v>
      </c>
      <c r="AR1610" s="7" t="s">
        <v>3975</v>
      </c>
      <c r="AS1610" s="7" t="s">
        <v>3976</v>
      </c>
      <c r="AU1610" s="7" t="str">
        <f t="shared" si="526"/>
        <v>hp_35120116;atk_4180058;hit_500000;miss_90;cirt_0;cirtSub_-3500</v>
      </c>
    </row>
    <row r="1611" spans="22:47" x14ac:dyDescent="0.2">
      <c r="V1611" s="7" t="str">
        <f t="shared" si="521"/>
        <v>极冰挑战16-1</v>
      </c>
      <c r="W1611" s="7">
        <f t="shared" si="512"/>
        <v>3041</v>
      </c>
      <c r="X1611" s="9" t="s">
        <v>2093</v>
      </c>
      <c r="Y1611" s="9">
        <v>1</v>
      </c>
      <c r="Z1611" s="8">
        <f t="shared" si="527"/>
        <v>8691</v>
      </c>
      <c r="AA1611" s="6" t="s">
        <v>3967</v>
      </c>
      <c r="AB1611" s="6">
        <v>11091636</v>
      </c>
      <c r="AC1611" s="6">
        <f t="shared" si="513"/>
        <v>2.1800000000000002</v>
      </c>
      <c r="AD1611" s="6">
        <f t="shared" si="514"/>
        <v>24179766</v>
      </c>
      <c r="AE1611" s="6">
        <f t="shared" ref="AE1611" si="528">IF(MOD(Y1611,1)=0,INT(AD1610*0.3),0)</f>
        <v>7237607</v>
      </c>
      <c r="AF1611" s="6">
        <v>3870000</v>
      </c>
      <c r="AG1611" s="11">
        <f t="shared" si="516"/>
        <v>35287373</v>
      </c>
      <c r="AH1611">
        <f t="shared" si="515"/>
        <v>3.1814398705475009</v>
      </c>
      <c r="AI1611" s="53">
        <v>0.7</v>
      </c>
      <c r="AJ1611" s="7" t="str">
        <f t="shared" si="523"/>
        <v>hp_35287373</v>
      </c>
      <c r="AK1611" s="7" t="s">
        <v>3968</v>
      </c>
      <c r="AL1611" s="7">
        <v>1885800</v>
      </c>
      <c r="AM1611" s="7">
        <f>INT(IF(MOD(Y1611,3)=0,INT(AL1611*0.55),INT(AL1611*0.35)))</f>
        <v>660030</v>
      </c>
      <c r="AN1611" s="54">
        <f t="shared" si="524"/>
        <v>4199691</v>
      </c>
      <c r="AO1611" s="7" t="str">
        <f t="shared" si="525"/>
        <v>atk_4199691</v>
      </c>
      <c r="AP1611" s="7" t="s">
        <v>3973</v>
      </c>
      <c r="AQ1611" s="7" t="s">
        <v>3995</v>
      </c>
      <c r="AR1611" s="7" t="s">
        <v>3975</v>
      </c>
      <c r="AS1611" s="7" t="s">
        <v>3976</v>
      </c>
      <c r="AU1611" s="7" t="str">
        <f t="shared" si="526"/>
        <v>hp_35287373;atk_4199691;hit_500000;miss_90;cirt_0;cirtSub_-3500</v>
      </c>
    </row>
    <row r="1612" spans="22:47" x14ac:dyDescent="0.2">
      <c r="V1612" s="7" t="str">
        <f t="shared" si="521"/>
        <v>极冰挑战16-2</v>
      </c>
      <c r="W1612" s="7">
        <f t="shared" si="512"/>
        <v>3043</v>
      </c>
      <c r="X1612" s="9" t="s">
        <v>2093</v>
      </c>
      <c r="Y1612" s="9">
        <v>2</v>
      </c>
      <c r="Z1612" s="8">
        <f t="shared" si="527"/>
        <v>8693</v>
      </c>
      <c r="AA1612" s="6" t="s">
        <v>3967</v>
      </c>
      <c r="AB1612" s="6">
        <v>11103889</v>
      </c>
      <c r="AC1612" s="6">
        <f t="shared" si="513"/>
        <v>2.1800000000000002</v>
      </c>
      <c r="AD1612" s="6">
        <f t="shared" si="514"/>
        <v>24206478</v>
      </c>
      <c r="AE1612" s="6">
        <f t="shared" si="518"/>
        <v>7237607</v>
      </c>
      <c r="AF1612" s="6">
        <v>3870000</v>
      </c>
      <c r="AG1612" s="11">
        <f t="shared" si="516"/>
        <v>35314085</v>
      </c>
      <c r="AH1612">
        <f t="shared" si="515"/>
        <v>3.1803348358399477</v>
      </c>
      <c r="AI1612" s="53">
        <v>0.7</v>
      </c>
      <c r="AJ1612" s="7" t="str">
        <f t="shared" si="523"/>
        <v>hp_35314085</v>
      </c>
      <c r="AK1612" s="7" t="s">
        <v>3968</v>
      </c>
      <c r="AL1612" s="7">
        <v>1887760</v>
      </c>
      <c r="AM1612" s="7">
        <f>INT(IF(MOD(Y1612,3)=0,INT(AL1612*0.55),INT(AL1612*0.35)))</f>
        <v>660716</v>
      </c>
      <c r="AN1612" s="54">
        <f t="shared" si="524"/>
        <v>4202596</v>
      </c>
      <c r="AO1612" s="7" t="str">
        <f t="shared" si="525"/>
        <v>atk_4202596</v>
      </c>
      <c r="AP1612" s="7" t="s">
        <v>3973</v>
      </c>
      <c r="AQ1612" s="7" t="s">
        <v>3995</v>
      </c>
      <c r="AR1612" s="7" t="s">
        <v>3975</v>
      </c>
      <c r="AS1612" s="7" t="s">
        <v>3976</v>
      </c>
      <c r="AU1612" s="7" t="str">
        <f t="shared" si="526"/>
        <v>hp_35314085;atk_4202596;hit_500000;miss_90;cirt_0;cirtSub_-3500</v>
      </c>
    </row>
    <row r="1613" spans="22:47" x14ac:dyDescent="0.2">
      <c r="V1613" s="7" t="str">
        <f t="shared" si="521"/>
        <v>极冰挑战16-3</v>
      </c>
      <c r="W1613" s="7">
        <f t="shared" si="512"/>
        <v>3045</v>
      </c>
      <c r="X1613" s="9" t="s">
        <v>2093</v>
      </c>
      <c r="Y1613" s="9">
        <v>3</v>
      </c>
      <c r="Z1613" s="8">
        <f t="shared" si="527"/>
        <v>8696</v>
      </c>
      <c r="AA1613" s="6" t="s">
        <v>3967</v>
      </c>
      <c r="AB1613" s="6">
        <v>11116143</v>
      </c>
      <c r="AC1613" s="6">
        <f t="shared" si="513"/>
        <v>2.1825000000000001</v>
      </c>
      <c r="AD1613" s="6">
        <f t="shared" si="514"/>
        <v>24260982</v>
      </c>
      <c r="AE1613" s="6">
        <f t="shared" si="518"/>
        <v>7237607</v>
      </c>
      <c r="AF1613" s="6">
        <v>3870000</v>
      </c>
      <c r="AG1613" s="11">
        <f t="shared" si="516"/>
        <v>35368589</v>
      </c>
      <c r="AH1613">
        <f t="shared" si="515"/>
        <v>3.181732098984333</v>
      </c>
      <c r="AI1613" s="53">
        <v>0.7</v>
      </c>
      <c r="AJ1613" s="7" t="str">
        <f t="shared" si="523"/>
        <v>hp_35368589</v>
      </c>
      <c r="AK1613" s="7" t="s">
        <v>3968</v>
      </c>
      <c r="AL1613" s="7">
        <v>1889720</v>
      </c>
      <c r="AM1613" s="7">
        <f>INT(IF(MOD(Y1613,3)=0,INT(AL1613*0.55),INT(AL1613*0.35)))</f>
        <v>1039346</v>
      </c>
      <c r="AN1613" s="54">
        <f t="shared" si="524"/>
        <v>4208807</v>
      </c>
      <c r="AO1613" s="7" t="str">
        <f t="shared" si="525"/>
        <v>atk_4208807</v>
      </c>
      <c r="AP1613" s="7" t="s">
        <v>3973</v>
      </c>
      <c r="AQ1613" s="7" t="s">
        <v>3995</v>
      </c>
      <c r="AR1613" s="7" t="s">
        <v>3975</v>
      </c>
      <c r="AS1613" s="7" t="s">
        <v>3976</v>
      </c>
      <c r="AU1613" s="7" t="str">
        <f t="shared" si="526"/>
        <v>hp_35368589;atk_4208807;hit_500000;miss_90;cirt_0;cirtSub_-3500</v>
      </c>
    </row>
    <row r="1614" spans="22:47" x14ac:dyDescent="0.2">
      <c r="V1614" s="7" t="str">
        <f t="shared" si="521"/>
        <v>极冰挑战16-4</v>
      </c>
      <c r="W1614" s="7">
        <f t="shared" si="512"/>
        <v>3047</v>
      </c>
      <c r="X1614" s="9" t="s">
        <v>2093</v>
      </c>
      <c r="Y1614" s="9">
        <v>4</v>
      </c>
      <c r="Z1614" s="8">
        <f t="shared" si="527"/>
        <v>8700</v>
      </c>
      <c r="AA1614" s="6" t="s">
        <v>3967</v>
      </c>
      <c r="AB1614" s="6">
        <v>11128399</v>
      </c>
      <c r="AC1614" s="6">
        <f t="shared" si="513"/>
        <v>2.1825000000000001</v>
      </c>
      <c r="AD1614" s="6">
        <f t="shared" si="514"/>
        <v>24287730</v>
      </c>
      <c r="AE1614" s="6">
        <f t="shared" si="518"/>
        <v>7237607</v>
      </c>
      <c r="AF1614" s="6">
        <v>3870000</v>
      </c>
      <c r="AG1614" s="11">
        <f t="shared" si="516"/>
        <v>35395337</v>
      </c>
      <c r="AH1614">
        <f t="shared" si="515"/>
        <v>3.1806315535595013</v>
      </c>
      <c r="AI1614" s="53">
        <v>0.7</v>
      </c>
      <c r="AJ1614" s="7" t="str">
        <f t="shared" si="523"/>
        <v>hp_35395337</v>
      </c>
      <c r="AK1614" s="7" t="s">
        <v>3968</v>
      </c>
      <c r="AL1614" s="7">
        <v>1891680</v>
      </c>
      <c r="AM1614" s="7">
        <f>INT(IF(MOD(Y1614,3)=0,INT(AL1614*0.55),INT(AL1614*0.35)))</f>
        <v>662088</v>
      </c>
      <c r="AN1614" s="54">
        <f t="shared" si="524"/>
        <v>4211715</v>
      </c>
      <c r="AO1614" s="7" t="str">
        <f t="shared" si="525"/>
        <v>atk_4211715</v>
      </c>
      <c r="AP1614" s="7" t="s">
        <v>3973</v>
      </c>
      <c r="AQ1614" s="7" t="s">
        <v>3995</v>
      </c>
      <c r="AR1614" s="7" t="s">
        <v>3975</v>
      </c>
      <c r="AS1614" s="7" t="s">
        <v>3976</v>
      </c>
      <c r="AU1614" s="7" t="str">
        <f t="shared" si="526"/>
        <v>hp_35395337;atk_4211715;hit_500000;miss_90;cirt_0;cirtSub_-3500</v>
      </c>
    </row>
    <row r="1615" spans="22:47" x14ac:dyDescent="0.2">
      <c r="V1615" s="7" t="str">
        <f t="shared" si="521"/>
        <v>极冰挑战16-5</v>
      </c>
      <c r="W1615" s="7">
        <f t="shared" si="512"/>
        <v>3049</v>
      </c>
      <c r="X1615" s="9" t="s">
        <v>2093</v>
      </c>
      <c r="Y1615" s="9">
        <v>5</v>
      </c>
      <c r="Z1615" s="8">
        <f t="shared" si="527"/>
        <v>8705</v>
      </c>
      <c r="AA1615" s="6" t="s">
        <v>3967</v>
      </c>
      <c r="AB1615" s="6">
        <v>11140657</v>
      </c>
      <c r="AC1615" s="6">
        <f t="shared" si="513"/>
        <v>2.1825000000000001</v>
      </c>
      <c r="AD1615" s="6">
        <f t="shared" si="514"/>
        <v>24314483</v>
      </c>
      <c r="AE1615" s="6">
        <f t="shared" si="518"/>
        <v>7237607</v>
      </c>
      <c r="AF1615" s="6">
        <v>3870000</v>
      </c>
      <c r="AG1615" s="11">
        <f t="shared" si="516"/>
        <v>35422090</v>
      </c>
      <c r="AH1615">
        <f t="shared" si="515"/>
        <v>3.179533307595773</v>
      </c>
      <c r="AI1615" s="53">
        <v>0.7</v>
      </c>
      <c r="AJ1615" s="7" t="str">
        <f t="shared" si="523"/>
        <v>hp_35422090</v>
      </c>
      <c r="AK1615" s="7" t="s">
        <v>3968</v>
      </c>
      <c r="AL1615" s="7">
        <v>1893640</v>
      </c>
      <c r="AM1615" s="7">
        <f>INT(IF(MOD(Y1615,3)=0,INT(AL1615*0.55),INT(AL1615*0.35)))</f>
        <v>662774</v>
      </c>
      <c r="AN1615" s="54">
        <f t="shared" si="524"/>
        <v>4214624</v>
      </c>
      <c r="AO1615" s="7" t="str">
        <f t="shared" si="525"/>
        <v>atk_4214624</v>
      </c>
      <c r="AP1615" s="7" t="s">
        <v>3973</v>
      </c>
      <c r="AQ1615" s="7" t="s">
        <v>3995</v>
      </c>
      <c r="AR1615" s="7" t="s">
        <v>3975</v>
      </c>
      <c r="AS1615" s="7" t="s">
        <v>3976</v>
      </c>
      <c r="AU1615" s="7" t="str">
        <f t="shared" si="526"/>
        <v>hp_35422090;atk_4214624;hit_500000;miss_90;cirt_0;cirtSub_-3500</v>
      </c>
    </row>
    <row r="1616" spans="22:47" x14ac:dyDescent="0.2">
      <c r="V1616" s="7" t="str">
        <f t="shared" si="521"/>
        <v>极冰挑战16-6</v>
      </c>
      <c r="W1616" s="7">
        <f t="shared" si="512"/>
        <v>3051</v>
      </c>
      <c r="X1616" s="9" t="s">
        <v>2093</v>
      </c>
      <c r="Y1616" s="9">
        <v>6</v>
      </c>
      <c r="Z1616" s="8">
        <f t="shared" si="527"/>
        <v>8711</v>
      </c>
      <c r="AA1616" s="6" t="s">
        <v>3967</v>
      </c>
      <c r="AB1616" s="6">
        <v>11152916</v>
      </c>
      <c r="AC1616" s="6">
        <f t="shared" si="513"/>
        <v>2.1850000000000001</v>
      </c>
      <c r="AD1616" s="6">
        <f t="shared" si="514"/>
        <v>24369121</v>
      </c>
      <c r="AE1616" s="6">
        <f t="shared" si="518"/>
        <v>7237607</v>
      </c>
      <c r="AF1616" s="6">
        <v>3870000</v>
      </c>
      <c r="AG1616" s="11">
        <f t="shared" si="516"/>
        <v>35476728</v>
      </c>
      <c r="AH1616">
        <f t="shared" si="515"/>
        <v>3.1809374337617178</v>
      </c>
      <c r="AI1616" s="53">
        <v>0.7</v>
      </c>
      <c r="AJ1616" s="7" t="str">
        <f t="shared" si="523"/>
        <v>hp_35476728</v>
      </c>
      <c r="AK1616" s="7" t="s">
        <v>3968</v>
      </c>
      <c r="AL1616" s="7">
        <v>1895600</v>
      </c>
      <c r="AM1616" s="7">
        <f>INT(IF(MOD(Y1616,3)=0,INT(AL1616*0.55),INT(AL1616*0.35)))</f>
        <v>1042580</v>
      </c>
      <c r="AN1616" s="54">
        <f t="shared" si="524"/>
        <v>4220849</v>
      </c>
      <c r="AO1616" s="7" t="str">
        <f t="shared" si="525"/>
        <v>atk_4220849</v>
      </c>
      <c r="AP1616" s="7" t="s">
        <v>3973</v>
      </c>
      <c r="AQ1616" s="7" t="s">
        <v>3995</v>
      </c>
      <c r="AR1616" s="7" t="s">
        <v>3975</v>
      </c>
      <c r="AS1616" s="7" t="s">
        <v>3976</v>
      </c>
      <c r="AU1616" s="7" t="str">
        <f t="shared" si="526"/>
        <v>hp_35476728;atk_4220849;hit_500000;miss_90;cirt_0;cirtSub_-3500</v>
      </c>
    </row>
    <row r="1617" spans="22:47" x14ac:dyDescent="0.2">
      <c r="V1617" s="7" t="str">
        <f t="shared" si="521"/>
        <v>极冰挑战16-7</v>
      </c>
      <c r="W1617" s="7">
        <f t="shared" si="512"/>
        <v>3053</v>
      </c>
      <c r="X1617" s="9" t="s">
        <v>2093</v>
      </c>
      <c r="Y1617" s="9">
        <v>7</v>
      </c>
      <c r="Z1617" s="8">
        <f t="shared" si="527"/>
        <v>8718</v>
      </c>
      <c r="AA1617" s="6" t="s">
        <v>3967</v>
      </c>
      <c r="AB1617" s="6">
        <v>11165176</v>
      </c>
      <c r="AC1617" s="6">
        <f t="shared" si="513"/>
        <v>2.1850000000000001</v>
      </c>
      <c r="AD1617" s="6">
        <f t="shared" si="514"/>
        <v>24395909</v>
      </c>
      <c r="AE1617" s="6">
        <f t="shared" si="518"/>
        <v>7237607</v>
      </c>
      <c r="AF1617" s="6">
        <v>3870000</v>
      </c>
      <c r="AG1617" s="11">
        <f t="shared" si="516"/>
        <v>35503516</v>
      </c>
      <c r="AH1617">
        <f t="shared" si="515"/>
        <v>3.1798438287045365</v>
      </c>
      <c r="AI1617" s="53">
        <v>0.7</v>
      </c>
      <c r="AJ1617" s="7" t="str">
        <f t="shared" si="523"/>
        <v>hp_35503516</v>
      </c>
      <c r="AK1617" s="7" t="s">
        <v>3968</v>
      </c>
      <c r="AL1617" s="7">
        <v>1897560</v>
      </c>
      <c r="AM1617" s="7">
        <f>INT(IF(MOD(Y1617,3)=0,INT(AL1617*0.55),INT(AL1617*0.35)))</f>
        <v>664146</v>
      </c>
      <c r="AN1617" s="54">
        <f t="shared" si="524"/>
        <v>4223761</v>
      </c>
      <c r="AO1617" s="7" t="str">
        <f t="shared" si="525"/>
        <v>atk_4223761</v>
      </c>
      <c r="AP1617" s="7" t="s">
        <v>3973</v>
      </c>
      <c r="AQ1617" s="7" t="s">
        <v>3995</v>
      </c>
      <c r="AR1617" s="7" t="s">
        <v>3975</v>
      </c>
      <c r="AS1617" s="7" t="s">
        <v>3976</v>
      </c>
      <c r="AU1617" s="7" t="str">
        <f t="shared" si="526"/>
        <v>hp_35503516;atk_4223761;hit_500000;miss_90;cirt_0;cirtSub_-3500</v>
      </c>
    </row>
    <row r="1618" spans="22:47" x14ac:dyDescent="0.2">
      <c r="V1618" s="7" t="str">
        <f t="shared" si="521"/>
        <v>极冰挑战16-8</v>
      </c>
      <c r="W1618" s="7">
        <f t="shared" si="512"/>
        <v>3055</v>
      </c>
      <c r="X1618" s="9" t="s">
        <v>2093</v>
      </c>
      <c r="Y1618" s="9">
        <v>8</v>
      </c>
      <c r="Z1618" s="8">
        <f t="shared" si="527"/>
        <v>8726</v>
      </c>
      <c r="AA1618" s="6" t="s">
        <v>3967</v>
      </c>
      <c r="AB1618" s="6">
        <v>11177438</v>
      </c>
      <c r="AC1618" s="6">
        <f t="shared" si="513"/>
        <v>2.1850000000000001</v>
      </c>
      <c r="AD1618" s="6">
        <f t="shared" si="514"/>
        <v>24422702</v>
      </c>
      <c r="AE1618" s="6">
        <f t="shared" si="518"/>
        <v>7237607</v>
      </c>
      <c r="AF1618" s="6">
        <v>3870000</v>
      </c>
      <c r="AG1618" s="11">
        <f t="shared" si="516"/>
        <v>35530309</v>
      </c>
      <c r="AH1618">
        <f t="shared" si="515"/>
        <v>3.1787525012440239</v>
      </c>
      <c r="AI1618" s="53">
        <v>0.7</v>
      </c>
      <c r="AJ1618" s="7" t="str">
        <f t="shared" si="523"/>
        <v>hp_35530309</v>
      </c>
      <c r="AK1618" s="7" t="s">
        <v>3968</v>
      </c>
      <c r="AL1618" s="7">
        <v>1899520</v>
      </c>
      <c r="AM1618" s="7">
        <f>INT(IF(MOD(Y1618,3)=0,INT(AL1618*0.55),INT(AL1618*0.35)))</f>
        <v>664832</v>
      </c>
      <c r="AN1618" s="54">
        <f t="shared" si="524"/>
        <v>4226672</v>
      </c>
      <c r="AO1618" s="7" t="str">
        <f t="shared" si="525"/>
        <v>atk_4226672</v>
      </c>
      <c r="AP1618" s="7" t="s">
        <v>3973</v>
      </c>
      <c r="AQ1618" s="7" t="s">
        <v>3995</v>
      </c>
      <c r="AR1618" s="7" t="s">
        <v>3975</v>
      </c>
      <c r="AS1618" s="7" t="s">
        <v>3976</v>
      </c>
      <c r="AU1618" s="7" t="str">
        <f t="shared" si="526"/>
        <v>hp_35530309;atk_4226672;hit_500000;miss_90;cirt_0;cirtSub_-3500</v>
      </c>
    </row>
    <row r="1619" spans="22:47" x14ac:dyDescent="0.2">
      <c r="V1619" s="7" t="str">
        <f t="shared" si="521"/>
        <v>极冰挑战16-9</v>
      </c>
      <c r="W1619" s="7">
        <f t="shared" si="512"/>
        <v>3057</v>
      </c>
      <c r="X1619" s="9" t="s">
        <v>2093</v>
      </c>
      <c r="Y1619" s="9">
        <v>9</v>
      </c>
      <c r="Z1619" s="8">
        <f t="shared" si="527"/>
        <v>8735</v>
      </c>
      <c r="AA1619" s="6" t="s">
        <v>3967</v>
      </c>
      <c r="AB1619" s="6">
        <v>11189702</v>
      </c>
      <c r="AC1619" s="6">
        <f t="shared" si="513"/>
        <v>2.1875</v>
      </c>
      <c r="AD1619" s="6">
        <f t="shared" si="514"/>
        <v>24477473</v>
      </c>
      <c r="AE1619" s="6">
        <f t="shared" si="518"/>
        <v>7237607</v>
      </c>
      <c r="AF1619" s="6">
        <v>3870000</v>
      </c>
      <c r="AG1619" s="11">
        <f t="shared" si="516"/>
        <v>35585080</v>
      </c>
      <c r="AH1619">
        <f t="shared" si="515"/>
        <v>3.1801633323210932</v>
      </c>
      <c r="AI1619" s="53">
        <v>0.7</v>
      </c>
      <c r="AJ1619" s="7" t="str">
        <f t="shared" si="523"/>
        <v>hp_35585080</v>
      </c>
      <c r="AK1619" s="7" t="s">
        <v>3968</v>
      </c>
      <c r="AL1619" s="7">
        <v>1901480</v>
      </c>
      <c r="AM1619" s="7">
        <f>INT(IF(MOD(Y1619,3)=0,INT(AL1619*0.55),INT(AL1619*0.35)))</f>
        <v>1045814</v>
      </c>
      <c r="AN1619" s="54">
        <f t="shared" si="524"/>
        <v>4232911</v>
      </c>
      <c r="AO1619" s="7" t="str">
        <f t="shared" si="525"/>
        <v>atk_4232911</v>
      </c>
      <c r="AP1619" s="7" t="s">
        <v>3973</v>
      </c>
      <c r="AQ1619" s="7" t="s">
        <v>3995</v>
      </c>
      <c r="AR1619" s="7" t="s">
        <v>3975</v>
      </c>
      <c r="AS1619" s="7" t="s">
        <v>3976</v>
      </c>
      <c r="AU1619" s="7" t="str">
        <f t="shared" si="526"/>
        <v>hp_35585080;atk_4232911;hit_500000;miss_90;cirt_0;cirtSub_-3500</v>
      </c>
    </row>
    <row r="1620" spans="22:47" x14ac:dyDescent="0.2">
      <c r="V1620" s="7" t="str">
        <f t="shared" si="521"/>
        <v>极冰挑战16-10</v>
      </c>
      <c r="W1620" s="7">
        <f t="shared" si="512"/>
        <v>3059</v>
      </c>
      <c r="X1620" s="9" t="s">
        <v>2093</v>
      </c>
      <c r="Y1620" s="9">
        <v>10</v>
      </c>
      <c r="Z1620" s="8">
        <f t="shared" si="527"/>
        <v>8745</v>
      </c>
      <c r="AA1620" s="6" t="s">
        <v>3967</v>
      </c>
      <c r="AB1620" s="6">
        <v>11201967</v>
      </c>
      <c r="AC1620" s="6">
        <f t="shared" si="513"/>
        <v>2.1875</v>
      </c>
      <c r="AD1620" s="6">
        <f t="shared" si="514"/>
        <v>24504302</v>
      </c>
      <c r="AE1620" s="6">
        <f t="shared" si="518"/>
        <v>7237607</v>
      </c>
      <c r="AF1620" s="6">
        <v>3870000</v>
      </c>
      <c r="AG1620" s="11">
        <f t="shared" si="516"/>
        <v>35611909</v>
      </c>
      <c r="AH1620">
        <f t="shared" si="515"/>
        <v>3.1790764068489041</v>
      </c>
      <c r="AI1620" s="53">
        <v>0.7</v>
      </c>
      <c r="AJ1620" s="7" t="str">
        <f t="shared" si="523"/>
        <v>hp_35611909</v>
      </c>
      <c r="AK1620" s="7" t="s">
        <v>3968</v>
      </c>
      <c r="AL1620" s="7">
        <v>1903440</v>
      </c>
      <c r="AM1620" s="7">
        <f>INT(IF(MOD(Y1620,3)=0,INT(AL1620*0.55),INT(AL1620*0.35)))</f>
        <v>666204</v>
      </c>
      <c r="AN1620" s="54">
        <f t="shared" si="524"/>
        <v>4235826</v>
      </c>
      <c r="AO1620" s="7" t="str">
        <f t="shared" si="525"/>
        <v>atk_4235826</v>
      </c>
      <c r="AP1620" s="7" t="s">
        <v>3973</v>
      </c>
      <c r="AQ1620" s="7" t="s">
        <v>3995</v>
      </c>
      <c r="AR1620" s="7" t="s">
        <v>3975</v>
      </c>
      <c r="AS1620" s="7" t="s">
        <v>3976</v>
      </c>
      <c r="AU1620" s="7" t="str">
        <f t="shared" si="526"/>
        <v>hp_35611909;atk_4235826;hit_500000;miss_90;cirt_0;cirtSub_-3500</v>
      </c>
    </row>
    <row r="1621" spans="22:47" x14ac:dyDescent="0.2">
      <c r="V1621" s="7" t="str">
        <f t="shared" si="521"/>
        <v>极冰挑战17-1</v>
      </c>
      <c r="W1621" s="7">
        <f t="shared" si="512"/>
        <v>3061</v>
      </c>
      <c r="X1621" s="9" t="s">
        <v>2094</v>
      </c>
      <c r="Y1621" s="9">
        <v>1</v>
      </c>
      <c r="Z1621" s="8">
        <f t="shared" si="527"/>
        <v>8746</v>
      </c>
      <c r="AA1621" s="6" t="s">
        <v>3967</v>
      </c>
      <c r="AB1621" s="6">
        <v>11214233</v>
      </c>
      <c r="AC1621" s="6">
        <f t="shared" si="513"/>
        <v>2.19</v>
      </c>
      <c r="AD1621" s="6">
        <f t="shared" si="514"/>
        <v>24559170</v>
      </c>
      <c r="AE1621" s="6">
        <f t="shared" ref="AE1621" si="529">IF(MOD(Y1621,1)=0,INT(AD1620*0.3),0)</f>
        <v>7351290</v>
      </c>
      <c r="AF1621" s="6">
        <v>3870000</v>
      </c>
      <c r="AG1621" s="11">
        <f t="shared" si="516"/>
        <v>35780460</v>
      </c>
      <c r="AH1621">
        <f t="shared" si="515"/>
        <v>3.1906292655057196</v>
      </c>
      <c r="AI1621" s="53">
        <v>0.7</v>
      </c>
      <c r="AJ1621" s="7" t="str">
        <f t="shared" si="523"/>
        <v>hp_35780460</v>
      </c>
      <c r="AK1621" s="7" t="s">
        <v>3968</v>
      </c>
      <c r="AL1621" s="7">
        <v>1905400</v>
      </c>
      <c r="AM1621" s="7">
        <f>INT(IF(MOD(Y1621,3)=0,INT(AL1621*0.55),INT(AL1621*0.35)))</f>
        <v>666890</v>
      </c>
      <c r="AN1621" s="54">
        <f t="shared" si="524"/>
        <v>4255597</v>
      </c>
      <c r="AO1621" s="7" t="str">
        <f t="shared" si="525"/>
        <v>atk_4255597</v>
      </c>
      <c r="AP1621" s="7" t="s">
        <v>3973</v>
      </c>
      <c r="AQ1621" s="7" t="s">
        <v>3995</v>
      </c>
      <c r="AR1621" s="7" t="s">
        <v>3975</v>
      </c>
      <c r="AS1621" s="7" t="s">
        <v>3976</v>
      </c>
      <c r="AU1621" s="7" t="str">
        <f t="shared" si="526"/>
        <v>hp_35780460;atk_4255597;hit_500000;miss_90;cirt_0;cirtSub_-3500</v>
      </c>
    </row>
    <row r="1622" spans="22:47" x14ac:dyDescent="0.2">
      <c r="V1622" s="7" t="str">
        <f t="shared" si="521"/>
        <v>极冰挑战17-2</v>
      </c>
      <c r="W1622" s="7">
        <f t="shared" si="512"/>
        <v>3063</v>
      </c>
      <c r="X1622" s="9" t="s">
        <v>2094</v>
      </c>
      <c r="Y1622" s="9">
        <v>2</v>
      </c>
      <c r="Z1622" s="8">
        <f t="shared" si="527"/>
        <v>8748</v>
      </c>
      <c r="AA1622" s="6" t="s">
        <v>3967</v>
      </c>
      <c r="AB1622" s="6">
        <v>11226501</v>
      </c>
      <c r="AC1622" s="6">
        <f t="shared" si="513"/>
        <v>2.19</v>
      </c>
      <c r="AD1622" s="6">
        <f t="shared" si="514"/>
        <v>24586037</v>
      </c>
      <c r="AE1622" s="6">
        <f t="shared" si="518"/>
        <v>7351290</v>
      </c>
      <c r="AF1622" s="6">
        <v>3870000</v>
      </c>
      <c r="AG1622" s="11">
        <f t="shared" si="516"/>
        <v>35807327</v>
      </c>
      <c r="AH1622">
        <f t="shared" si="515"/>
        <v>3.1895358135183884</v>
      </c>
      <c r="AI1622" s="53">
        <v>0.7</v>
      </c>
      <c r="AJ1622" s="7" t="str">
        <f t="shared" si="523"/>
        <v>hp_35807327</v>
      </c>
      <c r="AK1622" s="7" t="s">
        <v>3968</v>
      </c>
      <c r="AL1622" s="7">
        <v>1907360</v>
      </c>
      <c r="AM1622" s="7">
        <f>INT(IF(MOD(Y1622,3)=0,INT(AL1622*0.55),INT(AL1622*0.35)))</f>
        <v>667576</v>
      </c>
      <c r="AN1622" s="54">
        <f t="shared" si="524"/>
        <v>4258515</v>
      </c>
      <c r="AO1622" s="7" t="str">
        <f t="shared" si="525"/>
        <v>atk_4258515</v>
      </c>
      <c r="AP1622" s="7" t="s">
        <v>3973</v>
      </c>
      <c r="AQ1622" s="7" t="s">
        <v>3995</v>
      </c>
      <c r="AR1622" s="7" t="s">
        <v>3975</v>
      </c>
      <c r="AS1622" s="7" t="s">
        <v>3976</v>
      </c>
      <c r="AU1622" s="7" t="str">
        <f t="shared" si="526"/>
        <v>hp_35807327;atk_4258515;hit_500000;miss_90;cirt_0;cirtSub_-3500</v>
      </c>
    </row>
    <row r="1623" spans="22:47" x14ac:dyDescent="0.2">
      <c r="V1623" s="7" t="str">
        <f t="shared" si="521"/>
        <v>极冰挑战17-3</v>
      </c>
      <c r="W1623" s="7">
        <f t="shared" si="512"/>
        <v>3065</v>
      </c>
      <c r="X1623" s="9" t="s">
        <v>2094</v>
      </c>
      <c r="Y1623" s="9">
        <v>3</v>
      </c>
      <c r="Z1623" s="8">
        <f t="shared" si="527"/>
        <v>8751</v>
      </c>
      <c r="AA1623" s="6" t="s">
        <v>3967</v>
      </c>
      <c r="AB1623" s="6">
        <v>11238771</v>
      </c>
      <c r="AC1623" s="6">
        <f t="shared" si="513"/>
        <v>2.1924999999999999</v>
      </c>
      <c r="AD1623" s="6">
        <f t="shared" si="514"/>
        <v>24641005</v>
      </c>
      <c r="AE1623" s="6">
        <f t="shared" si="518"/>
        <v>7351290</v>
      </c>
      <c r="AF1623" s="6">
        <v>3870000</v>
      </c>
      <c r="AG1623" s="11">
        <f t="shared" si="516"/>
        <v>35862295</v>
      </c>
      <c r="AH1623">
        <f t="shared" si="515"/>
        <v>3.1909445436694099</v>
      </c>
      <c r="AI1623" s="53">
        <v>0.7</v>
      </c>
      <c r="AJ1623" s="7" t="str">
        <f t="shared" si="523"/>
        <v>hp_35862295</v>
      </c>
      <c r="AK1623" s="7" t="s">
        <v>3968</v>
      </c>
      <c r="AL1623" s="7">
        <v>1909320</v>
      </c>
      <c r="AM1623" s="7">
        <f>INT(IF(MOD(Y1623,3)=0,INT(AL1623*0.55),INT(AL1623*0.35)))</f>
        <v>1050126</v>
      </c>
      <c r="AN1623" s="54">
        <f t="shared" si="524"/>
        <v>4264773</v>
      </c>
      <c r="AO1623" s="7" t="str">
        <f t="shared" si="525"/>
        <v>atk_4264773</v>
      </c>
      <c r="AP1623" s="7" t="s">
        <v>3973</v>
      </c>
      <c r="AQ1623" s="7" t="s">
        <v>3995</v>
      </c>
      <c r="AR1623" s="7" t="s">
        <v>3975</v>
      </c>
      <c r="AS1623" s="7" t="s">
        <v>3976</v>
      </c>
      <c r="AU1623" s="7" t="str">
        <f t="shared" si="526"/>
        <v>hp_35862295;atk_4264773;hit_500000;miss_90;cirt_0;cirtSub_-3500</v>
      </c>
    </row>
    <row r="1624" spans="22:47" x14ac:dyDescent="0.2">
      <c r="V1624" s="7" t="str">
        <f t="shared" si="521"/>
        <v>极冰挑战17-4</v>
      </c>
      <c r="W1624" s="7">
        <f t="shared" si="512"/>
        <v>3067</v>
      </c>
      <c r="X1624" s="9" t="s">
        <v>2094</v>
      </c>
      <c r="Y1624" s="9">
        <v>4</v>
      </c>
      <c r="Z1624" s="8">
        <f t="shared" si="527"/>
        <v>8755</v>
      </c>
      <c r="AA1624" s="6" t="s">
        <v>3967</v>
      </c>
      <c r="AB1624" s="6">
        <v>11251042</v>
      </c>
      <c r="AC1624" s="6">
        <f t="shared" si="513"/>
        <v>2.1924999999999999</v>
      </c>
      <c r="AD1624" s="6">
        <f t="shared" si="514"/>
        <v>24667909</v>
      </c>
      <c r="AE1624" s="6">
        <f t="shared" si="518"/>
        <v>7351290</v>
      </c>
      <c r="AF1624" s="6">
        <v>3870000</v>
      </c>
      <c r="AG1624" s="11">
        <f t="shared" si="516"/>
        <v>35889199</v>
      </c>
      <c r="AH1624">
        <f t="shared" si="515"/>
        <v>3.1898555707106953</v>
      </c>
      <c r="AI1624" s="53">
        <v>0.7</v>
      </c>
      <c r="AJ1624" s="7" t="str">
        <f t="shared" si="523"/>
        <v>hp_35889199</v>
      </c>
      <c r="AK1624" s="7" t="s">
        <v>3968</v>
      </c>
      <c r="AL1624" s="7">
        <v>1911280</v>
      </c>
      <c r="AM1624" s="7">
        <f>INT(IF(MOD(Y1624,3)=0,INT(AL1624*0.55),INT(AL1624*0.35)))</f>
        <v>668948</v>
      </c>
      <c r="AN1624" s="54">
        <f t="shared" si="524"/>
        <v>4267695</v>
      </c>
      <c r="AO1624" s="7" t="str">
        <f t="shared" si="525"/>
        <v>atk_4267695</v>
      </c>
      <c r="AP1624" s="7" t="s">
        <v>3973</v>
      </c>
      <c r="AQ1624" s="7" t="s">
        <v>3995</v>
      </c>
      <c r="AR1624" s="7" t="s">
        <v>3975</v>
      </c>
      <c r="AS1624" s="7" t="s">
        <v>3976</v>
      </c>
      <c r="AU1624" s="7" t="str">
        <f t="shared" si="526"/>
        <v>hp_35889199;atk_4267695;hit_500000;miss_90;cirt_0;cirtSub_-3500</v>
      </c>
    </row>
    <row r="1625" spans="22:47" x14ac:dyDescent="0.2">
      <c r="V1625" s="7" t="str">
        <f t="shared" si="521"/>
        <v>极冰挑战17-5</v>
      </c>
      <c r="W1625" s="7">
        <f t="shared" si="512"/>
        <v>3069</v>
      </c>
      <c r="X1625" s="9" t="s">
        <v>2094</v>
      </c>
      <c r="Y1625" s="9">
        <v>5</v>
      </c>
      <c r="Z1625" s="8">
        <f t="shared" si="527"/>
        <v>8760</v>
      </c>
      <c r="AA1625" s="6" t="s">
        <v>3967</v>
      </c>
      <c r="AB1625" s="6">
        <v>11263314</v>
      </c>
      <c r="AC1625" s="6">
        <f t="shared" si="513"/>
        <v>2.1924999999999999</v>
      </c>
      <c r="AD1625" s="6">
        <f t="shared" si="514"/>
        <v>24694815</v>
      </c>
      <c r="AE1625" s="6">
        <f t="shared" si="518"/>
        <v>7351290</v>
      </c>
      <c r="AF1625" s="6">
        <v>3870000</v>
      </c>
      <c r="AG1625" s="11">
        <f t="shared" si="516"/>
        <v>35916105</v>
      </c>
      <c r="AH1625">
        <f t="shared" si="515"/>
        <v>3.1887688650072259</v>
      </c>
      <c r="AI1625" s="53">
        <v>0.7</v>
      </c>
      <c r="AJ1625" s="7" t="str">
        <f t="shared" si="523"/>
        <v>hp_35916105</v>
      </c>
      <c r="AK1625" s="7" t="s">
        <v>3968</v>
      </c>
      <c r="AL1625" s="7">
        <v>1913240</v>
      </c>
      <c r="AM1625" s="7">
        <f>INT(IF(MOD(Y1625,3)=0,INT(AL1625*0.55),INT(AL1625*0.35)))</f>
        <v>669634</v>
      </c>
      <c r="AN1625" s="54">
        <f t="shared" si="524"/>
        <v>4270616</v>
      </c>
      <c r="AO1625" s="7" t="str">
        <f t="shared" si="525"/>
        <v>atk_4270616</v>
      </c>
      <c r="AP1625" s="7" t="s">
        <v>3973</v>
      </c>
      <c r="AQ1625" s="7" t="s">
        <v>3995</v>
      </c>
      <c r="AR1625" s="7" t="s">
        <v>3975</v>
      </c>
      <c r="AS1625" s="7" t="s">
        <v>3976</v>
      </c>
      <c r="AU1625" s="7" t="str">
        <f t="shared" si="526"/>
        <v>hp_35916105;atk_4270616;hit_500000;miss_90;cirt_0;cirtSub_-3500</v>
      </c>
    </row>
    <row r="1626" spans="22:47" x14ac:dyDescent="0.2">
      <c r="V1626" s="7" t="str">
        <f t="shared" si="521"/>
        <v>极冰挑战17-6</v>
      </c>
      <c r="W1626" s="7">
        <f t="shared" si="512"/>
        <v>3071</v>
      </c>
      <c r="X1626" s="9" t="s">
        <v>2094</v>
      </c>
      <c r="Y1626" s="9">
        <v>6</v>
      </c>
      <c r="Z1626" s="8">
        <f t="shared" si="527"/>
        <v>8766</v>
      </c>
      <c r="AA1626" s="6" t="s">
        <v>3967</v>
      </c>
      <c r="AB1626" s="6">
        <v>11275588</v>
      </c>
      <c r="AC1626" s="6">
        <f t="shared" si="513"/>
        <v>2.1949999999999998</v>
      </c>
      <c r="AD1626" s="6">
        <f t="shared" si="514"/>
        <v>24749915</v>
      </c>
      <c r="AE1626" s="6">
        <f t="shared" si="518"/>
        <v>7351290</v>
      </c>
      <c r="AF1626" s="6">
        <v>3870000</v>
      </c>
      <c r="AG1626" s="11">
        <f t="shared" si="516"/>
        <v>35971205</v>
      </c>
      <c r="AH1626">
        <f t="shared" si="515"/>
        <v>3.1901844054607174</v>
      </c>
      <c r="AI1626" s="53">
        <v>0.7</v>
      </c>
      <c r="AJ1626" s="7" t="str">
        <f t="shared" si="523"/>
        <v>hp_35971205</v>
      </c>
      <c r="AK1626" s="7" t="s">
        <v>3968</v>
      </c>
      <c r="AL1626" s="7">
        <v>1915200</v>
      </c>
      <c r="AM1626" s="7">
        <f>INT(IF(MOD(Y1626,3)=0,INT(AL1626*0.55),INT(AL1626*0.35)))</f>
        <v>1053360</v>
      </c>
      <c r="AN1626" s="54">
        <f t="shared" si="524"/>
        <v>4276888</v>
      </c>
      <c r="AO1626" s="7" t="str">
        <f t="shared" si="525"/>
        <v>atk_4276888</v>
      </c>
      <c r="AP1626" s="7" t="s">
        <v>3973</v>
      </c>
      <c r="AQ1626" s="7" t="s">
        <v>3995</v>
      </c>
      <c r="AR1626" s="7" t="s">
        <v>3975</v>
      </c>
      <c r="AS1626" s="7" t="s">
        <v>3976</v>
      </c>
      <c r="AU1626" s="7" t="str">
        <f t="shared" si="526"/>
        <v>hp_35971205;atk_4276888;hit_500000;miss_90;cirt_0;cirtSub_-3500</v>
      </c>
    </row>
    <row r="1627" spans="22:47" x14ac:dyDescent="0.2">
      <c r="V1627" s="7" t="str">
        <f t="shared" si="521"/>
        <v>极冰挑战17-7</v>
      </c>
      <c r="W1627" s="7">
        <f t="shared" si="512"/>
        <v>3073</v>
      </c>
      <c r="X1627" s="9" t="s">
        <v>2094</v>
      </c>
      <c r="Y1627" s="9">
        <v>7</v>
      </c>
      <c r="Z1627" s="8">
        <f t="shared" si="527"/>
        <v>8773</v>
      </c>
      <c r="AA1627" s="6" t="s">
        <v>3967</v>
      </c>
      <c r="AB1627" s="6">
        <v>11287864</v>
      </c>
      <c r="AC1627" s="6">
        <f t="shared" si="513"/>
        <v>2.1949999999999998</v>
      </c>
      <c r="AD1627" s="6">
        <f t="shared" si="514"/>
        <v>24776861</v>
      </c>
      <c r="AE1627" s="6">
        <f t="shared" si="518"/>
        <v>7351290</v>
      </c>
      <c r="AF1627" s="6">
        <v>3870000</v>
      </c>
      <c r="AG1627" s="11">
        <f t="shared" si="516"/>
        <v>35998151</v>
      </c>
      <c r="AH1627">
        <f t="shared" si="515"/>
        <v>3.1891021188774067</v>
      </c>
      <c r="AI1627" s="53">
        <v>0.7</v>
      </c>
      <c r="AJ1627" s="7" t="str">
        <f t="shared" si="523"/>
        <v>hp_35998151</v>
      </c>
      <c r="AK1627" s="7" t="s">
        <v>3968</v>
      </c>
      <c r="AL1627" s="7">
        <v>1917160</v>
      </c>
      <c r="AM1627" s="7">
        <f>INT(IF(MOD(Y1627,3)=0,INT(AL1627*0.55),INT(AL1627*0.35)))</f>
        <v>671006</v>
      </c>
      <c r="AN1627" s="54">
        <f t="shared" si="524"/>
        <v>4279813</v>
      </c>
      <c r="AO1627" s="7" t="str">
        <f t="shared" si="525"/>
        <v>atk_4279813</v>
      </c>
      <c r="AP1627" s="7" t="s">
        <v>3973</v>
      </c>
      <c r="AQ1627" s="7" t="s">
        <v>3995</v>
      </c>
      <c r="AR1627" s="7" t="s">
        <v>3975</v>
      </c>
      <c r="AS1627" s="7" t="s">
        <v>3976</v>
      </c>
      <c r="AU1627" s="7" t="str">
        <f t="shared" si="526"/>
        <v>hp_35998151;atk_4279813;hit_500000;miss_90;cirt_0;cirtSub_-3500</v>
      </c>
    </row>
    <row r="1628" spans="22:47" x14ac:dyDescent="0.2">
      <c r="V1628" s="7" t="str">
        <f t="shared" si="521"/>
        <v>极冰挑战17-8</v>
      </c>
      <c r="W1628" s="7">
        <f t="shared" si="512"/>
        <v>3075</v>
      </c>
      <c r="X1628" s="9" t="s">
        <v>2094</v>
      </c>
      <c r="Y1628" s="9">
        <v>8</v>
      </c>
      <c r="Z1628" s="8">
        <f t="shared" si="527"/>
        <v>8781</v>
      </c>
      <c r="AA1628" s="6" t="s">
        <v>3967</v>
      </c>
      <c r="AB1628" s="6">
        <v>11300141</v>
      </c>
      <c r="AC1628" s="6">
        <f t="shared" si="513"/>
        <v>2.1949999999999998</v>
      </c>
      <c r="AD1628" s="6">
        <f t="shared" si="514"/>
        <v>24803809</v>
      </c>
      <c r="AE1628" s="6">
        <f t="shared" si="518"/>
        <v>7351290</v>
      </c>
      <c r="AF1628" s="6">
        <v>3870000</v>
      </c>
      <c r="AG1628" s="11">
        <f t="shared" si="516"/>
        <v>36025099</v>
      </c>
      <c r="AH1628">
        <f t="shared" si="515"/>
        <v>3.1880220786625584</v>
      </c>
      <c r="AI1628" s="53">
        <v>0.7</v>
      </c>
      <c r="AJ1628" s="7" t="str">
        <f t="shared" si="523"/>
        <v>hp_36025099</v>
      </c>
      <c r="AK1628" s="7" t="s">
        <v>3968</v>
      </c>
      <c r="AL1628" s="7">
        <v>1919120</v>
      </c>
      <c r="AM1628" s="7">
        <f>INT(IF(MOD(Y1628,3)=0,INT(AL1628*0.55),INT(AL1628*0.35)))</f>
        <v>671692</v>
      </c>
      <c r="AN1628" s="54">
        <f t="shared" si="524"/>
        <v>4282737</v>
      </c>
      <c r="AO1628" s="7" t="str">
        <f t="shared" si="525"/>
        <v>atk_4282737</v>
      </c>
      <c r="AP1628" s="7" t="s">
        <v>3973</v>
      </c>
      <c r="AQ1628" s="7" t="s">
        <v>3995</v>
      </c>
      <c r="AR1628" s="7" t="s">
        <v>3975</v>
      </c>
      <c r="AS1628" s="7" t="s">
        <v>3976</v>
      </c>
      <c r="AU1628" s="7" t="str">
        <f t="shared" si="526"/>
        <v>hp_36025099;atk_4282737;hit_500000;miss_90;cirt_0;cirtSub_-3500</v>
      </c>
    </row>
    <row r="1629" spans="22:47" x14ac:dyDescent="0.2">
      <c r="V1629" s="7" t="str">
        <f t="shared" si="521"/>
        <v>极冰挑战17-9</v>
      </c>
      <c r="W1629" s="7">
        <f t="shared" ref="W1629:W1692" si="530">W1628+2</f>
        <v>3077</v>
      </c>
      <c r="X1629" s="9" t="s">
        <v>2094</v>
      </c>
      <c r="Y1629" s="9">
        <v>9</v>
      </c>
      <c r="Z1629" s="8">
        <f t="shared" si="527"/>
        <v>8790</v>
      </c>
      <c r="AA1629" s="6" t="s">
        <v>3967</v>
      </c>
      <c r="AB1629" s="6">
        <v>11312419</v>
      </c>
      <c r="AC1629" s="6">
        <f t="shared" si="513"/>
        <v>2.1974999999999998</v>
      </c>
      <c r="AD1629" s="6">
        <f t="shared" si="514"/>
        <v>24859040</v>
      </c>
      <c r="AE1629" s="6">
        <f t="shared" si="518"/>
        <v>7351290</v>
      </c>
      <c r="AF1629" s="6">
        <v>3870000</v>
      </c>
      <c r="AG1629" s="11">
        <f t="shared" si="516"/>
        <v>36080330</v>
      </c>
      <c r="AH1629">
        <f t="shared" si="515"/>
        <v>3.1894442735899369</v>
      </c>
      <c r="AI1629" s="53">
        <v>0.7</v>
      </c>
      <c r="AJ1629" s="7" t="str">
        <f t="shared" si="523"/>
        <v>hp_36080330</v>
      </c>
      <c r="AK1629" s="7" t="s">
        <v>3968</v>
      </c>
      <c r="AL1629" s="7">
        <v>1921080</v>
      </c>
      <c r="AM1629" s="7">
        <f>INT(IF(MOD(Y1629,3)=0,INT(AL1629*0.55),INT(AL1629*0.35)))</f>
        <v>1056594</v>
      </c>
      <c r="AN1629" s="54">
        <f t="shared" si="524"/>
        <v>4289024</v>
      </c>
      <c r="AO1629" s="7" t="str">
        <f t="shared" si="525"/>
        <v>atk_4289024</v>
      </c>
      <c r="AP1629" s="7" t="s">
        <v>3973</v>
      </c>
      <c r="AQ1629" s="7" t="s">
        <v>3995</v>
      </c>
      <c r="AR1629" s="7" t="s">
        <v>3975</v>
      </c>
      <c r="AS1629" s="7" t="s">
        <v>3976</v>
      </c>
      <c r="AU1629" s="7" t="str">
        <f t="shared" si="526"/>
        <v>hp_36080330;atk_4289024;hit_500000;miss_90;cirt_0;cirtSub_-3500</v>
      </c>
    </row>
    <row r="1630" spans="22:47" x14ac:dyDescent="0.2">
      <c r="V1630" s="7" t="str">
        <f t="shared" si="521"/>
        <v>极冰挑战17-10</v>
      </c>
      <c r="W1630" s="7">
        <f t="shared" si="530"/>
        <v>3079</v>
      </c>
      <c r="X1630" s="9" t="s">
        <v>2094</v>
      </c>
      <c r="Y1630" s="9">
        <v>10</v>
      </c>
      <c r="Z1630" s="8">
        <f t="shared" si="527"/>
        <v>8800</v>
      </c>
      <c r="AA1630" s="6" t="s">
        <v>3967</v>
      </c>
      <c r="AB1630" s="6">
        <v>11324699</v>
      </c>
      <c r="AC1630" s="6">
        <f t="shared" si="513"/>
        <v>2.1974999999999998</v>
      </c>
      <c r="AD1630" s="6">
        <f t="shared" si="514"/>
        <v>24886026</v>
      </c>
      <c r="AE1630" s="6">
        <f t="shared" si="518"/>
        <v>7351290</v>
      </c>
      <c r="AF1630" s="6">
        <v>3870000</v>
      </c>
      <c r="AG1630" s="11">
        <f t="shared" si="516"/>
        <v>36107316</v>
      </c>
      <c r="AH1630">
        <f t="shared" si="515"/>
        <v>3.1883687151420097</v>
      </c>
      <c r="AI1630" s="53">
        <v>0.7</v>
      </c>
      <c r="AJ1630" s="7" t="str">
        <f t="shared" si="523"/>
        <v>hp_36107316</v>
      </c>
      <c r="AK1630" s="7" t="s">
        <v>3968</v>
      </c>
      <c r="AL1630" s="7">
        <v>1923040</v>
      </c>
      <c r="AM1630" s="7">
        <f>INT(IF(MOD(Y1630,3)=0,INT(AL1630*0.55),INT(AL1630*0.35)))</f>
        <v>673064</v>
      </c>
      <c r="AN1630" s="54">
        <f t="shared" si="524"/>
        <v>4291952</v>
      </c>
      <c r="AO1630" s="7" t="str">
        <f t="shared" si="525"/>
        <v>atk_4291952</v>
      </c>
      <c r="AP1630" s="7" t="s">
        <v>3973</v>
      </c>
      <c r="AQ1630" s="7" t="s">
        <v>3995</v>
      </c>
      <c r="AR1630" s="7" t="s">
        <v>3975</v>
      </c>
      <c r="AS1630" s="7" t="s">
        <v>3976</v>
      </c>
      <c r="AU1630" s="7" t="str">
        <f t="shared" si="526"/>
        <v>hp_36107316;atk_4291952;hit_500000;miss_90;cirt_0;cirtSub_-3500</v>
      </c>
    </row>
    <row r="1631" spans="22:47" x14ac:dyDescent="0.2">
      <c r="V1631" s="7" t="str">
        <f t="shared" si="521"/>
        <v>极冰挑战18-1</v>
      </c>
      <c r="W1631" s="7">
        <f t="shared" si="530"/>
        <v>3081</v>
      </c>
      <c r="X1631" s="9" t="s">
        <v>2095</v>
      </c>
      <c r="Y1631" s="9">
        <v>1</v>
      </c>
      <c r="Z1631" s="8">
        <f t="shared" si="527"/>
        <v>8801</v>
      </c>
      <c r="AA1631" s="6" t="s">
        <v>3967</v>
      </c>
      <c r="AB1631" s="6">
        <v>11336981</v>
      </c>
      <c r="AC1631" s="6">
        <f t="shared" ref="AC1631:AC1694" si="531">0.6+INT((Z1631-1)/55)*0.01+INT(Y1631/3)*0.0025</f>
        <v>2.2000000000000002</v>
      </c>
      <c r="AD1631" s="6">
        <f t="shared" ref="AD1631:AD1694" si="532">INT(AB1631*AC1631)</f>
        <v>24941358</v>
      </c>
      <c r="AE1631" s="6">
        <f t="shared" ref="AE1631" si="533">IF(MOD(Y1631,1)=0,INT(AD1630*0.3),0)</f>
        <v>7465807</v>
      </c>
      <c r="AF1631" s="6">
        <v>3870000</v>
      </c>
      <c r="AG1631" s="11">
        <f t="shared" si="516"/>
        <v>36277165</v>
      </c>
      <c r="AH1631">
        <f t="shared" si="515"/>
        <v>3.1998964274527761</v>
      </c>
      <c r="AI1631" s="53">
        <v>0.7</v>
      </c>
      <c r="AJ1631" s="7" t="str">
        <f t="shared" si="523"/>
        <v>hp_36277165</v>
      </c>
      <c r="AK1631" s="7" t="s">
        <v>3968</v>
      </c>
      <c r="AL1631" s="7">
        <v>1925000</v>
      </c>
      <c r="AM1631" s="7">
        <f>INT(IF(MOD(Y1631,3)=0,INT(AL1631*0.55),INT(AL1631*0.35)))</f>
        <v>673750</v>
      </c>
      <c r="AN1631" s="54">
        <f t="shared" si="524"/>
        <v>4311860</v>
      </c>
      <c r="AO1631" s="7" t="str">
        <f t="shared" si="525"/>
        <v>atk_4311860</v>
      </c>
      <c r="AP1631" s="7" t="s">
        <v>3973</v>
      </c>
      <c r="AQ1631" s="7" t="s">
        <v>3995</v>
      </c>
      <c r="AR1631" s="7" t="s">
        <v>3975</v>
      </c>
      <c r="AS1631" s="7" t="s">
        <v>3976</v>
      </c>
      <c r="AU1631" s="7" t="str">
        <f t="shared" si="526"/>
        <v>hp_36277165;atk_4311860;hit_500000;miss_90;cirt_0;cirtSub_-3500</v>
      </c>
    </row>
    <row r="1632" spans="22:47" x14ac:dyDescent="0.2">
      <c r="V1632" s="7" t="str">
        <f t="shared" si="521"/>
        <v>极冰挑战18-2</v>
      </c>
      <c r="W1632" s="7">
        <f t="shared" si="530"/>
        <v>3083</v>
      </c>
      <c r="X1632" s="9" t="s">
        <v>2095</v>
      </c>
      <c r="Y1632" s="9">
        <v>2</v>
      </c>
      <c r="Z1632" s="8">
        <f t="shared" si="527"/>
        <v>8803</v>
      </c>
      <c r="AA1632" s="6" t="s">
        <v>3967</v>
      </c>
      <c r="AB1632" s="6">
        <v>11349264</v>
      </c>
      <c r="AC1632" s="6">
        <f t="shared" si="531"/>
        <v>2.2000000000000002</v>
      </c>
      <c r="AD1632" s="6">
        <f t="shared" si="532"/>
        <v>24968380</v>
      </c>
      <c r="AE1632" s="6">
        <f t="shared" si="518"/>
        <v>7465807</v>
      </c>
      <c r="AF1632" s="6">
        <v>3870000</v>
      </c>
      <c r="AG1632" s="11">
        <f t="shared" si="516"/>
        <v>36304187</v>
      </c>
      <c r="AH1632">
        <f t="shared" ref="AH1632:AH1695" si="534">AG1632/AB1632</f>
        <v>3.1988142138556297</v>
      </c>
      <c r="AI1632" s="53">
        <v>0.7</v>
      </c>
      <c r="AJ1632" s="7" t="str">
        <f t="shared" si="523"/>
        <v>hp_36304187</v>
      </c>
      <c r="AK1632" s="7" t="s">
        <v>3968</v>
      </c>
      <c r="AL1632" s="7">
        <v>1926960</v>
      </c>
      <c r="AM1632" s="7">
        <f>INT(IF(MOD(Y1632,3)=0,INT(AL1632*0.55),INT(AL1632*0.35)))</f>
        <v>674436</v>
      </c>
      <c r="AN1632" s="54">
        <f t="shared" si="524"/>
        <v>4314790</v>
      </c>
      <c r="AO1632" s="7" t="str">
        <f t="shared" si="525"/>
        <v>atk_4314790</v>
      </c>
      <c r="AP1632" s="7" t="s">
        <v>3973</v>
      </c>
      <c r="AQ1632" s="7" t="s">
        <v>3995</v>
      </c>
      <c r="AR1632" s="7" t="s">
        <v>3975</v>
      </c>
      <c r="AS1632" s="7" t="s">
        <v>3976</v>
      </c>
      <c r="AU1632" s="7" t="str">
        <f t="shared" si="526"/>
        <v>hp_36304187;atk_4314790;hit_500000;miss_90;cirt_0;cirtSub_-3500</v>
      </c>
    </row>
    <row r="1633" spans="22:47" x14ac:dyDescent="0.2">
      <c r="V1633" s="7" t="str">
        <f t="shared" si="521"/>
        <v>极冰挑战18-3</v>
      </c>
      <c r="W1633" s="7">
        <f t="shared" si="530"/>
        <v>3085</v>
      </c>
      <c r="X1633" s="9" t="s">
        <v>2095</v>
      </c>
      <c r="Y1633" s="9">
        <v>3</v>
      </c>
      <c r="Z1633" s="8">
        <f t="shared" si="527"/>
        <v>8806</v>
      </c>
      <c r="AA1633" s="6" t="s">
        <v>3967</v>
      </c>
      <c r="AB1633" s="6">
        <v>11361549</v>
      </c>
      <c r="AC1633" s="6">
        <f t="shared" si="531"/>
        <v>2.2025000000000001</v>
      </c>
      <c r="AD1633" s="6">
        <f t="shared" si="532"/>
        <v>25023811</v>
      </c>
      <c r="AE1633" s="6">
        <f t="shared" si="518"/>
        <v>7465807</v>
      </c>
      <c r="AF1633" s="6">
        <v>3870000</v>
      </c>
      <c r="AG1633" s="11">
        <f t="shared" ref="AG1633:AG1696" si="535">INT(AD1633*1)+AF1633+AE1633</f>
        <v>36359618</v>
      </c>
      <c r="AH1633">
        <f t="shared" si="534"/>
        <v>3.2002342286249879</v>
      </c>
      <c r="AI1633" s="53">
        <v>0.7</v>
      </c>
      <c r="AJ1633" s="7" t="str">
        <f t="shared" si="523"/>
        <v>hp_36359618</v>
      </c>
      <c r="AK1633" s="7" t="s">
        <v>3968</v>
      </c>
      <c r="AL1633" s="7">
        <v>1928920</v>
      </c>
      <c r="AM1633" s="7">
        <f>INT(IF(MOD(Y1633,3)=0,INT(AL1633*0.55),INT(AL1633*0.35)))</f>
        <v>1060906</v>
      </c>
      <c r="AN1633" s="54">
        <f t="shared" si="524"/>
        <v>4321097</v>
      </c>
      <c r="AO1633" s="7" t="str">
        <f t="shared" si="525"/>
        <v>atk_4321097</v>
      </c>
      <c r="AP1633" s="7" t="s">
        <v>3973</v>
      </c>
      <c r="AQ1633" s="7" t="s">
        <v>3995</v>
      </c>
      <c r="AR1633" s="7" t="s">
        <v>3975</v>
      </c>
      <c r="AS1633" s="7" t="s">
        <v>3976</v>
      </c>
      <c r="AU1633" s="7" t="str">
        <f t="shared" si="526"/>
        <v>hp_36359618;atk_4321097;hit_500000;miss_90;cirt_0;cirtSub_-3500</v>
      </c>
    </row>
    <row r="1634" spans="22:47" x14ac:dyDescent="0.2">
      <c r="V1634" s="7" t="str">
        <f t="shared" si="521"/>
        <v>极冰挑战18-4</v>
      </c>
      <c r="W1634" s="7">
        <f t="shared" si="530"/>
        <v>3087</v>
      </c>
      <c r="X1634" s="9" t="s">
        <v>2095</v>
      </c>
      <c r="Y1634" s="9">
        <v>4</v>
      </c>
      <c r="Z1634" s="8">
        <f t="shared" si="527"/>
        <v>8810</v>
      </c>
      <c r="AA1634" s="6" t="s">
        <v>3967</v>
      </c>
      <c r="AB1634" s="6">
        <v>11373835</v>
      </c>
      <c r="AC1634" s="6">
        <f t="shared" si="531"/>
        <v>2.2025000000000001</v>
      </c>
      <c r="AD1634" s="6">
        <f t="shared" si="532"/>
        <v>25050871</v>
      </c>
      <c r="AE1634" s="6">
        <f t="shared" si="518"/>
        <v>7465807</v>
      </c>
      <c r="AF1634" s="6">
        <v>3870000</v>
      </c>
      <c r="AG1634" s="11">
        <f t="shared" si="535"/>
        <v>36386678</v>
      </c>
      <c r="AH1634">
        <f t="shared" si="534"/>
        <v>3.1991564850378085</v>
      </c>
      <c r="AI1634" s="53">
        <v>0.7</v>
      </c>
      <c r="AJ1634" s="7" t="str">
        <f t="shared" si="523"/>
        <v>hp_36386678</v>
      </c>
      <c r="AK1634" s="7" t="s">
        <v>3968</v>
      </c>
      <c r="AL1634" s="7">
        <v>1930880</v>
      </c>
      <c r="AM1634" s="7">
        <f>INT(IF(MOD(Y1634,3)=0,INT(AL1634*0.55),INT(AL1634*0.35)))</f>
        <v>675808</v>
      </c>
      <c r="AN1634" s="54">
        <f t="shared" si="524"/>
        <v>4324031</v>
      </c>
      <c r="AO1634" s="7" t="str">
        <f t="shared" si="525"/>
        <v>atk_4324031</v>
      </c>
      <c r="AP1634" s="7" t="s">
        <v>3973</v>
      </c>
      <c r="AQ1634" s="7" t="s">
        <v>3995</v>
      </c>
      <c r="AR1634" s="7" t="s">
        <v>3975</v>
      </c>
      <c r="AS1634" s="7" t="s">
        <v>3976</v>
      </c>
      <c r="AU1634" s="7" t="str">
        <f t="shared" si="526"/>
        <v>hp_36386678;atk_4324031;hit_500000;miss_90;cirt_0;cirtSub_-3500</v>
      </c>
    </row>
    <row r="1635" spans="22:47" x14ac:dyDescent="0.2">
      <c r="V1635" s="7" t="str">
        <f t="shared" si="521"/>
        <v>极冰挑战18-5</v>
      </c>
      <c r="W1635" s="7">
        <f t="shared" si="530"/>
        <v>3089</v>
      </c>
      <c r="X1635" s="9" t="s">
        <v>2095</v>
      </c>
      <c r="Y1635" s="9">
        <v>5</v>
      </c>
      <c r="Z1635" s="8">
        <f t="shared" si="527"/>
        <v>8815</v>
      </c>
      <c r="AA1635" s="6" t="s">
        <v>3967</v>
      </c>
      <c r="AB1635" s="6">
        <v>11386122</v>
      </c>
      <c r="AC1635" s="6">
        <f t="shared" si="531"/>
        <v>2.2025000000000001</v>
      </c>
      <c r="AD1635" s="6">
        <f t="shared" si="532"/>
        <v>25077933</v>
      </c>
      <c r="AE1635" s="6">
        <f t="shared" si="518"/>
        <v>7465807</v>
      </c>
      <c r="AF1635" s="6">
        <v>3870000</v>
      </c>
      <c r="AG1635" s="11">
        <f t="shared" si="535"/>
        <v>36413740</v>
      </c>
      <c r="AH1635">
        <f t="shared" si="534"/>
        <v>3.1980809620694384</v>
      </c>
      <c r="AI1635" s="53">
        <v>0.7</v>
      </c>
      <c r="AJ1635" s="7" t="str">
        <f t="shared" si="523"/>
        <v>hp_36413740</v>
      </c>
      <c r="AK1635" s="7" t="s">
        <v>3968</v>
      </c>
      <c r="AL1635" s="7">
        <v>1932840</v>
      </c>
      <c r="AM1635" s="7">
        <f>INT(IF(MOD(Y1635,3)=0,INT(AL1635*0.55),INT(AL1635*0.35)))</f>
        <v>676494</v>
      </c>
      <c r="AN1635" s="54">
        <f t="shared" si="524"/>
        <v>4326965</v>
      </c>
      <c r="AO1635" s="7" t="str">
        <f t="shared" si="525"/>
        <v>atk_4326965</v>
      </c>
      <c r="AP1635" s="7" t="s">
        <v>3973</v>
      </c>
      <c r="AQ1635" s="7" t="s">
        <v>3995</v>
      </c>
      <c r="AR1635" s="7" t="s">
        <v>3975</v>
      </c>
      <c r="AS1635" s="7" t="s">
        <v>3976</v>
      </c>
      <c r="AU1635" s="7" t="str">
        <f t="shared" si="526"/>
        <v>hp_36413740;atk_4326965;hit_500000;miss_90;cirt_0;cirtSub_-3500</v>
      </c>
    </row>
    <row r="1636" spans="22:47" x14ac:dyDescent="0.2">
      <c r="V1636" s="7" t="str">
        <f t="shared" si="521"/>
        <v>极冰挑战18-6</v>
      </c>
      <c r="W1636" s="7">
        <f t="shared" si="530"/>
        <v>3091</v>
      </c>
      <c r="X1636" s="9" t="s">
        <v>2095</v>
      </c>
      <c r="Y1636" s="9">
        <v>6</v>
      </c>
      <c r="Z1636" s="8">
        <f t="shared" si="527"/>
        <v>8821</v>
      </c>
      <c r="AA1636" s="6" t="s">
        <v>3967</v>
      </c>
      <c r="AB1636" s="6">
        <v>11398411</v>
      </c>
      <c r="AC1636" s="6">
        <f t="shared" si="531"/>
        <v>2.2050000000000001</v>
      </c>
      <c r="AD1636" s="6">
        <f t="shared" si="532"/>
        <v>25133496</v>
      </c>
      <c r="AE1636" s="6">
        <f t="shared" si="518"/>
        <v>7465807</v>
      </c>
      <c r="AF1636" s="6">
        <v>3870000</v>
      </c>
      <c r="AG1636" s="11">
        <f t="shared" si="535"/>
        <v>36469303</v>
      </c>
      <c r="AH1636">
        <f t="shared" si="534"/>
        <v>3.199507633125354</v>
      </c>
      <c r="AI1636" s="53">
        <v>0.7</v>
      </c>
      <c r="AJ1636" s="7" t="str">
        <f t="shared" si="523"/>
        <v>hp_36469303</v>
      </c>
      <c r="AK1636" s="7" t="s">
        <v>3968</v>
      </c>
      <c r="AL1636" s="7">
        <v>1934800</v>
      </c>
      <c r="AM1636" s="7">
        <f>INT(IF(MOD(Y1636,3)=0,INT(AL1636*0.55),INT(AL1636*0.35)))</f>
        <v>1064140</v>
      </c>
      <c r="AN1636" s="54">
        <f t="shared" si="524"/>
        <v>4333285</v>
      </c>
      <c r="AO1636" s="7" t="str">
        <f t="shared" si="525"/>
        <v>atk_4333285</v>
      </c>
      <c r="AP1636" s="7" t="s">
        <v>3973</v>
      </c>
      <c r="AQ1636" s="7" t="s">
        <v>3995</v>
      </c>
      <c r="AR1636" s="7" t="s">
        <v>3975</v>
      </c>
      <c r="AS1636" s="7" t="s">
        <v>3976</v>
      </c>
      <c r="AU1636" s="7" t="str">
        <f t="shared" si="526"/>
        <v>hp_36469303;atk_4333285;hit_500000;miss_90;cirt_0;cirtSub_-3500</v>
      </c>
    </row>
    <row r="1637" spans="22:47" x14ac:dyDescent="0.2">
      <c r="V1637" s="7" t="str">
        <f t="shared" si="521"/>
        <v>极冰挑战18-7</v>
      </c>
      <c r="W1637" s="7">
        <f t="shared" si="530"/>
        <v>3093</v>
      </c>
      <c r="X1637" s="9" t="s">
        <v>2095</v>
      </c>
      <c r="Y1637" s="9">
        <v>7</v>
      </c>
      <c r="Z1637" s="8">
        <f t="shared" si="527"/>
        <v>8828</v>
      </c>
      <c r="AA1637" s="6" t="s">
        <v>3967</v>
      </c>
      <c r="AB1637" s="6">
        <v>11410702</v>
      </c>
      <c r="AC1637" s="6">
        <f t="shared" si="531"/>
        <v>2.2050000000000001</v>
      </c>
      <c r="AD1637" s="6">
        <f t="shared" si="532"/>
        <v>25160597</v>
      </c>
      <c r="AE1637" s="6">
        <f t="shared" si="518"/>
        <v>7465807</v>
      </c>
      <c r="AF1637" s="6">
        <v>3870000</v>
      </c>
      <c r="AG1637" s="11">
        <f t="shared" si="535"/>
        <v>36496404</v>
      </c>
      <c r="AH1637">
        <f t="shared" si="534"/>
        <v>3.1984363451083029</v>
      </c>
      <c r="AI1637" s="53">
        <v>0.7</v>
      </c>
      <c r="AJ1637" s="7" t="str">
        <f t="shared" si="523"/>
        <v>hp_36496404</v>
      </c>
      <c r="AK1637" s="7" t="s">
        <v>3968</v>
      </c>
      <c r="AL1637" s="7">
        <v>1936760</v>
      </c>
      <c r="AM1637" s="7">
        <f>INT(IF(MOD(Y1637,3)=0,INT(AL1637*0.55),INT(AL1637*0.35)))</f>
        <v>677866</v>
      </c>
      <c r="AN1637" s="54">
        <f t="shared" si="524"/>
        <v>4336222</v>
      </c>
      <c r="AO1637" s="7" t="str">
        <f t="shared" si="525"/>
        <v>atk_4336222</v>
      </c>
      <c r="AP1637" s="7" t="s">
        <v>3973</v>
      </c>
      <c r="AQ1637" s="7" t="s">
        <v>3995</v>
      </c>
      <c r="AR1637" s="7" t="s">
        <v>3975</v>
      </c>
      <c r="AS1637" s="7" t="s">
        <v>3976</v>
      </c>
      <c r="AU1637" s="7" t="str">
        <f t="shared" si="526"/>
        <v>hp_36496404;atk_4336222;hit_500000;miss_90;cirt_0;cirtSub_-3500</v>
      </c>
    </row>
    <row r="1638" spans="22:47" x14ac:dyDescent="0.2">
      <c r="V1638" s="7" t="str">
        <f t="shared" si="521"/>
        <v>极冰挑战18-8</v>
      </c>
      <c r="W1638" s="7">
        <f t="shared" si="530"/>
        <v>3095</v>
      </c>
      <c r="X1638" s="9" t="s">
        <v>2095</v>
      </c>
      <c r="Y1638" s="9">
        <v>8</v>
      </c>
      <c r="Z1638" s="8">
        <f t="shared" si="527"/>
        <v>8836</v>
      </c>
      <c r="AA1638" s="6" t="s">
        <v>3967</v>
      </c>
      <c r="AB1638" s="6">
        <v>11422994</v>
      </c>
      <c r="AC1638" s="6">
        <f t="shared" si="531"/>
        <v>2.2050000000000001</v>
      </c>
      <c r="AD1638" s="6">
        <f t="shared" si="532"/>
        <v>25187701</v>
      </c>
      <c r="AE1638" s="6">
        <f t="shared" si="518"/>
        <v>7465807</v>
      </c>
      <c r="AF1638" s="6">
        <v>3870000</v>
      </c>
      <c r="AG1638" s="11">
        <f t="shared" si="535"/>
        <v>36523508</v>
      </c>
      <c r="AH1638">
        <f t="shared" si="534"/>
        <v>3.1973673451986406</v>
      </c>
      <c r="AI1638" s="53">
        <v>0.7</v>
      </c>
      <c r="AJ1638" s="7" t="str">
        <f t="shared" si="523"/>
        <v>hp_36523508</v>
      </c>
      <c r="AK1638" s="7" t="s">
        <v>3968</v>
      </c>
      <c r="AL1638" s="7">
        <v>1938720</v>
      </c>
      <c r="AM1638" s="7">
        <f>INT(IF(MOD(Y1638,3)=0,INT(AL1638*0.55),INT(AL1638*0.35)))</f>
        <v>678552</v>
      </c>
      <c r="AN1638" s="54">
        <f t="shared" si="524"/>
        <v>4339160</v>
      </c>
      <c r="AO1638" s="7" t="str">
        <f t="shared" si="525"/>
        <v>atk_4339160</v>
      </c>
      <c r="AP1638" s="7" t="s">
        <v>3973</v>
      </c>
      <c r="AQ1638" s="7" t="s">
        <v>3995</v>
      </c>
      <c r="AR1638" s="7" t="s">
        <v>3975</v>
      </c>
      <c r="AS1638" s="7" t="s">
        <v>3976</v>
      </c>
      <c r="AU1638" s="7" t="str">
        <f t="shared" si="526"/>
        <v>hp_36523508;atk_4339160;hit_500000;miss_90;cirt_0;cirtSub_-3500</v>
      </c>
    </row>
    <row r="1639" spans="22:47" x14ac:dyDescent="0.2">
      <c r="V1639" s="7" t="str">
        <f t="shared" si="521"/>
        <v>极冰挑战18-9</v>
      </c>
      <c r="W1639" s="7">
        <f t="shared" si="530"/>
        <v>3097</v>
      </c>
      <c r="X1639" s="9" t="s">
        <v>2095</v>
      </c>
      <c r="Y1639" s="9">
        <v>9</v>
      </c>
      <c r="Z1639" s="8">
        <f t="shared" si="527"/>
        <v>8845</v>
      </c>
      <c r="AA1639" s="6" t="s">
        <v>3967</v>
      </c>
      <c r="AB1639" s="6">
        <v>11435288</v>
      </c>
      <c r="AC1639" s="6">
        <f t="shared" si="531"/>
        <v>2.2075</v>
      </c>
      <c r="AD1639" s="6">
        <f t="shared" si="532"/>
        <v>25243398</v>
      </c>
      <c r="AE1639" s="6">
        <f t="shared" si="518"/>
        <v>7465807</v>
      </c>
      <c r="AF1639" s="6">
        <v>3870000</v>
      </c>
      <c r="AG1639" s="11">
        <f t="shared" si="535"/>
        <v>36579205</v>
      </c>
      <c r="AH1639">
        <f t="shared" si="534"/>
        <v>3.1988005024447133</v>
      </c>
      <c r="AI1639" s="53">
        <v>0.7</v>
      </c>
      <c r="AJ1639" s="7" t="str">
        <f t="shared" si="523"/>
        <v>hp_36579205</v>
      </c>
      <c r="AK1639" s="7" t="s">
        <v>3968</v>
      </c>
      <c r="AL1639" s="7">
        <v>1940680</v>
      </c>
      <c r="AM1639" s="7">
        <f>INT(IF(MOD(Y1639,3)=0,INT(AL1639*0.55),INT(AL1639*0.35)))</f>
        <v>1067374</v>
      </c>
      <c r="AN1639" s="54">
        <f t="shared" si="524"/>
        <v>4345493</v>
      </c>
      <c r="AO1639" s="7" t="str">
        <f t="shared" si="525"/>
        <v>atk_4345493</v>
      </c>
      <c r="AP1639" s="7" t="s">
        <v>3973</v>
      </c>
      <c r="AQ1639" s="7" t="s">
        <v>3995</v>
      </c>
      <c r="AR1639" s="7" t="s">
        <v>3975</v>
      </c>
      <c r="AS1639" s="7" t="s">
        <v>3976</v>
      </c>
      <c r="AU1639" s="7" t="str">
        <f t="shared" si="526"/>
        <v>hp_36579205;atk_4345493;hit_500000;miss_90;cirt_0;cirtSub_-3500</v>
      </c>
    </row>
    <row r="1640" spans="22:47" x14ac:dyDescent="0.2">
      <c r="V1640" s="7" t="str">
        <f t="shared" si="521"/>
        <v>极冰挑战18-10</v>
      </c>
      <c r="W1640" s="7">
        <f t="shared" si="530"/>
        <v>3099</v>
      </c>
      <c r="X1640" s="9" t="s">
        <v>2095</v>
      </c>
      <c r="Y1640" s="9">
        <v>10</v>
      </c>
      <c r="Z1640" s="8">
        <f t="shared" si="527"/>
        <v>8855</v>
      </c>
      <c r="AA1640" s="6" t="s">
        <v>3967</v>
      </c>
      <c r="AB1640" s="6">
        <v>11447583</v>
      </c>
      <c r="AC1640" s="6">
        <f t="shared" si="531"/>
        <v>2.2075</v>
      </c>
      <c r="AD1640" s="6">
        <f t="shared" si="532"/>
        <v>25270539</v>
      </c>
      <c r="AE1640" s="6">
        <f t="shared" si="518"/>
        <v>7465807</v>
      </c>
      <c r="AF1640" s="6">
        <v>3870000</v>
      </c>
      <c r="AG1640" s="11">
        <f t="shared" si="535"/>
        <v>36606346</v>
      </c>
      <c r="AH1640">
        <f t="shared" si="534"/>
        <v>3.1977358015224699</v>
      </c>
      <c r="AI1640" s="53">
        <v>0.7</v>
      </c>
      <c r="AJ1640" s="7" t="str">
        <f t="shared" si="523"/>
        <v>hp_36606346</v>
      </c>
      <c r="AK1640" s="7" t="s">
        <v>3968</v>
      </c>
      <c r="AL1640" s="7">
        <v>1942640</v>
      </c>
      <c r="AM1640" s="7">
        <f>INT(IF(MOD(Y1640,3)=0,INT(AL1640*0.55),INT(AL1640*0.35)))</f>
        <v>679924</v>
      </c>
      <c r="AN1640" s="54">
        <f t="shared" si="524"/>
        <v>4348434</v>
      </c>
      <c r="AO1640" s="7" t="str">
        <f t="shared" si="525"/>
        <v>atk_4348434</v>
      </c>
      <c r="AP1640" s="7" t="s">
        <v>3973</v>
      </c>
      <c r="AQ1640" s="7" t="s">
        <v>3995</v>
      </c>
      <c r="AR1640" s="7" t="s">
        <v>3975</v>
      </c>
      <c r="AS1640" s="7" t="s">
        <v>3976</v>
      </c>
      <c r="AU1640" s="7" t="str">
        <f t="shared" si="526"/>
        <v>hp_36606346;atk_4348434;hit_500000;miss_90;cirt_0;cirtSub_-3500</v>
      </c>
    </row>
    <row r="1641" spans="22:47" x14ac:dyDescent="0.2">
      <c r="V1641" s="7" t="str">
        <f t="shared" si="521"/>
        <v>海地洞窟1-1</v>
      </c>
      <c r="W1641" s="7">
        <f t="shared" si="530"/>
        <v>3101</v>
      </c>
      <c r="X1641" s="9" t="s">
        <v>1869</v>
      </c>
      <c r="Y1641" s="9">
        <v>1</v>
      </c>
      <c r="Z1641" s="8">
        <f t="shared" si="527"/>
        <v>8856</v>
      </c>
      <c r="AA1641" s="6" t="s">
        <v>3967</v>
      </c>
      <c r="AB1641" s="6">
        <v>11459879</v>
      </c>
      <c r="AC1641" s="6">
        <f t="shared" si="531"/>
        <v>2.21</v>
      </c>
      <c r="AD1641" s="6">
        <f t="shared" si="532"/>
        <v>25326332</v>
      </c>
      <c r="AE1641" s="6">
        <f t="shared" ref="AE1641" si="536">IF(MOD(Y1641,1)=0,INT(AD1640*0.3),0)</f>
        <v>7581161</v>
      </c>
      <c r="AF1641" s="6">
        <v>3870000</v>
      </c>
      <c r="AG1641" s="11">
        <f t="shared" si="535"/>
        <v>36777493</v>
      </c>
      <c r="AH1641">
        <f t="shared" si="534"/>
        <v>3.2092392074994858</v>
      </c>
      <c r="AI1641" s="53">
        <v>0.7</v>
      </c>
      <c r="AJ1641" s="7" t="str">
        <f t="shared" si="523"/>
        <v>hp_36777493</v>
      </c>
      <c r="AK1641" s="7" t="s">
        <v>3968</v>
      </c>
      <c r="AL1641" s="7">
        <v>1944600</v>
      </c>
      <c r="AM1641" s="7">
        <f>INT(IF(MOD(Y1641,3)=0,INT(AL1641*0.55),INT(AL1641*0.35)))</f>
        <v>680610</v>
      </c>
      <c r="AN1641" s="54">
        <f t="shared" si="524"/>
        <v>4368480</v>
      </c>
      <c r="AO1641" s="7" t="str">
        <f t="shared" si="525"/>
        <v>atk_4368480</v>
      </c>
      <c r="AP1641" s="7" t="s">
        <v>3973</v>
      </c>
      <c r="AQ1641" s="7" t="s">
        <v>3996</v>
      </c>
      <c r="AR1641" s="7" t="s">
        <v>3975</v>
      </c>
      <c r="AS1641" s="7" t="s">
        <v>3976</v>
      </c>
      <c r="AU1641" s="7" t="str">
        <f t="shared" si="526"/>
        <v>hp_36777493;atk_4368480;hit_500000;miss_95;cirt_0;cirtSub_-3500</v>
      </c>
    </row>
    <row r="1642" spans="22:47" x14ac:dyDescent="0.2">
      <c r="V1642" s="7" t="str">
        <f t="shared" si="521"/>
        <v>海地洞窟1-2</v>
      </c>
      <c r="W1642" s="7">
        <f t="shared" si="530"/>
        <v>3103</v>
      </c>
      <c r="X1642" s="9" t="s">
        <v>1869</v>
      </c>
      <c r="Y1642" s="9">
        <v>2</v>
      </c>
      <c r="Z1642" s="8">
        <f t="shared" si="527"/>
        <v>8858</v>
      </c>
      <c r="AA1642" s="6" t="s">
        <v>3967</v>
      </c>
      <c r="AB1642" s="6">
        <v>11472177</v>
      </c>
      <c r="AC1642" s="6">
        <f t="shared" si="531"/>
        <v>2.21</v>
      </c>
      <c r="AD1642" s="6">
        <f t="shared" si="532"/>
        <v>25353511</v>
      </c>
      <c r="AE1642" s="6">
        <f t="shared" ref="AE1642:AE1705" si="537">AE1641</f>
        <v>7581161</v>
      </c>
      <c r="AF1642" s="6">
        <v>3870000</v>
      </c>
      <c r="AG1642" s="11">
        <f t="shared" si="535"/>
        <v>36804672</v>
      </c>
      <c r="AH1642">
        <f t="shared" si="534"/>
        <v>3.2081680748126531</v>
      </c>
      <c r="AI1642" s="53">
        <v>0.7</v>
      </c>
      <c r="AJ1642" s="7" t="str">
        <f t="shared" si="523"/>
        <v>hp_36804672</v>
      </c>
      <c r="AK1642" s="7" t="s">
        <v>3968</v>
      </c>
      <c r="AL1642" s="7">
        <v>1946560</v>
      </c>
      <c r="AM1642" s="7">
        <f>INT(IF(MOD(Y1642,3)=0,INT(AL1642*0.55),INT(AL1642*0.35)))</f>
        <v>681296</v>
      </c>
      <c r="AN1642" s="54">
        <f t="shared" si="524"/>
        <v>4371424</v>
      </c>
      <c r="AO1642" s="7" t="str">
        <f t="shared" si="525"/>
        <v>atk_4371424</v>
      </c>
      <c r="AP1642" s="7" t="s">
        <v>3973</v>
      </c>
      <c r="AQ1642" s="7" t="s">
        <v>3996</v>
      </c>
      <c r="AR1642" s="7" t="s">
        <v>3975</v>
      </c>
      <c r="AS1642" s="7" t="s">
        <v>3976</v>
      </c>
      <c r="AU1642" s="7" t="str">
        <f t="shared" si="526"/>
        <v>hp_36804672;atk_4371424;hit_500000;miss_95;cirt_0;cirtSub_-3500</v>
      </c>
    </row>
    <row r="1643" spans="22:47" x14ac:dyDescent="0.2">
      <c r="V1643" s="7" t="str">
        <f t="shared" si="521"/>
        <v>海地洞窟1-3</v>
      </c>
      <c r="W1643" s="7">
        <f t="shared" si="530"/>
        <v>3105</v>
      </c>
      <c r="X1643" s="9" t="s">
        <v>1869</v>
      </c>
      <c r="Y1643" s="9">
        <v>3</v>
      </c>
      <c r="Z1643" s="8">
        <f t="shared" si="527"/>
        <v>8861</v>
      </c>
      <c r="AA1643" s="6" t="s">
        <v>3967</v>
      </c>
      <c r="AB1643" s="6">
        <v>11484477</v>
      </c>
      <c r="AC1643" s="6">
        <f t="shared" si="531"/>
        <v>2.2124999999999999</v>
      </c>
      <c r="AD1643" s="6">
        <f t="shared" si="532"/>
        <v>25409405</v>
      </c>
      <c r="AE1643" s="6">
        <f t="shared" si="537"/>
        <v>7581161</v>
      </c>
      <c r="AF1643" s="6">
        <v>3870000</v>
      </c>
      <c r="AG1643" s="11">
        <f t="shared" si="535"/>
        <v>36860566</v>
      </c>
      <c r="AH1643">
        <f t="shared" si="534"/>
        <v>3.2095990091668956</v>
      </c>
      <c r="AI1643" s="53">
        <v>0.7</v>
      </c>
      <c r="AJ1643" s="7" t="str">
        <f t="shared" si="523"/>
        <v>hp_36860566</v>
      </c>
      <c r="AK1643" s="7" t="s">
        <v>3968</v>
      </c>
      <c r="AL1643" s="7">
        <v>1948520</v>
      </c>
      <c r="AM1643" s="7">
        <f>INT(IF(MOD(Y1643,3)=0,INT(AL1643*0.55),INT(AL1643*0.35)))</f>
        <v>1071686</v>
      </c>
      <c r="AN1643" s="54">
        <f t="shared" si="524"/>
        <v>4377777</v>
      </c>
      <c r="AO1643" s="7" t="str">
        <f t="shared" si="525"/>
        <v>atk_4377777</v>
      </c>
      <c r="AP1643" s="7" t="s">
        <v>3973</v>
      </c>
      <c r="AQ1643" s="7" t="s">
        <v>3996</v>
      </c>
      <c r="AR1643" s="7" t="s">
        <v>3975</v>
      </c>
      <c r="AS1643" s="7" t="s">
        <v>3976</v>
      </c>
      <c r="AU1643" s="7" t="str">
        <f t="shared" si="526"/>
        <v>hp_36860566;atk_4377777;hit_500000;miss_95;cirt_0;cirtSub_-3500</v>
      </c>
    </row>
    <row r="1644" spans="22:47" x14ac:dyDescent="0.2">
      <c r="V1644" s="7" t="str">
        <f t="shared" si="521"/>
        <v>海地洞窟1-4</v>
      </c>
      <c r="W1644" s="7">
        <f t="shared" si="530"/>
        <v>3107</v>
      </c>
      <c r="X1644" s="9" t="s">
        <v>1869</v>
      </c>
      <c r="Y1644" s="9">
        <v>4</v>
      </c>
      <c r="Z1644" s="8">
        <f t="shared" si="527"/>
        <v>8865</v>
      </c>
      <c r="AA1644" s="6" t="s">
        <v>3967</v>
      </c>
      <c r="AB1644" s="6">
        <v>11496778</v>
      </c>
      <c r="AC1644" s="6">
        <f t="shared" si="531"/>
        <v>2.2124999999999999</v>
      </c>
      <c r="AD1644" s="6">
        <f t="shared" si="532"/>
        <v>25436621</v>
      </c>
      <c r="AE1644" s="6">
        <f t="shared" si="537"/>
        <v>7581161</v>
      </c>
      <c r="AF1644" s="6">
        <v>3870000</v>
      </c>
      <c r="AG1644" s="11">
        <f t="shared" si="535"/>
        <v>36887782</v>
      </c>
      <c r="AH1644">
        <f t="shared" si="534"/>
        <v>3.2085321644029308</v>
      </c>
      <c r="AI1644" s="53">
        <v>0.7</v>
      </c>
      <c r="AJ1644" s="7" t="str">
        <f t="shared" si="523"/>
        <v>hp_36887782</v>
      </c>
      <c r="AK1644" s="7" t="s">
        <v>3968</v>
      </c>
      <c r="AL1644" s="7">
        <v>1950480</v>
      </c>
      <c r="AM1644" s="7">
        <f>INT(IF(MOD(Y1644,3)=0,INT(AL1644*0.55),INT(AL1644*0.35)))</f>
        <v>682668</v>
      </c>
      <c r="AN1644" s="54">
        <f t="shared" si="524"/>
        <v>4380724</v>
      </c>
      <c r="AO1644" s="7" t="str">
        <f t="shared" si="525"/>
        <v>atk_4380724</v>
      </c>
      <c r="AP1644" s="7" t="s">
        <v>3973</v>
      </c>
      <c r="AQ1644" s="7" t="s">
        <v>3996</v>
      </c>
      <c r="AR1644" s="7" t="s">
        <v>3975</v>
      </c>
      <c r="AS1644" s="7" t="s">
        <v>3976</v>
      </c>
      <c r="AU1644" s="7" t="str">
        <f t="shared" si="526"/>
        <v>hp_36887782;atk_4380724;hit_500000;miss_95;cirt_0;cirtSub_-3500</v>
      </c>
    </row>
    <row r="1645" spans="22:47" x14ac:dyDescent="0.2">
      <c r="V1645" s="7" t="str">
        <f t="shared" si="521"/>
        <v>海地洞窟1-5</v>
      </c>
      <c r="W1645" s="7">
        <f t="shared" si="530"/>
        <v>3109</v>
      </c>
      <c r="X1645" s="9" t="s">
        <v>1869</v>
      </c>
      <c r="Y1645" s="9">
        <v>5</v>
      </c>
      <c r="Z1645" s="8">
        <f t="shared" si="527"/>
        <v>8870</v>
      </c>
      <c r="AA1645" s="6" t="s">
        <v>3967</v>
      </c>
      <c r="AB1645" s="6">
        <v>11509081</v>
      </c>
      <c r="AC1645" s="6">
        <f t="shared" si="531"/>
        <v>2.2124999999999999</v>
      </c>
      <c r="AD1645" s="6">
        <f t="shared" si="532"/>
        <v>25463841</v>
      </c>
      <c r="AE1645" s="6">
        <f t="shared" si="537"/>
        <v>7581161</v>
      </c>
      <c r="AF1645" s="6">
        <v>3870000</v>
      </c>
      <c r="AG1645" s="11">
        <f t="shared" si="535"/>
        <v>36915002</v>
      </c>
      <c r="AH1645">
        <f t="shared" si="534"/>
        <v>3.2074673903155255</v>
      </c>
      <c r="AI1645" s="53">
        <v>0.7</v>
      </c>
      <c r="AJ1645" s="7" t="str">
        <f t="shared" si="523"/>
        <v>hp_36915002</v>
      </c>
      <c r="AK1645" s="7" t="s">
        <v>3968</v>
      </c>
      <c r="AL1645" s="7">
        <v>1952440</v>
      </c>
      <c r="AM1645" s="7">
        <f>INT(IF(MOD(Y1645,3)=0,INT(AL1645*0.55),INT(AL1645*0.35)))</f>
        <v>683354</v>
      </c>
      <c r="AN1645" s="54">
        <f t="shared" si="524"/>
        <v>4383671</v>
      </c>
      <c r="AO1645" s="7" t="str">
        <f t="shared" si="525"/>
        <v>atk_4383671</v>
      </c>
      <c r="AP1645" s="7" t="s">
        <v>3973</v>
      </c>
      <c r="AQ1645" s="7" t="s">
        <v>3996</v>
      </c>
      <c r="AR1645" s="7" t="s">
        <v>3975</v>
      </c>
      <c r="AS1645" s="7" t="s">
        <v>3976</v>
      </c>
      <c r="AU1645" s="7" t="str">
        <f t="shared" si="526"/>
        <v>hp_36915002;atk_4383671;hit_500000;miss_95;cirt_0;cirtSub_-3500</v>
      </c>
    </row>
    <row r="1646" spans="22:47" x14ac:dyDescent="0.2">
      <c r="V1646" s="7" t="str">
        <f t="shared" si="521"/>
        <v>海地洞窟1-6</v>
      </c>
      <c r="W1646" s="7">
        <f t="shared" si="530"/>
        <v>3111</v>
      </c>
      <c r="X1646" s="9" t="s">
        <v>1869</v>
      </c>
      <c r="Y1646" s="9">
        <v>6</v>
      </c>
      <c r="Z1646" s="8">
        <f t="shared" si="527"/>
        <v>8876</v>
      </c>
      <c r="AA1646" s="6" t="s">
        <v>3967</v>
      </c>
      <c r="AB1646" s="6">
        <v>11521385</v>
      </c>
      <c r="AC1646" s="6">
        <f t="shared" si="531"/>
        <v>2.2149999999999999</v>
      </c>
      <c r="AD1646" s="6">
        <f t="shared" si="532"/>
        <v>25519867</v>
      </c>
      <c r="AE1646" s="6">
        <f t="shared" si="537"/>
        <v>7581161</v>
      </c>
      <c r="AF1646" s="6">
        <v>3870000</v>
      </c>
      <c r="AG1646" s="11">
        <f t="shared" si="535"/>
        <v>36971028</v>
      </c>
      <c r="AH1646">
        <f t="shared" si="534"/>
        <v>3.2089048321881442</v>
      </c>
      <c r="AI1646" s="53">
        <v>0.7</v>
      </c>
      <c r="AJ1646" s="7" t="str">
        <f t="shared" si="523"/>
        <v>hp_36971028</v>
      </c>
      <c r="AK1646" s="7" t="s">
        <v>3968</v>
      </c>
      <c r="AL1646" s="7">
        <v>1954400</v>
      </c>
      <c r="AM1646" s="7">
        <f>INT(IF(MOD(Y1646,3)=0,INT(AL1646*0.55),INT(AL1646*0.35)))</f>
        <v>1074920</v>
      </c>
      <c r="AN1646" s="54">
        <f t="shared" si="524"/>
        <v>4390038</v>
      </c>
      <c r="AO1646" s="7" t="str">
        <f t="shared" si="525"/>
        <v>atk_4390038</v>
      </c>
      <c r="AP1646" s="7" t="s">
        <v>3973</v>
      </c>
      <c r="AQ1646" s="7" t="s">
        <v>3996</v>
      </c>
      <c r="AR1646" s="7" t="s">
        <v>3975</v>
      </c>
      <c r="AS1646" s="7" t="s">
        <v>3976</v>
      </c>
      <c r="AU1646" s="7" t="str">
        <f t="shared" si="526"/>
        <v>hp_36971028;atk_4390038;hit_500000;miss_95;cirt_0;cirtSub_-3500</v>
      </c>
    </row>
    <row r="1647" spans="22:47" x14ac:dyDescent="0.2">
      <c r="V1647" s="7" t="str">
        <f t="shared" si="521"/>
        <v>海地洞窟1-7</v>
      </c>
      <c r="W1647" s="7">
        <f t="shared" si="530"/>
        <v>3113</v>
      </c>
      <c r="X1647" s="9" t="s">
        <v>1869</v>
      </c>
      <c r="Y1647" s="9">
        <v>7</v>
      </c>
      <c r="Z1647" s="8">
        <f t="shared" si="527"/>
        <v>8883</v>
      </c>
      <c r="AA1647" s="6" t="s">
        <v>3967</v>
      </c>
      <c r="AB1647" s="6">
        <v>11533690</v>
      </c>
      <c r="AC1647" s="6">
        <f t="shared" si="531"/>
        <v>2.2149999999999999</v>
      </c>
      <c r="AD1647" s="6">
        <f t="shared" si="532"/>
        <v>25547123</v>
      </c>
      <c r="AE1647" s="6">
        <f t="shared" si="537"/>
        <v>7581161</v>
      </c>
      <c r="AF1647" s="6">
        <v>3870000</v>
      </c>
      <c r="AG1647" s="11">
        <f t="shared" si="535"/>
        <v>36998284</v>
      </c>
      <c r="AH1647">
        <f t="shared" si="534"/>
        <v>3.207844497294448</v>
      </c>
      <c r="AI1647" s="53">
        <v>0.7</v>
      </c>
      <c r="AJ1647" s="7" t="str">
        <f t="shared" si="523"/>
        <v>hp_36998284</v>
      </c>
      <c r="AK1647" s="7" t="s">
        <v>3968</v>
      </c>
      <c r="AL1647" s="7">
        <v>1956360</v>
      </c>
      <c r="AM1647" s="7">
        <f>INT(IF(MOD(Y1647,3)=0,INT(AL1647*0.55),INT(AL1647*0.35)))</f>
        <v>684726</v>
      </c>
      <c r="AN1647" s="54">
        <f t="shared" si="524"/>
        <v>4392989</v>
      </c>
      <c r="AO1647" s="7" t="str">
        <f t="shared" si="525"/>
        <v>atk_4392989</v>
      </c>
      <c r="AP1647" s="7" t="s">
        <v>3973</v>
      </c>
      <c r="AQ1647" s="7" t="s">
        <v>3996</v>
      </c>
      <c r="AR1647" s="7" t="s">
        <v>3975</v>
      </c>
      <c r="AS1647" s="7" t="s">
        <v>3976</v>
      </c>
      <c r="AU1647" s="7" t="str">
        <f t="shared" si="526"/>
        <v>hp_36998284;atk_4392989;hit_500000;miss_95;cirt_0;cirtSub_-3500</v>
      </c>
    </row>
    <row r="1648" spans="22:47" x14ac:dyDescent="0.2">
      <c r="V1648" s="7" t="str">
        <f t="shared" si="521"/>
        <v>海地洞窟1-8</v>
      </c>
      <c r="W1648" s="7">
        <f t="shared" si="530"/>
        <v>3115</v>
      </c>
      <c r="X1648" s="9" t="s">
        <v>1869</v>
      </c>
      <c r="Y1648" s="9">
        <v>8</v>
      </c>
      <c r="Z1648" s="8">
        <f t="shared" si="527"/>
        <v>8891</v>
      </c>
      <c r="AA1648" s="6" t="s">
        <v>3967</v>
      </c>
      <c r="AB1648" s="6">
        <v>11545998</v>
      </c>
      <c r="AC1648" s="6">
        <f t="shared" si="531"/>
        <v>2.2149999999999999</v>
      </c>
      <c r="AD1648" s="6">
        <f t="shared" si="532"/>
        <v>25574385</v>
      </c>
      <c r="AE1648" s="6">
        <f t="shared" si="537"/>
        <v>7581161</v>
      </c>
      <c r="AF1648" s="6">
        <v>3870000</v>
      </c>
      <c r="AG1648" s="11">
        <f t="shared" si="535"/>
        <v>37025546</v>
      </c>
      <c r="AH1648">
        <f t="shared" si="534"/>
        <v>3.2067861089184322</v>
      </c>
      <c r="AI1648" s="53">
        <v>0.7</v>
      </c>
      <c r="AJ1648" s="7" t="str">
        <f t="shared" si="523"/>
        <v>hp_37025546</v>
      </c>
      <c r="AK1648" s="7" t="s">
        <v>3968</v>
      </c>
      <c r="AL1648" s="7">
        <v>1958320</v>
      </c>
      <c r="AM1648" s="7">
        <f>INT(IF(MOD(Y1648,3)=0,INT(AL1648*0.55),INT(AL1648*0.35)))</f>
        <v>685412</v>
      </c>
      <c r="AN1648" s="54">
        <f t="shared" si="524"/>
        <v>4395939</v>
      </c>
      <c r="AO1648" s="7" t="str">
        <f t="shared" si="525"/>
        <v>atk_4395939</v>
      </c>
      <c r="AP1648" s="7" t="s">
        <v>3973</v>
      </c>
      <c r="AQ1648" s="7" t="s">
        <v>3996</v>
      </c>
      <c r="AR1648" s="7" t="s">
        <v>3975</v>
      </c>
      <c r="AS1648" s="7" t="s">
        <v>3976</v>
      </c>
      <c r="AU1648" s="7" t="str">
        <f t="shared" si="526"/>
        <v>hp_37025546;atk_4395939;hit_500000;miss_95;cirt_0;cirtSub_-3500</v>
      </c>
    </row>
    <row r="1649" spans="22:47" x14ac:dyDescent="0.2">
      <c r="V1649" s="7" t="str">
        <f t="shared" si="521"/>
        <v>海地洞窟1-9</v>
      </c>
      <c r="W1649" s="7">
        <f t="shared" si="530"/>
        <v>3117</v>
      </c>
      <c r="X1649" s="9" t="s">
        <v>1869</v>
      </c>
      <c r="Y1649" s="9">
        <v>9</v>
      </c>
      <c r="Z1649" s="8">
        <f t="shared" si="527"/>
        <v>8900</v>
      </c>
      <c r="AA1649" s="6" t="s">
        <v>3967</v>
      </c>
      <c r="AB1649" s="6">
        <v>11558306</v>
      </c>
      <c r="AC1649" s="6">
        <f t="shared" si="531"/>
        <v>2.2174999999999998</v>
      </c>
      <c r="AD1649" s="6">
        <f t="shared" si="532"/>
        <v>25630543</v>
      </c>
      <c r="AE1649" s="6">
        <f t="shared" si="537"/>
        <v>7581161</v>
      </c>
      <c r="AF1649" s="6">
        <v>3870000</v>
      </c>
      <c r="AG1649" s="11">
        <f t="shared" si="535"/>
        <v>37081704</v>
      </c>
      <c r="AH1649">
        <f t="shared" si="534"/>
        <v>3.2082299949490869</v>
      </c>
      <c r="AI1649" s="53">
        <v>0.7</v>
      </c>
      <c r="AJ1649" s="7" t="str">
        <f t="shared" si="523"/>
        <v>hp_37081704</v>
      </c>
      <c r="AK1649" s="7" t="s">
        <v>3968</v>
      </c>
      <c r="AL1649" s="7">
        <v>1960280</v>
      </c>
      <c r="AM1649" s="7">
        <f>INT(IF(MOD(Y1649,3)=0,INT(AL1649*0.55),INT(AL1649*0.35)))</f>
        <v>1078154</v>
      </c>
      <c r="AN1649" s="54">
        <f t="shared" si="524"/>
        <v>4402320</v>
      </c>
      <c r="AO1649" s="7" t="str">
        <f t="shared" si="525"/>
        <v>atk_4402320</v>
      </c>
      <c r="AP1649" s="7" t="s">
        <v>3973</v>
      </c>
      <c r="AQ1649" s="7" t="s">
        <v>3996</v>
      </c>
      <c r="AR1649" s="7" t="s">
        <v>3975</v>
      </c>
      <c r="AS1649" s="7" t="s">
        <v>3976</v>
      </c>
      <c r="AU1649" s="7" t="str">
        <f t="shared" si="526"/>
        <v>hp_37081704;atk_4402320;hit_500000;miss_95;cirt_0;cirtSub_-3500</v>
      </c>
    </row>
    <row r="1650" spans="22:47" x14ac:dyDescent="0.2">
      <c r="V1650" s="7" t="str">
        <f t="shared" si="521"/>
        <v>海地洞窟1-10</v>
      </c>
      <c r="W1650" s="7">
        <f t="shared" si="530"/>
        <v>3119</v>
      </c>
      <c r="X1650" s="9" t="s">
        <v>1869</v>
      </c>
      <c r="Y1650" s="9">
        <v>10</v>
      </c>
      <c r="Z1650" s="8">
        <f t="shared" si="527"/>
        <v>8910</v>
      </c>
      <c r="AA1650" s="6" t="s">
        <v>3967</v>
      </c>
      <c r="AB1650" s="6">
        <v>11570616</v>
      </c>
      <c r="AC1650" s="6">
        <f t="shared" si="531"/>
        <v>2.2174999999999998</v>
      </c>
      <c r="AD1650" s="6">
        <f t="shared" si="532"/>
        <v>25657840</v>
      </c>
      <c r="AE1650" s="6">
        <f t="shared" si="537"/>
        <v>7581161</v>
      </c>
      <c r="AF1650" s="6">
        <v>3870000</v>
      </c>
      <c r="AG1650" s="11">
        <f t="shared" si="535"/>
        <v>37109001</v>
      </c>
      <c r="AH1650">
        <f t="shared" si="534"/>
        <v>3.2071759187237743</v>
      </c>
      <c r="AI1650" s="53">
        <v>0.7</v>
      </c>
      <c r="AJ1650" s="7" t="str">
        <f t="shared" si="523"/>
        <v>hp_37109001</v>
      </c>
      <c r="AK1650" s="7" t="s">
        <v>3968</v>
      </c>
      <c r="AL1650" s="7">
        <v>1962240</v>
      </c>
      <c r="AM1650" s="7">
        <f>INT(IF(MOD(Y1650,3)=0,INT(AL1650*0.55),INT(AL1650*0.35)))</f>
        <v>686784</v>
      </c>
      <c r="AN1650" s="54">
        <f t="shared" si="524"/>
        <v>4405274</v>
      </c>
      <c r="AO1650" s="7" t="str">
        <f t="shared" si="525"/>
        <v>atk_4405274</v>
      </c>
      <c r="AP1650" s="7" t="s">
        <v>3973</v>
      </c>
      <c r="AQ1650" s="7" t="s">
        <v>3996</v>
      </c>
      <c r="AR1650" s="7" t="s">
        <v>3975</v>
      </c>
      <c r="AS1650" s="7" t="s">
        <v>3976</v>
      </c>
      <c r="AU1650" s="7" t="str">
        <f t="shared" si="526"/>
        <v>hp_37109001;atk_4405274;hit_500000;miss_95;cirt_0;cirtSub_-3500</v>
      </c>
    </row>
    <row r="1651" spans="22:47" x14ac:dyDescent="0.2">
      <c r="V1651" s="7" t="str">
        <f t="shared" si="521"/>
        <v>海地洞窟2-1</v>
      </c>
      <c r="W1651" s="7">
        <f t="shared" si="530"/>
        <v>3121</v>
      </c>
      <c r="X1651" s="9" t="s">
        <v>1870</v>
      </c>
      <c r="Y1651" s="9">
        <v>1</v>
      </c>
      <c r="Z1651" s="8">
        <f t="shared" si="527"/>
        <v>8911</v>
      </c>
      <c r="AA1651" s="6" t="s">
        <v>3967</v>
      </c>
      <c r="AB1651" s="6">
        <v>11582928</v>
      </c>
      <c r="AC1651" s="6">
        <f t="shared" si="531"/>
        <v>2.2200000000000002</v>
      </c>
      <c r="AD1651" s="6">
        <f t="shared" si="532"/>
        <v>25714100</v>
      </c>
      <c r="AE1651" s="6">
        <f t="shared" ref="AE1651" si="538">IF(MOD(Y1651,1)=0,INT(AD1650*0.3),0)</f>
        <v>7697352</v>
      </c>
      <c r="AF1651" s="6">
        <v>3870000</v>
      </c>
      <c r="AG1651" s="11">
        <f t="shared" si="535"/>
        <v>37281452</v>
      </c>
      <c r="AH1651">
        <f t="shared" si="534"/>
        <v>3.2186552484829396</v>
      </c>
      <c r="AI1651" s="53">
        <v>0.7</v>
      </c>
      <c r="AJ1651" s="7" t="str">
        <f t="shared" si="523"/>
        <v>hp_37281452</v>
      </c>
      <c r="AK1651" s="7" t="s">
        <v>3968</v>
      </c>
      <c r="AL1651" s="7">
        <v>1964200</v>
      </c>
      <c r="AM1651" s="7">
        <f>INT(IF(MOD(Y1651,3)=0,INT(AL1651*0.55),INT(AL1651*0.35)))</f>
        <v>687470</v>
      </c>
      <c r="AN1651" s="54">
        <f t="shared" si="524"/>
        <v>4425457</v>
      </c>
      <c r="AO1651" s="7" t="str">
        <f t="shared" si="525"/>
        <v>atk_4425457</v>
      </c>
      <c r="AP1651" s="7" t="s">
        <v>3973</v>
      </c>
      <c r="AQ1651" s="7" t="s">
        <v>3996</v>
      </c>
      <c r="AR1651" s="7" t="s">
        <v>3975</v>
      </c>
      <c r="AS1651" s="7" t="s">
        <v>3976</v>
      </c>
      <c r="AU1651" s="7" t="str">
        <f t="shared" si="526"/>
        <v>hp_37281452;atk_4425457;hit_500000;miss_95;cirt_0;cirtSub_-3500</v>
      </c>
    </row>
    <row r="1652" spans="22:47" x14ac:dyDescent="0.2">
      <c r="V1652" s="7" t="str">
        <f t="shared" si="521"/>
        <v>海地洞窟2-2</v>
      </c>
      <c r="W1652" s="7">
        <f t="shared" si="530"/>
        <v>3123</v>
      </c>
      <c r="X1652" s="9" t="s">
        <v>1870</v>
      </c>
      <c r="Y1652" s="9">
        <v>2</v>
      </c>
      <c r="Z1652" s="8">
        <f t="shared" si="527"/>
        <v>8913</v>
      </c>
      <c r="AA1652" s="6" t="s">
        <v>3967</v>
      </c>
      <c r="AB1652" s="6">
        <v>11595241</v>
      </c>
      <c r="AC1652" s="6">
        <f t="shared" si="531"/>
        <v>2.2200000000000002</v>
      </c>
      <c r="AD1652" s="6">
        <f t="shared" si="532"/>
        <v>25741435</v>
      </c>
      <c r="AE1652" s="6">
        <f t="shared" si="537"/>
        <v>7697352</v>
      </c>
      <c r="AF1652" s="6">
        <v>3870000</v>
      </c>
      <c r="AG1652" s="11">
        <f t="shared" si="535"/>
        <v>37308787</v>
      </c>
      <c r="AH1652">
        <f t="shared" si="534"/>
        <v>3.2175947873787187</v>
      </c>
      <c r="AI1652" s="53">
        <v>0.7</v>
      </c>
      <c r="AJ1652" s="7" t="str">
        <f t="shared" si="523"/>
        <v>hp_37308787</v>
      </c>
      <c r="AK1652" s="7" t="s">
        <v>3968</v>
      </c>
      <c r="AL1652" s="7">
        <v>1966160</v>
      </c>
      <c r="AM1652" s="7">
        <f>INT(IF(MOD(Y1652,3)=0,INT(AL1652*0.55),INT(AL1652*0.35)))</f>
        <v>688156</v>
      </c>
      <c r="AN1652" s="54">
        <f t="shared" si="524"/>
        <v>4428414</v>
      </c>
      <c r="AO1652" s="7" t="str">
        <f t="shared" si="525"/>
        <v>atk_4428414</v>
      </c>
      <c r="AP1652" s="7" t="s">
        <v>3973</v>
      </c>
      <c r="AQ1652" s="7" t="s">
        <v>3996</v>
      </c>
      <c r="AR1652" s="7" t="s">
        <v>3975</v>
      </c>
      <c r="AS1652" s="7" t="s">
        <v>3976</v>
      </c>
      <c r="AU1652" s="7" t="str">
        <f t="shared" si="526"/>
        <v>hp_37308787;atk_4428414;hit_500000;miss_95;cirt_0;cirtSub_-3500</v>
      </c>
    </row>
    <row r="1653" spans="22:47" x14ac:dyDescent="0.2">
      <c r="V1653" s="7" t="str">
        <f t="shared" si="521"/>
        <v>海地洞窟2-3</v>
      </c>
      <c r="W1653" s="7">
        <f t="shared" si="530"/>
        <v>3125</v>
      </c>
      <c r="X1653" s="9" t="s">
        <v>1870</v>
      </c>
      <c r="Y1653" s="9">
        <v>3</v>
      </c>
      <c r="Z1653" s="8">
        <f t="shared" si="527"/>
        <v>8916</v>
      </c>
      <c r="AA1653" s="6" t="s">
        <v>3967</v>
      </c>
      <c r="AB1653" s="6">
        <v>11607556</v>
      </c>
      <c r="AC1653" s="6">
        <f t="shared" si="531"/>
        <v>2.2225000000000001</v>
      </c>
      <c r="AD1653" s="6">
        <f t="shared" si="532"/>
        <v>25797793</v>
      </c>
      <c r="AE1653" s="6">
        <f t="shared" si="537"/>
        <v>7697352</v>
      </c>
      <c r="AF1653" s="6">
        <v>3870000</v>
      </c>
      <c r="AG1653" s="11">
        <f t="shared" si="535"/>
        <v>37365145</v>
      </c>
      <c r="AH1653">
        <f t="shared" si="534"/>
        <v>3.2190363759606244</v>
      </c>
      <c r="AI1653" s="53">
        <v>0.7</v>
      </c>
      <c r="AJ1653" s="7" t="str">
        <f t="shared" si="523"/>
        <v>hp_37365145</v>
      </c>
      <c r="AK1653" s="7" t="s">
        <v>3968</v>
      </c>
      <c r="AL1653" s="7">
        <v>1968120</v>
      </c>
      <c r="AM1653" s="7">
        <f>INT(IF(MOD(Y1653,3)=0,INT(AL1653*0.55),INT(AL1653*0.35)))</f>
        <v>1082466</v>
      </c>
      <c r="AN1653" s="54">
        <f t="shared" si="524"/>
        <v>4434814</v>
      </c>
      <c r="AO1653" s="7" t="str">
        <f t="shared" si="525"/>
        <v>atk_4434814</v>
      </c>
      <c r="AP1653" s="7" t="s">
        <v>3973</v>
      </c>
      <c r="AQ1653" s="7" t="s">
        <v>3996</v>
      </c>
      <c r="AR1653" s="7" t="s">
        <v>3975</v>
      </c>
      <c r="AS1653" s="7" t="s">
        <v>3976</v>
      </c>
      <c r="AU1653" s="7" t="str">
        <f t="shared" si="526"/>
        <v>hp_37365145;atk_4434814;hit_500000;miss_95;cirt_0;cirtSub_-3500</v>
      </c>
    </row>
    <row r="1654" spans="22:47" x14ac:dyDescent="0.2">
      <c r="V1654" s="7" t="str">
        <f t="shared" si="521"/>
        <v>海地洞窟2-4</v>
      </c>
      <c r="W1654" s="7">
        <f t="shared" si="530"/>
        <v>3127</v>
      </c>
      <c r="X1654" s="9" t="s">
        <v>1870</v>
      </c>
      <c r="Y1654" s="9">
        <v>4</v>
      </c>
      <c r="Z1654" s="8">
        <f t="shared" si="527"/>
        <v>8920</v>
      </c>
      <c r="AA1654" s="6" t="s">
        <v>3967</v>
      </c>
      <c r="AB1654" s="6">
        <v>11619872</v>
      </c>
      <c r="AC1654" s="6">
        <f t="shared" si="531"/>
        <v>2.2225000000000001</v>
      </c>
      <c r="AD1654" s="6">
        <f t="shared" si="532"/>
        <v>25825165</v>
      </c>
      <c r="AE1654" s="6">
        <f t="shared" si="537"/>
        <v>7697352</v>
      </c>
      <c r="AF1654" s="6">
        <v>3870000</v>
      </c>
      <c r="AG1654" s="11">
        <f t="shared" si="535"/>
        <v>37392517</v>
      </c>
      <c r="AH1654">
        <f t="shared" si="534"/>
        <v>3.2179801120012339</v>
      </c>
      <c r="AI1654" s="53">
        <v>0.7</v>
      </c>
      <c r="AJ1654" s="7" t="str">
        <f t="shared" si="523"/>
        <v>hp_37392517</v>
      </c>
      <c r="AK1654" s="7" t="s">
        <v>3968</v>
      </c>
      <c r="AL1654" s="7">
        <v>1970080</v>
      </c>
      <c r="AM1654" s="7">
        <f>INT(IF(MOD(Y1654,3)=0,INT(AL1654*0.55),INT(AL1654*0.35)))</f>
        <v>689528</v>
      </c>
      <c r="AN1654" s="54">
        <f t="shared" si="524"/>
        <v>4437774</v>
      </c>
      <c r="AO1654" s="7" t="str">
        <f t="shared" si="525"/>
        <v>atk_4437774</v>
      </c>
      <c r="AP1654" s="7" t="s">
        <v>3973</v>
      </c>
      <c r="AQ1654" s="7" t="s">
        <v>3996</v>
      </c>
      <c r="AR1654" s="7" t="s">
        <v>3975</v>
      </c>
      <c r="AS1654" s="7" t="s">
        <v>3976</v>
      </c>
      <c r="AU1654" s="7" t="str">
        <f t="shared" si="526"/>
        <v>hp_37392517;atk_4437774;hit_500000;miss_95;cirt_0;cirtSub_-3500</v>
      </c>
    </row>
    <row r="1655" spans="22:47" x14ac:dyDescent="0.2">
      <c r="V1655" s="7" t="str">
        <f t="shared" si="521"/>
        <v>海地洞窟2-5</v>
      </c>
      <c r="W1655" s="7">
        <f t="shared" si="530"/>
        <v>3129</v>
      </c>
      <c r="X1655" s="9" t="s">
        <v>1870</v>
      </c>
      <c r="Y1655" s="9">
        <v>5</v>
      </c>
      <c r="Z1655" s="8">
        <f t="shared" si="527"/>
        <v>8925</v>
      </c>
      <c r="AA1655" s="6" t="s">
        <v>3967</v>
      </c>
      <c r="AB1655" s="6">
        <v>11632190</v>
      </c>
      <c r="AC1655" s="6">
        <f t="shared" si="531"/>
        <v>2.2225000000000001</v>
      </c>
      <c r="AD1655" s="6">
        <f t="shared" si="532"/>
        <v>25852542</v>
      </c>
      <c r="AE1655" s="6">
        <f t="shared" si="537"/>
        <v>7697352</v>
      </c>
      <c r="AF1655" s="6">
        <v>3870000</v>
      </c>
      <c r="AG1655" s="11">
        <f t="shared" si="535"/>
        <v>37419894</v>
      </c>
      <c r="AH1655">
        <f t="shared" si="534"/>
        <v>3.2169259614913441</v>
      </c>
      <c r="AI1655" s="53">
        <v>0.7</v>
      </c>
      <c r="AJ1655" s="7" t="str">
        <f t="shared" si="523"/>
        <v>hp_37419894</v>
      </c>
      <c r="AK1655" s="7" t="s">
        <v>3968</v>
      </c>
      <c r="AL1655" s="7">
        <v>1972040</v>
      </c>
      <c r="AM1655" s="7">
        <f>INT(IF(MOD(Y1655,3)=0,INT(AL1655*0.55),INT(AL1655*0.35)))</f>
        <v>690214</v>
      </c>
      <c r="AN1655" s="54">
        <f t="shared" si="524"/>
        <v>4440734</v>
      </c>
      <c r="AO1655" s="7" t="str">
        <f t="shared" si="525"/>
        <v>atk_4440734</v>
      </c>
      <c r="AP1655" s="7" t="s">
        <v>3973</v>
      </c>
      <c r="AQ1655" s="7" t="s">
        <v>3996</v>
      </c>
      <c r="AR1655" s="7" t="s">
        <v>3975</v>
      </c>
      <c r="AS1655" s="7" t="s">
        <v>3976</v>
      </c>
      <c r="AU1655" s="7" t="str">
        <f t="shared" si="526"/>
        <v>hp_37419894;atk_4440734;hit_500000;miss_95;cirt_0;cirtSub_-3500</v>
      </c>
    </row>
    <row r="1656" spans="22:47" x14ac:dyDescent="0.2">
      <c r="V1656" s="7" t="str">
        <f t="shared" si="521"/>
        <v>海地洞窟2-6</v>
      </c>
      <c r="W1656" s="7">
        <f t="shared" si="530"/>
        <v>3131</v>
      </c>
      <c r="X1656" s="9" t="s">
        <v>1870</v>
      </c>
      <c r="Y1656" s="9">
        <v>6</v>
      </c>
      <c r="Z1656" s="8">
        <f t="shared" si="527"/>
        <v>8931</v>
      </c>
      <c r="AA1656" s="6" t="s">
        <v>3967</v>
      </c>
      <c r="AB1656" s="6">
        <v>11644509</v>
      </c>
      <c r="AC1656" s="6">
        <f t="shared" si="531"/>
        <v>2.2250000000000001</v>
      </c>
      <c r="AD1656" s="6">
        <f t="shared" si="532"/>
        <v>25909032</v>
      </c>
      <c r="AE1656" s="6">
        <f t="shared" si="537"/>
        <v>7697352</v>
      </c>
      <c r="AF1656" s="6">
        <v>3870000</v>
      </c>
      <c r="AG1656" s="11">
        <f t="shared" si="535"/>
        <v>37476384</v>
      </c>
      <c r="AH1656">
        <f t="shared" si="534"/>
        <v>3.2183739134041631</v>
      </c>
      <c r="AI1656" s="53">
        <v>0.7</v>
      </c>
      <c r="AJ1656" s="7" t="str">
        <f t="shared" si="523"/>
        <v>hp_37476384</v>
      </c>
      <c r="AK1656" s="7" t="s">
        <v>3968</v>
      </c>
      <c r="AL1656" s="7">
        <v>1974000</v>
      </c>
      <c r="AM1656" s="7">
        <f>INT(IF(MOD(Y1656,3)=0,INT(AL1656*0.55),INT(AL1656*0.35)))</f>
        <v>1085700</v>
      </c>
      <c r="AN1656" s="54">
        <f t="shared" si="524"/>
        <v>4447149</v>
      </c>
      <c r="AO1656" s="7" t="str">
        <f t="shared" si="525"/>
        <v>atk_4447149</v>
      </c>
      <c r="AP1656" s="7" t="s">
        <v>3973</v>
      </c>
      <c r="AQ1656" s="7" t="s">
        <v>3996</v>
      </c>
      <c r="AR1656" s="7" t="s">
        <v>3975</v>
      </c>
      <c r="AS1656" s="7" t="s">
        <v>3976</v>
      </c>
      <c r="AU1656" s="7" t="str">
        <f t="shared" si="526"/>
        <v>hp_37476384;atk_4447149;hit_500000;miss_95;cirt_0;cirtSub_-3500</v>
      </c>
    </row>
    <row r="1657" spans="22:47" x14ac:dyDescent="0.2">
      <c r="V1657" s="7" t="str">
        <f t="shared" si="521"/>
        <v>海地洞窟2-7</v>
      </c>
      <c r="W1657" s="7">
        <f t="shared" si="530"/>
        <v>3133</v>
      </c>
      <c r="X1657" s="9" t="s">
        <v>1870</v>
      </c>
      <c r="Y1657" s="9">
        <v>7</v>
      </c>
      <c r="Z1657" s="8">
        <f t="shared" si="527"/>
        <v>8938</v>
      </c>
      <c r="AA1657" s="6" t="s">
        <v>3967</v>
      </c>
      <c r="AB1657" s="6">
        <v>11656830</v>
      </c>
      <c r="AC1657" s="6">
        <f t="shared" si="531"/>
        <v>2.2250000000000001</v>
      </c>
      <c r="AD1657" s="6">
        <f t="shared" si="532"/>
        <v>25936446</v>
      </c>
      <c r="AE1657" s="6">
        <f t="shared" si="537"/>
        <v>7697352</v>
      </c>
      <c r="AF1657" s="6">
        <v>3870000</v>
      </c>
      <c r="AG1657" s="11">
        <f t="shared" si="535"/>
        <v>37503798</v>
      </c>
      <c r="AH1657">
        <f t="shared" si="534"/>
        <v>3.2173239208258164</v>
      </c>
      <c r="AI1657" s="53">
        <v>0.7</v>
      </c>
      <c r="AJ1657" s="7" t="str">
        <f t="shared" si="523"/>
        <v>hp_37503798</v>
      </c>
      <c r="AK1657" s="7" t="s">
        <v>3968</v>
      </c>
      <c r="AL1657" s="7">
        <v>1975960</v>
      </c>
      <c r="AM1657" s="7">
        <f>INT(IF(MOD(Y1657,3)=0,INT(AL1657*0.55),INT(AL1657*0.35)))</f>
        <v>691586</v>
      </c>
      <c r="AN1657" s="54">
        <f t="shared" si="524"/>
        <v>4450112</v>
      </c>
      <c r="AO1657" s="7" t="str">
        <f t="shared" si="525"/>
        <v>atk_4450112</v>
      </c>
      <c r="AP1657" s="7" t="s">
        <v>3973</v>
      </c>
      <c r="AQ1657" s="7" t="s">
        <v>3996</v>
      </c>
      <c r="AR1657" s="7" t="s">
        <v>3975</v>
      </c>
      <c r="AS1657" s="7" t="s">
        <v>3976</v>
      </c>
      <c r="AU1657" s="7" t="str">
        <f t="shared" si="526"/>
        <v>hp_37503798;atk_4450112;hit_500000;miss_95;cirt_0;cirtSub_-3500</v>
      </c>
    </row>
    <row r="1658" spans="22:47" x14ac:dyDescent="0.2">
      <c r="V1658" s="7" t="str">
        <f t="shared" si="521"/>
        <v>海地洞窟2-8</v>
      </c>
      <c r="W1658" s="7">
        <f t="shared" si="530"/>
        <v>3135</v>
      </c>
      <c r="X1658" s="9" t="s">
        <v>1870</v>
      </c>
      <c r="Y1658" s="9">
        <v>8</v>
      </c>
      <c r="Z1658" s="8">
        <f t="shared" si="527"/>
        <v>8946</v>
      </c>
      <c r="AA1658" s="6" t="s">
        <v>3967</v>
      </c>
      <c r="AB1658" s="6">
        <v>11669152</v>
      </c>
      <c r="AC1658" s="6">
        <f t="shared" si="531"/>
        <v>2.2250000000000001</v>
      </c>
      <c r="AD1658" s="6">
        <f t="shared" si="532"/>
        <v>25963863</v>
      </c>
      <c r="AE1658" s="6">
        <f t="shared" si="537"/>
        <v>7697352</v>
      </c>
      <c r="AF1658" s="6">
        <v>3870000</v>
      </c>
      <c r="AG1658" s="11">
        <f t="shared" si="535"/>
        <v>37531215</v>
      </c>
      <c r="AH1658">
        <f t="shared" si="534"/>
        <v>3.2162761270056297</v>
      </c>
      <c r="AI1658" s="53">
        <v>0.7</v>
      </c>
      <c r="AJ1658" s="7" t="str">
        <f t="shared" si="523"/>
        <v>hp_37531215</v>
      </c>
      <c r="AK1658" s="7" t="s">
        <v>3968</v>
      </c>
      <c r="AL1658" s="7">
        <v>1977920</v>
      </c>
      <c r="AM1658" s="7">
        <f>INT(IF(MOD(Y1658,3)=0,INT(AL1658*0.55),INT(AL1658*0.35)))</f>
        <v>692272</v>
      </c>
      <c r="AN1658" s="54">
        <f t="shared" si="524"/>
        <v>4453075</v>
      </c>
      <c r="AO1658" s="7" t="str">
        <f t="shared" si="525"/>
        <v>atk_4453075</v>
      </c>
      <c r="AP1658" s="7" t="s">
        <v>3973</v>
      </c>
      <c r="AQ1658" s="7" t="s">
        <v>3996</v>
      </c>
      <c r="AR1658" s="7" t="s">
        <v>3975</v>
      </c>
      <c r="AS1658" s="7" t="s">
        <v>3976</v>
      </c>
      <c r="AU1658" s="7" t="str">
        <f t="shared" si="526"/>
        <v>hp_37531215;atk_4453075;hit_500000;miss_95;cirt_0;cirtSub_-3500</v>
      </c>
    </row>
    <row r="1659" spans="22:47" x14ac:dyDescent="0.2">
      <c r="V1659" s="7" t="str">
        <f t="shared" si="521"/>
        <v>海地洞窟2-9</v>
      </c>
      <c r="W1659" s="7">
        <f t="shared" si="530"/>
        <v>3137</v>
      </c>
      <c r="X1659" s="9" t="s">
        <v>1870</v>
      </c>
      <c r="Y1659" s="9">
        <v>9</v>
      </c>
      <c r="Z1659" s="8">
        <f t="shared" si="527"/>
        <v>8955</v>
      </c>
      <c r="AA1659" s="6" t="s">
        <v>3967</v>
      </c>
      <c r="AB1659" s="6">
        <v>11681476</v>
      </c>
      <c r="AC1659" s="6">
        <f t="shared" si="531"/>
        <v>2.2275</v>
      </c>
      <c r="AD1659" s="6">
        <f t="shared" si="532"/>
        <v>26020487</v>
      </c>
      <c r="AE1659" s="6">
        <f t="shared" si="537"/>
        <v>7697352</v>
      </c>
      <c r="AF1659" s="6">
        <v>3870000</v>
      </c>
      <c r="AG1659" s="11">
        <f t="shared" si="535"/>
        <v>37587839</v>
      </c>
      <c r="AH1659">
        <f t="shared" si="534"/>
        <v>3.2177302765506686</v>
      </c>
      <c r="AI1659" s="53">
        <v>0.7</v>
      </c>
      <c r="AJ1659" s="7" t="str">
        <f t="shared" si="523"/>
        <v>hp_37587839</v>
      </c>
      <c r="AK1659" s="7" t="s">
        <v>3968</v>
      </c>
      <c r="AL1659" s="7">
        <v>1979880</v>
      </c>
      <c r="AM1659" s="7">
        <f>INT(IF(MOD(Y1659,3)=0,INT(AL1659*0.55),INT(AL1659*0.35)))</f>
        <v>1088934</v>
      </c>
      <c r="AN1659" s="54">
        <f t="shared" si="524"/>
        <v>4459503</v>
      </c>
      <c r="AO1659" s="7" t="str">
        <f t="shared" si="525"/>
        <v>atk_4459503</v>
      </c>
      <c r="AP1659" s="7" t="s">
        <v>3973</v>
      </c>
      <c r="AQ1659" s="7" t="s">
        <v>3996</v>
      </c>
      <c r="AR1659" s="7" t="s">
        <v>3975</v>
      </c>
      <c r="AS1659" s="7" t="s">
        <v>3976</v>
      </c>
      <c r="AU1659" s="7" t="str">
        <f t="shared" si="526"/>
        <v>hp_37587839;atk_4459503;hit_500000;miss_95;cirt_0;cirtSub_-3500</v>
      </c>
    </row>
    <row r="1660" spans="22:47" x14ac:dyDescent="0.2">
      <c r="V1660" s="7" t="str">
        <f t="shared" si="521"/>
        <v>海地洞窟2-10</v>
      </c>
      <c r="W1660" s="7">
        <f t="shared" si="530"/>
        <v>3139</v>
      </c>
      <c r="X1660" s="9" t="s">
        <v>1870</v>
      </c>
      <c r="Y1660" s="9">
        <v>10</v>
      </c>
      <c r="Z1660" s="8">
        <f t="shared" si="527"/>
        <v>8965</v>
      </c>
      <c r="AA1660" s="6" t="s">
        <v>3967</v>
      </c>
      <c r="AB1660" s="6">
        <v>11693801</v>
      </c>
      <c r="AC1660" s="6">
        <f t="shared" si="531"/>
        <v>2.2275</v>
      </c>
      <c r="AD1660" s="6">
        <f t="shared" si="532"/>
        <v>26047941</v>
      </c>
      <c r="AE1660" s="6">
        <f t="shared" si="537"/>
        <v>7697352</v>
      </c>
      <c r="AF1660" s="6">
        <v>3870000</v>
      </c>
      <c r="AG1660" s="11">
        <f t="shared" si="535"/>
        <v>37615293</v>
      </c>
      <c r="AH1660">
        <f t="shared" si="534"/>
        <v>3.2166866017302671</v>
      </c>
      <c r="AI1660" s="53">
        <v>0.7</v>
      </c>
      <c r="AJ1660" s="7" t="str">
        <f t="shared" si="523"/>
        <v>hp_37615293</v>
      </c>
      <c r="AK1660" s="7" t="s">
        <v>3968</v>
      </c>
      <c r="AL1660" s="7">
        <v>1981840</v>
      </c>
      <c r="AM1660" s="7">
        <f>INT(IF(MOD(Y1660,3)=0,INT(AL1660*0.55),INT(AL1660*0.35)))</f>
        <v>693644</v>
      </c>
      <c r="AN1660" s="54">
        <f t="shared" si="524"/>
        <v>4462470</v>
      </c>
      <c r="AO1660" s="7" t="str">
        <f t="shared" si="525"/>
        <v>atk_4462470</v>
      </c>
      <c r="AP1660" s="7" t="s">
        <v>3973</v>
      </c>
      <c r="AQ1660" s="7" t="s">
        <v>3996</v>
      </c>
      <c r="AR1660" s="7" t="s">
        <v>3975</v>
      </c>
      <c r="AS1660" s="7" t="s">
        <v>3976</v>
      </c>
      <c r="AU1660" s="7" t="str">
        <f t="shared" si="526"/>
        <v>hp_37615293;atk_4462470;hit_500000;miss_95;cirt_0;cirtSub_-3500</v>
      </c>
    </row>
    <row r="1661" spans="22:47" x14ac:dyDescent="0.2">
      <c r="V1661" s="7" t="str">
        <f t="shared" si="521"/>
        <v>海地洞窟3-1</v>
      </c>
      <c r="W1661" s="7">
        <f t="shared" si="530"/>
        <v>3141</v>
      </c>
      <c r="X1661" s="9" t="s">
        <v>1871</v>
      </c>
      <c r="Y1661" s="9">
        <v>1</v>
      </c>
      <c r="Z1661" s="8">
        <f t="shared" si="527"/>
        <v>8966</v>
      </c>
      <c r="AA1661" s="6" t="s">
        <v>3967</v>
      </c>
      <c r="AB1661" s="6">
        <v>11706127</v>
      </c>
      <c r="AC1661" s="6">
        <f t="shared" si="531"/>
        <v>2.23</v>
      </c>
      <c r="AD1661" s="6">
        <f t="shared" si="532"/>
        <v>26104663</v>
      </c>
      <c r="AE1661" s="6">
        <f t="shared" ref="AE1661" si="539">IF(MOD(Y1661,1)=0,INT(AD1660*0.3),0)</f>
        <v>7814382</v>
      </c>
      <c r="AF1661" s="6">
        <v>3870000</v>
      </c>
      <c r="AG1661" s="11">
        <f t="shared" si="535"/>
        <v>37789045</v>
      </c>
      <c r="AH1661">
        <f t="shared" si="534"/>
        <v>3.2281424078177179</v>
      </c>
      <c r="AI1661" s="53">
        <v>0.7</v>
      </c>
      <c r="AJ1661" s="7" t="str">
        <f t="shared" si="523"/>
        <v>hp_37789045</v>
      </c>
      <c r="AK1661" s="7" t="s">
        <v>3968</v>
      </c>
      <c r="AL1661" s="7">
        <v>1983800</v>
      </c>
      <c r="AM1661" s="7">
        <f>INT(IF(MOD(Y1661,3)=0,INT(AL1661*0.55),INT(AL1661*0.35)))</f>
        <v>694330</v>
      </c>
      <c r="AN1661" s="54">
        <f t="shared" si="524"/>
        <v>4482792</v>
      </c>
      <c r="AO1661" s="7" t="str">
        <f t="shared" si="525"/>
        <v>atk_4482792</v>
      </c>
      <c r="AP1661" s="7" t="s">
        <v>3973</v>
      </c>
      <c r="AQ1661" s="7" t="s">
        <v>3996</v>
      </c>
      <c r="AR1661" s="7" t="s">
        <v>3975</v>
      </c>
      <c r="AS1661" s="7" t="s">
        <v>3976</v>
      </c>
      <c r="AU1661" s="7" t="str">
        <f t="shared" si="526"/>
        <v>hp_37789045;atk_4482792;hit_500000;miss_95;cirt_0;cirtSub_-3500</v>
      </c>
    </row>
    <row r="1662" spans="22:47" x14ac:dyDescent="0.2">
      <c r="V1662" s="7" t="str">
        <f t="shared" si="521"/>
        <v>海地洞窟3-2</v>
      </c>
      <c r="W1662" s="7">
        <f t="shared" si="530"/>
        <v>3143</v>
      </c>
      <c r="X1662" s="9" t="s">
        <v>1871</v>
      </c>
      <c r="Y1662" s="9">
        <v>2</v>
      </c>
      <c r="Z1662" s="8">
        <f t="shared" si="527"/>
        <v>8968</v>
      </c>
      <c r="AA1662" s="6" t="s">
        <v>3967</v>
      </c>
      <c r="AB1662" s="6">
        <v>11718456</v>
      </c>
      <c r="AC1662" s="6">
        <f t="shared" si="531"/>
        <v>2.23</v>
      </c>
      <c r="AD1662" s="6">
        <f t="shared" si="532"/>
        <v>26132156</v>
      </c>
      <c r="AE1662" s="6">
        <f t="shared" si="537"/>
        <v>7814382</v>
      </c>
      <c r="AF1662" s="6">
        <v>3870000</v>
      </c>
      <c r="AG1662" s="11">
        <f t="shared" si="535"/>
        <v>37816538</v>
      </c>
      <c r="AH1662">
        <f t="shared" si="534"/>
        <v>3.2270922039558796</v>
      </c>
      <c r="AI1662" s="53">
        <v>0.7</v>
      </c>
      <c r="AJ1662" s="7" t="str">
        <f t="shared" si="523"/>
        <v>hp_37816538</v>
      </c>
      <c r="AK1662" s="7" t="s">
        <v>3968</v>
      </c>
      <c r="AL1662" s="7">
        <v>1985760</v>
      </c>
      <c r="AM1662" s="7">
        <f>INT(IF(MOD(Y1662,3)=0,INT(AL1662*0.55),INT(AL1662*0.35)))</f>
        <v>695016</v>
      </c>
      <c r="AN1662" s="54">
        <f t="shared" si="524"/>
        <v>4485761</v>
      </c>
      <c r="AO1662" s="7" t="str">
        <f t="shared" si="525"/>
        <v>atk_4485761</v>
      </c>
      <c r="AP1662" s="7" t="s">
        <v>3973</v>
      </c>
      <c r="AQ1662" s="7" t="s">
        <v>3996</v>
      </c>
      <c r="AR1662" s="7" t="s">
        <v>3975</v>
      </c>
      <c r="AS1662" s="7" t="s">
        <v>3976</v>
      </c>
      <c r="AU1662" s="7" t="str">
        <f t="shared" si="526"/>
        <v>hp_37816538;atk_4485761;hit_500000;miss_95;cirt_0;cirtSub_-3500</v>
      </c>
    </row>
    <row r="1663" spans="22:47" x14ac:dyDescent="0.2">
      <c r="V1663" s="7" t="str">
        <f t="shared" si="521"/>
        <v>海地洞窟3-3</v>
      </c>
      <c r="W1663" s="7">
        <f t="shared" si="530"/>
        <v>3145</v>
      </c>
      <c r="X1663" s="9" t="s">
        <v>1871</v>
      </c>
      <c r="Y1663" s="9">
        <v>3</v>
      </c>
      <c r="Z1663" s="8">
        <f t="shared" si="527"/>
        <v>8971</v>
      </c>
      <c r="AA1663" s="6" t="s">
        <v>3967</v>
      </c>
      <c r="AB1663" s="6">
        <v>11730785</v>
      </c>
      <c r="AC1663" s="6">
        <f t="shared" si="531"/>
        <v>2.2324999999999999</v>
      </c>
      <c r="AD1663" s="6">
        <f t="shared" si="532"/>
        <v>26188977</v>
      </c>
      <c r="AE1663" s="6">
        <f t="shared" si="537"/>
        <v>7814382</v>
      </c>
      <c r="AF1663" s="6">
        <v>3870000</v>
      </c>
      <c r="AG1663" s="11">
        <f t="shared" si="535"/>
        <v>37873359</v>
      </c>
      <c r="AH1663">
        <f t="shared" si="534"/>
        <v>3.2285442960552087</v>
      </c>
      <c r="AI1663" s="53">
        <v>0.7</v>
      </c>
      <c r="AJ1663" s="7" t="str">
        <f t="shared" si="523"/>
        <v>hp_37873359</v>
      </c>
      <c r="AK1663" s="7" t="s">
        <v>3968</v>
      </c>
      <c r="AL1663" s="7">
        <v>1987720</v>
      </c>
      <c r="AM1663" s="7">
        <f>INT(IF(MOD(Y1663,3)=0,INT(AL1663*0.55),INT(AL1663*0.35)))</f>
        <v>1093246</v>
      </c>
      <c r="AN1663" s="54">
        <f t="shared" si="524"/>
        <v>4492209</v>
      </c>
      <c r="AO1663" s="7" t="str">
        <f t="shared" si="525"/>
        <v>atk_4492209</v>
      </c>
      <c r="AP1663" s="7" t="s">
        <v>3973</v>
      </c>
      <c r="AQ1663" s="7" t="s">
        <v>3996</v>
      </c>
      <c r="AR1663" s="7" t="s">
        <v>3975</v>
      </c>
      <c r="AS1663" s="7" t="s">
        <v>3976</v>
      </c>
      <c r="AU1663" s="7" t="str">
        <f t="shared" si="526"/>
        <v>hp_37873359;atk_4492209;hit_500000;miss_95;cirt_0;cirtSub_-3500</v>
      </c>
    </row>
    <row r="1664" spans="22:47" x14ac:dyDescent="0.2">
      <c r="V1664" s="7" t="str">
        <f t="shared" si="521"/>
        <v>海地洞窟3-4</v>
      </c>
      <c r="W1664" s="7">
        <f t="shared" si="530"/>
        <v>3147</v>
      </c>
      <c r="X1664" s="9" t="s">
        <v>1871</v>
      </c>
      <c r="Y1664" s="9">
        <v>4</v>
      </c>
      <c r="Z1664" s="8">
        <f t="shared" si="527"/>
        <v>8975</v>
      </c>
      <c r="AA1664" s="6" t="s">
        <v>3967</v>
      </c>
      <c r="AB1664" s="6">
        <v>11743117</v>
      </c>
      <c r="AC1664" s="6">
        <f t="shared" si="531"/>
        <v>2.2324999999999999</v>
      </c>
      <c r="AD1664" s="6">
        <f t="shared" si="532"/>
        <v>26216508</v>
      </c>
      <c r="AE1664" s="6">
        <f t="shared" si="537"/>
        <v>7814382</v>
      </c>
      <c r="AF1664" s="6">
        <v>3870000</v>
      </c>
      <c r="AG1664" s="11">
        <f t="shared" si="535"/>
        <v>37900890</v>
      </c>
      <c r="AH1664">
        <f t="shared" si="534"/>
        <v>3.2274982868688102</v>
      </c>
      <c r="AI1664" s="53">
        <v>0.7</v>
      </c>
      <c r="AJ1664" s="7" t="str">
        <f t="shared" si="523"/>
        <v>hp_37900890</v>
      </c>
      <c r="AK1664" s="7" t="s">
        <v>3968</v>
      </c>
      <c r="AL1664" s="7">
        <v>1989680</v>
      </c>
      <c r="AM1664" s="7">
        <f>INT(IF(MOD(Y1664,3)=0,INT(AL1664*0.55),INT(AL1664*0.35)))</f>
        <v>696388</v>
      </c>
      <c r="AN1664" s="54">
        <f t="shared" si="524"/>
        <v>4495182</v>
      </c>
      <c r="AO1664" s="7" t="str">
        <f t="shared" si="525"/>
        <v>atk_4495182</v>
      </c>
      <c r="AP1664" s="7" t="s">
        <v>3973</v>
      </c>
      <c r="AQ1664" s="7" t="s">
        <v>3996</v>
      </c>
      <c r="AR1664" s="7" t="s">
        <v>3975</v>
      </c>
      <c r="AS1664" s="7" t="s">
        <v>3976</v>
      </c>
      <c r="AU1664" s="7" t="str">
        <f t="shared" si="526"/>
        <v>hp_37900890;atk_4495182;hit_500000;miss_95;cirt_0;cirtSub_-3500</v>
      </c>
    </row>
    <row r="1665" spans="22:47" x14ac:dyDescent="0.2">
      <c r="V1665" s="7" t="str">
        <f t="shared" ref="V1665:V1728" si="540">X1665&amp;"-"&amp;Y1665</f>
        <v>海地洞窟3-5</v>
      </c>
      <c r="W1665" s="7">
        <f t="shared" si="530"/>
        <v>3149</v>
      </c>
      <c r="X1665" s="9" t="s">
        <v>1871</v>
      </c>
      <c r="Y1665" s="9">
        <v>5</v>
      </c>
      <c r="Z1665" s="8">
        <f t="shared" si="527"/>
        <v>8980</v>
      </c>
      <c r="AA1665" s="6" t="s">
        <v>3967</v>
      </c>
      <c r="AB1665" s="6">
        <v>11755449</v>
      </c>
      <c r="AC1665" s="6">
        <f t="shared" si="531"/>
        <v>2.2324999999999999</v>
      </c>
      <c r="AD1665" s="6">
        <f t="shared" si="532"/>
        <v>26244039</v>
      </c>
      <c r="AE1665" s="6">
        <f t="shared" si="537"/>
        <v>7814382</v>
      </c>
      <c r="AF1665" s="6">
        <v>3870000</v>
      </c>
      <c r="AG1665" s="11">
        <f t="shared" si="535"/>
        <v>37928421</v>
      </c>
      <c r="AH1665">
        <f t="shared" si="534"/>
        <v>3.2264544723047157</v>
      </c>
      <c r="AI1665" s="53">
        <v>0.7</v>
      </c>
      <c r="AJ1665" s="7" t="str">
        <f t="shared" ref="AJ1665:AJ1728" si="541">AA1665&amp;"_"&amp;AG1665</f>
        <v>hp_37928421</v>
      </c>
      <c r="AK1665" s="7" t="s">
        <v>3968</v>
      </c>
      <c r="AL1665" s="7">
        <v>1991640</v>
      </c>
      <c r="AM1665" s="7">
        <f>INT(IF(MOD(Y1665,3)=0,INT(AL1665*0.55),INT(AL1665*0.35)))</f>
        <v>697074</v>
      </c>
      <c r="AN1665" s="54">
        <f t="shared" si="524"/>
        <v>4498155</v>
      </c>
      <c r="AO1665" s="7" t="str">
        <f t="shared" si="525"/>
        <v>atk_4498155</v>
      </c>
      <c r="AP1665" s="7" t="s">
        <v>3973</v>
      </c>
      <c r="AQ1665" s="7" t="s">
        <v>3996</v>
      </c>
      <c r="AR1665" s="7" t="s">
        <v>3975</v>
      </c>
      <c r="AS1665" s="7" t="s">
        <v>3976</v>
      </c>
      <c r="AU1665" s="7" t="str">
        <f t="shared" si="526"/>
        <v>hp_37928421;atk_4498155;hit_500000;miss_95;cirt_0;cirtSub_-3500</v>
      </c>
    </row>
    <row r="1666" spans="22:47" x14ac:dyDescent="0.2">
      <c r="V1666" s="7" t="str">
        <f t="shared" si="540"/>
        <v>海地洞窟3-6</v>
      </c>
      <c r="W1666" s="7">
        <f t="shared" si="530"/>
        <v>3151</v>
      </c>
      <c r="X1666" s="9" t="s">
        <v>1871</v>
      </c>
      <c r="Y1666" s="9">
        <v>6</v>
      </c>
      <c r="Z1666" s="8">
        <f t="shared" si="527"/>
        <v>8986</v>
      </c>
      <c r="AA1666" s="6" t="s">
        <v>3967</v>
      </c>
      <c r="AB1666" s="6">
        <v>11767784</v>
      </c>
      <c r="AC1666" s="6">
        <f t="shared" si="531"/>
        <v>2.2349999999999999</v>
      </c>
      <c r="AD1666" s="6">
        <f t="shared" si="532"/>
        <v>26300997</v>
      </c>
      <c r="AE1666" s="6">
        <f t="shared" si="537"/>
        <v>7814382</v>
      </c>
      <c r="AF1666" s="6">
        <v>3870000</v>
      </c>
      <c r="AG1666" s="11">
        <f t="shared" si="535"/>
        <v>37985379</v>
      </c>
      <c r="AH1666">
        <f t="shared" si="534"/>
        <v>3.227912663930609</v>
      </c>
      <c r="AI1666" s="53">
        <v>0.7</v>
      </c>
      <c r="AJ1666" s="7" t="str">
        <f t="shared" si="541"/>
        <v>hp_37985379</v>
      </c>
      <c r="AK1666" s="7" t="s">
        <v>3968</v>
      </c>
      <c r="AL1666" s="7">
        <v>1993600</v>
      </c>
      <c r="AM1666" s="7">
        <f>INT(IF(MOD(Y1666,3)=0,INT(AL1666*0.55),INT(AL1666*0.35)))</f>
        <v>1096480</v>
      </c>
      <c r="AN1666" s="54">
        <f t="shared" ref="AN1666:AN1729" si="542">INT(AL1666*AI1666*AH1666)</f>
        <v>4504616</v>
      </c>
      <c r="AO1666" s="7" t="str">
        <f t="shared" ref="AO1666:AO1729" si="543">AK1666&amp;"_"&amp;AN1666</f>
        <v>atk_4504616</v>
      </c>
      <c r="AP1666" s="7" t="s">
        <v>3973</v>
      </c>
      <c r="AQ1666" s="7" t="s">
        <v>3996</v>
      </c>
      <c r="AR1666" s="7" t="s">
        <v>3975</v>
      </c>
      <c r="AS1666" s="7" t="s">
        <v>3976</v>
      </c>
      <c r="AU1666" s="7" t="str">
        <f t="shared" ref="AU1666:AU1729" si="544">AJ1666&amp;";"&amp;AO1666&amp;";"&amp;AP1666&amp;";"&amp;AQ1666&amp;";"&amp;AR1666&amp;";"&amp;AS1666</f>
        <v>hp_37985379;atk_4504616;hit_500000;miss_95;cirt_0;cirtSub_-3500</v>
      </c>
    </row>
    <row r="1667" spans="22:47" x14ac:dyDescent="0.2">
      <c r="V1667" s="7" t="str">
        <f t="shared" si="540"/>
        <v>海地洞窟3-7</v>
      </c>
      <c r="W1667" s="7">
        <f t="shared" si="530"/>
        <v>3153</v>
      </c>
      <c r="X1667" s="9" t="s">
        <v>1871</v>
      </c>
      <c r="Y1667" s="9">
        <v>7</v>
      </c>
      <c r="Z1667" s="8">
        <f t="shared" ref="Z1667:Z1730" si="545">Y1667+Z1666</f>
        <v>8993</v>
      </c>
      <c r="AA1667" s="6" t="s">
        <v>3967</v>
      </c>
      <c r="AB1667" s="6">
        <v>11780119</v>
      </c>
      <c r="AC1667" s="6">
        <f t="shared" si="531"/>
        <v>2.2349999999999999</v>
      </c>
      <c r="AD1667" s="6">
        <f t="shared" si="532"/>
        <v>26328565</v>
      </c>
      <c r="AE1667" s="6">
        <f t="shared" si="537"/>
        <v>7814382</v>
      </c>
      <c r="AF1667" s="6">
        <v>3870000</v>
      </c>
      <c r="AG1667" s="11">
        <f t="shared" si="535"/>
        <v>38012947</v>
      </c>
      <c r="AH1667">
        <f t="shared" si="534"/>
        <v>3.226872920383911</v>
      </c>
      <c r="AI1667" s="53">
        <v>0.7</v>
      </c>
      <c r="AJ1667" s="7" t="str">
        <f t="shared" si="541"/>
        <v>hp_38012947</v>
      </c>
      <c r="AK1667" s="7" t="s">
        <v>3968</v>
      </c>
      <c r="AL1667" s="7">
        <v>1995560</v>
      </c>
      <c r="AM1667" s="7">
        <f>INT(IF(MOD(Y1667,3)=0,INT(AL1667*0.55),INT(AL1667*0.35)))</f>
        <v>698446</v>
      </c>
      <c r="AN1667" s="54">
        <f t="shared" si="542"/>
        <v>4507592</v>
      </c>
      <c r="AO1667" s="7" t="str">
        <f t="shared" si="543"/>
        <v>atk_4507592</v>
      </c>
      <c r="AP1667" s="7" t="s">
        <v>3973</v>
      </c>
      <c r="AQ1667" s="7" t="s">
        <v>3996</v>
      </c>
      <c r="AR1667" s="7" t="s">
        <v>3975</v>
      </c>
      <c r="AS1667" s="7" t="s">
        <v>3976</v>
      </c>
      <c r="AU1667" s="7" t="str">
        <f t="shared" si="544"/>
        <v>hp_38012947;atk_4507592;hit_500000;miss_95;cirt_0;cirtSub_-3500</v>
      </c>
    </row>
    <row r="1668" spans="22:47" x14ac:dyDescent="0.2">
      <c r="V1668" s="7" t="str">
        <f t="shared" si="540"/>
        <v>海地洞窟3-8</v>
      </c>
      <c r="W1668" s="7">
        <f t="shared" si="530"/>
        <v>3155</v>
      </c>
      <c r="X1668" s="9" t="s">
        <v>1871</v>
      </c>
      <c r="Y1668" s="9">
        <v>8</v>
      </c>
      <c r="Z1668" s="8">
        <f t="shared" si="545"/>
        <v>9001</v>
      </c>
      <c r="AA1668" s="6" t="s">
        <v>3967</v>
      </c>
      <c r="AB1668" s="6">
        <v>11792457</v>
      </c>
      <c r="AC1668" s="6">
        <f t="shared" si="531"/>
        <v>2.2349999999999999</v>
      </c>
      <c r="AD1668" s="6">
        <f t="shared" si="532"/>
        <v>26356141</v>
      </c>
      <c r="AE1668" s="6">
        <f t="shared" si="537"/>
        <v>7814382</v>
      </c>
      <c r="AF1668" s="6">
        <v>3870000</v>
      </c>
      <c r="AG1668" s="11">
        <f t="shared" si="535"/>
        <v>38040523</v>
      </c>
      <c r="AH1668">
        <f t="shared" si="534"/>
        <v>3.2258352097446696</v>
      </c>
      <c r="AI1668" s="53">
        <v>0.7</v>
      </c>
      <c r="AJ1668" s="7" t="str">
        <f t="shared" si="541"/>
        <v>hp_38040523</v>
      </c>
      <c r="AK1668" s="7" t="s">
        <v>3968</v>
      </c>
      <c r="AL1668" s="7">
        <v>1997520</v>
      </c>
      <c r="AM1668" s="7">
        <f>INT(IF(MOD(Y1668,3)=0,INT(AL1668*0.55),INT(AL1668*0.35)))</f>
        <v>699132</v>
      </c>
      <c r="AN1668" s="54">
        <f t="shared" si="542"/>
        <v>4510569</v>
      </c>
      <c r="AO1668" s="7" t="str">
        <f t="shared" si="543"/>
        <v>atk_4510569</v>
      </c>
      <c r="AP1668" s="7" t="s">
        <v>3973</v>
      </c>
      <c r="AQ1668" s="7" t="s">
        <v>3996</v>
      </c>
      <c r="AR1668" s="7" t="s">
        <v>3975</v>
      </c>
      <c r="AS1668" s="7" t="s">
        <v>3976</v>
      </c>
      <c r="AU1668" s="7" t="str">
        <f t="shared" si="544"/>
        <v>hp_38040523;atk_4510569;hit_500000;miss_95;cirt_0;cirtSub_-3500</v>
      </c>
    </row>
    <row r="1669" spans="22:47" x14ac:dyDescent="0.2">
      <c r="V1669" s="7" t="str">
        <f t="shared" si="540"/>
        <v>海地洞窟3-9</v>
      </c>
      <c r="W1669" s="7">
        <f t="shared" si="530"/>
        <v>3157</v>
      </c>
      <c r="X1669" s="9" t="s">
        <v>1871</v>
      </c>
      <c r="Y1669" s="9">
        <v>9</v>
      </c>
      <c r="Z1669" s="8">
        <f t="shared" si="545"/>
        <v>9010</v>
      </c>
      <c r="AA1669" s="6" t="s">
        <v>3967</v>
      </c>
      <c r="AB1669" s="6">
        <v>11804795</v>
      </c>
      <c r="AC1669" s="6">
        <f t="shared" si="531"/>
        <v>2.2374999999999998</v>
      </c>
      <c r="AD1669" s="6">
        <f t="shared" si="532"/>
        <v>26413228</v>
      </c>
      <c r="AE1669" s="6">
        <f t="shared" si="537"/>
        <v>7814382</v>
      </c>
      <c r="AF1669" s="6">
        <v>3870000</v>
      </c>
      <c r="AG1669" s="11">
        <f t="shared" si="535"/>
        <v>38097610</v>
      </c>
      <c r="AH1669">
        <f t="shared" si="534"/>
        <v>3.2272995846179455</v>
      </c>
      <c r="AI1669" s="53">
        <v>0.7</v>
      </c>
      <c r="AJ1669" s="7" t="str">
        <f t="shared" si="541"/>
        <v>hp_38097610</v>
      </c>
      <c r="AK1669" s="7" t="s">
        <v>3968</v>
      </c>
      <c r="AL1669" s="7">
        <v>1999480</v>
      </c>
      <c r="AM1669" s="7">
        <f>INT(IF(MOD(Y1669,3)=0,INT(AL1669*0.55),INT(AL1669*0.35)))</f>
        <v>1099714</v>
      </c>
      <c r="AN1669" s="54">
        <f t="shared" si="542"/>
        <v>4517044</v>
      </c>
      <c r="AO1669" s="7" t="str">
        <f t="shared" si="543"/>
        <v>atk_4517044</v>
      </c>
      <c r="AP1669" s="7" t="s">
        <v>3973</v>
      </c>
      <c r="AQ1669" s="7" t="s">
        <v>3996</v>
      </c>
      <c r="AR1669" s="7" t="s">
        <v>3975</v>
      </c>
      <c r="AS1669" s="7" t="s">
        <v>3976</v>
      </c>
      <c r="AU1669" s="7" t="str">
        <f t="shared" si="544"/>
        <v>hp_38097610;atk_4517044;hit_500000;miss_95;cirt_0;cirtSub_-3500</v>
      </c>
    </row>
    <row r="1670" spans="22:47" x14ac:dyDescent="0.2">
      <c r="V1670" s="7" t="str">
        <f t="shared" si="540"/>
        <v>海地洞窟3-10</v>
      </c>
      <c r="W1670" s="7">
        <f t="shared" si="530"/>
        <v>3159</v>
      </c>
      <c r="X1670" s="9" t="s">
        <v>1871</v>
      </c>
      <c r="Y1670" s="9">
        <v>10</v>
      </c>
      <c r="Z1670" s="8">
        <f t="shared" si="545"/>
        <v>9020</v>
      </c>
      <c r="AA1670" s="6" t="s">
        <v>3967</v>
      </c>
      <c r="AB1670" s="6">
        <v>11817136</v>
      </c>
      <c r="AC1670" s="6">
        <f t="shared" si="531"/>
        <v>2.2374999999999998</v>
      </c>
      <c r="AD1670" s="6">
        <f t="shared" si="532"/>
        <v>26440841</v>
      </c>
      <c r="AE1670" s="6">
        <f t="shared" si="537"/>
        <v>7814382</v>
      </c>
      <c r="AF1670" s="6">
        <v>3870000</v>
      </c>
      <c r="AG1670" s="11">
        <f t="shared" si="535"/>
        <v>38125223</v>
      </c>
      <c r="AH1670">
        <f t="shared" si="534"/>
        <v>3.2262659074076834</v>
      </c>
      <c r="AI1670" s="53">
        <v>0.7</v>
      </c>
      <c r="AJ1670" s="7" t="str">
        <f t="shared" si="541"/>
        <v>hp_38125223</v>
      </c>
      <c r="AK1670" s="7" t="s">
        <v>3968</v>
      </c>
      <c r="AL1670" s="7">
        <v>2001440</v>
      </c>
      <c r="AM1670" s="7">
        <f>INT(IF(MOD(Y1670,3)=0,INT(AL1670*0.55),INT(AL1670*0.35)))</f>
        <v>700504</v>
      </c>
      <c r="AN1670" s="54">
        <f t="shared" si="542"/>
        <v>4520024</v>
      </c>
      <c r="AO1670" s="7" t="str">
        <f t="shared" si="543"/>
        <v>atk_4520024</v>
      </c>
      <c r="AP1670" s="7" t="s">
        <v>3973</v>
      </c>
      <c r="AQ1670" s="7" t="s">
        <v>3996</v>
      </c>
      <c r="AR1670" s="7" t="s">
        <v>3975</v>
      </c>
      <c r="AS1670" s="7" t="s">
        <v>3976</v>
      </c>
      <c r="AU1670" s="7" t="str">
        <f t="shared" si="544"/>
        <v>hp_38125223;atk_4520024;hit_500000;miss_95;cirt_0;cirtSub_-3500</v>
      </c>
    </row>
    <row r="1671" spans="22:47" x14ac:dyDescent="0.2">
      <c r="V1671" s="7" t="str">
        <f t="shared" si="540"/>
        <v>海地洞窟4-1</v>
      </c>
      <c r="W1671" s="7">
        <f t="shared" si="530"/>
        <v>3161</v>
      </c>
      <c r="X1671" s="9" t="s">
        <v>1872</v>
      </c>
      <c r="Y1671" s="9">
        <v>1</v>
      </c>
      <c r="Z1671" s="8">
        <f t="shared" si="545"/>
        <v>9021</v>
      </c>
      <c r="AA1671" s="6" t="s">
        <v>3967</v>
      </c>
      <c r="AB1671" s="6">
        <v>11829477</v>
      </c>
      <c r="AC1671" s="6">
        <f t="shared" si="531"/>
        <v>2.2400000000000002</v>
      </c>
      <c r="AD1671" s="6">
        <f t="shared" si="532"/>
        <v>26498028</v>
      </c>
      <c r="AE1671" s="6">
        <f t="shared" ref="AE1671" si="546">IF(MOD(Y1671,1)=0,INT(AD1670*0.3),0)</f>
        <v>7932252</v>
      </c>
      <c r="AF1671" s="6">
        <v>3870000</v>
      </c>
      <c r="AG1671" s="11">
        <f t="shared" si="535"/>
        <v>38300280</v>
      </c>
      <c r="AH1671">
        <f t="shared" si="534"/>
        <v>3.2376985051832805</v>
      </c>
      <c r="AI1671" s="53">
        <v>0.7</v>
      </c>
      <c r="AJ1671" s="7" t="str">
        <f t="shared" si="541"/>
        <v>hp_38300280</v>
      </c>
      <c r="AK1671" s="7" t="s">
        <v>3968</v>
      </c>
      <c r="AL1671" s="7">
        <v>2003400</v>
      </c>
      <c r="AM1671" s="7">
        <f>INT(IF(MOD(Y1671,3)=0,INT(AL1671*0.55),INT(AL1671*0.35)))</f>
        <v>701190</v>
      </c>
      <c r="AN1671" s="54">
        <f t="shared" si="542"/>
        <v>4540483</v>
      </c>
      <c r="AO1671" s="7" t="str">
        <f t="shared" si="543"/>
        <v>atk_4540483</v>
      </c>
      <c r="AP1671" s="7" t="s">
        <v>3973</v>
      </c>
      <c r="AQ1671" s="7" t="s">
        <v>3996</v>
      </c>
      <c r="AR1671" s="7" t="s">
        <v>3975</v>
      </c>
      <c r="AS1671" s="7" t="s">
        <v>3976</v>
      </c>
      <c r="AU1671" s="7" t="str">
        <f t="shared" si="544"/>
        <v>hp_38300280;atk_4540483;hit_500000;miss_95;cirt_0;cirtSub_-3500</v>
      </c>
    </row>
    <row r="1672" spans="22:47" x14ac:dyDescent="0.2">
      <c r="V1672" s="7" t="str">
        <f t="shared" si="540"/>
        <v>海地洞窟4-2</v>
      </c>
      <c r="W1672" s="7">
        <f t="shared" si="530"/>
        <v>3163</v>
      </c>
      <c r="X1672" s="9" t="s">
        <v>1872</v>
      </c>
      <c r="Y1672" s="9">
        <v>2</v>
      </c>
      <c r="Z1672" s="8">
        <f t="shared" si="545"/>
        <v>9023</v>
      </c>
      <c r="AA1672" s="6" t="s">
        <v>3967</v>
      </c>
      <c r="AB1672" s="6">
        <v>11841821</v>
      </c>
      <c r="AC1672" s="6">
        <f t="shared" si="531"/>
        <v>2.2400000000000002</v>
      </c>
      <c r="AD1672" s="6">
        <f t="shared" si="532"/>
        <v>26525679</v>
      </c>
      <c r="AE1672" s="6">
        <f t="shared" si="537"/>
        <v>7932252</v>
      </c>
      <c r="AF1672" s="6">
        <v>3870000</v>
      </c>
      <c r="AG1672" s="11">
        <f t="shared" si="535"/>
        <v>38327931</v>
      </c>
      <c r="AH1672">
        <f t="shared" si="534"/>
        <v>3.2366585341899694</v>
      </c>
      <c r="AI1672" s="53">
        <v>0.7</v>
      </c>
      <c r="AJ1672" s="7" t="str">
        <f t="shared" si="541"/>
        <v>hp_38327931</v>
      </c>
      <c r="AK1672" s="7" t="s">
        <v>3968</v>
      </c>
      <c r="AL1672" s="7">
        <v>2005360</v>
      </c>
      <c r="AM1672" s="7">
        <f>INT(IF(MOD(Y1672,3)=0,INT(AL1672*0.55),INT(AL1672*0.35)))</f>
        <v>701876</v>
      </c>
      <c r="AN1672" s="54">
        <f t="shared" si="542"/>
        <v>4543465</v>
      </c>
      <c r="AO1672" s="7" t="str">
        <f t="shared" si="543"/>
        <v>atk_4543465</v>
      </c>
      <c r="AP1672" s="7" t="s">
        <v>3973</v>
      </c>
      <c r="AQ1672" s="7" t="s">
        <v>3996</v>
      </c>
      <c r="AR1672" s="7" t="s">
        <v>3975</v>
      </c>
      <c r="AS1672" s="7" t="s">
        <v>3976</v>
      </c>
      <c r="AU1672" s="7" t="str">
        <f t="shared" si="544"/>
        <v>hp_38327931;atk_4543465;hit_500000;miss_95;cirt_0;cirtSub_-3500</v>
      </c>
    </row>
    <row r="1673" spans="22:47" x14ac:dyDescent="0.2">
      <c r="V1673" s="7" t="str">
        <f t="shared" si="540"/>
        <v>海地洞窟4-3</v>
      </c>
      <c r="W1673" s="7">
        <f t="shared" si="530"/>
        <v>3165</v>
      </c>
      <c r="X1673" s="9" t="s">
        <v>1872</v>
      </c>
      <c r="Y1673" s="9">
        <v>3</v>
      </c>
      <c r="Z1673" s="8">
        <f t="shared" si="545"/>
        <v>9026</v>
      </c>
      <c r="AA1673" s="6" t="s">
        <v>3967</v>
      </c>
      <c r="AB1673" s="6">
        <v>11854165</v>
      </c>
      <c r="AC1673" s="6">
        <f t="shared" si="531"/>
        <v>2.2425000000000002</v>
      </c>
      <c r="AD1673" s="6">
        <f t="shared" si="532"/>
        <v>26582965</v>
      </c>
      <c r="AE1673" s="6">
        <f t="shared" si="537"/>
        <v>7932252</v>
      </c>
      <c r="AF1673" s="6">
        <v>3870000</v>
      </c>
      <c r="AG1673" s="11">
        <f t="shared" si="535"/>
        <v>38385217</v>
      </c>
      <c r="AH1673">
        <f t="shared" si="534"/>
        <v>3.2381206942876197</v>
      </c>
      <c r="AI1673" s="53">
        <v>0.7</v>
      </c>
      <c r="AJ1673" s="7" t="str">
        <f t="shared" si="541"/>
        <v>hp_38385217</v>
      </c>
      <c r="AK1673" s="7" t="s">
        <v>3968</v>
      </c>
      <c r="AL1673" s="7">
        <v>2007320</v>
      </c>
      <c r="AM1673" s="7">
        <f>INT(IF(MOD(Y1673,3)=0,INT(AL1673*0.55),INT(AL1673*0.35)))</f>
        <v>1104026</v>
      </c>
      <c r="AN1673" s="54">
        <f t="shared" si="542"/>
        <v>4549961</v>
      </c>
      <c r="AO1673" s="7" t="str">
        <f t="shared" si="543"/>
        <v>atk_4549961</v>
      </c>
      <c r="AP1673" s="7" t="s">
        <v>3973</v>
      </c>
      <c r="AQ1673" s="7" t="s">
        <v>3996</v>
      </c>
      <c r="AR1673" s="7" t="s">
        <v>3975</v>
      </c>
      <c r="AS1673" s="7" t="s">
        <v>3976</v>
      </c>
      <c r="AU1673" s="7" t="str">
        <f t="shared" si="544"/>
        <v>hp_38385217;atk_4549961;hit_500000;miss_95;cirt_0;cirtSub_-3500</v>
      </c>
    </row>
    <row r="1674" spans="22:47" x14ac:dyDescent="0.2">
      <c r="V1674" s="7" t="str">
        <f t="shared" si="540"/>
        <v>海地洞窟4-4</v>
      </c>
      <c r="W1674" s="7">
        <f t="shared" si="530"/>
        <v>3167</v>
      </c>
      <c r="X1674" s="9" t="s">
        <v>1872</v>
      </c>
      <c r="Y1674" s="9">
        <v>4</v>
      </c>
      <c r="Z1674" s="8">
        <f t="shared" si="545"/>
        <v>9030</v>
      </c>
      <c r="AA1674" s="6" t="s">
        <v>3967</v>
      </c>
      <c r="AB1674" s="6">
        <v>11866512</v>
      </c>
      <c r="AC1674" s="6">
        <f t="shared" si="531"/>
        <v>2.2425000000000002</v>
      </c>
      <c r="AD1674" s="6">
        <f t="shared" si="532"/>
        <v>26610653</v>
      </c>
      <c r="AE1674" s="6">
        <f t="shared" si="537"/>
        <v>7932252</v>
      </c>
      <c r="AF1674" s="6">
        <v>3870000</v>
      </c>
      <c r="AG1674" s="11">
        <f t="shared" si="535"/>
        <v>38412905</v>
      </c>
      <c r="AH1674">
        <f t="shared" si="534"/>
        <v>3.2370847473967075</v>
      </c>
      <c r="AI1674" s="53">
        <v>0.7</v>
      </c>
      <c r="AJ1674" s="7" t="str">
        <f t="shared" si="541"/>
        <v>hp_38412905</v>
      </c>
      <c r="AK1674" s="7" t="s">
        <v>3968</v>
      </c>
      <c r="AL1674" s="7">
        <v>2009280</v>
      </c>
      <c r="AM1674" s="7">
        <f>INT(IF(MOD(Y1674,3)=0,INT(AL1674*0.55),INT(AL1674*0.35)))</f>
        <v>703248</v>
      </c>
      <c r="AN1674" s="54">
        <f t="shared" si="542"/>
        <v>4552946</v>
      </c>
      <c r="AO1674" s="7" t="str">
        <f t="shared" si="543"/>
        <v>atk_4552946</v>
      </c>
      <c r="AP1674" s="7" t="s">
        <v>3973</v>
      </c>
      <c r="AQ1674" s="7" t="s">
        <v>3996</v>
      </c>
      <c r="AR1674" s="7" t="s">
        <v>3975</v>
      </c>
      <c r="AS1674" s="7" t="s">
        <v>3976</v>
      </c>
      <c r="AU1674" s="7" t="str">
        <f t="shared" si="544"/>
        <v>hp_38412905;atk_4552946;hit_500000;miss_95;cirt_0;cirtSub_-3500</v>
      </c>
    </row>
    <row r="1675" spans="22:47" x14ac:dyDescent="0.2">
      <c r="V1675" s="7" t="str">
        <f t="shared" si="540"/>
        <v>海地洞窟4-5</v>
      </c>
      <c r="W1675" s="7">
        <f t="shared" si="530"/>
        <v>3169</v>
      </c>
      <c r="X1675" s="9" t="s">
        <v>1872</v>
      </c>
      <c r="Y1675" s="9">
        <v>5</v>
      </c>
      <c r="Z1675" s="8">
        <f t="shared" si="545"/>
        <v>9035</v>
      </c>
      <c r="AA1675" s="6" t="s">
        <v>3967</v>
      </c>
      <c r="AB1675" s="6">
        <v>11878860</v>
      </c>
      <c r="AC1675" s="6">
        <f t="shared" si="531"/>
        <v>2.2425000000000002</v>
      </c>
      <c r="AD1675" s="6">
        <f t="shared" si="532"/>
        <v>26638343</v>
      </c>
      <c r="AE1675" s="6">
        <f t="shared" si="537"/>
        <v>7932252</v>
      </c>
      <c r="AF1675" s="6">
        <v>3870000</v>
      </c>
      <c r="AG1675" s="11">
        <f t="shared" si="535"/>
        <v>38440595</v>
      </c>
      <c r="AH1675">
        <f t="shared" si="534"/>
        <v>3.2360508499973903</v>
      </c>
      <c r="AI1675" s="53">
        <v>0.7</v>
      </c>
      <c r="AJ1675" s="7" t="str">
        <f t="shared" si="541"/>
        <v>hp_38440595</v>
      </c>
      <c r="AK1675" s="7" t="s">
        <v>3968</v>
      </c>
      <c r="AL1675" s="7">
        <v>2011240</v>
      </c>
      <c r="AM1675" s="7">
        <f>INT(IF(MOD(Y1675,3)=0,INT(AL1675*0.55),INT(AL1675*0.35)))</f>
        <v>703934</v>
      </c>
      <c r="AN1675" s="54">
        <f t="shared" si="542"/>
        <v>4555932</v>
      </c>
      <c r="AO1675" s="7" t="str">
        <f t="shared" si="543"/>
        <v>atk_4555932</v>
      </c>
      <c r="AP1675" s="7" t="s">
        <v>3973</v>
      </c>
      <c r="AQ1675" s="7" t="s">
        <v>3996</v>
      </c>
      <c r="AR1675" s="7" t="s">
        <v>3975</v>
      </c>
      <c r="AS1675" s="7" t="s">
        <v>3976</v>
      </c>
      <c r="AU1675" s="7" t="str">
        <f t="shared" si="544"/>
        <v>hp_38440595;atk_4555932;hit_500000;miss_95;cirt_0;cirtSub_-3500</v>
      </c>
    </row>
    <row r="1676" spans="22:47" x14ac:dyDescent="0.2">
      <c r="V1676" s="7" t="str">
        <f t="shared" si="540"/>
        <v>海地洞窟4-6</v>
      </c>
      <c r="W1676" s="7">
        <f t="shared" si="530"/>
        <v>3171</v>
      </c>
      <c r="X1676" s="9" t="s">
        <v>1872</v>
      </c>
      <c r="Y1676" s="9">
        <v>6</v>
      </c>
      <c r="Z1676" s="8">
        <f t="shared" si="545"/>
        <v>9041</v>
      </c>
      <c r="AA1676" s="6" t="s">
        <v>3967</v>
      </c>
      <c r="AB1676" s="6">
        <v>11891209</v>
      </c>
      <c r="AC1676" s="6">
        <f t="shared" si="531"/>
        <v>2.2450000000000001</v>
      </c>
      <c r="AD1676" s="6">
        <f t="shared" si="532"/>
        <v>26695764</v>
      </c>
      <c r="AE1676" s="6">
        <f t="shared" si="537"/>
        <v>7932252</v>
      </c>
      <c r="AF1676" s="6">
        <v>3870000</v>
      </c>
      <c r="AG1676" s="11">
        <f t="shared" si="535"/>
        <v>38498016</v>
      </c>
      <c r="AH1676">
        <f t="shared" si="534"/>
        <v>3.2375190781694276</v>
      </c>
      <c r="AI1676" s="53">
        <v>0.7</v>
      </c>
      <c r="AJ1676" s="7" t="str">
        <f t="shared" si="541"/>
        <v>hp_38498016</v>
      </c>
      <c r="AK1676" s="7" t="s">
        <v>3968</v>
      </c>
      <c r="AL1676" s="7">
        <v>2013200</v>
      </c>
      <c r="AM1676" s="7">
        <f>INT(IF(MOD(Y1676,3)=0,INT(AL1676*0.55),INT(AL1676*0.35)))</f>
        <v>1107260</v>
      </c>
      <c r="AN1676" s="54">
        <f t="shared" si="542"/>
        <v>4562441</v>
      </c>
      <c r="AO1676" s="7" t="str">
        <f t="shared" si="543"/>
        <v>atk_4562441</v>
      </c>
      <c r="AP1676" s="7" t="s">
        <v>3973</v>
      </c>
      <c r="AQ1676" s="7" t="s">
        <v>3996</v>
      </c>
      <c r="AR1676" s="7" t="s">
        <v>3975</v>
      </c>
      <c r="AS1676" s="7" t="s">
        <v>3976</v>
      </c>
      <c r="AU1676" s="7" t="str">
        <f t="shared" si="544"/>
        <v>hp_38498016;atk_4562441;hit_500000;miss_95;cirt_0;cirtSub_-3500</v>
      </c>
    </row>
    <row r="1677" spans="22:47" x14ac:dyDescent="0.2">
      <c r="V1677" s="7" t="str">
        <f t="shared" si="540"/>
        <v>海地洞窟4-7</v>
      </c>
      <c r="W1677" s="7">
        <f t="shared" si="530"/>
        <v>3173</v>
      </c>
      <c r="X1677" s="9" t="s">
        <v>1872</v>
      </c>
      <c r="Y1677" s="9">
        <v>7</v>
      </c>
      <c r="Z1677" s="8">
        <f t="shared" si="545"/>
        <v>9048</v>
      </c>
      <c r="AA1677" s="6" t="s">
        <v>3967</v>
      </c>
      <c r="AB1677" s="6">
        <v>11903560</v>
      </c>
      <c r="AC1677" s="6">
        <f t="shared" si="531"/>
        <v>2.2450000000000001</v>
      </c>
      <c r="AD1677" s="6">
        <f t="shared" si="532"/>
        <v>26723492</v>
      </c>
      <c r="AE1677" s="6">
        <f t="shared" si="537"/>
        <v>7932252</v>
      </c>
      <c r="AF1677" s="6">
        <v>3870000</v>
      </c>
      <c r="AG1677" s="11">
        <f t="shared" si="535"/>
        <v>38525744</v>
      </c>
      <c r="AH1677">
        <f t="shared" si="534"/>
        <v>3.2364892519548776</v>
      </c>
      <c r="AI1677" s="53">
        <v>0.7</v>
      </c>
      <c r="AJ1677" s="7" t="str">
        <f t="shared" si="541"/>
        <v>hp_38525744</v>
      </c>
      <c r="AK1677" s="7" t="s">
        <v>3968</v>
      </c>
      <c r="AL1677" s="7">
        <v>2015160</v>
      </c>
      <c r="AM1677" s="7">
        <f>INT(IF(MOD(Y1677,3)=0,INT(AL1677*0.55),INT(AL1677*0.35)))</f>
        <v>705306</v>
      </c>
      <c r="AN1677" s="54">
        <f t="shared" si="542"/>
        <v>4565430</v>
      </c>
      <c r="AO1677" s="7" t="str">
        <f t="shared" si="543"/>
        <v>atk_4565430</v>
      </c>
      <c r="AP1677" s="7" t="s">
        <v>3973</v>
      </c>
      <c r="AQ1677" s="7" t="s">
        <v>3996</v>
      </c>
      <c r="AR1677" s="7" t="s">
        <v>3975</v>
      </c>
      <c r="AS1677" s="7" t="s">
        <v>3976</v>
      </c>
      <c r="AU1677" s="7" t="str">
        <f t="shared" si="544"/>
        <v>hp_38525744;atk_4565430;hit_500000;miss_95;cirt_0;cirtSub_-3500</v>
      </c>
    </row>
    <row r="1678" spans="22:47" x14ac:dyDescent="0.2">
      <c r="V1678" s="7" t="str">
        <f t="shared" si="540"/>
        <v>海地洞窟4-8</v>
      </c>
      <c r="W1678" s="7">
        <f t="shared" si="530"/>
        <v>3175</v>
      </c>
      <c r="X1678" s="9" t="s">
        <v>1872</v>
      </c>
      <c r="Y1678" s="9">
        <v>8</v>
      </c>
      <c r="Z1678" s="8">
        <f t="shared" si="545"/>
        <v>9056</v>
      </c>
      <c r="AA1678" s="6" t="s">
        <v>3967</v>
      </c>
      <c r="AB1678" s="6">
        <v>11915912</v>
      </c>
      <c r="AC1678" s="6">
        <f t="shared" si="531"/>
        <v>2.2450000000000001</v>
      </c>
      <c r="AD1678" s="6">
        <f t="shared" si="532"/>
        <v>26751222</v>
      </c>
      <c r="AE1678" s="6">
        <f t="shared" si="537"/>
        <v>7932252</v>
      </c>
      <c r="AF1678" s="6">
        <v>3870000</v>
      </c>
      <c r="AG1678" s="11">
        <f t="shared" si="535"/>
        <v>38553474</v>
      </c>
      <c r="AH1678">
        <f t="shared" si="534"/>
        <v>3.2354614569157611</v>
      </c>
      <c r="AI1678" s="53">
        <v>0.7</v>
      </c>
      <c r="AJ1678" s="7" t="str">
        <f t="shared" si="541"/>
        <v>hp_38553474</v>
      </c>
      <c r="AK1678" s="7" t="s">
        <v>3968</v>
      </c>
      <c r="AL1678" s="7">
        <v>2017120</v>
      </c>
      <c r="AM1678" s="7">
        <f>INT(IF(MOD(Y1678,3)=0,INT(AL1678*0.55),INT(AL1678*0.35)))</f>
        <v>705992</v>
      </c>
      <c r="AN1678" s="54">
        <f t="shared" si="542"/>
        <v>4568419</v>
      </c>
      <c r="AO1678" s="7" t="str">
        <f t="shared" si="543"/>
        <v>atk_4568419</v>
      </c>
      <c r="AP1678" s="7" t="s">
        <v>3973</v>
      </c>
      <c r="AQ1678" s="7" t="s">
        <v>3996</v>
      </c>
      <c r="AR1678" s="7" t="s">
        <v>3975</v>
      </c>
      <c r="AS1678" s="7" t="s">
        <v>3976</v>
      </c>
      <c r="AU1678" s="7" t="str">
        <f t="shared" si="544"/>
        <v>hp_38553474;atk_4568419;hit_500000;miss_95;cirt_0;cirtSub_-3500</v>
      </c>
    </row>
    <row r="1679" spans="22:47" x14ac:dyDescent="0.2">
      <c r="V1679" s="7" t="str">
        <f t="shared" si="540"/>
        <v>海地洞窟4-9</v>
      </c>
      <c r="W1679" s="7">
        <f t="shared" si="530"/>
        <v>3177</v>
      </c>
      <c r="X1679" s="9" t="s">
        <v>1872</v>
      </c>
      <c r="Y1679" s="9">
        <v>9</v>
      </c>
      <c r="Z1679" s="8">
        <f t="shared" si="545"/>
        <v>9065</v>
      </c>
      <c r="AA1679" s="6" t="s">
        <v>3967</v>
      </c>
      <c r="AB1679" s="6">
        <v>11928266</v>
      </c>
      <c r="AC1679" s="6">
        <f t="shared" si="531"/>
        <v>2.2475000000000001</v>
      </c>
      <c r="AD1679" s="6">
        <f t="shared" si="532"/>
        <v>26808777</v>
      </c>
      <c r="AE1679" s="6">
        <f t="shared" si="537"/>
        <v>7932252</v>
      </c>
      <c r="AF1679" s="6">
        <v>3870000</v>
      </c>
      <c r="AG1679" s="11">
        <f t="shared" si="535"/>
        <v>38611029</v>
      </c>
      <c r="AH1679">
        <f t="shared" si="534"/>
        <v>3.2369356115968575</v>
      </c>
      <c r="AI1679" s="53">
        <v>0.7</v>
      </c>
      <c r="AJ1679" s="7" t="str">
        <f t="shared" si="541"/>
        <v>hp_38611029</v>
      </c>
      <c r="AK1679" s="7" t="s">
        <v>3968</v>
      </c>
      <c r="AL1679" s="7">
        <v>2019080</v>
      </c>
      <c r="AM1679" s="7">
        <f>INT(IF(MOD(Y1679,3)=0,INT(AL1679*0.55),INT(AL1679*0.35)))</f>
        <v>1110494</v>
      </c>
      <c r="AN1679" s="54">
        <f t="shared" si="542"/>
        <v>4574942</v>
      </c>
      <c r="AO1679" s="7" t="str">
        <f t="shared" si="543"/>
        <v>atk_4574942</v>
      </c>
      <c r="AP1679" s="7" t="s">
        <v>3973</v>
      </c>
      <c r="AQ1679" s="7" t="s">
        <v>3996</v>
      </c>
      <c r="AR1679" s="7" t="s">
        <v>3975</v>
      </c>
      <c r="AS1679" s="7" t="s">
        <v>3976</v>
      </c>
      <c r="AU1679" s="7" t="str">
        <f t="shared" si="544"/>
        <v>hp_38611029;atk_4574942;hit_500000;miss_95;cirt_0;cirtSub_-3500</v>
      </c>
    </row>
    <row r="1680" spans="22:47" x14ac:dyDescent="0.2">
      <c r="V1680" s="7" t="str">
        <f t="shared" si="540"/>
        <v>海地洞窟4-10</v>
      </c>
      <c r="W1680" s="7">
        <f t="shared" si="530"/>
        <v>3179</v>
      </c>
      <c r="X1680" s="9" t="s">
        <v>1872</v>
      </c>
      <c r="Y1680" s="9">
        <v>10</v>
      </c>
      <c r="Z1680" s="8">
        <f t="shared" si="545"/>
        <v>9075</v>
      </c>
      <c r="AA1680" s="6" t="s">
        <v>3967</v>
      </c>
      <c r="AB1680" s="6">
        <v>11940621</v>
      </c>
      <c r="AC1680" s="6">
        <f t="shared" si="531"/>
        <v>2.2475000000000001</v>
      </c>
      <c r="AD1680" s="6">
        <f t="shared" si="532"/>
        <v>26836545</v>
      </c>
      <c r="AE1680" s="6">
        <f t="shared" si="537"/>
        <v>7932252</v>
      </c>
      <c r="AF1680" s="6">
        <v>3870000</v>
      </c>
      <c r="AG1680" s="11">
        <f t="shared" si="535"/>
        <v>38638797</v>
      </c>
      <c r="AH1680">
        <f t="shared" si="534"/>
        <v>3.2359118508157994</v>
      </c>
      <c r="AI1680" s="53">
        <v>0.7</v>
      </c>
      <c r="AJ1680" s="7" t="str">
        <f t="shared" si="541"/>
        <v>hp_38638797</v>
      </c>
      <c r="AK1680" s="7" t="s">
        <v>3968</v>
      </c>
      <c r="AL1680" s="7">
        <v>2021040</v>
      </c>
      <c r="AM1680" s="7">
        <f>INT(IF(MOD(Y1680,3)=0,INT(AL1680*0.55),INT(AL1680*0.35)))</f>
        <v>707364</v>
      </c>
      <c r="AN1680" s="54">
        <f t="shared" si="542"/>
        <v>4577935</v>
      </c>
      <c r="AO1680" s="7" t="str">
        <f t="shared" si="543"/>
        <v>atk_4577935</v>
      </c>
      <c r="AP1680" s="7" t="s">
        <v>3973</v>
      </c>
      <c r="AQ1680" s="7" t="s">
        <v>3996</v>
      </c>
      <c r="AR1680" s="7" t="s">
        <v>3975</v>
      </c>
      <c r="AS1680" s="7" t="s">
        <v>3976</v>
      </c>
      <c r="AU1680" s="7" t="str">
        <f t="shared" si="544"/>
        <v>hp_38638797;atk_4577935;hit_500000;miss_95;cirt_0;cirtSub_-3500</v>
      </c>
    </row>
    <row r="1681" spans="22:47" x14ac:dyDescent="0.2">
      <c r="V1681" s="7" t="str">
        <f t="shared" si="540"/>
        <v>海地洞窟5-1</v>
      </c>
      <c r="W1681" s="7">
        <f t="shared" si="530"/>
        <v>3181</v>
      </c>
      <c r="X1681" s="9" t="s">
        <v>1873</v>
      </c>
      <c r="Y1681" s="9">
        <v>1</v>
      </c>
      <c r="Z1681" s="8">
        <f t="shared" si="545"/>
        <v>9076</v>
      </c>
      <c r="AA1681" s="6" t="s">
        <v>3967</v>
      </c>
      <c r="AB1681" s="6">
        <v>11952978</v>
      </c>
      <c r="AC1681" s="6">
        <f t="shared" si="531"/>
        <v>2.25</v>
      </c>
      <c r="AD1681" s="6">
        <f t="shared" si="532"/>
        <v>26894200</v>
      </c>
      <c r="AE1681" s="6">
        <f t="shared" ref="AE1681" si="547">IF(MOD(Y1681,1)=0,INT(AD1680*0.3),0)</f>
        <v>8050963</v>
      </c>
      <c r="AF1681" s="6">
        <v>3870000</v>
      </c>
      <c r="AG1681" s="11">
        <f t="shared" si="535"/>
        <v>38815163</v>
      </c>
      <c r="AH1681">
        <f t="shared" si="534"/>
        <v>3.2473215461452369</v>
      </c>
      <c r="AI1681" s="53">
        <v>0.7</v>
      </c>
      <c r="AJ1681" s="7" t="str">
        <f t="shared" si="541"/>
        <v>hp_38815163</v>
      </c>
      <c r="AK1681" s="7" t="s">
        <v>3968</v>
      </c>
      <c r="AL1681" s="7">
        <v>2023000</v>
      </c>
      <c r="AM1681" s="7">
        <f>INT(IF(MOD(Y1681,3)=0,INT(AL1681*0.55),INT(AL1681*0.35)))</f>
        <v>708050</v>
      </c>
      <c r="AN1681" s="54">
        <f t="shared" si="542"/>
        <v>4598532</v>
      </c>
      <c r="AO1681" s="7" t="str">
        <f t="shared" si="543"/>
        <v>atk_4598532</v>
      </c>
      <c r="AP1681" s="7" t="s">
        <v>3973</v>
      </c>
      <c r="AQ1681" s="7" t="s">
        <v>3996</v>
      </c>
      <c r="AR1681" s="7" t="s">
        <v>3975</v>
      </c>
      <c r="AS1681" s="7" t="s">
        <v>3976</v>
      </c>
      <c r="AU1681" s="7" t="str">
        <f t="shared" si="544"/>
        <v>hp_38815163;atk_4598532;hit_500000;miss_95;cirt_0;cirtSub_-3500</v>
      </c>
    </row>
    <row r="1682" spans="22:47" x14ac:dyDescent="0.2">
      <c r="V1682" s="7" t="str">
        <f t="shared" si="540"/>
        <v>海地洞窟5-2</v>
      </c>
      <c r="W1682" s="7">
        <f t="shared" si="530"/>
        <v>3183</v>
      </c>
      <c r="X1682" s="9" t="s">
        <v>1873</v>
      </c>
      <c r="Y1682" s="9">
        <v>2</v>
      </c>
      <c r="Z1682" s="8">
        <f t="shared" si="545"/>
        <v>9078</v>
      </c>
      <c r="AA1682" s="6" t="s">
        <v>3967</v>
      </c>
      <c r="AB1682" s="6">
        <v>11965336</v>
      </c>
      <c r="AC1682" s="6">
        <f t="shared" si="531"/>
        <v>2.25</v>
      </c>
      <c r="AD1682" s="6">
        <f t="shared" si="532"/>
        <v>26922006</v>
      </c>
      <c r="AE1682" s="6">
        <f t="shared" si="537"/>
        <v>8050963</v>
      </c>
      <c r="AF1682" s="6">
        <v>3870000</v>
      </c>
      <c r="AG1682" s="11">
        <f t="shared" si="535"/>
        <v>38842969</v>
      </c>
      <c r="AH1682">
        <f t="shared" si="534"/>
        <v>3.2462915374879571</v>
      </c>
      <c r="AI1682" s="53">
        <v>0.7</v>
      </c>
      <c r="AJ1682" s="7" t="str">
        <f t="shared" si="541"/>
        <v>hp_38842969</v>
      </c>
      <c r="AK1682" s="7" t="s">
        <v>3968</v>
      </c>
      <c r="AL1682" s="7">
        <v>2024960</v>
      </c>
      <c r="AM1682" s="7">
        <f>INT(IF(MOD(Y1682,3)=0,INT(AL1682*0.55),INT(AL1682*0.35)))</f>
        <v>708736</v>
      </c>
      <c r="AN1682" s="54">
        <f t="shared" si="542"/>
        <v>4601527</v>
      </c>
      <c r="AO1682" s="7" t="str">
        <f t="shared" si="543"/>
        <v>atk_4601527</v>
      </c>
      <c r="AP1682" s="7" t="s">
        <v>3973</v>
      </c>
      <c r="AQ1682" s="7" t="s">
        <v>3996</v>
      </c>
      <c r="AR1682" s="7" t="s">
        <v>3975</v>
      </c>
      <c r="AS1682" s="7" t="s">
        <v>3976</v>
      </c>
      <c r="AU1682" s="7" t="str">
        <f t="shared" si="544"/>
        <v>hp_38842969;atk_4601527;hit_500000;miss_95;cirt_0;cirtSub_-3500</v>
      </c>
    </row>
    <row r="1683" spans="22:47" x14ac:dyDescent="0.2">
      <c r="V1683" s="7" t="str">
        <f t="shared" si="540"/>
        <v>海地洞窟5-3</v>
      </c>
      <c r="W1683" s="7">
        <f t="shared" si="530"/>
        <v>3185</v>
      </c>
      <c r="X1683" s="9" t="s">
        <v>1873</v>
      </c>
      <c r="Y1683" s="9">
        <v>3</v>
      </c>
      <c r="Z1683" s="8">
        <f t="shared" si="545"/>
        <v>9081</v>
      </c>
      <c r="AA1683" s="6" t="s">
        <v>3967</v>
      </c>
      <c r="AB1683" s="6">
        <v>11977696</v>
      </c>
      <c r="AC1683" s="6">
        <f t="shared" si="531"/>
        <v>2.2524999999999999</v>
      </c>
      <c r="AD1683" s="6">
        <f t="shared" si="532"/>
        <v>26979760</v>
      </c>
      <c r="AE1683" s="6">
        <f t="shared" si="537"/>
        <v>8050963</v>
      </c>
      <c r="AF1683" s="6">
        <v>3870000</v>
      </c>
      <c r="AG1683" s="11">
        <f t="shared" si="535"/>
        <v>38900723</v>
      </c>
      <c r="AH1683">
        <f t="shared" si="534"/>
        <v>3.2477634262883277</v>
      </c>
      <c r="AI1683" s="53">
        <v>0.7</v>
      </c>
      <c r="AJ1683" s="7" t="str">
        <f t="shared" si="541"/>
        <v>hp_38900723</v>
      </c>
      <c r="AK1683" s="7" t="s">
        <v>3968</v>
      </c>
      <c r="AL1683" s="7">
        <v>2026920</v>
      </c>
      <c r="AM1683" s="7">
        <f>INT(IF(MOD(Y1683,3)=0,INT(AL1683*0.55),INT(AL1683*0.35)))</f>
        <v>1114806</v>
      </c>
      <c r="AN1683" s="54">
        <f t="shared" si="542"/>
        <v>4608069</v>
      </c>
      <c r="AO1683" s="7" t="str">
        <f t="shared" si="543"/>
        <v>atk_4608069</v>
      </c>
      <c r="AP1683" s="7" t="s">
        <v>3973</v>
      </c>
      <c r="AQ1683" s="7" t="s">
        <v>3996</v>
      </c>
      <c r="AR1683" s="7" t="s">
        <v>3975</v>
      </c>
      <c r="AS1683" s="7" t="s">
        <v>3976</v>
      </c>
      <c r="AU1683" s="7" t="str">
        <f t="shared" si="544"/>
        <v>hp_38900723;atk_4608069;hit_500000;miss_95;cirt_0;cirtSub_-3500</v>
      </c>
    </row>
    <row r="1684" spans="22:47" x14ac:dyDescent="0.2">
      <c r="V1684" s="7" t="str">
        <f t="shared" si="540"/>
        <v>海地洞窟5-4</v>
      </c>
      <c r="W1684" s="7">
        <f t="shared" si="530"/>
        <v>3187</v>
      </c>
      <c r="X1684" s="9" t="s">
        <v>1873</v>
      </c>
      <c r="Y1684" s="9">
        <v>4</v>
      </c>
      <c r="Z1684" s="8">
        <f t="shared" si="545"/>
        <v>9085</v>
      </c>
      <c r="AA1684" s="6" t="s">
        <v>3967</v>
      </c>
      <c r="AB1684" s="6">
        <v>11990057</v>
      </c>
      <c r="AC1684" s="6">
        <f t="shared" si="531"/>
        <v>2.2524999999999999</v>
      </c>
      <c r="AD1684" s="6">
        <f t="shared" si="532"/>
        <v>27007603</v>
      </c>
      <c r="AE1684" s="6">
        <f t="shared" si="537"/>
        <v>8050963</v>
      </c>
      <c r="AF1684" s="6">
        <v>3870000</v>
      </c>
      <c r="AG1684" s="11">
        <f t="shared" si="535"/>
        <v>38928566</v>
      </c>
      <c r="AH1684">
        <f t="shared" si="534"/>
        <v>3.2467373591301527</v>
      </c>
      <c r="AI1684" s="53">
        <v>0.7</v>
      </c>
      <c r="AJ1684" s="7" t="str">
        <f t="shared" si="541"/>
        <v>hp_38928566</v>
      </c>
      <c r="AK1684" s="7" t="s">
        <v>3968</v>
      </c>
      <c r="AL1684" s="7">
        <v>2028880</v>
      </c>
      <c r="AM1684" s="7">
        <f>INT(IF(MOD(Y1684,3)=0,INT(AL1684*0.55),INT(AL1684*0.35)))</f>
        <v>710108</v>
      </c>
      <c r="AN1684" s="54">
        <f t="shared" si="542"/>
        <v>4611068</v>
      </c>
      <c r="AO1684" s="7" t="str">
        <f t="shared" si="543"/>
        <v>atk_4611068</v>
      </c>
      <c r="AP1684" s="7" t="s">
        <v>3973</v>
      </c>
      <c r="AQ1684" s="7" t="s">
        <v>3996</v>
      </c>
      <c r="AR1684" s="7" t="s">
        <v>3975</v>
      </c>
      <c r="AS1684" s="7" t="s">
        <v>3976</v>
      </c>
      <c r="AU1684" s="7" t="str">
        <f t="shared" si="544"/>
        <v>hp_38928566;atk_4611068;hit_500000;miss_95;cirt_0;cirtSub_-3500</v>
      </c>
    </row>
    <row r="1685" spans="22:47" x14ac:dyDescent="0.2">
      <c r="V1685" s="7" t="str">
        <f t="shared" si="540"/>
        <v>海地洞窟5-5</v>
      </c>
      <c r="W1685" s="7">
        <f t="shared" si="530"/>
        <v>3189</v>
      </c>
      <c r="X1685" s="9" t="s">
        <v>1873</v>
      </c>
      <c r="Y1685" s="9">
        <v>5</v>
      </c>
      <c r="Z1685" s="8">
        <f t="shared" si="545"/>
        <v>9090</v>
      </c>
      <c r="AA1685" s="6" t="s">
        <v>3967</v>
      </c>
      <c r="AB1685" s="6">
        <v>12002420</v>
      </c>
      <c r="AC1685" s="6">
        <f t="shared" si="531"/>
        <v>2.2524999999999999</v>
      </c>
      <c r="AD1685" s="6">
        <f t="shared" si="532"/>
        <v>27035451</v>
      </c>
      <c r="AE1685" s="6">
        <f t="shared" si="537"/>
        <v>8050963</v>
      </c>
      <c r="AF1685" s="6">
        <v>3870000</v>
      </c>
      <c r="AG1685" s="11">
        <f t="shared" si="535"/>
        <v>38956414</v>
      </c>
      <c r="AH1685">
        <f t="shared" si="534"/>
        <v>3.2457132811549672</v>
      </c>
      <c r="AI1685" s="53">
        <v>0.7</v>
      </c>
      <c r="AJ1685" s="7" t="str">
        <f t="shared" si="541"/>
        <v>hp_38956414</v>
      </c>
      <c r="AK1685" s="7" t="s">
        <v>3968</v>
      </c>
      <c r="AL1685" s="7">
        <v>2030840</v>
      </c>
      <c r="AM1685" s="7">
        <f>INT(IF(MOD(Y1685,3)=0,INT(AL1685*0.55),INT(AL1685*0.35)))</f>
        <v>710794</v>
      </c>
      <c r="AN1685" s="54">
        <f t="shared" si="542"/>
        <v>4614067</v>
      </c>
      <c r="AO1685" s="7" t="str">
        <f t="shared" si="543"/>
        <v>atk_4614067</v>
      </c>
      <c r="AP1685" s="7" t="s">
        <v>3973</v>
      </c>
      <c r="AQ1685" s="7" t="s">
        <v>3996</v>
      </c>
      <c r="AR1685" s="7" t="s">
        <v>3975</v>
      </c>
      <c r="AS1685" s="7" t="s">
        <v>3976</v>
      </c>
      <c r="AU1685" s="7" t="str">
        <f t="shared" si="544"/>
        <v>hp_38956414;atk_4614067;hit_500000;miss_95;cirt_0;cirtSub_-3500</v>
      </c>
    </row>
    <row r="1686" spans="22:47" x14ac:dyDescent="0.2">
      <c r="V1686" s="7" t="str">
        <f t="shared" si="540"/>
        <v>海地洞窟5-6</v>
      </c>
      <c r="W1686" s="7">
        <f t="shared" si="530"/>
        <v>3191</v>
      </c>
      <c r="X1686" s="9" t="s">
        <v>1873</v>
      </c>
      <c r="Y1686" s="9">
        <v>6</v>
      </c>
      <c r="Z1686" s="8">
        <f t="shared" si="545"/>
        <v>9096</v>
      </c>
      <c r="AA1686" s="6" t="s">
        <v>3967</v>
      </c>
      <c r="AB1686" s="6">
        <v>12014785</v>
      </c>
      <c r="AC1686" s="6">
        <f t="shared" si="531"/>
        <v>2.2549999999999999</v>
      </c>
      <c r="AD1686" s="6">
        <f t="shared" si="532"/>
        <v>27093340</v>
      </c>
      <c r="AE1686" s="6">
        <f t="shared" si="537"/>
        <v>8050963</v>
      </c>
      <c r="AF1686" s="6">
        <v>3870000</v>
      </c>
      <c r="AG1686" s="11">
        <f t="shared" si="535"/>
        <v>39014303</v>
      </c>
      <c r="AH1686">
        <f t="shared" si="534"/>
        <v>3.2471911066240469</v>
      </c>
      <c r="AI1686" s="53">
        <v>0.7</v>
      </c>
      <c r="AJ1686" s="7" t="str">
        <f t="shared" si="541"/>
        <v>hp_39014303</v>
      </c>
      <c r="AK1686" s="7" t="s">
        <v>3968</v>
      </c>
      <c r="AL1686" s="7">
        <v>2032800</v>
      </c>
      <c r="AM1686" s="7">
        <f>INT(IF(MOD(Y1686,3)=0,INT(AL1686*0.55),INT(AL1686*0.35)))</f>
        <v>1118040</v>
      </c>
      <c r="AN1686" s="54">
        <f t="shared" si="542"/>
        <v>4620623</v>
      </c>
      <c r="AO1686" s="7" t="str">
        <f t="shared" si="543"/>
        <v>atk_4620623</v>
      </c>
      <c r="AP1686" s="7" t="s">
        <v>3973</v>
      </c>
      <c r="AQ1686" s="7" t="s">
        <v>3996</v>
      </c>
      <c r="AR1686" s="7" t="s">
        <v>3975</v>
      </c>
      <c r="AS1686" s="7" t="s">
        <v>3976</v>
      </c>
      <c r="AU1686" s="7" t="str">
        <f t="shared" si="544"/>
        <v>hp_39014303;atk_4620623;hit_500000;miss_95;cirt_0;cirtSub_-3500</v>
      </c>
    </row>
    <row r="1687" spans="22:47" x14ac:dyDescent="0.2">
      <c r="V1687" s="7" t="str">
        <f t="shared" si="540"/>
        <v>海地洞窟5-7</v>
      </c>
      <c r="W1687" s="7">
        <f t="shared" si="530"/>
        <v>3193</v>
      </c>
      <c r="X1687" s="9" t="s">
        <v>1873</v>
      </c>
      <c r="Y1687" s="9">
        <v>7</v>
      </c>
      <c r="Z1687" s="8">
        <f t="shared" si="545"/>
        <v>9103</v>
      </c>
      <c r="AA1687" s="6" t="s">
        <v>3967</v>
      </c>
      <c r="AB1687" s="6">
        <v>12027150</v>
      </c>
      <c r="AC1687" s="6">
        <f t="shared" si="531"/>
        <v>2.2549999999999999</v>
      </c>
      <c r="AD1687" s="6">
        <f t="shared" si="532"/>
        <v>27121223</v>
      </c>
      <c r="AE1687" s="6">
        <f t="shared" si="537"/>
        <v>8050963</v>
      </c>
      <c r="AF1687" s="6">
        <v>3870000</v>
      </c>
      <c r="AG1687" s="11">
        <f t="shared" si="535"/>
        <v>39042186</v>
      </c>
      <c r="AH1687">
        <f t="shared" si="534"/>
        <v>3.246171038026465</v>
      </c>
      <c r="AI1687" s="53">
        <v>0.7</v>
      </c>
      <c r="AJ1687" s="7" t="str">
        <f t="shared" si="541"/>
        <v>hp_39042186</v>
      </c>
      <c r="AK1687" s="7" t="s">
        <v>3968</v>
      </c>
      <c r="AL1687" s="7">
        <v>2034760</v>
      </c>
      <c r="AM1687" s="7">
        <f>INT(IF(MOD(Y1687,3)=0,INT(AL1687*0.55),INT(AL1687*0.35)))</f>
        <v>712166</v>
      </c>
      <c r="AN1687" s="54">
        <f t="shared" si="542"/>
        <v>4623625</v>
      </c>
      <c r="AO1687" s="7" t="str">
        <f t="shared" si="543"/>
        <v>atk_4623625</v>
      </c>
      <c r="AP1687" s="7" t="s">
        <v>3973</v>
      </c>
      <c r="AQ1687" s="7" t="s">
        <v>3996</v>
      </c>
      <c r="AR1687" s="7" t="s">
        <v>3975</v>
      </c>
      <c r="AS1687" s="7" t="s">
        <v>3976</v>
      </c>
      <c r="AU1687" s="7" t="str">
        <f t="shared" si="544"/>
        <v>hp_39042186;atk_4623625;hit_500000;miss_95;cirt_0;cirtSub_-3500</v>
      </c>
    </row>
    <row r="1688" spans="22:47" x14ac:dyDescent="0.2">
      <c r="V1688" s="7" t="str">
        <f t="shared" si="540"/>
        <v>海地洞窟5-8</v>
      </c>
      <c r="W1688" s="7">
        <f t="shared" si="530"/>
        <v>3195</v>
      </c>
      <c r="X1688" s="9" t="s">
        <v>1873</v>
      </c>
      <c r="Y1688" s="9">
        <v>8</v>
      </c>
      <c r="Z1688" s="8">
        <f t="shared" si="545"/>
        <v>9111</v>
      </c>
      <c r="AA1688" s="6" t="s">
        <v>3967</v>
      </c>
      <c r="AB1688" s="6">
        <v>12039518</v>
      </c>
      <c r="AC1688" s="6">
        <f t="shared" si="531"/>
        <v>2.2549999999999999</v>
      </c>
      <c r="AD1688" s="6">
        <f t="shared" si="532"/>
        <v>27149113</v>
      </c>
      <c r="AE1688" s="6">
        <f t="shared" si="537"/>
        <v>8050963</v>
      </c>
      <c r="AF1688" s="6">
        <v>3870000</v>
      </c>
      <c r="AG1688" s="11">
        <f t="shared" si="535"/>
        <v>39070076</v>
      </c>
      <c r="AH1688">
        <f t="shared" si="534"/>
        <v>3.2451528375139271</v>
      </c>
      <c r="AI1688" s="53">
        <v>0.7</v>
      </c>
      <c r="AJ1688" s="7" t="str">
        <f t="shared" si="541"/>
        <v>hp_39070076</v>
      </c>
      <c r="AK1688" s="7" t="s">
        <v>3968</v>
      </c>
      <c r="AL1688" s="7">
        <v>2036720</v>
      </c>
      <c r="AM1688" s="7">
        <f>INT(IF(MOD(Y1688,3)=0,INT(AL1688*0.55),INT(AL1688*0.35)))</f>
        <v>712852</v>
      </c>
      <c r="AN1688" s="54">
        <f t="shared" si="542"/>
        <v>4626627</v>
      </c>
      <c r="AO1688" s="7" t="str">
        <f t="shared" si="543"/>
        <v>atk_4626627</v>
      </c>
      <c r="AP1688" s="7" t="s">
        <v>3973</v>
      </c>
      <c r="AQ1688" s="7" t="s">
        <v>3996</v>
      </c>
      <c r="AR1688" s="7" t="s">
        <v>3975</v>
      </c>
      <c r="AS1688" s="7" t="s">
        <v>3976</v>
      </c>
      <c r="AU1688" s="7" t="str">
        <f t="shared" si="544"/>
        <v>hp_39070076;atk_4626627;hit_500000;miss_95;cirt_0;cirtSub_-3500</v>
      </c>
    </row>
    <row r="1689" spans="22:47" x14ac:dyDescent="0.2">
      <c r="V1689" s="7" t="str">
        <f t="shared" si="540"/>
        <v>海地洞窟5-9</v>
      </c>
      <c r="W1689" s="7">
        <f t="shared" si="530"/>
        <v>3197</v>
      </c>
      <c r="X1689" s="9" t="s">
        <v>1873</v>
      </c>
      <c r="Y1689" s="9">
        <v>9</v>
      </c>
      <c r="Z1689" s="8">
        <f t="shared" si="545"/>
        <v>9120</v>
      </c>
      <c r="AA1689" s="6" t="s">
        <v>3967</v>
      </c>
      <c r="AB1689" s="6">
        <v>12051887</v>
      </c>
      <c r="AC1689" s="6">
        <f t="shared" si="531"/>
        <v>2.2574999999999998</v>
      </c>
      <c r="AD1689" s="6">
        <f t="shared" si="532"/>
        <v>27207134</v>
      </c>
      <c r="AE1689" s="6">
        <f t="shared" si="537"/>
        <v>8050963</v>
      </c>
      <c r="AF1689" s="6">
        <v>3870000</v>
      </c>
      <c r="AG1689" s="11">
        <f t="shared" si="535"/>
        <v>39128097</v>
      </c>
      <c r="AH1689">
        <f t="shared" si="534"/>
        <v>3.2466365640500943</v>
      </c>
      <c r="AI1689" s="53">
        <v>0.7</v>
      </c>
      <c r="AJ1689" s="7" t="str">
        <f t="shared" si="541"/>
        <v>hp_39128097</v>
      </c>
      <c r="AK1689" s="7" t="s">
        <v>3968</v>
      </c>
      <c r="AL1689" s="7">
        <v>2038680</v>
      </c>
      <c r="AM1689" s="7">
        <f>INT(IF(MOD(Y1689,3)=0,INT(AL1689*0.55),INT(AL1689*0.35)))</f>
        <v>1121274</v>
      </c>
      <c r="AN1689" s="54">
        <f t="shared" si="542"/>
        <v>4633197</v>
      </c>
      <c r="AO1689" s="7" t="str">
        <f t="shared" si="543"/>
        <v>atk_4633197</v>
      </c>
      <c r="AP1689" s="7" t="s">
        <v>3973</v>
      </c>
      <c r="AQ1689" s="7" t="s">
        <v>3996</v>
      </c>
      <c r="AR1689" s="7" t="s">
        <v>3975</v>
      </c>
      <c r="AS1689" s="7" t="s">
        <v>3976</v>
      </c>
      <c r="AU1689" s="7" t="str">
        <f t="shared" si="544"/>
        <v>hp_39128097;atk_4633197;hit_500000;miss_95;cirt_0;cirtSub_-3500</v>
      </c>
    </row>
    <row r="1690" spans="22:47" x14ac:dyDescent="0.2">
      <c r="V1690" s="7" t="str">
        <f t="shared" si="540"/>
        <v>海地洞窟5-10</v>
      </c>
      <c r="W1690" s="7">
        <f t="shared" si="530"/>
        <v>3199</v>
      </c>
      <c r="X1690" s="9" t="s">
        <v>1873</v>
      </c>
      <c r="Y1690" s="9">
        <v>10</v>
      </c>
      <c r="Z1690" s="8">
        <f t="shared" si="545"/>
        <v>9130</v>
      </c>
      <c r="AA1690" s="6" t="s">
        <v>3967</v>
      </c>
      <c r="AB1690" s="6">
        <v>12064257</v>
      </c>
      <c r="AC1690" s="6">
        <f t="shared" si="531"/>
        <v>2.2574999999999998</v>
      </c>
      <c r="AD1690" s="6">
        <f t="shared" si="532"/>
        <v>27235060</v>
      </c>
      <c r="AE1690" s="6">
        <f t="shared" si="537"/>
        <v>8050963</v>
      </c>
      <c r="AF1690" s="6">
        <v>3870000</v>
      </c>
      <c r="AG1690" s="11">
        <f t="shared" si="535"/>
        <v>39156023</v>
      </c>
      <c r="AH1690">
        <f t="shared" si="534"/>
        <v>3.2456224200131016</v>
      </c>
      <c r="AI1690" s="53">
        <v>0.7</v>
      </c>
      <c r="AJ1690" s="7" t="str">
        <f t="shared" si="541"/>
        <v>hp_39156023</v>
      </c>
      <c r="AK1690" s="7" t="s">
        <v>3968</v>
      </c>
      <c r="AL1690" s="7">
        <v>2040640</v>
      </c>
      <c r="AM1690" s="7">
        <f>INT(IF(MOD(Y1690,3)=0,INT(AL1690*0.55),INT(AL1690*0.35)))</f>
        <v>714224</v>
      </c>
      <c r="AN1690" s="54">
        <f t="shared" si="542"/>
        <v>4636202</v>
      </c>
      <c r="AO1690" s="7" t="str">
        <f t="shared" si="543"/>
        <v>atk_4636202</v>
      </c>
      <c r="AP1690" s="7" t="s">
        <v>3973</v>
      </c>
      <c r="AQ1690" s="7" t="s">
        <v>3996</v>
      </c>
      <c r="AR1690" s="7" t="s">
        <v>3975</v>
      </c>
      <c r="AS1690" s="7" t="s">
        <v>3976</v>
      </c>
      <c r="AU1690" s="7" t="str">
        <f t="shared" si="544"/>
        <v>hp_39156023;atk_4636202;hit_500000;miss_95;cirt_0;cirtSub_-3500</v>
      </c>
    </row>
    <row r="1691" spans="22:47" x14ac:dyDescent="0.2">
      <c r="V1691" s="7" t="str">
        <f t="shared" si="540"/>
        <v>海地洞窟6-1</v>
      </c>
      <c r="W1691" s="7">
        <f t="shared" si="530"/>
        <v>3201</v>
      </c>
      <c r="X1691" s="9" t="s">
        <v>1874</v>
      </c>
      <c r="Y1691" s="9">
        <v>1</v>
      </c>
      <c r="Z1691" s="8">
        <f t="shared" si="545"/>
        <v>9131</v>
      </c>
      <c r="AA1691" s="6" t="s">
        <v>3967</v>
      </c>
      <c r="AB1691" s="6">
        <v>12076629</v>
      </c>
      <c r="AC1691" s="6">
        <f t="shared" si="531"/>
        <v>2.2600000000000002</v>
      </c>
      <c r="AD1691" s="6">
        <f t="shared" si="532"/>
        <v>27293181</v>
      </c>
      <c r="AE1691" s="6">
        <f t="shared" ref="AE1691" si="548">IF(MOD(Y1691,1)=0,INT(AD1690*0.3),0)</f>
        <v>8170518</v>
      </c>
      <c r="AF1691" s="6">
        <v>3870000</v>
      </c>
      <c r="AG1691" s="11">
        <f t="shared" si="535"/>
        <v>39333699</v>
      </c>
      <c r="AH1691">
        <f t="shared" si="534"/>
        <v>3.2570097996717462</v>
      </c>
      <c r="AI1691" s="53">
        <v>0.7</v>
      </c>
      <c r="AJ1691" s="7" t="str">
        <f t="shared" si="541"/>
        <v>hp_39333699</v>
      </c>
      <c r="AK1691" s="7" t="s">
        <v>3968</v>
      </c>
      <c r="AL1691" s="7">
        <v>2042600</v>
      </c>
      <c r="AM1691" s="7">
        <f>INT(IF(MOD(Y1691,3)=0,INT(AL1691*0.55),INT(AL1691*0.35)))</f>
        <v>714910</v>
      </c>
      <c r="AN1691" s="54">
        <f t="shared" si="542"/>
        <v>4656937</v>
      </c>
      <c r="AO1691" s="7" t="str">
        <f t="shared" si="543"/>
        <v>atk_4656937</v>
      </c>
      <c r="AP1691" s="7" t="s">
        <v>3973</v>
      </c>
      <c r="AQ1691" s="7" t="s">
        <v>3996</v>
      </c>
      <c r="AR1691" s="7" t="s">
        <v>3975</v>
      </c>
      <c r="AS1691" s="7" t="s">
        <v>3976</v>
      </c>
      <c r="AU1691" s="7" t="str">
        <f t="shared" si="544"/>
        <v>hp_39333699;atk_4656937;hit_500000;miss_95;cirt_0;cirtSub_-3500</v>
      </c>
    </row>
    <row r="1692" spans="22:47" x14ac:dyDescent="0.2">
      <c r="V1692" s="7" t="str">
        <f t="shared" si="540"/>
        <v>海地洞窟6-2</v>
      </c>
      <c r="W1692" s="7">
        <f t="shared" si="530"/>
        <v>3203</v>
      </c>
      <c r="X1692" s="9" t="s">
        <v>1874</v>
      </c>
      <c r="Y1692" s="9">
        <v>2</v>
      </c>
      <c r="Z1692" s="8">
        <f t="shared" si="545"/>
        <v>9133</v>
      </c>
      <c r="AA1692" s="6" t="s">
        <v>3967</v>
      </c>
      <c r="AB1692" s="6">
        <v>12089002</v>
      </c>
      <c r="AC1692" s="6">
        <f t="shared" si="531"/>
        <v>2.2600000000000002</v>
      </c>
      <c r="AD1692" s="6">
        <f t="shared" si="532"/>
        <v>27321144</v>
      </c>
      <c r="AE1692" s="6">
        <f t="shared" si="537"/>
        <v>8170518</v>
      </c>
      <c r="AF1692" s="6">
        <v>3870000</v>
      </c>
      <c r="AG1692" s="11">
        <f t="shared" si="535"/>
        <v>39361662</v>
      </c>
      <c r="AH1692">
        <f t="shared" si="534"/>
        <v>3.2559893695112301</v>
      </c>
      <c r="AI1692" s="53">
        <v>0.7</v>
      </c>
      <c r="AJ1692" s="7" t="str">
        <f t="shared" si="541"/>
        <v>hp_39361662</v>
      </c>
      <c r="AK1692" s="7" t="s">
        <v>3968</v>
      </c>
      <c r="AL1692" s="7">
        <v>2044560</v>
      </c>
      <c r="AM1692" s="7">
        <f>INT(IF(MOD(Y1692,3)=0,INT(AL1692*0.55),INT(AL1692*0.35)))</f>
        <v>715596</v>
      </c>
      <c r="AN1692" s="54">
        <f t="shared" si="542"/>
        <v>4659945</v>
      </c>
      <c r="AO1692" s="7" t="str">
        <f t="shared" si="543"/>
        <v>atk_4659945</v>
      </c>
      <c r="AP1692" s="7" t="s">
        <v>3973</v>
      </c>
      <c r="AQ1692" s="7" t="s">
        <v>3996</v>
      </c>
      <c r="AR1692" s="7" t="s">
        <v>3975</v>
      </c>
      <c r="AS1692" s="7" t="s">
        <v>3976</v>
      </c>
      <c r="AU1692" s="7" t="str">
        <f t="shared" si="544"/>
        <v>hp_39361662;atk_4659945;hit_500000;miss_95;cirt_0;cirtSub_-3500</v>
      </c>
    </row>
    <row r="1693" spans="22:47" x14ac:dyDescent="0.2">
      <c r="V1693" s="7" t="str">
        <f t="shared" si="540"/>
        <v>海地洞窟6-3</v>
      </c>
      <c r="W1693" s="7">
        <f t="shared" ref="W1693:W1756" si="549">W1692+2</f>
        <v>3205</v>
      </c>
      <c r="X1693" s="9" t="s">
        <v>1874</v>
      </c>
      <c r="Y1693" s="9">
        <v>3</v>
      </c>
      <c r="Z1693" s="8">
        <f t="shared" si="545"/>
        <v>9136</v>
      </c>
      <c r="AA1693" s="6" t="s">
        <v>3967</v>
      </c>
      <c r="AB1693" s="6">
        <v>12101377</v>
      </c>
      <c r="AC1693" s="6">
        <f t="shared" si="531"/>
        <v>2.2625000000000002</v>
      </c>
      <c r="AD1693" s="6">
        <f t="shared" si="532"/>
        <v>27379365</v>
      </c>
      <c r="AE1693" s="6">
        <f t="shared" si="537"/>
        <v>8170518</v>
      </c>
      <c r="AF1693" s="6">
        <v>3870000</v>
      </c>
      <c r="AG1693" s="11">
        <f t="shared" si="535"/>
        <v>39419883</v>
      </c>
      <c r="AH1693">
        <f t="shared" si="534"/>
        <v>3.2574708646792838</v>
      </c>
      <c r="AI1693" s="53">
        <v>0.7</v>
      </c>
      <c r="AJ1693" s="7" t="str">
        <f t="shared" si="541"/>
        <v>hp_39419883</v>
      </c>
      <c r="AK1693" s="7" t="s">
        <v>3968</v>
      </c>
      <c r="AL1693" s="7">
        <v>2046520</v>
      </c>
      <c r="AM1693" s="7">
        <f>INT(IF(MOD(Y1693,3)=0,INT(AL1693*0.55),INT(AL1693*0.35)))</f>
        <v>1125586</v>
      </c>
      <c r="AN1693" s="54">
        <f t="shared" si="542"/>
        <v>4666535</v>
      </c>
      <c r="AO1693" s="7" t="str">
        <f t="shared" si="543"/>
        <v>atk_4666535</v>
      </c>
      <c r="AP1693" s="7" t="s">
        <v>3973</v>
      </c>
      <c r="AQ1693" s="7" t="s">
        <v>3996</v>
      </c>
      <c r="AR1693" s="7" t="s">
        <v>3975</v>
      </c>
      <c r="AS1693" s="7" t="s">
        <v>3976</v>
      </c>
      <c r="AU1693" s="7" t="str">
        <f t="shared" si="544"/>
        <v>hp_39419883;atk_4666535;hit_500000;miss_95;cirt_0;cirtSub_-3500</v>
      </c>
    </row>
    <row r="1694" spans="22:47" x14ac:dyDescent="0.2">
      <c r="V1694" s="7" t="str">
        <f t="shared" si="540"/>
        <v>海地洞窟6-4</v>
      </c>
      <c r="W1694" s="7">
        <f t="shared" si="549"/>
        <v>3207</v>
      </c>
      <c r="X1694" s="9" t="s">
        <v>1874</v>
      </c>
      <c r="Y1694" s="9">
        <v>4</v>
      </c>
      <c r="Z1694" s="8">
        <f t="shared" si="545"/>
        <v>9140</v>
      </c>
      <c r="AA1694" s="6" t="s">
        <v>3967</v>
      </c>
      <c r="AB1694" s="6">
        <v>12113754</v>
      </c>
      <c r="AC1694" s="6">
        <f t="shared" si="531"/>
        <v>2.2625000000000002</v>
      </c>
      <c r="AD1694" s="6">
        <f t="shared" si="532"/>
        <v>27407368</v>
      </c>
      <c r="AE1694" s="6">
        <f t="shared" si="537"/>
        <v>8170518</v>
      </c>
      <c r="AF1694" s="6">
        <v>3870000</v>
      </c>
      <c r="AG1694" s="11">
        <f t="shared" si="535"/>
        <v>39447886</v>
      </c>
      <c r="AH1694">
        <f t="shared" si="534"/>
        <v>3.2564542750331564</v>
      </c>
      <c r="AI1694" s="53">
        <v>0.7</v>
      </c>
      <c r="AJ1694" s="7" t="str">
        <f t="shared" si="541"/>
        <v>hp_39447886</v>
      </c>
      <c r="AK1694" s="7" t="s">
        <v>3968</v>
      </c>
      <c r="AL1694" s="7">
        <v>2048480</v>
      </c>
      <c r="AM1694" s="7">
        <f>INT(IF(MOD(Y1694,3)=0,INT(AL1694*0.55),INT(AL1694*0.35)))</f>
        <v>716968</v>
      </c>
      <c r="AN1694" s="54">
        <f t="shared" si="542"/>
        <v>4669547</v>
      </c>
      <c r="AO1694" s="7" t="str">
        <f t="shared" si="543"/>
        <v>atk_4669547</v>
      </c>
      <c r="AP1694" s="7" t="s">
        <v>3973</v>
      </c>
      <c r="AQ1694" s="7" t="s">
        <v>3996</v>
      </c>
      <c r="AR1694" s="7" t="s">
        <v>3975</v>
      </c>
      <c r="AS1694" s="7" t="s">
        <v>3976</v>
      </c>
      <c r="AU1694" s="7" t="str">
        <f t="shared" si="544"/>
        <v>hp_39447886;atk_4669547;hit_500000;miss_95;cirt_0;cirtSub_-3500</v>
      </c>
    </row>
    <row r="1695" spans="22:47" x14ac:dyDescent="0.2">
      <c r="V1695" s="7" t="str">
        <f t="shared" si="540"/>
        <v>海地洞窟6-5</v>
      </c>
      <c r="W1695" s="7">
        <f t="shared" si="549"/>
        <v>3209</v>
      </c>
      <c r="X1695" s="9" t="s">
        <v>1874</v>
      </c>
      <c r="Y1695" s="9">
        <v>5</v>
      </c>
      <c r="Z1695" s="8">
        <f t="shared" si="545"/>
        <v>9145</v>
      </c>
      <c r="AA1695" s="6" t="s">
        <v>3967</v>
      </c>
      <c r="AB1695" s="6">
        <v>12126131</v>
      </c>
      <c r="AC1695" s="6">
        <f t="shared" ref="AC1695:AC1758" si="550">0.6+INT((Z1695-1)/55)*0.01+INT(Y1695/3)*0.0025</f>
        <v>2.2625000000000002</v>
      </c>
      <c r="AD1695" s="6">
        <f t="shared" ref="AD1695:AD1758" si="551">INT(AB1695*AC1695)</f>
        <v>27435371</v>
      </c>
      <c r="AE1695" s="6">
        <f t="shared" si="537"/>
        <v>8170518</v>
      </c>
      <c r="AF1695" s="6">
        <v>3870000</v>
      </c>
      <c r="AG1695" s="11">
        <f t="shared" si="535"/>
        <v>39475889</v>
      </c>
      <c r="AH1695">
        <f t="shared" si="534"/>
        <v>3.2554397606293386</v>
      </c>
      <c r="AI1695" s="53">
        <v>0.7</v>
      </c>
      <c r="AJ1695" s="7" t="str">
        <f t="shared" si="541"/>
        <v>hp_39475889</v>
      </c>
      <c r="AK1695" s="7" t="s">
        <v>3968</v>
      </c>
      <c r="AL1695" s="7">
        <v>2050440</v>
      </c>
      <c r="AM1695" s="7">
        <f>INT(IF(MOD(Y1695,3)=0,INT(AL1695*0.55),INT(AL1695*0.35)))</f>
        <v>717654</v>
      </c>
      <c r="AN1695" s="54">
        <f t="shared" si="542"/>
        <v>4672558</v>
      </c>
      <c r="AO1695" s="7" t="str">
        <f t="shared" si="543"/>
        <v>atk_4672558</v>
      </c>
      <c r="AP1695" s="7" t="s">
        <v>3973</v>
      </c>
      <c r="AQ1695" s="7" t="s">
        <v>3996</v>
      </c>
      <c r="AR1695" s="7" t="s">
        <v>3975</v>
      </c>
      <c r="AS1695" s="7" t="s">
        <v>3976</v>
      </c>
      <c r="AU1695" s="7" t="str">
        <f t="shared" si="544"/>
        <v>hp_39475889;atk_4672558;hit_500000;miss_95;cirt_0;cirtSub_-3500</v>
      </c>
    </row>
    <row r="1696" spans="22:47" x14ac:dyDescent="0.2">
      <c r="V1696" s="7" t="str">
        <f t="shared" si="540"/>
        <v>海地洞窟6-6</v>
      </c>
      <c r="W1696" s="7">
        <f t="shared" si="549"/>
        <v>3211</v>
      </c>
      <c r="X1696" s="9" t="s">
        <v>1874</v>
      </c>
      <c r="Y1696" s="9">
        <v>6</v>
      </c>
      <c r="Z1696" s="8">
        <f t="shared" si="545"/>
        <v>9151</v>
      </c>
      <c r="AA1696" s="6" t="s">
        <v>3967</v>
      </c>
      <c r="AB1696" s="6">
        <v>12138511</v>
      </c>
      <c r="AC1696" s="6">
        <f t="shared" si="550"/>
        <v>2.2650000000000001</v>
      </c>
      <c r="AD1696" s="6">
        <f t="shared" si="551"/>
        <v>27493727</v>
      </c>
      <c r="AE1696" s="6">
        <f t="shared" si="537"/>
        <v>8170518</v>
      </c>
      <c r="AF1696" s="6">
        <v>3870000</v>
      </c>
      <c r="AG1696" s="11">
        <f t="shared" si="535"/>
        <v>39534245</v>
      </c>
      <c r="AH1696">
        <f t="shared" ref="AH1696:AH1759" si="552">AG1696/AB1696</f>
        <v>3.256927064612785</v>
      </c>
      <c r="AI1696" s="53">
        <v>0.7</v>
      </c>
      <c r="AJ1696" s="7" t="str">
        <f t="shared" si="541"/>
        <v>hp_39534245</v>
      </c>
      <c r="AK1696" s="7" t="s">
        <v>3968</v>
      </c>
      <c r="AL1696" s="7">
        <v>2052400</v>
      </c>
      <c r="AM1696" s="7">
        <f>INT(IF(MOD(Y1696,3)=0,INT(AL1696*0.55),INT(AL1696*0.35)))</f>
        <v>1128820</v>
      </c>
      <c r="AN1696" s="54">
        <f t="shared" si="542"/>
        <v>4679161</v>
      </c>
      <c r="AO1696" s="7" t="str">
        <f t="shared" si="543"/>
        <v>atk_4679161</v>
      </c>
      <c r="AP1696" s="7" t="s">
        <v>3973</v>
      </c>
      <c r="AQ1696" s="7" t="s">
        <v>3996</v>
      </c>
      <c r="AR1696" s="7" t="s">
        <v>3975</v>
      </c>
      <c r="AS1696" s="7" t="s">
        <v>3976</v>
      </c>
      <c r="AU1696" s="7" t="str">
        <f t="shared" si="544"/>
        <v>hp_39534245;atk_4679161;hit_500000;miss_95;cirt_0;cirtSub_-3500</v>
      </c>
    </row>
    <row r="1697" spans="22:47" x14ac:dyDescent="0.2">
      <c r="V1697" s="7" t="str">
        <f t="shared" si="540"/>
        <v>海地洞窟6-7</v>
      </c>
      <c r="W1697" s="7">
        <f t="shared" si="549"/>
        <v>3213</v>
      </c>
      <c r="X1697" s="9" t="s">
        <v>1874</v>
      </c>
      <c r="Y1697" s="9">
        <v>7</v>
      </c>
      <c r="Z1697" s="8">
        <f t="shared" si="545"/>
        <v>9158</v>
      </c>
      <c r="AA1697" s="6" t="s">
        <v>3967</v>
      </c>
      <c r="AB1697" s="6">
        <v>12150892</v>
      </c>
      <c r="AC1697" s="6">
        <f t="shared" si="550"/>
        <v>2.2650000000000001</v>
      </c>
      <c r="AD1697" s="6">
        <f t="shared" si="551"/>
        <v>27521770</v>
      </c>
      <c r="AE1697" s="6">
        <f t="shared" si="537"/>
        <v>8170518</v>
      </c>
      <c r="AF1697" s="6">
        <v>3870000</v>
      </c>
      <c r="AG1697" s="11">
        <f t="shared" ref="AG1697:AG1760" si="553">INT(AD1697*1)+AF1697+AE1697</f>
        <v>39562288</v>
      </c>
      <c r="AH1697">
        <f t="shared" si="552"/>
        <v>3.2559163557704243</v>
      </c>
      <c r="AI1697" s="53">
        <v>0.7</v>
      </c>
      <c r="AJ1697" s="7" t="str">
        <f t="shared" si="541"/>
        <v>hp_39562288</v>
      </c>
      <c r="AK1697" s="7" t="s">
        <v>3968</v>
      </c>
      <c r="AL1697" s="7">
        <v>2054360</v>
      </c>
      <c r="AM1697" s="7">
        <f>INT(IF(MOD(Y1697,3)=0,INT(AL1697*0.55),INT(AL1697*0.35)))</f>
        <v>719026</v>
      </c>
      <c r="AN1697" s="54">
        <f t="shared" si="542"/>
        <v>4682177</v>
      </c>
      <c r="AO1697" s="7" t="str">
        <f t="shared" si="543"/>
        <v>atk_4682177</v>
      </c>
      <c r="AP1697" s="7" t="s">
        <v>3973</v>
      </c>
      <c r="AQ1697" s="7" t="s">
        <v>3996</v>
      </c>
      <c r="AR1697" s="7" t="s">
        <v>3975</v>
      </c>
      <c r="AS1697" s="7" t="s">
        <v>3976</v>
      </c>
      <c r="AU1697" s="7" t="str">
        <f t="shared" si="544"/>
        <v>hp_39562288;atk_4682177;hit_500000;miss_95;cirt_0;cirtSub_-3500</v>
      </c>
    </row>
    <row r="1698" spans="22:47" x14ac:dyDescent="0.2">
      <c r="V1698" s="7" t="str">
        <f t="shared" si="540"/>
        <v>海地洞窟6-8</v>
      </c>
      <c r="W1698" s="7">
        <f t="shared" si="549"/>
        <v>3215</v>
      </c>
      <c r="X1698" s="9" t="s">
        <v>1874</v>
      </c>
      <c r="Y1698" s="9">
        <v>8</v>
      </c>
      <c r="Z1698" s="8">
        <f t="shared" si="545"/>
        <v>9166</v>
      </c>
      <c r="AA1698" s="6" t="s">
        <v>3967</v>
      </c>
      <c r="AB1698" s="6">
        <v>12163274</v>
      </c>
      <c r="AC1698" s="6">
        <f t="shared" si="550"/>
        <v>2.2650000000000001</v>
      </c>
      <c r="AD1698" s="6">
        <f t="shared" si="551"/>
        <v>27549815</v>
      </c>
      <c r="AE1698" s="6">
        <f t="shared" si="537"/>
        <v>8170518</v>
      </c>
      <c r="AF1698" s="6">
        <v>3870000</v>
      </c>
      <c r="AG1698" s="11">
        <f t="shared" si="553"/>
        <v>39590333</v>
      </c>
      <c r="AH1698">
        <f t="shared" si="552"/>
        <v>3.2549076013579898</v>
      </c>
      <c r="AI1698" s="53">
        <v>0.7</v>
      </c>
      <c r="AJ1698" s="7" t="str">
        <f t="shared" si="541"/>
        <v>hp_39590333</v>
      </c>
      <c r="AK1698" s="7" t="s">
        <v>3968</v>
      </c>
      <c r="AL1698" s="7">
        <v>2056320</v>
      </c>
      <c r="AM1698" s="7">
        <f>INT(IF(MOD(Y1698,3)=0,INT(AL1698*0.55),INT(AL1698*0.35)))</f>
        <v>719712</v>
      </c>
      <c r="AN1698" s="54">
        <f t="shared" si="542"/>
        <v>4685192</v>
      </c>
      <c r="AO1698" s="7" t="str">
        <f t="shared" si="543"/>
        <v>atk_4685192</v>
      </c>
      <c r="AP1698" s="7" t="s">
        <v>3973</v>
      </c>
      <c r="AQ1698" s="7" t="s">
        <v>3996</v>
      </c>
      <c r="AR1698" s="7" t="s">
        <v>3975</v>
      </c>
      <c r="AS1698" s="7" t="s">
        <v>3976</v>
      </c>
      <c r="AU1698" s="7" t="str">
        <f t="shared" si="544"/>
        <v>hp_39590333;atk_4685192;hit_500000;miss_95;cirt_0;cirtSub_-3500</v>
      </c>
    </row>
    <row r="1699" spans="22:47" x14ac:dyDescent="0.2">
      <c r="V1699" s="7" t="str">
        <f t="shared" si="540"/>
        <v>海地洞窟6-9</v>
      </c>
      <c r="W1699" s="7">
        <f t="shared" si="549"/>
        <v>3217</v>
      </c>
      <c r="X1699" s="9" t="s">
        <v>1874</v>
      </c>
      <c r="Y1699" s="9">
        <v>9</v>
      </c>
      <c r="Z1699" s="8">
        <f t="shared" si="545"/>
        <v>9175</v>
      </c>
      <c r="AA1699" s="6" t="s">
        <v>3967</v>
      </c>
      <c r="AB1699" s="6">
        <v>12175658</v>
      </c>
      <c r="AC1699" s="6">
        <f t="shared" si="550"/>
        <v>2.2675000000000001</v>
      </c>
      <c r="AD1699" s="6">
        <f t="shared" si="551"/>
        <v>27608304</v>
      </c>
      <c r="AE1699" s="6">
        <f t="shared" si="537"/>
        <v>8170518</v>
      </c>
      <c r="AF1699" s="6">
        <v>3870000</v>
      </c>
      <c r="AG1699" s="11">
        <f t="shared" si="553"/>
        <v>39648822</v>
      </c>
      <c r="AH1699">
        <f t="shared" si="552"/>
        <v>3.2564007628992209</v>
      </c>
      <c r="AI1699" s="53">
        <v>0.7</v>
      </c>
      <c r="AJ1699" s="7" t="str">
        <f t="shared" si="541"/>
        <v>hp_39648822</v>
      </c>
      <c r="AK1699" s="7" t="s">
        <v>3968</v>
      </c>
      <c r="AL1699" s="7">
        <v>2058280</v>
      </c>
      <c r="AM1699" s="7">
        <f>INT(IF(MOD(Y1699,3)=0,INT(AL1699*0.55),INT(AL1699*0.35)))</f>
        <v>1132054</v>
      </c>
      <c r="AN1699" s="54">
        <f t="shared" si="542"/>
        <v>4691809</v>
      </c>
      <c r="AO1699" s="7" t="str">
        <f t="shared" si="543"/>
        <v>atk_4691809</v>
      </c>
      <c r="AP1699" s="7" t="s">
        <v>3973</v>
      </c>
      <c r="AQ1699" s="7" t="s">
        <v>3996</v>
      </c>
      <c r="AR1699" s="7" t="s">
        <v>3975</v>
      </c>
      <c r="AS1699" s="7" t="s">
        <v>3976</v>
      </c>
      <c r="AU1699" s="7" t="str">
        <f t="shared" si="544"/>
        <v>hp_39648822;atk_4691809;hit_500000;miss_95;cirt_0;cirtSub_-3500</v>
      </c>
    </row>
    <row r="1700" spans="22:47" x14ac:dyDescent="0.2">
      <c r="V1700" s="7" t="str">
        <f t="shared" si="540"/>
        <v>海地洞窟6-10</v>
      </c>
      <c r="W1700" s="7">
        <f t="shared" si="549"/>
        <v>3219</v>
      </c>
      <c r="X1700" s="9" t="s">
        <v>1874</v>
      </c>
      <c r="Y1700" s="9">
        <v>10</v>
      </c>
      <c r="Z1700" s="8">
        <f t="shared" si="545"/>
        <v>9185</v>
      </c>
      <c r="AA1700" s="6" t="s">
        <v>3967</v>
      </c>
      <c r="AB1700" s="6">
        <v>12188043</v>
      </c>
      <c r="AC1700" s="6">
        <f t="shared" si="550"/>
        <v>2.2675000000000001</v>
      </c>
      <c r="AD1700" s="6">
        <f t="shared" si="551"/>
        <v>27636387</v>
      </c>
      <c r="AE1700" s="6">
        <f t="shared" si="537"/>
        <v>8170518</v>
      </c>
      <c r="AF1700" s="6">
        <v>3870000</v>
      </c>
      <c r="AG1700" s="11">
        <f t="shared" si="553"/>
        <v>39676905</v>
      </c>
      <c r="AH1700">
        <f t="shared" si="552"/>
        <v>3.2553958826695966</v>
      </c>
      <c r="AI1700" s="53">
        <v>0.7</v>
      </c>
      <c r="AJ1700" s="7" t="str">
        <f t="shared" si="541"/>
        <v>hp_39676905</v>
      </c>
      <c r="AK1700" s="7" t="s">
        <v>3968</v>
      </c>
      <c r="AL1700" s="7">
        <v>2060240</v>
      </c>
      <c r="AM1700" s="7">
        <f>INT(IF(MOD(Y1700,3)=0,INT(AL1700*0.55),INT(AL1700*0.35)))</f>
        <v>721084</v>
      </c>
      <c r="AN1700" s="54">
        <f t="shared" si="542"/>
        <v>4694827</v>
      </c>
      <c r="AO1700" s="7" t="str">
        <f t="shared" si="543"/>
        <v>atk_4694827</v>
      </c>
      <c r="AP1700" s="7" t="s">
        <v>3973</v>
      </c>
      <c r="AQ1700" s="7" t="s">
        <v>3996</v>
      </c>
      <c r="AR1700" s="7" t="s">
        <v>3975</v>
      </c>
      <c r="AS1700" s="7" t="s">
        <v>3976</v>
      </c>
      <c r="AU1700" s="7" t="str">
        <f t="shared" si="544"/>
        <v>hp_39676905;atk_4694827;hit_500000;miss_95;cirt_0;cirtSub_-3500</v>
      </c>
    </row>
    <row r="1701" spans="22:47" x14ac:dyDescent="0.2">
      <c r="V1701" s="7" t="str">
        <f t="shared" si="540"/>
        <v>海地洞窟7-1</v>
      </c>
      <c r="W1701" s="7">
        <f t="shared" si="549"/>
        <v>3221</v>
      </c>
      <c r="X1701" s="9" t="s">
        <v>1875</v>
      </c>
      <c r="Y1701" s="9">
        <v>1</v>
      </c>
      <c r="Z1701" s="8">
        <f t="shared" si="545"/>
        <v>9186</v>
      </c>
      <c r="AA1701" s="6" t="s">
        <v>3967</v>
      </c>
      <c r="AB1701" s="6">
        <v>12200430</v>
      </c>
      <c r="AC1701" s="6">
        <f t="shared" si="550"/>
        <v>2.27</v>
      </c>
      <c r="AD1701" s="6">
        <f t="shared" si="551"/>
        <v>27694976</v>
      </c>
      <c r="AE1701" s="6">
        <f t="shared" ref="AE1701" si="554">IF(MOD(Y1701,1)=0,INT(AD1700*0.3),0)</f>
        <v>8290916</v>
      </c>
      <c r="AF1701" s="6">
        <v>3870000</v>
      </c>
      <c r="AG1701" s="11">
        <f t="shared" si="553"/>
        <v>39855892</v>
      </c>
      <c r="AH1701">
        <f t="shared" si="552"/>
        <v>3.2667612534968029</v>
      </c>
      <c r="AI1701" s="53">
        <v>0.7</v>
      </c>
      <c r="AJ1701" s="7" t="str">
        <f t="shared" si="541"/>
        <v>hp_39855892</v>
      </c>
      <c r="AK1701" s="7" t="s">
        <v>3968</v>
      </c>
      <c r="AL1701" s="7">
        <v>2062200</v>
      </c>
      <c r="AM1701" s="7">
        <f>INT(IF(MOD(Y1701,3)=0,INT(AL1701*0.55),INT(AL1701*0.35)))</f>
        <v>721770</v>
      </c>
      <c r="AN1701" s="54">
        <f t="shared" si="542"/>
        <v>4715700</v>
      </c>
      <c r="AO1701" s="7" t="str">
        <f t="shared" si="543"/>
        <v>atk_4715700</v>
      </c>
      <c r="AP1701" s="7" t="s">
        <v>3973</v>
      </c>
      <c r="AQ1701" s="7" t="s">
        <v>3996</v>
      </c>
      <c r="AR1701" s="7" t="s">
        <v>3975</v>
      </c>
      <c r="AS1701" s="7" t="s">
        <v>3976</v>
      </c>
      <c r="AU1701" s="7" t="str">
        <f t="shared" si="544"/>
        <v>hp_39855892;atk_4715700;hit_500000;miss_95;cirt_0;cirtSub_-3500</v>
      </c>
    </row>
    <row r="1702" spans="22:47" x14ac:dyDescent="0.2">
      <c r="V1702" s="7" t="str">
        <f t="shared" si="540"/>
        <v>海地洞窟7-2</v>
      </c>
      <c r="W1702" s="7">
        <f t="shared" si="549"/>
        <v>3223</v>
      </c>
      <c r="X1702" s="9" t="s">
        <v>1875</v>
      </c>
      <c r="Y1702" s="9">
        <v>2</v>
      </c>
      <c r="Z1702" s="8">
        <f t="shared" si="545"/>
        <v>9188</v>
      </c>
      <c r="AA1702" s="6" t="s">
        <v>3967</v>
      </c>
      <c r="AB1702" s="6">
        <v>12212819</v>
      </c>
      <c r="AC1702" s="6">
        <f t="shared" si="550"/>
        <v>2.27</v>
      </c>
      <c r="AD1702" s="6">
        <f t="shared" si="551"/>
        <v>27723099</v>
      </c>
      <c r="AE1702" s="6">
        <f t="shared" si="537"/>
        <v>8290916</v>
      </c>
      <c r="AF1702" s="6">
        <v>3870000</v>
      </c>
      <c r="AG1702" s="11">
        <f t="shared" si="553"/>
        <v>39884015</v>
      </c>
      <c r="AH1702">
        <f t="shared" si="552"/>
        <v>3.2657501106010005</v>
      </c>
      <c r="AI1702" s="53">
        <v>0.7</v>
      </c>
      <c r="AJ1702" s="7" t="str">
        <f t="shared" si="541"/>
        <v>hp_39884015</v>
      </c>
      <c r="AK1702" s="7" t="s">
        <v>3968</v>
      </c>
      <c r="AL1702" s="7">
        <v>2064160</v>
      </c>
      <c r="AM1702" s="7">
        <f>INT(IF(MOD(Y1702,3)=0,INT(AL1702*0.55),INT(AL1702*0.35)))</f>
        <v>722456</v>
      </c>
      <c r="AN1702" s="54">
        <f t="shared" si="542"/>
        <v>4718721</v>
      </c>
      <c r="AO1702" s="7" t="str">
        <f t="shared" si="543"/>
        <v>atk_4718721</v>
      </c>
      <c r="AP1702" s="7" t="s">
        <v>3973</v>
      </c>
      <c r="AQ1702" s="7" t="s">
        <v>3996</v>
      </c>
      <c r="AR1702" s="7" t="s">
        <v>3975</v>
      </c>
      <c r="AS1702" s="7" t="s">
        <v>3976</v>
      </c>
      <c r="AU1702" s="7" t="str">
        <f t="shared" si="544"/>
        <v>hp_39884015;atk_4718721;hit_500000;miss_95;cirt_0;cirtSub_-3500</v>
      </c>
    </row>
    <row r="1703" spans="22:47" x14ac:dyDescent="0.2">
      <c r="V1703" s="7" t="str">
        <f t="shared" si="540"/>
        <v>海地洞窟7-3</v>
      </c>
      <c r="W1703" s="7">
        <f t="shared" si="549"/>
        <v>3225</v>
      </c>
      <c r="X1703" s="9" t="s">
        <v>1875</v>
      </c>
      <c r="Y1703" s="9">
        <v>3</v>
      </c>
      <c r="Z1703" s="8">
        <f t="shared" si="545"/>
        <v>9191</v>
      </c>
      <c r="AA1703" s="6" t="s">
        <v>3967</v>
      </c>
      <c r="AB1703" s="6">
        <v>12225209</v>
      </c>
      <c r="AC1703" s="6">
        <f t="shared" si="550"/>
        <v>2.2725</v>
      </c>
      <c r="AD1703" s="6">
        <f t="shared" si="551"/>
        <v>27781787</v>
      </c>
      <c r="AE1703" s="6">
        <f t="shared" si="537"/>
        <v>8290916</v>
      </c>
      <c r="AF1703" s="6">
        <v>3870000</v>
      </c>
      <c r="AG1703" s="11">
        <f t="shared" si="553"/>
        <v>39942703</v>
      </c>
      <c r="AH1703">
        <f t="shared" si="552"/>
        <v>3.2672409117913648</v>
      </c>
      <c r="AI1703" s="53">
        <v>0.7</v>
      </c>
      <c r="AJ1703" s="7" t="str">
        <f t="shared" si="541"/>
        <v>hp_39942703</v>
      </c>
      <c r="AK1703" s="7" t="s">
        <v>3968</v>
      </c>
      <c r="AL1703" s="7">
        <v>2066120</v>
      </c>
      <c r="AM1703" s="7">
        <f>INT(IF(MOD(Y1703,3)=0,INT(AL1703*0.55),INT(AL1703*0.35)))</f>
        <v>1136366</v>
      </c>
      <c r="AN1703" s="54">
        <f t="shared" si="542"/>
        <v>4725358</v>
      </c>
      <c r="AO1703" s="7" t="str">
        <f t="shared" si="543"/>
        <v>atk_4725358</v>
      </c>
      <c r="AP1703" s="7" t="s">
        <v>3973</v>
      </c>
      <c r="AQ1703" s="7" t="s">
        <v>3996</v>
      </c>
      <c r="AR1703" s="7" t="s">
        <v>3975</v>
      </c>
      <c r="AS1703" s="7" t="s">
        <v>3976</v>
      </c>
      <c r="AU1703" s="7" t="str">
        <f t="shared" si="544"/>
        <v>hp_39942703;atk_4725358;hit_500000;miss_95;cirt_0;cirtSub_-3500</v>
      </c>
    </row>
    <row r="1704" spans="22:47" x14ac:dyDescent="0.2">
      <c r="V1704" s="7" t="str">
        <f t="shared" si="540"/>
        <v>海地洞窟7-4</v>
      </c>
      <c r="W1704" s="7">
        <f t="shared" si="549"/>
        <v>3227</v>
      </c>
      <c r="X1704" s="9" t="s">
        <v>1875</v>
      </c>
      <c r="Y1704" s="9">
        <v>4</v>
      </c>
      <c r="Z1704" s="8">
        <f t="shared" si="545"/>
        <v>9195</v>
      </c>
      <c r="AA1704" s="6" t="s">
        <v>3967</v>
      </c>
      <c r="AB1704" s="6">
        <v>12237600</v>
      </c>
      <c r="AC1704" s="6">
        <f t="shared" si="550"/>
        <v>2.2725</v>
      </c>
      <c r="AD1704" s="6">
        <f t="shared" si="551"/>
        <v>27809946</v>
      </c>
      <c r="AE1704" s="6">
        <f t="shared" si="537"/>
        <v>8290916</v>
      </c>
      <c r="AF1704" s="6">
        <v>3870000</v>
      </c>
      <c r="AG1704" s="11">
        <f t="shared" si="553"/>
        <v>39970862</v>
      </c>
      <c r="AH1704">
        <f t="shared" si="552"/>
        <v>3.2662337386415636</v>
      </c>
      <c r="AI1704" s="53">
        <v>0.7</v>
      </c>
      <c r="AJ1704" s="7" t="str">
        <f t="shared" si="541"/>
        <v>hp_39970862</v>
      </c>
      <c r="AK1704" s="7" t="s">
        <v>3968</v>
      </c>
      <c r="AL1704" s="7">
        <v>2068080</v>
      </c>
      <c r="AM1704" s="7">
        <f>INT(IF(MOD(Y1704,3)=0,INT(AL1704*0.55),INT(AL1704*0.35)))</f>
        <v>723828</v>
      </c>
      <c r="AN1704" s="54">
        <f t="shared" si="542"/>
        <v>4728382</v>
      </c>
      <c r="AO1704" s="7" t="str">
        <f t="shared" si="543"/>
        <v>atk_4728382</v>
      </c>
      <c r="AP1704" s="7" t="s">
        <v>3973</v>
      </c>
      <c r="AQ1704" s="7" t="s">
        <v>3996</v>
      </c>
      <c r="AR1704" s="7" t="s">
        <v>3975</v>
      </c>
      <c r="AS1704" s="7" t="s">
        <v>3976</v>
      </c>
      <c r="AU1704" s="7" t="str">
        <f t="shared" si="544"/>
        <v>hp_39970862;atk_4728382;hit_500000;miss_95;cirt_0;cirtSub_-3500</v>
      </c>
    </row>
    <row r="1705" spans="22:47" x14ac:dyDescent="0.2">
      <c r="V1705" s="7" t="str">
        <f t="shared" si="540"/>
        <v>海地洞窟7-5</v>
      </c>
      <c r="W1705" s="7">
        <f t="shared" si="549"/>
        <v>3229</v>
      </c>
      <c r="X1705" s="9" t="s">
        <v>1875</v>
      </c>
      <c r="Y1705" s="9">
        <v>5</v>
      </c>
      <c r="Z1705" s="8">
        <f t="shared" si="545"/>
        <v>9200</v>
      </c>
      <c r="AA1705" s="6" t="s">
        <v>3967</v>
      </c>
      <c r="AB1705" s="6">
        <v>12249993</v>
      </c>
      <c r="AC1705" s="6">
        <f t="shared" si="550"/>
        <v>2.2725</v>
      </c>
      <c r="AD1705" s="6">
        <f t="shared" si="551"/>
        <v>27838109</v>
      </c>
      <c r="AE1705" s="6">
        <f t="shared" si="537"/>
        <v>8290916</v>
      </c>
      <c r="AF1705" s="6">
        <v>3870000</v>
      </c>
      <c r="AG1705" s="11">
        <f t="shared" si="553"/>
        <v>39999025</v>
      </c>
      <c r="AH1705">
        <f t="shared" si="552"/>
        <v>3.2652283964570428</v>
      </c>
      <c r="AI1705" s="53">
        <v>0.7</v>
      </c>
      <c r="AJ1705" s="7" t="str">
        <f t="shared" si="541"/>
        <v>hp_39999025</v>
      </c>
      <c r="AK1705" s="7" t="s">
        <v>3968</v>
      </c>
      <c r="AL1705" s="7">
        <v>2070040</v>
      </c>
      <c r="AM1705" s="7">
        <f>INT(IF(MOD(Y1705,3)=0,INT(AL1705*0.55),INT(AL1705*0.35)))</f>
        <v>724514</v>
      </c>
      <c r="AN1705" s="54">
        <f t="shared" si="542"/>
        <v>4731407</v>
      </c>
      <c r="AO1705" s="7" t="str">
        <f t="shared" si="543"/>
        <v>atk_4731407</v>
      </c>
      <c r="AP1705" s="7" t="s">
        <v>3973</v>
      </c>
      <c r="AQ1705" s="7" t="s">
        <v>3996</v>
      </c>
      <c r="AR1705" s="7" t="s">
        <v>3975</v>
      </c>
      <c r="AS1705" s="7" t="s">
        <v>3976</v>
      </c>
      <c r="AU1705" s="7" t="str">
        <f t="shared" si="544"/>
        <v>hp_39999025;atk_4731407;hit_500000;miss_95;cirt_0;cirtSub_-3500</v>
      </c>
    </row>
    <row r="1706" spans="22:47" x14ac:dyDescent="0.2">
      <c r="V1706" s="7" t="str">
        <f t="shared" si="540"/>
        <v>海地洞窟7-6</v>
      </c>
      <c r="W1706" s="7">
        <f t="shared" si="549"/>
        <v>3231</v>
      </c>
      <c r="X1706" s="9" t="s">
        <v>1875</v>
      </c>
      <c r="Y1706" s="9">
        <v>6</v>
      </c>
      <c r="Z1706" s="8">
        <f t="shared" si="545"/>
        <v>9206</v>
      </c>
      <c r="AA1706" s="6" t="s">
        <v>3967</v>
      </c>
      <c r="AB1706" s="6">
        <v>12262388</v>
      </c>
      <c r="AC1706" s="6">
        <f t="shared" si="550"/>
        <v>2.2749999999999999</v>
      </c>
      <c r="AD1706" s="6">
        <f t="shared" si="551"/>
        <v>27896932</v>
      </c>
      <c r="AE1706" s="6">
        <f t="shared" ref="AE1706:AE1769" si="555">AE1705</f>
        <v>8290916</v>
      </c>
      <c r="AF1706" s="6">
        <v>3870000</v>
      </c>
      <c r="AG1706" s="11">
        <f t="shared" si="553"/>
        <v>40057848</v>
      </c>
      <c r="AH1706">
        <f t="shared" si="552"/>
        <v>3.2667248826248199</v>
      </c>
      <c r="AI1706" s="53">
        <v>0.7</v>
      </c>
      <c r="AJ1706" s="7" t="str">
        <f t="shared" si="541"/>
        <v>hp_40057848</v>
      </c>
      <c r="AK1706" s="7" t="s">
        <v>3968</v>
      </c>
      <c r="AL1706" s="7">
        <v>2072000</v>
      </c>
      <c r="AM1706" s="7">
        <f>INT(IF(MOD(Y1706,3)=0,INT(AL1706*0.55),INT(AL1706*0.35)))</f>
        <v>1139600</v>
      </c>
      <c r="AN1706" s="54">
        <f t="shared" si="542"/>
        <v>4738057</v>
      </c>
      <c r="AO1706" s="7" t="str">
        <f t="shared" si="543"/>
        <v>atk_4738057</v>
      </c>
      <c r="AP1706" s="7" t="s">
        <v>3973</v>
      </c>
      <c r="AQ1706" s="7" t="s">
        <v>3996</v>
      </c>
      <c r="AR1706" s="7" t="s">
        <v>3975</v>
      </c>
      <c r="AS1706" s="7" t="s">
        <v>3976</v>
      </c>
      <c r="AU1706" s="7" t="str">
        <f t="shared" si="544"/>
        <v>hp_40057848;atk_4738057;hit_500000;miss_95;cirt_0;cirtSub_-3500</v>
      </c>
    </row>
    <row r="1707" spans="22:47" x14ac:dyDescent="0.2">
      <c r="V1707" s="7" t="str">
        <f t="shared" si="540"/>
        <v>海地洞窟7-7</v>
      </c>
      <c r="W1707" s="7">
        <f t="shared" si="549"/>
        <v>3233</v>
      </c>
      <c r="X1707" s="9" t="s">
        <v>1875</v>
      </c>
      <c r="Y1707" s="9">
        <v>7</v>
      </c>
      <c r="Z1707" s="8">
        <f t="shared" si="545"/>
        <v>9213</v>
      </c>
      <c r="AA1707" s="6" t="s">
        <v>3967</v>
      </c>
      <c r="AB1707" s="6">
        <v>12274784</v>
      </c>
      <c r="AC1707" s="6">
        <f t="shared" si="550"/>
        <v>2.2749999999999999</v>
      </c>
      <c r="AD1707" s="6">
        <f t="shared" si="551"/>
        <v>27925133</v>
      </c>
      <c r="AE1707" s="6">
        <f t="shared" si="555"/>
        <v>8290916</v>
      </c>
      <c r="AF1707" s="6">
        <v>3870000</v>
      </c>
      <c r="AG1707" s="11">
        <f t="shared" si="553"/>
        <v>40086049</v>
      </c>
      <c r="AH1707">
        <f t="shared" si="552"/>
        <v>3.2657233724031314</v>
      </c>
      <c r="AI1707" s="53">
        <v>0.7</v>
      </c>
      <c r="AJ1707" s="7" t="str">
        <f t="shared" si="541"/>
        <v>hp_40086049</v>
      </c>
      <c r="AK1707" s="7" t="s">
        <v>3968</v>
      </c>
      <c r="AL1707" s="7">
        <v>2073960</v>
      </c>
      <c r="AM1707" s="7">
        <f>INT(IF(MOD(Y1707,3)=0,INT(AL1707*0.55),INT(AL1707*0.35)))</f>
        <v>725886</v>
      </c>
      <c r="AN1707" s="54">
        <f t="shared" si="542"/>
        <v>4741085</v>
      </c>
      <c r="AO1707" s="7" t="str">
        <f t="shared" si="543"/>
        <v>atk_4741085</v>
      </c>
      <c r="AP1707" s="7" t="s">
        <v>3973</v>
      </c>
      <c r="AQ1707" s="7" t="s">
        <v>3996</v>
      </c>
      <c r="AR1707" s="7" t="s">
        <v>3975</v>
      </c>
      <c r="AS1707" s="7" t="s">
        <v>3976</v>
      </c>
      <c r="AU1707" s="7" t="str">
        <f t="shared" si="544"/>
        <v>hp_40086049;atk_4741085;hit_500000;miss_95;cirt_0;cirtSub_-3500</v>
      </c>
    </row>
    <row r="1708" spans="22:47" x14ac:dyDescent="0.2">
      <c r="V1708" s="7" t="str">
        <f t="shared" si="540"/>
        <v>海地洞窟7-8</v>
      </c>
      <c r="W1708" s="7">
        <f t="shared" si="549"/>
        <v>3235</v>
      </c>
      <c r="X1708" s="9" t="s">
        <v>1875</v>
      </c>
      <c r="Y1708" s="9">
        <v>8</v>
      </c>
      <c r="Z1708" s="8">
        <f t="shared" si="545"/>
        <v>9221</v>
      </c>
      <c r="AA1708" s="6" t="s">
        <v>3967</v>
      </c>
      <c r="AB1708" s="6">
        <v>12287181</v>
      </c>
      <c r="AC1708" s="6">
        <f t="shared" si="550"/>
        <v>2.2749999999999999</v>
      </c>
      <c r="AD1708" s="6">
        <f t="shared" si="551"/>
        <v>27953336</v>
      </c>
      <c r="AE1708" s="6">
        <f t="shared" si="555"/>
        <v>8290916</v>
      </c>
      <c r="AF1708" s="6">
        <v>3870000</v>
      </c>
      <c r="AG1708" s="11">
        <f t="shared" si="553"/>
        <v>40114252</v>
      </c>
      <c r="AH1708">
        <f t="shared" si="552"/>
        <v>3.264723780011054</v>
      </c>
      <c r="AI1708" s="53">
        <v>0.7</v>
      </c>
      <c r="AJ1708" s="7" t="str">
        <f t="shared" si="541"/>
        <v>hp_40114252</v>
      </c>
      <c r="AK1708" s="7" t="s">
        <v>3968</v>
      </c>
      <c r="AL1708" s="7">
        <v>2075920</v>
      </c>
      <c r="AM1708" s="7">
        <f>INT(IF(MOD(Y1708,3)=0,INT(AL1708*0.55),INT(AL1708*0.35)))</f>
        <v>726572</v>
      </c>
      <c r="AN1708" s="54">
        <f t="shared" si="542"/>
        <v>4744113</v>
      </c>
      <c r="AO1708" s="7" t="str">
        <f t="shared" si="543"/>
        <v>atk_4744113</v>
      </c>
      <c r="AP1708" s="7" t="s">
        <v>3973</v>
      </c>
      <c r="AQ1708" s="7" t="s">
        <v>3996</v>
      </c>
      <c r="AR1708" s="7" t="s">
        <v>3975</v>
      </c>
      <c r="AS1708" s="7" t="s">
        <v>3976</v>
      </c>
      <c r="AU1708" s="7" t="str">
        <f t="shared" si="544"/>
        <v>hp_40114252;atk_4744113;hit_500000;miss_95;cirt_0;cirtSub_-3500</v>
      </c>
    </row>
    <row r="1709" spans="22:47" x14ac:dyDescent="0.2">
      <c r="V1709" s="7" t="str">
        <f t="shared" si="540"/>
        <v>海地洞窟7-9</v>
      </c>
      <c r="W1709" s="7">
        <f t="shared" si="549"/>
        <v>3237</v>
      </c>
      <c r="X1709" s="9" t="s">
        <v>1875</v>
      </c>
      <c r="Y1709" s="9">
        <v>9</v>
      </c>
      <c r="Z1709" s="8">
        <f t="shared" si="545"/>
        <v>9230</v>
      </c>
      <c r="AA1709" s="6" t="s">
        <v>3967</v>
      </c>
      <c r="AB1709" s="6">
        <v>12299580</v>
      </c>
      <c r="AC1709" s="6">
        <f t="shared" si="550"/>
        <v>2.2774999999999999</v>
      </c>
      <c r="AD1709" s="6">
        <f t="shared" si="551"/>
        <v>28012293</v>
      </c>
      <c r="AE1709" s="6">
        <f t="shared" si="555"/>
        <v>8290916</v>
      </c>
      <c r="AF1709" s="6">
        <v>3870000</v>
      </c>
      <c r="AG1709" s="11">
        <f t="shared" si="553"/>
        <v>40173209</v>
      </c>
      <c r="AH1709">
        <f t="shared" si="552"/>
        <v>3.2662260825166389</v>
      </c>
      <c r="AI1709" s="53">
        <v>0.7</v>
      </c>
      <c r="AJ1709" s="7" t="str">
        <f t="shared" si="541"/>
        <v>hp_40173209</v>
      </c>
      <c r="AK1709" s="7" t="s">
        <v>3968</v>
      </c>
      <c r="AL1709" s="7">
        <v>2077880</v>
      </c>
      <c r="AM1709" s="7">
        <f>INT(IF(MOD(Y1709,3)=0,INT(AL1709*0.55),INT(AL1709*0.35)))</f>
        <v>1142834</v>
      </c>
      <c r="AN1709" s="54">
        <f t="shared" si="542"/>
        <v>4750778</v>
      </c>
      <c r="AO1709" s="7" t="str">
        <f t="shared" si="543"/>
        <v>atk_4750778</v>
      </c>
      <c r="AP1709" s="7" t="s">
        <v>3973</v>
      </c>
      <c r="AQ1709" s="7" t="s">
        <v>3996</v>
      </c>
      <c r="AR1709" s="7" t="s">
        <v>3975</v>
      </c>
      <c r="AS1709" s="7" t="s">
        <v>3976</v>
      </c>
      <c r="AU1709" s="7" t="str">
        <f t="shared" si="544"/>
        <v>hp_40173209;atk_4750778;hit_500000;miss_95;cirt_0;cirtSub_-3500</v>
      </c>
    </row>
    <row r="1710" spans="22:47" x14ac:dyDescent="0.2">
      <c r="V1710" s="7" t="str">
        <f t="shared" si="540"/>
        <v>海地洞窟7-10</v>
      </c>
      <c r="W1710" s="7">
        <f t="shared" si="549"/>
        <v>3239</v>
      </c>
      <c r="X1710" s="9" t="s">
        <v>1875</v>
      </c>
      <c r="Y1710" s="9">
        <v>10</v>
      </c>
      <c r="Z1710" s="8">
        <f t="shared" si="545"/>
        <v>9240</v>
      </c>
      <c r="AA1710" s="6" t="s">
        <v>3967</v>
      </c>
      <c r="AB1710" s="6">
        <v>12311980</v>
      </c>
      <c r="AC1710" s="6">
        <f t="shared" si="550"/>
        <v>2.2774999999999999</v>
      </c>
      <c r="AD1710" s="6">
        <f t="shared" si="551"/>
        <v>28040534</v>
      </c>
      <c r="AE1710" s="6">
        <f t="shared" si="555"/>
        <v>8290916</v>
      </c>
      <c r="AF1710" s="6">
        <v>3870000</v>
      </c>
      <c r="AG1710" s="11">
        <f t="shared" si="553"/>
        <v>40201450</v>
      </c>
      <c r="AH1710">
        <f t="shared" si="552"/>
        <v>3.2652302878984534</v>
      </c>
      <c r="AI1710" s="53">
        <v>0.7</v>
      </c>
      <c r="AJ1710" s="7" t="str">
        <f t="shared" si="541"/>
        <v>hp_40201450</v>
      </c>
      <c r="AK1710" s="7" t="s">
        <v>3968</v>
      </c>
      <c r="AL1710" s="7">
        <v>2079840</v>
      </c>
      <c r="AM1710" s="7">
        <f>INT(IF(MOD(Y1710,3)=0,INT(AL1710*0.55),INT(AL1710*0.35)))</f>
        <v>727944</v>
      </c>
      <c r="AN1710" s="54">
        <f t="shared" si="542"/>
        <v>4753809</v>
      </c>
      <c r="AO1710" s="7" t="str">
        <f t="shared" si="543"/>
        <v>atk_4753809</v>
      </c>
      <c r="AP1710" s="7" t="s">
        <v>3973</v>
      </c>
      <c r="AQ1710" s="7" t="s">
        <v>3996</v>
      </c>
      <c r="AR1710" s="7" t="s">
        <v>3975</v>
      </c>
      <c r="AS1710" s="7" t="s">
        <v>3976</v>
      </c>
      <c r="AU1710" s="7" t="str">
        <f t="shared" si="544"/>
        <v>hp_40201450;atk_4753809;hit_500000;miss_95;cirt_0;cirtSub_-3500</v>
      </c>
    </row>
    <row r="1711" spans="22:47" x14ac:dyDescent="0.2">
      <c r="V1711" s="7" t="str">
        <f t="shared" si="540"/>
        <v>海地洞窟8-1</v>
      </c>
      <c r="W1711" s="7">
        <f t="shared" si="549"/>
        <v>3241</v>
      </c>
      <c r="X1711" s="9" t="s">
        <v>1876</v>
      </c>
      <c r="Y1711" s="9">
        <v>1</v>
      </c>
      <c r="Z1711" s="8">
        <f t="shared" si="545"/>
        <v>9241</v>
      </c>
      <c r="AA1711" s="6" t="s">
        <v>3967</v>
      </c>
      <c r="AB1711" s="6">
        <v>12324382</v>
      </c>
      <c r="AC1711" s="6">
        <f t="shared" si="550"/>
        <v>2.2799999999999998</v>
      </c>
      <c r="AD1711" s="6">
        <f t="shared" si="551"/>
        <v>28099590</v>
      </c>
      <c r="AE1711" s="6">
        <f t="shared" ref="AE1711" si="556">IF(MOD(Y1711,1)=0,INT(AD1710*0.3),0)</f>
        <v>8412160</v>
      </c>
      <c r="AF1711" s="6">
        <v>3870000</v>
      </c>
      <c r="AG1711" s="11">
        <f t="shared" si="553"/>
        <v>40381750</v>
      </c>
      <c r="AH1711">
        <f t="shared" si="552"/>
        <v>3.2765740302434638</v>
      </c>
      <c r="AI1711" s="53">
        <v>0.7</v>
      </c>
      <c r="AJ1711" s="7" t="str">
        <f t="shared" si="541"/>
        <v>hp_40381750</v>
      </c>
      <c r="AK1711" s="7" t="s">
        <v>3968</v>
      </c>
      <c r="AL1711" s="7">
        <v>2081800</v>
      </c>
      <c r="AM1711" s="7">
        <f>INT(IF(MOD(Y1711,3)=0,INT(AL1711*0.55),INT(AL1711*0.35)))</f>
        <v>728630</v>
      </c>
      <c r="AN1711" s="54">
        <f t="shared" si="542"/>
        <v>4774820</v>
      </c>
      <c r="AO1711" s="7" t="str">
        <f t="shared" si="543"/>
        <v>atk_4774820</v>
      </c>
      <c r="AP1711" s="7" t="s">
        <v>3973</v>
      </c>
      <c r="AQ1711" s="7" t="s">
        <v>3996</v>
      </c>
      <c r="AR1711" s="7" t="s">
        <v>3975</v>
      </c>
      <c r="AS1711" s="7" t="s">
        <v>3976</v>
      </c>
      <c r="AU1711" s="7" t="str">
        <f t="shared" si="544"/>
        <v>hp_40381750;atk_4774820;hit_500000;miss_95;cirt_0;cirtSub_-3500</v>
      </c>
    </row>
    <row r="1712" spans="22:47" x14ac:dyDescent="0.2">
      <c r="V1712" s="7" t="str">
        <f t="shared" si="540"/>
        <v>海地洞窟8-2</v>
      </c>
      <c r="W1712" s="7">
        <f t="shared" si="549"/>
        <v>3243</v>
      </c>
      <c r="X1712" s="9" t="s">
        <v>1876</v>
      </c>
      <c r="Y1712" s="9">
        <v>2</v>
      </c>
      <c r="Z1712" s="8">
        <f t="shared" si="545"/>
        <v>9243</v>
      </c>
      <c r="AA1712" s="6" t="s">
        <v>3967</v>
      </c>
      <c r="AB1712" s="6">
        <v>12336786</v>
      </c>
      <c r="AC1712" s="6">
        <f t="shared" si="550"/>
        <v>2.2799999999999998</v>
      </c>
      <c r="AD1712" s="6">
        <f t="shared" si="551"/>
        <v>28127872</v>
      </c>
      <c r="AE1712" s="6">
        <f t="shared" si="555"/>
        <v>8412160</v>
      </c>
      <c r="AF1712" s="6">
        <v>3870000</v>
      </c>
      <c r="AG1712" s="11">
        <f t="shared" si="553"/>
        <v>40410032</v>
      </c>
      <c r="AH1712">
        <f t="shared" si="552"/>
        <v>3.2755720979516059</v>
      </c>
      <c r="AI1712" s="53">
        <v>0.7</v>
      </c>
      <c r="AJ1712" s="7" t="str">
        <f t="shared" si="541"/>
        <v>hp_40410032</v>
      </c>
      <c r="AK1712" s="7" t="s">
        <v>3968</v>
      </c>
      <c r="AL1712" s="7">
        <v>2083760</v>
      </c>
      <c r="AM1712" s="7">
        <f>INT(IF(MOD(Y1712,3)=0,INT(AL1712*0.55),INT(AL1712*0.35)))</f>
        <v>729316</v>
      </c>
      <c r="AN1712" s="54">
        <f t="shared" si="542"/>
        <v>4777854</v>
      </c>
      <c r="AO1712" s="7" t="str">
        <f t="shared" si="543"/>
        <v>atk_4777854</v>
      </c>
      <c r="AP1712" s="7" t="s">
        <v>3973</v>
      </c>
      <c r="AQ1712" s="7" t="s">
        <v>3996</v>
      </c>
      <c r="AR1712" s="7" t="s">
        <v>3975</v>
      </c>
      <c r="AS1712" s="7" t="s">
        <v>3976</v>
      </c>
      <c r="AU1712" s="7" t="str">
        <f t="shared" si="544"/>
        <v>hp_40410032;atk_4777854;hit_500000;miss_95;cirt_0;cirtSub_-3500</v>
      </c>
    </row>
    <row r="1713" spans="22:47" x14ac:dyDescent="0.2">
      <c r="V1713" s="7" t="str">
        <f t="shared" si="540"/>
        <v>海地洞窟8-3</v>
      </c>
      <c r="W1713" s="7">
        <f t="shared" si="549"/>
        <v>3245</v>
      </c>
      <c r="X1713" s="9" t="s">
        <v>1876</v>
      </c>
      <c r="Y1713" s="9">
        <v>3</v>
      </c>
      <c r="Z1713" s="8">
        <f t="shared" si="545"/>
        <v>9246</v>
      </c>
      <c r="AA1713" s="6" t="s">
        <v>3967</v>
      </c>
      <c r="AB1713" s="6">
        <v>12349191</v>
      </c>
      <c r="AC1713" s="6">
        <f t="shared" si="550"/>
        <v>2.2824999999999998</v>
      </c>
      <c r="AD1713" s="6">
        <f t="shared" si="551"/>
        <v>28187028</v>
      </c>
      <c r="AE1713" s="6">
        <f t="shared" si="555"/>
        <v>8412160</v>
      </c>
      <c r="AF1713" s="6">
        <v>3870000</v>
      </c>
      <c r="AG1713" s="11">
        <f t="shared" si="553"/>
        <v>40469188</v>
      </c>
      <c r="AH1713">
        <f t="shared" si="552"/>
        <v>3.2770719960522112</v>
      </c>
      <c r="AI1713" s="53">
        <v>0.7</v>
      </c>
      <c r="AJ1713" s="7" t="str">
        <f t="shared" si="541"/>
        <v>hp_40469188</v>
      </c>
      <c r="AK1713" s="7" t="s">
        <v>3968</v>
      </c>
      <c r="AL1713" s="7">
        <v>2085720</v>
      </c>
      <c r="AM1713" s="7">
        <f>INT(IF(MOD(Y1713,3)=0,INT(AL1713*0.55),INT(AL1713*0.35)))</f>
        <v>1147146</v>
      </c>
      <c r="AN1713" s="54">
        <f t="shared" si="542"/>
        <v>4784538</v>
      </c>
      <c r="AO1713" s="7" t="str">
        <f t="shared" si="543"/>
        <v>atk_4784538</v>
      </c>
      <c r="AP1713" s="7" t="s">
        <v>3973</v>
      </c>
      <c r="AQ1713" s="7" t="s">
        <v>3996</v>
      </c>
      <c r="AR1713" s="7" t="s">
        <v>3975</v>
      </c>
      <c r="AS1713" s="7" t="s">
        <v>3976</v>
      </c>
      <c r="AU1713" s="7" t="str">
        <f t="shared" si="544"/>
        <v>hp_40469188;atk_4784538;hit_500000;miss_95;cirt_0;cirtSub_-3500</v>
      </c>
    </row>
    <row r="1714" spans="22:47" x14ac:dyDescent="0.2">
      <c r="V1714" s="7" t="str">
        <f t="shared" si="540"/>
        <v>海地洞窟8-4</v>
      </c>
      <c r="W1714" s="7">
        <f t="shared" si="549"/>
        <v>3247</v>
      </c>
      <c r="X1714" s="9" t="s">
        <v>1876</v>
      </c>
      <c r="Y1714" s="9">
        <v>4</v>
      </c>
      <c r="Z1714" s="8">
        <f t="shared" si="545"/>
        <v>9250</v>
      </c>
      <c r="AA1714" s="6" t="s">
        <v>3967</v>
      </c>
      <c r="AB1714" s="6">
        <v>12361597</v>
      </c>
      <c r="AC1714" s="6">
        <f t="shared" si="550"/>
        <v>2.2824999999999998</v>
      </c>
      <c r="AD1714" s="6">
        <f t="shared" si="551"/>
        <v>28215345</v>
      </c>
      <c r="AE1714" s="6">
        <f t="shared" si="555"/>
        <v>8412160</v>
      </c>
      <c r="AF1714" s="6">
        <v>3870000</v>
      </c>
      <c r="AG1714" s="11">
        <f t="shared" si="553"/>
        <v>40497505</v>
      </c>
      <c r="AH1714">
        <f t="shared" si="552"/>
        <v>3.2760738762151846</v>
      </c>
      <c r="AI1714" s="53">
        <v>0.7</v>
      </c>
      <c r="AJ1714" s="7" t="str">
        <f t="shared" si="541"/>
        <v>hp_40497505</v>
      </c>
      <c r="AK1714" s="7" t="s">
        <v>3968</v>
      </c>
      <c r="AL1714" s="7">
        <v>2087680</v>
      </c>
      <c r="AM1714" s="7">
        <f>INT(IF(MOD(Y1714,3)=0,INT(AL1714*0.55),INT(AL1714*0.35)))</f>
        <v>730688</v>
      </c>
      <c r="AN1714" s="54">
        <f t="shared" si="542"/>
        <v>4787575</v>
      </c>
      <c r="AO1714" s="7" t="str">
        <f t="shared" si="543"/>
        <v>atk_4787575</v>
      </c>
      <c r="AP1714" s="7" t="s">
        <v>3973</v>
      </c>
      <c r="AQ1714" s="7" t="s">
        <v>3996</v>
      </c>
      <c r="AR1714" s="7" t="s">
        <v>3975</v>
      </c>
      <c r="AS1714" s="7" t="s">
        <v>3976</v>
      </c>
      <c r="AU1714" s="7" t="str">
        <f t="shared" si="544"/>
        <v>hp_40497505;atk_4787575;hit_500000;miss_95;cirt_0;cirtSub_-3500</v>
      </c>
    </row>
    <row r="1715" spans="22:47" x14ac:dyDescent="0.2">
      <c r="V1715" s="7" t="str">
        <f t="shared" si="540"/>
        <v>海地洞窟8-5</v>
      </c>
      <c r="W1715" s="7">
        <f t="shared" si="549"/>
        <v>3249</v>
      </c>
      <c r="X1715" s="9" t="s">
        <v>1876</v>
      </c>
      <c r="Y1715" s="9">
        <v>5</v>
      </c>
      <c r="Z1715" s="8">
        <f t="shared" si="545"/>
        <v>9255</v>
      </c>
      <c r="AA1715" s="6" t="s">
        <v>3967</v>
      </c>
      <c r="AB1715" s="6">
        <v>12374005</v>
      </c>
      <c r="AC1715" s="6">
        <f t="shared" si="550"/>
        <v>2.2824999999999998</v>
      </c>
      <c r="AD1715" s="6">
        <f t="shared" si="551"/>
        <v>28243666</v>
      </c>
      <c r="AE1715" s="6">
        <f t="shared" si="555"/>
        <v>8412160</v>
      </c>
      <c r="AF1715" s="6">
        <v>3870000</v>
      </c>
      <c r="AG1715" s="11">
        <f t="shared" si="553"/>
        <v>40525826</v>
      </c>
      <c r="AH1715">
        <f t="shared" si="552"/>
        <v>3.2750775516900146</v>
      </c>
      <c r="AI1715" s="53">
        <v>0.7</v>
      </c>
      <c r="AJ1715" s="7" t="str">
        <f t="shared" si="541"/>
        <v>hp_40525826</v>
      </c>
      <c r="AK1715" s="7" t="s">
        <v>3968</v>
      </c>
      <c r="AL1715" s="7">
        <v>2089640</v>
      </c>
      <c r="AM1715" s="7">
        <f>INT(IF(MOD(Y1715,3)=0,INT(AL1715*0.55),INT(AL1715*0.35)))</f>
        <v>731374</v>
      </c>
      <c r="AN1715" s="54">
        <f t="shared" si="542"/>
        <v>4790613</v>
      </c>
      <c r="AO1715" s="7" t="str">
        <f t="shared" si="543"/>
        <v>atk_4790613</v>
      </c>
      <c r="AP1715" s="7" t="s">
        <v>3973</v>
      </c>
      <c r="AQ1715" s="7" t="s">
        <v>3996</v>
      </c>
      <c r="AR1715" s="7" t="s">
        <v>3975</v>
      </c>
      <c r="AS1715" s="7" t="s">
        <v>3976</v>
      </c>
      <c r="AU1715" s="7" t="str">
        <f t="shared" si="544"/>
        <v>hp_40525826;atk_4790613;hit_500000;miss_95;cirt_0;cirtSub_-3500</v>
      </c>
    </row>
    <row r="1716" spans="22:47" x14ac:dyDescent="0.2">
      <c r="V1716" s="7" t="str">
        <f t="shared" si="540"/>
        <v>海地洞窟8-6</v>
      </c>
      <c r="W1716" s="7">
        <f t="shared" si="549"/>
        <v>3251</v>
      </c>
      <c r="X1716" s="9" t="s">
        <v>1876</v>
      </c>
      <c r="Y1716" s="9">
        <v>6</v>
      </c>
      <c r="Z1716" s="8">
        <f t="shared" si="545"/>
        <v>9261</v>
      </c>
      <c r="AA1716" s="6" t="s">
        <v>3967</v>
      </c>
      <c r="AB1716" s="6">
        <v>12386415</v>
      </c>
      <c r="AC1716" s="6">
        <f t="shared" si="550"/>
        <v>2.2849999999999997</v>
      </c>
      <c r="AD1716" s="6">
        <f t="shared" si="551"/>
        <v>28302958</v>
      </c>
      <c r="AE1716" s="6">
        <f t="shared" si="555"/>
        <v>8412160</v>
      </c>
      <c r="AF1716" s="6">
        <v>3870000</v>
      </c>
      <c r="AG1716" s="11">
        <f t="shared" si="553"/>
        <v>40585118</v>
      </c>
      <c r="AH1716">
        <f t="shared" si="552"/>
        <v>3.2765830952701003</v>
      </c>
      <c r="AI1716" s="53">
        <v>0.7</v>
      </c>
      <c r="AJ1716" s="7" t="str">
        <f t="shared" si="541"/>
        <v>hp_40585118</v>
      </c>
      <c r="AK1716" s="7" t="s">
        <v>3968</v>
      </c>
      <c r="AL1716" s="7">
        <v>2091600</v>
      </c>
      <c r="AM1716" s="7">
        <f>INT(IF(MOD(Y1716,3)=0,INT(AL1716*0.55),INT(AL1716*0.35)))</f>
        <v>1150380</v>
      </c>
      <c r="AN1716" s="54">
        <f t="shared" si="542"/>
        <v>4797310</v>
      </c>
      <c r="AO1716" s="7" t="str">
        <f t="shared" si="543"/>
        <v>atk_4797310</v>
      </c>
      <c r="AP1716" s="7" t="s">
        <v>3973</v>
      </c>
      <c r="AQ1716" s="7" t="s">
        <v>3996</v>
      </c>
      <c r="AR1716" s="7" t="s">
        <v>3975</v>
      </c>
      <c r="AS1716" s="7" t="s">
        <v>3976</v>
      </c>
      <c r="AU1716" s="7" t="str">
        <f t="shared" si="544"/>
        <v>hp_40585118;atk_4797310;hit_500000;miss_95;cirt_0;cirtSub_-3500</v>
      </c>
    </row>
    <row r="1717" spans="22:47" x14ac:dyDescent="0.2">
      <c r="V1717" s="7" t="str">
        <f t="shared" si="540"/>
        <v>海地洞窟8-7</v>
      </c>
      <c r="W1717" s="7">
        <f t="shared" si="549"/>
        <v>3253</v>
      </c>
      <c r="X1717" s="9" t="s">
        <v>1876</v>
      </c>
      <c r="Y1717" s="9">
        <v>7</v>
      </c>
      <c r="Z1717" s="8">
        <f t="shared" si="545"/>
        <v>9268</v>
      </c>
      <c r="AA1717" s="6" t="s">
        <v>3967</v>
      </c>
      <c r="AB1717" s="6">
        <v>12398826</v>
      </c>
      <c r="AC1717" s="6">
        <f t="shared" si="550"/>
        <v>2.2849999999999997</v>
      </c>
      <c r="AD1717" s="6">
        <f t="shared" si="551"/>
        <v>28331317</v>
      </c>
      <c r="AE1717" s="6">
        <f t="shared" si="555"/>
        <v>8412160</v>
      </c>
      <c r="AF1717" s="6">
        <v>3870000</v>
      </c>
      <c r="AG1717" s="11">
        <f t="shared" si="553"/>
        <v>40613477</v>
      </c>
      <c r="AH1717">
        <f t="shared" si="552"/>
        <v>3.2755905276838306</v>
      </c>
      <c r="AI1717" s="53">
        <v>0.7</v>
      </c>
      <c r="AJ1717" s="7" t="str">
        <f t="shared" si="541"/>
        <v>hp_40613477</v>
      </c>
      <c r="AK1717" s="7" t="s">
        <v>3968</v>
      </c>
      <c r="AL1717" s="7">
        <v>2093560</v>
      </c>
      <c r="AM1717" s="7">
        <f>INT(IF(MOD(Y1717,3)=0,INT(AL1717*0.55),INT(AL1717*0.35)))</f>
        <v>732746</v>
      </c>
      <c r="AN1717" s="54">
        <f t="shared" si="542"/>
        <v>4800351</v>
      </c>
      <c r="AO1717" s="7" t="str">
        <f t="shared" si="543"/>
        <v>atk_4800351</v>
      </c>
      <c r="AP1717" s="7" t="s">
        <v>3973</v>
      </c>
      <c r="AQ1717" s="7" t="s">
        <v>3996</v>
      </c>
      <c r="AR1717" s="7" t="s">
        <v>3975</v>
      </c>
      <c r="AS1717" s="7" t="s">
        <v>3976</v>
      </c>
      <c r="AU1717" s="7" t="str">
        <f t="shared" si="544"/>
        <v>hp_40613477;atk_4800351;hit_500000;miss_95;cirt_0;cirtSub_-3500</v>
      </c>
    </row>
    <row r="1718" spans="22:47" x14ac:dyDescent="0.2">
      <c r="V1718" s="7" t="str">
        <f t="shared" si="540"/>
        <v>海地洞窟8-8</v>
      </c>
      <c r="W1718" s="7">
        <f t="shared" si="549"/>
        <v>3255</v>
      </c>
      <c r="X1718" s="9" t="s">
        <v>1876</v>
      </c>
      <c r="Y1718" s="9">
        <v>8</v>
      </c>
      <c r="Z1718" s="8">
        <f t="shared" si="545"/>
        <v>9276</v>
      </c>
      <c r="AA1718" s="6" t="s">
        <v>3967</v>
      </c>
      <c r="AB1718" s="6">
        <v>12411238</v>
      </c>
      <c r="AC1718" s="6">
        <f t="shared" si="550"/>
        <v>2.2849999999999997</v>
      </c>
      <c r="AD1718" s="6">
        <f t="shared" si="551"/>
        <v>28359678</v>
      </c>
      <c r="AE1718" s="6">
        <f t="shared" si="555"/>
        <v>8412160</v>
      </c>
      <c r="AF1718" s="6">
        <v>3870000</v>
      </c>
      <c r="AG1718" s="11">
        <f t="shared" si="553"/>
        <v>40641838</v>
      </c>
      <c r="AH1718">
        <f t="shared" si="552"/>
        <v>3.2745998424975817</v>
      </c>
      <c r="AI1718" s="53">
        <v>0.7</v>
      </c>
      <c r="AJ1718" s="7" t="str">
        <f t="shared" si="541"/>
        <v>hp_40641838</v>
      </c>
      <c r="AK1718" s="7" t="s">
        <v>3968</v>
      </c>
      <c r="AL1718" s="7">
        <v>2095520</v>
      </c>
      <c r="AM1718" s="7">
        <f>INT(IF(MOD(Y1718,3)=0,INT(AL1718*0.55),INT(AL1718*0.35)))</f>
        <v>733432</v>
      </c>
      <c r="AN1718" s="54">
        <f t="shared" si="542"/>
        <v>4803392</v>
      </c>
      <c r="AO1718" s="7" t="str">
        <f t="shared" si="543"/>
        <v>atk_4803392</v>
      </c>
      <c r="AP1718" s="7" t="s">
        <v>3973</v>
      </c>
      <c r="AQ1718" s="7" t="s">
        <v>3996</v>
      </c>
      <c r="AR1718" s="7" t="s">
        <v>3975</v>
      </c>
      <c r="AS1718" s="7" t="s">
        <v>3976</v>
      </c>
      <c r="AU1718" s="7" t="str">
        <f t="shared" si="544"/>
        <v>hp_40641838;atk_4803392;hit_500000;miss_95;cirt_0;cirtSub_-3500</v>
      </c>
    </row>
    <row r="1719" spans="22:47" x14ac:dyDescent="0.2">
      <c r="V1719" s="7" t="str">
        <f t="shared" si="540"/>
        <v>海地洞窟8-9</v>
      </c>
      <c r="W1719" s="7">
        <f t="shared" si="549"/>
        <v>3257</v>
      </c>
      <c r="X1719" s="9" t="s">
        <v>1876</v>
      </c>
      <c r="Y1719" s="9">
        <v>9</v>
      </c>
      <c r="Z1719" s="8">
        <f t="shared" si="545"/>
        <v>9285</v>
      </c>
      <c r="AA1719" s="6" t="s">
        <v>3967</v>
      </c>
      <c r="AB1719" s="6">
        <v>12423652</v>
      </c>
      <c r="AC1719" s="6">
        <f t="shared" si="550"/>
        <v>2.2874999999999996</v>
      </c>
      <c r="AD1719" s="6">
        <f t="shared" si="551"/>
        <v>28419103</v>
      </c>
      <c r="AE1719" s="6">
        <f t="shared" si="555"/>
        <v>8412160</v>
      </c>
      <c r="AF1719" s="6">
        <v>3870000</v>
      </c>
      <c r="AG1719" s="11">
        <f t="shared" si="553"/>
        <v>40701263</v>
      </c>
      <c r="AH1719">
        <f t="shared" si="552"/>
        <v>3.2761110018213646</v>
      </c>
      <c r="AI1719" s="53">
        <v>0.7</v>
      </c>
      <c r="AJ1719" s="7" t="str">
        <f t="shared" si="541"/>
        <v>hp_40701263</v>
      </c>
      <c r="AK1719" s="7" t="s">
        <v>3968</v>
      </c>
      <c r="AL1719" s="7">
        <v>2097480</v>
      </c>
      <c r="AM1719" s="7">
        <f>INT(IF(MOD(Y1719,3)=0,INT(AL1719*0.55),INT(AL1719*0.35)))</f>
        <v>1153614</v>
      </c>
      <c r="AN1719" s="54">
        <f t="shared" si="542"/>
        <v>4810104</v>
      </c>
      <c r="AO1719" s="7" t="str">
        <f t="shared" si="543"/>
        <v>atk_4810104</v>
      </c>
      <c r="AP1719" s="7" t="s">
        <v>3973</v>
      </c>
      <c r="AQ1719" s="7" t="s">
        <v>3996</v>
      </c>
      <c r="AR1719" s="7" t="s">
        <v>3975</v>
      </c>
      <c r="AS1719" s="7" t="s">
        <v>3976</v>
      </c>
      <c r="AU1719" s="7" t="str">
        <f t="shared" si="544"/>
        <v>hp_40701263;atk_4810104;hit_500000;miss_95;cirt_0;cirtSub_-3500</v>
      </c>
    </row>
    <row r="1720" spans="22:47" x14ac:dyDescent="0.2">
      <c r="V1720" s="7" t="str">
        <f t="shared" si="540"/>
        <v>海地洞窟8-10</v>
      </c>
      <c r="W1720" s="7">
        <f t="shared" si="549"/>
        <v>3259</v>
      </c>
      <c r="X1720" s="9" t="s">
        <v>1876</v>
      </c>
      <c r="Y1720" s="9">
        <v>10</v>
      </c>
      <c r="Z1720" s="8">
        <f t="shared" si="545"/>
        <v>9295</v>
      </c>
      <c r="AA1720" s="6" t="s">
        <v>3967</v>
      </c>
      <c r="AB1720" s="6">
        <v>12436068</v>
      </c>
      <c r="AC1720" s="6">
        <f t="shared" si="550"/>
        <v>2.2874999999999996</v>
      </c>
      <c r="AD1720" s="6">
        <f t="shared" si="551"/>
        <v>28447505</v>
      </c>
      <c r="AE1720" s="6">
        <f t="shared" si="555"/>
        <v>8412160</v>
      </c>
      <c r="AF1720" s="6">
        <v>3870000</v>
      </c>
      <c r="AG1720" s="11">
        <f t="shared" si="553"/>
        <v>40729665</v>
      </c>
      <c r="AH1720">
        <f t="shared" si="552"/>
        <v>3.2751240182990315</v>
      </c>
      <c r="AI1720" s="53">
        <v>0.7</v>
      </c>
      <c r="AJ1720" s="7" t="str">
        <f t="shared" si="541"/>
        <v>hp_40729665</v>
      </c>
      <c r="AK1720" s="7" t="s">
        <v>3968</v>
      </c>
      <c r="AL1720" s="7">
        <v>2099440</v>
      </c>
      <c r="AM1720" s="7">
        <f>INT(IF(MOD(Y1720,3)=0,INT(AL1720*0.55),INT(AL1720*0.35)))</f>
        <v>734804</v>
      </c>
      <c r="AN1720" s="54">
        <f t="shared" si="542"/>
        <v>4813148</v>
      </c>
      <c r="AO1720" s="7" t="str">
        <f t="shared" si="543"/>
        <v>atk_4813148</v>
      </c>
      <c r="AP1720" s="7" t="s">
        <v>3973</v>
      </c>
      <c r="AQ1720" s="7" t="s">
        <v>3996</v>
      </c>
      <c r="AR1720" s="7" t="s">
        <v>3975</v>
      </c>
      <c r="AS1720" s="7" t="s">
        <v>3976</v>
      </c>
      <c r="AU1720" s="7" t="str">
        <f t="shared" si="544"/>
        <v>hp_40729665;atk_4813148;hit_500000;miss_95;cirt_0;cirtSub_-3500</v>
      </c>
    </row>
    <row r="1721" spans="22:47" x14ac:dyDescent="0.2">
      <c r="V1721" s="7" t="str">
        <f t="shared" si="540"/>
        <v>海地洞窟9-1</v>
      </c>
      <c r="W1721" s="7">
        <f t="shared" si="549"/>
        <v>3261</v>
      </c>
      <c r="X1721" s="9" t="s">
        <v>1877</v>
      </c>
      <c r="Y1721" s="9">
        <v>1</v>
      </c>
      <c r="Z1721" s="8">
        <f t="shared" si="545"/>
        <v>9296</v>
      </c>
      <c r="AA1721" s="6" t="s">
        <v>3967</v>
      </c>
      <c r="AB1721" s="6">
        <v>12448485</v>
      </c>
      <c r="AC1721" s="6">
        <f t="shared" si="550"/>
        <v>2.29</v>
      </c>
      <c r="AD1721" s="6">
        <f t="shared" si="551"/>
        <v>28507030</v>
      </c>
      <c r="AE1721" s="6">
        <f t="shared" ref="AE1721" si="557">IF(MOD(Y1721,1)=0,INT(AD1720*0.3),0)</f>
        <v>8534251</v>
      </c>
      <c r="AF1721" s="6">
        <v>3870000</v>
      </c>
      <c r="AG1721" s="11">
        <f t="shared" si="553"/>
        <v>40911281</v>
      </c>
      <c r="AH1721">
        <f t="shared" si="552"/>
        <v>3.2864465836605818</v>
      </c>
      <c r="AI1721" s="53">
        <v>0.7</v>
      </c>
      <c r="AJ1721" s="7" t="str">
        <f t="shared" si="541"/>
        <v>hp_40911281</v>
      </c>
      <c r="AK1721" s="7" t="s">
        <v>3968</v>
      </c>
      <c r="AL1721" s="7">
        <v>2101400</v>
      </c>
      <c r="AM1721" s="7">
        <f>INT(IF(MOD(Y1721,3)=0,INT(AL1721*0.55),INT(AL1721*0.35)))</f>
        <v>735490</v>
      </c>
      <c r="AN1721" s="54">
        <f t="shared" si="542"/>
        <v>4834297</v>
      </c>
      <c r="AO1721" s="7" t="str">
        <f t="shared" si="543"/>
        <v>atk_4834297</v>
      </c>
      <c r="AP1721" s="7" t="s">
        <v>3973</v>
      </c>
      <c r="AQ1721" s="7" t="s">
        <v>3996</v>
      </c>
      <c r="AR1721" s="7" t="s">
        <v>3975</v>
      </c>
      <c r="AS1721" s="7" t="s">
        <v>3976</v>
      </c>
      <c r="AU1721" s="7" t="str">
        <f t="shared" si="544"/>
        <v>hp_40911281;atk_4834297;hit_500000;miss_95;cirt_0;cirtSub_-3500</v>
      </c>
    </row>
    <row r="1722" spans="22:47" x14ac:dyDescent="0.2">
      <c r="V1722" s="7" t="str">
        <f t="shared" si="540"/>
        <v>海地洞窟9-2</v>
      </c>
      <c r="W1722" s="7">
        <f t="shared" si="549"/>
        <v>3263</v>
      </c>
      <c r="X1722" s="9" t="s">
        <v>1877</v>
      </c>
      <c r="Y1722" s="9">
        <v>2</v>
      </c>
      <c r="Z1722" s="8">
        <f t="shared" si="545"/>
        <v>9298</v>
      </c>
      <c r="AA1722" s="6" t="s">
        <v>3967</v>
      </c>
      <c r="AB1722" s="6">
        <v>12460904</v>
      </c>
      <c r="AC1722" s="6">
        <f t="shared" si="550"/>
        <v>2.29</v>
      </c>
      <c r="AD1722" s="6">
        <f t="shared" si="551"/>
        <v>28535470</v>
      </c>
      <c r="AE1722" s="6">
        <f t="shared" si="555"/>
        <v>8534251</v>
      </c>
      <c r="AF1722" s="6">
        <v>3870000</v>
      </c>
      <c r="AG1722" s="11">
        <f t="shared" si="553"/>
        <v>40939721</v>
      </c>
      <c r="AH1722">
        <f t="shared" si="552"/>
        <v>3.285453527288229</v>
      </c>
      <c r="AI1722" s="53">
        <v>0.7</v>
      </c>
      <c r="AJ1722" s="7" t="str">
        <f t="shared" si="541"/>
        <v>hp_40939721</v>
      </c>
      <c r="AK1722" s="7" t="s">
        <v>3968</v>
      </c>
      <c r="AL1722" s="7">
        <v>2103360</v>
      </c>
      <c r="AM1722" s="7">
        <f>INT(IF(MOD(Y1722,3)=0,INT(AL1722*0.55),INT(AL1722*0.35)))</f>
        <v>736176</v>
      </c>
      <c r="AN1722" s="54">
        <f t="shared" si="542"/>
        <v>4837344</v>
      </c>
      <c r="AO1722" s="7" t="str">
        <f t="shared" si="543"/>
        <v>atk_4837344</v>
      </c>
      <c r="AP1722" s="7" t="s">
        <v>3973</v>
      </c>
      <c r="AQ1722" s="7" t="s">
        <v>3996</v>
      </c>
      <c r="AR1722" s="7" t="s">
        <v>3975</v>
      </c>
      <c r="AS1722" s="7" t="s">
        <v>3976</v>
      </c>
      <c r="AU1722" s="7" t="str">
        <f t="shared" si="544"/>
        <v>hp_40939721;atk_4837344;hit_500000;miss_95;cirt_0;cirtSub_-3500</v>
      </c>
    </row>
    <row r="1723" spans="22:47" x14ac:dyDescent="0.2">
      <c r="V1723" s="7" t="str">
        <f t="shared" si="540"/>
        <v>海地洞窟9-3</v>
      </c>
      <c r="W1723" s="7">
        <f t="shared" si="549"/>
        <v>3265</v>
      </c>
      <c r="X1723" s="9" t="s">
        <v>1877</v>
      </c>
      <c r="Y1723" s="9">
        <v>3</v>
      </c>
      <c r="Z1723" s="8">
        <f t="shared" si="545"/>
        <v>9301</v>
      </c>
      <c r="AA1723" s="6" t="s">
        <v>3967</v>
      </c>
      <c r="AB1723" s="6">
        <v>12473324</v>
      </c>
      <c r="AC1723" s="6">
        <f t="shared" si="550"/>
        <v>2.2925</v>
      </c>
      <c r="AD1723" s="6">
        <f t="shared" si="551"/>
        <v>28595095</v>
      </c>
      <c r="AE1723" s="6">
        <f t="shared" si="555"/>
        <v>8534251</v>
      </c>
      <c r="AF1723" s="6">
        <v>3870000</v>
      </c>
      <c r="AG1723" s="11">
        <f t="shared" si="553"/>
        <v>40999346</v>
      </c>
      <c r="AH1723">
        <f t="shared" si="552"/>
        <v>3.2869623205490375</v>
      </c>
      <c r="AI1723" s="53">
        <v>0.7</v>
      </c>
      <c r="AJ1723" s="7" t="str">
        <f t="shared" si="541"/>
        <v>hp_40999346</v>
      </c>
      <c r="AK1723" s="7" t="s">
        <v>3968</v>
      </c>
      <c r="AL1723" s="7">
        <v>2105320</v>
      </c>
      <c r="AM1723" s="7">
        <f>INT(IF(MOD(Y1723,3)=0,INT(AL1723*0.55),INT(AL1723*0.35)))</f>
        <v>1157926</v>
      </c>
      <c r="AN1723" s="54">
        <f t="shared" si="542"/>
        <v>4844075</v>
      </c>
      <c r="AO1723" s="7" t="str">
        <f t="shared" si="543"/>
        <v>atk_4844075</v>
      </c>
      <c r="AP1723" s="7" t="s">
        <v>3973</v>
      </c>
      <c r="AQ1723" s="7" t="s">
        <v>3996</v>
      </c>
      <c r="AR1723" s="7" t="s">
        <v>3975</v>
      </c>
      <c r="AS1723" s="7" t="s">
        <v>3976</v>
      </c>
      <c r="AU1723" s="7" t="str">
        <f t="shared" si="544"/>
        <v>hp_40999346;atk_4844075;hit_500000;miss_95;cirt_0;cirtSub_-3500</v>
      </c>
    </row>
    <row r="1724" spans="22:47" x14ac:dyDescent="0.2">
      <c r="V1724" s="7" t="str">
        <f t="shared" si="540"/>
        <v>海地洞窟9-4</v>
      </c>
      <c r="W1724" s="7">
        <f t="shared" si="549"/>
        <v>3267</v>
      </c>
      <c r="X1724" s="9" t="s">
        <v>1877</v>
      </c>
      <c r="Y1724" s="9">
        <v>4</v>
      </c>
      <c r="Z1724" s="8">
        <f t="shared" si="545"/>
        <v>9305</v>
      </c>
      <c r="AA1724" s="6" t="s">
        <v>3967</v>
      </c>
      <c r="AB1724" s="6">
        <v>12485745</v>
      </c>
      <c r="AC1724" s="6">
        <f t="shared" si="550"/>
        <v>2.2925</v>
      </c>
      <c r="AD1724" s="6">
        <f t="shared" si="551"/>
        <v>28623570</v>
      </c>
      <c r="AE1724" s="6">
        <f t="shared" si="555"/>
        <v>8534251</v>
      </c>
      <c r="AF1724" s="6">
        <v>3870000</v>
      </c>
      <c r="AG1724" s="11">
        <f t="shared" si="553"/>
        <v>41027821</v>
      </c>
      <c r="AH1724">
        <f t="shared" si="552"/>
        <v>3.2859730036133206</v>
      </c>
      <c r="AI1724" s="53">
        <v>0.7</v>
      </c>
      <c r="AJ1724" s="7" t="str">
        <f t="shared" si="541"/>
        <v>hp_41027821</v>
      </c>
      <c r="AK1724" s="7" t="s">
        <v>3968</v>
      </c>
      <c r="AL1724" s="7">
        <v>2107280</v>
      </c>
      <c r="AM1724" s="7">
        <f>INT(IF(MOD(Y1724,3)=0,INT(AL1724*0.55),INT(AL1724*0.35)))</f>
        <v>737548</v>
      </c>
      <c r="AN1724" s="54">
        <f t="shared" si="542"/>
        <v>4847125</v>
      </c>
      <c r="AO1724" s="7" t="str">
        <f t="shared" si="543"/>
        <v>atk_4847125</v>
      </c>
      <c r="AP1724" s="7" t="s">
        <v>3973</v>
      </c>
      <c r="AQ1724" s="7" t="s">
        <v>3996</v>
      </c>
      <c r="AR1724" s="7" t="s">
        <v>3975</v>
      </c>
      <c r="AS1724" s="7" t="s">
        <v>3976</v>
      </c>
      <c r="AU1724" s="7" t="str">
        <f t="shared" si="544"/>
        <v>hp_41027821;atk_4847125;hit_500000;miss_95;cirt_0;cirtSub_-3500</v>
      </c>
    </row>
    <row r="1725" spans="22:47" x14ac:dyDescent="0.2">
      <c r="V1725" s="7" t="str">
        <f t="shared" si="540"/>
        <v>海地洞窟9-5</v>
      </c>
      <c r="W1725" s="7">
        <f t="shared" si="549"/>
        <v>3269</v>
      </c>
      <c r="X1725" s="9" t="s">
        <v>1877</v>
      </c>
      <c r="Y1725" s="9">
        <v>5</v>
      </c>
      <c r="Z1725" s="8">
        <f t="shared" si="545"/>
        <v>9310</v>
      </c>
      <c r="AA1725" s="6" t="s">
        <v>3967</v>
      </c>
      <c r="AB1725" s="6">
        <v>12498168</v>
      </c>
      <c r="AC1725" s="6">
        <f t="shared" si="550"/>
        <v>2.2925</v>
      </c>
      <c r="AD1725" s="6">
        <f t="shared" si="551"/>
        <v>28652050</v>
      </c>
      <c r="AE1725" s="6">
        <f t="shared" si="555"/>
        <v>8534251</v>
      </c>
      <c r="AF1725" s="6">
        <v>3870000</v>
      </c>
      <c r="AG1725" s="11">
        <f t="shared" si="553"/>
        <v>41056301</v>
      </c>
      <c r="AH1725">
        <f t="shared" si="552"/>
        <v>3.2849855274789075</v>
      </c>
      <c r="AI1725" s="53">
        <v>0.7</v>
      </c>
      <c r="AJ1725" s="7" t="str">
        <f t="shared" si="541"/>
        <v>hp_41056301</v>
      </c>
      <c r="AK1725" s="7" t="s">
        <v>3968</v>
      </c>
      <c r="AL1725" s="7">
        <v>2109240</v>
      </c>
      <c r="AM1725" s="7">
        <f>INT(IF(MOD(Y1725,3)=0,INT(AL1725*0.55),INT(AL1725*0.35)))</f>
        <v>738234</v>
      </c>
      <c r="AN1725" s="54">
        <f t="shared" si="542"/>
        <v>4850176</v>
      </c>
      <c r="AO1725" s="7" t="str">
        <f t="shared" si="543"/>
        <v>atk_4850176</v>
      </c>
      <c r="AP1725" s="7" t="s">
        <v>3973</v>
      </c>
      <c r="AQ1725" s="7" t="s">
        <v>3996</v>
      </c>
      <c r="AR1725" s="7" t="s">
        <v>3975</v>
      </c>
      <c r="AS1725" s="7" t="s">
        <v>3976</v>
      </c>
      <c r="AU1725" s="7" t="str">
        <f t="shared" si="544"/>
        <v>hp_41056301;atk_4850176;hit_500000;miss_95;cirt_0;cirtSub_-3500</v>
      </c>
    </row>
    <row r="1726" spans="22:47" x14ac:dyDescent="0.2">
      <c r="V1726" s="7" t="str">
        <f t="shared" si="540"/>
        <v>海地洞窟9-6</v>
      </c>
      <c r="W1726" s="7">
        <f t="shared" si="549"/>
        <v>3271</v>
      </c>
      <c r="X1726" s="9" t="s">
        <v>1877</v>
      </c>
      <c r="Y1726" s="9">
        <v>6</v>
      </c>
      <c r="Z1726" s="8">
        <f t="shared" si="545"/>
        <v>9316</v>
      </c>
      <c r="AA1726" s="6" t="s">
        <v>3967</v>
      </c>
      <c r="AB1726" s="6">
        <v>12510593</v>
      </c>
      <c r="AC1726" s="6">
        <f t="shared" si="550"/>
        <v>2.2949999999999999</v>
      </c>
      <c r="AD1726" s="6">
        <f t="shared" si="551"/>
        <v>28711810</v>
      </c>
      <c r="AE1726" s="6">
        <f t="shared" si="555"/>
        <v>8534251</v>
      </c>
      <c r="AF1726" s="6">
        <v>3870000</v>
      </c>
      <c r="AG1726" s="11">
        <f t="shared" si="553"/>
        <v>41116061</v>
      </c>
      <c r="AH1726">
        <f t="shared" si="552"/>
        <v>3.2864997686360669</v>
      </c>
      <c r="AI1726" s="53">
        <v>0.7</v>
      </c>
      <c r="AJ1726" s="7" t="str">
        <f t="shared" si="541"/>
        <v>hp_41116061</v>
      </c>
      <c r="AK1726" s="7" t="s">
        <v>3968</v>
      </c>
      <c r="AL1726" s="7">
        <v>2111200</v>
      </c>
      <c r="AM1726" s="7">
        <f>INT(IF(MOD(Y1726,3)=0,INT(AL1726*0.55),INT(AL1726*0.35)))</f>
        <v>1161160</v>
      </c>
      <c r="AN1726" s="54">
        <f t="shared" si="542"/>
        <v>4856920</v>
      </c>
      <c r="AO1726" s="7" t="str">
        <f t="shared" si="543"/>
        <v>atk_4856920</v>
      </c>
      <c r="AP1726" s="7" t="s">
        <v>3973</v>
      </c>
      <c r="AQ1726" s="7" t="s">
        <v>3996</v>
      </c>
      <c r="AR1726" s="7" t="s">
        <v>3975</v>
      </c>
      <c r="AS1726" s="7" t="s">
        <v>3976</v>
      </c>
      <c r="AU1726" s="7" t="str">
        <f t="shared" si="544"/>
        <v>hp_41116061;atk_4856920;hit_500000;miss_95;cirt_0;cirtSub_-3500</v>
      </c>
    </row>
    <row r="1727" spans="22:47" x14ac:dyDescent="0.2">
      <c r="V1727" s="7" t="str">
        <f t="shared" si="540"/>
        <v>海地洞窟9-7</v>
      </c>
      <c r="W1727" s="7">
        <f t="shared" si="549"/>
        <v>3273</v>
      </c>
      <c r="X1727" s="9" t="s">
        <v>1877</v>
      </c>
      <c r="Y1727" s="9">
        <v>7</v>
      </c>
      <c r="Z1727" s="8">
        <f t="shared" si="545"/>
        <v>9323</v>
      </c>
      <c r="AA1727" s="6" t="s">
        <v>3967</v>
      </c>
      <c r="AB1727" s="6">
        <v>12523019</v>
      </c>
      <c r="AC1727" s="6">
        <f t="shared" si="550"/>
        <v>2.2949999999999999</v>
      </c>
      <c r="AD1727" s="6">
        <f t="shared" si="551"/>
        <v>28740328</v>
      </c>
      <c r="AE1727" s="6">
        <f t="shared" si="555"/>
        <v>8534251</v>
      </c>
      <c r="AF1727" s="6">
        <v>3870000</v>
      </c>
      <c r="AG1727" s="11">
        <f t="shared" si="553"/>
        <v>41144579</v>
      </c>
      <c r="AH1727">
        <f t="shared" si="552"/>
        <v>3.2855159766187372</v>
      </c>
      <c r="AI1727" s="53">
        <v>0.7</v>
      </c>
      <c r="AJ1727" s="7" t="str">
        <f t="shared" si="541"/>
        <v>hp_41144579</v>
      </c>
      <c r="AK1727" s="7" t="s">
        <v>3968</v>
      </c>
      <c r="AL1727" s="7">
        <v>2113160</v>
      </c>
      <c r="AM1727" s="7">
        <f>INT(IF(MOD(Y1727,3)=0,INT(AL1727*0.55),INT(AL1727*0.35)))</f>
        <v>739606</v>
      </c>
      <c r="AN1727" s="54">
        <f t="shared" si="542"/>
        <v>4859974</v>
      </c>
      <c r="AO1727" s="7" t="str">
        <f t="shared" si="543"/>
        <v>atk_4859974</v>
      </c>
      <c r="AP1727" s="7" t="s">
        <v>3973</v>
      </c>
      <c r="AQ1727" s="7" t="s">
        <v>3996</v>
      </c>
      <c r="AR1727" s="7" t="s">
        <v>3975</v>
      </c>
      <c r="AS1727" s="7" t="s">
        <v>3976</v>
      </c>
      <c r="AU1727" s="7" t="str">
        <f t="shared" si="544"/>
        <v>hp_41144579;atk_4859974;hit_500000;miss_95;cirt_0;cirtSub_-3500</v>
      </c>
    </row>
    <row r="1728" spans="22:47" x14ac:dyDescent="0.2">
      <c r="V1728" s="7" t="str">
        <f t="shared" si="540"/>
        <v>海地洞窟9-8</v>
      </c>
      <c r="W1728" s="7">
        <f t="shared" si="549"/>
        <v>3275</v>
      </c>
      <c r="X1728" s="9" t="s">
        <v>1877</v>
      </c>
      <c r="Y1728" s="9">
        <v>8</v>
      </c>
      <c r="Z1728" s="8">
        <f t="shared" si="545"/>
        <v>9331</v>
      </c>
      <c r="AA1728" s="6" t="s">
        <v>3967</v>
      </c>
      <c r="AB1728" s="6">
        <v>12535446</v>
      </c>
      <c r="AC1728" s="6">
        <f t="shared" si="550"/>
        <v>2.2949999999999999</v>
      </c>
      <c r="AD1728" s="6">
        <f t="shared" si="551"/>
        <v>28768848</v>
      </c>
      <c r="AE1728" s="6">
        <f t="shared" si="555"/>
        <v>8534251</v>
      </c>
      <c r="AF1728" s="6">
        <v>3870000</v>
      </c>
      <c r="AG1728" s="11">
        <f t="shared" si="553"/>
        <v>41173099</v>
      </c>
      <c r="AH1728">
        <f t="shared" si="552"/>
        <v>3.2845340325346224</v>
      </c>
      <c r="AI1728" s="53">
        <v>0.7</v>
      </c>
      <c r="AJ1728" s="7" t="str">
        <f t="shared" si="541"/>
        <v>hp_41173099</v>
      </c>
      <c r="AK1728" s="7" t="s">
        <v>3968</v>
      </c>
      <c r="AL1728" s="7">
        <v>2115120</v>
      </c>
      <c r="AM1728" s="7">
        <f>INT(IF(MOD(Y1728,3)=0,INT(AL1728*0.55),INT(AL1728*0.35)))</f>
        <v>740292</v>
      </c>
      <c r="AN1728" s="54">
        <f t="shared" si="542"/>
        <v>4863028</v>
      </c>
      <c r="AO1728" s="7" t="str">
        <f t="shared" si="543"/>
        <v>atk_4863028</v>
      </c>
      <c r="AP1728" s="7" t="s">
        <v>3973</v>
      </c>
      <c r="AQ1728" s="7" t="s">
        <v>3996</v>
      </c>
      <c r="AR1728" s="7" t="s">
        <v>3975</v>
      </c>
      <c r="AS1728" s="7" t="s">
        <v>3976</v>
      </c>
      <c r="AU1728" s="7" t="str">
        <f t="shared" si="544"/>
        <v>hp_41173099;atk_4863028;hit_500000;miss_95;cirt_0;cirtSub_-3500</v>
      </c>
    </row>
    <row r="1729" spans="22:47" x14ac:dyDescent="0.2">
      <c r="V1729" s="7" t="str">
        <f t="shared" ref="V1729:V1792" si="558">X1729&amp;"-"&amp;Y1729</f>
        <v>海地洞窟9-9</v>
      </c>
      <c r="W1729" s="7">
        <f t="shared" si="549"/>
        <v>3277</v>
      </c>
      <c r="X1729" s="9" t="s">
        <v>1877</v>
      </c>
      <c r="Y1729" s="9">
        <v>9</v>
      </c>
      <c r="Z1729" s="8">
        <f t="shared" si="545"/>
        <v>9340</v>
      </c>
      <c r="AA1729" s="6" t="s">
        <v>3967</v>
      </c>
      <c r="AB1729" s="6">
        <v>12547875</v>
      </c>
      <c r="AC1729" s="6">
        <f t="shared" si="550"/>
        <v>2.2974999999999999</v>
      </c>
      <c r="AD1729" s="6">
        <f t="shared" si="551"/>
        <v>28828742</v>
      </c>
      <c r="AE1729" s="6">
        <f t="shared" si="555"/>
        <v>8534251</v>
      </c>
      <c r="AF1729" s="6">
        <v>3870000</v>
      </c>
      <c r="AG1729" s="11">
        <f t="shared" si="553"/>
        <v>41232993</v>
      </c>
      <c r="AH1729">
        <f t="shared" si="552"/>
        <v>3.2860538537401753</v>
      </c>
      <c r="AI1729" s="53">
        <v>0.7</v>
      </c>
      <c r="AJ1729" s="7" t="str">
        <f t="shared" ref="AJ1729:AJ1792" si="559">AA1729&amp;"_"&amp;AG1729</f>
        <v>hp_41232993</v>
      </c>
      <c r="AK1729" s="7" t="s">
        <v>3968</v>
      </c>
      <c r="AL1729" s="7">
        <v>2117080</v>
      </c>
      <c r="AM1729" s="7">
        <f>INT(IF(MOD(Y1729,3)=0,INT(AL1729*0.55),INT(AL1729*0.35)))</f>
        <v>1164394</v>
      </c>
      <c r="AN1729" s="54">
        <f t="shared" si="542"/>
        <v>4869787</v>
      </c>
      <c r="AO1729" s="7" t="str">
        <f t="shared" si="543"/>
        <v>atk_4869787</v>
      </c>
      <c r="AP1729" s="7" t="s">
        <v>3973</v>
      </c>
      <c r="AQ1729" s="7" t="s">
        <v>3996</v>
      </c>
      <c r="AR1729" s="7" t="s">
        <v>3975</v>
      </c>
      <c r="AS1729" s="7" t="s">
        <v>3976</v>
      </c>
      <c r="AU1729" s="7" t="str">
        <f t="shared" si="544"/>
        <v>hp_41232993;atk_4869787;hit_500000;miss_95;cirt_0;cirtSub_-3500</v>
      </c>
    </row>
    <row r="1730" spans="22:47" x14ac:dyDescent="0.2">
      <c r="V1730" s="7" t="str">
        <f t="shared" si="558"/>
        <v>海地洞窟9-10</v>
      </c>
      <c r="W1730" s="7">
        <f t="shared" si="549"/>
        <v>3279</v>
      </c>
      <c r="X1730" s="9" t="s">
        <v>1877</v>
      </c>
      <c r="Y1730" s="9">
        <v>10</v>
      </c>
      <c r="Z1730" s="8">
        <f t="shared" si="545"/>
        <v>9350</v>
      </c>
      <c r="AA1730" s="6" t="s">
        <v>3967</v>
      </c>
      <c r="AB1730" s="6">
        <v>12560306</v>
      </c>
      <c r="AC1730" s="6">
        <f t="shared" si="550"/>
        <v>2.2974999999999999</v>
      </c>
      <c r="AD1730" s="6">
        <f t="shared" si="551"/>
        <v>28857303</v>
      </c>
      <c r="AE1730" s="6">
        <f t="shared" si="555"/>
        <v>8534251</v>
      </c>
      <c r="AF1730" s="6">
        <v>3870000</v>
      </c>
      <c r="AG1730" s="11">
        <f t="shared" si="553"/>
        <v>41261554</v>
      </c>
      <c r="AH1730">
        <f t="shared" si="552"/>
        <v>3.2850755387647403</v>
      </c>
      <c r="AI1730" s="53">
        <v>0.7</v>
      </c>
      <c r="AJ1730" s="7" t="str">
        <f t="shared" si="559"/>
        <v>hp_41261554</v>
      </c>
      <c r="AK1730" s="7" t="s">
        <v>3968</v>
      </c>
      <c r="AL1730" s="7">
        <v>2119040</v>
      </c>
      <c r="AM1730" s="7">
        <f>INT(IF(MOD(Y1730,3)=0,INT(AL1730*0.55),INT(AL1730*0.35)))</f>
        <v>741664</v>
      </c>
      <c r="AN1730" s="54">
        <f t="shared" ref="AN1730:AN1793" si="560">INT(AL1730*AI1730*AH1730)</f>
        <v>4872844</v>
      </c>
      <c r="AO1730" s="7" t="str">
        <f t="shared" ref="AO1730:AO1793" si="561">AK1730&amp;"_"&amp;AN1730</f>
        <v>atk_4872844</v>
      </c>
      <c r="AP1730" s="7" t="s">
        <v>3973</v>
      </c>
      <c r="AQ1730" s="7" t="s">
        <v>3996</v>
      </c>
      <c r="AR1730" s="7" t="s">
        <v>3975</v>
      </c>
      <c r="AS1730" s="7" t="s">
        <v>3976</v>
      </c>
      <c r="AU1730" s="7" t="str">
        <f t="shared" ref="AU1730:AU1793" si="562">AJ1730&amp;";"&amp;AO1730&amp;";"&amp;AP1730&amp;";"&amp;AQ1730&amp;";"&amp;AR1730&amp;";"&amp;AS1730</f>
        <v>hp_41261554;atk_4872844;hit_500000;miss_95;cirt_0;cirtSub_-3500</v>
      </c>
    </row>
    <row r="1731" spans="22:47" x14ac:dyDescent="0.2">
      <c r="V1731" s="7" t="str">
        <f t="shared" si="558"/>
        <v>海地洞窟10-1</v>
      </c>
      <c r="W1731" s="7">
        <f t="shared" si="549"/>
        <v>3281</v>
      </c>
      <c r="X1731" s="9" t="s">
        <v>1878</v>
      </c>
      <c r="Y1731" s="9">
        <v>1</v>
      </c>
      <c r="Z1731" s="8">
        <f t="shared" ref="Z1731:Z1794" si="563">Y1731+Z1730</f>
        <v>9351</v>
      </c>
      <c r="AA1731" s="6" t="s">
        <v>3967</v>
      </c>
      <c r="AB1731" s="6">
        <v>12572738</v>
      </c>
      <c r="AC1731" s="6">
        <f t="shared" si="550"/>
        <v>2.2999999999999998</v>
      </c>
      <c r="AD1731" s="6">
        <f t="shared" si="551"/>
        <v>28917297</v>
      </c>
      <c r="AE1731" s="6">
        <f t="shared" ref="AE1731" si="564">IF(MOD(Y1731,1)=0,INT(AD1730*0.3),0)</f>
        <v>8657190</v>
      </c>
      <c r="AF1731" s="6">
        <v>3870000</v>
      </c>
      <c r="AG1731" s="11">
        <f t="shared" si="553"/>
        <v>41444487</v>
      </c>
      <c r="AH1731">
        <f t="shared" si="552"/>
        <v>3.2963772091647816</v>
      </c>
      <c r="AI1731" s="53">
        <v>0.7</v>
      </c>
      <c r="AJ1731" s="7" t="str">
        <f t="shared" si="559"/>
        <v>hp_41444487</v>
      </c>
      <c r="AK1731" s="7" t="s">
        <v>3968</v>
      </c>
      <c r="AL1731" s="7">
        <v>2121000</v>
      </c>
      <c r="AM1731" s="7">
        <f>INT(IF(MOD(Y1731,3)=0,INT(AL1731*0.55),INT(AL1731*0.35)))</f>
        <v>742350</v>
      </c>
      <c r="AN1731" s="54">
        <f t="shared" si="560"/>
        <v>4894131</v>
      </c>
      <c r="AO1731" s="7" t="str">
        <f t="shared" si="561"/>
        <v>atk_4894131</v>
      </c>
      <c r="AP1731" s="7" t="s">
        <v>3973</v>
      </c>
      <c r="AQ1731" s="7" t="s">
        <v>3996</v>
      </c>
      <c r="AR1731" s="7" t="s">
        <v>3975</v>
      </c>
      <c r="AS1731" s="7" t="s">
        <v>3976</v>
      </c>
      <c r="AU1731" s="7" t="str">
        <f t="shared" si="562"/>
        <v>hp_41444487;atk_4894131;hit_500000;miss_95;cirt_0;cirtSub_-3500</v>
      </c>
    </row>
    <row r="1732" spans="22:47" x14ac:dyDescent="0.2">
      <c r="V1732" s="7" t="str">
        <f t="shared" si="558"/>
        <v>海地洞窟10-2</v>
      </c>
      <c r="W1732" s="7">
        <f t="shared" si="549"/>
        <v>3283</v>
      </c>
      <c r="X1732" s="9" t="s">
        <v>1878</v>
      </c>
      <c r="Y1732" s="9">
        <v>2</v>
      </c>
      <c r="Z1732" s="8">
        <f t="shared" si="563"/>
        <v>9353</v>
      </c>
      <c r="AA1732" s="6" t="s">
        <v>3967</v>
      </c>
      <c r="AB1732" s="6">
        <v>12586594</v>
      </c>
      <c r="AC1732" s="6">
        <f t="shared" si="550"/>
        <v>2.2999999999999998</v>
      </c>
      <c r="AD1732" s="6">
        <f t="shared" si="551"/>
        <v>28949166</v>
      </c>
      <c r="AE1732" s="6">
        <f t="shared" si="555"/>
        <v>8657190</v>
      </c>
      <c r="AF1732" s="6">
        <v>3870000</v>
      </c>
      <c r="AG1732" s="11">
        <f t="shared" si="553"/>
        <v>41476356</v>
      </c>
      <c r="AH1732">
        <f t="shared" si="552"/>
        <v>3.2952803594046172</v>
      </c>
      <c r="AI1732" s="53">
        <v>0.7</v>
      </c>
      <c r="AJ1732" s="7" t="str">
        <f t="shared" si="559"/>
        <v>hp_41476356</v>
      </c>
      <c r="AK1732" s="7" t="s">
        <v>3968</v>
      </c>
      <c r="AL1732" s="7">
        <v>2123200</v>
      </c>
      <c r="AM1732" s="7">
        <f>INT(IF(MOD(Y1732,3)=0,INT(AL1732*0.55),INT(AL1732*0.35)))</f>
        <v>743120</v>
      </c>
      <c r="AN1732" s="54">
        <f t="shared" si="560"/>
        <v>4897577</v>
      </c>
      <c r="AO1732" s="7" t="str">
        <f t="shared" si="561"/>
        <v>atk_4897577</v>
      </c>
      <c r="AP1732" s="7" t="s">
        <v>3973</v>
      </c>
      <c r="AQ1732" s="7" t="s">
        <v>3996</v>
      </c>
      <c r="AR1732" s="7" t="s">
        <v>3975</v>
      </c>
      <c r="AS1732" s="7" t="s">
        <v>3976</v>
      </c>
      <c r="AU1732" s="7" t="str">
        <f t="shared" si="562"/>
        <v>hp_41476356;atk_4897577;hit_500000;miss_95;cirt_0;cirtSub_-3500</v>
      </c>
    </row>
    <row r="1733" spans="22:47" x14ac:dyDescent="0.2">
      <c r="V1733" s="7" t="str">
        <f t="shared" si="558"/>
        <v>海地洞窟10-3</v>
      </c>
      <c r="W1733" s="7">
        <f t="shared" si="549"/>
        <v>3285</v>
      </c>
      <c r="X1733" s="9" t="s">
        <v>1878</v>
      </c>
      <c r="Y1733" s="9">
        <v>3</v>
      </c>
      <c r="Z1733" s="8">
        <f t="shared" si="563"/>
        <v>9356</v>
      </c>
      <c r="AA1733" s="6" t="s">
        <v>3967</v>
      </c>
      <c r="AB1733" s="6">
        <v>12600452</v>
      </c>
      <c r="AC1733" s="6">
        <f t="shared" si="550"/>
        <v>2.3024999999999998</v>
      </c>
      <c r="AD1733" s="6">
        <f t="shared" si="551"/>
        <v>29012540</v>
      </c>
      <c r="AE1733" s="6">
        <f t="shared" si="555"/>
        <v>8657190</v>
      </c>
      <c r="AF1733" s="6">
        <v>3870000</v>
      </c>
      <c r="AG1733" s="11">
        <f t="shared" si="553"/>
        <v>41539730</v>
      </c>
      <c r="AH1733">
        <f t="shared" si="552"/>
        <v>3.2966857061953014</v>
      </c>
      <c r="AI1733" s="53">
        <v>0.7</v>
      </c>
      <c r="AJ1733" s="7" t="str">
        <f t="shared" si="559"/>
        <v>hp_41539730</v>
      </c>
      <c r="AK1733" s="7" t="s">
        <v>3968</v>
      </c>
      <c r="AL1733" s="7">
        <v>2125400</v>
      </c>
      <c r="AM1733" s="7">
        <f>INT(IF(MOD(Y1733,3)=0,INT(AL1733*0.55),INT(AL1733*0.35)))</f>
        <v>1168970</v>
      </c>
      <c r="AN1733" s="54">
        <f t="shared" si="560"/>
        <v>4904743</v>
      </c>
      <c r="AO1733" s="7" t="str">
        <f t="shared" si="561"/>
        <v>atk_4904743</v>
      </c>
      <c r="AP1733" s="7" t="s">
        <v>3973</v>
      </c>
      <c r="AQ1733" s="7" t="s">
        <v>3996</v>
      </c>
      <c r="AR1733" s="7" t="s">
        <v>3975</v>
      </c>
      <c r="AS1733" s="7" t="s">
        <v>3976</v>
      </c>
      <c r="AU1733" s="7" t="str">
        <f t="shared" si="562"/>
        <v>hp_41539730;atk_4904743;hit_500000;miss_95;cirt_0;cirtSub_-3500</v>
      </c>
    </row>
    <row r="1734" spans="22:47" x14ac:dyDescent="0.2">
      <c r="V1734" s="7" t="str">
        <f t="shared" si="558"/>
        <v>海地洞窟10-4</v>
      </c>
      <c r="W1734" s="7">
        <f t="shared" si="549"/>
        <v>3287</v>
      </c>
      <c r="X1734" s="9" t="s">
        <v>1878</v>
      </c>
      <c r="Y1734" s="9">
        <v>4</v>
      </c>
      <c r="Z1734" s="8">
        <f t="shared" si="563"/>
        <v>9360</v>
      </c>
      <c r="AA1734" s="6" t="s">
        <v>3967</v>
      </c>
      <c r="AB1734" s="6">
        <v>12614312</v>
      </c>
      <c r="AC1734" s="6">
        <f t="shared" si="550"/>
        <v>2.3024999999999998</v>
      </c>
      <c r="AD1734" s="6">
        <f t="shared" si="551"/>
        <v>29044453</v>
      </c>
      <c r="AE1734" s="6">
        <f t="shared" si="555"/>
        <v>8657190</v>
      </c>
      <c r="AF1734" s="6">
        <v>3870000</v>
      </c>
      <c r="AG1734" s="11">
        <f t="shared" si="553"/>
        <v>41571643</v>
      </c>
      <c r="AH1734">
        <f t="shared" si="552"/>
        <v>3.2955933704509608</v>
      </c>
      <c r="AI1734" s="53">
        <v>0.7</v>
      </c>
      <c r="AJ1734" s="7" t="str">
        <f t="shared" si="559"/>
        <v>hp_41571643</v>
      </c>
      <c r="AK1734" s="7" t="s">
        <v>3968</v>
      </c>
      <c r="AL1734" s="7">
        <v>2127600</v>
      </c>
      <c r="AM1734" s="7">
        <f>INT(IF(MOD(Y1734,3)=0,INT(AL1734*0.55),INT(AL1734*0.35)))</f>
        <v>744660</v>
      </c>
      <c r="AN1734" s="54">
        <f t="shared" si="560"/>
        <v>4908193</v>
      </c>
      <c r="AO1734" s="7" t="str">
        <f t="shared" si="561"/>
        <v>atk_4908193</v>
      </c>
      <c r="AP1734" s="7" t="s">
        <v>3973</v>
      </c>
      <c r="AQ1734" s="7" t="s">
        <v>3996</v>
      </c>
      <c r="AR1734" s="7" t="s">
        <v>3975</v>
      </c>
      <c r="AS1734" s="7" t="s">
        <v>3976</v>
      </c>
      <c r="AU1734" s="7" t="str">
        <f t="shared" si="562"/>
        <v>hp_41571643;atk_4908193;hit_500000;miss_95;cirt_0;cirtSub_-3500</v>
      </c>
    </row>
    <row r="1735" spans="22:47" x14ac:dyDescent="0.2">
      <c r="V1735" s="7" t="str">
        <f t="shared" si="558"/>
        <v>海地洞窟10-5</v>
      </c>
      <c r="W1735" s="7">
        <f t="shared" si="549"/>
        <v>3289</v>
      </c>
      <c r="X1735" s="9" t="s">
        <v>1878</v>
      </c>
      <c r="Y1735" s="9">
        <v>5</v>
      </c>
      <c r="Z1735" s="8">
        <f t="shared" si="563"/>
        <v>9365</v>
      </c>
      <c r="AA1735" s="6" t="s">
        <v>3967</v>
      </c>
      <c r="AB1735" s="6">
        <v>12628174</v>
      </c>
      <c r="AC1735" s="6">
        <f t="shared" si="550"/>
        <v>2.3024999999999998</v>
      </c>
      <c r="AD1735" s="6">
        <f t="shared" si="551"/>
        <v>29076370</v>
      </c>
      <c r="AE1735" s="6">
        <f t="shared" si="555"/>
        <v>8657190</v>
      </c>
      <c r="AF1735" s="6">
        <v>3870000</v>
      </c>
      <c r="AG1735" s="11">
        <f t="shared" si="553"/>
        <v>41603560</v>
      </c>
      <c r="AH1735">
        <f t="shared" si="552"/>
        <v>3.2945032274658237</v>
      </c>
      <c r="AI1735" s="53">
        <v>0.7</v>
      </c>
      <c r="AJ1735" s="7" t="str">
        <f t="shared" si="559"/>
        <v>hp_41603560</v>
      </c>
      <c r="AK1735" s="7" t="s">
        <v>3968</v>
      </c>
      <c r="AL1735" s="7">
        <v>2129800</v>
      </c>
      <c r="AM1735" s="7">
        <f>INT(IF(MOD(Y1735,3)=0,INT(AL1735*0.55),INT(AL1735*0.35)))</f>
        <v>745430</v>
      </c>
      <c r="AN1735" s="54">
        <f t="shared" si="560"/>
        <v>4911643</v>
      </c>
      <c r="AO1735" s="7" t="str">
        <f t="shared" si="561"/>
        <v>atk_4911643</v>
      </c>
      <c r="AP1735" s="7" t="s">
        <v>3973</v>
      </c>
      <c r="AQ1735" s="7" t="s">
        <v>3996</v>
      </c>
      <c r="AR1735" s="7" t="s">
        <v>3975</v>
      </c>
      <c r="AS1735" s="7" t="s">
        <v>3976</v>
      </c>
      <c r="AU1735" s="7" t="str">
        <f t="shared" si="562"/>
        <v>hp_41603560;atk_4911643;hit_500000;miss_95;cirt_0;cirtSub_-3500</v>
      </c>
    </row>
    <row r="1736" spans="22:47" x14ac:dyDescent="0.2">
      <c r="V1736" s="7" t="str">
        <f t="shared" si="558"/>
        <v>海地洞窟10-6</v>
      </c>
      <c r="W1736" s="7">
        <f t="shared" si="549"/>
        <v>3291</v>
      </c>
      <c r="X1736" s="9" t="s">
        <v>1878</v>
      </c>
      <c r="Y1736" s="9">
        <v>6</v>
      </c>
      <c r="Z1736" s="8">
        <f t="shared" si="563"/>
        <v>9371</v>
      </c>
      <c r="AA1736" s="6" t="s">
        <v>3967</v>
      </c>
      <c r="AB1736" s="6">
        <v>12642037</v>
      </c>
      <c r="AC1736" s="6">
        <f t="shared" si="550"/>
        <v>2.3049999999999997</v>
      </c>
      <c r="AD1736" s="6">
        <f t="shared" si="551"/>
        <v>29139895</v>
      </c>
      <c r="AE1736" s="6">
        <f t="shared" si="555"/>
        <v>8657190</v>
      </c>
      <c r="AF1736" s="6">
        <v>3870000</v>
      </c>
      <c r="AG1736" s="11">
        <f t="shared" si="553"/>
        <v>41667085</v>
      </c>
      <c r="AH1736">
        <f t="shared" si="552"/>
        <v>3.2959154446391827</v>
      </c>
      <c r="AI1736" s="53">
        <v>0.7</v>
      </c>
      <c r="AJ1736" s="7" t="str">
        <f t="shared" si="559"/>
        <v>hp_41667085</v>
      </c>
      <c r="AK1736" s="7" t="s">
        <v>3968</v>
      </c>
      <c r="AL1736" s="7">
        <v>2132000</v>
      </c>
      <c r="AM1736" s="7">
        <f>INT(IF(MOD(Y1736,3)=0,INT(AL1736*0.55),INT(AL1736*0.35)))</f>
        <v>1172600</v>
      </c>
      <c r="AN1736" s="54">
        <f t="shared" si="560"/>
        <v>4918824</v>
      </c>
      <c r="AO1736" s="7" t="str">
        <f t="shared" si="561"/>
        <v>atk_4918824</v>
      </c>
      <c r="AP1736" s="7" t="s">
        <v>3973</v>
      </c>
      <c r="AQ1736" s="7" t="s">
        <v>3996</v>
      </c>
      <c r="AR1736" s="7" t="s">
        <v>3975</v>
      </c>
      <c r="AS1736" s="7" t="s">
        <v>3976</v>
      </c>
      <c r="AU1736" s="7" t="str">
        <f t="shared" si="562"/>
        <v>hp_41667085;atk_4918824;hit_500000;miss_95;cirt_0;cirtSub_-3500</v>
      </c>
    </row>
    <row r="1737" spans="22:47" x14ac:dyDescent="0.2">
      <c r="V1737" s="7" t="str">
        <f t="shared" si="558"/>
        <v>海地洞窟10-7</v>
      </c>
      <c r="W1737" s="7">
        <f t="shared" si="549"/>
        <v>3293</v>
      </c>
      <c r="X1737" s="9" t="s">
        <v>1878</v>
      </c>
      <c r="Y1737" s="9">
        <v>7</v>
      </c>
      <c r="Z1737" s="8">
        <f t="shared" si="563"/>
        <v>9378</v>
      </c>
      <c r="AA1737" s="6" t="s">
        <v>3967</v>
      </c>
      <c r="AB1737" s="6">
        <v>12655901</v>
      </c>
      <c r="AC1737" s="6">
        <f t="shared" si="550"/>
        <v>2.3049999999999997</v>
      </c>
      <c r="AD1737" s="6">
        <f t="shared" si="551"/>
        <v>29171851</v>
      </c>
      <c r="AE1737" s="6">
        <f t="shared" si="555"/>
        <v>8657190</v>
      </c>
      <c r="AF1737" s="6">
        <v>3870000</v>
      </c>
      <c r="AG1737" s="11">
        <f t="shared" si="553"/>
        <v>41699041</v>
      </c>
      <c r="AH1737">
        <f t="shared" si="552"/>
        <v>3.2948298979266668</v>
      </c>
      <c r="AI1737" s="53">
        <v>0.7</v>
      </c>
      <c r="AJ1737" s="7" t="str">
        <f t="shared" si="559"/>
        <v>hp_41699041</v>
      </c>
      <c r="AK1737" s="7" t="s">
        <v>3968</v>
      </c>
      <c r="AL1737" s="7">
        <v>2134200</v>
      </c>
      <c r="AM1737" s="7">
        <f>INT(IF(MOD(Y1737,3)=0,INT(AL1737*0.55),INT(AL1737*0.35)))</f>
        <v>746970</v>
      </c>
      <c r="AN1737" s="54">
        <f t="shared" si="560"/>
        <v>4922278</v>
      </c>
      <c r="AO1737" s="7" t="str">
        <f t="shared" si="561"/>
        <v>atk_4922278</v>
      </c>
      <c r="AP1737" s="7" t="s">
        <v>3973</v>
      </c>
      <c r="AQ1737" s="7" t="s">
        <v>3996</v>
      </c>
      <c r="AR1737" s="7" t="s">
        <v>3975</v>
      </c>
      <c r="AS1737" s="7" t="s">
        <v>3976</v>
      </c>
      <c r="AU1737" s="7" t="str">
        <f t="shared" si="562"/>
        <v>hp_41699041;atk_4922278;hit_500000;miss_95;cirt_0;cirtSub_-3500</v>
      </c>
    </row>
    <row r="1738" spans="22:47" x14ac:dyDescent="0.2">
      <c r="V1738" s="7" t="str">
        <f t="shared" si="558"/>
        <v>海地洞窟10-8</v>
      </c>
      <c r="W1738" s="7">
        <f t="shared" si="549"/>
        <v>3295</v>
      </c>
      <c r="X1738" s="9" t="s">
        <v>1878</v>
      </c>
      <c r="Y1738" s="9">
        <v>8</v>
      </c>
      <c r="Z1738" s="8">
        <f t="shared" si="563"/>
        <v>9386</v>
      </c>
      <c r="AA1738" s="6" t="s">
        <v>3967</v>
      </c>
      <c r="AB1738" s="6">
        <v>12669768</v>
      </c>
      <c r="AC1738" s="6">
        <f t="shared" si="550"/>
        <v>2.3049999999999997</v>
      </c>
      <c r="AD1738" s="6">
        <f t="shared" si="551"/>
        <v>29203815</v>
      </c>
      <c r="AE1738" s="6">
        <f t="shared" si="555"/>
        <v>8657190</v>
      </c>
      <c r="AF1738" s="6">
        <v>3870000</v>
      </c>
      <c r="AG1738" s="11">
        <f t="shared" si="553"/>
        <v>41731005</v>
      </c>
      <c r="AH1738">
        <f t="shared" si="552"/>
        <v>3.2937465784693138</v>
      </c>
      <c r="AI1738" s="53">
        <v>0.7</v>
      </c>
      <c r="AJ1738" s="7" t="str">
        <f t="shared" si="559"/>
        <v>hp_41731005</v>
      </c>
      <c r="AK1738" s="7" t="s">
        <v>3968</v>
      </c>
      <c r="AL1738" s="7">
        <v>2136400</v>
      </c>
      <c r="AM1738" s="7">
        <f>INT(IF(MOD(Y1738,3)=0,INT(AL1738*0.55),INT(AL1738*0.35)))</f>
        <v>747740</v>
      </c>
      <c r="AN1738" s="54">
        <f t="shared" si="560"/>
        <v>4925732</v>
      </c>
      <c r="AO1738" s="7" t="str">
        <f t="shared" si="561"/>
        <v>atk_4925732</v>
      </c>
      <c r="AP1738" s="7" t="s">
        <v>3973</v>
      </c>
      <c r="AQ1738" s="7" t="s">
        <v>3996</v>
      </c>
      <c r="AR1738" s="7" t="s">
        <v>3975</v>
      </c>
      <c r="AS1738" s="7" t="s">
        <v>3976</v>
      </c>
      <c r="AU1738" s="7" t="str">
        <f t="shared" si="562"/>
        <v>hp_41731005;atk_4925732;hit_500000;miss_95;cirt_0;cirtSub_-3500</v>
      </c>
    </row>
    <row r="1739" spans="22:47" x14ac:dyDescent="0.2">
      <c r="V1739" s="7" t="str">
        <f t="shared" si="558"/>
        <v>海地洞窟10-9</v>
      </c>
      <c r="W1739" s="7">
        <f t="shared" si="549"/>
        <v>3297</v>
      </c>
      <c r="X1739" s="9" t="s">
        <v>1878</v>
      </c>
      <c r="Y1739" s="9">
        <v>9</v>
      </c>
      <c r="Z1739" s="8">
        <f t="shared" si="563"/>
        <v>9395</v>
      </c>
      <c r="AA1739" s="6" t="s">
        <v>3967</v>
      </c>
      <c r="AB1739" s="6">
        <v>12683636</v>
      </c>
      <c r="AC1739" s="6">
        <f t="shared" si="550"/>
        <v>2.3074999999999997</v>
      </c>
      <c r="AD1739" s="6">
        <f t="shared" si="551"/>
        <v>29267490</v>
      </c>
      <c r="AE1739" s="6">
        <f t="shared" si="555"/>
        <v>8657190</v>
      </c>
      <c r="AF1739" s="6">
        <v>3870000</v>
      </c>
      <c r="AG1739" s="11">
        <f t="shared" si="553"/>
        <v>41794680</v>
      </c>
      <c r="AH1739">
        <f t="shared" si="552"/>
        <v>3.2951655187834152</v>
      </c>
      <c r="AI1739" s="53">
        <v>0.7</v>
      </c>
      <c r="AJ1739" s="7" t="str">
        <f t="shared" si="559"/>
        <v>hp_41794680</v>
      </c>
      <c r="AK1739" s="7" t="s">
        <v>3968</v>
      </c>
      <c r="AL1739" s="7">
        <v>2138600</v>
      </c>
      <c r="AM1739" s="7">
        <f>INT(IF(MOD(Y1739,3)=0,INT(AL1739*0.55),INT(AL1739*0.35)))</f>
        <v>1176230</v>
      </c>
      <c r="AN1739" s="54">
        <f t="shared" si="560"/>
        <v>4932928</v>
      </c>
      <c r="AO1739" s="7" t="str">
        <f t="shared" si="561"/>
        <v>atk_4932928</v>
      </c>
      <c r="AP1739" s="7" t="s">
        <v>3973</v>
      </c>
      <c r="AQ1739" s="7" t="s">
        <v>3996</v>
      </c>
      <c r="AR1739" s="7" t="s">
        <v>3975</v>
      </c>
      <c r="AS1739" s="7" t="s">
        <v>3976</v>
      </c>
      <c r="AU1739" s="7" t="str">
        <f t="shared" si="562"/>
        <v>hp_41794680;atk_4932928;hit_500000;miss_95;cirt_0;cirtSub_-3500</v>
      </c>
    </row>
    <row r="1740" spans="22:47" x14ac:dyDescent="0.2">
      <c r="V1740" s="7" t="str">
        <f t="shared" si="558"/>
        <v>海地洞窟10-10</v>
      </c>
      <c r="W1740" s="7">
        <f t="shared" si="549"/>
        <v>3299</v>
      </c>
      <c r="X1740" s="9" t="s">
        <v>1878</v>
      </c>
      <c r="Y1740" s="9">
        <v>10</v>
      </c>
      <c r="Z1740" s="8">
        <f t="shared" si="563"/>
        <v>9405</v>
      </c>
      <c r="AA1740" s="6" t="s">
        <v>3967</v>
      </c>
      <c r="AB1740" s="6">
        <v>12697506</v>
      </c>
      <c r="AC1740" s="6">
        <f t="shared" si="550"/>
        <v>2.3074999999999997</v>
      </c>
      <c r="AD1740" s="6">
        <f t="shared" si="551"/>
        <v>29299495</v>
      </c>
      <c r="AE1740" s="6">
        <f t="shared" si="555"/>
        <v>8657190</v>
      </c>
      <c r="AF1740" s="6">
        <v>3870000</v>
      </c>
      <c r="AG1740" s="11">
        <f t="shared" si="553"/>
        <v>41826685</v>
      </c>
      <c r="AH1740">
        <f t="shared" si="552"/>
        <v>3.2940866497720105</v>
      </c>
      <c r="AI1740" s="53">
        <v>0.7</v>
      </c>
      <c r="AJ1740" s="7" t="str">
        <f t="shared" si="559"/>
        <v>hp_41826685</v>
      </c>
      <c r="AK1740" s="7" t="s">
        <v>3968</v>
      </c>
      <c r="AL1740" s="7">
        <v>2140800</v>
      </c>
      <c r="AM1740" s="7">
        <f>INT(IF(MOD(Y1740,3)=0,INT(AL1740*0.55),INT(AL1740*0.35)))</f>
        <v>749280</v>
      </c>
      <c r="AN1740" s="54">
        <f t="shared" si="560"/>
        <v>4936386</v>
      </c>
      <c r="AO1740" s="7" t="str">
        <f t="shared" si="561"/>
        <v>atk_4936386</v>
      </c>
      <c r="AP1740" s="7" t="s">
        <v>3973</v>
      </c>
      <c r="AQ1740" s="7" t="s">
        <v>3996</v>
      </c>
      <c r="AR1740" s="7" t="s">
        <v>3975</v>
      </c>
      <c r="AS1740" s="7" t="s">
        <v>3976</v>
      </c>
      <c r="AU1740" s="7" t="str">
        <f t="shared" si="562"/>
        <v>hp_41826685;atk_4936386;hit_500000;miss_95;cirt_0;cirtSub_-3500</v>
      </c>
    </row>
    <row r="1741" spans="22:47" x14ac:dyDescent="0.2">
      <c r="V1741" s="7" t="str">
        <f t="shared" si="558"/>
        <v>海地洞窟11-1</v>
      </c>
      <c r="W1741" s="7">
        <f t="shared" si="549"/>
        <v>3301</v>
      </c>
      <c r="X1741" s="9" t="s">
        <v>1879</v>
      </c>
      <c r="Y1741" s="9">
        <v>1</v>
      </c>
      <c r="Z1741" s="8">
        <f t="shared" si="563"/>
        <v>9406</v>
      </c>
      <c r="AA1741" s="6" t="s">
        <v>3967</v>
      </c>
      <c r="AB1741" s="6">
        <v>12711377</v>
      </c>
      <c r="AC1741" s="6">
        <f t="shared" si="550"/>
        <v>2.31</v>
      </c>
      <c r="AD1741" s="6">
        <f t="shared" si="551"/>
        <v>29363280</v>
      </c>
      <c r="AE1741" s="6">
        <f t="shared" ref="AE1741" si="565">IF(MOD(Y1741,1)=0,INT(AD1740*0.3),0)</f>
        <v>8789848</v>
      </c>
      <c r="AF1741" s="6">
        <v>3870000</v>
      </c>
      <c r="AG1741" s="11">
        <f t="shared" si="553"/>
        <v>42023128</v>
      </c>
      <c r="AH1741">
        <f t="shared" si="552"/>
        <v>3.3059461614583534</v>
      </c>
      <c r="AI1741" s="53">
        <v>0.7</v>
      </c>
      <c r="AJ1741" s="7" t="str">
        <f t="shared" si="559"/>
        <v>hp_42023128</v>
      </c>
      <c r="AK1741" s="7" t="s">
        <v>3968</v>
      </c>
      <c r="AL1741" s="7">
        <v>2143000</v>
      </c>
      <c r="AM1741" s="7">
        <f>INT(IF(MOD(Y1741,3)=0,INT(AL1741*0.55),INT(AL1741*0.35)))</f>
        <v>750050</v>
      </c>
      <c r="AN1741" s="54">
        <f t="shared" si="560"/>
        <v>4959249</v>
      </c>
      <c r="AO1741" s="7" t="str">
        <f t="shared" si="561"/>
        <v>atk_4959249</v>
      </c>
      <c r="AP1741" s="7" t="s">
        <v>3973</v>
      </c>
      <c r="AQ1741" s="7" t="s">
        <v>3996</v>
      </c>
      <c r="AR1741" s="7" t="s">
        <v>3975</v>
      </c>
      <c r="AS1741" s="7" t="s">
        <v>3976</v>
      </c>
      <c r="AU1741" s="7" t="str">
        <f t="shared" si="562"/>
        <v>hp_42023128;atk_4959249;hit_500000;miss_95;cirt_0;cirtSub_-3500</v>
      </c>
    </row>
    <row r="1742" spans="22:47" x14ac:dyDescent="0.2">
      <c r="V1742" s="7" t="str">
        <f t="shared" si="558"/>
        <v>海地洞窟11-2</v>
      </c>
      <c r="W1742" s="7">
        <f t="shared" si="549"/>
        <v>3303</v>
      </c>
      <c r="X1742" s="9" t="s">
        <v>1879</v>
      </c>
      <c r="Y1742" s="9">
        <v>2</v>
      </c>
      <c r="Z1742" s="8">
        <f t="shared" si="563"/>
        <v>9408</v>
      </c>
      <c r="AA1742" s="6" t="s">
        <v>3967</v>
      </c>
      <c r="AB1742" s="6">
        <v>12726674</v>
      </c>
      <c r="AC1742" s="6">
        <f t="shared" si="550"/>
        <v>2.31</v>
      </c>
      <c r="AD1742" s="6">
        <f t="shared" si="551"/>
        <v>29398616</v>
      </c>
      <c r="AE1742" s="6">
        <f t="shared" si="555"/>
        <v>8789848</v>
      </c>
      <c r="AF1742" s="6">
        <v>3870000</v>
      </c>
      <c r="AG1742" s="11">
        <f t="shared" si="553"/>
        <v>42058464</v>
      </c>
      <c r="AH1742">
        <f t="shared" si="552"/>
        <v>3.3047490648381501</v>
      </c>
      <c r="AI1742" s="53">
        <v>0.7</v>
      </c>
      <c r="AJ1742" s="7" t="str">
        <f t="shared" si="559"/>
        <v>hp_42058464</v>
      </c>
      <c r="AK1742" s="7" t="s">
        <v>3968</v>
      </c>
      <c r="AL1742" s="7">
        <v>2145440</v>
      </c>
      <c r="AM1742" s="7">
        <f>INT(IF(MOD(Y1742,3)=0,INT(AL1742*0.55),INT(AL1742*0.35)))</f>
        <v>750904</v>
      </c>
      <c r="AN1742" s="54">
        <f t="shared" si="560"/>
        <v>4963098</v>
      </c>
      <c r="AO1742" s="7" t="str">
        <f t="shared" si="561"/>
        <v>atk_4963098</v>
      </c>
      <c r="AP1742" s="7" t="s">
        <v>3973</v>
      </c>
      <c r="AQ1742" s="7" t="s">
        <v>3996</v>
      </c>
      <c r="AR1742" s="7" t="s">
        <v>3975</v>
      </c>
      <c r="AS1742" s="7" t="s">
        <v>3976</v>
      </c>
      <c r="AU1742" s="7" t="str">
        <f t="shared" si="562"/>
        <v>hp_42058464;atk_4963098;hit_500000;miss_95;cirt_0;cirtSub_-3500</v>
      </c>
    </row>
    <row r="1743" spans="22:47" x14ac:dyDescent="0.2">
      <c r="V1743" s="7" t="str">
        <f t="shared" si="558"/>
        <v>海地洞窟11-3</v>
      </c>
      <c r="W1743" s="7">
        <f t="shared" si="549"/>
        <v>3305</v>
      </c>
      <c r="X1743" s="9" t="s">
        <v>1879</v>
      </c>
      <c r="Y1743" s="9">
        <v>3</v>
      </c>
      <c r="Z1743" s="8">
        <f t="shared" si="563"/>
        <v>9411</v>
      </c>
      <c r="AA1743" s="6" t="s">
        <v>3967</v>
      </c>
      <c r="AB1743" s="6">
        <v>12741973</v>
      </c>
      <c r="AC1743" s="6">
        <f t="shared" si="550"/>
        <v>2.3125</v>
      </c>
      <c r="AD1743" s="6">
        <f t="shared" si="551"/>
        <v>29465812</v>
      </c>
      <c r="AE1743" s="6">
        <f t="shared" si="555"/>
        <v>8789848</v>
      </c>
      <c r="AF1743" s="6">
        <v>3870000</v>
      </c>
      <c r="AG1743" s="11">
        <f t="shared" si="553"/>
        <v>42125660</v>
      </c>
      <c r="AH1743">
        <f t="shared" si="552"/>
        <v>3.3060547216667309</v>
      </c>
      <c r="AI1743" s="53">
        <v>0.7</v>
      </c>
      <c r="AJ1743" s="7" t="str">
        <f t="shared" si="559"/>
        <v>hp_42125660</v>
      </c>
      <c r="AK1743" s="7" t="s">
        <v>3968</v>
      </c>
      <c r="AL1743" s="7">
        <v>2147880</v>
      </c>
      <c r="AM1743" s="7">
        <f>INT(IF(MOD(Y1743,3)=0,INT(AL1743*0.55),INT(AL1743*0.35)))</f>
        <v>1181334</v>
      </c>
      <c r="AN1743" s="54">
        <f t="shared" si="560"/>
        <v>4970706</v>
      </c>
      <c r="AO1743" s="7" t="str">
        <f t="shared" si="561"/>
        <v>atk_4970706</v>
      </c>
      <c r="AP1743" s="7" t="s">
        <v>3973</v>
      </c>
      <c r="AQ1743" s="7" t="s">
        <v>3996</v>
      </c>
      <c r="AR1743" s="7" t="s">
        <v>3975</v>
      </c>
      <c r="AS1743" s="7" t="s">
        <v>3976</v>
      </c>
      <c r="AU1743" s="7" t="str">
        <f t="shared" si="562"/>
        <v>hp_42125660;atk_4970706;hit_500000;miss_95;cirt_0;cirtSub_-3500</v>
      </c>
    </row>
    <row r="1744" spans="22:47" x14ac:dyDescent="0.2">
      <c r="V1744" s="7" t="str">
        <f t="shared" si="558"/>
        <v>海地洞窟11-4</v>
      </c>
      <c r="W1744" s="7">
        <f t="shared" si="549"/>
        <v>3307</v>
      </c>
      <c r="X1744" s="9" t="s">
        <v>1879</v>
      </c>
      <c r="Y1744" s="9">
        <v>4</v>
      </c>
      <c r="Z1744" s="8">
        <f t="shared" si="563"/>
        <v>9415</v>
      </c>
      <c r="AA1744" s="6" t="s">
        <v>3967</v>
      </c>
      <c r="AB1744" s="6">
        <v>12757274</v>
      </c>
      <c r="AC1744" s="6">
        <f t="shared" si="550"/>
        <v>2.3125</v>
      </c>
      <c r="AD1744" s="6">
        <f t="shared" si="551"/>
        <v>29501196</v>
      </c>
      <c r="AE1744" s="6">
        <f t="shared" si="555"/>
        <v>8789848</v>
      </c>
      <c r="AF1744" s="6">
        <v>3870000</v>
      </c>
      <c r="AG1744" s="11">
        <f t="shared" si="553"/>
        <v>42161044</v>
      </c>
      <c r="AH1744">
        <f t="shared" si="552"/>
        <v>3.304863092224875</v>
      </c>
      <c r="AI1744" s="53">
        <v>0.7</v>
      </c>
      <c r="AJ1744" s="7" t="str">
        <f t="shared" si="559"/>
        <v>hp_42161044</v>
      </c>
      <c r="AK1744" s="7" t="s">
        <v>3968</v>
      </c>
      <c r="AL1744" s="7">
        <v>2150320</v>
      </c>
      <c r="AM1744" s="7">
        <f>INT(IF(MOD(Y1744,3)=0,INT(AL1744*0.55),INT(AL1744*0.35)))</f>
        <v>752612</v>
      </c>
      <c r="AN1744" s="54">
        <f t="shared" si="560"/>
        <v>4974559</v>
      </c>
      <c r="AO1744" s="7" t="str">
        <f t="shared" si="561"/>
        <v>atk_4974559</v>
      </c>
      <c r="AP1744" s="7" t="s">
        <v>3973</v>
      </c>
      <c r="AQ1744" s="7" t="s">
        <v>3996</v>
      </c>
      <c r="AR1744" s="7" t="s">
        <v>3975</v>
      </c>
      <c r="AS1744" s="7" t="s">
        <v>3976</v>
      </c>
      <c r="AU1744" s="7" t="str">
        <f t="shared" si="562"/>
        <v>hp_42161044;atk_4974559;hit_500000;miss_95;cirt_0;cirtSub_-3500</v>
      </c>
    </row>
    <row r="1745" spans="22:47" x14ac:dyDescent="0.2">
      <c r="V1745" s="7" t="str">
        <f t="shared" si="558"/>
        <v>海地洞窟11-5</v>
      </c>
      <c r="W1745" s="7">
        <f t="shared" si="549"/>
        <v>3309</v>
      </c>
      <c r="X1745" s="9" t="s">
        <v>1879</v>
      </c>
      <c r="Y1745" s="9">
        <v>5</v>
      </c>
      <c r="Z1745" s="8">
        <f t="shared" si="563"/>
        <v>9420</v>
      </c>
      <c r="AA1745" s="6" t="s">
        <v>3967</v>
      </c>
      <c r="AB1745" s="6">
        <v>12772576</v>
      </c>
      <c r="AC1745" s="6">
        <f t="shared" si="550"/>
        <v>2.3125</v>
      </c>
      <c r="AD1745" s="6">
        <f t="shared" si="551"/>
        <v>29536582</v>
      </c>
      <c r="AE1745" s="6">
        <f t="shared" si="555"/>
        <v>8789848</v>
      </c>
      <c r="AF1745" s="6">
        <v>3870000</v>
      </c>
      <c r="AG1745" s="11">
        <f t="shared" si="553"/>
        <v>42196430</v>
      </c>
      <c r="AH1745">
        <f t="shared" si="552"/>
        <v>3.3036742157572601</v>
      </c>
      <c r="AI1745" s="53">
        <v>0.7</v>
      </c>
      <c r="AJ1745" s="7" t="str">
        <f t="shared" si="559"/>
        <v>hp_42196430</v>
      </c>
      <c r="AK1745" s="7" t="s">
        <v>3968</v>
      </c>
      <c r="AL1745" s="7">
        <v>2152760</v>
      </c>
      <c r="AM1745" s="7">
        <f>INT(IF(MOD(Y1745,3)=0,INT(AL1745*0.55),INT(AL1745*0.35)))</f>
        <v>753466</v>
      </c>
      <c r="AN1745" s="54">
        <f t="shared" si="560"/>
        <v>4978412</v>
      </c>
      <c r="AO1745" s="7" t="str">
        <f t="shared" si="561"/>
        <v>atk_4978412</v>
      </c>
      <c r="AP1745" s="7" t="s">
        <v>3973</v>
      </c>
      <c r="AQ1745" s="7" t="s">
        <v>3996</v>
      </c>
      <c r="AR1745" s="7" t="s">
        <v>3975</v>
      </c>
      <c r="AS1745" s="7" t="s">
        <v>3976</v>
      </c>
      <c r="AU1745" s="7" t="str">
        <f t="shared" si="562"/>
        <v>hp_42196430;atk_4978412;hit_500000;miss_95;cirt_0;cirtSub_-3500</v>
      </c>
    </row>
    <row r="1746" spans="22:47" x14ac:dyDescent="0.2">
      <c r="V1746" s="7" t="str">
        <f t="shared" si="558"/>
        <v>海地洞窟11-6</v>
      </c>
      <c r="W1746" s="7">
        <f t="shared" si="549"/>
        <v>3311</v>
      </c>
      <c r="X1746" s="9" t="s">
        <v>1879</v>
      </c>
      <c r="Y1746" s="9">
        <v>6</v>
      </c>
      <c r="Z1746" s="8">
        <f t="shared" si="563"/>
        <v>9426</v>
      </c>
      <c r="AA1746" s="6" t="s">
        <v>3967</v>
      </c>
      <c r="AB1746" s="6">
        <v>12787881</v>
      </c>
      <c r="AC1746" s="6">
        <f t="shared" si="550"/>
        <v>2.3149999999999999</v>
      </c>
      <c r="AD1746" s="6">
        <f t="shared" si="551"/>
        <v>29603944</v>
      </c>
      <c r="AE1746" s="6">
        <f t="shared" si="555"/>
        <v>8789848</v>
      </c>
      <c r="AF1746" s="6">
        <v>3870000</v>
      </c>
      <c r="AG1746" s="11">
        <f t="shared" si="553"/>
        <v>42263792</v>
      </c>
      <c r="AH1746">
        <f t="shared" si="552"/>
        <v>3.3049879022177326</v>
      </c>
      <c r="AI1746" s="53">
        <v>0.7</v>
      </c>
      <c r="AJ1746" s="7" t="str">
        <f t="shared" si="559"/>
        <v>hp_42263792</v>
      </c>
      <c r="AK1746" s="7" t="s">
        <v>3968</v>
      </c>
      <c r="AL1746" s="7">
        <v>2155200</v>
      </c>
      <c r="AM1746" s="7">
        <f>INT(IF(MOD(Y1746,3)=0,INT(AL1746*0.55),INT(AL1746*0.35)))</f>
        <v>1185360</v>
      </c>
      <c r="AN1746" s="54">
        <f t="shared" si="560"/>
        <v>4986036</v>
      </c>
      <c r="AO1746" s="7" t="str">
        <f t="shared" si="561"/>
        <v>atk_4986036</v>
      </c>
      <c r="AP1746" s="7" t="s">
        <v>3973</v>
      </c>
      <c r="AQ1746" s="7" t="s">
        <v>3996</v>
      </c>
      <c r="AR1746" s="7" t="s">
        <v>3975</v>
      </c>
      <c r="AS1746" s="7" t="s">
        <v>3976</v>
      </c>
      <c r="AU1746" s="7" t="str">
        <f t="shared" si="562"/>
        <v>hp_42263792;atk_4986036;hit_500000;miss_95;cirt_0;cirtSub_-3500</v>
      </c>
    </row>
    <row r="1747" spans="22:47" x14ac:dyDescent="0.2">
      <c r="V1747" s="7" t="str">
        <f t="shared" si="558"/>
        <v>海地洞窟11-7</v>
      </c>
      <c r="W1747" s="7">
        <f t="shared" si="549"/>
        <v>3313</v>
      </c>
      <c r="X1747" s="9" t="s">
        <v>1879</v>
      </c>
      <c r="Y1747" s="9">
        <v>7</v>
      </c>
      <c r="Z1747" s="8">
        <f t="shared" si="563"/>
        <v>9433</v>
      </c>
      <c r="AA1747" s="6" t="s">
        <v>3967</v>
      </c>
      <c r="AB1747" s="6">
        <v>12803187</v>
      </c>
      <c r="AC1747" s="6">
        <f t="shared" si="550"/>
        <v>2.3149999999999999</v>
      </c>
      <c r="AD1747" s="6">
        <f t="shared" si="551"/>
        <v>29639377</v>
      </c>
      <c r="AE1747" s="6">
        <f t="shared" si="555"/>
        <v>8789848</v>
      </c>
      <c r="AF1747" s="6">
        <v>3870000</v>
      </c>
      <c r="AG1747" s="11">
        <f t="shared" si="553"/>
        <v>42299225</v>
      </c>
      <c r="AH1747">
        <f t="shared" si="552"/>
        <v>3.3038043574619351</v>
      </c>
      <c r="AI1747" s="53">
        <v>0.7</v>
      </c>
      <c r="AJ1747" s="7" t="str">
        <f t="shared" si="559"/>
        <v>hp_42299225</v>
      </c>
      <c r="AK1747" s="7" t="s">
        <v>3968</v>
      </c>
      <c r="AL1747" s="7">
        <v>2157640</v>
      </c>
      <c r="AM1747" s="7">
        <f>INT(IF(MOD(Y1747,3)=0,INT(AL1747*0.55),INT(AL1747*0.35)))</f>
        <v>755174</v>
      </c>
      <c r="AN1747" s="54">
        <f t="shared" si="560"/>
        <v>4989894</v>
      </c>
      <c r="AO1747" s="7" t="str">
        <f t="shared" si="561"/>
        <v>atk_4989894</v>
      </c>
      <c r="AP1747" s="7" t="s">
        <v>3973</v>
      </c>
      <c r="AQ1747" s="7" t="s">
        <v>3996</v>
      </c>
      <c r="AR1747" s="7" t="s">
        <v>3975</v>
      </c>
      <c r="AS1747" s="7" t="s">
        <v>3976</v>
      </c>
      <c r="AU1747" s="7" t="str">
        <f t="shared" si="562"/>
        <v>hp_42299225;atk_4989894;hit_500000;miss_95;cirt_0;cirtSub_-3500</v>
      </c>
    </row>
    <row r="1748" spans="22:47" x14ac:dyDescent="0.2">
      <c r="V1748" s="7" t="str">
        <f t="shared" si="558"/>
        <v>海地洞窟11-8</v>
      </c>
      <c r="W1748" s="7">
        <f t="shared" si="549"/>
        <v>3315</v>
      </c>
      <c r="X1748" s="9" t="s">
        <v>1879</v>
      </c>
      <c r="Y1748" s="9">
        <v>8</v>
      </c>
      <c r="Z1748" s="8">
        <f t="shared" si="563"/>
        <v>9441</v>
      </c>
      <c r="AA1748" s="6" t="s">
        <v>3967</v>
      </c>
      <c r="AB1748" s="6">
        <v>12818495</v>
      </c>
      <c r="AC1748" s="6">
        <f t="shared" si="550"/>
        <v>2.3149999999999999</v>
      </c>
      <c r="AD1748" s="6">
        <f t="shared" si="551"/>
        <v>29674815</v>
      </c>
      <c r="AE1748" s="6">
        <f t="shared" si="555"/>
        <v>8789848</v>
      </c>
      <c r="AF1748" s="6">
        <v>3870000</v>
      </c>
      <c r="AG1748" s="11">
        <f t="shared" si="553"/>
        <v>42334663</v>
      </c>
      <c r="AH1748">
        <f t="shared" si="552"/>
        <v>3.3026235139148552</v>
      </c>
      <c r="AI1748" s="53">
        <v>0.7</v>
      </c>
      <c r="AJ1748" s="7" t="str">
        <f t="shared" si="559"/>
        <v>hp_42334663</v>
      </c>
      <c r="AK1748" s="7" t="s">
        <v>3968</v>
      </c>
      <c r="AL1748" s="7">
        <v>2160080</v>
      </c>
      <c r="AM1748" s="7">
        <f>INT(IF(MOD(Y1748,3)=0,INT(AL1748*0.55),INT(AL1748*0.35)))</f>
        <v>756028</v>
      </c>
      <c r="AN1748" s="54">
        <f t="shared" si="560"/>
        <v>4993751</v>
      </c>
      <c r="AO1748" s="7" t="str">
        <f t="shared" si="561"/>
        <v>atk_4993751</v>
      </c>
      <c r="AP1748" s="7" t="s">
        <v>3973</v>
      </c>
      <c r="AQ1748" s="7" t="s">
        <v>3996</v>
      </c>
      <c r="AR1748" s="7" t="s">
        <v>3975</v>
      </c>
      <c r="AS1748" s="7" t="s">
        <v>3976</v>
      </c>
      <c r="AU1748" s="7" t="str">
        <f t="shared" si="562"/>
        <v>hp_42334663;atk_4993751;hit_500000;miss_95;cirt_0;cirtSub_-3500</v>
      </c>
    </row>
    <row r="1749" spans="22:47" x14ac:dyDescent="0.2">
      <c r="V1749" s="7" t="str">
        <f t="shared" si="558"/>
        <v>海地洞窟11-9</v>
      </c>
      <c r="W1749" s="7">
        <f t="shared" si="549"/>
        <v>3317</v>
      </c>
      <c r="X1749" s="9" t="s">
        <v>1879</v>
      </c>
      <c r="Y1749" s="9">
        <v>9</v>
      </c>
      <c r="Z1749" s="8">
        <f t="shared" si="563"/>
        <v>9450</v>
      </c>
      <c r="AA1749" s="6" t="s">
        <v>3967</v>
      </c>
      <c r="AB1749" s="6">
        <v>12833805</v>
      </c>
      <c r="AC1749" s="6">
        <f t="shared" si="550"/>
        <v>2.3174999999999999</v>
      </c>
      <c r="AD1749" s="6">
        <f t="shared" si="551"/>
        <v>29742343</v>
      </c>
      <c r="AE1749" s="6">
        <f t="shared" si="555"/>
        <v>8789848</v>
      </c>
      <c r="AF1749" s="6">
        <v>3870000</v>
      </c>
      <c r="AG1749" s="11">
        <f t="shared" si="553"/>
        <v>42402191</v>
      </c>
      <c r="AH1749">
        <f t="shared" si="552"/>
        <v>3.3039454004482693</v>
      </c>
      <c r="AI1749" s="53">
        <v>0.7</v>
      </c>
      <c r="AJ1749" s="7" t="str">
        <f t="shared" si="559"/>
        <v>hp_42402191</v>
      </c>
      <c r="AK1749" s="7" t="s">
        <v>3968</v>
      </c>
      <c r="AL1749" s="7">
        <v>2162520</v>
      </c>
      <c r="AM1749" s="7">
        <f>INT(IF(MOD(Y1749,3)=0,INT(AL1749*0.55),INT(AL1749*0.35)))</f>
        <v>1189386</v>
      </c>
      <c r="AN1749" s="54">
        <f t="shared" si="560"/>
        <v>5001393</v>
      </c>
      <c r="AO1749" s="7" t="str">
        <f t="shared" si="561"/>
        <v>atk_5001393</v>
      </c>
      <c r="AP1749" s="7" t="s">
        <v>3973</v>
      </c>
      <c r="AQ1749" s="7" t="s">
        <v>3996</v>
      </c>
      <c r="AR1749" s="7" t="s">
        <v>3975</v>
      </c>
      <c r="AS1749" s="7" t="s">
        <v>3976</v>
      </c>
      <c r="AU1749" s="7" t="str">
        <f t="shared" si="562"/>
        <v>hp_42402191;atk_5001393;hit_500000;miss_95;cirt_0;cirtSub_-3500</v>
      </c>
    </row>
    <row r="1750" spans="22:47" x14ac:dyDescent="0.2">
      <c r="V1750" s="7" t="str">
        <f t="shared" si="558"/>
        <v>海地洞窟11-10</v>
      </c>
      <c r="W1750" s="7">
        <f t="shared" si="549"/>
        <v>3319</v>
      </c>
      <c r="X1750" s="9" t="s">
        <v>1879</v>
      </c>
      <c r="Y1750" s="9">
        <v>10</v>
      </c>
      <c r="Z1750" s="8">
        <f t="shared" si="563"/>
        <v>9460</v>
      </c>
      <c r="AA1750" s="6" t="s">
        <v>3967</v>
      </c>
      <c r="AB1750" s="6">
        <v>12849117</v>
      </c>
      <c r="AC1750" s="6">
        <f t="shared" si="550"/>
        <v>2.3174999999999999</v>
      </c>
      <c r="AD1750" s="6">
        <f t="shared" si="551"/>
        <v>29777828</v>
      </c>
      <c r="AE1750" s="6">
        <f t="shared" si="555"/>
        <v>8789848</v>
      </c>
      <c r="AF1750" s="6">
        <v>3870000</v>
      </c>
      <c r="AG1750" s="11">
        <f t="shared" si="553"/>
        <v>42437676</v>
      </c>
      <c r="AH1750">
        <f t="shared" si="552"/>
        <v>3.302769832355017</v>
      </c>
      <c r="AI1750" s="53">
        <v>0.7</v>
      </c>
      <c r="AJ1750" s="7" t="str">
        <f t="shared" si="559"/>
        <v>hp_42437676</v>
      </c>
      <c r="AK1750" s="7" t="s">
        <v>3968</v>
      </c>
      <c r="AL1750" s="7">
        <v>2164960</v>
      </c>
      <c r="AM1750" s="7">
        <f>INT(IF(MOD(Y1750,3)=0,INT(AL1750*0.55),INT(AL1750*0.35)))</f>
        <v>757736</v>
      </c>
      <c r="AN1750" s="54">
        <f t="shared" si="560"/>
        <v>5005255</v>
      </c>
      <c r="AO1750" s="7" t="str">
        <f t="shared" si="561"/>
        <v>atk_5005255</v>
      </c>
      <c r="AP1750" s="7" t="s">
        <v>3973</v>
      </c>
      <c r="AQ1750" s="7" t="s">
        <v>3996</v>
      </c>
      <c r="AR1750" s="7" t="s">
        <v>3975</v>
      </c>
      <c r="AS1750" s="7" t="s">
        <v>3976</v>
      </c>
      <c r="AU1750" s="7" t="str">
        <f t="shared" si="562"/>
        <v>hp_42437676;atk_5005255;hit_500000;miss_95;cirt_0;cirtSub_-3500</v>
      </c>
    </row>
    <row r="1751" spans="22:47" x14ac:dyDescent="0.2">
      <c r="V1751" s="7" t="str">
        <f t="shared" si="558"/>
        <v>海地洞窟12-1</v>
      </c>
      <c r="W1751" s="7">
        <f t="shared" si="549"/>
        <v>3321</v>
      </c>
      <c r="X1751" s="9" t="s">
        <v>1880</v>
      </c>
      <c r="Y1751" s="9">
        <v>1</v>
      </c>
      <c r="Z1751" s="8">
        <f t="shared" si="563"/>
        <v>9461</v>
      </c>
      <c r="AA1751" s="6" t="s">
        <v>3967</v>
      </c>
      <c r="AB1751" s="6">
        <v>12864431</v>
      </c>
      <c r="AC1751" s="6">
        <f t="shared" si="550"/>
        <v>2.3199999999999998</v>
      </c>
      <c r="AD1751" s="6">
        <f t="shared" si="551"/>
        <v>29845479</v>
      </c>
      <c r="AE1751" s="6">
        <f t="shared" ref="AE1751" si="566">IF(MOD(Y1751,1)=0,INT(AD1750*0.3),0)</f>
        <v>8933348</v>
      </c>
      <c r="AF1751" s="6">
        <v>3870000</v>
      </c>
      <c r="AG1751" s="11">
        <f t="shared" si="553"/>
        <v>42648827</v>
      </c>
      <c r="AH1751">
        <f t="shared" si="552"/>
        <v>3.3152517200333227</v>
      </c>
      <c r="AI1751" s="53">
        <v>0.7</v>
      </c>
      <c r="AJ1751" s="7" t="str">
        <f t="shared" si="559"/>
        <v>hp_42648827</v>
      </c>
      <c r="AK1751" s="7" t="s">
        <v>3968</v>
      </c>
      <c r="AL1751" s="7">
        <v>2167400</v>
      </c>
      <c r="AM1751" s="7">
        <f>INT(IF(MOD(Y1751,3)=0,INT(AL1751*0.55),INT(AL1751*0.35)))</f>
        <v>758590</v>
      </c>
      <c r="AN1751" s="54">
        <f t="shared" si="560"/>
        <v>5029833</v>
      </c>
      <c r="AO1751" s="7" t="str">
        <f t="shared" si="561"/>
        <v>atk_5029833</v>
      </c>
      <c r="AP1751" s="7" t="s">
        <v>3973</v>
      </c>
      <c r="AQ1751" s="7" t="s">
        <v>3996</v>
      </c>
      <c r="AR1751" s="7" t="s">
        <v>3975</v>
      </c>
      <c r="AS1751" s="7" t="s">
        <v>3976</v>
      </c>
      <c r="AU1751" s="7" t="str">
        <f t="shared" si="562"/>
        <v>hp_42648827;atk_5029833;hit_500000;miss_95;cirt_0;cirtSub_-3500</v>
      </c>
    </row>
    <row r="1752" spans="22:47" x14ac:dyDescent="0.2">
      <c r="V1752" s="7" t="str">
        <f t="shared" si="558"/>
        <v>海地洞窟12-2</v>
      </c>
      <c r="W1752" s="7">
        <f t="shared" si="549"/>
        <v>3323</v>
      </c>
      <c r="X1752" s="9" t="s">
        <v>1880</v>
      </c>
      <c r="Y1752" s="9">
        <v>2</v>
      </c>
      <c r="Z1752" s="8">
        <f t="shared" si="563"/>
        <v>9463</v>
      </c>
      <c r="AA1752" s="6" t="s">
        <v>3967</v>
      </c>
      <c r="AB1752" s="6">
        <v>12879747</v>
      </c>
      <c r="AC1752" s="6">
        <f t="shared" si="550"/>
        <v>2.3199999999999998</v>
      </c>
      <c r="AD1752" s="6">
        <f t="shared" si="551"/>
        <v>29881013</v>
      </c>
      <c r="AE1752" s="6">
        <f t="shared" si="555"/>
        <v>8933348</v>
      </c>
      <c r="AF1752" s="6">
        <v>3870000</v>
      </c>
      <c r="AG1752" s="11">
        <f t="shared" si="553"/>
        <v>42684361</v>
      </c>
      <c r="AH1752">
        <f t="shared" si="552"/>
        <v>3.3140682809996189</v>
      </c>
      <c r="AI1752" s="53">
        <v>0.7</v>
      </c>
      <c r="AJ1752" s="7" t="str">
        <f t="shared" si="559"/>
        <v>hp_42684361</v>
      </c>
      <c r="AK1752" s="7" t="s">
        <v>3968</v>
      </c>
      <c r="AL1752" s="7">
        <v>2169840</v>
      </c>
      <c r="AM1752" s="7">
        <f>INT(IF(MOD(Y1752,3)=0,INT(AL1752*0.55),INT(AL1752*0.35)))</f>
        <v>759444</v>
      </c>
      <c r="AN1752" s="54">
        <f t="shared" si="560"/>
        <v>5033698</v>
      </c>
      <c r="AO1752" s="7" t="str">
        <f t="shared" si="561"/>
        <v>atk_5033698</v>
      </c>
      <c r="AP1752" s="7" t="s">
        <v>3973</v>
      </c>
      <c r="AQ1752" s="7" t="s">
        <v>3996</v>
      </c>
      <c r="AR1752" s="7" t="s">
        <v>3975</v>
      </c>
      <c r="AS1752" s="7" t="s">
        <v>3976</v>
      </c>
      <c r="AU1752" s="7" t="str">
        <f t="shared" si="562"/>
        <v>hp_42684361;atk_5033698;hit_500000;miss_95;cirt_0;cirtSub_-3500</v>
      </c>
    </row>
    <row r="1753" spans="22:47" x14ac:dyDescent="0.2">
      <c r="V1753" s="7" t="str">
        <f t="shared" si="558"/>
        <v>海地洞窟12-3</v>
      </c>
      <c r="W1753" s="7">
        <f t="shared" si="549"/>
        <v>3325</v>
      </c>
      <c r="X1753" s="9" t="s">
        <v>1880</v>
      </c>
      <c r="Y1753" s="9">
        <v>3</v>
      </c>
      <c r="Z1753" s="8">
        <f t="shared" si="563"/>
        <v>9466</v>
      </c>
      <c r="AA1753" s="6" t="s">
        <v>3967</v>
      </c>
      <c r="AB1753" s="6">
        <v>12895064</v>
      </c>
      <c r="AC1753" s="6">
        <f t="shared" si="550"/>
        <v>2.3224999999999998</v>
      </c>
      <c r="AD1753" s="6">
        <f t="shared" si="551"/>
        <v>29948786</v>
      </c>
      <c r="AE1753" s="6">
        <f t="shared" si="555"/>
        <v>8933348</v>
      </c>
      <c r="AF1753" s="6">
        <v>3870000</v>
      </c>
      <c r="AG1753" s="11">
        <f t="shared" si="553"/>
        <v>42752134</v>
      </c>
      <c r="AH1753">
        <f t="shared" si="552"/>
        <v>3.3153875002093822</v>
      </c>
      <c r="AI1753" s="53">
        <v>0.7</v>
      </c>
      <c r="AJ1753" s="7" t="str">
        <f t="shared" si="559"/>
        <v>hp_42752134</v>
      </c>
      <c r="AK1753" s="7" t="s">
        <v>3968</v>
      </c>
      <c r="AL1753" s="7">
        <v>2172280</v>
      </c>
      <c r="AM1753" s="7">
        <f>INT(IF(MOD(Y1753,3)=0,INT(AL1753*0.55),INT(AL1753*0.35)))</f>
        <v>1194754</v>
      </c>
      <c r="AN1753" s="54">
        <f t="shared" si="560"/>
        <v>5041364</v>
      </c>
      <c r="AO1753" s="7" t="str">
        <f t="shared" si="561"/>
        <v>atk_5041364</v>
      </c>
      <c r="AP1753" s="7" t="s">
        <v>3973</v>
      </c>
      <c r="AQ1753" s="7" t="s">
        <v>3996</v>
      </c>
      <c r="AR1753" s="7" t="s">
        <v>3975</v>
      </c>
      <c r="AS1753" s="7" t="s">
        <v>3976</v>
      </c>
      <c r="AU1753" s="7" t="str">
        <f t="shared" si="562"/>
        <v>hp_42752134;atk_5041364;hit_500000;miss_95;cirt_0;cirtSub_-3500</v>
      </c>
    </row>
    <row r="1754" spans="22:47" x14ac:dyDescent="0.2">
      <c r="V1754" s="7" t="str">
        <f t="shared" si="558"/>
        <v>海地洞窟12-4</v>
      </c>
      <c r="W1754" s="7">
        <f t="shared" si="549"/>
        <v>3327</v>
      </c>
      <c r="X1754" s="9" t="s">
        <v>1880</v>
      </c>
      <c r="Y1754" s="9">
        <v>4</v>
      </c>
      <c r="Z1754" s="8">
        <f t="shared" si="563"/>
        <v>9470</v>
      </c>
      <c r="AA1754" s="6" t="s">
        <v>3967</v>
      </c>
      <c r="AB1754" s="6">
        <v>12910383</v>
      </c>
      <c r="AC1754" s="6">
        <f t="shared" si="550"/>
        <v>2.3224999999999998</v>
      </c>
      <c r="AD1754" s="6">
        <f t="shared" si="551"/>
        <v>29984364</v>
      </c>
      <c r="AE1754" s="6">
        <f t="shared" si="555"/>
        <v>8933348</v>
      </c>
      <c r="AF1754" s="6">
        <v>3870000</v>
      </c>
      <c r="AG1754" s="11">
        <f t="shared" si="553"/>
        <v>42787712</v>
      </c>
      <c r="AH1754">
        <f t="shared" si="552"/>
        <v>3.3142093460743962</v>
      </c>
      <c r="AI1754" s="53">
        <v>0.7</v>
      </c>
      <c r="AJ1754" s="7" t="str">
        <f t="shared" si="559"/>
        <v>hp_42787712</v>
      </c>
      <c r="AK1754" s="7" t="s">
        <v>3968</v>
      </c>
      <c r="AL1754" s="7">
        <v>2174720</v>
      </c>
      <c r="AM1754" s="7">
        <f>INT(IF(MOD(Y1754,3)=0,INT(AL1754*0.55),INT(AL1754*0.35)))</f>
        <v>761152</v>
      </c>
      <c r="AN1754" s="54">
        <f t="shared" si="560"/>
        <v>5045234</v>
      </c>
      <c r="AO1754" s="7" t="str">
        <f t="shared" si="561"/>
        <v>atk_5045234</v>
      </c>
      <c r="AP1754" s="7" t="s">
        <v>3973</v>
      </c>
      <c r="AQ1754" s="7" t="s">
        <v>3996</v>
      </c>
      <c r="AR1754" s="7" t="s">
        <v>3975</v>
      </c>
      <c r="AS1754" s="7" t="s">
        <v>3976</v>
      </c>
      <c r="AU1754" s="7" t="str">
        <f t="shared" si="562"/>
        <v>hp_42787712;atk_5045234;hit_500000;miss_95;cirt_0;cirtSub_-3500</v>
      </c>
    </row>
    <row r="1755" spans="22:47" x14ac:dyDescent="0.2">
      <c r="V1755" s="7" t="str">
        <f t="shared" si="558"/>
        <v>海地洞窟12-5</v>
      </c>
      <c r="W1755" s="7">
        <f t="shared" si="549"/>
        <v>3329</v>
      </c>
      <c r="X1755" s="9" t="s">
        <v>1880</v>
      </c>
      <c r="Y1755" s="9">
        <v>5</v>
      </c>
      <c r="Z1755" s="8">
        <f t="shared" si="563"/>
        <v>9475</v>
      </c>
      <c r="AA1755" s="6" t="s">
        <v>3967</v>
      </c>
      <c r="AB1755" s="6">
        <v>12925705</v>
      </c>
      <c r="AC1755" s="6">
        <f t="shared" si="550"/>
        <v>2.3224999999999998</v>
      </c>
      <c r="AD1755" s="6">
        <f t="shared" si="551"/>
        <v>30019949</v>
      </c>
      <c r="AE1755" s="6">
        <f t="shared" si="555"/>
        <v>8933348</v>
      </c>
      <c r="AF1755" s="6">
        <v>3870000</v>
      </c>
      <c r="AG1755" s="11">
        <f t="shared" si="553"/>
        <v>42823297</v>
      </c>
      <c r="AH1755">
        <f t="shared" si="552"/>
        <v>3.3130337571528981</v>
      </c>
      <c r="AI1755" s="53">
        <v>0.7</v>
      </c>
      <c r="AJ1755" s="7" t="str">
        <f t="shared" si="559"/>
        <v>hp_42823297</v>
      </c>
      <c r="AK1755" s="7" t="s">
        <v>3968</v>
      </c>
      <c r="AL1755" s="7">
        <v>2177160</v>
      </c>
      <c r="AM1755" s="7">
        <f>INT(IF(MOD(Y1755,3)=0,INT(AL1755*0.55),INT(AL1755*0.35)))</f>
        <v>762006</v>
      </c>
      <c r="AN1755" s="54">
        <f t="shared" si="560"/>
        <v>5049103</v>
      </c>
      <c r="AO1755" s="7" t="str">
        <f t="shared" si="561"/>
        <v>atk_5049103</v>
      </c>
      <c r="AP1755" s="7" t="s">
        <v>3973</v>
      </c>
      <c r="AQ1755" s="7" t="s">
        <v>3996</v>
      </c>
      <c r="AR1755" s="7" t="s">
        <v>3975</v>
      </c>
      <c r="AS1755" s="7" t="s">
        <v>3976</v>
      </c>
      <c r="AU1755" s="7" t="str">
        <f t="shared" si="562"/>
        <v>hp_42823297;atk_5049103;hit_500000;miss_95;cirt_0;cirtSub_-3500</v>
      </c>
    </row>
    <row r="1756" spans="22:47" x14ac:dyDescent="0.2">
      <c r="V1756" s="7" t="str">
        <f t="shared" si="558"/>
        <v>海地洞窟12-6</v>
      </c>
      <c r="W1756" s="7">
        <f t="shared" si="549"/>
        <v>3331</v>
      </c>
      <c r="X1756" s="9" t="s">
        <v>1880</v>
      </c>
      <c r="Y1756" s="9">
        <v>6</v>
      </c>
      <c r="Z1756" s="8">
        <f t="shared" si="563"/>
        <v>9481</v>
      </c>
      <c r="AA1756" s="6" t="s">
        <v>3967</v>
      </c>
      <c r="AB1756" s="6">
        <v>12941028</v>
      </c>
      <c r="AC1756" s="6">
        <f t="shared" si="550"/>
        <v>2.3249999999999997</v>
      </c>
      <c r="AD1756" s="6">
        <f t="shared" si="551"/>
        <v>30087890</v>
      </c>
      <c r="AE1756" s="6">
        <f t="shared" si="555"/>
        <v>8933348</v>
      </c>
      <c r="AF1756" s="6">
        <v>3870000</v>
      </c>
      <c r="AG1756" s="11">
        <f t="shared" si="553"/>
        <v>42891238</v>
      </c>
      <c r="AH1756">
        <f t="shared" si="552"/>
        <v>3.3143609611230267</v>
      </c>
      <c r="AI1756" s="53">
        <v>0.7</v>
      </c>
      <c r="AJ1756" s="7" t="str">
        <f t="shared" si="559"/>
        <v>hp_42891238</v>
      </c>
      <c r="AK1756" s="7" t="s">
        <v>3968</v>
      </c>
      <c r="AL1756" s="7">
        <v>2179600</v>
      </c>
      <c r="AM1756" s="7">
        <f>INT(IF(MOD(Y1756,3)=0,INT(AL1756*0.55),INT(AL1756*0.35)))</f>
        <v>1198780</v>
      </c>
      <c r="AN1756" s="54">
        <f t="shared" si="560"/>
        <v>5056786</v>
      </c>
      <c r="AO1756" s="7" t="str">
        <f t="shared" si="561"/>
        <v>atk_5056786</v>
      </c>
      <c r="AP1756" s="7" t="s">
        <v>3973</v>
      </c>
      <c r="AQ1756" s="7" t="s">
        <v>3996</v>
      </c>
      <c r="AR1756" s="7" t="s">
        <v>3975</v>
      </c>
      <c r="AS1756" s="7" t="s">
        <v>3976</v>
      </c>
      <c r="AU1756" s="7" t="str">
        <f t="shared" si="562"/>
        <v>hp_42891238;atk_5056786;hit_500000;miss_95;cirt_0;cirtSub_-3500</v>
      </c>
    </row>
    <row r="1757" spans="22:47" x14ac:dyDescent="0.2">
      <c r="V1757" s="7" t="str">
        <f t="shared" si="558"/>
        <v>海地洞窟12-7</v>
      </c>
      <c r="W1757" s="7">
        <f t="shared" ref="W1757:W1820" si="567">W1756+2</f>
        <v>3333</v>
      </c>
      <c r="X1757" s="9" t="s">
        <v>1880</v>
      </c>
      <c r="Y1757" s="9">
        <v>7</v>
      </c>
      <c r="Z1757" s="8">
        <f t="shared" si="563"/>
        <v>9488</v>
      </c>
      <c r="AA1757" s="6" t="s">
        <v>3967</v>
      </c>
      <c r="AB1757" s="6">
        <v>12956353</v>
      </c>
      <c r="AC1757" s="6">
        <f t="shared" si="550"/>
        <v>2.3249999999999997</v>
      </c>
      <c r="AD1757" s="6">
        <f t="shared" si="551"/>
        <v>30123520</v>
      </c>
      <c r="AE1757" s="6">
        <f t="shared" si="555"/>
        <v>8933348</v>
      </c>
      <c r="AF1757" s="6">
        <v>3870000</v>
      </c>
      <c r="AG1757" s="11">
        <f t="shared" si="553"/>
        <v>42926868</v>
      </c>
      <c r="AH1757">
        <f t="shared" si="552"/>
        <v>3.3131906795068025</v>
      </c>
      <c r="AI1757" s="53">
        <v>0.7</v>
      </c>
      <c r="AJ1757" s="7" t="str">
        <f t="shared" si="559"/>
        <v>hp_42926868</v>
      </c>
      <c r="AK1757" s="7" t="s">
        <v>3968</v>
      </c>
      <c r="AL1757" s="7">
        <v>2182040</v>
      </c>
      <c r="AM1757" s="7">
        <f>INT(IF(MOD(Y1757,3)=0,INT(AL1757*0.55),INT(AL1757*0.35)))</f>
        <v>763714</v>
      </c>
      <c r="AN1757" s="54">
        <f t="shared" si="560"/>
        <v>5060660</v>
      </c>
      <c r="AO1757" s="7" t="str">
        <f t="shared" si="561"/>
        <v>atk_5060660</v>
      </c>
      <c r="AP1757" s="7" t="s">
        <v>3973</v>
      </c>
      <c r="AQ1757" s="7" t="s">
        <v>3996</v>
      </c>
      <c r="AR1757" s="7" t="s">
        <v>3975</v>
      </c>
      <c r="AS1757" s="7" t="s">
        <v>3976</v>
      </c>
      <c r="AU1757" s="7" t="str">
        <f t="shared" si="562"/>
        <v>hp_42926868;atk_5060660;hit_500000;miss_95;cirt_0;cirtSub_-3500</v>
      </c>
    </row>
    <row r="1758" spans="22:47" x14ac:dyDescent="0.2">
      <c r="V1758" s="7" t="str">
        <f t="shared" si="558"/>
        <v>海地洞窟12-8</v>
      </c>
      <c r="W1758" s="7">
        <f t="shared" si="567"/>
        <v>3335</v>
      </c>
      <c r="X1758" s="9" t="s">
        <v>1880</v>
      </c>
      <c r="Y1758" s="9">
        <v>8</v>
      </c>
      <c r="Z1758" s="8">
        <f t="shared" si="563"/>
        <v>9496</v>
      </c>
      <c r="AA1758" s="6" t="s">
        <v>3967</v>
      </c>
      <c r="AB1758" s="6">
        <v>12971680</v>
      </c>
      <c r="AC1758" s="6">
        <f t="shared" si="550"/>
        <v>2.3249999999999997</v>
      </c>
      <c r="AD1758" s="6">
        <f t="shared" si="551"/>
        <v>30159156</v>
      </c>
      <c r="AE1758" s="6">
        <f t="shared" si="555"/>
        <v>8933348</v>
      </c>
      <c r="AF1758" s="6">
        <v>3870000</v>
      </c>
      <c r="AG1758" s="11">
        <f t="shared" si="553"/>
        <v>42962504</v>
      </c>
      <c r="AH1758">
        <f t="shared" si="552"/>
        <v>3.3120231149704589</v>
      </c>
      <c r="AI1758" s="53">
        <v>0.7</v>
      </c>
      <c r="AJ1758" s="7" t="str">
        <f t="shared" si="559"/>
        <v>hp_42962504</v>
      </c>
      <c r="AK1758" s="7" t="s">
        <v>3968</v>
      </c>
      <c r="AL1758" s="7">
        <v>2184480</v>
      </c>
      <c r="AM1758" s="7">
        <f>INT(IF(MOD(Y1758,3)=0,INT(AL1758*0.55),INT(AL1758*0.35)))</f>
        <v>764568</v>
      </c>
      <c r="AN1758" s="54">
        <f t="shared" si="560"/>
        <v>5064533</v>
      </c>
      <c r="AO1758" s="7" t="str">
        <f t="shared" si="561"/>
        <v>atk_5064533</v>
      </c>
      <c r="AP1758" s="7" t="s">
        <v>3973</v>
      </c>
      <c r="AQ1758" s="7" t="s">
        <v>3996</v>
      </c>
      <c r="AR1758" s="7" t="s">
        <v>3975</v>
      </c>
      <c r="AS1758" s="7" t="s">
        <v>3976</v>
      </c>
      <c r="AU1758" s="7" t="str">
        <f t="shared" si="562"/>
        <v>hp_42962504;atk_5064533;hit_500000;miss_95;cirt_0;cirtSub_-3500</v>
      </c>
    </row>
    <row r="1759" spans="22:47" x14ac:dyDescent="0.2">
      <c r="V1759" s="7" t="str">
        <f t="shared" si="558"/>
        <v>海地洞窟12-9</v>
      </c>
      <c r="W1759" s="7">
        <f t="shared" si="567"/>
        <v>3337</v>
      </c>
      <c r="X1759" s="9" t="s">
        <v>1880</v>
      </c>
      <c r="Y1759" s="9">
        <v>9</v>
      </c>
      <c r="Z1759" s="8">
        <f t="shared" si="563"/>
        <v>9505</v>
      </c>
      <c r="AA1759" s="6" t="s">
        <v>3967</v>
      </c>
      <c r="AB1759" s="6">
        <v>12987009</v>
      </c>
      <c r="AC1759" s="6">
        <f t="shared" ref="AC1759:AC1822" si="568">0.6+INT((Z1759-1)/55)*0.01+INT(Y1759/3)*0.0025</f>
        <v>2.3274999999999997</v>
      </c>
      <c r="AD1759" s="6">
        <f t="shared" ref="AD1759:AD1822" si="569">INT(AB1759*AC1759)</f>
        <v>30227263</v>
      </c>
      <c r="AE1759" s="6">
        <f t="shared" si="555"/>
        <v>8933348</v>
      </c>
      <c r="AF1759" s="6">
        <v>3870000</v>
      </c>
      <c r="AG1759" s="11">
        <f t="shared" si="553"/>
        <v>43030611</v>
      </c>
      <c r="AH1759">
        <f t="shared" si="552"/>
        <v>3.3133580642009255</v>
      </c>
      <c r="AI1759" s="53">
        <v>0.7</v>
      </c>
      <c r="AJ1759" s="7" t="str">
        <f t="shared" si="559"/>
        <v>hp_43030611</v>
      </c>
      <c r="AK1759" s="7" t="s">
        <v>3968</v>
      </c>
      <c r="AL1759" s="7">
        <v>2186920</v>
      </c>
      <c r="AM1759" s="7">
        <f>INT(IF(MOD(Y1759,3)=0,INT(AL1759*0.55),INT(AL1759*0.35)))</f>
        <v>1202806</v>
      </c>
      <c r="AN1759" s="54">
        <f t="shared" si="560"/>
        <v>5072234</v>
      </c>
      <c r="AO1759" s="7" t="str">
        <f t="shared" si="561"/>
        <v>atk_5072234</v>
      </c>
      <c r="AP1759" s="7" t="s">
        <v>3973</v>
      </c>
      <c r="AQ1759" s="7" t="s">
        <v>3996</v>
      </c>
      <c r="AR1759" s="7" t="s">
        <v>3975</v>
      </c>
      <c r="AS1759" s="7" t="s">
        <v>3976</v>
      </c>
      <c r="AU1759" s="7" t="str">
        <f t="shared" si="562"/>
        <v>hp_43030611;atk_5072234;hit_500000;miss_95;cirt_0;cirtSub_-3500</v>
      </c>
    </row>
    <row r="1760" spans="22:47" x14ac:dyDescent="0.2">
      <c r="V1760" s="7" t="str">
        <f t="shared" si="558"/>
        <v>海地洞窟12-10</v>
      </c>
      <c r="W1760" s="7">
        <f t="shared" si="567"/>
        <v>3339</v>
      </c>
      <c r="X1760" s="9" t="s">
        <v>1880</v>
      </c>
      <c r="Y1760" s="9">
        <v>10</v>
      </c>
      <c r="Z1760" s="8">
        <f t="shared" si="563"/>
        <v>9515</v>
      </c>
      <c r="AA1760" s="6" t="s">
        <v>3967</v>
      </c>
      <c r="AB1760" s="6">
        <v>13002339</v>
      </c>
      <c r="AC1760" s="6">
        <f t="shared" si="568"/>
        <v>2.3274999999999997</v>
      </c>
      <c r="AD1760" s="6">
        <f t="shared" si="569"/>
        <v>30262944</v>
      </c>
      <c r="AE1760" s="6">
        <f t="shared" si="555"/>
        <v>8933348</v>
      </c>
      <c r="AF1760" s="6">
        <v>3870000</v>
      </c>
      <c r="AG1760" s="11">
        <f t="shared" si="553"/>
        <v>43066292</v>
      </c>
      <c r="AH1760">
        <f t="shared" ref="AH1760:AH1823" si="570">AG1760/AB1760</f>
        <v>3.3121957518566467</v>
      </c>
      <c r="AI1760" s="53">
        <v>0.7</v>
      </c>
      <c r="AJ1760" s="7" t="str">
        <f t="shared" si="559"/>
        <v>hp_43066292</v>
      </c>
      <c r="AK1760" s="7" t="s">
        <v>3968</v>
      </c>
      <c r="AL1760" s="7">
        <v>2189360</v>
      </c>
      <c r="AM1760" s="7">
        <f>INT(IF(MOD(Y1760,3)=0,INT(AL1760*0.55),INT(AL1760*0.35)))</f>
        <v>766276</v>
      </c>
      <c r="AN1760" s="54">
        <f t="shared" si="560"/>
        <v>5076112</v>
      </c>
      <c r="AO1760" s="7" t="str">
        <f t="shared" si="561"/>
        <v>atk_5076112</v>
      </c>
      <c r="AP1760" s="7" t="s">
        <v>3973</v>
      </c>
      <c r="AQ1760" s="7" t="s">
        <v>3996</v>
      </c>
      <c r="AR1760" s="7" t="s">
        <v>3975</v>
      </c>
      <c r="AS1760" s="7" t="s">
        <v>3976</v>
      </c>
      <c r="AU1760" s="7" t="str">
        <f t="shared" si="562"/>
        <v>hp_43066292;atk_5076112;hit_500000;miss_95;cirt_0;cirtSub_-3500</v>
      </c>
    </row>
    <row r="1761" spans="22:47" x14ac:dyDescent="0.2">
      <c r="V1761" s="7" t="str">
        <f t="shared" si="558"/>
        <v>海地洞窟13-1</v>
      </c>
      <c r="W1761" s="7">
        <f t="shared" si="567"/>
        <v>3341</v>
      </c>
      <c r="X1761" s="9" t="s">
        <v>1881</v>
      </c>
      <c r="Y1761" s="9">
        <v>1</v>
      </c>
      <c r="Z1761" s="8">
        <f t="shared" si="563"/>
        <v>9516</v>
      </c>
      <c r="AA1761" s="6" t="s">
        <v>3967</v>
      </c>
      <c r="AB1761" s="6">
        <v>13017672</v>
      </c>
      <c r="AC1761" s="6">
        <f t="shared" si="568"/>
        <v>2.33</v>
      </c>
      <c r="AD1761" s="6">
        <f t="shared" si="569"/>
        <v>30331175</v>
      </c>
      <c r="AE1761" s="6">
        <f t="shared" ref="AE1761" si="571">IF(MOD(Y1761,1)=0,INT(AD1760*0.3),0)</f>
        <v>9078883</v>
      </c>
      <c r="AF1761" s="6">
        <v>3870000</v>
      </c>
      <c r="AG1761" s="11">
        <f t="shared" ref="AG1761:AG1824" si="572">INT(AD1761*1)+AF1761+AE1761</f>
        <v>43280058</v>
      </c>
      <c r="AH1761">
        <f t="shared" si="570"/>
        <v>3.3247156634458142</v>
      </c>
      <c r="AI1761" s="53">
        <v>0.7</v>
      </c>
      <c r="AJ1761" s="7" t="str">
        <f t="shared" si="559"/>
        <v>hp_43280058</v>
      </c>
      <c r="AK1761" s="7" t="s">
        <v>3968</v>
      </c>
      <c r="AL1761" s="7">
        <v>2191800</v>
      </c>
      <c r="AM1761" s="7">
        <f>INT(IF(MOD(Y1761,3)=0,INT(AL1761*0.55),INT(AL1761*0.35)))</f>
        <v>767130</v>
      </c>
      <c r="AN1761" s="54">
        <f t="shared" si="560"/>
        <v>5100978</v>
      </c>
      <c r="AO1761" s="7" t="str">
        <f t="shared" si="561"/>
        <v>atk_5100978</v>
      </c>
      <c r="AP1761" s="7" t="s">
        <v>3973</v>
      </c>
      <c r="AQ1761" s="7" t="s">
        <v>3996</v>
      </c>
      <c r="AR1761" s="7" t="s">
        <v>3975</v>
      </c>
      <c r="AS1761" s="7" t="s">
        <v>3976</v>
      </c>
      <c r="AU1761" s="7" t="str">
        <f t="shared" si="562"/>
        <v>hp_43280058;atk_5100978;hit_500000;miss_95;cirt_0;cirtSub_-3500</v>
      </c>
    </row>
    <row r="1762" spans="22:47" x14ac:dyDescent="0.2">
      <c r="V1762" s="7" t="str">
        <f t="shared" si="558"/>
        <v>海地洞窟13-2</v>
      </c>
      <c r="W1762" s="7">
        <f t="shared" si="567"/>
        <v>3343</v>
      </c>
      <c r="X1762" s="9" t="s">
        <v>1881</v>
      </c>
      <c r="Y1762" s="9">
        <v>2</v>
      </c>
      <c r="Z1762" s="8">
        <f t="shared" si="563"/>
        <v>9518</v>
      </c>
      <c r="AA1762" s="6" t="s">
        <v>3967</v>
      </c>
      <c r="AB1762" s="6">
        <v>13033006</v>
      </c>
      <c r="AC1762" s="6">
        <f t="shared" si="568"/>
        <v>2.33</v>
      </c>
      <c r="AD1762" s="6">
        <f t="shared" si="569"/>
        <v>30366903</v>
      </c>
      <c r="AE1762" s="6">
        <f t="shared" si="555"/>
        <v>9078883</v>
      </c>
      <c r="AF1762" s="6">
        <v>3870000</v>
      </c>
      <c r="AG1762" s="11">
        <f t="shared" si="572"/>
        <v>43315786</v>
      </c>
      <c r="AH1762">
        <f t="shared" si="570"/>
        <v>3.3235453125702543</v>
      </c>
      <c r="AI1762" s="53">
        <v>0.7</v>
      </c>
      <c r="AJ1762" s="7" t="str">
        <f t="shared" si="559"/>
        <v>hp_43315786</v>
      </c>
      <c r="AK1762" s="7" t="s">
        <v>3968</v>
      </c>
      <c r="AL1762" s="7">
        <v>2194240</v>
      </c>
      <c r="AM1762" s="7">
        <f>INT(IF(MOD(Y1762,3)=0,INT(AL1762*0.55),INT(AL1762*0.35)))</f>
        <v>767984</v>
      </c>
      <c r="AN1762" s="54">
        <f t="shared" si="560"/>
        <v>5104859</v>
      </c>
      <c r="AO1762" s="7" t="str">
        <f t="shared" si="561"/>
        <v>atk_5104859</v>
      </c>
      <c r="AP1762" s="7" t="s">
        <v>3973</v>
      </c>
      <c r="AQ1762" s="7" t="s">
        <v>3996</v>
      </c>
      <c r="AR1762" s="7" t="s">
        <v>3975</v>
      </c>
      <c r="AS1762" s="7" t="s">
        <v>3976</v>
      </c>
      <c r="AU1762" s="7" t="str">
        <f t="shared" si="562"/>
        <v>hp_43315786;atk_5104859;hit_500000;miss_95;cirt_0;cirtSub_-3500</v>
      </c>
    </row>
    <row r="1763" spans="22:47" x14ac:dyDescent="0.2">
      <c r="V1763" s="7" t="str">
        <f t="shared" si="558"/>
        <v>海地洞窟13-3</v>
      </c>
      <c r="W1763" s="7">
        <f t="shared" si="567"/>
        <v>3345</v>
      </c>
      <c r="X1763" s="9" t="s">
        <v>1881</v>
      </c>
      <c r="Y1763" s="9">
        <v>3</v>
      </c>
      <c r="Z1763" s="8">
        <f t="shared" si="563"/>
        <v>9521</v>
      </c>
      <c r="AA1763" s="6" t="s">
        <v>3967</v>
      </c>
      <c r="AB1763" s="6">
        <v>13048342</v>
      </c>
      <c r="AC1763" s="6">
        <f t="shared" si="568"/>
        <v>2.3325</v>
      </c>
      <c r="AD1763" s="6">
        <f t="shared" si="569"/>
        <v>30435257</v>
      </c>
      <c r="AE1763" s="6">
        <f t="shared" si="555"/>
        <v>9078883</v>
      </c>
      <c r="AF1763" s="6">
        <v>3870000</v>
      </c>
      <c r="AG1763" s="11">
        <f t="shared" si="572"/>
        <v>43384140</v>
      </c>
      <c r="AH1763">
        <f t="shared" si="570"/>
        <v>3.3248775974756026</v>
      </c>
      <c r="AI1763" s="53">
        <v>0.7</v>
      </c>
      <c r="AJ1763" s="7" t="str">
        <f t="shared" si="559"/>
        <v>hp_43384140</v>
      </c>
      <c r="AK1763" s="7" t="s">
        <v>3968</v>
      </c>
      <c r="AL1763" s="7">
        <v>2196680</v>
      </c>
      <c r="AM1763" s="7">
        <f>INT(IF(MOD(Y1763,3)=0,INT(AL1763*0.55),INT(AL1763*0.35)))</f>
        <v>1208174</v>
      </c>
      <c r="AN1763" s="54">
        <f t="shared" si="560"/>
        <v>5112584</v>
      </c>
      <c r="AO1763" s="7" t="str">
        <f t="shared" si="561"/>
        <v>atk_5112584</v>
      </c>
      <c r="AP1763" s="7" t="s">
        <v>3973</v>
      </c>
      <c r="AQ1763" s="7" t="s">
        <v>3996</v>
      </c>
      <c r="AR1763" s="7" t="s">
        <v>3975</v>
      </c>
      <c r="AS1763" s="7" t="s">
        <v>3976</v>
      </c>
      <c r="AU1763" s="7" t="str">
        <f t="shared" si="562"/>
        <v>hp_43384140;atk_5112584;hit_500000;miss_95;cirt_0;cirtSub_-3500</v>
      </c>
    </row>
    <row r="1764" spans="22:47" x14ac:dyDescent="0.2">
      <c r="V1764" s="7" t="str">
        <f t="shared" si="558"/>
        <v>海地洞窟13-4</v>
      </c>
      <c r="W1764" s="7">
        <f t="shared" si="567"/>
        <v>3347</v>
      </c>
      <c r="X1764" s="9" t="s">
        <v>1881</v>
      </c>
      <c r="Y1764" s="9">
        <v>4</v>
      </c>
      <c r="Z1764" s="8">
        <f t="shared" si="563"/>
        <v>9525</v>
      </c>
      <c r="AA1764" s="6" t="s">
        <v>3967</v>
      </c>
      <c r="AB1764" s="6">
        <v>13063680</v>
      </c>
      <c r="AC1764" s="6">
        <f t="shared" si="568"/>
        <v>2.3325</v>
      </c>
      <c r="AD1764" s="6">
        <f t="shared" si="569"/>
        <v>30471033</v>
      </c>
      <c r="AE1764" s="6">
        <f t="shared" si="555"/>
        <v>9078883</v>
      </c>
      <c r="AF1764" s="6">
        <v>3870000</v>
      </c>
      <c r="AG1764" s="11">
        <f t="shared" si="572"/>
        <v>43419916</v>
      </c>
      <c r="AH1764">
        <f t="shared" si="570"/>
        <v>3.3237124608073683</v>
      </c>
      <c r="AI1764" s="53">
        <v>0.7</v>
      </c>
      <c r="AJ1764" s="7" t="str">
        <f t="shared" si="559"/>
        <v>hp_43419916</v>
      </c>
      <c r="AK1764" s="7" t="s">
        <v>3968</v>
      </c>
      <c r="AL1764" s="7">
        <v>2199120</v>
      </c>
      <c r="AM1764" s="7">
        <f>INT(IF(MOD(Y1764,3)=0,INT(AL1764*0.55),INT(AL1764*0.35)))</f>
        <v>769692</v>
      </c>
      <c r="AN1764" s="54">
        <f t="shared" si="560"/>
        <v>5116469</v>
      </c>
      <c r="AO1764" s="7" t="str">
        <f t="shared" si="561"/>
        <v>atk_5116469</v>
      </c>
      <c r="AP1764" s="7" t="s">
        <v>3973</v>
      </c>
      <c r="AQ1764" s="7" t="s">
        <v>3996</v>
      </c>
      <c r="AR1764" s="7" t="s">
        <v>3975</v>
      </c>
      <c r="AS1764" s="7" t="s">
        <v>3976</v>
      </c>
      <c r="AU1764" s="7" t="str">
        <f t="shared" si="562"/>
        <v>hp_43419916;atk_5116469;hit_500000;miss_95;cirt_0;cirtSub_-3500</v>
      </c>
    </row>
    <row r="1765" spans="22:47" x14ac:dyDescent="0.2">
      <c r="V1765" s="7" t="str">
        <f t="shared" si="558"/>
        <v>海地洞窟13-5</v>
      </c>
      <c r="W1765" s="7">
        <f t="shared" si="567"/>
        <v>3349</v>
      </c>
      <c r="X1765" s="9" t="s">
        <v>1881</v>
      </c>
      <c r="Y1765" s="9">
        <v>5</v>
      </c>
      <c r="Z1765" s="8">
        <f t="shared" si="563"/>
        <v>9530</v>
      </c>
      <c r="AA1765" s="6" t="s">
        <v>3967</v>
      </c>
      <c r="AB1765" s="6">
        <v>13079020</v>
      </c>
      <c r="AC1765" s="6">
        <f t="shared" si="568"/>
        <v>2.3325</v>
      </c>
      <c r="AD1765" s="6">
        <f t="shared" si="569"/>
        <v>30506814</v>
      </c>
      <c r="AE1765" s="6">
        <f t="shared" si="555"/>
        <v>9078883</v>
      </c>
      <c r="AF1765" s="6">
        <v>3870000</v>
      </c>
      <c r="AG1765" s="11">
        <f t="shared" si="572"/>
        <v>43455697</v>
      </c>
      <c r="AH1765">
        <f t="shared" si="570"/>
        <v>3.3225499311110465</v>
      </c>
      <c r="AI1765" s="53">
        <v>0.7</v>
      </c>
      <c r="AJ1765" s="7" t="str">
        <f t="shared" si="559"/>
        <v>hp_43455697</v>
      </c>
      <c r="AK1765" s="7" t="s">
        <v>3968</v>
      </c>
      <c r="AL1765" s="7">
        <v>2201560</v>
      </c>
      <c r="AM1765" s="7">
        <f>INT(IF(MOD(Y1765,3)=0,INT(AL1765*0.55),INT(AL1765*0.35)))</f>
        <v>770546</v>
      </c>
      <c r="AN1765" s="54">
        <f t="shared" si="560"/>
        <v>5120355</v>
      </c>
      <c r="AO1765" s="7" t="str">
        <f t="shared" si="561"/>
        <v>atk_5120355</v>
      </c>
      <c r="AP1765" s="7" t="s">
        <v>3973</v>
      </c>
      <c r="AQ1765" s="7" t="s">
        <v>3996</v>
      </c>
      <c r="AR1765" s="7" t="s">
        <v>3975</v>
      </c>
      <c r="AS1765" s="7" t="s">
        <v>3976</v>
      </c>
      <c r="AU1765" s="7" t="str">
        <f t="shared" si="562"/>
        <v>hp_43455697;atk_5120355;hit_500000;miss_95;cirt_0;cirtSub_-3500</v>
      </c>
    </row>
    <row r="1766" spans="22:47" x14ac:dyDescent="0.2">
      <c r="V1766" s="7" t="str">
        <f t="shared" si="558"/>
        <v>海地洞窟13-6</v>
      </c>
      <c r="W1766" s="7">
        <f t="shared" si="567"/>
        <v>3351</v>
      </c>
      <c r="X1766" s="9" t="s">
        <v>1881</v>
      </c>
      <c r="Y1766" s="9">
        <v>6</v>
      </c>
      <c r="Z1766" s="8">
        <f t="shared" si="563"/>
        <v>9536</v>
      </c>
      <c r="AA1766" s="6" t="s">
        <v>3967</v>
      </c>
      <c r="AB1766" s="6">
        <v>13094362</v>
      </c>
      <c r="AC1766" s="6">
        <f t="shared" si="568"/>
        <v>2.335</v>
      </c>
      <c r="AD1766" s="6">
        <f t="shared" si="569"/>
        <v>30575335</v>
      </c>
      <c r="AE1766" s="6">
        <f t="shared" si="555"/>
        <v>9078883</v>
      </c>
      <c r="AF1766" s="6">
        <v>3870000</v>
      </c>
      <c r="AG1766" s="11">
        <f t="shared" si="572"/>
        <v>43524218</v>
      </c>
      <c r="AH1766">
        <f t="shared" si="570"/>
        <v>3.3238899306434329</v>
      </c>
      <c r="AI1766" s="53">
        <v>0.7</v>
      </c>
      <c r="AJ1766" s="7" t="str">
        <f t="shared" si="559"/>
        <v>hp_43524218</v>
      </c>
      <c r="AK1766" s="7" t="s">
        <v>3968</v>
      </c>
      <c r="AL1766" s="7">
        <v>2204000</v>
      </c>
      <c r="AM1766" s="7">
        <f>INT(IF(MOD(Y1766,3)=0,INT(AL1766*0.55),INT(AL1766*0.35)))</f>
        <v>1212200</v>
      </c>
      <c r="AN1766" s="54">
        <f t="shared" si="560"/>
        <v>5128097</v>
      </c>
      <c r="AO1766" s="7" t="str">
        <f t="shared" si="561"/>
        <v>atk_5128097</v>
      </c>
      <c r="AP1766" s="7" t="s">
        <v>3973</v>
      </c>
      <c r="AQ1766" s="7" t="s">
        <v>3996</v>
      </c>
      <c r="AR1766" s="7" t="s">
        <v>3975</v>
      </c>
      <c r="AS1766" s="7" t="s">
        <v>3976</v>
      </c>
      <c r="AU1766" s="7" t="str">
        <f t="shared" si="562"/>
        <v>hp_43524218;atk_5128097;hit_500000;miss_95;cirt_0;cirtSub_-3500</v>
      </c>
    </row>
    <row r="1767" spans="22:47" x14ac:dyDescent="0.2">
      <c r="V1767" s="7" t="str">
        <f t="shared" si="558"/>
        <v>海地洞窟13-7</v>
      </c>
      <c r="W1767" s="7">
        <f t="shared" si="567"/>
        <v>3353</v>
      </c>
      <c r="X1767" s="9" t="s">
        <v>1881</v>
      </c>
      <c r="Y1767" s="9">
        <v>7</v>
      </c>
      <c r="Z1767" s="8">
        <f t="shared" si="563"/>
        <v>9543</v>
      </c>
      <c r="AA1767" s="6" t="s">
        <v>3967</v>
      </c>
      <c r="AB1767" s="6">
        <v>13109706</v>
      </c>
      <c r="AC1767" s="6">
        <f t="shared" si="568"/>
        <v>2.335</v>
      </c>
      <c r="AD1767" s="6">
        <f t="shared" si="569"/>
        <v>30611163</v>
      </c>
      <c r="AE1767" s="6">
        <f t="shared" si="555"/>
        <v>9078883</v>
      </c>
      <c r="AF1767" s="6">
        <v>3870000</v>
      </c>
      <c r="AG1767" s="11">
        <f t="shared" si="572"/>
        <v>43560046</v>
      </c>
      <c r="AH1767">
        <f t="shared" si="570"/>
        <v>3.3227324853814419</v>
      </c>
      <c r="AI1767" s="53">
        <v>0.7</v>
      </c>
      <c r="AJ1767" s="7" t="str">
        <f t="shared" si="559"/>
        <v>hp_43560046</v>
      </c>
      <c r="AK1767" s="7" t="s">
        <v>3968</v>
      </c>
      <c r="AL1767" s="7">
        <v>2206440</v>
      </c>
      <c r="AM1767" s="7">
        <f>INT(IF(MOD(Y1767,3)=0,INT(AL1767*0.55),INT(AL1767*0.35)))</f>
        <v>772254</v>
      </c>
      <c r="AN1767" s="54">
        <f t="shared" si="560"/>
        <v>5131986</v>
      </c>
      <c r="AO1767" s="7" t="str">
        <f t="shared" si="561"/>
        <v>atk_5131986</v>
      </c>
      <c r="AP1767" s="7" t="s">
        <v>3973</v>
      </c>
      <c r="AQ1767" s="7" t="s">
        <v>3996</v>
      </c>
      <c r="AR1767" s="7" t="s">
        <v>3975</v>
      </c>
      <c r="AS1767" s="7" t="s">
        <v>3976</v>
      </c>
      <c r="AU1767" s="7" t="str">
        <f t="shared" si="562"/>
        <v>hp_43560046;atk_5131986;hit_500000;miss_95;cirt_0;cirtSub_-3500</v>
      </c>
    </row>
    <row r="1768" spans="22:47" x14ac:dyDescent="0.2">
      <c r="V1768" s="7" t="str">
        <f t="shared" si="558"/>
        <v>海地洞窟13-8</v>
      </c>
      <c r="W1768" s="7">
        <f t="shared" si="567"/>
        <v>3355</v>
      </c>
      <c r="X1768" s="9" t="s">
        <v>1881</v>
      </c>
      <c r="Y1768" s="9">
        <v>8</v>
      </c>
      <c r="Z1768" s="8">
        <f t="shared" si="563"/>
        <v>9551</v>
      </c>
      <c r="AA1768" s="6" t="s">
        <v>3967</v>
      </c>
      <c r="AB1768" s="6">
        <v>13125052</v>
      </c>
      <c r="AC1768" s="6">
        <f t="shared" si="568"/>
        <v>2.335</v>
      </c>
      <c r="AD1768" s="6">
        <f t="shared" si="569"/>
        <v>30646996</v>
      </c>
      <c r="AE1768" s="6">
        <f t="shared" si="555"/>
        <v>9078883</v>
      </c>
      <c r="AF1768" s="6">
        <v>3870000</v>
      </c>
      <c r="AG1768" s="11">
        <f t="shared" si="572"/>
        <v>43595879</v>
      </c>
      <c r="AH1768">
        <f t="shared" si="570"/>
        <v>3.3215776211781867</v>
      </c>
      <c r="AI1768" s="53">
        <v>0.7</v>
      </c>
      <c r="AJ1768" s="7" t="str">
        <f t="shared" si="559"/>
        <v>hp_43595879</v>
      </c>
      <c r="AK1768" s="7" t="s">
        <v>3968</v>
      </c>
      <c r="AL1768" s="7">
        <v>2208880</v>
      </c>
      <c r="AM1768" s="7">
        <f>INT(IF(MOD(Y1768,3)=0,INT(AL1768*0.55),INT(AL1768*0.35)))</f>
        <v>773108</v>
      </c>
      <c r="AN1768" s="54">
        <f t="shared" si="560"/>
        <v>5135876</v>
      </c>
      <c r="AO1768" s="7" t="str">
        <f t="shared" si="561"/>
        <v>atk_5135876</v>
      </c>
      <c r="AP1768" s="7" t="s">
        <v>3973</v>
      </c>
      <c r="AQ1768" s="7" t="s">
        <v>3996</v>
      </c>
      <c r="AR1768" s="7" t="s">
        <v>3975</v>
      </c>
      <c r="AS1768" s="7" t="s">
        <v>3976</v>
      </c>
      <c r="AU1768" s="7" t="str">
        <f t="shared" si="562"/>
        <v>hp_43595879;atk_5135876;hit_500000;miss_95;cirt_0;cirtSub_-3500</v>
      </c>
    </row>
    <row r="1769" spans="22:47" x14ac:dyDescent="0.2">
      <c r="V1769" s="7" t="str">
        <f t="shared" si="558"/>
        <v>海地洞窟13-9</v>
      </c>
      <c r="W1769" s="7">
        <f t="shared" si="567"/>
        <v>3357</v>
      </c>
      <c r="X1769" s="9" t="s">
        <v>1881</v>
      </c>
      <c r="Y1769" s="9">
        <v>9</v>
      </c>
      <c r="Z1769" s="8">
        <f t="shared" si="563"/>
        <v>9560</v>
      </c>
      <c r="AA1769" s="6" t="s">
        <v>3967</v>
      </c>
      <c r="AB1769" s="6">
        <v>13140399</v>
      </c>
      <c r="AC1769" s="6">
        <f t="shared" si="568"/>
        <v>2.3374999999999999</v>
      </c>
      <c r="AD1769" s="6">
        <f t="shared" si="569"/>
        <v>30715682</v>
      </c>
      <c r="AE1769" s="6">
        <f t="shared" si="555"/>
        <v>9078883</v>
      </c>
      <c r="AF1769" s="6">
        <v>3870000</v>
      </c>
      <c r="AG1769" s="11">
        <f t="shared" si="572"/>
        <v>43664565</v>
      </c>
      <c r="AH1769">
        <f t="shared" si="570"/>
        <v>3.3229253540931292</v>
      </c>
      <c r="AI1769" s="53">
        <v>0.7</v>
      </c>
      <c r="AJ1769" s="7" t="str">
        <f t="shared" si="559"/>
        <v>hp_43664565</v>
      </c>
      <c r="AK1769" s="7" t="s">
        <v>3968</v>
      </c>
      <c r="AL1769" s="7">
        <v>2211320</v>
      </c>
      <c r="AM1769" s="7">
        <f>INT(IF(MOD(Y1769,3)=0,INT(AL1769*0.55),INT(AL1769*0.35)))</f>
        <v>1216226</v>
      </c>
      <c r="AN1769" s="54">
        <f t="shared" si="560"/>
        <v>5143635</v>
      </c>
      <c r="AO1769" s="7" t="str">
        <f t="shared" si="561"/>
        <v>atk_5143635</v>
      </c>
      <c r="AP1769" s="7" t="s">
        <v>3973</v>
      </c>
      <c r="AQ1769" s="7" t="s">
        <v>3996</v>
      </c>
      <c r="AR1769" s="7" t="s">
        <v>3975</v>
      </c>
      <c r="AS1769" s="7" t="s">
        <v>3976</v>
      </c>
      <c r="AU1769" s="7" t="str">
        <f t="shared" si="562"/>
        <v>hp_43664565;atk_5143635;hit_500000;miss_95;cirt_0;cirtSub_-3500</v>
      </c>
    </row>
    <row r="1770" spans="22:47" x14ac:dyDescent="0.2">
      <c r="V1770" s="7" t="str">
        <f t="shared" si="558"/>
        <v>海地洞窟13-10</v>
      </c>
      <c r="W1770" s="7">
        <f t="shared" si="567"/>
        <v>3359</v>
      </c>
      <c r="X1770" s="9" t="s">
        <v>1881</v>
      </c>
      <c r="Y1770" s="9">
        <v>10</v>
      </c>
      <c r="Z1770" s="8">
        <f t="shared" si="563"/>
        <v>9570</v>
      </c>
      <c r="AA1770" s="6" t="s">
        <v>3967</v>
      </c>
      <c r="AB1770" s="6">
        <v>13155749</v>
      </c>
      <c r="AC1770" s="6">
        <f t="shared" si="568"/>
        <v>2.3374999999999999</v>
      </c>
      <c r="AD1770" s="6">
        <f t="shared" si="569"/>
        <v>30751563</v>
      </c>
      <c r="AE1770" s="6">
        <f t="shared" ref="AE1770:AE1833" si="573">AE1769</f>
        <v>9078883</v>
      </c>
      <c r="AF1770" s="6">
        <v>3870000</v>
      </c>
      <c r="AG1770" s="11">
        <f t="shared" si="572"/>
        <v>43700446</v>
      </c>
      <c r="AH1770">
        <f t="shared" si="570"/>
        <v>3.3217755978773993</v>
      </c>
      <c r="AI1770" s="53">
        <v>0.7</v>
      </c>
      <c r="AJ1770" s="7" t="str">
        <f t="shared" si="559"/>
        <v>hp_43700446</v>
      </c>
      <c r="AK1770" s="7" t="s">
        <v>3968</v>
      </c>
      <c r="AL1770" s="7">
        <v>2213760</v>
      </c>
      <c r="AM1770" s="7">
        <f>INT(IF(MOD(Y1770,3)=0,INT(AL1770*0.55),INT(AL1770*0.35)))</f>
        <v>774816</v>
      </c>
      <c r="AN1770" s="54">
        <f t="shared" si="560"/>
        <v>5147529</v>
      </c>
      <c r="AO1770" s="7" t="str">
        <f t="shared" si="561"/>
        <v>atk_5147529</v>
      </c>
      <c r="AP1770" s="7" t="s">
        <v>3973</v>
      </c>
      <c r="AQ1770" s="7" t="s">
        <v>3996</v>
      </c>
      <c r="AR1770" s="7" t="s">
        <v>3975</v>
      </c>
      <c r="AS1770" s="7" t="s">
        <v>3976</v>
      </c>
      <c r="AU1770" s="7" t="str">
        <f t="shared" si="562"/>
        <v>hp_43700446;atk_5147529;hit_500000;miss_95;cirt_0;cirtSub_-3500</v>
      </c>
    </row>
    <row r="1771" spans="22:47" x14ac:dyDescent="0.2">
      <c r="V1771" s="7" t="str">
        <f t="shared" si="558"/>
        <v>海地洞窟14-1</v>
      </c>
      <c r="W1771" s="7">
        <f t="shared" si="567"/>
        <v>3361</v>
      </c>
      <c r="X1771" s="9" t="s">
        <v>1882</v>
      </c>
      <c r="Y1771" s="9">
        <v>1</v>
      </c>
      <c r="Z1771" s="8">
        <f t="shared" si="563"/>
        <v>9571</v>
      </c>
      <c r="AA1771" s="6" t="s">
        <v>3967</v>
      </c>
      <c r="AB1771" s="6">
        <v>13171100</v>
      </c>
      <c r="AC1771" s="6">
        <f t="shared" si="568"/>
        <v>2.34</v>
      </c>
      <c r="AD1771" s="6">
        <f t="shared" si="569"/>
        <v>30820374</v>
      </c>
      <c r="AE1771" s="6">
        <f t="shared" ref="AE1771" si="574">IF(MOD(Y1771,1)=0,INT(AD1770*0.3),0)</f>
        <v>9225468</v>
      </c>
      <c r="AF1771" s="6">
        <v>3870000</v>
      </c>
      <c r="AG1771" s="11">
        <f t="shared" si="572"/>
        <v>43915842</v>
      </c>
      <c r="AH1771">
        <f t="shared" si="570"/>
        <v>3.3342577309412276</v>
      </c>
      <c r="AI1771" s="53">
        <v>0.7</v>
      </c>
      <c r="AJ1771" s="7" t="str">
        <f t="shared" si="559"/>
        <v>hp_43915842</v>
      </c>
      <c r="AK1771" s="7" t="s">
        <v>3968</v>
      </c>
      <c r="AL1771" s="7">
        <v>2216200</v>
      </c>
      <c r="AM1771" s="7">
        <f>INT(IF(MOD(Y1771,3)=0,INT(AL1771*0.55),INT(AL1771*0.35)))</f>
        <v>775670</v>
      </c>
      <c r="AN1771" s="54">
        <f t="shared" si="560"/>
        <v>5172567</v>
      </c>
      <c r="AO1771" s="7" t="str">
        <f t="shared" si="561"/>
        <v>atk_5172567</v>
      </c>
      <c r="AP1771" s="7" t="s">
        <v>3973</v>
      </c>
      <c r="AQ1771" s="7" t="s">
        <v>3996</v>
      </c>
      <c r="AR1771" s="7" t="s">
        <v>3975</v>
      </c>
      <c r="AS1771" s="7" t="s">
        <v>3976</v>
      </c>
      <c r="AU1771" s="7" t="str">
        <f t="shared" si="562"/>
        <v>hp_43915842;atk_5172567;hit_500000;miss_95;cirt_0;cirtSub_-3500</v>
      </c>
    </row>
    <row r="1772" spans="22:47" x14ac:dyDescent="0.2">
      <c r="V1772" s="7" t="str">
        <f t="shared" si="558"/>
        <v>海地洞窟14-2</v>
      </c>
      <c r="W1772" s="7">
        <f t="shared" si="567"/>
        <v>3363</v>
      </c>
      <c r="X1772" s="9" t="s">
        <v>1882</v>
      </c>
      <c r="Y1772" s="9">
        <v>2</v>
      </c>
      <c r="Z1772" s="8">
        <f t="shared" si="563"/>
        <v>9573</v>
      </c>
      <c r="AA1772" s="6" t="s">
        <v>3967</v>
      </c>
      <c r="AB1772" s="6">
        <v>13186453</v>
      </c>
      <c r="AC1772" s="6">
        <f t="shared" si="568"/>
        <v>2.34</v>
      </c>
      <c r="AD1772" s="6">
        <f t="shared" si="569"/>
        <v>30856300</v>
      </c>
      <c r="AE1772" s="6">
        <f t="shared" si="573"/>
        <v>9225468</v>
      </c>
      <c r="AF1772" s="6">
        <v>3870000</v>
      </c>
      <c r="AG1772" s="11">
        <f t="shared" si="572"/>
        <v>43951768</v>
      </c>
      <c r="AH1772">
        <f t="shared" si="570"/>
        <v>3.3331001141853687</v>
      </c>
      <c r="AI1772" s="53">
        <v>0.7</v>
      </c>
      <c r="AJ1772" s="7" t="str">
        <f t="shared" si="559"/>
        <v>hp_43951768</v>
      </c>
      <c r="AK1772" s="7" t="s">
        <v>3968</v>
      </c>
      <c r="AL1772" s="7">
        <v>2218640</v>
      </c>
      <c r="AM1772" s="7">
        <f>INT(IF(MOD(Y1772,3)=0,INT(AL1772*0.55),INT(AL1772*0.35)))</f>
        <v>776524</v>
      </c>
      <c r="AN1772" s="54">
        <f t="shared" si="560"/>
        <v>5176464</v>
      </c>
      <c r="AO1772" s="7" t="str">
        <f t="shared" si="561"/>
        <v>atk_5176464</v>
      </c>
      <c r="AP1772" s="7" t="s">
        <v>3973</v>
      </c>
      <c r="AQ1772" s="7" t="s">
        <v>3996</v>
      </c>
      <c r="AR1772" s="7" t="s">
        <v>3975</v>
      </c>
      <c r="AS1772" s="7" t="s">
        <v>3976</v>
      </c>
      <c r="AU1772" s="7" t="str">
        <f t="shared" si="562"/>
        <v>hp_43951768;atk_5176464;hit_500000;miss_95;cirt_0;cirtSub_-3500</v>
      </c>
    </row>
    <row r="1773" spans="22:47" x14ac:dyDescent="0.2">
      <c r="V1773" s="7" t="str">
        <f t="shared" si="558"/>
        <v>海地洞窟14-3</v>
      </c>
      <c r="W1773" s="7">
        <f t="shared" si="567"/>
        <v>3365</v>
      </c>
      <c r="X1773" s="9" t="s">
        <v>1882</v>
      </c>
      <c r="Y1773" s="9">
        <v>3</v>
      </c>
      <c r="Z1773" s="8">
        <f t="shared" si="563"/>
        <v>9576</v>
      </c>
      <c r="AA1773" s="6" t="s">
        <v>3967</v>
      </c>
      <c r="AB1773" s="6">
        <v>13201808</v>
      </c>
      <c r="AC1773" s="6">
        <f t="shared" si="568"/>
        <v>2.3424999999999998</v>
      </c>
      <c r="AD1773" s="6">
        <f t="shared" si="569"/>
        <v>30925235</v>
      </c>
      <c r="AE1773" s="6">
        <f t="shared" si="573"/>
        <v>9225468</v>
      </c>
      <c r="AF1773" s="6">
        <v>3870000</v>
      </c>
      <c r="AG1773" s="11">
        <f t="shared" si="572"/>
        <v>44020703</v>
      </c>
      <c r="AH1773">
        <f t="shared" si="570"/>
        <v>3.3344450244996744</v>
      </c>
      <c r="AI1773" s="53">
        <v>0.7</v>
      </c>
      <c r="AJ1773" s="7" t="str">
        <f t="shared" si="559"/>
        <v>hp_44020703</v>
      </c>
      <c r="AK1773" s="7" t="s">
        <v>3968</v>
      </c>
      <c r="AL1773" s="7">
        <v>2221080</v>
      </c>
      <c r="AM1773" s="7">
        <f>INT(IF(MOD(Y1773,3)=0,INT(AL1773*0.55),INT(AL1773*0.35)))</f>
        <v>1221594</v>
      </c>
      <c r="AN1773" s="54">
        <f t="shared" si="560"/>
        <v>5184248</v>
      </c>
      <c r="AO1773" s="7" t="str">
        <f t="shared" si="561"/>
        <v>atk_5184248</v>
      </c>
      <c r="AP1773" s="7" t="s">
        <v>3973</v>
      </c>
      <c r="AQ1773" s="7" t="s">
        <v>3996</v>
      </c>
      <c r="AR1773" s="7" t="s">
        <v>3975</v>
      </c>
      <c r="AS1773" s="7" t="s">
        <v>3976</v>
      </c>
      <c r="AU1773" s="7" t="str">
        <f t="shared" si="562"/>
        <v>hp_44020703;atk_5184248;hit_500000;miss_95;cirt_0;cirtSub_-3500</v>
      </c>
    </row>
    <row r="1774" spans="22:47" x14ac:dyDescent="0.2">
      <c r="V1774" s="7" t="str">
        <f t="shared" si="558"/>
        <v>海地洞窟14-4</v>
      </c>
      <c r="W1774" s="7">
        <f t="shared" si="567"/>
        <v>3367</v>
      </c>
      <c r="X1774" s="9" t="s">
        <v>1882</v>
      </c>
      <c r="Y1774" s="9">
        <v>4</v>
      </c>
      <c r="Z1774" s="8">
        <f t="shared" si="563"/>
        <v>9580</v>
      </c>
      <c r="AA1774" s="6" t="s">
        <v>3967</v>
      </c>
      <c r="AB1774" s="6">
        <v>13217165</v>
      </c>
      <c r="AC1774" s="6">
        <f t="shared" si="568"/>
        <v>2.3424999999999998</v>
      </c>
      <c r="AD1774" s="6">
        <f t="shared" si="569"/>
        <v>30961209</v>
      </c>
      <c r="AE1774" s="6">
        <f t="shared" si="573"/>
        <v>9225468</v>
      </c>
      <c r="AF1774" s="6">
        <v>3870000</v>
      </c>
      <c r="AG1774" s="11">
        <f t="shared" si="572"/>
        <v>44056677</v>
      </c>
      <c r="AH1774">
        <f t="shared" si="570"/>
        <v>3.3332925025903815</v>
      </c>
      <c r="AI1774" s="53">
        <v>0.7</v>
      </c>
      <c r="AJ1774" s="7" t="str">
        <f t="shared" si="559"/>
        <v>hp_44056677</v>
      </c>
      <c r="AK1774" s="7" t="s">
        <v>3968</v>
      </c>
      <c r="AL1774" s="7">
        <v>2223520</v>
      </c>
      <c r="AM1774" s="7">
        <f>INT(IF(MOD(Y1774,3)=0,INT(AL1774*0.55),INT(AL1774*0.35)))</f>
        <v>778232</v>
      </c>
      <c r="AN1774" s="54">
        <f t="shared" si="560"/>
        <v>5188149</v>
      </c>
      <c r="AO1774" s="7" t="str">
        <f t="shared" si="561"/>
        <v>atk_5188149</v>
      </c>
      <c r="AP1774" s="7" t="s">
        <v>3973</v>
      </c>
      <c r="AQ1774" s="7" t="s">
        <v>3996</v>
      </c>
      <c r="AR1774" s="7" t="s">
        <v>3975</v>
      </c>
      <c r="AS1774" s="7" t="s">
        <v>3976</v>
      </c>
      <c r="AU1774" s="7" t="str">
        <f t="shared" si="562"/>
        <v>hp_44056677;atk_5188149;hit_500000;miss_95;cirt_0;cirtSub_-3500</v>
      </c>
    </row>
    <row r="1775" spans="22:47" x14ac:dyDescent="0.2">
      <c r="V1775" s="7" t="str">
        <f t="shared" si="558"/>
        <v>海地洞窟14-5</v>
      </c>
      <c r="W1775" s="7">
        <f t="shared" si="567"/>
        <v>3369</v>
      </c>
      <c r="X1775" s="9" t="s">
        <v>1882</v>
      </c>
      <c r="Y1775" s="9">
        <v>5</v>
      </c>
      <c r="Z1775" s="8">
        <f t="shared" si="563"/>
        <v>9585</v>
      </c>
      <c r="AA1775" s="6" t="s">
        <v>3967</v>
      </c>
      <c r="AB1775" s="6">
        <v>13232524</v>
      </c>
      <c r="AC1775" s="6">
        <f t="shared" si="568"/>
        <v>2.3424999999999998</v>
      </c>
      <c r="AD1775" s="6">
        <f t="shared" si="569"/>
        <v>30997187</v>
      </c>
      <c r="AE1775" s="6">
        <f t="shared" si="573"/>
        <v>9225468</v>
      </c>
      <c r="AF1775" s="6">
        <v>3870000</v>
      </c>
      <c r="AG1775" s="11">
        <f t="shared" si="572"/>
        <v>44092655</v>
      </c>
      <c r="AH1775">
        <f t="shared" si="570"/>
        <v>3.332142454455401</v>
      </c>
      <c r="AI1775" s="53">
        <v>0.7</v>
      </c>
      <c r="AJ1775" s="7" t="str">
        <f t="shared" si="559"/>
        <v>hp_44092655</v>
      </c>
      <c r="AK1775" s="7" t="s">
        <v>3968</v>
      </c>
      <c r="AL1775" s="7">
        <v>2225960</v>
      </c>
      <c r="AM1775" s="7">
        <f>INT(IF(MOD(Y1775,3)=0,INT(AL1775*0.55),INT(AL1775*0.35)))</f>
        <v>779086</v>
      </c>
      <c r="AN1775" s="54">
        <f t="shared" si="560"/>
        <v>5192051</v>
      </c>
      <c r="AO1775" s="7" t="str">
        <f t="shared" si="561"/>
        <v>atk_5192051</v>
      </c>
      <c r="AP1775" s="7" t="s">
        <v>3973</v>
      </c>
      <c r="AQ1775" s="7" t="s">
        <v>3996</v>
      </c>
      <c r="AR1775" s="7" t="s">
        <v>3975</v>
      </c>
      <c r="AS1775" s="7" t="s">
        <v>3976</v>
      </c>
      <c r="AU1775" s="7" t="str">
        <f t="shared" si="562"/>
        <v>hp_44092655;atk_5192051;hit_500000;miss_95;cirt_0;cirtSub_-3500</v>
      </c>
    </row>
    <row r="1776" spans="22:47" x14ac:dyDescent="0.2">
      <c r="V1776" s="7" t="str">
        <f t="shared" si="558"/>
        <v>海地洞窟14-6</v>
      </c>
      <c r="W1776" s="7">
        <f t="shared" si="567"/>
        <v>3371</v>
      </c>
      <c r="X1776" s="9" t="s">
        <v>1882</v>
      </c>
      <c r="Y1776" s="9">
        <v>6</v>
      </c>
      <c r="Z1776" s="8">
        <f t="shared" si="563"/>
        <v>9591</v>
      </c>
      <c r="AA1776" s="6" t="s">
        <v>3967</v>
      </c>
      <c r="AB1776" s="6">
        <v>13247884</v>
      </c>
      <c r="AC1776" s="6">
        <f t="shared" si="568"/>
        <v>2.3449999999999998</v>
      </c>
      <c r="AD1776" s="6">
        <f t="shared" si="569"/>
        <v>31066287</v>
      </c>
      <c r="AE1776" s="6">
        <f t="shared" si="573"/>
        <v>9225468</v>
      </c>
      <c r="AF1776" s="6">
        <v>3870000</v>
      </c>
      <c r="AG1776" s="11">
        <f t="shared" si="572"/>
        <v>44161755</v>
      </c>
      <c r="AH1776">
        <f t="shared" si="570"/>
        <v>3.3334949943704215</v>
      </c>
      <c r="AI1776" s="53">
        <v>0.7</v>
      </c>
      <c r="AJ1776" s="7" t="str">
        <f t="shared" si="559"/>
        <v>hp_44161755</v>
      </c>
      <c r="AK1776" s="7" t="s">
        <v>3968</v>
      </c>
      <c r="AL1776" s="7">
        <v>2228400</v>
      </c>
      <c r="AM1776" s="7">
        <f>INT(IF(MOD(Y1776,3)=0,INT(AL1776*0.55),INT(AL1776*0.35)))</f>
        <v>1225620</v>
      </c>
      <c r="AN1776" s="54">
        <f t="shared" si="560"/>
        <v>5199852</v>
      </c>
      <c r="AO1776" s="7" t="str">
        <f t="shared" si="561"/>
        <v>atk_5199852</v>
      </c>
      <c r="AP1776" s="7" t="s">
        <v>3973</v>
      </c>
      <c r="AQ1776" s="7" t="s">
        <v>3996</v>
      </c>
      <c r="AR1776" s="7" t="s">
        <v>3975</v>
      </c>
      <c r="AS1776" s="7" t="s">
        <v>3976</v>
      </c>
      <c r="AU1776" s="7" t="str">
        <f t="shared" si="562"/>
        <v>hp_44161755;atk_5199852;hit_500000;miss_95;cirt_0;cirtSub_-3500</v>
      </c>
    </row>
    <row r="1777" spans="22:47" x14ac:dyDescent="0.2">
      <c r="V1777" s="7" t="str">
        <f t="shared" si="558"/>
        <v>海地洞窟14-7</v>
      </c>
      <c r="W1777" s="7">
        <f t="shared" si="567"/>
        <v>3373</v>
      </c>
      <c r="X1777" s="9" t="s">
        <v>1882</v>
      </c>
      <c r="Y1777" s="9">
        <v>7</v>
      </c>
      <c r="Z1777" s="8">
        <f t="shared" si="563"/>
        <v>9598</v>
      </c>
      <c r="AA1777" s="6" t="s">
        <v>3967</v>
      </c>
      <c r="AB1777" s="6">
        <v>13263247</v>
      </c>
      <c r="AC1777" s="6">
        <f t="shared" si="568"/>
        <v>2.3449999999999998</v>
      </c>
      <c r="AD1777" s="6">
        <f t="shared" si="569"/>
        <v>31102314</v>
      </c>
      <c r="AE1777" s="6">
        <f t="shared" si="573"/>
        <v>9225468</v>
      </c>
      <c r="AF1777" s="6">
        <v>3870000</v>
      </c>
      <c r="AG1777" s="11">
        <f t="shared" si="572"/>
        <v>44197782</v>
      </c>
      <c r="AH1777">
        <f t="shared" si="570"/>
        <v>3.332350064806906</v>
      </c>
      <c r="AI1777" s="53">
        <v>0.7</v>
      </c>
      <c r="AJ1777" s="7" t="str">
        <f t="shared" si="559"/>
        <v>hp_44197782</v>
      </c>
      <c r="AK1777" s="7" t="s">
        <v>3968</v>
      </c>
      <c r="AL1777" s="7">
        <v>2230840</v>
      </c>
      <c r="AM1777" s="7">
        <f>INT(IF(MOD(Y1777,3)=0,INT(AL1777*0.55),INT(AL1777*0.35)))</f>
        <v>780794</v>
      </c>
      <c r="AN1777" s="54">
        <f t="shared" si="560"/>
        <v>5203757</v>
      </c>
      <c r="AO1777" s="7" t="str">
        <f t="shared" si="561"/>
        <v>atk_5203757</v>
      </c>
      <c r="AP1777" s="7" t="s">
        <v>3973</v>
      </c>
      <c r="AQ1777" s="7" t="s">
        <v>3996</v>
      </c>
      <c r="AR1777" s="7" t="s">
        <v>3975</v>
      </c>
      <c r="AS1777" s="7" t="s">
        <v>3976</v>
      </c>
      <c r="AU1777" s="7" t="str">
        <f t="shared" si="562"/>
        <v>hp_44197782;atk_5203757;hit_500000;miss_95;cirt_0;cirtSub_-3500</v>
      </c>
    </row>
    <row r="1778" spans="22:47" x14ac:dyDescent="0.2">
      <c r="V1778" s="7" t="str">
        <f t="shared" si="558"/>
        <v>海地洞窟14-8</v>
      </c>
      <c r="W1778" s="7">
        <f t="shared" si="567"/>
        <v>3375</v>
      </c>
      <c r="X1778" s="9" t="s">
        <v>1882</v>
      </c>
      <c r="Y1778" s="9">
        <v>8</v>
      </c>
      <c r="Z1778" s="8">
        <f t="shared" si="563"/>
        <v>9606</v>
      </c>
      <c r="AA1778" s="6" t="s">
        <v>3967</v>
      </c>
      <c r="AB1778" s="6">
        <v>13278611</v>
      </c>
      <c r="AC1778" s="6">
        <f t="shared" si="568"/>
        <v>2.3449999999999998</v>
      </c>
      <c r="AD1778" s="6">
        <f t="shared" si="569"/>
        <v>31138342</v>
      </c>
      <c r="AE1778" s="6">
        <f t="shared" si="573"/>
        <v>9225468</v>
      </c>
      <c r="AF1778" s="6">
        <v>3870000</v>
      </c>
      <c r="AG1778" s="11">
        <f t="shared" si="572"/>
        <v>44233810</v>
      </c>
      <c r="AH1778">
        <f t="shared" si="570"/>
        <v>3.3312076089886209</v>
      </c>
      <c r="AI1778" s="53">
        <v>0.7</v>
      </c>
      <c r="AJ1778" s="7" t="str">
        <f t="shared" si="559"/>
        <v>hp_44233810</v>
      </c>
      <c r="AK1778" s="7" t="s">
        <v>3968</v>
      </c>
      <c r="AL1778" s="7">
        <v>2233280</v>
      </c>
      <c r="AM1778" s="7">
        <f>INT(IF(MOD(Y1778,3)=0,INT(AL1778*0.55),INT(AL1778*0.35)))</f>
        <v>781648</v>
      </c>
      <c r="AN1778" s="54">
        <f t="shared" si="560"/>
        <v>5207663</v>
      </c>
      <c r="AO1778" s="7" t="str">
        <f t="shared" si="561"/>
        <v>atk_5207663</v>
      </c>
      <c r="AP1778" s="7" t="s">
        <v>3973</v>
      </c>
      <c r="AQ1778" s="7" t="s">
        <v>3996</v>
      </c>
      <c r="AR1778" s="7" t="s">
        <v>3975</v>
      </c>
      <c r="AS1778" s="7" t="s">
        <v>3976</v>
      </c>
      <c r="AU1778" s="7" t="str">
        <f t="shared" si="562"/>
        <v>hp_44233810;atk_5207663;hit_500000;miss_95;cirt_0;cirtSub_-3500</v>
      </c>
    </row>
    <row r="1779" spans="22:47" x14ac:dyDescent="0.2">
      <c r="V1779" s="7" t="str">
        <f t="shared" si="558"/>
        <v>海地洞窟14-9</v>
      </c>
      <c r="W1779" s="7">
        <f t="shared" si="567"/>
        <v>3377</v>
      </c>
      <c r="X1779" s="9" t="s">
        <v>1882</v>
      </c>
      <c r="Y1779" s="9">
        <v>9</v>
      </c>
      <c r="Z1779" s="8">
        <f t="shared" si="563"/>
        <v>9615</v>
      </c>
      <c r="AA1779" s="6" t="s">
        <v>3967</v>
      </c>
      <c r="AB1779" s="6">
        <v>13293977</v>
      </c>
      <c r="AC1779" s="6">
        <f t="shared" si="568"/>
        <v>2.3474999999999997</v>
      </c>
      <c r="AD1779" s="6">
        <f t="shared" si="569"/>
        <v>31207611</v>
      </c>
      <c r="AE1779" s="6">
        <f t="shared" si="573"/>
        <v>9225468</v>
      </c>
      <c r="AF1779" s="6">
        <v>3870000</v>
      </c>
      <c r="AG1779" s="11">
        <f t="shared" si="572"/>
        <v>44303079</v>
      </c>
      <c r="AH1779">
        <f t="shared" si="570"/>
        <v>3.332567748537552</v>
      </c>
      <c r="AI1779" s="53">
        <v>0.7</v>
      </c>
      <c r="AJ1779" s="7" t="str">
        <f t="shared" si="559"/>
        <v>hp_44303079</v>
      </c>
      <c r="AK1779" s="7" t="s">
        <v>3968</v>
      </c>
      <c r="AL1779" s="7">
        <v>2235720</v>
      </c>
      <c r="AM1779" s="7">
        <f>INT(IF(MOD(Y1779,3)=0,INT(AL1779*0.55),INT(AL1779*0.35)))</f>
        <v>1229646</v>
      </c>
      <c r="AN1779" s="54">
        <f t="shared" si="560"/>
        <v>5215481</v>
      </c>
      <c r="AO1779" s="7" t="str">
        <f t="shared" si="561"/>
        <v>atk_5215481</v>
      </c>
      <c r="AP1779" s="7" t="s">
        <v>3973</v>
      </c>
      <c r="AQ1779" s="7" t="s">
        <v>3996</v>
      </c>
      <c r="AR1779" s="7" t="s">
        <v>3975</v>
      </c>
      <c r="AS1779" s="7" t="s">
        <v>3976</v>
      </c>
      <c r="AU1779" s="7" t="str">
        <f t="shared" si="562"/>
        <v>hp_44303079;atk_5215481;hit_500000;miss_95;cirt_0;cirtSub_-3500</v>
      </c>
    </row>
    <row r="1780" spans="22:47" x14ac:dyDescent="0.2">
      <c r="V1780" s="7" t="str">
        <f t="shared" si="558"/>
        <v>海地洞窟14-10</v>
      </c>
      <c r="W1780" s="7">
        <f t="shared" si="567"/>
        <v>3379</v>
      </c>
      <c r="X1780" s="9" t="s">
        <v>1882</v>
      </c>
      <c r="Y1780" s="9">
        <v>10</v>
      </c>
      <c r="Z1780" s="8">
        <f t="shared" si="563"/>
        <v>9625</v>
      </c>
      <c r="AA1780" s="6" t="s">
        <v>3967</v>
      </c>
      <c r="AB1780" s="6">
        <v>13309345</v>
      </c>
      <c r="AC1780" s="6">
        <f t="shared" si="568"/>
        <v>2.3474999999999997</v>
      </c>
      <c r="AD1780" s="6">
        <f t="shared" si="569"/>
        <v>31243687</v>
      </c>
      <c r="AE1780" s="6">
        <f t="shared" si="573"/>
        <v>9225468</v>
      </c>
      <c r="AF1780" s="6">
        <v>3870000</v>
      </c>
      <c r="AG1780" s="11">
        <f t="shared" si="572"/>
        <v>44339155</v>
      </c>
      <c r="AH1780">
        <f t="shared" si="570"/>
        <v>3.3314302845106201</v>
      </c>
      <c r="AI1780" s="53">
        <v>0.7</v>
      </c>
      <c r="AJ1780" s="7" t="str">
        <f t="shared" si="559"/>
        <v>hp_44339155</v>
      </c>
      <c r="AK1780" s="7" t="s">
        <v>3968</v>
      </c>
      <c r="AL1780" s="7">
        <v>2238160</v>
      </c>
      <c r="AM1780" s="7">
        <f>INT(IF(MOD(Y1780,3)=0,INT(AL1780*0.55),INT(AL1780*0.35)))</f>
        <v>783356</v>
      </c>
      <c r="AN1780" s="54">
        <f t="shared" si="560"/>
        <v>5219391</v>
      </c>
      <c r="AO1780" s="7" t="str">
        <f t="shared" si="561"/>
        <v>atk_5219391</v>
      </c>
      <c r="AP1780" s="7" t="s">
        <v>3973</v>
      </c>
      <c r="AQ1780" s="7" t="s">
        <v>3996</v>
      </c>
      <c r="AR1780" s="7" t="s">
        <v>3975</v>
      </c>
      <c r="AS1780" s="7" t="s">
        <v>3976</v>
      </c>
      <c r="AU1780" s="7" t="str">
        <f t="shared" si="562"/>
        <v>hp_44339155;atk_5219391;hit_500000;miss_95;cirt_0;cirtSub_-3500</v>
      </c>
    </row>
    <row r="1781" spans="22:47" x14ac:dyDescent="0.2">
      <c r="V1781" s="7" t="str">
        <f t="shared" si="558"/>
        <v>海地洞窟15-1</v>
      </c>
      <c r="W1781" s="7">
        <f t="shared" si="567"/>
        <v>3381</v>
      </c>
      <c r="X1781" s="9" t="s">
        <v>1883</v>
      </c>
      <c r="Y1781" s="9">
        <v>1</v>
      </c>
      <c r="Z1781" s="8">
        <f t="shared" si="563"/>
        <v>9626</v>
      </c>
      <c r="AA1781" s="6" t="s">
        <v>3967</v>
      </c>
      <c r="AB1781" s="6">
        <v>13324715</v>
      </c>
      <c r="AC1781" s="6">
        <f t="shared" si="568"/>
        <v>2.35</v>
      </c>
      <c r="AD1781" s="6">
        <f t="shared" si="569"/>
        <v>31313080</v>
      </c>
      <c r="AE1781" s="6">
        <f t="shared" ref="AE1781" si="575">IF(MOD(Y1781,1)=0,INT(AD1780*0.3),0)</f>
        <v>9373106</v>
      </c>
      <c r="AF1781" s="6">
        <v>3870000</v>
      </c>
      <c r="AG1781" s="11">
        <f t="shared" si="572"/>
        <v>44556186</v>
      </c>
      <c r="AH1781">
        <f t="shared" si="570"/>
        <v>3.3438753474276934</v>
      </c>
      <c r="AI1781" s="53">
        <v>0.7</v>
      </c>
      <c r="AJ1781" s="7" t="str">
        <f t="shared" si="559"/>
        <v>hp_44556186</v>
      </c>
      <c r="AK1781" s="7" t="s">
        <v>3968</v>
      </c>
      <c r="AL1781" s="7">
        <v>2240600</v>
      </c>
      <c r="AM1781" s="7">
        <f>INT(IF(MOD(Y1781,3)=0,INT(AL1781*0.55),INT(AL1781*0.35)))</f>
        <v>784210</v>
      </c>
      <c r="AN1781" s="54">
        <f t="shared" si="560"/>
        <v>5244600</v>
      </c>
      <c r="AO1781" s="7" t="str">
        <f t="shared" si="561"/>
        <v>atk_5244600</v>
      </c>
      <c r="AP1781" s="7" t="s">
        <v>3973</v>
      </c>
      <c r="AQ1781" s="7" t="s">
        <v>3996</v>
      </c>
      <c r="AR1781" s="7" t="s">
        <v>3975</v>
      </c>
      <c r="AS1781" s="7" t="s">
        <v>3976</v>
      </c>
      <c r="AU1781" s="7" t="str">
        <f t="shared" si="562"/>
        <v>hp_44556186;atk_5244600;hit_500000;miss_95;cirt_0;cirtSub_-3500</v>
      </c>
    </row>
    <row r="1782" spans="22:47" x14ac:dyDescent="0.2">
      <c r="V1782" s="7" t="str">
        <f t="shared" si="558"/>
        <v>海地洞窟15-2</v>
      </c>
      <c r="W1782" s="7">
        <f t="shared" si="567"/>
        <v>3383</v>
      </c>
      <c r="X1782" s="9" t="s">
        <v>1883</v>
      </c>
      <c r="Y1782" s="9">
        <v>2</v>
      </c>
      <c r="Z1782" s="8">
        <f t="shared" si="563"/>
        <v>9628</v>
      </c>
      <c r="AA1782" s="6" t="s">
        <v>3967</v>
      </c>
      <c r="AB1782" s="6">
        <v>13340087</v>
      </c>
      <c r="AC1782" s="6">
        <f t="shared" si="568"/>
        <v>2.35</v>
      </c>
      <c r="AD1782" s="6">
        <f t="shared" si="569"/>
        <v>31349204</v>
      </c>
      <c r="AE1782" s="6">
        <f t="shared" si="573"/>
        <v>9373106</v>
      </c>
      <c r="AF1782" s="6">
        <v>3870000</v>
      </c>
      <c r="AG1782" s="11">
        <f t="shared" si="572"/>
        <v>44592310</v>
      </c>
      <c r="AH1782">
        <f t="shared" si="570"/>
        <v>3.3427300736494447</v>
      </c>
      <c r="AI1782" s="53">
        <v>0.7</v>
      </c>
      <c r="AJ1782" s="7" t="str">
        <f t="shared" si="559"/>
        <v>hp_44592310</v>
      </c>
      <c r="AK1782" s="7" t="s">
        <v>3968</v>
      </c>
      <c r="AL1782" s="7">
        <v>2243040</v>
      </c>
      <c r="AM1782" s="7">
        <f>INT(IF(MOD(Y1782,3)=0,INT(AL1782*0.55),INT(AL1782*0.35)))</f>
        <v>785064</v>
      </c>
      <c r="AN1782" s="54">
        <f t="shared" si="560"/>
        <v>5248514</v>
      </c>
      <c r="AO1782" s="7" t="str">
        <f t="shared" si="561"/>
        <v>atk_5248514</v>
      </c>
      <c r="AP1782" s="7" t="s">
        <v>3973</v>
      </c>
      <c r="AQ1782" s="7" t="s">
        <v>3996</v>
      </c>
      <c r="AR1782" s="7" t="s">
        <v>3975</v>
      </c>
      <c r="AS1782" s="7" t="s">
        <v>3976</v>
      </c>
      <c r="AU1782" s="7" t="str">
        <f t="shared" si="562"/>
        <v>hp_44592310;atk_5248514;hit_500000;miss_95;cirt_0;cirtSub_-3500</v>
      </c>
    </row>
    <row r="1783" spans="22:47" x14ac:dyDescent="0.2">
      <c r="V1783" s="7" t="str">
        <f t="shared" si="558"/>
        <v>海地洞窟15-3</v>
      </c>
      <c r="W1783" s="7">
        <f t="shared" si="567"/>
        <v>3385</v>
      </c>
      <c r="X1783" s="9" t="s">
        <v>1883</v>
      </c>
      <c r="Y1783" s="9">
        <v>3</v>
      </c>
      <c r="Z1783" s="8">
        <f t="shared" si="563"/>
        <v>9631</v>
      </c>
      <c r="AA1783" s="6" t="s">
        <v>3967</v>
      </c>
      <c r="AB1783" s="6">
        <v>13355461</v>
      </c>
      <c r="AC1783" s="6">
        <f t="shared" si="568"/>
        <v>2.3525</v>
      </c>
      <c r="AD1783" s="6">
        <f t="shared" si="569"/>
        <v>31418722</v>
      </c>
      <c r="AE1783" s="6">
        <f t="shared" si="573"/>
        <v>9373106</v>
      </c>
      <c r="AF1783" s="6">
        <v>3870000</v>
      </c>
      <c r="AG1783" s="11">
        <f t="shared" si="572"/>
        <v>44661828</v>
      </c>
      <c r="AH1783">
        <f t="shared" si="570"/>
        <v>3.3440873362589283</v>
      </c>
      <c r="AI1783" s="53">
        <v>0.7</v>
      </c>
      <c r="AJ1783" s="7" t="str">
        <f t="shared" si="559"/>
        <v>hp_44661828</v>
      </c>
      <c r="AK1783" s="7" t="s">
        <v>3968</v>
      </c>
      <c r="AL1783" s="7">
        <v>2245480</v>
      </c>
      <c r="AM1783" s="7">
        <f>INT(IF(MOD(Y1783,3)=0,INT(AL1783*0.55),INT(AL1783*0.35)))</f>
        <v>1235014</v>
      </c>
      <c r="AN1783" s="54">
        <f t="shared" si="560"/>
        <v>5256356</v>
      </c>
      <c r="AO1783" s="7" t="str">
        <f t="shared" si="561"/>
        <v>atk_5256356</v>
      </c>
      <c r="AP1783" s="7" t="s">
        <v>3973</v>
      </c>
      <c r="AQ1783" s="7" t="s">
        <v>3996</v>
      </c>
      <c r="AR1783" s="7" t="s">
        <v>3975</v>
      </c>
      <c r="AS1783" s="7" t="s">
        <v>3976</v>
      </c>
      <c r="AU1783" s="7" t="str">
        <f t="shared" si="562"/>
        <v>hp_44661828;atk_5256356;hit_500000;miss_95;cirt_0;cirtSub_-3500</v>
      </c>
    </row>
    <row r="1784" spans="22:47" x14ac:dyDescent="0.2">
      <c r="V1784" s="7" t="str">
        <f t="shared" si="558"/>
        <v>海地洞窟15-4</v>
      </c>
      <c r="W1784" s="7">
        <f t="shared" si="567"/>
        <v>3387</v>
      </c>
      <c r="X1784" s="9" t="s">
        <v>1883</v>
      </c>
      <c r="Y1784" s="9">
        <v>4</v>
      </c>
      <c r="Z1784" s="8">
        <f t="shared" si="563"/>
        <v>9635</v>
      </c>
      <c r="AA1784" s="6" t="s">
        <v>3967</v>
      </c>
      <c r="AB1784" s="6">
        <v>13370837</v>
      </c>
      <c r="AC1784" s="6">
        <f t="shared" si="568"/>
        <v>2.3525</v>
      </c>
      <c r="AD1784" s="6">
        <f t="shared" si="569"/>
        <v>31454894</v>
      </c>
      <c r="AE1784" s="6">
        <f t="shared" si="573"/>
        <v>9373106</v>
      </c>
      <c r="AF1784" s="6">
        <v>3870000</v>
      </c>
      <c r="AG1784" s="11">
        <f t="shared" si="572"/>
        <v>44698000</v>
      </c>
      <c r="AH1784">
        <f t="shared" si="570"/>
        <v>3.342947042133563</v>
      </c>
      <c r="AI1784" s="53">
        <v>0.7</v>
      </c>
      <c r="AJ1784" s="7" t="str">
        <f t="shared" si="559"/>
        <v>hp_44698000</v>
      </c>
      <c r="AK1784" s="7" t="s">
        <v>3968</v>
      </c>
      <c r="AL1784" s="7">
        <v>2247920</v>
      </c>
      <c r="AM1784" s="7">
        <f>INT(IF(MOD(Y1784,3)=0,INT(AL1784*0.55),INT(AL1784*0.35)))</f>
        <v>786772</v>
      </c>
      <c r="AN1784" s="54">
        <f t="shared" si="560"/>
        <v>5260274</v>
      </c>
      <c r="AO1784" s="7" t="str">
        <f t="shared" si="561"/>
        <v>atk_5260274</v>
      </c>
      <c r="AP1784" s="7" t="s">
        <v>3973</v>
      </c>
      <c r="AQ1784" s="7" t="s">
        <v>3996</v>
      </c>
      <c r="AR1784" s="7" t="s">
        <v>3975</v>
      </c>
      <c r="AS1784" s="7" t="s">
        <v>3976</v>
      </c>
      <c r="AU1784" s="7" t="str">
        <f t="shared" si="562"/>
        <v>hp_44698000;atk_5260274;hit_500000;miss_95;cirt_0;cirtSub_-3500</v>
      </c>
    </row>
    <row r="1785" spans="22:47" x14ac:dyDescent="0.2">
      <c r="V1785" s="7" t="str">
        <f t="shared" si="558"/>
        <v>海地洞窟15-5</v>
      </c>
      <c r="W1785" s="7">
        <f t="shared" si="567"/>
        <v>3389</v>
      </c>
      <c r="X1785" s="9" t="s">
        <v>1883</v>
      </c>
      <c r="Y1785" s="9">
        <v>5</v>
      </c>
      <c r="Z1785" s="8">
        <f t="shared" si="563"/>
        <v>9640</v>
      </c>
      <c r="AA1785" s="6" t="s">
        <v>3967</v>
      </c>
      <c r="AB1785" s="6">
        <v>13386214</v>
      </c>
      <c r="AC1785" s="6">
        <f t="shared" si="568"/>
        <v>2.3525</v>
      </c>
      <c r="AD1785" s="6">
        <f t="shared" si="569"/>
        <v>31491068</v>
      </c>
      <c r="AE1785" s="6">
        <f t="shared" si="573"/>
        <v>9373106</v>
      </c>
      <c r="AF1785" s="6">
        <v>3870000</v>
      </c>
      <c r="AG1785" s="11">
        <f t="shared" si="572"/>
        <v>44734174</v>
      </c>
      <c r="AH1785">
        <f t="shared" si="570"/>
        <v>3.341809267355206</v>
      </c>
      <c r="AI1785" s="53">
        <v>0.7</v>
      </c>
      <c r="AJ1785" s="7" t="str">
        <f t="shared" si="559"/>
        <v>hp_44734174</v>
      </c>
      <c r="AK1785" s="7" t="s">
        <v>3968</v>
      </c>
      <c r="AL1785" s="7">
        <v>2250360</v>
      </c>
      <c r="AM1785" s="7">
        <f>INT(IF(MOD(Y1785,3)=0,INT(AL1785*0.55),INT(AL1785*0.35)))</f>
        <v>787626</v>
      </c>
      <c r="AN1785" s="54">
        <f t="shared" si="560"/>
        <v>5264191</v>
      </c>
      <c r="AO1785" s="7" t="str">
        <f t="shared" si="561"/>
        <v>atk_5264191</v>
      </c>
      <c r="AP1785" s="7" t="s">
        <v>3973</v>
      </c>
      <c r="AQ1785" s="7" t="s">
        <v>3996</v>
      </c>
      <c r="AR1785" s="7" t="s">
        <v>3975</v>
      </c>
      <c r="AS1785" s="7" t="s">
        <v>3976</v>
      </c>
      <c r="AU1785" s="7" t="str">
        <f t="shared" si="562"/>
        <v>hp_44734174;atk_5264191;hit_500000;miss_95;cirt_0;cirtSub_-3500</v>
      </c>
    </row>
    <row r="1786" spans="22:47" x14ac:dyDescent="0.2">
      <c r="V1786" s="7" t="str">
        <f t="shared" si="558"/>
        <v>海地洞窟15-6</v>
      </c>
      <c r="W1786" s="7">
        <f t="shared" si="567"/>
        <v>3391</v>
      </c>
      <c r="X1786" s="9" t="s">
        <v>1883</v>
      </c>
      <c r="Y1786" s="9">
        <v>6</v>
      </c>
      <c r="Z1786" s="8">
        <f t="shared" si="563"/>
        <v>9646</v>
      </c>
      <c r="AA1786" s="6" t="s">
        <v>3967</v>
      </c>
      <c r="AB1786" s="6">
        <v>13401593</v>
      </c>
      <c r="AC1786" s="6">
        <f t="shared" si="568"/>
        <v>2.355</v>
      </c>
      <c r="AD1786" s="6">
        <f t="shared" si="569"/>
        <v>31560751</v>
      </c>
      <c r="AE1786" s="6">
        <f t="shared" si="573"/>
        <v>9373106</v>
      </c>
      <c r="AF1786" s="6">
        <v>3870000</v>
      </c>
      <c r="AG1786" s="11">
        <f t="shared" si="572"/>
        <v>44803857</v>
      </c>
      <c r="AH1786">
        <f t="shared" si="570"/>
        <v>3.3431739793918527</v>
      </c>
      <c r="AI1786" s="53">
        <v>0.7</v>
      </c>
      <c r="AJ1786" s="7" t="str">
        <f t="shared" si="559"/>
        <v>hp_44803857</v>
      </c>
      <c r="AK1786" s="7" t="s">
        <v>3968</v>
      </c>
      <c r="AL1786" s="7">
        <v>2252800</v>
      </c>
      <c r="AM1786" s="7">
        <f>INT(IF(MOD(Y1786,3)=0,INT(AL1786*0.55),INT(AL1786*0.35)))</f>
        <v>1239040</v>
      </c>
      <c r="AN1786" s="54">
        <f t="shared" si="560"/>
        <v>5272051</v>
      </c>
      <c r="AO1786" s="7" t="str">
        <f t="shared" si="561"/>
        <v>atk_5272051</v>
      </c>
      <c r="AP1786" s="7" t="s">
        <v>3973</v>
      </c>
      <c r="AQ1786" s="7" t="s">
        <v>3996</v>
      </c>
      <c r="AR1786" s="7" t="s">
        <v>3975</v>
      </c>
      <c r="AS1786" s="7" t="s">
        <v>3976</v>
      </c>
      <c r="AU1786" s="7" t="str">
        <f t="shared" si="562"/>
        <v>hp_44803857;atk_5272051;hit_500000;miss_95;cirt_0;cirtSub_-3500</v>
      </c>
    </row>
    <row r="1787" spans="22:47" x14ac:dyDescent="0.2">
      <c r="V1787" s="7" t="str">
        <f t="shared" si="558"/>
        <v>海地洞窟15-7</v>
      </c>
      <c r="W1787" s="7">
        <f t="shared" si="567"/>
        <v>3393</v>
      </c>
      <c r="X1787" s="9" t="s">
        <v>1883</v>
      </c>
      <c r="Y1787" s="9">
        <v>7</v>
      </c>
      <c r="Z1787" s="8">
        <f t="shared" si="563"/>
        <v>9653</v>
      </c>
      <c r="AA1787" s="6" t="s">
        <v>3967</v>
      </c>
      <c r="AB1787" s="6">
        <v>13416975</v>
      </c>
      <c r="AC1787" s="6">
        <f t="shared" si="568"/>
        <v>2.355</v>
      </c>
      <c r="AD1787" s="6">
        <f t="shared" si="569"/>
        <v>31596976</v>
      </c>
      <c r="AE1787" s="6">
        <f t="shared" si="573"/>
        <v>9373106</v>
      </c>
      <c r="AF1787" s="6">
        <v>3870000</v>
      </c>
      <c r="AG1787" s="11">
        <f t="shared" si="572"/>
        <v>44840082</v>
      </c>
      <c r="AH1787">
        <f t="shared" si="570"/>
        <v>3.3420411083720438</v>
      </c>
      <c r="AI1787" s="53">
        <v>0.7</v>
      </c>
      <c r="AJ1787" s="7" t="str">
        <f t="shared" si="559"/>
        <v>hp_44840082</v>
      </c>
      <c r="AK1787" s="7" t="s">
        <v>3968</v>
      </c>
      <c r="AL1787" s="7">
        <v>2255240</v>
      </c>
      <c r="AM1787" s="7">
        <f>INT(IF(MOD(Y1787,3)=0,INT(AL1787*0.55),INT(AL1787*0.35)))</f>
        <v>789334</v>
      </c>
      <c r="AN1787" s="54">
        <f t="shared" si="560"/>
        <v>5275973</v>
      </c>
      <c r="AO1787" s="7" t="str">
        <f t="shared" si="561"/>
        <v>atk_5275973</v>
      </c>
      <c r="AP1787" s="7" t="s">
        <v>3973</v>
      </c>
      <c r="AQ1787" s="7" t="s">
        <v>3996</v>
      </c>
      <c r="AR1787" s="7" t="s">
        <v>3975</v>
      </c>
      <c r="AS1787" s="7" t="s">
        <v>3976</v>
      </c>
      <c r="AU1787" s="7" t="str">
        <f t="shared" si="562"/>
        <v>hp_44840082;atk_5275973;hit_500000;miss_95;cirt_0;cirtSub_-3500</v>
      </c>
    </row>
    <row r="1788" spans="22:47" x14ac:dyDescent="0.2">
      <c r="V1788" s="7" t="str">
        <f t="shared" si="558"/>
        <v>海地洞窟15-8</v>
      </c>
      <c r="W1788" s="7">
        <f t="shared" si="567"/>
        <v>3395</v>
      </c>
      <c r="X1788" s="9" t="s">
        <v>1883</v>
      </c>
      <c r="Y1788" s="9">
        <v>8</v>
      </c>
      <c r="Z1788" s="8">
        <f t="shared" si="563"/>
        <v>9661</v>
      </c>
      <c r="AA1788" s="6" t="s">
        <v>3967</v>
      </c>
      <c r="AB1788" s="6">
        <v>13432358</v>
      </c>
      <c r="AC1788" s="6">
        <f t="shared" si="568"/>
        <v>2.355</v>
      </c>
      <c r="AD1788" s="6">
        <f t="shared" si="569"/>
        <v>31633203</v>
      </c>
      <c r="AE1788" s="6">
        <f t="shared" si="573"/>
        <v>9373106</v>
      </c>
      <c r="AF1788" s="6">
        <v>3870000</v>
      </c>
      <c r="AG1788" s="11">
        <f t="shared" si="572"/>
        <v>44876309</v>
      </c>
      <c r="AH1788">
        <f t="shared" si="570"/>
        <v>3.3409107321290872</v>
      </c>
      <c r="AI1788" s="53">
        <v>0.7</v>
      </c>
      <c r="AJ1788" s="7" t="str">
        <f t="shared" si="559"/>
        <v>hp_44876309</v>
      </c>
      <c r="AK1788" s="7" t="s">
        <v>3968</v>
      </c>
      <c r="AL1788" s="7">
        <v>2257680</v>
      </c>
      <c r="AM1788" s="7">
        <f>INT(IF(MOD(Y1788,3)=0,INT(AL1788*0.55),INT(AL1788*0.35)))</f>
        <v>790188</v>
      </c>
      <c r="AN1788" s="54">
        <f t="shared" si="560"/>
        <v>5279895</v>
      </c>
      <c r="AO1788" s="7" t="str">
        <f t="shared" si="561"/>
        <v>atk_5279895</v>
      </c>
      <c r="AP1788" s="7" t="s">
        <v>3973</v>
      </c>
      <c r="AQ1788" s="7" t="s">
        <v>3996</v>
      </c>
      <c r="AR1788" s="7" t="s">
        <v>3975</v>
      </c>
      <c r="AS1788" s="7" t="s">
        <v>3976</v>
      </c>
      <c r="AU1788" s="7" t="str">
        <f t="shared" si="562"/>
        <v>hp_44876309;atk_5279895;hit_500000;miss_95;cirt_0;cirtSub_-3500</v>
      </c>
    </row>
    <row r="1789" spans="22:47" x14ac:dyDescent="0.2">
      <c r="V1789" s="7" t="str">
        <f t="shared" si="558"/>
        <v>海地洞窟15-9</v>
      </c>
      <c r="W1789" s="7">
        <f t="shared" si="567"/>
        <v>3397</v>
      </c>
      <c r="X1789" s="9" t="s">
        <v>1883</v>
      </c>
      <c r="Y1789" s="9">
        <v>9</v>
      </c>
      <c r="Z1789" s="8">
        <f t="shared" si="563"/>
        <v>9670</v>
      </c>
      <c r="AA1789" s="6" t="s">
        <v>3967</v>
      </c>
      <c r="AB1789" s="6">
        <v>13447743</v>
      </c>
      <c r="AC1789" s="6">
        <f t="shared" si="568"/>
        <v>2.3574999999999999</v>
      </c>
      <c r="AD1789" s="6">
        <f t="shared" si="569"/>
        <v>31703054</v>
      </c>
      <c r="AE1789" s="6">
        <f t="shared" si="573"/>
        <v>9373106</v>
      </c>
      <c r="AF1789" s="6">
        <v>3870000</v>
      </c>
      <c r="AG1789" s="11">
        <f t="shared" si="572"/>
        <v>44946160</v>
      </c>
      <c r="AH1789">
        <f t="shared" si="570"/>
        <v>3.3422827905024657</v>
      </c>
      <c r="AI1789" s="53">
        <v>0.7</v>
      </c>
      <c r="AJ1789" s="7" t="str">
        <f t="shared" si="559"/>
        <v>hp_44946160</v>
      </c>
      <c r="AK1789" s="7" t="s">
        <v>3968</v>
      </c>
      <c r="AL1789" s="7">
        <v>2260120</v>
      </c>
      <c r="AM1789" s="7">
        <f>INT(IF(MOD(Y1789,3)=0,INT(AL1789*0.55),INT(AL1789*0.35)))</f>
        <v>1243066</v>
      </c>
      <c r="AN1789" s="54">
        <f t="shared" si="560"/>
        <v>5287772</v>
      </c>
      <c r="AO1789" s="7" t="str">
        <f t="shared" si="561"/>
        <v>atk_5287772</v>
      </c>
      <c r="AP1789" s="7" t="s">
        <v>3973</v>
      </c>
      <c r="AQ1789" s="7" t="s">
        <v>3996</v>
      </c>
      <c r="AR1789" s="7" t="s">
        <v>3975</v>
      </c>
      <c r="AS1789" s="7" t="s">
        <v>3976</v>
      </c>
      <c r="AU1789" s="7" t="str">
        <f t="shared" si="562"/>
        <v>hp_44946160;atk_5287772;hit_500000;miss_95;cirt_0;cirtSub_-3500</v>
      </c>
    </row>
    <row r="1790" spans="22:47" x14ac:dyDescent="0.2">
      <c r="V1790" s="7" t="str">
        <f t="shared" si="558"/>
        <v>海地洞窟15-10</v>
      </c>
      <c r="W1790" s="7">
        <f t="shared" si="567"/>
        <v>3399</v>
      </c>
      <c r="X1790" s="9" t="s">
        <v>1883</v>
      </c>
      <c r="Y1790" s="9">
        <v>10</v>
      </c>
      <c r="Z1790" s="8">
        <f t="shared" si="563"/>
        <v>9680</v>
      </c>
      <c r="AA1790" s="6" t="s">
        <v>3967</v>
      </c>
      <c r="AB1790" s="6">
        <v>13463130</v>
      </c>
      <c r="AC1790" s="6">
        <f t="shared" si="568"/>
        <v>2.3574999999999999</v>
      </c>
      <c r="AD1790" s="6">
        <f t="shared" si="569"/>
        <v>31739328</v>
      </c>
      <c r="AE1790" s="6">
        <f t="shared" si="573"/>
        <v>9373106</v>
      </c>
      <c r="AF1790" s="6">
        <v>3870000</v>
      </c>
      <c r="AG1790" s="11">
        <f t="shared" si="572"/>
        <v>44982434</v>
      </c>
      <c r="AH1790">
        <f t="shared" si="570"/>
        <v>3.3411572197549901</v>
      </c>
      <c r="AI1790" s="53">
        <v>0.7</v>
      </c>
      <c r="AJ1790" s="7" t="str">
        <f t="shared" si="559"/>
        <v>hp_44982434</v>
      </c>
      <c r="AK1790" s="7" t="s">
        <v>3968</v>
      </c>
      <c r="AL1790" s="7">
        <v>2262560</v>
      </c>
      <c r="AM1790" s="7">
        <f>INT(IF(MOD(Y1790,3)=0,INT(AL1790*0.55),INT(AL1790*0.35)))</f>
        <v>791896</v>
      </c>
      <c r="AN1790" s="54">
        <f t="shared" si="560"/>
        <v>5291698</v>
      </c>
      <c r="AO1790" s="7" t="str">
        <f t="shared" si="561"/>
        <v>atk_5291698</v>
      </c>
      <c r="AP1790" s="7" t="s">
        <v>3973</v>
      </c>
      <c r="AQ1790" s="7" t="s">
        <v>3996</v>
      </c>
      <c r="AR1790" s="7" t="s">
        <v>3975</v>
      </c>
      <c r="AS1790" s="7" t="s">
        <v>3976</v>
      </c>
      <c r="AU1790" s="7" t="str">
        <f t="shared" si="562"/>
        <v>hp_44982434;atk_5291698;hit_500000;miss_95;cirt_0;cirtSub_-3500</v>
      </c>
    </row>
    <row r="1791" spans="22:47" x14ac:dyDescent="0.2">
      <c r="V1791" s="7" t="str">
        <f t="shared" si="558"/>
        <v>海地洞窟16-1</v>
      </c>
      <c r="W1791" s="7">
        <f t="shared" si="567"/>
        <v>3401</v>
      </c>
      <c r="X1791" s="9" t="s">
        <v>1884</v>
      </c>
      <c r="Y1791" s="9">
        <v>1</v>
      </c>
      <c r="Z1791" s="8">
        <f t="shared" si="563"/>
        <v>9681</v>
      </c>
      <c r="AA1791" s="6" t="s">
        <v>3967</v>
      </c>
      <c r="AB1791" s="6">
        <v>13478518</v>
      </c>
      <c r="AC1791" s="6">
        <f t="shared" si="568"/>
        <v>2.36</v>
      </c>
      <c r="AD1791" s="6">
        <f t="shared" si="569"/>
        <v>31809302</v>
      </c>
      <c r="AE1791" s="6">
        <f t="shared" ref="AE1791" si="576">IF(MOD(Y1791,1)=0,INT(AD1790*0.3),0)</f>
        <v>9521798</v>
      </c>
      <c r="AF1791" s="6">
        <v>3870000</v>
      </c>
      <c r="AG1791" s="11">
        <f t="shared" si="572"/>
        <v>45201100</v>
      </c>
      <c r="AH1791">
        <f t="shared" si="570"/>
        <v>3.3535660226146526</v>
      </c>
      <c r="AI1791" s="53">
        <v>0.7</v>
      </c>
      <c r="AJ1791" s="7" t="str">
        <f t="shared" si="559"/>
        <v>hp_45201100</v>
      </c>
      <c r="AK1791" s="7" t="s">
        <v>3968</v>
      </c>
      <c r="AL1791" s="7">
        <v>2265000</v>
      </c>
      <c r="AM1791" s="7">
        <f>INT(IF(MOD(Y1791,3)=0,INT(AL1791*0.55),INT(AL1791*0.35)))</f>
        <v>792750</v>
      </c>
      <c r="AN1791" s="54">
        <f t="shared" si="560"/>
        <v>5317078</v>
      </c>
      <c r="AO1791" s="7" t="str">
        <f t="shared" si="561"/>
        <v>atk_5317078</v>
      </c>
      <c r="AP1791" s="7" t="s">
        <v>3973</v>
      </c>
      <c r="AQ1791" s="7" t="s">
        <v>3996</v>
      </c>
      <c r="AR1791" s="7" t="s">
        <v>3975</v>
      </c>
      <c r="AS1791" s="7" t="s">
        <v>3976</v>
      </c>
      <c r="AU1791" s="7" t="str">
        <f t="shared" si="562"/>
        <v>hp_45201100;atk_5317078;hit_500000;miss_95;cirt_0;cirtSub_-3500</v>
      </c>
    </row>
    <row r="1792" spans="22:47" x14ac:dyDescent="0.2">
      <c r="V1792" s="7" t="str">
        <f t="shared" si="558"/>
        <v>海地洞窟16-2</v>
      </c>
      <c r="W1792" s="7">
        <f t="shared" si="567"/>
        <v>3403</v>
      </c>
      <c r="X1792" s="9" t="s">
        <v>1884</v>
      </c>
      <c r="Y1792" s="9">
        <v>2</v>
      </c>
      <c r="Z1792" s="8">
        <f t="shared" si="563"/>
        <v>9683</v>
      </c>
      <c r="AA1792" s="6" t="s">
        <v>3967</v>
      </c>
      <c r="AB1792" s="6">
        <v>13493909</v>
      </c>
      <c r="AC1792" s="6">
        <f t="shared" si="568"/>
        <v>2.36</v>
      </c>
      <c r="AD1792" s="6">
        <f t="shared" si="569"/>
        <v>31845625</v>
      </c>
      <c r="AE1792" s="6">
        <f t="shared" si="573"/>
        <v>9521798</v>
      </c>
      <c r="AF1792" s="6">
        <v>3870000</v>
      </c>
      <c r="AG1792" s="11">
        <f t="shared" si="572"/>
        <v>45237423</v>
      </c>
      <c r="AH1792">
        <f t="shared" si="570"/>
        <v>3.3524327902315036</v>
      </c>
      <c r="AI1792" s="53">
        <v>0.7</v>
      </c>
      <c r="AJ1792" s="7" t="str">
        <f t="shared" si="559"/>
        <v>hp_45237423</v>
      </c>
      <c r="AK1792" s="7" t="s">
        <v>3968</v>
      </c>
      <c r="AL1792" s="7">
        <v>2267440</v>
      </c>
      <c r="AM1792" s="7">
        <f>INT(IF(MOD(Y1792,3)=0,INT(AL1792*0.55),INT(AL1792*0.35)))</f>
        <v>793604</v>
      </c>
      <c r="AN1792" s="54">
        <f t="shared" si="560"/>
        <v>5321008</v>
      </c>
      <c r="AO1792" s="7" t="str">
        <f t="shared" si="561"/>
        <v>atk_5321008</v>
      </c>
      <c r="AP1792" s="7" t="s">
        <v>3973</v>
      </c>
      <c r="AQ1792" s="7" t="s">
        <v>3996</v>
      </c>
      <c r="AR1792" s="7" t="s">
        <v>3975</v>
      </c>
      <c r="AS1792" s="7" t="s">
        <v>3976</v>
      </c>
      <c r="AU1792" s="7" t="str">
        <f t="shared" si="562"/>
        <v>hp_45237423;atk_5321008;hit_500000;miss_95;cirt_0;cirtSub_-3500</v>
      </c>
    </row>
    <row r="1793" spans="22:47" x14ac:dyDescent="0.2">
      <c r="V1793" s="7" t="str">
        <f t="shared" ref="V1793:V1856" si="577">X1793&amp;"-"&amp;Y1793</f>
        <v>海地洞窟16-3</v>
      </c>
      <c r="W1793" s="7">
        <f t="shared" si="567"/>
        <v>3405</v>
      </c>
      <c r="X1793" s="9" t="s">
        <v>1884</v>
      </c>
      <c r="Y1793" s="9">
        <v>3</v>
      </c>
      <c r="Z1793" s="8">
        <f t="shared" si="563"/>
        <v>9686</v>
      </c>
      <c r="AA1793" s="6" t="s">
        <v>3967</v>
      </c>
      <c r="AB1793" s="6">
        <v>13509301</v>
      </c>
      <c r="AC1793" s="6">
        <f t="shared" si="568"/>
        <v>2.3624999999999998</v>
      </c>
      <c r="AD1793" s="6">
        <f t="shared" si="569"/>
        <v>31915723</v>
      </c>
      <c r="AE1793" s="6">
        <f t="shared" si="573"/>
        <v>9521798</v>
      </c>
      <c r="AF1793" s="6">
        <v>3870000</v>
      </c>
      <c r="AG1793" s="11">
        <f t="shared" si="572"/>
        <v>45307521</v>
      </c>
      <c r="AH1793">
        <f t="shared" si="570"/>
        <v>3.3538020212888884</v>
      </c>
      <c r="AI1793" s="53">
        <v>0.7</v>
      </c>
      <c r="AJ1793" s="7" t="str">
        <f t="shared" ref="AJ1793:AJ1856" si="578">AA1793&amp;"_"&amp;AG1793</f>
        <v>hp_45307521</v>
      </c>
      <c r="AK1793" s="7" t="s">
        <v>3968</v>
      </c>
      <c r="AL1793" s="7">
        <v>2269880</v>
      </c>
      <c r="AM1793" s="7">
        <f>INT(IF(MOD(Y1793,3)=0,INT(AL1793*0.55),INT(AL1793*0.35)))</f>
        <v>1248434</v>
      </c>
      <c r="AN1793" s="54">
        <f t="shared" si="560"/>
        <v>5328909</v>
      </c>
      <c r="AO1793" s="7" t="str">
        <f t="shared" si="561"/>
        <v>atk_5328909</v>
      </c>
      <c r="AP1793" s="7" t="s">
        <v>3973</v>
      </c>
      <c r="AQ1793" s="7" t="s">
        <v>3996</v>
      </c>
      <c r="AR1793" s="7" t="s">
        <v>3975</v>
      </c>
      <c r="AS1793" s="7" t="s">
        <v>3976</v>
      </c>
      <c r="AU1793" s="7" t="str">
        <f t="shared" si="562"/>
        <v>hp_45307521;atk_5328909;hit_500000;miss_95;cirt_0;cirtSub_-3500</v>
      </c>
    </row>
    <row r="1794" spans="22:47" x14ac:dyDescent="0.2">
      <c r="V1794" s="7" t="str">
        <f t="shared" si="577"/>
        <v>海地洞窟16-4</v>
      </c>
      <c r="W1794" s="7">
        <f t="shared" si="567"/>
        <v>3407</v>
      </c>
      <c r="X1794" s="9" t="s">
        <v>1884</v>
      </c>
      <c r="Y1794" s="9">
        <v>4</v>
      </c>
      <c r="Z1794" s="8">
        <f t="shared" si="563"/>
        <v>9690</v>
      </c>
      <c r="AA1794" s="6" t="s">
        <v>3967</v>
      </c>
      <c r="AB1794" s="6">
        <v>13524696</v>
      </c>
      <c r="AC1794" s="6">
        <f t="shared" si="568"/>
        <v>2.3624999999999998</v>
      </c>
      <c r="AD1794" s="6">
        <f t="shared" si="569"/>
        <v>31952094</v>
      </c>
      <c r="AE1794" s="6">
        <f t="shared" si="573"/>
        <v>9521798</v>
      </c>
      <c r="AF1794" s="6">
        <v>3870000</v>
      </c>
      <c r="AG1794" s="11">
        <f t="shared" si="572"/>
        <v>45343892</v>
      </c>
      <c r="AH1794">
        <f t="shared" si="570"/>
        <v>3.3526736571380238</v>
      </c>
      <c r="AI1794" s="53">
        <v>0.7</v>
      </c>
      <c r="AJ1794" s="7" t="str">
        <f t="shared" si="578"/>
        <v>hp_45343892</v>
      </c>
      <c r="AK1794" s="7" t="s">
        <v>3968</v>
      </c>
      <c r="AL1794" s="7">
        <v>2272320</v>
      </c>
      <c r="AM1794" s="7">
        <f>INT(IF(MOD(Y1794,3)=0,INT(AL1794*0.55),INT(AL1794*0.35)))</f>
        <v>795312</v>
      </c>
      <c r="AN1794" s="54">
        <f t="shared" ref="AN1794:AN1857" si="579">INT(AL1794*AI1794*AH1794)</f>
        <v>5332843</v>
      </c>
      <c r="AO1794" s="7" t="str">
        <f t="shared" ref="AO1794:AO1857" si="580">AK1794&amp;"_"&amp;AN1794</f>
        <v>atk_5332843</v>
      </c>
      <c r="AP1794" s="7" t="s">
        <v>3973</v>
      </c>
      <c r="AQ1794" s="7" t="s">
        <v>3996</v>
      </c>
      <c r="AR1794" s="7" t="s">
        <v>3975</v>
      </c>
      <c r="AS1794" s="7" t="s">
        <v>3976</v>
      </c>
      <c r="AU1794" s="7" t="str">
        <f t="shared" ref="AU1794:AU1857" si="581">AJ1794&amp;";"&amp;AO1794&amp;";"&amp;AP1794&amp;";"&amp;AQ1794&amp;";"&amp;AR1794&amp;";"&amp;AS1794</f>
        <v>hp_45343892;atk_5332843;hit_500000;miss_95;cirt_0;cirtSub_-3500</v>
      </c>
    </row>
    <row r="1795" spans="22:47" x14ac:dyDescent="0.2">
      <c r="V1795" s="7" t="str">
        <f t="shared" si="577"/>
        <v>海地洞窟16-5</v>
      </c>
      <c r="W1795" s="7">
        <f t="shared" si="567"/>
        <v>3409</v>
      </c>
      <c r="X1795" s="9" t="s">
        <v>1884</v>
      </c>
      <c r="Y1795" s="9">
        <v>5</v>
      </c>
      <c r="Z1795" s="8">
        <f t="shared" ref="Z1795:Z1858" si="582">Y1795+Z1794</f>
        <v>9695</v>
      </c>
      <c r="AA1795" s="6" t="s">
        <v>3967</v>
      </c>
      <c r="AB1795" s="6">
        <v>13540092</v>
      </c>
      <c r="AC1795" s="6">
        <f t="shared" si="568"/>
        <v>2.3624999999999998</v>
      </c>
      <c r="AD1795" s="6">
        <f t="shared" si="569"/>
        <v>31988467</v>
      </c>
      <c r="AE1795" s="6">
        <f t="shared" si="573"/>
        <v>9521798</v>
      </c>
      <c r="AF1795" s="6">
        <v>3870000</v>
      </c>
      <c r="AG1795" s="11">
        <f t="shared" si="572"/>
        <v>45380265</v>
      </c>
      <c r="AH1795">
        <f t="shared" si="570"/>
        <v>3.3515477590551082</v>
      </c>
      <c r="AI1795" s="53">
        <v>0.7</v>
      </c>
      <c r="AJ1795" s="7" t="str">
        <f t="shared" si="578"/>
        <v>hp_45380265</v>
      </c>
      <c r="AK1795" s="7" t="s">
        <v>3968</v>
      </c>
      <c r="AL1795" s="7">
        <v>2274760</v>
      </c>
      <c r="AM1795" s="7">
        <f>INT(IF(MOD(Y1795,3)=0,INT(AL1795*0.55),INT(AL1795*0.35)))</f>
        <v>796166</v>
      </c>
      <c r="AN1795" s="54">
        <f t="shared" si="579"/>
        <v>5336776</v>
      </c>
      <c r="AO1795" s="7" t="str">
        <f t="shared" si="580"/>
        <v>atk_5336776</v>
      </c>
      <c r="AP1795" s="7" t="s">
        <v>3973</v>
      </c>
      <c r="AQ1795" s="7" t="s">
        <v>3996</v>
      </c>
      <c r="AR1795" s="7" t="s">
        <v>3975</v>
      </c>
      <c r="AS1795" s="7" t="s">
        <v>3976</v>
      </c>
      <c r="AU1795" s="7" t="str">
        <f t="shared" si="581"/>
        <v>hp_45380265;atk_5336776;hit_500000;miss_95;cirt_0;cirtSub_-3500</v>
      </c>
    </row>
    <row r="1796" spans="22:47" x14ac:dyDescent="0.2">
      <c r="V1796" s="7" t="str">
        <f t="shared" si="577"/>
        <v>海地洞窟16-6</v>
      </c>
      <c r="W1796" s="7">
        <f t="shared" si="567"/>
        <v>3411</v>
      </c>
      <c r="X1796" s="9" t="s">
        <v>1884</v>
      </c>
      <c r="Y1796" s="9">
        <v>6</v>
      </c>
      <c r="Z1796" s="8">
        <f t="shared" si="582"/>
        <v>9701</v>
      </c>
      <c r="AA1796" s="6" t="s">
        <v>3967</v>
      </c>
      <c r="AB1796" s="6">
        <v>13555490</v>
      </c>
      <c r="AC1796" s="6">
        <f t="shared" si="568"/>
        <v>2.3649999999999998</v>
      </c>
      <c r="AD1796" s="6">
        <f t="shared" si="569"/>
        <v>32058733</v>
      </c>
      <c r="AE1796" s="6">
        <f t="shared" si="573"/>
        <v>9521798</v>
      </c>
      <c r="AF1796" s="6">
        <v>3870000</v>
      </c>
      <c r="AG1796" s="11">
        <f t="shared" si="572"/>
        <v>45450531</v>
      </c>
      <c r="AH1796">
        <f t="shared" si="570"/>
        <v>3.3529242395516503</v>
      </c>
      <c r="AI1796" s="53">
        <v>0.7</v>
      </c>
      <c r="AJ1796" s="7" t="str">
        <f t="shared" si="578"/>
        <v>hp_45450531</v>
      </c>
      <c r="AK1796" s="7" t="s">
        <v>3968</v>
      </c>
      <c r="AL1796" s="7">
        <v>2277200</v>
      </c>
      <c r="AM1796" s="7">
        <f>INT(IF(MOD(Y1796,3)=0,INT(AL1796*0.55),INT(AL1796*0.35)))</f>
        <v>1252460</v>
      </c>
      <c r="AN1796" s="54">
        <f t="shared" si="579"/>
        <v>5344695</v>
      </c>
      <c r="AO1796" s="7" t="str">
        <f t="shared" si="580"/>
        <v>atk_5344695</v>
      </c>
      <c r="AP1796" s="7" t="s">
        <v>3973</v>
      </c>
      <c r="AQ1796" s="7" t="s">
        <v>3996</v>
      </c>
      <c r="AR1796" s="7" t="s">
        <v>3975</v>
      </c>
      <c r="AS1796" s="7" t="s">
        <v>3976</v>
      </c>
      <c r="AU1796" s="7" t="str">
        <f t="shared" si="581"/>
        <v>hp_45450531;atk_5344695;hit_500000;miss_95;cirt_0;cirtSub_-3500</v>
      </c>
    </row>
    <row r="1797" spans="22:47" x14ac:dyDescent="0.2">
      <c r="V1797" s="7" t="str">
        <f t="shared" si="577"/>
        <v>海地洞窟16-7</v>
      </c>
      <c r="W1797" s="7">
        <f t="shared" si="567"/>
        <v>3413</v>
      </c>
      <c r="X1797" s="9" t="s">
        <v>1884</v>
      </c>
      <c r="Y1797" s="9">
        <v>7</v>
      </c>
      <c r="Z1797" s="8">
        <f t="shared" si="582"/>
        <v>9708</v>
      </c>
      <c r="AA1797" s="6" t="s">
        <v>3967</v>
      </c>
      <c r="AB1797" s="6">
        <v>13570890</v>
      </c>
      <c r="AC1797" s="6">
        <f t="shared" si="568"/>
        <v>2.3649999999999998</v>
      </c>
      <c r="AD1797" s="6">
        <f t="shared" si="569"/>
        <v>32095154</v>
      </c>
      <c r="AE1797" s="6">
        <f t="shared" si="573"/>
        <v>9521798</v>
      </c>
      <c r="AF1797" s="6">
        <v>3870000</v>
      </c>
      <c r="AG1797" s="11">
        <f t="shared" si="572"/>
        <v>45486952</v>
      </c>
      <c r="AH1797">
        <f t="shared" si="570"/>
        <v>3.351803161030706</v>
      </c>
      <c r="AI1797" s="53">
        <v>0.7</v>
      </c>
      <c r="AJ1797" s="7" t="str">
        <f t="shared" si="578"/>
        <v>hp_45486952</v>
      </c>
      <c r="AK1797" s="7" t="s">
        <v>3968</v>
      </c>
      <c r="AL1797" s="7">
        <v>2279640</v>
      </c>
      <c r="AM1797" s="7">
        <f>INT(IF(MOD(Y1797,3)=0,INT(AL1797*0.55),INT(AL1797*0.35)))</f>
        <v>797874</v>
      </c>
      <c r="AN1797" s="54">
        <f t="shared" si="579"/>
        <v>5348633</v>
      </c>
      <c r="AO1797" s="7" t="str">
        <f t="shared" si="580"/>
        <v>atk_5348633</v>
      </c>
      <c r="AP1797" s="7" t="s">
        <v>3973</v>
      </c>
      <c r="AQ1797" s="7" t="s">
        <v>3996</v>
      </c>
      <c r="AR1797" s="7" t="s">
        <v>3975</v>
      </c>
      <c r="AS1797" s="7" t="s">
        <v>3976</v>
      </c>
      <c r="AU1797" s="7" t="str">
        <f t="shared" si="581"/>
        <v>hp_45486952;atk_5348633;hit_500000;miss_95;cirt_0;cirtSub_-3500</v>
      </c>
    </row>
    <row r="1798" spans="22:47" x14ac:dyDescent="0.2">
      <c r="V1798" s="7" t="str">
        <f t="shared" si="577"/>
        <v>海地洞窟16-8</v>
      </c>
      <c r="W1798" s="7">
        <f t="shared" si="567"/>
        <v>3415</v>
      </c>
      <c r="X1798" s="9" t="s">
        <v>1884</v>
      </c>
      <c r="Y1798" s="9">
        <v>8</v>
      </c>
      <c r="Z1798" s="8">
        <f t="shared" si="582"/>
        <v>9716</v>
      </c>
      <c r="AA1798" s="6" t="s">
        <v>3967</v>
      </c>
      <c r="AB1798" s="6">
        <v>13586292</v>
      </c>
      <c r="AC1798" s="6">
        <f t="shared" si="568"/>
        <v>2.3649999999999998</v>
      </c>
      <c r="AD1798" s="6">
        <f t="shared" si="569"/>
        <v>32131580</v>
      </c>
      <c r="AE1798" s="6">
        <f t="shared" si="573"/>
        <v>9521798</v>
      </c>
      <c r="AF1798" s="6">
        <v>3870000</v>
      </c>
      <c r="AG1798" s="11">
        <f t="shared" si="572"/>
        <v>45523378</v>
      </c>
      <c r="AH1798">
        <f t="shared" si="570"/>
        <v>3.3506844987580129</v>
      </c>
      <c r="AI1798" s="53">
        <v>0.7</v>
      </c>
      <c r="AJ1798" s="7" t="str">
        <f t="shared" si="578"/>
        <v>hp_45523378</v>
      </c>
      <c r="AK1798" s="7" t="s">
        <v>3968</v>
      </c>
      <c r="AL1798" s="7">
        <v>2282080</v>
      </c>
      <c r="AM1798" s="7">
        <f>INT(IF(MOD(Y1798,3)=0,INT(AL1798*0.55),INT(AL1798*0.35)))</f>
        <v>798728</v>
      </c>
      <c r="AN1798" s="54">
        <f t="shared" si="579"/>
        <v>5352571</v>
      </c>
      <c r="AO1798" s="7" t="str">
        <f t="shared" si="580"/>
        <v>atk_5352571</v>
      </c>
      <c r="AP1798" s="7" t="s">
        <v>3973</v>
      </c>
      <c r="AQ1798" s="7" t="s">
        <v>3996</v>
      </c>
      <c r="AR1798" s="7" t="s">
        <v>3975</v>
      </c>
      <c r="AS1798" s="7" t="s">
        <v>3976</v>
      </c>
      <c r="AU1798" s="7" t="str">
        <f t="shared" si="581"/>
        <v>hp_45523378;atk_5352571;hit_500000;miss_95;cirt_0;cirtSub_-3500</v>
      </c>
    </row>
    <row r="1799" spans="22:47" x14ac:dyDescent="0.2">
      <c r="V1799" s="7" t="str">
        <f t="shared" si="577"/>
        <v>海地洞窟16-9</v>
      </c>
      <c r="W1799" s="7">
        <f t="shared" si="567"/>
        <v>3417</v>
      </c>
      <c r="X1799" s="9" t="s">
        <v>1884</v>
      </c>
      <c r="Y1799" s="9">
        <v>9</v>
      </c>
      <c r="Z1799" s="8">
        <f t="shared" si="582"/>
        <v>9725</v>
      </c>
      <c r="AA1799" s="6" t="s">
        <v>3967</v>
      </c>
      <c r="AB1799" s="6">
        <v>13601696</v>
      </c>
      <c r="AC1799" s="6">
        <f t="shared" si="568"/>
        <v>2.3674999999999997</v>
      </c>
      <c r="AD1799" s="6">
        <f t="shared" si="569"/>
        <v>32202015</v>
      </c>
      <c r="AE1799" s="6">
        <f t="shared" si="573"/>
        <v>9521798</v>
      </c>
      <c r="AF1799" s="6">
        <v>3870000</v>
      </c>
      <c r="AG1799" s="11">
        <f t="shared" si="572"/>
        <v>45593813</v>
      </c>
      <c r="AH1799">
        <f t="shared" si="570"/>
        <v>3.3520682273739979</v>
      </c>
      <c r="AI1799" s="53">
        <v>0.7</v>
      </c>
      <c r="AJ1799" s="7" t="str">
        <f t="shared" si="578"/>
        <v>hp_45593813</v>
      </c>
      <c r="AK1799" s="7" t="s">
        <v>3968</v>
      </c>
      <c r="AL1799" s="7">
        <v>2284520</v>
      </c>
      <c r="AM1799" s="7">
        <f>INT(IF(MOD(Y1799,3)=0,INT(AL1799*0.55),INT(AL1799*0.35)))</f>
        <v>1256486</v>
      </c>
      <c r="AN1799" s="54">
        <f t="shared" si="579"/>
        <v>5360506</v>
      </c>
      <c r="AO1799" s="7" t="str">
        <f t="shared" si="580"/>
        <v>atk_5360506</v>
      </c>
      <c r="AP1799" s="7" t="s">
        <v>3973</v>
      </c>
      <c r="AQ1799" s="7" t="s">
        <v>3996</v>
      </c>
      <c r="AR1799" s="7" t="s">
        <v>3975</v>
      </c>
      <c r="AS1799" s="7" t="s">
        <v>3976</v>
      </c>
      <c r="AU1799" s="7" t="str">
        <f t="shared" si="581"/>
        <v>hp_45593813;atk_5360506;hit_500000;miss_95;cirt_0;cirtSub_-3500</v>
      </c>
    </row>
    <row r="1800" spans="22:47" x14ac:dyDescent="0.2">
      <c r="V1800" s="7" t="str">
        <f t="shared" si="577"/>
        <v>海地洞窟16-10</v>
      </c>
      <c r="W1800" s="7">
        <f t="shared" si="567"/>
        <v>3419</v>
      </c>
      <c r="X1800" s="9" t="s">
        <v>1884</v>
      </c>
      <c r="Y1800" s="9">
        <v>10</v>
      </c>
      <c r="Z1800" s="8">
        <f t="shared" si="582"/>
        <v>9735</v>
      </c>
      <c r="AA1800" s="6" t="s">
        <v>3967</v>
      </c>
      <c r="AB1800" s="6">
        <v>13617101</v>
      </c>
      <c r="AC1800" s="6">
        <f t="shared" si="568"/>
        <v>2.3674999999999997</v>
      </c>
      <c r="AD1800" s="6">
        <f t="shared" si="569"/>
        <v>32238486</v>
      </c>
      <c r="AE1800" s="6">
        <f t="shared" si="573"/>
        <v>9521798</v>
      </c>
      <c r="AF1800" s="6">
        <v>3870000</v>
      </c>
      <c r="AG1800" s="11">
        <f t="shared" si="572"/>
        <v>45630284</v>
      </c>
      <c r="AH1800">
        <f t="shared" si="570"/>
        <v>3.3509543624593809</v>
      </c>
      <c r="AI1800" s="53">
        <v>0.7</v>
      </c>
      <c r="AJ1800" s="7" t="str">
        <f t="shared" si="578"/>
        <v>hp_45630284</v>
      </c>
      <c r="AK1800" s="7" t="s">
        <v>3968</v>
      </c>
      <c r="AL1800" s="7">
        <v>2286960</v>
      </c>
      <c r="AM1800" s="7">
        <f>INT(IF(MOD(Y1800,3)=0,INT(AL1800*0.55),INT(AL1800*0.35)))</f>
        <v>800436</v>
      </c>
      <c r="AN1800" s="54">
        <f t="shared" si="579"/>
        <v>5364449</v>
      </c>
      <c r="AO1800" s="7" t="str">
        <f t="shared" si="580"/>
        <v>atk_5364449</v>
      </c>
      <c r="AP1800" s="7" t="s">
        <v>3973</v>
      </c>
      <c r="AQ1800" s="7" t="s">
        <v>3996</v>
      </c>
      <c r="AR1800" s="7" t="s">
        <v>3975</v>
      </c>
      <c r="AS1800" s="7" t="s">
        <v>3976</v>
      </c>
      <c r="AU1800" s="7" t="str">
        <f t="shared" si="581"/>
        <v>hp_45630284;atk_5364449;hit_500000;miss_95;cirt_0;cirtSub_-3500</v>
      </c>
    </row>
    <row r="1801" spans="22:47" x14ac:dyDescent="0.2">
      <c r="V1801" s="7" t="str">
        <f t="shared" si="577"/>
        <v>海地洞窟17-1</v>
      </c>
      <c r="W1801" s="7">
        <f t="shared" si="567"/>
        <v>3421</v>
      </c>
      <c r="X1801" s="9" t="s">
        <v>1885</v>
      </c>
      <c r="Y1801" s="9">
        <v>1</v>
      </c>
      <c r="Z1801" s="8">
        <f t="shared" si="582"/>
        <v>9736</v>
      </c>
      <c r="AA1801" s="6" t="s">
        <v>3967</v>
      </c>
      <c r="AB1801" s="6">
        <v>13632509</v>
      </c>
      <c r="AC1801" s="6">
        <f t="shared" si="568"/>
        <v>2.37</v>
      </c>
      <c r="AD1801" s="6">
        <f t="shared" si="569"/>
        <v>32309046</v>
      </c>
      <c r="AE1801" s="6">
        <f t="shared" ref="AE1801" si="583">IF(MOD(Y1801,1)=0,INT(AD1800*0.3),0)</f>
        <v>9671545</v>
      </c>
      <c r="AF1801" s="6">
        <v>3870000</v>
      </c>
      <c r="AG1801" s="11">
        <f t="shared" si="572"/>
        <v>45850591</v>
      </c>
      <c r="AH1801">
        <f t="shared" si="570"/>
        <v>3.3633273962995367</v>
      </c>
      <c r="AI1801" s="53">
        <v>0.7</v>
      </c>
      <c r="AJ1801" s="7" t="str">
        <f t="shared" si="578"/>
        <v>hp_45850591</v>
      </c>
      <c r="AK1801" s="7" t="s">
        <v>3968</v>
      </c>
      <c r="AL1801" s="7">
        <v>2289400</v>
      </c>
      <c r="AM1801" s="7">
        <f>INT(IF(MOD(Y1801,3)=0,INT(AL1801*0.55),INT(AL1801*0.35)))</f>
        <v>801290</v>
      </c>
      <c r="AN1801" s="54">
        <f t="shared" si="579"/>
        <v>5390001</v>
      </c>
      <c r="AO1801" s="7" t="str">
        <f t="shared" si="580"/>
        <v>atk_5390001</v>
      </c>
      <c r="AP1801" s="7" t="s">
        <v>3973</v>
      </c>
      <c r="AQ1801" s="7" t="s">
        <v>3996</v>
      </c>
      <c r="AR1801" s="7" t="s">
        <v>3975</v>
      </c>
      <c r="AS1801" s="7" t="s">
        <v>3976</v>
      </c>
      <c r="AU1801" s="7" t="str">
        <f t="shared" si="581"/>
        <v>hp_45850591;atk_5390001;hit_500000;miss_95;cirt_0;cirtSub_-3500</v>
      </c>
    </row>
    <row r="1802" spans="22:47" x14ac:dyDescent="0.2">
      <c r="V1802" s="7" t="str">
        <f t="shared" si="577"/>
        <v>海地洞窟17-2</v>
      </c>
      <c r="W1802" s="7">
        <f t="shared" si="567"/>
        <v>3423</v>
      </c>
      <c r="X1802" s="9" t="s">
        <v>1885</v>
      </c>
      <c r="Y1802" s="9">
        <v>2</v>
      </c>
      <c r="Z1802" s="8">
        <f t="shared" si="582"/>
        <v>9738</v>
      </c>
      <c r="AA1802" s="6" t="s">
        <v>3967</v>
      </c>
      <c r="AB1802" s="6">
        <v>13647918</v>
      </c>
      <c r="AC1802" s="6">
        <f t="shared" si="568"/>
        <v>2.37</v>
      </c>
      <c r="AD1802" s="6">
        <f t="shared" si="569"/>
        <v>32345565</v>
      </c>
      <c r="AE1802" s="6">
        <f t="shared" si="573"/>
        <v>9671545</v>
      </c>
      <c r="AF1802" s="6">
        <v>3870000</v>
      </c>
      <c r="AG1802" s="11">
        <f t="shared" si="572"/>
        <v>45887110</v>
      </c>
      <c r="AH1802">
        <f t="shared" si="570"/>
        <v>3.3622058690563645</v>
      </c>
      <c r="AI1802" s="53">
        <v>0.7</v>
      </c>
      <c r="AJ1802" s="7" t="str">
        <f t="shared" si="578"/>
        <v>hp_45887110</v>
      </c>
      <c r="AK1802" s="7" t="s">
        <v>3968</v>
      </c>
      <c r="AL1802" s="7">
        <v>2291840</v>
      </c>
      <c r="AM1802" s="7">
        <f>INT(IF(MOD(Y1802,3)=0,INT(AL1802*0.55),INT(AL1802*0.35)))</f>
        <v>802144</v>
      </c>
      <c r="AN1802" s="54">
        <f t="shared" si="579"/>
        <v>5393946</v>
      </c>
      <c r="AO1802" s="7" t="str">
        <f t="shared" si="580"/>
        <v>atk_5393946</v>
      </c>
      <c r="AP1802" s="7" t="s">
        <v>3973</v>
      </c>
      <c r="AQ1802" s="7" t="s">
        <v>3996</v>
      </c>
      <c r="AR1802" s="7" t="s">
        <v>3975</v>
      </c>
      <c r="AS1802" s="7" t="s">
        <v>3976</v>
      </c>
      <c r="AU1802" s="7" t="str">
        <f t="shared" si="581"/>
        <v>hp_45887110;atk_5393946;hit_500000;miss_95;cirt_0;cirtSub_-3500</v>
      </c>
    </row>
    <row r="1803" spans="22:47" x14ac:dyDescent="0.2">
      <c r="V1803" s="7" t="str">
        <f t="shared" si="577"/>
        <v>海地洞窟17-3</v>
      </c>
      <c r="W1803" s="7">
        <f t="shared" si="567"/>
        <v>3425</v>
      </c>
      <c r="X1803" s="9" t="s">
        <v>1885</v>
      </c>
      <c r="Y1803" s="9">
        <v>3</v>
      </c>
      <c r="Z1803" s="8">
        <f t="shared" si="582"/>
        <v>9741</v>
      </c>
      <c r="AA1803" s="6" t="s">
        <v>3967</v>
      </c>
      <c r="AB1803" s="6">
        <v>13663329</v>
      </c>
      <c r="AC1803" s="6">
        <f t="shared" si="568"/>
        <v>2.3725000000000001</v>
      </c>
      <c r="AD1803" s="6">
        <f t="shared" si="569"/>
        <v>32416248</v>
      </c>
      <c r="AE1803" s="6">
        <f t="shared" si="573"/>
        <v>9671545</v>
      </c>
      <c r="AF1803" s="6">
        <v>3870000</v>
      </c>
      <c r="AG1803" s="11">
        <f t="shared" si="572"/>
        <v>45957793</v>
      </c>
      <c r="AH1803">
        <f t="shared" si="570"/>
        <v>3.3635867949897129</v>
      </c>
      <c r="AI1803" s="53">
        <v>0.7</v>
      </c>
      <c r="AJ1803" s="7" t="str">
        <f t="shared" si="578"/>
        <v>hp_45957793</v>
      </c>
      <c r="AK1803" s="7" t="s">
        <v>3968</v>
      </c>
      <c r="AL1803" s="7">
        <v>2294280</v>
      </c>
      <c r="AM1803" s="7">
        <f>INT(IF(MOD(Y1803,3)=0,INT(AL1803*0.55),INT(AL1803*0.35)))</f>
        <v>1261854</v>
      </c>
      <c r="AN1803" s="54">
        <f t="shared" si="579"/>
        <v>5401906</v>
      </c>
      <c r="AO1803" s="7" t="str">
        <f t="shared" si="580"/>
        <v>atk_5401906</v>
      </c>
      <c r="AP1803" s="7" t="s">
        <v>3973</v>
      </c>
      <c r="AQ1803" s="7" t="s">
        <v>3996</v>
      </c>
      <c r="AR1803" s="7" t="s">
        <v>3975</v>
      </c>
      <c r="AS1803" s="7" t="s">
        <v>3976</v>
      </c>
      <c r="AU1803" s="7" t="str">
        <f t="shared" si="581"/>
        <v>hp_45957793;atk_5401906;hit_500000;miss_95;cirt_0;cirtSub_-3500</v>
      </c>
    </row>
    <row r="1804" spans="22:47" x14ac:dyDescent="0.2">
      <c r="V1804" s="7" t="str">
        <f t="shared" si="577"/>
        <v>海地洞窟17-4</v>
      </c>
      <c r="W1804" s="7">
        <f t="shared" si="567"/>
        <v>3427</v>
      </c>
      <c r="X1804" s="9" t="s">
        <v>1885</v>
      </c>
      <c r="Y1804" s="9">
        <v>4</v>
      </c>
      <c r="Z1804" s="8">
        <f t="shared" si="582"/>
        <v>9745</v>
      </c>
      <c r="AA1804" s="6" t="s">
        <v>3967</v>
      </c>
      <c r="AB1804" s="6">
        <v>13678742</v>
      </c>
      <c r="AC1804" s="6">
        <f t="shared" si="568"/>
        <v>2.3725000000000001</v>
      </c>
      <c r="AD1804" s="6">
        <f t="shared" si="569"/>
        <v>32452815</v>
      </c>
      <c r="AE1804" s="6">
        <f t="shared" si="573"/>
        <v>9671545</v>
      </c>
      <c r="AF1804" s="6">
        <v>3870000</v>
      </c>
      <c r="AG1804" s="11">
        <f t="shared" si="572"/>
        <v>45994360</v>
      </c>
      <c r="AH1804">
        <f t="shared" si="570"/>
        <v>3.3624700283110829</v>
      </c>
      <c r="AI1804" s="53">
        <v>0.7</v>
      </c>
      <c r="AJ1804" s="7" t="str">
        <f t="shared" si="578"/>
        <v>hp_45994360</v>
      </c>
      <c r="AK1804" s="7" t="s">
        <v>3968</v>
      </c>
      <c r="AL1804" s="7">
        <v>2296720</v>
      </c>
      <c r="AM1804" s="7">
        <f>INT(IF(MOD(Y1804,3)=0,INT(AL1804*0.55),INT(AL1804*0.35)))</f>
        <v>803852</v>
      </c>
      <c r="AN1804" s="54">
        <f t="shared" si="579"/>
        <v>5405856</v>
      </c>
      <c r="AO1804" s="7" t="str">
        <f t="shared" si="580"/>
        <v>atk_5405856</v>
      </c>
      <c r="AP1804" s="7" t="s">
        <v>3973</v>
      </c>
      <c r="AQ1804" s="7" t="s">
        <v>3996</v>
      </c>
      <c r="AR1804" s="7" t="s">
        <v>3975</v>
      </c>
      <c r="AS1804" s="7" t="s">
        <v>3976</v>
      </c>
      <c r="AU1804" s="7" t="str">
        <f t="shared" si="581"/>
        <v>hp_45994360;atk_5405856;hit_500000;miss_95;cirt_0;cirtSub_-3500</v>
      </c>
    </row>
    <row r="1805" spans="22:47" x14ac:dyDescent="0.2">
      <c r="V1805" s="7" t="str">
        <f t="shared" si="577"/>
        <v>海地洞窟17-5</v>
      </c>
      <c r="W1805" s="7">
        <f t="shared" si="567"/>
        <v>3429</v>
      </c>
      <c r="X1805" s="9" t="s">
        <v>1885</v>
      </c>
      <c r="Y1805" s="9">
        <v>5</v>
      </c>
      <c r="Z1805" s="8">
        <f t="shared" si="582"/>
        <v>9750</v>
      </c>
      <c r="AA1805" s="6" t="s">
        <v>3967</v>
      </c>
      <c r="AB1805" s="6">
        <v>13694157</v>
      </c>
      <c r="AC1805" s="6">
        <f t="shared" si="568"/>
        <v>2.3725000000000001</v>
      </c>
      <c r="AD1805" s="6">
        <f t="shared" si="569"/>
        <v>32489387</v>
      </c>
      <c r="AE1805" s="6">
        <f t="shared" si="573"/>
        <v>9671545</v>
      </c>
      <c r="AF1805" s="6">
        <v>3870000</v>
      </c>
      <c r="AG1805" s="11">
        <f t="shared" si="572"/>
        <v>46030932</v>
      </c>
      <c r="AH1805">
        <f t="shared" si="570"/>
        <v>3.3613556497125017</v>
      </c>
      <c r="AI1805" s="53">
        <v>0.7</v>
      </c>
      <c r="AJ1805" s="7" t="str">
        <f t="shared" si="578"/>
        <v>hp_46030932</v>
      </c>
      <c r="AK1805" s="7" t="s">
        <v>3968</v>
      </c>
      <c r="AL1805" s="7">
        <v>2299160</v>
      </c>
      <c r="AM1805" s="7">
        <f>INT(IF(MOD(Y1805,3)=0,INT(AL1805*0.55),INT(AL1805*0.35)))</f>
        <v>804706</v>
      </c>
      <c r="AN1805" s="54">
        <f t="shared" si="579"/>
        <v>5409806</v>
      </c>
      <c r="AO1805" s="7" t="str">
        <f t="shared" si="580"/>
        <v>atk_5409806</v>
      </c>
      <c r="AP1805" s="7" t="s">
        <v>3973</v>
      </c>
      <c r="AQ1805" s="7" t="s">
        <v>3996</v>
      </c>
      <c r="AR1805" s="7" t="s">
        <v>3975</v>
      </c>
      <c r="AS1805" s="7" t="s">
        <v>3976</v>
      </c>
      <c r="AU1805" s="7" t="str">
        <f t="shared" si="581"/>
        <v>hp_46030932;atk_5409806;hit_500000;miss_95;cirt_0;cirtSub_-3500</v>
      </c>
    </row>
    <row r="1806" spans="22:47" x14ac:dyDescent="0.2">
      <c r="V1806" s="7" t="str">
        <f t="shared" si="577"/>
        <v>海地洞窟17-6</v>
      </c>
      <c r="W1806" s="7">
        <f t="shared" si="567"/>
        <v>3431</v>
      </c>
      <c r="X1806" s="9" t="s">
        <v>1885</v>
      </c>
      <c r="Y1806" s="9">
        <v>6</v>
      </c>
      <c r="Z1806" s="8">
        <f t="shared" si="582"/>
        <v>9756</v>
      </c>
      <c r="AA1806" s="6" t="s">
        <v>3967</v>
      </c>
      <c r="AB1806" s="6">
        <v>13709574</v>
      </c>
      <c r="AC1806" s="6">
        <f t="shared" si="568"/>
        <v>2.375</v>
      </c>
      <c r="AD1806" s="6">
        <f t="shared" si="569"/>
        <v>32560238</v>
      </c>
      <c r="AE1806" s="6">
        <f t="shared" si="573"/>
        <v>9671545</v>
      </c>
      <c r="AF1806" s="6">
        <v>3870000</v>
      </c>
      <c r="AG1806" s="11">
        <f t="shared" si="572"/>
        <v>46101783</v>
      </c>
      <c r="AH1806">
        <f t="shared" si="570"/>
        <v>3.3627436563674409</v>
      </c>
      <c r="AI1806" s="53">
        <v>0.7</v>
      </c>
      <c r="AJ1806" s="7" t="str">
        <f t="shared" si="578"/>
        <v>hp_46101783</v>
      </c>
      <c r="AK1806" s="7" t="s">
        <v>3968</v>
      </c>
      <c r="AL1806" s="7">
        <v>2301600</v>
      </c>
      <c r="AM1806" s="7">
        <f>INT(IF(MOD(Y1806,3)=0,INT(AL1806*0.55),INT(AL1806*0.35)))</f>
        <v>1265880</v>
      </c>
      <c r="AN1806" s="54">
        <f t="shared" si="579"/>
        <v>5417783</v>
      </c>
      <c r="AO1806" s="7" t="str">
        <f t="shared" si="580"/>
        <v>atk_5417783</v>
      </c>
      <c r="AP1806" s="7" t="s">
        <v>3973</v>
      </c>
      <c r="AQ1806" s="7" t="s">
        <v>3996</v>
      </c>
      <c r="AR1806" s="7" t="s">
        <v>3975</v>
      </c>
      <c r="AS1806" s="7" t="s">
        <v>3976</v>
      </c>
      <c r="AU1806" s="7" t="str">
        <f t="shared" si="581"/>
        <v>hp_46101783;atk_5417783;hit_500000;miss_95;cirt_0;cirtSub_-3500</v>
      </c>
    </row>
    <row r="1807" spans="22:47" x14ac:dyDescent="0.2">
      <c r="V1807" s="7" t="str">
        <f t="shared" si="577"/>
        <v>海地洞窟17-7</v>
      </c>
      <c r="W1807" s="7">
        <f t="shared" si="567"/>
        <v>3433</v>
      </c>
      <c r="X1807" s="9" t="s">
        <v>1885</v>
      </c>
      <c r="Y1807" s="9">
        <v>7</v>
      </c>
      <c r="Z1807" s="8">
        <f t="shared" si="582"/>
        <v>9763</v>
      </c>
      <c r="AA1807" s="6" t="s">
        <v>3967</v>
      </c>
      <c r="AB1807" s="6">
        <v>13724993</v>
      </c>
      <c r="AC1807" s="6">
        <f t="shared" si="568"/>
        <v>2.375</v>
      </c>
      <c r="AD1807" s="6">
        <f t="shared" si="569"/>
        <v>32596858</v>
      </c>
      <c r="AE1807" s="6">
        <f t="shared" si="573"/>
        <v>9671545</v>
      </c>
      <c r="AF1807" s="6">
        <v>3870000</v>
      </c>
      <c r="AG1807" s="11">
        <f t="shared" si="572"/>
        <v>46138403</v>
      </c>
      <c r="AH1807">
        <f t="shared" si="570"/>
        <v>3.3616339913615985</v>
      </c>
      <c r="AI1807" s="53">
        <v>0.7</v>
      </c>
      <c r="AJ1807" s="7" t="str">
        <f t="shared" si="578"/>
        <v>hp_46138403</v>
      </c>
      <c r="AK1807" s="7" t="s">
        <v>3968</v>
      </c>
      <c r="AL1807" s="7">
        <v>2304040</v>
      </c>
      <c r="AM1807" s="7">
        <f>INT(IF(MOD(Y1807,3)=0,INT(AL1807*0.55),INT(AL1807*0.35)))</f>
        <v>806414</v>
      </c>
      <c r="AN1807" s="54">
        <f t="shared" si="579"/>
        <v>5421737</v>
      </c>
      <c r="AO1807" s="7" t="str">
        <f t="shared" si="580"/>
        <v>atk_5421737</v>
      </c>
      <c r="AP1807" s="7" t="s">
        <v>3973</v>
      </c>
      <c r="AQ1807" s="7" t="s">
        <v>3996</v>
      </c>
      <c r="AR1807" s="7" t="s">
        <v>3975</v>
      </c>
      <c r="AS1807" s="7" t="s">
        <v>3976</v>
      </c>
      <c r="AU1807" s="7" t="str">
        <f t="shared" si="581"/>
        <v>hp_46138403;atk_5421737;hit_500000;miss_95;cirt_0;cirtSub_-3500</v>
      </c>
    </row>
    <row r="1808" spans="22:47" x14ac:dyDescent="0.2">
      <c r="V1808" s="7" t="str">
        <f t="shared" si="577"/>
        <v>海地洞窟17-8</v>
      </c>
      <c r="W1808" s="7">
        <f t="shared" si="567"/>
        <v>3435</v>
      </c>
      <c r="X1808" s="9" t="s">
        <v>1885</v>
      </c>
      <c r="Y1808" s="9">
        <v>8</v>
      </c>
      <c r="Z1808" s="8">
        <f t="shared" si="582"/>
        <v>9771</v>
      </c>
      <c r="AA1808" s="6" t="s">
        <v>3967</v>
      </c>
      <c r="AB1808" s="6">
        <v>13740413</v>
      </c>
      <c r="AC1808" s="6">
        <f t="shared" si="568"/>
        <v>2.375</v>
      </c>
      <c r="AD1808" s="6">
        <f t="shared" si="569"/>
        <v>32633480</v>
      </c>
      <c r="AE1808" s="6">
        <f t="shared" si="573"/>
        <v>9671545</v>
      </c>
      <c r="AF1808" s="6">
        <v>3870000</v>
      </c>
      <c r="AG1808" s="11">
        <f t="shared" si="572"/>
        <v>46175025</v>
      </c>
      <c r="AH1808">
        <f t="shared" si="570"/>
        <v>3.3605267177922529</v>
      </c>
      <c r="AI1808" s="53">
        <v>0.7</v>
      </c>
      <c r="AJ1808" s="7" t="str">
        <f t="shared" si="578"/>
        <v>hp_46175025</v>
      </c>
      <c r="AK1808" s="7" t="s">
        <v>3968</v>
      </c>
      <c r="AL1808" s="7">
        <v>2306480</v>
      </c>
      <c r="AM1808" s="7">
        <f>INT(IF(MOD(Y1808,3)=0,INT(AL1808*0.55),INT(AL1808*0.35)))</f>
        <v>807268</v>
      </c>
      <c r="AN1808" s="54">
        <f t="shared" si="579"/>
        <v>5425691</v>
      </c>
      <c r="AO1808" s="7" t="str">
        <f t="shared" si="580"/>
        <v>atk_5425691</v>
      </c>
      <c r="AP1808" s="7" t="s">
        <v>3973</v>
      </c>
      <c r="AQ1808" s="7" t="s">
        <v>3996</v>
      </c>
      <c r="AR1808" s="7" t="s">
        <v>3975</v>
      </c>
      <c r="AS1808" s="7" t="s">
        <v>3976</v>
      </c>
      <c r="AU1808" s="7" t="str">
        <f t="shared" si="581"/>
        <v>hp_46175025;atk_5425691;hit_500000;miss_95;cirt_0;cirtSub_-3500</v>
      </c>
    </row>
    <row r="1809" spans="22:47" x14ac:dyDescent="0.2">
      <c r="V1809" s="7" t="str">
        <f t="shared" si="577"/>
        <v>海地洞窟17-9</v>
      </c>
      <c r="W1809" s="7">
        <f t="shared" si="567"/>
        <v>3437</v>
      </c>
      <c r="X1809" s="9" t="s">
        <v>1885</v>
      </c>
      <c r="Y1809" s="9">
        <v>9</v>
      </c>
      <c r="Z1809" s="8">
        <f t="shared" si="582"/>
        <v>9780</v>
      </c>
      <c r="AA1809" s="6" t="s">
        <v>3967</v>
      </c>
      <c r="AB1809" s="6">
        <v>13755836</v>
      </c>
      <c r="AC1809" s="6">
        <f t="shared" si="568"/>
        <v>2.3774999999999999</v>
      </c>
      <c r="AD1809" s="6">
        <f t="shared" si="569"/>
        <v>32704500</v>
      </c>
      <c r="AE1809" s="6">
        <f t="shared" si="573"/>
        <v>9671545</v>
      </c>
      <c r="AF1809" s="6">
        <v>3870000</v>
      </c>
      <c r="AG1809" s="11">
        <f t="shared" si="572"/>
        <v>46246045</v>
      </c>
      <c r="AH1809">
        <f t="shared" si="570"/>
        <v>3.3619218054068107</v>
      </c>
      <c r="AI1809" s="53">
        <v>0.7</v>
      </c>
      <c r="AJ1809" s="7" t="str">
        <f t="shared" si="578"/>
        <v>hp_46246045</v>
      </c>
      <c r="AK1809" s="7" t="s">
        <v>3968</v>
      </c>
      <c r="AL1809" s="7">
        <v>2308920</v>
      </c>
      <c r="AM1809" s="7">
        <f>INT(IF(MOD(Y1809,3)=0,INT(AL1809*0.55),INT(AL1809*0.35)))</f>
        <v>1269906</v>
      </c>
      <c r="AN1809" s="54">
        <f t="shared" si="579"/>
        <v>5433685</v>
      </c>
      <c r="AO1809" s="7" t="str">
        <f t="shared" si="580"/>
        <v>atk_5433685</v>
      </c>
      <c r="AP1809" s="7" t="s">
        <v>3973</v>
      </c>
      <c r="AQ1809" s="7" t="s">
        <v>3996</v>
      </c>
      <c r="AR1809" s="7" t="s">
        <v>3975</v>
      </c>
      <c r="AS1809" s="7" t="s">
        <v>3976</v>
      </c>
      <c r="AU1809" s="7" t="str">
        <f t="shared" si="581"/>
        <v>hp_46246045;atk_5433685;hit_500000;miss_95;cirt_0;cirtSub_-3500</v>
      </c>
    </row>
    <row r="1810" spans="22:47" x14ac:dyDescent="0.2">
      <c r="V1810" s="7" t="str">
        <f t="shared" si="577"/>
        <v>海地洞窟17-10</v>
      </c>
      <c r="W1810" s="7">
        <f t="shared" si="567"/>
        <v>3439</v>
      </c>
      <c r="X1810" s="9" t="s">
        <v>1885</v>
      </c>
      <c r="Y1810" s="9">
        <v>10</v>
      </c>
      <c r="Z1810" s="8">
        <f t="shared" si="582"/>
        <v>9790</v>
      </c>
      <c r="AA1810" s="6" t="s">
        <v>3967</v>
      </c>
      <c r="AB1810" s="6">
        <v>13771260</v>
      </c>
      <c r="AC1810" s="6">
        <f t="shared" si="568"/>
        <v>2.3774999999999999</v>
      </c>
      <c r="AD1810" s="6">
        <f t="shared" si="569"/>
        <v>32741170</v>
      </c>
      <c r="AE1810" s="6">
        <f t="shared" si="573"/>
        <v>9671545</v>
      </c>
      <c r="AF1810" s="6">
        <v>3870000</v>
      </c>
      <c r="AG1810" s="11">
        <f t="shared" si="572"/>
        <v>46282715</v>
      </c>
      <c r="AH1810">
        <f t="shared" si="570"/>
        <v>3.3608191988242178</v>
      </c>
      <c r="AI1810" s="53">
        <v>0.7</v>
      </c>
      <c r="AJ1810" s="7" t="str">
        <f t="shared" si="578"/>
        <v>hp_46282715</v>
      </c>
      <c r="AK1810" s="7" t="s">
        <v>3968</v>
      </c>
      <c r="AL1810" s="7">
        <v>2311360</v>
      </c>
      <c r="AM1810" s="7">
        <f>INT(IF(MOD(Y1810,3)=0,INT(AL1810*0.55),INT(AL1810*0.35)))</f>
        <v>808976</v>
      </c>
      <c r="AN1810" s="54">
        <f t="shared" si="579"/>
        <v>5437644</v>
      </c>
      <c r="AO1810" s="7" t="str">
        <f t="shared" si="580"/>
        <v>atk_5437644</v>
      </c>
      <c r="AP1810" s="7" t="s">
        <v>3973</v>
      </c>
      <c r="AQ1810" s="7" t="s">
        <v>3996</v>
      </c>
      <c r="AR1810" s="7" t="s">
        <v>3975</v>
      </c>
      <c r="AS1810" s="7" t="s">
        <v>3976</v>
      </c>
      <c r="AU1810" s="7" t="str">
        <f t="shared" si="581"/>
        <v>hp_46282715;atk_5437644;hit_500000;miss_95;cirt_0;cirtSub_-3500</v>
      </c>
    </row>
    <row r="1811" spans="22:47" x14ac:dyDescent="0.2">
      <c r="V1811" s="7" t="str">
        <f t="shared" si="577"/>
        <v>海地洞窟18-1</v>
      </c>
      <c r="W1811" s="7">
        <f t="shared" si="567"/>
        <v>3441</v>
      </c>
      <c r="X1811" s="9" t="s">
        <v>1886</v>
      </c>
      <c r="Y1811" s="9">
        <v>1</v>
      </c>
      <c r="Z1811" s="8">
        <f t="shared" si="582"/>
        <v>9791</v>
      </c>
      <c r="AA1811" s="6" t="s">
        <v>3967</v>
      </c>
      <c r="AB1811" s="6">
        <v>13786686</v>
      </c>
      <c r="AC1811" s="6">
        <f t="shared" si="568"/>
        <v>2.38</v>
      </c>
      <c r="AD1811" s="6">
        <f t="shared" si="569"/>
        <v>32812312</v>
      </c>
      <c r="AE1811" s="6">
        <f t="shared" ref="AE1811" si="584">IF(MOD(Y1811,1)=0,INT(AD1810*0.3),0)</f>
        <v>9822351</v>
      </c>
      <c r="AF1811" s="6">
        <v>3870000</v>
      </c>
      <c r="AG1811" s="11">
        <f t="shared" si="572"/>
        <v>46504663</v>
      </c>
      <c r="AH1811">
        <f t="shared" si="570"/>
        <v>3.3731574796147528</v>
      </c>
      <c r="AI1811" s="53">
        <v>0.7</v>
      </c>
      <c r="AJ1811" s="7" t="str">
        <f t="shared" si="578"/>
        <v>hp_46504663</v>
      </c>
      <c r="AK1811" s="7" t="s">
        <v>3968</v>
      </c>
      <c r="AL1811" s="7">
        <v>2313800</v>
      </c>
      <c r="AM1811" s="7">
        <f>INT(IF(MOD(Y1811,3)=0,INT(AL1811*0.55),INT(AL1811*0.35)))</f>
        <v>809830</v>
      </c>
      <c r="AN1811" s="54">
        <f t="shared" si="579"/>
        <v>5463368</v>
      </c>
      <c r="AO1811" s="7" t="str">
        <f t="shared" si="580"/>
        <v>atk_5463368</v>
      </c>
      <c r="AP1811" s="7" t="s">
        <v>3973</v>
      </c>
      <c r="AQ1811" s="7" t="s">
        <v>3996</v>
      </c>
      <c r="AR1811" s="7" t="s">
        <v>3975</v>
      </c>
      <c r="AS1811" s="7" t="s">
        <v>3976</v>
      </c>
      <c r="AU1811" s="7" t="str">
        <f t="shared" si="581"/>
        <v>hp_46504663;atk_5463368;hit_500000;miss_95;cirt_0;cirtSub_-3500</v>
      </c>
    </row>
    <row r="1812" spans="22:47" x14ac:dyDescent="0.2">
      <c r="V1812" s="7" t="str">
        <f t="shared" si="577"/>
        <v>海地洞窟18-2</v>
      </c>
      <c r="W1812" s="7">
        <f t="shared" si="567"/>
        <v>3443</v>
      </c>
      <c r="X1812" s="9" t="s">
        <v>1886</v>
      </c>
      <c r="Y1812" s="9">
        <v>2</v>
      </c>
      <c r="Z1812" s="8">
        <f t="shared" si="582"/>
        <v>9793</v>
      </c>
      <c r="AA1812" s="6" t="s">
        <v>3967</v>
      </c>
      <c r="AB1812" s="6">
        <v>13802114</v>
      </c>
      <c r="AC1812" s="6">
        <f t="shared" si="568"/>
        <v>2.38</v>
      </c>
      <c r="AD1812" s="6">
        <f t="shared" si="569"/>
        <v>32849031</v>
      </c>
      <c r="AE1812" s="6">
        <f t="shared" si="573"/>
        <v>9822351</v>
      </c>
      <c r="AF1812" s="6">
        <v>3870000</v>
      </c>
      <c r="AG1812" s="11">
        <f t="shared" si="572"/>
        <v>46541382</v>
      </c>
      <c r="AH1812">
        <f t="shared" si="570"/>
        <v>3.3720473544849723</v>
      </c>
      <c r="AI1812" s="53">
        <v>0.7</v>
      </c>
      <c r="AJ1812" s="7" t="str">
        <f t="shared" si="578"/>
        <v>hp_46541382</v>
      </c>
      <c r="AK1812" s="7" t="s">
        <v>3968</v>
      </c>
      <c r="AL1812" s="7">
        <v>2316240</v>
      </c>
      <c r="AM1812" s="7">
        <f>INT(IF(MOD(Y1812,3)=0,INT(AL1812*0.55),INT(AL1812*0.35)))</f>
        <v>810684</v>
      </c>
      <c r="AN1812" s="54">
        <f t="shared" si="579"/>
        <v>5467329</v>
      </c>
      <c r="AO1812" s="7" t="str">
        <f t="shared" si="580"/>
        <v>atk_5467329</v>
      </c>
      <c r="AP1812" s="7" t="s">
        <v>3973</v>
      </c>
      <c r="AQ1812" s="7" t="s">
        <v>3996</v>
      </c>
      <c r="AR1812" s="7" t="s">
        <v>3975</v>
      </c>
      <c r="AS1812" s="7" t="s">
        <v>3976</v>
      </c>
      <c r="AU1812" s="7" t="str">
        <f t="shared" si="581"/>
        <v>hp_46541382;atk_5467329;hit_500000;miss_95;cirt_0;cirtSub_-3500</v>
      </c>
    </row>
    <row r="1813" spans="22:47" x14ac:dyDescent="0.2">
      <c r="V1813" s="7" t="str">
        <f t="shared" si="577"/>
        <v>海地洞窟18-3</v>
      </c>
      <c r="W1813" s="7">
        <f t="shared" si="567"/>
        <v>3445</v>
      </c>
      <c r="X1813" s="9" t="s">
        <v>1886</v>
      </c>
      <c r="Y1813" s="9">
        <v>3</v>
      </c>
      <c r="Z1813" s="8">
        <f t="shared" si="582"/>
        <v>9796</v>
      </c>
      <c r="AA1813" s="6" t="s">
        <v>3967</v>
      </c>
      <c r="AB1813" s="6">
        <v>13817544</v>
      </c>
      <c r="AC1813" s="6">
        <f t="shared" si="568"/>
        <v>2.3824999999999998</v>
      </c>
      <c r="AD1813" s="6">
        <f t="shared" si="569"/>
        <v>32920298</v>
      </c>
      <c r="AE1813" s="6">
        <f t="shared" si="573"/>
        <v>9822351</v>
      </c>
      <c r="AF1813" s="6">
        <v>3870000</v>
      </c>
      <c r="AG1813" s="11">
        <f t="shared" si="572"/>
        <v>46612649</v>
      </c>
      <c r="AH1813">
        <f t="shared" si="570"/>
        <v>3.3734395200767953</v>
      </c>
      <c r="AI1813" s="53">
        <v>0.7</v>
      </c>
      <c r="AJ1813" s="7" t="str">
        <f t="shared" si="578"/>
        <v>hp_46612649</v>
      </c>
      <c r="AK1813" s="7" t="s">
        <v>3968</v>
      </c>
      <c r="AL1813" s="7">
        <v>2318680</v>
      </c>
      <c r="AM1813" s="7">
        <f>INT(IF(MOD(Y1813,3)=0,INT(AL1813*0.55),INT(AL1813*0.35)))</f>
        <v>1275274</v>
      </c>
      <c r="AN1813" s="54">
        <f t="shared" si="579"/>
        <v>5475348</v>
      </c>
      <c r="AO1813" s="7" t="str">
        <f t="shared" si="580"/>
        <v>atk_5475348</v>
      </c>
      <c r="AP1813" s="7" t="s">
        <v>3973</v>
      </c>
      <c r="AQ1813" s="7" t="s">
        <v>3996</v>
      </c>
      <c r="AR1813" s="7" t="s">
        <v>3975</v>
      </c>
      <c r="AS1813" s="7" t="s">
        <v>3976</v>
      </c>
      <c r="AU1813" s="7" t="str">
        <f t="shared" si="581"/>
        <v>hp_46612649;atk_5475348;hit_500000;miss_95;cirt_0;cirtSub_-3500</v>
      </c>
    </row>
    <row r="1814" spans="22:47" x14ac:dyDescent="0.2">
      <c r="V1814" s="7" t="str">
        <f t="shared" si="577"/>
        <v>海地洞窟18-4</v>
      </c>
      <c r="W1814" s="7">
        <f t="shared" si="567"/>
        <v>3447</v>
      </c>
      <c r="X1814" s="9" t="s">
        <v>1886</v>
      </c>
      <c r="Y1814" s="9">
        <v>4</v>
      </c>
      <c r="Z1814" s="8">
        <f t="shared" si="582"/>
        <v>9800</v>
      </c>
      <c r="AA1814" s="6" t="s">
        <v>3967</v>
      </c>
      <c r="AB1814" s="6">
        <v>13832976</v>
      </c>
      <c r="AC1814" s="6">
        <f t="shared" si="568"/>
        <v>2.3824999999999998</v>
      </c>
      <c r="AD1814" s="6">
        <f t="shared" si="569"/>
        <v>32957065</v>
      </c>
      <c r="AE1814" s="6">
        <f t="shared" si="573"/>
        <v>9822351</v>
      </c>
      <c r="AF1814" s="6">
        <v>3870000</v>
      </c>
      <c r="AG1814" s="11">
        <f t="shared" si="572"/>
        <v>46649416</v>
      </c>
      <c r="AH1814">
        <f t="shared" si="570"/>
        <v>3.372334051616948</v>
      </c>
      <c r="AI1814" s="53">
        <v>0.7</v>
      </c>
      <c r="AJ1814" s="7" t="str">
        <f t="shared" si="578"/>
        <v>hp_46649416</v>
      </c>
      <c r="AK1814" s="7" t="s">
        <v>3968</v>
      </c>
      <c r="AL1814" s="7">
        <v>2321120</v>
      </c>
      <c r="AM1814" s="7">
        <f>INT(IF(MOD(Y1814,3)=0,INT(AL1814*0.55),INT(AL1814*0.35)))</f>
        <v>812392</v>
      </c>
      <c r="AN1814" s="54">
        <f t="shared" si="579"/>
        <v>5479314</v>
      </c>
      <c r="AO1814" s="7" t="str">
        <f t="shared" si="580"/>
        <v>atk_5479314</v>
      </c>
      <c r="AP1814" s="7" t="s">
        <v>3973</v>
      </c>
      <c r="AQ1814" s="7" t="s">
        <v>3996</v>
      </c>
      <c r="AR1814" s="7" t="s">
        <v>3975</v>
      </c>
      <c r="AS1814" s="7" t="s">
        <v>3976</v>
      </c>
      <c r="AU1814" s="7" t="str">
        <f t="shared" si="581"/>
        <v>hp_46649416;atk_5479314;hit_500000;miss_95;cirt_0;cirtSub_-3500</v>
      </c>
    </row>
    <row r="1815" spans="22:47" x14ac:dyDescent="0.2">
      <c r="V1815" s="7" t="str">
        <f t="shared" si="577"/>
        <v>海地洞窟18-5</v>
      </c>
      <c r="W1815" s="7">
        <f t="shared" si="567"/>
        <v>3449</v>
      </c>
      <c r="X1815" s="9" t="s">
        <v>1886</v>
      </c>
      <c r="Y1815" s="9">
        <v>5</v>
      </c>
      <c r="Z1815" s="8">
        <f t="shared" si="582"/>
        <v>9805</v>
      </c>
      <c r="AA1815" s="6" t="s">
        <v>3967</v>
      </c>
      <c r="AB1815" s="6">
        <v>13848410</v>
      </c>
      <c r="AC1815" s="6">
        <f t="shared" si="568"/>
        <v>2.3824999999999998</v>
      </c>
      <c r="AD1815" s="6">
        <f t="shared" si="569"/>
        <v>32993836</v>
      </c>
      <c r="AE1815" s="6">
        <f t="shared" si="573"/>
        <v>9822351</v>
      </c>
      <c r="AF1815" s="6">
        <v>3870000</v>
      </c>
      <c r="AG1815" s="11">
        <f t="shared" si="572"/>
        <v>46686187</v>
      </c>
      <c r="AH1815">
        <f t="shared" si="570"/>
        <v>3.3712308488844567</v>
      </c>
      <c r="AI1815" s="53">
        <v>0.7</v>
      </c>
      <c r="AJ1815" s="7" t="str">
        <f t="shared" si="578"/>
        <v>hp_46686187</v>
      </c>
      <c r="AK1815" s="7" t="s">
        <v>3968</v>
      </c>
      <c r="AL1815" s="7">
        <v>2323560</v>
      </c>
      <c r="AM1815" s="7">
        <f>INT(IF(MOD(Y1815,3)=0,INT(AL1815*0.55),INT(AL1815*0.35)))</f>
        <v>813246</v>
      </c>
      <c r="AN1815" s="54">
        <f t="shared" si="579"/>
        <v>5483280</v>
      </c>
      <c r="AO1815" s="7" t="str">
        <f t="shared" si="580"/>
        <v>atk_5483280</v>
      </c>
      <c r="AP1815" s="7" t="s">
        <v>3973</v>
      </c>
      <c r="AQ1815" s="7" t="s">
        <v>3996</v>
      </c>
      <c r="AR1815" s="7" t="s">
        <v>3975</v>
      </c>
      <c r="AS1815" s="7" t="s">
        <v>3976</v>
      </c>
      <c r="AU1815" s="7" t="str">
        <f t="shared" si="581"/>
        <v>hp_46686187;atk_5483280;hit_500000;miss_95;cirt_0;cirtSub_-3500</v>
      </c>
    </row>
    <row r="1816" spans="22:47" x14ac:dyDescent="0.2">
      <c r="V1816" s="7" t="str">
        <f t="shared" si="577"/>
        <v>海地洞窟18-6</v>
      </c>
      <c r="W1816" s="7">
        <f t="shared" si="567"/>
        <v>3451</v>
      </c>
      <c r="X1816" s="9" t="s">
        <v>1886</v>
      </c>
      <c r="Y1816" s="9">
        <v>6</v>
      </c>
      <c r="Z1816" s="8">
        <f t="shared" si="582"/>
        <v>9811</v>
      </c>
      <c r="AA1816" s="6" t="s">
        <v>3967</v>
      </c>
      <c r="AB1816" s="6">
        <v>13863846</v>
      </c>
      <c r="AC1816" s="6">
        <f t="shared" si="568"/>
        <v>2.3849999999999998</v>
      </c>
      <c r="AD1816" s="6">
        <f t="shared" si="569"/>
        <v>33065272</v>
      </c>
      <c r="AE1816" s="6">
        <f t="shared" si="573"/>
        <v>9822351</v>
      </c>
      <c r="AF1816" s="6">
        <v>3870000</v>
      </c>
      <c r="AG1816" s="11">
        <f t="shared" si="572"/>
        <v>46757623</v>
      </c>
      <c r="AH1816">
        <f t="shared" si="570"/>
        <v>3.3726300046898965</v>
      </c>
      <c r="AI1816" s="53">
        <v>0.7</v>
      </c>
      <c r="AJ1816" s="7" t="str">
        <f t="shared" si="578"/>
        <v>hp_46757623</v>
      </c>
      <c r="AK1816" s="7" t="s">
        <v>3968</v>
      </c>
      <c r="AL1816" s="7">
        <v>2326000</v>
      </c>
      <c r="AM1816" s="7">
        <f>INT(IF(MOD(Y1816,3)=0,INT(AL1816*0.55),INT(AL1816*0.35)))</f>
        <v>1279300</v>
      </c>
      <c r="AN1816" s="54">
        <f t="shared" si="579"/>
        <v>5491316</v>
      </c>
      <c r="AO1816" s="7" t="str">
        <f t="shared" si="580"/>
        <v>atk_5491316</v>
      </c>
      <c r="AP1816" s="7" t="s">
        <v>3973</v>
      </c>
      <c r="AQ1816" s="7" t="s">
        <v>3996</v>
      </c>
      <c r="AR1816" s="7" t="s">
        <v>3975</v>
      </c>
      <c r="AS1816" s="7" t="s">
        <v>3976</v>
      </c>
      <c r="AU1816" s="7" t="str">
        <f t="shared" si="581"/>
        <v>hp_46757623;atk_5491316;hit_500000;miss_95;cirt_0;cirtSub_-3500</v>
      </c>
    </row>
    <row r="1817" spans="22:47" x14ac:dyDescent="0.2">
      <c r="V1817" s="7" t="str">
        <f t="shared" si="577"/>
        <v>海地洞窟18-7</v>
      </c>
      <c r="W1817" s="7">
        <f t="shared" si="567"/>
        <v>3453</v>
      </c>
      <c r="X1817" s="9" t="s">
        <v>1886</v>
      </c>
      <c r="Y1817" s="9">
        <v>7</v>
      </c>
      <c r="Z1817" s="8">
        <f t="shared" si="582"/>
        <v>9818</v>
      </c>
      <c r="AA1817" s="6" t="s">
        <v>3967</v>
      </c>
      <c r="AB1817" s="6">
        <v>13879283</v>
      </c>
      <c r="AC1817" s="6">
        <f t="shared" si="568"/>
        <v>2.3849999999999998</v>
      </c>
      <c r="AD1817" s="6">
        <f t="shared" si="569"/>
        <v>33102089</v>
      </c>
      <c r="AE1817" s="6">
        <f t="shared" si="573"/>
        <v>9822351</v>
      </c>
      <c r="AF1817" s="6">
        <v>3870000</v>
      </c>
      <c r="AG1817" s="11">
        <f t="shared" si="572"/>
        <v>46794440</v>
      </c>
      <c r="AH1817">
        <f t="shared" si="570"/>
        <v>3.3715315121105318</v>
      </c>
      <c r="AI1817" s="53">
        <v>0.7</v>
      </c>
      <c r="AJ1817" s="7" t="str">
        <f t="shared" si="578"/>
        <v>hp_46794440</v>
      </c>
      <c r="AK1817" s="7" t="s">
        <v>3968</v>
      </c>
      <c r="AL1817" s="7">
        <v>2328440</v>
      </c>
      <c r="AM1817" s="7">
        <f>INT(IF(MOD(Y1817,3)=0,INT(AL1817*0.55),INT(AL1817*0.35)))</f>
        <v>814954</v>
      </c>
      <c r="AN1817" s="54">
        <f t="shared" si="579"/>
        <v>5495286</v>
      </c>
      <c r="AO1817" s="7" t="str">
        <f t="shared" si="580"/>
        <v>atk_5495286</v>
      </c>
      <c r="AP1817" s="7" t="s">
        <v>3973</v>
      </c>
      <c r="AQ1817" s="7" t="s">
        <v>3996</v>
      </c>
      <c r="AR1817" s="7" t="s">
        <v>3975</v>
      </c>
      <c r="AS1817" s="7" t="s">
        <v>3976</v>
      </c>
      <c r="AU1817" s="7" t="str">
        <f t="shared" si="581"/>
        <v>hp_46794440;atk_5495286;hit_500000;miss_95;cirt_0;cirtSub_-3500</v>
      </c>
    </row>
    <row r="1818" spans="22:47" x14ac:dyDescent="0.2">
      <c r="V1818" s="7" t="str">
        <f t="shared" si="577"/>
        <v>海地洞窟18-8</v>
      </c>
      <c r="W1818" s="7">
        <f t="shared" si="567"/>
        <v>3455</v>
      </c>
      <c r="X1818" s="9" t="s">
        <v>1886</v>
      </c>
      <c r="Y1818" s="9">
        <v>8</v>
      </c>
      <c r="Z1818" s="8">
        <f t="shared" si="582"/>
        <v>9826</v>
      </c>
      <c r="AA1818" s="6" t="s">
        <v>3967</v>
      </c>
      <c r="AB1818" s="6">
        <v>13894722</v>
      </c>
      <c r="AC1818" s="6">
        <f t="shared" si="568"/>
        <v>2.3849999999999998</v>
      </c>
      <c r="AD1818" s="6">
        <f t="shared" si="569"/>
        <v>33138911</v>
      </c>
      <c r="AE1818" s="6">
        <f t="shared" si="573"/>
        <v>9822351</v>
      </c>
      <c r="AF1818" s="6">
        <v>3870000</v>
      </c>
      <c r="AG1818" s="11">
        <f t="shared" si="572"/>
        <v>46831262</v>
      </c>
      <c r="AH1818">
        <f t="shared" si="570"/>
        <v>3.3704353350862291</v>
      </c>
      <c r="AI1818" s="53">
        <v>0.7</v>
      </c>
      <c r="AJ1818" s="7" t="str">
        <f t="shared" si="578"/>
        <v>hp_46831262</v>
      </c>
      <c r="AK1818" s="7" t="s">
        <v>3968</v>
      </c>
      <c r="AL1818" s="7">
        <v>2330880</v>
      </c>
      <c r="AM1818" s="7">
        <f>INT(IF(MOD(Y1818,3)=0,INT(AL1818*0.55),INT(AL1818*0.35)))</f>
        <v>815808</v>
      </c>
      <c r="AN1818" s="54">
        <f t="shared" si="579"/>
        <v>5499256</v>
      </c>
      <c r="AO1818" s="7" t="str">
        <f t="shared" si="580"/>
        <v>atk_5499256</v>
      </c>
      <c r="AP1818" s="7" t="s">
        <v>3973</v>
      </c>
      <c r="AQ1818" s="7" t="s">
        <v>3996</v>
      </c>
      <c r="AR1818" s="7" t="s">
        <v>3975</v>
      </c>
      <c r="AS1818" s="7" t="s">
        <v>3976</v>
      </c>
      <c r="AU1818" s="7" t="str">
        <f t="shared" si="581"/>
        <v>hp_46831262;atk_5499256;hit_500000;miss_95;cirt_0;cirtSub_-3500</v>
      </c>
    </row>
    <row r="1819" spans="22:47" x14ac:dyDescent="0.2">
      <c r="V1819" s="7" t="str">
        <f t="shared" si="577"/>
        <v>海地洞窟18-9</v>
      </c>
      <c r="W1819" s="7">
        <f t="shared" si="567"/>
        <v>3457</v>
      </c>
      <c r="X1819" s="9" t="s">
        <v>1886</v>
      </c>
      <c r="Y1819" s="9">
        <v>9</v>
      </c>
      <c r="Z1819" s="8">
        <f t="shared" si="582"/>
        <v>9835</v>
      </c>
      <c r="AA1819" s="6" t="s">
        <v>3967</v>
      </c>
      <c r="AB1819" s="6">
        <v>13910164</v>
      </c>
      <c r="AC1819" s="6">
        <f t="shared" si="568"/>
        <v>2.3874999999999997</v>
      </c>
      <c r="AD1819" s="6">
        <f t="shared" si="569"/>
        <v>33210516</v>
      </c>
      <c r="AE1819" s="6">
        <f t="shared" si="573"/>
        <v>9822351</v>
      </c>
      <c r="AF1819" s="6">
        <v>3870000</v>
      </c>
      <c r="AG1819" s="11">
        <f t="shared" si="572"/>
        <v>46902867</v>
      </c>
      <c r="AH1819">
        <f t="shared" si="570"/>
        <v>3.3718414103528902</v>
      </c>
      <c r="AI1819" s="53">
        <v>0.7</v>
      </c>
      <c r="AJ1819" s="7" t="str">
        <f t="shared" si="578"/>
        <v>hp_46902867</v>
      </c>
      <c r="AK1819" s="7" t="s">
        <v>3968</v>
      </c>
      <c r="AL1819" s="7">
        <v>2333320</v>
      </c>
      <c r="AM1819" s="7">
        <f>INT(IF(MOD(Y1819,3)=0,INT(AL1819*0.55),INT(AL1819*0.35)))</f>
        <v>1283326</v>
      </c>
      <c r="AN1819" s="54">
        <f t="shared" si="579"/>
        <v>5507309</v>
      </c>
      <c r="AO1819" s="7" t="str">
        <f t="shared" si="580"/>
        <v>atk_5507309</v>
      </c>
      <c r="AP1819" s="7" t="s">
        <v>3973</v>
      </c>
      <c r="AQ1819" s="7" t="s">
        <v>3996</v>
      </c>
      <c r="AR1819" s="7" t="s">
        <v>3975</v>
      </c>
      <c r="AS1819" s="7" t="s">
        <v>3976</v>
      </c>
      <c r="AU1819" s="7" t="str">
        <f t="shared" si="581"/>
        <v>hp_46902867;atk_5507309;hit_500000;miss_95;cirt_0;cirtSub_-3500</v>
      </c>
    </row>
    <row r="1820" spans="22:47" x14ac:dyDescent="0.2">
      <c r="V1820" s="7" t="str">
        <f t="shared" si="577"/>
        <v>海地洞窟18-10</v>
      </c>
      <c r="W1820" s="7">
        <f t="shared" si="567"/>
        <v>3459</v>
      </c>
      <c r="X1820" s="9" t="s">
        <v>1886</v>
      </c>
      <c r="Y1820" s="9">
        <v>10</v>
      </c>
      <c r="Z1820" s="8">
        <f t="shared" si="582"/>
        <v>9845</v>
      </c>
      <c r="AA1820" s="6" t="s">
        <v>3967</v>
      </c>
      <c r="AB1820" s="6">
        <v>13925607</v>
      </c>
      <c r="AC1820" s="6">
        <f t="shared" si="568"/>
        <v>2.3874999999999997</v>
      </c>
      <c r="AD1820" s="6">
        <f t="shared" si="569"/>
        <v>33247386</v>
      </c>
      <c r="AE1820" s="6">
        <f t="shared" si="573"/>
        <v>9822351</v>
      </c>
      <c r="AF1820" s="6">
        <v>3870000</v>
      </c>
      <c r="AG1820" s="11">
        <f t="shared" si="572"/>
        <v>46939737</v>
      </c>
      <c r="AH1820">
        <f t="shared" si="570"/>
        <v>3.3707497992726636</v>
      </c>
      <c r="AI1820" s="53">
        <v>0.7</v>
      </c>
      <c r="AJ1820" s="7" t="str">
        <f t="shared" si="578"/>
        <v>hp_46939737</v>
      </c>
      <c r="AK1820" s="7" t="s">
        <v>3968</v>
      </c>
      <c r="AL1820" s="7">
        <v>2335760</v>
      </c>
      <c r="AM1820" s="7">
        <f>INT(IF(MOD(Y1820,3)=0,INT(AL1820*0.55),INT(AL1820*0.35)))</f>
        <v>817516</v>
      </c>
      <c r="AN1820" s="54">
        <f t="shared" si="579"/>
        <v>5511283</v>
      </c>
      <c r="AO1820" s="7" t="str">
        <f t="shared" si="580"/>
        <v>atk_5511283</v>
      </c>
      <c r="AP1820" s="7" t="s">
        <v>3973</v>
      </c>
      <c r="AQ1820" s="7" t="s">
        <v>3996</v>
      </c>
      <c r="AR1820" s="7" t="s">
        <v>3975</v>
      </c>
      <c r="AS1820" s="7" t="s">
        <v>3976</v>
      </c>
      <c r="AU1820" s="7" t="str">
        <f t="shared" si="581"/>
        <v>hp_46939737;atk_5511283;hit_500000;miss_95;cirt_0;cirtSub_-3500</v>
      </c>
    </row>
    <row r="1821" spans="22:47" x14ac:dyDescent="0.2">
      <c r="V1821" s="7" t="str">
        <f t="shared" si="577"/>
        <v>海地洞窟19-1</v>
      </c>
      <c r="W1821" s="7">
        <f t="shared" ref="W1821:W1884" si="585">W1820+2</f>
        <v>3461</v>
      </c>
      <c r="X1821" s="9" t="s">
        <v>1887</v>
      </c>
      <c r="Y1821" s="9">
        <v>1</v>
      </c>
      <c r="Z1821" s="8">
        <f t="shared" si="582"/>
        <v>9846</v>
      </c>
      <c r="AA1821" s="6" t="s">
        <v>3967</v>
      </c>
      <c r="AB1821" s="6">
        <v>13941052</v>
      </c>
      <c r="AC1821" s="6">
        <f t="shared" si="568"/>
        <v>2.39</v>
      </c>
      <c r="AD1821" s="6">
        <f t="shared" si="569"/>
        <v>33319114</v>
      </c>
      <c r="AE1821" s="6">
        <f t="shared" ref="AE1821" si="586">IF(MOD(Y1821,1)=0,INT(AD1820*0.3),0)</f>
        <v>9974215</v>
      </c>
      <c r="AF1821" s="6">
        <v>3870000</v>
      </c>
      <c r="AG1821" s="11">
        <f t="shared" si="572"/>
        <v>47163329</v>
      </c>
      <c r="AH1821">
        <f t="shared" si="570"/>
        <v>3.3830538039740472</v>
      </c>
      <c r="AI1821" s="53">
        <v>0.7</v>
      </c>
      <c r="AJ1821" s="7" t="str">
        <f t="shared" si="578"/>
        <v>hp_47163329</v>
      </c>
      <c r="AK1821" s="7" t="s">
        <v>3968</v>
      </c>
      <c r="AL1821" s="7">
        <v>2338200</v>
      </c>
      <c r="AM1821" s="7">
        <f>INT(IF(MOD(Y1821,3)=0,INT(AL1821*0.55),INT(AL1821*0.35)))</f>
        <v>818370</v>
      </c>
      <c r="AN1821" s="54">
        <f t="shared" si="579"/>
        <v>5537179</v>
      </c>
      <c r="AO1821" s="7" t="str">
        <f t="shared" si="580"/>
        <v>atk_5537179</v>
      </c>
      <c r="AP1821" s="7" t="s">
        <v>3973</v>
      </c>
      <c r="AQ1821" s="7" t="s">
        <v>3996</v>
      </c>
      <c r="AR1821" s="7" t="s">
        <v>3975</v>
      </c>
      <c r="AS1821" s="7" t="s">
        <v>3976</v>
      </c>
      <c r="AU1821" s="7" t="str">
        <f t="shared" si="581"/>
        <v>hp_47163329;atk_5537179;hit_500000;miss_95;cirt_0;cirtSub_-3500</v>
      </c>
    </row>
    <row r="1822" spans="22:47" x14ac:dyDescent="0.2">
      <c r="V1822" s="7" t="str">
        <f t="shared" si="577"/>
        <v>海地洞窟19-2</v>
      </c>
      <c r="W1822" s="7">
        <f t="shared" si="585"/>
        <v>3463</v>
      </c>
      <c r="X1822" s="9" t="s">
        <v>1887</v>
      </c>
      <c r="Y1822" s="9">
        <v>2</v>
      </c>
      <c r="Z1822" s="8">
        <f t="shared" si="582"/>
        <v>9848</v>
      </c>
      <c r="AA1822" s="6" t="s">
        <v>3967</v>
      </c>
      <c r="AB1822" s="6">
        <v>13956498</v>
      </c>
      <c r="AC1822" s="6">
        <f t="shared" si="568"/>
        <v>2.39</v>
      </c>
      <c r="AD1822" s="6">
        <f t="shared" si="569"/>
        <v>33356030</v>
      </c>
      <c r="AE1822" s="6">
        <f t="shared" si="573"/>
        <v>9974215</v>
      </c>
      <c r="AF1822" s="6">
        <v>3870000</v>
      </c>
      <c r="AG1822" s="11">
        <f t="shared" si="572"/>
        <v>47200245</v>
      </c>
      <c r="AH1822">
        <f t="shared" si="570"/>
        <v>3.3819547711754052</v>
      </c>
      <c r="AI1822" s="53">
        <v>0.7</v>
      </c>
      <c r="AJ1822" s="7" t="str">
        <f t="shared" si="578"/>
        <v>hp_47200245</v>
      </c>
      <c r="AK1822" s="7" t="s">
        <v>3968</v>
      </c>
      <c r="AL1822" s="7">
        <v>2340640</v>
      </c>
      <c r="AM1822" s="7">
        <f>INT(IF(MOD(Y1822,3)=0,INT(AL1822*0.55),INT(AL1822*0.35)))</f>
        <v>819224</v>
      </c>
      <c r="AN1822" s="54">
        <f t="shared" si="579"/>
        <v>5541157</v>
      </c>
      <c r="AO1822" s="7" t="str">
        <f t="shared" si="580"/>
        <v>atk_5541157</v>
      </c>
      <c r="AP1822" s="7" t="s">
        <v>3973</v>
      </c>
      <c r="AQ1822" s="7" t="s">
        <v>3996</v>
      </c>
      <c r="AR1822" s="7" t="s">
        <v>3975</v>
      </c>
      <c r="AS1822" s="7" t="s">
        <v>3976</v>
      </c>
      <c r="AU1822" s="7" t="str">
        <f t="shared" si="581"/>
        <v>hp_47200245;atk_5541157;hit_500000;miss_95;cirt_0;cirtSub_-3500</v>
      </c>
    </row>
    <row r="1823" spans="22:47" x14ac:dyDescent="0.2">
      <c r="V1823" s="7" t="str">
        <f t="shared" si="577"/>
        <v>海地洞窟19-3</v>
      </c>
      <c r="W1823" s="7">
        <f t="shared" si="585"/>
        <v>3465</v>
      </c>
      <c r="X1823" s="9" t="s">
        <v>1887</v>
      </c>
      <c r="Y1823" s="9">
        <v>3</v>
      </c>
      <c r="Z1823" s="8">
        <f t="shared" si="582"/>
        <v>9851</v>
      </c>
      <c r="AA1823" s="6" t="s">
        <v>3967</v>
      </c>
      <c r="AB1823" s="6">
        <v>13971947</v>
      </c>
      <c r="AC1823" s="6">
        <f t="shared" ref="AC1823:AC1886" si="587">0.6+INT((Z1823-1)/55)*0.01+INT(Y1823/3)*0.0025</f>
        <v>2.3925000000000001</v>
      </c>
      <c r="AD1823" s="6">
        <f t="shared" ref="AD1823:AD1886" si="588">INT(AB1823*AC1823)</f>
        <v>33427883</v>
      </c>
      <c r="AE1823" s="6">
        <f t="shared" si="573"/>
        <v>9974215</v>
      </c>
      <c r="AF1823" s="6">
        <v>3870000</v>
      </c>
      <c r="AG1823" s="11">
        <f t="shared" si="572"/>
        <v>47272098</v>
      </c>
      <c r="AH1823">
        <f t="shared" si="570"/>
        <v>3.3833579529037721</v>
      </c>
      <c r="AI1823" s="53">
        <v>0.7</v>
      </c>
      <c r="AJ1823" s="7" t="str">
        <f t="shared" si="578"/>
        <v>hp_47272098</v>
      </c>
      <c r="AK1823" s="7" t="s">
        <v>3968</v>
      </c>
      <c r="AL1823" s="7">
        <v>2343080</v>
      </c>
      <c r="AM1823" s="7">
        <f>INT(IF(MOD(Y1823,3)=0,INT(AL1823*0.55),INT(AL1823*0.35)))</f>
        <v>1288694</v>
      </c>
      <c r="AN1823" s="54">
        <f t="shared" si="579"/>
        <v>5549234</v>
      </c>
      <c r="AO1823" s="7" t="str">
        <f t="shared" si="580"/>
        <v>atk_5549234</v>
      </c>
      <c r="AP1823" s="7" t="s">
        <v>3973</v>
      </c>
      <c r="AQ1823" s="7" t="s">
        <v>3996</v>
      </c>
      <c r="AR1823" s="7" t="s">
        <v>3975</v>
      </c>
      <c r="AS1823" s="7" t="s">
        <v>3976</v>
      </c>
      <c r="AU1823" s="7" t="str">
        <f t="shared" si="581"/>
        <v>hp_47272098;atk_5549234;hit_500000;miss_95;cirt_0;cirtSub_-3500</v>
      </c>
    </row>
    <row r="1824" spans="22:47" x14ac:dyDescent="0.2">
      <c r="V1824" s="7" t="str">
        <f t="shared" si="577"/>
        <v>海地洞窟19-4</v>
      </c>
      <c r="W1824" s="7">
        <f t="shared" si="585"/>
        <v>3467</v>
      </c>
      <c r="X1824" s="9" t="s">
        <v>1887</v>
      </c>
      <c r="Y1824" s="9">
        <v>4</v>
      </c>
      <c r="Z1824" s="8">
        <f t="shared" si="582"/>
        <v>9855</v>
      </c>
      <c r="AA1824" s="6" t="s">
        <v>3967</v>
      </c>
      <c r="AB1824" s="6">
        <v>13987398</v>
      </c>
      <c r="AC1824" s="6">
        <f t="shared" si="587"/>
        <v>2.3925000000000001</v>
      </c>
      <c r="AD1824" s="6">
        <f t="shared" si="588"/>
        <v>33464849</v>
      </c>
      <c r="AE1824" s="6">
        <f t="shared" si="573"/>
        <v>9974215</v>
      </c>
      <c r="AF1824" s="6">
        <v>3870000</v>
      </c>
      <c r="AG1824" s="11">
        <f t="shared" si="572"/>
        <v>47309064</v>
      </c>
      <c r="AH1824">
        <f t="shared" ref="AH1824:AH1887" si="589">AG1824/AB1824</f>
        <v>3.3822633773629662</v>
      </c>
      <c r="AI1824" s="53">
        <v>0.7</v>
      </c>
      <c r="AJ1824" s="7" t="str">
        <f t="shared" si="578"/>
        <v>hp_47309064</v>
      </c>
      <c r="AK1824" s="7" t="s">
        <v>3968</v>
      </c>
      <c r="AL1824" s="7">
        <v>2345520</v>
      </c>
      <c r="AM1824" s="7">
        <f>INT(IF(MOD(Y1824,3)=0,INT(AL1824*0.55),INT(AL1824*0.35)))</f>
        <v>820932</v>
      </c>
      <c r="AN1824" s="54">
        <f t="shared" si="579"/>
        <v>5553216</v>
      </c>
      <c r="AO1824" s="7" t="str">
        <f t="shared" si="580"/>
        <v>atk_5553216</v>
      </c>
      <c r="AP1824" s="7" t="s">
        <v>3973</v>
      </c>
      <c r="AQ1824" s="7" t="s">
        <v>3996</v>
      </c>
      <c r="AR1824" s="7" t="s">
        <v>3975</v>
      </c>
      <c r="AS1824" s="7" t="s">
        <v>3976</v>
      </c>
      <c r="AU1824" s="7" t="str">
        <f t="shared" si="581"/>
        <v>hp_47309064;atk_5553216;hit_500000;miss_95;cirt_0;cirtSub_-3500</v>
      </c>
    </row>
    <row r="1825" spans="22:47" x14ac:dyDescent="0.2">
      <c r="V1825" s="7" t="str">
        <f t="shared" si="577"/>
        <v>海地洞窟19-5</v>
      </c>
      <c r="W1825" s="7">
        <f t="shared" si="585"/>
        <v>3469</v>
      </c>
      <c r="X1825" s="9" t="s">
        <v>1887</v>
      </c>
      <c r="Y1825" s="9">
        <v>5</v>
      </c>
      <c r="Z1825" s="8">
        <f t="shared" si="582"/>
        <v>9860</v>
      </c>
      <c r="AA1825" s="6" t="s">
        <v>3967</v>
      </c>
      <c r="AB1825" s="6">
        <v>14002850</v>
      </c>
      <c r="AC1825" s="6">
        <f t="shared" si="587"/>
        <v>2.3925000000000001</v>
      </c>
      <c r="AD1825" s="6">
        <f t="shared" si="588"/>
        <v>33501818</v>
      </c>
      <c r="AE1825" s="6">
        <f t="shared" si="573"/>
        <v>9974215</v>
      </c>
      <c r="AF1825" s="6">
        <v>3870000</v>
      </c>
      <c r="AG1825" s="11">
        <f t="shared" ref="AG1825:AG1888" si="590">INT(AD1825*1)+AF1825+AE1825</f>
        <v>47346033</v>
      </c>
      <c r="AH1825">
        <f t="shared" si="589"/>
        <v>3.3811711901505763</v>
      </c>
      <c r="AI1825" s="53">
        <v>0.7</v>
      </c>
      <c r="AJ1825" s="7" t="str">
        <f t="shared" si="578"/>
        <v>hp_47346033</v>
      </c>
      <c r="AK1825" s="7" t="s">
        <v>3968</v>
      </c>
      <c r="AL1825" s="7">
        <v>2347960</v>
      </c>
      <c r="AM1825" s="7">
        <f>INT(IF(MOD(Y1825,3)=0,INT(AL1825*0.55),INT(AL1825*0.35)))</f>
        <v>821786</v>
      </c>
      <c r="AN1825" s="54">
        <f t="shared" si="579"/>
        <v>5557198</v>
      </c>
      <c r="AO1825" s="7" t="str">
        <f t="shared" si="580"/>
        <v>atk_5557198</v>
      </c>
      <c r="AP1825" s="7" t="s">
        <v>3973</v>
      </c>
      <c r="AQ1825" s="7" t="s">
        <v>3996</v>
      </c>
      <c r="AR1825" s="7" t="s">
        <v>3975</v>
      </c>
      <c r="AS1825" s="7" t="s">
        <v>3976</v>
      </c>
      <c r="AU1825" s="7" t="str">
        <f t="shared" si="581"/>
        <v>hp_47346033;atk_5557198;hit_500000;miss_95;cirt_0;cirtSub_-3500</v>
      </c>
    </row>
    <row r="1826" spans="22:47" x14ac:dyDescent="0.2">
      <c r="V1826" s="7" t="str">
        <f t="shared" si="577"/>
        <v>海地洞窟19-6</v>
      </c>
      <c r="W1826" s="7">
        <f t="shared" si="585"/>
        <v>3471</v>
      </c>
      <c r="X1826" s="9" t="s">
        <v>1887</v>
      </c>
      <c r="Y1826" s="9">
        <v>6</v>
      </c>
      <c r="Z1826" s="8">
        <f t="shared" si="582"/>
        <v>9866</v>
      </c>
      <c r="AA1826" s="6" t="s">
        <v>3967</v>
      </c>
      <c r="AB1826" s="6">
        <v>14018304</v>
      </c>
      <c r="AC1826" s="6">
        <f t="shared" si="587"/>
        <v>2.395</v>
      </c>
      <c r="AD1826" s="6">
        <f t="shared" si="588"/>
        <v>33573838</v>
      </c>
      <c r="AE1826" s="6">
        <f t="shared" si="573"/>
        <v>9974215</v>
      </c>
      <c r="AF1826" s="6">
        <v>3870000</v>
      </c>
      <c r="AG1826" s="11">
        <f t="shared" si="590"/>
        <v>47418053</v>
      </c>
      <c r="AH1826">
        <f t="shared" si="589"/>
        <v>3.3825813022745121</v>
      </c>
      <c r="AI1826" s="53">
        <v>0.7</v>
      </c>
      <c r="AJ1826" s="7" t="str">
        <f t="shared" si="578"/>
        <v>hp_47418053</v>
      </c>
      <c r="AK1826" s="7" t="s">
        <v>3968</v>
      </c>
      <c r="AL1826" s="7">
        <v>2350400</v>
      </c>
      <c r="AM1826" s="7">
        <f>INT(IF(MOD(Y1826,3)=0,INT(AL1826*0.55),INT(AL1826*0.35)))</f>
        <v>1292720</v>
      </c>
      <c r="AN1826" s="54">
        <f t="shared" si="579"/>
        <v>5565293</v>
      </c>
      <c r="AO1826" s="7" t="str">
        <f t="shared" si="580"/>
        <v>atk_5565293</v>
      </c>
      <c r="AP1826" s="7" t="s">
        <v>3973</v>
      </c>
      <c r="AQ1826" s="7" t="s">
        <v>3996</v>
      </c>
      <c r="AR1826" s="7" t="s">
        <v>3975</v>
      </c>
      <c r="AS1826" s="7" t="s">
        <v>3976</v>
      </c>
      <c r="AU1826" s="7" t="str">
        <f t="shared" si="581"/>
        <v>hp_47418053;atk_5565293;hit_500000;miss_95;cirt_0;cirtSub_-3500</v>
      </c>
    </row>
    <row r="1827" spans="22:47" x14ac:dyDescent="0.2">
      <c r="V1827" s="7" t="str">
        <f t="shared" si="577"/>
        <v>海地洞窟19-7</v>
      </c>
      <c r="W1827" s="7">
        <f t="shared" si="585"/>
        <v>3473</v>
      </c>
      <c r="X1827" s="9" t="s">
        <v>1887</v>
      </c>
      <c r="Y1827" s="9">
        <v>7</v>
      </c>
      <c r="Z1827" s="8">
        <f t="shared" si="582"/>
        <v>9873</v>
      </c>
      <c r="AA1827" s="6" t="s">
        <v>3967</v>
      </c>
      <c r="AB1827" s="6">
        <v>14033761</v>
      </c>
      <c r="AC1827" s="6">
        <f t="shared" si="587"/>
        <v>2.395</v>
      </c>
      <c r="AD1827" s="6">
        <f t="shared" si="588"/>
        <v>33610857</v>
      </c>
      <c r="AE1827" s="6">
        <f t="shared" si="573"/>
        <v>9974215</v>
      </c>
      <c r="AF1827" s="6">
        <v>3870000</v>
      </c>
      <c r="AG1827" s="11">
        <f t="shared" si="590"/>
        <v>47455072</v>
      </c>
      <c r="AH1827">
        <f t="shared" si="589"/>
        <v>3.3814935283563687</v>
      </c>
      <c r="AI1827" s="53">
        <v>0.7</v>
      </c>
      <c r="AJ1827" s="7" t="str">
        <f t="shared" si="578"/>
        <v>hp_47455072</v>
      </c>
      <c r="AK1827" s="7" t="s">
        <v>3968</v>
      </c>
      <c r="AL1827" s="7">
        <v>2352840</v>
      </c>
      <c r="AM1827" s="7">
        <f>INT(IF(MOD(Y1827,3)=0,INT(AL1827*0.55),INT(AL1827*0.35)))</f>
        <v>823494</v>
      </c>
      <c r="AN1827" s="54">
        <f t="shared" si="579"/>
        <v>5569279</v>
      </c>
      <c r="AO1827" s="7" t="str">
        <f t="shared" si="580"/>
        <v>atk_5569279</v>
      </c>
      <c r="AP1827" s="7" t="s">
        <v>3973</v>
      </c>
      <c r="AQ1827" s="7" t="s">
        <v>3996</v>
      </c>
      <c r="AR1827" s="7" t="s">
        <v>3975</v>
      </c>
      <c r="AS1827" s="7" t="s">
        <v>3976</v>
      </c>
      <c r="AU1827" s="7" t="str">
        <f t="shared" si="581"/>
        <v>hp_47455072;atk_5569279;hit_500000;miss_95;cirt_0;cirtSub_-3500</v>
      </c>
    </row>
    <row r="1828" spans="22:47" x14ac:dyDescent="0.2">
      <c r="V1828" s="7" t="str">
        <f t="shared" si="577"/>
        <v>海地洞窟19-8</v>
      </c>
      <c r="W1828" s="7">
        <f t="shared" si="585"/>
        <v>3475</v>
      </c>
      <c r="X1828" s="9" t="s">
        <v>1887</v>
      </c>
      <c r="Y1828" s="9">
        <v>8</v>
      </c>
      <c r="Z1828" s="8">
        <f t="shared" si="582"/>
        <v>9881</v>
      </c>
      <c r="AA1828" s="6" t="s">
        <v>3967</v>
      </c>
      <c r="AB1828" s="6">
        <v>14049219</v>
      </c>
      <c r="AC1828" s="6">
        <f t="shared" si="587"/>
        <v>2.395</v>
      </c>
      <c r="AD1828" s="6">
        <f t="shared" si="588"/>
        <v>33647879</v>
      </c>
      <c r="AE1828" s="6">
        <f t="shared" si="573"/>
        <v>9974215</v>
      </c>
      <c r="AF1828" s="6">
        <v>3870000</v>
      </c>
      <c r="AG1828" s="11">
        <f t="shared" si="590"/>
        <v>47492094</v>
      </c>
      <c r="AH1828">
        <f t="shared" si="589"/>
        <v>3.3804081209069343</v>
      </c>
      <c r="AI1828" s="53">
        <v>0.7</v>
      </c>
      <c r="AJ1828" s="7" t="str">
        <f t="shared" si="578"/>
        <v>hp_47492094</v>
      </c>
      <c r="AK1828" s="7" t="s">
        <v>3968</v>
      </c>
      <c r="AL1828" s="7">
        <v>2355280</v>
      </c>
      <c r="AM1828" s="7">
        <f>INT(IF(MOD(Y1828,3)=0,INT(AL1828*0.55),INT(AL1828*0.35)))</f>
        <v>824348</v>
      </c>
      <c r="AN1828" s="54">
        <f t="shared" si="579"/>
        <v>5573265</v>
      </c>
      <c r="AO1828" s="7" t="str">
        <f t="shared" si="580"/>
        <v>atk_5573265</v>
      </c>
      <c r="AP1828" s="7" t="s">
        <v>3973</v>
      </c>
      <c r="AQ1828" s="7" t="s">
        <v>3996</v>
      </c>
      <c r="AR1828" s="7" t="s">
        <v>3975</v>
      </c>
      <c r="AS1828" s="7" t="s">
        <v>3976</v>
      </c>
      <c r="AU1828" s="7" t="str">
        <f t="shared" si="581"/>
        <v>hp_47492094;atk_5573265;hit_500000;miss_95;cirt_0;cirtSub_-3500</v>
      </c>
    </row>
    <row r="1829" spans="22:47" x14ac:dyDescent="0.2">
      <c r="V1829" s="7" t="str">
        <f t="shared" si="577"/>
        <v>海地洞窟19-9</v>
      </c>
      <c r="W1829" s="7">
        <f t="shared" si="585"/>
        <v>3477</v>
      </c>
      <c r="X1829" s="9" t="s">
        <v>1887</v>
      </c>
      <c r="Y1829" s="9">
        <v>9</v>
      </c>
      <c r="Z1829" s="8">
        <f t="shared" si="582"/>
        <v>9890</v>
      </c>
      <c r="AA1829" s="6" t="s">
        <v>3967</v>
      </c>
      <c r="AB1829" s="6">
        <v>14064679</v>
      </c>
      <c r="AC1829" s="6">
        <f t="shared" si="587"/>
        <v>2.3975</v>
      </c>
      <c r="AD1829" s="6">
        <f t="shared" si="588"/>
        <v>33720067</v>
      </c>
      <c r="AE1829" s="6">
        <f t="shared" si="573"/>
        <v>9974215</v>
      </c>
      <c r="AF1829" s="6">
        <v>3870000</v>
      </c>
      <c r="AG1829" s="11">
        <f t="shared" si="590"/>
        <v>47564282</v>
      </c>
      <c r="AH1829">
        <f t="shared" si="589"/>
        <v>3.381824924692558</v>
      </c>
      <c r="AI1829" s="53">
        <v>0.7</v>
      </c>
      <c r="AJ1829" s="7" t="str">
        <f t="shared" si="578"/>
        <v>hp_47564282</v>
      </c>
      <c r="AK1829" s="7" t="s">
        <v>3968</v>
      </c>
      <c r="AL1829" s="7">
        <v>2357720</v>
      </c>
      <c r="AM1829" s="7">
        <f>INT(IF(MOD(Y1829,3)=0,INT(AL1829*0.55),INT(AL1829*0.35)))</f>
        <v>1296746</v>
      </c>
      <c r="AN1829" s="54">
        <f t="shared" si="579"/>
        <v>5581377</v>
      </c>
      <c r="AO1829" s="7" t="str">
        <f t="shared" si="580"/>
        <v>atk_5581377</v>
      </c>
      <c r="AP1829" s="7" t="s">
        <v>3973</v>
      </c>
      <c r="AQ1829" s="7" t="s">
        <v>3996</v>
      </c>
      <c r="AR1829" s="7" t="s">
        <v>3975</v>
      </c>
      <c r="AS1829" s="7" t="s">
        <v>3976</v>
      </c>
      <c r="AU1829" s="7" t="str">
        <f t="shared" si="581"/>
        <v>hp_47564282;atk_5581377;hit_500000;miss_95;cirt_0;cirtSub_-3500</v>
      </c>
    </row>
    <row r="1830" spans="22:47" x14ac:dyDescent="0.2">
      <c r="V1830" s="7" t="str">
        <f t="shared" si="577"/>
        <v>海地洞窟19-10</v>
      </c>
      <c r="W1830" s="7">
        <f t="shared" si="585"/>
        <v>3479</v>
      </c>
      <c r="X1830" s="9" t="s">
        <v>1887</v>
      </c>
      <c r="Y1830" s="9">
        <v>10</v>
      </c>
      <c r="Z1830" s="8">
        <f t="shared" si="582"/>
        <v>9900</v>
      </c>
      <c r="AA1830" s="6" t="s">
        <v>3967</v>
      </c>
      <c r="AB1830" s="6">
        <v>14080140</v>
      </c>
      <c r="AC1830" s="6">
        <f t="shared" si="587"/>
        <v>2.3975</v>
      </c>
      <c r="AD1830" s="6">
        <f t="shared" si="588"/>
        <v>33757135</v>
      </c>
      <c r="AE1830" s="6">
        <f t="shared" si="573"/>
        <v>9974215</v>
      </c>
      <c r="AF1830" s="6">
        <v>3870000</v>
      </c>
      <c r="AG1830" s="11">
        <f t="shared" si="590"/>
        <v>47601350</v>
      </c>
      <c r="AH1830">
        <f t="shared" si="589"/>
        <v>3.3807440835105331</v>
      </c>
      <c r="AI1830" s="53">
        <v>0.7</v>
      </c>
      <c r="AJ1830" s="7" t="str">
        <f t="shared" si="578"/>
        <v>hp_47601350</v>
      </c>
      <c r="AK1830" s="7" t="s">
        <v>3968</v>
      </c>
      <c r="AL1830" s="7">
        <v>2360160</v>
      </c>
      <c r="AM1830" s="7">
        <f>INT(IF(MOD(Y1830,3)=0,INT(AL1830*0.55),INT(AL1830*0.35)))</f>
        <v>826056</v>
      </c>
      <c r="AN1830" s="54">
        <f t="shared" si="579"/>
        <v>5585367</v>
      </c>
      <c r="AO1830" s="7" t="str">
        <f t="shared" si="580"/>
        <v>atk_5585367</v>
      </c>
      <c r="AP1830" s="7" t="s">
        <v>3973</v>
      </c>
      <c r="AQ1830" s="7" t="s">
        <v>3996</v>
      </c>
      <c r="AR1830" s="7" t="s">
        <v>3975</v>
      </c>
      <c r="AS1830" s="7" t="s">
        <v>3976</v>
      </c>
      <c r="AU1830" s="7" t="str">
        <f t="shared" si="581"/>
        <v>hp_47601350;atk_5585367;hit_500000;miss_95;cirt_0;cirtSub_-3500</v>
      </c>
    </row>
    <row r="1831" spans="22:47" x14ac:dyDescent="0.2">
      <c r="V1831" s="7" t="str">
        <f t="shared" si="577"/>
        <v>冠军之路1-1</v>
      </c>
      <c r="W1831" s="7">
        <f t="shared" si="585"/>
        <v>3481</v>
      </c>
      <c r="X1831" s="9" t="s">
        <v>2276</v>
      </c>
      <c r="Y1831" s="9">
        <v>1</v>
      </c>
      <c r="Z1831" s="8">
        <f t="shared" si="582"/>
        <v>9901</v>
      </c>
      <c r="AA1831" s="6" t="s">
        <v>3967</v>
      </c>
      <c r="AB1831" s="6">
        <v>14095604</v>
      </c>
      <c r="AC1831" s="6">
        <f t="shared" si="587"/>
        <v>2.4</v>
      </c>
      <c r="AD1831" s="6">
        <f t="shared" si="588"/>
        <v>33829449</v>
      </c>
      <c r="AE1831" s="6">
        <f t="shared" ref="AE1831" si="591">IF(MOD(Y1831,1)=0,INT(AD1830*0.3),0)</f>
        <v>10127140</v>
      </c>
      <c r="AF1831" s="6">
        <v>3870000</v>
      </c>
      <c r="AG1831" s="11">
        <f t="shared" si="590"/>
        <v>47826589</v>
      </c>
      <c r="AH1831">
        <f t="shared" si="589"/>
        <v>3.3930145171501698</v>
      </c>
      <c r="AI1831" s="53">
        <v>0.75</v>
      </c>
      <c r="AJ1831" s="7" t="str">
        <f t="shared" si="578"/>
        <v>hp_47826589</v>
      </c>
      <c r="AK1831" s="7" t="s">
        <v>3968</v>
      </c>
      <c r="AL1831" s="7">
        <v>2362600</v>
      </c>
      <c r="AM1831" s="7">
        <f>INT(IF(MOD(Y1831,3)=0,INT(AL1831*0.55),INT(AL1831*0.35)))</f>
        <v>826910</v>
      </c>
      <c r="AN1831" s="54">
        <f t="shared" si="579"/>
        <v>6012252</v>
      </c>
      <c r="AO1831" s="7" t="str">
        <f t="shared" si="580"/>
        <v>atk_6012252</v>
      </c>
      <c r="AP1831" s="7" t="s">
        <v>3973</v>
      </c>
      <c r="AQ1831" s="7" t="s">
        <v>3997</v>
      </c>
      <c r="AR1831" s="7" t="s">
        <v>3975</v>
      </c>
      <c r="AS1831" s="7" t="s">
        <v>3976</v>
      </c>
      <c r="AU1831" s="7" t="str">
        <f t="shared" si="581"/>
        <v>hp_47826589;atk_6012252;hit_500000;miss_100;cirt_0;cirtSub_-3500</v>
      </c>
    </row>
    <row r="1832" spans="22:47" x14ac:dyDescent="0.2">
      <c r="V1832" s="7" t="str">
        <f t="shared" si="577"/>
        <v>冠军之路1-2</v>
      </c>
      <c r="W1832" s="7">
        <f t="shared" si="585"/>
        <v>3483</v>
      </c>
      <c r="X1832" s="9" t="s">
        <v>2276</v>
      </c>
      <c r="Y1832" s="9">
        <v>2</v>
      </c>
      <c r="Z1832" s="8">
        <f t="shared" si="582"/>
        <v>9903</v>
      </c>
      <c r="AA1832" s="6" t="s">
        <v>3967</v>
      </c>
      <c r="AB1832" s="6">
        <v>14111070</v>
      </c>
      <c r="AC1832" s="6">
        <f t="shared" si="587"/>
        <v>2.4</v>
      </c>
      <c r="AD1832" s="6">
        <f t="shared" si="588"/>
        <v>33866568</v>
      </c>
      <c r="AE1832" s="6">
        <f t="shared" si="573"/>
        <v>10127140</v>
      </c>
      <c r="AF1832" s="6">
        <v>3870000</v>
      </c>
      <c r="AG1832" s="11">
        <f t="shared" si="590"/>
        <v>47863708</v>
      </c>
      <c r="AH1832">
        <f t="shared" si="589"/>
        <v>3.3919261969503376</v>
      </c>
      <c r="AI1832" s="53">
        <v>0.75</v>
      </c>
      <c r="AJ1832" s="7" t="str">
        <f t="shared" si="578"/>
        <v>hp_47863708</v>
      </c>
      <c r="AK1832" s="7" t="s">
        <v>3968</v>
      </c>
      <c r="AL1832" s="7">
        <v>2365040</v>
      </c>
      <c r="AM1832" s="7">
        <f>INT(IF(MOD(Y1832,3)=0,INT(AL1832*0.55),INT(AL1832*0.35)))</f>
        <v>827764</v>
      </c>
      <c r="AN1832" s="54">
        <f t="shared" si="579"/>
        <v>6016530</v>
      </c>
      <c r="AO1832" s="7" t="str">
        <f t="shared" si="580"/>
        <v>atk_6016530</v>
      </c>
      <c r="AP1832" s="7" t="s">
        <v>3973</v>
      </c>
      <c r="AQ1832" s="7" t="s">
        <v>3997</v>
      </c>
      <c r="AR1832" s="7" t="s">
        <v>3975</v>
      </c>
      <c r="AS1832" s="7" t="s">
        <v>3976</v>
      </c>
      <c r="AU1832" s="7" t="str">
        <f t="shared" si="581"/>
        <v>hp_47863708;atk_6016530;hit_500000;miss_100;cirt_0;cirtSub_-3500</v>
      </c>
    </row>
    <row r="1833" spans="22:47" x14ac:dyDescent="0.2">
      <c r="V1833" s="7" t="str">
        <f t="shared" si="577"/>
        <v>冠军之路1-3</v>
      </c>
      <c r="W1833" s="7">
        <f t="shared" si="585"/>
        <v>3485</v>
      </c>
      <c r="X1833" s="9" t="s">
        <v>2276</v>
      </c>
      <c r="Y1833" s="9">
        <v>3</v>
      </c>
      <c r="Z1833" s="8">
        <f t="shared" si="582"/>
        <v>9906</v>
      </c>
      <c r="AA1833" s="6" t="s">
        <v>3967</v>
      </c>
      <c r="AB1833" s="6">
        <v>14126537</v>
      </c>
      <c r="AC1833" s="6">
        <f t="shared" si="587"/>
        <v>2.4024999999999999</v>
      </c>
      <c r="AD1833" s="6">
        <f t="shared" si="588"/>
        <v>33939005</v>
      </c>
      <c r="AE1833" s="6">
        <f t="shared" si="573"/>
        <v>10127140</v>
      </c>
      <c r="AF1833" s="6">
        <v>3870000</v>
      </c>
      <c r="AG1833" s="11">
        <f t="shared" si="590"/>
        <v>47936145</v>
      </c>
      <c r="AH1833">
        <f t="shared" si="589"/>
        <v>3.3933401370767657</v>
      </c>
      <c r="AI1833" s="53">
        <v>0.75</v>
      </c>
      <c r="AJ1833" s="7" t="str">
        <f t="shared" si="578"/>
        <v>hp_47936145</v>
      </c>
      <c r="AK1833" s="7" t="s">
        <v>3968</v>
      </c>
      <c r="AL1833" s="7">
        <v>2367480</v>
      </c>
      <c r="AM1833" s="7">
        <f>INT(IF(MOD(Y1833,3)=0,INT(AL1833*0.55),INT(AL1833*0.35)))</f>
        <v>1302114</v>
      </c>
      <c r="AN1833" s="54">
        <f t="shared" si="579"/>
        <v>6025248</v>
      </c>
      <c r="AO1833" s="7" t="str">
        <f t="shared" si="580"/>
        <v>atk_6025248</v>
      </c>
      <c r="AP1833" s="7" t="s">
        <v>3973</v>
      </c>
      <c r="AQ1833" s="7" t="s">
        <v>3997</v>
      </c>
      <c r="AR1833" s="7" t="s">
        <v>3975</v>
      </c>
      <c r="AS1833" s="7" t="s">
        <v>3976</v>
      </c>
      <c r="AU1833" s="7" t="str">
        <f t="shared" si="581"/>
        <v>hp_47936145;atk_6025248;hit_500000;miss_100;cirt_0;cirtSub_-3500</v>
      </c>
    </row>
    <row r="1834" spans="22:47" x14ac:dyDescent="0.2">
      <c r="V1834" s="7" t="str">
        <f t="shared" si="577"/>
        <v>冠军之路1-4</v>
      </c>
      <c r="W1834" s="7">
        <f t="shared" si="585"/>
        <v>3487</v>
      </c>
      <c r="X1834" s="9" t="s">
        <v>2276</v>
      </c>
      <c r="Y1834" s="9">
        <v>4</v>
      </c>
      <c r="Z1834" s="8">
        <f t="shared" si="582"/>
        <v>9910</v>
      </c>
      <c r="AA1834" s="6" t="s">
        <v>3967</v>
      </c>
      <c r="AB1834" s="6">
        <v>14142006</v>
      </c>
      <c r="AC1834" s="6">
        <f t="shared" si="587"/>
        <v>2.4024999999999999</v>
      </c>
      <c r="AD1834" s="6">
        <f t="shared" si="588"/>
        <v>33976169</v>
      </c>
      <c r="AE1834" s="6">
        <f t="shared" ref="AE1834:AE1897" si="592">AE1833</f>
        <v>10127140</v>
      </c>
      <c r="AF1834" s="6">
        <v>3870000</v>
      </c>
      <c r="AG1834" s="11">
        <f t="shared" si="590"/>
        <v>47973309</v>
      </c>
      <c r="AH1834">
        <f t="shared" si="589"/>
        <v>3.3922563036672448</v>
      </c>
      <c r="AI1834" s="53">
        <v>0.75</v>
      </c>
      <c r="AJ1834" s="7" t="str">
        <f t="shared" si="578"/>
        <v>hp_47973309</v>
      </c>
      <c r="AK1834" s="7" t="s">
        <v>3968</v>
      </c>
      <c r="AL1834" s="7">
        <v>2369920</v>
      </c>
      <c r="AM1834" s="7">
        <f>INT(IF(MOD(Y1834,3)=0,INT(AL1834*0.55),INT(AL1834*0.35)))</f>
        <v>829472</v>
      </c>
      <c r="AN1834" s="54">
        <f t="shared" si="579"/>
        <v>6029532</v>
      </c>
      <c r="AO1834" s="7" t="str">
        <f t="shared" si="580"/>
        <v>atk_6029532</v>
      </c>
      <c r="AP1834" s="7" t="s">
        <v>3973</v>
      </c>
      <c r="AQ1834" s="7" t="s">
        <v>3997</v>
      </c>
      <c r="AR1834" s="7" t="s">
        <v>3975</v>
      </c>
      <c r="AS1834" s="7" t="s">
        <v>3976</v>
      </c>
      <c r="AU1834" s="7" t="str">
        <f t="shared" si="581"/>
        <v>hp_47973309;atk_6029532;hit_500000;miss_100;cirt_0;cirtSub_-3500</v>
      </c>
    </row>
    <row r="1835" spans="22:47" x14ac:dyDescent="0.2">
      <c r="V1835" s="7" t="str">
        <f t="shared" si="577"/>
        <v>冠军之路1-5</v>
      </c>
      <c r="W1835" s="7">
        <f t="shared" si="585"/>
        <v>3489</v>
      </c>
      <c r="X1835" s="9" t="s">
        <v>2276</v>
      </c>
      <c r="Y1835" s="9">
        <v>5</v>
      </c>
      <c r="Z1835" s="8">
        <f t="shared" si="582"/>
        <v>9915</v>
      </c>
      <c r="AA1835" s="6" t="s">
        <v>3967</v>
      </c>
      <c r="AB1835" s="6">
        <v>14157478</v>
      </c>
      <c r="AC1835" s="6">
        <f t="shared" si="587"/>
        <v>2.4024999999999999</v>
      </c>
      <c r="AD1835" s="6">
        <f t="shared" si="588"/>
        <v>34013340</v>
      </c>
      <c r="AE1835" s="6">
        <f t="shared" si="592"/>
        <v>10127140</v>
      </c>
      <c r="AF1835" s="6">
        <v>3870000</v>
      </c>
      <c r="AG1835" s="11">
        <f t="shared" si="590"/>
        <v>48010480</v>
      </c>
      <c r="AH1835">
        <f t="shared" si="589"/>
        <v>3.3911746145747146</v>
      </c>
      <c r="AI1835" s="53">
        <v>0.75</v>
      </c>
      <c r="AJ1835" s="7" t="str">
        <f t="shared" si="578"/>
        <v>hp_48010480</v>
      </c>
      <c r="AK1835" s="7" t="s">
        <v>3968</v>
      </c>
      <c r="AL1835" s="7">
        <v>2372360</v>
      </c>
      <c r="AM1835" s="7">
        <f>INT(IF(MOD(Y1835,3)=0,INT(AL1835*0.55),INT(AL1835*0.35)))</f>
        <v>830326</v>
      </c>
      <c r="AN1835" s="54">
        <f t="shared" si="579"/>
        <v>6033815</v>
      </c>
      <c r="AO1835" s="7" t="str">
        <f t="shared" si="580"/>
        <v>atk_6033815</v>
      </c>
      <c r="AP1835" s="7" t="s">
        <v>3973</v>
      </c>
      <c r="AQ1835" s="7" t="s">
        <v>3997</v>
      </c>
      <c r="AR1835" s="7" t="s">
        <v>3975</v>
      </c>
      <c r="AS1835" s="7" t="s">
        <v>3976</v>
      </c>
      <c r="AU1835" s="7" t="str">
        <f t="shared" si="581"/>
        <v>hp_48010480;atk_6033815;hit_500000;miss_100;cirt_0;cirtSub_-3500</v>
      </c>
    </row>
    <row r="1836" spans="22:47" x14ac:dyDescent="0.2">
      <c r="V1836" s="7" t="str">
        <f t="shared" si="577"/>
        <v>冠军之路1-6</v>
      </c>
      <c r="W1836" s="7">
        <f t="shared" si="585"/>
        <v>3491</v>
      </c>
      <c r="X1836" s="9" t="s">
        <v>2276</v>
      </c>
      <c r="Y1836" s="9">
        <v>6</v>
      </c>
      <c r="Z1836" s="8">
        <f t="shared" si="582"/>
        <v>9921</v>
      </c>
      <c r="AA1836" s="6" t="s">
        <v>3967</v>
      </c>
      <c r="AB1836" s="6">
        <v>14172951</v>
      </c>
      <c r="AC1836" s="6">
        <f t="shared" si="587"/>
        <v>2.4049999999999998</v>
      </c>
      <c r="AD1836" s="6">
        <f t="shared" si="588"/>
        <v>34085947</v>
      </c>
      <c r="AE1836" s="6">
        <f t="shared" si="592"/>
        <v>10127140</v>
      </c>
      <c r="AF1836" s="6">
        <v>3870000</v>
      </c>
      <c r="AG1836" s="11">
        <f t="shared" si="590"/>
        <v>48083087</v>
      </c>
      <c r="AH1836">
        <f t="shared" si="589"/>
        <v>3.3925953035468761</v>
      </c>
      <c r="AI1836" s="53">
        <v>0.75</v>
      </c>
      <c r="AJ1836" s="7" t="str">
        <f t="shared" si="578"/>
        <v>hp_48083087</v>
      </c>
      <c r="AK1836" s="7" t="s">
        <v>3968</v>
      </c>
      <c r="AL1836" s="7">
        <v>2374800</v>
      </c>
      <c r="AM1836" s="7">
        <f>INT(IF(MOD(Y1836,3)=0,INT(AL1836*0.55),INT(AL1836*0.35)))</f>
        <v>1306140</v>
      </c>
      <c r="AN1836" s="54">
        <f t="shared" si="579"/>
        <v>6042551</v>
      </c>
      <c r="AO1836" s="7" t="str">
        <f t="shared" si="580"/>
        <v>atk_6042551</v>
      </c>
      <c r="AP1836" s="7" t="s">
        <v>3973</v>
      </c>
      <c r="AQ1836" s="7" t="s">
        <v>3997</v>
      </c>
      <c r="AR1836" s="7" t="s">
        <v>3975</v>
      </c>
      <c r="AS1836" s="7" t="s">
        <v>3976</v>
      </c>
      <c r="AU1836" s="7" t="str">
        <f t="shared" si="581"/>
        <v>hp_48083087;atk_6042551;hit_500000;miss_100;cirt_0;cirtSub_-3500</v>
      </c>
    </row>
    <row r="1837" spans="22:47" x14ac:dyDescent="0.2">
      <c r="V1837" s="7" t="str">
        <f t="shared" si="577"/>
        <v>冠军之路1-7</v>
      </c>
      <c r="W1837" s="7">
        <f t="shared" si="585"/>
        <v>3493</v>
      </c>
      <c r="X1837" s="9" t="s">
        <v>2276</v>
      </c>
      <c r="Y1837" s="9">
        <v>7</v>
      </c>
      <c r="Z1837" s="8">
        <f t="shared" si="582"/>
        <v>9928</v>
      </c>
      <c r="AA1837" s="6" t="s">
        <v>3967</v>
      </c>
      <c r="AB1837" s="6">
        <v>14188426</v>
      </c>
      <c r="AC1837" s="6">
        <f t="shared" si="587"/>
        <v>2.4049999999999998</v>
      </c>
      <c r="AD1837" s="6">
        <f t="shared" si="588"/>
        <v>34123164</v>
      </c>
      <c r="AE1837" s="6">
        <f t="shared" si="592"/>
        <v>10127140</v>
      </c>
      <c r="AF1837" s="6">
        <v>3870000</v>
      </c>
      <c r="AG1837" s="11">
        <f t="shared" si="590"/>
        <v>48120304</v>
      </c>
      <c r="AH1837">
        <f t="shared" si="589"/>
        <v>3.3915181289312852</v>
      </c>
      <c r="AI1837" s="53">
        <v>0.75</v>
      </c>
      <c r="AJ1837" s="7" t="str">
        <f t="shared" si="578"/>
        <v>hp_48120304</v>
      </c>
      <c r="AK1837" s="7" t="s">
        <v>3968</v>
      </c>
      <c r="AL1837" s="7">
        <v>2377240</v>
      </c>
      <c r="AM1837" s="7">
        <f>INT(IF(MOD(Y1837,3)=0,INT(AL1837*0.55),INT(AL1837*0.35)))</f>
        <v>832034</v>
      </c>
      <c r="AN1837" s="54">
        <f t="shared" si="579"/>
        <v>6046839</v>
      </c>
      <c r="AO1837" s="7" t="str">
        <f t="shared" si="580"/>
        <v>atk_6046839</v>
      </c>
      <c r="AP1837" s="7" t="s">
        <v>3973</v>
      </c>
      <c r="AQ1837" s="7" t="s">
        <v>3997</v>
      </c>
      <c r="AR1837" s="7" t="s">
        <v>3975</v>
      </c>
      <c r="AS1837" s="7" t="s">
        <v>3976</v>
      </c>
      <c r="AU1837" s="7" t="str">
        <f t="shared" si="581"/>
        <v>hp_48120304;atk_6046839;hit_500000;miss_100;cirt_0;cirtSub_-3500</v>
      </c>
    </row>
    <row r="1838" spans="22:47" x14ac:dyDescent="0.2">
      <c r="V1838" s="7" t="str">
        <f t="shared" si="577"/>
        <v>冠军之路1-8</v>
      </c>
      <c r="W1838" s="7">
        <f t="shared" si="585"/>
        <v>3495</v>
      </c>
      <c r="X1838" s="9" t="s">
        <v>2276</v>
      </c>
      <c r="Y1838" s="9">
        <v>8</v>
      </c>
      <c r="Z1838" s="8">
        <f t="shared" si="582"/>
        <v>9936</v>
      </c>
      <c r="AA1838" s="6" t="s">
        <v>3967</v>
      </c>
      <c r="AB1838" s="6">
        <v>14203902</v>
      </c>
      <c r="AC1838" s="6">
        <f t="shared" si="587"/>
        <v>2.4049999999999998</v>
      </c>
      <c r="AD1838" s="6">
        <f t="shared" si="588"/>
        <v>34160384</v>
      </c>
      <c r="AE1838" s="6">
        <f t="shared" si="592"/>
        <v>10127140</v>
      </c>
      <c r="AF1838" s="6">
        <v>3870000</v>
      </c>
      <c r="AG1838" s="11">
        <f t="shared" si="590"/>
        <v>48157524</v>
      </c>
      <c r="AH1838">
        <f t="shared" si="589"/>
        <v>3.3904432739679562</v>
      </c>
      <c r="AI1838" s="53">
        <v>0.75</v>
      </c>
      <c r="AJ1838" s="7" t="str">
        <f t="shared" si="578"/>
        <v>hp_48157524</v>
      </c>
      <c r="AK1838" s="7" t="s">
        <v>3968</v>
      </c>
      <c r="AL1838" s="7">
        <v>2379680</v>
      </c>
      <c r="AM1838" s="7">
        <f>INT(IF(MOD(Y1838,3)=0,INT(AL1838*0.55),INT(AL1838*0.35)))</f>
        <v>832888</v>
      </c>
      <c r="AN1838" s="54">
        <f t="shared" si="579"/>
        <v>6051127</v>
      </c>
      <c r="AO1838" s="7" t="str">
        <f t="shared" si="580"/>
        <v>atk_6051127</v>
      </c>
      <c r="AP1838" s="7" t="s">
        <v>3973</v>
      </c>
      <c r="AQ1838" s="7" t="s">
        <v>3997</v>
      </c>
      <c r="AR1838" s="7" t="s">
        <v>3975</v>
      </c>
      <c r="AS1838" s="7" t="s">
        <v>3976</v>
      </c>
      <c r="AU1838" s="7" t="str">
        <f t="shared" si="581"/>
        <v>hp_48157524;atk_6051127;hit_500000;miss_100;cirt_0;cirtSub_-3500</v>
      </c>
    </row>
    <row r="1839" spans="22:47" x14ac:dyDescent="0.2">
      <c r="V1839" s="7" t="str">
        <f t="shared" si="577"/>
        <v>冠军之路1-9</v>
      </c>
      <c r="W1839" s="7">
        <f t="shared" si="585"/>
        <v>3497</v>
      </c>
      <c r="X1839" s="9" t="s">
        <v>2276</v>
      </c>
      <c r="Y1839" s="9">
        <v>9</v>
      </c>
      <c r="Z1839" s="8">
        <f t="shared" si="582"/>
        <v>9945</v>
      </c>
      <c r="AA1839" s="6" t="s">
        <v>3967</v>
      </c>
      <c r="AB1839" s="6">
        <v>14219381</v>
      </c>
      <c r="AC1839" s="6">
        <f t="shared" si="587"/>
        <v>2.4074999999999998</v>
      </c>
      <c r="AD1839" s="6">
        <f t="shared" si="588"/>
        <v>34233159</v>
      </c>
      <c r="AE1839" s="6">
        <f t="shared" si="592"/>
        <v>10127140</v>
      </c>
      <c r="AF1839" s="6">
        <v>3870000</v>
      </c>
      <c r="AG1839" s="11">
        <f t="shared" si="590"/>
        <v>48230299</v>
      </c>
      <c r="AH1839">
        <f t="shared" si="589"/>
        <v>3.3918705040676524</v>
      </c>
      <c r="AI1839" s="53">
        <v>0.75</v>
      </c>
      <c r="AJ1839" s="7" t="str">
        <f t="shared" si="578"/>
        <v>hp_48230299</v>
      </c>
      <c r="AK1839" s="7" t="s">
        <v>3968</v>
      </c>
      <c r="AL1839" s="7">
        <v>2382120</v>
      </c>
      <c r="AM1839" s="7">
        <f>INT(IF(MOD(Y1839,3)=0,INT(AL1839*0.55),INT(AL1839*0.35)))</f>
        <v>1310166</v>
      </c>
      <c r="AN1839" s="54">
        <f t="shared" si="579"/>
        <v>6059881</v>
      </c>
      <c r="AO1839" s="7" t="str">
        <f t="shared" si="580"/>
        <v>atk_6059881</v>
      </c>
      <c r="AP1839" s="7" t="s">
        <v>3973</v>
      </c>
      <c r="AQ1839" s="7" t="s">
        <v>3997</v>
      </c>
      <c r="AR1839" s="7" t="s">
        <v>3975</v>
      </c>
      <c r="AS1839" s="7" t="s">
        <v>3976</v>
      </c>
      <c r="AU1839" s="7" t="str">
        <f t="shared" si="581"/>
        <v>hp_48230299;atk_6059881;hit_500000;miss_100;cirt_0;cirtSub_-3500</v>
      </c>
    </row>
    <row r="1840" spans="22:47" x14ac:dyDescent="0.2">
      <c r="V1840" s="7" t="str">
        <f t="shared" si="577"/>
        <v>冠军之路1-10</v>
      </c>
      <c r="W1840" s="7">
        <f t="shared" si="585"/>
        <v>3499</v>
      </c>
      <c r="X1840" s="9" t="s">
        <v>2276</v>
      </c>
      <c r="Y1840" s="9">
        <v>10</v>
      </c>
      <c r="Z1840" s="8">
        <f t="shared" si="582"/>
        <v>9955</v>
      </c>
      <c r="AA1840" s="6" t="s">
        <v>3967</v>
      </c>
      <c r="AB1840" s="6">
        <v>14234862</v>
      </c>
      <c r="AC1840" s="6">
        <f t="shared" si="587"/>
        <v>2.4074999999999998</v>
      </c>
      <c r="AD1840" s="6">
        <f t="shared" si="588"/>
        <v>34270430</v>
      </c>
      <c r="AE1840" s="6">
        <f t="shared" si="592"/>
        <v>10127140</v>
      </c>
      <c r="AF1840" s="6">
        <v>3870000</v>
      </c>
      <c r="AG1840" s="11">
        <f t="shared" si="590"/>
        <v>48267570</v>
      </c>
      <c r="AH1840">
        <f t="shared" si="589"/>
        <v>3.3907999951105956</v>
      </c>
      <c r="AI1840" s="53">
        <v>0.75</v>
      </c>
      <c r="AJ1840" s="7" t="str">
        <f t="shared" si="578"/>
        <v>hp_48267570</v>
      </c>
      <c r="AK1840" s="7" t="s">
        <v>3968</v>
      </c>
      <c r="AL1840" s="7">
        <v>2384560</v>
      </c>
      <c r="AM1840" s="7">
        <f>INT(IF(MOD(Y1840,3)=0,INT(AL1840*0.55),INT(AL1840*0.35)))</f>
        <v>834596</v>
      </c>
      <c r="AN1840" s="54">
        <f t="shared" si="579"/>
        <v>6064174</v>
      </c>
      <c r="AO1840" s="7" t="str">
        <f t="shared" si="580"/>
        <v>atk_6064174</v>
      </c>
      <c r="AP1840" s="7" t="s">
        <v>3973</v>
      </c>
      <c r="AQ1840" s="7" t="s">
        <v>3997</v>
      </c>
      <c r="AR1840" s="7" t="s">
        <v>3975</v>
      </c>
      <c r="AS1840" s="7" t="s">
        <v>3976</v>
      </c>
      <c r="AU1840" s="7" t="str">
        <f t="shared" si="581"/>
        <v>hp_48267570;atk_6064174;hit_500000;miss_100;cirt_0;cirtSub_-3500</v>
      </c>
    </row>
    <row r="1841" spans="22:47" x14ac:dyDescent="0.2">
      <c r="V1841" s="7" t="str">
        <f t="shared" si="577"/>
        <v>冠军之路2-1</v>
      </c>
      <c r="W1841" s="7">
        <f t="shared" si="585"/>
        <v>3501</v>
      </c>
      <c r="X1841" s="9" t="s">
        <v>2277</v>
      </c>
      <c r="Y1841" s="9">
        <v>1</v>
      </c>
      <c r="Z1841" s="8">
        <f t="shared" si="582"/>
        <v>9956</v>
      </c>
      <c r="AA1841" s="6" t="s">
        <v>3967</v>
      </c>
      <c r="AB1841" s="6">
        <v>14250344</v>
      </c>
      <c r="AC1841" s="6">
        <f t="shared" si="587"/>
        <v>2.41</v>
      </c>
      <c r="AD1841" s="6">
        <f t="shared" si="588"/>
        <v>34343329</v>
      </c>
      <c r="AE1841" s="6">
        <f t="shared" ref="AE1841" si="593">IF(MOD(Y1841,1)=0,INT(AD1840*0.3),0)</f>
        <v>10281129</v>
      </c>
      <c r="AF1841" s="6">
        <v>3870000</v>
      </c>
      <c r="AG1841" s="11">
        <f t="shared" si="590"/>
        <v>48494458</v>
      </c>
      <c r="AH1841">
        <f t="shared" si="589"/>
        <v>3.4030377091247761</v>
      </c>
      <c r="AI1841" s="53">
        <v>0.75</v>
      </c>
      <c r="AJ1841" s="7" t="str">
        <f t="shared" si="578"/>
        <v>hp_48494458</v>
      </c>
      <c r="AK1841" s="7" t="s">
        <v>3968</v>
      </c>
      <c r="AL1841" s="7">
        <v>2387000</v>
      </c>
      <c r="AM1841" s="7">
        <f>INT(IF(MOD(Y1841,3)=0,INT(AL1841*0.55),INT(AL1841*0.35)))</f>
        <v>835450</v>
      </c>
      <c r="AN1841" s="54">
        <f t="shared" si="579"/>
        <v>6092288</v>
      </c>
      <c r="AO1841" s="7" t="str">
        <f t="shared" si="580"/>
        <v>atk_6092288</v>
      </c>
      <c r="AP1841" s="7" t="s">
        <v>3973</v>
      </c>
      <c r="AQ1841" s="7" t="s">
        <v>3997</v>
      </c>
      <c r="AR1841" s="7" t="s">
        <v>3975</v>
      </c>
      <c r="AS1841" s="7" t="s">
        <v>3976</v>
      </c>
      <c r="AU1841" s="7" t="str">
        <f t="shared" si="581"/>
        <v>hp_48494458;atk_6092288;hit_500000;miss_100;cirt_0;cirtSub_-3500</v>
      </c>
    </row>
    <row r="1842" spans="22:47" x14ac:dyDescent="0.2">
      <c r="V1842" s="7" t="str">
        <f t="shared" si="577"/>
        <v>冠军之路2-2</v>
      </c>
      <c r="W1842" s="7">
        <f t="shared" si="585"/>
        <v>3503</v>
      </c>
      <c r="X1842" s="9" t="s">
        <v>2277</v>
      </c>
      <c r="Y1842" s="9">
        <v>2</v>
      </c>
      <c r="Z1842" s="8">
        <f t="shared" si="582"/>
        <v>9958</v>
      </c>
      <c r="AA1842" s="6" t="s">
        <v>3967</v>
      </c>
      <c r="AB1842" s="6">
        <v>14265828</v>
      </c>
      <c r="AC1842" s="6">
        <f t="shared" si="587"/>
        <v>2.41</v>
      </c>
      <c r="AD1842" s="6">
        <f t="shared" si="588"/>
        <v>34380645</v>
      </c>
      <c r="AE1842" s="6">
        <f t="shared" si="592"/>
        <v>10281129</v>
      </c>
      <c r="AF1842" s="6">
        <v>3870000</v>
      </c>
      <c r="AG1842" s="11">
        <f t="shared" si="590"/>
        <v>48531774</v>
      </c>
      <c r="AH1842">
        <f t="shared" si="589"/>
        <v>3.4019598441814942</v>
      </c>
      <c r="AI1842" s="53">
        <v>0.75</v>
      </c>
      <c r="AJ1842" s="7" t="str">
        <f t="shared" si="578"/>
        <v>hp_48531774</v>
      </c>
      <c r="AK1842" s="7" t="s">
        <v>3968</v>
      </c>
      <c r="AL1842" s="7">
        <v>2389440</v>
      </c>
      <c r="AM1842" s="7">
        <f>INT(IF(MOD(Y1842,3)=0,INT(AL1842*0.55),INT(AL1842*0.35)))</f>
        <v>836304</v>
      </c>
      <c r="AN1842" s="54">
        <f t="shared" si="579"/>
        <v>6096584</v>
      </c>
      <c r="AO1842" s="7" t="str">
        <f t="shared" si="580"/>
        <v>atk_6096584</v>
      </c>
      <c r="AP1842" s="7" t="s">
        <v>3973</v>
      </c>
      <c r="AQ1842" s="7" t="s">
        <v>3997</v>
      </c>
      <c r="AR1842" s="7" t="s">
        <v>3975</v>
      </c>
      <c r="AS1842" s="7" t="s">
        <v>3976</v>
      </c>
      <c r="AU1842" s="7" t="str">
        <f t="shared" si="581"/>
        <v>hp_48531774;atk_6096584;hit_500000;miss_100;cirt_0;cirtSub_-3500</v>
      </c>
    </row>
    <row r="1843" spans="22:47" x14ac:dyDescent="0.2">
      <c r="V1843" s="7" t="str">
        <f t="shared" si="577"/>
        <v>冠军之路2-3</v>
      </c>
      <c r="W1843" s="7">
        <f t="shared" si="585"/>
        <v>3505</v>
      </c>
      <c r="X1843" s="9" t="s">
        <v>2277</v>
      </c>
      <c r="Y1843" s="9">
        <v>3</v>
      </c>
      <c r="Z1843" s="8">
        <f t="shared" si="582"/>
        <v>9961</v>
      </c>
      <c r="AA1843" s="6" t="s">
        <v>3967</v>
      </c>
      <c r="AB1843" s="6">
        <v>14281314</v>
      </c>
      <c r="AC1843" s="6">
        <f t="shared" si="587"/>
        <v>2.4125000000000001</v>
      </c>
      <c r="AD1843" s="6">
        <f t="shared" si="588"/>
        <v>34453670</v>
      </c>
      <c r="AE1843" s="6">
        <f t="shared" si="592"/>
        <v>10281129</v>
      </c>
      <c r="AF1843" s="6">
        <v>3870000</v>
      </c>
      <c r="AG1843" s="11">
        <f t="shared" si="590"/>
        <v>48604799</v>
      </c>
      <c r="AH1843">
        <f t="shared" si="589"/>
        <v>3.4033842404137324</v>
      </c>
      <c r="AI1843" s="53">
        <v>0.75</v>
      </c>
      <c r="AJ1843" s="7" t="str">
        <f t="shared" si="578"/>
        <v>hp_48604799</v>
      </c>
      <c r="AK1843" s="7" t="s">
        <v>3968</v>
      </c>
      <c r="AL1843" s="7">
        <v>2391880</v>
      </c>
      <c r="AM1843" s="7">
        <f>INT(IF(MOD(Y1843,3)=0,INT(AL1843*0.55),INT(AL1843*0.35)))</f>
        <v>1315534</v>
      </c>
      <c r="AN1843" s="54">
        <f t="shared" si="579"/>
        <v>6105365</v>
      </c>
      <c r="AO1843" s="7" t="str">
        <f t="shared" si="580"/>
        <v>atk_6105365</v>
      </c>
      <c r="AP1843" s="7" t="s">
        <v>3973</v>
      </c>
      <c r="AQ1843" s="7" t="s">
        <v>3997</v>
      </c>
      <c r="AR1843" s="7" t="s">
        <v>3975</v>
      </c>
      <c r="AS1843" s="7" t="s">
        <v>3976</v>
      </c>
      <c r="AU1843" s="7" t="str">
        <f t="shared" si="581"/>
        <v>hp_48604799;atk_6105365;hit_500000;miss_100;cirt_0;cirtSub_-3500</v>
      </c>
    </row>
    <row r="1844" spans="22:47" x14ac:dyDescent="0.2">
      <c r="V1844" s="7" t="str">
        <f t="shared" si="577"/>
        <v>冠军之路2-4</v>
      </c>
      <c r="W1844" s="7">
        <f t="shared" si="585"/>
        <v>3507</v>
      </c>
      <c r="X1844" s="9" t="s">
        <v>2277</v>
      </c>
      <c r="Y1844" s="9">
        <v>4</v>
      </c>
      <c r="Z1844" s="8">
        <f t="shared" si="582"/>
        <v>9965</v>
      </c>
      <c r="AA1844" s="6" t="s">
        <v>3967</v>
      </c>
      <c r="AB1844" s="6">
        <v>14296802</v>
      </c>
      <c r="AC1844" s="6">
        <f t="shared" si="587"/>
        <v>2.4125000000000001</v>
      </c>
      <c r="AD1844" s="6">
        <f t="shared" si="588"/>
        <v>34491034</v>
      </c>
      <c r="AE1844" s="6">
        <f t="shared" si="592"/>
        <v>10281129</v>
      </c>
      <c r="AF1844" s="6">
        <v>3870000</v>
      </c>
      <c r="AG1844" s="11">
        <f t="shared" si="590"/>
        <v>48642163</v>
      </c>
      <c r="AH1844">
        <f t="shared" si="589"/>
        <v>3.4023107405418358</v>
      </c>
      <c r="AI1844" s="53">
        <v>0.75</v>
      </c>
      <c r="AJ1844" s="7" t="str">
        <f t="shared" si="578"/>
        <v>hp_48642163</v>
      </c>
      <c r="AK1844" s="7" t="s">
        <v>3968</v>
      </c>
      <c r="AL1844" s="7">
        <v>2394320</v>
      </c>
      <c r="AM1844" s="7">
        <f>INT(IF(MOD(Y1844,3)=0,INT(AL1844*0.55),INT(AL1844*0.35)))</f>
        <v>838012</v>
      </c>
      <c r="AN1844" s="54">
        <f t="shared" si="579"/>
        <v>6109665</v>
      </c>
      <c r="AO1844" s="7" t="str">
        <f t="shared" si="580"/>
        <v>atk_6109665</v>
      </c>
      <c r="AP1844" s="7" t="s">
        <v>3973</v>
      </c>
      <c r="AQ1844" s="7" t="s">
        <v>3997</v>
      </c>
      <c r="AR1844" s="7" t="s">
        <v>3975</v>
      </c>
      <c r="AS1844" s="7" t="s">
        <v>3976</v>
      </c>
      <c r="AU1844" s="7" t="str">
        <f t="shared" si="581"/>
        <v>hp_48642163;atk_6109665;hit_500000;miss_100;cirt_0;cirtSub_-3500</v>
      </c>
    </row>
    <row r="1845" spans="22:47" x14ac:dyDescent="0.2">
      <c r="V1845" s="7" t="str">
        <f t="shared" si="577"/>
        <v>冠军之路2-5</v>
      </c>
      <c r="W1845" s="7">
        <f t="shared" si="585"/>
        <v>3509</v>
      </c>
      <c r="X1845" s="9" t="s">
        <v>2277</v>
      </c>
      <c r="Y1845" s="9">
        <v>5</v>
      </c>
      <c r="Z1845" s="8">
        <f t="shared" si="582"/>
        <v>9970</v>
      </c>
      <c r="AA1845" s="6" t="s">
        <v>3967</v>
      </c>
      <c r="AB1845" s="6">
        <v>14312292</v>
      </c>
      <c r="AC1845" s="6">
        <f t="shared" si="587"/>
        <v>2.4125000000000001</v>
      </c>
      <c r="AD1845" s="6">
        <f t="shared" si="588"/>
        <v>34528404</v>
      </c>
      <c r="AE1845" s="6">
        <f t="shared" si="592"/>
        <v>10281129</v>
      </c>
      <c r="AF1845" s="6">
        <v>3870000</v>
      </c>
      <c r="AG1845" s="11">
        <f t="shared" si="590"/>
        <v>48679533</v>
      </c>
      <c r="AH1845">
        <f t="shared" si="589"/>
        <v>3.4012395079697928</v>
      </c>
      <c r="AI1845" s="53">
        <v>0.75</v>
      </c>
      <c r="AJ1845" s="7" t="str">
        <f t="shared" si="578"/>
        <v>hp_48679533</v>
      </c>
      <c r="AK1845" s="7" t="s">
        <v>3968</v>
      </c>
      <c r="AL1845" s="7">
        <v>2396760</v>
      </c>
      <c r="AM1845" s="7">
        <f>INT(IF(MOD(Y1845,3)=0,INT(AL1845*0.55),INT(AL1845*0.35)))</f>
        <v>838866</v>
      </c>
      <c r="AN1845" s="54">
        <f t="shared" si="579"/>
        <v>6113966</v>
      </c>
      <c r="AO1845" s="7" t="str">
        <f t="shared" si="580"/>
        <v>atk_6113966</v>
      </c>
      <c r="AP1845" s="7" t="s">
        <v>3973</v>
      </c>
      <c r="AQ1845" s="7" t="s">
        <v>3997</v>
      </c>
      <c r="AR1845" s="7" t="s">
        <v>3975</v>
      </c>
      <c r="AS1845" s="7" t="s">
        <v>3976</v>
      </c>
      <c r="AU1845" s="7" t="str">
        <f t="shared" si="581"/>
        <v>hp_48679533;atk_6113966;hit_500000;miss_100;cirt_0;cirtSub_-3500</v>
      </c>
    </row>
    <row r="1846" spans="22:47" x14ac:dyDescent="0.2">
      <c r="V1846" s="7" t="str">
        <f t="shared" si="577"/>
        <v>冠军之路2-6</v>
      </c>
      <c r="W1846" s="7">
        <f t="shared" si="585"/>
        <v>3511</v>
      </c>
      <c r="X1846" s="9" t="s">
        <v>2277</v>
      </c>
      <c r="Y1846" s="9">
        <v>6</v>
      </c>
      <c r="Z1846" s="8">
        <f t="shared" si="582"/>
        <v>9976</v>
      </c>
      <c r="AA1846" s="6" t="s">
        <v>3967</v>
      </c>
      <c r="AB1846" s="6">
        <v>14327784</v>
      </c>
      <c r="AC1846" s="6">
        <f t="shared" si="587"/>
        <v>2.415</v>
      </c>
      <c r="AD1846" s="6">
        <f t="shared" si="588"/>
        <v>34601598</v>
      </c>
      <c r="AE1846" s="6">
        <f t="shared" si="592"/>
        <v>10281129</v>
      </c>
      <c r="AF1846" s="6">
        <v>3870000</v>
      </c>
      <c r="AG1846" s="11">
        <f t="shared" si="590"/>
        <v>48752727</v>
      </c>
      <c r="AH1846">
        <f t="shared" si="589"/>
        <v>3.4026704338926383</v>
      </c>
      <c r="AI1846" s="53">
        <v>0.75</v>
      </c>
      <c r="AJ1846" s="7" t="str">
        <f t="shared" si="578"/>
        <v>hp_48752727</v>
      </c>
      <c r="AK1846" s="7" t="s">
        <v>3968</v>
      </c>
      <c r="AL1846" s="7">
        <v>2399200</v>
      </c>
      <c r="AM1846" s="7">
        <f>INT(IF(MOD(Y1846,3)=0,INT(AL1846*0.55),INT(AL1846*0.35)))</f>
        <v>1319560</v>
      </c>
      <c r="AN1846" s="54">
        <f t="shared" si="579"/>
        <v>6122765</v>
      </c>
      <c r="AO1846" s="7" t="str">
        <f t="shared" si="580"/>
        <v>atk_6122765</v>
      </c>
      <c r="AP1846" s="7" t="s">
        <v>3973</v>
      </c>
      <c r="AQ1846" s="7" t="s">
        <v>3997</v>
      </c>
      <c r="AR1846" s="7" t="s">
        <v>3975</v>
      </c>
      <c r="AS1846" s="7" t="s">
        <v>3976</v>
      </c>
      <c r="AU1846" s="7" t="str">
        <f t="shared" si="581"/>
        <v>hp_48752727;atk_6122765;hit_500000;miss_100;cirt_0;cirtSub_-3500</v>
      </c>
    </row>
    <row r="1847" spans="22:47" x14ac:dyDescent="0.2">
      <c r="V1847" s="7" t="str">
        <f t="shared" si="577"/>
        <v>冠军之路2-7</v>
      </c>
      <c r="W1847" s="7">
        <f t="shared" si="585"/>
        <v>3513</v>
      </c>
      <c r="X1847" s="9" t="s">
        <v>2277</v>
      </c>
      <c r="Y1847" s="9">
        <v>7</v>
      </c>
      <c r="Z1847" s="8">
        <f t="shared" si="582"/>
        <v>9983</v>
      </c>
      <c r="AA1847" s="6" t="s">
        <v>3967</v>
      </c>
      <c r="AB1847" s="6">
        <v>14343278</v>
      </c>
      <c r="AC1847" s="6">
        <f t="shared" si="587"/>
        <v>2.415</v>
      </c>
      <c r="AD1847" s="6">
        <f t="shared" si="588"/>
        <v>34639016</v>
      </c>
      <c r="AE1847" s="6">
        <f t="shared" si="592"/>
        <v>10281129</v>
      </c>
      <c r="AF1847" s="6">
        <v>3870000</v>
      </c>
      <c r="AG1847" s="11">
        <f t="shared" si="590"/>
        <v>48790145</v>
      </c>
      <c r="AH1847">
        <f t="shared" si="589"/>
        <v>3.4016035246615175</v>
      </c>
      <c r="AI1847" s="53">
        <v>0.75</v>
      </c>
      <c r="AJ1847" s="7" t="str">
        <f t="shared" si="578"/>
        <v>hp_48790145</v>
      </c>
      <c r="AK1847" s="7" t="s">
        <v>3968</v>
      </c>
      <c r="AL1847" s="7">
        <v>2401640</v>
      </c>
      <c r="AM1847" s="7">
        <f>INT(IF(MOD(Y1847,3)=0,INT(AL1847*0.55),INT(AL1847*0.35)))</f>
        <v>840574</v>
      </c>
      <c r="AN1847" s="54">
        <f t="shared" si="579"/>
        <v>6127070</v>
      </c>
      <c r="AO1847" s="7" t="str">
        <f t="shared" si="580"/>
        <v>atk_6127070</v>
      </c>
      <c r="AP1847" s="7" t="s">
        <v>3973</v>
      </c>
      <c r="AQ1847" s="7" t="s">
        <v>3997</v>
      </c>
      <c r="AR1847" s="7" t="s">
        <v>3975</v>
      </c>
      <c r="AS1847" s="7" t="s">
        <v>3976</v>
      </c>
      <c r="AU1847" s="7" t="str">
        <f t="shared" si="581"/>
        <v>hp_48790145;atk_6127070;hit_500000;miss_100;cirt_0;cirtSub_-3500</v>
      </c>
    </row>
    <row r="1848" spans="22:47" x14ac:dyDescent="0.2">
      <c r="V1848" s="7" t="str">
        <f t="shared" si="577"/>
        <v>冠军之路2-8</v>
      </c>
      <c r="W1848" s="7">
        <f t="shared" si="585"/>
        <v>3515</v>
      </c>
      <c r="X1848" s="9" t="s">
        <v>2277</v>
      </c>
      <c r="Y1848" s="9">
        <v>8</v>
      </c>
      <c r="Z1848" s="8">
        <f t="shared" si="582"/>
        <v>9991</v>
      </c>
      <c r="AA1848" s="6" t="s">
        <v>3967</v>
      </c>
      <c r="AB1848" s="6">
        <v>14358773</v>
      </c>
      <c r="AC1848" s="6">
        <f t="shared" si="587"/>
        <v>2.415</v>
      </c>
      <c r="AD1848" s="6">
        <f t="shared" si="588"/>
        <v>34676436</v>
      </c>
      <c r="AE1848" s="6">
        <f t="shared" si="592"/>
        <v>10281129</v>
      </c>
      <c r="AF1848" s="6">
        <v>3870000</v>
      </c>
      <c r="AG1848" s="11">
        <f t="shared" si="590"/>
        <v>48827565</v>
      </c>
      <c r="AH1848">
        <f t="shared" si="589"/>
        <v>3.400538820413137</v>
      </c>
      <c r="AI1848" s="53">
        <v>0.75</v>
      </c>
      <c r="AJ1848" s="7" t="str">
        <f t="shared" si="578"/>
        <v>hp_48827565</v>
      </c>
      <c r="AK1848" s="7" t="s">
        <v>3968</v>
      </c>
      <c r="AL1848" s="7">
        <v>2404080</v>
      </c>
      <c r="AM1848" s="7">
        <f>INT(IF(MOD(Y1848,3)=0,INT(AL1848*0.55),INT(AL1848*0.35)))</f>
        <v>841428</v>
      </c>
      <c r="AN1848" s="54">
        <f t="shared" si="579"/>
        <v>6131375</v>
      </c>
      <c r="AO1848" s="7" t="str">
        <f t="shared" si="580"/>
        <v>atk_6131375</v>
      </c>
      <c r="AP1848" s="7" t="s">
        <v>3973</v>
      </c>
      <c r="AQ1848" s="7" t="s">
        <v>3997</v>
      </c>
      <c r="AR1848" s="7" t="s">
        <v>3975</v>
      </c>
      <c r="AS1848" s="7" t="s">
        <v>3976</v>
      </c>
      <c r="AU1848" s="7" t="str">
        <f t="shared" si="581"/>
        <v>hp_48827565;atk_6131375;hit_500000;miss_100;cirt_0;cirtSub_-3500</v>
      </c>
    </row>
    <row r="1849" spans="22:47" x14ac:dyDescent="0.2">
      <c r="V1849" s="7" t="str">
        <f t="shared" si="577"/>
        <v>冠军之路2-9</v>
      </c>
      <c r="W1849" s="7">
        <f t="shared" si="585"/>
        <v>3517</v>
      </c>
      <c r="X1849" s="9" t="s">
        <v>2277</v>
      </c>
      <c r="Y1849" s="9">
        <v>9</v>
      </c>
      <c r="Z1849" s="8">
        <f t="shared" si="582"/>
        <v>10000</v>
      </c>
      <c r="AA1849" s="6" t="s">
        <v>3967</v>
      </c>
      <c r="AB1849" s="6">
        <v>14374271</v>
      </c>
      <c r="AC1849" s="6">
        <f t="shared" si="587"/>
        <v>2.4175</v>
      </c>
      <c r="AD1849" s="6">
        <f t="shared" si="588"/>
        <v>34749800</v>
      </c>
      <c r="AE1849" s="6">
        <f t="shared" si="592"/>
        <v>10281129</v>
      </c>
      <c r="AF1849" s="6">
        <v>3870000</v>
      </c>
      <c r="AG1849" s="11">
        <f t="shared" si="590"/>
        <v>48900929</v>
      </c>
      <c r="AH1849">
        <f t="shared" si="589"/>
        <v>3.4019762810927943</v>
      </c>
      <c r="AI1849" s="53">
        <v>0.75</v>
      </c>
      <c r="AJ1849" s="7" t="str">
        <f t="shared" si="578"/>
        <v>hp_48900929</v>
      </c>
      <c r="AK1849" s="7" t="s">
        <v>3968</v>
      </c>
      <c r="AL1849" s="7">
        <v>2406520</v>
      </c>
      <c r="AM1849" s="7">
        <f>INT(IF(MOD(Y1849,3)=0,INT(AL1849*0.55),INT(AL1849*0.35)))</f>
        <v>1323586</v>
      </c>
      <c r="AN1849" s="54">
        <f t="shared" si="579"/>
        <v>6140192</v>
      </c>
      <c r="AO1849" s="7" t="str">
        <f t="shared" si="580"/>
        <v>atk_6140192</v>
      </c>
      <c r="AP1849" s="7" t="s">
        <v>3973</v>
      </c>
      <c r="AQ1849" s="7" t="s">
        <v>3997</v>
      </c>
      <c r="AR1849" s="7" t="s">
        <v>3975</v>
      </c>
      <c r="AS1849" s="7" t="s">
        <v>3976</v>
      </c>
      <c r="AU1849" s="7" t="str">
        <f t="shared" si="581"/>
        <v>hp_48900929;atk_6140192;hit_500000;miss_100;cirt_0;cirtSub_-3500</v>
      </c>
    </row>
    <row r="1850" spans="22:47" x14ac:dyDescent="0.2">
      <c r="V1850" s="7" t="str">
        <f t="shared" si="577"/>
        <v>冠军之路2-10</v>
      </c>
      <c r="W1850" s="7">
        <f t="shared" si="585"/>
        <v>3519</v>
      </c>
      <c r="X1850" s="9" t="s">
        <v>2277</v>
      </c>
      <c r="Y1850" s="9">
        <v>10</v>
      </c>
      <c r="Z1850" s="8">
        <f t="shared" si="582"/>
        <v>10010</v>
      </c>
      <c r="AA1850" s="6" t="s">
        <v>3967</v>
      </c>
      <c r="AB1850" s="6">
        <v>14389770</v>
      </c>
      <c r="AC1850" s="6">
        <f t="shared" si="587"/>
        <v>2.4175</v>
      </c>
      <c r="AD1850" s="6">
        <f t="shared" si="588"/>
        <v>34787268</v>
      </c>
      <c r="AE1850" s="6">
        <f t="shared" si="592"/>
        <v>10281129</v>
      </c>
      <c r="AF1850" s="6">
        <v>3870000</v>
      </c>
      <c r="AG1850" s="11">
        <f t="shared" si="590"/>
        <v>48938397</v>
      </c>
      <c r="AH1850">
        <f t="shared" si="589"/>
        <v>3.4009158589748134</v>
      </c>
      <c r="AI1850" s="53">
        <v>0.75</v>
      </c>
      <c r="AJ1850" s="7" t="str">
        <f t="shared" si="578"/>
        <v>hp_48938397</v>
      </c>
      <c r="AK1850" s="7" t="s">
        <v>3968</v>
      </c>
      <c r="AL1850" s="7">
        <v>2408960</v>
      </c>
      <c r="AM1850" s="7">
        <f>INT(IF(MOD(Y1850,3)=0,INT(AL1850*0.55),INT(AL1850*0.35)))</f>
        <v>843136</v>
      </c>
      <c r="AN1850" s="54">
        <f t="shared" si="579"/>
        <v>6144502</v>
      </c>
      <c r="AO1850" s="7" t="str">
        <f t="shared" si="580"/>
        <v>atk_6144502</v>
      </c>
      <c r="AP1850" s="7" t="s">
        <v>3973</v>
      </c>
      <c r="AQ1850" s="7" t="s">
        <v>3997</v>
      </c>
      <c r="AR1850" s="7" t="s">
        <v>3975</v>
      </c>
      <c r="AS1850" s="7" t="s">
        <v>3976</v>
      </c>
      <c r="AU1850" s="7" t="str">
        <f t="shared" si="581"/>
        <v>hp_48938397;atk_6144502;hit_500000;miss_100;cirt_0;cirtSub_-3500</v>
      </c>
    </row>
    <row r="1851" spans="22:47" x14ac:dyDescent="0.2">
      <c r="V1851" s="7" t="str">
        <f t="shared" si="577"/>
        <v>冠军之路3-1</v>
      </c>
      <c r="W1851" s="7">
        <f t="shared" si="585"/>
        <v>3521</v>
      </c>
      <c r="X1851" s="9" t="s">
        <v>2278</v>
      </c>
      <c r="Y1851" s="9">
        <v>1</v>
      </c>
      <c r="Z1851" s="8">
        <f t="shared" si="582"/>
        <v>10011</v>
      </c>
      <c r="AA1851" s="6" t="s">
        <v>3967</v>
      </c>
      <c r="AB1851" s="6">
        <v>14405271</v>
      </c>
      <c r="AC1851" s="6">
        <f t="shared" si="587"/>
        <v>2.42</v>
      </c>
      <c r="AD1851" s="6">
        <f t="shared" si="588"/>
        <v>34860755</v>
      </c>
      <c r="AE1851" s="6">
        <f t="shared" ref="AE1851" si="594">IF(MOD(Y1851,1)=0,INT(AD1850*0.3),0)</f>
        <v>10436180</v>
      </c>
      <c r="AF1851" s="6">
        <v>3870000</v>
      </c>
      <c r="AG1851" s="11">
        <f t="shared" si="590"/>
        <v>49166935</v>
      </c>
      <c r="AH1851">
        <f t="shared" si="589"/>
        <v>3.4131211415599192</v>
      </c>
      <c r="AI1851" s="53">
        <v>0.75</v>
      </c>
      <c r="AJ1851" s="7" t="str">
        <f t="shared" si="578"/>
        <v>hp_49166935</v>
      </c>
      <c r="AK1851" s="7" t="s">
        <v>3968</v>
      </c>
      <c r="AL1851" s="7">
        <v>2411400</v>
      </c>
      <c r="AM1851" s="7">
        <f>INT(IF(MOD(Y1851,3)=0,INT(AL1851*0.55),INT(AL1851*0.35)))</f>
        <v>843990</v>
      </c>
      <c r="AN1851" s="54">
        <f t="shared" si="579"/>
        <v>6172800</v>
      </c>
      <c r="AO1851" s="7" t="str">
        <f t="shared" si="580"/>
        <v>atk_6172800</v>
      </c>
      <c r="AP1851" s="7" t="s">
        <v>3973</v>
      </c>
      <c r="AQ1851" s="7" t="s">
        <v>3997</v>
      </c>
      <c r="AR1851" s="7" t="s">
        <v>3975</v>
      </c>
      <c r="AS1851" s="7" t="s">
        <v>3976</v>
      </c>
      <c r="AU1851" s="7" t="str">
        <f t="shared" si="581"/>
        <v>hp_49166935;atk_6172800;hit_500000;miss_100;cirt_0;cirtSub_-3500</v>
      </c>
    </row>
    <row r="1852" spans="22:47" x14ac:dyDescent="0.2">
      <c r="V1852" s="7" t="str">
        <f t="shared" si="577"/>
        <v>冠军之路3-2</v>
      </c>
      <c r="W1852" s="7">
        <f t="shared" si="585"/>
        <v>3523</v>
      </c>
      <c r="X1852" s="9" t="s">
        <v>2278</v>
      </c>
      <c r="Y1852" s="9">
        <v>2</v>
      </c>
      <c r="Z1852" s="8">
        <f t="shared" si="582"/>
        <v>10013</v>
      </c>
      <c r="AA1852" s="6" t="s">
        <v>3967</v>
      </c>
      <c r="AB1852" s="6">
        <v>14420774</v>
      </c>
      <c r="AC1852" s="6">
        <f t="shared" si="587"/>
        <v>2.42</v>
      </c>
      <c r="AD1852" s="6">
        <f t="shared" si="588"/>
        <v>34898273</v>
      </c>
      <c r="AE1852" s="6">
        <f t="shared" si="592"/>
        <v>10436180</v>
      </c>
      <c r="AF1852" s="6">
        <v>3870000</v>
      </c>
      <c r="AG1852" s="11">
        <f t="shared" si="590"/>
        <v>49204453</v>
      </c>
      <c r="AH1852">
        <f t="shared" si="589"/>
        <v>3.4120535416476256</v>
      </c>
      <c r="AI1852" s="53">
        <v>0.75</v>
      </c>
      <c r="AJ1852" s="7" t="str">
        <f t="shared" si="578"/>
        <v>hp_49204453</v>
      </c>
      <c r="AK1852" s="7" t="s">
        <v>3968</v>
      </c>
      <c r="AL1852" s="7">
        <v>2413840</v>
      </c>
      <c r="AM1852" s="7">
        <f>INT(IF(MOD(Y1852,3)=0,INT(AL1852*0.55),INT(AL1852*0.35)))</f>
        <v>844844</v>
      </c>
      <c r="AN1852" s="54">
        <f t="shared" si="579"/>
        <v>6177113</v>
      </c>
      <c r="AO1852" s="7" t="str">
        <f t="shared" si="580"/>
        <v>atk_6177113</v>
      </c>
      <c r="AP1852" s="7" t="s">
        <v>3973</v>
      </c>
      <c r="AQ1852" s="7" t="s">
        <v>3997</v>
      </c>
      <c r="AR1852" s="7" t="s">
        <v>3975</v>
      </c>
      <c r="AS1852" s="7" t="s">
        <v>3976</v>
      </c>
      <c r="AU1852" s="7" t="str">
        <f t="shared" si="581"/>
        <v>hp_49204453;atk_6177113;hit_500000;miss_100;cirt_0;cirtSub_-3500</v>
      </c>
    </row>
    <row r="1853" spans="22:47" x14ac:dyDescent="0.2">
      <c r="V1853" s="7" t="str">
        <f t="shared" si="577"/>
        <v>冠军之路3-3</v>
      </c>
      <c r="W1853" s="7">
        <f t="shared" si="585"/>
        <v>3525</v>
      </c>
      <c r="X1853" s="9" t="s">
        <v>2278</v>
      </c>
      <c r="Y1853" s="9">
        <v>3</v>
      </c>
      <c r="Z1853" s="8">
        <f t="shared" si="582"/>
        <v>10016</v>
      </c>
      <c r="AA1853" s="6" t="s">
        <v>3967</v>
      </c>
      <c r="AB1853" s="6">
        <v>14436279</v>
      </c>
      <c r="AC1853" s="6">
        <f t="shared" si="587"/>
        <v>2.4224999999999999</v>
      </c>
      <c r="AD1853" s="6">
        <f t="shared" si="588"/>
        <v>34971885</v>
      </c>
      <c r="AE1853" s="6">
        <f t="shared" si="592"/>
        <v>10436180</v>
      </c>
      <c r="AF1853" s="6">
        <v>3870000</v>
      </c>
      <c r="AG1853" s="11">
        <f t="shared" si="590"/>
        <v>49278065</v>
      </c>
      <c r="AH1853">
        <f t="shared" si="589"/>
        <v>3.4134879909151103</v>
      </c>
      <c r="AI1853" s="53">
        <v>0.75</v>
      </c>
      <c r="AJ1853" s="7" t="str">
        <f t="shared" si="578"/>
        <v>hp_49278065</v>
      </c>
      <c r="AK1853" s="7" t="s">
        <v>3968</v>
      </c>
      <c r="AL1853" s="7">
        <v>2416280</v>
      </c>
      <c r="AM1853" s="7">
        <f>INT(IF(MOD(Y1853,3)=0,INT(AL1853*0.55),INT(AL1853*0.35)))</f>
        <v>1328954</v>
      </c>
      <c r="AN1853" s="54">
        <f t="shared" si="579"/>
        <v>6185957</v>
      </c>
      <c r="AO1853" s="7" t="str">
        <f t="shared" si="580"/>
        <v>atk_6185957</v>
      </c>
      <c r="AP1853" s="7" t="s">
        <v>3973</v>
      </c>
      <c r="AQ1853" s="7" t="s">
        <v>3997</v>
      </c>
      <c r="AR1853" s="7" t="s">
        <v>3975</v>
      </c>
      <c r="AS1853" s="7" t="s">
        <v>3976</v>
      </c>
      <c r="AU1853" s="7" t="str">
        <f t="shared" si="581"/>
        <v>hp_49278065;atk_6185957;hit_500000;miss_100;cirt_0;cirtSub_-3500</v>
      </c>
    </row>
    <row r="1854" spans="22:47" x14ac:dyDescent="0.2">
      <c r="V1854" s="7" t="str">
        <f t="shared" si="577"/>
        <v>冠军之路3-4</v>
      </c>
      <c r="W1854" s="7">
        <f t="shared" si="585"/>
        <v>3527</v>
      </c>
      <c r="X1854" s="9" t="s">
        <v>2278</v>
      </c>
      <c r="Y1854" s="9">
        <v>4</v>
      </c>
      <c r="Z1854" s="8">
        <f t="shared" si="582"/>
        <v>10020</v>
      </c>
      <c r="AA1854" s="6" t="s">
        <v>3967</v>
      </c>
      <c r="AB1854" s="6">
        <v>14451786</v>
      </c>
      <c r="AC1854" s="6">
        <f t="shared" si="587"/>
        <v>2.4224999999999999</v>
      </c>
      <c r="AD1854" s="6">
        <f t="shared" si="588"/>
        <v>35009451</v>
      </c>
      <c r="AE1854" s="6">
        <f t="shared" si="592"/>
        <v>10436180</v>
      </c>
      <c r="AF1854" s="6">
        <v>3870000</v>
      </c>
      <c r="AG1854" s="11">
        <f t="shared" si="590"/>
        <v>49315631</v>
      </c>
      <c r="AH1854">
        <f t="shared" si="589"/>
        <v>3.4124246650206418</v>
      </c>
      <c r="AI1854" s="53">
        <v>0.75</v>
      </c>
      <c r="AJ1854" s="7" t="str">
        <f t="shared" si="578"/>
        <v>hp_49315631</v>
      </c>
      <c r="AK1854" s="7" t="s">
        <v>3968</v>
      </c>
      <c r="AL1854" s="7">
        <v>2418720</v>
      </c>
      <c r="AM1854" s="7">
        <f>INT(IF(MOD(Y1854,3)=0,INT(AL1854*0.55),INT(AL1854*0.35)))</f>
        <v>846552</v>
      </c>
      <c r="AN1854" s="54">
        <f t="shared" si="579"/>
        <v>6190274</v>
      </c>
      <c r="AO1854" s="7" t="str">
        <f t="shared" si="580"/>
        <v>atk_6190274</v>
      </c>
      <c r="AP1854" s="7" t="s">
        <v>3973</v>
      </c>
      <c r="AQ1854" s="7" t="s">
        <v>3997</v>
      </c>
      <c r="AR1854" s="7" t="s">
        <v>3975</v>
      </c>
      <c r="AS1854" s="7" t="s">
        <v>3976</v>
      </c>
      <c r="AU1854" s="7" t="str">
        <f t="shared" si="581"/>
        <v>hp_49315631;atk_6190274;hit_500000;miss_100;cirt_0;cirtSub_-3500</v>
      </c>
    </row>
    <row r="1855" spans="22:47" x14ac:dyDescent="0.2">
      <c r="V1855" s="7" t="str">
        <f t="shared" si="577"/>
        <v>冠军之路3-5</v>
      </c>
      <c r="W1855" s="7">
        <f t="shared" si="585"/>
        <v>3529</v>
      </c>
      <c r="X1855" s="9" t="s">
        <v>2278</v>
      </c>
      <c r="Y1855" s="9">
        <v>5</v>
      </c>
      <c r="Z1855" s="8">
        <f t="shared" si="582"/>
        <v>10025</v>
      </c>
      <c r="AA1855" s="6" t="s">
        <v>3967</v>
      </c>
      <c r="AB1855" s="6">
        <v>14467295</v>
      </c>
      <c r="AC1855" s="6">
        <f t="shared" si="587"/>
        <v>2.4224999999999999</v>
      </c>
      <c r="AD1855" s="6">
        <f t="shared" si="588"/>
        <v>35047022</v>
      </c>
      <c r="AE1855" s="6">
        <f t="shared" si="592"/>
        <v>10436180</v>
      </c>
      <c r="AF1855" s="6">
        <v>3870000</v>
      </c>
      <c r="AG1855" s="11">
        <f t="shared" si="590"/>
        <v>49353202</v>
      </c>
      <c r="AH1855">
        <f t="shared" si="589"/>
        <v>3.4113634926224981</v>
      </c>
      <c r="AI1855" s="53">
        <v>0.75</v>
      </c>
      <c r="AJ1855" s="7" t="str">
        <f t="shared" si="578"/>
        <v>hp_49353202</v>
      </c>
      <c r="AK1855" s="7" t="s">
        <v>3968</v>
      </c>
      <c r="AL1855" s="7">
        <v>2421160</v>
      </c>
      <c r="AM1855" s="7">
        <f>INT(IF(MOD(Y1855,3)=0,INT(AL1855*0.55),INT(AL1855*0.35)))</f>
        <v>847406</v>
      </c>
      <c r="AN1855" s="54">
        <f t="shared" si="579"/>
        <v>6194592</v>
      </c>
      <c r="AO1855" s="7" t="str">
        <f t="shared" si="580"/>
        <v>atk_6194592</v>
      </c>
      <c r="AP1855" s="7" t="s">
        <v>3973</v>
      </c>
      <c r="AQ1855" s="7" t="s">
        <v>3997</v>
      </c>
      <c r="AR1855" s="7" t="s">
        <v>3975</v>
      </c>
      <c r="AS1855" s="7" t="s">
        <v>3976</v>
      </c>
      <c r="AU1855" s="7" t="str">
        <f t="shared" si="581"/>
        <v>hp_49353202;atk_6194592;hit_500000;miss_100;cirt_0;cirtSub_-3500</v>
      </c>
    </row>
    <row r="1856" spans="22:47" x14ac:dyDescent="0.2">
      <c r="V1856" s="7" t="str">
        <f t="shared" si="577"/>
        <v>冠军之路3-6</v>
      </c>
      <c r="W1856" s="7">
        <f t="shared" si="585"/>
        <v>3531</v>
      </c>
      <c r="X1856" s="9" t="s">
        <v>2278</v>
      </c>
      <c r="Y1856" s="9">
        <v>6</v>
      </c>
      <c r="Z1856" s="8">
        <f t="shared" si="582"/>
        <v>10031</v>
      </c>
      <c r="AA1856" s="6" t="s">
        <v>3967</v>
      </c>
      <c r="AB1856" s="6">
        <v>14482805</v>
      </c>
      <c r="AC1856" s="6">
        <f t="shared" si="587"/>
        <v>2.4249999999999998</v>
      </c>
      <c r="AD1856" s="6">
        <f t="shared" si="588"/>
        <v>35120802</v>
      </c>
      <c r="AE1856" s="6">
        <f t="shared" si="592"/>
        <v>10436180</v>
      </c>
      <c r="AF1856" s="6">
        <v>3870000</v>
      </c>
      <c r="AG1856" s="11">
        <f t="shared" si="590"/>
        <v>49426982</v>
      </c>
      <c r="AH1856">
        <f t="shared" si="589"/>
        <v>3.4128044947094156</v>
      </c>
      <c r="AI1856" s="53">
        <v>0.75</v>
      </c>
      <c r="AJ1856" s="7" t="str">
        <f t="shared" si="578"/>
        <v>hp_49426982</v>
      </c>
      <c r="AK1856" s="7" t="s">
        <v>3968</v>
      </c>
      <c r="AL1856" s="7">
        <v>2423600</v>
      </c>
      <c r="AM1856" s="7">
        <f>INT(IF(MOD(Y1856,3)=0,INT(AL1856*0.55),INT(AL1856*0.35)))</f>
        <v>1332980</v>
      </c>
      <c r="AN1856" s="54">
        <f t="shared" si="579"/>
        <v>6203454</v>
      </c>
      <c r="AO1856" s="7" t="str">
        <f t="shared" si="580"/>
        <v>atk_6203454</v>
      </c>
      <c r="AP1856" s="7" t="s">
        <v>3973</v>
      </c>
      <c r="AQ1856" s="7" t="s">
        <v>3997</v>
      </c>
      <c r="AR1856" s="7" t="s">
        <v>3975</v>
      </c>
      <c r="AS1856" s="7" t="s">
        <v>3976</v>
      </c>
      <c r="AU1856" s="7" t="str">
        <f t="shared" si="581"/>
        <v>hp_49426982;atk_6203454;hit_500000;miss_100;cirt_0;cirtSub_-3500</v>
      </c>
    </row>
    <row r="1857" spans="22:47" x14ac:dyDescent="0.2">
      <c r="V1857" s="7" t="str">
        <f t="shared" ref="V1857:V1920" si="595">X1857&amp;"-"&amp;Y1857</f>
        <v>冠军之路3-7</v>
      </c>
      <c r="W1857" s="7">
        <f t="shared" si="585"/>
        <v>3533</v>
      </c>
      <c r="X1857" s="9" t="s">
        <v>2278</v>
      </c>
      <c r="Y1857" s="9">
        <v>7</v>
      </c>
      <c r="Z1857" s="8">
        <f t="shared" si="582"/>
        <v>10038</v>
      </c>
      <c r="AA1857" s="6" t="s">
        <v>3967</v>
      </c>
      <c r="AB1857" s="6">
        <v>14498318</v>
      </c>
      <c r="AC1857" s="6">
        <f t="shared" si="587"/>
        <v>2.4249999999999998</v>
      </c>
      <c r="AD1857" s="6">
        <f t="shared" si="588"/>
        <v>35158421</v>
      </c>
      <c r="AE1857" s="6">
        <f t="shared" si="592"/>
        <v>10436180</v>
      </c>
      <c r="AF1857" s="6">
        <v>3870000</v>
      </c>
      <c r="AG1857" s="11">
        <f t="shared" si="590"/>
        <v>49464601</v>
      </c>
      <c r="AH1857">
        <f t="shared" si="589"/>
        <v>3.4117475558199235</v>
      </c>
      <c r="AI1857" s="53">
        <v>0.75</v>
      </c>
      <c r="AJ1857" s="7" t="str">
        <f t="shared" ref="AJ1857:AJ1920" si="596">AA1857&amp;"_"&amp;AG1857</f>
        <v>hp_49464601</v>
      </c>
      <c r="AK1857" s="7" t="s">
        <v>3968</v>
      </c>
      <c r="AL1857" s="7">
        <v>2426040</v>
      </c>
      <c r="AM1857" s="7">
        <f>INT(IF(MOD(Y1857,3)=0,INT(AL1857*0.55),INT(AL1857*0.35)))</f>
        <v>849114</v>
      </c>
      <c r="AN1857" s="54">
        <f t="shared" si="579"/>
        <v>6207777</v>
      </c>
      <c r="AO1857" s="7" t="str">
        <f t="shared" si="580"/>
        <v>atk_6207777</v>
      </c>
      <c r="AP1857" s="7" t="s">
        <v>3973</v>
      </c>
      <c r="AQ1857" s="7" t="s">
        <v>3997</v>
      </c>
      <c r="AR1857" s="7" t="s">
        <v>3975</v>
      </c>
      <c r="AS1857" s="7" t="s">
        <v>3976</v>
      </c>
      <c r="AU1857" s="7" t="str">
        <f t="shared" si="581"/>
        <v>hp_49464601;atk_6207777;hit_500000;miss_100;cirt_0;cirtSub_-3500</v>
      </c>
    </row>
    <row r="1858" spans="22:47" x14ac:dyDescent="0.2">
      <c r="V1858" s="7" t="str">
        <f t="shared" si="595"/>
        <v>冠军之路3-8</v>
      </c>
      <c r="W1858" s="7">
        <f t="shared" si="585"/>
        <v>3535</v>
      </c>
      <c r="X1858" s="9" t="s">
        <v>2278</v>
      </c>
      <c r="Y1858" s="9">
        <v>8</v>
      </c>
      <c r="Z1858" s="8">
        <f t="shared" si="582"/>
        <v>10046</v>
      </c>
      <c r="AA1858" s="6" t="s">
        <v>3967</v>
      </c>
      <c r="AB1858" s="6">
        <v>14513832</v>
      </c>
      <c r="AC1858" s="6">
        <f t="shared" si="587"/>
        <v>2.4249999999999998</v>
      </c>
      <c r="AD1858" s="6">
        <f t="shared" si="588"/>
        <v>35196042</v>
      </c>
      <c r="AE1858" s="6">
        <f t="shared" si="592"/>
        <v>10436180</v>
      </c>
      <c r="AF1858" s="6">
        <v>3870000</v>
      </c>
      <c r="AG1858" s="11">
        <f t="shared" si="590"/>
        <v>49502222</v>
      </c>
      <c r="AH1858">
        <f t="shared" si="589"/>
        <v>3.4106927791364816</v>
      </c>
      <c r="AI1858" s="53">
        <v>0.75</v>
      </c>
      <c r="AJ1858" s="7" t="str">
        <f t="shared" si="596"/>
        <v>hp_49502222</v>
      </c>
      <c r="AK1858" s="7" t="s">
        <v>3968</v>
      </c>
      <c r="AL1858" s="7">
        <v>2428480</v>
      </c>
      <c r="AM1858" s="7">
        <f>INT(IF(MOD(Y1858,3)=0,INT(AL1858*0.55),INT(AL1858*0.35)))</f>
        <v>849968</v>
      </c>
      <c r="AN1858" s="54">
        <f t="shared" ref="AN1858:AN1921" si="597">INT(AL1858*AI1858*AH1858)</f>
        <v>6212099</v>
      </c>
      <c r="AO1858" s="7" t="str">
        <f t="shared" ref="AO1858:AO1921" si="598">AK1858&amp;"_"&amp;AN1858</f>
        <v>atk_6212099</v>
      </c>
      <c r="AP1858" s="7" t="s">
        <v>3973</v>
      </c>
      <c r="AQ1858" s="7" t="s">
        <v>3997</v>
      </c>
      <c r="AR1858" s="7" t="s">
        <v>3975</v>
      </c>
      <c r="AS1858" s="7" t="s">
        <v>3976</v>
      </c>
      <c r="AU1858" s="7" t="str">
        <f t="shared" ref="AU1858:AU1921" si="599">AJ1858&amp;";"&amp;AO1858&amp;";"&amp;AP1858&amp;";"&amp;AQ1858&amp;";"&amp;AR1858&amp;";"&amp;AS1858</f>
        <v>hp_49502222;atk_6212099;hit_500000;miss_100;cirt_0;cirtSub_-3500</v>
      </c>
    </row>
    <row r="1859" spans="22:47" x14ac:dyDescent="0.2">
      <c r="V1859" s="7" t="str">
        <f t="shared" si="595"/>
        <v>冠军之路3-9</v>
      </c>
      <c r="W1859" s="7">
        <f t="shared" si="585"/>
        <v>3537</v>
      </c>
      <c r="X1859" s="9" t="s">
        <v>2278</v>
      </c>
      <c r="Y1859" s="9">
        <v>9</v>
      </c>
      <c r="Z1859" s="8">
        <f t="shared" ref="Z1859:Z1922" si="600">Y1859+Z1858</f>
        <v>10055</v>
      </c>
      <c r="AA1859" s="6" t="s">
        <v>3967</v>
      </c>
      <c r="AB1859" s="6">
        <v>14529348</v>
      </c>
      <c r="AC1859" s="6">
        <f t="shared" si="587"/>
        <v>2.4274999999999998</v>
      </c>
      <c r="AD1859" s="6">
        <f t="shared" si="588"/>
        <v>35269992</v>
      </c>
      <c r="AE1859" s="6">
        <f t="shared" si="592"/>
        <v>10436180</v>
      </c>
      <c r="AF1859" s="6">
        <v>3870000</v>
      </c>
      <c r="AG1859" s="11">
        <f t="shared" si="590"/>
        <v>49576172</v>
      </c>
      <c r="AH1859">
        <f t="shared" si="589"/>
        <v>3.412140173117197</v>
      </c>
      <c r="AI1859" s="53">
        <v>0.75</v>
      </c>
      <c r="AJ1859" s="7" t="str">
        <f t="shared" si="596"/>
        <v>hp_49576172</v>
      </c>
      <c r="AK1859" s="7" t="s">
        <v>3968</v>
      </c>
      <c r="AL1859" s="7">
        <v>2430920</v>
      </c>
      <c r="AM1859" s="7">
        <f>INT(IF(MOD(Y1859,3)=0,INT(AL1859*0.55),INT(AL1859*0.35)))</f>
        <v>1337006</v>
      </c>
      <c r="AN1859" s="54">
        <f t="shared" si="597"/>
        <v>6220979</v>
      </c>
      <c r="AO1859" s="7" t="str">
        <f t="shared" si="598"/>
        <v>atk_6220979</v>
      </c>
      <c r="AP1859" s="7" t="s">
        <v>3973</v>
      </c>
      <c r="AQ1859" s="7" t="s">
        <v>3997</v>
      </c>
      <c r="AR1859" s="7" t="s">
        <v>3975</v>
      </c>
      <c r="AS1859" s="7" t="s">
        <v>3976</v>
      </c>
      <c r="AU1859" s="7" t="str">
        <f t="shared" si="599"/>
        <v>hp_49576172;atk_6220979;hit_500000;miss_100;cirt_0;cirtSub_-3500</v>
      </c>
    </row>
    <row r="1860" spans="22:47" x14ac:dyDescent="0.2">
      <c r="V1860" s="7" t="str">
        <f t="shared" si="595"/>
        <v>冠军之路3-10</v>
      </c>
      <c r="W1860" s="7">
        <f t="shared" si="585"/>
        <v>3539</v>
      </c>
      <c r="X1860" s="9" t="s">
        <v>2278</v>
      </c>
      <c r="Y1860" s="9">
        <v>10</v>
      </c>
      <c r="Z1860" s="8">
        <f t="shared" si="600"/>
        <v>10065</v>
      </c>
      <c r="AA1860" s="6" t="s">
        <v>3967</v>
      </c>
      <c r="AB1860" s="6">
        <v>14544866</v>
      </c>
      <c r="AC1860" s="6">
        <f t="shared" si="587"/>
        <v>2.4274999999999998</v>
      </c>
      <c r="AD1860" s="6">
        <f t="shared" si="588"/>
        <v>35307662</v>
      </c>
      <c r="AE1860" s="6">
        <f t="shared" si="592"/>
        <v>10436180</v>
      </c>
      <c r="AF1860" s="6">
        <v>3870000</v>
      </c>
      <c r="AG1860" s="11">
        <f t="shared" si="590"/>
        <v>49613842</v>
      </c>
      <c r="AH1860">
        <f t="shared" si="589"/>
        <v>3.4110896587153157</v>
      </c>
      <c r="AI1860" s="53">
        <v>0.75</v>
      </c>
      <c r="AJ1860" s="7" t="str">
        <f t="shared" si="596"/>
        <v>hp_49613842</v>
      </c>
      <c r="AK1860" s="7" t="s">
        <v>3968</v>
      </c>
      <c r="AL1860" s="7">
        <v>2433360</v>
      </c>
      <c r="AM1860" s="7">
        <f>INT(IF(MOD(Y1860,3)=0,INT(AL1860*0.55),INT(AL1860*0.35)))</f>
        <v>851676</v>
      </c>
      <c r="AN1860" s="54">
        <f t="shared" si="597"/>
        <v>6225306</v>
      </c>
      <c r="AO1860" s="7" t="str">
        <f t="shared" si="598"/>
        <v>atk_6225306</v>
      </c>
      <c r="AP1860" s="7" t="s">
        <v>3973</v>
      </c>
      <c r="AQ1860" s="7" t="s">
        <v>3997</v>
      </c>
      <c r="AR1860" s="7" t="s">
        <v>3975</v>
      </c>
      <c r="AS1860" s="7" t="s">
        <v>3976</v>
      </c>
      <c r="AU1860" s="7" t="str">
        <f t="shared" si="599"/>
        <v>hp_49613842;atk_6225306;hit_500000;miss_100;cirt_0;cirtSub_-3500</v>
      </c>
    </row>
    <row r="1861" spans="22:47" x14ac:dyDescent="0.2">
      <c r="V1861" s="7" t="str">
        <f t="shared" si="595"/>
        <v>冠军之路4-1</v>
      </c>
      <c r="W1861" s="7">
        <f t="shared" si="585"/>
        <v>3541</v>
      </c>
      <c r="X1861" s="9" t="s">
        <v>2279</v>
      </c>
      <c r="Y1861" s="9">
        <v>1</v>
      </c>
      <c r="Z1861" s="8">
        <f t="shared" si="600"/>
        <v>10066</v>
      </c>
      <c r="AA1861" s="6" t="s">
        <v>3967</v>
      </c>
      <c r="AB1861" s="6">
        <v>14560386</v>
      </c>
      <c r="AC1861" s="6">
        <f t="shared" si="587"/>
        <v>2.4300000000000002</v>
      </c>
      <c r="AD1861" s="6">
        <f t="shared" si="588"/>
        <v>35381737</v>
      </c>
      <c r="AE1861" s="6">
        <f t="shared" ref="AE1861" si="601">IF(MOD(Y1861,1)=0,INT(AD1860*0.3),0)</f>
        <v>10592298</v>
      </c>
      <c r="AF1861" s="6">
        <v>3870000</v>
      </c>
      <c r="AG1861" s="11">
        <f t="shared" si="590"/>
        <v>49844035</v>
      </c>
      <c r="AH1861">
        <f t="shared" si="589"/>
        <v>3.4232632981021247</v>
      </c>
      <c r="AI1861" s="53">
        <v>0.75</v>
      </c>
      <c r="AJ1861" s="7" t="str">
        <f t="shared" si="596"/>
        <v>hp_49844035</v>
      </c>
      <c r="AK1861" s="7" t="s">
        <v>3968</v>
      </c>
      <c r="AL1861" s="7">
        <v>2435800</v>
      </c>
      <c r="AM1861" s="7">
        <f>INT(IF(MOD(Y1861,3)=0,INT(AL1861*0.55),INT(AL1861*0.35)))</f>
        <v>852530</v>
      </c>
      <c r="AN1861" s="54">
        <f t="shared" si="597"/>
        <v>6253788</v>
      </c>
      <c r="AO1861" s="7" t="str">
        <f t="shared" si="598"/>
        <v>atk_6253788</v>
      </c>
      <c r="AP1861" s="7" t="s">
        <v>3973</v>
      </c>
      <c r="AQ1861" s="7" t="s">
        <v>3997</v>
      </c>
      <c r="AR1861" s="7" t="s">
        <v>3975</v>
      </c>
      <c r="AS1861" s="7" t="s">
        <v>3976</v>
      </c>
      <c r="AU1861" s="7" t="str">
        <f t="shared" si="599"/>
        <v>hp_49844035;atk_6253788;hit_500000;miss_100;cirt_0;cirtSub_-3500</v>
      </c>
    </row>
    <row r="1862" spans="22:47" x14ac:dyDescent="0.2">
      <c r="V1862" s="7" t="str">
        <f t="shared" si="595"/>
        <v>冠军之路4-2</v>
      </c>
      <c r="W1862" s="7">
        <f t="shared" si="585"/>
        <v>3543</v>
      </c>
      <c r="X1862" s="9" t="s">
        <v>2279</v>
      </c>
      <c r="Y1862" s="9">
        <v>2</v>
      </c>
      <c r="Z1862" s="8">
        <f t="shared" si="600"/>
        <v>10068</v>
      </c>
      <c r="AA1862" s="6" t="s">
        <v>3967</v>
      </c>
      <c r="AB1862" s="6">
        <v>14575908</v>
      </c>
      <c r="AC1862" s="6">
        <f t="shared" si="587"/>
        <v>2.4300000000000002</v>
      </c>
      <c r="AD1862" s="6">
        <f t="shared" si="588"/>
        <v>35419456</v>
      </c>
      <c r="AE1862" s="6">
        <f t="shared" si="592"/>
        <v>10592298</v>
      </c>
      <c r="AF1862" s="6">
        <v>3870000</v>
      </c>
      <c r="AG1862" s="11">
        <f t="shared" si="590"/>
        <v>49881754</v>
      </c>
      <c r="AH1862">
        <f t="shared" si="589"/>
        <v>3.4222056011879327</v>
      </c>
      <c r="AI1862" s="53">
        <v>0.75</v>
      </c>
      <c r="AJ1862" s="7" t="str">
        <f t="shared" si="596"/>
        <v>hp_49881754</v>
      </c>
      <c r="AK1862" s="7" t="s">
        <v>3968</v>
      </c>
      <c r="AL1862" s="7">
        <v>2438240</v>
      </c>
      <c r="AM1862" s="7">
        <f>INT(IF(MOD(Y1862,3)=0,INT(AL1862*0.55),INT(AL1862*0.35)))</f>
        <v>853384</v>
      </c>
      <c r="AN1862" s="54">
        <f t="shared" si="597"/>
        <v>6258118</v>
      </c>
      <c r="AO1862" s="7" t="str">
        <f t="shared" si="598"/>
        <v>atk_6258118</v>
      </c>
      <c r="AP1862" s="7" t="s">
        <v>3973</v>
      </c>
      <c r="AQ1862" s="7" t="s">
        <v>3997</v>
      </c>
      <c r="AR1862" s="7" t="s">
        <v>3975</v>
      </c>
      <c r="AS1862" s="7" t="s">
        <v>3976</v>
      </c>
      <c r="AU1862" s="7" t="str">
        <f t="shared" si="599"/>
        <v>hp_49881754;atk_6258118;hit_500000;miss_100;cirt_0;cirtSub_-3500</v>
      </c>
    </row>
    <row r="1863" spans="22:47" x14ac:dyDescent="0.2">
      <c r="V1863" s="7" t="str">
        <f t="shared" si="595"/>
        <v>冠军之路4-3</v>
      </c>
      <c r="W1863" s="7">
        <f t="shared" si="585"/>
        <v>3545</v>
      </c>
      <c r="X1863" s="9" t="s">
        <v>2279</v>
      </c>
      <c r="Y1863" s="9">
        <v>3</v>
      </c>
      <c r="Z1863" s="8">
        <f t="shared" si="600"/>
        <v>10071</v>
      </c>
      <c r="AA1863" s="6" t="s">
        <v>3967</v>
      </c>
      <c r="AB1863" s="6">
        <v>14591431</v>
      </c>
      <c r="AC1863" s="6">
        <f t="shared" si="587"/>
        <v>2.4325000000000001</v>
      </c>
      <c r="AD1863" s="6">
        <f t="shared" si="588"/>
        <v>35493655</v>
      </c>
      <c r="AE1863" s="6">
        <f t="shared" si="592"/>
        <v>10592298</v>
      </c>
      <c r="AF1863" s="6">
        <v>3870000</v>
      </c>
      <c r="AG1863" s="11">
        <f t="shared" si="590"/>
        <v>49955953</v>
      </c>
      <c r="AH1863">
        <f t="shared" si="589"/>
        <v>3.4236500176027973</v>
      </c>
      <c r="AI1863" s="53">
        <v>0.75</v>
      </c>
      <c r="AJ1863" s="7" t="str">
        <f t="shared" si="596"/>
        <v>hp_49955953</v>
      </c>
      <c r="AK1863" s="7" t="s">
        <v>3968</v>
      </c>
      <c r="AL1863" s="7">
        <v>2440680</v>
      </c>
      <c r="AM1863" s="7">
        <f>INT(IF(MOD(Y1863,3)=0,INT(AL1863*0.55),INT(AL1863*0.35)))</f>
        <v>1342374</v>
      </c>
      <c r="AN1863" s="54">
        <f t="shared" si="597"/>
        <v>6267025</v>
      </c>
      <c r="AO1863" s="7" t="str">
        <f t="shared" si="598"/>
        <v>atk_6267025</v>
      </c>
      <c r="AP1863" s="7" t="s">
        <v>3973</v>
      </c>
      <c r="AQ1863" s="7" t="s">
        <v>3997</v>
      </c>
      <c r="AR1863" s="7" t="s">
        <v>3975</v>
      </c>
      <c r="AS1863" s="7" t="s">
        <v>3976</v>
      </c>
      <c r="AU1863" s="7" t="str">
        <f t="shared" si="599"/>
        <v>hp_49955953;atk_6267025;hit_500000;miss_100;cirt_0;cirtSub_-3500</v>
      </c>
    </row>
    <row r="1864" spans="22:47" x14ac:dyDescent="0.2">
      <c r="V1864" s="7" t="str">
        <f t="shared" si="595"/>
        <v>冠军之路4-4</v>
      </c>
      <c r="W1864" s="7">
        <f t="shared" si="585"/>
        <v>3547</v>
      </c>
      <c r="X1864" s="9" t="s">
        <v>2279</v>
      </c>
      <c r="Y1864" s="9">
        <v>4</v>
      </c>
      <c r="Z1864" s="8">
        <f t="shared" si="600"/>
        <v>10075</v>
      </c>
      <c r="AA1864" s="6" t="s">
        <v>3967</v>
      </c>
      <c r="AB1864" s="6">
        <v>14606957</v>
      </c>
      <c r="AC1864" s="6">
        <f t="shared" si="587"/>
        <v>2.4325000000000001</v>
      </c>
      <c r="AD1864" s="6">
        <f t="shared" si="588"/>
        <v>35531422</v>
      </c>
      <c r="AE1864" s="6">
        <f t="shared" si="592"/>
        <v>10592298</v>
      </c>
      <c r="AF1864" s="6">
        <v>3870000</v>
      </c>
      <c r="AG1864" s="11">
        <f t="shared" si="590"/>
        <v>49993720</v>
      </c>
      <c r="AH1864">
        <f t="shared" si="589"/>
        <v>3.4225965065824457</v>
      </c>
      <c r="AI1864" s="53">
        <v>0.75</v>
      </c>
      <c r="AJ1864" s="7" t="str">
        <f t="shared" si="596"/>
        <v>hp_49993720</v>
      </c>
      <c r="AK1864" s="7" t="s">
        <v>3968</v>
      </c>
      <c r="AL1864" s="7">
        <v>2443120</v>
      </c>
      <c r="AM1864" s="7">
        <f>INT(IF(MOD(Y1864,3)=0,INT(AL1864*0.55),INT(AL1864*0.35)))</f>
        <v>855092</v>
      </c>
      <c r="AN1864" s="54">
        <f t="shared" si="597"/>
        <v>6271360</v>
      </c>
      <c r="AO1864" s="7" t="str">
        <f t="shared" si="598"/>
        <v>atk_6271360</v>
      </c>
      <c r="AP1864" s="7" t="s">
        <v>3973</v>
      </c>
      <c r="AQ1864" s="7" t="s">
        <v>3997</v>
      </c>
      <c r="AR1864" s="7" t="s">
        <v>3975</v>
      </c>
      <c r="AS1864" s="7" t="s">
        <v>3976</v>
      </c>
      <c r="AU1864" s="7" t="str">
        <f t="shared" si="599"/>
        <v>hp_49993720;atk_6271360;hit_500000;miss_100;cirt_0;cirtSub_-3500</v>
      </c>
    </row>
    <row r="1865" spans="22:47" x14ac:dyDescent="0.2">
      <c r="V1865" s="7" t="str">
        <f t="shared" si="595"/>
        <v>冠军之路4-5</v>
      </c>
      <c r="W1865" s="7">
        <f t="shared" si="585"/>
        <v>3549</v>
      </c>
      <c r="X1865" s="9" t="s">
        <v>2279</v>
      </c>
      <c r="Y1865" s="9">
        <v>5</v>
      </c>
      <c r="Z1865" s="8">
        <f t="shared" si="600"/>
        <v>10080</v>
      </c>
      <c r="AA1865" s="6" t="s">
        <v>3967</v>
      </c>
      <c r="AB1865" s="6">
        <v>14622484</v>
      </c>
      <c r="AC1865" s="6">
        <f t="shared" si="587"/>
        <v>2.4325000000000001</v>
      </c>
      <c r="AD1865" s="6">
        <f t="shared" si="588"/>
        <v>35569192</v>
      </c>
      <c r="AE1865" s="6">
        <f t="shared" si="592"/>
        <v>10592298</v>
      </c>
      <c r="AF1865" s="6">
        <v>3870000</v>
      </c>
      <c r="AG1865" s="11">
        <f t="shared" si="590"/>
        <v>50031490</v>
      </c>
      <c r="AH1865">
        <f t="shared" si="589"/>
        <v>3.4215452039475647</v>
      </c>
      <c r="AI1865" s="53">
        <v>0.75</v>
      </c>
      <c r="AJ1865" s="7" t="str">
        <f t="shared" si="596"/>
        <v>hp_50031490</v>
      </c>
      <c r="AK1865" s="7" t="s">
        <v>3968</v>
      </c>
      <c r="AL1865" s="7">
        <v>2445560</v>
      </c>
      <c r="AM1865" s="7">
        <f>INT(IF(MOD(Y1865,3)=0,INT(AL1865*0.55),INT(AL1865*0.35)))</f>
        <v>855946</v>
      </c>
      <c r="AN1865" s="54">
        <f t="shared" si="597"/>
        <v>6275695</v>
      </c>
      <c r="AO1865" s="7" t="str">
        <f t="shared" si="598"/>
        <v>atk_6275695</v>
      </c>
      <c r="AP1865" s="7" t="s">
        <v>3973</v>
      </c>
      <c r="AQ1865" s="7" t="s">
        <v>3997</v>
      </c>
      <c r="AR1865" s="7" t="s">
        <v>3975</v>
      </c>
      <c r="AS1865" s="7" t="s">
        <v>3976</v>
      </c>
      <c r="AU1865" s="7" t="str">
        <f t="shared" si="599"/>
        <v>hp_50031490;atk_6275695;hit_500000;miss_100;cirt_0;cirtSub_-3500</v>
      </c>
    </row>
    <row r="1866" spans="22:47" x14ac:dyDescent="0.2">
      <c r="V1866" s="7" t="str">
        <f t="shared" si="595"/>
        <v>冠军之路4-6</v>
      </c>
      <c r="W1866" s="7">
        <f t="shared" si="585"/>
        <v>3551</v>
      </c>
      <c r="X1866" s="9" t="s">
        <v>2279</v>
      </c>
      <c r="Y1866" s="9">
        <v>6</v>
      </c>
      <c r="Z1866" s="8">
        <f t="shared" si="600"/>
        <v>10086</v>
      </c>
      <c r="AA1866" s="6" t="s">
        <v>3967</v>
      </c>
      <c r="AB1866" s="6">
        <v>14638014</v>
      </c>
      <c r="AC1866" s="6">
        <f t="shared" si="587"/>
        <v>2.4350000000000001</v>
      </c>
      <c r="AD1866" s="6">
        <f t="shared" si="588"/>
        <v>35643564</v>
      </c>
      <c r="AE1866" s="6">
        <f t="shared" si="592"/>
        <v>10592298</v>
      </c>
      <c r="AF1866" s="6">
        <v>3870000</v>
      </c>
      <c r="AG1866" s="11">
        <f t="shared" si="590"/>
        <v>50105862</v>
      </c>
      <c r="AH1866">
        <f t="shared" si="589"/>
        <v>3.4229959064118942</v>
      </c>
      <c r="AI1866" s="53">
        <v>0.75</v>
      </c>
      <c r="AJ1866" s="7" t="str">
        <f t="shared" si="596"/>
        <v>hp_50105862</v>
      </c>
      <c r="AK1866" s="7" t="s">
        <v>3968</v>
      </c>
      <c r="AL1866" s="7">
        <v>2448000</v>
      </c>
      <c r="AM1866" s="7">
        <f>INT(IF(MOD(Y1866,3)=0,INT(AL1866*0.55),INT(AL1866*0.35)))</f>
        <v>1346400</v>
      </c>
      <c r="AN1866" s="54">
        <f t="shared" si="597"/>
        <v>6284620</v>
      </c>
      <c r="AO1866" s="7" t="str">
        <f t="shared" si="598"/>
        <v>atk_6284620</v>
      </c>
      <c r="AP1866" s="7" t="s">
        <v>3973</v>
      </c>
      <c r="AQ1866" s="7" t="s">
        <v>3997</v>
      </c>
      <c r="AR1866" s="7" t="s">
        <v>3975</v>
      </c>
      <c r="AS1866" s="7" t="s">
        <v>3976</v>
      </c>
      <c r="AU1866" s="7" t="str">
        <f t="shared" si="599"/>
        <v>hp_50105862;atk_6284620;hit_500000;miss_100;cirt_0;cirtSub_-3500</v>
      </c>
    </row>
    <row r="1867" spans="22:47" x14ac:dyDescent="0.2">
      <c r="V1867" s="7" t="str">
        <f t="shared" si="595"/>
        <v>冠军之路4-7</v>
      </c>
      <c r="W1867" s="7">
        <f t="shared" si="585"/>
        <v>3553</v>
      </c>
      <c r="X1867" s="9" t="s">
        <v>2279</v>
      </c>
      <c r="Y1867" s="9">
        <v>7</v>
      </c>
      <c r="Z1867" s="8">
        <f t="shared" si="600"/>
        <v>10093</v>
      </c>
      <c r="AA1867" s="6" t="s">
        <v>3967</v>
      </c>
      <c r="AB1867" s="6">
        <v>14653545</v>
      </c>
      <c r="AC1867" s="6">
        <f t="shared" si="587"/>
        <v>2.4350000000000001</v>
      </c>
      <c r="AD1867" s="6">
        <f t="shared" si="588"/>
        <v>35681382</v>
      </c>
      <c r="AE1867" s="6">
        <f t="shared" si="592"/>
        <v>10592298</v>
      </c>
      <c r="AF1867" s="6">
        <v>3870000</v>
      </c>
      <c r="AG1867" s="11">
        <f t="shared" si="590"/>
        <v>50143680</v>
      </c>
      <c r="AH1867">
        <f t="shared" si="589"/>
        <v>3.4219487502853405</v>
      </c>
      <c r="AI1867" s="53">
        <v>0.75</v>
      </c>
      <c r="AJ1867" s="7" t="str">
        <f t="shared" si="596"/>
        <v>hp_50143680</v>
      </c>
      <c r="AK1867" s="7" t="s">
        <v>3968</v>
      </c>
      <c r="AL1867" s="7">
        <v>2450440</v>
      </c>
      <c r="AM1867" s="7">
        <f>INT(IF(MOD(Y1867,3)=0,INT(AL1867*0.55),INT(AL1867*0.35)))</f>
        <v>857654</v>
      </c>
      <c r="AN1867" s="54">
        <f t="shared" si="597"/>
        <v>6288960</v>
      </c>
      <c r="AO1867" s="7" t="str">
        <f t="shared" si="598"/>
        <v>atk_6288960</v>
      </c>
      <c r="AP1867" s="7" t="s">
        <v>3973</v>
      </c>
      <c r="AQ1867" s="7" t="s">
        <v>3997</v>
      </c>
      <c r="AR1867" s="7" t="s">
        <v>3975</v>
      </c>
      <c r="AS1867" s="7" t="s">
        <v>3976</v>
      </c>
      <c r="AU1867" s="7" t="str">
        <f t="shared" si="599"/>
        <v>hp_50143680;atk_6288960;hit_500000;miss_100;cirt_0;cirtSub_-3500</v>
      </c>
    </row>
    <row r="1868" spans="22:47" x14ac:dyDescent="0.2">
      <c r="V1868" s="7" t="str">
        <f t="shared" si="595"/>
        <v>冠军之路4-8</v>
      </c>
      <c r="W1868" s="7">
        <f t="shared" si="585"/>
        <v>3555</v>
      </c>
      <c r="X1868" s="9" t="s">
        <v>2279</v>
      </c>
      <c r="Y1868" s="9">
        <v>8</v>
      </c>
      <c r="Z1868" s="8">
        <f t="shared" si="600"/>
        <v>10101</v>
      </c>
      <c r="AA1868" s="6" t="s">
        <v>3967</v>
      </c>
      <c r="AB1868" s="6">
        <v>14669078</v>
      </c>
      <c r="AC1868" s="6">
        <f t="shared" si="587"/>
        <v>2.4350000000000001</v>
      </c>
      <c r="AD1868" s="6">
        <f t="shared" si="588"/>
        <v>35719204</v>
      </c>
      <c r="AE1868" s="6">
        <f t="shared" si="592"/>
        <v>10592298</v>
      </c>
      <c r="AF1868" s="6">
        <v>3870000</v>
      </c>
      <c r="AG1868" s="11">
        <f t="shared" si="590"/>
        <v>50181502</v>
      </c>
      <c r="AH1868">
        <f t="shared" si="589"/>
        <v>3.4209036178006551</v>
      </c>
      <c r="AI1868" s="53">
        <v>0.75</v>
      </c>
      <c r="AJ1868" s="7" t="str">
        <f t="shared" si="596"/>
        <v>hp_50181502</v>
      </c>
      <c r="AK1868" s="7" t="s">
        <v>3968</v>
      </c>
      <c r="AL1868" s="7">
        <v>2452880</v>
      </c>
      <c r="AM1868" s="7">
        <f>INT(IF(MOD(Y1868,3)=0,INT(AL1868*0.55),INT(AL1868*0.35)))</f>
        <v>858508</v>
      </c>
      <c r="AN1868" s="54">
        <f t="shared" si="597"/>
        <v>6293299</v>
      </c>
      <c r="AO1868" s="7" t="str">
        <f t="shared" si="598"/>
        <v>atk_6293299</v>
      </c>
      <c r="AP1868" s="7" t="s">
        <v>3973</v>
      </c>
      <c r="AQ1868" s="7" t="s">
        <v>3997</v>
      </c>
      <c r="AR1868" s="7" t="s">
        <v>3975</v>
      </c>
      <c r="AS1868" s="7" t="s">
        <v>3976</v>
      </c>
      <c r="AU1868" s="7" t="str">
        <f t="shared" si="599"/>
        <v>hp_50181502;atk_6293299;hit_500000;miss_100;cirt_0;cirtSub_-3500</v>
      </c>
    </row>
    <row r="1869" spans="22:47" x14ac:dyDescent="0.2">
      <c r="V1869" s="7" t="str">
        <f t="shared" si="595"/>
        <v>冠军之路4-9</v>
      </c>
      <c r="W1869" s="7">
        <f t="shared" si="585"/>
        <v>3557</v>
      </c>
      <c r="X1869" s="9" t="s">
        <v>2279</v>
      </c>
      <c r="Y1869" s="9">
        <v>9</v>
      </c>
      <c r="Z1869" s="8">
        <f t="shared" si="600"/>
        <v>10110</v>
      </c>
      <c r="AA1869" s="6" t="s">
        <v>3967</v>
      </c>
      <c r="AB1869" s="6">
        <v>14684613</v>
      </c>
      <c r="AC1869" s="6">
        <f t="shared" si="587"/>
        <v>2.4375</v>
      </c>
      <c r="AD1869" s="6">
        <f t="shared" si="588"/>
        <v>35793744</v>
      </c>
      <c r="AE1869" s="6">
        <f t="shared" si="592"/>
        <v>10592298</v>
      </c>
      <c r="AF1869" s="6">
        <v>3870000</v>
      </c>
      <c r="AG1869" s="11">
        <f t="shared" si="590"/>
        <v>50256042</v>
      </c>
      <c r="AH1869">
        <f t="shared" si="589"/>
        <v>3.4223606709962326</v>
      </c>
      <c r="AI1869" s="53">
        <v>0.75</v>
      </c>
      <c r="AJ1869" s="7" t="str">
        <f t="shared" si="596"/>
        <v>hp_50256042</v>
      </c>
      <c r="AK1869" s="7" t="s">
        <v>3968</v>
      </c>
      <c r="AL1869" s="7">
        <v>2455320</v>
      </c>
      <c r="AM1869" s="7">
        <f>INT(IF(MOD(Y1869,3)=0,INT(AL1869*0.55),INT(AL1869*0.35)))</f>
        <v>1350426</v>
      </c>
      <c r="AN1869" s="54">
        <f t="shared" si="597"/>
        <v>6302242</v>
      </c>
      <c r="AO1869" s="7" t="str">
        <f t="shared" si="598"/>
        <v>atk_6302242</v>
      </c>
      <c r="AP1869" s="7" t="s">
        <v>3973</v>
      </c>
      <c r="AQ1869" s="7" t="s">
        <v>3997</v>
      </c>
      <c r="AR1869" s="7" t="s">
        <v>3975</v>
      </c>
      <c r="AS1869" s="7" t="s">
        <v>3976</v>
      </c>
      <c r="AU1869" s="7" t="str">
        <f t="shared" si="599"/>
        <v>hp_50256042;atk_6302242;hit_500000;miss_100;cirt_0;cirtSub_-3500</v>
      </c>
    </row>
    <row r="1870" spans="22:47" x14ac:dyDescent="0.2">
      <c r="V1870" s="7" t="str">
        <f t="shared" si="595"/>
        <v>冠军之路4-10</v>
      </c>
      <c r="W1870" s="7">
        <f t="shared" si="585"/>
        <v>3559</v>
      </c>
      <c r="X1870" s="9" t="s">
        <v>2279</v>
      </c>
      <c r="Y1870" s="9">
        <v>10</v>
      </c>
      <c r="Z1870" s="8">
        <f t="shared" si="600"/>
        <v>10120</v>
      </c>
      <c r="AA1870" s="6" t="s">
        <v>3967</v>
      </c>
      <c r="AB1870" s="6">
        <v>14700149</v>
      </c>
      <c r="AC1870" s="6">
        <f t="shared" si="587"/>
        <v>2.4375</v>
      </c>
      <c r="AD1870" s="6">
        <f t="shared" si="588"/>
        <v>35831613</v>
      </c>
      <c r="AE1870" s="6">
        <f t="shared" si="592"/>
        <v>10592298</v>
      </c>
      <c r="AF1870" s="6">
        <v>3870000</v>
      </c>
      <c r="AG1870" s="11">
        <f t="shared" si="590"/>
        <v>50293911</v>
      </c>
      <c r="AH1870">
        <f t="shared" si="589"/>
        <v>3.4213198111121188</v>
      </c>
      <c r="AI1870" s="53">
        <v>0.75</v>
      </c>
      <c r="AJ1870" s="7" t="str">
        <f t="shared" si="596"/>
        <v>hp_50293911</v>
      </c>
      <c r="AK1870" s="7" t="s">
        <v>3968</v>
      </c>
      <c r="AL1870" s="7">
        <v>2457760</v>
      </c>
      <c r="AM1870" s="7">
        <f>INT(IF(MOD(Y1870,3)=0,INT(AL1870*0.55),INT(AL1870*0.35)))</f>
        <v>860216</v>
      </c>
      <c r="AN1870" s="54">
        <f t="shared" si="597"/>
        <v>6306587</v>
      </c>
      <c r="AO1870" s="7" t="str">
        <f t="shared" si="598"/>
        <v>atk_6306587</v>
      </c>
      <c r="AP1870" s="7" t="s">
        <v>3973</v>
      </c>
      <c r="AQ1870" s="7" t="s">
        <v>3997</v>
      </c>
      <c r="AR1870" s="7" t="s">
        <v>3975</v>
      </c>
      <c r="AS1870" s="7" t="s">
        <v>3976</v>
      </c>
      <c r="AU1870" s="7" t="str">
        <f t="shared" si="599"/>
        <v>hp_50293911;atk_6306587;hit_500000;miss_100;cirt_0;cirtSub_-3500</v>
      </c>
    </row>
    <row r="1871" spans="22:47" x14ac:dyDescent="0.2">
      <c r="V1871" s="7" t="str">
        <f t="shared" si="595"/>
        <v>冠军之路5-1</v>
      </c>
      <c r="W1871" s="7">
        <f t="shared" si="585"/>
        <v>3561</v>
      </c>
      <c r="X1871" s="9" t="s">
        <v>2280</v>
      </c>
      <c r="Y1871" s="9">
        <v>1</v>
      </c>
      <c r="Z1871" s="8">
        <f t="shared" si="600"/>
        <v>10121</v>
      </c>
      <c r="AA1871" s="6" t="s">
        <v>3967</v>
      </c>
      <c r="AB1871" s="6">
        <v>14715688</v>
      </c>
      <c r="AC1871" s="6">
        <f t="shared" si="587"/>
        <v>2.44</v>
      </c>
      <c r="AD1871" s="6">
        <f t="shared" si="588"/>
        <v>35906278</v>
      </c>
      <c r="AE1871" s="6">
        <f t="shared" ref="AE1871" si="602">IF(MOD(Y1871,1)=0,INT(AD1870*0.3),0)</f>
        <v>10749483</v>
      </c>
      <c r="AF1871" s="6">
        <v>3870000</v>
      </c>
      <c r="AG1871" s="11">
        <f t="shared" si="590"/>
        <v>50525761</v>
      </c>
      <c r="AH1871">
        <f t="shared" si="589"/>
        <v>3.4334623702269305</v>
      </c>
      <c r="AI1871" s="53">
        <v>0.75</v>
      </c>
      <c r="AJ1871" s="7" t="str">
        <f t="shared" si="596"/>
        <v>hp_50525761</v>
      </c>
      <c r="AK1871" s="7" t="s">
        <v>3968</v>
      </c>
      <c r="AL1871" s="7">
        <v>2460200</v>
      </c>
      <c r="AM1871" s="7">
        <f>INT(IF(MOD(Y1871,3)=0,INT(AL1871*0.55),INT(AL1871*0.35)))</f>
        <v>861070</v>
      </c>
      <c r="AN1871" s="54">
        <f t="shared" si="597"/>
        <v>6335253</v>
      </c>
      <c r="AO1871" s="7" t="str">
        <f t="shared" si="598"/>
        <v>atk_6335253</v>
      </c>
      <c r="AP1871" s="7" t="s">
        <v>3973</v>
      </c>
      <c r="AQ1871" s="7" t="s">
        <v>3997</v>
      </c>
      <c r="AR1871" s="7" t="s">
        <v>3975</v>
      </c>
      <c r="AS1871" s="7" t="s">
        <v>3976</v>
      </c>
      <c r="AU1871" s="7" t="str">
        <f t="shared" si="599"/>
        <v>hp_50525761;atk_6335253;hit_500000;miss_100;cirt_0;cirtSub_-3500</v>
      </c>
    </row>
    <row r="1872" spans="22:47" x14ac:dyDescent="0.2">
      <c r="V1872" s="7" t="str">
        <f t="shared" si="595"/>
        <v>冠军之路5-2</v>
      </c>
      <c r="W1872" s="7">
        <f t="shared" si="585"/>
        <v>3563</v>
      </c>
      <c r="X1872" s="9" t="s">
        <v>2280</v>
      </c>
      <c r="Y1872" s="9">
        <v>2</v>
      </c>
      <c r="Z1872" s="8">
        <f t="shared" si="600"/>
        <v>10123</v>
      </c>
      <c r="AA1872" s="6" t="s">
        <v>3967</v>
      </c>
      <c r="AB1872" s="6">
        <v>14731229</v>
      </c>
      <c r="AC1872" s="6">
        <f t="shared" si="587"/>
        <v>2.44</v>
      </c>
      <c r="AD1872" s="6">
        <f t="shared" si="588"/>
        <v>35944198</v>
      </c>
      <c r="AE1872" s="6">
        <f t="shared" si="592"/>
        <v>10749483</v>
      </c>
      <c r="AF1872" s="6">
        <v>3870000</v>
      </c>
      <c r="AG1872" s="11">
        <f t="shared" si="590"/>
        <v>50563681</v>
      </c>
      <c r="AH1872">
        <f t="shared" si="589"/>
        <v>3.4324142948290328</v>
      </c>
      <c r="AI1872" s="53">
        <v>0.75</v>
      </c>
      <c r="AJ1872" s="7" t="str">
        <f t="shared" si="596"/>
        <v>hp_50563681</v>
      </c>
      <c r="AK1872" s="7" t="s">
        <v>3968</v>
      </c>
      <c r="AL1872" s="7">
        <v>2462640</v>
      </c>
      <c r="AM1872" s="7">
        <f>INT(IF(MOD(Y1872,3)=0,INT(AL1872*0.55),INT(AL1872*0.35)))</f>
        <v>861924</v>
      </c>
      <c r="AN1872" s="54">
        <f t="shared" si="597"/>
        <v>6339600</v>
      </c>
      <c r="AO1872" s="7" t="str">
        <f t="shared" si="598"/>
        <v>atk_6339600</v>
      </c>
      <c r="AP1872" s="7" t="s">
        <v>3973</v>
      </c>
      <c r="AQ1872" s="7" t="s">
        <v>3997</v>
      </c>
      <c r="AR1872" s="7" t="s">
        <v>3975</v>
      </c>
      <c r="AS1872" s="7" t="s">
        <v>3976</v>
      </c>
      <c r="AU1872" s="7" t="str">
        <f t="shared" si="599"/>
        <v>hp_50563681;atk_6339600;hit_500000;miss_100;cirt_0;cirtSub_-3500</v>
      </c>
    </row>
    <row r="1873" spans="22:47" x14ac:dyDescent="0.2">
      <c r="V1873" s="7" t="str">
        <f t="shared" si="595"/>
        <v>冠军之路5-3</v>
      </c>
      <c r="W1873" s="7">
        <f t="shared" si="585"/>
        <v>3565</v>
      </c>
      <c r="X1873" s="9" t="s">
        <v>2280</v>
      </c>
      <c r="Y1873" s="9">
        <v>3</v>
      </c>
      <c r="Z1873" s="8">
        <f t="shared" si="600"/>
        <v>10126</v>
      </c>
      <c r="AA1873" s="6" t="s">
        <v>3967</v>
      </c>
      <c r="AB1873" s="6">
        <v>14746771</v>
      </c>
      <c r="AC1873" s="6">
        <f t="shared" si="587"/>
        <v>2.4424999999999999</v>
      </c>
      <c r="AD1873" s="6">
        <f t="shared" si="588"/>
        <v>36018988</v>
      </c>
      <c r="AE1873" s="6">
        <f t="shared" si="592"/>
        <v>10749483</v>
      </c>
      <c r="AF1873" s="6">
        <v>3870000</v>
      </c>
      <c r="AG1873" s="11">
        <f t="shared" si="590"/>
        <v>50638471</v>
      </c>
      <c r="AH1873">
        <f t="shared" si="589"/>
        <v>3.4338684041408114</v>
      </c>
      <c r="AI1873" s="53">
        <v>0.75</v>
      </c>
      <c r="AJ1873" s="7" t="str">
        <f t="shared" si="596"/>
        <v>hp_50638471</v>
      </c>
      <c r="AK1873" s="7" t="s">
        <v>3968</v>
      </c>
      <c r="AL1873" s="7">
        <v>2465080</v>
      </c>
      <c r="AM1873" s="7">
        <f>INT(IF(MOD(Y1873,3)=0,INT(AL1873*0.55),INT(AL1873*0.35)))</f>
        <v>1355794</v>
      </c>
      <c r="AN1873" s="54">
        <f t="shared" si="597"/>
        <v>6348570</v>
      </c>
      <c r="AO1873" s="7" t="str">
        <f t="shared" si="598"/>
        <v>atk_6348570</v>
      </c>
      <c r="AP1873" s="7" t="s">
        <v>3973</v>
      </c>
      <c r="AQ1873" s="7" t="s">
        <v>3997</v>
      </c>
      <c r="AR1873" s="7" t="s">
        <v>3975</v>
      </c>
      <c r="AS1873" s="7" t="s">
        <v>3976</v>
      </c>
      <c r="AU1873" s="7" t="str">
        <f t="shared" si="599"/>
        <v>hp_50638471;atk_6348570;hit_500000;miss_100;cirt_0;cirtSub_-3500</v>
      </c>
    </row>
    <row r="1874" spans="22:47" x14ac:dyDescent="0.2">
      <c r="V1874" s="7" t="str">
        <f t="shared" si="595"/>
        <v>冠军之路5-4</v>
      </c>
      <c r="W1874" s="7">
        <f t="shared" si="585"/>
        <v>3567</v>
      </c>
      <c r="X1874" s="9" t="s">
        <v>2280</v>
      </c>
      <c r="Y1874" s="9">
        <v>4</v>
      </c>
      <c r="Z1874" s="8">
        <f t="shared" si="600"/>
        <v>10130</v>
      </c>
      <c r="AA1874" s="6" t="s">
        <v>3967</v>
      </c>
      <c r="AB1874" s="6">
        <v>14762315</v>
      </c>
      <c r="AC1874" s="6">
        <f t="shared" si="587"/>
        <v>2.4424999999999999</v>
      </c>
      <c r="AD1874" s="6">
        <f t="shared" si="588"/>
        <v>36056954</v>
      </c>
      <c r="AE1874" s="6">
        <f t="shared" si="592"/>
        <v>10749483</v>
      </c>
      <c r="AF1874" s="6">
        <v>3870000</v>
      </c>
      <c r="AG1874" s="11">
        <f t="shared" si="590"/>
        <v>50676437</v>
      </c>
      <c r="AH1874">
        <f t="shared" si="589"/>
        <v>3.4328245265054971</v>
      </c>
      <c r="AI1874" s="53">
        <v>0.75</v>
      </c>
      <c r="AJ1874" s="7" t="str">
        <f t="shared" si="596"/>
        <v>hp_50676437</v>
      </c>
      <c r="AK1874" s="7" t="s">
        <v>3968</v>
      </c>
      <c r="AL1874" s="7">
        <v>2467520</v>
      </c>
      <c r="AM1874" s="7">
        <f>INT(IF(MOD(Y1874,3)=0,INT(AL1874*0.55),INT(AL1874*0.35)))</f>
        <v>863632</v>
      </c>
      <c r="AN1874" s="54">
        <f t="shared" si="597"/>
        <v>6352922</v>
      </c>
      <c r="AO1874" s="7" t="str">
        <f t="shared" si="598"/>
        <v>atk_6352922</v>
      </c>
      <c r="AP1874" s="7" t="s">
        <v>3973</v>
      </c>
      <c r="AQ1874" s="7" t="s">
        <v>3997</v>
      </c>
      <c r="AR1874" s="7" t="s">
        <v>3975</v>
      </c>
      <c r="AS1874" s="7" t="s">
        <v>3976</v>
      </c>
      <c r="AU1874" s="7" t="str">
        <f t="shared" si="599"/>
        <v>hp_50676437;atk_6352922;hit_500000;miss_100;cirt_0;cirtSub_-3500</v>
      </c>
    </row>
    <row r="1875" spans="22:47" x14ac:dyDescent="0.2">
      <c r="V1875" s="7" t="str">
        <f t="shared" si="595"/>
        <v>冠军之路5-5</v>
      </c>
      <c r="W1875" s="7">
        <f t="shared" si="585"/>
        <v>3569</v>
      </c>
      <c r="X1875" s="9" t="s">
        <v>2280</v>
      </c>
      <c r="Y1875" s="9">
        <v>5</v>
      </c>
      <c r="Z1875" s="8">
        <f t="shared" si="600"/>
        <v>10135</v>
      </c>
      <c r="AA1875" s="6" t="s">
        <v>3967</v>
      </c>
      <c r="AB1875" s="6">
        <v>14777861</v>
      </c>
      <c r="AC1875" s="6">
        <f t="shared" si="587"/>
        <v>2.4424999999999999</v>
      </c>
      <c r="AD1875" s="6">
        <f t="shared" si="588"/>
        <v>36094925</v>
      </c>
      <c r="AE1875" s="6">
        <f t="shared" si="592"/>
        <v>10749483</v>
      </c>
      <c r="AF1875" s="6">
        <v>3870000</v>
      </c>
      <c r="AG1875" s="11">
        <f t="shared" si="590"/>
        <v>50714408</v>
      </c>
      <c r="AH1875">
        <f t="shared" si="589"/>
        <v>3.431782718757471</v>
      </c>
      <c r="AI1875" s="53">
        <v>0.75</v>
      </c>
      <c r="AJ1875" s="7" t="str">
        <f t="shared" si="596"/>
        <v>hp_50714408</v>
      </c>
      <c r="AK1875" s="7" t="s">
        <v>3968</v>
      </c>
      <c r="AL1875" s="7">
        <v>2469960</v>
      </c>
      <c r="AM1875" s="7">
        <f>INT(IF(MOD(Y1875,3)=0,INT(AL1875*0.55),INT(AL1875*0.35)))</f>
        <v>864486</v>
      </c>
      <c r="AN1875" s="54">
        <f t="shared" si="597"/>
        <v>6357274</v>
      </c>
      <c r="AO1875" s="7" t="str">
        <f t="shared" si="598"/>
        <v>atk_6357274</v>
      </c>
      <c r="AP1875" s="7" t="s">
        <v>3973</v>
      </c>
      <c r="AQ1875" s="7" t="s">
        <v>3997</v>
      </c>
      <c r="AR1875" s="7" t="s">
        <v>3975</v>
      </c>
      <c r="AS1875" s="7" t="s">
        <v>3976</v>
      </c>
      <c r="AU1875" s="7" t="str">
        <f t="shared" si="599"/>
        <v>hp_50714408;atk_6357274;hit_500000;miss_100;cirt_0;cirtSub_-3500</v>
      </c>
    </row>
    <row r="1876" spans="22:47" x14ac:dyDescent="0.2">
      <c r="V1876" s="7" t="str">
        <f t="shared" si="595"/>
        <v>冠军之路5-6</v>
      </c>
      <c r="W1876" s="7">
        <f t="shared" si="585"/>
        <v>3571</v>
      </c>
      <c r="X1876" s="9" t="s">
        <v>2280</v>
      </c>
      <c r="Y1876" s="9">
        <v>6</v>
      </c>
      <c r="Z1876" s="8">
        <f t="shared" si="600"/>
        <v>10141</v>
      </c>
      <c r="AA1876" s="6" t="s">
        <v>3967</v>
      </c>
      <c r="AB1876" s="6">
        <v>14793409</v>
      </c>
      <c r="AC1876" s="6">
        <f t="shared" si="587"/>
        <v>2.4449999999999998</v>
      </c>
      <c r="AD1876" s="6">
        <f t="shared" si="588"/>
        <v>36169885</v>
      </c>
      <c r="AE1876" s="6">
        <f t="shared" si="592"/>
        <v>10749483</v>
      </c>
      <c r="AF1876" s="6">
        <v>3870000</v>
      </c>
      <c r="AG1876" s="11">
        <f t="shared" si="590"/>
        <v>50789368</v>
      </c>
      <c r="AH1876">
        <f t="shared" si="589"/>
        <v>3.4332430070715954</v>
      </c>
      <c r="AI1876" s="53">
        <v>0.75</v>
      </c>
      <c r="AJ1876" s="7" t="str">
        <f t="shared" si="596"/>
        <v>hp_50789368</v>
      </c>
      <c r="AK1876" s="7" t="s">
        <v>3968</v>
      </c>
      <c r="AL1876" s="7">
        <v>2472400</v>
      </c>
      <c r="AM1876" s="7">
        <f>INT(IF(MOD(Y1876,3)=0,INT(AL1876*0.55),INT(AL1876*0.35)))</f>
        <v>1359820</v>
      </c>
      <c r="AN1876" s="54">
        <f t="shared" si="597"/>
        <v>6366262</v>
      </c>
      <c r="AO1876" s="7" t="str">
        <f t="shared" si="598"/>
        <v>atk_6366262</v>
      </c>
      <c r="AP1876" s="7" t="s">
        <v>3973</v>
      </c>
      <c r="AQ1876" s="7" t="s">
        <v>3997</v>
      </c>
      <c r="AR1876" s="7" t="s">
        <v>3975</v>
      </c>
      <c r="AS1876" s="7" t="s">
        <v>3976</v>
      </c>
      <c r="AU1876" s="7" t="str">
        <f t="shared" si="599"/>
        <v>hp_50789368;atk_6366262;hit_500000;miss_100;cirt_0;cirtSub_-3500</v>
      </c>
    </row>
    <row r="1877" spans="22:47" x14ac:dyDescent="0.2">
      <c r="V1877" s="7" t="str">
        <f t="shared" si="595"/>
        <v>冠军之路5-7</v>
      </c>
      <c r="W1877" s="7">
        <f t="shared" si="585"/>
        <v>3573</v>
      </c>
      <c r="X1877" s="9" t="s">
        <v>2280</v>
      </c>
      <c r="Y1877" s="9">
        <v>7</v>
      </c>
      <c r="Z1877" s="8">
        <f t="shared" si="600"/>
        <v>10148</v>
      </c>
      <c r="AA1877" s="6" t="s">
        <v>3967</v>
      </c>
      <c r="AB1877" s="6">
        <v>14808959</v>
      </c>
      <c r="AC1877" s="6">
        <f t="shared" si="587"/>
        <v>2.4449999999999998</v>
      </c>
      <c r="AD1877" s="6">
        <f t="shared" si="588"/>
        <v>36207904</v>
      </c>
      <c r="AE1877" s="6">
        <f t="shared" si="592"/>
        <v>10749483</v>
      </c>
      <c r="AF1877" s="6">
        <v>3870000</v>
      </c>
      <c r="AG1877" s="11">
        <f t="shared" si="590"/>
        <v>50827387</v>
      </c>
      <c r="AH1877">
        <f t="shared" si="589"/>
        <v>3.4322052616932766</v>
      </c>
      <c r="AI1877" s="53">
        <v>0.75</v>
      </c>
      <c r="AJ1877" s="7" t="str">
        <f t="shared" si="596"/>
        <v>hp_50827387</v>
      </c>
      <c r="AK1877" s="7" t="s">
        <v>3968</v>
      </c>
      <c r="AL1877" s="7">
        <v>2474840</v>
      </c>
      <c r="AM1877" s="7">
        <f>INT(IF(MOD(Y1877,3)=0,INT(AL1877*0.55),INT(AL1877*0.35)))</f>
        <v>866194</v>
      </c>
      <c r="AN1877" s="54">
        <f t="shared" si="597"/>
        <v>6370619</v>
      </c>
      <c r="AO1877" s="7" t="str">
        <f t="shared" si="598"/>
        <v>atk_6370619</v>
      </c>
      <c r="AP1877" s="7" t="s">
        <v>3973</v>
      </c>
      <c r="AQ1877" s="7" t="s">
        <v>3997</v>
      </c>
      <c r="AR1877" s="7" t="s">
        <v>3975</v>
      </c>
      <c r="AS1877" s="7" t="s">
        <v>3976</v>
      </c>
      <c r="AU1877" s="7" t="str">
        <f t="shared" si="599"/>
        <v>hp_50827387;atk_6370619;hit_500000;miss_100;cirt_0;cirtSub_-3500</v>
      </c>
    </row>
    <row r="1878" spans="22:47" x14ac:dyDescent="0.2">
      <c r="V1878" s="7" t="str">
        <f t="shared" si="595"/>
        <v>冠军之路5-8</v>
      </c>
      <c r="W1878" s="7">
        <f t="shared" si="585"/>
        <v>3575</v>
      </c>
      <c r="X1878" s="9" t="s">
        <v>2280</v>
      </c>
      <c r="Y1878" s="9">
        <v>8</v>
      </c>
      <c r="Z1878" s="8">
        <f t="shared" si="600"/>
        <v>10156</v>
      </c>
      <c r="AA1878" s="6" t="s">
        <v>3967</v>
      </c>
      <c r="AB1878" s="6">
        <v>14824511</v>
      </c>
      <c r="AC1878" s="6">
        <f t="shared" si="587"/>
        <v>2.4449999999999998</v>
      </c>
      <c r="AD1878" s="6">
        <f t="shared" si="588"/>
        <v>36245929</v>
      </c>
      <c r="AE1878" s="6">
        <f t="shared" si="592"/>
        <v>10749483</v>
      </c>
      <c r="AF1878" s="6">
        <v>3870000</v>
      </c>
      <c r="AG1878" s="11">
        <f t="shared" si="590"/>
        <v>50865412</v>
      </c>
      <c r="AH1878">
        <f t="shared" si="589"/>
        <v>3.4311696352075289</v>
      </c>
      <c r="AI1878" s="53">
        <v>0.75</v>
      </c>
      <c r="AJ1878" s="7" t="str">
        <f t="shared" si="596"/>
        <v>hp_50865412</v>
      </c>
      <c r="AK1878" s="7" t="s">
        <v>3968</v>
      </c>
      <c r="AL1878" s="7">
        <v>2477280</v>
      </c>
      <c r="AM1878" s="7">
        <f>INT(IF(MOD(Y1878,3)=0,INT(AL1878*0.55),INT(AL1878*0.35)))</f>
        <v>867048</v>
      </c>
      <c r="AN1878" s="54">
        <f t="shared" si="597"/>
        <v>6374975</v>
      </c>
      <c r="AO1878" s="7" t="str">
        <f t="shared" si="598"/>
        <v>atk_6374975</v>
      </c>
      <c r="AP1878" s="7" t="s">
        <v>3973</v>
      </c>
      <c r="AQ1878" s="7" t="s">
        <v>3997</v>
      </c>
      <c r="AR1878" s="7" t="s">
        <v>3975</v>
      </c>
      <c r="AS1878" s="7" t="s">
        <v>3976</v>
      </c>
      <c r="AU1878" s="7" t="str">
        <f t="shared" si="599"/>
        <v>hp_50865412;atk_6374975;hit_500000;miss_100;cirt_0;cirtSub_-3500</v>
      </c>
    </row>
    <row r="1879" spans="22:47" x14ac:dyDescent="0.2">
      <c r="V1879" s="7" t="str">
        <f t="shared" si="595"/>
        <v>冠军之路5-9</v>
      </c>
      <c r="W1879" s="7">
        <f t="shared" si="585"/>
        <v>3577</v>
      </c>
      <c r="X1879" s="9" t="s">
        <v>2280</v>
      </c>
      <c r="Y1879" s="9">
        <v>9</v>
      </c>
      <c r="Z1879" s="8">
        <f t="shared" si="600"/>
        <v>10165</v>
      </c>
      <c r="AA1879" s="6" t="s">
        <v>3967</v>
      </c>
      <c r="AB1879" s="6">
        <v>14840065</v>
      </c>
      <c r="AC1879" s="6">
        <f t="shared" si="587"/>
        <v>2.4474999999999998</v>
      </c>
      <c r="AD1879" s="6">
        <f t="shared" si="588"/>
        <v>36321059</v>
      </c>
      <c r="AE1879" s="6">
        <f t="shared" si="592"/>
        <v>10749483</v>
      </c>
      <c r="AF1879" s="6">
        <v>3870000</v>
      </c>
      <c r="AG1879" s="11">
        <f t="shared" si="590"/>
        <v>50940542</v>
      </c>
      <c r="AH1879">
        <f t="shared" si="589"/>
        <v>3.4326360430361995</v>
      </c>
      <c r="AI1879" s="53">
        <v>0.75</v>
      </c>
      <c r="AJ1879" s="7" t="str">
        <f t="shared" si="596"/>
        <v>hp_50940542</v>
      </c>
      <c r="AK1879" s="7" t="s">
        <v>3968</v>
      </c>
      <c r="AL1879" s="7">
        <v>2479720</v>
      </c>
      <c r="AM1879" s="7">
        <f>INT(IF(MOD(Y1879,3)=0,INT(AL1879*0.55),INT(AL1879*0.35)))</f>
        <v>1363846</v>
      </c>
      <c r="AN1879" s="54">
        <f t="shared" si="597"/>
        <v>6383982</v>
      </c>
      <c r="AO1879" s="7" t="str">
        <f t="shared" si="598"/>
        <v>atk_6383982</v>
      </c>
      <c r="AP1879" s="7" t="s">
        <v>3973</v>
      </c>
      <c r="AQ1879" s="7" t="s">
        <v>3997</v>
      </c>
      <c r="AR1879" s="7" t="s">
        <v>3975</v>
      </c>
      <c r="AS1879" s="7" t="s">
        <v>3976</v>
      </c>
      <c r="AU1879" s="7" t="str">
        <f t="shared" si="599"/>
        <v>hp_50940542;atk_6383982;hit_500000;miss_100;cirt_0;cirtSub_-3500</v>
      </c>
    </row>
    <row r="1880" spans="22:47" x14ac:dyDescent="0.2">
      <c r="V1880" s="7" t="str">
        <f t="shared" si="595"/>
        <v>冠军之路5-10</v>
      </c>
      <c r="W1880" s="7">
        <f t="shared" si="585"/>
        <v>3579</v>
      </c>
      <c r="X1880" s="9" t="s">
        <v>2280</v>
      </c>
      <c r="Y1880" s="9">
        <v>10</v>
      </c>
      <c r="Z1880" s="8">
        <f t="shared" si="600"/>
        <v>10175</v>
      </c>
      <c r="AA1880" s="6" t="s">
        <v>3967</v>
      </c>
      <c r="AB1880" s="6">
        <v>14855620</v>
      </c>
      <c r="AC1880" s="6">
        <f t="shared" si="587"/>
        <v>2.4474999999999998</v>
      </c>
      <c r="AD1880" s="6">
        <f t="shared" si="588"/>
        <v>36359129</v>
      </c>
      <c r="AE1880" s="6">
        <f t="shared" si="592"/>
        <v>10749483</v>
      </c>
      <c r="AF1880" s="6">
        <v>3870000</v>
      </c>
      <c r="AG1880" s="11">
        <f t="shared" si="590"/>
        <v>50978612</v>
      </c>
      <c r="AH1880">
        <f t="shared" si="589"/>
        <v>3.4316044702274291</v>
      </c>
      <c r="AI1880" s="53">
        <v>0.75</v>
      </c>
      <c r="AJ1880" s="7" t="str">
        <f t="shared" si="596"/>
        <v>hp_50978612</v>
      </c>
      <c r="AK1880" s="7" t="s">
        <v>3968</v>
      </c>
      <c r="AL1880" s="7">
        <v>2482160</v>
      </c>
      <c r="AM1880" s="7">
        <f>INT(IF(MOD(Y1880,3)=0,INT(AL1880*0.55),INT(AL1880*0.35)))</f>
        <v>868756</v>
      </c>
      <c r="AN1880" s="54">
        <f t="shared" si="597"/>
        <v>6388343</v>
      </c>
      <c r="AO1880" s="7" t="str">
        <f t="shared" si="598"/>
        <v>atk_6388343</v>
      </c>
      <c r="AP1880" s="7" t="s">
        <v>3973</v>
      </c>
      <c r="AQ1880" s="7" t="s">
        <v>3997</v>
      </c>
      <c r="AR1880" s="7" t="s">
        <v>3975</v>
      </c>
      <c r="AS1880" s="7" t="s">
        <v>3976</v>
      </c>
      <c r="AU1880" s="7" t="str">
        <f t="shared" si="599"/>
        <v>hp_50978612;atk_6388343;hit_500000;miss_100;cirt_0;cirtSub_-3500</v>
      </c>
    </row>
    <row r="1881" spans="22:47" x14ac:dyDescent="0.2">
      <c r="V1881" s="7" t="str">
        <f t="shared" si="595"/>
        <v>冠军之路6-1</v>
      </c>
      <c r="W1881" s="7">
        <f t="shared" si="585"/>
        <v>3581</v>
      </c>
      <c r="X1881" s="9" t="s">
        <v>2281</v>
      </c>
      <c r="Y1881" s="9">
        <v>1</v>
      </c>
      <c r="Z1881" s="8">
        <f t="shared" si="600"/>
        <v>10176</v>
      </c>
      <c r="AA1881" s="6" t="s">
        <v>3967</v>
      </c>
      <c r="AB1881" s="6">
        <v>14871178</v>
      </c>
      <c r="AC1881" s="6">
        <f t="shared" si="587"/>
        <v>2.4500000000000002</v>
      </c>
      <c r="AD1881" s="6">
        <f t="shared" si="588"/>
        <v>36434386</v>
      </c>
      <c r="AE1881" s="6">
        <f t="shared" ref="AE1881" si="603">IF(MOD(Y1881,1)=0,INT(AD1880*0.3),0)</f>
        <v>10907738</v>
      </c>
      <c r="AF1881" s="6">
        <v>3870000</v>
      </c>
      <c r="AG1881" s="11">
        <f t="shared" si="590"/>
        <v>51212124</v>
      </c>
      <c r="AH1881">
        <f t="shared" si="589"/>
        <v>3.4437166981660767</v>
      </c>
      <c r="AI1881" s="53">
        <v>0.75</v>
      </c>
      <c r="AJ1881" s="7" t="str">
        <f t="shared" si="596"/>
        <v>hp_51212124</v>
      </c>
      <c r="AK1881" s="7" t="s">
        <v>3968</v>
      </c>
      <c r="AL1881" s="7">
        <v>2484600</v>
      </c>
      <c r="AM1881" s="7">
        <f>INT(IF(MOD(Y1881,3)=0,INT(AL1881*0.55),INT(AL1881*0.35)))</f>
        <v>869610</v>
      </c>
      <c r="AN1881" s="54">
        <f t="shared" si="597"/>
        <v>6417193</v>
      </c>
      <c r="AO1881" s="7" t="str">
        <f t="shared" si="598"/>
        <v>atk_6417193</v>
      </c>
      <c r="AP1881" s="7" t="s">
        <v>3973</v>
      </c>
      <c r="AQ1881" s="7" t="s">
        <v>3997</v>
      </c>
      <c r="AR1881" s="7" t="s">
        <v>3975</v>
      </c>
      <c r="AS1881" s="7" t="s">
        <v>3976</v>
      </c>
      <c r="AU1881" s="7" t="str">
        <f t="shared" si="599"/>
        <v>hp_51212124;atk_6417193;hit_500000;miss_100;cirt_0;cirtSub_-3500</v>
      </c>
    </row>
    <row r="1882" spans="22:47" x14ac:dyDescent="0.2">
      <c r="V1882" s="7" t="str">
        <f t="shared" si="595"/>
        <v>冠军之路6-2</v>
      </c>
      <c r="W1882" s="7">
        <f t="shared" si="585"/>
        <v>3583</v>
      </c>
      <c r="X1882" s="9" t="s">
        <v>2281</v>
      </c>
      <c r="Y1882" s="9">
        <v>2</v>
      </c>
      <c r="Z1882" s="8">
        <f t="shared" si="600"/>
        <v>10178</v>
      </c>
      <c r="AA1882" s="6" t="s">
        <v>3967</v>
      </c>
      <c r="AB1882" s="6">
        <v>14886737</v>
      </c>
      <c r="AC1882" s="6">
        <f t="shared" si="587"/>
        <v>2.4500000000000002</v>
      </c>
      <c r="AD1882" s="6">
        <f t="shared" si="588"/>
        <v>36472505</v>
      </c>
      <c r="AE1882" s="6">
        <f t="shared" si="592"/>
        <v>10907738</v>
      </c>
      <c r="AF1882" s="6">
        <v>3870000</v>
      </c>
      <c r="AG1882" s="11">
        <f t="shared" si="590"/>
        <v>51250243</v>
      </c>
      <c r="AH1882">
        <f t="shared" si="589"/>
        <v>3.4426780697475881</v>
      </c>
      <c r="AI1882" s="53">
        <v>0.75</v>
      </c>
      <c r="AJ1882" s="7" t="str">
        <f t="shared" si="596"/>
        <v>hp_51250243</v>
      </c>
      <c r="AK1882" s="7" t="s">
        <v>3968</v>
      </c>
      <c r="AL1882" s="7">
        <v>2487040</v>
      </c>
      <c r="AM1882" s="7">
        <f>INT(IF(MOD(Y1882,3)=0,INT(AL1882*0.55),INT(AL1882*0.35)))</f>
        <v>870464</v>
      </c>
      <c r="AN1882" s="54">
        <f t="shared" si="597"/>
        <v>6421558</v>
      </c>
      <c r="AO1882" s="7" t="str">
        <f t="shared" si="598"/>
        <v>atk_6421558</v>
      </c>
      <c r="AP1882" s="7" t="s">
        <v>3973</v>
      </c>
      <c r="AQ1882" s="7" t="s">
        <v>3997</v>
      </c>
      <c r="AR1882" s="7" t="s">
        <v>3975</v>
      </c>
      <c r="AS1882" s="7" t="s">
        <v>3976</v>
      </c>
      <c r="AU1882" s="7" t="str">
        <f t="shared" si="599"/>
        <v>hp_51250243;atk_6421558;hit_500000;miss_100;cirt_0;cirtSub_-3500</v>
      </c>
    </row>
    <row r="1883" spans="22:47" x14ac:dyDescent="0.2">
      <c r="V1883" s="7" t="str">
        <f t="shared" si="595"/>
        <v>冠军之路6-3</v>
      </c>
      <c r="W1883" s="7">
        <f t="shared" si="585"/>
        <v>3585</v>
      </c>
      <c r="X1883" s="9" t="s">
        <v>2281</v>
      </c>
      <c r="Y1883" s="9">
        <v>3</v>
      </c>
      <c r="Z1883" s="8">
        <f t="shared" si="600"/>
        <v>10181</v>
      </c>
      <c r="AA1883" s="6" t="s">
        <v>3967</v>
      </c>
      <c r="AB1883" s="6">
        <v>14902298</v>
      </c>
      <c r="AC1883" s="6">
        <f t="shared" si="587"/>
        <v>2.4525000000000001</v>
      </c>
      <c r="AD1883" s="6">
        <f t="shared" si="588"/>
        <v>36547885</v>
      </c>
      <c r="AE1883" s="6">
        <f t="shared" si="592"/>
        <v>10907738</v>
      </c>
      <c r="AF1883" s="6">
        <v>3870000</v>
      </c>
      <c r="AG1883" s="11">
        <f t="shared" si="590"/>
        <v>51325623</v>
      </c>
      <c r="AH1883">
        <f t="shared" si="589"/>
        <v>3.4441415008611425</v>
      </c>
      <c r="AI1883" s="53">
        <v>0.75</v>
      </c>
      <c r="AJ1883" s="7" t="str">
        <f t="shared" si="596"/>
        <v>hp_51325623</v>
      </c>
      <c r="AK1883" s="7" t="s">
        <v>3968</v>
      </c>
      <c r="AL1883" s="7">
        <v>2489480</v>
      </c>
      <c r="AM1883" s="7">
        <f>INT(IF(MOD(Y1883,3)=0,INT(AL1883*0.55),INT(AL1883*0.35)))</f>
        <v>1369214</v>
      </c>
      <c r="AN1883" s="54">
        <f t="shared" si="597"/>
        <v>6430591</v>
      </c>
      <c r="AO1883" s="7" t="str">
        <f t="shared" si="598"/>
        <v>atk_6430591</v>
      </c>
      <c r="AP1883" s="7" t="s">
        <v>3973</v>
      </c>
      <c r="AQ1883" s="7" t="s">
        <v>3997</v>
      </c>
      <c r="AR1883" s="7" t="s">
        <v>3975</v>
      </c>
      <c r="AS1883" s="7" t="s">
        <v>3976</v>
      </c>
      <c r="AU1883" s="7" t="str">
        <f t="shared" si="599"/>
        <v>hp_51325623;atk_6430591;hit_500000;miss_100;cirt_0;cirtSub_-3500</v>
      </c>
    </row>
    <row r="1884" spans="22:47" x14ac:dyDescent="0.2">
      <c r="V1884" s="7" t="str">
        <f t="shared" si="595"/>
        <v>冠军之路6-4</v>
      </c>
      <c r="W1884" s="7">
        <f t="shared" si="585"/>
        <v>3587</v>
      </c>
      <c r="X1884" s="9" t="s">
        <v>2281</v>
      </c>
      <c r="Y1884" s="9">
        <v>4</v>
      </c>
      <c r="Z1884" s="8">
        <f t="shared" si="600"/>
        <v>10185</v>
      </c>
      <c r="AA1884" s="6" t="s">
        <v>3967</v>
      </c>
      <c r="AB1884" s="6">
        <v>14917861</v>
      </c>
      <c r="AC1884" s="6">
        <f t="shared" si="587"/>
        <v>2.4525000000000001</v>
      </c>
      <c r="AD1884" s="6">
        <f t="shared" si="588"/>
        <v>36586054</v>
      </c>
      <c r="AE1884" s="6">
        <f t="shared" si="592"/>
        <v>10907738</v>
      </c>
      <c r="AF1884" s="6">
        <v>3870000</v>
      </c>
      <c r="AG1884" s="11">
        <f t="shared" si="590"/>
        <v>51363792</v>
      </c>
      <c r="AH1884">
        <f t="shared" si="589"/>
        <v>3.4431070245258351</v>
      </c>
      <c r="AI1884" s="53">
        <v>0.75</v>
      </c>
      <c r="AJ1884" s="7" t="str">
        <f t="shared" si="596"/>
        <v>hp_51363792</v>
      </c>
      <c r="AK1884" s="7" t="s">
        <v>3968</v>
      </c>
      <c r="AL1884" s="7">
        <v>2491920</v>
      </c>
      <c r="AM1884" s="7">
        <f>INT(IF(MOD(Y1884,3)=0,INT(AL1884*0.55),INT(AL1884*0.35)))</f>
        <v>872172</v>
      </c>
      <c r="AN1884" s="54">
        <f t="shared" si="597"/>
        <v>6434960</v>
      </c>
      <c r="AO1884" s="7" t="str">
        <f t="shared" si="598"/>
        <v>atk_6434960</v>
      </c>
      <c r="AP1884" s="7" t="s">
        <v>3973</v>
      </c>
      <c r="AQ1884" s="7" t="s">
        <v>3997</v>
      </c>
      <c r="AR1884" s="7" t="s">
        <v>3975</v>
      </c>
      <c r="AS1884" s="7" t="s">
        <v>3976</v>
      </c>
      <c r="AU1884" s="7" t="str">
        <f t="shared" si="599"/>
        <v>hp_51363792;atk_6434960;hit_500000;miss_100;cirt_0;cirtSub_-3500</v>
      </c>
    </row>
    <row r="1885" spans="22:47" x14ac:dyDescent="0.2">
      <c r="V1885" s="7" t="str">
        <f t="shared" si="595"/>
        <v>冠军之路6-5</v>
      </c>
      <c r="W1885" s="7">
        <f t="shared" ref="W1885:W1948" si="604">W1884+2</f>
        <v>3589</v>
      </c>
      <c r="X1885" s="9" t="s">
        <v>2281</v>
      </c>
      <c r="Y1885" s="9">
        <v>5</v>
      </c>
      <c r="Z1885" s="8">
        <f t="shared" si="600"/>
        <v>10190</v>
      </c>
      <c r="AA1885" s="6" t="s">
        <v>3967</v>
      </c>
      <c r="AB1885" s="6">
        <v>14933426</v>
      </c>
      <c r="AC1885" s="6">
        <f t="shared" si="587"/>
        <v>2.4525000000000001</v>
      </c>
      <c r="AD1885" s="6">
        <f t="shared" si="588"/>
        <v>36624227</v>
      </c>
      <c r="AE1885" s="6">
        <f t="shared" si="592"/>
        <v>10907738</v>
      </c>
      <c r="AF1885" s="6">
        <v>3870000</v>
      </c>
      <c r="AG1885" s="11">
        <f t="shared" si="590"/>
        <v>51401965</v>
      </c>
      <c r="AH1885">
        <f t="shared" si="589"/>
        <v>3.4420745112340598</v>
      </c>
      <c r="AI1885" s="53">
        <v>0.75</v>
      </c>
      <c r="AJ1885" s="7" t="str">
        <f t="shared" si="596"/>
        <v>hp_51401965</v>
      </c>
      <c r="AK1885" s="7" t="s">
        <v>3968</v>
      </c>
      <c r="AL1885" s="7">
        <v>2494360</v>
      </c>
      <c r="AM1885" s="7">
        <f>INT(IF(MOD(Y1885,3)=0,INT(AL1885*0.55),INT(AL1885*0.35)))</f>
        <v>873026</v>
      </c>
      <c r="AN1885" s="54">
        <f t="shared" si="597"/>
        <v>6439329</v>
      </c>
      <c r="AO1885" s="7" t="str">
        <f t="shared" si="598"/>
        <v>atk_6439329</v>
      </c>
      <c r="AP1885" s="7" t="s">
        <v>3973</v>
      </c>
      <c r="AQ1885" s="7" t="s">
        <v>3997</v>
      </c>
      <c r="AR1885" s="7" t="s">
        <v>3975</v>
      </c>
      <c r="AS1885" s="7" t="s">
        <v>3976</v>
      </c>
      <c r="AU1885" s="7" t="str">
        <f t="shared" si="599"/>
        <v>hp_51401965;atk_6439329;hit_500000;miss_100;cirt_0;cirtSub_-3500</v>
      </c>
    </row>
    <row r="1886" spans="22:47" x14ac:dyDescent="0.2">
      <c r="V1886" s="7" t="str">
        <f t="shared" si="595"/>
        <v>冠军之路6-6</v>
      </c>
      <c r="W1886" s="7">
        <f t="shared" si="604"/>
        <v>3591</v>
      </c>
      <c r="X1886" s="9" t="s">
        <v>2281</v>
      </c>
      <c r="Y1886" s="9">
        <v>6</v>
      </c>
      <c r="Z1886" s="8">
        <f t="shared" si="600"/>
        <v>10196</v>
      </c>
      <c r="AA1886" s="6" t="s">
        <v>3967</v>
      </c>
      <c r="AB1886" s="6">
        <v>14948993</v>
      </c>
      <c r="AC1886" s="6">
        <f t="shared" si="587"/>
        <v>2.4550000000000001</v>
      </c>
      <c r="AD1886" s="6">
        <f t="shared" si="588"/>
        <v>36699777</v>
      </c>
      <c r="AE1886" s="6">
        <f t="shared" si="592"/>
        <v>10907738</v>
      </c>
      <c r="AF1886" s="6">
        <v>3870000</v>
      </c>
      <c r="AG1886" s="11">
        <f t="shared" si="590"/>
        <v>51477515</v>
      </c>
      <c r="AH1886">
        <f t="shared" si="589"/>
        <v>3.4435439898861415</v>
      </c>
      <c r="AI1886" s="53">
        <v>0.75</v>
      </c>
      <c r="AJ1886" s="7" t="str">
        <f t="shared" si="596"/>
        <v>hp_51477515</v>
      </c>
      <c r="AK1886" s="7" t="s">
        <v>3968</v>
      </c>
      <c r="AL1886" s="7">
        <v>2496800</v>
      </c>
      <c r="AM1886" s="7">
        <f>INT(IF(MOD(Y1886,3)=0,INT(AL1886*0.55),INT(AL1886*0.35)))</f>
        <v>1373240</v>
      </c>
      <c r="AN1886" s="54">
        <f t="shared" si="597"/>
        <v>6448380</v>
      </c>
      <c r="AO1886" s="7" t="str">
        <f t="shared" si="598"/>
        <v>atk_6448380</v>
      </c>
      <c r="AP1886" s="7" t="s">
        <v>3973</v>
      </c>
      <c r="AQ1886" s="7" t="s">
        <v>3997</v>
      </c>
      <c r="AR1886" s="7" t="s">
        <v>3975</v>
      </c>
      <c r="AS1886" s="7" t="s">
        <v>3976</v>
      </c>
      <c r="AU1886" s="7" t="str">
        <f t="shared" si="599"/>
        <v>hp_51477515;atk_6448380;hit_500000;miss_100;cirt_0;cirtSub_-3500</v>
      </c>
    </row>
    <row r="1887" spans="22:47" x14ac:dyDescent="0.2">
      <c r="V1887" s="7" t="str">
        <f t="shared" si="595"/>
        <v>冠军之路6-7</v>
      </c>
      <c r="W1887" s="7">
        <f t="shared" si="604"/>
        <v>3593</v>
      </c>
      <c r="X1887" s="9" t="s">
        <v>2281</v>
      </c>
      <c r="Y1887" s="9">
        <v>7</v>
      </c>
      <c r="Z1887" s="8">
        <f t="shared" si="600"/>
        <v>10203</v>
      </c>
      <c r="AA1887" s="6" t="s">
        <v>3967</v>
      </c>
      <c r="AB1887" s="6">
        <v>14964561</v>
      </c>
      <c r="AC1887" s="6">
        <f t="shared" ref="AC1887:AC1950" si="605">0.6+INT((Z1887-1)/55)*0.01+INT(Y1887/3)*0.0025</f>
        <v>2.4550000000000001</v>
      </c>
      <c r="AD1887" s="6">
        <f t="shared" ref="AD1887:AD1950" si="606">INT(AB1887*AC1887)</f>
        <v>36737997</v>
      </c>
      <c r="AE1887" s="6">
        <f t="shared" si="592"/>
        <v>10907738</v>
      </c>
      <c r="AF1887" s="6">
        <v>3870000</v>
      </c>
      <c r="AG1887" s="11">
        <f t="shared" si="590"/>
        <v>51515735</v>
      </c>
      <c r="AH1887">
        <f t="shared" si="589"/>
        <v>3.4425156207388912</v>
      </c>
      <c r="AI1887" s="53">
        <v>0.75</v>
      </c>
      <c r="AJ1887" s="7" t="str">
        <f t="shared" si="596"/>
        <v>hp_51515735</v>
      </c>
      <c r="AK1887" s="7" t="s">
        <v>3968</v>
      </c>
      <c r="AL1887" s="7">
        <v>2499240</v>
      </c>
      <c r="AM1887" s="7">
        <f>INT(IF(MOD(Y1887,3)=0,INT(AL1887*0.55),INT(AL1887*0.35)))</f>
        <v>874734</v>
      </c>
      <c r="AN1887" s="54">
        <f t="shared" si="597"/>
        <v>6452754</v>
      </c>
      <c r="AO1887" s="7" t="str">
        <f t="shared" si="598"/>
        <v>atk_6452754</v>
      </c>
      <c r="AP1887" s="7" t="s">
        <v>3973</v>
      </c>
      <c r="AQ1887" s="7" t="s">
        <v>3997</v>
      </c>
      <c r="AR1887" s="7" t="s">
        <v>3975</v>
      </c>
      <c r="AS1887" s="7" t="s">
        <v>3976</v>
      </c>
      <c r="AU1887" s="7" t="str">
        <f t="shared" si="599"/>
        <v>hp_51515735;atk_6452754;hit_500000;miss_100;cirt_0;cirtSub_-3500</v>
      </c>
    </row>
    <row r="1888" spans="22:47" x14ac:dyDescent="0.2">
      <c r="V1888" s="7" t="str">
        <f t="shared" si="595"/>
        <v>冠军之路6-8</v>
      </c>
      <c r="W1888" s="7">
        <f t="shared" si="604"/>
        <v>3595</v>
      </c>
      <c r="X1888" s="9" t="s">
        <v>2281</v>
      </c>
      <c r="Y1888" s="9">
        <v>8</v>
      </c>
      <c r="Z1888" s="8">
        <f t="shared" si="600"/>
        <v>10211</v>
      </c>
      <c r="AA1888" s="6" t="s">
        <v>3967</v>
      </c>
      <c r="AB1888" s="6">
        <v>14980132</v>
      </c>
      <c r="AC1888" s="6">
        <f t="shared" si="605"/>
        <v>2.4550000000000001</v>
      </c>
      <c r="AD1888" s="6">
        <f t="shared" si="606"/>
        <v>36776224</v>
      </c>
      <c r="AE1888" s="6">
        <f t="shared" si="592"/>
        <v>10907738</v>
      </c>
      <c r="AF1888" s="6">
        <v>3870000</v>
      </c>
      <c r="AG1888" s="11">
        <f t="shared" si="590"/>
        <v>51553962</v>
      </c>
      <c r="AH1888">
        <f t="shared" ref="AH1888:AH1951" si="607">AG1888/AB1888</f>
        <v>3.4414891671181538</v>
      </c>
      <c r="AI1888" s="53">
        <v>0.75</v>
      </c>
      <c r="AJ1888" s="7" t="str">
        <f t="shared" si="596"/>
        <v>hp_51553962</v>
      </c>
      <c r="AK1888" s="7" t="s">
        <v>3968</v>
      </c>
      <c r="AL1888" s="7">
        <v>2501680</v>
      </c>
      <c r="AM1888" s="7">
        <f>INT(IF(MOD(Y1888,3)=0,INT(AL1888*0.55),INT(AL1888*0.35)))</f>
        <v>875588</v>
      </c>
      <c r="AN1888" s="54">
        <f t="shared" si="597"/>
        <v>6457128</v>
      </c>
      <c r="AO1888" s="7" t="str">
        <f t="shared" si="598"/>
        <v>atk_6457128</v>
      </c>
      <c r="AP1888" s="7" t="s">
        <v>3973</v>
      </c>
      <c r="AQ1888" s="7" t="s">
        <v>3997</v>
      </c>
      <c r="AR1888" s="7" t="s">
        <v>3975</v>
      </c>
      <c r="AS1888" s="7" t="s">
        <v>3976</v>
      </c>
      <c r="AU1888" s="7" t="str">
        <f t="shared" si="599"/>
        <v>hp_51553962;atk_6457128;hit_500000;miss_100;cirt_0;cirtSub_-3500</v>
      </c>
    </row>
    <row r="1889" spans="22:47" x14ac:dyDescent="0.2">
      <c r="V1889" s="7" t="str">
        <f t="shared" si="595"/>
        <v>冠军之路6-9</v>
      </c>
      <c r="W1889" s="7">
        <f t="shared" si="604"/>
        <v>3597</v>
      </c>
      <c r="X1889" s="9" t="s">
        <v>2281</v>
      </c>
      <c r="Y1889" s="9">
        <v>9</v>
      </c>
      <c r="Z1889" s="8">
        <f t="shared" si="600"/>
        <v>10220</v>
      </c>
      <c r="AA1889" s="6" t="s">
        <v>3967</v>
      </c>
      <c r="AB1889" s="6">
        <v>14995704</v>
      </c>
      <c r="AC1889" s="6">
        <f t="shared" si="605"/>
        <v>2.4575</v>
      </c>
      <c r="AD1889" s="6">
        <f t="shared" si="606"/>
        <v>36851942</v>
      </c>
      <c r="AE1889" s="6">
        <f t="shared" si="592"/>
        <v>10907738</v>
      </c>
      <c r="AF1889" s="6">
        <v>3870000</v>
      </c>
      <c r="AG1889" s="11">
        <f t="shared" ref="AG1889:AG1952" si="608">INT(AD1889*1)+AF1889+AE1889</f>
        <v>51629680</v>
      </c>
      <c r="AH1889">
        <f t="shared" si="607"/>
        <v>3.4429647317658443</v>
      </c>
      <c r="AI1889" s="53">
        <v>0.75</v>
      </c>
      <c r="AJ1889" s="7" t="str">
        <f t="shared" si="596"/>
        <v>hp_51629680</v>
      </c>
      <c r="AK1889" s="7" t="s">
        <v>3968</v>
      </c>
      <c r="AL1889" s="7">
        <v>2504120</v>
      </c>
      <c r="AM1889" s="7">
        <f>INT(IF(MOD(Y1889,3)=0,INT(AL1889*0.55),INT(AL1889*0.35)))</f>
        <v>1377266</v>
      </c>
      <c r="AN1889" s="54">
        <f t="shared" si="597"/>
        <v>6466197</v>
      </c>
      <c r="AO1889" s="7" t="str">
        <f t="shared" si="598"/>
        <v>atk_6466197</v>
      </c>
      <c r="AP1889" s="7" t="s">
        <v>3973</v>
      </c>
      <c r="AQ1889" s="7" t="s">
        <v>3997</v>
      </c>
      <c r="AR1889" s="7" t="s">
        <v>3975</v>
      </c>
      <c r="AS1889" s="7" t="s">
        <v>3976</v>
      </c>
      <c r="AU1889" s="7" t="str">
        <f t="shared" si="599"/>
        <v>hp_51629680;atk_6466197;hit_500000;miss_100;cirt_0;cirtSub_-3500</v>
      </c>
    </row>
    <row r="1890" spans="22:47" x14ac:dyDescent="0.2">
      <c r="V1890" s="7" t="str">
        <f t="shared" si="595"/>
        <v>冠军之路6-10</v>
      </c>
      <c r="W1890" s="7">
        <f t="shared" si="604"/>
        <v>3599</v>
      </c>
      <c r="X1890" s="9" t="s">
        <v>2281</v>
      </c>
      <c r="Y1890" s="9">
        <v>10</v>
      </c>
      <c r="Z1890" s="8">
        <f t="shared" si="600"/>
        <v>10230</v>
      </c>
      <c r="AA1890" s="6" t="s">
        <v>3967</v>
      </c>
      <c r="AB1890" s="6">
        <v>15011278</v>
      </c>
      <c r="AC1890" s="6">
        <f t="shared" si="605"/>
        <v>2.4575</v>
      </c>
      <c r="AD1890" s="6">
        <f t="shared" si="606"/>
        <v>36890215</v>
      </c>
      <c r="AE1890" s="6">
        <f t="shared" si="592"/>
        <v>10907738</v>
      </c>
      <c r="AF1890" s="6">
        <v>3870000</v>
      </c>
      <c r="AG1890" s="11">
        <f t="shared" si="608"/>
        <v>51667953</v>
      </c>
      <c r="AH1890">
        <f t="shared" si="607"/>
        <v>3.4419423183022793</v>
      </c>
      <c r="AI1890" s="53">
        <v>0.75</v>
      </c>
      <c r="AJ1890" s="7" t="str">
        <f t="shared" si="596"/>
        <v>hp_51667953</v>
      </c>
      <c r="AK1890" s="7" t="s">
        <v>3968</v>
      </c>
      <c r="AL1890" s="7">
        <v>2506560</v>
      </c>
      <c r="AM1890" s="7">
        <f>INT(IF(MOD(Y1890,3)=0,INT(AL1890*0.55),INT(AL1890*0.35)))</f>
        <v>877296</v>
      </c>
      <c r="AN1890" s="54">
        <f t="shared" si="597"/>
        <v>6470576</v>
      </c>
      <c r="AO1890" s="7" t="str">
        <f t="shared" si="598"/>
        <v>atk_6470576</v>
      </c>
      <c r="AP1890" s="7" t="s">
        <v>3973</v>
      </c>
      <c r="AQ1890" s="7" t="s">
        <v>3997</v>
      </c>
      <c r="AR1890" s="7" t="s">
        <v>3975</v>
      </c>
      <c r="AS1890" s="7" t="s">
        <v>3976</v>
      </c>
      <c r="AU1890" s="7" t="str">
        <f t="shared" si="599"/>
        <v>hp_51667953;atk_6470576;hit_500000;miss_100;cirt_0;cirtSub_-3500</v>
      </c>
    </row>
    <row r="1891" spans="22:47" x14ac:dyDescent="0.2">
      <c r="V1891" s="7" t="str">
        <f t="shared" si="595"/>
        <v>冠军之路7-1</v>
      </c>
      <c r="W1891" s="7">
        <f t="shared" si="604"/>
        <v>3601</v>
      </c>
      <c r="X1891" s="9" t="s">
        <v>2282</v>
      </c>
      <c r="Y1891" s="9">
        <v>1</v>
      </c>
      <c r="Z1891" s="8">
        <f t="shared" si="600"/>
        <v>10231</v>
      </c>
      <c r="AA1891" s="6" t="s">
        <v>3967</v>
      </c>
      <c r="AB1891" s="6">
        <v>15026854</v>
      </c>
      <c r="AC1891" s="6">
        <f t="shared" si="605"/>
        <v>2.46</v>
      </c>
      <c r="AD1891" s="6">
        <f t="shared" si="606"/>
        <v>36966060</v>
      </c>
      <c r="AE1891" s="6">
        <f t="shared" ref="AE1891" si="609">IF(MOD(Y1891,1)=0,INT(AD1890*0.3),0)</f>
        <v>11067064</v>
      </c>
      <c r="AF1891" s="6">
        <v>3870000</v>
      </c>
      <c r="AG1891" s="11">
        <f t="shared" si="608"/>
        <v>51903124</v>
      </c>
      <c r="AH1891">
        <f t="shared" si="607"/>
        <v>3.4540246414851703</v>
      </c>
      <c r="AI1891" s="53">
        <v>0.75</v>
      </c>
      <c r="AJ1891" s="7" t="str">
        <f t="shared" si="596"/>
        <v>hp_51903124</v>
      </c>
      <c r="AK1891" s="7" t="s">
        <v>3968</v>
      </c>
      <c r="AL1891" s="7">
        <v>2509000</v>
      </c>
      <c r="AM1891" s="7">
        <f>INT(IF(MOD(Y1891,3)=0,INT(AL1891*0.55),INT(AL1891*0.35)))</f>
        <v>878150</v>
      </c>
      <c r="AN1891" s="54">
        <f t="shared" si="597"/>
        <v>6499610</v>
      </c>
      <c r="AO1891" s="7" t="str">
        <f t="shared" si="598"/>
        <v>atk_6499610</v>
      </c>
      <c r="AP1891" s="7" t="s">
        <v>3973</v>
      </c>
      <c r="AQ1891" s="7" t="s">
        <v>3997</v>
      </c>
      <c r="AR1891" s="7" t="s">
        <v>3975</v>
      </c>
      <c r="AS1891" s="7" t="s">
        <v>3976</v>
      </c>
      <c r="AU1891" s="7" t="str">
        <f t="shared" si="599"/>
        <v>hp_51903124;atk_6499610;hit_500000;miss_100;cirt_0;cirtSub_-3500</v>
      </c>
    </row>
    <row r="1892" spans="22:47" x14ac:dyDescent="0.2">
      <c r="V1892" s="7" t="str">
        <f t="shared" si="595"/>
        <v>冠军之路7-2</v>
      </c>
      <c r="W1892" s="7">
        <f t="shared" si="604"/>
        <v>3603</v>
      </c>
      <c r="X1892" s="9" t="s">
        <v>2282</v>
      </c>
      <c r="Y1892" s="9">
        <v>2</v>
      </c>
      <c r="Z1892" s="8">
        <f t="shared" si="600"/>
        <v>10233</v>
      </c>
      <c r="AA1892" s="6" t="s">
        <v>3967</v>
      </c>
      <c r="AB1892" s="6">
        <v>15042432</v>
      </c>
      <c r="AC1892" s="6">
        <f t="shared" si="605"/>
        <v>2.46</v>
      </c>
      <c r="AD1892" s="6">
        <f t="shared" si="606"/>
        <v>37004382</v>
      </c>
      <c r="AE1892" s="6">
        <f t="shared" si="592"/>
        <v>11067064</v>
      </c>
      <c r="AF1892" s="6">
        <v>3870000</v>
      </c>
      <c r="AG1892" s="11">
        <f t="shared" si="608"/>
        <v>51941446</v>
      </c>
      <c r="AH1892">
        <f t="shared" si="607"/>
        <v>3.4529952337494363</v>
      </c>
      <c r="AI1892" s="53">
        <v>0.75</v>
      </c>
      <c r="AJ1892" s="7" t="str">
        <f t="shared" si="596"/>
        <v>hp_51941446</v>
      </c>
      <c r="AK1892" s="7" t="s">
        <v>3968</v>
      </c>
      <c r="AL1892" s="7">
        <v>2511440</v>
      </c>
      <c r="AM1892" s="7">
        <f>INT(IF(MOD(Y1892,3)=0,INT(AL1892*0.55),INT(AL1892*0.35)))</f>
        <v>879004</v>
      </c>
      <c r="AN1892" s="54">
        <f t="shared" si="597"/>
        <v>6503992</v>
      </c>
      <c r="AO1892" s="7" t="str">
        <f t="shared" si="598"/>
        <v>atk_6503992</v>
      </c>
      <c r="AP1892" s="7" t="s">
        <v>3973</v>
      </c>
      <c r="AQ1892" s="7" t="s">
        <v>3997</v>
      </c>
      <c r="AR1892" s="7" t="s">
        <v>3975</v>
      </c>
      <c r="AS1892" s="7" t="s">
        <v>3976</v>
      </c>
      <c r="AU1892" s="7" t="str">
        <f t="shared" si="599"/>
        <v>hp_51941446;atk_6503992;hit_500000;miss_100;cirt_0;cirtSub_-3500</v>
      </c>
    </row>
    <row r="1893" spans="22:47" x14ac:dyDescent="0.2">
      <c r="V1893" s="7" t="str">
        <f t="shared" si="595"/>
        <v>冠军之路7-3</v>
      </c>
      <c r="W1893" s="7">
        <f t="shared" si="604"/>
        <v>3605</v>
      </c>
      <c r="X1893" s="9" t="s">
        <v>2282</v>
      </c>
      <c r="Y1893" s="9">
        <v>3</v>
      </c>
      <c r="Z1893" s="8">
        <f t="shared" si="600"/>
        <v>10236</v>
      </c>
      <c r="AA1893" s="6" t="s">
        <v>3967</v>
      </c>
      <c r="AB1893" s="6">
        <v>15058012</v>
      </c>
      <c r="AC1893" s="6">
        <f t="shared" si="605"/>
        <v>2.4624999999999999</v>
      </c>
      <c r="AD1893" s="6">
        <f t="shared" si="606"/>
        <v>37080354</v>
      </c>
      <c r="AE1893" s="6">
        <f t="shared" si="592"/>
        <v>11067064</v>
      </c>
      <c r="AF1893" s="6">
        <v>3870000</v>
      </c>
      <c r="AG1893" s="11">
        <f t="shared" si="608"/>
        <v>52017418</v>
      </c>
      <c r="AH1893">
        <f t="shared" si="607"/>
        <v>3.454467827492766</v>
      </c>
      <c r="AI1893" s="53">
        <v>0.75</v>
      </c>
      <c r="AJ1893" s="7" t="str">
        <f t="shared" si="596"/>
        <v>hp_52017418</v>
      </c>
      <c r="AK1893" s="7" t="s">
        <v>3968</v>
      </c>
      <c r="AL1893" s="7">
        <v>2513880</v>
      </c>
      <c r="AM1893" s="7">
        <f>INT(IF(MOD(Y1893,3)=0,INT(AL1893*0.55),INT(AL1893*0.35)))</f>
        <v>1382634</v>
      </c>
      <c r="AN1893" s="54">
        <f t="shared" si="597"/>
        <v>6513088</v>
      </c>
      <c r="AO1893" s="7" t="str">
        <f t="shared" si="598"/>
        <v>atk_6513088</v>
      </c>
      <c r="AP1893" s="7" t="s">
        <v>3973</v>
      </c>
      <c r="AQ1893" s="7" t="s">
        <v>3997</v>
      </c>
      <c r="AR1893" s="7" t="s">
        <v>3975</v>
      </c>
      <c r="AS1893" s="7" t="s">
        <v>3976</v>
      </c>
      <c r="AU1893" s="7" t="str">
        <f t="shared" si="599"/>
        <v>hp_52017418;atk_6513088;hit_500000;miss_100;cirt_0;cirtSub_-3500</v>
      </c>
    </row>
    <row r="1894" spans="22:47" x14ac:dyDescent="0.2">
      <c r="V1894" s="7" t="str">
        <f t="shared" si="595"/>
        <v>冠军之路7-4</v>
      </c>
      <c r="W1894" s="7">
        <f t="shared" si="604"/>
        <v>3607</v>
      </c>
      <c r="X1894" s="9" t="s">
        <v>2282</v>
      </c>
      <c r="Y1894" s="9">
        <v>4</v>
      </c>
      <c r="Z1894" s="8">
        <f t="shared" si="600"/>
        <v>10240</v>
      </c>
      <c r="AA1894" s="6" t="s">
        <v>3967</v>
      </c>
      <c r="AB1894" s="6">
        <v>15073594</v>
      </c>
      <c r="AC1894" s="6">
        <f t="shared" si="605"/>
        <v>2.4624999999999999</v>
      </c>
      <c r="AD1894" s="6">
        <f t="shared" si="606"/>
        <v>37118725</v>
      </c>
      <c r="AE1894" s="6">
        <f t="shared" si="592"/>
        <v>11067064</v>
      </c>
      <c r="AF1894" s="6">
        <v>3870000</v>
      </c>
      <c r="AG1894" s="11">
        <f t="shared" si="608"/>
        <v>52055789</v>
      </c>
      <c r="AH1894">
        <f t="shared" si="607"/>
        <v>3.45344242388378</v>
      </c>
      <c r="AI1894" s="53">
        <v>0.75</v>
      </c>
      <c r="AJ1894" s="7" t="str">
        <f t="shared" si="596"/>
        <v>hp_52055789</v>
      </c>
      <c r="AK1894" s="7" t="s">
        <v>3968</v>
      </c>
      <c r="AL1894" s="7">
        <v>2516320</v>
      </c>
      <c r="AM1894" s="7">
        <f>INT(IF(MOD(Y1894,3)=0,INT(AL1894*0.55),INT(AL1894*0.35)))</f>
        <v>880712</v>
      </c>
      <c r="AN1894" s="54">
        <f t="shared" si="597"/>
        <v>6517474</v>
      </c>
      <c r="AO1894" s="7" t="str">
        <f t="shared" si="598"/>
        <v>atk_6517474</v>
      </c>
      <c r="AP1894" s="7" t="s">
        <v>3973</v>
      </c>
      <c r="AQ1894" s="7" t="s">
        <v>3997</v>
      </c>
      <c r="AR1894" s="7" t="s">
        <v>3975</v>
      </c>
      <c r="AS1894" s="7" t="s">
        <v>3976</v>
      </c>
      <c r="AU1894" s="7" t="str">
        <f t="shared" si="599"/>
        <v>hp_52055789;atk_6517474;hit_500000;miss_100;cirt_0;cirtSub_-3500</v>
      </c>
    </row>
    <row r="1895" spans="22:47" x14ac:dyDescent="0.2">
      <c r="V1895" s="7" t="str">
        <f t="shared" si="595"/>
        <v>冠军之路7-5</v>
      </c>
      <c r="W1895" s="7">
        <f t="shared" si="604"/>
        <v>3609</v>
      </c>
      <c r="X1895" s="9" t="s">
        <v>2282</v>
      </c>
      <c r="Y1895" s="9">
        <v>5</v>
      </c>
      <c r="Z1895" s="8">
        <f t="shared" si="600"/>
        <v>10245</v>
      </c>
      <c r="AA1895" s="6" t="s">
        <v>3967</v>
      </c>
      <c r="AB1895" s="6">
        <v>15089178</v>
      </c>
      <c r="AC1895" s="6">
        <f t="shared" si="605"/>
        <v>2.4624999999999999</v>
      </c>
      <c r="AD1895" s="6">
        <f t="shared" si="606"/>
        <v>37157100</v>
      </c>
      <c r="AE1895" s="6">
        <f t="shared" si="592"/>
        <v>11067064</v>
      </c>
      <c r="AF1895" s="6">
        <v>3870000</v>
      </c>
      <c r="AG1895" s="11">
        <f t="shared" si="608"/>
        <v>52094164</v>
      </c>
      <c r="AH1895">
        <f t="shared" si="607"/>
        <v>3.4524189455515732</v>
      </c>
      <c r="AI1895" s="53">
        <v>0.75</v>
      </c>
      <c r="AJ1895" s="7" t="str">
        <f t="shared" si="596"/>
        <v>hp_52094164</v>
      </c>
      <c r="AK1895" s="7" t="s">
        <v>3968</v>
      </c>
      <c r="AL1895" s="7">
        <v>2518760</v>
      </c>
      <c r="AM1895" s="7">
        <f>INT(IF(MOD(Y1895,3)=0,INT(AL1895*0.55),INT(AL1895*0.35)))</f>
        <v>881566</v>
      </c>
      <c r="AN1895" s="54">
        <f t="shared" si="597"/>
        <v>6521861</v>
      </c>
      <c r="AO1895" s="7" t="str">
        <f t="shared" si="598"/>
        <v>atk_6521861</v>
      </c>
      <c r="AP1895" s="7" t="s">
        <v>3973</v>
      </c>
      <c r="AQ1895" s="7" t="s">
        <v>3997</v>
      </c>
      <c r="AR1895" s="7" t="s">
        <v>3975</v>
      </c>
      <c r="AS1895" s="7" t="s">
        <v>3976</v>
      </c>
      <c r="AU1895" s="7" t="str">
        <f t="shared" si="599"/>
        <v>hp_52094164;atk_6521861;hit_500000;miss_100;cirt_0;cirtSub_-3500</v>
      </c>
    </row>
    <row r="1896" spans="22:47" x14ac:dyDescent="0.2">
      <c r="V1896" s="7" t="str">
        <f t="shared" si="595"/>
        <v>冠军之路7-6</v>
      </c>
      <c r="W1896" s="7">
        <f t="shared" si="604"/>
        <v>3611</v>
      </c>
      <c r="X1896" s="9" t="s">
        <v>2282</v>
      </c>
      <c r="Y1896" s="9">
        <v>6</v>
      </c>
      <c r="Z1896" s="8">
        <f t="shared" si="600"/>
        <v>10251</v>
      </c>
      <c r="AA1896" s="6" t="s">
        <v>3967</v>
      </c>
      <c r="AB1896" s="6">
        <v>15104763</v>
      </c>
      <c r="AC1896" s="6">
        <f t="shared" si="605"/>
        <v>2.4649999999999999</v>
      </c>
      <c r="AD1896" s="6">
        <f t="shared" si="606"/>
        <v>37233240</v>
      </c>
      <c r="AE1896" s="6">
        <f t="shared" si="592"/>
        <v>11067064</v>
      </c>
      <c r="AF1896" s="6">
        <v>3870000</v>
      </c>
      <c r="AG1896" s="11">
        <f t="shared" si="608"/>
        <v>52170304</v>
      </c>
      <c r="AH1896">
        <f t="shared" si="607"/>
        <v>3.4538975553605176</v>
      </c>
      <c r="AI1896" s="53">
        <v>0.75</v>
      </c>
      <c r="AJ1896" s="7" t="str">
        <f t="shared" si="596"/>
        <v>hp_52170304</v>
      </c>
      <c r="AK1896" s="7" t="s">
        <v>3968</v>
      </c>
      <c r="AL1896" s="7">
        <v>2521200</v>
      </c>
      <c r="AM1896" s="7">
        <f>INT(IF(MOD(Y1896,3)=0,INT(AL1896*0.55),INT(AL1896*0.35)))</f>
        <v>1386660</v>
      </c>
      <c r="AN1896" s="54">
        <f t="shared" si="597"/>
        <v>6530974</v>
      </c>
      <c r="AO1896" s="7" t="str">
        <f t="shared" si="598"/>
        <v>atk_6530974</v>
      </c>
      <c r="AP1896" s="7" t="s">
        <v>3973</v>
      </c>
      <c r="AQ1896" s="7" t="s">
        <v>3997</v>
      </c>
      <c r="AR1896" s="7" t="s">
        <v>3975</v>
      </c>
      <c r="AS1896" s="7" t="s">
        <v>3976</v>
      </c>
      <c r="AU1896" s="7" t="str">
        <f t="shared" si="599"/>
        <v>hp_52170304;atk_6530974;hit_500000;miss_100;cirt_0;cirtSub_-3500</v>
      </c>
    </row>
    <row r="1897" spans="22:47" x14ac:dyDescent="0.2">
      <c r="V1897" s="7" t="str">
        <f t="shared" si="595"/>
        <v>冠军之路7-7</v>
      </c>
      <c r="W1897" s="7">
        <f t="shared" si="604"/>
        <v>3613</v>
      </c>
      <c r="X1897" s="9" t="s">
        <v>2282</v>
      </c>
      <c r="Y1897" s="9">
        <v>7</v>
      </c>
      <c r="Z1897" s="8">
        <f t="shared" si="600"/>
        <v>10258</v>
      </c>
      <c r="AA1897" s="6" t="s">
        <v>3967</v>
      </c>
      <c r="AB1897" s="6">
        <v>15120351</v>
      </c>
      <c r="AC1897" s="6">
        <f t="shared" si="605"/>
        <v>2.4649999999999999</v>
      </c>
      <c r="AD1897" s="6">
        <f t="shared" si="606"/>
        <v>37271665</v>
      </c>
      <c r="AE1897" s="6">
        <f t="shared" si="592"/>
        <v>11067064</v>
      </c>
      <c r="AF1897" s="6">
        <v>3870000</v>
      </c>
      <c r="AG1897" s="11">
        <f t="shared" si="608"/>
        <v>52208729</v>
      </c>
      <c r="AH1897">
        <f t="shared" si="607"/>
        <v>3.4528781110967595</v>
      </c>
      <c r="AI1897" s="53">
        <v>0.75</v>
      </c>
      <c r="AJ1897" s="7" t="str">
        <f t="shared" si="596"/>
        <v>hp_52208729</v>
      </c>
      <c r="AK1897" s="7" t="s">
        <v>3968</v>
      </c>
      <c r="AL1897" s="7">
        <v>2523640</v>
      </c>
      <c r="AM1897" s="7">
        <f>INT(IF(MOD(Y1897,3)=0,INT(AL1897*0.55),INT(AL1897*0.35)))</f>
        <v>883274</v>
      </c>
      <c r="AN1897" s="54">
        <f t="shared" si="597"/>
        <v>6535365</v>
      </c>
      <c r="AO1897" s="7" t="str">
        <f t="shared" si="598"/>
        <v>atk_6535365</v>
      </c>
      <c r="AP1897" s="7" t="s">
        <v>3973</v>
      </c>
      <c r="AQ1897" s="7" t="s">
        <v>3997</v>
      </c>
      <c r="AR1897" s="7" t="s">
        <v>3975</v>
      </c>
      <c r="AS1897" s="7" t="s">
        <v>3976</v>
      </c>
      <c r="AU1897" s="7" t="str">
        <f t="shared" si="599"/>
        <v>hp_52208729;atk_6535365;hit_500000;miss_100;cirt_0;cirtSub_-3500</v>
      </c>
    </row>
    <row r="1898" spans="22:47" x14ac:dyDescent="0.2">
      <c r="V1898" s="7" t="str">
        <f t="shared" si="595"/>
        <v>冠军之路7-8</v>
      </c>
      <c r="W1898" s="7">
        <f t="shared" si="604"/>
        <v>3615</v>
      </c>
      <c r="X1898" s="9" t="s">
        <v>2282</v>
      </c>
      <c r="Y1898" s="9">
        <v>8</v>
      </c>
      <c r="Z1898" s="8">
        <f t="shared" si="600"/>
        <v>10266</v>
      </c>
      <c r="AA1898" s="6" t="s">
        <v>3967</v>
      </c>
      <c r="AB1898" s="6">
        <v>15135940</v>
      </c>
      <c r="AC1898" s="6">
        <f t="shared" si="605"/>
        <v>2.4649999999999999</v>
      </c>
      <c r="AD1898" s="6">
        <f t="shared" si="606"/>
        <v>37310092</v>
      </c>
      <c r="AE1898" s="6">
        <f t="shared" ref="AE1898:AE1960" si="610">AE1897</f>
        <v>11067064</v>
      </c>
      <c r="AF1898" s="6">
        <v>3870000</v>
      </c>
      <c r="AG1898" s="11">
        <f t="shared" si="608"/>
        <v>52247156</v>
      </c>
      <c r="AH1898">
        <f t="shared" si="607"/>
        <v>3.4518606706950479</v>
      </c>
      <c r="AI1898" s="53">
        <v>0.75</v>
      </c>
      <c r="AJ1898" s="7" t="str">
        <f t="shared" si="596"/>
        <v>hp_52247156</v>
      </c>
      <c r="AK1898" s="7" t="s">
        <v>3968</v>
      </c>
      <c r="AL1898" s="7">
        <v>2526080</v>
      </c>
      <c r="AM1898" s="7">
        <f>INT(IF(MOD(Y1898,3)=0,INT(AL1898*0.55),INT(AL1898*0.35)))</f>
        <v>884128</v>
      </c>
      <c r="AN1898" s="54">
        <f t="shared" si="597"/>
        <v>6539757</v>
      </c>
      <c r="AO1898" s="7" t="str">
        <f t="shared" si="598"/>
        <v>atk_6539757</v>
      </c>
      <c r="AP1898" s="7" t="s">
        <v>3973</v>
      </c>
      <c r="AQ1898" s="7" t="s">
        <v>3997</v>
      </c>
      <c r="AR1898" s="7" t="s">
        <v>3975</v>
      </c>
      <c r="AS1898" s="7" t="s">
        <v>3976</v>
      </c>
      <c r="AU1898" s="7" t="str">
        <f t="shared" si="599"/>
        <v>hp_52247156;atk_6539757;hit_500000;miss_100;cirt_0;cirtSub_-3500</v>
      </c>
    </row>
    <row r="1899" spans="22:47" x14ac:dyDescent="0.2">
      <c r="V1899" s="7" t="str">
        <f t="shared" si="595"/>
        <v>冠军之路7-9</v>
      </c>
      <c r="W1899" s="7">
        <f t="shared" si="604"/>
        <v>3617</v>
      </c>
      <c r="X1899" s="9" t="s">
        <v>2282</v>
      </c>
      <c r="Y1899" s="9">
        <v>9</v>
      </c>
      <c r="Z1899" s="8">
        <f t="shared" si="600"/>
        <v>10275</v>
      </c>
      <c r="AA1899" s="6" t="s">
        <v>3967</v>
      </c>
      <c r="AB1899" s="6">
        <v>15151531</v>
      </c>
      <c r="AC1899" s="6">
        <f t="shared" si="605"/>
        <v>2.4674999999999998</v>
      </c>
      <c r="AD1899" s="6">
        <f t="shared" si="606"/>
        <v>37386402</v>
      </c>
      <c r="AE1899" s="6">
        <f t="shared" si="610"/>
        <v>11067064</v>
      </c>
      <c r="AF1899" s="6">
        <v>3870000</v>
      </c>
      <c r="AG1899" s="11">
        <f t="shared" si="608"/>
        <v>52323466</v>
      </c>
      <c r="AH1899">
        <f t="shared" si="607"/>
        <v>3.4533451438009797</v>
      </c>
      <c r="AI1899" s="53">
        <v>0.75</v>
      </c>
      <c r="AJ1899" s="7" t="str">
        <f t="shared" si="596"/>
        <v>hp_52323466</v>
      </c>
      <c r="AK1899" s="7" t="s">
        <v>3968</v>
      </c>
      <c r="AL1899" s="7">
        <v>2528520</v>
      </c>
      <c r="AM1899" s="7">
        <f>INT(IF(MOD(Y1899,3)=0,INT(AL1899*0.55),INT(AL1899*0.35)))</f>
        <v>1390686</v>
      </c>
      <c r="AN1899" s="54">
        <f t="shared" si="597"/>
        <v>6548889</v>
      </c>
      <c r="AO1899" s="7" t="str">
        <f t="shared" si="598"/>
        <v>atk_6548889</v>
      </c>
      <c r="AP1899" s="7" t="s">
        <v>3973</v>
      </c>
      <c r="AQ1899" s="7" t="s">
        <v>3997</v>
      </c>
      <c r="AR1899" s="7" t="s">
        <v>3975</v>
      </c>
      <c r="AS1899" s="7" t="s">
        <v>3976</v>
      </c>
      <c r="AU1899" s="7" t="str">
        <f t="shared" si="599"/>
        <v>hp_52323466;atk_6548889;hit_500000;miss_100;cirt_0;cirtSub_-3500</v>
      </c>
    </row>
    <row r="1900" spans="22:47" x14ac:dyDescent="0.2">
      <c r="V1900" s="7" t="str">
        <f t="shared" si="595"/>
        <v>冠军之路7-10</v>
      </c>
      <c r="W1900" s="7">
        <f t="shared" si="604"/>
        <v>3619</v>
      </c>
      <c r="X1900" s="9" t="s">
        <v>2282</v>
      </c>
      <c r="Y1900" s="9">
        <v>10</v>
      </c>
      <c r="Z1900" s="8">
        <f t="shared" si="600"/>
        <v>10285</v>
      </c>
      <c r="AA1900" s="6" t="s">
        <v>3967</v>
      </c>
      <c r="AB1900" s="6">
        <v>15167124</v>
      </c>
      <c r="AC1900" s="6">
        <f t="shared" si="605"/>
        <v>2.4674999999999998</v>
      </c>
      <c r="AD1900" s="6">
        <f t="shared" si="606"/>
        <v>37424878</v>
      </c>
      <c r="AE1900" s="6">
        <f t="shared" si="610"/>
        <v>11067064</v>
      </c>
      <c r="AF1900" s="6">
        <v>3870000</v>
      </c>
      <c r="AG1900" s="11">
        <f t="shared" si="608"/>
        <v>52361942</v>
      </c>
      <c r="AH1900">
        <f t="shared" si="607"/>
        <v>3.4523316351867366</v>
      </c>
      <c r="AI1900" s="53">
        <v>0.75</v>
      </c>
      <c r="AJ1900" s="7" t="str">
        <f t="shared" si="596"/>
        <v>hp_52361942</v>
      </c>
      <c r="AK1900" s="7" t="s">
        <v>3968</v>
      </c>
      <c r="AL1900" s="7">
        <v>2530960</v>
      </c>
      <c r="AM1900" s="7">
        <f>INT(IF(MOD(Y1900,3)=0,INT(AL1900*0.55),INT(AL1900*0.35)))</f>
        <v>885836</v>
      </c>
      <c r="AN1900" s="54">
        <f t="shared" si="597"/>
        <v>6553284</v>
      </c>
      <c r="AO1900" s="7" t="str">
        <f t="shared" si="598"/>
        <v>atk_6553284</v>
      </c>
      <c r="AP1900" s="7" t="s">
        <v>3973</v>
      </c>
      <c r="AQ1900" s="7" t="s">
        <v>3997</v>
      </c>
      <c r="AR1900" s="7" t="s">
        <v>3975</v>
      </c>
      <c r="AS1900" s="7" t="s">
        <v>3976</v>
      </c>
      <c r="AU1900" s="7" t="str">
        <f t="shared" si="599"/>
        <v>hp_52361942;atk_6553284;hit_500000;miss_100;cirt_0;cirtSub_-3500</v>
      </c>
    </row>
    <row r="1901" spans="22:47" x14ac:dyDescent="0.2">
      <c r="V1901" s="7" t="str">
        <f t="shared" si="595"/>
        <v>冠军之路8-1</v>
      </c>
      <c r="W1901" s="7">
        <f t="shared" si="604"/>
        <v>3621</v>
      </c>
      <c r="X1901" s="9" t="s">
        <v>2283</v>
      </c>
      <c r="Y1901" s="9">
        <v>1</v>
      </c>
      <c r="Z1901" s="8">
        <f t="shared" si="600"/>
        <v>10286</v>
      </c>
      <c r="AA1901" s="6" t="s">
        <v>3967</v>
      </c>
      <c r="AB1901" s="6">
        <v>15182719</v>
      </c>
      <c r="AC1901" s="6">
        <f t="shared" si="605"/>
        <v>2.4700000000000002</v>
      </c>
      <c r="AD1901" s="6">
        <f t="shared" si="606"/>
        <v>37501315</v>
      </c>
      <c r="AE1901" s="6">
        <f t="shared" ref="AE1901" si="611">IF(MOD(Y1901,1)=0,INT(AD1900*0.3),0)</f>
        <v>11227463</v>
      </c>
      <c r="AF1901" s="6">
        <v>3870000</v>
      </c>
      <c r="AG1901" s="11">
        <f t="shared" si="608"/>
        <v>52598778</v>
      </c>
      <c r="AH1901">
        <f t="shared" si="607"/>
        <v>3.4643846072630335</v>
      </c>
      <c r="AI1901" s="53">
        <v>0.75</v>
      </c>
      <c r="AJ1901" s="7" t="str">
        <f t="shared" si="596"/>
        <v>hp_52598778</v>
      </c>
      <c r="AK1901" s="7" t="s">
        <v>3968</v>
      </c>
      <c r="AL1901" s="7">
        <v>2533400</v>
      </c>
      <c r="AM1901" s="7">
        <f>INT(IF(MOD(Y1901,3)=0,INT(AL1901*0.55),INT(AL1901*0.35)))</f>
        <v>886690</v>
      </c>
      <c r="AN1901" s="54">
        <f t="shared" si="597"/>
        <v>6582503</v>
      </c>
      <c r="AO1901" s="7" t="str">
        <f t="shared" si="598"/>
        <v>atk_6582503</v>
      </c>
      <c r="AP1901" s="7" t="s">
        <v>3973</v>
      </c>
      <c r="AQ1901" s="7" t="s">
        <v>3997</v>
      </c>
      <c r="AR1901" s="7" t="s">
        <v>3975</v>
      </c>
      <c r="AS1901" s="7" t="s">
        <v>3976</v>
      </c>
      <c r="AU1901" s="7" t="str">
        <f t="shared" si="599"/>
        <v>hp_52598778;atk_6582503;hit_500000;miss_100;cirt_0;cirtSub_-3500</v>
      </c>
    </row>
    <row r="1902" spans="22:47" x14ac:dyDescent="0.2">
      <c r="V1902" s="7" t="str">
        <f t="shared" si="595"/>
        <v>冠军之路8-2</v>
      </c>
      <c r="W1902" s="7">
        <f t="shared" si="604"/>
        <v>3623</v>
      </c>
      <c r="X1902" s="9" t="s">
        <v>2283</v>
      </c>
      <c r="Y1902" s="9">
        <v>2</v>
      </c>
      <c r="Z1902" s="8">
        <f t="shared" si="600"/>
        <v>10288</v>
      </c>
      <c r="AA1902" s="6" t="s">
        <v>3967</v>
      </c>
      <c r="AB1902" s="6">
        <v>15199035</v>
      </c>
      <c r="AC1902" s="6">
        <f t="shared" si="605"/>
        <v>2.4700000000000002</v>
      </c>
      <c r="AD1902" s="6">
        <f t="shared" si="606"/>
        <v>37541616</v>
      </c>
      <c r="AE1902" s="6">
        <f t="shared" si="610"/>
        <v>11227463</v>
      </c>
      <c r="AF1902" s="6">
        <v>3870000</v>
      </c>
      <c r="AG1902" s="11">
        <f t="shared" si="608"/>
        <v>52639079</v>
      </c>
      <c r="AH1902">
        <f t="shared" si="607"/>
        <v>3.4633171777024003</v>
      </c>
      <c r="AI1902" s="53">
        <v>0.75</v>
      </c>
      <c r="AJ1902" s="7" t="str">
        <f t="shared" si="596"/>
        <v>hp_52639079</v>
      </c>
      <c r="AK1902" s="7" t="s">
        <v>3968</v>
      </c>
      <c r="AL1902" s="7">
        <v>2535960</v>
      </c>
      <c r="AM1902" s="7">
        <f>INT(IF(MOD(Y1902,3)=0,INT(AL1902*0.55),INT(AL1902*0.35)))</f>
        <v>887586</v>
      </c>
      <c r="AN1902" s="54">
        <f t="shared" si="597"/>
        <v>6587125</v>
      </c>
      <c r="AO1902" s="7" t="str">
        <f t="shared" si="598"/>
        <v>atk_6587125</v>
      </c>
      <c r="AP1902" s="7" t="s">
        <v>3973</v>
      </c>
      <c r="AQ1902" s="7" t="s">
        <v>3997</v>
      </c>
      <c r="AR1902" s="7" t="s">
        <v>3975</v>
      </c>
      <c r="AS1902" s="7" t="s">
        <v>3976</v>
      </c>
      <c r="AU1902" s="7" t="str">
        <f t="shared" si="599"/>
        <v>hp_52639079;atk_6587125;hit_500000;miss_100;cirt_0;cirtSub_-3500</v>
      </c>
    </row>
    <row r="1903" spans="22:47" x14ac:dyDescent="0.2">
      <c r="V1903" s="7" t="str">
        <f t="shared" si="595"/>
        <v>冠军之路8-3</v>
      </c>
      <c r="W1903" s="7">
        <f t="shared" si="604"/>
        <v>3625</v>
      </c>
      <c r="X1903" s="9" t="s">
        <v>2283</v>
      </c>
      <c r="Y1903" s="9">
        <v>3</v>
      </c>
      <c r="Z1903" s="8">
        <f t="shared" si="600"/>
        <v>10291</v>
      </c>
      <c r="AA1903" s="6" t="s">
        <v>3967</v>
      </c>
      <c r="AB1903" s="6">
        <v>15215353</v>
      </c>
      <c r="AC1903" s="6">
        <f t="shared" si="605"/>
        <v>2.4725000000000001</v>
      </c>
      <c r="AD1903" s="6">
        <f t="shared" si="606"/>
        <v>37619960</v>
      </c>
      <c r="AE1903" s="6">
        <f t="shared" si="610"/>
        <v>11227463</v>
      </c>
      <c r="AF1903" s="6">
        <v>3870000</v>
      </c>
      <c r="AG1903" s="11">
        <f t="shared" si="608"/>
        <v>52717423</v>
      </c>
      <c r="AH1903">
        <f t="shared" si="607"/>
        <v>3.4647518858090245</v>
      </c>
      <c r="AI1903" s="53">
        <v>0.75</v>
      </c>
      <c r="AJ1903" s="7" t="str">
        <f t="shared" si="596"/>
        <v>hp_52717423</v>
      </c>
      <c r="AK1903" s="7" t="s">
        <v>3968</v>
      </c>
      <c r="AL1903" s="7">
        <v>2538520</v>
      </c>
      <c r="AM1903" s="7">
        <f>INT(IF(MOD(Y1903,3)=0,INT(AL1903*0.55),INT(AL1903*0.35)))</f>
        <v>1396186</v>
      </c>
      <c r="AN1903" s="54">
        <f t="shared" si="597"/>
        <v>6596506</v>
      </c>
      <c r="AO1903" s="7" t="str">
        <f t="shared" si="598"/>
        <v>atk_6596506</v>
      </c>
      <c r="AP1903" s="7" t="s">
        <v>3973</v>
      </c>
      <c r="AQ1903" s="7" t="s">
        <v>3997</v>
      </c>
      <c r="AR1903" s="7" t="s">
        <v>3975</v>
      </c>
      <c r="AS1903" s="7" t="s">
        <v>3976</v>
      </c>
      <c r="AU1903" s="7" t="str">
        <f t="shared" si="599"/>
        <v>hp_52717423;atk_6596506;hit_500000;miss_100;cirt_0;cirtSub_-3500</v>
      </c>
    </row>
    <row r="1904" spans="22:47" x14ac:dyDescent="0.2">
      <c r="V1904" s="7" t="str">
        <f t="shared" si="595"/>
        <v>冠军之路8-4</v>
      </c>
      <c r="W1904" s="7">
        <f t="shared" si="604"/>
        <v>3627</v>
      </c>
      <c r="X1904" s="9" t="s">
        <v>2283</v>
      </c>
      <c r="Y1904" s="9">
        <v>4</v>
      </c>
      <c r="Z1904" s="8">
        <f t="shared" si="600"/>
        <v>10295</v>
      </c>
      <c r="AA1904" s="6" t="s">
        <v>3967</v>
      </c>
      <c r="AB1904" s="6">
        <v>15231672</v>
      </c>
      <c r="AC1904" s="6">
        <f t="shared" si="605"/>
        <v>2.4725000000000001</v>
      </c>
      <c r="AD1904" s="6">
        <f t="shared" si="606"/>
        <v>37660309</v>
      </c>
      <c r="AE1904" s="6">
        <f t="shared" si="610"/>
        <v>11227463</v>
      </c>
      <c r="AF1904" s="6">
        <v>3870000</v>
      </c>
      <c r="AG1904" s="11">
        <f t="shared" si="608"/>
        <v>52757772</v>
      </c>
      <c r="AH1904">
        <f t="shared" si="607"/>
        <v>3.4636888189293993</v>
      </c>
      <c r="AI1904" s="53">
        <v>0.75</v>
      </c>
      <c r="AJ1904" s="7" t="str">
        <f t="shared" si="596"/>
        <v>hp_52757772</v>
      </c>
      <c r="AK1904" s="7" t="s">
        <v>3968</v>
      </c>
      <c r="AL1904" s="7">
        <v>2541080</v>
      </c>
      <c r="AM1904" s="7">
        <f>INT(IF(MOD(Y1904,3)=0,INT(AL1904*0.55),INT(AL1904*0.35)))</f>
        <v>889378</v>
      </c>
      <c r="AN1904" s="54">
        <f t="shared" si="597"/>
        <v>6601132</v>
      </c>
      <c r="AO1904" s="7" t="str">
        <f t="shared" si="598"/>
        <v>atk_6601132</v>
      </c>
      <c r="AP1904" s="7" t="s">
        <v>3973</v>
      </c>
      <c r="AQ1904" s="7" t="s">
        <v>3997</v>
      </c>
      <c r="AR1904" s="7" t="s">
        <v>3975</v>
      </c>
      <c r="AS1904" s="7" t="s">
        <v>3976</v>
      </c>
      <c r="AU1904" s="7" t="str">
        <f t="shared" si="599"/>
        <v>hp_52757772;atk_6601132;hit_500000;miss_100;cirt_0;cirtSub_-3500</v>
      </c>
    </row>
    <row r="1905" spans="22:47" x14ac:dyDescent="0.2">
      <c r="V1905" s="7" t="str">
        <f t="shared" si="595"/>
        <v>冠军之路8-5</v>
      </c>
      <c r="W1905" s="7">
        <f t="shared" si="604"/>
        <v>3629</v>
      </c>
      <c r="X1905" s="9" t="s">
        <v>2283</v>
      </c>
      <c r="Y1905" s="9">
        <v>5</v>
      </c>
      <c r="Z1905" s="8">
        <f t="shared" si="600"/>
        <v>10300</v>
      </c>
      <c r="AA1905" s="6" t="s">
        <v>3967</v>
      </c>
      <c r="AB1905" s="6">
        <v>15247994</v>
      </c>
      <c r="AC1905" s="6">
        <f t="shared" si="605"/>
        <v>2.4725000000000001</v>
      </c>
      <c r="AD1905" s="6">
        <f t="shared" si="606"/>
        <v>37700665</v>
      </c>
      <c r="AE1905" s="6">
        <f t="shared" si="610"/>
        <v>11227463</v>
      </c>
      <c r="AF1905" s="6">
        <v>3870000</v>
      </c>
      <c r="AG1905" s="11">
        <f t="shared" si="608"/>
        <v>52798128</v>
      </c>
      <c r="AH1905">
        <f t="shared" si="607"/>
        <v>3.4626278053362296</v>
      </c>
      <c r="AI1905" s="53">
        <v>0.75</v>
      </c>
      <c r="AJ1905" s="7" t="str">
        <f t="shared" si="596"/>
        <v>hp_52798128</v>
      </c>
      <c r="AK1905" s="7" t="s">
        <v>3968</v>
      </c>
      <c r="AL1905" s="7">
        <v>2543640</v>
      </c>
      <c r="AM1905" s="7">
        <f>INT(IF(MOD(Y1905,3)=0,INT(AL1905*0.55),INT(AL1905*0.35)))</f>
        <v>890274</v>
      </c>
      <c r="AN1905" s="54">
        <f t="shared" si="597"/>
        <v>6605758</v>
      </c>
      <c r="AO1905" s="7" t="str">
        <f t="shared" si="598"/>
        <v>atk_6605758</v>
      </c>
      <c r="AP1905" s="7" t="s">
        <v>3973</v>
      </c>
      <c r="AQ1905" s="7" t="s">
        <v>3997</v>
      </c>
      <c r="AR1905" s="7" t="s">
        <v>3975</v>
      </c>
      <c r="AS1905" s="7" t="s">
        <v>3976</v>
      </c>
      <c r="AU1905" s="7" t="str">
        <f t="shared" si="599"/>
        <v>hp_52798128;atk_6605758;hit_500000;miss_100;cirt_0;cirtSub_-3500</v>
      </c>
    </row>
    <row r="1906" spans="22:47" x14ac:dyDescent="0.2">
      <c r="V1906" s="7" t="str">
        <f t="shared" si="595"/>
        <v>冠军之路8-6</v>
      </c>
      <c r="W1906" s="7">
        <f t="shared" si="604"/>
        <v>3631</v>
      </c>
      <c r="X1906" s="9" t="s">
        <v>2283</v>
      </c>
      <c r="Y1906" s="9">
        <v>6</v>
      </c>
      <c r="Z1906" s="8">
        <f t="shared" si="600"/>
        <v>10306</v>
      </c>
      <c r="AA1906" s="6" t="s">
        <v>3967</v>
      </c>
      <c r="AB1906" s="6">
        <v>15264318</v>
      </c>
      <c r="AC1906" s="6">
        <f t="shared" si="605"/>
        <v>2.4750000000000001</v>
      </c>
      <c r="AD1906" s="6">
        <f t="shared" si="606"/>
        <v>37779187</v>
      </c>
      <c r="AE1906" s="6">
        <f t="shared" si="610"/>
        <v>11227463</v>
      </c>
      <c r="AF1906" s="6">
        <v>3870000</v>
      </c>
      <c r="AG1906" s="11">
        <f t="shared" si="608"/>
        <v>52876650</v>
      </c>
      <c r="AH1906">
        <f t="shared" si="607"/>
        <v>3.4640689482491127</v>
      </c>
      <c r="AI1906" s="53">
        <v>0.75</v>
      </c>
      <c r="AJ1906" s="7" t="str">
        <f t="shared" si="596"/>
        <v>hp_52876650</v>
      </c>
      <c r="AK1906" s="7" t="s">
        <v>3968</v>
      </c>
      <c r="AL1906" s="7">
        <v>2546200</v>
      </c>
      <c r="AM1906" s="7">
        <f>INT(IF(MOD(Y1906,3)=0,INT(AL1906*0.55),INT(AL1906*0.35)))</f>
        <v>1400410</v>
      </c>
      <c r="AN1906" s="54">
        <f t="shared" si="597"/>
        <v>6615159</v>
      </c>
      <c r="AO1906" s="7" t="str">
        <f t="shared" si="598"/>
        <v>atk_6615159</v>
      </c>
      <c r="AP1906" s="7" t="s">
        <v>3973</v>
      </c>
      <c r="AQ1906" s="7" t="s">
        <v>3997</v>
      </c>
      <c r="AR1906" s="7" t="s">
        <v>3975</v>
      </c>
      <c r="AS1906" s="7" t="s">
        <v>3976</v>
      </c>
      <c r="AU1906" s="7" t="str">
        <f t="shared" si="599"/>
        <v>hp_52876650;atk_6615159;hit_500000;miss_100;cirt_0;cirtSub_-3500</v>
      </c>
    </row>
    <row r="1907" spans="22:47" x14ac:dyDescent="0.2">
      <c r="V1907" s="7" t="str">
        <f t="shared" si="595"/>
        <v>冠军之路8-7</v>
      </c>
      <c r="W1907" s="7">
        <f t="shared" si="604"/>
        <v>3633</v>
      </c>
      <c r="X1907" s="9" t="s">
        <v>2283</v>
      </c>
      <c r="Y1907" s="9">
        <v>7</v>
      </c>
      <c r="Z1907" s="8">
        <f t="shared" si="600"/>
        <v>10313</v>
      </c>
      <c r="AA1907" s="6" t="s">
        <v>3967</v>
      </c>
      <c r="AB1907" s="6">
        <v>15280644</v>
      </c>
      <c r="AC1907" s="6">
        <f t="shared" si="605"/>
        <v>2.4750000000000001</v>
      </c>
      <c r="AD1907" s="6">
        <f t="shared" si="606"/>
        <v>37819593</v>
      </c>
      <c r="AE1907" s="6">
        <f t="shared" si="610"/>
        <v>11227463</v>
      </c>
      <c r="AF1907" s="6">
        <v>3870000</v>
      </c>
      <c r="AG1907" s="11">
        <f t="shared" si="608"/>
        <v>52917056</v>
      </c>
      <c r="AH1907">
        <f t="shared" si="607"/>
        <v>3.4630121610057798</v>
      </c>
      <c r="AI1907" s="53">
        <v>0.75</v>
      </c>
      <c r="AJ1907" s="7" t="str">
        <f t="shared" si="596"/>
        <v>hp_52917056</v>
      </c>
      <c r="AK1907" s="7" t="s">
        <v>3968</v>
      </c>
      <c r="AL1907" s="7">
        <v>2548760</v>
      </c>
      <c r="AM1907" s="7">
        <f>INT(IF(MOD(Y1907,3)=0,INT(AL1907*0.55),INT(AL1907*0.35)))</f>
        <v>892066</v>
      </c>
      <c r="AN1907" s="54">
        <f t="shared" si="597"/>
        <v>6619790</v>
      </c>
      <c r="AO1907" s="7" t="str">
        <f t="shared" si="598"/>
        <v>atk_6619790</v>
      </c>
      <c r="AP1907" s="7" t="s">
        <v>3973</v>
      </c>
      <c r="AQ1907" s="7" t="s">
        <v>3997</v>
      </c>
      <c r="AR1907" s="7" t="s">
        <v>3975</v>
      </c>
      <c r="AS1907" s="7" t="s">
        <v>3976</v>
      </c>
      <c r="AU1907" s="7" t="str">
        <f t="shared" si="599"/>
        <v>hp_52917056;atk_6619790;hit_500000;miss_100;cirt_0;cirtSub_-3500</v>
      </c>
    </row>
    <row r="1908" spans="22:47" x14ac:dyDescent="0.2">
      <c r="V1908" s="7" t="str">
        <f t="shared" si="595"/>
        <v>冠军之路8-8</v>
      </c>
      <c r="W1908" s="7">
        <f t="shared" si="604"/>
        <v>3635</v>
      </c>
      <c r="X1908" s="9" t="s">
        <v>2283</v>
      </c>
      <c r="Y1908" s="9">
        <v>8</v>
      </c>
      <c r="Z1908" s="8">
        <f t="shared" si="600"/>
        <v>10321</v>
      </c>
      <c r="AA1908" s="6" t="s">
        <v>3967</v>
      </c>
      <c r="AB1908" s="6">
        <v>15296972</v>
      </c>
      <c r="AC1908" s="6">
        <f t="shared" si="605"/>
        <v>2.4750000000000001</v>
      </c>
      <c r="AD1908" s="6">
        <f t="shared" si="606"/>
        <v>37860005</v>
      </c>
      <c r="AE1908" s="6">
        <f t="shared" si="610"/>
        <v>11227463</v>
      </c>
      <c r="AF1908" s="6">
        <v>3870000</v>
      </c>
      <c r="AG1908" s="11">
        <f t="shared" si="608"/>
        <v>52957468</v>
      </c>
      <c r="AH1908">
        <f t="shared" si="607"/>
        <v>3.461957569118908</v>
      </c>
      <c r="AI1908" s="53">
        <v>0.75</v>
      </c>
      <c r="AJ1908" s="7" t="str">
        <f t="shared" si="596"/>
        <v>hp_52957468</v>
      </c>
      <c r="AK1908" s="7" t="s">
        <v>3968</v>
      </c>
      <c r="AL1908" s="7">
        <v>2551320</v>
      </c>
      <c r="AM1908" s="7">
        <f>INT(IF(MOD(Y1908,3)=0,INT(AL1908*0.55),INT(AL1908*0.35)))</f>
        <v>892962</v>
      </c>
      <c r="AN1908" s="54">
        <f t="shared" si="597"/>
        <v>6624421</v>
      </c>
      <c r="AO1908" s="7" t="str">
        <f t="shared" si="598"/>
        <v>atk_6624421</v>
      </c>
      <c r="AP1908" s="7" t="s">
        <v>3973</v>
      </c>
      <c r="AQ1908" s="7" t="s">
        <v>3997</v>
      </c>
      <c r="AR1908" s="7" t="s">
        <v>3975</v>
      </c>
      <c r="AS1908" s="7" t="s">
        <v>3976</v>
      </c>
      <c r="AU1908" s="7" t="str">
        <f t="shared" si="599"/>
        <v>hp_52957468;atk_6624421;hit_500000;miss_100;cirt_0;cirtSub_-3500</v>
      </c>
    </row>
    <row r="1909" spans="22:47" x14ac:dyDescent="0.2">
      <c r="V1909" s="7" t="str">
        <f t="shared" si="595"/>
        <v>冠军之路8-9</v>
      </c>
      <c r="W1909" s="7">
        <f t="shared" si="604"/>
        <v>3637</v>
      </c>
      <c r="X1909" s="9" t="s">
        <v>2283</v>
      </c>
      <c r="Y1909" s="9">
        <v>9</v>
      </c>
      <c r="Z1909" s="8">
        <f t="shared" si="600"/>
        <v>10330</v>
      </c>
      <c r="AA1909" s="6" t="s">
        <v>3967</v>
      </c>
      <c r="AB1909" s="6">
        <v>15313301</v>
      </c>
      <c r="AC1909" s="6">
        <f t="shared" si="605"/>
        <v>2.4775</v>
      </c>
      <c r="AD1909" s="6">
        <f t="shared" si="606"/>
        <v>37938703</v>
      </c>
      <c r="AE1909" s="6">
        <f t="shared" si="610"/>
        <v>11227463</v>
      </c>
      <c r="AF1909" s="6">
        <v>3870000</v>
      </c>
      <c r="AG1909" s="11">
        <f t="shared" si="608"/>
        <v>53036166</v>
      </c>
      <c r="AH1909">
        <f t="shared" si="607"/>
        <v>3.4634051795886465</v>
      </c>
      <c r="AI1909" s="53">
        <v>0.75</v>
      </c>
      <c r="AJ1909" s="7" t="str">
        <f t="shared" si="596"/>
        <v>hp_53036166</v>
      </c>
      <c r="AK1909" s="7" t="s">
        <v>3968</v>
      </c>
      <c r="AL1909" s="7">
        <v>2553880</v>
      </c>
      <c r="AM1909" s="7">
        <f>INT(IF(MOD(Y1909,3)=0,INT(AL1909*0.55),INT(AL1909*0.35)))</f>
        <v>1404634</v>
      </c>
      <c r="AN1909" s="54">
        <f t="shared" si="597"/>
        <v>6633840</v>
      </c>
      <c r="AO1909" s="7" t="str">
        <f t="shared" si="598"/>
        <v>atk_6633840</v>
      </c>
      <c r="AP1909" s="7" t="s">
        <v>3973</v>
      </c>
      <c r="AQ1909" s="7" t="s">
        <v>3997</v>
      </c>
      <c r="AR1909" s="7" t="s">
        <v>3975</v>
      </c>
      <c r="AS1909" s="7" t="s">
        <v>3976</v>
      </c>
      <c r="AU1909" s="7" t="str">
        <f t="shared" si="599"/>
        <v>hp_53036166;atk_6633840;hit_500000;miss_100;cirt_0;cirtSub_-3500</v>
      </c>
    </row>
    <row r="1910" spans="22:47" x14ac:dyDescent="0.2">
      <c r="V1910" s="7" t="str">
        <f t="shared" si="595"/>
        <v>冠军之路8-10</v>
      </c>
      <c r="W1910" s="7">
        <f t="shared" si="604"/>
        <v>3639</v>
      </c>
      <c r="X1910" s="9" t="s">
        <v>2283</v>
      </c>
      <c r="Y1910" s="9">
        <v>10</v>
      </c>
      <c r="Z1910" s="8">
        <f t="shared" si="600"/>
        <v>10340</v>
      </c>
      <c r="AA1910" s="6" t="s">
        <v>3967</v>
      </c>
      <c r="AB1910" s="6">
        <v>15329633</v>
      </c>
      <c r="AC1910" s="6">
        <f t="shared" si="605"/>
        <v>2.4775</v>
      </c>
      <c r="AD1910" s="6">
        <f t="shared" si="606"/>
        <v>37979165</v>
      </c>
      <c r="AE1910" s="6">
        <f t="shared" si="610"/>
        <v>11227463</v>
      </c>
      <c r="AF1910" s="6">
        <v>3870000</v>
      </c>
      <c r="AG1910" s="11">
        <f t="shared" si="608"/>
        <v>53076628</v>
      </c>
      <c r="AH1910">
        <f t="shared" si="607"/>
        <v>3.4623547739205498</v>
      </c>
      <c r="AI1910" s="53">
        <v>0.75</v>
      </c>
      <c r="AJ1910" s="7" t="str">
        <f t="shared" si="596"/>
        <v>hp_53076628</v>
      </c>
      <c r="AK1910" s="7" t="s">
        <v>3968</v>
      </c>
      <c r="AL1910" s="7">
        <v>2556440</v>
      </c>
      <c r="AM1910" s="7">
        <f>INT(IF(MOD(Y1910,3)=0,INT(AL1910*0.55),INT(AL1910*0.35)))</f>
        <v>894754</v>
      </c>
      <c r="AN1910" s="54">
        <f t="shared" si="597"/>
        <v>6638476</v>
      </c>
      <c r="AO1910" s="7" t="str">
        <f t="shared" si="598"/>
        <v>atk_6638476</v>
      </c>
      <c r="AP1910" s="7" t="s">
        <v>3973</v>
      </c>
      <c r="AQ1910" s="7" t="s">
        <v>3997</v>
      </c>
      <c r="AR1910" s="7" t="s">
        <v>3975</v>
      </c>
      <c r="AS1910" s="7" t="s">
        <v>3976</v>
      </c>
      <c r="AU1910" s="7" t="str">
        <f t="shared" si="599"/>
        <v>hp_53076628;atk_6638476;hit_500000;miss_100;cirt_0;cirtSub_-3500</v>
      </c>
    </row>
    <row r="1911" spans="22:47" x14ac:dyDescent="0.2">
      <c r="V1911" s="7" t="str">
        <f t="shared" si="595"/>
        <v>冠军之路9-1</v>
      </c>
      <c r="W1911" s="7">
        <f t="shared" si="604"/>
        <v>3641</v>
      </c>
      <c r="X1911" s="9" t="s">
        <v>2284</v>
      </c>
      <c r="Y1911" s="9">
        <v>1</v>
      </c>
      <c r="Z1911" s="8">
        <f t="shared" si="600"/>
        <v>10341</v>
      </c>
      <c r="AA1911" s="6" t="s">
        <v>3967</v>
      </c>
      <c r="AB1911" s="6">
        <v>15345967</v>
      </c>
      <c r="AC1911" s="6">
        <f t="shared" si="605"/>
        <v>2.48</v>
      </c>
      <c r="AD1911" s="6">
        <f t="shared" si="606"/>
        <v>38057998</v>
      </c>
      <c r="AE1911" s="6">
        <f t="shared" ref="AE1911" si="612">IF(MOD(Y1911,1)=0,INT(AD1910*0.3),0)</f>
        <v>11393749</v>
      </c>
      <c r="AF1911" s="6">
        <v>3870000</v>
      </c>
      <c r="AG1911" s="11">
        <f t="shared" si="608"/>
        <v>53321747</v>
      </c>
      <c r="AH1911">
        <f t="shared" si="607"/>
        <v>3.4746423604325489</v>
      </c>
      <c r="AI1911" s="53">
        <v>0.75</v>
      </c>
      <c r="AJ1911" s="7" t="str">
        <f t="shared" si="596"/>
        <v>hp_53321747</v>
      </c>
      <c r="AK1911" s="7" t="s">
        <v>3968</v>
      </c>
      <c r="AL1911" s="7">
        <v>2559000</v>
      </c>
      <c r="AM1911" s="7">
        <f>INT(IF(MOD(Y1911,3)=0,INT(AL1911*0.55),INT(AL1911*0.35)))</f>
        <v>895650</v>
      </c>
      <c r="AN1911" s="54">
        <f t="shared" si="597"/>
        <v>6668707</v>
      </c>
      <c r="AO1911" s="7" t="str">
        <f t="shared" si="598"/>
        <v>atk_6668707</v>
      </c>
      <c r="AP1911" s="7" t="s">
        <v>3973</v>
      </c>
      <c r="AQ1911" s="7" t="s">
        <v>3997</v>
      </c>
      <c r="AR1911" s="7" t="s">
        <v>3975</v>
      </c>
      <c r="AS1911" s="7" t="s">
        <v>3976</v>
      </c>
      <c r="AU1911" s="7" t="str">
        <f t="shared" si="599"/>
        <v>hp_53321747;atk_6668707;hit_500000;miss_100;cirt_0;cirtSub_-3500</v>
      </c>
    </row>
    <row r="1912" spans="22:47" x14ac:dyDescent="0.2">
      <c r="V1912" s="7" t="str">
        <f t="shared" si="595"/>
        <v>冠军之路9-2</v>
      </c>
      <c r="W1912" s="7">
        <f t="shared" si="604"/>
        <v>3643</v>
      </c>
      <c r="X1912" s="9" t="s">
        <v>2284</v>
      </c>
      <c r="Y1912" s="9">
        <v>2</v>
      </c>
      <c r="Z1912" s="8">
        <f t="shared" si="600"/>
        <v>10343</v>
      </c>
      <c r="AA1912" s="6" t="s">
        <v>3967</v>
      </c>
      <c r="AB1912" s="6">
        <v>15361822</v>
      </c>
      <c r="AC1912" s="6">
        <f t="shared" si="605"/>
        <v>2.48</v>
      </c>
      <c r="AD1912" s="6">
        <f t="shared" si="606"/>
        <v>38097318</v>
      </c>
      <c r="AE1912" s="6">
        <f t="shared" si="610"/>
        <v>11393749</v>
      </c>
      <c r="AF1912" s="6">
        <v>3870000</v>
      </c>
      <c r="AG1912" s="11">
        <f t="shared" si="608"/>
        <v>53361067</v>
      </c>
      <c r="AH1912">
        <f t="shared" si="607"/>
        <v>3.473615759901397</v>
      </c>
      <c r="AI1912" s="53">
        <v>0.75</v>
      </c>
      <c r="AJ1912" s="7" t="str">
        <f t="shared" si="596"/>
        <v>hp_53361067</v>
      </c>
      <c r="AK1912" s="7" t="s">
        <v>3968</v>
      </c>
      <c r="AL1912" s="7">
        <v>2561480</v>
      </c>
      <c r="AM1912" s="7">
        <f>INT(IF(MOD(Y1912,3)=0,INT(AL1912*0.55),INT(AL1912*0.35)))</f>
        <v>896518</v>
      </c>
      <c r="AN1912" s="54">
        <f t="shared" si="597"/>
        <v>6673197</v>
      </c>
      <c r="AO1912" s="7" t="str">
        <f t="shared" si="598"/>
        <v>atk_6673197</v>
      </c>
      <c r="AP1912" s="7" t="s">
        <v>3973</v>
      </c>
      <c r="AQ1912" s="7" t="s">
        <v>3997</v>
      </c>
      <c r="AR1912" s="7" t="s">
        <v>3975</v>
      </c>
      <c r="AS1912" s="7" t="s">
        <v>3976</v>
      </c>
      <c r="AU1912" s="7" t="str">
        <f t="shared" si="599"/>
        <v>hp_53361067;atk_6673197;hit_500000;miss_100;cirt_0;cirtSub_-3500</v>
      </c>
    </row>
    <row r="1913" spans="22:47" x14ac:dyDescent="0.2">
      <c r="V1913" s="7" t="str">
        <f t="shared" si="595"/>
        <v>冠军之路9-3</v>
      </c>
      <c r="W1913" s="7">
        <f t="shared" si="604"/>
        <v>3645</v>
      </c>
      <c r="X1913" s="9" t="s">
        <v>2284</v>
      </c>
      <c r="Y1913" s="9">
        <v>3</v>
      </c>
      <c r="Z1913" s="8">
        <f t="shared" si="600"/>
        <v>10346</v>
      </c>
      <c r="AA1913" s="6" t="s">
        <v>3967</v>
      </c>
      <c r="AB1913" s="6">
        <v>15377680</v>
      </c>
      <c r="AC1913" s="6">
        <f t="shared" si="605"/>
        <v>2.4824999999999999</v>
      </c>
      <c r="AD1913" s="6">
        <f t="shared" si="606"/>
        <v>38175090</v>
      </c>
      <c r="AE1913" s="6">
        <f t="shared" si="610"/>
        <v>11393749</v>
      </c>
      <c r="AF1913" s="6">
        <v>3870000</v>
      </c>
      <c r="AG1913" s="11">
        <f t="shared" si="608"/>
        <v>53438839</v>
      </c>
      <c r="AH1913">
        <f t="shared" si="607"/>
        <v>3.4750911060706167</v>
      </c>
      <c r="AI1913" s="53">
        <v>0.75</v>
      </c>
      <c r="AJ1913" s="7" t="str">
        <f t="shared" si="596"/>
        <v>hp_53438839</v>
      </c>
      <c r="AK1913" s="7" t="s">
        <v>3968</v>
      </c>
      <c r="AL1913" s="7">
        <v>2563960</v>
      </c>
      <c r="AM1913" s="7">
        <f>INT(IF(MOD(Y1913,3)=0,INT(AL1913*0.55),INT(AL1913*0.35)))</f>
        <v>1410178</v>
      </c>
      <c r="AN1913" s="54">
        <f t="shared" si="597"/>
        <v>6682495</v>
      </c>
      <c r="AO1913" s="7" t="str">
        <f t="shared" si="598"/>
        <v>atk_6682495</v>
      </c>
      <c r="AP1913" s="7" t="s">
        <v>3973</v>
      </c>
      <c r="AQ1913" s="7" t="s">
        <v>3997</v>
      </c>
      <c r="AR1913" s="7" t="s">
        <v>3975</v>
      </c>
      <c r="AS1913" s="7" t="s">
        <v>3976</v>
      </c>
      <c r="AU1913" s="7" t="str">
        <f t="shared" si="599"/>
        <v>hp_53438839;atk_6682495;hit_500000;miss_100;cirt_0;cirtSub_-3500</v>
      </c>
    </row>
    <row r="1914" spans="22:47" x14ac:dyDescent="0.2">
      <c r="V1914" s="7" t="str">
        <f t="shared" si="595"/>
        <v>冠军之路9-4</v>
      </c>
      <c r="W1914" s="7">
        <f t="shared" si="604"/>
        <v>3647</v>
      </c>
      <c r="X1914" s="9" t="s">
        <v>2284</v>
      </c>
      <c r="Y1914" s="9">
        <v>4</v>
      </c>
      <c r="Z1914" s="8">
        <f t="shared" si="600"/>
        <v>10350</v>
      </c>
      <c r="AA1914" s="6" t="s">
        <v>3967</v>
      </c>
      <c r="AB1914" s="6">
        <v>15393540</v>
      </c>
      <c r="AC1914" s="6">
        <f t="shared" si="605"/>
        <v>2.4824999999999999</v>
      </c>
      <c r="AD1914" s="6">
        <f t="shared" si="606"/>
        <v>38214463</v>
      </c>
      <c r="AE1914" s="6">
        <f t="shared" si="610"/>
        <v>11393749</v>
      </c>
      <c r="AF1914" s="6">
        <v>3870000</v>
      </c>
      <c r="AG1914" s="11">
        <f t="shared" si="608"/>
        <v>53478212</v>
      </c>
      <c r="AH1914">
        <f t="shared" si="607"/>
        <v>3.4740684728788831</v>
      </c>
      <c r="AI1914" s="53">
        <v>0.75</v>
      </c>
      <c r="AJ1914" s="7" t="str">
        <f t="shared" si="596"/>
        <v>hp_53478212</v>
      </c>
      <c r="AK1914" s="7" t="s">
        <v>3968</v>
      </c>
      <c r="AL1914" s="7">
        <v>2566440</v>
      </c>
      <c r="AM1914" s="7">
        <f>INT(IF(MOD(Y1914,3)=0,INT(AL1914*0.55),INT(AL1914*0.35)))</f>
        <v>898254</v>
      </c>
      <c r="AN1914" s="54">
        <f t="shared" si="597"/>
        <v>6686991</v>
      </c>
      <c r="AO1914" s="7" t="str">
        <f t="shared" si="598"/>
        <v>atk_6686991</v>
      </c>
      <c r="AP1914" s="7" t="s">
        <v>3973</v>
      </c>
      <c r="AQ1914" s="7" t="s">
        <v>3997</v>
      </c>
      <c r="AR1914" s="7" t="s">
        <v>3975</v>
      </c>
      <c r="AS1914" s="7" t="s">
        <v>3976</v>
      </c>
      <c r="AU1914" s="7" t="str">
        <f t="shared" si="599"/>
        <v>hp_53478212;atk_6686991;hit_500000;miss_100;cirt_0;cirtSub_-3500</v>
      </c>
    </row>
    <row r="1915" spans="22:47" x14ac:dyDescent="0.2">
      <c r="V1915" s="7" t="str">
        <f t="shared" si="595"/>
        <v>冠军之路9-5</v>
      </c>
      <c r="W1915" s="7">
        <f t="shared" si="604"/>
        <v>3649</v>
      </c>
      <c r="X1915" s="9" t="s">
        <v>2284</v>
      </c>
      <c r="Y1915" s="9">
        <v>5</v>
      </c>
      <c r="Z1915" s="8">
        <f t="shared" si="600"/>
        <v>10355</v>
      </c>
      <c r="AA1915" s="6" t="s">
        <v>3967</v>
      </c>
      <c r="AB1915" s="6">
        <v>15409401</v>
      </c>
      <c r="AC1915" s="6">
        <f t="shared" si="605"/>
        <v>2.4824999999999999</v>
      </c>
      <c r="AD1915" s="6">
        <f t="shared" si="606"/>
        <v>38253837</v>
      </c>
      <c r="AE1915" s="6">
        <f t="shared" si="610"/>
        <v>11393749</v>
      </c>
      <c r="AF1915" s="6">
        <v>3870000</v>
      </c>
      <c r="AG1915" s="11">
        <f t="shared" si="608"/>
        <v>53517586</v>
      </c>
      <c r="AH1915">
        <f t="shared" si="607"/>
        <v>3.4730477842714329</v>
      </c>
      <c r="AI1915" s="53">
        <v>0.75</v>
      </c>
      <c r="AJ1915" s="7" t="str">
        <f t="shared" si="596"/>
        <v>hp_53517586</v>
      </c>
      <c r="AK1915" s="7" t="s">
        <v>3968</v>
      </c>
      <c r="AL1915" s="7">
        <v>2568920</v>
      </c>
      <c r="AM1915" s="7">
        <f>INT(IF(MOD(Y1915,3)=0,INT(AL1915*0.55),INT(AL1915*0.35)))</f>
        <v>899122</v>
      </c>
      <c r="AN1915" s="54">
        <f t="shared" si="597"/>
        <v>6691486</v>
      </c>
      <c r="AO1915" s="7" t="str">
        <f t="shared" si="598"/>
        <v>atk_6691486</v>
      </c>
      <c r="AP1915" s="7" t="s">
        <v>3973</v>
      </c>
      <c r="AQ1915" s="7" t="s">
        <v>3997</v>
      </c>
      <c r="AR1915" s="7" t="s">
        <v>3975</v>
      </c>
      <c r="AS1915" s="7" t="s">
        <v>3976</v>
      </c>
      <c r="AU1915" s="7" t="str">
        <f t="shared" si="599"/>
        <v>hp_53517586;atk_6691486;hit_500000;miss_100;cirt_0;cirtSub_-3500</v>
      </c>
    </row>
    <row r="1916" spans="22:47" x14ac:dyDescent="0.2">
      <c r="V1916" s="7" t="str">
        <f t="shared" si="595"/>
        <v>冠军之路9-6</v>
      </c>
      <c r="W1916" s="7">
        <f t="shared" si="604"/>
        <v>3651</v>
      </c>
      <c r="X1916" s="9" t="s">
        <v>2284</v>
      </c>
      <c r="Y1916" s="9">
        <v>6</v>
      </c>
      <c r="Z1916" s="8">
        <f t="shared" si="600"/>
        <v>10361</v>
      </c>
      <c r="AA1916" s="6" t="s">
        <v>3967</v>
      </c>
      <c r="AB1916" s="6">
        <v>15425265</v>
      </c>
      <c r="AC1916" s="6">
        <f t="shared" si="605"/>
        <v>2.4849999999999999</v>
      </c>
      <c r="AD1916" s="6">
        <f t="shared" si="606"/>
        <v>38331783</v>
      </c>
      <c r="AE1916" s="6">
        <f t="shared" si="610"/>
        <v>11393749</v>
      </c>
      <c r="AF1916" s="6">
        <v>3870000</v>
      </c>
      <c r="AG1916" s="11">
        <f t="shared" si="608"/>
        <v>53595532</v>
      </c>
      <c r="AH1916">
        <f t="shared" si="607"/>
        <v>3.4745290923689156</v>
      </c>
      <c r="AI1916" s="53">
        <v>0.75</v>
      </c>
      <c r="AJ1916" s="7" t="str">
        <f t="shared" si="596"/>
        <v>hp_53595532</v>
      </c>
      <c r="AK1916" s="7" t="s">
        <v>3968</v>
      </c>
      <c r="AL1916" s="7">
        <v>2571400</v>
      </c>
      <c r="AM1916" s="7">
        <f>INT(IF(MOD(Y1916,3)=0,INT(AL1916*0.55),INT(AL1916*0.35)))</f>
        <v>1414270</v>
      </c>
      <c r="AN1916" s="54">
        <f t="shared" si="597"/>
        <v>6700803</v>
      </c>
      <c r="AO1916" s="7" t="str">
        <f t="shared" si="598"/>
        <v>atk_6700803</v>
      </c>
      <c r="AP1916" s="7" t="s">
        <v>3973</v>
      </c>
      <c r="AQ1916" s="7" t="s">
        <v>3997</v>
      </c>
      <c r="AR1916" s="7" t="s">
        <v>3975</v>
      </c>
      <c r="AS1916" s="7" t="s">
        <v>3976</v>
      </c>
      <c r="AU1916" s="7" t="str">
        <f t="shared" si="599"/>
        <v>hp_53595532;atk_6700803;hit_500000;miss_100;cirt_0;cirtSub_-3500</v>
      </c>
    </row>
    <row r="1917" spans="22:47" x14ac:dyDescent="0.2">
      <c r="V1917" s="7" t="str">
        <f t="shared" si="595"/>
        <v>冠军之路9-7</v>
      </c>
      <c r="W1917" s="7">
        <f t="shared" si="604"/>
        <v>3653</v>
      </c>
      <c r="X1917" s="9" t="s">
        <v>2284</v>
      </c>
      <c r="Y1917" s="9">
        <v>7</v>
      </c>
      <c r="Z1917" s="8">
        <f t="shared" si="600"/>
        <v>10368</v>
      </c>
      <c r="AA1917" s="6" t="s">
        <v>3967</v>
      </c>
      <c r="AB1917" s="6">
        <v>15441130</v>
      </c>
      <c r="AC1917" s="6">
        <f t="shared" si="605"/>
        <v>2.4849999999999999</v>
      </c>
      <c r="AD1917" s="6">
        <f t="shared" si="606"/>
        <v>38371208</v>
      </c>
      <c r="AE1917" s="6">
        <f t="shared" si="610"/>
        <v>11393749</v>
      </c>
      <c r="AF1917" s="6">
        <v>3870000</v>
      </c>
      <c r="AG1917" s="11">
        <f t="shared" si="608"/>
        <v>53634957</v>
      </c>
      <c r="AH1917">
        <f t="shared" si="607"/>
        <v>3.4735124307612204</v>
      </c>
      <c r="AI1917" s="53">
        <v>0.75</v>
      </c>
      <c r="AJ1917" s="7" t="str">
        <f t="shared" si="596"/>
        <v>hp_53634957</v>
      </c>
      <c r="AK1917" s="7" t="s">
        <v>3968</v>
      </c>
      <c r="AL1917" s="7">
        <v>2573880</v>
      </c>
      <c r="AM1917" s="7">
        <f>INT(IF(MOD(Y1917,3)=0,INT(AL1917*0.55),INT(AL1917*0.35)))</f>
        <v>900858</v>
      </c>
      <c r="AN1917" s="54">
        <f t="shared" si="597"/>
        <v>6705303</v>
      </c>
      <c r="AO1917" s="7" t="str">
        <f t="shared" si="598"/>
        <v>atk_6705303</v>
      </c>
      <c r="AP1917" s="7" t="s">
        <v>3973</v>
      </c>
      <c r="AQ1917" s="7" t="s">
        <v>3997</v>
      </c>
      <c r="AR1917" s="7" t="s">
        <v>3975</v>
      </c>
      <c r="AS1917" s="7" t="s">
        <v>3976</v>
      </c>
      <c r="AU1917" s="7" t="str">
        <f t="shared" si="599"/>
        <v>hp_53634957;atk_6705303;hit_500000;miss_100;cirt_0;cirtSub_-3500</v>
      </c>
    </row>
    <row r="1918" spans="22:47" x14ac:dyDescent="0.2">
      <c r="V1918" s="7" t="str">
        <f t="shared" si="595"/>
        <v>冠军之路9-8</v>
      </c>
      <c r="W1918" s="7">
        <f t="shared" si="604"/>
        <v>3655</v>
      </c>
      <c r="X1918" s="9" t="s">
        <v>2284</v>
      </c>
      <c r="Y1918" s="9">
        <v>8</v>
      </c>
      <c r="Z1918" s="8">
        <f t="shared" si="600"/>
        <v>10376</v>
      </c>
      <c r="AA1918" s="6" t="s">
        <v>3967</v>
      </c>
      <c r="AB1918" s="6">
        <v>15456997</v>
      </c>
      <c r="AC1918" s="6">
        <f t="shared" si="605"/>
        <v>2.4849999999999999</v>
      </c>
      <c r="AD1918" s="6">
        <f t="shared" si="606"/>
        <v>38410637</v>
      </c>
      <c r="AE1918" s="6">
        <f t="shared" si="610"/>
        <v>11393749</v>
      </c>
      <c r="AF1918" s="6">
        <v>3870000</v>
      </c>
      <c r="AG1918" s="11">
        <f t="shared" si="608"/>
        <v>53674386</v>
      </c>
      <c r="AH1918">
        <f t="shared" si="607"/>
        <v>3.4724976656203013</v>
      </c>
      <c r="AI1918" s="53">
        <v>0.75</v>
      </c>
      <c r="AJ1918" s="7" t="str">
        <f t="shared" si="596"/>
        <v>hp_53674386</v>
      </c>
      <c r="AK1918" s="7" t="s">
        <v>3968</v>
      </c>
      <c r="AL1918" s="7">
        <v>2576360</v>
      </c>
      <c r="AM1918" s="7">
        <f>INT(IF(MOD(Y1918,3)=0,INT(AL1918*0.55),INT(AL1918*0.35)))</f>
        <v>901726</v>
      </c>
      <c r="AN1918" s="54">
        <f t="shared" si="597"/>
        <v>6709803</v>
      </c>
      <c r="AO1918" s="7" t="str">
        <f t="shared" si="598"/>
        <v>atk_6709803</v>
      </c>
      <c r="AP1918" s="7" t="s">
        <v>3973</v>
      </c>
      <c r="AQ1918" s="7" t="s">
        <v>3997</v>
      </c>
      <c r="AR1918" s="7" t="s">
        <v>3975</v>
      </c>
      <c r="AS1918" s="7" t="s">
        <v>3976</v>
      </c>
      <c r="AU1918" s="7" t="str">
        <f t="shared" si="599"/>
        <v>hp_53674386;atk_6709803;hit_500000;miss_100;cirt_0;cirtSub_-3500</v>
      </c>
    </row>
    <row r="1919" spans="22:47" x14ac:dyDescent="0.2">
      <c r="V1919" s="7" t="str">
        <f t="shared" si="595"/>
        <v>冠军之路9-9</v>
      </c>
      <c r="W1919" s="7">
        <f t="shared" si="604"/>
        <v>3657</v>
      </c>
      <c r="X1919" s="9" t="s">
        <v>2284</v>
      </c>
      <c r="Y1919" s="9">
        <v>9</v>
      </c>
      <c r="Z1919" s="8">
        <f t="shared" si="600"/>
        <v>10385</v>
      </c>
      <c r="AA1919" s="6" t="s">
        <v>3967</v>
      </c>
      <c r="AB1919" s="6">
        <v>15472866</v>
      </c>
      <c r="AC1919" s="6">
        <f t="shared" si="605"/>
        <v>2.4874999999999998</v>
      </c>
      <c r="AD1919" s="6">
        <f t="shared" si="606"/>
        <v>38488754</v>
      </c>
      <c r="AE1919" s="6">
        <f t="shared" si="610"/>
        <v>11393749</v>
      </c>
      <c r="AF1919" s="6">
        <v>3870000</v>
      </c>
      <c r="AG1919" s="11">
        <f t="shared" si="608"/>
        <v>53752503</v>
      </c>
      <c r="AH1919">
        <f t="shared" si="607"/>
        <v>3.4739849101000422</v>
      </c>
      <c r="AI1919" s="53">
        <v>0.75</v>
      </c>
      <c r="AJ1919" s="7" t="str">
        <f t="shared" si="596"/>
        <v>hp_53752503</v>
      </c>
      <c r="AK1919" s="7" t="s">
        <v>3968</v>
      </c>
      <c r="AL1919" s="7">
        <v>2578840</v>
      </c>
      <c r="AM1919" s="7">
        <f>INT(IF(MOD(Y1919,3)=0,INT(AL1919*0.55),INT(AL1919*0.35)))</f>
        <v>1418362</v>
      </c>
      <c r="AN1919" s="54">
        <f t="shared" si="597"/>
        <v>6719138</v>
      </c>
      <c r="AO1919" s="7" t="str">
        <f t="shared" si="598"/>
        <v>atk_6719138</v>
      </c>
      <c r="AP1919" s="7" t="s">
        <v>3973</v>
      </c>
      <c r="AQ1919" s="7" t="s">
        <v>3997</v>
      </c>
      <c r="AR1919" s="7" t="s">
        <v>3975</v>
      </c>
      <c r="AS1919" s="7" t="s">
        <v>3976</v>
      </c>
      <c r="AU1919" s="7" t="str">
        <f t="shared" si="599"/>
        <v>hp_53752503;atk_6719138;hit_500000;miss_100;cirt_0;cirtSub_-3500</v>
      </c>
    </row>
    <row r="1920" spans="22:47" x14ac:dyDescent="0.2">
      <c r="V1920" s="7" t="str">
        <f t="shared" si="595"/>
        <v>冠军之路9-10</v>
      </c>
      <c r="W1920" s="7">
        <f t="shared" si="604"/>
        <v>3659</v>
      </c>
      <c r="X1920" s="9" t="s">
        <v>2284</v>
      </c>
      <c r="Y1920" s="9">
        <v>10</v>
      </c>
      <c r="Z1920" s="8">
        <f t="shared" si="600"/>
        <v>10395</v>
      </c>
      <c r="AA1920" s="6" t="s">
        <v>3967</v>
      </c>
      <c r="AB1920" s="6">
        <v>15488738</v>
      </c>
      <c r="AC1920" s="6">
        <f t="shared" si="605"/>
        <v>2.4874999999999998</v>
      </c>
      <c r="AD1920" s="6">
        <f t="shared" si="606"/>
        <v>38528235</v>
      </c>
      <c r="AE1920" s="6">
        <f t="shared" si="610"/>
        <v>11393749</v>
      </c>
      <c r="AF1920" s="6">
        <v>3870000</v>
      </c>
      <c r="AG1920" s="11">
        <f t="shared" si="608"/>
        <v>53791984</v>
      </c>
      <c r="AH1920">
        <f t="shared" si="607"/>
        <v>3.4729739763175025</v>
      </c>
      <c r="AI1920" s="53">
        <v>0.75</v>
      </c>
      <c r="AJ1920" s="7" t="str">
        <f t="shared" si="596"/>
        <v>hp_53791984</v>
      </c>
      <c r="AK1920" s="7" t="s">
        <v>3968</v>
      </c>
      <c r="AL1920" s="7">
        <v>2581320</v>
      </c>
      <c r="AM1920" s="7">
        <f>INT(IF(MOD(Y1920,3)=0,INT(AL1920*0.55),INT(AL1920*0.35)))</f>
        <v>903462</v>
      </c>
      <c r="AN1920" s="54">
        <f t="shared" si="597"/>
        <v>6723642</v>
      </c>
      <c r="AO1920" s="7" t="str">
        <f t="shared" si="598"/>
        <v>atk_6723642</v>
      </c>
      <c r="AP1920" s="7" t="s">
        <v>3973</v>
      </c>
      <c r="AQ1920" s="7" t="s">
        <v>3997</v>
      </c>
      <c r="AR1920" s="7" t="s">
        <v>3975</v>
      </c>
      <c r="AS1920" s="7" t="s">
        <v>3976</v>
      </c>
      <c r="AU1920" s="7" t="str">
        <f t="shared" si="599"/>
        <v>hp_53791984;atk_6723642;hit_500000;miss_100;cirt_0;cirtSub_-3500</v>
      </c>
    </row>
    <row r="1921" spans="22:47" x14ac:dyDescent="0.2">
      <c r="V1921" s="7" t="str">
        <f t="shared" ref="V1921:V1984" si="613">X1921&amp;"-"&amp;Y1921</f>
        <v>冠军之路10-1</v>
      </c>
      <c r="W1921" s="7">
        <f t="shared" si="604"/>
        <v>3661</v>
      </c>
      <c r="X1921" s="9" t="s">
        <v>2285</v>
      </c>
      <c r="Y1921" s="9">
        <v>1</v>
      </c>
      <c r="Z1921" s="8">
        <f t="shared" si="600"/>
        <v>10396</v>
      </c>
      <c r="AA1921" s="6" t="s">
        <v>3967</v>
      </c>
      <c r="AB1921" s="6">
        <v>15504611</v>
      </c>
      <c r="AC1921" s="6">
        <f t="shared" si="605"/>
        <v>2.4900000000000002</v>
      </c>
      <c r="AD1921" s="6">
        <f t="shared" si="606"/>
        <v>38606481</v>
      </c>
      <c r="AE1921" s="6">
        <f t="shared" ref="AE1921" si="614">IF(MOD(Y1921,1)=0,INT(AD1920*0.3),0)</f>
        <v>11558470</v>
      </c>
      <c r="AF1921" s="6">
        <v>3870000</v>
      </c>
      <c r="AG1921" s="11">
        <f t="shared" si="608"/>
        <v>54034951</v>
      </c>
      <c r="AH1921">
        <f t="shared" si="607"/>
        <v>3.4850891131676893</v>
      </c>
      <c r="AI1921" s="53">
        <v>0.75</v>
      </c>
      <c r="AJ1921" s="7" t="str">
        <f t="shared" ref="AJ1921:AJ1984" si="615">AA1921&amp;"_"&amp;AG1921</f>
        <v>hp_54034951</v>
      </c>
      <c r="AK1921" s="7" t="s">
        <v>3968</v>
      </c>
      <c r="AL1921" s="7">
        <v>2583800</v>
      </c>
      <c r="AM1921" s="7">
        <f>INT(IF(MOD(Y1921,3)=0,INT(AL1921*0.55),INT(AL1921*0.35)))</f>
        <v>904330</v>
      </c>
      <c r="AN1921" s="54">
        <f t="shared" si="597"/>
        <v>6753579</v>
      </c>
      <c r="AO1921" s="7" t="str">
        <f t="shared" si="598"/>
        <v>atk_6753579</v>
      </c>
      <c r="AP1921" s="7" t="s">
        <v>3973</v>
      </c>
      <c r="AQ1921" s="7" t="s">
        <v>3997</v>
      </c>
      <c r="AR1921" s="7" t="s">
        <v>3975</v>
      </c>
      <c r="AS1921" s="7" t="s">
        <v>3976</v>
      </c>
      <c r="AU1921" s="7" t="str">
        <f t="shared" si="599"/>
        <v>hp_54034951;atk_6753579;hit_500000;miss_100;cirt_0;cirtSub_-3500</v>
      </c>
    </row>
    <row r="1922" spans="22:47" x14ac:dyDescent="0.2">
      <c r="V1922" s="7" t="str">
        <f t="shared" si="613"/>
        <v>冠军之路10-2</v>
      </c>
      <c r="W1922" s="7">
        <f t="shared" si="604"/>
        <v>3663</v>
      </c>
      <c r="X1922" s="9" t="s">
        <v>2285</v>
      </c>
      <c r="Y1922" s="9">
        <v>2</v>
      </c>
      <c r="Z1922" s="8">
        <f t="shared" si="600"/>
        <v>10398</v>
      </c>
      <c r="AA1922" s="6" t="s">
        <v>3967</v>
      </c>
      <c r="AB1922" s="6">
        <v>15520485</v>
      </c>
      <c r="AC1922" s="6">
        <f t="shared" si="605"/>
        <v>2.4900000000000002</v>
      </c>
      <c r="AD1922" s="6">
        <f t="shared" si="606"/>
        <v>38646007</v>
      </c>
      <c r="AE1922" s="6">
        <f t="shared" si="610"/>
        <v>11558470</v>
      </c>
      <c r="AF1922" s="6">
        <v>3870000</v>
      </c>
      <c r="AG1922" s="11">
        <f t="shared" si="608"/>
        <v>54074477</v>
      </c>
      <c r="AH1922">
        <f t="shared" si="607"/>
        <v>3.4840713418427325</v>
      </c>
      <c r="AI1922" s="53">
        <v>0.75</v>
      </c>
      <c r="AJ1922" s="7" t="str">
        <f t="shared" si="615"/>
        <v>hp_54074477</v>
      </c>
      <c r="AK1922" s="7" t="s">
        <v>3968</v>
      </c>
      <c r="AL1922" s="7">
        <v>2586280</v>
      </c>
      <c r="AM1922" s="7">
        <f>INT(IF(MOD(Y1922,3)=0,INT(AL1922*0.55),INT(AL1922*0.35)))</f>
        <v>905198</v>
      </c>
      <c r="AN1922" s="54">
        <f t="shared" ref="AN1922:AN1985" si="616">INT(AL1922*AI1922*AH1922)</f>
        <v>6758088</v>
      </c>
      <c r="AO1922" s="7" t="str">
        <f t="shared" ref="AO1922:AO1985" si="617">AK1922&amp;"_"&amp;AN1922</f>
        <v>atk_6758088</v>
      </c>
      <c r="AP1922" s="7" t="s">
        <v>3973</v>
      </c>
      <c r="AQ1922" s="7" t="s">
        <v>3997</v>
      </c>
      <c r="AR1922" s="7" t="s">
        <v>3975</v>
      </c>
      <c r="AS1922" s="7" t="s">
        <v>3976</v>
      </c>
      <c r="AU1922" s="7" t="str">
        <f t="shared" ref="AU1922:AU1985" si="618">AJ1922&amp;";"&amp;AO1922&amp;";"&amp;AP1922&amp;";"&amp;AQ1922&amp;";"&amp;AR1922&amp;";"&amp;AS1922</f>
        <v>hp_54074477;atk_6758088;hit_500000;miss_100;cirt_0;cirtSub_-3500</v>
      </c>
    </row>
    <row r="1923" spans="22:47" x14ac:dyDescent="0.2">
      <c r="V1923" s="7" t="str">
        <f t="shared" si="613"/>
        <v>冠军之路10-3</v>
      </c>
      <c r="W1923" s="7">
        <f t="shared" si="604"/>
        <v>3665</v>
      </c>
      <c r="X1923" s="9" t="s">
        <v>2285</v>
      </c>
      <c r="Y1923" s="9">
        <v>3</v>
      </c>
      <c r="Z1923" s="8">
        <f t="shared" ref="Z1923:Z1986" si="619">Y1923+Z1922</f>
        <v>10401</v>
      </c>
      <c r="AA1923" s="6" t="s">
        <v>3967</v>
      </c>
      <c r="AB1923" s="6">
        <v>15536362</v>
      </c>
      <c r="AC1923" s="6">
        <f t="shared" si="605"/>
        <v>2.4925000000000002</v>
      </c>
      <c r="AD1923" s="6">
        <f t="shared" si="606"/>
        <v>38724382</v>
      </c>
      <c r="AE1923" s="6">
        <f t="shared" si="610"/>
        <v>11558470</v>
      </c>
      <c r="AF1923" s="6">
        <v>3870000</v>
      </c>
      <c r="AG1923" s="11">
        <f t="shared" si="608"/>
        <v>54152852</v>
      </c>
      <c r="AH1923">
        <f t="shared" si="607"/>
        <v>3.4855554987712054</v>
      </c>
      <c r="AI1923" s="53">
        <v>0.75</v>
      </c>
      <c r="AJ1923" s="7" t="str">
        <f t="shared" si="615"/>
        <v>hp_54152852</v>
      </c>
      <c r="AK1923" s="7" t="s">
        <v>3968</v>
      </c>
      <c r="AL1923" s="7">
        <v>2588760</v>
      </c>
      <c r="AM1923" s="7">
        <f>INT(IF(MOD(Y1923,3)=0,INT(AL1923*0.55),INT(AL1923*0.35)))</f>
        <v>1423818</v>
      </c>
      <c r="AN1923" s="54">
        <f t="shared" si="616"/>
        <v>6767449</v>
      </c>
      <c r="AO1923" s="7" t="str">
        <f t="shared" si="617"/>
        <v>atk_6767449</v>
      </c>
      <c r="AP1923" s="7" t="s">
        <v>3973</v>
      </c>
      <c r="AQ1923" s="7" t="s">
        <v>3997</v>
      </c>
      <c r="AR1923" s="7" t="s">
        <v>3975</v>
      </c>
      <c r="AS1923" s="7" t="s">
        <v>3976</v>
      </c>
      <c r="AU1923" s="7" t="str">
        <f t="shared" si="618"/>
        <v>hp_54152852;atk_6767449;hit_500000;miss_100;cirt_0;cirtSub_-3500</v>
      </c>
    </row>
    <row r="1924" spans="22:47" x14ac:dyDescent="0.2">
      <c r="V1924" s="7" t="str">
        <f t="shared" si="613"/>
        <v>冠军之路10-4</v>
      </c>
      <c r="W1924" s="7">
        <f t="shared" si="604"/>
        <v>3667</v>
      </c>
      <c r="X1924" s="9" t="s">
        <v>2285</v>
      </c>
      <c r="Y1924" s="9">
        <v>4</v>
      </c>
      <c r="Z1924" s="8">
        <f t="shared" si="619"/>
        <v>10405</v>
      </c>
      <c r="AA1924" s="6" t="s">
        <v>3967</v>
      </c>
      <c r="AB1924" s="6">
        <v>15552241</v>
      </c>
      <c r="AC1924" s="6">
        <f t="shared" si="605"/>
        <v>2.4925000000000002</v>
      </c>
      <c r="AD1924" s="6">
        <f t="shared" si="606"/>
        <v>38763960</v>
      </c>
      <c r="AE1924" s="6">
        <f t="shared" si="610"/>
        <v>11558470</v>
      </c>
      <c r="AF1924" s="6">
        <v>3870000</v>
      </c>
      <c r="AG1924" s="11">
        <f t="shared" si="608"/>
        <v>54192430</v>
      </c>
      <c r="AH1924">
        <f t="shared" si="607"/>
        <v>3.4845415525646755</v>
      </c>
      <c r="AI1924" s="53">
        <v>0.75</v>
      </c>
      <c r="AJ1924" s="7" t="str">
        <f t="shared" si="615"/>
        <v>hp_54192430</v>
      </c>
      <c r="AK1924" s="7" t="s">
        <v>3968</v>
      </c>
      <c r="AL1924" s="7">
        <v>2591240</v>
      </c>
      <c r="AM1924" s="7">
        <f>INT(IF(MOD(Y1924,3)=0,INT(AL1924*0.55),INT(AL1924*0.35)))</f>
        <v>906934</v>
      </c>
      <c r="AN1924" s="54">
        <f t="shared" si="616"/>
        <v>6771962</v>
      </c>
      <c r="AO1924" s="7" t="str">
        <f t="shared" si="617"/>
        <v>atk_6771962</v>
      </c>
      <c r="AP1924" s="7" t="s">
        <v>3973</v>
      </c>
      <c r="AQ1924" s="7" t="s">
        <v>3997</v>
      </c>
      <c r="AR1924" s="7" t="s">
        <v>3975</v>
      </c>
      <c r="AS1924" s="7" t="s">
        <v>3976</v>
      </c>
      <c r="AU1924" s="7" t="str">
        <f t="shared" si="618"/>
        <v>hp_54192430;atk_6771962;hit_500000;miss_100;cirt_0;cirtSub_-3500</v>
      </c>
    </row>
    <row r="1925" spans="22:47" x14ac:dyDescent="0.2">
      <c r="V1925" s="7" t="str">
        <f t="shared" si="613"/>
        <v>冠军之路10-5</v>
      </c>
      <c r="W1925" s="7">
        <f t="shared" si="604"/>
        <v>3669</v>
      </c>
      <c r="X1925" s="9" t="s">
        <v>2285</v>
      </c>
      <c r="Y1925" s="9">
        <v>5</v>
      </c>
      <c r="Z1925" s="8">
        <f t="shared" si="619"/>
        <v>10410</v>
      </c>
      <c r="AA1925" s="6" t="s">
        <v>3967</v>
      </c>
      <c r="AB1925" s="6">
        <v>15568121</v>
      </c>
      <c r="AC1925" s="6">
        <f t="shared" si="605"/>
        <v>2.4925000000000002</v>
      </c>
      <c r="AD1925" s="6">
        <f t="shared" si="606"/>
        <v>38803541</v>
      </c>
      <c r="AE1925" s="6">
        <f t="shared" si="610"/>
        <v>11558470</v>
      </c>
      <c r="AF1925" s="6">
        <v>3870000</v>
      </c>
      <c r="AG1925" s="11">
        <f t="shared" si="608"/>
        <v>54232011</v>
      </c>
      <c r="AH1925">
        <f t="shared" si="607"/>
        <v>3.4835296436866079</v>
      </c>
      <c r="AI1925" s="53">
        <v>0.75</v>
      </c>
      <c r="AJ1925" s="7" t="str">
        <f t="shared" si="615"/>
        <v>hp_54232011</v>
      </c>
      <c r="AK1925" s="7" t="s">
        <v>3968</v>
      </c>
      <c r="AL1925" s="7">
        <v>2593720</v>
      </c>
      <c r="AM1925" s="7">
        <f>INT(IF(MOD(Y1925,3)=0,INT(AL1925*0.55),INT(AL1925*0.35)))</f>
        <v>907802</v>
      </c>
      <c r="AN1925" s="54">
        <f t="shared" si="616"/>
        <v>6776475</v>
      </c>
      <c r="AO1925" s="7" t="str">
        <f t="shared" si="617"/>
        <v>atk_6776475</v>
      </c>
      <c r="AP1925" s="7" t="s">
        <v>3973</v>
      </c>
      <c r="AQ1925" s="7" t="s">
        <v>3997</v>
      </c>
      <c r="AR1925" s="7" t="s">
        <v>3975</v>
      </c>
      <c r="AS1925" s="7" t="s">
        <v>3976</v>
      </c>
      <c r="AU1925" s="7" t="str">
        <f t="shared" si="618"/>
        <v>hp_54232011;atk_6776475;hit_500000;miss_100;cirt_0;cirtSub_-3500</v>
      </c>
    </row>
    <row r="1926" spans="22:47" x14ac:dyDescent="0.2">
      <c r="V1926" s="7" t="str">
        <f t="shared" si="613"/>
        <v>冠军之路10-6</v>
      </c>
      <c r="W1926" s="7">
        <f t="shared" si="604"/>
        <v>3671</v>
      </c>
      <c r="X1926" s="9" t="s">
        <v>2285</v>
      </c>
      <c r="Y1926" s="9">
        <v>6</v>
      </c>
      <c r="Z1926" s="8">
        <f t="shared" si="619"/>
        <v>10416</v>
      </c>
      <c r="AA1926" s="6" t="s">
        <v>3967</v>
      </c>
      <c r="AB1926" s="6">
        <v>15584004</v>
      </c>
      <c r="AC1926" s="6">
        <f t="shared" si="605"/>
        <v>2.4950000000000001</v>
      </c>
      <c r="AD1926" s="6">
        <f t="shared" si="606"/>
        <v>38882089</v>
      </c>
      <c r="AE1926" s="6">
        <f t="shared" si="610"/>
        <v>11558470</v>
      </c>
      <c r="AF1926" s="6">
        <v>3870000</v>
      </c>
      <c r="AG1926" s="11">
        <f t="shared" si="608"/>
        <v>54310559</v>
      </c>
      <c r="AH1926">
        <f t="shared" si="607"/>
        <v>3.4850195752003144</v>
      </c>
      <c r="AI1926" s="53">
        <v>0.75</v>
      </c>
      <c r="AJ1926" s="7" t="str">
        <f t="shared" si="615"/>
        <v>hp_54310559</v>
      </c>
      <c r="AK1926" s="7" t="s">
        <v>3968</v>
      </c>
      <c r="AL1926" s="7">
        <v>2596200</v>
      </c>
      <c r="AM1926" s="7">
        <f>INT(IF(MOD(Y1926,3)=0,INT(AL1926*0.55),INT(AL1926*0.35)))</f>
        <v>1427910</v>
      </c>
      <c r="AN1926" s="54">
        <f t="shared" si="616"/>
        <v>6785855</v>
      </c>
      <c r="AO1926" s="7" t="str">
        <f t="shared" si="617"/>
        <v>atk_6785855</v>
      </c>
      <c r="AP1926" s="7" t="s">
        <v>3973</v>
      </c>
      <c r="AQ1926" s="7" t="s">
        <v>3997</v>
      </c>
      <c r="AR1926" s="7" t="s">
        <v>3975</v>
      </c>
      <c r="AS1926" s="7" t="s">
        <v>3976</v>
      </c>
      <c r="AU1926" s="7" t="str">
        <f t="shared" si="618"/>
        <v>hp_54310559;atk_6785855;hit_500000;miss_100;cirt_0;cirtSub_-3500</v>
      </c>
    </row>
    <row r="1927" spans="22:47" x14ac:dyDescent="0.2">
      <c r="V1927" s="7" t="str">
        <f t="shared" si="613"/>
        <v>冠军之路10-7</v>
      </c>
      <c r="W1927" s="7">
        <f t="shared" si="604"/>
        <v>3673</v>
      </c>
      <c r="X1927" s="9" t="s">
        <v>2285</v>
      </c>
      <c r="Y1927" s="9">
        <v>7</v>
      </c>
      <c r="Z1927" s="8">
        <f t="shared" si="619"/>
        <v>10423</v>
      </c>
      <c r="AA1927" s="6" t="s">
        <v>3967</v>
      </c>
      <c r="AB1927" s="6">
        <v>15599888</v>
      </c>
      <c r="AC1927" s="6">
        <f t="shared" si="605"/>
        <v>2.4950000000000001</v>
      </c>
      <c r="AD1927" s="6">
        <f t="shared" si="606"/>
        <v>38921720</v>
      </c>
      <c r="AE1927" s="6">
        <f t="shared" si="610"/>
        <v>11558470</v>
      </c>
      <c r="AF1927" s="6">
        <v>3870000</v>
      </c>
      <c r="AG1927" s="11">
        <f t="shared" si="608"/>
        <v>54350190</v>
      </c>
      <c r="AH1927">
        <f t="shared" si="607"/>
        <v>3.4840115518778085</v>
      </c>
      <c r="AI1927" s="53">
        <v>0.75</v>
      </c>
      <c r="AJ1927" s="7" t="str">
        <f t="shared" si="615"/>
        <v>hp_54350190</v>
      </c>
      <c r="AK1927" s="7" t="s">
        <v>3968</v>
      </c>
      <c r="AL1927" s="7">
        <v>2598680</v>
      </c>
      <c r="AM1927" s="7">
        <f>INT(IF(MOD(Y1927,3)=0,INT(AL1927*0.55),INT(AL1927*0.35)))</f>
        <v>909538</v>
      </c>
      <c r="AN1927" s="54">
        <f t="shared" si="616"/>
        <v>6790373</v>
      </c>
      <c r="AO1927" s="7" t="str">
        <f t="shared" si="617"/>
        <v>atk_6790373</v>
      </c>
      <c r="AP1927" s="7" t="s">
        <v>3973</v>
      </c>
      <c r="AQ1927" s="7" t="s">
        <v>3997</v>
      </c>
      <c r="AR1927" s="7" t="s">
        <v>3975</v>
      </c>
      <c r="AS1927" s="7" t="s">
        <v>3976</v>
      </c>
      <c r="AU1927" s="7" t="str">
        <f t="shared" si="618"/>
        <v>hp_54350190;atk_6790373;hit_500000;miss_100;cirt_0;cirtSub_-3500</v>
      </c>
    </row>
    <row r="1928" spans="22:47" x14ac:dyDescent="0.2">
      <c r="V1928" s="7" t="str">
        <f t="shared" si="613"/>
        <v>冠军之路10-8</v>
      </c>
      <c r="W1928" s="7">
        <f t="shared" si="604"/>
        <v>3675</v>
      </c>
      <c r="X1928" s="9" t="s">
        <v>2285</v>
      </c>
      <c r="Y1928" s="9">
        <v>8</v>
      </c>
      <c r="Z1928" s="8">
        <f t="shared" si="619"/>
        <v>10431</v>
      </c>
      <c r="AA1928" s="6" t="s">
        <v>3967</v>
      </c>
      <c r="AB1928" s="6">
        <v>15615775</v>
      </c>
      <c r="AC1928" s="6">
        <f t="shared" si="605"/>
        <v>2.4950000000000001</v>
      </c>
      <c r="AD1928" s="6">
        <f t="shared" si="606"/>
        <v>38961358</v>
      </c>
      <c r="AE1928" s="6">
        <f t="shared" si="610"/>
        <v>11558470</v>
      </c>
      <c r="AF1928" s="6">
        <v>3870000</v>
      </c>
      <c r="AG1928" s="11">
        <f t="shared" si="608"/>
        <v>54389828</v>
      </c>
      <c r="AH1928">
        <f t="shared" si="607"/>
        <v>3.4830053583635778</v>
      </c>
      <c r="AI1928" s="53">
        <v>0.75</v>
      </c>
      <c r="AJ1928" s="7" t="str">
        <f t="shared" si="615"/>
        <v>hp_54389828</v>
      </c>
      <c r="AK1928" s="7" t="s">
        <v>3968</v>
      </c>
      <c r="AL1928" s="7">
        <v>2601160</v>
      </c>
      <c r="AM1928" s="7">
        <f>INT(IF(MOD(Y1928,3)=0,INT(AL1928*0.55),INT(AL1928*0.35)))</f>
        <v>910406</v>
      </c>
      <c r="AN1928" s="54">
        <f t="shared" si="616"/>
        <v>6794890</v>
      </c>
      <c r="AO1928" s="7" t="str">
        <f t="shared" si="617"/>
        <v>atk_6794890</v>
      </c>
      <c r="AP1928" s="7" t="s">
        <v>3973</v>
      </c>
      <c r="AQ1928" s="7" t="s">
        <v>3997</v>
      </c>
      <c r="AR1928" s="7" t="s">
        <v>3975</v>
      </c>
      <c r="AS1928" s="7" t="s">
        <v>3976</v>
      </c>
      <c r="AU1928" s="7" t="str">
        <f t="shared" si="618"/>
        <v>hp_54389828;atk_6794890;hit_500000;miss_100;cirt_0;cirtSub_-3500</v>
      </c>
    </row>
    <row r="1929" spans="22:47" x14ac:dyDescent="0.2">
      <c r="V1929" s="7" t="str">
        <f t="shared" si="613"/>
        <v>冠军之路10-9</v>
      </c>
      <c r="W1929" s="7">
        <f t="shared" si="604"/>
        <v>3677</v>
      </c>
      <c r="X1929" s="9" t="s">
        <v>2285</v>
      </c>
      <c r="Y1929" s="9">
        <v>9</v>
      </c>
      <c r="Z1929" s="8">
        <f t="shared" si="619"/>
        <v>10440</v>
      </c>
      <c r="AA1929" s="6" t="s">
        <v>3967</v>
      </c>
      <c r="AB1929" s="6">
        <v>15631663</v>
      </c>
      <c r="AC1929" s="6">
        <f t="shared" si="605"/>
        <v>2.4975000000000001</v>
      </c>
      <c r="AD1929" s="6">
        <f t="shared" si="606"/>
        <v>39040078</v>
      </c>
      <c r="AE1929" s="6">
        <f t="shared" si="610"/>
        <v>11558470</v>
      </c>
      <c r="AF1929" s="6">
        <v>3870000</v>
      </c>
      <c r="AG1929" s="11">
        <f t="shared" si="608"/>
        <v>54468548</v>
      </c>
      <c r="AH1929">
        <f t="shared" si="607"/>
        <v>3.4845011691974168</v>
      </c>
      <c r="AI1929" s="53">
        <v>0.75</v>
      </c>
      <c r="AJ1929" s="7" t="str">
        <f t="shared" si="615"/>
        <v>hp_54468548</v>
      </c>
      <c r="AK1929" s="7" t="s">
        <v>3968</v>
      </c>
      <c r="AL1929" s="7">
        <v>2603640</v>
      </c>
      <c r="AM1929" s="7">
        <f>INT(IF(MOD(Y1929,3)=0,INT(AL1929*0.55),INT(AL1929*0.35)))</f>
        <v>1432002</v>
      </c>
      <c r="AN1929" s="54">
        <f t="shared" si="616"/>
        <v>6804289</v>
      </c>
      <c r="AO1929" s="7" t="str">
        <f t="shared" si="617"/>
        <v>atk_6804289</v>
      </c>
      <c r="AP1929" s="7" t="s">
        <v>3973</v>
      </c>
      <c r="AQ1929" s="7" t="s">
        <v>3997</v>
      </c>
      <c r="AR1929" s="7" t="s">
        <v>3975</v>
      </c>
      <c r="AS1929" s="7" t="s">
        <v>3976</v>
      </c>
      <c r="AU1929" s="7" t="str">
        <f t="shared" si="618"/>
        <v>hp_54468548;atk_6804289;hit_500000;miss_100;cirt_0;cirtSub_-3500</v>
      </c>
    </row>
    <row r="1930" spans="22:47" x14ac:dyDescent="0.2">
      <c r="V1930" s="7" t="str">
        <f t="shared" si="613"/>
        <v>冠军之路10-10</v>
      </c>
      <c r="W1930" s="7">
        <f t="shared" si="604"/>
        <v>3679</v>
      </c>
      <c r="X1930" s="9" t="s">
        <v>2285</v>
      </c>
      <c r="Y1930" s="9">
        <v>10</v>
      </c>
      <c r="Z1930" s="8">
        <f t="shared" si="619"/>
        <v>10450</v>
      </c>
      <c r="AA1930" s="6" t="s">
        <v>3967</v>
      </c>
      <c r="AB1930" s="6">
        <v>15647553</v>
      </c>
      <c r="AC1930" s="6">
        <f t="shared" si="605"/>
        <v>2.4975000000000001</v>
      </c>
      <c r="AD1930" s="6">
        <f t="shared" si="606"/>
        <v>39079763</v>
      </c>
      <c r="AE1930" s="6">
        <f t="shared" si="610"/>
        <v>11558470</v>
      </c>
      <c r="AF1930" s="6">
        <v>3870000</v>
      </c>
      <c r="AG1930" s="11">
        <f t="shared" si="608"/>
        <v>54508233</v>
      </c>
      <c r="AH1930">
        <f t="shared" si="607"/>
        <v>3.4834988576169068</v>
      </c>
      <c r="AI1930" s="53">
        <v>0.75</v>
      </c>
      <c r="AJ1930" s="7" t="str">
        <f t="shared" si="615"/>
        <v>hp_54508233</v>
      </c>
      <c r="AK1930" s="7" t="s">
        <v>3968</v>
      </c>
      <c r="AL1930" s="7">
        <v>2606120</v>
      </c>
      <c r="AM1930" s="7">
        <f>INT(IF(MOD(Y1930,3)=0,INT(AL1930*0.55),INT(AL1930*0.35)))</f>
        <v>912142</v>
      </c>
      <c r="AN1930" s="54">
        <f t="shared" si="616"/>
        <v>6808812</v>
      </c>
      <c r="AO1930" s="7" t="str">
        <f t="shared" si="617"/>
        <v>atk_6808812</v>
      </c>
      <c r="AP1930" s="7" t="s">
        <v>3973</v>
      </c>
      <c r="AQ1930" s="7" t="s">
        <v>3997</v>
      </c>
      <c r="AR1930" s="7" t="s">
        <v>3975</v>
      </c>
      <c r="AS1930" s="7" t="s">
        <v>3976</v>
      </c>
      <c r="AU1930" s="7" t="str">
        <f t="shared" si="618"/>
        <v>hp_54508233;atk_6808812;hit_500000;miss_100;cirt_0;cirtSub_-3500</v>
      </c>
    </row>
    <row r="1931" spans="22:47" x14ac:dyDescent="0.2">
      <c r="V1931" s="7" t="str">
        <f t="shared" si="613"/>
        <v>冠军之路11-1</v>
      </c>
      <c r="W1931" s="7">
        <f t="shared" si="604"/>
        <v>3681</v>
      </c>
      <c r="X1931" s="9" t="s">
        <v>2286</v>
      </c>
      <c r="Y1931" s="9">
        <v>1</v>
      </c>
      <c r="Z1931" s="8">
        <f t="shared" si="619"/>
        <v>10451</v>
      </c>
      <c r="AA1931" s="6" t="s">
        <v>3967</v>
      </c>
      <c r="AB1931" s="6">
        <v>15663445</v>
      </c>
      <c r="AC1931" s="6">
        <f t="shared" si="605"/>
        <v>2.5</v>
      </c>
      <c r="AD1931" s="6">
        <f t="shared" si="606"/>
        <v>39158612</v>
      </c>
      <c r="AE1931" s="6">
        <f t="shared" ref="AE1931" si="620">IF(MOD(Y1931,1)=0,INT(AD1930*0.3),0)</f>
        <v>11723928</v>
      </c>
      <c r="AF1931" s="6">
        <v>3870000</v>
      </c>
      <c r="AG1931" s="11">
        <f t="shared" si="608"/>
        <v>54752540</v>
      </c>
      <c r="AH1931">
        <f t="shared" si="607"/>
        <v>3.4955618001020849</v>
      </c>
      <c r="AI1931" s="53">
        <v>0.75</v>
      </c>
      <c r="AJ1931" s="7" t="str">
        <f t="shared" si="615"/>
        <v>hp_54752540</v>
      </c>
      <c r="AK1931" s="7" t="s">
        <v>3968</v>
      </c>
      <c r="AL1931" s="7">
        <v>2608600</v>
      </c>
      <c r="AM1931" s="7">
        <f>INT(IF(MOD(Y1931,3)=0,INT(AL1931*0.55),INT(AL1931*0.35)))</f>
        <v>913010</v>
      </c>
      <c r="AN1931" s="54">
        <f t="shared" si="616"/>
        <v>6838891</v>
      </c>
      <c r="AO1931" s="7" t="str">
        <f t="shared" si="617"/>
        <v>atk_6838891</v>
      </c>
      <c r="AP1931" s="7" t="s">
        <v>3973</v>
      </c>
      <c r="AQ1931" s="7" t="s">
        <v>3997</v>
      </c>
      <c r="AR1931" s="7" t="s">
        <v>3975</v>
      </c>
      <c r="AS1931" s="7" t="s">
        <v>3976</v>
      </c>
      <c r="AU1931" s="7" t="str">
        <f t="shared" si="618"/>
        <v>hp_54752540;atk_6838891;hit_500000;miss_100;cirt_0;cirtSub_-3500</v>
      </c>
    </row>
    <row r="1932" spans="22:47" x14ac:dyDescent="0.2">
      <c r="V1932" s="7" t="str">
        <f t="shared" si="613"/>
        <v>冠军之路11-2</v>
      </c>
      <c r="W1932" s="7">
        <f t="shared" si="604"/>
        <v>3683</v>
      </c>
      <c r="X1932" s="9" t="s">
        <v>2286</v>
      </c>
      <c r="Y1932" s="9">
        <v>2</v>
      </c>
      <c r="Z1932" s="8">
        <f t="shared" si="619"/>
        <v>10453</v>
      </c>
      <c r="AA1932" s="6" t="s">
        <v>3967</v>
      </c>
      <c r="AB1932" s="6">
        <v>15679339</v>
      </c>
      <c r="AC1932" s="6">
        <f t="shared" si="605"/>
        <v>2.5</v>
      </c>
      <c r="AD1932" s="6">
        <f t="shared" si="606"/>
        <v>39198347</v>
      </c>
      <c r="AE1932" s="6">
        <f t="shared" si="610"/>
        <v>11723928</v>
      </c>
      <c r="AF1932" s="6">
        <v>3870000</v>
      </c>
      <c r="AG1932" s="11">
        <f t="shared" si="608"/>
        <v>54792275</v>
      </c>
      <c r="AH1932">
        <f t="shared" si="607"/>
        <v>3.494552608372075</v>
      </c>
      <c r="AI1932" s="53">
        <v>0.75</v>
      </c>
      <c r="AJ1932" s="7" t="str">
        <f t="shared" si="615"/>
        <v>hp_54792275</v>
      </c>
      <c r="AK1932" s="7" t="s">
        <v>3968</v>
      </c>
      <c r="AL1932" s="7">
        <v>2611080</v>
      </c>
      <c r="AM1932" s="7">
        <f>INT(IF(MOD(Y1932,3)=0,INT(AL1932*0.55),INT(AL1932*0.35)))</f>
        <v>913878</v>
      </c>
      <c r="AN1932" s="54">
        <f t="shared" si="616"/>
        <v>6843417</v>
      </c>
      <c r="AO1932" s="7" t="str">
        <f t="shared" si="617"/>
        <v>atk_6843417</v>
      </c>
      <c r="AP1932" s="7" t="s">
        <v>3973</v>
      </c>
      <c r="AQ1932" s="7" t="s">
        <v>3997</v>
      </c>
      <c r="AR1932" s="7" t="s">
        <v>3975</v>
      </c>
      <c r="AS1932" s="7" t="s">
        <v>3976</v>
      </c>
      <c r="AU1932" s="7" t="str">
        <f t="shared" si="618"/>
        <v>hp_54792275;atk_6843417;hit_500000;miss_100;cirt_0;cirtSub_-3500</v>
      </c>
    </row>
    <row r="1933" spans="22:47" x14ac:dyDescent="0.2">
      <c r="V1933" s="7" t="str">
        <f t="shared" si="613"/>
        <v>冠军之路11-3</v>
      </c>
      <c r="W1933" s="7">
        <f t="shared" si="604"/>
        <v>3685</v>
      </c>
      <c r="X1933" s="9" t="s">
        <v>2286</v>
      </c>
      <c r="Y1933" s="9">
        <v>3</v>
      </c>
      <c r="Z1933" s="8">
        <f t="shared" si="619"/>
        <v>10456</v>
      </c>
      <c r="AA1933" s="6" t="s">
        <v>3967</v>
      </c>
      <c r="AB1933" s="6">
        <v>15695235</v>
      </c>
      <c r="AC1933" s="6">
        <f t="shared" si="605"/>
        <v>2.5024999999999999</v>
      </c>
      <c r="AD1933" s="6">
        <f t="shared" si="606"/>
        <v>39277325</v>
      </c>
      <c r="AE1933" s="6">
        <f t="shared" si="610"/>
        <v>11723928</v>
      </c>
      <c r="AF1933" s="6">
        <v>3870000</v>
      </c>
      <c r="AG1933" s="11">
        <f t="shared" si="608"/>
        <v>54871253</v>
      </c>
      <c r="AH1933">
        <f t="shared" si="607"/>
        <v>3.4960453284069972</v>
      </c>
      <c r="AI1933" s="53">
        <v>0.75</v>
      </c>
      <c r="AJ1933" s="7" t="str">
        <f t="shared" si="615"/>
        <v>hp_54871253</v>
      </c>
      <c r="AK1933" s="7" t="s">
        <v>3968</v>
      </c>
      <c r="AL1933" s="7">
        <v>2613560</v>
      </c>
      <c r="AM1933" s="7">
        <f>INT(IF(MOD(Y1933,3)=0,INT(AL1933*0.55),INT(AL1933*0.35)))</f>
        <v>1437458</v>
      </c>
      <c r="AN1933" s="54">
        <f t="shared" si="616"/>
        <v>6852843</v>
      </c>
      <c r="AO1933" s="7" t="str">
        <f t="shared" si="617"/>
        <v>atk_6852843</v>
      </c>
      <c r="AP1933" s="7" t="s">
        <v>3973</v>
      </c>
      <c r="AQ1933" s="7" t="s">
        <v>3997</v>
      </c>
      <c r="AR1933" s="7" t="s">
        <v>3975</v>
      </c>
      <c r="AS1933" s="7" t="s">
        <v>3976</v>
      </c>
      <c r="AU1933" s="7" t="str">
        <f t="shared" si="618"/>
        <v>hp_54871253;atk_6852843;hit_500000;miss_100;cirt_0;cirtSub_-3500</v>
      </c>
    </row>
    <row r="1934" spans="22:47" x14ac:dyDescent="0.2">
      <c r="V1934" s="7" t="str">
        <f t="shared" si="613"/>
        <v>冠军之路11-4</v>
      </c>
      <c r="W1934" s="7">
        <f t="shared" si="604"/>
        <v>3687</v>
      </c>
      <c r="X1934" s="9" t="s">
        <v>2286</v>
      </c>
      <c r="Y1934" s="9">
        <v>4</v>
      </c>
      <c r="Z1934" s="8">
        <f t="shared" si="619"/>
        <v>10460</v>
      </c>
      <c r="AA1934" s="6" t="s">
        <v>3967</v>
      </c>
      <c r="AB1934" s="6">
        <v>15711132</v>
      </c>
      <c r="AC1934" s="6">
        <f t="shared" si="605"/>
        <v>2.5024999999999999</v>
      </c>
      <c r="AD1934" s="6">
        <f t="shared" si="606"/>
        <v>39317107</v>
      </c>
      <c r="AE1934" s="6">
        <f t="shared" si="610"/>
        <v>11723928</v>
      </c>
      <c r="AF1934" s="6">
        <v>3870000</v>
      </c>
      <c r="AG1934" s="11">
        <f t="shared" si="608"/>
        <v>54911035</v>
      </c>
      <c r="AH1934">
        <f t="shared" si="607"/>
        <v>3.4950400136667428</v>
      </c>
      <c r="AI1934" s="53">
        <v>0.75</v>
      </c>
      <c r="AJ1934" s="7" t="str">
        <f t="shared" si="615"/>
        <v>hp_54911035</v>
      </c>
      <c r="AK1934" s="7" t="s">
        <v>3968</v>
      </c>
      <c r="AL1934" s="7">
        <v>2616040</v>
      </c>
      <c r="AM1934" s="7">
        <f>INT(IF(MOD(Y1934,3)=0,INT(AL1934*0.55),INT(AL1934*0.35)))</f>
        <v>915614</v>
      </c>
      <c r="AN1934" s="54">
        <f t="shared" si="616"/>
        <v>6857373</v>
      </c>
      <c r="AO1934" s="7" t="str">
        <f t="shared" si="617"/>
        <v>atk_6857373</v>
      </c>
      <c r="AP1934" s="7" t="s">
        <v>3973</v>
      </c>
      <c r="AQ1934" s="7" t="s">
        <v>3997</v>
      </c>
      <c r="AR1934" s="7" t="s">
        <v>3975</v>
      </c>
      <c r="AS1934" s="7" t="s">
        <v>3976</v>
      </c>
      <c r="AU1934" s="7" t="str">
        <f t="shared" si="618"/>
        <v>hp_54911035;atk_6857373;hit_500000;miss_100;cirt_0;cirtSub_-3500</v>
      </c>
    </row>
    <row r="1935" spans="22:47" x14ac:dyDescent="0.2">
      <c r="V1935" s="7" t="str">
        <f t="shared" si="613"/>
        <v>冠军之路11-5</v>
      </c>
      <c r="W1935" s="7">
        <f t="shared" si="604"/>
        <v>3689</v>
      </c>
      <c r="X1935" s="9" t="s">
        <v>2286</v>
      </c>
      <c r="Y1935" s="9">
        <v>5</v>
      </c>
      <c r="Z1935" s="8">
        <f t="shared" si="619"/>
        <v>10465</v>
      </c>
      <c r="AA1935" s="6" t="s">
        <v>3967</v>
      </c>
      <c r="AB1935" s="6">
        <v>15727032</v>
      </c>
      <c r="AC1935" s="6">
        <f t="shared" si="605"/>
        <v>2.5024999999999999</v>
      </c>
      <c r="AD1935" s="6">
        <f t="shared" si="606"/>
        <v>39356897</v>
      </c>
      <c r="AE1935" s="6">
        <f t="shared" si="610"/>
        <v>11723928</v>
      </c>
      <c r="AF1935" s="6">
        <v>3870000</v>
      </c>
      <c r="AG1935" s="11">
        <f t="shared" si="608"/>
        <v>54950825</v>
      </c>
      <c r="AH1935">
        <f t="shared" si="607"/>
        <v>3.4940365734615404</v>
      </c>
      <c r="AI1935" s="53">
        <v>0.75</v>
      </c>
      <c r="AJ1935" s="7" t="str">
        <f t="shared" si="615"/>
        <v>hp_54950825</v>
      </c>
      <c r="AK1935" s="7" t="s">
        <v>3968</v>
      </c>
      <c r="AL1935" s="7">
        <v>2618520</v>
      </c>
      <c r="AM1935" s="7">
        <f>INT(IF(MOD(Y1935,3)=0,INT(AL1935*0.55),INT(AL1935*0.35)))</f>
        <v>916482</v>
      </c>
      <c r="AN1935" s="54">
        <f t="shared" si="616"/>
        <v>6861903</v>
      </c>
      <c r="AO1935" s="7" t="str">
        <f t="shared" si="617"/>
        <v>atk_6861903</v>
      </c>
      <c r="AP1935" s="7" t="s">
        <v>3973</v>
      </c>
      <c r="AQ1935" s="7" t="s">
        <v>3997</v>
      </c>
      <c r="AR1935" s="7" t="s">
        <v>3975</v>
      </c>
      <c r="AS1935" s="7" t="s">
        <v>3976</v>
      </c>
      <c r="AU1935" s="7" t="str">
        <f t="shared" si="618"/>
        <v>hp_54950825;atk_6861903;hit_500000;miss_100;cirt_0;cirtSub_-3500</v>
      </c>
    </row>
    <row r="1936" spans="22:47" x14ac:dyDescent="0.2">
      <c r="V1936" s="7" t="str">
        <f t="shared" si="613"/>
        <v>冠军之路11-6</v>
      </c>
      <c r="W1936" s="7">
        <f t="shared" si="604"/>
        <v>3691</v>
      </c>
      <c r="X1936" s="9" t="s">
        <v>2286</v>
      </c>
      <c r="Y1936" s="9">
        <v>6</v>
      </c>
      <c r="Z1936" s="8">
        <f t="shared" si="619"/>
        <v>10471</v>
      </c>
      <c r="AA1936" s="6" t="s">
        <v>3967</v>
      </c>
      <c r="AB1936" s="6">
        <v>15742934</v>
      </c>
      <c r="AC1936" s="6">
        <f t="shared" si="605"/>
        <v>2.5049999999999999</v>
      </c>
      <c r="AD1936" s="6">
        <f t="shared" si="606"/>
        <v>39436049</v>
      </c>
      <c r="AE1936" s="6">
        <f t="shared" si="610"/>
        <v>11723928</v>
      </c>
      <c r="AF1936" s="6">
        <v>3870000</v>
      </c>
      <c r="AG1936" s="11">
        <f t="shared" si="608"/>
        <v>55029977</v>
      </c>
      <c r="AH1936">
        <f t="shared" si="607"/>
        <v>3.4955350127238036</v>
      </c>
      <c r="AI1936" s="53">
        <v>0.75</v>
      </c>
      <c r="AJ1936" s="7" t="str">
        <f t="shared" si="615"/>
        <v>hp_55029977</v>
      </c>
      <c r="AK1936" s="7" t="s">
        <v>3968</v>
      </c>
      <c r="AL1936" s="7">
        <v>2621000</v>
      </c>
      <c r="AM1936" s="7">
        <f>INT(IF(MOD(Y1936,3)=0,INT(AL1936*0.55),INT(AL1936*0.35)))</f>
        <v>1441550</v>
      </c>
      <c r="AN1936" s="54">
        <f t="shared" si="616"/>
        <v>6871347</v>
      </c>
      <c r="AO1936" s="7" t="str">
        <f t="shared" si="617"/>
        <v>atk_6871347</v>
      </c>
      <c r="AP1936" s="7" t="s">
        <v>3973</v>
      </c>
      <c r="AQ1936" s="7" t="s">
        <v>3997</v>
      </c>
      <c r="AR1936" s="7" t="s">
        <v>3975</v>
      </c>
      <c r="AS1936" s="7" t="s">
        <v>3976</v>
      </c>
      <c r="AU1936" s="7" t="str">
        <f t="shared" si="618"/>
        <v>hp_55029977;atk_6871347;hit_500000;miss_100;cirt_0;cirtSub_-3500</v>
      </c>
    </row>
    <row r="1937" spans="22:47" x14ac:dyDescent="0.2">
      <c r="V1937" s="7" t="str">
        <f t="shared" si="613"/>
        <v>冠军之路11-7</v>
      </c>
      <c r="W1937" s="7">
        <f t="shared" si="604"/>
        <v>3693</v>
      </c>
      <c r="X1937" s="9" t="s">
        <v>2286</v>
      </c>
      <c r="Y1937" s="9">
        <v>7</v>
      </c>
      <c r="Z1937" s="8">
        <f t="shared" si="619"/>
        <v>10478</v>
      </c>
      <c r="AA1937" s="6" t="s">
        <v>3967</v>
      </c>
      <c r="AB1937" s="6">
        <v>15758837</v>
      </c>
      <c r="AC1937" s="6">
        <f t="shared" si="605"/>
        <v>2.5049999999999999</v>
      </c>
      <c r="AD1937" s="6">
        <f t="shared" si="606"/>
        <v>39475886</v>
      </c>
      <c r="AE1937" s="6">
        <f t="shared" si="610"/>
        <v>11723928</v>
      </c>
      <c r="AF1937" s="6">
        <v>3870000</v>
      </c>
      <c r="AG1937" s="11">
        <f t="shared" si="608"/>
        <v>55069814</v>
      </c>
      <c r="AH1937">
        <f t="shared" si="607"/>
        <v>3.4945354152720789</v>
      </c>
      <c r="AI1937" s="53">
        <v>0.75</v>
      </c>
      <c r="AJ1937" s="7" t="str">
        <f t="shared" si="615"/>
        <v>hp_55069814</v>
      </c>
      <c r="AK1937" s="7" t="s">
        <v>3968</v>
      </c>
      <c r="AL1937" s="7">
        <v>2623480</v>
      </c>
      <c r="AM1937" s="7">
        <f>INT(IF(MOD(Y1937,3)=0,INT(AL1937*0.55),INT(AL1937*0.35)))</f>
        <v>918218</v>
      </c>
      <c r="AN1937" s="54">
        <f t="shared" si="616"/>
        <v>6875882</v>
      </c>
      <c r="AO1937" s="7" t="str">
        <f t="shared" si="617"/>
        <v>atk_6875882</v>
      </c>
      <c r="AP1937" s="7" t="s">
        <v>3973</v>
      </c>
      <c r="AQ1937" s="7" t="s">
        <v>3997</v>
      </c>
      <c r="AR1937" s="7" t="s">
        <v>3975</v>
      </c>
      <c r="AS1937" s="7" t="s">
        <v>3976</v>
      </c>
      <c r="AU1937" s="7" t="str">
        <f t="shared" si="618"/>
        <v>hp_55069814;atk_6875882;hit_500000;miss_100;cirt_0;cirtSub_-3500</v>
      </c>
    </row>
    <row r="1938" spans="22:47" x14ac:dyDescent="0.2">
      <c r="V1938" s="7" t="str">
        <f t="shared" si="613"/>
        <v>冠军之路11-8</v>
      </c>
      <c r="W1938" s="7">
        <f t="shared" si="604"/>
        <v>3695</v>
      </c>
      <c r="X1938" s="9" t="s">
        <v>2286</v>
      </c>
      <c r="Y1938" s="9">
        <v>8</v>
      </c>
      <c r="Z1938" s="8">
        <f t="shared" si="619"/>
        <v>10486</v>
      </c>
      <c r="AA1938" s="6" t="s">
        <v>3967</v>
      </c>
      <c r="AB1938" s="6">
        <v>15774742</v>
      </c>
      <c r="AC1938" s="6">
        <f t="shared" si="605"/>
        <v>2.5049999999999999</v>
      </c>
      <c r="AD1938" s="6">
        <f t="shared" si="606"/>
        <v>39515728</v>
      </c>
      <c r="AE1938" s="6">
        <f t="shared" si="610"/>
        <v>11723928</v>
      </c>
      <c r="AF1938" s="6">
        <v>3870000</v>
      </c>
      <c r="AG1938" s="11">
        <f t="shared" si="608"/>
        <v>55109656</v>
      </c>
      <c r="AH1938">
        <f t="shared" si="607"/>
        <v>3.4935377073044998</v>
      </c>
      <c r="AI1938" s="53">
        <v>0.75</v>
      </c>
      <c r="AJ1938" s="7" t="str">
        <f t="shared" si="615"/>
        <v>hp_55109656</v>
      </c>
      <c r="AK1938" s="7" t="s">
        <v>3968</v>
      </c>
      <c r="AL1938" s="7">
        <v>2625960</v>
      </c>
      <c r="AM1938" s="7">
        <f>INT(IF(MOD(Y1938,3)=0,INT(AL1938*0.55),INT(AL1938*0.35)))</f>
        <v>919086</v>
      </c>
      <c r="AN1938" s="54">
        <f t="shared" si="616"/>
        <v>6880417</v>
      </c>
      <c r="AO1938" s="7" t="str">
        <f t="shared" si="617"/>
        <v>atk_6880417</v>
      </c>
      <c r="AP1938" s="7" t="s">
        <v>3973</v>
      </c>
      <c r="AQ1938" s="7" t="s">
        <v>3997</v>
      </c>
      <c r="AR1938" s="7" t="s">
        <v>3975</v>
      </c>
      <c r="AS1938" s="7" t="s">
        <v>3976</v>
      </c>
      <c r="AU1938" s="7" t="str">
        <f t="shared" si="618"/>
        <v>hp_55109656;atk_6880417;hit_500000;miss_100;cirt_0;cirtSub_-3500</v>
      </c>
    </row>
    <row r="1939" spans="22:47" x14ac:dyDescent="0.2">
      <c r="V1939" s="7" t="str">
        <f t="shared" si="613"/>
        <v>冠军之路11-9</v>
      </c>
      <c r="W1939" s="7">
        <f t="shared" si="604"/>
        <v>3697</v>
      </c>
      <c r="X1939" s="9" t="s">
        <v>2286</v>
      </c>
      <c r="Y1939" s="9">
        <v>9</v>
      </c>
      <c r="Z1939" s="8">
        <f t="shared" si="619"/>
        <v>10495</v>
      </c>
      <c r="AA1939" s="6" t="s">
        <v>3967</v>
      </c>
      <c r="AB1939" s="6">
        <v>15790650</v>
      </c>
      <c r="AC1939" s="6">
        <f t="shared" si="605"/>
        <v>2.5074999999999998</v>
      </c>
      <c r="AD1939" s="6">
        <f t="shared" si="606"/>
        <v>39595054</v>
      </c>
      <c r="AE1939" s="6">
        <f t="shared" si="610"/>
        <v>11723928</v>
      </c>
      <c r="AF1939" s="6">
        <v>3870000</v>
      </c>
      <c r="AG1939" s="11">
        <f t="shared" si="608"/>
        <v>55188982</v>
      </c>
      <c r="AH1939">
        <f t="shared" si="607"/>
        <v>3.4950418127182856</v>
      </c>
      <c r="AI1939" s="53">
        <v>0.75</v>
      </c>
      <c r="AJ1939" s="7" t="str">
        <f t="shared" si="615"/>
        <v>hp_55188982</v>
      </c>
      <c r="AK1939" s="7" t="s">
        <v>3968</v>
      </c>
      <c r="AL1939" s="7">
        <v>2628440</v>
      </c>
      <c r="AM1939" s="7">
        <f>INT(IF(MOD(Y1939,3)=0,INT(AL1939*0.55),INT(AL1939*0.35)))</f>
        <v>1445642</v>
      </c>
      <c r="AN1939" s="54">
        <f t="shared" si="616"/>
        <v>6889880</v>
      </c>
      <c r="AO1939" s="7" t="str">
        <f t="shared" si="617"/>
        <v>atk_6889880</v>
      </c>
      <c r="AP1939" s="7" t="s">
        <v>3973</v>
      </c>
      <c r="AQ1939" s="7" t="s">
        <v>3997</v>
      </c>
      <c r="AR1939" s="7" t="s">
        <v>3975</v>
      </c>
      <c r="AS1939" s="7" t="s">
        <v>3976</v>
      </c>
      <c r="AU1939" s="7" t="str">
        <f t="shared" si="618"/>
        <v>hp_55188982;atk_6889880;hit_500000;miss_100;cirt_0;cirtSub_-3500</v>
      </c>
    </row>
    <row r="1940" spans="22:47" x14ac:dyDescent="0.2">
      <c r="V1940" s="7" t="str">
        <f t="shared" si="613"/>
        <v>冠军之路11-10</v>
      </c>
      <c r="W1940" s="7">
        <f t="shared" si="604"/>
        <v>3699</v>
      </c>
      <c r="X1940" s="9" t="s">
        <v>2286</v>
      </c>
      <c r="Y1940" s="9">
        <v>10</v>
      </c>
      <c r="Z1940" s="8">
        <f t="shared" si="619"/>
        <v>10505</v>
      </c>
      <c r="AA1940" s="6" t="s">
        <v>3967</v>
      </c>
      <c r="AB1940" s="6">
        <v>15806559</v>
      </c>
      <c r="AC1940" s="6">
        <f t="shared" si="605"/>
        <v>2.5074999999999998</v>
      </c>
      <c r="AD1940" s="6">
        <f t="shared" si="606"/>
        <v>39634946</v>
      </c>
      <c r="AE1940" s="6">
        <f t="shared" si="610"/>
        <v>11723928</v>
      </c>
      <c r="AF1940" s="6">
        <v>3870000</v>
      </c>
      <c r="AG1940" s="11">
        <f t="shared" si="608"/>
        <v>55228874</v>
      </c>
      <c r="AH1940">
        <f t="shared" si="607"/>
        <v>3.4940478822746939</v>
      </c>
      <c r="AI1940" s="53">
        <v>0.75</v>
      </c>
      <c r="AJ1940" s="7" t="str">
        <f t="shared" si="615"/>
        <v>hp_55228874</v>
      </c>
      <c r="AK1940" s="7" t="s">
        <v>3968</v>
      </c>
      <c r="AL1940" s="7">
        <v>2630920</v>
      </c>
      <c r="AM1940" s="7">
        <f>INT(IF(MOD(Y1940,3)=0,INT(AL1940*0.55),INT(AL1940*0.35)))</f>
        <v>920822</v>
      </c>
      <c r="AN1940" s="54">
        <f t="shared" si="616"/>
        <v>6894420</v>
      </c>
      <c r="AO1940" s="7" t="str">
        <f t="shared" si="617"/>
        <v>atk_6894420</v>
      </c>
      <c r="AP1940" s="7" t="s">
        <v>3973</v>
      </c>
      <c r="AQ1940" s="7" t="s">
        <v>3997</v>
      </c>
      <c r="AR1940" s="7" t="s">
        <v>3975</v>
      </c>
      <c r="AS1940" s="7" t="s">
        <v>3976</v>
      </c>
      <c r="AU1940" s="7" t="str">
        <f t="shared" si="618"/>
        <v>hp_55228874;atk_6894420;hit_500000;miss_100;cirt_0;cirtSub_-3500</v>
      </c>
    </row>
    <row r="1941" spans="22:47" x14ac:dyDescent="0.2">
      <c r="V1941" s="7" t="str">
        <f t="shared" si="613"/>
        <v>冠军之路12-1</v>
      </c>
      <c r="W1941" s="7">
        <f t="shared" si="604"/>
        <v>3701</v>
      </c>
      <c r="X1941" s="9" t="s">
        <v>2287</v>
      </c>
      <c r="Y1941" s="9">
        <v>1</v>
      </c>
      <c r="Z1941" s="8">
        <f t="shared" si="619"/>
        <v>10506</v>
      </c>
      <c r="AA1941" s="6" t="s">
        <v>3967</v>
      </c>
      <c r="AB1941" s="6">
        <v>15822470</v>
      </c>
      <c r="AC1941" s="6">
        <f t="shared" si="605"/>
        <v>2.5100000000000002</v>
      </c>
      <c r="AD1941" s="6">
        <f t="shared" si="606"/>
        <v>39714399</v>
      </c>
      <c r="AE1941" s="6">
        <f t="shared" ref="AE1941" si="621">IF(MOD(Y1941,1)=0,INT(AD1940*0.3),0)</f>
        <v>11890483</v>
      </c>
      <c r="AF1941" s="6">
        <v>3870000</v>
      </c>
      <c r="AG1941" s="11">
        <f t="shared" si="608"/>
        <v>55474882</v>
      </c>
      <c r="AH1941">
        <f t="shared" si="607"/>
        <v>3.5060822994134293</v>
      </c>
      <c r="AI1941" s="53">
        <v>0.75</v>
      </c>
      <c r="AJ1941" s="7" t="str">
        <f t="shared" si="615"/>
        <v>hp_55474882</v>
      </c>
      <c r="AK1941" s="7" t="s">
        <v>3968</v>
      </c>
      <c r="AL1941" s="7">
        <v>2633400</v>
      </c>
      <c r="AM1941" s="7">
        <f>INT(IF(MOD(Y1941,3)=0,INT(AL1941*0.55),INT(AL1941*0.35)))</f>
        <v>921690</v>
      </c>
      <c r="AN1941" s="54">
        <f t="shared" si="616"/>
        <v>6924687</v>
      </c>
      <c r="AO1941" s="7" t="str">
        <f t="shared" si="617"/>
        <v>atk_6924687</v>
      </c>
      <c r="AP1941" s="7" t="s">
        <v>3973</v>
      </c>
      <c r="AQ1941" s="7" t="s">
        <v>3997</v>
      </c>
      <c r="AR1941" s="7" t="s">
        <v>3975</v>
      </c>
      <c r="AS1941" s="7" t="s">
        <v>3976</v>
      </c>
      <c r="AU1941" s="7" t="str">
        <f t="shared" si="618"/>
        <v>hp_55474882;atk_6924687;hit_500000;miss_100;cirt_0;cirtSub_-3500</v>
      </c>
    </row>
    <row r="1942" spans="22:47" x14ac:dyDescent="0.2">
      <c r="V1942" s="7" t="str">
        <f t="shared" si="613"/>
        <v>冠军之路12-2</v>
      </c>
      <c r="W1942" s="7">
        <f t="shared" si="604"/>
        <v>3703</v>
      </c>
      <c r="X1942" s="9" t="s">
        <v>2287</v>
      </c>
      <c r="Y1942" s="9">
        <v>2</v>
      </c>
      <c r="Z1942" s="8">
        <f t="shared" si="619"/>
        <v>10508</v>
      </c>
      <c r="AA1942" s="6" t="s">
        <v>3967</v>
      </c>
      <c r="AB1942" s="6">
        <v>15838383</v>
      </c>
      <c r="AC1942" s="6">
        <f t="shared" si="605"/>
        <v>2.5100000000000002</v>
      </c>
      <c r="AD1942" s="6">
        <f t="shared" si="606"/>
        <v>39754341</v>
      </c>
      <c r="AE1942" s="6">
        <f t="shared" si="610"/>
        <v>11890483</v>
      </c>
      <c r="AF1942" s="6">
        <v>3870000</v>
      </c>
      <c r="AG1942" s="11">
        <f t="shared" si="608"/>
        <v>55514824</v>
      </c>
      <c r="AH1942">
        <f t="shared" si="607"/>
        <v>3.5050815477817401</v>
      </c>
      <c r="AI1942" s="53">
        <v>0.75</v>
      </c>
      <c r="AJ1942" s="7" t="str">
        <f t="shared" si="615"/>
        <v>hp_55514824</v>
      </c>
      <c r="AK1942" s="7" t="s">
        <v>3968</v>
      </c>
      <c r="AL1942" s="7">
        <v>2635880</v>
      </c>
      <c r="AM1942" s="7">
        <f>INT(IF(MOD(Y1942,3)=0,INT(AL1942*0.55),INT(AL1942*0.35)))</f>
        <v>922558</v>
      </c>
      <c r="AN1942" s="54">
        <f t="shared" si="616"/>
        <v>6929230</v>
      </c>
      <c r="AO1942" s="7" t="str">
        <f t="shared" si="617"/>
        <v>atk_6929230</v>
      </c>
      <c r="AP1942" s="7" t="s">
        <v>3973</v>
      </c>
      <c r="AQ1942" s="7" t="s">
        <v>3997</v>
      </c>
      <c r="AR1942" s="7" t="s">
        <v>3975</v>
      </c>
      <c r="AS1942" s="7" t="s">
        <v>3976</v>
      </c>
      <c r="AU1942" s="7" t="str">
        <f t="shared" si="618"/>
        <v>hp_55514824;atk_6929230;hit_500000;miss_100;cirt_0;cirtSub_-3500</v>
      </c>
    </row>
    <row r="1943" spans="22:47" x14ac:dyDescent="0.2">
      <c r="V1943" s="7" t="str">
        <f t="shared" si="613"/>
        <v>冠军之路12-3</v>
      </c>
      <c r="W1943" s="7">
        <f t="shared" si="604"/>
        <v>3705</v>
      </c>
      <c r="X1943" s="9" t="s">
        <v>2287</v>
      </c>
      <c r="Y1943" s="9">
        <v>3</v>
      </c>
      <c r="Z1943" s="8">
        <f t="shared" si="619"/>
        <v>10511</v>
      </c>
      <c r="AA1943" s="6" t="s">
        <v>3967</v>
      </c>
      <c r="AB1943" s="6">
        <v>15854298</v>
      </c>
      <c r="AC1943" s="6">
        <f t="shared" si="605"/>
        <v>2.5125000000000002</v>
      </c>
      <c r="AD1943" s="6">
        <f t="shared" si="606"/>
        <v>39833923</v>
      </c>
      <c r="AE1943" s="6">
        <f t="shared" si="610"/>
        <v>11890483</v>
      </c>
      <c r="AF1943" s="6">
        <v>3870000</v>
      </c>
      <c r="AG1943" s="11">
        <f t="shared" si="608"/>
        <v>55594406</v>
      </c>
      <c r="AH1943">
        <f t="shared" si="607"/>
        <v>3.5065826314101072</v>
      </c>
      <c r="AI1943" s="53">
        <v>0.75</v>
      </c>
      <c r="AJ1943" s="7" t="str">
        <f t="shared" si="615"/>
        <v>hp_55594406</v>
      </c>
      <c r="AK1943" s="7" t="s">
        <v>3968</v>
      </c>
      <c r="AL1943" s="7">
        <v>2638360</v>
      </c>
      <c r="AM1943" s="7">
        <f>INT(IF(MOD(Y1943,3)=0,INT(AL1943*0.55),INT(AL1943*0.35)))</f>
        <v>1451098</v>
      </c>
      <c r="AN1943" s="54">
        <f t="shared" si="616"/>
        <v>6938720</v>
      </c>
      <c r="AO1943" s="7" t="str">
        <f t="shared" si="617"/>
        <v>atk_6938720</v>
      </c>
      <c r="AP1943" s="7" t="s">
        <v>3973</v>
      </c>
      <c r="AQ1943" s="7" t="s">
        <v>3997</v>
      </c>
      <c r="AR1943" s="7" t="s">
        <v>3975</v>
      </c>
      <c r="AS1943" s="7" t="s">
        <v>3976</v>
      </c>
      <c r="AU1943" s="7" t="str">
        <f t="shared" si="618"/>
        <v>hp_55594406;atk_6938720;hit_500000;miss_100;cirt_0;cirtSub_-3500</v>
      </c>
    </row>
    <row r="1944" spans="22:47" x14ac:dyDescent="0.2">
      <c r="V1944" s="7" t="str">
        <f t="shared" si="613"/>
        <v>冠军之路12-4</v>
      </c>
      <c r="W1944" s="7">
        <f t="shared" si="604"/>
        <v>3707</v>
      </c>
      <c r="X1944" s="9" t="s">
        <v>2287</v>
      </c>
      <c r="Y1944" s="9">
        <v>4</v>
      </c>
      <c r="Z1944" s="8">
        <f t="shared" si="619"/>
        <v>10515</v>
      </c>
      <c r="AA1944" s="6" t="s">
        <v>3967</v>
      </c>
      <c r="AB1944" s="6">
        <v>15870214</v>
      </c>
      <c r="AC1944" s="6">
        <f t="shared" si="605"/>
        <v>2.5125000000000002</v>
      </c>
      <c r="AD1944" s="6">
        <f t="shared" si="606"/>
        <v>39873912</v>
      </c>
      <c r="AE1944" s="6">
        <f t="shared" si="610"/>
        <v>11890483</v>
      </c>
      <c r="AF1944" s="6">
        <v>3870000</v>
      </c>
      <c r="AG1944" s="11">
        <f t="shared" si="608"/>
        <v>55634395</v>
      </c>
      <c r="AH1944">
        <f t="shared" si="607"/>
        <v>3.5055856839737638</v>
      </c>
      <c r="AI1944" s="53">
        <v>0.75</v>
      </c>
      <c r="AJ1944" s="7" t="str">
        <f t="shared" si="615"/>
        <v>hp_55634395</v>
      </c>
      <c r="AK1944" s="7" t="s">
        <v>3968</v>
      </c>
      <c r="AL1944" s="7">
        <v>2640840</v>
      </c>
      <c r="AM1944" s="7">
        <f>INT(IF(MOD(Y1944,3)=0,INT(AL1944*0.55),INT(AL1944*0.35)))</f>
        <v>924294</v>
      </c>
      <c r="AN1944" s="54">
        <f t="shared" si="616"/>
        <v>6943268</v>
      </c>
      <c r="AO1944" s="7" t="str">
        <f t="shared" si="617"/>
        <v>atk_6943268</v>
      </c>
      <c r="AP1944" s="7" t="s">
        <v>3973</v>
      </c>
      <c r="AQ1944" s="7" t="s">
        <v>3997</v>
      </c>
      <c r="AR1944" s="7" t="s">
        <v>3975</v>
      </c>
      <c r="AS1944" s="7" t="s">
        <v>3976</v>
      </c>
      <c r="AU1944" s="7" t="str">
        <f t="shared" si="618"/>
        <v>hp_55634395;atk_6943268;hit_500000;miss_100;cirt_0;cirtSub_-3500</v>
      </c>
    </row>
    <row r="1945" spans="22:47" x14ac:dyDescent="0.2">
      <c r="V1945" s="7" t="str">
        <f t="shared" si="613"/>
        <v>冠军之路12-5</v>
      </c>
      <c r="W1945" s="7">
        <f t="shared" si="604"/>
        <v>3709</v>
      </c>
      <c r="X1945" s="9" t="s">
        <v>2287</v>
      </c>
      <c r="Y1945" s="9">
        <v>5</v>
      </c>
      <c r="Z1945" s="8">
        <f t="shared" si="619"/>
        <v>10520</v>
      </c>
      <c r="AA1945" s="6" t="s">
        <v>3967</v>
      </c>
      <c r="AB1945" s="6">
        <v>15886133</v>
      </c>
      <c r="AC1945" s="6">
        <f t="shared" si="605"/>
        <v>2.5125000000000002</v>
      </c>
      <c r="AD1945" s="6">
        <f t="shared" si="606"/>
        <v>39913909</v>
      </c>
      <c r="AE1945" s="6">
        <f t="shared" si="610"/>
        <v>11890483</v>
      </c>
      <c r="AF1945" s="6">
        <v>3870000</v>
      </c>
      <c r="AG1945" s="11">
        <f t="shared" si="608"/>
        <v>55674392</v>
      </c>
      <c r="AH1945">
        <f t="shared" si="607"/>
        <v>3.5045905759444418</v>
      </c>
      <c r="AI1945" s="53">
        <v>0.75</v>
      </c>
      <c r="AJ1945" s="7" t="str">
        <f t="shared" si="615"/>
        <v>hp_55674392</v>
      </c>
      <c r="AK1945" s="7" t="s">
        <v>3968</v>
      </c>
      <c r="AL1945" s="7">
        <v>2643320</v>
      </c>
      <c r="AM1945" s="7">
        <f>INT(IF(MOD(Y1945,3)=0,INT(AL1945*0.55),INT(AL1945*0.35)))</f>
        <v>925162</v>
      </c>
      <c r="AN1945" s="54">
        <f t="shared" si="616"/>
        <v>6947815</v>
      </c>
      <c r="AO1945" s="7" t="str">
        <f t="shared" si="617"/>
        <v>atk_6947815</v>
      </c>
      <c r="AP1945" s="7" t="s">
        <v>3973</v>
      </c>
      <c r="AQ1945" s="7" t="s">
        <v>3997</v>
      </c>
      <c r="AR1945" s="7" t="s">
        <v>3975</v>
      </c>
      <c r="AS1945" s="7" t="s">
        <v>3976</v>
      </c>
      <c r="AU1945" s="7" t="str">
        <f t="shared" si="618"/>
        <v>hp_55674392;atk_6947815;hit_500000;miss_100;cirt_0;cirtSub_-3500</v>
      </c>
    </row>
    <row r="1946" spans="22:47" x14ac:dyDescent="0.2">
      <c r="V1946" s="7" t="str">
        <f t="shared" si="613"/>
        <v>冠军之路12-6</v>
      </c>
      <c r="W1946" s="7">
        <f t="shared" si="604"/>
        <v>3711</v>
      </c>
      <c r="X1946" s="9" t="s">
        <v>2287</v>
      </c>
      <c r="Y1946" s="9">
        <v>6</v>
      </c>
      <c r="Z1946" s="8">
        <f t="shared" si="619"/>
        <v>10526</v>
      </c>
      <c r="AA1946" s="6" t="s">
        <v>3967</v>
      </c>
      <c r="AB1946" s="6">
        <v>15902054</v>
      </c>
      <c r="AC1946" s="6">
        <f t="shared" si="605"/>
        <v>2.5150000000000001</v>
      </c>
      <c r="AD1946" s="6">
        <f t="shared" si="606"/>
        <v>39993665</v>
      </c>
      <c r="AE1946" s="6">
        <f t="shared" si="610"/>
        <v>11890483</v>
      </c>
      <c r="AF1946" s="6">
        <v>3870000</v>
      </c>
      <c r="AG1946" s="11">
        <f t="shared" si="608"/>
        <v>55754148</v>
      </c>
      <c r="AH1946">
        <f t="shared" si="607"/>
        <v>3.5060972626555036</v>
      </c>
      <c r="AI1946" s="53">
        <v>0.75</v>
      </c>
      <c r="AJ1946" s="7" t="str">
        <f t="shared" si="615"/>
        <v>hp_55754148</v>
      </c>
      <c r="AK1946" s="7" t="s">
        <v>3968</v>
      </c>
      <c r="AL1946" s="7">
        <v>2645800</v>
      </c>
      <c r="AM1946" s="7">
        <f>INT(IF(MOD(Y1946,3)=0,INT(AL1946*0.55),INT(AL1946*0.35)))</f>
        <v>1455190</v>
      </c>
      <c r="AN1946" s="54">
        <f t="shared" si="616"/>
        <v>6957324</v>
      </c>
      <c r="AO1946" s="7" t="str">
        <f t="shared" si="617"/>
        <v>atk_6957324</v>
      </c>
      <c r="AP1946" s="7" t="s">
        <v>3973</v>
      </c>
      <c r="AQ1946" s="7" t="s">
        <v>3997</v>
      </c>
      <c r="AR1946" s="7" t="s">
        <v>3975</v>
      </c>
      <c r="AS1946" s="7" t="s">
        <v>3976</v>
      </c>
      <c r="AU1946" s="7" t="str">
        <f t="shared" si="618"/>
        <v>hp_55754148;atk_6957324;hit_500000;miss_100;cirt_0;cirtSub_-3500</v>
      </c>
    </row>
    <row r="1947" spans="22:47" x14ac:dyDescent="0.2">
      <c r="V1947" s="7" t="str">
        <f t="shared" si="613"/>
        <v>冠军之路12-7</v>
      </c>
      <c r="W1947" s="7">
        <f t="shared" si="604"/>
        <v>3713</v>
      </c>
      <c r="X1947" s="9" t="s">
        <v>2287</v>
      </c>
      <c r="Y1947" s="9">
        <v>7</v>
      </c>
      <c r="Z1947" s="8">
        <f t="shared" si="619"/>
        <v>10533</v>
      </c>
      <c r="AA1947" s="6" t="s">
        <v>3967</v>
      </c>
      <c r="AB1947" s="6">
        <v>15917976</v>
      </c>
      <c r="AC1947" s="6">
        <f t="shared" si="605"/>
        <v>2.5150000000000001</v>
      </c>
      <c r="AD1947" s="6">
        <f t="shared" si="606"/>
        <v>40033709</v>
      </c>
      <c r="AE1947" s="6">
        <f t="shared" si="610"/>
        <v>11890483</v>
      </c>
      <c r="AF1947" s="6">
        <v>3870000</v>
      </c>
      <c r="AG1947" s="11">
        <f t="shared" si="608"/>
        <v>55794192</v>
      </c>
      <c r="AH1947">
        <f t="shared" si="607"/>
        <v>3.5051059255272152</v>
      </c>
      <c r="AI1947" s="53">
        <v>0.75</v>
      </c>
      <c r="AJ1947" s="7" t="str">
        <f t="shared" si="615"/>
        <v>hp_55794192</v>
      </c>
      <c r="AK1947" s="7" t="s">
        <v>3968</v>
      </c>
      <c r="AL1947" s="7">
        <v>2648280</v>
      </c>
      <c r="AM1947" s="7">
        <f>INT(IF(MOD(Y1947,3)=0,INT(AL1947*0.55),INT(AL1947*0.35)))</f>
        <v>926898</v>
      </c>
      <c r="AN1947" s="54">
        <f t="shared" si="616"/>
        <v>6961876</v>
      </c>
      <c r="AO1947" s="7" t="str">
        <f t="shared" si="617"/>
        <v>atk_6961876</v>
      </c>
      <c r="AP1947" s="7" t="s">
        <v>3973</v>
      </c>
      <c r="AQ1947" s="7" t="s">
        <v>3997</v>
      </c>
      <c r="AR1947" s="7" t="s">
        <v>3975</v>
      </c>
      <c r="AS1947" s="7" t="s">
        <v>3976</v>
      </c>
      <c r="AU1947" s="7" t="str">
        <f t="shared" si="618"/>
        <v>hp_55794192;atk_6961876;hit_500000;miss_100;cirt_0;cirtSub_-3500</v>
      </c>
    </row>
    <row r="1948" spans="22:47" x14ac:dyDescent="0.2">
      <c r="V1948" s="7" t="str">
        <f t="shared" si="613"/>
        <v>冠军之路12-8</v>
      </c>
      <c r="W1948" s="7">
        <f t="shared" si="604"/>
        <v>3715</v>
      </c>
      <c r="X1948" s="9" t="s">
        <v>2287</v>
      </c>
      <c r="Y1948" s="9">
        <v>8</v>
      </c>
      <c r="Z1948" s="8">
        <f t="shared" si="619"/>
        <v>10541</v>
      </c>
      <c r="AA1948" s="6" t="s">
        <v>3967</v>
      </c>
      <c r="AB1948" s="6">
        <v>15933901</v>
      </c>
      <c r="AC1948" s="6">
        <f t="shared" si="605"/>
        <v>2.5150000000000001</v>
      </c>
      <c r="AD1948" s="6">
        <f t="shared" si="606"/>
        <v>40073761</v>
      </c>
      <c r="AE1948" s="6">
        <f t="shared" si="610"/>
        <v>11890483</v>
      </c>
      <c r="AF1948" s="6">
        <v>3870000</v>
      </c>
      <c r="AG1948" s="11">
        <f t="shared" si="608"/>
        <v>55834244</v>
      </c>
      <c r="AH1948">
        <f t="shared" si="607"/>
        <v>3.5041164119194668</v>
      </c>
      <c r="AI1948" s="53">
        <v>0.75</v>
      </c>
      <c r="AJ1948" s="7" t="str">
        <f t="shared" si="615"/>
        <v>hp_55834244</v>
      </c>
      <c r="AK1948" s="7" t="s">
        <v>3968</v>
      </c>
      <c r="AL1948" s="7">
        <v>2650760</v>
      </c>
      <c r="AM1948" s="7">
        <f>INT(IF(MOD(Y1948,3)=0,INT(AL1948*0.55),INT(AL1948*0.35)))</f>
        <v>927766</v>
      </c>
      <c r="AN1948" s="54">
        <f t="shared" si="616"/>
        <v>6966428</v>
      </c>
      <c r="AO1948" s="7" t="str">
        <f t="shared" si="617"/>
        <v>atk_6966428</v>
      </c>
      <c r="AP1948" s="7" t="s">
        <v>3973</v>
      </c>
      <c r="AQ1948" s="7" t="s">
        <v>3997</v>
      </c>
      <c r="AR1948" s="7" t="s">
        <v>3975</v>
      </c>
      <c r="AS1948" s="7" t="s">
        <v>3976</v>
      </c>
      <c r="AU1948" s="7" t="str">
        <f t="shared" si="618"/>
        <v>hp_55834244;atk_6966428;hit_500000;miss_100;cirt_0;cirtSub_-3500</v>
      </c>
    </row>
    <row r="1949" spans="22:47" x14ac:dyDescent="0.2">
      <c r="V1949" s="7" t="str">
        <f t="shared" si="613"/>
        <v>冠军之路12-9</v>
      </c>
      <c r="W1949" s="7">
        <f t="shared" ref="W1949:W2012" si="622">W1948+2</f>
        <v>3717</v>
      </c>
      <c r="X1949" s="9" t="s">
        <v>2287</v>
      </c>
      <c r="Y1949" s="9">
        <v>9</v>
      </c>
      <c r="Z1949" s="8">
        <f t="shared" si="619"/>
        <v>10550</v>
      </c>
      <c r="AA1949" s="6" t="s">
        <v>3967</v>
      </c>
      <c r="AB1949" s="6">
        <v>15949827</v>
      </c>
      <c r="AC1949" s="6">
        <f t="shared" si="605"/>
        <v>2.5175000000000001</v>
      </c>
      <c r="AD1949" s="6">
        <f t="shared" si="606"/>
        <v>40153689</v>
      </c>
      <c r="AE1949" s="6">
        <f t="shared" si="610"/>
        <v>11890483</v>
      </c>
      <c r="AF1949" s="6">
        <v>3870000</v>
      </c>
      <c r="AG1949" s="11">
        <f t="shared" si="608"/>
        <v>55914172</v>
      </c>
      <c r="AH1949">
        <f t="shared" si="607"/>
        <v>3.5056287444371654</v>
      </c>
      <c r="AI1949" s="53">
        <v>0.75</v>
      </c>
      <c r="AJ1949" s="7" t="str">
        <f t="shared" si="615"/>
        <v>hp_55914172</v>
      </c>
      <c r="AK1949" s="7" t="s">
        <v>3968</v>
      </c>
      <c r="AL1949" s="7">
        <v>2653240</v>
      </c>
      <c r="AM1949" s="7">
        <f>INT(IF(MOD(Y1949,3)=0,INT(AL1949*0.55),INT(AL1949*0.35)))</f>
        <v>1459282</v>
      </c>
      <c r="AN1949" s="54">
        <f t="shared" si="616"/>
        <v>6975955</v>
      </c>
      <c r="AO1949" s="7" t="str">
        <f t="shared" si="617"/>
        <v>atk_6975955</v>
      </c>
      <c r="AP1949" s="7" t="s">
        <v>3973</v>
      </c>
      <c r="AQ1949" s="7" t="s">
        <v>3997</v>
      </c>
      <c r="AR1949" s="7" t="s">
        <v>3975</v>
      </c>
      <c r="AS1949" s="7" t="s">
        <v>3976</v>
      </c>
      <c r="AU1949" s="7" t="str">
        <f t="shared" si="618"/>
        <v>hp_55914172;atk_6975955;hit_500000;miss_100;cirt_0;cirtSub_-3500</v>
      </c>
    </row>
    <row r="1950" spans="22:47" x14ac:dyDescent="0.2">
      <c r="V1950" s="7" t="str">
        <f t="shared" si="613"/>
        <v>冠军之路12-10</v>
      </c>
      <c r="W1950" s="7">
        <f t="shared" si="622"/>
        <v>3719</v>
      </c>
      <c r="X1950" s="9" t="s">
        <v>2287</v>
      </c>
      <c r="Y1950" s="9">
        <v>10</v>
      </c>
      <c r="Z1950" s="8">
        <f t="shared" si="619"/>
        <v>10560</v>
      </c>
      <c r="AA1950" s="6" t="s">
        <v>3967</v>
      </c>
      <c r="AB1950" s="6">
        <v>15965755</v>
      </c>
      <c r="AC1950" s="6">
        <f t="shared" si="605"/>
        <v>2.5175000000000001</v>
      </c>
      <c r="AD1950" s="6">
        <f t="shared" si="606"/>
        <v>40193788</v>
      </c>
      <c r="AE1950" s="6">
        <f t="shared" si="610"/>
        <v>11890483</v>
      </c>
      <c r="AF1950" s="6">
        <v>3870000</v>
      </c>
      <c r="AG1950" s="11">
        <f t="shared" si="608"/>
        <v>55954271</v>
      </c>
      <c r="AH1950">
        <f t="shared" si="607"/>
        <v>3.5046429686538469</v>
      </c>
      <c r="AI1950" s="53">
        <v>0.75</v>
      </c>
      <c r="AJ1950" s="7" t="str">
        <f t="shared" si="615"/>
        <v>hp_55954271</v>
      </c>
      <c r="AK1950" s="7" t="s">
        <v>3968</v>
      </c>
      <c r="AL1950" s="7">
        <v>2655720</v>
      </c>
      <c r="AM1950" s="7">
        <f>INT(IF(MOD(Y1950,3)=0,INT(AL1950*0.55),INT(AL1950*0.35)))</f>
        <v>929502</v>
      </c>
      <c r="AN1950" s="54">
        <f t="shared" si="616"/>
        <v>6980512</v>
      </c>
      <c r="AO1950" s="7" t="str">
        <f t="shared" si="617"/>
        <v>atk_6980512</v>
      </c>
      <c r="AP1950" s="7" t="s">
        <v>3973</v>
      </c>
      <c r="AQ1950" s="7" t="s">
        <v>3997</v>
      </c>
      <c r="AR1950" s="7" t="s">
        <v>3975</v>
      </c>
      <c r="AS1950" s="7" t="s">
        <v>3976</v>
      </c>
      <c r="AU1950" s="7" t="str">
        <f t="shared" si="618"/>
        <v>hp_55954271;atk_6980512;hit_500000;miss_100;cirt_0;cirtSub_-3500</v>
      </c>
    </row>
    <row r="1951" spans="22:47" x14ac:dyDescent="0.2">
      <c r="V1951" s="7" t="str">
        <f t="shared" si="613"/>
        <v>冠军之路13-1</v>
      </c>
      <c r="W1951" s="7">
        <f t="shared" si="622"/>
        <v>3721</v>
      </c>
      <c r="X1951" s="9" t="s">
        <v>2288</v>
      </c>
      <c r="Y1951" s="9">
        <v>1</v>
      </c>
      <c r="Z1951" s="8">
        <f t="shared" si="619"/>
        <v>10561</v>
      </c>
      <c r="AA1951" s="6" t="s">
        <v>3967</v>
      </c>
      <c r="AB1951" s="6">
        <v>15981685</v>
      </c>
      <c r="AC1951" s="6">
        <f t="shared" ref="AC1951:AC2014" si="623">0.6+INT((Z1951-1)/55)*0.01+INT(Y1951/3)*0.0025</f>
        <v>2.52</v>
      </c>
      <c r="AD1951" s="6">
        <f t="shared" ref="AD1951:AD2014" si="624">INT(AB1951*AC1951)</f>
        <v>40273846</v>
      </c>
      <c r="AE1951" s="6">
        <f t="shared" ref="AE1951" si="625">IF(MOD(Y1951,1)=0,INT(AD1950*0.3),0)</f>
        <v>12058136</v>
      </c>
      <c r="AF1951" s="6">
        <v>3870000</v>
      </c>
      <c r="AG1951" s="11">
        <f t="shared" si="608"/>
        <v>56201982</v>
      </c>
      <c r="AH1951">
        <f t="shared" si="607"/>
        <v>3.5166493395408556</v>
      </c>
      <c r="AI1951" s="53">
        <v>0.75</v>
      </c>
      <c r="AJ1951" s="7" t="str">
        <f t="shared" si="615"/>
        <v>hp_56201982</v>
      </c>
      <c r="AK1951" s="7" t="s">
        <v>3968</v>
      </c>
      <c r="AL1951" s="7">
        <v>2658200</v>
      </c>
      <c r="AM1951" s="7">
        <f>INT(IF(MOD(Y1951,3)=0,INT(AL1951*0.55),INT(AL1951*0.35)))</f>
        <v>930370</v>
      </c>
      <c r="AN1951" s="54">
        <f t="shared" si="616"/>
        <v>7010967</v>
      </c>
      <c r="AO1951" s="7" t="str">
        <f t="shared" si="617"/>
        <v>atk_7010967</v>
      </c>
      <c r="AP1951" s="7" t="s">
        <v>3973</v>
      </c>
      <c r="AQ1951" s="7" t="s">
        <v>3997</v>
      </c>
      <c r="AR1951" s="7" t="s">
        <v>3975</v>
      </c>
      <c r="AS1951" s="7" t="s">
        <v>3976</v>
      </c>
      <c r="AU1951" s="7" t="str">
        <f t="shared" si="618"/>
        <v>hp_56201982;atk_7010967;hit_500000;miss_100;cirt_0;cirtSub_-3500</v>
      </c>
    </row>
    <row r="1952" spans="22:47" x14ac:dyDescent="0.2">
      <c r="V1952" s="7" t="str">
        <f t="shared" si="613"/>
        <v>冠军之路13-2</v>
      </c>
      <c r="W1952" s="7">
        <f t="shared" si="622"/>
        <v>3723</v>
      </c>
      <c r="X1952" s="9" t="s">
        <v>2288</v>
      </c>
      <c r="Y1952" s="9">
        <v>2</v>
      </c>
      <c r="Z1952" s="8">
        <f t="shared" si="619"/>
        <v>10563</v>
      </c>
      <c r="AA1952" s="6" t="s">
        <v>3967</v>
      </c>
      <c r="AB1952" s="6">
        <v>15997617</v>
      </c>
      <c r="AC1952" s="6">
        <f t="shared" si="623"/>
        <v>2.52</v>
      </c>
      <c r="AD1952" s="6">
        <f t="shared" si="624"/>
        <v>40313994</v>
      </c>
      <c r="AE1952" s="6">
        <f t="shared" si="610"/>
        <v>12058136</v>
      </c>
      <c r="AF1952" s="6">
        <v>3870000</v>
      </c>
      <c r="AG1952" s="11">
        <f t="shared" si="608"/>
        <v>56242130</v>
      </c>
      <c r="AH1952">
        <f t="shared" ref="AH1952:AH2015" si="626">AG1952/AB1952</f>
        <v>3.5156567381254344</v>
      </c>
      <c r="AI1952" s="53">
        <v>0.75</v>
      </c>
      <c r="AJ1952" s="7" t="str">
        <f t="shared" si="615"/>
        <v>hp_56242130</v>
      </c>
      <c r="AK1952" s="7" t="s">
        <v>3968</v>
      </c>
      <c r="AL1952" s="7">
        <v>2660680</v>
      </c>
      <c r="AM1952" s="7">
        <f>INT(IF(MOD(Y1952,3)=0,INT(AL1952*0.55),INT(AL1952*0.35)))</f>
        <v>931238</v>
      </c>
      <c r="AN1952" s="54">
        <f t="shared" si="616"/>
        <v>7015528</v>
      </c>
      <c r="AO1952" s="7" t="str">
        <f t="shared" si="617"/>
        <v>atk_7015528</v>
      </c>
      <c r="AP1952" s="7" t="s">
        <v>3973</v>
      </c>
      <c r="AQ1952" s="7" t="s">
        <v>3997</v>
      </c>
      <c r="AR1952" s="7" t="s">
        <v>3975</v>
      </c>
      <c r="AS1952" s="7" t="s">
        <v>3976</v>
      </c>
      <c r="AU1952" s="7" t="str">
        <f t="shared" si="618"/>
        <v>hp_56242130;atk_7015528;hit_500000;miss_100;cirt_0;cirtSub_-3500</v>
      </c>
    </row>
    <row r="1953" spans="22:47" x14ac:dyDescent="0.2">
      <c r="V1953" s="7" t="str">
        <f t="shared" si="613"/>
        <v>冠军之路13-3</v>
      </c>
      <c r="W1953" s="7">
        <f t="shared" si="622"/>
        <v>3725</v>
      </c>
      <c r="X1953" s="9" t="s">
        <v>2288</v>
      </c>
      <c r="Y1953" s="9">
        <v>3</v>
      </c>
      <c r="Z1953" s="8">
        <f t="shared" si="619"/>
        <v>10566</v>
      </c>
      <c r="AA1953" s="6" t="s">
        <v>3967</v>
      </c>
      <c r="AB1953" s="6">
        <v>16013551</v>
      </c>
      <c r="AC1953" s="6">
        <f t="shared" si="623"/>
        <v>2.5225</v>
      </c>
      <c r="AD1953" s="6">
        <f t="shared" si="624"/>
        <v>40394182</v>
      </c>
      <c r="AE1953" s="6">
        <f t="shared" si="610"/>
        <v>12058136</v>
      </c>
      <c r="AF1953" s="6">
        <v>3870000</v>
      </c>
      <c r="AG1953" s="11">
        <f t="shared" ref="AG1953:AG2016" si="627">INT(AD1953*1)+AF1953+AE1953</f>
        <v>56322318</v>
      </c>
      <c r="AH1953">
        <f t="shared" si="626"/>
        <v>3.5171660551741462</v>
      </c>
      <c r="AI1953" s="53">
        <v>0.75</v>
      </c>
      <c r="AJ1953" s="7" t="str">
        <f t="shared" si="615"/>
        <v>hp_56322318</v>
      </c>
      <c r="AK1953" s="7" t="s">
        <v>3968</v>
      </c>
      <c r="AL1953" s="7">
        <v>2663160</v>
      </c>
      <c r="AM1953" s="7">
        <f>INT(IF(MOD(Y1953,3)=0,INT(AL1953*0.55),INT(AL1953*0.35)))</f>
        <v>1464738</v>
      </c>
      <c r="AN1953" s="54">
        <f t="shared" si="616"/>
        <v>7025081</v>
      </c>
      <c r="AO1953" s="7" t="str">
        <f t="shared" si="617"/>
        <v>atk_7025081</v>
      </c>
      <c r="AP1953" s="7" t="s">
        <v>3973</v>
      </c>
      <c r="AQ1953" s="7" t="s">
        <v>3997</v>
      </c>
      <c r="AR1953" s="7" t="s">
        <v>3975</v>
      </c>
      <c r="AS1953" s="7" t="s">
        <v>3976</v>
      </c>
      <c r="AU1953" s="7" t="str">
        <f t="shared" si="618"/>
        <v>hp_56322318;atk_7025081;hit_500000;miss_100;cirt_0;cirtSub_-3500</v>
      </c>
    </row>
    <row r="1954" spans="22:47" x14ac:dyDescent="0.2">
      <c r="V1954" s="7" t="str">
        <f t="shared" si="613"/>
        <v>冠军之路13-4</v>
      </c>
      <c r="W1954" s="7">
        <f t="shared" si="622"/>
        <v>3727</v>
      </c>
      <c r="X1954" s="9" t="s">
        <v>2288</v>
      </c>
      <c r="Y1954" s="9">
        <v>4</v>
      </c>
      <c r="Z1954" s="8">
        <f t="shared" si="619"/>
        <v>10570</v>
      </c>
      <c r="AA1954" s="6" t="s">
        <v>3967</v>
      </c>
      <c r="AB1954" s="6">
        <v>16029487</v>
      </c>
      <c r="AC1954" s="6">
        <f t="shared" si="623"/>
        <v>2.5225</v>
      </c>
      <c r="AD1954" s="6">
        <f t="shared" si="624"/>
        <v>40434380</v>
      </c>
      <c r="AE1954" s="6">
        <f t="shared" si="610"/>
        <v>12058136</v>
      </c>
      <c r="AF1954" s="6">
        <v>3870000</v>
      </c>
      <c r="AG1954" s="11">
        <f t="shared" si="627"/>
        <v>56362516</v>
      </c>
      <c r="AH1954">
        <f t="shared" si="626"/>
        <v>3.5161771552639207</v>
      </c>
      <c r="AI1954" s="53">
        <v>0.75</v>
      </c>
      <c r="AJ1954" s="7" t="str">
        <f t="shared" si="615"/>
        <v>hp_56362516</v>
      </c>
      <c r="AK1954" s="7" t="s">
        <v>3968</v>
      </c>
      <c r="AL1954" s="7">
        <v>2665640</v>
      </c>
      <c r="AM1954" s="7">
        <f>INT(IF(MOD(Y1954,3)=0,INT(AL1954*0.55),INT(AL1954*0.35)))</f>
        <v>932974</v>
      </c>
      <c r="AN1954" s="54">
        <f t="shared" si="616"/>
        <v>7029646</v>
      </c>
      <c r="AO1954" s="7" t="str">
        <f t="shared" si="617"/>
        <v>atk_7029646</v>
      </c>
      <c r="AP1954" s="7" t="s">
        <v>3973</v>
      </c>
      <c r="AQ1954" s="7" t="s">
        <v>3997</v>
      </c>
      <c r="AR1954" s="7" t="s">
        <v>3975</v>
      </c>
      <c r="AS1954" s="7" t="s">
        <v>3976</v>
      </c>
      <c r="AU1954" s="7" t="str">
        <f t="shared" si="618"/>
        <v>hp_56362516;atk_7029646;hit_500000;miss_100;cirt_0;cirtSub_-3500</v>
      </c>
    </row>
    <row r="1955" spans="22:47" x14ac:dyDescent="0.2">
      <c r="V1955" s="7" t="str">
        <f t="shared" si="613"/>
        <v>冠军之路13-5</v>
      </c>
      <c r="W1955" s="7">
        <f t="shared" si="622"/>
        <v>3729</v>
      </c>
      <c r="X1955" s="9" t="s">
        <v>2288</v>
      </c>
      <c r="Y1955" s="9">
        <v>5</v>
      </c>
      <c r="Z1955" s="8">
        <f t="shared" si="619"/>
        <v>10575</v>
      </c>
      <c r="AA1955" s="6" t="s">
        <v>3967</v>
      </c>
      <c r="AB1955" s="6">
        <v>16045425</v>
      </c>
      <c r="AC1955" s="6">
        <f t="shared" si="623"/>
        <v>2.5225</v>
      </c>
      <c r="AD1955" s="6">
        <f t="shared" si="624"/>
        <v>40474584</v>
      </c>
      <c r="AE1955" s="6">
        <f t="shared" si="610"/>
        <v>12058136</v>
      </c>
      <c r="AF1955" s="6">
        <v>3870000</v>
      </c>
      <c r="AG1955" s="11">
        <f t="shared" si="627"/>
        <v>56402720</v>
      </c>
      <c r="AH1955">
        <f t="shared" si="626"/>
        <v>3.5151901554492948</v>
      </c>
      <c r="AI1955" s="53">
        <v>0.75</v>
      </c>
      <c r="AJ1955" s="7" t="str">
        <f t="shared" si="615"/>
        <v>hp_56402720</v>
      </c>
      <c r="AK1955" s="7" t="s">
        <v>3968</v>
      </c>
      <c r="AL1955" s="7">
        <v>2668120</v>
      </c>
      <c r="AM1955" s="7">
        <f>INT(IF(MOD(Y1955,3)=0,INT(AL1955*0.55),INT(AL1955*0.35)))</f>
        <v>933842</v>
      </c>
      <c r="AN1955" s="54">
        <f t="shared" si="616"/>
        <v>7034211</v>
      </c>
      <c r="AO1955" s="7" t="str">
        <f t="shared" si="617"/>
        <v>atk_7034211</v>
      </c>
      <c r="AP1955" s="7" t="s">
        <v>3973</v>
      </c>
      <c r="AQ1955" s="7" t="s">
        <v>3997</v>
      </c>
      <c r="AR1955" s="7" t="s">
        <v>3975</v>
      </c>
      <c r="AS1955" s="7" t="s">
        <v>3976</v>
      </c>
      <c r="AU1955" s="7" t="str">
        <f t="shared" si="618"/>
        <v>hp_56402720;atk_7034211;hit_500000;miss_100;cirt_0;cirtSub_-3500</v>
      </c>
    </row>
    <row r="1956" spans="22:47" x14ac:dyDescent="0.2">
      <c r="V1956" s="7" t="str">
        <f t="shared" si="613"/>
        <v>冠军之路13-6</v>
      </c>
      <c r="W1956" s="7">
        <f t="shared" si="622"/>
        <v>3731</v>
      </c>
      <c r="X1956" s="9" t="s">
        <v>2288</v>
      </c>
      <c r="Y1956" s="9">
        <v>6</v>
      </c>
      <c r="Z1956" s="8">
        <f t="shared" si="619"/>
        <v>10581</v>
      </c>
      <c r="AA1956" s="6" t="s">
        <v>3967</v>
      </c>
      <c r="AB1956" s="6">
        <v>16061364</v>
      </c>
      <c r="AC1956" s="6">
        <f t="shared" si="623"/>
        <v>2.5249999999999999</v>
      </c>
      <c r="AD1956" s="6">
        <f t="shared" si="624"/>
        <v>40554944</v>
      </c>
      <c r="AE1956" s="6">
        <f t="shared" si="610"/>
        <v>12058136</v>
      </c>
      <c r="AF1956" s="6">
        <v>3870000</v>
      </c>
      <c r="AG1956" s="11">
        <f t="shared" si="627"/>
        <v>56483080</v>
      </c>
      <c r="AH1956">
        <f t="shared" si="626"/>
        <v>3.5167050569304075</v>
      </c>
      <c r="AI1956" s="53">
        <v>0.75</v>
      </c>
      <c r="AJ1956" s="7" t="str">
        <f t="shared" si="615"/>
        <v>hp_56483080</v>
      </c>
      <c r="AK1956" s="7" t="s">
        <v>3968</v>
      </c>
      <c r="AL1956" s="7">
        <v>2670600</v>
      </c>
      <c r="AM1956" s="7">
        <f>INT(IF(MOD(Y1956,3)=0,INT(AL1956*0.55),INT(AL1956*0.35)))</f>
        <v>1468830</v>
      </c>
      <c r="AN1956" s="54">
        <f t="shared" si="616"/>
        <v>7043784</v>
      </c>
      <c r="AO1956" s="7" t="str">
        <f t="shared" si="617"/>
        <v>atk_7043784</v>
      </c>
      <c r="AP1956" s="7" t="s">
        <v>3973</v>
      </c>
      <c r="AQ1956" s="7" t="s">
        <v>3997</v>
      </c>
      <c r="AR1956" s="7" t="s">
        <v>3975</v>
      </c>
      <c r="AS1956" s="7" t="s">
        <v>3976</v>
      </c>
      <c r="AU1956" s="7" t="str">
        <f t="shared" si="618"/>
        <v>hp_56483080;atk_7043784;hit_500000;miss_100;cirt_0;cirtSub_-3500</v>
      </c>
    </row>
    <row r="1957" spans="22:47" x14ac:dyDescent="0.2">
      <c r="V1957" s="7" t="str">
        <f t="shared" si="613"/>
        <v>冠军之路13-7</v>
      </c>
      <c r="W1957" s="7">
        <f t="shared" si="622"/>
        <v>3733</v>
      </c>
      <c r="X1957" s="9" t="s">
        <v>2288</v>
      </c>
      <c r="Y1957" s="9">
        <v>7</v>
      </c>
      <c r="Z1957" s="8">
        <f t="shared" si="619"/>
        <v>10588</v>
      </c>
      <c r="AA1957" s="6" t="s">
        <v>3967</v>
      </c>
      <c r="AB1957" s="6">
        <v>16077306</v>
      </c>
      <c r="AC1957" s="6">
        <f t="shared" si="623"/>
        <v>2.5249999999999999</v>
      </c>
      <c r="AD1957" s="6">
        <f t="shared" si="624"/>
        <v>40595197</v>
      </c>
      <c r="AE1957" s="6">
        <f t="shared" si="610"/>
        <v>12058136</v>
      </c>
      <c r="AF1957" s="6">
        <v>3870000</v>
      </c>
      <c r="AG1957" s="11">
        <f t="shared" si="627"/>
        <v>56523333</v>
      </c>
      <c r="AH1957">
        <f t="shared" si="626"/>
        <v>3.5157216638160649</v>
      </c>
      <c r="AI1957" s="53">
        <v>0.75</v>
      </c>
      <c r="AJ1957" s="7" t="str">
        <f t="shared" si="615"/>
        <v>hp_56523333</v>
      </c>
      <c r="AK1957" s="7" t="s">
        <v>3968</v>
      </c>
      <c r="AL1957" s="7">
        <v>2673080</v>
      </c>
      <c r="AM1957" s="7">
        <f>INT(IF(MOD(Y1957,3)=0,INT(AL1957*0.55),INT(AL1957*0.35)))</f>
        <v>935578</v>
      </c>
      <c r="AN1957" s="54">
        <f t="shared" si="616"/>
        <v>7048353</v>
      </c>
      <c r="AO1957" s="7" t="str">
        <f t="shared" si="617"/>
        <v>atk_7048353</v>
      </c>
      <c r="AP1957" s="7" t="s">
        <v>3973</v>
      </c>
      <c r="AQ1957" s="7" t="s">
        <v>3997</v>
      </c>
      <c r="AR1957" s="7" t="s">
        <v>3975</v>
      </c>
      <c r="AS1957" s="7" t="s">
        <v>3976</v>
      </c>
      <c r="AU1957" s="7" t="str">
        <f t="shared" si="618"/>
        <v>hp_56523333;atk_7048353;hit_500000;miss_100;cirt_0;cirtSub_-3500</v>
      </c>
    </row>
    <row r="1958" spans="22:47" x14ac:dyDescent="0.2">
      <c r="V1958" s="7" t="str">
        <f t="shared" si="613"/>
        <v>冠军之路13-8</v>
      </c>
      <c r="W1958" s="7">
        <f t="shared" si="622"/>
        <v>3735</v>
      </c>
      <c r="X1958" s="9" t="s">
        <v>2288</v>
      </c>
      <c r="Y1958" s="9">
        <v>8</v>
      </c>
      <c r="Z1958" s="8">
        <f t="shared" si="619"/>
        <v>10596</v>
      </c>
      <c r="AA1958" s="6" t="s">
        <v>3967</v>
      </c>
      <c r="AB1958" s="6">
        <v>16093249</v>
      </c>
      <c r="AC1958" s="6">
        <f t="shared" si="623"/>
        <v>2.5249999999999999</v>
      </c>
      <c r="AD1958" s="6">
        <f t="shared" si="624"/>
        <v>40635453</v>
      </c>
      <c r="AE1958" s="6">
        <f t="shared" si="610"/>
        <v>12058136</v>
      </c>
      <c r="AF1958" s="6">
        <v>3870000</v>
      </c>
      <c r="AG1958" s="11">
        <f t="shared" si="627"/>
        <v>56563589</v>
      </c>
      <c r="AH1958">
        <f t="shared" si="626"/>
        <v>3.5147401870187926</v>
      </c>
      <c r="AI1958" s="53">
        <v>0.75</v>
      </c>
      <c r="AJ1958" s="7" t="str">
        <f t="shared" si="615"/>
        <v>hp_56563589</v>
      </c>
      <c r="AK1958" s="7" t="s">
        <v>3968</v>
      </c>
      <c r="AL1958" s="7">
        <v>2675560</v>
      </c>
      <c r="AM1958" s="7">
        <f>INT(IF(MOD(Y1958,3)=0,INT(AL1958*0.55),INT(AL1958*0.35)))</f>
        <v>936446</v>
      </c>
      <c r="AN1958" s="54">
        <f t="shared" si="616"/>
        <v>7052923</v>
      </c>
      <c r="AO1958" s="7" t="str">
        <f t="shared" si="617"/>
        <v>atk_7052923</v>
      </c>
      <c r="AP1958" s="7" t="s">
        <v>3973</v>
      </c>
      <c r="AQ1958" s="7" t="s">
        <v>3997</v>
      </c>
      <c r="AR1958" s="7" t="s">
        <v>3975</v>
      </c>
      <c r="AS1958" s="7" t="s">
        <v>3976</v>
      </c>
      <c r="AU1958" s="7" t="str">
        <f t="shared" si="618"/>
        <v>hp_56563589;atk_7052923;hit_500000;miss_100;cirt_0;cirtSub_-3500</v>
      </c>
    </row>
    <row r="1959" spans="22:47" x14ac:dyDescent="0.2">
      <c r="V1959" s="7" t="str">
        <f t="shared" si="613"/>
        <v>冠军之路13-9</v>
      </c>
      <c r="W1959" s="7">
        <f t="shared" si="622"/>
        <v>3737</v>
      </c>
      <c r="X1959" s="9" t="s">
        <v>2288</v>
      </c>
      <c r="Y1959" s="9">
        <v>9</v>
      </c>
      <c r="Z1959" s="8">
        <f t="shared" si="619"/>
        <v>10605</v>
      </c>
      <c r="AA1959" s="6" t="s">
        <v>3967</v>
      </c>
      <c r="AB1959" s="6">
        <v>16109195</v>
      </c>
      <c r="AC1959" s="6">
        <f t="shared" si="623"/>
        <v>2.5274999999999999</v>
      </c>
      <c r="AD1959" s="6">
        <f t="shared" si="624"/>
        <v>40715990</v>
      </c>
      <c r="AE1959" s="6">
        <f t="shared" si="610"/>
        <v>12058136</v>
      </c>
      <c r="AF1959" s="6">
        <v>3870000</v>
      </c>
      <c r="AG1959" s="11">
        <f t="shared" si="627"/>
        <v>56644126</v>
      </c>
      <c r="AH1959">
        <f t="shared" si="626"/>
        <v>3.5162604959465695</v>
      </c>
      <c r="AI1959" s="53">
        <v>0.75</v>
      </c>
      <c r="AJ1959" s="7" t="str">
        <f t="shared" si="615"/>
        <v>hp_56644126</v>
      </c>
      <c r="AK1959" s="7" t="s">
        <v>3968</v>
      </c>
      <c r="AL1959" s="7">
        <v>2678040</v>
      </c>
      <c r="AM1959" s="7">
        <f>INT(IF(MOD(Y1959,3)=0,INT(AL1959*0.55),INT(AL1959*0.35)))</f>
        <v>1472922</v>
      </c>
      <c r="AN1959" s="54">
        <f t="shared" si="616"/>
        <v>7062514</v>
      </c>
      <c r="AO1959" s="7" t="str">
        <f t="shared" si="617"/>
        <v>atk_7062514</v>
      </c>
      <c r="AP1959" s="7" t="s">
        <v>3973</v>
      </c>
      <c r="AQ1959" s="7" t="s">
        <v>3997</v>
      </c>
      <c r="AR1959" s="7" t="s">
        <v>3975</v>
      </c>
      <c r="AS1959" s="7" t="s">
        <v>3976</v>
      </c>
      <c r="AU1959" s="7" t="str">
        <f t="shared" si="618"/>
        <v>hp_56644126;atk_7062514;hit_500000;miss_100;cirt_0;cirtSub_-3500</v>
      </c>
    </row>
    <row r="1960" spans="22:47" x14ac:dyDescent="0.2">
      <c r="V1960" s="7" t="str">
        <f t="shared" si="613"/>
        <v>冠军之路13-10</v>
      </c>
      <c r="W1960" s="7">
        <f t="shared" si="622"/>
        <v>3739</v>
      </c>
      <c r="X1960" s="9" t="s">
        <v>2288</v>
      </c>
      <c r="Y1960" s="9">
        <v>10</v>
      </c>
      <c r="Z1960" s="8">
        <f t="shared" si="619"/>
        <v>10615</v>
      </c>
      <c r="AA1960" s="6" t="s">
        <v>3967</v>
      </c>
      <c r="AB1960" s="6">
        <v>16125142</v>
      </c>
      <c r="AC1960" s="6">
        <f t="shared" si="623"/>
        <v>2.5274999999999999</v>
      </c>
      <c r="AD1960" s="6">
        <f t="shared" si="624"/>
        <v>40756296</v>
      </c>
      <c r="AE1960" s="6">
        <f t="shared" si="610"/>
        <v>12058136</v>
      </c>
      <c r="AF1960" s="6">
        <v>3870000</v>
      </c>
      <c r="AG1960" s="11">
        <f t="shared" si="627"/>
        <v>56684432</v>
      </c>
      <c r="AH1960">
        <f t="shared" si="626"/>
        <v>3.5152826561155246</v>
      </c>
      <c r="AI1960" s="53">
        <v>0.75</v>
      </c>
      <c r="AJ1960" s="7" t="str">
        <f t="shared" si="615"/>
        <v>hp_56684432</v>
      </c>
      <c r="AK1960" s="7" t="s">
        <v>3968</v>
      </c>
      <c r="AL1960" s="7">
        <v>2680520</v>
      </c>
      <c r="AM1960" s="7">
        <f>INT(IF(MOD(Y1960,3)=0,INT(AL1960*0.55),INT(AL1960*0.35)))</f>
        <v>938182</v>
      </c>
      <c r="AN1960" s="54">
        <f t="shared" si="616"/>
        <v>7067089</v>
      </c>
      <c r="AO1960" s="7" t="str">
        <f t="shared" si="617"/>
        <v>atk_7067089</v>
      </c>
      <c r="AP1960" s="7" t="s">
        <v>3973</v>
      </c>
      <c r="AQ1960" s="7" t="s">
        <v>3997</v>
      </c>
      <c r="AR1960" s="7" t="s">
        <v>3975</v>
      </c>
      <c r="AS1960" s="7" t="s">
        <v>3976</v>
      </c>
      <c r="AU1960" s="7" t="str">
        <f t="shared" si="618"/>
        <v>hp_56684432;atk_7067089;hit_500000;miss_100;cirt_0;cirtSub_-3500</v>
      </c>
    </row>
    <row r="1961" spans="22:47" x14ac:dyDescent="0.2">
      <c r="V1961" s="7" t="str">
        <f t="shared" si="613"/>
        <v>冠军之路14-1</v>
      </c>
      <c r="W1961" s="7">
        <f t="shared" si="622"/>
        <v>3741</v>
      </c>
      <c r="X1961" s="9" t="s">
        <v>2289</v>
      </c>
      <c r="Y1961" s="9">
        <v>1</v>
      </c>
      <c r="Z1961" s="8">
        <f t="shared" si="619"/>
        <v>10616</v>
      </c>
      <c r="AA1961" s="6" t="s">
        <v>3967</v>
      </c>
      <c r="AB1961" s="6">
        <v>16141091</v>
      </c>
      <c r="AC1961" s="6">
        <f t="shared" si="623"/>
        <v>2.5299999999999998</v>
      </c>
      <c r="AD1961" s="6">
        <f t="shared" si="624"/>
        <v>40836960</v>
      </c>
      <c r="AE1961" s="6">
        <f t="shared" ref="AE1961" si="628">IF(MOD(Y1961,1)=0,INT(AD1960*0.3),0)</f>
        <v>12226888</v>
      </c>
      <c r="AF1961" s="6">
        <v>3870000</v>
      </c>
      <c r="AG1961" s="11">
        <f t="shared" si="627"/>
        <v>56933848</v>
      </c>
      <c r="AH1961">
        <f t="shared" si="626"/>
        <v>3.5272614471970947</v>
      </c>
      <c r="AI1961" s="53">
        <v>0.75</v>
      </c>
      <c r="AJ1961" s="7" t="str">
        <f t="shared" si="615"/>
        <v>hp_56933848</v>
      </c>
      <c r="AK1961" s="7" t="s">
        <v>3968</v>
      </c>
      <c r="AL1961" s="7">
        <v>2683000</v>
      </c>
      <c r="AM1961" s="7">
        <f>INT(IF(MOD(Y1961,3)=0,INT(AL1961*0.55),INT(AL1961*0.35)))</f>
        <v>939050</v>
      </c>
      <c r="AN1961" s="54">
        <f t="shared" si="616"/>
        <v>7097731</v>
      </c>
      <c r="AO1961" s="7" t="str">
        <f t="shared" si="617"/>
        <v>atk_7097731</v>
      </c>
      <c r="AP1961" s="7" t="s">
        <v>3973</v>
      </c>
      <c r="AQ1961" s="7" t="s">
        <v>3997</v>
      </c>
      <c r="AR1961" s="7" t="s">
        <v>3975</v>
      </c>
      <c r="AS1961" s="7" t="s">
        <v>3976</v>
      </c>
      <c r="AU1961" s="7" t="str">
        <f t="shared" si="618"/>
        <v>hp_56933848;atk_7097731;hit_500000;miss_100;cirt_0;cirtSub_-3500</v>
      </c>
    </row>
    <row r="1962" spans="22:47" x14ac:dyDescent="0.2">
      <c r="V1962" s="7" t="str">
        <f t="shared" si="613"/>
        <v>冠军之路14-2</v>
      </c>
      <c r="W1962" s="7">
        <f t="shared" si="622"/>
        <v>3743</v>
      </c>
      <c r="X1962" s="9" t="s">
        <v>2289</v>
      </c>
      <c r="Y1962" s="9">
        <v>2</v>
      </c>
      <c r="Z1962" s="8">
        <f t="shared" si="619"/>
        <v>10618</v>
      </c>
      <c r="AA1962" s="6" t="s">
        <v>3967</v>
      </c>
      <c r="AB1962" s="6">
        <v>16157042</v>
      </c>
      <c r="AC1962" s="6">
        <f t="shared" si="623"/>
        <v>2.5299999999999998</v>
      </c>
      <c r="AD1962" s="6">
        <f t="shared" si="624"/>
        <v>40877316</v>
      </c>
      <c r="AE1962" s="6">
        <f t="shared" ref="AE1962:AE2025" si="629">AE1961</f>
        <v>12226888</v>
      </c>
      <c r="AF1962" s="6">
        <v>3870000</v>
      </c>
      <c r="AG1962" s="11">
        <f t="shared" si="627"/>
        <v>56974204</v>
      </c>
      <c r="AH1962">
        <f t="shared" si="626"/>
        <v>3.5262769014278725</v>
      </c>
      <c r="AI1962" s="53">
        <v>0.75</v>
      </c>
      <c r="AJ1962" s="7" t="str">
        <f t="shared" si="615"/>
        <v>hp_56974204</v>
      </c>
      <c r="AK1962" s="7" t="s">
        <v>3968</v>
      </c>
      <c r="AL1962" s="7">
        <v>2685480</v>
      </c>
      <c r="AM1962" s="7">
        <f>INT(IF(MOD(Y1962,3)=0,INT(AL1962*0.55),INT(AL1962*0.35)))</f>
        <v>939918</v>
      </c>
      <c r="AN1962" s="54">
        <f t="shared" si="616"/>
        <v>7102309</v>
      </c>
      <c r="AO1962" s="7" t="str">
        <f t="shared" si="617"/>
        <v>atk_7102309</v>
      </c>
      <c r="AP1962" s="7" t="s">
        <v>3973</v>
      </c>
      <c r="AQ1962" s="7" t="s">
        <v>3997</v>
      </c>
      <c r="AR1962" s="7" t="s">
        <v>3975</v>
      </c>
      <c r="AS1962" s="7" t="s">
        <v>3976</v>
      </c>
      <c r="AU1962" s="7" t="str">
        <f t="shared" si="618"/>
        <v>hp_56974204;atk_7102309;hit_500000;miss_100;cirt_0;cirtSub_-3500</v>
      </c>
    </row>
    <row r="1963" spans="22:47" x14ac:dyDescent="0.2">
      <c r="V1963" s="7" t="str">
        <f t="shared" si="613"/>
        <v>冠军之路14-3</v>
      </c>
      <c r="W1963" s="7">
        <f t="shared" si="622"/>
        <v>3745</v>
      </c>
      <c r="X1963" s="9" t="s">
        <v>2289</v>
      </c>
      <c r="Y1963" s="9">
        <v>3</v>
      </c>
      <c r="Z1963" s="8">
        <f t="shared" si="619"/>
        <v>10621</v>
      </c>
      <c r="AA1963" s="6" t="s">
        <v>3967</v>
      </c>
      <c r="AB1963" s="6">
        <v>16172995</v>
      </c>
      <c r="AC1963" s="6">
        <f t="shared" si="623"/>
        <v>2.5324999999999998</v>
      </c>
      <c r="AD1963" s="6">
        <f t="shared" si="624"/>
        <v>40958109</v>
      </c>
      <c r="AE1963" s="6">
        <f t="shared" si="629"/>
        <v>12226888</v>
      </c>
      <c r="AF1963" s="6">
        <v>3870000</v>
      </c>
      <c r="AG1963" s="11">
        <f t="shared" si="627"/>
        <v>57054997</v>
      </c>
      <c r="AH1963">
        <f t="shared" si="626"/>
        <v>3.5277941407883944</v>
      </c>
      <c r="AI1963" s="53">
        <v>0.75</v>
      </c>
      <c r="AJ1963" s="7" t="str">
        <f t="shared" si="615"/>
        <v>hp_57054997</v>
      </c>
      <c r="AK1963" s="7" t="s">
        <v>3968</v>
      </c>
      <c r="AL1963" s="7">
        <v>2687960</v>
      </c>
      <c r="AM1963" s="7">
        <f>INT(IF(MOD(Y1963,3)=0,INT(AL1963*0.55),INT(AL1963*0.35)))</f>
        <v>1478378</v>
      </c>
      <c r="AN1963" s="54">
        <f t="shared" si="616"/>
        <v>7111927</v>
      </c>
      <c r="AO1963" s="7" t="str">
        <f t="shared" si="617"/>
        <v>atk_7111927</v>
      </c>
      <c r="AP1963" s="7" t="s">
        <v>3973</v>
      </c>
      <c r="AQ1963" s="7" t="s">
        <v>3997</v>
      </c>
      <c r="AR1963" s="7" t="s">
        <v>3975</v>
      </c>
      <c r="AS1963" s="7" t="s">
        <v>3976</v>
      </c>
      <c r="AU1963" s="7" t="str">
        <f t="shared" si="618"/>
        <v>hp_57054997;atk_7111927;hit_500000;miss_100;cirt_0;cirtSub_-3500</v>
      </c>
    </row>
    <row r="1964" spans="22:47" x14ac:dyDescent="0.2">
      <c r="V1964" s="7" t="str">
        <f t="shared" si="613"/>
        <v>冠军之路14-4</v>
      </c>
      <c r="W1964" s="7">
        <f t="shared" si="622"/>
        <v>3747</v>
      </c>
      <c r="X1964" s="9" t="s">
        <v>2289</v>
      </c>
      <c r="Y1964" s="9">
        <v>4</v>
      </c>
      <c r="Z1964" s="8">
        <f t="shared" si="619"/>
        <v>10625</v>
      </c>
      <c r="AA1964" s="6" t="s">
        <v>3967</v>
      </c>
      <c r="AB1964" s="6">
        <v>16188950</v>
      </c>
      <c r="AC1964" s="6">
        <f t="shared" si="623"/>
        <v>2.5324999999999998</v>
      </c>
      <c r="AD1964" s="6">
        <f t="shared" si="624"/>
        <v>40998515</v>
      </c>
      <c r="AE1964" s="6">
        <f t="shared" si="629"/>
        <v>12226888</v>
      </c>
      <c r="AF1964" s="6">
        <v>3870000</v>
      </c>
      <c r="AG1964" s="11">
        <f t="shared" si="627"/>
        <v>57095403</v>
      </c>
      <c r="AH1964">
        <f t="shared" si="626"/>
        <v>3.526813227541008</v>
      </c>
      <c r="AI1964" s="53">
        <v>0.75</v>
      </c>
      <c r="AJ1964" s="7" t="str">
        <f t="shared" si="615"/>
        <v>hp_57095403</v>
      </c>
      <c r="AK1964" s="7" t="s">
        <v>3968</v>
      </c>
      <c r="AL1964" s="7">
        <v>2690440</v>
      </c>
      <c r="AM1964" s="7">
        <f>INT(IF(MOD(Y1964,3)=0,INT(AL1964*0.55),INT(AL1964*0.35)))</f>
        <v>941654</v>
      </c>
      <c r="AN1964" s="54">
        <f t="shared" si="616"/>
        <v>7116509</v>
      </c>
      <c r="AO1964" s="7" t="str">
        <f t="shared" si="617"/>
        <v>atk_7116509</v>
      </c>
      <c r="AP1964" s="7" t="s">
        <v>3973</v>
      </c>
      <c r="AQ1964" s="7" t="s">
        <v>3997</v>
      </c>
      <c r="AR1964" s="7" t="s">
        <v>3975</v>
      </c>
      <c r="AS1964" s="7" t="s">
        <v>3976</v>
      </c>
      <c r="AU1964" s="7" t="str">
        <f t="shared" si="618"/>
        <v>hp_57095403;atk_7116509;hit_500000;miss_100;cirt_0;cirtSub_-3500</v>
      </c>
    </row>
    <row r="1965" spans="22:47" x14ac:dyDescent="0.2">
      <c r="V1965" s="7" t="str">
        <f t="shared" si="613"/>
        <v>冠军之路14-5</v>
      </c>
      <c r="W1965" s="7">
        <f t="shared" si="622"/>
        <v>3749</v>
      </c>
      <c r="X1965" s="9" t="s">
        <v>2289</v>
      </c>
      <c r="Y1965" s="9">
        <v>5</v>
      </c>
      <c r="Z1965" s="8">
        <f t="shared" si="619"/>
        <v>10630</v>
      </c>
      <c r="AA1965" s="6" t="s">
        <v>3967</v>
      </c>
      <c r="AB1965" s="6">
        <v>16204907</v>
      </c>
      <c r="AC1965" s="6">
        <f t="shared" si="623"/>
        <v>2.5324999999999998</v>
      </c>
      <c r="AD1965" s="6">
        <f t="shared" si="624"/>
        <v>41038926</v>
      </c>
      <c r="AE1965" s="6">
        <f t="shared" si="629"/>
        <v>12226888</v>
      </c>
      <c r="AF1965" s="6">
        <v>3870000</v>
      </c>
      <c r="AG1965" s="11">
        <f t="shared" si="627"/>
        <v>57135814</v>
      </c>
      <c r="AH1965">
        <f t="shared" si="626"/>
        <v>3.5258341192578273</v>
      </c>
      <c r="AI1965" s="53">
        <v>0.75</v>
      </c>
      <c r="AJ1965" s="7" t="str">
        <f t="shared" si="615"/>
        <v>hp_57135814</v>
      </c>
      <c r="AK1965" s="7" t="s">
        <v>3968</v>
      </c>
      <c r="AL1965" s="7">
        <v>2692920</v>
      </c>
      <c r="AM1965" s="7">
        <f>INT(IF(MOD(Y1965,3)=0,INT(AL1965*0.55),INT(AL1965*0.35)))</f>
        <v>942522</v>
      </c>
      <c r="AN1965" s="54">
        <f t="shared" si="616"/>
        <v>7121091</v>
      </c>
      <c r="AO1965" s="7" t="str">
        <f t="shared" si="617"/>
        <v>atk_7121091</v>
      </c>
      <c r="AP1965" s="7" t="s">
        <v>3973</v>
      </c>
      <c r="AQ1965" s="7" t="s">
        <v>3997</v>
      </c>
      <c r="AR1965" s="7" t="s">
        <v>3975</v>
      </c>
      <c r="AS1965" s="7" t="s">
        <v>3976</v>
      </c>
      <c r="AU1965" s="7" t="str">
        <f t="shared" si="618"/>
        <v>hp_57135814;atk_7121091;hit_500000;miss_100;cirt_0;cirtSub_-3500</v>
      </c>
    </row>
    <row r="1966" spans="22:47" x14ac:dyDescent="0.2">
      <c r="V1966" s="7" t="str">
        <f t="shared" si="613"/>
        <v>冠军之路14-6</v>
      </c>
      <c r="W1966" s="7">
        <f t="shared" si="622"/>
        <v>3751</v>
      </c>
      <c r="X1966" s="9" t="s">
        <v>2289</v>
      </c>
      <c r="Y1966" s="9">
        <v>6</v>
      </c>
      <c r="Z1966" s="8">
        <f t="shared" si="619"/>
        <v>10636</v>
      </c>
      <c r="AA1966" s="6" t="s">
        <v>3967</v>
      </c>
      <c r="AB1966" s="6">
        <v>16220865</v>
      </c>
      <c r="AC1966" s="6">
        <f t="shared" si="623"/>
        <v>2.5349999999999997</v>
      </c>
      <c r="AD1966" s="6">
        <f t="shared" si="624"/>
        <v>41119892</v>
      </c>
      <c r="AE1966" s="6">
        <f t="shared" si="629"/>
        <v>12226888</v>
      </c>
      <c r="AF1966" s="6">
        <v>3870000</v>
      </c>
      <c r="AG1966" s="11">
        <f t="shared" si="627"/>
        <v>57216780</v>
      </c>
      <c r="AH1966">
        <f t="shared" si="626"/>
        <v>3.5273568949621366</v>
      </c>
      <c r="AI1966" s="53">
        <v>0.75</v>
      </c>
      <c r="AJ1966" s="7" t="str">
        <f t="shared" si="615"/>
        <v>hp_57216780</v>
      </c>
      <c r="AK1966" s="7" t="s">
        <v>3968</v>
      </c>
      <c r="AL1966" s="7">
        <v>2695400</v>
      </c>
      <c r="AM1966" s="7">
        <f>INT(IF(MOD(Y1966,3)=0,INT(AL1966*0.55),INT(AL1966*0.35)))</f>
        <v>1482470</v>
      </c>
      <c r="AN1966" s="54">
        <f t="shared" si="616"/>
        <v>7130728</v>
      </c>
      <c r="AO1966" s="7" t="str">
        <f t="shared" si="617"/>
        <v>atk_7130728</v>
      </c>
      <c r="AP1966" s="7" t="s">
        <v>3973</v>
      </c>
      <c r="AQ1966" s="7" t="s">
        <v>3997</v>
      </c>
      <c r="AR1966" s="7" t="s">
        <v>3975</v>
      </c>
      <c r="AS1966" s="7" t="s">
        <v>3976</v>
      </c>
      <c r="AU1966" s="7" t="str">
        <f t="shared" si="618"/>
        <v>hp_57216780;atk_7130728;hit_500000;miss_100;cirt_0;cirtSub_-3500</v>
      </c>
    </row>
    <row r="1967" spans="22:47" x14ac:dyDescent="0.2">
      <c r="V1967" s="7" t="str">
        <f t="shared" si="613"/>
        <v>冠军之路14-7</v>
      </c>
      <c r="W1967" s="7">
        <f t="shared" si="622"/>
        <v>3753</v>
      </c>
      <c r="X1967" s="9" t="s">
        <v>2289</v>
      </c>
      <c r="Y1967" s="9">
        <v>7</v>
      </c>
      <c r="Z1967" s="8">
        <f t="shared" si="619"/>
        <v>10643</v>
      </c>
      <c r="AA1967" s="6" t="s">
        <v>3967</v>
      </c>
      <c r="AB1967" s="6">
        <v>16236826</v>
      </c>
      <c r="AC1967" s="6">
        <f t="shared" si="623"/>
        <v>2.5349999999999997</v>
      </c>
      <c r="AD1967" s="6">
        <f t="shared" si="624"/>
        <v>41160353</v>
      </c>
      <c r="AE1967" s="6">
        <f t="shared" si="629"/>
        <v>12226888</v>
      </c>
      <c r="AF1967" s="6">
        <v>3870000</v>
      </c>
      <c r="AG1967" s="11">
        <f t="shared" si="627"/>
        <v>57257241</v>
      </c>
      <c r="AH1967">
        <f t="shared" si="626"/>
        <v>3.5263813875938559</v>
      </c>
      <c r="AI1967" s="53">
        <v>0.75</v>
      </c>
      <c r="AJ1967" s="7" t="str">
        <f t="shared" si="615"/>
        <v>hp_57257241</v>
      </c>
      <c r="AK1967" s="7" t="s">
        <v>3968</v>
      </c>
      <c r="AL1967" s="7">
        <v>2697880</v>
      </c>
      <c r="AM1967" s="7">
        <f>INT(IF(MOD(Y1967,3)=0,INT(AL1967*0.55),INT(AL1967*0.35)))</f>
        <v>944258</v>
      </c>
      <c r="AN1967" s="54">
        <f t="shared" si="616"/>
        <v>7135315</v>
      </c>
      <c r="AO1967" s="7" t="str">
        <f t="shared" si="617"/>
        <v>atk_7135315</v>
      </c>
      <c r="AP1967" s="7" t="s">
        <v>3973</v>
      </c>
      <c r="AQ1967" s="7" t="s">
        <v>3997</v>
      </c>
      <c r="AR1967" s="7" t="s">
        <v>3975</v>
      </c>
      <c r="AS1967" s="7" t="s">
        <v>3976</v>
      </c>
      <c r="AU1967" s="7" t="str">
        <f t="shared" si="618"/>
        <v>hp_57257241;atk_7135315;hit_500000;miss_100;cirt_0;cirtSub_-3500</v>
      </c>
    </row>
    <row r="1968" spans="22:47" x14ac:dyDescent="0.2">
      <c r="V1968" s="7" t="str">
        <f t="shared" si="613"/>
        <v>冠军之路14-8</v>
      </c>
      <c r="W1968" s="7">
        <f t="shared" si="622"/>
        <v>3755</v>
      </c>
      <c r="X1968" s="9" t="s">
        <v>2289</v>
      </c>
      <c r="Y1968" s="9">
        <v>8</v>
      </c>
      <c r="Z1968" s="8">
        <f t="shared" si="619"/>
        <v>10651</v>
      </c>
      <c r="AA1968" s="6" t="s">
        <v>3967</v>
      </c>
      <c r="AB1968" s="6">
        <v>16252788</v>
      </c>
      <c r="AC1968" s="6">
        <f t="shared" si="623"/>
        <v>2.5349999999999997</v>
      </c>
      <c r="AD1968" s="6">
        <f t="shared" si="624"/>
        <v>41200817</v>
      </c>
      <c r="AE1968" s="6">
        <f t="shared" si="629"/>
        <v>12226888</v>
      </c>
      <c r="AF1968" s="6">
        <v>3870000</v>
      </c>
      <c r="AG1968" s="11">
        <f t="shared" si="627"/>
        <v>57297705</v>
      </c>
      <c r="AH1968">
        <f t="shared" si="626"/>
        <v>3.5254077638864176</v>
      </c>
      <c r="AI1968" s="53">
        <v>0.75</v>
      </c>
      <c r="AJ1968" s="7" t="str">
        <f t="shared" si="615"/>
        <v>hp_57297705</v>
      </c>
      <c r="AK1968" s="7" t="s">
        <v>3968</v>
      </c>
      <c r="AL1968" s="7">
        <v>2700360</v>
      </c>
      <c r="AM1968" s="7">
        <f>INT(IF(MOD(Y1968,3)=0,INT(AL1968*0.55),INT(AL1968*0.35)))</f>
        <v>945126</v>
      </c>
      <c r="AN1968" s="54">
        <f t="shared" si="616"/>
        <v>7139902</v>
      </c>
      <c r="AO1968" s="7" t="str">
        <f t="shared" si="617"/>
        <v>atk_7139902</v>
      </c>
      <c r="AP1968" s="7" t="s">
        <v>3973</v>
      </c>
      <c r="AQ1968" s="7" t="s">
        <v>3997</v>
      </c>
      <c r="AR1968" s="7" t="s">
        <v>3975</v>
      </c>
      <c r="AS1968" s="7" t="s">
        <v>3976</v>
      </c>
      <c r="AU1968" s="7" t="str">
        <f t="shared" si="618"/>
        <v>hp_57297705;atk_7139902;hit_500000;miss_100;cirt_0;cirtSub_-3500</v>
      </c>
    </row>
    <row r="1969" spans="22:47" x14ac:dyDescent="0.2">
      <c r="V1969" s="7" t="str">
        <f t="shared" si="613"/>
        <v>冠军之路14-9</v>
      </c>
      <c r="W1969" s="7">
        <f t="shared" si="622"/>
        <v>3757</v>
      </c>
      <c r="X1969" s="9" t="s">
        <v>2289</v>
      </c>
      <c r="Y1969" s="9">
        <v>9</v>
      </c>
      <c r="Z1969" s="8">
        <f t="shared" si="619"/>
        <v>10660</v>
      </c>
      <c r="AA1969" s="6" t="s">
        <v>3967</v>
      </c>
      <c r="AB1969" s="6">
        <v>16268753</v>
      </c>
      <c r="AC1969" s="6">
        <f t="shared" si="623"/>
        <v>2.5374999999999996</v>
      </c>
      <c r="AD1969" s="6">
        <f t="shared" si="624"/>
        <v>41281960</v>
      </c>
      <c r="AE1969" s="6">
        <f t="shared" si="629"/>
        <v>12226888</v>
      </c>
      <c r="AF1969" s="6">
        <v>3870000</v>
      </c>
      <c r="AG1969" s="11">
        <f t="shared" si="627"/>
        <v>57378848</v>
      </c>
      <c r="AH1969">
        <f t="shared" si="626"/>
        <v>3.5269358382907408</v>
      </c>
      <c r="AI1969" s="53">
        <v>0.75</v>
      </c>
      <c r="AJ1969" s="7" t="str">
        <f t="shared" si="615"/>
        <v>hp_57378848</v>
      </c>
      <c r="AK1969" s="7" t="s">
        <v>3968</v>
      </c>
      <c r="AL1969" s="7">
        <v>2702840</v>
      </c>
      <c r="AM1969" s="7">
        <f>INT(IF(MOD(Y1969,3)=0,INT(AL1969*0.55),INT(AL1969*0.35)))</f>
        <v>1486562</v>
      </c>
      <c r="AN1969" s="54">
        <f t="shared" si="616"/>
        <v>7149557</v>
      </c>
      <c r="AO1969" s="7" t="str">
        <f t="shared" si="617"/>
        <v>atk_7149557</v>
      </c>
      <c r="AP1969" s="7" t="s">
        <v>3973</v>
      </c>
      <c r="AQ1969" s="7" t="s">
        <v>3997</v>
      </c>
      <c r="AR1969" s="7" t="s">
        <v>3975</v>
      </c>
      <c r="AS1969" s="7" t="s">
        <v>3976</v>
      </c>
      <c r="AU1969" s="7" t="str">
        <f t="shared" si="618"/>
        <v>hp_57378848;atk_7149557;hit_500000;miss_100;cirt_0;cirtSub_-3500</v>
      </c>
    </row>
    <row r="1970" spans="22:47" x14ac:dyDescent="0.2">
      <c r="V1970" s="7" t="str">
        <f t="shared" si="613"/>
        <v>冠军之路14-10</v>
      </c>
      <c r="W1970" s="7">
        <f t="shared" si="622"/>
        <v>3759</v>
      </c>
      <c r="X1970" s="9" t="s">
        <v>2289</v>
      </c>
      <c r="Y1970" s="9">
        <v>10</v>
      </c>
      <c r="Z1970" s="8">
        <f t="shared" si="619"/>
        <v>10670</v>
      </c>
      <c r="AA1970" s="6" t="s">
        <v>3967</v>
      </c>
      <c r="AB1970" s="6">
        <v>16284719</v>
      </c>
      <c r="AC1970" s="6">
        <f t="shared" si="623"/>
        <v>2.5374999999999996</v>
      </c>
      <c r="AD1970" s="6">
        <f t="shared" si="624"/>
        <v>41322474</v>
      </c>
      <c r="AE1970" s="6">
        <f t="shared" si="629"/>
        <v>12226888</v>
      </c>
      <c r="AF1970" s="6">
        <v>3870000</v>
      </c>
      <c r="AG1970" s="11">
        <f t="shared" si="627"/>
        <v>57419362</v>
      </c>
      <c r="AH1970">
        <f t="shared" si="626"/>
        <v>3.5259657842422705</v>
      </c>
      <c r="AI1970" s="53">
        <v>0.75</v>
      </c>
      <c r="AJ1970" s="7" t="str">
        <f t="shared" si="615"/>
        <v>hp_57419362</v>
      </c>
      <c r="AK1970" s="7" t="s">
        <v>3968</v>
      </c>
      <c r="AL1970" s="7">
        <v>2705320</v>
      </c>
      <c r="AM1970" s="7">
        <f>INT(IF(MOD(Y1970,3)=0,INT(AL1970*0.55),INT(AL1970*0.35)))</f>
        <v>946862</v>
      </c>
      <c r="AN1970" s="54">
        <f t="shared" si="616"/>
        <v>7154149</v>
      </c>
      <c r="AO1970" s="7" t="str">
        <f t="shared" si="617"/>
        <v>atk_7154149</v>
      </c>
      <c r="AP1970" s="7" t="s">
        <v>3973</v>
      </c>
      <c r="AQ1970" s="7" t="s">
        <v>3997</v>
      </c>
      <c r="AR1970" s="7" t="s">
        <v>3975</v>
      </c>
      <c r="AS1970" s="7" t="s">
        <v>3976</v>
      </c>
      <c r="AU1970" s="7" t="str">
        <f t="shared" si="618"/>
        <v>hp_57419362;atk_7154149;hit_500000;miss_100;cirt_0;cirtSub_-3500</v>
      </c>
    </row>
    <row r="1971" spans="22:47" x14ac:dyDescent="0.2">
      <c r="V1971" s="7" t="str">
        <f t="shared" si="613"/>
        <v>冠军之路15-1</v>
      </c>
      <c r="W1971" s="7">
        <f t="shared" si="622"/>
        <v>3761</v>
      </c>
      <c r="X1971" s="9" t="s">
        <v>2290</v>
      </c>
      <c r="Y1971" s="9">
        <v>1</v>
      </c>
      <c r="Z1971" s="8">
        <f t="shared" si="619"/>
        <v>10671</v>
      </c>
      <c r="AA1971" s="6" t="s">
        <v>3967</v>
      </c>
      <c r="AB1971" s="6">
        <v>16300687</v>
      </c>
      <c r="AC1971" s="6">
        <f t="shared" si="623"/>
        <v>2.54</v>
      </c>
      <c r="AD1971" s="6">
        <f t="shared" si="624"/>
        <v>41403744</v>
      </c>
      <c r="AE1971" s="6">
        <f t="shared" ref="AE1971" si="630">IF(MOD(Y1971,1)=0,INT(AD1970*0.3),0)</f>
        <v>12396742</v>
      </c>
      <c r="AF1971" s="6">
        <v>3870000</v>
      </c>
      <c r="AG1971" s="11">
        <f t="shared" si="627"/>
        <v>57670486</v>
      </c>
      <c r="AH1971">
        <f t="shared" si="626"/>
        <v>3.5379175123109841</v>
      </c>
      <c r="AI1971" s="53">
        <v>0.75</v>
      </c>
      <c r="AJ1971" s="7" t="str">
        <f t="shared" si="615"/>
        <v>hp_57670486</v>
      </c>
      <c r="AK1971" s="7" t="s">
        <v>3968</v>
      </c>
      <c r="AL1971" s="7">
        <v>2707800</v>
      </c>
      <c r="AM1971" s="7">
        <f>INT(IF(MOD(Y1971,3)=0,INT(AL1971*0.55),INT(AL1971*0.35)))</f>
        <v>947730</v>
      </c>
      <c r="AN1971" s="54">
        <f t="shared" si="616"/>
        <v>7184979</v>
      </c>
      <c r="AO1971" s="7" t="str">
        <f t="shared" si="617"/>
        <v>atk_7184979</v>
      </c>
      <c r="AP1971" s="7" t="s">
        <v>3973</v>
      </c>
      <c r="AQ1971" s="7" t="s">
        <v>3997</v>
      </c>
      <c r="AR1971" s="7" t="s">
        <v>3975</v>
      </c>
      <c r="AS1971" s="7" t="s">
        <v>3976</v>
      </c>
      <c r="AU1971" s="7" t="str">
        <f t="shared" si="618"/>
        <v>hp_57670486;atk_7184979;hit_500000;miss_100;cirt_0;cirtSub_-3500</v>
      </c>
    </row>
    <row r="1972" spans="22:47" x14ac:dyDescent="0.2">
      <c r="V1972" s="7" t="str">
        <f t="shared" si="613"/>
        <v>冠军之路15-2</v>
      </c>
      <c r="W1972" s="7">
        <f t="shared" si="622"/>
        <v>3763</v>
      </c>
      <c r="X1972" s="9" t="s">
        <v>2290</v>
      </c>
      <c r="Y1972" s="9">
        <v>2</v>
      </c>
      <c r="Z1972" s="8">
        <f t="shared" si="619"/>
        <v>10673</v>
      </c>
      <c r="AA1972" s="6" t="s">
        <v>3967</v>
      </c>
      <c r="AB1972" s="6">
        <v>16316657</v>
      </c>
      <c r="AC1972" s="6">
        <f t="shared" si="623"/>
        <v>2.54</v>
      </c>
      <c r="AD1972" s="6">
        <f t="shared" si="624"/>
        <v>41444308</v>
      </c>
      <c r="AE1972" s="6">
        <f t="shared" si="629"/>
        <v>12396742</v>
      </c>
      <c r="AF1972" s="6">
        <v>3870000</v>
      </c>
      <c r="AG1972" s="11">
        <f t="shared" si="627"/>
        <v>57711050</v>
      </c>
      <c r="AH1972">
        <f t="shared" si="626"/>
        <v>3.5369408084021132</v>
      </c>
      <c r="AI1972" s="53">
        <v>0.75</v>
      </c>
      <c r="AJ1972" s="7" t="str">
        <f t="shared" si="615"/>
        <v>hp_57711050</v>
      </c>
      <c r="AK1972" s="7" t="s">
        <v>3968</v>
      </c>
      <c r="AL1972" s="7">
        <v>2710280</v>
      </c>
      <c r="AM1972" s="7">
        <f>INT(IF(MOD(Y1972,3)=0,INT(AL1972*0.55),INT(AL1972*0.35)))</f>
        <v>948598</v>
      </c>
      <c r="AN1972" s="54">
        <f t="shared" si="616"/>
        <v>7189574</v>
      </c>
      <c r="AO1972" s="7" t="str">
        <f t="shared" si="617"/>
        <v>atk_7189574</v>
      </c>
      <c r="AP1972" s="7" t="s">
        <v>3973</v>
      </c>
      <c r="AQ1972" s="7" t="s">
        <v>3997</v>
      </c>
      <c r="AR1972" s="7" t="s">
        <v>3975</v>
      </c>
      <c r="AS1972" s="7" t="s">
        <v>3976</v>
      </c>
      <c r="AU1972" s="7" t="str">
        <f t="shared" si="618"/>
        <v>hp_57711050;atk_7189574;hit_500000;miss_100;cirt_0;cirtSub_-3500</v>
      </c>
    </row>
    <row r="1973" spans="22:47" x14ac:dyDescent="0.2">
      <c r="V1973" s="7" t="str">
        <f t="shared" si="613"/>
        <v>冠军之路15-3</v>
      </c>
      <c r="W1973" s="7">
        <f t="shared" si="622"/>
        <v>3765</v>
      </c>
      <c r="X1973" s="9" t="s">
        <v>2290</v>
      </c>
      <c r="Y1973" s="9">
        <v>3</v>
      </c>
      <c r="Z1973" s="8">
        <f t="shared" si="619"/>
        <v>10676</v>
      </c>
      <c r="AA1973" s="6" t="s">
        <v>3967</v>
      </c>
      <c r="AB1973" s="6">
        <v>16332629</v>
      </c>
      <c r="AC1973" s="6">
        <f t="shared" si="623"/>
        <v>2.5425</v>
      </c>
      <c r="AD1973" s="6">
        <f t="shared" si="624"/>
        <v>41525709</v>
      </c>
      <c r="AE1973" s="6">
        <f t="shared" si="629"/>
        <v>12396742</v>
      </c>
      <c r="AF1973" s="6">
        <v>3870000</v>
      </c>
      <c r="AG1973" s="11">
        <f t="shared" si="627"/>
        <v>57792451</v>
      </c>
      <c r="AH1973">
        <f t="shared" si="626"/>
        <v>3.5384659138464483</v>
      </c>
      <c r="AI1973" s="53">
        <v>0.75</v>
      </c>
      <c r="AJ1973" s="7" t="str">
        <f t="shared" si="615"/>
        <v>hp_57792451</v>
      </c>
      <c r="AK1973" s="7" t="s">
        <v>3968</v>
      </c>
      <c r="AL1973" s="7">
        <v>2712760</v>
      </c>
      <c r="AM1973" s="7">
        <f>INT(IF(MOD(Y1973,3)=0,INT(AL1973*0.55),INT(AL1973*0.35)))</f>
        <v>1492018</v>
      </c>
      <c r="AN1973" s="54">
        <f t="shared" si="616"/>
        <v>7199256</v>
      </c>
      <c r="AO1973" s="7" t="str">
        <f t="shared" si="617"/>
        <v>atk_7199256</v>
      </c>
      <c r="AP1973" s="7" t="s">
        <v>3973</v>
      </c>
      <c r="AQ1973" s="7" t="s">
        <v>3997</v>
      </c>
      <c r="AR1973" s="7" t="s">
        <v>3975</v>
      </c>
      <c r="AS1973" s="7" t="s">
        <v>3976</v>
      </c>
      <c r="AU1973" s="7" t="str">
        <f t="shared" si="618"/>
        <v>hp_57792451;atk_7199256;hit_500000;miss_100;cirt_0;cirtSub_-3500</v>
      </c>
    </row>
    <row r="1974" spans="22:47" x14ac:dyDescent="0.2">
      <c r="V1974" s="7" t="str">
        <f t="shared" si="613"/>
        <v>冠军之路15-4</v>
      </c>
      <c r="W1974" s="7">
        <f t="shared" si="622"/>
        <v>3767</v>
      </c>
      <c r="X1974" s="9" t="s">
        <v>2290</v>
      </c>
      <c r="Y1974" s="9">
        <v>4</v>
      </c>
      <c r="Z1974" s="8">
        <f t="shared" si="619"/>
        <v>10680</v>
      </c>
      <c r="AA1974" s="6" t="s">
        <v>3967</v>
      </c>
      <c r="AB1974" s="6">
        <v>16348603</v>
      </c>
      <c r="AC1974" s="6">
        <f t="shared" si="623"/>
        <v>2.5425</v>
      </c>
      <c r="AD1974" s="6">
        <f t="shared" si="624"/>
        <v>41566323</v>
      </c>
      <c r="AE1974" s="6">
        <f t="shared" si="629"/>
        <v>12396742</v>
      </c>
      <c r="AF1974" s="6">
        <v>3870000</v>
      </c>
      <c r="AG1974" s="11">
        <f t="shared" si="627"/>
        <v>57833065</v>
      </c>
      <c r="AH1974">
        <f t="shared" si="626"/>
        <v>3.5374927753765872</v>
      </c>
      <c r="AI1974" s="53">
        <v>0.75</v>
      </c>
      <c r="AJ1974" s="7" t="str">
        <f t="shared" si="615"/>
        <v>hp_57833065</v>
      </c>
      <c r="AK1974" s="7" t="s">
        <v>3968</v>
      </c>
      <c r="AL1974" s="7">
        <v>2715240</v>
      </c>
      <c r="AM1974" s="7">
        <f>INT(IF(MOD(Y1974,3)=0,INT(AL1974*0.55),INT(AL1974*0.35)))</f>
        <v>950334</v>
      </c>
      <c r="AN1974" s="54">
        <f t="shared" si="616"/>
        <v>7203856</v>
      </c>
      <c r="AO1974" s="7" t="str">
        <f t="shared" si="617"/>
        <v>atk_7203856</v>
      </c>
      <c r="AP1974" s="7" t="s">
        <v>3973</v>
      </c>
      <c r="AQ1974" s="7" t="s">
        <v>3997</v>
      </c>
      <c r="AR1974" s="7" t="s">
        <v>3975</v>
      </c>
      <c r="AS1974" s="7" t="s">
        <v>3976</v>
      </c>
      <c r="AU1974" s="7" t="str">
        <f t="shared" si="618"/>
        <v>hp_57833065;atk_7203856;hit_500000;miss_100;cirt_0;cirtSub_-3500</v>
      </c>
    </row>
    <row r="1975" spans="22:47" x14ac:dyDescent="0.2">
      <c r="V1975" s="7" t="str">
        <f t="shared" si="613"/>
        <v>冠军之路15-5</v>
      </c>
      <c r="W1975" s="7">
        <f t="shared" si="622"/>
        <v>3769</v>
      </c>
      <c r="X1975" s="9" t="s">
        <v>2290</v>
      </c>
      <c r="Y1975" s="9">
        <v>5</v>
      </c>
      <c r="Z1975" s="8">
        <f t="shared" si="619"/>
        <v>10685</v>
      </c>
      <c r="AA1975" s="6" t="s">
        <v>3967</v>
      </c>
      <c r="AB1975" s="6">
        <v>16364579</v>
      </c>
      <c r="AC1975" s="6">
        <f t="shared" si="623"/>
        <v>2.5425</v>
      </c>
      <c r="AD1975" s="6">
        <f t="shared" si="624"/>
        <v>41606942</v>
      </c>
      <c r="AE1975" s="6">
        <f t="shared" si="629"/>
        <v>12396742</v>
      </c>
      <c r="AF1975" s="6">
        <v>3870000</v>
      </c>
      <c r="AG1975" s="11">
        <f t="shared" si="627"/>
        <v>57873684</v>
      </c>
      <c r="AH1975">
        <f t="shared" si="626"/>
        <v>3.5365214100527731</v>
      </c>
      <c r="AI1975" s="53">
        <v>0.75</v>
      </c>
      <c r="AJ1975" s="7" t="str">
        <f t="shared" si="615"/>
        <v>hp_57873684</v>
      </c>
      <c r="AK1975" s="7" t="s">
        <v>3968</v>
      </c>
      <c r="AL1975" s="7">
        <v>2717720</v>
      </c>
      <c r="AM1975" s="7">
        <f>INT(IF(MOD(Y1975,3)=0,INT(AL1975*0.55),INT(AL1975*0.35)))</f>
        <v>951202</v>
      </c>
      <c r="AN1975" s="54">
        <f t="shared" si="616"/>
        <v>7208456</v>
      </c>
      <c r="AO1975" s="7" t="str">
        <f t="shared" si="617"/>
        <v>atk_7208456</v>
      </c>
      <c r="AP1975" s="7" t="s">
        <v>3973</v>
      </c>
      <c r="AQ1975" s="7" t="s">
        <v>3997</v>
      </c>
      <c r="AR1975" s="7" t="s">
        <v>3975</v>
      </c>
      <c r="AS1975" s="7" t="s">
        <v>3976</v>
      </c>
      <c r="AU1975" s="7" t="str">
        <f t="shared" si="618"/>
        <v>hp_57873684;atk_7208456;hit_500000;miss_100;cirt_0;cirtSub_-3500</v>
      </c>
    </row>
    <row r="1976" spans="22:47" x14ac:dyDescent="0.2">
      <c r="V1976" s="7" t="str">
        <f t="shared" si="613"/>
        <v>冠军之路15-6</v>
      </c>
      <c r="W1976" s="7">
        <f t="shared" si="622"/>
        <v>3771</v>
      </c>
      <c r="X1976" s="9" t="s">
        <v>2290</v>
      </c>
      <c r="Y1976" s="9">
        <v>6</v>
      </c>
      <c r="Z1976" s="8">
        <f t="shared" si="619"/>
        <v>10691</v>
      </c>
      <c r="AA1976" s="6" t="s">
        <v>3967</v>
      </c>
      <c r="AB1976" s="6">
        <v>16380557</v>
      </c>
      <c r="AC1976" s="6">
        <f t="shared" si="623"/>
        <v>2.5449999999999999</v>
      </c>
      <c r="AD1976" s="6">
        <f t="shared" si="624"/>
        <v>41688517</v>
      </c>
      <c r="AE1976" s="6">
        <f t="shared" si="629"/>
        <v>12396742</v>
      </c>
      <c r="AF1976" s="6">
        <v>3870000</v>
      </c>
      <c r="AG1976" s="11">
        <f t="shared" si="627"/>
        <v>57955259</v>
      </c>
      <c r="AH1976">
        <f t="shared" si="626"/>
        <v>3.5380517890814089</v>
      </c>
      <c r="AI1976" s="53">
        <v>0.75</v>
      </c>
      <c r="AJ1976" s="7" t="str">
        <f t="shared" si="615"/>
        <v>hp_57955259</v>
      </c>
      <c r="AK1976" s="7" t="s">
        <v>3968</v>
      </c>
      <c r="AL1976" s="7">
        <v>2720200</v>
      </c>
      <c r="AM1976" s="7">
        <f>INT(IF(MOD(Y1976,3)=0,INT(AL1976*0.55),INT(AL1976*0.35)))</f>
        <v>1496110</v>
      </c>
      <c r="AN1976" s="54">
        <f t="shared" si="616"/>
        <v>7218156</v>
      </c>
      <c r="AO1976" s="7" t="str">
        <f t="shared" si="617"/>
        <v>atk_7218156</v>
      </c>
      <c r="AP1976" s="7" t="s">
        <v>3973</v>
      </c>
      <c r="AQ1976" s="7" t="s">
        <v>3997</v>
      </c>
      <c r="AR1976" s="7" t="s">
        <v>3975</v>
      </c>
      <c r="AS1976" s="7" t="s">
        <v>3976</v>
      </c>
      <c r="AU1976" s="7" t="str">
        <f t="shared" si="618"/>
        <v>hp_57955259;atk_7218156;hit_500000;miss_100;cirt_0;cirtSub_-3500</v>
      </c>
    </row>
    <row r="1977" spans="22:47" x14ac:dyDescent="0.2">
      <c r="V1977" s="7" t="str">
        <f t="shared" si="613"/>
        <v>冠军之路15-7</v>
      </c>
      <c r="W1977" s="7">
        <f t="shared" si="622"/>
        <v>3773</v>
      </c>
      <c r="X1977" s="9" t="s">
        <v>2290</v>
      </c>
      <c r="Y1977" s="9">
        <v>7</v>
      </c>
      <c r="Z1977" s="8">
        <f t="shared" si="619"/>
        <v>10698</v>
      </c>
      <c r="AA1977" s="6" t="s">
        <v>3967</v>
      </c>
      <c r="AB1977" s="6">
        <v>16396536</v>
      </c>
      <c r="AC1977" s="6">
        <f t="shared" si="623"/>
        <v>2.5449999999999999</v>
      </c>
      <c r="AD1977" s="6">
        <f t="shared" si="624"/>
        <v>41729184</v>
      </c>
      <c r="AE1977" s="6">
        <f t="shared" si="629"/>
        <v>12396742</v>
      </c>
      <c r="AF1977" s="6">
        <v>3870000</v>
      </c>
      <c r="AG1977" s="11">
        <f t="shared" si="627"/>
        <v>57995926</v>
      </c>
      <c r="AH1977">
        <f t="shared" si="626"/>
        <v>3.5370840523876508</v>
      </c>
      <c r="AI1977" s="53">
        <v>0.75</v>
      </c>
      <c r="AJ1977" s="7" t="str">
        <f t="shared" si="615"/>
        <v>hp_57995926</v>
      </c>
      <c r="AK1977" s="7" t="s">
        <v>3968</v>
      </c>
      <c r="AL1977" s="7">
        <v>2722680</v>
      </c>
      <c r="AM1977" s="7">
        <f>INT(IF(MOD(Y1977,3)=0,INT(AL1977*0.55),INT(AL1977*0.35)))</f>
        <v>952938</v>
      </c>
      <c r="AN1977" s="54">
        <f t="shared" si="616"/>
        <v>7222761</v>
      </c>
      <c r="AO1977" s="7" t="str">
        <f t="shared" si="617"/>
        <v>atk_7222761</v>
      </c>
      <c r="AP1977" s="7" t="s">
        <v>3973</v>
      </c>
      <c r="AQ1977" s="7" t="s">
        <v>3997</v>
      </c>
      <c r="AR1977" s="7" t="s">
        <v>3975</v>
      </c>
      <c r="AS1977" s="7" t="s">
        <v>3976</v>
      </c>
      <c r="AU1977" s="7" t="str">
        <f t="shared" si="618"/>
        <v>hp_57995926;atk_7222761;hit_500000;miss_100;cirt_0;cirtSub_-3500</v>
      </c>
    </row>
    <row r="1978" spans="22:47" x14ac:dyDescent="0.2">
      <c r="V1978" s="7" t="str">
        <f t="shared" si="613"/>
        <v>冠军之路15-8</v>
      </c>
      <c r="W1978" s="7">
        <f t="shared" si="622"/>
        <v>3775</v>
      </c>
      <c r="X1978" s="9" t="s">
        <v>2290</v>
      </c>
      <c r="Y1978" s="9">
        <v>8</v>
      </c>
      <c r="Z1978" s="8">
        <f t="shared" si="619"/>
        <v>10706</v>
      </c>
      <c r="AA1978" s="6" t="s">
        <v>3967</v>
      </c>
      <c r="AB1978" s="6">
        <v>16412518</v>
      </c>
      <c r="AC1978" s="6">
        <f t="shared" si="623"/>
        <v>2.5449999999999999</v>
      </c>
      <c r="AD1978" s="6">
        <f t="shared" si="624"/>
        <v>41769858</v>
      </c>
      <c r="AE1978" s="6">
        <f t="shared" si="629"/>
        <v>12396742</v>
      </c>
      <c r="AF1978" s="6">
        <v>3870000</v>
      </c>
      <c r="AG1978" s="11">
        <f t="shared" si="627"/>
        <v>58036600</v>
      </c>
      <c r="AH1978">
        <f t="shared" si="626"/>
        <v>3.5361179801904865</v>
      </c>
      <c r="AI1978" s="53">
        <v>0.75</v>
      </c>
      <c r="AJ1978" s="7" t="str">
        <f t="shared" si="615"/>
        <v>hp_58036600</v>
      </c>
      <c r="AK1978" s="7" t="s">
        <v>3968</v>
      </c>
      <c r="AL1978" s="7">
        <v>2725160</v>
      </c>
      <c r="AM1978" s="7">
        <f>INT(IF(MOD(Y1978,3)=0,INT(AL1978*0.55),INT(AL1978*0.35)))</f>
        <v>953806</v>
      </c>
      <c r="AN1978" s="54">
        <f t="shared" si="616"/>
        <v>7227365</v>
      </c>
      <c r="AO1978" s="7" t="str">
        <f t="shared" si="617"/>
        <v>atk_7227365</v>
      </c>
      <c r="AP1978" s="7" t="s">
        <v>3973</v>
      </c>
      <c r="AQ1978" s="7" t="s">
        <v>3997</v>
      </c>
      <c r="AR1978" s="7" t="s">
        <v>3975</v>
      </c>
      <c r="AS1978" s="7" t="s">
        <v>3976</v>
      </c>
      <c r="AU1978" s="7" t="str">
        <f t="shared" si="618"/>
        <v>hp_58036600;atk_7227365;hit_500000;miss_100;cirt_0;cirtSub_-3500</v>
      </c>
    </row>
    <row r="1979" spans="22:47" x14ac:dyDescent="0.2">
      <c r="V1979" s="7" t="str">
        <f t="shared" si="613"/>
        <v>冠军之路15-9</v>
      </c>
      <c r="W1979" s="7">
        <f t="shared" si="622"/>
        <v>3777</v>
      </c>
      <c r="X1979" s="9" t="s">
        <v>2290</v>
      </c>
      <c r="Y1979" s="9">
        <v>9</v>
      </c>
      <c r="Z1979" s="8">
        <f t="shared" si="619"/>
        <v>10715</v>
      </c>
      <c r="AA1979" s="6" t="s">
        <v>3967</v>
      </c>
      <c r="AB1979" s="6">
        <v>16428501</v>
      </c>
      <c r="AC1979" s="6">
        <f t="shared" si="623"/>
        <v>2.5474999999999999</v>
      </c>
      <c r="AD1979" s="6">
        <f t="shared" si="624"/>
        <v>41851606</v>
      </c>
      <c r="AE1979" s="6">
        <f t="shared" si="629"/>
        <v>12396742</v>
      </c>
      <c r="AF1979" s="6">
        <v>3870000</v>
      </c>
      <c r="AG1979" s="11">
        <f t="shared" si="627"/>
        <v>58118348</v>
      </c>
      <c r="AH1979">
        <f t="shared" si="626"/>
        <v>3.5376537396808145</v>
      </c>
      <c r="AI1979" s="53">
        <v>0.75</v>
      </c>
      <c r="AJ1979" s="7" t="str">
        <f t="shared" si="615"/>
        <v>hp_58118348</v>
      </c>
      <c r="AK1979" s="7" t="s">
        <v>3968</v>
      </c>
      <c r="AL1979" s="7">
        <v>2727640</v>
      </c>
      <c r="AM1979" s="7">
        <f>INT(IF(MOD(Y1979,3)=0,INT(AL1979*0.55),INT(AL1979*0.35)))</f>
        <v>1500202</v>
      </c>
      <c r="AN1979" s="54">
        <f t="shared" si="616"/>
        <v>7237084</v>
      </c>
      <c r="AO1979" s="7" t="str">
        <f t="shared" si="617"/>
        <v>atk_7237084</v>
      </c>
      <c r="AP1979" s="7" t="s">
        <v>3973</v>
      </c>
      <c r="AQ1979" s="7" t="s">
        <v>3997</v>
      </c>
      <c r="AR1979" s="7" t="s">
        <v>3975</v>
      </c>
      <c r="AS1979" s="7" t="s">
        <v>3976</v>
      </c>
      <c r="AU1979" s="7" t="str">
        <f t="shared" si="618"/>
        <v>hp_58118348;atk_7237084;hit_500000;miss_100;cirt_0;cirtSub_-3500</v>
      </c>
    </row>
    <row r="1980" spans="22:47" x14ac:dyDescent="0.2">
      <c r="V1980" s="7" t="str">
        <f t="shared" si="613"/>
        <v>冠军之路15-10</v>
      </c>
      <c r="W1980" s="7">
        <f t="shared" si="622"/>
        <v>3779</v>
      </c>
      <c r="X1980" s="9" t="s">
        <v>2290</v>
      </c>
      <c r="Y1980" s="9">
        <v>10</v>
      </c>
      <c r="Z1980" s="8">
        <f t="shared" si="619"/>
        <v>10725</v>
      </c>
      <c r="AA1980" s="6" t="s">
        <v>3967</v>
      </c>
      <c r="AB1980" s="6">
        <v>16444487</v>
      </c>
      <c r="AC1980" s="6">
        <f t="shared" si="623"/>
        <v>2.5474999999999999</v>
      </c>
      <c r="AD1980" s="6">
        <f t="shared" si="624"/>
        <v>41892330</v>
      </c>
      <c r="AE1980" s="6">
        <f t="shared" si="629"/>
        <v>12396742</v>
      </c>
      <c r="AF1980" s="6">
        <v>3870000</v>
      </c>
      <c r="AG1980" s="11">
        <f t="shared" si="627"/>
        <v>58159072</v>
      </c>
      <c r="AH1980">
        <f t="shared" si="626"/>
        <v>3.5366911719410887</v>
      </c>
      <c r="AI1980" s="53">
        <v>0.75</v>
      </c>
      <c r="AJ1980" s="7" t="str">
        <f t="shared" si="615"/>
        <v>hp_58159072</v>
      </c>
      <c r="AK1980" s="7" t="s">
        <v>3968</v>
      </c>
      <c r="AL1980" s="7">
        <v>2730120</v>
      </c>
      <c r="AM1980" s="7">
        <f>INT(IF(MOD(Y1980,3)=0,INT(AL1980*0.55),INT(AL1980*0.35)))</f>
        <v>955542</v>
      </c>
      <c r="AN1980" s="54">
        <f t="shared" si="616"/>
        <v>7241693</v>
      </c>
      <c r="AO1980" s="7" t="str">
        <f t="shared" si="617"/>
        <v>atk_7241693</v>
      </c>
      <c r="AP1980" s="7" t="s">
        <v>3973</v>
      </c>
      <c r="AQ1980" s="7" t="s">
        <v>3997</v>
      </c>
      <c r="AR1980" s="7" t="s">
        <v>3975</v>
      </c>
      <c r="AS1980" s="7" t="s">
        <v>3976</v>
      </c>
      <c r="AU1980" s="7" t="str">
        <f t="shared" si="618"/>
        <v>hp_58159072;atk_7241693;hit_500000;miss_100;cirt_0;cirtSub_-3500</v>
      </c>
    </row>
    <row r="1981" spans="22:47" x14ac:dyDescent="0.2">
      <c r="V1981" s="7" t="str">
        <f t="shared" si="613"/>
        <v>冠军之路16-1</v>
      </c>
      <c r="W1981" s="7">
        <f t="shared" si="622"/>
        <v>3781</v>
      </c>
      <c r="X1981" s="9" t="s">
        <v>2291</v>
      </c>
      <c r="Y1981" s="9">
        <v>1</v>
      </c>
      <c r="Z1981" s="8">
        <f t="shared" si="619"/>
        <v>10726</v>
      </c>
      <c r="AA1981" s="6" t="s">
        <v>3967</v>
      </c>
      <c r="AB1981" s="6">
        <v>16460474</v>
      </c>
      <c r="AC1981" s="6">
        <f t="shared" si="623"/>
        <v>2.5499999999999998</v>
      </c>
      <c r="AD1981" s="6">
        <f t="shared" si="624"/>
        <v>41974208</v>
      </c>
      <c r="AE1981" s="6">
        <f t="shared" ref="AE1981" si="631">IF(MOD(Y1981,1)=0,INT(AD1980*0.3),0)</f>
        <v>12567699</v>
      </c>
      <c r="AF1981" s="6">
        <v>3870000</v>
      </c>
      <c r="AG1981" s="11">
        <f t="shared" si="627"/>
        <v>58411907</v>
      </c>
      <c r="AH1981">
        <f t="shared" si="626"/>
        <v>3.5486163399668809</v>
      </c>
      <c r="AI1981" s="53">
        <v>0.75</v>
      </c>
      <c r="AJ1981" s="7" t="str">
        <f t="shared" si="615"/>
        <v>hp_58411907</v>
      </c>
      <c r="AK1981" s="7" t="s">
        <v>3968</v>
      </c>
      <c r="AL1981" s="7">
        <v>2732600</v>
      </c>
      <c r="AM1981" s="7">
        <f>INT(IF(MOD(Y1981,3)=0,INT(AL1981*0.55),INT(AL1981*0.35)))</f>
        <v>956410</v>
      </c>
      <c r="AN1981" s="54">
        <f t="shared" si="616"/>
        <v>7272711</v>
      </c>
      <c r="AO1981" s="7" t="str">
        <f t="shared" si="617"/>
        <v>atk_7272711</v>
      </c>
      <c r="AP1981" s="7" t="s">
        <v>3973</v>
      </c>
      <c r="AQ1981" s="7" t="s">
        <v>3997</v>
      </c>
      <c r="AR1981" s="7" t="s">
        <v>3975</v>
      </c>
      <c r="AS1981" s="7" t="s">
        <v>3976</v>
      </c>
      <c r="AU1981" s="7" t="str">
        <f t="shared" si="618"/>
        <v>hp_58411907;atk_7272711;hit_500000;miss_100;cirt_0;cirtSub_-3500</v>
      </c>
    </row>
    <row r="1982" spans="22:47" x14ac:dyDescent="0.2">
      <c r="V1982" s="7" t="str">
        <f t="shared" si="613"/>
        <v>冠军之路16-2</v>
      </c>
      <c r="W1982" s="7">
        <f t="shared" si="622"/>
        <v>3783</v>
      </c>
      <c r="X1982" s="9" t="s">
        <v>2291</v>
      </c>
      <c r="Y1982" s="9">
        <v>2</v>
      </c>
      <c r="Z1982" s="8">
        <f t="shared" si="619"/>
        <v>10728</v>
      </c>
      <c r="AA1982" s="6" t="s">
        <v>3967</v>
      </c>
      <c r="AB1982" s="6">
        <v>16476463</v>
      </c>
      <c r="AC1982" s="6">
        <f t="shared" si="623"/>
        <v>2.5499999999999998</v>
      </c>
      <c r="AD1982" s="6">
        <f t="shared" si="624"/>
        <v>42014980</v>
      </c>
      <c r="AE1982" s="6">
        <f t="shared" si="629"/>
        <v>12567699</v>
      </c>
      <c r="AF1982" s="6">
        <v>3870000</v>
      </c>
      <c r="AG1982" s="11">
        <f t="shared" si="627"/>
        <v>58452679</v>
      </c>
      <c r="AH1982">
        <f t="shared" si="626"/>
        <v>3.547647271140657</v>
      </c>
      <c r="AI1982" s="53">
        <v>0.75</v>
      </c>
      <c r="AJ1982" s="7" t="str">
        <f t="shared" si="615"/>
        <v>hp_58452679</v>
      </c>
      <c r="AK1982" s="7" t="s">
        <v>3968</v>
      </c>
      <c r="AL1982" s="7">
        <v>2735080</v>
      </c>
      <c r="AM1982" s="7">
        <f>INT(IF(MOD(Y1982,3)=0,INT(AL1982*0.55),INT(AL1982*0.35)))</f>
        <v>957278</v>
      </c>
      <c r="AN1982" s="54">
        <f t="shared" si="616"/>
        <v>7277324</v>
      </c>
      <c r="AO1982" s="7" t="str">
        <f t="shared" si="617"/>
        <v>atk_7277324</v>
      </c>
      <c r="AP1982" s="7" t="s">
        <v>3973</v>
      </c>
      <c r="AQ1982" s="7" t="s">
        <v>3997</v>
      </c>
      <c r="AR1982" s="7" t="s">
        <v>3975</v>
      </c>
      <c r="AS1982" s="7" t="s">
        <v>3976</v>
      </c>
      <c r="AU1982" s="7" t="str">
        <f t="shared" si="618"/>
        <v>hp_58452679;atk_7277324;hit_500000;miss_100;cirt_0;cirtSub_-3500</v>
      </c>
    </row>
    <row r="1983" spans="22:47" x14ac:dyDescent="0.2">
      <c r="V1983" s="7" t="str">
        <f t="shared" si="613"/>
        <v>冠军之路16-3</v>
      </c>
      <c r="W1983" s="7">
        <f t="shared" si="622"/>
        <v>3785</v>
      </c>
      <c r="X1983" s="9" t="s">
        <v>2291</v>
      </c>
      <c r="Y1983" s="9">
        <v>3</v>
      </c>
      <c r="Z1983" s="8">
        <f t="shared" si="619"/>
        <v>10731</v>
      </c>
      <c r="AA1983" s="6" t="s">
        <v>3967</v>
      </c>
      <c r="AB1983" s="6">
        <v>16492454</v>
      </c>
      <c r="AC1983" s="6">
        <f t="shared" si="623"/>
        <v>2.5524999999999998</v>
      </c>
      <c r="AD1983" s="6">
        <f t="shared" si="624"/>
        <v>42096988</v>
      </c>
      <c r="AE1983" s="6">
        <f t="shared" si="629"/>
        <v>12567699</v>
      </c>
      <c r="AF1983" s="6">
        <v>3870000</v>
      </c>
      <c r="AG1983" s="11">
        <f t="shared" si="627"/>
        <v>58534687</v>
      </c>
      <c r="AH1983">
        <f t="shared" si="626"/>
        <v>3.5491799461741715</v>
      </c>
      <c r="AI1983" s="53">
        <v>0.75</v>
      </c>
      <c r="AJ1983" s="7" t="str">
        <f t="shared" si="615"/>
        <v>hp_58534687</v>
      </c>
      <c r="AK1983" s="7" t="s">
        <v>3968</v>
      </c>
      <c r="AL1983" s="7">
        <v>2737560</v>
      </c>
      <c r="AM1983" s="7">
        <f>INT(IF(MOD(Y1983,3)=0,INT(AL1983*0.55),INT(AL1983*0.35)))</f>
        <v>1505658</v>
      </c>
      <c r="AN1983" s="54">
        <f t="shared" si="616"/>
        <v>7287069</v>
      </c>
      <c r="AO1983" s="7" t="str">
        <f t="shared" si="617"/>
        <v>atk_7287069</v>
      </c>
      <c r="AP1983" s="7" t="s">
        <v>3973</v>
      </c>
      <c r="AQ1983" s="7" t="s">
        <v>3997</v>
      </c>
      <c r="AR1983" s="7" t="s">
        <v>3975</v>
      </c>
      <c r="AS1983" s="7" t="s">
        <v>3976</v>
      </c>
      <c r="AU1983" s="7" t="str">
        <f t="shared" si="618"/>
        <v>hp_58534687;atk_7287069;hit_500000;miss_100;cirt_0;cirtSub_-3500</v>
      </c>
    </row>
    <row r="1984" spans="22:47" x14ac:dyDescent="0.2">
      <c r="V1984" s="7" t="str">
        <f t="shared" si="613"/>
        <v>冠军之路16-4</v>
      </c>
      <c r="W1984" s="7">
        <f t="shared" si="622"/>
        <v>3787</v>
      </c>
      <c r="X1984" s="9" t="s">
        <v>2291</v>
      </c>
      <c r="Y1984" s="9">
        <v>4</v>
      </c>
      <c r="Z1984" s="8">
        <f t="shared" si="619"/>
        <v>10735</v>
      </c>
      <c r="AA1984" s="6" t="s">
        <v>3967</v>
      </c>
      <c r="AB1984" s="6">
        <v>16508447</v>
      </c>
      <c r="AC1984" s="6">
        <f t="shared" si="623"/>
        <v>2.5524999999999998</v>
      </c>
      <c r="AD1984" s="6">
        <f t="shared" si="624"/>
        <v>42137810</v>
      </c>
      <c r="AE1984" s="6">
        <f t="shared" si="629"/>
        <v>12567699</v>
      </c>
      <c r="AF1984" s="6">
        <v>3870000</v>
      </c>
      <c r="AG1984" s="11">
        <f t="shared" si="627"/>
        <v>58575509</v>
      </c>
      <c r="AH1984">
        <f t="shared" si="626"/>
        <v>3.5482143777667274</v>
      </c>
      <c r="AI1984" s="53">
        <v>0.75</v>
      </c>
      <c r="AJ1984" s="7" t="str">
        <f t="shared" si="615"/>
        <v>hp_58575509</v>
      </c>
      <c r="AK1984" s="7" t="s">
        <v>3968</v>
      </c>
      <c r="AL1984" s="7">
        <v>2740040</v>
      </c>
      <c r="AM1984" s="7">
        <f>INT(IF(MOD(Y1984,3)=0,INT(AL1984*0.55),INT(AL1984*0.35)))</f>
        <v>959014</v>
      </c>
      <c r="AN1984" s="54">
        <f t="shared" si="616"/>
        <v>7291686</v>
      </c>
      <c r="AO1984" s="7" t="str">
        <f t="shared" si="617"/>
        <v>atk_7291686</v>
      </c>
      <c r="AP1984" s="7" t="s">
        <v>3973</v>
      </c>
      <c r="AQ1984" s="7" t="s">
        <v>3997</v>
      </c>
      <c r="AR1984" s="7" t="s">
        <v>3975</v>
      </c>
      <c r="AS1984" s="7" t="s">
        <v>3976</v>
      </c>
      <c r="AU1984" s="7" t="str">
        <f t="shared" si="618"/>
        <v>hp_58575509;atk_7291686;hit_500000;miss_100;cirt_0;cirtSub_-3500</v>
      </c>
    </row>
    <row r="1985" spans="22:47" x14ac:dyDescent="0.2">
      <c r="V1985" s="7" t="str">
        <f t="shared" ref="V1985:V2048" si="632">X1985&amp;"-"&amp;Y1985</f>
        <v>冠军之路16-5</v>
      </c>
      <c r="W1985" s="7">
        <f t="shared" si="622"/>
        <v>3789</v>
      </c>
      <c r="X1985" s="9" t="s">
        <v>2291</v>
      </c>
      <c r="Y1985" s="9">
        <v>5</v>
      </c>
      <c r="Z1985" s="8">
        <f t="shared" si="619"/>
        <v>10740</v>
      </c>
      <c r="AA1985" s="6" t="s">
        <v>3967</v>
      </c>
      <c r="AB1985" s="6">
        <v>16524442</v>
      </c>
      <c r="AC1985" s="6">
        <f t="shared" si="623"/>
        <v>2.5524999999999998</v>
      </c>
      <c r="AD1985" s="6">
        <f t="shared" si="624"/>
        <v>42178638</v>
      </c>
      <c r="AE1985" s="6">
        <f t="shared" si="629"/>
        <v>12567699</v>
      </c>
      <c r="AF1985" s="6">
        <v>3870000</v>
      </c>
      <c r="AG1985" s="11">
        <f t="shared" si="627"/>
        <v>58616337</v>
      </c>
      <c r="AH1985">
        <f t="shared" si="626"/>
        <v>3.5472506121538023</v>
      </c>
      <c r="AI1985" s="53">
        <v>0.75</v>
      </c>
      <c r="AJ1985" s="7" t="str">
        <f t="shared" ref="AJ1985:AJ2048" si="633">AA1985&amp;"_"&amp;AG1985</f>
        <v>hp_58616337</v>
      </c>
      <c r="AK1985" s="7" t="s">
        <v>3968</v>
      </c>
      <c r="AL1985" s="7">
        <v>2742520</v>
      </c>
      <c r="AM1985" s="7">
        <f>INT(IF(MOD(Y1985,3)=0,INT(AL1985*0.55),INT(AL1985*0.35)))</f>
        <v>959882</v>
      </c>
      <c r="AN1985" s="54">
        <f t="shared" si="616"/>
        <v>7296304</v>
      </c>
      <c r="AO1985" s="7" t="str">
        <f t="shared" si="617"/>
        <v>atk_7296304</v>
      </c>
      <c r="AP1985" s="7" t="s">
        <v>3973</v>
      </c>
      <c r="AQ1985" s="7" t="s">
        <v>3997</v>
      </c>
      <c r="AR1985" s="7" t="s">
        <v>3975</v>
      </c>
      <c r="AS1985" s="7" t="s">
        <v>3976</v>
      </c>
      <c r="AU1985" s="7" t="str">
        <f t="shared" si="618"/>
        <v>hp_58616337;atk_7296304;hit_500000;miss_100;cirt_0;cirtSub_-3500</v>
      </c>
    </row>
    <row r="1986" spans="22:47" x14ac:dyDescent="0.2">
      <c r="V1986" s="7" t="str">
        <f t="shared" si="632"/>
        <v>冠军之路16-6</v>
      </c>
      <c r="W1986" s="7">
        <f t="shared" si="622"/>
        <v>3791</v>
      </c>
      <c r="X1986" s="9" t="s">
        <v>2291</v>
      </c>
      <c r="Y1986" s="9">
        <v>6</v>
      </c>
      <c r="Z1986" s="8">
        <f t="shared" si="619"/>
        <v>10746</v>
      </c>
      <c r="AA1986" s="6" t="s">
        <v>3967</v>
      </c>
      <c r="AB1986" s="6">
        <v>16540439</v>
      </c>
      <c r="AC1986" s="6">
        <f t="shared" si="623"/>
        <v>2.5549999999999997</v>
      </c>
      <c r="AD1986" s="6">
        <f t="shared" si="624"/>
        <v>42260821</v>
      </c>
      <c r="AE1986" s="6">
        <f t="shared" si="629"/>
        <v>12567699</v>
      </c>
      <c r="AF1986" s="6">
        <v>3870000</v>
      </c>
      <c r="AG1986" s="11">
        <f t="shared" si="627"/>
        <v>58698520</v>
      </c>
      <c r="AH1986">
        <f t="shared" si="626"/>
        <v>3.5487885176445437</v>
      </c>
      <c r="AI1986" s="53">
        <v>0.75</v>
      </c>
      <c r="AJ1986" s="7" t="str">
        <f t="shared" si="633"/>
        <v>hp_58698520</v>
      </c>
      <c r="AK1986" s="7" t="s">
        <v>3968</v>
      </c>
      <c r="AL1986" s="7">
        <v>2745000</v>
      </c>
      <c r="AM1986" s="7">
        <f>INT(IF(MOD(Y1986,3)=0,INT(AL1986*0.55),INT(AL1986*0.35)))</f>
        <v>1509750</v>
      </c>
      <c r="AN1986" s="54">
        <f t="shared" ref="AN1986:AN2049" si="634">INT(AL1986*AI1986*AH1986)</f>
        <v>7306068</v>
      </c>
      <c r="AO1986" s="7" t="str">
        <f t="shared" ref="AO1986:AO2049" si="635">AK1986&amp;"_"&amp;AN1986</f>
        <v>atk_7306068</v>
      </c>
      <c r="AP1986" s="7" t="s">
        <v>3973</v>
      </c>
      <c r="AQ1986" s="7" t="s">
        <v>3997</v>
      </c>
      <c r="AR1986" s="7" t="s">
        <v>3975</v>
      </c>
      <c r="AS1986" s="7" t="s">
        <v>3976</v>
      </c>
      <c r="AU1986" s="7" t="str">
        <f t="shared" ref="AU1986:AU2049" si="636">AJ1986&amp;";"&amp;AO1986&amp;";"&amp;AP1986&amp;";"&amp;AQ1986&amp;";"&amp;AR1986&amp;";"&amp;AS1986</f>
        <v>hp_58698520;atk_7306068;hit_500000;miss_100;cirt_0;cirtSub_-3500</v>
      </c>
    </row>
    <row r="1987" spans="22:47" x14ac:dyDescent="0.2">
      <c r="V1987" s="7" t="str">
        <f t="shared" si="632"/>
        <v>冠军之路16-7</v>
      </c>
      <c r="W1987" s="7">
        <f t="shared" si="622"/>
        <v>3793</v>
      </c>
      <c r="X1987" s="9" t="s">
        <v>2291</v>
      </c>
      <c r="Y1987" s="9">
        <v>7</v>
      </c>
      <c r="Z1987" s="8">
        <f t="shared" ref="Z1987:Z2050" si="637">Y1987+Z1986</f>
        <v>10753</v>
      </c>
      <c r="AA1987" s="6" t="s">
        <v>3967</v>
      </c>
      <c r="AB1987" s="6">
        <v>16556437</v>
      </c>
      <c r="AC1987" s="6">
        <f t="shared" si="623"/>
        <v>2.5549999999999997</v>
      </c>
      <c r="AD1987" s="6">
        <f t="shared" si="624"/>
        <v>42301696</v>
      </c>
      <c r="AE1987" s="6">
        <f t="shared" si="629"/>
        <v>12567699</v>
      </c>
      <c r="AF1987" s="6">
        <v>3870000</v>
      </c>
      <c r="AG1987" s="11">
        <f t="shared" si="627"/>
        <v>58739395</v>
      </c>
      <c r="AH1987">
        <f t="shared" si="626"/>
        <v>3.547828255560058</v>
      </c>
      <c r="AI1987" s="53">
        <v>0.75</v>
      </c>
      <c r="AJ1987" s="7" t="str">
        <f t="shared" si="633"/>
        <v>hp_58739395</v>
      </c>
      <c r="AK1987" s="7" t="s">
        <v>3968</v>
      </c>
      <c r="AL1987" s="7">
        <v>2747480</v>
      </c>
      <c r="AM1987" s="7">
        <f>INT(IF(MOD(Y1987,3)=0,INT(AL1987*0.55),INT(AL1987*0.35)))</f>
        <v>961618</v>
      </c>
      <c r="AN1987" s="54">
        <f t="shared" si="634"/>
        <v>7310690</v>
      </c>
      <c r="AO1987" s="7" t="str">
        <f t="shared" si="635"/>
        <v>atk_7310690</v>
      </c>
      <c r="AP1987" s="7" t="s">
        <v>3973</v>
      </c>
      <c r="AQ1987" s="7" t="s">
        <v>3997</v>
      </c>
      <c r="AR1987" s="7" t="s">
        <v>3975</v>
      </c>
      <c r="AS1987" s="7" t="s">
        <v>3976</v>
      </c>
      <c r="AU1987" s="7" t="str">
        <f t="shared" si="636"/>
        <v>hp_58739395;atk_7310690;hit_500000;miss_100;cirt_0;cirtSub_-3500</v>
      </c>
    </row>
    <row r="1988" spans="22:47" x14ac:dyDescent="0.2">
      <c r="V1988" s="7" t="str">
        <f t="shared" si="632"/>
        <v>冠军之路16-8</v>
      </c>
      <c r="W1988" s="7">
        <f t="shared" si="622"/>
        <v>3795</v>
      </c>
      <c r="X1988" s="9" t="s">
        <v>2291</v>
      </c>
      <c r="Y1988" s="9">
        <v>8</v>
      </c>
      <c r="Z1988" s="8">
        <f t="shared" si="637"/>
        <v>10761</v>
      </c>
      <c r="AA1988" s="6" t="s">
        <v>3967</v>
      </c>
      <c r="AB1988" s="6">
        <v>16572438</v>
      </c>
      <c r="AC1988" s="6">
        <f t="shared" si="623"/>
        <v>2.5549999999999997</v>
      </c>
      <c r="AD1988" s="6">
        <f t="shared" si="624"/>
        <v>42342579</v>
      </c>
      <c r="AE1988" s="6">
        <f t="shared" si="629"/>
        <v>12567699</v>
      </c>
      <c r="AF1988" s="6">
        <v>3870000</v>
      </c>
      <c r="AG1988" s="11">
        <f t="shared" si="627"/>
        <v>58780278</v>
      </c>
      <c r="AH1988">
        <f t="shared" si="626"/>
        <v>3.5468696880929649</v>
      </c>
      <c r="AI1988" s="53">
        <v>0.75</v>
      </c>
      <c r="AJ1988" s="7" t="str">
        <f t="shared" si="633"/>
        <v>hp_58780278</v>
      </c>
      <c r="AK1988" s="7" t="s">
        <v>3968</v>
      </c>
      <c r="AL1988" s="7">
        <v>2749960</v>
      </c>
      <c r="AM1988" s="7">
        <f>INT(IF(MOD(Y1988,3)=0,INT(AL1988*0.55),INT(AL1988*0.35)))</f>
        <v>962486</v>
      </c>
      <c r="AN1988" s="54">
        <f t="shared" si="634"/>
        <v>7315312</v>
      </c>
      <c r="AO1988" s="7" t="str">
        <f t="shared" si="635"/>
        <v>atk_7315312</v>
      </c>
      <c r="AP1988" s="7" t="s">
        <v>3973</v>
      </c>
      <c r="AQ1988" s="7" t="s">
        <v>3997</v>
      </c>
      <c r="AR1988" s="7" t="s">
        <v>3975</v>
      </c>
      <c r="AS1988" s="7" t="s">
        <v>3976</v>
      </c>
      <c r="AU1988" s="7" t="str">
        <f t="shared" si="636"/>
        <v>hp_58780278;atk_7315312;hit_500000;miss_100;cirt_0;cirtSub_-3500</v>
      </c>
    </row>
    <row r="1989" spans="22:47" x14ac:dyDescent="0.2">
      <c r="V1989" s="7" t="str">
        <f t="shared" si="632"/>
        <v>冠军之路16-9</v>
      </c>
      <c r="W1989" s="7">
        <f t="shared" si="622"/>
        <v>3797</v>
      </c>
      <c r="X1989" s="9" t="s">
        <v>2291</v>
      </c>
      <c r="Y1989" s="9">
        <v>9</v>
      </c>
      <c r="Z1989" s="8">
        <f t="shared" si="637"/>
        <v>10770</v>
      </c>
      <c r="AA1989" s="6" t="s">
        <v>3967</v>
      </c>
      <c r="AB1989" s="6">
        <v>16588440</v>
      </c>
      <c r="AC1989" s="6">
        <f t="shared" si="623"/>
        <v>2.5574999999999997</v>
      </c>
      <c r="AD1989" s="6">
        <f t="shared" si="624"/>
        <v>42424935</v>
      </c>
      <c r="AE1989" s="6">
        <f t="shared" si="629"/>
        <v>12567699</v>
      </c>
      <c r="AF1989" s="6">
        <v>3870000</v>
      </c>
      <c r="AG1989" s="11">
        <f t="shared" si="627"/>
        <v>58862634</v>
      </c>
      <c r="AH1989">
        <f t="shared" si="626"/>
        <v>3.5484128706496811</v>
      </c>
      <c r="AI1989" s="53">
        <v>0.75</v>
      </c>
      <c r="AJ1989" s="7" t="str">
        <f t="shared" si="633"/>
        <v>hp_58862634</v>
      </c>
      <c r="AK1989" s="7" t="s">
        <v>3968</v>
      </c>
      <c r="AL1989" s="7">
        <v>2752440</v>
      </c>
      <c r="AM1989" s="7">
        <f>INT(IF(MOD(Y1989,3)=0,INT(AL1989*0.55),INT(AL1989*0.35)))</f>
        <v>1513842</v>
      </c>
      <c r="AN1989" s="54">
        <f t="shared" si="634"/>
        <v>7325095</v>
      </c>
      <c r="AO1989" s="7" t="str">
        <f t="shared" si="635"/>
        <v>atk_7325095</v>
      </c>
      <c r="AP1989" s="7" t="s">
        <v>3973</v>
      </c>
      <c r="AQ1989" s="7" t="s">
        <v>3997</v>
      </c>
      <c r="AR1989" s="7" t="s">
        <v>3975</v>
      </c>
      <c r="AS1989" s="7" t="s">
        <v>3976</v>
      </c>
      <c r="AU1989" s="7" t="str">
        <f t="shared" si="636"/>
        <v>hp_58862634;atk_7325095;hit_500000;miss_100;cirt_0;cirtSub_-3500</v>
      </c>
    </row>
    <row r="1990" spans="22:47" x14ac:dyDescent="0.2">
      <c r="V1990" s="7" t="str">
        <f t="shared" si="632"/>
        <v>冠军之路16-10</v>
      </c>
      <c r="W1990" s="7">
        <f t="shared" si="622"/>
        <v>3799</v>
      </c>
      <c r="X1990" s="9" t="s">
        <v>2291</v>
      </c>
      <c r="Y1990" s="9">
        <v>10</v>
      </c>
      <c r="Z1990" s="8">
        <f t="shared" si="637"/>
        <v>10780</v>
      </c>
      <c r="AA1990" s="6" t="s">
        <v>3967</v>
      </c>
      <c r="AB1990" s="6">
        <v>16604445</v>
      </c>
      <c r="AC1990" s="6">
        <f t="shared" si="623"/>
        <v>2.5574999999999997</v>
      </c>
      <c r="AD1990" s="6">
        <f t="shared" si="624"/>
        <v>42465868</v>
      </c>
      <c r="AE1990" s="6">
        <f t="shared" si="629"/>
        <v>12567699</v>
      </c>
      <c r="AF1990" s="6">
        <v>3870000</v>
      </c>
      <c r="AG1990" s="11">
        <f t="shared" si="627"/>
        <v>58903567</v>
      </c>
      <c r="AH1990">
        <f t="shared" si="626"/>
        <v>3.5474577439956589</v>
      </c>
      <c r="AI1990" s="53">
        <v>0.75</v>
      </c>
      <c r="AJ1990" s="7" t="str">
        <f t="shared" si="633"/>
        <v>hp_58903567</v>
      </c>
      <c r="AK1990" s="7" t="s">
        <v>3968</v>
      </c>
      <c r="AL1990" s="7">
        <v>2754920</v>
      </c>
      <c r="AM1990" s="7">
        <f>INT(IF(MOD(Y1990,3)=0,INT(AL1990*0.55),INT(AL1990*0.35)))</f>
        <v>964222</v>
      </c>
      <c r="AN1990" s="54">
        <f t="shared" si="634"/>
        <v>7329721</v>
      </c>
      <c r="AO1990" s="7" t="str">
        <f t="shared" si="635"/>
        <v>atk_7329721</v>
      </c>
      <c r="AP1990" s="7" t="s">
        <v>3973</v>
      </c>
      <c r="AQ1990" s="7" t="s">
        <v>3997</v>
      </c>
      <c r="AR1990" s="7" t="s">
        <v>3975</v>
      </c>
      <c r="AS1990" s="7" t="s">
        <v>3976</v>
      </c>
      <c r="AU1990" s="7" t="str">
        <f t="shared" si="636"/>
        <v>hp_58903567;atk_7329721;hit_500000;miss_100;cirt_0;cirtSub_-3500</v>
      </c>
    </row>
    <row r="1991" spans="22:47" x14ac:dyDescent="0.2">
      <c r="V1991" s="7" t="str">
        <f t="shared" si="632"/>
        <v>冠军之路17-1</v>
      </c>
      <c r="W1991" s="7">
        <f t="shared" si="622"/>
        <v>3801</v>
      </c>
      <c r="X1991" s="9" t="s">
        <v>2292</v>
      </c>
      <c r="Y1991" s="9">
        <v>1</v>
      </c>
      <c r="Z1991" s="8">
        <f t="shared" si="637"/>
        <v>10781</v>
      </c>
      <c r="AA1991" s="6" t="s">
        <v>3967</v>
      </c>
      <c r="AB1991" s="6">
        <v>16620451</v>
      </c>
      <c r="AC1991" s="6">
        <f t="shared" si="623"/>
        <v>2.56</v>
      </c>
      <c r="AD1991" s="6">
        <f t="shared" si="624"/>
        <v>42548354</v>
      </c>
      <c r="AE1991" s="6">
        <f t="shared" ref="AE1991" si="638">IF(MOD(Y1991,1)=0,INT(AD1990*0.3),0)</f>
        <v>12739760</v>
      </c>
      <c r="AF1991" s="6">
        <v>3870000</v>
      </c>
      <c r="AG1991" s="11">
        <f t="shared" si="627"/>
        <v>59158114</v>
      </c>
      <c r="AH1991">
        <f t="shared" si="626"/>
        <v>3.5593567226304508</v>
      </c>
      <c r="AI1991" s="53">
        <v>0.75</v>
      </c>
      <c r="AJ1991" s="7" t="str">
        <f t="shared" si="633"/>
        <v>hp_59158114</v>
      </c>
      <c r="AK1991" s="7" t="s">
        <v>3968</v>
      </c>
      <c r="AL1991" s="7">
        <v>2757400</v>
      </c>
      <c r="AM1991" s="7">
        <f>INT(IF(MOD(Y1991,3)=0,INT(AL1991*0.55),INT(AL1991*0.35)))</f>
        <v>965090</v>
      </c>
      <c r="AN1991" s="54">
        <f t="shared" si="634"/>
        <v>7360927</v>
      </c>
      <c r="AO1991" s="7" t="str">
        <f t="shared" si="635"/>
        <v>atk_7360927</v>
      </c>
      <c r="AP1991" s="7" t="s">
        <v>3973</v>
      </c>
      <c r="AQ1991" s="7" t="s">
        <v>3997</v>
      </c>
      <c r="AR1991" s="7" t="s">
        <v>3975</v>
      </c>
      <c r="AS1991" s="7" t="s">
        <v>3976</v>
      </c>
      <c r="AU1991" s="7" t="str">
        <f t="shared" si="636"/>
        <v>hp_59158114;atk_7360927;hit_500000;miss_100;cirt_0;cirtSub_-3500</v>
      </c>
    </row>
    <row r="1992" spans="22:47" x14ac:dyDescent="0.2">
      <c r="V1992" s="7" t="str">
        <f t="shared" si="632"/>
        <v>冠军之路17-2</v>
      </c>
      <c r="W1992" s="7">
        <f t="shared" si="622"/>
        <v>3803</v>
      </c>
      <c r="X1992" s="9" t="s">
        <v>2292</v>
      </c>
      <c r="Y1992" s="9">
        <v>2</v>
      </c>
      <c r="Z1992" s="8">
        <f t="shared" si="637"/>
        <v>10783</v>
      </c>
      <c r="AA1992" s="6" t="s">
        <v>3967</v>
      </c>
      <c r="AB1992" s="6">
        <v>16636459</v>
      </c>
      <c r="AC1992" s="6">
        <f t="shared" si="623"/>
        <v>2.56</v>
      </c>
      <c r="AD1992" s="6">
        <f t="shared" si="624"/>
        <v>42589335</v>
      </c>
      <c r="AE1992" s="6">
        <f t="shared" si="629"/>
        <v>12739760</v>
      </c>
      <c r="AF1992" s="6">
        <v>3870000</v>
      </c>
      <c r="AG1992" s="11">
        <f t="shared" si="627"/>
        <v>59199095</v>
      </c>
      <c r="AH1992">
        <f t="shared" si="626"/>
        <v>3.5583951488715235</v>
      </c>
      <c r="AI1992" s="53">
        <v>0.75</v>
      </c>
      <c r="AJ1992" s="7" t="str">
        <f t="shared" si="633"/>
        <v>hp_59199095</v>
      </c>
      <c r="AK1992" s="7" t="s">
        <v>3968</v>
      </c>
      <c r="AL1992" s="7">
        <v>2759880</v>
      </c>
      <c r="AM1992" s="7">
        <f>INT(IF(MOD(Y1992,3)=0,INT(AL1992*0.55),INT(AL1992*0.35)))</f>
        <v>965958</v>
      </c>
      <c r="AN1992" s="54">
        <f t="shared" si="634"/>
        <v>7365557</v>
      </c>
      <c r="AO1992" s="7" t="str">
        <f t="shared" si="635"/>
        <v>atk_7365557</v>
      </c>
      <c r="AP1992" s="7" t="s">
        <v>3973</v>
      </c>
      <c r="AQ1992" s="7" t="s">
        <v>3997</v>
      </c>
      <c r="AR1992" s="7" t="s">
        <v>3975</v>
      </c>
      <c r="AS1992" s="7" t="s">
        <v>3976</v>
      </c>
      <c r="AU1992" s="7" t="str">
        <f t="shared" si="636"/>
        <v>hp_59199095;atk_7365557;hit_500000;miss_100;cirt_0;cirtSub_-3500</v>
      </c>
    </row>
    <row r="1993" spans="22:47" x14ac:dyDescent="0.2">
      <c r="V1993" s="7" t="str">
        <f t="shared" si="632"/>
        <v>冠军之路17-3</v>
      </c>
      <c r="W1993" s="7">
        <f t="shared" si="622"/>
        <v>3805</v>
      </c>
      <c r="X1993" s="9" t="s">
        <v>2292</v>
      </c>
      <c r="Y1993" s="9">
        <v>3</v>
      </c>
      <c r="Z1993" s="8">
        <f t="shared" si="637"/>
        <v>10786</v>
      </c>
      <c r="AA1993" s="6" t="s">
        <v>3967</v>
      </c>
      <c r="AB1993" s="6">
        <v>16652469</v>
      </c>
      <c r="AC1993" s="6">
        <f t="shared" si="623"/>
        <v>2.5625</v>
      </c>
      <c r="AD1993" s="6">
        <f t="shared" si="624"/>
        <v>42671951</v>
      </c>
      <c r="AE1993" s="6">
        <f t="shared" si="629"/>
        <v>12739760</v>
      </c>
      <c r="AF1993" s="6">
        <v>3870000</v>
      </c>
      <c r="AG1993" s="11">
        <f t="shared" si="627"/>
        <v>59281711</v>
      </c>
      <c r="AH1993">
        <f t="shared" si="626"/>
        <v>3.5599352264219797</v>
      </c>
      <c r="AI1993" s="53">
        <v>0.75</v>
      </c>
      <c r="AJ1993" s="7" t="str">
        <f t="shared" si="633"/>
        <v>hp_59281711</v>
      </c>
      <c r="AK1993" s="7" t="s">
        <v>3968</v>
      </c>
      <c r="AL1993" s="7">
        <v>2762360</v>
      </c>
      <c r="AM1993" s="7">
        <f>INT(IF(MOD(Y1993,3)=0,INT(AL1993*0.55),INT(AL1993*0.35)))</f>
        <v>1519298</v>
      </c>
      <c r="AN1993" s="54">
        <f t="shared" si="634"/>
        <v>7375367</v>
      </c>
      <c r="AO1993" s="7" t="str">
        <f t="shared" si="635"/>
        <v>atk_7375367</v>
      </c>
      <c r="AP1993" s="7" t="s">
        <v>3973</v>
      </c>
      <c r="AQ1993" s="7" t="s">
        <v>3997</v>
      </c>
      <c r="AR1993" s="7" t="s">
        <v>3975</v>
      </c>
      <c r="AS1993" s="7" t="s">
        <v>3976</v>
      </c>
      <c r="AU1993" s="7" t="str">
        <f t="shared" si="636"/>
        <v>hp_59281711;atk_7375367;hit_500000;miss_100;cirt_0;cirtSub_-3500</v>
      </c>
    </row>
    <row r="1994" spans="22:47" x14ac:dyDescent="0.2">
      <c r="V1994" s="7" t="str">
        <f t="shared" si="632"/>
        <v>冠军之路17-4</v>
      </c>
      <c r="W1994" s="7">
        <f t="shared" si="622"/>
        <v>3807</v>
      </c>
      <c r="X1994" s="9" t="s">
        <v>2292</v>
      </c>
      <c r="Y1994" s="9">
        <v>4</v>
      </c>
      <c r="Z1994" s="8">
        <f t="shared" si="637"/>
        <v>10790</v>
      </c>
      <c r="AA1994" s="6" t="s">
        <v>3967</v>
      </c>
      <c r="AB1994" s="6">
        <v>16668481</v>
      </c>
      <c r="AC1994" s="6">
        <f t="shared" si="623"/>
        <v>2.5625</v>
      </c>
      <c r="AD1994" s="6">
        <f t="shared" si="624"/>
        <v>42712982</v>
      </c>
      <c r="AE1994" s="6">
        <f t="shared" si="629"/>
        <v>12739760</v>
      </c>
      <c r="AF1994" s="6">
        <v>3870000</v>
      </c>
      <c r="AG1994" s="11">
        <f t="shared" si="627"/>
        <v>59322742</v>
      </c>
      <c r="AH1994">
        <f t="shared" si="626"/>
        <v>3.5589770897540092</v>
      </c>
      <c r="AI1994" s="53">
        <v>0.75</v>
      </c>
      <c r="AJ1994" s="7" t="str">
        <f t="shared" si="633"/>
        <v>hp_59322742</v>
      </c>
      <c r="AK1994" s="7" t="s">
        <v>3968</v>
      </c>
      <c r="AL1994" s="7">
        <v>2764840</v>
      </c>
      <c r="AM1994" s="7">
        <f>INT(IF(MOD(Y1994,3)=0,INT(AL1994*0.55),INT(AL1994*0.35)))</f>
        <v>967694</v>
      </c>
      <c r="AN1994" s="54">
        <f t="shared" si="634"/>
        <v>7380001</v>
      </c>
      <c r="AO1994" s="7" t="str">
        <f t="shared" si="635"/>
        <v>atk_7380001</v>
      </c>
      <c r="AP1994" s="7" t="s">
        <v>3973</v>
      </c>
      <c r="AQ1994" s="7" t="s">
        <v>3997</v>
      </c>
      <c r="AR1994" s="7" t="s">
        <v>3975</v>
      </c>
      <c r="AS1994" s="7" t="s">
        <v>3976</v>
      </c>
      <c r="AU1994" s="7" t="str">
        <f t="shared" si="636"/>
        <v>hp_59322742;atk_7380001;hit_500000;miss_100;cirt_0;cirtSub_-3500</v>
      </c>
    </row>
    <row r="1995" spans="22:47" x14ac:dyDescent="0.2">
      <c r="V1995" s="7" t="str">
        <f t="shared" si="632"/>
        <v>冠军之路17-5</v>
      </c>
      <c r="W1995" s="7">
        <f t="shared" si="622"/>
        <v>3809</v>
      </c>
      <c r="X1995" s="9" t="s">
        <v>2292</v>
      </c>
      <c r="Y1995" s="9">
        <v>5</v>
      </c>
      <c r="Z1995" s="8">
        <f t="shared" si="637"/>
        <v>10795</v>
      </c>
      <c r="AA1995" s="6" t="s">
        <v>3967</v>
      </c>
      <c r="AB1995" s="6">
        <v>16684495</v>
      </c>
      <c r="AC1995" s="6">
        <f t="shared" si="623"/>
        <v>2.5625</v>
      </c>
      <c r="AD1995" s="6">
        <f t="shared" si="624"/>
        <v>42754018</v>
      </c>
      <c r="AE1995" s="6">
        <f t="shared" si="629"/>
        <v>12739760</v>
      </c>
      <c r="AF1995" s="6">
        <v>3870000</v>
      </c>
      <c r="AG1995" s="11">
        <f t="shared" si="627"/>
        <v>59363778</v>
      </c>
      <c r="AH1995">
        <f t="shared" si="626"/>
        <v>3.5580206652943347</v>
      </c>
      <c r="AI1995" s="53">
        <v>0.75</v>
      </c>
      <c r="AJ1995" s="7" t="str">
        <f t="shared" si="633"/>
        <v>hp_59363778</v>
      </c>
      <c r="AK1995" s="7" t="s">
        <v>3968</v>
      </c>
      <c r="AL1995" s="7">
        <v>2767320</v>
      </c>
      <c r="AM1995" s="7">
        <f>INT(IF(MOD(Y1995,3)=0,INT(AL1995*0.55),INT(AL1995*0.35)))</f>
        <v>968562</v>
      </c>
      <c r="AN1995" s="54">
        <f t="shared" si="634"/>
        <v>7384636</v>
      </c>
      <c r="AO1995" s="7" t="str">
        <f t="shared" si="635"/>
        <v>atk_7384636</v>
      </c>
      <c r="AP1995" s="7" t="s">
        <v>3973</v>
      </c>
      <c r="AQ1995" s="7" t="s">
        <v>3997</v>
      </c>
      <c r="AR1995" s="7" t="s">
        <v>3975</v>
      </c>
      <c r="AS1995" s="7" t="s">
        <v>3976</v>
      </c>
      <c r="AU1995" s="7" t="str">
        <f t="shared" si="636"/>
        <v>hp_59363778;atk_7384636;hit_500000;miss_100;cirt_0;cirtSub_-3500</v>
      </c>
    </row>
    <row r="1996" spans="22:47" x14ac:dyDescent="0.2">
      <c r="V1996" s="7" t="str">
        <f t="shared" si="632"/>
        <v>冠军之路17-6</v>
      </c>
      <c r="W1996" s="7">
        <f t="shared" si="622"/>
        <v>3811</v>
      </c>
      <c r="X1996" s="9" t="s">
        <v>2292</v>
      </c>
      <c r="Y1996" s="9">
        <v>6</v>
      </c>
      <c r="Z1996" s="8">
        <f t="shared" si="637"/>
        <v>10801</v>
      </c>
      <c r="AA1996" s="6" t="s">
        <v>3967</v>
      </c>
      <c r="AB1996" s="6">
        <v>16700511</v>
      </c>
      <c r="AC1996" s="6">
        <f t="shared" si="623"/>
        <v>2.5649999999999999</v>
      </c>
      <c r="AD1996" s="6">
        <f t="shared" si="624"/>
        <v>42836810</v>
      </c>
      <c r="AE1996" s="6">
        <f t="shared" si="629"/>
        <v>12739760</v>
      </c>
      <c r="AF1996" s="6">
        <v>3870000</v>
      </c>
      <c r="AG1996" s="11">
        <f t="shared" si="627"/>
        <v>59446570</v>
      </c>
      <c r="AH1996">
        <f t="shared" si="626"/>
        <v>3.55956593184484</v>
      </c>
      <c r="AI1996" s="53">
        <v>0.75</v>
      </c>
      <c r="AJ1996" s="7" t="str">
        <f t="shared" si="633"/>
        <v>hp_59446570</v>
      </c>
      <c r="AK1996" s="7" t="s">
        <v>3968</v>
      </c>
      <c r="AL1996" s="7">
        <v>2769800</v>
      </c>
      <c r="AM1996" s="7">
        <f>INT(IF(MOD(Y1996,3)=0,INT(AL1996*0.55),INT(AL1996*0.35)))</f>
        <v>1523390</v>
      </c>
      <c r="AN1996" s="54">
        <f t="shared" si="634"/>
        <v>7394464</v>
      </c>
      <c r="AO1996" s="7" t="str">
        <f t="shared" si="635"/>
        <v>atk_7394464</v>
      </c>
      <c r="AP1996" s="7" t="s">
        <v>3973</v>
      </c>
      <c r="AQ1996" s="7" t="s">
        <v>3997</v>
      </c>
      <c r="AR1996" s="7" t="s">
        <v>3975</v>
      </c>
      <c r="AS1996" s="7" t="s">
        <v>3976</v>
      </c>
      <c r="AU1996" s="7" t="str">
        <f t="shared" si="636"/>
        <v>hp_59446570;atk_7394464;hit_500000;miss_100;cirt_0;cirtSub_-3500</v>
      </c>
    </row>
    <row r="1997" spans="22:47" x14ac:dyDescent="0.2">
      <c r="V1997" s="7" t="str">
        <f t="shared" si="632"/>
        <v>冠军之路17-7</v>
      </c>
      <c r="W1997" s="7">
        <f t="shared" si="622"/>
        <v>3813</v>
      </c>
      <c r="X1997" s="9" t="s">
        <v>2292</v>
      </c>
      <c r="Y1997" s="9">
        <v>7</v>
      </c>
      <c r="Z1997" s="8">
        <f t="shared" si="637"/>
        <v>10808</v>
      </c>
      <c r="AA1997" s="6" t="s">
        <v>3967</v>
      </c>
      <c r="AB1997" s="6">
        <v>16716529</v>
      </c>
      <c r="AC1997" s="6">
        <f t="shared" si="623"/>
        <v>2.5649999999999999</v>
      </c>
      <c r="AD1997" s="6">
        <f t="shared" si="624"/>
        <v>42877896</v>
      </c>
      <c r="AE1997" s="6">
        <f t="shared" si="629"/>
        <v>12739760</v>
      </c>
      <c r="AF1997" s="6">
        <v>3870000</v>
      </c>
      <c r="AG1997" s="11">
        <f t="shared" si="627"/>
        <v>59487656</v>
      </c>
      <c r="AH1997">
        <f t="shared" si="626"/>
        <v>3.5586129153964916</v>
      </c>
      <c r="AI1997" s="53">
        <v>0.75</v>
      </c>
      <c r="AJ1997" s="7" t="str">
        <f t="shared" si="633"/>
        <v>hp_59487656</v>
      </c>
      <c r="AK1997" s="7" t="s">
        <v>3968</v>
      </c>
      <c r="AL1997" s="7">
        <v>2772280</v>
      </c>
      <c r="AM1997" s="7">
        <f>INT(IF(MOD(Y1997,3)=0,INT(AL1997*0.55),INT(AL1997*0.35)))</f>
        <v>970298</v>
      </c>
      <c r="AN1997" s="54">
        <f t="shared" si="634"/>
        <v>7399103</v>
      </c>
      <c r="AO1997" s="7" t="str">
        <f t="shared" si="635"/>
        <v>atk_7399103</v>
      </c>
      <c r="AP1997" s="7" t="s">
        <v>3973</v>
      </c>
      <c r="AQ1997" s="7" t="s">
        <v>3997</v>
      </c>
      <c r="AR1997" s="7" t="s">
        <v>3975</v>
      </c>
      <c r="AS1997" s="7" t="s">
        <v>3976</v>
      </c>
      <c r="AU1997" s="7" t="str">
        <f t="shared" si="636"/>
        <v>hp_59487656;atk_7399103;hit_500000;miss_100;cirt_0;cirtSub_-3500</v>
      </c>
    </row>
    <row r="1998" spans="22:47" x14ac:dyDescent="0.2">
      <c r="V1998" s="7" t="str">
        <f t="shared" si="632"/>
        <v>冠军之路17-8</v>
      </c>
      <c r="W1998" s="7">
        <f t="shared" si="622"/>
        <v>3815</v>
      </c>
      <c r="X1998" s="9" t="s">
        <v>2292</v>
      </c>
      <c r="Y1998" s="9">
        <v>8</v>
      </c>
      <c r="Z1998" s="8">
        <f t="shared" si="637"/>
        <v>10816</v>
      </c>
      <c r="AA1998" s="6" t="s">
        <v>3967</v>
      </c>
      <c r="AB1998" s="6">
        <v>16732548</v>
      </c>
      <c r="AC1998" s="6">
        <f t="shared" si="623"/>
        <v>2.5649999999999999</v>
      </c>
      <c r="AD1998" s="6">
        <f t="shared" si="624"/>
        <v>42918985</v>
      </c>
      <c r="AE1998" s="6">
        <f t="shared" si="629"/>
        <v>12739760</v>
      </c>
      <c r="AF1998" s="6">
        <v>3870000</v>
      </c>
      <c r="AG1998" s="11">
        <f t="shared" si="627"/>
        <v>59528745</v>
      </c>
      <c r="AH1998">
        <f t="shared" si="626"/>
        <v>3.5576616902578135</v>
      </c>
      <c r="AI1998" s="53">
        <v>0.75</v>
      </c>
      <c r="AJ1998" s="7" t="str">
        <f t="shared" si="633"/>
        <v>hp_59528745</v>
      </c>
      <c r="AK1998" s="7" t="s">
        <v>3968</v>
      </c>
      <c r="AL1998" s="7">
        <v>2774760</v>
      </c>
      <c r="AM1998" s="7">
        <f>INT(IF(MOD(Y1998,3)=0,INT(AL1998*0.55),INT(AL1998*0.35)))</f>
        <v>971166</v>
      </c>
      <c r="AN1998" s="54">
        <f t="shared" si="634"/>
        <v>7403743</v>
      </c>
      <c r="AO1998" s="7" t="str">
        <f t="shared" si="635"/>
        <v>atk_7403743</v>
      </c>
      <c r="AP1998" s="7" t="s">
        <v>3973</v>
      </c>
      <c r="AQ1998" s="7" t="s">
        <v>3997</v>
      </c>
      <c r="AR1998" s="7" t="s">
        <v>3975</v>
      </c>
      <c r="AS1998" s="7" t="s">
        <v>3976</v>
      </c>
      <c r="AU1998" s="7" t="str">
        <f t="shared" si="636"/>
        <v>hp_59528745;atk_7403743;hit_500000;miss_100;cirt_0;cirtSub_-3500</v>
      </c>
    </row>
    <row r="1999" spans="22:47" x14ac:dyDescent="0.2">
      <c r="V1999" s="7" t="str">
        <f t="shared" si="632"/>
        <v>冠军之路17-9</v>
      </c>
      <c r="W1999" s="7">
        <f t="shared" si="622"/>
        <v>3817</v>
      </c>
      <c r="X1999" s="9" t="s">
        <v>2292</v>
      </c>
      <c r="Y1999" s="9">
        <v>9</v>
      </c>
      <c r="Z1999" s="8">
        <f t="shared" si="637"/>
        <v>10825</v>
      </c>
      <c r="AA1999" s="6" t="s">
        <v>3967</v>
      </c>
      <c r="AB1999" s="6">
        <v>16748570</v>
      </c>
      <c r="AC1999" s="6">
        <f t="shared" si="623"/>
        <v>2.5674999999999999</v>
      </c>
      <c r="AD1999" s="6">
        <f t="shared" si="624"/>
        <v>43001953</v>
      </c>
      <c r="AE1999" s="6">
        <f t="shared" si="629"/>
        <v>12739760</v>
      </c>
      <c r="AF1999" s="6">
        <v>3870000</v>
      </c>
      <c r="AG1999" s="11">
        <f t="shared" si="627"/>
        <v>59611713</v>
      </c>
      <c r="AH1999">
        <f t="shared" si="626"/>
        <v>3.5592120998986778</v>
      </c>
      <c r="AI1999" s="53">
        <v>0.75</v>
      </c>
      <c r="AJ1999" s="7" t="str">
        <f t="shared" si="633"/>
        <v>hp_59611713</v>
      </c>
      <c r="AK1999" s="7" t="s">
        <v>3968</v>
      </c>
      <c r="AL1999" s="7">
        <v>2777240</v>
      </c>
      <c r="AM1999" s="7">
        <f>INT(IF(MOD(Y1999,3)=0,INT(AL1999*0.55),INT(AL1999*0.35)))</f>
        <v>1527482</v>
      </c>
      <c r="AN1999" s="54">
        <f t="shared" si="634"/>
        <v>7413589</v>
      </c>
      <c r="AO1999" s="7" t="str">
        <f t="shared" si="635"/>
        <v>atk_7413589</v>
      </c>
      <c r="AP1999" s="7" t="s">
        <v>3973</v>
      </c>
      <c r="AQ1999" s="7" t="s">
        <v>3997</v>
      </c>
      <c r="AR1999" s="7" t="s">
        <v>3975</v>
      </c>
      <c r="AS1999" s="7" t="s">
        <v>3976</v>
      </c>
      <c r="AU1999" s="7" t="str">
        <f t="shared" si="636"/>
        <v>hp_59611713;atk_7413589;hit_500000;miss_100;cirt_0;cirtSub_-3500</v>
      </c>
    </row>
    <row r="2000" spans="22:47" x14ac:dyDescent="0.2">
      <c r="V2000" s="7" t="str">
        <f t="shared" si="632"/>
        <v>冠军之路17-10</v>
      </c>
      <c r="W2000" s="7">
        <f t="shared" si="622"/>
        <v>3819</v>
      </c>
      <c r="X2000" s="9" t="s">
        <v>2292</v>
      </c>
      <c r="Y2000" s="9">
        <v>10</v>
      </c>
      <c r="Z2000" s="8">
        <f t="shared" si="637"/>
        <v>10835</v>
      </c>
      <c r="AA2000" s="6" t="s">
        <v>3967</v>
      </c>
      <c r="AB2000" s="6">
        <v>16764593</v>
      </c>
      <c r="AC2000" s="6">
        <f t="shared" si="623"/>
        <v>2.5674999999999999</v>
      </c>
      <c r="AD2000" s="6">
        <f t="shared" si="624"/>
        <v>43043092</v>
      </c>
      <c r="AE2000" s="6">
        <f t="shared" si="629"/>
        <v>12739760</v>
      </c>
      <c r="AF2000" s="6">
        <v>3870000</v>
      </c>
      <c r="AG2000" s="11">
        <f t="shared" si="627"/>
        <v>59652852</v>
      </c>
      <c r="AH2000">
        <f t="shared" si="626"/>
        <v>3.5582642537161506</v>
      </c>
      <c r="AI2000" s="53">
        <v>0.75</v>
      </c>
      <c r="AJ2000" s="7" t="str">
        <f t="shared" si="633"/>
        <v>hp_59652852</v>
      </c>
      <c r="AK2000" s="7" t="s">
        <v>3968</v>
      </c>
      <c r="AL2000" s="7">
        <v>2779720</v>
      </c>
      <c r="AM2000" s="7">
        <f>INT(IF(MOD(Y2000,3)=0,INT(AL2000*0.55),INT(AL2000*0.35)))</f>
        <v>972902</v>
      </c>
      <c r="AN2000" s="54">
        <f t="shared" si="634"/>
        <v>7418233</v>
      </c>
      <c r="AO2000" s="7" t="str">
        <f t="shared" si="635"/>
        <v>atk_7418233</v>
      </c>
      <c r="AP2000" s="7" t="s">
        <v>3973</v>
      </c>
      <c r="AQ2000" s="7" t="s">
        <v>3997</v>
      </c>
      <c r="AR2000" s="7" t="s">
        <v>3975</v>
      </c>
      <c r="AS2000" s="7" t="s">
        <v>3976</v>
      </c>
      <c r="AU2000" s="7" t="str">
        <f t="shared" si="636"/>
        <v>hp_59652852;atk_7418233;hit_500000;miss_100;cirt_0;cirtSub_-3500</v>
      </c>
    </row>
    <row r="2001" spans="22:47" x14ac:dyDescent="0.2">
      <c r="V2001" s="7" t="str">
        <f t="shared" si="632"/>
        <v>冠军之路18-1</v>
      </c>
      <c r="W2001" s="7">
        <f t="shared" si="622"/>
        <v>3821</v>
      </c>
      <c r="X2001" s="9" t="s">
        <v>2293</v>
      </c>
      <c r="Y2001" s="9">
        <v>1</v>
      </c>
      <c r="Z2001" s="8">
        <f t="shared" si="637"/>
        <v>10836</v>
      </c>
      <c r="AA2001" s="6" t="s">
        <v>3967</v>
      </c>
      <c r="AB2001" s="6">
        <v>16780619</v>
      </c>
      <c r="AC2001" s="6">
        <f t="shared" si="623"/>
        <v>2.57</v>
      </c>
      <c r="AD2001" s="6">
        <f t="shared" si="624"/>
        <v>43126190</v>
      </c>
      <c r="AE2001" s="6">
        <f t="shared" ref="AE2001" si="639">IF(MOD(Y2001,1)=0,INT(AD2000*0.3),0)</f>
        <v>12912927</v>
      </c>
      <c r="AF2001" s="6">
        <v>3870000</v>
      </c>
      <c r="AG2001" s="11">
        <f t="shared" si="627"/>
        <v>59909117</v>
      </c>
      <c r="AH2001">
        <f t="shared" si="626"/>
        <v>3.5701374901605241</v>
      </c>
      <c r="AI2001" s="53">
        <v>0.75</v>
      </c>
      <c r="AJ2001" s="7" t="str">
        <f t="shared" si="633"/>
        <v>hp_59909117</v>
      </c>
      <c r="AK2001" s="7" t="s">
        <v>3968</v>
      </c>
      <c r="AL2001" s="7">
        <v>2782200</v>
      </c>
      <c r="AM2001" s="7">
        <f>INT(IF(MOD(Y2001,3)=0,INT(AL2001*0.55),INT(AL2001*0.35)))</f>
        <v>973770</v>
      </c>
      <c r="AN2001" s="54">
        <f t="shared" si="634"/>
        <v>7449627</v>
      </c>
      <c r="AO2001" s="7" t="str">
        <f t="shared" si="635"/>
        <v>atk_7449627</v>
      </c>
      <c r="AP2001" s="7" t="s">
        <v>3973</v>
      </c>
      <c r="AQ2001" s="7" t="s">
        <v>3997</v>
      </c>
      <c r="AR2001" s="7" t="s">
        <v>3975</v>
      </c>
      <c r="AS2001" s="7" t="s">
        <v>3976</v>
      </c>
      <c r="AU2001" s="7" t="str">
        <f t="shared" si="636"/>
        <v>hp_59909117;atk_7449627;hit_500000;miss_100;cirt_0;cirtSub_-3500</v>
      </c>
    </row>
    <row r="2002" spans="22:47" x14ac:dyDescent="0.2">
      <c r="V2002" s="7" t="str">
        <f t="shared" si="632"/>
        <v>冠军之路18-2</v>
      </c>
      <c r="W2002" s="7">
        <f t="shared" si="622"/>
        <v>3823</v>
      </c>
      <c r="X2002" s="9" t="s">
        <v>2293</v>
      </c>
      <c r="Y2002" s="9">
        <v>2</v>
      </c>
      <c r="Z2002" s="8">
        <f t="shared" si="637"/>
        <v>10838</v>
      </c>
      <c r="AA2002" s="6" t="s">
        <v>3967</v>
      </c>
      <c r="AB2002" s="6">
        <v>16796646</v>
      </c>
      <c r="AC2002" s="6">
        <f t="shared" si="623"/>
        <v>2.57</v>
      </c>
      <c r="AD2002" s="6">
        <f t="shared" si="624"/>
        <v>43167380</v>
      </c>
      <c r="AE2002" s="6">
        <f t="shared" si="629"/>
        <v>12912927</v>
      </c>
      <c r="AF2002" s="6">
        <v>3870000</v>
      </c>
      <c r="AG2002" s="11">
        <f t="shared" si="627"/>
        <v>59950307</v>
      </c>
      <c r="AH2002">
        <f t="shared" si="626"/>
        <v>3.5691832166969526</v>
      </c>
      <c r="AI2002" s="53">
        <v>0.75</v>
      </c>
      <c r="AJ2002" s="7" t="str">
        <f t="shared" si="633"/>
        <v>hp_59950307</v>
      </c>
      <c r="AK2002" s="7" t="s">
        <v>3968</v>
      </c>
      <c r="AL2002" s="7">
        <v>2784680</v>
      </c>
      <c r="AM2002" s="7">
        <f>INT(IF(MOD(Y2002,3)=0,INT(AL2002*0.55),INT(AL2002*0.35)))</f>
        <v>974638</v>
      </c>
      <c r="AN2002" s="54">
        <f t="shared" si="634"/>
        <v>7454274</v>
      </c>
      <c r="AO2002" s="7" t="str">
        <f t="shared" si="635"/>
        <v>atk_7454274</v>
      </c>
      <c r="AP2002" s="7" t="s">
        <v>3973</v>
      </c>
      <c r="AQ2002" s="7" t="s">
        <v>3997</v>
      </c>
      <c r="AR2002" s="7" t="s">
        <v>3975</v>
      </c>
      <c r="AS2002" s="7" t="s">
        <v>3976</v>
      </c>
      <c r="AU2002" s="7" t="str">
        <f t="shared" si="636"/>
        <v>hp_59950307;atk_7454274;hit_500000;miss_100;cirt_0;cirtSub_-3500</v>
      </c>
    </row>
    <row r="2003" spans="22:47" x14ac:dyDescent="0.2">
      <c r="V2003" s="7" t="str">
        <f t="shared" si="632"/>
        <v>冠军之路18-3</v>
      </c>
      <c r="W2003" s="7">
        <f t="shared" si="622"/>
        <v>3825</v>
      </c>
      <c r="X2003" s="9" t="s">
        <v>2293</v>
      </c>
      <c r="Y2003" s="9">
        <v>3</v>
      </c>
      <c r="Z2003" s="8">
        <f t="shared" si="637"/>
        <v>10841</v>
      </c>
      <c r="AA2003" s="6" t="s">
        <v>3967</v>
      </c>
      <c r="AB2003" s="6">
        <v>16812675</v>
      </c>
      <c r="AC2003" s="6">
        <f t="shared" si="623"/>
        <v>2.5724999999999998</v>
      </c>
      <c r="AD2003" s="6">
        <f t="shared" si="624"/>
        <v>43250606</v>
      </c>
      <c r="AE2003" s="6">
        <f t="shared" si="629"/>
        <v>12912927</v>
      </c>
      <c r="AF2003" s="6">
        <v>3870000</v>
      </c>
      <c r="AG2003" s="11">
        <f t="shared" si="627"/>
        <v>60033533</v>
      </c>
      <c r="AH2003">
        <f t="shared" si="626"/>
        <v>3.5707305946257808</v>
      </c>
      <c r="AI2003" s="53">
        <v>0.75</v>
      </c>
      <c r="AJ2003" s="7" t="str">
        <f t="shared" si="633"/>
        <v>hp_60033533</v>
      </c>
      <c r="AK2003" s="7" t="s">
        <v>3968</v>
      </c>
      <c r="AL2003" s="7">
        <v>2787160</v>
      </c>
      <c r="AM2003" s="7">
        <f>INT(IF(MOD(Y2003,3)=0,INT(AL2003*0.55),INT(AL2003*0.35)))</f>
        <v>1532938</v>
      </c>
      <c r="AN2003" s="54">
        <f t="shared" si="634"/>
        <v>7464148</v>
      </c>
      <c r="AO2003" s="7" t="str">
        <f t="shared" si="635"/>
        <v>atk_7464148</v>
      </c>
      <c r="AP2003" s="7" t="s">
        <v>3973</v>
      </c>
      <c r="AQ2003" s="7" t="s">
        <v>3997</v>
      </c>
      <c r="AR2003" s="7" t="s">
        <v>3975</v>
      </c>
      <c r="AS2003" s="7" t="s">
        <v>3976</v>
      </c>
      <c r="AU2003" s="7" t="str">
        <f t="shared" si="636"/>
        <v>hp_60033533;atk_7464148;hit_500000;miss_100;cirt_0;cirtSub_-3500</v>
      </c>
    </row>
    <row r="2004" spans="22:47" x14ac:dyDescent="0.2">
      <c r="V2004" s="7" t="str">
        <f t="shared" si="632"/>
        <v>冠军之路18-4</v>
      </c>
      <c r="W2004" s="7">
        <f t="shared" si="622"/>
        <v>3827</v>
      </c>
      <c r="X2004" s="9" t="s">
        <v>2293</v>
      </c>
      <c r="Y2004" s="9">
        <v>4</v>
      </c>
      <c r="Z2004" s="8">
        <f t="shared" si="637"/>
        <v>10845</v>
      </c>
      <c r="AA2004" s="6" t="s">
        <v>3967</v>
      </c>
      <c r="AB2004" s="6">
        <v>16828706</v>
      </c>
      <c r="AC2004" s="6">
        <f t="shared" si="623"/>
        <v>2.5724999999999998</v>
      </c>
      <c r="AD2004" s="6">
        <f t="shared" si="624"/>
        <v>43291846</v>
      </c>
      <c r="AE2004" s="6">
        <f t="shared" si="629"/>
        <v>12912927</v>
      </c>
      <c r="AF2004" s="6">
        <v>3870000</v>
      </c>
      <c r="AG2004" s="11">
        <f t="shared" si="627"/>
        <v>60074773</v>
      </c>
      <c r="AH2004">
        <f t="shared" si="626"/>
        <v>3.5697796966683</v>
      </c>
      <c r="AI2004" s="53">
        <v>0.75</v>
      </c>
      <c r="AJ2004" s="7" t="str">
        <f t="shared" si="633"/>
        <v>hp_60074773</v>
      </c>
      <c r="AK2004" s="7" t="s">
        <v>3968</v>
      </c>
      <c r="AL2004" s="7">
        <v>2789640</v>
      </c>
      <c r="AM2004" s="7">
        <f>INT(IF(MOD(Y2004,3)=0,INT(AL2004*0.55),INT(AL2004*0.35)))</f>
        <v>976374</v>
      </c>
      <c r="AN2004" s="54">
        <f t="shared" si="634"/>
        <v>7468800</v>
      </c>
      <c r="AO2004" s="7" t="str">
        <f t="shared" si="635"/>
        <v>atk_7468800</v>
      </c>
      <c r="AP2004" s="7" t="s">
        <v>3973</v>
      </c>
      <c r="AQ2004" s="7" t="s">
        <v>3997</v>
      </c>
      <c r="AR2004" s="7" t="s">
        <v>3975</v>
      </c>
      <c r="AS2004" s="7" t="s">
        <v>3976</v>
      </c>
      <c r="AU2004" s="7" t="str">
        <f t="shared" si="636"/>
        <v>hp_60074773;atk_7468800;hit_500000;miss_100;cirt_0;cirtSub_-3500</v>
      </c>
    </row>
    <row r="2005" spans="22:47" x14ac:dyDescent="0.2">
      <c r="V2005" s="7" t="str">
        <f t="shared" si="632"/>
        <v>冠军之路18-5</v>
      </c>
      <c r="W2005" s="7">
        <f t="shared" si="622"/>
        <v>3829</v>
      </c>
      <c r="X2005" s="9" t="s">
        <v>2293</v>
      </c>
      <c r="Y2005" s="9">
        <v>5</v>
      </c>
      <c r="Z2005" s="8">
        <f t="shared" si="637"/>
        <v>10850</v>
      </c>
      <c r="AA2005" s="6" t="s">
        <v>3967</v>
      </c>
      <c r="AB2005" s="6">
        <v>16844739</v>
      </c>
      <c r="AC2005" s="6">
        <f t="shared" si="623"/>
        <v>2.5724999999999998</v>
      </c>
      <c r="AD2005" s="6">
        <f t="shared" si="624"/>
        <v>43333091</v>
      </c>
      <c r="AE2005" s="6">
        <f t="shared" si="629"/>
        <v>12912927</v>
      </c>
      <c r="AF2005" s="6">
        <v>3870000</v>
      </c>
      <c r="AG2005" s="11">
        <f t="shared" si="627"/>
        <v>60116018</v>
      </c>
      <c r="AH2005">
        <f t="shared" si="626"/>
        <v>3.5688304817308243</v>
      </c>
      <c r="AI2005" s="53">
        <v>0.75</v>
      </c>
      <c r="AJ2005" s="7" t="str">
        <f t="shared" si="633"/>
        <v>hp_60116018</v>
      </c>
      <c r="AK2005" s="7" t="s">
        <v>3968</v>
      </c>
      <c r="AL2005" s="7">
        <v>2792120</v>
      </c>
      <c r="AM2005" s="7">
        <f>INT(IF(MOD(Y2005,3)=0,INT(AL2005*0.55),INT(AL2005*0.35)))</f>
        <v>977242</v>
      </c>
      <c r="AN2005" s="54">
        <f t="shared" si="634"/>
        <v>7473452</v>
      </c>
      <c r="AO2005" s="7" t="str">
        <f t="shared" si="635"/>
        <v>atk_7473452</v>
      </c>
      <c r="AP2005" s="7" t="s">
        <v>3973</v>
      </c>
      <c r="AQ2005" s="7" t="s">
        <v>3997</v>
      </c>
      <c r="AR2005" s="7" t="s">
        <v>3975</v>
      </c>
      <c r="AS2005" s="7" t="s">
        <v>3976</v>
      </c>
      <c r="AU2005" s="7" t="str">
        <f t="shared" si="636"/>
        <v>hp_60116018;atk_7473452;hit_500000;miss_100;cirt_0;cirtSub_-3500</v>
      </c>
    </row>
    <row r="2006" spans="22:47" x14ac:dyDescent="0.2">
      <c r="V2006" s="7" t="str">
        <f t="shared" si="632"/>
        <v>冠军之路18-6</v>
      </c>
      <c r="W2006" s="7">
        <f t="shared" si="622"/>
        <v>3831</v>
      </c>
      <c r="X2006" s="9" t="s">
        <v>2293</v>
      </c>
      <c r="Y2006" s="9">
        <v>6</v>
      </c>
      <c r="Z2006" s="8">
        <f t="shared" si="637"/>
        <v>10856</v>
      </c>
      <c r="AA2006" s="6" t="s">
        <v>3967</v>
      </c>
      <c r="AB2006" s="6">
        <v>16860774</v>
      </c>
      <c r="AC2006" s="6">
        <f t="shared" si="623"/>
        <v>2.5749999999999997</v>
      </c>
      <c r="AD2006" s="6">
        <f t="shared" si="624"/>
        <v>43416493</v>
      </c>
      <c r="AE2006" s="6">
        <f t="shared" si="629"/>
        <v>12912927</v>
      </c>
      <c r="AF2006" s="6">
        <v>3870000</v>
      </c>
      <c r="AG2006" s="11">
        <f t="shared" si="627"/>
        <v>60199420</v>
      </c>
      <c r="AH2006">
        <f t="shared" si="626"/>
        <v>3.5703829492050603</v>
      </c>
      <c r="AI2006" s="53">
        <v>0.75</v>
      </c>
      <c r="AJ2006" s="7" t="str">
        <f t="shared" si="633"/>
        <v>hp_60199420</v>
      </c>
      <c r="AK2006" s="7" t="s">
        <v>3968</v>
      </c>
      <c r="AL2006" s="7">
        <v>2794600</v>
      </c>
      <c r="AM2006" s="7">
        <f>INT(IF(MOD(Y2006,3)=0,INT(AL2006*0.55),INT(AL2006*0.35)))</f>
        <v>1537030</v>
      </c>
      <c r="AN2006" s="54">
        <f t="shared" si="634"/>
        <v>7483344</v>
      </c>
      <c r="AO2006" s="7" t="str">
        <f t="shared" si="635"/>
        <v>atk_7483344</v>
      </c>
      <c r="AP2006" s="7" t="s">
        <v>3973</v>
      </c>
      <c r="AQ2006" s="7" t="s">
        <v>3997</v>
      </c>
      <c r="AR2006" s="7" t="s">
        <v>3975</v>
      </c>
      <c r="AS2006" s="7" t="s">
        <v>3976</v>
      </c>
      <c r="AU2006" s="7" t="str">
        <f t="shared" si="636"/>
        <v>hp_60199420;atk_7483344;hit_500000;miss_100;cirt_0;cirtSub_-3500</v>
      </c>
    </row>
    <row r="2007" spans="22:47" x14ac:dyDescent="0.2">
      <c r="V2007" s="7" t="str">
        <f t="shared" si="632"/>
        <v>冠军之路18-7</v>
      </c>
      <c r="W2007" s="7">
        <f t="shared" si="622"/>
        <v>3833</v>
      </c>
      <c r="X2007" s="9" t="s">
        <v>2293</v>
      </c>
      <c r="Y2007" s="9">
        <v>7</v>
      </c>
      <c r="Z2007" s="8">
        <f t="shared" si="637"/>
        <v>10863</v>
      </c>
      <c r="AA2007" s="6" t="s">
        <v>3967</v>
      </c>
      <c r="AB2007" s="6">
        <v>16876811</v>
      </c>
      <c r="AC2007" s="6">
        <f t="shared" si="623"/>
        <v>2.5749999999999997</v>
      </c>
      <c r="AD2007" s="6">
        <f t="shared" si="624"/>
        <v>43457788</v>
      </c>
      <c r="AE2007" s="6">
        <f t="shared" si="629"/>
        <v>12912927</v>
      </c>
      <c r="AF2007" s="6">
        <v>3870000</v>
      </c>
      <c r="AG2007" s="11">
        <f t="shared" si="627"/>
        <v>60240715</v>
      </c>
      <c r="AH2007">
        <f t="shared" si="626"/>
        <v>3.5694370814486218</v>
      </c>
      <c r="AI2007" s="53">
        <v>0.75</v>
      </c>
      <c r="AJ2007" s="7" t="str">
        <f t="shared" si="633"/>
        <v>hp_60240715</v>
      </c>
      <c r="AK2007" s="7" t="s">
        <v>3968</v>
      </c>
      <c r="AL2007" s="7">
        <v>2797080</v>
      </c>
      <c r="AM2007" s="7">
        <f>INT(IF(MOD(Y2007,3)=0,INT(AL2007*0.55),INT(AL2007*0.35)))</f>
        <v>978978</v>
      </c>
      <c r="AN2007" s="54">
        <f t="shared" si="634"/>
        <v>7488000</v>
      </c>
      <c r="AO2007" s="7" t="str">
        <f t="shared" si="635"/>
        <v>atk_7488000</v>
      </c>
      <c r="AP2007" s="7" t="s">
        <v>3973</v>
      </c>
      <c r="AQ2007" s="7" t="s">
        <v>3997</v>
      </c>
      <c r="AR2007" s="7" t="s">
        <v>3975</v>
      </c>
      <c r="AS2007" s="7" t="s">
        <v>3976</v>
      </c>
      <c r="AU2007" s="7" t="str">
        <f t="shared" si="636"/>
        <v>hp_60240715;atk_7488000;hit_500000;miss_100;cirt_0;cirtSub_-3500</v>
      </c>
    </row>
    <row r="2008" spans="22:47" x14ac:dyDescent="0.2">
      <c r="V2008" s="7" t="str">
        <f t="shared" si="632"/>
        <v>冠军之路18-8</v>
      </c>
      <c r="W2008" s="7">
        <f t="shared" si="622"/>
        <v>3835</v>
      </c>
      <c r="X2008" s="9" t="s">
        <v>2293</v>
      </c>
      <c r="Y2008" s="9">
        <v>8</v>
      </c>
      <c r="Z2008" s="8">
        <f t="shared" si="637"/>
        <v>10871</v>
      </c>
      <c r="AA2008" s="6" t="s">
        <v>3967</v>
      </c>
      <c r="AB2008" s="6">
        <v>16892849</v>
      </c>
      <c r="AC2008" s="6">
        <f t="shared" si="623"/>
        <v>2.5749999999999997</v>
      </c>
      <c r="AD2008" s="6">
        <f t="shared" si="624"/>
        <v>43499086</v>
      </c>
      <c r="AE2008" s="6">
        <f t="shared" si="629"/>
        <v>12912927</v>
      </c>
      <c r="AF2008" s="6">
        <v>3870000</v>
      </c>
      <c r="AG2008" s="11">
        <f t="shared" si="627"/>
        <v>60282013</v>
      </c>
      <c r="AH2008">
        <f t="shared" si="626"/>
        <v>3.5684929759331894</v>
      </c>
      <c r="AI2008" s="53">
        <v>0.75</v>
      </c>
      <c r="AJ2008" s="7" t="str">
        <f t="shared" si="633"/>
        <v>hp_60282013</v>
      </c>
      <c r="AK2008" s="7" t="s">
        <v>3968</v>
      </c>
      <c r="AL2008" s="7">
        <v>2799560</v>
      </c>
      <c r="AM2008" s="7">
        <f>INT(IF(MOD(Y2008,3)=0,INT(AL2008*0.55),INT(AL2008*0.35)))</f>
        <v>979846</v>
      </c>
      <c r="AN2008" s="54">
        <f t="shared" si="634"/>
        <v>7492657</v>
      </c>
      <c r="AO2008" s="7" t="str">
        <f t="shared" si="635"/>
        <v>atk_7492657</v>
      </c>
      <c r="AP2008" s="7" t="s">
        <v>3973</v>
      </c>
      <c r="AQ2008" s="7" t="s">
        <v>3997</v>
      </c>
      <c r="AR2008" s="7" t="s">
        <v>3975</v>
      </c>
      <c r="AS2008" s="7" t="s">
        <v>3976</v>
      </c>
      <c r="AU2008" s="7" t="str">
        <f t="shared" si="636"/>
        <v>hp_60282013;atk_7492657;hit_500000;miss_100;cirt_0;cirtSub_-3500</v>
      </c>
    </row>
    <row r="2009" spans="22:47" x14ac:dyDescent="0.2">
      <c r="V2009" s="7" t="str">
        <f t="shared" si="632"/>
        <v>冠军之路18-9</v>
      </c>
      <c r="W2009" s="7">
        <f t="shared" si="622"/>
        <v>3837</v>
      </c>
      <c r="X2009" s="9" t="s">
        <v>2293</v>
      </c>
      <c r="Y2009" s="9">
        <v>9</v>
      </c>
      <c r="Z2009" s="8">
        <f t="shared" si="637"/>
        <v>10880</v>
      </c>
      <c r="AA2009" s="6" t="s">
        <v>3967</v>
      </c>
      <c r="AB2009" s="6">
        <v>16908890</v>
      </c>
      <c r="AC2009" s="6">
        <f t="shared" si="623"/>
        <v>2.5774999999999997</v>
      </c>
      <c r="AD2009" s="6">
        <f t="shared" si="624"/>
        <v>43582663</v>
      </c>
      <c r="AE2009" s="6">
        <f t="shared" si="629"/>
        <v>12912927</v>
      </c>
      <c r="AF2009" s="6">
        <v>3870000</v>
      </c>
      <c r="AG2009" s="11">
        <f t="shared" si="627"/>
        <v>60365590</v>
      </c>
      <c r="AH2009">
        <f t="shared" si="626"/>
        <v>3.5700504290938082</v>
      </c>
      <c r="AI2009" s="53">
        <v>0.75</v>
      </c>
      <c r="AJ2009" s="7" t="str">
        <f t="shared" si="633"/>
        <v>hp_60365590</v>
      </c>
      <c r="AK2009" s="7" t="s">
        <v>3968</v>
      </c>
      <c r="AL2009" s="7">
        <v>2802040</v>
      </c>
      <c r="AM2009" s="7">
        <f>INT(IF(MOD(Y2009,3)=0,INT(AL2009*0.55),INT(AL2009*0.35)))</f>
        <v>1541122</v>
      </c>
      <c r="AN2009" s="54">
        <f t="shared" si="634"/>
        <v>7502568</v>
      </c>
      <c r="AO2009" s="7" t="str">
        <f t="shared" si="635"/>
        <v>atk_7502568</v>
      </c>
      <c r="AP2009" s="7" t="s">
        <v>3973</v>
      </c>
      <c r="AQ2009" s="7" t="s">
        <v>3997</v>
      </c>
      <c r="AR2009" s="7" t="s">
        <v>3975</v>
      </c>
      <c r="AS2009" s="7" t="s">
        <v>3976</v>
      </c>
      <c r="AU2009" s="7" t="str">
        <f t="shared" si="636"/>
        <v>hp_60365590;atk_7502568;hit_500000;miss_100;cirt_0;cirtSub_-3500</v>
      </c>
    </row>
    <row r="2010" spans="22:47" x14ac:dyDescent="0.2">
      <c r="V2010" s="7" t="str">
        <f t="shared" si="632"/>
        <v>冠军之路18-10</v>
      </c>
      <c r="W2010" s="7">
        <f t="shared" si="622"/>
        <v>3839</v>
      </c>
      <c r="X2010" s="9" t="s">
        <v>2293</v>
      </c>
      <c r="Y2010" s="9">
        <v>10</v>
      </c>
      <c r="Z2010" s="8">
        <f t="shared" si="637"/>
        <v>10890</v>
      </c>
      <c r="AA2010" s="6" t="s">
        <v>3967</v>
      </c>
      <c r="AB2010" s="6">
        <v>16924932</v>
      </c>
      <c r="AC2010" s="6">
        <f t="shared" si="623"/>
        <v>2.5774999999999997</v>
      </c>
      <c r="AD2010" s="6">
        <f t="shared" si="624"/>
        <v>43624012</v>
      </c>
      <c r="AE2010" s="6">
        <f t="shared" si="629"/>
        <v>12912927</v>
      </c>
      <c r="AF2010" s="6">
        <v>3870000</v>
      </c>
      <c r="AG2010" s="11">
        <f t="shared" si="627"/>
        <v>60406939</v>
      </c>
      <c r="AH2010">
        <f t="shared" si="626"/>
        <v>3.5691097015928928</v>
      </c>
      <c r="AI2010" s="53">
        <v>0.75</v>
      </c>
      <c r="AJ2010" s="7" t="str">
        <f t="shared" si="633"/>
        <v>hp_60406939</v>
      </c>
      <c r="AK2010" s="7" t="s">
        <v>3968</v>
      </c>
      <c r="AL2010" s="7">
        <v>2804520</v>
      </c>
      <c r="AM2010" s="7">
        <f>INT(IF(MOD(Y2010,3)=0,INT(AL2010*0.55),INT(AL2010*0.35)))</f>
        <v>981582</v>
      </c>
      <c r="AN2010" s="54">
        <f t="shared" si="634"/>
        <v>7507229</v>
      </c>
      <c r="AO2010" s="7" t="str">
        <f t="shared" si="635"/>
        <v>atk_7507229</v>
      </c>
      <c r="AP2010" s="7" t="s">
        <v>3973</v>
      </c>
      <c r="AQ2010" s="7" t="s">
        <v>3997</v>
      </c>
      <c r="AR2010" s="7" t="s">
        <v>3975</v>
      </c>
      <c r="AS2010" s="7" t="s">
        <v>3976</v>
      </c>
      <c r="AU2010" s="7" t="str">
        <f t="shared" si="636"/>
        <v>hp_60406939;atk_7507229;hit_500000;miss_100;cirt_0;cirtSub_-3500</v>
      </c>
    </row>
    <row r="2011" spans="22:47" x14ac:dyDescent="0.2">
      <c r="V2011" s="7" t="str">
        <f t="shared" si="632"/>
        <v>冠军之路19-1</v>
      </c>
      <c r="W2011" s="7">
        <f t="shared" si="622"/>
        <v>3841</v>
      </c>
      <c r="X2011" s="9" t="s">
        <v>2294</v>
      </c>
      <c r="Y2011" s="9">
        <v>1</v>
      </c>
      <c r="Z2011" s="8">
        <f t="shared" si="637"/>
        <v>10891</v>
      </c>
      <c r="AA2011" s="6" t="s">
        <v>3967</v>
      </c>
      <c r="AB2011" s="6">
        <v>16940977</v>
      </c>
      <c r="AC2011" s="6">
        <f t="shared" si="623"/>
        <v>2.58</v>
      </c>
      <c r="AD2011" s="6">
        <f t="shared" si="624"/>
        <v>43707720</v>
      </c>
      <c r="AE2011" s="6">
        <f t="shared" ref="AE2011" si="640">IF(MOD(Y2011,1)=0,INT(AD2010*0.3),0)</f>
        <v>13087203</v>
      </c>
      <c r="AF2011" s="6">
        <v>3870000</v>
      </c>
      <c r="AG2011" s="11">
        <f t="shared" si="627"/>
        <v>60664923</v>
      </c>
      <c r="AH2011">
        <f t="shared" si="626"/>
        <v>3.5809577570408129</v>
      </c>
      <c r="AI2011" s="53">
        <v>0.75</v>
      </c>
      <c r="AJ2011" s="7" t="str">
        <f t="shared" si="633"/>
        <v>hp_60664923</v>
      </c>
      <c r="AK2011" s="7" t="s">
        <v>3968</v>
      </c>
      <c r="AL2011" s="7">
        <v>2807000</v>
      </c>
      <c r="AM2011" s="7">
        <f>INT(IF(MOD(Y2011,3)=0,INT(AL2011*0.55),INT(AL2011*0.35)))</f>
        <v>982450</v>
      </c>
      <c r="AN2011" s="54">
        <f t="shared" si="634"/>
        <v>7538811</v>
      </c>
      <c r="AO2011" s="7" t="str">
        <f t="shared" si="635"/>
        <v>atk_7538811</v>
      </c>
      <c r="AP2011" s="7" t="s">
        <v>3973</v>
      </c>
      <c r="AQ2011" s="7" t="s">
        <v>3997</v>
      </c>
      <c r="AR2011" s="7" t="s">
        <v>3975</v>
      </c>
      <c r="AS2011" s="7" t="s">
        <v>3976</v>
      </c>
      <c r="AU2011" s="7" t="str">
        <f t="shared" si="636"/>
        <v>hp_60664923;atk_7538811;hit_500000;miss_100;cirt_0;cirtSub_-3500</v>
      </c>
    </row>
    <row r="2012" spans="22:47" x14ac:dyDescent="0.2">
      <c r="V2012" s="7" t="str">
        <f t="shared" si="632"/>
        <v>冠军之路19-2</v>
      </c>
      <c r="W2012" s="7">
        <f t="shared" si="622"/>
        <v>3843</v>
      </c>
      <c r="X2012" s="9" t="s">
        <v>2294</v>
      </c>
      <c r="Y2012" s="9">
        <v>2</v>
      </c>
      <c r="Z2012" s="8">
        <f t="shared" si="637"/>
        <v>10893</v>
      </c>
      <c r="AA2012" s="6" t="s">
        <v>3967</v>
      </c>
      <c r="AB2012" s="6">
        <v>16957023</v>
      </c>
      <c r="AC2012" s="6">
        <f t="shared" si="623"/>
        <v>2.58</v>
      </c>
      <c r="AD2012" s="6">
        <f t="shared" si="624"/>
        <v>43749119</v>
      </c>
      <c r="AE2012" s="6">
        <f t="shared" si="629"/>
        <v>13087203</v>
      </c>
      <c r="AF2012" s="6">
        <v>3870000</v>
      </c>
      <c r="AG2012" s="11">
        <f t="shared" si="627"/>
        <v>60706322</v>
      </c>
      <c r="AH2012">
        <f t="shared" si="626"/>
        <v>3.5800105950201284</v>
      </c>
      <c r="AI2012" s="53">
        <v>0.75</v>
      </c>
      <c r="AJ2012" s="7" t="str">
        <f t="shared" si="633"/>
        <v>hp_60706322</v>
      </c>
      <c r="AK2012" s="7" t="s">
        <v>3968</v>
      </c>
      <c r="AL2012" s="7">
        <v>2809480</v>
      </c>
      <c r="AM2012" s="7">
        <f>INT(IF(MOD(Y2012,3)=0,INT(AL2012*0.55),INT(AL2012*0.35)))</f>
        <v>983318</v>
      </c>
      <c r="AN2012" s="54">
        <f t="shared" si="634"/>
        <v>7543476</v>
      </c>
      <c r="AO2012" s="7" t="str">
        <f t="shared" si="635"/>
        <v>atk_7543476</v>
      </c>
      <c r="AP2012" s="7" t="s">
        <v>3973</v>
      </c>
      <c r="AQ2012" s="7" t="s">
        <v>3997</v>
      </c>
      <c r="AR2012" s="7" t="s">
        <v>3975</v>
      </c>
      <c r="AS2012" s="7" t="s">
        <v>3976</v>
      </c>
      <c r="AU2012" s="7" t="str">
        <f t="shared" si="636"/>
        <v>hp_60706322;atk_7543476;hit_500000;miss_100;cirt_0;cirtSub_-3500</v>
      </c>
    </row>
    <row r="2013" spans="22:47" x14ac:dyDescent="0.2">
      <c r="V2013" s="7" t="str">
        <f t="shared" si="632"/>
        <v>冠军之路19-3</v>
      </c>
      <c r="W2013" s="7">
        <f t="shared" ref="W2013:W2076" si="641">W2012+2</f>
        <v>3845</v>
      </c>
      <c r="X2013" s="9" t="s">
        <v>2294</v>
      </c>
      <c r="Y2013" s="9">
        <v>3</v>
      </c>
      <c r="Z2013" s="8">
        <f t="shared" si="637"/>
        <v>10896</v>
      </c>
      <c r="AA2013" s="6" t="s">
        <v>3967</v>
      </c>
      <c r="AB2013" s="6">
        <v>16973071</v>
      </c>
      <c r="AC2013" s="6">
        <f t="shared" si="623"/>
        <v>2.5825</v>
      </c>
      <c r="AD2013" s="6">
        <f t="shared" si="624"/>
        <v>43832955</v>
      </c>
      <c r="AE2013" s="6">
        <f t="shared" si="629"/>
        <v>13087203</v>
      </c>
      <c r="AF2013" s="6">
        <v>3870000</v>
      </c>
      <c r="AG2013" s="11">
        <f t="shared" si="627"/>
        <v>60790158</v>
      </c>
      <c r="AH2013">
        <f t="shared" si="626"/>
        <v>3.5815650567890747</v>
      </c>
      <c r="AI2013" s="53">
        <v>0.75</v>
      </c>
      <c r="AJ2013" s="7" t="str">
        <f t="shared" si="633"/>
        <v>hp_60790158</v>
      </c>
      <c r="AK2013" s="7" t="s">
        <v>3968</v>
      </c>
      <c r="AL2013" s="7">
        <v>2811960</v>
      </c>
      <c r="AM2013" s="7">
        <f>INT(IF(MOD(Y2013,3)=0,INT(AL2013*0.55),INT(AL2013*0.35)))</f>
        <v>1546578</v>
      </c>
      <c r="AN2013" s="54">
        <f t="shared" si="634"/>
        <v>7553413</v>
      </c>
      <c r="AO2013" s="7" t="str">
        <f t="shared" si="635"/>
        <v>atk_7553413</v>
      </c>
      <c r="AP2013" s="7" t="s">
        <v>3973</v>
      </c>
      <c r="AQ2013" s="7" t="s">
        <v>3997</v>
      </c>
      <c r="AR2013" s="7" t="s">
        <v>3975</v>
      </c>
      <c r="AS2013" s="7" t="s">
        <v>3976</v>
      </c>
      <c r="AU2013" s="7" t="str">
        <f t="shared" si="636"/>
        <v>hp_60790158;atk_7553413;hit_500000;miss_100;cirt_0;cirtSub_-3500</v>
      </c>
    </row>
    <row r="2014" spans="22:47" x14ac:dyDescent="0.2">
      <c r="V2014" s="7" t="str">
        <f t="shared" si="632"/>
        <v>冠军之路19-4</v>
      </c>
      <c r="W2014" s="7">
        <f t="shared" si="641"/>
        <v>3847</v>
      </c>
      <c r="X2014" s="9" t="s">
        <v>2294</v>
      </c>
      <c r="Y2014" s="9">
        <v>4</v>
      </c>
      <c r="Z2014" s="8">
        <f t="shared" si="637"/>
        <v>10900</v>
      </c>
      <c r="AA2014" s="6" t="s">
        <v>3967</v>
      </c>
      <c r="AB2014" s="6">
        <v>16989121</v>
      </c>
      <c r="AC2014" s="6">
        <f t="shared" si="623"/>
        <v>2.5825</v>
      </c>
      <c r="AD2014" s="6">
        <f t="shared" si="624"/>
        <v>43874404</v>
      </c>
      <c r="AE2014" s="6">
        <f t="shared" si="629"/>
        <v>13087203</v>
      </c>
      <c r="AF2014" s="6">
        <v>3870000</v>
      </c>
      <c r="AG2014" s="11">
        <f t="shared" si="627"/>
        <v>60831607</v>
      </c>
      <c r="AH2014">
        <f t="shared" si="626"/>
        <v>3.5806212104793413</v>
      </c>
      <c r="AI2014" s="53">
        <v>0.75</v>
      </c>
      <c r="AJ2014" s="7" t="str">
        <f t="shared" si="633"/>
        <v>hp_60831607</v>
      </c>
      <c r="AK2014" s="7" t="s">
        <v>3968</v>
      </c>
      <c r="AL2014" s="7">
        <v>2814440</v>
      </c>
      <c r="AM2014" s="7">
        <f>INT(IF(MOD(Y2014,3)=0,INT(AL2014*0.55),INT(AL2014*0.35)))</f>
        <v>985054</v>
      </c>
      <c r="AN2014" s="54">
        <f t="shared" si="634"/>
        <v>7558082</v>
      </c>
      <c r="AO2014" s="7" t="str">
        <f t="shared" si="635"/>
        <v>atk_7558082</v>
      </c>
      <c r="AP2014" s="7" t="s">
        <v>3973</v>
      </c>
      <c r="AQ2014" s="7" t="s">
        <v>3997</v>
      </c>
      <c r="AR2014" s="7" t="s">
        <v>3975</v>
      </c>
      <c r="AS2014" s="7" t="s">
        <v>3976</v>
      </c>
      <c r="AU2014" s="7" t="str">
        <f t="shared" si="636"/>
        <v>hp_60831607;atk_7558082;hit_500000;miss_100;cirt_0;cirtSub_-3500</v>
      </c>
    </row>
    <row r="2015" spans="22:47" x14ac:dyDescent="0.2">
      <c r="V2015" s="7" t="str">
        <f t="shared" si="632"/>
        <v>冠军之路19-5</v>
      </c>
      <c r="W2015" s="7">
        <f t="shared" si="641"/>
        <v>3849</v>
      </c>
      <c r="X2015" s="9" t="s">
        <v>2294</v>
      </c>
      <c r="Y2015" s="9">
        <v>5</v>
      </c>
      <c r="Z2015" s="8">
        <f t="shared" si="637"/>
        <v>10905</v>
      </c>
      <c r="AA2015" s="6" t="s">
        <v>3967</v>
      </c>
      <c r="AB2015" s="6">
        <v>17005173</v>
      </c>
      <c r="AC2015" s="6">
        <f t="shared" ref="AC2015:AC2078" si="642">0.6+INT((Z2015-1)/55)*0.01+INT(Y2015/3)*0.0025</f>
        <v>2.5825</v>
      </c>
      <c r="AD2015" s="6">
        <f t="shared" ref="AD2015:AD2078" si="643">INT(AB2015*AC2015)</f>
        <v>43915859</v>
      </c>
      <c r="AE2015" s="6">
        <f t="shared" si="629"/>
        <v>13087203</v>
      </c>
      <c r="AF2015" s="6">
        <v>3870000</v>
      </c>
      <c r="AG2015" s="11">
        <f t="shared" si="627"/>
        <v>60873062</v>
      </c>
      <c r="AH2015">
        <f t="shared" si="626"/>
        <v>3.5796790776547818</v>
      </c>
      <c r="AI2015" s="53">
        <v>0.75</v>
      </c>
      <c r="AJ2015" s="7" t="str">
        <f t="shared" si="633"/>
        <v>hp_60873062</v>
      </c>
      <c r="AK2015" s="7" t="s">
        <v>3968</v>
      </c>
      <c r="AL2015" s="7">
        <v>2816920</v>
      </c>
      <c r="AM2015" s="7">
        <f>INT(IF(MOD(Y2015,3)=0,INT(AL2015*0.55),INT(AL2015*0.35)))</f>
        <v>985922</v>
      </c>
      <c r="AN2015" s="54">
        <f t="shared" si="634"/>
        <v>7562752</v>
      </c>
      <c r="AO2015" s="7" t="str">
        <f t="shared" si="635"/>
        <v>atk_7562752</v>
      </c>
      <c r="AP2015" s="7" t="s">
        <v>3973</v>
      </c>
      <c r="AQ2015" s="7" t="s">
        <v>3997</v>
      </c>
      <c r="AR2015" s="7" t="s">
        <v>3975</v>
      </c>
      <c r="AS2015" s="7" t="s">
        <v>3976</v>
      </c>
      <c r="AU2015" s="7" t="str">
        <f t="shared" si="636"/>
        <v>hp_60873062;atk_7562752;hit_500000;miss_100;cirt_0;cirtSub_-3500</v>
      </c>
    </row>
    <row r="2016" spans="22:47" x14ac:dyDescent="0.2">
      <c r="V2016" s="7" t="str">
        <f t="shared" si="632"/>
        <v>冠军之路19-6</v>
      </c>
      <c r="W2016" s="7">
        <f t="shared" si="641"/>
        <v>3851</v>
      </c>
      <c r="X2016" s="9" t="s">
        <v>2294</v>
      </c>
      <c r="Y2016" s="9">
        <v>6</v>
      </c>
      <c r="Z2016" s="8">
        <f t="shared" si="637"/>
        <v>10911</v>
      </c>
      <c r="AA2016" s="6" t="s">
        <v>3967</v>
      </c>
      <c r="AB2016" s="6">
        <v>17021227</v>
      </c>
      <c r="AC2016" s="6">
        <f t="shared" si="642"/>
        <v>2.585</v>
      </c>
      <c r="AD2016" s="6">
        <f t="shared" si="643"/>
        <v>43999871</v>
      </c>
      <c r="AE2016" s="6">
        <f t="shared" si="629"/>
        <v>13087203</v>
      </c>
      <c r="AF2016" s="6">
        <v>3870000</v>
      </c>
      <c r="AG2016" s="11">
        <f t="shared" si="627"/>
        <v>60957074</v>
      </c>
      <c r="AH2016">
        <f t="shared" ref="AH2016:AH2079" si="644">AG2016/AB2016</f>
        <v>3.5812385323337734</v>
      </c>
      <c r="AI2016" s="53">
        <v>0.75</v>
      </c>
      <c r="AJ2016" s="7" t="str">
        <f t="shared" si="633"/>
        <v>hp_60957074</v>
      </c>
      <c r="AK2016" s="7" t="s">
        <v>3968</v>
      </c>
      <c r="AL2016" s="7">
        <v>2819400</v>
      </c>
      <c r="AM2016" s="7">
        <f>INT(IF(MOD(Y2016,3)=0,INT(AL2016*0.55),INT(AL2016*0.35)))</f>
        <v>1550670</v>
      </c>
      <c r="AN2016" s="54">
        <f t="shared" si="634"/>
        <v>7572707</v>
      </c>
      <c r="AO2016" s="7" t="str">
        <f t="shared" si="635"/>
        <v>atk_7572707</v>
      </c>
      <c r="AP2016" s="7" t="s">
        <v>3973</v>
      </c>
      <c r="AQ2016" s="7" t="s">
        <v>3997</v>
      </c>
      <c r="AR2016" s="7" t="s">
        <v>3975</v>
      </c>
      <c r="AS2016" s="7" t="s">
        <v>3976</v>
      </c>
      <c r="AU2016" s="7" t="str">
        <f t="shared" si="636"/>
        <v>hp_60957074;atk_7572707;hit_500000;miss_100;cirt_0;cirtSub_-3500</v>
      </c>
    </row>
    <row r="2017" spans="22:47" x14ac:dyDescent="0.2">
      <c r="V2017" s="7" t="str">
        <f t="shared" si="632"/>
        <v>冠军之路19-7</v>
      </c>
      <c r="W2017" s="7">
        <f t="shared" si="641"/>
        <v>3853</v>
      </c>
      <c r="X2017" s="9" t="s">
        <v>2294</v>
      </c>
      <c r="Y2017" s="9">
        <v>7</v>
      </c>
      <c r="Z2017" s="8">
        <f t="shared" si="637"/>
        <v>10918</v>
      </c>
      <c r="AA2017" s="6" t="s">
        <v>3967</v>
      </c>
      <c r="AB2017" s="6">
        <v>17037283</v>
      </c>
      <c r="AC2017" s="6">
        <f t="shared" si="642"/>
        <v>2.585</v>
      </c>
      <c r="AD2017" s="6">
        <f t="shared" si="643"/>
        <v>44041376</v>
      </c>
      <c r="AE2017" s="6">
        <f t="shared" si="629"/>
        <v>13087203</v>
      </c>
      <c r="AF2017" s="6">
        <v>3870000</v>
      </c>
      <c r="AG2017" s="11">
        <f t="shared" ref="AG2017:AG2080" si="645">INT(AD2017*1)+AF2017+AE2017</f>
        <v>60998579</v>
      </c>
      <c r="AH2017">
        <f t="shared" si="644"/>
        <v>3.580299687456034</v>
      </c>
      <c r="AI2017" s="53">
        <v>0.75</v>
      </c>
      <c r="AJ2017" s="7" t="str">
        <f t="shared" si="633"/>
        <v>hp_60998579</v>
      </c>
      <c r="AK2017" s="7" t="s">
        <v>3968</v>
      </c>
      <c r="AL2017" s="7">
        <v>2821880</v>
      </c>
      <c r="AM2017" s="7">
        <f>INT(IF(MOD(Y2017,3)=0,INT(AL2017*0.55),INT(AL2017*0.35)))</f>
        <v>987658</v>
      </c>
      <c r="AN2017" s="54">
        <f t="shared" si="634"/>
        <v>7577382</v>
      </c>
      <c r="AO2017" s="7" t="str">
        <f t="shared" si="635"/>
        <v>atk_7577382</v>
      </c>
      <c r="AP2017" s="7" t="s">
        <v>3973</v>
      </c>
      <c r="AQ2017" s="7" t="s">
        <v>3997</v>
      </c>
      <c r="AR2017" s="7" t="s">
        <v>3975</v>
      </c>
      <c r="AS2017" s="7" t="s">
        <v>3976</v>
      </c>
      <c r="AU2017" s="7" t="str">
        <f t="shared" si="636"/>
        <v>hp_60998579;atk_7577382;hit_500000;miss_100;cirt_0;cirtSub_-3500</v>
      </c>
    </row>
    <row r="2018" spans="22:47" x14ac:dyDescent="0.2">
      <c r="V2018" s="7" t="str">
        <f t="shared" si="632"/>
        <v>冠军之路19-8</v>
      </c>
      <c r="W2018" s="7">
        <f t="shared" si="641"/>
        <v>3855</v>
      </c>
      <c r="X2018" s="9" t="s">
        <v>2294</v>
      </c>
      <c r="Y2018" s="9">
        <v>8</v>
      </c>
      <c r="Z2018" s="8">
        <f t="shared" si="637"/>
        <v>10926</v>
      </c>
      <c r="AA2018" s="6" t="s">
        <v>3967</v>
      </c>
      <c r="AB2018" s="6">
        <v>17053341</v>
      </c>
      <c r="AC2018" s="6">
        <f t="shared" si="642"/>
        <v>2.585</v>
      </c>
      <c r="AD2018" s="6">
        <f t="shared" si="643"/>
        <v>44082886</v>
      </c>
      <c r="AE2018" s="6">
        <f t="shared" si="629"/>
        <v>13087203</v>
      </c>
      <c r="AF2018" s="6">
        <v>3870000</v>
      </c>
      <c r="AG2018" s="11">
        <f t="shared" si="645"/>
        <v>61040089</v>
      </c>
      <c r="AH2018">
        <f t="shared" si="644"/>
        <v>3.5793624838675306</v>
      </c>
      <c r="AI2018" s="53">
        <v>0.75</v>
      </c>
      <c r="AJ2018" s="7" t="str">
        <f t="shared" si="633"/>
        <v>hp_61040089</v>
      </c>
      <c r="AK2018" s="7" t="s">
        <v>3968</v>
      </c>
      <c r="AL2018" s="7">
        <v>2824360</v>
      </c>
      <c r="AM2018" s="7">
        <f>INT(IF(MOD(Y2018,3)=0,INT(AL2018*0.55),INT(AL2018*0.35)))</f>
        <v>988526</v>
      </c>
      <c r="AN2018" s="54">
        <f t="shared" si="634"/>
        <v>7582056</v>
      </c>
      <c r="AO2018" s="7" t="str">
        <f t="shared" si="635"/>
        <v>atk_7582056</v>
      </c>
      <c r="AP2018" s="7" t="s">
        <v>3973</v>
      </c>
      <c r="AQ2018" s="7" t="s">
        <v>3997</v>
      </c>
      <c r="AR2018" s="7" t="s">
        <v>3975</v>
      </c>
      <c r="AS2018" s="7" t="s">
        <v>3976</v>
      </c>
      <c r="AU2018" s="7" t="str">
        <f t="shared" si="636"/>
        <v>hp_61040089;atk_7582056;hit_500000;miss_100;cirt_0;cirtSub_-3500</v>
      </c>
    </row>
    <row r="2019" spans="22:47" x14ac:dyDescent="0.2">
      <c r="V2019" s="7" t="str">
        <f t="shared" si="632"/>
        <v>冠军之路19-9</v>
      </c>
      <c r="W2019" s="7">
        <f t="shared" si="641"/>
        <v>3857</v>
      </c>
      <c r="X2019" s="9" t="s">
        <v>2294</v>
      </c>
      <c r="Y2019" s="9">
        <v>9</v>
      </c>
      <c r="Z2019" s="8">
        <f t="shared" si="637"/>
        <v>10935</v>
      </c>
      <c r="AA2019" s="6" t="s">
        <v>3967</v>
      </c>
      <c r="AB2019" s="6">
        <v>17069400</v>
      </c>
      <c r="AC2019" s="6">
        <f t="shared" si="642"/>
        <v>2.5874999999999999</v>
      </c>
      <c r="AD2019" s="6">
        <f t="shared" si="643"/>
        <v>44167072</v>
      </c>
      <c r="AE2019" s="6">
        <f t="shared" si="629"/>
        <v>13087203</v>
      </c>
      <c r="AF2019" s="6">
        <v>3870000</v>
      </c>
      <c r="AG2019" s="11">
        <f t="shared" si="645"/>
        <v>61124275</v>
      </c>
      <c r="AH2019">
        <f t="shared" si="644"/>
        <v>3.5809269804445383</v>
      </c>
      <c r="AI2019" s="53">
        <v>0.75</v>
      </c>
      <c r="AJ2019" s="7" t="str">
        <f t="shared" si="633"/>
        <v>hp_61124275</v>
      </c>
      <c r="AK2019" s="7" t="s">
        <v>3968</v>
      </c>
      <c r="AL2019" s="7">
        <v>2826840</v>
      </c>
      <c r="AM2019" s="7">
        <f>INT(IF(MOD(Y2019,3)=0,INT(AL2019*0.55),INT(AL2019*0.35)))</f>
        <v>1554762</v>
      </c>
      <c r="AN2019" s="54">
        <f t="shared" si="634"/>
        <v>7592030</v>
      </c>
      <c r="AO2019" s="7" t="str">
        <f t="shared" si="635"/>
        <v>atk_7592030</v>
      </c>
      <c r="AP2019" s="7" t="s">
        <v>3973</v>
      </c>
      <c r="AQ2019" s="7" t="s">
        <v>3997</v>
      </c>
      <c r="AR2019" s="7" t="s">
        <v>3975</v>
      </c>
      <c r="AS2019" s="7" t="s">
        <v>3976</v>
      </c>
      <c r="AU2019" s="7" t="str">
        <f t="shared" si="636"/>
        <v>hp_61124275;atk_7592030;hit_500000;miss_100;cirt_0;cirtSub_-3500</v>
      </c>
    </row>
    <row r="2020" spans="22:47" x14ac:dyDescent="0.2">
      <c r="V2020" s="7" t="str">
        <f t="shared" si="632"/>
        <v>冠军之路19-10</v>
      </c>
      <c r="W2020" s="7">
        <f t="shared" si="641"/>
        <v>3859</v>
      </c>
      <c r="X2020" s="9" t="s">
        <v>2294</v>
      </c>
      <c r="Y2020" s="9">
        <v>10</v>
      </c>
      <c r="Z2020" s="8">
        <f t="shared" si="637"/>
        <v>10945</v>
      </c>
      <c r="AA2020" s="6" t="s">
        <v>3967</v>
      </c>
      <c r="AB2020" s="6">
        <v>17085462</v>
      </c>
      <c r="AC2020" s="6">
        <f t="shared" si="642"/>
        <v>2.5874999999999999</v>
      </c>
      <c r="AD2020" s="6">
        <f t="shared" si="643"/>
        <v>44208632</v>
      </c>
      <c r="AE2020" s="6">
        <f t="shared" si="629"/>
        <v>13087203</v>
      </c>
      <c r="AF2020" s="6">
        <v>3870000</v>
      </c>
      <c r="AG2020" s="11">
        <f t="shared" si="645"/>
        <v>61165835</v>
      </c>
      <c r="AH2020">
        <f t="shared" si="644"/>
        <v>3.5799930373553845</v>
      </c>
      <c r="AI2020" s="53">
        <v>0.75</v>
      </c>
      <c r="AJ2020" s="7" t="str">
        <f t="shared" si="633"/>
        <v>hp_61165835</v>
      </c>
      <c r="AK2020" s="7" t="s">
        <v>3968</v>
      </c>
      <c r="AL2020" s="7">
        <v>2829320</v>
      </c>
      <c r="AM2020" s="7">
        <f>INT(IF(MOD(Y2020,3)=0,INT(AL2020*0.55),INT(AL2020*0.35)))</f>
        <v>990262</v>
      </c>
      <c r="AN2020" s="54">
        <f t="shared" si="634"/>
        <v>7596709</v>
      </c>
      <c r="AO2020" s="7" t="str">
        <f t="shared" si="635"/>
        <v>atk_7596709</v>
      </c>
      <c r="AP2020" s="7" t="s">
        <v>3973</v>
      </c>
      <c r="AQ2020" s="7" t="s">
        <v>3997</v>
      </c>
      <c r="AR2020" s="7" t="s">
        <v>3975</v>
      </c>
      <c r="AS2020" s="7" t="s">
        <v>3976</v>
      </c>
      <c r="AU2020" s="7" t="str">
        <f t="shared" si="636"/>
        <v>hp_61165835;atk_7596709;hit_500000;miss_100;cirt_0;cirtSub_-3500</v>
      </c>
    </row>
    <row r="2021" spans="22:47" x14ac:dyDescent="0.2">
      <c r="V2021" s="7" t="str">
        <f t="shared" si="632"/>
        <v>冠军之路20-1</v>
      </c>
      <c r="W2021" s="7">
        <f t="shared" si="641"/>
        <v>3861</v>
      </c>
      <c r="X2021" s="9" t="s">
        <v>2295</v>
      </c>
      <c r="Y2021" s="9">
        <v>1</v>
      </c>
      <c r="Z2021" s="8">
        <f t="shared" si="637"/>
        <v>10946</v>
      </c>
      <c r="AA2021" s="6" t="s">
        <v>3967</v>
      </c>
      <c r="AB2021" s="6">
        <v>17101525</v>
      </c>
      <c r="AC2021" s="6">
        <f t="shared" si="642"/>
        <v>2.59</v>
      </c>
      <c r="AD2021" s="6">
        <f t="shared" si="643"/>
        <v>44292949</v>
      </c>
      <c r="AE2021" s="6">
        <f t="shared" ref="AE2021" si="646">IF(MOD(Y2021,1)=0,INT(AD2020*0.3),0)</f>
        <v>13262589</v>
      </c>
      <c r="AF2021" s="6">
        <v>3870000</v>
      </c>
      <c r="AG2021" s="11">
        <f t="shared" si="645"/>
        <v>61425538</v>
      </c>
      <c r="AH2021">
        <f t="shared" si="644"/>
        <v>3.5918164023383881</v>
      </c>
      <c r="AI2021" s="53">
        <v>0.75</v>
      </c>
      <c r="AJ2021" s="7" t="str">
        <f t="shared" si="633"/>
        <v>hp_61425538</v>
      </c>
      <c r="AK2021" s="7" t="s">
        <v>3968</v>
      </c>
      <c r="AL2021" s="7">
        <v>2831800</v>
      </c>
      <c r="AM2021" s="7">
        <f>INT(IF(MOD(Y2021,3)=0,INT(AL2021*0.55),INT(AL2021*0.35)))</f>
        <v>991130</v>
      </c>
      <c r="AN2021" s="54">
        <f t="shared" si="634"/>
        <v>7628479</v>
      </c>
      <c r="AO2021" s="7" t="str">
        <f t="shared" si="635"/>
        <v>atk_7628479</v>
      </c>
      <c r="AP2021" s="7" t="s">
        <v>3973</v>
      </c>
      <c r="AQ2021" s="7" t="s">
        <v>3997</v>
      </c>
      <c r="AR2021" s="7" t="s">
        <v>3975</v>
      </c>
      <c r="AS2021" s="7" t="s">
        <v>3976</v>
      </c>
      <c r="AU2021" s="7" t="str">
        <f t="shared" si="636"/>
        <v>hp_61425538;atk_7628479;hit_500000;miss_100;cirt_0;cirtSub_-3500</v>
      </c>
    </row>
    <row r="2022" spans="22:47" x14ac:dyDescent="0.2">
      <c r="V2022" s="7" t="str">
        <f t="shared" si="632"/>
        <v>冠军之路20-2</v>
      </c>
      <c r="W2022" s="7">
        <f t="shared" si="641"/>
        <v>3863</v>
      </c>
      <c r="X2022" s="9" t="s">
        <v>2295</v>
      </c>
      <c r="Y2022" s="9">
        <v>2</v>
      </c>
      <c r="Z2022" s="8">
        <f t="shared" si="637"/>
        <v>10948</v>
      </c>
      <c r="AA2022" s="6" t="s">
        <v>3967</v>
      </c>
      <c r="AB2022" s="6">
        <v>17117591</v>
      </c>
      <c r="AC2022" s="6">
        <f t="shared" si="642"/>
        <v>2.59</v>
      </c>
      <c r="AD2022" s="6">
        <f t="shared" si="643"/>
        <v>44334560</v>
      </c>
      <c r="AE2022" s="6">
        <f t="shared" si="629"/>
        <v>13262589</v>
      </c>
      <c r="AF2022" s="6">
        <v>3870000</v>
      </c>
      <c r="AG2022" s="11">
        <f t="shared" si="645"/>
        <v>61467149</v>
      </c>
      <c r="AH2022">
        <f t="shared" si="644"/>
        <v>3.5908761343812925</v>
      </c>
      <c r="AI2022" s="53">
        <v>0.75</v>
      </c>
      <c r="AJ2022" s="7" t="str">
        <f t="shared" si="633"/>
        <v>hp_61467149</v>
      </c>
      <c r="AK2022" s="7" t="s">
        <v>3968</v>
      </c>
      <c r="AL2022" s="7">
        <v>2834280</v>
      </c>
      <c r="AM2022" s="7">
        <f>INT(IF(MOD(Y2022,3)=0,INT(AL2022*0.55),INT(AL2022*0.35)))</f>
        <v>991998</v>
      </c>
      <c r="AN2022" s="54">
        <f t="shared" si="634"/>
        <v>7633161</v>
      </c>
      <c r="AO2022" s="7" t="str">
        <f t="shared" si="635"/>
        <v>atk_7633161</v>
      </c>
      <c r="AP2022" s="7" t="s">
        <v>3973</v>
      </c>
      <c r="AQ2022" s="7" t="s">
        <v>3997</v>
      </c>
      <c r="AR2022" s="7" t="s">
        <v>3975</v>
      </c>
      <c r="AS2022" s="7" t="s">
        <v>3976</v>
      </c>
      <c r="AU2022" s="7" t="str">
        <f t="shared" si="636"/>
        <v>hp_61467149;atk_7633161;hit_500000;miss_100;cirt_0;cirtSub_-3500</v>
      </c>
    </row>
    <row r="2023" spans="22:47" x14ac:dyDescent="0.2">
      <c r="V2023" s="7" t="str">
        <f t="shared" si="632"/>
        <v>冠军之路20-3</v>
      </c>
      <c r="W2023" s="7">
        <f t="shared" si="641"/>
        <v>3865</v>
      </c>
      <c r="X2023" s="9" t="s">
        <v>2295</v>
      </c>
      <c r="Y2023" s="9">
        <v>3</v>
      </c>
      <c r="Z2023" s="8">
        <f t="shared" si="637"/>
        <v>10951</v>
      </c>
      <c r="AA2023" s="6" t="s">
        <v>3967</v>
      </c>
      <c r="AB2023" s="6">
        <v>17133658</v>
      </c>
      <c r="AC2023" s="6">
        <f t="shared" si="642"/>
        <v>2.5924999999999998</v>
      </c>
      <c r="AD2023" s="6">
        <f t="shared" si="643"/>
        <v>44419008</v>
      </c>
      <c r="AE2023" s="6">
        <f t="shared" si="629"/>
        <v>13262589</v>
      </c>
      <c r="AF2023" s="6">
        <v>3870000</v>
      </c>
      <c r="AG2023" s="11">
        <f t="shared" si="645"/>
        <v>61551597</v>
      </c>
      <c r="AH2023">
        <f t="shared" si="644"/>
        <v>3.5924375868830811</v>
      </c>
      <c r="AI2023" s="53">
        <v>0.75</v>
      </c>
      <c r="AJ2023" s="7" t="str">
        <f t="shared" si="633"/>
        <v>hp_61551597</v>
      </c>
      <c r="AK2023" s="7" t="s">
        <v>3968</v>
      </c>
      <c r="AL2023" s="7">
        <v>2836760</v>
      </c>
      <c r="AM2023" s="7">
        <f>INT(IF(MOD(Y2023,3)=0,INT(AL2023*0.55),INT(AL2023*0.35)))</f>
        <v>1560218</v>
      </c>
      <c r="AN2023" s="54">
        <f t="shared" si="634"/>
        <v>7643162</v>
      </c>
      <c r="AO2023" s="7" t="str">
        <f t="shared" si="635"/>
        <v>atk_7643162</v>
      </c>
      <c r="AP2023" s="7" t="s">
        <v>3973</v>
      </c>
      <c r="AQ2023" s="7" t="s">
        <v>3997</v>
      </c>
      <c r="AR2023" s="7" t="s">
        <v>3975</v>
      </c>
      <c r="AS2023" s="7" t="s">
        <v>3976</v>
      </c>
      <c r="AU2023" s="7" t="str">
        <f t="shared" si="636"/>
        <v>hp_61551597;atk_7643162;hit_500000;miss_100;cirt_0;cirtSub_-3500</v>
      </c>
    </row>
    <row r="2024" spans="22:47" x14ac:dyDescent="0.2">
      <c r="V2024" s="7" t="str">
        <f t="shared" si="632"/>
        <v>冠军之路20-4</v>
      </c>
      <c r="W2024" s="7">
        <f t="shared" si="641"/>
        <v>3867</v>
      </c>
      <c r="X2024" s="9" t="s">
        <v>2295</v>
      </c>
      <c r="Y2024" s="9">
        <v>4</v>
      </c>
      <c r="Z2024" s="8">
        <f t="shared" si="637"/>
        <v>10955</v>
      </c>
      <c r="AA2024" s="6" t="s">
        <v>3967</v>
      </c>
      <c r="AB2024" s="6">
        <v>17149727</v>
      </c>
      <c r="AC2024" s="6">
        <f t="shared" si="642"/>
        <v>2.5924999999999998</v>
      </c>
      <c r="AD2024" s="6">
        <f t="shared" si="643"/>
        <v>44460667</v>
      </c>
      <c r="AE2024" s="6">
        <f t="shared" si="629"/>
        <v>13262589</v>
      </c>
      <c r="AF2024" s="6">
        <v>3870000</v>
      </c>
      <c r="AG2024" s="11">
        <f t="shared" si="645"/>
        <v>61593256</v>
      </c>
      <c r="AH2024">
        <f t="shared" si="644"/>
        <v>3.5915006693692559</v>
      </c>
      <c r="AI2024" s="53">
        <v>0.75</v>
      </c>
      <c r="AJ2024" s="7" t="str">
        <f t="shared" si="633"/>
        <v>hp_61593256</v>
      </c>
      <c r="AK2024" s="7" t="s">
        <v>3968</v>
      </c>
      <c r="AL2024" s="7">
        <v>2839240</v>
      </c>
      <c r="AM2024" s="7">
        <f>INT(IF(MOD(Y2024,3)=0,INT(AL2024*0.55),INT(AL2024*0.35)))</f>
        <v>993734</v>
      </c>
      <c r="AN2024" s="54">
        <f t="shared" si="634"/>
        <v>7647849</v>
      </c>
      <c r="AO2024" s="7" t="str">
        <f t="shared" si="635"/>
        <v>atk_7647849</v>
      </c>
      <c r="AP2024" s="7" t="s">
        <v>3973</v>
      </c>
      <c r="AQ2024" s="7" t="s">
        <v>3997</v>
      </c>
      <c r="AR2024" s="7" t="s">
        <v>3975</v>
      </c>
      <c r="AS2024" s="7" t="s">
        <v>3976</v>
      </c>
      <c r="AU2024" s="7" t="str">
        <f t="shared" si="636"/>
        <v>hp_61593256;atk_7647849;hit_500000;miss_100;cirt_0;cirtSub_-3500</v>
      </c>
    </row>
    <row r="2025" spans="22:47" x14ac:dyDescent="0.2">
      <c r="V2025" s="7" t="str">
        <f t="shared" si="632"/>
        <v>冠军之路20-5</v>
      </c>
      <c r="W2025" s="7">
        <f t="shared" si="641"/>
        <v>3869</v>
      </c>
      <c r="X2025" s="9" t="s">
        <v>2295</v>
      </c>
      <c r="Y2025" s="9">
        <v>5</v>
      </c>
      <c r="Z2025" s="8">
        <f t="shared" si="637"/>
        <v>10960</v>
      </c>
      <c r="AA2025" s="6" t="s">
        <v>3967</v>
      </c>
      <c r="AB2025" s="6">
        <v>17165798</v>
      </c>
      <c r="AC2025" s="6">
        <f t="shared" si="642"/>
        <v>2.5924999999999998</v>
      </c>
      <c r="AD2025" s="6">
        <f t="shared" si="643"/>
        <v>44502331</v>
      </c>
      <c r="AE2025" s="6">
        <f t="shared" si="629"/>
        <v>13262589</v>
      </c>
      <c r="AF2025" s="6">
        <v>3870000</v>
      </c>
      <c r="AG2025" s="11">
        <f t="shared" si="645"/>
        <v>61634920</v>
      </c>
      <c r="AH2025">
        <f t="shared" si="644"/>
        <v>3.5905653789005325</v>
      </c>
      <c r="AI2025" s="53">
        <v>0.75</v>
      </c>
      <c r="AJ2025" s="7" t="str">
        <f t="shared" si="633"/>
        <v>hp_61634920</v>
      </c>
      <c r="AK2025" s="7" t="s">
        <v>3968</v>
      </c>
      <c r="AL2025" s="7">
        <v>2841720</v>
      </c>
      <c r="AM2025" s="7">
        <f>INT(IF(MOD(Y2025,3)=0,INT(AL2025*0.55),INT(AL2025*0.35)))</f>
        <v>994602</v>
      </c>
      <c r="AN2025" s="54">
        <f t="shared" si="634"/>
        <v>7652536</v>
      </c>
      <c r="AO2025" s="7" t="str">
        <f t="shared" si="635"/>
        <v>atk_7652536</v>
      </c>
      <c r="AP2025" s="7" t="s">
        <v>3973</v>
      </c>
      <c r="AQ2025" s="7" t="s">
        <v>3997</v>
      </c>
      <c r="AR2025" s="7" t="s">
        <v>3975</v>
      </c>
      <c r="AS2025" s="7" t="s">
        <v>3976</v>
      </c>
      <c r="AU2025" s="7" t="str">
        <f t="shared" si="636"/>
        <v>hp_61634920;atk_7652536;hit_500000;miss_100;cirt_0;cirtSub_-3500</v>
      </c>
    </row>
    <row r="2026" spans="22:47" x14ac:dyDescent="0.2">
      <c r="V2026" s="7" t="str">
        <f t="shared" si="632"/>
        <v>冠军之路20-6</v>
      </c>
      <c r="W2026" s="7">
        <f t="shared" si="641"/>
        <v>3871</v>
      </c>
      <c r="X2026" s="9" t="s">
        <v>2295</v>
      </c>
      <c r="Y2026" s="9">
        <v>6</v>
      </c>
      <c r="Z2026" s="8">
        <f t="shared" si="637"/>
        <v>10966</v>
      </c>
      <c r="AA2026" s="6" t="s">
        <v>3967</v>
      </c>
      <c r="AB2026" s="6">
        <v>17181871</v>
      </c>
      <c r="AC2026" s="6">
        <f t="shared" si="642"/>
        <v>2.5949999999999998</v>
      </c>
      <c r="AD2026" s="6">
        <f t="shared" si="643"/>
        <v>44586955</v>
      </c>
      <c r="AE2026" s="6">
        <f t="shared" ref="AE2026:AE2089" si="647">AE2025</f>
        <v>13262589</v>
      </c>
      <c r="AF2026" s="6">
        <v>3870000</v>
      </c>
      <c r="AG2026" s="11">
        <f t="shared" si="645"/>
        <v>61719544</v>
      </c>
      <c r="AH2026">
        <f t="shared" si="644"/>
        <v>3.5921317300077504</v>
      </c>
      <c r="AI2026" s="53">
        <v>0.75</v>
      </c>
      <c r="AJ2026" s="7" t="str">
        <f t="shared" si="633"/>
        <v>hp_61719544</v>
      </c>
      <c r="AK2026" s="7" t="s">
        <v>3968</v>
      </c>
      <c r="AL2026" s="7">
        <v>2844200</v>
      </c>
      <c r="AM2026" s="7">
        <f>INT(IF(MOD(Y2026,3)=0,INT(AL2026*0.55),INT(AL2026*0.35)))</f>
        <v>1564310</v>
      </c>
      <c r="AN2026" s="54">
        <f t="shared" si="634"/>
        <v>7662555</v>
      </c>
      <c r="AO2026" s="7" t="str">
        <f t="shared" si="635"/>
        <v>atk_7662555</v>
      </c>
      <c r="AP2026" s="7" t="s">
        <v>3973</v>
      </c>
      <c r="AQ2026" s="7" t="s">
        <v>3997</v>
      </c>
      <c r="AR2026" s="7" t="s">
        <v>3975</v>
      </c>
      <c r="AS2026" s="7" t="s">
        <v>3976</v>
      </c>
      <c r="AU2026" s="7" t="str">
        <f t="shared" si="636"/>
        <v>hp_61719544;atk_7662555;hit_500000;miss_100;cirt_0;cirtSub_-3500</v>
      </c>
    </row>
    <row r="2027" spans="22:47" x14ac:dyDescent="0.2">
      <c r="V2027" s="7" t="str">
        <f t="shared" si="632"/>
        <v>冠军之路20-7</v>
      </c>
      <c r="W2027" s="7">
        <f t="shared" si="641"/>
        <v>3873</v>
      </c>
      <c r="X2027" s="9" t="s">
        <v>2295</v>
      </c>
      <c r="Y2027" s="9">
        <v>7</v>
      </c>
      <c r="Z2027" s="8">
        <f t="shared" si="637"/>
        <v>10973</v>
      </c>
      <c r="AA2027" s="6" t="s">
        <v>3967</v>
      </c>
      <c r="AB2027" s="6">
        <v>17197946</v>
      </c>
      <c r="AC2027" s="6">
        <f t="shared" si="642"/>
        <v>2.5949999999999998</v>
      </c>
      <c r="AD2027" s="6">
        <f t="shared" si="643"/>
        <v>44628669</v>
      </c>
      <c r="AE2027" s="6">
        <f t="shared" si="647"/>
        <v>13262589</v>
      </c>
      <c r="AF2027" s="6">
        <v>3870000</v>
      </c>
      <c r="AG2027" s="11">
        <f t="shared" si="645"/>
        <v>61761258</v>
      </c>
      <c r="AH2027">
        <f t="shared" si="644"/>
        <v>3.5911996700071045</v>
      </c>
      <c r="AI2027" s="53">
        <v>0.75</v>
      </c>
      <c r="AJ2027" s="7" t="str">
        <f t="shared" si="633"/>
        <v>hp_61761258</v>
      </c>
      <c r="AK2027" s="7" t="s">
        <v>3968</v>
      </c>
      <c r="AL2027" s="7">
        <v>2846680</v>
      </c>
      <c r="AM2027" s="7">
        <f>INT(IF(MOD(Y2027,3)=0,INT(AL2027*0.55),INT(AL2027*0.35)))</f>
        <v>996338</v>
      </c>
      <c r="AN2027" s="54">
        <f t="shared" si="634"/>
        <v>7667247</v>
      </c>
      <c r="AO2027" s="7" t="str">
        <f t="shared" si="635"/>
        <v>atk_7667247</v>
      </c>
      <c r="AP2027" s="7" t="s">
        <v>3973</v>
      </c>
      <c r="AQ2027" s="7" t="s">
        <v>3997</v>
      </c>
      <c r="AR2027" s="7" t="s">
        <v>3975</v>
      </c>
      <c r="AS2027" s="7" t="s">
        <v>3976</v>
      </c>
      <c r="AU2027" s="7" t="str">
        <f t="shared" si="636"/>
        <v>hp_61761258;atk_7667247;hit_500000;miss_100;cirt_0;cirtSub_-3500</v>
      </c>
    </row>
    <row r="2028" spans="22:47" x14ac:dyDescent="0.2">
      <c r="V2028" s="7" t="str">
        <f t="shared" si="632"/>
        <v>冠军之路20-8</v>
      </c>
      <c r="W2028" s="7">
        <f t="shared" si="641"/>
        <v>3875</v>
      </c>
      <c r="X2028" s="9" t="s">
        <v>2295</v>
      </c>
      <c r="Y2028" s="9">
        <v>8</v>
      </c>
      <c r="Z2028" s="8">
        <f t="shared" si="637"/>
        <v>10981</v>
      </c>
      <c r="AA2028" s="6" t="s">
        <v>3967</v>
      </c>
      <c r="AB2028" s="6">
        <v>17214023</v>
      </c>
      <c r="AC2028" s="6">
        <f t="shared" si="642"/>
        <v>2.5949999999999998</v>
      </c>
      <c r="AD2028" s="6">
        <f t="shared" si="643"/>
        <v>44670389</v>
      </c>
      <c r="AE2028" s="6">
        <f t="shared" si="647"/>
        <v>13262589</v>
      </c>
      <c r="AF2028" s="6">
        <v>3870000</v>
      </c>
      <c r="AG2028" s="11">
        <f t="shared" si="645"/>
        <v>61802978</v>
      </c>
      <c r="AH2028">
        <f t="shared" si="644"/>
        <v>3.5902692822009126</v>
      </c>
      <c r="AI2028" s="53">
        <v>0.75</v>
      </c>
      <c r="AJ2028" s="7" t="str">
        <f t="shared" si="633"/>
        <v>hp_61802978</v>
      </c>
      <c r="AK2028" s="7" t="s">
        <v>3968</v>
      </c>
      <c r="AL2028" s="7">
        <v>2849160</v>
      </c>
      <c r="AM2028" s="7">
        <f>INT(IF(MOD(Y2028,3)=0,INT(AL2028*0.55),INT(AL2028*0.35)))</f>
        <v>997206</v>
      </c>
      <c r="AN2028" s="54">
        <f t="shared" si="634"/>
        <v>7671938</v>
      </c>
      <c r="AO2028" s="7" t="str">
        <f t="shared" si="635"/>
        <v>atk_7671938</v>
      </c>
      <c r="AP2028" s="7" t="s">
        <v>3973</v>
      </c>
      <c r="AQ2028" s="7" t="s">
        <v>3997</v>
      </c>
      <c r="AR2028" s="7" t="s">
        <v>3975</v>
      </c>
      <c r="AS2028" s="7" t="s">
        <v>3976</v>
      </c>
      <c r="AU2028" s="7" t="str">
        <f t="shared" si="636"/>
        <v>hp_61802978;atk_7671938;hit_500000;miss_100;cirt_0;cirtSub_-3500</v>
      </c>
    </row>
    <row r="2029" spans="22:47" x14ac:dyDescent="0.2">
      <c r="V2029" s="7" t="str">
        <f t="shared" si="632"/>
        <v>冠军之路20-9</v>
      </c>
      <c r="W2029" s="7">
        <f t="shared" si="641"/>
        <v>3877</v>
      </c>
      <c r="X2029" s="9" t="s">
        <v>2295</v>
      </c>
      <c r="Y2029" s="9">
        <v>9</v>
      </c>
      <c r="Z2029" s="8">
        <f t="shared" si="637"/>
        <v>10990</v>
      </c>
      <c r="AA2029" s="6" t="s">
        <v>3967</v>
      </c>
      <c r="AB2029" s="6">
        <v>17230101</v>
      </c>
      <c r="AC2029" s="6">
        <f t="shared" si="642"/>
        <v>2.5974999999999997</v>
      </c>
      <c r="AD2029" s="6">
        <f t="shared" si="643"/>
        <v>44755187</v>
      </c>
      <c r="AE2029" s="6">
        <f t="shared" si="647"/>
        <v>13262589</v>
      </c>
      <c r="AF2029" s="6">
        <v>3870000</v>
      </c>
      <c r="AG2029" s="11">
        <f t="shared" si="645"/>
        <v>61887776</v>
      </c>
      <c r="AH2029">
        <f t="shared" si="644"/>
        <v>3.591840581781848</v>
      </c>
      <c r="AI2029" s="53">
        <v>0.75</v>
      </c>
      <c r="AJ2029" s="7" t="str">
        <f t="shared" si="633"/>
        <v>hp_61887776</v>
      </c>
      <c r="AK2029" s="7" t="s">
        <v>3968</v>
      </c>
      <c r="AL2029" s="7">
        <v>2851640</v>
      </c>
      <c r="AM2029" s="7">
        <f>INT(IF(MOD(Y2029,3)=0,INT(AL2029*0.55),INT(AL2029*0.35)))</f>
        <v>1568402</v>
      </c>
      <c r="AN2029" s="54">
        <f t="shared" si="634"/>
        <v>7681977</v>
      </c>
      <c r="AO2029" s="7" t="str">
        <f t="shared" si="635"/>
        <v>atk_7681977</v>
      </c>
      <c r="AP2029" s="7" t="s">
        <v>3973</v>
      </c>
      <c r="AQ2029" s="7" t="s">
        <v>3997</v>
      </c>
      <c r="AR2029" s="7" t="s">
        <v>3975</v>
      </c>
      <c r="AS2029" s="7" t="s">
        <v>3976</v>
      </c>
      <c r="AU2029" s="7" t="str">
        <f t="shared" si="636"/>
        <v>hp_61887776;atk_7681977;hit_500000;miss_100;cirt_0;cirtSub_-3500</v>
      </c>
    </row>
    <row r="2030" spans="22:47" x14ac:dyDescent="0.2">
      <c r="V2030" s="7" t="str">
        <f t="shared" si="632"/>
        <v>冠军之路20-10</v>
      </c>
      <c r="W2030" s="7">
        <f t="shared" si="641"/>
        <v>3879</v>
      </c>
      <c r="X2030" s="9" t="s">
        <v>2295</v>
      </c>
      <c r="Y2030" s="9">
        <v>10</v>
      </c>
      <c r="Z2030" s="8">
        <f t="shared" si="637"/>
        <v>11000</v>
      </c>
      <c r="AA2030" s="6" t="s">
        <v>3967</v>
      </c>
      <c r="AB2030" s="6">
        <v>17246182</v>
      </c>
      <c r="AC2030" s="6">
        <f t="shared" si="642"/>
        <v>2.5974999999999997</v>
      </c>
      <c r="AD2030" s="6">
        <f t="shared" si="643"/>
        <v>44796957</v>
      </c>
      <c r="AE2030" s="6">
        <f t="shared" si="647"/>
        <v>13262589</v>
      </c>
      <c r="AF2030" s="6">
        <v>3870000</v>
      </c>
      <c r="AG2030" s="11">
        <f t="shared" si="645"/>
        <v>61929546</v>
      </c>
      <c r="AH2030">
        <f t="shared" si="644"/>
        <v>3.5909133975276384</v>
      </c>
      <c r="AI2030" s="53">
        <v>0.75</v>
      </c>
      <c r="AJ2030" s="7" t="str">
        <f t="shared" si="633"/>
        <v>hp_61929546</v>
      </c>
      <c r="AK2030" s="7" t="s">
        <v>3968</v>
      </c>
      <c r="AL2030" s="7">
        <v>2854120</v>
      </c>
      <c r="AM2030" s="7">
        <f>INT(IF(MOD(Y2030,3)=0,INT(AL2030*0.55),INT(AL2030*0.35)))</f>
        <v>998942</v>
      </c>
      <c r="AN2030" s="54">
        <f t="shared" si="634"/>
        <v>7686673</v>
      </c>
      <c r="AO2030" s="7" t="str">
        <f t="shared" si="635"/>
        <v>atk_7686673</v>
      </c>
      <c r="AP2030" s="7" t="s">
        <v>3973</v>
      </c>
      <c r="AQ2030" s="7" t="s">
        <v>3997</v>
      </c>
      <c r="AR2030" s="7" t="s">
        <v>3975</v>
      </c>
      <c r="AS2030" s="7" t="s">
        <v>3976</v>
      </c>
      <c r="AU2030" s="7" t="str">
        <f t="shared" si="636"/>
        <v>hp_61929546;atk_7686673;hit_500000;miss_100;cirt_0;cirtSub_-3500</v>
      </c>
    </row>
    <row r="2031" spans="22:47" x14ac:dyDescent="0.2">
      <c r="V2031" s="7" t="str">
        <f t="shared" si="632"/>
        <v>幻之小岛1-1</v>
      </c>
      <c r="W2031" s="7">
        <f t="shared" si="641"/>
        <v>3881</v>
      </c>
      <c r="X2031" s="9" t="s">
        <v>2496</v>
      </c>
      <c r="Y2031" s="9">
        <v>1</v>
      </c>
      <c r="Z2031" s="8">
        <f t="shared" si="637"/>
        <v>11001</v>
      </c>
      <c r="AA2031" s="6" t="s">
        <v>3967</v>
      </c>
      <c r="AB2031" s="6">
        <v>17262264</v>
      </c>
      <c r="AC2031" s="6">
        <f t="shared" si="642"/>
        <v>2.6</v>
      </c>
      <c r="AD2031" s="6">
        <f t="shared" si="643"/>
        <v>44881886</v>
      </c>
      <c r="AE2031" s="6">
        <f t="shared" ref="AE2031" si="648">IF(MOD(Y2031,1)=0,INT(AD2030*0.3),0)</f>
        <v>13439087</v>
      </c>
      <c r="AF2031" s="6">
        <v>3870000</v>
      </c>
      <c r="AG2031" s="11">
        <f t="shared" si="645"/>
        <v>62190973</v>
      </c>
      <c r="AH2031">
        <f t="shared" si="644"/>
        <v>3.6027124252067977</v>
      </c>
      <c r="AI2031" s="53">
        <v>0.75</v>
      </c>
      <c r="AJ2031" s="7" t="str">
        <f t="shared" si="633"/>
        <v>hp_62190973</v>
      </c>
      <c r="AK2031" s="7" t="s">
        <v>3968</v>
      </c>
      <c r="AL2031" s="7">
        <v>2856600</v>
      </c>
      <c r="AM2031" s="7">
        <f>INT(IF(MOD(Y2031,3)=0,INT(AL2031*0.55),INT(AL2031*0.35)))</f>
        <v>999810</v>
      </c>
      <c r="AN2031" s="54">
        <f t="shared" si="634"/>
        <v>7718631</v>
      </c>
      <c r="AO2031" s="7" t="str">
        <f t="shared" si="635"/>
        <v>atk_7718631</v>
      </c>
      <c r="AP2031" s="7" t="s">
        <v>3973</v>
      </c>
      <c r="AQ2031" s="7" t="s">
        <v>3998</v>
      </c>
      <c r="AR2031" s="7" t="s">
        <v>3975</v>
      </c>
      <c r="AS2031" s="7" t="s">
        <v>3976</v>
      </c>
      <c r="AU2031" s="7" t="str">
        <f t="shared" si="636"/>
        <v>hp_62190973;atk_7718631;hit_500000;miss_105;cirt_0;cirtSub_-3500</v>
      </c>
    </row>
    <row r="2032" spans="22:47" x14ac:dyDescent="0.2">
      <c r="V2032" s="7" t="str">
        <f t="shared" si="632"/>
        <v>幻之小岛1-2</v>
      </c>
      <c r="W2032" s="7">
        <f t="shared" si="641"/>
        <v>3883</v>
      </c>
      <c r="X2032" s="9" t="s">
        <v>2496</v>
      </c>
      <c r="Y2032" s="9">
        <v>2</v>
      </c>
      <c r="Z2032" s="8">
        <f t="shared" si="637"/>
        <v>11003</v>
      </c>
      <c r="AA2032" s="6" t="s">
        <v>3967</v>
      </c>
      <c r="AB2032" s="6">
        <v>17278349</v>
      </c>
      <c r="AC2032" s="6">
        <f t="shared" si="642"/>
        <v>2.6</v>
      </c>
      <c r="AD2032" s="6">
        <f t="shared" si="643"/>
        <v>44923707</v>
      </c>
      <c r="AE2032" s="6">
        <f t="shared" si="647"/>
        <v>13439087</v>
      </c>
      <c r="AF2032" s="6">
        <v>3870000</v>
      </c>
      <c r="AG2032" s="11">
        <f t="shared" si="645"/>
        <v>62232794</v>
      </c>
      <c r="AH2032">
        <f t="shared" si="644"/>
        <v>3.6017789662658162</v>
      </c>
      <c r="AI2032" s="53">
        <v>0.75</v>
      </c>
      <c r="AJ2032" s="7" t="str">
        <f t="shared" si="633"/>
        <v>hp_62232794</v>
      </c>
      <c r="AK2032" s="7" t="s">
        <v>3968</v>
      </c>
      <c r="AL2032" s="7">
        <v>2859000</v>
      </c>
      <c r="AM2032" s="7">
        <f>INT(IF(MOD(Y2032,3)=0,INT(AL2032*0.55),INT(AL2032*0.35)))</f>
        <v>1000650</v>
      </c>
      <c r="AN2032" s="54">
        <f t="shared" si="634"/>
        <v>7723114</v>
      </c>
      <c r="AO2032" s="7" t="str">
        <f t="shared" si="635"/>
        <v>atk_7723114</v>
      </c>
      <c r="AP2032" s="7" t="s">
        <v>3973</v>
      </c>
      <c r="AQ2032" s="7" t="s">
        <v>3998</v>
      </c>
      <c r="AR2032" s="7" t="s">
        <v>3975</v>
      </c>
      <c r="AS2032" s="7" t="s">
        <v>3976</v>
      </c>
      <c r="AU2032" s="7" t="str">
        <f t="shared" si="636"/>
        <v>hp_62232794;atk_7723114;hit_500000;miss_105;cirt_0;cirtSub_-3500</v>
      </c>
    </row>
    <row r="2033" spans="22:47" x14ac:dyDescent="0.2">
      <c r="V2033" s="7" t="str">
        <f t="shared" si="632"/>
        <v>幻之小岛1-3</v>
      </c>
      <c r="W2033" s="7">
        <f t="shared" si="641"/>
        <v>3885</v>
      </c>
      <c r="X2033" s="9" t="s">
        <v>2496</v>
      </c>
      <c r="Y2033" s="9">
        <v>3</v>
      </c>
      <c r="Z2033" s="8">
        <f t="shared" si="637"/>
        <v>11006</v>
      </c>
      <c r="AA2033" s="6" t="s">
        <v>3967</v>
      </c>
      <c r="AB2033" s="6">
        <v>17294435</v>
      </c>
      <c r="AC2033" s="6">
        <f t="shared" si="642"/>
        <v>2.6025</v>
      </c>
      <c r="AD2033" s="6">
        <f t="shared" si="643"/>
        <v>45008767</v>
      </c>
      <c r="AE2033" s="6">
        <f t="shared" si="647"/>
        <v>13439087</v>
      </c>
      <c r="AF2033" s="6">
        <v>3870000</v>
      </c>
      <c r="AG2033" s="11">
        <f t="shared" si="645"/>
        <v>62317854</v>
      </c>
      <c r="AH2033">
        <f t="shared" si="644"/>
        <v>3.6033472038837928</v>
      </c>
      <c r="AI2033" s="53">
        <v>0.75</v>
      </c>
      <c r="AJ2033" s="7" t="str">
        <f t="shared" si="633"/>
        <v>hp_62317854</v>
      </c>
      <c r="AK2033" s="7" t="s">
        <v>3968</v>
      </c>
      <c r="AL2033" s="7">
        <v>2861560</v>
      </c>
      <c r="AM2033" s="7">
        <f>INT(IF(MOD(Y2033,3)=0,INT(AL2033*0.55),INT(AL2033*0.35)))</f>
        <v>1573858</v>
      </c>
      <c r="AN2033" s="54">
        <f t="shared" si="634"/>
        <v>7733395</v>
      </c>
      <c r="AO2033" s="7" t="str">
        <f t="shared" si="635"/>
        <v>atk_7733395</v>
      </c>
      <c r="AP2033" s="7" t="s">
        <v>3973</v>
      </c>
      <c r="AQ2033" s="7" t="s">
        <v>3998</v>
      </c>
      <c r="AR2033" s="7" t="s">
        <v>3975</v>
      </c>
      <c r="AS2033" s="7" t="s">
        <v>3976</v>
      </c>
      <c r="AU2033" s="7" t="str">
        <f t="shared" si="636"/>
        <v>hp_62317854;atk_7733395;hit_500000;miss_105;cirt_0;cirtSub_-3500</v>
      </c>
    </row>
    <row r="2034" spans="22:47" x14ac:dyDescent="0.2">
      <c r="V2034" s="7" t="str">
        <f t="shared" si="632"/>
        <v>幻之小岛1-4</v>
      </c>
      <c r="W2034" s="7">
        <f t="shared" si="641"/>
        <v>3887</v>
      </c>
      <c r="X2034" s="9" t="s">
        <v>2496</v>
      </c>
      <c r="Y2034" s="9">
        <v>4</v>
      </c>
      <c r="Z2034" s="8">
        <f t="shared" si="637"/>
        <v>11010</v>
      </c>
      <c r="AA2034" s="6" t="s">
        <v>3967</v>
      </c>
      <c r="AB2034" s="6">
        <v>17310523</v>
      </c>
      <c r="AC2034" s="6">
        <f t="shared" si="642"/>
        <v>2.6025</v>
      </c>
      <c r="AD2034" s="6">
        <f t="shared" si="643"/>
        <v>45050636</v>
      </c>
      <c r="AE2034" s="6">
        <f t="shared" si="647"/>
        <v>13439087</v>
      </c>
      <c r="AF2034" s="6">
        <v>3870000</v>
      </c>
      <c r="AG2034" s="11">
        <f t="shared" si="645"/>
        <v>62359723</v>
      </c>
      <c r="AH2034">
        <f t="shared" si="644"/>
        <v>3.6024170384684506</v>
      </c>
      <c r="AI2034" s="53">
        <v>0.75</v>
      </c>
      <c r="AJ2034" s="7" t="str">
        <f t="shared" si="633"/>
        <v>hp_62359723</v>
      </c>
      <c r="AK2034" s="7" t="s">
        <v>3968</v>
      </c>
      <c r="AL2034" s="7">
        <v>2864040</v>
      </c>
      <c r="AM2034" s="7">
        <f>INT(IF(MOD(Y2034,3)=0,INT(AL2034*0.55),INT(AL2034*0.35)))</f>
        <v>1002414</v>
      </c>
      <c r="AN2034" s="54">
        <f t="shared" si="634"/>
        <v>7738099</v>
      </c>
      <c r="AO2034" s="7" t="str">
        <f t="shared" si="635"/>
        <v>atk_7738099</v>
      </c>
      <c r="AP2034" s="7" t="s">
        <v>3973</v>
      </c>
      <c r="AQ2034" s="7" t="s">
        <v>3998</v>
      </c>
      <c r="AR2034" s="7" t="s">
        <v>3975</v>
      </c>
      <c r="AS2034" s="7" t="s">
        <v>3976</v>
      </c>
      <c r="AU2034" s="7" t="str">
        <f t="shared" si="636"/>
        <v>hp_62359723;atk_7738099;hit_500000;miss_105;cirt_0;cirtSub_-3500</v>
      </c>
    </row>
    <row r="2035" spans="22:47" x14ac:dyDescent="0.2">
      <c r="V2035" s="7" t="str">
        <f t="shared" si="632"/>
        <v>幻之小岛1-5</v>
      </c>
      <c r="W2035" s="7">
        <f t="shared" si="641"/>
        <v>3889</v>
      </c>
      <c r="X2035" s="9" t="s">
        <v>2496</v>
      </c>
      <c r="Y2035" s="9">
        <v>5</v>
      </c>
      <c r="Z2035" s="8">
        <f t="shared" si="637"/>
        <v>11015</v>
      </c>
      <c r="AA2035" s="6" t="s">
        <v>3967</v>
      </c>
      <c r="AB2035" s="6">
        <v>17326613</v>
      </c>
      <c r="AC2035" s="6">
        <f t="shared" si="642"/>
        <v>2.6025</v>
      </c>
      <c r="AD2035" s="6">
        <f t="shared" si="643"/>
        <v>45092510</v>
      </c>
      <c r="AE2035" s="6">
        <f t="shared" si="647"/>
        <v>13439087</v>
      </c>
      <c r="AF2035" s="6">
        <v>3870000</v>
      </c>
      <c r="AG2035" s="11">
        <f t="shared" si="645"/>
        <v>62401597</v>
      </c>
      <c r="AH2035">
        <f t="shared" si="644"/>
        <v>3.6014884732521009</v>
      </c>
      <c r="AI2035" s="53">
        <v>0.75</v>
      </c>
      <c r="AJ2035" s="7" t="str">
        <f t="shared" si="633"/>
        <v>hp_62401597</v>
      </c>
      <c r="AK2035" s="7" t="s">
        <v>3968</v>
      </c>
      <c r="AL2035" s="7">
        <v>2866520</v>
      </c>
      <c r="AM2035" s="7">
        <f>INT(IF(MOD(Y2035,3)=0,INT(AL2035*0.55),INT(AL2035*0.35)))</f>
        <v>1003282</v>
      </c>
      <c r="AN2035" s="54">
        <f t="shared" si="634"/>
        <v>7742804</v>
      </c>
      <c r="AO2035" s="7" t="str">
        <f t="shared" si="635"/>
        <v>atk_7742804</v>
      </c>
      <c r="AP2035" s="7" t="s">
        <v>3973</v>
      </c>
      <c r="AQ2035" s="7" t="s">
        <v>3998</v>
      </c>
      <c r="AR2035" s="7" t="s">
        <v>3975</v>
      </c>
      <c r="AS2035" s="7" t="s">
        <v>3976</v>
      </c>
      <c r="AU2035" s="7" t="str">
        <f t="shared" si="636"/>
        <v>hp_62401597;atk_7742804;hit_500000;miss_105;cirt_0;cirtSub_-3500</v>
      </c>
    </row>
    <row r="2036" spans="22:47" x14ac:dyDescent="0.2">
      <c r="V2036" s="7" t="str">
        <f t="shared" si="632"/>
        <v>幻之小岛1-6</v>
      </c>
      <c r="W2036" s="7">
        <f t="shared" si="641"/>
        <v>3891</v>
      </c>
      <c r="X2036" s="9" t="s">
        <v>2496</v>
      </c>
      <c r="Y2036" s="9">
        <v>6</v>
      </c>
      <c r="Z2036" s="8">
        <f t="shared" si="637"/>
        <v>11021</v>
      </c>
      <c r="AA2036" s="6" t="s">
        <v>3967</v>
      </c>
      <c r="AB2036" s="6">
        <v>17342705</v>
      </c>
      <c r="AC2036" s="6">
        <f t="shared" si="642"/>
        <v>2.605</v>
      </c>
      <c r="AD2036" s="6">
        <f t="shared" si="643"/>
        <v>45177746</v>
      </c>
      <c r="AE2036" s="6">
        <f t="shared" si="647"/>
        <v>13439087</v>
      </c>
      <c r="AF2036" s="6">
        <v>3870000</v>
      </c>
      <c r="AG2036" s="11">
        <f t="shared" si="645"/>
        <v>62486833</v>
      </c>
      <c r="AH2036">
        <f t="shared" si="644"/>
        <v>3.603061517796676</v>
      </c>
      <c r="AI2036" s="53">
        <v>0.75</v>
      </c>
      <c r="AJ2036" s="7" t="str">
        <f t="shared" si="633"/>
        <v>hp_62486833</v>
      </c>
      <c r="AK2036" s="7" t="s">
        <v>3968</v>
      </c>
      <c r="AL2036" s="7">
        <v>2869000</v>
      </c>
      <c r="AM2036" s="7">
        <f>INT(IF(MOD(Y2036,3)=0,INT(AL2036*0.55),INT(AL2036*0.35)))</f>
        <v>1577950</v>
      </c>
      <c r="AN2036" s="54">
        <f t="shared" si="634"/>
        <v>7752887</v>
      </c>
      <c r="AO2036" s="7" t="str">
        <f t="shared" si="635"/>
        <v>atk_7752887</v>
      </c>
      <c r="AP2036" s="7" t="s">
        <v>3973</v>
      </c>
      <c r="AQ2036" s="7" t="s">
        <v>3998</v>
      </c>
      <c r="AR2036" s="7" t="s">
        <v>3975</v>
      </c>
      <c r="AS2036" s="7" t="s">
        <v>3976</v>
      </c>
      <c r="AU2036" s="7" t="str">
        <f t="shared" si="636"/>
        <v>hp_62486833;atk_7752887;hit_500000;miss_105;cirt_0;cirtSub_-3500</v>
      </c>
    </row>
    <row r="2037" spans="22:47" x14ac:dyDescent="0.2">
      <c r="V2037" s="7" t="str">
        <f t="shared" si="632"/>
        <v>幻之小岛1-7</v>
      </c>
      <c r="W2037" s="7">
        <f t="shared" si="641"/>
        <v>3893</v>
      </c>
      <c r="X2037" s="9" t="s">
        <v>2496</v>
      </c>
      <c r="Y2037" s="9">
        <v>7</v>
      </c>
      <c r="Z2037" s="8">
        <f t="shared" si="637"/>
        <v>11028</v>
      </c>
      <c r="AA2037" s="6" t="s">
        <v>3967</v>
      </c>
      <c r="AB2037" s="6">
        <v>17358799</v>
      </c>
      <c r="AC2037" s="6">
        <f t="shared" si="642"/>
        <v>2.605</v>
      </c>
      <c r="AD2037" s="6">
        <f t="shared" si="643"/>
        <v>45219671</v>
      </c>
      <c r="AE2037" s="6">
        <f t="shared" si="647"/>
        <v>13439087</v>
      </c>
      <c r="AF2037" s="6">
        <v>3870000</v>
      </c>
      <c r="AG2037" s="11">
        <f t="shared" si="645"/>
        <v>62528758</v>
      </c>
      <c r="AH2037">
        <f t="shared" si="644"/>
        <v>3.6021361846519451</v>
      </c>
      <c r="AI2037" s="53">
        <v>0.75</v>
      </c>
      <c r="AJ2037" s="7" t="str">
        <f t="shared" si="633"/>
        <v>hp_62528758</v>
      </c>
      <c r="AK2037" s="7" t="s">
        <v>3968</v>
      </c>
      <c r="AL2037" s="7">
        <v>2871480</v>
      </c>
      <c r="AM2037" s="7">
        <f>INT(IF(MOD(Y2037,3)=0,INT(AL2037*0.55),INT(AL2037*0.35)))</f>
        <v>1005018</v>
      </c>
      <c r="AN2037" s="54">
        <f t="shared" si="634"/>
        <v>7757596</v>
      </c>
      <c r="AO2037" s="7" t="str">
        <f t="shared" si="635"/>
        <v>atk_7757596</v>
      </c>
      <c r="AP2037" s="7" t="s">
        <v>3973</v>
      </c>
      <c r="AQ2037" s="7" t="s">
        <v>3998</v>
      </c>
      <c r="AR2037" s="7" t="s">
        <v>3975</v>
      </c>
      <c r="AS2037" s="7" t="s">
        <v>3976</v>
      </c>
      <c r="AU2037" s="7" t="str">
        <f t="shared" si="636"/>
        <v>hp_62528758;atk_7757596;hit_500000;miss_105;cirt_0;cirtSub_-3500</v>
      </c>
    </row>
    <row r="2038" spans="22:47" x14ac:dyDescent="0.2">
      <c r="V2038" s="7" t="str">
        <f t="shared" si="632"/>
        <v>幻之小岛1-8</v>
      </c>
      <c r="W2038" s="7">
        <f t="shared" si="641"/>
        <v>3895</v>
      </c>
      <c r="X2038" s="9" t="s">
        <v>2496</v>
      </c>
      <c r="Y2038" s="9">
        <v>8</v>
      </c>
      <c r="Z2038" s="8">
        <f t="shared" si="637"/>
        <v>11036</v>
      </c>
      <c r="AA2038" s="6" t="s">
        <v>3967</v>
      </c>
      <c r="AB2038" s="6">
        <v>17374895</v>
      </c>
      <c r="AC2038" s="6">
        <f t="shared" si="642"/>
        <v>2.605</v>
      </c>
      <c r="AD2038" s="6">
        <f t="shared" si="643"/>
        <v>45261601</v>
      </c>
      <c r="AE2038" s="6">
        <f t="shared" si="647"/>
        <v>13439087</v>
      </c>
      <c r="AF2038" s="6">
        <v>3870000</v>
      </c>
      <c r="AG2038" s="11">
        <f t="shared" si="645"/>
        <v>62570688</v>
      </c>
      <c r="AH2038">
        <f t="shared" si="644"/>
        <v>3.6012124389816456</v>
      </c>
      <c r="AI2038" s="53">
        <v>0.75</v>
      </c>
      <c r="AJ2038" s="7" t="str">
        <f t="shared" si="633"/>
        <v>hp_62570688</v>
      </c>
      <c r="AK2038" s="7" t="s">
        <v>3968</v>
      </c>
      <c r="AL2038" s="7">
        <v>2873960</v>
      </c>
      <c r="AM2038" s="7">
        <f>INT(IF(MOD(Y2038,3)=0,INT(AL2038*0.55),INT(AL2038*0.35)))</f>
        <v>1005886</v>
      </c>
      <c r="AN2038" s="54">
        <f t="shared" si="634"/>
        <v>7762305</v>
      </c>
      <c r="AO2038" s="7" t="str">
        <f t="shared" si="635"/>
        <v>atk_7762305</v>
      </c>
      <c r="AP2038" s="7" t="s">
        <v>3973</v>
      </c>
      <c r="AQ2038" s="7" t="s">
        <v>3998</v>
      </c>
      <c r="AR2038" s="7" t="s">
        <v>3975</v>
      </c>
      <c r="AS2038" s="7" t="s">
        <v>3976</v>
      </c>
      <c r="AU2038" s="7" t="str">
        <f t="shared" si="636"/>
        <v>hp_62570688;atk_7762305;hit_500000;miss_105;cirt_0;cirtSub_-3500</v>
      </c>
    </row>
    <row r="2039" spans="22:47" x14ac:dyDescent="0.2">
      <c r="V2039" s="7" t="str">
        <f t="shared" si="632"/>
        <v>幻之小岛1-9</v>
      </c>
      <c r="W2039" s="7">
        <f t="shared" si="641"/>
        <v>3897</v>
      </c>
      <c r="X2039" s="9" t="s">
        <v>2496</v>
      </c>
      <c r="Y2039" s="9">
        <v>9</v>
      </c>
      <c r="Z2039" s="8">
        <f t="shared" si="637"/>
        <v>11045</v>
      </c>
      <c r="AA2039" s="6" t="s">
        <v>3967</v>
      </c>
      <c r="AB2039" s="6">
        <v>17390993</v>
      </c>
      <c r="AC2039" s="6">
        <f t="shared" si="642"/>
        <v>2.6074999999999999</v>
      </c>
      <c r="AD2039" s="6">
        <f t="shared" si="643"/>
        <v>45347014</v>
      </c>
      <c r="AE2039" s="6">
        <f t="shared" si="647"/>
        <v>13439087</v>
      </c>
      <c r="AF2039" s="6">
        <v>3870000</v>
      </c>
      <c r="AG2039" s="11">
        <f t="shared" si="645"/>
        <v>62656101</v>
      </c>
      <c r="AH2039">
        <f t="shared" si="644"/>
        <v>3.6027903064534614</v>
      </c>
      <c r="AI2039" s="53">
        <v>0.75</v>
      </c>
      <c r="AJ2039" s="7" t="str">
        <f t="shared" si="633"/>
        <v>hp_62656101</v>
      </c>
      <c r="AK2039" s="7" t="s">
        <v>3968</v>
      </c>
      <c r="AL2039" s="7">
        <v>2876440</v>
      </c>
      <c r="AM2039" s="7">
        <f>INT(IF(MOD(Y2039,3)=0,INT(AL2039*0.55),INT(AL2039*0.35)))</f>
        <v>1582042</v>
      </c>
      <c r="AN2039" s="54">
        <f t="shared" si="634"/>
        <v>7772407</v>
      </c>
      <c r="AO2039" s="7" t="str">
        <f t="shared" si="635"/>
        <v>atk_7772407</v>
      </c>
      <c r="AP2039" s="7" t="s">
        <v>3973</v>
      </c>
      <c r="AQ2039" s="7" t="s">
        <v>3998</v>
      </c>
      <c r="AR2039" s="7" t="s">
        <v>3975</v>
      </c>
      <c r="AS2039" s="7" t="s">
        <v>3976</v>
      </c>
      <c r="AU2039" s="7" t="str">
        <f t="shared" si="636"/>
        <v>hp_62656101;atk_7772407;hit_500000;miss_105;cirt_0;cirtSub_-3500</v>
      </c>
    </row>
    <row r="2040" spans="22:47" x14ac:dyDescent="0.2">
      <c r="V2040" s="7" t="str">
        <f t="shared" si="632"/>
        <v>幻之小岛1-10</v>
      </c>
      <c r="W2040" s="7">
        <f t="shared" si="641"/>
        <v>3899</v>
      </c>
      <c r="X2040" s="9" t="s">
        <v>2496</v>
      </c>
      <c r="Y2040" s="9">
        <v>10</v>
      </c>
      <c r="Z2040" s="8">
        <f t="shared" si="637"/>
        <v>11055</v>
      </c>
      <c r="AA2040" s="6" t="s">
        <v>3967</v>
      </c>
      <c r="AB2040" s="6">
        <v>17407092</v>
      </c>
      <c r="AC2040" s="6">
        <f t="shared" si="642"/>
        <v>2.6074999999999999</v>
      </c>
      <c r="AD2040" s="6">
        <f t="shared" si="643"/>
        <v>45388992</v>
      </c>
      <c r="AE2040" s="6">
        <f t="shared" si="647"/>
        <v>13439087</v>
      </c>
      <c r="AF2040" s="6">
        <v>3870000</v>
      </c>
      <c r="AG2040" s="11">
        <f t="shared" si="645"/>
        <v>62698079</v>
      </c>
      <c r="AH2040">
        <f t="shared" si="644"/>
        <v>3.6018698011132475</v>
      </c>
      <c r="AI2040" s="53">
        <v>0.75</v>
      </c>
      <c r="AJ2040" s="7" t="str">
        <f t="shared" si="633"/>
        <v>hp_62698079</v>
      </c>
      <c r="AK2040" s="7" t="s">
        <v>3968</v>
      </c>
      <c r="AL2040" s="7">
        <v>2878920</v>
      </c>
      <c r="AM2040" s="7">
        <f>INT(IF(MOD(Y2040,3)=0,INT(AL2040*0.55),INT(AL2040*0.35)))</f>
        <v>1007622</v>
      </c>
      <c r="AN2040" s="54">
        <f t="shared" si="634"/>
        <v>7777121</v>
      </c>
      <c r="AO2040" s="7" t="str">
        <f t="shared" si="635"/>
        <v>atk_7777121</v>
      </c>
      <c r="AP2040" s="7" t="s">
        <v>3973</v>
      </c>
      <c r="AQ2040" s="7" t="s">
        <v>3998</v>
      </c>
      <c r="AR2040" s="7" t="s">
        <v>3975</v>
      </c>
      <c r="AS2040" s="7" t="s">
        <v>3976</v>
      </c>
      <c r="AU2040" s="7" t="str">
        <f t="shared" si="636"/>
        <v>hp_62698079;atk_7777121;hit_500000;miss_105;cirt_0;cirtSub_-3500</v>
      </c>
    </row>
    <row r="2041" spans="22:47" x14ac:dyDescent="0.2">
      <c r="V2041" s="7" t="str">
        <f t="shared" si="632"/>
        <v>幻之小岛2-1</v>
      </c>
      <c r="W2041" s="7">
        <f t="shared" si="641"/>
        <v>3901</v>
      </c>
      <c r="X2041" s="9" t="s">
        <v>2497</v>
      </c>
      <c r="Y2041" s="9">
        <v>1</v>
      </c>
      <c r="Z2041" s="8">
        <f t="shared" si="637"/>
        <v>11056</v>
      </c>
      <c r="AA2041" s="6" t="s">
        <v>3967</v>
      </c>
      <c r="AB2041" s="6">
        <v>17423194</v>
      </c>
      <c r="AC2041" s="6">
        <f t="shared" si="642"/>
        <v>2.6100000000000003</v>
      </c>
      <c r="AD2041" s="6">
        <f t="shared" si="643"/>
        <v>45474536</v>
      </c>
      <c r="AE2041" s="6">
        <f t="shared" ref="AE2041" si="649">IF(MOD(Y2041,1)=0,INT(AD2040*0.3),0)</f>
        <v>13616697</v>
      </c>
      <c r="AF2041" s="6">
        <v>3870000</v>
      </c>
      <c r="AG2041" s="11">
        <f t="shared" si="645"/>
        <v>62961233</v>
      </c>
      <c r="AH2041">
        <f t="shared" si="644"/>
        <v>3.6136447197913308</v>
      </c>
      <c r="AI2041" s="53">
        <v>0.75</v>
      </c>
      <c r="AJ2041" s="7" t="str">
        <f t="shared" si="633"/>
        <v>hp_62961233</v>
      </c>
      <c r="AK2041" s="7" t="s">
        <v>3968</v>
      </c>
      <c r="AL2041" s="7">
        <v>2881400</v>
      </c>
      <c r="AM2041" s="7">
        <f>INT(IF(MOD(Y2041,3)=0,INT(AL2041*0.55),INT(AL2041*0.35)))</f>
        <v>1008490</v>
      </c>
      <c r="AN2041" s="54">
        <f t="shared" si="634"/>
        <v>7809266</v>
      </c>
      <c r="AO2041" s="7" t="str">
        <f t="shared" si="635"/>
        <v>atk_7809266</v>
      </c>
      <c r="AP2041" s="7" t="s">
        <v>3973</v>
      </c>
      <c r="AQ2041" s="7" t="s">
        <v>3998</v>
      </c>
      <c r="AR2041" s="7" t="s">
        <v>3975</v>
      </c>
      <c r="AS2041" s="7" t="s">
        <v>3976</v>
      </c>
      <c r="AU2041" s="7" t="str">
        <f t="shared" si="636"/>
        <v>hp_62961233;atk_7809266;hit_500000;miss_105;cirt_0;cirtSub_-3500</v>
      </c>
    </row>
    <row r="2042" spans="22:47" x14ac:dyDescent="0.2">
      <c r="V2042" s="7" t="str">
        <f t="shared" si="632"/>
        <v>幻之小岛2-2</v>
      </c>
      <c r="W2042" s="7">
        <f t="shared" si="641"/>
        <v>3903</v>
      </c>
      <c r="X2042" s="9" t="s">
        <v>2497</v>
      </c>
      <c r="Y2042" s="9">
        <v>2</v>
      </c>
      <c r="Z2042" s="8">
        <f t="shared" si="637"/>
        <v>11058</v>
      </c>
      <c r="AA2042" s="6" t="s">
        <v>3967</v>
      </c>
      <c r="AB2042" s="6">
        <v>17439297</v>
      </c>
      <c r="AC2042" s="6">
        <f t="shared" si="642"/>
        <v>2.6100000000000003</v>
      </c>
      <c r="AD2042" s="6">
        <f t="shared" si="643"/>
        <v>45516565</v>
      </c>
      <c r="AE2042" s="6">
        <f t="shared" si="647"/>
        <v>13616697</v>
      </c>
      <c r="AF2042" s="6">
        <v>3870000</v>
      </c>
      <c r="AG2042" s="11">
        <f t="shared" si="645"/>
        <v>63003262</v>
      </c>
      <c r="AH2042">
        <f t="shared" si="644"/>
        <v>3.6127179897217188</v>
      </c>
      <c r="AI2042" s="53">
        <v>0.75</v>
      </c>
      <c r="AJ2042" s="7" t="str">
        <f t="shared" si="633"/>
        <v>hp_63003262</v>
      </c>
      <c r="AK2042" s="7" t="s">
        <v>3968</v>
      </c>
      <c r="AL2042" s="7">
        <v>2883880</v>
      </c>
      <c r="AM2042" s="7">
        <f>INT(IF(MOD(Y2042,3)=0,INT(AL2042*0.55),INT(AL2042*0.35)))</f>
        <v>1009358</v>
      </c>
      <c r="AN2042" s="54">
        <f t="shared" si="634"/>
        <v>7813983</v>
      </c>
      <c r="AO2042" s="7" t="str">
        <f t="shared" si="635"/>
        <v>atk_7813983</v>
      </c>
      <c r="AP2042" s="7" t="s">
        <v>3973</v>
      </c>
      <c r="AQ2042" s="7" t="s">
        <v>3998</v>
      </c>
      <c r="AR2042" s="7" t="s">
        <v>3975</v>
      </c>
      <c r="AS2042" s="7" t="s">
        <v>3976</v>
      </c>
      <c r="AU2042" s="7" t="str">
        <f t="shared" si="636"/>
        <v>hp_63003262;atk_7813983;hit_500000;miss_105;cirt_0;cirtSub_-3500</v>
      </c>
    </row>
    <row r="2043" spans="22:47" x14ac:dyDescent="0.2">
      <c r="V2043" s="7" t="str">
        <f t="shared" si="632"/>
        <v>幻之小岛2-3</v>
      </c>
      <c r="W2043" s="7">
        <f t="shared" si="641"/>
        <v>3905</v>
      </c>
      <c r="X2043" s="9" t="s">
        <v>2497</v>
      </c>
      <c r="Y2043" s="9">
        <v>3</v>
      </c>
      <c r="Z2043" s="8">
        <f t="shared" si="637"/>
        <v>11061</v>
      </c>
      <c r="AA2043" s="6" t="s">
        <v>3967</v>
      </c>
      <c r="AB2043" s="6">
        <v>17455403</v>
      </c>
      <c r="AC2043" s="6">
        <f t="shared" si="642"/>
        <v>2.6125000000000003</v>
      </c>
      <c r="AD2043" s="6">
        <f t="shared" si="643"/>
        <v>45602240</v>
      </c>
      <c r="AE2043" s="6">
        <f t="shared" si="647"/>
        <v>13616697</v>
      </c>
      <c r="AF2043" s="6">
        <v>3870000</v>
      </c>
      <c r="AG2043" s="11">
        <f t="shared" si="645"/>
        <v>63088937</v>
      </c>
      <c r="AH2043">
        <f t="shared" si="644"/>
        <v>3.6142927780011727</v>
      </c>
      <c r="AI2043" s="53">
        <v>0.75</v>
      </c>
      <c r="AJ2043" s="7" t="str">
        <f t="shared" si="633"/>
        <v>hp_63088937</v>
      </c>
      <c r="AK2043" s="7" t="s">
        <v>3968</v>
      </c>
      <c r="AL2043" s="7">
        <v>2886360</v>
      </c>
      <c r="AM2043" s="7">
        <f>INT(IF(MOD(Y2043,3)=0,INT(AL2043*0.55),INT(AL2043*0.35)))</f>
        <v>1587498</v>
      </c>
      <c r="AN2043" s="54">
        <f t="shared" si="634"/>
        <v>7824112</v>
      </c>
      <c r="AO2043" s="7" t="str">
        <f t="shared" si="635"/>
        <v>atk_7824112</v>
      </c>
      <c r="AP2043" s="7" t="s">
        <v>3973</v>
      </c>
      <c r="AQ2043" s="7" t="s">
        <v>3998</v>
      </c>
      <c r="AR2043" s="7" t="s">
        <v>3975</v>
      </c>
      <c r="AS2043" s="7" t="s">
        <v>3976</v>
      </c>
      <c r="AU2043" s="7" t="str">
        <f t="shared" si="636"/>
        <v>hp_63088937;atk_7824112;hit_500000;miss_105;cirt_0;cirtSub_-3500</v>
      </c>
    </row>
    <row r="2044" spans="22:47" x14ac:dyDescent="0.2">
      <c r="V2044" s="7" t="str">
        <f t="shared" si="632"/>
        <v>幻之小岛2-4</v>
      </c>
      <c r="W2044" s="7">
        <f t="shared" si="641"/>
        <v>3907</v>
      </c>
      <c r="X2044" s="9" t="s">
        <v>2497</v>
      </c>
      <c r="Y2044" s="9">
        <v>4</v>
      </c>
      <c r="Z2044" s="8">
        <f t="shared" si="637"/>
        <v>11065</v>
      </c>
      <c r="AA2044" s="6" t="s">
        <v>3967</v>
      </c>
      <c r="AB2044" s="6">
        <v>17471510</v>
      </c>
      <c r="AC2044" s="6">
        <f t="shared" si="642"/>
        <v>2.6125000000000003</v>
      </c>
      <c r="AD2044" s="6">
        <f t="shared" si="643"/>
        <v>45644319</v>
      </c>
      <c r="AE2044" s="6">
        <f t="shared" si="647"/>
        <v>13616697</v>
      </c>
      <c r="AF2044" s="6">
        <v>3870000</v>
      </c>
      <c r="AG2044" s="11">
        <f t="shared" si="645"/>
        <v>63131016</v>
      </c>
      <c r="AH2044">
        <f t="shared" si="644"/>
        <v>3.6133691936186398</v>
      </c>
      <c r="AI2044" s="53">
        <v>0.75</v>
      </c>
      <c r="AJ2044" s="7" t="str">
        <f t="shared" si="633"/>
        <v>hp_63131016</v>
      </c>
      <c r="AK2044" s="7" t="s">
        <v>3968</v>
      </c>
      <c r="AL2044" s="7">
        <v>2888840</v>
      </c>
      <c r="AM2044" s="7">
        <f>INT(IF(MOD(Y2044,3)=0,INT(AL2044*0.55),INT(AL2044*0.35)))</f>
        <v>1011094</v>
      </c>
      <c r="AN2044" s="54">
        <f t="shared" si="634"/>
        <v>7828834</v>
      </c>
      <c r="AO2044" s="7" t="str">
        <f t="shared" si="635"/>
        <v>atk_7828834</v>
      </c>
      <c r="AP2044" s="7" t="s">
        <v>3973</v>
      </c>
      <c r="AQ2044" s="7" t="s">
        <v>3998</v>
      </c>
      <c r="AR2044" s="7" t="s">
        <v>3975</v>
      </c>
      <c r="AS2044" s="7" t="s">
        <v>3976</v>
      </c>
      <c r="AU2044" s="7" t="str">
        <f t="shared" si="636"/>
        <v>hp_63131016;atk_7828834;hit_500000;miss_105;cirt_0;cirtSub_-3500</v>
      </c>
    </row>
    <row r="2045" spans="22:47" x14ac:dyDescent="0.2">
      <c r="V2045" s="7" t="str">
        <f t="shared" si="632"/>
        <v>幻之小岛2-5</v>
      </c>
      <c r="W2045" s="7">
        <f t="shared" si="641"/>
        <v>3909</v>
      </c>
      <c r="X2045" s="9" t="s">
        <v>2497</v>
      </c>
      <c r="Y2045" s="9">
        <v>5</v>
      </c>
      <c r="Z2045" s="8">
        <f t="shared" si="637"/>
        <v>11070</v>
      </c>
      <c r="AA2045" s="6" t="s">
        <v>3967</v>
      </c>
      <c r="AB2045" s="6">
        <v>17487619</v>
      </c>
      <c r="AC2045" s="6">
        <f t="shared" si="642"/>
        <v>2.6125000000000003</v>
      </c>
      <c r="AD2045" s="6">
        <f t="shared" si="643"/>
        <v>45686404</v>
      </c>
      <c r="AE2045" s="6">
        <f t="shared" si="647"/>
        <v>13616697</v>
      </c>
      <c r="AF2045" s="6">
        <v>3870000</v>
      </c>
      <c r="AG2045" s="11">
        <f t="shared" si="645"/>
        <v>63173101</v>
      </c>
      <c r="AH2045">
        <f t="shared" si="644"/>
        <v>3.6124472405305719</v>
      </c>
      <c r="AI2045" s="53">
        <v>0.75</v>
      </c>
      <c r="AJ2045" s="7" t="str">
        <f t="shared" si="633"/>
        <v>hp_63173101</v>
      </c>
      <c r="AK2045" s="7" t="s">
        <v>3968</v>
      </c>
      <c r="AL2045" s="7">
        <v>2891320</v>
      </c>
      <c r="AM2045" s="7">
        <f>INT(IF(MOD(Y2045,3)=0,INT(AL2045*0.55),INT(AL2045*0.35)))</f>
        <v>1011962</v>
      </c>
      <c r="AN2045" s="54">
        <f t="shared" si="634"/>
        <v>7833555</v>
      </c>
      <c r="AO2045" s="7" t="str">
        <f t="shared" si="635"/>
        <v>atk_7833555</v>
      </c>
      <c r="AP2045" s="7" t="s">
        <v>3973</v>
      </c>
      <c r="AQ2045" s="7" t="s">
        <v>3998</v>
      </c>
      <c r="AR2045" s="7" t="s">
        <v>3975</v>
      </c>
      <c r="AS2045" s="7" t="s">
        <v>3976</v>
      </c>
      <c r="AU2045" s="7" t="str">
        <f t="shared" si="636"/>
        <v>hp_63173101;atk_7833555;hit_500000;miss_105;cirt_0;cirtSub_-3500</v>
      </c>
    </row>
    <row r="2046" spans="22:47" x14ac:dyDescent="0.2">
      <c r="V2046" s="7" t="str">
        <f t="shared" si="632"/>
        <v>幻之小岛2-6</v>
      </c>
      <c r="W2046" s="7">
        <f t="shared" si="641"/>
        <v>3911</v>
      </c>
      <c r="X2046" s="9" t="s">
        <v>2497</v>
      </c>
      <c r="Y2046" s="9">
        <v>6</v>
      </c>
      <c r="Z2046" s="8">
        <f t="shared" si="637"/>
        <v>11076</v>
      </c>
      <c r="AA2046" s="6" t="s">
        <v>3967</v>
      </c>
      <c r="AB2046" s="6">
        <v>17503730</v>
      </c>
      <c r="AC2046" s="6">
        <f t="shared" si="642"/>
        <v>2.6150000000000002</v>
      </c>
      <c r="AD2046" s="6">
        <f t="shared" si="643"/>
        <v>45772253</v>
      </c>
      <c r="AE2046" s="6">
        <f t="shared" si="647"/>
        <v>13616697</v>
      </c>
      <c r="AF2046" s="6">
        <v>3870000</v>
      </c>
      <c r="AG2046" s="11">
        <f t="shared" si="645"/>
        <v>63258950</v>
      </c>
      <c r="AH2046">
        <f t="shared" si="644"/>
        <v>3.6140268388509194</v>
      </c>
      <c r="AI2046" s="53">
        <v>0.75</v>
      </c>
      <c r="AJ2046" s="7" t="str">
        <f t="shared" si="633"/>
        <v>hp_63258950</v>
      </c>
      <c r="AK2046" s="7" t="s">
        <v>3968</v>
      </c>
      <c r="AL2046" s="7">
        <v>2893800</v>
      </c>
      <c r="AM2046" s="7">
        <f>INT(IF(MOD(Y2046,3)=0,INT(AL2046*0.55),INT(AL2046*0.35)))</f>
        <v>1591590</v>
      </c>
      <c r="AN2046" s="54">
        <f t="shared" si="634"/>
        <v>7843703</v>
      </c>
      <c r="AO2046" s="7" t="str">
        <f t="shared" si="635"/>
        <v>atk_7843703</v>
      </c>
      <c r="AP2046" s="7" t="s">
        <v>3973</v>
      </c>
      <c r="AQ2046" s="7" t="s">
        <v>3998</v>
      </c>
      <c r="AR2046" s="7" t="s">
        <v>3975</v>
      </c>
      <c r="AS2046" s="7" t="s">
        <v>3976</v>
      </c>
      <c r="AU2046" s="7" t="str">
        <f t="shared" si="636"/>
        <v>hp_63258950;atk_7843703;hit_500000;miss_105;cirt_0;cirtSub_-3500</v>
      </c>
    </row>
    <row r="2047" spans="22:47" x14ac:dyDescent="0.2">
      <c r="V2047" s="7" t="str">
        <f t="shared" si="632"/>
        <v>幻之小岛2-7</v>
      </c>
      <c r="W2047" s="7">
        <f t="shared" si="641"/>
        <v>3913</v>
      </c>
      <c r="X2047" s="9" t="s">
        <v>2497</v>
      </c>
      <c r="Y2047" s="9">
        <v>7</v>
      </c>
      <c r="Z2047" s="8">
        <f t="shared" si="637"/>
        <v>11083</v>
      </c>
      <c r="AA2047" s="6" t="s">
        <v>3967</v>
      </c>
      <c r="AB2047" s="6">
        <v>17519843</v>
      </c>
      <c r="AC2047" s="6">
        <f t="shared" si="642"/>
        <v>2.6150000000000002</v>
      </c>
      <c r="AD2047" s="6">
        <f t="shared" si="643"/>
        <v>45814389</v>
      </c>
      <c r="AE2047" s="6">
        <f t="shared" si="647"/>
        <v>13616697</v>
      </c>
      <c r="AF2047" s="6">
        <v>3870000</v>
      </c>
      <c r="AG2047" s="11">
        <f t="shared" si="645"/>
        <v>63301086</v>
      </c>
      <c r="AH2047">
        <f t="shared" si="644"/>
        <v>3.6131080626692831</v>
      </c>
      <c r="AI2047" s="53">
        <v>0.75</v>
      </c>
      <c r="AJ2047" s="7" t="str">
        <f t="shared" si="633"/>
        <v>hp_63301086</v>
      </c>
      <c r="AK2047" s="7" t="s">
        <v>3968</v>
      </c>
      <c r="AL2047" s="7">
        <v>2896280</v>
      </c>
      <c r="AM2047" s="7">
        <f>INT(IF(MOD(Y2047,3)=0,INT(AL2047*0.55),INT(AL2047*0.35)))</f>
        <v>1013698</v>
      </c>
      <c r="AN2047" s="54">
        <f t="shared" si="634"/>
        <v>7848429</v>
      </c>
      <c r="AO2047" s="7" t="str">
        <f t="shared" si="635"/>
        <v>atk_7848429</v>
      </c>
      <c r="AP2047" s="7" t="s">
        <v>3973</v>
      </c>
      <c r="AQ2047" s="7" t="s">
        <v>3998</v>
      </c>
      <c r="AR2047" s="7" t="s">
        <v>3975</v>
      </c>
      <c r="AS2047" s="7" t="s">
        <v>3976</v>
      </c>
      <c r="AU2047" s="7" t="str">
        <f t="shared" si="636"/>
        <v>hp_63301086;atk_7848429;hit_500000;miss_105;cirt_0;cirtSub_-3500</v>
      </c>
    </row>
    <row r="2048" spans="22:47" x14ac:dyDescent="0.2">
      <c r="V2048" s="7" t="str">
        <f t="shared" si="632"/>
        <v>幻之小岛2-8</v>
      </c>
      <c r="W2048" s="7">
        <f t="shared" si="641"/>
        <v>3915</v>
      </c>
      <c r="X2048" s="9" t="s">
        <v>2497</v>
      </c>
      <c r="Y2048" s="9">
        <v>8</v>
      </c>
      <c r="Z2048" s="8">
        <f t="shared" si="637"/>
        <v>11091</v>
      </c>
      <c r="AA2048" s="6" t="s">
        <v>3967</v>
      </c>
      <c r="AB2048" s="6">
        <v>17535958</v>
      </c>
      <c r="AC2048" s="6">
        <f t="shared" si="642"/>
        <v>2.6150000000000002</v>
      </c>
      <c r="AD2048" s="6">
        <f t="shared" si="643"/>
        <v>45856530</v>
      </c>
      <c r="AE2048" s="6">
        <f t="shared" si="647"/>
        <v>13616697</v>
      </c>
      <c r="AF2048" s="6">
        <v>3870000</v>
      </c>
      <c r="AG2048" s="11">
        <f t="shared" si="645"/>
        <v>63343227</v>
      </c>
      <c r="AH2048">
        <f t="shared" si="644"/>
        <v>3.6121908480848322</v>
      </c>
      <c r="AI2048" s="53">
        <v>0.75</v>
      </c>
      <c r="AJ2048" s="7" t="str">
        <f t="shared" si="633"/>
        <v>hp_63343227</v>
      </c>
      <c r="AK2048" s="7" t="s">
        <v>3968</v>
      </c>
      <c r="AL2048" s="7">
        <v>2898760</v>
      </c>
      <c r="AM2048" s="7">
        <f>INT(IF(MOD(Y2048,3)=0,INT(AL2048*0.55),INT(AL2048*0.35)))</f>
        <v>1014566</v>
      </c>
      <c r="AN2048" s="54">
        <f t="shared" si="634"/>
        <v>7853155</v>
      </c>
      <c r="AO2048" s="7" t="str">
        <f t="shared" si="635"/>
        <v>atk_7853155</v>
      </c>
      <c r="AP2048" s="7" t="s">
        <v>3973</v>
      </c>
      <c r="AQ2048" s="7" t="s">
        <v>3998</v>
      </c>
      <c r="AR2048" s="7" t="s">
        <v>3975</v>
      </c>
      <c r="AS2048" s="7" t="s">
        <v>3976</v>
      </c>
      <c r="AU2048" s="7" t="str">
        <f t="shared" si="636"/>
        <v>hp_63343227;atk_7853155;hit_500000;miss_105;cirt_0;cirtSub_-3500</v>
      </c>
    </row>
    <row r="2049" spans="22:47" x14ac:dyDescent="0.2">
      <c r="V2049" s="7" t="str">
        <f t="shared" ref="V2049:V2112" si="650">X2049&amp;"-"&amp;Y2049</f>
        <v>幻之小岛2-9</v>
      </c>
      <c r="W2049" s="7">
        <f t="shared" si="641"/>
        <v>3917</v>
      </c>
      <c r="X2049" s="9" t="s">
        <v>2497</v>
      </c>
      <c r="Y2049" s="9">
        <v>9</v>
      </c>
      <c r="Z2049" s="8">
        <f t="shared" si="637"/>
        <v>11100</v>
      </c>
      <c r="AA2049" s="6" t="s">
        <v>3967</v>
      </c>
      <c r="AB2049" s="6">
        <v>17552075</v>
      </c>
      <c r="AC2049" s="6">
        <f t="shared" si="642"/>
        <v>2.6175000000000002</v>
      </c>
      <c r="AD2049" s="6">
        <f t="shared" si="643"/>
        <v>45942556</v>
      </c>
      <c r="AE2049" s="6">
        <f t="shared" si="647"/>
        <v>13616697</v>
      </c>
      <c r="AF2049" s="6">
        <v>3870000</v>
      </c>
      <c r="AG2049" s="11">
        <f t="shared" si="645"/>
        <v>63429253</v>
      </c>
      <c r="AH2049">
        <f t="shared" si="644"/>
        <v>3.6137751804273854</v>
      </c>
      <c r="AI2049" s="53">
        <v>0.75</v>
      </c>
      <c r="AJ2049" s="7" t="str">
        <f t="shared" ref="AJ2049:AJ2112" si="651">AA2049&amp;"_"&amp;AG2049</f>
        <v>hp_63429253</v>
      </c>
      <c r="AK2049" s="7" t="s">
        <v>3968</v>
      </c>
      <c r="AL2049" s="7">
        <v>2901240</v>
      </c>
      <c r="AM2049" s="7">
        <f>INT(IF(MOD(Y2049,3)=0,INT(AL2049*0.55),INT(AL2049*0.35)))</f>
        <v>1595682</v>
      </c>
      <c r="AN2049" s="54">
        <f t="shared" si="634"/>
        <v>7863321</v>
      </c>
      <c r="AO2049" s="7" t="str">
        <f t="shared" si="635"/>
        <v>atk_7863321</v>
      </c>
      <c r="AP2049" s="7" t="s">
        <v>3973</v>
      </c>
      <c r="AQ2049" s="7" t="s">
        <v>3998</v>
      </c>
      <c r="AR2049" s="7" t="s">
        <v>3975</v>
      </c>
      <c r="AS2049" s="7" t="s">
        <v>3976</v>
      </c>
      <c r="AU2049" s="7" t="str">
        <f t="shared" si="636"/>
        <v>hp_63429253;atk_7863321;hit_500000;miss_105;cirt_0;cirtSub_-3500</v>
      </c>
    </row>
    <row r="2050" spans="22:47" x14ac:dyDescent="0.2">
      <c r="V2050" s="7" t="str">
        <f t="shared" si="650"/>
        <v>幻之小岛2-10</v>
      </c>
      <c r="W2050" s="7">
        <f t="shared" si="641"/>
        <v>3919</v>
      </c>
      <c r="X2050" s="9" t="s">
        <v>2497</v>
      </c>
      <c r="Y2050" s="9">
        <v>10</v>
      </c>
      <c r="Z2050" s="8">
        <f t="shared" si="637"/>
        <v>11110</v>
      </c>
      <c r="AA2050" s="6" t="s">
        <v>3967</v>
      </c>
      <c r="AB2050" s="6">
        <v>17568193</v>
      </c>
      <c r="AC2050" s="6">
        <f t="shared" si="642"/>
        <v>2.6175000000000002</v>
      </c>
      <c r="AD2050" s="6">
        <f t="shared" si="643"/>
        <v>45984745</v>
      </c>
      <c r="AE2050" s="6">
        <f t="shared" si="647"/>
        <v>13616697</v>
      </c>
      <c r="AF2050" s="6">
        <v>3870000</v>
      </c>
      <c r="AG2050" s="11">
        <f t="shared" si="645"/>
        <v>63471442</v>
      </c>
      <c r="AH2050">
        <f t="shared" si="644"/>
        <v>3.6128611519693572</v>
      </c>
      <c r="AI2050" s="53">
        <v>0.75</v>
      </c>
      <c r="AJ2050" s="7" t="str">
        <f t="shared" si="651"/>
        <v>hp_63471442</v>
      </c>
      <c r="AK2050" s="7" t="s">
        <v>3968</v>
      </c>
      <c r="AL2050" s="7">
        <v>2903720</v>
      </c>
      <c r="AM2050" s="7">
        <f>INT(IF(MOD(Y2050,3)=0,INT(AL2050*0.55),INT(AL2050*0.35)))</f>
        <v>1016302</v>
      </c>
      <c r="AN2050" s="54">
        <f t="shared" ref="AN2050:AN2113" si="652">INT(AL2050*AI2050*AH2050)</f>
        <v>7868052</v>
      </c>
      <c r="AO2050" s="7" t="str">
        <f t="shared" ref="AO2050:AO2113" si="653">AK2050&amp;"_"&amp;AN2050</f>
        <v>atk_7868052</v>
      </c>
      <c r="AP2050" s="7" t="s">
        <v>3973</v>
      </c>
      <c r="AQ2050" s="7" t="s">
        <v>3998</v>
      </c>
      <c r="AR2050" s="7" t="s">
        <v>3975</v>
      </c>
      <c r="AS2050" s="7" t="s">
        <v>3976</v>
      </c>
      <c r="AU2050" s="7" t="str">
        <f t="shared" ref="AU2050:AU2113" si="654">AJ2050&amp;";"&amp;AO2050&amp;";"&amp;AP2050&amp;";"&amp;AQ2050&amp;";"&amp;AR2050&amp;";"&amp;AS2050</f>
        <v>hp_63471442;atk_7868052;hit_500000;miss_105;cirt_0;cirtSub_-3500</v>
      </c>
    </row>
    <row r="2051" spans="22:47" x14ac:dyDescent="0.2">
      <c r="V2051" s="7" t="str">
        <f t="shared" si="650"/>
        <v>幻之小岛3-1</v>
      </c>
      <c r="W2051" s="7">
        <f t="shared" si="641"/>
        <v>3921</v>
      </c>
      <c r="X2051" s="9" t="s">
        <v>2498</v>
      </c>
      <c r="Y2051" s="9">
        <v>1</v>
      </c>
      <c r="Z2051" s="8">
        <f t="shared" ref="Z2051:Z2114" si="655">Y2051+Z2050</f>
        <v>11111</v>
      </c>
      <c r="AA2051" s="6" t="s">
        <v>3967</v>
      </c>
      <c r="AB2051" s="6">
        <v>17584314</v>
      </c>
      <c r="AC2051" s="6">
        <f t="shared" si="642"/>
        <v>2.62</v>
      </c>
      <c r="AD2051" s="6">
        <f t="shared" si="643"/>
        <v>46070902</v>
      </c>
      <c r="AE2051" s="6">
        <f t="shared" ref="AE2051" si="656">IF(MOD(Y2051,1)=0,INT(AD2050*0.3),0)</f>
        <v>13795423</v>
      </c>
      <c r="AF2051" s="6">
        <v>3870000</v>
      </c>
      <c r="AG2051" s="11">
        <f t="shared" si="645"/>
        <v>63736325</v>
      </c>
      <c r="AH2051">
        <f t="shared" si="644"/>
        <v>3.6246125381973955</v>
      </c>
      <c r="AI2051" s="53">
        <v>0.75</v>
      </c>
      <c r="AJ2051" s="7" t="str">
        <f t="shared" si="651"/>
        <v>hp_63736325</v>
      </c>
      <c r="AK2051" s="7" t="s">
        <v>3968</v>
      </c>
      <c r="AL2051" s="7">
        <v>2906200</v>
      </c>
      <c r="AM2051" s="7">
        <f>INT(IF(MOD(Y2051,3)=0,INT(AL2051*0.55),INT(AL2051*0.35)))</f>
        <v>1017170</v>
      </c>
      <c r="AN2051" s="54">
        <f t="shared" si="652"/>
        <v>7900386</v>
      </c>
      <c r="AO2051" s="7" t="str">
        <f t="shared" si="653"/>
        <v>atk_7900386</v>
      </c>
      <c r="AP2051" s="7" t="s">
        <v>3973</v>
      </c>
      <c r="AQ2051" s="7" t="s">
        <v>3998</v>
      </c>
      <c r="AR2051" s="7" t="s">
        <v>3975</v>
      </c>
      <c r="AS2051" s="7" t="s">
        <v>3976</v>
      </c>
      <c r="AU2051" s="7" t="str">
        <f t="shared" si="654"/>
        <v>hp_63736325;atk_7900386;hit_500000;miss_105;cirt_0;cirtSub_-3500</v>
      </c>
    </row>
    <row r="2052" spans="22:47" x14ac:dyDescent="0.2">
      <c r="V2052" s="7" t="str">
        <f t="shared" si="650"/>
        <v>幻之小岛3-2</v>
      </c>
      <c r="W2052" s="7">
        <f t="shared" si="641"/>
        <v>3923</v>
      </c>
      <c r="X2052" s="9" t="s">
        <v>2498</v>
      </c>
      <c r="Y2052" s="9">
        <v>2</v>
      </c>
      <c r="Z2052" s="8">
        <f t="shared" si="655"/>
        <v>11113</v>
      </c>
      <c r="AA2052" s="6" t="s">
        <v>3967</v>
      </c>
      <c r="AB2052" s="6">
        <v>17600436</v>
      </c>
      <c r="AC2052" s="6">
        <f t="shared" si="642"/>
        <v>2.62</v>
      </c>
      <c r="AD2052" s="6">
        <f t="shared" si="643"/>
        <v>46113142</v>
      </c>
      <c r="AE2052" s="6">
        <f t="shared" si="647"/>
        <v>13795423</v>
      </c>
      <c r="AF2052" s="6">
        <v>3870000</v>
      </c>
      <c r="AG2052" s="11">
        <f t="shared" si="645"/>
        <v>63778565</v>
      </c>
      <c r="AH2052">
        <f t="shared" si="644"/>
        <v>3.6236923335308284</v>
      </c>
      <c r="AI2052" s="53">
        <v>0.75</v>
      </c>
      <c r="AJ2052" s="7" t="str">
        <f t="shared" si="651"/>
        <v>hp_63778565</v>
      </c>
      <c r="AK2052" s="7" t="s">
        <v>3968</v>
      </c>
      <c r="AL2052" s="7">
        <v>2908680</v>
      </c>
      <c r="AM2052" s="7">
        <f>INT(IF(MOD(Y2052,3)=0,INT(AL2052*0.55),INT(AL2052*0.35)))</f>
        <v>1018038</v>
      </c>
      <c r="AN2052" s="54">
        <f t="shared" si="652"/>
        <v>7905121</v>
      </c>
      <c r="AO2052" s="7" t="str">
        <f t="shared" si="653"/>
        <v>atk_7905121</v>
      </c>
      <c r="AP2052" s="7" t="s">
        <v>3973</v>
      </c>
      <c r="AQ2052" s="7" t="s">
        <v>3998</v>
      </c>
      <c r="AR2052" s="7" t="s">
        <v>3975</v>
      </c>
      <c r="AS2052" s="7" t="s">
        <v>3976</v>
      </c>
      <c r="AU2052" s="7" t="str">
        <f t="shared" si="654"/>
        <v>hp_63778565;atk_7905121;hit_500000;miss_105;cirt_0;cirtSub_-3500</v>
      </c>
    </row>
    <row r="2053" spans="22:47" x14ac:dyDescent="0.2">
      <c r="V2053" s="7" t="str">
        <f t="shared" si="650"/>
        <v>幻之小岛3-3</v>
      </c>
      <c r="W2053" s="7">
        <f t="shared" si="641"/>
        <v>3925</v>
      </c>
      <c r="X2053" s="9" t="s">
        <v>2498</v>
      </c>
      <c r="Y2053" s="9">
        <v>3</v>
      </c>
      <c r="Z2053" s="8">
        <f t="shared" si="655"/>
        <v>11116</v>
      </c>
      <c r="AA2053" s="6" t="s">
        <v>3967</v>
      </c>
      <c r="AB2053" s="6">
        <v>17616561</v>
      </c>
      <c r="AC2053" s="6">
        <f t="shared" si="642"/>
        <v>2.6225000000000001</v>
      </c>
      <c r="AD2053" s="6">
        <f t="shared" si="643"/>
        <v>46199431</v>
      </c>
      <c r="AE2053" s="6">
        <f t="shared" si="647"/>
        <v>13795423</v>
      </c>
      <c r="AF2053" s="6">
        <v>3870000</v>
      </c>
      <c r="AG2053" s="11">
        <f t="shared" si="645"/>
        <v>63864854</v>
      </c>
      <c r="AH2053">
        <f t="shared" si="644"/>
        <v>3.6252736274690616</v>
      </c>
      <c r="AI2053" s="53">
        <v>0.75</v>
      </c>
      <c r="AJ2053" s="7" t="str">
        <f t="shared" si="651"/>
        <v>hp_63864854</v>
      </c>
      <c r="AK2053" s="7" t="s">
        <v>3968</v>
      </c>
      <c r="AL2053" s="7">
        <v>2911160</v>
      </c>
      <c r="AM2053" s="7">
        <f>INT(IF(MOD(Y2053,3)=0,INT(AL2053*0.55),INT(AL2053*0.35)))</f>
        <v>1601138</v>
      </c>
      <c r="AN2053" s="54">
        <f t="shared" si="652"/>
        <v>7915313</v>
      </c>
      <c r="AO2053" s="7" t="str">
        <f t="shared" si="653"/>
        <v>atk_7915313</v>
      </c>
      <c r="AP2053" s="7" t="s">
        <v>3973</v>
      </c>
      <c r="AQ2053" s="7" t="s">
        <v>3998</v>
      </c>
      <c r="AR2053" s="7" t="s">
        <v>3975</v>
      </c>
      <c r="AS2053" s="7" t="s">
        <v>3976</v>
      </c>
      <c r="AU2053" s="7" t="str">
        <f t="shared" si="654"/>
        <v>hp_63864854;atk_7915313;hit_500000;miss_105;cirt_0;cirtSub_-3500</v>
      </c>
    </row>
    <row r="2054" spans="22:47" x14ac:dyDescent="0.2">
      <c r="V2054" s="7" t="str">
        <f t="shared" si="650"/>
        <v>幻之小岛3-4</v>
      </c>
      <c r="W2054" s="7">
        <f t="shared" si="641"/>
        <v>3927</v>
      </c>
      <c r="X2054" s="9" t="s">
        <v>2498</v>
      </c>
      <c r="Y2054" s="9">
        <v>4</v>
      </c>
      <c r="Z2054" s="8">
        <f t="shared" si="655"/>
        <v>11120</v>
      </c>
      <c r="AA2054" s="6" t="s">
        <v>3967</v>
      </c>
      <c r="AB2054" s="6">
        <v>17632687</v>
      </c>
      <c r="AC2054" s="6">
        <f t="shared" si="642"/>
        <v>2.6225000000000001</v>
      </c>
      <c r="AD2054" s="6">
        <f t="shared" si="643"/>
        <v>46241721</v>
      </c>
      <c r="AE2054" s="6">
        <f t="shared" si="647"/>
        <v>13795423</v>
      </c>
      <c r="AF2054" s="6">
        <v>3870000</v>
      </c>
      <c r="AG2054" s="11">
        <f t="shared" si="645"/>
        <v>63907144</v>
      </c>
      <c r="AH2054">
        <f t="shared" si="644"/>
        <v>3.6243565146934213</v>
      </c>
      <c r="AI2054" s="53">
        <v>0.75</v>
      </c>
      <c r="AJ2054" s="7" t="str">
        <f t="shared" si="651"/>
        <v>hp_63907144</v>
      </c>
      <c r="AK2054" s="7" t="s">
        <v>3968</v>
      </c>
      <c r="AL2054" s="7">
        <v>2913640</v>
      </c>
      <c r="AM2054" s="7">
        <f>INT(IF(MOD(Y2054,3)=0,INT(AL2054*0.55),INT(AL2054*0.35)))</f>
        <v>1019774</v>
      </c>
      <c r="AN2054" s="54">
        <f t="shared" si="652"/>
        <v>7920052</v>
      </c>
      <c r="AO2054" s="7" t="str">
        <f t="shared" si="653"/>
        <v>atk_7920052</v>
      </c>
      <c r="AP2054" s="7" t="s">
        <v>3973</v>
      </c>
      <c r="AQ2054" s="7" t="s">
        <v>3998</v>
      </c>
      <c r="AR2054" s="7" t="s">
        <v>3975</v>
      </c>
      <c r="AS2054" s="7" t="s">
        <v>3976</v>
      </c>
      <c r="AU2054" s="7" t="str">
        <f t="shared" si="654"/>
        <v>hp_63907144;atk_7920052;hit_500000;miss_105;cirt_0;cirtSub_-3500</v>
      </c>
    </row>
    <row r="2055" spans="22:47" x14ac:dyDescent="0.2">
      <c r="V2055" s="7" t="str">
        <f t="shared" si="650"/>
        <v>幻之小岛3-5</v>
      </c>
      <c r="W2055" s="7">
        <f t="shared" si="641"/>
        <v>3929</v>
      </c>
      <c r="X2055" s="9" t="s">
        <v>2498</v>
      </c>
      <c r="Y2055" s="9">
        <v>5</v>
      </c>
      <c r="Z2055" s="8">
        <f t="shared" si="655"/>
        <v>11125</v>
      </c>
      <c r="AA2055" s="6" t="s">
        <v>3967</v>
      </c>
      <c r="AB2055" s="6">
        <v>17648815</v>
      </c>
      <c r="AC2055" s="6">
        <f t="shared" si="642"/>
        <v>2.6225000000000001</v>
      </c>
      <c r="AD2055" s="6">
        <f t="shared" si="643"/>
        <v>46284017</v>
      </c>
      <c r="AE2055" s="6">
        <f t="shared" si="647"/>
        <v>13795423</v>
      </c>
      <c r="AF2055" s="6">
        <v>3870000</v>
      </c>
      <c r="AG2055" s="11">
        <f t="shared" si="645"/>
        <v>63949440</v>
      </c>
      <c r="AH2055">
        <f t="shared" si="644"/>
        <v>3.6234410072290975</v>
      </c>
      <c r="AI2055" s="53">
        <v>0.75</v>
      </c>
      <c r="AJ2055" s="7" t="str">
        <f t="shared" si="651"/>
        <v>hp_63949440</v>
      </c>
      <c r="AK2055" s="7" t="s">
        <v>3968</v>
      </c>
      <c r="AL2055" s="7">
        <v>2916120</v>
      </c>
      <c r="AM2055" s="7">
        <f>INT(IF(MOD(Y2055,3)=0,INT(AL2055*0.55),INT(AL2055*0.35)))</f>
        <v>1020642</v>
      </c>
      <c r="AN2055" s="54">
        <f t="shared" si="652"/>
        <v>7924791</v>
      </c>
      <c r="AO2055" s="7" t="str">
        <f t="shared" si="653"/>
        <v>atk_7924791</v>
      </c>
      <c r="AP2055" s="7" t="s">
        <v>3973</v>
      </c>
      <c r="AQ2055" s="7" t="s">
        <v>3998</v>
      </c>
      <c r="AR2055" s="7" t="s">
        <v>3975</v>
      </c>
      <c r="AS2055" s="7" t="s">
        <v>3976</v>
      </c>
      <c r="AU2055" s="7" t="str">
        <f t="shared" si="654"/>
        <v>hp_63949440;atk_7924791;hit_500000;miss_105;cirt_0;cirtSub_-3500</v>
      </c>
    </row>
    <row r="2056" spans="22:47" x14ac:dyDescent="0.2">
      <c r="V2056" s="7" t="str">
        <f t="shared" si="650"/>
        <v>幻之小岛3-6</v>
      </c>
      <c r="W2056" s="7">
        <f t="shared" si="641"/>
        <v>3931</v>
      </c>
      <c r="X2056" s="9" t="s">
        <v>2498</v>
      </c>
      <c r="Y2056" s="9">
        <v>6</v>
      </c>
      <c r="Z2056" s="8">
        <f t="shared" si="655"/>
        <v>11131</v>
      </c>
      <c r="AA2056" s="6" t="s">
        <v>3967</v>
      </c>
      <c r="AB2056" s="6">
        <v>17664945</v>
      </c>
      <c r="AC2056" s="6">
        <f t="shared" si="642"/>
        <v>2.625</v>
      </c>
      <c r="AD2056" s="6">
        <f t="shared" si="643"/>
        <v>46370480</v>
      </c>
      <c r="AE2056" s="6">
        <f t="shared" si="647"/>
        <v>13795423</v>
      </c>
      <c r="AF2056" s="6">
        <v>3870000</v>
      </c>
      <c r="AG2056" s="11">
        <f t="shared" si="645"/>
        <v>64035903</v>
      </c>
      <c r="AH2056">
        <f t="shared" si="644"/>
        <v>3.6250270238599667</v>
      </c>
      <c r="AI2056" s="53">
        <v>0.75</v>
      </c>
      <c r="AJ2056" s="7" t="str">
        <f t="shared" si="651"/>
        <v>hp_64035903</v>
      </c>
      <c r="AK2056" s="7" t="s">
        <v>3968</v>
      </c>
      <c r="AL2056" s="7">
        <v>2918600</v>
      </c>
      <c r="AM2056" s="7">
        <f>INT(IF(MOD(Y2056,3)=0,INT(AL2056*0.55),INT(AL2056*0.35)))</f>
        <v>1605230</v>
      </c>
      <c r="AN2056" s="54">
        <f t="shared" si="652"/>
        <v>7935002</v>
      </c>
      <c r="AO2056" s="7" t="str">
        <f t="shared" si="653"/>
        <v>atk_7935002</v>
      </c>
      <c r="AP2056" s="7" t="s">
        <v>3973</v>
      </c>
      <c r="AQ2056" s="7" t="s">
        <v>3998</v>
      </c>
      <c r="AR2056" s="7" t="s">
        <v>3975</v>
      </c>
      <c r="AS2056" s="7" t="s">
        <v>3976</v>
      </c>
      <c r="AU2056" s="7" t="str">
        <f t="shared" si="654"/>
        <v>hp_64035903;atk_7935002;hit_500000;miss_105;cirt_0;cirtSub_-3500</v>
      </c>
    </row>
    <row r="2057" spans="22:47" x14ac:dyDescent="0.2">
      <c r="V2057" s="7" t="str">
        <f t="shared" si="650"/>
        <v>幻之小岛3-7</v>
      </c>
      <c r="W2057" s="7">
        <f t="shared" si="641"/>
        <v>3933</v>
      </c>
      <c r="X2057" s="9" t="s">
        <v>2498</v>
      </c>
      <c r="Y2057" s="9">
        <v>7</v>
      </c>
      <c r="Z2057" s="8">
        <f t="shared" si="655"/>
        <v>11138</v>
      </c>
      <c r="AA2057" s="6" t="s">
        <v>3967</v>
      </c>
      <c r="AB2057" s="6">
        <v>17681077</v>
      </c>
      <c r="AC2057" s="6">
        <f t="shared" si="642"/>
        <v>2.625</v>
      </c>
      <c r="AD2057" s="6">
        <f t="shared" si="643"/>
        <v>46412827</v>
      </c>
      <c r="AE2057" s="6">
        <f t="shared" si="647"/>
        <v>13795423</v>
      </c>
      <c r="AF2057" s="6">
        <v>3870000</v>
      </c>
      <c r="AG2057" s="11">
        <f t="shared" si="645"/>
        <v>64078250</v>
      </c>
      <c r="AH2057">
        <f t="shared" si="644"/>
        <v>3.6241146396229142</v>
      </c>
      <c r="AI2057" s="53">
        <v>0.75</v>
      </c>
      <c r="AJ2057" s="7" t="str">
        <f t="shared" si="651"/>
        <v>hp_64078250</v>
      </c>
      <c r="AK2057" s="7" t="s">
        <v>3968</v>
      </c>
      <c r="AL2057" s="7">
        <v>2921080</v>
      </c>
      <c r="AM2057" s="7">
        <f>INT(IF(MOD(Y2057,3)=0,INT(AL2057*0.55),INT(AL2057*0.35)))</f>
        <v>1022378</v>
      </c>
      <c r="AN2057" s="54">
        <f t="shared" si="652"/>
        <v>7939746</v>
      </c>
      <c r="AO2057" s="7" t="str">
        <f t="shared" si="653"/>
        <v>atk_7939746</v>
      </c>
      <c r="AP2057" s="7" t="s">
        <v>3973</v>
      </c>
      <c r="AQ2057" s="7" t="s">
        <v>3998</v>
      </c>
      <c r="AR2057" s="7" t="s">
        <v>3975</v>
      </c>
      <c r="AS2057" s="7" t="s">
        <v>3976</v>
      </c>
      <c r="AU2057" s="7" t="str">
        <f t="shared" si="654"/>
        <v>hp_64078250;atk_7939746;hit_500000;miss_105;cirt_0;cirtSub_-3500</v>
      </c>
    </row>
    <row r="2058" spans="22:47" x14ac:dyDescent="0.2">
      <c r="V2058" s="7" t="str">
        <f t="shared" si="650"/>
        <v>幻之小岛3-8</v>
      </c>
      <c r="W2058" s="7">
        <f t="shared" si="641"/>
        <v>3935</v>
      </c>
      <c r="X2058" s="9" t="s">
        <v>2498</v>
      </c>
      <c r="Y2058" s="9">
        <v>8</v>
      </c>
      <c r="Z2058" s="8">
        <f t="shared" si="655"/>
        <v>11146</v>
      </c>
      <c r="AA2058" s="6" t="s">
        <v>3967</v>
      </c>
      <c r="AB2058" s="6">
        <v>17697211</v>
      </c>
      <c r="AC2058" s="6">
        <f t="shared" si="642"/>
        <v>2.625</v>
      </c>
      <c r="AD2058" s="6">
        <f t="shared" si="643"/>
        <v>46455178</v>
      </c>
      <c r="AE2058" s="6">
        <f t="shared" si="647"/>
        <v>13795423</v>
      </c>
      <c r="AF2058" s="6">
        <v>3870000</v>
      </c>
      <c r="AG2058" s="11">
        <f t="shared" si="645"/>
        <v>64120601</v>
      </c>
      <c r="AH2058">
        <f t="shared" si="644"/>
        <v>3.6232037353230404</v>
      </c>
      <c r="AI2058" s="53">
        <v>0.75</v>
      </c>
      <c r="AJ2058" s="7" t="str">
        <f t="shared" si="651"/>
        <v>hp_64120601</v>
      </c>
      <c r="AK2058" s="7" t="s">
        <v>3968</v>
      </c>
      <c r="AL2058" s="7">
        <v>2923560</v>
      </c>
      <c r="AM2058" s="7">
        <f>INT(IF(MOD(Y2058,3)=0,INT(AL2058*0.55),INT(AL2058*0.35)))</f>
        <v>1023246</v>
      </c>
      <c r="AN2058" s="54">
        <f t="shared" si="652"/>
        <v>7944490</v>
      </c>
      <c r="AO2058" s="7" t="str">
        <f t="shared" si="653"/>
        <v>atk_7944490</v>
      </c>
      <c r="AP2058" s="7" t="s">
        <v>3973</v>
      </c>
      <c r="AQ2058" s="7" t="s">
        <v>3998</v>
      </c>
      <c r="AR2058" s="7" t="s">
        <v>3975</v>
      </c>
      <c r="AS2058" s="7" t="s">
        <v>3976</v>
      </c>
      <c r="AU2058" s="7" t="str">
        <f t="shared" si="654"/>
        <v>hp_64120601;atk_7944490;hit_500000;miss_105;cirt_0;cirtSub_-3500</v>
      </c>
    </row>
    <row r="2059" spans="22:47" x14ac:dyDescent="0.2">
      <c r="V2059" s="7" t="str">
        <f t="shared" si="650"/>
        <v>幻之小岛3-9</v>
      </c>
      <c r="W2059" s="7">
        <f t="shared" si="641"/>
        <v>3937</v>
      </c>
      <c r="X2059" s="9" t="s">
        <v>2498</v>
      </c>
      <c r="Y2059" s="9">
        <v>9</v>
      </c>
      <c r="Z2059" s="8">
        <f t="shared" si="655"/>
        <v>11155</v>
      </c>
      <c r="AA2059" s="6" t="s">
        <v>3967</v>
      </c>
      <c r="AB2059" s="6">
        <v>17713347</v>
      </c>
      <c r="AC2059" s="6">
        <f t="shared" si="642"/>
        <v>2.6274999999999999</v>
      </c>
      <c r="AD2059" s="6">
        <f t="shared" si="643"/>
        <v>46541819</v>
      </c>
      <c r="AE2059" s="6">
        <f t="shared" si="647"/>
        <v>13795423</v>
      </c>
      <c r="AF2059" s="6">
        <v>3870000</v>
      </c>
      <c r="AG2059" s="11">
        <f t="shared" si="645"/>
        <v>64207242</v>
      </c>
      <c r="AH2059">
        <f t="shared" si="644"/>
        <v>3.624794455841688</v>
      </c>
      <c r="AI2059" s="53">
        <v>0.75</v>
      </c>
      <c r="AJ2059" s="7" t="str">
        <f t="shared" si="651"/>
        <v>hp_64207242</v>
      </c>
      <c r="AK2059" s="7" t="s">
        <v>3968</v>
      </c>
      <c r="AL2059" s="7">
        <v>2926040</v>
      </c>
      <c r="AM2059" s="7">
        <f>INT(IF(MOD(Y2059,3)=0,INT(AL2059*0.55),INT(AL2059*0.35)))</f>
        <v>1609322</v>
      </c>
      <c r="AN2059" s="54">
        <f t="shared" si="652"/>
        <v>7954720</v>
      </c>
      <c r="AO2059" s="7" t="str">
        <f t="shared" si="653"/>
        <v>atk_7954720</v>
      </c>
      <c r="AP2059" s="7" t="s">
        <v>3973</v>
      </c>
      <c r="AQ2059" s="7" t="s">
        <v>3998</v>
      </c>
      <c r="AR2059" s="7" t="s">
        <v>3975</v>
      </c>
      <c r="AS2059" s="7" t="s">
        <v>3976</v>
      </c>
      <c r="AU2059" s="7" t="str">
        <f t="shared" si="654"/>
        <v>hp_64207242;atk_7954720;hit_500000;miss_105;cirt_0;cirtSub_-3500</v>
      </c>
    </row>
    <row r="2060" spans="22:47" x14ac:dyDescent="0.2">
      <c r="V2060" s="7" t="str">
        <f t="shared" si="650"/>
        <v>幻之小岛3-10</v>
      </c>
      <c r="W2060" s="7">
        <f t="shared" si="641"/>
        <v>3939</v>
      </c>
      <c r="X2060" s="9" t="s">
        <v>2498</v>
      </c>
      <c r="Y2060" s="9">
        <v>10</v>
      </c>
      <c r="Z2060" s="8">
        <f t="shared" si="655"/>
        <v>11165</v>
      </c>
      <c r="AA2060" s="6" t="s">
        <v>3967</v>
      </c>
      <c r="AB2060" s="6">
        <v>17729485</v>
      </c>
      <c r="AC2060" s="6">
        <f t="shared" si="642"/>
        <v>2.6274999999999999</v>
      </c>
      <c r="AD2060" s="6">
        <f t="shared" si="643"/>
        <v>46584221</v>
      </c>
      <c r="AE2060" s="6">
        <f t="shared" si="647"/>
        <v>13795423</v>
      </c>
      <c r="AF2060" s="6">
        <v>3870000</v>
      </c>
      <c r="AG2060" s="11">
        <f t="shared" si="645"/>
        <v>64249644</v>
      </c>
      <c r="AH2060">
        <f t="shared" si="644"/>
        <v>3.6238866498378268</v>
      </c>
      <c r="AI2060" s="53">
        <v>0.75</v>
      </c>
      <c r="AJ2060" s="7" t="str">
        <f t="shared" si="651"/>
        <v>hp_64249644</v>
      </c>
      <c r="AK2060" s="7" t="s">
        <v>3968</v>
      </c>
      <c r="AL2060" s="7">
        <v>2928520</v>
      </c>
      <c r="AM2060" s="7">
        <f>INT(IF(MOD(Y2060,3)=0,INT(AL2060*0.55),INT(AL2060*0.35)))</f>
        <v>1024982</v>
      </c>
      <c r="AN2060" s="54">
        <f t="shared" si="652"/>
        <v>7959468</v>
      </c>
      <c r="AO2060" s="7" t="str">
        <f t="shared" si="653"/>
        <v>atk_7959468</v>
      </c>
      <c r="AP2060" s="7" t="s">
        <v>3973</v>
      </c>
      <c r="AQ2060" s="7" t="s">
        <v>3998</v>
      </c>
      <c r="AR2060" s="7" t="s">
        <v>3975</v>
      </c>
      <c r="AS2060" s="7" t="s">
        <v>3976</v>
      </c>
      <c r="AU2060" s="7" t="str">
        <f t="shared" si="654"/>
        <v>hp_64249644;atk_7959468;hit_500000;miss_105;cirt_0;cirtSub_-3500</v>
      </c>
    </row>
    <row r="2061" spans="22:47" x14ac:dyDescent="0.2">
      <c r="V2061" s="7" t="str">
        <f t="shared" si="650"/>
        <v>幻之小岛4-1</v>
      </c>
      <c r="W2061" s="7">
        <f t="shared" si="641"/>
        <v>3941</v>
      </c>
      <c r="X2061" s="9" t="s">
        <v>2499</v>
      </c>
      <c r="Y2061" s="9">
        <v>1</v>
      </c>
      <c r="Z2061" s="8">
        <f t="shared" si="655"/>
        <v>11166</v>
      </c>
      <c r="AA2061" s="6" t="s">
        <v>3967</v>
      </c>
      <c r="AB2061" s="6">
        <v>17745624</v>
      </c>
      <c r="AC2061" s="6">
        <f t="shared" si="642"/>
        <v>2.6300000000000003</v>
      </c>
      <c r="AD2061" s="6">
        <f t="shared" si="643"/>
        <v>46670991</v>
      </c>
      <c r="AE2061" s="6">
        <f t="shared" ref="AE2061" si="657">IF(MOD(Y2061,1)=0,INT(AD2060*0.3),0)</f>
        <v>13975266</v>
      </c>
      <c r="AF2061" s="6">
        <v>3870000</v>
      </c>
      <c r="AG2061" s="11">
        <f t="shared" si="645"/>
        <v>64516257</v>
      </c>
      <c r="AH2061">
        <f t="shared" si="644"/>
        <v>3.6356150113402608</v>
      </c>
      <c r="AI2061" s="53">
        <v>0.75</v>
      </c>
      <c r="AJ2061" s="7" t="str">
        <f t="shared" si="651"/>
        <v>hp_64516257</v>
      </c>
      <c r="AK2061" s="7" t="s">
        <v>3968</v>
      </c>
      <c r="AL2061" s="7">
        <v>2931000</v>
      </c>
      <c r="AM2061" s="7">
        <f>INT(IF(MOD(Y2061,3)=0,INT(AL2061*0.55),INT(AL2061*0.35)))</f>
        <v>1025850</v>
      </c>
      <c r="AN2061" s="54">
        <f t="shared" si="652"/>
        <v>7991990</v>
      </c>
      <c r="AO2061" s="7" t="str">
        <f t="shared" si="653"/>
        <v>atk_7991990</v>
      </c>
      <c r="AP2061" s="7" t="s">
        <v>3973</v>
      </c>
      <c r="AQ2061" s="7" t="s">
        <v>3998</v>
      </c>
      <c r="AR2061" s="7" t="s">
        <v>3975</v>
      </c>
      <c r="AS2061" s="7" t="s">
        <v>3976</v>
      </c>
      <c r="AU2061" s="7" t="str">
        <f t="shared" si="654"/>
        <v>hp_64516257;atk_7991990;hit_500000;miss_105;cirt_0;cirtSub_-3500</v>
      </c>
    </row>
    <row r="2062" spans="22:47" x14ac:dyDescent="0.2">
      <c r="V2062" s="7" t="str">
        <f t="shared" si="650"/>
        <v>幻之小岛4-2</v>
      </c>
      <c r="W2062" s="7">
        <f t="shared" si="641"/>
        <v>3943</v>
      </c>
      <c r="X2062" s="9" t="s">
        <v>2499</v>
      </c>
      <c r="Y2062" s="9">
        <v>2</v>
      </c>
      <c r="Z2062" s="8">
        <f t="shared" si="655"/>
        <v>11168</v>
      </c>
      <c r="AA2062" s="6" t="s">
        <v>3967</v>
      </c>
      <c r="AB2062" s="6">
        <v>17761766</v>
      </c>
      <c r="AC2062" s="6">
        <f t="shared" si="642"/>
        <v>2.6300000000000003</v>
      </c>
      <c r="AD2062" s="6">
        <f t="shared" si="643"/>
        <v>46713444</v>
      </c>
      <c r="AE2062" s="6">
        <f t="shared" si="647"/>
        <v>13975266</v>
      </c>
      <c r="AF2062" s="6">
        <v>3870000</v>
      </c>
      <c r="AG2062" s="11">
        <f t="shared" si="645"/>
        <v>64558710</v>
      </c>
      <c r="AH2062">
        <f t="shared" si="644"/>
        <v>3.6347010764582754</v>
      </c>
      <c r="AI2062" s="53">
        <v>0.75</v>
      </c>
      <c r="AJ2062" s="7" t="str">
        <f t="shared" si="651"/>
        <v>hp_64558710</v>
      </c>
      <c r="AK2062" s="7" t="s">
        <v>3968</v>
      </c>
      <c r="AL2062" s="7">
        <v>2933480</v>
      </c>
      <c r="AM2062" s="7">
        <f>INT(IF(MOD(Y2062,3)=0,INT(AL2062*0.55),INT(AL2062*0.35)))</f>
        <v>1026718</v>
      </c>
      <c r="AN2062" s="54">
        <f t="shared" si="652"/>
        <v>7996742</v>
      </c>
      <c r="AO2062" s="7" t="str">
        <f t="shared" si="653"/>
        <v>atk_7996742</v>
      </c>
      <c r="AP2062" s="7" t="s">
        <v>3973</v>
      </c>
      <c r="AQ2062" s="7" t="s">
        <v>3998</v>
      </c>
      <c r="AR2062" s="7" t="s">
        <v>3975</v>
      </c>
      <c r="AS2062" s="7" t="s">
        <v>3976</v>
      </c>
      <c r="AU2062" s="7" t="str">
        <f t="shared" si="654"/>
        <v>hp_64558710;atk_7996742;hit_500000;miss_105;cirt_0;cirtSub_-3500</v>
      </c>
    </row>
    <row r="2063" spans="22:47" x14ac:dyDescent="0.2">
      <c r="V2063" s="7" t="str">
        <f t="shared" si="650"/>
        <v>幻之小岛4-3</v>
      </c>
      <c r="W2063" s="7">
        <f t="shared" si="641"/>
        <v>3945</v>
      </c>
      <c r="X2063" s="9" t="s">
        <v>2499</v>
      </c>
      <c r="Y2063" s="9">
        <v>3</v>
      </c>
      <c r="Z2063" s="8">
        <f t="shared" si="655"/>
        <v>11171</v>
      </c>
      <c r="AA2063" s="6" t="s">
        <v>3967</v>
      </c>
      <c r="AB2063" s="6">
        <v>17777909</v>
      </c>
      <c r="AC2063" s="6">
        <f t="shared" si="642"/>
        <v>2.6325000000000003</v>
      </c>
      <c r="AD2063" s="6">
        <f t="shared" si="643"/>
        <v>46800345</v>
      </c>
      <c r="AE2063" s="6">
        <f t="shared" si="647"/>
        <v>13975266</v>
      </c>
      <c r="AF2063" s="6">
        <v>3870000</v>
      </c>
      <c r="AG2063" s="11">
        <f t="shared" si="645"/>
        <v>64645611</v>
      </c>
      <c r="AH2063">
        <f t="shared" si="644"/>
        <v>3.6362887783934545</v>
      </c>
      <c r="AI2063" s="53">
        <v>0.75</v>
      </c>
      <c r="AJ2063" s="7" t="str">
        <f t="shared" si="651"/>
        <v>hp_64645611</v>
      </c>
      <c r="AK2063" s="7" t="s">
        <v>3968</v>
      </c>
      <c r="AL2063" s="7">
        <v>2935960</v>
      </c>
      <c r="AM2063" s="7">
        <f>INT(IF(MOD(Y2063,3)=0,INT(AL2063*0.55),INT(AL2063*0.35)))</f>
        <v>1614778</v>
      </c>
      <c r="AN2063" s="54">
        <f t="shared" si="652"/>
        <v>8006998</v>
      </c>
      <c r="AO2063" s="7" t="str">
        <f t="shared" si="653"/>
        <v>atk_8006998</v>
      </c>
      <c r="AP2063" s="7" t="s">
        <v>3973</v>
      </c>
      <c r="AQ2063" s="7" t="s">
        <v>3998</v>
      </c>
      <c r="AR2063" s="7" t="s">
        <v>3975</v>
      </c>
      <c r="AS2063" s="7" t="s">
        <v>3976</v>
      </c>
      <c r="AU2063" s="7" t="str">
        <f t="shared" si="654"/>
        <v>hp_64645611;atk_8006998;hit_500000;miss_105;cirt_0;cirtSub_-3500</v>
      </c>
    </row>
    <row r="2064" spans="22:47" x14ac:dyDescent="0.2">
      <c r="V2064" s="7" t="str">
        <f t="shared" si="650"/>
        <v>幻之小岛4-4</v>
      </c>
      <c r="W2064" s="7">
        <f t="shared" si="641"/>
        <v>3947</v>
      </c>
      <c r="X2064" s="9" t="s">
        <v>2499</v>
      </c>
      <c r="Y2064" s="9">
        <v>4</v>
      </c>
      <c r="Z2064" s="8">
        <f t="shared" si="655"/>
        <v>11175</v>
      </c>
      <c r="AA2064" s="6" t="s">
        <v>3967</v>
      </c>
      <c r="AB2064" s="6">
        <v>17794055</v>
      </c>
      <c r="AC2064" s="6">
        <f t="shared" si="642"/>
        <v>2.6325000000000003</v>
      </c>
      <c r="AD2064" s="6">
        <f t="shared" si="643"/>
        <v>46842849</v>
      </c>
      <c r="AE2064" s="6">
        <f t="shared" si="647"/>
        <v>13975266</v>
      </c>
      <c r="AF2064" s="6">
        <v>3870000</v>
      </c>
      <c r="AG2064" s="11">
        <f t="shared" si="645"/>
        <v>64688115</v>
      </c>
      <c r="AH2064">
        <f t="shared" si="644"/>
        <v>3.6353779394297701</v>
      </c>
      <c r="AI2064" s="53">
        <v>0.75</v>
      </c>
      <c r="AJ2064" s="7" t="str">
        <f t="shared" si="651"/>
        <v>hp_64688115</v>
      </c>
      <c r="AK2064" s="7" t="s">
        <v>3968</v>
      </c>
      <c r="AL2064" s="7">
        <v>2938440</v>
      </c>
      <c r="AM2064" s="7">
        <f>INT(IF(MOD(Y2064,3)=0,INT(AL2064*0.55),INT(AL2064*0.35)))</f>
        <v>1028454</v>
      </c>
      <c r="AN2064" s="54">
        <f t="shared" si="652"/>
        <v>8011754</v>
      </c>
      <c r="AO2064" s="7" t="str">
        <f t="shared" si="653"/>
        <v>atk_8011754</v>
      </c>
      <c r="AP2064" s="7" t="s">
        <v>3973</v>
      </c>
      <c r="AQ2064" s="7" t="s">
        <v>3998</v>
      </c>
      <c r="AR2064" s="7" t="s">
        <v>3975</v>
      </c>
      <c r="AS2064" s="7" t="s">
        <v>3976</v>
      </c>
      <c r="AU2064" s="7" t="str">
        <f t="shared" si="654"/>
        <v>hp_64688115;atk_8011754;hit_500000;miss_105;cirt_0;cirtSub_-3500</v>
      </c>
    </row>
    <row r="2065" spans="22:47" x14ac:dyDescent="0.2">
      <c r="V2065" s="7" t="str">
        <f t="shared" si="650"/>
        <v>幻之小岛4-5</v>
      </c>
      <c r="W2065" s="7">
        <f t="shared" si="641"/>
        <v>3949</v>
      </c>
      <c r="X2065" s="9" t="s">
        <v>2499</v>
      </c>
      <c r="Y2065" s="9">
        <v>5</v>
      </c>
      <c r="Z2065" s="8">
        <f t="shared" si="655"/>
        <v>11180</v>
      </c>
      <c r="AA2065" s="6" t="s">
        <v>3967</v>
      </c>
      <c r="AB2065" s="6">
        <v>17810202</v>
      </c>
      <c r="AC2065" s="6">
        <f t="shared" si="642"/>
        <v>2.6325000000000003</v>
      </c>
      <c r="AD2065" s="6">
        <f t="shared" si="643"/>
        <v>46885356</v>
      </c>
      <c r="AE2065" s="6">
        <f t="shared" si="647"/>
        <v>13975266</v>
      </c>
      <c r="AF2065" s="6">
        <v>3870000</v>
      </c>
      <c r="AG2065" s="11">
        <f t="shared" si="645"/>
        <v>64730622</v>
      </c>
      <c r="AH2065">
        <f t="shared" si="644"/>
        <v>3.6344687163009155</v>
      </c>
      <c r="AI2065" s="53">
        <v>0.75</v>
      </c>
      <c r="AJ2065" s="7" t="str">
        <f t="shared" si="651"/>
        <v>hp_64730622</v>
      </c>
      <c r="AK2065" s="7" t="s">
        <v>3968</v>
      </c>
      <c r="AL2065" s="7">
        <v>2940920</v>
      </c>
      <c r="AM2065" s="7">
        <f>INT(IF(MOD(Y2065,3)=0,INT(AL2065*0.55),INT(AL2065*0.35)))</f>
        <v>1029322</v>
      </c>
      <c r="AN2065" s="54">
        <f t="shared" si="652"/>
        <v>8016511</v>
      </c>
      <c r="AO2065" s="7" t="str">
        <f t="shared" si="653"/>
        <v>atk_8016511</v>
      </c>
      <c r="AP2065" s="7" t="s">
        <v>3973</v>
      </c>
      <c r="AQ2065" s="7" t="s">
        <v>3998</v>
      </c>
      <c r="AR2065" s="7" t="s">
        <v>3975</v>
      </c>
      <c r="AS2065" s="7" t="s">
        <v>3976</v>
      </c>
      <c r="AU2065" s="7" t="str">
        <f t="shared" si="654"/>
        <v>hp_64730622;atk_8016511;hit_500000;miss_105;cirt_0;cirtSub_-3500</v>
      </c>
    </row>
    <row r="2066" spans="22:47" x14ac:dyDescent="0.2">
      <c r="V2066" s="7" t="str">
        <f t="shared" si="650"/>
        <v>幻之小岛4-6</v>
      </c>
      <c r="W2066" s="7">
        <f t="shared" si="641"/>
        <v>3951</v>
      </c>
      <c r="X2066" s="9" t="s">
        <v>2499</v>
      </c>
      <c r="Y2066" s="9">
        <v>6</v>
      </c>
      <c r="Z2066" s="8">
        <f t="shared" si="655"/>
        <v>11186</v>
      </c>
      <c r="AA2066" s="6" t="s">
        <v>3967</v>
      </c>
      <c r="AB2066" s="6">
        <v>17826351</v>
      </c>
      <c r="AC2066" s="6">
        <f t="shared" si="642"/>
        <v>2.6350000000000002</v>
      </c>
      <c r="AD2066" s="6">
        <f t="shared" si="643"/>
        <v>46972434</v>
      </c>
      <c r="AE2066" s="6">
        <f t="shared" si="647"/>
        <v>13975266</v>
      </c>
      <c r="AF2066" s="6">
        <v>3870000</v>
      </c>
      <c r="AG2066" s="11">
        <f t="shared" si="645"/>
        <v>64817700</v>
      </c>
      <c r="AH2066">
        <f t="shared" si="644"/>
        <v>3.6360610200034769</v>
      </c>
      <c r="AI2066" s="53">
        <v>0.75</v>
      </c>
      <c r="AJ2066" s="7" t="str">
        <f t="shared" si="651"/>
        <v>hp_64817700</v>
      </c>
      <c r="AK2066" s="7" t="s">
        <v>3968</v>
      </c>
      <c r="AL2066" s="7">
        <v>2943400</v>
      </c>
      <c r="AM2066" s="7">
        <f>INT(IF(MOD(Y2066,3)=0,INT(AL2066*0.55),INT(AL2066*0.35)))</f>
        <v>1618870</v>
      </c>
      <c r="AN2066" s="54">
        <f t="shared" si="652"/>
        <v>8026786</v>
      </c>
      <c r="AO2066" s="7" t="str">
        <f t="shared" si="653"/>
        <v>atk_8026786</v>
      </c>
      <c r="AP2066" s="7" t="s">
        <v>3973</v>
      </c>
      <c r="AQ2066" s="7" t="s">
        <v>3998</v>
      </c>
      <c r="AR2066" s="7" t="s">
        <v>3975</v>
      </c>
      <c r="AS2066" s="7" t="s">
        <v>3976</v>
      </c>
      <c r="AU2066" s="7" t="str">
        <f t="shared" si="654"/>
        <v>hp_64817700;atk_8026786;hit_500000;miss_105;cirt_0;cirtSub_-3500</v>
      </c>
    </row>
    <row r="2067" spans="22:47" x14ac:dyDescent="0.2">
      <c r="V2067" s="7" t="str">
        <f t="shared" si="650"/>
        <v>幻之小岛4-7</v>
      </c>
      <c r="W2067" s="7">
        <f t="shared" si="641"/>
        <v>3953</v>
      </c>
      <c r="X2067" s="9" t="s">
        <v>2499</v>
      </c>
      <c r="Y2067" s="9">
        <v>7</v>
      </c>
      <c r="Z2067" s="8">
        <f t="shared" si="655"/>
        <v>11193</v>
      </c>
      <c r="AA2067" s="6" t="s">
        <v>3967</v>
      </c>
      <c r="AB2067" s="6">
        <v>17842502</v>
      </c>
      <c r="AC2067" s="6">
        <f t="shared" si="642"/>
        <v>2.6350000000000002</v>
      </c>
      <c r="AD2067" s="6">
        <f t="shared" si="643"/>
        <v>47014992</v>
      </c>
      <c r="AE2067" s="6">
        <f t="shared" si="647"/>
        <v>13975266</v>
      </c>
      <c r="AF2067" s="6">
        <v>3870000</v>
      </c>
      <c r="AG2067" s="11">
        <f t="shared" si="645"/>
        <v>64860258</v>
      </c>
      <c r="AH2067">
        <f t="shared" si="644"/>
        <v>3.6351548678542955</v>
      </c>
      <c r="AI2067" s="53">
        <v>0.75</v>
      </c>
      <c r="AJ2067" s="7" t="str">
        <f t="shared" si="651"/>
        <v>hp_64860258</v>
      </c>
      <c r="AK2067" s="7" t="s">
        <v>3968</v>
      </c>
      <c r="AL2067" s="7">
        <v>2945880</v>
      </c>
      <c r="AM2067" s="7">
        <f>INT(IF(MOD(Y2067,3)=0,INT(AL2067*0.55),INT(AL2067*0.35)))</f>
        <v>1031058</v>
      </c>
      <c r="AN2067" s="54">
        <f t="shared" si="652"/>
        <v>8031547</v>
      </c>
      <c r="AO2067" s="7" t="str">
        <f t="shared" si="653"/>
        <v>atk_8031547</v>
      </c>
      <c r="AP2067" s="7" t="s">
        <v>3973</v>
      </c>
      <c r="AQ2067" s="7" t="s">
        <v>3998</v>
      </c>
      <c r="AR2067" s="7" t="s">
        <v>3975</v>
      </c>
      <c r="AS2067" s="7" t="s">
        <v>3976</v>
      </c>
      <c r="AU2067" s="7" t="str">
        <f t="shared" si="654"/>
        <v>hp_64860258;atk_8031547;hit_500000;miss_105;cirt_0;cirtSub_-3500</v>
      </c>
    </row>
    <row r="2068" spans="22:47" x14ac:dyDescent="0.2">
      <c r="V2068" s="7" t="str">
        <f t="shared" si="650"/>
        <v>幻之小岛4-8</v>
      </c>
      <c r="W2068" s="7">
        <f t="shared" si="641"/>
        <v>3955</v>
      </c>
      <c r="X2068" s="9" t="s">
        <v>2499</v>
      </c>
      <c r="Y2068" s="9">
        <v>8</v>
      </c>
      <c r="Z2068" s="8">
        <f t="shared" si="655"/>
        <v>11201</v>
      </c>
      <c r="AA2068" s="6" t="s">
        <v>3967</v>
      </c>
      <c r="AB2068" s="6">
        <v>17858655</v>
      </c>
      <c r="AC2068" s="6">
        <f t="shared" si="642"/>
        <v>2.6350000000000002</v>
      </c>
      <c r="AD2068" s="6">
        <f t="shared" si="643"/>
        <v>47057555</v>
      </c>
      <c r="AE2068" s="6">
        <f t="shared" si="647"/>
        <v>13975266</v>
      </c>
      <c r="AF2068" s="6">
        <v>3870000</v>
      </c>
      <c r="AG2068" s="11">
        <f t="shared" si="645"/>
        <v>64902821</v>
      </c>
      <c r="AH2068">
        <f t="shared" si="644"/>
        <v>3.6342502276907194</v>
      </c>
      <c r="AI2068" s="53">
        <v>0.75</v>
      </c>
      <c r="AJ2068" s="7" t="str">
        <f t="shared" si="651"/>
        <v>hp_64902821</v>
      </c>
      <c r="AK2068" s="7" t="s">
        <v>3968</v>
      </c>
      <c r="AL2068" s="7">
        <v>2948360</v>
      </c>
      <c r="AM2068" s="7">
        <f>INT(IF(MOD(Y2068,3)=0,INT(AL2068*0.55),INT(AL2068*0.35)))</f>
        <v>1031926</v>
      </c>
      <c r="AN2068" s="54">
        <f t="shared" si="652"/>
        <v>8036308</v>
      </c>
      <c r="AO2068" s="7" t="str">
        <f t="shared" si="653"/>
        <v>atk_8036308</v>
      </c>
      <c r="AP2068" s="7" t="s">
        <v>3973</v>
      </c>
      <c r="AQ2068" s="7" t="s">
        <v>3998</v>
      </c>
      <c r="AR2068" s="7" t="s">
        <v>3975</v>
      </c>
      <c r="AS2068" s="7" t="s">
        <v>3976</v>
      </c>
      <c r="AU2068" s="7" t="str">
        <f t="shared" si="654"/>
        <v>hp_64902821;atk_8036308;hit_500000;miss_105;cirt_0;cirtSub_-3500</v>
      </c>
    </row>
    <row r="2069" spans="22:47" x14ac:dyDescent="0.2">
      <c r="V2069" s="7" t="str">
        <f t="shared" si="650"/>
        <v>幻之小岛4-9</v>
      </c>
      <c r="W2069" s="7">
        <f t="shared" si="641"/>
        <v>3957</v>
      </c>
      <c r="X2069" s="9" t="s">
        <v>2499</v>
      </c>
      <c r="Y2069" s="9">
        <v>9</v>
      </c>
      <c r="Z2069" s="8">
        <f t="shared" si="655"/>
        <v>11210</v>
      </c>
      <c r="AA2069" s="6" t="s">
        <v>3967</v>
      </c>
      <c r="AB2069" s="6">
        <v>17874810</v>
      </c>
      <c r="AC2069" s="6">
        <f t="shared" si="642"/>
        <v>2.6375000000000002</v>
      </c>
      <c r="AD2069" s="6">
        <f t="shared" si="643"/>
        <v>47144811</v>
      </c>
      <c r="AE2069" s="6">
        <f t="shared" si="647"/>
        <v>13975266</v>
      </c>
      <c r="AF2069" s="6">
        <v>3870000</v>
      </c>
      <c r="AG2069" s="11">
        <f t="shared" si="645"/>
        <v>64990077</v>
      </c>
      <c r="AH2069">
        <f t="shared" si="644"/>
        <v>3.6358471502634155</v>
      </c>
      <c r="AI2069" s="53">
        <v>0.75</v>
      </c>
      <c r="AJ2069" s="7" t="str">
        <f t="shared" si="651"/>
        <v>hp_64990077</v>
      </c>
      <c r="AK2069" s="7" t="s">
        <v>3968</v>
      </c>
      <c r="AL2069" s="7">
        <v>2950840</v>
      </c>
      <c r="AM2069" s="7">
        <f>INT(IF(MOD(Y2069,3)=0,INT(AL2069*0.55),INT(AL2069*0.35)))</f>
        <v>1622962</v>
      </c>
      <c r="AN2069" s="54">
        <f t="shared" si="652"/>
        <v>8046602</v>
      </c>
      <c r="AO2069" s="7" t="str">
        <f t="shared" si="653"/>
        <v>atk_8046602</v>
      </c>
      <c r="AP2069" s="7" t="s">
        <v>3973</v>
      </c>
      <c r="AQ2069" s="7" t="s">
        <v>3998</v>
      </c>
      <c r="AR2069" s="7" t="s">
        <v>3975</v>
      </c>
      <c r="AS2069" s="7" t="s">
        <v>3976</v>
      </c>
      <c r="AU2069" s="7" t="str">
        <f t="shared" si="654"/>
        <v>hp_64990077;atk_8046602;hit_500000;miss_105;cirt_0;cirtSub_-3500</v>
      </c>
    </row>
    <row r="2070" spans="22:47" x14ac:dyDescent="0.2">
      <c r="V2070" s="7" t="str">
        <f t="shared" si="650"/>
        <v>幻之小岛4-10</v>
      </c>
      <c r="W2070" s="7">
        <f t="shared" si="641"/>
        <v>3959</v>
      </c>
      <c r="X2070" s="9" t="s">
        <v>2499</v>
      </c>
      <c r="Y2070" s="9">
        <v>10</v>
      </c>
      <c r="Z2070" s="8">
        <f t="shared" si="655"/>
        <v>11220</v>
      </c>
      <c r="AA2070" s="6" t="s">
        <v>3967</v>
      </c>
      <c r="AB2070" s="6">
        <v>17890967</v>
      </c>
      <c r="AC2070" s="6">
        <f t="shared" si="642"/>
        <v>2.6375000000000002</v>
      </c>
      <c r="AD2070" s="6">
        <f t="shared" si="643"/>
        <v>47187425</v>
      </c>
      <c r="AE2070" s="6">
        <f t="shared" si="647"/>
        <v>13975266</v>
      </c>
      <c r="AF2070" s="6">
        <v>3870000</v>
      </c>
      <c r="AG2070" s="11">
        <f t="shared" si="645"/>
        <v>65032691</v>
      </c>
      <c r="AH2070">
        <f t="shared" si="644"/>
        <v>3.6349455566040674</v>
      </c>
      <c r="AI2070" s="53">
        <v>0.75</v>
      </c>
      <c r="AJ2070" s="7" t="str">
        <f t="shared" si="651"/>
        <v>hp_65032691</v>
      </c>
      <c r="AK2070" s="7" t="s">
        <v>3968</v>
      </c>
      <c r="AL2070" s="7">
        <v>2953320</v>
      </c>
      <c r="AM2070" s="7">
        <f>INT(IF(MOD(Y2070,3)=0,INT(AL2070*0.55),INT(AL2070*0.35)))</f>
        <v>1033662</v>
      </c>
      <c r="AN2070" s="54">
        <f t="shared" si="652"/>
        <v>8051368</v>
      </c>
      <c r="AO2070" s="7" t="str">
        <f t="shared" si="653"/>
        <v>atk_8051368</v>
      </c>
      <c r="AP2070" s="7" t="s">
        <v>3973</v>
      </c>
      <c r="AQ2070" s="7" t="s">
        <v>3998</v>
      </c>
      <c r="AR2070" s="7" t="s">
        <v>3975</v>
      </c>
      <c r="AS2070" s="7" t="s">
        <v>3976</v>
      </c>
      <c r="AU2070" s="7" t="str">
        <f t="shared" si="654"/>
        <v>hp_65032691;atk_8051368;hit_500000;miss_105;cirt_0;cirtSub_-3500</v>
      </c>
    </row>
    <row r="2071" spans="22:47" x14ac:dyDescent="0.2">
      <c r="V2071" s="7" t="str">
        <f t="shared" si="650"/>
        <v>幻之小岛5-1</v>
      </c>
      <c r="W2071" s="7">
        <f t="shared" si="641"/>
        <v>3961</v>
      </c>
      <c r="X2071" s="9" t="s">
        <v>2500</v>
      </c>
      <c r="Y2071" s="9">
        <v>1</v>
      </c>
      <c r="Z2071" s="8">
        <f t="shared" si="655"/>
        <v>11221</v>
      </c>
      <c r="AA2071" s="6" t="s">
        <v>3967</v>
      </c>
      <c r="AB2071" s="6">
        <v>17907125</v>
      </c>
      <c r="AC2071" s="6">
        <f t="shared" si="642"/>
        <v>2.64</v>
      </c>
      <c r="AD2071" s="6">
        <f t="shared" si="643"/>
        <v>47274810</v>
      </c>
      <c r="AE2071" s="6">
        <f t="shared" ref="AE2071" si="658">IF(MOD(Y2071,1)=0,INT(AD2070*0.3),0)</f>
        <v>14156227</v>
      </c>
      <c r="AF2071" s="6">
        <v>3870000</v>
      </c>
      <c r="AG2071" s="11">
        <f t="shared" si="645"/>
        <v>65301037</v>
      </c>
      <c r="AH2071">
        <f t="shared" si="644"/>
        <v>3.6466510955834619</v>
      </c>
      <c r="AI2071" s="53">
        <v>0.75</v>
      </c>
      <c r="AJ2071" s="7" t="str">
        <f t="shared" si="651"/>
        <v>hp_65301037</v>
      </c>
      <c r="AK2071" s="7" t="s">
        <v>3968</v>
      </c>
      <c r="AL2071" s="7">
        <v>2955800</v>
      </c>
      <c r="AM2071" s="7">
        <f>INT(IF(MOD(Y2071,3)=0,INT(AL2071*0.55),INT(AL2071*0.35)))</f>
        <v>1034530</v>
      </c>
      <c r="AN2071" s="54">
        <f t="shared" si="652"/>
        <v>8084078</v>
      </c>
      <c r="AO2071" s="7" t="str">
        <f t="shared" si="653"/>
        <v>atk_8084078</v>
      </c>
      <c r="AP2071" s="7" t="s">
        <v>3973</v>
      </c>
      <c r="AQ2071" s="7" t="s">
        <v>3998</v>
      </c>
      <c r="AR2071" s="7" t="s">
        <v>3975</v>
      </c>
      <c r="AS2071" s="7" t="s">
        <v>3976</v>
      </c>
      <c r="AU2071" s="7" t="str">
        <f t="shared" si="654"/>
        <v>hp_65301037;atk_8084078;hit_500000;miss_105;cirt_0;cirtSub_-3500</v>
      </c>
    </row>
    <row r="2072" spans="22:47" x14ac:dyDescent="0.2">
      <c r="V2072" s="7" t="str">
        <f t="shared" si="650"/>
        <v>幻之小岛5-2</v>
      </c>
      <c r="W2072" s="7">
        <f t="shared" si="641"/>
        <v>3963</v>
      </c>
      <c r="X2072" s="9" t="s">
        <v>2500</v>
      </c>
      <c r="Y2072" s="9">
        <v>2</v>
      </c>
      <c r="Z2072" s="8">
        <f t="shared" si="655"/>
        <v>11223</v>
      </c>
      <c r="AA2072" s="6" t="s">
        <v>3967</v>
      </c>
      <c r="AB2072" s="6">
        <v>17922316</v>
      </c>
      <c r="AC2072" s="6">
        <f t="shared" si="642"/>
        <v>2.64</v>
      </c>
      <c r="AD2072" s="6">
        <f t="shared" si="643"/>
        <v>47314914</v>
      </c>
      <c r="AE2072" s="6">
        <f t="shared" si="647"/>
        <v>14156227</v>
      </c>
      <c r="AF2072" s="6">
        <v>3870000</v>
      </c>
      <c r="AG2072" s="11">
        <f t="shared" si="645"/>
        <v>65341141</v>
      </c>
      <c r="AH2072">
        <f t="shared" si="644"/>
        <v>3.6457978421985193</v>
      </c>
      <c r="AI2072" s="53">
        <v>0.75</v>
      </c>
      <c r="AJ2072" s="7" t="str">
        <f t="shared" si="651"/>
        <v>hp_65341141</v>
      </c>
      <c r="AK2072" s="7" t="s">
        <v>3968</v>
      </c>
      <c r="AL2072" s="7">
        <v>2958120</v>
      </c>
      <c r="AM2072" s="7">
        <f>INT(IF(MOD(Y2072,3)=0,INT(AL2072*0.55),INT(AL2072*0.35)))</f>
        <v>1035342</v>
      </c>
      <c r="AN2072" s="54">
        <f t="shared" si="652"/>
        <v>8088530</v>
      </c>
      <c r="AO2072" s="7" t="str">
        <f t="shared" si="653"/>
        <v>atk_8088530</v>
      </c>
      <c r="AP2072" s="7" t="s">
        <v>3973</v>
      </c>
      <c r="AQ2072" s="7" t="s">
        <v>3998</v>
      </c>
      <c r="AR2072" s="7" t="s">
        <v>3975</v>
      </c>
      <c r="AS2072" s="7" t="s">
        <v>3976</v>
      </c>
      <c r="AU2072" s="7" t="str">
        <f t="shared" si="654"/>
        <v>hp_65341141;atk_8088530;hit_500000;miss_105;cirt_0;cirtSub_-3500</v>
      </c>
    </row>
    <row r="2073" spans="22:47" x14ac:dyDescent="0.2">
      <c r="V2073" s="7" t="str">
        <f t="shared" si="650"/>
        <v>幻之小岛5-3</v>
      </c>
      <c r="W2073" s="7">
        <f t="shared" si="641"/>
        <v>3965</v>
      </c>
      <c r="X2073" s="9" t="s">
        <v>2500</v>
      </c>
      <c r="Y2073" s="9">
        <v>3</v>
      </c>
      <c r="Z2073" s="8">
        <f t="shared" si="655"/>
        <v>11226</v>
      </c>
      <c r="AA2073" s="6" t="s">
        <v>3967</v>
      </c>
      <c r="AB2073" s="6">
        <v>17937509</v>
      </c>
      <c r="AC2073" s="6">
        <f t="shared" si="642"/>
        <v>2.6425000000000001</v>
      </c>
      <c r="AD2073" s="6">
        <f t="shared" si="643"/>
        <v>47399867</v>
      </c>
      <c r="AE2073" s="6">
        <f t="shared" si="647"/>
        <v>14156227</v>
      </c>
      <c r="AF2073" s="6">
        <v>3870000</v>
      </c>
      <c r="AG2073" s="11">
        <f t="shared" si="645"/>
        <v>65426094</v>
      </c>
      <c r="AH2073">
        <f t="shared" si="644"/>
        <v>3.6474459190515249</v>
      </c>
      <c r="AI2073" s="53">
        <v>0.75</v>
      </c>
      <c r="AJ2073" s="7" t="str">
        <f t="shared" si="651"/>
        <v>hp_65426094</v>
      </c>
      <c r="AK2073" s="7" t="s">
        <v>3968</v>
      </c>
      <c r="AL2073" s="7">
        <v>2960440</v>
      </c>
      <c r="AM2073" s="7">
        <f>INT(IF(MOD(Y2073,3)=0,INT(AL2073*0.55),INT(AL2073*0.35)))</f>
        <v>1628242</v>
      </c>
      <c r="AN2073" s="54">
        <f t="shared" si="652"/>
        <v>8098533</v>
      </c>
      <c r="AO2073" s="7" t="str">
        <f t="shared" si="653"/>
        <v>atk_8098533</v>
      </c>
      <c r="AP2073" s="7" t="s">
        <v>3973</v>
      </c>
      <c r="AQ2073" s="7" t="s">
        <v>3998</v>
      </c>
      <c r="AR2073" s="7" t="s">
        <v>3975</v>
      </c>
      <c r="AS2073" s="7" t="s">
        <v>3976</v>
      </c>
      <c r="AU2073" s="7" t="str">
        <f t="shared" si="654"/>
        <v>hp_65426094;atk_8098533;hit_500000;miss_105;cirt_0;cirtSub_-3500</v>
      </c>
    </row>
    <row r="2074" spans="22:47" x14ac:dyDescent="0.2">
      <c r="V2074" s="7" t="str">
        <f t="shared" si="650"/>
        <v>幻之小岛5-4</v>
      </c>
      <c r="W2074" s="7">
        <f t="shared" si="641"/>
        <v>3967</v>
      </c>
      <c r="X2074" s="9" t="s">
        <v>2500</v>
      </c>
      <c r="Y2074" s="9">
        <v>4</v>
      </c>
      <c r="Z2074" s="8">
        <f t="shared" si="655"/>
        <v>11230</v>
      </c>
      <c r="AA2074" s="6" t="s">
        <v>3967</v>
      </c>
      <c r="AB2074" s="6">
        <v>17952704</v>
      </c>
      <c r="AC2074" s="6">
        <f t="shared" si="642"/>
        <v>2.6425000000000001</v>
      </c>
      <c r="AD2074" s="6">
        <f t="shared" si="643"/>
        <v>47440020</v>
      </c>
      <c r="AE2074" s="6">
        <f t="shared" si="647"/>
        <v>14156227</v>
      </c>
      <c r="AF2074" s="6">
        <v>3870000</v>
      </c>
      <c r="AG2074" s="11">
        <f t="shared" si="645"/>
        <v>65466247</v>
      </c>
      <c r="AH2074">
        <f t="shared" si="644"/>
        <v>3.6465953541037606</v>
      </c>
      <c r="AI2074" s="53">
        <v>0.75</v>
      </c>
      <c r="AJ2074" s="7" t="str">
        <f t="shared" si="651"/>
        <v>hp_65466247</v>
      </c>
      <c r="AK2074" s="7" t="s">
        <v>3968</v>
      </c>
      <c r="AL2074" s="7">
        <v>2962760</v>
      </c>
      <c r="AM2074" s="7">
        <f>INT(IF(MOD(Y2074,3)=0,INT(AL2074*0.55),INT(AL2074*0.35)))</f>
        <v>1036966</v>
      </c>
      <c r="AN2074" s="54">
        <f t="shared" si="652"/>
        <v>8102990</v>
      </c>
      <c r="AO2074" s="7" t="str">
        <f t="shared" si="653"/>
        <v>atk_8102990</v>
      </c>
      <c r="AP2074" s="7" t="s">
        <v>3973</v>
      </c>
      <c r="AQ2074" s="7" t="s">
        <v>3998</v>
      </c>
      <c r="AR2074" s="7" t="s">
        <v>3975</v>
      </c>
      <c r="AS2074" s="7" t="s">
        <v>3976</v>
      </c>
      <c r="AU2074" s="7" t="str">
        <f t="shared" si="654"/>
        <v>hp_65466247;atk_8102990;hit_500000;miss_105;cirt_0;cirtSub_-3500</v>
      </c>
    </row>
    <row r="2075" spans="22:47" x14ac:dyDescent="0.2">
      <c r="V2075" s="7" t="str">
        <f t="shared" si="650"/>
        <v>幻之小岛5-5</v>
      </c>
      <c r="W2075" s="7">
        <f t="shared" si="641"/>
        <v>3969</v>
      </c>
      <c r="X2075" s="9" t="s">
        <v>2500</v>
      </c>
      <c r="Y2075" s="9">
        <v>5</v>
      </c>
      <c r="Z2075" s="8">
        <f t="shared" si="655"/>
        <v>11235</v>
      </c>
      <c r="AA2075" s="6" t="s">
        <v>3967</v>
      </c>
      <c r="AB2075" s="6">
        <v>17967901</v>
      </c>
      <c r="AC2075" s="6">
        <f t="shared" si="642"/>
        <v>2.6425000000000001</v>
      </c>
      <c r="AD2075" s="6">
        <f t="shared" si="643"/>
        <v>47480178</v>
      </c>
      <c r="AE2075" s="6">
        <f t="shared" si="647"/>
        <v>14156227</v>
      </c>
      <c r="AF2075" s="6">
        <v>3870000</v>
      </c>
      <c r="AG2075" s="11">
        <f t="shared" si="645"/>
        <v>65506405</v>
      </c>
      <c r="AH2075">
        <f t="shared" si="644"/>
        <v>3.6457461002261757</v>
      </c>
      <c r="AI2075" s="53">
        <v>0.75</v>
      </c>
      <c r="AJ2075" s="7" t="str">
        <f t="shared" si="651"/>
        <v>hp_65506405</v>
      </c>
      <c r="AK2075" s="7" t="s">
        <v>3968</v>
      </c>
      <c r="AL2075" s="7">
        <v>2965080</v>
      </c>
      <c r="AM2075" s="7">
        <f>INT(IF(MOD(Y2075,3)=0,INT(AL2075*0.55),INT(AL2075*0.35)))</f>
        <v>1037778</v>
      </c>
      <c r="AN2075" s="54">
        <f t="shared" si="652"/>
        <v>8107446</v>
      </c>
      <c r="AO2075" s="7" t="str">
        <f t="shared" si="653"/>
        <v>atk_8107446</v>
      </c>
      <c r="AP2075" s="7" t="s">
        <v>3973</v>
      </c>
      <c r="AQ2075" s="7" t="s">
        <v>3998</v>
      </c>
      <c r="AR2075" s="7" t="s">
        <v>3975</v>
      </c>
      <c r="AS2075" s="7" t="s">
        <v>3976</v>
      </c>
      <c r="AU2075" s="7" t="str">
        <f t="shared" si="654"/>
        <v>hp_65506405;atk_8107446;hit_500000;miss_105;cirt_0;cirtSub_-3500</v>
      </c>
    </row>
    <row r="2076" spans="22:47" x14ac:dyDescent="0.2">
      <c r="V2076" s="7" t="str">
        <f t="shared" si="650"/>
        <v>幻之小岛5-6</v>
      </c>
      <c r="W2076" s="7">
        <f t="shared" si="641"/>
        <v>3971</v>
      </c>
      <c r="X2076" s="9" t="s">
        <v>2500</v>
      </c>
      <c r="Y2076" s="9">
        <v>6</v>
      </c>
      <c r="Z2076" s="8">
        <f t="shared" si="655"/>
        <v>11241</v>
      </c>
      <c r="AA2076" s="6" t="s">
        <v>3967</v>
      </c>
      <c r="AB2076" s="6">
        <v>17983099</v>
      </c>
      <c r="AC2076" s="6">
        <f t="shared" si="642"/>
        <v>2.645</v>
      </c>
      <c r="AD2076" s="6">
        <f t="shared" si="643"/>
        <v>47565296</v>
      </c>
      <c r="AE2076" s="6">
        <f t="shared" si="647"/>
        <v>14156227</v>
      </c>
      <c r="AF2076" s="6">
        <v>3870000</v>
      </c>
      <c r="AG2076" s="11">
        <f t="shared" si="645"/>
        <v>65591523</v>
      </c>
      <c r="AH2076">
        <f t="shared" si="644"/>
        <v>3.6473982042805857</v>
      </c>
      <c r="AI2076" s="53">
        <v>0.75</v>
      </c>
      <c r="AJ2076" s="7" t="str">
        <f t="shared" si="651"/>
        <v>hp_65591523</v>
      </c>
      <c r="AK2076" s="7" t="s">
        <v>3968</v>
      </c>
      <c r="AL2076" s="7">
        <v>2967400</v>
      </c>
      <c r="AM2076" s="7">
        <f>INT(IF(MOD(Y2076,3)=0,INT(AL2076*0.55),INT(AL2076*0.35)))</f>
        <v>1632070</v>
      </c>
      <c r="AN2076" s="54">
        <f t="shared" si="652"/>
        <v>8117467</v>
      </c>
      <c r="AO2076" s="7" t="str">
        <f t="shared" si="653"/>
        <v>atk_8117467</v>
      </c>
      <c r="AP2076" s="7" t="s">
        <v>3973</v>
      </c>
      <c r="AQ2076" s="7" t="s">
        <v>3998</v>
      </c>
      <c r="AR2076" s="7" t="s">
        <v>3975</v>
      </c>
      <c r="AS2076" s="7" t="s">
        <v>3976</v>
      </c>
      <c r="AU2076" s="7" t="str">
        <f t="shared" si="654"/>
        <v>hp_65591523;atk_8117467;hit_500000;miss_105;cirt_0;cirtSub_-3500</v>
      </c>
    </row>
    <row r="2077" spans="22:47" x14ac:dyDescent="0.2">
      <c r="V2077" s="7" t="str">
        <f t="shared" si="650"/>
        <v>幻之小岛5-7</v>
      </c>
      <c r="W2077" s="7">
        <f t="shared" ref="W2077:W2140" si="659">W2076+2</f>
        <v>3973</v>
      </c>
      <c r="X2077" s="9" t="s">
        <v>2500</v>
      </c>
      <c r="Y2077" s="9">
        <v>7</v>
      </c>
      <c r="Z2077" s="8">
        <f t="shared" si="655"/>
        <v>11248</v>
      </c>
      <c r="AA2077" s="6" t="s">
        <v>3967</v>
      </c>
      <c r="AB2077" s="6">
        <v>17998299</v>
      </c>
      <c r="AC2077" s="6">
        <f t="shared" si="642"/>
        <v>2.645</v>
      </c>
      <c r="AD2077" s="6">
        <f t="shared" si="643"/>
        <v>47605500</v>
      </c>
      <c r="AE2077" s="6">
        <f t="shared" si="647"/>
        <v>14156227</v>
      </c>
      <c r="AF2077" s="6">
        <v>3870000</v>
      </c>
      <c r="AG2077" s="11">
        <f t="shared" si="645"/>
        <v>65631727</v>
      </c>
      <c r="AH2077">
        <f t="shared" si="644"/>
        <v>3.6465516546869234</v>
      </c>
      <c r="AI2077" s="53">
        <v>0.75</v>
      </c>
      <c r="AJ2077" s="7" t="str">
        <f t="shared" si="651"/>
        <v>hp_65631727</v>
      </c>
      <c r="AK2077" s="7" t="s">
        <v>3968</v>
      </c>
      <c r="AL2077" s="7">
        <v>2969720</v>
      </c>
      <c r="AM2077" s="7">
        <f>INT(IF(MOD(Y2077,3)=0,INT(AL2077*0.55),INT(AL2077*0.35)))</f>
        <v>1039402</v>
      </c>
      <c r="AN2077" s="54">
        <f t="shared" si="652"/>
        <v>8121928</v>
      </c>
      <c r="AO2077" s="7" t="str">
        <f t="shared" si="653"/>
        <v>atk_8121928</v>
      </c>
      <c r="AP2077" s="7" t="s">
        <v>3973</v>
      </c>
      <c r="AQ2077" s="7" t="s">
        <v>3998</v>
      </c>
      <c r="AR2077" s="7" t="s">
        <v>3975</v>
      </c>
      <c r="AS2077" s="7" t="s">
        <v>3976</v>
      </c>
      <c r="AU2077" s="7" t="str">
        <f t="shared" si="654"/>
        <v>hp_65631727;atk_8121928;hit_500000;miss_105;cirt_0;cirtSub_-3500</v>
      </c>
    </row>
    <row r="2078" spans="22:47" x14ac:dyDescent="0.2">
      <c r="V2078" s="7" t="str">
        <f t="shared" si="650"/>
        <v>幻之小岛5-8</v>
      </c>
      <c r="W2078" s="7">
        <f t="shared" si="659"/>
        <v>3975</v>
      </c>
      <c r="X2078" s="9" t="s">
        <v>2500</v>
      </c>
      <c r="Y2078" s="9">
        <v>8</v>
      </c>
      <c r="Z2078" s="8">
        <f t="shared" si="655"/>
        <v>11256</v>
      </c>
      <c r="AA2078" s="6" t="s">
        <v>3967</v>
      </c>
      <c r="AB2078" s="6">
        <v>18013501</v>
      </c>
      <c r="AC2078" s="6">
        <f t="shared" si="642"/>
        <v>2.645</v>
      </c>
      <c r="AD2078" s="6">
        <f t="shared" si="643"/>
        <v>47645710</v>
      </c>
      <c r="AE2078" s="6">
        <f t="shared" si="647"/>
        <v>14156227</v>
      </c>
      <c r="AF2078" s="6">
        <v>3870000</v>
      </c>
      <c r="AG2078" s="11">
        <f t="shared" si="645"/>
        <v>65671937</v>
      </c>
      <c r="AH2078">
        <f t="shared" si="644"/>
        <v>3.6457064620586523</v>
      </c>
      <c r="AI2078" s="53">
        <v>0.75</v>
      </c>
      <c r="AJ2078" s="7" t="str">
        <f t="shared" si="651"/>
        <v>hp_65671937</v>
      </c>
      <c r="AK2078" s="7" t="s">
        <v>3968</v>
      </c>
      <c r="AL2078" s="7">
        <v>2972040</v>
      </c>
      <c r="AM2078" s="7">
        <f>INT(IF(MOD(Y2078,3)=0,INT(AL2078*0.55),INT(AL2078*0.35)))</f>
        <v>1040214</v>
      </c>
      <c r="AN2078" s="54">
        <f t="shared" si="652"/>
        <v>8126389</v>
      </c>
      <c r="AO2078" s="7" t="str">
        <f t="shared" si="653"/>
        <v>atk_8126389</v>
      </c>
      <c r="AP2078" s="7" t="s">
        <v>3973</v>
      </c>
      <c r="AQ2078" s="7" t="s">
        <v>3998</v>
      </c>
      <c r="AR2078" s="7" t="s">
        <v>3975</v>
      </c>
      <c r="AS2078" s="7" t="s">
        <v>3976</v>
      </c>
      <c r="AU2078" s="7" t="str">
        <f t="shared" si="654"/>
        <v>hp_65671937;atk_8126389;hit_500000;miss_105;cirt_0;cirtSub_-3500</v>
      </c>
    </row>
    <row r="2079" spans="22:47" x14ac:dyDescent="0.2">
      <c r="V2079" s="7" t="str">
        <f t="shared" si="650"/>
        <v>幻之小岛5-9</v>
      </c>
      <c r="W2079" s="7">
        <f t="shared" si="659"/>
        <v>3977</v>
      </c>
      <c r="X2079" s="9" t="s">
        <v>2500</v>
      </c>
      <c r="Y2079" s="9">
        <v>9</v>
      </c>
      <c r="Z2079" s="8">
        <f t="shared" si="655"/>
        <v>11265</v>
      </c>
      <c r="AA2079" s="6" t="s">
        <v>3967</v>
      </c>
      <c r="AB2079" s="6">
        <v>18028705</v>
      </c>
      <c r="AC2079" s="6">
        <f t="shared" ref="AC2079:AC2142" si="660">0.6+INT((Z2079-1)/55)*0.01+INT(Y2079/3)*0.0025</f>
        <v>2.6475</v>
      </c>
      <c r="AD2079" s="6">
        <f t="shared" ref="AD2079:AD2142" si="661">INT(AB2079*AC2079)</f>
        <v>47730996</v>
      </c>
      <c r="AE2079" s="6">
        <f t="shared" si="647"/>
        <v>14156227</v>
      </c>
      <c r="AF2079" s="6">
        <v>3870000</v>
      </c>
      <c r="AG2079" s="11">
        <f t="shared" si="645"/>
        <v>65757223</v>
      </c>
      <c r="AH2079">
        <f t="shared" si="644"/>
        <v>3.6473625254836661</v>
      </c>
      <c r="AI2079" s="53">
        <v>0.75</v>
      </c>
      <c r="AJ2079" s="7" t="str">
        <f t="shared" si="651"/>
        <v>hp_65757223</v>
      </c>
      <c r="AK2079" s="7" t="s">
        <v>3968</v>
      </c>
      <c r="AL2079" s="7">
        <v>2974360</v>
      </c>
      <c r="AM2079" s="7">
        <f>INT(IF(MOD(Y2079,3)=0,INT(AL2079*0.55),INT(AL2079*0.35)))</f>
        <v>1635898</v>
      </c>
      <c r="AN2079" s="54">
        <f t="shared" si="652"/>
        <v>8136426</v>
      </c>
      <c r="AO2079" s="7" t="str">
        <f t="shared" si="653"/>
        <v>atk_8136426</v>
      </c>
      <c r="AP2079" s="7" t="s">
        <v>3973</v>
      </c>
      <c r="AQ2079" s="7" t="s">
        <v>3998</v>
      </c>
      <c r="AR2079" s="7" t="s">
        <v>3975</v>
      </c>
      <c r="AS2079" s="7" t="s">
        <v>3976</v>
      </c>
      <c r="AU2079" s="7" t="str">
        <f t="shared" si="654"/>
        <v>hp_65757223;atk_8136426;hit_500000;miss_105;cirt_0;cirtSub_-3500</v>
      </c>
    </row>
    <row r="2080" spans="22:47" x14ac:dyDescent="0.2">
      <c r="V2080" s="7" t="str">
        <f t="shared" si="650"/>
        <v>幻之小岛5-10</v>
      </c>
      <c r="W2080" s="7">
        <f t="shared" si="659"/>
        <v>3979</v>
      </c>
      <c r="X2080" s="9" t="s">
        <v>2500</v>
      </c>
      <c r="Y2080" s="9">
        <v>10</v>
      </c>
      <c r="Z2080" s="8">
        <f t="shared" si="655"/>
        <v>11275</v>
      </c>
      <c r="AA2080" s="6" t="s">
        <v>3967</v>
      </c>
      <c r="AB2080" s="6">
        <v>18043910</v>
      </c>
      <c r="AC2080" s="6">
        <f t="shared" si="660"/>
        <v>2.6475</v>
      </c>
      <c r="AD2080" s="6">
        <f t="shared" si="661"/>
        <v>47771251</v>
      </c>
      <c r="AE2080" s="6">
        <f t="shared" si="647"/>
        <v>14156227</v>
      </c>
      <c r="AF2080" s="6">
        <v>3870000</v>
      </c>
      <c r="AG2080" s="11">
        <f t="shared" si="645"/>
        <v>65797478</v>
      </c>
      <c r="AH2080">
        <f t="shared" ref="AH2080:AH2143" si="662">AG2080/AB2080</f>
        <v>3.6465199615826061</v>
      </c>
      <c r="AI2080" s="53">
        <v>0.75</v>
      </c>
      <c r="AJ2080" s="7" t="str">
        <f t="shared" si="651"/>
        <v>hp_65797478</v>
      </c>
      <c r="AK2080" s="7" t="s">
        <v>3968</v>
      </c>
      <c r="AL2080" s="7">
        <v>2976680</v>
      </c>
      <c r="AM2080" s="7">
        <f>INT(IF(MOD(Y2080,3)=0,INT(AL2080*0.55),INT(AL2080*0.35)))</f>
        <v>1041838</v>
      </c>
      <c r="AN2080" s="54">
        <f t="shared" si="652"/>
        <v>8140892</v>
      </c>
      <c r="AO2080" s="7" t="str">
        <f t="shared" si="653"/>
        <v>atk_8140892</v>
      </c>
      <c r="AP2080" s="7" t="s">
        <v>3973</v>
      </c>
      <c r="AQ2080" s="7" t="s">
        <v>3998</v>
      </c>
      <c r="AR2080" s="7" t="s">
        <v>3975</v>
      </c>
      <c r="AS2080" s="7" t="s">
        <v>3976</v>
      </c>
      <c r="AU2080" s="7" t="str">
        <f t="shared" si="654"/>
        <v>hp_65797478;atk_8140892;hit_500000;miss_105;cirt_0;cirtSub_-3500</v>
      </c>
    </row>
    <row r="2081" spans="22:47" x14ac:dyDescent="0.2">
      <c r="V2081" s="7" t="str">
        <f t="shared" si="650"/>
        <v>幻之小岛6-1</v>
      </c>
      <c r="W2081" s="7">
        <f t="shared" si="659"/>
        <v>3981</v>
      </c>
      <c r="X2081" s="9" t="s">
        <v>2501</v>
      </c>
      <c r="Y2081" s="9">
        <v>1</v>
      </c>
      <c r="Z2081" s="8">
        <f t="shared" si="655"/>
        <v>11276</v>
      </c>
      <c r="AA2081" s="6" t="s">
        <v>3967</v>
      </c>
      <c r="AB2081" s="6">
        <v>18059117</v>
      </c>
      <c r="AC2081" s="6">
        <f t="shared" si="660"/>
        <v>2.65</v>
      </c>
      <c r="AD2081" s="6">
        <f t="shared" si="661"/>
        <v>47856660</v>
      </c>
      <c r="AE2081" s="6">
        <f t="shared" ref="AE2081" si="663">IF(MOD(Y2081,1)=0,INT(AD2080*0.3),0)</f>
        <v>14331375</v>
      </c>
      <c r="AF2081" s="6">
        <v>3870000</v>
      </c>
      <c r="AG2081" s="11">
        <f t="shared" ref="AG2081:AG2144" si="664">INT(AD2081*1)+AF2081+AE2081</f>
        <v>66058035</v>
      </c>
      <c r="AH2081">
        <f t="shared" si="662"/>
        <v>3.6578773480453113</v>
      </c>
      <c r="AI2081" s="53">
        <v>0.75</v>
      </c>
      <c r="AJ2081" s="7" t="str">
        <f t="shared" si="651"/>
        <v>hp_66058035</v>
      </c>
      <c r="AK2081" s="7" t="s">
        <v>3968</v>
      </c>
      <c r="AL2081" s="7">
        <v>2979000</v>
      </c>
      <c r="AM2081" s="7">
        <f>INT(IF(MOD(Y2081,3)=0,INT(AL2081*0.55),INT(AL2081*0.35)))</f>
        <v>1042650</v>
      </c>
      <c r="AN2081" s="54">
        <f t="shared" si="652"/>
        <v>8172612</v>
      </c>
      <c r="AO2081" s="7" t="str">
        <f t="shared" si="653"/>
        <v>atk_8172612</v>
      </c>
      <c r="AP2081" s="7" t="s">
        <v>3973</v>
      </c>
      <c r="AQ2081" s="7" t="s">
        <v>3998</v>
      </c>
      <c r="AR2081" s="7" t="s">
        <v>3975</v>
      </c>
      <c r="AS2081" s="7" t="s">
        <v>3976</v>
      </c>
      <c r="AU2081" s="7" t="str">
        <f t="shared" si="654"/>
        <v>hp_66058035;atk_8172612;hit_500000;miss_105;cirt_0;cirtSub_-3500</v>
      </c>
    </row>
    <row r="2082" spans="22:47" x14ac:dyDescent="0.2">
      <c r="V2082" s="7" t="str">
        <f t="shared" si="650"/>
        <v>幻之小岛6-2</v>
      </c>
      <c r="W2082" s="7">
        <f t="shared" si="659"/>
        <v>3983</v>
      </c>
      <c r="X2082" s="9" t="s">
        <v>2501</v>
      </c>
      <c r="Y2082" s="9">
        <v>2</v>
      </c>
      <c r="Z2082" s="8">
        <f t="shared" si="655"/>
        <v>11278</v>
      </c>
      <c r="AA2082" s="6" t="s">
        <v>3967</v>
      </c>
      <c r="AB2082" s="6">
        <v>18077964</v>
      </c>
      <c r="AC2082" s="6">
        <f t="shared" si="660"/>
        <v>2.65</v>
      </c>
      <c r="AD2082" s="6">
        <f t="shared" si="661"/>
        <v>47906604</v>
      </c>
      <c r="AE2082" s="6">
        <f t="shared" si="647"/>
        <v>14331375</v>
      </c>
      <c r="AF2082" s="6">
        <v>3870000</v>
      </c>
      <c r="AG2082" s="11">
        <f t="shared" si="664"/>
        <v>66107979</v>
      </c>
      <c r="AH2082">
        <f t="shared" si="662"/>
        <v>3.6568265652039136</v>
      </c>
      <c r="AI2082" s="53">
        <v>0.75</v>
      </c>
      <c r="AJ2082" s="7" t="str">
        <f t="shared" si="651"/>
        <v>hp_66107979</v>
      </c>
      <c r="AK2082" s="7" t="s">
        <v>3968</v>
      </c>
      <c r="AL2082" s="7">
        <v>2981920</v>
      </c>
      <c r="AM2082" s="7">
        <f>INT(IF(MOD(Y2082,3)=0,INT(AL2082*0.55),INT(AL2082*0.35)))</f>
        <v>1043672</v>
      </c>
      <c r="AN2082" s="54">
        <f t="shared" si="652"/>
        <v>8178273</v>
      </c>
      <c r="AO2082" s="7" t="str">
        <f t="shared" si="653"/>
        <v>atk_8178273</v>
      </c>
      <c r="AP2082" s="7" t="s">
        <v>3973</v>
      </c>
      <c r="AQ2082" s="7" t="s">
        <v>3998</v>
      </c>
      <c r="AR2082" s="7" t="s">
        <v>3975</v>
      </c>
      <c r="AS2082" s="7" t="s">
        <v>3976</v>
      </c>
      <c r="AU2082" s="7" t="str">
        <f t="shared" si="654"/>
        <v>hp_66107979;atk_8178273;hit_500000;miss_105;cirt_0;cirtSub_-3500</v>
      </c>
    </row>
    <row r="2083" spans="22:47" x14ac:dyDescent="0.2">
      <c r="V2083" s="7" t="str">
        <f t="shared" si="650"/>
        <v>幻之小岛6-3</v>
      </c>
      <c r="W2083" s="7">
        <f t="shared" si="659"/>
        <v>3985</v>
      </c>
      <c r="X2083" s="9" t="s">
        <v>2501</v>
      </c>
      <c r="Y2083" s="9">
        <v>3</v>
      </c>
      <c r="Z2083" s="8">
        <f t="shared" si="655"/>
        <v>11281</v>
      </c>
      <c r="AA2083" s="6" t="s">
        <v>3967</v>
      </c>
      <c r="AB2083" s="6">
        <v>18096812</v>
      </c>
      <c r="AC2083" s="6">
        <f t="shared" si="660"/>
        <v>2.6524999999999999</v>
      </c>
      <c r="AD2083" s="6">
        <f t="shared" si="661"/>
        <v>48001793</v>
      </c>
      <c r="AE2083" s="6">
        <f t="shared" si="647"/>
        <v>14331375</v>
      </c>
      <c r="AF2083" s="6">
        <v>3870000</v>
      </c>
      <c r="AG2083" s="11">
        <f t="shared" si="664"/>
        <v>66203168</v>
      </c>
      <c r="AH2083">
        <f t="shared" si="662"/>
        <v>3.6582779331519828</v>
      </c>
      <c r="AI2083" s="53">
        <v>0.75</v>
      </c>
      <c r="AJ2083" s="7" t="str">
        <f t="shared" si="651"/>
        <v>hp_66203168</v>
      </c>
      <c r="AK2083" s="7" t="s">
        <v>3968</v>
      </c>
      <c r="AL2083" s="7">
        <v>2984840</v>
      </c>
      <c r="AM2083" s="7">
        <f>INT(IF(MOD(Y2083,3)=0,INT(AL2083*0.55),INT(AL2083*0.35)))</f>
        <v>1641662</v>
      </c>
      <c r="AN2083" s="54">
        <f t="shared" si="652"/>
        <v>8189530</v>
      </c>
      <c r="AO2083" s="7" t="str">
        <f t="shared" si="653"/>
        <v>atk_8189530</v>
      </c>
      <c r="AP2083" s="7" t="s">
        <v>3973</v>
      </c>
      <c r="AQ2083" s="7" t="s">
        <v>3998</v>
      </c>
      <c r="AR2083" s="7" t="s">
        <v>3975</v>
      </c>
      <c r="AS2083" s="7" t="s">
        <v>3976</v>
      </c>
      <c r="AU2083" s="7" t="str">
        <f t="shared" si="654"/>
        <v>hp_66203168;atk_8189530;hit_500000;miss_105;cirt_0;cirtSub_-3500</v>
      </c>
    </row>
    <row r="2084" spans="22:47" x14ac:dyDescent="0.2">
      <c r="V2084" s="7" t="str">
        <f t="shared" si="650"/>
        <v>幻之小岛6-4</v>
      </c>
      <c r="W2084" s="7">
        <f t="shared" si="659"/>
        <v>3987</v>
      </c>
      <c r="X2084" s="9" t="s">
        <v>2501</v>
      </c>
      <c r="Y2084" s="9">
        <v>4</v>
      </c>
      <c r="Z2084" s="8">
        <f t="shared" si="655"/>
        <v>11285</v>
      </c>
      <c r="AA2084" s="6" t="s">
        <v>3967</v>
      </c>
      <c r="AB2084" s="6">
        <v>18115663</v>
      </c>
      <c r="AC2084" s="6">
        <f t="shared" si="660"/>
        <v>2.6524999999999999</v>
      </c>
      <c r="AD2084" s="6">
        <f t="shared" si="661"/>
        <v>48051796</v>
      </c>
      <c r="AE2084" s="6">
        <f t="shared" si="647"/>
        <v>14331375</v>
      </c>
      <c r="AF2084" s="6">
        <v>3870000</v>
      </c>
      <c r="AG2084" s="11">
        <f t="shared" si="664"/>
        <v>66253171</v>
      </c>
      <c r="AH2084">
        <f t="shared" si="662"/>
        <v>3.657231369340443</v>
      </c>
      <c r="AI2084" s="53">
        <v>0.75</v>
      </c>
      <c r="AJ2084" s="7" t="str">
        <f t="shared" si="651"/>
        <v>hp_66253171</v>
      </c>
      <c r="AK2084" s="7" t="s">
        <v>3968</v>
      </c>
      <c r="AL2084" s="7">
        <v>2987760</v>
      </c>
      <c r="AM2084" s="7">
        <f>INT(IF(MOD(Y2084,3)=0,INT(AL2084*0.55),INT(AL2084*0.35)))</f>
        <v>1045716</v>
      </c>
      <c r="AN2084" s="54">
        <f t="shared" si="652"/>
        <v>8195197</v>
      </c>
      <c r="AO2084" s="7" t="str">
        <f t="shared" si="653"/>
        <v>atk_8195197</v>
      </c>
      <c r="AP2084" s="7" t="s">
        <v>3973</v>
      </c>
      <c r="AQ2084" s="7" t="s">
        <v>3998</v>
      </c>
      <c r="AR2084" s="7" t="s">
        <v>3975</v>
      </c>
      <c r="AS2084" s="7" t="s">
        <v>3976</v>
      </c>
      <c r="AU2084" s="7" t="str">
        <f t="shared" si="654"/>
        <v>hp_66253171;atk_8195197;hit_500000;miss_105;cirt_0;cirtSub_-3500</v>
      </c>
    </row>
    <row r="2085" spans="22:47" x14ac:dyDescent="0.2">
      <c r="V2085" s="7" t="str">
        <f t="shared" si="650"/>
        <v>幻之小岛6-5</v>
      </c>
      <c r="W2085" s="7">
        <f t="shared" si="659"/>
        <v>3989</v>
      </c>
      <c r="X2085" s="9" t="s">
        <v>2501</v>
      </c>
      <c r="Y2085" s="9">
        <v>5</v>
      </c>
      <c r="Z2085" s="8">
        <f t="shared" si="655"/>
        <v>11290</v>
      </c>
      <c r="AA2085" s="6" t="s">
        <v>3967</v>
      </c>
      <c r="AB2085" s="6">
        <v>18134517</v>
      </c>
      <c r="AC2085" s="6">
        <f t="shared" si="660"/>
        <v>2.6524999999999999</v>
      </c>
      <c r="AD2085" s="6">
        <f t="shared" si="661"/>
        <v>48101806</v>
      </c>
      <c r="AE2085" s="6">
        <f t="shared" si="647"/>
        <v>14331375</v>
      </c>
      <c r="AF2085" s="6">
        <v>3870000</v>
      </c>
      <c r="AG2085" s="11">
        <f t="shared" si="664"/>
        <v>66303181</v>
      </c>
      <c r="AH2085">
        <f t="shared" si="662"/>
        <v>3.6561867625148219</v>
      </c>
      <c r="AI2085" s="53">
        <v>0.75</v>
      </c>
      <c r="AJ2085" s="7" t="str">
        <f t="shared" si="651"/>
        <v>hp_66303181</v>
      </c>
      <c r="AK2085" s="7" t="s">
        <v>3968</v>
      </c>
      <c r="AL2085" s="7">
        <v>2990680</v>
      </c>
      <c r="AM2085" s="7">
        <f>INT(IF(MOD(Y2085,3)=0,INT(AL2085*0.55),INT(AL2085*0.35)))</f>
        <v>1046738</v>
      </c>
      <c r="AN2085" s="54">
        <f t="shared" si="652"/>
        <v>8200863</v>
      </c>
      <c r="AO2085" s="7" t="str">
        <f t="shared" si="653"/>
        <v>atk_8200863</v>
      </c>
      <c r="AP2085" s="7" t="s">
        <v>3973</v>
      </c>
      <c r="AQ2085" s="7" t="s">
        <v>3998</v>
      </c>
      <c r="AR2085" s="7" t="s">
        <v>3975</v>
      </c>
      <c r="AS2085" s="7" t="s">
        <v>3976</v>
      </c>
      <c r="AU2085" s="7" t="str">
        <f t="shared" si="654"/>
        <v>hp_66303181;atk_8200863;hit_500000;miss_105;cirt_0;cirtSub_-3500</v>
      </c>
    </row>
    <row r="2086" spans="22:47" x14ac:dyDescent="0.2">
      <c r="V2086" s="7" t="str">
        <f t="shared" si="650"/>
        <v>幻之小岛6-6</v>
      </c>
      <c r="W2086" s="7">
        <f t="shared" si="659"/>
        <v>3991</v>
      </c>
      <c r="X2086" s="9" t="s">
        <v>2501</v>
      </c>
      <c r="Y2086" s="9">
        <v>6</v>
      </c>
      <c r="Z2086" s="8">
        <f t="shared" si="655"/>
        <v>11296</v>
      </c>
      <c r="AA2086" s="6" t="s">
        <v>3967</v>
      </c>
      <c r="AB2086" s="6">
        <v>18153372</v>
      </c>
      <c r="AC2086" s="6">
        <f t="shared" si="660"/>
        <v>2.6549999999999998</v>
      </c>
      <c r="AD2086" s="6">
        <f t="shared" si="661"/>
        <v>48197202</v>
      </c>
      <c r="AE2086" s="6">
        <f t="shared" si="647"/>
        <v>14331375</v>
      </c>
      <c r="AF2086" s="6">
        <v>3870000</v>
      </c>
      <c r="AG2086" s="11">
        <f t="shared" si="664"/>
        <v>66398577</v>
      </c>
      <c r="AH2086">
        <f t="shared" si="662"/>
        <v>3.6576442657595516</v>
      </c>
      <c r="AI2086" s="53">
        <v>0.75</v>
      </c>
      <c r="AJ2086" s="7" t="str">
        <f t="shared" si="651"/>
        <v>hp_66398577</v>
      </c>
      <c r="AK2086" s="7" t="s">
        <v>3968</v>
      </c>
      <c r="AL2086" s="7">
        <v>2993600</v>
      </c>
      <c r="AM2086" s="7">
        <f>INT(IF(MOD(Y2086,3)=0,INT(AL2086*0.55),INT(AL2086*0.35)))</f>
        <v>1646480</v>
      </c>
      <c r="AN2086" s="54">
        <f t="shared" si="652"/>
        <v>8212142</v>
      </c>
      <c r="AO2086" s="7" t="str">
        <f t="shared" si="653"/>
        <v>atk_8212142</v>
      </c>
      <c r="AP2086" s="7" t="s">
        <v>3973</v>
      </c>
      <c r="AQ2086" s="7" t="s">
        <v>3998</v>
      </c>
      <c r="AR2086" s="7" t="s">
        <v>3975</v>
      </c>
      <c r="AS2086" s="7" t="s">
        <v>3976</v>
      </c>
      <c r="AU2086" s="7" t="str">
        <f t="shared" si="654"/>
        <v>hp_66398577;atk_8212142;hit_500000;miss_105;cirt_0;cirtSub_-3500</v>
      </c>
    </row>
    <row r="2087" spans="22:47" x14ac:dyDescent="0.2">
      <c r="V2087" s="7" t="str">
        <f t="shared" si="650"/>
        <v>幻之小岛6-7</v>
      </c>
      <c r="W2087" s="7">
        <f t="shared" si="659"/>
        <v>3993</v>
      </c>
      <c r="X2087" s="9" t="s">
        <v>2501</v>
      </c>
      <c r="Y2087" s="9">
        <v>7</v>
      </c>
      <c r="Z2087" s="8">
        <f t="shared" si="655"/>
        <v>11303</v>
      </c>
      <c r="AA2087" s="6" t="s">
        <v>3967</v>
      </c>
      <c r="AB2087" s="6">
        <v>18172230</v>
      </c>
      <c r="AC2087" s="6">
        <f t="shared" si="660"/>
        <v>2.6549999999999998</v>
      </c>
      <c r="AD2087" s="6">
        <f t="shared" si="661"/>
        <v>48247270</v>
      </c>
      <c r="AE2087" s="6">
        <f t="shared" si="647"/>
        <v>14331375</v>
      </c>
      <c r="AF2087" s="6">
        <v>3870000</v>
      </c>
      <c r="AG2087" s="11">
        <f t="shared" si="664"/>
        <v>66448645</v>
      </c>
      <c r="AH2087">
        <f t="shared" si="662"/>
        <v>3.6566037850060229</v>
      </c>
      <c r="AI2087" s="53">
        <v>0.75</v>
      </c>
      <c r="AJ2087" s="7" t="str">
        <f t="shared" si="651"/>
        <v>hp_66448645</v>
      </c>
      <c r="AK2087" s="7" t="s">
        <v>3968</v>
      </c>
      <c r="AL2087" s="7">
        <v>2996520</v>
      </c>
      <c r="AM2087" s="7">
        <f>INT(IF(MOD(Y2087,3)=0,INT(AL2087*0.55),INT(AL2087*0.35)))</f>
        <v>1048782</v>
      </c>
      <c r="AN2087" s="54">
        <f t="shared" si="652"/>
        <v>8217814</v>
      </c>
      <c r="AO2087" s="7" t="str">
        <f t="shared" si="653"/>
        <v>atk_8217814</v>
      </c>
      <c r="AP2087" s="7" t="s">
        <v>3973</v>
      </c>
      <c r="AQ2087" s="7" t="s">
        <v>3998</v>
      </c>
      <c r="AR2087" s="7" t="s">
        <v>3975</v>
      </c>
      <c r="AS2087" s="7" t="s">
        <v>3976</v>
      </c>
      <c r="AU2087" s="7" t="str">
        <f t="shared" si="654"/>
        <v>hp_66448645;atk_8217814;hit_500000;miss_105;cirt_0;cirtSub_-3500</v>
      </c>
    </row>
    <row r="2088" spans="22:47" x14ac:dyDescent="0.2">
      <c r="V2088" s="7" t="str">
        <f t="shared" si="650"/>
        <v>幻之小岛6-8</v>
      </c>
      <c r="W2088" s="7">
        <f t="shared" si="659"/>
        <v>3995</v>
      </c>
      <c r="X2088" s="9" t="s">
        <v>2501</v>
      </c>
      <c r="Y2088" s="9">
        <v>8</v>
      </c>
      <c r="Z2088" s="8">
        <f t="shared" si="655"/>
        <v>11311</v>
      </c>
      <c r="AA2088" s="6" t="s">
        <v>3967</v>
      </c>
      <c r="AB2088" s="6">
        <v>18191090</v>
      </c>
      <c r="AC2088" s="6">
        <f t="shared" si="660"/>
        <v>2.6549999999999998</v>
      </c>
      <c r="AD2088" s="6">
        <f t="shared" si="661"/>
        <v>48297343</v>
      </c>
      <c r="AE2088" s="6">
        <f t="shared" si="647"/>
        <v>14331375</v>
      </c>
      <c r="AF2088" s="6">
        <v>3870000</v>
      </c>
      <c r="AG2088" s="11">
        <f t="shared" si="664"/>
        <v>66498718</v>
      </c>
      <c r="AH2088">
        <f t="shared" si="662"/>
        <v>3.6555653344576933</v>
      </c>
      <c r="AI2088" s="53">
        <v>0.75</v>
      </c>
      <c r="AJ2088" s="7" t="str">
        <f t="shared" si="651"/>
        <v>hp_66498718</v>
      </c>
      <c r="AK2088" s="7" t="s">
        <v>3968</v>
      </c>
      <c r="AL2088" s="7">
        <v>2999440</v>
      </c>
      <c r="AM2088" s="7">
        <f>INT(IF(MOD(Y2088,3)=0,INT(AL2088*0.55),INT(AL2088*0.35)))</f>
        <v>1049804</v>
      </c>
      <c r="AN2088" s="54">
        <f t="shared" si="652"/>
        <v>8223486</v>
      </c>
      <c r="AO2088" s="7" t="str">
        <f t="shared" si="653"/>
        <v>atk_8223486</v>
      </c>
      <c r="AP2088" s="7" t="s">
        <v>3973</v>
      </c>
      <c r="AQ2088" s="7" t="s">
        <v>3998</v>
      </c>
      <c r="AR2088" s="7" t="s">
        <v>3975</v>
      </c>
      <c r="AS2088" s="7" t="s">
        <v>3976</v>
      </c>
      <c r="AU2088" s="7" t="str">
        <f t="shared" si="654"/>
        <v>hp_66498718;atk_8223486;hit_500000;miss_105;cirt_0;cirtSub_-3500</v>
      </c>
    </row>
    <row r="2089" spans="22:47" x14ac:dyDescent="0.2">
      <c r="V2089" s="7" t="str">
        <f t="shared" si="650"/>
        <v>幻之小岛6-9</v>
      </c>
      <c r="W2089" s="7">
        <f t="shared" si="659"/>
        <v>3997</v>
      </c>
      <c r="X2089" s="9" t="s">
        <v>2501</v>
      </c>
      <c r="Y2089" s="9">
        <v>9</v>
      </c>
      <c r="Z2089" s="8">
        <f t="shared" si="655"/>
        <v>11320</v>
      </c>
      <c r="AA2089" s="6" t="s">
        <v>3967</v>
      </c>
      <c r="AB2089" s="6">
        <v>18209952</v>
      </c>
      <c r="AC2089" s="6">
        <f t="shared" si="660"/>
        <v>2.6574999999999998</v>
      </c>
      <c r="AD2089" s="6">
        <f t="shared" si="661"/>
        <v>48392947</v>
      </c>
      <c r="AE2089" s="6">
        <f t="shared" si="647"/>
        <v>14331375</v>
      </c>
      <c r="AF2089" s="6">
        <v>3870000</v>
      </c>
      <c r="AG2089" s="11">
        <f t="shared" si="664"/>
        <v>66594322</v>
      </c>
      <c r="AH2089">
        <f t="shared" si="662"/>
        <v>3.657028969653517</v>
      </c>
      <c r="AI2089" s="53">
        <v>0.75</v>
      </c>
      <c r="AJ2089" s="7" t="str">
        <f t="shared" si="651"/>
        <v>hp_66594322</v>
      </c>
      <c r="AK2089" s="7" t="s">
        <v>3968</v>
      </c>
      <c r="AL2089" s="7">
        <v>3002360</v>
      </c>
      <c r="AM2089" s="7">
        <f>INT(IF(MOD(Y2089,3)=0,INT(AL2089*0.55),INT(AL2089*0.35)))</f>
        <v>1651298</v>
      </c>
      <c r="AN2089" s="54">
        <f t="shared" si="652"/>
        <v>8234788</v>
      </c>
      <c r="AO2089" s="7" t="str">
        <f t="shared" si="653"/>
        <v>atk_8234788</v>
      </c>
      <c r="AP2089" s="7" t="s">
        <v>3973</v>
      </c>
      <c r="AQ2089" s="7" t="s">
        <v>3998</v>
      </c>
      <c r="AR2089" s="7" t="s">
        <v>3975</v>
      </c>
      <c r="AS2089" s="7" t="s">
        <v>3976</v>
      </c>
      <c r="AU2089" s="7" t="str">
        <f t="shared" si="654"/>
        <v>hp_66594322;atk_8234788;hit_500000;miss_105;cirt_0;cirtSub_-3500</v>
      </c>
    </row>
    <row r="2090" spans="22:47" x14ac:dyDescent="0.2">
      <c r="V2090" s="7" t="str">
        <f t="shared" si="650"/>
        <v>幻之小岛6-10</v>
      </c>
      <c r="W2090" s="7">
        <f t="shared" si="659"/>
        <v>3999</v>
      </c>
      <c r="X2090" s="9" t="s">
        <v>2501</v>
      </c>
      <c r="Y2090" s="9">
        <v>10</v>
      </c>
      <c r="Z2090" s="8">
        <f t="shared" si="655"/>
        <v>11330</v>
      </c>
      <c r="AA2090" s="6" t="s">
        <v>3967</v>
      </c>
      <c r="AB2090" s="6">
        <v>18228817</v>
      </c>
      <c r="AC2090" s="6">
        <f t="shared" si="660"/>
        <v>2.6574999999999998</v>
      </c>
      <c r="AD2090" s="6">
        <f t="shared" si="661"/>
        <v>48443081</v>
      </c>
      <c r="AE2090" s="6">
        <f t="shared" ref="AE2090:AE2153" si="665">AE2089</f>
        <v>14331375</v>
      </c>
      <c r="AF2090" s="6">
        <v>3870000</v>
      </c>
      <c r="AG2090" s="11">
        <f t="shared" si="664"/>
        <v>66644456</v>
      </c>
      <c r="AH2090">
        <f t="shared" si="662"/>
        <v>3.6559945716718754</v>
      </c>
      <c r="AI2090" s="53">
        <v>0.75</v>
      </c>
      <c r="AJ2090" s="7" t="str">
        <f t="shared" si="651"/>
        <v>hp_66644456</v>
      </c>
      <c r="AK2090" s="7" t="s">
        <v>3968</v>
      </c>
      <c r="AL2090" s="7">
        <v>3005280</v>
      </c>
      <c r="AM2090" s="7">
        <f>INT(IF(MOD(Y2090,3)=0,INT(AL2090*0.55),INT(AL2090*0.35)))</f>
        <v>1051848</v>
      </c>
      <c r="AN2090" s="54">
        <f t="shared" si="652"/>
        <v>8240465</v>
      </c>
      <c r="AO2090" s="7" t="str">
        <f t="shared" si="653"/>
        <v>atk_8240465</v>
      </c>
      <c r="AP2090" s="7" t="s">
        <v>3973</v>
      </c>
      <c r="AQ2090" s="7" t="s">
        <v>3998</v>
      </c>
      <c r="AR2090" s="7" t="s">
        <v>3975</v>
      </c>
      <c r="AS2090" s="7" t="s">
        <v>3976</v>
      </c>
      <c r="AU2090" s="7" t="str">
        <f t="shared" si="654"/>
        <v>hp_66644456;atk_8240465;hit_500000;miss_105;cirt_0;cirtSub_-3500</v>
      </c>
    </row>
    <row r="2091" spans="22:47" x14ac:dyDescent="0.2">
      <c r="V2091" s="7" t="str">
        <f t="shared" si="650"/>
        <v>幻之小岛7-1</v>
      </c>
      <c r="W2091" s="7">
        <f t="shared" si="659"/>
        <v>4001</v>
      </c>
      <c r="X2091" s="9" t="s">
        <v>2502</v>
      </c>
      <c r="Y2091" s="9">
        <v>1</v>
      </c>
      <c r="Z2091" s="8">
        <f t="shared" si="655"/>
        <v>11331</v>
      </c>
      <c r="AA2091" s="6" t="s">
        <v>3967</v>
      </c>
      <c r="AB2091" s="6">
        <v>18247683</v>
      </c>
      <c r="AC2091" s="6">
        <f t="shared" si="660"/>
        <v>2.66</v>
      </c>
      <c r="AD2091" s="6">
        <f t="shared" si="661"/>
        <v>48538836</v>
      </c>
      <c r="AE2091" s="6">
        <f t="shared" ref="AE2091" si="666">IF(MOD(Y2091,1)=0,INT(AD2090*0.3),0)</f>
        <v>14532924</v>
      </c>
      <c r="AF2091" s="6">
        <v>3870000</v>
      </c>
      <c r="AG2091" s="11">
        <f t="shared" si="664"/>
        <v>66941760</v>
      </c>
      <c r="AH2091">
        <f t="shared" si="662"/>
        <v>3.6685073935140151</v>
      </c>
      <c r="AI2091" s="53">
        <v>0.75</v>
      </c>
      <c r="AJ2091" s="7" t="str">
        <f t="shared" si="651"/>
        <v>hp_66941760</v>
      </c>
      <c r="AK2091" s="7" t="s">
        <v>3968</v>
      </c>
      <c r="AL2091" s="7">
        <v>3008200</v>
      </c>
      <c r="AM2091" s="7">
        <f>INT(IF(MOD(Y2091,3)=0,INT(AL2091*0.55),INT(AL2091*0.35)))</f>
        <v>1052870</v>
      </c>
      <c r="AN2091" s="54">
        <f t="shared" si="652"/>
        <v>8276702</v>
      </c>
      <c r="AO2091" s="7" t="str">
        <f t="shared" si="653"/>
        <v>atk_8276702</v>
      </c>
      <c r="AP2091" s="7" t="s">
        <v>3973</v>
      </c>
      <c r="AQ2091" s="7" t="s">
        <v>3998</v>
      </c>
      <c r="AR2091" s="7" t="s">
        <v>3975</v>
      </c>
      <c r="AS2091" s="7" t="s">
        <v>3976</v>
      </c>
      <c r="AU2091" s="7" t="str">
        <f t="shared" si="654"/>
        <v>hp_66941760;atk_8276702;hit_500000;miss_105;cirt_0;cirtSub_-3500</v>
      </c>
    </row>
    <row r="2092" spans="22:47" x14ac:dyDescent="0.2">
      <c r="V2092" s="7" t="str">
        <f t="shared" si="650"/>
        <v>幻之小岛7-2</v>
      </c>
      <c r="W2092" s="7">
        <f t="shared" si="659"/>
        <v>4003</v>
      </c>
      <c r="X2092" s="9" t="s">
        <v>2502</v>
      </c>
      <c r="Y2092" s="9">
        <v>2</v>
      </c>
      <c r="Z2092" s="8">
        <f t="shared" si="655"/>
        <v>11333</v>
      </c>
      <c r="AA2092" s="6" t="s">
        <v>3967</v>
      </c>
      <c r="AB2092" s="6">
        <v>18266552</v>
      </c>
      <c r="AC2092" s="6">
        <f t="shared" si="660"/>
        <v>2.66</v>
      </c>
      <c r="AD2092" s="6">
        <f t="shared" si="661"/>
        <v>48589028</v>
      </c>
      <c r="AE2092" s="6">
        <f t="shared" si="665"/>
        <v>14532924</v>
      </c>
      <c r="AF2092" s="6">
        <v>3870000</v>
      </c>
      <c r="AG2092" s="11">
        <f t="shared" si="664"/>
        <v>66991952</v>
      </c>
      <c r="AH2092">
        <f t="shared" si="662"/>
        <v>3.6674656497843707</v>
      </c>
      <c r="AI2092" s="53">
        <v>0.75</v>
      </c>
      <c r="AJ2092" s="7" t="str">
        <f t="shared" si="651"/>
        <v>hp_66991952</v>
      </c>
      <c r="AK2092" s="7" t="s">
        <v>3968</v>
      </c>
      <c r="AL2092" s="7">
        <v>3011120</v>
      </c>
      <c r="AM2092" s="7">
        <f>INT(IF(MOD(Y2092,3)=0,INT(AL2092*0.55),INT(AL2092*0.35)))</f>
        <v>1053892</v>
      </c>
      <c r="AN2092" s="54">
        <f t="shared" si="652"/>
        <v>8282384</v>
      </c>
      <c r="AO2092" s="7" t="str">
        <f t="shared" si="653"/>
        <v>atk_8282384</v>
      </c>
      <c r="AP2092" s="7" t="s">
        <v>3973</v>
      </c>
      <c r="AQ2092" s="7" t="s">
        <v>3998</v>
      </c>
      <c r="AR2092" s="7" t="s">
        <v>3975</v>
      </c>
      <c r="AS2092" s="7" t="s">
        <v>3976</v>
      </c>
      <c r="AU2092" s="7" t="str">
        <f t="shared" si="654"/>
        <v>hp_66991952;atk_8282384;hit_500000;miss_105;cirt_0;cirtSub_-3500</v>
      </c>
    </row>
    <row r="2093" spans="22:47" x14ac:dyDescent="0.2">
      <c r="V2093" s="7" t="str">
        <f t="shared" si="650"/>
        <v>幻之小岛7-3</v>
      </c>
      <c r="W2093" s="7">
        <f t="shared" si="659"/>
        <v>4005</v>
      </c>
      <c r="X2093" s="9" t="s">
        <v>2502</v>
      </c>
      <c r="Y2093" s="9">
        <v>3</v>
      </c>
      <c r="Z2093" s="8">
        <f t="shared" si="655"/>
        <v>11336</v>
      </c>
      <c r="AA2093" s="6" t="s">
        <v>3967</v>
      </c>
      <c r="AB2093" s="6">
        <v>18285423</v>
      </c>
      <c r="AC2093" s="6">
        <f t="shared" si="660"/>
        <v>2.6625000000000001</v>
      </c>
      <c r="AD2093" s="6">
        <f t="shared" si="661"/>
        <v>48684938</v>
      </c>
      <c r="AE2093" s="6">
        <f t="shared" si="665"/>
        <v>14532924</v>
      </c>
      <c r="AF2093" s="6">
        <v>3870000</v>
      </c>
      <c r="AG2093" s="11">
        <f t="shared" si="664"/>
        <v>67087862</v>
      </c>
      <c r="AH2093">
        <f t="shared" si="662"/>
        <v>3.6689258979680153</v>
      </c>
      <c r="AI2093" s="53">
        <v>0.75</v>
      </c>
      <c r="AJ2093" s="7" t="str">
        <f t="shared" si="651"/>
        <v>hp_67087862</v>
      </c>
      <c r="AK2093" s="7" t="s">
        <v>3968</v>
      </c>
      <c r="AL2093" s="7">
        <v>3014040</v>
      </c>
      <c r="AM2093" s="7">
        <f>INT(IF(MOD(Y2093,3)=0,INT(AL2093*0.55),INT(AL2093*0.35)))</f>
        <v>1657722</v>
      </c>
      <c r="AN2093" s="54">
        <f t="shared" si="652"/>
        <v>8293717</v>
      </c>
      <c r="AO2093" s="7" t="str">
        <f t="shared" si="653"/>
        <v>atk_8293717</v>
      </c>
      <c r="AP2093" s="7" t="s">
        <v>3973</v>
      </c>
      <c r="AQ2093" s="7" t="s">
        <v>3998</v>
      </c>
      <c r="AR2093" s="7" t="s">
        <v>3975</v>
      </c>
      <c r="AS2093" s="7" t="s">
        <v>3976</v>
      </c>
      <c r="AU2093" s="7" t="str">
        <f t="shared" si="654"/>
        <v>hp_67087862;atk_8293717;hit_500000;miss_105;cirt_0;cirtSub_-3500</v>
      </c>
    </row>
    <row r="2094" spans="22:47" x14ac:dyDescent="0.2">
      <c r="V2094" s="7" t="str">
        <f t="shared" si="650"/>
        <v>幻之小岛7-4</v>
      </c>
      <c r="W2094" s="7">
        <f t="shared" si="659"/>
        <v>4007</v>
      </c>
      <c r="X2094" s="9" t="s">
        <v>2502</v>
      </c>
      <c r="Y2094" s="9">
        <v>4</v>
      </c>
      <c r="Z2094" s="8">
        <f t="shared" si="655"/>
        <v>11340</v>
      </c>
      <c r="AA2094" s="6" t="s">
        <v>3967</v>
      </c>
      <c r="AB2094" s="6">
        <v>18304297</v>
      </c>
      <c r="AC2094" s="6">
        <f t="shared" si="660"/>
        <v>2.6625000000000001</v>
      </c>
      <c r="AD2094" s="6">
        <f t="shared" si="661"/>
        <v>48735190</v>
      </c>
      <c r="AE2094" s="6">
        <f t="shared" si="665"/>
        <v>14532924</v>
      </c>
      <c r="AF2094" s="6">
        <v>3870000</v>
      </c>
      <c r="AG2094" s="11">
        <f t="shared" si="664"/>
        <v>67138114</v>
      </c>
      <c r="AH2094">
        <f t="shared" si="662"/>
        <v>3.6678881467012912</v>
      </c>
      <c r="AI2094" s="53">
        <v>0.75</v>
      </c>
      <c r="AJ2094" s="7" t="str">
        <f t="shared" si="651"/>
        <v>hp_67138114</v>
      </c>
      <c r="AK2094" s="7" t="s">
        <v>3968</v>
      </c>
      <c r="AL2094" s="7">
        <v>3016960</v>
      </c>
      <c r="AM2094" s="7">
        <f>INT(IF(MOD(Y2094,3)=0,INT(AL2094*0.55),INT(AL2094*0.35)))</f>
        <v>1055936</v>
      </c>
      <c r="AN2094" s="54">
        <f t="shared" si="652"/>
        <v>8299403</v>
      </c>
      <c r="AO2094" s="7" t="str">
        <f t="shared" si="653"/>
        <v>atk_8299403</v>
      </c>
      <c r="AP2094" s="7" t="s">
        <v>3973</v>
      </c>
      <c r="AQ2094" s="7" t="s">
        <v>3998</v>
      </c>
      <c r="AR2094" s="7" t="s">
        <v>3975</v>
      </c>
      <c r="AS2094" s="7" t="s">
        <v>3976</v>
      </c>
      <c r="AU2094" s="7" t="str">
        <f t="shared" si="654"/>
        <v>hp_67138114;atk_8299403;hit_500000;miss_105;cirt_0;cirtSub_-3500</v>
      </c>
    </row>
    <row r="2095" spans="22:47" x14ac:dyDescent="0.2">
      <c r="V2095" s="7" t="str">
        <f t="shared" si="650"/>
        <v>幻之小岛7-5</v>
      </c>
      <c r="W2095" s="7">
        <f t="shared" si="659"/>
        <v>4009</v>
      </c>
      <c r="X2095" s="9" t="s">
        <v>2502</v>
      </c>
      <c r="Y2095" s="9">
        <v>5</v>
      </c>
      <c r="Z2095" s="8">
        <f t="shared" si="655"/>
        <v>11345</v>
      </c>
      <c r="AA2095" s="6" t="s">
        <v>3967</v>
      </c>
      <c r="AB2095" s="6">
        <v>18323172</v>
      </c>
      <c r="AC2095" s="6">
        <f t="shared" si="660"/>
        <v>2.6625000000000001</v>
      </c>
      <c r="AD2095" s="6">
        <f t="shared" si="661"/>
        <v>48785445</v>
      </c>
      <c r="AE2095" s="6">
        <f t="shared" si="665"/>
        <v>14532924</v>
      </c>
      <c r="AF2095" s="6">
        <v>3870000</v>
      </c>
      <c r="AG2095" s="11">
        <f t="shared" si="664"/>
        <v>67188369</v>
      </c>
      <c r="AH2095">
        <f t="shared" si="662"/>
        <v>3.6668524969366656</v>
      </c>
      <c r="AI2095" s="53">
        <v>0.75</v>
      </c>
      <c r="AJ2095" s="7" t="str">
        <f t="shared" si="651"/>
        <v>hp_67188369</v>
      </c>
      <c r="AK2095" s="7" t="s">
        <v>3968</v>
      </c>
      <c r="AL2095" s="7">
        <v>3019880</v>
      </c>
      <c r="AM2095" s="7">
        <f>INT(IF(MOD(Y2095,3)=0,INT(AL2095*0.55),INT(AL2095*0.35)))</f>
        <v>1056958</v>
      </c>
      <c r="AN2095" s="54">
        <f t="shared" si="652"/>
        <v>8305090</v>
      </c>
      <c r="AO2095" s="7" t="str">
        <f t="shared" si="653"/>
        <v>atk_8305090</v>
      </c>
      <c r="AP2095" s="7" t="s">
        <v>3973</v>
      </c>
      <c r="AQ2095" s="7" t="s">
        <v>3998</v>
      </c>
      <c r="AR2095" s="7" t="s">
        <v>3975</v>
      </c>
      <c r="AS2095" s="7" t="s">
        <v>3976</v>
      </c>
      <c r="AU2095" s="7" t="str">
        <f t="shared" si="654"/>
        <v>hp_67188369;atk_8305090;hit_500000;miss_105;cirt_0;cirtSub_-3500</v>
      </c>
    </row>
    <row r="2096" spans="22:47" x14ac:dyDescent="0.2">
      <c r="V2096" s="7" t="str">
        <f t="shared" si="650"/>
        <v>幻之小岛7-6</v>
      </c>
      <c r="W2096" s="7">
        <f t="shared" si="659"/>
        <v>4011</v>
      </c>
      <c r="X2096" s="9" t="s">
        <v>2502</v>
      </c>
      <c r="Y2096" s="9">
        <v>6</v>
      </c>
      <c r="Z2096" s="8">
        <f t="shared" si="655"/>
        <v>11351</v>
      </c>
      <c r="AA2096" s="6" t="s">
        <v>3967</v>
      </c>
      <c r="AB2096" s="6">
        <v>18342050</v>
      </c>
      <c r="AC2096" s="6">
        <f t="shared" si="660"/>
        <v>2.665</v>
      </c>
      <c r="AD2096" s="6">
        <f t="shared" si="661"/>
        <v>48881563</v>
      </c>
      <c r="AE2096" s="6">
        <f t="shared" si="665"/>
        <v>14532924</v>
      </c>
      <c r="AF2096" s="6">
        <v>3870000</v>
      </c>
      <c r="AG2096" s="11">
        <f t="shared" si="664"/>
        <v>67284487</v>
      </c>
      <c r="AH2096">
        <f t="shared" si="662"/>
        <v>3.6683188084210872</v>
      </c>
      <c r="AI2096" s="53">
        <v>0.75</v>
      </c>
      <c r="AJ2096" s="7" t="str">
        <f t="shared" si="651"/>
        <v>hp_67284487</v>
      </c>
      <c r="AK2096" s="7" t="s">
        <v>3968</v>
      </c>
      <c r="AL2096" s="7">
        <v>3022800</v>
      </c>
      <c r="AM2096" s="7">
        <f>INT(IF(MOD(Y2096,3)=0,INT(AL2096*0.55),INT(AL2096*0.35)))</f>
        <v>1662540</v>
      </c>
      <c r="AN2096" s="54">
        <f t="shared" si="652"/>
        <v>8316445</v>
      </c>
      <c r="AO2096" s="7" t="str">
        <f t="shared" si="653"/>
        <v>atk_8316445</v>
      </c>
      <c r="AP2096" s="7" t="s">
        <v>3973</v>
      </c>
      <c r="AQ2096" s="7" t="s">
        <v>3998</v>
      </c>
      <c r="AR2096" s="7" t="s">
        <v>3975</v>
      </c>
      <c r="AS2096" s="7" t="s">
        <v>3976</v>
      </c>
      <c r="AU2096" s="7" t="str">
        <f t="shared" si="654"/>
        <v>hp_67284487;atk_8316445;hit_500000;miss_105;cirt_0;cirtSub_-3500</v>
      </c>
    </row>
    <row r="2097" spans="22:47" x14ac:dyDescent="0.2">
      <c r="V2097" s="7" t="str">
        <f t="shared" si="650"/>
        <v>幻之小岛7-7</v>
      </c>
      <c r="W2097" s="7">
        <f t="shared" si="659"/>
        <v>4013</v>
      </c>
      <c r="X2097" s="9" t="s">
        <v>2502</v>
      </c>
      <c r="Y2097" s="9">
        <v>7</v>
      </c>
      <c r="Z2097" s="8">
        <f t="shared" si="655"/>
        <v>11358</v>
      </c>
      <c r="AA2097" s="6" t="s">
        <v>3967</v>
      </c>
      <c r="AB2097" s="6">
        <v>18360930</v>
      </c>
      <c r="AC2097" s="6">
        <f t="shared" si="660"/>
        <v>2.665</v>
      </c>
      <c r="AD2097" s="6">
        <f t="shared" si="661"/>
        <v>48931878</v>
      </c>
      <c r="AE2097" s="6">
        <f t="shared" si="665"/>
        <v>14532924</v>
      </c>
      <c r="AF2097" s="6">
        <v>3870000</v>
      </c>
      <c r="AG2097" s="11">
        <f t="shared" si="664"/>
        <v>67334802</v>
      </c>
      <c r="AH2097">
        <f t="shared" si="662"/>
        <v>3.6672871145415837</v>
      </c>
      <c r="AI2097" s="53">
        <v>0.75</v>
      </c>
      <c r="AJ2097" s="7" t="str">
        <f t="shared" si="651"/>
        <v>hp_67334802</v>
      </c>
      <c r="AK2097" s="7" t="s">
        <v>3968</v>
      </c>
      <c r="AL2097" s="7">
        <v>3025720</v>
      </c>
      <c r="AM2097" s="7">
        <f>INT(IF(MOD(Y2097,3)=0,INT(AL2097*0.55),INT(AL2097*0.35)))</f>
        <v>1059002</v>
      </c>
      <c r="AN2097" s="54">
        <f t="shared" si="652"/>
        <v>8322137</v>
      </c>
      <c r="AO2097" s="7" t="str">
        <f t="shared" si="653"/>
        <v>atk_8322137</v>
      </c>
      <c r="AP2097" s="7" t="s">
        <v>3973</v>
      </c>
      <c r="AQ2097" s="7" t="s">
        <v>3998</v>
      </c>
      <c r="AR2097" s="7" t="s">
        <v>3975</v>
      </c>
      <c r="AS2097" s="7" t="s">
        <v>3976</v>
      </c>
      <c r="AU2097" s="7" t="str">
        <f t="shared" si="654"/>
        <v>hp_67334802;atk_8322137;hit_500000;miss_105;cirt_0;cirtSub_-3500</v>
      </c>
    </row>
    <row r="2098" spans="22:47" x14ac:dyDescent="0.2">
      <c r="V2098" s="7" t="str">
        <f t="shared" si="650"/>
        <v>幻之小岛7-8</v>
      </c>
      <c r="W2098" s="7">
        <f t="shared" si="659"/>
        <v>4015</v>
      </c>
      <c r="X2098" s="9" t="s">
        <v>2502</v>
      </c>
      <c r="Y2098" s="9">
        <v>8</v>
      </c>
      <c r="Z2098" s="8">
        <f t="shared" si="655"/>
        <v>11366</v>
      </c>
      <c r="AA2098" s="6" t="s">
        <v>3967</v>
      </c>
      <c r="AB2098" s="6">
        <v>18379813</v>
      </c>
      <c r="AC2098" s="6">
        <f t="shared" si="660"/>
        <v>2.665</v>
      </c>
      <c r="AD2098" s="6">
        <f t="shared" si="661"/>
        <v>48982201</v>
      </c>
      <c r="AE2098" s="6">
        <f t="shared" si="665"/>
        <v>14532924</v>
      </c>
      <c r="AF2098" s="6">
        <v>3870000</v>
      </c>
      <c r="AG2098" s="11">
        <f t="shared" si="664"/>
        <v>67385125</v>
      </c>
      <c r="AH2098">
        <f t="shared" si="662"/>
        <v>3.6662573770473075</v>
      </c>
      <c r="AI2098" s="53">
        <v>0.75</v>
      </c>
      <c r="AJ2098" s="7" t="str">
        <f t="shared" si="651"/>
        <v>hp_67385125</v>
      </c>
      <c r="AK2098" s="7" t="s">
        <v>3968</v>
      </c>
      <c r="AL2098" s="7">
        <v>3028640</v>
      </c>
      <c r="AM2098" s="7">
        <f>INT(IF(MOD(Y2098,3)=0,INT(AL2098*0.55),INT(AL2098*0.35)))</f>
        <v>1060024</v>
      </c>
      <c r="AN2098" s="54">
        <f t="shared" si="652"/>
        <v>8327830</v>
      </c>
      <c r="AO2098" s="7" t="str">
        <f t="shared" si="653"/>
        <v>atk_8327830</v>
      </c>
      <c r="AP2098" s="7" t="s">
        <v>3973</v>
      </c>
      <c r="AQ2098" s="7" t="s">
        <v>3998</v>
      </c>
      <c r="AR2098" s="7" t="s">
        <v>3975</v>
      </c>
      <c r="AS2098" s="7" t="s">
        <v>3976</v>
      </c>
      <c r="AU2098" s="7" t="str">
        <f t="shared" si="654"/>
        <v>hp_67385125;atk_8327830;hit_500000;miss_105;cirt_0;cirtSub_-3500</v>
      </c>
    </row>
    <row r="2099" spans="22:47" x14ac:dyDescent="0.2">
      <c r="V2099" s="7" t="str">
        <f t="shared" si="650"/>
        <v>幻之小岛7-9</v>
      </c>
      <c r="W2099" s="7">
        <f t="shared" si="659"/>
        <v>4017</v>
      </c>
      <c r="X2099" s="9" t="s">
        <v>2502</v>
      </c>
      <c r="Y2099" s="9">
        <v>9</v>
      </c>
      <c r="Z2099" s="8">
        <f t="shared" si="655"/>
        <v>11375</v>
      </c>
      <c r="AA2099" s="6" t="s">
        <v>3967</v>
      </c>
      <c r="AB2099" s="6">
        <v>18398697</v>
      </c>
      <c r="AC2099" s="6">
        <f t="shared" si="660"/>
        <v>2.6675</v>
      </c>
      <c r="AD2099" s="6">
        <f t="shared" si="661"/>
        <v>49078524</v>
      </c>
      <c r="AE2099" s="6">
        <f t="shared" si="665"/>
        <v>14532924</v>
      </c>
      <c r="AF2099" s="6">
        <v>3870000</v>
      </c>
      <c r="AG2099" s="11">
        <f t="shared" si="664"/>
        <v>67481448</v>
      </c>
      <c r="AH2099">
        <f t="shared" si="662"/>
        <v>3.6677297310782389</v>
      </c>
      <c r="AI2099" s="53">
        <v>0.75</v>
      </c>
      <c r="AJ2099" s="7" t="str">
        <f t="shared" si="651"/>
        <v>hp_67481448</v>
      </c>
      <c r="AK2099" s="7" t="s">
        <v>3968</v>
      </c>
      <c r="AL2099" s="7">
        <v>3031560</v>
      </c>
      <c r="AM2099" s="7">
        <f>INT(IF(MOD(Y2099,3)=0,INT(AL2099*0.55),INT(AL2099*0.35)))</f>
        <v>1667358</v>
      </c>
      <c r="AN2099" s="54">
        <f t="shared" si="652"/>
        <v>8339207</v>
      </c>
      <c r="AO2099" s="7" t="str">
        <f t="shared" si="653"/>
        <v>atk_8339207</v>
      </c>
      <c r="AP2099" s="7" t="s">
        <v>3973</v>
      </c>
      <c r="AQ2099" s="7" t="s">
        <v>3998</v>
      </c>
      <c r="AR2099" s="7" t="s">
        <v>3975</v>
      </c>
      <c r="AS2099" s="7" t="s">
        <v>3976</v>
      </c>
      <c r="AU2099" s="7" t="str">
        <f t="shared" si="654"/>
        <v>hp_67481448;atk_8339207;hit_500000;miss_105;cirt_0;cirtSub_-3500</v>
      </c>
    </row>
    <row r="2100" spans="22:47" x14ac:dyDescent="0.2">
      <c r="V2100" s="7" t="str">
        <f t="shared" si="650"/>
        <v>幻之小岛7-10</v>
      </c>
      <c r="W2100" s="7">
        <f t="shared" si="659"/>
        <v>4019</v>
      </c>
      <c r="X2100" s="9" t="s">
        <v>2502</v>
      </c>
      <c r="Y2100" s="9">
        <v>10</v>
      </c>
      <c r="Z2100" s="8">
        <f t="shared" si="655"/>
        <v>11385</v>
      </c>
      <c r="AA2100" s="6" t="s">
        <v>3967</v>
      </c>
      <c r="AB2100" s="6">
        <v>18417584</v>
      </c>
      <c r="AC2100" s="6">
        <f t="shared" si="660"/>
        <v>2.6675</v>
      </c>
      <c r="AD2100" s="6">
        <f t="shared" si="661"/>
        <v>49128905</v>
      </c>
      <c r="AE2100" s="6">
        <f t="shared" si="665"/>
        <v>14532924</v>
      </c>
      <c r="AF2100" s="6">
        <v>3870000</v>
      </c>
      <c r="AG2100" s="11">
        <f t="shared" si="664"/>
        <v>67531829</v>
      </c>
      <c r="AH2100">
        <f t="shared" si="662"/>
        <v>3.6667040041734031</v>
      </c>
      <c r="AI2100" s="53">
        <v>0.75</v>
      </c>
      <c r="AJ2100" s="7" t="str">
        <f t="shared" si="651"/>
        <v>hp_67531829</v>
      </c>
      <c r="AK2100" s="7" t="s">
        <v>3968</v>
      </c>
      <c r="AL2100" s="7">
        <v>3034480</v>
      </c>
      <c r="AM2100" s="7">
        <f>INT(IF(MOD(Y2100,3)=0,INT(AL2100*0.55),INT(AL2100*0.35)))</f>
        <v>1062068</v>
      </c>
      <c r="AN2100" s="54">
        <f t="shared" si="652"/>
        <v>8344904</v>
      </c>
      <c r="AO2100" s="7" t="str">
        <f t="shared" si="653"/>
        <v>atk_8344904</v>
      </c>
      <c r="AP2100" s="7" t="s">
        <v>3973</v>
      </c>
      <c r="AQ2100" s="7" t="s">
        <v>3998</v>
      </c>
      <c r="AR2100" s="7" t="s">
        <v>3975</v>
      </c>
      <c r="AS2100" s="7" t="s">
        <v>3976</v>
      </c>
      <c r="AU2100" s="7" t="str">
        <f t="shared" si="654"/>
        <v>hp_67531829;atk_8344904;hit_500000;miss_105;cirt_0;cirtSub_-3500</v>
      </c>
    </row>
    <row r="2101" spans="22:47" x14ac:dyDescent="0.2">
      <c r="V2101" s="7" t="str">
        <f t="shared" si="650"/>
        <v>幻之小岛8-1</v>
      </c>
      <c r="W2101" s="7">
        <f t="shared" si="659"/>
        <v>4021</v>
      </c>
      <c r="X2101" s="9" t="s">
        <v>2503</v>
      </c>
      <c r="Y2101" s="9">
        <v>1</v>
      </c>
      <c r="Z2101" s="8">
        <f t="shared" si="655"/>
        <v>11386</v>
      </c>
      <c r="AA2101" s="6" t="s">
        <v>3967</v>
      </c>
      <c r="AB2101" s="6">
        <v>18436473</v>
      </c>
      <c r="AC2101" s="6">
        <f t="shared" si="660"/>
        <v>2.67</v>
      </c>
      <c r="AD2101" s="6">
        <f t="shared" si="661"/>
        <v>49225382</v>
      </c>
      <c r="AE2101" s="6">
        <f t="shared" ref="AE2101" si="667">IF(MOD(Y2101,1)=0,INT(AD2100*0.3),0)</f>
        <v>14738671</v>
      </c>
      <c r="AF2101" s="6">
        <v>3870000</v>
      </c>
      <c r="AG2101" s="11">
        <f t="shared" si="664"/>
        <v>67834053</v>
      </c>
      <c r="AH2101">
        <f t="shared" si="662"/>
        <v>3.679340023441577</v>
      </c>
      <c r="AI2101" s="53">
        <v>0.75</v>
      </c>
      <c r="AJ2101" s="7" t="str">
        <f t="shared" si="651"/>
        <v>hp_67834053</v>
      </c>
      <c r="AK2101" s="7" t="s">
        <v>3968</v>
      </c>
      <c r="AL2101" s="7">
        <v>3037400</v>
      </c>
      <c r="AM2101" s="7">
        <f>INT(IF(MOD(Y2101,3)=0,INT(AL2101*0.55),INT(AL2101*0.35)))</f>
        <v>1063090</v>
      </c>
      <c r="AN2101" s="54">
        <f t="shared" si="652"/>
        <v>8381720</v>
      </c>
      <c r="AO2101" s="7" t="str">
        <f t="shared" si="653"/>
        <v>atk_8381720</v>
      </c>
      <c r="AP2101" s="7" t="s">
        <v>3973</v>
      </c>
      <c r="AQ2101" s="7" t="s">
        <v>3998</v>
      </c>
      <c r="AR2101" s="7" t="s">
        <v>3975</v>
      </c>
      <c r="AS2101" s="7" t="s">
        <v>3976</v>
      </c>
      <c r="AU2101" s="7" t="str">
        <f t="shared" si="654"/>
        <v>hp_67834053;atk_8381720;hit_500000;miss_105;cirt_0;cirtSub_-3500</v>
      </c>
    </row>
    <row r="2102" spans="22:47" x14ac:dyDescent="0.2">
      <c r="V2102" s="7" t="str">
        <f t="shared" si="650"/>
        <v>幻之小岛8-2</v>
      </c>
      <c r="W2102" s="7">
        <f t="shared" si="659"/>
        <v>4023</v>
      </c>
      <c r="X2102" s="9" t="s">
        <v>2503</v>
      </c>
      <c r="Y2102" s="9">
        <v>2</v>
      </c>
      <c r="Z2102" s="8">
        <f t="shared" si="655"/>
        <v>11388</v>
      </c>
      <c r="AA2102" s="6" t="s">
        <v>3967</v>
      </c>
      <c r="AB2102" s="6">
        <v>18455365</v>
      </c>
      <c r="AC2102" s="6">
        <f t="shared" si="660"/>
        <v>2.67</v>
      </c>
      <c r="AD2102" s="6">
        <f t="shared" si="661"/>
        <v>49275824</v>
      </c>
      <c r="AE2102" s="6">
        <f t="shared" si="665"/>
        <v>14738671</v>
      </c>
      <c r="AF2102" s="6">
        <v>3870000</v>
      </c>
      <c r="AG2102" s="11">
        <f t="shared" si="664"/>
        <v>67884495</v>
      </c>
      <c r="AH2102">
        <f t="shared" si="662"/>
        <v>3.6783068229753244</v>
      </c>
      <c r="AI2102" s="53">
        <v>0.75</v>
      </c>
      <c r="AJ2102" s="7" t="str">
        <f t="shared" si="651"/>
        <v>hp_67884495</v>
      </c>
      <c r="AK2102" s="7" t="s">
        <v>3968</v>
      </c>
      <c r="AL2102" s="7">
        <v>3040320</v>
      </c>
      <c r="AM2102" s="7">
        <f>INT(IF(MOD(Y2102,3)=0,INT(AL2102*0.55),INT(AL2102*0.35)))</f>
        <v>1064112</v>
      </c>
      <c r="AN2102" s="54">
        <f t="shared" si="652"/>
        <v>8387422</v>
      </c>
      <c r="AO2102" s="7" t="str">
        <f t="shared" si="653"/>
        <v>atk_8387422</v>
      </c>
      <c r="AP2102" s="7" t="s">
        <v>3973</v>
      </c>
      <c r="AQ2102" s="7" t="s">
        <v>3998</v>
      </c>
      <c r="AR2102" s="7" t="s">
        <v>3975</v>
      </c>
      <c r="AS2102" s="7" t="s">
        <v>3976</v>
      </c>
      <c r="AU2102" s="7" t="str">
        <f t="shared" si="654"/>
        <v>hp_67884495;atk_8387422;hit_500000;miss_105;cirt_0;cirtSub_-3500</v>
      </c>
    </row>
    <row r="2103" spans="22:47" x14ac:dyDescent="0.2">
      <c r="V2103" s="7" t="str">
        <f t="shared" si="650"/>
        <v>幻之小岛8-3</v>
      </c>
      <c r="W2103" s="7">
        <f t="shared" si="659"/>
        <v>4025</v>
      </c>
      <c r="X2103" s="9" t="s">
        <v>2503</v>
      </c>
      <c r="Y2103" s="9">
        <v>3</v>
      </c>
      <c r="Z2103" s="8">
        <f t="shared" si="655"/>
        <v>11391</v>
      </c>
      <c r="AA2103" s="6" t="s">
        <v>3967</v>
      </c>
      <c r="AB2103" s="6">
        <v>18474258</v>
      </c>
      <c r="AC2103" s="6">
        <f t="shared" si="660"/>
        <v>2.6724999999999999</v>
      </c>
      <c r="AD2103" s="6">
        <f t="shared" si="661"/>
        <v>49372454</v>
      </c>
      <c r="AE2103" s="6">
        <f t="shared" si="665"/>
        <v>14738671</v>
      </c>
      <c r="AF2103" s="6">
        <v>3870000</v>
      </c>
      <c r="AG2103" s="11">
        <f t="shared" si="664"/>
        <v>67981125</v>
      </c>
      <c r="AH2103">
        <f t="shared" si="662"/>
        <v>3.6797756640618529</v>
      </c>
      <c r="AI2103" s="53">
        <v>0.75</v>
      </c>
      <c r="AJ2103" s="7" t="str">
        <f t="shared" si="651"/>
        <v>hp_67981125</v>
      </c>
      <c r="AK2103" s="7" t="s">
        <v>3968</v>
      </c>
      <c r="AL2103" s="7">
        <v>3043240</v>
      </c>
      <c r="AM2103" s="7">
        <f>INT(IF(MOD(Y2103,3)=0,INT(AL2103*0.55),INT(AL2103*0.35)))</f>
        <v>1673782</v>
      </c>
      <c r="AN2103" s="54">
        <f t="shared" si="652"/>
        <v>8398830</v>
      </c>
      <c r="AO2103" s="7" t="str">
        <f t="shared" si="653"/>
        <v>atk_8398830</v>
      </c>
      <c r="AP2103" s="7" t="s">
        <v>3973</v>
      </c>
      <c r="AQ2103" s="7" t="s">
        <v>3998</v>
      </c>
      <c r="AR2103" s="7" t="s">
        <v>3975</v>
      </c>
      <c r="AS2103" s="7" t="s">
        <v>3976</v>
      </c>
      <c r="AU2103" s="7" t="str">
        <f t="shared" si="654"/>
        <v>hp_67981125;atk_8398830;hit_500000;miss_105;cirt_0;cirtSub_-3500</v>
      </c>
    </row>
    <row r="2104" spans="22:47" x14ac:dyDescent="0.2">
      <c r="V2104" s="7" t="str">
        <f t="shared" si="650"/>
        <v>幻之小岛8-4</v>
      </c>
      <c r="W2104" s="7">
        <f t="shared" si="659"/>
        <v>4027</v>
      </c>
      <c r="X2104" s="9" t="s">
        <v>2503</v>
      </c>
      <c r="Y2104" s="9">
        <v>4</v>
      </c>
      <c r="Z2104" s="8">
        <f t="shared" si="655"/>
        <v>11395</v>
      </c>
      <c r="AA2104" s="6" t="s">
        <v>3967</v>
      </c>
      <c r="AB2104" s="6">
        <v>18493154</v>
      </c>
      <c r="AC2104" s="6">
        <f t="shared" si="660"/>
        <v>2.6724999999999999</v>
      </c>
      <c r="AD2104" s="6">
        <f t="shared" si="661"/>
        <v>49422954</v>
      </c>
      <c r="AE2104" s="6">
        <f t="shared" si="665"/>
        <v>14738671</v>
      </c>
      <c r="AF2104" s="6">
        <v>3870000</v>
      </c>
      <c r="AG2104" s="11">
        <f t="shared" si="664"/>
        <v>68031625</v>
      </c>
      <c r="AH2104">
        <f t="shared" si="662"/>
        <v>3.6787464701802626</v>
      </c>
      <c r="AI2104" s="53">
        <v>0.75</v>
      </c>
      <c r="AJ2104" s="7" t="str">
        <f t="shared" si="651"/>
        <v>hp_68031625</v>
      </c>
      <c r="AK2104" s="7" t="s">
        <v>3968</v>
      </c>
      <c r="AL2104" s="7">
        <v>3046160</v>
      </c>
      <c r="AM2104" s="7">
        <f>INT(IF(MOD(Y2104,3)=0,INT(AL2104*0.55),INT(AL2104*0.35)))</f>
        <v>1066156</v>
      </c>
      <c r="AN2104" s="54">
        <f t="shared" si="652"/>
        <v>8404537</v>
      </c>
      <c r="AO2104" s="7" t="str">
        <f t="shared" si="653"/>
        <v>atk_8404537</v>
      </c>
      <c r="AP2104" s="7" t="s">
        <v>3973</v>
      </c>
      <c r="AQ2104" s="7" t="s">
        <v>3998</v>
      </c>
      <c r="AR2104" s="7" t="s">
        <v>3975</v>
      </c>
      <c r="AS2104" s="7" t="s">
        <v>3976</v>
      </c>
      <c r="AU2104" s="7" t="str">
        <f t="shared" si="654"/>
        <v>hp_68031625;atk_8404537;hit_500000;miss_105;cirt_0;cirtSub_-3500</v>
      </c>
    </row>
    <row r="2105" spans="22:47" x14ac:dyDescent="0.2">
      <c r="V2105" s="7" t="str">
        <f t="shared" si="650"/>
        <v>幻之小岛8-5</v>
      </c>
      <c r="W2105" s="7">
        <f t="shared" si="659"/>
        <v>4029</v>
      </c>
      <c r="X2105" s="9" t="s">
        <v>2503</v>
      </c>
      <c r="Y2105" s="9">
        <v>5</v>
      </c>
      <c r="Z2105" s="8">
        <f t="shared" si="655"/>
        <v>11400</v>
      </c>
      <c r="AA2105" s="6" t="s">
        <v>3967</v>
      </c>
      <c r="AB2105" s="6">
        <v>18512052</v>
      </c>
      <c r="AC2105" s="6">
        <f t="shared" si="660"/>
        <v>2.6724999999999999</v>
      </c>
      <c r="AD2105" s="6">
        <f t="shared" si="661"/>
        <v>49473458</v>
      </c>
      <c r="AE2105" s="6">
        <f t="shared" si="665"/>
        <v>14738671</v>
      </c>
      <c r="AF2105" s="6">
        <v>3870000</v>
      </c>
      <c r="AG2105" s="11">
        <f t="shared" si="664"/>
        <v>68082129</v>
      </c>
      <c r="AH2105">
        <f t="shared" si="662"/>
        <v>3.6777191961215321</v>
      </c>
      <c r="AI2105" s="53">
        <v>0.75</v>
      </c>
      <c r="AJ2105" s="7" t="str">
        <f t="shared" si="651"/>
        <v>hp_68082129</v>
      </c>
      <c r="AK2105" s="7" t="s">
        <v>3968</v>
      </c>
      <c r="AL2105" s="7">
        <v>3049080</v>
      </c>
      <c r="AM2105" s="7">
        <f>INT(IF(MOD(Y2105,3)=0,INT(AL2105*0.55),INT(AL2105*0.35)))</f>
        <v>1067178</v>
      </c>
      <c r="AN2105" s="54">
        <f t="shared" si="652"/>
        <v>8410245</v>
      </c>
      <c r="AO2105" s="7" t="str">
        <f t="shared" si="653"/>
        <v>atk_8410245</v>
      </c>
      <c r="AP2105" s="7" t="s">
        <v>3973</v>
      </c>
      <c r="AQ2105" s="7" t="s">
        <v>3998</v>
      </c>
      <c r="AR2105" s="7" t="s">
        <v>3975</v>
      </c>
      <c r="AS2105" s="7" t="s">
        <v>3976</v>
      </c>
      <c r="AU2105" s="7" t="str">
        <f t="shared" si="654"/>
        <v>hp_68082129;atk_8410245;hit_500000;miss_105;cirt_0;cirtSub_-3500</v>
      </c>
    </row>
    <row r="2106" spans="22:47" x14ac:dyDescent="0.2">
      <c r="V2106" s="7" t="str">
        <f t="shared" si="650"/>
        <v>幻之小岛8-6</v>
      </c>
      <c r="W2106" s="7">
        <f t="shared" si="659"/>
        <v>4031</v>
      </c>
      <c r="X2106" s="9" t="s">
        <v>2503</v>
      </c>
      <c r="Y2106" s="9">
        <v>6</v>
      </c>
      <c r="Z2106" s="8">
        <f t="shared" si="655"/>
        <v>11406</v>
      </c>
      <c r="AA2106" s="6" t="s">
        <v>3967</v>
      </c>
      <c r="AB2106" s="6">
        <v>18530953</v>
      </c>
      <c r="AC2106" s="6">
        <f t="shared" si="660"/>
        <v>2.6749999999999998</v>
      </c>
      <c r="AD2106" s="6">
        <f t="shared" si="661"/>
        <v>49570299</v>
      </c>
      <c r="AE2106" s="6">
        <f t="shared" si="665"/>
        <v>14738671</v>
      </c>
      <c r="AF2106" s="6">
        <v>3870000</v>
      </c>
      <c r="AG2106" s="11">
        <f t="shared" si="664"/>
        <v>68178970</v>
      </c>
      <c r="AH2106">
        <f t="shared" si="662"/>
        <v>3.6791939410779357</v>
      </c>
      <c r="AI2106" s="53">
        <v>0.75</v>
      </c>
      <c r="AJ2106" s="7" t="str">
        <f t="shared" si="651"/>
        <v>hp_68178970</v>
      </c>
      <c r="AK2106" s="7" t="s">
        <v>3968</v>
      </c>
      <c r="AL2106" s="7">
        <v>3052000</v>
      </c>
      <c r="AM2106" s="7">
        <f>INT(IF(MOD(Y2106,3)=0,INT(AL2106*0.55),INT(AL2106*0.35)))</f>
        <v>1678600</v>
      </c>
      <c r="AN2106" s="54">
        <f t="shared" si="652"/>
        <v>8421674</v>
      </c>
      <c r="AO2106" s="7" t="str">
        <f t="shared" si="653"/>
        <v>atk_8421674</v>
      </c>
      <c r="AP2106" s="7" t="s">
        <v>3973</v>
      </c>
      <c r="AQ2106" s="7" t="s">
        <v>3998</v>
      </c>
      <c r="AR2106" s="7" t="s">
        <v>3975</v>
      </c>
      <c r="AS2106" s="7" t="s">
        <v>3976</v>
      </c>
      <c r="AU2106" s="7" t="str">
        <f t="shared" si="654"/>
        <v>hp_68178970;atk_8421674;hit_500000;miss_105;cirt_0;cirtSub_-3500</v>
      </c>
    </row>
    <row r="2107" spans="22:47" x14ac:dyDescent="0.2">
      <c r="V2107" s="7" t="str">
        <f t="shared" si="650"/>
        <v>幻之小岛8-7</v>
      </c>
      <c r="W2107" s="7">
        <f t="shared" si="659"/>
        <v>4033</v>
      </c>
      <c r="X2107" s="9" t="s">
        <v>2503</v>
      </c>
      <c r="Y2107" s="9">
        <v>7</v>
      </c>
      <c r="Z2107" s="8">
        <f t="shared" si="655"/>
        <v>11413</v>
      </c>
      <c r="AA2107" s="6" t="s">
        <v>3967</v>
      </c>
      <c r="AB2107" s="6">
        <v>18549855</v>
      </c>
      <c r="AC2107" s="6">
        <f t="shared" si="660"/>
        <v>2.6749999999999998</v>
      </c>
      <c r="AD2107" s="6">
        <f t="shared" si="661"/>
        <v>49620862</v>
      </c>
      <c r="AE2107" s="6">
        <f t="shared" si="665"/>
        <v>14738671</v>
      </c>
      <c r="AF2107" s="6">
        <v>3870000</v>
      </c>
      <c r="AG2107" s="11">
        <f t="shared" si="664"/>
        <v>68229533</v>
      </c>
      <c r="AH2107">
        <f t="shared" si="662"/>
        <v>3.678170691900287</v>
      </c>
      <c r="AI2107" s="53">
        <v>0.75</v>
      </c>
      <c r="AJ2107" s="7" t="str">
        <f t="shared" si="651"/>
        <v>hp_68229533</v>
      </c>
      <c r="AK2107" s="7" t="s">
        <v>3968</v>
      </c>
      <c r="AL2107" s="7">
        <v>3054920</v>
      </c>
      <c r="AM2107" s="7">
        <f>INT(IF(MOD(Y2107,3)=0,INT(AL2107*0.55),INT(AL2107*0.35)))</f>
        <v>1069222</v>
      </c>
      <c r="AN2107" s="54">
        <f t="shared" si="652"/>
        <v>8427387</v>
      </c>
      <c r="AO2107" s="7" t="str">
        <f t="shared" si="653"/>
        <v>atk_8427387</v>
      </c>
      <c r="AP2107" s="7" t="s">
        <v>3973</v>
      </c>
      <c r="AQ2107" s="7" t="s">
        <v>3998</v>
      </c>
      <c r="AR2107" s="7" t="s">
        <v>3975</v>
      </c>
      <c r="AS2107" s="7" t="s">
        <v>3976</v>
      </c>
      <c r="AU2107" s="7" t="str">
        <f t="shared" si="654"/>
        <v>hp_68229533;atk_8427387;hit_500000;miss_105;cirt_0;cirtSub_-3500</v>
      </c>
    </row>
    <row r="2108" spans="22:47" x14ac:dyDescent="0.2">
      <c r="V2108" s="7" t="str">
        <f t="shared" si="650"/>
        <v>幻之小岛8-8</v>
      </c>
      <c r="W2108" s="7">
        <f t="shared" si="659"/>
        <v>4035</v>
      </c>
      <c r="X2108" s="9" t="s">
        <v>2503</v>
      </c>
      <c r="Y2108" s="9">
        <v>8</v>
      </c>
      <c r="Z2108" s="8">
        <f t="shared" si="655"/>
        <v>11421</v>
      </c>
      <c r="AA2108" s="6" t="s">
        <v>3967</v>
      </c>
      <c r="AB2108" s="6">
        <v>18568760</v>
      </c>
      <c r="AC2108" s="6">
        <f t="shared" si="660"/>
        <v>2.6749999999999998</v>
      </c>
      <c r="AD2108" s="6">
        <f t="shared" si="661"/>
        <v>49671433</v>
      </c>
      <c r="AE2108" s="6">
        <f t="shared" si="665"/>
        <v>14738671</v>
      </c>
      <c r="AF2108" s="6">
        <v>3870000</v>
      </c>
      <c r="AG2108" s="11">
        <f t="shared" si="664"/>
        <v>68280104</v>
      </c>
      <c r="AH2108">
        <f t="shared" si="662"/>
        <v>3.6771493626930392</v>
      </c>
      <c r="AI2108" s="53">
        <v>0.75</v>
      </c>
      <c r="AJ2108" s="7" t="str">
        <f t="shared" si="651"/>
        <v>hp_68280104</v>
      </c>
      <c r="AK2108" s="7" t="s">
        <v>3968</v>
      </c>
      <c r="AL2108" s="7">
        <v>3057840</v>
      </c>
      <c r="AM2108" s="7">
        <f>INT(IF(MOD(Y2108,3)=0,INT(AL2108*0.55),INT(AL2108*0.35)))</f>
        <v>1070244</v>
      </c>
      <c r="AN2108" s="54">
        <f t="shared" si="652"/>
        <v>8433100</v>
      </c>
      <c r="AO2108" s="7" t="str">
        <f t="shared" si="653"/>
        <v>atk_8433100</v>
      </c>
      <c r="AP2108" s="7" t="s">
        <v>3973</v>
      </c>
      <c r="AQ2108" s="7" t="s">
        <v>3998</v>
      </c>
      <c r="AR2108" s="7" t="s">
        <v>3975</v>
      </c>
      <c r="AS2108" s="7" t="s">
        <v>3976</v>
      </c>
      <c r="AU2108" s="7" t="str">
        <f t="shared" si="654"/>
        <v>hp_68280104;atk_8433100;hit_500000;miss_105;cirt_0;cirtSub_-3500</v>
      </c>
    </row>
    <row r="2109" spans="22:47" x14ac:dyDescent="0.2">
      <c r="V2109" s="7" t="str">
        <f t="shared" si="650"/>
        <v>幻之小岛8-9</v>
      </c>
      <c r="W2109" s="7">
        <f t="shared" si="659"/>
        <v>4037</v>
      </c>
      <c r="X2109" s="9" t="s">
        <v>2503</v>
      </c>
      <c r="Y2109" s="9">
        <v>9</v>
      </c>
      <c r="Z2109" s="8">
        <f t="shared" si="655"/>
        <v>11430</v>
      </c>
      <c r="AA2109" s="6" t="s">
        <v>3967</v>
      </c>
      <c r="AB2109" s="6">
        <v>18587667</v>
      </c>
      <c r="AC2109" s="6">
        <f t="shared" si="660"/>
        <v>2.6774999999999998</v>
      </c>
      <c r="AD2109" s="6">
        <f t="shared" si="661"/>
        <v>49768478</v>
      </c>
      <c r="AE2109" s="6">
        <f t="shared" si="665"/>
        <v>14738671</v>
      </c>
      <c r="AF2109" s="6">
        <v>3870000</v>
      </c>
      <c r="AG2109" s="11">
        <f t="shared" si="664"/>
        <v>68377149</v>
      </c>
      <c r="AH2109">
        <f t="shared" si="662"/>
        <v>3.6786299754563068</v>
      </c>
      <c r="AI2109" s="53">
        <v>0.75</v>
      </c>
      <c r="AJ2109" s="7" t="str">
        <f t="shared" si="651"/>
        <v>hp_68377149</v>
      </c>
      <c r="AK2109" s="7" t="s">
        <v>3968</v>
      </c>
      <c r="AL2109" s="7">
        <v>3060760</v>
      </c>
      <c r="AM2109" s="7">
        <f>INT(IF(MOD(Y2109,3)=0,INT(AL2109*0.55),INT(AL2109*0.35)))</f>
        <v>1683418</v>
      </c>
      <c r="AN2109" s="54">
        <f t="shared" si="652"/>
        <v>8444552</v>
      </c>
      <c r="AO2109" s="7" t="str">
        <f t="shared" si="653"/>
        <v>atk_8444552</v>
      </c>
      <c r="AP2109" s="7" t="s">
        <v>3973</v>
      </c>
      <c r="AQ2109" s="7" t="s">
        <v>3998</v>
      </c>
      <c r="AR2109" s="7" t="s">
        <v>3975</v>
      </c>
      <c r="AS2109" s="7" t="s">
        <v>3976</v>
      </c>
      <c r="AU2109" s="7" t="str">
        <f t="shared" si="654"/>
        <v>hp_68377149;atk_8444552;hit_500000;miss_105;cirt_0;cirtSub_-3500</v>
      </c>
    </row>
    <row r="2110" spans="22:47" x14ac:dyDescent="0.2">
      <c r="V2110" s="7" t="str">
        <f t="shared" si="650"/>
        <v>幻之小岛8-10</v>
      </c>
      <c r="W2110" s="7">
        <f t="shared" si="659"/>
        <v>4039</v>
      </c>
      <c r="X2110" s="9" t="s">
        <v>2503</v>
      </c>
      <c r="Y2110" s="9">
        <v>10</v>
      </c>
      <c r="Z2110" s="8">
        <f t="shared" si="655"/>
        <v>11440</v>
      </c>
      <c r="AA2110" s="6" t="s">
        <v>3967</v>
      </c>
      <c r="AB2110" s="6">
        <v>18606576</v>
      </c>
      <c r="AC2110" s="6">
        <f t="shared" si="660"/>
        <v>2.6774999999999998</v>
      </c>
      <c r="AD2110" s="6">
        <f t="shared" si="661"/>
        <v>49819107</v>
      </c>
      <c r="AE2110" s="6">
        <f t="shared" si="665"/>
        <v>14738671</v>
      </c>
      <c r="AF2110" s="6">
        <v>3870000</v>
      </c>
      <c r="AG2110" s="11">
        <f t="shared" si="664"/>
        <v>68427778</v>
      </c>
      <c r="AH2110">
        <f t="shared" si="662"/>
        <v>3.6776125817022969</v>
      </c>
      <c r="AI2110" s="53">
        <v>0.75</v>
      </c>
      <c r="AJ2110" s="7" t="str">
        <f t="shared" si="651"/>
        <v>hp_68427778</v>
      </c>
      <c r="AK2110" s="7" t="s">
        <v>3968</v>
      </c>
      <c r="AL2110" s="7">
        <v>3063680</v>
      </c>
      <c r="AM2110" s="7">
        <f>INT(IF(MOD(Y2110,3)=0,INT(AL2110*0.55),INT(AL2110*0.35)))</f>
        <v>1072288</v>
      </c>
      <c r="AN2110" s="54">
        <f t="shared" si="652"/>
        <v>8450271</v>
      </c>
      <c r="AO2110" s="7" t="str">
        <f t="shared" si="653"/>
        <v>atk_8450271</v>
      </c>
      <c r="AP2110" s="7" t="s">
        <v>3973</v>
      </c>
      <c r="AQ2110" s="7" t="s">
        <v>3998</v>
      </c>
      <c r="AR2110" s="7" t="s">
        <v>3975</v>
      </c>
      <c r="AS2110" s="7" t="s">
        <v>3976</v>
      </c>
      <c r="AU2110" s="7" t="str">
        <f t="shared" si="654"/>
        <v>hp_68427778;atk_8450271;hit_500000;miss_105;cirt_0;cirtSub_-3500</v>
      </c>
    </row>
    <row r="2111" spans="22:47" x14ac:dyDescent="0.2">
      <c r="V2111" s="7" t="str">
        <f t="shared" si="650"/>
        <v>幻之小岛9-1</v>
      </c>
      <c r="W2111" s="7">
        <f t="shared" si="659"/>
        <v>4041</v>
      </c>
      <c r="X2111" s="9" t="s">
        <v>2504</v>
      </c>
      <c r="Y2111" s="9">
        <v>1</v>
      </c>
      <c r="Z2111" s="8">
        <f t="shared" si="655"/>
        <v>11441</v>
      </c>
      <c r="AA2111" s="6" t="s">
        <v>3967</v>
      </c>
      <c r="AB2111" s="6">
        <v>18625488</v>
      </c>
      <c r="AC2111" s="6">
        <f t="shared" si="660"/>
        <v>2.68</v>
      </c>
      <c r="AD2111" s="6">
        <f t="shared" si="661"/>
        <v>49916307</v>
      </c>
      <c r="AE2111" s="6">
        <f t="shared" ref="AE2111" si="668">IF(MOD(Y2111,1)=0,INT(AD2110*0.3),0)</f>
        <v>14945732</v>
      </c>
      <c r="AF2111" s="6">
        <v>3870000</v>
      </c>
      <c r="AG2111" s="11">
        <f t="shared" si="664"/>
        <v>68732039</v>
      </c>
      <c r="AH2111">
        <f t="shared" si="662"/>
        <v>3.6902141302284268</v>
      </c>
      <c r="AI2111" s="53">
        <v>0.75</v>
      </c>
      <c r="AJ2111" s="7" t="str">
        <f t="shared" si="651"/>
        <v>hp_68732039</v>
      </c>
      <c r="AK2111" s="7" t="s">
        <v>3968</v>
      </c>
      <c r="AL2111" s="7">
        <v>3066600</v>
      </c>
      <c r="AM2111" s="7">
        <f>INT(IF(MOD(Y2111,3)=0,INT(AL2111*0.55),INT(AL2111*0.35)))</f>
        <v>1073310</v>
      </c>
      <c r="AN2111" s="54">
        <f t="shared" si="652"/>
        <v>8487307</v>
      </c>
      <c r="AO2111" s="7" t="str">
        <f t="shared" si="653"/>
        <v>atk_8487307</v>
      </c>
      <c r="AP2111" s="7" t="s">
        <v>3973</v>
      </c>
      <c r="AQ2111" s="7" t="s">
        <v>3998</v>
      </c>
      <c r="AR2111" s="7" t="s">
        <v>3975</v>
      </c>
      <c r="AS2111" s="7" t="s">
        <v>3976</v>
      </c>
      <c r="AU2111" s="7" t="str">
        <f t="shared" si="654"/>
        <v>hp_68732039;atk_8487307;hit_500000;miss_105;cirt_0;cirtSub_-3500</v>
      </c>
    </row>
    <row r="2112" spans="22:47" x14ac:dyDescent="0.2">
      <c r="V2112" s="7" t="str">
        <f t="shared" si="650"/>
        <v>幻之小岛9-2</v>
      </c>
      <c r="W2112" s="7">
        <f t="shared" si="659"/>
        <v>4043</v>
      </c>
      <c r="X2112" s="9" t="s">
        <v>2504</v>
      </c>
      <c r="Y2112" s="9">
        <v>2</v>
      </c>
      <c r="Z2112" s="8">
        <f t="shared" si="655"/>
        <v>11443</v>
      </c>
      <c r="AA2112" s="6" t="s">
        <v>3967</v>
      </c>
      <c r="AB2112" s="6">
        <v>18644402</v>
      </c>
      <c r="AC2112" s="6">
        <f t="shared" si="660"/>
        <v>2.68</v>
      </c>
      <c r="AD2112" s="6">
        <f t="shared" si="661"/>
        <v>49966997</v>
      </c>
      <c r="AE2112" s="6">
        <f t="shared" si="665"/>
        <v>14945732</v>
      </c>
      <c r="AF2112" s="6">
        <v>3870000</v>
      </c>
      <c r="AG2112" s="11">
        <f t="shared" si="664"/>
        <v>68782729</v>
      </c>
      <c r="AH2112">
        <f t="shared" si="662"/>
        <v>3.6891893341497357</v>
      </c>
      <c r="AI2112" s="53">
        <v>0.75</v>
      </c>
      <c r="AJ2112" s="7" t="str">
        <f t="shared" si="651"/>
        <v>hp_68782729</v>
      </c>
      <c r="AK2112" s="7" t="s">
        <v>3968</v>
      </c>
      <c r="AL2112" s="7">
        <v>3069520</v>
      </c>
      <c r="AM2112" s="7">
        <f>INT(IF(MOD(Y2112,3)=0,INT(AL2112*0.55),INT(AL2112*0.35)))</f>
        <v>1074332</v>
      </c>
      <c r="AN2112" s="54">
        <f t="shared" si="652"/>
        <v>8493030</v>
      </c>
      <c r="AO2112" s="7" t="str">
        <f t="shared" si="653"/>
        <v>atk_8493030</v>
      </c>
      <c r="AP2112" s="7" t="s">
        <v>3973</v>
      </c>
      <c r="AQ2112" s="7" t="s">
        <v>3998</v>
      </c>
      <c r="AR2112" s="7" t="s">
        <v>3975</v>
      </c>
      <c r="AS2112" s="7" t="s">
        <v>3976</v>
      </c>
      <c r="AU2112" s="7" t="str">
        <f t="shared" si="654"/>
        <v>hp_68782729;atk_8493030;hit_500000;miss_105;cirt_0;cirtSub_-3500</v>
      </c>
    </row>
    <row r="2113" spans="22:47" x14ac:dyDescent="0.2">
      <c r="V2113" s="7" t="str">
        <f t="shared" ref="V2113:V2176" si="669">X2113&amp;"-"&amp;Y2113</f>
        <v>幻之小岛9-3</v>
      </c>
      <c r="W2113" s="7">
        <f t="shared" si="659"/>
        <v>4045</v>
      </c>
      <c r="X2113" s="9" t="s">
        <v>2504</v>
      </c>
      <c r="Y2113" s="9">
        <v>3</v>
      </c>
      <c r="Z2113" s="8">
        <f t="shared" si="655"/>
        <v>11446</v>
      </c>
      <c r="AA2113" s="6" t="s">
        <v>3967</v>
      </c>
      <c r="AB2113" s="6">
        <v>18663318</v>
      </c>
      <c r="AC2113" s="6">
        <f t="shared" si="660"/>
        <v>2.6825000000000001</v>
      </c>
      <c r="AD2113" s="6">
        <f t="shared" si="661"/>
        <v>50064350</v>
      </c>
      <c r="AE2113" s="6">
        <f t="shared" si="665"/>
        <v>14945732</v>
      </c>
      <c r="AF2113" s="6">
        <v>3870000</v>
      </c>
      <c r="AG2113" s="11">
        <f t="shared" si="664"/>
        <v>68880082</v>
      </c>
      <c r="AH2113">
        <f t="shared" si="662"/>
        <v>3.6906664720603271</v>
      </c>
      <c r="AI2113" s="53">
        <v>0.75</v>
      </c>
      <c r="AJ2113" s="7" t="str">
        <f t="shared" ref="AJ2113:AJ2176" si="670">AA2113&amp;"_"&amp;AG2113</f>
        <v>hp_68880082</v>
      </c>
      <c r="AK2113" s="7" t="s">
        <v>3968</v>
      </c>
      <c r="AL2113" s="7">
        <v>3072440</v>
      </c>
      <c r="AM2113" s="7">
        <f>INT(IF(MOD(Y2113,3)=0,INT(AL2113*0.55),INT(AL2113*0.35)))</f>
        <v>1689842</v>
      </c>
      <c r="AN2113" s="54">
        <f t="shared" si="652"/>
        <v>8504513</v>
      </c>
      <c r="AO2113" s="7" t="str">
        <f t="shared" si="653"/>
        <v>atk_8504513</v>
      </c>
      <c r="AP2113" s="7" t="s">
        <v>3973</v>
      </c>
      <c r="AQ2113" s="7" t="s">
        <v>3998</v>
      </c>
      <c r="AR2113" s="7" t="s">
        <v>3975</v>
      </c>
      <c r="AS2113" s="7" t="s">
        <v>3976</v>
      </c>
      <c r="AU2113" s="7" t="str">
        <f t="shared" si="654"/>
        <v>hp_68880082;atk_8504513;hit_500000;miss_105;cirt_0;cirtSub_-3500</v>
      </c>
    </row>
    <row r="2114" spans="22:47" x14ac:dyDescent="0.2">
      <c r="V2114" s="7" t="str">
        <f t="shared" si="669"/>
        <v>幻之小岛9-4</v>
      </c>
      <c r="W2114" s="7">
        <f t="shared" si="659"/>
        <v>4047</v>
      </c>
      <c r="X2114" s="9" t="s">
        <v>2504</v>
      </c>
      <c r="Y2114" s="9">
        <v>4</v>
      </c>
      <c r="Z2114" s="8">
        <f t="shared" si="655"/>
        <v>11450</v>
      </c>
      <c r="AA2114" s="6" t="s">
        <v>3967</v>
      </c>
      <c r="AB2114" s="6">
        <v>18682236</v>
      </c>
      <c r="AC2114" s="6">
        <f t="shared" si="660"/>
        <v>2.6825000000000001</v>
      </c>
      <c r="AD2114" s="6">
        <f t="shared" si="661"/>
        <v>50115098</v>
      </c>
      <c r="AE2114" s="6">
        <f t="shared" si="665"/>
        <v>14945732</v>
      </c>
      <c r="AF2114" s="6">
        <v>3870000</v>
      </c>
      <c r="AG2114" s="11">
        <f t="shared" si="664"/>
        <v>68930830</v>
      </c>
      <c r="AH2114">
        <f t="shared" si="662"/>
        <v>3.6896456077313231</v>
      </c>
      <c r="AI2114" s="53">
        <v>0.75</v>
      </c>
      <c r="AJ2114" s="7" t="str">
        <f t="shared" si="670"/>
        <v>hp_68930830</v>
      </c>
      <c r="AK2114" s="7" t="s">
        <v>3968</v>
      </c>
      <c r="AL2114" s="7">
        <v>3075360</v>
      </c>
      <c r="AM2114" s="7">
        <f>INT(IF(MOD(Y2114,3)=0,INT(AL2114*0.55),INT(AL2114*0.35)))</f>
        <v>1076376</v>
      </c>
      <c r="AN2114" s="54">
        <f t="shared" ref="AN2114:AN2177" si="671">INT(AL2114*AI2114*AH2114)</f>
        <v>8510241</v>
      </c>
      <c r="AO2114" s="7" t="str">
        <f t="shared" ref="AO2114:AO2177" si="672">AK2114&amp;"_"&amp;AN2114</f>
        <v>atk_8510241</v>
      </c>
      <c r="AP2114" s="7" t="s">
        <v>3973</v>
      </c>
      <c r="AQ2114" s="7" t="s">
        <v>3998</v>
      </c>
      <c r="AR2114" s="7" t="s">
        <v>3975</v>
      </c>
      <c r="AS2114" s="7" t="s">
        <v>3976</v>
      </c>
      <c r="AU2114" s="7" t="str">
        <f t="shared" ref="AU2114:AU2177" si="673">AJ2114&amp;";"&amp;AO2114&amp;";"&amp;AP2114&amp;";"&amp;AQ2114&amp;";"&amp;AR2114&amp;";"&amp;AS2114</f>
        <v>hp_68930830;atk_8510241;hit_500000;miss_105;cirt_0;cirtSub_-3500</v>
      </c>
    </row>
    <row r="2115" spans="22:47" x14ac:dyDescent="0.2">
      <c r="V2115" s="7" t="str">
        <f t="shared" si="669"/>
        <v>幻之小岛9-5</v>
      </c>
      <c r="W2115" s="7">
        <f t="shared" si="659"/>
        <v>4049</v>
      </c>
      <c r="X2115" s="9" t="s">
        <v>2504</v>
      </c>
      <c r="Y2115" s="9">
        <v>5</v>
      </c>
      <c r="Z2115" s="8">
        <f t="shared" ref="Z2115:Z2178" si="674">Y2115+Z2114</f>
        <v>11455</v>
      </c>
      <c r="AA2115" s="6" t="s">
        <v>3967</v>
      </c>
      <c r="AB2115" s="6">
        <v>18701157</v>
      </c>
      <c r="AC2115" s="6">
        <f t="shared" si="660"/>
        <v>2.6825000000000001</v>
      </c>
      <c r="AD2115" s="6">
        <f t="shared" si="661"/>
        <v>50165853</v>
      </c>
      <c r="AE2115" s="6">
        <f t="shared" si="665"/>
        <v>14945732</v>
      </c>
      <c r="AF2115" s="6">
        <v>3870000</v>
      </c>
      <c r="AG2115" s="11">
        <f t="shared" si="664"/>
        <v>68981585</v>
      </c>
      <c r="AH2115">
        <f t="shared" si="662"/>
        <v>3.6886265913921799</v>
      </c>
      <c r="AI2115" s="53">
        <v>0.75</v>
      </c>
      <c r="AJ2115" s="7" t="str">
        <f t="shared" si="670"/>
        <v>hp_68981585</v>
      </c>
      <c r="AK2115" s="7" t="s">
        <v>3968</v>
      </c>
      <c r="AL2115" s="7">
        <v>3078280</v>
      </c>
      <c r="AM2115" s="7">
        <f>INT(IF(MOD(Y2115,3)=0,INT(AL2115*0.55),INT(AL2115*0.35)))</f>
        <v>1077398</v>
      </c>
      <c r="AN2115" s="54">
        <f t="shared" si="671"/>
        <v>8515969</v>
      </c>
      <c r="AO2115" s="7" t="str">
        <f t="shared" si="672"/>
        <v>atk_8515969</v>
      </c>
      <c r="AP2115" s="7" t="s">
        <v>3973</v>
      </c>
      <c r="AQ2115" s="7" t="s">
        <v>3998</v>
      </c>
      <c r="AR2115" s="7" t="s">
        <v>3975</v>
      </c>
      <c r="AS2115" s="7" t="s">
        <v>3976</v>
      </c>
      <c r="AU2115" s="7" t="str">
        <f t="shared" si="673"/>
        <v>hp_68981585;atk_8515969;hit_500000;miss_105;cirt_0;cirtSub_-3500</v>
      </c>
    </row>
    <row r="2116" spans="22:47" x14ac:dyDescent="0.2">
      <c r="V2116" s="7" t="str">
        <f t="shared" si="669"/>
        <v>幻之小岛9-6</v>
      </c>
      <c r="W2116" s="7">
        <f t="shared" si="659"/>
        <v>4051</v>
      </c>
      <c r="X2116" s="9" t="s">
        <v>2504</v>
      </c>
      <c r="Y2116" s="9">
        <v>6</v>
      </c>
      <c r="Z2116" s="8">
        <f t="shared" si="674"/>
        <v>11461</v>
      </c>
      <c r="AA2116" s="6" t="s">
        <v>3967</v>
      </c>
      <c r="AB2116" s="6">
        <v>18720079</v>
      </c>
      <c r="AC2116" s="6">
        <f t="shared" si="660"/>
        <v>2.6850000000000001</v>
      </c>
      <c r="AD2116" s="6">
        <f t="shared" si="661"/>
        <v>50263412</v>
      </c>
      <c r="AE2116" s="6">
        <f t="shared" si="665"/>
        <v>14945732</v>
      </c>
      <c r="AF2116" s="6">
        <v>3870000</v>
      </c>
      <c r="AG2116" s="11">
        <f t="shared" si="664"/>
        <v>69079144</v>
      </c>
      <c r="AH2116">
        <f t="shared" si="662"/>
        <v>3.6901096410971341</v>
      </c>
      <c r="AI2116" s="53">
        <v>0.75</v>
      </c>
      <c r="AJ2116" s="7" t="str">
        <f t="shared" si="670"/>
        <v>hp_69079144</v>
      </c>
      <c r="AK2116" s="7" t="s">
        <v>3968</v>
      </c>
      <c r="AL2116" s="7">
        <v>3081200</v>
      </c>
      <c r="AM2116" s="7">
        <f>INT(IF(MOD(Y2116,3)=0,INT(AL2116*0.55),INT(AL2116*0.35)))</f>
        <v>1694660</v>
      </c>
      <c r="AN2116" s="54">
        <f t="shared" si="671"/>
        <v>8527474</v>
      </c>
      <c r="AO2116" s="7" t="str">
        <f t="shared" si="672"/>
        <v>atk_8527474</v>
      </c>
      <c r="AP2116" s="7" t="s">
        <v>3973</v>
      </c>
      <c r="AQ2116" s="7" t="s">
        <v>3998</v>
      </c>
      <c r="AR2116" s="7" t="s">
        <v>3975</v>
      </c>
      <c r="AS2116" s="7" t="s">
        <v>3976</v>
      </c>
      <c r="AU2116" s="7" t="str">
        <f t="shared" si="673"/>
        <v>hp_69079144;atk_8527474;hit_500000;miss_105;cirt_0;cirtSub_-3500</v>
      </c>
    </row>
    <row r="2117" spans="22:47" x14ac:dyDescent="0.2">
      <c r="V2117" s="7" t="str">
        <f t="shared" si="669"/>
        <v>幻之小岛9-7</v>
      </c>
      <c r="W2117" s="7">
        <f t="shared" si="659"/>
        <v>4053</v>
      </c>
      <c r="X2117" s="9" t="s">
        <v>2504</v>
      </c>
      <c r="Y2117" s="9">
        <v>7</v>
      </c>
      <c r="Z2117" s="8">
        <f t="shared" si="674"/>
        <v>11468</v>
      </c>
      <c r="AA2117" s="6" t="s">
        <v>3967</v>
      </c>
      <c r="AB2117" s="6">
        <v>18739004</v>
      </c>
      <c r="AC2117" s="6">
        <f t="shared" si="660"/>
        <v>2.6850000000000001</v>
      </c>
      <c r="AD2117" s="6">
        <f t="shared" si="661"/>
        <v>50314225</v>
      </c>
      <c r="AE2117" s="6">
        <f t="shared" si="665"/>
        <v>14945732</v>
      </c>
      <c r="AF2117" s="6">
        <v>3870000</v>
      </c>
      <c r="AG2117" s="11">
        <f t="shared" si="664"/>
        <v>69129957</v>
      </c>
      <c r="AH2117">
        <f t="shared" si="662"/>
        <v>3.6890945217792792</v>
      </c>
      <c r="AI2117" s="53">
        <v>0.75</v>
      </c>
      <c r="AJ2117" s="7" t="str">
        <f t="shared" si="670"/>
        <v>hp_69129957</v>
      </c>
      <c r="AK2117" s="7" t="s">
        <v>3968</v>
      </c>
      <c r="AL2117" s="7">
        <v>3084120</v>
      </c>
      <c r="AM2117" s="7">
        <f>INT(IF(MOD(Y2117,3)=0,INT(AL2117*0.55),INT(AL2117*0.35)))</f>
        <v>1079442</v>
      </c>
      <c r="AN2117" s="54">
        <f t="shared" si="671"/>
        <v>8533207</v>
      </c>
      <c r="AO2117" s="7" t="str">
        <f t="shared" si="672"/>
        <v>atk_8533207</v>
      </c>
      <c r="AP2117" s="7" t="s">
        <v>3973</v>
      </c>
      <c r="AQ2117" s="7" t="s">
        <v>3998</v>
      </c>
      <c r="AR2117" s="7" t="s">
        <v>3975</v>
      </c>
      <c r="AS2117" s="7" t="s">
        <v>3976</v>
      </c>
      <c r="AU2117" s="7" t="str">
        <f t="shared" si="673"/>
        <v>hp_69129957;atk_8533207;hit_500000;miss_105;cirt_0;cirtSub_-3500</v>
      </c>
    </row>
    <row r="2118" spans="22:47" x14ac:dyDescent="0.2">
      <c r="V2118" s="7" t="str">
        <f t="shared" si="669"/>
        <v>幻之小岛9-8</v>
      </c>
      <c r="W2118" s="7">
        <f t="shared" si="659"/>
        <v>4055</v>
      </c>
      <c r="X2118" s="9" t="s">
        <v>2504</v>
      </c>
      <c r="Y2118" s="9">
        <v>8</v>
      </c>
      <c r="Z2118" s="8">
        <f t="shared" si="674"/>
        <v>11476</v>
      </c>
      <c r="AA2118" s="6" t="s">
        <v>3967</v>
      </c>
      <c r="AB2118" s="6">
        <v>18757932</v>
      </c>
      <c r="AC2118" s="6">
        <f t="shared" si="660"/>
        <v>2.6850000000000001</v>
      </c>
      <c r="AD2118" s="6">
        <f t="shared" si="661"/>
        <v>50365047</v>
      </c>
      <c r="AE2118" s="6">
        <f t="shared" si="665"/>
        <v>14945732</v>
      </c>
      <c r="AF2118" s="6">
        <v>3870000</v>
      </c>
      <c r="AG2118" s="11">
        <f t="shared" si="664"/>
        <v>69180779</v>
      </c>
      <c r="AH2118">
        <f t="shared" si="662"/>
        <v>3.6880813407362818</v>
      </c>
      <c r="AI2118" s="53">
        <v>0.75</v>
      </c>
      <c r="AJ2118" s="7" t="str">
        <f t="shared" si="670"/>
        <v>hp_69180779</v>
      </c>
      <c r="AK2118" s="7" t="s">
        <v>3968</v>
      </c>
      <c r="AL2118" s="7">
        <v>3087040</v>
      </c>
      <c r="AM2118" s="7">
        <f>INT(IF(MOD(Y2118,3)=0,INT(AL2118*0.55),INT(AL2118*0.35)))</f>
        <v>1080464</v>
      </c>
      <c r="AN2118" s="54">
        <f t="shared" si="671"/>
        <v>8538940</v>
      </c>
      <c r="AO2118" s="7" t="str">
        <f t="shared" si="672"/>
        <v>atk_8538940</v>
      </c>
      <c r="AP2118" s="7" t="s">
        <v>3973</v>
      </c>
      <c r="AQ2118" s="7" t="s">
        <v>3998</v>
      </c>
      <c r="AR2118" s="7" t="s">
        <v>3975</v>
      </c>
      <c r="AS2118" s="7" t="s">
        <v>3976</v>
      </c>
      <c r="AU2118" s="7" t="str">
        <f t="shared" si="673"/>
        <v>hp_69180779;atk_8538940;hit_500000;miss_105;cirt_0;cirtSub_-3500</v>
      </c>
    </row>
    <row r="2119" spans="22:47" x14ac:dyDescent="0.2">
      <c r="V2119" s="7" t="str">
        <f t="shared" si="669"/>
        <v>幻之小岛9-9</v>
      </c>
      <c r="W2119" s="7">
        <f t="shared" si="659"/>
        <v>4057</v>
      </c>
      <c r="X2119" s="9" t="s">
        <v>2504</v>
      </c>
      <c r="Y2119" s="9">
        <v>9</v>
      </c>
      <c r="Z2119" s="8">
        <f t="shared" si="674"/>
        <v>11485</v>
      </c>
      <c r="AA2119" s="6" t="s">
        <v>3967</v>
      </c>
      <c r="AB2119" s="6">
        <v>18776861</v>
      </c>
      <c r="AC2119" s="6">
        <f t="shared" si="660"/>
        <v>2.6875</v>
      </c>
      <c r="AD2119" s="6">
        <f t="shared" si="661"/>
        <v>50462813</v>
      </c>
      <c r="AE2119" s="6">
        <f t="shared" si="665"/>
        <v>14945732</v>
      </c>
      <c r="AF2119" s="6">
        <v>3870000</v>
      </c>
      <c r="AG2119" s="11">
        <f t="shared" si="664"/>
        <v>69278545</v>
      </c>
      <c r="AH2119">
        <f t="shared" si="662"/>
        <v>3.6895701043960436</v>
      </c>
      <c r="AI2119" s="53">
        <v>0.75</v>
      </c>
      <c r="AJ2119" s="7" t="str">
        <f t="shared" si="670"/>
        <v>hp_69278545</v>
      </c>
      <c r="AK2119" s="7" t="s">
        <v>3968</v>
      </c>
      <c r="AL2119" s="7">
        <v>3089960</v>
      </c>
      <c r="AM2119" s="7">
        <f>INT(IF(MOD(Y2119,3)=0,INT(AL2119*0.55),INT(AL2119*0.35)))</f>
        <v>1699478</v>
      </c>
      <c r="AN2119" s="54">
        <f t="shared" si="671"/>
        <v>8550468</v>
      </c>
      <c r="AO2119" s="7" t="str">
        <f t="shared" si="672"/>
        <v>atk_8550468</v>
      </c>
      <c r="AP2119" s="7" t="s">
        <v>3973</v>
      </c>
      <c r="AQ2119" s="7" t="s">
        <v>3998</v>
      </c>
      <c r="AR2119" s="7" t="s">
        <v>3975</v>
      </c>
      <c r="AS2119" s="7" t="s">
        <v>3976</v>
      </c>
      <c r="AU2119" s="7" t="str">
        <f t="shared" si="673"/>
        <v>hp_69278545;atk_8550468;hit_500000;miss_105;cirt_0;cirtSub_-3500</v>
      </c>
    </row>
    <row r="2120" spans="22:47" x14ac:dyDescent="0.2">
      <c r="V2120" s="7" t="str">
        <f t="shared" si="669"/>
        <v>幻之小岛9-10</v>
      </c>
      <c r="W2120" s="7">
        <f t="shared" si="659"/>
        <v>4059</v>
      </c>
      <c r="X2120" s="9" t="s">
        <v>2504</v>
      </c>
      <c r="Y2120" s="9">
        <v>10</v>
      </c>
      <c r="Z2120" s="8">
        <f t="shared" si="674"/>
        <v>11495</v>
      </c>
      <c r="AA2120" s="6" t="s">
        <v>3967</v>
      </c>
      <c r="AB2120" s="6">
        <v>18795793</v>
      </c>
      <c r="AC2120" s="6">
        <f t="shared" si="660"/>
        <v>2.6875</v>
      </c>
      <c r="AD2120" s="6">
        <f t="shared" si="661"/>
        <v>50513693</v>
      </c>
      <c r="AE2120" s="6">
        <f t="shared" si="665"/>
        <v>14945732</v>
      </c>
      <c r="AF2120" s="6">
        <v>3870000</v>
      </c>
      <c r="AG2120" s="11">
        <f t="shared" si="664"/>
        <v>69329425</v>
      </c>
      <c r="AH2120">
        <f t="shared" si="662"/>
        <v>3.688560785916295</v>
      </c>
      <c r="AI2120" s="53">
        <v>0.75</v>
      </c>
      <c r="AJ2120" s="7" t="str">
        <f t="shared" si="670"/>
        <v>hp_69329425</v>
      </c>
      <c r="AK2120" s="7" t="s">
        <v>3968</v>
      </c>
      <c r="AL2120" s="7">
        <v>3092880</v>
      </c>
      <c r="AM2120" s="7">
        <f>INT(IF(MOD(Y2120,3)=0,INT(AL2120*0.55),INT(AL2120*0.35)))</f>
        <v>1082508</v>
      </c>
      <c r="AN2120" s="54">
        <f t="shared" si="671"/>
        <v>8556206</v>
      </c>
      <c r="AO2120" s="7" t="str">
        <f t="shared" si="672"/>
        <v>atk_8556206</v>
      </c>
      <c r="AP2120" s="7" t="s">
        <v>3973</v>
      </c>
      <c r="AQ2120" s="7" t="s">
        <v>3998</v>
      </c>
      <c r="AR2120" s="7" t="s">
        <v>3975</v>
      </c>
      <c r="AS2120" s="7" t="s">
        <v>3976</v>
      </c>
      <c r="AU2120" s="7" t="str">
        <f t="shared" si="673"/>
        <v>hp_69329425;atk_8556206;hit_500000;miss_105;cirt_0;cirtSub_-3500</v>
      </c>
    </row>
    <row r="2121" spans="22:47" x14ac:dyDescent="0.2">
      <c r="V2121" s="7" t="str">
        <f t="shared" si="669"/>
        <v>幻之小岛10-1</v>
      </c>
      <c r="W2121" s="7">
        <f t="shared" si="659"/>
        <v>4061</v>
      </c>
      <c r="X2121" s="9" t="s">
        <v>2505</v>
      </c>
      <c r="Y2121" s="9">
        <v>1</v>
      </c>
      <c r="Z2121" s="8">
        <f t="shared" si="674"/>
        <v>11496</v>
      </c>
      <c r="AA2121" s="6" t="s">
        <v>3967</v>
      </c>
      <c r="AB2121" s="6">
        <v>18814727</v>
      </c>
      <c r="AC2121" s="6">
        <f t="shared" si="660"/>
        <v>2.69</v>
      </c>
      <c r="AD2121" s="6">
        <f t="shared" si="661"/>
        <v>50611615</v>
      </c>
      <c r="AE2121" s="6">
        <f t="shared" ref="AE2121" si="675">IF(MOD(Y2121,1)=0,INT(AD2120*0.3),0)</f>
        <v>15154107</v>
      </c>
      <c r="AF2121" s="6">
        <v>3870000</v>
      </c>
      <c r="AG2121" s="11">
        <f t="shared" si="664"/>
        <v>69635722</v>
      </c>
      <c r="AH2121">
        <f t="shared" si="662"/>
        <v>3.7011284830229001</v>
      </c>
      <c r="AI2121" s="53">
        <v>0.75</v>
      </c>
      <c r="AJ2121" s="7" t="str">
        <f t="shared" si="670"/>
        <v>hp_69635722</v>
      </c>
      <c r="AK2121" s="7" t="s">
        <v>3968</v>
      </c>
      <c r="AL2121" s="7">
        <v>3095800</v>
      </c>
      <c r="AM2121" s="7">
        <f>INT(IF(MOD(Y2121,3)=0,INT(AL2121*0.55),INT(AL2121*0.35)))</f>
        <v>1083530</v>
      </c>
      <c r="AN2121" s="54">
        <f t="shared" si="671"/>
        <v>8593465</v>
      </c>
      <c r="AO2121" s="7" t="str">
        <f t="shared" si="672"/>
        <v>atk_8593465</v>
      </c>
      <c r="AP2121" s="7" t="s">
        <v>3973</v>
      </c>
      <c r="AQ2121" s="7" t="s">
        <v>3998</v>
      </c>
      <c r="AR2121" s="7" t="s">
        <v>3975</v>
      </c>
      <c r="AS2121" s="7" t="s">
        <v>3976</v>
      </c>
      <c r="AU2121" s="7" t="str">
        <f t="shared" si="673"/>
        <v>hp_69635722;atk_8593465;hit_500000;miss_105;cirt_0;cirtSub_-3500</v>
      </c>
    </row>
    <row r="2122" spans="22:47" x14ac:dyDescent="0.2">
      <c r="V2122" s="7" t="str">
        <f t="shared" si="669"/>
        <v>幻之小岛10-2</v>
      </c>
      <c r="W2122" s="7">
        <f t="shared" si="659"/>
        <v>4063</v>
      </c>
      <c r="X2122" s="9" t="s">
        <v>2505</v>
      </c>
      <c r="Y2122" s="9">
        <v>2</v>
      </c>
      <c r="Z2122" s="8">
        <f t="shared" si="674"/>
        <v>11498</v>
      </c>
      <c r="AA2122" s="6" t="s">
        <v>3967</v>
      </c>
      <c r="AB2122" s="6">
        <v>18833663</v>
      </c>
      <c r="AC2122" s="6">
        <f t="shared" si="660"/>
        <v>2.69</v>
      </c>
      <c r="AD2122" s="6">
        <f t="shared" si="661"/>
        <v>50662553</v>
      </c>
      <c r="AE2122" s="6">
        <f t="shared" si="665"/>
        <v>15154107</v>
      </c>
      <c r="AF2122" s="6">
        <v>3870000</v>
      </c>
      <c r="AG2122" s="11">
        <f t="shared" si="664"/>
        <v>69686660</v>
      </c>
      <c r="AH2122">
        <f t="shared" si="662"/>
        <v>3.7001118688382606</v>
      </c>
      <c r="AI2122" s="53">
        <v>0.75</v>
      </c>
      <c r="AJ2122" s="7" t="str">
        <f t="shared" si="670"/>
        <v>hp_69686660</v>
      </c>
      <c r="AK2122" s="7" t="s">
        <v>3968</v>
      </c>
      <c r="AL2122" s="7">
        <v>3098720</v>
      </c>
      <c r="AM2122" s="7">
        <f>INT(IF(MOD(Y2122,3)=0,INT(AL2122*0.55),INT(AL2122*0.35)))</f>
        <v>1084552</v>
      </c>
      <c r="AN2122" s="54">
        <f t="shared" si="671"/>
        <v>8599207</v>
      </c>
      <c r="AO2122" s="7" t="str">
        <f t="shared" si="672"/>
        <v>atk_8599207</v>
      </c>
      <c r="AP2122" s="7" t="s">
        <v>3973</v>
      </c>
      <c r="AQ2122" s="7" t="s">
        <v>3998</v>
      </c>
      <c r="AR2122" s="7" t="s">
        <v>3975</v>
      </c>
      <c r="AS2122" s="7" t="s">
        <v>3976</v>
      </c>
      <c r="AU2122" s="7" t="str">
        <f t="shared" si="673"/>
        <v>hp_69686660;atk_8599207;hit_500000;miss_105;cirt_0;cirtSub_-3500</v>
      </c>
    </row>
    <row r="2123" spans="22:47" x14ac:dyDescent="0.2">
      <c r="V2123" s="7" t="str">
        <f t="shared" si="669"/>
        <v>幻之小岛10-3</v>
      </c>
      <c r="W2123" s="7">
        <f t="shared" si="659"/>
        <v>4065</v>
      </c>
      <c r="X2123" s="9" t="s">
        <v>2505</v>
      </c>
      <c r="Y2123" s="9">
        <v>3</v>
      </c>
      <c r="Z2123" s="8">
        <f t="shared" si="674"/>
        <v>11501</v>
      </c>
      <c r="AA2123" s="6" t="s">
        <v>3967</v>
      </c>
      <c r="AB2123" s="6">
        <v>18852601</v>
      </c>
      <c r="AC2123" s="6">
        <f t="shared" si="660"/>
        <v>2.6924999999999999</v>
      </c>
      <c r="AD2123" s="6">
        <f t="shared" si="661"/>
        <v>50760628</v>
      </c>
      <c r="AE2123" s="6">
        <f t="shared" si="665"/>
        <v>15154107</v>
      </c>
      <c r="AF2123" s="6">
        <v>3870000</v>
      </c>
      <c r="AG2123" s="11">
        <f t="shared" si="664"/>
        <v>69784735</v>
      </c>
      <c r="AH2123">
        <f t="shared" si="662"/>
        <v>3.7015971960579868</v>
      </c>
      <c r="AI2123" s="53">
        <v>0.75</v>
      </c>
      <c r="AJ2123" s="7" t="str">
        <f t="shared" si="670"/>
        <v>hp_69784735</v>
      </c>
      <c r="AK2123" s="7" t="s">
        <v>3968</v>
      </c>
      <c r="AL2123" s="7">
        <v>3101640</v>
      </c>
      <c r="AM2123" s="7">
        <f>INT(IF(MOD(Y2123,3)=0,INT(AL2123*0.55),INT(AL2123*0.35)))</f>
        <v>1705902</v>
      </c>
      <c r="AN2123" s="54">
        <f t="shared" si="671"/>
        <v>8610766</v>
      </c>
      <c r="AO2123" s="7" t="str">
        <f t="shared" si="672"/>
        <v>atk_8610766</v>
      </c>
      <c r="AP2123" s="7" t="s">
        <v>3973</v>
      </c>
      <c r="AQ2123" s="7" t="s">
        <v>3998</v>
      </c>
      <c r="AR2123" s="7" t="s">
        <v>3975</v>
      </c>
      <c r="AS2123" s="7" t="s">
        <v>3976</v>
      </c>
      <c r="AU2123" s="7" t="str">
        <f t="shared" si="673"/>
        <v>hp_69784735;atk_8610766;hit_500000;miss_105;cirt_0;cirtSub_-3500</v>
      </c>
    </row>
    <row r="2124" spans="22:47" x14ac:dyDescent="0.2">
      <c r="V2124" s="7" t="str">
        <f t="shared" si="669"/>
        <v>幻之小岛10-4</v>
      </c>
      <c r="W2124" s="7">
        <f t="shared" si="659"/>
        <v>4067</v>
      </c>
      <c r="X2124" s="9" t="s">
        <v>2505</v>
      </c>
      <c r="Y2124" s="9">
        <v>4</v>
      </c>
      <c r="Z2124" s="8">
        <f t="shared" si="674"/>
        <v>11505</v>
      </c>
      <c r="AA2124" s="6" t="s">
        <v>3967</v>
      </c>
      <c r="AB2124" s="6">
        <v>18871542</v>
      </c>
      <c r="AC2124" s="6">
        <f t="shared" si="660"/>
        <v>2.6924999999999999</v>
      </c>
      <c r="AD2124" s="6">
        <f t="shared" si="661"/>
        <v>50811626</v>
      </c>
      <c r="AE2124" s="6">
        <f t="shared" si="665"/>
        <v>15154107</v>
      </c>
      <c r="AF2124" s="6">
        <v>3870000</v>
      </c>
      <c r="AG2124" s="11">
        <f t="shared" si="664"/>
        <v>69835733</v>
      </c>
      <c r="AH2124">
        <f t="shared" si="662"/>
        <v>3.7005843507647653</v>
      </c>
      <c r="AI2124" s="53">
        <v>0.75</v>
      </c>
      <c r="AJ2124" s="7" t="str">
        <f t="shared" si="670"/>
        <v>hp_69835733</v>
      </c>
      <c r="AK2124" s="7" t="s">
        <v>3968</v>
      </c>
      <c r="AL2124" s="7">
        <v>3104560</v>
      </c>
      <c r="AM2124" s="7">
        <f>INT(IF(MOD(Y2124,3)=0,INT(AL2124*0.55),INT(AL2124*0.35)))</f>
        <v>1086596</v>
      </c>
      <c r="AN2124" s="54">
        <f t="shared" si="671"/>
        <v>8616514</v>
      </c>
      <c r="AO2124" s="7" t="str">
        <f t="shared" si="672"/>
        <v>atk_8616514</v>
      </c>
      <c r="AP2124" s="7" t="s">
        <v>3973</v>
      </c>
      <c r="AQ2124" s="7" t="s">
        <v>3998</v>
      </c>
      <c r="AR2124" s="7" t="s">
        <v>3975</v>
      </c>
      <c r="AS2124" s="7" t="s">
        <v>3976</v>
      </c>
      <c r="AU2124" s="7" t="str">
        <f t="shared" si="673"/>
        <v>hp_69835733;atk_8616514;hit_500000;miss_105;cirt_0;cirtSub_-3500</v>
      </c>
    </row>
    <row r="2125" spans="22:47" x14ac:dyDescent="0.2">
      <c r="V2125" s="7" t="str">
        <f t="shared" si="669"/>
        <v>幻之小岛10-5</v>
      </c>
      <c r="W2125" s="7">
        <f t="shared" si="659"/>
        <v>4069</v>
      </c>
      <c r="X2125" s="9" t="s">
        <v>2505</v>
      </c>
      <c r="Y2125" s="9">
        <v>5</v>
      </c>
      <c r="Z2125" s="8">
        <f t="shared" si="674"/>
        <v>11510</v>
      </c>
      <c r="AA2125" s="6" t="s">
        <v>3967</v>
      </c>
      <c r="AB2125" s="6">
        <v>18890485</v>
      </c>
      <c r="AC2125" s="6">
        <f t="shared" si="660"/>
        <v>2.6924999999999999</v>
      </c>
      <c r="AD2125" s="6">
        <f t="shared" si="661"/>
        <v>50862630</v>
      </c>
      <c r="AE2125" s="6">
        <f t="shared" si="665"/>
        <v>15154107</v>
      </c>
      <c r="AF2125" s="6">
        <v>3870000</v>
      </c>
      <c r="AG2125" s="11">
        <f t="shared" si="664"/>
        <v>69886737</v>
      </c>
      <c r="AH2125">
        <f t="shared" si="662"/>
        <v>3.6995734625130057</v>
      </c>
      <c r="AI2125" s="53">
        <v>0.75</v>
      </c>
      <c r="AJ2125" s="7" t="str">
        <f t="shared" si="670"/>
        <v>hp_69886737</v>
      </c>
      <c r="AK2125" s="7" t="s">
        <v>3968</v>
      </c>
      <c r="AL2125" s="7">
        <v>3107480</v>
      </c>
      <c r="AM2125" s="7">
        <f>INT(IF(MOD(Y2125,3)=0,INT(AL2125*0.55),INT(AL2125*0.35)))</f>
        <v>1087618</v>
      </c>
      <c r="AN2125" s="54">
        <f t="shared" si="671"/>
        <v>8622262</v>
      </c>
      <c r="AO2125" s="7" t="str">
        <f t="shared" si="672"/>
        <v>atk_8622262</v>
      </c>
      <c r="AP2125" s="7" t="s">
        <v>3973</v>
      </c>
      <c r="AQ2125" s="7" t="s">
        <v>3998</v>
      </c>
      <c r="AR2125" s="7" t="s">
        <v>3975</v>
      </c>
      <c r="AS2125" s="7" t="s">
        <v>3976</v>
      </c>
      <c r="AU2125" s="7" t="str">
        <f t="shared" si="673"/>
        <v>hp_69886737;atk_8622262;hit_500000;miss_105;cirt_0;cirtSub_-3500</v>
      </c>
    </row>
    <row r="2126" spans="22:47" x14ac:dyDescent="0.2">
      <c r="V2126" s="7" t="str">
        <f t="shared" si="669"/>
        <v>幻之小岛10-6</v>
      </c>
      <c r="W2126" s="7">
        <f t="shared" si="659"/>
        <v>4071</v>
      </c>
      <c r="X2126" s="9" t="s">
        <v>2505</v>
      </c>
      <c r="Y2126" s="9">
        <v>6</v>
      </c>
      <c r="Z2126" s="8">
        <f t="shared" si="674"/>
        <v>11516</v>
      </c>
      <c r="AA2126" s="6" t="s">
        <v>3967</v>
      </c>
      <c r="AB2126" s="6">
        <v>18909430</v>
      </c>
      <c r="AC2126" s="6">
        <f t="shared" si="660"/>
        <v>2.6949999999999998</v>
      </c>
      <c r="AD2126" s="6">
        <f t="shared" si="661"/>
        <v>50960913</v>
      </c>
      <c r="AE2126" s="6">
        <f t="shared" si="665"/>
        <v>15154107</v>
      </c>
      <c r="AF2126" s="6">
        <v>3870000</v>
      </c>
      <c r="AG2126" s="11">
        <f t="shared" si="664"/>
        <v>69985020</v>
      </c>
      <c r="AH2126">
        <f t="shared" si="662"/>
        <v>3.7010644953338097</v>
      </c>
      <c r="AI2126" s="53">
        <v>0.75</v>
      </c>
      <c r="AJ2126" s="7" t="str">
        <f t="shared" si="670"/>
        <v>hp_69985020</v>
      </c>
      <c r="AK2126" s="7" t="s">
        <v>3968</v>
      </c>
      <c r="AL2126" s="7">
        <v>3110400</v>
      </c>
      <c r="AM2126" s="7">
        <f>INT(IF(MOD(Y2126,3)=0,INT(AL2126*0.55),INT(AL2126*0.35)))</f>
        <v>1710720</v>
      </c>
      <c r="AN2126" s="54">
        <f t="shared" si="671"/>
        <v>8633843</v>
      </c>
      <c r="AO2126" s="7" t="str">
        <f t="shared" si="672"/>
        <v>atk_8633843</v>
      </c>
      <c r="AP2126" s="7" t="s">
        <v>3973</v>
      </c>
      <c r="AQ2126" s="7" t="s">
        <v>3998</v>
      </c>
      <c r="AR2126" s="7" t="s">
        <v>3975</v>
      </c>
      <c r="AS2126" s="7" t="s">
        <v>3976</v>
      </c>
      <c r="AU2126" s="7" t="str">
        <f t="shared" si="673"/>
        <v>hp_69985020;atk_8633843;hit_500000;miss_105;cirt_0;cirtSub_-3500</v>
      </c>
    </row>
    <row r="2127" spans="22:47" x14ac:dyDescent="0.2">
      <c r="V2127" s="7" t="str">
        <f t="shared" si="669"/>
        <v>幻之小岛10-7</v>
      </c>
      <c r="W2127" s="7">
        <f t="shared" si="659"/>
        <v>4073</v>
      </c>
      <c r="X2127" s="9" t="s">
        <v>2505</v>
      </c>
      <c r="Y2127" s="9">
        <v>7</v>
      </c>
      <c r="Z2127" s="8">
        <f t="shared" si="674"/>
        <v>11523</v>
      </c>
      <c r="AA2127" s="6" t="s">
        <v>3967</v>
      </c>
      <c r="AB2127" s="6">
        <v>18928378</v>
      </c>
      <c r="AC2127" s="6">
        <f t="shared" si="660"/>
        <v>2.6949999999999998</v>
      </c>
      <c r="AD2127" s="6">
        <f t="shared" si="661"/>
        <v>51011978</v>
      </c>
      <c r="AE2127" s="6">
        <f t="shared" si="665"/>
        <v>15154107</v>
      </c>
      <c r="AF2127" s="6">
        <v>3870000</v>
      </c>
      <c r="AG2127" s="11">
        <f t="shared" si="664"/>
        <v>70036085</v>
      </c>
      <c r="AH2127">
        <f t="shared" si="662"/>
        <v>3.7000573953034963</v>
      </c>
      <c r="AI2127" s="53">
        <v>0.75</v>
      </c>
      <c r="AJ2127" s="7" t="str">
        <f t="shared" si="670"/>
        <v>hp_70036085</v>
      </c>
      <c r="AK2127" s="7" t="s">
        <v>3968</v>
      </c>
      <c r="AL2127" s="7">
        <v>3113320</v>
      </c>
      <c r="AM2127" s="7">
        <f>INT(IF(MOD(Y2127,3)=0,INT(AL2127*0.55),INT(AL2127*0.35)))</f>
        <v>1089662</v>
      </c>
      <c r="AN2127" s="54">
        <f t="shared" si="671"/>
        <v>8639597</v>
      </c>
      <c r="AO2127" s="7" t="str">
        <f t="shared" si="672"/>
        <v>atk_8639597</v>
      </c>
      <c r="AP2127" s="7" t="s">
        <v>3973</v>
      </c>
      <c r="AQ2127" s="7" t="s">
        <v>3998</v>
      </c>
      <c r="AR2127" s="7" t="s">
        <v>3975</v>
      </c>
      <c r="AS2127" s="7" t="s">
        <v>3976</v>
      </c>
      <c r="AU2127" s="7" t="str">
        <f t="shared" si="673"/>
        <v>hp_70036085;atk_8639597;hit_500000;miss_105;cirt_0;cirtSub_-3500</v>
      </c>
    </row>
    <row r="2128" spans="22:47" x14ac:dyDescent="0.2">
      <c r="V2128" s="7" t="str">
        <f t="shared" si="669"/>
        <v>幻之小岛10-8</v>
      </c>
      <c r="W2128" s="7">
        <f t="shared" si="659"/>
        <v>4075</v>
      </c>
      <c r="X2128" s="9" t="s">
        <v>2505</v>
      </c>
      <c r="Y2128" s="9">
        <v>8</v>
      </c>
      <c r="Z2128" s="8">
        <f t="shared" si="674"/>
        <v>11531</v>
      </c>
      <c r="AA2128" s="6" t="s">
        <v>3967</v>
      </c>
      <c r="AB2128" s="6">
        <v>18947327</v>
      </c>
      <c r="AC2128" s="6">
        <f t="shared" si="660"/>
        <v>2.6949999999999998</v>
      </c>
      <c r="AD2128" s="6">
        <f t="shared" si="661"/>
        <v>51063046</v>
      </c>
      <c r="AE2128" s="6">
        <f t="shared" si="665"/>
        <v>15154107</v>
      </c>
      <c r="AF2128" s="6">
        <v>3870000</v>
      </c>
      <c r="AG2128" s="11">
        <f t="shared" si="664"/>
        <v>70087153</v>
      </c>
      <c r="AH2128">
        <f t="shared" si="662"/>
        <v>3.6990522726503849</v>
      </c>
      <c r="AI2128" s="53">
        <v>0.75</v>
      </c>
      <c r="AJ2128" s="7" t="str">
        <f t="shared" si="670"/>
        <v>hp_70087153</v>
      </c>
      <c r="AK2128" s="7" t="s">
        <v>3968</v>
      </c>
      <c r="AL2128" s="7">
        <v>3116240</v>
      </c>
      <c r="AM2128" s="7">
        <f>INT(IF(MOD(Y2128,3)=0,INT(AL2128*0.55),INT(AL2128*0.35)))</f>
        <v>1090684</v>
      </c>
      <c r="AN2128" s="54">
        <f t="shared" si="671"/>
        <v>8645350</v>
      </c>
      <c r="AO2128" s="7" t="str">
        <f t="shared" si="672"/>
        <v>atk_8645350</v>
      </c>
      <c r="AP2128" s="7" t="s">
        <v>3973</v>
      </c>
      <c r="AQ2128" s="7" t="s">
        <v>3998</v>
      </c>
      <c r="AR2128" s="7" t="s">
        <v>3975</v>
      </c>
      <c r="AS2128" s="7" t="s">
        <v>3976</v>
      </c>
      <c r="AU2128" s="7" t="str">
        <f t="shared" si="673"/>
        <v>hp_70087153;atk_8645350;hit_500000;miss_105;cirt_0;cirtSub_-3500</v>
      </c>
    </row>
    <row r="2129" spans="22:47" x14ac:dyDescent="0.2">
      <c r="V2129" s="7" t="str">
        <f t="shared" si="669"/>
        <v>幻之小岛10-9</v>
      </c>
      <c r="W2129" s="7">
        <f t="shared" si="659"/>
        <v>4077</v>
      </c>
      <c r="X2129" s="9" t="s">
        <v>2505</v>
      </c>
      <c r="Y2129" s="9">
        <v>9</v>
      </c>
      <c r="Z2129" s="8">
        <f t="shared" si="674"/>
        <v>11540</v>
      </c>
      <c r="AA2129" s="6" t="s">
        <v>3967</v>
      </c>
      <c r="AB2129" s="6">
        <v>18966279</v>
      </c>
      <c r="AC2129" s="6">
        <f t="shared" si="660"/>
        <v>2.6974999999999998</v>
      </c>
      <c r="AD2129" s="6">
        <f t="shared" si="661"/>
        <v>51161537</v>
      </c>
      <c r="AE2129" s="6">
        <f t="shared" si="665"/>
        <v>15154107</v>
      </c>
      <c r="AF2129" s="6">
        <v>3870000</v>
      </c>
      <c r="AG2129" s="11">
        <f t="shared" si="664"/>
        <v>70185644</v>
      </c>
      <c r="AH2129">
        <f t="shared" si="662"/>
        <v>3.7005489584962872</v>
      </c>
      <c r="AI2129" s="53">
        <v>0.75</v>
      </c>
      <c r="AJ2129" s="7" t="str">
        <f t="shared" si="670"/>
        <v>hp_70185644</v>
      </c>
      <c r="AK2129" s="7" t="s">
        <v>3968</v>
      </c>
      <c r="AL2129" s="7">
        <v>3119160</v>
      </c>
      <c r="AM2129" s="7">
        <f>INT(IF(MOD(Y2129,3)=0,INT(AL2129*0.55),INT(AL2129*0.35)))</f>
        <v>1715538</v>
      </c>
      <c r="AN2129" s="54">
        <f t="shared" si="671"/>
        <v>8656953</v>
      </c>
      <c r="AO2129" s="7" t="str">
        <f t="shared" si="672"/>
        <v>atk_8656953</v>
      </c>
      <c r="AP2129" s="7" t="s">
        <v>3973</v>
      </c>
      <c r="AQ2129" s="7" t="s">
        <v>3998</v>
      </c>
      <c r="AR2129" s="7" t="s">
        <v>3975</v>
      </c>
      <c r="AS2129" s="7" t="s">
        <v>3976</v>
      </c>
      <c r="AU2129" s="7" t="str">
        <f t="shared" si="673"/>
        <v>hp_70185644;atk_8656953;hit_500000;miss_105;cirt_0;cirtSub_-3500</v>
      </c>
    </row>
    <row r="2130" spans="22:47" x14ac:dyDescent="0.2">
      <c r="V2130" s="7" t="str">
        <f t="shared" si="669"/>
        <v>幻之小岛10-10</v>
      </c>
      <c r="W2130" s="7">
        <f t="shared" si="659"/>
        <v>4079</v>
      </c>
      <c r="X2130" s="9" t="s">
        <v>2505</v>
      </c>
      <c r="Y2130" s="9">
        <v>10</v>
      </c>
      <c r="Z2130" s="8">
        <f t="shared" si="674"/>
        <v>11550</v>
      </c>
      <c r="AA2130" s="6" t="s">
        <v>3967</v>
      </c>
      <c r="AB2130" s="6">
        <v>18985233</v>
      </c>
      <c r="AC2130" s="6">
        <f t="shared" si="660"/>
        <v>2.6974999999999998</v>
      </c>
      <c r="AD2130" s="6">
        <f t="shared" si="661"/>
        <v>51212666</v>
      </c>
      <c r="AE2130" s="6">
        <f t="shared" si="665"/>
        <v>15154107</v>
      </c>
      <c r="AF2130" s="6">
        <v>3870000</v>
      </c>
      <c r="AG2130" s="11">
        <f t="shared" si="664"/>
        <v>70236773</v>
      </c>
      <c r="AH2130">
        <f t="shared" si="662"/>
        <v>3.6995475904878279</v>
      </c>
      <c r="AI2130" s="53">
        <v>0.75</v>
      </c>
      <c r="AJ2130" s="7" t="str">
        <f t="shared" si="670"/>
        <v>hp_70236773</v>
      </c>
      <c r="AK2130" s="7" t="s">
        <v>3968</v>
      </c>
      <c r="AL2130" s="7">
        <v>3122080</v>
      </c>
      <c r="AM2130" s="7">
        <f>INT(IF(MOD(Y2130,3)=0,INT(AL2130*0.55),INT(AL2130*0.35)))</f>
        <v>1092728</v>
      </c>
      <c r="AN2130" s="54">
        <f t="shared" si="671"/>
        <v>8662712</v>
      </c>
      <c r="AO2130" s="7" t="str">
        <f t="shared" si="672"/>
        <v>atk_8662712</v>
      </c>
      <c r="AP2130" s="7" t="s">
        <v>3973</v>
      </c>
      <c r="AQ2130" s="7" t="s">
        <v>3998</v>
      </c>
      <c r="AR2130" s="7" t="s">
        <v>3975</v>
      </c>
      <c r="AS2130" s="7" t="s">
        <v>3976</v>
      </c>
      <c r="AU2130" s="7" t="str">
        <f t="shared" si="673"/>
        <v>hp_70236773;atk_8662712;hit_500000;miss_105;cirt_0;cirtSub_-3500</v>
      </c>
    </row>
    <row r="2131" spans="22:47" x14ac:dyDescent="0.2">
      <c r="V2131" s="7" t="str">
        <f t="shared" si="669"/>
        <v>幻之小岛11-1</v>
      </c>
      <c r="W2131" s="7">
        <f t="shared" si="659"/>
        <v>4081</v>
      </c>
      <c r="X2131" s="9" t="s">
        <v>2506</v>
      </c>
      <c r="Y2131" s="9">
        <v>1</v>
      </c>
      <c r="Z2131" s="8">
        <f t="shared" si="674"/>
        <v>11551</v>
      </c>
      <c r="AA2131" s="6" t="s">
        <v>3967</v>
      </c>
      <c r="AB2131" s="6">
        <v>19004190</v>
      </c>
      <c r="AC2131" s="6">
        <f t="shared" si="660"/>
        <v>2.7</v>
      </c>
      <c r="AD2131" s="6">
        <f t="shared" si="661"/>
        <v>51311313</v>
      </c>
      <c r="AE2131" s="6">
        <f t="shared" ref="AE2131" si="676">IF(MOD(Y2131,1)=0,INT(AD2130*0.3),0)</f>
        <v>15363799</v>
      </c>
      <c r="AF2131" s="6">
        <v>3870000</v>
      </c>
      <c r="AG2131" s="11">
        <f t="shared" si="664"/>
        <v>70545112</v>
      </c>
      <c r="AH2131">
        <f t="shared" si="662"/>
        <v>3.7120820198072111</v>
      </c>
      <c r="AI2131" s="53">
        <v>0.75</v>
      </c>
      <c r="AJ2131" s="7" t="str">
        <f t="shared" si="670"/>
        <v>hp_70545112</v>
      </c>
      <c r="AK2131" s="7" t="s">
        <v>3968</v>
      </c>
      <c r="AL2131" s="7">
        <v>3125000</v>
      </c>
      <c r="AM2131" s="7">
        <f>INT(IF(MOD(Y2131,3)=0,INT(AL2131*0.55),INT(AL2131*0.35)))</f>
        <v>1093750</v>
      </c>
      <c r="AN2131" s="54">
        <f t="shared" si="671"/>
        <v>8700192</v>
      </c>
      <c r="AO2131" s="7" t="str">
        <f t="shared" si="672"/>
        <v>atk_8700192</v>
      </c>
      <c r="AP2131" s="7" t="s">
        <v>3973</v>
      </c>
      <c r="AQ2131" s="7" t="s">
        <v>3998</v>
      </c>
      <c r="AR2131" s="7" t="s">
        <v>3975</v>
      </c>
      <c r="AS2131" s="7" t="s">
        <v>3976</v>
      </c>
      <c r="AU2131" s="7" t="str">
        <f t="shared" si="673"/>
        <v>hp_70545112;atk_8700192;hit_500000;miss_105;cirt_0;cirtSub_-3500</v>
      </c>
    </row>
    <row r="2132" spans="22:47" x14ac:dyDescent="0.2">
      <c r="V2132" s="7" t="str">
        <f t="shared" si="669"/>
        <v>幻之小岛11-2</v>
      </c>
      <c r="W2132" s="7">
        <f t="shared" si="659"/>
        <v>4083</v>
      </c>
      <c r="X2132" s="9" t="s">
        <v>2506</v>
      </c>
      <c r="Y2132" s="9">
        <v>2</v>
      </c>
      <c r="Z2132" s="8">
        <f t="shared" si="674"/>
        <v>11553</v>
      </c>
      <c r="AA2132" s="6" t="s">
        <v>3967</v>
      </c>
      <c r="AB2132" s="6">
        <v>19023148</v>
      </c>
      <c r="AC2132" s="6">
        <f t="shared" si="660"/>
        <v>2.7</v>
      </c>
      <c r="AD2132" s="6">
        <f t="shared" si="661"/>
        <v>51362499</v>
      </c>
      <c r="AE2132" s="6">
        <f t="shared" si="665"/>
        <v>15363799</v>
      </c>
      <c r="AF2132" s="6">
        <v>3870000</v>
      </c>
      <c r="AG2132" s="11">
        <f t="shared" si="664"/>
        <v>70596298</v>
      </c>
      <c r="AH2132">
        <f t="shared" si="662"/>
        <v>3.7110733722935869</v>
      </c>
      <c r="AI2132" s="53">
        <v>0.75</v>
      </c>
      <c r="AJ2132" s="7" t="str">
        <f t="shared" si="670"/>
        <v>hp_70596298</v>
      </c>
      <c r="AK2132" s="7" t="s">
        <v>3968</v>
      </c>
      <c r="AL2132" s="7">
        <v>3127920</v>
      </c>
      <c r="AM2132" s="7">
        <f>INT(IF(MOD(Y2132,3)=0,INT(AL2132*0.55),INT(AL2132*0.35)))</f>
        <v>1094772</v>
      </c>
      <c r="AN2132" s="54">
        <f t="shared" si="671"/>
        <v>8705955</v>
      </c>
      <c r="AO2132" s="7" t="str">
        <f t="shared" si="672"/>
        <v>atk_8705955</v>
      </c>
      <c r="AP2132" s="7" t="s">
        <v>3973</v>
      </c>
      <c r="AQ2132" s="7" t="s">
        <v>3998</v>
      </c>
      <c r="AR2132" s="7" t="s">
        <v>3975</v>
      </c>
      <c r="AS2132" s="7" t="s">
        <v>3976</v>
      </c>
      <c r="AU2132" s="7" t="str">
        <f t="shared" si="673"/>
        <v>hp_70596298;atk_8705955;hit_500000;miss_105;cirt_0;cirtSub_-3500</v>
      </c>
    </row>
    <row r="2133" spans="22:47" x14ac:dyDescent="0.2">
      <c r="V2133" s="7" t="str">
        <f t="shared" si="669"/>
        <v>幻之小岛11-3</v>
      </c>
      <c r="W2133" s="7">
        <f t="shared" si="659"/>
        <v>4085</v>
      </c>
      <c r="X2133" s="9" t="s">
        <v>2506</v>
      </c>
      <c r="Y2133" s="9">
        <v>3</v>
      </c>
      <c r="Z2133" s="8">
        <f t="shared" si="674"/>
        <v>11556</v>
      </c>
      <c r="AA2133" s="6" t="s">
        <v>3967</v>
      </c>
      <c r="AB2133" s="6">
        <v>19042109</v>
      </c>
      <c r="AC2133" s="6">
        <f t="shared" si="660"/>
        <v>2.7025000000000001</v>
      </c>
      <c r="AD2133" s="6">
        <f t="shared" si="661"/>
        <v>51461299</v>
      </c>
      <c r="AE2133" s="6">
        <f t="shared" si="665"/>
        <v>15363799</v>
      </c>
      <c r="AF2133" s="6">
        <v>3870000</v>
      </c>
      <c r="AG2133" s="11">
        <f t="shared" si="664"/>
        <v>70695098</v>
      </c>
      <c r="AH2133">
        <f t="shared" si="662"/>
        <v>3.7125666069866528</v>
      </c>
      <c r="AI2133" s="53">
        <v>0.75</v>
      </c>
      <c r="AJ2133" s="7" t="str">
        <f t="shared" si="670"/>
        <v>hp_70695098</v>
      </c>
      <c r="AK2133" s="7" t="s">
        <v>3968</v>
      </c>
      <c r="AL2133" s="7">
        <v>3130840</v>
      </c>
      <c r="AM2133" s="7">
        <f>INT(IF(MOD(Y2133,3)=0,INT(AL2133*0.55),INT(AL2133*0.35)))</f>
        <v>1721962</v>
      </c>
      <c r="AN2133" s="54">
        <f t="shared" si="671"/>
        <v>8717589</v>
      </c>
      <c r="AO2133" s="7" t="str">
        <f t="shared" si="672"/>
        <v>atk_8717589</v>
      </c>
      <c r="AP2133" s="7" t="s">
        <v>3973</v>
      </c>
      <c r="AQ2133" s="7" t="s">
        <v>3998</v>
      </c>
      <c r="AR2133" s="7" t="s">
        <v>3975</v>
      </c>
      <c r="AS2133" s="7" t="s">
        <v>3976</v>
      </c>
      <c r="AU2133" s="7" t="str">
        <f t="shared" si="673"/>
        <v>hp_70695098;atk_8717589;hit_500000;miss_105;cirt_0;cirtSub_-3500</v>
      </c>
    </row>
    <row r="2134" spans="22:47" x14ac:dyDescent="0.2">
      <c r="V2134" s="7" t="str">
        <f t="shared" si="669"/>
        <v>幻之小岛11-4</v>
      </c>
      <c r="W2134" s="7">
        <f t="shared" si="659"/>
        <v>4087</v>
      </c>
      <c r="X2134" s="9" t="s">
        <v>2506</v>
      </c>
      <c r="Y2134" s="9">
        <v>4</v>
      </c>
      <c r="Z2134" s="8">
        <f t="shared" si="674"/>
        <v>11560</v>
      </c>
      <c r="AA2134" s="6" t="s">
        <v>3967</v>
      </c>
      <c r="AB2134" s="6">
        <v>19061072</v>
      </c>
      <c r="AC2134" s="6">
        <f t="shared" si="660"/>
        <v>2.7025000000000001</v>
      </c>
      <c r="AD2134" s="6">
        <f t="shared" si="661"/>
        <v>51512547</v>
      </c>
      <c r="AE2134" s="6">
        <f t="shared" si="665"/>
        <v>15363799</v>
      </c>
      <c r="AF2134" s="6">
        <v>3870000</v>
      </c>
      <c r="AG2134" s="11">
        <f t="shared" si="664"/>
        <v>70746346</v>
      </c>
      <c r="AH2134">
        <f t="shared" si="662"/>
        <v>3.711561763157917</v>
      </c>
      <c r="AI2134" s="53">
        <v>0.75</v>
      </c>
      <c r="AJ2134" s="7" t="str">
        <f t="shared" si="670"/>
        <v>hp_70746346</v>
      </c>
      <c r="AK2134" s="7" t="s">
        <v>3968</v>
      </c>
      <c r="AL2134" s="7">
        <v>3133760</v>
      </c>
      <c r="AM2134" s="7">
        <f>INT(IF(MOD(Y2134,3)=0,INT(AL2134*0.55),INT(AL2134*0.35)))</f>
        <v>1096816</v>
      </c>
      <c r="AN2134" s="54">
        <f t="shared" si="671"/>
        <v>8723357</v>
      </c>
      <c r="AO2134" s="7" t="str">
        <f t="shared" si="672"/>
        <v>atk_8723357</v>
      </c>
      <c r="AP2134" s="7" t="s">
        <v>3973</v>
      </c>
      <c r="AQ2134" s="7" t="s">
        <v>3998</v>
      </c>
      <c r="AR2134" s="7" t="s">
        <v>3975</v>
      </c>
      <c r="AS2134" s="7" t="s">
        <v>3976</v>
      </c>
      <c r="AU2134" s="7" t="str">
        <f t="shared" si="673"/>
        <v>hp_70746346;atk_8723357;hit_500000;miss_105;cirt_0;cirtSub_-3500</v>
      </c>
    </row>
    <row r="2135" spans="22:47" x14ac:dyDescent="0.2">
      <c r="V2135" s="7" t="str">
        <f t="shared" si="669"/>
        <v>幻之小岛11-5</v>
      </c>
      <c r="W2135" s="7">
        <f t="shared" si="659"/>
        <v>4089</v>
      </c>
      <c r="X2135" s="9" t="s">
        <v>2506</v>
      </c>
      <c r="Y2135" s="9">
        <v>5</v>
      </c>
      <c r="Z2135" s="8">
        <f t="shared" si="674"/>
        <v>11565</v>
      </c>
      <c r="AA2135" s="6" t="s">
        <v>3967</v>
      </c>
      <c r="AB2135" s="6">
        <v>19080038</v>
      </c>
      <c r="AC2135" s="6">
        <f t="shared" si="660"/>
        <v>2.7025000000000001</v>
      </c>
      <c r="AD2135" s="6">
        <f t="shared" si="661"/>
        <v>51563802</v>
      </c>
      <c r="AE2135" s="6">
        <f t="shared" si="665"/>
        <v>15363799</v>
      </c>
      <c r="AF2135" s="6">
        <v>3870000</v>
      </c>
      <c r="AG2135" s="11">
        <f t="shared" si="664"/>
        <v>70797601</v>
      </c>
      <c r="AH2135">
        <f t="shared" si="662"/>
        <v>3.7105587001451465</v>
      </c>
      <c r="AI2135" s="53">
        <v>0.75</v>
      </c>
      <c r="AJ2135" s="7" t="str">
        <f t="shared" si="670"/>
        <v>hp_70797601</v>
      </c>
      <c r="AK2135" s="7" t="s">
        <v>3968</v>
      </c>
      <c r="AL2135" s="7">
        <v>3136680</v>
      </c>
      <c r="AM2135" s="7">
        <f>INT(IF(MOD(Y2135,3)=0,INT(AL2135*0.55),INT(AL2135*0.35)))</f>
        <v>1097838</v>
      </c>
      <c r="AN2135" s="54">
        <f t="shared" si="671"/>
        <v>8729126</v>
      </c>
      <c r="AO2135" s="7" t="str">
        <f t="shared" si="672"/>
        <v>atk_8729126</v>
      </c>
      <c r="AP2135" s="7" t="s">
        <v>3973</v>
      </c>
      <c r="AQ2135" s="7" t="s">
        <v>3998</v>
      </c>
      <c r="AR2135" s="7" t="s">
        <v>3975</v>
      </c>
      <c r="AS2135" s="7" t="s">
        <v>3976</v>
      </c>
      <c r="AU2135" s="7" t="str">
        <f t="shared" si="673"/>
        <v>hp_70797601;atk_8729126;hit_500000;miss_105;cirt_0;cirtSub_-3500</v>
      </c>
    </row>
    <row r="2136" spans="22:47" x14ac:dyDescent="0.2">
      <c r="V2136" s="7" t="str">
        <f t="shared" si="669"/>
        <v>幻之小岛11-6</v>
      </c>
      <c r="W2136" s="7">
        <f t="shared" si="659"/>
        <v>4091</v>
      </c>
      <c r="X2136" s="9" t="s">
        <v>2506</v>
      </c>
      <c r="Y2136" s="9">
        <v>6</v>
      </c>
      <c r="Z2136" s="8">
        <f t="shared" si="674"/>
        <v>11571</v>
      </c>
      <c r="AA2136" s="6" t="s">
        <v>3967</v>
      </c>
      <c r="AB2136" s="6">
        <v>19099005</v>
      </c>
      <c r="AC2136" s="6">
        <f t="shared" si="660"/>
        <v>2.7050000000000001</v>
      </c>
      <c r="AD2136" s="6">
        <f t="shared" si="661"/>
        <v>51662808</v>
      </c>
      <c r="AE2136" s="6">
        <f t="shared" si="665"/>
        <v>15363799</v>
      </c>
      <c r="AF2136" s="6">
        <v>3870000</v>
      </c>
      <c r="AG2136" s="11">
        <f t="shared" si="664"/>
        <v>70896607</v>
      </c>
      <c r="AH2136">
        <f t="shared" si="662"/>
        <v>3.7120576176612343</v>
      </c>
      <c r="AI2136" s="53">
        <v>0.75</v>
      </c>
      <c r="AJ2136" s="7" t="str">
        <f t="shared" si="670"/>
        <v>hp_70896607</v>
      </c>
      <c r="AK2136" s="7" t="s">
        <v>3968</v>
      </c>
      <c r="AL2136" s="7">
        <v>3139600</v>
      </c>
      <c r="AM2136" s="7">
        <f>INT(IF(MOD(Y2136,3)=0,INT(AL2136*0.55),INT(AL2136*0.35)))</f>
        <v>1726780</v>
      </c>
      <c r="AN2136" s="54">
        <f t="shared" si="671"/>
        <v>8740782</v>
      </c>
      <c r="AO2136" s="7" t="str">
        <f t="shared" si="672"/>
        <v>atk_8740782</v>
      </c>
      <c r="AP2136" s="7" t="s">
        <v>3973</v>
      </c>
      <c r="AQ2136" s="7" t="s">
        <v>3998</v>
      </c>
      <c r="AR2136" s="7" t="s">
        <v>3975</v>
      </c>
      <c r="AS2136" s="7" t="s">
        <v>3976</v>
      </c>
      <c r="AU2136" s="7" t="str">
        <f t="shared" si="673"/>
        <v>hp_70896607;atk_8740782;hit_500000;miss_105;cirt_0;cirtSub_-3500</v>
      </c>
    </row>
    <row r="2137" spans="22:47" x14ac:dyDescent="0.2">
      <c r="V2137" s="7" t="str">
        <f t="shared" si="669"/>
        <v>幻之小岛11-7</v>
      </c>
      <c r="W2137" s="7">
        <f t="shared" si="659"/>
        <v>4093</v>
      </c>
      <c r="X2137" s="9" t="s">
        <v>2506</v>
      </c>
      <c r="Y2137" s="9">
        <v>7</v>
      </c>
      <c r="Z2137" s="8">
        <f t="shared" si="674"/>
        <v>11578</v>
      </c>
      <c r="AA2137" s="6" t="s">
        <v>3967</v>
      </c>
      <c r="AB2137" s="6">
        <v>19117975</v>
      </c>
      <c r="AC2137" s="6">
        <f t="shared" si="660"/>
        <v>2.7050000000000001</v>
      </c>
      <c r="AD2137" s="6">
        <f t="shared" si="661"/>
        <v>51714122</v>
      </c>
      <c r="AE2137" s="6">
        <f t="shared" si="665"/>
        <v>15363799</v>
      </c>
      <c r="AF2137" s="6">
        <v>3870000</v>
      </c>
      <c r="AG2137" s="11">
        <f t="shared" si="664"/>
        <v>70947921</v>
      </c>
      <c r="AH2137">
        <f t="shared" si="662"/>
        <v>3.7110583626142413</v>
      </c>
      <c r="AI2137" s="53">
        <v>0.75</v>
      </c>
      <c r="AJ2137" s="7" t="str">
        <f t="shared" si="670"/>
        <v>hp_70947921</v>
      </c>
      <c r="AK2137" s="7" t="s">
        <v>3968</v>
      </c>
      <c r="AL2137" s="7">
        <v>3142520</v>
      </c>
      <c r="AM2137" s="7">
        <f>INT(IF(MOD(Y2137,3)=0,INT(AL2137*0.55),INT(AL2137*0.35)))</f>
        <v>1099882</v>
      </c>
      <c r="AN2137" s="54">
        <f t="shared" si="671"/>
        <v>8746556</v>
      </c>
      <c r="AO2137" s="7" t="str">
        <f t="shared" si="672"/>
        <v>atk_8746556</v>
      </c>
      <c r="AP2137" s="7" t="s">
        <v>3973</v>
      </c>
      <c r="AQ2137" s="7" t="s">
        <v>3998</v>
      </c>
      <c r="AR2137" s="7" t="s">
        <v>3975</v>
      </c>
      <c r="AS2137" s="7" t="s">
        <v>3976</v>
      </c>
      <c r="AU2137" s="7" t="str">
        <f t="shared" si="673"/>
        <v>hp_70947921;atk_8746556;hit_500000;miss_105;cirt_0;cirtSub_-3500</v>
      </c>
    </row>
    <row r="2138" spans="22:47" x14ac:dyDescent="0.2">
      <c r="V2138" s="7" t="str">
        <f t="shared" si="669"/>
        <v>幻之小岛11-8</v>
      </c>
      <c r="W2138" s="7">
        <f t="shared" si="659"/>
        <v>4095</v>
      </c>
      <c r="X2138" s="9" t="s">
        <v>2506</v>
      </c>
      <c r="Y2138" s="9">
        <v>8</v>
      </c>
      <c r="Z2138" s="8">
        <f t="shared" si="674"/>
        <v>11586</v>
      </c>
      <c r="AA2138" s="6" t="s">
        <v>3967</v>
      </c>
      <c r="AB2138" s="6">
        <v>19136947</v>
      </c>
      <c r="AC2138" s="6">
        <f t="shared" si="660"/>
        <v>2.7050000000000001</v>
      </c>
      <c r="AD2138" s="6">
        <f t="shared" si="661"/>
        <v>51765441</v>
      </c>
      <c r="AE2138" s="6">
        <f t="shared" si="665"/>
        <v>15363799</v>
      </c>
      <c r="AF2138" s="6">
        <v>3870000</v>
      </c>
      <c r="AG2138" s="11">
        <f t="shared" si="664"/>
        <v>70999240</v>
      </c>
      <c r="AH2138">
        <f t="shared" si="662"/>
        <v>3.7100609621795995</v>
      </c>
      <c r="AI2138" s="53">
        <v>0.75</v>
      </c>
      <c r="AJ2138" s="7" t="str">
        <f t="shared" si="670"/>
        <v>hp_70999240</v>
      </c>
      <c r="AK2138" s="7" t="s">
        <v>3968</v>
      </c>
      <c r="AL2138" s="7">
        <v>3145440</v>
      </c>
      <c r="AM2138" s="7">
        <f>INT(IF(MOD(Y2138,3)=0,INT(AL2138*0.55),INT(AL2138*0.35)))</f>
        <v>1100904</v>
      </c>
      <c r="AN2138" s="54">
        <f t="shared" si="671"/>
        <v>8752330</v>
      </c>
      <c r="AO2138" s="7" t="str">
        <f t="shared" si="672"/>
        <v>atk_8752330</v>
      </c>
      <c r="AP2138" s="7" t="s">
        <v>3973</v>
      </c>
      <c r="AQ2138" s="7" t="s">
        <v>3998</v>
      </c>
      <c r="AR2138" s="7" t="s">
        <v>3975</v>
      </c>
      <c r="AS2138" s="7" t="s">
        <v>3976</v>
      </c>
      <c r="AU2138" s="7" t="str">
        <f t="shared" si="673"/>
        <v>hp_70999240;atk_8752330;hit_500000;miss_105;cirt_0;cirtSub_-3500</v>
      </c>
    </row>
    <row r="2139" spans="22:47" x14ac:dyDescent="0.2">
      <c r="V2139" s="7" t="str">
        <f t="shared" si="669"/>
        <v>幻之小岛11-9</v>
      </c>
      <c r="W2139" s="7">
        <f t="shared" si="659"/>
        <v>4097</v>
      </c>
      <c r="X2139" s="9" t="s">
        <v>2506</v>
      </c>
      <c r="Y2139" s="9">
        <v>9</v>
      </c>
      <c r="Z2139" s="8">
        <f t="shared" si="674"/>
        <v>11595</v>
      </c>
      <c r="AA2139" s="6" t="s">
        <v>3967</v>
      </c>
      <c r="AB2139" s="6">
        <v>19155922</v>
      </c>
      <c r="AC2139" s="6">
        <f t="shared" si="660"/>
        <v>2.7075</v>
      </c>
      <c r="AD2139" s="6">
        <f t="shared" si="661"/>
        <v>51864658</v>
      </c>
      <c r="AE2139" s="6">
        <f t="shared" si="665"/>
        <v>15363799</v>
      </c>
      <c r="AF2139" s="6">
        <v>3870000</v>
      </c>
      <c r="AG2139" s="11">
        <f t="shared" si="664"/>
        <v>71098457</v>
      </c>
      <c r="AH2139">
        <f t="shared" si="662"/>
        <v>3.7115653843234484</v>
      </c>
      <c r="AI2139" s="53">
        <v>0.75</v>
      </c>
      <c r="AJ2139" s="7" t="str">
        <f t="shared" si="670"/>
        <v>hp_71098457</v>
      </c>
      <c r="AK2139" s="7" t="s">
        <v>3968</v>
      </c>
      <c r="AL2139" s="7">
        <v>3148360</v>
      </c>
      <c r="AM2139" s="7">
        <f>INT(IF(MOD(Y2139,3)=0,INT(AL2139*0.55),INT(AL2139*0.35)))</f>
        <v>1731598</v>
      </c>
      <c r="AN2139" s="54">
        <f t="shared" si="671"/>
        <v>8764007</v>
      </c>
      <c r="AO2139" s="7" t="str">
        <f t="shared" si="672"/>
        <v>atk_8764007</v>
      </c>
      <c r="AP2139" s="7" t="s">
        <v>3973</v>
      </c>
      <c r="AQ2139" s="7" t="s">
        <v>3998</v>
      </c>
      <c r="AR2139" s="7" t="s">
        <v>3975</v>
      </c>
      <c r="AS2139" s="7" t="s">
        <v>3976</v>
      </c>
      <c r="AU2139" s="7" t="str">
        <f t="shared" si="673"/>
        <v>hp_71098457;atk_8764007;hit_500000;miss_105;cirt_0;cirtSub_-3500</v>
      </c>
    </row>
    <row r="2140" spans="22:47" x14ac:dyDescent="0.2">
      <c r="V2140" s="7" t="str">
        <f t="shared" si="669"/>
        <v>幻之小岛11-10</v>
      </c>
      <c r="W2140" s="7">
        <f t="shared" si="659"/>
        <v>4099</v>
      </c>
      <c r="X2140" s="9" t="s">
        <v>2506</v>
      </c>
      <c r="Y2140" s="9">
        <v>10</v>
      </c>
      <c r="Z2140" s="8">
        <f t="shared" si="674"/>
        <v>11605</v>
      </c>
      <c r="AA2140" s="6" t="s">
        <v>3967</v>
      </c>
      <c r="AB2140" s="6">
        <v>19174898</v>
      </c>
      <c r="AC2140" s="6">
        <f t="shared" si="660"/>
        <v>2.7075</v>
      </c>
      <c r="AD2140" s="6">
        <f t="shared" si="661"/>
        <v>51916036</v>
      </c>
      <c r="AE2140" s="6">
        <f t="shared" si="665"/>
        <v>15363799</v>
      </c>
      <c r="AF2140" s="6">
        <v>3870000</v>
      </c>
      <c r="AG2140" s="11">
        <f t="shared" si="664"/>
        <v>71149835</v>
      </c>
      <c r="AH2140">
        <f t="shared" si="662"/>
        <v>3.7105717589736331</v>
      </c>
      <c r="AI2140" s="53">
        <v>0.75</v>
      </c>
      <c r="AJ2140" s="7" t="str">
        <f t="shared" si="670"/>
        <v>hp_71149835</v>
      </c>
      <c r="AK2140" s="7" t="s">
        <v>3968</v>
      </c>
      <c r="AL2140" s="7">
        <v>3151280</v>
      </c>
      <c r="AM2140" s="7">
        <f>INT(IF(MOD(Y2140,3)=0,INT(AL2140*0.55),INT(AL2140*0.35)))</f>
        <v>1102948</v>
      </c>
      <c r="AN2140" s="54">
        <f t="shared" si="671"/>
        <v>8769787</v>
      </c>
      <c r="AO2140" s="7" t="str">
        <f t="shared" si="672"/>
        <v>atk_8769787</v>
      </c>
      <c r="AP2140" s="7" t="s">
        <v>3973</v>
      </c>
      <c r="AQ2140" s="7" t="s">
        <v>3998</v>
      </c>
      <c r="AR2140" s="7" t="s">
        <v>3975</v>
      </c>
      <c r="AS2140" s="7" t="s">
        <v>3976</v>
      </c>
      <c r="AU2140" s="7" t="str">
        <f t="shared" si="673"/>
        <v>hp_71149835;atk_8769787;hit_500000;miss_105;cirt_0;cirtSub_-3500</v>
      </c>
    </row>
    <row r="2141" spans="22:47" x14ac:dyDescent="0.2">
      <c r="V2141" s="7" t="str">
        <f t="shared" si="669"/>
        <v>幻之小岛12-1</v>
      </c>
      <c r="W2141" s="7">
        <f t="shared" ref="W2141:W2204" si="677">W2140+2</f>
        <v>4101</v>
      </c>
      <c r="X2141" s="9" t="s">
        <v>2507</v>
      </c>
      <c r="Y2141" s="9">
        <v>1</v>
      </c>
      <c r="Z2141" s="8">
        <f t="shared" si="674"/>
        <v>11606</v>
      </c>
      <c r="AA2141" s="6" t="s">
        <v>3967</v>
      </c>
      <c r="AB2141" s="6">
        <v>19193877</v>
      </c>
      <c r="AC2141" s="6">
        <f t="shared" si="660"/>
        <v>2.71</v>
      </c>
      <c r="AD2141" s="6">
        <f t="shared" si="661"/>
        <v>52015406</v>
      </c>
      <c r="AE2141" s="6">
        <f t="shared" ref="AE2141" si="678">IF(MOD(Y2141,1)=0,INT(AD2140*0.3),0)</f>
        <v>15574810</v>
      </c>
      <c r="AF2141" s="6">
        <v>3870000</v>
      </c>
      <c r="AG2141" s="11">
        <f t="shared" si="664"/>
        <v>71460216</v>
      </c>
      <c r="AH2141">
        <f t="shared" si="662"/>
        <v>3.7230735614279493</v>
      </c>
      <c r="AI2141" s="53">
        <v>0.75</v>
      </c>
      <c r="AJ2141" s="7" t="str">
        <f t="shared" si="670"/>
        <v>hp_71460216</v>
      </c>
      <c r="AK2141" s="7" t="s">
        <v>3968</v>
      </c>
      <c r="AL2141" s="7">
        <v>3154200</v>
      </c>
      <c r="AM2141" s="7">
        <f>INT(IF(MOD(Y2141,3)=0,INT(AL2141*0.55),INT(AL2141*0.35)))</f>
        <v>1103970</v>
      </c>
      <c r="AN2141" s="54">
        <f t="shared" si="671"/>
        <v>8807488</v>
      </c>
      <c r="AO2141" s="7" t="str">
        <f t="shared" si="672"/>
        <v>atk_8807488</v>
      </c>
      <c r="AP2141" s="7" t="s">
        <v>3973</v>
      </c>
      <c r="AQ2141" s="7" t="s">
        <v>3998</v>
      </c>
      <c r="AR2141" s="7" t="s">
        <v>3975</v>
      </c>
      <c r="AS2141" s="7" t="s">
        <v>3976</v>
      </c>
      <c r="AU2141" s="7" t="str">
        <f t="shared" si="673"/>
        <v>hp_71460216;atk_8807488;hit_500000;miss_105;cirt_0;cirtSub_-3500</v>
      </c>
    </row>
    <row r="2142" spans="22:47" x14ac:dyDescent="0.2">
      <c r="V2142" s="7" t="str">
        <f t="shared" si="669"/>
        <v>幻之小岛12-2</v>
      </c>
      <c r="W2142" s="7">
        <f t="shared" si="677"/>
        <v>4103</v>
      </c>
      <c r="X2142" s="9" t="s">
        <v>2507</v>
      </c>
      <c r="Y2142" s="9">
        <v>2</v>
      </c>
      <c r="Z2142" s="8">
        <f t="shared" si="674"/>
        <v>11608</v>
      </c>
      <c r="AA2142" s="6" t="s">
        <v>3967</v>
      </c>
      <c r="AB2142" s="6">
        <v>19212858</v>
      </c>
      <c r="AC2142" s="6">
        <f t="shared" si="660"/>
        <v>2.71</v>
      </c>
      <c r="AD2142" s="6">
        <f t="shared" si="661"/>
        <v>52066845</v>
      </c>
      <c r="AE2142" s="6">
        <f t="shared" si="665"/>
        <v>15574810</v>
      </c>
      <c r="AF2142" s="6">
        <v>3870000</v>
      </c>
      <c r="AG2142" s="11">
        <f t="shared" si="664"/>
        <v>71511655</v>
      </c>
      <c r="AH2142">
        <f t="shared" si="662"/>
        <v>3.7220727389959372</v>
      </c>
      <c r="AI2142" s="53">
        <v>0.75</v>
      </c>
      <c r="AJ2142" s="7" t="str">
        <f t="shared" si="670"/>
        <v>hp_71511655</v>
      </c>
      <c r="AK2142" s="7" t="s">
        <v>3968</v>
      </c>
      <c r="AL2142" s="7">
        <v>3157120</v>
      </c>
      <c r="AM2142" s="7">
        <f>INT(IF(MOD(Y2142,3)=0,INT(AL2142*0.55),INT(AL2142*0.35)))</f>
        <v>1104992</v>
      </c>
      <c r="AN2142" s="54">
        <f t="shared" si="671"/>
        <v>8813272</v>
      </c>
      <c r="AO2142" s="7" t="str">
        <f t="shared" si="672"/>
        <v>atk_8813272</v>
      </c>
      <c r="AP2142" s="7" t="s">
        <v>3973</v>
      </c>
      <c r="AQ2142" s="7" t="s">
        <v>3998</v>
      </c>
      <c r="AR2142" s="7" t="s">
        <v>3975</v>
      </c>
      <c r="AS2142" s="7" t="s">
        <v>3976</v>
      </c>
      <c r="AU2142" s="7" t="str">
        <f t="shared" si="673"/>
        <v>hp_71511655;atk_8813272;hit_500000;miss_105;cirt_0;cirtSub_-3500</v>
      </c>
    </row>
    <row r="2143" spans="22:47" x14ac:dyDescent="0.2">
      <c r="V2143" s="7" t="str">
        <f t="shared" si="669"/>
        <v>幻之小岛12-3</v>
      </c>
      <c r="W2143" s="7">
        <f t="shared" si="677"/>
        <v>4105</v>
      </c>
      <c r="X2143" s="9" t="s">
        <v>2507</v>
      </c>
      <c r="Y2143" s="9">
        <v>3</v>
      </c>
      <c r="Z2143" s="8">
        <f t="shared" si="674"/>
        <v>11611</v>
      </c>
      <c r="AA2143" s="6" t="s">
        <v>3967</v>
      </c>
      <c r="AB2143" s="6">
        <v>19231841</v>
      </c>
      <c r="AC2143" s="6">
        <f t="shared" ref="AC2143:AC2206" si="679">0.6+INT((Z2143-1)/55)*0.01+INT(Y2143/3)*0.0025</f>
        <v>2.7124999999999999</v>
      </c>
      <c r="AD2143" s="6">
        <f t="shared" ref="AD2143:AD2206" si="680">INT(AB2143*AC2143)</f>
        <v>52166368</v>
      </c>
      <c r="AE2143" s="6">
        <f t="shared" si="665"/>
        <v>15574810</v>
      </c>
      <c r="AF2143" s="6">
        <v>3870000</v>
      </c>
      <c r="AG2143" s="11">
        <f t="shared" si="664"/>
        <v>71611178</v>
      </c>
      <c r="AH2143">
        <f t="shared" si="662"/>
        <v>3.7235737337886685</v>
      </c>
      <c r="AI2143" s="53">
        <v>0.75</v>
      </c>
      <c r="AJ2143" s="7" t="str">
        <f t="shared" si="670"/>
        <v>hp_71611178</v>
      </c>
      <c r="AK2143" s="7" t="s">
        <v>3968</v>
      </c>
      <c r="AL2143" s="7">
        <v>3160040</v>
      </c>
      <c r="AM2143" s="7">
        <f>INT(IF(MOD(Y2143,3)=0,INT(AL2143*0.55),INT(AL2143*0.35)))</f>
        <v>1738022</v>
      </c>
      <c r="AN2143" s="54">
        <f t="shared" si="671"/>
        <v>8824981</v>
      </c>
      <c r="AO2143" s="7" t="str">
        <f t="shared" si="672"/>
        <v>atk_8824981</v>
      </c>
      <c r="AP2143" s="7" t="s">
        <v>3973</v>
      </c>
      <c r="AQ2143" s="7" t="s">
        <v>3998</v>
      </c>
      <c r="AR2143" s="7" t="s">
        <v>3975</v>
      </c>
      <c r="AS2143" s="7" t="s">
        <v>3976</v>
      </c>
      <c r="AU2143" s="7" t="str">
        <f t="shared" si="673"/>
        <v>hp_71611178;atk_8824981;hit_500000;miss_105;cirt_0;cirtSub_-3500</v>
      </c>
    </row>
    <row r="2144" spans="22:47" x14ac:dyDescent="0.2">
      <c r="V2144" s="7" t="str">
        <f t="shared" si="669"/>
        <v>幻之小岛12-4</v>
      </c>
      <c r="W2144" s="7">
        <f t="shared" si="677"/>
        <v>4107</v>
      </c>
      <c r="X2144" s="9" t="s">
        <v>2507</v>
      </c>
      <c r="Y2144" s="9">
        <v>4</v>
      </c>
      <c r="Z2144" s="8">
        <f t="shared" si="674"/>
        <v>11615</v>
      </c>
      <c r="AA2144" s="6" t="s">
        <v>3967</v>
      </c>
      <c r="AB2144" s="6">
        <v>19250827</v>
      </c>
      <c r="AC2144" s="6">
        <f t="shared" si="679"/>
        <v>2.7124999999999999</v>
      </c>
      <c r="AD2144" s="6">
        <f t="shared" si="680"/>
        <v>52217868</v>
      </c>
      <c r="AE2144" s="6">
        <f t="shared" si="665"/>
        <v>15574810</v>
      </c>
      <c r="AF2144" s="6">
        <v>3870000</v>
      </c>
      <c r="AG2144" s="11">
        <f t="shared" si="664"/>
        <v>71662678</v>
      </c>
      <c r="AH2144">
        <f t="shared" ref="AH2144:AH2207" si="681">AG2144/AB2144</f>
        <v>3.7225765937224411</v>
      </c>
      <c r="AI2144" s="53">
        <v>0.75</v>
      </c>
      <c r="AJ2144" s="7" t="str">
        <f t="shared" si="670"/>
        <v>hp_71662678</v>
      </c>
      <c r="AK2144" s="7" t="s">
        <v>3968</v>
      </c>
      <c r="AL2144" s="7">
        <v>3162960</v>
      </c>
      <c r="AM2144" s="7">
        <f>INT(IF(MOD(Y2144,3)=0,INT(AL2144*0.55),INT(AL2144*0.35)))</f>
        <v>1107036</v>
      </c>
      <c r="AN2144" s="54">
        <f t="shared" si="671"/>
        <v>8830770</v>
      </c>
      <c r="AO2144" s="7" t="str">
        <f t="shared" si="672"/>
        <v>atk_8830770</v>
      </c>
      <c r="AP2144" s="7" t="s">
        <v>3973</v>
      </c>
      <c r="AQ2144" s="7" t="s">
        <v>3998</v>
      </c>
      <c r="AR2144" s="7" t="s">
        <v>3975</v>
      </c>
      <c r="AS2144" s="7" t="s">
        <v>3976</v>
      </c>
      <c r="AU2144" s="7" t="str">
        <f t="shared" si="673"/>
        <v>hp_71662678;atk_8830770;hit_500000;miss_105;cirt_0;cirtSub_-3500</v>
      </c>
    </row>
    <row r="2145" spans="22:47" x14ac:dyDescent="0.2">
      <c r="V2145" s="7" t="str">
        <f t="shared" si="669"/>
        <v>幻之小岛12-5</v>
      </c>
      <c r="W2145" s="7">
        <f t="shared" si="677"/>
        <v>4109</v>
      </c>
      <c r="X2145" s="9" t="s">
        <v>2507</v>
      </c>
      <c r="Y2145" s="9">
        <v>5</v>
      </c>
      <c r="Z2145" s="8">
        <f t="shared" si="674"/>
        <v>11620</v>
      </c>
      <c r="AA2145" s="6" t="s">
        <v>3967</v>
      </c>
      <c r="AB2145" s="6">
        <v>19269815</v>
      </c>
      <c r="AC2145" s="6">
        <f t="shared" si="679"/>
        <v>2.7124999999999999</v>
      </c>
      <c r="AD2145" s="6">
        <f t="shared" si="680"/>
        <v>52269373</v>
      </c>
      <c r="AE2145" s="6">
        <f t="shared" si="665"/>
        <v>15574810</v>
      </c>
      <c r="AF2145" s="6">
        <v>3870000</v>
      </c>
      <c r="AG2145" s="11">
        <f t="shared" ref="AG2145:AG2208" si="682">INT(AD2145*1)+AF2145+AE2145</f>
        <v>71714183</v>
      </c>
      <c r="AH2145">
        <f t="shared" si="681"/>
        <v>3.7215812917768023</v>
      </c>
      <c r="AI2145" s="53">
        <v>0.75</v>
      </c>
      <c r="AJ2145" s="7" t="str">
        <f t="shared" si="670"/>
        <v>hp_71714183</v>
      </c>
      <c r="AK2145" s="7" t="s">
        <v>3968</v>
      </c>
      <c r="AL2145" s="7">
        <v>3165880</v>
      </c>
      <c r="AM2145" s="7">
        <f>INT(IF(MOD(Y2145,3)=0,INT(AL2145*0.55),INT(AL2145*0.35)))</f>
        <v>1108058</v>
      </c>
      <c r="AN2145" s="54">
        <f t="shared" si="671"/>
        <v>8836559</v>
      </c>
      <c r="AO2145" s="7" t="str">
        <f t="shared" si="672"/>
        <v>atk_8836559</v>
      </c>
      <c r="AP2145" s="7" t="s">
        <v>3973</v>
      </c>
      <c r="AQ2145" s="7" t="s">
        <v>3998</v>
      </c>
      <c r="AR2145" s="7" t="s">
        <v>3975</v>
      </c>
      <c r="AS2145" s="7" t="s">
        <v>3976</v>
      </c>
      <c r="AU2145" s="7" t="str">
        <f t="shared" si="673"/>
        <v>hp_71714183;atk_8836559;hit_500000;miss_105;cirt_0;cirtSub_-3500</v>
      </c>
    </row>
    <row r="2146" spans="22:47" x14ac:dyDescent="0.2">
      <c r="V2146" s="7" t="str">
        <f t="shared" si="669"/>
        <v>幻之小岛12-6</v>
      </c>
      <c r="W2146" s="7">
        <f t="shared" si="677"/>
        <v>4111</v>
      </c>
      <c r="X2146" s="9" t="s">
        <v>2507</v>
      </c>
      <c r="Y2146" s="9">
        <v>6</v>
      </c>
      <c r="Z2146" s="8">
        <f t="shared" si="674"/>
        <v>11626</v>
      </c>
      <c r="AA2146" s="6" t="s">
        <v>3967</v>
      </c>
      <c r="AB2146" s="6">
        <v>19288805</v>
      </c>
      <c r="AC2146" s="6">
        <f t="shared" si="679"/>
        <v>2.7149999999999999</v>
      </c>
      <c r="AD2146" s="6">
        <f t="shared" si="680"/>
        <v>52369105</v>
      </c>
      <c r="AE2146" s="6">
        <f t="shared" si="665"/>
        <v>15574810</v>
      </c>
      <c r="AF2146" s="6">
        <v>3870000</v>
      </c>
      <c r="AG2146" s="11">
        <f t="shared" si="682"/>
        <v>71813915</v>
      </c>
      <c r="AH2146">
        <f t="shared" si="681"/>
        <v>3.7230878221849411</v>
      </c>
      <c r="AI2146" s="53">
        <v>0.75</v>
      </c>
      <c r="AJ2146" s="7" t="str">
        <f t="shared" si="670"/>
        <v>hp_71813915</v>
      </c>
      <c r="AK2146" s="7" t="s">
        <v>3968</v>
      </c>
      <c r="AL2146" s="7">
        <v>3168800</v>
      </c>
      <c r="AM2146" s="7">
        <f>INT(IF(MOD(Y2146,3)=0,INT(AL2146*0.55),INT(AL2146*0.35)))</f>
        <v>1742840</v>
      </c>
      <c r="AN2146" s="54">
        <f t="shared" si="671"/>
        <v>8848290</v>
      </c>
      <c r="AO2146" s="7" t="str">
        <f t="shared" si="672"/>
        <v>atk_8848290</v>
      </c>
      <c r="AP2146" s="7" t="s">
        <v>3973</v>
      </c>
      <c r="AQ2146" s="7" t="s">
        <v>3998</v>
      </c>
      <c r="AR2146" s="7" t="s">
        <v>3975</v>
      </c>
      <c r="AS2146" s="7" t="s">
        <v>3976</v>
      </c>
      <c r="AU2146" s="7" t="str">
        <f t="shared" si="673"/>
        <v>hp_71813915;atk_8848290;hit_500000;miss_105;cirt_0;cirtSub_-3500</v>
      </c>
    </row>
    <row r="2147" spans="22:47" x14ac:dyDescent="0.2">
      <c r="V2147" s="7" t="str">
        <f t="shared" si="669"/>
        <v>幻之小岛12-7</v>
      </c>
      <c r="W2147" s="7">
        <f t="shared" si="677"/>
        <v>4113</v>
      </c>
      <c r="X2147" s="9" t="s">
        <v>2507</v>
      </c>
      <c r="Y2147" s="9">
        <v>7</v>
      </c>
      <c r="Z2147" s="8">
        <f t="shared" si="674"/>
        <v>11633</v>
      </c>
      <c r="AA2147" s="6" t="s">
        <v>3967</v>
      </c>
      <c r="AB2147" s="6">
        <v>19307797</v>
      </c>
      <c r="AC2147" s="6">
        <f t="shared" si="679"/>
        <v>2.7149999999999999</v>
      </c>
      <c r="AD2147" s="6">
        <f t="shared" si="680"/>
        <v>52420668</v>
      </c>
      <c r="AE2147" s="6">
        <f t="shared" si="665"/>
        <v>15574810</v>
      </c>
      <c r="AF2147" s="6">
        <v>3870000</v>
      </c>
      <c r="AG2147" s="11">
        <f t="shared" si="682"/>
        <v>71865478</v>
      </c>
      <c r="AH2147">
        <f t="shared" si="681"/>
        <v>3.7220962080759397</v>
      </c>
      <c r="AI2147" s="53">
        <v>0.75</v>
      </c>
      <c r="AJ2147" s="7" t="str">
        <f t="shared" si="670"/>
        <v>hp_71865478</v>
      </c>
      <c r="AK2147" s="7" t="s">
        <v>3968</v>
      </c>
      <c r="AL2147" s="7">
        <v>3171720</v>
      </c>
      <c r="AM2147" s="7">
        <f>INT(IF(MOD(Y2147,3)=0,INT(AL2147*0.55),INT(AL2147*0.35)))</f>
        <v>1110102</v>
      </c>
      <c r="AN2147" s="54">
        <f t="shared" si="671"/>
        <v>8854085</v>
      </c>
      <c r="AO2147" s="7" t="str">
        <f t="shared" si="672"/>
        <v>atk_8854085</v>
      </c>
      <c r="AP2147" s="7" t="s">
        <v>3973</v>
      </c>
      <c r="AQ2147" s="7" t="s">
        <v>3998</v>
      </c>
      <c r="AR2147" s="7" t="s">
        <v>3975</v>
      </c>
      <c r="AS2147" s="7" t="s">
        <v>3976</v>
      </c>
      <c r="AU2147" s="7" t="str">
        <f t="shared" si="673"/>
        <v>hp_71865478;atk_8854085;hit_500000;miss_105;cirt_0;cirtSub_-3500</v>
      </c>
    </row>
    <row r="2148" spans="22:47" x14ac:dyDescent="0.2">
      <c r="V2148" s="7" t="str">
        <f t="shared" si="669"/>
        <v>幻之小岛12-8</v>
      </c>
      <c r="W2148" s="7">
        <f t="shared" si="677"/>
        <v>4115</v>
      </c>
      <c r="X2148" s="9" t="s">
        <v>2507</v>
      </c>
      <c r="Y2148" s="9">
        <v>8</v>
      </c>
      <c r="Z2148" s="8">
        <f t="shared" si="674"/>
        <v>11641</v>
      </c>
      <c r="AA2148" s="6" t="s">
        <v>3967</v>
      </c>
      <c r="AB2148" s="6">
        <v>19326792</v>
      </c>
      <c r="AC2148" s="6">
        <f t="shared" si="679"/>
        <v>2.7149999999999999</v>
      </c>
      <c r="AD2148" s="6">
        <f t="shared" si="680"/>
        <v>52472240</v>
      </c>
      <c r="AE2148" s="6">
        <f t="shared" si="665"/>
        <v>15574810</v>
      </c>
      <c r="AF2148" s="6">
        <v>3870000</v>
      </c>
      <c r="AG2148" s="11">
        <f t="shared" si="682"/>
        <v>71917050</v>
      </c>
      <c r="AH2148">
        <f t="shared" si="681"/>
        <v>3.7211064309068984</v>
      </c>
      <c r="AI2148" s="53">
        <v>0.75</v>
      </c>
      <c r="AJ2148" s="7" t="str">
        <f t="shared" si="670"/>
        <v>hp_71917050</v>
      </c>
      <c r="AK2148" s="7" t="s">
        <v>3968</v>
      </c>
      <c r="AL2148" s="7">
        <v>3174640</v>
      </c>
      <c r="AM2148" s="7">
        <f>INT(IF(MOD(Y2148,3)=0,INT(AL2148*0.55),INT(AL2148*0.35)))</f>
        <v>1111124</v>
      </c>
      <c r="AN2148" s="54">
        <f t="shared" si="671"/>
        <v>8859879</v>
      </c>
      <c r="AO2148" s="7" t="str">
        <f t="shared" si="672"/>
        <v>atk_8859879</v>
      </c>
      <c r="AP2148" s="7" t="s">
        <v>3973</v>
      </c>
      <c r="AQ2148" s="7" t="s">
        <v>3998</v>
      </c>
      <c r="AR2148" s="7" t="s">
        <v>3975</v>
      </c>
      <c r="AS2148" s="7" t="s">
        <v>3976</v>
      </c>
      <c r="AU2148" s="7" t="str">
        <f t="shared" si="673"/>
        <v>hp_71917050;atk_8859879;hit_500000;miss_105;cirt_0;cirtSub_-3500</v>
      </c>
    </row>
    <row r="2149" spans="22:47" x14ac:dyDescent="0.2">
      <c r="V2149" s="7" t="str">
        <f t="shared" si="669"/>
        <v>幻之小岛12-9</v>
      </c>
      <c r="W2149" s="7">
        <f t="shared" si="677"/>
        <v>4117</v>
      </c>
      <c r="X2149" s="9" t="s">
        <v>2507</v>
      </c>
      <c r="Y2149" s="9">
        <v>9</v>
      </c>
      <c r="Z2149" s="8">
        <f t="shared" si="674"/>
        <v>11650</v>
      </c>
      <c r="AA2149" s="6" t="s">
        <v>3967</v>
      </c>
      <c r="AB2149" s="6">
        <v>19345788</v>
      </c>
      <c r="AC2149" s="6">
        <f t="shared" si="679"/>
        <v>2.7174999999999998</v>
      </c>
      <c r="AD2149" s="6">
        <f t="shared" si="680"/>
        <v>52572178</v>
      </c>
      <c r="AE2149" s="6">
        <f t="shared" si="665"/>
        <v>15574810</v>
      </c>
      <c r="AF2149" s="6">
        <v>3870000</v>
      </c>
      <c r="AG2149" s="11">
        <f t="shared" si="682"/>
        <v>72016988</v>
      </c>
      <c r="AH2149">
        <f t="shared" si="681"/>
        <v>3.7226184841889096</v>
      </c>
      <c r="AI2149" s="53">
        <v>0.75</v>
      </c>
      <c r="AJ2149" s="7" t="str">
        <f t="shared" si="670"/>
        <v>hp_72016988</v>
      </c>
      <c r="AK2149" s="7" t="s">
        <v>3968</v>
      </c>
      <c r="AL2149" s="7">
        <v>3177560</v>
      </c>
      <c r="AM2149" s="7">
        <f>INT(IF(MOD(Y2149,3)=0,INT(AL2149*0.55),INT(AL2149*0.35)))</f>
        <v>1747658</v>
      </c>
      <c r="AN2149" s="54">
        <f t="shared" si="671"/>
        <v>8871632</v>
      </c>
      <c r="AO2149" s="7" t="str">
        <f t="shared" si="672"/>
        <v>atk_8871632</v>
      </c>
      <c r="AP2149" s="7" t="s">
        <v>3973</v>
      </c>
      <c r="AQ2149" s="7" t="s">
        <v>3998</v>
      </c>
      <c r="AR2149" s="7" t="s">
        <v>3975</v>
      </c>
      <c r="AS2149" s="7" t="s">
        <v>3976</v>
      </c>
      <c r="AU2149" s="7" t="str">
        <f t="shared" si="673"/>
        <v>hp_72016988;atk_8871632;hit_500000;miss_105;cirt_0;cirtSub_-3500</v>
      </c>
    </row>
    <row r="2150" spans="22:47" x14ac:dyDescent="0.2">
      <c r="V2150" s="7" t="str">
        <f t="shared" si="669"/>
        <v>幻之小岛12-10</v>
      </c>
      <c r="W2150" s="7">
        <f t="shared" si="677"/>
        <v>4119</v>
      </c>
      <c r="X2150" s="9" t="s">
        <v>2507</v>
      </c>
      <c r="Y2150" s="9">
        <v>10</v>
      </c>
      <c r="Z2150" s="8">
        <f t="shared" si="674"/>
        <v>11660</v>
      </c>
      <c r="AA2150" s="6" t="s">
        <v>3967</v>
      </c>
      <c r="AB2150" s="6">
        <v>19364787</v>
      </c>
      <c r="AC2150" s="6">
        <f t="shared" si="679"/>
        <v>2.7174999999999998</v>
      </c>
      <c r="AD2150" s="6">
        <f t="shared" si="680"/>
        <v>52623808</v>
      </c>
      <c r="AE2150" s="6">
        <f t="shared" si="665"/>
        <v>15574810</v>
      </c>
      <c r="AF2150" s="6">
        <v>3870000</v>
      </c>
      <c r="AG2150" s="11">
        <f t="shared" si="682"/>
        <v>72068618</v>
      </c>
      <c r="AH2150">
        <f t="shared" si="681"/>
        <v>3.721632362906961</v>
      </c>
      <c r="AI2150" s="53">
        <v>0.75</v>
      </c>
      <c r="AJ2150" s="7" t="str">
        <f t="shared" si="670"/>
        <v>hp_72068618</v>
      </c>
      <c r="AK2150" s="7" t="s">
        <v>3968</v>
      </c>
      <c r="AL2150" s="7">
        <v>3180480</v>
      </c>
      <c r="AM2150" s="7">
        <f>INT(IF(MOD(Y2150,3)=0,INT(AL2150*0.55),INT(AL2150*0.35)))</f>
        <v>1113168</v>
      </c>
      <c r="AN2150" s="54">
        <f t="shared" si="671"/>
        <v>8877432</v>
      </c>
      <c r="AO2150" s="7" t="str">
        <f t="shared" si="672"/>
        <v>atk_8877432</v>
      </c>
      <c r="AP2150" s="7" t="s">
        <v>3973</v>
      </c>
      <c r="AQ2150" s="7" t="s">
        <v>3998</v>
      </c>
      <c r="AR2150" s="7" t="s">
        <v>3975</v>
      </c>
      <c r="AS2150" s="7" t="s">
        <v>3976</v>
      </c>
      <c r="AU2150" s="7" t="str">
        <f t="shared" si="673"/>
        <v>hp_72068618;atk_8877432;hit_500000;miss_105;cirt_0;cirtSub_-3500</v>
      </c>
    </row>
    <row r="2151" spans="22:47" x14ac:dyDescent="0.2">
      <c r="V2151" s="7" t="str">
        <f t="shared" si="669"/>
        <v>幻之小岛13-1</v>
      </c>
      <c r="W2151" s="7">
        <f t="shared" si="677"/>
        <v>4121</v>
      </c>
      <c r="X2151" s="9" t="s">
        <v>2508</v>
      </c>
      <c r="Y2151" s="9">
        <v>1</v>
      </c>
      <c r="Z2151" s="8">
        <f t="shared" si="674"/>
        <v>11661</v>
      </c>
      <c r="AA2151" s="6" t="s">
        <v>3967</v>
      </c>
      <c r="AB2151" s="6">
        <v>19383789</v>
      </c>
      <c r="AC2151" s="6">
        <f t="shared" si="679"/>
        <v>2.72</v>
      </c>
      <c r="AD2151" s="6">
        <f t="shared" si="680"/>
        <v>52723906</v>
      </c>
      <c r="AE2151" s="6">
        <f t="shared" ref="AE2151" si="683">IF(MOD(Y2151,1)=0,INT(AD2150*0.3),0)</f>
        <v>15787142</v>
      </c>
      <c r="AF2151" s="6">
        <v>3870000</v>
      </c>
      <c r="AG2151" s="11">
        <f t="shared" si="682"/>
        <v>72381048</v>
      </c>
      <c r="AH2151">
        <f t="shared" si="681"/>
        <v>3.7341021407114985</v>
      </c>
      <c r="AI2151" s="53">
        <v>0.75</v>
      </c>
      <c r="AJ2151" s="7" t="str">
        <f t="shared" si="670"/>
        <v>hp_72381048</v>
      </c>
      <c r="AK2151" s="7" t="s">
        <v>3968</v>
      </c>
      <c r="AL2151" s="7">
        <v>3183400</v>
      </c>
      <c r="AM2151" s="7">
        <f>INT(IF(MOD(Y2151,3)=0,INT(AL2151*0.55),INT(AL2151*0.35)))</f>
        <v>1114190</v>
      </c>
      <c r="AN2151" s="54">
        <f t="shared" si="671"/>
        <v>8915355</v>
      </c>
      <c r="AO2151" s="7" t="str">
        <f t="shared" si="672"/>
        <v>atk_8915355</v>
      </c>
      <c r="AP2151" s="7" t="s">
        <v>3973</v>
      </c>
      <c r="AQ2151" s="7" t="s">
        <v>3998</v>
      </c>
      <c r="AR2151" s="7" t="s">
        <v>3975</v>
      </c>
      <c r="AS2151" s="7" t="s">
        <v>3976</v>
      </c>
      <c r="AU2151" s="7" t="str">
        <f t="shared" si="673"/>
        <v>hp_72381048;atk_8915355;hit_500000;miss_105;cirt_0;cirtSub_-3500</v>
      </c>
    </row>
    <row r="2152" spans="22:47" x14ac:dyDescent="0.2">
      <c r="V2152" s="7" t="str">
        <f t="shared" si="669"/>
        <v>幻之小岛13-2</v>
      </c>
      <c r="W2152" s="7">
        <f t="shared" si="677"/>
        <v>4123</v>
      </c>
      <c r="X2152" s="9" t="s">
        <v>2508</v>
      </c>
      <c r="Y2152" s="9">
        <v>2</v>
      </c>
      <c r="Z2152" s="8">
        <f t="shared" si="674"/>
        <v>11663</v>
      </c>
      <c r="AA2152" s="6" t="s">
        <v>3967</v>
      </c>
      <c r="AB2152" s="6">
        <v>19402792</v>
      </c>
      <c r="AC2152" s="6">
        <f t="shared" si="679"/>
        <v>2.72</v>
      </c>
      <c r="AD2152" s="6">
        <f t="shared" si="680"/>
        <v>52775594</v>
      </c>
      <c r="AE2152" s="6">
        <f t="shared" si="665"/>
        <v>15787142</v>
      </c>
      <c r="AF2152" s="6">
        <v>3870000</v>
      </c>
      <c r="AG2152" s="11">
        <f t="shared" si="682"/>
        <v>72432736</v>
      </c>
      <c r="AH2152">
        <f t="shared" si="681"/>
        <v>3.7331089257669721</v>
      </c>
      <c r="AI2152" s="53">
        <v>0.75</v>
      </c>
      <c r="AJ2152" s="7" t="str">
        <f t="shared" si="670"/>
        <v>hp_72432736</v>
      </c>
      <c r="AK2152" s="7" t="s">
        <v>3968</v>
      </c>
      <c r="AL2152" s="7">
        <v>3186320</v>
      </c>
      <c r="AM2152" s="7">
        <f>INT(IF(MOD(Y2152,3)=0,INT(AL2152*0.55),INT(AL2152*0.35)))</f>
        <v>1115212</v>
      </c>
      <c r="AN2152" s="54">
        <f t="shared" si="671"/>
        <v>8921159</v>
      </c>
      <c r="AO2152" s="7" t="str">
        <f t="shared" si="672"/>
        <v>atk_8921159</v>
      </c>
      <c r="AP2152" s="7" t="s">
        <v>3973</v>
      </c>
      <c r="AQ2152" s="7" t="s">
        <v>3998</v>
      </c>
      <c r="AR2152" s="7" t="s">
        <v>3975</v>
      </c>
      <c r="AS2152" s="7" t="s">
        <v>3976</v>
      </c>
      <c r="AU2152" s="7" t="str">
        <f t="shared" si="673"/>
        <v>hp_72432736;atk_8921159;hit_500000;miss_105;cirt_0;cirtSub_-3500</v>
      </c>
    </row>
    <row r="2153" spans="22:47" x14ac:dyDescent="0.2">
      <c r="V2153" s="7" t="str">
        <f t="shared" si="669"/>
        <v>幻之小岛13-3</v>
      </c>
      <c r="W2153" s="7">
        <f t="shared" si="677"/>
        <v>4125</v>
      </c>
      <c r="X2153" s="9" t="s">
        <v>2508</v>
      </c>
      <c r="Y2153" s="9">
        <v>3</v>
      </c>
      <c r="Z2153" s="8">
        <f t="shared" si="674"/>
        <v>11666</v>
      </c>
      <c r="AA2153" s="6" t="s">
        <v>3967</v>
      </c>
      <c r="AB2153" s="6">
        <v>19421798</v>
      </c>
      <c r="AC2153" s="6">
        <f t="shared" si="679"/>
        <v>2.7225000000000001</v>
      </c>
      <c r="AD2153" s="6">
        <f t="shared" si="680"/>
        <v>52875845</v>
      </c>
      <c r="AE2153" s="6">
        <f t="shared" si="665"/>
        <v>15787142</v>
      </c>
      <c r="AF2153" s="6">
        <v>3870000</v>
      </c>
      <c r="AG2153" s="11">
        <f t="shared" si="682"/>
        <v>72532987</v>
      </c>
      <c r="AH2153">
        <f t="shared" si="681"/>
        <v>3.7346175158448256</v>
      </c>
      <c r="AI2153" s="53">
        <v>0.75</v>
      </c>
      <c r="AJ2153" s="7" t="str">
        <f t="shared" si="670"/>
        <v>hp_72532987</v>
      </c>
      <c r="AK2153" s="7" t="s">
        <v>3968</v>
      </c>
      <c r="AL2153" s="7">
        <v>3189240</v>
      </c>
      <c r="AM2153" s="7">
        <f>INT(IF(MOD(Y2153,3)=0,INT(AL2153*0.55),INT(AL2153*0.35)))</f>
        <v>1754082</v>
      </c>
      <c r="AN2153" s="54">
        <f t="shared" si="671"/>
        <v>8932943</v>
      </c>
      <c r="AO2153" s="7" t="str">
        <f t="shared" si="672"/>
        <v>atk_8932943</v>
      </c>
      <c r="AP2153" s="7" t="s">
        <v>3973</v>
      </c>
      <c r="AQ2153" s="7" t="s">
        <v>3998</v>
      </c>
      <c r="AR2153" s="7" t="s">
        <v>3975</v>
      </c>
      <c r="AS2153" s="7" t="s">
        <v>3976</v>
      </c>
      <c r="AU2153" s="7" t="str">
        <f t="shared" si="673"/>
        <v>hp_72532987;atk_8932943;hit_500000;miss_105;cirt_0;cirtSub_-3500</v>
      </c>
    </row>
    <row r="2154" spans="22:47" x14ac:dyDescent="0.2">
      <c r="V2154" s="7" t="str">
        <f t="shared" si="669"/>
        <v>幻之小岛13-4</v>
      </c>
      <c r="W2154" s="7">
        <f t="shared" si="677"/>
        <v>4127</v>
      </c>
      <c r="X2154" s="9" t="s">
        <v>2508</v>
      </c>
      <c r="Y2154" s="9">
        <v>4</v>
      </c>
      <c r="Z2154" s="8">
        <f t="shared" si="674"/>
        <v>11670</v>
      </c>
      <c r="AA2154" s="6" t="s">
        <v>3967</v>
      </c>
      <c r="AB2154" s="6">
        <v>19440806</v>
      </c>
      <c r="AC2154" s="6">
        <f t="shared" si="679"/>
        <v>2.7225000000000001</v>
      </c>
      <c r="AD2154" s="6">
        <f t="shared" si="680"/>
        <v>52927594</v>
      </c>
      <c r="AE2154" s="6">
        <f t="shared" ref="AE2154:AE2217" si="684">AE2153</f>
        <v>15787142</v>
      </c>
      <c r="AF2154" s="6">
        <v>3870000</v>
      </c>
      <c r="AG2154" s="11">
        <f t="shared" si="682"/>
        <v>72584736</v>
      </c>
      <c r="AH2154">
        <f t="shared" si="681"/>
        <v>3.7336279164557271</v>
      </c>
      <c r="AI2154" s="53">
        <v>0.75</v>
      </c>
      <c r="AJ2154" s="7" t="str">
        <f t="shared" si="670"/>
        <v>hp_72584736</v>
      </c>
      <c r="AK2154" s="7" t="s">
        <v>3968</v>
      </c>
      <c r="AL2154" s="7">
        <v>3192160</v>
      </c>
      <c r="AM2154" s="7">
        <f>INT(IF(MOD(Y2154,3)=0,INT(AL2154*0.55),INT(AL2154*0.35)))</f>
        <v>1117256</v>
      </c>
      <c r="AN2154" s="54">
        <f t="shared" si="671"/>
        <v>8938753</v>
      </c>
      <c r="AO2154" s="7" t="str">
        <f t="shared" si="672"/>
        <v>atk_8938753</v>
      </c>
      <c r="AP2154" s="7" t="s">
        <v>3973</v>
      </c>
      <c r="AQ2154" s="7" t="s">
        <v>3998</v>
      </c>
      <c r="AR2154" s="7" t="s">
        <v>3975</v>
      </c>
      <c r="AS2154" s="7" t="s">
        <v>3976</v>
      </c>
      <c r="AU2154" s="7" t="str">
        <f t="shared" si="673"/>
        <v>hp_72584736;atk_8938753;hit_500000;miss_105;cirt_0;cirtSub_-3500</v>
      </c>
    </row>
    <row r="2155" spans="22:47" x14ac:dyDescent="0.2">
      <c r="V2155" s="7" t="str">
        <f t="shared" si="669"/>
        <v>幻之小岛13-5</v>
      </c>
      <c r="W2155" s="7">
        <f t="shared" si="677"/>
        <v>4129</v>
      </c>
      <c r="X2155" s="9" t="s">
        <v>2508</v>
      </c>
      <c r="Y2155" s="9">
        <v>5</v>
      </c>
      <c r="Z2155" s="8">
        <f t="shared" si="674"/>
        <v>11675</v>
      </c>
      <c r="AA2155" s="6" t="s">
        <v>3967</v>
      </c>
      <c r="AB2155" s="6">
        <v>19459816</v>
      </c>
      <c r="AC2155" s="6">
        <f t="shared" si="679"/>
        <v>2.7225000000000001</v>
      </c>
      <c r="AD2155" s="6">
        <f t="shared" si="680"/>
        <v>52979349</v>
      </c>
      <c r="AE2155" s="6">
        <f t="shared" si="684"/>
        <v>15787142</v>
      </c>
      <c r="AF2155" s="6">
        <v>3870000</v>
      </c>
      <c r="AG2155" s="11">
        <f t="shared" si="682"/>
        <v>72636491</v>
      </c>
      <c r="AH2155">
        <f t="shared" si="681"/>
        <v>3.7326401750150158</v>
      </c>
      <c r="AI2155" s="53">
        <v>0.75</v>
      </c>
      <c r="AJ2155" s="7" t="str">
        <f t="shared" si="670"/>
        <v>hp_72636491</v>
      </c>
      <c r="AK2155" s="7" t="s">
        <v>3968</v>
      </c>
      <c r="AL2155" s="7">
        <v>3195080</v>
      </c>
      <c r="AM2155" s="7">
        <f>INT(IF(MOD(Y2155,3)=0,INT(AL2155*0.55),INT(AL2155*0.35)))</f>
        <v>1118278</v>
      </c>
      <c r="AN2155" s="54">
        <f t="shared" si="671"/>
        <v>8944562</v>
      </c>
      <c r="AO2155" s="7" t="str">
        <f t="shared" si="672"/>
        <v>atk_8944562</v>
      </c>
      <c r="AP2155" s="7" t="s">
        <v>3973</v>
      </c>
      <c r="AQ2155" s="7" t="s">
        <v>3998</v>
      </c>
      <c r="AR2155" s="7" t="s">
        <v>3975</v>
      </c>
      <c r="AS2155" s="7" t="s">
        <v>3976</v>
      </c>
      <c r="AU2155" s="7" t="str">
        <f t="shared" si="673"/>
        <v>hp_72636491;atk_8944562;hit_500000;miss_105;cirt_0;cirtSub_-3500</v>
      </c>
    </row>
    <row r="2156" spans="22:47" x14ac:dyDescent="0.2">
      <c r="V2156" s="7" t="str">
        <f t="shared" si="669"/>
        <v>幻之小岛13-6</v>
      </c>
      <c r="W2156" s="7">
        <f t="shared" si="677"/>
        <v>4131</v>
      </c>
      <c r="X2156" s="9" t="s">
        <v>2508</v>
      </c>
      <c r="Y2156" s="9">
        <v>6</v>
      </c>
      <c r="Z2156" s="8">
        <f t="shared" si="674"/>
        <v>11681</v>
      </c>
      <c r="AA2156" s="6" t="s">
        <v>3967</v>
      </c>
      <c r="AB2156" s="6">
        <v>19478828</v>
      </c>
      <c r="AC2156" s="6">
        <f t="shared" si="679"/>
        <v>2.7250000000000001</v>
      </c>
      <c r="AD2156" s="6">
        <f t="shared" si="680"/>
        <v>53079806</v>
      </c>
      <c r="AE2156" s="6">
        <f t="shared" si="684"/>
        <v>15787142</v>
      </c>
      <c r="AF2156" s="6">
        <v>3870000</v>
      </c>
      <c r="AG2156" s="11">
        <f t="shared" si="682"/>
        <v>72736948</v>
      </c>
      <c r="AH2156">
        <f t="shared" si="681"/>
        <v>3.7341542314558143</v>
      </c>
      <c r="AI2156" s="53">
        <v>0.75</v>
      </c>
      <c r="AJ2156" s="7" t="str">
        <f t="shared" si="670"/>
        <v>hp_72736948</v>
      </c>
      <c r="AK2156" s="7" t="s">
        <v>3968</v>
      </c>
      <c r="AL2156" s="7">
        <v>3198000</v>
      </c>
      <c r="AM2156" s="7">
        <f>INT(IF(MOD(Y2156,3)=0,INT(AL2156*0.55),INT(AL2156*0.35)))</f>
        <v>1758900</v>
      </c>
      <c r="AN2156" s="54">
        <f t="shared" si="671"/>
        <v>8956368</v>
      </c>
      <c r="AO2156" s="7" t="str">
        <f t="shared" si="672"/>
        <v>atk_8956368</v>
      </c>
      <c r="AP2156" s="7" t="s">
        <v>3973</v>
      </c>
      <c r="AQ2156" s="7" t="s">
        <v>3998</v>
      </c>
      <c r="AR2156" s="7" t="s">
        <v>3975</v>
      </c>
      <c r="AS2156" s="7" t="s">
        <v>3976</v>
      </c>
      <c r="AU2156" s="7" t="str">
        <f t="shared" si="673"/>
        <v>hp_72736948;atk_8956368;hit_500000;miss_105;cirt_0;cirtSub_-3500</v>
      </c>
    </row>
    <row r="2157" spans="22:47" x14ac:dyDescent="0.2">
      <c r="V2157" s="7" t="str">
        <f t="shared" si="669"/>
        <v>幻之小岛13-7</v>
      </c>
      <c r="W2157" s="7">
        <f t="shared" si="677"/>
        <v>4133</v>
      </c>
      <c r="X2157" s="9" t="s">
        <v>2508</v>
      </c>
      <c r="Y2157" s="9">
        <v>7</v>
      </c>
      <c r="Z2157" s="8">
        <f t="shared" si="674"/>
        <v>11688</v>
      </c>
      <c r="AA2157" s="6" t="s">
        <v>3967</v>
      </c>
      <c r="AB2157" s="6">
        <v>19497843</v>
      </c>
      <c r="AC2157" s="6">
        <f t="shared" si="679"/>
        <v>2.7250000000000001</v>
      </c>
      <c r="AD2157" s="6">
        <f t="shared" si="680"/>
        <v>53131622</v>
      </c>
      <c r="AE2157" s="6">
        <f t="shared" si="684"/>
        <v>15787142</v>
      </c>
      <c r="AF2157" s="6">
        <v>3870000</v>
      </c>
      <c r="AG2157" s="11">
        <f t="shared" si="682"/>
        <v>72788764</v>
      </c>
      <c r="AH2157">
        <f t="shared" si="681"/>
        <v>3.7331700742487257</v>
      </c>
      <c r="AI2157" s="53">
        <v>0.75</v>
      </c>
      <c r="AJ2157" s="7" t="str">
        <f t="shared" si="670"/>
        <v>hp_72788764</v>
      </c>
      <c r="AK2157" s="7" t="s">
        <v>3968</v>
      </c>
      <c r="AL2157" s="7">
        <v>3200920</v>
      </c>
      <c r="AM2157" s="7">
        <f>INT(IF(MOD(Y2157,3)=0,INT(AL2157*0.55),INT(AL2157*0.35)))</f>
        <v>1120322</v>
      </c>
      <c r="AN2157" s="54">
        <f t="shared" si="671"/>
        <v>8962184</v>
      </c>
      <c r="AO2157" s="7" t="str">
        <f t="shared" si="672"/>
        <v>atk_8962184</v>
      </c>
      <c r="AP2157" s="7" t="s">
        <v>3973</v>
      </c>
      <c r="AQ2157" s="7" t="s">
        <v>3998</v>
      </c>
      <c r="AR2157" s="7" t="s">
        <v>3975</v>
      </c>
      <c r="AS2157" s="7" t="s">
        <v>3976</v>
      </c>
      <c r="AU2157" s="7" t="str">
        <f t="shared" si="673"/>
        <v>hp_72788764;atk_8962184;hit_500000;miss_105;cirt_0;cirtSub_-3500</v>
      </c>
    </row>
    <row r="2158" spans="22:47" x14ac:dyDescent="0.2">
      <c r="V2158" s="7" t="str">
        <f t="shared" si="669"/>
        <v>幻之小岛13-8</v>
      </c>
      <c r="W2158" s="7">
        <f t="shared" si="677"/>
        <v>4135</v>
      </c>
      <c r="X2158" s="9" t="s">
        <v>2508</v>
      </c>
      <c r="Y2158" s="9">
        <v>8</v>
      </c>
      <c r="Z2158" s="8">
        <f t="shared" si="674"/>
        <v>11696</v>
      </c>
      <c r="AA2158" s="6" t="s">
        <v>3967</v>
      </c>
      <c r="AB2158" s="6">
        <v>19516860</v>
      </c>
      <c r="AC2158" s="6">
        <f t="shared" si="679"/>
        <v>2.7250000000000001</v>
      </c>
      <c r="AD2158" s="6">
        <f t="shared" si="680"/>
        <v>53183443</v>
      </c>
      <c r="AE2158" s="6">
        <f t="shared" si="684"/>
        <v>15787142</v>
      </c>
      <c r="AF2158" s="6">
        <v>3870000</v>
      </c>
      <c r="AG2158" s="11">
        <f t="shared" si="682"/>
        <v>72840585</v>
      </c>
      <c r="AH2158">
        <f t="shared" si="681"/>
        <v>3.7321877084735968</v>
      </c>
      <c r="AI2158" s="53">
        <v>0.75</v>
      </c>
      <c r="AJ2158" s="7" t="str">
        <f t="shared" si="670"/>
        <v>hp_72840585</v>
      </c>
      <c r="AK2158" s="7" t="s">
        <v>3968</v>
      </c>
      <c r="AL2158" s="7">
        <v>3203840</v>
      </c>
      <c r="AM2158" s="7">
        <f>INT(IF(MOD(Y2158,3)=0,INT(AL2158*0.55),INT(AL2158*0.35)))</f>
        <v>1121344</v>
      </c>
      <c r="AN2158" s="54">
        <f t="shared" si="671"/>
        <v>8967999</v>
      </c>
      <c r="AO2158" s="7" t="str">
        <f t="shared" si="672"/>
        <v>atk_8967999</v>
      </c>
      <c r="AP2158" s="7" t="s">
        <v>3973</v>
      </c>
      <c r="AQ2158" s="7" t="s">
        <v>3998</v>
      </c>
      <c r="AR2158" s="7" t="s">
        <v>3975</v>
      </c>
      <c r="AS2158" s="7" t="s">
        <v>3976</v>
      </c>
      <c r="AU2158" s="7" t="str">
        <f t="shared" si="673"/>
        <v>hp_72840585;atk_8967999;hit_500000;miss_105;cirt_0;cirtSub_-3500</v>
      </c>
    </row>
    <row r="2159" spans="22:47" x14ac:dyDescent="0.2">
      <c r="V2159" s="7" t="str">
        <f t="shared" si="669"/>
        <v>幻之小岛13-9</v>
      </c>
      <c r="W2159" s="7">
        <f t="shared" si="677"/>
        <v>4137</v>
      </c>
      <c r="X2159" s="9" t="s">
        <v>2508</v>
      </c>
      <c r="Y2159" s="9">
        <v>9</v>
      </c>
      <c r="Z2159" s="8">
        <f t="shared" si="674"/>
        <v>11705</v>
      </c>
      <c r="AA2159" s="6" t="s">
        <v>3967</v>
      </c>
      <c r="AB2159" s="6">
        <v>19535879</v>
      </c>
      <c r="AC2159" s="6">
        <f t="shared" si="679"/>
        <v>2.7275</v>
      </c>
      <c r="AD2159" s="6">
        <f t="shared" si="680"/>
        <v>53284109</v>
      </c>
      <c r="AE2159" s="6">
        <f t="shared" si="684"/>
        <v>15787142</v>
      </c>
      <c r="AF2159" s="6">
        <v>3870000</v>
      </c>
      <c r="AG2159" s="11">
        <f t="shared" si="682"/>
        <v>72941251</v>
      </c>
      <c r="AH2159">
        <f t="shared" si="681"/>
        <v>3.7337071446849155</v>
      </c>
      <c r="AI2159" s="53">
        <v>0.75</v>
      </c>
      <c r="AJ2159" s="7" t="str">
        <f t="shared" si="670"/>
        <v>hp_72941251</v>
      </c>
      <c r="AK2159" s="7" t="s">
        <v>3968</v>
      </c>
      <c r="AL2159" s="7">
        <v>3206760</v>
      </c>
      <c r="AM2159" s="7">
        <f>INT(IF(MOD(Y2159,3)=0,INT(AL2159*0.55),INT(AL2159*0.35)))</f>
        <v>1763718</v>
      </c>
      <c r="AN2159" s="54">
        <f t="shared" si="671"/>
        <v>8979827</v>
      </c>
      <c r="AO2159" s="7" t="str">
        <f t="shared" si="672"/>
        <v>atk_8979827</v>
      </c>
      <c r="AP2159" s="7" t="s">
        <v>3973</v>
      </c>
      <c r="AQ2159" s="7" t="s">
        <v>3998</v>
      </c>
      <c r="AR2159" s="7" t="s">
        <v>3975</v>
      </c>
      <c r="AS2159" s="7" t="s">
        <v>3976</v>
      </c>
      <c r="AU2159" s="7" t="str">
        <f t="shared" si="673"/>
        <v>hp_72941251;atk_8979827;hit_500000;miss_105;cirt_0;cirtSub_-3500</v>
      </c>
    </row>
    <row r="2160" spans="22:47" x14ac:dyDescent="0.2">
      <c r="V2160" s="7" t="str">
        <f t="shared" si="669"/>
        <v>幻之小岛13-10</v>
      </c>
      <c r="W2160" s="7">
        <f t="shared" si="677"/>
        <v>4139</v>
      </c>
      <c r="X2160" s="9" t="s">
        <v>2508</v>
      </c>
      <c r="Y2160" s="9">
        <v>10</v>
      </c>
      <c r="Z2160" s="8">
        <f t="shared" si="674"/>
        <v>11715</v>
      </c>
      <c r="AA2160" s="6" t="s">
        <v>3967</v>
      </c>
      <c r="AB2160" s="6">
        <v>19554901</v>
      </c>
      <c r="AC2160" s="6">
        <f t="shared" si="679"/>
        <v>2.7275</v>
      </c>
      <c r="AD2160" s="6">
        <f t="shared" si="680"/>
        <v>53335992</v>
      </c>
      <c r="AE2160" s="6">
        <f t="shared" si="684"/>
        <v>15787142</v>
      </c>
      <c r="AF2160" s="6">
        <v>3870000</v>
      </c>
      <c r="AG2160" s="11">
        <f t="shared" si="682"/>
        <v>72993134</v>
      </c>
      <c r="AH2160">
        <f t="shared" si="681"/>
        <v>3.7327283835392469</v>
      </c>
      <c r="AI2160" s="53">
        <v>0.75</v>
      </c>
      <c r="AJ2160" s="7" t="str">
        <f t="shared" si="670"/>
        <v>hp_72993134</v>
      </c>
      <c r="AK2160" s="7" t="s">
        <v>3968</v>
      </c>
      <c r="AL2160" s="7">
        <v>3209680</v>
      </c>
      <c r="AM2160" s="7">
        <f>INT(IF(MOD(Y2160,3)=0,INT(AL2160*0.55),INT(AL2160*0.35)))</f>
        <v>1123388</v>
      </c>
      <c r="AN2160" s="54">
        <f t="shared" si="671"/>
        <v>8985647</v>
      </c>
      <c r="AO2160" s="7" t="str">
        <f t="shared" si="672"/>
        <v>atk_8985647</v>
      </c>
      <c r="AP2160" s="7" t="s">
        <v>3973</v>
      </c>
      <c r="AQ2160" s="7" t="s">
        <v>3998</v>
      </c>
      <c r="AR2160" s="7" t="s">
        <v>3975</v>
      </c>
      <c r="AS2160" s="7" t="s">
        <v>3976</v>
      </c>
      <c r="AU2160" s="7" t="str">
        <f t="shared" si="673"/>
        <v>hp_72993134;atk_8985647;hit_500000;miss_105;cirt_0;cirtSub_-3500</v>
      </c>
    </row>
    <row r="2161" spans="22:47" x14ac:dyDescent="0.2">
      <c r="V2161" s="7" t="str">
        <f t="shared" si="669"/>
        <v>幻之小岛14-1</v>
      </c>
      <c r="W2161" s="7">
        <f t="shared" si="677"/>
        <v>4141</v>
      </c>
      <c r="X2161" s="9" t="s">
        <v>2509</v>
      </c>
      <c r="Y2161" s="9">
        <v>1</v>
      </c>
      <c r="Z2161" s="8">
        <f t="shared" si="674"/>
        <v>11716</v>
      </c>
      <c r="AA2161" s="6" t="s">
        <v>3967</v>
      </c>
      <c r="AB2161" s="6">
        <v>19573924</v>
      </c>
      <c r="AC2161" s="6">
        <f t="shared" si="679"/>
        <v>2.73</v>
      </c>
      <c r="AD2161" s="6">
        <f t="shared" si="680"/>
        <v>53436812</v>
      </c>
      <c r="AE2161" s="6">
        <f t="shared" ref="AE2161" si="685">IF(MOD(Y2161,1)=0,INT(AD2160*0.3),0)</f>
        <v>16000797</v>
      </c>
      <c r="AF2161" s="6">
        <v>3870000</v>
      </c>
      <c r="AG2161" s="11">
        <f t="shared" si="682"/>
        <v>73307609</v>
      </c>
      <c r="AH2161">
        <f t="shared" si="681"/>
        <v>3.7451667330474971</v>
      </c>
      <c r="AI2161" s="53">
        <v>0.75</v>
      </c>
      <c r="AJ2161" s="7" t="str">
        <f t="shared" si="670"/>
        <v>hp_73307609</v>
      </c>
      <c r="AK2161" s="7" t="s">
        <v>3968</v>
      </c>
      <c r="AL2161" s="7">
        <v>3212600</v>
      </c>
      <c r="AM2161" s="7">
        <f>INT(IF(MOD(Y2161,3)=0,INT(AL2161*0.55),INT(AL2161*0.35)))</f>
        <v>1124410</v>
      </c>
      <c r="AN2161" s="54">
        <f t="shared" si="671"/>
        <v>9023791</v>
      </c>
      <c r="AO2161" s="7" t="str">
        <f t="shared" si="672"/>
        <v>atk_9023791</v>
      </c>
      <c r="AP2161" s="7" t="s">
        <v>3973</v>
      </c>
      <c r="AQ2161" s="7" t="s">
        <v>3998</v>
      </c>
      <c r="AR2161" s="7" t="s">
        <v>3975</v>
      </c>
      <c r="AS2161" s="7" t="s">
        <v>3976</v>
      </c>
      <c r="AU2161" s="7" t="str">
        <f t="shared" si="673"/>
        <v>hp_73307609;atk_9023791;hit_500000;miss_105;cirt_0;cirtSub_-3500</v>
      </c>
    </row>
    <row r="2162" spans="22:47" x14ac:dyDescent="0.2">
      <c r="V2162" s="7" t="str">
        <f t="shared" si="669"/>
        <v>幻之小岛14-2</v>
      </c>
      <c r="W2162" s="7">
        <f t="shared" si="677"/>
        <v>4143</v>
      </c>
      <c r="X2162" s="9" t="s">
        <v>2509</v>
      </c>
      <c r="Y2162" s="9">
        <v>2</v>
      </c>
      <c r="Z2162" s="8">
        <f t="shared" si="674"/>
        <v>11718</v>
      </c>
      <c r="AA2162" s="6" t="s">
        <v>3967</v>
      </c>
      <c r="AB2162" s="6">
        <v>19592950</v>
      </c>
      <c r="AC2162" s="6">
        <f t="shared" si="679"/>
        <v>2.73</v>
      </c>
      <c r="AD2162" s="6">
        <f t="shared" si="680"/>
        <v>53488753</v>
      </c>
      <c r="AE2162" s="6">
        <f t="shared" si="684"/>
        <v>16000797</v>
      </c>
      <c r="AF2162" s="6">
        <v>3870000</v>
      </c>
      <c r="AG2162" s="11">
        <f t="shared" si="682"/>
        <v>73359550</v>
      </c>
      <c r="AH2162">
        <f t="shared" si="681"/>
        <v>3.7441809426349786</v>
      </c>
      <c r="AI2162" s="53">
        <v>0.75</v>
      </c>
      <c r="AJ2162" s="7" t="str">
        <f t="shared" si="670"/>
        <v>hp_73359550</v>
      </c>
      <c r="AK2162" s="7" t="s">
        <v>3968</v>
      </c>
      <c r="AL2162" s="7">
        <v>3215520</v>
      </c>
      <c r="AM2162" s="7">
        <f>INT(IF(MOD(Y2162,3)=0,INT(AL2162*0.55),INT(AL2162*0.35)))</f>
        <v>1125432</v>
      </c>
      <c r="AN2162" s="54">
        <f t="shared" si="671"/>
        <v>9029616</v>
      </c>
      <c r="AO2162" s="7" t="str">
        <f t="shared" si="672"/>
        <v>atk_9029616</v>
      </c>
      <c r="AP2162" s="7" t="s">
        <v>3973</v>
      </c>
      <c r="AQ2162" s="7" t="s">
        <v>3998</v>
      </c>
      <c r="AR2162" s="7" t="s">
        <v>3975</v>
      </c>
      <c r="AS2162" s="7" t="s">
        <v>3976</v>
      </c>
      <c r="AU2162" s="7" t="str">
        <f t="shared" si="673"/>
        <v>hp_73359550;atk_9029616;hit_500000;miss_105;cirt_0;cirtSub_-3500</v>
      </c>
    </row>
    <row r="2163" spans="22:47" x14ac:dyDescent="0.2">
      <c r="V2163" s="7" t="str">
        <f t="shared" si="669"/>
        <v>幻之小岛14-3</v>
      </c>
      <c r="W2163" s="7">
        <f t="shared" si="677"/>
        <v>4145</v>
      </c>
      <c r="X2163" s="9" t="s">
        <v>2509</v>
      </c>
      <c r="Y2163" s="9">
        <v>3</v>
      </c>
      <c r="Z2163" s="8">
        <f t="shared" si="674"/>
        <v>11721</v>
      </c>
      <c r="AA2163" s="6" t="s">
        <v>3967</v>
      </c>
      <c r="AB2163" s="6">
        <v>19611978</v>
      </c>
      <c r="AC2163" s="6">
        <f t="shared" si="679"/>
        <v>2.7324999999999999</v>
      </c>
      <c r="AD2163" s="6">
        <f t="shared" si="680"/>
        <v>53589729</v>
      </c>
      <c r="AE2163" s="6">
        <f t="shared" si="684"/>
        <v>16000797</v>
      </c>
      <c r="AF2163" s="6">
        <v>3870000</v>
      </c>
      <c r="AG2163" s="11">
        <f t="shared" si="682"/>
        <v>73460526</v>
      </c>
      <c r="AH2163">
        <f t="shared" si="681"/>
        <v>3.7456969409204928</v>
      </c>
      <c r="AI2163" s="53">
        <v>0.75</v>
      </c>
      <c r="AJ2163" s="7" t="str">
        <f t="shared" si="670"/>
        <v>hp_73460526</v>
      </c>
      <c r="AK2163" s="7" t="s">
        <v>3968</v>
      </c>
      <c r="AL2163" s="7">
        <v>3218440</v>
      </c>
      <c r="AM2163" s="7">
        <f>INT(IF(MOD(Y2163,3)=0,INT(AL2163*0.55),INT(AL2163*0.35)))</f>
        <v>1770142</v>
      </c>
      <c r="AN2163" s="54">
        <f t="shared" si="671"/>
        <v>9041475</v>
      </c>
      <c r="AO2163" s="7" t="str">
        <f t="shared" si="672"/>
        <v>atk_9041475</v>
      </c>
      <c r="AP2163" s="7" t="s">
        <v>3973</v>
      </c>
      <c r="AQ2163" s="7" t="s">
        <v>3998</v>
      </c>
      <c r="AR2163" s="7" t="s">
        <v>3975</v>
      </c>
      <c r="AS2163" s="7" t="s">
        <v>3976</v>
      </c>
      <c r="AU2163" s="7" t="str">
        <f t="shared" si="673"/>
        <v>hp_73460526;atk_9041475;hit_500000;miss_105;cirt_0;cirtSub_-3500</v>
      </c>
    </row>
    <row r="2164" spans="22:47" x14ac:dyDescent="0.2">
      <c r="V2164" s="7" t="str">
        <f t="shared" si="669"/>
        <v>幻之小岛14-4</v>
      </c>
      <c r="W2164" s="7">
        <f t="shared" si="677"/>
        <v>4147</v>
      </c>
      <c r="X2164" s="9" t="s">
        <v>2509</v>
      </c>
      <c r="Y2164" s="9">
        <v>4</v>
      </c>
      <c r="Z2164" s="8">
        <f t="shared" si="674"/>
        <v>11725</v>
      </c>
      <c r="AA2164" s="6" t="s">
        <v>3967</v>
      </c>
      <c r="AB2164" s="6">
        <v>19631009</v>
      </c>
      <c r="AC2164" s="6">
        <f t="shared" si="679"/>
        <v>2.7324999999999999</v>
      </c>
      <c r="AD2164" s="6">
        <f t="shared" si="680"/>
        <v>53641732</v>
      </c>
      <c r="AE2164" s="6">
        <f t="shared" si="684"/>
        <v>16000797</v>
      </c>
      <c r="AF2164" s="6">
        <v>3870000</v>
      </c>
      <c r="AG2164" s="11">
        <f t="shared" si="682"/>
        <v>73512529</v>
      </c>
      <c r="AH2164">
        <f t="shared" si="681"/>
        <v>3.7447147520537531</v>
      </c>
      <c r="AI2164" s="53">
        <v>0.75</v>
      </c>
      <c r="AJ2164" s="7" t="str">
        <f t="shared" si="670"/>
        <v>hp_73512529</v>
      </c>
      <c r="AK2164" s="7" t="s">
        <v>3968</v>
      </c>
      <c r="AL2164" s="7">
        <v>3221360</v>
      </c>
      <c r="AM2164" s="7">
        <f>INT(IF(MOD(Y2164,3)=0,INT(AL2164*0.55),INT(AL2164*0.35)))</f>
        <v>1127476</v>
      </c>
      <c r="AN2164" s="54">
        <f t="shared" si="671"/>
        <v>9047305</v>
      </c>
      <c r="AO2164" s="7" t="str">
        <f t="shared" si="672"/>
        <v>atk_9047305</v>
      </c>
      <c r="AP2164" s="7" t="s">
        <v>3973</v>
      </c>
      <c r="AQ2164" s="7" t="s">
        <v>3998</v>
      </c>
      <c r="AR2164" s="7" t="s">
        <v>3975</v>
      </c>
      <c r="AS2164" s="7" t="s">
        <v>3976</v>
      </c>
      <c r="AU2164" s="7" t="str">
        <f t="shared" si="673"/>
        <v>hp_73512529;atk_9047305;hit_500000;miss_105;cirt_0;cirtSub_-3500</v>
      </c>
    </row>
    <row r="2165" spans="22:47" x14ac:dyDescent="0.2">
      <c r="V2165" s="7" t="str">
        <f t="shared" si="669"/>
        <v>幻之小岛14-5</v>
      </c>
      <c r="W2165" s="7">
        <f t="shared" si="677"/>
        <v>4149</v>
      </c>
      <c r="X2165" s="9" t="s">
        <v>2509</v>
      </c>
      <c r="Y2165" s="9">
        <v>5</v>
      </c>
      <c r="Z2165" s="8">
        <f t="shared" si="674"/>
        <v>11730</v>
      </c>
      <c r="AA2165" s="6" t="s">
        <v>3967</v>
      </c>
      <c r="AB2165" s="6">
        <v>19650041</v>
      </c>
      <c r="AC2165" s="6">
        <f t="shared" si="679"/>
        <v>2.7324999999999999</v>
      </c>
      <c r="AD2165" s="6">
        <f t="shared" si="680"/>
        <v>53693737</v>
      </c>
      <c r="AE2165" s="6">
        <f t="shared" si="684"/>
        <v>16000797</v>
      </c>
      <c r="AF2165" s="6">
        <v>3870000</v>
      </c>
      <c r="AG2165" s="11">
        <f t="shared" si="682"/>
        <v>73564534</v>
      </c>
      <c r="AH2165">
        <f t="shared" si="681"/>
        <v>3.7437343769409948</v>
      </c>
      <c r="AI2165" s="53">
        <v>0.75</v>
      </c>
      <c r="AJ2165" s="7" t="str">
        <f t="shared" si="670"/>
        <v>hp_73564534</v>
      </c>
      <c r="AK2165" s="7" t="s">
        <v>3968</v>
      </c>
      <c r="AL2165" s="7">
        <v>3224280</v>
      </c>
      <c r="AM2165" s="7">
        <f>INT(IF(MOD(Y2165,3)=0,INT(AL2165*0.55),INT(AL2165*0.35)))</f>
        <v>1128498</v>
      </c>
      <c r="AN2165" s="54">
        <f t="shared" si="671"/>
        <v>9053135</v>
      </c>
      <c r="AO2165" s="7" t="str">
        <f t="shared" si="672"/>
        <v>atk_9053135</v>
      </c>
      <c r="AP2165" s="7" t="s">
        <v>3973</v>
      </c>
      <c r="AQ2165" s="7" t="s">
        <v>3998</v>
      </c>
      <c r="AR2165" s="7" t="s">
        <v>3975</v>
      </c>
      <c r="AS2165" s="7" t="s">
        <v>3976</v>
      </c>
      <c r="AU2165" s="7" t="str">
        <f t="shared" si="673"/>
        <v>hp_73564534;atk_9053135;hit_500000;miss_105;cirt_0;cirtSub_-3500</v>
      </c>
    </row>
    <row r="2166" spans="22:47" x14ac:dyDescent="0.2">
      <c r="V2166" s="7" t="str">
        <f t="shared" si="669"/>
        <v>幻之小岛14-6</v>
      </c>
      <c r="W2166" s="7">
        <f t="shared" si="677"/>
        <v>4151</v>
      </c>
      <c r="X2166" s="9" t="s">
        <v>2509</v>
      </c>
      <c r="Y2166" s="9">
        <v>6</v>
      </c>
      <c r="Z2166" s="8">
        <f t="shared" si="674"/>
        <v>11736</v>
      </c>
      <c r="AA2166" s="6" t="s">
        <v>3967</v>
      </c>
      <c r="AB2166" s="6">
        <v>19669076</v>
      </c>
      <c r="AC2166" s="6">
        <f t="shared" si="679"/>
        <v>2.7349999999999999</v>
      </c>
      <c r="AD2166" s="6">
        <f t="shared" si="680"/>
        <v>53794922</v>
      </c>
      <c r="AE2166" s="6">
        <f t="shared" si="684"/>
        <v>16000797</v>
      </c>
      <c r="AF2166" s="6">
        <v>3870000</v>
      </c>
      <c r="AG2166" s="11">
        <f t="shared" si="682"/>
        <v>73665719</v>
      </c>
      <c r="AH2166">
        <f t="shared" si="681"/>
        <v>3.7452556998610409</v>
      </c>
      <c r="AI2166" s="53">
        <v>0.75</v>
      </c>
      <c r="AJ2166" s="7" t="str">
        <f t="shared" si="670"/>
        <v>hp_73665719</v>
      </c>
      <c r="AK2166" s="7" t="s">
        <v>3968</v>
      </c>
      <c r="AL2166" s="7">
        <v>3227200</v>
      </c>
      <c r="AM2166" s="7">
        <f>INT(IF(MOD(Y2166,3)=0,INT(AL2166*0.55),INT(AL2166*0.35)))</f>
        <v>1774960</v>
      </c>
      <c r="AN2166" s="54">
        <f t="shared" si="671"/>
        <v>9065016</v>
      </c>
      <c r="AO2166" s="7" t="str">
        <f t="shared" si="672"/>
        <v>atk_9065016</v>
      </c>
      <c r="AP2166" s="7" t="s">
        <v>3973</v>
      </c>
      <c r="AQ2166" s="7" t="s">
        <v>3998</v>
      </c>
      <c r="AR2166" s="7" t="s">
        <v>3975</v>
      </c>
      <c r="AS2166" s="7" t="s">
        <v>3976</v>
      </c>
      <c r="AU2166" s="7" t="str">
        <f t="shared" si="673"/>
        <v>hp_73665719;atk_9065016;hit_500000;miss_105;cirt_0;cirtSub_-3500</v>
      </c>
    </row>
    <row r="2167" spans="22:47" x14ac:dyDescent="0.2">
      <c r="V2167" s="7" t="str">
        <f t="shared" si="669"/>
        <v>幻之小岛14-7</v>
      </c>
      <c r="W2167" s="7">
        <f t="shared" si="677"/>
        <v>4153</v>
      </c>
      <c r="X2167" s="9" t="s">
        <v>2509</v>
      </c>
      <c r="Y2167" s="9">
        <v>7</v>
      </c>
      <c r="Z2167" s="8">
        <f t="shared" si="674"/>
        <v>11743</v>
      </c>
      <c r="AA2167" s="6" t="s">
        <v>3967</v>
      </c>
      <c r="AB2167" s="6">
        <v>19688113</v>
      </c>
      <c r="AC2167" s="6">
        <f t="shared" si="679"/>
        <v>2.7349999999999999</v>
      </c>
      <c r="AD2167" s="6">
        <f t="shared" si="680"/>
        <v>53846989</v>
      </c>
      <c r="AE2167" s="6">
        <f t="shared" si="684"/>
        <v>16000797</v>
      </c>
      <c r="AF2167" s="6">
        <v>3870000</v>
      </c>
      <c r="AG2167" s="11">
        <f t="shared" si="682"/>
        <v>73717786</v>
      </c>
      <c r="AH2167">
        <f t="shared" si="681"/>
        <v>3.7442788955955302</v>
      </c>
      <c r="AI2167" s="53">
        <v>0.75</v>
      </c>
      <c r="AJ2167" s="7" t="str">
        <f t="shared" si="670"/>
        <v>hp_73717786</v>
      </c>
      <c r="AK2167" s="7" t="s">
        <v>3968</v>
      </c>
      <c r="AL2167" s="7">
        <v>3230120</v>
      </c>
      <c r="AM2167" s="7">
        <f>INT(IF(MOD(Y2167,3)=0,INT(AL2167*0.55),INT(AL2167*0.35)))</f>
        <v>1130542</v>
      </c>
      <c r="AN2167" s="54">
        <f t="shared" si="671"/>
        <v>9070852</v>
      </c>
      <c r="AO2167" s="7" t="str">
        <f t="shared" si="672"/>
        <v>atk_9070852</v>
      </c>
      <c r="AP2167" s="7" t="s">
        <v>3973</v>
      </c>
      <c r="AQ2167" s="7" t="s">
        <v>3998</v>
      </c>
      <c r="AR2167" s="7" t="s">
        <v>3975</v>
      </c>
      <c r="AS2167" s="7" t="s">
        <v>3976</v>
      </c>
      <c r="AU2167" s="7" t="str">
        <f t="shared" si="673"/>
        <v>hp_73717786;atk_9070852;hit_500000;miss_105;cirt_0;cirtSub_-3500</v>
      </c>
    </row>
    <row r="2168" spans="22:47" x14ac:dyDescent="0.2">
      <c r="V2168" s="7" t="str">
        <f t="shared" si="669"/>
        <v>幻之小岛14-8</v>
      </c>
      <c r="W2168" s="7">
        <f t="shared" si="677"/>
        <v>4155</v>
      </c>
      <c r="X2168" s="9" t="s">
        <v>2509</v>
      </c>
      <c r="Y2168" s="9">
        <v>8</v>
      </c>
      <c r="Z2168" s="8">
        <f t="shared" si="674"/>
        <v>11751</v>
      </c>
      <c r="AA2168" s="6" t="s">
        <v>3967</v>
      </c>
      <c r="AB2168" s="6">
        <v>19707153</v>
      </c>
      <c r="AC2168" s="6">
        <f t="shared" si="679"/>
        <v>2.7349999999999999</v>
      </c>
      <c r="AD2168" s="6">
        <f t="shared" si="680"/>
        <v>53899063</v>
      </c>
      <c r="AE2168" s="6">
        <f t="shared" si="684"/>
        <v>16000797</v>
      </c>
      <c r="AF2168" s="6">
        <v>3870000</v>
      </c>
      <c r="AG2168" s="11">
        <f t="shared" si="682"/>
        <v>73769860</v>
      </c>
      <c r="AH2168">
        <f t="shared" si="681"/>
        <v>3.743303763866856</v>
      </c>
      <c r="AI2168" s="53">
        <v>0.75</v>
      </c>
      <c r="AJ2168" s="7" t="str">
        <f t="shared" si="670"/>
        <v>hp_73769860</v>
      </c>
      <c r="AK2168" s="7" t="s">
        <v>3968</v>
      </c>
      <c r="AL2168" s="7">
        <v>3233040</v>
      </c>
      <c r="AM2168" s="7">
        <f>INT(IF(MOD(Y2168,3)=0,INT(AL2168*0.55),INT(AL2168*0.35)))</f>
        <v>1131564</v>
      </c>
      <c r="AN2168" s="54">
        <f t="shared" si="671"/>
        <v>9076688</v>
      </c>
      <c r="AO2168" s="7" t="str">
        <f t="shared" si="672"/>
        <v>atk_9076688</v>
      </c>
      <c r="AP2168" s="7" t="s">
        <v>3973</v>
      </c>
      <c r="AQ2168" s="7" t="s">
        <v>3998</v>
      </c>
      <c r="AR2168" s="7" t="s">
        <v>3975</v>
      </c>
      <c r="AS2168" s="7" t="s">
        <v>3976</v>
      </c>
      <c r="AU2168" s="7" t="str">
        <f t="shared" si="673"/>
        <v>hp_73769860;atk_9076688;hit_500000;miss_105;cirt_0;cirtSub_-3500</v>
      </c>
    </row>
    <row r="2169" spans="22:47" x14ac:dyDescent="0.2">
      <c r="V2169" s="7" t="str">
        <f t="shared" si="669"/>
        <v>幻之小岛14-9</v>
      </c>
      <c r="W2169" s="7">
        <f t="shared" si="677"/>
        <v>4157</v>
      </c>
      <c r="X2169" s="9" t="s">
        <v>2509</v>
      </c>
      <c r="Y2169" s="9">
        <v>9</v>
      </c>
      <c r="Z2169" s="8">
        <f t="shared" si="674"/>
        <v>11760</v>
      </c>
      <c r="AA2169" s="6" t="s">
        <v>3967</v>
      </c>
      <c r="AB2169" s="6">
        <v>19726194</v>
      </c>
      <c r="AC2169" s="6">
        <f t="shared" si="679"/>
        <v>2.7374999999999998</v>
      </c>
      <c r="AD2169" s="6">
        <f t="shared" si="680"/>
        <v>54000456</v>
      </c>
      <c r="AE2169" s="6">
        <f t="shared" si="684"/>
        <v>16000797</v>
      </c>
      <c r="AF2169" s="6">
        <v>3870000</v>
      </c>
      <c r="AG2169" s="11">
        <f t="shared" si="682"/>
        <v>73871253</v>
      </c>
      <c r="AH2169">
        <f t="shared" si="681"/>
        <v>3.7448305030357099</v>
      </c>
      <c r="AI2169" s="53">
        <v>0.75</v>
      </c>
      <c r="AJ2169" s="7" t="str">
        <f t="shared" si="670"/>
        <v>hp_73871253</v>
      </c>
      <c r="AK2169" s="7" t="s">
        <v>3968</v>
      </c>
      <c r="AL2169" s="7">
        <v>3235960</v>
      </c>
      <c r="AM2169" s="7">
        <f>INT(IF(MOD(Y2169,3)=0,INT(AL2169*0.55),INT(AL2169*0.35)))</f>
        <v>1779778</v>
      </c>
      <c r="AN2169" s="54">
        <f t="shared" si="671"/>
        <v>9088591</v>
      </c>
      <c r="AO2169" s="7" t="str">
        <f t="shared" si="672"/>
        <v>atk_9088591</v>
      </c>
      <c r="AP2169" s="7" t="s">
        <v>3973</v>
      </c>
      <c r="AQ2169" s="7" t="s">
        <v>3998</v>
      </c>
      <c r="AR2169" s="7" t="s">
        <v>3975</v>
      </c>
      <c r="AS2169" s="7" t="s">
        <v>3976</v>
      </c>
      <c r="AU2169" s="7" t="str">
        <f t="shared" si="673"/>
        <v>hp_73871253;atk_9088591;hit_500000;miss_105;cirt_0;cirtSub_-3500</v>
      </c>
    </row>
    <row r="2170" spans="22:47" x14ac:dyDescent="0.2">
      <c r="V2170" s="7" t="str">
        <f t="shared" si="669"/>
        <v>幻之小岛14-10</v>
      </c>
      <c r="W2170" s="7">
        <f t="shared" si="677"/>
        <v>4159</v>
      </c>
      <c r="X2170" s="9" t="s">
        <v>2509</v>
      </c>
      <c r="Y2170" s="9">
        <v>10</v>
      </c>
      <c r="Z2170" s="8">
        <f t="shared" si="674"/>
        <v>11770</v>
      </c>
      <c r="AA2170" s="6" t="s">
        <v>3967</v>
      </c>
      <c r="AB2170" s="6">
        <v>19745238</v>
      </c>
      <c r="AC2170" s="6">
        <f t="shared" si="679"/>
        <v>2.7374999999999998</v>
      </c>
      <c r="AD2170" s="6">
        <f t="shared" si="680"/>
        <v>54052589</v>
      </c>
      <c r="AE2170" s="6">
        <f t="shared" si="684"/>
        <v>16000797</v>
      </c>
      <c r="AF2170" s="6">
        <v>3870000</v>
      </c>
      <c r="AG2170" s="11">
        <f t="shared" si="682"/>
        <v>73923386</v>
      </c>
      <c r="AH2170">
        <f t="shared" si="681"/>
        <v>3.7438589496870081</v>
      </c>
      <c r="AI2170" s="53">
        <v>0.75</v>
      </c>
      <c r="AJ2170" s="7" t="str">
        <f t="shared" si="670"/>
        <v>hp_73923386</v>
      </c>
      <c r="AK2170" s="7" t="s">
        <v>3968</v>
      </c>
      <c r="AL2170" s="7">
        <v>3238880</v>
      </c>
      <c r="AM2170" s="7">
        <f>INT(IF(MOD(Y2170,3)=0,INT(AL2170*0.55),INT(AL2170*0.35)))</f>
        <v>1133608</v>
      </c>
      <c r="AN2170" s="54">
        <f t="shared" si="671"/>
        <v>9094432</v>
      </c>
      <c r="AO2170" s="7" t="str">
        <f t="shared" si="672"/>
        <v>atk_9094432</v>
      </c>
      <c r="AP2170" s="7" t="s">
        <v>3973</v>
      </c>
      <c r="AQ2170" s="7" t="s">
        <v>3998</v>
      </c>
      <c r="AR2170" s="7" t="s">
        <v>3975</v>
      </c>
      <c r="AS2170" s="7" t="s">
        <v>3976</v>
      </c>
      <c r="AU2170" s="7" t="str">
        <f t="shared" si="673"/>
        <v>hp_73923386;atk_9094432;hit_500000;miss_105;cirt_0;cirtSub_-3500</v>
      </c>
    </row>
    <row r="2171" spans="22:47" x14ac:dyDescent="0.2">
      <c r="V2171" s="7" t="str">
        <f t="shared" si="669"/>
        <v>幻之小岛15-1</v>
      </c>
      <c r="W2171" s="7">
        <f t="shared" si="677"/>
        <v>4161</v>
      </c>
      <c r="X2171" s="9" t="s">
        <v>2510</v>
      </c>
      <c r="Y2171" s="9">
        <v>1</v>
      </c>
      <c r="Z2171" s="8">
        <f t="shared" si="674"/>
        <v>11771</v>
      </c>
      <c r="AA2171" s="6" t="s">
        <v>3967</v>
      </c>
      <c r="AB2171" s="6">
        <v>19764284</v>
      </c>
      <c r="AC2171" s="6">
        <f t="shared" si="679"/>
        <v>2.74</v>
      </c>
      <c r="AD2171" s="6">
        <f t="shared" si="680"/>
        <v>54154138</v>
      </c>
      <c r="AE2171" s="6">
        <f t="shared" ref="AE2171" si="686">IF(MOD(Y2171,1)=0,INT(AD2170*0.3),0)</f>
        <v>16215776</v>
      </c>
      <c r="AF2171" s="6">
        <v>3870000</v>
      </c>
      <c r="AG2171" s="11">
        <f t="shared" si="682"/>
        <v>74239914</v>
      </c>
      <c r="AH2171">
        <f t="shared" si="681"/>
        <v>3.7562663033985952</v>
      </c>
      <c r="AI2171" s="53">
        <v>0.75</v>
      </c>
      <c r="AJ2171" s="7" t="str">
        <f t="shared" si="670"/>
        <v>hp_74239914</v>
      </c>
      <c r="AK2171" s="7" t="s">
        <v>3968</v>
      </c>
      <c r="AL2171" s="7">
        <v>3241800</v>
      </c>
      <c r="AM2171" s="7">
        <f>INT(IF(MOD(Y2171,3)=0,INT(AL2171*0.55),INT(AL2171*0.35)))</f>
        <v>1134630</v>
      </c>
      <c r="AN2171" s="54">
        <f t="shared" si="671"/>
        <v>9132798</v>
      </c>
      <c r="AO2171" s="7" t="str">
        <f t="shared" si="672"/>
        <v>atk_9132798</v>
      </c>
      <c r="AP2171" s="7" t="s">
        <v>3973</v>
      </c>
      <c r="AQ2171" s="7" t="s">
        <v>3998</v>
      </c>
      <c r="AR2171" s="7" t="s">
        <v>3975</v>
      </c>
      <c r="AS2171" s="7" t="s">
        <v>3976</v>
      </c>
      <c r="AU2171" s="7" t="str">
        <f t="shared" si="673"/>
        <v>hp_74239914;atk_9132798;hit_500000;miss_105;cirt_0;cirtSub_-3500</v>
      </c>
    </row>
    <row r="2172" spans="22:47" x14ac:dyDescent="0.2">
      <c r="V2172" s="7" t="str">
        <f t="shared" si="669"/>
        <v>幻之小岛15-2</v>
      </c>
      <c r="W2172" s="7">
        <f t="shared" si="677"/>
        <v>4163</v>
      </c>
      <c r="X2172" s="9" t="s">
        <v>2510</v>
      </c>
      <c r="Y2172" s="9">
        <v>2</v>
      </c>
      <c r="Z2172" s="8">
        <f t="shared" si="674"/>
        <v>11773</v>
      </c>
      <c r="AA2172" s="6" t="s">
        <v>3967</v>
      </c>
      <c r="AB2172" s="6">
        <v>19783333</v>
      </c>
      <c r="AC2172" s="6">
        <f t="shared" si="679"/>
        <v>2.74</v>
      </c>
      <c r="AD2172" s="6">
        <f t="shared" si="680"/>
        <v>54206332</v>
      </c>
      <c r="AE2172" s="6">
        <f t="shared" si="684"/>
        <v>16215776</v>
      </c>
      <c r="AF2172" s="6">
        <v>3870000</v>
      </c>
      <c r="AG2172" s="11">
        <f t="shared" si="682"/>
        <v>74292108</v>
      </c>
      <c r="AH2172">
        <f t="shared" si="681"/>
        <v>3.7552877465086394</v>
      </c>
      <c r="AI2172" s="53">
        <v>0.75</v>
      </c>
      <c r="AJ2172" s="7" t="str">
        <f t="shared" si="670"/>
        <v>hp_74292108</v>
      </c>
      <c r="AK2172" s="7" t="s">
        <v>3968</v>
      </c>
      <c r="AL2172" s="7">
        <v>3244720</v>
      </c>
      <c r="AM2172" s="7">
        <f>INT(IF(MOD(Y2172,3)=0,INT(AL2172*0.55),INT(AL2172*0.35)))</f>
        <v>1135652</v>
      </c>
      <c r="AN2172" s="54">
        <f t="shared" si="671"/>
        <v>9138642</v>
      </c>
      <c r="AO2172" s="7" t="str">
        <f t="shared" si="672"/>
        <v>atk_9138642</v>
      </c>
      <c r="AP2172" s="7" t="s">
        <v>3973</v>
      </c>
      <c r="AQ2172" s="7" t="s">
        <v>3998</v>
      </c>
      <c r="AR2172" s="7" t="s">
        <v>3975</v>
      </c>
      <c r="AS2172" s="7" t="s">
        <v>3976</v>
      </c>
      <c r="AU2172" s="7" t="str">
        <f t="shared" si="673"/>
        <v>hp_74292108;atk_9138642;hit_500000;miss_105;cirt_0;cirtSub_-3500</v>
      </c>
    </row>
    <row r="2173" spans="22:47" x14ac:dyDescent="0.2">
      <c r="V2173" s="7" t="str">
        <f t="shared" si="669"/>
        <v>幻之小岛15-3</v>
      </c>
      <c r="W2173" s="7">
        <f t="shared" si="677"/>
        <v>4165</v>
      </c>
      <c r="X2173" s="9" t="s">
        <v>2510</v>
      </c>
      <c r="Y2173" s="9">
        <v>3</v>
      </c>
      <c r="Z2173" s="8">
        <f t="shared" si="674"/>
        <v>11776</v>
      </c>
      <c r="AA2173" s="6" t="s">
        <v>3967</v>
      </c>
      <c r="AB2173" s="6">
        <v>19802383</v>
      </c>
      <c r="AC2173" s="6">
        <f t="shared" si="679"/>
        <v>2.7425000000000002</v>
      </c>
      <c r="AD2173" s="6">
        <f t="shared" si="680"/>
        <v>54308035</v>
      </c>
      <c r="AE2173" s="6">
        <f t="shared" si="684"/>
        <v>16215776</v>
      </c>
      <c r="AF2173" s="6">
        <v>3870000</v>
      </c>
      <c r="AG2173" s="11">
        <f t="shared" si="682"/>
        <v>74393811</v>
      </c>
      <c r="AH2173">
        <f t="shared" si="681"/>
        <v>3.7568110363283047</v>
      </c>
      <c r="AI2173" s="53">
        <v>0.75</v>
      </c>
      <c r="AJ2173" s="7" t="str">
        <f t="shared" si="670"/>
        <v>hp_74393811</v>
      </c>
      <c r="AK2173" s="7" t="s">
        <v>3968</v>
      </c>
      <c r="AL2173" s="7">
        <v>3247640</v>
      </c>
      <c r="AM2173" s="7">
        <f>INT(IF(MOD(Y2173,3)=0,INT(AL2173*0.55),INT(AL2173*0.35)))</f>
        <v>1786202</v>
      </c>
      <c r="AN2173" s="54">
        <f t="shared" si="671"/>
        <v>9150577</v>
      </c>
      <c r="AO2173" s="7" t="str">
        <f t="shared" si="672"/>
        <v>atk_9150577</v>
      </c>
      <c r="AP2173" s="7" t="s">
        <v>3973</v>
      </c>
      <c r="AQ2173" s="7" t="s">
        <v>3998</v>
      </c>
      <c r="AR2173" s="7" t="s">
        <v>3975</v>
      </c>
      <c r="AS2173" s="7" t="s">
        <v>3976</v>
      </c>
      <c r="AU2173" s="7" t="str">
        <f t="shared" si="673"/>
        <v>hp_74393811;atk_9150577;hit_500000;miss_105;cirt_0;cirtSub_-3500</v>
      </c>
    </row>
    <row r="2174" spans="22:47" x14ac:dyDescent="0.2">
      <c r="V2174" s="7" t="str">
        <f t="shared" si="669"/>
        <v>幻之小岛15-4</v>
      </c>
      <c r="W2174" s="7">
        <f t="shared" si="677"/>
        <v>4167</v>
      </c>
      <c r="X2174" s="9" t="s">
        <v>2510</v>
      </c>
      <c r="Y2174" s="9">
        <v>4</v>
      </c>
      <c r="Z2174" s="8">
        <f t="shared" si="674"/>
        <v>11780</v>
      </c>
      <c r="AA2174" s="6" t="s">
        <v>3967</v>
      </c>
      <c r="AB2174" s="6">
        <v>19821436</v>
      </c>
      <c r="AC2174" s="6">
        <f t="shared" si="679"/>
        <v>2.7425000000000002</v>
      </c>
      <c r="AD2174" s="6">
        <f t="shared" si="680"/>
        <v>54360288</v>
      </c>
      <c r="AE2174" s="6">
        <f t="shared" si="684"/>
        <v>16215776</v>
      </c>
      <c r="AF2174" s="6">
        <v>3870000</v>
      </c>
      <c r="AG2174" s="11">
        <f t="shared" si="682"/>
        <v>74446064</v>
      </c>
      <c r="AH2174">
        <f t="shared" si="681"/>
        <v>3.7558360554704513</v>
      </c>
      <c r="AI2174" s="53">
        <v>0.75</v>
      </c>
      <c r="AJ2174" s="7" t="str">
        <f t="shared" si="670"/>
        <v>hp_74446064</v>
      </c>
      <c r="AK2174" s="7" t="s">
        <v>3968</v>
      </c>
      <c r="AL2174" s="7">
        <v>3250560</v>
      </c>
      <c r="AM2174" s="7">
        <f>INT(IF(MOD(Y2174,3)=0,INT(AL2174*0.55),INT(AL2174*0.35)))</f>
        <v>1137696</v>
      </c>
      <c r="AN2174" s="54">
        <f t="shared" si="671"/>
        <v>9156427</v>
      </c>
      <c r="AO2174" s="7" t="str">
        <f t="shared" si="672"/>
        <v>atk_9156427</v>
      </c>
      <c r="AP2174" s="7" t="s">
        <v>3973</v>
      </c>
      <c r="AQ2174" s="7" t="s">
        <v>3998</v>
      </c>
      <c r="AR2174" s="7" t="s">
        <v>3975</v>
      </c>
      <c r="AS2174" s="7" t="s">
        <v>3976</v>
      </c>
      <c r="AU2174" s="7" t="str">
        <f t="shared" si="673"/>
        <v>hp_74446064;atk_9156427;hit_500000;miss_105;cirt_0;cirtSub_-3500</v>
      </c>
    </row>
    <row r="2175" spans="22:47" x14ac:dyDescent="0.2">
      <c r="V2175" s="7" t="str">
        <f t="shared" si="669"/>
        <v>幻之小岛15-5</v>
      </c>
      <c r="W2175" s="7">
        <f t="shared" si="677"/>
        <v>4169</v>
      </c>
      <c r="X2175" s="9" t="s">
        <v>2510</v>
      </c>
      <c r="Y2175" s="9">
        <v>5</v>
      </c>
      <c r="Z2175" s="8">
        <f t="shared" si="674"/>
        <v>11785</v>
      </c>
      <c r="AA2175" s="6" t="s">
        <v>3967</v>
      </c>
      <c r="AB2175" s="6">
        <v>19840491</v>
      </c>
      <c r="AC2175" s="6">
        <f t="shared" si="679"/>
        <v>2.7425000000000002</v>
      </c>
      <c r="AD2175" s="6">
        <f t="shared" si="680"/>
        <v>54412546</v>
      </c>
      <c r="AE2175" s="6">
        <f t="shared" si="684"/>
        <v>16215776</v>
      </c>
      <c r="AF2175" s="6">
        <v>3870000</v>
      </c>
      <c r="AG2175" s="11">
        <f t="shared" si="682"/>
        <v>74498322</v>
      </c>
      <c r="AH2175">
        <f t="shared" si="681"/>
        <v>3.754862820683218</v>
      </c>
      <c r="AI2175" s="53">
        <v>0.75</v>
      </c>
      <c r="AJ2175" s="7" t="str">
        <f t="shared" si="670"/>
        <v>hp_74498322</v>
      </c>
      <c r="AK2175" s="7" t="s">
        <v>3968</v>
      </c>
      <c r="AL2175" s="7">
        <v>3253480</v>
      </c>
      <c r="AM2175" s="7">
        <f>INT(IF(MOD(Y2175,3)=0,INT(AL2175*0.55),INT(AL2175*0.35)))</f>
        <v>1138718</v>
      </c>
      <c r="AN2175" s="54">
        <f t="shared" si="671"/>
        <v>9162278</v>
      </c>
      <c r="AO2175" s="7" t="str">
        <f t="shared" si="672"/>
        <v>atk_9162278</v>
      </c>
      <c r="AP2175" s="7" t="s">
        <v>3973</v>
      </c>
      <c r="AQ2175" s="7" t="s">
        <v>3998</v>
      </c>
      <c r="AR2175" s="7" t="s">
        <v>3975</v>
      </c>
      <c r="AS2175" s="7" t="s">
        <v>3976</v>
      </c>
      <c r="AU2175" s="7" t="str">
        <f t="shared" si="673"/>
        <v>hp_74498322;atk_9162278;hit_500000;miss_105;cirt_0;cirtSub_-3500</v>
      </c>
    </row>
    <row r="2176" spans="22:47" x14ac:dyDescent="0.2">
      <c r="V2176" s="7" t="str">
        <f t="shared" si="669"/>
        <v>幻之小岛15-6</v>
      </c>
      <c r="W2176" s="7">
        <f t="shared" si="677"/>
        <v>4171</v>
      </c>
      <c r="X2176" s="9" t="s">
        <v>2510</v>
      </c>
      <c r="Y2176" s="9">
        <v>6</v>
      </c>
      <c r="Z2176" s="8">
        <f t="shared" si="674"/>
        <v>11791</v>
      </c>
      <c r="AA2176" s="6" t="s">
        <v>3967</v>
      </c>
      <c r="AB2176" s="6">
        <v>19859549</v>
      </c>
      <c r="AC2176" s="6">
        <f t="shared" si="679"/>
        <v>2.7450000000000001</v>
      </c>
      <c r="AD2176" s="6">
        <f t="shared" si="680"/>
        <v>54514462</v>
      </c>
      <c r="AE2176" s="6">
        <f t="shared" si="684"/>
        <v>16215776</v>
      </c>
      <c r="AF2176" s="6">
        <v>3870000</v>
      </c>
      <c r="AG2176" s="11">
        <f t="shared" si="682"/>
        <v>74600238</v>
      </c>
      <c r="AH2176">
        <f t="shared" si="681"/>
        <v>3.7563913460471836</v>
      </c>
      <c r="AI2176" s="53">
        <v>0.75</v>
      </c>
      <c r="AJ2176" s="7" t="str">
        <f t="shared" si="670"/>
        <v>hp_74600238</v>
      </c>
      <c r="AK2176" s="7" t="s">
        <v>3968</v>
      </c>
      <c r="AL2176" s="7">
        <v>3256400</v>
      </c>
      <c r="AM2176" s="7">
        <f>INT(IF(MOD(Y2176,3)=0,INT(AL2176*0.55),INT(AL2176*0.35)))</f>
        <v>1791020</v>
      </c>
      <c r="AN2176" s="54">
        <f t="shared" si="671"/>
        <v>9174234</v>
      </c>
      <c r="AO2176" s="7" t="str">
        <f t="shared" si="672"/>
        <v>atk_9174234</v>
      </c>
      <c r="AP2176" s="7" t="s">
        <v>3973</v>
      </c>
      <c r="AQ2176" s="7" t="s">
        <v>3998</v>
      </c>
      <c r="AR2176" s="7" t="s">
        <v>3975</v>
      </c>
      <c r="AS2176" s="7" t="s">
        <v>3976</v>
      </c>
      <c r="AU2176" s="7" t="str">
        <f t="shared" si="673"/>
        <v>hp_74600238;atk_9174234;hit_500000;miss_105;cirt_0;cirtSub_-3500</v>
      </c>
    </row>
    <row r="2177" spans="22:47" x14ac:dyDescent="0.2">
      <c r="V2177" s="7" t="str">
        <f t="shared" ref="V2177:V2240" si="687">X2177&amp;"-"&amp;Y2177</f>
        <v>幻之小岛15-7</v>
      </c>
      <c r="W2177" s="7">
        <f t="shared" si="677"/>
        <v>4173</v>
      </c>
      <c r="X2177" s="9" t="s">
        <v>2510</v>
      </c>
      <c r="Y2177" s="9">
        <v>7</v>
      </c>
      <c r="Z2177" s="8">
        <f t="shared" si="674"/>
        <v>11798</v>
      </c>
      <c r="AA2177" s="6" t="s">
        <v>3967</v>
      </c>
      <c r="AB2177" s="6">
        <v>19878608</v>
      </c>
      <c r="AC2177" s="6">
        <f t="shared" si="679"/>
        <v>2.7450000000000001</v>
      </c>
      <c r="AD2177" s="6">
        <f t="shared" si="680"/>
        <v>54566778</v>
      </c>
      <c r="AE2177" s="6">
        <f t="shared" si="684"/>
        <v>16215776</v>
      </c>
      <c r="AF2177" s="6">
        <v>3870000</v>
      </c>
      <c r="AG2177" s="11">
        <f t="shared" si="682"/>
        <v>74652554</v>
      </c>
      <c r="AH2177">
        <f t="shared" si="681"/>
        <v>3.7554216069857609</v>
      </c>
      <c r="AI2177" s="53">
        <v>0.75</v>
      </c>
      <c r="AJ2177" s="7" t="str">
        <f t="shared" ref="AJ2177:AJ2240" si="688">AA2177&amp;"_"&amp;AG2177</f>
        <v>hp_74652554</v>
      </c>
      <c r="AK2177" s="7" t="s">
        <v>3968</v>
      </c>
      <c r="AL2177" s="7">
        <v>3259320</v>
      </c>
      <c r="AM2177" s="7">
        <f>INT(IF(MOD(Y2177,3)=0,INT(AL2177*0.55),INT(AL2177*0.35)))</f>
        <v>1140762</v>
      </c>
      <c r="AN2177" s="54">
        <f t="shared" si="671"/>
        <v>9180090</v>
      </c>
      <c r="AO2177" s="7" t="str">
        <f t="shared" si="672"/>
        <v>atk_9180090</v>
      </c>
      <c r="AP2177" s="7" t="s">
        <v>3973</v>
      </c>
      <c r="AQ2177" s="7" t="s">
        <v>3998</v>
      </c>
      <c r="AR2177" s="7" t="s">
        <v>3975</v>
      </c>
      <c r="AS2177" s="7" t="s">
        <v>3976</v>
      </c>
      <c r="AU2177" s="7" t="str">
        <f t="shared" si="673"/>
        <v>hp_74652554;atk_9180090;hit_500000;miss_105;cirt_0;cirtSub_-3500</v>
      </c>
    </row>
    <row r="2178" spans="22:47" x14ac:dyDescent="0.2">
      <c r="V2178" s="7" t="str">
        <f t="shared" si="687"/>
        <v>幻之小岛15-8</v>
      </c>
      <c r="W2178" s="7">
        <f t="shared" si="677"/>
        <v>4175</v>
      </c>
      <c r="X2178" s="9" t="s">
        <v>2510</v>
      </c>
      <c r="Y2178" s="9">
        <v>8</v>
      </c>
      <c r="Z2178" s="8">
        <f t="shared" si="674"/>
        <v>11806</v>
      </c>
      <c r="AA2178" s="6" t="s">
        <v>3967</v>
      </c>
      <c r="AB2178" s="6">
        <v>19897670</v>
      </c>
      <c r="AC2178" s="6">
        <f t="shared" si="679"/>
        <v>2.7450000000000001</v>
      </c>
      <c r="AD2178" s="6">
        <f t="shared" si="680"/>
        <v>54619104</v>
      </c>
      <c r="AE2178" s="6">
        <f t="shared" si="684"/>
        <v>16215776</v>
      </c>
      <c r="AF2178" s="6">
        <v>3870000</v>
      </c>
      <c r="AG2178" s="11">
        <f t="shared" si="682"/>
        <v>74704880</v>
      </c>
      <c r="AH2178">
        <f t="shared" si="681"/>
        <v>3.754453662162454</v>
      </c>
      <c r="AI2178" s="53">
        <v>0.75</v>
      </c>
      <c r="AJ2178" s="7" t="str">
        <f t="shared" si="688"/>
        <v>hp_74704880</v>
      </c>
      <c r="AK2178" s="7" t="s">
        <v>3968</v>
      </c>
      <c r="AL2178" s="7">
        <v>3262240</v>
      </c>
      <c r="AM2178" s="7">
        <f>INT(IF(MOD(Y2178,3)=0,INT(AL2178*0.55),INT(AL2178*0.35)))</f>
        <v>1141784</v>
      </c>
      <c r="AN2178" s="54">
        <f t="shared" ref="AN2178:AN2241" si="689">INT(AL2178*AI2178*AH2178)</f>
        <v>9185946</v>
      </c>
      <c r="AO2178" s="7" t="str">
        <f t="shared" ref="AO2178:AO2241" si="690">AK2178&amp;"_"&amp;AN2178</f>
        <v>atk_9185946</v>
      </c>
      <c r="AP2178" s="7" t="s">
        <v>3973</v>
      </c>
      <c r="AQ2178" s="7" t="s">
        <v>3998</v>
      </c>
      <c r="AR2178" s="7" t="s">
        <v>3975</v>
      </c>
      <c r="AS2178" s="7" t="s">
        <v>3976</v>
      </c>
      <c r="AU2178" s="7" t="str">
        <f t="shared" ref="AU2178:AU2241" si="691">AJ2178&amp;";"&amp;AO2178&amp;";"&amp;AP2178&amp;";"&amp;AQ2178&amp;";"&amp;AR2178&amp;";"&amp;AS2178</f>
        <v>hp_74704880;atk_9185946;hit_500000;miss_105;cirt_0;cirtSub_-3500</v>
      </c>
    </row>
    <row r="2179" spans="22:47" x14ac:dyDescent="0.2">
      <c r="V2179" s="7" t="str">
        <f t="shared" si="687"/>
        <v>幻之小岛15-9</v>
      </c>
      <c r="W2179" s="7">
        <f t="shared" si="677"/>
        <v>4177</v>
      </c>
      <c r="X2179" s="9" t="s">
        <v>2510</v>
      </c>
      <c r="Y2179" s="9">
        <v>9</v>
      </c>
      <c r="Z2179" s="8">
        <f t="shared" ref="Z2179:Z2242" si="692">Y2179+Z2178</f>
        <v>11815</v>
      </c>
      <c r="AA2179" s="6" t="s">
        <v>3967</v>
      </c>
      <c r="AB2179" s="6">
        <v>19916734</v>
      </c>
      <c r="AC2179" s="6">
        <f t="shared" si="679"/>
        <v>2.7475000000000001</v>
      </c>
      <c r="AD2179" s="6">
        <f t="shared" si="680"/>
        <v>54721226</v>
      </c>
      <c r="AE2179" s="6">
        <f t="shared" si="684"/>
        <v>16215776</v>
      </c>
      <c r="AF2179" s="6">
        <v>3870000</v>
      </c>
      <c r="AG2179" s="11">
        <f t="shared" si="682"/>
        <v>74807002</v>
      </c>
      <c r="AH2179">
        <f t="shared" si="681"/>
        <v>3.7559874023522131</v>
      </c>
      <c r="AI2179" s="53">
        <v>0.75</v>
      </c>
      <c r="AJ2179" s="7" t="str">
        <f t="shared" si="688"/>
        <v>hp_74807002</v>
      </c>
      <c r="AK2179" s="7" t="s">
        <v>3968</v>
      </c>
      <c r="AL2179" s="7">
        <v>3265160</v>
      </c>
      <c r="AM2179" s="7">
        <f>INT(IF(MOD(Y2179,3)=0,INT(AL2179*0.55),INT(AL2179*0.35)))</f>
        <v>1795838</v>
      </c>
      <c r="AN2179" s="54">
        <f t="shared" si="689"/>
        <v>9197924</v>
      </c>
      <c r="AO2179" s="7" t="str">
        <f t="shared" si="690"/>
        <v>atk_9197924</v>
      </c>
      <c r="AP2179" s="7" t="s">
        <v>3973</v>
      </c>
      <c r="AQ2179" s="7" t="s">
        <v>3998</v>
      </c>
      <c r="AR2179" s="7" t="s">
        <v>3975</v>
      </c>
      <c r="AS2179" s="7" t="s">
        <v>3976</v>
      </c>
      <c r="AU2179" s="7" t="str">
        <f t="shared" si="691"/>
        <v>hp_74807002;atk_9197924;hit_500000;miss_105;cirt_0;cirtSub_-3500</v>
      </c>
    </row>
    <row r="2180" spans="22:47" x14ac:dyDescent="0.2">
      <c r="V2180" s="7" t="str">
        <f t="shared" si="687"/>
        <v>幻之小岛15-10</v>
      </c>
      <c r="W2180" s="7">
        <f t="shared" si="677"/>
        <v>4179</v>
      </c>
      <c r="X2180" s="9" t="s">
        <v>2510</v>
      </c>
      <c r="Y2180" s="9">
        <v>10</v>
      </c>
      <c r="Z2180" s="8">
        <f t="shared" si="692"/>
        <v>11825</v>
      </c>
      <c r="AA2180" s="6" t="s">
        <v>3967</v>
      </c>
      <c r="AB2180" s="6">
        <v>19935800</v>
      </c>
      <c r="AC2180" s="6">
        <f t="shared" si="679"/>
        <v>2.7475000000000001</v>
      </c>
      <c r="AD2180" s="6">
        <f t="shared" si="680"/>
        <v>54773610</v>
      </c>
      <c r="AE2180" s="6">
        <f t="shared" si="684"/>
        <v>16215776</v>
      </c>
      <c r="AF2180" s="6">
        <v>3870000</v>
      </c>
      <c r="AG2180" s="11">
        <f t="shared" si="682"/>
        <v>74859386</v>
      </c>
      <c r="AH2180">
        <f t="shared" si="681"/>
        <v>3.7550229235847068</v>
      </c>
      <c r="AI2180" s="53">
        <v>0.75</v>
      </c>
      <c r="AJ2180" s="7" t="str">
        <f t="shared" si="688"/>
        <v>hp_74859386</v>
      </c>
      <c r="AK2180" s="7" t="s">
        <v>3968</v>
      </c>
      <c r="AL2180" s="7">
        <v>3268080</v>
      </c>
      <c r="AM2180" s="7">
        <f>INT(IF(MOD(Y2180,3)=0,INT(AL2180*0.55),INT(AL2180*0.35)))</f>
        <v>1143828</v>
      </c>
      <c r="AN2180" s="54">
        <f t="shared" si="689"/>
        <v>9203786</v>
      </c>
      <c r="AO2180" s="7" t="str">
        <f t="shared" si="690"/>
        <v>atk_9203786</v>
      </c>
      <c r="AP2180" s="7" t="s">
        <v>3973</v>
      </c>
      <c r="AQ2180" s="7" t="s">
        <v>3998</v>
      </c>
      <c r="AR2180" s="7" t="s">
        <v>3975</v>
      </c>
      <c r="AS2180" s="7" t="s">
        <v>3976</v>
      </c>
      <c r="AU2180" s="7" t="str">
        <f t="shared" si="691"/>
        <v>hp_74859386;atk_9203786;hit_500000;miss_105;cirt_0;cirtSub_-3500</v>
      </c>
    </row>
    <row r="2181" spans="22:47" x14ac:dyDescent="0.2">
      <c r="V2181" s="7" t="str">
        <f t="shared" si="687"/>
        <v>幻之小岛16-1</v>
      </c>
      <c r="W2181" s="7">
        <f t="shared" si="677"/>
        <v>4181</v>
      </c>
      <c r="X2181" s="9" t="s">
        <v>2511</v>
      </c>
      <c r="Y2181" s="9">
        <v>1</v>
      </c>
      <c r="Z2181" s="8">
        <f t="shared" si="692"/>
        <v>11826</v>
      </c>
      <c r="AA2181" s="6" t="s">
        <v>3967</v>
      </c>
      <c r="AB2181" s="6">
        <v>19954869</v>
      </c>
      <c r="AC2181" s="6">
        <f t="shared" si="679"/>
        <v>2.75</v>
      </c>
      <c r="AD2181" s="6">
        <f t="shared" si="680"/>
        <v>54875889</v>
      </c>
      <c r="AE2181" s="6">
        <f t="shared" ref="AE2181" si="693">IF(MOD(Y2181,1)=0,INT(AD2180*0.3),0)</f>
        <v>16432083</v>
      </c>
      <c r="AF2181" s="6">
        <v>3870000</v>
      </c>
      <c r="AG2181" s="11">
        <f t="shared" si="682"/>
        <v>75177972</v>
      </c>
      <c r="AH2181">
        <f t="shared" si="681"/>
        <v>3.7673999263037006</v>
      </c>
      <c r="AI2181" s="53">
        <v>0.75</v>
      </c>
      <c r="AJ2181" s="7" t="str">
        <f t="shared" si="688"/>
        <v>hp_75177972</v>
      </c>
      <c r="AK2181" s="7" t="s">
        <v>3968</v>
      </c>
      <c r="AL2181" s="7">
        <v>3271000</v>
      </c>
      <c r="AM2181" s="7">
        <f>INT(IF(MOD(Y2181,3)=0,INT(AL2181*0.55),INT(AL2181*0.35)))</f>
        <v>1144850</v>
      </c>
      <c r="AN2181" s="54">
        <f t="shared" si="689"/>
        <v>9242373</v>
      </c>
      <c r="AO2181" s="7" t="str">
        <f t="shared" si="690"/>
        <v>atk_9242373</v>
      </c>
      <c r="AP2181" s="7" t="s">
        <v>3973</v>
      </c>
      <c r="AQ2181" s="7" t="s">
        <v>3998</v>
      </c>
      <c r="AR2181" s="7" t="s">
        <v>3975</v>
      </c>
      <c r="AS2181" s="7" t="s">
        <v>3976</v>
      </c>
      <c r="AU2181" s="7" t="str">
        <f t="shared" si="691"/>
        <v>hp_75177972;atk_9242373;hit_500000;miss_105;cirt_0;cirtSub_-3500</v>
      </c>
    </row>
    <row r="2182" spans="22:47" x14ac:dyDescent="0.2">
      <c r="V2182" s="7" t="str">
        <f t="shared" si="687"/>
        <v>幻之小岛16-2</v>
      </c>
      <c r="W2182" s="7">
        <f t="shared" si="677"/>
        <v>4183</v>
      </c>
      <c r="X2182" s="9" t="s">
        <v>2511</v>
      </c>
      <c r="Y2182" s="9">
        <v>2</v>
      </c>
      <c r="Z2182" s="8">
        <f t="shared" si="692"/>
        <v>11828</v>
      </c>
      <c r="AA2182" s="6" t="s">
        <v>3967</v>
      </c>
      <c r="AB2182" s="6">
        <v>19973939</v>
      </c>
      <c r="AC2182" s="6">
        <f t="shared" si="679"/>
        <v>2.75</v>
      </c>
      <c r="AD2182" s="6">
        <f t="shared" si="680"/>
        <v>54928332</v>
      </c>
      <c r="AE2182" s="6">
        <f t="shared" si="684"/>
        <v>16432083</v>
      </c>
      <c r="AF2182" s="6">
        <v>3870000</v>
      </c>
      <c r="AG2182" s="11">
        <f t="shared" si="682"/>
        <v>75230415</v>
      </c>
      <c r="AH2182">
        <f t="shared" si="681"/>
        <v>3.7664285947804288</v>
      </c>
      <c r="AI2182" s="53">
        <v>0.75</v>
      </c>
      <c r="AJ2182" s="7" t="str">
        <f t="shared" si="688"/>
        <v>hp_75230415</v>
      </c>
      <c r="AK2182" s="7" t="s">
        <v>3968</v>
      </c>
      <c r="AL2182" s="7">
        <v>3273920</v>
      </c>
      <c r="AM2182" s="7">
        <f>INT(IF(MOD(Y2182,3)=0,INT(AL2182*0.55),INT(AL2182*0.35)))</f>
        <v>1145872</v>
      </c>
      <c r="AN2182" s="54">
        <f t="shared" si="689"/>
        <v>9248239</v>
      </c>
      <c r="AO2182" s="7" t="str">
        <f t="shared" si="690"/>
        <v>atk_9248239</v>
      </c>
      <c r="AP2182" s="7" t="s">
        <v>3973</v>
      </c>
      <c r="AQ2182" s="7" t="s">
        <v>3998</v>
      </c>
      <c r="AR2182" s="7" t="s">
        <v>3975</v>
      </c>
      <c r="AS2182" s="7" t="s">
        <v>3976</v>
      </c>
      <c r="AU2182" s="7" t="str">
        <f t="shared" si="691"/>
        <v>hp_75230415;atk_9248239;hit_500000;miss_105;cirt_0;cirtSub_-3500</v>
      </c>
    </row>
    <row r="2183" spans="22:47" x14ac:dyDescent="0.2">
      <c r="V2183" s="7" t="str">
        <f t="shared" si="687"/>
        <v>幻之小岛16-3</v>
      </c>
      <c r="W2183" s="7">
        <f t="shared" si="677"/>
        <v>4185</v>
      </c>
      <c r="X2183" s="9" t="s">
        <v>2511</v>
      </c>
      <c r="Y2183" s="9">
        <v>3</v>
      </c>
      <c r="Z2183" s="8">
        <f t="shared" si="692"/>
        <v>11831</v>
      </c>
      <c r="AA2183" s="6" t="s">
        <v>3967</v>
      </c>
      <c r="AB2183" s="6">
        <v>19993012</v>
      </c>
      <c r="AC2183" s="6">
        <f t="shared" si="679"/>
        <v>2.7524999999999999</v>
      </c>
      <c r="AD2183" s="6">
        <f t="shared" si="680"/>
        <v>55030765</v>
      </c>
      <c r="AE2183" s="6">
        <f t="shared" si="684"/>
        <v>16432083</v>
      </c>
      <c r="AF2183" s="6">
        <v>3870000</v>
      </c>
      <c r="AG2183" s="11">
        <f t="shared" si="682"/>
        <v>75332848</v>
      </c>
      <c r="AH2183">
        <f t="shared" si="681"/>
        <v>3.7679589248483421</v>
      </c>
      <c r="AI2183" s="53">
        <v>0.75</v>
      </c>
      <c r="AJ2183" s="7" t="str">
        <f t="shared" si="688"/>
        <v>hp_75332848</v>
      </c>
      <c r="AK2183" s="7" t="s">
        <v>3968</v>
      </c>
      <c r="AL2183" s="7">
        <v>3277320</v>
      </c>
      <c r="AM2183" s="7">
        <f>INT(IF(MOD(Y2183,3)=0,INT(AL2183*0.55),INT(AL2183*0.35)))</f>
        <v>1802526</v>
      </c>
      <c r="AN2183" s="54">
        <f t="shared" si="689"/>
        <v>9261605</v>
      </c>
      <c r="AO2183" s="7" t="str">
        <f t="shared" si="690"/>
        <v>atk_9261605</v>
      </c>
      <c r="AP2183" s="7" t="s">
        <v>3973</v>
      </c>
      <c r="AQ2183" s="7" t="s">
        <v>3998</v>
      </c>
      <c r="AR2183" s="7" t="s">
        <v>3975</v>
      </c>
      <c r="AS2183" s="7" t="s">
        <v>3976</v>
      </c>
      <c r="AU2183" s="7" t="str">
        <f t="shared" si="691"/>
        <v>hp_75332848;atk_9261605;hit_500000;miss_105;cirt_0;cirtSub_-3500</v>
      </c>
    </row>
    <row r="2184" spans="22:47" x14ac:dyDescent="0.2">
      <c r="V2184" s="7" t="str">
        <f t="shared" si="687"/>
        <v>幻之小岛16-4</v>
      </c>
      <c r="W2184" s="7">
        <f t="shared" si="677"/>
        <v>4187</v>
      </c>
      <c r="X2184" s="9" t="s">
        <v>2511</v>
      </c>
      <c r="Y2184" s="9">
        <v>4</v>
      </c>
      <c r="Z2184" s="8">
        <f t="shared" si="692"/>
        <v>11835</v>
      </c>
      <c r="AA2184" s="6" t="s">
        <v>3967</v>
      </c>
      <c r="AB2184" s="6">
        <v>20012088</v>
      </c>
      <c r="AC2184" s="6">
        <f t="shared" si="679"/>
        <v>2.7524999999999999</v>
      </c>
      <c r="AD2184" s="6">
        <f t="shared" si="680"/>
        <v>55083272</v>
      </c>
      <c r="AE2184" s="6">
        <f t="shared" si="684"/>
        <v>16432083</v>
      </c>
      <c r="AF2184" s="6">
        <v>3870000</v>
      </c>
      <c r="AG2184" s="11">
        <f t="shared" si="682"/>
        <v>75385355</v>
      </c>
      <c r="AH2184">
        <f t="shared" si="681"/>
        <v>3.7669909806512942</v>
      </c>
      <c r="AI2184" s="53">
        <v>0.75</v>
      </c>
      <c r="AJ2184" s="7" t="str">
        <f t="shared" si="688"/>
        <v>hp_75385355</v>
      </c>
      <c r="AK2184" s="7" t="s">
        <v>3968</v>
      </c>
      <c r="AL2184" s="7">
        <v>3280720</v>
      </c>
      <c r="AM2184" s="7">
        <f>INT(IF(MOD(Y2184,3)=0,INT(AL2184*0.55),INT(AL2184*0.35)))</f>
        <v>1148252</v>
      </c>
      <c r="AN2184" s="54">
        <f t="shared" si="689"/>
        <v>9268831</v>
      </c>
      <c r="AO2184" s="7" t="str">
        <f t="shared" si="690"/>
        <v>atk_9268831</v>
      </c>
      <c r="AP2184" s="7" t="s">
        <v>3973</v>
      </c>
      <c r="AQ2184" s="7" t="s">
        <v>3998</v>
      </c>
      <c r="AR2184" s="7" t="s">
        <v>3975</v>
      </c>
      <c r="AS2184" s="7" t="s">
        <v>3976</v>
      </c>
      <c r="AU2184" s="7" t="str">
        <f t="shared" si="691"/>
        <v>hp_75385355;atk_9268831;hit_500000;miss_105;cirt_0;cirtSub_-3500</v>
      </c>
    </row>
    <row r="2185" spans="22:47" x14ac:dyDescent="0.2">
      <c r="V2185" s="7" t="str">
        <f t="shared" si="687"/>
        <v>幻之小岛16-5</v>
      </c>
      <c r="W2185" s="7">
        <f t="shared" si="677"/>
        <v>4189</v>
      </c>
      <c r="X2185" s="9" t="s">
        <v>2511</v>
      </c>
      <c r="Y2185" s="9">
        <v>5</v>
      </c>
      <c r="Z2185" s="8">
        <f t="shared" si="692"/>
        <v>11840</v>
      </c>
      <c r="AA2185" s="6" t="s">
        <v>3967</v>
      </c>
      <c r="AB2185" s="6">
        <v>20031165</v>
      </c>
      <c r="AC2185" s="6">
        <f t="shared" si="679"/>
        <v>2.7524999999999999</v>
      </c>
      <c r="AD2185" s="6">
        <f t="shared" si="680"/>
        <v>55135781</v>
      </c>
      <c r="AE2185" s="6">
        <f t="shared" si="684"/>
        <v>16432083</v>
      </c>
      <c r="AF2185" s="6">
        <v>3870000</v>
      </c>
      <c r="AG2185" s="11">
        <f t="shared" si="682"/>
        <v>75437864</v>
      </c>
      <c r="AH2185">
        <f t="shared" si="681"/>
        <v>3.7660247918680714</v>
      </c>
      <c r="AI2185" s="53">
        <v>0.75</v>
      </c>
      <c r="AJ2185" s="7" t="str">
        <f t="shared" si="688"/>
        <v>hp_75437864</v>
      </c>
      <c r="AK2185" s="7" t="s">
        <v>3968</v>
      </c>
      <c r="AL2185" s="7">
        <v>3284120</v>
      </c>
      <c r="AM2185" s="7">
        <f>INT(IF(MOD(Y2185,3)=0,INT(AL2185*0.55),INT(AL2185*0.35)))</f>
        <v>1149442</v>
      </c>
      <c r="AN2185" s="54">
        <f t="shared" si="689"/>
        <v>9276058</v>
      </c>
      <c r="AO2185" s="7" t="str">
        <f t="shared" si="690"/>
        <v>atk_9276058</v>
      </c>
      <c r="AP2185" s="7" t="s">
        <v>3973</v>
      </c>
      <c r="AQ2185" s="7" t="s">
        <v>3998</v>
      </c>
      <c r="AR2185" s="7" t="s">
        <v>3975</v>
      </c>
      <c r="AS2185" s="7" t="s">
        <v>3976</v>
      </c>
      <c r="AU2185" s="7" t="str">
        <f t="shared" si="691"/>
        <v>hp_75437864;atk_9276058;hit_500000;miss_105;cirt_0;cirtSub_-3500</v>
      </c>
    </row>
    <row r="2186" spans="22:47" x14ac:dyDescent="0.2">
      <c r="V2186" s="7" t="str">
        <f t="shared" si="687"/>
        <v>幻之小岛16-6</v>
      </c>
      <c r="W2186" s="7">
        <f t="shared" si="677"/>
        <v>4191</v>
      </c>
      <c r="X2186" s="9" t="s">
        <v>2511</v>
      </c>
      <c r="Y2186" s="9">
        <v>6</v>
      </c>
      <c r="Z2186" s="8">
        <f t="shared" si="692"/>
        <v>11846</v>
      </c>
      <c r="AA2186" s="6" t="s">
        <v>3967</v>
      </c>
      <c r="AB2186" s="6">
        <v>20050245</v>
      </c>
      <c r="AC2186" s="6">
        <f t="shared" si="679"/>
        <v>2.7549999999999999</v>
      </c>
      <c r="AD2186" s="6">
        <f t="shared" si="680"/>
        <v>55238424</v>
      </c>
      <c r="AE2186" s="6">
        <f t="shared" si="684"/>
        <v>16432083</v>
      </c>
      <c r="AF2186" s="6">
        <v>3870000</v>
      </c>
      <c r="AG2186" s="11">
        <f t="shared" si="682"/>
        <v>75540507</v>
      </c>
      <c r="AH2186">
        <f t="shared" si="681"/>
        <v>3.7675602966447541</v>
      </c>
      <c r="AI2186" s="53">
        <v>0.75</v>
      </c>
      <c r="AJ2186" s="7" t="str">
        <f t="shared" si="688"/>
        <v>hp_75540507</v>
      </c>
      <c r="AK2186" s="7" t="s">
        <v>3968</v>
      </c>
      <c r="AL2186" s="7">
        <v>3287520</v>
      </c>
      <c r="AM2186" s="7">
        <f>INT(IF(MOD(Y2186,3)=0,INT(AL2186*0.55),INT(AL2186*0.35)))</f>
        <v>1808136</v>
      </c>
      <c r="AN2186" s="54">
        <f t="shared" si="689"/>
        <v>9289447</v>
      </c>
      <c r="AO2186" s="7" t="str">
        <f t="shared" si="690"/>
        <v>atk_9289447</v>
      </c>
      <c r="AP2186" s="7" t="s">
        <v>3973</v>
      </c>
      <c r="AQ2186" s="7" t="s">
        <v>3998</v>
      </c>
      <c r="AR2186" s="7" t="s">
        <v>3975</v>
      </c>
      <c r="AS2186" s="7" t="s">
        <v>3976</v>
      </c>
      <c r="AU2186" s="7" t="str">
        <f t="shared" si="691"/>
        <v>hp_75540507;atk_9289447;hit_500000;miss_105;cirt_0;cirtSub_-3500</v>
      </c>
    </row>
    <row r="2187" spans="22:47" x14ac:dyDescent="0.2">
      <c r="V2187" s="7" t="str">
        <f t="shared" si="687"/>
        <v>幻之小岛16-7</v>
      </c>
      <c r="W2187" s="7">
        <f t="shared" si="677"/>
        <v>4193</v>
      </c>
      <c r="X2187" s="9" t="s">
        <v>2511</v>
      </c>
      <c r="Y2187" s="9">
        <v>7</v>
      </c>
      <c r="Z2187" s="8">
        <f t="shared" si="692"/>
        <v>11853</v>
      </c>
      <c r="AA2187" s="6" t="s">
        <v>3967</v>
      </c>
      <c r="AB2187" s="6">
        <v>20069327</v>
      </c>
      <c r="AC2187" s="6">
        <f t="shared" si="679"/>
        <v>2.7549999999999999</v>
      </c>
      <c r="AD2187" s="6">
        <f t="shared" si="680"/>
        <v>55290995</v>
      </c>
      <c r="AE2187" s="6">
        <f t="shared" si="684"/>
        <v>16432083</v>
      </c>
      <c r="AF2187" s="6">
        <v>3870000</v>
      </c>
      <c r="AG2187" s="11">
        <f t="shared" si="682"/>
        <v>75593078</v>
      </c>
      <c r="AH2187">
        <f t="shared" si="681"/>
        <v>3.7665975545667276</v>
      </c>
      <c r="AI2187" s="53">
        <v>0.75</v>
      </c>
      <c r="AJ2187" s="7" t="str">
        <f t="shared" si="688"/>
        <v>hp_75593078</v>
      </c>
      <c r="AK2187" s="7" t="s">
        <v>3968</v>
      </c>
      <c r="AL2187" s="7">
        <v>3290920</v>
      </c>
      <c r="AM2187" s="7">
        <f>INT(IF(MOD(Y2187,3)=0,INT(AL2187*0.55),INT(AL2187*0.35)))</f>
        <v>1151822</v>
      </c>
      <c r="AN2187" s="54">
        <f t="shared" si="689"/>
        <v>9296678</v>
      </c>
      <c r="AO2187" s="7" t="str">
        <f t="shared" si="690"/>
        <v>atk_9296678</v>
      </c>
      <c r="AP2187" s="7" t="s">
        <v>3973</v>
      </c>
      <c r="AQ2187" s="7" t="s">
        <v>3998</v>
      </c>
      <c r="AR2187" s="7" t="s">
        <v>3975</v>
      </c>
      <c r="AS2187" s="7" t="s">
        <v>3976</v>
      </c>
      <c r="AU2187" s="7" t="str">
        <f t="shared" si="691"/>
        <v>hp_75593078;atk_9296678;hit_500000;miss_105;cirt_0;cirtSub_-3500</v>
      </c>
    </row>
    <row r="2188" spans="22:47" x14ac:dyDescent="0.2">
      <c r="V2188" s="7" t="str">
        <f t="shared" si="687"/>
        <v>幻之小岛16-8</v>
      </c>
      <c r="W2188" s="7">
        <f t="shared" si="677"/>
        <v>4195</v>
      </c>
      <c r="X2188" s="9" t="s">
        <v>2511</v>
      </c>
      <c r="Y2188" s="9">
        <v>8</v>
      </c>
      <c r="Z2188" s="8">
        <f t="shared" si="692"/>
        <v>11861</v>
      </c>
      <c r="AA2188" s="6" t="s">
        <v>3967</v>
      </c>
      <c r="AB2188" s="6">
        <v>20088411</v>
      </c>
      <c r="AC2188" s="6">
        <f t="shared" si="679"/>
        <v>2.7549999999999999</v>
      </c>
      <c r="AD2188" s="6">
        <f t="shared" si="680"/>
        <v>55343572</v>
      </c>
      <c r="AE2188" s="6">
        <f t="shared" si="684"/>
        <v>16432083</v>
      </c>
      <c r="AF2188" s="6">
        <v>3870000</v>
      </c>
      <c r="AG2188" s="11">
        <f t="shared" si="682"/>
        <v>75645655</v>
      </c>
      <c r="AH2188">
        <f t="shared" si="681"/>
        <v>3.7656365652813455</v>
      </c>
      <c r="AI2188" s="53">
        <v>0.75</v>
      </c>
      <c r="AJ2188" s="7" t="str">
        <f t="shared" si="688"/>
        <v>hp_75645655</v>
      </c>
      <c r="AK2188" s="7" t="s">
        <v>3968</v>
      </c>
      <c r="AL2188" s="7">
        <v>3294320</v>
      </c>
      <c r="AM2188" s="7">
        <f>INT(IF(MOD(Y2188,3)=0,INT(AL2188*0.55),INT(AL2188*0.35)))</f>
        <v>1153012</v>
      </c>
      <c r="AN2188" s="54">
        <f t="shared" si="689"/>
        <v>9303908</v>
      </c>
      <c r="AO2188" s="7" t="str">
        <f t="shared" si="690"/>
        <v>atk_9303908</v>
      </c>
      <c r="AP2188" s="7" t="s">
        <v>3973</v>
      </c>
      <c r="AQ2188" s="7" t="s">
        <v>3998</v>
      </c>
      <c r="AR2188" s="7" t="s">
        <v>3975</v>
      </c>
      <c r="AS2188" s="7" t="s">
        <v>3976</v>
      </c>
      <c r="AU2188" s="7" t="str">
        <f t="shared" si="691"/>
        <v>hp_75645655;atk_9303908;hit_500000;miss_105;cirt_0;cirtSub_-3500</v>
      </c>
    </row>
    <row r="2189" spans="22:47" x14ac:dyDescent="0.2">
      <c r="V2189" s="7" t="str">
        <f t="shared" si="687"/>
        <v>幻之小岛16-9</v>
      </c>
      <c r="W2189" s="7">
        <f t="shared" si="677"/>
        <v>4197</v>
      </c>
      <c r="X2189" s="9" t="s">
        <v>2511</v>
      </c>
      <c r="Y2189" s="9">
        <v>9</v>
      </c>
      <c r="Z2189" s="8">
        <f t="shared" si="692"/>
        <v>11870</v>
      </c>
      <c r="AA2189" s="6" t="s">
        <v>3967</v>
      </c>
      <c r="AB2189" s="6">
        <v>20107498</v>
      </c>
      <c r="AC2189" s="6">
        <f t="shared" si="679"/>
        <v>2.7574999999999998</v>
      </c>
      <c r="AD2189" s="6">
        <f t="shared" si="680"/>
        <v>55446425</v>
      </c>
      <c r="AE2189" s="6">
        <f t="shared" si="684"/>
        <v>16432083</v>
      </c>
      <c r="AF2189" s="6">
        <v>3870000</v>
      </c>
      <c r="AG2189" s="11">
        <f t="shared" si="682"/>
        <v>75748508</v>
      </c>
      <c r="AH2189">
        <f t="shared" si="681"/>
        <v>3.767177199271635</v>
      </c>
      <c r="AI2189" s="53">
        <v>0.75</v>
      </c>
      <c r="AJ2189" s="7" t="str">
        <f t="shared" si="688"/>
        <v>hp_75748508</v>
      </c>
      <c r="AK2189" s="7" t="s">
        <v>3968</v>
      </c>
      <c r="AL2189" s="7">
        <v>3297720</v>
      </c>
      <c r="AM2189" s="7">
        <f>INT(IF(MOD(Y2189,3)=0,INT(AL2189*0.55),INT(AL2189*0.35)))</f>
        <v>1813746</v>
      </c>
      <c r="AN2189" s="54">
        <f t="shared" si="689"/>
        <v>9317321</v>
      </c>
      <c r="AO2189" s="7" t="str">
        <f t="shared" si="690"/>
        <v>atk_9317321</v>
      </c>
      <c r="AP2189" s="7" t="s">
        <v>3973</v>
      </c>
      <c r="AQ2189" s="7" t="s">
        <v>3998</v>
      </c>
      <c r="AR2189" s="7" t="s">
        <v>3975</v>
      </c>
      <c r="AS2189" s="7" t="s">
        <v>3976</v>
      </c>
      <c r="AU2189" s="7" t="str">
        <f t="shared" si="691"/>
        <v>hp_75748508;atk_9317321;hit_500000;miss_105;cirt_0;cirtSub_-3500</v>
      </c>
    </row>
    <row r="2190" spans="22:47" x14ac:dyDescent="0.2">
      <c r="V2190" s="7" t="str">
        <f t="shared" si="687"/>
        <v>幻之小岛16-10</v>
      </c>
      <c r="W2190" s="7">
        <f t="shared" si="677"/>
        <v>4199</v>
      </c>
      <c r="X2190" s="9" t="s">
        <v>2511</v>
      </c>
      <c r="Y2190" s="9">
        <v>10</v>
      </c>
      <c r="Z2190" s="8">
        <f t="shared" si="692"/>
        <v>11880</v>
      </c>
      <c r="AA2190" s="6" t="s">
        <v>3967</v>
      </c>
      <c r="AB2190" s="6">
        <v>20126586</v>
      </c>
      <c r="AC2190" s="6">
        <f t="shared" si="679"/>
        <v>2.7574999999999998</v>
      </c>
      <c r="AD2190" s="6">
        <f t="shared" si="680"/>
        <v>55499060</v>
      </c>
      <c r="AE2190" s="6">
        <f t="shared" si="684"/>
        <v>16432083</v>
      </c>
      <c r="AF2190" s="6">
        <v>3870000</v>
      </c>
      <c r="AG2190" s="11">
        <f t="shared" si="682"/>
        <v>75801143</v>
      </c>
      <c r="AH2190">
        <f t="shared" si="681"/>
        <v>3.766219616183291</v>
      </c>
      <c r="AI2190" s="53">
        <v>0.75</v>
      </c>
      <c r="AJ2190" s="7" t="str">
        <f t="shared" si="688"/>
        <v>hp_75801143</v>
      </c>
      <c r="AK2190" s="7" t="s">
        <v>3968</v>
      </c>
      <c r="AL2190" s="7">
        <v>3301120</v>
      </c>
      <c r="AM2190" s="7">
        <f>INT(IF(MOD(Y2190,3)=0,INT(AL2190*0.55),INT(AL2190*0.35)))</f>
        <v>1155392</v>
      </c>
      <c r="AN2190" s="54">
        <f t="shared" si="689"/>
        <v>9324557</v>
      </c>
      <c r="AO2190" s="7" t="str">
        <f t="shared" si="690"/>
        <v>atk_9324557</v>
      </c>
      <c r="AP2190" s="7" t="s">
        <v>3973</v>
      </c>
      <c r="AQ2190" s="7" t="s">
        <v>3998</v>
      </c>
      <c r="AR2190" s="7" t="s">
        <v>3975</v>
      </c>
      <c r="AS2190" s="7" t="s">
        <v>3976</v>
      </c>
      <c r="AU2190" s="7" t="str">
        <f t="shared" si="691"/>
        <v>hp_75801143;atk_9324557;hit_500000;miss_105;cirt_0;cirtSub_-3500</v>
      </c>
    </row>
    <row r="2191" spans="22:47" x14ac:dyDescent="0.2">
      <c r="V2191" s="7" t="str">
        <f t="shared" si="687"/>
        <v>幻之小岛17-1</v>
      </c>
      <c r="W2191" s="7">
        <f t="shared" si="677"/>
        <v>4201</v>
      </c>
      <c r="X2191" s="9" t="s">
        <v>2512</v>
      </c>
      <c r="Y2191" s="9">
        <v>1</v>
      </c>
      <c r="Z2191" s="8">
        <f t="shared" si="692"/>
        <v>11881</v>
      </c>
      <c r="AA2191" s="6" t="s">
        <v>3967</v>
      </c>
      <c r="AB2191" s="6">
        <v>20145677</v>
      </c>
      <c r="AC2191" s="6">
        <f t="shared" si="679"/>
        <v>2.7600000000000002</v>
      </c>
      <c r="AD2191" s="6">
        <f t="shared" si="680"/>
        <v>55602068</v>
      </c>
      <c r="AE2191" s="6">
        <f t="shared" ref="AE2191" si="694">IF(MOD(Y2191,1)=0,INT(AD2190*0.3),0)</f>
        <v>16649718</v>
      </c>
      <c r="AF2191" s="6">
        <v>3870000</v>
      </c>
      <c r="AG2191" s="11">
        <f t="shared" si="682"/>
        <v>76121786</v>
      </c>
      <c r="AH2191">
        <f t="shared" si="681"/>
        <v>3.7785667863135104</v>
      </c>
      <c r="AI2191" s="53">
        <v>0.75</v>
      </c>
      <c r="AJ2191" s="7" t="str">
        <f t="shared" si="688"/>
        <v>hp_76121786</v>
      </c>
      <c r="AK2191" s="7" t="s">
        <v>3968</v>
      </c>
      <c r="AL2191" s="7">
        <v>3304520</v>
      </c>
      <c r="AM2191" s="7">
        <f>INT(IF(MOD(Y2191,3)=0,INT(AL2191*0.55),INT(AL2191*0.35)))</f>
        <v>1156582</v>
      </c>
      <c r="AN2191" s="54">
        <f t="shared" si="689"/>
        <v>9364762</v>
      </c>
      <c r="AO2191" s="7" t="str">
        <f t="shared" si="690"/>
        <v>atk_9364762</v>
      </c>
      <c r="AP2191" s="7" t="s">
        <v>3973</v>
      </c>
      <c r="AQ2191" s="7" t="s">
        <v>3998</v>
      </c>
      <c r="AR2191" s="7" t="s">
        <v>3975</v>
      </c>
      <c r="AS2191" s="7" t="s">
        <v>3976</v>
      </c>
      <c r="AU2191" s="7" t="str">
        <f t="shared" si="691"/>
        <v>hp_76121786;atk_9364762;hit_500000;miss_105;cirt_0;cirtSub_-3500</v>
      </c>
    </row>
    <row r="2192" spans="22:47" x14ac:dyDescent="0.2">
      <c r="V2192" s="7" t="str">
        <f t="shared" si="687"/>
        <v>幻之小岛17-2</v>
      </c>
      <c r="W2192" s="7">
        <f t="shared" si="677"/>
        <v>4203</v>
      </c>
      <c r="X2192" s="9" t="s">
        <v>2512</v>
      </c>
      <c r="Y2192" s="9">
        <v>2</v>
      </c>
      <c r="Z2192" s="8">
        <f t="shared" si="692"/>
        <v>11883</v>
      </c>
      <c r="AA2192" s="6" t="s">
        <v>3967</v>
      </c>
      <c r="AB2192" s="6">
        <v>20164770</v>
      </c>
      <c r="AC2192" s="6">
        <f t="shared" si="679"/>
        <v>2.7600000000000002</v>
      </c>
      <c r="AD2192" s="6">
        <f t="shared" si="680"/>
        <v>55654765</v>
      </c>
      <c r="AE2192" s="6">
        <f t="shared" si="684"/>
        <v>16649718</v>
      </c>
      <c r="AF2192" s="6">
        <v>3870000</v>
      </c>
      <c r="AG2192" s="11">
        <f t="shared" si="682"/>
        <v>76174483</v>
      </c>
      <c r="AH2192">
        <f t="shared" si="681"/>
        <v>3.7776023728512649</v>
      </c>
      <c r="AI2192" s="53">
        <v>0.75</v>
      </c>
      <c r="AJ2192" s="7" t="str">
        <f t="shared" si="688"/>
        <v>hp_76174483</v>
      </c>
      <c r="AK2192" s="7" t="s">
        <v>3968</v>
      </c>
      <c r="AL2192" s="7">
        <v>3307920</v>
      </c>
      <c r="AM2192" s="7">
        <f>INT(IF(MOD(Y2192,3)=0,INT(AL2192*0.55),INT(AL2192*0.35)))</f>
        <v>1157772</v>
      </c>
      <c r="AN2192" s="54">
        <f t="shared" si="689"/>
        <v>9372004</v>
      </c>
      <c r="AO2192" s="7" t="str">
        <f t="shared" si="690"/>
        <v>atk_9372004</v>
      </c>
      <c r="AP2192" s="7" t="s">
        <v>3973</v>
      </c>
      <c r="AQ2192" s="7" t="s">
        <v>3998</v>
      </c>
      <c r="AR2192" s="7" t="s">
        <v>3975</v>
      </c>
      <c r="AS2192" s="7" t="s">
        <v>3976</v>
      </c>
      <c r="AU2192" s="7" t="str">
        <f t="shared" si="691"/>
        <v>hp_76174483;atk_9372004;hit_500000;miss_105;cirt_0;cirtSub_-3500</v>
      </c>
    </row>
    <row r="2193" spans="22:47" x14ac:dyDescent="0.2">
      <c r="V2193" s="7" t="str">
        <f t="shared" si="687"/>
        <v>幻之小岛17-3</v>
      </c>
      <c r="W2193" s="7">
        <f t="shared" si="677"/>
        <v>4205</v>
      </c>
      <c r="X2193" s="9" t="s">
        <v>2512</v>
      </c>
      <c r="Y2193" s="9">
        <v>3</v>
      </c>
      <c r="Z2193" s="8">
        <f t="shared" si="692"/>
        <v>11886</v>
      </c>
      <c r="AA2193" s="6" t="s">
        <v>3967</v>
      </c>
      <c r="AB2193" s="6">
        <v>20183866</v>
      </c>
      <c r="AC2193" s="6">
        <f t="shared" si="679"/>
        <v>2.7625000000000002</v>
      </c>
      <c r="AD2193" s="6">
        <f t="shared" si="680"/>
        <v>55757929</v>
      </c>
      <c r="AE2193" s="6">
        <f t="shared" si="684"/>
        <v>16649718</v>
      </c>
      <c r="AF2193" s="6">
        <v>3870000</v>
      </c>
      <c r="AG2193" s="11">
        <f t="shared" si="682"/>
        <v>76277647</v>
      </c>
      <c r="AH2193">
        <f t="shared" si="681"/>
        <v>3.779139586043625</v>
      </c>
      <c r="AI2193" s="53">
        <v>0.75</v>
      </c>
      <c r="AJ2193" s="7" t="str">
        <f t="shared" si="688"/>
        <v>hp_76277647</v>
      </c>
      <c r="AK2193" s="7" t="s">
        <v>3968</v>
      </c>
      <c r="AL2193" s="7">
        <v>3311320</v>
      </c>
      <c r="AM2193" s="7">
        <f>INT(IF(MOD(Y2193,3)=0,INT(AL2193*0.55),INT(AL2193*0.35)))</f>
        <v>1821226</v>
      </c>
      <c r="AN2193" s="54">
        <f t="shared" si="689"/>
        <v>9385455</v>
      </c>
      <c r="AO2193" s="7" t="str">
        <f t="shared" si="690"/>
        <v>atk_9385455</v>
      </c>
      <c r="AP2193" s="7" t="s">
        <v>3973</v>
      </c>
      <c r="AQ2193" s="7" t="s">
        <v>3998</v>
      </c>
      <c r="AR2193" s="7" t="s">
        <v>3975</v>
      </c>
      <c r="AS2193" s="7" t="s">
        <v>3976</v>
      </c>
      <c r="AU2193" s="7" t="str">
        <f t="shared" si="691"/>
        <v>hp_76277647;atk_9385455;hit_500000;miss_105;cirt_0;cirtSub_-3500</v>
      </c>
    </row>
    <row r="2194" spans="22:47" x14ac:dyDescent="0.2">
      <c r="V2194" s="7" t="str">
        <f t="shared" si="687"/>
        <v>幻之小岛17-4</v>
      </c>
      <c r="W2194" s="7">
        <f t="shared" si="677"/>
        <v>4207</v>
      </c>
      <c r="X2194" s="9" t="s">
        <v>2512</v>
      </c>
      <c r="Y2194" s="9">
        <v>4</v>
      </c>
      <c r="Z2194" s="8">
        <f t="shared" si="692"/>
        <v>11890</v>
      </c>
      <c r="AA2194" s="6" t="s">
        <v>3967</v>
      </c>
      <c r="AB2194" s="6">
        <v>20202964</v>
      </c>
      <c r="AC2194" s="6">
        <f t="shared" si="679"/>
        <v>2.7625000000000002</v>
      </c>
      <c r="AD2194" s="6">
        <f t="shared" si="680"/>
        <v>55810688</v>
      </c>
      <c r="AE2194" s="6">
        <f t="shared" si="684"/>
        <v>16649718</v>
      </c>
      <c r="AF2194" s="6">
        <v>3870000</v>
      </c>
      <c r="AG2194" s="11">
        <f t="shared" si="682"/>
        <v>76330406</v>
      </c>
      <c r="AH2194">
        <f t="shared" si="681"/>
        <v>3.7781785880527234</v>
      </c>
      <c r="AI2194" s="53">
        <v>0.75</v>
      </c>
      <c r="AJ2194" s="7" t="str">
        <f t="shared" si="688"/>
        <v>hp_76330406</v>
      </c>
      <c r="AK2194" s="7" t="s">
        <v>3968</v>
      </c>
      <c r="AL2194" s="7">
        <v>3314720</v>
      </c>
      <c r="AM2194" s="7">
        <f>INT(IF(MOD(Y2194,3)=0,INT(AL2194*0.55),INT(AL2194*0.35)))</f>
        <v>1160152</v>
      </c>
      <c r="AN2194" s="54">
        <f t="shared" si="689"/>
        <v>9392703</v>
      </c>
      <c r="AO2194" s="7" t="str">
        <f t="shared" si="690"/>
        <v>atk_9392703</v>
      </c>
      <c r="AP2194" s="7" t="s">
        <v>3973</v>
      </c>
      <c r="AQ2194" s="7" t="s">
        <v>3998</v>
      </c>
      <c r="AR2194" s="7" t="s">
        <v>3975</v>
      </c>
      <c r="AS2194" s="7" t="s">
        <v>3976</v>
      </c>
      <c r="AU2194" s="7" t="str">
        <f t="shared" si="691"/>
        <v>hp_76330406;atk_9392703;hit_500000;miss_105;cirt_0;cirtSub_-3500</v>
      </c>
    </row>
    <row r="2195" spans="22:47" x14ac:dyDescent="0.2">
      <c r="V2195" s="7" t="str">
        <f t="shared" si="687"/>
        <v>幻之小岛17-5</v>
      </c>
      <c r="W2195" s="7">
        <f t="shared" si="677"/>
        <v>4209</v>
      </c>
      <c r="X2195" s="9" t="s">
        <v>2512</v>
      </c>
      <c r="Y2195" s="9">
        <v>5</v>
      </c>
      <c r="Z2195" s="8">
        <f t="shared" si="692"/>
        <v>11895</v>
      </c>
      <c r="AA2195" s="6" t="s">
        <v>3967</v>
      </c>
      <c r="AB2195" s="6">
        <v>20222063</v>
      </c>
      <c r="AC2195" s="6">
        <f t="shared" si="679"/>
        <v>2.7625000000000002</v>
      </c>
      <c r="AD2195" s="6">
        <f t="shared" si="680"/>
        <v>55863449</v>
      </c>
      <c r="AE2195" s="6">
        <f t="shared" si="684"/>
        <v>16649718</v>
      </c>
      <c r="AF2195" s="6">
        <v>3870000</v>
      </c>
      <c r="AG2195" s="11">
        <f t="shared" si="682"/>
        <v>76383167</v>
      </c>
      <c r="AH2195">
        <f t="shared" si="681"/>
        <v>3.777219317336713</v>
      </c>
      <c r="AI2195" s="53">
        <v>0.75</v>
      </c>
      <c r="AJ2195" s="7" t="str">
        <f t="shared" si="688"/>
        <v>hp_76383167</v>
      </c>
      <c r="AK2195" s="7" t="s">
        <v>3968</v>
      </c>
      <c r="AL2195" s="7">
        <v>3318120</v>
      </c>
      <c r="AM2195" s="7">
        <f>INT(IF(MOD(Y2195,3)=0,INT(AL2195*0.55),INT(AL2195*0.35)))</f>
        <v>1161342</v>
      </c>
      <c r="AN2195" s="54">
        <f t="shared" si="689"/>
        <v>9399950</v>
      </c>
      <c r="AO2195" s="7" t="str">
        <f t="shared" si="690"/>
        <v>atk_9399950</v>
      </c>
      <c r="AP2195" s="7" t="s">
        <v>3973</v>
      </c>
      <c r="AQ2195" s="7" t="s">
        <v>3998</v>
      </c>
      <c r="AR2195" s="7" t="s">
        <v>3975</v>
      </c>
      <c r="AS2195" s="7" t="s">
        <v>3976</v>
      </c>
      <c r="AU2195" s="7" t="str">
        <f t="shared" si="691"/>
        <v>hp_76383167;atk_9399950;hit_500000;miss_105;cirt_0;cirtSub_-3500</v>
      </c>
    </row>
    <row r="2196" spans="22:47" x14ac:dyDescent="0.2">
      <c r="V2196" s="7" t="str">
        <f t="shared" si="687"/>
        <v>幻之小岛17-6</v>
      </c>
      <c r="W2196" s="7">
        <f t="shared" si="677"/>
        <v>4211</v>
      </c>
      <c r="X2196" s="9" t="s">
        <v>2512</v>
      </c>
      <c r="Y2196" s="9">
        <v>6</v>
      </c>
      <c r="Z2196" s="8">
        <f t="shared" si="692"/>
        <v>11901</v>
      </c>
      <c r="AA2196" s="6" t="s">
        <v>3967</v>
      </c>
      <c r="AB2196" s="6">
        <v>20241166</v>
      </c>
      <c r="AC2196" s="6">
        <f t="shared" si="679"/>
        <v>2.7650000000000001</v>
      </c>
      <c r="AD2196" s="6">
        <f t="shared" si="680"/>
        <v>55966823</v>
      </c>
      <c r="AE2196" s="6">
        <f t="shared" si="684"/>
        <v>16649718</v>
      </c>
      <c r="AF2196" s="6">
        <v>3870000</v>
      </c>
      <c r="AG2196" s="11">
        <f t="shared" si="682"/>
        <v>76486541</v>
      </c>
      <c r="AH2196">
        <f t="shared" si="681"/>
        <v>3.7787616088915037</v>
      </c>
      <c r="AI2196" s="53">
        <v>0.75</v>
      </c>
      <c r="AJ2196" s="7" t="str">
        <f t="shared" si="688"/>
        <v>hp_76486541</v>
      </c>
      <c r="AK2196" s="7" t="s">
        <v>3968</v>
      </c>
      <c r="AL2196" s="7">
        <v>3321520</v>
      </c>
      <c r="AM2196" s="7">
        <f>INT(IF(MOD(Y2196,3)=0,INT(AL2196*0.55),INT(AL2196*0.35)))</f>
        <v>1826836</v>
      </c>
      <c r="AN2196" s="54">
        <f t="shared" si="689"/>
        <v>9413424</v>
      </c>
      <c r="AO2196" s="7" t="str">
        <f t="shared" si="690"/>
        <v>atk_9413424</v>
      </c>
      <c r="AP2196" s="7" t="s">
        <v>3973</v>
      </c>
      <c r="AQ2196" s="7" t="s">
        <v>3998</v>
      </c>
      <c r="AR2196" s="7" t="s">
        <v>3975</v>
      </c>
      <c r="AS2196" s="7" t="s">
        <v>3976</v>
      </c>
      <c r="AU2196" s="7" t="str">
        <f t="shared" si="691"/>
        <v>hp_76486541;atk_9413424;hit_500000;miss_105;cirt_0;cirtSub_-3500</v>
      </c>
    </row>
    <row r="2197" spans="22:47" x14ac:dyDescent="0.2">
      <c r="V2197" s="7" t="str">
        <f t="shared" si="687"/>
        <v>幻之小岛17-7</v>
      </c>
      <c r="W2197" s="7">
        <f t="shared" si="677"/>
        <v>4213</v>
      </c>
      <c r="X2197" s="9" t="s">
        <v>2512</v>
      </c>
      <c r="Y2197" s="9">
        <v>7</v>
      </c>
      <c r="Z2197" s="8">
        <f t="shared" si="692"/>
        <v>11908</v>
      </c>
      <c r="AA2197" s="6" t="s">
        <v>3967</v>
      </c>
      <c r="AB2197" s="6">
        <v>20260270</v>
      </c>
      <c r="AC2197" s="6">
        <f t="shared" si="679"/>
        <v>2.7650000000000001</v>
      </c>
      <c r="AD2197" s="6">
        <f t="shared" si="680"/>
        <v>56019646</v>
      </c>
      <c r="AE2197" s="6">
        <f t="shared" si="684"/>
        <v>16649718</v>
      </c>
      <c r="AF2197" s="6">
        <v>3870000</v>
      </c>
      <c r="AG2197" s="11">
        <f t="shared" si="682"/>
        <v>76539364</v>
      </c>
      <c r="AH2197">
        <f t="shared" si="681"/>
        <v>3.7778057251951727</v>
      </c>
      <c r="AI2197" s="53">
        <v>0.75</v>
      </c>
      <c r="AJ2197" s="7" t="str">
        <f t="shared" si="688"/>
        <v>hp_76539364</v>
      </c>
      <c r="AK2197" s="7" t="s">
        <v>3968</v>
      </c>
      <c r="AL2197" s="7">
        <v>3324920</v>
      </c>
      <c r="AM2197" s="7">
        <f>INT(IF(MOD(Y2197,3)=0,INT(AL2197*0.55),INT(AL2197*0.35)))</f>
        <v>1163722</v>
      </c>
      <c r="AN2197" s="54">
        <f t="shared" si="689"/>
        <v>9420676</v>
      </c>
      <c r="AO2197" s="7" t="str">
        <f t="shared" si="690"/>
        <v>atk_9420676</v>
      </c>
      <c r="AP2197" s="7" t="s">
        <v>3973</v>
      </c>
      <c r="AQ2197" s="7" t="s">
        <v>3998</v>
      </c>
      <c r="AR2197" s="7" t="s">
        <v>3975</v>
      </c>
      <c r="AS2197" s="7" t="s">
        <v>3976</v>
      </c>
      <c r="AU2197" s="7" t="str">
        <f t="shared" si="691"/>
        <v>hp_76539364;atk_9420676;hit_500000;miss_105;cirt_0;cirtSub_-3500</v>
      </c>
    </row>
    <row r="2198" spans="22:47" x14ac:dyDescent="0.2">
      <c r="V2198" s="7" t="str">
        <f t="shared" si="687"/>
        <v>幻之小岛17-8</v>
      </c>
      <c r="W2198" s="7">
        <f t="shared" si="677"/>
        <v>4215</v>
      </c>
      <c r="X2198" s="9" t="s">
        <v>2512</v>
      </c>
      <c r="Y2198" s="9">
        <v>8</v>
      </c>
      <c r="Z2198" s="8">
        <f t="shared" si="692"/>
        <v>11916</v>
      </c>
      <c r="AA2198" s="6" t="s">
        <v>3967</v>
      </c>
      <c r="AB2198" s="6">
        <v>20279377</v>
      </c>
      <c r="AC2198" s="6">
        <f t="shared" si="679"/>
        <v>2.7650000000000001</v>
      </c>
      <c r="AD2198" s="6">
        <f t="shared" si="680"/>
        <v>56072477</v>
      </c>
      <c r="AE2198" s="6">
        <f t="shared" si="684"/>
        <v>16649718</v>
      </c>
      <c r="AF2198" s="6">
        <v>3870000</v>
      </c>
      <c r="AG2198" s="11">
        <f t="shared" si="682"/>
        <v>76592195</v>
      </c>
      <c r="AH2198">
        <f t="shared" si="681"/>
        <v>3.77685147822835</v>
      </c>
      <c r="AI2198" s="53">
        <v>0.75</v>
      </c>
      <c r="AJ2198" s="7" t="str">
        <f t="shared" si="688"/>
        <v>hp_76592195</v>
      </c>
      <c r="AK2198" s="7" t="s">
        <v>3968</v>
      </c>
      <c r="AL2198" s="7">
        <v>3328320</v>
      </c>
      <c r="AM2198" s="7">
        <f>INT(IF(MOD(Y2198,3)=0,INT(AL2198*0.55),INT(AL2198*0.35)))</f>
        <v>1164912</v>
      </c>
      <c r="AN2198" s="54">
        <f t="shared" si="689"/>
        <v>9427927</v>
      </c>
      <c r="AO2198" s="7" t="str">
        <f t="shared" si="690"/>
        <v>atk_9427927</v>
      </c>
      <c r="AP2198" s="7" t="s">
        <v>3973</v>
      </c>
      <c r="AQ2198" s="7" t="s">
        <v>3998</v>
      </c>
      <c r="AR2198" s="7" t="s">
        <v>3975</v>
      </c>
      <c r="AS2198" s="7" t="s">
        <v>3976</v>
      </c>
      <c r="AU2198" s="7" t="str">
        <f t="shared" si="691"/>
        <v>hp_76592195;atk_9427927;hit_500000;miss_105;cirt_0;cirtSub_-3500</v>
      </c>
    </row>
    <row r="2199" spans="22:47" x14ac:dyDescent="0.2">
      <c r="V2199" s="7" t="str">
        <f t="shared" si="687"/>
        <v>幻之小岛17-9</v>
      </c>
      <c r="W2199" s="7">
        <f t="shared" si="677"/>
        <v>4217</v>
      </c>
      <c r="X2199" s="9" t="s">
        <v>2512</v>
      </c>
      <c r="Y2199" s="9">
        <v>9</v>
      </c>
      <c r="Z2199" s="8">
        <f t="shared" si="692"/>
        <v>11925</v>
      </c>
      <c r="AA2199" s="6" t="s">
        <v>3967</v>
      </c>
      <c r="AB2199" s="6">
        <v>20298486</v>
      </c>
      <c r="AC2199" s="6">
        <f t="shared" si="679"/>
        <v>2.7675000000000001</v>
      </c>
      <c r="AD2199" s="6">
        <f t="shared" si="680"/>
        <v>56176060</v>
      </c>
      <c r="AE2199" s="6">
        <f t="shared" si="684"/>
        <v>16649718</v>
      </c>
      <c r="AF2199" s="6">
        <v>3870000</v>
      </c>
      <c r="AG2199" s="11">
        <f t="shared" si="682"/>
        <v>76695778</v>
      </c>
      <c r="AH2199">
        <f t="shared" si="681"/>
        <v>3.7783989406894682</v>
      </c>
      <c r="AI2199" s="53">
        <v>0.75</v>
      </c>
      <c r="AJ2199" s="7" t="str">
        <f t="shared" si="688"/>
        <v>hp_76695778</v>
      </c>
      <c r="AK2199" s="7" t="s">
        <v>3968</v>
      </c>
      <c r="AL2199" s="7">
        <v>3331720</v>
      </c>
      <c r="AM2199" s="7">
        <f>INT(IF(MOD(Y2199,3)=0,INT(AL2199*0.55),INT(AL2199*0.35)))</f>
        <v>1832446</v>
      </c>
      <c r="AN2199" s="54">
        <f t="shared" si="689"/>
        <v>9441425</v>
      </c>
      <c r="AO2199" s="7" t="str">
        <f t="shared" si="690"/>
        <v>atk_9441425</v>
      </c>
      <c r="AP2199" s="7" t="s">
        <v>3973</v>
      </c>
      <c r="AQ2199" s="7" t="s">
        <v>3998</v>
      </c>
      <c r="AR2199" s="7" t="s">
        <v>3975</v>
      </c>
      <c r="AS2199" s="7" t="s">
        <v>3976</v>
      </c>
      <c r="AU2199" s="7" t="str">
        <f t="shared" si="691"/>
        <v>hp_76695778;atk_9441425;hit_500000;miss_105;cirt_0;cirtSub_-3500</v>
      </c>
    </row>
    <row r="2200" spans="22:47" x14ac:dyDescent="0.2">
      <c r="V2200" s="7" t="str">
        <f t="shared" si="687"/>
        <v>幻之小岛17-10</v>
      </c>
      <c r="W2200" s="7">
        <f t="shared" si="677"/>
        <v>4219</v>
      </c>
      <c r="X2200" s="9" t="s">
        <v>2512</v>
      </c>
      <c r="Y2200" s="9">
        <v>10</v>
      </c>
      <c r="Z2200" s="8">
        <f t="shared" si="692"/>
        <v>11935</v>
      </c>
      <c r="AA2200" s="6" t="s">
        <v>3967</v>
      </c>
      <c r="AB2200" s="6">
        <v>20317597</v>
      </c>
      <c r="AC2200" s="6">
        <f t="shared" si="679"/>
        <v>2.7675000000000001</v>
      </c>
      <c r="AD2200" s="6">
        <f t="shared" si="680"/>
        <v>56228949</v>
      </c>
      <c r="AE2200" s="6">
        <f t="shared" si="684"/>
        <v>16649718</v>
      </c>
      <c r="AF2200" s="6">
        <v>3870000</v>
      </c>
      <c r="AG2200" s="11">
        <f t="shared" si="682"/>
        <v>76748667</v>
      </c>
      <c r="AH2200">
        <f t="shared" si="681"/>
        <v>3.7774480417147758</v>
      </c>
      <c r="AI2200" s="53">
        <v>0.75</v>
      </c>
      <c r="AJ2200" s="7" t="str">
        <f t="shared" si="688"/>
        <v>hp_76748667</v>
      </c>
      <c r="AK2200" s="7" t="s">
        <v>3968</v>
      </c>
      <c r="AL2200" s="7">
        <v>3335120</v>
      </c>
      <c r="AM2200" s="7">
        <f>INT(IF(MOD(Y2200,3)=0,INT(AL2200*0.55),INT(AL2200*0.35)))</f>
        <v>1167292</v>
      </c>
      <c r="AN2200" s="54">
        <f t="shared" si="689"/>
        <v>9448681</v>
      </c>
      <c r="AO2200" s="7" t="str">
        <f t="shared" si="690"/>
        <v>atk_9448681</v>
      </c>
      <c r="AP2200" s="7" t="s">
        <v>3973</v>
      </c>
      <c r="AQ2200" s="7" t="s">
        <v>3998</v>
      </c>
      <c r="AR2200" s="7" t="s">
        <v>3975</v>
      </c>
      <c r="AS2200" s="7" t="s">
        <v>3976</v>
      </c>
      <c r="AU2200" s="7" t="str">
        <f t="shared" si="691"/>
        <v>hp_76748667;atk_9448681;hit_500000;miss_105;cirt_0;cirtSub_-3500</v>
      </c>
    </row>
    <row r="2201" spans="22:47" x14ac:dyDescent="0.2">
      <c r="V2201" s="7" t="str">
        <f t="shared" si="687"/>
        <v>幻之小岛18-1</v>
      </c>
      <c r="W2201" s="7">
        <f t="shared" si="677"/>
        <v>4221</v>
      </c>
      <c r="X2201" s="9" t="s">
        <v>2513</v>
      </c>
      <c r="Y2201" s="9">
        <v>1</v>
      </c>
      <c r="Z2201" s="8">
        <f t="shared" si="692"/>
        <v>11936</v>
      </c>
      <c r="AA2201" s="6" t="s">
        <v>3967</v>
      </c>
      <c r="AB2201" s="6">
        <v>20336710</v>
      </c>
      <c r="AC2201" s="6">
        <f t="shared" si="679"/>
        <v>2.77</v>
      </c>
      <c r="AD2201" s="6">
        <f t="shared" si="680"/>
        <v>56332686</v>
      </c>
      <c r="AE2201" s="6">
        <f t="shared" ref="AE2201" si="695">IF(MOD(Y2201,1)=0,INT(AD2200*0.3),0)</f>
        <v>16868684</v>
      </c>
      <c r="AF2201" s="6">
        <v>3870000</v>
      </c>
      <c r="AG2201" s="11">
        <f t="shared" si="682"/>
        <v>77071370</v>
      </c>
      <c r="AH2201">
        <f t="shared" si="681"/>
        <v>3.789765896253622</v>
      </c>
      <c r="AI2201" s="53">
        <v>0.75</v>
      </c>
      <c r="AJ2201" s="7" t="str">
        <f t="shared" si="688"/>
        <v>hp_77071370</v>
      </c>
      <c r="AK2201" s="7" t="s">
        <v>3968</v>
      </c>
      <c r="AL2201" s="7">
        <v>3338520</v>
      </c>
      <c r="AM2201" s="7">
        <f>INT(IF(MOD(Y2201,3)=0,INT(AL2201*0.55),INT(AL2201*0.35)))</f>
        <v>1168482</v>
      </c>
      <c r="AN2201" s="54">
        <f t="shared" si="689"/>
        <v>9489156</v>
      </c>
      <c r="AO2201" s="7" t="str">
        <f t="shared" si="690"/>
        <v>atk_9489156</v>
      </c>
      <c r="AP2201" s="7" t="s">
        <v>3973</v>
      </c>
      <c r="AQ2201" s="7" t="s">
        <v>3998</v>
      </c>
      <c r="AR2201" s="7" t="s">
        <v>3975</v>
      </c>
      <c r="AS2201" s="7" t="s">
        <v>3976</v>
      </c>
      <c r="AU2201" s="7" t="str">
        <f t="shared" si="691"/>
        <v>hp_77071370;atk_9489156;hit_500000;miss_105;cirt_0;cirtSub_-3500</v>
      </c>
    </row>
    <row r="2202" spans="22:47" x14ac:dyDescent="0.2">
      <c r="V2202" s="7" t="str">
        <f t="shared" si="687"/>
        <v>幻之小岛18-2</v>
      </c>
      <c r="W2202" s="7">
        <f t="shared" si="677"/>
        <v>4223</v>
      </c>
      <c r="X2202" s="9" t="s">
        <v>2513</v>
      </c>
      <c r="Y2202" s="9">
        <v>2</v>
      </c>
      <c r="Z2202" s="8">
        <f t="shared" si="692"/>
        <v>11938</v>
      </c>
      <c r="AA2202" s="6" t="s">
        <v>3967</v>
      </c>
      <c r="AB2202" s="6">
        <v>20355826</v>
      </c>
      <c r="AC2202" s="6">
        <f t="shared" si="679"/>
        <v>2.77</v>
      </c>
      <c r="AD2202" s="6">
        <f t="shared" si="680"/>
        <v>56385638</v>
      </c>
      <c r="AE2202" s="6">
        <f t="shared" si="684"/>
        <v>16868684</v>
      </c>
      <c r="AF2202" s="6">
        <v>3870000</v>
      </c>
      <c r="AG2202" s="11">
        <f t="shared" si="682"/>
        <v>77124322</v>
      </c>
      <c r="AH2202">
        <f t="shared" si="681"/>
        <v>3.7888082753311019</v>
      </c>
      <c r="AI2202" s="53">
        <v>0.75</v>
      </c>
      <c r="AJ2202" s="7" t="str">
        <f t="shared" si="688"/>
        <v>hp_77124322</v>
      </c>
      <c r="AK2202" s="7" t="s">
        <v>3968</v>
      </c>
      <c r="AL2202" s="7">
        <v>3341920</v>
      </c>
      <c r="AM2202" s="7">
        <f>INT(IF(MOD(Y2202,3)=0,INT(AL2202*0.55),INT(AL2202*0.35)))</f>
        <v>1169672</v>
      </c>
      <c r="AN2202" s="54">
        <f t="shared" si="689"/>
        <v>9496420</v>
      </c>
      <c r="AO2202" s="7" t="str">
        <f t="shared" si="690"/>
        <v>atk_9496420</v>
      </c>
      <c r="AP2202" s="7" t="s">
        <v>3973</v>
      </c>
      <c r="AQ2202" s="7" t="s">
        <v>3998</v>
      </c>
      <c r="AR2202" s="7" t="s">
        <v>3975</v>
      </c>
      <c r="AS2202" s="7" t="s">
        <v>3976</v>
      </c>
      <c r="AU2202" s="7" t="str">
        <f t="shared" si="691"/>
        <v>hp_77124322;atk_9496420;hit_500000;miss_105;cirt_0;cirtSub_-3500</v>
      </c>
    </row>
    <row r="2203" spans="22:47" x14ac:dyDescent="0.2">
      <c r="V2203" s="7" t="str">
        <f t="shared" si="687"/>
        <v>幻之小岛18-3</v>
      </c>
      <c r="W2203" s="7">
        <f t="shared" si="677"/>
        <v>4225</v>
      </c>
      <c r="X2203" s="9" t="s">
        <v>2513</v>
      </c>
      <c r="Y2203" s="9">
        <v>3</v>
      </c>
      <c r="Z2203" s="8">
        <f t="shared" si="692"/>
        <v>11941</v>
      </c>
      <c r="AA2203" s="6" t="s">
        <v>3967</v>
      </c>
      <c r="AB2203" s="6">
        <v>20374944</v>
      </c>
      <c r="AC2203" s="6">
        <f t="shared" si="679"/>
        <v>2.7725</v>
      </c>
      <c r="AD2203" s="6">
        <f t="shared" si="680"/>
        <v>56489532</v>
      </c>
      <c r="AE2203" s="6">
        <f t="shared" si="684"/>
        <v>16868684</v>
      </c>
      <c r="AF2203" s="6">
        <v>3870000</v>
      </c>
      <c r="AG2203" s="11">
        <f t="shared" si="682"/>
        <v>77228216</v>
      </c>
      <c r="AH2203">
        <f t="shared" si="681"/>
        <v>3.790352307225973</v>
      </c>
      <c r="AI2203" s="53">
        <v>0.75</v>
      </c>
      <c r="AJ2203" s="7" t="str">
        <f t="shared" si="688"/>
        <v>hp_77228216</v>
      </c>
      <c r="AK2203" s="7" t="s">
        <v>3968</v>
      </c>
      <c r="AL2203" s="7">
        <v>3345320</v>
      </c>
      <c r="AM2203" s="7">
        <f>INT(IF(MOD(Y2203,3)=0,INT(AL2203*0.55),INT(AL2203*0.35)))</f>
        <v>1839926</v>
      </c>
      <c r="AN2203" s="54">
        <f t="shared" si="689"/>
        <v>9509956</v>
      </c>
      <c r="AO2203" s="7" t="str">
        <f t="shared" si="690"/>
        <v>atk_9509956</v>
      </c>
      <c r="AP2203" s="7" t="s">
        <v>3973</v>
      </c>
      <c r="AQ2203" s="7" t="s">
        <v>3998</v>
      </c>
      <c r="AR2203" s="7" t="s">
        <v>3975</v>
      </c>
      <c r="AS2203" s="7" t="s">
        <v>3976</v>
      </c>
      <c r="AU2203" s="7" t="str">
        <f t="shared" si="691"/>
        <v>hp_77228216;atk_9509956;hit_500000;miss_105;cirt_0;cirtSub_-3500</v>
      </c>
    </row>
    <row r="2204" spans="22:47" x14ac:dyDescent="0.2">
      <c r="V2204" s="7" t="str">
        <f t="shared" si="687"/>
        <v>幻之小岛18-4</v>
      </c>
      <c r="W2204" s="7">
        <f t="shared" si="677"/>
        <v>4227</v>
      </c>
      <c r="X2204" s="9" t="s">
        <v>2513</v>
      </c>
      <c r="Y2204" s="9">
        <v>4</v>
      </c>
      <c r="Z2204" s="8">
        <f t="shared" si="692"/>
        <v>11945</v>
      </c>
      <c r="AA2204" s="6" t="s">
        <v>3967</v>
      </c>
      <c r="AB2204" s="6">
        <v>20394064</v>
      </c>
      <c r="AC2204" s="6">
        <f t="shared" si="679"/>
        <v>2.7725</v>
      </c>
      <c r="AD2204" s="6">
        <f t="shared" si="680"/>
        <v>56542542</v>
      </c>
      <c r="AE2204" s="6">
        <f t="shared" si="684"/>
        <v>16868684</v>
      </c>
      <c r="AF2204" s="6">
        <v>3870000</v>
      </c>
      <c r="AG2204" s="11">
        <f t="shared" si="682"/>
        <v>77281226</v>
      </c>
      <c r="AH2204">
        <f t="shared" si="681"/>
        <v>3.7893980326824512</v>
      </c>
      <c r="AI2204" s="53">
        <v>0.75</v>
      </c>
      <c r="AJ2204" s="7" t="str">
        <f t="shared" si="688"/>
        <v>hp_77281226</v>
      </c>
      <c r="AK2204" s="7" t="s">
        <v>3968</v>
      </c>
      <c r="AL2204" s="7">
        <v>3348720</v>
      </c>
      <c r="AM2204" s="7">
        <f>INT(IF(MOD(Y2204,3)=0,INT(AL2204*0.55),INT(AL2204*0.35)))</f>
        <v>1172052</v>
      </c>
      <c r="AN2204" s="54">
        <f t="shared" si="689"/>
        <v>9517224</v>
      </c>
      <c r="AO2204" s="7" t="str">
        <f t="shared" si="690"/>
        <v>atk_9517224</v>
      </c>
      <c r="AP2204" s="7" t="s">
        <v>3973</v>
      </c>
      <c r="AQ2204" s="7" t="s">
        <v>3998</v>
      </c>
      <c r="AR2204" s="7" t="s">
        <v>3975</v>
      </c>
      <c r="AS2204" s="7" t="s">
        <v>3976</v>
      </c>
      <c r="AU2204" s="7" t="str">
        <f t="shared" si="691"/>
        <v>hp_77281226;atk_9517224;hit_500000;miss_105;cirt_0;cirtSub_-3500</v>
      </c>
    </row>
    <row r="2205" spans="22:47" x14ac:dyDescent="0.2">
      <c r="V2205" s="7" t="str">
        <f t="shared" si="687"/>
        <v>幻之小岛18-5</v>
      </c>
      <c r="W2205" s="7">
        <f t="shared" ref="W2205:W2268" si="696">W2204+2</f>
        <v>4229</v>
      </c>
      <c r="X2205" s="9" t="s">
        <v>2513</v>
      </c>
      <c r="Y2205" s="9">
        <v>5</v>
      </c>
      <c r="Z2205" s="8">
        <f t="shared" si="692"/>
        <v>11950</v>
      </c>
      <c r="AA2205" s="6" t="s">
        <v>3967</v>
      </c>
      <c r="AB2205" s="6">
        <v>20413186</v>
      </c>
      <c r="AC2205" s="6">
        <f t="shared" si="679"/>
        <v>2.7725</v>
      </c>
      <c r="AD2205" s="6">
        <f t="shared" si="680"/>
        <v>56595558</v>
      </c>
      <c r="AE2205" s="6">
        <f t="shared" si="684"/>
        <v>16868684</v>
      </c>
      <c r="AF2205" s="6">
        <v>3870000</v>
      </c>
      <c r="AG2205" s="11">
        <f t="shared" si="682"/>
        <v>77334242</v>
      </c>
      <c r="AH2205">
        <f t="shared" si="681"/>
        <v>3.7884454685319575</v>
      </c>
      <c r="AI2205" s="53">
        <v>0.75</v>
      </c>
      <c r="AJ2205" s="7" t="str">
        <f t="shared" si="688"/>
        <v>hp_77334242</v>
      </c>
      <c r="AK2205" s="7" t="s">
        <v>3968</v>
      </c>
      <c r="AL2205" s="7">
        <v>3352120</v>
      </c>
      <c r="AM2205" s="7">
        <f>INT(IF(MOD(Y2205,3)=0,INT(AL2205*0.55),INT(AL2205*0.35)))</f>
        <v>1173242</v>
      </c>
      <c r="AN2205" s="54">
        <f t="shared" si="689"/>
        <v>9524492</v>
      </c>
      <c r="AO2205" s="7" t="str">
        <f t="shared" si="690"/>
        <v>atk_9524492</v>
      </c>
      <c r="AP2205" s="7" t="s">
        <v>3973</v>
      </c>
      <c r="AQ2205" s="7" t="s">
        <v>3998</v>
      </c>
      <c r="AR2205" s="7" t="s">
        <v>3975</v>
      </c>
      <c r="AS2205" s="7" t="s">
        <v>3976</v>
      </c>
      <c r="AU2205" s="7" t="str">
        <f t="shared" si="691"/>
        <v>hp_77334242;atk_9524492;hit_500000;miss_105;cirt_0;cirtSub_-3500</v>
      </c>
    </row>
    <row r="2206" spans="22:47" x14ac:dyDescent="0.2">
      <c r="V2206" s="7" t="str">
        <f t="shared" si="687"/>
        <v>幻之小岛18-6</v>
      </c>
      <c r="W2206" s="7">
        <f t="shared" si="696"/>
        <v>4231</v>
      </c>
      <c r="X2206" s="9" t="s">
        <v>2513</v>
      </c>
      <c r="Y2206" s="9">
        <v>6</v>
      </c>
      <c r="Z2206" s="8">
        <f t="shared" si="692"/>
        <v>11956</v>
      </c>
      <c r="AA2206" s="6" t="s">
        <v>3967</v>
      </c>
      <c r="AB2206" s="6">
        <v>20432311</v>
      </c>
      <c r="AC2206" s="6">
        <f t="shared" si="679"/>
        <v>2.7749999999999999</v>
      </c>
      <c r="AD2206" s="6">
        <f t="shared" si="680"/>
        <v>56699663</v>
      </c>
      <c r="AE2206" s="6">
        <f t="shared" si="684"/>
        <v>16868684</v>
      </c>
      <c r="AF2206" s="6">
        <v>3870000</v>
      </c>
      <c r="AG2206" s="11">
        <f t="shared" si="682"/>
        <v>77438347</v>
      </c>
      <c r="AH2206">
        <f t="shared" si="681"/>
        <v>3.789994533657989</v>
      </c>
      <c r="AI2206" s="53">
        <v>0.75</v>
      </c>
      <c r="AJ2206" s="7" t="str">
        <f t="shared" si="688"/>
        <v>hp_77438347</v>
      </c>
      <c r="AK2206" s="7" t="s">
        <v>3968</v>
      </c>
      <c r="AL2206" s="7">
        <v>3355520</v>
      </c>
      <c r="AM2206" s="7">
        <f>INT(IF(MOD(Y2206,3)=0,INT(AL2206*0.55),INT(AL2206*0.35)))</f>
        <v>1845536</v>
      </c>
      <c r="AN2206" s="54">
        <f t="shared" si="689"/>
        <v>9538051</v>
      </c>
      <c r="AO2206" s="7" t="str">
        <f t="shared" si="690"/>
        <v>atk_9538051</v>
      </c>
      <c r="AP2206" s="7" t="s">
        <v>3973</v>
      </c>
      <c r="AQ2206" s="7" t="s">
        <v>3998</v>
      </c>
      <c r="AR2206" s="7" t="s">
        <v>3975</v>
      </c>
      <c r="AS2206" s="7" t="s">
        <v>3976</v>
      </c>
      <c r="AU2206" s="7" t="str">
        <f t="shared" si="691"/>
        <v>hp_77438347;atk_9538051;hit_500000;miss_105;cirt_0;cirtSub_-3500</v>
      </c>
    </row>
    <row r="2207" spans="22:47" x14ac:dyDescent="0.2">
      <c r="V2207" s="7" t="str">
        <f t="shared" si="687"/>
        <v>幻之小岛18-7</v>
      </c>
      <c r="W2207" s="7">
        <f t="shared" si="696"/>
        <v>4233</v>
      </c>
      <c r="X2207" s="9" t="s">
        <v>2513</v>
      </c>
      <c r="Y2207" s="9">
        <v>7</v>
      </c>
      <c r="Z2207" s="8">
        <f t="shared" si="692"/>
        <v>11963</v>
      </c>
      <c r="AA2207" s="6" t="s">
        <v>3967</v>
      </c>
      <c r="AB2207" s="6">
        <v>20451437</v>
      </c>
      <c r="AC2207" s="6">
        <f t="shared" ref="AC2207:AC2270" si="697">0.6+INT((Z2207-1)/55)*0.01+INT(Y2207/3)*0.0025</f>
        <v>2.7749999999999999</v>
      </c>
      <c r="AD2207" s="6">
        <f t="shared" ref="AD2207:AD2270" si="698">INT(AB2207*AC2207)</f>
        <v>56752737</v>
      </c>
      <c r="AE2207" s="6">
        <f t="shared" si="684"/>
        <v>16868684</v>
      </c>
      <c r="AF2207" s="6">
        <v>3870000</v>
      </c>
      <c r="AG2207" s="11">
        <f t="shared" si="682"/>
        <v>77491421</v>
      </c>
      <c r="AH2207">
        <f t="shared" si="681"/>
        <v>3.7890452881134955</v>
      </c>
      <c r="AI2207" s="53">
        <v>0.75</v>
      </c>
      <c r="AJ2207" s="7" t="str">
        <f t="shared" si="688"/>
        <v>hp_77491421</v>
      </c>
      <c r="AK2207" s="7" t="s">
        <v>3968</v>
      </c>
      <c r="AL2207" s="7">
        <v>3358920</v>
      </c>
      <c r="AM2207" s="7">
        <f>INT(IF(MOD(Y2207,3)=0,INT(AL2207*0.55),INT(AL2207*0.35)))</f>
        <v>1175622</v>
      </c>
      <c r="AN2207" s="54">
        <f t="shared" si="689"/>
        <v>9545324</v>
      </c>
      <c r="AO2207" s="7" t="str">
        <f t="shared" si="690"/>
        <v>atk_9545324</v>
      </c>
      <c r="AP2207" s="7" t="s">
        <v>3973</v>
      </c>
      <c r="AQ2207" s="7" t="s">
        <v>3998</v>
      </c>
      <c r="AR2207" s="7" t="s">
        <v>3975</v>
      </c>
      <c r="AS2207" s="7" t="s">
        <v>3976</v>
      </c>
      <c r="AU2207" s="7" t="str">
        <f t="shared" si="691"/>
        <v>hp_77491421;atk_9545324;hit_500000;miss_105;cirt_0;cirtSub_-3500</v>
      </c>
    </row>
    <row r="2208" spans="22:47" x14ac:dyDescent="0.2">
      <c r="V2208" s="7" t="str">
        <f t="shared" si="687"/>
        <v>幻之小岛18-8</v>
      </c>
      <c r="W2208" s="7">
        <f t="shared" si="696"/>
        <v>4235</v>
      </c>
      <c r="X2208" s="9" t="s">
        <v>2513</v>
      </c>
      <c r="Y2208" s="9">
        <v>8</v>
      </c>
      <c r="Z2208" s="8">
        <f t="shared" si="692"/>
        <v>11971</v>
      </c>
      <c r="AA2208" s="6" t="s">
        <v>3967</v>
      </c>
      <c r="AB2208" s="6">
        <v>20470566</v>
      </c>
      <c r="AC2208" s="6">
        <f t="shared" si="697"/>
        <v>2.7749999999999999</v>
      </c>
      <c r="AD2208" s="6">
        <f t="shared" si="698"/>
        <v>56805820</v>
      </c>
      <c r="AE2208" s="6">
        <f t="shared" si="684"/>
        <v>16868684</v>
      </c>
      <c r="AF2208" s="6">
        <v>3870000</v>
      </c>
      <c r="AG2208" s="11">
        <f t="shared" si="682"/>
        <v>77544504</v>
      </c>
      <c r="AH2208">
        <f t="shared" ref="AH2208:AH2271" si="699">AG2208/AB2208</f>
        <v>3.7880977008647441</v>
      </c>
      <c r="AI2208" s="53">
        <v>0.75</v>
      </c>
      <c r="AJ2208" s="7" t="str">
        <f t="shared" si="688"/>
        <v>hp_77544504</v>
      </c>
      <c r="AK2208" s="7" t="s">
        <v>3968</v>
      </c>
      <c r="AL2208" s="7">
        <v>3362320</v>
      </c>
      <c r="AM2208" s="7">
        <f>INT(IF(MOD(Y2208,3)=0,INT(AL2208*0.55),INT(AL2208*0.35)))</f>
        <v>1176812</v>
      </c>
      <c r="AN2208" s="54">
        <f t="shared" si="689"/>
        <v>9552597</v>
      </c>
      <c r="AO2208" s="7" t="str">
        <f t="shared" si="690"/>
        <v>atk_9552597</v>
      </c>
      <c r="AP2208" s="7" t="s">
        <v>3973</v>
      </c>
      <c r="AQ2208" s="7" t="s">
        <v>3998</v>
      </c>
      <c r="AR2208" s="7" t="s">
        <v>3975</v>
      </c>
      <c r="AS2208" s="7" t="s">
        <v>3976</v>
      </c>
      <c r="AU2208" s="7" t="str">
        <f t="shared" si="691"/>
        <v>hp_77544504;atk_9552597;hit_500000;miss_105;cirt_0;cirtSub_-3500</v>
      </c>
    </row>
    <row r="2209" spans="22:47" x14ac:dyDescent="0.2">
      <c r="V2209" s="7" t="str">
        <f t="shared" si="687"/>
        <v>幻之小岛18-9</v>
      </c>
      <c r="W2209" s="7">
        <f t="shared" si="696"/>
        <v>4237</v>
      </c>
      <c r="X2209" s="9" t="s">
        <v>2513</v>
      </c>
      <c r="Y2209" s="9">
        <v>9</v>
      </c>
      <c r="Z2209" s="8">
        <f t="shared" si="692"/>
        <v>11980</v>
      </c>
      <c r="AA2209" s="6" t="s">
        <v>3967</v>
      </c>
      <c r="AB2209" s="6">
        <v>20489698</v>
      </c>
      <c r="AC2209" s="6">
        <f t="shared" si="697"/>
        <v>2.7774999999999999</v>
      </c>
      <c r="AD2209" s="6">
        <f t="shared" si="698"/>
        <v>56910136</v>
      </c>
      <c r="AE2209" s="6">
        <f t="shared" si="684"/>
        <v>16868684</v>
      </c>
      <c r="AF2209" s="6">
        <v>3870000</v>
      </c>
      <c r="AG2209" s="11">
        <f t="shared" ref="AG2209:AG2272" si="700">INT(AD2209*1)+AF2209+AE2209</f>
        <v>77648820</v>
      </c>
      <c r="AH2209">
        <f t="shared" si="699"/>
        <v>3.789651755726219</v>
      </c>
      <c r="AI2209" s="53">
        <v>0.75</v>
      </c>
      <c r="AJ2209" s="7" t="str">
        <f t="shared" si="688"/>
        <v>hp_77648820</v>
      </c>
      <c r="AK2209" s="7" t="s">
        <v>3968</v>
      </c>
      <c r="AL2209" s="7">
        <v>3365720</v>
      </c>
      <c r="AM2209" s="7">
        <f>INT(IF(MOD(Y2209,3)=0,INT(AL2209*0.55),INT(AL2209*0.35)))</f>
        <v>1851146</v>
      </c>
      <c r="AN2209" s="54">
        <f t="shared" si="689"/>
        <v>9566180</v>
      </c>
      <c r="AO2209" s="7" t="str">
        <f t="shared" si="690"/>
        <v>atk_9566180</v>
      </c>
      <c r="AP2209" s="7" t="s">
        <v>3973</v>
      </c>
      <c r="AQ2209" s="7" t="s">
        <v>3998</v>
      </c>
      <c r="AR2209" s="7" t="s">
        <v>3975</v>
      </c>
      <c r="AS2209" s="7" t="s">
        <v>3976</v>
      </c>
      <c r="AU2209" s="7" t="str">
        <f t="shared" si="691"/>
        <v>hp_77648820;atk_9566180;hit_500000;miss_105;cirt_0;cirtSub_-3500</v>
      </c>
    </row>
    <row r="2210" spans="22:47" x14ac:dyDescent="0.2">
      <c r="V2210" s="7" t="str">
        <f t="shared" si="687"/>
        <v>幻之小岛18-10</v>
      </c>
      <c r="W2210" s="7">
        <f t="shared" si="696"/>
        <v>4239</v>
      </c>
      <c r="X2210" s="9" t="s">
        <v>2513</v>
      </c>
      <c r="Y2210" s="9">
        <v>10</v>
      </c>
      <c r="Z2210" s="8">
        <f t="shared" si="692"/>
        <v>11990</v>
      </c>
      <c r="AA2210" s="6" t="s">
        <v>3967</v>
      </c>
      <c r="AB2210" s="6">
        <v>20508831</v>
      </c>
      <c r="AC2210" s="6">
        <f t="shared" si="697"/>
        <v>2.7774999999999999</v>
      </c>
      <c r="AD2210" s="6">
        <f t="shared" si="698"/>
        <v>56963278</v>
      </c>
      <c r="AE2210" s="6">
        <f t="shared" si="684"/>
        <v>16868684</v>
      </c>
      <c r="AF2210" s="6">
        <v>3870000</v>
      </c>
      <c r="AG2210" s="11">
        <f t="shared" si="700"/>
        <v>77701962</v>
      </c>
      <c r="AH2210">
        <f t="shared" si="699"/>
        <v>3.7887075084874415</v>
      </c>
      <c r="AI2210" s="53">
        <v>0.75</v>
      </c>
      <c r="AJ2210" s="7" t="str">
        <f t="shared" si="688"/>
        <v>hp_77701962</v>
      </c>
      <c r="AK2210" s="7" t="s">
        <v>3968</v>
      </c>
      <c r="AL2210" s="7">
        <v>3369120</v>
      </c>
      <c r="AM2210" s="7">
        <f>INT(IF(MOD(Y2210,3)=0,INT(AL2210*0.55),INT(AL2210*0.35)))</f>
        <v>1179192</v>
      </c>
      <c r="AN2210" s="54">
        <f t="shared" si="689"/>
        <v>9573457</v>
      </c>
      <c r="AO2210" s="7" t="str">
        <f t="shared" si="690"/>
        <v>atk_9573457</v>
      </c>
      <c r="AP2210" s="7" t="s">
        <v>3973</v>
      </c>
      <c r="AQ2210" s="7" t="s">
        <v>3998</v>
      </c>
      <c r="AR2210" s="7" t="s">
        <v>3975</v>
      </c>
      <c r="AS2210" s="7" t="s">
        <v>3976</v>
      </c>
      <c r="AU2210" s="7" t="str">
        <f t="shared" si="691"/>
        <v>hp_77701962;atk_9573457;hit_500000;miss_105;cirt_0;cirtSub_-3500</v>
      </c>
    </row>
    <row r="2211" spans="22:47" x14ac:dyDescent="0.2">
      <c r="V2211" s="7" t="str">
        <f t="shared" si="687"/>
        <v>幻之小岛19-1</v>
      </c>
      <c r="W2211" s="7">
        <f t="shared" si="696"/>
        <v>4241</v>
      </c>
      <c r="X2211" s="9" t="s">
        <v>2514</v>
      </c>
      <c r="Y2211" s="9">
        <v>1</v>
      </c>
      <c r="Z2211" s="8">
        <f t="shared" si="692"/>
        <v>11991</v>
      </c>
      <c r="AA2211" s="6" t="s">
        <v>3967</v>
      </c>
      <c r="AB2211" s="6">
        <v>20527967</v>
      </c>
      <c r="AC2211" s="6">
        <f t="shared" si="697"/>
        <v>2.7800000000000002</v>
      </c>
      <c r="AD2211" s="6">
        <f t="shared" si="698"/>
        <v>57067748</v>
      </c>
      <c r="AE2211" s="6">
        <f t="shared" ref="AE2211" si="701">IF(MOD(Y2211,1)=0,INT(AD2210*0.3),0)</f>
        <v>17088983</v>
      </c>
      <c r="AF2211" s="6">
        <v>3870000</v>
      </c>
      <c r="AG2211" s="11">
        <f t="shared" si="700"/>
        <v>78026731</v>
      </c>
      <c r="AH2211">
        <f t="shared" si="699"/>
        <v>3.8009965136830162</v>
      </c>
      <c r="AI2211" s="53">
        <v>0.75</v>
      </c>
      <c r="AJ2211" s="7" t="str">
        <f t="shared" si="688"/>
        <v>hp_78026731</v>
      </c>
      <c r="AK2211" s="7" t="s">
        <v>3968</v>
      </c>
      <c r="AL2211" s="7">
        <v>3372520</v>
      </c>
      <c r="AM2211" s="7">
        <f>INT(IF(MOD(Y2211,3)=0,INT(AL2211*0.55),INT(AL2211*0.35)))</f>
        <v>1180382</v>
      </c>
      <c r="AN2211" s="54">
        <f t="shared" si="689"/>
        <v>9614202</v>
      </c>
      <c r="AO2211" s="7" t="str">
        <f t="shared" si="690"/>
        <v>atk_9614202</v>
      </c>
      <c r="AP2211" s="7" t="s">
        <v>3973</v>
      </c>
      <c r="AQ2211" s="7" t="s">
        <v>3998</v>
      </c>
      <c r="AR2211" s="7" t="s">
        <v>3975</v>
      </c>
      <c r="AS2211" s="7" t="s">
        <v>3976</v>
      </c>
      <c r="AU2211" s="7" t="str">
        <f t="shared" si="691"/>
        <v>hp_78026731;atk_9614202;hit_500000;miss_105;cirt_0;cirtSub_-3500</v>
      </c>
    </row>
    <row r="2212" spans="22:47" x14ac:dyDescent="0.2">
      <c r="V2212" s="7" t="str">
        <f t="shared" si="687"/>
        <v>幻之小岛19-2</v>
      </c>
      <c r="W2212" s="7">
        <f t="shared" si="696"/>
        <v>4243</v>
      </c>
      <c r="X2212" s="9" t="s">
        <v>2514</v>
      </c>
      <c r="Y2212" s="9">
        <v>2</v>
      </c>
      <c r="Z2212" s="8">
        <f t="shared" si="692"/>
        <v>11993</v>
      </c>
      <c r="AA2212" s="6" t="s">
        <v>3967</v>
      </c>
      <c r="AB2212" s="6">
        <v>20547105</v>
      </c>
      <c r="AC2212" s="6">
        <f t="shared" si="697"/>
        <v>2.7800000000000002</v>
      </c>
      <c r="AD2212" s="6">
        <f t="shared" si="698"/>
        <v>57120951</v>
      </c>
      <c r="AE2212" s="6">
        <f t="shared" si="684"/>
        <v>17088983</v>
      </c>
      <c r="AF2212" s="6">
        <v>3870000</v>
      </c>
      <c r="AG2212" s="11">
        <f t="shared" si="700"/>
        <v>78079934</v>
      </c>
      <c r="AH2212">
        <f t="shared" si="699"/>
        <v>3.8000455051940407</v>
      </c>
      <c r="AI2212" s="53">
        <v>0.75</v>
      </c>
      <c r="AJ2212" s="7" t="str">
        <f t="shared" si="688"/>
        <v>hp_78079934</v>
      </c>
      <c r="AK2212" s="7" t="s">
        <v>3968</v>
      </c>
      <c r="AL2212" s="7">
        <v>3375920</v>
      </c>
      <c r="AM2212" s="7">
        <f>INT(IF(MOD(Y2212,3)=0,INT(AL2212*0.55),INT(AL2212*0.35)))</f>
        <v>1181572</v>
      </c>
      <c r="AN2212" s="54">
        <f t="shared" si="689"/>
        <v>9621487</v>
      </c>
      <c r="AO2212" s="7" t="str">
        <f t="shared" si="690"/>
        <v>atk_9621487</v>
      </c>
      <c r="AP2212" s="7" t="s">
        <v>3973</v>
      </c>
      <c r="AQ2212" s="7" t="s">
        <v>3998</v>
      </c>
      <c r="AR2212" s="7" t="s">
        <v>3975</v>
      </c>
      <c r="AS2212" s="7" t="s">
        <v>3976</v>
      </c>
      <c r="AU2212" s="7" t="str">
        <f t="shared" si="691"/>
        <v>hp_78079934;atk_9621487;hit_500000;miss_105;cirt_0;cirtSub_-3500</v>
      </c>
    </row>
    <row r="2213" spans="22:47" x14ac:dyDescent="0.2">
      <c r="V2213" s="7" t="str">
        <f t="shared" si="687"/>
        <v>幻之小岛19-3</v>
      </c>
      <c r="W2213" s="7">
        <f t="shared" si="696"/>
        <v>4245</v>
      </c>
      <c r="X2213" s="9" t="s">
        <v>2514</v>
      </c>
      <c r="Y2213" s="9">
        <v>3</v>
      </c>
      <c r="Z2213" s="8">
        <f t="shared" si="692"/>
        <v>11996</v>
      </c>
      <c r="AA2213" s="6" t="s">
        <v>3967</v>
      </c>
      <c r="AB2213" s="6">
        <v>20566245</v>
      </c>
      <c r="AC2213" s="6">
        <f t="shared" si="697"/>
        <v>2.7825000000000002</v>
      </c>
      <c r="AD2213" s="6">
        <f t="shared" si="698"/>
        <v>57225576</v>
      </c>
      <c r="AE2213" s="6">
        <f t="shared" si="684"/>
        <v>17088983</v>
      </c>
      <c r="AF2213" s="6">
        <v>3870000</v>
      </c>
      <c r="AG2213" s="11">
        <f t="shared" si="700"/>
        <v>78184559</v>
      </c>
      <c r="AH2213">
        <f t="shared" si="699"/>
        <v>3.8015962077666585</v>
      </c>
      <c r="AI2213" s="53">
        <v>0.75</v>
      </c>
      <c r="AJ2213" s="7" t="str">
        <f t="shared" si="688"/>
        <v>hp_78184559</v>
      </c>
      <c r="AK2213" s="7" t="s">
        <v>3968</v>
      </c>
      <c r="AL2213" s="7">
        <v>3379320</v>
      </c>
      <c r="AM2213" s="7">
        <f>INT(IF(MOD(Y2213,3)=0,INT(AL2213*0.55),INT(AL2213*0.35)))</f>
        <v>1858626</v>
      </c>
      <c r="AN2213" s="54">
        <f t="shared" si="689"/>
        <v>9635107</v>
      </c>
      <c r="AO2213" s="7" t="str">
        <f t="shared" si="690"/>
        <v>atk_9635107</v>
      </c>
      <c r="AP2213" s="7" t="s">
        <v>3973</v>
      </c>
      <c r="AQ2213" s="7" t="s">
        <v>3998</v>
      </c>
      <c r="AR2213" s="7" t="s">
        <v>3975</v>
      </c>
      <c r="AS2213" s="7" t="s">
        <v>3976</v>
      </c>
      <c r="AU2213" s="7" t="str">
        <f t="shared" si="691"/>
        <v>hp_78184559;atk_9635107;hit_500000;miss_105;cirt_0;cirtSub_-3500</v>
      </c>
    </row>
    <row r="2214" spans="22:47" x14ac:dyDescent="0.2">
      <c r="V2214" s="7" t="str">
        <f t="shared" si="687"/>
        <v>幻之小岛19-4</v>
      </c>
      <c r="W2214" s="7">
        <f t="shared" si="696"/>
        <v>4247</v>
      </c>
      <c r="X2214" s="9" t="s">
        <v>2514</v>
      </c>
      <c r="Y2214" s="9">
        <v>4</v>
      </c>
      <c r="Z2214" s="8">
        <f t="shared" si="692"/>
        <v>12000</v>
      </c>
      <c r="AA2214" s="6" t="s">
        <v>3967</v>
      </c>
      <c r="AB2214" s="6">
        <v>20585388</v>
      </c>
      <c r="AC2214" s="6">
        <f t="shared" si="697"/>
        <v>2.7825000000000002</v>
      </c>
      <c r="AD2214" s="6">
        <f t="shared" si="698"/>
        <v>57278842</v>
      </c>
      <c r="AE2214" s="6">
        <f t="shared" si="684"/>
        <v>17088983</v>
      </c>
      <c r="AF2214" s="6">
        <v>3870000</v>
      </c>
      <c r="AG2214" s="11">
        <f t="shared" si="700"/>
        <v>78237825</v>
      </c>
      <c r="AH2214">
        <f t="shared" si="699"/>
        <v>3.800648547406539</v>
      </c>
      <c r="AI2214" s="53">
        <v>0.75</v>
      </c>
      <c r="AJ2214" s="7" t="str">
        <f t="shared" si="688"/>
        <v>hp_78237825</v>
      </c>
      <c r="AK2214" s="7" t="s">
        <v>3968</v>
      </c>
      <c r="AL2214" s="7">
        <v>3382720</v>
      </c>
      <c r="AM2214" s="7">
        <f>INT(IF(MOD(Y2214,3)=0,INT(AL2214*0.55),INT(AL2214*0.35)))</f>
        <v>1183952</v>
      </c>
      <c r="AN2214" s="54">
        <f t="shared" si="689"/>
        <v>9642397</v>
      </c>
      <c r="AO2214" s="7" t="str">
        <f t="shared" si="690"/>
        <v>atk_9642397</v>
      </c>
      <c r="AP2214" s="7" t="s">
        <v>3973</v>
      </c>
      <c r="AQ2214" s="7" t="s">
        <v>3998</v>
      </c>
      <c r="AR2214" s="7" t="s">
        <v>3975</v>
      </c>
      <c r="AS2214" s="7" t="s">
        <v>3976</v>
      </c>
      <c r="AU2214" s="7" t="str">
        <f t="shared" si="691"/>
        <v>hp_78237825;atk_9642397;hit_500000;miss_105;cirt_0;cirtSub_-3500</v>
      </c>
    </row>
    <row r="2215" spans="22:47" x14ac:dyDescent="0.2">
      <c r="V2215" s="7" t="str">
        <f t="shared" si="687"/>
        <v>幻之小岛19-5</v>
      </c>
      <c r="W2215" s="7">
        <f t="shared" si="696"/>
        <v>4249</v>
      </c>
      <c r="X2215" s="9" t="s">
        <v>2514</v>
      </c>
      <c r="Y2215" s="9">
        <v>5</v>
      </c>
      <c r="Z2215" s="8">
        <f t="shared" si="692"/>
        <v>12005</v>
      </c>
      <c r="AA2215" s="6" t="s">
        <v>3967</v>
      </c>
      <c r="AB2215" s="6">
        <v>20604533</v>
      </c>
      <c r="AC2215" s="6">
        <f t="shared" si="697"/>
        <v>2.7825000000000002</v>
      </c>
      <c r="AD2215" s="6">
        <f t="shared" si="698"/>
        <v>57332113</v>
      </c>
      <c r="AE2215" s="6">
        <f t="shared" si="684"/>
        <v>17088983</v>
      </c>
      <c r="AF2215" s="6">
        <v>3870000</v>
      </c>
      <c r="AG2215" s="11">
        <f t="shared" si="700"/>
        <v>78291096</v>
      </c>
      <c r="AH2215">
        <f t="shared" si="699"/>
        <v>3.7997025217703309</v>
      </c>
      <c r="AI2215" s="53">
        <v>0.75</v>
      </c>
      <c r="AJ2215" s="7" t="str">
        <f t="shared" si="688"/>
        <v>hp_78291096</v>
      </c>
      <c r="AK2215" s="7" t="s">
        <v>3968</v>
      </c>
      <c r="AL2215" s="7">
        <v>3386120</v>
      </c>
      <c r="AM2215" s="7">
        <f>INT(IF(MOD(Y2215,3)=0,INT(AL2215*0.55),INT(AL2215*0.35)))</f>
        <v>1185142</v>
      </c>
      <c r="AN2215" s="54">
        <f t="shared" si="689"/>
        <v>9649686</v>
      </c>
      <c r="AO2215" s="7" t="str">
        <f t="shared" si="690"/>
        <v>atk_9649686</v>
      </c>
      <c r="AP2215" s="7" t="s">
        <v>3973</v>
      </c>
      <c r="AQ2215" s="7" t="s">
        <v>3998</v>
      </c>
      <c r="AR2215" s="7" t="s">
        <v>3975</v>
      </c>
      <c r="AS2215" s="7" t="s">
        <v>3976</v>
      </c>
      <c r="AU2215" s="7" t="str">
        <f t="shared" si="691"/>
        <v>hp_78291096;atk_9649686;hit_500000;miss_105;cirt_0;cirtSub_-3500</v>
      </c>
    </row>
    <row r="2216" spans="22:47" x14ac:dyDescent="0.2">
      <c r="V2216" s="7" t="str">
        <f t="shared" si="687"/>
        <v>幻之小岛19-6</v>
      </c>
      <c r="W2216" s="7">
        <f t="shared" si="696"/>
        <v>4251</v>
      </c>
      <c r="X2216" s="9" t="s">
        <v>2514</v>
      </c>
      <c r="Y2216" s="9">
        <v>6</v>
      </c>
      <c r="Z2216" s="8">
        <f t="shared" si="692"/>
        <v>12011</v>
      </c>
      <c r="AA2216" s="6" t="s">
        <v>3967</v>
      </c>
      <c r="AB2216" s="6">
        <v>20623680</v>
      </c>
      <c r="AC2216" s="6">
        <f t="shared" si="697"/>
        <v>2.7850000000000001</v>
      </c>
      <c r="AD2216" s="6">
        <f t="shared" si="698"/>
        <v>57436948</v>
      </c>
      <c r="AE2216" s="6">
        <f t="shared" si="684"/>
        <v>17088983</v>
      </c>
      <c r="AF2216" s="6">
        <v>3870000</v>
      </c>
      <c r="AG2216" s="11">
        <f t="shared" si="700"/>
        <v>78395931</v>
      </c>
      <c r="AH2216">
        <f t="shared" si="699"/>
        <v>3.8012581168831168</v>
      </c>
      <c r="AI2216" s="53">
        <v>0.75</v>
      </c>
      <c r="AJ2216" s="7" t="str">
        <f t="shared" si="688"/>
        <v>hp_78395931</v>
      </c>
      <c r="AK2216" s="7" t="s">
        <v>3968</v>
      </c>
      <c r="AL2216" s="7">
        <v>3389520</v>
      </c>
      <c r="AM2216" s="7">
        <f>INT(IF(MOD(Y2216,3)=0,INT(AL2216*0.55),INT(AL2216*0.35)))</f>
        <v>1864236</v>
      </c>
      <c r="AN2216" s="54">
        <f t="shared" si="689"/>
        <v>9663330</v>
      </c>
      <c r="AO2216" s="7" t="str">
        <f t="shared" si="690"/>
        <v>atk_9663330</v>
      </c>
      <c r="AP2216" s="7" t="s">
        <v>3973</v>
      </c>
      <c r="AQ2216" s="7" t="s">
        <v>3998</v>
      </c>
      <c r="AR2216" s="7" t="s">
        <v>3975</v>
      </c>
      <c r="AS2216" s="7" t="s">
        <v>3976</v>
      </c>
      <c r="AU2216" s="7" t="str">
        <f t="shared" si="691"/>
        <v>hp_78395931;atk_9663330;hit_500000;miss_105;cirt_0;cirtSub_-3500</v>
      </c>
    </row>
    <row r="2217" spans="22:47" x14ac:dyDescent="0.2">
      <c r="V2217" s="7" t="str">
        <f t="shared" si="687"/>
        <v>幻之小岛19-7</v>
      </c>
      <c r="W2217" s="7">
        <f t="shared" si="696"/>
        <v>4253</v>
      </c>
      <c r="X2217" s="9" t="s">
        <v>2514</v>
      </c>
      <c r="Y2217" s="9">
        <v>7</v>
      </c>
      <c r="Z2217" s="8">
        <f t="shared" si="692"/>
        <v>12018</v>
      </c>
      <c r="AA2217" s="6" t="s">
        <v>3967</v>
      </c>
      <c r="AB2217" s="6">
        <v>20642829</v>
      </c>
      <c r="AC2217" s="6">
        <f t="shared" si="697"/>
        <v>2.7850000000000001</v>
      </c>
      <c r="AD2217" s="6">
        <f t="shared" si="698"/>
        <v>57490278</v>
      </c>
      <c r="AE2217" s="6">
        <f t="shared" si="684"/>
        <v>17088983</v>
      </c>
      <c r="AF2217" s="6">
        <v>3870000</v>
      </c>
      <c r="AG2217" s="11">
        <f t="shared" si="700"/>
        <v>78449261</v>
      </c>
      <c r="AH2217">
        <f t="shared" si="699"/>
        <v>3.8003154025061199</v>
      </c>
      <c r="AI2217" s="53">
        <v>0.75</v>
      </c>
      <c r="AJ2217" s="7" t="str">
        <f t="shared" si="688"/>
        <v>hp_78449261</v>
      </c>
      <c r="AK2217" s="7" t="s">
        <v>3968</v>
      </c>
      <c r="AL2217" s="7">
        <v>3392920</v>
      </c>
      <c r="AM2217" s="7">
        <f>INT(IF(MOD(Y2217,3)=0,INT(AL2217*0.55),INT(AL2217*0.35)))</f>
        <v>1187522</v>
      </c>
      <c r="AN2217" s="54">
        <f t="shared" si="689"/>
        <v>9670624</v>
      </c>
      <c r="AO2217" s="7" t="str">
        <f t="shared" si="690"/>
        <v>atk_9670624</v>
      </c>
      <c r="AP2217" s="7" t="s">
        <v>3973</v>
      </c>
      <c r="AQ2217" s="7" t="s">
        <v>3998</v>
      </c>
      <c r="AR2217" s="7" t="s">
        <v>3975</v>
      </c>
      <c r="AS2217" s="7" t="s">
        <v>3976</v>
      </c>
      <c r="AU2217" s="7" t="str">
        <f t="shared" si="691"/>
        <v>hp_78449261;atk_9670624;hit_500000;miss_105;cirt_0;cirtSub_-3500</v>
      </c>
    </row>
    <row r="2218" spans="22:47" x14ac:dyDescent="0.2">
      <c r="V2218" s="7" t="str">
        <f t="shared" si="687"/>
        <v>幻之小岛19-8</v>
      </c>
      <c r="W2218" s="7">
        <f t="shared" si="696"/>
        <v>4255</v>
      </c>
      <c r="X2218" s="9" t="s">
        <v>2514</v>
      </c>
      <c r="Y2218" s="9">
        <v>8</v>
      </c>
      <c r="Z2218" s="8">
        <f t="shared" si="692"/>
        <v>12026</v>
      </c>
      <c r="AA2218" s="6" t="s">
        <v>3967</v>
      </c>
      <c r="AB2218" s="6">
        <v>20661981</v>
      </c>
      <c r="AC2218" s="6">
        <f t="shared" si="697"/>
        <v>2.7850000000000001</v>
      </c>
      <c r="AD2218" s="6">
        <f t="shared" si="698"/>
        <v>57543617</v>
      </c>
      <c r="AE2218" s="6">
        <f t="shared" ref="AE2218:AE2280" si="702">AE2217</f>
        <v>17088983</v>
      </c>
      <c r="AF2218" s="6">
        <v>3870000</v>
      </c>
      <c r="AG2218" s="11">
        <f t="shared" si="700"/>
        <v>78502600</v>
      </c>
      <c r="AH2218">
        <f t="shared" si="699"/>
        <v>3.7993743194323915</v>
      </c>
      <c r="AI2218" s="53">
        <v>0.75</v>
      </c>
      <c r="AJ2218" s="7" t="str">
        <f t="shared" si="688"/>
        <v>hp_78502600</v>
      </c>
      <c r="AK2218" s="7" t="s">
        <v>3968</v>
      </c>
      <c r="AL2218" s="7">
        <v>3396320</v>
      </c>
      <c r="AM2218" s="7">
        <f>INT(IF(MOD(Y2218,3)=0,INT(AL2218*0.55),INT(AL2218*0.35)))</f>
        <v>1188712</v>
      </c>
      <c r="AN2218" s="54">
        <f t="shared" si="689"/>
        <v>9677918</v>
      </c>
      <c r="AO2218" s="7" t="str">
        <f t="shared" si="690"/>
        <v>atk_9677918</v>
      </c>
      <c r="AP2218" s="7" t="s">
        <v>3973</v>
      </c>
      <c r="AQ2218" s="7" t="s">
        <v>3998</v>
      </c>
      <c r="AR2218" s="7" t="s">
        <v>3975</v>
      </c>
      <c r="AS2218" s="7" t="s">
        <v>3976</v>
      </c>
      <c r="AU2218" s="7" t="str">
        <f t="shared" si="691"/>
        <v>hp_78502600;atk_9677918;hit_500000;miss_105;cirt_0;cirtSub_-3500</v>
      </c>
    </row>
    <row r="2219" spans="22:47" x14ac:dyDescent="0.2">
      <c r="V2219" s="7" t="str">
        <f t="shared" si="687"/>
        <v>幻之小岛19-9</v>
      </c>
      <c r="W2219" s="7">
        <f t="shared" si="696"/>
        <v>4257</v>
      </c>
      <c r="X2219" s="9" t="s">
        <v>2514</v>
      </c>
      <c r="Y2219" s="9">
        <v>9</v>
      </c>
      <c r="Z2219" s="8">
        <f t="shared" si="692"/>
        <v>12035</v>
      </c>
      <c r="AA2219" s="6" t="s">
        <v>3967</v>
      </c>
      <c r="AB2219" s="6">
        <v>20681134</v>
      </c>
      <c r="AC2219" s="6">
        <f t="shared" si="697"/>
        <v>2.7875000000000001</v>
      </c>
      <c r="AD2219" s="6">
        <f t="shared" si="698"/>
        <v>57648661</v>
      </c>
      <c r="AE2219" s="6">
        <f t="shared" si="702"/>
        <v>17088983</v>
      </c>
      <c r="AF2219" s="6">
        <v>3870000</v>
      </c>
      <c r="AG2219" s="11">
        <f t="shared" si="700"/>
        <v>78607644</v>
      </c>
      <c r="AH2219">
        <f t="shared" si="699"/>
        <v>3.8009349003782869</v>
      </c>
      <c r="AI2219" s="53">
        <v>0.75</v>
      </c>
      <c r="AJ2219" s="7" t="str">
        <f t="shared" si="688"/>
        <v>hp_78607644</v>
      </c>
      <c r="AK2219" s="7" t="s">
        <v>3968</v>
      </c>
      <c r="AL2219" s="7">
        <v>3399720</v>
      </c>
      <c r="AM2219" s="7">
        <f>INT(IF(MOD(Y2219,3)=0,INT(AL2219*0.55),INT(AL2219*0.35)))</f>
        <v>1869846</v>
      </c>
      <c r="AN2219" s="54">
        <f t="shared" si="689"/>
        <v>9691585</v>
      </c>
      <c r="AO2219" s="7" t="str">
        <f t="shared" si="690"/>
        <v>atk_9691585</v>
      </c>
      <c r="AP2219" s="7" t="s">
        <v>3973</v>
      </c>
      <c r="AQ2219" s="7" t="s">
        <v>3998</v>
      </c>
      <c r="AR2219" s="7" t="s">
        <v>3975</v>
      </c>
      <c r="AS2219" s="7" t="s">
        <v>3976</v>
      </c>
      <c r="AU2219" s="7" t="str">
        <f t="shared" si="691"/>
        <v>hp_78607644;atk_9691585;hit_500000;miss_105;cirt_0;cirtSub_-3500</v>
      </c>
    </row>
    <row r="2220" spans="22:47" x14ac:dyDescent="0.2">
      <c r="V2220" s="7" t="str">
        <f t="shared" si="687"/>
        <v>幻之小岛19-10</v>
      </c>
      <c r="W2220" s="7">
        <f t="shared" si="696"/>
        <v>4259</v>
      </c>
      <c r="X2220" s="9" t="s">
        <v>2514</v>
      </c>
      <c r="Y2220" s="9">
        <v>10</v>
      </c>
      <c r="Z2220" s="8">
        <f t="shared" si="692"/>
        <v>12045</v>
      </c>
      <c r="AA2220" s="6" t="s">
        <v>3967</v>
      </c>
      <c r="AB2220" s="6">
        <v>20700290</v>
      </c>
      <c r="AC2220" s="6">
        <f t="shared" si="697"/>
        <v>2.7875000000000001</v>
      </c>
      <c r="AD2220" s="6">
        <f t="shared" si="698"/>
        <v>57702058</v>
      </c>
      <c r="AE2220" s="6">
        <f t="shared" si="702"/>
        <v>17088983</v>
      </c>
      <c r="AF2220" s="6">
        <v>3870000</v>
      </c>
      <c r="AG2220" s="11">
        <f t="shared" si="700"/>
        <v>78661041</v>
      </c>
      <c r="AH2220">
        <f t="shared" si="699"/>
        <v>3.7999970531813805</v>
      </c>
      <c r="AI2220" s="53">
        <v>0.75</v>
      </c>
      <c r="AJ2220" s="7" t="str">
        <f t="shared" si="688"/>
        <v>hp_78661041</v>
      </c>
      <c r="AK2220" s="7" t="s">
        <v>3968</v>
      </c>
      <c r="AL2220" s="7">
        <v>3403120</v>
      </c>
      <c r="AM2220" s="7">
        <f>INT(IF(MOD(Y2220,3)=0,INT(AL2220*0.55),INT(AL2220*0.35)))</f>
        <v>1191092</v>
      </c>
      <c r="AN2220" s="54">
        <f t="shared" si="689"/>
        <v>9698884</v>
      </c>
      <c r="AO2220" s="7" t="str">
        <f t="shared" si="690"/>
        <v>atk_9698884</v>
      </c>
      <c r="AP2220" s="7" t="s">
        <v>3973</v>
      </c>
      <c r="AQ2220" s="7" t="s">
        <v>3998</v>
      </c>
      <c r="AR2220" s="7" t="s">
        <v>3975</v>
      </c>
      <c r="AS2220" s="7" t="s">
        <v>3976</v>
      </c>
      <c r="AU2220" s="7" t="str">
        <f t="shared" si="691"/>
        <v>hp_78661041;atk_9698884;hit_500000;miss_105;cirt_0;cirtSub_-3500</v>
      </c>
    </row>
    <row r="2221" spans="22:47" x14ac:dyDescent="0.2">
      <c r="V2221" s="7" t="str">
        <f t="shared" si="687"/>
        <v>幻之小岛20-1</v>
      </c>
      <c r="W2221" s="7">
        <f t="shared" si="696"/>
        <v>4261</v>
      </c>
      <c r="X2221" s="9" t="s">
        <v>2515</v>
      </c>
      <c r="Y2221" s="9">
        <v>1</v>
      </c>
      <c r="Z2221" s="8">
        <f t="shared" si="692"/>
        <v>12046</v>
      </c>
      <c r="AA2221" s="6" t="s">
        <v>3967</v>
      </c>
      <c r="AB2221" s="6">
        <v>20719448</v>
      </c>
      <c r="AC2221" s="6">
        <f t="shared" si="697"/>
        <v>2.79</v>
      </c>
      <c r="AD2221" s="6">
        <f t="shared" si="698"/>
        <v>57807259</v>
      </c>
      <c r="AE2221" s="6">
        <f t="shared" ref="AE2221" si="703">IF(MOD(Y2221,1)=0,INT(AD2220*0.3),0)</f>
        <v>17310617</v>
      </c>
      <c r="AF2221" s="6">
        <v>3870000</v>
      </c>
      <c r="AG2221" s="11">
        <f t="shared" si="700"/>
        <v>78987876</v>
      </c>
      <c r="AH2221">
        <f t="shared" si="699"/>
        <v>3.8122577396849571</v>
      </c>
      <c r="AI2221" s="53">
        <v>0.75</v>
      </c>
      <c r="AJ2221" s="7" t="str">
        <f t="shared" si="688"/>
        <v>hp_78987876</v>
      </c>
      <c r="AK2221" s="7" t="s">
        <v>3968</v>
      </c>
      <c r="AL2221" s="7">
        <v>3406520</v>
      </c>
      <c r="AM2221" s="7">
        <f>INT(IF(MOD(Y2221,3)=0,INT(AL2221*0.55),INT(AL2221*0.35)))</f>
        <v>1192282</v>
      </c>
      <c r="AN2221" s="54">
        <f t="shared" si="689"/>
        <v>9739899</v>
      </c>
      <c r="AO2221" s="7" t="str">
        <f t="shared" si="690"/>
        <v>atk_9739899</v>
      </c>
      <c r="AP2221" s="7" t="s">
        <v>3973</v>
      </c>
      <c r="AQ2221" s="7" t="s">
        <v>3998</v>
      </c>
      <c r="AR2221" s="7" t="s">
        <v>3975</v>
      </c>
      <c r="AS2221" s="7" t="s">
        <v>3976</v>
      </c>
      <c r="AU2221" s="7" t="str">
        <f t="shared" si="691"/>
        <v>hp_78987876;atk_9739899;hit_500000;miss_105;cirt_0;cirtSub_-3500</v>
      </c>
    </row>
    <row r="2222" spans="22:47" x14ac:dyDescent="0.2">
      <c r="V2222" s="7" t="str">
        <f t="shared" si="687"/>
        <v>幻之小岛20-2</v>
      </c>
      <c r="W2222" s="7">
        <f t="shared" si="696"/>
        <v>4263</v>
      </c>
      <c r="X2222" s="9" t="s">
        <v>2515</v>
      </c>
      <c r="Y2222" s="9">
        <v>2</v>
      </c>
      <c r="Z2222" s="8">
        <f t="shared" si="692"/>
        <v>12048</v>
      </c>
      <c r="AA2222" s="6" t="s">
        <v>3967</v>
      </c>
      <c r="AB2222" s="6">
        <v>20738609</v>
      </c>
      <c r="AC2222" s="6">
        <f t="shared" si="697"/>
        <v>2.79</v>
      </c>
      <c r="AD2222" s="6">
        <f t="shared" si="698"/>
        <v>57860719</v>
      </c>
      <c r="AE2222" s="6">
        <f t="shared" si="702"/>
        <v>17310617</v>
      </c>
      <c r="AF2222" s="6">
        <v>3870000</v>
      </c>
      <c r="AG2222" s="11">
        <f t="shared" si="700"/>
        <v>79041336</v>
      </c>
      <c r="AH2222">
        <f t="shared" si="699"/>
        <v>3.8113132852835019</v>
      </c>
      <c r="AI2222" s="53">
        <v>0.75</v>
      </c>
      <c r="AJ2222" s="7" t="str">
        <f t="shared" si="688"/>
        <v>hp_79041336</v>
      </c>
      <c r="AK2222" s="7" t="s">
        <v>3968</v>
      </c>
      <c r="AL2222" s="7">
        <v>3409920</v>
      </c>
      <c r="AM2222" s="7">
        <f>INT(IF(MOD(Y2222,3)=0,INT(AL2222*0.55),INT(AL2222*0.35)))</f>
        <v>1193472</v>
      </c>
      <c r="AN2222" s="54">
        <f t="shared" si="689"/>
        <v>9747205</v>
      </c>
      <c r="AO2222" s="7" t="str">
        <f t="shared" si="690"/>
        <v>atk_9747205</v>
      </c>
      <c r="AP2222" s="7" t="s">
        <v>3973</v>
      </c>
      <c r="AQ2222" s="7" t="s">
        <v>3998</v>
      </c>
      <c r="AR2222" s="7" t="s">
        <v>3975</v>
      </c>
      <c r="AS2222" s="7" t="s">
        <v>3976</v>
      </c>
      <c r="AU2222" s="7" t="str">
        <f t="shared" si="691"/>
        <v>hp_79041336;atk_9747205;hit_500000;miss_105;cirt_0;cirtSub_-3500</v>
      </c>
    </row>
    <row r="2223" spans="22:47" x14ac:dyDescent="0.2">
      <c r="V2223" s="7" t="str">
        <f t="shared" si="687"/>
        <v>幻之小岛20-3</v>
      </c>
      <c r="W2223" s="7">
        <f t="shared" si="696"/>
        <v>4265</v>
      </c>
      <c r="X2223" s="9" t="s">
        <v>2515</v>
      </c>
      <c r="Y2223" s="9">
        <v>3</v>
      </c>
      <c r="Z2223" s="8">
        <f t="shared" si="692"/>
        <v>12051</v>
      </c>
      <c r="AA2223" s="6" t="s">
        <v>3967</v>
      </c>
      <c r="AB2223" s="6">
        <v>20757772</v>
      </c>
      <c r="AC2223" s="6">
        <f t="shared" si="697"/>
        <v>2.7925</v>
      </c>
      <c r="AD2223" s="6">
        <f t="shared" si="698"/>
        <v>57966078</v>
      </c>
      <c r="AE2223" s="6">
        <f t="shared" si="702"/>
        <v>17310617</v>
      </c>
      <c r="AF2223" s="6">
        <v>3870000</v>
      </c>
      <c r="AG2223" s="11">
        <f t="shared" si="700"/>
        <v>79146695</v>
      </c>
      <c r="AH2223">
        <f t="shared" si="699"/>
        <v>3.8128704275198708</v>
      </c>
      <c r="AI2223" s="53">
        <v>0.75</v>
      </c>
      <c r="AJ2223" s="7" t="str">
        <f t="shared" si="688"/>
        <v>hp_79146695</v>
      </c>
      <c r="AK2223" s="7" t="s">
        <v>3968</v>
      </c>
      <c r="AL2223" s="7">
        <v>3413320</v>
      </c>
      <c r="AM2223" s="7">
        <f>INT(IF(MOD(Y2223,3)=0,INT(AL2223*0.55),INT(AL2223*0.35)))</f>
        <v>1877326</v>
      </c>
      <c r="AN2223" s="54">
        <f t="shared" si="689"/>
        <v>9760910</v>
      </c>
      <c r="AO2223" s="7" t="str">
        <f t="shared" si="690"/>
        <v>atk_9760910</v>
      </c>
      <c r="AP2223" s="7" t="s">
        <v>3973</v>
      </c>
      <c r="AQ2223" s="7" t="s">
        <v>3998</v>
      </c>
      <c r="AR2223" s="7" t="s">
        <v>3975</v>
      </c>
      <c r="AS2223" s="7" t="s">
        <v>3976</v>
      </c>
      <c r="AU2223" s="7" t="str">
        <f t="shared" si="691"/>
        <v>hp_79146695;atk_9760910;hit_500000;miss_105;cirt_0;cirtSub_-3500</v>
      </c>
    </row>
    <row r="2224" spans="22:47" x14ac:dyDescent="0.2">
      <c r="V2224" s="7" t="str">
        <f t="shared" si="687"/>
        <v>幻之小岛20-4</v>
      </c>
      <c r="W2224" s="7">
        <f t="shared" si="696"/>
        <v>4267</v>
      </c>
      <c r="X2224" s="9" t="s">
        <v>2515</v>
      </c>
      <c r="Y2224" s="9">
        <v>4</v>
      </c>
      <c r="Z2224" s="8">
        <f t="shared" si="692"/>
        <v>12055</v>
      </c>
      <c r="AA2224" s="6" t="s">
        <v>3967</v>
      </c>
      <c r="AB2224" s="6">
        <v>20776937</v>
      </c>
      <c r="AC2224" s="6">
        <f t="shared" si="697"/>
        <v>2.7925</v>
      </c>
      <c r="AD2224" s="6">
        <f t="shared" si="698"/>
        <v>58019596</v>
      </c>
      <c r="AE2224" s="6">
        <f t="shared" si="702"/>
        <v>17310617</v>
      </c>
      <c r="AF2224" s="6">
        <v>3870000</v>
      </c>
      <c r="AG2224" s="11">
        <f t="shared" si="700"/>
        <v>79200213</v>
      </c>
      <c r="AH2224">
        <f t="shared" si="699"/>
        <v>3.8119292078519562</v>
      </c>
      <c r="AI2224" s="53">
        <v>0.75</v>
      </c>
      <c r="AJ2224" s="7" t="str">
        <f t="shared" si="688"/>
        <v>hp_79200213</v>
      </c>
      <c r="AK2224" s="7" t="s">
        <v>3968</v>
      </c>
      <c r="AL2224" s="7">
        <v>3416720</v>
      </c>
      <c r="AM2224" s="7">
        <f>INT(IF(MOD(Y2224,3)=0,INT(AL2224*0.55),INT(AL2224*0.35)))</f>
        <v>1195852</v>
      </c>
      <c r="AN2224" s="54">
        <f t="shared" si="689"/>
        <v>9768221</v>
      </c>
      <c r="AO2224" s="7" t="str">
        <f t="shared" si="690"/>
        <v>atk_9768221</v>
      </c>
      <c r="AP2224" s="7" t="s">
        <v>3973</v>
      </c>
      <c r="AQ2224" s="7" t="s">
        <v>3998</v>
      </c>
      <c r="AR2224" s="7" t="s">
        <v>3975</v>
      </c>
      <c r="AS2224" s="7" t="s">
        <v>3976</v>
      </c>
      <c r="AU2224" s="7" t="str">
        <f t="shared" si="691"/>
        <v>hp_79200213;atk_9768221;hit_500000;miss_105;cirt_0;cirtSub_-3500</v>
      </c>
    </row>
    <row r="2225" spans="22:47" x14ac:dyDescent="0.2">
      <c r="V2225" s="7" t="str">
        <f t="shared" si="687"/>
        <v>幻之小岛20-5</v>
      </c>
      <c r="W2225" s="7">
        <f t="shared" si="696"/>
        <v>4269</v>
      </c>
      <c r="X2225" s="9" t="s">
        <v>2515</v>
      </c>
      <c r="Y2225" s="9">
        <v>5</v>
      </c>
      <c r="Z2225" s="8">
        <f t="shared" si="692"/>
        <v>12060</v>
      </c>
      <c r="AA2225" s="6" t="s">
        <v>3967</v>
      </c>
      <c r="AB2225" s="6">
        <v>20796104</v>
      </c>
      <c r="AC2225" s="6">
        <f t="shared" si="697"/>
        <v>2.7925</v>
      </c>
      <c r="AD2225" s="6">
        <f t="shared" si="698"/>
        <v>58073120</v>
      </c>
      <c r="AE2225" s="6">
        <f t="shared" si="702"/>
        <v>17310617</v>
      </c>
      <c r="AF2225" s="6">
        <v>3870000</v>
      </c>
      <c r="AG2225" s="11">
        <f t="shared" si="700"/>
        <v>79253737</v>
      </c>
      <c r="AH2225">
        <f t="shared" si="699"/>
        <v>3.8109896449835028</v>
      </c>
      <c r="AI2225" s="53">
        <v>0.75</v>
      </c>
      <c r="AJ2225" s="7" t="str">
        <f t="shared" si="688"/>
        <v>hp_79253737</v>
      </c>
      <c r="AK2225" s="7" t="s">
        <v>3968</v>
      </c>
      <c r="AL2225" s="7">
        <v>3420120</v>
      </c>
      <c r="AM2225" s="7">
        <f>INT(IF(MOD(Y2225,3)=0,INT(AL2225*0.55),INT(AL2225*0.35)))</f>
        <v>1197042</v>
      </c>
      <c r="AN2225" s="54">
        <f t="shared" si="689"/>
        <v>9775531</v>
      </c>
      <c r="AO2225" s="7" t="str">
        <f t="shared" si="690"/>
        <v>atk_9775531</v>
      </c>
      <c r="AP2225" s="7" t="s">
        <v>3973</v>
      </c>
      <c r="AQ2225" s="7" t="s">
        <v>3998</v>
      </c>
      <c r="AR2225" s="7" t="s">
        <v>3975</v>
      </c>
      <c r="AS2225" s="7" t="s">
        <v>3976</v>
      </c>
      <c r="AU2225" s="7" t="str">
        <f t="shared" si="691"/>
        <v>hp_79253737;atk_9775531;hit_500000;miss_105;cirt_0;cirtSub_-3500</v>
      </c>
    </row>
    <row r="2226" spans="22:47" x14ac:dyDescent="0.2">
      <c r="V2226" s="7" t="str">
        <f t="shared" si="687"/>
        <v>幻之小岛20-6</v>
      </c>
      <c r="W2226" s="7">
        <f t="shared" si="696"/>
        <v>4271</v>
      </c>
      <c r="X2226" s="9" t="s">
        <v>2515</v>
      </c>
      <c r="Y2226" s="9">
        <v>6</v>
      </c>
      <c r="Z2226" s="8">
        <f t="shared" si="692"/>
        <v>12066</v>
      </c>
      <c r="AA2226" s="6" t="s">
        <v>3967</v>
      </c>
      <c r="AB2226" s="6">
        <v>20815273</v>
      </c>
      <c r="AC2226" s="6">
        <f t="shared" si="697"/>
        <v>2.7949999999999999</v>
      </c>
      <c r="AD2226" s="6">
        <f t="shared" si="698"/>
        <v>58178688</v>
      </c>
      <c r="AE2226" s="6">
        <f t="shared" si="702"/>
        <v>17310617</v>
      </c>
      <c r="AF2226" s="6">
        <v>3870000</v>
      </c>
      <c r="AG2226" s="11">
        <f t="shared" si="700"/>
        <v>79359305</v>
      </c>
      <c r="AH2226">
        <f t="shared" si="699"/>
        <v>3.8125517258409247</v>
      </c>
      <c r="AI2226" s="53">
        <v>0.75</v>
      </c>
      <c r="AJ2226" s="7" t="str">
        <f t="shared" si="688"/>
        <v>hp_79359305</v>
      </c>
      <c r="AK2226" s="7" t="s">
        <v>3968</v>
      </c>
      <c r="AL2226" s="7">
        <v>3423520</v>
      </c>
      <c r="AM2226" s="7">
        <f>INT(IF(MOD(Y2226,3)=0,INT(AL2226*0.55),INT(AL2226*0.35)))</f>
        <v>1882936</v>
      </c>
      <c r="AN2226" s="54">
        <f t="shared" si="689"/>
        <v>9789260</v>
      </c>
      <c r="AO2226" s="7" t="str">
        <f t="shared" si="690"/>
        <v>atk_9789260</v>
      </c>
      <c r="AP2226" s="7" t="s">
        <v>3973</v>
      </c>
      <c r="AQ2226" s="7" t="s">
        <v>3998</v>
      </c>
      <c r="AR2226" s="7" t="s">
        <v>3975</v>
      </c>
      <c r="AS2226" s="7" t="s">
        <v>3976</v>
      </c>
      <c r="AU2226" s="7" t="str">
        <f t="shared" si="691"/>
        <v>hp_79359305;atk_9789260;hit_500000;miss_105;cirt_0;cirtSub_-3500</v>
      </c>
    </row>
    <row r="2227" spans="22:47" x14ac:dyDescent="0.2">
      <c r="V2227" s="7" t="str">
        <f t="shared" si="687"/>
        <v>幻之小岛20-7</v>
      </c>
      <c r="W2227" s="7">
        <f t="shared" si="696"/>
        <v>4273</v>
      </c>
      <c r="X2227" s="9" t="s">
        <v>2515</v>
      </c>
      <c r="Y2227" s="9">
        <v>7</v>
      </c>
      <c r="Z2227" s="8">
        <f t="shared" si="692"/>
        <v>12073</v>
      </c>
      <c r="AA2227" s="6" t="s">
        <v>3967</v>
      </c>
      <c r="AB2227" s="6">
        <v>20834445</v>
      </c>
      <c r="AC2227" s="6">
        <f t="shared" si="697"/>
        <v>2.7949999999999999</v>
      </c>
      <c r="AD2227" s="6">
        <f t="shared" si="698"/>
        <v>58232273</v>
      </c>
      <c r="AE2227" s="6">
        <f t="shared" si="702"/>
        <v>17310617</v>
      </c>
      <c r="AF2227" s="6">
        <v>3870000</v>
      </c>
      <c r="AG2227" s="11">
        <f t="shared" si="700"/>
        <v>79412890</v>
      </c>
      <c r="AH2227">
        <f t="shared" si="699"/>
        <v>3.8116153322058737</v>
      </c>
      <c r="AI2227" s="53">
        <v>0.75</v>
      </c>
      <c r="AJ2227" s="7" t="str">
        <f t="shared" si="688"/>
        <v>hp_79412890</v>
      </c>
      <c r="AK2227" s="7" t="s">
        <v>3968</v>
      </c>
      <c r="AL2227" s="7">
        <v>3426920</v>
      </c>
      <c r="AM2227" s="7">
        <f>INT(IF(MOD(Y2227,3)=0,INT(AL2227*0.55),INT(AL2227*0.35)))</f>
        <v>1199422</v>
      </c>
      <c r="AN2227" s="54">
        <f t="shared" si="689"/>
        <v>9796575</v>
      </c>
      <c r="AO2227" s="7" t="str">
        <f t="shared" si="690"/>
        <v>atk_9796575</v>
      </c>
      <c r="AP2227" s="7" t="s">
        <v>3973</v>
      </c>
      <c r="AQ2227" s="7" t="s">
        <v>3998</v>
      </c>
      <c r="AR2227" s="7" t="s">
        <v>3975</v>
      </c>
      <c r="AS2227" s="7" t="s">
        <v>3976</v>
      </c>
      <c r="AU2227" s="7" t="str">
        <f t="shared" si="691"/>
        <v>hp_79412890;atk_9796575;hit_500000;miss_105;cirt_0;cirtSub_-3500</v>
      </c>
    </row>
    <row r="2228" spans="22:47" x14ac:dyDescent="0.2">
      <c r="V2228" s="7" t="str">
        <f t="shared" si="687"/>
        <v>幻之小岛20-8</v>
      </c>
      <c r="W2228" s="7">
        <f t="shared" si="696"/>
        <v>4275</v>
      </c>
      <c r="X2228" s="9" t="s">
        <v>2515</v>
      </c>
      <c r="Y2228" s="9">
        <v>8</v>
      </c>
      <c r="Z2228" s="8">
        <f t="shared" si="692"/>
        <v>12081</v>
      </c>
      <c r="AA2228" s="6" t="s">
        <v>3967</v>
      </c>
      <c r="AB2228" s="6">
        <v>20853619</v>
      </c>
      <c r="AC2228" s="6">
        <f t="shared" si="697"/>
        <v>2.7949999999999999</v>
      </c>
      <c r="AD2228" s="6">
        <f t="shared" si="698"/>
        <v>58285865</v>
      </c>
      <c r="AE2228" s="6">
        <f t="shared" si="702"/>
        <v>17310617</v>
      </c>
      <c r="AF2228" s="6">
        <v>3870000</v>
      </c>
      <c r="AG2228" s="11">
        <f t="shared" si="700"/>
        <v>79466482</v>
      </c>
      <c r="AH2228">
        <f t="shared" si="699"/>
        <v>3.8106806305418739</v>
      </c>
      <c r="AI2228" s="53">
        <v>0.75</v>
      </c>
      <c r="AJ2228" s="7" t="str">
        <f t="shared" si="688"/>
        <v>hp_79466482</v>
      </c>
      <c r="AK2228" s="7" t="s">
        <v>3968</v>
      </c>
      <c r="AL2228" s="7">
        <v>3430320</v>
      </c>
      <c r="AM2228" s="7">
        <f>INT(IF(MOD(Y2228,3)=0,INT(AL2228*0.55),INT(AL2228*0.35)))</f>
        <v>1200612</v>
      </c>
      <c r="AN2228" s="54">
        <f t="shared" si="689"/>
        <v>9803890</v>
      </c>
      <c r="AO2228" s="7" t="str">
        <f t="shared" si="690"/>
        <v>atk_9803890</v>
      </c>
      <c r="AP2228" s="7" t="s">
        <v>3973</v>
      </c>
      <c r="AQ2228" s="7" t="s">
        <v>3998</v>
      </c>
      <c r="AR2228" s="7" t="s">
        <v>3975</v>
      </c>
      <c r="AS2228" s="7" t="s">
        <v>3976</v>
      </c>
      <c r="AU2228" s="7" t="str">
        <f t="shared" si="691"/>
        <v>hp_79466482;atk_9803890;hit_500000;miss_105;cirt_0;cirtSub_-3500</v>
      </c>
    </row>
    <row r="2229" spans="22:47" x14ac:dyDescent="0.2">
      <c r="V2229" s="7" t="str">
        <f t="shared" si="687"/>
        <v>幻之小岛20-9</v>
      </c>
      <c r="W2229" s="7">
        <f t="shared" si="696"/>
        <v>4277</v>
      </c>
      <c r="X2229" s="9" t="s">
        <v>2515</v>
      </c>
      <c r="Y2229" s="9">
        <v>9</v>
      </c>
      <c r="Z2229" s="8">
        <f t="shared" si="692"/>
        <v>12090</v>
      </c>
      <c r="AA2229" s="6" t="s">
        <v>3967</v>
      </c>
      <c r="AB2229" s="6">
        <v>20872795</v>
      </c>
      <c r="AC2229" s="6">
        <f t="shared" si="697"/>
        <v>2.7974999999999999</v>
      </c>
      <c r="AD2229" s="6">
        <f t="shared" si="698"/>
        <v>58391644</v>
      </c>
      <c r="AE2229" s="6">
        <f t="shared" si="702"/>
        <v>17310617</v>
      </c>
      <c r="AF2229" s="6">
        <v>3870000</v>
      </c>
      <c r="AG2229" s="11">
        <f t="shared" si="700"/>
        <v>79572261</v>
      </c>
      <c r="AH2229">
        <f t="shared" si="699"/>
        <v>3.812247521235177</v>
      </c>
      <c r="AI2229" s="53">
        <v>0.75</v>
      </c>
      <c r="AJ2229" s="7" t="str">
        <f t="shared" si="688"/>
        <v>hp_79572261</v>
      </c>
      <c r="AK2229" s="7" t="s">
        <v>3968</v>
      </c>
      <c r="AL2229" s="7">
        <v>3433720</v>
      </c>
      <c r="AM2229" s="7">
        <f>INT(IF(MOD(Y2229,3)=0,INT(AL2229*0.55),INT(AL2229*0.35)))</f>
        <v>1888546</v>
      </c>
      <c r="AN2229" s="54">
        <f t="shared" si="689"/>
        <v>9817642</v>
      </c>
      <c r="AO2229" s="7" t="str">
        <f t="shared" si="690"/>
        <v>atk_9817642</v>
      </c>
      <c r="AP2229" s="7" t="s">
        <v>3973</v>
      </c>
      <c r="AQ2229" s="7" t="s">
        <v>3998</v>
      </c>
      <c r="AR2229" s="7" t="s">
        <v>3975</v>
      </c>
      <c r="AS2229" s="7" t="s">
        <v>3976</v>
      </c>
      <c r="AU2229" s="7" t="str">
        <f t="shared" si="691"/>
        <v>hp_79572261;atk_9817642;hit_500000;miss_105;cirt_0;cirtSub_-3500</v>
      </c>
    </row>
    <row r="2230" spans="22:47" x14ac:dyDescent="0.2">
      <c r="V2230" s="7" t="str">
        <f t="shared" si="687"/>
        <v>幻之小岛20-10</v>
      </c>
      <c r="W2230" s="7">
        <f t="shared" si="696"/>
        <v>4279</v>
      </c>
      <c r="X2230" s="9" t="s">
        <v>2515</v>
      </c>
      <c r="Y2230" s="9">
        <v>10</v>
      </c>
      <c r="Z2230" s="8">
        <f t="shared" si="692"/>
        <v>12100</v>
      </c>
      <c r="AA2230" s="6" t="s">
        <v>3967</v>
      </c>
      <c r="AB2230" s="6">
        <v>20891973</v>
      </c>
      <c r="AC2230" s="6">
        <f t="shared" si="697"/>
        <v>2.7974999999999999</v>
      </c>
      <c r="AD2230" s="6">
        <f t="shared" si="698"/>
        <v>58445294</v>
      </c>
      <c r="AE2230" s="6">
        <f t="shared" si="702"/>
        <v>17310617</v>
      </c>
      <c r="AF2230" s="6">
        <v>3870000</v>
      </c>
      <c r="AG2230" s="11">
        <f t="shared" si="700"/>
        <v>79625911</v>
      </c>
      <c r="AH2230">
        <f t="shared" si="699"/>
        <v>3.8113160016050185</v>
      </c>
      <c r="AI2230" s="53">
        <v>0.75</v>
      </c>
      <c r="AJ2230" s="7" t="str">
        <f t="shared" si="688"/>
        <v>hp_79625911</v>
      </c>
      <c r="AK2230" s="7" t="s">
        <v>3968</v>
      </c>
      <c r="AL2230" s="7">
        <v>3437120</v>
      </c>
      <c r="AM2230" s="7">
        <f>INT(IF(MOD(Y2230,3)=0,INT(AL2230*0.55),INT(AL2230*0.35)))</f>
        <v>1202992</v>
      </c>
      <c r="AN2230" s="54">
        <f t="shared" si="689"/>
        <v>9824962</v>
      </c>
      <c r="AO2230" s="7" t="str">
        <f t="shared" si="690"/>
        <v>atk_9824962</v>
      </c>
      <c r="AP2230" s="7" t="s">
        <v>3973</v>
      </c>
      <c r="AQ2230" s="7" t="s">
        <v>3998</v>
      </c>
      <c r="AR2230" s="7" t="s">
        <v>3975</v>
      </c>
      <c r="AS2230" s="7" t="s">
        <v>3976</v>
      </c>
      <c r="AU2230" s="7" t="str">
        <f t="shared" si="691"/>
        <v>hp_79625911;atk_9824962;hit_500000;miss_105;cirt_0;cirtSub_-3500</v>
      </c>
    </row>
    <row r="2231" spans="22:47" x14ac:dyDescent="0.2">
      <c r="V2231" s="7" t="str">
        <f t="shared" si="687"/>
        <v>幻之小岛21-1</v>
      </c>
      <c r="W2231" s="7">
        <f t="shared" si="696"/>
        <v>4281</v>
      </c>
      <c r="X2231" s="9" t="s">
        <v>3436</v>
      </c>
      <c r="Y2231" s="9">
        <v>1</v>
      </c>
      <c r="Z2231" s="8">
        <f t="shared" si="692"/>
        <v>12101</v>
      </c>
      <c r="AA2231" s="6" t="s">
        <v>3967</v>
      </c>
      <c r="AB2231" s="6">
        <v>20911154</v>
      </c>
      <c r="AC2231" s="6">
        <f t="shared" si="697"/>
        <v>2.8000000000000003</v>
      </c>
      <c r="AD2231" s="6">
        <f t="shared" si="698"/>
        <v>58551231</v>
      </c>
      <c r="AE2231" s="6">
        <f t="shared" ref="AE2231" si="704">IF(MOD(Y2231,1)=0,INT(AD2230*0.3),0)</f>
        <v>17533588</v>
      </c>
      <c r="AF2231" s="6">
        <v>3870000</v>
      </c>
      <c r="AG2231" s="11">
        <f t="shared" si="700"/>
        <v>79954819</v>
      </c>
      <c r="AH2231">
        <f t="shared" si="699"/>
        <v>3.823548858183532</v>
      </c>
      <c r="AI2231" s="53">
        <v>0.75</v>
      </c>
      <c r="AJ2231" s="7" t="str">
        <f t="shared" si="688"/>
        <v>hp_79954819</v>
      </c>
      <c r="AK2231" s="7" t="s">
        <v>3968</v>
      </c>
      <c r="AL2231" s="7">
        <v>3440520</v>
      </c>
      <c r="AM2231" s="7">
        <f>INT(IF(MOD(Y2231,3)=0,INT(AL2231*0.55),INT(AL2231*0.35)))</f>
        <v>1204182</v>
      </c>
      <c r="AN2231" s="54">
        <f t="shared" si="689"/>
        <v>9866247</v>
      </c>
      <c r="AO2231" s="7" t="str">
        <f t="shared" si="690"/>
        <v>atk_9866247</v>
      </c>
      <c r="AP2231" s="7" t="s">
        <v>3973</v>
      </c>
      <c r="AQ2231" s="7" t="s">
        <v>3998</v>
      </c>
      <c r="AR2231" s="7" t="s">
        <v>3975</v>
      </c>
      <c r="AS2231" s="7" t="s">
        <v>3976</v>
      </c>
      <c r="AU2231" s="7" t="str">
        <f t="shared" si="691"/>
        <v>hp_79954819;atk_9866247;hit_500000;miss_105;cirt_0;cirtSub_-3500</v>
      </c>
    </row>
    <row r="2232" spans="22:47" x14ac:dyDescent="0.2">
      <c r="V2232" s="7" t="str">
        <f t="shared" si="687"/>
        <v>幻之小岛21-2</v>
      </c>
      <c r="W2232" s="7">
        <f t="shared" si="696"/>
        <v>4283</v>
      </c>
      <c r="X2232" s="9" t="s">
        <v>3436</v>
      </c>
      <c r="Y2232" s="9">
        <v>2</v>
      </c>
      <c r="Z2232" s="8">
        <f t="shared" si="692"/>
        <v>12103</v>
      </c>
      <c r="AA2232" s="6" t="s">
        <v>3967</v>
      </c>
      <c r="AB2232" s="6">
        <v>20930337</v>
      </c>
      <c r="AC2232" s="6">
        <f t="shared" si="697"/>
        <v>2.8000000000000003</v>
      </c>
      <c r="AD2232" s="6">
        <f t="shared" si="698"/>
        <v>58604943</v>
      </c>
      <c r="AE2232" s="6">
        <f t="shared" si="702"/>
        <v>17533588</v>
      </c>
      <c r="AF2232" s="6">
        <v>3870000</v>
      </c>
      <c r="AG2232" s="11">
        <f t="shared" si="700"/>
        <v>80008531</v>
      </c>
      <c r="AH2232">
        <f t="shared" si="699"/>
        <v>3.8226107396168536</v>
      </c>
      <c r="AI2232" s="53">
        <v>0.75</v>
      </c>
      <c r="AJ2232" s="7" t="str">
        <f t="shared" si="688"/>
        <v>hp_80008531</v>
      </c>
      <c r="AK2232" s="7" t="s">
        <v>3968</v>
      </c>
      <c r="AL2232" s="7">
        <v>3443920</v>
      </c>
      <c r="AM2232" s="7">
        <f>INT(IF(MOD(Y2232,3)=0,INT(AL2232*0.55),INT(AL2232*0.35)))</f>
        <v>1205372</v>
      </c>
      <c r="AN2232" s="54">
        <f t="shared" si="689"/>
        <v>9873574</v>
      </c>
      <c r="AO2232" s="7" t="str">
        <f t="shared" si="690"/>
        <v>atk_9873574</v>
      </c>
      <c r="AP2232" s="7" t="s">
        <v>3973</v>
      </c>
      <c r="AQ2232" s="7" t="s">
        <v>3998</v>
      </c>
      <c r="AR2232" s="7" t="s">
        <v>3975</v>
      </c>
      <c r="AS2232" s="7" t="s">
        <v>3976</v>
      </c>
      <c r="AU2232" s="7" t="str">
        <f t="shared" si="691"/>
        <v>hp_80008531;atk_9873574;hit_500000;miss_105;cirt_0;cirtSub_-3500</v>
      </c>
    </row>
    <row r="2233" spans="22:47" x14ac:dyDescent="0.2">
      <c r="V2233" s="7" t="str">
        <f t="shared" si="687"/>
        <v>幻之小岛21-3</v>
      </c>
      <c r="W2233" s="7">
        <f t="shared" si="696"/>
        <v>4285</v>
      </c>
      <c r="X2233" s="9" t="s">
        <v>3436</v>
      </c>
      <c r="Y2233" s="9">
        <v>3</v>
      </c>
      <c r="Z2233" s="8">
        <f t="shared" si="692"/>
        <v>12106</v>
      </c>
      <c r="AA2233" s="6" t="s">
        <v>3967</v>
      </c>
      <c r="AB2233" s="6">
        <v>20949522</v>
      </c>
      <c r="AC2233" s="6">
        <f t="shared" si="697"/>
        <v>2.8025000000000002</v>
      </c>
      <c r="AD2233" s="6">
        <f t="shared" si="698"/>
        <v>58711035</v>
      </c>
      <c r="AE2233" s="6">
        <f t="shared" si="702"/>
        <v>17533588</v>
      </c>
      <c r="AF2233" s="6">
        <v>3870000</v>
      </c>
      <c r="AG2233" s="11">
        <f t="shared" si="700"/>
        <v>80114623</v>
      </c>
      <c r="AH2233">
        <f t="shared" si="699"/>
        <v>3.8241742699427701</v>
      </c>
      <c r="AI2233" s="53">
        <v>0.75</v>
      </c>
      <c r="AJ2233" s="7" t="str">
        <f t="shared" si="688"/>
        <v>hp_80114623</v>
      </c>
      <c r="AK2233" s="7" t="s">
        <v>3968</v>
      </c>
      <c r="AL2233" s="7">
        <v>3447320</v>
      </c>
      <c r="AM2233" s="7">
        <f>INT(IF(MOD(Y2233,3)=0,INT(AL2233*0.55),INT(AL2233*0.35)))</f>
        <v>1896026</v>
      </c>
      <c r="AN2233" s="54">
        <f t="shared" si="689"/>
        <v>9887364</v>
      </c>
      <c r="AO2233" s="7" t="str">
        <f t="shared" si="690"/>
        <v>atk_9887364</v>
      </c>
      <c r="AP2233" s="7" t="s">
        <v>3973</v>
      </c>
      <c r="AQ2233" s="7" t="s">
        <v>3998</v>
      </c>
      <c r="AR2233" s="7" t="s">
        <v>3975</v>
      </c>
      <c r="AS2233" s="7" t="s">
        <v>3976</v>
      </c>
      <c r="AU2233" s="7" t="str">
        <f t="shared" si="691"/>
        <v>hp_80114623;atk_9887364;hit_500000;miss_105;cirt_0;cirtSub_-3500</v>
      </c>
    </row>
    <row r="2234" spans="22:47" x14ac:dyDescent="0.2">
      <c r="V2234" s="7" t="str">
        <f t="shared" si="687"/>
        <v>幻之小岛21-4</v>
      </c>
      <c r="W2234" s="7">
        <f t="shared" si="696"/>
        <v>4287</v>
      </c>
      <c r="X2234" s="9" t="s">
        <v>3436</v>
      </c>
      <c r="Y2234" s="9">
        <v>4</v>
      </c>
      <c r="Z2234" s="8">
        <f t="shared" si="692"/>
        <v>12110</v>
      </c>
      <c r="AA2234" s="6" t="s">
        <v>3967</v>
      </c>
      <c r="AB2234" s="6">
        <v>20968709</v>
      </c>
      <c r="AC2234" s="6">
        <f t="shared" si="697"/>
        <v>2.8025000000000002</v>
      </c>
      <c r="AD2234" s="6">
        <f t="shared" si="698"/>
        <v>58764806</v>
      </c>
      <c r="AE2234" s="6">
        <f t="shared" si="702"/>
        <v>17533588</v>
      </c>
      <c r="AF2234" s="6">
        <v>3870000</v>
      </c>
      <c r="AG2234" s="11">
        <f t="shared" si="700"/>
        <v>80168394</v>
      </c>
      <c r="AH2234">
        <f t="shared" si="699"/>
        <v>3.8232393801640341</v>
      </c>
      <c r="AI2234" s="53">
        <v>0.75</v>
      </c>
      <c r="AJ2234" s="7" t="str">
        <f t="shared" si="688"/>
        <v>hp_80168394</v>
      </c>
      <c r="AK2234" s="7" t="s">
        <v>3968</v>
      </c>
      <c r="AL2234" s="7">
        <v>3450720</v>
      </c>
      <c r="AM2234" s="7">
        <f>INT(IF(MOD(Y2234,3)=0,INT(AL2234*0.55),INT(AL2234*0.35)))</f>
        <v>1207752</v>
      </c>
      <c r="AN2234" s="54">
        <f t="shared" si="689"/>
        <v>9894696</v>
      </c>
      <c r="AO2234" s="7" t="str">
        <f t="shared" si="690"/>
        <v>atk_9894696</v>
      </c>
      <c r="AP2234" s="7" t="s">
        <v>3973</v>
      </c>
      <c r="AQ2234" s="7" t="s">
        <v>3998</v>
      </c>
      <c r="AR2234" s="7" t="s">
        <v>3975</v>
      </c>
      <c r="AS2234" s="7" t="s">
        <v>3976</v>
      </c>
      <c r="AU2234" s="7" t="str">
        <f t="shared" si="691"/>
        <v>hp_80168394;atk_9894696;hit_500000;miss_105;cirt_0;cirtSub_-3500</v>
      </c>
    </row>
    <row r="2235" spans="22:47" x14ac:dyDescent="0.2">
      <c r="V2235" s="7" t="str">
        <f t="shared" si="687"/>
        <v>幻之小岛21-5</v>
      </c>
      <c r="W2235" s="7">
        <f t="shared" si="696"/>
        <v>4289</v>
      </c>
      <c r="X2235" s="9" t="s">
        <v>3436</v>
      </c>
      <c r="Y2235" s="9">
        <v>5</v>
      </c>
      <c r="Z2235" s="8">
        <f t="shared" si="692"/>
        <v>12115</v>
      </c>
      <c r="AA2235" s="6" t="s">
        <v>3967</v>
      </c>
      <c r="AB2235" s="6">
        <v>20987899</v>
      </c>
      <c r="AC2235" s="6">
        <f t="shared" si="697"/>
        <v>2.8025000000000002</v>
      </c>
      <c r="AD2235" s="6">
        <f t="shared" si="698"/>
        <v>58818586</v>
      </c>
      <c r="AE2235" s="6">
        <f t="shared" si="702"/>
        <v>17533588</v>
      </c>
      <c r="AF2235" s="6">
        <v>3870000</v>
      </c>
      <c r="AG2235" s="11">
        <f t="shared" si="700"/>
        <v>80222174</v>
      </c>
      <c r="AH2235">
        <f t="shared" si="699"/>
        <v>3.8223060821857393</v>
      </c>
      <c r="AI2235" s="53">
        <v>0.75</v>
      </c>
      <c r="AJ2235" s="7" t="str">
        <f t="shared" si="688"/>
        <v>hp_80222174</v>
      </c>
      <c r="AK2235" s="7" t="s">
        <v>3968</v>
      </c>
      <c r="AL2235" s="7">
        <v>3454120</v>
      </c>
      <c r="AM2235" s="7">
        <f>INT(IF(MOD(Y2235,3)=0,INT(AL2235*0.55),INT(AL2235*0.35)))</f>
        <v>1208942</v>
      </c>
      <c r="AN2235" s="54">
        <f t="shared" si="689"/>
        <v>9902027</v>
      </c>
      <c r="AO2235" s="7" t="str">
        <f t="shared" si="690"/>
        <v>atk_9902027</v>
      </c>
      <c r="AP2235" s="7" t="s">
        <v>3973</v>
      </c>
      <c r="AQ2235" s="7" t="s">
        <v>3998</v>
      </c>
      <c r="AR2235" s="7" t="s">
        <v>3975</v>
      </c>
      <c r="AS2235" s="7" t="s">
        <v>3976</v>
      </c>
      <c r="AU2235" s="7" t="str">
        <f t="shared" si="691"/>
        <v>hp_80222174;atk_9902027;hit_500000;miss_105;cirt_0;cirtSub_-3500</v>
      </c>
    </row>
    <row r="2236" spans="22:47" x14ac:dyDescent="0.2">
      <c r="V2236" s="7" t="str">
        <f t="shared" si="687"/>
        <v>幻之小岛21-6</v>
      </c>
      <c r="W2236" s="7">
        <f t="shared" si="696"/>
        <v>4291</v>
      </c>
      <c r="X2236" s="9" t="s">
        <v>3436</v>
      </c>
      <c r="Y2236" s="9">
        <v>6</v>
      </c>
      <c r="Z2236" s="8">
        <f t="shared" si="692"/>
        <v>12121</v>
      </c>
      <c r="AA2236" s="6" t="s">
        <v>3967</v>
      </c>
      <c r="AB2236" s="6">
        <v>21007091</v>
      </c>
      <c r="AC2236" s="6">
        <f t="shared" si="697"/>
        <v>2.8050000000000002</v>
      </c>
      <c r="AD2236" s="6">
        <f t="shared" si="698"/>
        <v>58924890</v>
      </c>
      <c r="AE2236" s="6">
        <f t="shared" si="702"/>
        <v>17533588</v>
      </c>
      <c r="AF2236" s="6">
        <v>3870000</v>
      </c>
      <c r="AG2236" s="11">
        <f t="shared" si="700"/>
        <v>80328478</v>
      </c>
      <c r="AH2236">
        <f t="shared" si="699"/>
        <v>3.8238744241170757</v>
      </c>
      <c r="AI2236" s="53">
        <v>0.75</v>
      </c>
      <c r="AJ2236" s="7" t="str">
        <f t="shared" si="688"/>
        <v>hp_80328478</v>
      </c>
      <c r="AK2236" s="7" t="s">
        <v>3968</v>
      </c>
      <c r="AL2236" s="7">
        <v>3457520</v>
      </c>
      <c r="AM2236" s="7">
        <f>INT(IF(MOD(Y2236,3)=0,INT(AL2236*0.55),INT(AL2236*0.35)))</f>
        <v>1901636</v>
      </c>
      <c r="AN2236" s="54">
        <f t="shared" si="689"/>
        <v>9915841</v>
      </c>
      <c r="AO2236" s="7" t="str">
        <f t="shared" si="690"/>
        <v>atk_9915841</v>
      </c>
      <c r="AP2236" s="7" t="s">
        <v>3973</v>
      </c>
      <c r="AQ2236" s="7" t="s">
        <v>3998</v>
      </c>
      <c r="AR2236" s="7" t="s">
        <v>3975</v>
      </c>
      <c r="AS2236" s="7" t="s">
        <v>3976</v>
      </c>
      <c r="AU2236" s="7" t="str">
        <f t="shared" si="691"/>
        <v>hp_80328478;atk_9915841;hit_500000;miss_105;cirt_0;cirtSub_-3500</v>
      </c>
    </row>
    <row r="2237" spans="22:47" x14ac:dyDescent="0.2">
      <c r="V2237" s="7" t="str">
        <f t="shared" si="687"/>
        <v>幻之小岛21-7</v>
      </c>
      <c r="W2237" s="7">
        <f t="shared" si="696"/>
        <v>4293</v>
      </c>
      <c r="X2237" s="9" t="s">
        <v>3436</v>
      </c>
      <c r="Y2237" s="9">
        <v>7</v>
      </c>
      <c r="Z2237" s="8">
        <f t="shared" si="692"/>
        <v>12128</v>
      </c>
      <c r="AA2237" s="6" t="s">
        <v>3967</v>
      </c>
      <c r="AB2237" s="6">
        <v>21026285</v>
      </c>
      <c r="AC2237" s="6">
        <f t="shared" si="697"/>
        <v>2.8050000000000002</v>
      </c>
      <c r="AD2237" s="6">
        <f t="shared" si="698"/>
        <v>58978729</v>
      </c>
      <c r="AE2237" s="6">
        <f t="shared" si="702"/>
        <v>17533588</v>
      </c>
      <c r="AF2237" s="6">
        <v>3870000</v>
      </c>
      <c r="AG2237" s="11">
        <f t="shared" si="700"/>
        <v>80382317</v>
      </c>
      <c r="AH2237">
        <f t="shared" si="699"/>
        <v>3.8229443289672904</v>
      </c>
      <c r="AI2237" s="53">
        <v>0.75</v>
      </c>
      <c r="AJ2237" s="7" t="str">
        <f t="shared" si="688"/>
        <v>hp_80382317</v>
      </c>
      <c r="AK2237" s="7" t="s">
        <v>3968</v>
      </c>
      <c r="AL2237" s="7">
        <v>3460920</v>
      </c>
      <c r="AM2237" s="7">
        <f>INT(IF(MOD(Y2237,3)=0,INT(AL2237*0.55),INT(AL2237*0.35)))</f>
        <v>1211322</v>
      </c>
      <c r="AN2237" s="54">
        <f t="shared" si="689"/>
        <v>9923178</v>
      </c>
      <c r="AO2237" s="7" t="str">
        <f t="shared" si="690"/>
        <v>atk_9923178</v>
      </c>
      <c r="AP2237" s="7" t="s">
        <v>3973</v>
      </c>
      <c r="AQ2237" s="7" t="s">
        <v>3998</v>
      </c>
      <c r="AR2237" s="7" t="s">
        <v>3975</v>
      </c>
      <c r="AS2237" s="7" t="s">
        <v>3976</v>
      </c>
      <c r="AU2237" s="7" t="str">
        <f t="shared" si="691"/>
        <v>hp_80382317;atk_9923178;hit_500000;miss_105;cirt_0;cirtSub_-3500</v>
      </c>
    </row>
    <row r="2238" spans="22:47" x14ac:dyDescent="0.2">
      <c r="V2238" s="7" t="str">
        <f t="shared" si="687"/>
        <v>幻之小岛21-8</v>
      </c>
      <c r="W2238" s="7">
        <f t="shared" si="696"/>
        <v>4295</v>
      </c>
      <c r="X2238" s="9" t="s">
        <v>3436</v>
      </c>
      <c r="Y2238" s="9">
        <v>8</v>
      </c>
      <c r="Z2238" s="8">
        <f t="shared" si="692"/>
        <v>12136</v>
      </c>
      <c r="AA2238" s="6" t="s">
        <v>3967</v>
      </c>
      <c r="AB2238" s="6">
        <v>21045481</v>
      </c>
      <c r="AC2238" s="6">
        <f t="shared" si="697"/>
        <v>2.8050000000000002</v>
      </c>
      <c r="AD2238" s="6">
        <f t="shared" si="698"/>
        <v>59032574</v>
      </c>
      <c r="AE2238" s="6">
        <f t="shared" si="702"/>
        <v>17533588</v>
      </c>
      <c r="AF2238" s="6">
        <v>3870000</v>
      </c>
      <c r="AG2238" s="11">
        <f t="shared" si="700"/>
        <v>80436162</v>
      </c>
      <c r="AH2238">
        <f t="shared" si="699"/>
        <v>3.8220158522392529</v>
      </c>
      <c r="AI2238" s="53">
        <v>0.75</v>
      </c>
      <c r="AJ2238" s="7" t="str">
        <f t="shared" si="688"/>
        <v>hp_80436162</v>
      </c>
      <c r="AK2238" s="7" t="s">
        <v>3968</v>
      </c>
      <c r="AL2238" s="7">
        <v>3464320</v>
      </c>
      <c r="AM2238" s="7">
        <f>INT(IF(MOD(Y2238,3)=0,INT(AL2238*0.55),INT(AL2238*0.35)))</f>
        <v>1212512</v>
      </c>
      <c r="AN2238" s="54">
        <f t="shared" si="689"/>
        <v>9930514</v>
      </c>
      <c r="AO2238" s="7" t="str">
        <f t="shared" si="690"/>
        <v>atk_9930514</v>
      </c>
      <c r="AP2238" s="7" t="s">
        <v>3973</v>
      </c>
      <c r="AQ2238" s="7" t="s">
        <v>3998</v>
      </c>
      <c r="AR2238" s="7" t="s">
        <v>3975</v>
      </c>
      <c r="AS2238" s="7" t="s">
        <v>3976</v>
      </c>
      <c r="AU2238" s="7" t="str">
        <f t="shared" si="691"/>
        <v>hp_80436162;atk_9930514;hit_500000;miss_105;cirt_0;cirtSub_-3500</v>
      </c>
    </row>
    <row r="2239" spans="22:47" x14ac:dyDescent="0.2">
      <c r="V2239" s="7" t="str">
        <f t="shared" si="687"/>
        <v>幻之小岛21-9</v>
      </c>
      <c r="W2239" s="7">
        <f t="shared" si="696"/>
        <v>4297</v>
      </c>
      <c r="X2239" s="9" t="s">
        <v>3436</v>
      </c>
      <c r="Y2239" s="9">
        <v>9</v>
      </c>
      <c r="Z2239" s="8">
        <f t="shared" si="692"/>
        <v>12145</v>
      </c>
      <c r="AA2239" s="6" t="s">
        <v>3967</v>
      </c>
      <c r="AB2239" s="6">
        <v>21064680</v>
      </c>
      <c r="AC2239" s="6">
        <f t="shared" si="697"/>
        <v>2.8075000000000001</v>
      </c>
      <c r="AD2239" s="6">
        <f t="shared" si="698"/>
        <v>59139089</v>
      </c>
      <c r="AE2239" s="6">
        <f t="shared" si="702"/>
        <v>17533588</v>
      </c>
      <c r="AF2239" s="6">
        <v>3870000</v>
      </c>
      <c r="AG2239" s="11">
        <f t="shared" si="700"/>
        <v>80542677</v>
      </c>
      <c r="AH2239">
        <f t="shared" si="699"/>
        <v>3.8235889175624789</v>
      </c>
      <c r="AI2239" s="53">
        <v>0.75</v>
      </c>
      <c r="AJ2239" s="7" t="str">
        <f t="shared" si="688"/>
        <v>hp_80542677</v>
      </c>
      <c r="AK2239" s="7" t="s">
        <v>3968</v>
      </c>
      <c r="AL2239" s="7">
        <v>3467720</v>
      </c>
      <c r="AM2239" s="7">
        <f>INT(IF(MOD(Y2239,3)=0,INT(AL2239*0.55),INT(AL2239*0.35)))</f>
        <v>1907246</v>
      </c>
      <c r="AN2239" s="54">
        <f t="shared" si="689"/>
        <v>9944351</v>
      </c>
      <c r="AO2239" s="7" t="str">
        <f t="shared" si="690"/>
        <v>atk_9944351</v>
      </c>
      <c r="AP2239" s="7" t="s">
        <v>3973</v>
      </c>
      <c r="AQ2239" s="7" t="s">
        <v>3998</v>
      </c>
      <c r="AR2239" s="7" t="s">
        <v>3975</v>
      </c>
      <c r="AS2239" s="7" t="s">
        <v>3976</v>
      </c>
      <c r="AU2239" s="7" t="str">
        <f t="shared" si="691"/>
        <v>hp_80542677;atk_9944351;hit_500000;miss_105;cirt_0;cirtSub_-3500</v>
      </c>
    </row>
    <row r="2240" spans="22:47" x14ac:dyDescent="0.2">
      <c r="V2240" s="7" t="str">
        <f t="shared" si="687"/>
        <v>幻之小岛21-10</v>
      </c>
      <c r="W2240" s="7">
        <f t="shared" si="696"/>
        <v>4299</v>
      </c>
      <c r="X2240" s="9" t="s">
        <v>3436</v>
      </c>
      <c r="Y2240" s="9">
        <v>10</v>
      </c>
      <c r="Z2240" s="8">
        <f t="shared" si="692"/>
        <v>12155</v>
      </c>
      <c r="AA2240" s="6" t="s">
        <v>3967</v>
      </c>
      <c r="AB2240" s="6">
        <v>21083881</v>
      </c>
      <c r="AC2240" s="6">
        <f t="shared" si="697"/>
        <v>2.8075000000000001</v>
      </c>
      <c r="AD2240" s="6">
        <f t="shared" si="698"/>
        <v>59192995</v>
      </c>
      <c r="AE2240" s="6">
        <f t="shared" si="702"/>
        <v>17533588</v>
      </c>
      <c r="AF2240" s="6">
        <v>3870000</v>
      </c>
      <c r="AG2240" s="11">
        <f t="shared" si="700"/>
        <v>80596583</v>
      </c>
      <c r="AH2240">
        <f t="shared" si="699"/>
        <v>3.8226635314437605</v>
      </c>
      <c r="AI2240" s="53">
        <v>0.75</v>
      </c>
      <c r="AJ2240" s="7" t="str">
        <f t="shared" si="688"/>
        <v>hp_80596583</v>
      </c>
      <c r="AK2240" s="7" t="s">
        <v>3968</v>
      </c>
      <c r="AL2240" s="7">
        <v>3471120</v>
      </c>
      <c r="AM2240" s="7">
        <f>INT(IF(MOD(Y2240,3)=0,INT(AL2240*0.55),INT(AL2240*0.35)))</f>
        <v>1214892</v>
      </c>
      <c r="AN2240" s="54">
        <f t="shared" si="689"/>
        <v>9951692</v>
      </c>
      <c r="AO2240" s="7" t="str">
        <f t="shared" si="690"/>
        <v>atk_9951692</v>
      </c>
      <c r="AP2240" s="7" t="s">
        <v>3973</v>
      </c>
      <c r="AQ2240" s="7" t="s">
        <v>3998</v>
      </c>
      <c r="AR2240" s="7" t="s">
        <v>3975</v>
      </c>
      <c r="AS2240" s="7" t="s">
        <v>3976</v>
      </c>
      <c r="AU2240" s="7" t="str">
        <f t="shared" si="691"/>
        <v>hp_80596583;atk_9951692;hit_500000;miss_105;cirt_0;cirtSub_-3500</v>
      </c>
    </row>
    <row r="2241" spans="22:47" x14ac:dyDescent="0.2">
      <c r="V2241" s="7" t="str">
        <f t="shared" ref="V2241:V2304" si="705">X2241&amp;"-"&amp;Y2241</f>
        <v>幻之小岛22-1</v>
      </c>
      <c r="W2241" s="7">
        <f t="shared" si="696"/>
        <v>4301</v>
      </c>
      <c r="X2241" s="9" t="s">
        <v>3437</v>
      </c>
      <c r="Y2241" s="9">
        <v>1</v>
      </c>
      <c r="Z2241" s="8">
        <f t="shared" si="692"/>
        <v>12156</v>
      </c>
      <c r="AA2241" s="6" t="s">
        <v>3967</v>
      </c>
      <c r="AB2241" s="6">
        <v>21103084</v>
      </c>
      <c r="AC2241" s="6">
        <f t="shared" si="697"/>
        <v>2.81</v>
      </c>
      <c r="AD2241" s="6">
        <f t="shared" si="698"/>
        <v>59299666</v>
      </c>
      <c r="AE2241" s="6">
        <f t="shared" ref="AE2241" si="706">IF(MOD(Y2241,1)=0,INT(AD2240*0.3),0)</f>
        <v>17757898</v>
      </c>
      <c r="AF2241" s="6">
        <v>3870000</v>
      </c>
      <c r="AG2241" s="11">
        <f t="shared" si="700"/>
        <v>80927564</v>
      </c>
      <c r="AH2241">
        <f t="shared" si="699"/>
        <v>3.8348690646352921</v>
      </c>
      <c r="AI2241" s="53">
        <v>0.75</v>
      </c>
      <c r="AJ2241" s="7" t="str">
        <f t="shared" ref="AJ2241:AJ2304" si="707">AA2241&amp;"_"&amp;AG2241</f>
        <v>hp_80927564</v>
      </c>
      <c r="AK2241" s="7" t="s">
        <v>3968</v>
      </c>
      <c r="AL2241" s="7">
        <v>3474520</v>
      </c>
      <c r="AM2241" s="7">
        <f>INT(IF(MOD(Y2241,3)=0,INT(AL2241*0.55),INT(AL2241*0.35)))</f>
        <v>1216082</v>
      </c>
      <c r="AN2241" s="54">
        <f t="shared" si="689"/>
        <v>9993246</v>
      </c>
      <c r="AO2241" s="7" t="str">
        <f t="shared" si="690"/>
        <v>atk_9993246</v>
      </c>
      <c r="AP2241" s="7" t="s">
        <v>3973</v>
      </c>
      <c r="AQ2241" s="7" t="s">
        <v>3998</v>
      </c>
      <c r="AR2241" s="7" t="s">
        <v>3975</v>
      </c>
      <c r="AS2241" s="7" t="s">
        <v>3976</v>
      </c>
      <c r="AU2241" s="7" t="str">
        <f t="shared" si="691"/>
        <v>hp_80927564;atk_9993246;hit_500000;miss_105;cirt_0;cirtSub_-3500</v>
      </c>
    </row>
    <row r="2242" spans="22:47" x14ac:dyDescent="0.2">
      <c r="V2242" s="7" t="str">
        <f t="shared" si="705"/>
        <v>幻之小岛22-2</v>
      </c>
      <c r="W2242" s="7">
        <f t="shared" si="696"/>
        <v>4303</v>
      </c>
      <c r="X2242" s="9" t="s">
        <v>3437</v>
      </c>
      <c r="Y2242" s="9">
        <v>2</v>
      </c>
      <c r="Z2242" s="8">
        <f t="shared" si="692"/>
        <v>12158</v>
      </c>
      <c r="AA2242" s="6" t="s">
        <v>3967</v>
      </c>
      <c r="AB2242" s="6">
        <v>21122289</v>
      </c>
      <c r="AC2242" s="6">
        <f t="shared" si="697"/>
        <v>2.81</v>
      </c>
      <c r="AD2242" s="6">
        <f t="shared" si="698"/>
        <v>59353632</v>
      </c>
      <c r="AE2242" s="6">
        <f t="shared" si="702"/>
        <v>17757898</v>
      </c>
      <c r="AF2242" s="6">
        <v>3870000</v>
      </c>
      <c r="AG2242" s="11">
        <f t="shared" si="700"/>
        <v>80981530</v>
      </c>
      <c r="AH2242">
        <f t="shared" si="699"/>
        <v>3.8339372214820089</v>
      </c>
      <c r="AI2242" s="53">
        <v>0.75</v>
      </c>
      <c r="AJ2242" s="7" t="str">
        <f t="shared" si="707"/>
        <v>hp_80981530</v>
      </c>
      <c r="AK2242" s="7" t="s">
        <v>3968</v>
      </c>
      <c r="AL2242" s="7">
        <v>3477920</v>
      </c>
      <c r="AM2242" s="7">
        <f>INT(IF(MOD(Y2242,3)=0,INT(AL2242*0.55),INT(AL2242*0.35)))</f>
        <v>1217272</v>
      </c>
      <c r="AN2242" s="54">
        <f t="shared" ref="AN2242:AN2305" si="708">INT(AL2242*AI2242*AH2242)</f>
        <v>10000595</v>
      </c>
      <c r="AO2242" s="7" t="str">
        <f t="shared" ref="AO2242:AO2305" si="709">AK2242&amp;"_"&amp;AN2242</f>
        <v>atk_10000595</v>
      </c>
      <c r="AP2242" s="7" t="s">
        <v>3973</v>
      </c>
      <c r="AQ2242" s="7" t="s">
        <v>3998</v>
      </c>
      <c r="AR2242" s="7" t="s">
        <v>3975</v>
      </c>
      <c r="AS2242" s="7" t="s">
        <v>3976</v>
      </c>
      <c r="AU2242" s="7" t="str">
        <f t="shared" ref="AU2242:AU2305" si="710">AJ2242&amp;";"&amp;AO2242&amp;";"&amp;AP2242&amp;";"&amp;AQ2242&amp;";"&amp;AR2242&amp;";"&amp;AS2242</f>
        <v>hp_80981530;atk_10000595;hit_500000;miss_105;cirt_0;cirtSub_-3500</v>
      </c>
    </row>
    <row r="2243" spans="22:47" x14ac:dyDescent="0.2">
      <c r="V2243" s="7" t="str">
        <f t="shared" si="705"/>
        <v>幻之小岛22-3</v>
      </c>
      <c r="W2243" s="7">
        <f t="shared" si="696"/>
        <v>4305</v>
      </c>
      <c r="X2243" s="9" t="s">
        <v>3437</v>
      </c>
      <c r="Y2243" s="9">
        <v>3</v>
      </c>
      <c r="Z2243" s="8">
        <f t="shared" ref="Z2243:Z2306" si="711">Y2243+Z2242</f>
        <v>12161</v>
      </c>
      <c r="AA2243" s="6" t="s">
        <v>3967</v>
      </c>
      <c r="AB2243" s="6">
        <v>21141497</v>
      </c>
      <c r="AC2243" s="6">
        <f t="shared" si="697"/>
        <v>2.8125</v>
      </c>
      <c r="AD2243" s="6">
        <f t="shared" si="698"/>
        <v>59460460</v>
      </c>
      <c r="AE2243" s="6">
        <f t="shared" si="702"/>
        <v>17757898</v>
      </c>
      <c r="AF2243" s="6">
        <v>3870000</v>
      </c>
      <c r="AG2243" s="11">
        <f t="shared" si="700"/>
        <v>81088358</v>
      </c>
      <c r="AH2243">
        <f t="shared" si="699"/>
        <v>3.8355069179822032</v>
      </c>
      <c r="AI2243" s="53">
        <v>0.75</v>
      </c>
      <c r="AJ2243" s="7" t="str">
        <f t="shared" si="707"/>
        <v>hp_81088358</v>
      </c>
      <c r="AK2243" s="7" t="s">
        <v>3968</v>
      </c>
      <c r="AL2243" s="7">
        <v>3481320</v>
      </c>
      <c r="AM2243" s="7">
        <f>INT(IF(MOD(Y2243,3)=0,INT(AL2243*0.55),INT(AL2243*0.35)))</f>
        <v>1914726</v>
      </c>
      <c r="AN2243" s="54">
        <f t="shared" si="708"/>
        <v>10014470</v>
      </c>
      <c r="AO2243" s="7" t="str">
        <f t="shared" si="709"/>
        <v>atk_10014470</v>
      </c>
      <c r="AP2243" s="7" t="s">
        <v>3973</v>
      </c>
      <c r="AQ2243" s="7" t="s">
        <v>3998</v>
      </c>
      <c r="AR2243" s="7" t="s">
        <v>3975</v>
      </c>
      <c r="AS2243" s="7" t="s">
        <v>3976</v>
      </c>
      <c r="AU2243" s="7" t="str">
        <f t="shared" si="710"/>
        <v>hp_81088358;atk_10014470;hit_500000;miss_105;cirt_0;cirtSub_-3500</v>
      </c>
    </row>
    <row r="2244" spans="22:47" x14ac:dyDescent="0.2">
      <c r="V2244" s="7" t="str">
        <f t="shared" si="705"/>
        <v>幻之小岛22-4</v>
      </c>
      <c r="W2244" s="7">
        <f t="shared" si="696"/>
        <v>4307</v>
      </c>
      <c r="X2244" s="9" t="s">
        <v>3437</v>
      </c>
      <c r="Y2244" s="9">
        <v>4</v>
      </c>
      <c r="Z2244" s="8">
        <f t="shared" si="711"/>
        <v>12165</v>
      </c>
      <c r="AA2244" s="6" t="s">
        <v>3967</v>
      </c>
      <c r="AB2244" s="6">
        <v>21160707</v>
      </c>
      <c r="AC2244" s="6">
        <f t="shared" si="697"/>
        <v>2.8125</v>
      </c>
      <c r="AD2244" s="6">
        <f t="shared" si="698"/>
        <v>59514488</v>
      </c>
      <c r="AE2244" s="6">
        <f t="shared" si="702"/>
        <v>17757898</v>
      </c>
      <c r="AF2244" s="6">
        <v>3870000</v>
      </c>
      <c r="AG2244" s="11">
        <f t="shared" si="700"/>
        <v>81142386</v>
      </c>
      <c r="AH2244">
        <f t="shared" si="699"/>
        <v>3.8345782113990805</v>
      </c>
      <c r="AI2244" s="53">
        <v>0.75</v>
      </c>
      <c r="AJ2244" s="7" t="str">
        <f t="shared" si="707"/>
        <v>hp_81142386</v>
      </c>
      <c r="AK2244" s="7" t="s">
        <v>3968</v>
      </c>
      <c r="AL2244" s="7">
        <v>3484720</v>
      </c>
      <c r="AM2244" s="7">
        <f>INT(IF(MOD(Y2244,3)=0,INT(AL2244*0.55),INT(AL2244*0.35)))</f>
        <v>1219652</v>
      </c>
      <c r="AN2244" s="54">
        <f t="shared" si="708"/>
        <v>10021823</v>
      </c>
      <c r="AO2244" s="7" t="str">
        <f t="shared" si="709"/>
        <v>atk_10021823</v>
      </c>
      <c r="AP2244" s="7" t="s">
        <v>3973</v>
      </c>
      <c r="AQ2244" s="7" t="s">
        <v>3998</v>
      </c>
      <c r="AR2244" s="7" t="s">
        <v>3975</v>
      </c>
      <c r="AS2244" s="7" t="s">
        <v>3976</v>
      </c>
      <c r="AU2244" s="7" t="str">
        <f t="shared" si="710"/>
        <v>hp_81142386;atk_10021823;hit_500000;miss_105;cirt_0;cirtSub_-3500</v>
      </c>
    </row>
    <row r="2245" spans="22:47" x14ac:dyDescent="0.2">
      <c r="V2245" s="7" t="str">
        <f t="shared" si="705"/>
        <v>幻之小岛22-5</v>
      </c>
      <c r="W2245" s="7">
        <f t="shared" si="696"/>
        <v>4309</v>
      </c>
      <c r="X2245" s="9" t="s">
        <v>3437</v>
      </c>
      <c r="Y2245" s="9">
        <v>5</v>
      </c>
      <c r="Z2245" s="8">
        <f t="shared" si="711"/>
        <v>12170</v>
      </c>
      <c r="AA2245" s="6" t="s">
        <v>3967</v>
      </c>
      <c r="AB2245" s="6">
        <v>21179919</v>
      </c>
      <c r="AC2245" s="6">
        <f t="shared" si="697"/>
        <v>2.8125</v>
      </c>
      <c r="AD2245" s="6">
        <f t="shared" si="698"/>
        <v>59568522</v>
      </c>
      <c r="AE2245" s="6">
        <f t="shared" si="702"/>
        <v>17757898</v>
      </c>
      <c r="AF2245" s="6">
        <v>3870000</v>
      </c>
      <c r="AG2245" s="11">
        <f t="shared" si="700"/>
        <v>81196420</v>
      </c>
      <c r="AH2245">
        <f t="shared" si="699"/>
        <v>3.8336511107525952</v>
      </c>
      <c r="AI2245" s="53">
        <v>0.75</v>
      </c>
      <c r="AJ2245" s="7" t="str">
        <f t="shared" si="707"/>
        <v>hp_81196420</v>
      </c>
      <c r="AK2245" s="7" t="s">
        <v>3968</v>
      </c>
      <c r="AL2245" s="7">
        <v>3488120</v>
      </c>
      <c r="AM2245" s="7">
        <f>INT(IF(MOD(Y2245,3)=0,INT(AL2245*0.55),INT(AL2245*0.35)))</f>
        <v>1220842</v>
      </c>
      <c r="AN2245" s="54">
        <f t="shared" si="708"/>
        <v>10029176</v>
      </c>
      <c r="AO2245" s="7" t="str">
        <f t="shared" si="709"/>
        <v>atk_10029176</v>
      </c>
      <c r="AP2245" s="7" t="s">
        <v>3973</v>
      </c>
      <c r="AQ2245" s="7" t="s">
        <v>3998</v>
      </c>
      <c r="AR2245" s="7" t="s">
        <v>3975</v>
      </c>
      <c r="AS2245" s="7" t="s">
        <v>3976</v>
      </c>
      <c r="AU2245" s="7" t="str">
        <f t="shared" si="710"/>
        <v>hp_81196420;atk_10029176;hit_500000;miss_105;cirt_0;cirtSub_-3500</v>
      </c>
    </row>
    <row r="2246" spans="22:47" x14ac:dyDescent="0.2">
      <c r="V2246" s="7" t="str">
        <f t="shared" si="705"/>
        <v>幻之小岛22-6</v>
      </c>
      <c r="W2246" s="7">
        <f t="shared" si="696"/>
        <v>4311</v>
      </c>
      <c r="X2246" s="9" t="s">
        <v>3437</v>
      </c>
      <c r="Y2246" s="9">
        <v>6</v>
      </c>
      <c r="Z2246" s="8">
        <f t="shared" si="711"/>
        <v>12176</v>
      </c>
      <c r="AA2246" s="6" t="s">
        <v>3967</v>
      </c>
      <c r="AB2246" s="6">
        <v>21199133</v>
      </c>
      <c r="AC2246" s="6">
        <f t="shared" si="697"/>
        <v>2.8149999999999999</v>
      </c>
      <c r="AD2246" s="6">
        <f t="shared" si="698"/>
        <v>59675559</v>
      </c>
      <c r="AE2246" s="6">
        <f t="shared" si="702"/>
        <v>17757898</v>
      </c>
      <c r="AF2246" s="6">
        <v>3870000</v>
      </c>
      <c r="AG2246" s="11">
        <f t="shared" si="700"/>
        <v>81303457</v>
      </c>
      <c r="AH2246">
        <f t="shared" si="699"/>
        <v>3.8352255726684672</v>
      </c>
      <c r="AI2246" s="53">
        <v>0.75</v>
      </c>
      <c r="AJ2246" s="7" t="str">
        <f t="shared" si="707"/>
        <v>hp_81303457</v>
      </c>
      <c r="AK2246" s="7" t="s">
        <v>3968</v>
      </c>
      <c r="AL2246" s="7">
        <v>3491520</v>
      </c>
      <c r="AM2246" s="7">
        <f>INT(IF(MOD(Y2246,3)=0,INT(AL2246*0.55),INT(AL2246*0.35)))</f>
        <v>1920336</v>
      </c>
      <c r="AN2246" s="54">
        <f t="shared" si="708"/>
        <v>10043075</v>
      </c>
      <c r="AO2246" s="7" t="str">
        <f t="shared" si="709"/>
        <v>atk_10043075</v>
      </c>
      <c r="AP2246" s="7" t="s">
        <v>3973</v>
      </c>
      <c r="AQ2246" s="7" t="s">
        <v>3998</v>
      </c>
      <c r="AR2246" s="7" t="s">
        <v>3975</v>
      </c>
      <c r="AS2246" s="7" t="s">
        <v>3976</v>
      </c>
      <c r="AU2246" s="7" t="str">
        <f t="shared" si="710"/>
        <v>hp_81303457;atk_10043075;hit_500000;miss_105;cirt_0;cirtSub_-3500</v>
      </c>
    </row>
    <row r="2247" spans="22:47" x14ac:dyDescent="0.2">
      <c r="V2247" s="7" t="str">
        <f t="shared" si="705"/>
        <v>幻之小岛22-7</v>
      </c>
      <c r="W2247" s="7">
        <f t="shared" si="696"/>
        <v>4313</v>
      </c>
      <c r="X2247" s="9" t="s">
        <v>3437</v>
      </c>
      <c r="Y2247" s="9">
        <v>7</v>
      </c>
      <c r="Z2247" s="8">
        <f t="shared" si="711"/>
        <v>12183</v>
      </c>
      <c r="AA2247" s="6" t="s">
        <v>3967</v>
      </c>
      <c r="AB2247" s="6">
        <v>21218349</v>
      </c>
      <c r="AC2247" s="6">
        <f t="shared" si="697"/>
        <v>2.8149999999999999</v>
      </c>
      <c r="AD2247" s="6">
        <f t="shared" si="698"/>
        <v>59729652</v>
      </c>
      <c r="AE2247" s="6">
        <f t="shared" si="702"/>
        <v>17757898</v>
      </c>
      <c r="AF2247" s="6">
        <v>3870000</v>
      </c>
      <c r="AG2247" s="11">
        <f t="shared" si="700"/>
        <v>81357550</v>
      </c>
      <c r="AH2247">
        <f t="shared" si="699"/>
        <v>3.8343016226191775</v>
      </c>
      <c r="AI2247" s="53">
        <v>0.75</v>
      </c>
      <c r="AJ2247" s="7" t="str">
        <f t="shared" si="707"/>
        <v>hp_81357550</v>
      </c>
      <c r="AK2247" s="7" t="s">
        <v>3968</v>
      </c>
      <c r="AL2247" s="7">
        <v>3494920</v>
      </c>
      <c r="AM2247" s="7">
        <f>INT(IF(MOD(Y2247,3)=0,INT(AL2247*0.55),INT(AL2247*0.35)))</f>
        <v>1223222</v>
      </c>
      <c r="AN2247" s="54">
        <f t="shared" si="708"/>
        <v>10050433</v>
      </c>
      <c r="AO2247" s="7" t="str">
        <f t="shared" si="709"/>
        <v>atk_10050433</v>
      </c>
      <c r="AP2247" s="7" t="s">
        <v>3973</v>
      </c>
      <c r="AQ2247" s="7" t="s">
        <v>3998</v>
      </c>
      <c r="AR2247" s="7" t="s">
        <v>3975</v>
      </c>
      <c r="AS2247" s="7" t="s">
        <v>3976</v>
      </c>
      <c r="AU2247" s="7" t="str">
        <f t="shared" si="710"/>
        <v>hp_81357550;atk_10050433;hit_500000;miss_105;cirt_0;cirtSub_-3500</v>
      </c>
    </row>
    <row r="2248" spans="22:47" x14ac:dyDescent="0.2">
      <c r="V2248" s="7" t="str">
        <f t="shared" si="705"/>
        <v>幻之小岛22-8</v>
      </c>
      <c r="W2248" s="7">
        <f t="shared" si="696"/>
        <v>4315</v>
      </c>
      <c r="X2248" s="9" t="s">
        <v>3437</v>
      </c>
      <c r="Y2248" s="9">
        <v>8</v>
      </c>
      <c r="Z2248" s="8">
        <f t="shared" si="711"/>
        <v>12191</v>
      </c>
      <c r="AA2248" s="6" t="s">
        <v>3967</v>
      </c>
      <c r="AB2248" s="6">
        <v>21237568</v>
      </c>
      <c r="AC2248" s="6">
        <f t="shared" si="697"/>
        <v>2.8149999999999999</v>
      </c>
      <c r="AD2248" s="6">
        <f t="shared" si="698"/>
        <v>59783753</v>
      </c>
      <c r="AE2248" s="6">
        <f t="shared" si="702"/>
        <v>17757898</v>
      </c>
      <c r="AF2248" s="6">
        <v>3870000</v>
      </c>
      <c r="AG2248" s="11">
        <f t="shared" si="700"/>
        <v>81411651</v>
      </c>
      <c r="AH2248">
        <f t="shared" si="699"/>
        <v>3.8333791797629559</v>
      </c>
      <c r="AI2248" s="53">
        <v>0.75</v>
      </c>
      <c r="AJ2248" s="7" t="str">
        <f t="shared" si="707"/>
        <v>hp_81411651</v>
      </c>
      <c r="AK2248" s="7" t="s">
        <v>3968</v>
      </c>
      <c r="AL2248" s="7">
        <v>3498320</v>
      </c>
      <c r="AM2248" s="7">
        <f>INT(IF(MOD(Y2248,3)=0,INT(AL2248*0.55),INT(AL2248*0.35)))</f>
        <v>1224412</v>
      </c>
      <c r="AN2248" s="54">
        <f t="shared" si="708"/>
        <v>10057790</v>
      </c>
      <c r="AO2248" s="7" t="str">
        <f t="shared" si="709"/>
        <v>atk_10057790</v>
      </c>
      <c r="AP2248" s="7" t="s">
        <v>3973</v>
      </c>
      <c r="AQ2248" s="7" t="s">
        <v>3998</v>
      </c>
      <c r="AR2248" s="7" t="s">
        <v>3975</v>
      </c>
      <c r="AS2248" s="7" t="s">
        <v>3976</v>
      </c>
      <c r="AU2248" s="7" t="str">
        <f t="shared" si="710"/>
        <v>hp_81411651;atk_10057790;hit_500000;miss_105;cirt_0;cirtSub_-3500</v>
      </c>
    </row>
    <row r="2249" spans="22:47" x14ac:dyDescent="0.2">
      <c r="V2249" s="7" t="str">
        <f t="shared" si="705"/>
        <v>幻之小岛22-9</v>
      </c>
      <c r="W2249" s="7">
        <f t="shared" si="696"/>
        <v>4317</v>
      </c>
      <c r="X2249" s="9" t="s">
        <v>3437</v>
      </c>
      <c r="Y2249" s="9">
        <v>9</v>
      </c>
      <c r="Z2249" s="8">
        <f t="shared" si="711"/>
        <v>12200</v>
      </c>
      <c r="AA2249" s="6" t="s">
        <v>3967</v>
      </c>
      <c r="AB2249" s="6">
        <v>21256789</v>
      </c>
      <c r="AC2249" s="6">
        <f t="shared" si="697"/>
        <v>2.8174999999999999</v>
      </c>
      <c r="AD2249" s="6">
        <f t="shared" si="698"/>
        <v>59891003</v>
      </c>
      <c r="AE2249" s="6">
        <f t="shared" si="702"/>
        <v>17757898</v>
      </c>
      <c r="AF2249" s="6">
        <v>3870000</v>
      </c>
      <c r="AG2249" s="11">
        <f t="shared" si="700"/>
        <v>81518901</v>
      </c>
      <c r="AH2249">
        <f t="shared" si="699"/>
        <v>3.8349583749455292</v>
      </c>
      <c r="AI2249" s="53">
        <v>0.75</v>
      </c>
      <c r="AJ2249" s="7" t="str">
        <f t="shared" si="707"/>
        <v>hp_81518901</v>
      </c>
      <c r="AK2249" s="7" t="s">
        <v>3968</v>
      </c>
      <c r="AL2249" s="7">
        <v>3501720</v>
      </c>
      <c r="AM2249" s="7">
        <f>INT(IF(MOD(Y2249,3)=0,INT(AL2249*0.55),INT(AL2249*0.35)))</f>
        <v>1925946</v>
      </c>
      <c r="AN2249" s="54">
        <f t="shared" si="708"/>
        <v>10071712</v>
      </c>
      <c r="AO2249" s="7" t="str">
        <f t="shared" si="709"/>
        <v>atk_10071712</v>
      </c>
      <c r="AP2249" s="7" t="s">
        <v>3973</v>
      </c>
      <c r="AQ2249" s="7" t="s">
        <v>3998</v>
      </c>
      <c r="AR2249" s="7" t="s">
        <v>3975</v>
      </c>
      <c r="AS2249" s="7" t="s">
        <v>3976</v>
      </c>
      <c r="AU2249" s="7" t="str">
        <f t="shared" si="710"/>
        <v>hp_81518901;atk_10071712;hit_500000;miss_105;cirt_0;cirtSub_-3500</v>
      </c>
    </row>
    <row r="2250" spans="22:47" x14ac:dyDescent="0.2">
      <c r="V2250" s="7" t="str">
        <f t="shared" si="705"/>
        <v>幻之小岛22-10</v>
      </c>
      <c r="W2250" s="7">
        <f t="shared" si="696"/>
        <v>4319</v>
      </c>
      <c r="X2250" s="9" t="s">
        <v>3437</v>
      </c>
      <c r="Y2250" s="9">
        <v>10</v>
      </c>
      <c r="Z2250" s="8">
        <f t="shared" si="711"/>
        <v>12210</v>
      </c>
      <c r="AA2250" s="6" t="s">
        <v>3967</v>
      </c>
      <c r="AB2250" s="6">
        <v>21276012</v>
      </c>
      <c r="AC2250" s="6">
        <f t="shared" si="697"/>
        <v>2.8174999999999999</v>
      </c>
      <c r="AD2250" s="6">
        <f t="shared" si="698"/>
        <v>59945163</v>
      </c>
      <c r="AE2250" s="6">
        <f t="shared" si="702"/>
        <v>17757898</v>
      </c>
      <c r="AF2250" s="6">
        <v>3870000</v>
      </c>
      <c r="AG2250" s="11">
        <f t="shared" si="700"/>
        <v>81573061</v>
      </c>
      <c r="AH2250">
        <f t="shared" si="699"/>
        <v>3.8340390576955867</v>
      </c>
      <c r="AI2250" s="53">
        <v>0.75</v>
      </c>
      <c r="AJ2250" s="7" t="str">
        <f t="shared" si="707"/>
        <v>hp_81573061</v>
      </c>
      <c r="AK2250" s="7" t="s">
        <v>3968</v>
      </c>
      <c r="AL2250" s="7">
        <v>3505120</v>
      </c>
      <c r="AM2250" s="7">
        <f>INT(IF(MOD(Y2250,3)=0,INT(AL2250*0.55),INT(AL2250*0.35)))</f>
        <v>1226792</v>
      </c>
      <c r="AN2250" s="54">
        <f t="shared" si="708"/>
        <v>10079075</v>
      </c>
      <c r="AO2250" s="7" t="str">
        <f t="shared" si="709"/>
        <v>atk_10079075</v>
      </c>
      <c r="AP2250" s="7" t="s">
        <v>3973</v>
      </c>
      <c r="AQ2250" s="7" t="s">
        <v>3998</v>
      </c>
      <c r="AR2250" s="7" t="s">
        <v>3975</v>
      </c>
      <c r="AS2250" s="7" t="s">
        <v>3976</v>
      </c>
      <c r="AU2250" s="7" t="str">
        <f t="shared" si="710"/>
        <v>hp_81573061;atk_10079075;hit_500000;miss_105;cirt_0;cirtSub_-3500</v>
      </c>
    </row>
    <row r="2251" spans="22:47" x14ac:dyDescent="0.2">
      <c r="V2251" s="7" t="str">
        <f t="shared" si="705"/>
        <v>幻之小岛23-1</v>
      </c>
      <c r="W2251" s="7">
        <f t="shared" si="696"/>
        <v>4321</v>
      </c>
      <c r="X2251" s="9" t="s">
        <v>3438</v>
      </c>
      <c r="Y2251" s="9">
        <v>1</v>
      </c>
      <c r="Z2251" s="8">
        <f t="shared" si="711"/>
        <v>12211</v>
      </c>
      <c r="AA2251" s="6" t="s">
        <v>3967</v>
      </c>
      <c r="AB2251" s="6">
        <v>21295238</v>
      </c>
      <c r="AC2251" s="6">
        <f t="shared" si="697"/>
        <v>2.8200000000000003</v>
      </c>
      <c r="AD2251" s="6">
        <f t="shared" si="698"/>
        <v>60052571</v>
      </c>
      <c r="AE2251" s="6">
        <f t="shared" ref="AE2251" si="712">IF(MOD(Y2251,1)=0,INT(AD2250*0.3),0)</f>
        <v>17983548</v>
      </c>
      <c r="AF2251" s="6">
        <v>3870000</v>
      </c>
      <c r="AG2251" s="11">
        <f t="shared" si="700"/>
        <v>81906119</v>
      </c>
      <c r="AH2251">
        <f t="shared" si="699"/>
        <v>3.8462175909938177</v>
      </c>
      <c r="AI2251" s="53">
        <v>0.75</v>
      </c>
      <c r="AJ2251" s="7" t="str">
        <f t="shared" si="707"/>
        <v>hp_81906119</v>
      </c>
      <c r="AK2251" s="7" t="s">
        <v>3968</v>
      </c>
      <c r="AL2251" s="7">
        <v>3508520</v>
      </c>
      <c r="AM2251" s="7">
        <f>INT(IF(MOD(Y2251,3)=0,INT(AL2251*0.55),INT(AL2251*0.35)))</f>
        <v>1227982</v>
      </c>
      <c r="AN2251" s="54">
        <f t="shared" si="708"/>
        <v>10120898</v>
      </c>
      <c r="AO2251" s="7" t="str">
        <f t="shared" si="709"/>
        <v>atk_10120898</v>
      </c>
      <c r="AP2251" s="7" t="s">
        <v>3973</v>
      </c>
      <c r="AQ2251" s="7" t="s">
        <v>3998</v>
      </c>
      <c r="AR2251" s="7" t="s">
        <v>3975</v>
      </c>
      <c r="AS2251" s="7" t="s">
        <v>3976</v>
      </c>
      <c r="AU2251" s="7" t="str">
        <f t="shared" si="710"/>
        <v>hp_81906119;atk_10120898;hit_500000;miss_105;cirt_0;cirtSub_-3500</v>
      </c>
    </row>
    <row r="2252" spans="22:47" x14ac:dyDescent="0.2">
      <c r="V2252" s="7" t="str">
        <f t="shared" si="705"/>
        <v>幻之小岛23-2</v>
      </c>
      <c r="W2252" s="7">
        <f t="shared" si="696"/>
        <v>4323</v>
      </c>
      <c r="X2252" s="9" t="s">
        <v>3438</v>
      </c>
      <c r="Y2252" s="9">
        <v>2</v>
      </c>
      <c r="Z2252" s="8">
        <f t="shared" si="711"/>
        <v>12213</v>
      </c>
      <c r="AA2252" s="6" t="s">
        <v>3967</v>
      </c>
      <c r="AB2252" s="6">
        <v>21314466</v>
      </c>
      <c r="AC2252" s="6">
        <f t="shared" si="697"/>
        <v>2.8200000000000003</v>
      </c>
      <c r="AD2252" s="6">
        <f t="shared" si="698"/>
        <v>60106794</v>
      </c>
      <c r="AE2252" s="6">
        <f t="shared" si="702"/>
        <v>17983548</v>
      </c>
      <c r="AF2252" s="6">
        <v>3870000</v>
      </c>
      <c r="AG2252" s="11">
        <f t="shared" si="700"/>
        <v>81960342</v>
      </c>
      <c r="AH2252">
        <f t="shared" si="699"/>
        <v>3.8452918313787454</v>
      </c>
      <c r="AI2252" s="53">
        <v>0.75</v>
      </c>
      <c r="AJ2252" s="7" t="str">
        <f t="shared" si="707"/>
        <v>hp_81960342</v>
      </c>
      <c r="AK2252" s="7" t="s">
        <v>3968</v>
      </c>
      <c r="AL2252" s="7">
        <v>3511920</v>
      </c>
      <c r="AM2252" s="7">
        <f>INT(IF(MOD(Y2252,3)=0,INT(AL2252*0.55),INT(AL2252*0.35)))</f>
        <v>1229172</v>
      </c>
      <c r="AN2252" s="54">
        <f t="shared" si="708"/>
        <v>10128267</v>
      </c>
      <c r="AO2252" s="7" t="str">
        <f t="shared" si="709"/>
        <v>atk_10128267</v>
      </c>
      <c r="AP2252" s="7" t="s">
        <v>3973</v>
      </c>
      <c r="AQ2252" s="7" t="s">
        <v>3998</v>
      </c>
      <c r="AR2252" s="7" t="s">
        <v>3975</v>
      </c>
      <c r="AS2252" s="7" t="s">
        <v>3976</v>
      </c>
      <c r="AU2252" s="7" t="str">
        <f t="shared" si="710"/>
        <v>hp_81960342;atk_10128267;hit_500000;miss_105;cirt_0;cirtSub_-3500</v>
      </c>
    </row>
    <row r="2253" spans="22:47" x14ac:dyDescent="0.2">
      <c r="V2253" s="7" t="str">
        <f t="shared" si="705"/>
        <v>幻之小岛23-3</v>
      </c>
      <c r="W2253" s="7">
        <f t="shared" si="696"/>
        <v>4325</v>
      </c>
      <c r="X2253" s="9" t="s">
        <v>3438</v>
      </c>
      <c r="Y2253" s="9">
        <v>3</v>
      </c>
      <c r="Z2253" s="8">
        <f t="shared" si="711"/>
        <v>12216</v>
      </c>
      <c r="AA2253" s="6" t="s">
        <v>3967</v>
      </c>
      <c r="AB2253" s="6">
        <v>21333696</v>
      </c>
      <c r="AC2253" s="6">
        <f t="shared" si="697"/>
        <v>2.8225000000000002</v>
      </c>
      <c r="AD2253" s="6">
        <f t="shared" si="698"/>
        <v>60214356</v>
      </c>
      <c r="AE2253" s="6">
        <f t="shared" si="702"/>
        <v>17983548</v>
      </c>
      <c r="AF2253" s="6">
        <v>3870000</v>
      </c>
      <c r="AG2253" s="11">
        <f t="shared" si="700"/>
        <v>82067904</v>
      </c>
      <c r="AH2253">
        <f t="shared" si="699"/>
        <v>3.8468676032507449</v>
      </c>
      <c r="AI2253" s="53">
        <v>0.75</v>
      </c>
      <c r="AJ2253" s="7" t="str">
        <f t="shared" si="707"/>
        <v>hp_82067904</v>
      </c>
      <c r="AK2253" s="7" t="s">
        <v>3968</v>
      </c>
      <c r="AL2253" s="7">
        <v>3515320</v>
      </c>
      <c r="AM2253" s="7">
        <f>INT(IF(MOD(Y2253,3)=0,INT(AL2253*0.55),INT(AL2253*0.35)))</f>
        <v>1933426</v>
      </c>
      <c r="AN2253" s="54">
        <f t="shared" si="708"/>
        <v>10142227</v>
      </c>
      <c r="AO2253" s="7" t="str">
        <f t="shared" si="709"/>
        <v>atk_10142227</v>
      </c>
      <c r="AP2253" s="7" t="s">
        <v>3973</v>
      </c>
      <c r="AQ2253" s="7" t="s">
        <v>3998</v>
      </c>
      <c r="AR2253" s="7" t="s">
        <v>3975</v>
      </c>
      <c r="AS2253" s="7" t="s">
        <v>3976</v>
      </c>
      <c r="AU2253" s="7" t="str">
        <f t="shared" si="710"/>
        <v>hp_82067904;atk_10142227;hit_500000;miss_105;cirt_0;cirtSub_-3500</v>
      </c>
    </row>
    <row r="2254" spans="22:47" x14ac:dyDescent="0.2">
      <c r="V2254" s="7" t="str">
        <f t="shared" si="705"/>
        <v>幻之小岛23-4</v>
      </c>
      <c r="W2254" s="7">
        <f t="shared" si="696"/>
        <v>4327</v>
      </c>
      <c r="X2254" s="9" t="s">
        <v>3438</v>
      </c>
      <c r="Y2254" s="9">
        <v>4</v>
      </c>
      <c r="Z2254" s="8">
        <f t="shared" si="711"/>
        <v>12220</v>
      </c>
      <c r="AA2254" s="6" t="s">
        <v>3967</v>
      </c>
      <c r="AB2254" s="6">
        <v>21352928</v>
      </c>
      <c r="AC2254" s="6">
        <f t="shared" si="697"/>
        <v>2.8225000000000002</v>
      </c>
      <c r="AD2254" s="6">
        <f t="shared" si="698"/>
        <v>60268639</v>
      </c>
      <c r="AE2254" s="6">
        <f t="shared" si="702"/>
        <v>17983548</v>
      </c>
      <c r="AF2254" s="6">
        <v>3870000</v>
      </c>
      <c r="AG2254" s="11">
        <f t="shared" si="700"/>
        <v>82122187</v>
      </c>
      <c r="AH2254">
        <f t="shared" si="699"/>
        <v>3.8459450151286045</v>
      </c>
      <c r="AI2254" s="53">
        <v>0.75</v>
      </c>
      <c r="AJ2254" s="7" t="str">
        <f t="shared" si="707"/>
        <v>hp_82122187</v>
      </c>
      <c r="AK2254" s="7" t="s">
        <v>3968</v>
      </c>
      <c r="AL2254" s="7">
        <v>3518720</v>
      </c>
      <c r="AM2254" s="7">
        <f>INT(IF(MOD(Y2254,3)=0,INT(AL2254*0.55),INT(AL2254*0.35)))</f>
        <v>1231552</v>
      </c>
      <c r="AN2254" s="54">
        <f t="shared" si="708"/>
        <v>10149602</v>
      </c>
      <c r="AO2254" s="7" t="str">
        <f t="shared" si="709"/>
        <v>atk_10149602</v>
      </c>
      <c r="AP2254" s="7" t="s">
        <v>3973</v>
      </c>
      <c r="AQ2254" s="7" t="s">
        <v>3998</v>
      </c>
      <c r="AR2254" s="7" t="s">
        <v>3975</v>
      </c>
      <c r="AS2254" s="7" t="s">
        <v>3976</v>
      </c>
      <c r="AU2254" s="7" t="str">
        <f t="shared" si="710"/>
        <v>hp_82122187;atk_10149602;hit_500000;miss_105;cirt_0;cirtSub_-3500</v>
      </c>
    </row>
    <row r="2255" spans="22:47" x14ac:dyDescent="0.2">
      <c r="V2255" s="7" t="str">
        <f t="shared" si="705"/>
        <v>幻之小岛23-5</v>
      </c>
      <c r="W2255" s="7">
        <f t="shared" si="696"/>
        <v>4329</v>
      </c>
      <c r="X2255" s="9" t="s">
        <v>3438</v>
      </c>
      <c r="Y2255" s="9">
        <v>5</v>
      </c>
      <c r="Z2255" s="8">
        <f t="shared" si="711"/>
        <v>12225</v>
      </c>
      <c r="AA2255" s="6" t="s">
        <v>3967</v>
      </c>
      <c r="AB2255" s="6">
        <v>21372162</v>
      </c>
      <c r="AC2255" s="6">
        <f t="shared" si="697"/>
        <v>2.8225000000000002</v>
      </c>
      <c r="AD2255" s="6">
        <f t="shared" si="698"/>
        <v>60322927</v>
      </c>
      <c r="AE2255" s="6">
        <f t="shared" si="702"/>
        <v>17983548</v>
      </c>
      <c r="AF2255" s="6">
        <v>3870000</v>
      </c>
      <c r="AG2255" s="11">
        <f t="shared" si="700"/>
        <v>82176475</v>
      </c>
      <c r="AH2255">
        <f t="shared" si="699"/>
        <v>3.8450239615439936</v>
      </c>
      <c r="AI2255" s="53">
        <v>0.75</v>
      </c>
      <c r="AJ2255" s="7" t="str">
        <f t="shared" si="707"/>
        <v>hp_82176475</v>
      </c>
      <c r="AK2255" s="7" t="s">
        <v>3968</v>
      </c>
      <c r="AL2255" s="7">
        <v>3522120</v>
      </c>
      <c r="AM2255" s="7">
        <f>INT(IF(MOD(Y2255,3)=0,INT(AL2255*0.55),INT(AL2255*0.35)))</f>
        <v>1232742</v>
      </c>
      <c r="AN2255" s="54">
        <f t="shared" si="708"/>
        <v>10156976</v>
      </c>
      <c r="AO2255" s="7" t="str">
        <f t="shared" si="709"/>
        <v>atk_10156976</v>
      </c>
      <c r="AP2255" s="7" t="s">
        <v>3973</v>
      </c>
      <c r="AQ2255" s="7" t="s">
        <v>3998</v>
      </c>
      <c r="AR2255" s="7" t="s">
        <v>3975</v>
      </c>
      <c r="AS2255" s="7" t="s">
        <v>3976</v>
      </c>
      <c r="AU2255" s="7" t="str">
        <f t="shared" si="710"/>
        <v>hp_82176475;atk_10156976;hit_500000;miss_105;cirt_0;cirtSub_-3500</v>
      </c>
    </row>
    <row r="2256" spans="22:47" x14ac:dyDescent="0.2">
      <c r="V2256" s="7" t="str">
        <f t="shared" si="705"/>
        <v>幻之小岛23-6</v>
      </c>
      <c r="W2256" s="7">
        <f t="shared" si="696"/>
        <v>4331</v>
      </c>
      <c r="X2256" s="9" t="s">
        <v>3438</v>
      </c>
      <c r="Y2256" s="9">
        <v>6</v>
      </c>
      <c r="Z2256" s="8">
        <f t="shared" si="711"/>
        <v>12231</v>
      </c>
      <c r="AA2256" s="6" t="s">
        <v>3967</v>
      </c>
      <c r="AB2256" s="6">
        <v>21391399</v>
      </c>
      <c r="AC2256" s="6">
        <f t="shared" si="697"/>
        <v>2.8250000000000002</v>
      </c>
      <c r="AD2256" s="6">
        <f t="shared" si="698"/>
        <v>60430702</v>
      </c>
      <c r="AE2256" s="6">
        <f t="shared" si="702"/>
        <v>17983548</v>
      </c>
      <c r="AF2256" s="6">
        <v>3870000</v>
      </c>
      <c r="AG2256" s="11">
        <f t="shared" si="700"/>
        <v>82284250</v>
      </c>
      <c r="AH2256">
        <f t="shared" si="699"/>
        <v>3.8466044226466907</v>
      </c>
      <c r="AI2256" s="53">
        <v>0.75</v>
      </c>
      <c r="AJ2256" s="7" t="str">
        <f t="shared" si="707"/>
        <v>hp_82284250</v>
      </c>
      <c r="AK2256" s="7" t="s">
        <v>3968</v>
      </c>
      <c r="AL2256" s="7">
        <v>3525520</v>
      </c>
      <c r="AM2256" s="7">
        <f>INT(IF(MOD(Y2256,3)=0,INT(AL2256*0.55),INT(AL2256*0.35)))</f>
        <v>1939036</v>
      </c>
      <c r="AN2256" s="54">
        <f t="shared" si="708"/>
        <v>10170960</v>
      </c>
      <c r="AO2256" s="7" t="str">
        <f t="shared" si="709"/>
        <v>atk_10170960</v>
      </c>
      <c r="AP2256" s="7" t="s">
        <v>3973</v>
      </c>
      <c r="AQ2256" s="7" t="s">
        <v>3998</v>
      </c>
      <c r="AR2256" s="7" t="s">
        <v>3975</v>
      </c>
      <c r="AS2256" s="7" t="s">
        <v>3976</v>
      </c>
      <c r="AU2256" s="7" t="str">
        <f t="shared" si="710"/>
        <v>hp_82284250;atk_10170960;hit_500000;miss_105;cirt_0;cirtSub_-3500</v>
      </c>
    </row>
    <row r="2257" spans="22:47" x14ac:dyDescent="0.2">
      <c r="V2257" s="7" t="str">
        <f t="shared" si="705"/>
        <v>幻之小岛23-7</v>
      </c>
      <c r="W2257" s="7">
        <f t="shared" si="696"/>
        <v>4333</v>
      </c>
      <c r="X2257" s="9" t="s">
        <v>3438</v>
      </c>
      <c r="Y2257" s="9">
        <v>7</v>
      </c>
      <c r="Z2257" s="8">
        <f t="shared" si="711"/>
        <v>12238</v>
      </c>
      <c r="AA2257" s="6" t="s">
        <v>3967</v>
      </c>
      <c r="AB2257" s="6">
        <v>21410638</v>
      </c>
      <c r="AC2257" s="6">
        <f t="shared" si="697"/>
        <v>2.8250000000000002</v>
      </c>
      <c r="AD2257" s="6">
        <f t="shared" si="698"/>
        <v>60485052</v>
      </c>
      <c r="AE2257" s="6">
        <f t="shared" si="702"/>
        <v>17983548</v>
      </c>
      <c r="AF2257" s="6">
        <v>3870000</v>
      </c>
      <c r="AG2257" s="11">
        <f t="shared" si="700"/>
        <v>82338600</v>
      </c>
      <c r="AH2257">
        <f t="shared" si="699"/>
        <v>3.8456864293348008</v>
      </c>
      <c r="AI2257" s="53">
        <v>0.75</v>
      </c>
      <c r="AJ2257" s="7" t="str">
        <f t="shared" si="707"/>
        <v>hp_82338600</v>
      </c>
      <c r="AK2257" s="7" t="s">
        <v>3968</v>
      </c>
      <c r="AL2257" s="7">
        <v>3528920</v>
      </c>
      <c r="AM2257" s="7">
        <f>INT(IF(MOD(Y2257,3)=0,INT(AL2257*0.55),INT(AL2257*0.35)))</f>
        <v>1235122</v>
      </c>
      <c r="AN2257" s="54">
        <f t="shared" si="708"/>
        <v>10178339</v>
      </c>
      <c r="AO2257" s="7" t="str">
        <f t="shared" si="709"/>
        <v>atk_10178339</v>
      </c>
      <c r="AP2257" s="7" t="s">
        <v>3973</v>
      </c>
      <c r="AQ2257" s="7" t="s">
        <v>3998</v>
      </c>
      <c r="AR2257" s="7" t="s">
        <v>3975</v>
      </c>
      <c r="AS2257" s="7" t="s">
        <v>3976</v>
      </c>
      <c r="AU2257" s="7" t="str">
        <f t="shared" si="710"/>
        <v>hp_82338600;atk_10178339;hit_500000;miss_105;cirt_0;cirtSub_-3500</v>
      </c>
    </row>
    <row r="2258" spans="22:47" x14ac:dyDescent="0.2">
      <c r="V2258" s="7" t="str">
        <f t="shared" si="705"/>
        <v>幻之小岛23-8</v>
      </c>
      <c r="W2258" s="7">
        <f t="shared" si="696"/>
        <v>4335</v>
      </c>
      <c r="X2258" s="9" t="s">
        <v>3438</v>
      </c>
      <c r="Y2258" s="9">
        <v>8</v>
      </c>
      <c r="Z2258" s="8">
        <f t="shared" si="711"/>
        <v>12246</v>
      </c>
      <c r="AA2258" s="6" t="s">
        <v>3967</v>
      </c>
      <c r="AB2258" s="6">
        <v>21429879</v>
      </c>
      <c r="AC2258" s="6">
        <f t="shared" si="697"/>
        <v>2.8250000000000002</v>
      </c>
      <c r="AD2258" s="6">
        <f t="shared" si="698"/>
        <v>60539408</v>
      </c>
      <c r="AE2258" s="6">
        <f t="shared" si="702"/>
        <v>17983548</v>
      </c>
      <c r="AF2258" s="6">
        <v>3870000</v>
      </c>
      <c r="AG2258" s="11">
        <f t="shared" si="700"/>
        <v>82392956</v>
      </c>
      <c r="AH2258">
        <f t="shared" si="699"/>
        <v>3.8447700054675997</v>
      </c>
      <c r="AI2258" s="53">
        <v>0.75</v>
      </c>
      <c r="AJ2258" s="7" t="str">
        <f t="shared" si="707"/>
        <v>hp_82392956</v>
      </c>
      <c r="AK2258" s="7" t="s">
        <v>3968</v>
      </c>
      <c r="AL2258" s="7">
        <v>3532320</v>
      </c>
      <c r="AM2258" s="7">
        <f>INT(IF(MOD(Y2258,3)=0,INT(AL2258*0.55),INT(AL2258*0.35)))</f>
        <v>1236312</v>
      </c>
      <c r="AN2258" s="54">
        <f t="shared" si="708"/>
        <v>10185718</v>
      </c>
      <c r="AO2258" s="7" t="str">
        <f t="shared" si="709"/>
        <v>atk_10185718</v>
      </c>
      <c r="AP2258" s="7" t="s">
        <v>3973</v>
      </c>
      <c r="AQ2258" s="7" t="s">
        <v>3998</v>
      </c>
      <c r="AR2258" s="7" t="s">
        <v>3975</v>
      </c>
      <c r="AS2258" s="7" t="s">
        <v>3976</v>
      </c>
      <c r="AU2258" s="7" t="str">
        <f t="shared" si="710"/>
        <v>hp_82392956;atk_10185718;hit_500000;miss_105;cirt_0;cirtSub_-3500</v>
      </c>
    </row>
    <row r="2259" spans="22:47" x14ac:dyDescent="0.2">
      <c r="V2259" s="7" t="str">
        <f t="shared" si="705"/>
        <v>幻之小岛23-9</v>
      </c>
      <c r="W2259" s="7">
        <f t="shared" si="696"/>
        <v>4337</v>
      </c>
      <c r="X2259" s="9" t="s">
        <v>3438</v>
      </c>
      <c r="Y2259" s="9">
        <v>9</v>
      </c>
      <c r="Z2259" s="8">
        <f t="shared" si="711"/>
        <v>12255</v>
      </c>
      <c r="AA2259" s="6" t="s">
        <v>3967</v>
      </c>
      <c r="AB2259" s="6">
        <v>21449123</v>
      </c>
      <c r="AC2259" s="6">
        <f t="shared" si="697"/>
        <v>2.8275000000000001</v>
      </c>
      <c r="AD2259" s="6">
        <f t="shared" si="698"/>
        <v>60647395</v>
      </c>
      <c r="AE2259" s="6">
        <f t="shared" si="702"/>
        <v>17983548</v>
      </c>
      <c r="AF2259" s="6">
        <v>3870000</v>
      </c>
      <c r="AG2259" s="11">
        <f t="shared" si="700"/>
        <v>82500943</v>
      </c>
      <c r="AH2259">
        <f t="shared" si="699"/>
        <v>3.8463550700884133</v>
      </c>
      <c r="AI2259" s="53">
        <v>0.75</v>
      </c>
      <c r="AJ2259" s="7" t="str">
        <f t="shared" si="707"/>
        <v>hp_82500943</v>
      </c>
      <c r="AK2259" s="7" t="s">
        <v>3968</v>
      </c>
      <c r="AL2259" s="7">
        <v>3536220</v>
      </c>
      <c r="AM2259" s="7">
        <f>INT(IF(MOD(Y2259,3)=0,INT(AL2259*0.55),INT(AL2259*0.35)))</f>
        <v>1944921</v>
      </c>
      <c r="AN2259" s="54">
        <f t="shared" si="708"/>
        <v>10201168</v>
      </c>
      <c r="AO2259" s="7" t="str">
        <f t="shared" si="709"/>
        <v>atk_10201168</v>
      </c>
      <c r="AP2259" s="7" t="s">
        <v>3973</v>
      </c>
      <c r="AQ2259" s="7" t="s">
        <v>3998</v>
      </c>
      <c r="AR2259" s="7" t="s">
        <v>3975</v>
      </c>
      <c r="AS2259" s="7" t="s">
        <v>3976</v>
      </c>
      <c r="AU2259" s="7" t="str">
        <f t="shared" si="710"/>
        <v>hp_82500943;atk_10201168;hit_500000;miss_105;cirt_0;cirtSub_-3500</v>
      </c>
    </row>
    <row r="2260" spans="22:47" x14ac:dyDescent="0.2">
      <c r="V2260" s="7" t="str">
        <f t="shared" si="705"/>
        <v>幻之小岛23-10</v>
      </c>
      <c r="W2260" s="7">
        <f t="shared" si="696"/>
        <v>4339</v>
      </c>
      <c r="X2260" s="9" t="s">
        <v>3438</v>
      </c>
      <c r="Y2260" s="9">
        <v>10</v>
      </c>
      <c r="Z2260" s="8">
        <f t="shared" si="711"/>
        <v>12265</v>
      </c>
      <c r="AA2260" s="6" t="s">
        <v>3967</v>
      </c>
      <c r="AB2260" s="6">
        <v>21468368</v>
      </c>
      <c r="AC2260" s="6">
        <f t="shared" si="697"/>
        <v>2.8275000000000001</v>
      </c>
      <c r="AD2260" s="6">
        <f t="shared" si="698"/>
        <v>60701810</v>
      </c>
      <c r="AE2260" s="6">
        <f t="shared" si="702"/>
        <v>17983548</v>
      </c>
      <c r="AF2260" s="6">
        <v>3870000</v>
      </c>
      <c r="AG2260" s="11">
        <f t="shared" si="700"/>
        <v>82555358</v>
      </c>
      <c r="AH2260">
        <f t="shared" si="699"/>
        <v>3.8454417215132515</v>
      </c>
      <c r="AI2260" s="53">
        <v>0.75</v>
      </c>
      <c r="AJ2260" s="7" t="str">
        <f t="shared" si="707"/>
        <v>hp_82555358</v>
      </c>
      <c r="AK2260" s="7" t="s">
        <v>3968</v>
      </c>
      <c r="AL2260" s="7">
        <v>3540120</v>
      </c>
      <c r="AM2260" s="7">
        <f>INT(IF(MOD(Y2260,3)=0,INT(AL2260*0.55),INT(AL2260*0.35)))</f>
        <v>1239042</v>
      </c>
      <c r="AN2260" s="54">
        <f t="shared" si="708"/>
        <v>10209993</v>
      </c>
      <c r="AO2260" s="7" t="str">
        <f t="shared" si="709"/>
        <v>atk_10209993</v>
      </c>
      <c r="AP2260" s="7" t="s">
        <v>3973</v>
      </c>
      <c r="AQ2260" s="7" t="s">
        <v>3998</v>
      </c>
      <c r="AR2260" s="7" t="s">
        <v>3975</v>
      </c>
      <c r="AS2260" s="7" t="s">
        <v>3976</v>
      </c>
      <c r="AU2260" s="7" t="str">
        <f t="shared" si="710"/>
        <v>hp_82555358;atk_10209993;hit_500000;miss_105;cirt_0;cirtSub_-3500</v>
      </c>
    </row>
    <row r="2261" spans="22:47" x14ac:dyDescent="0.2">
      <c r="V2261" s="7" t="str">
        <f t="shared" si="705"/>
        <v>幻之小岛24-1</v>
      </c>
      <c r="W2261" s="7">
        <f t="shared" si="696"/>
        <v>4341</v>
      </c>
      <c r="X2261" s="9" t="s">
        <v>3439</v>
      </c>
      <c r="Y2261" s="9">
        <v>1</v>
      </c>
      <c r="Z2261" s="8">
        <f t="shared" si="711"/>
        <v>12266</v>
      </c>
      <c r="AA2261" s="6" t="s">
        <v>3967</v>
      </c>
      <c r="AB2261" s="6">
        <v>21487616</v>
      </c>
      <c r="AC2261" s="6">
        <f t="shared" si="697"/>
        <v>2.83</v>
      </c>
      <c r="AD2261" s="6">
        <f t="shared" si="698"/>
        <v>60809953</v>
      </c>
      <c r="AE2261" s="6">
        <f t="shared" ref="AE2261" si="713">IF(MOD(Y2261,1)=0,INT(AD2260*0.3),0)</f>
        <v>18210543</v>
      </c>
      <c r="AF2261" s="6">
        <v>3870000</v>
      </c>
      <c r="AG2261" s="11">
        <f t="shared" si="700"/>
        <v>82890496</v>
      </c>
      <c r="AH2261">
        <f t="shared" si="699"/>
        <v>3.8575938810522303</v>
      </c>
      <c r="AI2261" s="53">
        <v>0.75</v>
      </c>
      <c r="AJ2261" s="7" t="str">
        <f t="shared" si="707"/>
        <v>hp_82890496</v>
      </c>
      <c r="AK2261" s="7" t="s">
        <v>3968</v>
      </c>
      <c r="AL2261" s="7">
        <v>3544020</v>
      </c>
      <c r="AM2261" s="7">
        <f>INT(IF(MOD(Y2261,3)=0,INT(AL2261*0.55),INT(AL2261*0.35)))</f>
        <v>1240407</v>
      </c>
      <c r="AN2261" s="54">
        <f t="shared" si="708"/>
        <v>10253542</v>
      </c>
      <c r="AO2261" s="7" t="str">
        <f t="shared" si="709"/>
        <v>atk_10253542</v>
      </c>
      <c r="AP2261" s="7" t="s">
        <v>3973</v>
      </c>
      <c r="AQ2261" s="7" t="s">
        <v>3998</v>
      </c>
      <c r="AR2261" s="7" t="s">
        <v>3975</v>
      </c>
      <c r="AS2261" s="7" t="s">
        <v>3976</v>
      </c>
      <c r="AU2261" s="7" t="str">
        <f t="shared" si="710"/>
        <v>hp_82890496;atk_10253542;hit_500000;miss_105;cirt_0;cirtSub_-3500</v>
      </c>
    </row>
    <row r="2262" spans="22:47" x14ac:dyDescent="0.2">
      <c r="V2262" s="7" t="str">
        <f t="shared" si="705"/>
        <v>幻之小岛24-2</v>
      </c>
      <c r="W2262" s="7">
        <f t="shared" si="696"/>
        <v>4343</v>
      </c>
      <c r="X2262" s="9" t="s">
        <v>3439</v>
      </c>
      <c r="Y2262" s="9">
        <v>2</v>
      </c>
      <c r="Z2262" s="8">
        <f t="shared" si="711"/>
        <v>12268</v>
      </c>
      <c r="AA2262" s="6" t="s">
        <v>3967</v>
      </c>
      <c r="AB2262" s="6">
        <v>21506866</v>
      </c>
      <c r="AC2262" s="6">
        <f t="shared" si="697"/>
        <v>2.83</v>
      </c>
      <c r="AD2262" s="6">
        <f t="shared" si="698"/>
        <v>60864430</v>
      </c>
      <c r="AE2262" s="6">
        <f t="shared" si="702"/>
        <v>18210543</v>
      </c>
      <c r="AF2262" s="6">
        <v>3870000</v>
      </c>
      <c r="AG2262" s="11">
        <f t="shared" si="700"/>
        <v>82944973</v>
      </c>
      <c r="AH2262">
        <f t="shared" si="699"/>
        <v>3.8566740965420068</v>
      </c>
      <c r="AI2262" s="53">
        <v>0.75</v>
      </c>
      <c r="AJ2262" s="7" t="str">
        <f t="shared" si="707"/>
        <v>hp_82944973</v>
      </c>
      <c r="AK2262" s="7" t="s">
        <v>3968</v>
      </c>
      <c r="AL2262" s="7">
        <v>3547920</v>
      </c>
      <c r="AM2262" s="7">
        <f>INT(IF(MOD(Y2262,3)=0,INT(AL2262*0.55),INT(AL2262*0.35)))</f>
        <v>1241772</v>
      </c>
      <c r="AN2262" s="54">
        <f t="shared" si="708"/>
        <v>10262378</v>
      </c>
      <c r="AO2262" s="7" t="str">
        <f t="shared" si="709"/>
        <v>atk_10262378</v>
      </c>
      <c r="AP2262" s="7" t="s">
        <v>3973</v>
      </c>
      <c r="AQ2262" s="7" t="s">
        <v>3998</v>
      </c>
      <c r="AR2262" s="7" t="s">
        <v>3975</v>
      </c>
      <c r="AS2262" s="7" t="s">
        <v>3976</v>
      </c>
      <c r="AU2262" s="7" t="str">
        <f t="shared" si="710"/>
        <v>hp_82944973;atk_10262378;hit_500000;miss_105;cirt_0;cirtSub_-3500</v>
      </c>
    </row>
    <row r="2263" spans="22:47" x14ac:dyDescent="0.2">
      <c r="V2263" s="7" t="str">
        <f t="shared" si="705"/>
        <v>幻之小岛24-3</v>
      </c>
      <c r="W2263" s="7">
        <f t="shared" si="696"/>
        <v>4345</v>
      </c>
      <c r="X2263" s="9" t="s">
        <v>3439</v>
      </c>
      <c r="Y2263" s="9">
        <v>3</v>
      </c>
      <c r="Z2263" s="8">
        <f t="shared" si="711"/>
        <v>12271</v>
      </c>
      <c r="AA2263" s="6" t="s">
        <v>3967</v>
      </c>
      <c r="AB2263" s="6">
        <v>21526119</v>
      </c>
      <c r="AC2263" s="6">
        <f t="shared" si="697"/>
        <v>2.8325</v>
      </c>
      <c r="AD2263" s="6">
        <f t="shared" si="698"/>
        <v>60972732</v>
      </c>
      <c r="AE2263" s="6">
        <f t="shared" si="702"/>
        <v>18210543</v>
      </c>
      <c r="AF2263" s="6">
        <v>3870000</v>
      </c>
      <c r="AG2263" s="11">
        <f t="shared" si="700"/>
        <v>83053275</v>
      </c>
      <c r="AH2263">
        <f t="shared" si="699"/>
        <v>3.8582558704613685</v>
      </c>
      <c r="AI2263" s="53">
        <v>0.75</v>
      </c>
      <c r="AJ2263" s="7" t="str">
        <f t="shared" si="707"/>
        <v>hp_83053275</v>
      </c>
      <c r="AK2263" s="7" t="s">
        <v>3968</v>
      </c>
      <c r="AL2263" s="7">
        <v>3551820</v>
      </c>
      <c r="AM2263" s="7">
        <f>INT(IF(MOD(Y2263,3)=0,INT(AL2263*0.55),INT(AL2263*0.35)))</f>
        <v>1953501</v>
      </c>
      <c r="AN2263" s="54">
        <f t="shared" si="708"/>
        <v>10277872</v>
      </c>
      <c r="AO2263" s="7" t="str">
        <f t="shared" si="709"/>
        <v>atk_10277872</v>
      </c>
      <c r="AP2263" s="7" t="s">
        <v>3973</v>
      </c>
      <c r="AQ2263" s="7" t="s">
        <v>3998</v>
      </c>
      <c r="AR2263" s="7" t="s">
        <v>3975</v>
      </c>
      <c r="AS2263" s="7" t="s">
        <v>3976</v>
      </c>
      <c r="AU2263" s="7" t="str">
        <f t="shared" si="710"/>
        <v>hp_83053275;atk_10277872;hit_500000;miss_105;cirt_0;cirtSub_-3500</v>
      </c>
    </row>
    <row r="2264" spans="22:47" x14ac:dyDescent="0.2">
      <c r="V2264" s="7" t="str">
        <f t="shared" si="705"/>
        <v>幻之小岛24-4</v>
      </c>
      <c r="W2264" s="7">
        <f t="shared" si="696"/>
        <v>4347</v>
      </c>
      <c r="X2264" s="9" t="s">
        <v>3439</v>
      </c>
      <c r="Y2264" s="9">
        <v>4</v>
      </c>
      <c r="Z2264" s="8">
        <f t="shared" si="711"/>
        <v>12275</v>
      </c>
      <c r="AA2264" s="6" t="s">
        <v>3967</v>
      </c>
      <c r="AB2264" s="6">
        <v>21545374</v>
      </c>
      <c r="AC2264" s="6">
        <f t="shared" si="697"/>
        <v>2.8325</v>
      </c>
      <c r="AD2264" s="6">
        <f t="shared" si="698"/>
        <v>61027271</v>
      </c>
      <c r="AE2264" s="6">
        <f t="shared" si="702"/>
        <v>18210543</v>
      </c>
      <c r="AF2264" s="6">
        <v>3870000</v>
      </c>
      <c r="AG2264" s="11">
        <f t="shared" si="700"/>
        <v>83107814</v>
      </c>
      <c r="AH2264">
        <f t="shared" si="699"/>
        <v>3.8573391206854892</v>
      </c>
      <c r="AI2264" s="53">
        <v>0.75</v>
      </c>
      <c r="AJ2264" s="7" t="str">
        <f t="shared" si="707"/>
        <v>hp_83107814</v>
      </c>
      <c r="AK2264" s="7" t="s">
        <v>3968</v>
      </c>
      <c r="AL2264" s="7">
        <v>3555720</v>
      </c>
      <c r="AM2264" s="7">
        <f>INT(IF(MOD(Y2264,3)=0,INT(AL2264*0.55),INT(AL2264*0.35)))</f>
        <v>1244502</v>
      </c>
      <c r="AN2264" s="54">
        <f t="shared" si="708"/>
        <v>10286713</v>
      </c>
      <c r="AO2264" s="7" t="str">
        <f t="shared" si="709"/>
        <v>atk_10286713</v>
      </c>
      <c r="AP2264" s="7" t="s">
        <v>3973</v>
      </c>
      <c r="AQ2264" s="7" t="s">
        <v>3998</v>
      </c>
      <c r="AR2264" s="7" t="s">
        <v>3975</v>
      </c>
      <c r="AS2264" s="7" t="s">
        <v>3976</v>
      </c>
      <c r="AU2264" s="7" t="str">
        <f t="shared" si="710"/>
        <v>hp_83107814;atk_10286713;hit_500000;miss_105;cirt_0;cirtSub_-3500</v>
      </c>
    </row>
    <row r="2265" spans="22:47" x14ac:dyDescent="0.2">
      <c r="V2265" s="7" t="str">
        <f t="shared" si="705"/>
        <v>幻之小岛24-5</v>
      </c>
      <c r="W2265" s="7">
        <f t="shared" si="696"/>
        <v>4349</v>
      </c>
      <c r="X2265" s="9" t="s">
        <v>3439</v>
      </c>
      <c r="Y2265" s="9">
        <v>5</v>
      </c>
      <c r="Z2265" s="8">
        <f t="shared" si="711"/>
        <v>12280</v>
      </c>
      <c r="AA2265" s="6" t="s">
        <v>3967</v>
      </c>
      <c r="AB2265" s="6">
        <v>21564630</v>
      </c>
      <c r="AC2265" s="6">
        <f t="shared" si="697"/>
        <v>2.8325</v>
      </c>
      <c r="AD2265" s="6">
        <f t="shared" si="698"/>
        <v>61081814</v>
      </c>
      <c r="AE2265" s="6">
        <f t="shared" si="702"/>
        <v>18210543</v>
      </c>
      <c r="AF2265" s="6">
        <v>3870000</v>
      </c>
      <c r="AG2265" s="11">
        <f t="shared" si="700"/>
        <v>83162357</v>
      </c>
      <c r="AH2265">
        <f t="shared" si="699"/>
        <v>3.8564240146944324</v>
      </c>
      <c r="AI2265" s="53">
        <v>0.75</v>
      </c>
      <c r="AJ2265" s="7" t="str">
        <f t="shared" si="707"/>
        <v>hp_83162357</v>
      </c>
      <c r="AK2265" s="7" t="s">
        <v>3968</v>
      </c>
      <c r="AL2265" s="7">
        <v>3559620</v>
      </c>
      <c r="AM2265" s="7">
        <f>INT(IF(MOD(Y2265,3)=0,INT(AL2265*0.55),INT(AL2265*0.35)))</f>
        <v>1245867</v>
      </c>
      <c r="AN2265" s="54">
        <f t="shared" si="708"/>
        <v>10295553</v>
      </c>
      <c r="AO2265" s="7" t="str">
        <f t="shared" si="709"/>
        <v>atk_10295553</v>
      </c>
      <c r="AP2265" s="7" t="s">
        <v>3973</v>
      </c>
      <c r="AQ2265" s="7" t="s">
        <v>3998</v>
      </c>
      <c r="AR2265" s="7" t="s">
        <v>3975</v>
      </c>
      <c r="AS2265" s="7" t="s">
        <v>3976</v>
      </c>
      <c r="AU2265" s="7" t="str">
        <f t="shared" si="710"/>
        <v>hp_83162357;atk_10295553;hit_500000;miss_105;cirt_0;cirtSub_-3500</v>
      </c>
    </row>
    <row r="2266" spans="22:47" x14ac:dyDescent="0.2">
      <c r="V2266" s="7" t="str">
        <f t="shared" si="705"/>
        <v>幻之小岛24-6</v>
      </c>
      <c r="W2266" s="7">
        <f t="shared" si="696"/>
        <v>4351</v>
      </c>
      <c r="X2266" s="9" t="s">
        <v>3439</v>
      </c>
      <c r="Y2266" s="9">
        <v>6</v>
      </c>
      <c r="Z2266" s="8">
        <f t="shared" si="711"/>
        <v>12286</v>
      </c>
      <c r="AA2266" s="6" t="s">
        <v>3967</v>
      </c>
      <c r="AB2266" s="6">
        <v>21583890</v>
      </c>
      <c r="AC2266" s="6">
        <f t="shared" si="697"/>
        <v>2.835</v>
      </c>
      <c r="AD2266" s="6">
        <f t="shared" si="698"/>
        <v>61190328</v>
      </c>
      <c r="AE2266" s="6">
        <f t="shared" si="702"/>
        <v>18210543</v>
      </c>
      <c r="AF2266" s="6">
        <v>3870000</v>
      </c>
      <c r="AG2266" s="11">
        <f t="shared" si="700"/>
        <v>83270871</v>
      </c>
      <c r="AH2266">
        <f t="shared" si="699"/>
        <v>3.8580103493855833</v>
      </c>
      <c r="AI2266" s="53">
        <v>0.75</v>
      </c>
      <c r="AJ2266" s="7" t="str">
        <f t="shared" si="707"/>
        <v>hp_83270871</v>
      </c>
      <c r="AK2266" s="7" t="s">
        <v>3968</v>
      </c>
      <c r="AL2266" s="7">
        <v>3563520</v>
      </c>
      <c r="AM2266" s="7">
        <f>INT(IF(MOD(Y2266,3)=0,INT(AL2266*0.55),INT(AL2266*0.35)))</f>
        <v>1959936</v>
      </c>
      <c r="AN2266" s="54">
        <f t="shared" si="708"/>
        <v>10311072</v>
      </c>
      <c r="AO2266" s="7" t="str">
        <f t="shared" si="709"/>
        <v>atk_10311072</v>
      </c>
      <c r="AP2266" s="7" t="s">
        <v>3973</v>
      </c>
      <c r="AQ2266" s="7" t="s">
        <v>3998</v>
      </c>
      <c r="AR2266" s="7" t="s">
        <v>3975</v>
      </c>
      <c r="AS2266" s="7" t="s">
        <v>3976</v>
      </c>
      <c r="AU2266" s="7" t="str">
        <f t="shared" si="710"/>
        <v>hp_83270871;atk_10311072;hit_500000;miss_105;cirt_0;cirtSub_-3500</v>
      </c>
    </row>
    <row r="2267" spans="22:47" x14ac:dyDescent="0.2">
      <c r="V2267" s="7" t="str">
        <f t="shared" si="705"/>
        <v>幻之小岛24-7</v>
      </c>
      <c r="W2267" s="7">
        <f t="shared" si="696"/>
        <v>4353</v>
      </c>
      <c r="X2267" s="9" t="s">
        <v>3439</v>
      </c>
      <c r="Y2267" s="9">
        <v>7</v>
      </c>
      <c r="Z2267" s="8">
        <f t="shared" si="711"/>
        <v>12293</v>
      </c>
      <c r="AA2267" s="6" t="s">
        <v>3967</v>
      </c>
      <c r="AB2267" s="6">
        <v>21603151</v>
      </c>
      <c r="AC2267" s="6">
        <f t="shared" si="697"/>
        <v>2.835</v>
      </c>
      <c r="AD2267" s="6">
        <f t="shared" si="698"/>
        <v>61244933</v>
      </c>
      <c r="AE2267" s="6">
        <f t="shared" si="702"/>
        <v>18210543</v>
      </c>
      <c r="AF2267" s="6">
        <v>3870000</v>
      </c>
      <c r="AG2267" s="11">
        <f t="shared" si="700"/>
        <v>83325476</v>
      </c>
      <c r="AH2267">
        <f t="shared" si="699"/>
        <v>3.8570982538612077</v>
      </c>
      <c r="AI2267" s="53">
        <v>0.75</v>
      </c>
      <c r="AJ2267" s="7" t="str">
        <f t="shared" si="707"/>
        <v>hp_83325476</v>
      </c>
      <c r="AK2267" s="7" t="s">
        <v>3968</v>
      </c>
      <c r="AL2267" s="7">
        <v>3567420</v>
      </c>
      <c r="AM2267" s="7">
        <f>INT(IF(MOD(Y2267,3)=0,INT(AL2267*0.55),INT(AL2267*0.35)))</f>
        <v>1248597</v>
      </c>
      <c r="AN2267" s="54">
        <f t="shared" si="708"/>
        <v>10319917</v>
      </c>
      <c r="AO2267" s="7" t="str">
        <f t="shared" si="709"/>
        <v>atk_10319917</v>
      </c>
      <c r="AP2267" s="7" t="s">
        <v>3973</v>
      </c>
      <c r="AQ2267" s="7" t="s">
        <v>3998</v>
      </c>
      <c r="AR2267" s="7" t="s">
        <v>3975</v>
      </c>
      <c r="AS2267" s="7" t="s">
        <v>3976</v>
      </c>
      <c r="AU2267" s="7" t="str">
        <f t="shared" si="710"/>
        <v>hp_83325476;atk_10319917;hit_500000;miss_105;cirt_0;cirtSub_-3500</v>
      </c>
    </row>
    <row r="2268" spans="22:47" x14ac:dyDescent="0.2">
      <c r="V2268" s="7" t="str">
        <f t="shared" si="705"/>
        <v>幻之小岛24-8</v>
      </c>
      <c r="W2268" s="7">
        <f t="shared" si="696"/>
        <v>4355</v>
      </c>
      <c r="X2268" s="9" t="s">
        <v>3439</v>
      </c>
      <c r="Y2268" s="9">
        <v>8</v>
      </c>
      <c r="Z2268" s="8">
        <f t="shared" si="711"/>
        <v>12301</v>
      </c>
      <c r="AA2268" s="6" t="s">
        <v>3967</v>
      </c>
      <c r="AB2268" s="6">
        <v>21622415</v>
      </c>
      <c r="AC2268" s="6">
        <f t="shared" si="697"/>
        <v>2.835</v>
      </c>
      <c r="AD2268" s="6">
        <f t="shared" si="698"/>
        <v>61299546</v>
      </c>
      <c r="AE2268" s="6">
        <f t="shared" si="702"/>
        <v>18210543</v>
      </c>
      <c r="AF2268" s="6">
        <v>3870000</v>
      </c>
      <c r="AG2268" s="11">
        <f t="shared" si="700"/>
        <v>83380089</v>
      </c>
      <c r="AH2268">
        <f t="shared" si="699"/>
        <v>3.8561876182655821</v>
      </c>
      <c r="AI2268" s="53">
        <v>0.75</v>
      </c>
      <c r="AJ2268" s="7" t="str">
        <f t="shared" si="707"/>
        <v>hp_83380089</v>
      </c>
      <c r="AK2268" s="7" t="s">
        <v>3968</v>
      </c>
      <c r="AL2268" s="7">
        <v>3571320</v>
      </c>
      <c r="AM2268" s="7">
        <f>INT(IF(MOD(Y2268,3)=0,INT(AL2268*0.55),INT(AL2268*0.35)))</f>
        <v>1249962</v>
      </c>
      <c r="AN2268" s="54">
        <f t="shared" si="708"/>
        <v>10328759</v>
      </c>
      <c r="AO2268" s="7" t="str">
        <f t="shared" si="709"/>
        <v>atk_10328759</v>
      </c>
      <c r="AP2268" s="7" t="s">
        <v>3973</v>
      </c>
      <c r="AQ2268" s="7" t="s">
        <v>3998</v>
      </c>
      <c r="AR2268" s="7" t="s">
        <v>3975</v>
      </c>
      <c r="AS2268" s="7" t="s">
        <v>3976</v>
      </c>
      <c r="AU2268" s="7" t="str">
        <f t="shared" si="710"/>
        <v>hp_83380089;atk_10328759;hit_500000;miss_105;cirt_0;cirtSub_-3500</v>
      </c>
    </row>
    <row r="2269" spans="22:47" x14ac:dyDescent="0.2">
      <c r="V2269" s="7" t="str">
        <f t="shared" si="705"/>
        <v>幻之小岛24-9</v>
      </c>
      <c r="W2269" s="7">
        <f t="shared" ref="W2269:W2332" si="714">W2268+2</f>
        <v>4357</v>
      </c>
      <c r="X2269" s="9" t="s">
        <v>3439</v>
      </c>
      <c r="Y2269" s="9">
        <v>9</v>
      </c>
      <c r="Z2269" s="8">
        <f t="shared" si="711"/>
        <v>12310</v>
      </c>
      <c r="AA2269" s="6" t="s">
        <v>3967</v>
      </c>
      <c r="AB2269" s="6">
        <v>21641680</v>
      </c>
      <c r="AC2269" s="6">
        <f t="shared" si="697"/>
        <v>2.8374999999999999</v>
      </c>
      <c r="AD2269" s="6">
        <f t="shared" si="698"/>
        <v>61408267</v>
      </c>
      <c r="AE2269" s="6">
        <f t="shared" si="702"/>
        <v>18210543</v>
      </c>
      <c r="AF2269" s="6">
        <v>3870000</v>
      </c>
      <c r="AG2269" s="11">
        <f t="shared" si="700"/>
        <v>83488810</v>
      </c>
      <c r="AH2269">
        <f t="shared" si="699"/>
        <v>3.857778601291582</v>
      </c>
      <c r="AI2269" s="53">
        <v>0.75</v>
      </c>
      <c r="AJ2269" s="7" t="str">
        <f t="shared" si="707"/>
        <v>hp_83488810</v>
      </c>
      <c r="AK2269" s="7" t="s">
        <v>3968</v>
      </c>
      <c r="AL2269" s="7">
        <v>3575220</v>
      </c>
      <c r="AM2269" s="7">
        <f>INT(IF(MOD(Y2269,3)=0,INT(AL2269*0.55),INT(AL2269*0.35)))</f>
        <v>1966371</v>
      </c>
      <c r="AN2269" s="54">
        <f t="shared" si="708"/>
        <v>10344305</v>
      </c>
      <c r="AO2269" s="7" t="str">
        <f t="shared" si="709"/>
        <v>atk_10344305</v>
      </c>
      <c r="AP2269" s="7" t="s">
        <v>3973</v>
      </c>
      <c r="AQ2269" s="7" t="s">
        <v>3998</v>
      </c>
      <c r="AR2269" s="7" t="s">
        <v>3975</v>
      </c>
      <c r="AS2269" s="7" t="s">
        <v>3976</v>
      </c>
      <c r="AU2269" s="7" t="str">
        <f t="shared" si="710"/>
        <v>hp_83488810;atk_10344305;hit_500000;miss_105;cirt_0;cirtSub_-3500</v>
      </c>
    </row>
    <row r="2270" spans="22:47" x14ac:dyDescent="0.2">
      <c r="V2270" s="7" t="str">
        <f t="shared" si="705"/>
        <v>幻之小岛24-10</v>
      </c>
      <c r="W2270" s="7">
        <f t="shared" si="714"/>
        <v>4359</v>
      </c>
      <c r="X2270" s="9" t="s">
        <v>3439</v>
      </c>
      <c r="Y2270" s="9">
        <v>10</v>
      </c>
      <c r="Z2270" s="8">
        <f t="shared" si="711"/>
        <v>12320</v>
      </c>
      <c r="AA2270" s="6" t="s">
        <v>3967</v>
      </c>
      <c r="AB2270" s="6">
        <v>21660949</v>
      </c>
      <c r="AC2270" s="6">
        <f t="shared" si="697"/>
        <v>2.8374999999999999</v>
      </c>
      <c r="AD2270" s="6">
        <f t="shared" si="698"/>
        <v>61462942</v>
      </c>
      <c r="AE2270" s="6">
        <f t="shared" si="702"/>
        <v>18210543</v>
      </c>
      <c r="AF2270" s="6">
        <v>3870000</v>
      </c>
      <c r="AG2270" s="11">
        <f t="shared" si="700"/>
        <v>83543485</v>
      </c>
      <c r="AH2270">
        <f t="shared" si="699"/>
        <v>3.85687095242226</v>
      </c>
      <c r="AI2270" s="53">
        <v>0.75</v>
      </c>
      <c r="AJ2270" s="7" t="str">
        <f t="shared" si="707"/>
        <v>hp_83543485</v>
      </c>
      <c r="AK2270" s="7" t="s">
        <v>3968</v>
      </c>
      <c r="AL2270" s="7">
        <v>3579120</v>
      </c>
      <c r="AM2270" s="7">
        <f>INT(IF(MOD(Y2270,3)=0,INT(AL2270*0.55),INT(AL2270*0.35)))</f>
        <v>1252692</v>
      </c>
      <c r="AN2270" s="54">
        <f t="shared" si="708"/>
        <v>10353152</v>
      </c>
      <c r="AO2270" s="7" t="str">
        <f t="shared" si="709"/>
        <v>atk_10353152</v>
      </c>
      <c r="AP2270" s="7" t="s">
        <v>3973</v>
      </c>
      <c r="AQ2270" s="7" t="s">
        <v>3998</v>
      </c>
      <c r="AR2270" s="7" t="s">
        <v>3975</v>
      </c>
      <c r="AS2270" s="7" t="s">
        <v>3976</v>
      </c>
      <c r="AU2270" s="7" t="str">
        <f t="shared" si="710"/>
        <v>hp_83543485;atk_10353152;hit_500000;miss_105;cirt_0;cirtSub_-3500</v>
      </c>
    </row>
    <row r="2271" spans="22:47" x14ac:dyDescent="0.2">
      <c r="V2271" s="7" t="str">
        <f t="shared" si="705"/>
        <v>幻之小岛25-1</v>
      </c>
      <c r="W2271" s="7">
        <f t="shared" si="714"/>
        <v>4361</v>
      </c>
      <c r="X2271" s="9" t="s">
        <v>3440</v>
      </c>
      <c r="Y2271" s="9">
        <v>1</v>
      </c>
      <c r="Z2271" s="8">
        <f t="shared" si="711"/>
        <v>12321</v>
      </c>
      <c r="AA2271" s="6" t="s">
        <v>3967</v>
      </c>
      <c r="AB2271" s="6">
        <v>21680219</v>
      </c>
      <c r="AC2271" s="6">
        <f t="shared" ref="AC2271:AC2334" si="715">0.6+INT((Z2271-1)/55)*0.01+INT(Y2271/3)*0.0025</f>
        <v>2.8400000000000003</v>
      </c>
      <c r="AD2271" s="6">
        <f t="shared" ref="AD2271:AD2334" si="716">INT(AB2271*AC2271)</f>
        <v>61571821</v>
      </c>
      <c r="AE2271" s="6">
        <f t="shared" ref="AE2271" si="717">IF(MOD(Y2271,1)=0,INT(AD2270*0.3),0)</f>
        <v>18438882</v>
      </c>
      <c r="AF2271" s="6">
        <v>3870000</v>
      </c>
      <c r="AG2271" s="11">
        <f t="shared" si="700"/>
        <v>83880703</v>
      </c>
      <c r="AH2271">
        <f t="shared" si="699"/>
        <v>3.8689970336554258</v>
      </c>
      <c r="AI2271" s="53">
        <v>0.75</v>
      </c>
      <c r="AJ2271" s="7" t="str">
        <f t="shared" si="707"/>
        <v>hp_83880703</v>
      </c>
      <c r="AK2271" s="7" t="s">
        <v>3968</v>
      </c>
      <c r="AL2271" s="7">
        <v>3583020</v>
      </c>
      <c r="AM2271" s="7">
        <f>INT(IF(MOD(Y2271,3)=0,INT(AL2271*0.55),INT(AL2271*0.35)))</f>
        <v>1254057</v>
      </c>
      <c r="AN2271" s="54">
        <f t="shared" si="708"/>
        <v>10397020</v>
      </c>
      <c r="AO2271" s="7" t="str">
        <f t="shared" si="709"/>
        <v>atk_10397020</v>
      </c>
      <c r="AP2271" s="7" t="s">
        <v>3973</v>
      </c>
      <c r="AQ2271" s="7" t="s">
        <v>3998</v>
      </c>
      <c r="AR2271" s="7" t="s">
        <v>3975</v>
      </c>
      <c r="AS2271" s="7" t="s">
        <v>3976</v>
      </c>
      <c r="AU2271" s="7" t="str">
        <f t="shared" si="710"/>
        <v>hp_83880703;atk_10397020;hit_500000;miss_105;cirt_0;cirtSub_-3500</v>
      </c>
    </row>
    <row r="2272" spans="22:47" x14ac:dyDescent="0.2">
      <c r="V2272" s="7" t="str">
        <f t="shared" si="705"/>
        <v>幻之小岛25-2</v>
      </c>
      <c r="W2272" s="7">
        <f t="shared" si="714"/>
        <v>4363</v>
      </c>
      <c r="X2272" s="9" t="s">
        <v>3440</v>
      </c>
      <c r="Y2272" s="9">
        <v>2</v>
      </c>
      <c r="Z2272" s="8">
        <f t="shared" si="711"/>
        <v>12323</v>
      </c>
      <c r="AA2272" s="6" t="s">
        <v>3967</v>
      </c>
      <c r="AB2272" s="6">
        <v>21699490</v>
      </c>
      <c r="AC2272" s="6">
        <f t="shared" si="715"/>
        <v>2.8400000000000003</v>
      </c>
      <c r="AD2272" s="6">
        <f t="shared" si="716"/>
        <v>61626551</v>
      </c>
      <c r="AE2272" s="6">
        <f t="shared" si="702"/>
        <v>18438882</v>
      </c>
      <c r="AF2272" s="6">
        <v>3870000</v>
      </c>
      <c r="AG2272" s="11">
        <f t="shared" si="700"/>
        <v>83935433</v>
      </c>
      <c r="AH2272">
        <f t="shared" ref="AH2272:AH2335" si="718">AG2272/AB2272</f>
        <v>3.8680832130156055</v>
      </c>
      <c r="AI2272" s="53">
        <v>0.75</v>
      </c>
      <c r="AJ2272" s="7" t="str">
        <f t="shared" si="707"/>
        <v>hp_83935433</v>
      </c>
      <c r="AK2272" s="7" t="s">
        <v>3968</v>
      </c>
      <c r="AL2272" s="7">
        <v>3586920</v>
      </c>
      <c r="AM2272" s="7">
        <f>INT(IF(MOD(Y2272,3)=0,INT(AL2272*0.55),INT(AL2272*0.35)))</f>
        <v>1255422</v>
      </c>
      <c r="AN2272" s="54">
        <f t="shared" si="708"/>
        <v>10405878</v>
      </c>
      <c r="AO2272" s="7" t="str">
        <f t="shared" si="709"/>
        <v>atk_10405878</v>
      </c>
      <c r="AP2272" s="7" t="s">
        <v>3973</v>
      </c>
      <c r="AQ2272" s="7" t="s">
        <v>3998</v>
      </c>
      <c r="AR2272" s="7" t="s">
        <v>3975</v>
      </c>
      <c r="AS2272" s="7" t="s">
        <v>3976</v>
      </c>
      <c r="AU2272" s="7" t="str">
        <f t="shared" si="710"/>
        <v>hp_83935433;atk_10405878;hit_500000;miss_105;cirt_0;cirtSub_-3500</v>
      </c>
    </row>
    <row r="2273" spans="22:47" x14ac:dyDescent="0.2">
      <c r="V2273" s="7" t="str">
        <f t="shared" si="705"/>
        <v>幻之小岛25-3</v>
      </c>
      <c r="W2273" s="7">
        <f t="shared" si="714"/>
        <v>4365</v>
      </c>
      <c r="X2273" s="9" t="s">
        <v>3440</v>
      </c>
      <c r="Y2273" s="9">
        <v>3</v>
      </c>
      <c r="Z2273" s="8">
        <f t="shared" si="711"/>
        <v>12326</v>
      </c>
      <c r="AA2273" s="6" t="s">
        <v>3967</v>
      </c>
      <c r="AB2273" s="6">
        <v>21718762</v>
      </c>
      <c r="AC2273" s="6">
        <f t="shared" si="715"/>
        <v>2.8425000000000002</v>
      </c>
      <c r="AD2273" s="6">
        <f t="shared" si="716"/>
        <v>61735580</v>
      </c>
      <c r="AE2273" s="6">
        <f t="shared" si="702"/>
        <v>18438882</v>
      </c>
      <c r="AF2273" s="6">
        <v>3870000</v>
      </c>
      <c r="AG2273" s="11">
        <f t="shared" ref="AG2273:AG2336" si="719">INT(AD2273*1)+AF2273+AE2273</f>
        <v>84044462</v>
      </c>
      <c r="AH2273">
        <f t="shared" si="718"/>
        <v>3.8696709324408087</v>
      </c>
      <c r="AI2273" s="53">
        <v>0.75</v>
      </c>
      <c r="AJ2273" s="7" t="str">
        <f t="shared" si="707"/>
        <v>hp_84044462</v>
      </c>
      <c r="AK2273" s="7" t="s">
        <v>3968</v>
      </c>
      <c r="AL2273" s="7">
        <v>3590820</v>
      </c>
      <c r="AM2273" s="7">
        <f>INT(IF(MOD(Y2273,3)=0,INT(AL2273*0.55),INT(AL2273*0.35)))</f>
        <v>1974951</v>
      </c>
      <c r="AN2273" s="54">
        <f t="shared" si="708"/>
        <v>10421468</v>
      </c>
      <c r="AO2273" s="7" t="str">
        <f t="shared" si="709"/>
        <v>atk_10421468</v>
      </c>
      <c r="AP2273" s="7" t="s">
        <v>3973</v>
      </c>
      <c r="AQ2273" s="7" t="s">
        <v>3998</v>
      </c>
      <c r="AR2273" s="7" t="s">
        <v>3975</v>
      </c>
      <c r="AS2273" s="7" t="s">
        <v>3976</v>
      </c>
      <c r="AU2273" s="7" t="str">
        <f t="shared" si="710"/>
        <v>hp_84044462;atk_10421468;hit_500000;miss_105;cirt_0;cirtSub_-3500</v>
      </c>
    </row>
    <row r="2274" spans="22:47" x14ac:dyDescent="0.2">
      <c r="V2274" s="7" t="str">
        <f t="shared" si="705"/>
        <v>幻之小岛25-4</v>
      </c>
      <c r="W2274" s="7">
        <f t="shared" si="714"/>
        <v>4367</v>
      </c>
      <c r="X2274" s="9" t="s">
        <v>3440</v>
      </c>
      <c r="Y2274" s="9">
        <v>4</v>
      </c>
      <c r="Z2274" s="8">
        <f t="shared" si="711"/>
        <v>12330</v>
      </c>
      <c r="AA2274" s="6" t="s">
        <v>3967</v>
      </c>
      <c r="AB2274" s="6">
        <v>21738036</v>
      </c>
      <c r="AC2274" s="6">
        <f t="shared" si="715"/>
        <v>2.8425000000000002</v>
      </c>
      <c r="AD2274" s="6">
        <f t="shared" si="716"/>
        <v>61790367</v>
      </c>
      <c r="AE2274" s="6">
        <f t="shared" si="702"/>
        <v>18438882</v>
      </c>
      <c r="AF2274" s="6">
        <v>3870000</v>
      </c>
      <c r="AG2274" s="11">
        <f t="shared" si="719"/>
        <v>84099249</v>
      </c>
      <c r="AH2274">
        <f t="shared" si="718"/>
        <v>3.86876022286466</v>
      </c>
      <c r="AI2274" s="53">
        <v>0.75</v>
      </c>
      <c r="AJ2274" s="7" t="str">
        <f t="shared" si="707"/>
        <v>hp_84099249</v>
      </c>
      <c r="AK2274" s="7" t="s">
        <v>3968</v>
      </c>
      <c r="AL2274" s="7">
        <v>3594720</v>
      </c>
      <c r="AM2274" s="7">
        <f>INT(IF(MOD(Y2274,3)=0,INT(AL2274*0.55),INT(AL2274*0.35)))</f>
        <v>1258152</v>
      </c>
      <c r="AN2274" s="54">
        <f t="shared" si="708"/>
        <v>10430332</v>
      </c>
      <c r="AO2274" s="7" t="str">
        <f t="shared" si="709"/>
        <v>atk_10430332</v>
      </c>
      <c r="AP2274" s="7" t="s">
        <v>3973</v>
      </c>
      <c r="AQ2274" s="7" t="s">
        <v>3998</v>
      </c>
      <c r="AR2274" s="7" t="s">
        <v>3975</v>
      </c>
      <c r="AS2274" s="7" t="s">
        <v>3976</v>
      </c>
      <c r="AU2274" s="7" t="str">
        <f t="shared" si="710"/>
        <v>hp_84099249;atk_10430332;hit_500000;miss_105;cirt_0;cirtSub_-3500</v>
      </c>
    </row>
    <row r="2275" spans="22:47" x14ac:dyDescent="0.2">
      <c r="V2275" s="7" t="str">
        <f t="shared" si="705"/>
        <v>幻之小岛25-5</v>
      </c>
      <c r="W2275" s="7">
        <f t="shared" si="714"/>
        <v>4369</v>
      </c>
      <c r="X2275" s="9" t="s">
        <v>3440</v>
      </c>
      <c r="Y2275" s="9">
        <v>5</v>
      </c>
      <c r="Z2275" s="8">
        <f t="shared" si="711"/>
        <v>12335</v>
      </c>
      <c r="AA2275" s="6" t="s">
        <v>3967</v>
      </c>
      <c r="AB2275" s="6">
        <v>21757312</v>
      </c>
      <c r="AC2275" s="6">
        <f t="shared" si="715"/>
        <v>2.8425000000000002</v>
      </c>
      <c r="AD2275" s="6">
        <f t="shared" si="716"/>
        <v>61845159</v>
      </c>
      <c r="AE2275" s="6">
        <f t="shared" si="702"/>
        <v>18438882</v>
      </c>
      <c r="AF2275" s="6">
        <v>3870000</v>
      </c>
      <c r="AG2275" s="11">
        <f t="shared" si="719"/>
        <v>84154041</v>
      </c>
      <c r="AH2275">
        <f t="shared" si="718"/>
        <v>3.8678510010795453</v>
      </c>
      <c r="AI2275" s="53">
        <v>0.75</v>
      </c>
      <c r="AJ2275" s="7" t="str">
        <f t="shared" si="707"/>
        <v>hp_84154041</v>
      </c>
      <c r="AK2275" s="7" t="s">
        <v>3968</v>
      </c>
      <c r="AL2275" s="7">
        <v>3598620</v>
      </c>
      <c r="AM2275" s="7">
        <f>INT(IF(MOD(Y2275,3)=0,INT(AL2275*0.55),INT(AL2275*0.35)))</f>
        <v>1259517</v>
      </c>
      <c r="AN2275" s="54">
        <f t="shared" si="708"/>
        <v>10439194</v>
      </c>
      <c r="AO2275" s="7" t="str">
        <f t="shared" si="709"/>
        <v>atk_10439194</v>
      </c>
      <c r="AP2275" s="7" t="s">
        <v>3973</v>
      </c>
      <c r="AQ2275" s="7" t="s">
        <v>3998</v>
      </c>
      <c r="AR2275" s="7" t="s">
        <v>3975</v>
      </c>
      <c r="AS2275" s="7" t="s">
        <v>3976</v>
      </c>
      <c r="AU2275" s="7" t="str">
        <f t="shared" si="710"/>
        <v>hp_84154041;atk_10439194;hit_500000;miss_105;cirt_0;cirtSub_-3500</v>
      </c>
    </row>
    <row r="2276" spans="22:47" x14ac:dyDescent="0.2">
      <c r="V2276" s="7" t="str">
        <f t="shared" si="705"/>
        <v>幻之小岛25-6</v>
      </c>
      <c r="W2276" s="7">
        <f t="shared" si="714"/>
        <v>4371</v>
      </c>
      <c r="X2276" s="9" t="s">
        <v>3440</v>
      </c>
      <c r="Y2276" s="9">
        <v>6</v>
      </c>
      <c r="Z2276" s="8">
        <f t="shared" si="711"/>
        <v>12341</v>
      </c>
      <c r="AA2276" s="6" t="s">
        <v>3967</v>
      </c>
      <c r="AB2276" s="6">
        <v>21776590</v>
      </c>
      <c r="AC2276" s="6">
        <f t="shared" si="715"/>
        <v>2.8450000000000002</v>
      </c>
      <c r="AD2276" s="6">
        <f t="shared" si="716"/>
        <v>61954398</v>
      </c>
      <c r="AE2276" s="6">
        <f t="shared" si="702"/>
        <v>18438882</v>
      </c>
      <c r="AF2276" s="6">
        <v>3870000</v>
      </c>
      <c r="AG2276" s="11">
        <f t="shared" si="719"/>
        <v>84263280</v>
      </c>
      <c r="AH2276">
        <f t="shared" si="718"/>
        <v>3.8694432874935885</v>
      </c>
      <c r="AI2276" s="53">
        <v>0.75</v>
      </c>
      <c r="AJ2276" s="7" t="str">
        <f t="shared" si="707"/>
        <v>hp_84263280</v>
      </c>
      <c r="AK2276" s="7" t="s">
        <v>3968</v>
      </c>
      <c r="AL2276" s="7">
        <v>3602520</v>
      </c>
      <c r="AM2276" s="7">
        <f>INT(IF(MOD(Y2276,3)=0,INT(AL2276*0.55),INT(AL2276*0.35)))</f>
        <v>1981386</v>
      </c>
      <c r="AN2276" s="54">
        <f t="shared" si="708"/>
        <v>10454810</v>
      </c>
      <c r="AO2276" s="7" t="str">
        <f t="shared" si="709"/>
        <v>atk_10454810</v>
      </c>
      <c r="AP2276" s="7" t="s">
        <v>3973</v>
      </c>
      <c r="AQ2276" s="7" t="s">
        <v>3998</v>
      </c>
      <c r="AR2276" s="7" t="s">
        <v>3975</v>
      </c>
      <c r="AS2276" s="7" t="s">
        <v>3976</v>
      </c>
      <c r="AU2276" s="7" t="str">
        <f t="shared" si="710"/>
        <v>hp_84263280;atk_10454810;hit_500000;miss_105;cirt_0;cirtSub_-3500</v>
      </c>
    </row>
    <row r="2277" spans="22:47" x14ac:dyDescent="0.2">
      <c r="V2277" s="7" t="str">
        <f t="shared" si="705"/>
        <v>幻之小岛25-7</v>
      </c>
      <c r="W2277" s="7">
        <f t="shared" si="714"/>
        <v>4373</v>
      </c>
      <c r="X2277" s="9" t="s">
        <v>3440</v>
      </c>
      <c r="Y2277" s="9">
        <v>7</v>
      </c>
      <c r="Z2277" s="8">
        <f t="shared" si="711"/>
        <v>12348</v>
      </c>
      <c r="AA2277" s="6" t="s">
        <v>3967</v>
      </c>
      <c r="AB2277" s="6">
        <v>21795869</v>
      </c>
      <c r="AC2277" s="6">
        <f t="shared" si="715"/>
        <v>2.8450000000000002</v>
      </c>
      <c r="AD2277" s="6">
        <f t="shared" si="716"/>
        <v>62009247</v>
      </c>
      <c r="AE2277" s="6">
        <f t="shared" si="702"/>
        <v>18438882</v>
      </c>
      <c r="AF2277" s="6">
        <v>3870000</v>
      </c>
      <c r="AG2277" s="11">
        <f t="shared" si="719"/>
        <v>84318129</v>
      </c>
      <c r="AH2277">
        <f t="shared" si="718"/>
        <v>3.8685371526136443</v>
      </c>
      <c r="AI2277" s="53">
        <v>0.75</v>
      </c>
      <c r="AJ2277" s="7" t="str">
        <f t="shared" si="707"/>
        <v>hp_84318129</v>
      </c>
      <c r="AK2277" s="7" t="s">
        <v>3968</v>
      </c>
      <c r="AL2277" s="7">
        <v>3606420</v>
      </c>
      <c r="AM2277" s="7">
        <f>INT(IF(MOD(Y2277,3)=0,INT(AL2277*0.55),INT(AL2277*0.35)))</f>
        <v>1262247</v>
      </c>
      <c r="AN2277" s="54">
        <f t="shared" si="708"/>
        <v>10463677</v>
      </c>
      <c r="AO2277" s="7" t="str">
        <f t="shared" si="709"/>
        <v>atk_10463677</v>
      </c>
      <c r="AP2277" s="7" t="s">
        <v>3973</v>
      </c>
      <c r="AQ2277" s="7" t="s">
        <v>3998</v>
      </c>
      <c r="AR2277" s="7" t="s">
        <v>3975</v>
      </c>
      <c r="AS2277" s="7" t="s">
        <v>3976</v>
      </c>
      <c r="AU2277" s="7" t="str">
        <f t="shared" si="710"/>
        <v>hp_84318129;atk_10463677;hit_500000;miss_105;cirt_0;cirtSub_-3500</v>
      </c>
    </row>
    <row r="2278" spans="22:47" x14ac:dyDescent="0.2">
      <c r="V2278" s="7" t="str">
        <f t="shared" si="705"/>
        <v>幻之小岛25-8</v>
      </c>
      <c r="W2278" s="7">
        <f t="shared" si="714"/>
        <v>4375</v>
      </c>
      <c r="X2278" s="9" t="s">
        <v>3440</v>
      </c>
      <c r="Y2278" s="9">
        <v>8</v>
      </c>
      <c r="Z2278" s="8">
        <f t="shared" si="711"/>
        <v>12356</v>
      </c>
      <c r="AA2278" s="6" t="s">
        <v>3967</v>
      </c>
      <c r="AB2278" s="6">
        <v>21815150</v>
      </c>
      <c r="AC2278" s="6">
        <f t="shared" si="715"/>
        <v>2.8450000000000002</v>
      </c>
      <c r="AD2278" s="6">
        <f t="shared" si="716"/>
        <v>62064101</v>
      </c>
      <c r="AE2278" s="6">
        <f t="shared" si="702"/>
        <v>18438882</v>
      </c>
      <c r="AF2278" s="6">
        <v>3870000</v>
      </c>
      <c r="AG2278" s="11">
        <f t="shared" si="719"/>
        <v>84372983</v>
      </c>
      <c r="AH2278">
        <f t="shared" si="718"/>
        <v>3.8676324939319695</v>
      </c>
      <c r="AI2278" s="53">
        <v>0.75</v>
      </c>
      <c r="AJ2278" s="7" t="str">
        <f t="shared" si="707"/>
        <v>hp_84372983</v>
      </c>
      <c r="AK2278" s="7" t="s">
        <v>3968</v>
      </c>
      <c r="AL2278" s="7">
        <v>3610320</v>
      </c>
      <c r="AM2278" s="7">
        <f>INT(IF(MOD(Y2278,3)=0,INT(AL2278*0.55),INT(AL2278*0.35)))</f>
        <v>1263612</v>
      </c>
      <c r="AN2278" s="54">
        <f t="shared" si="708"/>
        <v>10472543</v>
      </c>
      <c r="AO2278" s="7" t="str">
        <f t="shared" si="709"/>
        <v>atk_10472543</v>
      </c>
      <c r="AP2278" s="7" t="s">
        <v>3973</v>
      </c>
      <c r="AQ2278" s="7" t="s">
        <v>3998</v>
      </c>
      <c r="AR2278" s="7" t="s">
        <v>3975</v>
      </c>
      <c r="AS2278" s="7" t="s">
        <v>3976</v>
      </c>
      <c r="AU2278" s="7" t="str">
        <f t="shared" si="710"/>
        <v>hp_84372983;atk_10472543;hit_500000;miss_105;cirt_0;cirtSub_-3500</v>
      </c>
    </row>
    <row r="2279" spans="22:47" x14ac:dyDescent="0.2">
      <c r="V2279" s="7" t="str">
        <f t="shared" si="705"/>
        <v>幻之小岛25-9</v>
      </c>
      <c r="W2279" s="7">
        <f t="shared" si="714"/>
        <v>4377</v>
      </c>
      <c r="X2279" s="9" t="s">
        <v>3440</v>
      </c>
      <c r="Y2279" s="9">
        <v>9</v>
      </c>
      <c r="Z2279" s="8">
        <f t="shared" si="711"/>
        <v>12365</v>
      </c>
      <c r="AA2279" s="6" t="s">
        <v>3967</v>
      </c>
      <c r="AB2279" s="6">
        <v>21834434</v>
      </c>
      <c r="AC2279" s="6">
        <f t="shared" si="715"/>
        <v>2.8475000000000001</v>
      </c>
      <c r="AD2279" s="6">
        <f t="shared" si="716"/>
        <v>62173550</v>
      </c>
      <c r="AE2279" s="6">
        <f t="shared" si="702"/>
        <v>18438882</v>
      </c>
      <c r="AF2279" s="6">
        <v>3870000</v>
      </c>
      <c r="AG2279" s="11">
        <f t="shared" si="719"/>
        <v>84482432</v>
      </c>
      <c r="AH2279">
        <f t="shared" si="718"/>
        <v>3.8692293099972273</v>
      </c>
      <c r="AI2279" s="53">
        <v>0.75</v>
      </c>
      <c r="AJ2279" s="7" t="str">
        <f t="shared" si="707"/>
        <v>hp_84482432</v>
      </c>
      <c r="AK2279" s="7" t="s">
        <v>3968</v>
      </c>
      <c r="AL2279" s="7">
        <v>3614220</v>
      </c>
      <c r="AM2279" s="7">
        <f>INT(IF(MOD(Y2279,3)=0,INT(AL2279*0.55),INT(AL2279*0.35)))</f>
        <v>1987821</v>
      </c>
      <c r="AN2279" s="54">
        <f t="shared" si="708"/>
        <v>10488184</v>
      </c>
      <c r="AO2279" s="7" t="str">
        <f t="shared" si="709"/>
        <v>atk_10488184</v>
      </c>
      <c r="AP2279" s="7" t="s">
        <v>3973</v>
      </c>
      <c r="AQ2279" s="7" t="s">
        <v>3998</v>
      </c>
      <c r="AR2279" s="7" t="s">
        <v>3975</v>
      </c>
      <c r="AS2279" s="7" t="s">
        <v>3976</v>
      </c>
      <c r="AU2279" s="7" t="str">
        <f t="shared" si="710"/>
        <v>hp_84482432;atk_10488184;hit_500000;miss_105;cirt_0;cirtSub_-3500</v>
      </c>
    </row>
    <row r="2280" spans="22:47" x14ac:dyDescent="0.2">
      <c r="V2280" s="7" t="str">
        <f t="shared" si="705"/>
        <v>幻之小岛25-10</v>
      </c>
      <c r="W2280" s="7">
        <f t="shared" si="714"/>
        <v>4379</v>
      </c>
      <c r="X2280" s="9" t="s">
        <v>3440</v>
      </c>
      <c r="Y2280" s="9">
        <v>10</v>
      </c>
      <c r="Z2280" s="8">
        <f t="shared" si="711"/>
        <v>12375</v>
      </c>
      <c r="AA2280" s="6" t="s">
        <v>3967</v>
      </c>
      <c r="AB2280" s="6">
        <v>21853721</v>
      </c>
      <c r="AC2280" s="6">
        <f t="shared" si="715"/>
        <v>2.8475000000000001</v>
      </c>
      <c r="AD2280" s="6">
        <f t="shared" si="716"/>
        <v>62228470</v>
      </c>
      <c r="AE2280" s="6">
        <f t="shared" si="702"/>
        <v>18438882</v>
      </c>
      <c r="AF2280" s="6">
        <v>3870000</v>
      </c>
      <c r="AG2280" s="11">
        <f t="shared" si="719"/>
        <v>84537352</v>
      </c>
      <c r="AH2280">
        <f t="shared" si="718"/>
        <v>3.868327595103827</v>
      </c>
      <c r="AI2280" s="53">
        <v>0.75</v>
      </c>
      <c r="AJ2280" s="7" t="str">
        <f t="shared" si="707"/>
        <v>hp_84537352</v>
      </c>
      <c r="AK2280" s="7" t="s">
        <v>3968</v>
      </c>
      <c r="AL2280" s="7">
        <v>3618120</v>
      </c>
      <c r="AM2280" s="7">
        <f>INT(IF(MOD(Y2280,3)=0,INT(AL2280*0.55),INT(AL2280*0.35)))</f>
        <v>1266342</v>
      </c>
      <c r="AN2280" s="54">
        <f t="shared" si="708"/>
        <v>10497055</v>
      </c>
      <c r="AO2280" s="7" t="str">
        <f t="shared" si="709"/>
        <v>atk_10497055</v>
      </c>
      <c r="AP2280" s="7" t="s">
        <v>3973</v>
      </c>
      <c r="AQ2280" s="7" t="s">
        <v>3998</v>
      </c>
      <c r="AR2280" s="7" t="s">
        <v>3975</v>
      </c>
      <c r="AS2280" s="7" t="s">
        <v>3976</v>
      </c>
      <c r="AU2280" s="7" t="str">
        <f t="shared" si="710"/>
        <v>hp_84537352;atk_10497055;hit_500000;miss_105;cirt_0;cirtSub_-3500</v>
      </c>
    </row>
    <row r="2281" spans="22:47" x14ac:dyDescent="0.2">
      <c r="V2281" s="7" t="str">
        <f t="shared" si="705"/>
        <v>南方小岛1-1</v>
      </c>
      <c r="W2281" s="7">
        <f t="shared" si="714"/>
        <v>4381</v>
      </c>
      <c r="X2281" s="9" t="s">
        <v>4002</v>
      </c>
      <c r="Y2281" s="9">
        <v>1</v>
      </c>
      <c r="Z2281" s="8">
        <f t="shared" si="711"/>
        <v>12376</v>
      </c>
      <c r="AA2281" s="6" t="s">
        <v>3967</v>
      </c>
      <c r="AB2281" s="6">
        <v>21873010</v>
      </c>
      <c r="AC2281" s="6">
        <f t="shared" si="715"/>
        <v>2.85</v>
      </c>
      <c r="AD2281" s="6">
        <f t="shared" si="716"/>
        <v>62338078</v>
      </c>
      <c r="AE2281" s="6">
        <f t="shared" ref="AE2281" si="720">IF(MOD(Y2281,1)=0,INT(AD2280*0.3),0)</f>
        <v>18668541</v>
      </c>
      <c r="AF2281" s="6">
        <v>3870000</v>
      </c>
      <c r="AG2281" s="11">
        <f t="shared" si="719"/>
        <v>84876619</v>
      </c>
      <c r="AH2281">
        <f t="shared" si="718"/>
        <v>3.8804270194179948</v>
      </c>
      <c r="AI2281" s="53">
        <v>0.8</v>
      </c>
      <c r="AJ2281" s="7" t="str">
        <f t="shared" si="707"/>
        <v>hp_84876619</v>
      </c>
      <c r="AK2281" s="7" t="s">
        <v>3968</v>
      </c>
      <c r="AL2281" s="7">
        <v>3622020</v>
      </c>
      <c r="AM2281" s="7">
        <f>INT(IF(MOD(Y2281,3)=0,INT(AL2281*0.55),INT(AL2281*0.35)))</f>
        <v>1267707</v>
      </c>
      <c r="AN2281" s="54">
        <f t="shared" si="708"/>
        <v>11243987</v>
      </c>
      <c r="AO2281" s="7" t="str">
        <f t="shared" si="709"/>
        <v>atk_11243987</v>
      </c>
      <c r="AP2281" s="7" t="s">
        <v>3973</v>
      </c>
      <c r="AQ2281" s="7" t="s">
        <v>3999</v>
      </c>
      <c r="AR2281" s="7" t="s">
        <v>3975</v>
      </c>
      <c r="AS2281" s="7" t="s">
        <v>3976</v>
      </c>
      <c r="AU2281" s="7" t="str">
        <f t="shared" si="710"/>
        <v>hp_84876619;atk_11243987;hit_500000;miss_110;cirt_0;cirtSub_-3500</v>
      </c>
    </row>
    <row r="2282" spans="22:47" x14ac:dyDescent="0.2">
      <c r="V2282" s="7" t="str">
        <f t="shared" si="705"/>
        <v>南方小岛1-2</v>
      </c>
      <c r="W2282" s="7">
        <f t="shared" si="714"/>
        <v>4383</v>
      </c>
      <c r="X2282" s="9" t="s">
        <v>4002</v>
      </c>
      <c r="Y2282" s="9">
        <v>2</v>
      </c>
      <c r="Z2282" s="8">
        <f t="shared" si="711"/>
        <v>12378</v>
      </c>
      <c r="AA2282" s="6" t="s">
        <v>3967</v>
      </c>
      <c r="AB2282" s="6">
        <v>21892301</v>
      </c>
      <c r="AC2282" s="6">
        <f t="shared" si="715"/>
        <v>2.85</v>
      </c>
      <c r="AD2282" s="6">
        <f t="shared" si="716"/>
        <v>62393057</v>
      </c>
      <c r="AE2282" s="6">
        <f t="shared" ref="AE2282:AE2345" si="721">AE2281</f>
        <v>18668541</v>
      </c>
      <c r="AF2282" s="6">
        <v>3870000</v>
      </c>
      <c r="AG2282" s="11">
        <f t="shared" si="719"/>
        <v>84931598</v>
      </c>
      <c r="AH2282">
        <f t="shared" si="718"/>
        <v>3.8795190144699729</v>
      </c>
      <c r="AI2282" s="53">
        <v>0.8</v>
      </c>
      <c r="AJ2282" s="7" t="str">
        <f t="shared" si="707"/>
        <v>hp_84931598</v>
      </c>
      <c r="AK2282" s="7" t="s">
        <v>3968</v>
      </c>
      <c r="AL2282" s="7">
        <v>3625920</v>
      </c>
      <c r="AM2282" s="7">
        <f>INT(IF(MOD(Y2282,3)=0,INT(AL2282*0.55),INT(AL2282*0.35)))</f>
        <v>1269072</v>
      </c>
      <c r="AN2282" s="54">
        <f t="shared" si="708"/>
        <v>11253460</v>
      </c>
      <c r="AO2282" s="7" t="str">
        <f t="shared" si="709"/>
        <v>atk_11253460</v>
      </c>
      <c r="AP2282" s="7" t="s">
        <v>3973</v>
      </c>
      <c r="AQ2282" s="7" t="s">
        <v>3999</v>
      </c>
      <c r="AR2282" s="7" t="s">
        <v>3975</v>
      </c>
      <c r="AS2282" s="7" t="s">
        <v>3976</v>
      </c>
      <c r="AU2282" s="7" t="str">
        <f t="shared" si="710"/>
        <v>hp_84931598;atk_11253460;hit_500000;miss_110;cirt_0;cirtSub_-3500</v>
      </c>
    </row>
    <row r="2283" spans="22:47" x14ac:dyDescent="0.2">
      <c r="V2283" s="7" t="str">
        <f t="shared" si="705"/>
        <v>南方小岛1-3</v>
      </c>
      <c r="W2283" s="7">
        <f t="shared" si="714"/>
        <v>4385</v>
      </c>
      <c r="X2283" s="9" t="s">
        <v>4002</v>
      </c>
      <c r="Y2283" s="9">
        <v>3</v>
      </c>
      <c r="Z2283" s="8">
        <f t="shared" si="711"/>
        <v>12381</v>
      </c>
      <c r="AA2283" s="6" t="s">
        <v>3967</v>
      </c>
      <c r="AB2283" s="6">
        <v>21911595</v>
      </c>
      <c r="AC2283" s="6">
        <f t="shared" si="715"/>
        <v>2.8525</v>
      </c>
      <c r="AD2283" s="6">
        <f t="shared" si="716"/>
        <v>62502824</v>
      </c>
      <c r="AE2283" s="6">
        <f t="shared" si="721"/>
        <v>18668541</v>
      </c>
      <c r="AF2283" s="6">
        <v>3870000</v>
      </c>
      <c r="AG2283" s="11">
        <f t="shared" si="719"/>
        <v>85041365</v>
      </c>
      <c r="AH2283">
        <f t="shared" si="718"/>
        <v>3.881112488616187</v>
      </c>
      <c r="AI2283" s="53">
        <v>0.8</v>
      </c>
      <c r="AJ2283" s="7" t="str">
        <f t="shared" si="707"/>
        <v>hp_85041365</v>
      </c>
      <c r="AK2283" s="7" t="s">
        <v>3968</v>
      </c>
      <c r="AL2283" s="7">
        <v>3629820</v>
      </c>
      <c r="AM2283" s="7">
        <f>INT(IF(MOD(Y2283,3)=0,INT(AL2283*0.55),INT(AL2283*0.35)))</f>
        <v>1996401</v>
      </c>
      <c r="AN2283" s="54">
        <f t="shared" si="708"/>
        <v>11270191</v>
      </c>
      <c r="AO2283" s="7" t="str">
        <f t="shared" si="709"/>
        <v>atk_11270191</v>
      </c>
      <c r="AP2283" s="7" t="s">
        <v>3973</v>
      </c>
      <c r="AQ2283" s="7" t="s">
        <v>3999</v>
      </c>
      <c r="AR2283" s="7" t="s">
        <v>3975</v>
      </c>
      <c r="AS2283" s="7" t="s">
        <v>3976</v>
      </c>
      <c r="AU2283" s="7" t="str">
        <f t="shared" si="710"/>
        <v>hp_85041365;atk_11270191;hit_500000;miss_110;cirt_0;cirtSub_-3500</v>
      </c>
    </row>
    <row r="2284" spans="22:47" x14ac:dyDescent="0.2">
      <c r="V2284" s="7" t="str">
        <f t="shared" si="705"/>
        <v>南方小岛1-4</v>
      </c>
      <c r="W2284" s="7">
        <f t="shared" si="714"/>
        <v>4387</v>
      </c>
      <c r="X2284" s="9" t="s">
        <v>4002</v>
      </c>
      <c r="Y2284" s="9">
        <v>4</v>
      </c>
      <c r="Z2284" s="8">
        <f t="shared" si="711"/>
        <v>12385</v>
      </c>
      <c r="AA2284" s="6" t="s">
        <v>3967</v>
      </c>
      <c r="AB2284" s="6">
        <v>21930891</v>
      </c>
      <c r="AC2284" s="6">
        <f t="shared" si="715"/>
        <v>2.8525</v>
      </c>
      <c r="AD2284" s="6">
        <f t="shared" si="716"/>
        <v>62557866</v>
      </c>
      <c r="AE2284" s="6">
        <f t="shared" si="721"/>
        <v>18668541</v>
      </c>
      <c r="AF2284" s="6">
        <v>3870000</v>
      </c>
      <c r="AG2284" s="11">
        <f t="shared" si="719"/>
        <v>85096407</v>
      </c>
      <c r="AH2284">
        <f t="shared" si="718"/>
        <v>3.8802074662629984</v>
      </c>
      <c r="AI2284" s="53">
        <v>0.8</v>
      </c>
      <c r="AJ2284" s="7" t="str">
        <f t="shared" si="707"/>
        <v>hp_85096407</v>
      </c>
      <c r="AK2284" s="7" t="s">
        <v>3968</v>
      </c>
      <c r="AL2284" s="7">
        <v>3633720</v>
      </c>
      <c r="AM2284" s="7">
        <f>INT(IF(MOD(Y2284,3)=0,INT(AL2284*0.55),INT(AL2284*0.35)))</f>
        <v>1271802</v>
      </c>
      <c r="AN2284" s="54">
        <f t="shared" si="708"/>
        <v>11279669</v>
      </c>
      <c r="AO2284" s="7" t="str">
        <f t="shared" si="709"/>
        <v>atk_11279669</v>
      </c>
      <c r="AP2284" s="7" t="s">
        <v>3973</v>
      </c>
      <c r="AQ2284" s="7" t="s">
        <v>3999</v>
      </c>
      <c r="AR2284" s="7" t="s">
        <v>3975</v>
      </c>
      <c r="AS2284" s="7" t="s">
        <v>3976</v>
      </c>
      <c r="AU2284" s="7" t="str">
        <f t="shared" si="710"/>
        <v>hp_85096407;atk_11279669;hit_500000;miss_110;cirt_0;cirtSub_-3500</v>
      </c>
    </row>
    <row r="2285" spans="22:47" x14ac:dyDescent="0.2">
      <c r="V2285" s="7" t="str">
        <f t="shared" si="705"/>
        <v>南方小岛1-5</v>
      </c>
      <c r="W2285" s="7">
        <f t="shared" si="714"/>
        <v>4389</v>
      </c>
      <c r="X2285" s="9" t="s">
        <v>4002</v>
      </c>
      <c r="Y2285" s="9">
        <v>5</v>
      </c>
      <c r="Z2285" s="8">
        <f t="shared" si="711"/>
        <v>12390</v>
      </c>
      <c r="AA2285" s="6" t="s">
        <v>3967</v>
      </c>
      <c r="AB2285" s="6">
        <v>21950189</v>
      </c>
      <c r="AC2285" s="6">
        <f t="shared" si="715"/>
        <v>2.8525</v>
      </c>
      <c r="AD2285" s="6">
        <f t="shared" si="716"/>
        <v>62612914</v>
      </c>
      <c r="AE2285" s="6">
        <f t="shared" si="721"/>
        <v>18668541</v>
      </c>
      <c r="AF2285" s="6">
        <v>3870000</v>
      </c>
      <c r="AG2285" s="11">
        <f t="shared" si="719"/>
        <v>85151455</v>
      </c>
      <c r="AH2285">
        <f t="shared" si="718"/>
        <v>3.8793039549682238</v>
      </c>
      <c r="AI2285" s="53">
        <v>0.8</v>
      </c>
      <c r="AJ2285" s="7" t="str">
        <f t="shared" si="707"/>
        <v>hp_85151455</v>
      </c>
      <c r="AK2285" s="7" t="s">
        <v>3968</v>
      </c>
      <c r="AL2285" s="7">
        <v>3637620</v>
      </c>
      <c r="AM2285" s="7">
        <f>INT(IF(MOD(Y2285,3)=0,INT(AL2285*0.55),INT(AL2285*0.35)))</f>
        <v>1273167</v>
      </c>
      <c r="AN2285" s="54">
        <f t="shared" si="708"/>
        <v>11289146</v>
      </c>
      <c r="AO2285" s="7" t="str">
        <f t="shared" si="709"/>
        <v>atk_11289146</v>
      </c>
      <c r="AP2285" s="7" t="s">
        <v>3973</v>
      </c>
      <c r="AQ2285" s="7" t="s">
        <v>3999</v>
      </c>
      <c r="AR2285" s="7" t="s">
        <v>3975</v>
      </c>
      <c r="AS2285" s="7" t="s">
        <v>3976</v>
      </c>
      <c r="AU2285" s="7" t="str">
        <f t="shared" si="710"/>
        <v>hp_85151455;atk_11289146;hit_500000;miss_110;cirt_0;cirtSub_-3500</v>
      </c>
    </row>
    <row r="2286" spans="22:47" x14ac:dyDescent="0.2">
      <c r="V2286" s="7" t="str">
        <f t="shared" si="705"/>
        <v>南方小岛1-6</v>
      </c>
      <c r="W2286" s="7">
        <f t="shared" si="714"/>
        <v>4391</v>
      </c>
      <c r="X2286" s="9" t="s">
        <v>4002</v>
      </c>
      <c r="Y2286" s="9">
        <v>6</v>
      </c>
      <c r="Z2286" s="8">
        <f t="shared" si="711"/>
        <v>12396</v>
      </c>
      <c r="AA2286" s="6" t="s">
        <v>3967</v>
      </c>
      <c r="AB2286" s="6">
        <v>21969489</v>
      </c>
      <c r="AC2286" s="6">
        <f t="shared" si="715"/>
        <v>2.855</v>
      </c>
      <c r="AD2286" s="6">
        <f t="shared" si="716"/>
        <v>62722891</v>
      </c>
      <c r="AE2286" s="6">
        <f t="shared" si="721"/>
        <v>18668541</v>
      </c>
      <c r="AF2286" s="6">
        <v>3870000</v>
      </c>
      <c r="AG2286" s="11">
        <f t="shared" si="719"/>
        <v>85261432</v>
      </c>
      <c r="AH2286">
        <f t="shared" si="718"/>
        <v>3.8809019181101574</v>
      </c>
      <c r="AI2286" s="53">
        <v>0.8</v>
      </c>
      <c r="AJ2286" s="7" t="str">
        <f t="shared" si="707"/>
        <v>hp_85261432</v>
      </c>
      <c r="AK2286" s="7" t="s">
        <v>3968</v>
      </c>
      <c r="AL2286" s="7">
        <v>3641520</v>
      </c>
      <c r="AM2286" s="7">
        <f>INT(IF(MOD(Y2286,3)=0,INT(AL2286*0.55),INT(AL2286*0.35)))</f>
        <v>2002836</v>
      </c>
      <c r="AN2286" s="54">
        <f t="shared" si="708"/>
        <v>11305905</v>
      </c>
      <c r="AO2286" s="7" t="str">
        <f t="shared" si="709"/>
        <v>atk_11305905</v>
      </c>
      <c r="AP2286" s="7" t="s">
        <v>3973</v>
      </c>
      <c r="AQ2286" s="7" t="s">
        <v>3999</v>
      </c>
      <c r="AR2286" s="7" t="s">
        <v>3975</v>
      </c>
      <c r="AS2286" s="7" t="s">
        <v>3976</v>
      </c>
      <c r="AU2286" s="7" t="str">
        <f t="shared" si="710"/>
        <v>hp_85261432;atk_11305905;hit_500000;miss_110;cirt_0;cirtSub_-3500</v>
      </c>
    </row>
    <row r="2287" spans="22:47" x14ac:dyDescent="0.2">
      <c r="V2287" s="7" t="str">
        <f t="shared" si="705"/>
        <v>南方小岛1-7</v>
      </c>
      <c r="W2287" s="7">
        <f t="shared" si="714"/>
        <v>4393</v>
      </c>
      <c r="X2287" s="9" t="s">
        <v>4002</v>
      </c>
      <c r="Y2287" s="9">
        <v>7</v>
      </c>
      <c r="Z2287" s="8">
        <f t="shared" si="711"/>
        <v>12403</v>
      </c>
      <c r="AA2287" s="6" t="s">
        <v>3967</v>
      </c>
      <c r="AB2287" s="6">
        <v>21988792</v>
      </c>
      <c r="AC2287" s="6">
        <f t="shared" si="715"/>
        <v>2.855</v>
      </c>
      <c r="AD2287" s="6">
        <f t="shared" si="716"/>
        <v>62778001</v>
      </c>
      <c r="AE2287" s="6">
        <f t="shared" si="721"/>
        <v>18668541</v>
      </c>
      <c r="AF2287" s="6">
        <v>3870000</v>
      </c>
      <c r="AG2287" s="11">
        <f t="shared" si="719"/>
        <v>85316542</v>
      </c>
      <c r="AH2287">
        <f t="shared" si="718"/>
        <v>3.8800013206728226</v>
      </c>
      <c r="AI2287" s="53">
        <v>0.8</v>
      </c>
      <c r="AJ2287" s="7" t="str">
        <f t="shared" si="707"/>
        <v>hp_85316542</v>
      </c>
      <c r="AK2287" s="7" t="s">
        <v>3968</v>
      </c>
      <c r="AL2287" s="7">
        <v>3645420</v>
      </c>
      <c r="AM2287" s="7">
        <f>INT(IF(MOD(Y2287,3)=0,INT(AL2287*0.55),INT(AL2287*0.35)))</f>
        <v>1275897</v>
      </c>
      <c r="AN2287" s="54">
        <f t="shared" si="708"/>
        <v>11315387</v>
      </c>
      <c r="AO2287" s="7" t="str">
        <f t="shared" si="709"/>
        <v>atk_11315387</v>
      </c>
      <c r="AP2287" s="7" t="s">
        <v>3973</v>
      </c>
      <c r="AQ2287" s="7" t="s">
        <v>3999</v>
      </c>
      <c r="AR2287" s="7" t="s">
        <v>3975</v>
      </c>
      <c r="AS2287" s="7" t="s">
        <v>3976</v>
      </c>
      <c r="AU2287" s="7" t="str">
        <f t="shared" si="710"/>
        <v>hp_85316542;atk_11315387;hit_500000;miss_110;cirt_0;cirtSub_-3500</v>
      </c>
    </row>
    <row r="2288" spans="22:47" x14ac:dyDescent="0.2">
      <c r="V2288" s="7" t="str">
        <f t="shared" si="705"/>
        <v>南方小岛1-8</v>
      </c>
      <c r="W2288" s="7">
        <f t="shared" si="714"/>
        <v>4395</v>
      </c>
      <c r="X2288" s="9" t="s">
        <v>4002</v>
      </c>
      <c r="Y2288" s="9">
        <v>8</v>
      </c>
      <c r="Z2288" s="8">
        <f t="shared" si="711"/>
        <v>12411</v>
      </c>
      <c r="AA2288" s="6" t="s">
        <v>3967</v>
      </c>
      <c r="AB2288" s="6">
        <v>22008096</v>
      </c>
      <c r="AC2288" s="6">
        <f t="shared" si="715"/>
        <v>2.855</v>
      </c>
      <c r="AD2288" s="6">
        <f t="shared" si="716"/>
        <v>62833114</v>
      </c>
      <c r="AE2288" s="6">
        <f t="shared" si="721"/>
        <v>18668541</v>
      </c>
      <c r="AF2288" s="6">
        <v>3870000</v>
      </c>
      <c r="AG2288" s="11">
        <f t="shared" si="719"/>
        <v>85371655</v>
      </c>
      <c r="AH2288">
        <f t="shared" si="718"/>
        <v>3.8791022630944538</v>
      </c>
      <c r="AI2288" s="53">
        <v>0.8</v>
      </c>
      <c r="AJ2288" s="7" t="str">
        <f t="shared" si="707"/>
        <v>hp_85371655</v>
      </c>
      <c r="AK2288" s="7" t="s">
        <v>3968</v>
      </c>
      <c r="AL2288" s="7">
        <v>3649320</v>
      </c>
      <c r="AM2288" s="7">
        <f>INT(IF(MOD(Y2288,3)=0,INT(AL2288*0.55),INT(AL2288*0.35)))</f>
        <v>1277262</v>
      </c>
      <c r="AN2288" s="54">
        <f t="shared" si="708"/>
        <v>11324868</v>
      </c>
      <c r="AO2288" s="7" t="str">
        <f t="shared" si="709"/>
        <v>atk_11324868</v>
      </c>
      <c r="AP2288" s="7" t="s">
        <v>3973</v>
      </c>
      <c r="AQ2288" s="7" t="s">
        <v>3999</v>
      </c>
      <c r="AR2288" s="7" t="s">
        <v>3975</v>
      </c>
      <c r="AS2288" s="7" t="s">
        <v>3976</v>
      </c>
      <c r="AU2288" s="7" t="str">
        <f t="shared" si="710"/>
        <v>hp_85371655;atk_11324868;hit_500000;miss_110;cirt_0;cirtSub_-3500</v>
      </c>
    </row>
    <row r="2289" spans="22:47" x14ac:dyDescent="0.2">
      <c r="V2289" s="7" t="str">
        <f t="shared" si="705"/>
        <v>南方小岛1-9</v>
      </c>
      <c r="W2289" s="7">
        <f t="shared" si="714"/>
        <v>4397</v>
      </c>
      <c r="X2289" s="9" t="s">
        <v>4002</v>
      </c>
      <c r="Y2289" s="9">
        <v>9</v>
      </c>
      <c r="Z2289" s="8">
        <f t="shared" si="711"/>
        <v>12420</v>
      </c>
      <c r="AA2289" s="6" t="s">
        <v>3967</v>
      </c>
      <c r="AB2289" s="6">
        <v>22027403</v>
      </c>
      <c r="AC2289" s="6">
        <f t="shared" si="715"/>
        <v>2.8574999999999999</v>
      </c>
      <c r="AD2289" s="6">
        <f t="shared" si="716"/>
        <v>62943304</v>
      </c>
      <c r="AE2289" s="6">
        <f t="shared" si="721"/>
        <v>18668541</v>
      </c>
      <c r="AF2289" s="6">
        <v>3870000</v>
      </c>
      <c r="AG2289" s="11">
        <f t="shared" si="719"/>
        <v>85481845</v>
      </c>
      <c r="AH2289">
        <f t="shared" si="718"/>
        <v>3.8807046386721122</v>
      </c>
      <c r="AI2289" s="53">
        <v>0.8</v>
      </c>
      <c r="AJ2289" s="7" t="str">
        <f t="shared" si="707"/>
        <v>hp_85481845</v>
      </c>
      <c r="AK2289" s="7" t="s">
        <v>3968</v>
      </c>
      <c r="AL2289" s="7">
        <v>3653220</v>
      </c>
      <c r="AM2289" s="7">
        <f>INT(IF(MOD(Y2289,3)=0,INT(AL2289*0.55),INT(AL2289*0.35)))</f>
        <v>2009271</v>
      </c>
      <c r="AN2289" s="54">
        <f t="shared" si="708"/>
        <v>11341654</v>
      </c>
      <c r="AO2289" s="7" t="str">
        <f t="shared" si="709"/>
        <v>atk_11341654</v>
      </c>
      <c r="AP2289" s="7" t="s">
        <v>3973</v>
      </c>
      <c r="AQ2289" s="7" t="s">
        <v>3999</v>
      </c>
      <c r="AR2289" s="7" t="s">
        <v>3975</v>
      </c>
      <c r="AS2289" s="7" t="s">
        <v>3976</v>
      </c>
      <c r="AU2289" s="7" t="str">
        <f t="shared" si="710"/>
        <v>hp_85481845;atk_11341654;hit_500000;miss_110;cirt_0;cirtSub_-3500</v>
      </c>
    </row>
    <row r="2290" spans="22:47" x14ac:dyDescent="0.2">
      <c r="V2290" s="7" t="str">
        <f t="shared" si="705"/>
        <v>南方小岛1-10</v>
      </c>
      <c r="W2290" s="7">
        <f t="shared" si="714"/>
        <v>4399</v>
      </c>
      <c r="X2290" s="9" t="s">
        <v>4002</v>
      </c>
      <c r="Y2290" s="9">
        <v>10</v>
      </c>
      <c r="Z2290" s="8">
        <f t="shared" si="711"/>
        <v>12430</v>
      </c>
      <c r="AA2290" s="6" t="s">
        <v>3967</v>
      </c>
      <c r="AB2290" s="6">
        <v>22046713</v>
      </c>
      <c r="AC2290" s="6">
        <f t="shared" si="715"/>
        <v>2.8574999999999999</v>
      </c>
      <c r="AD2290" s="6">
        <f t="shared" si="716"/>
        <v>62998482</v>
      </c>
      <c r="AE2290" s="6">
        <f t="shared" si="721"/>
        <v>18668541</v>
      </c>
      <c r="AF2290" s="6">
        <v>3870000</v>
      </c>
      <c r="AG2290" s="11">
        <f t="shared" si="719"/>
        <v>85537023</v>
      </c>
      <c r="AH2290">
        <f t="shared" si="718"/>
        <v>3.8798084322139088</v>
      </c>
      <c r="AI2290" s="53">
        <v>0.8</v>
      </c>
      <c r="AJ2290" s="7" t="str">
        <f t="shared" si="707"/>
        <v>hp_85537023</v>
      </c>
      <c r="AK2290" s="7" t="s">
        <v>3968</v>
      </c>
      <c r="AL2290" s="7">
        <v>3657120</v>
      </c>
      <c r="AM2290" s="7">
        <f>INT(IF(MOD(Y2290,3)=0,INT(AL2290*0.55),INT(AL2290*0.35)))</f>
        <v>1279992</v>
      </c>
      <c r="AN2290" s="54">
        <f t="shared" si="708"/>
        <v>11351140</v>
      </c>
      <c r="AO2290" s="7" t="str">
        <f t="shared" si="709"/>
        <v>atk_11351140</v>
      </c>
      <c r="AP2290" s="7" t="s">
        <v>3973</v>
      </c>
      <c r="AQ2290" s="7" t="s">
        <v>3999</v>
      </c>
      <c r="AR2290" s="7" t="s">
        <v>3975</v>
      </c>
      <c r="AS2290" s="7" t="s">
        <v>3976</v>
      </c>
      <c r="AU2290" s="7" t="str">
        <f t="shared" si="710"/>
        <v>hp_85537023;atk_11351140;hit_500000;miss_110;cirt_0;cirtSub_-3500</v>
      </c>
    </row>
    <row r="2291" spans="22:47" x14ac:dyDescent="0.2">
      <c r="V2291" s="7" t="str">
        <f t="shared" si="705"/>
        <v>南方小岛2-1</v>
      </c>
      <c r="W2291" s="7">
        <f t="shared" si="714"/>
        <v>4401</v>
      </c>
      <c r="X2291" s="9" t="s">
        <v>4003</v>
      </c>
      <c r="Y2291" s="9">
        <v>1</v>
      </c>
      <c r="Z2291" s="8">
        <f t="shared" si="711"/>
        <v>12431</v>
      </c>
      <c r="AA2291" s="6" t="s">
        <v>3967</v>
      </c>
      <c r="AB2291" s="6">
        <v>22066024</v>
      </c>
      <c r="AC2291" s="6">
        <f t="shared" si="715"/>
        <v>2.8600000000000003</v>
      </c>
      <c r="AD2291" s="6">
        <f t="shared" si="716"/>
        <v>63108828</v>
      </c>
      <c r="AE2291" s="6">
        <f t="shared" ref="AE2291" si="722">IF(MOD(Y2291,1)=0,INT(AD2290*0.3),0)</f>
        <v>18899544</v>
      </c>
      <c r="AF2291" s="6">
        <v>3870000</v>
      </c>
      <c r="AG2291" s="11">
        <f t="shared" si="719"/>
        <v>85878372</v>
      </c>
      <c r="AH2291">
        <f t="shared" si="718"/>
        <v>3.8918824705347914</v>
      </c>
      <c r="AI2291" s="53">
        <v>0.8</v>
      </c>
      <c r="AJ2291" s="7" t="str">
        <f t="shared" si="707"/>
        <v>hp_85878372</v>
      </c>
      <c r="AK2291" s="7" t="s">
        <v>3968</v>
      </c>
      <c r="AL2291" s="7">
        <v>3661020</v>
      </c>
      <c r="AM2291" s="7">
        <f>INT(IF(MOD(Y2291,3)=0,INT(AL2291*0.55),INT(AL2291*0.35)))</f>
        <v>1281357</v>
      </c>
      <c r="AN2291" s="54">
        <f t="shared" si="708"/>
        <v>11398607</v>
      </c>
      <c r="AO2291" s="7" t="str">
        <f t="shared" si="709"/>
        <v>atk_11398607</v>
      </c>
      <c r="AP2291" s="7" t="s">
        <v>3973</v>
      </c>
      <c r="AQ2291" s="7" t="s">
        <v>3999</v>
      </c>
      <c r="AR2291" s="7" t="s">
        <v>3975</v>
      </c>
      <c r="AS2291" s="7" t="s">
        <v>3976</v>
      </c>
      <c r="AU2291" s="7" t="str">
        <f t="shared" si="710"/>
        <v>hp_85878372;atk_11398607;hit_500000;miss_110;cirt_0;cirtSub_-3500</v>
      </c>
    </row>
    <row r="2292" spans="22:47" x14ac:dyDescent="0.2">
      <c r="V2292" s="7" t="str">
        <f t="shared" si="705"/>
        <v>南方小岛2-2</v>
      </c>
      <c r="W2292" s="7">
        <f t="shared" si="714"/>
        <v>4403</v>
      </c>
      <c r="X2292" s="9" t="s">
        <v>4003</v>
      </c>
      <c r="Y2292" s="9">
        <v>2</v>
      </c>
      <c r="Z2292" s="8">
        <f t="shared" si="711"/>
        <v>12433</v>
      </c>
      <c r="AA2292" s="6" t="s">
        <v>3967</v>
      </c>
      <c r="AB2292" s="6">
        <v>22085337</v>
      </c>
      <c r="AC2292" s="6">
        <f t="shared" si="715"/>
        <v>2.8600000000000003</v>
      </c>
      <c r="AD2292" s="6">
        <f t="shared" si="716"/>
        <v>63164063</v>
      </c>
      <c r="AE2292" s="6">
        <f t="shared" si="721"/>
        <v>18899544</v>
      </c>
      <c r="AF2292" s="6">
        <v>3870000</v>
      </c>
      <c r="AG2292" s="11">
        <f t="shared" si="719"/>
        <v>85933607</v>
      </c>
      <c r="AH2292">
        <f t="shared" si="718"/>
        <v>3.8909801104687696</v>
      </c>
      <c r="AI2292" s="53">
        <v>0.8</v>
      </c>
      <c r="AJ2292" s="7" t="str">
        <f t="shared" si="707"/>
        <v>hp_85933607</v>
      </c>
      <c r="AK2292" s="7" t="s">
        <v>3968</v>
      </c>
      <c r="AL2292" s="7">
        <v>3664920</v>
      </c>
      <c r="AM2292" s="7">
        <f>INT(IF(MOD(Y2292,3)=0,INT(AL2292*0.55),INT(AL2292*0.35)))</f>
        <v>1282722</v>
      </c>
      <c r="AN2292" s="54">
        <f t="shared" si="708"/>
        <v>11408104</v>
      </c>
      <c r="AO2292" s="7" t="str">
        <f t="shared" si="709"/>
        <v>atk_11408104</v>
      </c>
      <c r="AP2292" s="7" t="s">
        <v>3973</v>
      </c>
      <c r="AQ2292" s="7" t="s">
        <v>3999</v>
      </c>
      <c r="AR2292" s="7" t="s">
        <v>3975</v>
      </c>
      <c r="AS2292" s="7" t="s">
        <v>3976</v>
      </c>
      <c r="AU2292" s="7" t="str">
        <f t="shared" si="710"/>
        <v>hp_85933607;atk_11408104;hit_500000;miss_110;cirt_0;cirtSub_-3500</v>
      </c>
    </row>
    <row r="2293" spans="22:47" x14ac:dyDescent="0.2">
      <c r="V2293" s="7" t="str">
        <f t="shared" si="705"/>
        <v>南方小岛2-3</v>
      </c>
      <c r="W2293" s="7">
        <f t="shared" si="714"/>
        <v>4405</v>
      </c>
      <c r="X2293" s="9" t="s">
        <v>4003</v>
      </c>
      <c r="Y2293" s="9">
        <v>3</v>
      </c>
      <c r="Z2293" s="8">
        <f t="shared" si="711"/>
        <v>12436</v>
      </c>
      <c r="AA2293" s="6" t="s">
        <v>3967</v>
      </c>
      <c r="AB2293" s="6">
        <v>22104652</v>
      </c>
      <c r="AC2293" s="6">
        <f t="shared" si="715"/>
        <v>2.8625000000000003</v>
      </c>
      <c r="AD2293" s="6">
        <f t="shared" si="716"/>
        <v>63274566</v>
      </c>
      <c r="AE2293" s="6">
        <f t="shared" si="721"/>
        <v>18899544</v>
      </c>
      <c r="AF2293" s="6">
        <v>3870000</v>
      </c>
      <c r="AG2293" s="11">
        <f t="shared" si="719"/>
        <v>86044110</v>
      </c>
      <c r="AH2293">
        <f t="shared" si="718"/>
        <v>3.8925792634057301</v>
      </c>
      <c r="AI2293" s="53">
        <v>0.8</v>
      </c>
      <c r="AJ2293" s="7" t="str">
        <f t="shared" si="707"/>
        <v>hp_86044110</v>
      </c>
      <c r="AK2293" s="7" t="s">
        <v>3968</v>
      </c>
      <c r="AL2293" s="7">
        <v>3668820</v>
      </c>
      <c r="AM2293" s="7">
        <f>INT(IF(MOD(Y2293,3)=0,INT(AL2293*0.55),INT(AL2293*0.35)))</f>
        <v>2017851</v>
      </c>
      <c r="AN2293" s="54">
        <f t="shared" si="708"/>
        <v>11424938</v>
      </c>
      <c r="AO2293" s="7" t="str">
        <f t="shared" si="709"/>
        <v>atk_11424938</v>
      </c>
      <c r="AP2293" s="7" t="s">
        <v>3973</v>
      </c>
      <c r="AQ2293" s="7" t="s">
        <v>3999</v>
      </c>
      <c r="AR2293" s="7" t="s">
        <v>3975</v>
      </c>
      <c r="AS2293" s="7" t="s">
        <v>3976</v>
      </c>
      <c r="AU2293" s="7" t="str">
        <f t="shared" si="710"/>
        <v>hp_86044110;atk_11424938;hit_500000;miss_110;cirt_0;cirtSub_-3500</v>
      </c>
    </row>
    <row r="2294" spans="22:47" x14ac:dyDescent="0.2">
      <c r="V2294" s="7" t="str">
        <f t="shared" si="705"/>
        <v>南方小岛2-4</v>
      </c>
      <c r="W2294" s="7">
        <f t="shared" si="714"/>
        <v>4407</v>
      </c>
      <c r="X2294" s="9" t="s">
        <v>4003</v>
      </c>
      <c r="Y2294" s="9">
        <v>4</v>
      </c>
      <c r="Z2294" s="8">
        <f t="shared" si="711"/>
        <v>12440</v>
      </c>
      <c r="AA2294" s="6" t="s">
        <v>3967</v>
      </c>
      <c r="AB2294" s="6">
        <v>22123970</v>
      </c>
      <c r="AC2294" s="6">
        <f t="shared" si="715"/>
        <v>2.8625000000000003</v>
      </c>
      <c r="AD2294" s="6">
        <f t="shared" si="716"/>
        <v>63329864</v>
      </c>
      <c r="AE2294" s="6">
        <f t="shared" si="721"/>
        <v>18899544</v>
      </c>
      <c r="AF2294" s="6">
        <v>3870000</v>
      </c>
      <c r="AG2294" s="11">
        <f t="shared" si="719"/>
        <v>86099408</v>
      </c>
      <c r="AH2294">
        <f t="shared" si="718"/>
        <v>3.8916798386546358</v>
      </c>
      <c r="AI2294" s="53">
        <v>0.8</v>
      </c>
      <c r="AJ2294" s="7" t="str">
        <f t="shared" si="707"/>
        <v>hp_86099408</v>
      </c>
      <c r="AK2294" s="7" t="s">
        <v>3968</v>
      </c>
      <c r="AL2294" s="7">
        <v>3672720</v>
      </c>
      <c r="AM2294" s="7">
        <f>INT(IF(MOD(Y2294,3)=0,INT(AL2294*0.55),INT(AL2294*0.35)))</f>
        <v>1285452</v>
      </c>
      <c r="AN2294" s="54">
        <f t="shared" si="708"/>
        <v>11434440</v>
      </c>
      <c r="AO2294" s="7" t="str">
        <f t="shared" si="709"/>
        <v>atk_11434440</v>
      </c>
      <c r="AP2294" s="7" t="s">
        <v>3973</v>
      </c>
      <c r="AQ2294" s="7" t="s">
        <v>3999</v>
      </c>
      <c r="AR2294" s="7" t="s">
        <v>3975</v>
      </c>
      <c r="AS2294" s="7" t="s">
        <v>3976</v>
      </c>
      <c r="AU2294" s="7" t="str">
        <f t="shared" si="710"/>
        <v>hp_86099408;atk_11434440;hit_500000;miss_110;cirt_0;cirtSub_-3500</v>
      </c>
    </row>
    <row r="2295" spans="22:47" x14ac:dyDescent="0.2">
      <c r="V2295" s="7" t="str">
        <f t="shared" si="705"/>
        <v>南方小岛2-5</v>
      </c>
      <c r="W2295" s="7">
        <f t="shared" si="714"/>
        <v>4409</v>
      </c>
      <c r="X2295" s="9" t="s">
        <v>4003</v>
      </c>
      <c r="Y2295" s="9">
        <v>5</v>
      </c>
      <c r="Z2295" s="8">
        <f t="shared" si="711"/>
        <v>12445</v>
      </c>
      <c r="AA2295" s="6" t="s">
        <v>3967</v>
      </c>
      <c r="AB2295" s="6">
        <v>22143290</v>
      </c>
      <c r="AC2295" s="6">
        <f t="shared" si="715"/>
        <v>2.8625000000000003</v>
      </c>
      <c r="AD2295" s="6">
        <f t="shared" si="716"/>
        <v>63385167</v>
      </c>
      <c r="AE2295" s="6">
        <f t="shared" si="721"/>
        <v>18899544</v>
      </c>
      <c r="AF2295" s="6">
        <v>3870000</v>
      </c>
      <c r="AG2295" s="11">
        <f t="shared" si="719"/>
        <v>86154711</v>
      </c>
      <c r="AH2295">
        <f t="shared" si="718"/>
        <v>3.8907818576191704</v>
      </c>
      <c r="AI2295" s="53">
        <v>0.8</v>
      </c>
      <c r="AJ2295" s="7" t="str">
        <f t="shared" si="707"/>
        <v>hp_86154711</v>
      </c>
      <c r="AK2295" s="7" t="s">
        <v>3968</v>
      </c>
      <c r="AL2295" s="7">
        <v>3676620</v>
      </c>
      <c r="AM2295" s="7">
        <f>INT(IF(MOD(Y2295,3)=0,INT(AL2295*0.55),INT(AL2295*0.35)))</f>
        <v>1286817</v>
      </c>
      <c r="AN2295" s="54">
        <f t="shared" si="708"/>
        <v>11443941</v>
      </c>
      <c r="AO2295" s="7" t="str">
        <f t="shared" si="709"/>
        <v>atk_11443941</v>
      </c>
      <c r="AP2295" s="7" t="s">
        <v>3973</v>
      </c>
      <c r="AQ2295" s="7" t="s">
        <v>3999</v>
      </c>
      <c r="AR2295" s="7" t="s">
        <v>3975</v>
      </c>
      <c r="AS2295" s="7" t="s">
        <v>3976</v>
      </c>
      <c r="AU2295" s="7" t="str">
        <f t="shared" si="710"/>
        <v>hp_86154711;atk_11443941;hit_500000;miss_110;cirt_0;cirtSub_-3500</v>
      </c>
    </row>
    <row r="2296" spans="22:47" x14ac:dyDescent="0.2">
      <c r="V2296" s="7" t="str">
        <f t="shared" si="705"/>
        <v>南方小岛2-6</v>
      </c>
      <c r="W2296" s="7">
        <f t="shared" si="714"/>
        <v>4411</v>
      </c>
      <c r="X2296" s="9" t="s">
        <v>4003</v>
      </c>
      <c r="Y2296" s="9">
        <v>6</v>
      </c>
      <c r="Z2296" s="8">
        <f t="shared" si="711"/>
        <v>12451</v>
      </c>
      <c r="AA2296" s="6" t="s">
        <v>3967</v>
      </c>
      <c r="AB2296" s="6">
        <v>22162612</v>
      </c>
      <c r="AC2296" s="6">
        <f t="shared" si="715"/>
        <v>2.8650000000000002</v>
      </c>
      <c r="AD2296" s="6">
        <f t="shared" si="716"/>
        <v>63495883</v>
      </c>
      <c r="AE2296" s="6">
        <f t="shared" si="721"/>
        <v>18899544</v>
      </c>
      <c r="AF2296" s="6">
        <v>3870000</v>
      </c>
      <c r="AG2296" s="11">
        <f t="shared" si="719"/>
        <v>86265427</v>
      </c>
      <c r="AH2296">
        <f t="shared" si="718"/>
        <v>3.8923853830947364</v>
      </c>
      <c r="AI2296" s="53">
        <v>0.8</v>
      </c>
      <c r="AJ2296" s="7" t="str">
        <f t="shared" si="707"/>
        <v>hp_86265427</v>
      </c>
      <c r="AK2296" s="7" t="s">
        <v>3968</v>
      </c>
      <c r="AL2296" s="7">
        <v>3680520</v>
      </c>
      <c r="AM2296" s="7">
        <f>INT(IF(MOD(Y2296,3)=0,INT(AL2296*0.55),INT(AL2296*0.35)))</f>
        <v>2024286</v>
      </c>
      <c r="AN2296" s="54">
        <f t="shared" si="708"/>
        <v>11460801</v>
      </c>
      <c r="AO2296" s="7" t="str">
        <f t="shared" si="709"/>
        <v>atk_11460801</v>
      </c>
      <c r="AP2296" s="7" t="s">
        <v>3973</v>
      </c>
      <c r="AQ2296" s="7" t="s">
        <v>3999</v>
      </c>
      <c r="AR2296" s="7" t="s">
        <v>3975</v>
      </c>
      <c r="AS2296" s="7" t="s">
        <v>3976</v>
      </c>
      <c r="AU2296" s="7" t="str">
        <f t="shared" si="710"/>
        <v>hp_86265427;atk_11460801;hit_500000;miss_110;cirt_0;cirtSub_-3500</v>
      </c>
    </row>
    <row r="2297" spans="22:47" x14ac:dyDescent="0.2">
      <c r="V2297" s="7" t="str">
        <f t="shared" si="705"/>
        <v>南方小岛2-7</v>
      </c>
      <c r="W2297" s="7">
        <f t="shared" si="714"/>
        <v>4413</v>
      </c>
      <c r="X2297" s="9" t="s">
        <v>4003</v>
      </c>
      <c r="Y2297" s="9">
        <v>7</v>
      </c>
      <c r="Z2297" s="8">
        <f t="shared" si="711"/>
        <v>12458</v>
      </c>
      <c r="AA2297" s="6" t="s">
        <v>3967</v>
      </c>
      <c r="AB2297" s="6">
        <v>22181937</v>
      </c>
      <c r="AC2297" s="6">
        <f t="shared" si="715"/>
        <v>2.8650000000000002</v>
      </c>
      <c r="AD2297" s="6">
        <f t="shared" si="716"/>
        <v>63551249</v>
      </c>
      <c r="AE2297" s="6">
        <f t="shared" si="721"/>
        <v>18899544</v>
      </c>
      <c r="AF2297" s="6">
        <v>3870000</v>
      </c>
      <c r="AG2297" s="11">
        <f t="shared" si="719"/>
        <v>86320793</v>
      </c>
      <c r="AH2297">
        <f t="shared" si="718"/>
        <v>3.891490314844912</v>
      </c>
      <c r="AI2297" s="53">
        <v>0.8</v>
      </c>
      <c r="AJ2297" s="7" t="str">
        <f t="shared" si="707"/>
        <v>hp_86320793</v>
      </c>
      <c r="AK2297" s="7" t="s">
        <v>3968</v>
      </c>
      <c r="AL2297" s="7">
        <v>3684420</v>
      </c>
      <c r="AM2297" s="7">
        <f>INT(IF(MOD(Y2297,3)=0,INT(AL2297*0.55),INT(AL2297*0.35)))</f>
        <v>1289547</v>
      </c>
      <c r="AN2297" s="54">
        <f t="shared" si="708"/>
        <v>11470307</v>
      </c>
      <c r="AO2297" s="7" t="str">
        <f t="shared" si="709"/>
        <v>atk_11470307</v>
      </c>
      <c r="AP2297" s="7" t="s">
        <v>3973</v>
      </c>
      <c r="AQ2297" s="7" t="s">
        <v>3999</v>
      </c>
      <c r="AR2297" s="7" t="s">
        <v>3975</v>
      </c>
      <c r="AS2297" s="7" t="s">
        <v>3976</v>
      </c>
      <c r="AU2297" s="7" t="str">
        <f t="shared" si="710"/>
        <v>hp_86320793;atk_11470307;hit_500000;miss_110;cirt_0;cirtSub_-3500</v>
      </c>
    </row>
    <row r="2298" spans="22:47" x14ac:dyDescent="0.2">
      <c r="V2298" s="7" t="str">
        <f t="shared" si="705"/>
        <v>南方小岛2-8</v>
      </c>
      <c r="W2298" s="7">
        <f t="shared" si="714"/>
        <v>4415</v>
      </c>
      <c r="X2298" s="9" t="s">
        <v>4003</v>
      </c>
      <c r="Y2298" s="9">
        <v>8</v>
      </c>
      <c r="Z2298" s="8">
        <f t="shared" si="711"/>
        <v>12466</v>
      </c>
      <c r="AA2298" s="6" t="s">
        <v>3967</v>
      </c>
      <c r="AB2298" s="6">
        <v>22201263</v>
      </c>
      <c r="AC2298" s="6">
        <f t="shared" si="715"/>
        <v>2.8650000000000002</v>
      </c>
      <c r="AD2298" s="6">
        <f t="shared" si="716"/>
        <v>63606618</v>
      </c>
      <c r="AE2298" s="6">
        <f t="shared" si="721"/>
        <v>18899544</v>
      </c>
      <c r="AF2298" s="6">
        <v>3870000</v>
      </c>
      <c r="AG2298" s="11">
        <f t="shared" si="719"/>
        <v>86376162</v>
      </c>
      <c r="AH2298">
        <f t="shared" si="718"/>
        <v>3.8905967646975759</v>
      </c>
      <c r="AI2298" s="53">
        <v>0.8</v>
      </c>
      <c r="AJ2298" s="7" t="str">
        <f t="shared" si="707"/>
        <v>hp_86376162</v>
      </c>
      <c r="AK2298" s="7" t="s">
        <v>3968</v>
      </c>
      <c r="AL2298" s="7">
        <v>3688320</v>
      </c>
      <c r="AM2298" s="7">
        <f>INT(IF(MOD(Y2298,3)=0,INT(AL2298*0.55),INT(AL2298*0.35)))</f>
        <v>1290912</v>
      </c>
      <c r="AN2298" s="54">
        <f t="shared" si="708"/>
        <v>11479812</v>
      </c>
      <c r="AO2298" s="7" t="str">
        <f t="shared" si="709"/>
        <v>atk_11479812</v>
      </c>
      <c r="AP2298" s="7" t="s">
        <v>3973</v>
      </c>
      <c r="AQ2298" s="7" t="s">
        <v>3999</v>
      </c>
      <c r="AR2298" s="7" t="s">
        <v>3975</v>
      </c>
      <c r="AS2298" s="7" t="s">
        <v>3976</v>
      </c>
      <c r="AU2298" s="7" t="str">
        <f t="shared" si="710"/>
        <v>hp_86376162;atk_11479812;hit_500000;miss_110;cirt_0;cirtSub_-3500</v>
      </c>
    </row>
    <row r="2299" spans="22:47" x14ac:dyDescent="0.2">
      <c r="V2299" s="7" t="str">
        <f t="shared" si="705"/>
        <v>南方小岛2-9</v>
      </c>
      <c r="W2299" s="7">
        <f t="shared" si="714"/>
        <v>4417</v>
      </c>
      <c r="X2299" s="9" t="s">
        <v>4003</v>
      </c>
      <c r="Y2299" s="9">
        <v>9</v>
      </c>
      <c r="Z2299" s="8">
        <f t="shared" si="711"/>
        <v>12475</v>
      </c>
      <c r="AA2299" s="6" t="s">
        <v>3967</v>
      </c>
      <c r="AB2299" s="6">
        <v>22220591</v>
      </c>
      <c r="AC2299" s="6">
        <f t="shared" si="715"/>
        <v>2.8675000000000002</v>
      </c>
      <c r="AD2299" s="6">
        <f t="shared" si="716"/>
        <v>63717544</v>
      </c>
      <c r="AE2299" s="6">
        <f t="shared" si="721"/>
        <v>18899544</v>
      </c>
      <c r="AF2299" s="6">
        <v>3870000</v>
      </c>
      <c r="AG2299" s="11">
        <f t="shared" si="719"/>
        <v>86487088</v>
      </c>
      <c r="AH2299">
        <f t="shared" si="718"/>
        <v>3.8922046672836021</v>
      </c>
      <c r="AI2299" s="53">
        <v>0.8</v>
      </c>
      <c r="AJ2299" s="7" t="str">
        <f t="shared" si="707"/>
        <v>hp_86487088</v>
      </c>
      <c r="AK2299" s="7" t="s">
        <v>3968</v>
      </c>
      <c r="AL2299" s="7">
        <v>3692220</v>
      </c>
      <c r="AM2299" s="7">
        <f>INT(IF(MOD(Y2299,3)=0,INT(AL2299*0.55),INT(AL2299*0.35)))</f>
        <v>2030721</v>
      </c>
      <c r="AN2299" s="54">
        <f t="shared" si="708"/>
        <v>11496700</v>
      </c>
      <c r="AO2299" s="7" t="str">
        <f t="shared" si="709"/>
        <v>atk_11496700</v>
      </c>
      <c r="AP2299" s="7" t="s">
        <v>3973</v>
      </c>
      <c r="AQ2299" s="7" t="s">
        <v>3999</v>
      </c>
      <c r="AR2299" s="7" t="s">
        <v>3975</v>
      </c>
      <c r="AS2299" s="7" t="s">
        <v>3976</v>
      </c>
      <c r="AU2299" s="7" t="str">
        <f t="shared" si="710"/>
        <v>hp_86487088;atk_11496700;hit_500000;miss_110;cirt_0;cirtSub_-3500</v>
      </c>
    </row>
    <row r="2300" spans="22:47" x14ac:dyDescent="0.2">
      <c r="V2300" s="7" t="str">
        <f t="shared" si="705"/>
        <v>南方小岛2-10</v>
      </c>
      <c r="W2300" s="7">
        <f t="shared" si="714"/>
        <v>4419</v>
      </c>
      <c r="X2300" s="9" t="s">
        <v>4003</v>
      </c>
      <c r="Y2300" s="9">
        <v>10</v>
      </c>
      <c r="Z2300" s="8">
        <f t="shared" si="711"/>
        <v>12485</v>
      </c>
      <c r="AA2300" s="6" t="s">
        <v>3967</v>
      </c>
      <c r="AB2300" s="6">
        <v>22239920</v>
      </c>
      <c r="AC2300" s="6">
        <f t="shared" si="715"/>
        <v>2.8675000000000002</v>
      </c>
      <c r="AD2300" s="6">
        <f t="shared" si="716"/>
        <v>63772970</v>
      </c>
      <c r="AE2300" s="6">
        <f t="shared" si="721"/>
        <v>18899544</v>
      </c>
      <c r="AF2300" s="6">
        <v>3870000</v>
      </c>
      <c r="AG2300" s="11">
        <f t="shared" si="719"/>
        <v>86542514</v>
      </c>
      <c r="AH2300">
        <f t="shared" si="718"/>
        <v>3.8913140874607461</v>
      </c>
      <c r="AI2300" s="53">
        <v>0.8</v>
      </c>
      <c r="AJ2300" s="7" t="str">
        <f t="shared" si="707"/>
        <v>hp_86542514</v>
      </c>
      <c r="AK2300" s="7" t="s">
        <v>3968</v>
      </c>
      <c r="AL2300" s="7">
        <v>3696120</v>
      </c>
      <c r="AM2300" s="7">
        <f>INT(IF(MOD(Y2300,3)=0,INT(AL2300*0.55),INT(AL2300*0.35)))</f>
        <v>1293642</v>
      </c>
      <c r="AN2300" s="54">
        <f t="shared" si="708"/>
        <v>11506211</v>
      </c>
      <c r="AO2300" s="7" t="str">
        <f t="shared" si="709"/>
        <v>atk_11506211</v>
      </c>
      <c r="AP2300" s="7" t="s">
        <v>3973</v>
      </c>
      <c r="AQ2300" s="7" t="s">
        <v>3999</v>
      </c>
      <c r="AR2300" s="7" t="s">
        <v>3975</v>
      </c>
      <c r="AS2300" s="7" t="s">
        <v>3976</v>
      </c>
      <c r="AU2300" s="7" t="str">
        <f t="shared" si="710"/>
        <v>hp_86542514;atk_11506211;hit_500000;miss_110;cirt_0;cirtSub_-3500</v>
      </c>
    </row>
    <row r="2301" spans="22:47" x14ac:dyDescent="0.2">
      <c r="V2301" s="7" t="str">
        <f t="shared" si="705"/>
        <v>南方小岛3-1</v>
      </c>
      <c r="W2301" s="7">
        <f t="shared" si="714"/>
        <v>4421</v>
      </c>
      <c r="X2301" s="9" t="s">
        <v>4004</v>
      </c>
      <c r="Y2301" s="9">
        <v>1</v>
      </c>
      <c r="Z2301" s="8">
        <f t="shared" si="711"/>
        <v>12486</v>
      </c>
      <c r="AA2301" s="6" t="s">
        <v>3967</v>
      </c>
      <c r="AB2301" s="6">
        <v>22259252</v>
      </c>
      <c r="AC2301" s="6">
        <f t="shared" si="715"/>
        <v>2.87</v>
      </c>
      <c r="AD2301" s="6">
        <f t="shared" si="716"/>
        <v>63884053</v>
      </c>
      <c r="AE2301" s="6">
        <f t="shared" ref="AE2301" si="723">IF(MOD(Y2301,1)=0,INT(AD2300*0.3),0)</f>
        <v>19131891</v>
      </c>
      <c r="AF2301" s="6">
        <v>3870000</v>
      </c>
      <c r="AG2301" s="11">
        <f t="shared" si="719"/>
        <v>86885944</v>
      </c>
      <c r="AH2301">
        <f t="shared" si="718"/>
        <v>3.903363149848881</v>
      </c>
      <c r="AI2301" s="53">
        <v>0.8</v>
      </c>
      <c r="AJ2301" s="7" t="str">
        <f t="shared" si="707"/>
        <v>hp_86885944</v>
      </c>
      <c r="AK2301" s="7" t="s">
        <v>3968</v>
      </c>
      <c r="AL2301" s="7">
        <v>3700020</v>
      </c>
      <c r="AM2301" s="7">
        <f>INT(IF(MOD(Y2301,3)=0,INT(AL2301*0.55),INT(AL2301*0.35)))</f>
        <v>1295007</v>
      </c>
      <c r="AN2301" s="54">
        <f t="shared" si="708"/>
        <v>11554017</v>
      </c>
      <c r="AO2301" s="7" t="str">
        <f t="shared" si="709"/>
        <v>atk_11554017</v>
      </c>
      <c r="AP2301" s="7" t="s">
        <v>3973</v>
      </c>
      <c r="AQ2301" s="7" t="s">
        <v>3999</v>
      </c>
      <c r="AR2301" s="7" t="s">
        <v>3975</v>
      </c>
      <c r="AS2301" s="7" t="s">
        <v>3976</v>
      </c>
      <c r="AU2301" s="7" t="str">
        <f t="shared" si="710"/>
        <v>hp_86885944;atk_11554017;hit_500000;miss_110;cirt_0;cirtSub_-3500</v>
      </c>
    </row>
    <row r="2302" spans="22:47" x14ac:dyDescent="0.2">
      <c r="V2302" s="7" t="str">
        <f t="shared" si="705"/>
        <v>南方小岛3-2</v>
      </c>
      <c r="W2302" s="7">
        <f t="shared" si="714"/>
        <v>4423</v>
      </c>
      <c r="X2302" s="9" t="s">
        <v>4004</v>
      </c>
      <c r="Y2302" s="9">
        <v>2</v>
      </c>
      <c r="Z2302" s="8">
        <f t="shared" si="711"/>
        <v>12488</v>
      </c>
      <c r="AA2302" s="6" t="s">
        <v>3967</v>
      </c>
      <c r="AB2302" s="6">
        <v>22278585</v>
      </c>
      <c r="AC2302" s="6">
        <f t="shared" si="715"/>
        <v>2.87</v>
      </c>
      <c r="AD2302" s="6">
        <f t="shared" si="716"/>
        <v>63939538</v>
      </c>
      <c r="AE2302" s="6">
        <f t="shared" si="721"/>
        <v>19131891</v>
      </c>
      <c r="AF2302" s="6">
        <v>3870000</v>
      </c>
      <c r="AG2302" s="11">
        <f t="shared" si="719"/>
        <v>86941429</v>
      </c>
      <c r="AH2302">
        <f t="shared" si="718"/>
        <v>3.9024663819537913</v>
      </c>
      <c r="AI2302" s="53">
        <v>0.8</v>
      </c>
      <c r="AJ2302" s="7" t="str">
        <f t="shared" si="707"/>
        <v>hp_86941429</v>
      </c>
      <c r="AK2302" s="7" t="s">
        <v>3968</v>
      </c>
      <c r="AL2302" s="7">
        <v>3703920</v>
      </c>
      <c r="AM2302" s="7">
        <f>INT(IF(MOD(Y2302,3)=0,INT(AL2302*0.55),INT(AL2302*0.35)))</f>
        <v>1296372</v>
      </c>
      <c r="AN2302" s="54">
        <f t="shared" si="708"/>
        <v>11563538</v>
      </c>
      <c r="AO2302" s="7" t="str">
        <f t="shared" si="709"/>
        <v>atk_11563538</v>
      </c>
      <c r="AP2302" s="7" t="s">
        <v>3973</v>
      </c>
      <c r="AQ2302" s="7" t="s">
        <v>3999</v>
      </c>
      <c r="AR2302" s="7" t="s">
        <v>3975</v>
      </c>
      <c r="AS2302" s="7" t="s">
        <v>3976</v>
      </c>
      <c r="AU2302" s="7" t="str">
        <f t="shared" si="710"/>
        <v>hp_86941429;atk_11563538;hit_500000;miss_110;cirt_0;cirtSub_-3500</v>
      </c>
    </row>
    <row r="2303" spans="22:47" x14ac:dyDescent="0.2">
      <c r="V2303" s="7" t="str">
        <f t="shared" si="705"/>
        <v>南方小岛3-3</v>
      </c>
      <c r="W2303" s="7">
        <f t="shared" si="714"/>
        <v>4425</v>
      </c>
      <c r="X2303" s="9" t="s">
        <v>4004</v>
      </c>
      <c r="Y2303" s="9">
        <v>3</v>
      </c>
      <c r="Z2303" s="8">
        <f t="shared" si="711"/>
        <v>12491</v>
      </c>
      <c r="AA2303" s="6" t="s">
        <v>3967</v>
      </c>
      <c r="AB2303" s="6">
        <v>22297921</v>
      </c>
      <c r="AC2303" s="6">
        <f t="shared" si="715"/>
        <v>2.8725000000000001</v>
      </c>
      <c r="AD2303" s="6">
        <f t="shared" si="716"/>
        <v>64050778</v>
      </c>
      <c r="AE2303" s="6">
        <f t="shared" si="721"/>
        <v>19131891</v>
      </c>
      <c r="AF2303" s="6">
        <v>3870000</v>
      </c>
      <c r="AG2303" s="11">
        <f t="shared" si="719"/>
        <v>87052669</v>
      </c>
      <c r="AH2303">
        <f t="shared" si="718"/>
        <v>3.9040711015165943</v>
      </c>
      <c r="AI2303" s="53">
        <v>0.8</v>
      </c>
      <c r="AJ2303" s="7" t="str">
        <f t="shared" si="707"/>
        <v>hp_87052669</v>
      </c>
      <c r="AK2303" s="7" t="s">
        <v>3968</v>
      </c>
      <c r="AL2303" s="7">
        <v>3707820</v>
      </c>
      <c r="AM2303" s="7">
        <f>INT(IF(MOD(Y2303,3)=0,INT(AL2303*0.55),INT(AL2303*0.35)))</f>
        <v>2039301</v>
      </c>
      <c r="AN2303" s="54">
        <f t="shared" si="708"/>
        <v>11580474</v>
      </c>
      <c r="AO2303" s="7" t="str">
        <f t="shared" si="709"/>
        <v>atk_11580474</v>
      </c>
      <c r="AP2303" s="7" t="s">
        <v>3973</v>
      </c>
      <c r="AQ2303" s="7" t="s">
        <v>3999</v>
      </c>
      <c r="AR2303" s="7" t="s">
        <v>3975</v>
      </c>
      <c r="AS2303" s="7" t="s">
        <v>3976</v>
      </c>
      <c r="AU2303" s="7" t="str">
        <f t="shared" si="710"/>
        <v>hp_87052669;atk_11580474;hit_500000;miss_110;cirt_0;cirtSub_-3500</v>
      </c>
    </row>
    <row r="2304" spans="22:47" x14ac:dyDescent="0.2">
      <c r="V2304" s="7" t="str">
        <f t="shared" si="705"/>
        <v>南方小岛3-4</v>
      </c>
      <c r="W2304" s="7">
        <f t="shared" si="714"/>
        <v>4427</v>
      </c>
      <c r="X2304" s="9" t="s">
        <v>4004</v>
      </c>
      <c r="Y2304" s="9">
        <v>4</v>
      </c>
      <c r="Z2304" s="8">
        <f t="shared" si="711"/>
        <v>12495</v>
      </c>
      <c r="AA2304" s="6" t="s">
        <v>3967</v>
      </c>
      <c r="AB2304" s="6">
        <v>22317260</v>
      </c>
      <c r="AC2304" s="6">
        <f t="shared" si="715"/>
        <v>2.8725000000000001</v>
      </c>
      <c r="AD2304" s="6">
        <f t="shared" si="716"/>
        <v>64106329</v>
      </c>
      <c r="AE2304" s="6">
        <f t="shared" si="721"/>
        <v>19131891</v>
      </c>
      <c r="AF2304" s="6">
        <v>3870000</v>
      </c>
      <c r="AG2304" s="11">
        <f t="shared" si="719"/>
        <v>87108220</v>
      </c>
      <c r="AH2304">
        <f t="shared" si="718"/>
        <v>3.9031771821451198</v>
      </c>
      <c r="AI2304" s="53">
        <v>0.8</v>
      </c>
      <c r="AJ2304" s="7" t="str">
        <f t="shared" si="707"/>
        <v>hp_87108220</v>
      </c>
      <c r="AK2304" s="7" t="s">
        <v>3968</v>
      </c>
      <c r="AL2304" s="7">
        <v>3711720</v>
      </c>
      <c r="AM2304" s="7">
        <f>INT(IF(MOD(Y2304,3)=0,INT(AL2304*0.55),INT(AL2304*0.35)))</f>
        <v>1299102</v>
      </c>
      <c r="AN2304" s="54">
        <f t="shared" si="708"/>
        <v>11590000</v>
      </c>
      <c r="AO2304" s="7" t="str">
        <f t="shared" si="709"/>
        <v>atk_11590000</v>
      </c>
      <c r="AP2304" s="7" t="s">
        <v>3973</v>
      </c>
      <c r="AQ2304" s="7" t="s">
        <v>3999</v>
      </c>
      <c r="AR2304" s="7" t="s">
        <v>3975</v>
      </c>
      <c r="AS2304" s="7" t="s">
        <v>3976</v>
      </c>
      <c r="AU2304" s="7" t="str">
        <f t="shared" si="710"/>
        <v>hp_87108220;atk_11590000;hit_500000;miss_110;cirt_0;cirtSub_-3500</v>
      </c>
    </row>
    <row r="2305" spans="22:47" x14ac:dyDescent="0.2">
      <c r="V2305" s="7" t="str">
        <f t="shared" ref="V2305:V2368" si="724">X2305&amp;"-"&amp;Y2305</f>
        <v>南方小岛3-5</v>
      </c>
      <c r="W2305" s="7">
        <f t="shared" si="714"/>
        <v>4429</v>
      </c>
      <c r="X2305" s="9" t="s">
        <v>4004</v>
      </c>
      <c r="Y2305" s="9">
        <v>5</v>
      </c>
      <c r="Z2305" s="8">
        <f t="shared" si="711"/>
        <v>12500</v>
      </c>
      <c r="AA2305" s="6" t="s">
        <v>3967</v>
      </c>
      <c r="AB2305" s="6">
        <v>22336602</v>
      </c>
      <c r="AC2305" s="6">
        <f t="shared" si="715"/>
        <v>2.8725000000000001</v>
      </c>
      <c r="AD2305" s="6">
        <f t="shared" si="716"/>
        <v>64161889</v>
      </c>
      <c r="AE2305" s="6">
        <f t="shared" si="721"/>
        <v>19131891</v>
      </c>
      <c r="AF2305" s="6">
        <v>3870000</v>
      </c>
      <c r="AG2305" s="11">
        <f t="shared" si="719"/>
        <v>87163780</v>
      </c>
      <c r="AH2305">
        <f t="shared" si="718"/>
        <v>3.902284689497534</v>
      </c>
      <c r="AI2305" s="53">
        <v>0.8</v>
      </c>
      <c r="AJ2305" s="7" t="str">
        <f t="shared" ref="AJ2305:AJ2368" si="725">AA2305&amp;"_"&amp;AG2305</f>
        <v>hp_87163780</v>
      </c>
      <c r="AK2305" s="7" t="s">
        <v>3968</v>
      </c>
      <c r="AL2305" s="7">
        <v>3715620</v>
      </c>
      <c r="AM2305" s="7">
        <f>INT(IF(MOD(Y2305,3)=0,INT(AL2305*0.55),INT(AL2305*0.35)))</f>
        <v>1300467</v>
      </c>
      <c r="AN2305" s="54">
        <f t="shared" si="708"/>
        <v>11599525</v>
      </c>
      <c r="AO2305" s="7" t="str">
        <f t="shared" si="709"/>
        <v>atk_11599525</v>
      </c>
      <c r="AP2305" s="7" t="s">
        <v>3973</v>
      </c>
      <c r="AQ2305" s="7" t="s">
        <v>3999</v>
      </c>
      <c r="AR2305" s="7" t="s">
        <v>3975</v>
      </c>
      <c r="AS2305" s="7" t="s">
        <v>3976</v>
      </c>
      <c r="AU2305" s="7" t="str">
        <f t="shared" si="710"/>
        <v>hp_87163780;atk_11599525;hit_500000;miss_110;cirt_0;cirtSub_-3500</v>
      </c>
    </row>
    <row r="2306" spans="22:47" x14ac:dyDescent="0.2">
      <c r="V2306" s="7" t="str">
        <f t="shared" si="724"/>
        <v>南方小岛3-6</v>
      </c>
      <c r="W2306" s="7">
        <f t="shared" si="714"/>
        <v>4431</v>
      </c>
      <c r="X2306" s="9" t="s">
        <v>4004</v>
      </c>
      <c r="Y2306" s="9">
        <v>6</v>
      </c>
      <c r="Z2306" s="8">
        <f t="shared" si="711"/>
        <v>12506</v>
      </c>
      <c r="AA2306" s="6" t="s">
        <v>3967</v>
      </c>
      <c r="AB2306" s="6">
        <v>22355946</v>
      </c>
      <c r="AC2306" s="6">
        <f t="shared" si="715"/>
        <v>2.875</v>
      </c>
      <c r="AD2306" s="6">
        <f t="shared" si="716"/>
        <v>64273344</v>
      </c>
      <c r="AE2306" s="6">
        <f t="shared" si="721"/>
        <v>19131891</v>
      </c>
      <c r="AF2306" s="6">
        <v>3870000</v>
      </c>
      <c r="AG2306" s="11">
        <f t="shared" si="719"/>
        <v>87275235</v>
      </c>
      <c r="AH2306">
        <f t="shared" si="718"/>
        <v>3.9038936218579163</v>
      </c>
      <c r="AI2306" s="53">
        <v>0.8</v>
      </c>
      <c r="AJ2306" s="7" t="str">
        <f t="shared" si="725"/>
        <v>hp_87275235</v>
      </c>
      <c r="AK2306" s="7" t="s">
        <v>3968</v>
      </c>
      <c r="AL2306" s="7">
        <v>3719520</v>
      </c>
      <c r="AM2306" s="7">
        <f>INT(IF(MOD(Y2306,3)=0,INT(AL2306*0.55),INT(AL2306*0.35)))</f>
        <v>2045736</v>
      </c>
      <c r="AN2306" s="54">
        <f t="shared" ref="AN2306:AN2369" si="726">INT(AL2306*AI2306*AH2306)</f>
        <v>11616488</v>
      </c>
      <c r="AO2306" s="7" t="str">
        <f t="shared" ref="AO2306:AO2369" si="727">AK2306&amp;"_"&amp;AN2306</f>
        <v>atk_11616488</v>
      </c>
      <c r="AP2306" s="7" t="s">
        <v>3973</v>
      </c>
      <c r="AQ2306" s="7" t="s">
        <v>3999</v>
      </c>
      <c r="AR2306" s="7" t="s">
        <v>3975</v>
      </c>
      <c r="AS2306" s="7" t="s">
        <v>3976</v>
      </c>
      <c r="AU2306" s="7" t="str">
        <f t="shared" ref="AU2306:AU2369" si="728">AJ2306&amp;";"&amp;AO2306&amp;";"&amp;AP2306&amp;";"&amp;AQ2306&amp;";"&amp;AR2306&amp;";"&amp;AS2306</f>
        <v>hp_87275235;atk_11616488;hit_500000;miss_110;cirt_0;cirtSub_-3500</v>
      </c>
    </row>
    <row r="2307" spans="22:47" x14ac:dyDescent="0.2">
      <c r="V2307" s="7" t="str">
        <f t="shared" si="724"/>
        <v>南方小岛3-7</v>
      </c>
      <c r="W2307" s="7">
        <f t="shared" si="714"/>
        <v>4433</v>
      </c>
      <c r="X2307" s="9" t="s">
        <v>4004</v>
      </c>
      <c r="Y2307" s="9">
        <v>7</v>
      </c>
      <c r="Z2307" s="8">
        <f t="shared" ref="Z2307:Z2370" si="729">Y2307+Z2306</f>
        <v>12513</v>
      </c>
      <c r="AA2307" s="6" t="s">
        <v>3967</v>
      </c>
      <c r="AB2307" s="6">
        <v>22375292</v>
      </c>
      <c r="AC2307" s="6">
        <f t="shared" si="715"/>
        <v>2.875</v>
      </c>
      <c r="AD2307" s="6">
        <f t="shared" si="716"/>
        <v>64328964</v>
      </c>
      <c r="AE2307" s="6">
        <f t="shared" si="721"/>
        <v>19131891</v>
      </c>
      <c r="AF2307" s="6">
        <v>3870000</v>
      </c>
      <c r="AG2307" s="11">
        <f t="shared" si="719"/>
        <v>87330855</v>
      </c>
      <c r="AH2307">
        <f t="shared" si="718"/>
        <v>3.9030040367741345</v>
      </c>
      <c r="AI2307" s="53">
        <v>0.8</v>
      </c>
      <c r="AJ2307" s="7" t="str">
        <f t="shared" si="725"/>
        <v>hp_87330855</v>
      </c>
      <c r="AK2307" s="7" t="s">
        <v>3968</v>
      </c>
      <c r="AL2307" s="7">
        <v>3723420</v>
      </c>
      <c r="AM2307" s="7">
        <f>INT(IF(MOD(Y2307,3)=0,INT(AL2307*0.55),INT(AL2307*0.35)))</f>
        <v>1303197</v>
      </c>
      <c r="AN2307" s="54">
        <f t="shared" si="726"/>
        <v>11626018</v>
      </c>
      <c r="AO2307" s="7" t="str">
        <f t="shared" si="727"/>
        <v>atk_11626018</v>
      </c>
      <c r="AP2307" s="7" t="s">
        <v>3973</v>
      </c>
      <c r="AQ2307" s="7" t="s">
        <v>3999</v>
      </c>
      <c r="AR2307" s="7" t="s">
        <v>3975</v>
      </c>
      <c r="AS2307" s="7" t="s">
        <v>3976</v>
      </c>
      <c r="AU2307" s="7" t="str">
        <f t="shared" si="728"/>
        <v>hp_87330855;atk_11626018;hit_500000;miss_110;cirt_0;cirtSub_-3500</v>
      </c>
    </row>
    <row r="2308" spans="22:47" x14ac:dyDescent="0.2">
      <c r="V2308" s="7" t="str">
        <f t="shared" si="724"/>
        <v>南方小岛3-8</v>
      </c>
      <c r="W2308" s="7">
        <f t="shared" si="714"/>
        <v>4435</v>
      </c>
      <c r="X2308" s="9" t="s">
        <v>4004</v>
      </c>
      <c r="Y2308" s="9">
        <v>8</v>
      </c>
      <c r="Z2308" s="8">
        <f t="shared" si="729"/>
        <v>12521</v>
      </c>
      <c r="AA2308" s="6" t="s">
        <v>3967</v>
      </c>
      <c r="AB2308" s="6">
        <v>22394640</v>
      </c>
      <c r="AC2308" s="6">
        <f t="shared" si="715"/>
        <v>2.875</v>
      </c>
      <c r="AD2308" s="6">
        <f t="shared" si="716"/>
        <v>64384590</v>
      </c>
      <c r="AE2308" s="6">
        <f t="shared" si="721"/>
        <v>19131891</v>
      </c>
      <c r="AF2308" s="6">
        <v>3870000</v>
      </c>
      <c r="AG2308" s="11">
        <f t="shared" si="719"/>
        <v>87386481</v>
      </c>
      <c r="AH2308">
        <f t="shared" si="718"/>
        <v>3.9021159080922936</v>
      </c>
      <c r="AI2308" s="53">
        <v>0.8</v>
      </c>
      <c r="AJ2308" s="7" t="str">
        <f t="shared" si="725"/>
        <v>hp_87386481</v>
      </c>
      <c r="AK2308" s="7" t="s">
        <v>3968</v>
      </c>
      <c r="AL2308" s="7">
        <v>3727320</v>
      </c>
      <c r="AM2308" s="7">
        <f>INT(IF(MOD(Y2308,3)=0,INT(AL2308*0.55),INT(AL2308*0.35)))</f>
        <v>1304562</v>
      </c>
      <c r="AN2308" s="54">
        <f t="shared" si="726"/>
        <v>11635547</v>
      </c>
      <c r="AO2308" s="7" t="str">
        <f t="shared" si="727"/>
        <v>atk_11635547</v>
      </c>
      <c r="AP2308" s="7" t="s">
        <v>3973</v>
      </c>
      <c r="AQ2308" s="7" t="s">
        <v>3999</v>
      </c>
      <c r="AR2308" s="7" t="s">
        <v>3975</v>
      </c>
      <c r="AS2308" s="7" t="s">
        <v>3976</v>
      </c>
      <c r="AU2308" s="7" t="str">
        <f t="shared" si="728"/>
        <v>hp_87386481;atk_11635547;hit_500000;miss_110;cirt_0;cirtSub_-3500</v>
      </c>
    </row>
    <row r="2309" spans="22:47" x14ac:dyDescent="0.2">
      <c r="V2309" s="7" t="str">
        <f t="shared" si="724"/>
        <v>南方小岛3-9</v>
      </c>
      <c r="W2309" s="7">
        <f t="shared" si="714"/>
        <v>4437</v>
      </c>
      <c r="X2309" s="9" t="s">
        <v>4004</v>
      </c>
      <c r="Y2309" s="9">
        <v>9</v>
      </c>
      <c r="Z2309" s="8">
        <f t="shared" si="729"/>
        <v>12530</v>
      </c>
      <c r="AA2309" s="6" t="s">
        <v>3967</v>
      </c>
      <c r="AB2309" s="6">
        <v>22413989</v>
      </c>
      <c r="AC2309" s="6">
        <f t="shared" si="715"/>
        <v>2.8774999999999999</v>
      </c>
      <c r="AD2309" s="6">
        <f t="shared" si="716"/>
        <v>64496253</v>
      </c>
      <c r="AE2309" s="6">
        <f t="shared" si="721"/>
        <v>19131891</v>
      </c>
      <c r="AF2309" s="6">
        <v>3870000</v>
      </c>
      <c r="AG2309" s="11">
        <f t="shared" si="719"/>
        <v>87498144</v>
      </c>
      <c r="AH2309">
        <f t="shared" si="718"/>
        <v>3.9037292290988455</v>
      </c>
      <c r="AI2309" s="53">
        <v>0.8</v>
      </c>
      <c r="AJ2309" s="7" t="str">
        <f t="shared" si="725"/>
        <v>hp_87498144</v>
      </c>
      <c r="AK2309" s="7" t="s">
        <v>3968</v>
      </c>
      <c r="AL2309" s="7">
        <v>3731220</v>
      </c>
      <c r="AM2309" s="7">
        <f>INT(IF(MOD(Y2309,3)=0,INT(AL2309*0.55),INT(AL2309*0.35)))</f>
        <v>2052171</v>
      </c>
      <c r="AN2309" s="54">
        <f t="shared" si="726"/>
        <v>11652538</v>
      </c>
      <c r="AO2309" s="7" t="str">
        <f t="shared" si="727"/>
        <v>atk_11652538</v>
      </c>
      <c r="AP2309" s="7" t="s">
        <v>3973</v>
      </c>
      <c r="AQ2309" s="7" t="s">
        <v>3999</v>
      </c>
      <c r="AR2309" s="7" t="s">
        <v>3975</v>
      </c>
      <c r="AS2309" s="7" t="s">
        <v>3976</v>
      </c>
      <c r="AU2309" s="7" t="str">
        <f t="shared" si="728"/>
        <v>hp_87498144;atk_11652538;hit_500000;miss_110;cirt_0;cirtSub_-3500</v>
      </c>
    </row>
    <row r="2310" spans="22:47" x14ac:dyDescent="0.2">
      <c r="V2310" s="7" t="str">
        <f t="shared" si="724"/>
        <v>南方小岛3-10</v>
      </c>
      <c r="W2310" s="7">
        <f t="shared" si="714"/>
        <v>4439</v>
      </c>
      <c r="X2310" s="9" t="s">
        <v>4004</v>
      </c>
      <c r="Y2310" s="9">
        <v>10</v>
      </c>
      <c r="Z2310" s="8">
        <f t="shared" si="729"/>
        <v>12540</v>
      </c>
      <c r="AA2310" s="6" t="s">
        <v>3967</v>
      </c>
      <c r="AB2310" s="6">
        <v>22433341</v>
      </c>
      <c r="AC2310" s="6">
        <f t="shared" si="715"/>
        <v>2.8774999999999999</v>
      </c>
      <c r="AD2310" s="6">
        <f t="shared" si="716"/>
        <v>64551938</v>
      </c>
      <c r="AE2310" s="6">
        <f t="shared" si="721"/>
        <v>19131891</v>
      </c>
      <c r="AF2310" s="6">
        <v>3870000</v>
      </c>
      <c r="AG2310" s="11">
        <f t="shared" si="719"/>
        <v>87553829</v>
      </c>
      <c r="AH2310">
        <f t="shared" si="718"/>
        <v>3.9028439410785936</v>
      </c>
      <c r="AI2310" s="53">
        <v>0.8</v>
      </c>
      <c r="AJ2310" s="7" t="str">
        <f t="shared" si="725"/>
        <v>hp_87553829</v>
      </c>
      <c r="AK2310" s="7" t="s">
        <v>3968</v>
      </c>
      <c r="AL2310" s="7">
        <v>3735120</v>
      </c>
      <c r="AM2310" s="7">
        <f>INT(IF(MOD(Y2310,3)=0,INT(AL2310*0.55),INT(AL2310*0.35)))</f>
        <v>1307292</v>
      </c>
      <c r="AN2310" s="54">
        <f t="shared" si="726"/>
        <v>11662072</v>
      </c>
      <c r="AO2310" s="7" t="str">
        <f t="shared" si="727"/>
        <v>atk_11662072</v>
      </c>
      <c r="AP2310" s="7" t="s">
        <v>3973</v>
      </c>
      <c r="AQ2310" s="7" t="s">
        <v>3999</v>
      </c>
      <c r="AR2310" s="7" t="s">
        <v>3975</v>
      </c>
      <c r="AS2310" s="7" t="s">
        <v>3976</v>
      </c>
      <c r="AU2310" s="7" t="str">
        <f t="shared" si="728"/>
        <v>hp_87553829;atk_11662072;hit_500000;miss_110;cirt_0;cirtSub_-3500</v>
      </c>
    </row>
    <row r="2311" spans="22:47" x14ac:dyDescent="0.2">
      <c r="V2311" s="7" t="str">
        <f t="shared" si="724"/>
        <v>南方小岛4-1</v>
      </c>
      <c r="W2311" s="7">
        <f t="shared" si="714"/>
        <v>4441</v>
      </c>
      <c r="X2311" s="9" t="s">
        <v>4005</v>
      </c>
      <c r="Y2311" s="9">
        <v>1</v>
      </c>
      <c r="Z2311" s="8">
        <f t="shared" si="729"/>
        <v>12541</v>
      </c>
      <c r="AA2311" s="6" t="s">
        <v>3967</v>
      </c>
      <c r="AB2311" s="6">
        <v>22452694</v>
      </c>
      <c r="AC2311" s="6">
        <f t="shared" si="715"/>
        <v>2.8800000000000003</v>
      </c>
      <c r="AD2311" s="6">
        <f t="shared" si="716"/>
        <v>64663758</v>
      </c>
      <c r="AE2311" s="6">
        <f t="shared" ref="AE2311" si="730">IF(MOD(Y2311,1)=0,INT(AD2310*0.3),0)</f>
        <v>19365581</v>
      </c>
      <c r="AF2311" s="6">
        <v>3870000</v>
      </c>
      <c r="AG2311" s="11">
        <f t="shared" si="719"/>
        <v>87899339</v>
      </c>
      <c r="AH2311">
        <f t="shared" si="718"/>
        <v>3.9148682558983792</v>
      </c>
      <c r="AI2311" s="53">
        <v>0.8</v>
      </c>
      <c r="AJ2311" s="7" t="str">
        <f t="shared" si="725"/>
        <v>hp_87899339</v>
      </c>
      <c r="AK2311" s="7" t="s">
        <v>3968</v>
      </c>
      <c r="AL2311" s="7">
        <v>3739020</v>
      </c>
      <c r="AM2311" s="7">
        <f>INT(IF(MOD(Y2311,3)=0,INT(AL2311*0.55),INT(AL2311*0.35)))</f>
        <v>1308657</v>
      </c>
      <c r="AN2311" s="54">
        <f t="shared" si="726"/>
        <v>11710216</v>
      </c>
      <c r="AO2311" s="7" t="str">
        <f t="shared" si="727"/>
        <v>atk_11710216</v>
      </c>
      <c r="AP2311" s="7" t="s">
        <v>3973</v>
      </c>
      <c r="AQ2311" s="7" t="s">
        <v>3999</v>
      </c>
      <c r="AR2311" s="7" t="s">
        <v>3975</v>
      </c>
      <c r="AS2311" s="7" t="s">
        <v>3976</v>
      </c>
      <c r="AU2311" s="7" t="str">
        <f t="shared" si="728"/>
        <v>hp_87899339;atk_11710216;hit_500000;miss_110;cirt_0;cirtSub_-3500</v>
      </c>
    </row>
    <row r="2312" spans="22:47" x14ac:dyDescent="0.2">
      <c r="V2312" s="7" t="str">
        <f t="shared" si="724"/>
        <v>南方小岛4-2</v>
      </c>
      <c r="W2312" s="7">
        <f t="shared" si="714"/>
        <v>4443</v>
      </c>
      <c r="X2312" s="9" t="s">
        <v>4005</v>
      </c>
      <c r="Y2312" s="9">
        <v>2</v>
      </c>
      <c r="Z2312" s="8">
        <f t="shared" si="729"/>
        <v>12543</v>
      </c>
      <c r="AA2312" s="6" t="s">
        <v>3967</v>
      </c>
      <c r="AB2312" s="6">
        <v>22472048</v>
      </c>
      <c r="AC2312" s="6">
        <f t="shared" si="715"/>
        <v>2.8800000000000003</v>
      </c>
      <c r="AD2312" s="6">
        <f t="shared" si="716"/>
        <v>64719498</v>
      </c>
      <c r="AE2312" s="6">
        <f t="shared" si="721"/>
        <v>19365581</v>
      </c>
      <c r="AF2312" s="6">
        <v>3870000</v>
      </c>
      <c r="AG2312" s="11">
        <f t="shared" si="719"/>
        <v>87955079</v>
      </c>
      <c r="AH2312">
        <f t="shared" si="718"/>
        <v>3.9139769993371321</v>
      </c>
      <c r="AI2312" s="53">
        <v>0.8</v>
      </c>
      <c r="AJ2312" s="7" t="str">
        <f t="shared" si="725"/>
        <v>hp_87955079</v>
      </c>
      <c r="AK2312" s="7" t="s">
        <v>3968</v>
      </c>
      <c r="AL2312" s="7">
        <v>3742920</v>
      </c>
      <c r="AM2312" s="7">
        <f>INT(IF(MOD(Y2312,3)=0,INT(AL2312*0.55),INT(AL2312*0.35)))</f>
        <v>1310022</v>
      </c>
      <c r="AN2312" s="54">
        <f t="shared" si="726"/>
        <v>11719762</v>
      </c>
      <c r="AO2312" s="7" t="str">
        <f t="shared" si="727"/>
        <v>atk_11719762</v>
      </c>
      <c r="AP2312" s="7" t="s">
        <v>3973</v>
      </c>
      <c r="AQ2312" s="7" t="s">
        <v>3999</v>
      </c>
      <c r="AR2312" s="7" t="s">
        <v>3975</v>
      </c>
      <c r="AS2312" s="7" t="s">
        <v>3976</v>
      </c>
      <c r="AU2312" s="7" t="str">
        <f t="shared" si="728"/>
        <v>hp_87955079;atk_11719762;hit_500000;miss_110;cirt_0;cirtSub_-3500</v>
      </c>
    </row>
    <row r="2313" spans="22:47" x14ac:dyDescent="0.2">
      <c r="V2313" s="7" t="str">
        <f t="shared" si="724"/>
        <v>南方小岛4-3</v>
      </c>
      <c r="W2313" s="7">
        <f t="shared" si="714"/>
        <v>4445</v>
      </c>
      <c r="X2313" s="9" t="s">
        <v>4005</v>
      </c>
      <c r="Y2313" s="9">
        <v>3</v>
      </c>
      <c r="Z2313" s="8">
        <f t="shared" si="729"/>
        <v>12546</v>
      </c>
      <c r="AA2313" s="6" t="s">
        <v>3967</v>
      </c>
      <c r="AB2313" s="6">
        <v>22491405</v>
      </c>
      <c r="AC2313" s="6">
        <f t="shared" si="715"/>
        <v>2.8825000000000003</v>
      </c>
      <c r="AD2313" s="6">
        <f t="shared" si="716"/>
        <v>64831474</v>
      </c>
      <c r="AE2313" s="6">
        <f t="shared" si="721"/>
        <v>19365581</v>
      </c>
      <c r="AF2313" s="6">
        <v>3870000</v>
      </c>
      <c r="AG2313" s="11">
        <f t="shared" si="719"/>
        <v>88067055</v>
      </c>
      <c r="AH2313">
        <f t="shared" si="718"/>
        <v>3.9155870876007968</v>
      </c>
      <c r="AI2313" s="53">
        <v>0.8</v>
      </c>
      <c r="AJ2313" s="7" t="str">
        <f t="shared" si="725"/>
        <v>hp_88067055</v>
      </c>
      <c r="AK2313" s="7" t="s">
        <v>3968</v>
      </c>
      <c r="AL2313" s="7">
        <v>3746820</v>
      </c>
      <c r="AM2313" s="7">
        <f>INT(IF(MOD(Y2313,3)=0,INT(AL2313*0.55),INT(AL2313*0.35)))</f>
        <v>2060751</v>
      </c>
      <c r="AN2313" s="54">
        <f t="shared" si="726"/>
        <v>11736800</v>
      </c>
      <c r="AO2313" s="7" t="str">
        <f t="shared" si="727"/>
        <v>atk_11736800</v>
      </c>
      <c r="AP2313" s="7" t="s">
        <v>3973</v>
      </c>
      <c r="AQ2313" s="7" t="s">
        <v>3999</v>
      </c>
      <c r="AR2313" s="7" t="s">
        <v>3975</v>
      </c>
      <c r="AS2313" s="7" t="s">
        <v>3976</v>
      </c>
      <c r="AU2313" s="7" t="str">
        <f t="shared" si="728"/>
        <v>hp_88067055;atk_11736800;hit_500000;miss_110;cirt_0;cirtSub_-3500</v>
      </c>
    </row>
    <row r="2314" spans="22:47" x14ac:dyDescent="0.2">
      <c r="V2314" s="7" t="str">
        <f t="shared" si="724"/>
        <v>南方小岛4-4</v>
      </c>
      <c r="W2314" s="7">
        <f t="shared" si="714"/>
        <v>4447</v>
      </c>
      <c r="X2314" s="9" t="s">
        <v>4005</v>
      </c>
      <c r="Y2314" s="9">
        <v>4</v>
      </c>
      <c r="Z2314" s="8">
        <f t="shared" si="729"/>
        <v>12550</v>
      </c>
      <c r="AA2314" s="6" t="s">
        <v>3967</v>
      </c>
      <c r="AB2314" s="6">
        <v>22510763</v>
      </c>
      <c r="AC2314" s="6">
        <f t="shared" si="715"/>
        <v>2.8825000000000003</v>
      </c>
      <c r="AD2314" s="6">
        <f t="shared" si="716"/>
        <v>64887274</v>
      </c>
      <c r="AE2314" s="6">
        <f t="shared" si="721"/>
        <v>19365581</v>
      </c>
      <c r="AF2314" s="6">
        <v>3870000</v>
      </c>
      <c r="AG2314" s="11">
        <f t="shared" si="719"/>
        <v>88122855</v>
      </c>
      <c r="AH2314">
        <f t="shared" si="718"/>
        <v>3.9146987154544695</v>
      </c>
      <c r="AI2314" s="53">
        <v>0.8</v>
      </c>
      <c r="AJ2314" s="7" t="str">
        <f t="shared" si="725"/>
        <v>hp_88122855</v>
      </c>
      <c r="AK2314" s="7" t="s">
        <v>3968</v>
      </c>
      <c r="AL2314" s="7">
        <v>3750720</v>
      </c>
      <c r="AM2314" s="7">
        <f>INT(IF(MOD(Y2314,3)=0,INT(AL2314*0.55),INT(AL2314*0.35)))</f>
        <v>1312752</v>
      </c>
      <c r="AN2314" s="54">
        <f t="shared" si="726"/>
        <v>11746351</v>
      </c>
      <c r="AO2314" s="7" t="str">
        <f t="shared" si="727"/>
        <v>atk_11746351</v>
      </c>
      <c r="AP2314" s="7" t="s">
        <v>3973</v>
      </c>
      <c r="AQ2314" s="7" t="s">
        <v>3999</v>
      </c>
      <c r="AR2314" s="7" t="s">
        <v>3975</v>
      </c>
      <c r="AS2314" s="7" t="s">
        <v>3976</v>
      </c>
      <c r="AU2314" s="7" t="str">
        <f t="shared" si="728"/>
        <v>hp_88122855;atk_11746351;hit_500000;miss_110;cirt_0;cirtSub_-3500</v>
      </c>
    </row>
    <row r="2315" spans="22:47" x14ac:dyDescent="0.2">
      <c r="V2315" s="7" t="str">
        <f t="shared" si="724"/>
        <v>南方小岛4-5</v>
      </c>
      <c r="W2315" s="7">
        <f t="shared" si="714"/>
        <v>4449</v>
      </c>
      <c r="X2315" s="9" t="s">
        <v>4005</v>
      </c>
      <c r="Y2315" s="9">
        <v>5</v>
      </c>
      <c r="Z2315" s="8">
        <f t="shared" si="729"/>
        <v>12555</v>
      </c>
      <c r="AA2315" s="6" t="s">
        <v>3967</v>
      </c>
      <c r="AB2315" s="6">
        <v>22530124</v>
      </c>
      <c r="AC2315" s="6">
        <f t="shared" si="715"/>
        <v>2.8825000000000003</v>
      </c>
      <c r="AD2315" s="6">
        <f t="shared" si="716"/>
        <v>64943082</v>
      </c>
      <c r="AE2315" s="6">
        <f t="shared" si="721"/>
        <v>19365581</v>
      </c>
      <c r="AF2315" s="6">
        <v>3870000</v>
      </c>
      <c r="AG2315" s="11">
        <f t="shared" si="719"/>
        <v>88178663</v>
      </c>
      <c r="AH2315">
        <f t="shared" si="718"/>
        <v>3.9138117038326108</v>
      </c>
      <c r="AI2315" s="53">
        <v>0.8</v>
      </c>
      <c r="AJ2315" s="7" t="str">
        <f t="shared" si="725"/>
        <v>hp_88178663</v>
      </c>
      <c r="AK2315" s="7" t="s">
        <v>3968</v>
      </c>
      <c r="AL2315" s="7">
        <v>3754620</v>
      </c>
      <c r="AM2315" s="7">
        <f>INT(IF(MOD(Y2315,3)=0,INT(AL2315*0.55),INT(AL2315*0.35)))</f>
        <v>1314117</v>
      </c>
      <c r="AN2315" s="54">
        <f t="shared" si="726"/>
        <v>11755900</v>
      </c>
      <c r="AO2315" s="7" t="str">
        <f t="shared" si="727"/>
        <v>atk_11755900</v>
      </c>
      <c r="AP2315" s="7" t="s">
        <v>3973</v>
      </c>
      <c r="AQ2315" s="7" t="s">
        <v>3999</v>
      </c>
      <c r="AR2315" s="7" t="s">
        <v>3975</v>
      </c>
      <c r="AS2315" s="7" t="s">
        <v>3976</v>
      </c>
      <c r="AU2315" s="7" t="str">
        <f t="shared" si="728"/>
        <v>hp_88178663;atk_11755900;hit_500000;miss_110;cirt_0;cirtSub_-3500</v>
      </c>
    </row>
    <row r="2316" spans="22:47" x14ac:dyDescent="0.2">
      <c r="V2316" s="7" t="str">
        <f t="shared" si="724"/>
        <v>南方小岛4-6</v>
      </c>
      <c r="W2316" s="7">
        <f t="shared" si="714"/>
        <v>4451</v>
      </c>
      <c r="X2316" s="9" t="s">
        <v>4005</v>
      </c>
      <c r="Y2316" s="9">
        <v>6</v>
      </c>
      <c r="Z2316" s="8">
        <f t="shared" si="729"/>
        <v>12561</v>
      </c>
      <c r="AA2316" s="6" t="s">
        <v>3967</v>
      </c>
      <c r="AB2316" s="6">
        <v>22549488</v>
      </c>
      <c r="AC2316" s="6">
        <f t="shared" si="715"/>
        <v>2.8850000000000002</v>
      </c>
      <c r="AD2316" s="6">
        <f t="shared" si="716"/>
        <v>65055272</v>
      </c>
      <c r="AE2316" s="6">
        <f t="shared" si="721"/>
        <v>19365581</v>
      </c>
      <c r="AF2316" s="6">
        <v>3870000</v>
      </c>
      <c r="AG2316" s="11">
        <f t="shared" si="719"/>
        <v>88290853</v>
      </c>
      <c r="AH2316">
        <f t="shared" si="718"/>
        <v>3.9154260620019401</v>
      </c>
      <c r="AI2316" s="53">
        <v>0.8</v>
      </c>
      <c r="AJ2316" s="7" t="str">
        <f t="shared" si="725"/>
        <v>hp_88290853</v>
      </c>
      <c r="AK2316" s="7" t="s">
        <v>3968</v>
      </c>
      <c r="AL2316" s="7">
        <v>3758520</v>
      </c>
      <c r="AM2316" s="7">
        <f>INT(IF(MOD(Y2316,3)=0,INT(AL2316*0.55),INT(AL2316*0.35)))</f>
        <v>2067186</v>
      </c>
      <c r="AN2316" s="54">
        <f t="shared" si="726"/>
        <v>11772965</v>
      </c>
      <c r="AO2316" s="7" t="str">
        <f t="shared" si="727"/>
        <v>atk_11772965</v>
      </c>
      <c r="AP2316" s="7" t="s">
        <v>3973</v>
      </c>
      <c r="AQ2316" s="7" t="s">
        <v>3999</v>
      </c>
      <c r="AR2316" s="7" t="s">
        <v>3975</v>
      </c>
      <c r="AS2316" s="7" t="s">
        <v>3976</v>
      </c>
      <c r="AU2316" s="7" t="str">
        <f t="shared" si="728"/>
        <v>hp_88290853;atk_11772965;hit_500000;miss_110;cirt_0;cirtSub_-3500</v>
      </c>
    </row>
    <row r="2317" spans="22:47" x14ac:dyDescent="0.2">
      <c r="V2317" s="7" t="str">
        <f t="shared" si="724"/>
        <v>南方小岛4-7</v>
      </c>
      <c r="W2317" s="7">
        <f t="shared" si="714"/>
        <v>4453</v>
      </c>
      <c r="X2317" s="9" t="s">
        <v>4005</v>
      </c>
      <c r="Y2317" s="9">
        <v>7</v>
      </c>
      <c r="Z2317" s="8">
        <f t="shared" si="729"/>
        <v>12568</v>
      </c>
      <c r="AA2317" s="6" t="s">
        <v>3967</v>
      </c>
      <c r="AB2317" s="6">
        <v>22568855</v>
      </c>
      <c r="AC2317" s="6">
        <f t="shared" si="715"/>
        <v>2.8850000000000002</v>
      </c>
      <c r="AD2317" s="6">
        <f t="shared" si="716"/>
        <v>65111146</v>
      </c>
      <c r="AE2317" s="6">
        <f t="shared" si="721"/>
        <v>19365581</v>
      </c>
      <c r="AF2317" s="6">
        <v>3870000</v>
      </c>
      <c r="AG2317" s="11">
        <f t="shared" si="719"/>
        <v>88346727</v>
      </c>
      <c r="AH2317">
        <f t="shared" si="718"/>
        <v>3.9145418320956025</v>
      </c>
      <c r="AI2317" s="53">
        <v>0.8</v>
      </c>
      <c r="AJ2317" s="7" t="str">
        <f t="shared" si="725"/>
        <v>hp_88346727</v>
      </c>
      <c r="AK2317" s="7" t="s">
        <v>3968</v>
      </c>
      <c r="AL2317" s="7">
        <v>3762420</v>
      </c>
      <c r="AM2317" s="7">
        <f>INT(IF(MOD(Y2317,3)=0,INT(AL2317*0.55),INT(AL2317*0.35)))</f>
        <v>1316847</v>
      </c>
      <c r="AN2317" s="54">
        <f t="shared" si="726"/>
        <v>11782520</v>
      </c>
      <c r="AO2317" s="7" t="str">
        <f t="shared" si="727"/>
        <v>atk_11782520</v>
      </c>
      <c r="AP2317" s="7" t="s">
        <v>3973</v>
      </c>
      <c r="AQ2317" s="7" t="s">
        <v>3999</v>
      </c>
      <c r="AR2317" s="7" t="s">
        <v>3975</v>
      </c>
      <c r="AS2317" s="7" t="s">
        <v>3976</v>
      </c>
      <c r="AU2317" s="7" t="str">
        <f t="shared" si="728"/>
        <v>hp_88346727;atk_11782520;hit_500000;miss_110;cirt_0;cirtSub_-3500</v>
      </c>
    </row>
    <row r="2318" spans="22:47" x14ac:dyDescent="0.2">
      <c r="V2318" s="7" t="str">
        <f t="shared" si="724"/>
        <v>南方小岛4-8</v>
      </c>
      <c r="W2318" s="7">
        <f t="shared" si="714"/>
        <v>4455</v>
      </c>
      <c r="X2318" s="9" t="s">
        <v>4005</v>
      </c>
      <c r="Y2318" s="9">
        <v>8</v>
      </c>
      <c r="Z2318" s="8">
        <f t="shared" si="729"/>
        <v>12576</v>
      </c>
      <c r="AA2318" s="6" t="s">
        <v>3967</v>
      </c>
      <c r="AB2318" s="6">
        <v>22588224</v>
      </c>
      <c r="AC2318" s="6">
        <f t="shared" si="715"/>
        <v>2.8850000000000002</v>
      </c>
      <c r="AD2318" s="6">
        <f t="shared" si="716"/>
        <v>65167026</v>
      </c>
      <c r="AE2318" s="6">
        <f t="shared" si="721"/>
        <v>19365581</v>
      </c>
      <c r="AF2318" s="6">
        <v>3870000</v>
      </c>
      <c r="AG2318" s="11">
        <f t="shared" si="719"/>
        <v>88402607</v>
      </c>
      <c r="AH2318">
        <f t="shared" si="718"/>
        <v>3.9136590375586855</v>
      </c>
      <c r="AI2318" s="53">
        <v>0.8</v>
      </c>
      <c r="AJ2318" s="7" t="str">
        <f t="shared" si="725"/>
        <v>hp_88402607</v>
      </c>
      <c r="AK2318" s="7" t="s">
        <v>3968</v>
      </c>
      <c r="AL2318" s="7">
        <v>3766320</v>
      </c>
      <c r="AM2318" s="7">
        <f>INT(IF(MOD(Y2318,3)=0,INT(AL2318*0.55),INT(AL2318*0.35)))</f>
        <v>1318212</v>
      </c>
      <c r="AN2318" s="54">
        <f t="shared" si="726"/>
        <v>11792073</v>
      </c>
      <c r="AO2318" s="7" t="str">
        <f t="shared" si="727"/>
        <v>atk_11792073</v>
      </c>
      <c r="AP2318" s="7" t="s">
        <v>3973</v>
      </c>
      <c r="AQ2318" s="7" t="s">
        <v>3999</v>
      </c>
      <c r="AR2318" s="7" t="s">
        <v>3975</v>
      </c>
      <c r="AS2318" s="7" t="s">
        <v>3976</v>
      </c>
      <c r="AU2318" s="7" t="str">
        <f t="shared" si="728"/>
        <v>hp_88402607;atk_11792073;hit_500000;miss_110;cirt_0;cirtSub_-3500</v>
      </c>
    </row>
    <row r="2319" spans="22:47" x14ac:dyDescent="0.2">
      <c r="V2319" s="7" t="str">
        <f t="shared" si="724"/>
        <v>南方小岛4-9</v>
      </c>
      <c r="W2319" s="7">
        <f t="shared" si="714"/>
        <v>4457</v>
      </c>
      <c r="X2319" s="9" t="s">
        <v>4005</v>
      </c>
      <c r="Y2319" s="9">
        <v>9</v>
      </c>
      <c r="Z2319" s="8">
        <f t="shared" si="729"/>
        <v>12585</v>
      </c>
      <c r="AA2319" s="6" t="s">
        <v>3967</v>
      </c>
      <c r="AB2319" s="6">
        <v>22607594</v>
      </c>
      <c r="AC2319" s="6">
        <f t="shared" si="715"/>
        <v>2.8875000000000002</v>
      </c>
      <c r="AD2319" s="6">
        <f t="shared" si="716"/>
        <v>65279427</v>
      </c>
      <c r="AE2319" s="6">
        <f t="shared" si="721"/>
        <v>19365581</v>
      </c>
      <c r="AF2319" s="6">
        <v>3870000</v>
      </c>
      <c r="AG2319" s="11">
        <f t="shared" si="719"/>
        <v>88515008</v>
      </c>
      <c r="AH2319">
        <f t="shared" si="718"/>
        <v>3.9152776717416282</v>
      </c>
      <c r="AI2319" s="53">
        <v>0.8</v>
      </c>
      <c r="AJ2319" s="7" t="str">
        <f t="shared" si="725"/>
        <v>hp_88515008</v>
      </c>
      <c r="AK2319" s="7" t="s">
        <v>3968</v>
      </c>
      <c r="AL2319" s="7">
        <v>3770220</v>
      </c>
      <c r="AM2319" s="7">
        <f>INT(IF(MOD(Y2319,3)=0,INT(AL2319*0.55),INT(AL2319*0.35)))</f>
        <v>2073621</v>
      </c>
      <c r="AN2319" s="54">
        <f t="shared" si="726"/>
        <v>11809166</v>
      </c>
      <c r="AO2319" s="7" t="str">
        <f t="shared" si="727"/>
        <v>atk_11809166</v>
      </c>
      <c r="AP2319" s="7" t="s">
        <v>3973</v>
      </c>
      <c r="AQ2319" s="7" t="s">
        <v>3999</v>
      </c>
      <c r="AR2319" s="7" t="s">
        <v>3975</v>
      </c>
      <c r="AS2319" s="7" t="s">
        <v>3976</v>
      </c>
      <c r="AU2319" s="7" t="str">
        <f t="shared" si="728"/>
        <v>hp_88515008;atk_11809166;hit_500000;miss_110;cirt_0;cirtSub_-3500</v>
      </c>
    </row>
    <row r="2320" spans="22:47" x14ac:dyDescent="0.2">
      <c r="V2320" s="7" t="str">
        <f t="shared" si="724"/>
        <v>南方小岛4-10</v>
      </c>
      <c r="W2320" s="7">
        <f t="shared" si="714"/>
        <v>4459</v>
      </c>
      <c r="X2320" s="9" t="s">
        <v>4005</v>
      </c>
      <c r="Y2320" s="9">
        <v>10</v>
      </c>
      <c r="Z2320" s="8">
        <f t="shared" si="729"/>
        <v>12595</v>
      </c>
      <c r="AA2320" s="6" t="s">
        <v>3967</v>
      </c>
      <c r="AB2320" s="6">
        <v>22626965</v>
      </c>
      <c r="AC2320" s="6">
        <f t="shared" si="715"/>
        <v>2.8875000000000002</v>
      </c>
      <c r="AD2320" s="6">
        <f t="shared" si="716"/>
        <v>65335361</v>
      </c>
      <c r="AE2320" s="6">
        <f t="shared" si="721"/>
        <v>19365581</v>
      </c>
      <c r="AF2320" s="6">
        <v>3870000</v>
      </c>
      <c r="AG2320" s="11">
        <f t="shared" si="719"/>
        <v>88570942</v>
      </c>
      <c r="AH2320">
        <f t="shared" si="718"/>
        <v>3.9143977992629591</v>
      </c>
      <c r="AI2320" s="53">
        <v>0.8</v>
      </c>
      <c r="AJ2320" s="7" t="str">
        <f t="shared" si="725"/>
        <v>hp_88570942</v>
      </c>
      <c r="AK2320" s="7" t="s">
        <v>3968</v>
      </c>
      <c r="AL2320" s="7">
        <v>3774120</v>
      </c>
      <c r="AM2320" s="7">
        <f>INT(IF(MOD(Y2320,3)=0,INT(AL2320*0.55),INT(AL2320*0.35)))</f>
        <v>1320942</v>
      </c>
      <c r="AN2320" s="54">
        <f t="shared" si="726"/>
        <v>11818725</v>
      </c>
      <c r="AO2320" s="7" t="str">
        <f t="shared" si="727"/>
        <v>atk_11818725</v>
      </c>
      <c r="AP2320" s="7" t="s">
        <v>3973</v>
      </c>
      <c r="AQ2320" s="7" t="s">
        <v>3999</v>
      </c>
      <c r="AR2320" s="7" t="s">
        <v>3975</v>
      </c>
      <c r="AS2320" s="7" t="s">
        <v>3976</v>
      </c>
      <c r="AU2320" s="7" t="str">
        <f t="shared" si="728"/>
        <v>hp_88570942;atk_11818725;hit_500000;miss_110;cirt_0;cirtSub_-3500</v>
      </c>
    </row>
    <row r="2321" spans="22:47" x14ac:dyDescent="0.2">
      <c r="V2321" s="7" t="str">
        <f t="shared" si="724"/>
        <v>南方小岛5-1</v>
      </c>
      <c r="W2321" s="7">
        <f t="shared" si="714"/>
        <v>4461</v>
      </c>
      <c r="X2321" s="9" t="s">
        <v>4006</v>
      </c>
      <c r="Y2321" s="9">
        <v>1</v>
      </c>
      <c r="Z2321" s="8">
        <f t="shared" si="729"/>
        <v>12596</v>
      </c>
      <c r="AA2321" s="6" t="s">
        <v>3967</v>
      </c>
      <c r="AB2321" s="6">
        <v>22646339</v>
      </c>
      <c r="AC2321" s="6">
        <f t="shared" si="715"/>
        <v>2.89</v>
      </c>
      <c r="AD2321" s="6">
        <f t="shared" si="716"/>
        <v>65447919</v>
      </c>
      <c r="AE2321" s="6">
        <f t="shared" ref="AE2321" si="731">IF(MOD(Y2321,1)=0,INT(AD2320*0.3),0)</f>
        <v>19600608</v>
      </c>
      <c r="AF2321" s="6">
        <v>3870000</v>
      </c>
      <c r="AG2321" s="11">
        <f t="shared" si="719"/>
        <v>88918527</v>
      </c>
      <c r="AH2321">
        <f t="shared" si="718"/>
        <v>3.9263974190265367</v>
      </c>
      <c r="AI2321" s="53">
        <v>0.8</v>
      </c>
      <c r="AJ2321" s="7" t="str">
        <f t="shared" si="725"/>
        <v>hp_88918527</v>
      </c>
      <c r="AK2321" s="7" t="s">
        <v>3968</v>
      </c>
      <c r="AL2321" s="7">
        <v>3778020</v>
      </c>
      <c r="AM2321" s="7">
        <f>INT(IF(MOD(Y2321,3)=0,INT(AL2321*0.55),INT(AL2321*0.35)))</f>
        <v>1322307</v>
      </c>
      <c r="AN2321" s="54">
        <f t="shared" si="726"/>
        <v>11867206</v>
      </c>
      <c r="AO2321" s="7" t="str">
        <f t="shared" si="727"/>
        <v>atk_11867206</v>
      </c>
      <c r="AP2321" s="7" t="s">
        <v>3973</v>
      </c>
      <c r="AQ2321" s="7" t="s">
        <v>3999</v>
      </c>
      <c r="AR2321" s="7" t="s">
        <v>3975</v>
      </c>
      <c r="AS2321" s="7" t="s">
        <v>3976</v>
      </c>
      <c r="AU2321" s="7" t="str">
        <f t="shared" si="728"/>
        <v>hp_88918527;atk_11867206;hit_500000;miss_110;cirt_0;cirtSub_-3500</v>
      </c>
    </row>
    <row r="2322" spans="22:47" x14ac:dyDescent="0.2">
      <c r="V2322" s="7" t="str">
        <f t="shared" si="724"/>
        <v>南方小岛5-2</v>
      </c>
      <c r="W2322" s="7">
        <f t="shared" si="714"/>
        <v>4463</v>
      </c>
      <c r="X2322" s="9" t="s">
        <v>4006</v>
      </c>
      <c r="Y2322" s="9">
        <v>2</v>
      </c>
      <c r="Z2322" s="8">
        <f t="shared" si="729"/>
        <v>12598</v>
      </c>
      <c r="AA2322" s="6" t="s">
        <v>3967</v>
      </c>
      <c r="AB2322" s="6">
        <v>22665714</v>
      </c>
      <c r="AC2322" s="6">
        <f t="shared" si="715"/>
        <v>2.89</v>
      </c>
      <c r="AD2322" s="6">
        <f t="shared" si="716"/>
        <v>65503913</v>
      </c>
      <c r="AE2322" s="6">
        <f t="shared" si="721"/>
        <v>19600608</v>
      </c>
      <c r="AF2322" s="6">
        <v>3870000</v>
      </c>
      <c r="AG2322" s="11">
        <f t="shared" si="719"/>
        <v>88974521</v>
      </c>
      <c r="AH2322">
        <f t="shared" si="718"/>
        <v>3.9255115016451723</v>
      </c>
      <c r="AI2322" s="53">
        <v>0.8</v>
      </c>
      <c r="AJ2322" s="7" t="str">
        <f t="shared" si="725"/>
        <v>hp_88974521</v>
      </c>
      <c r="AK2322" s="7" t="s">
        <v>3968</v>
      </c>
      <c r="AL2322" s="7">
        <v>3781920</v>
      </c>
      <c r="AM2322" s="7">
        <f>INT(IF(MOD(Y2322,3)=0,INT(AL2322*0.55),INT(AL2322*0.35)))</f>
        <v>1323672</v>
      </c>
      <c r="AN2322" s="54">
        <f t="shared" si="726"/>
        <v>11876776</v>
      </c>
      <c r="AO2322" s="7" t="str">
        <f t="shared" si="727"/>
        <v>atk_11876776</v>
      </c>
      <c r="AP2322" s="7" t="s">
        <v>3973</v>
      </c>
      <c r="AQ2322" s="7" t="s">
        <v>3999</v>
      </c>
      <c r="AR2322" s="7" t="s">
        <v>3975</v>
      </c>
      <c r="AS2322" s="7" t="s">
        <v>3976</v>
      </c>
      <c r="AU2322" s="7" t="str">
        <f t="shared" si="728"/>
        <v>hp_88974521;atk_11876776;hit_500000;miss_110;cirt_0;cirtSub_-3500</v>
      </c>
    </row>
    <row r="2323" spans="22:47" x14ac:dyDescent="0.2">
      <c r="V2323" s="7" t="str">
        <f t="shared" si="724"/>
        <v>南方小岛5-3</v>
      </c>
      <c r="W2323" s="7">
        <f t="shared" si="714"/>
        <v>4465</v>
      </c>
      <c r="X2323" s="9" t="s">
        <v>4006</v>
      </c>
      <c r="Y2323" s="9">
        <v>3</v>
      </c>
      <c r="Z2323" s="8">
        <f t="shared" si="729"/>
        <v>12601</v>
      </c>
      <c r="AA2323" s="6" t="s">
        <v>3967</v>
      </c>
      <c r="AB2323" s="6">
        <v>22685092</v>
      </c>
      <c r="AC2323" s="6">
        <f t="shared" si="715"/>
        <v>2.8925000000000001</v>
      </c>
      <c r="AD2323" s="6">
        <f t="shared" si="716"/>
        <v>65616628</v>
      </c>
      <c r="AE2323" s="6">
        <f t="shared" si="721"/>
        <v>19600608</v>
      </c>
      <c r="AF2323" s="6">
        <v>3870000</v>
      </c>
      <c r="AG2323" s="11">
        <f t="shared" si="719"/>
        <v>89087236</v>
      </c>
      <c r="AH2323">
        <f t="shared" si="718"/>
        <v>3.9271269431043083</v>
      </c>
      <c r="AI2323" s="53">
        <v>0.8</v>
      </c>
      <c r="AJ2323" s="7" t="str">
        <f t="shared" si="725"/>
        <v>hp_89087236</v>
      </c>
      <c r="AK2323" s="7" t="s">
        <v>3968</v>
      </c>
      <c r="AL2323" s="7">
        <v>3785820</v>
      </c>
      <c r="AM2323" s="7">
        <f>INT(IF(MOD(Y2323,3)=0,INT(AL2323*0.55),INT(AL2323*0.35)))</f>
        <v>2082201</v>
      </c>
      <c r="AN2323" s="54">
        <f t="shared" si="726"/>
        <v>11893916</v>
      </c>
      <c r="AO2323" s="7" t="str">
        <f t="shared" si="727"/>
        <v>atk_11893916</v>
      </c>
      <c r="AP2323" s="7" t="s">
        <v>3973</v>
      </c>
      <c r="AQ2323" s="7" t="s">
        <v>3999</v>
      </c>
      <c r="AR2323" s="7" t="s">
        <v>3975</v>
      </c>
      <c r="AS2323" s="7" t="s">
        <v>3976</v>
      </c>
      <c r="AU2323" s="7" t="str">
        <f t="shared" si="728"/>
        <v>hp_89087236;atk_11893916;hit_500000;miss_110;cirt_0;cirtSub_-3500</v>
      </c>
    </row>
    <row r="2324" spans="22:47" x14ac:dyDescent="0.2">
      <c r="V2324" s="7" t="str">
        <f t="shared" si="724"/>
        <v>南方小岛5-4</v>
      </c>
      <c r="W2324" s="7">
        <f t="shared" si="714"/>
        <v>4467</v>
      </c>
      <c r="X2324" s="9" t="s">
        <v>4006</v>
      </c>
      <c r="Y2324" s="9">
        <v>4</v>
      </c>
      <c r="Z2324" s="8">
        <f t="shared" si="729"/>
        <v>12605</v>
      </c>
      <c r="AA2324" s="6" t="s">
        <v>3967</v>
      </c>
      <c r="AB2324" s="6">
        <v>22704473</v>
      </c>
      <c r="AC2324" s="6">
        <f t="shared" si="715"/>
        <v>2.8925000000000001</v>
      </c>
      <c r="AD2324" s="6">
        <f t="shared" si="716"/>
        <v>65672688</v>
      </c>
      <c r="AE2324" s="6">
        <f t="shared" si="721"/>
        <v>19600608</v>
      </c>
      <c r="AF2324" s="6">
        <v>3870000</v>
      </c>
      <c r="AG2324" s="11">
        <f t="shared" si="719"/>
        <v>89143296</v>
      </c>
      <c r="AH2324">
        <f t="shared" si="718"/>
        <v>3.9262437846498353</v>
      </c>
      <c r="AI2324" s="53">
        <v>0.8</v>
      </c>
      <c r="AJ2324" s="7" t="str">
        <f t="shared" si="725"/>
        <v>hp_89143296</v>
      </c>
      <c r="AK2324" s="7" t="s">
        <v>3968</v>
      </c>
      <c r="AL2324" s="7">
        <v>3789720</v>
      </c>
      <c r="AM2324" s="7">
        <f>INT(IF(MOD(Y2324,3)=0,INT(AL2324*0.55),INT(AL2324*0.35)))</f>
        <v>1326402</v>
      </c>
      <c r="AN2324" s="54">
        <f t="shared" si="726"/>
        <v>11903491</v>
      </c>
      <c r="AO2324" s="7" t="str">
        <f t="shared" si="727"/>
        <v>atk_11903491</v>
      </c>
      <c r="AP2324" s="7" t="s">
        <v>3973</v>
      </c>
      <c r="AQ2324" s="7" t="s">
        <v>3999</v>
      </c>
      <c r="AR2324" s="7" t="s">
        <v>3975</v>
      </c>
      <c r="AS2324" s="7" t="s">
        <v>3976</v>
      </c>
      <c r="AU2324" s="7" t="str">
        <f t="shared" si="728"/>
        <v>hp_89143296;atk_11903491;hit_500000;miss_110;cirt_0;cirtSub_-3500</v>
      </c>
    </row>
    <row r="2325" spans="22:47" x14ac:dyDescent="0.2">
      <c r="V2325" s="7" t="str">
        <f t="shared" si="724"/>
        <v>南方小岛5-5</v>
      </c>
      <c r="W2325" s="7">
        <f t="shared" si="714"/>
        <v>4469</v>
      </c>
      <c r="X2325" s="9" t="s">
        <v>4006</v>
      </c>
      <c r="Y2325" s="9">
        <v>5</v>
      </c>
      <c r="Z2325" s="8">
        <f t="shared" si="729"/>
        <v>12610</v>
      </c>
      <c r="AA2325" s="6" t="s">
        <v>3967</v>
      </c>
      <c r="AB2325" s="6">
        <v>22723855</v>
      </c>
      <c r="AC2325" s="6">
        <f t="shared" si="715"/>
        <v>2.8925000000000001</v>
      </c>
      <c r="AD2325" s="6">
        <f t="shared" si="716"/>
        <v>65728750</v>
      </c>
      <c r="AE2325" s="6">
        <f t="shared" si="721"/>
        <v>19600608</v>
      </c>
      <c r="AF2325" s="6">
        <v>3870000</v>
      </c>
      <c r="AG2325" s="11">
        <f t="shared" si="719"/>
        <v>89199358</v>
      </c>
      <c r="AH2325">
        <f t="shared" si="718"/>
        <v>3.9253620479447697</v>
      </c>
      <c r="AI2325" s="53">
        <v>0.8</v>
      </c>
      <c r="AJ2325" s="7" t="str">
        <f t="shared" si="725"/>
        <v>hp_89199358</v>
      </c>
      <c r="AK2325" s="7" t="s">
        <v>3968</v>
      </c>
      <c r="AL2325" s="7">
        <v>3793620</v>
      </c>
      <c r="AM2325" s="7">
        <f>INT(IF(MOD(Y2325,3)=0,INT(AL2325*0.55),INT(AL2325*0.35)))</f>
        <v>1327767</v>
      </c>
      <c r="AN2325" s="54">
        <f t="shared" si="726"/>
        <v>11913065</v>
      </c>
      <c r="AO2325" s="7" t="str">
        <f t="shared" si="727"/>
        <v>atk_11913065</v>
      </c>
      <c r="AP2325" s="7" t="s">
        <v>3973</v>
      </c>
      <c r="AQ2325" s="7" t="s">
        <v>3999</v>
      </c>
      <c r="AR2325" s="7" t="s">
        <v>3975</v>
      </c>
      <c r="AS2325" s="7" t="s">
        <v>3976</v>
      </c>
      <c r="AU2325" s="7" t="str">
        <f t="shared" si="728"/>
        <v>hp_89199358;atk_11913065;hit_500000;miss_110;cirt_0;cirtSub_-3500</v>
      </c>
    </row>
    <row r="2326" spans="22:47" x14ac:dyDescent="0.2">
      <c r="V2326" s="7" t="str">
        <f t="shared" si="724"/>
        <v>南方小岛5-6</v>
      </c>
      <c r="W2326" s="7">
        <f t="shared" si="714"/>
        <v>4471</v>
      </c>
      <c r="X2326" s="9" t="s">
        <v>4006</v>
      </c>
      <c r="Y2326" s="9">
        <v>6</v>
      </c>
      <c r="Z2326" s="8">
        <f t="shared" si="729"/>
        <v>12616</v>
      </c>
      <c r="AA2326" s="6" t="s">
        <v>3967</v>
      </c>
      <c r="AB2326" s="6">
        <v>22743240</v>
      </c>
      <c r="AC2326" s="6">
        <f t="shared" si="715"/>
        <v>2.895</v>
      </c>
      <c r="AD2326" s="6">
        <f t="shared" si="716"/>
        <v>65841679</v>
      </c>
      <c r="AE2326" s="6">
        <f t="shared" si="721"/>
        <v>19600608</v>
      </c>
      <c r="AF2326" s="6">
        <v>3870000</v>
      </c>
      <c r="AG2326" s="11">
        <f t="shared" si="719"/>
        <v>89312287</v>
      </c>
      <c r="AH2326">
        <f t="shared" si="718"/>
        <v>3.9269816877454575</v>
      </c>
      <c r="AI2326" s="53">
        <v>0.8</v>
      </c>
      <c r="AJ2326" s="7" t="str">
        <f t="shared" si="725"/>
        <v>hp_89312287</v>
      </c>
      <c r="AK2326" s="7" t="s">
        <v>3968</v>
      </c>
      <c r="AL2326" s="7">
        <v>3797520</v>
      </c>
      <c r="AM2326" s="7">
        <f>INT(IF(MOD(Y2326,3)=0,INT(AL2326*0.55),INT(AL2326*0.35)))</f>
        <v>2088636</v>
      </c>
      <c r="AN2326" s="54">
        <f t="shared" si="726"/>
        <v>11930233</v>
      </c>
      <c r="AO2326" s="7" t="str">
        <f t="shared" si="727"/>
        <v>atk_11930233</v>
      </c>
      <c r="AP2326" s="7" t="s">
        <v>3973</v>
      </c>
      <c r="AQ2326" s="7" t="s">
        <v>3999</v>
      </c>
      <c r="AR2326" s="7" t="s">
        <v>3975</v>
      </c>
      <c r="AS2326" s="7" t="s">
        <v>3976</v>
      </c>
      <c r="AU2326" s="7" t="str">
        <f t="shared" si="728"/>
        <v>hp_89312287;atk_11930233;hit_500000;miss_110;cirt_0;cirtSub_-3500</v>
      </c>
    </row>
    <row r="2327" spans="22:47" x14ac:dyDescent="0.2">
      <c r="V2327" s="7" t="str">
        <f t="shared" si="724"/>
        <v>南方小岛5-7</v>
      </c>
      <c r="W2327" s="7">
        <f t="shared" si="714"/>
        <v>4473</v>
      </c>
      <c r="X2327" s="9" t="s">
        <v>4006</v>
      </c>
      <c r="Y2327" s="9">
        <v>7</v>
      </c>
      <c r="Z2327" s="8">
        <f t="shared" si="729"/>
        <v>12623</v>
      </c>
      <c r="AA2327" s="6" t="s">
        <v>3967</v>
      </c>
      <c r="AB2327" s="6">
        <v>22762628</v>
      </c>
      <c r="AC2327" s="6">
        <f t="shared" si="715"/>
        <v>2.895</v>
      </c>
      <c r="AD2327" s="6">
        <f t="shared" si="716"/>
        <v>65897808</v>
      </c>
      <c r="AE2327" s="6">
        <f t="shared" si="721"/>
        <v>19600608</v>
      </c>
      <c r="AF2327" s="6">
        <v>3870000</v>
      </c>
      <c r="AG2327" s="11">
        <f t="shared" si="719"/>
        <v>89368416</v>
      </c>
      <c r="AH2327">
        <f t="shared" si="718"/>
        <v>3.9261027329533302</v>
      </c>
      <c r="AI2327" s="53">
        <v>0.8</v>
      </c>
      <c r="AJ2327" s="7" t="str">
        <f t="shared" si="725"/>
        <v>hp_89368416</v>
      </c>
      <c r="AK2327" s="7" t="s">
        <v>3968</v>
      </c>
      <c r="AL2327" s="7">
        <v>3801420</v>
      </c>
      <c r="AM2327" s="7">
        <f>INT(IF(MOD(Y2327,3)=0,INT(AL2327*0.55),INT(AL2327*0.35)))</f>
        <v>1330497</v>
      </c>
      <c r="AN2327" s="54">
        <f t="shared" si="726"/>
        <v>11939812</v>
      </c>
      <c r="AO2327" s="7" t="str">
        <f t="shared" si="727"/>
        <v>atk_11939812</v>
      </c>
      <c r="AP2327" s="7" t="s">
        <v>3973</v>
      </c>
      <c r="AQ2327" s="7" t="s">
        <v>3999</v>
      </c>
      <c r="AR2327" s="7" t="s">
        <v>3975</v>
      </c>
      <c r="AS2327" s="7" t="s">
        <v>3976</v>
      </c>
      <c r="AU2327" s="7" t="str">
        <f t="shared" si="728"/>
        <v>hp_89368416;atk_11939812;hit_500000;miss_110;cirt_0;cirtSub_-3500</v>
      </c>
    </row>
    <row r="2328" spans="22:47" x14ac:dyDescent="0.2">
      <c r="V2328" s="7" t="str">
        <f t="shared" si="724"/>
        <v>南方小岛5-8</v>
      </c>
      <c r="W2328" s="7">
        <f t="shared" si="714"/>
        <v>4475</v>
      </c>
      <c r="X2328" s="9" t="s">
        <v>4006</v>
      </c>
      <c r="Y2328" s="9">
        <v>8</v>
      </c>
      <c r="Z2328" s="8">
        <f t="shared" si="729"/>
        <v>12631</v>
      </c>
      <c r="AA2328" s="6" t="s">
        <v>3967</v>
      </c>
      <c r="AB2328" s="6">
        <v>22782017</v>
      </c>
      <c r="AC2328" s="6">
        <f t="shared" si="715"/>
        <v>2.895</v>
      </c>
      <c r="AD2328" s="6">
        <f t="shared" si="716"/>
        <v>65953939</v>
      </c>
      <c r="AE2328" s="6">
        <f t="shared" si="721"/>
        <v>19600608</v>
      </c>
      <c r="AF2328" s="6">
        <v>3870000</v>
      </c>
      <c r="AG2328" s="11">
        <f t="shared" si="719"/>
        <v>89424547</v>
      </c>
      <c r="AH2328">
        <f t="shared" si="718"/>
        <v>3.9252251896748214</v>
      </c>
      <c r="AI2328" s="53">
        <v>0.8</v>
      </c>
      <c r="AJ2328" s="7" t="str">
        <f t="shared" si="725"/>
        <v>hp_89424547</v>
      </c>
      <c r="AK2328" s="7" t="s">
        <v>3968</v>
      </c>
      <c r="AL2328" s="7">
        <v>3805320</v>
      </c>
      <c r="AM2328" s="7">
        <f>INT(IF(MOD(Y2328,3)=0,INT(AL2328*0.55),INT(AL2328*0.35)))</f>
        <v>1331862</v>
      </c>
      <c r="AN2328" s="54">
        <f t="shared" si="726"/>
        <v>11949390</v>
      </c>
      <c r="AO2328" s="7" t="str">
        <f t="shared" si="727"/>
        <v>atk_11949390</v>
      </c>
      <c r="AP2328" s="7" t="s">
        <v>3973</v>
      </c>
      <c r="AQ2328" s="7" t="s">
        <v>3999</v>
      </c>
      <c r="AR2328" s="7" t="s">
        <v>3975</v>
      </c>
      <c r="AS2328" s="7" t="s">
        <v>3976</v>
      </c>
      <c r="AU2328" s="7" t="str">
        <f t="shared" si="728"/>
        <v>hp_89424547;atk_11949390;hit_500000;miss_110;cirt_0;cirtSub_-3500</v>
      </c>
    </row>
    <row r="2329" spans="22:47" x14ac:dyDescent="0.2">
      <c r="V2329" s="7" t="str">
        <f t="shared" si="724"/>
        <v>南方小岛5-9</v>
      </c>
      <c r="W2329" s="7">
        <f t="shared" si="714"/>
        <v>4477</v>
      </c>
      <c r="X2329" s="9" t="s">
        <v>4006</v>
      </c>
      <c r="Y2329" s="9">
        <v>9</v>
      </c>
      <c r="Z2329" s="8">
        <f t="shared" si="729"/>
        <v>12640</v>
      </c>
      <c r="AA2329" s="6" t="s">
        <v>3967</v>
      </c>
      <c r="AB2329" s="6">
        <v>22801408</v>
      </c>
      <c r="AC2329" s="6">
        <f t="shared" si="715"/>
        <v>2.8975</v>
      </c>
      <c r="AD2329" s="6">
        <f t="shared" si="716"/>
        <v>66067079</v>
      </c>
      <c r="AE2329" s="6">
        <f t="shared" si="721"/>
        <v>19600608</v>
      </c>
      <c r="AF2329" s="6">
        <v>3870000</v>
      </c>
      <c r="AG2329" s="11">
        <f t="shared" si="719"/>
        <v>89537687</v>
      </c>
      <c r="AH2329">
        <f t="shared" si="718"/>
        <v>3.9268490349367897</v>
      </c>
      <c r="AI2329" s="53">
        <v>0.8</v>
      </c>
      <c r="AJ2329" s="7" t="str">
        <f t="shared" si="725"/>
        <v>hp_89537687</v>
      </c>
      <c r="AK2329" s="7" t="s">
        <v>3968</v>
      </c>
      <c r="AL2329" s="7">
        <v>3809220</v>
      </c>
      <c r="AM2329" s="7">
        <f>INT(IF(MOD(Y2329,3)=0,INT(AL2329*0.55),INT(AL2329*0.35)))</f>
        <v>2095071</v>
      </c>
      <c r="AN2329" s="54">
        <f t="shared" si="726"/>
        <v>11966585</v>
      </c>
      <c r="AO2329" s="7" t="str">
        <f t="shared" si="727"/>
        <v>atk_11966585</v>
      </c>
      <c r="AP2329" s="7" t="s">
        <v>3973</v>
      </c>
      <c r="AQ2329" s="7" t="s">
        <v>3999</v>
      </c>
      <c r="AR2329" s="7" t="s">
        <v>3975</v>
      </c>
      <c r="AS2329" s="7" t="s">
        <v>3976</v>
      </c>
      <c r="AU2329" s="7" t="str">
        <f t="shared" si="728"/>
        <v>hp_89537687;atk_11966585;hit_500000;miss_110;cirt_0;cirtSub_-3500</v>
      </c>
    </row>
    <row r="2330" spans="22:47" x14ac:dyDescent="0.2">
      <c r="V2330" s="7" t="str">
        <f t="shared" si="724"/>
        <v>南方小岛5-10</v>
      </c>
      <c r="W2330" s="7">
        <f t="shared" si="714"/>
        <v>4479</v>
      </c>
      <c r="X2330" s="9" t="s">
        <v>4006</v>
      </c>
      <c r="Y2330" s="9">
        <v>10</v>
      </c>
      <c r="Z2330" s="8">
        <f t="shared" si="729"/>
        <v>12650</v>
      </c>
      <c r="AA2330" s="6" t="s">
        <v>3967</v>
      </c>
      <c r="AB2330" s="6">
        <v>22820800</v>
      </c>
      <c r="AC2330" s="6">
        <f t="shared" si="715"/>
        <v>2.8975</v>
      </c>
      <c r="AD2330" s="6">
        <f t="shared" si="716"/>
        <v>66123268</v>
      </c>
      <c r="AE2330" s="6">
        <f t="shared" si="721"/>
        <v>19600608</v>
      </c>
      <c r="AF2330" s="6">
        <v>3870000</v>
      </c>
      <c r="AG2330" s="11">
        <f t="shared" si="719"/>
        <v>89593876</v>
      </c>
      <c r="AH2330">
        <f t="shared" si="718"/>
        <v>3.9259743742550657</v>
      </c>
      <c r="AI2330" s="53">
        <v>0.8</v>
      </c>
      <c r="AJ2330" s="7" t="str">
        <f t="shared" si="725"/>
        <v>hp_89593876</v>
      </c>
      <c r="AK2330" s="7" t="s">
        <v>3968</v>
      </c>
      <c r="AL2330" s="7">
        <v>3813120</v>
      </c>
      <c r="AM2330" s="7">
        <f>INT(IF(MOD(Y2330,3)=0,INT(AL2330*0.55),INT(AL2330*0.35)))</f>
        <v>1334592</v>
      </c>
      <c r="AN2330" s="54">
        <f t="shared" si="726"/>
        <v>11976169</v>
      </c>
      <c r="AO2330" s="7" t="str">
        <f t="shared" si="727"/>
        <v>atk_11976169</v>
      </c>
      <c r="AP2330" s="7" t="s">
        <v>3973</v>
      </c>
      <c r="AQ2330" s="7" t="s">
        <v>3999</v>
      </c>
      <c r="AR2330" s="7" t="s">
        <v>3975</v>
      </c>
      <c r="AS2330" s="7" t="s">
        <v>3976</v>
      </c>
      <c r="AU2330" s="7" t="str">
        <f t="shared" si="728"/>
        <v>hp_89593876;atk_11976169;hit_500000;miss_110;cirt_0;cirtSub_-3500</v>
      </c>
    </row>
    <row r="2331" spans="22:47" x14ac:dyDescent="0.2">
      <c r="V2331" s="7" t="str">
        <f t="shared" si="724"/>
        <v>南方小岛6-1</v>
      </c>
      <c r="W2331" s="7">
        <f t="shared" si="714"/>
        <v>4481</v>
      </c>
      <c r="X2331" s="9" t="s">
        <v>2716</v>
      </c>
      <c r="Y2331" s="9">
        <v>1</v>
      </c>
      <c r="Z2331" s="8">
        <f t="shared" si="729"/>
        <v>12651</v>
      </c>
      <c r="AA2331" s="6" t="s">
        <v>3967</v>
      </c>
      <c r="AB2331" s="6">
        <v>22840194</v>
      </c>
      <c r="AC2331" s="6">
        <f t="shared" si="715"/>
        <v>2.9000000000000004</v>
      </c>
      <c r="AD2331" s="6">
        <f t="shared" si="716"/>
        <v>66236562</v>
      </c>
      <c r="AE2331" s="6">
        <f t="shared" ref="AE2331" si="732">IF(MOD(Y2331,1)=0,INT(AD2330*0.3),0)</f>
        <v>19836980</v>
      </c>
      <c r="AF2331" s="6">
        <v>3870000</v>
      </c>
      <c r="AG2331" s="11">
        <f t="shared" si="719"/>
        <v>89943542</v>
      </c>
      <c r="AH2331">
        <f t="shared" si="718"/>
        <v>3.9379500016505991</v>
      </c>
      <c r="AI2331" s="53">
        <v>0.8</v>
      </c>
      <c r="AJ2331" s="7" t="str">
        <f t="shared" si="725"/>
        <v>hp_89943542</v>
      </c>
      <c r="AK2331" s="7" t="s">
        <v>3968</v>
      </c>
      <c r="AL2331" s="7">
        <v>3817020</v>
      </c>
      <c r="AM2331" s="7">
        <f>INT(IF(MOD(Y2331,3)=0,INT(AL2331*0.55),INT(AL2331*0.35)))</f>
        <v>1335957</v>
      </c>
      <c r="AN2331" s="54">
        <f t="shared" si="726"/>
        <v>12024987</v>
      </c>
      <c r="AO2331" s="7" t="str">
        <f t="shared" si="727"/>
        <v>atk_12024987</v>
      </c>
      <c r="AP2331" s="7" t="s">
        <v>3973</v>
      </c>
      <c r="AQ2331" s="7" t="s">
        <v>3999</v>
      </c>
      <c r="AR2331" s="7" t="s">
        <v>3975</v>
      </c>
      <c r="AS2331" s="7" t="s">
        <v>3976</v>
      </c>
      <c r="AU2331" s="7" t="str">
        <f t="shared" si="728"/>
        <v>hp_89943542;atk_12024987;hit_500000;miss_110;cirt_0;cirtSub_-3500</v>
      </c>
    </row>
    <row r="2332" spans="22:47" x14ac:dyDescent="0.2">
      <c r="V2332" s="7" t="str">
        <f t="shared" si="724"/>
        <v>南方小岛6-2</v>
      </c>
      <c r="W2332" s="7">
        <f t="shared" si="714"/>
        <v>4483</v>
      </c>
      <c r="X2332" s="9" t="s">
        <v>2716</v>
      </c>
      <c r="Y2332" s="9">
        <v>2</v>
      </c>
      <c r="Z2332" s="8">
        <f t="shared" si="729"/>
        <v>12653</v>
      </c>
      <c r="AA2332" s="6" t="s">
        <v>3967</v>
      </c>
      <c r="AB2332" s="6">
        <v>22859589</v>
      </c>
      <c r="AC2332" s="6">
        <f t="shared" si="715"/>
        <v>2.9000000000000004</v>
      </c>
      <c r="AD2332" s="6">
        <f t="shared" si="716"/>
        <v>66292808</v>
      </c>
      <c r="AE2332" s="6">
        <f t="shared" si="721"/>
        <v>19836980</v>
      </c>
      <c r="AF2332" s="6">
        <v>3870000</v>
      </c>
      <c r="AG2332" s="11">
        <f t="shared" si="719"/>
        <v>89999788</v>
      </c>
      <c r="AH2332">
        <f t="shared" si="718"/>
        <v>3.9370693847557803</v>
      </c>
      <c r="AI2332" s="53">
        <v>0.8</v>
      </c>
      <c r="AJ2332" s="7" t="str">
        <f t="shared" si="725"/>
        <v>hp_89999788</v>
      </c>
      <c r="AK2332" s="7" t="s">
        <v>3968</v>
      </c>
      <c r="AL2332" s="7">
        <v>3820920</v>
      </c>
      <c r="AM2332" s="7">
        <f>INT(IF(MOD(Y2332,3)=0,INT(AL2332*0.55),INT(AL2332*0.35)))</f>
        <v>1337322</v>
      </c>
      <c r="AN2332" s="54">
        <f t="shared" si="726"/>
        <v>12034581</v>
      </c>
      <c r="AO2332" s="7" t="str">
        <f t="shared" si="727"/>
        <v>atk_12034581</v>
      </c>
      <c r="AP2332" s="7" t="s">
        <v>3973</v>
      </c>
      <c r="AQ2332" s="7" t="s">
        <v>3999</v>
      </c>
      <c r="AR2332" s="7" t="s">
        <v>3975</v>
      </c>
      <c r="AS2332" s="7" t="s">
        <v>3976</v>
      </c>
      <c r="AU2332" s="7" t="str">
        <f t="shared" si="728"/>
        <v>hp_89999788;atk_12034581;hit_500000;miss_110;cirt_0;cirtSub_-3500</v>
      </c>
    </row>
    <row r="2333" spans="22:47" x14ac:dyDescent="0.2">
      <c r="V2333" s="7" t="str">
        <f t="shared" si="724"/>
        <v>南方小岛6-3</v>
      </c>
      <c r="W2333" s="7">
        <f t="shared" ref="W2333:W2396" si="733">W2332+2</f>
        <v>4485</v>
      </c>
      <c r="X2333" s="9" t="s">
        <v>2716</v>
      </c>
      <c r="Y2333" s="9">
        <v>3</v>
      </c>
      <c r="Z2333" s="8">
        <f t="shared" si="729"/>
        <v>12656</v>
      </c>
      <c r="AA2333" s="6" t="s">
        <v>3967</v>
      </c>
      <c r="AB2333" s="6">
        <v>22878986</v>
      </c>
      <c r="AC2333" s="6">
        <f t="shared" si="715"/>
        <v>2.9025000000000003</v>
      </c>
      <c r="AD2333" s="6">
        <f t="shared" si="716"/>
        <v>66406256</v>
      </c>
      <c r="AE2333" s="6">
        <f t="shared" si="721"/>
        <v>19836980</v>
      </c>
      <c r="AF2333" s="6">
        <v>3870000</v>
      </c>
      <c r="AG2333" s="11">
        <f t="shared" si="719"/>
        <v>90113236</v>
      </c>
      <c r="AH2333">
        <f t="shared" si="718"/>
        <v>3.9386901150252025</v>
      </c>
      <c r="AI2333" s="53">
        <v>0.8</v>
      </c>
      <c r="AJ2333" s="7" t="str">
        <f t="shared" si="725"/>
        <v>hp_90113236</v>
      </c>
      <c r="AK2333" s="7" t="s">
        <v>3968</v>
      </c>
      <c r="AL2333" s="7">
        <v>3824820</v>
      </c>
      <c r="AM2333" s="7">
        <f>INT(IF(MOD(Y2333,3)=0,INT(AL2333*0.55),INT(AL2333*0.35)))</f>
        <v>2103651</v>
      </c>
      <c r="AN2333" s="54">
        <f t="shared" si="726"/>
        <v>12051824</v>
      </c>
      <c r="AO2333" s="7" t="str">
        <f t="shared" si="727"/>
        <v>atk_12051824</v>
      </c>
      <c r="AP2333" s="7" t="s">
        <v>3973</v>
      </c>
      <c r="AQ2333" s="7" t="s">
        <v>3999</v>
      </c>
      <c r="AR2333" s="7" t="s">
        <v>3975</v>
      </c>
      <c r="AS2333" s="7" t="s">
        <v>3976</v>
      </c>
      <c r="AU2333" s="7" t="str">
        <f t="shared" si="728"/>
        <v>hp_90113236;atk_12051824;hit_500000;miss_110;cirt_0;cirtSub_-3500</v>
      </c>
    </row>
    <row r="2334" spans="22:47" x14ac:dyDescent="0.2">
      <c r="V2334" s="7" t="str">
        <f t="shared" si="724"/>
        <v>南方小岛6-4</v>
      </c>
      <c r="W2334" s="7">
        <f t="shared" si="733"/>
        <v>4487</v>
      </c>
      <c r="X2334" s="9" t="s">
        <v>2716</v>
      </c>
      <c r="Y2334" s="9">
        <v>4</v>
      </c>
      <c r="Z2334" s="8">
        <f t="shared" si="729"/>
        <v>12660</v>
      </c>
      <c r="AA2334" s="6" t="s">
        <v>3967</v>
      </c>
      <c r="AB2334" s="6">
        <v>22898384</v>
      </c>
      <c r="AC2334" s="6">
        <f t="shared" si="715"/>
        <v>2.9025000000000003</v>
      </c>
      <c r="AD2334" s="6">
        <f t="shared" si="716"/>
        <v>66462559</v>
      </c>
      <c r="AE2334" s="6">
        <f t="shared" si="721"/>
        <v>19836980</v>
      </c>
      <c r="AF2334" s="6">
        <v>3870000</v>
      </c>
      <c r="AG2334" s="11">
        <f t="shared" si="719"/>
        <v>90169539</v>
      </c>
      <c r="AH2334">
        <f t="shared" si="718"/>
        <v>3.9378123364513407</v>
      </c>
      <c r="AI2334" s="53">
        <v>0.8</v>
      </c>
      <c r="AJ2334" s="7" t="str">
        <f t="shared" si="725"/>
        <v>hp_90169539</v>
      </c>
      <c r="AK2334" s="7" t="s">
        <v>3968</v>
      </c>
      <c r="AL2334" s="7">
        <v>3828720</v>
      </c>
      <c r="AM2334" s="7">
        <f>INT(IF(MOD(Y2334,3)=0,INT(AL2334*0.55),INT(AL2334*0.35)))</f>
        <v>1340052</v>
      </c>
      <c r="AN2334" s="54">
        <f t="shared" si="726"/>
        <v>12061424</v>
      </c>
      <c r="AO2334" s="7" t="str">
        <f t="shared" si="727"/>
        <v>atk_12061424</v>
      </c>
      <c r="AP2334" s="7" t="s">
        <v>3973</v>
      </c>
      <c r="AQ2334" s="7" t="s">
        <v>3999</v>
      </c>
      <c r="AR2334" s="7" t="s">
        <v>3975</v>
      </c>
      <c r="AS2334" s="7" t="s">
        <v>3976</v>
      </c>
      <c r="AU2334" s="7" t="str">
        <f t="shared" si="728"/>
        <v>hp_90169539;atk_12061424;hit_500000;miss_110;cirt_0;cirtSub_-3500</v>
      </c>
    </row>
    <row r="2335" spans="22:47" x14ac:dyDescent="0.2">
      <c r="V2335" s="7" t="str">
        <f t="shared" si="724"/>
        <v>南方小岛6-5</v>
      </c>
      <c r="W2335" s="7">
        <f t="shared" si="733"/>
        <v>4489</v>
      </c>
      <c r="X2335" s="9" t="s">
        <v>2716</v>
      </c>
      <c r="Y2335" s="9">
        <v>5</v>
      </c>
      <c r="Z2335" s="8">
        <f t="shared" si="729"/>
        <v>12665</v>
      </c>
      <c r="AA2335" s="6" t="s">
        <v>3967</v>
      </c>
      <c r="AB2335" s="6">
        <v>22917785</v>
      </c>
      <c r="AC2335" s="6">
        <f t="shared" ref="AC2335:AC2398" si="734">0.6+INT((Z2335-1)/55)*0.01+INT(Y2335/3)*0.0025</f>
        <v>2.9025000000000003</v>
      </c>
      <c r="AD2335" s="6">
        <f t="shared" ref="AD2335:AD2398" si="735">INT(AB2335*AC2335)</f>
        <v>66518870</v>
      </c>
      <c r="AE2335" s="6">
        <f t="shared" si="721"/>
        <v>19836980</v>
      </c>
      <c r="AF2335" s="6">
        <v>3870000</v>
      </c>
      <c r="AG2335" s="11">
        <f t="shared" si="719"/>
        <v>90225850</v>
      </c>
      <c r="AH2335">
        <f t="shared" si="718"/>
        <v>3.9369358775291765</v>
      </c>
      <c r="AI2335" s="53">
        <v>0.8</v>
      </c>
      <c r="AJ2335" s="7" t="str">
        <f t="shared" si="725"/>
        <v>hp_90225850</v>
      </c>
      <c r="AK2335" s="7" t="s">
        <v>3968</v>
      </c>
      <c r="AL2335" s="7">
        <v>3832620</v>
      </c>
      <c r="AM2335" s="7">
        <f>INT(IF(MOD(Y2335,3)=0,INT(AL2335*0.55),INT(AL2335*0.35)))</f>
        <v>1341417</v>
      </c>
      <c r="AN2335" s="54">
        <f t="shared" si="726"/>
        <v>12071023</v>
      </c>
      <c r="AO2335" s="7" t="str">
        <f t="shared" si="727"/>
        <v>atk_12071023</v>
      </c>
      <c r="AP2335" s="7" t="s">
        <v>3973</v>
      </c>
      <c r="AQ2335" s="7" t="s">
        <v>3999</v>
      </c>
      <c r="AR2335" s="7" t="s">
        <v>3975</v>
      </c>
      <c r="AS2335" s="7" t="s">
        <v>3976</v>
      </c>
      <c r="AU2335" s="7" t="str">
        <f t="shared" si="728"/>
        <v>hp_90225850;atk_12071023;hit_500000;miss_110;cirt_0;cirtSub_-3500</v>
      </c>
    </row>
    <row r="2336" spans="22:47" x14ac:dyDescent="0.2">
      <c r="V2336" s="7" t="str">
        <f t="shared" si="724"/>
        <v>南方小岛6-6</v>
      </c>
      <c r="W2336" s="7">
        <f t="shared" si="733"/>
        <v>4491</v>
      </c>
      <c r="X2336" s="9" t="s">
        <v>2716</v>
      </c>
      <c r="Y2336" s="9">
        <v>6</v>
      </c>
      <c r="Z2336" s="8">
        <f t="shared" si="729"/>
        <v>12671</v>
      </c>
      <c r="AA2336" s="6" t="s">
        <v>3967</v>
      </c>
      <c r="AB2336" s="6">
        <v>22937189</v>
      </c>
      <c r="AC2336" s="6">
        <f t="shared" si="734"/>
        <v>2.9050000000000002</v>
      </c>
      <c r="AD2336" s="6">
        <f t="shared" si="735"/>
        <v>66632534</v>
      </c>
      <c r="AE2336" s="6">
        <f t="shared" si="721"/>
        <v>19836980</v>
      </c>
      <c r="AF2336" s="6">
        <v>3870000</v>
      </c>
      <c r="AG2336" s="11">
        <f t="shared" si="719"/>
        <v>90339514</v>
      </c>
      <c r="AH2336">
        <f t="shared" ref="AH2336:AH2399" si="736">AG2336/AB2336</f>
        <v>3.9385608236475709</v>
      </c>
      <c r="AI2336" s="53">
        <v>0.8</v>
      </c>
      <c r="AJ2336" s="7" t="str">
        <f t="shared" si="725"/>
        <v>hp_90339514</v>
      </c>
      <c r="AK2336" s="7" t="s">
        <v>3968</v>
      </c>
      <c r="AL2336" s="7">
        <v>3836520</v>
      </c>
      <c r="AM2336" s="7">
        <f>INT(IF(MOD(Y2336,3)=0,INT(AL2336*0.55),INT(AL2336*0.35)))</f>
        <v>2110086</v>
      </c>
      <c r="AN2336" s="54">
        <f t="shared" si="726"/>
        <v>12088293</v>
      </c>
      <c r="AO2336" s="7" t="str">
        <f t="shared" si="727"/>
        <v>atk_12088293</v>
      </c>
      <c r="AP2336" s="7" t="s">
        <v>3973</v>
      </c>
      <c r="AQ2336" s="7" t="s">
        <v>3999</v>
      </c>
      <c r="AR2336" s="7" t="s">
        <v>3975</v>
      </c>
      <c r="AS2336" s="7" t="s">
        <v>3976</v>
      </c>
      <c r="AU2336" s="7" t="str">
        <f t="shared" si="728"/>
        <v>hp_90339514;atk_12088293;hit_500000;miss_110;cirt_0;cirtSub_-3500</v>
      </c>
    </row>
    <row r="2337" spans="22:47" x14ac:dyDescent="0.2">
      <c r="V2337" s="7" t="str">
        <f t="shared" si="724"/>
        <v>南方小岛6-7</v>
      </c>
      <c r="W2337" s="7">
        <f t="shared" si="733"/>
        <v>4493</v>
      </c>
      <c r="X2337" s="9" t="s">
        <v>2716</v>
      </c>
      <c r="Y2337" s="9">
        <v>7</v>
      </c>
      <c r="Z2337" s="8">
        <f t="shared" si="729"/>
        <v>12678</v>
      </c>
      <c r="AA2337" s="6" t="s">
        <v>3967</v>
      </c>
      <c r="AB2337" s="6">
        <v>22956595</v>
      </c>
      <c r="AC2337" s="6">
        <f t="shared" si="734"/>
        <v>2.9050000000000002</v>
      </c>
      <c r="AD2337" s="6">
        <f t="shared" si="735"/>
        <v>66688908</v>
      </c>
      <c r="AE2337" s="6">
        <f t="shared" si="721"/>
        <v>19836980</v>
      </c>
      <c r="AF2337" s="6">
        <v>3870000</v>
      </c>
      <c r="AG2337" s="11">
        <f t="shared" ref="AG2337:AG2400" si="737">INT(AD2337*1)+AF2337+AE2337</f>
        <v>90395888</v>
      </c>
      <c r="AH2337">
        <f t="shared" si="736"/>
        <v>3.937687100373553</v>
      </c>
      <c r="AI2337" s="53">
        <v>0.8</v>
      </c>
      <c r="AJ2337" s="7" t="str">
        <f t="shared" si="725"/>
        <v>hp_90395888</v>
      </c>
      <c r="AK2337" s="7" t="s">
        <v>3968</v>
      </c>
      <c r="AL2337" s="7">
        <v>3840420</v>
      </c>
      <c r="AM2337" s="7">
        <f>INT(IF(MOD(Y2337,3)=0,INT(AL2337*0.55),INT(AL2337*0.35)))</f>
        <v>1344147</v>
      </c>
      <c r="AN2337" s="54">
        <f t="shared" si="726"/>
        <v>12097897</v>
      </c>
      <c r="AO2337" s="7" t="str">
        <f t="shared" si="727"/>
        <v>atk_12097897</v>
      </c>
      <c r="AP2337" s="7" t="s">
        <v>3973</v>
      </c>
      <c r="AQ2337" s="7" t="s">
        <v>3999</v>
      </c>
      <c r="AR2337" s="7" t="s">
        <v>3975</v>
      </c>
      <c r="AS2337" s="7" t="s">
        <v>3976</v>
      </c>
      <c r="AU2337" s="7" t="str">
        <f t="shared" si="728"/>
        <v>hp_90395888;atk_12097897;hit_500000;miss_110;cirt_0;cirtSub_-3500</v>
      </c>
    </row>
    <row r="2338" spans="22:47" x14ac:dyDescent="0.2">
      <c r="V2338" s="7" t="str">
        <f t="shared" si="724"/>
        <v>南方小岛6-8</v>
      </c>
      <c r="W2338" s="7">
        <f t="shared" si="733"/>
        <v>4495</v>
      </c>
      <c r="X2338" s="9" t="s">
        <v>2716</v>
      </c>
      <c r="Y2338" s="9">
        <v>8</v>
      </c>
      <c r="Z2338" s="8">
        <f t="shared" si="729"/>
        <v>12686</v>
      </c>
      <c r="AA2338" s="6" t="s">
        <v>3967</v>
      </c>
      <c r="AB2338" s="6">
        <v>22976002</v>
      </c>
      <c r="AC2338" s="6">
        <f t="shared" si="734"/>
        <v>2.9050000000000002</v>
      </c>
      <c r="AD2338" s="6">
        <f t="shared" si="735"/>
        <v>66745285</v>
      </c>
      <c r="AE2338" s="6">
        <f t="shared" si="721"/>
        <v>19836980</v>
      </c>
      <c r="AF2338" s="6">
        <v>3870000</v>
      </c>
      <c r="AG2338" s="11">
        <f t="shared" si="737"/>
        <v>90452265</v>
      </c>
      <c r="AH2338">
        <f t="shared" si="736"/>
        <v>3.936814812254978</v>
      </c>
      <c r="AI2338" s="53">
        <v>0.8</v>
      </c>
      <c r="AJ2338" s="7" t="str">
        <f t="shared" si="725"/>
        <v>hp_90452265</v>
      </c>
      <c r="AK2338" s="7" t="s">
        <v>3968</v>
      </c>
      <c r="AL2338" s="7">
        <v>3844320</v>
      </c>
      <c r="AM2338" s="7">
        <f>INT(IF(MOD(Y2338,3)=0,INT(AL2338*0.55),INT(AL2338*0.35)))</f>
        <v>1345512</v>
      </c>
      <c r="AN2338" s="54">
        <f t="shared" si="726"/>
        <v>12107500</v>
      </c>
      <c r="AO2338" s="7" t="str">
        <f t="shared" si="727"/>
        <v>atk_12107500</v>
      </c>
      <c r="AP2338" s="7" t="s">
        <v>3973</v>
      </c>
      <c r="AQ2338" s="7" t="s">
        <v>3999</v>
      </c>
      <c r="AR2338" s="7" t="s">
        <v>3975</v>
      </c>
      <c r="AS2338" s="7" t="s">
        <v>3976</v>
      </c>
      <c r="AU2338" s="7" t="str">
        <f t="shared" si="728"/>
        <v>hp_90452265;atk_12107500;hit_500000;miss_110;cirt_0;cirtSub_-3500</v>
      </c>
    </row>
    <row r="2339" spans="22:47" x14ac:dyDescent="0.2">
      <c r="V2339" s="7" t="str">
        <f t="shared" si="724"/>
        <v>南方小岛6-9</v>
      </c>
      <c r="W2339" s="7">
        <f t="shared" si="733"/>
        <v>4497</v>
      </c>
      <c r="X2339" s="9" t="s">
        <v>2716</v>
      </c>
      <c r="Y2339" s="9">
        <v>9</v>
      </c>
      <c r="Z2339" s="8">
        <f t="shared" si="729"/>
        <v>12695</v>
      </c>
      <c r="AA2339" s="6" t="s">
        <v>3967</v>
      </c>
      <c r="AB2339" s="6">
        <v>22995412</v>
      </c>
      <c r="AC2339" s="6">
        <f t="shared" si="734"/>
        <v>2.9075000000000002</v>
      </c>
      <c r="AD2339" s="6">
        <f t="shared" si="735"/>
        <v>66859160</v>
      </c>
      <c r="AE2339" s="6">
        <f t="shared" si="721"/>
        <v>19836980</v>
      </c>
      <c r="AF2339" s="6">
        <v>3870000</v>
      </c>
      <c r="AG2339" s="11">
        <f t="shared" si="737"/>
        <v>90566140</v>
      </c>
      <c r="AH2339">
        <f t="shared" si="736"/>
        <v>3.9384438948082341</v>
      </c>
      <c r="AI2339" s="53">
        <v>0.8</v>
      </c>
      <c r="AJ2339" s="7" t="str">
        <f t="shared" si="725"/>
        <v>hp_90566140</v>
      </c>
      <c r="AK2339" s="7" t="s">
        <v>3968</v>
      </c>
      <c r="AL2339" s="7">
        <v>3848220</v>
      </c>
      <c r="AM2339" s="7">
        <f>INT(IF(MOD(Y2339,3)=0,INT(AL2339*0.55),INT(AL2339*0.35)))</f>
        <v>2116521</v>
      </c>
      <c r="AN2339" s="54">
        <f t="shared" si="726"/>
        <v>12124798</v>
      </c>
      <c r="AO2339" s="7" t="str">
        <f t="shared" si="727"/>
        <v>atk_12124798</v>
      </c>
      <c r="AP2339" s="7" t="s">
        <v>3973</v>
      </c>
      <c r="AQ2339" s="7" t="s">
        <v>3999</v>
      </c>
      <c r="AR2339" s="7" t="s">
        <v>3975</v>
      </c>
      <c r="AS2339" s="7" t="s">
        <v>3976</v>
      </c>
      <c r="AU2339" s="7" t="str">
        <f t="shared" si="728"/>
        <v>hp_90566140;atk_12124798;hit_500000;miss_110;cirt_0;cirtSub_-3500</v>
      </c>
    </row>
    <row r="2340" spans="22:47" x14ac:dyDescent="0.2">
      <c r="V2340" s="7" t="str">
        <f t="shared" si="724"/>
        <v>南方小岛6-10</v>
      </c>
      <c r="W2340" s="7">
        <f t="shared" si="733"/>
        <v>4499</v>
      </c>
      <c r="X2340" s="9" t="s">
        <v>2716</v>
      </c>
      <c r="Y2340" s="9">
        <v>10</v>
      </c>
      <c r="Z2340" s="8">
        <f t="shared" si="729"/>
        <v>12705</v>
      </c>
      <c r="AA2340" s="6" t="s">
        <v>3967</v>
      </c>
      <c r="AB2340" s="6">
        <v>23014824</v>
      </c>
      <c r="AC2340" s="6">
        <f t="shared" si="734"/>
        <v>2.9075000000000002</v>
      </c>
      <c r="AD2340" s="6">
        <f t="shared" si="735"/>
        <v>66915600</v>
      </c>
      <c r="AE2340" s="6">
        <f t="shared" si="721"/>
        <v>19836980</v>
      </c>
      <c r="AF2340" s="6">
        <v>3870000</v>
      </c>
      <c r="AG2340" s="11">
        <f t="shared" si="737"/>
        <v>90622580</v>
      </c>
      <c r="AH2340">
        <f t="shared" si="736"/>
        <v>3.9375743216632899</v>
      </c>
      <c r="AI2340" s="53">
        <v>0.8</v>
      </c>
      <c r="AJ2340" s="7" t="str">
        <f t="shared" si="725"/>
        <v>hp_90622580</v>
      </c>
      <c r="AK2340" s="7" t="s">
        <v>3968</v>
      </c>
      <c r="AL2340" s="7">
        <v>3852120</v>
      </c>
      <c r="AM2340" s="7">
        <f>INT(IF(MOD(Y2340,3)=0,INT(AL2340*0.55),INT(AL2340*0.35)))</f>
        <v>1348242</v>
      </c>
      <c r="AN2340" s="54">
        <f t="shared" si="726"/>
        <v>12134407</v>
      </c>
      <c r="AO2340" s="7" t="str">
        <f t="shared" si="727"/>
        <v>atk_12134407</v>
      </c>
      <c r="AP2340" s="7" t="s">
        <v>3973</v>
      </c>
      <c r="AQ2340" s="7" t="s">
        <v>3999</v>
      </c>
      <c r="AR2340" s="7" t="s">
        <v>3975</v>
      </c>
      <c r="AS2340" s="7" t="s">
        <v>3976</v>
      </c>
      <c r="AU2340" s="7" t="str">
        <f t="shared" si="728"/>
        <v>hp_90622580;atk_12134407;hit_500000;miss_110;cirt_0;cirtSub_-3500</v>
      </c>
    </row>
    <row r="2341" spans="22:47" x14ac:dyDescent="0.2">
      <c r="V2341" s="7" t="str">
        <f t="shared" si="724"/>
        <v>南方小岛7-1</v>
      </c>
      <c r="W2341" s="7">
        <f t="shared" si="733"/>
        <v>4501</v>
      </c>
      <c r="X2341" s="9" t="s">
        <v>2717</v>
      </c>
      <c r="Y2341" s="9">
        <v>1</v>
      </c>
      <c r="Z2341" s="8">
        <f t="shared" si="729"/>
        <v>12706</v>
      </c>
      <c r="AA2341" s="6" t="s">
        <v>3967</v>
      </c>
      <c r="AB2341" s="6">
        <v>23034238</v>
      </c>
      <c r="AC2341" s="6">
        <f t="shared" si="734"/>
        <v>2.91</v>
      </c>
      <c r="AD2341" s="6">
        <f t="shared" si="735"/>
        <v>67029632</v>
      </c>
      <c r="AE2341" s="6">
        <f t="shared" ref="AE2341" si="738">IF(MOD(Y2341,1)=0,INT(AD2340*0.3),0)</f>
        <v>20074680</v>
      </c>
      <c r="AF2341" s="6">
        <v>3870000</v>
      </c>
      <c r="AG2341" s="11">
        <f t="shared" si="737"/>
        <v>90974312</v>
      </c>
      <c r="AH2341">
        <f t="shared" si="736"/>
        <v>3.9495255714558475</v>
      </c>
      <c r="AI2341" s="53">
        <v>0.8</v>
      </c>
      <c r="AJ2341" s="7" t="str">
        <f t="shared" si="725"/>
        <v>hp_90974312</v>
      </c>
      <c r="AK2341" s="7" t="s">
        <v>3968</v>
      </c>
      <c r="AL2341" s="7">
        <v>3856020</v>
      </c>
      <c r="AM2341" s="7">
        <f>INT(IF(MOD(Y2341,3)=0,INT(AL2341*0.55),INT(AL2341*0.35)))</f>
        <v>1349607</v>
      </c>
      <c r="AN2341" s="54">
        <f t="shared" si="726"/>
        <v>12183559</v>
      </c>
      <c r="AO2341" s="7" t="str">
        <f t="shared" si="727"/>
        <v>atk_12183559</v>
      </c>
      <c r="AP2341" s="7" t="s">
        <v>3973</v>
      </c>
      <c r="AQ2341" s="7" t="s">
        <v>3999</v>
      </c>
      <c r="AR2341" s="7" t="s">
        <v>3975</v>
      </c>
      <c r="AS2341" s="7" t="s">
        <v>3976</v>
      </c>
      <c r="AU2341" s="7" t="str">
        <f t="shared" si="728"/>
        <v>hp_90974312;atk_12183559;hit_500000;miss_110;cirt_0;cirtSub_-3500</v>
      </c>
    </row>
    <row r="2342" spans="22:47" x14ac:dyDescent="0.2">
      <c r="V2342" s="7" t="str">
        <f t="shared" si="724"/>
        <v>南方小岛7-2</v>
      </c>
      <c r="W2342" s="7">
        <f t="shared" si="733"/>
        <v>4503</v>
      </c>
      <c r="X2342" s="9" t="s">
        <v>2717</v>
      </c>
      <c r="Y2342" s="9">
        <v>2</v>
      </c>
      <c r="Z2342" s="8">
        <f t="shared" si="729"/>
        <v>12708</v>
      </c>
      <c r="AA2342" s="6" t="s">
        <v>3967</v>
      </c>
      <c r="AB2342" s="6">
        <v>23053653</v>
      </c>
      <c r="AC2342" s="6">
        <f t="shared" si="734"/>
        <v>2.91</v>
      </c>
      <c r="AD2342" s="6">
        <f t="shared" si="735"/>
        <v>67086130</v>
      </c>
      <c r="AE2342" s="6">
        <f t="shared" si="721"/>
        <v>20074680</v>
      </c>
      <c r="AF2342" s="6">
        <v>3870000</v>
      </c>
      <c r="AG2342" s="11">
        <f t="shared" si="737"/>
        <v>91030810</v>
      </c>
      <c r="AH2342">
        <f t="shared" si="736"/>
        <v>3.9486501336686208</v>
      </c>
      <c r="AI2342" s="53">
        <v>0.8</v>
      </c>
      <c r="AJ2342" s="7" t="str">
        <f t="shared" si="725"/>
        <v>hp_91030810</v>
      </c>
      <c r="AK2342" s="7" t="s">
        <v>3968</v>
      </c>
      <c r="AL2342" s="7">
        <v>3859920</v>
      </c>
      <c r="AM2342" s="7">
        <f>INT(IF(MOD(Y2342,3)=0,INT(AL2342*0.55),INT(AL2342*0.35)))</f>
        <v>1350972</v>
      </c>
      <c r="AN2342" s="54">
        <f t="shared" si="726"/>
        <v>12193178</v>
      </c>
      <c r="AO2342" s="7" t="str">
        <f t="shared" si="727"/>
        <v>atk_12193178</v>
      </c>
      <c r="AP2342" s="7" t="s">
        <v>3973</v>
      </c>
      <c r="AQ2342" s="7" t="s">
        <v>3999</v>
      </c>
      <c r="AR2342" s="7" t="s">
        <v>3975</v>
      </c>
      <c r="AS2342" s="7" t="s">
        <v>3976</v>
      </c>
      <c r="AU2342" s="7" t="str">
        <f t="shared" si="728"/>
        <v>hp_91030810;atk_12193178;hit_500000;miss_110;cirt_0;cirtSub_-3500</v>
      </c>
    </row>
    <row r="2343" spans="22:47" x14ac:dyDescent="0.2">
      <c r="V2343" s="7" t="str">
        <f t="shared" si="724"/>
        <v>南方小岛7-3</v>
      </c>
      <c r="W2343" s="7">
        <f t="shared" si="733"/>
        <v>4505</v>
      </c>
      <c r="X2343" s="9" t="s">
        <v>2717</v>
      </c>
      <c r="Y2343" s="9">
        <v>3</v>
      </c>
      <c r="Z2343" s="8">
        <f t="shared" si="729"/>
        <v>12711</v>
      </c>
      <c r="AA2343" s="6" t="s">
        <v>3967</v>
      </c>
      <c r="AB2343" s="6">
        <v>23073071</v>
      </c>
      <c r="AC2343" s="6">
        <f t="shared" si="734"/>
        <v>2.9125000000000001</v>
      </c>
      <c r="AD2343" s="6">
        <f t="shared" si="735"/>
        <v>67200319</v>
      </c>
      <c r="AE2343" s="6">
        <f t="shared" si="721"/>
        <v>20074680</v>
      </c>
      <c r="AF2343" s="6">
        <v>3870000</v>
      </c>
      <c r="AG2343" s="11">
        <f t="shared" si="737"/>
        <v>91144999</v>
      </c>
      <c r="AH2343">
        <f t="shared" si="736"/>
        <v>3.9502760165736066</v>
      </c>
      <c r="AI2343" s="53">
        <v>0.8</v>
      </c>
      <c r="AJ2343" s="7" t="str">
        <f t="shared" si="725"/>
        <v>hp_91144999</v>
      </c>
      <c r="AK2343" s="7" t="s">
        <v>3968</v>
      </c>
      <c r="AL2343" s="7">
        <v>3863820</v>
      </c>
      <c r="AM2343" s="7">
        <f>INT(IF(MOD(Y2343,3)=0,INT(AL2343*0.55),INT(AL2343*0.35)))</f>
        <v>2125101</v>
      </c>
      <c r="AN2343" s="54">
        <f t="shared" si="726"/>
        <v>12210524</v>
      </c>
      <c r="AO2343" s="7" t="str">
        <f t="shared" si="727"/>
        <v>atk_12210524</v>
      </c>
      <c r="AP2343" s="7" t="s">
        <v>3973</v>
      </c>
      <c r="AQ2343" s="7" t="s">
        <v>3999</v>
      </c>
      <c r="AR2343" s="7" t="s">
        <v>3975</v>
      </c>
      <c r="AS2343" s="7" t="s">
        <v>3976</v>
      </c>
      <c r="AU2343" s="7" t="str">
        <f t="shared" si="728"/>
        <v>hp_91144999;atk_12210524;hit_500000;miss_110;cirt_0;cirtSub_-3500</v>
      </c>
    </row>
    <row r="2344" spans="22:47" x14ac:dyDescent="0.2">
      <c r="V2344" s="7" t="str">
        <f t="shared" si="724"/>
        <v>南方小岛7-4</v>
      </c>
      <c r="W2344" s="7">
        <f t="shared" si="733"/>
        <v>4507</v>
      </c>
      <c r="X2344" s="9" t="s">
        <v>2717</v>
      </c>
      <c r="Y2344" s="9">
        <v>4</v>
      </c>
      <c r="Z2344" s="8">
        <f t="shared" si="729"/>
        <v>12715</v>
      </c>
      <c r="AA2344" s="6" t="s">
        <v>3967</v>
      </c>
      <c r="AB2344" s="6">
        <v>23092490</v>
      </c>
      <c r="AC2344" s="6">
        <f t="shared" si="734"/>
        <v>2.9125000000000001</v>
      </c>
      <c r="AD2344" s="6">
        <f t="shared" si="735"/>
        <v>67256877</v>
      </c>
      <c r="AE2344" s="6">
        <f t="shared" si="721"/>
        <v>20074680</v>
      </c>
      <c r="AF2344" s="6">
        <v>3870000</v>
      </c>
      <c r="AG2344" s="11">
        <f t="shared" si="737"/>
        <v>91201557</v>
      </c>
      <c r="AH2344">
        <f t="shared" si="736"/>
        <v>3.9494033341575552</v>
      </c>
      <c r="AI2344" s="53">
        <v>0.8</v>
      </c>
      <c r="AJ2344" s="7" t="str">
        <f t="shared" si="725"/>
        <v>hp_91201557</v>
      </c>
      <c r="AK2344" s="7" t="s">
        <v>3968</v>
      </c>
      <c r="AL2344" s="7">
        <v>3867720</v>
      </c>
      <c r="AM2344" s="7">
        <f>INT(IF(MOD(Y2344,3)=0,INT(AL2344*0.55),INT(AL2344*0.35)))</f>
        <v>1353702</v>
      </c>
      <c r="AN2344" s="54">
        <f t="shared" si="726"/>
        <v>12220149</v>
      </c>
      <c r="AO2344" s="7" t="str">
        <f t="shared" si="727"/>
        <v>atk_12220149</v>
      </c>
      <c r="AP2344" s="7" t="s">
        <v>3973</v>
      </c>
      <c r="AQ2344" s="7" t="s">
        <v>3999</v>
      </c>
      <c r="AR2344" s="7" t="s">
        <v>3975</v>
      </c>
      <c r="AS2344" s="7" t="s">
        <v>3976</v>
      </c>
      <c r="AU2344" s="7" t="str">
        <f t="shared" si="728"/>
        <v>hp_91201557;atk_12220149;hit_500000;miss_110;cirt_0;cirtSub_-3500</v>
      </c>
    </row>
    <row r="2345" spans="22:47" x14ac:dyDescent="0.2">
      <c r="V2345" s="7" t="str">
        <f t="shared" si="724"/>
        <v>南方小岛7-5</v>
      </c>
      <c r="W2345" s="7">
        <f t="shared" si="733"/>
        <v>4509</v>
      </c>
      <c r="X2345" s="9" t="s">
        <v>2717</v>
      </c>
      <c r="Y2345" s="9">
        <v>5</v>
      </c>
      <c r="Z2345" s="8">
        <f t="shared" si="729"/>
        <v>12720</v>
      </c>
      <c r="AA2345" s="6" t="s">
        <v>3967</v>
      </c>
      <c r="AB2345" s="6">
        <v>23111912</v>
      </c>
      <c r="AC2345" s="6">
        <f t="shared" si="734"/>
        <v>2.9125000000000001</v>
      </c>
      <c r="AD2345" s="6">
        <f t="shared" si="735"/>
        <v>67313443</v>
      </c>
      <c r="AE2345" s="6">
        <f t="shared" si="721"/>
        <v>20074680</v>
      </c>
      <c r="AF2345" s="6">
        <v>3870000</v>
      </c>
      <c r="AG2345" s="11">
        <f t="shared" si="737"/>
        <v>91258123</v>
      </c>
      <c r="AH2345">
        <f t="shared" si="736"/>
        <v>3.9485319518350539</v>
      </c>
      <c r="AI2345" s="53">
        <v>0.8</v>
      </c>
      <c r="AJ2345" s="7" t="str">
        <f t="shared" si="725"/>
        <v>hp_91258123</v>
      </c>
      <c r="AK2345" s="7" t="s">
        <v>3968</v>
      </c>
      <c r="AL2345" s="7">
        <v>3871620</v>
      </c>
      <c r="AM2345" s="7">
        <f>INT(IF(MOD(Y2345,3)=0,INT(AL2345*0.55),INT(AL2345*0.35)))</f>
        <v>1355067</v>
      </c>
      <c r="AN2345" s="54">
        <f t="shared" si="726"/>
        <v>12229772</v>
      </c>
      <c r="AO2345" s="7" t="str">
        <f t="shared" si="727"/>
        <v>atk_12229772</v>
      </c>
      <c r="AP2345" s="7" t="s">
        <v>3973</v>
      </c>
      <c r="AQ2345" s="7" t="s">
        <v>3999</v>
      </c>
      <c r="AR2345" s="7" t="s">
        <v>3975</v>
      </c>
      <c r="AS2345" s="7" t="s">
        <v>3976</v>
      </c>
      <c r="AU2345" s="7" t="str">
        <f t="shared" si="728"/>
        <v>hp_91258123;atk_12229772;hit_500000;miss_110;cirt_0;cirtSub_-3500</v>
      </c>
    </row>
    <row r="2346" spans="22:47" x14ac:dyDescent="0.2">
      <c r="V2346" s="7" t="str">
        <f t="shared" si="724"/>
        <v>南方小岛7-6</v>
      </c>
      <c r="W2346" s="7">
        <f t="shared" si="733"/>
        <v>4511</v>
      </c>
      <c r="X2346" s="9" t="s">
        <v>2717</v>
      </c>
      <c r="Y2346" s="9">
        <v>6</v>
      </c>
      <c r="Z2346" s="8">
        <f t="shared" si="729"/>
        <v>12726</v>
      </c>
      <c r="AA2346" s="6" t="s">
        <v>3967</v>
      </c>
      <c r="AB2346" s="6">
        <v>23131337</v>
      </c>
      <c r="AC2346" s="6">
        <f t="shared" si="734"/>
        <v>2.915</v>
      </c>
      <c r="AD2346" s="6">
        <f t="shared" si="735"/>
        <v>67427847</v>
      </c>
      <c r="AE2346" s="6">
        <f t="shared" ref="AE2346:AE2409" si="739">AE2345</f>
        <v>20074680</v>
      </c>
      <c r="AF2346" s="6">
        <v>3870000</v>
      </c>
      <c r="AG2346" s="11">
        <f t="shared" si="737"/>
        <v>91372527</v>
      </c>
      <c r="AH2346">
        <f t="shared" si="736"/>
        <v>3.9501619383263491</v>
      </c>
      <c r="AI2346" s="53">
        <v>0.8</v>
      </c>
      <c r="AJ2346" s="7" t="str">
        <f t="shared" si="725"/>
        <v>hp_91372527</v>
      </c>
      <c r="AK2346" s="7" t="s">
        <v>3968</v>
      </c>
      <c r="AL2346" s="7">
        <v>3875520</v>
      </c>
      <c r="AM2346" s="7">
        <f>INT(IF(MOD(Y2346,3)=0,INT(AL2346*0.55),INT(AL2346*0.35)))</f>
        <v>2131536</v>
      </c>
      <c r="AN2346" s="54">
        <f t="shared" si="726"/>
        <v>12247145</v>
      </c>
      <c r="AO2346" s="7" t="str">
        <f t="shared" si="727"/>
        <v>atk_12247145</v>
      </c>
      <c r="AP2346" s="7" t="s">
        <v>3973</v>
      </c>
      <c r="AQ2346" s="7" t="s">
        <v>3999</v>
      </c>
      <c r="AR2346" s="7" t="s">
        <v>3975</v>
      </c>
      <c r="AS2346" s="7" t="s">
        <v>3976</v>
      </c>
      <c r="AU2346" s="7" t="str">
        <f t="shared" si="728"/>
        <v>hp_91372527;atk_12247145;hit_500000;miss_110;cirt_0;cirtSub_-3500</v>
      </c>
    </row>
    <row r="2347" spans="22:47" x14ac:dyDescent="0.2">
      <c r="V2347" s="7" t="str">
        <f t="shared" si="724"/>
        <v>南方小岛7-7</v>
      </c>
      <c r="W2347" s="7">
        <f t="shared" si="733"/>
        <v>4513</v>
      </c>
      <c r="X2347" s="9" t="s">
        <v>2717</v>
      </c>
      <c r="Y2347" s="9">
        <v>7</v>
      </c>
      <c r="Z2347" s="8">
        <f t="shared" si="729"/>
        <v>12733</v>
      </c>
      <c r="AA2347" s="6" t="s">
        <v>3967</v>
      </c>
      <c r="AB2347" s="6">
        <v>23150764</v>
      </c>
      <c r="AC2347" s="6">
        <f t="shared" si="734"/>
        <v>2.915</v>
      </c>
      <c r="AD2347" s="6">
        <f t="shared" si="735"/>
        <v>67484477</v>
      </c>
      <c r="AE2347" s="6">
        <f t="shared" si="739"/>
        <v>20074680</v>
      </c>
      <c r="AF2347" s="6">
        <v>3870000</v>
      </c>
      <c r="AG2347" s="11">
        <f t="shared" si="737"/>
        <v>91429157</v>
      </c>
      <c r="AH2347">
        <f t="shared" si="736"/>
        <v>3.949293293301249</v>
      </c>
      <c r="AI2347" s="53">
        <v>0.8</v>
      </c>
      <c r="AJ2347" s="7" t="str">
        <f t="shared" si="725"/>
        <v>hp_91429157</v>
      </c>
      <c r="AK2347" s="7" t="s">
        <v>3968</v>
      </c>
      <c r="AL2347" s="7">
        <v>3879420</v>
      </c>
      <c r="AM2347" s="7">
        <f>INT(IF(MOD(Y2347,3)=0,INT(AL2347*0.55),INT(AL2347*0.35)))</f>
        <v>1357797</v>
      </c>
      <c r="AN2347" s="54">
        <f t="shared" si="726"/>
        <v>12256773</v>
      </c>
      <c r="AO2347" s="7" t="str">
        <f t="shared" si="727"/>
        <v>atk_12256773</v>
      </c>
      <c r="AP2347" s="7" t="s">
        <v>3973</v>
      </c>
      <c r="AQ2347" s="7" t="s">
        <v>3999</v>
      </c>
      <c r="AR2347" s="7" t="s">
        <v>3975</v>
      </c>
      <c r="AS2347" s="7" t="s">
        <v>3976</v>
      </c>
      <c r="AU2347" s="7" t="str">
        <f t="shared" si="728"/>
        <v>hp_91429157;atk_12256773;hit_500000;miss_110;cirt_0;cirtSub_-3500</v>
      </c>
    </row>
    <row r="2348" spans="22:47" x14ac:dyDescent="0.2">
      <c r="V2348" s="7" t="str">
        <f t="shared" si="724"/>
        <v>南方小岛7-8</v>
      </c>
      <c r="W2348" s="7">
        <f t="shared" si="733"/>
        <v>4515</v>
      </c>
      <c r="X2348" s="9" t="s">
        <v>2717</v>
      </c>
      <c r="Y2348" s="9">
        <v>8</v>
      </c>
      <c r="Z2348" s="8">
        <f t="shared" si="729"/>
        <v>12741</v>
      </c>
      <c r="AA2348" s="6" t="s">
        <v>3967</v>
      </c>
      <c r="AB2348" s="6">
        <v>23170194</v>
      </c>
      <c r="AC2348" s="6">
        <f t="shared" si="734"/>
        <v>2.915</v>
      </c>
      <c r="AD2348" s="6">
        <f t="shared" si="735"/>
        <v>67541115</v>
      </c>
      <c r="AE2348" s="6">
        <f t="shared" si="739"/>
        <v>20074680</v>
      </c>
      <c r="AF2348" s="6">
        <v>3870000</v>
      </c>
      <c r="AG2348" s="11">
        <f t="shared" si="737"/>
        <v>91485795</v>
      </c>
      <c r="AH2348">
        <f t="shared" si="736"/>
        <v>3.9484259389455265</v>
      </c>
      <c r="AI2348" s="53">
        <v>0.8</v>
      </c>
      <c r="AJ2348" s="7" t="str">
        <f t="shared" si="725"/>
        <v>hp_91485795</v>
      </c>
      <c r="AK2348" s="7" t="s">
        <v>3968</v>
      </c>
      <c r="AL2348" s="7">
        <v>3883320</v>
      </c>
      <c r="AM2348" s="7">
        <f>INT(IF(MOD(Y2348,3)=0,INT(AL2348*0.55),INT(AL2348*0.35)))</f>
        <v>1359162</v>
      </c>
      <c r="AN2348" s="54">
        <f t="shared" si="726"/>
        <v>12266401</v>
      </c>
      <c r="AO2348" s="7" t="str">
        <f t="shared" si="727"/>
        <v>atk_12266401</v>
      </c>
      <c r="AP2348" s="7" t="s">
        <v>3973</v>
      </c>
      <c r="AQ2348" s="7" t="s">
        <v>3999</v>
      </c>
      <c r="AR2348" s="7" t="s">
        <v>3975</v>
      </c>
      <c r="AS2348" s="7" t="s">
        <v>3976</v>
      </c>
      <c r="AU2348" s="7" t="str">
        <f t="shared" si="728"/>
        <v>hp_91485795;atk_12266401;hit_500000;miss_110;cirt_0;cirtSub_-3500</v>
      </c>
    </row>
    <row r="2349" spans="22:47" x14ac:dyDescent="0.2">
      <c r="V2349" s="7" t="str">
        <f t="shared" si="724"/>
        <v>南方小岛7-9</v>
      </c>
      <c r="W2349" s="7">
        <f t="shared" si="733"/>
        <v>4517</v>
      </c>
      <c r="X2349" s="9" t="s">
        <v>2717</v>
      </c>
      <c r="Y2349" s="9">
        <v>9</v>
      </c>
      <c r="Z2349" s="8">
        <f t="shared" si="729"/>
        <v>12750</v>
      </c>
      <c r="AA2349" s="6" t="s">
        <v>3967</v>
      </c>
      <c r="AB2349" s="6">
        <v>23189627</v>
      </c>
      <c r="AC2349" s="6">
        <f t="shared" si="734"/>
        <v>2.9175</v>
      </c>
      <c r="AD2349" s="6">
        <f t="shared" si="735"/>
        <v>67655736</v>
      </c>
      <c r="AE2349" s="6">
        <f t="shared" si="739"/>
        <v>20074680</v>
      </c>
      <c r="AF2349" s="6">
        <v>3870000</v>
      </c>
      <c r="AG2349" s="11">
        <f t="shared" si="737"/>
        <v>91600416</v>
      </c>
      <c r="AH2349">
        <f t="shared" si="736"/>
        <v>3.9500599125634923</v>
      </c>
      <c r="AI2349" s="53">
        <v>0.8</v>
      </c>
      <c r="AJ2349" s="7" t="str">
        <f t="shared" si="725"/>
        <v>hp_91600416</v>
      </c>
      <c r="AK2349" s="7" t="s">
        <v>3968</v>
      </c>
      <c r="AL2349" s="7">
        <v>3887220</v>
      </c>
      <c r="AM2349" s="7">
        <f>INT(IF(MOD(Y2349,3)=0,INT(AL2349*0.55),INT(AL2349*0.35)))</f>
        <v>2137971</v>
      </c>
      <c r="AN2349" s="54">
        <f t="shared" si="726"/>
        <v>12283801</v>
      </c>
      <c r="AO2349" s="7" t="str">
        <f t="shared" si="727"/>
        <v>atk_12283801</v>
      </c>
      <c r="AP2349" s="7" t="s">
        <v>3973</v>
      </c>
      <c r="AQ2349" s="7" t="s">
        <v>3999</v>
      </c>
      <c r="AR2349" s="7" t="s">
        <v>3975</v>
      </c>
      <c r="AS2349" s="7" t="s">
        <v>3976</v>
      </c>
      <c r="AU2349" s="7" t="str">
        <f t="shared" si="728"/>
        <v>hp_91600416;atk_12283801;hit_500000;miss_110;cirt_0;cirtSub_-3500</v>
      </c>
    </row>
    <row r="2350" spans="22:47" x14ac:dyDescent="0.2">
      <c r="V2350" s="7" t="str">
        <f t="shared" si="724"/>
        <v>南方小岛7-10</v>
      </c>
      <c r="W2350" s="7">
        <f t="shared" si="733"/>
        <v>4519</v>
      </c>
      <c r="X2350" s="9" t="s">
        <v>2717</v>
      </c>
      <c r="Y2350" s="9">
        <v>10</v>
      </c>
      <c r="Z2350" s="8">
        <f t="shared" si="729"/>
        <v>12760</v>
      </c>
      <c r="AA2350" s="6" t="s">
        <v>3967</v>
      </c>
      <c r="AB2350" s="6">
        <v>23209063</v>
      </c>
      <c r="AC2350" s="6">
        <f t="shared" si="734"/>
        <v>2.9175</v>
      </c>
      <c r="AD2350" s="6">
        <f t="shared" si="735"/>
        <v>67712441</v>
      </c>
      <c r="AE2350" s="6">
        <f t="shared" si="739"/>
        <v>20074680</v>
      </c>
      <c r="AF2350" s="6">
        <v>3870000</v>
      </c>
      <c r="AG2350" s="11">
        <f t="shared" si="737"/>
        <v>91657121</v>
      </c>
      <c r="AH2350">
        <f t="shared" si="736"/>
        <v>3.9491952346374344</v>
      </c>
      <c r="AI2350" s="53">
        <v>0.8</v>
      </c>
      <c r="AJ2350" s="7" t="str">
        <f t="shared" si="725"/>
        <v>hp_91657121</v>
      </c>
      <c r="AK2350" s="7" t="s">
        <v>3968</v>
      </c>
      <c r="AL2350" s="7">
        <v>3891120</v>
      </c>
      <c r="AM2350" s="7">
        <f>INT(IF(MOD(Y2350,3)=0,INT(AL2350*0.55),INT(AL2350*0.35)))</f>
        <v>1361892</v>
      </c>
      <c r="AN2350" s="54">
        <f t="shared" si="726"/>
        <v>12293434</v>
      </c>
      <c r="AO2350" s="7" t="str">
        <f t="shared" si="727"/>
        <v>atk_12293434</v>
      </c>
      <c r="AP2350" s="7" t="s">
        <v>3973</v>
      </c>
      <c r="AQ2350" s="7" t="s">
        <v>3999</v>
      </c>
      <c r="AR2350" s="7" t="s">
        <v>3975</v>
      </c>
      <c r="AS2350" s="7" t="s">
        <v>3976</v>
      </c>
      <c r="AU2350" s="7" t="str">
        <f t="shared" si="728"/>
        <v>hp_91657121;atk_12293434;hit_500000;miss_110;cirt_0;cirtSub_-3500</v>
      </c>
    </row>
    <row r="2351" spans="22:47" x14ac:dyDescent="0.2">
      <c r="V2351" s="7" t="str">
        <f t="shared" si="724"/>
        <v>南方小岛8-1</v>
      </c>
      <c r="W2351" s="7">
        <f t="shared" si="733"/>
        <v>4521</v>
      </c>
      <c r="X2351" s="9" t="s">
        <v>2718</v>
      </c>
      <c r="Y2351" s="9">
        <v>1</v>
      </c>
      <c r="Z2351" s="8">
        <f t="shared" si="729"/>
        <v>12761</v>
      </c>
      <c r="AA2351" s="6" t="s">
        <v>3967</v>
      </c>
      <c r="AB2351" s="6">
        <v>23228501</v>
      </c>
      <c r="AC2351" s="6">
        <f t="shared" si="734"/>
        <v>2.92</v>
      </c>
      <c r="AD2351" s="6">
        <f t="shared" si="735"/>
        <v>67827222</v>
      </c>
      <c r="AE2351" s="6">
        <f t="shared" ref="AE2351" si="740">IF(MOD(Y2351,1)=0,INT(AD2350*0.3),0)</f>
        <v>20313732</v>
      </c>
      <c r="AF2351" s="6">
        <v>3870000</v>
      </c>
      <c r="AG2351" s="11">
        <f t="shared" si="737"/>
        <v>92010954</v>
      </c>
      <c r="AH2351">
        <f t="shared" si="736"/>
        <v>3.9611231908593671</v>
      </c>
      <c r="AI2351" s="53">
        <v>0.8</v>
      </c>
      <c r="AJ2351" s="7" t="str">
        <f t="shared" si="725"/>
        <v>hp_92010954</v>
      </c>
      <c r="AK2351" s="7" t="s">
        <v>3968</v>
      </c>
      <c r="AL2351" s="7">
        <v>3895020</v>
      </c>
      <c r="AM2351" s="7">
        <f>INT(IF(MOD(Y2351,3)=0,INT(AL2351*0.55),INT(AL2351*0.35)))</f>
        <v>1363257</v>
      </c>
      <c r="AN2351" s="54">
        <f t="shared" si="726"/>
        <v>12342923</v>
      </c>
      <c r="AO2351" s="7" t="str">
        <f t="shared" si="727"/>
        <v>atk_12342923</v>
      </c>
      <c r="AP2351" s="7" t="s">
        <v>3973</v>
      </c>
      <c r="AQ2351" s="7" t="s">
        <v>3999</v>
      </c>
      <c r="AR2351" s="7" t="s">
        <v>3975</v>
      </c>
      <c r="AS2351" s="7" t="s">
        <v>3976</v>
      </c>
      <c r="AU2351" s="7" t="str">
        <f t="shared" si="728"/>
        <v>hp_92010954;atk_12342923;hit_500000;miss_110;cirt_0;cirtSub_-3500</v>
      </c>
    </row>
    <row r="2352" spans="22:47" x14ac:dyDescent="0.2">
      <c r="V2352" s="7" t="str">
        <f t="shared" si="724"/>
        <v>南方小岛8-2</v>
      </c>
      <c r="W2352" s="7">
        <f t="shared" si="733"/>
        <v>4523</v>
      </c>
      <c r="X2352" s="9" t="s">
        <v>2718</v>
      </c>
      <c r="Y2352" s="9">
        <v>2</v>
      </c>
      <c r="Z2352" s="8">
        <f t="shared" si="729"/>
        <v>12763</v>
      </c>
      <c r="AA2352" s="6" t="s">
        <v>3967</v>
      </c>
      <c r="AB2352" s="6">
        <v>23247940</v>
      </c>
      <c r="AC2352" s="6">
        <f t="shared" si="734"/>
        <v>2.92</v>
      </c>
      <c r="AD2352" s="6">
        <f t="shared" si="735"/>
        <v>67883984</v>
      </c>
      <c r="AE2352" s="6">
        <f t="shared" si="739"/>
        <v>20313732</v>
      </c>
      <c r="AF2352" s="6">
        <v>3870000</v>
      </c>
      <c r="AG2352" s="11">
        <f t="shared" si="737"/>
        <v>92067716</v>
      </c>
      <c r="AH2352">
        <f t="shared" si="736"/>
        <v>3.960252650342353</v>
      </c>
      <c r="AI2352" s="53">
        <v>0.8</v>
      </c>
      <c r="AJ2352" s="7" t="str">
        <f t="shared" si="725"/>
        <v>hp_92067716</v>
      </c>
      <c r="AK2352" s="7" t="s">
        <v>3968</v>
      </c>
      <c r="AL2352" s="7">
        <v>3898920</v>
      </c>
      <c r="AM2352" s="7">
        <f>INT(IF(MOD(Y2352,3)=0,INT(AL2352*0.55),INT(AL2352*0.35)))</f>
        <v>1364622</v>
      </c>
      <c r="AN2352" s="54">
        <f t="shared" si="726"/>
        <v>12352566</v>
      </c>
      <c r="AO2352" s="7" t="str">
        <f t="shared" si="727"/>
        <v>atk_12352566</v>
      </c>
      <c r="AP2352" s="7" t="s">
        <v>3973</v>
      </c>
      <c r="AQ2352" s="7" t="s">
        <v>3999</v>
      </c>
      <c r="AR2352" s="7" t="s">
        <v>3975</v>
      </c>
      <c r="AS2352" s="7" t="s">
        <v>3976</v>
      </c>
      <c r="AU2352" s="7" t="str">
        <f t="shared" si="728"/>
        <v>hp_92067716;atk_12352566;hit_500000;miss_110;cirt_0;cirtSub_-3500</v>
      </c>
    </row>
    <row r="2353" spans="22:47" x14ac:dyDescent="0.2">
      <c r="V2353" s="7" t="str">
        <f t="shared" si="724"/>
        <v>南方小岛8-3</v>
      </c>
      <c r="W2353" s="7">
        <f t="shared" si="733"/>
        <v>4525</v>
      </c>
      <c r="X2353" s="9" t="s">
        <v>2718</v>
      </c>
      <c r="Y2353" s="9">
        <v>3</v>
      </c>
      <c r="Z2353" s="8">
        <f t="shared" si="729"/>
        <v>12766</v>
      </c>
      <c r="AA2353" s="6" t="s">
        <v>3967</v>
      </c>
      <c r="AB2353" s="6">
        <v>23267382</v>
      </c>
      <c r="AC2353" s="6">
        <f t="shared" si="734"/>
        <v>2.9224999999999999</v>
      </c>
      <c r="AD2353" s="6">
        <f t="shared" si="735"/>
        <v>67998923</v>
      </c>
      <c r="AE2353" s="6">
        <f t="shared" si="739"/>
        <v>20313732</v>
      </c>
      <c r="AF2353" s="6">
        <v>3870000</v>
      </c>
      <c r="AG2353" s="11">
        <f t="shared" si="737"/>
        <v>92182655</v>
      </c>
      <c r="AH2353">
        <f t="shared" si="736"/>
        <v>3.9618834211773373</v>
      </c>
      <c r="AI2353" s="53">
        <v>0.8</v>
      </c>
      <c r="AJ2353" s="7" t="str">
        <f t="shared" si="725"/>
        <v>hp_92182655</v>
      </c>
      <c r="AK2353" s="7" t="s">
        <v>3968</v>
      </c>
      <c r="AL2353" s="7">
        <v>3902820</v>
      </c>
      <c r="AM2353" s="7">
        <f>INT(IF(MOD(Y2353,3)=0,INT(AL2353*0.55),INT(AL2353*0.35)))</f>
        <v>2146551</v>
      </c>
      <c r="AN2353" s="54">
        <f t="shared" si="726"/>
        <v>12370014</v>
      </c>
      <c r="AO2353" s="7" t="str">
        <f t="shared" si="727"/>
        <v>atk_12370014</v>
      </c>
      <c r="AP2353" s="7" t="s">
        <v>3973</v>
      </c>
      <c r="AQ2353" s="7" t="s">
        <v>3999</v>
      </c>
      <c r="AR2353" s="7" t="s">
        <v>3975</v>
      </c>
      <c r="AS2353" s="7" t="s">
        <v>3976</v>
      </c>
      <c r="AU2353" s="7" t="str">
        <f t="shared" si="728"/>
        <v>hp_92182655;atk_12370014;hit_500000;miss_110;cirt_0;cirtSub_-3500</v>
      </c>
    </row>
    <row r="2354" spans="22:47" x14ac:dyDescent="0.2">
      <c r="V2354" s="7" t="str">
        <f t="shared" si="724"/>
        <v>南方小岛8-4</v>
      </c>
      <c r="W2354" s="7">
        <f t="shared" si="733"/>
        <v>4527</v>
      </c>
      <c r="X2354" s="9" t="s">
        <v>2718</v>
      </c>
      <c r="Y2354" s="9">
        <v>4</v>
      </c>
      <c r="Z2354" s="8">
        <f t="shared" si="729"/>
        <v>12770</v>
      </c>
      <c r="AA2354" s="6" t="s">
        <v>3967</v>
      </c>
      <c r="AB2354" s="6">
        <v>23286827</v>
      </c>
      <c r="AC2354" s="6">
        <f t="shared" si="734"/>
        <v>2.9224999999999999</v>
      </c>
      <c r="AD2354" s="6">
        <f t="shared" si="735"/>
        <v>68055751</v>
      </c>
      <c r="AE2354" s="6">
        <f t="shared" si="739"/>
        <v>20313732</v>
      </c>
      <c r="AF2354" s="6">
        <v>3870000</v>
      </c>
      <c r="AG2354" s="11">
        <f t="shared" si="737"/>
        <v>92239483</v>
      </c>
      <c r="AH2354">
        <f t="shared" si="736"/>
        <v>3.9610155131912133</v>
      </c>
      <c r="AI2354" s="53">
        <v>0.8</v>
      </c>
      <c r="AJ2354" s="7" t="str">
        <f t="shared" si="725"/>
        <v>hp_92239483</v>
      </c>
      <c r="AK2354" s="7" t="s">
        <v>3968</v>
      </c>
      <c r="AL2354" s="7">
        <v>3906720</v>
      </c>
      <c r="AM2354" s="7">
        <f>INT(IF(MOD(Y2354,3)=0,INT(AL2354*0.55),INT(AL2354*0.35)))</f>
        <v>1367352</v>
      </c>
      <c r="AN2354" s="54">
        <f t="shared" si="726"/>
        <v>12379662</v>
      </c>
      <c r="AO2354" s="7" t="str">
        <f t="shared" si="727"/>
        <v>atk_12379662</v>
      </c>
      <c r="AP2354" s="7" t="s">
        <v>3973</v>
      </c>
      <c r="AQ2354" s="7" t="s">
        <v>3999</v>
      </c>
      <c r="AR2354" s="7" t="s">
        <v>3975</v>
      </c>
      <c r="AS2354" s="7" t="s">
        <v>3976</v>
      </c>
      <c r="AU2354" s="7" t="str">
        <f t="shared" si="728"/>
        <v>hp_92239483;atk_12379662;hit_500000;miss_110;cirt_0;cirtSub_-3500</v>
      </c>
    </row>
    <row r="2355" spans="22:47" x14ac:dyDescent="0.2">
      <c r="V2355" s="7" t="str">
        <f t="shared" si="724"/>
        <v>南方小岛8-5</v>
      </c>
      <c r="W2355" s="7">
        <f t="shared" si="733"/>
        <v>4529</v>
      </c>
      <c r="X2355" s="9" t="s">
        <v>2718</v>
      </c>
      <c r="Y2355" s="9">
        <v>5</v>
      </c>
      <c r="Z2355" s="8">
        <f t="shared" si="729"/>
        <v>12775</v>
      </c>
      <c r="AA2355" s="6" t="s">
        <v>3967</v>
      </c>
      <c r="AB2355" s="6">
        <v>23306274</v>
      </c>
      <c r="AC2355" s="6">
        <f t="shared" si="734"/>
        <v>2.9224999999999999</v>
      </c>
      <c r="AD2355" s="6">
        <f t="shared" si="735"/>
        <v>68112585</v>
      </c>
      <c r="AE2355" s="6">
        <f t="shared" si="739"/>
        <v>20313732</v>
      </c>
      <c r="AF2355" s="6">
        <v>3870000</v>
      </c>
      <c r="AG2355" s="11">
        <f t="shared" si="737"/>
        <v>92296317</v>
      </c>
      <c r="AH2355">
        <f t="shared" si="736"/>
        <v>3.9601489710453075</v>
      </c>
      <c r="AI2355" s="53">
        <v>0.8</v>
      </c>
      <c r="AJ2355" s="7" t="str">
        <f t="shared" si="725"/>
        <v>hp_92296317</v>
      </c>
      <c r="AK2355" s="7" t="s">
        <v>3968</v>
      </c>
      <c r="AL2355" s="7">
        <v>3910620</v>
      </c>
      <c r="AM2355" s="7">
        <f>INT(IF(MOD(Y2355,3)=0,INT(AL2355*0.55),INT(AL2355*0.35)))</f>
        <v>1368717</v>
      </c>
      <c r="AN2355" s="54">
        <f t="shared" si="726"/>
        <v>12389310</v>
      </c>
      <c r="AO2355" s="7" t="str">
        <f t="shared" si="727"/>
        <v>atk_12389310</v>
      </c>
      <c r="AP2355" s="7" t="s">
        <v>3973</v>
      </c>
      <c r="AQ2355" s="7" t="s">
        <v>3999</v>
      </c>
      <c r="AR2355" s="7" t="s">
        <v>3975</v>
      </c>
      <c r="AS2355" s="7" t="s">
        <v>3976</v>
      </c>
      <c r="AU2355" s="7" t="str">
        <f t="shared" si="728"/>
        <v>hp_92296317;atk_12389310;hit_500000;miss_110;cirt_0;cirtSub_-3500</v>
      </c>
    </row>
    <row r="2356" spans="22:47" x14ac:dyDescent="0.2">
      <c r="V2356" s="7" t="str">
        <f t="shared" si="724"/>
        <v>南方小岛8-6</v>
      </c>
      <c r="W2356" s="7">
        <f t="shared" si="733"/>
        <v>4531</v>
      </c>
      <c r="X2356" s="9" t="s">
        <v>2718</v>
      </c>
      <c r="Y2356" s="9">
        <v>6</v>
      </c>
      <c r="Z2356" s="8">
        <f t="shared" si="729"/>
        <v>12781</v>
      </c>
      <c r="AA2356" s="6" t="s">
        <v>3967</v>
      </c>
      <c r="AB2356" s="6">
        <v>23325724</v>
      </c>
      <c r="AC2356" s="6">
        <f t="shared" si="734"/>
        <v>2.9249999999999998</v>
      </c>
      <c r="AD2356" s="6">
        <f t="shared" si="735"/>
        <v>68227742</v>
      </c>
      <c r="AE2356" s="6">
        <f t="shared" si="739"/>
        <v>20313732</v>
      </c>
      <c r="AF2356" s="6">
        <v>3870000</v>
      </c>
      <c r="AG2356" s="11">
        <f t="shared" si="737"/>
        <v>92411474</v>
      </c>
      <c r="AH2356">
        <f t="shared" si="736"/>
        <v>3.9617837371307316</v>
      </c>
      <c r="AI2356" s="53">
        <v>0.8</v>
      </c>
      <c r="AJ2356" s="7" t="str">
        <f t="shared" si="725"/>
        <v>hp_92411474</v>
      </c>
      <c r="AK2356" s="7" t="s">
        <v>3968</v>
      </c>
      <c r="AL2356" s="7">
        <v>3914520</v>
      </c>
      <c r="AM2356" s="7">
        <f>INT(IF(MOD(Y2356,3)=0,INT(AL2356*0.55),INT(AL2356*0.35)))</f>
        <v>2152986</v>
      </c>
      <c r="AN2356" s="54">
        <f t="shared" si="726"/>
        <v>12406785</v>
      </c>
      <c r="AO2356" s="7" t="str">
        <f t="shared" si="727"/>
        <v>atk_12406785</v>
      </c>
      <c r="AP2356" s="7" t="s">
        <v>3973</v>
      </c>
      <c r="AQ2356" s="7" t="s">
        <v>3999</v>
      </c>
      <c r="AR2356" s="7" t="s">
        <v>3975</v>
      </c>
      <c r="AS2356" s="7" t="s">
        <v>3976</v>
      </c>
      <c r="AU2356" s="7" t="str">
        <f t="shared" si="728"/>
        <v>hp_92411474;atk_12406785;hit_500000;miss_110;cirt_0;cirtSub_-3500</v>
      </c>
    </row>
    <row r="2357" spans="22:47" x14ac:dyDescent="0.2">
      <c r="V2357" s="7" t="str">
        <f t="shared" si="724"/>
        <v>南方小岛8-7</v>
      </c>
      <c r="W2357" s="7">
        <f t="shared" si="733"/>
        <v>4533</v>
      </c>
      <c r="X2357" s="9" t="s">
        <v>2718</v>
      </c>
      <c r="Y2357" s="9">
        <v>7</v>
      </c>
      <c r="Z2357" s="8">
        <f t="shared" si="729"/>
        <v>12788</v>
      </c>
      <c r="AA2357" s="6" t="s">
        <v>3967</v>
      </c>
      <c r="AB2357" s="6">
        <v>23345177</v>
      </c>
      <c r="AC2357" s="6">
        <f t="shared" si="734"/>
        <v>2.9249999999999998</v>
      </c>
      <c r="AD2357" s="6">
        <f t="shared" si="735"/>
        <v>68284642</v>
      </c>
      <c r="AE2357" s="6">
        <f t="shared" si="739"/>
        <v>20313732</v>
      </c>
      <c r="AF2357" s="6">
        <v>3870000</v>
      </c>
      <c r="AG2357" s="11">
        <f t="shared" si="737"/>
        <v>92468374</v>
      </c>
      <c r="AH2357">
        <f t="shared" si="736"/>
        <v>3.9609198079757544</v>
      </c>
      <c r="AI2357" s="53">
        <v>0.8</v>
      </c>
      <c r="AJ2357" s="7" t="str">
        <f t="shared" si="725"/>
        <v>hp_92468374</v>
      </c>
      <c r="AK2357" s="7" t="s">
        <v>3968</v>
      </c>
      <c r="AL2357" s="7">
        <v>3918420</v>
      </c>
      <c r="AM2357" s="7">
        <f>INT(IF(MOD(Y2357,3)=0,INT(AL2357*0.55),INT(AL2357*0.35)))</f>
        <v>1371447</v>
      </c>
      <c r="AN2357" s="54">
        <f t="shared" si="726"/>
        <v>12416437</v>
      </c>
      <c r="AO2357" s="7" t="str">
        <f t="shared" si="727"/>
        <v>atk_12416437</v>
      </c>
      <c r="AP2357" s="7" t="s">
        <v>3973</v>
      </c>
      <c r="AQ2357" s="7" t="s">
        <v>3999</v>
      </c>
      <c r="AR2357" s="7" t="s">
        <v>3975</v>
      </c>
      <c r="AS2357" s="7" t="s">
        <v>3976</v>
      </c>
      <c r="AU2357" s="7" t="str">
        <f t="shared" si="728"/>
        <v>hp_92468374;atk_12416437;hit_500000;miss_110;cirt_0;cirtSub_-3500</v>
      </c>
    </row>
    <row r="2358" spans="22:47" x14ac:dyDescent="0.2">
      <c r="V2358" s="7" t="str">
        <f t="shared" si="724"/>
        <v>南方小岛8-8</v>
      </c>
      <c r="W2358" s="7">
        <f t="shared" si="733"/>
        <v>4535</v>
      </c>
      <c r="X2358" s="9" t="s">
        <v>2718</v>
      </c>
      <c r="Y2358" s="9">
        <v>8</v>
      </c>
      <c r="Z2358" s="8">
        <f t="shared" si="729"/>
        <v>12796</v>
      </c>
      <c r="AA2358" s="6" t="s">
        <v>3967</v>
      </c>
      <c r="AB2358" s="6">
        <v>23364633</v>
      </c>
      <c r="AC2358" s="6">
        <f t="shared" si="734"/>
        <v>2.9249999999999998</v>
      </c>
      <c r="AD2358" s="6">
        <f t="shared" si="735"/>
        <v>68341551</v>
      </c>
      <c r="AE2358" s="6">
        <f t="shared" si="739"/>
        <v>20313732</v>
      </c>
      <c r="AF2358" s="6">
        <v>3870000</v>
      </c>
      <c r="AG2358" s="11">
        <f t="shared" si="737"/>
        <v>92525283</v>
      </c>
      <c r="AH2358">
        <f t="shared" si="736"/>
        <v>3.9600571941361116</v>
      </c>
      <c r="AI2358" s="53">
        <v>0.8</v>
      </c>
      <c r="AJ2358" s="7" t="str">
        <f t="shared" si="725"/>
        <v>hp_92525283</v>
      </c>
      <c r="AK2358" s="7" t="s">
        <v>3968</v>
      </c>
      <c r="AL2358" s="7">
        <v>3922320</v>
      </c>
      <c r="AM2358" s="7">
        <f>INT(IF(MOD(Y2358,3)=0,INT(AL2358*0.55),INT(AL2358*0.35)))</f>
        <v>1372812</v>
      </c>
      <c r="AN2358" s="54">
        <f t="shared" si="726"/>
        <v>12426089</v>
      </c>
      <c r="AO2358" s="7" t="str">
        <f t="shared" si="727"/>
        <v>atk_12426089</v>
      </c>
      <c r="AP2358" s="7" t="s">
        <v>3973</v>
      </c>
      <c r="AQ2358" s="7" t="s">
        <v>3999</v>
      </c>
      <c r="AR2358" s="7" t="s">
        <v>3975</v>
      </c>
      <c r="AS2358" s="7" t="s">
        <v>3976</v>
      </c>
      <c r="AU2358" s="7" t="str">
        <f t="shared" si="728"/>
        <v>hp_92525283;atk_12426089;hit_500000;miss_110;cirt_0;cirtSub_-3500</v>
      </c>
    </row>
    <row r="2359" spans="22:47" x14ac:dyDescent="0.2">
      <c r="V2359" s="7" t="str">
        <f t="shared" si="724"/>
        <v>南方小岛8-9</v>
      </c>
      <c r="W2359" s="7">
        <f t="shared" si="733"/>
        <v>4537</v>
      </c>
      <c r="X2359" s="9" t="s">
        <v>2718</v>
      </c>
      <c r="Y2359" s="9">
        <v>9</v>
      </c>
      <c r="Z2359" s="8">
        <f t="shared" si="729"/>
        <v>12805</v>
      </c>
      <c r="AA2359" s="6" t="s">
        <v>3967</v>
      </c>
      <c r="AB2359" s="6">
        <v>23384091</v>
      </c>
      <c r="AC2359" s="6">
        <f t="shared" si="734"/>
        <v>2.9274999999999998</v>
      </c>
      <c r="AD2359" s="6">
        <f t="shared" si="735"/>
        <v>68456926</v>
      </c>
      <c r="AE2359" s="6">
        <f t="shared" si="739"/>
        <v>20313732</v>
      </c>
      <c r="AF2359" s="6">
        <v>3870000</v>
      </c>
      <c r="AG2359" s="11">
        <f t="shared" si="737"/>
        <v>92640658</v>
      </c>
      <c r="AH2359">
        <f t="shared" si="736"/>
        <v>3.9616959239510314</v>
      </c>
      <c r="AI2359" s="53">
        <v>0.8</v>
      </c>
      <c r="AJ2359" s="7" t="str">
        <f t="shared" si="725"/>
        <v>hp_92640658</v>
      </c>
      <c r="AK2359" s="7" t="s">
        <v>3968</v>
      </c>
      <c r="AL2359" s="7">
        <v>3926220</v>
      </c>
      <c r="AM2359" s="7">
        <f>INT(IF(MOD(Y2359,3)=0,INT(AL2359*0.55),INT(AL2359*0.35)))</f>
        <v>2159421</v>
      </c>
      <c r="AN2359" s="54">
        <f t="shared" si="726"/>
        <v>12443591</v>
      </c>
      <c r="AO2359" s="7" t="str">
        <f t="shared" si="727"/>
        <v>atk_12443591</v>
      </c>
      <c r="AP2359" s="7" t="s">
        <v>3973</v>
      </c>
      <c r="AQ2359" s="7" t="s">
        <v>3999</v>
      </c>
      <c r="AR2359" s="7" t="s">
        <v>3975</v>
      </c>
      <c r="AS2359" s="7" t="s">
        <v>3976</v>
      </c>
      <c r="AU2359" s="7" t="str">
        <f t="shared" si="728"/>
        <v>hp_92640658;atk_12443591;hit_500000;miss_110;cirt_0;cirtSub_-3500</v>
      </c>
    </row>
    <row r="2360" spans="22:47" x14ac:dyDescent="0.2">
      <c r="V2360" s="7" t="str">
        <f t="shared" si="724"/>
        <v>南方小岛8-10</v>
      </c>
      <c r="W2360" s="7">
        <f t="shared" si="733"/>
        <v>4539</v>
      </c>
      <c r="X2360" s="9" t="s">
        <v>2718</v>
      </c>
      <c r="Y2360" s="9">
        <v>10</v>
      </c>
      <c r="Z2360" s="8">
        <f t="shared" si="729"/>
        <v>12815</v>
      </c>
      <c r="AA2360" s="6" t="s">
        <v>3967</v>
      </c>
      <c r="AB2360" s="6">
        <v>23403550</v>
      </c>
      <c r="AC2360" s="6">
        <f t="shared" si="734"/>
        <v>2.9274999999999998</v>
      </c>
      <c r="AD2360" s="6">
        <f t="shared" si="735"/>
        <v>68513892</v>
      </c>
      <c r="AE2360" s="6">
        <f t="shared" si="739"/>
        <v>20313732</v>
      </c>
      <c r="AF2360" s="6">
        <v>3870000</v>
      </c>
      <c r="AG2360" s="11">
        <f t="shared" si="737"/>
        <v>92697624</v>
      </c>
      <c r="AH2360">
        <f t="shared" si="736"/>
        <v>3.9608360270129959</v>
      </c>
      <c r="AI2360" s="53">
        <v>0.8</v>
      </c>
      <c r="AJ2360" s="7" t="str">
        <f t="shared" si="725"/>
        <v>hp_92697624</v>
      </c>
      <c r="AK2360" s="7" t="s">
        <v>3968</v>
      </c>
      <c r="AL2360" s="7">
        <v>3930120</v>
      </c>
      <c r="AM2360" s="7">
        <f>INT(IF(MOD(Y2360,3)=0,INT(AL2360*0.55),INT(AL2360*0.35)))</f>
        <v>1375542</v>
      </c>
      <c r="AN2360" s="54">
        <f t="shared" si="726"/>
        <v>12453248</v>
      </c>
      <c r="AO2360" s="7" t="str">
        <f t="shared" si="727"/>
        <v>atk_12453248</v>
      </c>
      <c r="AP2360" s="7" t="s">
        <v>3973</v>
      </c>
      <c r="AQ2360" s="7" t="s">
        <v>3999</v>
      </c>
      <c r="AR2360" s="7" t="s">
        <v>3975</v>
      </c>
      <c r="AS2360" s="7" t="s">
        <v>3976</v>
      </c>
      <c r="AU2360" s="7" t="str">
        <f t="shared" si="728"/>
        <v>hp_92697624;atk_12453248;hit_500000;miss_110;cirt_0;cirtSub_-3500</v>
      </c>
    </row>
    <row r="2361" spans="22:47" x14ac:dyDescent="0.2">
      <c r="V2361" s="7" t="str">
        <f t="shared" si="724"/>
        <v>南方小岛9-1</v>
      </c>
      <c r="W2361" s="7">
        <f t="shared" si="733"/>
        <v>4541</v>
      </c>
      <c r="X2361" s="9" t="s">
        <v>2719</v>
      </c>
      <c r="Y2361" s="9">
        <v>1</v>
      </c>
      <c r="Z2361" s="8">
        <f t="shared" si="729"/>
        <v>12816</v>
      </c>
      <c r="AA2361" s="6" t="s">
        <v>3967</v>
      </c>
      <c r="AB2361" s="6">
        <v>23423011</v>
      </c>
      <c r="AC2361" s="6">
        <f t="shared" si="734"/>
        <v>2.93</v>
      </c>
      <c r="AD2361" s="6">
        <f t="shared" si="735"/>
        <v>68629422</v>
      </c>
      <c r="AE2361" s="6">
        <f t="shared" ref="AE2361" si="741">IF(MOD(Y2361,1)=0,INT(AD2360*0.3),0)</f>
        <v>20554167</v>
      </c>
      <c r="AF2361" s="6">
        <v>3870000</v>
      </c>
      <c r="AG2361" s="11">
        <f t="shared" si="737"/>
        <v>93053589</v>
      </c>
      <c r="AH2361">
        <f t="shared" si="736"/>
        <v>3.972742402759406</v>
      </c>
      <c r="AI2361" s="53">
        <v>0.8</v>
      </c>
      <c r="AJ2361" s="7" t="str">
        <f t="shared" si="725"/>
        <v>hp_93053589</v>
      </c>
      <c r="AK2361" s="7" t="s">
        <v>3968</v>
      </c>
      <c r="AL2361" s="7">
        <v>3934020</v>
      </c>
      <c r="AM2361" s="7">
        <f>INT(IF(MOD(Y2361,3)=0,INT(AL2361*0.55),INT(AL2361*0.35)))</f>
        <v>1376907</v>
      </c>
      <c r="AN2361" s="54">
        <f t="shared" si="726"/>
        <v>12503078</v>
      </c>
      <c r="AO2361" s="7" t="str">
        <f t="shared" si="727"/>
        <v>atk_12503078</v>
      </c>
      <c r="AP2361" s="7" t="s">
        <v>3973</v>
      </c>
      <c r="AQ2361" s="7" t="s">
        <v>3999</v>
      </c>
      <c r="AR2361" s="7" t="s">
        <v>3975</v>
      </c>
      <c r="AS2361" s="7" t="s">
        <v>3976</v>
      </c>
      <c r="AU2361" s="7" t="str">
        <f t="shared" si="728"/>
        <v>hp_93053589;atk_12503078;hit_500000;miss_110;cirt_0;cirtSub_-3500</v>
      </c>
    </row>
    <row r="2362" spans="22:47" x14ac:dyDescent="0.2">
      <c r="V2362" s="7" t="str">
        <f t="shared" si="724"/>
        <v>南方小岛9-2</v>
      </c>
      <c r="W2362" s="7">
        <f t="shared" si="733"/>
        <v>4543</v>
      </c>
      <c r="X2362" s="9" t="s">
        <v>2719</v>
      </c>
      <c r="Y2362" s="9">
        <v>2</v>
      </c>
      <c r="Z2362" s="8">
        <f t="shared" si="729"/>
        <v>12818</v>
      </c>
      <c r="AA2362" s="6" t="s">
        <v>3967</v>
      </c>
      <c r="AB2362" s="6">
        <v>23442475</v>
      </c>
      <c r="AC2362" s="6">
        <f t="shared" si="734"/>
        <v>2.93</v>
      </c>
      <c r="AD2362" s="6">
        <f t="shared" si="735"/>
        <v>68686451</v>
      </c>
      <c r="AE2362" s="6">
        <f t="shared" si="739"/>
        <v>20554167</v>
      </c>
      <c r="AF2362" s="6">
        <v>3870000</v>
      </c>
      <c r="AG2362" s="11">
        <f t="shared" si="737"/>
        <v>93110618</v>
      </c>
      <c r="AH2362">
        <f t="shared" si="736"/>
        <v>3.9718766043261216</v>
      </c>
      <c r="AI2362" s="53">
        <v>0.8</v>
      </c>
      <c r="AJ2362" s="7" t="str">
        <f t="shared" si="725"/>
        <v>hp_93110618</v>
      </c>
      <c r="AK2362" s="7" t="s">
        <v>3968</v>
      </c>
      <c r="AL2362" s="7">
        <v>3937920</v>
      </c>
      <c r="AM2362" s="7">
        <f>INT(IF(MOD(Y2362,3)=0,INT(AL2362*0.55),INT(AL2362*0.35)))</f>
        <v>1378272</v>
      </c>
      <c r="AN2362" s="54">
        <f t="shared" si="726"/>
        <v>12512745</v>
      </c>
      <c r="AO2362" s="7" t="str">
        <f t="shared" si="727"/>
        <v>atk_12512745</v>
      </c>
      <c r="AP2362" s="7" t="s">
        <v>3973</v>
      </c>
      <c r="AQ2362" s="7" t="s">
        <v>3999</v>
      </c>
      <c r="AR2362" s="7" t="s">
        <v>3975</v>
      </c>
      <c r="AS2362" s="7" t="s">
        <v>3976</v>
      </c>
      <c r="AU2362" s="7" t="str">
        <f t="shared" si="728"/>
        <v>hp_93110618;atk_12512745;hit_500000;miss_110;cirt_0;cirtSub_-3500</v>
      </c>
    </row>
    <row r="2363" spans="22:47" x14ac:dyDescent="0.2">
      <c r="V2363" s="7" t="str">
        <f t="shared" si="724"/>
        <v>南方小岛9-3</v>
      </c>
      <c r="W2363" s="7">
        <f t="shared" si="733"/>
        <v>4545</v>
      </c>
      <c r="X2363" s="9" t="s">
        <v>2719</v>
      </c>
      <c r="Y2363" s="9">
        <v>3</v>
      </c>
      <c r="Z2363" s="8">
        <f t="shared" si="729"/>
        <v>12821</v>
      </c>
      <c r="AA2363" s="6" t="s">
        <v>3967</v>
      </c>
      <c r="AB2363" s="6">
        <v>23461941</v>
      </c>
      <c r="AC2363" s="6">
        <f t="shared" si="734"/>
        <v>2.9325000000000001</v>
      </c>
      <c r="AD2363" s="6">
        <f t="shared" si="735"/>
        <v>68802141</v>
      </c>
      <c r="AE2363" s="6">
        <f t="shared" si="739"/>
        <v>20554167</v>
      </c>
      <c r="AF2363" s="6">
        <v>3870000</v>
      </c>
      <c r="AG2363" s="11">
        <f t="shared" si="737"/>
        <v>93226308</v>
      </c>
      <c r="AH2363">
        <f t="shared" si="736"/>
        <v>3.9735121659371662</v>
      </c>
      <c r="AI2363" s="53">
        <v>0.8</v>
      </c>
      <c r="AJ2363" s="7" t="str">
        <f t="shared" si="725"/>
        <v>hp_93226308</v>
      </c>
      <c r="AK2363" s="7" t="s">
        <v>3968</v>
      </c>
      <c r="AL2363" s="7">
        <v>3941820</v>
      </c>
      <c r="AM2363" s="7">
        <f>INT(IF(MOD(Y2363,3)=0,INT(AL2363*0.55),INT(AL2363*0.35)))</f>
        <v>2168001</v>
      </c>
      <c r="AN2363" s="54">
        <f t="shared" si="726"/>
        <v>12530295</v>
      </c>
      <c r="AO2363" s="7" t="str">
        <f t="shared" si="727"/>
        <v>atk_12530295</v>
      </c>
      <c r="AP2363" s="7" t="s">
        <v>3973</v>
      </c>
      <c r="AQ2363" s="7" t="s">
        <v>3999</v>
      </c>
      <c r="AR2363" s="7" t="s">
        <v>3975</v>
      </c>
      <c r="AS2363" s="7" t="s">
        <v>3976</v>
      </c>
      <c r="AU2363" s="7" t="str">
        <f t="shared" si="728"/>
        <v>hp_93226308;atk_12530295;hit_500000;miss_110;cirt_0;cirtSub_-3500</v>
      </c>
    </row>
    <row r="2364" spans="22:47" x14ac:dyDescent="0.2">
      <c r="V2364" s="7" t="str">
        <f t="shared" si="724"/>
        <v>南方小岛9-4</v>
      </c>
      <c r="W2364" s="7">
        <f t="shared" si="733"/>
        <v>4547</v>
      </c>
      <c r="X2364" s="9" t="s">
        <v>2719</v>
      </c>
      <c r="Y2364" s="9">
        <v>4</v>
      </c>
      <c r="Z2364" s="8">
        <f t="shared" si="729"/>
        <v>12825</v>
      </c>
      <c r="AA2364" s="6" t="s">
        <v>3967</v>
      </c>
      <c r="AB2364" s="6">
        <v>23481410</v>
      </c>
      <c r="AC2364" s="6">
        <f t="shared" si="734"/>
        <v>2.9325000000000001</v>
      </c>
      <c r="AD2364" s="6">
        <f t="shared" si="735"/>
        <v>68859234</v>
      </c>
      <c r="AE2364" s="6">
        <f t="shared" si="739"/>
        <v>20554167</v>
      </c>
      <c r="AF2364" s="6">
        <v>3870000</v>
      </c>
      <c r="AG2364" s="11">
        <f t="shared" si="737"/>
        <v>93283401</v>
      </c>
      <c r="AH2364">
        <f t="shared" si="736"/>
        <v>3.9726490444994571</v>
      </c>
      <c r="AI2364" s="53">
        <v>0.8</v>
      </c>
      <c r="AJ2364" s="7" t="str">
        <f t="shared" si="725"/>
        <v>hp_93283401</v>
      </c>
      <c r="AK2364" s="7" t="s">
        <v>3968</v>
      </c>
      <c r="AL2364" s="7">
        <v>3945720</v>
      </c>
      <c r="AM2364" s="7">
        <f>INT(IF(MOD(Y2364,3)=0,INT(AL2364*0.55),INT(AL2364*0.35)))</f>
        <v>1381002</v>
      </c>
      <c r="AN2364" s="54">
        <f t="shared" si="726"/>
        <v>12539968</v>
      </c>
      <c r="AO2364" s="7" t="str">
        <f t="shared" si="727"/>
        <v>atk_12539968</v>
      </c>
      <c r="AP2364" s="7" t="s">
        <v>3973</v>
      </c>
      <c r="AQ2364" s="7" t="s">
        <v>3999</v>
      </c>
      <c r="AR2364" s="7" t="s">
        <v>3975</v>
      </c>
      <c r="AS2364" s="7" t="s">
        <v>3976</v>
      </c>
      <c r="AU2364" s="7" t="str">
        <f t="shared" si="728"/>
        <v>hp_93283401;atk_12539968;hit_500000;miss_110;cirt_0;cirtSub_-3500</v>
      </c>
    </row>
    <row r="2365" spans="22:47" x14ac:dyDescent="0.2">
      <c r="V2365" s="7" t="str">
        <f t="shared" si="724"/>
        <v>南方小岛9-5</v>
      </c>
      <c r="W2365" s="7">
        <f t="shared" si="733"/>
        <v>4549</v>
      </c>
      <c r="X2365" s="9" t="s">
        <v>2719</v>
      </c>
      <c r="Y2365" s="9">
        <v>5</v>
      </c>
      <c r="Z2365" s="8">
        <f t="shared" si="729"/>
        <v>12830</v>
      </c>
      <c r="AA2365" s="6" t="s">
        <v>3967</v>
      </c>
      <c r="AB2365" s="6">
        <v>23500881</v>
      </c>
      <c r="AC2365" s="6">
        <f t="shared" si="734"/>
        <v>2.9325000000000001</v>
      </c>
      <c r="AD2365" s="6">
        <f t="shared" si="735"/>
        <v>68916333</v>
      </c>
      <c r="AE2365" s="6">
        <f t="shared" si="739"/>
        <v>20554167</v>
      </c>
      <c r="AF2365" s="6">
        <v>3870000</v>
      </c>
      <c r="AG2365" s="11">
        <f t="shared" si="737"/>
        <v>93340500</v>
      </c>
      <c r="AH2365">
        <f t="shared" si="736"/>
        <v>3.9717872704431803</v>
      </c>
      <c r="AI2365" s="53">
        <v>0.8</v>
      </c>
      <c r="AJ2365" s="7" t="str">
        <f t="shared" si="725"/>
        <v>hp_93340500</v>
      </c>
      <c r="AK2365" s="7" t="s">
        <v>3968</v>
      </c>
      <c r="AL2365" s="7">
        <v>3949620</v>
      </c>
      <c r="AM2365" s="7">
        <f>INT(IF(MOD(Y2365,3)=0,INT(AL2365*0.55),INT(AL2365*0.35)))</f>
        <v>1382367</v>
      </c>
      <c r="AN2365" s="54">
        <f t="shared" si="726"/>
        <v>12549640</v>
      </c>
      <c r="AO2365" s="7" t="str">
        <f t="shared" si="727"/>
        <v>atk_12549640</v>
      </c>
      <c r="AP2365" s="7" t="s">
        <v>3973</v>
      </c>
      <c r="AQ2365" s="7" t="s">
        <v>3999</v>
      </c>
      <c r="AR2365" s="7" t="s">
        <v>3975</v>
      </c>
      <c r="AS2365" s="7" t="s">
        <v>3976</v>
      </c>
      <c r="AU2365" s="7" t="str">
        <f t="shared" si="728"/>
        <v>hp_93340500;atk_12549640;hit_500000;miss_110;cirt_0;cirtSub_-3500</v>
      </c>
    </row>
    <row r="2366" spans="22:47" x14ac:dyDescent="0.2">
      <c r="V2366" s="7" t="str">
        <f t="shared" si="724"/>
        <v>南方小岛9-6</v>
      </c>
      <c r="W2366" s="7">
        <f t="shared" si="733"/>
        <v>4551</v>
      </c>
      <c r="X2366" s="9" t="s">
        <v>2719</v>
      </c>
      <c r="Y2366" s="9">
        <v>6</v>
      </c>
      <c r="Z2366" s="8">
        <f t="shared" si="729"/>
        <v>12836</v>
      </c>
      <c r="AA2366" s="6" t="s">
        <v>3967</v>
      </c>
      <c r="AB2366" s="6">
        <v>23520353</v>
      </c>
      <c r="AC2366" s="6">
        <f t="shared" si="734"/>
        <v>2.9350000000000001</v>
      </c>
      <c r="AD2366" s="6">
        <f t="shared" si="735"/>
        <v>69032236</v>
      </c>
      <c r="AE2366" s="6">
        <f t="shared" si="739"/>
        <v>20554167</v>
      </c>
      <c r="AF2366" s="6">
        <v>3870000</v>
      </c>
      <c r="AG2366" s="11">
        <f t="shared" si="737"/>
        <v>93456403</v>
      </c>
      <c r="AH2366">
        <f t="shared" si="736"/>
        <v>3.9734268869178964</v>
      </c>
      <c r="AI2366" s="53">
        <v>0.8</v>
      </c>
      <c r="AJ2366" s="7" t="str">
        <f t="shared" si="725"/>
        <v>hp_93456403</v>
      </c>
      <c r="AK2366" s="7" t="s">
        <v>3968</v>
      </c>
      <c r="AL2366" s="7">
        <v>3953520</v>
      </c>
      <c r="AM2366" s="7">
        <f>INT(IF(MOD(Y2366,3)=0,INT(AL2366*0.55),INT(AL2366*0.35)))</f>
        <v>2174436</v>
      </c>
      <c r="AN2366" s="54">
        <f t="shared" si="726"/>
        <v>12567218</v>
      </c>
      <c r="AO2366" s="7" t="str">
        <f t="shared" si="727"/>
        <v>atk_12567218</v>
      </c>
      <c r="AP2366" s="7" t="s">
        <v>3973</v>
      </c>
      <c r="AQ2366" s="7" t="s">
        <v>3999</v>
      </c>
      <c r="AR2366" s="7" t="s">
        <v>3975</v>
      </c>
      <c r="AS2366" s="7" t="s">
        <v>3976</v>
      </c>
      <c r="AU2366" s="7" t="str">
        <f t="shared" si="728"/>
        <v>hp_93456403;atk_12567218;hit_500000;miss_110;cirt_0;cirtSub_-3500</v>
      </c>
    </row>
    <row r="2367" spans="22:47" x14ac:dyDescent="0.2">
      <c r="V2367" s="7" t="str">
        <f t="shared" si="724"/>
        <v>南方小岛9-7</v>
      </c>
      <c r="W2367" s="7">
        <f t="shared" si="733"/>
        <v>4553</v>
      </c>
      <c r="X2367" s="9" t="s">
        <v>2719</v>
      </c>
      <c r="Y2367" s="9">
        <v>7</v>
      </c>
      <c r="Z2367" s="8">
        <f t="shared" si="729"/>
        <v>12843</v>
      </c>
      <c r="AA2367" s="6" t="s">
        <v>3967</v>
      </c>
      <c r="AB2367" s="6">
        <v>23539828</v>
      </c>
      <c r="AC2367" s="6">
        <f t="shared" si="734"/>
        <v>2.9350000000000001</v>
      </c>
      <c r="AD2367" s="6">
        <f t="shared" si="735"/>
        <v>69089395</v>
      </c>
      <c r="AE2367" s="6">
        <f t="shared" si="739"/>
        <v>20554167</v>
      </c>
      <c r="AF2367" s="6">
        <v>3870000</v>
      </c>
      <c r="AG2367" s="11">
        <f t="shared" si="737"/>
        <v>93513562</v>
      </c>
      <c r="AH2367">
        <f t="shared" si="736"/>
        <v>3.9725677689743528</v>
      </c>
      <c r="AI2367" s="53">
        <v>0.8</v>
      </c>
      <c r="AJ2367" s="7" t="str">
        <f t="shared" si="725"/>
        <v>hp_93513562</v>
      </c>
      <c r="AK2367" s="7" t="s">
        <v>3968</v>
      </c>
      <c r="AL2367" s="7">
        <v>3957420</v>
      </c>
      <c r="AM2367" s="7">
        <f>INT(IF(MOD(Y2367,3)=0,INT(AL2367*0.55),INT(AL2367*0.35)))</f>
        <v>1385097</v>
      </c>
      <c r="AN2367" s="54">
        <f t="shared" si="726"/>
        <v>12576895</v>
      </c>
      <c r="AO2367" s="7" t="str">
        <f t="shared" si="727"/>
        <v>atk_12576895</v>
      </c>
      <c r="AP2367" s="7" t="s">
        <v>3973</v>
      </c>
      <c r="AQ2367" s="7" t="s">
        <v>3999</v>
      </c>
      <c r="AR2367" s="7" t="s">
        <v>3975</v>
      </c>
      <c r="AS2367" s="7" t="s">
        <v>3976</v>
      </c>
      <c r="AU2367" s="7" t="str">
        <f t="shared" si="728"/>
        <v>hp_93513562;atk_12576895;hit_500000;miss_110;cirt_0;cirtSub_-3500</v>
      </c>
    </row>
    <row r="2368" spans="22:47" x14ac:dyDescent="0.2">
      <c r="V2368" s="7" t="str">
        <f t="shared" si="724"/>
        <v>南方小岛9-8</v>
      </c>
      <c r="W2368" s="7">
        <f t="shared" si="733"/>
        <v>4555</v>
      </c>
      <c r="X2368" s="9" t="s">
        <v>2719</v>
      </c>
      <c r="Y2368" s="9">
        <v>8</v>
      </c>
      <c r="Z2368" s="8">
        <f t="shared" si="729"/>
        <v>12851</v>
      </c>
      <c r="AA2368" s="6" t="s">
        <v>3967</v>
      </c>
      <c r="AB2368" s="6">
        <v>23559304</v>
      </c>
      <c r="AC2368" s="6">
        <f t="shared" si="734"/>
        <v>2.9350000000000001</v>
      </c>
      <c r="AD2368" s="6">
        <f t="shared" si="735"/>
        <v>69146557</v>
      </c>
      <c r="AE2368" s="6">
        <f t="shared" si="739"/>
        <v>20554167</v>
      </c>
      <c r="AF2368" s="6">
        <v>3870000</v>
      </c>
      <c r="AG2368" s="11">
        <f t="shared" si="737"/>
        <v>93570724</v>
      </c>
      <c r="AH2368">
        <f t="shared" si="736"/>
        <v>3.9717100301435049</v>
      </c>
      <c r="AI2368" s="53">
        <v>0.8</v>
      </c>
      <c r="AJ2368" s="7" t="str">
        <f t="shared" si="725"/>
        <v>hp_93570724</v>
      </c>
      <c r="AK2368" s="7" t="s">
        <v>3968</v>
      </c>
      <c r="AL2368" s="7">
        <v>3961320</v>
      </c>
      <c r="AM2368" s="7">
        <f>INT(IF(MOD(Y2368,3)=0,INT(AL2368*0.55),INT(AL2368*0.35)))</f>
        <v>1386462</v>
      </c>
      <c r="AN2368" s="54">
        <f t="shared" si="726"/>
        <v>12586571</v>
      </c>
      <c r="AO2368" s="7" t="str">
        <f t="shared" si="727"/>
        <v>atk_12586571</v>
      </c>
      <c r="AP2368" s="7" t="s">
        <v>3973</v>
      </c>
      <c r="AQ2368" s="7" t="s">
        <v>3999</v>
      </c>
      <c r="AR2368" s="7" t="s">
        <v>3975</v>
      </c>
      <c r="AS2368" s="7" t="s">
        <v>3976</v>
      </c>
      <c r="AU2368" s="7" t="str">
        <f t="shared" si="728"/>
        <v>hp_93570724;atk_12586571;hit_500000;miss_110;cirt_0;cirtSub_-3500</v>
      </c>
    </row>
    <row r="2369" spans="22:47" x14ac:dyDescent="0.2">
      <c r="V2369" s="7" t="str">
        <f t="shared" ref="V2369:V2432" si="742">X2369&amp;"-"&amp;Y2369</f>
        <v>南方小岛9-9</v>
      </c>
      <c r="W2369" s="7">
        <f t="shared" si="733"/>
        <v>4557</v>
      </c>
      <c r="X2369" s="9" t="s">
        <v>2719</v>
      </c>
      <c r="Y2369" s="9">
        <v>9</v>
      </c>
      <c r="Z2369" s="8">
        <f t="shared" si="729"/>
        <v>12860</v>
      </c>
      <c r="AA2369" s="6" t="s">
        <v>3967</v>
      </c>
      <c r="AB2369" s="6">
        <v>23578782</v>
      </c>
      <c r="AC2369" s="6">
        <f t="shared" si="734"/>
        <v>2.9375</v>
      </c>
      <c r="AD2369" s="6">
        <f t="shared" si="735"/>
        <v>69262672</v>
      </c>
      <c r="AE2369" s="6">
        <f t="shared" si="739"/>
        <v>20554167</v>
      </c>
      <c r="AF2369" s="6">
        <v>3870000</v>
      </c>
      <c r="AG2369" s="11">
        <f t="shared" si="737"/>
        <v>93686839</v>
      </c>
      <c r="AH2369">
        <f t="shared" si="736"/>
        <v>3.9733536278506669</v>
      </c>
      <c r="AI2369" s="53">
        <v>0.8</v>
      </c>
      <c r="AJ2369" s="7" t="str">
        <f t="shared" ref="AJ2369:AJ2432" si="743">AA2369&amp;"_"&amp;AG2369</f>
        <v>hp_93686839</v>
      </c>
      <c r="AK2369" s="7" t="s">
        <v>3968</v>
      </c>
      <c r="AL2369" s="7">
        <v>3965220</v>
      </c>
      <c r="AM2369" s="7">
        <f>INT(IF(MOD(Y2369,3)=0,INT(AL2369*0.55),INT(AL2369*0.35)))</f>
        <v>2180871</v>
      </c>
      <c r="AN2369" s="54">
        <f t="shared" si="726"/>
        <v>12604177</v>
      </c>
      <c r="AO2369" s="7" t="str">
        <f t="shared" si="727"/>
        <v>atk_12604177</v>
      </c>
      <c r="AP2369" s="7" t="s">
        <v>3973</v>
      </c>
      <c r="AQ2369" s="7" t="s">
        <v>3999</v>
      </c>
      <c r="AR2369" s="7" t="s">
        <v>3975</v>
      </c>
      <c r="AS2369" s="7" t="s">
        <v>3976</v>
      </c>
      <c r="AU2369" s="7" t="str">
        <f t="shared" si="728"/>
        <v>hp_93686839;atk_12604177;hit_500000;miss_110;cirt_0;cirtSub_-3500</v>
      </c>
    </row>
    <row r="2370" spans="22:47" x14ac:dyDescent="0.2">
      <c r="V2370" s="7" t="str">
        <f t="shared" si="742"/>
        <v>南方小岛9-10</v>
      </c>
      <c r="W2370" s="7">
        <f t="shared" si="733"/>
        <v>4559</v>
      </c>
      <c r="X2370" s="9" t="s">
        <v>2719</v>
      </c>
      <c r="Y2370" s="9">
        <v>10</v>
      </c>
      <c r="Z2370" s="8">
        <f t="shared" si="729"/>
        <v>12870</v>
      </c>
      <c r="AA2370" s="6" t="s">
        <v>3967</v>
      </c>
      <c r="AB2370" s="6">
        <v>23598261</v>
      </c>
      <c r="AC2370" s="6">
        <f t="shared" si="734"/>
        <v>2.9375</v>
      </c>
      <c r="AD2370" s="6">
        <f t="shared" si="735"/>
        <v>69319891</v>
      </c>
      <c r="AE2370" s="6">
        <f t="shared" si="739"/>
        <v>20554167</v>
      </c>
      <c r="AF2370" s="6">
        <v>3870000</v>
      </c>
      <c r="AG2370" s="11">
        <f t="shared" si="737"/>
        <v>93744058</v>
      </c>
      <c r="AH2370">
        <f t="shared" si="736"/>
        <v>3.9724985667376083</v>
      </c>
      <c r="AI2370" s="53">
        <v>0.8</v>
      </c>
      <c r="AJ2370" s="7" t="str">
        <f t="shared" si="743"/>
        <v>hp_93744058</v>
      </c>
      <c r="AK2370" s="7" t="s">
        <v>3968</v>
      </c>
      <c r="AL2370" s="7">
        <v>3969620</v>
      </c>
      <c r="AM2370" s="7">
        <f>INT(IF(MOD(Y2370,3)=0,INT(AL2370*0.55),INT(AL2370*0.35)))</f>
        <v>1389367</v>
      </c>
      <c r="AN2370" s="54">
        <f t="shared" ref="AN2370:AN2433" si="744">INT(AL2370*AI2370*AH2370)</f>
        <v>12615447</v>
      </c>
      <c r="AO2370" s="7" t="str">
        <f t="shared" ref="AO2370:AO2433" si="745">AK2370&amp;"_"&amp;AN2370</f>
        <v>atk_12615447</v>
      </c>
      <c r="AP2370" s="7" t="s">
        <v>3973</v>
      </c>
      <c r="AQ2370" s="7" t="s">
        <v>3999</v>
      </c>
      <c r="AR2370" s="7" t="s">
        <v>3975</v>
      </c>
      <c r="AS2370" s="7" t="s">
        <v>3976</v>
      </c>
      <c r="AU2370" s="7" t="str">
        <f t="shared" ref="AU2370:AU2433" si="746">AJ2370&amp;";"&amp;AO2370&amp;";"&amp;AP2370&amp;";"&amp;AQ2370&amp;";"&amp;AR2370&amp;";"&amp;AS2370</f>
        <v>hp_93744058;atk_12615447;hit_500000;miss_110;cirt_0;cirtSub_-3500</v>
      </c>
    </row>
    <row r="2371" spans="22:47" x14ac:dyDescent="0.2">
      <c r="V2371" s="7" t="str">
        <f t="shared" si="742"/>
        <v>南方小岛10-1</v>
      </c>
      <c r="W2371" s="7">
        <f t="shared" si="733"/>
        <v>4561</v>
      </c>
      <c r="X2371" s="9" t="s">
        <v>2720</v>
      </c>
      <c r="Y2371" s="9">
        <v>1</v>
      </c>
      <c r="Z2371" s="8">
        <f t="shared" ref="Z2371:Z2434" si="747">Y2371+Z2370</f>
        <v>12871</v>
      </c>
      <c r="AA2371" s="6" t="s">
        <v>3967</v>
      </c>
      <c r="AB2371" s="6">
        <v>23617742</v>
      </c>
      <c r="AC2371" s="6">
        <f t="shared" si="734"/>
        <v>2.94</v>
      </c>
      <c r="AD2371" s="6">
        <f t="shared" si="735"/>
        <v>69436161</v>
      </c>
      <c r="AE2371" s="6">
        <f t="shared" ref="AE2371" si="748">IF(MOD(Y2371,1)=0,INT(AD2370*0.3),0)</f>
        <v>20795967</v>
      </c>
      <c r="AF2371" s="6">
        <v>3870000</v>
      </c>
      <c r="AG2371" s="11">
        <f t="shared" si="737"/>
        <v>94102128</v>
      </c>
      <c r="AH2371">
        <f t="shared" si="736"/>
        <v>3.9843829270384949</v>
      </c>
      <c r="AI2371" s="53">
        <v>0.8</v>
      </c>
      <c r="AJ2371" s="7" t="str">
        <f t="shared" si="743"/>
        <v>hp_94102128</v>
      </c>
      <c r="AK2371" s="7" t="s">
        <v>3968</v>
      </c>
      <c r="AL2371" s="7">
        <v>3974020</v>
      </c>
      <c r="AM2371" s="7">
        <f>INT(IF(MOD(Y2371,3)=0,INT(AL2371*0.55),INT(AL2371*0.35)))</f>
        <v>1390907</v>
      </c>
      <c r="AN2371" s="54">
        <f t="shared" si="744"/>
        <v>12667213</v>
      </c>
      <c r="AO2371" s="7" t="str">
        <f t="shared" si="745"/>
        <v>atk_12667213</v>
      </c>
      <c r="AP2371" s="7" t="s">
        <v>3973</v>
      </c>
      <c r="AQ2371" s="7" t="s">
        <v>3999</v>
      </c>
      <c r="AR2371" s="7" t="s">
        <v>3975</v>
      </c>
      <c r="AS2371" s="7" t="s">
        <v>3976</v>
      </c>
      <c r="AU2371" s="7" t="str">
        <f t="shared" si="746"/>
        <v>hp_94102128;atk_12667213;hit_500000;miss_110;cirt_0;cirtSub_-3500</v>
      </c>
    </row>
    <row r="2372" spans="22:47" x14ac:dyDescent="0.2">
      <c r="V2372" s="7" t="str">
        <f t="shared" si="742"/>
        <v>南方小岛10-2</v>
      </c>
      <c r="W2372" s="7">
        <f t="shared" si="733"/>
        <v>4563</v>
      </c>
      <c r="X2372" s="9" t="s">
        <v>2720</v>
      </c>
      <c r="Y2372" s="9">
        <v>2</v>
      </c>
      <c r="Z2372" s="8">
        <f t="shared" si="747"/>
        <v>12873</v>
      </c>
      <c r="AA2372" s="6" t="s">
        <v>3967</v>
      </c>
      <c r="AB2372" s="6">
        <v>23637225</v>
      </c>
      <c r="AC2372" s="6">
        <f t="shared" si="734"/>
        <v>2.94</v>
      </c>
      <c r="AD2372" s="6">
        <f t="shared" si="735"/>
        <v>69493441</v>
      </c>
      <c r="AE2372" s="6">
        <f t="shared" si="739"/>
        <v>20795967</v>
      </c>
      <c r="AF2372" s="6">
        <v>3870000</v>
      </c>
      <c r="AG2372" s="11">
        <f t="shared" si="737"/>
        <v>94159408</v>
      </c>
      <c r="AH2372">
        <f t="shared" si="736"/>
        <v>3.9835220928006567</v>
      </c>
      <c r="AI2372" s="53">
        <v>0.8</v>
      </c>
      <c r="AJ2372" s="7" t="str">
        <f t="shared" si="743"/>
        <v>hp_94159408</v>
      </c>
      <c r="AK2372" s="7" t="s">
        <v>3968</v>
      </c>
      <c r="AL2372" s="7">
        <v>3978420</v>
      </c>
      <c r="AM2372" s="7">
        <f>INT(IF(MOD(Y2372,3)=0,INT(AL2372*0.55),INT(AL2372*0.35)))</f>
        <v>1392447</v>
      </c>
      <c r="AN2372" s="54">
        <f t="shared" si="744"/>
        <v>12678499</v>
      </c>
      <c r="AO2372" s="7" t="str">
        <f t="shared" si="745"/>
        <v>atk_12678499</v>
      </c>
      <c r="AP2372" s="7" t="s">
        <v>3973</v>
      </c>
      <c r="AQ2372" s="7" t="s">
        <v>3999</v>
      </c>
      <c r="AR2372" s="7" t="s">
        <v>3975</v>
      </c>
      <c r="AS2372" s="7" t="s">
        <v>3976</v>
      </c>
      <c r="AU2372" s="7" t="str">
        <f t="shared" si="746"/>
        <v>hp_94159408;atk_12678499;hit_500000;miss_110;cirt_0;cirtSub_-3500</v>
      </c>
    </row>
    <row r="2373" spans="22:47" x14ac:dyDescent="0.2">
      <c r="V2373" s="7" t="str">
        <f t="shared" si="742"/>
        <v>南方小岛10-3</v>
      </c>
      <c r="W2373" s="7">
        <f t="shared" si="733"/>
        <v>4565</v>
      </c>
      <c r="X2373" s="9" t="s">
        <v>2720</v>
      </c>
      <c r="Y2373" s="9">
        <v>3</v>
      </c>
      <c r="Z2373" s="8">
        <f t="shared" si="747"/>
        <v>12876</v>
      </c>
      <c r="AA2373" s="6" t="s">
        <v>3967</v>
      </c>
      <c r="AB2373" s="6">
        <v>23656710</v>
      </c>
      <c r="AC2373" s="6">
        <f t="shared" si="734"/>
        <v>2.9424999999999999</v>
      </c>
      <c r="AD2373" s="6">
        <f t="shared" si="735"/>
        <v>69609869</v>
      </c>
      <c r="AE2373" s="6">
        <f t="shared" si="739"/>
        <v>20795967</v>
      </c>
      <c r="AF2373" s="6">
        <v>3870000</v>
      </c>
      <c r="AG2373" s="11">
        <f t="shared" si="737"/>
        <v>94275836</v>
      </c>
      <c r="AH2373">
        <f t="shared" si="736"/>
        <v>3.9851626029147758</v>
      </c>
      <c r="AI2373" s="53">
        <v>0.8</v>
      </c>
      <c r="AJ2373" s="7" t="str">
        <f t="shared" si="743"/>
        <v>hp_94275836</v>
      </c>
      <c r="AK2373" s="7" t="s">
        <v>3968</v>
      </c>
      <c r="AL2373" s="7">
        <v>3982820</v>
      </c>
      <c r="AM2373" s="7">
        <f>INT(IF(MOD(Y2373,3)=0,INT(AL2373*0.55),INT(AL2373*0.35)))</f>
        <v>2190551</v>
      </c>
      <c r="AN2373" s="54">
        <f t="shared" si="744"/>
        <v>12697748</v>
      </c>
      <c r="AO2373" s="7" t="str">
        <f t="shared" si="745"/>
        <v>atk_12697748</v>
      </c>
      <c r="AP2373" s="7" t="s">
        <v>3973</v>
      </c>
      <c r="AQ2373" s="7" t="s">
        <v>3999</v>
      </c>
      <c r="AR2373" s="7" t="s">
        <v>3975</v>
      </c>
      <c r="AS2373" s="7" t="s">
        <v>3976</v>
      </c>
      <c r="AU2373" s="7" t="str">
        <f t="shared" si="746"/>
        <v>hp_94275836;atk_12697748;hit_500000;miss_110;cirt_0;cirtSub_-3500</v>
      </c>
    </row>
    <row r="2374" spans="22:47" x14ac:dyDescent="0.2">
      <c r="V2374" s="7" t="str">
        <f t="shared" si="742"/>
        <v>南方小岛10-4</v>
      </c>
      <c r="W2374" s="7">
        <f t="shared" si="733"/>
        <v>4567</v>
      </c>
      <c r="X2374" s="9" t="s">
        <v>2720</v>
      </c>
      <c r="Y2374" s="9">
        <v>4</v>
      </c>
      <c r="Z2374" s="8">
        <f t="shared" si="747"/>
        <v>12880</v>
      </c>
      <c r="AA2374" s="6" t="s">
        <v>3967</v>
      </c>
      <c r="AB2374" s="6">
        <v>23676196</v>
      </c>
      <c r="AC2374" s="6">
        <f t="shared" si="734"/>
        <v>2.9424999999999999</v>
      </c>
      <c r="AD2374" s="6">
        <f t="shared" si="735"/>
        <v>69667206</v>
      </c>
      <c r="AE2374" s="6">
        <f t="shared" si="739"/>
        <v>20795967</v>
      </c>
      <c r="AF2374" s="6">
        <v>3870000</v>
      </c>
      <c r="AG2374" s="11">
        <f t="shared" si="737"/>
        <v>94333173</v>
      </c>
      <c r="AH2374">
        <f t="shared" si="736"/>
        <v>3.9843044465420037</v>
      </c>
      <c r="AI2374" s="53">
        <v>0.8</v>
      </c>
      <c r="AJ2374" s="7" t="str">
        <f t="shared" si="743"/>
        <v>hp_94333173</v>
      </c>
      <c r="AK2374" s="7" t="s">
        <v>3968</v>
      </c>
      <c r="AL2374" s="7">
        <v>3987220</v>
      </c>
      <c r="AM2374" s="7">
        <f>INT(IF(MOD(Y2374,3)=0,INT(AL2374*0.55),INT(AL2374*0.35)))</f>
        <v>1395527</v>
      </c>
      <c r="AN2374" s="54">
        <f t="shared" si="744"/>
        <v>12709038</v>
      </c>
      <c r="AO2374" s="7" t="str">
        <f t="shared" si="745"/>
        <v>atk_12709038</v>
      </c>
      <c r="AP2374" s="7" t="s">
        <v>3973</v>
      </c>
      <c r="AQ2374" s="7" t="s">
        <v>3999</v>
      </c>
      <c r="AR2374" s="7" t="s">
        <v>3975</v>
      </c>
      <c r="AS2374" s="7" t="s">
        <v>3976</v>
      </c>
      <c r="AU2374" s="7" t="str">
        <f t="shared" si="746"/>
        <v>hp_94333173;atk_12709038;hit_500000;miss_110;cirt_0;cirtSub_-3500</v>
      </c>
    </row>
    <row r="2375" spans="22:47" x14ac:dyDescent="0.2">
      <c r="V2375" s="7" t="str">
        <f t="shared" si="742"/>
        <v>南方小岛10-5</v>
      </c>
      <c r="W2375" s="7">
        <f t="shared" si="733"/>
        <v>4569</v>
      </c>
      <c r="X2375" s="9" t="s">
        <v>2720</v>
      </c>
      <c r="Y2375" s="9">
        <v>5</v>
      </c>
      <c r="Z2375" s="8">
        <f t="shared" si="747"/>
        <v>12885</v>
      </c>
      <c r="AA2375" s="6" t="s">
        <v>3967</v>
      </c>
      <c r="AB2375" s="6">
        <v>23695685</v>
      </c>
      <c r="AC2375" s="6">
        <f t="shared" si="734"/>
        <v>2.9424999999999999</v>
      </c>
      <c r="AD2375" s="6">
        <f t="shared" si="735"/>
        <v>69724553</v>
      </c>
      <c r="AE2375" s="6">
        <f t="shared" si="739"/>
        <v>20795967</v>
      </c>
      <c r="AF2375" s="6">
        <v>3870000</v>
      </c>
      <c r="AG2375" s="11">
        <f t="shared" si="737"/>
        <v>94390520</v>
      </c>
      <c r="AH2375">
        <f t="shared" si="736"/>
        <v>3.9834476192606374</v>
      </c>
      <c r="AI2375" s="53">
        <v>0.8</v>
      </c>
      <c r="AJ2375" s="7" t="str">
        <f t="shared" si="743"/>
        <v>hp_94390520</v>
      </c>
      <c r="AK2375" s="7" t="s">
        <v>3968</v>
      </c>
      <c r="AL2375" s="7">
        <v>3991620</v>
      </c>
      <c r="AM2375" s="7">
        <f>INT(IF(MOD(Y2375,3)=0,INT(AL2375*0.55),INT(AL2375*0.35)))</f>
        <v>1397067</v>
      </c>
      <c r="AN2375" s="54">
        <f t="shared" si="744"/>
        <v>12720327</v>
      </c>
      <c r="AO2375" s="7" t="str">
        <f t="shared" si="745"/>
        <v>atk_12720327</v>
      </c>
      <c r="AP2375" s="7" t="s">
        <v>3973</v>
      </c>
      <c r="AQ2375" s="7" t="s">
        <v>3999</v>
      </c>
      <c r="AR2375" s="7" t="s">
        <v>3975</v>
      </c>
      <c r="AS2375" s="7" t="s">
        <v>3976</v>
      </c>
      <c r="AU2375" s="7" t="str">
        <f t="shared" si="746"/>
        <v>hp_94390520;atk_12720327;hit_500000;miss_110;cirt_0;cirtSub_-3500</v>
      </c>
    </row>
    <row r="2376" spans="22:47" x14ac:dyDescent="0.2">
      <c r="V2376" s="7" t="str">
        <f t="shared" si="742"/>
        <v>南方小岛10-6</v>
      </c>
      <c r="W2376" s="7">
        <f t="shared" si="733"/>
        <v>4571</v>
      </c>
      <c r="X2376" s="9" t="s">
        <v>2720</v>
      </c>
      <c r="Y2376" s="9">
        <v>6</v>
      </c>
      <c r="Z2376" s="8">
        <f t="shared" si="747"/>
        <v>12891</v>
      </c>
      <c r="AA2376" s="6" t="s">
        <v>3967</v>
      </c>
      <c r="AB2376" s="6">
        <v>23715177</v>
      </c>
      <c r="AC2376" s="6">
        <f t="shared" si="734"/>
        <v>2.9449999999999998</v>
      </c>
      <c r="AD2376" s="6">
        <f t="shared" si="735"/>
        <v>69841196</v>
      </c>
      <c r="AE2376" s="6">
        <f t="shared" si="739"/>
        <v>20795967</v>
      </c>
      <c r="AF2376" s="6">
        <v>3870000</v>
      </c>
      <c r="AG2376" s="11">
        <f t="shared" si="737"/>
        <v>94507163</v>
      </c>
      <c r="AH2376">
        <f t="shared" si="736"/>
        <v>3.9850920362095548</v>
      </c>
      <c r="AI2376" s="53">
        <v>0.8</v>
      </c>
      <c r="AJ2376" s="7" t="str">
        <f t="shared" si="743"/>
        <v>hp_94507163</v>
      </c>
      <c r="AK2376" s="7" t="s">
        <v>3968</v>
      </c>
      <c r="AL2376" s="7">
        <v>3996020</v>
      </c>
      <c r="AM2376" s="7">
        <f>INT(IF(MOD(Y2376,3)=0,INT(AL2376*0.55),INT(AL2376*0.35)))</f>
        <v>2197811</v>
      </c>
      <c r="AN2376" s="54">
        <f t="shared" si="744"/>
        <v>12739605</v>
      </c>
      <c r="AO2376" s="7" t="str">
        <f t="shared" si="745"/>
        <v>atk_12739605</v>
      </c>
      <c r="AP2376" s="7" t="s">
        <v>3973</v>
      </c>
      <c r="AQ2376" s="7" t="s">
        <v>3999</v>
      </c>
      <c r="AR2376" s="7" t="s">
        <v>3975</v>
      </c>
      <c r="AS2376" s="7" t="s">
        <v>3976</v>
      </c>
      <c r="AU2376" s="7" t="str">
        <f t="shared" si="746"/>
        <v>hp_94507163;atk_12739605;hit_500000;miss_110;cirt_0;cirtSub_-3500</v>
      </c>
    </row>
    <row r="2377" spans="22:47" x14ac:dyDescent="0.2">
      <c r="V2377" s="7" t="str">
        <f t="shared" si="742"/>
        <v>南方小岛10-7</v>
      </c>
      <c r="W2377" s="7">
        <f t="shared" si="733"/>
        <v>4573</v>
      </c>
      <c r="X2377" s="9" t="s">
        <v>2720</v>
      </c>
      <c r="Y2377" s="9">
        <v>7</v>
      </c>
      <c r="Z2377" s="8">
        <f t="shared" si="747"/>
        <v>12898</v>
      </c>
      <c r="AA2377" s="6" t="s">
        <v>3967</v>
      </c>
      <c r="AB2377" s="6">
        <v>23734671</v>
      </c>
      <c r="AC2377" s="6">
        <f t="shared" si="734"/>
        <v>2.9449999999999998</v>
      </c>
      <c r="AD2377" s="6">
        <f t="shared" si="735"/>
        <v>69898606</v>
      </c>
      <c r="AE2377" s="6">
        <f t="shared" si="739"/>
        <v>20795967</v>
      </c>
      <c r="AF2377" s="6">
        <v>3870000</v>
      </c>
      <c r="AG2377" s="11">
        <f t="shared" si="737"/>
        <v>94564573</v>
      </c>
      <c r="AH2377">
        <f t="shared" si="736"/>
        <v>3.9842377844630752</v>
      </c>
      <c r="AI2377" s="53">
        <v>0.8</v>
      </c>
      <c r="AJ2377" s="7" t="str">
        <f t="shared" si="743"/>
        <v>hp_94564573</v>
      </c>
      <c r="AK2377" s="7" t="s">
        <v>3968</v>
      </c>
      <c r="AL2377" s="7">
        <v>4000420</v>
      </c>
      <c r="AM2377" s="7">
        <f>INT(IF(MOD(Y2377,3)=0,INT(AL2377*0.55),INT(AL2377*0.35)))</f>
        <v>1400147</v>
      </c>
      <c r="AN2377" s="54">
        <f t="shared" si="744"/>
        <v>12750899</v>
      </c>
      <c r="AO2377" s="7" t="str">
        <f t="shared" si="745"/>
        <v>atk_12750899</v>
      </c>
      <c r="AP2377" s="7" t="s">
        <v>3973</v>
      </c>
      <c r="AQ2377" s="7" t="s">
        <v>3999</v>
      </c>
      <c r="AR2377" s="7" t="s">
        <v>3975</v>
      </c>
      <c r="AS2377" s="7" t="s">
        <v>3976</v>
      </c>
      <c r="AU2377" s="7" t="str">
        <f t="shared" si="746"/>
        <v>hp_94564573;atk_12750899;hit_500000;miss_110;cirt_0;cirtSub_-3500</v>
      </c>
    </row>
    <row r="2378" spans="22:47" x14ac:dyDescent="0.2">
      <c r="V2378" s="7" t="str">
        <f t="shared" si="742"/>
        <v>南方小岛10-8</v>
      </c>
      <c r="W2378" s="7">
        <f t="shared" si="733"/>
        <v>4575</v>
      </c>
      <c r="X2378" s="9" t="s">
        <v>2720</v>
      </c>
      <c r="Y2378" s="9">
        <v>8</v>
      </c>
      <c r="Z2378" s="8">
        <f t="shared" si="747"/>
        <v>12906</v>
      </c>
      <c r="AA2378" s="6" t="s">
        <v>3967</v>
      </c>
      <c r="AB2378" s="6">
        <v>23754166</v>
      </c>
      <c r="AC2378" s="6">
        <f t="shared" si="734"/>
        <v>2.9449999999999998</v>
      </c>
      <c r="AD2378" s="6">
        <f t="shared" si="735"/>
        <v>69956018</v>
      </c>
      <c r="AE2378" s="6">
        <f t="shared" si="739"/>
        <v>20795967</v>
      </c>
      <c r="AF2378" s="6">
        <v>3870000</v>
      </c>
      <c r="AG2378" s="11">
        <f t="shared" si="737"/>
        <v>94621985</v>
      </c>
      <c r="AH2378">
        <f t="shared" si="736"/>
        <v>3.983384851314081</v>
      </c>
      <c r="AI2378" s="53">
        <v>0.8</v>
      </c>
      <c r="AJ2378" s="7" t="str">
        <f t="shared" si="743"/>
        <v>hp_94621985</v>
      </c>
      <c r="AK2378" s="7" t="s">
        <v>3968</v>
      </c>
      <c r="AL2378" s="7">
        <v>4004820</v>
      </c>
      <c r="AM2378" s="7">
        <f>INT(IF(MOD(Y2378,3)=0,INT(AL2378*0.55),INT(AL2378*0.35)))</f>
        <v>1401687</v>
      </c>
      <c r="AN2378" s="54">
        <f t="shared" si="744"/>
        <v>12762191</v>
      </c>
      <c r="AO2378" s="7" t="str">
        <f t="shared" si="745"/>
        <v>atk_12762191</v>
      </c>
      <c r="AP2378" s="7" t="s">
        <v>3973</v>
      </c>
      <c r="AQ2378" s="7" t="s">
        <v>3999</v>
      </c>
      <c r="AR2378" s="7" t="s">
        <v>3975</v>
      </c>
      <c r="AS2378" s="7" t="s">
        <v>3976</v>
      </c>
      <c r="AU2378" s="7" t="str">
        <f t="shared" si="746"/>
        <v>hp_94621985;atk_12762191;hit_500000;miss_110;cirt_0;cirtSub_-3500</v>
      </c>
    </row>
    <row r="2379" spans="22:47" x14ac:dyDescent="0.2">
      <c r="V2379" s="7" t="str">
        <f t="shared" si="742"/>
        <v>南方小岛10-9</v>
      </c>
      <c r="W2379" s="7">
        <f t="shared" si="733"/>
        <v>4577</v>
      </c>
      <c r="X2379" s="9" t="s">
        <v>2720</v>
      </c>
      <c r="Y2379" s="9">
        <v>9</v>
      </c>
      <c r="Z2379" s="8">
        <f t="shared" si="747"/>
        <v>12915</v>
      </c>
      <c r="AA2379" s="6" t="s">
        <v>3967</v>
      </c>
      <c r="AB2379" s="6">
        <v>23773664</v>
      </c>
      <c r="AC2379" s="6">
        <f t="shared" si="734"/>
        <v>2.9474999999999998</v>
      </c>
      <c r="AD2379" s="6">
        <f t="shared" si="735"/>
        <v>70072874</v>
      </c>
      <c r="AE2379" s="6">
        <f t="shared" si="739"/>
        <v>20795967</v>
      </c>
      <c r="AF2379" s="6">
        <v>3870000</v>
      </c>
      <c r="AG2379" s="11">
        <f t="shared" si="737"/>
        <v>94738841</v>
      </c>
      <c r="AH2379">
        <f t="shared" si="736"/>
        <v>3.9850332283656402</v>
      </c>
      <c r="AI2379" s="53">
        <v>0.8</v>
      </c>
      <c r="AJ2379" s="7" t="str">
        <f t="shared" si="743"/>
        <v>hp_94738841</v>
      </c>
      <c r="AK2379" s="7" t="s">
        <v>3968</v>
      </c>
      <c r="AL2379" s="7">
        <v>4009220</v>
      </c>
      <c r="AM2379" s="7">
        <f>INT(IF(MOD(Y2379,3)=0,INT(AL2379*0.55),INT(AL2379*0.35)))</f>
        <v>2205071</v>
      </c>
      <c r="AN2379" s="54">
        <f t="shared" si="744"/>
        <v>12781499</v>
      </c>
      <c r="AO2379" s="7" t="str">
        <f t="shared" si="745"/>
        <v>atk_12781499</v>
      </c>
      <c r="AP2379" s="7" t="s">
        <v>3973</v>
      </c>
      <c r="AQ2379" s="7" t="s">
        <v>3999</v>
      </c>
      <c r="AR2379" s="7" t="s">
        <v>3975</v>
      </c>
      <c r="AS2379" s="7" t="s">
        <v>3976</v>
      </c>
      <c r="AU2379" s="7" t="str">
        <f t="shared" si="746"/>
        <v>hp_94738841;atk_12781499;hit_500000;miss_110;cirt_0;cirtSub_-3500</v>
      </c>
    </row>
    <row r="2380" spans="22:47" x14ac:dyDescent="0.2">
      <c r="V2380" s="7" t="str">
        <f t="shared" si="742"/>
        <v>南方小岛10-10</v>
      </c>
      <c r="W2380" s="7">
        <f t="shared" si="733"/>
        <v>4579</v>
      </c>
      <c r="X2380" s="9" t="s">
        <v>2720</v>
      </c>
      <c r="Y2380" s="9">
        <v>10</v>
      </c>
      <c r="Z2380" s="8">
        <f t="shared" si="747"/>
        <v>12925</v>
      </c>
      <c r="AA2380" s="6" t="s">
        <v>3967</v>
      </c>
      <c r="AB2380" s="6">
        <v>23793165</v>
      </c>
      <c r="AC2380" s="6">
        <f t="shared" si="734"/>
        <v>2.9474999999999998</v>
      </c>
      <c r="AD2380" s="6">
        <f t="shared" si="735"/>
        <v>70130353</v>
      </c>
      <c r="AE2380" s="6">
        <f t="shared" si="739"/>
        <v>20795967</v>
      </c>
      <c r="AF2380" s="6">
        <v>3870000</v>
      </c>
      <c r="AG2380" s="11">
        <f t="shared" si="737"/>
        <v>94796320</v>
      </c>
      <c r="AH2380">
        <f t="shared" si="736"/>
        <v>3.9841828525124758</v>
      </c>
      <c r="AI2380" s="53">
        <v>0.8</v>
      </c>
      <c r="AJ2380" s="7" t="str">
        <f t="shared" si="743"/>
        <v>hp_94796320</v>
      </c>
      <c r="AK2380" s="7" t="s">
        <v>3968</v>
      </c>
      <c r="AL2380" s="7">
        <v>4013620</v>
      </c>
      <c r="AM2380" s="7">
        <f>INT(IF(MOD(Y2380,3)=0,INT(AL2380*0.55),INT(AL2380*0.35)))</f>
        <v>1404767</v>
      </c>
      <c r="AN2380" s="54">
        <f t="shared" si="744"/>
        <v>12792796</v>
      </c>
      <c r="AO2380" s="7" t="str">
        <f t="shared" si="745"/>
        <v>atk_12792796</v>
      </c>
      <c r="AP2380" s="7" t="s">
        <v>3973</v>
      </c>
      <c r="AQ2380" s="7" t="s">
        <v>3999</v>
      </c>
      <c r="AR2380" s="7" t="s">
        <v>3975</v>
      </c>
      <c r="AS2380" s="7" t="s">
        <v>3976</v>
      </c>
      <c r="AU2380" s="7" t="str">
        <f t="shared" si="746"/>
        <v>hp_94796320;atk_12792796;hit_500000;miss_110;cirt_0;cirtSub_-3500</v>
      </c>
    </row>
    <row r="2381" spans="22:47" x14ac:dyDescent="0.2">
      <c r="V2381" s="7" t="str">
        <f t="shared" si="742"/>
        <v>南方小岛11-1</v>
      </c>
      <c r="W2381" s="7">
        <f t="shared" si="733"/>
        <v>4581</v>
      </c>
      <c r="X2381" s="9" t="s">
        <v>2721</v>
      </c>
      <c r="Y2381" s="9">
        <v>1</v>
      </c>
      <c r="Z2381" s="8">
        <f t="shared" si="747"/>
        <v>12926</v>
      </c>
      <c r="AA2381" s="6" t="s">
        <v>3967</v>
      </c>
      <c r="AB2381" s="6">
        <v>23812669</v>
      </c>
      <c r="AC2381" s="6">
        <f t="shared" si="734"/>
        <v>2.95</v>
      </c>
      <c r="AD2381" s="6">
        <f t="shared" si="735"/>
        <v>70247373</v>
      </c>
      <c r="AE2381" s="6">
        <f t="shared" ref="AE2381" si="749">IF(MOD(Y2381,1)=0,INT(AD2380*0.3),0)</f>
        <v>21039105</v>
      </c>
      <c r="AF2381" s="6">
        <v>3870000</v>
      </c>
      <c r="AG2381" s="11">
        <f t="shared" si="737"/>
        <v>95156478</v>
      </c>
      <c r="AH2381">
        <f t="shared" si="736"/>
        <v>3.9960442065524027</v>
      </c>
      <c r="AI2381" s="53">
        <v>0.8</v>
      </c>
      <c r="AJ2381" s="7" t="str">
        <f t="shared" si="743"/>
        <v>hp_95156478</v>
      </c>
      <c r="AK2381" s="7" t="s">
        <v>3968</v>
      </c>
      <c r="AL2381" s="7">
        <v>4018020</v>
      </c>
      <c r="AM2381" s="7">
        <f>INT(IF(MOD(Y2381,3)=0,INT(AL2381*0.55),INT(AL2381*0.35)))</f>
        <v>1406307</v>
      </c>
      <c r="AN2381" s="54">
        <f t="shared" si="744"/>
        <v>12844948</v>
      </c>
      <c r="AO2381" s="7" t="str">
        <f t="shared" si="745"/>
        <v>atk_12844948</v>
      </c>
      <c r="AP2381" s="7" t="s">
        <v>3973</v>
      </c>
      <c r="AQ2381" s="7" t="s">
        <v>3999</v>
      </c>
      <c r="AR2381" s="7" t="s">
        <v>3975</v>
      </c>
      <c r="AS2381" s="7" t="s">
        <v>3976</v>
      </c>
      <c r="AU2381" s="7" t="str">
        <f t="shared" si="746"/>
        <v>hp_95156478;atk_12844948;hit_500000;miss_110;cirt_0;cirtSub_-3500</v>
      </c>
    </row>
    <row r="2382" spans="22:47" x14ac:dyDescent="0.2">
      <c r="V2382" s="7" t="str">
        <f t="shared" si="742"/>
        <v>南方小岛11-2</v>
      </c>
      <c r="W2382" s="7">
        <f t="shared" si="733"/>
        <v>4583</v>
      </c>
      <c r="X2382" s="9" t="s">
        <v>2721</v>
      </c>
      <c r="Y2382" s="9">
        <v>2</v>
      </c>
      <c r="Z2382" s="8">
        <f t="shared" si="747"/>
        <v>12928</v>
      </c>
      <c r="AA2382" s="6" t="s">
        <v>3967</v>
      </c>
      <c r="AB2382" s="6">
        <v>23832176</v>
      </c>
      <c r="AC2382" s="6">
        <f t="shared" si="734"/>
        <v>2.95</v>
      </c>
      <c r="AD2382" s="6">
        <f t="shared" si="735"/>
        <v>70304919</v>
      </c>
      <c r="AE2382" s="6">
        <f t="shared" si="739"/>
        <v>21039105</v>
      </c>
      <c r="AF2382" s="6">
        <v>3870000</v>
      </c>
      <c r="AG2382" s="11">
        <f t="shared" si="737"/>
        <v>95214024</v>
      </c>
      <c r="AH2382">
        <f t="shared" si="736"/>
        <v>3.9951880180811017</v>
      </c>
      <c r="AI2382" s="53">
        <v>0.8</v>
      </c>
      <c r="AJ2382" s="7" t="str">
        <f t="shared" si="743"/>
        <v>hp_95214024</v>
      </c>
      <c r="AK2382" s="7" t="s">
        <v>3968</v>
      </c>
      <c r="AL2382" s="7">
        <v>4022420</v>
      </c>
      <c r="AM2382" s="7">
        <f>INT(IF(MOD(Y2382,3)=0,INT(AL2382*0.55),INT(AL2382*0.35)))</f>
        <v>1407847</v>
      </c>
      <c r="AN2382" s="54">
        <f t="shared" si="744"/>
        <v>12856259</v>
      </c>
      <c r="AO2382" s="7" t="str">
        <f t="shared" si="745"/>
        <v>atk_12856259</v>
      </c>
      <c r="AP2382" s="7" t="s">
        <v>3973</v>
      </c>
      <c r="AQ2382" s="7" t="s">
        <v>3999</v>
      </c>
      <c r="AR2382" s="7" t="s">
        <v>3975</v>
      </c>
      <c r="AS2382" s="7" t="s">
        <v>3976</v>
      </c>
      <c r="AU2382" s="7" t="str">
        <f t="shared" si="746"/>
        <v>hp_95214024;atk_12856259;hit_500000;miss_110;cirt_0;cirtSub_-3500</v>
      </c>
    </row>
    <row r="2383" spans="22:47" x14ac:dyDescent="0.2">
      <c r="V2383" s="7" t="str">
        <f t="shared" si="742"/>
        <v>南方小岛11-3</v>
      </c>
      <c r="W2383" s="7">
        <f t="shared" si="733"/>
        <v>4585</v>
      </c>
      <c r="X2383" s="9" t="s">
        <v>2721</v>
      </c>
      <c r="Y2383" s="9">
        <v>3</v>
      </c>
      <c r="Z2383" s="8">
        <f t="shared" si="747"/>
        <v>12931</v>
      </c>
      <c r="AA2383" s="6" t="s">
        <v>3967</v>
      </c>
      <c r="AB2383" s="6">
        <v>23851685</v>
      </c>
      <c r="AC2383" s="6">
        <f t="shared" si="734"/>
        <v>2.9525000000000001</v>
      </c>
      <c r="AD2383" s="6">
        <f t="shared" si="735"/>
        <v>70422099</v>
      </c>
      <c r="AE2383" s="6">
        <f t="shared" si="739"/>
        <v>21039105</v>
      </c>
      <c r="AF2383" s="6">
        <v>3870000</v>
      </c>
      <c r="AG2383" s="11">
        <f t="shared" si="737"/>
        <v>95331204</v>
      </c>
      <c r="AH2383">
        <f t="shared" si="736"/>
        <v>3.9968330958588458</v>
      </c>
      <c r="AI2383" s="53">
        <v>0.8</v>
      </c>
      <c r="AJ2383" s="7" t="str">
        <f t="shared" si="743"/>
        <v>hp_95331204</v>
      </c>
      <c r="AK2383" s="7" t="s">
        <v>3968</v>
      </c>
      <c r="AL2383" s="7">
        <v>4026820</v>
      </c>
      <c r="AM2383" s="7">
        <f>INT(IF(MOD(Y2383,3)=0,INT(AL2383*0.55),INT(AL2383*0.35)))</f>
        <v>2214751</v>
      </c>
      <c r="AN2383" s="54">
        <f t="shared" si="744"/>
        <v>12875621</v>
      </c>
      <c r="AO2383" s="7" t="str">
        <f t="shared" si="745"/>
        <v>atk_12875621</v>
      </c>
      <c r="AP2383" s="7" t="s">
        <v>3973</v>
      </c>
      <c r="AQ2383" s="7" t="s">
        <v>3999</v>
      </c>
      <c r="AR2383" s="7" t="s">
        <v>3975</v>
      </c>
      <c r="AS2383" s="7" t="s">
        <v>3976</v>
      </c>
      <c r="AU2383" s="7" t="str">
        <f t="shared" si="746"/>
        <v>hp_95331204;atk_12875621;hit_500000;miss_110;cirt_0;cirtSub_-3500</v>
      </c>
    </row>
    <row r="2384" spans="22:47" x14ac:dyDescent="0.2">
      <c r="V2384" s="7" t="str">
        <f t="shared" si="742"/>
        <v>南方小岛11-4</v>
      </c>
      <c r="W2384" s="7">
        <f t="shared" si="733"/>
        <v>4587</v>
      </c>
      <c r="X2384" s="9" t="s">
        <v>2721</v>
      </c>
      <c r="Y2384" s="9">
        <v>4</v>
      </c>
      <c r="Z2384" s="8">
        <f t="shared" si="747"/>
        <v>12935</v>
      </c>
      <c r="AA2384" s="6" t="s">
        <v>3967</v>
      </c>
      <c r="AB2384" s="6">
        <v>23871196</v>
      </c>
      <c r="AC2384" s="6">
        <f t="shared" si="734"/>
        <v>2.9525000000000001</v>
      </c>
      <c r="AD2384" s="6">
        <f t="shared" si="735"/>
        <v>70479706</v>
      </c>
      <c r="AE2384" s="6">
        <f t="shared" si="739"/>
        <v>21039105</v>
      </c>
      <c r="AF2384" s="6">
        <v>3870000</v>
      </c>
      <c r="AG2384" s="11">
        <f t="shared" si="737"/>
        <v>95388811</v>
      </c>
      <c r="AH2384">
        <f t="shared" si="736"/>
        <v>3.9959795479036742</v>
      </c>
      <c r="AI2384" s="53">
        <v>0.8</v>
      </c>
      <c r="AJ2384" s="7" t="str">
        <f t="shared" si="743"/>
        <v>hp_95388811</v>
      </c>
      <c r="AK2384" s="7" t="s">
        <v>3968</v>
      </c>
      <c r="AL2384" s="7">
        <v>4031220</v>
      </c>
      <c r="AM2384" s="7">
        <f>INT(IF(MOD(Y2384,3)=0,INT(AL2384*0.55),INT(AL2384*0.35)))</f>
        <v>1410927</v>
      </c>
      <c r="AN2384" s="54">
        <f t="shared" si="744"/>
        <v>12886938</v>
      </c>
      <c r="AO2384" s="7" t="str">
        <f t="shared" si="745"/>
        <v>atk_12886938</v>
      </c>
      <c r="AP2384" s="7" t="s">
        <v>3973</v>
      </c>
      <c r="AQ2384" s="7" t="s">
        <v>3999</v>
      </c>
      <c r="AR2384" s="7" t="s">
        <v>3975</v>
      </c>
      <c r="AS2384" s="7" t="s">
        <v>3976</v>
      </c>
      <c r="AU2384" s="7" t="str">
        <f t="shared" si="746"/>
        <v>hp_95388811;atk_12886938;hit_500000;miss_110;cirt_0;cirtSub_-3500</v>
      </c>
    </row>
    <row r="2385" spans="22:47" x14ac:dyDescent="0.2">
      <c r="V2385" s="7" t="str">
        <f t="shared" si="742"/>
        <v>南方小岛11-5</v>
      </c>
      <c r="W2385" s="7">
        <f t="shared" si="733"/>
        <v>4589</v>
      </c>
      <c r="X2385" s="9" t="s">
        <v>2721</v>
      </c>
      <c r="Y2385" s="9">
        <v>5</v>
      </c>
      <c r="Z2385" s="8">
        <f t="shared" si="747"/>
        <v>12940</v>
      </c>
      <c r="AA2385" s="6" t="s">
        <v>3967</v>
      </c>
      <c r="AB2385" s="6">
        <v>23890708</v>
      </c>
      <c r="AC2385" s="6">
        <f t="shared" si="734"/>
        <v>2.9525000000000001</v>
      </c>
      <c r="AD2385" s="6">
        <f t="shared" si="735"/>
        <v>70537315</v>
      </c>
      <c r="AE2385" s="6">
        <f t="shared" si="739"/>
        <v>21039105</v>
      </c>
      <c r="AF2385" s="6">
        <v>3870000</v>
      </c>
      <c r="AG2385" s="11">
        <f t="shared" si="737"/>
        <v>95446420</v>
      </c>
      <c r="AH2385">
        <f t="shared" si="736"/>
        <v>3.9951273105845169</v>
      </c>
      <c r="AI2385" s="53">
        <v>0.8</v>
      </c>
      <c r="AJ2385" s="7" t="str">
        <f t="shared" si="743"/>
        <v>hp_95446420</v>
      </c>
      <c r="AK2385" s="7" t="s">
        <v>3968</v>
      </c>
      <c r="AL2385" s="7">
        <v>4035620</v>
      </c>
      <c r="AM2385" s="7">
        <f>INT(IF(MOD(Y2385,3)=0,INT(AL2385*0.55),INT(AL2385*0.35)))</f>
        <v>1412467</v>
      </c>
      <c r="AN2385" s="54">
        <f t="shared" si="744"/>
        <v>12898252</v>
      </c>
      <c r="AO2385" s="7" t="str">
        <f t="shared" si="745"/>
        <v>atk_12898252</v>
      </c>
      <c r="AP2385" s="7" t="s">
        <v>3973</v>
      </c>
      <c r="AQ2385" s="7" t="s">
        <v>3999</v>
      </c>
      <c r="AR2385" s="7" t="s">
        <v>3975</v>
      </c>
      <c r="AS2385" s="7" t="s">
        <v>3976</v>
      </c>
      <c r="AU2385" s="7" t="str">
        <f t="shared" si="746"/>
        <v>hp_95446420;atk_12898252;hit_500000;miss_110;cirt_0;cirtSub_-3500</v>
      </c>
    </row>
    <row r="2386" spans="22:47" x14ac:dyDescent="0.2">
      <c r="V2386" s="7" t="str">
        <f t="shared" si="742"/>
        <v>南方小岛11-6</v>
      </c>
      <c r="W2386" s="7">
        <f t="shared" si="733"/>
        <v>4591</v>
      </c>
      <c r="X2386" s="9" t="s">
        <v>2721</v>
      </c>
      <c r="Y2386" s="9">
        <v>6</v>
      </c>
      <c r="Z2386" s="8">
        <f t="shared" si="747"/>
        <v>12946</v>
      </c>
      <c r="AA2386" s="6" t="s">
        <v>3967</v>
      </c>
      <c r="AB2386" s="6">
        <v>23910221</v>
      </c>
      <c r="AC2386" s="6">
        <f t="shared" si="734"/>
        <v>2.9550000000000001</v>
      </c>
      <c r="AD2386" s="6">
        <f t="shared" si="735"/>
        <v>70654703</v>
      </c>
      <c r="AE2386" s="6">
        <f t="shared" si="739"/>
        <v>21039105</v>
      </c>
      <c r="AF2386" s="6">
        <v>3870000</v>
      </c>
      <c r="AG2386" s="11">
        <f t="shared" si="737"/>
        <v>95563808</v>
      </c>
      <c r="AH2386">
        <f t="shared" si="736"/>
        <v>3.9967764413386226</v>
      </c>
      <c r="AI2386" s="53">
        <v>0.8</v>
      </c>
      <c r="AJ2386" s="7" t="str">
        <f t="shared" si="743"/>
        <v>hp_95563808</v>
      </c>
      <c r="AK2386" s="7" t="s">
        <v>3968</v>
      </c>
      <c r="AL2386" s="7">
        <v>4040020</v>
      </c>
      <c r="AM2386" s="7">
        <f>INT(IF(MOD(Y2386,3)=0,INT(AL2386*0.55),INT(AL2386*0.35)))</f>
        <v>2222011</v>
      </c>
      <c r="AN2386" s="54">
        <f t="shared" si="744"/>
        <v>12917645</v>
      </c>
      <c r="AO2386" s="7" t="str">
        <f t="shared" si="745"/>
        <v>atk_12917645</v>
      </c>
      <c r="AP2386" s="7" t="s">
        <v>3973</v>
      </c>
      <c r="AQ2386" s="7" t="s">
        <v>3999</v>
      </c>
      <c r="AR2386" s="7" t="s">
        <v>3975</v>
      </c>
      <c r="AS2386" s="7" t="s">
        <v>3976</v>
      </c>
      <c r="AU2386" s="7" t="str">
        <f t="shared" si="746"/>
        <v>hp_95563808;atk_12917645;hit_500000;miss_110;cirt_0;cirtSub_-3500</v>
      </c>
    </row>
    <row r="2387" spans="22:47" x14ac:dyDescent="0.2">
      <c r="V2387" s="7" t="str">
        <f t="shared" si="742"/>
        <v>南方小岛11-7</v>
      </c>
      <c r="W2387" s="7">
        <f t="shared" si="733"/>
        <v>4593</v>
      </c>
      <c r="X2387" s="9" t="s">
        <v>2721</v>
      </c>
      <c r="Y2387" s="9">
        <v>7</v>
      </c>
      <c r="Z2387" s="8">
        <f t="shared" si="747"/>
        <v>12953</v>
      </c>
      <c r="AA2387" s="6" t="s">
        <v>3967</v>
      </c>
      <c r="AB2387" s="6">
        <v>23929736</v>
      </c>
      <c r="AC2387" s="6">
        <f t="shared" si="734"/>
        <v>2.9550000000000001</v>
      </c>
      <c r="AD2387" s="6">
        <f t="shared" si="735"/>
        <v>70712369</v>
      </c>
      <c r="AE2387" s="6">
        <f t="shared" si="739"/>
        <v>21039105</v>
      </c>
      <c r="AF2387" s="6">
        <v>3870000</v>
      </c>
      <c r="AG2387" s="11">
        <f t="shared" si="737"/>
        <v>95621474</v>
      </c>
      <c r="AH2387">
        <f t="shared" si="736"/>
        <v>3.9959268251016224</v>
      </c>
      <c r="AI2387" s="53">
        <v>0.8</v>
      </c>
      <c r="AJ2387" s="7" t="str">
        <f t="shared" si="743"/>
        <v>hp_95621474</v>
      </c>
      <c r="AK2387" s="7" t="s">
        <v>3968</v>
      </c>
      <c r="AL2387" s="7">
        <v>4044420</v>
      </c>
      <c r="AM2387" s="7">
        <f>INT(IF(MOD(Y2387,3)=0,INT(AL2387*0.55),INT(AL2387*0.35)))</f>
        <v>1415547</v>
      </c>
      <c r="AN2387" s="54">
        <f t="shared" si="744"/>
        <v>12928965</v>
      </c>
      <c r="AO2387" s="7" t="str">
        <f t="shared" si="745"/>
        <v>atk_12928965</v>
      </c>
      <c r="AP2387" s="7" t="s">
        <v>3973</v>
      </c>
      <c r="AQ2387" s="7" t="s">
        <v>3999</v>
      </c>
      <c r="AR2387" s="7" t="s">
        <v>3975</v>
      </c>
      <c r="AS2387" s="7" t="s">
        <v>3976</v>
      </c>
      <c r="AU2387" s="7" t="str">
        <f t="shared" si="746"/>
        <v>hp_95621474;atk_12928965;hit_500000;miss_110;cirt_0;cirtSub_-3500</v>
      </c>
    </row>
    <row r="2388" spans="22:47" x14ac:dyDescent="0.2">
      <c r="V2388" s="7" t="str">
        <f t="shared" si="742"/>
        <v>南方小岛11-8</v>
      </c>
      <c r="W2388" s="7">
        <f t="shared" si="733"/>
        <v>4595</v>
      </c>
      <c r="X2388" s="9" t="s">
        <v>2721</v>
      </c>
      <c r="Y2388" s="9">
        <v>8</v>
      </c>
      <c r="Z2388" s="8">
        <f t="shared" si="747"/>
        <v>12961</v>
      </c>
      <c r="AA2388" s="6" t="s">
        <v>3967</v>
      </c>
      <c r="AB2388" s="6">
        <v>23949254</v>
      </c>
      <c r="AC2388" s="6">
        <f t="shared" si="734"/>
        <v>2.9550000000000001</v>
      </c>
      <c r="AD2388" s="6">
        <f t="shared" si="735"/>
        <v>70770045</v>
      </c>
      <c r="AE2388" s="6">
        <f t="shared" si="739"/>
        <v>21039105</v>
      </c>
      <c r="AF2388" s="6">
        <v>3870000</v>
      </c>
      <c r="AG2388" s="11">
        <f t="shared" si="737"/>
        <v>95679150</v>
      </c>
      <c r="AH2388">
        <f t="shared" si="736"/>
        <v>3.9950785105874278</v>
      </c>
      <c r="AI2388" s="53">
        <v>0.8</v>
      </c>
      <c r="AJ2388" s="7" t="str">
        <f t="shared" si="743"/>
        <v>hp_95679150</v>
      </c>
      <c r="AK2388" s="7" t="s">
        <v>3968</v>
      </c>
      <c r="AL2388" s="7">
        <v>4048820</v>
      </c>
      <c r="AM2388" s="7">
        <f>INT(IF(MOD(Y2388,3)=0,INT(AL2388*0.55),INT(AL2388*0.35)))</f>
        <v>1417087</v>
      </c>
      <c r="AN2388" s="54">
        <f t="shared" si="744"/>
        <v>12940283</v>
      </c>
      <c r="AO2388" s="7" t="str">
        <f t="shared" si="745"/>
        <v>atk_12940283</v>
      </c>
      <c r="AP2388" s="7" t="s">
        <v>3973</v>
      </c>
      <c r="AQ2388" s="7" t="s">
        <v>3999</v>
      </c>
      <c r="AR2388" s="7" t="s">
        <v>3975</v>
      </c>
      <c r="AS2388" s="7" t="s">
        <v>3976</v>
      </c>
      <c r="AU2388" s="7" t="str">
        <f t="shared" si="746"/>
        <v>hp_95679150;atk_12940283;hit_500000;miss_110;cirt_0;cirtSub_-3500</v>
      </c>
    </row>
    <row r="2389" spans="22:47" x14ac:dyDescent="0.2">
      <c r="V2389" s="7" t="str">
        <f t="shared" si="742"/>
        <v>南方小岛11-9</v>
      </c>
      <c r="W2389" s="7">
        <f t="shared" si="733"/>
        <v>4597</v>
      </c>
      <c r="X2389" s="9" t="s">
        <v>2721</v>
      </c>
      <c r="Y2389" s="9">
        <v>9</v>
      </c>
      <c r="Z2389" s="8">
        <f t="shared" si="747"/>
        <v>12970</v>
      </c>
      <c r="AA2389" s="6" t="s">
        <v>3967</v>
      </c>
      <c r="AB2389" s="6">
        <v>23968775</v>
      </c>
      <c r="AC2389" s="6">
        <f t="shared" si="734"/>
        <v>2.9575</v>
      </c>
      <c r="AD2389" s="6">
        <f t="shared" si="735"/>
        <v>70887652</v>
      </c>
      <c r="AE2389" s="6">
        <f t="shared" si="739"/>
        <v>21039105</v>
      </c>
      <c r="AF2389" s="6">
        <v>3870000</v>
      </c>
      <c r="AG2389" s="11">
        <f t="shared" si="737"/>
        <v>95796757</v>
      </c>
      <c r="AH2389">
        <f t="shared" si="736"/>
        <v>3.9967314558211675</v>
      </c>
      <c r="AI2389" s="53">
        <v>0.8</v>
      </c>
      <c r="AJ2389" s="7" t="str">
        <f t="shared" si="743"/>
        <v>hp_95796757</v>
      </c>
      <c r="AK2389" s="7" t="s">
        <v>3968</v>
      </c>
      <c r="AL2389" s="7">
        <v>4053220</v>
      </c>
      <c r="AM2389" s="7">
        <f>INT(IF(MOD(Y2389,3)=0,INT(AL2389*0.55),INT(AL2389*0.35)))</f>
        <v>2229271</v>
      </c>
      <c r="AN2389" s="54">
        <f t="shared" si="744"/>
        <v>12959705</v>
      </c>
      <c r="AO2389" s="7" t="str">
        <f t="shared" si="745"/>
        <v>atk_12959705</v>
      </c>
      <c r="AP2389" s="7" t="s">
        <v>3973</v>
      </c>
      <c r="AQ2389" s="7" t="s">
        <v>3999</v>
      </c>
      <c r="AR2389" s="7" t="s">
        <v>3975</v>
      </c>
      <c r="AS2389" s="7" t="s">
        <v>3976</v>
      </c>
      <c r="AU2389" s="7" t="str">
        <f t="shared" si="746"/>
        <v>hp_95796757;atk_12959705;hit_500000;miss_110;cirt_0;cirtSub_-3500</v>
      </c>
    </row>
    <row r="2390" spans="22:47" x14ac:dyDescent="0.2">
      <c r="V2390" s="7" t="str">
        <f t="shared" si="742"/>
        <v>南方小岛11-10</v>
      </c>
      <c r="W2390" s="7">
        <f t="shared" si="733"/>
        <v>4599</v>
      </c>
      <c r="X2390" s="9" t="s">
        <v>2721</v>
      </c>
      <c r="Y2390" s="9">
        <v>10</v>
      </c>
      <c r="Z2390" s="8">
        <f t="shared" si="747"/>
        <v>12980</v>
      </c>
      <c r="AA2390" s="6" t="s">
        <v>3967</v>
      </c>
      <c r="AB2390" s="6">
        <v>23988298</v>
      </c>
      <c r="AC2390" s="6">
        <f t="shared" si="734"/>
        <v>2.9575</v>
      </c>
      <c r="AD2390" s="6">
        <f t="shared" si="735"/>
        <v>70945391</v>
      </c>
      <c r="AE2390" s="6">
        <f t="shared" si="739"/>
        <v>21039105</v>
      </c>
      <c r="AF2390" s="6">
        <v>3870000</v>
      </c>
      <c r="AG2390" s="11">
        <f t="shared" si="737"/>
        <v>95854496</v>
      </c>
      <c r="AH2390">
        <f t="shared" si="736"/>
        <v>3.9958856605833395</v>
      </c>
      <c r="AI2390" s="53">
        <v>0.8</v>
      </c>
      <c r="AJ2390" s="7" t="str">
        <f t="shared" si="743"/>
        <v>hp_95854496</v>
      </c>
      <c r="AK2390" s="7" t="s">
        <v>3968</v>
      </c>
      <c r="AL2390" s="7">
        <v>4057620</v>
      </c>
      <c r="AM2390" s="7">
        <f>INT(IF(MOD(Y2390,3)=0,INT(AL2390*0.55),INT(AL2390*0.35)))</f>
        <v>1420167</v>
      </c>
      <c r="AN2390" s="54">
        <f t="shared" si="744"/>
        <v>12971028</v>
      </c>
      <c r="AO2390" s="7" t="str">
        <f t="shared" si="745"/>
        <v>atk_12971028</v>
      </c>
      <c r="AP2390" s="7" t="s">
        <v>3973</v>
      </c>
      <c r="AQ2390" s="7" t="s">
        <v>3999</v>
      </c>
      <c r="AR2390" s="7" t="s">
        <v>3975</v>
      </c>
      <c r="AS2390" s="7" t="s">
        <v>3976</v>
      </c>
      <c r="AU2390" s="7" t="str">
        <f t="shared" si="746"/>
        <v>hp_95854496;atk_12971028;hit_500000;miss_110;cirt_0;cirtSub_-3500</v>
      </c>
    </row>
    <row r="2391" spans="22:47" x14ac:dyDescent="0.2">
      <c r="V2391" s="7" t="str">
        <f t="shared" si="742"/>
        <v>南方小岛12-1</v>
      </c>
      <c r="W2391" s="7">
        <f t="shared" si="733"/>
        <v>4601</v>
      </c>
      <c r="X2391" s="9" t="s">
        <v>2722</v>
      </c>
      <c r="Y2391" s="9">
        <v>1</v>
      </c>
      <c r="Z2391" s="8">
        <f t="shared" si="747"/>
        <v>12981</v>
      </c>
      <c r="AA2391" s="6" t="s">
        <v>3967</v>
      </c>
      <c r="AB2391" s="6">
        <v>24007822</v>
      </c>
      <c r="AC2391" s="6">
        <f t="shared" si="734"/>
        <v>2.96</v>
      </c>
      <c r="AD2391" s="6">
        <f t="shared" si="735"/>
        <v>71063153</v>
      </c>
      <c r="AE2391" s="6">
        <f t="shared" ref="AE2391" si="750">IF(MOD(Y2391,1)=0,INT(AD2390*0.3),0)</f>
        <v>21283617</v>
      </c>
      <c r="AF2391" s="6">
        <v>3870000</v>
      </c>
      <c r="AG2391" s="11">
        <f t="shared" si="737"/>
        <v>96216770</v>
      </c>
      <c r="AH2391">
        <f t="shared" si="736"/>
        <v>4.0077258986675259</v>
      </c>
      <c r="AI2391" s="53">
        <v>0.8</v>
      </c>
      <c r="AJ2391" s="7" t="str">
        <f t="shared" si="743"/>
        <v>hp_96216770</v>
      </c>
      <c r="AK2391" s="7" t="s">
        <v>3968</v>
      </c>
      <c r="AL2391" s="7">
        <v>4062020</v>
      </c>
      <c r="AM2391" s="7">
        <f>INT(IF(MOD(Y2391,3)=0,INT(AL2391*0.55),INT(AL2391*0.35)))</f>
        <v>1421707</v>
      </c>
      <c r="AN2391" s="54">
        <f t="shared" si="744"/>
        <v>13023570</v>
      </c>
      <c r="AO2391" s="7" t="str">
        <f t="shared" si="745"/>
        <v>atk_13023570</v>
      </c>
      <c r="AP2391" s="7" t="s">
        <v>3973</v>
      </c>
      <c r="AQ2391" s="7" t="s">
        <v>3999</v>
      </c>
      <c r="AR2391" s="7" t="s">
        <v>3975</v>
      </c>
      <c r="AS2391" s="7" t="s">
        <v>3976</v>
      </c>
      <c r="AU2391" s="7" t="str">
        <f t="shared" si="746"/>
        <v>hp_96216770;atk_13023570;hit_500000;miss_110;cirt_0;cirtSub_-3500</v>
      </c>
    </row>
    <row r="2392" spans="22:47" x14ac:dyDescent="0.2">
      <c r="V2392" s="7" t="str">
        <f t="shared" si="742"/>
        <v>南方小岛12-2</v>
      </c>
      <c r="W2392" s="7">
        <f t="shared" si="733"/>
        <v>4603</v>
      </c>
      <c r="X2392" s="9" t="s">
        <v>2722</v>
      </c>
      <c r="Y2392" s="9">
        <v>2</v>
      </c>
      <c r="Z2392" s="8">
        <f t="shared" si="747"/>
        <v>12983</v>
      </c>
      <c r="AA2392" s="6" t="s">
        <v>3967</v>
      </c>
      <c r="AB2392" s="6">
        <v>24027349</v>
      </c>
      <c r="AC2392" s="6">
        <f t="shared" si="734"/>
        <v>2.96</v>
      </c>
      <c r="AD2392" s="6">
        <f t="shared" si="735"/>
        <v>71120953</v>
      </c>
      <c r="AE2392" s="6">
        <f t="shared" si="739"/>
        <v>21283617</v>
      </c>
      <c r="AF2392" s="6">
        <v>3870000</v>
      </c>
      <c r="AG2392" s="11">
        <f t="shared" si="737"/>
        <v>96274570</v>
      </c>
      <c r="AH2392">
        <f t="shared" si="736"/>
        <v>4.0068744163161734</v>
      </c>
      <c r="AI2392" s="53">
        <v>0.8</v>
      </c>
      <c r="AJ2392" s="7" t="str">
        <f t="shared" si="743"/>
        <v>hp_96274570</v>
      </c>
      <c r="AK2392" s="7" t="s">
        <v>3968</v>
      </c>
      <c r="AL2392" s="7">
        <v>4066420</v>
      </c>
      <c r="AM2392" s="7">
        <f>INT(IF(MOD(Y2392,3)=0,INT(AL2392*0.55),INT(AL2392*0.35)))</f>
        <v>1423247</v>
      </c>
      <c r="AN2392" s="54">
        <f t="shared" si="744"/>
        <v>13034907</v>
      </c>
      <c r="AO2392" s="7" t="str">
        <f t="shared" si="745"/>
        <v>atk_13034907</v>
      </c>
      <c r="AP2392" s="7" t="s">
        <v>3973</v>
      </c>
      <c r="AQ2392" s="7" t="s">
        <v>3999</v>
      </c>
      <c r="AR2392" s="7" t="s">
        <v>3975</v>
      </c>
      <c r="AS2392" s="7" t="s">
        <v>3976</v>
      </c>
      <c r="AU2392" s="7" t="str">
        <f t="shared" si="746"/>
        <v>hp_96274570;atk_13034907;hit_500000;miss_110;cirt_0;cirtSub_-3500</v>
      </c>
    </row>
    <row r="2393" spans="22:47" x14ac:dyDescent="0.2">
      <c r="V2393" s="7" t="str">
        <f t="shared" si="742"/>
        <v>南方小岛12-3</v>
      </c>
      <c r="W2393" s="7">
        <f t="shared" si="733"/>
        <v>4605</v>
      </c>
      <c r="X2393" s="9" t="s">
        <v>2722</v>
      </c>
      <c r="Y2393" s="9">
        <v>3</v>
      </c>
      <c r="Z2393" s="8">
        <f t="shared" si="747"/>
        <v>12986</v>
      </c>
      <c r="AA2393" s="6" t="s">
        <v>3967</v>
      </c>
      <c r="AB2393" s="6">
        <v>24046879</v>
      </c>
      <c r="AC2393" s="6">
        <f t="shared" si="734"/>
        <v>2.9624999999999999</v>
      </c>
      <c r="AD2393" s="6">
        <f t="shared" si="735"/>
        <v>71238879</v>
      </c>
      <c r="AE2393" s="6">
        <f t="shared" si="739"/>
        <v>21283617</v>
      </c>
      <c r="AF2393" s="6">
        <v>3870000</v>
      </c>
      <c r="AG2393" s="11">
        <f t="shared" si="737"/>
        <v>96392496</v>
      </c>
      <c r="AH2393">
        <f t="shared" si="736"/>
        <v>4.0085241831174852</v>
      </c>
      <c r="AI2393" s="53">
        <v>0.8</v>
      </c>
      <c r="AJ2393" s="7" t="str">
        <f t="shared" si="743"/>
        <v>hp_96392496</v>
      </c>
      <c r="AK2393" s="7" t="s">
        <v>3968</v>
      </c>
      <c r="AL2393" s="7">
        <v>4070820</v>
      </c>
      <c r="AM2393" s="7">
        <f>INT(IF(MOD(Y2393,3)=0,INT(AL2393*0.55),INT(AL2393*0.35)))</f>
        <v>2238951</v>
      </c>
      <c r="AN2393" s="54">
        <f t="shared" si="744"/>
        <v>13054384</v>
      </c>
      <c r="AO2393" s="7" t="str">
        <f t="shared" si="745"/>
        <v>atk_13054384</v>
      </c>
      <c r="AP2393" s="7" t="s">
        <v>3973</v>
      </c>
      <c r="AQ2393" s="7" t="s">
        <v>3999</v>
      </c>
      <c r="AR2393" s="7" t="s">
        <v>3975</v>
      </c>
      <c r="AS2393" s="7" t="s">
        <v>3976</v>
      </c>
      <c r="AU2393" s="7" t="str">
        <f t="shared" si="746"/>
        <v>hp_96392496;atk_13054384;hit_500000;miss_110;cirt_0;cirtSub_-3500</v>
      </c>
    </row>
    <row r="2394" spans="22:47" x14ac:dyDescent="0.2">
      <c r="V2394" s="7" t="str">
        <f t="shared" si="742"/>
        <v>南方小岛12-4</v>
      </c>
      <c r="W2394" s="7">
        <f t="shared" si="733"/>
        <v>4607</v>
      </c>
      <c r="X2394" s="9" t="s">
        <v>2722</v>
      </c>
      <c r="Y2394" s="9">
        <v>4</v>
      </c>
      <c r="Z2394" s="8">
        <f t="shared" si="747"/>
        <v>12990</v>
      </c>
      <c r="AA2394" s="6" t="s">
        <v>3967</v>
      </c>
      <c r="AB2394" s="6">
        <v>24066410</v>
      </c>
      <c r="AC2394" s="6">
        <f t="shared" si="734"/>
        <v>2.9624999999999999</v>
      </c>
      <c r="AD2394" s="6">
        <f t="shared" si="735"/>
        <v>71296739</v>
      </c>
      <c r="AE2394" s="6">
        <f t="shared" si="739"/>
        <v>21283617</v>
      </c>
      <c r="AF2394" s="6">
        <v>3870000</v>
      </c>
      <c r="AG2394" s="11">
        <f t="shared" si="737"/>
        <v>96450356</v>
      </c>
      <c r="AH2394">
        <f t="shared" si="736"/>
        <v>4.0076752619106877</v>
      </c>
      <c r="AI2394" s="53">
        <v>0.8</v>
      </c>
      <c r="AJ2394" s="7" t="str">
        <f t="shared" si="743"/>
        <v>hp_96450356</v>
      </c>
      <c r="AK2394" s="7" t="s">
        <v>3968</v>
      </c>
      <c r="AL2394" s="7">
        <v>4075220</v>
      </c>
      <c r="AM2394" s="7">
        <f>INT(IF(MOD(Y2394,3)=0,INT(AL2394*0.55),INT(AL2394*0.35)))</f>
        <v>1426327</v>
      </c>
      <c r="AN2394" s="54">
        <f t="shared" si="744"/>
        <v>13065726</v>
      </c>
      <c r="AO2394" s="7" t="str">
        <f t="shared" si="745"/>
        <v>atk_13065726</v>
      </c>
      <c r="AP2394" s="7" t="s">
        <v>3973</v>
      </c>
      <c r="AQ2394" s="7" t="s">
        <v>3999</v>
      </c>
      <c r="AR2394" s="7" t="s">
        <v>3975</v>
      </c>
      <c r="AS2394" s="7" t="s">
        <v>3976</v>
      </c>
      <c r="AU2394" s="7" t="str">
        <f t="shared" si="746"/>
        <v>hp_96450356;atk_13065726;hit_500000;miss_110;cirt_0;cirtSub_-3500</v>
      </c>
    </row>
    <row r="2395" spans="22:47" x14ac:dyDescent="0.2">
      <c r="V2395" s="7" t="str">
        <f t="shared" si="742"/>
        <v>南方小岛12-5</v>
      </c>
      <c r="W2395" s="7">
        <f t="shared" si="733"/>
        <v>4609</v>
      </c>
      <c r="X2395" s="9" t="s">
        <v>2722</v>
      </c>
      <c r="Y2395" s="9">
        <v>5</v>
      </c>
      <c r="Z2395" s="8">
        <f t="shared" si="747"/>
        <v>12995</v>
      </c>
      <c r="AA2395" s="6" t="s">
        <v>3967</v>
      </c>
      <c r="AB2395" s="6">
        <v>24085942</v>
      </c>
      <c r="AC2395" s="6">
        <f t="shared" si="734"/>
        <v>2.9624999999999999</v>
      </c>
      <c r="AD2395" s="6">
        <f t="shared" si="735"/>
        <v>71354603</v>
      </c>
      <c r="AE2395" s="6">
        <f t="shared" si="739"/>
        <v>21283617</v>
      </c>
      <c r="AF2395" s="6">
        <v>3870000</v>
      </c>
      <c r="AG2395" s="11">
        <f t="shared" si="737"/>
        <v>96508220</v>
      </c>
      <c r="AH2395">
        <f t="shared" si="736"/>
        <v>4.0068277171804203</v>
      </c>
      <c r="AI2395" s="53">
        <v>0.8</v>
      </c>
      <c r="AJ2395" s="7" t="str">
        <f t="shared" si="743"/>
        <v>hp_96508220</v>
      </c>
      <c r="AK2395" s="7" t="s">
        <v>3968</v>
      </c>
      <c r="AL2395" s="7">
        <v>4079620</v>
      </c>
      <c r="AM2395" s="7">
        <f>INT(IF(MOD(Y2395,3)=0,INT(AL2395*0.55),INT(AL2395*0.35)))</f>
        <v>1427867</v>
      </c>
      <c r="AN2395" s="54">
        <f t="shared" si="744"/>
        <v>13077067</v>
      </c>
      <c r="AO2395" s="7" t="str">
        <f t="shared" si="745"/>
        <v>atk_13077067</v>
      </c>
      <c r="AP2395" s="7" t="s">
        <v>3973</v>
      </c>
      <c r="AQ2395" s="7" t="s">
        <v>3999</v>
      </c>
      <c r="AR2395" s="7" t="s">
        <v>3975</v>
      </c>
      <c r="AS2395" s="7" t="s">
        <v>3976</v>
      </c>
      <c r="AU2395" s="7" t="str">
        <f t="shared" si="746"/>
        <v>hp_96508220;atk_13077067;hit_500000;miss_110;cirt_0;cirtSub_-3500</v>
      </c>
    </row>
    <row r="2396" spans="22:47" x14ac:dyDescent="0.2">
      <c r="V2396" s="7" t="str">
        <f t="shared" si="742"/>
        <v>南方小岛12-6</v>
      </c>
      <c r="W2396" s="7">
        <f t="shared" si="733"/>
        <v>4611</v>
      </c>
      <c r="X2396" s="9" t="s">
        <v>2722</v>
      </c>
      <c r="Y2396" s="9">
        <v>6</v>
      </c>
      <c r="Z2396" s="8">
        <f t="shared" si="747"/>
        <v>13001</v>
      </c>
      <c r="AA2396" s="6" t="s">
        <v>3967</v>
      </c>
      <c r="AB2396" s="6">
        <v>24105476</v>
      </c>
      <c r="AC2396" s="6">
        <f t="shared" si="734"/>
        <v>2.9649999999999999</v>
      </c>
      <c r="AD2396" s="6">
        <f t="shared" si="735"/>
        <v>71472736</v>
      </c>
      <c r="AE2396" s="6">
        <f t="shared" si="739"/>
        <v>21283617</v>
      </c>
      <c r="AF2396" s="6">
        <v>3870000</v>
      </c>
      <c r="AG2396" s="11">
        <f t="shared" si="737"/>
        <v>96626353</v>
      </c>
      <c r="AH2396">
        <f t="shared" si="736"/>
        <v>4.008481433845156</v>
      </c>
      <c r="AI2396" s="53">
        <v>0.8</v>
      </c>
      <c r="AJ2396" s="7" t="str">
        <f t="shared" si="743"/>
        <v>hp_96626353</v>
      </c>
      <c r="AK2396" s="7" t="s">
        <v>3968</v>
      </c>
      <c r="AL2396" s="7">
        <v>4084020</v>
      </c>
      <c r="AM2396" s="7">
        <f>INT(IF(MOD(Y2396,3)=0,INT(AL2396*0.55),INT(AL2396*0.35)))</f>
        <v>2246211</v>
      </c>
      <c r="AN2396" s="54">
        <f t="shared" si="744"/>
        <v>13096574</v>
      </c>
      <c r="AO2396" s="7" t="str">
        <f t="shared" si="745"/>
        <v>atk_13096574</v>
      </c>
      <c r="AP2396" s="7" t="s">
        <v>3973</v>
      </c>
      <c r="AQ2396" s="7" t="s">
        <v>3999</v>
      </c>
      <c r="AR2396" s="7" t="s">
        <v>3975</v>
      </c>
      <c r="AS2396" s="7" t="s">
        <v>3976</v>
      </c>
      <c r="AU2396" s="7" t="str">
        <f t="shared" si="746"/>
        <v>hp_96626353;atk_13096574;hit_500000;miss_110;cirt_0;cirtSub_-3500</v>
      </c>
    </row>
    <row r="2397" spans="22:47" x14ac:dyDescent="0.2">
      <c r="V2397" s="7" t="str">
        <f t="shared" si="742"/>
        <v>南方小岛12-7</v>
      </c>
      <c r="W2397" s="7">
        <f t="shared" ref="W2397:W2460" si="751">W2396+2</f>
        <v>4613</v>
      </c>
      <c r="X2397" s="9" t="s">
        <v>2722</v>
      </c>
      <c r="Y2397" s="9">
        <v>7</v>
      </c>
      <c r="Z2397" s="8">
        <f t="shared" si="747"/>
        <v>13008</v>
      </c>
      <c r="AA2397" s="6" t="s">
        <v>3967</v>
      </c>
      <c r="AB2397" s="6">
        <v>24125011</v>
      </c>
      <c r="AC2397" s="6">
        <f t="shared" si="734"/>
        <v>2.9649999999999999</v>
      </c>
      <c r="AD2397" s="6">
        <f t="shared" si="735"/>
        <v>71530657</v>
      </c>
      <c r="AE2397" s="6">
        <f t="shared" si="739"/>
        <v>21283617</v>
      </c>
      <c r="AF2397" s="6">
        <v>3870000</v>
      </c>
      <c r="AG2397" s="11">
        <f t="shared" si="737"/>
        <v>96684274</v>
      </c>
      <c r="AH2397">
        <f t="shared" si="736"/>
        <v>4.0076364732020222</v>
      </c>
      <c r="AI2397" s="53">
        <v>0.8</v>
      </c>
      <c r="AJ2397" s="7" t="str">
        <f t="shared" si="743"/>
        <v>hp_96684274</v>
      </c>
      <c r="AK2397" s="7" t="s">
        <v>3968</v>
      </c>
      <c r="AL2397" s="7">
        <v>4088420</v>
      </c>
      <c r="AM2397" s="7">
        <f>INT(IF(MOD(Y2397,3)=0,INT(AL2397*0.55),INT(AL2397*0.35)))</f>
        <v>1430947</v>
      </c>
      <c r="AN2397" s="54">
        <f t="shared" si="744"/>
        <v>13107920</v>
      </c>
      <c r="AO2397" s="7" t="str">
        <f t="shared" si="745"/>
        <v>atk_13107920</v>
      </c>
      <c r="AP2397" s="7" t="s">
        <v>3973</v>
      </c>
      <c r="AQ2397" s="7" t="s">
        <v>3999</v>
      </c>
      <c r="AR2397" s="7" t="s">
        <v>3975</v>
      </c>
      <c r="AS2397" s="7" t="s">
        <v>3976</v>
      </c>
      <c r="AU2397" s="7" t="str">
        <f t="shared" si="746"/>
        <v>hp_96684274;atk_13107920;hit_500000;miss_110;cirt_0;cirtSub_-3500</v>
      </c>
    </row>
    <row r="2398" spans="22:47" x14ac:dyDescent="0.2">
      <c r="V2398" s="7" t="str">
        <f t="shared" si="742"/>
        <v>南方小岛12-8</v>
      </c>
      <c r="W2398" s="7">
        <f t="shared" si="751"/>
        <v>4615</v>
      </c>
      <c r="X2398" s="9" t="s">
        <v>2722</v>
      </c>
      <c r="Y2398" s="9">
        <v>8</v>
      </c>
      <c r="Z2398" s="8">
        <f t="shared" si="747"/>
        <v>13016</v>
      </c>
      <c r="AA2398" s="6" t="s">
        <v>3967</v>
      </c>
      <c r="AB2398" s="6">
        <v>24144549</v>
      </c>
      <c r="AC2398" s="6">
        <f t="shared" si="734"/>
        <v>2.9649999999999999</v>
      </c>
      <c r="AD2398" s="6">
        <f t="shared" si="735"/>
        <v>71588587</v>
      </c>
      <c r="AE2398" s="6">
        <f t="shared" si="739"/>
        <v>21283617</v>
      </c>
      <c r="AF2398" s="6">
        <v>3870000</v>
      </c>
      <c r="AG2398" s="11">
        <f t="shared" si="737"/>
        <v>96742204</v>
      </c>
      <c r="AH2398">
        <f t="shared" si="736"/>
        <v>4.006792754753878</v>
      </c>
      <c r="AI2398" s="53">
        <v>0.8</v>
      </c>
      <c r="AJ2398" s="7" t="str">
        <f t="shared" si="743"/>
        <v>hp_96742204</v>
      </c>
      <c r="AK2398" s="7" t="s">
        <v>3968</v>
      </c>
      <c r="AL2398" s="7">
        <v>4092820</v>
      </c>
      <c r="AM2398" s="7">
        <f>INT(IF(MOD(Y2398,3)=0,INT(AL2398*0.55),INT(AL2398*0.35)))</f>
        <v>1432487</v>
      </c>
      <c r="AN2398" s="54">
        <f t="shared" si="744"/>
        <v>13119265</v>
      </c>
      <c r="AO2398" s="7" t="str">
        <f t="shared" si="745"/>
        <v>atk_13119265</v>
      </c>
      <c r="AP2398" s="7" t="s">
        <v>3973</v>
      </c>
      <c r="AQ2398" s="7" t="s">
        <v>3999</v>
      </c>
      <c r="AR2398" s="7" t="s">
        <v>3975</v>
      </c>
      <c r="AS2398" s="7" t="s">
        <v>3976</v>
      </c>
      <c r="AU2398" s="7" t="str">
        <f t="shared" si="746"/>
        <v>hp_96742204;atk_13119265;hit_500000;miss_110;cirt_0;cirtSub_-3500</v>
      </c>
    </row>
    <row r="2399" spans="22:47" x14ac:dyDescent="0.2">
      <c r="V2399" s="7" t="str">
        <f t="shared" si="742"/>
        <v>南方小岛12-9</v>
      </c>
      <c r="W2399" s="7">
        <f t="shared" si="751"/>
        <v>4617</v>
      </c>
      <c r="X2399" s="9" t="s">
        <v>2722</v>
      </c>
      <c r="Y2399" s="9">
        <v>9</v>
      </c>
      <c r="Z2399" s="8">
        <f t="shared" si="747"/>
        <v>13025</v>
      </c>
      <c r="AA2399" s="6" t="s">
        <v>3967</v>
      </c>
      <c r="AB2399" s="6">
        <v>24164090</v>
      </c>
      <c r="AC2399" s="6">
        <f t="shared" ref="AC2399:AC2462" si="752">0.6+INT((Z2399-1)/55)*0.01+INT(Y2399/3)*0.0025</f>
        <v>2.9674999999999998</v>
      </c>
      <c r="AD2399" s="6">
        <f t="shared" ref="AD2399:AD2462" si="753">INT(AB2399*AC2399)</f>
        <v>71706937</v>
      </c>
      <c r="AE2399" s="6">
        <f t="shared" si="739"/>
        <v>21283617</v>
      </c>
      <c r="AF2399" s="6">
        <v>3870000</v>
      </c>
      <c r="AG2399" s="11">
        <f t="shared" si="737"/>
        <v>96860554</v>
      </c>
      <c r="AH2399">
        <f t="shared" si="736"/>
        <v>4.0084503078742051</v>
      </c>
      <c r="AI2399" s="53">
        <v>0.8</v>
      </c>
      <c r="AJ2399" s="7" t="str">
        <f t="shared" si="743"/>
        <v>hp_96860554</v>
      </c>
      <c r="AK2399" s="7" t="s">
        <v>3968</v>
      </c>
      <c r="AL2399" s="7">
        <v>4097220</v>
      </c>
      <c r="AM2399" s="7">
        <f>INT(IF(MOD(Y2399,3)=0,INT(AL2399*0.55),INT(AL2399*0.35)))</f>
        <v>2253471</v>
      </c>
      <c r="AN2399" s="54">
        <f t="shared" si="744"/>
        <v>13138802</v>
      </c>
      <c r="AO2399" s="7" t="str">
        <f t="shared" si="745"/>
        <v>atk_13138802</v>
      </c>
      <c r="AP2399" s="7" t="s">
        <v>3973</v>
      </c>
      <c r="AQ2399" s="7" t="s">
        <v>3999</v>
      </c>
      <c r="AR2399" s="7" t="s">
        <v>3975</v>
      </c>
      <c r="AS2399" s="7" t="s">
        <v>3976</v>
      </c>
      <c r="AU2399" s="7" t="str">
        <f t="shared" si="746"/>
        <v>hp_96860554;atk_13138802;hit_500000;miss_110;cirt_0;cirtSub_-3500</v>
      </c>
    </row>
    <row r="2400" spans="22:47" x14ac:dyDescent="0.2">
      <c r="V2400" s="7" t="str">
        <f t="shared" si="742"/>
        <v>南方小岛12-10</v>
      </c>
      <c r="W2400" s="7">
        <f t="shared" si="751"/>
        <v>4619</v>
      </c>
      <c r="X2400" s="9" t="s">
        <v>2722</v>
      </c>
      <c r="Y2400" s="9">
        <v>10</v>
      </c>
      <c r="Z2400" s="8">
        <f t="shared" si="747"/>
        <v>13035</v>
      </c>
      <c r="AA2400" s="6" t="s">
        <v>3967</v>
      </c>
      <c r="AB2400" s="6">
        <v>24183633</v>
      </c>
      <c r="AC2400" s="6">
        <f t="shared" si="752"/>
        <v>2.9674999999999998</v>
      </c>
      <c r="AD2400" s="6">
        <f t="shared" si="753"/>
        <v>71764930</v>
      </c>
      <c r="AE2400" s="6">
        <f t="shared" si="739"/>
        <v>21283617</v>
      </c>
      <c r="AF2400" s="6">
        <v>3870000</v>
      </c>
      <c r="AG2400" s="11">
        <f t="shared" si="737"/>
        <v>96918547</v>
      </c>
      <c r="AH2400">
        <f t="shared" ref="AH2400:AH2463" si="754">AG2400/AB2400</f>
        <v>4.0076090718048851</v>
      </c>
      <c r="AI2400" s="53">
        <v>0.8</v>
      </c>
      <c r="AJ2400" s="7" t="str">
        <f t="shared" si="743"/>
        <v>hp_96918547</v>
      </c>
      <c r="AK2400" s="7" t="s">
        <v>3968</v>
      </c>
      <c r="AL2400" s="7">
        <v>4101620</v>
      </c>
      <c r="AM2400" s="7">
        <f>INT(IF(MOD(Y2400,3)=0,INT(AL2400*0.55),INT(AL2400*0.35)))</f>
        <v>1435567</v>
      </c>
      <c r="AN2400" s="54">
        <f t="shared" si="744"/>
        <v>13150151</v>
      </c>
      <c r="AO2400" s="7" t="str">
        <f t="shared" si="745"/>
        <v>atk_13150151</v>
      </c>
      <c r="AP2400" s="7" t="s">
        <v>3973</v>
      </c>
      <c r="AQ2400" s="7" t="s">
        <v>3999</v>
      </c>
      <c r="AR2400" s="7" t="s">
        <v>3975</v>
      </c>
      <c r="AS2400" s="7" t="s">
        <v>3976</v>
      </c>
      <c r="AU2400" s="7" t="str">
        <f t="shared" si="746"/>
        <v>hp_96918547;atk_13150151;hit_500000;miss_110;cirt_0;cirtSub_-3500</v>
      </c>
    </row>
    <row r="2401" spans="22:47" x14ac:dyDescent="0.2">
      <c r="V2401" s="7" t="str">
        <f t="shared" si="742"/>
        <v>南方小岛13-1</v>
      </c>
      <c r="W2401" s="7">
        <f t="shared" si="751"/>
        <v>4621</v>
      </c>
      <c r="X2401" s="9" t="s">
        <v>2723</v>
      </c>
      <c r="Y2401" s="9">
        <v>1</v>
      </c>
      <c r="Z2401" s="8">
        <f t="shared" si="747"/>
        <v>13036</v>
      </c>
      <c r="AA2401" s="6" t="s">
        <v>3967</v>
      </c>
      <c r="AB2401" s="6">
        <v>24203178</v>
      </c>
      <c r="AC2401" s="6">
        <f t="shared" si="752"/>
        <v>2.97</v>
      </c>
      <c r="AD2401" s="6">
        <f t="shared" si="753"/>
        <v>71883438</v>
      </c>
      <c r="AE2401" s="6">
        <f t="shared" ref="AE2401" si="755">IF(MOD(Y2401,1)=0,INT(AD2400*0.3),0)</f>
        <v>21529479</v>
      </c>
      <c r="AF2401" s="6">
        <v>3870000</v>
      </c>
      <c r="AG2401" s="11">
        <f t="shared" ref="AG2401:AG2464" si="756">INT(AD2401*1)+AF2401+AE2401</f>
        <v>97282917</v>
      </c>
      <c r="AH2401">
        <f t="shared" si="754"/>
        <v>4.0194274074255869</v>
      </c>
      <c r="AI2401" s="53">
        <v>0.8</v>
      </c>
      <c r="AJ2401" s="7" t="str">
        <f t="shared" si="743"/>
        <v>hp_97282917</v>
      </c>
      <c r="AK2401" s="7" t="s">
        <v>3968</v>
      </c>
      <c r="AL2401" s="7">
        <v>4106020</v>
      </c>
      <c r="AM2401" s="7">
        <f>INT(IF(MOD(Y2401,3)=0,INT(AL2401*0.55),INT(AL2401*0.35)))</f>
        <v>1437107</v>
      </c>
      <c r="AN2401" s="54">
        <f t="shared" si="744"/>
        <v>13203079</v>
      </c>
      <c r="AO2401" s="7" t="str">
        <f t="shared" si="745"/>
        <v>atk_13203079</v>
      </c>
      <c r="AP2401" s="7" t="s">
        <v>3973</v>
      </c>
      <c r="AQ2401" s="7" t="s">
        <v>3999</v>
      </c>
      <c r="AR2401" s="7" t="s">
        <v>3975</v>
      </c>
      <c r="AS2401" s="7" t="s">
        <v>3976</v>
      </c>
      <c r="AU2401" s="7" t="str">
        <f t="shared" si="746"/>
        <v>hp_97282917;atk_13203079;hit_500000;miss_110;cirt_0;cirtSub_-3500</v>
      </c>
    </row>
    <row r="2402" spans="22:47" x14ac:dyDescent="0.2">
      <c r="V2402" s="7" t="str">
        <f t="shared" si="742"/>
        <v>南方小岛13-2</v>
      </c>
      <c r="W2402" s="7">
        <f t="shared" si="751"/>
        <v>4623</v>
      </c>
      <c r="X2402" s="9" t="s">
        <v>2723</v>
      </c>
      <c r="Y2402" s="9">
        <v>2</v>
      </c>
      <c r="Z2402" s="8">
        <f t="shared" si="747"/>
        <v>13038</v>
      </c>
      <c r="AA2402" s="6" t="s">
        <v>3967</v>
      </c>
      <c r="AB2402" s="6">
        <v>24222724</v>
      </c>
      <c r="AC2402" s="6">
        <f t="shared" si="752"/>
        <v>2.97</v>
      </c>
      <c r="AD2402" s="6">
        <f t="shared" si="753"/>
        <v>71941490</v>
      </c>
      <c r="AE2402" s="6">
        <f t="shared" si="739"/>
        <v>21529479</v>
      </c>
      <c r="AF2402" s="6">
        <v>3870000</v>
      </c>
      <c r="AG2402" s="11">
        <f t="shared" si="756"/>
        <v>97340969</v>
      </c>
      <c r="AH2402">
        <f t="shared" si="754"/>
        <v>4.0185806105044168</v>
      </c>
      <c r="AI2402" s="53">
        <v>0.8</v>
      </c>
      <c r="AJ2402" s="7" t="str">
        <f t="shared" si="743"/>
        <v>hp_97340969</v>
      </c>
      <c r="AK2402" s="7" t="s">
        <v>3968</v>
      </c>
      <c r="AL2402" s="7">
        <v>4110420</v>
      </c>
      <c r="AM2402" s="7">
        <f>INT(IF(MOD(Y2402,3)=0,INT(AL2402*0.55),INT(AL2402*0.35)))</f>
        <v>1438647</v>
      </c>
      <c r="AN2402" s="54">
        <f t="shared" si="744"/>
        <v>13214443</v>
      </c>
      <c r="AO2402" s="7" t="str">
        <f t="shared" si="745"/>
        <v>atk_13214443</v>
      </c>
      <c r="AP2402" s="7" t="s">
        <v>3973</v>
      </c>
      <c r="AQ2402" s="7" t="s">
        <v>3999</v>
      </c>
      <c r="AR2402" s="7" t="s">
        <v>3975</v>
      </c>
      <c r="AS2402" s="7" t="s">
        <v>3976</v>
      </c>
      <c r="AU2402" s="7" t="str">
        <f t="shared" si="746"/>
        <v>hp_97340969;atk_13214443;hit_500000;miss_110;cirt_0;cirtSub_-3500</v>
      </c>
    </row>
    <row r="2403" spans="22:47" x14ac:dyDescent="0.2">
      <c r="V2403" s="7" t="str">
        <f t="shared" si="742"/>
        <v>南方小岛13-3</v>
      </c>
      <c r="W2403" s="7">
        <f t="shared" si="751"/>
        <v>4625</v>
      </c>
      <c r="X2403" s="9" t="s">
        <v>2723</v>
      </c>
      <c r="Y2403" s="9">
        <v>3</v>
      </c>
      <c r="Z2403" s="8">
        <f t="shared" si="747"/>
        <v>13041</v>
      </c>
      <c r="AA2403" s="6" t="s">
        <v>3967</v>
      </c>
      <c r="AB2403" s="6">
        <v>24242273</v>
      </c>
      <c r="AC2403" s="6">
        <f t="shared" si="752"/>
        <v>2.9725000000000001</v>
      </c>
      <c r="AD2403" s="6">
        <f t="shared" si="753"/>
        <v>72060156</v>
      </c>
      <c r="AE2403" s="6">
        <f t="shared" si="739"/>
        <v>21529479</v>
      </c>
      <c r="AF2403" s="6">
        <v>3870000</v>
      </c>
      <c r="AG2403" s="11">
        <f t="shared" si="756"/>
        <v>97459635</v>
      </c>
      <c r="AH2403">
        <f t="shared" si="754"/>
        <v>4.020235024991262</v>
      </c>
      <c r="AI2403" s="53">
        <v>0.8</v>
      </c>
      <c r="AJ2403" s="7" t="str">
        <f t="shared" si="743"/>
        <v>hp_97459635</v>
      </c>
      <c r="AK2403" s="7" t="s">
        <v>3968</v>
      </c>
      <c r="AL2403" s="7">
        <v>4114820</v>
      </c>
      <c r="AM2403" s="7">
        <f>INT(IF(MOD(Y2403,3)=0,INT(AL2403*0.55),INT(AL2403*0.35)))</f>
        <v>2263151</v>
      </c>
      <c r="AN2403" s="54">
        <f t="shared" si="744"/>
        <v>13234034</v>
      </c>
      <c r="AO2403" s="7" t="str">
        <f t="shared" si="745"/>
        <v>atk_13234034</v>
      </c>
      <c r="AP2403" s="7" t="s">
        <v>3973</v>
      </c>
      <c r="AQ2403" s="7" t="s">
        <v>3999</v>
      </c>
      <c r="AR2403" s="7" t="s">
        <v>3975</v>
      </c>
      <c r="AS2403" s="7" t="s">
        <v>3976</v>
      </c>
      <c r="AU2403" s="7" t="str">
        <f t="shared" si="746"/>
        <v>hp_97459635;atk_13234034;hit_500000;miss_110;cirt_0;cirtSub_-3500</v>
      </c>
    </row>
    <row r="2404" spans="22:47" x14ac:dyDescent="0.2">
      <c r="V2404" s="7" t="str">
        <f t="shared" si="742"/>
        <v>南方小岛13-4</v>
      </c>
      <c r="W2404" s="7">
        <f t="shared" si="751"/>
        <v>4627</v>
      </c>
      <c r="X2404" s="9" t="s">
        <v>2723</v>
      </c>
      <c r="Y2404" s="9">
        <v>4</v>
      </c>
      <c r="Z2404" s="8">
        <f t="shared" si="747"/>
        <v>13045</v>
      </c>
      <c r="AA2404" s="6" t="s">
        <v>3967</v>
      </c>
      <c r="AB2404" s="6">
        <v>24261825</v>
      </c>
      <c r="AC2404" s="6">
        <f t="shared" si="752"/>
        <v>2.9725000000000001</v>
      </c>
      <c r="AD2404" s="6">
        <f t="shared" si="753"/>
        <v>72118274</v>
      </c>
      <c r="AE2404" s="6">
        <f t="shared" si="739"/>
        <v>21529479</v>
      </c>
      <c r="AF2404" s="6">
        <v>3870000</v>
      </c>
      <c r="AG2404" s="11">
        <f t="shared" si="756"/>
        <v>97517753</v>
      </c>
      <c r="AH2404">
        <f t="shared" si="754"/>
        <v>4.0193906682617655</v>
      </c>
      <c r="AI2404" s="53">
        <v>0.8</v>
      </c>
      <c r="AJ2404" s="7" t="str">
        <f t="shared" si="743"/>
        <v>hp_97517753</v>
      </c>
      <c r="AK2404" s="7" t="s">
        <v>3968</v>
      </c>
      <c r="AL2404" s="7">
        <v>4119220</v>
      </c>
      <c r="AM2404" s="7">
        <f>INT(IF(MOD(Y2404,3)=0,INT(AL2404*0.55),INT(AL2404*0.35)))</f>
        <v>1441727</v>
      </c>
      <c r="AN2404" s="54">
        <f t="shared" si="744"/>
        <v>13245403</v>
      </c>
      <c r="AO2404" s="7" t="str">
        <f t="shared" si="745"/>
        <v>atk_13245403</v>
      </c>
      <c r="AP2404" s="7" t="s">
        <v>3973</v>
      </c>
      <c r="AQ2404" s="7" t="s">
        <v>3999</v>
      </c>
      <c r="AR2404" s="7" t="s">
        <v>3975</v>
      </c>
      <c r="AS2404" s="7" t="s">
        <v>3976</v>
      </c>
      <c r="AU2404" s="7" t="str">
        <f t="shared" si="746"/>
        <v>hp_97517753;atk_13245403;hit_500000;miss_110;cirt_0;cirtSub_-3500</v>
      </c>
    </row>
    <row r="2405" spans="22:47" x14ac:dyDescent="0.2">
      <c r="V2405" s="7" t="str">
        <f t="shared" si="742"/>
        <v>南方小岛13-5</v>
      </c>
      <c r="W2405" s="7">
        <f t="shared" si="751"/>
        <v>4629</v>
      </c>
      <c r="X2405" s="9" t="s">
        <v>2723</v>
      </c>
      <c r="Y2405" s="9">
        <v>5</v>
      </c>
      <c r="Z2405" s="8">
        <f t="shared" si="747"/>
        <v>13050</v>
      </c>
      <c r="AA2405" s="6" t="s">
        <v>3967</v>
      </c>
      <c r="AB2405" s="6">
        <v>24281379</v>
      </c>
      <c r="AC2405" s="6">
        <f t="shared" si="752"/>
        <v>2.9725000000000001</v>
      </c>
      <c r="AD2405" s="6">
        <f t="shared" si="753"/>
        <v>72176399</v>
      </c>
      <c r="AE2405" s="6">
        <f t="shared" si="739"/>
        <v>21529479</v>
      </c>
      <c r="AF2405" s="6">
        <v>3870000</v>
      </c>
      <c r="AG2405" s="11">
        <f t="shared" si="756"/>
        <v>97575878</v>
      </c>
      <c r="AH2405">
        <f t="shared" si="754"/>
        <v>4.0185476286169743</v>
      </c>
      <c r="AI2405" s="53">
        <v>0.8</v>
      </c>
      <c r="AJ2405" s="7" t="str">
        <f t="shared" si="743"/>
        <v>hp_97575878</v>
      </c>
      <c r="AK2405" s="7" t="s">
        <v>3968</v>
      </c>
      <c r="AL2405" s="7">
        <v>4123620</v>
      </c>
      <c r="AM2405" s="7">
        <f>INT(IF(MOD(Y2405,3)=0,INT(AL2405*0.55),INT(AL2405*0.35)))</f>
        <v>1443267</v>
      </c>
      <c r="AN2405" s="54">
        <f t="shared" si="744"/>
        <v>13256770</v>
      </c>
      <c r="AO2405" s="7" t="str">
        <f t="shared" si="745"/>
        <v>atk_13256770</v>
      </c>
      <c r="AP2405" s="7" t="s">
        <v>3973</v>
      </c>
      <c r="AQ2405" s="7" t="s">
        <v>3999</v>
      </c>
      <c r="AR2405" s="7" t="s">
        <v>3975</v>
      </c>
      <c r="AS2405" s="7" t="s">
        <v>3976</v>
      </c>
      <c r="AU2405" s="7" t="str">
        <f t="shared" si="746"/>
        <v>hp_97575878;atk_13256770;hit_500000;miss_110;cirt_0;cirtSub_-3500</v>
      </c>
    </row>
    <row r="2406" spans="22:47" x14ac:dyDescent="0.2">
      <c r="V2406" s="7" t="str">
        <f t="shared" si="742"/>
        <v>南方小岛13-6</v>
      </c>
      <c r="W2406" s="7">
        <f t="shared" si="751"/>
        <v>4631</v>
      </c>
      <c r="X2406" s="9" t="s">
        <v>2723</v>
      </c>
      <c r="Y2406" s="9">
        <v>6</v>
      </c>
      <c r="Z2406" s="8">
        <f t="shared" si="747"/>
        <v>13056</v>
      </c>
      <c r="AA2406" s="6" t="s">
        <v>3967</v>
      </c>
      <c r="AB2406" s="6">
        <v>24300934</v>
      </c>
      <c r="AC2406" s="6">
        <f t="shared" si="752"/>
        <v>2.9750000000000001</v>
      </c>
      <c r="AD2406" s="6">
        <f t="shared" si="753"/>
        <v>72295278</v>
      </c>
      <c r="AE2406" s="6">
        <f t="shared" si="739"/>
        <v>21529479</v>
      </c>
      <c r="AF2406" s="6">
        <v>3870000</v>
      </c>
      <c r="AG2406" s="11">
        <f t="shared" si="756"/>
        <v>97694757</v>
      </c>
      <c r="AH2406">
        <f t="shared" si="754"/>
        <v>4.0202058488780716</v>
      </c>
      <c r="AI2406" s="53">
        <v>0.8</v>
      </c>
      <c r="AJ2406" s="7" t="str">
        <f t="shared" si="743"/>
        <v>hp_97694757</v>
      </c>
      <c r="AK2406" s="7" t="s">
        <v>3968</v>
      </c>
      <c r="AL2406" s="7">
        <v>4128020</v>
      </c>
      <c r="AM2406" s="7">
        <f>INT(IF(MOD(Y2406,3)=0,INT(AL2406*0.55),INT(AL2406*0.35)))</f>
        <v>2270411</v>
      </c>
      <c r="AN2406" s="54">
        <f t="shared" si="744"/>
        <v>13276392</v>
      </c>
      <c r="AO2406" s="7" t="str">
        <f t="shared" si="745"/>
        <v>atk_13276392</v>
      </c>
      <c r="AP2406" s="7" t="s">
        <v>3973</v>
      </c>
      <c r="AQ2406" s="7" t="s">
        <v>3999</v>
      </c>
      <c r="AR2406" s="7" t="s">
        <v>3975</v>
      </c>
      <c r="AS2406" s="7" t="s">
        <v>3976</v>
      </c>
      <c r="AU2406" s="7" t="str">
        <f t="shared" si="746"/>
        <v>hp_97694757;atk_13276392;hit_500000;miss_110;cirt_0;cirtSub_-3500</v>
      </c>
    </row>
    <row r="2407" spans="22:47" x14ac:dyDescent="0.2">
      <c r="V2407" s="7" t="str">
        <f t="shared" si="742"/>
        <v>南方小岛13-7</v>
      </c>
      <c r="W2407" s="7">
        <f t="shared" si="751"/>
        <v>4633</v>
      </c>
      <c r="X2407" s="9" t="s">
        <v>2723</v>
      </c>
      <c r="Y2407" s="9">
        <v>7</v>
      </c>
      <c r="Z2407" s="8">
        <f t="shared" si="747"/>
        <v>13063</v>
      </c>
      <c r="AA2407" s="6" t="s">
        <v>3967</v>
      </c>
      <c r="AB2407" s="6">
        <v>24320490</v>
      </c>
      <c r="AC2407" s="6">
        <f t="shared" si="752"/>
        <v>2.9750000000000001</v>
      </c>
      <c r="AD2407" s="6">
        <f t="shared" si="753"/>
        <v>72353457</v>
      </c>
      <c r="AE2407" s="6">
        <f t="shared" si="739"/>
        <v>21529479</v>
      </c>
      <c r="AF2407" s="6">
        <v>3870000</v>
      </c>
      <c r="AG2407" s="11">
        <f t="shared" si="756"/>
        <v>97752936</v>
      </c>
      <c r="AH2407">
        <f t="shared" si="754"/>
        <v>4.0193653992991099</v>
      </c>
      <c r="AI2407" s="53">
        <v>0.8</v>
      </c>
      <c r="AJ2407" s="7" t="str">
        <f t="shared" si="743"/>
        <v>hp_97752936</v>
      </c>
      <c r="AK2407" s="7" t="s">
        <v>3968</v>
      </c>
      <c r="AL2407" s="7">
        <v>4132420</v>
      </c>
      <c r="AM2407" s="7">
        <f>INT(IF(MOD(Y2407,3)=0,INT(AL2407*0.55),INT(AL2407*0.35)))</f>
        <v>1446347</v>
      </c>
      <c r="AN2407" s="54">
        <f t="shared" si="744"/>
        <v>13287764</v>
      </c>
      <c r="AO2407" s="7" t="str">
        <f t="shared" si="745"/>
        <v>atk_13287764</v>
      </c>
      <c r="AP2407" s="7" t="s">
        <v>3973</v>
      </c>
      <c r="AQ2407" s="7" t="s">
        <v>3999</v>
      </c>
      <c r="AR2407" s="7" t="s">
        <v>3975</v>
      </c>
      <c r="AS2407" s="7" t="s">
        <v>3976</v>
      </c>
      <c r="AU2407" s="7" t="str">
        <f t="shared" si="746"/>
        <v>hp_97752936;atk_13287764;hit_500000;miss_110;cirt_0;cirtSub_-3500</v>
      </c>
    </row>
    <row r="2408" spans="22:47" x14ac:dyDescent="0.2">
      <c r="V2408" s="7" t="str">
        <f t="shared" si="742"/>
        <v>南方小岛13-8</v>
      </c>
      <c r="W2408" s="7">
        <f t="shared" si="751"/>
        <v>4635</v>
      </c>
      <c r="X2408" s="9" t="s">
        <v>2723</v>
      </c>
      <c r="Y2408" s="9">
        <v>8</v>
      </c>
      <c r="Z2408" s="8">
        <f t="shared" si="747"/>
        <v>13071</v>
      </c>
      <c r="AA2408" s="6" t="s">
        <v>3967</v>
      </c>
      <c r="AB2408" s="6">
        <v>24340047</v>
      </c>
      <c r="AC2408" s="6">
        <f t="shared" si="752"/>
        <v>2.9750000000000001</v>
      </c>
      <c r="AD2408" s="6">
        <f t="shared" si="753"/>
        <v>72411639</v>
      </c>
      <c r="AE2408" s="6">
        <f t="shared" si="739"/>
        <v>21529479</v>
      </c>
      <c r="AF2408" s="6">
        <v>3870000</v>
      </c>
      <c r="AG2408" s="11">
        <f t="shared" si="756"/>
        <v>97811118</v>
      </c>
      <c r="AH2408">
        <f t="shared" si="754"/>
        <v>4.0185262583921881</v>
      </c>
      <c r="AI2408" s="53">
        <v>0.8</v>
      </c>
      <c r="AJ2408" s="7" t="str">
        <f t="shared" si="743"/>
        <v>hp_97811118</v>
      </c>
      <c r="AK2408" s="7" t="s">
        <v>3968</v>
      </c>
      <c r="AL2408" s="7">
        <v>4136820</v>
      </c>
      <c r="AM2408" s="7">
        <f>INT(IF(MOD(Y2408,3)=0,INT(AL2408*0.55),INT(AL2408*0.35)))</f>
        <v>1447887</v>
      </c>
      <c r="AN2408" s="54">
        <f t="shared" si="744"/>
        <v>13299135</v>
      </c>
      <c r="AO2408" s="7" t="str">
        <f t="shared" si="745"/>
        <v>atk_13299135</v>
      </c>
      <c r="AP2408" s="7" t="s">
        <v>3973</v>
      </c>
      <c r="AQ2408" s="7" t="s">
        <v>3999</v>
      </c>
      <c r="AR2408" s="7" t="s">
        <v>3975</v>
      </c>
      <c r="AS2408" s="7" t="s">
        <v>3976</v>
      </c>
      <c r="AU2408" s="7" t="str">
        <f t="shared" si="746"/>
        <v>hp_97811118;atk_13299135;hit_500000;miss_110;cirt_0;cirtSub_-3500</v>
      </c>
    </row>
    <row r="2409" spans="22:47" x14ac:dyDescent="0.2">
      <c r="V2409" s="7" t="str">
        <f t="shared" si="742"/>
        <v>南方小岛13-9</v>
      </c>
      <c r="W2409" s="7">
        <f t="shared" si="751"/>
        <v>4637</v>
      </c>
      <c r="X2409" s="9" t="s">
        <v>2723</v>
      </c>
      <c r="Y2409" s="9">
        <v>9</v>
      </c>
      <c r="Z2409" s="8">
        <f t="shared" si="747"/>
        <v>13080</v>
      </c>
      <c r="AA2409" s="6" t="s">
        <v>3967</v>
      </c>
      <c r="AB2409" s="6">
        <v>24359606</v>
      </c>
      <c r="AC2409" s="6">
        <f t="shared" si="752"/>
        <v>2.9775</v>
      </c>
      <c r="AD2409" s="6">
        <f t="shared" si="753"/>
        <v>72530726</v>
      </c>
      <c r="AE2409" s="6">
        <f t="shared" si="739"/>
        <v>21529479</v>
      </c>
      <c r="AF2409" s="6">
        <v>3870000</v>
      </c>
      <c r="AG2409" s="11">
        <f t="shared" si="756"/>
        <v>97930205</v>
      </c>
      <c r="AH2409">
        <f t="shared" si="754"/>
        <v>4.0201883807151892</v>
      </c>
      <c r="AI2409" s="53">
        <v>0.8</v>
      </c>
      <c r="AJ2409" s="7" t="str">
        <f t="shared" si="743"/>
        <v>hp_97930205</v>
      </c>
      <c r="AK2409" s="7" t="s">
        <v>3968</v>
      </c>
      <c r="AL2409" s="7">
        <v>4141220</v>
      </c>
      <c r="AM2409" s="7">
        <f>INT(IF(MOD(Y2409,3)=0,INT(AL2409*0.55),INT(AL2409*0.35)))</f>
        <v>2277671</v>
      </c>
      <c r="AN2409" s="54">
        <f t="shared" si="744"/>
        <v>13318787</v>
      </c>
      <c r="AO2409" s="7" t="str">
        <f t="shared" si="745"/>
        <v>atk_13318787</v>
      </c>
      <c r="AP2409" s="7" t="s">
        <v>3973</v>
      </c>
      <c r="AQ2409" s="7" t="s">
        <v>3999</v>
      </c>
      <c r="AR2409" s="7" t="s">
        <v>3975</v>
      </c>
      <c r="AS2409" s="7" t="s">
        <v>3976</v>
      </c>
      <c r="AU2409" s="7" t="str">
        <f t="shared" si="746"/>
        <v>hp_97930205;atk_13318787;hit_500000;miss_110;cirt_0;cirtSub_-3500</v>
      </c>
    </row>
    <row r="2410" spans="22:47" x14ac:dyDescent="0.2">
      <c r="V2410" s="7" t="str">
        <f t="shared" si="742"/>
        <v>南方小岛13-10</v>
      </c>
      <c r="W2410" s="7">
        <f t="shared" si="751"/>
        <v>4639</v>
      </c>
      <c r="X2410" s="9" t="s">
        <v>2723</v>
      </c>
      <c r="Y2410" s="9">
        <v>10</v>
      </c>
      <c r="Z2410" s="8">
        <f t="shared" si="747"/>
        <v>13090</v>
      </c>
      <c r="AA2410" s="6" t="s">
        <v>3967</v>
      </c>
      <c r="AB2410" s="6">
        <v>24379166</v>
      </c>
      <c r="AC2410" s="6">
        <f t="shared" si="752"/>
        <v>2.9775</v>
      </c>
      <c r="AD2410" s="6">
        <f t="shared" si="753"/>
        <v>72588966</v>
      </c>
      <c r="AE2410" s="6">
        <f t="shared" ref="AE2410:AE2473" si="757">AE2409</f>
        <v>21529479</v>
      </c>
      <c r="AF2410" s="6">
        <v>3870000</v>
      </c>
      <c r="AG2410" s="11">
        <f t="shared" si="756"/>
        <v>97988445</v>
      </c>
      <c r="AH2410">
        <f t="shared" si="754"/>
        <v>4.0193518104762074</v>
      </c>
      <c r="AI2410" s="53">
        <v>0.8</v>
      </c>
      <c r="AJ2410" s="7" t="str">
        <f t="shared" si="743"/>
        <v>hp_97988445</v>
      </c>
      <c r="AK2410" s="7" t="s">
        <v>3968</v>
      </c>
      <c r="AL2410" s="7">
        <v>4145620</v>
      </c>
      <c r="AM2410" s="7">
        <f>INT(IF(MOD(Y2410,3)=0,INT(AL2410*0.55),INT(AL2410*0.35)))</f>
        <v>1450967</v>
      </c>
      <c r="AN2410" s="54">
        <f t="shared" si="744"/>
        <v>13330164</v>
      </c>
      <c r="AO2410" s="7" t="str">
        <f t="shared" si="745"/>
        <v>atk_13330164</v>
      </c>
      <c r="AP2410" s="7" t="s">
        <v>3973</v>
      </c>
      <c r="AQ2410" s="7" t="s">
        <v>3999</v>
      </c>
      <c r="AR2410" s="7" t="s">
        <v>3975</v>
      </c>
      <c r="AS2410" s="7" t="s">
        <v>3976</v>
      </c>
      <c r="AU2410" s="7" t="str">
        <f t="shared" si="746"/>
        <v>hp_97988445;atk_13330164;hit_500000;miss_110;cirt_0;cirtSub_-3500</v>
      </c>
    </row>
    <row r="2411" spans="22:47" x14ac:dyDescent="0.2">
      <c r="V2411" s="7" t="str">
        <f t="shared" si="742"/>
        <v>南方小岛14-1</v>
      </c>
      <c r="W2411" s="7">
        <f t="shared" si="751"/>
        <v>4641</v>
      </c>
      <c r="X2411" s="9" t="s">
        <v>2724</v>
      </c>
      <c r="Y2411" s="9">
        <v>1</v>
      </c>
      <c r="Z2411" s="8">
        <f t="shared" si="747"/>
        <v>13091</v>
      </c>
      <c r="AA2411" s="6" t="s">
        <v>3967</v>
      </c>
      <c r="AB2411" s="6">
        <v>24398729</v>
      </c>
      <c r="AC2411" s="6">
        <f t="shared" si="752"/>
        <v>2.98</v>
      </c>
      <c r="AD2411" s="6">
        <f t="shared" si="753"/>
        <v>72708212</v>
      </c>
      <c r="AE2411" s="6">
        <f t="shared" ref="AE2411" si="758">IF(MOD(Y2411,1)=0,INT(AD2410*0.3),0)</f>
        <v>21776689</v>
      </c>
      <c r="AF2411" s="6">
        <v>3870000</v>
      </c>
      <c r="AG2411" s="11">
        <f t="shared" si="756"/>
        <v>98354901</v>
      </c>
      <c r="AH2411">
        <f t="shared" si="754"/>
        <v>4.0311485487625198</v>
      </c>
      <c r="AI2411" s="53">
        <v>0.8</v>
      </c>
      <c r="AJ2411" s="7" t="str">
        <f t="shared" si="743"/>
        <v>hp_98354901</v>
      </c>
      <c r="AK2411" s="7" t="s">
        <v>3968</v>
      </c>
      <c r="AL2411" s="7">
        <v>4150020</v>
      </c>
      <c r="AM2411" s="7">
        <f>INT(IF(MOD(Y2411,3)=0,INT(AL2411*0.55),INT(AL2411*0.35)))</f>
        <v>1452507</v>
      </c>
      <c r="AN2411" s="54">
        <f t="shared" si="744"/>
        <v>13383477</v>
      </c>
      <c r="AO2411" s="7" t="str">
        <f t="shared" si="745"/>
        <v>atk_13383477</v>
      </c>
      <c r="AP2411" s="7" t="s">
        <v>3973</v>
      </c>
      <c r="AQ2411" s="7" t="s">
        <v>3999</v>
      </c>
      <c r="AR2411" s="7" t="s">
        <v>3975</v>
      </c>
      <c r="AS2411" s="7" t="s">
        <v>3976</v>
      </c>
      <c r="AU2411" s="7" t="str">
        <f t="shared" si="746"/>
        <v>hp_98354901;atk_13383477;hit_500000;miss_110;cirt_0;cirtSub_-3500</v>
      </c>
    </row>
    <row r="2412" spans="22:47" x14ac:dyDescent="0.2">
      <c r="V2412" s="7" t="str">
        <f t="shared" si="742"/>
        <v>南方小岛14-2</v>
      </c>
      <c r="W2412" s="7">
        <f t="shared" si="751"/>
        <v>4643</v>
      </c>
      <c r="X2412" s="9" t="s">
        <v>2724</v>
      </c>
      <c r="Y2412" s="9">
        <v>2</v>
      </c>
      <c r="Z2412" s="8">
        <f t="shared" si="747"/>
        <v>13093</v>
      </c>
      <c r="AA2412" s="6" t="s">
        <v>3967</v>
      </c>
      <c r="AB2412" s="6">
        <v>24418293</v>
      </c>
      <c r="AC2412" s="6">
        <f t="shared" si="752"/>
        <v>2.98</v>
      </c>
      <c r="AD2412" s="6">
        <f t="shared" si="753"/>
        <v>72766513</v>
      </c>
      <c r="AE2412" s="6">
        <f t="shared" si="757"/>
        <v>21776689</v>
      </c>
      <c r="AF2412" s="6">
        <v>3870000</v>
      </c>
      <c r="AG2412" s="11">
        <f t="shared" si="756"/>
        <v>98413202</v>
      </c>
      <c r="AH2412">
        <f t="shared" si="754"/>
        <v>4.0303063772721544</v>
      </c>
      <c r="AI2412" s="53">
        <v>0.8</v>
      </c>
      <c r="AJ2412" s="7" t="str">
        <f t="shared" si="743"/>
        <v>hp_98413202</v>
      </c>
      <c r="AK2412" s="7" t="s">
        <v>3968</v>
      </c>
      <c r="AL2412" s="7">
        <v>4154420</v>
      </c>
      <c r="AM2412" s="7">
        <f>INT(IF(MOD(Y2412,3)=0,INT(AL2412*0.55),INT(AL2412*0.35)))</f>
        <v>1454047</v>
      </c>
      <c r="AN2412" s="54">
        <f t="shared" si="744"/>
        <v>13394868</v>
      </c>
      <c r="AO2412" s="7" t="str">
        <f t="shared" si="745"/>
        <v>atk_13394868</v>
      </c>
      <c r="AP2412" s="7" t="s">
        <v>3973</v>
      </c>
      <c r="AQ2412" s="7" t="s">
        <v>3999</v>
      </c>
      <c r="AR2412" s="7" t="s">
        <v>3975</v>
      </c>
      <c r="AS2412" s="7" t="s">
        <v>3976</v>
      </c>
      <c r="AU2412" s="7" t="str">
        <f t="shared" si="746"/>
        <v>hp_98413202;atk_13394868;hit_500000;miss_110;cirt_0;cirtSub_-3500</v>
      </c>
    </row>
    <row r="2413" spans="22:47" x14ac:dyDescent="0.2">
      <c r="V2413" s="7" t="str">
        <f t="shared" si="742"/>
        <v>南方小岛14-3</v>
      </c>
      <c r="W2413" s="7">
        <f t="shared" si="751"/>
        <v>4645</v>
      </c>
      <c r="X2413" s="9" t="s">
        <v>2724</v>
      </c>
      <c r="Y2413" s="9">
        <v>3</v>
      </c>
      <c r="Z2413" s="8">
        <f t="shared" si="747"/>
        <v>13096</v>
      </c>
      <c r="AA2413" s="6" t="s">
        <v>3967</v>
      </c>
      <c r="AB2413" s="6">
        <v>24437859</v>
      </c>
      <c r="AC2413" s="6">
        <f t="shared" si="752"/>
        <v>2.9824999999999999</v>
      </c>
      <c r="AD2413" s="6">
        <f t="shared" si="753"/>
        <v>72885914</v>
      </c>
      <c r="AE2413" s="6">
        <f t="shared" si="757"/>
        <v>21776689</v>
      </c>
      <c r="AF2413" s="6">
        <v>3870000</v>
      </c>
      <c r="AG2413" s="11">
        <f t="shared" si="756"/>
        <v>98532603</v>
      </c>
      <c r="AH2413">
        <f t="shared" si="754"/>
        <v>4.031965443453946</v>
      </c>
      <c r="AI2413" s="53">
        <v>0.8</v>
      </c>
      <c r="AJ2413" s="7" t="str">
        <f t="shared" si="743"/>
        <v>hp_98532603</v>
      </c>
      <c r="AK2413" s="7" t="s">
        <v>3968</v>
      </c>
      <c r="AL2413" s="7">
        <v>4158820</v>
      </c>
      <c r="AM2413" s="7">
        <f>INT(IF(MOD(Y2413,3)=0,INT(AL2413*0.55),INT(AL2413*0.35)))</f>
        <v>2287351</v>
      </c>
      <c r="AN2413" s="54">
        <f t="shared" si="744"/>
        <v>13414574</v>
      </c>
      <c r="AO2413" s="7" t="str">
        <f t="shared" si="745"/>
        <v>atk_13414574</v>
      </c>
      <c r="AP2413" s="7" t="s">
        <v>3973</v>
      </c>
      <c r="AQ2413" s="7" t="s">
        <v>3999</v>
      </c>
      <c r="AR2413" s="7" t="s">
        <v>3975</v>
      </c>
      <c r="AS2413" s="7" t="s">
        <v>3976</v>
      </c>
      <c r="AU2413" s="7" t="str">
        <f t="shared" si="746"/>
        <v>hp_98532603;atk_13414574;hit_500000;miss_110;cirt_0;cirtSub_-3500</v>
      </c>
    </row>
    <row r="2414" spans="22:47" x14ac:dyDescent="0.2">
      <c r="V2414" s="7" t="str">
        <f t="shared" si="742"/>
        <v>南方小岛14-4</v>
      </c>
      <c r="W2414" s="7">
        <f t="shared" si="751"/>
        <v>4647</v>
      </c>
      <c r="X2414" s="9" t="s">
        <v>2724</v>
      </c>
      <c r="Y2414" s="9">
        <v>4</v>
      </c>
      <c r="Z2414" s="8">
        <f t="shared" si="747"/>
        <v>13100</v>
      </c>
      <c r="AA2414" s="6" t="s">
        <v>3967</v>
      </c>
      <c r="AB2414" s="6">
        <v>24457426</v>
      </c>
      <c r="AC2414" s="6">
        <f t="shared" si="752"/>
        <v>2.9824999999999999</v>
      </c>
      <c r="AD2414" s="6">
        <f t="shared" si="753"/>
        <v>72944273</v>
      </c>
      <c r="AE2414" s="6">
        <f t="shared" si="757"/>
        <v>21776689</v>
      </c>
      <c r="AF2414" s="6">
        <v>3870000</v>
      </c>
      <c r="AG2414" s="11">
        <f t="shared" si="756"/>
        <v>98590962</v>
      </c>
      <c r="AH2414">
        <f t="shared" si="754"/>
        <v>4.0311258429239443</v>
      </c>
      <c r="AI2414" s="53">
        <v>0.8</v>
      </c>
      <c r="AJ2414" s="7" t="str">
        <f t="shared" si="743"/>
        <v>hp_98590962</v>
      </c>
      <c r="AK2414" s="7" t="s">
        <v>3968</v>
      </c>
      <c r="AL2414" s="7">
        <v>4163220</v>
      </c>
      <c r="AM2414" s="7">
        <f>INT(IF(MOD(Y2414,3)=0,INT(AL2414*0.55),INT(AL2414*0.35)))</f>
        <v>1457127</v>
      </c>
      <c r="AN2414" s="54">
        <f t="shared" si="744"/>
        <v>13425970</v>
      </c>
      <c r="AO2414" s="7" t="str">
        <f t="shared" si="745"/>
        <v>atk_13425970</v>
      </c>
      <c r="AP2414" s="7" t="s">
        <v>3973</v>
      </c>
      <c r="AQ2414" s="7" t="s">
        <v>3999</v>
      </c>
      <c r="AR2414" s="7" t="s">
        <v>3975</v>
      </c>
      <c r="AS2414" s="7" t="s">
        <v>3976</v>
      </c>
      <c r="AU2414" s="7" t="str">
        <f t="shared" si="746"/>
        <v>hp_98590962;atk_13425970;hit_500000;miss_110;cirt_0;cirtSub_-3500</v>
      </c>
    </row>
    <row r="2415" spans="22:47" x14ac:dyDescent="0.2">
      <c r="V2415" s="7" t="str">
        <f t="shared" si="742"/>
        <v>南方小岛14-5</v>
      </c>
      <c r="W2415" s="7">
        <f t="shared" si="751"/>
        <v>4649</v>
      </c>
      <c r="X2415" s="9" t="s">
        <v>2724</v>
      </c>
      <c r="Y2415" s="9">
        <v>5</v>
      </c>
      <c r="Z2415" s="8">
        <f t="shared" si="747"/>
        <v>13105</v>
      </c>
      <c r="AA2415" s="6" t="s">
        <v>3967</v>
      </c>
      <c r="AB2415" s="6">
        <v>24476994</v>
      </c>
      <c r="AC2415" s="6">
        <f t="shared" si="752"/>
        <v>2.9824999999999999</v>
      </c>
      <c r="AD2415" s="6">
        <f t="shared" si="753"/>
        <v>73002634</v>
      </c>
      <c r="AE2415" s="6">
        <f t="shared" si="757"/>
        <v>21776689</v>
      </c>
      <c r="AF2415" s="6">
        <v>3870000</v>
      </c>
      <c r="AG2415" s="11">
        <f t="shared" si="756"/>
        <v>98649323</v>
      </c>
      <c r="AH2415">
        <f t="shared" si="754"/>
        <v>4.0302875018067983</v>
      </c>
      <c r="AI2415" s="53">
        <v>0.8</v>
      </c>
      <c r="AJ2415" s="7" t="str">
        <f t="shared" si="743"/>
        <v>hp_98649323</v>
      </c>
      <c r="AK2415" s="7" t="s">
        <v>3968</v>
      </c>
      <c r="AL2415" s="7">
        <v>4167620</v>
      </c>
      <c r="AM2415" s="7">
        <f>INT(IF(MOD(Y2415,3)=0,INT(AL2415*0.55),INT(AL2415*0.35)))</f>
        <v>1458667</v>
      </c>
      <c r="AN2415" s="54">
        <f t="shared" si="744"/>
        <v>13437365</v>
      </c>
      <c r="AO2415" s="7" t="str">
        <f t="shared" si="745"/>
        <v>atk_13437365</v>
      </c>
      <c r="AP2415" s="7" t="s">
        <v>3973</v>
      </c>
      <c r="AQ2415" s="7" t="s">
        <v>3999</v>
      </c>
      <c r="AR2415" s="7" t="s">
        <v>3975</v>
      </c>
      <c r="AS2415" s="7" t="s">
        <v>3976</v>
      </c>
      <c r="AU2415" s="7" t="str">
        <f t="shared" si="746"/>
        <v>hp_98649323;atk_13437365;hit_500000;miss_110;cirt_0;cirtSub_-3500</v>
      </c>
    </row>
    <row r="2416" spans="22:47" x14ac:dyDescent="0.2">
      <c r="V2416" s="7" t="str">
        <f t="shared" si="742"/>
        <v>南方小岛14-6</v>
      </c>
      <c r="W2416" s="7">
        <f t="shared" si="751"/>
        <v>4651</v>
      </c>
      <c r="X2416" s="9" t="s">
        <v>2724</v>
      </c>
      <c r="Y2416" s="9">
        <v>6</v>
      </c>
      <c r="Z2416" s="8">
        <f t="shared" si="747"/>
        <v>13111</v>
      </c>
      <c r="AA2416" s="6" t="s">
        <v>3967</v>
      </c>
      <c r="AB2416" s="6">
        <v>24496565</v>
      </c>
      <c r="AC2416" s="6">
        <f t="shared" si="752"/>
        <v>2.9849999999999999</v>
      </c>
      <c r="AD2416" s="6">
        <f t="shared" si="753"/>
        <v>73122246</v>
      </c>
      <c r="AE2416" s="6">
        <f t="shared" si="757"/>
        <v>21776689</v>
      </c>
      <c r="AF2416" s="6">
        <v>3870000</v>
      </c>
      <c r="AG2416" s="11">
        <f t="shared" si="756"/>
        <v>98768935</v>
      </c>
      <c r="AH2416">
        <f t="shared" si="754"/>
        <v>4.0319503979435485</v>
      </c>
      <c r="AI2416" s="53">
        <v>0.8</v>
      </c>
      <c r="AJ2416" s="7" t="str">
        <f t="shared" si="743"/>
        <v>hp_98768935</v>
      </c>
      <c r="AK2416" s="7" t="s">
        <v>3968</v>
      </c>
      <c r="AL2416" s="7">
        <v>4172020</v>
      </c>
      <c r="AM2416" s="7">
        <f>INT(IF(MOD(Y2416,3)=0,INT(AL2416*0.55),INT(AL2416*0.35)))</f>
        <v>2294611</v>
      </c>
      <c r="AN2416" s="54">
        <f t="shared" si="744"/>
        <v>13457102</v>
      </c>
      <c r="AO2416" s="7" t="str">
        <f t="shared" si="745"/>
        <v>atk_13457102</v>
      </c>
      <c r="AP2416" s="7" t="s">
        <v>3973</v>
      </c>
      <c r="AQ2416" s="7" t="s">
        <v>3999</v>
      </c>
      <c r="AR2416" s="7" t="s">
        <v>3975</v>
      </c>
      <c r="AS2416" s="7" t="s">
        <v>3976</v>
      </c>
      <c r="AU2416" s="7" t="str">
        <f t="shared" si="746"/>
        <v>hp_98768935;atk_13457102;hit_500000;miss_110;cirt_0;cirtSub_-3500</v>
      </c>
    </row>
    <row r="2417" spans="22:47" x14ac:dyDescent="0.2">
      <c r="V2417" s="7" t="str">
        <f t="shared" si="742"/>
        <v>南方小岛14-7</v>
      </c>
      <c r="W2417" s="7">
        <f t="shared" si="751"/>
        <v>4653</v>
      </c>
      <c r="X2417" s="9" t="s">
        <v>2724</v>
      </c>
      <c r="Y2417" s="9">
        <v>7</v>
      </c>
      <c r="Z2417" s="8">
        <f t="shared" si="747"/>
        <v>13118</v>
      </c>
      <c r="AA2417" s="6" t="s">
        <v>3967</v>
      </c>
      <c r="AB2417" s="6">
        <v>24516139</v>
      </c>
      <c r="AC2417" s="6">
        <f t="shared" si="752"/>
        <v>2.9849999999999999</v>
      </c>
      <c r="AD2417" s="6">
        <f t="shared" si="753"/>
        <v>73180674</v>
      </c>
      <c r="AE2417" s="6">
        <f t="shared" si="757"/>
        <v>21776689</v>
      </c>
      <c r="AF2417" s="6">
        <v>3870000</v>
      </c>
      <c r="AG2417" s="11">
        <f t="shared" si="756"/>
        <v>98827363</v>
      </c>
      <c r="AH2417">
        <f t="shared" si="754"/>
        <v>4.0311144834021375</v>
      </c>
      <c r="AI2417" s="53">
        <v>0.8</v>
      </c>
      <c r="AJ2417" s="7" t="str">
        <f t="shared" si="743"/>
        <v>hp_98827363</v>
      </c>
      <c r="AK2417" s="7" t="s">
        <v>3968</v>
      </c>
      <c r="AL2417" s="7">
        <v>4176420</v>
      </c>
      <c r="AM2417" s="7">
        <f>INT(IF(MOD(Y2417,3)=0,INT(AL2417*0.55),INT(AL2417*0.35)))</f>
        <v>1461747</v>
      </c>
      <c r="AN2417" s="54">
        <f t="shared" si="744"/>
        <v>13468501</v>
      </c>
      <c r="AO2417" s="7" t="str">
        <f t="shared" si="745"/>
        <v>atk_13468501</v>
      </c>
      <c r="AP2417" s="7" t="s">
        <v>3973</v>
      </c>
      <c r="AQ2417" s="7" t="s">
        <v>3999</v>
      </c>
      <c r="AR2417" s="7" t="s">
        <v>3975</v>
      </c>
      <c r="AS2417" s="7" t="s">
        <v>3976</v>
      </c>
      <c r="AU2417" s="7" t="str">
        <f t="shared" si="746"/>
        <v>hp_98827363;atk_13468501;hit_500000;miss_110;cirt_0;cirtSub_-3500</v>
      </c>
    </row>
    <row r="2418" spans="22:47" x14ac:dyDescent="0.2">
      <c r="V2418" s="7" t="str">
        <f t="shared" si="742"/>
        <v>南方小岛14-8</v>
      </c>
      <c r="W2418" s="7">
        <f t="shared" si="751"/>
        <v>4655</v>
      </c>
      <c r="X2418" s="9" t="s">
        <v>2724</v>
      </c>
      <c r="Y2418" s="9">
        <v>8</v>
      </c>
      <c r="Z2418" s="8">
        <f t="shared" si="747"/>
        <v>13126</v>
      </c>
      <c r="AA2418" s="6" t="s">
        <v>3967</v>
      </c>
      <c r="AB2418" s="6">
        <v>24535715</v>
      </c>
      <c r="AC2418" s="6">
        <f t="shared" si="752"/>
        <v>2.9849999999999999</v>
      </c>
      <c r="AD2418" s="6">
        <f t="shared" si="753"/>
        <v>73239109</v>
      </c>
      <c r="AE2418" s="6">
        <f t="shared" si="757"/>
        <v>21776689</v>
      </c>
      <c r="AF2418" s="6">
        <v>3870000</v>
      </c>
      <c r="AG2418" s="11">
        <f t="shared" si="756"/>
        <v>98885798</v>
      </c>
      <c r="AH2418">
        <f t="shared" si="754"/>
        <v>4.0302798593804994</v>
      </c>
      <c r="AI2418" s="53">
        <v>0.8</v>
      </c>
      <c r="AJ2418" s="7" t="str">
        <f t="shared" si="743"/>
        <v>hp_98885798</v>
      </c>
      <c r="AK2418" s="7" t="s">
        <v>3968</v>
      </c>
      <c r="AL2418" s="7">
        <v>4180820</v>
      </c>
      <c r="AM2418" s="7">
        <f>INT(IF(MOD(Y2418,3)=0,INT(AL2418*0.55),INT(AL2418*0.35)))</f>
        <v>1463287</v>
      </c>
      <c r="AN2418" s="54">
        <f t="shared" si="744"/>
        <v>13479899</v>
      </c>
      <c r="AO2418" s="7" t="str">
        <f t="shared" si="745"/>
        <v>atk_13479899</v>
      </c>
      <c r="AP2418" s="7" t="s">
        <v>3973</v>
      </c>
      <c r="AQ2418" s="7" t="s">
        <v>3999</v>
      </c>
      <c r="AR2418" s="7" t="s">
        <v>3975</v>
      </c>
      <c r="AS2418" s="7" t="s">
        <v>3976</v>
      </c>
      <c r="AU2418" s="7" t="str">
        <f t="shared" si="746"/>
        <v>hp_98885798;atk_13479899;hit_500000;miss_110;cirt_0;cirtSub_-3500</v>
      </c>
    </row>
    <row r="2419" spans="22:47" x14ac:dyDescent="0.2">
      <c r="V2419" s="7" t="str">
        <f t="shared" si="742"/>
        <v>南方小岛14-9</v>
      </c>
      <c r="W2419" s="7">
        <f t="shared" si="751"/>
        <v>4657</v>
      </c>
      <c r="X2419" s="9" t="s">
        <v>2724</v>
      </c>
      <c r="Y2419" s="9">
        <v>9</v>
      </c>
      <c r="Z2419" s="8">
        <f t="shared" si="747"/>
        <v>13135</v>
      </c>
      <c r="AA2419" s="6" t="s">
        <v>3967</v>
      </c>
      <c r="AB2419" s="6">
        <v>24555293</v>
      </c>
      <c r="AC2419" s="6">
        <f t="shared" si="752"/>
        <v>2.9874999999999998</v>
      </c>
      <c r="AD2419" s="6">
        <f t="shared" si="753"/>
        <v>73358937</v>
      </c>
      <c r="AE2419" s="6">
        <f t="shared" si="757"/>
        <v>21776689</v>
      </c>
      <c r="AF2419" s="6">
        <v>3870000</v>
      </c>
      <c r="AG2419" s="11">
        <f t="shared" si="756"/>
        <v>99005626</v>
      </c>
      <c r="AH2419">
        <f t="shared" si="754"/>
        <v>4.0319464320788194</v>
      </c>
      <c r="AI2419" s="53">
        <v>0.8</v>
      </c>
      <c r="AJ2419" s="7" t="str">
        <f t="shared" si="743"/>
        <v>hp_99005626</v>
      </c>
      <c r="AK2419" s="7" t="s">
        <v>3968</v>
      </c>
      <c r="AL2419" s="7">
        <v>4185220</v>
      </c>
      <c r="AM2419" s="7">
        <f>INT(IF(MOD(Y2419,3)=0,INT(AL2419*0.55),INT(AL2419*0.35)))</f>
        <v>2301871</v>
      </c>
      <c r="AN2419" s="54">
        <f t="shared" si="744"/>
        <v>13499666</v>
      </c>
      <c r="AO2419" s="7" t="str">
        <f t="shared" si="745"/>
        <v>atk_13499666</v>
      </c>
      <c r="AP2419" s="7" t="s">
        <v>3973</v>
      </c>
      <c r="AQ2419" s="7" t="s">
        <v>3999</v>
      </c>
      <c r="AR2419" s="7" t="s">
        <v>3975</v>
      </c>
      <c r="AS2419" s="7" t="s">
        <v>3976</v>
      </c>
      <c r="AU2419" s="7" t="str">
        <f t="shared" si="746"/>
        <v>hp_99005626;atk_13499666;hit_500000;miss_110;cirt_0;cirtSub_-3500</v>
      </c>
    </row>
    <row r="2420" spans="22:47" x14ac:dyDescent="0.2">
      <c r="V2420" s="7" t="str">
        <f t="shared" si="742"/>
        <v>南方小岛14-10</v>
      </c>
      <c r="W2420" s="7">
        <f t="shared" si="751"/>
        <v>4659</v>
      </c>
      <c r="X2420" s="9" t="s">
        <v>2724</v>
      </c>
      <c r="Y2420" s="9">
        <v>10</v>
      </c>
      <c r="Z2420" s="8">
        <f t="shared" si="747"/>
        <v>13145</v>
      </c>
      <c r="AA2420" s="6" t="s">
        <v>3967</v>
      </c>
      <c r="AB2420" s="6">
        <v>24574873</v>
      </c>
      <c r="AC2420" s="6">
        <f t="shared" si="752"/>
        <v>2.9874999999999998</v>
      </c>
      <c r="AD2420" s="6">
        <f t="shared" si="753"/>
        <v>73417433</v>
      </c>
      <c r="AE2420" s="6">
        <f t="shared" si="757"/>
        <v>21776689</v>
      </c>
      <c r="AF2420" s="6">
        <v>3870000</v>
      </c>
      <c r="AG2420" s="11">
        <f t="shared" si="756"/>
        <v>99064122</v>
      </c>
      <c r="AH2420">
        <f t="shared" si="754"/>
        <v>4.0311143011807227</v>
      </c>
      <c r="AI2420" s="53">
        <v>0.8</v>
      </c>
      <c r="AJ2420" s="7" t="str">
        <f t="shared" si="743"/>
        <v>hp_99064122</v>
      </c>
      <c r="AK2420" s="7" t="s">
        <v>3968</v>
      </c>
      <c r="AL2420" s="7">
        <v>4189620</v>
      </c>
      <c r="AM2420" s="7">
        <f>INT(IF(MOD(Y2420,3)=0,INT(AL2420*0.55),INT(AL2420*0.35)))</f>
        <v>1466367</v>
      </c>
      <c r="AN2420" s="54">
        <f t="shared" si="744"/>
        <v>13511069</v>
      </c>
      <c r="AO2420" s="7" t="str">
        <f t="shared" si="745"/>
        <v>atk_13511069</v>
      </c>
      <c r="AP2420" s="7" t="s">
        <v>3973</v>
      </c>
      <c r="AQ2420" s="7" t="s">
        <v>3999</v>
      </c>
      <c r="AR2420" s="7" t="s">
        <v>3975</v>
      </c>
      <c r="AS2420" s="7" t="s">
        <v>3976</v>
      </c>
      <c r="AU2420" s="7" t="str">
        <f t="shared" si="746"/>
        <v>hp_99064122;atk_13511069;hit_500000;miss_110;cirt_0;cirtSub_-3500</v>
      </c>
    </row>
    <row r="2421" spans="22:47" x14ac:dyDescent="0.2">
      <c r="V2421" s="7" t="str">
        <f t="shared" si="742"/>
        <v>南方小岛15-1</v>
      </c>
      <c r="W2421" s="7">
        <f t="shared" si="751"/>
        <v>4661</v>
      </c>
      <c r="X2421" s="9" t="s">
        <v>2725</v>
      </c>
      <c r="Y2421" s="9">
        <v>1</v>
      </c>
      <c r="Z2421" s="8">
        <f t="shared" si="747"/>
        <v>13146</v>
      </c>
      <c r="AA2421" s="6" t="s">
        <v>3967</v>
      </c>
      <c r="AB2421" s="6">
        <v>24594456</v>
      </c>
      <c r="AC2421" s="6">
        <f t="shared" si="752"/>
        <v>2.99</v>
      </c>
      <c r="AD2421" s="6">
        <f t="shared" si="753"/>
        <v>73537423</v>
      </c>
      <c r="AE2421" s="6">
        <f t="shared" ref="AE2421" si="759">IF(MOD(Y2421,1)=0,INT(AD2420*0.3),0)</f>
        <v>22025229</v>
      </c>
      <c r="AF2421" s="6">
        <v>3870000</v>
      </c>
      <c r="AG2421" s="11">
        <f t="shared" si="756"/>
        <v>99432652</v>
      </c>
      <c r="AH2421">
        <f t="shared" si="754"/>
        <v>4.0428888526747651</v>
      </c>
      <c r="AI2421" s="53">
        <v>0.8</v>
      </c>
      <c r="AJ2421" s="7" t="str">
        <f t="shared" si="743"/>
        <v>hp_99432652</v>
      </c>
      <c r="AK2421" s="7" t="s">
        <v>3968</v>
      </c>
      <c r="AL2421" s="7">
        <v>4194020</v>
      </c>
      <c r="AM2421" s="7">
        <f>INT(IF(MOD(Y2421,3)=0,INT(AL2421*0.55),INT(AL2421*0.35)))</f>
        <v>1467907</v>
      </c>
      <c r="AN2421" s="54">
        <f t="shared" si="744"/>
        <v>13564765</v>
      </c>
      <c r="AO2421" s="7" t="str">
        <f t="shared" si="745"/>
        <v>atk_13564765</v>
      </c>
      <c r="AP2421" s="7" t="s">
        <v>3973</v>
      </c>
      <c r="AQ2421" s="7" t="s">
        <v>3999</v>
      </c>
      <c r="AR2421" s="7" t="s">
        <v>3975</v>
      </c>
      <c r="AS2421" s="7" t="s">
        <v>3976</v>
      </c>
      <c r="AU2421" s="7" t="str">
        <f t="shared" si="746"/>
        <v>hp_99432652;atk_13564765;hit_500000;miss_110;cirt_0;cirtSub_-3500</v>
      </c>
    </row>
    <row r="2422" spans="22:47" x14ac:dyDescent="0.2">
      <c r="V2422" s="7" t="str">
        <f t="shared" si="742"/>
        <v>南方小岛15-2</v>
      </c>
      <c r="W2422" s="7">
        <f t="shared" si="751"/>
        <v>4663</v>
      </c>
      <c r="X2422" s="9" t="s">
        <v>2725</v>
      </c>
      <c r="Y2422" s="9">
        <v>2</v>
      </c>
      <c r="Z2422" s="8">
        <f t="shared" si="747"/>
        <v>13148</v>
      </c>
      <c r="AA2422" s="6" t="s">
        <v>3967</v>
      </c>
      <c r="AB2422" s="6">
        <v>24614042</v>
      </c>
      <c r="AC2422" s="6">
        <f t="shared" si="752"/>
        <v>2.99</v>
      </c>
      <c r="AD2422" s="6">
        <f t="shared" si="753"/>
        <v>73595985</v>
      </c>
      <c r="AE2422" s="6">
        <f t="shared" si="757"/>
        <v>22025229</v>
      </c>
      <c r="AF2422" s="6">
        <v>3870000</v>
      </c>
      <c r="AG2422" s="11">
        <f t="shared" si="756"/>
        <v>99491214</v>
      </c>
      <c r="AH2422">
        <f t="shared" si="754"/>
        <v>4.0420510373712695</v>
      </c>
      <c r="AI2422" s="53">
        <v>0.8</v>
      </c>
      <c r="AJ2422" s="7" t="str">
        <f t="shared" si="743"/>
        <v>hp_99491214</v>
      </c>
      <c r="AK2422" s="7" t="s">
        <v>3968</v>
      </c>
      <c r="AL2422" s="7">
        <v>4198420</v>
      </c>
      <c r="AM2422" s="7">
        <f>INT(IF(MOD(Y2422,3)=0,INT(AL2422*0.55),INT(AL2422*0.35)))</f>
        <v>1469447</v>
      </c>
      <c r="AN2422" s="54">
        <f t="shared" si="744"/>
        <v>13576182</v>
      </c>
      <c r="AO2422" s="7" t="str">
        <f t="shared" si="745"/>
        <v>atk_13576182</v>
      </c>
      <c r="AP2422" s="7" t="s">
        <v>3973</v>
      </c>
      <c r="AQ2422" s="7" t="s">
        <v>3999</v>
      </c>
      <c r="AR2422" s="7" t="s">
        <v>3975</v>
      </c>
      <c r="AS2422" s="7" t="s">
        <v>3976</v>
      </c>
      <c r="AU2422" s="7" t="str">
        <f t="shared" si="746"/>
        <v>hp_99491214;atk_13576182;hit_500000;miss_110;cirt_0;cirtSub_-3500</v>
      </c>
    </row>
    <row r="2423" spans="22:47" x14ac:dyDescent="0.2">
      <c r="V2423" s="7" t="str">
        <f t="shared" si="742"/>
        <v>南方小岛15-3</v>
      </c>
      <c r="W2423" s="7">
        <f t="shared" si="751"/>
        <v>4665</v>
      </c>
      <c r="X2423" s="9" t="s">
        <v>2725</v>
      </c>
      <c r="Y2423" s="9">
        <v>3</v>
      </c>
      <c r="Z2423" s="8">
        <f t="shared" si="747"/>
        <v>13151</v>
      </c>
      <c r="AA2423" s="6" t="s">
        <v>3967</v>
      </c>
      <c r="AB2423" s="6">
        <v>24633629</v>
      </c>
      <c r="AC2423" s="6">
        <f t="shared" si="752"/>
        <v>2.9925000000000002</v>
      </c>
      <c r="AD2423" s="6">
        <f t="shared" si="753"/>
        <v>73716134</v>
      </c>
      <c r="AE2423" s="6">
        <f t="shared" si="757"/>
        <v>22025229</v>
      </c>
      <c r="AF2423" s="6">
        <v>3870000</v>
      </c>
      <c r="AG2423" s="11">
        <f t="shared" si="756"/>
        <v>99611363</v>
      </c>
      <c r="AH2423">
        <f t="shared" si="754"/>
        <v>4.0437145091370823</v>
      </c>
      <c r="AI2423" s="53">
        <v>0.8</v>
      </c>
      <c r="AJ2423" s="7" t="str">
        <f t="shared" si="743"/>
        <v>hp_99611363</v>
      </c>
      <c r="AK2423" s="7" t="s">
        <v>3968</v>
      </c>
      <c r="AL2423" s="7">
        <v>4202820</v>
      </c>
      <c r="AM2423" s="7">
        <f>INT(IF(MOD(Y2423,3)=0,INT(AL2423*0.55),INT(AL2423*0.35)))</f>
        <v>2311551</v>
      </c>
      <c r="AN2423" s="54">
        <f t="shared" si="744"/>
        <v>13596003</v>
      </c>
      <c r="AO2423" s="7" t="str">
        <f t="shared" si="745"/>
        <v>atk_13596003</v>
      </c>
      <c r="AP2423" s="7" t="s">
        <v>3973</v>
      </c>
      <c r="AQ2423" s="7" t="s">
        <v>3999</v>
      </c>
      <c r="AR2423" s="7" t="s">
        <v>3975</v>
      </c>
      <c r="AS2423" s="7" t="s">
        <v>3976</v>
      </c>
      <c r="AU2423" s="7" t="str">
        <f t="shared" si="746"/>
        <v>hp_99611363;atk_13596003;hit_500000;miss_110;cirt_0;cirtSub_-3500</v>
      </c>
    </row>
    <row r="2424" spans="22:47" x14ac:dyDescent="0.2">
      <c r="V2424" s="7" t="str">
        <f t="shared" si="742"/>
        <v>南方小岛15-4</v>
      </c>
      <c r="W2424" s="7">
        <f t="shared" si="751"/>
        <v>4667</v>
      </c>
      <c r="X2424" s="9" t="s">
        <v>2725</v>
      </c>
      <c r="Y2424" s="9">
        <v>4</v>
      </c>
      <c r="Z2424" s="8">
        <f t="shared" si="747"/>
        <v>13155</v>
      </c>
      <c r="AA2424" s="6" t="s">
        <v>3967</v>
      </c>
      <c r="AB2424" s="6">
        <v>24653218</v>
      </c>
      <c r="AC2424" s="6">
        <f t="shared" si="752"/>
        <v>2.9925000000000002</v>
      </c>
      <c r="AD2424" s="6">
        <f t="shared" si="753"/>
        <v>73774754</v>
      </c>
      <c r="AE2424" s="6">
        <f t="shared" si="757"/>
        <v>22025229</v>
      </c>
      <c r="AF2424" s="6">
        <v>3870000</v>
      </c>
      <c r="AG2424" s="11">
        <f t="shared" si="756"/>
        <v>99669983</v>
      </c>
      <c r="AH2424">
        <f t="shared" si="754"/>
        <v>4.0428792298027787</v>
      </c>
      <c r="AI2424" s="53">
        <v>0.8</v>
      </c>
      <c r="AJ2424" s="7" t="str">
        <f t="shared" si="743"/>
        <v>hp_99669983</v>
      </c>
      <c r="AK2424" s="7" t="s">
        <v>3968</v>
      </c>
      <c r="AL2424" s="7">
        <v>4207220</v>
      </c>
      <c r="AM2424" s="7">
        <f>INT(IF(MOD(Y2424,3)=0,INT(AL2424*0.55),INT(AL2424*0.35)))</f>
        <v>1472527</v>
      </c>
      <c r="AN2424" s="54">
        <f t="shared" si="744"/>
        <v>13607425</v>
      </c>
      <c r="AO2424" s="7" t="str">
        <f t="shared" si="745"/>
        <v>atk_13607425</v>
      </c>
      <c r="AP2424" s="7" t="s">
        <v>3973</v>
      </c>
      <c r="AQ2424" s="7" t="s">
        <v>3999</v>
      </c>
      <c r="AR2424" s="7" t="s">
        <v>3975</v>
      </c>
      <c r="AS2424" s="7" t="s">
        <v>3976</v>
      </c>
      <c r="AU2424" s="7" t="str">
        <f t="shared" si="746"/>
        <v>hp_99669983;atk_13607425;hit_500000;miss_110;cirt_0;cirtSub_-3500</v>
      </c>
    </row>
    <row r="2425" spans="22:47" x14ac:dyDescent="0.2">
      <c r="V2425" s="7" t="str">
        <f t="shared" si="742"/>
        <v>南方小岛15-5</v>
      </c>
      <c r="W2425" s="7">
        <f t="shared" si="751"/>
        <v>4669</v>
      </c>
      <c r="X2425" s="9" t="s">
        <v>2725</v>
      </c>
      <c r="Y2425" s="9">
        <v>5</v>
      </c>
      <c r="Z2425" s="8">
        <f t="shared" si="747"/>
        <v>13160</v>
      </c>
      <c r="AA2425" s="6" t="s">
        <v>3967</v>
      </c>
      <c r="AB2425" s="6">
        <v>24672808</v>
      </c>
      <c r="AC2425" s="6">
        <f t="shared" si="752"/>
        <v>2.9925000000000002</v>
      </c>
      <c r="AD2425" s="6">
        <f t="shared" si="753"/>
        <v>73833377</v>
      </c>
      <c r="AE2425" s="6">
        <f t="shared" si="757"/>
        <v>22025229</v>
      </c>
      <c r="AF2425" s="6">
        <v>3870000</v>
      </c>
      <c r="AG2425" s="11">
        <f t="shared" si="756"/>
        <v>99728606</v>
      </c>
      <c r="AH2425">
        <f t="shared" si="754"/>
        <v>4.0420452345756512</v>
      </c>
      <c r="AI2425" s="53">
        <v>0.8</v>
      </c>
      <c r="AJ2425" s="7" t="str">
        <f t="shared" si="743"/>
        <v>hp_99728606</v>
      </c>
      <c r="AK2425" s="7" t="s">
        <v>3968</v>
      </c>
      <c r="AL2425" s="7">
        <v>4211620</v>
      </c>
      <c r="AM2425" s="7">
        <f>INT(IF(MOD(Y2425,3)=0,INT(AL2425*0.55),INT(AL2425*0.35)))</f>
        <v>1474067</v>
      </c>
      <c r="AN2425" s="54">
        <f t="shared" si="744"/>
        <v>13618846</v>
      </c>
      <c r="AO2425" s="7" t="str">
        <f t="shared" si="745"/>
        <v>atk_13618846</v>
      </c>
      <c r="AP2425" s="7" t="s">
        <v>3973</v>
      </c>
      <c r="AQ2425" s="7" t="s">
        <v>3999</v>
      </c>
      <c r="AR2425" s="7" t="s">
        <v>3975</v>
      </c>
      <c r="AS2425" s="7" t="s">
        <v>3976</v>
      </c>
      <c r="AU2425" s="7" t="str">
        <f t="shared" si="746"/>
        <v>hp_99728606;atk_13618846;hit_500000;miss_110;cirt_0;cirtSub_-3500</v>
      </c>
    </row>
    <row r="2426" spans="22:47" x14ac:dyDescent="0.2">
      <c r="V2426" s="7" t="str">
        <f t="shared" si="742"/>
        <v>南方小岛15-6</v>
      </c>
      <c r="W2426" s="7">
        <f t="shared" si="751"/>
        <v>4671</v>
      </c>
      <c r="X2426" s="9" t="s">
        <v>2725</v>
      </c>
      <c r="Y2426" s="9">
        <v>6</v>
      </c>
      <c r="Z2426" s="8">
        <f t="shared" si="747"/>
        <v>13166</v>
      </c>
      <c r="AA2426" s="6" t="s">
        <v>3967</v>
      </c>
      <c r="AB2426" s="6">
        <v>24692400</v>
      </c>
      <c r="AC2426" s="6">
        <f t="shared" si="752"/>
        <v>2.9950000000000001</v>
      </c>
      <c r="AD2426" s="6">
        <f t="shared" si="753"/>
        <v>73953738</v>
      </c>
      <c r="AE2426" s="6">
        <f t="shared" si="757"/>
        <v>22025229</v>
      </c>
      <c r="AF2426" s="6">
        <v>3870000</v>
      </c>
      <c r="AG2426" s="11">
        <f t="shared" si="756"/>
        <v>99848967</v>
      </c>
      <c r="AH2426">
        <f t="shared" si="754"/>
        <v>4.0437125188317049</v>
      </c>
      <c r="AI2426" s="53">
        <v>0.8</v>
      </c>
      <c r="AJ2426" s="7" t="str">
        <f t="shared" si="743"/>
        <v>hp_99848967</v>
      </c>
      <c r="AK2426" s="7" t="s">
        <v>3968</v>
      </c>
      <c r="AL2426" s="7">
        <v>4216020</v>
      </c>
      <c r="AM2426" s="7">
        <f>INT(IF(MOD(Y2426,3)=0,INT(AL2426*0.55),INT(AL2426*0.35)))</f>
        <v>2318811</v>
      </c>
      <c r="AN2426" s="54">
        <f t="shared" si="744"/>
        <v>13638698</v>
      </c>
      <c r="AO2426" s="7" t="str">
        <f t="shared" si="745"/>
        <v>atk_13638698</v>
      </c>
      <c r="AP2426" s="7" t="s">
        <v>3973</v>
      </c>
      <c r="AQ2426" s="7" t="s">
        <v>3999</v>
      </c>
      <c r="AR2426" s="7" t="s">
        <v>3975</v>
      </c>
      <c r="AS2426" s="7" t="s">
        <v>3976</v>
      </c>
      <c r="AU2426" s="7" t="str">
        <f t="shared" si="746"/>
        <v>hp_99848967;atk_13638698;hit_500000;miss_110;cirt_0;cirtSub_-3500</v>
      </c>
    </row>
    <row r="2427" spans="22:47" x14ac:dyDescent="0.2">
      <c r="V2427" s="7" t="str">
        <f t="shared" si="742"/>
        <v>南方小岛15-7</v>
      </c>
      <c r="W2427" s="7">
        <f t="shared" si="751"/>
        <v>4673</v>
      </c>
      <c r="X2427" s="9" t="s">
        <v>2725</v>
      </c>
      <c r="Y2427" s="9">
        <v>7</v>
      </c>
      <c r="Z2427" s="8">
        <f t="shared" si="747"/>
        <v>13173</v>
      </c>
      <c r="AA2427" s="6" t="s">
        <v>3967</v>
      </c>
      <c r="AB2427" s="6">
        <v>24711994</v>
      </c>
      <c r="AC2427" s="6">
        <f t="shared" si="752"/>
        <v>2.9950000000000001</v>
      </c>
      <c r="AD2427" s="6">
        <f t="shared" si="753"/>
        <v>74012422</v>
      </c>
      <c r="AE2427" s="6">
        <f t="shared" si="757"/>
        <v>22025229</v>
      </c>
      <c r="AF2427" s="6">
        <v>3870000</v>
      </c>
      <c r="AG2427" s="11">
        <f t="shared" si="756"/>
        <v>99907651</v>
      </c>
      <c r="AH2427">
        <f t="shared" si="754"/>
        <v>4.0428809994045807</v>
      </c>
      <c r="AI2427" s="53">
        <v>0.8</v>
      </c>
      <c r="AJ2427" s="7" t="str">
        <f t="shared" si="743"/>
        <v>hp_99907651</v>
      </c>
      <c r="AK2427" s="7" t="s">
        <v>3968</v>
      </c>
      <c r="AL2427" s="7">
        <v>4220420</v>
      </c>
      <c r="AM2427" s="7">
        <f>INT(IF(MOD(Y2427,3)=0,INT(AL2427*0.55),INT(AL2427*0.35)))</f>
        <v>1477147</v>
      </c>
      <c r="AN2427" s="54">
        <f t="shared" si="744"/>
        <v>13650124</v>
      </c>
      <c r="AO2427" s="7" t="str">
        <f t="shared" si="745"/>
        <v>atk_13650124</v>
      </c>
      <c r="AP2427" s="7" t="s">
        <v>3973</v>
      </c>
      <c r="AQ2427" s="7" t="s">
        <v>3999</v>
      </c>
      <c r="AR2427" s="7" t="s">
        <v>3975</v>
      </c>
      <c r="AS2427" s="7" t="s">
        <v>3976</v>
      </c>
      <c r="AU2427" s="7" t="str">
        <f t="shared" si="746"/>
        <v>hp_99907651;atk_13650124;hit_500000;miss_110;cirt_0;cirtSub_-3500</v>
      </c>
    </row>
    <row r="2428" spans="22:47" x14ac:dyDescent="0.2">
      <c r="V2428" s="7" t="str">
        <f t="shared" si="742"/>
        <v>南方小岛15-8</v>
      </c>
      <c r="W2428" s="7">
        <f t="shared" si="751"/>
        <v>4675</v>
      </c>
      <c r="X2428" s="9" t="s">
        <v>2725</v>
      </c>
      <c r="Y2428" s="9">
        <v>8</v>
      </c>
      <c r="Z2428" s="8">
        <f t="shared" si="747"/>
        <v>13181</v>
      </c>
      <c r="AA2428" s="6" t="s">
        <v>3967</v>
      </c>
      <c r="AB2428" s="6">
        <v>24731591</v>
      </c>
      <c r="AC2428" s="6">
        <f t="shared" si="752"/>
        <v>2.9950000000000001</v>
      </c>
      <c r="AD2428" s="6">
        <f t="shared" si="753"/>
        <v>74071115</v>
      </c>
      <c r="AE2428" s="6">
        <f t="shared" si="757"/>
        <v>22025229</v>
      </c>
      <c r="AF2428" s="6">
        <v>3870000</v>
      </c>
      <c r="AG2428" s="11">
        <f t="shared" si="756"/>
        <v>99966344</v>
      </c>
      <c r="AH2428">
        <f t="shared" si="754"/>
        <v>4.0420506711436399</v>
      </c>
      <c r="AI2428" s="53">
        <v>0.8</v>
      </c>
      <c r="AJ2428" s="7" t="str">
        <f t="shared" si="743"/>
        <v>hp_99966344</v>
      </c>
      <c r="AK2428" s="7" t="s">
        <v>3968</v>
      </c>
      <c r="AL2428" s="7">
        <v>4224820</v>
      </c>
      <c r="AM2428" s="7">
        <f>INT(IF(MOD(Y2428,3)=0,INT(AL2428*0.55),INT(AL2428*0.35)))</f>
        <v>1478687</v>
      </c>
      <c r="AN2428" s="54">
        <f t="shared" si="744"/>
        <v>13661549</v>
      </c>
      <c r="AO2428" s="7" t="str">
        <f t="shared" si="745"/>
        <v>atk_13661549</v>
      </c>
      <c r="AP2428" s="7" t="s">
        <v>3973</v>
      </c>
      <c r="AQ2428" s="7" t="s">
        <v>3999</v>
      </c>
      <c r="AR2428" s="7" t="s">
        <v>3975</v>
      </c>
      <c r="AS2428" s="7" t="s">
        <v>3976</v>
      </c>
      <c r="AU2428" s="7" t="str">
        <f t="shared" si="746"/>
        <v>hp_99966344;atk_13661549;hit_500000;miss_110;cirt_0;cirtSub_-3500</v>
      </c>
    </row>
    <row r="2429" spans="22:47" x14ac:dyDescent="0.2">
      <c r="V2429" s="7" t="str">
        <f t="shared" si="742"/>
        <v>南方小岛15-9</v>
      </c>
      <c r="W2429" s="7">
        <f t="shared" si="751"/>
        <v>4677</v>
      </c>
      <c r="X2429" s="9" t="s">
        <v>2725</v>
      </c>
      <c r="Y2429" s="9">
        <v>9</v>
      </c>
      <c r="Z2429" s="8">
        <f t="shared" si="747"/>
        <v>13190</v>
      </c>
      <c r="AA2429" s="6" t="s">
        <v>3967</v>
      </c>
      <c r="AB2429" s="6">
        <v>24751190</v>
      </c>
      <c r="AC2429" s="6">
        <f t="shared" si="752"/>
        <v>2.9975000000000001</v>
      </c>
      <c r="AD2429" s="6">
        <f t="shared" si="753"/>
        <v>74191692</v>
      </c>
      <c r="AE2429" s="6">
        <f t="shared" si="757"/>
        <v>22025229</v>
      </c>
      <c r="AF2429" s="6">
        <v>3870000</v>
      </c>
      <c r="AG2429" s="11">
        <f t="shared" si="756"/>
        <v>100086921</v>
      </c>
      <c r="AH2429">
        <f t="shared" si="754"/>
        <v>4.0437215745990391</v>
      </c>
      <c r="AI2429" s="53">
        <v>0.8</v>
      </c>
      <c r="AJ2429" s="7" t="str">
        <f t="shared" si="743"/>
        <v>hp_100086921</v>
      </c>
      <c r="AK2429" s="7" t="s">
        <v>3968</v>
      </c>
      <c r="AL2429" s="7">
        <v>4229220</v>
      </c>
      <c r="AM2429" s="7">
        <f>INT(IF(MOD(Y2429,3)=0,INT(AL2429*0.55),INT(AL2429*0.35)))</f>
        <v>2326071</v>
      </c>
      <c r="AN2429" s="54">
        <f t="shared" si="744"/>
        <v>13681430</v>
      </c>
      <c r="AO2429" s="7" t="str">
        <f t="shared" si="745"/>
        <v>atk_13681430</v>
      </c>
      <c r="AP2429" s="7" t="s">
        <v>3973</v>
      </c>
      <c r="AQ2429" s="7" t="s">
        <v>3999</v>
      </c>
      <c r="AR2429" s="7" t="s">
        <v>3975</v>
      </c>
      <c r="AS2429" s="7" t="s">
        <v>3976</v>
      </c>
      <c r="AU2429" s="7" t="str">
        <f t="shared" si="746"/>
        <v>hp_100086921;atk_13681430;hit_500000;miss_110;cirt_0;cirtSub_-3500</v>
      </c>
    </row>
    <row r="2430" spans="22:47" x14ac:dyDescent="0.2">
      <c r="V2430" s="7" t="str">
        <f t="shared" si="742"/>
        <v>南方小岛15-10</v>
      </c>
      <c r="W2430" s="7">
        <f t="shared" si="751"/>
        <v>4679</v>
      </c>
      <c r="X2430" s="9" t="s">
        <v>2725</v>
      </c>
      <c r="Y2430" s="9">
        <v>10</v>
      </c>
      <c r="Z2430" s="8">
        <f t="shared" si="747"/>
        <v>13200</v>
      </c>
      <c r="AA2430" s="6" t="s">
        <v>3967</v>
      </c>
      <c r="AB2430" s="6">
        <v>24770792</v>
      </c>
      <c r="AC2430" s="6">
        <f t="shared" si="752"/>
        <v>2.9975000000000001</v>
      </c>
      <c r="AD2430" s="6">
        <f t="shared" si="753"/>
        <v>74250449</v>
      </c>
      <c r="AE2430" s="6">
        <f t="shared" si="757"/>
        <v>22025229</v>
      </c>
      <c r="AF2430" s="6">
        <v>3870000</v>
      </c>
      <c r="AG2430" s="11">
        <f t="shared" si="756"/>
        <v>100145678</v>
      </c>
      <c r="AH2430">
        <f t="shared" si="754"/>
        <v>4.042893662826768</v>
      </c>
      <c r="AI2430" s="53">
        <v>0.8</v>
      </c>
      <c r="AJ2430" s="7" t="str">
        <f t="shared" si="743"/>
        <v>hp_100145678</v>
      </c>
      <c r="AK2430" s="7" t="s">
        <v>3968</v>
      </c>
      <c r="AL2430" s="7">
        <v>4233620</v>
      </c>
      <c r="AM2430" s="7">
        <f>INT(IF(MOD(Y2430,3)=0,INT(AL2430*0.55),INT(AL2430*0.35)))</f>
        <v>1481767</v>
      </c>
      <c r="AN2430" s="54">
        <f t="shared" si="744"/>
        <v>13692860</v>
      </c>
      <c r="AO2430" s="7" t="str">
        <f t="shared" si="745"/>
        <v>atk_13692860</v>
      </c>
      <c r="AP2430" s="7" t="s">
        <v>3973</v>
      </c>
      <c r="AQ2430" s="7" t="s">
        <v>3999</v>
      </c>
      <c r="AR2430" s="7" t="s">
        <v>3975</v>
      </c>
      <c r="AS2430" s="7" t="s">
        <v>3976</v>
      </c>
      <c r="AU2430" s="7" t="str">
        <f t="shared" si="746"/>
        <v>hp_100145678;atk_13692860;hit_500000;miss_110;cirt_0;cirtSub_-3500</v>
      </c>
    </row>
    <row r="2431" spans="22:47" x14ac:dyDescent="0.2">
      <c r="V2431" s="7" t="str">
        <f t="shared" si="742"/>
        <v>南方小岛16-1</v>
      </c>
      <c r="W2431" s="7">
        <f t="shared" si="751"/>
        <v>4681</v>
      </c>
      <c r="X2431" s="9" t="s">
        <v>2726</v>
      </c>
      <c r="Y2431" s="9">
        <v>1</v>
      </c>
      <c r="Z2431" s="8">
        <f t="shared" si="747"/>
        <v>13201</v>
      </c>
      <c r="AA2431" s="6" t="s">
        <v>3967</v>
      </c>
      <c r="AB2431" s="6">
        <v>24790397</v>
      </c>
      <c r="AC2431" s="6">
        <f t="shared" si="752"/>
        <v>3</v>
      </c>
      <c r="AD2431" s="6">
        <f t="shared" si="753"/>
        <v>74371191</v>
      </c>
      <c r="AE2431" s="6">
        <f t="shared" ref="AE2431" si="760">IF(MOD(Y2431,1)=0,INT(AD2430*0.3),0)</f>
        <v>22275134</v>
      </c>
      <c r="AF2431" s="6">
        <v>3870000</v>
      </c>
      <c r="AG2431" s="11">
        <f t="shared" si="756"/>
        <v>100516325</v>
      </c>
      <c r="AH2431">
        <f t="shared" si="754"/>
        <v>4.0546476524760777</v>
      </c>
      <c r="AI2431" s="53">
        <v>0.8</v>
      </c>
      <c r="AJ2431" s="7" t="str">
        <f t="shared" si="743"/>
        <v>hp_100516325</v>
      </c>
      <c r="AK2431" s="7" t="s">
        <v>3968</v>
      </c>
      <c r="AL2431" s="7">
        <v>4238020</v>
      </c>
      <c r="AM2431" s="7">
        <f>INT(IF(MOD(Y2431,3)=0,INT(AL2431*0.55),INT(AL2431*0.35)))</f>
        <v>1483307</v>
      </c>
      <c r="AN2431" s="54">
        <f t="shared" si="744"/>
        <v>13746942</v>
      </c>
      <c r="AO2431" s="7" t="str">
        <f t="shared" si="745"/>
        <v>atk_13746942</v>
      </c>
      <c r="AP2431" s="7" t="s">
        <v>3973</v>
      </c>
      <c r="AQ2431" s="7" t="s">
        <v>3999</v>
      </c>
      <c r="AR2431" s="7" t="s">
        <v>3975</v>
      </c>
      <c r="AS2431" s="7" t="s">
        <v>3976</v>
      </c>
      <c r="AU2431" s="7" t="str">
        <f t="shared" si="746"/>
        <v>hp_100516325;atk_13746942;hit_500000;miss_110;cirt_0;cirtSub_-3500</v>
      </c>
    </row>
    <row r="2432" spans="22:47" x14ac:dyDescent="0.2">
      <c r="V2432" s="7" t="str">
        <f t="shared" si="742"/>
        <v>南方小岛16-2</v>
      </c>
      <c r="W2432" s="7">
        <f t="shared" si="751"/>
        <v>4683</v>
      </c>
      <c r="X2432" s="9" t="s">
        <v>2726</v>
      </c>
      <c r="Y2432" s="9">
        <v>2</v>
      </c>
      <c r="Z2432" s="8">
        <f t="shared" si="747"/>
        <v>13203</v>
      </c>
      <c r="AA2432" s="6" t="s">
        <v>3967</v>
      </c>
      <c r="AB2432" s="6">
        <v>24810004</v>
      </c>
      <c r="AC2432" s="6">
        <f t="shared" si="752"/>
        <v>3</v>
      </c>
      <c r="AD2432" s="6">
        <f t="shared" si="753"/>
        <v>74430012</v>
      </c>
      <c r="AE2432" s="6">
        <f t="shared" si="757"/>
        <v>22275134</v>
      </c>
      <c r="AF2432" s="6">
        <v>3870000</v>
      </c>
      <c r="AG2432" s="11">
        <f t="shared" si="756"/>
        <v>100575146</v>
      </c>
      <c r="AH2432">
        <f t="shared" si="754"/>
        <v>4.0538141791512814</v>
      </c>
      <c r="AI2432" s="53">
        <v>0.8</v>
      </c>
      <c r="AJ2432" s="7" t="str">
        <f t="shared" si="743"/>
        <v>hp_100575146</v>
      </c>
      <c r="AK2432" s="7" t="s">
        <v>3968</v>
      </c>
      <c r="AL2432" s="7">
        <v>4242420</v>
      </c>
      <c r="AM2432" s="7">
        <f>INT(IF(MOD(Y2432,3)=0,INT(AL2432*0.55),INT(AL2432*0.35)))</f>
        <v>1484847</v>
      </c>
      <c r="AN2432" s="54">
        <f t="shared" si="744"/>
        <v>13758385</v>
      </c>
      <c r="AO2432" s="7" t="str">
        <f t="shared" si="745"/>
        <v>atk_13758385</v>
      </c>
      <c r="AP2432" s="7" t="s">
        <v>3973</v>
      </c>
      <c r="AQ2432" s="7" t="s">
        <v>3999</v>
      </c>
      <c r="AR2432" s="7" t="s">
        <v>3975</v>
      </c>
      <c r="AS2432" s="7" t="s">
        <v>3976</v>
      </c>
      <c r="AU2432" s="7" t="str">
        <f t="shared" si="746"/>
        <v>hp_100575146;atk_13758385;hit_500000;miss_110;cirt_0;cirtSub_-3500</v>
      </c>
    </row>
    <row r="2433" spans="22:47" x14ac:dyDescent="0.2">
      <c r="V2433" s="7" t="str">
        <f t="shared" ref="V2433:V2496" si="761">X2433&amp;"-"&amp;Y2433</f>
        <v>南方小岛16-3</v>
      </c>
      <c r="W2433" s="7">
        <f t="shared" si="751"/>
        <v>4685</v>
      </c>
      <c r="X2433" s="9" t="s">
        <v>2726</v>
      </c>
      <c r="Y2433" s="9">
        <v>3</v>
      </c>
      <c r="Z2433" s="8">
        <f t="shared" si="747"/>
        <v>13206</v>
      </c>
      <c r="AA2433" s="6" t="s">
        <v>3967</v>
      </c>
      <c r="AB2433" s="6">
        <v>24829613</v>
      </c>
      <c r="AC2433" s="6">
        <f t="shared" si="752"/>
        <v>3.0024999999999999</v>
      </c>
      <c r="AD2433" s="6">
        <f t="shared" si="753"/>
        <v>74550913</v>
      </c>
      <c r="AE2433" s="6">
        <f t="shared" si="757"/>
        <v>22275134</v>
      </c>
      <c r="AF2433" s="6">
        <v>3870000</v>
      </c>
      <c r="AG2433" s="11">
        <f t="shared" si="756"/>
        <v>100696047</v>
      </c>
      <c r="AH2433">
        <f t="shared" si="754"/>
        <v>4.055481936025342</v>
      </c>
      <c r="AI2433" s="53">
        <v>0.8</v>
      </c>
      <c r="AJ2433" s="7" t="str">
        <f t="shared" ref="AJ2433:AJ2496" si="762">AA2433&amp;"_"&amp;AG2433</f>
        <v>hp_100696047</v>
      </c>
      <c r="AK2433" s="7" t="s">
        <v>3968</v>
      </c>
      <c r="AL2433" s="7">
        <v>4246820</v>
      </c>
      <c r="AM2433" s="7">
        <f>INT(IF(MOD(Y2433,3)=0,INT(AL2433*0.55),INT(AL2433*0.35)))</f>
        <v>2335751</v>
      </c>
      <c r="AN2433" s="54">
        <f t="shared" si="744"/>
        <v>13778321</v>
      </c>
      <c r="AO2433" s="7" t="str">
        <f t="shared" si="745"/>
        <v>atk_13778321</v>
      </c>
      <c r="AP2433" s="7" t="s">
        <v>3973</v>
      </c>
      <c r="AQ2433" s="7" t="s">
        <v>3999</v>
      </c>
      <c r="AR2433" s="7" t="s">
        <v>3975</v>
      </c>
      <c r="AS2433" s="7" t="s">
        <v>3976</v>
      </c>
      <c r="AU2433" s="7" t="str">
        <f t="shared" si="746"/>
        <v>hp_100696047;atk_13778321;hit_500000;miss_110;cirt_0;cirtSub_-3500</v>
      </c>
    </row>
    <row r="2434" spans="22:47" x14ac:dyDescent="0.2">
      <c r="V2434" s="7" t="str">
        <f t="shared" si="761"/>
        <v>南方小岛16-4</v>
      </c>
      <c r="W2434" s="7">
        <f t="shared" si="751"/>
        <v>4687</v>
      </c>
      <c r="X2434" s="9" t="s">
        <v>2726</v>
      </c>
      <c r="Y2434" s="9">
        <v>4</v>
      </c>
      <c r="Z2434" s="8">
        <f t="shared" si="747"/>
        <v>13210</v>
      </c>
      <c r="AA2434" s="6" t="s">
        <v>3967</v>
      </c>
      <c r="AB2434" s="6">
        <v>24849224</v>
      </c>
      <c r="AC2434" s="6">
        <f t="shared" si="752"/>
        <v>3.0024999999999999</v>
      </c>
      <c r="AD2434" s="6">
        <f t="shared" si="753"/>
        <v>74609795</v>
      </c>
      <c r="AE2434" s="6">
        <f t="shared" si="757"/>
        <v>22275134</v>
      </c>
      <c r="AF2434" s="6">
        <v>3870000</v>
      </c>
      <c r="AG2434" s="11">
        <f t="shared" si="756"/>
        <v>100754929</v>
      </c>
      <c r="AH2434">
        <f t="shared" si="754"/>
        <v>4.0546509218959912</v>
      </c>
      <c r="AI2434" s="53">
        <v>0.8</v>
      </c>
      <c r="AJ2434" s="7" t="str">
        <f t="shared" si="762"/>
        <v>hp_100754929</v>
      </c>
      <c r="AK2434" s="7" t="s">
        <v>3968</v>
      </c>
      <c r="AL2434" s="7">
        <v>4251220</v>
      </c>
      <c r="AM2434" s="7">
        <f>INT(IF(MOD(Y2434,3)=0,INT(AL2434*0.55),INT(AL2434*0.35)))</f>
        <v>1487927</v>
      </c>
      <c r="AN2434" s="54">
        <f t="shared" ref="AN2434:AN2497" si="763">INT(AL2434*AI2434*AH2434)</f>
        <v>13789770</v>
      </c>
      <c r="AO2434" s="7" t="str">
        <f t="shared" ref="AO2434:AO2497" si="764">AK2434&amp;"_"&amp;AN2434</f>
        <v>atk_13789770</v>
      </c>
      <c r="AP2434" s="7" t="s">
        <v>3973</v>
      </c>
      <c r="AQ2434" s="7" t="s">
        <v>3999</v>
      </c>
      <c r="AR2434" s="7" t="s">
        <v>3975</v>
      </c>
      <c r="AS2434" s="7" t="s">
        <v>3976</v>
      </c>
      <c r="AU2434" s="7" t="str">
        <f t="shared" ref="AU2434:AU2497" si="765">AJ2434&amp;";"&amp;AO2434&amp;";"&amp;AP2434&amp;";"&amp;AQ2434&amp;";"&amp;AR2434&amp;";"&amp;AS2434</f>
        <v>hp_100754929;atk_13789770;hit_500000;miss_110;cirt_0;cirtSub_-3500</v>
      </c>
    </row>
    <row r="2435" spans="22:47" x14ac:dyDescent="0.2">
      <c r="V2435" s="7" t="str">
        <f t="shared" si="761"/>
        <v>南方小岛16-5</v>
      </c>
      <c r="W2435" s="7">
        <f t="shared" si="751"/>
        <v>4689</v>
      </c>
      <c r="X2435" s="9" t="s">
        <v>2726</v>
      </c>
      <c r="Y2435" s="9">
        <v>5</v>
      </c>
      <c r="Z2435" s="8">
        <f t="shared" ref="Z2435:Z2498" si="766">Y2435+Z2434</f>
        <v>13215</v>
      </c>
      <c r="AA2435" s="6" t="s">
        <v>3967</v>
      </c>
      <c r="AB2435" s="6">
        <v>24868837</v>
      </c>
      <c r="AC2435" s="6">
        <f t="shared" si="752"/>
        <v>3.0024999999999999</v>
      </c>
      <c r="AD2435" s="6">
        <f t="shared" si="753"/>
        <v>74668683</v>
      </c>
      <c r="AE2435" s="6">
        <f t="shared" si="757"/>
        <v>22275134</v>
      </c>
      <c r="AF2435" s="6">
        <v>3870000</v>
      </c>
      <c r="AG2435" s="11">
        <f t="shared" si="756"/>
        <v>100813817</v>
      </c>
      <c r="AH2435">
        <f t="shared" si="754"/>
        <v>4.0538211336541394</v>
      </c>
      <c r="AI2435" s="53">
        <v>0.8</v>
      </c>
      <c r="AJ2435" s="7" t="str">
        <f t="shared" si="762"/>
        <v>hp_100813817</v>
      </c>
      <c r="AK2435" s="7" t="s">
        <v>3968</v>
      </c>
      <c r="AL2435" s="7">
        <v>4255620</v>
      </c>
      <c r="AM2435" s="7">
        <f>INT(IF(MOD(Y2435,3)=0,INT(AL2435*0.55),INT(AL2435*0.35)))</f>
        <v>1489467</v>
      </c>
      <c r="AN2435" s="54">
        <f t="shared" si="763"/>
        <v>13801217</v>
      </c>
      <c r="AO2435" s="7" t="str">
        <f t="shared" si="764"/>
        <v>atk_13801217</v>
      </c>
      <c r="AP2435" s="7" t="s">
        <v>3973</v>
      </c>
      <c r="AQ2435" s="7" t="s">
        <v>3999</v>
      </c>
      <c r="AR2435" s="7" t="s">
        <v>3975</v>
      </c>
      <c r="AS2435" s="7" t="s">
        <v>3976</v>
      </c>
      <c r="AU2435" s="7" t="str">
        <f t="shared" si="765"/>
        <v>hp_100813817;atk_13801217;hit_500000;miss_110;cirt_0;cirtSub_-3500</v>
      </c>
    </row>
    <row r="2436" spans="22:47" x14ac:dyDescent="0.2">
      <c r="V2436" s="7" t="str">
        <f t="shared" si="761"/>
        <v>南方小岛16-6</v>
      </c>
      <c r="W2436" s="7">
        <f t="shared" si="751"/>
        <v>4691</v>
      </c>
      <c r="X2436" s="9" t="s">
        <v>2726</v>
      </c>
      <c r="Y2436" s="9">
        <v>6</v>
      </c>
      <c r="Z2436" s="8">
        <f t="shared" si="766"/>
        <v>13221</v>
      </c>
      <c r="AA2436" s="6" t="s">
        <v>3967</v>
      </c>
      <c r="AB2436" s="6">
        <v>24888451</v>
      </c>
      <c r="AC2436" s="6">
        <f t="shared" si="752"/>
        <v>3.0049999999999999</v>
      </c>
      <c r="AD2436" s="6">
        <f t="shared" si="753"/>
        <v>74789795</v>
      </c>
      <c r="AE2436" s="6">
        <f t="shared" si="757"/>
        <v>22275134</v>
      </c>
      <c r="AF2436" s="6">
        <v>3870000</v>
      </c>
      <c r="AG2436" s="11">
        <f t="shared" si="756"/>
        <v>100934929</v>
      </c>
      <c r="AH2436">
        <f t="shared" si="754"/>
        <v>4.0554926057873191</v>
      </c>
      <c r="AI2436" s="53">
        <v>0.8</v>
      </c>
      <c r="AJ2436" s="7" t="str">
        <f t="shared" si="762"/>
        <v>hp_100934929</v>
      </c>
      <c r="AK2436" s="7" t="s">
        <v>3968</v>
      </c>
      <c r="AL2436" s="7">
        <v>4260020</v>
      </c>
      <c r="AM2436" s="7">
        <f>INT(IF(MOD(Y2436,3)=0,INT(AL2436*0.55),INT(AL2436*0.35)))</f>
        <v>2343011</v>
      </c>
      <c r="AN2436" s="54">
        <f t="shared" si="763"/>
        <v>13821183</v>
      </c>
      <c r="AO2436" s="7" t="str">
        <f t="shared" si="764"/>
        <v>atk_13821183</v>
      </c>
      <c r="AP2436" s="7" t="s">
        <v>3973</v>
      </c>
      <c r="AQ2436" s="7" t="s">
        <v>3999</v>
      </c>
      <c r="AR2436" s="7" t="s">
        <v>3975</v>
      </c>
      <c r="AS2436" s="7" t="s">
        <v>3976</v>
      </c>
      <c r="AU2436" s="7" t="str">
        <f t="shared" si="765"/>
        <v>hp_100934929;atk_13821183;hit_500000;miss_110;cirt_0;cirtSub_-3500</v>
      </c>
    </row>
    <row r="2437" spans="22:47" x14ac:dyDescent="0.2">
      <c r="V2437" s="7" t="str">
        <f t="shared" si="761"/>
        <v>南方小岛16-7</v>
      </c>
      <c r="W2437" s="7">
        <f t="shared" si="751"/>
        <v>4693</v>
      </c>
      <c r="X2437" s="9" t="s">
        <v>2726</v>
      </c>
      <c r="Y2437" s="9">
        <v>7</v>
      </c>
      <c r="Z2437" s="8">
        <f t="shared" si="766"/>
        <v>13228</v>
      </c>
      <c r="AA2437" s="6" t="s">
        <v>3967</v>
      </c>
      <c r="AB2437" s="6">
        <v>24908067</v>
      </c>
      <c r="AC2437" s="6">
        <f t="shared" si="752"/>
        <v>3.0049999999999999</v>
      </c>
      <c r="AD2437" s="6">
        <f t="shared" si="753"/>
        <v>74848741</v>
      </c>
      <c r="AE2437" s="6">
        <f t="shared" si="757"/>
        <v>22275134</v>
      </c>
      <c r="AF2437" s="6">
        <v>3870000</v>
      </c>
      <c r="AG2437" s="11">
        <f t="shared" si="756"/>
        <v>100993875</v>
      </c>
      <c r="AH2437">
        <f t="shared" si="754"/>
        <v>4.0546653018076428</v>
      </c>
      <c r="AI2437" s="53">
        <v>0.8</v>
      </c>
      <c r="AJ2437" s="7" t="str">
        <f t="shared" si="762"/>
        <v>hp_100993875</v>
      </c>
      <c r="AK2437" s="7" t="s">
        <v>3968</v>
      </c>
      <c r="AL2437" s="7">
        <v>4264420</v>
      </c>
      <c r="AM2437" s="7">
        <f>INT(IF(MOD(Y2437,3)=0,INT(AL2437*0.55),INT(AL2437*0.35)))</f>
        <v>1492547</v>
      </c>
      <c r="AN2437" s="54">
        <f t="shared" si="763"/>
        <v>13832636</v>
      </c>
      <c r="AO2437" s="7" t="str">
        <f t="shared" si="764"/>
        <v>atk_13832636</v>
      </c>
      <c r="AP2437" s="7" t="s">
        <v>3973</v>
      </c>
      <c r="AQ2437" s="7" t="s">
        <v>3999</v>
      </c>
      <c r="AR2437" s="7" t="s">
        <v>3975</v>
      </c>
      <c r="AS2437" s="7" t="s">
        <v>3976</v>
      </c>
      <c r="AU2437" s="7" t="str">
        <f t="shared" si="765"/>
        <v>hp_100993875;atk_13832636;hit_500000;miss_110;cirt_0;cirtSub_-3500</v>
      </c>
    </row>
    <row r="2438" spans="22:47" x14ac:dyDescent="0.2">
      <c r="V2438" s="7" t="str">
        <f t="shared" si="761"/>
        <v>南方小岛16-8</v>
      </c>
      <c r="W2438" s="7">
        <f t="shared" si="751"/>
        <v>4695</v>
      </c>
      <c r="X2438" s="9" t="s">
        <v>2726</v>
      </c>
      <c r="Y2438" s="9">
        <v>8</v>
      </c>
      <c r="Z2438" s="8">
        <f t="shared" si="766"/>
        <v>13236</v>
      </c>
      <c r="AA2438" s="6" t="s">
        <v>3967</v>
      </c>
      <c r="AB2438" s="6">
        <v>24927686</v>
      </c>
      <c r="AC2438" s="6">
        <f t="shared" si="752"/>
        <v>3.0049999999999999</v>
      </c>
      <c r="AD2438" s="6">
        <f t="shared" si="753"/>
        <v>74907696</v>
      </c>
      <c r="AE2438" s="6">
        <f t="shared" si="757"/>
        <v>22275134</v>
      </c>
      <c r="AF2438" s="6">
        <v>3870000</v>
      </c>
      <c r="AG2438" s="11">
        <f t="shared" si="756"/>
        <v>101052830</v>
      </c>
      <c r="AH2438">
        <f t="shared" si="754"/>
        <v>4.0538391730383641</v>
      </c>
      <c r="AI2438" s="53">
        <v>0.8</v>
      </c>
      <c r="AJ2438" s="7" t="str">
        <f t="shared" si="762"/>
        <v>hp_101052830</v>
      </c>
      <c r="AK2438" s="7" t="s">
        <v>3968</v>
      </c>
      <c r="AL2438" s="7">
        <v>4268820</v>
      </c>
      <c r="AM2438" s="7">
        <f>INT(IF(MOD(Y2438,3)=0,INT(AL2438*0.55),INT(AL2438*0.35)))</f>
        <v>1494087</v>
      </c>
      <c r="AN2438" s="54">
        <f t="shared" si="763"/>
        <v>13844087</v>
      </c>
      <c r="AO2438" s="7" t="str">
        <f t="shared" si="764"/>
        <v>atk_13844087</v>
      </c>
      <c r="AP2438" s="7" t="s">
        <v>3973</v>
      </c>
      <c r="AQ2438" s="7" t="s">
        <v>3999</v>
      </c>
      <c r="AR2438" s="7" t="s">
        <v>3975</v>
      </c>
      <c r="AS2438" s="7" t="s">
        <v>3976</v>
      </c>
      <c r="AU2438" s="7" t="str">
        <f t="shared" si="765"/>
        <v>hp_101052830;atk_13844087;hit_500000;miss_110;cirt_0;cirtSub_-3500</v>
      </c>
    </row>
    <row r="2439" spans="22:47" x14ac:dyDescent="0.2">
      <c r="V2439" s="7" t="str">
        <f t="shared" si="761"/>
        <v>南方小岛16-9</v>
      </c>
      <c r="W2439" s="7">
        <f t="shared" si="751"/>
        <v>4697</v>
      </c>
      <c r="X2439" s="9" t="s">
        <v>2726</v>
      </c>
      <c r="Y2439" s="9">
        <v>9</v>
      </c>
      <c r="Z2439" s="8">
        <f t="shared" si="766"/>
        <v>13245</v>
      </c>
      <c r="AA2439" s="6" t="s">
        <v>3967</v>
      </c>
      <c r="AB2439" s="6">
        <v>24947306</v>
      </c>
      <c r="AC2439" s="6">
        <f t="shared" si="752"/>
        <v>3.0074999999999998</v>
      </c>
      <c r="AD2439" s="6">
        <f t="shared" si="753"/>
        <v>75029022</v>
      </c>
      <c r="AE2439" s="6">
        <f t="shared" si="757"/>
        <v>22275134</v>
      </c>
      <c r="AF2439" s="6">
        <v>3870000</v>
      </c>
      <c r="AG2439" s="11">
        <f t="shared" si="756"/>
        <v>101174156</v>
      </c>
      <c r="AH2439">
        <f t="shared" si="754"/>
        <v>4.0555142908015798</v>
      </c>
      <c r="AI2439" s="53">
        <v>0.8</v>
      </c>
      <c r="AJ2439" s="7" t="str">
        <f t="shared" si="762"/>
        <v>hp_101174156</v>
      </c>
      <c r="AK2439" s="7" t="s">
        <v>3968</v>
      </c>
      <c r="AL2439" s="7">
        <v>4273220</v>
      </c>
      <c r="AM2439" s="7">
        <f>INT(IF(MOD(Y2439,3)=0,INT(AL2439*0.55),INT(AL2439*0.35)))</f>
        <v>2350271</v>
      </c>
      <c r="AN2439" s="54">
        <f t="shared" si="763"/>
        <v>13864083</v>
      </c>
      <c r="AO2439" s="7" t="str">
        <f t="shared" si="764"/>
        <v>atk_13864083</v>
      </c>
      <c r="AP2439" s="7" t="s">
        <v>3973</v>
      </c>
      <c r="AQ2439" s="7" t="s">
        <v>3999</v>
      </c>
      <c r="AR2439" s="7" t="s">
        <v>3975</v>
      </c>
      <c r="AS2439" s="7" t="s">
        <v>3976</v>
      </c>
      <c r="AU2439" s="7" t="str">
        <f t="shared" si="765"/>
        <v>hp_101174156;atk_13864083;hit_500000;miss_110;cirt_0;cirtSub_-3500</v>
      </c>
    </row>
    <row r="2440" spans="22:47" x14ac:dyDescent="0.2">
      <c r="V2440" s="7" t="str">
        <f t="shared" si="761"/>
        <v>南方小岛16-10</v>
      </c>
      <c r="W2440" s="7">
        <f t="shared" si="751"/>
        <v>4699</v>
      </c>
      <c r="X2440" s="9" t="s">
        <v>2726</v>
      </c>
      <c r="Y2440" s="9">
        <v>10</v>
      </c>
      <c r="Z2440" s="8">
        <f t="shared" si="766"/>
        <v>13255</v>
      </c>
      <c r="AA2440" s="6" t="s">
        <v>3967</v>
      </c>
      <c r="AB2440" s="6">
        <v>24966928</v>
      </c>
      <c r="AC2440" s="6">
        <f t="shared" si="752"/>
        <v>3.0074999999999998</v>
      </c>
      <c r="AD2440" s="6">
        <f t="shared" si="753"/>
        <v>75088035</v>
      </c>
      <c r="AE2440" s="6">
        <f t="shared" si="757"/>
        <v>22275134</v>
      </c>
      <c r="AF2440" s="6">
        <v>3870000</v>
      </c>
      <c r="AG2440" s="11">
        <f t="shared" si="756"/>
        <v>101233169</v>
      </c>
      <c r="AH2440">
        <f t="shared" si="754"/>
        <v>4.0546906291394764</v>
      </c>
      <c r="AI2440" s="53">
        <v>0.8</v>
      </c>
      <c r="AJ2440" s="7" t="str">
        <f t="shared" si="762"/>
        <v>hp_101233169</v>
      </c>
      <c r="AK2440" s="7" t="s">
        <v>3968</v>
      </c>
      <c r="AL2440" s="7">
        <v>4277620</v>
      </c>
      <c r="AM2440" s="7">
        <f>INT(IF(MOD(Y2440,3)=0,INT(AL2440*0.55),INT(AL2440*0.35)))</f>
        <v>1497167</v>
      </c>
      <c r="AN2440" s="54">
        <f t="shared" si="763"/>
        <v>13875540</v>
      </c>
      <c r="AO2440" s="7" t="str">
        <f t="shared" si="764"/>
        <v>atk_13875540</v>
      </c>
      <c r="AP2440" s="7" t="s">
        <v>3973</v>
      </c>
      <c r="AQ2440" s="7" t="s">
        <v>3999</v>
      </c>
      <c r="AR2440" s="7" t="s">
        <v>3975</v>
      </c>
      <c r="AS2440" s="7" t="s">
        <v>3976</v>
      </c>
      <c r="AU2440" s="7" t="str">
        <f t="shared" si="765"/>
        <v>hp_101233169;atk_13875540;hit_500000;miss_110;cirt_0;cirtSub_-3500</v>
      </c>
    </row>
    <row r="2441" spans="22:47" x14ac:dyDescent="0.2">
      <c r="V2441" s="7" t="str">
        <f t="shared" si="761"/>
        <v>南方小岛17-1</v>
      </c>
      <c r="W2441" s="7">
        <f t="shared" si="751"/>
        <v>4701</v>
      </c>
      <c r="X2441" s="9" t="s">
        <v>2727</v>
      </c>
      <c r="Y2441" s="9">
        <v>1</v>
      </c>
      <c r="Z2441" s="8">
        <f t="shared" si="766"/>
        <v>13256</v>
      </c>
      <c r="AA2441" s="6" t="s">
        <v>3967</v>
      </c>
      <c r="AB2441" s="6">
        <v>24986553</v>
      </c>
      <c r="AC2441" s="6">
        <f t="shared" si="752"/>
        <v>3.0100000000000002</v>
      </c>
      <c r="AD2441" s="6">
        <f t="shared" si="753"/>
        <v>75209524</v>
      </c>
      <c r="AE2441" s="6">
        <f t="shared" ref="AE2441" si="767">IF(MOD(Y2441,1)=0,INT(AD2440*0.3),0)</f>
        <v>22526410</v>
      </c>
      <c r="AF2441" s="6">
        <v>3870000</v>
      </c>
      <c r="AG2441" s="11">
        <f t="shared" si="756"/>
        <v>101605934</v>
      </c>
      <c r="AH2441">
        <f t="shared" si="754"/>
        <v>4.0664246084684033</v>
      </c>
      <c r="AI2441" s="53">
        <v>0.8</v>
      </c>
      <c r="AJ2441" s="7" t="str">
        <f t="shared" si="762"/>
        <v>hp_101605934</v>
      </c>
      <c r="AK2441" s="7" t="s">
        <v>3968</v>
      </c>
      <c r="AL2441" s="7">
        <v>4282020</v>
      </c>
      <c r="AM2441" s="7">
        <f>INT(IF(MOD(Y2441,3)=0,INT(AL2441*0.55),INT(AL2441*0.35)))</f>
        <v>1498707</v>
      </c>
      <c r="AN2441" s="54">
        <f t="shared" si="763"/>
        <v>13930009</v>
      </c>
      <c r="AO2441" s="7" t="str">
        <f t="shared" si="764"/>
        <v>atk_13930009</v>
      </c>
      <c r="AP2441" s="7" t="s">
        <v>3973</v>
      </c>
      <c r="AQ2441" s="7" t="s">
        <v>3999</v>
      </c>
      <c r="AR2441" s="7" t="s">
        <v>3975</v>
      </c>
      <c r="AS2441" s="7" t="s">
        <v>3976</v>
      </c>
      <c r="AU2441" s="7" t="str">
        <f t="shared" si="765"/>
        <v>hp_101605934;atk_13930009;hit_500000;miss_110;cirt_0;cirtSub_-3500</v>
      </c>
    </row>
    <row r="2442" spans="22:47" x14ac:dyDescent="0.2">
      <c r="V2442" s="7" t="str">
        <f t="shared" si="761"/>
        <v>南方小岛17-2</v>
      </c>
      <c r="W2442" s="7">
        <f t="shared" si="751"/>
        <v>4703</v>
      </c>
      <c r="X2442" s="9" t="s">
        <v>2727</v>
      </c>
      <c r="Y2442" s="9">
        <v>2</v>
      </c>
      <c r="Z2442" s="8">
        <f t="shared" si="766"/>
        <v>13258</v>
      </c>
      <c r="AA2442" s="6" t="s">
        <v>3967</v>
      </c>
      <c r="AB2442" s="6">
        <v>25006179</v>
      </c>
      <c r="AC2442" s="6">
        <f t="shared" si="752"/>
        <v>3.0100000000000002</v>
      </c>
      <c r="AD2442" s="6">
        <f t="shared" si="753"/>
        <v>75268598</v>
      </c>
      <c r="AE2442" s="6">
        <f t="shared" si="757"/>
        <v>22526410</v>
      </c>
      <c r="AF2442" s="6">
        <v>3870000</v>
      </c>
      <c r="AG2442" s="11">
        <f t="shared" si="756"/>
        <v>101665008</v>
      </c>
      <c r="AH2442">
        <f t="shared" si="754"/>
        <v>4.0655954674242718</v>
      </c>
      <c r="AI2442" s="53">
        <v>0.8</v>
      </c>
      <c r="AJ2442" s="7" t="str">
        <f t="shared" si="762"/>
        <v>hp_101665008</v>
      </c>
      <c r="AK2442" s="7" t="s">
        <v>3968</v>
      </c>
      <c r="AL2442" s="7">
        <v>4286420</v>
      </c>
      <c r="AM2442" s="7">
        <f>INT(IF(MOD(Y2442,3)=0,INT(AL2442*0.55),INT(AL2442*0.35)))</f>
        <v>1500247</v>
      </c>
      <c r="AN2442" s="54">
        <f t="shared" si="763"/>
        <v>13941479</v>
      </c>
      <c r="AO2442" s="7" t="str">
        <f t="shared" si="764"/>
        <v>atk_13941479</v>
      </c>
      <c r="AP2442" s="7" t="s">
        <v>3973</v>
      </c>
      <c r="AQ2442" s="7" t="s">
        <v>3999</v>
      </c>
      <c r="AR2442" s="7" t="s">
        <v>3975</v>
      </c>
      <c r="AS2442" s="7" t="s">
        <v>3976</v>
      </c>
      <c r="AU2442" s="7" t="str">
        <f t="shared" si="765"/>
        <v>hp_101665008;atk_13941479;hit_500000;miss_110;cirt_0;cirtSub_-3500</v>
      </c>
    </row>
    <row r="2443" spans="22:47" x14ac:dyDescent="0.2">
      <c r="V2443" s="7" t="str">
        <f t="shared" si="761"/>
        <v>南方小岛17-3</v>
      </c>
      <c r="W2443" s="7">
        <f t="shared" si="751"/>
        <v>4705</v>
      </c>
      <c r="X2443" s="9" t="s">
        <v>2727</v>
      </c>
      <c r="Y2443" s="9">
        <v>3</v>
      </c>
      <c r="Z2443" s="8">
        <f t="shared" si="766"/>
        <v>13261</v>
      </c>
      <c r="AA2443" s="6" t="s">
        <v>3967</v>
      </c>
      <c r="AB2443" s="6">
        <v>25025807</v>
      </c>
      <c r="AC2443" s="6">
        <f t="shared" si="752"/>
        <v>3.0125000000000002</v>
      </c>
      <c r="AD2443" s="6">
        <f t="shared" si="753"/>
        <v>75390243</v>
      </c>
      <c r="AE2443" s="6">
        <f t="shared" si="757"/>
        <v>22526410</v>
      </c>
      <c r="AF2443" s="6">
        <v>3870000</v>
      </c>
      <c r="AG2443" s="11">
        <f t="shared" si="756"/>
        <v>101786653</v>
      </c>
      <c r="AH2443">
        <f t="shared" si="754"/>
        <v>4.0672675610420876</v>
      </c>
      <c r="AI2443" s="53">
        <v>0.8</v>
      </c>
      <c r="AJ2443" s="7" t="str">
        <f t="shared" si="762"/>
        <v>hp_101786653</v>
      </c>
      <c r="AK2443" s="7" t="s">
        <v>3968</v>
      </c>
      <c r="AL2443" s="7">
        <v>4290820</v>
      </c>
      <c r="AM2443" s="7">
        <f>INT(IF(MOD(Y2443,3)=0,INT(AL2443*0.55),INT(AL2443*0.35)))</f>
        <v>2359951</v>
      </c>
      <c r="AN2443" s="54">
        <f t="shared" si="763"/>
        <v>13961530</v>
      </c>
      <c r="AO2443" s="7" t="str">
        <f t="shared" si="764"/>
        <v>atk_13961530</v>
      </c>
      <c r="AP2443" s="7" t="s">
        <v>3973</v>
      </c>
      <c r="AQ2443" s="7" t="s">
        <v>3999</v>
      </c>
      <c r="AR2443" s="7" t="s">
        <v>3975</v>
      </c>
      <c r="AS2443" s="7" t="s">
        <v>3976</v>
      </c>
      <c r="AU2443" s="7" t="str">
        <f t="shared" si="765"/>
        <v>hp_101786653;atk_13961530;hit_500000;miss_110;cirt_0;cirtSub_-3500</v>
      </c>
    </row>
    <row r="2444" spans="22:47" x14ac:dyDescent="0.2">
      <c r="V2444" s="7" t="str">
        <f t="shared" si="761"/>
        <v>南方小岛17-4</v>
      </c>
      <c r="W2444" s="7">
        <f t="shared" si="751"/>
        <v>4707</v>
      </c>
      <c r="X2444" s="9" t="s">
        <v>2727</v>
      </c>
      <c r="Y2444" s="9">
        <v>4</v>
      </c>
      <c r="Z2444" s="8">
        <f t="shared" si="766"/>
        <v>13265</v>
      </c>
      <c r="AA2444" s="6" t="s">
        <v>3967</v>
      </c>
      <c r="AB2444" s="6">
        <v>25045437</v>
      </c>
      <c r="AC2444" s="6">
        <f t="shared" si="752"/>
        <v>3.0125000000000002</v>
      </c>
      <c r="AD2444" s="6">
        <f t="shared" si="753"/>
        <v>75449378</v>
      </c>
      <c r="AE2444" s="6">
        <f t="shared" si="757"/>
        <v>22526410</v>
      </c>
      <c r="AF2444" s="6">
        <v>3870000</v>
      </c>
      <c r="AG2444" s="11">
        <f t="shared" si="756"/>
        <v>101845788</v>
      </c>
      <c r="AH2444">
        <f t="shared" si="754"/>
        <v>4.0664408450928606</v>
      </c>
      <c r="AI2444" s="53">
        <v>0.8</v>
      </c>
      <c r="AJ2444" s="7" t="str">
        <f t="shared" si="762"/>
        <v>hp_101845788</v>
      </c>
      <c r="AK2444" s="7" t="s">
        <v>3968</v>
      </c>
      <c r="AL2444" s="7">
        <v>4295220</v>
      </c>
      <c r="AM2444" s="7">
        <f>INT(IF(MOD(Y2444,3)=0,INT(AL2444*0.55),INT(AL2444*0.35)))</f>
        <v>1503327</v>
      </c>
      <c r="AN2444" s="54">
        <f t="shared" si="763"/>
        <v>13973006</v>
      </c>
      <c r="AO2444" s="7" t="str">
        <f t="shared" si="764"/>
        <v>atk_13973006</v>
      </c>
      <c r="AP2444" s="7" t="s">
        <v>3973</v>
      </c>
      <c r="AQ2444" s="7" t="s">
        <v>3999</v>
      </c>
      <c r="AR2444" s="7" t="s">
        <v>3975</v>
      </c>
      <c r="AS2444" s="7" t="s">
        <v>3976</v>
      </c>
      <c r="AU2444" s="7" t="str">
        <f t="shared" si="765"/>
        <v>hp_101845788;atk_13973006;hit_500000;miss_110;cirt_0;cirtSub_-3500</v>
      </c>
    </row>
    <row r="2445" spans="22:47" x14ac:dyDescent="0.2">
      <c r="V2445" s="7" t="str">
        <f t="shared" si="761"/>
        <v>南方小岛17-5</v>
      </c>
      <c r="W2445" s="7">
        <f t="shared" si="751"/>
        <v>4709</v>
      </c>
      <c r="X2445" s="9" t="s">
        <v>2727</v>
      </c>
      <c r="Y2445" s="9">
        <v>5</v>
      </c>
      <c r="Z2445" s="8">
        <f t="shared" si="766"/>
        <v>13270</v>
      </c>
      <c r="AA2445" s="6" t="s">
        <v>3967</v>
      </c>
      <c r="AB2445" s="6">
        <v>25065069</v>
      </c>
      <c r="AC2445" s="6">
        <f t="shared" si="752"/>
        <v>3.0125000000000002</v>
      </c>
      <c r="AD2445" s="6">
        <f t="shared" si="753"/>
        <v>75508520</v>
      </c>
      <c r="AE2445" s="6">
        <f t="shared" si="757"/>
        <v>22526410</v>
      </c>
      <c r="AF2445" s="6">
        <v>3870000</v>
      </c>
      <c r="AG2445" s="11">
        <f t="shared" si="756"/>
        <v>101904930</v>
      </c>
      <c r="AH2445">
        <f t="shared" si="754"/>
        <v>4.0656153789163714</v>
      </c>
      <c r="AI2445" s="53">
        <v>0.8</v>
      </c>
      <c r="AJ2445" s="7" t="str">
        <f t="shared" si="762"/>
        <v>hp_101904930</v>
      </c>
      <c r="AK2445" s="7" t="s">
        <v>3968</v>
      </c>
      <c r="AL2445" s="7">
        <v>4299620</v>
      </c>
      <c r="AM2445" s="7">
        <f>INT(IF(MOD(Y2445,3)=0,INT(AL2445*0.55),INT(AL2445*0.35)))</f>
        <v>1504867</v>
      </c>
      <c r="AN2445" s="54">
        <f t="shared" si="763"/>
        <v>13984480</v>
      </c>
      <c r="AO2445" s="7" t="str">
        <f t="shared" si="764"/>
        <v>atk_13984480</v>
      </c>
      <c r="AP2445" s="7" t="s">
        <v>3973</v>
      </c>
      <c r="AQ2445" s="7" t="s">
        <v>3999</v>
      </c>
      <c r="AR2445" s="7" t="s">
        <v>3975</v>
      </c>
      <c r="AS2445" s="7" t="s">
        <v>3976</v>
      </c>
      <c r="AU2445" s="7" t="str">
        <f t="shared" si="765"/>
        <v>hp_101904930;atk_13984480;hit_500000;miss_110;cirt_0;cirtSub_-3500</v>
      </c>
    </row>
    <row r="2446" spans="22:47" x14ac:dyDescent="0.2">
      <c r="V2446" s="7" t="str">
        <f t="shared" si="761"/>
        <v>南方小岛17-6</v>
      </c>
      <c r="W2446" s="7">
        <f t="shared" si="751"/>
        <v>4711</v>
      </c>
      <c r="X2446" s="9" t="s">
        <v>2727</v>
      </c>
      <c r="Y2446" s="9">
        <v>6</v>
      </c>
      <c r="Z2446" s="8">
        <f t="shared" si="766"/>
        <v>13276</v>
      </c>
      <c r="AA2446" s="6" t="s">
        <v>3967</v>
      </c>
      <c r="AB2446" s="6">
        <v>25084703</v>
      </c>
      <c r="AC2446" s="6">
        <f t="shared" si="752"/>
        <v>3.0150000000000001</v>
      </c>
      <c r="AD2446" s="6">
        <f t="shared" si="753"/>
        <v>75630379</v>
      </c>
      <c r="AE2446" s="6">
        <f t="shared" si="757"/>
        <v>22526410</v>
      </c>
      <c r="AF2446" s="6">
        <v>3870000</v>
      </c>
      <c r="AG2446" s="11">
        <f t="shared" si="756"/>
        <v>102026789</v>
      </c>
      <c r="AH2446">
        <f t="shared" si="754"/>
        <v>4.0672910897131214</v>
      </c>
      <c r="AI2446" s="53">
        <v>0.8</v>
      </c>
      <c r="AJ2446" s="7" t="str">
        <f t="shared" si="762"/>
        <v>hp_102026789</v>
      </c>
      <c r="AK2446" s="7" t="s">
        <v>3968</v>
      </c>
      <c r="AL2446" s="7">
        <v>4304020</v>
      </c>
      <c r="AM2446" s="7">
        <f>INT(IF(MOD(Y2446,3)=0,INT(AL2446*0.55),INT(AL2446*0.35)))</f>
        <v>2367211</v>
      </c>
      <c r="AN2446" s="54">
        <f t="shared" si="763"/>
        <v>14004561</v>
      </c>
      <c r="AO2446" s="7" t="str">
        <f t="shared" si="764"/>
        <v>atk_14004561</v>
      </c>
      <c r="AP2446" s="7" t="s">
        <v>3973</v>
      </c>
      <c r="AQ2446" s="7" t="s">
        <v>3999</v>
      </c>
      <c r="AR2446" s="7" t="s">
        <v>3975</v>
      </c>
      <c r="AS2446" s="7" t="s">
        <v>3976</v>
      </c>
      <c r="AU2446" s="7" t="str">
        <f t="shared" si="765"/>
        <v>hp_102026789;atk_14004561;hit_500000;miss_110;cirt_0;cirtSub_-3500</v>
      </c>
    </row>
    <row r="2447" spans="22:47" x14ac:dyDescent="0.2">
      <c r="V2447" s="7" t="str">
        <f t="shared" si="761"/>
        <v>南方小岛17-7</v>
      </c>
      <c r="W2447" s="7">
        <f t="shared" si="751"/>
        <v>4713</v>
      </c>
      <c r="X2447" s="9" t="s">
        <v>2727</v>
      </c>
      <c r="Y2447" s="9">
        <v>7</v>
      </c>
      <c r="Z2447" s="8">
        <f t="shared" si="766"/>
        <v>13283</v>
      </c>
      <c r="AA2447" s="6" t="s">
        <v>3967</v>
      </c>
      <c r="AB2447" s="6">
        <v>25104338</v>
      </c>
      <c r="AC2447" s="6">
        <f t="shared" si="752"/>
        <v>3.0150000000000001</v>
      </c>
      <c r="AD2447" s="6">
        <f t="shared" si="753"/>
        <v>75689579</v>
      </c>
      <c r="AE2447" s="6">
        <f t="shared" si="757"/>
        <v>22526410</v>
      </c>
      <c r="AF2447" s="6">
        <v>3870000</v>
      </c>
      <c r="AG2447" s="11">
        <f t="shared" si="756"/>
        <v>102085989</v>
      </c>
      <c r="AH2447">
        <f t="shared" si="754"/>
        <v>4.0664680741631187</v>
      </c>
      <c r="AI2447" s="53">
        <v>0.8</v>
      </c>
      <c r="AJ2447" s="7" t="str">
        <f t="shared" si="762"/>
        <v>hp_102085989</v>
      </c>
      <c r="AK2447" s="7" t="s">
        <v>3968</v>
      </c>
      <c r="AL2447" s="7">
        <v>4308420</v>
      </c>
      <c r="AM2447" s="7">
        <f>INT(IF(MOD(Y2447,3)=0,INT(AL2447*0.55),INT(AL2447*0.35)))</f>
        <v>1507947</v>
      </c>
      <c r="AN2447" s="54">
        <f t="shared" si="763"/>
        <v>14016041</v>
      </c>
      <c r="AO2447" s="7" t="str">
        <f t="shared" si="764"/>
        <v>atk_14016041</v>
      </c>
      <c r="AP2447" s="7" t="s">
        <v>3973</v>
      </c>
      <c r="AQ2447" s="7" t="s">
        <v>3999</v>
      </c>
      <c r="AR2447" s="7" t="s">
        <v>3975</v>
      </c>
      <c r="AS2447" s="7" t="s">
        <v>3976</v>
      </c>
      <c r="AU2447" s="7" t="str">
        <f t="shared" si="765"/>
        <v>hp_102085989;atk_14016041;hit_500000;miss_110;cirt_0;cirtSub_-3500</v>
      </c>
    </row>
    <row r="2448" spans="22:47" x14ac:dyDescent="0.2">
      <c r="V2448" s="7" t="str">
        <f t="shared" si="761"/>
        <v>南方小岛17-8</v>
      </c>
      <c r="W2448" s="7">
        <f t="shared" si="751"/>
        <v>4715</v>
      </c>
      <c r="X2448" s="9" t="s">
        <v>2727</v>
      </c>
      <c r="Y2448" s="9">
        <v>8</v>
      </c>
      <c r="Z2448" s="8">
        <f t="shared" si="766"/>
        <v>13291</v>
      </c>
      <c r="AA2448" s="6" t="s">
        <v>3967</v>
      </c>
      <c r="AB2448" s="6">
        <v>25123974</v>
      </c>
      <c r="AC2448" s="6">
        <f t="shared" si="752"/>
        <v>3.0150000000000001</v>
      </c>
      <c r="AD2448" s="6">
        <f t="shared" si="753"/>
        <v>75748781</v>
      </c>
      <c r="AE2448" s="6">
        <f t="shared" si="757"/>
        <v>22526410</v>
      </c>
      <c r="AF2448" s="6">
        <v>3870000</v>
      </c>
      <c r="AG2448" s="11">
        <f t="shared" si="756"/>
        <v>102145191</v>
      </c>
      <c r="AH2448">
        <f t="shared" si="754"/>
        <v>4.065646262808583</v>
      </c>
      <c r="AI2448" s="53">
        <v>0.8</v>
      </c>
      <c r="AJ2448" s="7" t="str">
        <f t="shared" si="762"/>
        <v>hp_102145191</v>
      </c>
      <c r="AK2448" s="7" t="s">
        <v>3968</v>
      </c>
      <c r="AL2448" s="7">
        <v>4312820</v>
      </c>
      <c r="AM2448" s="7">
        <f>INT(IF(MOD(Y2448,3)=0,INT(AL2448*0.55),INT(AL2448*0.35)))</f>
        <v>1509487</v>
      </c>
      <c r="AN2448" s="54">
        <f t="shared" si="763"/>
        <v>14027520</v>
      </c>
      <c r="AO2448" s="7" t="str">
        <f t="shared" si="764"/>
        <v>atk_14027520</v>
      </c>
      <c r="AP2448" s="7" t="s">
        <v>3973</v>
      </c>
      <c r="AQ2448" s="7" t="s">
        <v>3999</v>
      </c>
      <c r="AR2448" s="7" t="s">
        <v>3975</v>
      </c>
      <c r="AS2448" s="7" t="s">
        <v>3976</v>
      </c>
      <c r="AU2448" s="7" t="str">
        <f t="shared" si="765"/>
        <v>hp_102145191;atk_14027520;hit_500000;miss_110;cirt_0;cirtSub_-3500</v>
      </c>
    </row>
    <row r="2449" spans="22:47" x14ac:dyDescent="0.2">
      <c r="V2449" s="7" t="str">
        <f t="shared" si="761"/>
        <v>南方小岛17-9</v>
      </c>
      <c r="W2449" s="7">
        <f t="shared" si="751"/>
        <v>4717</v>
      </c>
      <c r="X2449" s="9" t="s">
        <v>2727</v>
      </c>
      <c r="Y2449" s="9">
        <v>9</v>
      </c>
      <c r="Z2449" s="8">
        <f t="shared" si="766"/>
        <v>13300</v>
      </c>
      <c r="AA2449" s="6" t="s">
        <v>3967</v>
      </c>
      <c r="AB2449" s="6">
        <v>25143612</v>
      </c>
      <c r="AC2449" s="6">
        <f t="shared" si="752"/>
        <v>3.0175000000000001</v>
      </c>
      <c r="AD2449" s="6">
        <f t="shared" si="753"/>
        <v>75870849</v>
      </c>
      <c r="AE2449" s="6">
        <f t="shared" si="757"/>
        <v>22526410</v>
      </c>
      <c r="AF2449" s="6">
        <v>3870000</v>
      </c>
      <c r="AG2449" s="11">
        <f t="shared" si="756"/>
        <v>102267259</v>
      </c>
      <c r="AH2449">
        <f t="shared" si="754"/>
        <v>4.0673256889264753</v>
      </c>
      <c r="AI2449" s="53">
        <v>0.8</v>
      </c>
      <c r="AJ2449" s="7" t="str">
        <f t="shared" si="762"/>
        <v>hp_102267259</v>
      </c>
      <c r="AK2449" s="7" t="s">
        <v>3968</v>
      </c>
      <c r="AL2449" s="7">
        <v>4317220</v>
      </c>
      <c r="AM2449" s="7">
        <f>INT(IF(MOD(Y2449,3)=0,INT(AL2449*0.55),INT(AL2449*0.35)))</f>
        <v>2374471</v>
      </c>
      <c r="AN2449" s="54">
        <f t="shared" si="763"/>
        <v>14047631</v>
      </c>
      <c r="AO2449" s="7" t="str">
        <f t="shared" si="764"/>
        <v>atk_14047631</v>
      </c>
      <c r="AP2449" s="7" t="s">
        <v>3973</v>
      </c>
      <c r="AQ2449" s="7" t="s">
        <v>3999</v>
      </c>
      <c r="AR2449" s="7" t="s">
        <v>3975</v>
      </c>
      <c r="AS2449" s="7" t="s">
        <v>3976</v>
      </c>
      <c r="AU2449" s="7" t="str">
        <f t="shared" si="765"/>
        <v>hp_102267259;atk_14047631;hit_500000;miss_110;cirt_0;cirtSub_-3500</v>
      </c>
    </row>
    <row r="2450" spans="22:47" x14ac:dyDescent="0.2">
      <c r="V2450" s="7" t="str">
        <f t="shared" si="761"/>
        <v>南方小岛17-10</v>
      </c>
      <c r="W2450" s="7">
        <f t="shared" si="751"/>
        <v>4719</v>
      </c>
      <c r="X2450" s="9" t="s">
        <v>2727</v>
      </c>
      <c r="Y2450" s="9">
        <v>10</v>
      </c>
      <c r="Z2450" s="8">
        <f t="shared" si="766"/>
        <v>13310</v>
      </c>
      <c r="AA2450" s="6" t="s">
        <v>3967</v>
      </c>
      <c r="AB2450" s="6">
        <v>25163253</v>
      </c>
      <c r="AC2450" s="6">
        <f t="shared" si="752"/>
        <v>3.0175000000000001</v>
      </c>
      <c r="AD2450" s="6">
        <f t="shared" si="753"/>
        <v>75930115</v>
      </c>
      <c r="AE2450" s="6">
        <f t="shared" si="757"/>
        <v>22526410</v>
      </c>
      <c r="AF2450" s="6">
        <v>3870000</v>
      </c>
      <c r="AG2450" s="11">
        <f t="shared" si="756"/>
        <v>102326525</v>
      </c>
      <c r="AH2450">
        <f t="shared" si="754"/>
        <v>4.0665062263611151</v>
      </c>
      <c r="AI2450" s="53">
        <v>0.8</v>
      </c>
      <c r="AJ2450" s="7" t="str">
        <f t="shared" si="762"/>
        <v>hp_102326525</v>
      </c>
      <c r="AK2450" s="7" t="s">
        <v>3968</v>
      </c>
      <c r="AL2450" s="7">
        <v>4321620</v>
      </c>
      <c r="AM2450" s="7">
        <f>INT(IF(MOD(Y2450,3)=0,INT(AL2450*0.55),INT(AL2450*0.35)))</f>
        <v>1512567</v>
      </c>
      <c r="AN2450" s="54">
        <f t="shared" si="763"/>
        <v>14059115</v>
      </c>
      <c r="AO2450" s="7" t="str">
        <f t="shared" si="764"/>
        <v>atk_14059115</v>
      </c>
      <c r="AP2450" s="7" t="s">
        <v>3973</v>
      </c>
      <c r="AQ2450" s="7" t="s">
        <v>3999</v>
      </c>
      <c r="AR2450" s="7" t="s">
        <v>3975</v>
      </c>
      <c r="AS2450" s="7" t="s">
        <v>3976</v>
      </c>
      <c r="AU2450" s="7" t="str">
        <f t="shared" si="765"/>
        <v>hp_102326525;atk_14059115;hit_500000;miss_110;cirt_0;cirtSub_-3500</v>
      </c>
    </row>
    <row r="2451" spans="22:47" x14ac:dyDescent="0.2">
      <c r="V2451" s="7" t="str">
        <f t="shared" si="761"/>
        <v>南方小岛18-1</v>
      </c>
      <c r="W2451" s="7">
        <f t="shared" si="751"/>
        <v>4721</v>
      </c>
      <c r="X2451" s="9" t="s">
        <v>2728</v>
      </c>
      <c r="Y2451" s="9">
        <v>1</v>
      </c>
      <c r="Z2451" s="8">
        <f t="shared" si="766"/>
        <v>13311</v>
      </c>
      <c r="AA2451" s="6" t="s">
        <v>3967</v>
      </c>
      <c r="AB2451" s="6">
        <v>25182896</v>
      </c>
      <c r="AC2451" s="6">
        <f t="shared" si="752"/>
        <v>3.02</v>
      </c>
      <c r="AD2451" s="6">
        <f t="shared" si="753"/>
        <v>76052345</v>
      </c>
      <c r="AE2451" s="6">
        <f t="shared" ref="AE2451" si="768">IF(MOD(Y2451,1)=0,INT(AD2450*0.3),0)</f>
        <v>22779034</v>
      </c>
      <c r="AF2451" s="6">
        <v>3870000</v>
      </c>
      <c r="AG2451" s="11">
        <f t="shared" si="756"/>
        <v>102701379</v>
      </c>
      <c r="AH2451">
        <f t="shared" si="754"/>
        <v>4.0782195582271399</v>
      </c>
      <c r="AI2451" s="53">
        <v>0.8</v>
      </c>
      <c r="AJ2451" s="7" t="str">
        <f t="shared" si="762"/>
        <v>hp_102701379</v>
      </c>
      <c r="AK2451" s="7" t="s">
        <v>3968</v>
      </c>
      <c r="AL2451" s="7">
        <v>4326020</v>
      </c>
      <c r="AM2451" s="7">
        <f>INT(IF(MOD(Y2451,3)=0,INT(AL2451*0.55),INT(AL2451*0.35)))</f>
        <v>1514107</v>
      </c>
      <c r="AN2451" s="54">
        <f t="shared" si="763"/>
        <v>14113967</v>
      </c>
      <c r="AO2451" s="7" t="str">
        <f t="shared" si="764"/>
        <v>atk_14113967</v>
      </c>
      <c r="AP2451" s="7" t="s">
        <v>3973</v>
      </c>
      <c r="AQ2451" s="7" t="s">
        <v>3999</v>
      </c>
      <c r="AR2451" s="7" t="s">
        <v>3975</v>
      </c>
      <c r="AS2451" s="7" t="s">
        <v>3976</v>
      </c>
      <c r="AU2451" s="7" t="str">
        <f t="shared" si="765"/>
        <v>hp_102701379;atk_14113967;hit_500000;miss_110;cirt_0;cirtSub_-3500</v>
      </c>
    </row>
    <row r="2452" spans="22:47" x14ac:dyDescent="0.2">
      <c r="V2452" s="7" t="str">
        <f t="shared" si="761"/>
        <v>南方小岛18-2</v>
      </c>
      <c r="W2452" s="7">
        <f t="shared" si="751"/>
        <v>4723</v>
      </c>
      <c r="X2452" s="9" t="s">
        <v>2728</v>
      </c>
      <c r="Y2452" s="9">
        <v>2</v>
      </c>
      <c r="Z2452" s="8">
        <f t="shared" si="766"/>
        <v>13313</v>
      </c>
      <c r="AA2452" s="6" t="s">
        <v>3967</v>
      </c>
      <c r="AB2452" s="6">
        <v>25202541</v>
      </c>
      <c r="AC2452" s="6">
        <f t="shared" si="752"/>
        <v>3.02</v>
      </c>
      <c r="AD2452" s="6">
        <f t="shared" si="753"/>
        <v>76111673</v>
      </c>
      <c r="AE2452" s="6">
        <f t="shared" si="757"/>
        <v>22779034</v>
      </c>
      <c r="AF2452" s="6">
        <v>3870000</v>
      </c>
      <c r="AG2452" s="11">
        <f t="shared" si="756"/>
        <v>102760707</v>
      </c>
      <c r="AH2452">
        <f t="shared" si="754"/>
        <v>4.0773946960348164</v>
      </c>
      <c r="AI2452" s="53">
        <v>0.8</v>
      </c>
      <c r="AJ2452" s="7" t="str">
        <f t="shared" si="762"/>
        <v>hp_102760707</v>
      </c>
      <c r="AK2452" s="7" t="s">
        <v>3968</v>
      </c>
      <c r="AL2452" s="7">
        <v>4330420</v>
      </c>
      <c r="AM2452" s="7">
        <f>INT(IF(MOD(Y2452,3)=0,INT(AL2452*0.55),INT(AL2452*0.35)))</f>
        <v>1515647</v>
      </c>
      <c r="AN2452" s="54">
        <f t="shared" si="763"/>
        <v>14125465</v>
      </c>
      <c r="AO2452" s="7" t="str">
        <f t="shared" si="764"/>
        <v>atk_14125465</v>
      </c>
      <c r="AP2452" s="7" t="s">
        <v>3973</v>
      </c>
      <c r="AQ2452" s="7" t="s">
        <v>3999</v>
      </c>
      <c r="AR2452" s="7" t="s">
        <v>3975</v>
      </c>
      <c r="AS2452" s="7" t="s">
        <v>3976</v>
      </c>
      <c r="AU2452" s="7" t="str">
        <f t="shared" si="765"/>
        <v>hp_102760707;atk_14125465;hit_500000;miss_110;cirt_0;cirtSub_-3500</v>
      </c>
    </row>
    <row r="2453" spans="22:47" x14ac:dyDescent="0.2">
      <c r="V2453" s="7" t="str">
        <f t="shared" si="761"/>
        <v>南方小岛18-3</v>
      </c>
      <c r="W2453" s="7">
        <f t="shared" si="751"/>
        <v>4725</v>
      </c>
      <c r="X2453" s="9" t="s">
        <v>2728</v>
      </c>
      <c r="Y2453" s="9">
        <v>3</v>
      </c>
      <c r="Z2453" s="8">
        <f t="shared" si="766"/>
        <v>13316</v>
      </c>
      <c r="AA2453" s="6" t="s">
        <v>3967</v>
      </c>
      <c r="AB2453" s="6">
        <v>25222188</v>
      </c>
      <c r="AC2453" s="6">
        <f t="shared" si="752"/>
        <v>3.0225</v>
      </c>
      <c r="AD2453" s="6">
        <f t="shared" si="753"/>
        <v>76234063</v>
      </c>
      <c r="AE2453" s="6">
        <f t="shared" si="757"/>
        <v>22779034</v>
      </c>
      <c r="AF2453" s="6">
        <v>3870000</v>
      </c>
      <c r="AG2453" s="11">
        <f t="shared" si="756"/>
        <v>102883097</v>
      </c>
      <c r="AH2453">
        <f t="shared" si="754"/>
        <v>4.0790710544223998</v>
      </c>
      <c r="AI2453" s="53">
        <v>0.8</v>
      </c>
      <c r="AJ2453" s="7" t="str">
        <f t="shared" si="762"/>
        <v>hp_102883097</v>
      </c>
      <c r="AK2453" s="7" t="s">
        <v>3968</v>
      </c>
      <c r="AL2453" s="7">
        <v>4334820</v>
      </c>
      <c r="AM2453" s="7">
        <f>INT(IF(MOD(Y2453,3)=0,INT(AL2453*0.55),INT(AL2453*0.35)))</f>
        <v>2384151</v>
      </c>
      <c r="AN2453" s="54">
        <f t="shared" si="763"/>
        <v>14145631</v>
      </c>
      <c r="AO2453" s="7" t="str">
        <f t="shared" si="764"/>
        <v>atk_14145631</v>
      </c>
      <c r="AP2453" s="7" t="s">
        <v>3973</v>
      </c>
      <c r="AQ2453" s="7" t="s">
        <v>3999</v>
      </c>
      <c r="AR2453" s="7" t="s">
        <v>3975</v>
      </c>
      <c r="AS2453" s="7" t="s">
        <v>3976</v>
      </c>
      <c r="AU2453" s="7" t="str">
        <f t="shared" si="765"/>
        <v>hp_102883097;atk_14145631;hit_500000;miss_110;cirt_0;cirtSub_-3500</v>
      </c>
    </row>
    <row r="2454" spans="22:47" x14ac:dyDescent="0.2">
      <c r="V2454" s="7" t="str">
        <f t="shared" si="761"/>
        <v>南方小岛18-4</v>
      </c>
      <c r="W2454" s="7">
        <f t="shared" si="751"/>
        <v>4727</v>
      </c>
      <c r="X2454" s="9" t="s">
        <v>2728</v>
      </c>
      <c r="Y2454" s="9">
        <v>4</v>
      </c>
      <c r="Z2454" s="8">
        <f t="shared" si="766"/>
        <v>13320</v>
      </c>
      <c r="AA2454" s="6" t="s">
        <v>3967</v>
      </c>
      <c r="AB2454" s="6">
        <v>25241838</v>
      </c>
      <c r="AC2454" s="6">
        <f t="shared" si="752"/>
        <v>3.0225</v>
      </c>
      <c r="AD2454" s="6">
        <f t="shared" si="753"/>
        <v>76293455</v>
      </c>
      <c r="AE2454" s="6">
        <f t="shared" si="757"/>
        <v>22779034</v>
      </c>
      <c r="AF2454" s="6">
        <v>3870000</v>
      </c>
      <c r="AG2454" s="11">
        <f t="shared" si="756"/>
        <v>102942489</v>
      </c>
      <c r="AH2454">
        <f t="shared" si="754"/>
        <v>4.0782485411720018</v>
      </c>
      <c r="AI2454" s="53">
        <v>0.8</v>
      </c>
      <c r="AJ2454" s="7" t="str">
        <f t="shared" si="762"/>
        <v>hp_102942489</v>
      </c>
      <c r="AK2454" s="7" t="s">
        <v>3968</v>
      </c>
      <c r="AL2454" s="7">
        <v>4339220</v>
      </c>
      <c r="AM2454" s="7">
        <f>INT(IF(MOD(Y2454,3)=0,INT(AL2454*0.55),INT(AL2454*0.35)))</f>
        <v>1518727</v>
      </c>
      <c r="AN2454" s="54">
        <f t="shared" si="763"/>
        <v>14157134</v>
      </c>
      <c r="AO2454" s="7" t="str">
        <f t="shared" si="764"/>
        <v>atk_14157134</v>
      </c>
      <c r="AP2454" s="7" t="s">
        <v>3973</v>
      </c>
      <c r="AQ2454" s="7" t="s">
        <v>3999</v>
      </c>
      <c r="AR2454" s="7" t="s">
        <v>3975</v>
      </c>
      <c r="AS2454" s="7" t="s">
        <v>3976</v>
      </c>
      <c r="AU2454" s="7" t="str">
        <f t="shared" si="765"/>
        <v>hp_102942489;atk_14157134;hit_500000;miss_110;cirt_0;cirtSub_-3500</v>
      </c>
    </row>
    <row r="2455" spans="22:47" x14ac:dyDescent="0.2">
      <c r="V2455" s="7" t="str">
        <f t="shared" si="761"/>
        <v>南方小岛18-5</v>
      </c>
      <c r="W2455" s="7">
        <f t="shared" si="751"/>
        <v>4729</v>
      </c>
      <c r="X2455" s="9" t="s">
        <v>2728</v>
      </c>
      <c r="Y2455" s="9">
        <v>5</v>
      </c>
      <c r="Z2455" s="8">
        <f t="shared" si="766"/>
        <v>13325</v>
      </c>
      <c r="AA2455" s="6" t="s">
        <v>3967</v>
      </c>
      <c r="AB2455" s="6">
        <v>25261491</v>
      </c>
      <c r="AC2455" s="6">
        <f t="shared" si="752"/>
        <v>3.0225</v>
      </c>
      <c r="AD2455" s="6">
        <f t="shared" si="753"/>
        <v>76352856</v>
      </c>
      <c r="AE2455" s="6">
        <f t="shared" si="757"/>
        <v>22779034</v>
      </c>
      <c r="AF2455" s="6">
        <v>3870000</v>
      </c>
      <c r="AG2455" s="11">
        <f t="shared" si="756"/>
        <v>103001890</v>
      </c>
      <c r="AH2455">
        <f t="shared" si="754"/>
        <v>4.0774271795754258</v>
      </c>
      <c r="AI2455" s="53">
        <v>0.8</v>
      </c>
      <c r="AJ2455" s="7" t="str">
        <f t="shared" si="762"/>
        <v>hp_103001890</v>
      </c>
      <c r="AK2455" s="7" t="s">
        <v>3968</v>
      </c>
      <c r="AL2455" s="7">
        <v>4343620</v>
      </c>
      <c r="AM2455" s="7">
        <f>INT(IF(MOD(Y2455,3)=0,INT(AL2455*0.55),INT(AL2455*0.35)))</f>
        <v>1520267</v>
      </c>
      <c r="AN2455" s="54">
        <f t="shared" si="763"/>
        <v>14168635</v>
      </c>
      <c r="AO2455" s="7" t="str">
        <f t="shared" si="764"/>
        <v>atk_14168635</v>
      </c>
      <c r="AP2455" s="7" t="s">
        <v>3973</v>
      </c>
      <c r="AQ2455" s="7" t="s">
        <v>3999</v>
      </c>
      <c r="AR2455" s="7" t="s">
        <v>3975</v>
      </c>
      <c r="AS2455" s="7" t="s">
        <v>3976</v>
      </c>
      <c r="AU2455" s="7" t="str">
        <f t="shared" si="765"/>
        <v>hp_103001890;atk_14168635;hit_500000;miss_110;cirt_0;cirtSub_-3500</v>
      </c>
    </row>
    <row r="2456" spans="22:47" x14ac:dyDescent="0.2">
      <c r="V2456" s="7" t="str">
        <f t="shared" si="761"/>
        <v>南方小岛18-6</v>
      </c>
      <c r="W2456" s="7">
        <f t="shared" si="751"/>
        <v>4731</v>
      </c>
      <c r="X2456" s="9" t="s">
        <v>2728</v>
      </c>
      <c r="Y2456" s="9">
        <v>6</v>
      </c>
      <c r="Z2456" s="8">
        <f t="shared" si="766"/>
        <v>13331</v>
      </c>
      <c r="AA2456" s="6" t="s">
        <v>3967</v>
      </c>
      <c r="AB2456" s="6">
        <v>25281146</v>
      </c>
      <c r="AC2456" s="6">
        <f t="shared" si="752"/>
        <v>3.0249999999999999</v>
      </c>
      <c r="AD2456" s="6">
        <f t="shared" si="753"/>
        <v>76475466</v>
      </c>
      <c r="AE2456" s="6">
        <f t="shared" si="757"/>
        <v>22779034</v>
      </c>
      <c r="AF2456" s="6">
        <v>3870000</v>
      </c>
      <c r="AG2456" s="11">
        <f t="shared" si="756"/>
        <v>103124500</v>
      </c>
      <c r="AH2456">
        <f t="shared" si="754"/>
        <v>4.0791070151645812</v>
      </c>
      <c r="AI2456" s="53">
        <v>0.8</v>
      </c>
      <c r="AJ2456" s="7" t="str">
        <f t="shared" si="762"/>
        <v>hp_103124500</v>
      </c>
      <c r="AK2456" s="7" t="s">
        <v>3968</v>
      </c>
      <c r="AL2456" s="7">
        <v>4348520</v>
      </c>
      <c r="AM2456" s="7">
        <f>INT(IF(MOD(Y2456,3)=0,INT(AL2456*0.55),INT(AL2456*0.35)))</f>
        <v>2391686</v>
      </c>
      <c r="AN2456" s="54">
        <f t="shared" si="763"/>
        <v>14190462</v>
      </c>
      <c r="AO2456" s="7" t="str">
        <f t="shared" si="764"/>
        <v>atk_14190462</v>
      </c>
      <c r="AP2456" s="7" t="s">
        <v>3973</v>
      </c>
      <c r="AQ2456" s="7" t="s">
        <v>3999</v>
      </c>
      <c r="AR2456" s="7" t="s">
        <v>3975</v>
      </c>
      <c r="AS2456" s="7" t="s">
        <v>3976</v>
      </c>
      <c r="AU2456" s="7" t="str">
        <f t="shared" si="765"/>
        <v>hp_103124500;atk_14190462;hit_500000;miss_110;cirt_0;cirtSub_-3500</v>
      </c>
    </row>
    <row r="2457" spans="22:47" x14ac:dyDescent="0.2">
      <c r="V2457" s="7" t="str">
        <f t="shared" si="761"/>
        <v>南方小岛18-7</v>
      </c>
      <c r="W2457" s="7">
        <f t="shared" si="751"/>
        <v>4733</v>
      </c>
      <c r="X2457" s="9" t="s">
        <v>2728</v>
      </c>
      <c r="Y2457" s="9">
        <v>7</v>
      </c>
      <c r="Z2457" s="8">
        <f t="shared" si="766"/>
        <v>13338</v>
      </c>
      <c r="AA2457" s="6" t="s">
        <v>3967</v>
      </c>
      <c r="AB2457" s="6">
        <v>25300802</v>
      </c>
      <c r="AC2457" s="6">
        <f t="shared" si="752"/>
        <v>3.0249999999999999</v>
      </c>
      <c r="AD2457" s="6">
        <f t="shared" si="753"/>
        <v>76534926</v>
      </c>
      <c r="AE2457" s="6">
        <f t="shared" si="757"/>
        <v>22779034</v>
      </c>
      <c r="AF2457" s="6">
        <v>3870000</v>
      </c>
      <c r="AG2457" s="11">
        <f t="shared" si="756"/>
        <v>103183960</v>
      </c>
      <c r="AH2457">
        <f t="shared" si="754"/>
        <v>4.0782881111831948</v>
      </c>
      <c r="AI2457" s="53">
        <v>0.8</v>
      </c>
      <c r="AJ2457" s="7" t="str">
        <f t="shared" si="762"/>
        <v>hp_103183960</v>
      </c>
      <c r="AK2457" s="7" t="s">
        <v>3968</v>
      </c>
      <c r="AL2457" s="7">
        <v>4353420</v>
      </c>
      <c r="AM2457" s="7">
        <f>INT(IF(MOD(Y2457,3)=0,INT(AL2457*0.55),INT(AL2457*0.35)))</f>
        <v>1523697</v>
      </c>
      <c r="AN2457" s="54">
        <f t="shared" si="763"/>
        <v>14203600</v>
      </c>
      <c r="AO2457" s="7" t="str">
        <f t="shared" si="764"/>
        <v>atk_14203600</v>
      </c>
      <c r="AP2457" s="7" t="s">
        <v>3973</v>
      </c>
      <c r="AQ2457" s="7" t="s">
        <v>3999</v>
      </c>
      <c r="AR2457" s="7" t="s">
        <v>3975</v>
      </c>
      <c r="AS2457" s="7" t="s">
        <v>3976</v>
      </c>
      <c r="AU2457" s="7" t="str">
        <f t="shared" si="765"/>
        <v>hp_103183960;atk_14203600;hit_500000;miss_110;cirt_0;cirtSub_-3500</v>
      </c>
    </row>
    <row r="2458" spans="22:47" x14ac:dyDescent="0.2">
      <c r="V2458" s="7" t="str">
        <f t="shared" si="761"/>
        <v>南方小岛18-8</v>
      </c>
      <c r="W2458" s="7">
        <f t="shared" si="751"/>
        <v>4735</v>
      </c>
      <c r="X2458" s="9" t="s">
        <v>2728</v>
      </c>
      <c r="Y2458" s="9">
        <v>8</v>
      </c>
      <c r="Z2458" s="8">
        <f t="shared" si="766"/>
        <v>13346</v>
      </c>
      <c r="AA2458" s="6" t="s">
        <v>3967</v>
      </c>
      <c r="AB2458" s="6">
        <v>25320460</v>
      </c>
      <c r="AC2458" s="6">
        <f t="shared" si="752"/>
        <v>3.0249999999999999</v>
      </c>
      <c r="AD2458" s="6">
        <f t="shared" si="753"/>
        <v>76594391</v>
      </c>
      <c r="AE2458" s="6">
        <f t="shared" si="757"/>
        <v>22779034</v>
      </c>
      <c r="AF2458" s="6">
        <v>3870000</v>
      </c>
      <c r="AG2458" s="11">
        <f t="shared" si="756"/>
        <v>103243425</v>
      </c>
      <c r="AH2458">
        <f t="shared" si="754"/>
        <v>4.077470354014106</v>
      </c>
      <c r="AI2458" s="53">
        <v>0.8</v>
      </c>
      <c r="AJ2458" s="7" t="str">
        <f t="shared" si="762"/>
        <v>hp_103243425</v>
      </c>
      <c r="AK2458" s="7" t="s">
        <v>3968</v>
      </c>
      <c r="AL2458" s="7">
        <v>4358320</v>
      </c>
      <c r="AM2458" s="7">
        <f>INT(IF(MOD(Y2458,3)=0,INT(AL2458*0.55),INT(AL2458*0.35)))</f>
        <v>1525412</v>
      </c>
      <c r="AN2458" s="54">
        <f t="shared" si="763"/>
        <v>14216736</v>
      </c>
      <c r="AO2458" s="7" t="str">
        <f t="shared" si="764"/>
        <v>atk_14216736</v>
      </c>
      <c r="AP2458" s="7" t="s">
        <v>3973</v>
      </c>
      <c r="AQ2458" s="7" t="s">
        <v>3999</v>
      </c>
      <c r="AR2458" s="7" t="s">
        <v>3975</v>
      </c>
      <c r="AS2458" s="7" t="s">
        <v>3976</v>
      </c>
      <c r="AU2458" s="7" t="str">
        <f t="shared" si="765"/>
        <v>hp_103243425;atk_14216736;hit_500000;miss_110;cirt_0;cirtSub_-3500</v>
      </c>
    </row>
    <row r="2459" spans="22:47" x14ac:dyDescent="0.2">
      <c r="V2459" s="7" t="str">
        <f t="shared" si="761"/>
        <v>南方小岛18-9</v>
      </c>
      <c r="W2459" s="7">
        <f t="shared" si="751"/>
        <v>4737</v>
      </c>
      <c r="X2459" s="9" t="s">
        <v>2728</v>
      </c>
      <c r="Y2459" s="9">
        <v>9</v>
      </c>
      <c r="Z2459" s="8">
        <f t="shared" si="766"/>
        <v>13355</v>
      </c>
      <c r="AA2459" s="6" t="s">
        <v>3967</v>
      </c>
      <c r="AB2459" s="6">
        <v>25340119</v>
      </c>
      <c r="AC2459" s="6">
        <f t="shared" si="752"/>
        <v>3.0274999999999999</v>
      </c>
      <c r="AD2459" s="6">
        <f t="shared" si="753"/>
        <v>76717210</v>
      </c>
      <c r="AE2459" s="6">
        <f t="shared" si="757"/>
        <v>22779034</v>
      </c>
      <c r="AF2459" s="6">
        <v>3870000</v>
      </c>
      <c r="AG2459" s="11">
        <f t="shared" si="756"/>
        <v>103366244</v>
      </c>
      <c r="AH2459">
        <f t="shared" si="754"/>
        <v>4.0791538508560281</v>
      </c>
      <c r="AI2459" s="53">
        <v>0.8</v>
      </c>
      <c r="AJ2459" s="7" t="str">
        <f t="shared" si="762"/>
        <v>hp_103366244</v>
      </c>
      <c r="AK2459" s="7" t="s">
        <v>3968</v>
      </c>
      <c r="AL2459" s="7">
        <v>4363220</v>
      </c>
      <c r="AM2459" s="7">
        <f>INT(IF(MOD(Y2459,3)=0,INT(AL2459*0.55),INT(AL2459*0.35)))</f>
        <v>2399771</v>
      </c>
      <c r="AN2459" s="54">
        <f t="shared" si="763"/>
        <v>14238596</v>
      </c>
      <c r="AO2459" s="7" t="str">
        <f t="shared" si="764"/>
        <v>atk_14238596</v>
      </c>
      <c r="AP2459" s="7" t="s">
        <v>3973</v>
      </c>
      <c r="AQ2459" s="7" t="s">
        <v>3999</v>
      </c>
      <c r="AR2459" s="7" t="s">
        <v>3975</v>
      </c>
      <c r="AS2459" s="7" t="s">
        <v>3976</v>
      </c>
      <c r="AU2459" s="7" t="str">
        <f t="shared" si="765"/>
        <v>hp_103366244;atk_14238596;hit_500000;miss_110;cirt_0;cirtSub_-3500</v>
      </c>
    </row>
    <row r="2460" spans="22:47" x14ac:dyDescent="0.2">
      <c r="V2460" s="7" t="str">
        <f t="shared" si="761"/>
        <v>南方小岛18-10</v>
      </c>
      <c r="W2460" s="7">
        <f t="shared" si="751"/>
        <v>4739</v>
      </c>
      <c r="X2460" s="9" t="s">
        <v>2728</v>
      </c>
      <c r="Y2460" s="9">
        <v>10</v>
      </c>
      <c r="Z2460" s="8">
        <f t="shared" si="766"/>
        <v>13365</v>
      </c>
      <c r="AA2460" s="6" t="s">
        <v>3967</v>
      </c>
      <c r="AB2460" s="6">
        <v>25359779</v>
      </c>
      <c r="AC2460" s="6">
        <f t="shared" si="752"/>
        <v>3.0274999999999999</v>
      </c>
      <c r="AD2460" s="6">
        <f t="shared" si="753"/>
        <v>76776730</v>
      </c>
      <c r="AE2460" s="6">
        <f t="shared" si="757"/>
        <v>22779034</v>
      </c>
      <c r="AF2460" s="6">
        <v>3870000</v>
      </c>
      <c r="AG2460" s="11">
        <f t="shared" si="756"/>
        <v>103425764</v>
      </c>
      <c r="AH2460">
        <f t="shared" si="754"/>
        <v>4.0783385375716401</v>
      </c>
      <c r="AI2460" s="53">
        <v>0.8</v>
      </c>
      <c r="AJ2460" s="7" t="str">
        <f t="shared" si="762"/>
        <v>hp_103425764</v>
      </c>
      <c r="AK2460" s="7" t="s">
        <v>3968</v>
      </c>
      <c r="AL2460" s="7">
        <v>4368120</v>
      </c>
      <c r="AM2460" s="7">
        <f>INT(IF(MOD(Y2460,3)=0,INT(AL2460*0.55),INT(AL2460*0.35)))</f>
        <v>1528842</v>
      </c>
      <c r="AN2460" s="54">
        <f t="shared" si="763"/>
        <v>14251737</v>
      </c>
      <c r="AO2460" s="7" t="str">
        <f t="shared" si="764"/>
        <v>atk_14251737</v>
      </c>
      <c r="AP2460" s="7" t="s">
        <v>3973</v>
      </c>
      <c r="AQ2460" s="7" t="s">
        <v>3999</v>
      </c>
      <c r="AR2460" s="7" t="s">
        <v>3975</v>
      </c>
      <c r="AS2460" s="7" t="s">
        <v>3976</v>
      </c>
      <c r="AU2460" s="7" t="str">
        <f t="shared" si="765"/>
        <v>hp_103425764;atk_14251737;hit_500000;miss_110;cirt_0;cirtSub_-3500</v>
      </c>
    </row>
    <row r="2461" spans="22:47" x14ac:dyDescent="0.2">
      <c r="V2461" s="7" t="str">
        <f t="shared" si="761"/>
        <v>南方小岛19-1</v>
      </c>
      <c r="W2461" s="7">
        <f t="shared" ref="W2461:W2524" si="769">W2460+2</f>
        <v>4741</v>
      </c>
      <c r="X2461" s="9" t="s">
        <v>2729</v>
      </c>
      <c r="Y2461" s="9">
        <v>1</v>
      </c>
      <c r="Z2461" s="8">
        <f t="shared" si="766"/>
        <v>13366</v>
      </c>
      <c r="AA2461" s="6" t="s">
        <v>3967</v>
      </c>
      <c r="AB2461" s="6">
        <v>25379442</v>
      </c>
      <c r="AC2461" s="6">
        <f t="shared" si="752"/>
        <v>3.0300000000000002</v>
      </c>
      <c r="AD2461" s="6">
        <f t="shared" si="753"/>
        <v>76899709</v>
      </c>
      <c r="AE2461" s="6">
        <f t="shared" ref="AE2461" si="770">IF(MOD(Y2461,1)=0,INT(AD2460*0.3),0)</f>
        <v>23033019</v>
      </c>
      <c r="AF2461" s="6">
        <v>3870000</v>
      </c>
      <c r="AG2461" s="11">
        <f t="shared" si="756"/>
        <v>103802728</v>
      </c>
      <c r="AH2461">
        <f t="shared" si="754"/>
        <v>4.0900319242637408</v>
      </c>
      <c r="AI2461" s="53">
        <v>0.8</v>
      </c>
      <c r="AJ2461" s="7" t="str">
        <f t="shared" si="762"/>
        <v>hp_103802728</v>
      </c>
      <c r="AK2461" s="7" t="s">
        <v>3968</v>
      </c>
      <c r="AL2461" s="7">
        <v>4373020</v>
      </c>
      <c r="AM2461" s="7">
        <f>INT(IF(MOD(Y2461,3)=0,INT(AL2461*0.55),INT(AL2461*0.35)))</f>
        <v>1530557</v>
      </c>
      <c r="AN2461" s="54">
        <f t="shared" si="763"/>
        <v>14308633</v>
      </c>
      <c r="AO2461" s="7" t="str">
        <f t="shared" si="764"/>
        <v>atk_14308633</v>
      </c>
      <c r="AP2461" s="7" t="s">
        <v>3973</v>
      </c>
      <c r="AQ2461" s="7" t="s">
        <v>3999</v>
      </c>
      <c r="AR2461" s="7" t="s">
        <v>3975</v>
      </c>
      <c r="AS2461" s="7" t="s">
        <v>3976</v>
      </c>
      <c r="AU2461" s="7" t="str">
        <f t="shared" si="765"/>
        <v>hp_103802728;atk_14308633;hit_500000;miss_110;cirt_0;cirtSub_-3500</v>
      </c>
    </row>
    <row r="2462" spans="22:47" x14ac:dyDescent="0.2">
      <c r="V2462" s="7" t="str">
        <f t="shared" si="761"/>
        <v>南方小岛19-2</v>
      </c>
      <c r="W2462" s="7">
        <f t="shared" si="769"/>
        <v>4743</v>
      </c>
      <c r="X2462" s="9" t="s">
        <v>2729</v>
      </c>
      <c r="Y2462" s="9">
        <v>2</v>
      </c>
      <c r="Z2462" s="8">
        <f t="shared" si="766"/>
        <v>13368</v>
      </c>
      <c r="AA2462" s="6" t="s">
        <v>3967</v>
      </c>
      <c r="AB2462" s="6">
        <v>25399108</v>
      </c>
      <c r="AC2462" s="6">
        <f t="shared" si="752"/>
        <v>3.0300000000000002</v>
      </c>
      <c r="AD2462" s="6">
        <f t="shared" si="753"/>
        <v>76959297</v>
      </c>
      <c r="AE2462" s="6">
        <f t="shared" si="757"/>
        <v>23033019</v>
      </c>
      <c r="AF2462" s="6">
        <v>3870000</v>
      </c>
      <c r="AG2462" s="11">
        <f t="shared" si="756"/>
        <v>103862316</v>
      </c>
      <c r="AH2462">
        <f t="shared" si="754"/>
        <v>4.0892111644235696</v>
      </c>
      <c r="AI2462" s="53">
        <v>0.8</v>
      </c>
      <c r="AJ2462" s="7" t="str">
        <f t="shared" si="762"/>
        <v>hp_103862316</v>
      </c>
      <c r="AK2462" s="7" t="s">
        <v>3968</v>
      </c>
      <c r="AL2462" s="7">
        <v>4377920</v>
      </c>
      <c r="AM2462" s="7">
        <f>INT(IF(MOD(Y2462,3)=0,INT(AL2462*0.55),INT(AL2462*0.35)))</f>
        <v>1532272</v>
      </c>
      <c r="AN2462" s="54">
        <f t="shared" si="763"/>
        <v>14321791</v>
      </c>
      <c r="AO2462" s="7" t="str">
        <f t="shared" si="764"/>
        <v>atk_14321791</v>
      </c>
      <c r="AP2462" s="7" t="s">
        <v>3973</v>
      </c>
      <c r="AQ2462" s="7" t="s">
        <v>3999</v>
      </c>
      <c r="AR2462" s="7" t="s">
        <v>3975</v>
      </c>
      <c r="AS2462" s="7" t="s">
        <v>3976</v>
      </c>
      <c r="AU2462" s="7" t="str">
        <f t="shared" si="765"/>
        <v>hp_103862316;atk_14321791;hit_500000;miss_110;cirt_0;cirtSub_-3500</v>
      </c>
    </row>
    <row r="2463" spans="22:47" x14ac:dyDescent="0.2">
      <c r="V2463" s="7" t="str">
        <f t="shared" si="761"/>
        <v>南方小岛19-3</v>
      </c>
      <c r="W2463" s="7">
        <f t="shared" si="769"/>
        <v>4745</v>
      </c>
      <c r="X2463" s="9" t="s">
        <v>2729</v>
      </c>
      <c r="Y2463" s="9">
        <v>3</v>
      </c>
      <c r="Z2463" s="8">
        <f t="shared" si="766"/>
        <v>13371</v>
      </c>
      <c r="AA2463" s="6" t="s">
        <v>3967</v>
      </c>
      <c r="AB2463" s="6">
        <v>25418775</v>
      </c>
      <c r="AC2463" s="6">
        <f t="shared" ref="AC2463:AC2526" si="771">0.6+INT((Z2463-1)/55)*0.01+INT(Y2463/3)*0.0025</f>
        <v>3.0325000000000002</v>
      </c>
      <c r="AD2463" s="6">
        <f t="shared" ref="AD2463:AD2526" si="772">INT(AB2463*AC2463)</f>
        <v>77082435</v>
      </c>
      <c r="AE2463" s="6">
        <f t="shared" si="757"/>
        <v>23033019</v>
      </c>
      <c r="AF2463" s="6">
        <v>3870000</v>
      </c>
      <c r="AG2463" s="11">
        <f t="shared" si="756"/>
        <v>103985454</v>
      </c>
      <c r="AH2463">
        <f t="shared" si="754"/>
        <v>4.0908916342349304</v>
      </c>
      <c r="AI2463" s="53">
        <v>0.8</v>
      </c>
      <c r="AJ2463" s="7" t="str">
        <f t="shared" si="762"/>
        <v>hp_103985454</v>
      </c>
      <c r="AK2463" s="7" t="s">
        <v>3968</v>
      </c>
      <c r="AL2463" s="7">
        <v>4382820</v>
      </c>
      <c r="AM2463" s="7">
        <f>INT(IF(MOD(Y2463,3)=0,INT(AL2463*0.55),INT(AL2463*0.35)))</f>
        <v>2410551</v>
      </c>
      <c r="AN2463" s="54">
        <f t="shared" si="763"/>
        <v>14343713</v>
      </c>
      <c r="AO2463" s="7" t="str">
        <f t="shared" si="764"/>
        <v>atk_14343713</v>
      </c>
      <c r="AP2463" s="7" t="s">
        <v>3973</v>
      </c>
      <c r="AQ2463" s="7" t="s">
        <v>3999</v>
      </c>
      <c r="AR2463" s="7" t="s">
        <v>3975</v>
      </c>
      <c r="AS2463" s="7" t="s">
        <v>3976</v>
      </c>
      <c r="AU2463" s="7" t="str">
        <f t="shared" si="765"/>
        <v>hp_103985454;atk_14343713;hit_500000;miss_110;cirt_0;cirtSub_-3500</v>
      </c>
    </row>
    <row r="2464" spans="22:47" x14ac:dyDescent="0.2">
      <c r="V2464" s="7" t="str">
        <f t="shared" si="761"/>
        <v>南方小岛19-4</v>
      </c>
      <c r="W2464" s="7">
        <f t="shared" si="769"/>
        <v>4747</v>
      </c>
      <c r="X2464" s="9" t="s">
        <v>2729</v>
      </c>
      <c r="Y2464" s="9">
        <v>4</v>
      </c>
      <c r="Z2464" s="8">
        <f t="shared" si="766"/>
        <v>13375</v>
      </c>
      <c r="AA2464" s="6" t="s">
        <v>3967</v>
      </c>
      <c r="AB2464" s="6">
        <v>25438444</v>
      </c>
      <c r="AC2464" s="6">
        <f t="shared" si="771"/>
        <v>3.0325000000000002</v>
      </c>
      <c r="AD2464" s="6">
        <f t="shared" si="772"/>
        <v>77142081</v>
      </c>
      <c r="AE2464" s="6">
        <f t="shared" si="757"/>
        <v>23033019</v>
      </c>
      <c r="AF2464" s="6">
        <v>3870000</v>
      </c>
      <c r="AG2464" s="11">
        <f t="shared" si="756"/>
        <v>104045100</v>
      </c>
      <c r="AH2464">
        <f t="shared" ref="AH2464:AH2527" si="773">AG2464/AB2464</f>
        <v>4.0900732764944268</v>
      </c>
      <c r="AI2464" s="53">
        <v>0.8</v>
      </c>
      <c r="AJ2464" s="7" t="str">
        <f t="shared" si="762"/>
        <v>hp_104045100</v>
      </c>
      <c r="AK2464" s="7" t="s">
        <v>3968</v>
      </c>
      <c r="AL2464" s="7">
        <v>4387720</v>
      </c>
      <c r="AM2464" s="7">
        <f>INT(IF(MOD(Y2464,3)=0,INT(AL2464*0.55),INT(AL2464*0.35)))</f>
        <v>1535702</v>
      </c>
      <c r="AN2464" s="54">
        <f t="shared" si="763"/>
        <v>14356877</v>
      </c>
      <c r="AO2464" s="7" t="str">
        <f t="shared" si="764"/>
        <v>atk_14356877</v>
      </c>
      <c r="AP2464" s="7" t="s">
        <v>3973</v>
      </c>
      <c r="AQ2464" s="7" t="s">
        <v>3999</v>
      </c>
      <c r="AR2464" s="7" t="s">
        <v>3975</v>
      </c>
      <c r="AS2464" s="7" t="s">
        <v>3976</v>
      </c>
      <c r="AU2464" s="7" t="str">
        <f t="shared" si="765"/>
        <v>hp_104045100;atk_14356877;hit_500000;miss_110;cirt_0;cirtSub_-3500</v>
      </c>
    </row>
    <row r="2465" spans="22:47" x14ac:dyDescent="0.2">
      <c r="V2465" s="7" t="str">
        <f t="shared" si="761"/>
        <v>南方小岛19-5</v>
      </c>
      <c r="W2465" s="7">
        <f t="shared" si="769"/>
        <v>4749</v>
      </c>
      <c r="X2465" s="9" t="s">
        <v>2729</v>
      </c>
      <c r="Y2465" s="9">
        <v>5</v>
      </c>
      <c r="Z2465" s="8">
        <f t="shared" si="766"/>
        <v>13380</v>
      </c>
      <c r="AA2465" s="6" t="s">
        <v>3967</v>
      </c>
      <c r="AB2465" s="6">
        <v>25458116</v>
      </c>
      <c r="AC2465" s="6">
        <f t="shared" si="771"/>
        <v>3.0325000000000002</v>
      </c>
      <c r="AD2465" s="6">
        <f t="shared" si="772"/>
        <v>77201736</v>
      </c>
      <c r="AE2465" s="6">
        <f t="shared" si="757"/>
        <v>23033019</v>
      </c>
      <c r="AF2465" s="6">
        <v>3870000</v>
      </c>
      <c r="AG2465" s="11">
        <f t="shared" ref="AG2465:AG2528" si="774">INT(AD2465*1)+AF2465+AE2465</f>
        <v>104104755</v>
      </c>
      <c r="AH2465">
        <f t="shared" si="773"/>
        <v>4.0892560549256673</v>
      </c>
      <c r="AI2465" s="53">
        <v>0.8</v>
      </c>
      <c r="AJ2465" s="7" t="str">
        <f t="shared" si="762"/>
        <v>hp_104104755</v>
      </c>
      <c r="AK2465" s="7" t="s">
        <v>3968</v>
      </c>
      <c r="AL2465" s="7">
        <v>4392620</v>
      </c>
      <c r="AM2465" s="7">
        <f>INT(IF(MOD(Y2465,3)=0,INT(AL2465*0.55),INT(AL2465*0.35)))</f>
        <v>1537417</v>
      </c>
      <c r="AN2465" s="54">
        <f t="shared" si="763"/>
        <v>14370038</v>
      </c>
      <c r="AO2465" s="7" t="str">
        <f t="shared" si="764"/>
        <v>atk_14370038</v>
      </c>
      <c r="AP2465" s="7" t="s">
        <v>3973</v>
      </c>
      <c r="AQ2465" s="7" t="s">
        <v>3999</v>
      </c>
      <c r="AR2465" s="7" t="s">
        <v>3975</v>
      </c>
      <c r="AS2465" s="7" t="s">
        <v>3976</v>
      </c>
      <c r="AU2465" s="7" t="str">
        <f t="shared" si="765"/>
        <v>hp_104104755;atk_14370038;hit_500000;miss_110;cirt_0;cirtSub_-3500</v>
      </c>
    </row>
    <row r="2466" spans="22:47" x14ac:dyDescent="0.2">
      <c r="V2466" s="7" t="str">
        <f t="shared" si="761"/>
        <v>南方小岛19-6</v>
      </c>
      <c r="W2466" s="7">
        <f t="shared" si="769"/>
        <v>4751</v>
      </c>
      <c r="X2466" s="9" t="s">
        <v>2729</v>
      </c>
      <c r="Y2466" s="9">
        <v>6</v>
      </c>
      <c r="Z2466" s="8">
        <f t="shared" si="766"/>
        <v>13386</v>
      </c>
      <c r="AA2466" s="6" t="s">
        <v>3967</v>
      </c>
      <c r="AB2466" s="6">
        <v>25477791</v>
      </c>
      <c r="AC2466" s="6">
        <f t="shared" si="771"/>
        <v>3.0350000000000001</v>
      </c>
      <c r="AD2466" s="6">
        <f t="shared" si="772"/>
        <v>77325095</v>
      </c>
      <c r="AE2466" s="6">
        <f t="shared" si="757"/>
        <v>23033019</v>
      </c>
      <c r="AF2466" s="6">
        <v>3870000</v>
      </c>
      <c r="AG2466" s="11">
        <f t="shared" si="774"/>
        <v>104228114</v>
      </c>
      <c r="AH2466">
        <f t="shared" si="773"/>
        <v>4.0909399876935959</v>
      </c>
      <c r="AI2466" s="53">
        <v>0.8</v>
      </c>
      <c r="AJ2466" s="7" t="str">
        <f t="shared" si="762"/>
        <v>hp_104228114</v>
      </c>
      <c r="AK2466" s="7" t="s">
        <v>3968</v>
      </c>
      <c r="AL2466" s="7">
        <v>4397520</v>
      </c>
      <c r="AM2466" s="7">
        <f>INT(IF(MOD(Y2466,3)=0,INT(AL2466*0.55),INT(AL2466*0.35)))</f>
        <v>2418636</v>
      </c>
      <c r="AN2466" s="54">
        <f t="shared" si="763"/>
        <v>14391992</v>
      </c>
      <c r="AO2466" s="7" t="str">
        <f t="shared" si="764"/>
        <v>atk_14391992</v>
      </c>
      <c r="AP2466" s="7" t="s">
        <v>3973</v>
      </c>
      <c r="AQ2466" s="7" t="s">
        <v>3999</v>
      </c>
      <c r="AR2466" s="7" t="s">
        <v>3975</v>
      </c>
      <c r="AS2466" s="7" t="s">
        <v>3976</v>
      </c>
      <c r="AU2466" s="7" t="str">
        <f t="shared" si="765"/>
        <v>hp_104228114;atk_14391992;hit_500000;miss_110;cirt_0;cirtSub_-3500</v>
      </c>
    </row>
    <row r="2467" spans="22:47" x14ac:dyDescent="0.2">
      <c r="V2467" s="7" t="str">
        <f t="shared" si="761"/>
        <v>南方小岛19-7</v>
      </c>
      <c r="W2467" s="7">
        <f t="shared" si="769"/>
        <v>4753</v>
      </c>
      <c r="X2467" s="9" t="s">
        <v>2729</v>
      </c>
      <c r="Y2467" s="9">
        <v>7</v>
      </c>
      <c r="Z2467" s="8">
        <f t="shared" si="766"/>
        <v>13393</v>
      </c>
      <c r="AA2467" s="6" t="s">
        <v>3967</v>
      </c>
      <c r="AB2467" s="6">
        <v>25497469</v>
      </c>
      <c r="AC2467" s="6">
        <f t="shared" si="771"/>
        <v>3.0350000000000001</v>
      </c>
      <c r="AD2467" s="6">
        <f t="shared" si="772"/>
        <v>77384818</v>
      </c>
      <c r="AE2467" s="6">
        <f t="shared" si="757"/>
        <v>23033019</v>
      </c>
      <c r="AF2467" s="6">
        <v>3870000</v>
      </c>
      <c r="AG2467" s="11">
        <f t="shared" si="774"/>
        <v>104287837</v>
      </c>
      <c r="AH2467">
        <f t="shared" si="773"/>
        <v>4.0901250630013513</v>
      </c>
      <c r="AI2467" s="53">
        <v>0.8</v>
      </c>
      <c r="AJ2467" s="7" t="str">
        <f t="shared" si="762"/>
        <v>hp_104287837</v>
      </c>
      <c r="AK2467" s="7" t="s">
        <v>3968</v>
      </c>
      <c r="AL2467" s="7">
        <v>4402420</v>
      </c>
      <c r="AM2467" s="7">
        <f>INT(IF(MOD(Y2467,3)=0,INT(AL2467*0.55),INT(AL2467*0.35)))</f>
        <v>1540847</v>
      </c>
      <c r="AN2467" s="54">
        <f t="shared" si="763"/>
        <v>14405158</v>
      </c>
      <c r="AO2467" s="7" t="str">
        <f t="shared" si="764"/>
        <v>atk_14405158</v>
      </c>
      <c r="AP2467" s="7" t="s">
        <v>3973</v>
      </c>
      <c r="AQ2467" s="7" t="s">
        <v>3999</v>
      </c>
      <c r="AR2467" s="7" t="s">
        <v>3975</v>
      </c>
      <c r="AS2467" s="7" t="s">
        <v>3976</v>
      </c>
      <c r="AU2467" s="7" t="str">
        <f t="shared" si="765"/>
        <v>hp_104287837;atk_14405158;hit_500000;miss_110;cirt_0;cirtSub_-3500</v>
      </c>
    </row>
    <row r="2468" spans="22:47" x14ac:dyDescent="0.2">
      <c r="V2468" s="7" t="str">
        <f t="shared" si="761"/>
        <v>南方小岛19-8</v>
      </c>
      <c r="W2468" s="7">
        <f t="shared" si="769"/>
        <v>4755</v>
      </c>
      <c r="X2468" s="9" t="s">
        <v>2729</v>
      </c>
      <c r="Y2468" s="9">
        <v>8</v>
      </c>
      <c r="Z2468" s="8">
        <f t="shared" si="766"/>
        <v>13401</v>
      </c>
      <c r="AA2468" s="6" t="s">
        <v>3967</v>
      </c>
      <c r="AB2468" s="6">
        <v>25517149</v>
      </c>
      <c r="AC2468" s="6">
        <f t="shared" si="771"/>
        <v>3.0350000000000001</v>
      </c>
      <c r="AD2468" s="6">
        <f t="shared" si="772"/>
        <v>77444547</v>
      </c>
      <c r="AE2468" s="6">
        <f t="shared" si="757"/>
        <v>23033019</v>
      </c>
      <c r="AF2468" s="6">
        <v>3870000</v>
      </c>
      <c r="AG2468" s="11">
        <f t="shared" si="774"/>
        <v>104347566</v>
      </c>
      <c r="AH2468">
        <f t="shared" si="773"/>
        <v>4.0893113098175666</v>
      </c>
      <c r="AI2468" s="53">
        <v>0.8</v>
      </c>
      <c r="AJ2468" s="7" t="str">
        <f t="shared" si="762"/>
        <v>hp_104347566</v>
      </c>
      <c r="AK2468" s="7" t="s">
        <v>3968</v>
      </c>
      <c r="AL2468" s="7">
        <v>4407320</v>
      </c>
      <c r="AM2468" s="7">
        <f>INT(IF(MOD(Y2468,3)=0,INT(AL2468*0.55),INT(AL2468*0.35)))</f>
        <v>1542562</v>
      </c>
      <c r="AN2468" s="54">
        <f t="shared" si="763"/>
        <v>14418322</v>
      </c>
      <c r="AO2468" s="7" t="str">
        <f t="shared" si="764"/>
        <v>atk_14418322</v>
      </c>
      <c r="AP2468" s="7" t="s">
        <v>3973</v>
      </c>
      <c r="AQ2468" s="7" t="s">
        <v>3999</v>
      </c>
      <c r="AR2468" s="7" t="s">
        <v>3975</v>
      </c>
      <c r="AS2468" s="7" t="s">
        <v>3976</v>
      </c>
      <c r="AU2468" s="7" t="str">
        <f t="shared" si="765"/>
        <v>hp_104347566;atk_14418322;hit_500000;miss_110;cirt_0;cirtSub_-3500</v>
      </c>
    </row>
    <row r="2469" spans="22:47" x14ac:dyDescent="0.2">
      <c r="V2469" s="7" t="str">
        <f t="shared" si="761"/>
        <v>南方小岛19-9</v>
      </c>
      <c r="W2469" s="7">
        <f t="shared" si="769"/>
        <v>4757</v>
      </c>
      <c r="X2469" s="9" t="s">
        <v>2729</v>
      </c>
      <c r="Y2469" s="9">
        <v>9</v>
      </c>
      <c r="Z2469" s="8">
        <f t="shared" si="766"/>
        <v>13410</v>
      </c>
      <c r="AA2469" s="6" t="s">
        <v>3967</v>
      </c>
      <c r="AB2469" s="6">
        <v>25536830</v>
      </c>
      <c r="AC2469" s="6">
        <f t="shared" si="771"/>
        <v>3.0375000000000001</v>
      </c>
      <c r="AD2469" s="6">
        <f t="shared" si="772"/>
        <v>77568121</v>
      </c>
      <c r="AE2469" s="6">
        <f t="shared" si="757"/>
        <v>23033019</v>
      </c>
      <c r="AF2469" s="6">
        <v>3870000</v>
      </c>
      <c r="AG2469" s="11">
        <f t="shared" si="774"/>
        <v>104471140</v>
      </c>
      <c r="AH2469">
        <f t="shared" si="773"/>
        <v>4.0909987653126878</v>
      </c>
      <c r="AI2469" s="53">
        <v>0.8</v>
      </c>
      <c r="AJ2469" s="7" t="str">
        <f t="shared" si="762"/>
        <v>hp_104471140</v>
      </c>
      <c r="AK2469" s="7" t="s">
        <v>3968</v>
      </c>
      <c r="AL2469" s="7">
        <v>4412220</v>
      </c>
      <c r="AM2469" s="7">
        <f>INT(IF(MOD(Y2469,3)=0,INT(AL2469*0.55),INT(AL2469*0.35)))</f>
        <v>2426721</v>
      </c>
      <c r="AN2469" s="54">
        <f t="shared" si="763"/>
        <v>14440309</v>
      </c>
      <c r="AO2469" s="7" t="str">
        <f t="shared" si="764"/>
        <v>atk_14440309</v>
      </c>
      <c r="AP2469" s="7" t="s">
        <v>3973</v>
      </c>
      <c r="AQ2469" s="7" t="s">
        <v>3999</v>
      </c>
      <c r="AR2469" s="7" t="s">
        <v>3975</v>
      </c>
      <c r="AS2469" s="7" t="s">
        <v>3976</v>
      </c>
      <c r="AU2469" s="7" t="str">
        <f t="shared" si="765"/>
        <v>hp_104471140;atk_14440309;hit_500000;miss_110;cirt_0;cirtSub_-3500</v>
      </c>
    </row>
    <row r="2470" spans="22:47" x14ac:dyDescent="0.2">
      <c r="V2470" s="7" t="str">
        <f t="shared" si="761"/>
        <v>南方小岛19-10</v>
      </c>
      <c r="W2470" s="7">
        <f t="shared" si="769"/>
        <v>4759</v>
      </c>
      <c r="X2470" s="9" t="s">
        <v>2729</v>
      </c>
      <c r="Y2470" s="9">
        <v>10</v>
      </c>
      <c r="Z2470" s="8">
        <f t="shared" si="766"/>
        <v>13420</v>
      </c>
      <c r="AA2470" s="6" t="s">
        <v>3967</v>
      </c>
      <c r="AB2470" s="6">
        <v>25556512</v>
      </c>
      <c r="AC2470" s="6">
        <f t="shared" si="771"/>
        <v>3.0375000000000001</v>
      </c>
      <c r="AD2470" s="6">
        <f t="shared" si="772"/>
        <v>77627905</v>
      </c>
      <c r="AE2470" s="6">
        <f t="shared" si="757"/>
        <v>23033019</v>
      </c>
      <c r="AF2470" s="6">
        <v>3870000</v>
      </c>
      <c r="AG2470" s="11">
        <f t="shared" si="774"/>
        <v>104530924</v>
      </c>
      <c r="AH2470">
        <f t="shared" si="773"/>
        <v>4.0901874246376035</v>
      </c>
      <c r="AI2470" s="53">
        <v>0.8</v>
      </c>
      <c r="AJ2470" s="7" t="str">
        <f t="shared" si="762"/>
        <v>hp_104530924</v>
      </c>
      <c r="AK2470" s="7" t="s">
        <v>3968</v>
      </c>
      <c r="AL2470" s="7">
        <v>4417120</v>
      </c>
      <c r="AM2470" s="7">
        <f>INT(IF(MOD(Y2470,3)=0,INT(AL2470*0.55),INT(AL2470*0.35)))</f>
        <v>1545992</v>
      </c>
      <c r="AN2470" s="54">
        <f t="shared" si="763"/>
        <v>14453478</v>
      </c>
      <c r="AO2470" s="7" t="str">
        <f t="shared" si="764"/>
        <v>atk_14453478</v>
      </c>
      <c r="AP2470" s="7" t="s">
        <v>3973</v>
      </c>
      <c r="AQ2470" s="7" t="s">
        <v>3999</v>
      </c>
      <c r="AR2470" s="7" t="s">
        <v>3975</v>
      </c>
      <c r="AS2470" s="7" t="s">
        <v>3976</v>
      </c>
      <c r="AU2470" s="7" t="str">
        <f t="shared" si="765"/>
        <v>hp_104530924;atk_14453478;hit_500000;miss_110;cirt_0;cirtSub_-3500</v>
      </c>
    </row>
    <row r="2471" spans="22:47" x14ac:dyDescent="0.2">
      <c r="V2471" s="7" t="str">
        <f t="shared" si="761"/>
        <v>南方小岛20-1</v>
      </c>
      <c r="W2471" s="7">
        <f t="shared" si="769"/>
        <v>4761</v>
      </c>
      <c r="X2471" s="9" t="s">
        <v>2730</v>
      </c>
      <c r="Y2471" s="9">
        <v>1</v>
      </c>
      <c r="Z2471" s="8">
        <f t="shared" si="766"/>
        <v>13421</v>
      </c>
      <c r="AA2471" s="6" t="s">
        <v>3967</v>
      </c>
      <c r="AB2471" s="6">
        <v>25576196</v>
      </c>
      <c r="AC2471" s="6">
        <f t="shared" si="771"/>
        <v>3.04</v>
      </c>
      <c r="AD2471" s="6">
        <f t="shared" si="772"/>
        <v>77751635</v>
      </c>
      <c r="AE2471" s="6">
        <f t="shared" ref="AE2471" si="775">IF(MOD(Y2471,1)=0,INT(AD2470*0.3),0)</f>
        <v>23288371</v>
      </c>
      <c r="AF2471" s="6">
        <v>3870000</v>
      </c>
      <c r="AG2471" s="11">
        <f t="shared" si="774"/>
        <v>104910006</v>
      </c>
      <c r="AH2471">
        <f t="shared" si="773"/>
        <v>4.1018611993746061</v>
      </c>
      <c r="AI2471" s="53">
        <v>0.8</v>
      </c>
      <c r="AJ2471" s="7" t="str">
        <f t="shared" si="762"/>
        <v>hp_104910006</v>
      </c>
      <c r="AK2471" s="7" t="s">
        <v>3968</v>
      </c>
      <c r="AL2471" s="7">
        <v>4422020</v>
      </c>
      <c r="AM2471" s="7">
        <f>INT(IF(MOD(Y2471,3)=0,INT(AL2471*0.55),INT(AL2471*0.35)))</f>
        <v>1547707</v>
      </c>
      <c r="AN2471" s="54">
        <f t="shared" si="763"/>
        <v>14510809</v>
      </c>
      <c r="AO2471" s="7" t="str">
        <f t="shared" si="764"/>
        <v>atk_14510809</v>
      </c>
      <c r="AP2471" s="7" t="s">
        <v>3973</v>
      </c>
      <c r="AQ2471" s="7" t="s">
        <v>3999</v>
      </c>
      <c r="AR2471" s="7" t="s">
        <v>3975</v>
      </c>
      <c r="AS2471" s="7" t="s">
        <v>3976</v>
      </c>
      <c r="AU2471" s="7" t="str">
        <f t="shared" si="765"/>
        <v>hp_104910006;atk_14510809;hit_500000;miss_110;cirt_0;cirtSub_-3500</v>
      </c>
    </row>
    <row r="2472" spans="22:47" x14ac:dyDescent="0.2">
      <c r="V2472" s="7" t="str">
        <f t="shared" si="761"/>
        <v>南方小岛20-2</v>
      </c>
      <c r="W2472" s="7">
        <f t="shared" si="769"/>
        <v>4763</v>
      </c>
      <c r="X2472" s="9" t="s">
        <v>2730</v>
      </c>
      <c r="Y2472" s="9">
        <v>2</v>
      </c>
      <c r="Z2472" s="8">
        <f t="shared" si="766"/>
        <v>13423</v>
      </c>
      <c r="AA2472" s="6" t="s">
        <v>3967</v>
      </c>
      <c r="AB2472" s="6">
        <v>25595882</v>
      </c>
      <c r="AC2472" s="6">
        <f t="shared" si="771"/>
        <v>3.04</v>
      </c>
      <c r="AD2472" s="6">
        <f t="shared" si="772"/>
        <v>77811481</v>
      </c>
      <c r="AE2472" s="6">
        <f t="shared" si="757"/>
        <v>23288371</v>
      </c>
      <c r="AF2472" s="6">
        <v>3870000</v>
      </c>
      <c r="AG2472" s="11">
        <f t="shared" si="774"/>
        <v>104969852</v>
      </c>
      <c r="AH2472">
        <f t="shared" si="773"/>
        <v>4.1010445352107814</v>
      </c>
      <c r="AI2472" s="53">
        <v>0.8</v>
      </c>
      <c r="AJ2472" s="7" t="str">
        <f t="shared" si="762"/>
        <v>hp_104969852</v>
      </c>
      <c r="AK2472" s="7" t="s">
        <v>3968</v>
      </c>
      <c r="AL2472" s="7">
        <v>4426920</v>
      </c>
      <c r="AM2472" s="7">
        <f>INT(IF(MOD(Y2472,3)=0,INT(AL2472*0.55),INT(AL2472*0.35)))</f>
        <v>1549422</v>
      </c>
      <c r="AN2472" s="54">
        <f t="shared" si="763"/>
        <v>14523996</v>
      </c>
      <c r="AO2472" s="7" t="str">
        <f t="shared" si="764"/>
        <v>atk_14523996</v>
      </c>
      <c r="AP2472" s="7" t="s">
        <v>3973</v>
      </c>
      <c r="AQ2472" s="7" t="s">
        <v>3999</v>
      </c>
      <c r="AR2472" s="7" t="s">
        <v>3975</v>
      </c>
      <c r="AS2472" s="7" t="s">
        <v>3976</v>
      </c>
      <c r="AU2472" s="7" t="str">
        <f t="shared" si="765"/>
        <v>hp_104969852;atk_14523996;hit_500000;miss_110;cirt_0;cirtSub_-3500</v>
      </c>
    </row>
    <row r="2473" spans="22:47" x14ac:dyDescent="0.2">
      <c r="V2473" s="7" t="str">
        <f t="shared" si="761"/>
        <v>南方小岛20-3</v>
      </c>
      <c r="W2473" s="7">
        <f t="shared" si="769"/>
        <v>4765</v>
      </c>
      <c r="X2473" s="9" t="s">
        <v>2730</v>
      </c>
      <c r="Y2473" s="9">
        <v>3</v>
      </c>
      <c r="Z2473" s="8">
        <f t="shared" si="766"/>
        <v>13426</v>
      </c>
      <c r="AA2473" s="6" t="s">
        <v>3967</v>
      </c>
      <c r="AB2473" s="6">
        <v>25615570</v>
      </c>
      <c r="AC2473" s="6">
        <f t="shared" si="771"/>
        <v>3.0425</v>
      </c>
      <c r="AD2473" s="6">
        <f t="shared" si="772"/>
        <v>77935371</v>
      </c>
      <c r="AE2473" s="6">
        <f t="shared" si="757"/>
        <v>23288371</v>
      </c>
      <c r="AF2473" s="6">
        <v>3870000</v>
      </c>
      <c r="AG2473" s="11">
        <f t="shared" si="774"/>
        <v>105093742</v>
      </c>
      <c r="AH2473">
        <f t="shared" si="773"/>
        <v>4.1027290042735727</v>
      </c>
      <c r="AI2473" s="53">
        <v>0.8</v>
      </c>
      <c r="AJ2473" s="7" t="str">
        <f t="shared" si="762"/>
        <v>hp_105093742</v>
      </c>
      <c r="AK2473" s="7" t="s">
        <v>3968</v>
      </c>
      <c r="AL2473" s="7">
        <v>4431820</v>
      </c>
      <c r="AM2473" s="7">
        <f>INT(IF(MOD(Y2473,3)=0,INT(AL2473*0.55),INT(AL2473*0.35)))</f>
        <v>2437501</v>
      </c>
      <c r="AN2473" s="54">
        <f t="shared" si="763"/>
        <v>14546045</v>
      </c>
      <c r="AO2473" s="7" t="str">
        <f t="shared" si="764"/>
        <v>atk_14546045</v>
      </c>
      <c r="AP2473" s="7" t="s">
        <v>3973</v>
      </c>
      <c r="AQ2473" s="7" t="s">
        <v>3999</v>
      </c>
      <c r="AR2473" s="7" t="s">
        <v>3975</v>
      </c>
      <c r="AS2473" s="7" t="s">
        <v>3976</v>
      </c>
      <c r="AU2473" s="7" t="str">
        <f t="shared" si="765"/>
        <v>hp_105093742;atk_14546045;hit_500000;miss_110;cirt_0;cirtSub_-3500</v>
      </c>
    </row>
    <row r="2474" spans="22:47" x14ac:dyDescent="0.2">
      <c r="V2474" s="7" t="str">
        <f t="shared" si="761"/>
        <v>南方小岛20-4</v>
      </c>
      <c r="W2474" s="7">
        <f t="shared" si="769"/>
        <v>4767</v>
      </c>
      <c r="X2474" s="9" t="s">
        <v>2730</v>
      </c>
      <c r="Y2474" s="9">
        <v>4</v>
      </c>
      <c r="Z2474" s="8">
        <f t="shared" si="766"/>
        <v>13430</v>
      </c>
      <c r="AA2474" s="6" t="s">
        <v>3967</v>
      </c>
      <c r="AB2474" s="6">
        <v>25635260</v>
      </c>
      <c r="AC2474" s="6">
        <f t="shared" si="771"/>
        <v>3.0425</v>
      </c>
      <c r="AD2474" s="6">
        <f t="shared" si="772"/>
        <v>77995278</v>
      </c>
      <c r="AE2474" s="6">
        <f t="shared" ref="AE2474:AE2537" si="776">AE2473</f>
        <v>23288371</v>
      </c>
      <c r="AF2474" s="6">
        <v>3870000</v>
      </c>
      <c r="AG2474" s="11">
        <f t="shared" si="774"/>
        <v>105153649</v>
      </c>
      <c r="AH2474">
        <f t="shared" si="773"/>
        <v>4.1019146675321414</v>
      </c>
      <c r="AI2474" s="53">
        <v>0.8</v>
      </c>
      <c r="AJ2474" s="7" t="str">
        <f t="shared" si="762"/>
        <v>hp_105153649</v>
      </c>
      <c r="AK2474" s="7" t="s">
        <v>3968</v>
      </c>
      <c r="AL2474" s="7">
        <v>4436720</v>
      </c>
      <c r="AM2474" s="7">
        <f>INT(IF(MOD(Y2474,3)=0,INT(AL2474*0.55),INT(AL2474*0.35)))</f>
        <v>1552852</v>
      </c>
      <c r="AN2474" s="54">
        <f t="shared" si="763"/>
        <v>14559237</v>
      </c>
      <c r="AO2474" s="7" t="str">
        <f t="shared" si="764"/>
        <v>atk_14559237</v>
      </c>
      <c r="AP2474" s="7" t="s">
        <v>3973</v>
      </c>
      <c r="AQ2474" s="7" t="s">
        <v>3999</v>
      </c>
      <c r="AR2474" s="7" t="s">
        <v>3975</v>
      </c>
      <c r="AS2474" s="7" t="s">
        <v>3976</v>
      </c>
      <c r="AU2474" s="7" t="str">
        <f t="shared" si="765"/>
        <v>hp_105153649;atk_14559237;hit_500000;miss_110;cirt_0;cirtSub_-3500</v>
      </c>
    </row>
    <row r="2475" spans="22:47" x14ac:dyDescent="0.2">
      <c r="V2475" s="7" t="str">
        <f t="shared" si="761"/>
        <v>南方小岛20-5</v>
      </c>
      <c r="W2475" s="7">
        <f t="shared" si="769"/>
        <v>4769</v>
      </c>
      <c r="X2475" s="9" t="s">
        <v>2730</v>
      </c>
      <c r="Y2475" s="9">
        <v>5</v>
      </c>
      <c r="Z2475" s="8">
        <f t="shared" si="766"/>
        <v>13435</v>
      </c>
      <c r="AA2475" s="6" t="s">
        <v>3967</v>
      </c>
      <c r="AB2475" s="6">
        <v>25654952</v>
      </c>
      <c r="AC2475" s="6">
        <f t="shared" si="771"/>
        <v>3.0425</v>
      </c>
      <c r="AD2475" s="6">
        <f t="shared" si="772"/>
        <v>78055191</v>
      </c>
      <c r="AE2475" s="6">
        <f t="shared" si="776"/>
        <v>23288371</v>
      </c>
      <c r="AF2475" s="6">
        <v>3870000</v>
      </c>
      <c r="AG2475" s="11">
        <f t="shared" si="774"/>
        <v>105213562</v>
      </c>
      <c r="AH2475">
        <f t="shared" si="773"/>
        <v>4.101101494947252</v>
      </c>
      <c r="AI2475" s="53">
        <v>0.8</v>
      </c>
      <c r="AJ2475" s="7" t="str">
        <f t="shared" si="762"/>
        <v>hp_105213562</v>
      </c>
      <c r="AK2475" s="7" t="s">
        <v>3968</v>
      </c>
      <c r="AL2475" s="7">
        <v>4441620</v>
      </c>
      <c r="AM2475" s="7">
        <f>INT(IF(MOD(Y2475,3)=0,INT(AL2475*0.55),INT(AL2475*0.35)))</f>
        <v>1554567</v>
      </c>
      <c r="AN2475" s="54">
        <f t="shared" si="763"/>
        <v>14572427</v>
      </c>
      <c r="AO2475" s="7" t="str">
        <f t="shared" si="764"/>
        <v>atk_14572427</v>
      </c>
      <c r="AP2475" s="7" t="s">
        <v>3973</v>
      </c>
      <c r="AQ2475" s="7" t="s">
        <v>3999</v>
      </c>
      <c r="AR2475" s="7" t="s">
        <v>3975</v>
      </c>
      <c r="AS2475" s="7" t="s">
        <v>3976</v>
      </c>
      <c r="AU2475" s="7" t="str">
        <f t="shared" si="765"/>
        <v>hp_105213562;atk_14572427;hit_500000;miss_110;cirt_0;cirtSub_-3500</v>
      </c>
    </row>
    <row r="2476" spans="22:47" x14ac:dyDescent="0.2">
      <c r="V2476" s="7" t="str">
        <f t="shared" si="761"/>
        <v>南方小岛20-6</v>
      </c>
      <c r="W2476" s="7">
        <f t="shared" si="769"/>
        <v>4771</v>
      </c>
      <c r="X2476" s="9" t="s">
        <v>2730</v>
      </c>
      <c r="Y2476" s="9">
        <v>6</v>
      </c>
      <c r="Z2476" s="8">
        <f t="shared" si="766"/>
        <v>13441</v>
      </c>
      <c r="AA2476" s="6" t="s">
        <v>3967</v>
      </c>
      <c r="AB2476" s="6">
        <v>25674646</v>
      </c>
      <c r="AC2476" s="6">
        <f t="shared" si="771"/>
        <v>3.0449999999999999</v>
      </c>
      <c r="AD2476" s="6">
        <f t="shared" si="772"/>
        <v>78179297</v>
      </c>
      <c r="AE2476" s="6">
        <f t="shared" si="776"/>
        <v>23288371</v>
      </c>
      <c r="AF2476" s="6">
        <v>3870000</v>
      </c>
      <c r="AG2476" s="11">
        <f t="shared" si="774"/>
        <v>105337668</v>
      </c>
      <c r="AH2476">
        <f t="shared" si="773"/>
        <v>4.1027894990256142</v>
      </c>
      <c r="AI2476" s="53">
        <v>0.8</v>
      </c>
      <c r="AJ2476" s="7" t="str">
        <f t="shared" si="762"/>
        <v>hp_105337668</v>
      </c>
      <c r="AK2476" s="7" t="s">
        <v>3968</v>
      </c>
      <c r="AL2476" s="7">
        <v>4446520</v>
      </c>
      <c r="AM2476" s="7">
        <f>INT(IF(MOD(Y2476,3)=0,INT(AL2476*0.55),INT(AL2476*0.35)))</f>
        <v>2445586</v>
      </c>
      <c r="AN2476" s="54">
        <f t="shared" si="763"/>
        <v>14594508</v>
      </c>
      <c r="AO2476" s="7" t="str">
        <f t="shared" si="764"/>
        <v>atk_14594508</v>
      </c>
      <c r="AP2476" s="7" t="s">
        <v>3973</v>
      </c>
      <c r="AQ2476" s="7" t="s">
        <v>3999</v>
      </c>
      <c r="AR2476" s="7" t="s">
        <v>3975</v>
      </c>
      <c r="AS2476" s="7" t="s">
        <v>3976</v>
      </c>
      <c r="AU2476" s="7" t="str">
        <f t="shared" si="765"/>
        <v>hp_105337668;atk_14594508;hit_500000;miss_110;cirt_0;cirtSub_-3500</v>
      </c>
    </row>
    <row r="2477" spans="22:47" x14ac:dyDescent="0.2">
      <c r="V2477" s="7" t="str">
        <f t="shared" si="761"/>
        <v>南方小岛20-7</v>
      </c>
      <c r="W2477" s="7">
        <f t="shared" si="769"/>
        <v>4773</v>
      </c>
      <c r="X2477" s="9" t="s">
        <v>2730</v>
      </c>
      <c r="Y2477" s="9">
        <v>7</v>
      </c>
      <c r="Z2477" s="8">
        <f t="shared" si="766"/>
        <v>13448</v>
      </c>
      <c r="AA2477" s="6" t="s">
        <v>3967</v>
      </c>
      <c r="AB2477" s="6">
        <v>25694341</v>
      </c>
      <c r="AC2477" s="6">
        <f t="shared" si="771"/>
        <v>3.0449999999999999</v>
      </c>
      <c r="AD2477" s="6">
        <f t="shared" si="772"/>
        <v>78239268</v>
      </c>
      <c r="AE2477" s="6">
        <f t="shared" si="776"/>
        <v>23288371</v>
      </c>
      <c r="AF2477" s="6">
        <v>3870000</v>
      </c>
      <c r="AG2477" s="11">
        <f t="shared" si="774"/>
        <v>105397639</v>
      </c>
      <c r="AH2477">
        <f t="shared" si="773"/>
        <v>4.1019786808309266</v>
      </c>
      <c r="AI2477" s="53">
        <v>0.8</v>
      </c>
      <c r="AJ2477" s="7" t="str">
        <f t="shared" si="762"/>
        <v>hp_105397639</v>
      </c>
      <c r="AK2477" s="7" t="s">
        <v>3968</v>
      </c>
      <c r="AL2477" s="7">
        <v>4451420</v>
      </c>
      <c r="AM2477" s="7">
        <f>INT(IF(MOD(Y2477,3)=0,INT(AL2477*0.55),INT(AL2477*0.35)))</f>
        <v>1557997</v>
      </c>
      <c r="AN2477" s="54">
        <f t="shared" si="763"/>
        <v>14607703</v>
      </c>
      <c r="AO2477" s="7" t="str">
        <f t="shared" si="764"/>
        <v>atk_14607703</v>
      </c>
      <c r="AP2477" s="7" t="s">
        <v>3973</v>
      </c>
      <c r="AQ2477" s="7" t="s">
        <v>3999</v>
      </c>
      <c r="AR2477" s="7" t="s">
        <v>3975</v>
      </c>
      <c r="AS2477" s="7" t="s">
        <v>3976</v>
      </c>
      <c r="AU2477" s="7" t="str">
        <f t="shared" si="765"/>
        <v>hp_105397639;atk_14607703;hit_500000;miss_110;cirt_0;cirtSub_-3500</v>
      </c>
    </row>
    <row r="2478" spans="22:47" x14ac:dyDescent="0.2">
      <c r="V2478" s="7" t="str">
        <f t="shared" si="761"/>
        <v>南方小岛20-8</v>
      </c>
      <c r="W2478" s="7">
        <f t="shared" si="769"/>
        <v>4775</v>
      </c>
      <c r="X2478" s="9" t="s">
        <v>2730</v>
      </c>
      <c r="Y2478" s="9">
        <v>8</v>
      </c>
      <c r="Z2478" s="8">
        <f t="shared" si="766"/>
        <v>13456</v>
      </c>
      <c r="AA2478" s="6" t="s">
        <v>3967</v>
      </c>
      <c r="AB2478" s="6">
        <v>25714038</v>
      </c>
      <c r="AC2478" s="6">
        <f t="shared" si="771"/>
        <v>3.0449999999999999</v>
      </c>
      <c r="AD2478" s="6">
        <f t="shared" si="772"/>
        <v>78299245</v>
      </c>
      <c r="AE2478" s="6">
        <f t="shared" si="776"/>
        <v>23288371</v>
      </c>
      <c r="AF2478" s="6">
        <v>3870000</v>
      </c>
      <c r="AG2478" s="11">
        <f t="shared" si="774"/>
        <v>105457616</v>
      </c>
      <c r="AH2478">
        <f t="shared" si="773"/>
        <v>4.101169019039328</v>
      </c>
      <c r="AI2478" s="53">
        <v>0.8</v>
      </c>
      <c r="AJ2478" s="7" t="str">
        <f t="shared" si="762"/>
        <v>hp_105457616</v>
      </c>
      <c r="AK2478" s="7" t="s">
        <v>3968</v>
      </c>
      <c r="AL2478" s="7">
        <v>4456320</v>
      </c>
      <c r="AM2478" s="7">
        <f>INT(IF(MOD(Y2478,3)=0,INT(AL2478*0.55),INT(AL2478*0.35)))</f>
        <v>1559712</v>
      </c>
      <c r="AN2478" s="54">
        <f t="shared" si="763"/>
        <v>14620897</v>
      </c>
      <c r="AO2478" s="7" t="str">
        <f t="shared" si="764"/>
        <v>atk_14620897</v>
      </c>
      <c r="AP2478" s="7" t="s">
        <v>3973</v>
      </c>
      <c r="AQ2478" s="7" t="s">
        <v>3999</v>
      </c>
      <c r="AR2478" s="7" t="s">
        <v>3975</v>
      </c>
      <c r="AS2478" s="7" t="s">
        <v>3976</v>
      </c>
      <c r="AU2478" s="7" t="str">
        <f t="shared" si="765"/>
        <v>hp_105457616;atk_14620897;hit_500000;miss_110;cirt_0;cirtSub_-3500</v>
      </c>
    </row>
    <row r="2479" spans="22:47" x14ac:dyDescent="0.2">
      <c r="V2479" s="7" t="str">
        <f t="shared" si="761"/>
        <v>南方小岛20-9</v>
      </c>
      <c r="W2479" s="7">
        <f t="shared" si="769"/>
        <v>4777</v>
      </c>
      <c r="X2479" s="9" t="s">
        <v>2730</v>
      </c>
      <c r="Y2479" s="9">
        <v>9</v>
      </c>
      <c r="Z2479" s="8">
        <f t="shared" si="766"/>
        <v>13465</v>
      </c>
      <c r="AA2479" s="6" t="s">
        <v>3967</v>
      </c>
      <c r="AB2479" s="6">
        <v>25733738</v>
      </c>
      <c r="AC2479" s="6">
        <f t="shared" si="771"/>
        <v>3.0474999999999999</v>
      </c>
      <c r="AD2479" s="6">
        <f t="shared" si="772"/>
        <v>78423566</v>
      </c>
      <c r="AE2479" s="6">
        <f t="shared" si="776"/>
        <v>23288371</v>
      </c>
      <c r="AF2479" s="6">
        <v>3870000</v>
      </c>
      <c r="AG2479" s="11">
        <f t="shared" si="774"/>
        <v>105581937</v>
      </c>
      <c r="AH2479">
        <f t="shared" si="773"/>
        <v>4.102860493877726</v>
      </c>
      <c r="AI2479" s="53">
        <v>0.8</v>
      </c>
      <c r="AJ2479" s="7" t="str">
        <f t="shared" si="762"/>
        <v>hp_105581937</v>
      </c>
      <c r="AK2479" s="7" t="s">
        <v>3968</v>
      </c>
      <c r="AL2479" s="7">
        <v>4461220</v>
      </c>
      <c r="AM2479" s="7">
        <f>INT(IF(MOD(Y2479,3)=0,INT(AL2479*0.55),INT(AL2479*0.35)))</f>
        <v>2453671</v>
      </c>
      <c r="AN2479" s="54">
        <f t="shared" si="763"/>
        <v>14643010</v>
      </c>
      <c r="AO2479" s="7" t="str">
        <f t="shared" si="764"/>
        <v>atk_14643010</v>
      </c>
      <c r="AP2479" s="7" t="s">
        <v>3973</v>
      </c>
      <c r="AQ2479" s="7" t="s">
        <v>3999</v>
      </c>
      <c r="AR2479" s="7" t="s">
        <v>3975</v>
      </c>
      <c r="AS2479" s="7" t="s">
        <v>3976</v>
      </c>
      <c r="AU2479" s="7" t="str">
        <f t="shared" si="765"/>
        <v>hp_105581937;atk_14643010;hit_500000;miss_110;cirt_0;cirtSub_-3500</v>
      </c>
    </row>
    <row r="2480" spans="22:47" x14ac:dyDescent="0.2">
      <c r="V2480" s="7" t="str">
        <f t="shared" si="761"/>
        <v>南方小岛20-10</v>
      </c>
      <c r="W2480" s="7">
        <f t="shared" si="769"/>
        <v>4779</v>
      </c>
      <c r="X2480" s="9" t="s">
        <v>2730</v>
      </c>
      <c r="Y2480" s="9">
        <v>10</v>
      </c>
      <c r="Z2480" s="8">
        <f t="shared" si="766"/>
        <v>13475</v>
      </c>
      <c r="AA2480" s="6" t="s">
        <v>3967</v>
      </c>
      <c r="AB2480" s="6">
        <v>25753440</v>
      </c>
      <c r="AC2480" s="6">
        <f t="shared" si="771"/>
        <v>3.0474999999999999</v>
      </c>
      <c r="AD2480" s="6">
        <f t="shared" si="772"/>
        <v>78483608</v>
      </c>
      <c r="AE2480" s="6">
        <f t="shared" si="776"/>
        <v>23288371</v>
      </c>
      <c r="AF2480" s="6">
        <v>3870000</v>
      </c>
      <c r="AG2480" s="11">
        <f t="shared" si="774"/>
        <v>105641979</v>
      </c>
      <c r="AH2480">
        <f t="shared" si="773"/>
        <v>4.1020531237768623</v>
      </c>
      <c r="AI2480" s="53">
        <v>0.8</v>
      </c>
      <c r="AJ2480" s="7" t="str">
        <f t="shared" si="762"/>
        <v>hp_105641979</v>
      </c>
      <c r="AK2480" s="7" t="s">
        <v>3968</v>
      </c>
      <c r="AL2480" s="7">
        <v>4466120</v>
      </c>
      <c r="AM2480" s="7">
        <f>INT(IF(MOD(Y2480,3)=0,INT(AL2480*0.55),INT(AL2480*0.35)))</f>
        <v>1563142</v>
      </c>
      <c r="AN2480" s="54">
        <f t="shared" si="763"/>
        <v>14656209</v>
      </c>
      <c r="AO2480" s="7" t="str">
        <f t="shared" si="764"/>
        <v>atk_14656209</v>
      </c>
      <c r="AP2480" s="7" t="s">
        <v>3973</v>
      </c>
      <c r="AQ2480" s="7" t="s">
        <v>3999</v>
      </c>
      <c r="AR2480" s="7" t="s">
        <v>3975</v>
      </c>
      <c r="AS2480" s="7" t="s">
        <v>3976</v>
      </c>
      <c r="AU2480" s="7" t="str">
        <f t="shared" si="765"/>
        <v>hp_105641979;atk_14656209;hit_500000;miss_110;cirt_0;cirtSub_-3500</v>
      </c>
    </row>
    <row r="2481" spans="22:47" x14ac:dyDescent="0.2">
      <c r="V2481" s="7" t="str">
        <f t="shared" si="761"/>
        <v>南方小岛21-1</v>
      </c>
      <c r="W2481" s="7">
        <f t="shared" si="769"/>
        <v>4781</v>
      </c>
      <c r="X2481" s="9" t="s">
        <v>3431</v>
      </c>
      <c r="Y2481" s="9">
        <v>1</v>
      </c>
      <c r="Z2481" s="8">
        <f t="shared" si="766"/>
        <v>13476</v>
      </c>
      <c r="AA2481" s="6" t="s">
        <v>3967</v>
      </c>
      <c r="AB2481" s="6">
        <v>25773143</v>
      </c>
      <c r="AC2481" s="6">
        <f t="shared" si="771"/>
        <v>3.0500000000000003</v>
      </c>
      <c r="AD2481" s="6">
        <f t="shared" si="772"/>
        <v>78608086</v>
      </c>
      <c r="AE2481" s="6">
        <f t="shared" ref="AE2481" si="777">IF(MOD(Y2481,1)=0,INT(AD2480*0.3),0)</f>
        <v>23545082</v>
      </c>
      <c r="AF2481" s="6">
        <v>3870000</v>
      </c>
      <c r="AG2481" s="11">
        <f t="shared" si="774"/>
        <v>106023168</v>
      </c>
      <c r="AH2481">
        <f t="shared" si="773"/>
        <v>4.1137073580820163</v>
      </c>
      <c r="AI2481" s="53">
        <v>0.8</v>
      </c>
      <c r="AJ2481" s="7" t="str">
        <f t="shared" si="762"/>
        <v>hp_106023168</v>
      </c>
      <c r="AK2481" s="7" t="s">
        <v>3968</v>
      </c>
      <c r="AL2481" s="7">
        <v>4471020</v>
      </c>
      <c r="AM2481" s="7">
        <f>INT(IF(MOD(Y2481,3)=0,INT(AL2481*0.55),INT(AL2481*0.35)))</f>
        <v>1564857</v>
      </c>
      <c r="AN2481" s="54">
        <f t="shared" si="763"/>
        <v>14713974</v>
      </c>
      <c r="AO2481" s="7" t="str">
        <f t="shared" si="764"/>
        <v>atk_14713974</v>
      </c>
      <c r="AP2481" s="7" t="s">
        <v>3973</v>
      </c>
      <c r="AQ2481" s="7" t="s">
        <v>3999</v>
      </c>
      <c r="AR2481" s="7" t="s">
        <v>3975</v>
      </c>
      <c r="AS2481" s="7" t="s">
        <v>3976</v>
      </c>
      <c r="AU2481" s="7" t="str">
        <f t="shared" si="765"/>
        <v>hp_106023168;atk_14713974;hit_500000;miss_110;cirt_0;cirtSub_-3500</v>
      </c>
    </row>
    <row r="2482" spans="22:47" x14ac:dyDescent="0.2">
      <c r="V2482" s="7" t="str">
        <f t="shared" si="761"/>
        <v>南方小岛21-2</v>
      </c>
      <c r="W2482" s="7">
        <f t="shared" si="769"/>
        <v>4783</v>
      </c>
      <c r="X2482" s="9" t="s">
        <v>3431</v>
      </c>
      <c r="Y2482" s="9">
        <v>2</v>
      </c>
      <c r="Z2482" s="8">
        <f t="shared" si="766"/>
        <v>13478</v>
      </c>
      <c r="AA2482" s="6" t="s">
        <v>3967</v>
      </c>
      <c r="AB2482" s="6">
        <v>25792848</v>
      </c>
      <c r="AC2482" s="6">
        <f t="shared" si="771"/>
        <v>3.0500000000000003</v>
      </c>
      <c r="AD2482" s="6">
        <f t="shared" si="772"/>
        <v>78668186</v>
      </c>
      <c r="AE2482" s="6">
        <f t="shared" si="776"/>
        <v>23545082</v>
      </c>
      <c r="AF2482" s="6">
        <v>3870000</v>
      </c>
      <c r="AG2482" s="11">
        <f t="shared" si="774"/>
        <v>106083268</v>
      </c>
      <c r="AH2482">
        <f t="shared" si="773"/>
        <v>4.1128947063154868</v>
      </c>
      <c r="AI2482" s="53">
        <v>0.8</v>
      </c>
      <c r="AJ2482" s="7" t="str">
        <f t="shared" si="762"/>
        <v>hp_106083268</v>
      </c>
      <c r="AK2482" s="7" t="s">
        <v>3968</v>
      </c>
      <c r="AL2482" s="7">
        <v>4475920</v>
      </c>
      <c r="AM2482" s="7">
        <f>INT(IF(MOD(Y2482,3)=0,INT(AL2482*0.55),INT(AL2482*0.35)))</f>
        <v>1566572</v>
      </c>
      <c r="AN2482" s="54">
        <f t="shared" si="763"/>
        <v>14727190</v>
      </c>
      <c r="AO2482" s="7" t="str">
        <f t="shared" si="764"/>
        <v>atk_14727190</v>
      </c>
      <c r="AP2482" s="7" t="s">
        <v>3973</v>
      </c>
      <c r="AQ2482" s="7" t="s">
        <v>3999</v>
      </c>
      <c r="AR2482" s="7" t="s">
        <v>3975</v>
      </c>
      <c r="AS2482" s="7" t="s">
        <v>3976</v>
      </c>
      <c r="AU2482" s="7" t="str">
        <f t="shared" si="765"/>
        <v>hp_106083268;atk_14727190;hit_500000;miss_110;cirt_0;cirtSub_-3500</v>
      </c>
    </row>
    <row r="2483" spans="22:47" x14ac:dyDescent="0.2">
      <c r="V2483" s="7" t="str">
        <f t="shared" si="761"/>
        <v>南方小岛21-3</v>
      </c>
      <c r="W2483" s="7">
        <f t="shared" si="769"/>
        <v>4785</v>
      </c>
      <c r="X2483" s="9" t="s">
        <v>3431</v>
      </c>
      <c r="Y2483" s="9">
        <v>3</v>
      </c>
      <c r="Z2483" s="8">
        <f t="shared" si="766"/>
        <v>13481</v>
      </c>
      <c r="AA2483" s="6" t="s">
        <v>3967</v>
      </c>
      <c r="AB2483" s="6">
        <v>25812555</v>
      </c>
      <c r="AC2483" s="6">
        <f t="shared" si="771"/>
        <v>3.0525000000000002</v>
      </c>
      <c r="AD2483" s="6">
        <f t="shared" si="772"/>
        <v>78792824</v>
      </c>
      <c r="AE2483" s="6">
        <f t="shared" si="776"/>
        <v>23545082</v>
      </c>
      <c r="AF2483" s="6">
        <v>3870000</v>
      </c>
      <c r="AG2483" s="11">
        <f t="shared" si="774"/>
        <v>106207906</v>
      </c>
      <c r="AH2483">
        <f t="shared" si="773"/>
        <v>4.1145832328492862</v>
      </c>
      <c r="AI2483" s="53">
        <v>0.8</v>
      </c>
      <c r="AJ2483" s="7" t="str">
        <f t="shared" si="762"/>
        <v>hp_106207906</v>
      </c>
      <c r="AK2483" s="7" t="s">
        <v>3968</v>
      </c>
      <c r="AL2483" s="7">
        <v>4480820</v>
      </c>
      <c r="AM2483" s="7">
        <f>INT(IF(MOD(Y2483,3)=0,INT(AL2483*0.55),INT(AL2483*0.35)))</f>
        <v>2464451</v>
      </c>
      <c r="AN2483" s="54">
        <f t="shared" si="763"/>
        <v>14749365</v>
      </c>
      <c r="AO2483" s="7" t="str">
        <f t="shared" si="764"/>
        <v>atk_14749365</v>
      </c>
      <c r="AP2483" s="7" t="s">
        <v>3973</v>
      </c>
      <c r="AQ2483" s="7" t="s">
        <v>3999</v>
      </c>
      <c r="AR2483" s="7" t="s">
        <v>3975</v>
      </c>
      <c r="AS2483" s="7" t="s">
        <v>3976</v>
      </c>
      <c r="AU2483" s="7" t="str">
        <f t="shared" si="765"/>
        <v>hp_106207906;atk_14749365;hit_500000;miss_110;cirt_0;cirtSub_-3500</v>
      </c>
    </row>
    <row r="2484" spans="22:47" x14ac:dyDescent="0.2">
      <c r="V2484" s="7" t="str">
        <f t="shared" si="761"/>
        <v>南方小岛21-4</v>
      </c>
      <c r="W2484" s="7">
        <f t="shared" si="769"/>
        <v>4787</v>
      </c>
      <c r="X2484" s="9" t="s">
        <v>3431</v>
      </c>
      <c r="Y2484" s="9">
        <v>4</v>
      </c>
      <c r="Z2484" s="8">
        <f t="shared" si="766"/>
        <v>13485</v>
      </c>
      <c r="AA2484" s="6" t="s">
        <v>3967</v>
      </c>
      <c r="AB2484" s="6">
        <v>25832264</v>
      </c>
      <c r="AC2484" s="6">
        <f t="shared" si="771"/>
        <v>3.0525000000000002</v>
      </c>
      <c r="AD2484" s="6">
        <f t="shared" si="772"/>
        <v>78852985</v>
      </c>
      <c r="AE2484" s="6">
        <f t="shared" si="776"/>
        <v>23545082</v>
      </c>
      <c r="AF2484" s="6">
        <v>3870000</v>
      </c>
      <c r="AG2484" s="11">
        <f t="shared" si="774"/>
        <v>106268067</v>
      </c>
      <c r="AH2484">
        <f t="shared" si="773"/>
        <v>4.113772877205033</v>
      </c>
      <c r="AI2484" s="53">
        <v>0.8</v>
      </c>
      <c r="AJ2484" s="7" t="str">
        <f t="shared" si="762"/>
        <v>hp_106268067</v>
      </c>
      <c r="AK2484" s="7" t="s">
        <v>3968</v>
      </c>
      <c r="AL2484" s="7">
        <v>4485720</v>
      </c>
      <c r="AM2484" s="7">
        <f>INT(IF(MOD(Y2484,3)=0,INT(AL2484*0.55),INT(AL2484*0.35)))</f>
        <v>1570002</v>
      </c>
      <c r="AN2484" s="54">
        <f t="shared" si="763"/>
        <v>14762586</v>
      </c>
      <c r="AO2484" s="7" t="str">
        <f t="shared" si="764"/>
        <v>atk_14762586</v>
      </c>
      <c r="AP2484" s="7" t="s">
        <v>3973</v>
      </c>
      <c r="AQ2484" s="7" t="s">
        <v>3999</v>
      </c>
      <c r="AR2484" s="7" t="s">
        <v>3975</v>
      </c>
      <c r="AS2484" s="7" t="s">
        <v>3976</v>
      </c>
      <c r="AU2484" s="7" t="str">
        <f t="shared" si="765"/>
        <v>hp_106268067;atk_14762586;hit_500000;miss_110;cirt_0;cirtSub_-3500</v>
      </c>
    </row>
    <row r="2485" spans="22:47" x14ac:dyDescent="0.2">
      <c r="V2485" s="7" t="str">
        <f t="shared" si="761"/>
        <v>南方小岛21-5</v>
      </c>
      <c r="W2485" s="7">
        <f t="shared" si="769"/>
        <v>4789</v>
      </c>
      <c r="X2485" s="9" t="s">
        <v>3431</v>
      </c>
      <c r="Y2485" s="9">
        <v>5</v>
      </c>
      <c r="Z2485" s="8">
        <f t="shared" si="766"/>
        <v>13490</v>
      </c>
      <c r="AA2485" s="6" t="s">
        <v>3967</v>
      </c>
      <c r="AB2485" s="6">
        <v>25851975</v>
      </c>
      <c r="AC2485" s="6">
        <f t="shared" si="771"/>
        <v>3.0525000000000002</v>
      </c>
      <c r="AD2485" s="6">
        <f t="shared" si="772"/>
        <v>78913153</v>
      </c>
      <c r="AE2485" s="6">
        <f t="shared" si="776"/>
        <v>23545082</v>
      </c>
      <c r="AF2485" s="6">
        <v>3870000</v>
      </c>
      <c r="AG2485" s="11">
        <f t="shared" si="774"/>
        <v>106328235</v>
      </c>
      <c r="AH2485">
        <f t="shared" si="773"/>
        <v>4.1129637097359097</v>
      </c>
      <c r="AI2485" s="53">
        <v>0.8</v>
      </c>
      <c r="AJ2485" s="7" t="str">
        <f t="shared" si="762"/>
        <v>hp_106328235</v>
      </c>
      <c r="AK2485" s="7" t="s">
        <v>3968</v>
      </c>
      <c r="AL2485" s="7">
        <v>4490620</v>
      </c>
      <c r="AM2485" s="7">
        <f>INT(IF(MOD(Y2485,3)=0,INT(AL2485*0.55),INT(AL2485*0.35)))</f>
        <v>1571717</v>
      </c>
      <c r="AN2485" s="54">
        <f t="shared" si="763"/>
        <v>14775805</v>
      </c>
      <c r="AO2485" s="7" t="str">
        <f t="shared" si="764"/>
        <v>atk_14775805</v>
      </c>
      <c r="AP2485" s="7" t="s">
        <v>3973</v>
      </c>
      <c r="AQ2485" s="7" t="s">
        <v>3999</v>
      </c>
      <c r="AR2485" s="7" t="s">
        <v>3975</v>
      </c>
      <c r="AS2485" s="7" t="s">
        <v>3976</v>
      </c>
      <c r="AU2485" s="7" t="str">
        <f t="shared" si="765"/>
        <v>hp_106328235;atk_14775805;hit_500000;miss_110;cirt_0;cirtSub_-3500</v>
      </c>
    </row>
    <row r="2486" spans="22:47" x14ac:dyDescent="0.2">
      <c r="V2486" s="7" t="str">
        <f t="shared" si="761"/>
        <v>南方小岛21-6</v>
      </c>
      <c r="W2486" s="7">
        <f t="shared" si="769"/>
        <v>4791</v>
      </c>
      <c r="X2486" s="9" t="s">
        <v>3431</v>
      </c>
      <c r="Y2486" s="9">
        <v>6</v>
      </c>
      <c r="Z2486" s="8">
        <f t="shared" si="766"/>
        <v>13496</v>
      </c>
      <c r="AA2486" s="6" t="s">
        <v>3967</v>
      </c>
      <c r="AB2486" s="6">
        <v>25871687</v>
      </c>
      <c r="AC2486" s="6">
        <f t="shared" si="771"/>
        <v>3.0550000000000002</v>
      </c>
      <c r="AD2486" s="6">
        <f t="shared" si="772"/>
        <v>79038003</v>
      </c>
      <c r="AE2486" s="6">
        <f t="shared" si="776"/>
        <v>23545082</v>
      </c>
      <c r="AF2486" s="6">
        <v>3870000</v>
      </c>
      <c r="AG2486" s="11">
        <f t="shared" si="774"/>
        <v>106453085</v>
      </c>
      <c r="AH2486">
        <f t="shared" si="773"/>
        <v>4.114655723842052</v>
      </c>
      <c r="AI2486" s="53">
        <v>0.8</v>
      </c>
      <c r="AJ2486" s="7" t="str">
        <f t="shared" si="762"/>
        <v>hp_106453085</v>
      </c>
      <c r="AK2486" s="7" t="s">
        <v>3968</v>
      </c>
      <c r="AL2486" s="7">
        <v>4495520</v>
      </c>
      <c r="AM2486" s="7">
        <f>INT(IF(MOD(Y2486,3)=0,INT(AL2486*0.55),INT(AL2486*0.35)))</f>
        <v>2472536</v>
      </c>
      <c r="AN2486" s="54">
        <f t="shared" si="763"/>
        <v>14798013</v>
      </c>
      <c r="AO2486" s="7" t="str">
        <f t="shared" si="764"/>
        <v>atk_14798013</v>
      </c>
      <c r="AP2486" s="7" t="s">
        <v>3973</v>
      </c>
      <c r="AQ2486" s="7" t="s">
        <v>3999</v>
      </c>
      <c r="AR2486" s="7" t="s">
        <v>3975</v>
      </c>
      <c r="AS2486" s="7" t="s">
        <v>3976</v>
      </c>
      <c r="AU2486" s="7" t="str">
        <f t="shared" si="765"/>
        <v>hp_106453085;atk_14798013;hit_500000;miss_110;cirt_0;cirtSub_-3500</v>
      </c>
    </row>
    <row r="2487" spans="22:47" x14ac:dyDescent="0.2">
      <c r="V2487" s="7" t="str">
        <f t="shared" si="761"/>
        <v>南方小岛21-7</v>
      </c>
      <c r="W2487" s="7">
        <f t="shared" si="769"/>
        <v>4793</v>
      </c>
      <c r="X2487" s="9" t="s">
        <v>3431</v>
      </c>
      <c r="Y2487" s="9">
        <v>7</v>
      </c>
      <c r="Z2487" s="8">
        <f t="shared" si="766"/>
        <v>13503</v>
      </c>
      <c r="AA2487" s="6" t="s">
        <v>3967</v>
      </c>
      <c r="AB2487" s="6">
        <v>25891400</v>
      </c>
      <c r="AC2487" s="6">
        <f t="shared" si="771"/>
        <v>3.0550000000000002</v>
      </c>
      <c r="AD2487" s="6">
        <f t="shared" si="772"/>
        <v>79098227</v>
      </c>
      <c r="AE2487" s="6">
        <f t="shared" si="776"/>
        <v>23545082</v>
      </c>
      <c r="AF2487" s="6">
        <v>3870000</v>
      </c>
      <c r="AG2487" s="11">
        <f t="shared" si="774"/>
        <v>106513309</v>
      </c>
      <c r="AH2487">
        <f t="shared" si="773"/>
        <v>4.1138489614312093</v>
      </c>
      <c r="AI2487" s="53">
        <v>0.8</v>
      </c>
      <c r="AJ2487" s="7" t="str">
        <f t="shared" si="762"/>
        <v>hp_106513309</v>
      </c>
      <c r="AK2487" s="7" t="s">
        <v>3968</v>
      </c>
      <c r="AL2487" s="7">
        <v>4500420</v>
      </c>
      <c r="AM2487" s="7">
        <f>INT(IF(MOD(Y2487,3)=0,INT(AL2487*0.55),INT(AL2487*0.35)))</f>
        <v>1575147</v>
      </c>
      <c r="AN2487" s="54">
        <f t="shared" si="763"/>
        <v>14811238</v>
      </c>
      <c r="AO2487" s="7" t="str">
        <f t="shared" si="764"/>
        <v>atk_14811238</v>
      </c>
      <c r="AP2487" s="7" t="s">
        <v>3973</v>
      </c>
      <c r="AQ2487" s="7" t="s">
        <v>3999</v>
      </c>
      <c r="AR2487" s="7" t="s">
        <v>3975</v>
      </c>
      <c r="AS2487" s="7" t="s">
        <v>3976</v>
      </c>
      <c r="AU2487" s="7" t="str">
        <f t="shared" si="765"/>
        <v>hp_106513309;atk_14811238;hit_500000;miss_110;cirt_0;cirtSub_-3500</v>
      </c>
    </row>
    <row r="2488" spans="22:47" x14ac:dyDescent="0.2">
      <c r="V2488" s="7" t="str">
        <f t="shared" si="761"/>
        <v>南方小岛21-8</v>
      </c>
      <c r="W2488" s="7">
        <f t="shared" si="769"/>
        <v>4795</v>
      </c>
      <c r="X2488" s="9" t="s">
        <v>3431</v>
      </c>
      <c r="Y2488" s="9">
        <v>8</v>
      </c>
      <c r="Z2488" s="8">
        <f t="shared" si="766"/>
        <v>13511</v>
      </c>
      <c r="AA2488" s="6" t="s">
        <v>3967</v>
      </c>
      <c r="AB2488" s="6">
        <v>25911114</v>
      </c>
      <c r="AC2488" s="6">
        <f t="shared" si="771"/>
        <v>3.0550000000000002</v>
      </c>
      <c r="AD2488" s="6">
        <f t="shared" si="772"/>
        <v>79158453</v>
      </c>
      <c r="AE2488" s="6">
        <f t="shared" si="776"/>
        <v>23545082</v>
      </c>
      <c r="AF2488" s="6">
        <v>3870000</v>
      </c>
      <c r="AG2488" s="11">
        <f t="shared" si="774"/>
        <v>106573535</v>
      </c>
      <c r="AH2488">
        <f t="shared" si="773"/>
        <v>4.1130433450294728</v>
      </c>
      <c r="AI2488" s="53">
        <v>0.8</v>
      </c>
      <c r="AJ2488" s="7" t="str">
        <f t="shared" si="762"/>
        <v>hp_106573535</v>
      </c>
      <c r="AK2488" s="7" t="s">
        <v>3968</v>
      </c>
      <c r="AL2488" s="7">
        <v>4505320</v>
      </c>
      <c r="AM2488" s="7">
        <f>INT(IF(MOD(Y2488,3)=0,INT(AL2488*0.55),INT(AL2488*0.35)))</f>
        <v>1576862</v>
      </c>
      <c r="AN2488" s="54">
        <f t="shared" si="763"/>
        <v>14824461</v>
      </c>
      <c r="AO2488" s="7" t="str">
        <f t="shared" si="764"/>
        <v>atk_14824461</v>
      </c>
      <c r="AP2488" s="7" t="s">
        <v>3973</v>
      </c>
      <c r="AQ2488" s="7" t="s">
        <v>3999</v>
      </c>
      <c r="AR2488" s="7" t="s">
        <v>3975</v>
      </c>
      <c r="AS2488" s="7" t="s">
        <v>3976</v>
      </c>
      <c r="AU2488" s="7" t="str">
        <f t="shared" si="765"/>
        <v>hp_106573535;atk_14824461;hit_500000;miss_110;cirt_0;cirtSub_-3500</v>
      </c>
    </row>
    <row r="2489" spans="22:47" x14ac:dyDescent="0.2">
      <c r="V2489" s="7" t="str">
        <f t="shared" si="761"/>
        <v>南方小岛21-9</v>
      </c>
      <c r="W2489" s="7">
        <f t="shared" si="769"/>
        <v>4797</v>
      </c>
      <c r="X2489" s="9" t="s">
        <v>3431</v>
      </c>
      <c r="Y2489" s="9">
        <v>9</v>
      </c>
      <c r="Z2489" s="8">
        <f t="shared" si="766"/>
        <v>13520</v>
      </c>
      <c r="AA2489" s="6" t="s">
        <v>3967</v>
      </c>
      <c r="AB2489" s="6">
        <v>25930831</v>
      </c>
      <c r="AC2489" s="6">
        <f t="shared" si="771"/>
        <v>3.0575000000000001</v>
      </c>
      <c r="AD2489" s="6">
        <f t="shared" si="772"/>
        <v>79283515</v>
      </c>
      <c r="AE2489" s="6">
        <f t="shared" si="776"/>
        <v>23545082</v>
      </c>
      <c r="AF2489" s="6">
        <v>3870000</v>
      </c>
      <c r="AG2489" s="11">
        <f t="shared" si="774"/>
        <v>106698597</v>
      </c>
      <c r="AH2489">
        <f t="shared" si="773"/>
        <v>4.1147388219066334</v>
      </c>
      <c r="AI2489" s="53">
        <v>0.8</v>
      </c>
      <c r="AJ2489" s="7" t="str">
        <f t="shared" si="762"/>
        <v>hp_106698597</v>
      </c>
      <c r="AK2489" s="7" t="s">
        <v>3968</v>
      </c>
      <c r="AL2489" s="7">
        <v>4510220</v>
      </c>
      <c r="AM2489" s="7">
        <f>INT(IF(MOD(Y2489,3)=0,INT(AL2489*0.55),INT(AL2489*0.35)))</f>
        <v>2480621</v>
      </c>
      <c r="AN2489" s="54">
        <f t="shared" si="763"/>
        <v>14846701</v>
      </c>
      <c r="AO2489" s="7" t="str">
        <f t="shared" si="764"/>
        <v>atk_14846701</v>
      </c>
      <c r="AP2489" s="7" t="s">
        <v>3973</v>
      </c>
      <c r="AQ2489" s="7" t="s">
        <v>3999</v>
      </c>
      <c r="AR2489" s="7" t="s">
        <v>3975</v>
      </c>
      <c r="AS2489" s="7" t="s">
        <v>3976</v>
      </c>
      <c r="AU2489" s="7" t="str">
        <f t="shared" si="765"/>
        <v>hp_106698597;atk_14846701;hit_500000;miss_110;cirt_0;cirtSub_-3500</v>
      </c>
    </row>
    <row r="2490" spans="22:47" x14ac:dyDescent="0.2">
      <c r="V2490" s="7" t="str">
        <f t="shared" si="761"/>
        <v>南方小岛21-10</v>
      </c>
      <c r="W2490" s="7">
        <f t="shared" si="769"/>
        <v>4799</v>
      </c>
      <c r="X2490" s="9" t="s">
        <v>3431</v>
      </c>
      <c r="Y2490" s="9">
        <v>10</v>
      </c>
      <c r="Z2490" s="8">
        <f t="shared" si="766"/>
        <v>13530</v>
      </c>
      <c r="AA2490" s="6" t="s">
        <v>3967</v>
      </c>
      <c r="AB2490" s="6">
        <v>25950550</v>
      </c>
      <c r="AC2490" s="6">
        <f t="shared" si="771"/>
        <v>3.0575000000000001</v>
      </c>
      <c r="AD2490" s="6">
        <f t="shared" si="772"/>
        <v>79343806</v>
      </c>
      <c r="AE2490" s="6">
        <f t="shared" si="776"/>
        <v>23545082</v>
      </c>
      <c r="AF2490" s="6">
        <v>3870000</v>
      </c>
      <c r="AG2490" s="11">
        <f t="shared" si="774"/>
        <v>106758888</v>
      </c>
      <c r="AH2490">
        <f t="shared" si="773"/>
        <v>4.1139354657223066</v>
      </c>
      <c r="AI2490" s="53">
        <v>0.8</v>
      </c>
      <c r="AJ2490" s="7" t="str">
        <f t="shared" si="762"/>
        <v>hp_106758888</v>
      </c>
      <c r="AK2490" s="7" t="s">
        <v>3968</v>
      </c>
      <c r="AL2490" s="7">
        <v>4515120</v>
      </c>
      <c r="AM2490" s="7">
        <f>INT(IF(MOD(Y2490,3)=0,INT(AL2490*0.55),INT(AL2490*0.35)))</f>
        <v>1580292</v>
      </c>
      <c r="AN2490" s="54">
        <f t="shared" si="763"/>
        <v>14859929</v>
      </c>
      <c r="AO2490" s="7" t="str">
        <f t="shared" si="764"/>
        <v>atk_14859929</v>
      </c>
      <c r="AP2490" s="7" t="s">
        <v>3973</v>
      </c>
      <c r="AQ2490" s="7" t="s">
        <v>3999</v>
      </c>
      <c r="AR2490" s="7" t="s">
        <v>3975</v>
      </c>
      <c r="AS2490" s="7" t="s">
        <v>3976</v>
      </c>
      <c r="AU2490" s="7" t="str">
        <f t="shared" si="765"/>
        <v>hp_106758888;atk_14859929;hit_500000;miss_110;cirt_0;cirtSub_-3500</v>
      </c>
    </row>
    <row r="2491" spans="22:47" x14ac:dyDescent="0.2">
      <c r="V2491" s="7" t="str">
        <f t="shared" si="761"/>
        <v>南方小岛22-1</v>
      </c>
      <c r="W2491" s="7">
        <f t="shared" si="769"/>
        <v>4801</v>
      </c>
      <c r="X2491" s="9" t="s">
        <v>3432</v>
      </c>
      <c r="Y2491" s="9">
        <v>1</v>
      </c>
      <c r="Z2491" s="8">
        <f t="shared" si="766"/>
        <v>13531</v>
      </c>
      <c r="AA2491" s="6" t="s">
        <v>3967</v>
      </c>
      <c r="AB2491" s="6">
        <v>25970272</v>
      </c>
      <c r="AC2491" s="6">
        <f t="shared" si="771"/>
        <v>3.06</v>
      </c>
      <c r="AD2491" s="6">
        <f t="shared" si="772"/>
        <v>79469032</v>
      </c>
      <c r="AE2491" s="6">
        <f t="shared" ref="AE2491" si="778">IF(MOD(Y2491,1)=0,INT(AD2490*0.3),0)</f>
        <v>23803141</v>
      </c>
      <c r="AF2491" s="6">
        <v>3870000</v>
      </c>
      <c r="AG2491" s="11">
        <f t="shared" si="774"/>
        <v>107142173</v>
      </c>
      <c r="AH2491">
        <f t="shared" si="773"/>
        <v>4.1255699208695233</v>
      </c>
      <c r="AI2491" s="53">
        <v>0.8</v>
      </c>
      <c r="AJ2491" s="7" t="str">
        <f t="shared" si="762"/>
        <v>hp_107142173</v>
      </c>
      <c r="AK2491" s="7" t="s">
        <v>3968</v>
      </c>
      <c r="AL2491" s="7">
        <v>4520020</v>
      </c>
      <c r="AM2491" s="7">
        <f>INT(IF(MOD(Y2491,3)=0,INT(AL2491*0.55),INT(AL2491*0.35)))</f>
        <v>1582007</v>
      </c>
      <c r="AN2491" s="54">
        <f t="shared" si="763"/>
        <v>14918126</v>
      </c>
      <c r="AO2491" s="7" t="str">
        <f t="shared" si="764"/>
        <v>atk_14918126</v>
      </c>
      <c r="AP2491" s="7" t="s">
        <v>3973</v>
      </c>
      <c r="AQ2491" s="7" t="s">
        <v>3999</v>
      </c>
      <c r="AR2491" s="7" t="s">
        <v>3975</v>
      </c>
      <c r="AS2491" s="7" t="s">
        <v>3976</v>
      </c>
      <c r="AU2491" s="7" t="str">
        <f t="shared" si="765"/>
        <v>hp_107142173;atk_14918126;hit_500000;miss_110;cirt_0;cirtSub_-3500</v>
      </c>
    </row>
    <row r="2492" spans="22:47" x14ac:dyDescent="0.2">
      <c r="V2492" s="7" t="str">
        <f t="shared" si="761"/>
        <v>南方小岛22-2</v>
      </c>
      <c r="W2492" s="7">
        <f t="shared" si="769"/>
        <v>4803</v>
      </c>
      <c r="X2492" s="9" t="s">
        <v>3432</v>
      </c>
      <c r="Y2492" s="9">
        <v>2</v>
      </c>
      <c r="Z2492" s="8">
        <f t="shared" si="766"/>
        <v>13533</v>
      </c>
      <c r="AA2492" s="6" t="s">
        <v>3967</v>
      </c>
      <c r="AB2492" s="6">
        <v>25989996</v>
      </c>
      <c r="AC2492" s="6">
        <f t="shared" si="771"/>
        <v>3.06</v>
      </c>
      <c r="AD2492" s="6">
        <f t="shared" si="772"/>
        <v>79529387</v>
      </c>
      <c r="AE2492" s="6">
        <f t="shared" si="776"/>
        <v>23803141</v>
      </c>
      <c r="AF2492" s="6">
        <v>3870000</v>
      </c>
      <c r="AG2492" s="11">
        <f t="shared" si="774"/>
        <v>107202528</v>
      </c>
      <c r="AH2492">
        <f t="shared" si="773"/>
        <v>4.124761235053672</v>
      </c>
      <c r="AI2492" s="53">
        <v>0.8</v>
      </c>
      <c r="AJ2492" s="7" t="str">
        <f t="shared" si="762"/>
        <v>hp_107202528</v>
      </c>
      <c r="AK2492" s="7" t="s">
        <v>3968</v>
      </c>
      <c r="AL2492" s="7">
        <v>4524920</v>
      </c>
      <c r="AM2492" s="7">
        <f>INT(IF(MOD(Y2492,3)=0,INT(AL2492*0.55),INT(AL2492*0.35)))</f>
        <v>1583722</v>
      </c>
      <c r="AN2492" s="54">
        <f t="shared" si="763"/>
        <v>14931371</v>
      </c>
      <c r="AO2492" s="7" t="str">
        <f t="shared" si="764"/>
        <v>atk_14931371</v>
      </c>
      <c r="AP2492" s="7" t="s">
        <v>3973</v>
      </c>
      <c r="AQ2492" s="7" t="s">
        <v>3999</v>
      </c>
      <c r="AR2492" s="7" t="s">
        <v>3975</v>
      </c>
      <c r="AS2492" s="7" t="s">
        <v>3976</v>
      </c>
      <c r="AU2492" s="7" t="str">
        <f t="shared" si="765"/>
        <v>hp_107202528;atk_14931371;hit_500000;miss_110;cirt_0;cirtSub_-3500</v>
      </c>
    </row>
    <row r="2493" spans="22:47" x14ac:dyDescent="0.2">
      <c r="V2493" s="7" t="str">
        <f t="shared" si="761"/>
        <v>南方小岛22-3</v>
      </c>
      <c r="W2493" s="7">
        <f t="shared" si="769"/>
        <v>4805</v>
      </c>
      <c r="X2493" s="9" t="s">
        <v>3432</v>
      </c>
      <c r="Y2493" s="9">
        <v>3</v>
      </c>
      <c r="Z2493" s="8">
        <f t="shared" si="766"/>
        <v>13536</v>
      </c>
      <c r="AA2493" s="6" t="s">
        <v>3967</v>
      </c>
      <c r="AB2493" s="6">
        <v>26009722</v>
      </c>
      <c r="AC2493" s="6">
        <f t="shared" si="771"/>
        <v>3.0625</v>
      </c>
      <c r="AD2493" s="6">
        <f t="shared" si="772"/>
        <v>79654773</v>
      </c>
      <c r="AE2493" s="6">
        <f t="shared" si="776"/>
        <v>23803141</v>
      </c>
      <c r="AF2493" s="6">
        <v>3870000</v>
      </c>
      <c r="AG2493" s="11">
        <f t="shared" si="774"/>
        <v>107327914</v>
      </c>
      <c r="AH2493">
        <f t="shared" si="773"/>
        <v>4.1264537160374113</v>
      </c>
      <c r="AI2493" s="53">
        <v>0.8</v>
      </c>
      <c r="AJ2493" s="7" t="str">
        <f t="shared" si="762"/>
        <v>hp_107327914</v>
      </c>
      <c r="AK2493" s="7" t="s">
        <v>3968</v>
      </c>
      <c r="AL2493" s="7">
        <v>4529820</v>
      </c>
      <c r="AM2493" s="7">
        <f>INT(IF(MOD(Y2493,3)=0,INT(AL2493*0.55),INT(AL2493*0.35)))</f>
        <v>2491401</v>
      </c>
      <c r="AN2493" s="54">
        <f t="shared" si="763"/>
        <v>14953674</v>
      </c>
      <c r="AO2493" s="7" t="str">
        <f t="shared" si="764"/>
        <v>atk_14953674</v>
      </c>
      <c r="AP2493" s="7" t="s">
        <v>3973</v>
      </c>
      <c r="AQ2493" s="7" t="s">
        <v>3999</v>
      </c>
      <c r="AR2493" s="7" t="s">
        <v>3975</v>
      </c>
      <c r="AS2493" s="7" t="s">
        <v>3976</v>
      </c>
      <c r="AU2493" s="7" t="str">
        <f t="shared" si="765"/>
        <v>hp_107327914;atk_14953674;hit_500000;miss_110;cirt_0;cirtSub_-3500</v>
      </c>
    </row>
    <row r="2494" spans="22:47" x14ac:dyDescent="0.2">
      <c r="V2494" s="7" t="str">
        <f t="shared" si="761"/>
        <v>南方小岛22-4</v>
      </c>
      <c r="W2494" s="7">
        <f t="shared" si="769"/>
        <v>4807</v>
      </c>
      <c r="X2494" s="9" t="s">
        <v>3432</v>
      </c>
      <c r="Y2494" s="9">
        <v>4</v>
      </c>
      <c r="Z2494" s="8">
        <f t="shared" si="766"/>
        <v>13540</v>
      </c>
      <c r="AA2494" s="6" t="s">
        <v>3967</v>
      </c>
      <c r="AB2494" s="6">
        <v>26029451</v>
      </c>
      <c r="AC2494" s="6">
        <f t="shared" si="771"/>
        <v>3.0625</v>
      </c>
      <c r="AD2494" s="6">
        <f t="shared" si="772"/>
        <v>79715193</v>
      </c>
      <c r="AE2494" s="6">
        <f t="shared" si="776"/>
        <v>23803141</v>
      </c>
      <c r="AF2494" s="6">
        <v>3870000</v>
      </c>
      <c r="AG2494" s="11">
        <f t="shared" si="774"/>
        <v>107388334</v>
      </c>
      <c r="AH2494">
        <f t="shared" si="773"/>
        <v>4.1256472908322195</v>
      </c>
      <c r="AI2494" s="53">
        <v>0.8</v>
      </c>
      <c r="AJ2494" s="7" t="str">
        <f t="shared" si="762"/>
        <v>hp_107388334</v>
      </c>
      <c r="AK2494" s="7" t="s">
        <v>3968</v>
      </c>
      <c r="AL2494" s="7">
        <v>4534720</v>
      </c>
      <c r="AM2494" s="7">
        <f>INT(IF(MOD(Y2494,3)=0,INT(AL2494*0.55),INT(AL2494*0.35)))</f>
        <v>1587152</v>
      </c>
      <c r="AN2494" s="54">
        <f t="shared" si="763"/>
        <v>14966924</v>
      </c>
      <c r="AO2494" s="7" t="str">
        <f t="shared" si="764"/>
        <v>atk_14966924</v>
      </c>
      <c r="AP2494" s="7" t="s">
        <v>3973</v>
      </c>
      <c r="AQ2494" s="7" t="s">
        <v>3999</v>
      </c>
      <c r="AR2494" s="7" t="s">
        <v>3975</v>
      </c>
      <c r="AS2494" s="7" t="s">
        <v>3976</v>
      </c>
      <c r="AU2494" s="7" t="str">
        <f t="shared" si="765"/>
        <v>hp_107388334;atk_14966924;hit_500000;miss_110;cirt_0;cirtSub_-3500</v>
      </c>
    </row>
    <row r="2495" spans="22:47" x14ac:dyDescent="0.2">
      <c r="V2495" s="7" t="str">
        <f t="shared" si="761"/>
        <v>南方小岛22-5</v>
      </c>
      <c r="W2495" s="7">
        <f t="shared" si="769"/>
        <v>4809</v>
      </c>
      <c r="X2495" s="9" t="s">
        <v>3432</v>
      </c>
      <c r="Y2495" s="9">
        <v>5</v>
      </c>
      <c r="Z2495" s="8">
        <f t="shared" si="766"/>
        <v>13545</v>
      </c>
      <c r="AA2495" s="6" t="s">
        <v>3967</v>
      </c>
      <c r="AB2495" s="6">
        <v>26049183</v>
      </c>
      <c r="AC2495" s="6">
        <f t="shared" si="771"/>
        <v>3.0625</v>
      </c>
      <c r="AD2495" s="6">
        <f t="shared" si="772"/>
        <v>79775622</v>
      </c>
      <c r="AE2495" s="6">
        <f t="shared" si="776"/>
        <v>23803141</v>
      </c>
      <c r="AF2495" s="6">
        <v>3870000</v>
      </c>
      <c r="AG2495" s="11">
        <f t="shared" si="774"/>
        <v>107448763</v>
      </c>
      <c r="AH2495">
        <f t="shared" si="773"/>
        <v>4.124841957615331</v>
      </c>
      <c r="AI2495" s="53">
        <v>0.8</v>
      </c>
      <c r="AJ2495" s="7" t="str">
        <f t="shared" si="762"/>
        <v>hp_107448763</v>
      </c>
      <c r="AK2495" s="7" t="s">
        <v>3968</v>
      </c>
      <c r="AL2495" s="7">
        <v>4539620</v>
      </c>
      <c r="AM2495" s="7">
        <f>INT(IF(MOD(Y2495,3)=0,INT(AL2495*0.55),INT(AL2495*0.35)))</f>
        <v>1588867</v>
      </c>
      <c r="AN2495" s="54">
        <f t="shared" si="763"/>
        <v>14980172</v>
      </c>
      <c r="AO2495" s="7" t="str">
        <f t="shared" si="764"/>
        <v>atk_14980172</v>
      </c>
      <c r="AP2495" s="7" t="s">
        <v>3973</v>
      </c>
      <c r="AQ2495" s="7" t="s">
        <v>3999</v>
      </c>
      <c r="AR2495" s="7" t="s">
        <v>3975</v>
      </c>
      <c r="AS2495" s="7" t="s">
        <v>3976</v>
      </c>
      <c r="AU2495" s="7" t="str">
        <f t="shared" si="765"/>
        <v>hp_107448763;atk_14980172;hit_500000;miss_110;cirt_0;cirtSub_-3500</v>
      </c>
    </row>
    <row r="2496" spans="22:47" x14ac:dyDescent="0.2">
      <c r="V2496" s="7" t="str">
        <f t="shared" si="761"/>
        <v>南方小岛22-6</v>
      </c>
      <c r="W2496" s="7">
        <f t="shared" si="769"/>
        <v>4811</v>
      </c>
      <c r="X2496" s="9" t="s">
        <v>3432</v>
      </c>
      <c r="Y2496" s="9">
        <v>6</v>
      </c>
      <c r="Z2496" s="8">
        <f t="shared" si="766"/>
        <v>13551</v>
      </c>
      <c r="AA2496" s="6" t="s">
        <v>3967</v>
      </c>
      <c r="AB2496" s="6">
        <v>26068918</v>
      </c>
      <c r="AC2496" s="6">
        <f t="shared" si="771"/>
        <v>3.0649999999999999</v>
      </c>
      <c r="AD2496" s="6">
        <f t="shared" si="772"/>
        <v>79901233</v>
      </c>
      <c r="AE2496" s="6">
        <f t="shared" si="776"/>
        <v>23803141</v>
      </c>
      <c r="AF2496" s="6">
        <v>3870000</v>
      </c>
      <c r="AG2496" s="11">
        <f t="shared" si="774"/>
        <v>107574374</v>
      </c>
      <c r="AH2496">
        <f t="shared" si="773"/>
        <v>4.1265377412288462</v>
      </c>
      <c r="AI2496" s="53">
        <v>0.8</v>
      </c>
      <c r="AJ2496" s="7" t="str">
        <f t="shared" si="762"/>
        <v>hp_107574374</v>
      </c>
      <c r="AK2496" s="7" t="s">
        <v>3968</v>
      </c>
      <c r="AL2496" s="7">
        <v>4544520</v>
      </c>
      <c r="AM2496" s="7">
        <f>INT(IF(MOD(Y2496,3)=0,INT(AL2496*0.55),INT(AL2496*0.35)))</f>
        <v>2499486</v>
      </c>
      <c r="AN2496" s="54">
        <f t="shared" si="763"/>
        <v>15002506</v>
      </c>
      <c r="AO2496" s="7" t="str">
        <f t="shared" si="764"/>
        <v>atk_15002506</v>
      </c>
      <c r="AP2496" s="7" t="s">
        <v>3973</v>
      </c>
      <c r="AQ2496" s="7" t="s">
        <v>3999</v>
      </c>
      <c r="AR2496" s="7" t="s">
        <v>3975</v>
      </c>
      <c r="AS2496" s="7" t="s">
        <v>3976</v>
      </c>
      <c r="AU2496" s="7" t="str">
        <f t="shared" si="765"/>
        <v>hp_107574374;atk_15002506;hit_500000;miss_110;cirt_0;cirtSub_-3500</v>
      </c>
    </row>
    <row r="2497" spans="22:47" x14ac:dyDescent="0.2">
      <c r="V2497" s="7" t="str">
        <f t="shared" ref="V2497:V2560" si="779">X2497&amp;"-"&amp;Y2497</f>
        <v>南方小岛22-7</v>
      </c>
      <c r="W2497" s="7">
        <f t="shared" si="769"/>
        <v>4813</v>
      </c>
      <c r="X2497" s="9" t="s">
        <v>3432</v>
      </c>
      <c r="Y2497" s="9">
        <v>7</v>
      </c>
      <c r="Z2497" s="8">
        <f t="shared" si="766"/>
        <v>13558</v>
      </c>
      <c r="AA2497" s="6" t="s">
        <v>3967</v>
      </c>
      <c r="AB2497" s="6">
        <v>26088654</v>
      </c>
      <c r="AC2497" s="6">
        <f t="shared" si="771"/>
        <v>3.0649999999999999</v>
      </c>
      <c r="AD2497" s="6">
        <f t="shared" si="772"/>
        <v>79961724</v>
      </c>
      <c r="AE2497" s="6">
        <f t="shared" si="776"/>
        <v>23803141</v>
      </c>
      <c r="AF2497" s="6">
        <v>3870000</v>
      </c>
      <c r="AG2497" s="11">
        <f t="shared" si="774"/>
        <v>107634865</v>
      </c>
      <c r="AH2497">
        <f t="shared" si="773"/>
        <v>4.1257346967766138</v>
      </c>
      <c r="AI2497" s="53">
        <v>0.8</v>
      </c>
      <c r="AJ2497" s="7" t="str">
        <f t="shared" ref="AJ2497:AJ2560" si="780">AA2497&amp;"_"&amp;AG2497</f>
        <v>hp_107634865</v>
      </c>
      <c r="AK2497" s="7" t="s">
        <v>3968</v>
      </c>
      <c r="AL2497" s="7">
        <v>4549420</v>
      </c>
      <c r="AM2497" s="7">
        <f>INT(IF(MOD(Y2497,3)=0,INT(AL2497*0.55),INT(AL2497*0.35)))</f>
        <v>1592297</v>
      </c>
      <c r="AN2497" s="54">
        <f t="shared" si="763"/>
        <v>15015759</v>
      </c>
      <c r="AO2497" s="7" t="str">
        <f t="shared" si="764"/>
        <v>atk_15015759</v>
      </c>
      <c r="AP2497" s="7" t="s">
        <v>3973</v>
      </c>
      <c r="AQ2497" s="7" t="s">
        <v>3999</v>
      </c>
      <c r="AR2497" s="7" t="s">
        <v>3975</v>
      </c>
      <c r="AS2497" s="7" t="s">
        <v>3976</v>
      </c>
      <c r="AU2497" s="7" t="str">
        <f t="shared" si="765"/>
        <v>hp_107634865;atk_15015759;hit_500000;miss_110;cirt_0;cirtSub_-3500</v>
      </c>
    </row>
    <row r="2498" spans="22:47" x14ac:dyDescent="0.2">
      <c r="V2498" s="7" t="str">
        <f t="shared" si="779"/>
        <v>南方小岛22-8</v>
      </c>
      <c r="W2498" s="7">
        <f t="shared" si="769"/>
        <v>4815</v>
      </c>
      <c r="X2498" s="9" t="s">
        <v>3432</v>
      </c>
      <c r="Y2498" s="9">
        <v>8</v>
      </c>
      <c r="Z2498" s="8">
        <f t="shared" si="766"/>
        <v>13566</v>
      </c>
      <c r="AA2498" s="6" t="s">
        <v>3967</v>
      </c>
      <c r="AB2498" s="6">
        <v>26108392</v>
      </c>
      <c r="AC2498" s="6">
        <f t="shared" si="771"/>
        <v>3.0649999999999999</v>
      </c>
      <c r="AD2498" s="6">
        <f t="shared" si="772"/>
        <v>80022221</v>
      </c>
      <c r="AE2498" s="6">
        <f t="shared" si="776"/>
        <v>23803141</v>
      </c>
      <c r="AF2498" s="6">
        <v>3870000</v>
      </c>
      <c r="AG2498" s="11">
        <f t="shared" si="774"/>
        <v>107695362</v>
      </c>
      <c r="AH2498">
        <f t="shared" si="773"/>
        <v>4.1249327802340332</v>
      </c>
      <c r="AI2498" s="53">
        <v>0.8</v>
      </c>
      <c r="AJ2498" s="7" t="str">
        <f t="shared" si="780"/>
        <v>hp_107695362</v>
      </c>
      <c r="AK2498" s="7" t="s">
        <v>3968</v>
      </c>
      <c r="AL2498" s="7">
        <v>4554320</v>
      </c>
      <c r="AM2498" s="7">
        <f>INT(IF(MOD(Y2498,3)=0,INT(AL2498*0.55),INT(AL2498*0.35)))</f>
        <v>1594012</v>
      </c>
      <c r="AN2498" s="54">
        <f t="shared" ref="AN2498:AN2561" si="781">INT(AL2498*AI2498*AH2498)</f>
        <v>15029011</v>
      </c>
      <c r="AO2498" s="7" t="str">
        <f t="shared" ref="AO2498:AO2561" si="782">AK2498&amp;"_"&amp;AN2498</f>
        <v>atk_15029011</v>
      </c>
      <c r="AP2498" s="7" t="s">
        <v>3973</v>
      </c>
      <c r="AQ2498" s="7" t="s">
        <v>3999</v>
      </c>
      <c r="AR2498" s="7" t="s">
        <v>3975</v>
      </c>
      <c r="AS2498" s="7" t="s">
        <v>3976</v>
      </c>
      <c r="AU2498" s="7" t="str">
        <f t="shared" ref="AU2498:AU2561" si="783">AJ2498&amp;";"&amp;AO2498&amp;";"&amp;AP2498&amp;";"&amp;AQ2498&amp;";"&amp;AR2498&amp;";"&amp;AS2498</f>
        <v>hp_107695362;atk_15029011;hit_500000;miss_110;cirt_0;cirtSub_-3500</v>
      </c>
    </row>
    <row r="2499" spans="22:47" x14ac:dyDescent="0.2">
      <c r="V2499" s="7" t="str">
        <f t="shared" si="779"/>
        <v>南方小岛22-9</v>
      </c>
      <c r="W2499" s="7">
        <f t="shared" si="769"/>
        <v>4817</v>
      </c>
      <c r="X2499" s="9" t="s">
        <v>3432</v>
      </c>
      <c r="Y2499" s="9">
        <v>9</v>
      </c>
      <c r="Z2499" s="8">
        <f t="shared" ref="Z2499:Z2562" si="784">Y2499+Z2498</f>
        <v>13575</v>
      </c>
      <c r="AA2499" s="6" t="s">
        <v>3967</v>
      </c>
      <c r="AB2499" s="6">
        <v>26128132</v>
      </c>
      <c r="AC2499" s="6">
        <f t="shared" si="771"/>
        <v>3.0674999999999999</v>
      </c>
      <c r="AD2499" s="6">
        <f t="shared" si="772"/>
        <v>80148044</v>
      </c>
      <c r="AE2499" s="6">
        <f t="shared" si="776"/>
        <v>23803141</v>
      </c>
      <c r="AF2499" s="6">
        <v>3870000</v>
      </c>
      <c r="AG2499" s="11">
        <f t="shared" si="774"/>
        <v>107821185</v>
      </c>
      <c r="AH2499">
        <f t="shared" si="773"/>
        <v>4.1266319765990156</v>
      </c>
      <c r="AI2499" s="53">
        <v>0.8</v>
      </c>
      <c r="AJ2499" s="7" t="str">
        <f t="shared" si="780"/>
        <v>hp_107821185</v>
      </c>
      <c r="AK2499" s="7" t="s">
        <v>3968</v>
      </c>
      <c r="AL2499" s="7">
        <v>4559220</v>
      </c>
      <c r="AM2499" s="7">
        <f>INT(IF(MOD(Y2499,3)=0,INT(AL2499*0.55),INT(AL2499*0.35)))</f>
        <v>2507571</v>
      </c>
      <c r="AN2499" s="54">
        <f t="shared" si="781"/>
        <v>15051378</v>
      </c>
      <c r="AO2499" s="7" t="str">
        <f t="shared" si="782"/>
        <v>atk_15051378</v>
      </c>
      <c r="AP2499" s="7" t="s">
        <v>3973</v>
      </c>
      <c r="AQ2499" s="7" t="s">
        <v>3999</v>
      </c>
      <c r="AR2499" s="7" t="s">
        <v>3975</v>
      </c>
      <c r="AS2499" s="7" t="s">
        <v>3976</v>
      </c>
      <c r="AU2499" s="7" t="str">
        <f t="shared" si="783"/>
        <v>hp_107821185;atk_15051378;hit_500000;miss_110;cirt_0;cirtSub_-3500</v>
      </c>
    </row>
    <row r="2500" spans="22:47" x14ac:dyDescent="0.2">
      <c r="V2500" s="7" t="str">
        <f t="shared" si="779"/>
        <v>南方小岛22-10</v>
      </c>
      <c r="W2500" s="7">
        <f t="shared" si="769"/>
        <v>4819</v>
      </c>
      <c r="X2500" s="9" t="s">
        <v>3432</v>
      </c>
      <c r="Y2500" s="9">
        <v>10</v>
      </c>
      <c r="Z2500" s="8">
        <f t="shared" si="784"/>
        <v>13585</v>
      </c>
      <c r="AA2500" s="6" t="s">
        <v>3967</v>
      </c>
      <c r="AB2500" s="6">
        <v>26147875</v>
      </c>
      <c r="AC2500" s="6">
        <f t="shared" si="771"/>
        <v>3.0674999999999999</v>
      </c>
      <c r="AD2500" s="6">
        <f t="shared" si="772"/>
        <v>80208606</v>
      </c>
      <c r="AE2500" s="6">
        <f t="shared" si="776"/>
        <v>23803141</v>
      </c>
      <c r="AF2500" s="6">
        <v>3870000</v>
      </c>
      <c r="AG2500" s="11">
        <f t="shared" si="774"/>
        <v>107881747</v>
      </c>
      <c r="AH2500">
        <f t="shared" si="773"/>
        <v>4.125832290386886</v>
      </c>
      <c r="AI2500" s="53">
        <v>0.8</v>
      </c>
      <c r="AJ2500" s="7" t="str">
        <f t="shared" si="780"/>
        <v>hp_107881747</v>
      </c>
      <c r="AK2500" s="7" t="s">
        <v>3968</v>
      </c>
      <c r="AL2500" s="7">
        <v>4564120</v>
      </c>
      <c r="AM2500" s="7">
        <f>INT(IF(MOD(Y2500,3)=0,INT(AL2500*0.55),INT(AL2500*0.35)))</f>
        <v>1597442</v>
      </c>
      <c r="AN2500" s="54">
        <f t="shared" si="781"/>
        <v>15064634</v>
      </c>
      <c r="AO2500" s="7" t="str">
        <f t="shared" si="782"/>
        <v>atk_15064634</v>
      </c>
      <c r="AP2500" s="7" t="s">
        <v>3973</v>
      </c>
      <c r="AQ2500" s="7" t="s">
        <v>3999</v>
      </c>
      <c r="AR2500" s="7" t="s">
        <v>3975</v>
      </c>
      <c r="AS2500" s="7" t="s">
        <v>3976</v>
      </c>
      <c r="AU2500" s="7" t="str">
        <f t="shared" si="783"/>
        <v>hp_107881747;atk_15064634;hit_500000;miss_110;cirt_0;cirtSub_-3500</v>
      </c>
    </row>
    <row r="2501" spans="22:47" x14ac:dyDescent="0.2">
      <c r="V2501" s="7" t="str">
        <f t="shared" si="779"/>
        <v>南方小岛23-1</v>
      </c>
      <c r="W2501" s="7">
        <f t="shared" si="769"/>
        <v>4821</v>
      </c>
      <c r="X2501" s="9" t="s">
        <v>3433</v>
      </c>
      <c r="Y2501" s="9">
        <v>1</v>
      </c>
      <c r="Z2501" s="8">
        <f t="shared" si="784"/>
        <v>13586</v>
      </c>
      <c r="AA2501" s="6" t="s">
        <v>3967</v>
      </c>
      <c r="AB2501" s="6">
        <v>26167620</v>
      </c>
      <c r="AC2501" s="6">
        <f t="shared" si="771"/>
        <v>3.0700000000000003</v>
      </c>
      <c r="AD2501" s="6">
        <f t="shared" si="772"/>
        <v>80334593</v>
      </c>
      <c r="AE2501" s="6">
        <f t="shared" ref="AE2501" si="785">IF(MOD(Y2501,1)=0,INT(AD2500*0.3),0)</f>
        <v>24062581</v>
      </c>
      <c r="AF2501" s="6">
        <v>3870000</v>
      </c>
      <c r="AG2501" s="11">
        <f t="shared" si="774"/>
        <v>108267174</v>
      </c>
      <c r="AH2501">
        <f t="shared" si="773"/>
        <v>4.1374482662160332</v>
      </c>
      <c r="AI2501" s="53">
        <v>0.8</v>
      </c>
      <c r="AJ2501" s="7" t="str">
        <f t="shared" si="780"/>
        <v>hp_108267174</v>
      </c>
      <c r="AK2501" s="7" t="s">
        <v>3968</v>
      </c>
      <c r="AL2501" s="7">
        <v>4569020</v>
      </c>
      <c r="AM2501" s="7">
        <f>INT(IF(MOD(Y2501,3)=0,INT(AL2501*0.55),INT(AL2501*0.35)))</f>
        <v>1599157</v>
      </c>
      <c r="AN2501" s="54">
        <f t="shared" si="781"/>
        <v>15123267</v>
      </c>
      <c r="AO2501" s="7" t="str">
        <f t="shared" si="782"/>
        <v>atk_15123267</v>
      </c>
      <c r="AP2501" s="7" t="s">
        <v>3973</v>
      </c>
      <c r="AQ2501" s="7" t="s">
        <v>3999</v>
      </c>
      <c r="AR2501" s="7" t="s">
        <v>3975</v>
      </c>
      <c r="AS2501" s="7" t="s">
        <v>3976</v>
      </c>
      <c r="AU2501" s="7" t="str">
        <f t="shared" si="783"/>
        <v>hp_108267174;atk_15123267;hit_500000;miss_110;cirt_0;cirtSub_-3500</v>
      </c>
    </row>
    <row r="2502" spans="22:47" x14ac:dyDescent="0.2">
      <c r="V2502" s="7" t="str">
        <f t="shared" si="779"/>
        <v>南方小岛23-2</v>
      </c>
      <c r="W2502" s="7">
        <f t="shared" si="769"/>
        <v>4823</v>
      </c>
      <c r="X2502" s="9" t="s">
        <v>3433</v>
      </c>
      <c r="Y2502" s="9">
        <v>2</v>
      </c>
      <c r="Z2502" s="8">
        <f t="shared" si="784"/>
        <v>13588</v>
      </c>
      <c r="AA2502" s="6" t="s">
        <v>3967</v>
      </c>
      <c r="AB2502" s="6">
        <v>26187368</v>
      </c>
      <c r="AC2502" s="6">
        <f t="shared" si="771"/>
        <v>3.0700000000000003</v>
      </c>
      <c r="AD2502" s="6">
        <f t="shared" si="772"/>
        <v>80395219</v>
      </c>
      <c r="AE2502" s="6">
        <f t="shared" si="776"/>
        <v>24062581</v>
      </c>
      <c r="AF2502" s="6">
        <v>3870000</v>
      </c>
      <c r="AG2502" s="11">
        <f t="shared" si="774"/>
        <v>108327800</v>
      </c>
      <c r="AH2502">
        <f t="shared" si="773"/>
        <v>4.1366432854191384</v>
      </c>
      <c r="AI2502" s="53">
        <v>0.8</v>
      </c>
      <c r="AJ2502" s="7" t="str">
        <f t="shared" si="780"/>
        <v>hp_108327800</v>
      </c>
      <c r="AK2502" s="7" t="s">
        <v>3968</v>
      </c>
      <c r="AL2502" s="7">
        <v>4573920</v>
      </c>
      <c r="AM2502" s="7">
        <f>INT(IF(MOD(Y2502,3)=0,INT(AL2502*0.55),INT(AL2502*0.35)))</f>
        <v>1600872</v>
      </c>
      <c r="AN2502" s="54">
        <f t="shared" si="781"/>
        <v>15136540</v>
      </c>
      <c r="AO2502" s="7" t="str">
        <f t="shared" si="782"/>
        <v>atk_15136540</v>
      </c>
      <c r="AP2502" s="7" t="s">
        <v>3973</v>
      </c>
      <c r="AQ2502" s="7" t="s">
        <v>3999</v>
      </c>
      <c r="AR2502" s="7" t="s">
        <v>3975</v>
      </c>
      <c r="AS2502" s="7" t="s">
        <v>3976</v>
      </c>
      <c r="AU2502" s="7" t="str">
        <f t="shared" si="783"/>
        <v>hp_108327800;atk_15136540;hit_500000;miss_110;cirt_0;cirtSub_-3500</v>
      </c>
    </row>
    <row r="2503" spans="22:47" x14ac:dyDescent="0.2">
      <c r="V2503" s="7" t="str">
        <f t="shared" si="779"/>
        <v>南方小岛23-3</v>
      </c>
      <c r="W2503" s="7">
        <f t="shared" si="769"/>
        <v>4825</v>
      </c>
      <c r="X2503" s="9" t="s">
        <v>3433</v>
      </c>
      <c r="Y2503" s="9">
        <v>3</v>
      </c>
      <c r="Z2503" s="8">
        <f t="shared" si="784"/>
        <v>13591</v>
      </c>
      <c r="AA2503" s="6" t="s">
        <v>3967</v>
      </c>
      <c r="AB2503" s="6">
        <v>26207118</v>
      </c>
      <c r="AC2503" s="6">
        <f t="shared" si="771"/>
        <v>3.0725000000000002</v>
      </c>
      <c r="AD2503" s="6">
        <f t="shared" si="772"/>
        <v>80521370</v>
      </c>
      <c r="AE2503" s="6">
        <f t="shared" si="776"/>
        <v>24062581</v>
      </c>
      <c r="AF2503" s="6">
        <v>3870000</v>
      </c>
      <c r="AG2503" s="11">
        <f t="shared" si="774"/>
        <v>108453951</v>
      </c>
      <c r="AH2503">
        <f t="shared" si="773"/>
        <v>4.1383394770840498</v>
      </c>
      <c r="AI2503" s="53">
        <v>0.8</v>
      </c>
      <c r="AJ2503" s="7" t="str">
        <f t="shared" si="780"/>
        <v>hp_108453951</v>
      </c>
      <c r="AK2503" s="7" t="s">
        <v>3968</v>
      </c>
      <c r="AL2503" s="7">
        <v>4578820</v>
      </c>
      <c r="AM2503" s="7">
        <f>INT(IF(MOD(Y2503,3)=0,INT(AL2503*0.55),INT(AL2503*0.35)))</f>
        <v>2518351</v>
      </c>
      <c r="AN2503" s="54">
        <f t="shared" si="781"/>
        <v>15158969</v>
      </c>
      <c r="AO2503" s="7" t="str">
        <f t="shared" si="782"/>
        <v>atk_15158969</v>
      </c>
      <c r="AP2503" s="7" t="s">
        <v>3973</v>
      </c>
      <c r="AQ2503" s="7" t="s">
        <v>3999</v>
      </c>
      <c r="AR2503" s="7" t="s">
        <v>3975</v>
      </c>
      <c r="AS2503" s="7" t="s">
        <v>3976</v>
      </c>
      <c r="AU2503" s="7" t="str">
        <f t="shared" si="783"/>
        <v>hp_108453951;atk_15158969;hit_500000;miss_110;cirt_0;cirtSub_-3500</v>
      </c>
    </row>
    <row r="2504" spans="22:47" x14ac:dyDescent="0.2">
      <c r="V2504" s="7" t="str">
        <f t="shared" si="779"/>
        <v>南方小岛23-4</v>
      </c>
      <c r="W2504" s="7">
        <f t="shared" si="769"/>
        <v>4827</v>
      </c>
      <c r="X2504" s="9" t="s">
        <v>3433</v>
      </c>
      <c r="Y2504" s="9">
        <v>4</v>
      </c>
      <c r="Z2504" s="8">
        <f t="shared" si="784"/>
        <v>13595</v>
      </c>
      <c r="AA2504" s="6" t="s">
        <v>3967</v>
      </c>
      <c r="AB2504" s="6">
        <v>26226871</v>
      </c>
      <c r="AC2504" s="6">
        <f t="shared" si="771"/>
        <v>3.0725000000000002</v>
      </c>
      <c r="AD2504" s="6">
        <f t="shared" si="772"/>
        <v>80582061</v>
      </c>
      <c r="AE2504" s="6">
        <f t="shared" si="776"/>
        <v>24062581</v>
      </c>
      <c r="AF2504" s="6">
        <v>3870000</v>
      </c>
      <c r="AG2504" s="11">
        <f t="shared" si="774"/>
        <v>108514642</v>
      </c>
      <c r="AH2504">
        <f t="shared" si="773"/>
        <v>4.1375367271223471</v>
      </c>
      <c r="AI2504" s="53">
        <v>0.8</v>
      </c>
      <c r="AJ2504" s="7" t="str">
        <f t="shared" si="780"/>
        <v>hp_108514642</v>
      </c>
      <c r="AK2504" s="7" t="s">
        <v>3968</v>
      </c>
      <c r="AL2504" s="7">
        <v>4583720</v>
      </c>
      <c r="AM2504" s="7">
        <f>INT(IF(MOD(Y2504,3)=0,INT(AL2504*0.55),INT(AL2504*0.35)))</f>
        <v>1604302</v>
      </c>
      <c r="AN2504" s="54">
        <f t="shared" si="781"/>
        <v>15172247</v>
      </c>
      <c r="AO2504" s="7" t="str">
        <f t="shared" si="782"/>
        <v>atk_15172247</v>
      </c>
      <c r="AP2504" s="7" t="s">
        <v>3973</v>
      </c>
      <c r="AQ2504" s="7" t="s">
        <v>3999</v>
      </c>
      <c r="AR2504" s="7" t="s">
        <v>3975</v>
      </c>
      <c r="AS2504" s="7" t="s">
        <v>3976</v>
      </c>
      <c r="AU2504" s="7" t="str">
        <f t="shared" si="783"/>
        <v>hp_108514642;atk_15172247;hit_500000;miss_110;cirt_0;cirtSub_-3500</v>
      </c>
    </row>
    <row r="2505" spans="22:47" x14ac:dyDescent="0.2">
      <c r="V2505" s="7" t="str">
        <f t="shared" si="779"/>
        <v>南方小岛23-5</v>
      </c>
      <c r="W2505" s="7">
        <f t="shared" si="769"/>
        <v>4829</v>
      </c>
      <c r="X2505" s="9" t="s">
        <v>3433</v>
      </c>
      <c r="Y2505" s="9">
        <v>5</v>
      </c>
      <c r="Z2505" s="8">
        <f t="shared" si="784"/>
        <v>13600</v>
      </c>
      <c r="AA2505" s="6" t="s">
        <v>3967</v>
      </c>
      <c r="AB2505" s="6">
        <v>26246626</v>
      </c>
      <c r="AC2505" s="6">
        <f t="shared" si="771"/>
        <v>3.0725000000000002</v>
      </c>
      <c r="AD2505" s="6">
        <f t="shared" si="772"/>
        <v>80642758</v>
      </c>
      <c r="AE2505" s="6">
        <f t="shared" si="776"/>
        <v>24062581</v>
      </c>
      <c r="AF2505" s="6">
        <v>3870000</v>
      </c>
      <c r="AG2505" s="11">
        <f t="shared" si="774"/>
        <v>108575339</v>
      </c>
      <c r="AH2505">
        <f t="shared" si="773"/>
        <v>4.1367350988275602</v>
      </c>
      <c r="AI2505" s="53">
        <v>0.8</v>
      </c>
      <c r="AJ2505" s="7" t="str">
        <f t="shared" si="780"/>
        <v>hp_108575339</v>
      </c>
      <c r="AK2505" s="7" t="s">
        <v>3968</v>
      </c>
      <c r="AL2505" s="7">
        <v>4588620</v>
      </c>
      <c r="AM2505" s="7">
        <f>INT(IF(MOD(Y2505,3)=0,INT(AL2505*0.55),INT(AL2505*0.35)))</f>
        <v>1606017</v>
      </c>
      <c r="AN2505" s="54">
        <f t="shared" si="781"/>
        <v>15185524</v>
      </c>
      <c r="AO2505" s="7" t="str">
        <f t="shared" si="782"/>
        <v>atk_15185524</v>
      </c>
      <c r="AP2505" s="7" t="s">
        <v>3973</v>
      </c>
      <c r="AQ2505" s="7" t="s">
        <v>3999</v>
      </c>
      <c r="AR2505" s="7" t="s">
        <v>3975</v>
      </c>
      <c r="AS2505" s="7" t="s">
        <v>3976</v>
      </c>
      <c r="AU2505" s="7" t="str">
        <f t="shared" si="783"/>
        <v>hp_108575339;atk_15185524;hit_500000;miss_110;cirt_0;cirtSub_-3500</v>
      </c>
    </row>
    <row r="2506" spans="22:47" x14ac:dyDescent="0.2">
      <c r="V2506" s="7" t="str">
        <f t="shared" si="779"/>
        <v>南方小岛23-6</v>
      </c>
      <c r="W2506" s="7">
        <f t="shared" si="769"/>
        <v>4831</v>
      </c>
      <c r="X2506" s="9" t="s">
        <v>3433</v>
      </c>
      <c r="Y2506" s="9">
        <v>6</v>
      </c>
      <c r="Z2506" s="8">
        <f t="shared" si="784"/>
        <v>13606</v>
      </c>
      <c r="AA2506" s="6" t="s">
        <v>3967</v>
      </c>
      <c r="AB2506" s="6">
        <v>26266382</v>
      </c>
      <c r="AC2506" s="6">
        <f t="shared" si="771"/>
        <v>3.0750000000000002</v>
      </c>
      <c r="AD2506" s="6">
        <f t="shared" si="772"/>
        <v>80769124</v>
      </c>
      <c r="AE2506" s="6">
        <f t="shared" si="776"/>
        <v>24062581</v>
      </c>
      <c r="AF2506" s="6">
        <v>3870000</v>
      </c>
      <c r="AG2506" s="11">
        <f t="shared" si="774"/>
        <v>108701705</v>
      </c>
      <c r="AH2506">
        <f t="shared" si="773"/>
        <v>4.1384346348119054</v>
      </c>
      <c r="AI2506" s="53">
        <v>0.8</v>
      </c>
      <c r="AJ2506" s="7" t="str">
        <f t="shared" si="780"/>
        <v>hp_108701705</v>
      </c>
      <c r="AK2506" s="7" t="s">
        <v>3968</v>
      </c>
      <c r="AL2506" s="7">
        <v>4593520</v>
      </c>
      <c r="AM2506" s="7">
        <f>INT(IF(MOD(Y2506,3)=0,INT(AL2506*0.55),INT(AL2506*0.35)))</f>
        <v>2526436</v>
      </c>
      <c r="AN2506" s="54">
        <f t="shared" si="781"/>
        <v>15207985</v>
      </c>
      <c r="AO2506" s="7" t="str">
        <f t="shared" si="782"/>
        <v>atk_15207985</v>
      </c>
      <c r="AP2506" s="7" t="s">
        <v>3973</v>
      </c>
      <c r="AQ2506" s="7" t="s">
        <v>3999</v>
      </c>
      <c r="AR2506" s="7" t="s">
        <v>3975</v>
      </c>
      <c r="AS2506" s="7" t="s">
        <v>3976</v>
      </c>
      <c r="AU2506" s="7" t="str">
        <f t="shared" si="783"/>
        <v>hp_108701705;atk_15207985;hit_500000;miss_110;cirt_0;cirtSub_-3500</v>
      </c>
    </row>
    <row r="2507" spans="22:47" x14ac:dyDescent="0.2">
      <c r="V2507" s="7" t="str">
        <f t="shared" si="779"/>
        <v>南方小岛23-7</v>
      </c>
      <c r="W2507" s="7">
        <f t="shared" si="769"/>
        <v>4833</v>
      </c>
      <c r="X2507" s="9" t="s">
        <v>3433</v>
      </c>
      <c r="Y2507" s="9">
        <v>7</v>
      </c>
      <c r="Z2507" s="8">
        <f t="shared" si="784"/>
        <v>13613</v>
      </c>
      <c r="AA2507" s="6" t="s">
        <v>3967</v>
      </c>
      <c r="AB2507" s="6">
        <v>26286139</v>
      </c>
      <c r="AC2507" s="6">
        <f t="shared" si="771"/>
        <v>3.0750000000000002</v>
      </c>
      <c r="AD2507" s="6">
        <f t="shared" si="772"/>
        <v>80829877</v>
      </c>
      <c r="AE2507" s="6">
        <f t="shared" si="776"/>
        <v>24062581</v>
      </c>
      <c r="AF2507" s="6">
        <v>3870000</v>
      </c>
      <c r="AG2507" s="11">
        <f t="shared" si="774"/>
        <v>108762458</v>
      </c>
      <c r="AH2507">
        <f t="shared" si="773"/>
        <v>4.1376353522287923</v>
      </c>
      <c r="AI2507" s="53">
        <v>0.8</v>
      </c>
      <c r="AJ2507" s="7" t="str">
        <f t="shared" si="780"/>
        <v>hp_108762458</v>
      </c>
      <c r="AK2507" s="7" t="s">
        <v>3968</v>
      </c>
      <c r="AL2507" s="7">
        <v>4598420</v>
      </c>
      <c r="AM2507" s="7">
        <f>INT(IF(MOD(Y2507,3)=0,INT(AL2507*0.55),INT(AL2507*0.35)))</f>
        <v>1609447</v>
      </c>
      <c r="AN2507" s="54">
        <f t="shared" si="781"/>
        <v>15221268</v>
      </c>
      <c r="AO2507" s="7" t="str">
        <f t="shared" si="782"/>
        <v>atk_15221268</v>
      </c>
      <c r="AP2507" s="7" t="s">
        <v>3973</v>
      </c>
      <c r="AQ2507" s="7" t="s">
        <v>3999</v>
      </c>
      <c r="AR2507" s="7" t="s">
        <v>3975</v>
      </c>
      <c r="AS2507" s="7" t="s">
        <v>3976</v>
      </c>
      <c r="AU2507" s="7" t="str">
        <f t="shared" si="783"/>
        <v>hp_108762458;atk_15221268;hit_500000;miss_110;cirt_0;cirtSub_-3500</v>
      </c>
    </row>
    <row r="2508" spans="22:47" x14ac:dyDescent="0.2">
      <c r="V2508" s="7" t="str">
        <f t="shared" si="779"/>
        <v>南方小岛23-8</v>
      </c>
      <c r="W2508" s="7">
        <f t="shared" si="769"/>
        <v>4835</v>
      </c>
      <c r="X2508" s="9" t="s">
        <v>3433</v>
      </c>
      <c r="Y2508" s="9">
        <v>8</v>
      </c>
      <c r="Z2508" s="8">
        <f t="shared" si="784"/>
        <v>13621</v>
      </c>
      <c r="AA2508" s="6" t="s">
        <v>3967</v>
      </c>
      <c r="AB2508" s="6">
        <v>26305899</v>
      </c>
      <c r="AC2508" s="6">
        <f t="shared" si="771"/>
        <v>3.0750000000000002</v>
      </c>
      <c r="AD2508" s="6">
        <f t="shared" si="772"/>
        <v>80890639</v>
      </c>
      <c r="AE2508" s="6">
        <f t="shared" si="776"/>
        <v>24062581</v>
      </c>
      <c r="AF2508" s="6">
        <v>3870000</v>
      </c>
      <c r="AG2508" s="11">
        <f t="shared" si="774"/>
        <v>108823220</v>
      </c>
      <c r="AH2508">
        <f t="shared" si="773"/>
        <v>4.1368371405972475</v>
      </c>
      <c r="AI2508" s="53">
        <v>0.8</v>
      </c>
      <c r="AJ2508" s="7" t="str">
        <f t="shared" si="780"/>
        <v>hp_108823220</v>
      </c>
      <c r="AK2508" s="7" t="s">
        <v>3968</v>
      </c>
      <c r="AL2508" s="7">
        <v>4603320</v>
      </c>
      <c r="AM2508" s="7">
        <f>INT(IF(MOD(Y2508,3)=0,INT(AL2508*0.55),INT(AL2508*0.35)))</f>
        <v>1611162</v>
      </c>
      <c r="AN2508" s="54">
        <f t="shared" si="781"/>
        <v>15234548</v>
      </c>
      <c r="AO2508" s="7" t="str">
        <f t="shared" si="782"/>
        <v>atk_15234548</v>
      </c>
      <c r="AP2508" s="7" t="s">
        <v>3973</v>
      </c>
      <c r="AQ2508" s="7" t="s">
        <v>3999</v>
      </c>
      <c r="AR2508" s="7" t="s">
        <v>3975</v>
      </c>
      <c r="AS2508" s="7" t="s">
        <v>3976</v>
      </c>
      <c r="AU2508" s="7" t="str">
        <f t="shared" si="783"/>
        <v>hp_108823220;atk_15234548;hit_500000;miss_110;cirt_0;cirtSub_-3500</v>
      </c>
    </row>
    <row r="2509" spans="22:47" x14ac:dyDescent="0.2">
      <c r="V2509" s="7" t="str">
        <f t="shared" si="779"/>
        <v>南方小岛23-9</v>
      </c>
      <c r="W2509" s="7">
        <f t="shared" si="769"/>
        <v>4837</v>
      </c>
      <c r="X2509" s="9" t="s">
        <v>3433</v>
      </c>
      <c r="Y2509" s="9">
        <v>9</v>
      </c>
      <c r="Z2509" s="8">
        <f t="shared" si="784"/>
        <v>13630</v>
      </c>
      <c r="AA2509" s="6" t="s">
        <v>3967</v>
      </c>
      <c r="AB2509" s="6">
        <v>26325662</v>
      </c>
      <c r="AC2509" s="6">
        <f t="shared" si="771"/>
        <v>3.0775000000000001</v>
      </c>
      <c r="AD2509" s="6">
        <f t="shared" si="772"/>
        <v>81017224</v>
      </c>
      <c r="AE2509" s="6">
        <f t="shared" si="776"/>
        <v>24062581</v>
      </c>
      <c r="AF2509" s="6">
        <v>3870000</v>
      </c>
      <c r="AG2509" s="11">
        <f t="shared" si="774"/>
        <v>108949805</v>
      </c>
      <c r="AH2509">
        <f t="shared" si="773"/>
        <v>4.1385399918908021</v>
      </c>
      <c r="AI2509" s="53">
        <v>0.8</v>
      </c>
      <c r="AJ2509" s="7" t="str">
        <f t="shared" si="780"/>
        <v>hp_108949805</v>
      </c>
      <c r="AK2509" s="7" t="s">
        <v>3968</v>
      </c>
      <c r="AL2509" s="7">
        <v>4608220</v>
      </c>
      <c r="AM2509" s="7">
        <f>INT(IF(MOD(Y2509,3)=0,INT(AL2509*0.55),INT(AL2509*0.35)))</f>
        <v>2534521</v>
      </c>
      <c r="AN2509" s="54">
        <f t="shared" si="781"/>
        <v>15257042</v>
      </c>
      <c r="AO2509" s="7" t="str">
        <f t="shared" si="782"/>
        <v>atk_15257042</v>
      </c>
      <c r="AP2509" s="7" t="s">
        <v>3973</v>
      </c>
      <c r="AQ2509" s="7" t="s">
        <v>3999</v>
      </c>
      <c r="AR2509" s="7" t="s">
        <v>3975</v>
      </c>
      <c r="AS2509" s="7" t="s">
        <v>3976</v>
      </c>
      <c r="AU2509" s="7" t="str">
        <f t="shared" si="783"/>
        <v>hp_108949805;atk_15257042;hit_500000;miss_110;cirt_0;cirtSub_-3500</v>
      </c>
    </row>
    <row r="2510" spans="22:47" x14ac:dyDescent="0.2">
      <c r="V2510" s="7" t="str">
        <f t="shared" si="779"/>
        <v>南方小岛23-10</v>
      </c>
      <c r="W2510" s="7">
        <f t="shared" si="769"/>
        <v>4839</v>
      </c>
      <c r="X2510" s="9" t="s">
        <v>3433</v>
      </c>
      <c r="Y2510" s="9">
        <v>10</v>
      </c>
      <c r="Z2510" s="8">
        <f t="shared" si="784"/>
        <v>13640</v>
      </c>
      <c r="AA2510" s="6" t="s">
        <v>3967</v>
      </c>
      <c r="AB2510" s="6">
        <v>26345426</v>
      </c>
      <c r="AC2510" s="6">
        <f t="shared" si="771"/>
        <v>3.0775000000000001</v>
      </c>
      <c r="AD2510" s="6">
        <f t="shared" si="772"/>
        <v>81078048</v>
      </c>
      <c r="AE2510" s="6">
        <f t="shared" si="776"/>
        <v>24062581</v>
      </c>
      <c r="AF2510" s="6">
        <v>3870000</v>
      </c>
      <c r="AG2510" s="11">
        <f t="shared" si="774"/>
        <v>109010629</v>
      </c>
      <c r="AH2510">
        <f t="shared" si="773"/>
        <v>4.1377440243327248</v>
      </c>
      <c r="AI2510" s="53">
        <v>0.8</v>
      </c>
      <c r="AJ2510" s="7" t="str">
        <f t="shared" si="780"/>
        <v>hp_109010629</v>
      </c>
      <c r="AK2510" s="7" t="s">
        <v>3968</v>
      </c>
      <c r="AL2510" s="7">
        <v>4613120</v>
      </c>
      <c r="AM2510" s="7">
        <f>INT(IF(MOD(Y2510,3)=0,INT(AL2510*0.55),INT(AL2510*0.35)))</f>
        <v>1614592</v>
      </c>
      <c r="AN2510" s="54">
        <f t="shared" si="781"/>
        <v>15270327</v>
      </c>
      <c r="AO2510" s="7" t="str">
        <f t="shared" si="782"/>
        <v>atk_15270327</v>
      </c>
      <c r="AP2510" s="7" t="s">
        <v>3973</v>
      </c>
      <c r="AQ2510" s="7" t="s">
        <v>3999</v>
      </c>
      <c r="AR2510" s="7" t="s">
        <v>3975</v>
      </c>
      <c r="AS2510" s="7" t="s">
        <v>3976</v>
      </c>
      <c r="AU2510" s="7" t="str">
        <f t="shared" si="783"/>
        <v>hp_109010629;atk_15270327;hit_500000;miss_110;cirt_0;cirtSub_-3500</v>
      </c>
    </row>
    <row r="2511" spans="22:47" x14ac:dyDescent="0.2">
      <c r="V2511" s="7" t="str">
        <f t="shared" si="779"/>
        <v>南方小岛24-1</v>
      </c>
      <c r="W2511" s="7">
        <f t="shared" si="769"/>
        <v>4841</v>
      </c>
      <c r="X2511" s="9" t="s">
        <v>3434</v>
      </c>
      <c r="Y2511" s="9">
        <v>1</v>
      </c>
      <c r="Z2511" s="8">
        <f t="shared" si="784"/>
        <v>13641</v>
      </c>
      <c r="AA2511" s="6" t="s">
        <v>3967</v>
      </c>
      <c r="AB2511" s="6">
        <v>26365191</v>
      </c>
      <c r="AC2511" s="6">
        <f t="shared" si="771"/>
        <v>3.08</v>
      </c>
      <c r="AD2511" s="6">
        <f t="shared" si="772"/>
        <v>81204788</v>
      </c>
      <c r="AE2511" s="6">
        <f t="shared" ref="AE2511" si="786">IF(MOD(Y2511,1)=0,INT(AD2510*0.3),0)</f>
        <v>24323414</v>
      </c>
      <c r="AF2511" s="6">
        <v>3870000</v>
      </c>
      <c r="AG2511" s="11">
        <f t="shared" si="774"/>
        <v>109398202</v>
      </c>
      <c r="AH2511">
        <f t="shared" si="773"/>
        <v>4.1493422899913757</v>
      </c>
      <c r="AI2511" s="53">
        <v>0.8</v>
      </c>
      <c r="AJ2511" s="7" t="str">
        <f t="shared" si="780"/>
        <v>hp_109398202</v>
      </c>
      <c r="AK2511" s="7" t="s">
        <v>3968</v>
      </c>
      <c r="AL2511" s="7">
        <v>4618020</v>
      </c>
      <c r="AM2511" s="7">
        <f>INT(IF(MOD(Y2511,3)=0,INT(AL2511*0.55),INT(AL2511*0.35)))</f>
        <v>1616307</v>
      </c>
      <c r="AN2511" s="54">
        <f t="shared" si="781"/>
        <v>15329396</v>
      </c>
      <c r="AO2511" s="7" t="str">
        <f t="shared" si="782"/>
        <v>atk_15329396</v>
      </c>
      <c r="AP2511" s="7" t="s">
        <v>3973</v>
      </c>
      <c r="AQ2511" s="7" t="s">
        <v>3999</v>
      </c>
      <c r="AR2511" s="7" t="s">
        <v>3975</v>
      </c>
      <c r="AS2511" s="7" t="s">
        <v>3976</v>
      </c>
      <c r="AU2511" s="7" t="str">
        <f t="shared" si="783"/>
        <v>hp_109398202;atk_15329396;hit_500000;miss_110;cirt_0;cirtSub_-3500</v>
      </c>
    </row>
    <row r="2512" spans="22:47" x14ac:dyDescent="0.2">
      <c r="V2512" s="7" t="str">
        <f t="shared" si="779"/>
        <v>南方小岛24-2</v>
      </c>
      <c r="W2512" s="7">
        <f t="shared" si="769"/>
        <v>4843</v>
      </c>
      <c r="X2512" s="9" t="s">
        <v>3434</v>
      </c>
      <c r="Y2512" s="9">
        <v>2</v>
      </c>
      <c r="Z2512" s="8">
        <f t="shared" si="784"/>
        <v>13643</v>
      </c>
      <c r="AA2512" s="6" t="s">
        <v>3967</v>
      </c>
      <c r="AB2512" s="6">
        <v>26384958</v>
      </c>
      <c r="AC2512" s="6">
        <f t="shared" si="771"/>
        <v>3.08</v>
      </c>
      <c r="AD2512" s="6">
        <f t="shared" si="772"/>
        <v>81265670</v>
      </c>
      <c r="AE2512" s="6">
        <f t="shared" si="776"/>
        <v>24323414</v>
      </c>
      <c r="AF2512" s="6">
        <v>3870000</v>
      </c>
      <c r="AG2512" s="11">
        <f t="shared" si="774"/>
        <v>109459084</v>
      </c>
      <c r="AH2512">
        <f t="shared" si="773"/>
        <v>4.1485411498475759</v>
      </c>
      <c r="AI2512" s="53">
        <v>0.8</v>
      </c>
      <c r="AJ2512" s="7" t="str">
        <f t="shared" si="780"/>
        <v>hp_109459084</v>
      </c>
      <c r="AK2512" s="7" t="s">
        <v>3968</v>
      </c>
      <c r="AL2512" s="7">
        <v>4622920</v>
      </c>
      <c r="AM2512" s="7">
        <f>INT(IF(MOD(Y2512,3)=0,INT(AL2512*0.55),INT(AL2512*0.35)))</f>
        <v>1618022</v>
      </c>
      <c r="AN2512" s="54">
        <f t="shared" si="781"/>
        <v>15342699</v>
      </c>
      <c r="AO2512" s="7" t="str">
        <f t="shared" si="782"/>
        <v>atk_15342699</v>
      </c>
      <c r="AP2512" s="7" t="s">
        <v>3973</v>
      </c>
      <c r="AQ2512" s="7" t="s">
        <v>3999</v>
      </c>
      <c r="AR2512" s="7" t="s">
        <v>3975</v>
      </c>
      <c r="AS2512" s="7" t="s">
        <v>3976</v>
      </c>
      <c r="AU2512" s="7" t="str">
        <f t="shared" si="783"/>
        <v>hp_109459084;atk_15342699;hit_500000;miss_110;cirt_0;cirtSub_-3500</v>
      </c>
    </row>
    <row r="2513" spans="22:47" x14ac:dyDescent="0.2">
      <c r="V2513" s="7" t="str">
        <f t="shared" si="779"/>
        <v>南方小岛24-3</v>
      </c>
      <c r="W2513" s="7">
        <f t="shared" si="769"/>
        <v>4845</v>
      </c>
      <c r="X2513" s="9" t="s">
        <v>3434</v>
      </c>
      <c r="Y2513" s="9">
        <v>3</v>
      </c>
      <c r="Z2513" s="8">
        <f t="shared" si="784"/>
        <v>13646</v>
      </c>
      <c r="AA2513" s="6" t="s">
        <v>3967</v>
      </c>
      <c r="AB2513" s="6">
        <v>26404726</v>
      </c>
      <c r="AC2513" s="6">
        <f t="shared" si="771"/>
        <v>3.0825</v>
      </c>
      <c r="AD2513" s="6">
        <f t="shared" si="772"/>
        <v>81392567</v>
      </c>
      <c r="AE2513" s="6">
        <f t="shared" si="776"/>
        <v>24323414</v>
      </c>
      <c r="AF2513" s="6">
        <v>3870000</v>
      </c>
      <c r="AG2513" s="11">
        <f t="shared" si="774"/>
        <v>109585981</v>
      </c>
      <c r="AH2513">
        <f t="shared" si="773"/>
        <v>4.1502411727355168</v>
      </c>
      <c r="AI2513" s="53">
        <v>0.8</v>
      </c>
      <c r="AJ2513" s="7" t="str">
        <f t="shared" si="780"/>
        <v>hp_109585981</v>
      </c>
      <c r="AK2513" s="7" t="s">
        <v>3968</v>
      </c>
      <c r="AL2513" s="7">
        <v>4627820</v>
      </c>
      <c r="AM2513" s="7">
        <f>INT(IF(MOD(Y2513,3)=0,INT(AL2513*0.55),INT(AL2513*0.35)))</f>
        <v>2545301</v>
      </c>
      <c r="AN2513" s="54">
        <f t="shared" si="781"/>
        <v>15365255</v>
      </c>
      <c r="AO2513" s="7" t="str">
        <f t="shared" si="782"/>
        <v>atk_15365255</v>
      </c>
      <c r="AP2513" s="7" t="s">
        <v>3973</v>
      </c>
      <c r="AQ2513" s="7" t="s">
        <v>3999</v>
      </c>
      <c r="AR2513" s="7" t="s">
        <v>3975</v>
      </c>
      <c r="AS2513" s="7" t="s">
        <v>3976</v>
      </c>
      <c r="AU2513" s="7" t="str">
        <f t="shared" si="783"/>
        <v>hp_109585981;atk_15365255;hit_500000;miss_110;cirt_0;cirtSub_-3500</v>
      </c>
    </row>
    <row r="2514" spans="22:47" x14ac:dyDescent="0.2">
      <c r="V2514" s="7" t="str">
        <f t="shared" si="779"/>
        <v>南方小岛24-4</v>
      </c>
      <c r="W2514" s="7">
        <f t="shared" si="769"/>
        <v>4847</v>
      </c>
      <c r="X2514" s="9" t="s">
        <v>3434</v>
      </c>
      <c r="Y2514" s="9">
        <v>4</v>
      </c>
      <c r="Z2514" s="8">
        <f t="shared" si="784"/>
        <v>13650</v>
      </c>
      <c r="AA2514" s="6" t="s">
        <v>3967</v>
      </c>
      <c r="AB2514" s="6">
        <v>26424497</v>
      </c>
      <c r="AC2514" s="6">
        <f t="shared" si="771"/>
        <v>3.0825</v>
      </c>
      <c r="AD2514" s="6">
        <f t="shared" si="772"/>
        <v>81453512</v>
      </c>
      <c r="AE2514" s="6">
        <f t="shared" si="776"/>
        <v>24323414</v>
      </c>
      <c r="AF2514" s="6">
        <v>3870000</v>
      </c>
      <c r="AG2514" s="11">
        <f t="shared" si="774"/>
        <v>109646926</v>
      </c>
      <c r="AH2514">
        <f t="shared" si="773"/>
        <v>4.1494423148338448</v>
      </c>
      <c r="AI2514" s="53">
        <v>0.8</v>
      </c>
      <c r="AJ2514" s="7" t="str">
        <f t="shared" si="780"/>
        <v>hp_109646926</v>
      </c>
      <c r="AK2514" s="7" t="s">
        <v>3968</v>
      </c>
      <c r="AL2514" s="7">
        <v>4632720</v>
      </c>
      <c r="AM2514" s="7">
        <f>INT(IF(MOD(Y2514,3)=0,INT(AL2514*0.55),INT(AL2514*0.35)))</f>
        <v>1621452</v>
      </c>
      <c r="AN2514" s="54">
        <f t="shared" si="781"/>
        <v>15378563</v>
      </c>
      <c r="AO2514" s="7" t="str">
        <f t="shared" si="782"/>
        <v>atk_15378563</v>
      </c>
      <c r="AP2514" s="7" t="s">
        <v>3973</v>
      </c>
      <c r="AQ2514" s="7" t="s">
        <v>3999</v>
      </c>
      <c r="AR2514" s="7" t="s">
        <v>3975</v>
      </c>
      <c r="AS2514" s="7" t="s">
        <v>3976</v>
      </c>
      <c r="AU2514" s="7" t="str">
        <f t="shared" si="783"/>
        <v>hp_109646926;atk_15378563;hit_500000;miss_110;cirt_0;cirtSub_-3500</v>
      </c>
    </row>
    <row r="2515" spans="22:47" x14ac:dyDescent="0.2">
      <c r="V2515" s="7" t="str">
        <f t="shared" si="779"/>
        <v>南方小岛24-5</v>
      </c>
      <c r="W2515" s="7">
        <f t="shared" si="769"/>
        <v>4849</v>
      </c>
      <c r="X2515" s="9" t="s">
        <v>3434</v>
      </c>
      <c r="Y2515" s="9">
        <v>5</v>
      </c>
      <c r="Z2515" s="8">
        <f t="shared" si="784"/>
        <v>13655</v>
      </c>
      <c r="AA2515" s="6" t="s">
        <v>3967</v>
      </c>
      <c r="AB2515" s="6">
        <v>26444270</v>
      </c>
      <c r="AC2515" s="6">
        <f t="shared" si="771"/>
        <v>3.0825</v>
      </c>
      <c r="AD2515" s="6">
        <f t="shared" si="772"/>
        <v>81514462</v>
      </c>
      <c r="AE2515" s="6">
        <f t="shared" si="776"/>
        <v>24323414</v>
      </c>
      <c r="AF2515" s="6">
        <v>3870000</v>
      </c>
      <c r="AG2515" s="11">
        <f t="shared" si="774"/>
        <v>109707876</v>
      </c>
      <c r="AH2515">
        <f t="shared" si="773"/>
        <v>4.1486445267727188</v>
      </c>
      <c r="AI2515" s="53">
        <v>0.8</v>
      </c>
      <c r="AJ2515" s="7" t="str">
        <f t="shared" si="780"/>
        <v>hp_109707876</v>
      </c>
      <c r="AK2515" s="7" t="s">
        <v>3968</v>
      </c>
      <c r="AL2515" s="7">
        <v>4637620</v>
      </c>
      <c r="AM2515" s="7">
        <f>INT(IF(MOD(Y2515,3)=0,INT(AL2515*0.55),INT(AL2515*0.35)))</f>
        <v>1623167</v>
      </c>
      <c r="AN2515" s="54">
        <f t="shared" si="781"/>
        <v>15391869</v>
      </c>
      <c r="AO2515" s="7" t="str">
        <f t="shared" si="782"/>
        <v>atk_15391869</v>
      </c>
      <c r="AP2515" s="7" t="s">
        <v>3973</v>
      </c>
      <c r="AQ2515" s="7" t="s">
        <v>3999</v>
      </c>
      <c r="AR2515" s="7" t="s">
        <v>3975</v>
      </c>
      <c r="AS2515" s="7" t="s">
        <v>3976</v>
      </c>
      <c r="AU2515" s="7" t="str">
        <f t="shared" si="783"/>
        <v>hp_109707876;atk_15391869;hit_500000;miss_110;cirt_0;cirtSub_-3500</v>
      </c>
    </row>
    <row r="2516" spans="22:47" x14ac:dyDescent="0.2">
      <c r="V2516" s="7" t="str">
        <f t="shared" si="779"/>
        <v>南方小岛24-6</v>
      </c>
      <c r="W2516" s="7">
        <f t="shared" si="769"/>
        <v>4851</v>
      </c>
      <c r="X2516" s="9" t="s">
        <v>3434</v>
      </c>
      <c r="Y2516" s="9">
        <v>6</v>
      </c>
      <c r="Z2516" s="8">
        <f t="shared" si="784"/>
        <v>13661</v>
      </c>
      <c r="AA2516" s="6" t="s">
        <v>3967</v>
      </c>
      <c r="AB2516" s="6">
        <v>26464044</v>
      </c>
      <c r="AC2516" s="6">
        <f t="shared" si="771"/>
        <v>3.085</v>
      </c>
      <c r="AD2516" s="6">
        <f t="shared" si="772"/>
        <v>81641575</v>
      </c>
      <c r="AE2516" s="6">
        <f t="shared" si="776"/>
        <v>24323414</v>
      </c>
      <c r="AF2516" s="6">
        <v>3870000</v>
      </c>
      <c r="AG2516" s="11">
        <f t="shared" si="774"/>
        <v>109834989</v>
      </c>
      <c r="AH2516">
        <f t="shared" si="773"/>
        <v>4.1503478833393714</v>
      </c>
      <c r="AI2516" s="53">
        <v>0.8</v>
      </c>
      <c r="AJ2516" s="7" t="str">
        <f t="shared" si="780"/>
        <v>hp_109834989</v>
      </c>
      <c r="AK2516" s="7" t="s">
        <v>3968</v>
      </c>
      <c r="AL2516" s="7">
        <v>4642520</v>
      </c>
      <c r="AM2516" s="7">
        <f>INT(IF(MOD(Y2516,3)=0,INT(AL2516*0.55),INT(AL2516*0.35)))</f>
        <v>2553386</v>
      </c>
      <c r="AN2516" s="54">
        <f t="shared" si="781"/>
        <v>15414458</v>
      </c>
      <c r="AO2516" s="7" t="str">
        <f t="shared" si="782"/>
        <v>atk_15414458</v>
      </c>
      <c r="AP2516" s="7" t="s">
        <v>3973</v>
      </c>
      <c r="AQ2516" s="7" t="s">
        <v>3999</v>
      </c>
      <c r="AR2516" s="7" t="s">
        <v>3975</v>
      </c>
      <c r="AS2516" s="7" t="s">
        <v>3976</v>
      </c>
      <c r="AU2516" s="7" t="str">
        <f t="shared" si="783"/>
        <v>hp_109834989;atk_15414458;hit_500000;miss_110;cirt_0;cirtSub_-3500</v>
      </c>
    </row>
    <row r="2517" spans="22:47" x14ac:dyDescent="0.2">
      <c r="V2517" s="7" t="str">
        <f t="shared" si="779"/>
        <v>南方小岛24-7</v>
      </c>
      <c r="W2517" s="7">
        <f t="shared" si="769"/>
        <v>4853</v>
      </c>
      <c r="X2517" s="9" t="s">
        <v>3434</v>
      </c>
      <c r="Y2517" s="9">
        <v>7</v>
      </c>
      <c r="Z2517" s="8">
        <f t="shared" si="784"/>
        <v>13668</v>
      </c>
      <c r="AA2517" s="6" t="s">
        <v>3967</v>
      </c>
      <c r="AB2517" s="6">
        <v>26483820</v>
      </c>
      <c r="AC2517" s="6">
        <f t="shared" si="771"/>
        <v>3.085</v>
      </c>
      <c r="AD2517" s="6">
        <f t="shared" si="772"/>
        <v>81702584</v>
      </c>
      <c r="AE2517" s="6">
        <f t="shared" si="776"/>
        <v>24323414</v>
      </c>
      <c r="AF2517" s="6">
        <v>3870000</v>
      </c>
      <c r="AG2517" s="11">
        <f t="shared" si="774"/>
        <v>109895998</v>
      </c>
      <c r="AH2517">
        <f t="shared" si="773"/>
        <v>4.1495523682006601</v>
      </c>
      <c r="AI2517" s="53">
        <v>0.8</v>
      </c>
      <c r="AJ2517" s="7" t="str">
        <f t="shared" si="780"/>
        <v>hp_109895998</v>
      </c>
      <c r="AK2517" s="7" t="s">
        <v>3968</v>
      </c>
      <c r="AL2517" s="7">
        <v>4647420</v>
      </c>
      <c r="AM2517" s="7">
        <f>INT(IF(MOD(Y2517,3)=0,INT(AL2517*0.55),INT(AL2517*0.35)))</f>
        <v>1626597</v>
      </c>
      <c r="AN2517" s="54">
        <f t="shared" si="781"/>
        <v>15427770</v>
      </c>
      <c r="AO2517" s="7" t="str">
        <f t="shared" si="782"/>
        <v>atk_15427770</v>
      </c>
      <c r="AP2517" s="7" t="s">
        <v>3973</v>
      </c>
      <c r="AQ2517" s="7" t="s">
        <v>3999</v>
      </c>
      <c r="AR2517" s="7" t="s">
        <v>3975</v>
      </c>
      <c r="AS2517" s="7" t="s">
        <v>3976</v>
      </c>
      <c r="AU2517" s="7" t="str">
        <f t="shared" si="783"/>
        <v>hp_109895998;atk_15427770;hit_500000;miss_110;cirt_0;cirtSub_-3500</v>
      </c>
    </row>
    <row r="2518" spans="22:47" x14ac:dyDescent="0.2">
      <c r="V2518" s="7" t="str">
        <f t="shared" si="779"/>
        <v>南方小岛24-8</v>
      </c>
      <c r="W2518" s="7">
        <f t="shared" si="769"/>
        <v>4855</v>
      </c>
      <c r="X2518" s="9" t="s">
        <v>3434</v>
      </c>
      <c r="Y2518" s="9">
        <v>8</v>
      </c>
      <c r="Z2518" s="8">
        <f t="shared" si="784"/>
        <v>13676</v>
      </c>
      <c r="AA2518" s="6" t="s">
        <v>3967</v>
      </c>
      <c r="AB2518" s="6">
        <v>26503597</v>
      </c>
      <c r="AC2518" s="6">
        <f t="shared" si="771"/>
        <v>3.085</v>
      </c>
      <c r="AD2518" s="6">
        <f t="shared" si="772"/>
        <v>81763596</v>
      </c>
      <c r="AE2518" s="6">
        <f t="shared" si="776"/>
        <v>24323414</v>
      </c>
      <c r="AF2518" s="6">
        <v>3870000</v>
      </c>
      <c r="AG2518" s="11">
        <f t="shared" si="774"/>
        <v>109957010</v>
      </c>
      <c r="AH2518">
        <f t="shared" si="773"/>
        <v>4.1487579968862338</v>
      </c>
      <c r="AI2518" s="53">
        <v>0.8</v>
      </c>
      <c r="AJ2518" s="7" t="str">
        <f t="shared" si="780"/>
        <v>hp_109957010</v>
      </c>
      <c r="AK2518" s="7" t="s">
        <v>3968</v>
      </c>
      <c r="AL2518" s="7">
        <v>4652320</v>
      </c>
      <c r="AM2518" s="7">
        <f>INT(IF(MOD(Y2518,3)=0,INT(AL2518*0.55),INT(AL2518*0.35)))</f>
        <v>1628312</v>
      </c>
      <c r="AN2518" s="54">
        <f t="shared" si="781"/>
        <v>15441079</v>
      </c>
      <c r="AO2518" s="7" t="str">
        <f t="shared" si="782"/>
        <v>atk_15441079</v>
      </c>
      <c r="AP2518" s="7" t="s">
        <v>3973</v>
      </c>
      <c r="AQ2518" s="7" t="s">
        <v>3999</v>
      </c>
      <c r="AR2518" s="7" t="s">
        <v>3975</v>
      </c>
      <c r="AS2518" s="7" t="s">
        <v>3976</v>
      </c>
      <c r="AU2518" s="7" t="str">
        <f t="shared" si="783"/>
        <v>hp_109957010;atk_15441079;hit_500000;miss_110;cirt_0;cirtSub_-3500</v>
      </c>
    </row>
    <row r="2519" spans="22:47" x14ac:dyDescent="0.2">
      <c r="V2519" s="7" t="str">
        <f t="shared" si="779"/>
        <v>南方小岛24-9</v>
      </c>
      <c r="W2519" s="7">
        <f t="shared" si="769"/>
        <v>4857</v>
      </c>
      <c r="X2519" s="9" t="s">
        <v>3434</v>
      </c>
      <c r="Y2519" s="9">
        <v>9</v>
      </c>
      <c r="Z2519" s="8">
        <f t="shared" si="784"/>
        <v>13685</v>
      </c>
      <c r="AA2519" s="6" t="s">
        <v>3967</v>
      </c>
      <c r="AB2519" s="6">
        <v>26523375</v>
      </c>
      <c r="AC2519" s="6">
        <f t="shared" si="771"/>
        <v>3.0874999999999999</v>
      </c>
      <c r="AD2519" s="6">
        <f t="shared" si="772"/>
        <v>81890920</v>
      </c>
      <c r="AE2519" s="6">
        <f t="shared" si="776"/>
        <v>24323414</v>
      </c>
      <c r="AF2519" s="6">
        <v>3870000</v>
      </c>
      <c r="AG2519" s="11">
        <f t="shared" si="774"/>
        <v>110084334</v>
      </c>
      <c r="AH2519">
        <f t="shared" si="773"/>
        <v>4.1504647881349941</v>
      </c>
      <c r="AI2519" s="53">
        <v>0.8</v>
      </c>
      <c r="AJ2519" s="7" t="str">
        <f t="shared" si="780"/>
        <v>hp_110084334</v>
      </c>
      <c r="AK2519" s="7" t="s">
        <v>3968</v>
      </c>
      <c r="AL2519" s="7">
        <v>4657220</v>
      </c>
      <c r="AM2519" s="7">
        <f>INT(IF(MOD(Y2519,3)=0,INT(AL2519*0.55),INT(AL2519*0.35)))</f>
        <v>2561471</v>
      </c>
      <c r="AN2519" s="54">
        <f t="shared" si="781"/>
        <v>15463702</v>
      </c>
      <c r="AO2519" s="7" t="str">
        <f t="shared" si="782"/>
        <v>atk_15463702</v>
      </c>
      <c r="AP2519" s="7" t="s">
        <v>3973</v>
      </c>
      <c r="AQ2519" s="7" t="s">
        <v>3999</v>
      </c>
      <c r="AR2519" s="7" t="s">
        <v>3975</v>
      </c>
      <c r="AS2519" s="7" t="s">
        <v>3976</v>
      </c>
      <c r="AU2519" s="7" t="str">
        <f t="shared" si="783"/>
        <v>hp_110084334;atk_15463702;hit_500000;miss_110;cirt_0;cirtSub_-3500</v>
      </c>
    </row>
    <row r="2520" spans="22:47" x14ac:dyDescent="0.2">
      <c r="V2520" s="7" t="str">
        <f t="shared" si="779"/>
        <v>南方小岛24-10</v>
      </c>
      <c r="W2520" s="7">
        <f t="shared" si="769"/>
        <v>4859</v>
      </c>
      <c r="X2520" s="9" t="s">
        <v>3434</v>
      </c>
      <c r="Y2520" s="9">
        <v>10</v>
      </c>
      <c r="Z2520" s="8">
        <f t="shared" si="784"/>
        <v>13695</v>
      </c>
      <c r="AA2520" s="6" t="s">
        <v>3967</v>
      </c>
      <c r="AB2520" s="6">
        <v>26543154</v>
      </c>
      <c r="AC2520" s="6">
        <f t="shared" si="771"/>
        <v>3.0874999999999999</v>
      </c>
      <c r="AD2520" s="6">
        <f t="shared" si="772"/>
        <v>81951987</v>
      </c>
      <c r="AE2520" s="6">
        <f t="shared" si="776"/>
        <v>24323414</v>
      </c>
      <c r="AF2520" s="6">
        <v>3870000</v>
      </c>
      <c r="AG2520" s="11">
        <f t="shared" si="774"/>
        <v>110145401</v>
      </c>
      <c r="AH2520">
        <f t="shared" si="773"/>
        <v>4.1496726801946746</v>
      </c>
      <c r="AI2520" s="53">
        <v>0.8</v>
      </c>
      <c r="AJ2520" s="7" t="str">
        <f t="shared" si="780"/>
        <v>hp_110145401</v>
      </c>
      <c r="AK2520" s="7" t="s">
        <v>3968</v>
      </c>
      <c r="AL2520" s="7">
        <v>4662120</v>
      </c>
      <c r="AM2520" s="7">
        <f>INT(IF(MOD(Y2520,3)=0,INT(AL2520*0.55),INT(AL2520*0.35)))</f>
        <v>1631742</v>
      </c>
      <c r="AN2520" s="54">
        <f t="shared" si="781"/>
        <v>15477017</v>
      </c>
      <c r="AO2520" s="7" t="str">
        <f t="shared" si="782"/>
        <v>atk_15477017</v>
      </c>
      <c r="AP2520" s="7" t="s">
        <v>3973</v>
      </c>
      <c r="AQ2520" s="7" t="s">
        <v>3999</v>
      </c>
      <c r="AR2520" s="7" t="s">
        <v>3975</v>
      </c>
      <c r="AS2520" s="7" t="s">
        <v>3976</v>
      </c>
      <c r="AU2520" s="7" t="str">
        <f t="shared" si="783"/>
        <v>hp_110145401;atk_15477017;hit_500000;miss_110;cirt_0;cirtSub_-3500</v>
      </c>
    </row>
    <row r="2521" spans="22:47" x14ac:dyDescent="0.2">
      <c r="V2521" s="7" t="str">
        <f t="shared" si="779"/>
        <v>南方小岛25-1</v>
      </c>
      <c r="W2521" s="7">
        <f t="shared" si="769"/>
        <v>4861</v>
      </c>
      <c r="X2521" s="9" t="s">
        <v>3435</v>
      </c>
      <c r="Y2521" s="9">
        <v>1</v>
      </c>
      <c r="Z2521" s="8">
        <f t="shared" si="784"/>
        <v>13696</v>
      </c>
      <c r="AA2521" s="6" t="s">
        <v>3967</v>
      </c>
      <c r="AB2521" s="6">
        <v>26562936</v>
      </c>
      <c r="AC2521" s="6">
        <f t="shared" si="771"/>
        <v>3.0900000000000003</v>
      </c>
      <c r="AD2521" s="6">
        <f t="shared" si="772"/>
        <v>82079472</v>
      </c>
      <c r="AE2521" s="6">
        <f t="shared" ref="AE2521" si="787">IF(MOD(Y2521,1)=0,INT(AD2520*0.3),0)</f>
        <v>24585596</v>
      </c>
      <c r="AF2521" s="6">
        <v>3870000</v>
      </c>
      <c r="AG2521" s="11">
        <f t="shared" si="774"/>
        <v>110535068</v>
      </c>
      <c r="AH2521">
        <f t="shared" si="773"/>
        <v>4.1612519037805162</v>
      </c>
      <c r="AI2521" s="53">
        <v>0.8</v>
      </c>
      <c r="AJ2521" s="7" t="str">
        <f t="shared" si="780"/>
        <v>hp_110535068</v>
      </c>
      <c r="AK2521" s="7" t="s">
        <v>3968</v>
      </c>
      <c r="AL2521" s="7">
        <v>4667020</v>
      </c>
      <c r="AM2521" s="7">
        <f>INT(IF(MOD(Y2521,3)=0,INT(AL2521*0.55),INT(AL2521*0.35)))</f>
        <v>1633457</v>
      </c>
      <c r="AN2521" s="54">
        <f t="shared" si="781"/>
        <v>15536516</v>
      </c>
      <c r="AO2521" s="7" t="str">
        <f t="shared" si="782"/>
        <v>atk_15536516</v>
      </c>
      <c r="AP2521" s="7" t="s">
        <v>3973</v>
      </c>
      <c r="AQ2521" s="7" t="s">
        <v>3999</v>
      </c>
      <c r="AR2521" s="7" t="s">
        <v>3975</v>
      </c>
      <c r="AS2521" s="7" t="s">
        <v>3976</v>
      </c>
      <c r="AU2521" s="7" t="str">
        <f t="shared" si="783"/>
        <v>hp_110535068;atk_15536516;hit_500000;miss_110;cirt_0;cirtSub_-3500</v>
      </c>
    </row>
    <row r="2522" spans="22:47" x14ac:dyDescent="0.2">
      <c r="V2522" s="7" t="str">
        <f t="shared" si="779"/>
        <v>南方小岛25-2</v>
      </c>
      <c r="W2522" s="7">
        <f t="shared" si="769"/>
        <v>4863</v>
      </c>
      <c r="X2522" s="9" t="s">
        <v>3435</v>
      </c>
      <c r="Y2522" s="9">
        <v>2</v>
      </c>
      <c r="Z2522" s="8">
        <f t="shared" si="784"/>
        <v>13698</v>
      </c>
      <c r="AA2522" s="6" t="s">
        <v>3967</v>
      </c>
      <c r="AB2522" s="6">
        <v>26582719</v>
      </c>
      <c r="AC2522" s="6">
        <f t="shared" si="771"/>
        <v>3.0900000000000003</v>
      </c>
      <c r="AD2522" s="6">
        <f t="shared" si="772"/>
        <v>82140601</v>
      </c>
      <c r="AE2522" s="6">
        <f t="shared" si="776"/>
        <v>24585596</v>
      </c>
      <c r="AF2522" s="6">
        <v>3870000</v>
      </c>
      <c r="AG2522" s="11">
        <f t="shared" si="774"/>
        <v>110596197</v>
      </c>
      <c r="AH2522">
        <f t="shared" si="773"/>
        <v>4.1604546547702661</v>
      </c>
      <c r="AI2522" s="53">
        <v>0.8</v>
      </c>
      <c r="AJ2522" s="7" t="str">
        <f t="shared" si="780"/>
        <v>hp_110596197</v>
      </c>
      <c r="AK2522" s="7" t="s">
        <v>3968</v>
      </c>
      <c r="AL2522" s="7">
        <v>4671920</v>
      </c>
      <c r="AM2522" s="7">
        <f>INT(IF(MOD(Y2522,3)=0,INT(AL2522*0.55),INT(AL2522*0.35)))</f>
        <v>1635172</v>
      </c>
      <c r="AN2522" s="54">
        <f t="shared" si="781"/>
        <v>15549849</v>
      </c>
      <c r="AO2522" s="7" t="str">
        <f t="shared" si="782"/>
        <v>atk_15549849</v>
      </c>
      <c r="AP2522" s="7" t="s">
        <v>3973</v>
      </c>
      <c r="AQ2522" s="7" t="s">
        <v>3999</v>
      </c>
      <c r="AR2522" s="7" t="s">
        <v>3975</v>
      </c>
      <c r="AS2522" s="7" t="s">
        <v>3976</v>
      </c>
      <c r="AU2522" s="7" t="str">
        <f t="shared" si="783"/>
        <v>hp_110596197;atk_15549849;hit_500000;miss_110;cirt_0;cirtSub_-3500</v>
      </c>
    </row>
    <row r="2523" spans="22:47" x14ac:dyDescent="0.2">
      <c r="V2523" s="7" t="str">
        <f t="shared" si="779"/>
        <v>南方小岛25-3</v>
      </c>
      <c r="W2523" s="7">
        <f t="shared" si="769"/>
        <v>4865</v>
      </c>
      <c r="X2523" s="9" t="s">
        <v>3435</v>
      </c>
      <c r="Y2523" s="9">
        <v>3</v>
      </c>
      <c r="Z2523" s="8">
        <f t="shared" si="784"/>
        <v>13701</v>
      </c>
      <c r="AA2523" s="6" t="s">
        <v>3967</v>
      </c>
      <c r="AB2523" s="6">
        <v>26602505</v>
      </c>
      <c r="AC2523" s="6">
        <f t="shared" si="771"/>
        <v>3.0925000000000002</v>
      </c>
      <c r="AD2523" s="6">
        <f t="shared" si="772"/>
        <v>82268246</v>
      </c>
      <c r="AE2523" s="6">
        <f t="shared" si="776"/>
        <v>24585596</v>
      </c>
      <c r="AF2523" s="6">
        <v>3870000</v>
      </c>
      <c r="AG2523" s="11">
        <f t="shared" si="774"/>
        <v>110723842</v>
      </c>
      <c r="AH2523">
        <f t="shared" si="773"/>
        <v>4.162158488458136</v>
      </c>
      <c r="AI2523" s="53">
        <v>0.8</v>
      </c>
      <c r="AJ2523" s="7" t="str">
        <f t="shared" si="780"/>
        <v>hp_110723842</v>
      </c>
      <c r="AK2523" s="7" t="s">
        <v>3968</v>
      </c>
      <c r="AL2523" s="7">
        <v>4676820</v>
      </c>
      <c r="AM2523" s="7">
        <f>INT(IF(MOD(Y2523,3)=0,INT(AL2523*0.55),INT(AL2523*0.35)))</f>
        <v>2572251</v>
      </c>
      <c r="AN2523" s="54">
        <f t="shared" si="781"/>
        <v>15572532</v>
      </c>
      <c r="AO2523" s="7" t="str">
        <f t="shared" si="782"/>
        <v>atk_15572532</v>
      </c>
      <c r="AP2523" s="7" t="s">
        <v>3973</v>
      </c>
      <c r="AQ2523" s="7" t="s">
        <v>3999</v>
      </c>
      <c r="AR2523" s="7" t="s">
        <v>3975</v>
      </c>
      <c r="AS2523" s="7" t="s">
        <v>3976</v>
      </c>
      <c r="AU2523" s="7" t="str">
        <f t="shared" si="783"/>
        <v>hp_110723842;atk_15572532;hit_500000;miss_110;cirt_0;cirtSub_-3500</v>
      </c>
    </row>
    <row r="2524" spans="22:47" x14ac:dyDescent="0.2">
      <c r="V2524" s="7" t="str">
        <f t="shared" si="779"/>
        <v>南方小岛25-4</v>
      </c>
      <c r="W2524" s="7">
        <f t="shared" si="769"/>
        <v>4867</v>
      </c>
      <c r="X2524" s="9" t="s">
        <v>3435</v>
      </c>
      <c r="Y2524" s="9">
        <v>4</v>
      </c>
      <c r="Z2524" s="8">
        <f t="shared" si="784"/>
        <v>13705</v>
      </c>
      <c r="AA2524" s="6" t="s">
        <v>3967</v>
      </c>
      <c r="AB2524" s="6">
        <v>26622294</v>
      </c>
      <c r="AC2524" s="6">
        <f t="shared" si="771"/>
        <v>3.0925000000000002</v>
      </c>
      <c r="AD2524" s="6">
        <f t="shared" si="772"/>
        <v>82329444</v>
      </c>
      <c r="AE2524" s="6">
        <f t="shared" si="776"/>
        <v>24585596</v>
      </c>
      <c r="AF2524" s="6">
        <v>3870000</v>
      </c>
      <c r="AG2524" s="11">
        <f t="shared" si="774"/>
        <v>110785040</v>
      </c>
      <c r="AH2524">
        <f t="shared" si="773"/>
        <v>4.1613634046712882</v>
      </c>
      <c r="AI2524" s="53">
        <v>0.8</v>
      </c>
      <c r="AJ2524" s="7" t="str">
        <f t="shared" si="780"/>
        <v>hp_110785040</v>
      </c>
      <c r="AK2524" s="7" t="s">
        <v>3968</v>
      </c>
      <c r="AL2524" s="7">
        <v>4681720</v>
      </c>
      <c r="AM2524" s="7">
        <f>INT(IF(MOD(Y2524,3)=0,INT(AL2524*0.55),INT(AL2524*0.35)))</f>
        <v>1638602</v>
      </c>
      <c r="AN2524" s="54">
        <f t="shared" si="781"/>
        <v>15585870</v>
      </c>
      <c r="AO2524" s="7" t="str">
        <f t="shared" si="782"/>
        <v>atk_15585870</v>
      </c>
      <c r="AP2524" s="7" t="s">
        <v>3973</v>
      </c>
      <c r="AQ2524" s="7" t="s">
        <v>3999</v>
      </c>
      <c r="AR2524" s="7" t="s">
        <v>3975</v>
      </c>
      <c r="AS2524" s="7" t="s">
        <v>3976</v>
      </c>
      <c r="AU2524" s="7" t="str">
        <f t="shared" si="783"/>
        <v>hp_110785040;atk_15585870;hit_500000;miss_110;cirt_0;cirtSub_-3500</v>
      </c>
    </row>
    <row r="2525" spans="22:47" x14ac:dyDescent="0.2">
      <c r="V2525" s="7" t="str">
        <f t="shared" si="779"/>
        <v>南方小岛25-5</v>
      </c>
      <c r="W2525" s="7">
        <f t="shared" ref="W2525:W2588" si="788">W2524+2</f>
        <v>4869</v>
      </c>
      <c r="X2525" s="9" t="s">
        <v>3435</v>
      </c>
      <c r="Y2525" s="9">
        <v>5</v>
      </c>
      <c r="Z2525" s="8">
        <f t="shared" si="784"/>
        <v>13710</v>
      </c>
      <c r="AA2525" s="6" t="s">
        <v>3967</v>
      </c>
      <c r="AB2525" s="6">
        <v>26642084</v>
      </c>
      <c r="AC2525" s="6">
        <f t="shared" si="771"/>
        <v>3.0925000000000002</v>
      </c>
      <c r="AD2525" s="6">
        <f t="shared" si="772"/>
        <v>82390644</v>
      </c>
      <c r="AE2525" s="6">
        <f t="shared" si="776"/>
        <v>24585596</v>
      </c>
      <c r="AF2525" s="6">
        <v>3870000</v>
      </c>
      <c r="AG2525" s="11">
        <f t="shared" si="774"/>
        <v>110846240</v>
      </c>
      <c r="AH2525">
        <f t="shared" si="773"/>
        <v>4.1605694209206758</v>
      </c>
      <c r="AI2525" s="53">
        <v>0.8</v>
      </c>
      <c r="AJ2525" s="7" t="str">
        <f t="shared" si="780"/>
        <v>hp_110846240</v>
      </c>
      <c r="AK2525" s="7" t="s">
        <v>3968</v>
      </c>
      <c r="AL2525" s="7">
        <v>4686620</v>
      </c>
      <c r="AM2525" s="7">
        <f>INT(IF(MOD(Y2525,3)=0,INT(AL2525*0.55),INT(AL2525*0.35)))</f>
        <v>1640317</v>
      </c>
      <c r="AN2525" s="54">
        <f t="shared" si="781"/>
        <v>15599206</v>
      </c>
      <c r="AO2525" s="7" t="str">
        <f t="shared" si="782"/>
        <v>atk_15599206</v>
      </c>
      <c r="AP2525" s="7" t="s">
        <v>3973</v>
      </c>
      <c r="AQ2525" s="7" t="s">
        <v>3999</v>
      </c>
      <c r="AR2525" s="7" t="s">
        <v>3975</v>
      </c>
      <c r="AS2525" s="7" t="s">
        <v>3976</v>
      </c>
      <c r="AU2525" s="7" t="str">
        <f t="shared" si="783"/>
        <v>hp_110846240;atk_15599206;hit_500000;miss_110;cirt_0;cirtSub_-3500</v>
      </c>
    </row>
    <row r="2526" spans="22:47" x14ac:dyDescent="0.2">
      <c r="V2526" s="7" t="str">
        <f t="shared" si="779"/>
        <v>南方小岛25-6</v>
      </c>
      <c r="W2526" s="7">
        <f t="shared" si="788"/>
        <v>4871</v>
      </c>
      <c r="X2526" s="9" t="s">
        <v>3435</v>
      </c>
      <c r="Y2526" s="9">
        <v>6</v>
      </c>
      <c r="Z2526" s="8">
        <f t="shared" si="784"/>
        <v>13716</v>
      </c>
      <c r="AA2526" s="6" t="s">
        <v>3967</v>
      </c>
      <c r="AB2526" s="6">
        <v>26661877</v>
      </c>
      <c r="AC2526" s="6">
        <f t="shared" si="771"/>
        <v>3.0950000000000002</v>
      </c>
      <c r="AD2526" s="6">
        <f t="shared" si="772"/>
        <v>82518509</v>
      </c>
      <c r="AE2526" s="6">
        <f t="shared" si="776"/>
        <v>24585596</v>
      </c>
      <c r="AF2526" s="6">
        <v>3870000</v>
      </c>
      <c r="AG2526" s="11">
        <f t="shared" si="774"/>
        <v>110974105</v>
      </c>
      <c r="AH2526">
        <f t="shared" si="773"/>
        <v>4.1622765343940342</v>
      </c>
      <c r="AI2526" s="53">
        <v>0.8</v>
      </c>
      <c r="AJ2526" s="7" t="str">
        <f t="shared" si="780"/>
        <v>hp_110974105</v>
      </c>
      <c r="AK2526" s="7" t="s">
        <v>3968</v>
      </c>
      <c r="AL2526" s="7">
        <v>4691520</v>
      </c>
      <c r="AM2526" s="7">
        <f>INT(IF(MOD(Y2526,3)=0,INT(AL2526*0.55),INT(AL2526*0.35)))</f>
        <v>2580336</v>
      </c>
      <c r="AN2526" s="54">
        <f t="shared" si="781"/>
        <v>15621922</v>
      </c>
      <c r="AO2526" s="7" t="str">
        <f t="shared" si="782"/>
        <v>atk_15621922</v>
      </c>
      <c r="AP2526" s="7" t="s">
        <v>3973</v>
      </c>
      <c r="AQ2526" s="7" t="s">
        <v>3999</v>
      </c>
      <c r="AR2526" s="7" t="s">
        <v>3975</v>
      </c>
      <c r="AS2526" s="7" t="s">
        <v>3976</v>
      </c>
      <c r="AU2526" s="7" t="str">
        <f t="shared" si="783"/>
        <v>hp_110974105;atk_15621922;hit_500000;miss_110;cirt_0;cirtSub_-3500</v>
      </c>
    </row>
    <row r="2527" spans="22:47" x14ac:dyDescent="0.2">
      <c r="V2527" s="7" t="str">
        <f t="shared" si="779"/>
        <v>南方小岛25-7</v>
      </c>
      <c r="W2527" s="7">
        <f t="shared" si="788"/>
        <v>4873</v>
      </c>
      <c r="X2527" s="9" t="s">
        <v>3435</v>
      </c>
      <c r="Y2527" s="9">
        <v>7</v>
      </c>
      <c r="Z2527" s="8">
        <f t="shared" si="784"/>
        <v>13723</v>
      </c>
      <c r="AA2527" s="6" t="s">
        <v>3967</v>
      </c>
      <c r="AB2527" s="6">
        <v>26681673</v>
      </c>
      <c r="AC2527" s="6">
        <f t="shared" ref="AC2527:AC2590" si="789">0.6+INT((Z2527-1)/55)*0.01+INT(Y2527/3)*0.0025</f>
        <v>3.0950000000000002</v>
      </c>
      <c r="AD2527" s="6">
        <f t="shared" ref="AD2527:AD2590" si="790">INT(AB2527*AC2527)</f>
        <v>82579777</v>
      </c>
      <c r="AE2527" s="6">
        <f t="shared" si="776"/>
        <v>24585596</v>
      </c>
      <c r="AF2527" s="6">
        <v>3870000</v>
      </c>
      <c r="AG2527" s="11">
        <f t="shared" si="774"/>
        <v>111035373</v>
      </c>
      <c r="AH2527">
        <f t="shared" si="773"/>
        <v>4.1614846640238792</v>
      </c>
      <c r="AI2527" s="53">
        <v>0.8</v>
      </c>
      <c r="AJ2527" s="7" t="str">
        <f t="shared" si="780"/>
        <v>hp_111035373</v>
      </c>
      <c r="AK2527" s="7" t="s">
        <v>3968</v>
      </c>
      <c r="AL2527" s="7">
        <v>4696420</v>
      </c>
      <c r="AM2527" s="7">
        <f>INT(IF(MOD(Y2527,3)=0,INT(AL2527*0.55),INT(AL2527*0.35)))</f>
        <v>1643747</v>
      </c>
      <c r="AN2527" s="54">
        <f t="shared" si="781"/>
        <v>15635263</v>
      </c>
      <c r="AO2527" s="7" t="str">
        <f t="shared" si="782"/>
        <v>atk_15635263</v>
      </c>
      <c r="AP2527" s="7" t="s">
        <v>3973</v>
      </c>
      <c r="AQ2527" s="7" t="s">
        <v>3999</v>
      </c>
      <c r="AR2527" s="7" t="s">
        <v>3975</v>
      </c>
      <c r="AS2527" s="7" t="s">
        <v>3976</v>
      </c>
      <c r="AU2527" s="7" t="str">
        <f t="shared" si="783"/>
        <v>hp_111035373;atk_15635263;hit_500000;miss_110;cirt_0;cirtSub_-3500</v>
      </c>
    </row>
    <row r="2528" spans="22:47" x14ac:dyDescent="0.2">
      <c r="V2528" s="7" t="str">
        <f t="shared" si="779"/>
        <v>南方小岛25-8</v>
      </c>
      <c r="W2528" s="7">
        <f t="shared" si="788"/>
        <v>4875</v>
      </c>
      <c r="X2528" s="9" t="s">
        <v>3435</v>
      </c>
      <c r="Y2528" s="9">
        <v>8</v>
      </c>
      <c r="Z2528" s="8">
        <f t="shared" si="784"/>
        <v>13731</v>
      </c>
      <c r="AA2528" s="6" t="s">
        <v>3967</v>
      </c>
      <c r="AB2528" s="6">
        <v>26701471</v>
      </c>
      <c r="AC2528" s="6">
        <f t="shared" si="789"/>
        <v>3.0950000000000002</v>
      </c>
      <c r="AD2528" s="6">
        <f t="shared" si="790"/>
        <v>82641052</v>
      </c>
      <c r="AE2528" s="6">
        <f t="shared" si="776"/>
        <v>24585596</v>
      </c>
      <c r="AF2528" s="6">
        <v>3870000</v>
      </c>
      <c r="AG2528" s="11">
        <f t="shared" si="774"/>
        <v>111096648</v>
      </c>
      <c r="AH2528">
        <f t="shared" ref="AH2528:AH2591" si="791">AG2528/AB2528</f>
        <v>4.1606939183238261</v>
      </c>
      <c r="AI2528" s="53">
        <v>0.8</v>
      </c>
      <c r="AJ2528" s="7" t="str">
        <f t="shared" si="780"/>
        <v>hp_111096648</v>
      </c>
      <c r="AK2528" s="7" t="s">
        <v>3968</v>
      </c>
      <c r="AL2528" s="7">
        <v>4701320</v>
      </c>
      <c r="AM2528" s="7">
        <f>INT(IF(MOD(Y2528,3)=0,INT(AL2528*0.55),INT(AL2528*0.35)))</f>
        <v>1645462</v>
      </c>
      <c r="AN2528" s="54">
        <f t="shared" si="781"/>
        <v>15648602</v>
      </c>
      <c r="AO2528" s="7" t="str">
        <f t="shared" si="782"/>
        <v>atk_15648602</v>
      </c>
      <c r="AP2528" s="7" t="s">
        <v>3973</v>
      </c>
      <c r="AQ2528" s="7" t="s">
        <v>3999</v>
      </c>
      <c r="AR2528" s="7" t="s">
        <v>3975</v>
      </c>
      <c r="AS2528" s="7" t="s">
        <v>3976</v>
      </c>
      <c r="AU2528" s="7" t="str">
        <f t="shared" si="783"/>
        <v>hp_111096648;atk_15648602;hit_500000;miss_110;cirt_0;cirtSub_-3500</v>
      </c>
    </row>
    <row r="2529" spans="22:47" x14ac:dyDescent="0.2">
      <c r="V2529" s="7" t="str">
        <f t="shared" si="779"/>
        <v>南方小岛25-9</v>
      </c>
      <c r="W2529" s="7">
        <f t="shared" si="788"/>
        <v>4877</v>
      </c>
      <c r="X2529" s="9" t="s">
        <v>3435</v>
      </c>
      <c r="Y2529" s="9">
        <v>9</v>
      </c>
      <c r="Z2529" s="8">
        <f t="shared" si="784"/>
        <v>13740</v>
      </c>
      <c r="AA2529" s="6" t="s">
        <v>3967</v>
      </c>
      <c r="AB2529" s="6">
        <v>26721272</v>
      </c>
      <c r="AC2529" s="6">
        <f t="shared" si="789"/>
        <v>3.0975000000000001</v>
      </c>
      <c r="AD2529" s="6">
        <f t="shared" si="790"/>
        <v>82769140</v>
      </c>
      <c r="AE2529" s="6">
        <f t="shared" si="776"/>
        <v>24585596</v>
      </c>
      <c r="AF2529" s="6">
        <v>3870000</v>
      </c>
      <c r="AG2529" s="11">
        <f t="shared" ref="AG2529:AG2592" si="792">INT(AD2529*1)+AF2529+AE2529</f>
        <v>111224736</v>
      </c>
      <c r="AH2529">
        <f t="shared" si="791"/>
        <v>4.162404244827866</v>
      </c>
      <c r="AI2529" s="53">
        <v>0.8</v>
      </c>
      <c r="AJ2529" s="7" t="str">
        <f t="shared" si="780"/>
        <v>hp_111224736</v>
      </c>
      <c r="AK2529" s="7" t="s">
        <v>3968</v>
      </c>
      <c r="AL2529" s="7">
        <v>4706220</v>
      </c>
      <c r="AM2529" s="7">
        <f>INT(IF(MOD(Y2529,3)=0,INT(AL2529*0.55),INT(AL2529*0.35)))</f>
        <v>2588421</v>
      </c>
      <c r="AN2529" s="54">
        <f t="shared" si="781"/>
        <v>15671352</v>
      </c>
      <c r="AO2529" s="7" t="str">
        <f t="shared" si="782"/>
        <v>atk_15671352</v>
      </c>
      <c r="AP2529" s="7" t="s">
        <v>3973</v>
      </c>
      <c r="AQ2529" s="7" t="s">
        <v>3999</v>
      </c>
      <c r="AR2529" s="7" t="s">
        <v>3975</v>
      </c>
      <c r="AS2529" s="7" t="s">
        <v>3976</v>
      </c>
      <c r="AU2529" s="7" t="str">
        <f t="shared" si="783"/>
        <v>hp_111224736;atk_15671352;hit_500000;miss_110;cirt_0;cirtSub_-3500</v>
      </c>
    </row>
    <row r="2530" spans="22:47" x14ac:dyDescent="0.2">
      <c r="V2530" s="7" t="str">
        <f t="shared" si="779"/>
        <v>南方小岛25-10</v>
      </c>
      <c r="W2530" s="7">
        <f t="shared" si="788"/>
        <v>4879</v>
      </c>
      <c r="X2530" s="9" t="s">
        <v>3435</v>
      </c>
      <c r="Y2530" s="9">
        <v>10</v>
      </c>
      <c r="Z2530" s="8">
        <f t="shared" si="784"/>
        <v>13750</v>
      </c>
      <c r="AA2530" s="6" t="s">
        <v>3967</v>
      </c>
      <c r="AB2530" s="6">
        <v>26741074</v>
      </c>
      <c r="AC2530" s="6">
        <f t="shared" si="789"/>
        <v>3.0975000000000001</v>
      </c>
      <c r="AD2530" s="6">
        <f t="shared" si="790"/>
        <v>82830476</v>
      </c>
      <c r="AE2530" s="6">
        <f t="shared" si="776"/>
        <v>24585596</v>
      </c>
      <c r="AF2530" s="6">
        <v>3870000</v>
      </c>
      <c r="AG2530" s="11">
        <f t="shared" si="792"/>
        <v>111286072</v>
      </c>
      <c r="AH2530">
        <f t="shared" si="791"/>
        <v>4.1616156478980608</v>
      </c>
      <c r="AI2530" s="53">
        <v>0.8</v>
      </c>
      <c r="AJ2530" s="7" t="str">
        <f t="shared" si="780"/>
        <v>hp_111286072</v>
      </c>
      <c r="AK2530" s="7" t="s">
        <v>3968</v>
      </c>
      <c r="AL2530" s="7">
        <v>4711120</v>
      </c>
      <c r="AM2530" s="7">
        <f>INT(IF(MOD(Y2530,3)=0,INT(AL2530*0.55),INT(AL2530*0.35)))</f>
        <v>1648892</v>
      </c>
      <c r="AN2530" s="54">
        <f t="shared" si="781"/>
        <v>15684696</v>
      </c>
      <c r="AO2530" s="7" t="str">
        <f t="shared" si="782"/>
        <v>atk_15684696</v>
      </c>
      <c r="AP2530" s="7" t="s">
        <v>3973</v>
      </c>
      <c r="AQ2530" s="7" t="s">
        <v>3999</v>
      </c>
      <c r="AR2530" s="7" t="s">
        <v>3975</v>
      </c>
      <c r="AS2530" s="7" t="s">
        <v>3976</v>
      </c>
      <c r="AU2530" s="7" t="str">
        <f t="shared" si="783"/>
        <v>hp_111286072;atk_15684696;hit_500000;miss_110;cirt_0;cirtSub_-3500</v>
      </c>
    </row>
    <row r="2531" spans="22:47" x14ac:dyDescent="0.2">
      <c r="V2531" s="7" t="str">
        <f t="shared" si="779"/>
        <v>南方小岛26-1</v>
      </c>
      <c r="W2531" s="7">
        <f t="shared" si="788"/>
        <v>4881</v>
      </c>
      <c r="X2531" s="9" t="s">
        <v>4007</v>
      </c>
      <c r="Y2531" s="9">
        <v>1</v>
      </c>
      <c r="Z2531" s="8">
        <f t="shared" si="784"/>
        <v>13751</v>
      </c>
      <c r="AA2531" s="6" t="s">
        <v>3967</v>
      </c>
      <c r="AB2531" s="6">
        <v>26760877</v>
      </c>
      <c r="AC2531" s="6">
        <f t="shared" si="789"/>
        <v>3.1</v>
      </c>
      <c r="AD2531" s="6">
        <f t="shared" si="790"/>
        <v>82958718</v>
      </c>
      <c r="AE2531" s="6">
        <f t="shared" ref="AE2531" si="793">IF(MOD(Y2531,1)=0,INT(AD2530*0.3),0)</f>
        <v>24849142</v>
      </c>
      <c r="AF2531" s="6">
        <v>3870000</v>
      </c>
      <c r="AG2531" s="11">
        <f t="shared" si="792"/>
        <v>111677860</v>
      </c>
      <c r="AH2531">
        <f t="shared" si="791"/>
        <v>4.1731763873059915</v>
      </c>
      <c r="AI2531" s="53">
        <v>0.8</v>
      </c>
      <c r="AJ2531" s="7" t="str">
        <f t="shared" si="780"/>
        <v>hp_111677860</v>
      </c>
      <c r="AK2531" s="7" t="s">
        <v>3968</v>
      </c>
      <c r="AL2531" s="7">
        <v>4716020</v>
      </c>
      <c r="AM2531" s="7">
        <f>INT(IF(MOD(Y2531,3)=0,INT(AL2531*0.55),INT(AL2531*0.35)))</f>
        <v>1650607</v>
      </c>
      <c r="AN2531" s="54">
        <f t="shared" si="781"/>
        <v>15744626</v>
      </c>
      <c r="AO2531" s="7" t="str">
        <f t="shared" si="782"/>
        <v>atk_15744626</v>
      </c>
      <c r="AP2531" s="7" t="s">
        <v>3973</v>
      </c>
      <c r="AQ2531" s="7" t="s">
        <v>3999</v>
      </c>
      <c r="AR2531" s="7" t="s">
        <v>3975</v>
      </c>
      <c r="AS2531" s="7" t="s">
        <v>3976</v>
      </c>
      <c r="AU2531" s="7" t="str">
        <f t="shared" si="783"/>
        <v>hp_111677860;atk_15744626;hit_500000;miss_110;cirt_0;cirtSub_-3500</v>
      </c>
    </row>
    <row r="2532" spans="22:47" x14ac:dyDescent="0.2">
      <c r="V2532" s="7" t="str">
        <f t="shared" si="779"/>
        <v>南方小岛26-2</v>
      </c>
      <c r="W2532" s="7">
        <f t="shared" si="788"/>
        <v>4883</v>
      </c>
      <c r="X2532" s="9" t="s">
        <v>4007</v>
      </c>
      <c r="Y2532" s="9">
        <v>2</v>
      </c>
      <c r="Z2532" s="8">
        <f t="shared" si="784"/>
        <v>13753</v>
      </c>
      <c r="AA2532" s="6" t="s">
        <v>3967</v>
      </c>
      <c r="AB2532" s="6">
        <v>26780681</v>
      </c>
      <c r="AC2532" s="6">
        <f t="shared" si="789"/>
        <v>3.1</v>
      </c>
      <c r="AD2532" s="6">
        <f t="shared" si="790"/>
        <v>83020111</v>
      </c>
      <c r="AE2532" s="6">
        <f t="shared" si="776"/>
        <v>24849142</v>
      </c>
      <c r="AF2532" s="6">
        <v>3870000</v>
      </c>
      <c r="AG2532" s="11">
        <f t="shared" si="792"/>
        <v>111739253</v>
      </c>
      <c r="AH2532">
        <f t="shared" si="791"/>
        <v>4.1723828083385932</v>
      </c>
      <c r="AI2532" s="53">
        <v>0.8</v>
      </c>
      <c r="AJ2532" s="7" t="str">
        <f t="shared" si="780"/>
        <v>hp_111739253</v>
      </c>
      <c r="AK2532" s="7" t="s">
        <v>3968</v>
      </c>
      <c r="AL2532" s="7">
        <v>4720920</v>
      </c>
      <c r="AM2532" s="7">
        <f>INT(IF(MOD(Y2532,3)=0,INT(AL2532*0.55),INT(AL2532*0.35)))</f>
        <v>1652322</v>
      </c>
      <c r="AN2532" s="54">
        <f t="shared" si="781"/>
        <v>15757988</v>
      </c>
      <c r="AO2532" s="7" t="str">
        <f t="shared" si="782"/>
        <v>atk_15757988</v>
      </c>
      <c r="AP2532" s="7" t="s">
        <v>3973</v>
      </c>
      <c r="AQ2532" s="7" t="s">
        <v>3999</v>
      </c>
      <c r="AR2532" s="7" t="s">
        <v>3975</v>
      </c>
      <c r="AS2532" s="7" t="s">
        <v>3976</v>
      </c>
      <c r="AU2532" s="7" t="str">
        <f t="shared" si="783"/>
        <v>hp_111739253;atk_15757988;hit_500000;miss_110;cirt_0;cirtSub_-3500</v>
      </c>
    </row>
    <row r="2533" spans="22:47" x14ac:dyDescent="0.2">
      <c r="V2533" s="7" t="str">
        <f t="shared" si="779"/>
        <v>南方小岛26-3</v>
      </c>
      <c r="W2533" s="7">
        <f t="shared" si="788"/>
        <v>4885</v>
      </c>
      <c r="X2533" s="9" t="s">
        <v>4007</v>
      </c>
      <c r="Y2533" s="9">
        <v>3</v>
      </c>
      <c r="Z2533" s="8">
        <f t="shared" si="784"/>
        <v>13756</v>
      </c>
      <c r="AA2533" s="6" t="s">
        <v>3967</v>
      </c>
      <c r="AB2533" s="6">
        <v>26800487</v>
      </c>
      <c r="AC2533" s="6">
        <f t="shared" si="789"/>
        <v>3.1025</v>
      </c>
      <c r="AD2533" s="6">
        <f t="shared" si="790"/>
        <v>83148510</v>
      </c>
      <c r="AE2533" s="6">
        <f t="shared" si="776"/>
        <v>24849142</v>
      </c>
      <c r="AF2533" s="6">
        <v>3870000</v>
      </c>
      <c r="AG2533" s="11">
        <f t="shared" si="792"/>
        <v>111867652</v>
      </c>
      <c r="AH2533">
        <f t="shared" si="791"/>
        <v>4.174090269329807</v>
      </c>
      <c r="AI2533" s="53">
        <v>0.8</v>
      </c>
      <c r="AJ2533" s="7" t="str">
        <f t="shared" si="780"/>
        <v>hp_111867652</v>
      </c>
      <c r="AK2533" s="7" t="s">
        <v>3968</v>
      </c>
      <c r="AL2533" s="7">
        <v>4725820</v>
      </c>
      <c r="AM2533" s="7">
        <f>INT(IF(MOD(Y2533,3)=0,INT(AL2533*0.55),INT(AL2533*0.35)))</f>
        <v>2599201</v>
      </c>
      <c r="AN2533" s="54">
        <f t="shared" si="781"/>
        <v>15780799</v>
      </c>
      <c r="AO2533" s="7" t="str">
        <f t="shared" si="782"/>
        <v>atk_15780799</v>
      </c>
      <c r="AP2533" s="7" t="s">
        <v>3973</v>
      </c>
      <c r="AQ2533" s="7" t="s">
        <v>3999</v>
      </c>
      <c r="AR2533" s="7" t="s">
        <v>3975</v>
      </c>
      <c r="AS2533" s="7" t="s">
        <v>3976</v>
      </c>
      <c r="AU2533" s="7" t="str">
        <f t="shared" si="783"/>
        <v>hp_111867652;atk_15780799;hit_500000;miss_110;cirt_0;cirtSub_-3500</v>
      </c>
    </row>
    <row r="2534" spans="22:47" x14ac:dyDescent="0.2">
      <c r="V2534" s="7" t="str">
        <f t="shared" si="779"/>
        <v>南方小岛26-4</v>
      </c>
      <c r="W2534" s="7">
        <f t="shared" si="788"/>
        <v>4887</v>
      </c>
      <c r="X2534" s="9" t="s">
        <v>4007</v>
      </c>
      <c r="Y2534" s="9">
        <v>4</v>
      </c>
      <c r="Z2534" s="8">
        <f t="shared" si="784"/>
        <v>13760</v>
      </c>
      <c r="AA2534" s="6" t="s">
        <v>3967</v>
      </c>
      <c r="AB2534" s="6">
        <v>26820296</v>
      </c>
      <c r="AC2534" s="6">
        <f t="shared" si="789"/>
        <v>3.1025</v>
      </c>
      <c r="AD2534" s="6">
        <f t="shared" si="790"/>
        <v>83209968</v>
      </c>
      <c r="AE2534" s="6">
        <f t="shared" si="776"/>
        <v>24849142</v>
      </c>
      <c r="AF2534" s="6">
        <v>3870000</v>
      </c>
      <c r="AG2534" s="11">
        <f t="shared" si="792"/>
        <v>111929110</v>
      </c>
      <c r="AH2534">
        <f t="shared" si="791"/>
        <v>4.1732988330926695</v>
      </c>
      <c r="AI2534" s="53">
        <v>0.8</v>
      </c>
      <c r="AJ2534" s="7" t="str">
        <f t="shared" si="780"/>
        <v>hp_111929110</v>
      </c>
      <c r="AK2534" s="7" t="s">
        <v>3968</v>
      </c>
      <c r="AL2534" s="7">
        <v>4730720</v>
      </c>
      <c r="AM2534" s="7">
        <f>INT(IF(MOD(Y2534,3)=0,INT(AL2534*0.55),INT(AL2534*0.35)))</f>
        <v>1655752</v>
      </c>
      <c r="AN2534" s="54">
        <f t="shared" si="781"/>
        <v>15794166</v>
      </c>
      <c r="AO2534" s="7" t="str">
        <f t="shared" si="782"/>
        <v>atk_15794166</v>
      </c>
      <c r="AP2534" s="7" t="s">
        <v>3973</v>
      </c>
      <c r="AQ2534" s="7" t="s">
        <v>3999</v>
      </c>
      <c r="AR2534" s="7" t="s">
        <v>3975</v>
      </c>
      <c r="AS2534" s="7" t="s">
        <v>3976</v>
      </c>
      <c r="AU2534" s="7" t="str">
        <f t="shared" si="783"/>
        <v>hp_111929110;atk_15794166;hit_500000;miss_110;cirt_0;cirtSub_-3500</v>
      </c>
    </row>
    <row r="2535" spans="22:47" x14ac:dyDescent="0.2">
      <c r="V2535" s="7" t="str">
        <f t="shared" si="779"/>
        <v>南方小岛26-5</v>
      </c>
      <c r="W2535" s="7">
        <f t="shared" si="788"/>
        <v>4889</v>
      </c>
      <c r="X2535" s="9" t="s">
        <v>4007</v>
      </c>
      <c r="Y2535" s="9">
        <v>5</v>
      </c>
      <c r="Z2535" s="8">
        <f t="shared" si="784"/>
        <v>13765</v>
      </c>
      <c r="AA2535" s="6" t="s">
        <v>3967</v>
      </c>
      <c r="AB2535" s="6">
        <v>26840108</v>
      </c>
      <c r="AC2535" s="6">
        <f t="shared" si="789"/>
        <v>3.1025</v>
      </c>
      <c r="AD2535" s="6">
        <f t="shared" si="790"/>
        <v>83271435</v>
      </c>
      <c r="AE2535" s="6">
        <f t="shared" si="776"/>
        <v>24849142</v>
      </c>
      <c r="AF2535" s="6">
        <v>3870000</v>
      </c>
      <c r="AG2535" s="11">
        <f t="shared" si="792"/>
        <v>111990577</v>
      </c>
      <c r="AH2535">
        <f t="shared" si="791"/>
        <v>4.1725084340197141</v>
      </c>
      <c r="AI2535" s="53">
        <v>0.8</v>
      </c>
      <c r="AJ2535" s="7" t="str">
        <f t="shared" si="780"/>
        <v>hp_111990577</v>
      </c>
      <c r="AK2535" s="7" t="s">
        <v>3968</v>
      </c>
      <c r="AL2535" s="7">
        <v>4735620</v>
      </c>
      <c r="AM2535" s="7">
        <f>INT(IF(MOD(Y2535,3)=0,INT(AL2535*0.55),INT(AL2535*0.35)))</f>
        <v>1657467</v>
      </c>
      <c r="AN2535" s="54">
        <f t="shared" si="781"/>
        <v>15807531</v>
      </c>
      <c r="AO2535" s="7" t="str">
        <f t="shared" si="782"/>
        <v>atk_15807531</v>
      </c>
      <c r="AP2535" s="7" t="s">
        <v>3973</v>
      </c>
      <c r="AQ2535" s="7" t="s">
        <v>3999</v>
      </c>
      <c r="AR2535" s="7" t="s">
        <v>3975</v>
      </c>
      <c r="AS2535" s="7" t="s">
        <v>3976</v>
      </c>
      <c r="AU2535" s="7" t="str">
        <f t="shared" si="783"/>
        <v>hp_111990577;atk_15807531;hit_500000;miss_110;cirt_0;cirtSub_-3500</v>
      </c>
    </row>
    <row r="2536" spans="22:47" x14ac:dyDescent="0.2">
      <c r="V2536" s="7" t="str">
        <f t="shared" si="779"/>
        <v>南方小岛26-6</v>
      </c>
      <c r="W2536" s="7">
        <f t="shared" si="788"/>
        <v>4891</v>
      </c>
      <c r="X2536" s="9" t="s">
        <v>4007</v>
      </c>
      <c r="Y2536" s="9">
        <v>6</v>
      </c>
      <c r="Z2536" s="8">
        <f t="shared" si="784"/>
        <v>13771</v>
      </c>
      <c r="AA2536" s="6" t="s">
        <v>3967</v>
      </c>
      <c r="AB2536" s="6">
        <v>26859923</v>
      </c>
      <c r="AC2536" s="6">
        <f t="shared" si="789"/>
        <v>3.105</v>
      </c>
      <c r="AD2536" s="6">
        <f t="shared" si="790"/>
        <v>83400060</v>
      </c>
      <c r="AE2536" s="6">
        <f t="shared" si="776"/>
        <v>24849142</v>
      </c>
      <c r="AF2536" s="6">
        <v>3870000</v>
      </c>
      <c r="AG2536" s="11">
        <f t="shared" si="792"/>
        <v>112119202</v>
      </c>
      <c r="AH2536">
        <f t="shared" si="791"/>
        <v>4.174219040017352</v>
      </c>
      <c r="AI2536" s="53">
        <v>0.8</v>
      </c>
      <c r="AJ2536" s="7" t="str">
        <f t="shared" si="780"/>
        <v>hp_112119202</v>
      </c>
      <c r="AK2536" s="7" t="s">
        <v>3968</v>
      </c>
      <c r="AL2536" s="7">
        <v>4740520</v>
      </c>
      <c r="AM2536" s="7">
        <f>INT(IF(MOD(Y2536,3)=0,INT(AL2536*0.55),INT(AL2536*0.35)))</f>
        <v>2607286</v>
      </c>
      <c r="AN2536" s="54">
        <f t="shared" si="781"/>
        <v>15830375</v>
      </c>
      <c r="AO2536" s="7" t="str">
        <f t="shared" si="782"/>
        <v>atk_15830375</v>
      </c>
      <c r="AP2536" s="7" t="s">
        <v>3973</v>
      </c>
      <c r="AQ2536" s="7" t="s">
        <v>3999</v>
      </c>
      <c r="AR2536" s="7" t="s">
        <v>3975</v>
      </c>
      <c r="AS2536" s="7" t="s">
        <v>3976</v>
      </c>
      <c r="AU2536" s="7" t="str">
        <f t="shared" si="783"/>
        <v>hp_112119202;atk_15830375;hit_500000;miss_110;cirt_0;cirtSub_-3500</v>
      </c>
    </row>
    <row r="2537" spans="22:47" x14ac:dyDescent="0.2">
      <c r="V2537" s="7" t="str">
        <f t="shared" si="779"/>
        <v>南方小岛26-7</v>
      </c>
      <c r="W2537" s="7">
        <f t="shared" si="788"/>
        <v>4893</v>
      </c>
      <c r="X2537" s="9" t="s">
        <v>4007</v>
      </c>
      <c r="Y2537" s="9">
        <v>7</v>
      </c>
      <c r="Z2537" s="8">
        <f t="shared" si="784"/>
        <v>13778</v>
      </c>
      <c r="AA2537" s="6" t="s">
        <v>3967</v>
      </c>
      <c r="AB2537" s="6">
        <v>26879739</v>
      </c>
      <c r="AC2537" s="6">
        <f t="shared" si="789"/>
        <v>3.105</v>
      </c>
      <c r="AD2537" s="6">
        <f t="shared" si="790"/>
        <v>83461589</v>
      </c>
      <c r="AE2537" s="6">
        <f t="shared" si="776"/>
        <v>24849142</v>
      </c>
      <c r="AF2537" s="6">
        <v>3870000</v>
      </c>
      <c r="AG2537" s="11">
        <f t="shared" si="792"/>
        <v>112180731</v>
      </c>
      <c r="AH2537">
        <f t="shared" si="791"/>
        <v>4.1734308134465143</v>
      </c>
      <c r="AI2537" s="53">
        <v>0.8</v>
      </c>
      <c r="AJ2537" s="7" t="str">
        <f t="shared" si="780"/>
        <v>hp_112180731</v>
      </c>
      <c r="AK2537" s="7" t="s">
        <v>3968</v>
      </c>
      <c r="AL2537" s="7">
        <v>4745420</v>
      </c>
      <c r="AM2537" s="7">
        <f>INT(IF(MOD(Y2537,3)=0,INT(AL2537*0.55),INT(AL2537*0.35)))</f>
        <v>1660897</v>
      </c>
      <c r="AN2537" s="54">
        <f t="shared" si="781"/>
        <v>15843745</v>
      </c>
      <c r="AO2537" s="7" t="str">
        <f t="shared" si="782"/>
        <v>atk_15843745</v>
      </c>
      <c r="AP2537" s="7" t="s">
        <v>3973</v>
      </c>
      <c r="AQ2537" s="7" t="s">
        <v>3999</v>
      </c>
      <c r="AR2537" s="7" t="s">
        <v>3975</v>
      </c>
      <c r="AS2537" s="7" t="s">
        <v>3976</v>
      </c>
      <c r="AU2537" s="7" t="str">
        <f t="shared" si="783"/>
        <v>hp_112180731;atk_15843745;hit_500000;miss_110;cirt_0;cirtSub_-3500</v>
      </c>
    </row>
    <row r="2538" spans="22:47" x14ac:dyDescent="0.2">
      <c r="V2538" s="7" t="str">
        <f t="shared" si="779"/>
        <v>南方小岛26-8</v>
      </c>
      <c r="W2538" s="7">
        <f t="shared" si="788"/>
        <v>4895</v>
      </c>
      <c r="X2538" s="9" t="s">
        <v>4007</v>
      </c>
      <c r="Y2538" s="9">
        <v>8</v>
      </c>
      <c r="Z2538" s="8">
        <f t="shared" si="784"/>
        <v>13786</v>
      </c>
      <c r="AA2538" s="6" t="s">
        <v>3967</v>
      </c>
      <c r="AB2538" s="6">
        <v>26899558</v>
      </c>
      <c r="AC2538" s="6">
        <f t="shared" si="789"/>
        <v>3.105</v>
      </c>
      <c r="AD2538" s="6">
        <f t="shared" si="790"/>
        <v>83523127</v>
      </c>
      <c r="AE2538" s="6">
        <f t="shared" ref="AE2538:AE2600" si="794">AE2537</f>
        <v>24849142</v>
      </c>
      <c r="AF2538" s="6">
        <v>3870000</v>
      </c>
      <c r="AG2538" s="11">
        <f t="shared" si="792"/>
        <v>112242269</v>
      </c>
      <c r="AH2538">
        <f t="shared" si="791"/>
        <v>4.1726436174155728</v>
      </c>
      <c r="AI2538" s="53">
        <v>0.8</v>
      </c>
      <c r="AJ2538" s="7" t="str">
        <f t="shared" si="780"/>
        <v>hp_112242269</v>
      </c>
      <c r="AK2538" s="7" t="s">
        <v>3968</v>
      </c>
      <c r="AL2538" s="7">
        <v>4750320</v>
      </c>
      <c r="AM2538" s="7">
        <f>INT(IF(MOD(Y2538,3)=0,INT(AL2538*0.55),INT(AL2538*0.35)))</f>
        <v>1662612</v>
      </c>
      <c r="AN2538" s="54">
        <f t="shared" si="781"/>
        <v>15857113</v>
      </c>
      <c r="AO2538" s="7" t="str">
        <f t="shared" si="782"/>
        <v>atk_15857113</v>
      </c>
      <c r="AP2538" s="7" t="s">
        <v>3973</v>
      </c>
      <c r="AQ2538" s="7" t="s">
        <v>3999</v>
      </c>
      <c r="AR2538" s="7" t="s">
        <v>3975</v>
      </c>
      <c r="AS2538" s="7" t="s">
        <v>3976</v>
      </c>
      <c r="AU2538" s="7" t="str">
        <f t="shared" si="783"/>
        <v>hp_112242269;atk_15857113;hit_500000;miss_110;cirt_0;cirtSub_-3500</v>
      </c>
    </row>
    <row r="2539" spans="22:47" x14ac:dyDescent="0.2">
      <c r="V2539" s="7" t="str">
        <f t="shared" si="779"/>
        <v>南方小岛26-9</v>
      </c>
      <c r="W2539" s="7">
        <f t="shared" si="788"/>
        <v>4897</v>
      </c>
      <c r="X2539" s="9" t="s">
        <v>4007</v>
      </c>
      <c r="Y2539" s="9">
        <v>9</v>
      </c>
      <c r="Z2539" s="8">
        <f t="shared" si="784"/>
        <v>13795</v>
      </c>
      <c r="AA2539" s="6" t="s">
        <v>3967</v>
      </c>
      <c r="AB2539" s="6">
        <v>26919379</v>
      </c>
      <c r="AC2539" s="6">
        <f t="shared" si="789"/>
        <v>3.1074999999999999</v>
      </c>
      <c r="AD2539" s="6">
        <f t="shared" si="790"/>
        <v>83651970</v>
      </c>
      <c r="AE2539" s="6">
        <f t="shared" si="794"/>
        <v>24849142</v>
      </c>
      <c r="AF2539" s="6">
        <v>3870000</v>
      </c>
      <c r="AG2539" s="11">
        <f t="shared" si="792"/>
        <v>112371112</v>
      </c>
      <c r="AH2539">
        <f t="shared" si="791"/>
        <v>4.1743575139679114</v>
      </c>
      <c r="AI2539" s="53">
        <v>0.8</v>
      </c>
      <c r="AJ2539" s="7" t="str">
        <f t="shared" si="780"/>
        <v>hp_112371112</v>
      </c>
      <c r="AK2539" s="7" t="s">
        <v>3968</v>
      </c>
      <c r="AL2539" s="7">
        <v>4755220</v>
      </c>
      <c r="AM2539" s="7">
        <f>INT(IF(MOD(Y2539,3)=0,INT(AL2539*0.55),INT(AL2539*0.35)))</f>
        <v>2615371</v>
      </c>
      <c r="AN2539" s="54">
        <f t="shared" si="781"/>
        <v>15879990</v>
      </c>
      <c r="AO2539" s="7" t="str">
        <f t="shared" si="782"/>
        <v>atk_15879990</v>
      </c>
      <c r="AP2539" s="7" t="s">
        <v>3973</v>
      </c>
      <c r="AQ2539" s="7" t="s">
        <v>3999</v>
      </c>
      <c r="AR2539" s="7" t="s">
        <v>3975</v>
      </c>
      <c r="AS2539" s="7" t="s">
        <v>3976</v>
      </c>
      <c r="AU2539" s="7" t="str">
        <f t="shared" si="783"/>
        <v>hp_112371112;atk_15879990;hit_500000;miss_110;cirt_0;cirtSub_-3500</v>
      </c>
    </row>
    <row r="2540" spans="22:47" x14ac:dyDescent="0.2">
      <c r="V2540" s="7" t="str">
        <f t="shared" si="779"/>
        <v>南方小岛26-10</v>
      </c>
      <c r="W2540" s="7">
        <f t="shared" si="788"/>
        <v>4899</v>
      </c>
      <c r="X2540" s="9" t="s">
        <v>4007</v>
      </c>
      <c r="Y2540" s="9">
        <v>10</v>
      </c>
      <c r="Z2540" s="8">
        <f t="shared" si="784"/>
        <v>13805</v>
      </c>
      <c r="AA2540" s="6" t="s">
        <v>3967</v>
      </c>
      <c r="AB2540" s="6">
        <v>26939202</v>
      </c>
      <c r="AC2540" s="6">
        <f t="shared" si="789"/>
        <v>3.1074999999999999</v>
      </c>
      <c r="AD2540" s="6">
        <f t="shared" si="790"/>
        <v>83713570</v>
      </c>
      <c r="AE2540" s="6">
        <f t="shared" si="794"/>
        <v>24849142</v>
      </c>
      <c r="AF2540" s="6">
        <v>3870000</v>
      </c>
      <c r="AG2540" s="11">
        <f t="shared" si="792"/>
        <v>112432712</v>
      </c>
      <c r="AH2540">
        <f t="shared" si="791"/>
        <v>4.1735724762745381</v>
      </c>
      <c r="AI2540" s="53">
        <v>0.8</v>
      </c>
      <c r="AJ2540" s="7" t="str">
        <f t="shared" si="780"/>
        <v>hp_112432712</v>
      </c>
      <c r="AK2540" s="7" t="s">
        <v>3968</v>
      </c>
      <c r="AL2540" s="7">
        <v>4760120</v>
      </c>
      <c r="AM2540" s="7">
        <f>INT(IF(MOD(Y2540,3)=0,INT(AL2540*0.55),INT(AL2540*0.35)))</f>
        <v>1666042</v>
      </c>
      <c r="AN2540" s="54">
        <f t="shared" si="781"/>
        <v>15893364</v>
      </c>
      <c r="AO2540" s="7" t="str">
        <f t="shared" si="782"/>
        <v>atk_15893364</v>
      </c>
      <c r="AP2540" s="7" t="s">
        <v>3973</v>
      </c>
      <c r="AQ2540" s="7" t="s">
        <v>3999</v>
      </c>
      <c r="AR2540" s="7" t="s">
        <v>3975</v>
      </c>
      <c r="AS2540" s="7" t="s">
        <v>3976</v>
      </c>
      <c r="AU2540" s="7" t="str">
        <f t="shared" si="783"/>
        <v>hp_112432712;atk_15893364;hit_500000;miss_110;cirt_0;cirtSub_-3500</v>
      </c>
    </row>
    <row r="2541" spans="22:47" x14ac:dyDescent="0.2">
      <c r="V2541" s="7" t="str">
        <f t="shared" si="779"/>
        <v>南方小岛27-1</v>
      </c>
      <c r="W2541" s="7">
        <f t="shared" si="788"/>
        <v>4901</v>
      </c>
      <c r="X2541" s="9" t="s">
        <v>4008</v>
      </c>
      <c r="Y2541" s="9">
        <v>1</v>
      </c>
      <c r="Z2541" s="8">
        <f t="shared" si="784"/>
        <v>13806</v>
      </c>
      <c r="AA2541" s="6" t="s">
        <v>3967</v>
      </c>
      <c r="AB2541" s="6">
        <v>26959026</v>
      </c>
      <c r="AC2541" s="6">
        <f t="shared" si="789"/>
        <v>3.1100000000000003</v>
      </c>
      <c r="AD2541" s="6">
        <f t="shared" si="790"/>
        <v>83842570</v>
      </c>
      <c r="AE2541" s="6">
        <f t="shared" ref="AE2541" si="795">IF(MOD(Y2541,1)=0,INT(AD2540*0.3),0)</f>
        <v>25114071</v>
      </c>
      <c r="AF2541" s="6">
        <v>3870000</v>
      </c>
      <c r="AG2541" s="11">
        <f t="shared" si="792"/>
        <v>112826641</v>
      </c>
      <c r="AH2541">
        <f t="shared" si="791"/>
        <v>4.1851156269518048</v>
      </c>
      <c r="AI2541" s="53">
        <v>0.8</v>
      </c>
      <c r="AJ2541" s="7" t="str">
        <f t="shared" si="780"/>
        <v>hp_112826641</v>
      </c>
      <c r="AK2541" s="7" t="s">
        <v>3968</v>
      </c>
      <c r="AL2541" s="7">
        <v>4765020</v>
      </c>
      <c r="AM2541" s="7">
        <f>INT(IF(MOD(Y2541,3)=0,INT(AL2541*0.55),INT(AL2541*0.35)))</f>
        <v>1667757</v>
      </c>
      <c r="AN2541" s="54">
        <f t="shared" si="781"/>
        <v>15953727</v>
      </c>
      <c r="AO2541" s="7" t="str">
        <f t="shared" si="782"/>
        <v>atk_15953727</v>
      </c>
      <c r="AP2541" s="7" t="s">
        <v>3973</v>
      </c>
      <c r="AQ2541" s="7" t="s">
        <v>3999</v>
      </c>
      <c r="AR2541" s="7" t="s">
        <v>3975</v>
      </c>
      <c r="AS2541" s="7" t="s">
        <v>3976</v>
      </c>
      <c r="AU2541" s="7" t="str">
        <f t="shared" si="783"/>
        <v>hp_112826641;atk_15953727;hit_500000;miss_110;cirt_0;cirtSub_-3500</v>
      </c>
    </row>
    <row r="2542" spans="22:47" x14ac:dyDescent="0.2">
      <c r="V2542" s="7" t="str">
        <f t="shared" si="779"/>
        <v>南方小岛27-2</v>
      </c>
      <c r="W2542" s="7">
        <f t="shared" si="788"/>
        <v>4903</v>
      </c>
      <c r="X2542" s="9" t="s">
        <v>4008</v>
      </c>
      <c r="Y2542" s="9">
        <v>2</v>
      </c>
      <c r="Z2542" s="8">
        <f t="shared" si="784"/>
        <v>13808</v>
      </c>
      <c r="AA2542" s="6" t="s">
        <v>3967</v>
      </c>
      <c r="AB2542" s="6">
        <v>26978853</v>
      </c>
      <c r="AC2542" s="6">
        <f t="shared" si="789"/>
        <v>3.1100000000000003</v>
      </c>
      <c r="AD2542" s="6">
        <f t="shared" si="790"/>
        <v>83904232</v>
      </c>
      <c r="AE2542" s="6">
        <f t="shared" si="794"/>
        <v>25114071</v>
      </c>
      <c r="AF2542" s="6">
        <v>3870000</v>
      </c>
      <c r="AG2542" s="11">
        <f t="shared" si="792"/>
        <v>112888303</v>
      </c>
      <c r="AH2542">
        <f t="shared" si="791"/>
        <v>4.1843255159883928</v>
      </c>
      <c r="AI2542" s="53">
        <v>0.8</v>
      </c>
      <c r="AJ2542" s="7" t="str">
        <f t="shared" si="780"/>
        <v>hp_112888303</v>
      </c>
      <c r="AK2542" s="7" t="s">
        <v>3968</v>
      </c>
      <c r="AL2542" s="7">
        <v>4769920</v>
      </c>
      <c r="AM2542" s="7">
        <f>INT(IF(MOD(Y2542,3)=0,INT(AL2542*0.55),INT(AL2542*0.35)))</f>
        <v>1669472</v>
      </c>
      <c r="AN2542" s="54">
        <f t="shared" si="781"/>
        <v>15967118</v>
      </c>
      <c r="AO2542" s="7" t="str">
        <f t="shared" si="782"/>
        <v>atk_15967118</v>
      </c>
      <c r="AP2542" s="7" t="s">
        <v>3973</v>
      </c>
      <c r="AQ2542" s="7" t="s">
        <v>3999</v>
      </c>
      <c r="AR2542" s="7" t="s">
        <v>3975</v>
      </c>
      <c r="AS2542" s="7" t="s">
        <v>3976</v>
      </c>
      <c r="AU2542" s="7" t="str">
        <f t="shared" si="783"/>
        <v>hp_112888303;atk_15967118;hit_500000;miss_110;cirt_0;cirtSub_-3500</v>
      </c>
    </row>
    <row r="2543" spans="22:47" x14ac:dyDescent="0.2">
      <c r="V2543" s="7" t="str">
        <f t="shared" si="779"/>
        <v>南方小岛27-3</v>
      </c>
      <c r="W2543" s="7">
        <f t="shared" si="788"/>
        <v>4905</v>
      </c>
      <c r="X2543" s="9" t="s">
        <v>4008</v>
      </c>
      <c r="Y2543" s="9">
        <v>3</v>
      </c>
      <c r="Z2543" s="8">
        <f t="shared" si="784"/>
        <v>13811</v>
      </c>
      <c r="AA2543" s="6" t="s">
        <v>3967</v>
      </c>
      <c r="AB2543" s="6">
        <v>26998681</v>
      </c>
      <c r="AC2543" s="6">
        <f t="shared" si="789"/>
        <v>3.1125000000000003</v>
      </c>
      <c r="AD2543" s="6">
        <f t="shared" si="790"/>
        <v>84033394</v>
      </c>
      <c r="AE2543" s="6">
        <f t="shared" si="794"/>
        <v>25114071</v>
      </c>
      <c r="AF2543" s="6">
        <v>3870000</v>
      </c>
      <c r="AG2543" s="11">
        <f t="shared" si="792"/>
        <v>113017465</v>
      </c>
      <c r="AH2543">
        <f t="shared" si="791"/>
        <v>4.1860365326735778</v>
      </c>
      <c r="AI2543" s="53">
        <v>0.8</v>
      </c>
      <c r="AJ2543" s="7" t="str">
        <f t="shared" si="780"/>
        <v>hp_113017465</v>
      </c>
      <c r="AK2543" s="7" t="s">
        <v>3968</v>
      </c>
      <c r="AL2543" s="7">
        <v>4774820</v>
      </c>
      <c r="AM2543" s="7">
        <f>INT(IF(MOD(Y2543,3)=0,INT(AL2543*0.55),INT(AL2543*0.35)))</f>
        <v>2626151</v>
      </c>
      <c r="AN2543" s="54">
        <f t="shared" si="781"/>
        <v>15990056</v>
      </c>
      <c r="AO2543" s="7" t="str">
        <f t="shared" si="782"/>
        <v>atk_15990056</v>
      </c>
      <c r="AP2543" s="7" t="s">
        <v>3973</v>
      </c>
      <c r="AQ2543" s="7" t="s">
        <v>3999</v>
      </c>
      <c r="AR2543" s="7" t="s">
        <v>3975</v>
      </c>
      <c r="AS2543" s="7" t="s">
        <v>3976</v>
      </c>
      <c r="AU2543" s="7" t="str">
        <f t="shared" si="783"/>
        <v>hp_113017465;atk_15990056;hit_500000;miss_110;cirt_0;cirtSub_-3500</v>
      </c>
    </row>
    <row r="2544" spans="22:47" x14ac:dyDescent="0.2">
      <c r="V2544" s="7" t="str">
        <f t="shared" si="779"/>
        <v>南方小岛27-4</v>
      </c>
      <c r="W2544" s="7">
        <f t="shared" si="788"/>
        <v>4907</v>
      </c>
      <c r="X2544" s="9" t="s">
        <v>4008</v>
      </c>
      <c r="Y2544" s="9">
        <v>4</v>
      </c>
      <c r="Z2544" s="8">
        <f t="shared" si="784"/>
        <v>13815</v>
      </c>
      <c r="AA2544" s="6" t="s">
        <v>3967</v>
      </c>
      <c r="AB2544" s="6">
        <v>27018511</v>
      </c>
      <c r="AC2544" s="6">
        <f t="shared" si="789"/>
        <v>3.1125000000000003</v>
      </c>
      <c r="AD2544" s="6">
        <f t="shared" si="790"/>
        <v>84095115</v>
      </c>
      <c r="AE2544" s="6">
        <f t="shared" si="794"/>
        <v>25114071</v>
      </c>
      <c r="AF2544" s="6">
        <v>3870000</v>
      </c>
      <c r="AG2544" s="11">
        <f t="shared" si="792"/>
        <v>113079186</v>
      </c>
      <c r="AH2544">
        <f t="shared" si="791"/>
        <v>4.1852486245448537</v>
      </c>
      <c r="AI2544" s="53">
        <v>0.8</v>
      </c>
      <c r="AJ2544" s="7" t="str">
        <f t="shared" si="780"/>
        <v>hp_113079186</v>
      </c>
      <c r="AK2544" s="7" t="s">
        <v>3968</v>
      </c>
      <c r="AL2544" s="7">
        <v>4779720</v>
      </c>
      <c r="AM2544" s="7">
        <f>INT(IF(MOD(Y2544,3)=0,INT(AL2544*0.55),INT(AL2544*0.35)))</f>
        <v>1672902</v>
      </c>
      <c r="AN2544" s="54">
        <f t="shared" si="781"/>
        <v>16003453</v>
      </c>
      <c r="AO2544" s="7" t="str">
        <f t="shared" si="782"/>
        <v>atk_16003453</v>
      </c>
      <c r="AP2544" s="7" t="s">
        <v>3973</v>
      </c>
      <c r="AQ2544" s="7" t="s">
        <v>3999</v>
      </c>
      <c r="AR2544" s="7" t="s">
        <v>3975</v>
      </c>
      <c r="AS2544" s="7" t="s">
        <v>3976</v>
      </c>
      <c r="AU2544" s="7" t="str">
        <f t="shared" si="783"/>
        <v>hp_113079186;atk_16003453;hit_500000;miss_110;cirt_0;cirtSub_-3500</v>
      </c>
    </row>
    <row r="2545" spans="22:47" x14ac:dyDescent="0.2">
      <c r="V2545" s="7" t="str">
        <f t="shared" si="779"/>
        <v>南方小岛27-5</v>
      </c>
      <c r="W2545" s="7">
        <f t="shared" si="788"/>
        <v>4909</v>
      </c>
      <c r="X2545" s="9" t="s">
        <v>4008</v>
      </c>
      <c r="Y2545" s="9">
        <v>5</v>
      </c>
      <c r="Z2545" s="8">
        <f t="shared" si="784"/>
        <v>13820</v>
      </c>
      <c r="AA2545" s="6" t="s">
        <v>3967</v>
      </c>
      <c r="AB2545" s="6">
        <v>27038342</v>
      </c>
      <c r="AC2545" s="6">
        <f t="shared" si="789"/>
        <v>3.1125000000000003</v>
      </c>
      <c r="AD2545" s="6">
        <f t="shared" si="790"/>
        <v>84156839</v>
      </c>
      <c r="AE2545" s="6">
        <f t="shared" si="794"/>
        <v>25114071</v>
      </c>
      <c r="AF2545" s="6">
        <v>3870000</v>
      </c>
      <c r="AG2545" s="11">
        <f t="shared" si="792"/>
        <v>113140910</v>
      </c>
      <c r="AH2545">
        <f t="shared" si="791"/>
        <v>4.1844618283177271</v>
      </c>
      <c r="AI2545" s="53">
        <v>0.8</v>
      </c>
      <c r="AJ2545" s="7" t="str">
        <f t="shared" si="780"/>
        <v>hp_113140910</v>
      </c>
      <c r="AK2545" s="7" t="s">
        <v>3968</v>
      </c>
      <c r="AL2545" s="7">
        <v>4784620</v>
      </c>
      <c r="AM2545" s="7">
        <f>INT(IF(MOD(Y2545,3)=0,INT(AL2545*0.55),INT(AL2545*0.35)))</f>
        <v>1674617</v>
      </c>
      <c r="AN2545" s="54">
        <f t="shared" si="781"/>
        <v>16016847</v>
      </c>
      <c r="AO2545" s="7" t="str">
        <f t="shared" si="782"/>
        <v>atk_16016847</v>
      </c>
      <c r="AP2545" s="7" t="s">
        <v>3973</v>
      </c>
      <c r="AQ2545" s="7" t="s">
        <v>3999</v>
      </c>
      <c r="AR2545" s="7" t="s">
        <v>3975</v>
      </c>
      <c r="AS2545" s="7" t="s">
        <v>3976</v>
      </c>
      <c r="AU2545" s="7" t="str">
        <f t="shared" si="783"/>
        <v>hp_113140910;atk_16016847;hit_500000;miss_110;cirt_0;cirtSub_-3500</v>
      </c>
    </row>
    <row r="2546" spans="22:47" x14ac:dyDescent="0.2">
      <c r="V2546" s="7" t="str">
        <f t="shared" si="779"/>
        <v>南方小岛27-6</v>
      </c>
      <c r="W2546" s="7">
        <f t="shared" si="788"/>
        <v>4911</v>
      </c>
      <c r="X2546" s="9" t="s">
        <v>4008</v>
      </c>
      <c r="Y2546" s="9">
        <v>6</v>
      </c>
      <c r="Z2546" s="8">
        <f t="shared" si="784"/>
        <v>13826</v>
      </c>
      <c r="AA2546" s="6" t="s">
        <v>3967</v>
      </c>
      <c r="AB2546" s="6">
        <v>27058176</v>
      </c>
      <c r="AC2546" s="6">
        <f t="shared" si="789"/>
        <v>3.1150000000000002</v>
      </c>
      <c r="AD2546" s="6">
        <f t="shared" si="790"/>
        <v>84286218</v>
      </c>
      <c r="AE2546" s="6">
        <f t="shared" si="794"/>
        <v>25114071</v>
      </c>
      <c r="AF2546" s="6">
        <v>3870000</v>
      </c>
      <c r="AG2546" s="11">
        <f t="shared" si="792"/>
        <v>113270289</v>
      </c>
      <c r="AH2546">
        <f t="shared" si="791"/>
        <v>4.1861760748396346</v>
      </c>
      <c r="AI2546" s="53">
        <v>0.8</v>
      </c>
      <c r="AJ2546" s="7" t="str">
        <f t="shared" si="780"/>
        <v>hp_113270289</v>
      </c>
      <c r="AK2546" s="7" t="s">
        <v>3968</v>
      </c>
      <c r="AL2546" s="7">
        <v>4789520</v>
      </c>
      <c r="AM2546" s="7">
        <f>INT(IF(MOD(Y2546,3)=0,INT(AL2546*0.55),INT(AL2546*0.35)))</f>
        <v>2634236</v>
      </c>
      <c r="AN2546" s="54">
        <f t="shared" si="781"/>
        <v>16039819</v>
      </c>
      <c r="AO2546" s="7" t="str">
        <f t="shared" si="782"/>
        <v>atk_16039819</v>
      </c>
      <c r="AP2546" s="7" t="s">
        <v>3973</v>
      </c>
      <c r="AQ2546" s="7" t="s">
        <v>3999</v>
      </c>
      <c r="AR2546" s="7" t="s">
        <v>3975</v>
      </c>
      <c r="AS2546" s="7" t="s">
        <v>3976</v>
      </c>
      <c r="AU2546" s="7" t="str">
        <f t="shared" si="783"/>
        <v>hp_113270289;atk_16039819;hit_500000;miss_110;cirt_0;cirtSub_-3500</v>
      </c>
    </row>
    <row r="2547" spans="22:47" x14ac:dyDescent="0.2">
      <c r="V2547" s="7" t="str">
        <f t="shared" si="779"/>
        <v>南方小岛27-7</v>
      </c>
      <c r="W2547" s="7">
        <f t="shared" si="788"/>
        <v>4913</v>
      </c>
      <c r="X2547" s="9" t="s">
        <v>4008</v>
      </c>
      <c r="Y2547" s="9">
        <v>7</v>
      </c>
      <c r="Z2547" s="8">
        <f t="shared" si="784"/>
        <v>13833</v>
      </c>
      <c r="AA2547" s="6" t="s">
        <v>3967</v>
      </c>
      <c r="AB2547" s="6">
        <v>27078011</v>
      </c>
      <c r="AC2547" s="6">
        <f t="shared" si="789"/>
        <v>3.1150000000000002</v>
      </c>
      <c r="AD2547" s="6">
        <f t="shared" si="790"/>
        <v>84348004</v>
      </c>
      <c r="AE2547" s="6">
        <f t="shared" si="794"/>
        <v>25114071</v>
      </c>
      <c r="AF2547" s="6">
        <v>3870000</v>
      </c>
      <c r="AG2547" s="11">
        <f t="shared" si="792"/>
        <v>113332075</v>
      </c>
      <c r="AH2547">
        <f t="shared" si="791"/>
        <v>4.185391423321307</v>
      </c>
      <c r="AI2547" s="53">
        <v>0.8</v>
      </c>
      <c r="AJ2547" s="7" t="str">
        <f t="shared" si="780"/>
        <v>hp_113332075</v>
      </c>
      <c r="AK2547" s="7" t="s">
        <v>3968</v>
      </c>
      <c r="AL2547" s="7">
        <v>4794420</v>
      </c>
      <c r="AM2547" s="7">
        <f>INT(IF(MOD(Y2547,3)=0,INT(AL2547*0.55),INT(AL2547*0.35)))</f>
        <v>1678047</v>
      </c>
      <c r="AN2547" s="54">
        <f t="shared" si="781"/>
        <v>16053219</v>
      </c>
      <c r="AO2547" s="7" t="str">
        <f t="shared" si="782"/>
        <v>atk_16053219</v>
      </c>
      <c r="AP2547" s="7" t="s">
        <v>3973</v>
      </c>
      <c r="AQ2547" s="7" t="s">
        <v>3999</v>
      </c>
      <c r="AR2547" s="7" t="s">
        <v>3975</v>
      </c>
      <c r="AS2547" s="7" t="s">
        <v>3976</v>
      </c>
      <c r="AU2547" s="7" t="str">
        <f t="shared" si="783"/>
        <v>hp_113332075;atk_16053219;hit_500000;miss_110;cirt_0;cirtSub_-3500</v>
      </c>
    </row>
    <row r="2548" spans="22:47" x14ac:dyDescent="0.2">
      <c r="V2548" s="7" t="str">
        <f t="shared" si="779"/>
        <v>南方小岛27-8</v>
      </c>
      <c r="W2548" s="7">
        <f t="shared" si="788"/>
        <v>4915</v>
      </c>
      <c r="X2548" s="9" t="s">
        <v>4008</v>
      </c>
      <c r="Y2548" s="9">
        <v>8</v>
      </c>
      <c r="Z2548" s="8">
        <f t="shared" si="784"/>
        <v>13841</v>
      </c>
      <c r="AA2548" s="6" t="s">
        <v>3967</v>
      </c>
      <c r="AB2548" s="6">
        <v>27097847</v>
      </c>
      <c r="AC2548" s="6">
        <f t="shared" si="789"/>
        <v>3.1150000000000002</v>
      </c>
      <c r="AD2548" s="6">
        <f t="shared" si="790"/>
        <v>84409793</v>
      </c>
      <c r="AE2548" s="6">
        <f t="shared" si="794"/>
        <v>25114071</v>
      </c>
      <c r="AF2548" s="6">
        <v>3870000</v>
      </c>
      <c r="AG2548" s="11">
        <f t="shared" si="792"/>
        <v>113393864</v>
      </c>
      <c r="AH2548">
        <f t="shared" si="791"/>
        <v>4.1846078767807642</v>
      </c>
      <c r="AI2548" s="53">
        <v>0.8</v>
      </c>
      <c r="AJ2548" s="7" t="str">
        <f t="shared" si="780"/>
        <v>hp_113393864</v>
      </c>
      <c r="AK2548" s="7" t="s">
        <v>3968</v>
      </c>
      <c r="AL2548" s="7">
        <v>4799320</v>
      </c>
      <c r="AM2548" s="7">
        <f>INT(IF(MOD(Y2548,3)=0,INT(AL2548*0.55),INT(AL2548*0.35)))</f>
        <v>1679762</v>
      </c>
      <c r="AN2548" s="54">
        <f t="shared" si="781"/>
        <v>16066617</v>
      </c>
      <c r="AO2548" s="7" t="str">
        <f t="shared" si="782"/>
        <v>atk_16066617</v>
      </c>
      <c r="AP2548" s="7" t="s">
        <v>3973</v>
      </c>
      <c r="AQ2548" s="7" t="s">
        <v>3999</v>
      </c>
      <c r="AR2548" s="7" t="s">
        <v>3975</v>
      </c>
      <c r="AS2548" s="7" t="s">
        <v>3976</v>
      </c>
      <c r="AU2548" s="7" t="str">
        <f t="shared" si="783"/>
        <v>hp_113393864;atk_16066617;hit_500000;miss_110;cirt_0;cirtSub_-3500</v>
      </c>
    </row>
    <row r="2549" spans="22:47" x14ac:dyDescent="0.2">
      <c r="V2549" s="7" t="str">
        <f t="shared" si="779"/>
        <v>南方小岛27-9</v>
      </c>
      <c r="W2549" s="7">
        <f t="shared" si="788"/>
        <v>4917</v>
      </c>
      <c r="X2549" s="9" t="s">
        <v>4008</v>
      </c>
      <c r="Y2549" s="9">
        <v>9</v>
      </c>
      <c r="Z2549" s="8">
        <f t="shared" si="784"/>
        <v>13850</v>
      </c>
      <c r="AA2549" s="6" t="s">
        <v>3967</v>
      </c>
      <c r="AB2549" s="6">
        <v>27117685</v>
      </c>
      <c r="AC2549" s="6">
        <f t="shared" si="789"/>
        <v>3.1175000000000002</v>
      </c>
      <c r="AD2549" s="6">
        <f t="shared" si="790"/>
        <v>84539382</v>
      </c>
      <c r="AE2549" s="6">
        <f t="shared" si="794"/>
        <v>25114071</v>
      </c>
      <c r="AF2549" s="6">
        <v>3870000</v>
      </c>
      <c r="AG2549" s="11">
        <f t="shared" si="792"/>
        <v>113523453</v>
      </c>
      <c r="AH2549">
        <f t="shared" si="791"/>
        <v>4.1863253813885661</v>
      </c>
      <c r="AI2549" s="53">
        <v>0.8</v>
      </c>
      <c r="AJ2549" s="7" t="str">
        <f t="shared" si="780"/>
        <v>hp_113523453</v>
      </c>
      <c r="AK2549" s="7" t="s">
        <v>3968</v>
      </c>
      <c r="AL2549" s="7">
        <v>4804220</v>
      </c>
      <c r="AM2549" s="7">
        <f>INT(IF(MOD(Y2549,3)=0,INT(AL2549*0.55),INT(AL2549*0.35)))</f>
        <v>2642321</v>
      </c>
      <c r="AN2549" s="54">
        <f t="shared" si="781"/>
        <v>16089622</v>
      </c>
      <c r="AO2549" s="7" t="str">
        <f t="shared" si="782"/>
        <v>atk_16089622</v>
      </c>
      <c r="AP2549" s="7" t="s">
        <v>3973</v>
      </c>
      <c r="AQ2549" s="7" t="s">
        <v>3999</v>
      </c>
      <c r="AR2549" s="7" t="s">
        <v>3975</v>
      </c>
      <c r="AS2549" s="7" t="s">
        <v>3976</v>
      </c>
      <c r="AU2549" s="7" t="str">
        <f t="shared" si="783"/>
        <v>hp_113523453;atk_16089622;hit_500000;miss_110;cirt_0;cirtSub_-3500</v>
      </c>
    </row>
    <row r="2550" spans="22:47" x14ac:dyDescent="0.2">
      <c r="V2550" s="7" t="str">
        <f t="shared" si="779"/>
        <v>南方小岛27-10</v>
      </c>
      <c r="W2550" s="7">
        <f t="shared" si="788"/>
        <v>4919</v>
      </c>
      <c r="X2550" s="9" t="s">
        <v>4008</v>
      </c>
      <c r="Y2550" s="9">
        <v>10</v>
      </c>
      <c r="Z2550" s="8">
        <f t="shared" si="784"/>
        <v>13860</v>
      </c>
      <c r="AA2550" s="6" t="s">
        <v>3967</v>
      </c>
      <c r="AB2550" s="6">
        <v>27137525</v>
      </c>
      <c r="AC2550" s="6">
        <f t="shared" si="789"/>
        <v>3.1175000000000002</v>
      </c>
      <c r="AD2550" s="6">
        <f t="shared" si="790"/>
        <v>84601234</v>
      </c>
      <c r="AE2550" s="6">
        <f t="shared" si="794"/>
        <v>25114071</v>
      </c>
      <c r="AF2550" s="6">
        <v>3870000</v>
      </c>
      <c r="AG2550" s="11">
        <f t="shared" si="792"/>
        <v>113585305</v>
      </c>
      <c r="AH2550">
        <f t="shared" si="791"/>
        <v>4.1855440022625494</v>
      </c>
      <c r="AI2550" s="53">
        <v>0.8</v>
      </c>
      <c r="AJ2550" s="7" t="str">
        <f t="shared" si="780"/>
        <v>hp_113585305</v>
      </c>
      <c r="AK2550" s="7" t="s">
        <v>3968</v>
      </c>
      <c r="AL2550" s="7">
        <v>4809120</v>
      </c>
      <c r="AM2550" s="7">
        <f>INT(IF(MOD(Y2550,3)=0,INT(AL2550*0.55),INT(AL2550*0.35)))</f>
        <v>1683192</v>
      </c>
      <c r="AN2550" s="54">
        <f t="shared" si="781"/>
        <v>16103026</v>
      </c>
      <c r="AO2550" s="7" t="str">
        <f t="shared" si="782"/>
        <v>atk_16103026</v>
      </c>
      <c r="AP2550" s="7" t="s">
        <v>3973</v>
      </c>
      <c r="AQ2550" s="7" t="s">
        <v>3999</v>
      </c>
      <c r="AR2550" s="7" t="s">
        <v>3975</v>
      </c>
      <c r="AS2550" s="7" t="s">
        <v>3976</v>
      </c>
      <c r="AU2550" s="7" t="str">
        <f t="shared" si="783"/>
        <v>hp_113585305;atk_16103026;hit_500000;miss_110;cirt_0;cirtSub_-3500</v>
      </c>
    </row>
    <row r="2551" spans="22:47" x14ac:dyDescent="0.2">
      <c r="V2551" s="7" t="str">
        <f t="shared" si="779"/>
        <v>南方小岛28-1</v>
      </c>
      <c r="W2551" s="7">
        <f t="shared" si="788"/>
        <v>4921</v>
      </c>
      <c r="X2551" s="9" t="s">
        <v>4009</v>
      </c>
      <c r="Y2551" s="9">
        <v>1</v>
      </c>
      <c r="Z2551" s="8">
        <f t="shared" si="784"/>
        <v>13861</v>
      </c>
      <c r="AA2551" s="6" t="s">
        <v>3967</v>
      </c>
      <c r="AB2551" s="6">
        <v>27157367</v>
      </c>
      <c r="AC2551" s="6">
        <f t="shared" si="789"/>
        <v>3.12</v>
      </c>
      <c r="AD2551" s="6">
        <f t="shared" si="790"/>
        <v>84730985</v>
      </c>
      <c r="AE2551" s="6">
        <f t="shared" ref="AE2551" si="796">IF(MOD(Y2551,1)=0,INT(AD2550*0.3),0)</f>
        <v>25380370</v>
      </c>
      <c r="AF2551" s="6">
        <v>3870000</v>
      </c>
      <c r="AG2551" s="11">
        <f t="shared" si="792"/>
        <v>113981355</v>
      </c>
      <c r="AH2551">
        <f t="shared" si="791"/>
        <v>4.1970694360760374</v>
      </c>
      <c r="AI2551" s="53">
        <v>0.8</v>
      </c>
      <c r="AJ2551" s="7" t="str">
        <f t="shared" si="780"/>
        <v>hp_113981355</v>
      </c>
      <c r="AK2551" s="7" t="s">
        <v>3968</v>
      </c>
      <c r="AL2551" s="7">
        <v>4814020</v>
      </c>
      <c r="AM2551" s="7">
        <f>INT(IF(MOD(Y2551,3)=0,INT(AL2551*0.55),INT(AL2551*0.35)))</f>
        <v>1684907</v>
      </c>
      <c r="AN2551" s="54">
        <f t="shared" si="781"/>
        <v>16163820</v>
      </c>
      <c r="AO2551" s="7" t="str">
        <f t="shared" si="782"/>
        <v>atk_16163820</v>
      </c>
      <c r="AP2551" s="7" t="s">
        <v>3973</v>
      </c>
      <c r="AQ2551" s="7" t="s">
        <v>3999</v>
      </c>
      <c r="AR2551" s="7" t="s">
        <v>3975</v>
      </c>
      <c r="AS2551" s="7" t="s">
        <v>3976</v>
      </c>
      <c r="AU2551" s="7" t="str">
        <f t="shared" si="783"/>
        <v>hp_113981355;atk_16163820;hit_500000;miss_110;cirt_0;cirtSub_-3500</v>
      </c>
    </row>
    <row r="2552" spans="22:47" x14ac:dyDescent="0.2">
      <c r="V2552" s="7" t="str">
        <f t="shared" si="779"/>
        <v>南方小岛28-2</v>
      </c>
      <c r="W2552" s="7">
        <f t="shared" si="788"/>
        <v>4923</v>
      </c>
      <c r="X2552" s="9" t="s">
        <v>4009</v>
      </c>
      <c r="Y2552" s="9">
        <v>2</v>
      </c>
      <c r="Z2552" s="8">
        <f t="shared" si="784"/>
        <v>13863</v>
      </c>
      <c r="AA2552" s="6" t="s">
        <v>3967</v>
      </c>
      <c r="AB2552" s="6">
        <v>27177212</v>
      </c>
      <c r="AC2552" s="6">
        <f t="shared" si="789"/>
        <v>3.12</v>
      </c>
      <c r="AD2552" s="6">
        <f t="shared" si="790"/>
        <v>84792901</v>
      </c>
      <c r="AE2552" s="6">
        <f t="shared" si="794"/>
        <v>25380370</v>
      </c>
      <c r="AF2552" s="6">
        <v>3870000</v>
      </c>
      <c r="AG2552" s="11">
        <f t="shared" si="792"/>
        <v>114043271</v>
      </c>
      <c r="AH2552">
        <f t="shared" si="791"/>
        <v>4.1962829373373545</v>
      </c>
      <c r="AI2552" s="53">
        <v>0.8</v>
      </c>
      <c r="AJ2552" s="7" t="str">
        <f t="shared" si="780"/>
        <v>hp_114043271</v>
      </c>
      <c r="AK2552" s="7" t="s">
        <v>3968</v>
      </c>
      <c r="AL2552" s="7">
        <v>4818920</v>
      </c>
      <c r="AM2552" s="7">
        <f>INT(IF(MOD(Y2552,3)=0,INT(AL2552*0.55),INT(AL2552*0.35)))</f>
        <v>1686622</v>
      </c>
      <c r="AN2552" s="54">
        <f t="shared" si="781"/>
        <v>16177241</v>
      </c>
      <c r="AO2552" s="7" t="str">
        <f t="shared" si="782"/>
        <v>atk_16177241</v>
      </c>
      <c r="AP2552" s="7" t="s">
        <v>3973</v>
      </c>
      <c r="AQ2552" s="7" t="s">
        <v>3999</v>
      </c>
      <c r="AR2552" s="7" t="s">
        <v>3975</v>
      </c>
      <c r="AS2552" s="7" t="s">
        <v>3976</v>
      </c>
      <c r="AU2552" s="7" t="str">
        <f t="shared" si="783"/>
        <v>hp_114043271;atk_16177241;hit_500000;miss_110;cirt_0;cirtSub_-3500</v>
      </c>
    </row>
    <row r="2553" spans="22:47" x14ac:dyDescent="0.2">
      <c r="V2553" s="7" t="str">
        <f t="shared" si="779"/>
        <v>南方小岛28-3</v>
      </c>
      <c r="W2553" s="7">
        <f t="shared" si="788"/>
        <v>4925</v>
      </c>
      <c r="X2553" s="9" t="s">
        <v>4009</v>
      </c>
      <c r="Y2553" s="9">
        <v>3</v>
      </c>
      <c r="Z2553" s="8">
        <f t="shared" si="784"/>
        <v>13866</v>
      </c>
      <c r="AA2553" s="6" t="s">
        <v>3967</v>
      </c>
      <c r="AB2553" s="6">
        <v>27197060</v>
      </c>
      <c r="AC2553" s="6">
        <f t="shared" si="789"/>
        <v>3.1225000000000001</v>
      </c>
      <c r="AD2553" s="6">
        <f t="shared" si="790"/>
        <v>84922819</v>
      </c>
      <c r="AE2553" s="6">
        <f t="shared" si="794"/>
        <v>25380370</v>
      </c>
      <c r="AF2553" s="6">
        <v>3870000</v>
      </c>
      <c r="AG2553" s="11">
        <f t="shared" si="792"/>
        <v>114173189</v>
      </c>
      <c r="AH2553">
        <f t="shared" si="791"/>
        <v>4.1979974673733116</v>
      </c>
      <c r="AI2553" s="53">
        <v>0.8</v>
      </c>
      <c r="AJ2553" s="7" t="str">
        <f t="shared" si="780"/>
        <v>hp_114173189</v>
      </c>
      <c r="AK2553" s="7" t="s">
        <v>3968</v>
      </c>
      <c r="AL2553" s="7">
        <v>4823820</v>
      </c>
      <c r="AM2553" s="7">
        <f>INT(IF(MOD(Y2553,3)=0,INT(AL2553*0.55),INT(AL2553*0.35)))</f>
        <v>2653101</v>
      </c>
      <c r="AN2553" s="54">
        <f t="shared" si="781"/>
        <v>16200307</v>
      </c>
      <c r="AO2553" s="7" t="str">
        <f t="shared" si="782"/>
        <v>atk_16200307</v>
      </c>
      <c r="AP2553" s="7" t="s">
        <v>3973</v>
      </c>
      <c r="AQ2553" s="7" t="s">
        <v>3999</v>
      </c>
      <c r="AR2553" s="7" t="s">
        <v>3975</v>
      </c>
      <c r="AS2553" s="7" t="s">
        <v>3976</v>
      </c>
      <c r="AU2553" s="7" t="str">
        <f t="shared" si="783"/>
        <v>hp_114173189;atk_16200307;hit_500000;miss_110;cirt_0;cirtSub_-3500</v>
      </c>
    </row>
    <row r="2554" spans="22:47" x14ac:dyDescent="0.2">
      <c r="V2554" s="7" t="str">
        <f t="shared" si="779"/>
        <v>南方小岛28-4</v>
      </c>
      <c r="W2554" s="7">
        <f t="shared" si="788"/>
        <v>4927</v>
      </c>
      <c r="X2554" s="9" t="s">
        <v>4009</v>
      </c>
      <c r="Y2554" s="9">
        <v>4</v>
      </c>
      <c r="Z2554" s="8">
        <f t="shared" si="784"/>
        <v>13870</v>
      </c>
      <c r="AA2554" s="6" t="s">
        <v>3967</v>
      </c>
      <c r="AB2554" s="6">
        <v>27216911</v>
      </c>
      <c r="AC2554" s="6">
        <f t="shared" si="789"/>
        <v>3.1225000000000001</v>
      </c>
      <c r="AD2554" s="6">
        <f t="shared" si="790"/>
        <v>84984804</v>
      </c>
      <c r="AE2554" s="6">
        <f t="shared" si="794"/>
        <v>25380370</v>
      </c>
      <c r="AF2554" s="6">
        <v>3870000</v>
      </c>
      <c r="AG2554" s="11">
        <f t="shared" si="792"/>
        <v>114235174</v>
      </c>
      <c r="AH2554">
        <f t="shared" si="791"/>
        <v>4.1972130489018387</v>
      </c>
      <c r="AI2554" s="53">
        <v>0.8</v>
      </c>
      <c r="AJ2554" s="7" t="str">
        <f t="shared" si="780"/>
        <v>hp_114235174</v>
      </c>
      <c r="AK2554" s="7" t="s">
        <v>3968</v>
      </c>
      <c r="AL2554" s="7">
        <v>4828720</v>
      </c>
      <c r="AM2554" s="7">
        <f>INT(IF(MOD(Y2554,3)=0,INT(AL2554*0.55),INT(AL2554*0.35)))</f>
        <v>1690052</v>
      </c>
      <c r="AN2554" s="54">
        <f t="shared" si="781"/>
        <v>16213733</v>
      </c>
      <c r="AO2554" s="7" t="str">
        <f t="shared" si="782"/>
        <v>atk_16213733</v>
      </c>
      <c r="AP2554" s="7" t="s">
        <v>3973</v>
      </c>
      <c r="AQ2554" s="7" t="s">
        <v>3999</v>
      </c>
      <c r="AR2554" s="7" t="s">
        <v>3975</v>
      </c>
      <c r="AS2554" s="7" t="s">
        <v>3976</v>
      </c>
      <c r="AU2554" s="7" t="str">
        <f t="shared" si="783"/>
        <v>hp_114235174;atk_16213733;hit_500000;miss_110;cirt_0;cirtSub_-3500</v>
      </c>
    </row>
    <row r="2555" spans="22:47" x14ac:dyDescent="0.2">
      <c r="V2555" s="7" t="str">
        <f t="shared" si="779"/>
        <v>南方小岛28-5</v>
      </c>
      <c r="W2555" s="7">
        <f t="shared" si="788"/>
        <v>4929</v>
      </c>
      <c r="X2555" s="9" t="s">
        <v>4009</v>
      </c>
      <c r="Y2555" s="9">
        <v>5</v>
      </c>
      <c r="Z2555" s="8">
        <f t="shared" si="784"/>
        <v>13875</v>
      </c>
      <c r="AA2555" s="6" t="s">
        <v>3967</v>
      </c>
      <c r="AB2555" s="6">
        <v>27236764</v>
      </c>
      <c r="AC2555" s="6">
        <f t="shared" si="789"/>
        <v>3.1225000000000001</v>
      </c>
      <c r="AD2555" s="6">
        <f t="shared" si="790"/>
        <v>85046795</v>
      </c>
      <c r="AE2555" s="6">
        <f t="shared" si="794"/>
        <v>25380370</v>
      </c>
      <c r="AF2555" s="6">
        <v>3870000</v>
      </c>
      <c r="AG2555" s="11">
        <f t="shared" si="792"/>
        <v>114297165</v>
      </c>
      <c r="AH2555">
        <f t="shared" si="791"/>
        <v>4.1964296859935342</v>
      </c>
      <c r="AI2555" s="53">
        <v>0.8</v>
      </c>
      <c r="AJ2555" s="7" t="str">
        <f t="shared" si="780"/>
        <v>hp_114297165</v>
      </c>
      <c r="AK2555" s="7" t="s">
        <v>3968</v>
      </c>
      <c r="AL2555" s="7">
        <v>4833620</v>
      </c>
      <c r="AM2555" s="7">
        <f>INT(IF(MOD(Y2555,3)=0,INT(AL2555*0.55),INT(AL2555*0.35)))</f>
        <v>1691767</v>
      </c>
      <c r="AN2555" s="54">
        <f t="shared" si="781"/>
        <v>16227157</v>
      </c>
      <c r="AO2555" s="7" t="str">
        <f t="shared" si="782"/>
        <v>atk_16227157</v>
      </c>
      <c r="AP2555" s="7" t="s">
        <v>3973</v>
      </c>
      <c r="AQ2555" s="7" t="s">
        <v>3999</v>
      </c>
      <c r="AR2555" s="7" t="s">
        <v>3975</v>
      </c>
      <c r="AS2555" s="7" t="s">
        <v>3976</v>
      </c>
      <c r="AU2555" s="7" t="str">
        <f t="shared" si="783"/>
        <v>hp_114297165;atk_16227157;hit_500000;miss_110;cirt_0;cirtSub_-3500</v>
      </c>
    </row>
    <row r="2556" spans="22:47" x14ac:dyDescent="0.2">
      <c r="V2556" s="7" t="str">
        <f t="shared" si="779"/>
        <v>南方小岛28-6</v>
      </c>
      <c r="W2556" s="7">
        <f t="shared" si="788"/>
        <v>4931</v>
      </c>
      <c r="X2556" s="9" t="s">
        <v>4009</v>
      </c>
      <c r="Y2556" s="9">
        <v>6</v>
      </c>
      <c r="Z2556" s="8">
        <f t="shared" si="784"/>
        <v>13881</v>
      </c>
      <c r="AA2556" s="6" t="s">
        <v>3967</v>
      </c>
      <c r="AB2556" s="6">
        <v>27256619</v>
      </c>
      <c r="AC2556" s="6">
        <f t="shared" si="789"/>
        <v>3.125</v>
      </c>
      <c r="AD2556" s="6">
        <f t="shared" si="790"/>
        <v>85176934</v>
      </c>
      <c r="AE2556" s="6">
        <f t="shared" si="794"/>
        <v>25380370</v>
      </c>
      <c r="AF2556" s="6">
        <v>3870000</v>
      </c>
      <c r="AG2556" s="11">
        <f t="shared" si="792"/>
        <v>114427304</v>
      </c>
      <c r="AH2556">
        <f t="shared" si="791"/>
        <v>4.1981473931157787</v>
      </c>
      <c r="AI2556" s="53">
        <v>0.8</v>
      </c>
      <c r="AJ2556" s="7" t="str">
        <f t="shared" si="780"/>
        <v>hp_114427304</v>
      </c>
      <c r="AK2556" s="7" t="s">
        <v>3968</v>
      </c>
      <c r="AL2556" s="7">
        <v>4838520</v>
      </c>
      <c r="AM2556" s="7">
        <f>INT(IF(MOD(Y2556,3)=0,INT(AL2556*0.55),INT(AL2556*0.35)))</f>
        <v>2661186</v>
      </c>
      <c r="AN2556" s="54">
        <f t="shared" si="781"/>
        <v>16250256</v>
      </c>
      <c r="AO2556" s="7" t="str">
        <f t="shared" si="782"/>
        <v>atk_16250256</v>
      </c>
      <c r="AP2556" s="7" t="s">
        <v>3973</v>
      </c>
      <c r="AQ2556" s="7" t="s">
        <v>3999</v>
      </c>
      <c r="AR2556" s="7" t="s">
        <v>3975</v>
      </c>
      <c r="AS2556" s="7" t="s">
        <v>3976</v>
      </c>
      <c r="AU2556" s="7" t="str">
        <f t="shared" si="783"/>
        <v>hp_114427304;atk_16250256;hit_500000;miss_110;cirt_0;cirtSub_-3500</v>
      </c>
    </row>
    <row r="2557" spans="22:47" x14ac:dyDescent="0.2">
      <c r="V2557" s="7" t="str">
        <f t="shared" si="779"/>
        <v>南方小岛28-7</v>
      </c>
      <c r="W2557" s="7">
        <f t="shared" si="788"/>
        <v>4933</v>
      </c>
      <c r="X2557" s="9" t="s">
        <v>4009</v>
      </c>
      <c r="Y2557" s="9">
        <v>7</v>
      </c>
      <c r="Z2557" s="8">
        <f t="shared" si="784"/>
        <v>13888</v>
      </c>
      <c r="AA2557" s="6" t="s">
        <v>3967</v>
      </c>
      <c r="AB2557" s="6">
        <v>27276475</v>
      </c>
      <c r="AC2557" s="6">
        <f t="shared" si="789"/>
        <v>3.125</v>
      </c>
      <c r="AD2557" s="6">
        <f t="shared" si="790"/>
        <v>85238984</v>
      </c>
      <c r="AE2557" s="6">
        <f t="shared" si="794"/>
        <v>25380370</v>
      </c>
      <c r="AF2557" s="6">
        <v>3870000</v>
      </c>
      <c r="AG2557" s="11">
        <f t="shared" si="792"/>
        <v>114489354</v>
      </c>
      <c r="AH2557">
        <f t="shared" si="791"/>
        <v>4.1973661919291256</v>
      </c>
      <c r="AI2557" s="53">
        <v>0.8</v>
      </c>
      <c r="AJ2557" s="7" t="str">
        <f t="shared" si="780"/>
        <v>hp_114489354</v>
      </c>
      <c r="AK2557" s="7" t="s">
        <v>3968</v>
      </c>
      <c r="AL2557" s="7">
        <v>4843420</v>
      </c>
      <c r="AM2557" s="7">
        <f>INT(IF(MOD(Y2557,3)=0,INT(AL2557*0.55),INT(AL2557*0.35)))</f>
        <v>1695197</v>
      </c>
      <c r="AN2557" s="54">
        <f t="shared" si="781"/>
        <v>16263685</v>
      </c>
      <c r="AO2557" s="7" t="str">
        <f t="shared" si="782"/>
        <v>atk_16263685</v>
      </c>
      <c r="AP2557" s="7" t="s">
        <v>3973</v>
      </c>
      <c r="AQ2557" s="7" t="s">
        <v>3999</v>
      </c>
      <c r="AR2557" s="7" t="s">
        <v>3975</v>
      </c>
      <c r="AS2557" s="7" t="s">
        <v>3976</v>
      </c>
      <c r="AU2557" s="7" t="str">
        <f t="shared" si="783"/>
        <v>hp_114489354;atk_16263685;hit_500000;miss_110;cirt_0;cirtSub_-3500</v>
      </c>
    </row>
    <row r="2558" spans="22:47" x14ac:dyDescent="0.2">
      <c r="V2558" s="7" t="str">
        <f t="shared" si="779"/>
        <v>南方小岛28-8</v>
      </c>
      <c r="W2558" s="7">
        <f t="shared" si="788"/>
        <v>4935</v>
      </c>
      <c r="X2558" s="9" t="s">
        <v>4009</v>
      </c>
      <c r="Y2558" s="9">
        <v>8</v>
      </c>
      <c r="Z2558" s="8">
        <f t="shared" si="784"/>
        <v>13896</v>
      </c>
      <c r="AA2558" s="6" t="s">
        <v>3967</v>
      </c>
      <c r="AB2558" s="6">
        <v>27296332</v>
      </c>
      <c r="AC2558" s="6">
        <f t="shared" si="789"/>
        <v>3.125</v>
      </c>
      <c r="AD2558" s="6">
        <f t="shared" si="790"/>
        <v>85301037</v>
      </c>
      <c r="AE2558" s="6">
        <f t="shared" si="794"/>
        <v>25380370</v>
      </c>
      <c r="AF2558" s="6">
        <v>3870000</v>
      </c>
      <c r="AG2558" s="11">
        <f t="shared" si="792"/>
        <v>114551407</v>
      </c>
      <c r="AH2558">
        <f t="shared" si="791"/>
        <v>4.1965860834342141</v>
      </c>
      <c r="AI2558" s="53">
        <v>0.8</v>
      </c>
      <c r="AJ2558" s="7" t="str">
        <f t="shared" si="780"/>
        <v>hp_114551407</v>
      </c>
      <c r="AK2558" s="7" t="s">
        <v>3968</v>
      </c>
      <c r="AL2558" s="7">
        <v>4848320</v>
      </c>
      <c r="AM2558" s="7">
        <f>INT(IF(MOD(Y2558,3)=0,INT(AL2558*0.55),INT(AL2558*0.35)))</f>
        <v>1696912</v>
      </c>
      <c r="AN2558" s="54">
        <f t="shared" si="781"/>
        <v>16277113</v>
      </c>
      <c r="AO2558" s="7" t="str">
        <f t="shared" si="782"/>
        <v>atk_16277113</v>
      </c>
      <c r="AP2558" s="7" t="s">
        <v>3973</v>
      </c>
      <c r="AQ2558" s="7" t="s">
        <v>3999</v>
      </c>
      <c r="AR2558" s="7" t="s">
        <v>3975</v>
      </c>
      <c r="AS2558" s="7" t="s">
        <v>3976</v>
      </c>
      <c r="AU2558" s="7" t="str">
        <f t="shared" si="783"/>
        <v>hp_114551407;atk_16277113;hit_500000;miss_110;cirt_0;cirtSub_-3500</v>
      </c>
    </row>
    <row r="2559" spans="22:47" x14ac:dyDescent="0.2">
      <c r="V2559" s="7" t="str">
        <f t="shared" si="779"/>
        <v>南方小岛28-9</v>
      </c>
      <c r="W2559" s="7">
        <f t="shared" si="788"/>
        <v>4937</v>
      </c>
      <c r="X2559" s="9" t="s">
        <v>4009</v>
      </c>
      <c r="Y2559" s="9">
        <v>9</v>
      </c>
      <c r="Z2559" s="8">
        <f t="shared" si="784"/>
        <v>13905</v>
      </c>
      <c r="AA2559" s="6" t="s">
        <v>3967</v>
      </c>
      <c r="AB2559" s="6">
        <v>27316192</v>
      </c>
      <c r="AC2559" s="6">
        <f t="shared" si="789"/>
        <v>3.1274999999999999</v>
      </c>
      <c r="AD2559" s="6">
        <f t="shared" si="790"/>
        <v>85431390</v>
      </c>
      <c r="AE2559" s="6">
        <f t="shared" si="794"/>
        <v>25380370</v>
      </c>
      <c r="AF2559" s="6">
        <v>3870000</v>
      </c>
      <c r="AG2559" s="11">
        <f t="shared" si="792"/>
        <v>114681760</v>
      </c>
      <c r="AH2559">
        <f t="shared" si="791"/>
        <v>4.1983069968171263</v>
      </c>
      <c r="AI2559" s="53">
        <v>0.8</v>
      </c>
      <c r="AJ2559" s="7" t="str">
        <f t="shared" si="780"/>
        <v>hp_114681760</v>
      </c>
      <c r="AK2559" s="7" t="s">
        <v>3968</v>
      </c>
      <c r="AL2559" s="7">
        <v>4853220</v>
      </c>
      <c r="AM2559" s="7">
        <f>INT(IF(MOD(Y2559,3)=0,INT(AL2559*0.55),INT(AL2559*0.35)))</f>
        <v>2669271</v>
      </c>
      <c r="AN2559" s="54">
        <f t="shared" si="781"/>
        <v>16300245</v>
      </c>
      <c r="AO2559" s="7" t="str">
        <f t="shared" si="782"/>
        <v>atk_16300245</v>
      </c>
      <c r="AP2559" s="7" t="s">
        <v>3973</v>
      </c>
      <c r="AQ2559" s="7" t="s">
        <v>3999</v>
      </c>
      <c r="AR2559" s="7" t="s">
        <v>3975</v>
      </c>
      <c r="AS2559" s="7" t="s">
        <v>3976</v>
      </c>
      <c r="AU2559" s="7" t="str">
        <f t="shared" si="783"/>
        <v>hp_114681760;atk_16300245;hit_500000;miss_110;cirt_0;cirtSub_-3500</v>
      </c>
    </row>
    <row r="2560" spans="22:47" x14ac:dyDescent="0.2">
      <c r="V2560" s="7" t="str">
        <f t="shared" si="779"/>
        <v>南方小岛28-10</v>
      </c>
      <c r="W2560" s="7">
        <f t="shared" si="788"/>
        <v>4939</v>
      </c>
      <c r="X2560" s="9" t="s">
        <v>4009</v>
      </c>
      <c r="Y2560" s="9">
        <v>10</v>
      </c>
      <c r="Z2560" s="8">
        <f t="shared" si="784"/>
        <v>13915</v>
      </c>
      <c r="AA2560" s="6" t="s">
        <v>3967</v>
      </c>
      <c r="AB2560" s="6">
        <v>27336053</v>
      </c>
      <c r="AC2560" s="6">
        <f t="shared" si="789"/>
        <v>3.1274999999999999</v>
      </c>
      <c r="AD2560" s="6">
        <f t="shared" si="790"/>
        <v>85493505</v>
      </c>
      <c r="AE2560" s="6">
        <f t="shared" si="794"/>
        <v>25380370</v>
      </c>
      <c r="AF2560" s="6">
        <v>3870000</v>
      </c>
      <c r="AG2560" s="11">
        <f t="shared" si="792"/>
        <v>114743875</v>
      </c>
      <c r="AH2560">
        <f t="shared" si="791"/>
        <v>4.1975289922067391</v>
      </c>
      <c r="AI2560" s="53">
        <v>0.8</v>
      </c>
      <c r="AJ2560" s="7" t="str">
        <f t="shared" si="780"/>
        <v>hp_114743875</v>
      </c>
      <c r="AK2560" s="7" t="s">
        <v>3968</v>
      </c>
      <c r="AL2560" s="7">
        <v>4858120</v>
      </c>
      <c r="AM2560" s="7">
        <f>INT(IF(MOD(Y2560,3)=0,INT(AL2560*0.55),INT(AL2560*0.35)))</f>
        <v>1700342</v>
      </c>
      <c r="AN2560" s="54">
        <f t="shared" si="781"/>
        <v>16313679</v>
      </c>
      <c r="AO2560" s="7" t="str">
        <f t="shared" si="782"/>
        <v>atk_16313679</v>
      </c>
      <c r="AP2560" s="7" t="s">
        <v>3973</v>
      </c>
      <c r="AQ2560" s="7" t="s">
        <v>3999</v>
      </c>
      <c r="AR2560" s="7" t="s">
        <v>3975</v>
      </c>
      <c r="AS2560" s="7" t="s">
        <v>3976</v>
      </c>
      <c r="AU2560" s="7" t="str">
        <f t="shared" si="783"/>
        <v>hp_114743875;atk_16313679;hit_500000;miss_110;cirt_0;cirtSub_-3500</v>
      </c>
    </row>
    <row r="2561" spans="22:47" x14ac:dyDescent="0.2">
      <c r="V2561" s="7" t="str">
        <f t="shared" ref="V2561:V2624" si="797">X2561&amp;"-"&amp;Y2561</f>
        <v>南方小岛29-1</v>
      </c>
      <c r="W2561" s="7">
        <f t="shared" si="788"/>
        <v>4941</v>
      </c>
      <c r="X2561" s="9" t="s">
        <v>4010</v>
      </c>
      <c r="Y2561" s="9">
        <v>1</v>
      </c>
      <c r="Z2561" s="8">
        <f t="shared" si="784"/>
        <v>13916</v>
      </c>
      <c r="AA2561" s="6" t="s">
        <v>3967</v>
      </c>
      <c r="AB2561" s="6">
        <v>27355917</v>
      </c>
      <c r="AC2561" s="6">
        <f t="shared" si="789"/>
        <v>3.1300000000000003</v>
      </c>
      <c r="AD2561" s="6">
        <f t="shared" si="790"/>
        <v>85624020</v>
      </c>
      <c r="AE2561" s="6">
        <f t="shared" ref="AE2561" si="798">IF(MOD(Y2561,1)=0,INT(AD2560*0.3),0)</f>
        <v>25648051</v>
      </c>
      <c r="AF2561" s="6">
        <v>3870000</v>
      </c>
      <c r="AG2561" s="11">
        <f t="shared" si="792"/>
        <v>115142071</v>
      </c>
      <c r="AH2561">
        <f t="shared" si="791"/>
        <v>4.2090371527300654</v>
      </c>
      <c r="AI2561" s="53">
        <v>0.8</v>
      </c>
      <c r="AJ2561" s="7" t="str">
        <f t="shared" ref="AJ2561:AJ2624" si="799">AA2561&amp;"_"&amp;AG2561</f>
        <v>hp_115142071</v>
      </c>
      <c r="AK2561" s="7" t="s">
        <v>3968</v>
      </c>
      <c r="AL2561" s="7">
        <v>4863020</v>
      </c>
      <c r="AM2561" s="7">
        <f>INT(IF(MOD(Y2561,3)=0,INT(AL2561*0.55),INT(AL2561*0.35)))</f>
        <v>1702057</v>
      </c>
      <c r="AN2561" s="54">
        <f t="shared" si="781"/>
        <v>16374905</v>
      </c>
      <c r="AO2561" s="7" t="str">
        <f t="shared" si="782"/>
        <v>atk_16374905</v>
      </c>
      <c r="AP2561" s="7" t="s">
        <v>3973</v>
      </c>
      <c r="AQ2561" s="7" t="s">
        <v>3999</v>
      </c>
      <c r="AR2561" s="7" t="s">
        <v>3975</v>
      </c>
      <c r="AS2561" s="7" t="s">
        <v>3976</v>
      </c>
      <c r="AU2561" s="7" t="str">
        <f t="shared" si="783"/>
        <v>hp_115142071;atk_16374905;hit_500000;miss_110;cirt_0;cirtSub_-3500</v>
      </c>
    </row>
    <row r="2562" spans="22:47" x14ac:dyDescent="0.2">
      <c r="V2562" s="7" t="str">
        <f t="shared" si="797"/>
        <v>南方小岛29-2</v>
      </c>
      <c r="W2562" s="7">
        <f t="shared" si="788"/>
        <v>4943</v>
      </c>
      <c r="X2562" s="9" t="s">
        <v>4010</v>
      </c>
      <c r="Y2562" s="9">
        <v>2</v>
      </c>
      <c r="Z2562" s="8">
        <f t="shared" si="784"/>
        <v>13918</v>
      </c>
      <c r="AA2562" s="6" t="s">
        <v>3967</v>
      </c>
      <c r="AB2562" s="6">
        <v>27375783</v>
      </c>
      <c r="AC2562" s="6">
        <f t="shared" si="789"/>
        <v>3.1300000000000003</v>
      </c>
      <c r="AD2562" s="6">
        <f t="shared" si="790"/>
        <v>85686200</v>
      </c>
      <c r="AE2562" s="6">
        <f t="shared" si="794"/>
        <v>25648051</v>
      </c>
      <c r="AF2562" s="6">
        <v>3870000</v>
      </c>
      <c r="AG2562" s="11">
        <f t="shared" si="792"/>
        <v>115204251</v>
      </c>
      <c r="AH2562">
        <f t="shared" si="791"/>
        <v>4.208254098156754</v>
      </c>
      <c r="AI2562" s="53">
        <v>0.8</v>
      </c>
      <c r="AJ2562" s="7" t="str">
        <f t="shared" si="799"/>
        <v>hp_115204251</v>
      </c>
      <c r="AK2562" s="7" t="s">
        <v>3968</v>
      </c>
      <c r="AL2562" s="7">
        <v>4867920</v>
      </c>
      <c r="AM2562" s="7">
        <f>INT(IF(MOD(Y2562,3)=0,INT(AL2562*0.55),INT(AL2562*0.35)))</f>
        <v>1703772</v>
      </c>
      <c r="AN2562" s="54">
        <f t="shared" ref="AN2562:AN2625" si="800">INT(AL2562*AI2562*AH2562)</f>
        <v>16388355</v>
      </c>
      <c r="AO2562" s="7" t="str">
        <f t="shared" ref="AO2562:AO2625" si="801">AK2562&amp;"_"&amp;AN2562</f>
        <v>atk_16388355</v>
      </c>
      <c r="AP2562" s="7" t="s">
        <v>3973</v>
      </c>
      <c r="AQ2562" s="7" t="s">
        <v>3999</v>
      </c>
      <c r="AR2562" s="7" t="s">
        <v>3975</v>
      </c>
      <c r="AS2562" s="7" t="s">
        <v>3976</v>
      </c>
      <c r="AU2562" s="7" t="str">
        <f t="shared" ref="AU2562:AU2625" si="802">AJ2562&amp;";"&amp;AO2562&amp;";"&amp;AP2562&amp;";"&amp;AQ2562&amp;";"&amp;AR2562&amp;";"&amp;AS2562</f>
        <v>hp_115204251;atk_16388355;hit_500000;miss_110;cirt_0;cirtSub_-3500</v>
      </c>
    </row>
    <row r="2563" spans="22:47" x14ac:dyDescent="0.2">
      <c r="V2563" s="7" t="str">
        <f t="shared" si="797"/>
        <v>南方小岛29-3</v>
      </c>
      <c r="W2563" s="7">
        <f t="shared" si="788"/>
        <v>4945</v>
      </c>
      <c r="X2563" s="9" t="s">
        <v>4010</v>
      </c>
      <c r="Y2563" s="9">
        <v>3</v>
      </c>
      <c r="Z2563" s="8">
        <f t="shared" ref="Z2563:Z2626" si="803">Y2563+Z2562</f>
        <v>13921</v>
      </c>
      <c r="AA2563" s="6" t="s">
        <v>3967</v>
      </c>
      <c r="AB2563" s="6">
        <v>27395650</v>
      </c>
      <c r="AC2563" s="6">
        <f t="shared" si="789"/>
        <v>3.1325000000000003</v>
      </c>
      <c r="AD2563" s="6">
        <f t="shared" si="790"/>
        <v>85816873</v>
      </c>
      <c r="AE2563" s="6">
        <f t="shared" si="794"/>
        <v>25648051</v>
      </c>
      <c r="AF2563" s="6">
        <v>3870000</v>
      </c>
      <c r="AG2563" s="11">
        <f t="shared" si="792"/>
        <v>115334924</v>
      </c>
      <c r="AH2563">
        <f t="shared" si="791"/>
        <v>4.2099721671141221</v>
      </c>
      <c r="AI2563" s="53">
        <v>0.8</v>
      </c>
      <c r="AJ2563" s="7" t="str">
        <f t="shared" si="799"/>
        <v>hp_115334924</v>
      </c>
      <c r="AK2563" s="7" t="s">
        <v>3968</v>
      </c>
      <c r="AL2563" s="7">
        <v>4872820</v>
      </c>
      <c r="AM2563" s="7">
        <f>INT(IF(MOD(Y2563,3)=0,INT(AL2563*0.55),INT(AL2563*0.35)))</f>
        <v>2680051</v>
      </c>
      <c r="AN2563" s="54">
        <f t="shared" si="800"/>
        <v>16411549</v>
      </c>
      <c r="AO2563" s="7" t="str">
        <f t="shared" si="801"/>
        <v>atk_16411549</v>
      </c>
      <c r="AP2563" s="7" t="s">
        <v>3973</v>
      </c>
      <c r="AQ2563" s="7" t="s">
        <v>3999</v>
      </c>
      <c r="AR2563" s="7" t="s">
        <v>3975</v>
      </c>
      <c r="AS2563" s="7" t="s">
        <v>3976</v>
      </c>
      <c r="AU2563" s="7" t="str">
        <f t="shared" si="802"/>
        <v>hp_115334924;atk_16411549;hit_500000;miss_110;cirt_0;cirtSub_-3500</v>
      </c>
    </row>
    <row r="2564" spans="22:47" x14ac:dyDescent="0.2">
      <c r="V2564" s="7" t="str">
        <f t="shared" si="797"/>
        <v>南方小岛29-4</v>
      </c>
      <c r="W2564" s="7">
        <f t="shared" si="788"/>
        <v>4947</v>
      </c>
      <c r="X2564" s="9" t="s">
        <v>4010</v>
      </c>
      <c r="Y2564" s="9">
        <v>4</v>
      </c>
      <c r="Z2564" s="8">
        <f t="shared" si="803"/>
        <v>13925</v>
      </c>
      <c r="AA2564" s="6" t="s">
        <v>3967</v>
      </c>
      <c r="AB2564" s="6">
        <v>27415520</v>
      </c>
      <c r="AC2564" s="6">
        <f t="shared" si="789"/>
        <v>3.1325000000000003</v>
      </c>
      <c r="AD2564" s="6">
        <f t="shared" si="790"/>
        <v>85879116</v>
      </c>
      <c r="AE2564" s="6">
        <f t="shared" si="794"/>
        <v>25648051</v>
      </c>
      <c r="AF2564" s="6">
        <v>3870000</v>
      </c>
      <c r="AG2564" s="11">
        <f t="shared" si="792"/>
        <v>115397167</v>
      </c>
      <c r="AH2564">
        <f t="shared" si="791"/>
        <v>4.2091912537132252</v>
      </c>
      <c r="AI2564" s="53">
        <v>0.8</v>
      </c>
      <c r="AJ2564" s="7" t="str">
        <f t="shared" si="799"/>
        <v>hp_115397167</v>
      </c>
      <c r="AK2564" s="7" t="s">
        <v>3968</v>
      </c>
      <c r="AL2564" s="7">
        <v>4877720</v>
      </c>
      <c r="AM2564" s="7">
        <f>INT(IF(MOD(Y2564,3)=0,INT(AL2564*0.55),INT(AL2564*0.35)))</f>
        <v>1707202</v>
      </c>
      <c r="AN2564" s="54">
        <f t="shared" si="800"/>
        <v>16425005</v>
      </c>
      <c r="AO2564" s="7" t="str">
        <f t="shared" si="801"/>
        <v>atk_16425005</v>
      </c>
      <c r="AP2564" s="7" t="s">
        <v>3973</v>
      </c>
      <c r="AQ2564" s="7" t="s">
        <v>3999</v>
      </c>
      <c r="AR2564" s="7" t="s">
        <v>3975</v>
      </c>
      <c r="AS2564" s="7" t="s">
        <v>3976</v>
      </c>
      <c r="AU2564" s="7" t="str">
        <f t="shared" si="802"/>
        <v>hp_115397167;atk_16425005;hit_500000;miss_110;cirt_0;cirtSub_-3500</v>
      </c>
    </row>
    <row r="2565" spans="22:47" x14ac:dyDescent="0.2">
      <c r="V2565" s="7" t="str">
        <f t="shared" si="797"/>
        <v>南方小岛29-5</v>
      </c>
      <c r="W2565" s="7">
        <f t="shared" si="788"/>
        <v>4949</v>
      </c>
      <c r="X2565" s="9" t="s">
        <v>4010</v>
      </c>
      <c r="Y2565" s="9">
        <v>5</v>
      </c>
      <c r="Z2565" s="8">
        <f t="shared" si="803"/>
        <v>13930</v>
      </c>
      <c r="AA2565" s="6" t="s">
        <v>3967</v>
      </c>
      <c r="AB2565" s="6">
        <v>27435392</v>
      </c>
      <c r="AC2565" s="6">
        <f t="shared" si="789"/>
        <v>3.1325000000000003</v>
      </c>
      <c r="AD2565" s="6">
        <f t="shared" si="790"/>
        <v>85941365</v>
      </c>
      <c r="AE2565" s="6">
        <f t="shared" si="794"/>
        <v>25648051</v>
      </c>
      <c r="AF2565" s="6">
        <v>3870000</v>
      </c>
      <c r="AG2565" s="11">
        <f t="shared" si="792"/>
        <v>115459416</v>
      </c>
      <c r="AH2565">
        <f t="shared" si="791"/>
        <v>4.2084113833693353</v>
      </c>
      <c r="AI2565" s="53">
        <v>0.8</v>
      </c>
      <c r="AJ2565" s="7" t="str">
        <f t="shared" si="799"/>
        <v>hp_115459416</v>
      </c>
      <c r="AK2565" s="7" t="s">
        <v>3968</v>
      </c>
      <c r="AL2565" s="7">
        <v>4882620</v>
      </c>
      <c r="AM2565" s="7">
        <f>INT(IF(MOD(Y2565,3)=0,INT(AL2565*0.55),INT(AL2565*0.35)))</f>
        <v>1708917</v>
      </c>
      <c r="AN2565" s="54">
        <f t="shared" si="800"/>
        <v>16438458</v>
      </c>
      <c r="AO2565" s="7" t="str">
        <f t="shared" si="801"/>
        <v>atk_16438458</v>
      </c>
      <c r="AP2565" s="7" t="s">
        <v>3973</v>
      </c>
      <c r="AQ2565" s="7" t="s">
        <v>3999</v>
      </c>
      <c r="AR2565" s="7" t="s">
        <v>3975</v>
      </c>
      <c r="AS2565" s="7" t="s">
        <v>3976</v>
      </c>
      <c r="AU2565" s="7" t="str">
        <f t="shared" si="802"/>
        <v>hp_115459416;atk_16438458;hit_500000;miss_110;cirt_0;cirtSub_-3500</v>
      </c>
    </row>
    <row r="2566" spans="22:47" x14ac:dyDescent="0.2">
      <c r="V2566" s="7" t="str">
        <f t="shared" si="797"/>
        <v>南方小岛29-6</v>
      </c>
      <c r="W2566" s="7">
        <f t="shared" si="788"/>
        <v>4951</v>
      </c>
      <c r="X2566" s="9" t="s">
        <v>4010</v>
      </c>
      <c r="Y2566" s="9">
        <v>6</v>
      </c>
      <c r="Z2566" s="8">
        <f t="shared" si="803"/>
        <v>13936</v>
      </c>
      <c r="AA2566" s="6" t="s">
        <v>3967</v>
      </c>
      <c r="AB2566" s="6">
        <v>27455266</v>
      </c>
      <c r="AC2566" s="6">
        <f t="shared" si="789"/>
        <v>3.1350000000000002</v>
      </c>
      <c r="AD2566" s="6">
        <f t="shared" si="790"/>
        <v>86072258</v>
      </c>
      <c r="AE2566" s="6">
        <f t="shared" si="794"/>
        <v>25648051</v>
      </c>
      <c r="AF2566" s="6">
        <v>3870000</v>
      </c>
      <c r="AG2566" s="11">
        <f t="shared" si="792"/>
        <v>115590309</v>
      </c>
      <c r="AH2566">
        <f t="shared" si="791"/>
        <v>4.2101325479782279</v>
      </c>
      <c r="AI2566" s="53">
        <v>0.8</v>
      </c>
      <c r="AJ2566" s="7" t="str">
        <f t="shared" si="799"/>
        <v>hp_115590309</v>
      </c>
      <c r="AK2566" s="7" t="s">
        <v>3968</v>
      </c>
      <c r="AL2566" s="7">
        <v>4887520</v>
      </c>
      <c r="AM2566" s="7">
        <f>INT(IF(MOD(Y2566,3)=0,INT(AL2566*0.55),INT(AL2566*0.35)))</f>
        <v>2688136</v>
      </c>
      <c r="AN2566" s="54">
        <f t="shared" si="800"/>
        <v>16461685</v>
      </c>
      <c r="AO2566" s="7" t="str">
        <f t="shared" si="801"/>
        <v>atk_16461685</v>
      </c>
      <c r="AP2566" s="7" t="s">
        <v>3973</v>
      </c>
      <c r="AQ2566" s="7" t="s">
        <v>3999</v>
      </c>
      <c r="AR2566" s="7" t="s">
        <v>3975</v>
      </c>
      <c r="AS2566" s="7" t="s">
        <v>3976</v>
      </c>
      <c r="AU2566" s="7" t="str">
        <f t="shared" si="802"/>
        <v>hp_115590309;atk_16461685;hit_500000;miss_110;cirt_0;cirtSub_-3500</v>
      </c>
    </row>
    <row r="2567" spans="22:47" x14ac:dyDescent="0.2">
      <c r="V2567" s="7" t="str">
        <f t="shared" si="797"/>
        <v>南方小岛29-7</v>
      </c>
      <c r="W2567" s="7">
        <f t="shared" si="788"/>
        <v>4953</v>
      </c>
      <c r="X2567" s="9" t="s">
        <v>4010</v>
      </c>
      <c r="Y2567" s="9">
        <v>7</v>
      </c>
      <c r="Z2567" s="8">
        <f t="shared" si="803"/>
        <v>13943</v>
      </c>
      <c r="AA2567" s="6" t="s">
        <v>3967</v>
      </c>
      <c r="AB2567" s="6">
        <v>27475141</v>
      </c>
      <c r="AC2567" s="6">
        <f t="shared" si="789"/>
        <v>3.1350000000000002</v>
      </c>
      <c r="AD2567" s="6">
        <f t="shared" si="790"/>
        <v>86134567</v>
      </c>
      <c r="AE2567" s="6">
        <f t="shared" si="794"/>
        <v>25648051</v>
      </c>
      <c r="AF2567" s="6">
        <v>3870000</v>
      </c>
      <c r="AG2567" s="11">
        <f t="shared" si="792"/>
        <v>115652618</v>
      </c>
      <c r="AH2567">
        <f t="shared" si="791"/>
        <v>4.2093548491707464</v>
      </c>
      <c r="AI2567" s="53">
        <v>0.8</v>
      </c>
      <c r="AJ2567" s="7" t="str">
        <f t="shared" si="799"/>
        <v>hp_115652618</v>
      </c>
      <c r="AK2567" s="7" t="s">
        <v>3968</v>
      </c>
      <c r="AL2567" s="7">
        <v>4892420</v>
      </c>
      <c r="AM2567" s="7">
        <f>INT(IF(MOD(Y2567,3)=0,INT(AL2567*0.55),INT(AL2567*0.35)))</f>
        <v>1712347</v>
      </c>
      <c r="AN2567" s="54">
        <f t="shared" si="800"/>
        <v>16475145</v>
      </c>
      <c r="AO2567" s="7" t="str">
        <f t="shared" si="801"/>
        <v>atk_16475145</v>
      </c>
      <c r="AP2567" s="7" t="s">
        <v>3973</v>
      </c>
      <c r="AQ2567" s="7" t="s">
        <v>3999</v>
      </c>
      <c r="AR2567" s="7" t="s">
        <v>3975</v>
      </c>
      <c r="AS2567" s="7" t="s">
        <v>3976</v>
      </c>
      <c r="AU2567" s="7" t="str">
        <f t="shared" si="802"/>
        <v>hp_115652618;atk_16475145;hit_500000;miss_110;cirt_0;cirtSub_-3500</v>
      </c>
    </row>
    <row r="2568" spans="22:47" x14ac:dyDescent="0.2">
      <c r="V2568" s="7" t="str">
        <f t="shared" si="797"/>
        <v>南方小岛29-8</v>
      </c>
      <c r="W2568" s="7">
        <f t="shared" si="788"/>
        <v>4955</v>
      </c>
      <c r="X2568" s="9" t="s">
        <v>4010</v>
      </c>
      <c r="Y2568" s="9">
        <v>8</v>
      </c>
      <c r="Z2568" s="8">
        <f t="shared" si="803"/>
        <v>13951</v>
      </c>
      <c r="AA2568" s="6" t="s">
        <v>3967</v>
      </c>
      <c r="AB2568" s="6">
        <v>27495017</v>
      </c>
      <c r="AC2568" s="6">
        <f t="shared" si="789"/>
        <v>3.1350000000000002</v>
      </c>
      <c r="AD2568" s="6">
        <f t="shared" si="790"/>
        <v>86196878</v>
      </c>
      <c r="AE2568" s="6">
        <f t="shared" si="794"/>
        <v>25648051</v>
      </c>
      <c r="AF2568" s="6">
        <v>3870000</v>
      </c>
      <c r="AG2568" s="11">
        <f t="shared" si="792"/>
        <v>115714929</v>
      </c>
      <c r="AH2568">
        <f t="shared" si="791"/>
        <v>4.2085781943688199</v>
      </c>
      <c r="AI2568" s="53">
        <v>0.8</v>
      </c>
      <c r="AJ2568" s="7" t="str">
        <f t="shared" si="799"/>
        <v>hp_115714929</v>
      </c>
      <c r="AK2568" s="7" t="s">
        <v>3968</v>
      </c>
      <c r="AL2568" s="7">
        <v>4897320</v>
      </c>
      <c r="AM2568" s="7">
        <f>INT(IF(MOD(Y2568,3)=0,INT(AL2568*0.55),INT(AL2568*0.35)))</f>
        <v>1714062</v>
      </c>
      <c r="AN2568" s="54">
        <f t="shared" si="800"/>
        <v>16488603</v>
      </c>
      <c r="AO2568" s="7" t="str">
        <f t="shared" si="801"/>
        <v>atk_16488603</v>
      </c>
      <c r="AP2568" s="7" t="s">
        <v>3973</v>
      </c>
      <c r="AQ2568" s="7" t="s">
        <v>3999</v>
      </c>
      <c r="AR2568" s="7" t="s">
        <v>3975</v>
      </c>
      <c r="AS2568" s="7" t="s">
        <v>3976</v>
      </c>
      <c r="AU2568" s="7" t="str">
        <f t="shared" si="802"/>
        <v>hp_115714929;atk_16488603;hit_500000;miss_110;cirt_0;cirtSub_-3500</v>
      </c>
    </row>
    <row r="2569" spans="22:47" x14ac:dyDescent="0.2">
      <c r="V2569" s="7" t="str">
        <f t="shared" si="797"/>
        <v>南方小岛29-9</v>
      </c>
      <c r="W2569" s="7">
        <f t="shared" si="788"/>
        <v>4957</v>
      </c>
      <c r="X2569" s="9" t="s">
        <v>4010</v>
      </c>
      <c r="Y2569" s="9">
        <v>9</v>
      </c>
      <c r="Z2569" s="8">
        <f t="shared" si="803"/>
        <v>13960</v>
      </c>
      <c r="AA2569" s="6" t="s">
        <v>3967</v>
      </c>
      <c r="AB2569" s="6">
        <v>27514894</v>
      </c>
      <c r="AC2569" s="6">
        <f t="shared" si="789"/>
        <v>3.1375000000000002</v>
      </c>
      <c r="AD2569" s="6">
        <f t="shared" si="790"/>
        <v>86327979</v>
      </c>
      <c r="AE2569" s="6">
        <f t="shared" si="794"/>
        <v>25648051</v>
      </c>
      <c r="AF2569" s="6">
        <v>3870000</v>
      </c>
      <c r="AG2569" s="11">
        <f t="shared" si="792"/>
        <v>115846030</v>
      </c>
      <c r="AH2569">
        <f t="shared" si="791"/>
        <v>4.2103026091977673</v>
      </c>
      <c r="AI2569" s="53">
        <v>0.8</v>
      </c>
      <c r="AJ2569" s="7" t="str">
        <f t="shared" si="799"/>
        <v>hp_115846030</v>
      </c>
      <c r="AK2569" s="7" t="s">
        <v>3968</v>
      </c>
      <c r="AL2569" s="7">
        <v>4902220</v>
      </c>
      <c r="AM2569" s="7">
        <f>INT(IF(MOD(Y2569,3)=0,INT(AL2569*0.55),INT(AL2569*0.35)))</f>
        <v>2696221</v>
      </c>
      <c r="AN2569" s="54">
        <f t="shared" si="800"/>
        <v>16511863</v>
      </c>
      <c r="AO2569" s="7" t="str">
        <f t="shared" si="801"/>
        <v>atk_16511863</v>
      </c>
      <c r="AP2569" s="7" t="s">
        <v>3973</v>
      </c>
      <c r="AQ2569" s="7" t="s">
        <v>3999</v>
      </c>
      <c r="AR2569" s="7" t="s">
        <v>3975</v>
      </c>
      <c r="AS2569" s="7" t="s">
        <v>3976</v>
      </c>
      <c r="AU2569" s="7" t="str">
        <f t="shared" si="802"/>
        <v>hp_115846030;atk_16511863;hit_500000;miss_110;cirt_0;cirtSub_-3500</v>
      </c>
    </row>
    <row r="2570" spans="22:47" x14ac:dyDescent="0.2">
      <c r="V2570" s="7" t="str">
        <f t="shared" si="797"/>
        <v>南方小岛29-10</v>
      </c>
      <c r="W2570" s="7">
        <f t="shared" si="788"/>
        <v>4959</v>
      </c>
      <c r="X2570" s="9" t="s">
        <v>4010</v>
      </c>
      <c r="Y2570" s="9">
        <v>10</v>
      </c>
      <c r="Z2570" s="8">
        <f t="shared" si="803"/>
        <v>13970</v>
      </c>
      <c r="AA2570" s="6" t="s">
        <v>3967</v>
      </c>
      <c r="AB2570" s="6">
        <v>27534773</v>
      </c>
      <c r="AC2570" s="6">
        <f t="shared" si="789"/>
        <v>3.1375000000000002</v>
      </c>
      <c r="AD2570" s="6">
        <f t="shared" si="790"/>
        <v>86390350</v>
      </c>
      <c r="AE2570" s="6">
        <f t="shared" si="794"/>
        <v>25648051</v>
      </c>
      <c r="AF2570" s="6">
        <v>3870000</v>
      </c>
      <c r="AG2570" s="11">
        <f t="shared" si="792"/>
        <v>115908401</v>
      </c>
      <c r="AH2570">
        <f t="shared" si="791"/>
        <v>4.2095281119622809</v>
      </c>
      <c r="AI2570" s="53">
        <v>0.8</v>
      </c>
      <c r="AJ2570" s="7" t="str">
        <f t="shared" si="799"/>
        <v>hp_115908401</v>
      </c>
      <c r="AK2570" s="7" t="s">
        <v>3968</v>
      </c>
      <c r="AL2570" s="7">
        <v>4907120</v>
      </c>
      <c r="AM2570" s="7">
        <f>INT(IF(MOD(Y2570,3)=0,INT(AL2570*0.55),INT(AL2570*0.35)))</f>
        <v>1717492</v>
      </c>
      <c r="AN2570" s="54">
        <f t="shared" si="800"/>
        <v>16525327</v>
      </c>
      <c r="AO2570" s="7" t="str">
        <f t="shared" si="801"/>
        <v>atk_16525327</v>
      </c>
      <c r="AP2570" s="7" t="s">
        <v>3973</v>
      </c>
      <c r="AQ2570" s="7" t="s">
        <v>3999</v>
      </c>
      <c r="AR2570" s="7" t="s">
        <v>3975</v>
      </c>
      <c r="AS2570" s="7" t="s">
        <v>3976</v>
      </c>
      <c r="AU2570" s="7" t="str">
        <f t="shared" si="802"/>
        <v>hp_115908401;atk_16525327;hit_500000;miss_110;cirt_0;cirtSub_-3500</v>
      </c>
    </row>
    <row r="2571" spans="22:47" x14ac:dyDescent="0.2">
      <c r="V2571" s="7" t="str">
        <f t="shared" si="797"/>
        <v>南方小岛30-1</v>
      </c>
      <c r="W2571" s="7">
        <f t="shared" si="788"/>
        <v>4961</v>
      </c>
      <c r="X2571" s="9" t="s">
        <v>4011</v>
      </c>
      <c r="Y2571" s="9">
        <v>1</v>
      </c>
      <c r="Z2571" s="8">
        <f t="shared" si="803"/>
        <v>13971</v>
      </c>
      <c r="AA2571" s="6" t="s">
        <v>3967</v>
      </c>
      <c r="AB2571" s="6">
        <v>27554653</v>
      </c>
      <c r="AC2571" s="6">
        <f t="shared" si="789"/>
        <v>3.14</v>
      </c>
      <c r="AD2571" s="6">
        <f t="shared" si="790"/>
        <v>86521610</v>
      </c>
      <c r="AE2571" s="6">
        <f t="shared" ref="AE2571" si="804">IF(MOD(Y2571,1)=0,INT(AD2570*0.3),0)</f>
        <v>25917105</v>
      </c>
      <c r="AF2571" s="6">
        <v>3870000</v>
      </c>
      <c r="AG2571" s="11">
        <f t="shared" si="792"/>
        <v>116308715</v>
      </c>
      <c r="AH2571">
        <f t="shared" si="791"/>
        <v>4.2210190416841762</v>
      </c>
      <c r="AI2571" s="53">
        <v>0.8</v>
      </c>
      <c r="AJ2571" s="7" t="str">
        <f t="shared" si="799"/>
        <v>hp_116308715</v>
      </c>
      <c r="AK2571" s="7" t="s">
        <v>3968</v>
      </c>
      <c r="AL2571" s="7">
        <v>4912020</v>
      </c>
      <c r="AM2571" s="7">
        <f>INT(IF(MOD(Y2571,3)=0,INT(AL2571*0.55),INT(AL2571*0.35)))</f>
        <v>1719207</v>
      </c>
      <c r="AN2571" s="54">
        <f t="shared" si="800"/>
        <v>16586983</v>
      </c>
      <c r="AO2571" s="7" t="str">
        <f t="shared" si="801"/>
        <v>atk_16586983</v>
      </c>
      <c r="AP2571" s="7" t="s">
        <v>3973</v>
      </c>
      <c r="AQ2571" s="7" t="s">
        <v>3999</v>
      </c>
      <c r="AR2571" s="7" t="s">
        <v>3975</v>
      </c>
      <c r="AS2571" s="7" t="s">
        <v>3976</v>
      </c>
      <c r="AU2571" s="7" t="str">
        <f t="shared" si="802"/>
        <v>hp_116308715;atk_16586983;hit_500000;miss_110;cirt_0;cirtSub_-3500</v>
      </c>
    </row>
    <row r="2572" spans="22:47" x14ac:dyDescent="0.2">
      <c r="V2572" s="7" t="str">
        <f t="shared" si="797"/>
        <v>南方小岛30-2</v>
      </c>
      <c r="W2572" s="7">
        <f t="shared" si="788"/>
        <v>4963</v>
      </c>
      <c r="X2572" s="9" t="s">
        <v>4011</v>
      </c>
      <c r="Y2572" s="9">
        <v>2</v>
      </c>
      <c r="Z2572" s="8">
        <f t="shared" si="803"/>
        <v>13973</v>
      </c>
      <c r="AA2572" s="6" t="s">
        <v>3967</v>
      </c>
      <c r="AB2572" s="6">
        <v>27574535</v>
      </c>
      <c r="AC2572" s="6">
        <f t="shared" si="789"/>
        <v>3.14</v>
      </c>
      <c r="AD2572" s="6">
        <f t="shared" si="790"/>
        <v>86584039</v>
      </c>
      <c r="AE2572" s="6">
        <f t="shared" si="794"/>
        <v>25917105</v>
      </c>
      <c r="AF2572" s="6">
        <v>3870000</v>
      </c>
      <c r="AG2572" s="11">
        <f t="shared" si="792"/>
        <v>116371144</v>
      </c>
      <c r="AH2572">
        <f t="shared" si="791"/>
        <v>4.2202395797426862</v>
      </c>
      <c r="AI2572" s="53">
        <v>0.8</v>
      </c>
      <c r="AJ2572" s="7" t="str">
        <f t="shared" si="799"/>
        <v>hp_116371144</v>
      </c>
      <c r="AK2572" s="7" t="s">
        <v>3968</v>
      </c>
      <c r="AL2572" s="7">
        <v>4916920</v>
      </c>
      <c r="AM2572" s="7">
        <f>INT(IF(MOD(Y2572,3)=0,INT(AL2572*0.55),INT(AL2572*0.35)))</f>
        <v>1720922</v>
      </c>
      <c r="AN2572" s="54">
        <f t="shared" si="800"/>
        <v>16600464</v>
      </c>
      <c r="AO2572" s="7" t="str">
        <f t="shared" si="801"/>
        <v>atk_16600464</v>
      </c>
      <c r="AP2572" s="7" t="s">
        <v>3973</v>
      </c>
      <c r="AQ2572" s="7" t="s">
        <v>3999</v>
      </c>
      <c r="AR2572" s="7" t="s">
        <v>3975</v>
      </c>
      <c r="AS2572" s="7" t="s">
        <v>3976</v>
      </c>
      <c r="AU2572" s="7" t="str">
        <f t="shared" si="802"/>
        <v>hp_116371144;atk_16600464;hit_500000;miss_110;cirt_0;cirtSub_-3500</v>
      </c>
    </row>
    <row r="2573" spans="22:47" x14ac:dyDescent="0.2">
      <c r="V2573" s="7" t="str">
        <f t="shared" si="797"/>
        <v>南方小岛30-3</v>
      </c>
      <c r="W2573" s="7">
        <f t="shared" si="788"/>
        <v>4965</v>
      </c>
      <c r="X2573" s="9" t="s">
        <v>4011</v>
      </c>
      <c r="Y2573" s="9">
        <v>3</v>
      </c>
      <c r="Z2573" s="8">
        <f t="shared" si="803"/>
        <v>13976</v>
      </c>
      <c r="AA2573" s="6" t="s">
        <v>3967</v>
      </c>
      <c r="AB2573" s="6">
        <v>27594419</v>
      </c>
      <c r="AC2573" s="6">
        <f t="shared" si="789"/>
        <v>3.1425000000000001</v>
      </c>
      <c r="AD2573" s="6">
        <f t="shared" si="790"/>
        <v>86715461</v>
      </c>
      <c r="AE2573" s="6">
        <f t="shared" si="794"/>
        <v>25917105</v>
      </c>
      <c r="AF2573" s="6">
        <v>3870000</v>
      </c>
      <c r="AG2573" s="11">
        <f t="shared" si="792"/>
        <v>116502566</v>
      </c>
      <c r="AH2573">
        <f t="shared" si="791"/>
        <v>4.2219611871516483</v>
      </c>
      <c r="AI2573" s="53">
        <v>0.8</v>
      </c>
      <c r="AJ2573" s="7" t="str">
        <f t="shared" si="799"/>
        <v>hp_116502566</v>
      </c>
      <c r="AK2573" s="7" t="s">
        <v>3968</v>
      </c>
      <c r="AL2573" s="7">
        <v>4921820</v>
      </c>
      <c r="AM2573" s="7">
        <f>INT(IF(MOD(Y2573,3)=0,INT(AL2573*0.55),INT(AL2573*0.35)))</f>
        <v>2707001</v>
      </c>
      <c r="AN2573" s="54">
        <f t="shared" si="800"/>
        <v>16623786</v>
      </c>
      <c r="AO2573" s="7" t="str">
        <f t="shared" si="801"/>
        <v>atk_16623786</v>
      </c>
      <c r="AP2573" s="7" t="s">
        <v>3973</v>
      </c>
      <c r="AQ2573" s="7" t="s">
        <v>3999</v>
      </c>
      <c r="AR2573" s="7" t="s">
        <v>3975</v>
      </c>
      <c r="AS2573" s="7" t="s">
        <v>3976</v>
      </c>
      <c r="AU2573" s="7" t="str">
        <f t="shared" si="802"/>
        <v>hp_116502566;atk_16623786;hit_500000;miss_110;cirt_0;cirtSub_-3500</v>
      </c>
    </row>
    <row r="2574" spans="22:47" x14ac:dyDescent="0.2">
      <c r="V2574" s="7" t="str">
        <f t="shared" si="797"/>
        <v>南方小岛30-4</v>
      </c>
      <c r="W2574" s="7">
        <f t="shared" si="788"/>
        <v>4967</v>
      </c>
      <c r="X2574" s="9" t="s">
        <v>4011</v>
      </c>
      <c r="Y2574" s="9">
        <v>4</v>
      </c>
      <c r="Z2574" s="8">
        <f t="shared" si="803"/>
        <v>13980</v>
      </c>
      <c r="AA2574" s="6" t="s">
        <v>3967</v>
      </c>
      <c r="AB2574" s="6">
        <v>27614306</v>
      </c>
      <c r="AC2574" s="6">
        <f t="shared" si="789"/>
        <v>3.1425000000000001</v>
      </c>
      <c r="AD2574" s="6">
        <f t="shared" si="790"/>
        <v>86777956</v>
      </c>
      <c r="AE2574" s="6">
        <f t="shared" si="794"/>
        <v>25917105</v>
      </c>
      <c r="AF2574" s="6">
        <v>3870000</v>
      </c>
      <c r="AG2574" s="11">
        <f t="shared" si="792"/>
        <v>116565061</v>
      </c>
      <c r="AH2574">
        <f t="shared" si="791"/>
        <v>4.2211837950951949</v>
      </c>
      <c r="AI2574" s="53">
        <v>0.8</v>
      </c>
      <c r="AJ2574" s="7" t="str">
        <f t="shared" si="799"/>
        <v>hp_116565061</v>
      </c>
      <c r="AK2574" s="7" t="s">
        <v>3968</v>
      </c>
      <c r="AL2574" s="7">
        <v>4926720</v>
      </c>
      <c r="AM2574" s="7">
        <f>INT(IF(MOD(Y2574,3)=0,INT(AL2574*0.55),INT(AL2574*0.35)))</f>
        <v>1724352</v>
      </c>
      <c r="AN2574" s="54">
        <f t="shared" si="800"/>
        <v>16637272</v>
      </c>
      <c r="AO2574" s="7" t="str">
        <f t="shared" si="801"/>
        <v>atk_16637272</v>
      </c>
      <c r="AP2574" s="7" t="s">
        <v>3973</v>
      </c>
      <c r="AQ2574" s="7" t="s">
        <v>3999</v>
      </c>
      <c r="AR2574" s="7" t="s">
        <v>3975</v>
      </c>
      <c r="AS2574" s="7" t="s">
        <v>3976</v>
      </c>
      <c r="AU2574" s="7" t="str">
        <f t="shared" si="802"/>
        <v>hp_116565061;atk_16637272;hit_500000;miss_110;cirt_0;cirtSub_-3500</v>
      </c>
    </row>
    <row r="2575" spans="22:47" x14ac:dyDescent="0.2">
      <c r="V2575" s="7" t="str">
        <f t="shared" si="797"/>
        <v>南方小岛30-5</v>
      </c>
      <c r="W2575" s="7">
        <f t="shared" si="788"/>
        <v>4969</v>
      </c>
      <c r="X2575" s="9" t="s">
        <v>4011</v>
      </c>
      <c r="Y2575" s="9">
        <v>5</v>
      </c>
      <c r="Z2575" s="8">
        <f t="shared" si="803"/>
        <v>13985</v>
      </c>
      <c r="AA2575" s="6" t="s">
        <v>3967</v>
      </c>
      <c r="AB2575" s="6">
        <v>27634195</v>
      </c>
      <c r="AC2575" s="6">
        <f t="shared" si="789"/>
        <v>3.1425000000000001</v>
      </c>
      <c r="AD2575" s="6">
        <f t="shared" si="790"/>
        <v>86840457</v>
      </c>
      <c r="AE2575" s="6">
        <f t="shared" si="794"/>
        <v>25917105</v>
      </c>
      <c r="AF2575" s="6">
        <v>3870000</v>
      </c>
      <c r="AG2575" s="11">
        <f t="shared" si="792"/>
        <v>116627562</v>
      </c>
      <c r="AH2575">
        <f t="shared" si="791"/>
        <v>4.2204074336162138</v>
      </c>
      <c r="AI2575" s="53">
        <v>0.8</v>
      </c>
      <c r="AJ2575" s="7" t="str">
        <f t="shared" si="799"/>
        <v>hp_116627562</v>
      </c>
      <c r="AK2575" s="7" t="s">
        <v>3968</v>
      </c>
      <c r="AL2575" s="7">
        <v>4931620</v>
      </c>
      <c r="AM2575" s="7">
        <f>INT(IF(MOD(Y2575,3)=0,INT(AL2575*0.55),INT(AL2575*0.35)))</f>
        <v>1726067</v>
      </c>
      <c r="AN2575" s="54">
        <f t="shared" si="800"/>
        <v>16650756</v>
      </c>
      <c r="AO2575" s="7" t="str">
        <f t="shared" si="801"/>
        <v>atk_16650756</v>
      </c>
      <c r="AP2575" s="7" t="s">
        <v>3973</v>
      </c>
      <c r="AQ2575" s="7" t="s">
        <v>3999</v>
      </c>
      <c r="AR2575" s="7" t="s">
        <v>3975</v>
      </c>
      <c r="AS2575" s="7" t="s">
        <v>3976</v>
      </c>
      <c r="AU2575" s="7" t="str">
        <f t="shared" si="802"/>
        <v>hp_116627562;atk_16650756;hit_500000;miss_110;cirt_0;cirtSub_-3500</v>
      </c>
    </row>
    <row r="2576" spans="22:47" x14ac:dyDescent="0.2">
      <c r="V2576" s="7" t="str">
        <f t="shared" si="797"/>
        <v>南方小岛30-6</v>
      </c>
      <c r="W2576" s="7">
        <f t="shared" si="788"/>
        <v>4971</v>
      </c>
      <c r="X2576" s="9" t="s">
        <v>4011</v>
      </c>
      <c r="Y2576" s="9">
        <v>6</v>
      </c>
      <c r="Z2576" s="8">
        <f t="shared" si="803"/>
        <v>13991</v>
      </c>
      <c r="AA2576" s="6" t="s">
        <v>3967</v>
      </c>
      <c r="AB2576" s="6">
        <v>27654087</v>
      </c>
      <c r="AC2576" s="6">
        <f t="shared" si="789"/>
        <v>3.145</v>
      </c>
      <c r="AD2576" s="6">
        <f t="shared" si="790"/>
        <v>86972103</v>
      </c>
      <c r="AE2576" s="6">
        <f t="shared" si="794"/>
        <v>25917105</v>
      </c>
      <c r="AF2576" s="6">
        <v>3870000</v>
      </c>
      <c r="AG2576" s="11">
        <f t="shared" si="792"/>
        <v>116759208</v>
      </c>
      <c r="AH2576">
        <f t="shared" si="791"/>
        <v>4.2221320848524124</v>
      </c>
      <c r="AI2576" s="53">
        <v>0.8</v>
      </c>
      <c r="AJ2576" s="7" t="str">
        <f t="shared" si="799"/>
        <v>hp_116759208</v>
      </c>
      <c r="AK2576" s="7" t="s">
        <v>3968</v>
      </c>
      <c r="AL2576" s="7">
        <v>4936520</v>
      </c>
      <c r="AM2576" s="7">
        <f>INT(IF(MOD(Y2576,3)=0,INT(AL2576*0.55),INT(AL2576*0.35)))</f>
        <v>2715086</v>
      </c>
      <c r="AN2576" s="54">
        <f t="shared" si="800"/>
        <v>16674111</v>
      </c>
      <c r="AO2576" s="7" t="str">
        <f t="shared" si="801"/>
        <v>atk_16674111</v>
      </c>
      <c r="AP2576" s="7" t="s">
        <v>3973</v>
      </c>
      <c r="AQ2576" s="7" t="s">
        <v>3999</v>
      </c>
      <c r="AR2576" s="7" t="s">
        <v>3975</v>
      </c>
      <c r="AS2576" s="7" t="s">
        <v>3976</v>
      </c>
      <c r="AU2576" s="7" t="str">
        <f t="shared" si="802"/>
        <v>hp_116759208;atk_16674111;hit_500000;miss_110;cirt_0;cirtSub_-3500</v>
      </c>
    </row>
    <row r="2577" spans="22:47" x14ac:dyDescent="0.2">
      <c r="V2577" s="7" t="str">
        <f t="shared" si="797"/>
        <v>南方小岛30-7</v>
      </c>
      <c r="W2577" s="7">
        <f t="shared" si="788"/>
        <v>4973</v>
      </c>
      <c r="X2577" s="9" t="s">
        <v>4011</v>
      </c>
      <c r="Y2577" s="9">
        <v>7</v>
      </c>
      <c r="Z2577" s="8">
        <f t="shared" si="803"/>
        <v>13998</v>
      </c>
      <c r="AA2577" s="6" t="s">
        <v>3967</v>
      </c>
      <c r="AB2577" s="6">
        <v>27673980</v>
      </c>
      <c r="AC2577" s="6">
        <f t="shared" si="789"/>
        <v>3.145</v>
      </c>
      <c r="AD2577" s="6">
        <f t="shared" si="790"/>
        <v>87034667</v>
      </c>
      <c r="AE2577" s="6">
        <f t="shared" si="794"/>
        <v>25917105</v>
      </c>
      <c r="AF2577" s="6">
        <v>3870000</v>
      </c>
      <c r="AG2577" s="11">
        <f t="shared" si="792"/>
        <v>116821772</v>
      </c>
      <c r="AH2577">
        <f t="shared" si="791"/>
        <v>4.2213578242088774</v>
      </c>
      <c r="AI2577" s="53">
        <v>0.8</v>
      </c>
      <c r="AJ2577" s="7" t="str">
        <f t="shared" si="799"/>
        <v>hp_116821772</v>
      </c>
      <c r="AK2577" s="7" t="s">
        <v>3968</v>
      </c>
      <c r="AL2577" s="7">
        <v>4941420</v>
      </c>
      <c r="AM2577" s="7">
        <f>INT(IF(MOD(Y2577,3)=0,INT(AL2577*0.55),INT(AL2577*0.35)))</f>
        <v>1729497</v>
      </c>
      <c r="AN2577" s="54">
        <f t="shared" si="800"/>
        <v>16687601</v>
      </c>
      <c r="AO2577" s="7" t="str">
        <f t="shared" si="801"/>
        <v>atk_16687601</v>
      </c>
      <c r="AP2577" s="7" t="s">
        <v>3973</v>
      </c>
      <c r="AQ2577" s="7" t="s">
        <v>3999</v>
      </c>
      <c r="AR2577" s="7" t="s">
        <v>3975</v>
      </c>
      <c r="AS2577" s="7" t="s">
        <v>3976</v>
      </c>
      <c r="AU2577" s="7" t="str">
        <f t="shared" si="802"/>
        <v>hp_116821772;atk_16687601;hit_500000;miss_110;cirt_0;cirtSub_-3500</v>
      </c>
    </row>
    <row r="2578" spans="22:47" x14ac:dyDescent="0.2">
      <c r="V2578" s="7" t="str">
        <f t="shared" si="797"/>
        <v>南方小岛30-8</v>
      </c>
      <c r="W2578" s="7">
        <f t="shared" si="788"/>
        <v>4975</v>
      </c>
      <c r="X2578" s="9" t="s">
        <v>4011</v>
      </c>
      <c r="Y2578" s="9">
        <v>8</v>
      </c>
      <c r="Z2578" s="8">
        <f t="shared" si="803"/>
        <v>14006</v>
      </c>
      <c r="AA2578" s="6" t="s">
        <v>3967</v>
      </c>
      <c r="AB2578" s="6">
        <v>27693875</v>
      </c>
      <c r="AC2578" s="6">
        <f t="shared" si="789"/>
        <v>3.145</v>
      </c>
      <c r="AD2578" s="6">
        <f t="shared" si="790"/>
        <v>87097236</v>
      </c>
      <c r="AE2578" s="6">
        <f t="shared" si="794"/>
        <v>25917105</v>
      </c>
      <c r="AF2578" s="6">
        <v>3870000</v>
      </c>
      <c r="AG2578" s="11">
        <f t="shared" si="792"/>
        <v>116884341</v>
      </c>
      <c r="AH2578">
        <f t="shared" si="791"/>
        <v>4.2205845516382237</v>
      </c>
      <c r="AI2578" s="53">
        <v>0.8</v>
      </c>
      <c r="AJ2578" s="7" t="str">
        <f t="shared" si="799"/>
        <v>hp_116884341</v>
      </c>
      <c r="AK2578" s="7" t="s">
        <v>3968</v>
      </c>
      <c r="AL2578" s="7">
        <v>4946320</v>
      </c>
      <c r="AM2578" s="7">
        <f>INT(IF(MOD(Y2578,3)=0,INT(AL2578*0.55),INT(AL2578*0.35)))</f>
        <v>1731212</v>
      </c>
      <c r="AN2578" s="54">
        <f t="shared" si="800"/>
        <v>16701089</v>
      </c>
      <c r="AO2578" s="7" t="str">
        <f t="shared" si="801"/>
        <v>atk_16701089</v>
      </c>
      <c r="AP2578" s="7" t="s">
        <v>3973</v>
      </c>
      <c r="AQ2578" s="7" t="s">
        <v>3999</v>
      </c>
      <c r="AR2578" s="7" t="s">
        <v>3975</v>
      </c>
      <c r="AS2578" s="7" t="s">
        <v>3976</v>
      </c>
      <c r="AU2578" s="7" t="str">
        <f t="shared" si="802"/>
        <v>hp_116884341;atk_16701089;hit_500000;miss_110;cirt_0;cirtSub_-3500</v>
      </c>
    </row>
    <row r="2579" spans="22:47" x14ac:dyDescent="0.2">
      <c r="V2579" s="7" t="str">
        <f t="shared" si="797"/>
        <v>南方小岛30-9</v>
      </c>
      <c r="W2579" s="7">
        <f t="shared" si="788"/>
        <v>4977</v>
      </c>
      <c r="X2579" s="9" t="s">
        <v>4011</v>
      </c>
      <c r="Y2579" s="9">
        <v>9</v>
      </c>
      <c r="Z2579" s="8">
        <f t="shared" si="803"/>
        <v>14015</v>
      </c>
      <c r="AA2579" s="6" t="s">
        <v>3967</v>
      </c>
      <c r="AB2579" s="6">
        <v>27713773</v>
      </c>
      <c r="AC2579" s="6">
        <f t="shared" si="789"/>
        <v>3.1475</v>
      </c>
      <c r="AD2579" s="6">
        <f t="shared" si="790"/>
        <v>87229100</v>
      </c>
      <c r="AE2579" s="6">
        <f t="shared" si="794"/>
        <v>25917105</v>
      </c>
      <c r="AF2579" s="6">
        <v>3870000</v>
      </c>
      <c r="AG2579" s="11">
        <f t="shared" si="792"/>
        <v>117016205</v>
      </c>
      <c r="AH2579">
        <f t="shared" si="791"/>
        <v>4.2223123138087333</v>
      </c>
      <c r="AI2579" s="53">
        <v>0.8</v>
      </c>
      <c r="AJ2579" s="7" t="str">
        <f t="shared" si="799"/>
        <v>hp_117016205</v>
      </c>
      <c r="AK2579" s="7" t="s">
        <v>3968</v>
      </c>
      <c r="AL2579" s="7">
        <v>4951220</v>
      </c>
      <c r="AM2579" s="7">
        <f>INT(IF(MOD(Y2579,3)=0,INT(AL2579*0.55),INT(AL2579*0.35)))</f>
        <v>2723171</v>
      </c>
      <c r="AN2579" s="54">
        <f t="shared" si="800"/>
        <v>16724477</v>
      </c>
      <c r="AO2579" s="7" t="str">
        <f t="shared" si="801"/>
        <v>atk_16724477</v>
      </c>
      <c r="AP2579" s="7" t="s">
        <v>3973</v>
      </c>
      <c r="AQ2579" s="7" t="s">
        <v>3999</v>
      </c>
      <c r="AR2579" s="7" t="s">
        <v>3975</v>
      </c>
      <c r="AS2579" s="7" t="s">
        <v>3976</v>
      </c>
      <c r="AU2579" s="7" t="str">
        <f t="shared" si="802"/>
        <v>hp_117016205;atk_16724477;hit_500000;miss_110;cirt_0;cirtSub_-3500</v>
      </c>
    </row>
    <row r="2580" spans="22:47" x14ac:dyDescent="0.2">
      <c r="V2580" s="7" t="str">
        <f t="shared" si="797"/>
        <v>南方小岛30-10</v>
      </c>
      <c r="W2580" s="7">
        <f t="shared" si="788"/>
        <v>4979</v>
      </c>
      <c r="X2580" s="9" t="s">
        <v>4011</v>
      </c>
      <c r="Y2580" s="9">
        <v>10</v>
      </c>
      <c r="Z2580" s="8">
        <f t="shared" si="803"/>
        <v>14025</v>
      </c>
      <c r="AA2580" s="6" t="s">
        <v>3967</v>
      </c>
      <c r="AB2580" s="6">
        <v>27733673</v>
      </c>
      <c r="AC2580" s="6">
        <f t="shared" si="789"/>
        <v>3.1475</v>
      </c>
      <c r="AD2580" s="6">
        <f t="shared" si="790"/>
        <v>87291735</v>
      </c>
      <c r="AE2580" s="6">
        <f t="shared" si="794"/>
        <v>25917105</v>
      </c>
      <c r="AF2580" s="6">
        <v>3870000</v>
      </c>
      <c r="AG2580" s="11">
        <f t="shared" si="792"/>
        <v>117078840</v>
      </c>
      <c r="AH2580">
        <f t="shared" si="791"/>
        <v>4.2215410847311858</v>
      </c>
      <c r="AI2580" s="53">
        <v>0.8</v>
      </c>
      <c r="AJ2580" s="7" t="str">
        <f t="shared" si="799"/>
        <v>hp_117078840</v>
      </c>
      <c r="AK2580" s="7" t="s">
        <v>3968</v>
      </c>
      <c r="AL2580" s="7">
        <v>4956120</v>
      </c>
      <c r="AM2580" s="7">
        <f>INT(IF(MOD(Y2580,3)=0,INT(AL2580*0.55),INT(AL2580*0.35)))</f>
        <v>1734642</v>
      </c>
      <c r="AN2580" s="54">
        <f t="shared" si="800"/>
        <v>16737971</v>
      </c>
      <c r="AO2580" s="7" t="str">
        <f t="shared" si="801"/>
        <v>atk_16737971</v>
      </c>
      <c r="AP2580" s="7" t="s">
        <v>3973</v>
      </c>
      <c r="AQ2580" s="7" t="s">
        <v>3999</v>
      </c>
      <c r="AR2580" s="7" t="s">
        <v>3975</v>
      </c>
      <c r="AS2580" s="7" t="s">
        <v>3976</v>
      </c>
      <c r="AU2580" s="7" t="str">
        <f t="shared" si="802"/>
        <v>hp_117078840;atk_16737971;hit_500000;miss_110;cirt_0;cirtSub_-3500</v>
      </c>
    </row>
    <row r="2581" spans="22:47" x14ac:dyDescent="0.2">
      <c r="V2581" s="7" t="str">
        <f t="shared" si="797"/>
        <v>遥远孤岛1-1</v>
      </c>
      <c r="W2581" s="7">
        <f t="shared" si="788"/>
        <v>4981</v>
      </c>
      <c r="X2581" s="9" t="s">
        <v>3441</v>
      </c>
      <c r="Y2581" s="9">
        <v>1</v>
      </c>
      <c r="Z2581" s="8">
        <f t="shared" si="803"/>
        <v>14026</v>
      </c>
      <c r="AA2581" s="6" t="s">
        <v>3967</v>
      </c>
      <c r="AB2581" s="6">
        <v>27753576</v>
      </c>
      <c r="AC2581" s="6">
        <f t="shared" si="789"/>
        <v>3.1500000000000004</v>
      </c>
      <c r="AD2581" s="6">
        <f t="shared" si="790"/>
        <v>87423764</v>
      </c>
      <c r="AE2581" s="6">
        <f t="shared" ref="AE2581" si="805">IF(MOD(Y2581,1)=0,INT(AD2580*0.3),0)</f>
        <v>26187520</v>
      </c>
      <c r="AF2581" s="6">
        <v>3870000</v>
      </c>
      <c r="AG2581" s="11">
        <f t="shared" si="792"/>
        <v>117481284</v>
      </c>
      <c r="AH2581">
        <f t="shared" si="791"/>
        <v>4.2330142969684337</v>
      </c>
      <c r="AI2581" s="53">
        <v>0.8</v>
      </c>
      <c r="AJ2581" s="7" t="str">
        <f t="shared" si="799"/>
        <v>hp_117481284</v>
      </c>
      <c r="AK2581" s="7" t="s">
        <v>3968</v>
      </c>
      <c r="AL2581" s="7">
        <v>4961020</v>
      </c>
      <c r="AM2581" s="7">
        <f>INT(IF(MOD(Y2581,3)=0,INT(AL2581*0.55),INT(AL2581*0.35)))</f>
        <v>1736357</v>
      </c>
      <c r="AN2581" s="54">
        <f t="shared" si="800"/>
        <v>16800054</v>
      </c>
      <c r="AO2581" s="7" t="str">
        <f t="shared" si="801"/>
        <v>atk_16800054</v>
      </c>
      <c r="AP2581" s="7" t="s">
        <v>3973</v>
      </c>
      <c r="AQ2581" s="7" t="s">
        <v>4000</v>
      </c>
      <c r="AR2581" s="7" t="s">
        <v>3975</v>
      </c>
      <c r="AS2581" s="7" t="s">
        <v>3976</v>
      </c>
      <c r="AU2581" s="7" t="str">
        <f t="shared" si="802"/>
        <v>hp_117481284;atk_16800054;hit_500000;miss_115;cirt_0;cirtSub_-3500</v>
      </c>
    </row>
    <row r="2582" spans="22:47" x14ac:dyDescent="0.2">
      <c r="V2582" s="7" t="str">
        <f t="shared" si="797"/>
        <v>遥远孤岛1-2</v>
      </c>
      <c r="W2582" s="7">
        <f t="shared" si="788"/>
        <v>4983</v>
      </c>
      <c r="X2582" s="9" t="s">
        <v>3441</v>
      </c>
      <c r="Y2582" s="9">
        <v>2</v>
      </c>
      <c r="Z2582" s="8">
        <f t="shared" si="803"/>
        <v>14028</v>
      </c>
      <c r="AA2582" s="6" t="s">
        <v>3967</v>
      </c>
      <c r="AB2582" s="6">
        <v>27773482</v>
      </c>
      <c r="AC2582" s="6">
        <f t="shared" si="789"/>
        <v>3.1500000000000004</v>
      </c>
      <c r="AD2582" s="6">
        <f t="shared" si="790"/>
        <v>87486468</v>
      </c>
      <c r="AE2582" s="6">
        <f t="shared" si="794"/>
        <v>26187520</v>
      </c>
      <c r="AF2582" s="6">
        <v>3870000</v>
      </c>
      <c r="AG2582" s="11">
        <f t="shared" si="792"/>
        <v>117543988</v>
      </c>
      <c r="AH2582">
        <f t="shared" si="791"/>
        <v>4.2322380751538464</v>
      </c>
      <c r="AI2582" s="53">
        <v>0.8</v>
      </c>
      <c r="AJ2582" s="7" t="str">
        <f t="shared" si="799"/>
        <v>hp_117543988</v>
      </c>
      <c r="AK2582" s="7" t="s">
        <v>3968</v>
      </c>
      <c r="AL2582" s="7">
        <v>4965920</v>
      </c>
      <c r="AM2582" s="7">
        <f>INT(IF(MOD(Y2582,3)=0,INT(AL2582*0.55),INT(AL2582*0.35)))</f>
        <v>1738072</v>
      </c>
      <c r="AN2582" s="54">
        <f t="shared" si="800"/>
        <v>16813564</v>
      </c>
      <c r="AO2582" s="7" t="str">
        <f t="shared" si="801"/>
        <v>atk_16813564</v>
      </c>
      <c r="AP2582" s="7" t="s">
        <v>3973</v>
      </c>
      <c r="AQ2582" s="7" t="s">
        <v>4000</v>
      </c>
      <c r="AR2582" s="7" t="s">
        <v>3975</v>
      </c>
      <c r="AS2582" s="7" t="s">
        <v>3976</v>
      </c>
      <c r="AU2582" s="7" t="str">
        <f t="shared" si="802"/>
        <v>hp_117543988;atk_16813564;hit_500000;miss_115;cirt_0;cirtSub_-3500</v>
      </c>
    </row>
    <row r="2583" spans="22:47" x14ac:dyDescent="0.2">
      <c r="V2583" s="7" t="str">
        <f t="shared" si="797"/>
        <v>遥远孤岛1-3</v>
      </c>
      <c r="W2583" s="7">
        <f t="shared" si="788"/>
        <v>4985</v>
      </c>
      <c r="X2583" s="9" t="s">
        <v>3441</v>
      </c>
      <c r="Y2583" s="9">
        <v>3</v>
      </c>
      <c r="Z2583" s="8">
        <f t="shared" si="803"/>
        <v>14031</v>
      </c>
      <c r="AA2583" s="6" t="s">
        <v>3967</v>
      </c>
      <c r="AB2583" s="6">
        <v>27793391</v>
      </c>
      <c r="AC2583" s="6">
        <f t="shared" si="789"/>
        <v>3.1525000000000003</v>
      </c>
      <c r="AD2583" s="6">
        <f t="shared" si="790"/>
        <v>87618665</v>
      </c>
      <c r="AE2583" s="6">
        <f t="shared" si="794"/>
        <v>26187520</v>
      </c>
      <c r="AF2583" s="6">
        <v>3870000</v>
      </c>
      <c r="AG2583" s="11">
        <f t="shared" si="792"/>
        <v>117676185</v>
      </c>
      <c r="AH2583">
        <f t="shared" si="791"/>
        <v>4.2339628510965071</v>
      </c>
      <c r="AI2583" s="53">
        <v>0.8</v>
      </c>
      <c r="AJ2583" s="7" t="str">
        <f t="shared" si="799"/>
        <v>hp_117676185</v>
      </c>
      <c r="AK2583" s="7" t="s">
        <v>3968</v>
      </c>
      <c r="AL2583" s="7">
        <v>4970820</v>
      </c>
      <c r="AM2583" s="7">
        <f>INT(IF(MOD(Y2583,3)=0,INT(AL2583*0.55),INT(AL2583*0.35)))</f>
        <v>2733951</v>
      </c>
      <c r="AN2583" s="54">
        <f t="shared" si="800"/>
        <v>16837013</v>
      </c>
      <c r="AO2583" s="7" t="str">
        <f t="shared" si="801"/>
        <v>atk_16837013</v>
      </c>
      <c r="AP2583" s="7" t="s">
        <v>3973</v>
      </c>
      <c r="AQ2583" s="7" t="s">
        <v>4000</v>
      </c>
      <c r="AR2583" s="7" t="s">
        <v>3975</v>
      </c>
      <c r="AS2583" s="7" t="s">
        <v>3976</v>
      </c>
      <c r="AU2583" s="7" t="str">
        <f t="shared" si="802"/>
        <v>hp_117676185;atk_16837013;hit_500000;miss_115;cirt_0;cirtSub_-3500</v>
      </c>
    </row>
    <row r="2584" spans="22:47" x14ac:dyDescent="0.2">
      <c r="V2584" s="7" t="str">
        <f t="shared" si="797"/>
        <v>遥远孤岛1-4</v>
      </c>
      <c r="W2584" s="7">
        <f t="shared" si="788"/>
        <v>4987</v>
      </c>
      <c r="X2584" s="9" t="s">
        <v>3441</v>
      </c>
      <c r="Y2584" s="9">
        <v>4</v>
      </c>
      <c r="Z2584" s="8">
        <f t="shared" si="803"/>
        <v>14035</v>
      </c>
      <c r="AA2584" s="6" t="s">
        <v>3967</v>
      </c>
      <c r="AB2584" s="6">
        <v>27813303</v>
      </c>
      <c r="AC2584" s="6">
        <f t="shared" si="789"/>
        <v>3.1525000000000003</v>
      </c>
      <c r="AD2584" s="6">
        <f t="shared" si="790"/>
        <v>87681437</v>
      </c>
      <c r="AE2584" s="6">
        <f t="shared" si="794"/>
        <v>26187520</v>
      </c>
      <c r="AF2584" s="6">
        <v>3870000</v>
      </c>
      <c r="AG2584" s="11">
        <f t="shared" si="792"/>
        <v>117738957</v>
      </c>
      <c r="AH2584">
        <f t="shared" si="791"/>
        <v>4.233188593242593</v>
      </c>
      <c r="AI2584" s="53">
        <v>0.8</v>
      </c>
      <c r="AJ2584" s="7" t="str">
        <f t="shared" si="799"/>
        <v>hp_117738957</v>
      </c>
      <c r="AK2584" s="7" t="s">
        <v>3968</v>
      </c>
      <c r="AL2584" s="7">
        <v>4975720</v>
      </c>
      <c r="AM2584" s="7">
        <f>INT(IF(MOD(Y2584,3)=0,INT(AL2584*0.55),INT(AL2584*0.35)))</f>
        <v>1741502</v>
      </c>
      <c r="AN2584" s="54">
        <f t="shared" si="800"/>
        <v>16850528</v>
      </c>
      <c r="AO2584" s="7" t="str">
        <f t="shared" si="801"/>
        <v>atk_16850528</v>
      </c>
      <c r="AP2584" s="7" t="s">
        <v>3973</v>
      </c>
      <c r="AQ2584" s="7" t="s">
        <v>4000</v>
      </c>
      <c r="AR2584" s="7" t="s">
        <v>3975</v>
      </c>
      <c r="AS2584" s="7" t="s">
        <v>3976</v>
      </c>
      <c r="AU2584" s="7" t="str">
        <f t="shared" si="802"/>
        <v>hp_117738957;atk_16850528;hit_500000;miss_115;cirt_0;cirtSub_-3500</v>
      </c>
    </row>
    <row r="2585" spans="22:47" x14ac:dyDescent="0.2">
      <c r="V2585" s="7" t="str">
        <f t="shared" si="797"/>
        <v>遥远孤岛1-5</v>
      </c>
      <c r="W2585" s="7">
        <f t="shared" si="788"/>
        <v>4989</v>
      </c>
      <c r="X2585" s="9" t="s">
        <v>3441</v>
      </c>
      <c r="Y2585" s="9">
        <v>5</v>
      </c>
      <c r="Z2585" s="8">
        <f t="shared" si="803"/>
        <v>14040</v>
      </c>
      <c r="AA2585" s="6" t="s">
        <v>3967</v>
      </c>
      <c r="AB2585" s="6">
        <v>27833218</v>
      </c>
      <c r="AC2585" s="6">
        <f t="shared" si="789"/>
        <v>3.1525000000000003</v>
      </c>
      <c r="AD2585" s="6">
        <f t="shared" si="790"/>
        <v>87744219</v>
      </c>
      <c r="AE2585" s="6">
        <f t="shared" si="794"/>
        <v>26187520</v>
      </c>
      <c r="AF2585" s="6">
        <v>3870000</v>
      </c>
      <c r="AG2585" s="11">
        <f t="shared" si="792"/>
        <v>117801739</v>
      </c>
      <c r="AH2585">
        <f t="shared" si="791"/>
        <v>4.2324153462959258</v>
      </c>
      <c r="AI2585" s="53">
        <v>0.8</v>
      </c>
      <c r="AJ2585" s="7" t="str">
        <f t="shared" si="799"/>
        <v>hp_117801739</v>
      </c>
      <c r="AK2585" s="7" t="s">
        <v>3968</v>
      </c>
      <c r="AL2585" s="7">
        <v>4980620</v>
      </c>
      <c r="AM2585" s="7">
        <f>INT(IF(MOD(Y2585,3)=0,INT(AL2585*0.55),INT(AL2585*0.35)))</f>
        <v>1743217</v>
      </c>
      <c r="AN2585" s="54">
        <f t="shared" si="800"/>
        <v>16864042</v>
      </c>
      <c r="AO2585" s="7" t="str">
        <f t="shared" si="801"/>
        <v>atk_16864042</v>
      </c>
      <c r="AP2585" s="7" t="s">
        <v>3973</v>
      </c>
      <c r="AQ2585" s="7" t="s">
        <v>4000</v>
      </c>
      <c r="AR2585" s="7" t="s">
        <v>3975</v>
      </c>
      <c r="AS2585" s="7" t="s">
        <v>3976</v>
      </c>
      <c r="AU2585" s="7" t="str">
        <f t="shared" si="802"/>
        <v>hp_117801739;atk_16864042;hit_500000;miss_115;cirt_0;cirtSub_-3500</v>
      </c>
    </row>
    <row r="2586" spans="22:47" x14ac:dyDescent="0.2">
      <c r="V2586" s="7" t="str">
        <f t="shared" si="797"/>
        <v>遥远孤岛1-6</v>
      </c>
      <c r="W2586" s="7">
        <f t="shared" si="788"/>
        <v>4991</v>
      </c>
      <c r="X2586" s="9" t="s">
        <v>3441</v>
      </c>
      <c r="Y2586" s="9">
        <v>6</v>
      </c>
      <c r="Z2586" s="8">
        <f t="shared" si="803"/>
        <v>14046</v>
      </c>
      <c r="AA2586" s="6" t="s">
        <v>3967</v>
      </c>
      <c r="AB2586" s="6">
        <v>27853135</v>
      </c>
      <c r="AC2586" s="6">
        <f t="shared" si="789"/>
        <v>3.1550000000000002</v>
      </c>
      <c r="AD2586" s="6">
        <f t="shared" si="790"/>
        <v>87876640</v>
      </c>
      <c r="AE2586" s="6">
        <f t="shared" si="794"/>
        <v>26187520</v>
      </c>
      <c r="AF2586" s="6">
        <v>3870000</v>
      </c>
      <c r="AG2586" s="11">
        <f t="shared" si="792"/>
        <v>117934160</v>
      </c>
      <c r="AH2586">
        <f t="shared" si="791"/>
        <v>4.2341431224887254</v>
      </c>
      <c r="AI2586" s="53">
        <v>0.8</v>
      </c>
      <c r="AJ2586" s="7" t="str">
        <f t="shared" si="799"/>
        <v>hp_117934160</v>
      </c>
      <c r="AK2586" s="7" t="s">
        <v>3968</v>
      </c>
      <c r="AL2586" s="7">
        <v>4985520</v>
      </c>
      <c r="AM2586" s="7">
        <f>INT(IF(MOD(Y2586,3)=0,INT(AL2586*0.55),INT(AL2586*0.35)))</f>
        <v>2742036</v>
      </c>
      <c r="AN2586" s="54">
        <f t="shared" si="800"/>
        <v>16887524</v>
      </c>
      <c r="AO2586" s="7" t="str">
        <f t="shared" si="801"/>
        <v>atk_16887524</v>
      </c>
      <c r="AP2586" s="7" t="s">
        <v>3973</v>
      </c>
      <c r="AQ2586" s="7" t="s">
        <v>4000</v>
      </c>
      <c r="AR2586" s="7" t="s">
        <v>3975</v>
      </c>
      <c r="AS2586" s="7" t="s">
        <v>3976</v>
      </c>
      <c r="AU2586" s="7" t="str">
        <f t="shared" si="802"/>
        <v>hp_117934160;atk_16887524;hit_500000;miss_115;cirt_0;cirtSub_-3500</v>
      </c>
    </row>
    <row r="2587" spans="22:47" x14ac:dyDescent="0.2">
      <c r="V2587" s="7" t="str">
        <f t="shared" si="797"/>
        <v>遥远孤岛1-7</v>
      </c>
      <c r="W2587" s="7">
        <f t="shared" si="788"/>
        <v>4993</v>
      </c>
      <c r="X2587" s="9" t="s">
        <v>3441</v>
      </c>
      <c r="Y2587" s="9">
        <v>7</v>
      </c>
      <c r="Z2587" s="8">
        <f t="shared" si="803"/>
        <v>14053</v>
      </c>
      <c r="AA2587" s="6" t="s">
        <v>3967</v>
      </c>
      <c r="AB2587" s="6">
        <v>27873054</v>
      </c>
      <c r="AC2587" s="6">
        <f t="shared" si="789"/>
        <v>3.1550000000000002</v>
      </c>
      <c r="AD2587" s="6">
        <f t="shared" si="790"/>
        <v>87939485</v>
      </c>
      <c r="AE2587" s="6">
        <f t="shared" si="794"/>
        <v>26187520</v>
      </c>
      <c r="AF2587" s="6">
        <v>3870000</v>
      </c>
      <c r="AG2587" s="11">
        <f t="shared" si="792"/>
        <v>117997005</v>
      </c>
      <c r="AH2587">
        <f t="shared" si="791"/>
        <v>4.2333719512759531</v>
      </c>
      <c r="AI2587" s="53">
        <v>0.8</v>
      </c>
      <c r="AJ2587" s="7" t="str">
        <f t="shared" si="799"/>
        <v>hp_117997005</v>
      </c>
      <c r="AK2587" s="7" t="s">
        <v>3968</v>
      </c>
      <c r="AL2587" s="7">
        <v>4990420</v>
      </c>
      <c r="AM2587" s="7">
        <f>INT(IF(MOD(Y2587,3)=0,INT(AL2587*0.55),INT(AL2587*0.35)))</f>
        <v>1746647</v>
      </c>
      <c r="AN2587" s="54">
        <f t="shared" si="800"/>
        <v>16901043</v>
      </c>
      <c r="AO2587" s="7" t="str">
        <f t="shared" si="801"/>
        <v>atk_16901043</v>
      </c>
      <c r="AP2587" s="7" t="s">
        <v>3973</v>
      </c>
      <c r="AQ2587" s="7" t="s">
        <v>4000</v>
      </c>
      <c r="AR2587" s="7" t="s">
        <v>3975</v>
      </c>
      <c r="AS2587" s="7" t="s">
        <v>3976</v>
      </c>
      <c r="AU2587" s="7" t="str">
        <f t="shared" si="802"/>
        <v>hp_117997005;atk_16901043;hit_500000;miss_115;cirt_0;cirtSub_-3500</v>
      </c>
    </row>
    <row r="2588" spans="22:47" x14ac:dyDescent="0.2">
      <c r="V2588" s="7" t="str">
        <f t="shared" si="797"/>
        <v>遥远孤岛1-8</v>
      </c>
      <c r="W2588" s="7">
        <f t="shared" si="788"/>
        <v>4995</v>
      </c>
      <c r="X2588" s="9" t="s">
        <v>3441</v>
      </c>
      <c r="Y2588" s="9">
        <v>8</v>
      </c>
      <c r="Z2588" s="8">
        <f t="shared" si="803"/>
        <v>14061</v>
      </c>
      <c r="AA2588" s="6" t="s">
        <v>3967</v>
      </c>
      <c r="AB2588" s="6">
        <v>27892975</v>
      </c>
      <c r="AC2588" s="6">
        <f t="shared" si="789"/>
        <v>3.1550000000000002</v>
      </c>
      <c r="AD2588" s="6">
        <f t="shared" si="790"/>
        <v>88002336</v>
      </c>
      <c r="AE2588" s="6">
        <f t="shared" si="794"/>
        <v>26187520</v>
      </c>
      <c r="AF2588" s="6">
        <v>3870000</v>
      </c>
      <c r="AG2588" s="11">
        <f t="shared" si="792"/>
        <v>118059856</v>
      </c>
      <c r="AH2588">
        <f t="shared" si="791"/>
        <v>4.2326017931038189</v>
      </c>
      <c r="AI2588" s="53">
        <v>0.8</v>
      </c>
      <c r="AJ2588" s="7" t="str">
        <f t="shared" si="799"/>
        <v>hp_118059856</v>
      </c>
      <c r="AK2588" s="7" t="s">
        <v>3968</v>
      </c>
      <c r="AL2588" s="7">
        <v>4995320</v>
      </c>
      <c r="AM2588" s="7">
        <f>INT(IF(MOD(Y2588,3)=0,INT(AL2588*0.55),INT(AL2588*0.35)))</f>
        <v>1748362</v>
      </c>
      <c r="AN2588" s="54">
        <f t="shared" si="800"/>
        <v>16914560</v>
      </c>
      <c r="AO2588" s="7" t="str">
        <f t="shared" si="801"/>
        <v>atk_16914560</v>
      </c>
      <c r="AP2588" s="7" t="s">
        <v>3973</v>
      </c>
      <c r="AQ2588" s="7" t="s">
        <v>4000</v>
      </c>
      <c r="AR2588" s="7" t="s">
        <v>3975</v>
      </c>
      <c r="AS2588" s="7" t="s">
        <v>3976</v>
      </c>
      <c r="AU2588" s="7" t="str">
        <f t="shared" si="802"/>
        <v>hp_118059856;atk_16914560;hit_500000;miss_115;cirt_0;cirtSub_-3500</v>
      </c>
    </row>
    <row r="2589" spans="22:47" x14ac:dyDescent="0.2">
      <c r="V2589" s="7" t="str">
        <f t="shared" si="797"/>
        <v>遥远孤岛1-9</v>
      </c>
      <c r="W2589" s="7">
        <f t="shared" ref="W2589:W2652" si="806">W2588+2</f>
        <v>4997</v>
      </c>
      <c r="X2589" s="9" t="s">
        <v>3441</v>
      </c>
      <c r="Y2589" s="9">
        <v>9</v>
      </c>
      <c r="Z2589" s="8">
        <f t="shared" si="803"/>
        <v>14070</v>
      </c>
      <c r="AA2589" s="6" t="s">
        <v>3967</v>
      </c>
      <c r="AB2589" s="6">
        <v>27912898</v>
      </c>
      <c r="AC2589" s="6">
        <f t="shared" si="789"/>
        <v>3.1575000000000002</v>
      </c>
      <c r="AD2589" s="6">
        <f t="shared" si="790"/>
        <v>88134975</v>
      </c>
      <c r="AE2589" s="6">
        <f t="shared" si="794"/>
        <v>26187520</v>
      </c>
      <c r="AF2589" s="6">
        <v>3870000</v>
      </c>
      <c r="AG2589" s="11">
        <f t="shared" si="792"/>
        <v>118192495</v>
      </c>
      <c r="AH2589">
        <f t="shared" si="791"/>
        <v>4.2343326371915948</v>
      </c>
      <c r="AI2589" s="53">
        <v>0.8</v>
      </c>
      <c r="AJ2589" s="7" t="str">
        <f t="shared" si="799"/>
        <v>hp_118192495</v>
      </c>
      <c r="AK2589" s="7" t="s">
        <v>3968</v>
      </c>
      <c r="AL2589" s="7">
        <v>5000220</v>
      </c>
      <c r="AM2589" s="7">
        <f>INT(IF(MOD(Y2589,3)=0,INT(AL2589*0.55),INT(AL2589*0.35)))</f>
        <v>2750121</v>
      </c>
      <c r="AN2589" s="54">
        <f t="shared" si="800"/>
        <v>16938075</v>
      </c>
      <c r="AO2589" s="7" t="str">
        <f t="shared" si="801"/>
        <v>atk_16938075</v>
      </c>
      <c r="AP2589" s="7" t="s">
        <v>3973</v>
      </c>
      <c r="AQ2589" s="7" t="s">
        <v>4000</v>
      </c>
      <c r="AR2589" s="7" t="s">
        <v>3975</v>
      </c>
      <c r="AS2589" s="7" t="s">
        <v>3976</v>
      </c>
      <c r="AU2589" s="7" t="str">
        <f t="shared" si="802"/>
        <v>hp_118192495;atk_16938075;hit_500000;miss_115;cirt_0;cirtSub_-3500</v>
      </c>
    </row>
    <row r="2590" spans="22:47" x14ac:dyDescent="0.2">
      <c r="V2590" s="7" t="str">
        <f t="shared" si="797"/>
        <v>遥远孤岛1-10</v>
      </c>
      <c r="W2590" s="7">
        <f t="shared" si="806"/>
        <v>4999</v>
      </c>
      <c r="X2590" s="9" t="s">
        <v>3441</v>
      </c>
      <c r="Y2590" s="9">
        <v>10</v>
      </c>
      <c r="Z2590" s="8">
        <f t="shared" si="803"/>
        <v>14080</v>
      </c>
      <c r="AA2590" s="6" t="s">
        <v>3967</v>
      </c>
      <c r="AB2590" s="6">
        <v>27932822</v>
      </c>
      <c r="AC2590" s="6">
        <f t="shared" si="789"/>
        <v>3.1575000000000002</v>
      </c>
      <c r="AD2590" s="6">
        <f t="shared" si="790"/>
        <v>88197885</v>
      </c>
      <c r="AE2590" s="6">
        <f t="shared" si="794"/>
        <v>26187520</v>
      </c>
      <c r="AF2590" s="6">
        <v>3870000</v>
      </c>
      <c r="AG2590" s="11">
        <f t="shared" si="792"/>
        <v>118255405</v>
      </c>
      <c r="AH2590">
        <f t="shared" si="791"/>
        <v>4.2335645499763679</v>
      </c>
      <c r="AI2590" s="53">
        <v>0.8</v>
      </c>
      <c r="AJ2590" s="7" t="str">
        <f t="shared" si="799"/>
        <v>hp_118255405</v>
      </c>
      <c r="AK2590" s="7" t="s">
        <v>3968</v>
      </c>
      <c r="AL2590" s="7">
        <v>5005120</v>
      </c>
      <c r="AM2590" s="7">
        <f>INT(IF(MOD(Y2590,3)=0,INT(AL2590*0.55),INT(AL2590*0.35)))</f>
        <v>1751792</v>
      </c>
      <c r="AN2590" s="54">
        <f t="shared" si="800"/>
        <v>16951598</v>
      </c>
      <c r="AO2590" s="7" t="str">
        <f t="shared" si="801"/>
        <v>atk_16951598</v>
      </c>
      <c r="AP2590" s="7" t="s">
        <v>3973</v>
      </c>
      <c r="AQ2590" s="7" t="s">
        <v>4000</v>
      </c>
      <c r="AR2590" s="7" t="s">
        <v>3975</v>
      </c>
      <c r="AS2590" s="7" t="s">
        <v>3976</v>
      </c>
      <c r="AU2590" s="7" t="str">
        <f t="shared" si="802"/>
        <v>hp_118255405;atk_16951598;hit_500000;miss_115;cirt_0;cirtSub_-3500</v>
      </c>
    </row>
    <row r="2591" spans="22:47" x14ac:dyDescent="0.2">
      <c r="V2591" s="7" t="str">
        <f t="shared" si="797"/>
        <v>遥远孤岛2-1</v>
      </c>
      <c r="W2591" s="7">
        <f t="shared" si="806"/>
        <v>5001</v>
      </c>
      <c r="X2591" s="9" t="s">
        <v>3442</v>
      </c>
      <c r="Y2591" s="9">
        <v>1</v>
      </c>
      <c r="Z2591" s="8">
        <f t="shared" si="803"/>
        <v>14081</v>
      </c>
      <c r="AA2591" s="6" t="s">
        <v>3967</v>
      </c>
      <c r="AB2591" s="6">
        <v>27952749</v>
      </c>
      <c r="AC2591" s="6">
        <f t="shared" ref="AC2591:AC2654" si="807">0.6+INT((Z2591-1)/55)*0.01+INT(Y2591/3)*0.0025</f>
        <v>3.16</v>
      </c>
      <c r="AD2591" s="6">
        <f t="shared" ref="AD2591:AD2654" si="808">INT(AB2591*AC2591)</f>
        <v>88330686</v>
      </c>
      <c r="AE2591" s="6">
        <f t="shared" ref="AE2591" si="809">IF(MOD(Y2591,1)=0,INT(AD2590*0.3),0)</f>
        <v>26459365</v>
      </c>
      <c r="AF2591" s="6">
        <v>3870000</v>
      </c>
      <c r="AG2591" s="11">
        <f t="shared" si="792"/>
        <v>118660051</v>
      </c>
      <c r="AH2591">
        <f t="shared" si="791"/>
        <v>4.2450225915168485</v>
      </c>
      <c r="AI2591" s="53">
        <v>0.8</v>
      </c>
      <c r="AJ2591" s="7" t="str">
        <f t="shared" si="799"/>
        <v>hp_118660051</v>
      </c>
      <c r="AK2591" s="7" t="s">
        <v>3968</v>
      </c>
      <c r="AL2591" s="7">
        <v>5010020</v>
      </c>
      <c r="AM2591" s="7">
        <f>INT(IF(MOD(Y2591,3)=0,INT(AL2591*0.55),INT(AL2591*0.35)))</f>
        <v>1753507</v>
      </c>
      <c r="AN2591" s="54">
        <f t="shared" si="800"/>
        <v>17014118</v>
      </c>
      <c r="AO2591" s="7" t="str">
        <f t="shared" si="801"/>
        <v>atk_17014118</v>
      </c>
      <c r="AP2591" s="7" t="s">
        <v>3973</v>
      </c>
      <c r="AQ2591" s="7" t="s">
        <v>4000</v>
      </c>
      <c r="AR2591" s="7" t="s">
        <v>3975</v>
      </c>
      <c r="AS2591" s="7" t="s">
        <v>3976</v>
      </c>
      <c r="AU2591" s="7" t="str">
        <f t="shared" si="802"/>
        <v>hp_118660051;atk_17014118;hit_500000;miss_115;cirt_0;cirtSub_-3500</v>
      </c>
    </row>
    <row r="2592" spans="22:47" x14ac:dyDescent="0.2">
      <c r="V2592" s="7" t="str">
        <f t="shared" si="797"/>
        <v>遥远孤岛2-2</v>
      </c>
      <c r="W2592" s="7">
        <f t="shared" si="806"/>
        <v>5003</v>
      </c>
      <c r="X2592" s="9" t="s">
        <v>3442</v>
      </c>
      <c r="Y2592" s="9">
        <v>2</v>
      </c>
      <c r="Z2592" s="8">
        <f t="shared" si="803"/>
        <v>14083</v>
      </c>
      <c r="AA2592" s="6" t="s">
        <v>3967</v>
      </c>
      <c r="AB2592" s="6">
        <v>27972677</v>
      </c>
      <c r="AC2592" s="6">
        <f t="shared" si="807"/>
        <v>3.16</v>
      </c>
      <c r="AD2592" s="6">
        <f t="shared" si="808"/>
        <v>88393659</v>
      </c>
      <c r="AE2592" s="6">
        <f t="shared" si="794"/>
        <v>26459365</v>
      </c>
      <c r="AF2592" s="6">
        <v>3870000</v>
      </c>
      <c r="AG2592" s="11">
        <f t="shared" si="792"/>
        <v>118723024</v>
      </c>
      <c r="AH2592">
        <f t="shared" ref="AH2592:AH2655" si="810">AG2592/AB2592</f>
        <v>4.2442496297369035</v>
      </c>
      <c r="AI2592" s="53">
        <v>0.8</v>
      </c>
      <c r="AJ2592" s="7" t="str">
        <f t="shared" si="799"/>
        <v>hp_118723024</v>
      </c>
      <c r="AK2592" s="7" t="s">
        <v>3968</v>
      </c>
      <c r="AL2592" s="7">
        <v>5014920</v>
      </c>
      <c r="AM2592" s="7">
        <f>INT(IF(MOD(Y2592,3)=0,INT(AL2592*0.55),INT(AL2592*0.35)))</f>
        <v>1755222</v>
      </c>
      <c r="AN2592" s="54">
        <f t="shared" si="800"/>
        <v>17027657</v>
      </c>
      <c r="AO2592" s="7" t="str">
        <f t="shared" si="801"/>
        <v>atk_17027657</v>
      </c>
      <c r="AP2592" s="7" t="s">
        <v>3973</v>
      </c>
      <c r="AQ2592" s="7" t="s">
        <v>4000</v>
      </c>
      <c r="AR2592" s="7" t="s">
        <v>3975</v>
      </c>
      <c r="AS2592" s="7" t="s">
        <v>3976</v>
      </c>
      <c r="AU2592" s="7" t="str">
        <f t="shared" si="802"/>
        <v>hp_118723024;atk_17027657;hit_500000;miss_115;cirt_0;cirtSub_-3500</v>
      </c>
    </row>
    <row r="2593" spans="22:47" x14ac:dyDescent="0.2">
      <c r="V2593" s="7" t="str">
        <f t="shared" si="797"/>
        <v>遥远孤岛2-3</v>
      </c>
      <c r="W2593" s="7">
        <f t="shared" si="806"/>
        <v>5005</v>
      </c>
      <c r="X2593" s="9" t="s">
        <v>3442</v>
      </c>
      <c r="Y2593" s="9">
        <v>3</v>
      </c>
      <c r="Z2593" s="8">
        <f t="shared" si="803"/>
        <v>14086</v>
      </c>
      <c r="AA2593" s="6" t="s">
        <v>3967</v>
      </c>
      <c r="AB2593" s="6">
        <v>27992608</v>
      </c>
      <c r="AC2593" s="6">
        <f t="shared" si="807"/>
        <v>3.1625000000000001</v>
      </c>
      <c r="AD2593" s="6">
        <f t="shared" si="808"/>
        <v>88526622</v>
      </c>
      <c r="AE2593" s="6">
        <f t="shared" si="794"/>
        <v>26459365</v>
      </c>
      <c r="AF2593" s="6">
        <v>3870000</v>
      </c>
      <c r="AG2593" s="11">
        <f t="shared" ref="AG2593:AG2656" si="811">INT(AD2593*1)+AF2593+AE2593</f>
        <v>118855987</v>
      </c>
      <c r="AH2593">
        <f t="shared" si="810"/>
        <v>4.2459776166622278</v>
      </c>
      <c r="AI2593" s="53">
        <v>0.8</v>
      </c>
      <c r="AJ2593" s="7" t="str">
        <f t="shared" si="799"/>
        <v>hp_118855987</v>
      </c>
      <c r="AK2593" s="7" t="s">
        <v>3968</v>
      </c>
      <c r="AL2593" s="7">
        <v>5019820</v>
      </c>
      <c r="AM2593" s="7">
        <f>INT(IF(MOD(Y2593,3)=0,INT(AL2593*0.55),INT(AL2593*0.35)))</f>
        <v>2760901</v>
      </c>
      <c r="AN2593" s="54">
        <f t="shared" si="800"/>
        <v>17051234</v>
      </c>
      <c r="AO2593" s="7" t="str">
        <f t="shared" si="801"/>
        <v>atk_17051234</v>
      </c>
      <c r="AP2593" s="7" t="s">
        <v>3973</v>
      </c>
      <c r="AQ2593" s="7" t="s">
        <v>4000</v>
      </c>
      <c r="AR2593" s="7" t="s">
        <v>3975</v>
      </c>
      <c r="AS2593" s="7" t="s">
        <v>3976</v>
      </c>
      <c r="AU2593" s="7" t="str">
        <f t="shared" si="802"/>
        <v>hp_118855987;atk_17051234;hit_500000;miss_115;cirt_0;cirtSub_-3500</v>
      </c>
    </row>
    <row r="2594" spans="22:47" x14ac:dyDescent="0.2">
      <c r="V2594" s="7" t="str">
        <f t="shared" si="797"/>
        <v>遥远孤岛2-4</v>
      </c>
      <c r="W2594" s="7">
        <f t="shared" si="806"/>
        <v>5007</v>
      </c>
      <c r="X2594" s="9" t="s">
        <v>3442</v>
      </c>
      <c r="Y2594" s="9">
        <v>4</v>
      </c>
      <c r="Z2594" s="8">
        <f t="shared" si="803"/>
        <v>14090</v>
      </c>
      <c r="AA2594" s="6" t="s">
        <v>3967</v>
      </c>
      <c r="AB2594" s="6">
        <v>28012542</v>
      </c>
      <c r="AC2594" s="6">
        <f t="shared" si="807"/>
        <v>3.1625000000000001</v>
      </c>
      <c r="AD2594" s="6">
        <f t="shared" si="808"/>
        <v>88589664</v>
      </c>
      <c r="AE2594" s="6">
        <f t="shared" si="794"/>
        <v>26459365</v>
      </c>
      <c r="AF2594" s="6">
        <v>3870000</v>
      </c>
      <c r="AG2594" s="11">
        <f t="shared" si="811"/>
        <v>118919029</v>
      </c>
      <c r="AH2594">
        <f t="shared" si="810"/>
        <v>4.2452066292305783</v>
      </c>
      <c r="AI2594" s="53">
        <v>0.8</v>
      </c>
      <c r="AJ2594" s="7" t="str">
        <f t="shared" si="799"/>
        <v>hp_118919029</v>
      </c>
      <c r="AK2594" s="7" t="s">
        <v>3968</v>
      </c>
      <c r="AL2594" s="7">
        <v>5024720</v>
      </c>
      <c r="AM2594" s="7">
        <f>INT(IF(MOD(Y2594,3)=0,INT(AL2594*0.55),INT(AL2594*0.35)))</f>
        <v>1758652</v>
      </c>
      <c r="AN2594" s="54">
        <f t="shared" si="800"/>
        <v>17064779</v>
      </c>
      <c r="AO2594" s="7" t="str">
        <f t="shared" si="801"/>
        <v>atk_17064779</v>
      </c>
      <c r="AP2594" s="7" t="s">
        <v>3973</v>
      </c>
      <c r="AQ2594" s="7" t="s">
        <v>4000</v>
      </c>
      <c r="AR2594" s="7" t="s">
        <v>3975</v>
      </c>
      <c r="AS2594" s="7" t="s">
        <v>3976</v>
      </c>
      <c r="AU2594" s="7" t="str">
        <f t="shared" si="802"/>
        <v>hp_118919029;atk_17064779;hit_500000;miss_115;cirt_0;cirtSub_-3500</v>
      </c>
    </row>
    <row r="2595" spans="22:47" x14ac:dyDescent="0.2">
      <c r="V2595" s="7" t="str">
        <f t="shared" si="797"/>
        <v>遥远孤岛2-5</v>
      </c>
      <c r="W2595" s="7">
        <f t="shared" si="806"/>
        <v>5009</v>
      </c>
      <c r="X2595" s="9" t="s">
        <v>3442</v>
      </c>
      <c r="Y2595" s="9">
        <v>5</v>
      </c>
      <c r="Z2595" s="8">
        <f t="shared" si="803"/>
        <v>14095</v>
      </c>
      <c r="AA2595" s="6" t="s">
        <v>3967</v>
      </c>
      <c r="AB2595" s="6">
        <v>28032479</v>
      </c>
      <c r="AC2595" s="6">
        <f t="shared" si="807"/>
        <v>3.1625000000000001</v>
      </c>
      <c r="AD2595" s="6">
        <f t="shared" si="808"/>
        <v>88652714</v>
      </c>
      <c r="AE2595" s="6">
        <f t="shared" si="794"/>
        <v>26459365</v>
      </c>
      <c r="AF2595" s="6">
        <v>3870000</v>
      </c>
      <c r="AG2595" s="11">
        <f t="shared" si="811"/>
        <v>118982079</v>
      </c>
      <c r="AH2595">
        <f t="shared" si="810"/>
        <v>4.2444365694521702</v>
      </c>
      <c r="AI2595" s="53">
        <v>0.8</v>
      </c>
      <c r="AJ2595" s="7" t="str">
        <f t="shared" si="799"/>
        <v>hp_118982079</v>
      </c>
      <c r="AK2595" s="7" t="s">
        <v>3968</v>
      </c>
      <c r="AL2595" s="7">
        <v>5029620</v>
      </c>
      <c r="AM2595" s="7">
        <f>INT(IF(MOD(Y2595,3)=0,INT(AL2595*0.55),INT(AL2595*0.35)))</f>
        <v>1760367</v>
      </c>
      <c r="AN2595" s="54">
        <f t="shared" si="800"/>
        <v>17078322</v>
      </c>
      <c r="AO2595" s="7" t="str">
        <f t="shared" si="801"/>
        <v>atk_17078322</v>
      </c>
      <c r="AP2595" s="7" t="s">
        <v>3973</v>
      </c>
      <c r="AQ2595" s="7" t="s">
        <v>4000</v>
      </c>
      <c r="AR2595" s="7" t="s">
        <v>3975</v>
      </c>
      <c r="AS2595" s="7" t="s">
        <v>3976</v>
      </c>
      <c r="AU2595" s="7" t="str">
        <f t="shared" si="802"/>
        <v>hp_118982079;atk_17078322;hit_500000;miss_115;cirt_0;cirtSub_-3500</v>
      </c>
    </row>
    <row r="2596" spans="22:47" x14ac:dyDescent="0.2">
      <c r="V2596" s="7" t="str">
        <f t="shared" si="797"/>
        <v>遥远孤岛2-6</v>
      </c>
      <c r="W2596" s="7">
        <f t="shared" si="806"/>
        <v>5011</v>
      </c>
      <c r="X2596" s="9" t="s">
        <v>3442</v>
      </c>
      <c r="Y2596" s="9">
        <v>6</v>
      </c>
      <c r="Z2596" s="8">
        <f t="shared" si="803"/>
        <v>14101</v>
      </c>
      <c r="AA2596" s="6" t="s">
        <v>3967</v>
      </c>
      <c r="AB2596" s="6">
        <v>28052418</v>
      </c>
      <c r="AC2596" s="6">
        <f t="shared" si="807"/>
        <v>3.165</v>
      </c>
      <c r="AD2596" s="6">
        <f t="shared" si="808"/>
        <v>88785902</v>
      </c>
      <c r="AE2596" s="6">
        <f t="shared" si="794"/>
        <v>26459365</v>
      </c>
      <c r="AF2596" s="6">
        <v>3870000</v>
      </c>
      <c r="AG2596" s="11">
        <f t="shared" si="811"/>
        <v>119115267</v>
      </c>
      <c r="AH2596">
        <f t="shared" si="810"/>
        <v>4.2461675496208562</v>
      </c>
      <c r="AI2596" s="53">
        <v>0.8</v>
      </c>
      <c r="AJ2596" s="7" t="str">
        <f t="shared" si="799"/>
        <v>hp_119115267</v>
      </c>
      <c r="AK2596" s="7" t="s">
        <v>3968</v>
      </c>
      <c r="AL2596" s="7">
        <v>5034520</v>
      </c>
      <c r="AM2596" s="7">
        <f>INT(IF(MOD(Y2596,3)=0,INT(AL2596*0.55),INT(AL2596*0.35)))</f>
        <v>2768986</v>
      </c>
      <c r="AN2596" s="54">
        <f t="shared" si="800"/>
        <v>17101932</v>
      </c>
      <c r="AO2596" s="7" t="str">
        <f t="shared" si="801"/>
        <v>atk_17101932</v>
      </c>
      <c r="AP2596" s="7" t="s">
        <v>3973</v>
      </c>
      <c r="AQ2596" s="7" t="s">
        <v>4000</v>
      </c>
      <c r="AR2596" s="7" t="s">
        <v>3975</v>
      </c>
      <c r="AS2596" s="7" t="s">
        <v>3976</v>
      </c>
      <c r="AU2596" s="7" t="str">
        <f t="shared" si="802"/>
        <v>hp_119115267;atk_17101932;hit_500000;miss_115;cirt_0;cirtSub_-3500</v>
      </c>
    </row>
    <row r="2597" spans="22:47" x14ac:dyDescent="0.2">
      <c r="V2597" s="7" t="str">
        <f t="shared" si="797"/>
        <v>遥远孤岛2-7</v>
      </c>
      <c r="W2597" s="7">
        <f t="shared" si="806"/>
        <v>5013</v>
      </c>
      <c r="X2597" s="9" t="s">
        <v>3442</v>
      </c>
      <c r="Y2597" s="9">
        <v>7</v>
      </c>
      <c r="Z2597" s="8">
        <f t="shared" si="803"/>
        <v>14108</v>
      </c>
      <c r="AA2597" s="6" t="s">
        <v>3967</v>
      </c>
      <c r="AB2597" s="6">
        <v>28072360</v>
      </c>
      <c r="AC2597" s="6">
        <f t="shared" si="807"/>
        <v>3.165</v>
      </c>
      <c r="AD2597" s="6">
        <f t="shared" si="808"/>
        <v>88849019</v>
      </c>
      <c r="AE2597" s="6">
        <f t="shared" si="794"/>
        <v>26459365</v>
      </c>
      <c r="AF2597" s="6">
        <v>3870000</v>
      </c>
      <c r="AG2597" s="11">
        <f t="shared" si="811"/>
        <v>119178384</v>
      </c>
      <c r="AH2597">
        <f t="shared" si="810"/>
        <v>4.2453995317814393</v>
      </c>
      <c r="AI2597" s="53">
        <v>0.8</v>
      </c>
      <c r="AJ2597" s="7" t="str">
        <f t="shared" si="799"/>
        <v>hp_119178384</v>
      </c>
      <c r="AK2597" s="7" t="s">
        <v>3968</v>
      </c>
      <c r="AL2597" s="7">
        <v>5039420</v>
      </c>
      <c r="AM2597" s="7">
        <f>INT(IF(MOD(Y2597,3)=0,INT(AL2597*0.55),INT(AL2597*0.35)))</f>
        <v>1763797</v>
      </c>
      <c r="AN2597" s="54">
        <f t="shared" si="800"/>
        <v>17115481</v>
      </c>
      <c r="AO2597" s="7" t="str">
        <f t="shared" si="801"/>
        <v>atk_17115481</v>
      </c>
      <c r="AP2597" s="7" t="s">
        <v>3973</v>
      </c>
      <c r="AQ2597" s="7" t="s">
        <v>4000</v>
      </c>
      <c r="AR2597" s="7" t="s">
        <v>3975</v>
      </c>
      <c r="AS2597" s="7" t="s">
        <v>3976</v>
      </c>
      <c r="AU2597" s="7" t="str">
        <f t="shared" si="802"/>
        <v>hp_119178384;atk_17115481;hit_500000;miss_115;cirt_0;cirtSub_-3500</v>
      </c>
    </row>
    <row r="2598" spans="22:47" x14ac:dyDescent="0.2">
      <c r="V2598" s="7" t="str">
        <f t="shared" si="797"/>
        <v>遥远孤岛2-8</v>
      </c>
      <c r="W2598" s="7">
        <f t="shared" si="806"/>
        <v>5015</v>
      </c>
      <c r="X2598" s="9" t="s">
        <v>3442</v>
      </c>
      <c r="Y2598" s="9">
        <v>8</v>
      </c>
      <c r="Z2598" s="8">
        <f t="shared" si="803"/>
        <v>14116</v>
      </c>
      <c r="AA2598" s="6" t="s">
        <v>3967</v>
      </c>
      <c r="AB2598" s="6">
        <v>28092305</v>
      </c>
      <c r="AC2598" s="6">
        <f t="shared" si="807"/>
        <v>3.165</v>
      </c>
      <c r="AD2598" s="6">
        <f t="shared" si="808"/>
        <v>88912145</v>
      </c>
      <c r="AE2598" s="6">
        <f t="shared" si="794"/>
        <v>26459365</v>
      </c>
      <c r="AF2598" s="6">
        <v>3870000</v>
      </c>
      <c r="AG2598" s="11">
        <f t="shared" si="811"/>
        <v>119241510</v>
      </c>
      <c r="AH2598">
        <f t="shared" si="810"/>
        <v>4.2446324714187744</v>
      </c>
      <c r="AI2598" s="53">
        <v>0.8</v>
      </c>
      <c r="AJ2598" s="7" t="str">
        <f t="shared" si="799"/>
        <v>hp_119241510</v>
      </c>
      <c r="AK2598" s="7" t="s">
        <v>3968</v>
      </c>
      <c r="AL2598" s="7">
        <v>5044320</v>
      </c>
      <c r="AM2598" s="7">
        <f>INT(IF(MOD(Y2598,3)=0,INT(AL2598*0.55),INT(AL2598*0.35)))</f>
        <v>1765512</v>
      </c>
      <c r="AN2598" s="54">
        <f t="shared" si="800"/>
        <v>17129027</v>
      </c>
      <c r="AO2598" s="7" t="str">
        <f t="shared" si="801"/>
        <v>atk_17129027</v>
      </c>
      <c r="AP2598" s="7" t="s">
        <v>3973</v>
      </c>
      <c r="AQ2598" s="7" t="s">
        <v>4000</v>
      </c>
      <c r="AR2598" s="7" t="s">
        <v>3975</v>
      </c>
      <c r="AS2598" s="7" t="s">
        <v>3976</v>
      </c>
      <c r="AU2598" s="7" t="str">
        <f t="shared" si="802"/>
        <v>hp_119241510;atk_17129027;hit_500000;miss_115;cirt_0;cirtSub_-3500</v>
      </c>
    </row>
    <row r="2599" spans="22:47" x14ac:dyDescent="0.2">
      <c r="V2599" s="7" t="str">
        <f t="shared" si="797"/>
        <v>遥远孤岛2-9</v>
      </c>
      <c r="W2599" s="7">
        <f t="shared" si="806"/>
        <v>5017</v>
      </c>
      <c r="X2599" s="9" t="s">
        <v>3442</v>
      </c>
      <c r="Y2599" s="9">
        <v>9</v>
      </c>
      <c r="Z2599" s="8">
        <f t="shared" si="803"/>
        <v>14125</v>
      </c>
      <c r="AA2599" s="6" t="s">
        <v>3967</v>
      </c>
      <c r="AB2599" s="6">
        <v>28112253</v>
      </c>
      <c r="AC2599" s="6">
        <f t="shared" si="807"/>
        <v>3.1675</v>
      </c>
      <c r="AD2599" s="6">
        <f t="shared" si="808"/>
        <v>89045561</v>
      </c>
      <c r="AE2599" s="6">
        <f t="shared" si="794"/>
        <v>26459365</v>
      </c>
      <c r="AF2599" s="6">
        <v>3870000</v>
      </c>
      <c r="AG2599" s="11">
        <f t="shared" si="811"/>
        <v>119374926</v>
      </c>
      <c r="AH2599">
        <f t="shared" si="810"/>
        <v>4.2463663798131011</v>
      </c>
      <c r="AI2599" s="53">
        <v>0.8</v>
      </c>
      <c r="AJ2599" s="7" t="str">
        <f t="shared" si="799"/>
        <v>hp_119374926</v>
      </c>
      <c r="AK2599" s="7" t="s">
        <v>3968</v>
      </c>
      <c r="AL2599" s="7">
        <v>5049220</v>
      </c>
      <c r="AM2599" s="7">
        <f>INT(IF(MOD(Y2599,3)=0,INT(AL2599*0.55),INT(AL2599*0.35)))</f>
        <v>2777071</v>
      </c>
      <c r="AN2599" s="54">
        <f t="shared" si="800"/>
        <v>17152670</v>
      </c>
      <c r="AO2599" s="7" t="str">
        <f t="shared" si="801"/>
        <v>atk_17152670</v>
      </c>
      <c r="AP2599" s="7" t="s">
        <v>3973</v>
      </c>
      <c r="AQ2599" s="7" t="s">
        <v>4000</v>
      </c>
      <c r="AR2599" s="7" t="s">
        <v>3975</v>
      </c>
      <c r="AS2599" s="7" t="s">
        <v>3976</v>
      </c>
      <c r="AU2599" s="7" t="str">
        <f t="shared" si="802"/>
        <v>hp_119374926;atk_17152670;hit_500000;miss_115;cirt_0;cirtSub_-3500</v>
      </c>
    </row>
    <row r="2600" spans="22:47" x14ac:dyDescent="0.2">
      <c r="V2600" s="7" t="str">
        <f t="shared" si="797"/>
        <v>遥远孤岛2-10</v>
      </c>
      <c r="W2600" s="7">
        <f t="shared" si="806"/>
        <v>5019</v>
      </c>
      <c r="X2600" s="9" t="s">
        <v>3442</v>
      </c>
      <c r="Y2600" s="9">
        <v>10</v>
      </c>
      <c r="Z2600" s="8">
        <f t="shared" si="803"/>
        <v>14135</v>
      </c>
      <c r="AA2600" s="6" t="s">
        <v>3967</v>
      </c>
      <c r="AB2600" s="6">
        <v>28132202</v>
      </c>
      <c r="AC2600" s="6">
        <f t="shared" si="807"/>
        <v>3.1675</v>
      </c>
      <c r="AD2600" s="6">
        <f t="shared" si="808"/>
        <v>89108749</v>
      </c>
      <c r="AE2600" s="6">
        <f t="shared" si="794"/>
        <v>26459365</v>
      </c>
      <c r="AF2600" s="6">
        <v>3870000</v>
      </c>
      <c r="AG2600" s="11">
        <f t="shared" si="811"/>
        <v>119438114</v>
      </c>
      <c r="AH2600">
        <f t="shared" si="810"/>
        <v>4.2456013219299367</v>
      </c>
      <c r="AI2600" s="53">
        <v>0.8</v>
      </c>
      <c r="AJ2600" s="7" t="str">
        <f t="shared" si="799"/>
        <v>hp_119438114</v>
      </c>
      <c r="AK2600" s="7" t="s">
        <v>3968</v>
      </c>
      <c r="AL2600" s="7">
        <v>5054120</v>
      </c>
      <c r="AM2600" s="7">
        <f>INT(IF(MOD(Y2600,3)=0,INT(AL2600*0.55),INT(AL2600*0.35)))</f>
        <v>1768942</v>
      </c>
      <c r="AN2600" s="54">
        <f t="shared" si="800"/>
        <v>17166222</v>
      </c>
      <c r="AO2600" s="7" t="str">
        <f t="shared" si="801"/>
        <v>atk_17166222</v>
      </c>
      <c r="AP2600" s="7" t="s">
        <v>3973</v>
      </c>
      <c r="AQ2600" s="7" t="s">
        <v>4000</v>
      </c>
      <c r="AR2600" s="7" t="s">
        <v>3975</v>
      </c>
      <c r="AS2600" s="7" t="s">
        <v>3976</v>
      </c>
      <c r="AU2600" s="7" t="str">
        <f t="shared" si="802"/>
        <v>hp_119438114;atk_17166222;hit_500000;miss_115;cirt_0;cirtSub_-3500</v>
      </c>
    </row>
    <row r="2601" spans="22:47" x14ac:dyDescent="0.2">
      <c r="V2601" s="7" t="str">
        <f t="shared" si="797"/>
        <v>遥远孤岛3-1</v>
      </c>
      <c r="W2601" s="7">
        <f t="shared" si="806"/>
        <v>5021</v>
      </c>
      <c r="X2601" s="9" t="s">
        <v>3443</v>
      </c>
      <c r="Y2601" s="9">
        <v>1</v>
      </c>
      <c r="Z2601" s="8">
        <f t="shared" si="803"/>
        <v>14136</v>
      </c>
      <c r="AA2601" s="6" t="s">
        <v>3967</v>
      </c>
      <c r="AB2601" s="6">
        <v>28152154</v>
      </c>
      <c r="AC2601" s="6">
        <f t="shared" si="807"/>
        <v>3.17</v>
      </c>
      <c r="AD2601" s="6">
        <f t="shared" si="808"/>
        <v>89242328</v>
      </c>
      <c r="AE2601" s="6">
        <f t="shared" ref="AE2601" si="812">IF(MOD(Y2601,1)=0,INT(AD2600*0.3),0)</f>
        <v>26732624</v>
      </c>
      <c r="AF2601" s="6">
        <v>3870000</v>
      </c>
      <c r="AG2601" s="11">
        <f t="shared" si="811"/>
        <v>119844952</v>
      </c>
      <c r="AH2601">
        <f t="shared" si="810"/>
        <v>4.2570437771830889</v>
      </c>
      <c r="AI2601" s="53">
        <v>0.8</v>
      </c>
      <c r="AJ2601" s="7" t="str">
        <f t="shared" si="799"/>
        <v>hp_119844952</v>
      </c>
      <c r="AK2601" s="7" t="s">
        <v>3968</v>
      </c>
      <c r="AL2601" s="7">
        <v>5059020</v>
      </c>
      <c r="AM2601" s="7">
        <f>INT(IF(MOD(Y2601,3)=0,INT(AL2601*0.55),INT(AL2601*0.35)))</f>
        <v>1770657</v>
      </c>
      <c r="AN2601" s="54">
        <f t="shared" si="800"/>
        <v>17229175</v>
      </c>
      <c r="AO2601" s="7" t="str">
        <f t="shared" si="801"/>
        <v>atk_17229175</v>
      </c>
      <c r="AP2601" s="7" t="s">
        <v>3973</v>
      </c>
      <c r="AQ2601" s="7" t="s">
        <v>4000</v>
      </c>
      <c r="AR2601" s="7" t="s">
        <v>3975</v>
      </c>
      <c r="AS2601" s="7" t="s">
        <v>3976</v>
      </c>
      <c r="AU2601" s="7" t="str">
        <f t="shared" si="802"/>
        <v>hp_119844952;atk_17229175;hit_500000;miss_115;cirt_0;cirtSub_-3500</v>
      </c>
    </row>
    <row r="2602" spans="22:47" x14ac:dyDescent="0.2">
      <c r="V2602" s="7" t="str">
        <f t="shared" si="797"/>
        <v>遥远孤岛3-2</v>
      </c>
      <c r="W2602" s="7">
        <f t="shared" si="806"/>
        <v>5023</v>
      </c>
      <c r="X2602" s="9" t="s">
        <v>3443</v>
      </c>
      <c r="Y2602" s="9">
        <v>2</v>
      </c>
      <c r="Z2602" s="8">
        <f t="shared" si="803"/>
        <v>14138</v>
      </c>
      <c r="AA2602" s="6" t="s">
        <v>3967</v>
      </c>
      <c r="AB2602" s="6">
        <v>28172108</v>
      </c>
      <c r="AC2602" s="6">
        <f t="shared" si="807"/>
        <v>3.17</v>
      </c>
      <c r="AD2602" s="6">
        <f t="shared" si="808"/>
        <v>89305582</v>
      </c>
      <c r="AE2602" s="6">
        <f t="shared" ref="AE2602:AE2665" si="813">AE2601</f>
        <v>26732624</v>
      </c>
      <c r="AF2602" s="6">
        <v>3870000</v>
      </c>
      <c r="AG2602" s="11">
        <f t="shared" si="811"/>
        <v>119908206</v>
      </c>
      <c r="AH2602">
        <f t="shared" si="810"/>
        <v>4.2562738294202198</v>
      </c>
      <c r="AI2602" s="53">
        <v>0.8</v>
      </c>
      <c r="AJ2602" s="7" t="str">
        <f t="shared" si="799"/>
        <v>hp_119908206</v>
      </c>
      <c r="AK2602" s="7" t="s">
        <v>3968</v>
      </c>
      <c r="AL2602" s="7">
        <v>5063920</v>
      </c>
      <c r="AM2602" s="7">
        <f>INT(IF(MOD(Y2602,3)=0,INT(AL2602*0.55),INT(AL2602*0.35)))</f>
        <v>1772372</v>
      </c>
      <c r="AN2602" s="54">
        <f t="shared" si="800"/>
        <v>17242744</v>
      </c>
      <c r="AO2602" s="7" t="str">
        <f t="shared" si="801"/>
        <v>atk_17242744</v>
      </c>
      <c r="AP2602" s="7" t="s">
        <v>3973</v>
      </c>
      <c r="AQ2602" s="7" t="s">
        <v>4000</v>
      </c>
      <c r="AR2602" s="7" t="s">
        <v>3975</v>
      </c>
      <c r="AS2602" s="7" t="s">
        <v>3976</v>
      </c>
      <c r="AU2602" s="7" t="str">
        <f t="shared" si="802"/>
        <v>hp_119908206;atk_17242744;hit_500000;miss_115;cirt_0;cirtSub_-3500</v>
      </c>
    </row>
    <row r="2603" spans="22:47" x14ac:dyDescent="0.2">
      <c r="V2603" s="7" t="str">
        <f t="shared" si="797"/>
        <v>遥远孤岛3-3</v>
      </c>
      <c r="W2603" s="7">
        <f t="shared" si="806"/>
        <v>5025</v>
      </c>
      <c r="X2603" s="9" t="s">
        <v>3443</v>
      </c>
      <c r="Y2603" s="9">
        <v>3</v>
      </c>
      <c r="Z2603" s="8">
        <f t="shared" si="803"/>
        <v>14141</v>
      </c>
      <c r="AA2603" s="6" t="s">
        <v>3967</v>
      </c>
      <c r="AB2603" s="6">
        <v>28192065</v>
      </c>
      <c r="AC2603" s="6">
        <f t="shared" si="807"/>
        <v>3.1724999999999999</v>
      </c>
      <c r="AD2603" s="6">
        <f t="shared" si="808"/>
        <v>89439326</v>
      </c>
      <c r="AE2603" s="6">
        <f t="shared" si="813"/>
        <v>26732624</v>
      </c>
      <c r="AF2603" s="6">
        <v>3870000</v>
      </c>
      <c r="AG2603" s="11">
        <f t="shared" si="811"/>
        <v>120041950</v>
      </c>
      <c r="AH2603">
        <f t="shared" si="810"/>
        <v>4.2580048676817395</v>
      </c>
      <c r="AI2603" s="53">
        <v>0.8</v>
      </c>
      <c r="AJ2603" s="7" t="str">
        <f t="shared" si="799"/>
        <v>hp_120041950</v>
      </c>
      <c r="AK2603" s="7" t="s">
        <v>3968</v>
      </c>
      <c r="AL2603" s="7">
        <v>5068820</v>
      </c>
      <c r="AM2603" s="7">
        <f>INT(IF(MOD(Y2603,3)=0,INT(AL2603*0.55),INT(AL2603*0.35)))</f>
        <v>2787851</v>
      </c>
      <c r="AN2603" s="54">
        <f t="shared" si="800"/>
        <v>17266448</v>
      </c>
      <c r="AO2603" s="7" t="str">
        <f t="shared" si="801"/>
        <v>atk_17266448</v>
      </c>
      <c r="AP2603" s="7" t="s">
        <v>3973</v>
      </c>
      <c r="AQ2603" s="7" t="s">
        <v>4000</v>
      </c>
      <c r="AR2603" s="7" t="s">
        <v>3975</v>
      </c>
      <c r="AS2603" s="7" t="s">
        <v>3976</v>
      </c>
      <c r="AU2603" s="7" t="str">
        <f t="shared" si="802"/>
        <v>hp_120041950;atk_17266448;hit_500000;miss_115;cirt_0;cirtSub_-3500</v>
      </c>
    </row>
    <row r="2604" spans="22:47" x14ac:dyDescent="0.2">
      <c r="V2604" s="7" t="str">
        <f t="shared" si="797"/>
        <v>遥远孤岛3-4</v>
      </c>
      <c r="W2604" s="7">
        <f t="shared" si="806"/>
        <v>5027</v>
      </c>
      <c r="X2604" s="9" t="s">
        <v>3443</v>
      </c>
      <c r="Y2604" s="9">
        <v>4</v>
      </c>
      <c r="Z2604" s="8">
        <f t="shared" si="803"/>
        <v>14145</v>
      </c>
      <c r="AA2604" s="6" t="s">
        <v>3967</v>
      </c>
      <c r="AB2604" s="6">
        <v>28212025</v>
      </c>
      <c r="AC2604" s="6">
        <f t="shared" si="807"/>
        <v>3.1724999999999999</v>
      </c>
      <c r="AD2604" s="6">
        <f t="shared" si="808"/>
        <v>89502649</v>
      </c>
      <c r="AE2604" s="6">
        <f t="shared" si="813"/>
        <v>26732624</v>
      </c>
      <c r="AF2604" s="6">
        <v>3870000</v>
      </c>
      <c r="AG2604" s="11">
        <f t="shared" si="811"/>
        <v>120105273</v>
      </c>
      <c r="AH2604">
        <f t="shared" si="810"/>
        <v>4.2572368697390566</v>
      </c>
      <c r="AI2604" s="53">
        <v>0.8</v>
      </c>
      <c r="AJ2604" s="7" t="str">
        <f t="shared" si="799"/>
        <v>hp_120105273</v>
      </c>
      <c r="AK2604" s="7" t="s">
        <v>3968</v>
      </c>
      <c r="AL2604" s="7">
        <v>5073720</v>
      </c>
      <c r="AM2604" s="7">
        <f>INT(IF(MOD(Y2604,3)=0,INT(AL2604*0.55),INT(AL2604*0.35)))</f>
        <v>1775802</v>
      </c>
      <c r="AN2604" s="54">
        <f t="shared" si="800"/>
        <v>17280022</v>
      </c>
      <c r="AO2604" s="7" t="str">
        <f t="shared" si="801"/>
        <v>atk_17280022</v>
      </c>
      <c r="AP2604" s="7" t="s">
        <v>3973</v>
      </c>
      <c r="AQ2604" s="7" t="s">
        <v>4000</v>
      </c>
      <c r="AR2604" s="7" t="s">
        <v>3975</v>
      </c>
      <c r="AS2604" s="7" t="s">
        <v>3976</v>
      </c>
      <c r="AU2604" s="7" t="str">
        <f t="shared" si="802"/>
        <v>hp_120105273;atk_17280022;hit_500000;miss_115;cirt_0;cirtSub_-3500</v>
      </c>
    </row>
    <row r="2605" spans="22:47" x14ac:dyDescent="0.2">
      <c r="V2605" s="7" t="str">
        <f t="shared" si="797"/>
        <v>遥远孤岛3-5</v>
      </c>
      <c r="W2605" s="7">
        <f t="shared" si="806"/>
        <v>5029</v>
      </c>
      <c r="X2605" s="9" t="s">
        <v>3443</v>
      </c>
      <c r="Y2605" s="9">
        <v>5</v>
      </c>
      <c r="Z2605" s="8">
        <f t="shared" si="803"/>
        <v>14150</v>
      </c>
      <c r="AA2605" s="6" t="s">
        <v>3967</v>
      </c>
      <c r="AB2605" s="6">
        <v>28231987</v>
      </c>
      <c r="AC2605" s="6">
        <f t="shared" si="807"/>
        <v>3.1724999999999999</v>
      </c>
      <c r="AD2605" s="6">
        <f t="shared" si="808"/>
        <v>89565978</v>
      </c>
      <c r="AE2605" s="6">
        <f t="shared" si="813"/>
        <v>26732624</v>
      </c>
      <c r="AF2605" s="6">
        <v>3870000</v>
      </c>
      <c r="AG2605" s="11">
        <f t="shared" si="811"/>
        <v>120168602</v>
      </c>
      <c r="AH2605">
        <f t="shared" si="810"/>
        <v>4.2564698687343547</v>
      </c>
      <c r="AI2605" s="53">
        <v>0.8</v>
      </c>
      <c r="AJ2605" s="7" t="str">
        <f t="shared" si="799"/>
        <v>hp_120168602</v>
      </c>
      <c r="AK2605" s="7" t="s">
        <v>3968</v>
      </c>
      <c r="AL2605" s="7">
        <v>5078620</v>
      </c>
      <c r="AM2605" s="7">
        <f>INT(IF(MOD(Y2605,3)=0,INT(AL2605*0.55),INT(AL2605*0.35)))</f>
        <v>1777517</v>
      </c>
      <c r="AN2605" s="54">
        <f t="shared" si="800"/>
        <v>17293594</v>
      </c>
      <c r="AO2605" s="7" t="str">
        <f t="shared" si="801"/>
        <v>atk_17293594</v>
      </c>
      <c r="AP2605" s="7" t="s">
        <v>3973</v>
      </c>
      <c r="AQ2605" s="7" t="s">
        <v>4000</v>
      </c>
      <c r="AR2605" s="7" t="s">
        <v>3975</v>
      </c>
      <c r="AS2605" s="7" t="s">
        <v>3976</v>
      </c>
      <c r="AU2605" s="7" t="str">
        <f t="shared" si="802"/>
        <v>hp_120168602;atk_17293594;hit_500000;miss_115;cirt_0;cirtSub_-3500</v>
      </c>
    </row>
    <row r="2606" spans="22:47" x14ac:dyDescent="0.2">
      <c r="V2606" s="7" t="str">
        <f t="shared" si="797"/>
        <v>遥远孤岛3-6</v>
      </c>
      <c r="W2606" s="7">
        <f t="shared" si="806"/>
        <v>5031</v>
      </c>
      <c r="X2606" s="9" t="s">
        <v>3443</v>
      </c>
      <c r="Y2606" s="9">
        <v>6</v>
      </c>
      <c r="Z2606" s="8">
        <f t="shared" si="803"/>
        <v>14156</v>
      </c>
      <c r="AA2606" s="6" t="s">
        <v>3967</v>
      </c>
      <c r="AB2606" s="6">
        <v>28251952</v>
      </c>
      <c r="AC2606" s="6">
        <f t="shared" si="807"/>
        <v>3.1749999999999998</v>
      </c>
      <c r="AD2606" s="6">
        <f t="shared" si="808"/>
        <v>89699947</v>
      </c>
      <c r="AE2606" s="6">
        <f t="shared" si="813"/>
        <v>26732624</v>
      </c>
      <c r="AF2606" s="6">
        <v>3870000</v>
      </c>
      <c r="AG2606" s="11">
        <f t="shared" si="811"/>
        <v>120302571</v>
      </c>
      <c r="AH2606">
        <f t="shared" si="810"/>
        <v>4.2582038579139594</v>
      </c>
      <c r="AI2606" s="53">
        <v>0.8</v>
      </c>
      <c r="AJ2606" s="7" t="str">
        <f t="shared" si="799"/>
        <v>hp_120302571</v>
      </c>
      <c r="AK2606" s="7" t="s">
        <v>3968</v>
      </c>
      <c r="AL2606" s="7">
        <v>5083520</v>
      </c>
      <c r="AM2606" s="7">
        <f>INT(IF(MOD(Y2606,3)=0,INT(AL2606*0.55),INT(AL2606*0.35)))</f>
        <v>2795936</v>
      </c>
      <c r="AN2606" s="54">
        <f t="shared" si="800"/>
        <v>17317331</v>
      </c>
      <c r="AO2606" s="7" t="str">
        <f t="shared" si="801"/>
        <v>atk_17317331</v>
      </c>
      <c r="AP2606" s="7" t="s">
        <v>3973</v>
      </c>
      <c r="AQ2606" s="7" t="s">
        <v>4000</v>
      </c>
      <c r="AR2606" s="7" t="s">
        <v>3975</v>
      </c>
      <c r="AS2606" s="7" t="s">
        <v>3976</v>
      </c>
      <c r="AU2606" s="7" t="str">
        <f t="shared" si="802"/>
        <v>hp_120302571;atk_17317331;hit_500000;miss_115;cirt_0;cirtSub_-3500</v>
      </c>
    </row>
    <row r="2607" spans="22:47" x14ac:dyDescent="0.2">
      <c r="V2607" s="7" t="str">
        <f t="shared" si="797"/>
        <v>遥远孤岛3-7</v>
      </c>
      <c r="W2607" s="7">
        <f t="shared" si="806"/>
        <v>5033</v>
      </c>
      <c r="X2607" s="9" t="s">
        <v>3443</v>
      </c>
      <c r="Y2607" s="9">
        <v>7</v>
      </c>
      <c r="Z2607" s="8">
        <f t="shared" si="803"/>
        <v>14163</v>
      </c>
      <c r="AA2607" s="6" t="s">
        <v>3967</v>
      </c>
      <c r="AB2607" s="6">
        <v>28271919</v>
      </c>
      <c r="AC2607" s="6">
        <f t="shared" si="807"/>
        <v>3.1749999999999998</v>
      </c>
      <c r="AD2607" s="6">
        <f t="shared" si="808"/>
        <v>89763342</v>
      </c>
      <c r="AE2607" s="6">
        <f t="shared" si="813"/>
        <v>26732624</v>
      </c>
      <c r="AF2607" s="6">
        <v>3870000</v>
      </c>
      <c r="AG2607" s="11">
        <f t="shared" si="811"/>
        <v>120365966</v>
      </c>
      <c r="AH2607">
        <f t="shared" si="810"/>
        <v>4.2574388388704705</v>
      </c>
      <c r="AI2607" s="53">
        <v>0.8</v>
      </c>
      <c r="AJ2607" s="7" t="str">
        <f t="shared" si="799"/>
        <v>hp_120365966</v>
      </c>
      <c r="AK2607" s="7" t="s">
        <v>3968</v>
      </c>
      <c r="AL2607" s="7">
        <v>5088420</v>
      </c>
      <c r="AM2607" s="7">
        <f>INT(IF(MOD(Y2607,3)=0,INT(AL2607*0.55),INT(AL2607*0.35)))</f>
        <v>1780947</v>
      </c>
      <c r="AN2607" s="54">
        <f t="shared" si="800"/>
        <v>17330909</v>
      </c>
      <c r="AO2607" s="7" t="str">
        <f t="shared" si="801"/>
        <v>atk_17330909</v>
      </c>
      <c r="AP2607" s="7" t="s">
        <v>3973</v>
      </c>
      <c r="AQ2607" s="7" t="s">
        <v>4000</v>
      </c>
      <c r="AR2607" s="7" t="s">
        <v>3975</v>
      </c>
      <c r="AS2607" s="7" t="s">
        <v>3976</v>
      </c>
      <c r="AU2607" s="7" t="str">
        <f t="shared" si="802"/>
        <v>hp_120365966;atk_17330909;hit_500000;miss_115;cirt_0;cirtSub_-3500</v>
      </c>
    </row>
    <row r="2608" spans="22:47" x14ac:dyDescent="0.2">
      <c r="V2608" s="7" t="str">
        <f t="shared" si="797"/>
        <v>遥远孤岛3-8</v>
      </c>
      <c r="W2608" s="7">
        <f t="shared" si="806"/>
        <v>5035</v>
      </c>
      <c r="X2608" s="9" t="s">
        <v>3443</v>
      </c>
      <c r="Y2608" s="9">
        <v>8</v>
      </c>
      <c r="Z2608" s="8">
        <f t="shared" si="803"/>
        <v>14171</v>
      </c>
      <c r="AA2608" s="6" t="s">
        <v>3967</v>
      </c>
      <c r="AB2608" s="6">
        <v>28291889</v>
      </c>
      <c r="AC2608" s="6">
        <f t="shared" si="807"/>
        <v>3.1749999999999998</v>
      </c>
      <c r="AD2608" s="6">
        <f t="shared" si="808"/>
        <v>89826747</v>
      </c>
      <c r="AE2608" s="6">
        <f t="shared" si="813"/>
        <v>26732624</v>
      </c>
      <c r="AF2608" s="6">
        <v>3870000</v>
      </c>
      <c r="AG2608" s="11">
        <f t="shared" si="811"/>
        <v>120429371</v>
      </c>
      <c r="AH2608">
        <f t="shared" si="810"/>
        <v>4.2566748017426477</v>
      </c>
      <c r="AI2608" s="53">
        <v>0.8</v>
      </c>
      <c r="AJ2608" s="7" t="str">
        <f t="shared" si="799"/>
        <v>hp_120429371</v>
      </c>
      <c r="AK2608" s="7" t="s">
        <v>3968</v>
      </c>
      <c r="AL2608" s="7">
        <v>5093320</v>
      </c>
      <c r="AM2608" s="7">
        <f>INT(IF(MOD(Y2608,3)=0,INT(AL2608*0.55),INT(AL2608*0.35)))</f>
        <v>1782662</v>
      </c>
      <c r="AN2608" s="54">
        <f t="shared" si="800"/>
        <v>17344485</v>
      </c>
      <c r="AO2608" s="7" t="str">
        <f t="shared" si="801"/>
        <v>atk_17344485</v>
      </c>
      <c r="AP2608" s="7" t="s">
        <v>3973</v>
      </c>
      <c r="AQ2608" s="7" t="s">
        <v>4000</v>
      </c>
      <c r="AR2608" s="7" t="s">
        <v>3975</v>
      </c>
      <c r="AS2608" s="7" t="s">
        <v>3976</v>
      </c>
      <c r="AU2608" s="7" t="str">
        <f t="shared" si="802"/>
        <v>hp_120429371;atk_17344485;hit_500000;miss_115;cirt_0;cirtSub_-3500</v>
      </c>
    </row>
    <row r="2609" spans="22:47" x14ac:dyDescent="0.2">
      <c r="V2609" s="7" t="str">
        <f t="shared" si="797"/>
        <v>遥远孤岛3-9</v>
      </c>
      <c r="W2609" s="7">
        <f t="shared" si="806"/>
        <v>5037</v>
      </c>
      <c r="X2609" s="9" t="s">
        <v>3443</v>
      </c>
      <c r="Y2609" s="9">
        <v>9</v>
      </c>
      <c r="Z2609" s="8">
        <f t="shared" si="803"/>
        <v>14180</v>
      </c>
      <c r="AA2609" s="6" t="s">
        <v>3967</v>
      </c>
      <c r="AB2609" s="6">
        <v>28311862</v>
      </c>
      <c r="AC2609" s="6">
        <f t="shared" si="807"/>
        <v>3.1774999999999998</v>
      </c>
      <c r="AD2609" s="6">
        <f t="shared" si="808"/>
        <v>89960941</v>
      </c>
      <c r="AE2609" s="6">
        <f t="shared" si="813"/>
        <v>26732624</v>
      </c>
      <c r="AF2609" s="6">
        <v>3870000</v>
      </c>
      <c r="AG2609" s="11">
        <f t="shared" si="811"/>
        <v>120563565</v>
      </c>
      <c r="AH2609">
        <f t="shared" si="810"/>
        <v>4.2584117215603836</v>
      </c>
      <c r="AI2609" s="53">
        <v>0.8</v>
      </c>
      <c r="AJ2609" s="7" t="str">
        <f t="shared" si="799"/>
        <v>hp_120563565</v>
      </c>
      <c r="AK2609" s="7" t="s">
        <v>3968</v>
      </c>
      <c r="AL2609" s="7">
        <v>5098220</v>
      </c>
      <c r="AM2609" s="7">
        <f>INT(IF(MOD(Y2609,3)=0,INT(AL2609*0.55),INT(AL2609*0.35)))</f>
        <v>2804021</v>
      </c>
      <c r="AN2609" s="54">
        <f t="shared" si="800"/>
        <v>17368255</v>
      </c>
      <c r="AO2609" s="7" t="str">
        <f t="shared" si="801"/>
        <v>atk_17368255</v>
      </c>
      <c r="AP2609" s="7" t="s">
        <v>3973</v>
      </c>
      <c r="AQ2609" s="7" t="s">
        <v>4000</v>
      </c>
      <c r="AR2609" s="7" t="s">
        <v>3975</v>
      </c>
      <c r="AS2609" s="7" t="s">
        <v>3976</v>
      </c>
      <c r="AU2609" s="7" t="str">
        <f t="shared" si="802"/>
        <v>hp_120563565;atk_17368255;hit_500000;miss_115;cirt_0;cirtSub_-3500</v>
      </c>
    </row>
    <row r="2610" spans="22:47" x14ac:dyDescent="0.2">
      <c r="V2610" s="7" t="str">
        <f t="shared" si="797"/>
        <v>遥远孤岛3-10</v>
      </c>
      <c r="W2610" s="7">
        <f t="shared" si="806"/>
        <v>5039</v>
      </c>
      <c r="X2610" s="9" t="s">
        <v>3443</v>
      </c>
      <c r="Y2610" s="9">
        <v>10</v>
      </c>
      <c r="Z2610" s="8">
        <f t="shared" si="803"/>
        <v>14190</v>
      </c>
      <c r="AA2610" s="6" t="s">
        <v>3967</v>
      </c>
      <c r="AB2610" s="6">
        <v>28331837</v>
      </c>
      <c r="AC2610" s="6">
        <f t="shared" si="807"/>
        <v>3.1774999999999998</v>
      </c>
      <c r="AD2610" s="6">
        <f t="shared" si="808"/>
        <v>90024412</v>
      </c>
      <c r="AE2610" s="6">
        <f t="shared" si="813"/>
        <v>26732624</v>
      </c>
      <c r="AF2610" s="6">
        <v>3870000</v>
      </c>
      <c r="AG2610" s="11">
        <f t="shared" si="811"/>
        <v>120627036</v>
      </c>
      <c r="AH2610">
        <f t="shared" si="810"/>
        <v>4.2576496539917263</v>
      </c>
      <c r="AI2610" s="53">
        <v>0.8</v>
      </c>
      <c r="AJ2610" s="7" t="str">
        <f t="shared" si="799"/>
        <v>hp_120627036</v>
      </c>
      <c r="AK2610" s="7" t="s">
        <v>3968</v>
      </c>
      <c r="AL2610" s="7">
        <v>5103120</v>
      </c>
      <c r="AM2610" s="7">
        <f>INT(IF(MOD(Y2610,3)=0,INT(AL2610*0.55),INT(AL2610*0.35)))</f>
        <v>1786092</v>
      </c>
      <c r="AN2610" s="54">
        <f t="shared" si="800"/>
        <v>17381837</v>
      </c>
      <c r="AO2610" s="7" t="str">
        <f t="shared" si="801"/>
        <v>atk_17381837</v>
      </c>
      <c r="AP2610" s="7" t="s">
        <v>3973</v>
      </c>
      <c r="AQ2610" s="7" t="s">
        <v>4000</v>
      </c>
      <c r="AR2610" s="7" t="s">
        <v>3975</v>
      </c>
      <c r="AS2610" s="7" t="s">
        <v>3976</v>
      </c>
      <c r="AU2610" s="7" t="str">
        <f t="shared" si="802"/>
        <v>hp_120627036;atk_17381837;hit_500000;miss_115;cirt_0;cirtSub_-3500</v>
      </c>
    </row>
    <row r="2611" spans="22:47" x14ac:dyDescent="0.2">
      <c r="V2611" s="7" t="str">
        <f t="shared" si="797"/>
        <v>遥远孤岛4-1</v>
      </c>
      <c r="W2611" s="7">
        <f t="shared" si="806"/>
        <v>5041</v>
      </c>
      <c r="X2611" s="9" t="s">
        <v>3444</v>
      </c>
      <c r="Y2611" s="9">
        <v>1</v>
      </c>
      <c r="Z2611" s="8">
        <f t="shared" si="803"/>
        <v>14191</v>
      </c>
      <c r="AA2611" s="6" t="s">
        <v>3967</v>
      </c>
      <c r="AB2611" s="6">
        <v>28351814</v>
      </c>
      <c r="AC2611" s="6">
        <f t="shared" si="807"/>
        <v>3.18</v>
      </c>
      <c r="AD2611" s="6">
        <f t="shared" si="808"/>
        <v>90158768</v>
      </c>
      <c r="AE2611" s="6">
        <f t="shared" ref="AE2611" si="814">IF(MOD(Y2611,1)=0,INT(AD2610*0.3),0)</f>
        <v>27007323</v>
      </c>
      <c r="AF2611" s="6">
        <v>3870000</v>
      </c>
      <c r="AG2611" s="11">
        <f t="shared" si="811"/>
        <v>121036091</v>
      </c>
      <c r="AH2611">
        <f t="shared" si="810"/>
        <v>4.26907749183174</v>
      </c>
      <c r="AI2611" s="53">
        <v>0.8</v>
      </c>
      <c r="AJ2611" s="7" t="str">
        <f t="shared" si="799"/>
        <v>hp_121036091</v>
      </c>
      <c r="AK2611" s="7" t="s">
        <v>3968</v>
      </c>
      <c r="AL2611" s="7">
        <v>5108020</v>
      </c>
      <c r="AM2611" s="7">
        <f>INT(IF(MOD(Y2611,3)=0,INT(AL2611*0.55),INT(AL2611*0.35)))</f>
        <v>1787807</v>
      </c>
      <c r="AN2611" s="54">
        <f t="shared" si="800"/>
        <v>17445226</v>
      </c>
      <c r="AO2611" s="7" t="str">
        <f t="shared" si="801"/>
        <v>atk_17445226</v>
      </c>
      <c r="AP2611" s="7" t="s">
        <v>3973</v>
      </c>
      <c r="AQ2611" s="7" t="s">
        <v>4000</v>
      </c>
      <c r="AR2611" s="7" t="s">
        <v>3975</v>
      </c>
      <c r="AS2611" s="7" t="s">
        <v>3976</v>
      </c>
      <c r="AU2611" s="7" t="str">
        <f t="shared" si="802"/>
        <v>hp_121036091;atk_17445226;hit_500000;miss_115;cirt_0;cirtSub_-3500</v>
      </c>
    </row>
    <row r="2612" spans="22:47" x14ac:dyDescent="0.2">
      <c r="V2612" s="7" t="str">
        <f t="shared" si="797"/>
        <v>遥远孤岛4-2</v>
      </c>
      <c r="W2612" s="7">
        <f t="shared" si="806"/>
        <v>5043</v>
      </c>
      <c r="X2612" s="9" t="s">
        <v>3444</v>
      </c>
      <c r="Y2612" s="9">
        <v>2</v>
      </c>
      <c r="Z2612" s="8">
        <f t="shared" si="803"/>
        <v>14193</v>
      </c>
      <c r="AA2612" s="6" t="s">
        <v>3967</v>
      </c>
      <c r="AB2612" s="6">
        <v>28371793</v>
      </c>
      <c r="AC2612" s="6">
        <f t="shared" si="807"/>
        <v>3.18</v>
      </c>
      <c r="AD2612" s="6">
        <f t="shared" si="808"/>
        <v>90222301</v>
      </c>
      <c r="AE2612" s="6">
        <f t="shared" si="813"/>
        <v>27007323</v>
      </c>
      <c r="AF2612" s="6">
        <v>3870000</v>
      </c>
      <c r="AG2612" s="11">
        <f t="shared" si="811"/>
        <v>121099624</v>
      </c>
      <c r="AH2612">
        <f t="shared" si="810"/>
        <v>4.2683105717005621</v>
      </c>
      <c r="AI2612" s="53">
        <v>0.8</v>
      </c>
      <c r="AJ2612" s="7" t="str">
        <f t="shared" si="799"/>
        <v>hp_121099624</v>
      </c>
      <c r="AK2612" s="7" t="s">
        <v>3968</v>
      </c>
      <c r="AL2612" s="7">
        <v>5112920</v>
      </c>
      <c r="AM2612" s="7">
        <f>INT(IF(MOD(Y2612,3)=0,INT(AL2612*0.55),INT(AL2612*0.35)))</f>
        <v>1789522</v>
      </c>
      <c r="AN2612" s="54">
        <f t="shared" si="800"/>
        <v>17458824</v>
      </c>
      <c r="AO2612" s="7" t="str">
        <f t="shared" si="801"/>
        <v>atk_17458824</v>
      </c>
      <c r="AP2612" s="7" t="s">
        <v>3973</v>
      </c>
      <c r="AQ2612" s="7" t="s">
        <v>4000</v>
      </c>
      <c r="AR2612" s="7" t="s">
        <v>3975</v>
      </c>
      <c r="AS2612" s="7" t="s">
        <v>3976</v>
      </c>
      <c r="AU2612" s="7" t="str">
        <f t="shared" si="802"/>
        <v>hp_121099624;atk_17458824;hit_500000;miss_115;cirt_0;cirtSub_-3500</v>
      </c>
    </row>
    <row r="2613" spans="22:47" x14ac:dyDescent="0.2">
      <c r="V2613" s="7" t="str">
        <f t="shared" si="797"/>
        <v>遥远孤岛4-3</v>
      </c>
      <c r="W2613" s="7">
        <f t="shared" si="806"/>
        <v>5045</v>
      </c>
      <c r="X2613" s="9" t="s">
        <v>3444</v>
      </c>
      <c r="Y2613" s="9">
        <v>3</v>
      </c>
      <c r="Z2613" s="8">
        <f t="shared" si="803"/>
        <v>14196</v>
      </c>
      <c r="AA2613" s="6" t="s">
        <v>3967</v>
      </c>
      <c r="AB2613" s="6">
        <v>28391775</v>
      </c>
      <c r="AC2613" s="6">
        <f t="shared" si="807"/>
        <v>3.1825000000000001</v>
      </c>
      <c r="AD2613" s="6">
        <f t="shared" si="808"/>
        <v>90356823</v>
      </c>
      <c r="AE2613" s="6">
        <f t="shared" si="813"/>
        <v>27007323</v>
      </c>
      <c r="AF2613" s="6">
        <v>3870000</v>
      </c>
      <c r="AG2613" s="11">
        <f t="shared" si="811"/>
        <v>121234146</v>
      </c>
      <c r="AH2613">
        <f t="shared" si="810"/>
        <v>4.2700446167948289</v>
      </c>
      <c r="AI2613" s="53">
        <v>0.8</v>
      </c>
      <c r="AJ2613" s="7" t="str">
        <f t="shared" si="799"/>
        <v>hp_121234146</v>
      </c>
      <c r="AK2613" s="7" t="s">
        <v>3968</v>
      </c>
      <c r="AL2613" s="7">
        <v>5117820</v>
      </c>
      <c r="AM2613" s="7">
        <f>INT(IF(MOD(Y2613,3)=0,INT(AL2613*0.55),INT(AL2613*0.35)))</f>
        <v>2814801</v>
      </c>
      <c r="AN2613" s="54">
        <f t="shared" si="800"/>
        <v>17482655</v>
      </c>
      <c r="AO2613" s="7" t="str">
        <f t="shared" si="801"/>
        <v>atk_17482655</v>
      </c>
      <c r="AP2613" s="7" t="s">
        <v>3973</v>
      </c>
      <c r="AQ2613" s="7" t="s">
        <v>4000</v>
      </c>
      <c r="AR2613" s="7" t="s">
        <v>3975</v>
      </c>
      <c r="AS2613" s="7" t="s">
        <v>3976</v>
      </c>
      <c r="AU2613" s="7" t="str">
        <f t="shared" si="802"/>
        <v>hp_121234146;atk_17482655;hit_500000;miss_115;cirt_0;cirtSub_-3500</v>
      </c>
    </row>
    <row r="2614" spans="22:47" x14ac:dyDescent="0.2">
      <c r="V2614" s="7" t="str">
        <f t="shared" si="797"/>
        <v>遥远孤岛4-4</v>
      </c>
      <c r="W2614" s="7">
        <f t="shared" si="806"/>
        <v>5047</v>
      </c>
      <c r="X2614" s="9" t="s">
        <v>3444</v>
      </c>
      <c r="Y2614" s="9">
        <v>4</v>
      </c>
      <c r="Z2614" s="8">
        <f t="shared" si="803"/>
        <v>14200</v>
      </c>
      <c r="AA2614" s="6" t="s">
        <v>3967</v>
      </c>
      <c r="AB2614" s="6">
        <v>28411760</v>
      </c>
      <c r="AC2614" s="6">
        <f t="shared" si="807"/>
        <v>3.1825000000000001</v>
      </c>
      <c r="AD2614" s="6">
        <f t="shared" si="808"/>
        <v>90420426</v>
      </c>
      <c r="AE2614" s="6">
        <f t="shared" si="813"/>
        <v>27007323</v>
      </c>
      <c r="AF2614" s="6">
        <v>3870000</v>
      </c>
      <c r="AG2614" s="11">
        <f t="shared" si="811"/>
        <v>121297749</v>
      </c>
      <c r="AH2614">
        <f t="shared" si="810"/>
        <v>4.2692796574376244</v>
      </c>
      <c r="AI2614" s="53">
        <v>0.8</v>
      </c>
      <c r="AJ2614" s="7" t="str">
        <f t="shared" si="799"/>
        <v>hp_121297749</v>
      </c>
      <c r="AK2614" s="7" t="s">
        <v>3968</v>
      </c>
      <c r="AL2614" s="7">
        <v>5122720</v>
      </c>
      <c r="AM2614" s="7">
        <f>INT(IF(MOD(Y2614,3)=0,INT(AL2614*0.55),INT(AL2614*0.35)))</f>
        <v>1792952</v>
      </c>
      <c r="AN2614" s="54">
        <f t="shared" si="800"/>
        <v>17496259</v>
      </c>
      <c r="AO2614" s="7" t="str">
        <f t="shared" si="801"/>
        <v>atk_17496259</v>
      </c>
      <c r="AP2614" s="7" t="s">
        <v>3973</v>
      </c>
      <c r="AQ2614" s="7" t="s">
        <v>4000</v>
      </c>
      <c r="AR2614" s="7" t="s">
        <v>3975</v>
      </c>
      <c r="AS2614" s="7" t="s">
        <v>3976</v>
      </c>
      <c r="AU2614" s="7" t="str">
        <f t="shared" si="802"/>
        <v>hp_121297749;atk_17496259;hit_500000;miss_115;cirt_0;cirtSub_-3500</v>
      </c>
    </row>
    <row r="2615" spans="22:47" x14ac:dyDescent="0.2">
      <c r="V2615" s="7" t="str">
        <f t="shared" si="797"/>
        <v>遥远孤岛4-5</v>
      </c>
      <c r="W2615" s="7">
        <f t="shared" si="806"/>
        <v>5049</v>
      </c>
      <c r="X2615" s="9" t="s">
        <v>3444</v>
      </c>
      <c r="Y2615" s="9">
        <v>5</v>
      </c>
      <c r="Z2615" s="8">
        <f t="shared" si="803"/>
        <v>14205</v>
      </c>
      <c r="AA2615" s="6" t="s">
        <v>3967</v>
      </c>
      <c r="AB2615" s="6">
        <v>28431746</v>
      </c>
      <c r="AC2615" s="6">
        <f t="shared" si="807"/>
        <v>3.1825000000000001</v>
      </c>
      <c r="AD2615" s="6">
        <f t="shared" si="808"/>
        <v>90484031</v>
      </c>
      <c r="AE2615" s="6">
        <f t="shared" si="813"/>
        <v>27007323</v>
      </c>
      <c r="AF2615" s="6">
        <v>3870000</v>
      </c>
      <c r="AG2615" s="11">
        <f t="shared" si="811"/>
        <v>121361354</v>
      </c>
      <c r="AH2615">
        <f t="shared" si="810"/>
        <v>4.2685156936897224</v>
      </c>
      <c r="AI2615" s="53">
        <v>0.8</v>
      </c>
      <c r="AJ2615" s="7" t="str">
        <f t="shared" si="799"/>
        <v>hp_121361354</v>
      </c>
      <c r="AK2615" s="7" t="s">
        <v>3968</v>
      </c>
      <c r="AL2615" s="7">
        <v>5127620</v>
      </c>
      <c r="AM2615" s="7">
        <f>INT(IF(MOD(Y2615,3)=0,INT(AL2615*0.55),INT(AL2615*0.35)))</f>
        <v>1794667</v>
      </c>
      <c r="AN2615" s="54">
        <f t="shared" si="800"/>
        <v>17509861</v>
      </c>
      <c r="AO2615" s="7" t="str">
        <f t="shared" si="801"/>
        <v>atk_17509861</v>
      </c>
      <c r="AP2615" s="7" t="s">
        <v>3973</v>
      </c>
      <c r="AQ2615" s="7" t="s">
        <v>4000</v>
      </c>
      <c r="AR2615" s="7" t="s">
        <v>3975</v>
      </c>
      <c r="AS2615" s="7" t="s">
        <v>3976</v>
      </c>
      <c r="AU2615" s="7" t="str">
        <f t="shared" si="802"/>
        <v>hp_121361354;atk_17509861;hit_500000;miss_115;cirt_0;cirtSub_-3500</v>
      </c>
    </row>
    <row r="2616" spans="22:47" x14ac:dyDescent="0.2">
      <c r="V2616" s="7" t="str">
        <f t="shared" si="797"/>
        <v>遥远孤岛4-6</v>
      </c>
      <c r="W2616" s="7">
        <f t="shared" si="806"/>
        <v>5051</v>
      </c>
      <c r="X2616" s="9" t="s">
        <v>3444</v>
      </c>
      <c r="Y2616" s="9">
        <v>6</v>
      </c>
      <c r="Z2616" s="8">
        <f t="shared" si="803"/>
        <v>14211</v>
      </c>
      <c r="AA2616" s="6" t="s">
        <v>3967</v>
      </c>
      <c r="AB2616" s="6">
        <v>28451733</v>
      </c>
      <c r="AC2616" s="6">
        <f t="shared" si="807"/>
        <v>3.1850000000000001</v>
      </c>
      <c r="AD2616" s="6">
        <f t="shared" si="808"/>
        <v>90618769</v>
      </c>
      <c r="AE2616" s="6">
        <f t="shared" si="813"/>
        <v>27007323</v>
      </c>
      <c r="AF2616" s="6">
        <v>3870000</v>
      </c>
      <c r="AG2616" s="11">
        <f t="shared" si="811"/>
        <v>121496092</v>
      </c>
      <c r="AH2616">
        <f t="shared" si="810"/>
        <v>4.2702527821416014</v>
      </c>
      <c r="AI2616" s="53">
        <v>0.8</v>
      </c>
      <c r="AJ2616" s="7" t="str">
        <f t="shared" si="799"/>
        <v>hp_121496092</v>
      </c>
      <c r="AK2616" s="7" t="s">
        <v>3968</v>
      </c>
      <c r="AL2616" s="7">
        <v>5132520</v>
      </c>
      <c r="AM2616" s="7">
        <f>INT(IF(MOD(Y2616,3)=0,INT(AL2616*0.55),INT(AL2616*0.35)))</f>
        <v>2822886</v>
      </c>
      <c r="AN2616" s="54">
        <f t="shared" si="800"/>
        <v>17533726</v>
      </c>
      <c r="AO2616" s="7" t="str">
        <f t="shared" si="801"/>
        <v>atk_17533726</v>
      </c>
      <c r="AP2616" s="7" t="s">
        <v>3973</v>
      </c>
      <c r="AQ2616" s="7" t="s">
        <v>4000</v>
      </c>
      <c r="AR2616" s="7" t="s">
        <v>3975</v>
      </c>
      <c r="AS2616" s="7" t="s">
        <v>3976</v>
      </c>
      <c r="AU2616" s="7" t="str">
        <f t="shared" si="802"/>
        <v>hp_121496092;atk_17533726;hit_500000;miss_115;cirt_0;cirtSub_-3500</v>
      </c>
    </row>
    <row r="2617" spans="22:47" x14ac:dyDescent="0.2">
      <c r="V2617" s="7" t="str">
        <f t="shared" si="797"/>
        <v>遥远孤岛4-7</v>
      </c>
      <c r="W2617" s="7">
        <f t="shared" si="806"/>
        <v>5053</v>
      </c>
      <c r="X2617" s="9" t="s">
        <v>3444</v>
      </c>
      <c r="Y2617" s="9">
        <v>7</v>
      </c>
      <c r="Z2617" s="8">
        <f t="shared" si="803"/>
        <v>14218</v>
      </c>
      <c r="AA2617" s="6" t="s">
        <v>3967</v>
      </c>
      <c r="AB2617" s="6">
        <v>28471721</v>
      </c>
      <c r="AC2617" s="6">
        <f t="shared" si="807"/>
        <v>3.1850000000000001</v>
      </c>
      <c r="AD2617" s="6">
        <f t="shared" si="808"/>
        <v>90682431</v>
      </c>
      <c r="AE2617" s="6">
        <f t="shared" si="813"/>
        <v>27007323</v>
      </c>
      <c r="AF2617" s="6">
        <v>3870000</v>
      </c>
      <c r="AG2617" s="11">
        <f t="shared" si="811"/>
        <v>121559754</v>
      </c>
      <c r="AH2617">
        <f t="shared" si="810"/>
        <v>4.2694909099453451</v>
      </c>
      <c r="AI2617" s="53">
        <v>0.8</v>
      </c>
      <c r="AJ2617" s="7" t="str">
        <f t="shared" si="799"/>
        <v>hp_121559754</v>
      </c>
      <c r="AK2617" s="7" t="s">
        <v>3968</v>
      </c>
      <c r="AL2617" s="7">
        <v>5137420</v>
      </c>
      <c r="AM2617" s="7">
        <f>INT(IF(MOD(Y2617,3)=0,INT(AL2617*0.55),INT(AL2617*0.35)))</f>
        <v>1798097</v>
      </c>
      <c r="AN2617" s="54">
        <f t="shared" si="800"/>
        <v>17547334</v>
      </c>
      <c r="AO2617" s="7" t="str">
        <f t="shared" si="801"/>
        <v>atk_17547334</v>
      </c>
      <c r="AP2617" s="7" t="s">
        <v>3973</v>
      </c>
      <c r="AQ2617" s="7" t="s">
        <v>4000</v>
      </c>
      <c r="AR2617" s="7" t="s">
        <v>3975</v>
      </c>
      <c r="AS2617" s="7" t="s">
        <v>3976</v>
      </c>
      <c r="AU2617" s="7" t="str">
        <f t="shared" si="802"/>
        <v>hp_121559754;atk_17547334;hit_500000;miss_115;cirt_0;cirtSub_-3500</v>
      </c>
    </row>
    <row r="2618" spans="22:47" x14ac:dyDescent="0.2">
      <c r="V2618" s="7" t="str">
        <f t="shared" si="797"/>
        <v>遥远孤岛4-8</v>
      </c>
      <c r="W2618" s="7">
        <f t="shared" si="806"/>
        <v>5055</v>
      </c>
      <c r="X2618" s="9" t="s">
        <v>3444</v>
      </c>
      <c r="Y2618" s="9">
        <v>8</v>
      </c>
      <c r="Z2618" s="8">
        <f t="shared" si="803"/>
        <v>14226</v>
      </c>
      <c r="AA2618" s="6" t="s">
        <v>3967</v>
      </c>
      <c r="AB2618" s="6">
        <v>28491710</v>
      </c>
      <c r="AC2618" s="6">
        <f t="shared" si="807"/>
        <v>3.1850000000000001</v>
      </c>
      <c r="AD2618" s="6">
        <f t="shared" si="808"/>
        <v>90746096</v>
      </c>
      <c r="AE2618" s="6">
        <f t="shared" si="813"/>
        <v>27007323</v>
      </c>
      <c r="AF2618" s="6">
        <v>3870000</v>
      </c>
      <c r="AG2618" s="11">
        <f t="shared" si="811"/>
        <v>121623419</v>
      </c>
      <c r="AH2618">
        <f t="shared" si="810"/>
        <v>4.2687300621829998</v>
      </c>
      <c r="AI2618" s="53">
        <v>0.8</v>
      </c>
      <c r="AJ2618" s="7" t="str">
        <f t="shared" si="799"/>
        <v>hp_121623419</v>
      </c>
      <c r="AK2618" s="7" t="s">
        <v>3968</v>
      </c>
      <c r="AL2618" s="7">
        <v>5142320</v>
      </c>
      <c r="AM2618" s="7">
        <f>INT(IF(MOD(Y2618,3)=0,INT(AL2618*0.55),INT(AL2618*0.35)))</f>
        <v>1799812</v>
      </c>
      <c r="AN2618" s="54">
        <f t="shared" si="800"/>
        <v>17560940</v>
      </c>
      <c r="AO2618" s="7" t="str">
        <f t="shared" si="801"/>
        <v>atk_17560940</v>
      </c>
      <c r="AP2618" s="7" t="s">
        <v>3973</v>
      </c>
      <c r="AQ2618" s="7" t="s">
        <v>4000</v>
      </c>
      <c r="AR2618" s="7" t="s">
        <v>3975</v>
      </c>
      <c r="AS2618" s="7" t="s">
        <v>3976</v>
      </c>
      <c r="AU2618" s="7" t="str">
        <f t="shared" si="802"/>
        <v>hp_121623419;atk_17560940;hit_500000;miss_115;cirt_0;cirtSub_-3500</v>
      </c>
    </row>
    <row r="2619" spans="22:47" x14ac:dyDescent="0.2">
      <c r="V2619" s="7" t="str">
        <f t="shared" si="797"/>
        <v>遥远孤岛4-9</v>
      </c>
      <c r="W2619" s="7">
        <f t="shared" si="806"/>
        <v>5057</v>
      </c>
      <c r="X2619" s="9" t="s">
        <v>3444</v>
      </c>
      <c r="Y2619" s="9">
        <v>9</v>
      </c>
      <c r="Z2619" s="8">
        <f t="shared" si="803"/>
        <v>14235</v>
      </c>
      <c r="AA2619" s="6" t="s">
        <v>3967</v>
      </c>
      <c r="AB2619" s="6">
        <v>28511702</v>
      </c>
      <c r="AC2619" s="6">
        <f t="shared" si="807"/>
        <v>3.1875</v>
      </c>
      <c r="AD2619" s="6">
        <f t="shared" si="808"/>
        <v>90881050</v>
      </c>
      <c r="AE2619" s="6">
        <f t="shared" si="813"/>
        <v>27007323</v>
      </c>
      <c r="AF2619" s="6">
        <v>3870000</v>
      </c>
      <c r="AG2619" s="11">
        <f t="shared" si="811"/>
        <v>121758373</v>
      </c>
      <c r="AH2619">
        <f t="shared" si="810"/>
        <v>4.2704701739657631</v>
      </c>
      <c r="AI2619" s="53">
        <v>0.8</v>
      </c>
      <c r="AJ2619" s="7" t="str">
        <f t="shared" si="799"/>
        <v>hp_121758373</v>
      </c>
      <c r="AK2619" s="7" t="s">
        <v>3968</v>
      </c>
      <c r="AL2619" s="7">
        <v>5147220</v>
      </c>
      <c r="AM2619" s="7">
        <f>INT(IF(MOD(Y2619,3)=0,INT(AL2619*0.55),INT(AL2619*0.35)))</f>
        <v>2830971</v>
      </c>
      <c r="AN2619" s="54">
        <f t="shared" si="800"/>
        <v>17584839</v>
      </c>
      <c r="AO2619" s="7" t="str">
        <f t="shared" si="801"/>
        <v>atk_17584839</v>
      </c>
      <c r="AP2619" s="7" t="s">
        <v>3973</v>
      </c>
      <c r="AQ2619" s="7" t="s">
        <v>4000</v>
      </c>
      <c r="AR2619" s="7" t="s">
        <v>3975</v>
      </c>
      <c r="AS2619" s="7" t="s">
        <v>3976</v>
      </c>
      <c r="AU2619" s="7" t="str">
        <f t="shared" si="802"/>
        <v>hp_121758373;atk_17584839;hit_500000;miss_115;cirt_0;cirtSub_-3500</v>
      </c>
    </row>
    <row r="2620" spans="22:47" x14ac:dyDescent="0.2">
      <c r="V2620" s="7" t="str">
        <f t="shared" si="797"/>
        <v>遥远孤岛4-10</v>
      </c>
      <c r="W2620" s="7">
        <f t="shared" si="806"/>
        <v>5059</v>
      </c>
      <c r="X2620" s="9" t="s">
        <v>3444</v>
      </c>
      <c r="Y2620" s="9">
        <v>10</v>
      </c>
      <c r="Z2620" s="8">
        <f t="shared" si="803"/>
        <v>14245</v>
      </c>
      <c r="AA2620" s="6" t="s">
        <v>3967</v>
      </c>
      <c r="AB2620" s="6">
        <v>28531697</v>
      </c>
      <c r="AC2620" s="6">
        <f t="shared" si="807"/>
        <v>3.1875</v>
      </c>
      <c r="AD2620" s="6">
        <f t="shared" si="808"/>
        <v>90944784</v>
      </c>
      <c r="AE2620" s="6">
        <f t="shared" si="813"/>
        <v>27007323</v>
      </c>
      <c r="AF2620" s="6">
        <v>3870000</v>
      </c>
      <c r="AG2620" s="11">
        <f t="shared" si="811"/>
        <v>121822107</v>
      </c>
      <c r="AH2620">
        <f t="shared" si="810"/>
        <v>4.2697112267805171</v>
      </c>
      <c r="AI2620" s="53">
        <v>0.8</v>
      </c>
      <c r="AJ2620" s="7" t="str">
        <f t="shared" si="799"/>
        <v>hp_121822107</v>
      </c>
      <c r="AK2620" s="7" t="s">
        <v>3968</v>
      </c>
      <c r="AL2620" s="7">
        <v>5152120</v>
      </c>
      <c r="AM2620" s="7">
        <f>INT(IF(MOD(Y2620,3)=0,INT(AL2620*0.55),INT(AL2620*0.35)))</f>
        <v>1803242</v>
      </c>
      <c r="AN2620" s="54">
        <f t="shared" si="800"/>
        <v>17598451</v>
      </c>
      <c r="AO2620" s="7" t="str">
        <f t="shared" si="801"/>
        <v>atk_17598451</v>
      </c>
      <c r="AP2620" s="7" t="s">
        <v>3973</v>
      </c>
      <c r="AQ2620" s="7" t="s">
        <v>4000</v>
      </c>
      <c r="AR2620" s="7" t="s">
        <v>3975</v>
      </c>
      <c r="AS2620" s="7" t="s">
        <v>3976</v>
      </c>
      <c r="AU2620" s="7" t="str">
        <f t="shared" si="802"/>
        <v>hp_121822107;atk_17598451;hit_500000;miss_115;cirt_0;cirtSub_-3500</v>
      </c>
    </row>
    <row r="2621" spans="22:47" x14ac:dyDescent="0.2">
      <c r="V2621" s="7" t="str">
        <f t="shared" si="797"/>
        <v>遥远孤岛5-1</v>
      </c>
      <c r="W2621" s="7">
        <f t="shared" si="806"/>
        <v>5061</v>
      </c>
      <c r="X2621" s="9" t="s">
        <v>3445</v>
      </c>
      <c r="Y2621" s="9">
        <v>1</v>
      </c>
      <c r="Z2621" s="8">
        <f t="shared" si="803"/>
        <v>14246</v>
      </c>
      <c r="AA2621" s="6" t="s">
        <v>3967</v>
      </c>
      <c r="AB2621" s="6">
        <v>28551693</v>
      </c>
      <c r="AC2621" s="6">
        <f t="shared" si="807"/>
        <v>3.19</v>
      </c>
      <c r="AD2621" s="6">
        <f t="shared" si="808"/>
        <v>91079900</v>
      </c>
      <c r="AE2621" s="6">
        <f t="shared" ref="AE2621" si="815">IF(MOD(Y2621,1)=0,INT(AD2620*0.3),0)</f>
        <v>27283435</v>
      </c>
      <c r="AF2621" s="6">
        <v>3870000</v>
      </c>
      <c r="AG2621" s="11">
        <f t="shared" si="811"/>
        <v>122233335</v>
      </c>
      <c r="AH2621">
        <f t="shared" si="810"/>
        <v>4.2811238899213437</v>
      </c>
      <c r="AI2621" s="53">
        <v>0.8</v>
      </c>
      <c r="AJ2621" s="7" t="str">
        <f t="shared" si="799"/>
        <v>hp_122233335</v>
      </c>
      <c r="AK2621" s="7" t="s">
        <v>3968</v>
      </c>
      <c r="AL2621" s="7">
        <v>5157020</v>
      </c>
      <c r="AM2621" s="7">
        <f>INT(IF(MOD(Y2621,3)=0,INT(AL2621*0.55),INT(AL2621*0.35)))</f>
        <v>1804957</v>
      </c>
      <c r="AN2621" s="54">
        <f t="shared" si="800"/>
        <v>17662273</v>
      </c>
      <c r="AO2621" s="7" t="str">
        <f t="shared" si="801"/>
        <v>atk_17662273</v>
      </c>
      <c r="AP2621" s="7" t="s">
        <v>3973</v>
      </c>
      <c r="AQ2621" s="7" t="s">
        <v>4000</v>
      </c>
      <c r="AR2621" s="7" t="s">
        <v>3975</v>
      </c>
      <c r="AS2621" s="7" t="s">
        <v>3976</v>
      </c>
      <c r="AU2621" s="7" t="str">
        <f t="shared" si="802"/>
        <v>hp_122233335;atk_17662273;hit_500000;miss_115;cirt_0;cirtSub_-3500</v>
      </c>
    </row>
    <row r="2622" spans="22:47" x14ac:dyDescent="0.2">
      <c r="V2622" s="7" t="str">
        <f t="shared" si="797"/>
        <v>遥远孤岛5-2</v>
      </c>
      <c r="W2622" s="7">
        <f t="shared" si="806"/>
        <v>5063</v>
      </c>
      <c r="X2622" s="9" t="s">
        <v>3445</v>
      </c>
      <c r="Y2622" s="9">
        <v>2</v>
      </c>
      <c r="Z2622" s="8">
        <f t="shared" si="803"/>
        <v>14248</v>
      </c>
      <c r="AA2622" s="6" t="s">
        <v>3967</v>
      </c>
      <c r="AB2622" s="6">
        <v>28571691</v>
      </c>
      <c r="AC2622" s="6">
        <f t="shared" si="807"/>
        <v>3.19</v>
      </c>
      <c r="AD2622" s="6">
        <f t="shared" si="808"/>
        <v>91143694</v>
      </c>
      <c r="AE2622" s="6">
        <f t="shared" si="813"/>
        <v>27283435</v>
      </c>
      <c r="AF2622" s="6">
        <v>3870000</v>
      </c>
      <c r="AG2622" s="11">
        <f t="shared" si="811"/>
        <v>122297129</v>
      </c>
      <c r="AH2622">
        <f t="shared" si="810"/>
        <v>4.2803601998915637</v>
      </c>
      <c r="AI2622" s="53">
        <v>0.8</v>
      </c>
      <c r="AJ2622" s="7" t="str">
        <f t="shared" si="799"/>
        <v>hp_122297129</v>
      </c>
      <c r="AK2622" s="7" t="s">
        <v>3968</v>
      </c>
      <c r="AL2622" s="7">
        <v>5162420</v>
      </c>
      <c r="AM2622" s="7">
        <f>INT(IF(MOD(Y2622,3)=0,INT(AL2622*0.55),INT(AL2622*0.35)))</f>
        <v>1806847</v>
      </c>
      <c r="AN2622" s="54">
        <f t="shared" si="800"/>
        <v>17677613</v>
      </c>
      <c r="AO2622" s="7" t="str">
        <f t="shared" si="801"/>
        <v>atk_17677613</v>
      </c>
      <c r="AP2622" s="7" t="s">
        <v>3973</v>
      </c>
      <c r="AQ2622" s="7" t="s">
        <v>4000</v>
      </c>
      <c r="AR2622" s="7" t="s">
        <v>3975</v>
      </c>
      <c r="AS2622" s="7" t="s">
        <v>3976</v>
      </c>
      <c r="AU2622" s="7" t="str">
        <f t="shared" si="802"/>
        <v>hp_122297129;atk_17677613;hit_500000;miss_115;cirt_0;cirtSub_-3500</v>
      </c>
    </row>
    <row r="2623" spans="22:47" x14ac:dyDescent="0.2">
      <c r="V2623" s="7" t="str">
        <f t="shared" si="797"/>
        <v>遥远孤岛5-3</v>
      </c>
      <c r="W2623" s="7">
        <f t="shared" si="806"/>
        <v>5065</v>
      </c>
      <c r="X2623" s="9" t="s">
        <v>3445</v>
      </c>
      <c r="Y2623" s="9">
        <v>3</v>
      </c>
      <c r="Z2623" s="8">
        <f t="shared" si="803"/>
        <v>14251</v>
      </c>
      <c r="AA2623" s="6" t="s">
        <v>3967</v>
      </c>
      <c r="AB2623" s="6">
        <v>28591690</v>
      </c>
      <c r="AC2623" s="6">
        <f t="shared" si="807"/>
        <v>3.1924999999999999</v>
      </c>
      <c r="AD2623" s="6">
        <f t="shared" si="808"/>
        <v>91278970</v>
      </c>
      <c r="AE2623" s="6">
        <f t="shared" si="813"/>
        <v>27283435</v>
      </c>
      <c r="AF2623" s="6">
        <v>3870000</v>
      </c>
      <c r="AG2623" s="11">
        <f t="shared" si="811"/>
        <v>122432405</v>
      </c>
      <c r="AH2623">
        <f t="shared" si="810"/>
        <v>4.2820975255397631</v>
      </c>
      <c r="AI2623" s="53">
        <v>0.8</v>
      </c>
      <c r="AJ2623" s="7" t="str">
        <f t="shared" si="799"/>
        <v>hp_122432405</v>
      </c>
      <c r="AK2623" s="7" t="s">
        <v>3968</v>
      </c>
      <c r="AL2623" s="7">
        <v>5167820</v>
      </c>
      <c r="AM2623" s="7">
        <f>INT(IF(MOD(Y2623,3)=0,INT(AL2623*0.55),INT(AL2623*0.35)))</f>
        <v>2842301</v>
      </c>
      <c r="AN2623" s="54">
        <f t="shared" si="800"/>
        <v>17703287</v>
      </c>
      <c r="AO2623" s="7" t="str">
        <f t="shared" si="801"/>
        <v>atk_17703287</v>
      </c>
      <c r="AP2623" s="7" t="s">
        <v>3973</v>
      </c>
      <c r="AQ2623" s="7" t="s">
        <v>4000</v>
      </c>
      <c r="AR2623" s="7" t="s">
        <v>3975</v>
      </c>
      <c r="AS2623" s="7" t="s">
        <v>3976</v>
      </c>
      <c r="AU2623" s="7" t="str">
        <f t="shared" si="802"/>
        <v>hp_122432405;atk_17703287;hit_500000;miss_115;cirt_0;cirtSub_-3500</v>
      </c>
    </row>
    <row r="2624" spans="22:47" x14ac:dyDescent="0.2">
      <c r="V2624" s="7" t="str">
        <f t="shared" si="797"/>
        <v>遥远孤岛5-4</v>
      </c>
      <c r="W2624" s="7">
        <f t="shared" si="806"/>
        <v>5067</v>
      </c>
      <c r="X2624" s="9" t="s">
        <v>3445</v>
      </c>
      <c r="Y2624" s="9">
        <v>4</v>
      </c>
      <c r="Z2624" s="8">
        <f t="shared" si="803"/>
        <v>14255</v>
      </c>
      <c r="AA2624" s="6" t="s">
        <v>3967</v>
      </c>
      <c r="AB2624" s="6">
        <v>28611691</v>
      </c>
      <c r="AC2624" s="6">
        <f t="shared" si="807"/>
        <v>3.1924999999999999</v>
      </c>
      <c r="AD2624" s="6">
        <f t="shared" si="808"/>
        <v>91342823</v>
      </c>
      <c r="AE2624" s="6">
        <f t="shared" si="813"/>
        <v>27283435</v>
      </c>
      <c r="AF2624" s="6">
        <v>3870000</v>
      </c>
      <c r="AG2624" s="11">
        <f t="shared" si="811"/>
        <v>122496258</v>
      </c>
      <c r="AH2624">
        <f t="shared" si="810"/>
        <v>4.2813358357602844</v>
      </c>
      <c r="AI2624" s="53">
        <v>0.8</v>
      </c>
      <c r="AJ2624" s="7" t="str">
        <f t="shared" si="799"/>
        <v>hp_122496258</v>
      </c>
      <c r="AK2624" s="7" t="s">
        <v>3968</v>
      </c>
      <c r="AL2624" s="7">
        <v>5173220</v>
      </c>
      <c r="AM2624" s="7">
        <f>INT(IF(MOD(Y2624,3)=0,INT(AL2624*0.55),INT(AL2624*0.35)))</f>
        <v>1810627</v>
      </c>
      <c r="AN2624" s="54">
        <f t="shared" si="800"/>
        <v>17718633</v>
      </c>
      <c r="AO2624" s="7" t="str">
        <f t="shared" si="801"/>
        <v>atk_17718633</v>
      </c>
      <c r="AP2624" s="7" t="s">
        <v>3973</v>
      </c>
      <c r="AQ2624" s="7" t="s">
        <v>4000</v>
      </c>
      <c r="AR2624" s="7" t="s">
        <v>3975</v>
      </c>
      <c r="AS2624" s="7" t="s">
        <v>3976</v>
      </c>
      <c r="AU2624" s="7" t="str">
        <f t="shared" si="802"/>
        <v>hp_122496258;atk_17718633;hit_500000;miss_115;cirt_0;cirtSub_-3500</v>
      </c>
    </row>
    <row r="2625" spans="22:47" x14ac:dyDescent="0.2">
      <c r="V2625" s="7" t="str">
        <f t="shared" ref="V2625:V2688" si="816">X2625&amp;"-"&amp;Y2625</f>
        <v>遥远孤岛5-5</v>
      </c>
      <c r="W2625" s="7">
        <f t="shared" si="806"/>
        <v>5069</v>
      </c>
      <c r="X2625" s="9" t="s">
        <v>3445</v>
      </c>
      <c r="Y2625" s="9">
        <v>5</v>
      </c>
      <c r="Z2625" s="8">
        <f t="shared" si="803"/>
        <v>14260</v>
      </c>
      <c r="AA2625" s="6" t="s">
        <v>3967</v>
      </c>
      <c r="AB2625" s="6">
        <v>28631693</v>
      </c>
      <c r="AC2625" s="6">
        <f t="shared" si="807"/>
        <v>3.1924999999999999</v>
      </c>
      <c r="AD2625" s="6">
        <f t="shared" si="808"/>
        <v>91406679</v>
      </c>
      <c r="AE2625" s="6">
        <f t="shared" si="813"/>
        <v>27283435</v>
      </c>
      <c r="AF2625" s="6">
        <v>3870000</v>
      </c>
      <c r="AG2625" s="11">
        <f t="shared" si="811"/>
        <v>122560114</v>
      </c>
      <c r="AH2625">
        <f t="shared" si="810"/>
        <v>4.2805751654294424</v>
      </c>
      <c r="AI2625" s="53">
        <v>0.8</v>
      </c>
      <c r="AJ2625" s="7" t="str">
        <f t="shared" ref="AJ2625:AJ2688" si="817">AA2625&amp;"_"&amp;AG2625</f>
        <v>hp_122560114</v>
      </c>
      <c r="AK2625" s="7" t="s">
        <v>3968</v>
      </c>
      <c r="AL2625" s="7">
        <v>5178620</v>
      </c>
      <c r="AM2625" s="7">
        <f>INT(IF(MOD(Y2625,3)=0,INT(AL2625*0.55),INT(AL2625*0.35)))</f>
        <v>1812517</v>
      </c>
      <c r="AN2625" s="54">
        <f t="shared" si="800"/>
        <v>17733977</v>
      </c>
      <c r="AO2625" s="7" t="str">
        <f t="shared" si="801"/>
        <v>atk_17733977</v>
      </c>
      <c r="AP2625" s="7" t="s">
        <v>3973</v>
      </c>
      <c r="AQ2625" s="7" t="s">
        <v>4000</v>
      </c>
      <c r="AR2625" s="7" t="s">
        <v>3975</v>
      </c>
      <c r="AS2625" s="7" t="s">
        <v>3976</v>
      </c>
      <c r="AU2625" s="7" t="str">
        <f t="shared" si="802"/>
        <v>hp_122560114;atk_17733977;hit_500000;miss_115;cirt_0;cirtSub_-3500</v>
      </c>
    </row>
    <row r="2626" spans="22:47" x14ac:dyDescent="0.2">
      <c r="V2626" s="7" t="str">
        <f t="shared" si="816"/>
        <v>遥远孤岛5-6</v>
      </c>
      <c r="W2626" s="7">
        <f t="shared" si="806"/>
        <v>5071</v>
      </c>
      <c r="X2626" s="9" t="s">
        <v>3445</v>
      </c>
      <c r="Y2626" s="9">
        <v>6</v>
      </c>
      <c r="Z2626" s="8">
        <f t="shared" si="803"/>
        <v>14266</v>
      </c>
      <c r="AA2626" s="6" t="s">
        <v>3967</v>
      </c>
      <c r="AB2626" s="6">
        <v>28651697</v>
      </c>
      <c r="AC2626" s="6">
        <f t="shared" si="807"/>
        <v>3.1949999999999998</v>
      </c>
      <c r="AD2626" s="6">
        <f t="shared" si="808"/>
        <v>91542171</v>
      </c>
      <c r="AE2626" s="6">
        <f t="shared" si="813"/>
        <v>27283435</v>
      </c>
      <c r="AF2626" s="6">
        <v>3870000</v>
      </c>
      <c r="AG2626" s="11">
        <f t="shared" si="811"/>
        <v>122695606</v>
      </c>
      <c r="AH2626">
        <f t="shared" si="810"/>
        <v>4.2823154942619981</v>
      </c>
      <c r="AI2626" s="53">
        <v>0.8</v>
      </c>
      <c r="AJ2626" s="7" t="str">
        <f t="shared" si="817"/>
        <v>hp_122695606</v>
      </c>
      <c r="AK2626" s="7" t="s">
        <v>3968</v>
      </c>
      <c r="AL2626" s="7">
        <v>5184020</v>
      </c>
      <c r="AM2626" s="7">
        <f>INT(IF(MOD(Y2626,3)=0,INT(AL2626*0.55),INT(AL2626*0.35)))</f>
        <v>2851211</v>
      </c>
      <c r="AN2626" s="54">
        <f t="shared" ref="AN2626:AN2689" si="818">INT(AL2626*AI2626*AH2626)</f>
        <v>17759687</v>
      </c>
      <c r="AO2626" s="7" t="str">
        <f t="shared" ref="AO2626:AO2689" si="819">AK2626&amp;"_"&amp;AN2626</f>
        <v>atk_17759687</v>
      </c>
      <c r="AP2626" s="7" t="s">
        <v>3973</v>
      </c>
      <c r="AQ2626" s="7" t="s">
        <v>4000</v>
      </c>
      <c r="AR2626" s="7" t="s">
        <v>3975</v>
      </c>
      <c r="AS2626" s="7" t="s">
        <v>3976</v>
      </c>
      <c r="AU2626" s="7" t="str">
        <f t="shared" ref="AU2626:AU2689" si="820">AJ2626&amp;";"&amp;AO2626&amp;";"&amp;AP2626&amp;";"&amp;AQ2626&amp;";"&amp;AR2626&amp;";"&amp;AS2626</f>
        <v>hp_122695606;atk_17759687;hit_500000;miss_115;cirt_0;cirtSub_-3500</v>
      </c>
    </row>
    <row r="2627" spans="22:47" x14ac:dyDescent="0.2">
      <c r="V2627" s="7" t="str">
        <f t="shared" si="816"/>
        <v>遥远孤岛5-7</v>
      </c>
      <c r="W2627" s="7">
        <f t="shared" si="806"/>
        <v>5073</v>
      </c>
      <c r="X2627" s="9" t="s">
        <v>3445</v>
      </c>
      <c r="Y2627" s="9">
        <v>7</v>
      </c>
      <c r="Z2627" s="8">
        <f t="shared" ref="Z2627:Z2690" si="821">Y2627+Z2626</f>
        <v>14273</v>
      </c>
      <c r="AA2627" s="6" t="s">
        <v>3967</v>
      </c>
      <c r="AB2627" s="6">
        <v>28671702</v>
      </c>
      <c r="AC2627" s="6">
        <f t="shared" si="807"/>
        <v>3.1949999999999998</v>
      </c>
      <c r="AD2627" s="6">
        <f t="shared" si="808"/>
        <v>91606087</v>
      </c>
      <c r="AE2627" s="6">
        <f t="shared" si="813"/>
        <v>27283435</v>
      </c>
      <c r="AF2627" s="6">
        <v>3870000</v>
      </c>
      <c r="AG2627" s="11">
        <f t="shared" si="811"/>
        <v>122759522</v>
      </c>
      <c r="AH2627">
        <f t="shared" si="810"/>
        <v>4.2815568465380949</v>
      </c>
      <c r="AI2627" s="53">
        <v>0.8</v>
      </c>
      <c r="AJ2627" s="7" t="str">
        <f t="shared" si="817"/>
        <v>hp_122759522</v>
      </c>
      <c r="AK2627" s="7" t="s">
        <v>3968</v>
      </c>
      <c r="AL2627" s="7">
        <v>5189420</v>
      </c>
      <c r="AM2627" s="7">
        <f>INT(IF(MOD(Y2627,3)=0,INT(AL2627*0.55),INT(AL2627*0.35)))</f>
        <v>1816297</v>
      </c>
      <c r="AN2627" s="54">
        <f t="shared" si="818"/>
        <v>17775037</v>
      </c>
      <c r="AO2627" s="7" t="str">
        <f t="shared" si="819"/>
        <v>atk_17775037</v>
      </c>
      <c r="AP2627" s="7" t="s">
        <v>3973</v>
      </c>
      <c r="AQ2627" s="7" t="s">
        <v>4000</v>
      </c>
      <c r="AR2627" s="7" t="s">
        <v>3975</v>
      </c>
      <c r="AS2627" s="7" t="s">
        <v>3976</v>
      </c>
      <c r="AU2627" s="7" t="str">
        <f t="shared" si="820"/>
        <v>hp_122759522;atk_17775037;hit_500000;miss_115;cirt_0;cirtSub_-3500</v>
      </c>
    </row>
    <row r="2628" spans="22:47" x14ac:dyDescent="0.2">
      <c r="V2628" s="7" t="str">
        <f t="shared" si="816"/>
        <v>遥远孤岛5-8</v>
      </c>
      <c r="W2628" s="7">
        <f t="shared" si="806"/>
        <v>5075</v>
      </c>
      <c r="X2628" s="9" t="s">
        <v>3445</v>
      </c>
      <c r="Y2628" s="9">
        <v>8</v>
      </c>
      <c r="Z2628" s="8">
        <f t="shared" si="821"/>
        <v>14281</v>
      </c>
      <c r="AA2628" s="6" t="s">
        <v>3967</v>
      </c>
      <c r="AB2628" s="6">
        <v>28691710</v>
      </c>
      <c r="AC2628" s="6">
        <f t="shared" si="807"/>
        <v>3.1949999999999998</v>
      </c>
      <c r="AD2628" s="6">
        <f t="shared" si="808"/>
        <v>91670013</v>
      </c>
      <c r="AE2628" s="6">
        <f t="shared" si="813"/>
        <v>27283435</v>
      </c>
      <c r="AF2628" s="6">
        <v>3870000</v>
      </c>
      <c r="AG2628" s="11">
        <f t="shared" si="811"/>
        <v>122823448</v>
      </c>
      <c r="AH2628">
        <f t="shared" si="810"/>
        <v>4.2807991576660998</v>
      </c>
      <c r="AI2628" s="53">
        <v>0.8</v>
      </c>
      <c r="AJ2628" s="7" t="str">
        <f t="shared" si="817"/>
        <v>hp_122823448</v>
      </c>
      <c r="AK2628" s="7" t="s">
        <v>3968</v>
      </c>
      <c r="AL2628" s="7">
        <v>5194820</v>
      </c>
      <c r="AM2628" s="7">
        <f>INT(IF(MOD(Y2628,3)=0,INT(AL2628*0.55),INT(AL2628*0.35)))</f>
        <v>1818187</v>
      </c>
      <c r="AN2628" s="54">
        <f t="shared" si="818"/>
        <v>17790384</v>
      </c>
      <c r="AO2628" s="7" t="str">
        <f t="shared" si="819"/>
        <v>atk_17790384</v>
      </c>
      <c r="AP2628" s="7" t="s">
        <v>3973</v>
      </c>
      <c r="AQ2628" s="7" t="s">
        <v>4000</v>
      </c>
      <c r="AR2628" s="7" t="s">
        <v>3975</v>
      </c>
      <c r="AS2628" s="7" t="s">
        <v>3976</v>
      </c>
      <c r="AU2628" s="7" t="str">
        <f t="shared" si="820"/>
        <v>hp_122823448;atk_17790384;hit_500000;miss_115;cirt_0;cirtSub_-3500</v>
      </c>
    </row>
    <row r="2629" spans="22:47" x14ac:dyDescent="0.2">
      <c r="V2629" s="7" t="str">
        <f t="shared" si="816"/>
        <v>遥远孤岛5-9</v>
      </c>
      <c r="W2629" s="7">
        <f t="shared" si="806"/>
        <v>5077</v>
      </c>
      <c r="X2629" s="9" t="s">
        <v>3445</v>
      </c>
      <c r="Y2629" s="9">
        <v>9</v>
      </c>
      <c r="Z2629" s="8">
        <f t="shared" si="821"/>
        <v>14290</v>
      </c>
      <c r="AA2629" s="6" t="s">
        <v>3967</v>
      </c>
      <c r="AB2629" s="6">
        <v>28711719</v>
      </c>
      <c r="AC2629" s="6">
        <f t="shared" si="807"/>
        <v>3.1974999999999998</v>
      </c>
      <c r="AD2629" s="6">
        <f t="shared" si="808"/>
        <v>91805721</v>
      </c>
      <c r="AE2629" s="6">
        <f t="shared" si="813"/>
        <v>27283435</v>
      </c>
      <c r="AF2629" s="6">
        <v>3870000</v>
      </c>
      <c r="AG2629" s="11">
        <f t="shared" si="811"/>
        <v>122959156</v>
      </c>
      <c r="AH2629">
        <f t="shared" si="810"/>
        <v>4.2825424698535119</v>
      </c>
      <c r="AI2629" s="53">
        <v>0.8</v>
      </c>
      <c r="AJ2629" s="7" t="str">
        <f t="shared" si="817"/>
        <v>hp_122959156</v>
      </c>
      <c r="AK2629" s="7" t="s">
        <v>3968</v>
      </c>
      <c r="AL2629" s="7">
        <v>5200220</v>
      </c>
      <c r="AM2629" s="7">
        <f>INT(IF(MOD(Y2629,3)=0,INT(AL2629*0.55),INT(AL2629*0.35)))</f>
        <v>2860121</v>
      </c>
      <c r="AN2629" s="54">
        <f t="shared" si="818"/>
        <v>17816130</v>
      </c>
      <c r="AO2629" s="7" t="str">
        <f t="shared" si="819"/>
        <v>atk_17816130</v>
      </c>
      <c r="AP2629" s="7" t="s">
        <v>3973</v>
      </c>
      <c r="AQ2629" s="7" t="s">
        <v>4000</v>
      </c>
      <c r="AR2629" s="7" t="s">
        <v>3975</v>
      </c>
      <c r="AS2629" s="7" t="s">
        <v>3976</v>
      </c>
      <c r="AU2629" s="7" t="str">
        <f t="shared" si="820"/>
        <v>hp_122959156;atk_17816130;hit_500000;miss_115;cirt_0;cirtSub_-3500</v>
      </c>
    </row>
    <row r="2630" spans="22:47" x14ac:dyDescent="0.2">
      <c r="V2630" s="7" t="str">
        <f t="shared" si="816"/>
        <v>遥远孤岛5-10</v>
      </c>
      <c r="W2630" s="7">
        <f t="shared" si="806"/>
        <v>5079</v>
      </c>
      <c r="X2630" s="9" t="s">
        <v>3445</v>
      </c>
      <c r="Y2630" s="9">
        <v>10</v>
      </c>
      <c r="Z2630" s="8">
        <f t="shared" si="821"/>
        <v>14300</v>
      </c>
      <c r="AA2630" s="6" t="s">
        <v>3967</v>
      </c>
      <c r="AB2630" s="6">
        <v>28731729</v>
      </c>
      <c r="AC2630" s="6">
        <f t="shared" si="807"/>
        <v>3.1974999999999998</v>
      </c>
      <c r="AD2630" s="6">
        <f t="shared" si="808"/>
        <v>91869703</v>
      </c>
      <c r="AE2630" s="6">
        <f t="shared" si="813"/>
        <v>27283435</v>
      </c>
      <c r="AF2630" s="6">
        <v>3870000</v>
      </c>
      <c r="AG2630" s="11">
        <f t="shared" si="811"/>
        <v>123023138</v>
      </c>
      <c r="AH2630">
        <f t="shared" si="810"/>
        <v>4.2817868009265991</v>
      </c>
      <c r="AI2630" s="53">
        <v>0.8</v>
      </c>
      <c r="AJ2630" s="7" t="str">
        <f t="shared" si="817"/>
        <v>hp_123023138</v>
      </c>
      <c r="AK2630" s="7" t="s">
        <v>3968</v>
      </c>
      <c r="AL2630" s="7">
        <v>5205620</v>
      </c>
      <c r="AM2630" s="7">
        <f>INT(IF(MOD(Y2630,3)=0,INT(AL2630*0.55),INT(AL2630*0.35)))</f>
        <v>1821967</v>
      </c>
      <c r="AN2630" s="54">
        <f t="shared" si="818"/>
        <v>17831484</v>
      </c>
      <c r="AO2630" s="7" t="str">
        <f t="shared" si="819"/>
        <v>atk_17831484</v>
      </c>
      <c r="AP2630" s="7" t="s">
        <v>3973</v>
      </c>
      <c r="AQ2630" s="7" t="s">
        <v>4000</v>
      </c>
      <c r="AR2630" s="7" t="s">
        <v>3975</v>
      </c>
      <c r="AS2630" s="7" t="s">
        <v>3976</v>
      </c>
      <c r="AU2630" s="7" t="str">
        <f t="shared" si="820"/>
        <v>hp_123023138;atk_17831484;hit_500000;miss_115;cirt_0;cirtSub_-3500</v>
      </c>
    </row>
    <row r="2631" spans="22:47" x14ac:dyDescent="0.2">
      <c r="V2631" s="7" t="str">
        <f t="shared" si="816"/>
        <v>遥远孤岛6-1</v>
      </c>
      <c r="W2631" s="7">
        <f t="shared" si="806"/>
        <v>5081</v>
      </c>
      <c r="X2631" s="9" t="s">
        <v>3446</v>
      </c>
      <c r="Y2631" s="9">
        <v>1</v>
      </c>
      <c r="Z2631" s="8">
        <f t="shared" si="821"/>
        <v>14301</v>
      </c>
      <c r="AA2631" s="6" t="s">
        <v>3967</v>
      </c>
      <c r="AB2631" s="6">
        <v>28751742</v>
      </c>
      <c r="AC2631" s="6">
        <f t="shared" si="807"/>
        <v>3.2</v>
      </c>
      <c r="AD2631" s="6">
        <f t="shared" si="808"/>
        <v>92005574</v>
      </c>
      <c r="AE2631" s="6">
        <f t="shared" ref="AE2631" si="822">IF(MOD(Y2631,1)=0,INT(AD2630*0.3),0)</f>
        <v>27560910</v>
      </c>
      <c r="AF2631" s="6">
        <v>3870000</v>
      </c>
      <c r="AG2631" s="11">
        <f t="shared" si="811"/>
        <v>123436484</v>
      </c>
      <c r="AH2631">
        <f t="shared" si="810"/>
        <v>4.2931827921939476</v>
      </c>
      <c r="AI2631" s="53">
        <v>0.8</v>
      </c>
      <c r="AJ2631" s="7" t="str">
        <f t="shared" si="817"/>
        <v>hp_123436484</v>
      </c>
      <c r="AK2631" s="7" t="s">
        <v>3968</v>
      </c>
      <c r="AL2631" s="7">
        <v>5211020</v>
      </c>
      <c r="AM2631" s="7">
        <f>INT(IF(MOD(Y2631,3)=0,INT(AL2631*0.55),INT(AL2631*0.35)))</f>
        <v>1823857</v>
      </c>
      <c r="AN2631" s="54">
        <f t="shared" si="818"/>
        <v>17897489</v>
      </c>
      <c r="AO2631" s="7" t="str">
        <f t="shared" si="819"/>
        <v>atk_17897489</v>
      </c>
      <c r="AP2631" s="7" t="s">
        <v>3973</v>
      </c>
      <c r="AQ2631" s="7" t="s">
        <v>4000</v>
      </c>
      <c r="AR2631" s="7" t="s">
        <v>3975</v>
      </c>
      <c r="AS2631" s="7" t="s">
        <v>3976</v>
      </c>
      <c r="AU2631" s="7" t="str">
        <f t="shared" si="820"/>
        <v>hp_123436484;atk_17897489;hit_500000;miss_115;cirt_0;cirtSub_-3500</v>
      </c>
    </row>
    <row r="2632" spans="22:47" x14ac:dyDescent="0.2">
      <c r="V2632" s="7" t="str">
        <f t="shared" si="816"/>
        <v>遥远孤岛6-2</v>
      </c>
      <c r="W2632" s="7">
        <f t="shared" si="806"/>
        <v>5083</v>
      </c>
      <c r="X2632" s="9" t="s">
        <v>3446</v>
      </c>
      <c r="Y2632" s="9">
        <v>2</v>
      </c>
      <c r="Z2632" s="8">
        <f t="shared" si="821"/>
        <v>14303</v>
      </c>
      <c r="AA2632" s="6" t="s">
        <v>3967</v>
      </c>
      <c r="AB2632" s="6">
        <v>28771757</v>
      </c>
      <c r="AC2632" s="6">
        <f t="shared" si="807"/>
        <v>3.2</v>
      </c>
      <c r="AD2632" s="6">
        <f t="shared" si="808"/>
        <v>92069622</v>
      </c>
      <c r="AE2632" s="6">
        <f t="shared" si="813"/>
        <v>27560910</v>
      </c>
      <c r="AF2632" s="6">
        <v>3870000</v>
      </c>
      <c r="AG2632" s="11">
        <f t="shared" si="811"/>
        <v>123500532</v>
      </c>
      <c r="AH2632">
        <f t="shared" si="810"/>
        <v>4.2924223223489619</v>
      </c>
      <c r="AI2632" s="53">
        <v>0.8</v>
      </c>
      <c r="AJ2632" s="7" t="str">
        <f t="shared" si="817"/>
        <v>hp_123500532</v>
      </c>
      <c r="AK2632" s="7" t="s">
        <v>3968</v>
      </c>
      <c r="AL2632" s="7">
        <v>5216420</v>
      </c>
      <c r="AM2632" s="7">
        <f>INT(IF(MOD(Y2632,3)=0,INT(AL2632*0.55),INT(AL2632*0.35)))</f>
        <v>1825747</v>
      </c>
      <c r="AN2632" s="54">
        <f t="shared" si="818"/>
        <v>17912862</v>
      </c>
      <c r="AO2632" s="7" t="str">
        <f t="shared" si="819"/>
        <v>atk_17912862</v>
      </c>
      <c r="AP2632" s="7" t="s">
        <v>3973</v>
      </c>
      <c r="AQ2632" s="7" t="s">
        <v>4000</v>
      </c>
      <c r="AR2632" s="7" t="s">
        <v>3975</v>
      </c>
      <c r="AS2632" s="7" t="s">
        <v>3976</v>
      </c>
      <c r="AU2632" s="7" t="str">
        <f t="shared" si="820"/>
        <v>hp_123500532;atk_17912862;hit_500000;miss_115;cirt_0;cirtSub_-3500</v>
      </c>
    </row>
    <row r="2633" spans="22:47" x14ac:dyDescent="0.2">
      <c r="V2633" s="7" t="str">
        <f t="shared" si="816"/>
        <v>遥远孤岛6-3</v>
      </c>
      <c r="W2633" s="7">
        <f t="shared" si="806"/>
        <v>5085</v>
      </c>
      <c r="X2633" s="9" t="s">
        <v>3446</v>
      </c>
      <c r="Y2633" s="9">
        <v>3</v>
      </c>
      <c r="Z2633" s="8">
        <f t="shared" si="821"/>
        <v>14306</v>
      </c>
      <c r="AA2633" s="6" t="s">
        <v>3967</v>
      </c>
      <c r="AB2633" s="6">
        <v>28791773</v>
      </c>
      <c r="AC2633" s="6">
        <f t="shared" si="807"/>
        <v>3.2025000000000001</v>
      </c>
      <c r="AD2633" s="6">
        <f t="shared" si="808"/>
        <v>92205653</v>
      </c>
      <c r="AE2633" s="6">
        <f t="shared" si="813"/>
        <v>27560910</v>
      </c>
      <c r="AF2633" s="6">
        <v>3870000</v>
      </c>
      <c r="AG2633" s="11">
        <f t="shared" si="811"/>
        <v>123636563</v>
      </c>
      <c r="AH2633">
        <f t="shared" si="810"/>
        <v>4.2941628846545852</v>
      </c>
      <c r="AI2633" s="53">
        <v>0.8</v>
      </c>
      <c r="AJ2633" s="7" t="str">
        <f t="shared" si="817"/>
        <v>hp_123636563</v>
      </c>
      <c r="AK2633" s="7" t="s">
        <v>3968</v>
      </c>
      <c r="AL2633" s="7">
        <v>5221820</v>
      </c>
      <c r="AM2633" s="7">
        <f>INT(IF(MOD(Y2633,3)=0,INT(AL2633*0.55),INT(AL2633*0.35)))</f>
        <v>2872001</v>
      </c>
      <c r="AN2633" s="54">
        <f t="shared" si="818"/>
        <v>17938676</v>
      </c>
      <c r="AO2633" s="7" t="str">
        <f t="shared" si="819"/>
        <v>atk_17938676</v>
      </c>
      <c r="AP2633" s="7" t="s">
        <v>3973</v>
      </c>
      <c r="AQ2633" s="7" t="s">
        <v>4000</v>
      </c>
      <c r="AR2633" s="7" t="s">
        <v>3975</v>
      </c>
      <c r="AS2633" s="7" t="s">
        <v>3976</v>
      </c>
      <c r="AU2633" s="7" t="str">
        <f t="shared" si="820"/>
        <v>hp_123636563;atk_17938676;hit_500000;miss_115;cirt_0;cirtSub_-3500</v>
      </c>
    </row>
    <row r="2634" spans="22:47" x14ac:dyDescent="0.2">
      <c r="V2634" s="7" t="str">
        <f t="shared" si="816"/>
        <v>遥远孤岛6-4</v>
      </c>
      <c r="W2634" s="7">
        <f t="shared" si="806"/>
        <v>5087</v>
      </c>
      <c r="X2634" s="9" t="s">
        <v>3446</v>
      </c>
      <c r="Y2634" s="9">
        <v>4</v>
      </c>
      <c r="Z2634" s="8">
        <f t="shared" si="821"/>
        <v>14310</v>
      </c>
      <c r="AA2634" s="6" t="s">
        <v>3967</v>
      </c>
      <c r="AB2634" s="6">
        <v>28811792</v>
      </c>
      <c r="AC2634" s="6">
        <f t="shared" si="807"/>
        <v>3.2025000000000001</v>
      </c>
      <c r="AD2634" s="6">
        <f t="shared" si="808"/>
        <v>92269763</v>
      </c>
      <c r="AE2634" s="6">
        <f t="shared" si="813"/>
        <v>27560910</v>
      </c>
      <c r="AF2634" s="6">
        <v>3870000</v>
      </c>
      <c r="AG2634" s="11">
        <f t="shared" si="811"/>
        <v>123700673</v>
      </c>
      <c r="AH2634">
        <f t="shared" si="810"/>
        <v>4.2934043463870628</v>
      </c>
      <c r="AI2634" s="53">
        <v>0.8</v>
      </c>
      <c r="AJ2634" s="7" t="str">
        <f t="shared" si="817"/>
        <v>hp_123700673</v>
      </c>
      <c r="AK2634" s="7" t="s">
        <v>3968</v>
      </c>
      <c r="AL2634" s="7">
        <v>5227220</v>
      </c>
      <c r="AM2634" s="7">
        <f>INT(IF(MOD(Y2634,3)=0,INT(AL2634*0.55),INT(AL2634*0.35)))</f>
        <v>1829527</v>
      </c>
      <c r="AN2634" s="54">
        <f t="shared" si="818"/>
        <v>17954055</v>
      </c>
      <c r="AO2634" s="7" t="str">
        <f t="shared" si="819"/>
        <v>atk_17954055</v>
      </c>
      <c r="AP2634" s="7" t="s">
        <v>3973</v>
      </c>
      <c r="AQ2634" s="7" t="s">
        <v>4000</v>
      </c>
      <c r="AR2634" s="7" t="s">
        <v>3975</v>
      </c>
      <c r="AS2634" s="7" t="s">
        <v>3976</v>
      </c>
      <c r="AU2634" s="7" t="str">
        <f t="shared" si="820"/>
        <v>hp_123700673;atk_17954055;hit_500000;miss_115;cirt_0;cirtSub_-3500</v>
      </c>
    </row>
    <row r="2635" spans="22:47" x14ac:dyDescent="0.2">
      <c r="V2635" s="7" t="str">
        <f t="shared" si="816"/>
        <v>遥远孤岛6-5</v>
      </c>
      <c r="W2635" s="7">
        <f t="shared" si="806"/>
        <v>5089</v>
      </c>
      <c r="X2635" s="9" t="s">
        <v>3446</v>
      </c>
      <c r="Y2635" s="9">
        <v>5</v>
      </c>
      <c r="Z2635" s="8">
        <f t="shared" si="821"/>
        <v>14315</v>
      </c>
      <c r="AA2635" s="6" t="s">
        <v>3967</v>
      </c>
      <c r="AB2635" s="6">
        <v>28831814</v>
      </c>
      <c r="AC2635" s="6">
        <f t="shared" si="807"/>
        <v>3.2025000000000001</v>
      </c>
      <c r="AD2635" s="6">
        <f t="shared" si="808"/>
        <v>92333884</v>
      </c>
      <c r="AE2635" s="6">
        <f t="shared" si="813"/>
        <v>27560910</v>
      </c>
      <c r="AF2635" s="6">
        <v>3870000</v>
      </c>
      <c r="AG2635" s="11">
        <f t="shared" si="811"/>
        <v>123764794</v>
      </c>
      <c r="AH2635">
        <f t="shared" si="810"/>
        <v>4.2926467963479507</v>
      </c>
      <c r="AI2635" s="53">
        <v>0.8</v>
      </c>
      <c r="AJ2635" s="7" t="str">
        <f t="shared" si="817"/>
        <v>hp_123764794</v>
      </c>
      <c r="AK2635" s="7" t="s">
        <v>3968</v>
      </c>
      <c r="AL2635" s="7">
        <v>5232620</v>
      </c>
      <c r="AM2635" s="7">
        <f>INT(IF(MOD(Y2635,3)=0,INT(AL2635*0.55),INT(AL2635*0.35)))</f>
        <v>1831417</v>
      </c>
      <c r="AN2635" s="54">
        <f t="shared" si="818"/>
        <v>17969431</v>
      </c>
      <c r="AO2635" s="7" t="str">
        <f t="shared" si="819"/>
        <v>atk_17969431</v>
      </c>
      <c r="AP2635" s="7" t="s">
        <v>3973</v>
      </c>
      <c r="AQ2635" s="7" t="s">
        <v>4000</v>
      </c>
      <c r="AR2635" s="7" t="s">
        <v>3975</v>
      </c>
      <c r="AS2635" s="7" t="s">
        <v>3976</v>
      </c>
      <c r="AU2635" s="7" t="str">
        <f t="shared" si="820"/>
        <v>hp_123764794;atk_17969431;hit_500000;miss_115;cirt_0;cirtSub_-3500</v>
      </c>
    </row>
    <row r="2636" spans="22:47" x14ac:dyDescent="0.2">
      <c r="V2636" s="7" t="str">
        <f t="shared" si="816"/>
        <v>遥远孤岛6-6</v>
      </c>
      <c r="W2636" s="7">
        <f t="shared" si="806"/>
        <v>5091</v>
      </c>
      <c r="X2636" s="9" t="s">
        <v>3446</v>
      </c>
      <c r="Y2636" s="9">
        <v>6</v>
      </c>
      <c r="Z2636" s="8">
        <f t="shared" si="821"/>
        <v>14321</v>
      </c>
      <c r="AA2636" s="6" t="s">
        <v>3967</v>
      </c>
      <c r="AB2636" s="6">
        <v>28851838</v>
      </c>
      <c r="AC2636" s="6">
        <f t="shared" si="807"/>
        <v>3.2050000000000001</v>
      </c>
      <c r="AD2636" s="6">
        <f t="shared" si="808"/>
        <v>92470140</v>
      </c>
      <c r="AE2636" s="6">
        <f t="shared" si="813"/>
        <v>27560910</v>
      </c>
      <c r="AF2636" s="6">
        <v>3870000</v>
      </c>
      <c r="AG2636" s="11">
        <f t="shared" si="811"/>
        <v>123901050</v>
      </c>
      <c r="AH2636">
        <f t="shared" si="810"/>
        <v>4.2943901875506167</v>
      </c>
      <c r="AI2636" s="53">
        <v>0.8</v>
      </c>
      <c r="AJ2636" s="7" t="str">
        <f t="shared" si="817"/>
        <v>hp_123901050</v>
      </c>
      <c r="AK2636" s="7" t="s">
        <v>3968</v>
      </c>
      <c r="AL2636" s="7">
        <v>5238020</v>
      </c>
      <c r="AM2636" s="7">
        <f>INT(IF(MOD(Y2636,3)=0,INT(AL2636*0.55),INT(AL2636*0.35)))</f>
        <v>2880911</v>
      </c>
      <c r="AN2636" s="54">
        <f t="shared" si="818"/>
        <v>17995281</v>
      </c>
      <c r="AO2636" s="7" t="str">
        <f t="shared" si="819"/>
        <v>atk_17995281</v>
      </c>
      <c r="AP2636" s="7" t="s">
        <v>3973</v>
      </c>
      <c r="AQ2636" s="7" t="s">
        <v>4000</v>
      </c>
      <c r="AR2636" s="7" t="s">
        <v>3975</v>
      </c>
      <c r="AS2636" s="7" t="s">
        <v>3976</v>
      </c>
      <c r="AU2636" s="7" t="str">
        <f t="shared" si="820"/>
        <v>hp_123901050;atk_17995281;hit_500000;miss_115;cirt_0;cirtSub_-3500</v>
      </c>
    </row>
    <row r="2637" spans="22:47" x14ac:dyDescent="0.2">
      <c r="V2637" s="7" t="str">
        <f t="shared" si="816"/>
        <v>遥远孤岛6-7</v>
      </c>
      <c r="W2637" s="7">
        <f t="shared" si="806"/>
        <v>5093</v>
      </c>
      <c r="X2637" s="9" t="s">
        <v>3446</v>
      </c>
      <c r="Y2637" s="9">
        <v>7</v>
      </c>
      <c r="Z2637" s="8">
        <f t="shared" si="821"/>
        <v>14328</v>
      </c>
      <c r="AA2637" s="6" t="s">
        <v>3967</v>
      </c>
      <c r="AB2637" s="6">
        <v>28871864</v>
      </c>
      <c r="AC2637" s="6">
        <f t="shared" si="807"/>
        <v>3.2050000000000001</v>
      </c>
      <c r="AD2637" s="6">
        <f t="shared" si="808"/>
        <v>92534324</v>
      </c>
      <c r="AE2637" s="6">
        <f t="shared" si="813"/>
        <v>27560910</v>
      </c>
      <c r="AF2637" s="6">
        <v>3870000</v>
      </c>
      <c r="AG2637" s="11">
        <f t="shared" si="811"/>
        <v>123965234</v>
      </c>
      <c r="AH2637">
        <f t="shared" si="810"/>
        <v>4.2936345917949739</v>
      </c>
      <c r="AI2637" s="53">
        <v>0.8</v>
      </c>
      <c r="AJ2637" s="7" t="str">
        <f t="shared" si="817"/>
        <v>hp_123965234</v>
      </c>
      <c r="AK2637" s="7" t="s">
        <v>3968</v>
      </c>
      <c r="AL2637" s="7">
        <v>5243420</v>
      </c>
      <c r="AM2637" s="7">
        <f>INT(IF(MOD(Y2637,3)=0,INT(AL2637*0.55),INT(AL2637*0.35)))</f>
        <v>1835197</v>
      </c>
      <c r="AN2637" s="54">
        <f t="shared" si="818"/>
        <v>18010663</v>
      </c>
      <c r="AO2637" s="7" t="str">
        <f t="shared" si="819"/>
        <v>atk_18010663</v>
      </c>
      <c r="AP2637" s="7" t="s">
        <v>3973</v>
      </c>
      <c r="AQ2637" s="7" t="s">
        <v>4000</v>
      </c>
      <c r="AR2637" s="7" t="s">
        <v>3975</v>
      </c>
      <c r="AS2637" s="7" t="s">
        <v>3976</v>
      </c>
      <c r="AU2637" s="7" t="str">
        <f t="shared" si="820"/>
        <v>hp_123965234;atk_18010663;hit_500000;miss_115;cirt_0;cirtSub_-3500</v>
      </c>
    </row>
    <row r="2638" spans="22:47" x14ac:dyDescent="0.2">
      <c r="V2638" s="7" t="str">
        <f t="shared" si="816"/>
        <v>遥远孤岛6-8</v>
      </c>
      <c r="W2638" s="7">
        <f t="shared" si="806"/>
        <v>5095</v>
      </c>
      <c r="X2638" s="9" t="s">
        <v>3446</v>
      </c>
      <c r="Y2638" s="9">
        <v>8</v>
      </c>
      <c r="Z2638" s="8">
        <f t="shared" si="821"/>
        <v>14336</v>
      </c>
      <c r="AA2638" s="6" t="s">
        <v>3967</v>
      </c>
      <c r="AB2638" s="6">
        <v>28891893</v>
      </c>
      <c r="AC2638" s="6">
        <f t="shared" si="807"/>
        <v>3.2050000000000001</v>
      </c>
      <c r="AD2638" s="6">
        <f t="shared" si="808"/>
        <v>92598517</v>
      </c>
      <c r="AE2638" s="6">
        <f t="shared" si="813"/>
        <v>27560910</v>
      </c>
      <c r="AF2638" s="6">
        <v>3870000</v>
      </c>
      <c r="AG2638" s="11">
        <f t="shared" si="811"/>
        <v>124029427</v>
      </c>
      <c r="AH2638">
        <f t="shared" si="810"/>
        <v>4.2928799092534362</v>
      </c>
      <c r="AI2638" s="53">
        <v>0.8</v>
      </c>
      <c r="AJ2638" s="7" t="str">
        <f t="shared" si="817"/>
        <v>hp_124029427</v>
      </c>
      <c r="AK2638" s="7" t="s">
        <v>3968</v>
      </c>
      <c r="AL2638" s="7">
        <v>5248820</v>
      </c>
      <c r="AM2638" s="7">
        <f>INT(IF(MOD(Y2638,3)=0,INT(AL2638*0.55),INT(AL2638*0.35)))</f>
        <v>1837087</v>
      </c>
      <c r="AN2638" s="54">
        <f t="shared" si="818"/>
        <v>18026043</v>
      </c>
      <c r="AO2638" s="7" t="str">
        <f t="shared" si="819"/>
        <v>atk_18026043</v>
      </c>
      <c r="AP2638" s="7" t="s">
        <v>3973</v>
      </c>
      <c r="AQ2638" s="7" t="s">
        <v>4000</v>
      </c>
      <c r="AR2638" s="7" t="s">
        <v>3975</v>
      </c>
      <c r="AS2638" s="7" t="s">
        <v>3976</v>
      </c>
      <c r="AU2638" s="7" t="str">
        <f t="shared" si="820"/>
        <v>hp_124029427;atk_18026043;hit_500000;miss_115;cirt_0;cirtSub_-3500</v>
      </c>
    </row>
    <row r="2639" spans="22:47" x14ac:dyDescent="0.2">
      <c r="V2639" s="7" t="str">
        <f t="shared" si="816"/>
        <v>遥远孤岛6-9</v>
      </c>
      <c r="W2639" s="7">
        <f t="shared" si="806"/>
        <v>5097</v>
      </c>
      <c r="X2639" s="9" t="s">
        <v>3446</v>
      </c>
      <c r="Y2639" s="9">
        <v>9</v>
      </c>
      <c r="Z2639" s="8">
        <f t="shared" si="821"/>
        <v>14345</v>
      </c>
      <c r="AA2639" s="6" t="s">
        <v>3967</v>
      </c>
      <c r="AB2639" s="6">
        <v>28911925</v>
      </c>
      <c r="AC2639" s="6">
        <f t="shared" si="807"/>
        <v>3.2075</v>
      </c>
      <c r="AD2639" s="6">
        <f t="shared" si="808"/>
        <v>92734999</v>
      </c>
      <c r="AE2639" s="6">
        <f t="shared" si="813"/>
        <v>27560910</v>
      </c>
      <c r="AF2639" s="6">
        <v>3870000</v>
      </c>
      <c r="AG2639" s="11">
        <f t="shared" si="811"/>
        <v>124165909</v>
      </c>
      <c r="AH2639">
        <f t="shared" si="810"/>
        <v>4.2946261447482312</v>
      </c>
      <c r="AI2639" s="53">
        <v>0.8</v>
      </c>
      <c r="AJ2639" s="7" t="str">
        <f t="shared" si="817"/>
        <v>hp_124165909</v>
      </c>
      <c r="AK2639" s="7" t="s">
        <v>3968</v>
      </c>
      <c r="AL2639" s="7">
        <v>5254220</v>
      </c>
      <c r="AM2639" s="7">
        <f>INT(IF(MOD(Y2639,3)=0,INT(AL2639*0.55),INT(AL2639*0.35)))</f>
        <v>2889821</v>
      </c>
      <c r="AN2639" s="54">
        <f t="shared" si="818"/>
        <v>18051928</v>
      </c>
      <c r="AO2639" s="7" t="str">
        <f t="shared" si="819"/>
        <v>atk_18051928</v>
      </c>
      <c r="AP2639" s="7" t="s">
        <v>3973</v>
      </c>
      <c r="AQ2639" s="7" t="s">
        <v>4000</v>
      </c>
      <c r="AR2639" s="7" t="s">
        <v>3975</v>
      </c>
      <c r="AS2639" s="7" t="s">
        <v>3976</v>
      </c>
      <c r="AU2639" s="7" t="str">
        <f t="shared" si="820"/>
        <v>hp_124165909;atk_18051928;hit_500000;miss_115;cirt_0;cirtSub_-3500</v>
      </c>
    </row>
    <row r="2640" spans="22:47" x14ac:dyDescent="0.2">
      <c r="V2640" s="7" t="str">
        <f t="shared" si="816"/>
        <v>遥远孤岛6-10</v>
      </c>
      <c r="W2640" s="7">
        <f t="shared" si="806"/>
        <v>5099</v>
      </c>
      <c r="X2640" s="9" t="s">
        <v>3446</v>
      </c>
      <c r="Y2640" s="9">
        <v>10</v>
      </c>
      <c r="Z2640" s="8">
        <f t="shared" si="821"/>
        <v>14355</v>
      </c>
      <c r="AA2640" s="6" t="s">
        <v>3967</v>
      </c>
      <c r="AB2640" s="6">
        <v>28931958</v>
      </c>
      <c r="AC2640" s="6">
        <f t="shared" si="807"/>
        <v>3.2075</v>
      </c>
      <c r="AD2640" s="6">
        <f t="shared" si="808"/>
        <v>92799255</v>
      </c>
      <c r="AE2640" s="6">
        <f t="shared" si="813"/>
        <v>27560910</v>
      </c>
      <c r="AF2640" s="6">
        <v>3870000</v>
      </c>
      <c r="AG2640" s="11">
        <f t="shared" si="811"/>
        <v>124230165</v>
      </c>
      <c r="AH2640">
        <f t="shared" si="810"/>
        <v>4.2938734046275053</v>
      </c>
      <c r="AI2640" s="53">
        <v>0.8</v>
      </c>
      <c r="AJ2640" s="7" t="str">
        <f t="shared" si="817"/>
        <v>hp_124230165</v>
      </c>
      <c r="AK2640" s="7" t="s">
        <v>3968</v>
      </c>
      <c r="AL2640" s="7">
        <v>5259620</v>
      </c>
      <c r="AM2640" s="7">
        <f>INT(IF(MOD(Y2640,3)=0,INT(AL2640*0.55),INT(AL2640*0.35)))</f>
        <v>1840867</v>
      </c>
      <c r="AN2640" s="54">
        <f t="shared" si="818"/>
        <v>18067313</v>
      </c>
      <c r="AO2640" s="7" t="str">
        <f t="shared" si="819"/>
        <v>atk_18067313</v>
      </c>
      <c r="AP2640" s="7" t="s">
        <v>3973</v>
      </c>
      <c r="AQ2640" s="7" t="s">
        <v>4000</v>
      </c>
      <c r="AR2640" s="7" t="s">
        <v>3975</v>
      </c>
      <c r="AS2640" s="7" t="s">
        <v>3976</v>
      </c>
      <c r="AU2640" s="7" t="str">
        <f t="shared" si="820"/>
        <v>hp_124230165;atk_18067313;hit_500000;miss_115;cirt_0;cirtSub_-3500</v>
      </c>
    </row>
    <row r="2641" spans="22:47" x14ac:dyDescent="0.2">
      <c r="V2641" s="7" t="str">
        <f t="shared" si="816"/>
        <v>遥远孤岛7-1</v>
      </c>
      <c r="W2641" s="7">
        <f t="shared" si="806"/>
        <v>5101</v>
      </c>
      <c r="X2641" s="9" t="s">
        <v>3447</v>
      </c>
      <c r="Y2641" s="9">
        <v>1</v>
      </c>
      <c r="Z2641" s="8">
        <f t="shared" si="821"/>
        <v>14356</v>
      </c>
      <c r="AA2641" s="6" t="s">
        <v>3967</v>
      </c>
      <c r="AB2641" s="6">
        <v>28951993</v>
      </c>
      <c r="AC2641" s="6">
        <f t="shared" si="807"/>
        <v>3.21</v>
      </c>
      <c r="AD2641" s="6">
        <f t="shared" si="808"/>
        <v>92935897</v>
      </c>
      <c r="AE2641" s="6">
        <f t="shared" ref="AE2641" si="823">IF(MOD(Y2641,1)=0,INT(AD2640*0.3),0)</f>
        <v>27839776</v>
      </c>
      <c r="AF2641" s="6">
        <v>3870000</v>
      </c>
      <c r="AG2641" s="11">
        <f t="shared" si="811"/>
        <v>124645673</v>
      </c>
      <c r="AH2641">
        <f t="shared" si="810"/>
        <v>4.3052536314166696</v>
      </c>
      <c r="AI2641" s="53">
        <v>0.8</v>
      </c>
      <c r="AJ2641" s="7" t="str">
        <f t="shared" si="817"/>
        <v>hp_124645673</v>
      </c>
      <c r="AK2641" s="7" t="s">
        <v>3968</v>
      </c>
      <c r="AL2641" s="7">
        <v>5265020</v>
      </c>
      <c r="AM2641" s="7">
        <f>INT(IF(MOD(Y2641,3)=0,INT(AL2641*0.55),INT(AL2641*0.35)))</f>
        <v>1842757</v>
      </c>
      <c r="AN2641" s="54">
        <f t="shared" si="818"/>
        <v>18133797</v>
      </c>
      <c r="AO2641" s="7" t="str">
        <f t="shared" si="819"/>
        <v>atk_18133797</v>
      </c>
      <c r="AP2641" s="7" t="s">
        <v>3973</v>
      </c>
      <c r="AQ2641" s="7" t="s">
        <v>4000</v>
      </c>
      <c r="AR2641" s="7" t="s">
        <v>3975</v>
      </c>
      <c r="AS2641" s="7" t="s">
        <v>3976</v>
      </c>
      <c r="AU2641" s="7" t="str">
        <f t="shared" si="820"/>
        <v>hp_124645673;atk_18133797;hit_500000;miss_115;cirt_0;cirtSub_-3500</v>
      </c>
    </row>
    <row r="2642" spans="22:47" x14ac:dyDescent="0.2">
      <c r="V2642" s="7" t="str">
        <f t="shared" si="816"/>
        <v>遥远孤岛7-2</v>
      </c>
      <c r="W2642" s="7">
        <f t="shared" si="806"/>
        <v>5103</v>
      </c>
      <c r="X2642" s="9" t="s">
        <v>3447</v>
      </c>
      <c r="Y2642" s="9">
        <v>2</v>
      </c>
      <c r="Z2642" s="8">
        <f t="shared" si="821"/>
        <v>14358</v>
      </c>
      <c r="AA2642" s="6" t="s">
        <v>3967</v>
      </c>
      <c r="AB2642" s="6">
        <v>28972030</v>
      </c>
      <c r="AC2642" s="6">
        <f t="shared" si="807"/>
        <v>3.21</v>
      </c>
      <c r="AD2642" s="6">
        <f t="shared" si="808"/>
        <v>93000216</v>
      </c>
      <c r="AE2642" s="6">
        <f t="shared" si="813"/>
        <v>27839776</v>
      </c>
      <c r="AF2642" s="6">
        <v>3870000</v>
      </c>
      <c r="AG2642" s="11">
        <f t="shared" si="811"/>
        <v>124709992</v>
      </c>
      <c r="AH2642">
        <f t="shared" si="810"/>
        <v>4.3044961640589214</v>
      </c>
      <c r="AI2642" s="53">
        <v>0.8</v>
      </c>
      <c r="AJ2642" s="7" t="str">
        <f t="shared" si="817"/>
        <v>hp_124709992</v>
      </c>
      <c r="AK2642" s="7" t="s">
        <v>3968</v>
      </c>
      <c r="AL2642" s="7">
        <v>5270420</v>
      </c>
      <c r="AM2642" s="7">
        <f>INT(IF(MOD(Y2642,3)=0,INT(AL2642*0.55),INT(AL2642*0.35)))</f>
        <v>1844647</v>
      </c>
      <c r="AN2642" s="54">
        <f t="shared" si="818"/>
        <v>18149202</v>
      </c>
      <c r="AO2642" s="7" t="str">
        <f t="shared" si="819"/>
        <v>atk_18149202</v>
      </c>
      <c r="AP2642" s="7" t="s">
        <v>3973</v>
      </c>
      <c r="AQ2642" s="7" t="s">
        <v>4000</v>
      </c>
      <c r="AR2642" s="7" t="s">
        <v>3975</v>
      </c>
      <c r="AS2642" s="7" t="s">
        <v>3976</v>
      </c>
      <c r="AU2642" s="7" t="str">
        <f t="shared" si="820"/>
        <v>hp_124709992;atk_18149202;hit_500000;miss_115;cirt_0;cirtSub_-3500</v>
      </c>
    </row>
    <row r="2643" spans="22:47" x14ac:dyDescent="0.2">
      <c r="V2643" s="7" t="str">
        <f t="shared" si="816"/>
        <v>遥远孤岛7-3</v>
      </c>
      <c r="W2643" s="7">
        <f t="shared" si="806"/>
        <v>5105</v>
      </c>
      <c r="X2643" s="9" t="s">
        <v>3447</v>
      </c>
      <c r="Y2643" s="9">
        <v>3</v>
      </c>
      <c r="Z2643" s="8">
        <f t="shared" si="821"/>
        <v>14361</v>
      </c>
      <c r="AA2643" s="6" t="s">
        <v>3967</v>
      </c>
      <c r="AB2643" s="6">
        <v>28992068</v>
      </c>
      <c r="AC2643" s="6">
        <f t="shared" si="807"/>
        <v>3.2124999999999999</v>
      </c>
      <c r="AD2643" s="6">
        <f t="shared" si="808"/>
        <v>93137018</v>
      </c>
      <c r="AE2643" s="6">
        <f t="shared" si="813"/>
        <v>27839776</v>
      </c>
      <c r="AF2643" s="6">
        <v>3870000</v>
      </c>
      <c r="AG2643" s="11">
        <f t="shared" si="811"/>
        <v>124846794</v>
      </c>
      <c r="AH2643">
        <f t="shared" si="810"/>
        <v>4.3062396928704771</v>
      </c>
      <c r="AI2643" s="53">
        <v>0.8</v>
      </c>
      <c r="AJ2643" s="7" t="str">
        <f t="shared" si="817"/>
        <v>hp_124846794</v>
      </c>
      <c r="AK2643" s="7" t="s">
        <v>3968</v>
      </c>
      <c r="AL2643" s="7">
        <v>5275820</v>
      </c>
      <c r="AM2643" s="7">
        <f>INT(IF(MOD(Y2643,3)=0,INT(AL2643*0.55),INT(AL2643*0.35)))</f>
        <v>2901701</v>
      </c>
      <c r="AN2643" s="54">
        <f t="shared" si="818"/>
        <v>18175156</v>
      </c>
      <c r="AO2643" s="7" t="str">
        <f t="shared" si="819"/>
        <v>atk_18175156</v>
      </c>
      <c r="AP2643" s="7" t="s">
        <v>3973</v>
      </c>
      <c r="AQ2643" s="7" t="s">
        <v>4000</v>
      </c>
      <c r="AR2643" s="7" t="s">
        <v>3975</v>
      </c>
      <c r="AS2643" s="7" t="s">
        <v>3976</v>
      </c>
      <c r="AU2643" s="7" t="str">
        <f t="shared" si="820"/>
        <v>hp_124846794;atk_18175156;hit_500000;miss_115;cirt_0;cirtSub_-3500</v>
      </c>
    </row>
    <row r="2644" spans="22:47" x14ac:dyDescent="0.2">
      <c r="V2644" s="7" t="str">
        <f t="shared" si="816"/>
        <v>遥远孤岛7-4</v>
      </c>
      <c r="W2644" s="7">
        <f t="shared" si="806"/>
        <v>5107</v>
      </c>
      <c r="X2644" s="9" t="s">
        <v>3447</v>
      </c>
      <c r="Y2644" s="9">
        <v>4</v>
      </c>
      <c r="Z2644" s="8">
        <f t="shared" si="821"/>
        <v>14365</v>
      </c>
      <c r="AA2644" s="6" t="s">
        <v>3967</v>
      </c>
      <c r="AB2644" s="6">
        <v>29012107</v>
      </c>
      <c r="AC2644" s="6">
        <f t="shared" si="807"/>
        <v>3.2124999999999999</v>
      </c>
      <c r="AD2644" s="6">
        <f t="shared" si="808"/>
        <v>93201393</v>
      </c>
      <c r="AE2644" s="6">
        <f t="shared" si="813"/>
        <v>27839776</v>
      </c>
      <c r="AF2644" s="6">
        <v>3870000</v>
      </c>
      <c r="AG2644" s="11">
        <f t="shared" si="811"/>
        <v>124911169</v>
      </c>
      <c r="AH2644">
        <f t="shared" si="810"/>
        <v>4.3054842242240454</v>
      </c>
      <c r="AI2644" s="53">
        <v>0.8</v>
      </c>
      <c r="AJ2644" s="7" t="str">
        <f t="shared" si="817"/>
        <v>hp_124911169</v>
      </c>
      <c r="AK2644" s="7" t="s">
        <v>3968</v>
      </c>
      <c r="AL2644" s="7">
        <v>5281220</v>
      </c>
      <c r="AM2644" s="7">
        <f>INT(IF(MOD(Y2644,3)=0,INT(AL2644*0.55),INT(AL2644*0.35)))</f>
        <v>1848427</v>
      </c>
      <c r="AN2644" s="54">
        <f t="shared" si="818"/>
        <v>18190567</v>
      </c>
      <c r="AO2644" s="7" t="str">
        <f t="shared" si="819"/>
        <v>atk_18190567</v>
      </c>
      <c r="AP2644" s="7" t="s">
        <v>3973</v>
      </c>
      <c r="AQ2644" s="7" t="s">
        <v>4000</v>
      </c>
      <c r="AR2644" s="7" t="s">
        <v>3975</v>
      </c>
      <c r="AS2644" s="7" t="s">
        <v>3976</v>
      </c>
      <c r="AU2644" s="7" t="str">
        <f t="shared" si="820"/>
        <v>hp_124911169;atk_18190567;hit_500000;miss_115;cirt_0;cirtSub_-3500</v>
      </c>
    </row>
    <row r="2645" spans="22:47" x14ac:dyDescent="0.2">
      <c r="V2645" s="7" t="str">
        <f t="shared" si="816"/>
        <v>遥远孤岛7-5</v>
      </c>
      <c r="W2645" s="7">
        <f t="shared" si="806"/>
        <v>5109</v>
      </c>
      <c r="X2645" s="9" t="s">
        <v>3447</v>
      </c>
      <c r="Y2645" s="9">
        <v>5</v>
      </c>
      <c r="Z2645" s="8">
        <f t="shared" si="821"/>
        <v>14370</v>
      </c>
      <c r="AA2645" s="6" t="s">
        <v>3967</v>
      </c>
      <c r="AB2645" s="6">
        <v>29032149</v>
      </c>
      <c r="AC2645" s="6">
        <f t="shared" si="807"/>
        <v>3.2124999999999999</v>
      </c>
      <c r="AD2645" s="6">
        <f t="shared" si="808"/>
        <v>93265778</v>
      </c>
      <c r="AE2645" s="6">
        <f t="shared" si="813"/>
        <v>27839776</v>
      </c>
      <c r="AF2645" s="6">
        <v>3870000</v>
      </c>
      <c r="AG2645" s="11">
        <f t="shared" si="811"/>
        <v>124975554</v>
      </c>
      <c r="AH2645">
        <f t="shared" si="810"/>
        <v>4.3047296981012328</v>
      </c>
      <c r="AI2645" s="53">
        <v>0.8</v>
      </c>
      <c r="AJ2645" s="7" t="str">
        <f t="shared" si="817"/>
        <v>hp_124975554</v>
      </c>
      <c r="AK2645" s="7" t="s">
        <v>3968</v>
      </c>
      <c r="AL2645" s="7">
        <v>5286620</v>
      </c>
      <c r="AM2645" s="7">
        <f>INT(IF(MOD(Y2645,3)=0,INT(AL2645*0.55),INT(AL2645*0.35)))</f>
        <v>1850317</v>
      </c>
      <c r="AN2645" s="54">
        <f t="shared" si="818"/>
        <v>18205976</v>
      </c>
      <c r="AO2645" s="7" t="str">
        <f t="shared" si="819"/>
        <v>atk_18205976</v>
      </c>
      <c r="AP2645" s="7" t="s">
        <v>3973</v>
      </c>
      <c r="AQ2645" s="7" t="s">
        <v>4000</v>
      </c>
      <c r="AR2645" s="7" t="s">
        <v>3975</v>
      </c>
      <c r="AS2645" s="7" t="s">
        <v>3976</v>
      </c>
      <c r="AU2645" s="7" t="str">
        <f t="shared" si="820"/>
        <v>hp_124975554;atk_18205976;hit_500000;miss_115;cirt_0;cirtSub_-3500</v>
      </c>
    </row>
    <row r="2646" spans="22:47" x14ac:dyDescent="0.2">
      <c r="V2646" s="7" t="str">
        <f t="shared" si="816"/>
        <v>遥远孤岛7-6</v>
      </c>
      <c r="W2646" s="7">
        <f t="shared" si="806"/>
        <v>5111</v>
      </c>
      <c r="X2646" s="9" t="s">
        <v>3447</v>
      </c>
      <c r="Y2646" s="9">
        <v>6</v>
      </c>
      <c r="Z2646" s="8">
        <f t="shared" si="821"/>
        <v>14376</v>
      </c>
      <c r="AA2646" s="6" t="s">
        <v>3967</v>
      </c>
      <c r="AB2646" s="6">
        <v>29052192</v>
      </c>
      <c r="AC2646" s="6">
        <f t="shared" si="807"/>
        <v>3.2149999999999999</v>
      </c>
      <c r="AD2646" s="6">
        <f t="shared" si="808"/>
        <v>93402797</v>
      </c>
      <c r="AE2646" s="6">
        <f t="shared" si="813"/>
        <v>27839776</v>
      </c>
      <c r="AF2646" s="6">
        <v>3870000</v>
      </c>
      <c r="AG2646" s="11">
        <f t="shared" si="811"/>
        <v>125112573</v>
      </c>
      <c r="AH2646">
        <f t="shared" si="810"/>
        <v>4.3064761860309888</v>
      </c>
      <c r="AI2646" s="53">
        <v>0.8</v>
      </c>
      <c r="AJ2646" s="7" t="str">
        <f t="shared" si="817"/>
        <v>hp_125112573</v>
      </c>
      <c r="AK2646" s="7" t="s">
        <v>3968</v>
      </c>
      <c r="AL2646" s="7">
        <v>5292020</v>
      </c>
      <c r="AM2646" s="7">
        <f>INT(IF(MOD(Y2646,3)=0,INT(AL2646*0.55),INT(AL2646*0.35)))</f>
        <v>2910611</v>
      </c>
      <c r="AN2646" s="54">
        <f t="shared" si="818"/>
        <v>18231966</v>
      </c>
      <c r="AO2646" s="7" t="str">
        <f t="shared" si="819"/>
        <v>atk_18231966</v>
      </c>
      <c r="AP2646" s="7" t="s">
        <v>3973</v>
      </c>
      <c r="AQ2646" s="7" t="s">
        <v>4000</v>
      </c>
      <c r="AR2646" s="7" t="s">
        <v>3975</v>
      </c>
      <c r="AS2646" s="7" t="s">
        <v>3976</v>
      </c>
      <c r="AU2646" s="7" t="str">
        <f t="shared" si="820"/>
        <v>hp_125112573;atk_18231966;hit_500000;miss_115;cirt_0;cirtSub_-3500</v>
      </c>
    </row>
    <row r="2647" spans="22:47" x14ac:dyDescent="0.2">
      <c r="V2647" s="7" t="str">
        <f t="shared" si="816"/>
        <v>遥远孤岛7-7</v>
      </c>
      <c r="W2647" s="7">
        <f t="shared" si="806"/>
        <v>5113</v>
      </c>
      <c r="X2647" s="9" t="s">
        <v>3447</v>
      </c>
      <c r="Y2647" s="9">
        <v>7</v>
      </c>
      <c r="Z2647" s="8">
        <f t="shared" si="821"/>
        <v>14383</v>
      </c>
      <c r="AA2647" s="6" t="s">
        <v>3967</v>
      </c>
      <c r="AB2647" s="6">
        <v>29072236</v>
      </c>
      <c r="AC2647" s="6">
        <f t="shared" si="807"/>
        <v>3.2149999999999999</v>
      </c>
      <c r="AD2647" s="6">
        <f t="shared" si="808"/>
        <v>93467238</v>
      </c>
      <c r="AE2647" s="6">
        <f t="shared" si="813"/>
        <v>27839776</v>
      </c>
      <c r="AF2647" s="6">
        <v>3870000</v>
      </c>
      <c r="AG2647" s="11">
        <f t="shared" si="811"/>
        <v>125177014</v>
      </c>
      <c r="AH2647">
        <f t="shared" si="810"/>
        <v>4.3057236464371025</v>
      </c>
      <c r="AI2647" s="53">
        <v>0.8</v>
      </c>
      <c r="AJ2647" s="7" t="str">
        <f t="shared" si="817"/>
        <v>hp_125177014</v>
      </c>
      <c r="AK2647" s="7" t="s">
        <v>3968</v>
      </c>
      <c r="AL2647" s="7">
        <v>5297420</v>
      </c>
      <c r="AM2647" s="7">
        <f>INT(IF(MOD(Y2647,3)=0,INT(AL2647*0.55),INT(AL2647*0.35)))</f>
        <v>1854097</v>
      </c>
      <c r="AN2647" s="54">
        <f t="shared" si="818"/>
        <v>18247381</v>
      </c>
      <c r="AO2647" s="7" t="str">
        <f t="shared" si="819"/>
        <v>atk_18247381</v>
      </c>
      <c r="AP2647" s="7" t="s">
        <v>3973</v>
      </c>
      <c r="AQ2647" s="7" t="s">
        <v>4000</v>
      </c>
      <c r="AR2647" s="7" t="s">
        <v>3975</v>
      </c>
      <c r="AS2647" s="7" t="s">
        <v>3976</v>
      </c>
      <c r="AU2647" s="7" t="str">
        <f t="shared" si="820"/>
        <v>hp_125177014;atk_18247381;hit_500000;miss_115;cirt_0;cirtSub_-3500</v>
      </c>
    </row>
    <row r="2648" spans="22:47" x14ac:dyDescent="0.2">
      <c r="V2648" s="7" t="str">
        <f t="shared" si="816"/>
        <v>遥远孤岛7-8</v>
      </c>
      <c r="W2648" s="7">
        <f t="shared" si="806"/>
        <v>5115</v>
      </c>
      <c r="X2648" s="9" t="s">
        <v>3447</v>
      </c>
      <c r="Y2648" s="9">
        <v>8</v>
      </c>
      <c r="Z2648" s="8">
        <f t="shared" si="821"/>
        <v>14391</v>
      </c>
      <c r="AA2648" s="6" t="s">
        <v>3967</v>
      </c>
      <c r="AB2648" s="6">
        <v>29092283</v>
      </c>
      <c r="AC2648" s="6">
        <f t="shared" si="807"/>
        <v>3.2149999999999999</v>
      </c>
      <c r="AD2648" s="6">
        <f t="shared" si="808"/>
        <v>93531689</v>
      </c>
      <c r="AE2648" s="6">
        <f t="shared" si="813"/>
        <v>27839776</v>
      </c>
      <c r="AF2648" s="6">
        <v>3870000</v>
      </c>
      <c r="AG2648" s="11">
        <f t="shared" si="811"/>
        <v>125241465</v>
      </c>
      <c r="AH2648">
        <f t="shared" si="810"/>
        <v>4.3049720436172025</v>
      </c>
      <c r="AI2648" s="53">
        <v>0.8</v>
      </c>
      <c r="AJ2648" s="7" t="str">
        <f t="shared" si="817"/>
        <v>hp_125241465</v>
      </c>
      <c r="AK2648" s="7" t="s">
        <v>3968</v>
      </c>
      <c r="AL2648" s="7">
        <v>5302820</v>
      </c>
      <c r="AM2648" s="7">
        <f>INT(IF(MOD(Y2648,3)=0,INT(AL2648*0.55),INT(AL2648*0.35)))</f>
        <v>1855987</v>
      </c>
      <c r="AN2648" s="54">
        <f t="shared" si="818"/>
        <v>18262793</v>
      </c>
      <c r="AO2648" s="7" t="str">
        <f t="shared" si="819"/>
        <v>atk_18262793</v>
      </c>
      <c r="AP2648" s="7" t="s">
        <v>3973</v>
      </c>
      <c r="AQ2648" s="7" t="s">
        <v>4000</v>
      </c>
      <c r="AR2648" s="7" t="s">
        <v>3975</v>
      </c>
      <c r="AS2648" s="7" t="s">
        <v>3976</v>
      </c>
      <c r="AU2648" s="7" t="str">
        <f t="shared" si="820"/>
        <v>hp_125241465;atk_18262793;hit_500000;miss_115;cirt_0;cirtSub_-3500</v>
      </c>
    </row>
    <row r="2649" spans="22:47" x14ac:dyDescent="0.2">
      <c r="V2649" s="7" t="str">
        <f t="shared" si="816"/>
        <v>遥远孤岛7-9</v>
      </c>
      <c r="W2649" s="7">
        <f t="shared" si="806"/>
        <v>5117</v>
      </c>
      <c r="X2649" s="9" t="s">
        <v>3447</v>
      </c>
      <c r="Y2649" s="9">
        <v>9</v>
      </c>
      <c r="Z2649" s="8">
        <f t="shared" si="821"/>
        <v>14400</v>
      </c>
      <c r="AA2649" s="6" t="s">
        <v>3967</v>
      </c>
      <c r="AB2649" s="6">
        <v>29112332</v>
      </c>
      <c r="AC2649" s="6">
        <f t="shared" si="807"/>
        <v>3.2174999999999998</v>
      </c>
      <c r="AD2649" s="6">
        <f t="shared" si="808"/>
        <v>93668928</v>
      </c>
      <c r="AE2649" s="6">
        <f t="shared" si="813"/>
        <v>27839776</v>
      </c>
      <c r="AF2649" s="6">
        <v>3870000</v>
      </c>
      <c r="AG2649" s="11">
        <f t="shared" si="811"/>
        <v>125378704</v>
      </c>
      <c r="AH2649">
        <f t="shared" si="810"/>
        <v>4.3067214265075018</v>
      </c>
      <c r="AI2649" s="53">
        <v>0.8</v>
      </c>
      <c r="AJ2649" s="7" t="str">
        <f t="shared" si="817"/>
        <v>hp_125378704</v>
      </c>
      <c r="AK2649" s="7" t="s">
        <v>3968</v>
      </c>
      <c r="AL2649" s="7">
        <v>5308220</v>
      </c>
      <c r="AM2649" s="7">
        <f>INT(IF(MOD(Y2649,3)=0,INT(AL2649*0.55),INT(AL2649*0.35)))</f>
        <v>2919521</v>
      </c>
      <c r="AN2649" s="54">
        <f t="shared" si="818"/>
        <v>18288819</v>
      </c>
      <c r="AO2649" s="7" t="str">
        <f t="shared" si="819"/>
        <v>atk_18288819</v>
      </c>
      <c r="AP2649" s="7" t="s">
        <v>3973</v>
      </c>
      <c r="AQ2649" s="7" t="s">
        <v>4000</v>
      </c>
      <c r="AR2649" s="7" t="s">
        <v>3975</v>
      </c>
      <c r="AS2649" s="7" t="s">
        <v>3976</v>
      </c>
      <c r="AU2649" s="7" t="str">
        <f t="shared" si="820"/>
        <v>hp_125378704;atk_18288819;hit_500000;miss_115;cirt_0;cirtSub_-3500</v>
      </c>
    </row>
    <row r="2650" spans="22:47" x14ac:dyDescent="0.2">
      <c r="V2650" s="7" t="str">
        <f t="shared" si="816"/>
        <v>遥远孤岛7-10</v>
      </c>
      <c r="W2650" s="7">
        <f t="shared" si="806"/>
        <v>5119</v>
      </c>
      <c r="X2650" s="9" t="s">
        <v>3447</v>
      </c>
      <c r="Y2650" s="9">
        <v>10</v>
      </c>
      <c r="Z2650" s="8">
        <f t="shared" si="821"/>
        <v>14410</v>
      </c>
      <c r="AA2650" s="6" t="s">
        <v>3967</v>
      </c>
      <c r="AB2650" s="6">
        <v>29132382</v>
      </c>
      <c r="AC2650" s="6">
        <f t="shared" si="807"/>
        <v>3.2174999999999998</v>
      </c>
      <c r="AD2650" s="6">
        <f t="shared" si="808"/>
        <v>93733439</v>
      </c>
      <c r="AE2650" s="6">
        <f t="shared" si="813"/>
        <v>27839776</v>
      </c>
      <c r="AF2650" s="6">
        <v>3870000</v>
      </c>
      <c r="AG2650" s="11">
        <f t="shared" si="811"/>
        <v>125443215</v>
      </c>
      <c r="AH2650">
        <f t="shared" si="810"/>
        <v>4.3059717876828607</v>
      </c>
      <c r="AI2650" s="53">
        <v>0.8</v>
      </c>
      <c r="AJ2650" s="7" t="str">
        <f t="shared" si="817"/>
        <v>hp_125443215</v>
      </c>
      <c r="AK2650" s="7" t="s">
        <v>3968</v>
      </c>
      <c r="AL2650" s="7">
        <v>5313620</v>
      </c>
      <c r="AM2650" s="7">
        <f>INT(IF(MOD(Y2650,3)=0,INT(AL2650*0.55),INT(AL2650*0.35)))</f>
        <v>1859767</v>
      </c>
      <c r="AN2650" s="54">
        <f t="shared" si="818"/>
        <v>18304238</v>
      </c>
      <c r="AO2650" s="7" t="str">
        <f t="shared" si="819"/>
        <v>atk_18304238</v>
      </c>
      <c r="AP2650" s="7" t="s">
        <v>3973</v>
      </c>
      <c r="AQ2650" s="7" t="s">
        <v>4000</v>
      </c>
      <c r="AR2650" s="7" t="s">
        <v>3975</v>
      </c>
      <c r="AS2650" s="7" t="s">
        <v>3976</v>
      </c>
      <c r="AU2650" s="7" t="str">
        <f t="shared" si="820"/>
        <v>hp_125443215;atk_18304238;hit_500000;miss_115;cirt_0;cirtSub_-3500</v>
      </c>
    </row>
    <row r="2651" spans="22:47" x14ac:dyDescent="0.2">
      <c r="V2651" s="7" t="str">
        <f t="shared" si="816"/>
        <v>遥远孤岛8-1</v>
      </c>
      <c r="W2651" s="7">
        <f t="shared" si="806"/>
        <v>5121</v>
      </c>
      <c r="X2651" s="9" t="s">
        <v>3448</v>
      </c>
      <c r="Y2651" s="9">
        <v>1</v>
      </c>
      <c r="Z2651" s="8">
        <f t="shared" si="821"/>
        <v>14411</v>
      </c>
      <c r="AA2651" s="6" t="s">
        <v>3967</v>
      </c>
      <c r="AB2651" s="6">
        <v>29152435</v>
      </c>
      <c r="AC2651" s="6">
        <f t="shared" si="807"/>
        <v>3.22</v>
      </c>
      <c r="AD2651" s="6">
        <f t="shared" si="808"/>
        <v>93870840</v>
      </c>
      <c r="AE2651" s="6">
        <f t="shared" ref="AE2651" si="824">IF(MOD(Y2651,1)=0,INT(AD2650*0.3),0)</f>
        <v>28120031</v>
      </c>
      <c r="AF2651" s="6">
        <v>3870000</v>
      </c>
      <c r="AG2651" s="11">
        <f t="shared" si="811"/>
        <v>125860871</v>
      </c>
      <c r="AH2651">
        <f t="shared" si="810"/>
        <v>4.3173364763526614</v>
      </c>
      <c r="AI2651" s="53">
        <v>0.8</v>
      </c>
      <c r="AJ2651" s="7" t="str">
        <f t="shared" si="817"/>
        <v>hp_125860871</v>
      </c>
      <c r="AK2651" s="7" t="s">
        <v>3968</v>
      </c>
      <c r="AL2651" s="7">
        <v>5319020</v>
      </c>
      <c r="AM2651" s="7">
        <f>INT(IF(MOD(Y2651,3)=0,INT(AL2651*0.55),INT(AL2651*0.35)))</f>
        <v>1861657</v>
      </c>
      <c r="AN2651" s="54">
        <f t="shared" si="818"/>
        <v>18371199</v>
      </c>
      <c r="AO2651" s="7" t="str">
        <f t="shared" si="819"/>
        <v>atk_18371199</v>
      </c>
      <c r="AP2651" s="7" t="s">
        <v>3973</v>
      </c>
      <c r="AQ2651" s="7" t="s">
        <v>4000</v>
      </c>
      <c r="AR2651" s="7" t="s">
        <v>3975</v>
      </c>
      <c r="AS2651" s="7" t="s">
        <v>3976</v>
      </c>
      <c r="AU2651" s="7" t="str">
        <f t="shared" si="820"/>
        <v>hp_125860871;atk_18371199;hit_500000;miss_115;cirt_0;cirtSub_-3500</v>
      </c>
    </row>
    <row r="2652" spans="22:47" x14ac:dyDescent="0.2">
      <c r="V2652" s="7" t="str">
        <f t="shared" si="816"/>
        <v>遥远孤岛8-2</v>
      </c>
      <c r="W2652" s="7">
        <f t="shared" si="806"/>
        <v>5123</v>
      </c>
      <c r="X2652" s="9" t="s">
        <v>3448</v>
      </c>
      <c r="Y2652" s="9">
        <v>2</v>
      </c>
      <c r="Z2652" s="8">
        <f t="shared" si="821"/>
        <v>14413</v>
      </c>
      <c r="AA2652" s="6" t="s">
        <v>3967</v>
      </c>
      <c r="AB2652" s="6">
        <v>29172490</v>
      </c>
      <c r="AC2652" s="6">
        <f t="shared" si="807"/>
        <v>3.22</v>
      </c>
      <c r="AD2652" s="6">
        <f t="shared" si="808"/>
        <v>93935417</v>
      </c>
      <c r="AE2652" s="6">
        <f t="shared" si="813"/>
        <v>28120031</v>
      </c>
      <c r="AF2652" s="6">
        <v>3870000</v>
      </c>
      <c r="AG2652" s="11">
        <f t="shared" si="811"/>
        <v>125925448</v>
      </c>
      <c r="AH2652">
        <f t="shared" si="810"/>
        <v>4.3165820949805793</v>
      </c>
      <c r="AI2652" s="53">
        <v>0.8</v>
      </c>
      <c r="AJ2652" s="7" t="str">
        <f t="shared" si="817"/>
        <v>hp_125925448</v>
      </c>
      <c r="AK2652" s="7" t="s">
        <v>3968</v>
      </c>
      <c r="AL2652" s="7">
        <v>5324420</v>
      </c>
      <c r="AM2652" s="7">
        <f>INT(IF(MOD(Y2652,3)=0,INT(AL2652*0.55),INT(AL2652*0.35)))</f>
        <v>1863547</v>
      </c>
      <c r="AN2652" s="54">
        <f t="shared" si="818"/>
        <v>18386636</v>
      </c>
      <c r="AO2652" s="7" t="str">
        <f t="shared" si="819"/>
        <v>atk_18386636</v>
      </c>
      <c r="AP2652" s="7" t="s">
        <v>3973</v>
      </c>
      <c r="AQ2652" s="7" t="s">
        <v>4000</v>
      </c>
      <c r="AR2652" s="7" t="s">
        <v>3975</v>
      </c>
      <c r="AS2652" s="7" t="s">
        <v>3976</v>
      </c>
      <c r="AU2652" s="7" t="str">
        <f t="shared" si="820"/>
        <v>hp_125925448;atk_18386636;hit_500000;miss_115;cirt_0;cirtSub_-3500</v>
      </c>
    </row>
    <row r="2653" spans="22:47" x14ac:dyDescent="0.2">
      <c r="V2653" s="7" t="str">
        <f t="shared" si="816"/>
        <v>遥远孤岛8-3</v>
      </c>
      <c r="W2653" s="7">
        <f t="shared" ref="W2653:W2716" si="825">W2652+2</f>
        <v>5125</v>
      </c>
      <c r="X2653" s="9" t="s">
        <v>3448</v>
      </c>
      <c r="Y2653" s="9">
        <v>3</v>
      </c>
      <c r="Z2653" s="8">
        <f t="shared" si="821"/>
        <v>14416</v>
      </c>
      <c r="AA2653" s="6" t="s">
        <v>3967</v>
      </c>
      <c r="AB2653" s="6">
        <v>29192546</v>
      </c>
      <c r="AC2653" s="6">
        <f t="shared" si="807"/>
        <v>3.2225000000000001</v>
      </c>
      <c r="AD2653" s="6">
        <f t="shared" si="808"/>
        <v>94072979</v>
      </c>
      <c r="AE2653" s="6">
        <f t="shared" si="813"/>
        <v>28120031</v>
      </c>
      <c r="AF2653" s="6">
        <v>3870000</v>
      </c>
      <c r="AG2653" s="11">
        <f t="shared" si="811"/>
        <v>126063010</v>
      </c>
      <c r="AH2653">
        <f t="shared" si="810"/>
        <v>4.3183287267921067</v>
      </c>
      <c r="AI2653" s="53">
        <v>0.8</v>
      </c>
      <c r="AJ2653" s="7" t="str">
        <f t="shared" si="817"/>
        <v>hp_126063010</v>
      </c>
      <c r="AK2653" s="7" t="s">
        <v>3968</v>
      </c>
      <c r="AL2653" s="7">
        <v>5329820</v>
      </c>
      <c r="AM2653" s="7">
        <f>INT(IF(MOD(Y2653,3)=0,INT(AL2653*0.55),INT(AL2653*0.35)))</f>
        <v>2931401</v>
      </c>
      <c r="AN2653" s="54">
        <f t="shared" si="818"/>
        <v>18412731</v>
      </c>
      <c r="AO2653" s="7" t="str">
        <f t="shared" si="819"/>
        <v>atk_18412731</v>
      </c>
      <c r="AP2653" s="7" t="s">
        <v>3973</v>
      </c>
      <c r="AQ2653" s="7" t="s">
        <v>4000</v>
      </c>
      <c r="AR2653" s="7" t="s">
        <v>3975</v>
      </c>
      <c r="AS2653" s="7" t="s">
        <v>3976</v>
      </c>
      <c r="AU2653" s="7" t="str">
        <f t="shared" si="820"/>
        <v>hp_126063010;atk_18412731;hit_500000;miss_115;cirt_0;cirtSub_-3500</v>
      </c>
    </row>
    <row r="2654" spans="22:47" x14ac:dyDescent="0.2">
      <c r="V2654" s="7" t="str">
        <f t="shared" si="816"/>
        <v>遥远孤岛8-4</v>
      </c>
      <c r="W2654" s="7">
        <f t="shared" si="825"/>
        <v>5127</v>
      </c>
      <c r="X2654" s="9" t="s">
        <v>3448</v>
      </c>
      <c r="Y2654" s="9">
        <v>4</v>
      </c>
      <c r="Z2654" s="8">
        <f t="shared" si="821"/>
        <v>14420</v>
      </c>
      <c r="AA2654" s="6" t="s">
        <v>3967</v>
      </c>
      <c r="AB2654" s="6">
        <v>29212605</v>
      </c>
      <c r="AC2654" s="6">
        <f t="shared" si="807"/>
        <v>3.2225000000000001</v>
      </c>
      <c r="AD2654" s="6">
        <f t="shared" si="808"/>
        <v>94137619</v>
      </c>
      <c r="AE2654" s="6">
        <f t="shared" si="813"/>
        <v>28120031</v>
      </c>
      <c r="AF2654" s="6">
        <v>3870000</v>
      </c>
      <c r="AG2654" s="11">
        <f t="shared" si="811"/>
        <v>126127650</v>
      </c>
      <c r="AH2654">
        <f t="shared" si="810"/>
        <v>4.317576265451164</v>
      </c>
      <c r="AI2654" s="53">
        <v>0.8</v>
      </c>
      <c r="AJ2654" s="7" t="str">
        <f t="shared" si="817"/>
        <v>hp_126127650</v>
      </c>
      <c r="AK2654" s="7" t="s">
        <v>3968</v>
      </c>
      <c r="AL2654" s="7">
        <v>5335220</v>
      </c>
      <c r="AM2654" s="7">
        <f>INT(IF(MOD(Y2654,3)=0,INT(AL2654*0.55),INT(AL2654*0.35)))</f>
        <v>1867327</v>
      </c>
      <c r="AN2654" s="54">
        <f t="shared" si="818"/>
        <v>18428175</v>
      </c>
      <c r="AO2654" s="7" t="str">
        <f t="shared" si="819"/>
        <v>atk_18428175</v>
      </c>
      <c r="AP2654" s="7" t="s">
        <v>3973</v>
      </c>
      <c r="AQ2654" s="7" t="s">
        <v>4000</v>
      </c>
      <c r="AR2654" s="7" t="s">
        <v>3975</v>
      </c>
      <c r="AS2654" s="7" t="s">
        <v>3976</v>
      </c>
      <c r="AU2654" s="7" t="str">
        <f t="shared" si="820"/>
        <v>hp_126127650;atk_18428175;hit_500000;miss_115;cirt_0;cirtSub_-3500</v>
      </c>
    </row>
    <row r="2655" spans="22:47" x14ac:dyDescent="0.2">
      <c r="V2655" s="7" t="str">
        <f t="shared" si="816"/>
        <v>遥远孤岛8-5</v>
      </c>
      <c r="W2655" s="7">
        <f t="shared" si="825"/>
        <v>5129</v>
      </c>
      <c r="X2655" s="9" t="s">
        <v>3448</v>
      </c>
      <c r="Y2655" s="9">
        <v>5</v>
      </c>
      <c r="Z2655" s="8">
        <f t="shared" si="821"/>
        <v>14425</v>
      </c>
      <c r="AA2655" s="6" t="s">
        <v>3967</v>
      </c>
      <c r="AB2655" s="6">
        <v>29232665</v>
      </c>
      <c r="AC2655" s="6">
        <f t="shared" ref="AC2655:AC2718" si="826">0.6+INT((Z2655-1)/55)*0.01+INT(Y2655/3)*0.0025</f>
        <v>3.2225000000000001</v>
      </c>
      <c r="AD2655" s="6">
        <f t="shared" ref="AD2655:AD2718" si="827">INT(AB2655*AC2655)</f>
        <v>94202262</v>
      </c>
      <c r="AE2655" s="6">
        <f t="shared" si="813"/>
        <v>28120031</v>
      </c>
      <c r="AF2655" s="6">
        <v>3870000</v>
      </c>
      <c r="AG2655" s="11">
        <f t="shared" si="811"/>
        <v>126192293</v>
      </c>
      <c r="AH2655">
        <f t="shared" si="810"/>
        <v>4.3168247917184424</v>
      </c>
      <c r="AI2655" s="53">
        <v>0.8</v>
      </c>
      <c r="AJ2655" s="7" t="str">
        <f t="shared" si="817"/>
        <v>hp_126192293</v>
      </c>
      <c r="AK2655" s="7" t="s">
        <v>3968</v>
      </c>
      <c r="AL2655" s="7">
        <v>5340620</v>
      </c>
      <c r="AM2655" s="7">
        <f>INT(IF(MOD(Y2655,3)=0,INT(AL2655*0.55),INT(AL2655*0.35)))</f>
        <v>1869217</v>
      </c>
      <c r="AN2655" s="54">
        <f t="shared" si="818"/>
        <v>18443616</v>
      </c>
      <c r="AO2655" s="7" t="str">
        <f t="shared" si="819"/>
        <v>atk_18443616</v>
      </c>
      <c r="AP2655" s="7" t="s">
        <v>3973</v>
      </c>
      <c r="AQ2655" s="7" t="s">
        <v>4000</v>
      </c>
      <c r="AR2655" s="7" t="s">
        <v>3975</v>
      </c>
      <c r="AS2655" s="7" t="s">
        <v>3976</v>
      </c>
      <c r="AU2655" s="7" t="str">
        <f t="shared" si="820"/>
        <v>hp_126192293;atk_18443616;hit_500000;miss_115;cirt_0;cirtSub_-3500</v>
      </c>
    </row>
    <row r="2656" spans="22:47" x14ac:dyDescent="0.2">
      <c r="V2656" s="7" t="str">
        <f t="shared" si="816"/>
        <v>遥远孤岛8-6</v>
      </c>
      <c r="W2656" s="7">
        <f t="shared" si="825"/>
        <v>5131</v>
      </c>
      <c r="X2656" s="9" t="s">
        <v>3448</v>
      </c>
      <c r="Y2656" s="9">
        <v>6</v>
      </c>
      <c r="Z2656" s="8">
        <f t="shared" si="821"/>
        <v>14431</v>
      </c>
      <c r="AA2656" s="6" t="s">
        <v>3967</v>
      </c>
      <c r="AB2656" s="6">
        <v>29252728</v>
      </c>
      <c r="AC2656" s="6">
        <f t="shared" si="826"/>
        <v>3.2250000000000001</v>
      </c>
      <c r="AD2656" s="6">
        <f t="shared" si="827"/>
        <v>94340047</v>
      </c>
      <c r="AE2656" s="6">
        <f t="shared" si="813"/>
        <v>28120031</v>
      </c>
      <c r="AF2656" s="6">
        <v>3870000</v>
      </c>
      <c r="AG2656" s="11">
        <f t="shared" si="811"/>
        <v>126330078</v>
      </c>
      <c r="AH2656">
        <f t="shared" ref="AH2656:AH2719" si="828">AG2656/AB2656</f>
        <v>4.3185742539977809</v>
      </c>
      <c r="AI2656" s="53">
        <v>0.8</v>
      </c>
      <c r="AJ2656" s="7" t="str">
        <f t="shared" si="817"/>
        <v>hp_126330078</v>
      </c>
      <c r="AK2656" s="7" t="s">
        <v>3968</v>
      </c>
      <c r="AL2656" s="7">
        <v>5346020</v>
      </c>
      <c r="AM2656" s="7">
        <f>INT(IF(MOD(Y2656,3)=0,INT(AL2656*0.55),INT(AL2656*0.35)))</f>
        <v>2940311</v>
      </c>
      <c r="AN2656" s="54">
        <f t="shared" si="818"/>
        <v>18469747</v>
      </c>
      <c r="AO2656" s="7" t="str">
        <f t="shared" si="819"/>
        <v>atk_18469747</v>
      </c>
      <c r="AP2656" s="7" t="s">
        <v>3973</v>
      </c>
      <c r="AQ2656" s="7" t="s">
        <v>4000</v>
      </c>
      <c r="AR2656" s="7" t="s">
        <v>3975</v>
      </c>
      <c r="AS2656" s="7" t="s">
        <v>3976</v>
      </c>
      <c r="AU2656" s="7" t="str">
        <f t="shared" si="820"/>
        <v>hp_126330078;atk_18469747;hit_500000;miss_115;cirt_0;cirtSub_-3500</v>
      </c>
    </row>
    <row r="2657" spans="22:47" x14ac:dyDescent="0.2">
      <c r="V2657" s="7" t="str">
        <f t="shared" si="816"/>
        <v>遥远孤岛8-7</v>
      </c>
      <c r="W2657" s="7">
        <f t="shared" si="825"/>
        <v>5133</v>
      </c>
      <c r="X2657" s="9" t="s">
        <v>3448</v>
      </c>
      <c r="Y2657" s="9">
        <v>7</v>
      </c>
      <c r="Z2657" s="8">
        <f t="shared" si="821"/>
        <v>14438</v>
      </c>
      <c r="AA2657" s="6" t="s">
        <v>3967</v>
      </c>
      <c r="AB2657" s="6">
        <v>29272792</v>
      </c>
      <c r="AC2657" s="6">
        <f t="shared" si="826"/>
        <v>3.2250000000000001</v>
      </c>
      <c r="AD2657" s="6">
        <f t="shared" si="827"/>
        <v>94404754</v>
      </c>
      <c r="AE2657" s="6">
        <f t="shared" si="813"/>
        <v>28120031</v>
      </c>
      <c r="AF2657" s="6">
        <v>3870000</v>
      </c>
      <c r="AG2657" s="11">
        <f t="shared" ref="AG2657:AG2720" si="829">INT(AD2657*1)+AF2657+AE2657</f>
        <v>126394785</v>
      </c>
      <c r="AH2657">
        <f t="shared" si="828"/>
        <v>4.3178247226981288</v>
      </c>
      <c r="AI2657" s="53">
        <v>0.8</v>
      </c>
      <c r="AJ2657" s="7" t="str">
        <f t="shared" si="817"/>
        <v>hp_126394785</v>
      </c>
      <c r="AK2657" s="7" t="s">
        <v>3968</v>
      </c>
      <c r="AL2657" s="7">
        <v>5351420</v>
      </c>
      <c r="AM2657" s="7">
        <f>INT(IF(MOD(Y2657,3)=0,INT(AL2657*0.55),INT(AL2657*0.35)))</f>
        <v>1872997</v>
      </c>
      <c r="AN2657" s="54">
        <f t="shared" si="818"/>
        <v>18485194</v>
      </c>
      <c r="AO2657" s="7" t="str">
        <f t="shared" si="819"/>
        <v>atk_18485194</v>
      </c>
      <c r="AP2657" s="7" t="s">
        <v>3973</v>
      </c>
      <c r="AQ2657" s="7" t="s">
        <v>4000</v>
      </c>
      <c r="AR2657" s="7" t="s">
        <v>3975</v>
      </c>
      <c r="AS2657" s="7" t="s">
        <v>3976</v>
      </c>
      <c r="AU2657" s="7" t="str">
        <f t="shared" si="820"/>
        <v>hp_126394785;atk_18485194;hit_500000;miss_115;cirt_0;cirtSub_-3500</v>
      </c>
    </row>
    <row r="2658" spans="22:47" x14ac:dyDescent="0.2">
      <c r="V2658" s="7" t="str">
        <f t="shared" si="816"/>
        <v>遥远孤岛8-8</v>
      </c>
      <c r="W2658" s="7">
        <f t="shared" si="825"/>
        <v>5135</v>
      </c>
      <c r="X2658" s="9" t="s">
        <v>3448</v>
      </c>
      <c r="Y2658" s="9">
        <v>8</v>
      </c>
      <c r="Z2658" s="8">
        <f t="shared" si="821"/>
        <v>14446</v>
      </c>
      <c r="AA2658" s="6" t="s">
        <v>3967</v>
      </c>
      <c r="AB2658" s="6">
        <v>29292858</v>
      </c>
      <c r="AC2658" s="6">
        <f t="shared" si="826"/>
        <v>3.2250000000000001</v>
      </c>
      <c r="AD2658" s="6">
        <f t="shared" si="827"/>
        <v>94469467</v>
      </c>
      <c r="AE2658" s="6">
        <f t="shared" si="813"/>
        <v>28120031</v>
      </c>
      <c r="AF2658" s="6">
        <v>3870000</v>
      </c>
      <c r="AG2658" s="11">
        <f t="shared" si="829"/>
        <v>126459498</v>
      </c>
      <c r="AH2658">
        <f t="shared" si="828"/>
        <v>4.3170761282494183</v>
      </c>
      <c r="AI2658" s="53">
        <v>0.8</v>
      </c>
      <c r="AJ2658" s="7" t="str">
        <f t="shared" si="817"/>
        <v>hp_126459498</v>
      </c>
      <c r="AK2658" s="7" t="s">
        <v>3968</v>
      </c>
      <c r="AL2658" s="7">
        <v>5356820</v>
      </c>
      <c r="AM2658" s="7">
        <f>INT(IF(MOD(Y2658,3)=0,INT(AL2658*0.55),INT(AL2658*0.35)))</f>
        <v>1874887</v>
      </c>
      <c r="AN2658" s="54">
        <f t="shared" si="818"/>
        <v>18500639</v>
      </c>
      <c r="AO2658" s="7" t="str">
        <f t="shared" si="819"/>
        <v>atk_18500639</v>
      </c>
      <c r="AP2658" s="7" t="s">
        <v>3973</v>
      </c>
      <c r="AQ2658" s="7" t="s">
        <v>4000</v>
      </c>
      <c r="AR2658" s="7" t="s">
        <v>3975</v>
      </c>
      <c r="AS2658" s="7" t="s">
        <v>3976</v>
      </c>
      <c r="AU2658" s="7" t="str">
        <f t="shared" si="820"/>
        <v>hp_126459498;atk_18500639;hit_500000;miss_115;cirt_0;cirtSub_-3500</v>
      </c>
    </row>
    <row r="2659" spans="22:47" x14ac:dyDescent="0.2">
      <c r="V2659" s="7" t="str">
        <f t="shared" si="816"/>
        <v>遥远孤岛8-9</v>
      </c>
      <c r="W2659" s="7">
        <f t="shared" si="825"/>
        <v>5137</v>
      </c>
      <c r="X2659" s="9" t="s">
        <v>3448</v>
      </c>
      <c r="Y2659" s="9">
        <v>9</v>
      </c>
      <c r="Z2659" s="8">
        <f t="shared" si="821"/>
        <v>14455</v>
      </c>
      <c r="AA2659" s="6" t="s">
        <v>3967</v>
      </c>
      <c r="AB2659" s="6">
        <v>29312927</v>
      </c>
      <c r="AC2659" s="6">
        <f t="shared" si="826"/>
        <v>3.2275</v>
      </c>
      <c r="AD2659" s="6">
        <f t="shared" si="827"/>
        <v>94607471</v>
      </c>
      <c r="AE2659" s="6">
        <f t="shared" si="813"/>
        <v>28120031</v>
      </c>
      <c r="AF2659" s="6">
        <v>3870000</v>
      </c>
      <c r="AG2659" s="11">
        <f t="shared" si="829"/>
        <v>126597502</v>
      </c>
      <c r="AH2659">
        <f t="shared" si="828"/>
        <v>4.3188284131434571</v>
      </c>
      <c r="AI2659" s="53">
        <v>0.8</v>
      </c>
      <c r="AJ2659" s="7" t="str">
        <f t="shared" si="817"/>
        <v>hp_126597502</v>
      </c>
      <c r="AK2659" s="7" t="s">
        <v>3968</v>
      </c>
      <c r="AL2659" s="7">
        <v>5362220</v>
      </c>
      <c r="AM2659" s="7">
        <f>INT(IF(MOD(Y2659,3)=0,INT(AL2659*0.55),INT(AL2659*0.35)))</f>
        <v>2949221</v>
      </c>
      <c r="AN2659" s="54">
        <f t="shared" si="818"/>
        <v>18526806</v>
      </c>
      <c r="AO2659" s="7" t="str">
        <f t="shared" si="819"/>
        <v>atk_18526806</v>
      </c>
      <c r="AP2659" s="7" t="s">
        <v>3973</v>
      </c>
      <c r="AQ2659" s="7" t="s">
        <v>4000</v>
      </c>
      <c r="AR2659" s="7" t="s">
        <v>3975</v>
      </c>
      <c r="AS2659" s="7" t="s">
        <v>3976</v>
      </c>
      <c r="AU2659" s="7" t="str">
        <f t="shared" si="820"/>
        <v>hp_126597502;atk_18526806;hit_500000;miss_115;cirt_0;cirtSub_-3500</v>
      </c>
    </row>
    <row r="2660" spans="22:47" x14ac:dyDescent="0.2">
      <c r="V2660" s="7" t="str">
        <f t="shared" si="816"/>
        <v>遥远孤岛8-10</v>
      </c>
      <c r="W2660" s="7">
        <f t="shared" si="825"/>
        <v>5139</v>
      </c>
      <c r="X2660" s="9" t="s">
        <v>3448</v>
      </c>
      <c r="Y2660" s="9">
        <v>10</v>
      </c>
      <c r="Z2660" s="8">
        <f t="shared" si="821"/>
        <v>14465</v>
      </c>
      <c r="AA2660" s="6" t="s">
        <v>3967</v>
      </c>
      <c r="AB2660" s="6">
        <v>29332999</v>
      </c>
      <c r="AC2660" s="6">
        <f t="shared" si="826"/>
        <v>3.2275</v>
      </c>
      <c r="AD2660" s="6">
        <f t="shared" si="827"/>
        <v>94672254</v>
      </c>
      <c r="AE2660" s="6">
        <f t="shared" si="813"/>
        <v>28120031</v>
      </c>
      <c r="AF2660" s="6">
        <v>3870000</v>
      </c>
      <c r="AG2660" s="11">
        <f t="shared" si="829"/>
        <v>126662285</v>
      </c>
      <c r="AH2660">
        <f t="shared" si="828"/>
        <v>4.3180816594989144</v>
      </c>
      <c r="AI2660" s="53">
        <v>0.8</v>
      </c>
      <c r="AJ2660" s="7" t="str">
        <f t="shared" si="817"/>
        <v>hp_126662285</v>
      </c>
      <c r="AK2660" s="7" t="s">
        <v>3968</v>
      </c>
      <c r="AL2660" s="7">
        <v>5367620</v>
      </c>
      <c r="AM2660" s="7">
        <f>INT(IF(MOD(Y2660,3)=0,INT(AL2660*0.55),INT(AL2660*0.35)))</f>
        <v>1878667</v>
      </c>
      <c r="AN2660" s="54">
        <f t="shared" si="818"/>
        <v>18542257</v>
      </c>
      <c r="AO2660" s="7" t="str">
        <f t="shared" si="819"/>
        <v>atk_18542257</v>
      </c>
      <c r="AP2660" s="7" t="s">
        <v>3973</v>
      </c>
      <c r="AQ2660" s="7" t="s">
        <v>4000</v>
      </c>
      <c r="AR2660" s="7" t="s">
        <v>3975</v>
      </c>
      <c r="AS2660" s="7" t="s">
        <v>3976</v>
      </c>
      <c r="AU2660" s="7" t="str">
        <f t="shared" si="820"/>
        <v>hp_126662285;atk_18542257;hit_500000;miss_115;cirt_0;cirtSub_-3500</v>
      </c>
    </row>
    <row r="2661" spans="22:47" x14ac:dyDescent="0.2">
      <c r="V2661" s="7" t="str">
        <f t="shared" si="816"/>
        <v>遥远孤岛9-1</v>
      </c>
      <c r="W2661" s="7">
        <f t="shared" si="825"/>
        <v>5141</v>
      </c>
      <c r="X2661" s="9" t="s">
        <v>3449</v>
      </c>
      <c r="Y2661" s="9">
        <v>1</v>
      </c>
      <c r="Z2661" s="8">
        <f t="shared" si="821"/>
        <v>14466</v>
      </c>
      <c r="AA2661" s="6" t="s">
        <v>3967</v>
      </c>
      <c r="AB2661" s="6">
        <v>29353072</v>
      </c>
      <c r="AC2661" s="6">
        <f t="shared" si="826"/>
        <v>3.23</v>
      </c>
      <c r="AD2661" s="6">
        <f t="shared" si="827"/>
        <v>94810422</v>
      </c>
      <c r="AE2661" s="6">
        <f t="shared" ref="AE2661" si="830">IF(MOD(Y2661,1)=0,INT(AD2660*0.3),0)</f>
        <v>28401676</v>
      </c>
      <c r="AF2661" s="6">
        <v>3870000</v>
      </c>
      <c r="AG2661" s="11">
        <f t="shared" si="829"/>
        <v>127082098</v>
      </c>
      <c r="AH2661">
        <f t="shared" si="828"/>
        <v>4.3294309365643224</v>
      </c>
      <c r="AI2661" s="53">
        <v>0.8</v>
      </c>
      <c r="AJ2661" s="7" t="str">
        <f t="shared" si="817"/>
        <v>hp_127082098</v>
      </c>
      <c r="AK2661" s="7" t="s">
        <v>3968</v>
      </c>
      <c r="AL2661" s="7">
        <v>5373020</v>
      </c>
      <c r="AM2661" s="7">
        <f>INT(IF(MOD(Y2661,3)=0,INT(AL2661*0.55),INT(AL2661*0.35)))</f>
        <v>1880557</v>
      </c>
      <c r="AN2661" s="54">
        <f t="shared" si="818"/>
        <v>18609695</v>
      </c>
      <c r="AO2661" s="7" t="str">
        <f t="shared" si="819"/>
        <v>atk_18609695</v>
      </c>
      <c r="AP2661" s="7" t="s">
        <v>3973</v>
      </c>
      <c r="AQ2661" s="7" t="s">
        <v>4000</v>
      </c>
      <c r="AR2661" s="7" t="s">
        <v>3975</v>
      </c>
      <c r="AS2661" s="7" t="s">
        <v>3976</v>
      </c>
      <c r="AU2661" s="7" t="str">
        <f t="shared" si="820"/>
        <v>hp_127082098;atk_18609695;hit_500000;miss_115;cirt_0;cirtSub_-3500</v>
      </c>
    </row>
    <row r="2662" spans="22:47" x14ac:dyDescent="0.2">
      <c r="V2662" s="7" t="str">
        <f t="shared" si="816"/>
        <v>遥远孤岛9-2</v>
      </c>
      <c r="W2662" s="7">
        <f t="shared" si="825"/>
        <v>5143</v>
      </c>
      <c r="X2662" s="9" t="s">
        <v>3449</v>
      </c>
      <c r="Y2662" s="9">
        <v>2</v>
      </c>
      <c r="Z2662" s="8">
        <f t="shared" si="821"/>
        <v>14468</v>
      </c>
      <c r="AA2662" s="6" t="s">
        <v>3967</v>
      </c>
      <c r="AB2662" s="6">
        <v>29373147</v>
      </c>
      <c r="AC2662" s="6">
        <f t="shared" si="826"/>
        <v>3.23</v>
      </c>
      <c r="AD2662" s="6">
        <f t="shared" si="827"/>
        <v>94875264</v>
      </c>
      <c r="AE2662" s="6">
        <f t="shared" si="813"/>
        <v>28401676</v>
      </c>
      <c r="AF2662" s="6">
        <v>3870000</v>
      </c>
      <c r="AG2662" s="11">
        <f t="shared" si="829"/>
        <v>127146940</v>
      </c>
      <c r="AH2662">
        <f t="shared" si="828"/>
        <v>4.3286795248735181</v>
      </c>
      <c r="AI2662" s="53">
        <v>0.8</v>
      </c>
      <c r="AJ2662" s="7" t="str">
        <f t="shared" si="817"/>
        <v>hp_127146940</v>
      </c>
      <c r="AK2662" s="7" t="s">
        <v>3968</v>
      </c>
      <c r="AL2662" s="7">
        <v>5378420</v>
      </c>
      <c r="AM2662" s="7">
        <f>INT(IF(MOD(Y2662,3)=0,INT(AL2662*0.55),INT(AL2662*0.35)))</f>
        <v>1882447</v>
      </c>
      <c r="AN2662" s="54">
        <f t="shared" si="818"/>
        <v>18625165</v>
      </c>
      <c r="AO2662" s="7" t="str">
        <f t="shared" si="819"/>
        <v>atk_18625165</v>
      </c>
      <c r="AP2662" s="7" t="s">
        <v>3973</v>
      </c>
      <c r="AQ2662" s="7" t="s">
        <v>4000</v>
      </c>
      <c r="AR2662" s="7" t="s">
        <v>3975</v>
      </c>
      <c r="AS2662" s="7" t="s">
        <v>3976</v>
      </c>
      <c r="AU2662" s="7" t="str">
        <f t="shared" si="820"/>
        <v>hp_127146940;atk_18625165;hit_500000;miss_115;cirt_0;cirtSub_-3500</v>
      </c>
    </row>
    <row r="2663" spans="22:47" x14ac:dyDescent="0.2">
      <c r="V2663" s="7" t="str">
        <f t="shared" si="816"/>
        <v>遥远孤岛9-3</v>
      </c>
      <c r="W2663" s="7">
        <f t="shared" si="825"/>
        <v>5145</v>
      </c>
      <c r="X2663" s="9" t="s">
        <v>3449</v>
      </c>
      <c r="Y2663" s="9">
        <v>3</v>
      </c>
      <c r="Z2663" s="8">
        <f t="shared" si="821"/>
        <v>14471</v>
      </c>
      <c r="AA2663" s="6" t="s">
        <v>3967</v>
      </c>
      <c r="AB2663" s="6">
        <v>29393223</v>
      </c>
      <c r="AC2663" s="6">
        <f t="shared" si="826"/>
        <v>3.2324999999999999</v>
      </c>
      <c r="AD2663" s="6">
        <f t="shared" si="827"/>
        <v>95013593</v>
      </c>
      <c r="AE2663" s="6">
        <f t="shared" si="813"/>
        <v>28401676</v>
      </c>
      <c r="AF2663" s="6">
        <v>3870000</v>
      </c>
      <c r="AG2663" s="11">
        <f t="shared" si="829"/>
        <v>127285269</v>
      </c>
      <c r="AH2663">
        <f t="shared" si="828"/>
        <v>4.33042912646905</v>
      </c>
      <c r="AI2663" s="53">
        <v>0.8</v>
      </c>
      <c r="AJ2663" s="7" t="str">
        <f t="shared" si="817"/>
        <v>hp_127285269</v>
      </c>
      <c r="AK2663" s="7" t="s">
        <v>3968</v>
      </c>
      <c r="AL2663" s="7">
        <v>5383820</v>
      </c>
      <c r="AM2663" s="7">
        <f>INT(IF(MOD(Y2663,3)=0,INT(AL2663*0.55),INT(AL2663*0.35)))</f>
        <v>2961101</v>
      </c>
      <c r="AN2663" s="54">
        <f t="shared" si="818"/>
        <v>18651400</v>
      </c>
      <c r="AO2663" s="7" t="str">
        <f t="shared" si="819"/>
        <v>atk_18651400</v>
      </c>
      <c r="AP2663" s="7" t="s">
        <v>3973</v>
      </c>
      <c r="AQ2663" s="7" t="s">
        <v>4000</v>
      </c>
      <c r="AR2663" s="7" t="s">
        <v>3975</v>
      </c>
      <c r="AS2663" s="7" t="s">
        <v>3976</v>
      </c>
      <c r="AU2663" s="7" t="str">
        <f t="shared" si="820"/>
        <v>hp_127285269;atk_18651400;hit_500000;miss_115;cirt_0;cirtSub_-3500</v>
      </c>
    </row>
    <row r="2664" spans="22:47" x14ac:dyDescent="0.2">
      <c r="V2664" s="7" t="str">
        <f t="shared" si="816"/>
        <v>遥远孤岛9-4</v>
      </c>
      <c r="W2664" s="7">
        <f t="shared" si="825"/>
        <v>5147</v>
      </c>
      <c r="X2664" s="9" t="s">
        <v>3449</v>
      </c>
      <c r="Y2664" s="9">
        <v>4</v>
      </c>
      <c r="Z2664" s="8">
        <f t="shared" si="821"/>
        <v>14475</v>
      </c>
      <c r="AA2664" s="6" t="s">
        <v>3967</v>
      </c>
      <c r="AB2664" s="6">
        <v>29413302</v>
      </c>
      <c r="AC2664" s="6">
        <f t="shared" si="826"/>
        <v>3.2324999999999999</v>
      </c>
      <c r="AD2664" s="6">
        <f t="shared" si="827"/>
        <v>95078498</v>
      </c>
      <c r="AE2664" s="6">
        <f t="shared" si="813"/>
        <v>28401676</v>
      </c>
      <c r="AF2664" s="6">
        <v>3870000</v>
      </c>
      <c r="AG2664" s="11">
        <f t="shared" si="829"/>
        <v>127350174</v>
      </c>
      <c r="AH2664">
        <f t="shared" si="828"/>
        <v>4.3296796123060242</v>
      </c>
      <c r="AI2664" s="53">
        <v>0.8</v>
      </c>
      <c r="AJ2664" s="7" t="str">
        <f t="shared" si="817"/>
        <v>hp_127350174</v>
      </c>
      <c r="AK2664" s="7" t="s">
        <v>3968</v>
      </c>
      <c r="AL2664" s="7">
        <v>5389220</v>
      </c>
      <c r="AM2664" s="7">
        <f>INT(IF(MOD(Y2664,3)=0,INT(AL2664*0.55),INT(AL2664*0.35)))</f>
        <v>1886227</v>
      </c>
      <c r="AN2664" s="54">
        <f t="shared" si="818"/>
        <v>18666876</v>
      </c>
      <c r="AO2664" s="7" t="str">
        <f t="shared" si="819"/>
        <v>atk_18666876</v>
      </c>
      <c r="AP2664" s="7" t="s">
        <v>3973</v>
      </c>
      <c r="AQ2664" s="7" t="s">
        <v>4000</v>
      </c>
      <c r="AR2664" s="7" t="s">
        <v>3975</v>
      </c>
      <c r="AS2664" s="7" t="s">
        <v>3976</v>
      </c>
      <c r="AU2664" s="7" t="str">
        <f t="shared" si="820"/>
        <v>hp_127350174;atk_18666876;hit_500000;miss_115;cirt_0;cirtSub_-3500</v>
      </c>
    </row>
    <row r="2665" spans="22:47" x14ac:dyDescent="0.2">
      <c r="V2665" s="7" t="str">
        <f t="shared" si="816"/>
        <v>遥远孤岛9-5</v>
      </c>
      <c r="W2665" s="7">
        <f t="shared" si="825"/>
        <v>5149</v>
      </c>
      <c r="X2665" s="9" t="s">
        <v>3449</v>
      </c>
      <c r="Y2665" s="9">
        <v>5</v>
      </c>
      <c r="Z2665" s="8">
        <f t="shared" si="821"/>
        <v>14480</v>
      </c>
      <c r="AA2665" s="6" t="s">
        <v>3967</v>
      </c>
      <c r="AB2665" s="6">
        <v>29433382</v>
      </c>
      <c r="AC2665" s="6">
        <f t="shared" si="826"/>
        <v>3.2324999999999999</v>
      </c>
      <c r="AD2665" s="6">
        <f t="shared" si="827"/>
        <v>95143407</v>
      </c>
      <c r="AE2665" s="6">
        <f t="shared" si="813"/>
        <v>28401676</v>
      </c>
      <c r="AF2665" s="6">
        <v>3870000</v>
      </c>
      <c r="AG2665" s="11">
        <f t="shared" si="829"/>
        <v>127415083</v>
      </c>
      <c r="AH2665">
        <f t="shared" si="828"/>
        <v>4.3289311095816307</v>
      </c>
      <c r="AI2665" s="53">
        <v>0.8</v>
      </c>
      <c r="AJ2665" s="7" t="str">
        <f t="shared" si="817"/>
        <v>hp_127415083</v>
      </c>
      <c r="AK2665" s="7" t="s">
        <v>3968</v>
      </c>
      <c r="AL2665" s="7">
        <v>5394620</v>
      </c>
      <c r="AM2665" s="7">
        <f>INT(IF(MOD(Y2665,3)=0,INT(AL2665*0.55),INT(AL2665*0.35)))</f>
        <v>1888117</v>
      </c>
      <c r="AN2665" s="54">
        <f t="shared" si="818"/>
        <v>18682350</v>
      </c>
      <c r="AO2665" s="7" t="str">
        <f t="shared" si="819"/>
        <v>atk_18682350</v>
      </c>
      <c r="AP2665" s="7" t="s">
        <v>3973</v>
      </c>
      <c r="AQ2665" s="7" t="s">
        <v>4000</v>
      </c>
      <c r="AR2665" s="7" t="s">
        <v>3975</v>
      </c>
      <c r="AS2665" s="7" t="s">
        <v>3976</v>
      </c>
      <c r="AU2665" s="7" t="str">
        <f t="shared" si="820"/>
        <v>hp_127415083;atk_18682350;hit_500000;miss_115;cirt_0;cirtSub_-3500</v>
      </c>
    </row>
    <row r="2666" spans="22:47" x14ac:dyDescent="0.2">
      <c r="V2666" s="7" t="str">
        <f t="shared" si="816"/>
        <v>遥远孤岛9-6</v>
      </c>
      <c r="W2666" s="7">
        <f t="shared" si="825"/>
        <v>5151</v>
      </c>
      <c r="X2666" s="9" t="s">
        <v>3449</v>
      </c>
      <c r="Y2666" s="9">
        <v>6</v>
      </c>
      <c r="Z2666" s="8">
        <f t="shared" si="821"/>
        <v>14486</v>
      </c>
      <c r="AA2666" s="6" t="s">
        <v>3967</v>
      </c>
      <c r="AB2666" s="6">
        <v>29453463</v>
      </c>
      <c r="AC2666" s="6">
        <f t="shared" si="826"/>
        <v>3.2349999999999999</v>
      </c>
      <c r="AD2666" s="6">
        <f t="shared" si="827"/>
        <v>95281952</v>
      </c>
      <c r="AE2666" s="6">
        <f t="shared" ref="AE2666:AE2729" si="831">AE2665</f>
        <v>28401676</v>
      </c>
      <c r="AF2666" s="6">
        <v>3870000</v>
      </c>
      <c r="AG2666" s="11">
        <f t="shared" si="829"/>
        <v>127553628</v>
      </c>
      <c r="AH2666">
        <f t="shared" si="828"/>
        <v>4.3306835600282385</v>
      </c>
      <c r="AI2666" s="53">
        <v>0.8</v>
      </c>
      <c r="AJ2666" s="7" t="str">
        <f t="shared" si="817"/>
        <v>hp_127553628</v>
      </c>
      <c r="AK2666" s="7" t="s">
        <v>3968</v>
      </c>
      <c r="AL2666" s="7">
        <v>5400020</v>
      </c>
      <c r="AM2666" s="7">
        <f>INT(IF(MOD(Y2666,3)=0,INT(AL2666*0.55),INT(AL2666*0.35)))</f>
        <v>2970011</v>
      </c>
      <c r="AN2666" s="54">
        <f t="shared" si="818"/>
        <v>18708622</v>
      </c>
      <c r="AO2666" s="7" t="str">
        <f t="shared" si="819"/>
        <v>atk_18708622</v>
      </c>
      <c r="AP2666" s="7" t="s">
        <v>3973</v>
      </c>
      <c r="AQ2666" s="7" t="s">
        <v>4000</v>
      </c>
      <c r="AR2666" s="7" t="s">
        <v>3975</v>
      </c>
      <c r="AS2666" s="7" t="s">
        <v>3976</v>
      </c>
      <c r="AU2666" s="7" t="str">
        <f t="shared" si="820"/>
        <v>hp_127553628;atk_18708622;hit_500000;miss_115;cirt_0;cirtSub_-3500</v>
      </c>
    </row>
    <row r="2667" spans="22:47" x14ac:dyDescent="0.2">
      <c r="V2667" s="7" t="str">
        <f t="shared" si="816"/>
        <v>遥远孤岛9-7</v>
      </c>
      <c r="W2667" s="7">
        <f t="shared" si="825"/>
        <v>5153</v>
      </c>
      <c r="X2667" s="9" t="s">
        <v>3449</v>
      </c>
      <c r="Y2667" s="9">
        <v>7</v>
      </c>
      <c r="Z2667" s="8">
        <f t="shared" si="821"/>
        <v>14493</v>
      </c>
      <c r="AA2667" s="6" t="s">
        <v>3967</v>
      </c>
      <c r="AB2667" s="6">
        <v>29473547</v>
      </c>
      <c r="AC2667" s="6">
        <f t="shared" si="826"/>
        <v>3.2349999999999999</v>
      </c>
      <c r="AD2667" s="6">
        <f t="shared" si="827"/>
        <v>95346924</v>
      </c>
      <c r="AE2667" s="6">
        <f t="shared" si="831"/>
        <v>28401676</v>
      </c>
      <c r="AF2667" s="6">
        <v>3870000</v>
      </c>
      <c r="AG2667" s="11">
        <f t="shared" si="829"/>
        <v>127618600</v>
      </c>
      <c r="AH2667">
        <f t="shared" si="828"/>
        <v>4.3299369431171622</v>
      </c>
      <c r="AI2667" s="53">
        <v>0.8</v>
      </c>
      <c r="AJ2667" s="7" t="str">
        <f t="shared" si="817"/>
        <v>hp_127618600</v>
      </c>
      <c r="AK2667" s="7" t="s">
        <v>3968</v>
      </c>
      <c r="AL2667" s="7">
        <v>5405420</v>
      </c>
      <c r="AM2667" s="7">
        <f>INT(IF(MOD(Y2667,3)=0,INT(AL2667*0.55),INT(AL2667*0.35)))</f>
        <v>1891897</v>
      </c>
      <c r="AN2667" s="54">
        <f t="shared" si="818"/>
        <v>18724102</v>
      </c>
      <c r="AO2667" s="7" t="str">
        <f t="shared" si="819"/>
        <v>atk_18724102</v>
      </c>
      <c r="AP2667" s="7" t="s">
        <v>3973</v>
      </c>
      <c r="AQ2667" s="7" t="s">
        <v>4000</v>
      </c>
      <c r="AR2667" s="7" t="s">
        <v>3975</v>
      </c>
      <c r="AS2667" s="7" t="s">
        <v>3976</v>
      </c>
      <c r="AU2667" s="7" t="str">
        <f t="shared" si="820"/>
        <v>hp_127618600;atk_18724102;hit_500000;miss_115;cirt_0;cirtSub_-3500</v>
      </c>
    </row>
    <row r="2668" spans="22:47" x14ac:dyDescent="0.2">
      <c r="V2668" s="7" t="str">
        <f t="shared" si="816"/>
        <v>遥远孤岛9-8</v>
      </c>
      <c r="W2668" s="7">
        <f t="shared" si="825"/>
        <v>5155</v>
      </c>
      <c r="X2668" s="9" t="s">
        <v>3449</v>
      </c>
      <c r="Y2668" s="9">
        <v>8</v>
      </c>
      <c r="Z2668" s="8">
        <f t="shared" si="821"/>
        <v>14501</v>
      </c>
      <c r="AA2668" s="6" t="s">
        <v>3967</v>
      </c>
      <c r="AB2668" s="6">
        <v>29493632</v>
      </c>
      <c r="AC2668" s="6">
        <f t="shared" si="826"/>
        <v>3.2349999999999999</v>
      </c>
      <c r="AD2668" s="6">
        <f t="shared" si="827"/>
        <v>95411899</v>
      </c>
      <c r="AE2668" s="6">
        <f t="shared" si="831"/>
        <v>28401676</v>
      </c>
      <c r="AF2668" s="6">
        <v>3870000</v>
      </c>
      <c r="AG2668" s="11">
        <f t="shared" si="829"/>
        <v>127683575</v>
      </c>
      <c r="AH2668">
        <f t="shared" si="828"/>
        <v>4.3291912979723897</v>
      </c>
      <c r="AI2668" s="53">
        <v>0.8</v>
      </c>
      <c r="AJ2668" s="7" t="str">
        <f t="shared" si="817"/>
        <v>hp_127683575</v>
      </c>
      <c r="AK2668" s="7" t="s">
        <v>3968</v>
      </c>
      <c r="AL2668" s="7">
        <v>5410820</v>
      </c>
      <c r="AM2668" s="7">
        <f>INT(IF(MOD(Y2668,3)=0,INT(AL2668*0.55),INT(AL2668*0.35)))</f>
        <v>1893787</v>
      </c>
      <c r="AN2668" s="54">
        <f t="shared" si="818"/>
        <v>18739579</v>
      </c>
      <c r="AO2668" s="7" t="str">
        <f t="shared" si="819"/>
        <v>atk_18739579</v>
      </c>
      <c r="AP2668" s="7" t="s">
        <v>3973</v>
      </c>
      <c r="AQ2668" s="7" t="s">
        <v>4000</v>
      </c>
      <c r="AR2668" s="7" t="s">
        <v>3975</v>
      </c>
      <c r="AS2668" s="7" t="s">
        <v>3976</v>
      </c>
      <c r="AU2668" s="7" t="str">
        <f t="shared" si="820"/>
        <v>hp_127683575;atk_18739579;hit_500000;miss_115;cirt_0;cirtSub_-3500</v>
      </c>
    </row>
    <row r="2669" spans="22:47" x14ac:dyDescent="0.2">
      <c r="V2669" s="7" t="str">
        <f t="shared" si="816"/>
        <v>遥远孤岛9-9</v>
      </c>
      <c r="W2669" s="7">
        <f t="shared" si="825"/>
        <v>5157</v>
      </c>
      <c r="X2669" s="9" t="s">
        <v>3449</v>
      </c>
      <c r="Y2669" s="9">
        <v>9</v>
      </c>
      <c r="Z2669" s="8">
        <f t="shared" si="821"/>
        <v>14510</v>
      </c>
      <c r="AA2669" s="6" t="s">
        <v>3967</v>
      </c>
      <c r="AB2669" s="6">
        <v>29513720</v>
      </c>
      <c r="AC2669" s="6">
        <f t="shared" si="826"/>
        <v>3.2374999999999998</v>
      </c>
      <c r="AD2669" s="6">
        <f t="shared" si="827"/>
        <v>95550668</v>
      </c>
      <c r="AE2669" s="6">
        <f t="shared" si="831"/>
        <v>28401676</v>
      </c>
      <c r="AF2669" s="6">
        <v>3870000</v>
      </c>
      <c r="AG2669" s="11">
        <f t="shared" si="829"/>
        <v>127822344</v>
      </c>
      <c r="AH2669">
        <f t="shared" si="828"/>
        <v>4.3309465563812353</v>
      </c>
      <c r="AI2669" s="53">
        <v>0.8</v>
      </c>
      <c r="AJ2669" s="7" t="str">
        <f t="shared" si="817"/>
        <v>hp_127822344</v>
      </c>
      <c r="AK2669" s="7" t="s">
        <v>3968</v>
      </c>
      <c r="AL2669" s="7">
        <v>5416220</v>
      </c>
      <c r="AM2669" s="7">
        <f>INT(IF(MOD(Y2669,3)=0,INT(AL2669*0.55),INT(AL2669*0.35)))</f>
        <v>2978921</v>
      </c>
      <c r="AN2669" s="54">
        <f t="shared" si="818"/>
        <v>18765887</v>
      </c>
      <c r="AO2669" s="7" t="str">
        <f t="shared" si="819"/>
        <v>atk_18765887</v>
      </c>
      <c r="AP2669" s="7" t="s">
        <v>3973</v>
      </c>
      <c r="AQ2669" s="7" t="s">
        <v>4000</v>
      </c>
      <c r="AR2669" s="7" t="s">
        <v>3975</v>
      </c>
      <c r="AS2669" s="7" t="s">
        <v>3976</v>
      </c>
      <c r="AU2669" s="7" t="str">
        <f t="shared" si="820"/>
        <v>hp_127822344;atk_18765887;hit_500000;miss_115;cirt_0;cirtSub_-3500</v>
      </c>
    </row>
    <row r="2670" spans="22:47" x14ac:dyDescent="0.2">
      <c r="V2670" s="7" t="str">
        <f t="shared" si="816"/>
        <v>遥远孤岛9-10</v>
      </c>
      <c r="W2670" s="7">
        <f t="shared" si="825"/>
        <v>5159</v>
      </c>
      <c r="X2670" s="9" t="s">
        <v>3449</v>
      </c>
      <c r="Y2670" s="9">
        <v>10</v>
      </c>
      <c r="Z2670" s="8">
        <f t="shared" si="821"/>
        <v>14520</v>
      </c>
      <c r="AA2670" s="6" t="s">
        <v>3967</v>
      </c>
      <c r="AB2670" s="6">
        <v>29533811</v>
      </c>
      <c r="AC2670" s="6">
        <f t="shared" si="826"/>
        <v>3.2374999999999998</v>
      </c>
      <c r="AD2670" s="6">
        <f t="shared" si="827"/>
        <v>95615713</v>
      </c>
      <c r="AE2670" s="6">
        <f t="shared" si="831"/>
        <v>28401676</v>
      </c>
      <c r="AF2670" s="6">
        <v>3870000</v>
      </c>
      <c r="AG2670" s="11">
        <f t="shared" si="829"/>
        <v>127887389</v>
      </c>
      <c r="AH2670">
        <f t="shared" si="828"/>
        <v>4.3302027293396037</v>
      </c>
      <c r="AI2670" s="53">
        <v>0.8</v>
      </c>
      <c r="AJ2670" s="7" t="str">
        <f t="shared" si="817"/>
        <v>hp_127887389</v>
      </c>
      <c r="AK2670" s="7" t="s">
        <v>3968</v>
      </c>
      <c r="AL2670" s="7">
        <v>5421620</v>
      </c>
      <c r="AM2670" s="7">
        <f>INT(IF(MOD(Y2670,3)=0,INT(AL2670*0.55),INT(AL2670*0.35)))</f>
        <v>1897567</v>
      </c>
      <c r="AN2670" s="54">
        <f t="shared" si="818"/>
        <v>18781370</v>
      </c>
      <c r="AO2670" s="7" t="str">
        <f t="shared" si="819"/>
        <v>atk_18781370</v>
      </c>
      <c r="AP2670" s="7" t="s">
        <v>3973</v>
      </c>
      <c r="AQ2670" s="7" t="s">
        <v>4000</v>
      </c>
      <c r="AR2670" s="7" t="s">
        <v>3975</v>
      </c>
      <c r="AS2670" s="7" t="s">
        <v>3976</v>
      </c>
      <c r="AU2670" s="7" t="str">
        <f t="shared" si="820"/>
        <v>hp_127887389;atk_18781370;hit_500000;miss_115;cirt_0;cirtSub_-3500</v>
      </c>
    </row>
    <row r="2671" spans="22:47" x14ac:dyDescent="0.2">
      <c r="V2671" s="7" t="str">
        <f t="shared" si="816"/>
        <v>遥远孤岛10-1</v>
      </c>
      <c r="W2671" s="7">
        <f t="shared" si="825"/>
        <v>5161</v>
      </c>
      <c r="X2671" s="9" t="s">
        <v>3450</v>
      </c>
      <c r="Y2671" s="9">
        <v>1</v>
      </c>
      <c r="Z2671" s="8">
        <f t="shared" si="821"/>
        <v>14521</v>
      </c>
      <c r="AA2671" s="6" t="s">
        <v>3967</v>
      </c>
      <c r="AB2671" s="6">
        <v>29553905</v>
      </c>
      <c r="AC2671" s="6">
        <f t="shared" si="826"/>
        <v>3.24</v>
      </c>
      <c r="AD2671" s="6">
        <f t="shared" si="827"/>
        <v>95754652</v>
      </c>
      <c r="AE2671" s="6">
        <f t="shared" ref="AE2671" si="832">IF(MOD(Y2671,1)=0,INT(AD2670*0.3),0)</f>
        <v>28684713</v>
      </c>
      <c r="AF2671" s="6">
        <v>3870000</v>
      </c>
      <c r="AG2671" s="11">
        <f t="shared" si="829"/>
        <v>128309365</v>
      </c>
      <c r="AH2671">
        <f t="shared" si="828"/>
        <v>4.3415367613856786</v>
      </c>
      <c r="AI2671" s="53">
        <v>0.8</v>
      </c>
      <c r="AJ2671" s="7" t="str">
        <f t="shared" si="817"/>
        <v>hp_128309365</v>
      </c>
      <c r="AK2671" s="7" t="s">
        <v>3968</v>
      </c>
      <c r="AL2671" s="7">
        <v>5427020</v>
      </c>
      <c r="AM2671" s="7">
        <f>INT(IF(MOD(Y2671,3)=0,INT(AL2671*0.55),INT(AL2671*0.35)))</f>
        <v>1899457</v>
      </c>
      <c r="AN2671" s="54">
        <f t="shared" si="818"/>
        <v>18849285</v>
      </c>
      <c r="AO2671" s="7" t="str">
        <f t="shared" si="819"/>
        <v>atk_18849285</v>
      </c>
      <c r="AP2671" s="7" t="s">
        <v>3973</v>
      </c>
      <c r="AQ2671" s="7" t="s">
        <v>4000</v>
      </c>
      <c r="AR2671" s="7" t="s">
        <v>3975</v>
      </c>
      <c r="AS2671" s="7" t="s">
        <v>3976</v>
      </c>
      <c r="AU2671" s="7" t="str">
        <f t="shared" si="820"/>
        <v>hp_128309365;atk_18849285;hit_500000;miss_115;cirt_0;cirtSub_-3500</v>
      </c>
    </row>
    <row r="2672" spans="22:47" x14ac:dyDescent="0.2">
      <c r="V2672" s="7" t="str">
        <f t="shared" si="816"/>
        <v>遥远孤岛10-2</v>
      </c>
      <c r="W2672" s="7">
        <f t="shared" si="825"/>
        <v>5163</v>
      </c>
      <c r="X2672" s="9" t="s">
        <v>3450</v>
      </c>
      <c r="Y2672" s="9">
        <v>2</v>
      </c>
      <c r="Z2672" s="8">
        <f t="shared" si="821"/>
        <v>14523</v>
      </c>
      <c r="AA2672" s="6" t="s">
        <v>3967</v>
      </c>
      <c r="AB2672" s="6">
        <v>29574002</v>
      </c>
      <c r="AC2672" s="6">
        <f t="shared" si="826"/>
        <v>3.24</v>
      </c>
      <c r="AD2672" s="6">
        <f t="shared" si="827"/>
        <v>95819766</v>
      </c>
      <c r="AE2672" s="6">
        <f t="shared" si="831"/>
        <v>28684713</v>
      </c>
      <c r="AF2672" s="6">
        <v>3870000</v>
      </c>
      <c r="AG2672" s="11">
        <f t="shared" si="829"/>
        <v>128374479</v>
      </c>
      <c r="AH2672">
        <f t="shared" si="828"/>
        <v>4.3407882030981133</v>
      </c>
      <c r="AI2672" s="53">
        <v>0.8</v>
      </c>
      <c r="AJ2672" s="7" t="str">
        <f t="shared" si="817"/>
        <v>hp_128374479</v>
      </c>
      <c r="AK2672" s="7" t="s">
        <v>3968</v>
      </c>
      <c r="AL2672" s="7">
        <v>5432420</v>
      </c>
      <c r="AM2672" s="7">
        <f>INT(IF(MOD(Y2672,3)=0,INT(AL2672*0.55),INT(AL2672*0.35)))</f>
        <v>1901347</v>
      </c>
      <c r="AN2672" s="54">
        <f t="shared" si="818"/>
        <v>18864787</v>
      </c>
      <c r="AO2672" s="7" t="str">
        <f t="shared" si="819"/>
        <v>atk_18864787</v>
      </c>
      <c r="AP2672" s="7" t="s">
        <v>3973</v>
      </c>
      <c r="AQ2672" s="7" t="s">
        <v>4000</v>
      </c>
      <c r="AR2672" s="7" t="s">
        <v>3975</v>
      </c>
      <c r="AS2672" s="7" t="s">
        <v>3976</v>
      </c>
      <c r="AU2672" s="7" t="str">
        <f t="shared" si="820"/>
        <v>hp_128374479;atk_18864787;hit_500000;miss_115;cirt_0;cirtSub_-3500</v>
      </c>
    </row>
    <row r="2673" spans="22:47" x14ac:dyDescent="0.2">
      <c r="V2673" s="7" t="str">
        <f t="shared" si="816"/>
        <v>遥远孤岛10-3</v>
      </c>
      <c r="W2673" s="7">
        <f t="shared" si="825"/>
        <v>5165</v>
      </c>
      <c r="X2673" s="9" t="s">
        <v>3450</v>
      </c>
      <c r="Y2673" s="9">
        <v>3</v>
      </c>
      <c r="Z2673" s="8">
        <f t="shared" si="821"/>
        <v>14526</v>
      </c>
      <c r="AA2673" s="6" t="s">
        <v>3967</v>
      </c>
      <c r="AB2673" s="6">
        <v>29594100</v>
      </c>
      <c r="AC2673" s="6">
        <f t="shared" si="826"/>
        <v>3.2425000000000002</v>
      </c>
      <c r="AD2673" s="6">
        <f t="shared" si="827"/>
        <v>95958869</v>
      </c>
      <c r="AE2673" s="6">
        <f t="shared" si="831"/>
        <v>28684713</v>
      </c>
      <c r="AF2673" s="6">
        <v>3870000</v>
      </c>
      <c r="AG2673" s="11">
        <f t="shared" si="829"/>
        <v>128513582</v>
      </c>
      <c r="AH2673">
        <f t="shared" si="828"/>
        <v>4.3425406415467949</v>
      </c>
      <c r="AI2673" s="53">
        <v>0.8</v>
      </c>
      <c r="AJ2673" s="7" t="str">
        <f t="shared" si="817"/>
        <v>hp_128513582</v>
      </c>
      <c r="AK2673" s="7" t="s">
        <v>3968</v>
      </c>
      <c r="AL2673" s="7">
        <v>5437820</v>
      </c>
      <c r="AM2673" s="7">
        <f>INT(IF(MOD(Y2673,3)=0,INT(AL2673*0.55),INT(AL2673*0.35)))</f>
        <v>2990801</v>
      </c>
      <c r="AN2673" s="54">
        <f t="shared" si="818"/>
        <v>18891163</v>
      </c>
      <c r="AO2673" s="7" t="str">
        <f t="shared" si="819"/>
        <v>atk_18891163</v>
      </c>
      <c r="AP2673" s="7" t="s">
        <v>3973</v>
      </c>
      <c r="AQ2673" s="7" t="s">
        <v>4000</v>
      </c>
      <c r="AR2673" s="7" t="s">
        <v>3975</v>
      </c>
      <c r="AS2673" s="7" t="s">
        <v>3976</v>
      </c>
      <c r="AU2673" s="7" t="str">
        <f t="shared" si="820"/>
        <v>hp_128513582;atk_18891163;hit_500000;miss_115;cirt_0;cirtSub_-3500</v>
      </c>
    </row>
    <row r="2674" spans="22:47" x14ac:dyDescent="0.2">
      <c r="V2674" s="7" t="str">
        <f t="shared" si="816"/>
        <v>遥远孤岛10-4</v>
      </c>
      <c r="W2674" s="7">
        <f t="shared" si="825"/>
        <v>5167</v>
      </c>
      <c r="X2674" s="9" t="s">
        <v>3450</v>
      </c>
      <c r="Y2674" s="9">
        <v>4</v>
      </c>
      <c r="Z2674" s="8">
        <f t="shared" si="821"/>
        <v>14530</v>
      </c>
      <c r="AA2674" s="6" t="s">
        <v>3967</v>
      </c>
      <c r="AB2674" s="6">
        <v>29614199</v>
      </c>
      <c r="AC2674" s="6">
        <f t="shared" si="826"/>
        <v>3.2425000000000002</v>
      </c>
      <c r="AD2674" s="6">
        <f t="shared" si="827"/>
        <v>96024040</v>
      </c>
      <c r="AE2674" s="6">
        <f t="shared" si="831"/>
        <v>28684713</v>
      </c>
      <c r="AF2674" s="6">
        <v>3870000</v>
      </c>
      <c r="AG2674" s="11">
        <f t="shared" si="829"/>
        <v>128578753</v>
      </c>
      <c r="AH2674">
        <f t="shared" si="828"/>
        <v>4.3417940495368459</v>
      </c>
      <c r="AI2674" s="53">
        <v>0.8</v>
      </c>
      <c r="AJ2674" s="7" t="str">
        <f t="shared" si="817"/>
        <v>hp_128578753</v>
      </c>
      <c r="AK2674" s="7" t="s">
        <v>3968</v>
      </c>
      <c r="AL2674" s="7">
        <v>5443220</v>
      </c>
      <c r="AM2674" s="7">
        <f>INT(IF(MOD(Y2674,3)=0,INT(AL2674*0.55),INT(AL2674*0.35)))</f>
        <v>1905127</v>
      </c>
      <c r="AN2674" s="54">
        <f t="shared" si="818"/>
        <v>18906672</v>
      </c>
      <c r="AO2674" s="7" t="str">
        <f t="shared" si="819"/>
        <v>atk_18906672</v>
      </c>
      <c r="AP2674" s="7" t="s">
        <v>3973</v>
      </c>
      <c r="AQ2674" s="7" t="s">
        <v>4000</v>
      </c>
      <c r="AR2674" s="7" t="s">
        <v>3975</v>
      </c>
      <c r="AS2674" s="7" t="s">
        <v>3976</v>
      </c>
      <c r="AU2674" s="7" t="str">
        <f t="shared" si="820"/>
        <v>hp_128578753;atk_18906672;hit_500000;miss_115;cirt_0;cirtSub_-3500</v>
      </c>
    </row>
    <row r="2675" spans="22:47" x14ac:dyDescent="0.2">
      <c r="V2675" s="7" t="str">
        <f t="shared" si="816"/>
        <v>遥远孤岛10-5</v>
      </c>
      <c r="W2675" s="7">
        <f t="shared" si="825"/>
        <v>5169</v>
      </c>
      <c r="X2675" s="9" t="s">
        <v>3450</v>
      </c>
      <c r="Y2675" s="9">
        <v>5</v>
      </c>
      <c r="Z2675" s="8">
        <f t="shared" si="821"/>
        <v>14535</v>
      </c>
      <c r="AA2675" s="6" t="s">
        <v>3967</v>
      </c>
      <c r="AB2675" s="6">
        <v>29634301</v>
      </c>
      <c r="AC2675" s="6">
        <f t="shared" si="826"/>
        <v>3.2425000000000002</v>
      </c>
      <c r="AD2675" s="6">
        <f t="shared" si="827"/>
        <v>96089220</v>
      </c>
      <c r="AE2675" s="6">
        <f t="shared" si="831"/>
        <v>28684713</v>
      </c>
      <c r="AF2675" s="6">
        <v>3870000</v>
      </c>
      <c r="AG2675" s="11">
        <f t="shared" si="829"/>
        <v>128643933</v>
      </c>
      <c r="AH2675">
        <f t="shared" si="828"/>
        <v>4.3410483344958939</v>
      </c>
      <c r="AI2675" s="53">
        <v>0.8</v>
      </c>
      <c r="AJ2675" s="7" t="str">
        <f t="shared" si="817"/>
        <v>hp_128643933</v>
      </c>
      <c r="AK2675" s="7" t="s">
        <v>3968</v>
      </c>
      <c r="AL2675" s="7">
        <v>5448620</v>
      </c>
      <c r="AM2675" s="7">
        <f>INT(IF(MOD(Y2675,3)=0,INT(AL2675*0.55),INT(AL2675*0.35)))</f>
        <v>1907017</v>
      </c>
      <c r="AN2675" s="54">
        <f t="shared" si="818"/>
        <v>18922178</v>
      </c>
      <c r="AO2675" s="7" t="str">
        <f t="shared" si="819"/>
        <v>atk_18922178</v>
      </c>
      <c r="AP2675" s="7" t="s">
        <v>3973</v>
      </c>
      <c r="AQ2675" s="7" t="s">
        <v>4000</v>
      </c>
      <c r="AR2675" s="7" t="s">
        <v>3975</v>
      </c>
      <c r="AS2675" s="7" t="s">
        <v>3976</v>
      </c>
      <c r="AU2675" s="7" t="str">
        <f t="shared" si="820"/>
        <v>hp_128643933;atk_18922178;hit_500000;miss_115;cirt_0;cirtSub_-3500</v>
      </c>
    </row>
    <row r="2676" spans="22:47" x14ac:dyDescent="0.2">
      <c r="V2676" s="7" t="str">
        <f t="shared" si="816"/>
        <v>遥远孤岛10-6</v>
      </c>
      <c r="W2676" s="7">
        <f t="shared" si="825"/>
        <v>5171</v>
      </c>
      <c r="X2676" s="9" t="s">
        <v>3450</v>
      </c>
      <c r="Y2676" s="9">
        <v>6</v>
      </c>
      <c r="Z2676" s="8">
        <f t="shared" si="821"/>
        <v>14541</v>
      </c>
      <c r="AA2676" s="6" t="s">
        <v>3967</v>
      </c>
      <c r="AB2676" s="6">
        <v>29654405</v>
      </c>
      <c r="AC2676" s="6">
        <f t="shared" si="826"/>
        <v>3.2450000000000001</v>
      </c>
      <c r="AD2676" s="6">
        <f t="shared" si="827"/>
        <v>96228544</v>
      </c>
      <c r="AE2676" s="6">
        <f t="shared" si="831"/>
        <v>28684713</v>
      </c>
      <c r="AF2676" s="6">
        <v>3870000</v>
      </c>
      <c r="AG2676" s="11">
        <f t="shared" si="829"/>
        <v>128783257</v>
      </c>
      <c r="AH2676">
        <f t="shared" si="828"/>
        <v>4.3428036070863669</v>
      </c>
      <c r="AI2676" s="53">
        <v>0.8</v>
      </c>
      <c r="AJ2676" s="7" t="str">
        <f t="shared" si="817"/>
        <v>hp_128783257</v>
      </c>
      <c r="AK2676" s="7" t="s">
        <v>3968</v>
      </c>
      <c r="AL2676" s="7">
        <v>5454020</v>
      </c>
      <c r="AM2676" s="7">
        <f>INT(IF(MOD(Y2676,3)=0,INT(AL2676*0.55),INT(AL2676*0.35)))</f>
        <v>2999711</v>
      </c>
      <c r="AN2676" s="54">
        <f t="shared" si="818"/>
        <v>18948590</v>
      </c>
      <c r="AO2676" s="7" t="str">
        <f t="shared" si="819"/>
        <v>atk_18948590</v>
      </c>
      <c r="AP2676" s="7" t="s">
        <v>3973</v>
      </c>
      <c r="AQ2676" s="7" t="s">
        <v>4000</v>
      </c>
      <c r="AR2676" s="7" t="s">
        <v>3975</v>
      </c>
      <c r="AS2676" s="7" t="s">
        <v>3976</v>
      </c>
      <c r="AU2676" s="7" t="str">
        <f t="shared" si="820"/>
        <v>hp_128783257;atk_18948590;hit_500000;miss_115;cirt_0;cirtSub_-3500</v>
      </c>
    </row>
    <row r="2677" spans="22:47" x14ac:dyDescent="0.2">
      <c r="V2677" s="7" t="str">
        <f t="shared" si="816"/>
        <v>遥远孤岛10-7</v>
      </c>
      <c r="W2677" s="7">
        <f t="shared" si="825"/>
        <v>5173</v>
      </c>
      <c r="X2677" s="9" t="s">
        <v>3450</v>
      </c>
      <c r="Y2677" s="9">
        <v>7</v>
      </c>
      <c r="Z2677" s="8">
        <f t="shared" si="821"/>
        <v>14548</v>
      </c>
      <c r="AA2677" s="6" t="s">
        <v>3967</v>
      </c>
      <c r="AB2677" s="6">
        <v>29674512</v>
      </c>
      <c r="AC2677" s="6">
        <f t="shared" si="826"/>
        <v>3.2450000000000001</v>
      </c>
      <c r="AD2677" s="6">
        <f t="shared" si="827"/>
        <v>96293791</v>
      </c>
      <c r="AE2677" s="6">
        <f t="shared" si="831"/>
        <v>28684713</v>
      </c>
      <c r="AF2677" s="6">
        <v>3870000</v>
      </c>
      <c r="AG2677" s="11">
        <f t="shared" si="829"/>
        <v>128848504</v>
      </c>
      <c r="AH2677">
        <f t="shared" si="828"/>
        <v>4.3420597447398626</v>
      </c>
      <c r="AI2677" s="53">
        <v>0.8</v>
      </c>
      <c r="AJ2677" s="7" t="str">
        <f t="shared" si="817"/>
        <v>hp_128848504</v>
      </c>
      <c r="AK2677" s="7" t="s">
        <v>3968</v>
      </c>
      <c r="AL2677" s="7">
        <v>5459420</v>
      </c>
      <c r="AM2677" s="7">
        <f>INT(IF(MOD(Y2677,3)=0,INT(AL2677*0.55),INT(AL2677*0.35)))</f>
        <v>1910797</v>
      </c>
      <c r="AN2677" s="54">
        <f t="shared" si="818"/>
        <v>18964102</v>
      </c>
      <c r="AO2677" s="7" t="str">
        <f t="shared" si="819"/>
        <v>atk_18964102</v>
      </c>
      <c r="AP2677" s="7" t="s">
        <v>3973</v>
      </c>
      <c r="AQ2677" s="7" t="s">
        <v>4000</v>
      </c>
      <c r="AR2677" s="7" t="s">
        <v>3975</v>
      </c>
      <c r="AS2677" s="7" t="s">
        <v>3976</v>
      </c>
      <c r="AU2677" s="7" t="str">
        <f t="shared" si="820"/>
        <v>hp_128848504;atk_18964102;hit_500000;miss_115;cirt_0;cirtSub_-3500</v>
      </c>
    </row>
    <row r="2678" spans="22:47" x14ac:dyDescent="0.2">
      <c r="V2678" s="7" t="str">
        <f t="shared" si="816"/>
        <v>遥远孤岛10-8</v>
      </c>
      <c r="W2678" s="7">
        <f t="shared" si="825"/>
        <v>5175</v>
      </c>
      <c r="X2678" s="9" t="s">
        <v>3450</v>
      </c>
      <c r="Y2678" s="9">
        <v>8</v>
      </c>
      <c r="Z2678" s="8">
        <f t="shared" si="821"/>
        <v>14556</v>
      </c>
      <c r="AA2678" s="6" t="s">
        <v>3967</v>
      </c>
      <c r="AB2678" s="6">
        <v>29694621</v>
      </c>
      <c r="AC2678" s="6">
        <f t="shared" si="826"/>
        <v>3.2450000000000001</v>
      </c>
      <c r="AD2678" s="6">
        <f t="shared" si="827"/>
        <v>96359045</v>
      </c>
      <c r="AE2678" s="6">
        <f t="shared" si="831"/>
        <v>28684713</v>
      </c>
      <c r="AF2678" s="6">
        <v>3870000</v>
      </c>
      <c r="AG2678" s="11">
        <f t="shared" si="829"/>
        <v>128913758</v>
      </c>
      <c r="AH2678">
        <f t="shared" si="828"/>
        <v>4.3413168331059016</v>
      </c>
      <c r="AI2678" s="53">
        <v>0.8</v>
      </c>
      <c r="AJ2678" s="7" t="str">
        <f t="shared" si="817"/>
        <v>hp_128913758</v>
      </c>
      <c r="AK2678" s="7" t="s">
        <v>3968</v>
      </c>
      <c r="AL2678" s="7">
        <v>5464820</v>
      </c>
      <c r="AM2678" s="7">
        <f>INT(IF(MOD(Y2678,3)=0,INT(AL2678*0.55),INT(AL2678*0.35)))</f>
        <v>1912687</v>
      </c>
      <c r="AN2678" s="54">
        <f t="shared" si="818"/>
        <v>18979612</v>
      </c>
      <c r="AO2678" s="7" t="str">
        <f t="shared" si="819"/>
        <v>atk_18979612</v>
      </c>
      <c r="AP2678" s="7" t="s">
        <v>3973</v>
      </c>
      <c r="AQ2678" s="7" t="s">
        <v>4000</v>
      </c>
      <c r="AR2678" s="7" t="s">
        <v>3975</v>
      </c>
      <c r="AS2678" s="7" t="s">
        <v>3976</v>
      </c>
      <c r="AU2678" s="7" t="str">
        <f t="shared" si="820"/>
        <v>hp_128913758;atk_18979612;hit_500000;miss_115;cirt_0;cirtSub_-3500</v>
      </c>
    </row>
    <row r="2679" spans="22:47" x14ac:dyDescent="0.2">
      <c r="V2679" s="7" t="str">
        <f t="shared" si="816"/>
        <v>遥远孤岛10-9</v>
      </c>
      <c r="W2679" s="7">
        <f t="shared" si="825"/>
        <v>5177</v>
      </c>
      <c r="X2679" s="9" t="s">
        <v>3450</v>
      </c>
      <c r="Y2679" s="9">
        <v>9</v>
      </c>
      <c r="Z2679" s="8">
        <f t="shared" si="821"/>
        <v>14565</v>
      </c>
      <c r="AA2679" s="6" t="s">
        <v>3967</v>
      </c>
      <c r="AB2679" s="6">
        <v>29714732</v>
      </c>
      <c r="AC2679" s="6">
        <f t="shared" si="826"/>
        <v>3.2475000000000001</v>
      </c>
      <c r="AD2679" s="6">
        <f t="shared" si="827"/>
        <v>96498592</v>
      </c>
      <c r="AE2679" s="6">
        <f t="shared" si="831"/>
        <v>28684713</v>
      </c>
      <c r="AF2679" s="6">
        <v>3870000</v>
      </c>
      <c r="AG2679" s="11">
        <f t="shared" si="829"/>
        <v>129053305</v>
      </c>
      <c r="AH2679">
        <f t="shared" si="828"/>
        <v>4.3430748424720775</v>
      </c>
      <c r="AI2679" s="53">
        <v>0.8</v>
      </c>
      <c r="AJ2679" s="7" t="str">
        <f t="shared" si="817"/>
        <v>hp_129053305</v>
      </c>
      <c r="AK2679" s="7" t="s">
        <v>3968</v>
      </c>
      <c r="AL2679" s="7">
        <v>5470220</v>
      </c>
      <c r="AM2679" s="7">
        <f>INT(IF(MOD(Y2679,3)=0,INT(AL2679*0.55),INT(AL2679*0.35)))</f>
        <v>3008621</v>
      </c>
      <c r="AN2679" s="54">
        <f t="shared" si="818"/>
        <v>19006059</v>
      </c>
      <c r="AO2679" s="7" t="str">
        <f t="shared" si="819"/>
        <v>atk_19006059</v>
      </c>
      <c r="AP2679" s="7" t="s">
        <v>3973</v>
      </c>
      <c r="AQ2679" s="7" t="s">
        <v>4000</v>
      </c>
      <c r="AR2679" s="7" t="s">
        <v>3975</v>
      </c>
      <c r="AS2679" s="7" t="s">
        <v>3976</v>
      </c>
      <c r="AU2679" s="7" t="str">
        <f t="shared" si="820"/>
        <v>hp_129053305;atk_19006059;hit_500000;miss_115;cirt_0;cirtSub_-3500</v>
      </c>
    </row>
    <row r="2680" spans="22:47" x14ac:dyDescent="0.2">
      <c r="V2680" s="7" t="str">
        <f t="shared" si="816"/>
        <v>遥远孤岛10-10</v>
      </c>
      <c r="W2680" s="7">
        <f t="shared" si="825"/>
        <v>5179</v>
      </c>
      <c r="X2680" s="9" t="s">
        <v>3450</v>
      </c>
      <c r="Y2680" s="9">
        <v>10</v>
      </c>
      <c r="Z2680" s="8">
        <f t="shared" si="821"/>
        <v>14575</v>
      </c>
      <c r="AA2680" s="6" t="s">
        <v>3967</v>
      </c>
      <c r="AB2680" s="6">
        <v>29734844</v>
      </c>
      <c r="AC2680" s="6">
        <f t="shared" si="826"/>
        <v>3.2475000000000001</v>
      </c>
      <c r="AD2680" s="6">
        <f t="shared" si="827"/>
        <v>96563905</v>
      </c>
      <c r="AE2680" s="6">
        <f t="shared" si="831"/>
        <v>28684713</v>
      </c>
      <c r="AF2680" s="6">
        <v>3870000</v>
      </c>
      <c r="AG2680" s="11">
        <f t="shared" si="829"/>
        <v>129118618</v>
      </c>
      <c r="AH2680">
        <f t="shared" si="828"/>
        <v>4.3423337953277983</v>
      </c>
      <c r="AI2680" s="53">
        <v>0.8</v>
      </c>
      <c r="AJ2680" s="7" t="str">
        <f t="shared" si="817"/>
        <v>hp_129118618</v>
      </c>
      <c r="AK2680" s="7" t="s">
        <v>3968</v>
      </c>
      <c r="AL2680" s="7">
        <v>5475620</v>
      </c>
      <c r="AM2680" s="7">
        <f>INT(IF(MOD(Y2680,3)=0,INT(AL2680*0.55),INT(AL2680*0.35)))</f>
        <v>1916467</v>
      </c>
      <c r="AN2680" s="54">
        <f t="shared" si="818"/>
        <v>19021575</v>
      </c>
      <c r="AO2680" s="7" t="str">
        <f t="shared" si="819"/>
        <v>atk_19021575</v>
      </c>
      <c r="AP2680" s="7" t="s">
        <v>3973</v>
      </c>
      <c r="AQ2680" s="7" t="s">
        <v>4000</v>
      </c>
      <c r="AR2680" s="7" t="s">
        <v>3975</v>
      </c>
      <c r="AS2680" s="7" t="s">
        <v>3976</v>
      </c>
      <c r="AU2680" s="7" t="str">
        <f t="shared" si="820"/>
        <v>hp_129118618;atk_19021575;hit_500000;miss_115;cirt_0;cirtSub_-3500</v>
      </c>
    </row>
    <row r="2681" spans="22:47" x14ac:dyDescent="0.2">
      <c r="V2681" s="7" t="str">
        <f t="shared" si="816"/>
        <v>遥远孤岛11-1</v>
      </c>
      <c r="W2681" s="7">
        <f t="shared" si="825"/>
        <v>5181</v>
      </c>
      <c r="X2681" s="9" t="s">
        <v>3451</v>
      </c>
      <c r="Y2681" s="9">
        <v>1</v>
      </c>
      <c r="Z2681" s="8">
        <f t="shared" si="821"/>
        <v>14576</v>
      </c>
      <c r="AA2681" s="6" t="s">
        <v>3967</v>
      </c>
      <c r="AB2681" s="6">
        <v>29754957</v>
      </c>
      <c r="AC2681" s="6">
        <f t="shared" si="826"/>
        <v>3.25</v>
      </c>
      <c r="AD2681" s="6">
        <f t="shared" si="827"/>
        <v>96703610</v>
      </c>
      <c r="AE2681" s="6">
        <f t="shared" ref="AE2681" si="833">IF(MOD(Y2681,1)=0,INT(AD2680*0.3),0)</f>
        <v>28969171</v>
      </c>
      <c r="AF2681" s="6">
        <v>3870000</v>
      </c>
      <c r="AG2681" s="11">
        <f t="shared" si="829"/>
        <v>129542781</v>
      </c>
      <c r="AH2681">
        <f t="shared" si="828"/>
        <v>4.3536537794358097</v>
      </c>
      <c r="AI2681" s="53">
        <v>0.8</v>
      </c>
      <c r="AJ2681" s="7" t="str">
        <f t="shared" si="817"/>
        <v>hp_129542781</v>
      </c>
      <c r="AK2681" s="7" t="s">
        <v>3968</v>
      </c>
      <c r="AL2681" s="7">
        <v>5481020</v>
      </c>
      <c r="AM2681" s="7">
        <f>INT(IF(MOD(Y2681,3)=0,INT(AL2681*0.55),INT(AL2681*0.35)))</f>
        <v>1918357</v>
      </c>
      <c r="AN2681" s="54">
        <f t="shared" si="818"/>
        <v>19089970</v>
      </c>
      <c r="AO2681" s="7" t="str">
        <f t="shared" si="819"/>
        <v>atk_19089970</v>
      </c>
      <c r="AP2681" s="7" t="s">
        <v>3973</v>
      </c>
      <c r="AQ2681" s="7" t="s">
        <v>4000</v>
      </c>
      <c r="AR2681" s="7" t="s">
        <v>3975</v>
      </c>
      <c r="AS2681" s="7" t="s">
        <v>3976</v>
      </c>
      <c r="AU2681" s="7" t="str">
        <f t="shared" si="820"/>
        <v>hp_129542781;atk_19089970;hit_500000;miss_115;cirt_0;cirtSub_-3500</v>
      </c>
    </row>
    <row r="2682" spans="22:47" x14ac:dyDescent="0.2">
      <c r="V2682" s="7" t="str">
        <f t="shared" si="816"/>
        <v>遥远孤岛11-2</v>
      </c>
      <c r="W2682" s="7">
        <f t="shared" si="825"/>
        <v>5183</v>
      </c>
      <c r="X2682" s="9" t="s">
        <v>3451</v>
      </c>
      <c r="Y2682" s="9">
        <v>2</v>
      </c>
      <c r="Z2682" s="8">
        <f t="shared" si="821"/>
        <v>14578</v>
      </c>
      <c r="AA2682" s="6" t="s">
        <v>3967</v>
      </c>
      <c r="AB2682" s="6">
        <v>29775072</v>
      </c>
      <c r="AC2682" s="6">
        <f t="shared" si="826"/>
        <v>3.25</v>
      </c>
      <c r="AD2682" s="6">
        <f t="shared" si="827"/>
        <v>96768984</v>
      </c>
      <c r="AE2682" s="6">
        <f t="shared" si="831"/>
        <v>28969171</v>
      </c>
      <c r="AF2682" s="6">
        <v>3870000</v>
      </c>
      <c r="AG2682" s="11">
        <f t="shared" si="829"/>
        <v>129608155</v>
      </c>
      <c r="AH2682">
        <f t="shared" si="828"/>
        <v>4.3529081978374391</v>
      </c>
      <c r="AI2682" s="53">
        <v>0.8</v>
      </c>
      <c r="AJ2682" s="7" t="str">
        <f t="shared" si="817"/>
        <v>hp_129608155</v>
      </c>
      <c r="AK2682" s="7" t="s">
        <v>3968</v>
      </c>
      <c r="AL2682" s="7">
        <v>5486420</v>
      </c>
      <c r="AM2682" s="7">
        <f>INT(IF(MOD(Y2682,3)=0,INT(AL2682*0.55),INT(AL2682*0.35)))</f>
        <v>1920247</v>
      </c>
      <c r="AN2682" s="54">
        <f t="shared" si="818"/>
        <v>19105506</v>
      </c>
      <c r="AO2682" s="7" t="str">
        <f t="shared" si="819"/>
        <v>atk_19105506</v>
      </c>
      <c r="AP2682" s="7" t="s">
        <v>3973</v>
      </c>
      <c r="AQ2682" s="7" t="s">
        <v>4000</v>
      </c>
      <c r="AR2682" s="7" t="s">
        <v>3975</v>
      </c>
      <c r="AS2682" s="7" t="s">
        <v>3976</v>
      </c>
      <c r="AU2682" s="7" t="str">
        <f t="shared" si="820"/>
        <v>hp_129608155;atk_19105506;hit_500000;miss_115;cirt_0;cirtSub_-3500</v>
      </c>
    </row>
    <row r="2683" spans="22:47" x14ac:dyDescent="0.2">
      <c r="V2683" s="7" t="str">
        <f t="shared" si="816"/>
        <v>遥远孤岛11-3</v>
      </c>
      <c r="W2683" s="7">
        <f t="shared" si="825"/>
        <v>5185</v>
      </c>
      <c r="X2683" s="9" t="s">
        <v>3451</v>
      </c>
      <c r="Y2683" s="9">
        <v>3</v>
      </c>
      <c r="Z2683" s="8">
        <f t="shared" si="821"/>
        <v>14581</v>
      </c>
      <c r="AA2683" s="6" t="s">
        <v>3967</v>
      </c>
      <c r="AB2683" s="6">
        <v>29795190</v>
      </c>
      <c r="AC2683" s="6">
        <f t="shared" si="826"/>
        <v>3.2524999999999999</v>
      </c>
      <c r="AD2683" s="6">
        <f t="shared" si="827"/>
        <v>96908855</v>
      </c>
      <c r="AE2683" s="6">
        <f t="shared" si="831"/>
        <v>28969171</v>
      </c>
      <c r="AF2683" s="6">
        <v>3870000</v>
      </c>
      <c r="AG2683" s="11">
        <f t="shared" si="829"/>
        <v>129748026</v>
      </c>
      <c r="AH2683">
        <f t="shared" si="828"/>
        <v>4.3546634876300505</v>
      </c>
      <c r="AI2683" s="53">
        <v>0.8</v>
      </c>
      <c r="AJ2683" s="7" t="str">
        <f t="shared" si="817"/>
        <v>hp_129748026</v>
      </c>
      <c r="AK2683" s="7" t="s">
        <v>3968</v>
      </c>
      <c r="AL2683" s="7">
        <v>5491820</v>
      </c>
      <c r="AM2683" s="7">
        <f>INT(IF(MOD(Y2683,3)=0,INT(AL2683*0.55),INT(AL2683*0.35)))</f>
        <v>3020501</v>
      </c>
      <c r="AN2683" s="54">
        <f t="shared" si="818"/>
        <v>19132022</v>
      </c>
      <c r="AO2683" s="7" t="str">
        <f t="shared" si="819"/>
        <v>atk_19132022</v>
      </c>
      <c r="AP2683" s="7" t="s">
        <v>3973</v>
      </c>
      <c r="AQ2683" s="7" t="s">
        <v>4000</v>
      </c>
      <c r="AR2683" s="7" t="s">
        <v>3975</v>
      </c>
      <c r="AS2683" s="7" t="s">
        <v>3976</v>
      </c>
      <c r="AU2683" s="7" t="str">
        <f t="shared" si="820"/>
        <v>hp_129748026;atk_19132022;hit_500000;miss_115;cirt_0;cirtSub_-3500</v>
      </c>
    </row>
    <row r="2684" spans="22:47" x14ac:dyDescent="0.2">
      <c r="V2684" s="7" t="str">
        <f t="shared" si="816"/>
        <v>遥远孤岛11-4</v>
      </c>
      <c r="W2684" s="7">
        <f t="shared" si="825"/>
        <v>5187</v>
      </c>
      <c r="X2684" s="9" t="s">
        <v>3451</v>
      </c>
      <c r="Y2684" s="9">
        <v>4</v>
      </c>
      <c r="Z2684" s="8">
        <f t="shared" si="821"/>
        <v>14585</v>
      </c>
      <c r="AA2684" s="6" t="s">
        <v>3967</v>
      </c>
      <c r="AB2684" s="6">
        <v>29815310</v>
      </c>
      <c r="AC2684" s="6">
        <f t="shared" si="826"/>
        <v>3.2524999999999999</v>
      </c>
      <c r="AD2684" s="6">
        <f t="shared" si="827"/>
        <v>96974295</v>
      </c>
      <c r="AE2684" s="6">
        <f t="shared" si="831"/>
        <v>28969171</v>
      </c>
      <c r="AF2684" s="6">
        <v>3870000</v>
      </c>
      <c r="AG2684" s="11">
        <f t="shared" si="829"/>
        <v>129813466</v>
      </c>
      <c r="AH2684">
        <f t="shared" si="828"/>
        <v>4.3539197144017621</v>
      </c>
      <c r="AI2684" s="53">
        <v>0.8</v>
      </c>
      <c r="AJ2684" s="7" t="str">
        <f t="shared" si="817"/>
        <v>hp_129813466</v>
      </c>
      <c r="AK2684" s="7" t="s">
        <v>3968</v>
      </c>
      <c r="AL2684" s="7">
        <v>5497220</v>
      </c>
      <c r="AM2684" s="7">
        <f>INT(IF(MOD(Y2684,3)=0,INT(AL2684*0.55),INT(AL2684*0.35)))</f>
        <v>1924027</v>
      </c>
      <c r="AN2684" s="54">
        <f t="shared" si="818"/>
        <v>19147563</v>
      </c>
      <c r="AO2684" s="7" t="str">
        <f t="shared" si="819"/>
        <v>atk_19147563</v>
      </c>
      <c r="AP2684" s="7" t="s">
        <v>3973</v>
      </c>
      <c r="AQ2684" s="7" t="s">
        <v>4000</v>
      </c>
      <c r="AR2684" s="7" t="s">
        <v>3975</v>
      </c>
      <c r="AS2684" s="7" t="s">
        <v>3976</v>
      </c>
      <c r="AU2684" s="7" t="str">
        <f t="shared" si="820"/>
        <v>hp_129813466;atk_19147563;hit_500000;miss_115;cirt_0;cirtSub_-3500</v>
      </c>
    </row>
    <row r="2685" spans="22:47" x14ac:dyDescent="0.2">
      <c r="V2685" s="7" t="str">
        <f t="shared" si="816"/>
        <v>遥远孤岛11-5</v>
      </c>
      <c r="W2685" s="7">
        <f t="shared" si="825"/>
        <v>5189</v>
      </c>
      <c r="X2685" s="9" t="s">
        <v>3451</v>
      </c>
      <c r="Y2685" s="9">
        <v>5</v>
      </c>
      <c r="Z2685" s="8">
        <f t="shared" si="821"/>
        <v>14590</v>
      </c>
      <c r="AA2685" s="6" t="s">
        <v>3967</v>
      </c>
      <c r="AB2685" s="6">
        <v>29835432</v>
      </c>
      <c r="AC2685" s="6">
        <f t="shared" si="826"/>
        <v>3.2524999999999999</v>
      </c>
      <c r="AD2685" s="6">
        <f t="shared" si="827"/>
        <v>97039742</v>
      </c>
      <c r="AE2685" s="6">
        <f t="shared" si="831"/>
        <v>28969171</v>
      </c>
      <c r="AF2685" s="6">
        <v>3870000</v>
      </c>
      <c r="AG2685" s="11">
        <f t="shared" si="829"/>
        <v>129878913</v>
      </c>
      <c r="AH2685">
        <f t="shared" si="828"/>
        <v>4.3531768871320518</v>
      </c>
      <c r="AI2685" s="53">
        <v>0.8</v>
      </c>
      <c r="AJ2685" s="7" t="str">
        <f t="shared" si="817"/>
        <v>hp_129878913</v>
      </c>
      <c r="AK2685" s="7" t="s">
        <v>3968</v>
      </c>
      <c r="AL2685" s="7">
        <v>5502620</v>
      </c>
      <c r="AM2685" s="7">
        <f>INT(IF(MOD(Y2685,3)=0,INT(AL2685*0.55),INT(AL2685*0.35)))</f>
        <v>1925917</v>
      </c>
      <c r="AN2685" s="54">
        <f t="shared" si="818"/>
        <v>19163102</v>
      </c>
      <c r="AO2685" s="7" t="str">
        <f t="shared" si="819"/>
        <v>atk_19163102</v>
      </c>
      <c r="AP2685" s="7" t="s">
        <v>3973</v>
      </c>
      <c r="AQ2685" s="7" t="s">
        <v>4000</v>
      </c>
      <c r="AR2685" s="7" t="s">
        <v>3975</v>
      </c>
      <c r="AS2685" s="7" t="s">
        <v>3976</v>
      </c>
      <c r="AU2685" s="7" t="str">
        <f t="shared" si="820"/>
        <v>hp_129878913;atk_19163102;hit_500000;miss_115;cirt_0;cirtSub_-3500</v>
      </c>
    </row>
    <row r="2686" spans="22:47" x14ac:dyDescent="0.2">
      <c r="V2686" s="7" t="str">
        <f t="shared" si="816"/>
        <v>遥远孤岛11-6</v>
      </c>
      <c r="W2686" s="7">
        <f t="shared" si="825"/>
        <v>5191</v>
      </c>
      <c r="X2686" s="9" t="s">
        <v>3451</v>
      </c>
      <c r="Y2686" s="9">
        <v>6</v>
      </c>
      <c r="Z2686" s="8">
        <f t="shared" si="821"/>
        <v>14596</v>
      </c>
      <c r="AA2686" s="6" t="s">
        <v>3967</v>
      </c>
      <c r="AB2686" s="6">
        <v>29855557</v>
      </c>
      <c r="AC2686" s="6">
        <f t="shared" si="826"/>
        <v>3.2549999999999999</v>
      </c>
      <c r="AD2686" s="6">
        <f t="shared" si="827"/>
        <v>97179838</v>
      </c>
      <c r="AE2686" s="6">
        <f t="shared" si="831"/>
        <v>28969171</v>
      </c>
      <c r="AF2686" s="6">
        <v>3870000</v>
      </c>
      <c r="AG2686" s="11">
        <f t="shared" si="829"/>
        <v>130019009</v>
      </c>
      <c r="AH2686">
        <f t="shared" si="828"/>
        <v>4.354934962358934</v>
      </c>
      <c r="AI2686" s="53">
        <v>0.8</v>
      </c>
      <c r="AJ2686" s="7" t="str">
        <f t="shared" si="817"/>
        <v>hp_130019009</v>
      </c>
      <c r="AK2686" s="7" t="s">
        <v>3968</v>
      </c>
      <c r="AL2686" s="7">
        <v>5508020</v>
      </c>
      <c r="AM2686" s="7">
        <f>INT(IF(MOD(Y2686,3)=0,INT(AL2686*0.55),INT(AL2686*0.35)))</f>
        <v>3029411</v>
      </c>
      <c r="AN2686" s="54">
        <f t="shared" si="818"/>
        <v>19189655</v>
      </c>
      <c r="AO2686" s="7" t="str">
        <f t="shared" si="819"/>
        <v>atk_19189655</v>
      </c>
      <c r="AP2686" s="7" t="s">
        <v>3973</v>
      </c>
      <c r="AQ2686" s="7" t="s">
        <v>4000</v>
      </c>
      <c r="AR2686" s="7" t="s">
        <v>3975</v>
      </c>
      <c r="AS2686" s="7" t="s">
        <v>3976</v>
      </c>
      <c r="AU2686" s="7" t="str">
        <f t="shared" si="820"/>
        <v>hp_130019009;atk_19189655;hit_500000;miss_115;cirt_0;cirtSub_-3500</v>
      </c>
    </row>
    <row r="2687" spans="22:47" x14ac:dyDescent="0.2">
      <c r="V2687" s="7" t="str">
        <f t="shared" si="816"/>
        <v>遥远孤岛11-7</v>
      </c>
      <c r="W2687" s="7">
        <f t="shared" si="825"/>
        <v>5193</v>
      </c>
      <c r="X2687" s="9" t="s">
        <v>3451</v>
      </c>
      <c r="Y2687" s="9">
        <v>7</v>
      </c>
      <c r="Z2687" s="8">
        <f t="shared" si="821"/>
        <v>14603</v>
      </c>
      <c r="AA2687" s="6" t="s">
        <v>3967</v>
      </c>
      <c r="AB2687" s="6">
        <v>29875683</v>
      </c>
      <c r="AC2687" s="6">
        <f t="shared" si="826"/>
        <v>3.2549999999999999</v>
      </c>
      <c r="AD2687" s="6">
        <f t="shared" si="827"/>
        <v>97245348</v>
      </c>
      <c r="AE2687" s="6">
        <f t="shared" si="831"/>
        <v>28969171</v>
      </c>
      <c r="AF2687" s="6">
        <v>3870000</v>
      </c>
      <c r="AG2687" s="11">
        <f t="shared" si="829"/>
        <v>130084519</v>
      </c>
      <c r="AH2687">
        <f t="shared" si="828"/>
        <v>4.3541939777577641</v>
      </c>
      <c r="AI2687" s="53">
        <v>0.8</v>
      </c>
      <c r="AJ2687" s="7" t="str">
        <f t="shared" si="817"/>
        <v>hp_130084519</v>
      </c>
      <c r="AK2687" s="7" t="s">
        <v>3968</v>
      </c>
      <c r="AL2687" s="7">
        <v>5513420</v>
      </c>
      <c r="AM2687" s="7">
        <f>INT(IF(MOD(Y2687,3)=0,INT(AL2687*0.55),INT(AL2687*0.35)))</f>
        <v>1929697</v>
      </c>
      <c r="AN2687" s="54">
        <f t="shared" si="818"/>
        <v>19205200</v>
      </c>
      <c r="AO2687" s="7" t="str">
        <f t="shared" si="819"/>
        <v>atk_19205200</v>
      </c>
      <c r="AP2687" s="7" t="s">
        <v>3973</v>
      </c>
      <c r="AQ2687" s="7" t="s">
        <v>4000</v>
      </c>
      <c r="AR2687" s="7" t="s">
        <v>3975</v>
      </c>
      <c r="AS2687" s="7" t="s">
        <v>3976</v>
      </c>
      <c r="AU2687" s="7" t="str">
        <f t="shared" si="820"/>
        <v>hp_130084519;atk_19205200;hit_500000;miss_115;cirt_0;cirtSub_-3500</v>
      </c>
    </row>
    <row r="2688" spans="22:47" x14ac:dyDescent="0.2">
      <c r="V2688" s="7" t="str">
        <f t="shared" si="816"/>
        <v>遥远孤岛11-8</v>
      </c>
      <c r="W2688" s="7">
        <f t="shared" si="825"/>
        <v>5195</v>
      </c>
      <c r="X2688" s="9" t="s">
        <v>3451</v>
      </c>
      <c r="Y2688" s="9">
        <v>8</v>
      </c>
      <c r="Z2688" s="8">
        <f t="shared" si="821"/>
        <v>14611</v>
      </c>
      <c r="AA2688" s="6" t="s">
        <v>3967</v>
      </c>
      <c r="AB2688" s="6">
        <v>29895810</v>
      </c>
      <c r="AC2688" s="6">
        <f t="shared" si="826"/>
        <v>3.2549999999999999</v>
      </c>
      <c r="AD2688" s="6">
        <f t="shared" si="827"/>
        <v>97310861</v>
      </c>
      <c r="AE2688" s="6">
        <f t="shared" si="831"/>
        <v>28969171</v>
      </c>
      <c r="AF2688" s="6">
        <v>3870000</v>
      </c>
      <c r="AG2688" s="11">
        <f t="shared" si="829"/>
        <v>130150032</v>
      </c>
      <c r="AH2688">
        <f t="shared" si="828"/>
        <v>4.3534539455529053</v>
      </c>
      <c r="AI2688" s="53">
        <v>0.8</v>
      </c>
      <c r="AJ2688" s="7" t="str">
        <f t="shared" si="817"/>
        <v>hp_130150032</v>
      </c>
      <c r="AK2688" s="7" t="s">
        <v>3968</v>
      </c>
      <c r="AL2688" s="7">
        <v>5518820</v>
      </c>
      <c r="AM2688" s="7">
        <f>INT(IF(MOD(Y2688,3)=0,INT(AL2688*0.55),INT(AL2688*0.35)))</f>
        <v>1931587</v>
      </c>
      <c r="AN2688" s="54">
        <f t="shared" si="818"/>
        <v>19220742</v>
      </c>
      <c r="AO2688" s="7" t="str">
        <f t="shared" si="819"/>
        <v>atk_19220742</v>
      </c>
      <c r="AP2688" s="7" t="s">
        <v>3973</v>
      </c>
      <c r="AQ2688" s="7" t="s">
        <v>4000</v>
      </c>
      <c r="AR2688" s="7" t="s">
        <v>3975</v>
      </c>
      <c r="AS2688" s="7" t="s">
        <v>3976</v>
      </c>
      <c r="AU2688" s="7" t="str">
        <f t="shared" si="820"/>
        <v>hp_130150032;atk_19220742;hit_500000;miss_115;cirt_0;cirtSub_-3500</v>
      </c>
    </row>
    <row r="2689" spans="22:47" x14ac:dyDescent="0.2">
      <c r="V2689" s="7" t="str">
        <f t="shared" ref="V2689:V2752" si="834">X2689&amp;"-"&amp;Y2689</f>
        <v>遥远孤岛11-9</v>
      </c>
      <c r="W2689" s="7">
        <f t="shared" si="825"/>
        <v>5197</v>
      </c>
      <c r="X2689" s="9" t="s">
        <v>3451</v>
      </c>
      <c r="Y2689" s="9">
        <v>9</v>
      </c>
      <c r="Z2689" s="8">
        <f t="shared" si="821"/>
        <v>14620</v>
      </c>
      <c r="AA2689" s="6" t="s">
        <v>3967</v>
      </c>
      <c r="AB2689" s="6">
        <v>29915938</v>
      </c>
      <c r="AC2689" s="6">
        <f t="shared" si="826"/>
        <v>3.2574999999999998</v>
      </c>
      <c r="AD2689" s="6">
        <f t="shared" si="827"/>
        <v>97451168</v>
      </c>
      <c r="AE2689" s="6">
        <f t="shared" si="831"/>
        <v>28969171</v>
      </c>
      <c r="AF2689" s="6">
        <v>3870000</v>
      </c>
      <c r="AG2689" s="11">
        <f t="shared" si="829"/>
        <v>130290339</v>
      </c>
      <c r="AH2689">
        <f t="shared" si="828"/>
        <v>4.3552149025044775</v>
      </c>
      <c r="AI2689" s="53">
        <v>0.8</v>
      </c>
      <c r="AJ2689" s="7" t="str">
        <f t="shared" ref="AJ2689:AJ2752" si="835">AA2689&amp;"_"&amp;AG2689</f>
        <v>hp_130290339</v>
      </c>
      <c r="AK2689" s="7" t="s">
        <v>3968</v>
      </c>
      <c r="AL2689" s="7">
        <v>5524220</v>
      </c>
      <c r="AM2689" s="7">
        <f>INT(IF(MOD(Y2689,3)=0,INT(AL2689*0.55),INT(AL2689*0.35)))</f>
        <v>3038321</v>
      </c>
      <c r="AN2689" s="54">
        <f t="shared" si="818"/>
        <v>19247332</v>
      </c>
      <c r="AO2689" s="7" t="str">
        <f t="shared" si="819"/>
        <v>atk_19247332</v>
      </c>
      <c r="AP2689" s="7" t="s">
        <v>3973</v>
      </c>
      <c r="AQ2689" s="7" t="s">
        <v>4000</v>
      </c>
      <c r="AR2689" s="7" t="s">
        <v>3975</v>
      </c>
      <c r="AS2689" s="7" t="s">
        <v>3976</v>
      </c>
      <c r="AU2689" s="7" t="str">
        <f t="shared" si="820"/>
        <v>hp_130290339;atk_19247332;hit_500000;miss_115;cirt_0;cirtSub_-3500</v>
      </c>
    </row>
    <row r="2690" spans="22:47" x14ac:dyDescent="0.2">
      <c r="V2690" s="7" t="str">
        <f t="shared" si="834"/>
        <v>遥远孤岛11-10</v>
      </c>
      <c r="W2690" s="7">
        <f t="shared" si="825"/>
        <v>5199</v>
      </c>
      <c r="X2690" s="9" t="s">
        <v>3451</v>
      </c>
      <c r="Y2690" s="9">
        <v>10</v>
      </c>
      <c r="Z2690" s="8">
        <f t="shared" si="821"/>
        <v>14630</v>
      </c>
      <c r="AA2690" s="6" t="s">
        <v>3967</v>
      </c>
      <c r="AB2690" s="6">
        <v>29936069</v>
      </c>
      <c r="AC2690" s="6">
        <f t="shared" si="826"/>
        <v>3.2574999999999998</v>
      </c>
      <c r="AD2690" s="6">
        <f t="shared" si="827"/>
        <v>97516744</v>
      </c>
      <c r="AE2690" s="6">
        <f t="shared" si="831"/>
        <v>28969171</v>
      </c>
      <c r="AF2690" s="6">
        <v>3870000</v>
      </c>
      <c r="AG2690" s="11">
        <f t="shared" si="829"/>
        <v>130355915</v>
      </c>
      <c r="AH2690">
        <f t="shared" si="828"/>
        <v>4.3544767016671431</v>
      </c>
      <c r="AI2690" s="53">
        <v>0.8</v>
      </c>
      <c r="AJ2690" s="7" t="str">
        <f t="shared" si="835"/>
        <v>hp_130355915</v>
      </c>
      <c r="AK2690" s="7" t="s">
        <v>3968</v>
      </c>
      <c r="AL2690" s="7">
        <v>5529620</v>
      </c>
      <c r="AM2690" s="7">
        <f>INT(IF(MOD(Y2690,3)=0,INT(AL2690*0.55),INT(AL2690*0.35)))</f>
        <v>1935367</v>
      </c>
      <c r="AN2690" s="54">
        <f t="shared" ref="AN2690:AN2753" si="836">INT(AL2690*AI2690*AH2690)</f>
        <v>19262881</v>
      </c>
      <c r="AO2690" s="7" t="str">
        <f t="shared" ref="AO2690:AO2753" si="837">AK2690&amp;"_"&amp;AN2690</f>
        <v>atk_19262881</v>
      </c>
      <c r="AP2690" s="7" t="s">
        <v>3973</v>
      </c>
      <c r="AQ2690" s="7" t="s">
        <v>4000</v>
      </c>
      <c r="AR2690" s="7" t="s">
        <v>3975</v>
      </c>
      <c r="AS2690" s="7" t="s">
        <v>3976</v>
      </c>
      <c r="AU2690" s="7" t="str">
        <f t="shared" ref="AU2690:AU2753" si="838">AJ2690&amp;";"&amp;AO2690&amp;";"&amp;AP2690&amp;";"&amp;AQ2690&amp;";"&amp;AR2690&amp;";"&amp;AS2690</f>
        <v>hp_130355915;atk_19262881;hit_500000;miss_115;cirt_0;cirtSub_-3500</v>
      </c>
    </row>
    <row r="2691" spans="22:47" x14ac:dyDescent="0.2">
      <c r="V2691" s="7" t="str">
        <f t="shared" si="834"/>
        <v>遥远孤岛12-1</v>
      </c>
      <c r="W2691" s="7">
        <f t="shared" si="825"/>
        <v>5201</v>
      </c>
      <c r="X2691" s="9" t="s">
        <v>3452</v>
      </c>
      <c r="Y2691" s="9">
        <v>1</v>
      </c>
      <c r="Z2691" s="8">
        <f t="shared" ref="Z2691:Z2754" si="839">Y2691+Z2690</f>
        <v>14631</v>
      </c>
      <c r="AA2691" s="6" t="s">
        <v>3967</v>
      </c>
      <c r="AB2691" s="6">
        <v>29956203</v>
      </c>
      <c r="AC2691" s="6">
        <f t="shared" si="826"/>
        <v>3.2600000000000002</v>
      </c>
      <c r="AD2691" s="6">
        <f t="shared" si="827"/>
        <v>97657221</v>
      </c>
      <c r="AE2691" s="6">
        <f t="shared" ref="AE2691" si="840">IF(MOD(Y2691,1)=0,INT(AD2690*0.3),0)</f>
        <v>29255023</v>
      </c>
      <c r="AF2691" s="6">
        <v>3870000</v>
      </c>
      <c r="AG2691" s="11">
        <f t="shared" si="829"/>
        <v>130782244</v>
      </c>
      <c r="AH2691">
        <f t="shared" si="828"/>
        <v>4.3657817380927746</v>
      </c>
      <c r="AI2691" s="53">
        <v>0.8</v>
      </c>
      <c r="AJ2691" s="7" t="str">
        <f t="shared" si="835"/>
        <v>hp_130782244</v>
      </c>
      <c r="AK2691" s="7" t="s">
        <v>3968</v>
      </c>
      <c r="AL2691" s="7">
        <v>5535020</v>
      </c>
      <c r="AM2691" s="7">
        <f>INT(IF(MOD(Y2691,3)=0,INT(AL2691*0.55),INT(AL2691*0.35)))</f>
        <v>1937257</v>
      </c>
      <c r="AN2691" s="54">
        <f t="shared" si="836"/>
        <v>19331751</v>
      </c>
      <c r="AO2691" s="7" t="str">
        <f t="shared" si="837"/>
        <v>atk_19331751</v>
      </c>
      <c r="AP2691" s="7" t="s">
        <v>3973</v>
      </c>
      <c r="AQ2691" s="7" t="s">
        <v>4000</v>
      </c>
      <c r="AR2691" s="7" t="s">
        <v>3975</v>
      </c>
      <c r="AS2691" s="7" t="s">
        <v>3976</v>
      </c>
      <c r="AU2691" s="7" t="str">
        <f t="shared" si="838"/>
        <v>hp_130782244;atk_19331751;hit_500000;miss_115;cirt_0;cirtSub_-3500</v>
      </c>
    </row>
    <row r="2692" spans="22:47" x14ac:dyDescent="0.2">
      <c r="V2692" s="7" t="str">
        <f t="shared" si="834"/>
        <v>遥远孤岛12-2</v>
      </c>
      <c r="W2692" s="7">
        <f t="shared" si="825"/>
        <v>5203</v>
      </c>
      <c r="X2692" s="9" t="s">
        <v>3452</v>
      </c>
      <c r="Y2692" s="9">
        <v>2</v>
      </c>
      <c r="Z2692" s="8">
        <f t="shared" si="839"/>
        <v>14633</v>
      </c>
      <c r="AA2692" s="6" t="s">
        <v>3967</v>
      </c>
      <c r="AB2692" s="6">
        <v>29976339</v>
      </c>
      <c r="AC2692" s="6">
        <f t="shared" si="826"/>
        <v>3.2600000000000002</v>
      </c>
      <c r="AD2692" s="6">
        <f t="shared" si="827"/>
        <v>97722865</v>
      </c>
      <c r="AE2692" s="6">
        <f t="shared" si="831"/>
        <v>29255023</v>
      </c>
      <c r="AF2692" s="6">
        <v>3870000</v>
      </c>
      <c r="AG2692" s="11">
        <f t="shared" si="829"/>
        <v>130847888</v>
      </c>
      <c r="AH2692">
        <f t="shared" si="828"/>
        <v>4.3650389729045962</v>
      </c>
      <c r="AI2692" s="53">
        <v>0.8</v>
      </c>
      <c r="AJ2692" s="7" t="str">
        <f t="shared" si="835"/>
        <v>hp_130847888</v>
      </c>
      <c r="AK2692" s="7" t="s">
        <v>3968</v>
      </c>
      <c r="AL2692" s="7">
        <v>5540420</v>
      </c>
      <c r="AM2692" s="7">
        <f>INT(IF(MOD(Y2692,3)=0,INT(AL2692*0.55),INT(AL2692*0.35)))</f>
        <v>1939147</v>
      </c>
      <c r="AN2692" s="54">
        <f t="shared" si="836"/>
        <v>19347319</v>
      </c>
      <c r="AO2692" s="7" t="str">
        <f t="shared" si="837"/>
        <v>atk_19347319</v>
      </c>
      <c r="AP2692" s="7" t="s">
        <v>3973</v>
      </c>
      <c r="AQ2692" s="7" t="s">
        <v>4000</v>
      </c>
      <c r="AR2692" s="7" t="s">
        <v>3975</v>
      </c>
      <c r="AS2692" s="7" t="s">
        <v>3976</v>
      </c>
      <c r="AU2692" s="7" t="str">
        <f t="shared" si="838"/>
        <v>hp_130847888;atk_19347319;hit_500000;miss_115;cirt_0;cirtSub_-3500</v>
      </c>
    </row>
    <row r="2693" spans="22:47" x14ac:dyDescent="0.2">
      <c r="V2693" s="7" t="str">
        <f t="shared" si="834"/>
        <v>遥远孤岛12-3</v>
      </c>
      <c r="W2693" s="7">
        <f t="shared" si="825"/>
        <v>5205</v>
      </c>
      <c r="X2693" s="9" t="s">
        <v>3452</v>
      </c>
      <c r="Y2693" s="9">
        <v>3</v>
      </c>
      <c r="Z2693" s="8">
        <f t="shared" si="839"/>
        <v>14636</v>
      </c>
      <c r="AA2693" s="6" t="s">
        <v>3967</v>
      </c>
      <c r="AB2693" s="6">
        <v>29996478</v>
      </c>
      <c r="AC2693" s="6">
        <f t="shared" si="826"/>
        <v>3.2625000000000002</v>
      </c>
      <c r="AD2693" s="6">
        <f t="shared" si="827"/>
        <v>97863509</v>
      </c>
      <c r="AE2693" s="6">
        <f t="shared" si="831"/>
        <v>29255023</v>
      </c>
      <c r="AF2693" s="6">
        <v>3870000</v>
      </c>
      <c r="AG2693" s="11">
        <f t="shared" si="829"/>
        <v>130988532</v>
      </c>
      <c r="AH2693">
        <f t="shared" si="828"/>
        <v>4.3667970619750758</v>
      </c>
      <c r="AI2693" s="53">
        <v>0.8</v>
      </c>
      <c r="AJ2693" s="7" t="str">
        <f t="shared" si="835"/>
        <v>hp_130988532</v>
      </c>
      <c r="AK2693" s="7" t="s">
        <v>3968</v>
      </c>
      <c r="AL2693" s="7">
        <v>5545820</v>
      </c>
      <c r="AM2693" s="7">
        <f>INT(IF(MOD(Y2693,3)=0,INT(AL2693*0.55),INT(AL2693*0.35)))</f>
        <v>3050201</v>
      </c>
      <c r="AN2693" s="54">
        <f t="shared" si="836"/>
        <v>19373976</v>
      </c>
      <c r="AO2693" s="7" t="str">
        <f t="shared" si="837"/>
        <v>atk_19373976</v>
      </c>
      <c r="AP2693" s="7" t="s">
        <v>3973</v>
      </c>
      <c r="AQ2693" s="7" t="s">
        <v>4000</v>
      </c>
      <c r="AR2693" s="7" t="s">
        <v>3975</v>
      </c>
      <c r="AS2693" s="7" t="s">
        <v>3976</v>
      </c>
      <c r="AU2693" s="7" t="str">
        <f t="shared" si="838"/>
        <v>hp_130988532;atk_19373976;hit_500000;miss_115;cirt_0;cirtSub_-3500</v>
      </c>
    </row>
    <row r="2694" spans="22:47" x14ac:dyDescent="0.2">
      <c r="V2694" s="7" t="str">
        <f t="shared" si="834"/>
        <v>遥远孤岛12-4</v>
      </c>
      <c r="W2694" s="7">
        <f t="shared" si="825"/>
        <v>5207</v>
      </c>
      <c r="X2694" s="9" t="s">
        <v>3452</v>
      </c>
      <c r="Y2694" s="9">
        <v>4</v>
      </c>
      <c r="Z2694" s="8">
        <f t="shared" si="839"/>
        <v>14640</v>
      </c>
      <c r="AA2694" s="6" t="s">
        <v>3967</v>
      </c>
      <c r="AB2694" s="6">
        <v>30016618</v>
      </c>
      <c r="AC2694" s="6">
        <f t="shared" si="826"/>
        <v>3.2625000000000002</v>
      </c>
      <c r="AD2694" s="6">
        <f t="shared" si="827"/>
        <v>97929216</v>
      </c>
      <c r="AE2694" s="6">
        <f t="shared" si="831"/>
        <v>29255023</v>
      </c>
      <c r="AF2694" s="6">
        <v>3870000</v>
      </c>
      <c r="AG2694" s="11">
        <f t="shared" si="829"/>
        <v>131054239</v>
      </c>
      <c r="AH2694">
        <f t="shared" si="828"/>
        <v>4.366056129308105</v>
      </c>
      <c r="AI2694" s="53">
        <v>0.8</v>
      </c>
      <c r="AJ2694" s="7" t="str">
        <f t="shared" si="835"/>
        <v>hp_131054239</v>
      </c>
      <c r="AK2694" s="7" t="s">
        <v>3968</v>
      </c>
      <c r="AL2694" s="7">
        <v>5551220</v>
      </c>
      <c r="AM2694" s="7">
        <f>INT(IF(MOD(Y2694,3)=0,INT(AL2694*0.55),INT(AL2694*0.35)))</f>
        <v>1942927</v>
      </c>
      <c r="AN2694" s="54">
        <f t="shared" si="836"/>
        <v>19389550</v>
      </c>
      <c r="AO2694" s="7" t="str">
        <f t="shared" si="837"/>
        <v>atk_19389550</v>
      </c>
      <c r="AP2694" s="7" t="s">
        <v>3973</v>
      </c>
      <c r="AQ2694" s="7" t="s">
        <v>4000</v>
      </c>
      <c r="AR2694" s="7" t="s">
        <v>3975</v>
      </c>
      <c r="AS2694" s="7" t="s">
        <v>3976</v>
      </c>
      <c r="AU2694" s="7" t="str">
        <f t="shared" si="838"/>
        <v>hp_131054239;atk_19389550;hit_500000;miss_115;cirt_0;cirtSub_-3500</v>
      </c>
    </row>
    <row r="2695" spans="22:47" x14ac:dyDescent="0.2">
      <c r="V2695" s="7" t="str">
        <f t="shared" si="834"/>
        <v>遥远孤岛12-5</v>
      </c>
      <c r="W2695" s="7">
        <f t="shared" si="825"/>
        <v>5209</v>
      </c>
      <c r="X2695" s="9" t="s">
        <v>3452</v>
      </c>
      <c r="Y2695" s="9">
        <v>5</v>
      </c>
      <c r="Z2695" s="8">
        <f t="shared" si="839"/>
        <v>14645</v>
      </c>
      <c r="AA2695" s="6" t="s">
        <v>3967</v>
      </c>
      <c r="AB2695" s="6">
        <v>30036760</v>
      </c>
      <c r="AC2695" s="6">
        <f t="shared" si="826"/>
        <v>3.2625000000000002</v>
      </c>
      <c r="AD2695" s="6">
        <f t="shared" si="827"/>
        <v>97994929</v>
      </c>
      <c r="AE2695" s="6">
        <f t="shared" si="831"/>
        <v>29255023</v>
      </c>
      <c r="AF2695" s="6">
        <v>3870000</v>
      </c>
      <c r="AG2695" s="11">
        <f t="shared" si="829"/>
        <v>131119952</v>
      </c>
      <c r="AH2695">
        <f t="shared" si="828"/>
        <v>4.3653160993396094</v>
      </c>
      <c r="AI2695" s="53">
        <v>0.8</v>
      </c>
      <c r="AJ2695" s="7" t="str">
        <f t="shared" si="835"/>
        <v>hp_131119952</v>
      </c>
      <c r="AK2695" s="7" t="s">
        <v>3968</v>
      </c>
      <c r="AL2695" s="7">
        <v>5556620</v>
      </c>
      <c r="AM2695" s="7">
        <f>INT(IF(MOD(Y2695,3)=0,INT(AL2695*0.55),INT(AL2695*0.35)))</f>
        <v>1944817</v>
      </c>
      <c r="AN2695" s="54">
        <f t="shared" si="836"/>
        <v>19405122</v>
      </c>
      <c r="AO2695" s="7" t="str">
        <f t="shared" si="837"/>
        <v>atk_19405122</v>
      </c>
      <c r="AP2695" s="7" t="s">
        <v>3973</v>
      </c>
      <c r="AQ2695" s="7" t="s">
        <v>4000</v>
      </c>
      <c r="AR2695" s="7" t="s">
        <v>3975</v>
      </c>
      <c r="AS2695" s="7" t="s">
        <v>3976</v>
      </c>
      <c r="AU2695" s="7" t="str">
        <f t="shared" si="838"/>
        <v>hp_131119952;atk_19405122;hit_500000;miss_115;cirt_0;cirtSub_-3500</v>
      </c>
    </row>
    <row r="2696" spans="22:47" x14ac:dyDescent="0.2">
      <c r="V2696" s="7" t="str">
        <f t="shared" si="834"/>
        <v>遥远孤岛12-6</v>
      </c>
      <c r="W2696" s="7">
        <f t="shared" si="825"/>
        <v>5211</v>
      </c>
      <c r="X2696" s="9" t="s">
        <v>3452</v>
      </c>
      <c r="Y2696" s="9">
        <v>6</v>
      </c>
      <c r="Z2696" s="8">
        <f t="shared" si="839"/>
        <v>14651</v>
      </c>
      <c r="AA2696" s="6" t="s">
        <v>3967</v>
      </c>
      <c r="AB2696" s="6">
        <v>30056904</v>
      </c>
      <c r="AC2696" s="6">
        <f t="shared" si="826"/>
        <v>3.2650000000000001</v>
      </c>
      <c r="AD2696" s="6">
        <f t="shared" si="827"/>
        <v>98135791</v>
      </c>
      <c r="AE2696" s="6">
        <f t="shared" si="831"/>
        <v>29255023</v>
      </c>
      <c r="AF2696" s="6">
        <v>3870000</v>
      </c>
      <c r="AG2696" s="11">
        <f t="shared" si="829"/>
        <v>131260814</v>
      </c>
      <c r="AH2696">
        <f t="shared" si="828"/>
        <v>4.3670769950225079</v>
      </c>
      <c r="AI2696" s="53">
        <v>0.8</v>
      </c>
      <c r="AJ2696" s="7" t="str">
        <f t="shared" si="835"/>
        <v>hp_131260814</v>
      </c>
      <c r="AK2696" s="7" t="s">
        <v>3968</v>
      </c>
      <c r="AL2696" s="7">
        <v>5562020</v>
      </c>
      <c r="AM2696" s="7">
        <f>INT(IF(MOD(Y2696,3)=0,INT(AL2696*0.55),INT(AL2696*0.35)))</f>
        <v>3059111</v>
      </c>
      <c r="AN2696" s="54">
        <f t="shared" si="836"/>
        <v>19431815</v>
      </c>
      <c r="AO2696" s="7" t="str">
        <f t="shared" si="837"/>
        <v>atk_19431815</v>
      </c>
      <c r="AP2696" s="7" t="s">
        <v>3973</v>
      </c>
      <c r="AQ2696" s="7" t="s">
        <v>4000</v>
      </c>
      <c r="AR2696" s="7" t="s">
        <v>3975</v>
      </c>
      <c r="AS2696" s="7" t="s">
        <v>3976</v>
      </c>
      <c r="AU2696" s="7" t="str">
        <f t="shared" si="838"/>
        <v>hp_131260814;atk_19431815;hit_500000;miss_115;cirt_0;cirtSub_-3500</v>
      </c>
    </row>
    <row r="2697" spans="22:47" x14ac:dyDescent="0.2">
      <c r="V2697" s="7" t="str">
        <f t="shared" si="834"/>
        <v>遥远孤岛12-7</v>
      </c>
      <c r="W2697" s="7">
        <f t="shared" si="825"/>
        <v>5213</v>
      </c>
      <c r="X2697" s="9" t="s">
        <v>3452</v>
      </c>
      <c r="Y2697" s="9">
        <v>7</v>
      </c>
      <c r="Z2697" s="8">
        <f t="shared" si="839"/>
        <v>14658</v>
      </c>
      <c r="AA2697" s="6" t="s">
        <v>3967</v>
      </c>
      <c r="AB2697" s="6">
        <v>30077049</v>
      </c>
      <c r="AC2697" s="6">
        <f t="shared" si="826"/>
        <v>3.2650000000000001</v>
      </c>
      <c r="AD2697" s="6">
        <f t="shared" si="827"/>
        <v>98201564</v>
      </c>
      <c r="AE2697" s="6">
        <f t="shared" si="831"/>
        <v>29255023</v>
      </c>
      <c r="AF2697" s="6">
        <v>3870000</v>
      </c>
      <c r="AG2697" s="11">
        <f t="shared" si="829"/>
        <v>131326587</v>
      </c>
      <c r="AH2697">
        <f t="shared" si="828"/>
        <v>4.3663388319778313</v>
      </c>
      <c r="AI2697" s="53">
        <v>0.8</v>
      </c>
      <c r="AJ2697" s="7" t="str">
        <f t="shared" si="835"/>
        <v>hp_131326587</v>
      </c>
      <c r="AK2697" s="7" t="s">
        <v>3968</v>
      </c>
      <c r="AL2697" s="7">
        <v>5567420</v>
      </c>
      <c r="AM2697" s="7">
        <f>INT(IF(MOD(Y2697,3)=0,INT(AL2697*0.55),INT(AL2697*0.35)))</f>
        <v>1948597</v>
      </c>
      <c r="AN2697" s="54">
        <f t="shared" si="836"/>
        <v>19447393</v>
      </c>
      <c r="AO2697" s="7" t="str">
        <f t="shared" si="837"/>
        <v>atk_19447393</v>
      </c>
      <c r="AP2697" s="7" t="s">
        <v>3973</v>
      </c>
      <c r="AQ2697" s="7" t="s">
        <v>4000</v>
      </c>
      <c r="AR2697" s="7" t="s">
        <v>3975</v>
      </c>
      <c r="AS2697" s="7" t="s">
        <v>3976</v>
      </c>
      <c r="AU2697" s="7" t="str">
        <f t="shared" si="838"/>
        <v>hp_131326587;atk_19447393;hit_500000;miss_115;cirt_0;cirtSub_-3500</v>
      </c>
    </row>
    <row r="2698" spans="22:47" x14ac:dyDescent="0.2">
      <c r="V2698" s="7" t="str">
        <f t="shared" si="834"/>
        <v>遥远孤岛12-8</v>
      </c>
      <c r="W2698" s="7">
        <f t="shared" si="825"/>
        <v>5215</v>
      </c>
      <c r="X2698" s="9" t="s">
        <v>3452</v>
      </c>
      <c r="Y2698" s="9">
        <v>8</v>
      </c>
      <c r="Z2698" s="8">
        <f t="shared" si="839"/>
        <v>14666</v>
      </c>
      <c r="AA2698" s="6" t="s">
        <v>3967</v>
      </c>
      <c r="AB2698" s="6">
        <v>30097196</v>
      </c>
      <c r="AC2698" s="6">
        <f t="shared" si="826"/>
        <v>3.2650000000000001</v>
      </c>
      <c r="AD2698" s="6">
        <f t="shared" si="827"/>
        <v>98267344</v>
      </c>
      <c r="AE2698" s="6">
        <f t="shared" si="831"/>
        <v>29255023</v>
      </c>
      <c r="AF2698" s="6">
        <v>3870000</v>
      </c>
      <c r="AG2698" s="11">
        <f t="shared" si="829"/>
        <v>131392367</v>
      </c>
      <c r="AH2698">
        <f t="shared" si="828"/>
        <v>4.3656015995642914</v>
      </c>
      <c r="AI2698" s="53">
        <v>0.8</v>
      </c>
      <c r="AJ2698" s="7" t="str">
        <f t="shared" si="835"/>
        <v>hp_131392367</v>
      </c>
      <c r="AK2698" s="7" t="s">
        <v>3968</v>
      </c>
      <c r="AL2698" s="7">
        <v>5572820</v>
      </c>
      <c r="AM2698" s="7">
        <f>INT(IF(MOD(Y2698,3)=0,INT(AL2698*0.55),INT(AL2698*0.35)))</f>
        <v>1950487</v>
      </c>
      <c r="AN2698" s="54">
        <f t="shared" si="836"/>
        <v>19462969</v>
      </c>
      <c r="AO2698" s="7" t="str">
        <f t="shared" si="837"/>
        <v>atk_19462969</v>
      </c>
      <c r="AP2698" s="7" t="s">
        <v>3973</v>
      </c>
      <c r="AQ2698" s="7" t="s">
        <v>4000</v>
      </c>
      <c r="AR2698" s="7" t="s">
        <v>3975</v>
      </c>
      <c r="AS2698" s="7" t="s">
        <v>3976</v>
      </c>
      <c r="AU2698" s="7" t="str">
        <f t="shared" si="838"/>
        <v>hp_131392367;atk_19462969;hit_500000;miss_115;cirt_0;cirtSub_-3500</v>
      </c>
    </row>
    <row r="2699" spans="22:47" x14ac:dyDescent="0.2">
      <c r="V2699" s="7" t="str">
        <f t="shared" si="834"/>
        <v>遥远孤岛12-9</v>
      </c>
      <c r="W2699" s="7">
        <f t="shared" si="825"/>
        <v>5217</v>
      </c>
      <c r="X2699" s="9" t="s">
        <v>3452</v>
      </c>
      <c r="Y2699" s="9">
        <v>9</v>
      </c>
      <c r="Z2699" s="8">
        <f t="shared" si="839"/>
        <v>14675</v>
      </c>
      <c r="AA2699" s="6" t="s">
        <v>3967</v>
      </c>
      <c r="AB2699" s="6">
        <v>30117345</v>
      </c>
      <c r="AC2699" s="6">
        <f t="shared" si="826"/>
        <v>3.2675000000000001</v>
      </c>
      <c r="AD2699" s="6">
        <f t="shared" si="827"/>
        <v>98408424</v>
      </c>
      <c r="AE2699" s="6">
        <f t="shared" si="831"/>
        <v>29255023</v>
      </c>
      <c r="AF2699" s="6">
        <v>3870000</v>
      </c>
      <c r="AG2699" s="11">
        <f t="shared" si="829"/>
        <v>131533447</v>
      </c>
      <c r="AH2699">
        <f t="shared" si="828"/>
        <v>4.3673652840248698</v>
      </c>
      <c r="AI2699" s="53">
        <v>0.8</v>
      </c>
      <c r="AJ2699" s="7" t="str">
        <f t="shared" si="835"/>
        <v>hp_131533447</v>
      </c>
      <c r="AK2699" s="7" t="s">
        <v>3968</v>
      </c>
      <c r="AL2699" s="7">
        <v>5578220</v>
      </c>
      <c r="AM2699" s="7">
        <f>INT(IF(MOD(Y2699,3)=0,INT(AL2699*0.55),INT(AL2699*0.35)))</f>
        <v>3068021</v>
      </c>
      <c r="AN2699" s="54">
        <f t="shared" si="836"/>
        <v>19489699</v>
      </c>
      <c r="AO2699" s="7" t="str">
        <f t="shared" si="837"/>
        <v>atk_19489699</v>
      </c>
      <c r="AP2699" s="7" t="s">
        <v>3973</v>
      </c>
      <c r="AQ2699" s="7" t="s">
        <v>4000</v>
      </c>
      <c r="AR2699" s="7" t="s">
        <v>3975</v>
      </c>
      <c r="AS2699" s="7" t="s">
        <v>3976</v>
      </c>
      <c r="AU2699" s="7" t="str">
        <f t="shared" si="838"/>
        <v>hp_131533447;atk_19489699;hit_500000;miss_115;cirt_0;cirtSub_-3500</v>
      </c>
    </row>
    <row r="2700" spans="22:47" x14ac:dyDescent="0.2">
      <c r="V2700" s="7" t="str">
        <f t="shared" si="834"/>
        <v>遥远孤岛12-10</v>
      </c>
      <c r="W2700" s="7">
        <f t="shared" si="825"/>
        <v>5219</v>
      </c>
      <c r="X2700" s="9" t="s">
        <v>3452</v>
      </c>
      <c r="Y2700" s="9">
        <v>10</v>
      </c>
      <c r="Z2700" s="8">
        <f t="shared" si="839"/>
        <v>14685</v>
      </c>
      <c r="AA2700" s="6" t="s">
        <v>3967</v>
      </c>
      <c r="AB2700" s="6">
        <v>30137495</v>
      </c>
      <c r="AC2700" s="6">
        <f t="shared" si="826"/>
        <v>3.2675000000000001</v>
      </c>
      <c r="AD2700" s="6">
        <f t="shared" si="827"/>
        <v>98474264</v>
      </c>
      <c r="AE2700" s="6">
        <f t="shared" si="831"/>
        <v>29255023</v>
      </c>
      <c r="AF2700" s="6">
        <v>3870000</v>
      </c>
      <c r="AG2700" s="11">
        <f t="shared" si="829"/>
        <v>131599287</v>
      </c>
      <c r="AH2700">
        <f t="shared" si="828"/>
        <v>4.3666299073629045</v>
      </c>
      <c r="AI2700" s="53">
        <v>0.8</v>
      </c>
      <c r="AJ2700" s="7" t="str">
        <f t="shared" si="835"/>
        <v>hp_131599287</v>
      </c>
      <c r="AK2700" s="7" t="s">
        <v>3968</v>
      </c>
      <c r="AL2700" s="7">
        <v>5583620</v>
      </c>
      <c r="AM2700" s="7">
        <f>INT(IF(MOD(Y2700,3)=0,INT(AL2700*0.55),INT(AL2700*0.35)))</f>
        <v>1954267</v>
      </c>
      <c r="AN2700" s="54">
        <f t="shared" si="836"/>
        <v>19505281</v>
      </c>
      <c r="AO2700" s="7" t="str">
        <f t="shared" si="837"/>
        <v>atk_19505281</v>
      </c>
      <c r="AP2700" s="7" t="s">
        <v>3973</v>
      </c>
      <c r="AQ2700" s="7" t="s">
        <v>4000</v>
      </c>
      <c r="AR2700" s="7" t="s">
        <v>3975</v>
      </c>
      <c r="AS2700" s="7" t="s">
        <v>3976</v>
      </c>
      <c r="AU2700" s="7" t="str">
        <f t="shared" si="838"/>
        <v>hp_131599287;atk_19505281;hit_500000;miss_115;cirt_0;cirtSub_-3500</v>
      </c>
    </row>
    <row r="2701" spans="22:47" x14ac:dyDescent="0.2">
      <c r="V2701" s="7" t="str">
        <f t="shared" si="834"/>
        <v>遥远孤岛13-1</v>
      </c>
      <c r="W2701" s="7">
        <f t="shared" si="825"/>
        <v>5221</v>
      </c>
      <c r="X2701" s="9" t="s">
        <v>3453</v>
      </c>
      <c r="Y2701" s="9">
        <v>1</v>
      </c>
      <c r="Z2701" s="8">
        <f t="shared" si="839"/>
        <v>14686</v>
      </c>
      <c r="AA2701" s="6" t="s">
        <v>3967</v>
      </c>
      <c r="AB2701" s="6">
        <v>30157646</v>
      </c>
      <c r="AC2701" s="6">
        <f t="shared" si="826"/>
        <v>3.27</v>
      </c>
      <c r="AD2701" s="6">
        <f t="shared" si="827"/>
        <v>98615502</v>
      </c>
      <c r="AE2701" s="6">
        <f t="shared" ref="AE2701" si="841">IF(MOD(Y2701,1)=0,INT(AD2700*0.3),0)</f>
        <v>29542279</v>
      </c>
      <c r="AF2701" s="6">
        <v>3870000</v>
      </c>
      <c r="AG2701" s="11">
        <f t="shared" si="829"/>
        <v>132027781</v>
      </c>
      <c r="AH2701">
        <f t="shared" si="828"/>
        <v>4.37792064407149</v>
      </c>
      <c r="AI2701" s="53">
        <v>0.8</v>
      </c>
      <c r="AJ2701" s="7" t="str">
        <f t="shared" si="835"/>
        <v>hp_132027781</v>
      </c>
      <c r="AK2701" s="7" t="s">
        <v>3968</v>
      </c>
      <c r="AL2701" s="7">
        <v>5589020</v>
      </c>
      <c r="AM2701" s="7">
        <f>INT(IF(MOD(Y2701,3)=0,INT(AL2701*0.55),INT(AL2701*0.35)))</f>
        <v>1956157</v>
      </c>
      <c r="AN2701" s="54">
        <f t="shared" si="836"/>
        <v>19574628</v>
      </c>
      <c r="AO2701" s="7" t="str">
        <f t="shared" si="837"/>
        <v>atk_19574628</v>
      </c>
      <c r="AP2701" s="7" t="s">
        <v>3973</v>
      </c>
      <c r="AQ2701" s="7" t="s">
        <v>4000</v>
      </c>
      <c r="AR2701" s="7" t="s">
        <v>3975</v>
      </c>
      <c r="AS2701" s="7" t="s">
        <v>3976</v>
      </c>
      <c r="AU2701" s="7" t="str">
        <f t="shared" si="838"/>
        <v>hp_132027781;atk_19574628;hit_500000;miss_115;cirt_0;cirtSub_-3500</v>
      </c>
    </row>
    <row r="2702" spans="22:47" x14ac:dyDescent="0.2">
      <c r="V2702" s="7" t="str">
        <f t="shared" si="834"/>
        <v>遥远孤岛13-2</v>
      </c>
      <c r="W2702" s="7">
        <f t="shared" si="825"/>
        <v>5223</v>
      </c>
      <c r="X2702" s="9" t="s">
        <v>3453</v>
      </c>
      <c r="Y2702" s="9">
        <v>2</v>
      </c>
      <c r="Z2702" s="8">
        <f t="shared" si="839"/>
        <v>14688</v>
      </c>
      <c r="AA2702" s="6" t="s">
        <v>3967</v>
      </c>
      <c r="AB2702" s="6">
        <v>30177799</v>
      </c>
      <c r="AC2702" s="6">
        <f t="shared" si="826"/>
        <v>3.27</v>
      </c>
      <c r="AD2702" s="6">
        <f t="shared" si="827"/>
        <v>98681402</v>
      </c>
      <c r="AE2702" s="6">
        <f t="shared" si="831"/>
        <v>29542279</v>
      </c>
      <c r="AF2702" s="6">
        <v>3870000</v>
      </c>
      <c r="AG2702" s="11">
        <f t="shared" si="829"/>
        <v>132093681</v>
      </c>
      <c r="AH2702">
        <f t="shared" si="828"/>
        <v>4.3771807546335637</v>
      </c>
      <c r="AI2702" s="53">
        <v>0.8</v>
      </c>
      <c r="AJ2702" s="7" t="str">
        <f t="shared" si="835"/>
        <v>hp_132093681</v>
      </c>
      <c r="AK2702" s="7" t="s">
        <v>3968</v>
      </c>
      <c r="AL2702" s="7">
        <v>5594420</v>
      </c>
      <c r="AM2702" s="7">
        <f>INT(IF(MOD(Y2702,3)=0,INT(AL2702*0.55),INT(AL2702*0.35)))</f>
        <v>1958047</v>
      </c>
      <c r="AN2702" s="54">
        <f t="shared" si="836"/>
        <v>19590230</v>
      </c>
      <c r="AO2702" s="7" t="str">
        <f t="shared" si="837"/>
        <v>atk_19590230</v>
      </c>
      <c r="AP2702" s="7" t="s">
        <v>3973</v>
      </c>
      <c r="AQ2702" s="7" t="s">
        <v>4000</v>
      </c>
      <c r="AR2702" s="7" t="s">
        <v>3975</v>
      </c>
      <c r="AS2702" s="7" t="s">
        <v>3976</v>
      </c>
      <c r="AU2702" s="7" t="str">
        <f t="shared" si="838"/>
        <v>hp_132093681;atk_19590230;hit_500000;miss_115;cirt_0;cirtSub_-3500</v>
      </c>
    </row>
    <row r="2703" spans="22:47" x14ac:dyDescent="0.2">
      <c r="V2703" s="7" t="str">
        <f t="shared" si="834"/>
        <v>遥远孤岛13-3</v>
      </c>
      <c r="W2703" s="7">
        <f t="shared" si="825"/>
        <v>5225</v>
      </c>
      <c r="X2703" s="9" t="s">
        <v>3453</v>
      </c>
      <c r="Y2703" s="9">
        <v>3</v>
      </c>
      <c r="Z2703" s="8">
        <f t="shared" si="839"/>
        <v>14691</v>
      </c>
      <c r="AA2703" s="6" t="s">
        <v>3967</v>
      </c>
      <c r="AB2703" s="6">
        <v>30197953</v>
      </c>
      <c r="AC2703" s="6">
        <f t="shared" si="826"/>
        <v>3.2725</v>
      </c>
      <c r="AD2703" s="6">
        <f t="shared" si="827"/>
        <v>98822801</v>
      </c>
      <c r="AE2703" s="6">
        <f t="shared" si="831"/>
        <v>29542279</v>
      </c>
      <c r="AF2703" s="6">
        <v>3870000</v>
      </c>
      <c r="AG2703" s="11">
        <f t="shared" si="829"/>
        <v>132235080</v>
      </c>
      <c r="AH2703">
        <f t="shared" si="828"/>
        <v>4.3789418441706962</v>
      </c>
      <c r="AI2703" s="53">
        <v>0.8</v>
      </c>
      <c r="AJ2703" s="7" t="str">
        <f t="shared" si="835"/>
        <v>hp_132235080</v>
      </c>
      <c r="AK2703" s="7" t="s">
        <v>3968</v>
      </c>
      <c r="AL2703" s="7">
        <v>5599820</v>
      </c>
      <c r="AM2703" s="7">
        <f>INT(IF(MOD(Y2703,3)=0,INT(AL2703*0.55),INT(AL2703*0.35)))</f>
        <v>3079901</v>
      </c>
      <c r="AN2703" s="54">
        <f t="shared" si="836"/>
        <v>19617028</v>
      </c>
      <c r="AO2703" s="7" t="str">
        <f t="shared" si="837"/>
        <v>atk_19617028</v>
      </c>
      <c r="AP2703" s="7" t="s">
        <v>3973</v>
      </c>
      <c r="AQ2703" s="7" t="s">
        <v>4000</v>
      </c>
      <c r="AR2703" s="7" t="s">
        <v>3975</v>
      </c>
      <c r="AS2703" s="7" t="s">
        <v>3976</v>
      </c>
      <c r="AU2703" s="7" t="str">
        <f t="shared" si="838"/>
        <v>hp_132235080;atk_19617028;hit_500000;miss_115;cirt_0;cirtSub_-3500</v>
      </c>
    </row>
    <row r="2704" spans="22:47" x14ac:dyDescent="0.2">
      <c r="V2704" s="7" t="str">
        <f t="shared" si="834"/>
        <v>遥远孤岛13-4</v>
      </c>
      <c r="W2704" s="7">
        <f t="shared" si="825"/>
        <v>5227</v>
      </c>
      <c r="X2704" s="9" t="s">
        <v>3453</v>
      </c>
      <c r="Y2704" s="9">
        <v>4</v>
      </c>
      <c r="Z2704" s="8">
        <f t="shared" si="839"/>
        <v>14695</v>
      </c>
      <c r="AA2704" s="6" t="s">
        <v>3967</v>
      </c>
      <c r="AB2704" s="6">
        <v>30218108</v>
      </c>
      <c r="AC2704" s="6">
        <f t="shared" si="826"/>
        <v>3.2725</v>
      </c>
      <c r="AD2704" s="6">
        <f t="shared" si="827"/>
        <v>98888758</v>
      </c>
      <c r="AE2704" s="6">
        <f t="shared" si="831"/>
        <v>29542279</v>
      </c>
      <c r="AF2704" s="6">
        <v>3870000</v>
      </c>
      <c r="AG2704" s="11">
        <f t="shared" si="829"/>
        <v>132301037</v>
      </c>
      <c r="AH2704">
        <f t="shared" si="828"/>
        <v>4.3782038571044888</v>
      </c>
      <c r="AI2704" s="53">
        <v>0.8</v>
      </c>
      <c r="AJ2704" s="7" t="str">
        <f t="shared" si="835"/>
        <v>hp_132301037</v>
      </c>
      <c r="AK2704" s="7" t="s">
        <v>3968</v>
      </c>
      <c r="AL2704" s="7">
        <v>5605220</v>
      </c>
      <c r="AM2704" s="7">
        <f>INT(IF(MOD(Y2704,3)=0,INT(AL2704*0.55),INT(AL2704*0.35)))</f>
        <v>1961827</v>
      </c>
      <c r="AN2704" s="54">
        <f t="shared" si="836"/>
        <v>19632636</v>
      </c>
      <c r="AO2704" s="7" t="str">
        <f t="shared" si="837"/>
        <v>atk_19632636</v>
      </c>
      <c r="AP2704" s="7" t="s">
        <v>3973</v>
      </c>
      <c r="AQ2704" s="7" t="s">
        <v>4000</v>
      </c>
      <c r="AR2704" s="7" t="s">
        <v>3975</v>
      </c>
      <c r="AS2704" s="7" t="s">
        <v>3976</v>
      </c>
      <c r="AU2704" s="7" t="str">
        <f t="shared" si="838"/>
        <v>hp_132301037;atk_19632636;hit_500000;miss_115;cirt_0;cirtSub_-3500</v>
      </c>
    </row>
    <row r="2705" spans="22:47" x14ac:dyDescent="0.2">
      <c r="V2705" s="7" t="str">
        <f t="shared" si="834"/>
        <v>遥远孤岛13-5</v>
      </c>
      <c r="W2705" s="7">
        <f t="shared" si="825"/>
        <v>5229</v>
      </c>
      <c r="X2705" s="9" t="s">
        <v>3453</v>
      </c>
      <c r="Y2705" s="9">
        <v>5</v>
      </c>
      <c r="Z2705" s="8">
        <f t="shared" si="839"/>
        <v>14700</v>
      </c>
      <c r="AA2705" s="6" t="s">
        <v>3967</v>
      </c>
      <c r="AB2705" s="6">
        <v>30238265</v>
      </c>
      <c r="AC2705" s="6">
        <f t="shared" si="826"/>
        <v>3.2725</v>
      </c>
      <c r="AD2705" s="6">
        <f t="shared" si="827"/>
        <v>98954722</v>
      </c>
      <c r="AE2705" s="6">
        <f t="shared" si="831"/>
        <v>29542279</v>
      </c>
      <c r="AF2705" s="6">
        <v>3870000</v>
      </c>
      <c r="AG2705" s="11">
        <f t="shared" si="829"/>
        <v>132367001</v>
      </c>
      <c r="AH2705">
        <f t="shared" si="828"/>
        <v>4.37746679579665</v>
      </c>
      <c r="AI2705" s="53">
        <v>0.8</v>
      </c>
      <c r="AJ2705" s="7" t="str">
        <f t="shared" si="835"/>
        <v>hp_132367001</v>
      </c>
      <c r="AK2705" s="7" t="s">
        <v>3968</v>
      </c>
      <c r="AL2705" s="7">
        <v>5610620</v>
      </c>
      <c r="AM2705" s="7">
        <f>INT(IF(MOD(Y2705,3)=0,INT(AL2705*0.55),INT(AL2705*0.35)))</f>
        <v>1963717</v>
      </c>
      <c r="AN2705" s="54">
        <f t="shared" si="836"/>
        <v>19648242</v>
      </c>
      <c r="AO2705" s="7" t="str">
        <f t="shared" si="837"/>
        <v>atk_19648242</v>
      </c>
      <c r="AP2705" s="7" t="s">
        <v>3973</v>
      </c>
      <c r="AQ2705" s="7" t="s">
        <v>4000</v>
      </c>
      <c r="AR2705" s="7" t="s">
        <v>3975</v>
      </c>
      <c r="AS2705" s="7" t="s">
        <v>3976</v>
      </c>
      <c r="AU2705" s="7" t="str">
        <f t="shared" si="838"/>
        <v>hp_132367001;atk_19648242;hit_500000;miss_115;cirt_0;cirtSub_-3500</v>
      </c>
    </row>
    <row r="2706" spans="22:47" x14ac:dyDescent="0.2">
      <c r="V2706" s="7" t="str">
        <f t="shared" si="834"/>
        <v>遥远孤岛13-6</v>
      </c>
      <c r="W2706" s="7">
        <f t="shared" si="825"/>
        <v>5231</v>
      </c>
      <c r="X2706" s="9" t="s">
        <v>3453</v>
      </c>
      <c r="Y2706" s="9">
        <v>6</v>
      </c>
      <c r="Z2706" s="8">
        <f t="shared" si="839"/>
        <v>14706</v>
      </c>
      <c r="AA2706" s="6" t="s">
        <v>3967</v>
      </c>
      <c r="AB2706" s="6">
        <v>30258423</v>
      </c>
      <c r="AC2706" s="6">
        <f t="shared" si="826"/>
        <v>3.2749999999999999</v>
      </c>
      <c r="AD2706" s="6">
        <f t="shared" si="827"/>
        <v>99096335</v>
      </c>
      <c r="AE2706" s="6">
        <f t="shared" si="831"/>
        <v>29542279</v>
      </c>
      <c r="AF2706" s="6">
        <v>3870000</v>
      </c>
      <c r="AG2706" s="11">
        <f t="shared" si="829"/>
        <v>132508614</v>
      </c>
      <c r="AH2706">
        <f t="shared" si="828"/>
        <v>4.3792306690933627</v>
      </c>
      <c r="AI2706" s="53">
        <v>0.8</v>
      </c>
      <c r="AJ2706" s="7" t="str">
        <f t="shared" si="835"/>
        <v>hp_132508614</v>
      </c>
      <c r="AK2706" s="7" t="s">
        <v>3968</v>
      </c>
      <c r="AL2706" s="7">
        <v>5616020</v>
      </c>
      <c r="AM2706" s="7">
        <f>INT(IF(MOD(Y2706,3)=0,INT(AL2706*0.55),INT(AL2706*0.35)))</f>
        <v>3088811</v>
      </c>
      <c r="AN2706" s="54">
        <f t="shared" si="836"/>
        <v>19675077</v>
      </c>
      <c r="AO2706" s="7" t="str">
        <f t="shared" si="837"/>
        <v>atk_19675077</v>
      </c>
      <c r="AP2706" s="7" t="s">
        <v>3973</v>
      </c>
      <c r="AQ2706" s="7" t="s">
        <v>4000</v>
      </c>
      <c r="AR2706" s="7" t="s">
        <v>3975</v>
      </c>
      <c r="AS2706" s="7" t="s">
        <v>3976</v>
      </c>
      <c r="AU2706" s="7" t="str">
        <f t="shared" si="838"/>
        <v>hp_132508614;atk_19675077;hit_500000;miss_115;cirt_0;cirtSub_-3500</v>
      </c>
    </row>
    <row r="2707" spans="22:47" x14ac:dyDescent="0.2">
      <c r="V2707" s="7" t="str">
        <f t="shared" si="834"/>
        <v>遥远孤岛13-7</v>
      </c>
      <c r="W2707" s="7">
        <f t="shared" si="825"/>
        <v>5233</v>
      </c>
      <c r="X2707" s="9" t="s">
        <v>3453</v>
      </c>
      <c r="Y2707" s="9">
        <v>7</v>
      </c>
      <c r="Z2707" s="8">
        <f t="shared" si="839"/>
        <v>14713</v>
      </c>
      <c r="AA2707" s="6" t="s">
        <v>3967</v>
      </c>
      <c r="AB2707" s="6">
        <v>30278582</v>
      </c>
      <c r="AC2707" s="6">
        <f t="shared" si="826"/>
        <v>3.2749999999999999</v>
      </c>
      <c r="AD2707" s="6">
        <f t="shared" si="827"/>
        <v>99162356</v>
      </c>
      <c r="AE2707" s="6">
        <f t="shared" si="831"/>
        <v>29542279</v>
      </c>
      <c r="AF2707" s="6">
        <v>3870000</v>
      </c>
      <c r="AG2707" s="11">
        <f t="shared" si="829"/>
        <v>132574635</v>
      </c>
      <c r="AH2707">
        <f t="shared" si="828"/>
        <v>4.3784954988975375</v>
      </c>
      <c r="AI2707" s="53">
        <v>0.8</v>
      </c>
      <c r="AJ2707" s="7" t="str">
        <f t="shared" si="835"/>
        <v>hp_132574635</v>
      </c>
      <c r="AK2707" s="7" t="s">
        <v>3968</v>
      </c>
      <c r="AL2707" s="7">
        <v>5621420</v>
      </c>
      <c r="AM2707" s="7">
        <f>INT(IF(MOD(Y2707,3)=0,INT(AL2707*0.55),INT(AL2707*0.35)))</f>
        <v>1967497</v>
      </c>
      <c r="AN2707" s="54">
        <f t="shared" si="836"/>
        <v>19690689</v>
      </c>
      <c r="AO2707" s="7" t="str">
        <f t="shared" si="837"/>
        <v>atk_19690689</v>
      </c>
      <c r="AP2707" s="7" t="s">
        <v>3973</v>
      </c>
      <c r="AQ2707" s="7" t="s">
        <v>4000</v>
      </c>
      <c r="AR2707" s="7" t="s">
        <v>3975</v>
      </c>
      <c r="AS2707" s="7" t="s">
        <v>3976</v>
      </c>
      <c r="AU2707" s="7" t="str">
        <f t="shared" si="838"/>
        <v>hp_132574635;atk_19690689;hit_500000;miss_115;cirt_0;cirtSub_-3500</v>
      </c>
    </row>
    <row r="2708" spans="22:47" x14ac:dyDescent="0.2">
      <c r="V2708" s="7" t="str">
        <f t="shared" si="834"/>
        <v>遥远孤岛13-8</v>
      </c>
      <c r="W2708" s="7">
        <f t="shared" si="825"/>
        <v>5235</v>
      </c>
      <c r="X2708" s="9" t="s">
        <v>3453</v>
      </c>
      <c r="Y2708" s="9">
        <v>8</v>
      </c>
      <c r="Z2708" s="8">
        <f t="shared" si="839"/>
        <v>14721</v>
      </c>
      <c r="AA2708" s="6" t="s">
        <v>3967</v>
      </c>
      <c r="AB2708" s="6">
        <v>30298744</v>
      </c>
      <c r="AC2708" s="6">
        <f t="shared" si="826"/>
        <v>3.2749999999999999</v>
      </c>
      <c r="AD2708" s="6">
        <f t="shared" si="827"/>
        <v>99228386</v>
      </c>
      <c r="AE2708" s="6">
        <f t="shared" si="831"/>
        <v>29542279</v>
      </c>
      <c r="AF2708" s="6">
        <v>3870000</v>
      </c>
      <c r="AG2708" s="11">
        <f t="shared" si="829"/>
        <v>132640665</v>
      </c>
      <c r="AH2708">
        <f t="shared" si="828"/>
        <v>4.3777611705620538</v>
      </c>
      <c r="AI2708" s="53">
        <v>0.8</v>
      </c>
      <c r="AJ2708" s="7" t="str">
        <f t="shared" si="835"/>
        <v>hp_132640665</v>
      </c>
      <c r="AK2708" s="7" t="s">
        <v>3968</v>
      </c>
      <c r="AL2708" s="7">
        <v>5626820</v>
      </c>
      <c r="AM2708" s="7">
        <f>INT(IF(MOD(Y2708,3)=0,INT(AL2708*0.55),INT(AL2708*0.35)))</f>
        <v>1969387</v>
      </c>
      <c r="AN2708" s="54">
        <f t="shared" si="836"/>
        <v>19706299</v>
      </c>
      <c r="AO2708" s="7" t="str">
        <f t="shared" si="837"/>
        <v>atk_19706299</v>
      </c>
      <c r="AP2708" s="7" t="s">
        <v>3973</v>
      </c>
      <c r="AQ2708" s="7" t="s">
        <v>4000</v>
      </c>
      <c r="AR2708" s="7" t="s">
        <v>3975</v>
      </c>
      <c r="AS2708" s="7" t="s">
        <v>3976</v>
      </c>
      <c r="AU2708" s="7" t="str">
        <f t="shared" si="838"/>
        <v>hp_132640665;atk_19706299;hit_500000;miss_115;cirt_0;cirtSub_-3500</v>
      </c>
    </row>
    <row r="2709" spans="22:47" x14ac:dyDescent="0.2">
      <c r="V2709" s="7" t="str">
        <f t="shared" si="834"/>
        <v>遥远孤岛13-9</v>
      </c>
      <c r="W2709" s="7">
        <f t="shared" si="825"/>
        <v>5237</v>
      </c>
      <c r="X2709" s="9" t="s">
        <v>3453</v>
      </c>
      <c r="Y2709" s="9">
        <v>9</v>
      </c>
      <c r="Z2709" s="8">
        <f t="shared" si="839"/>
        <v>14730</v>
      </c>
      <c r="AA2709" s="6" t="s">
        <v>3967</v>
      </c>
      <c r="AB2709" s="6">
        <v>30318909</v>
      </c>
      <c r="AC2709" s="6">
        <f t="shared" si="826"/>
        <v>3.2774999999999999</v>
      </c>
      <c r="AD2709" s="6">
        <f t="shared" si="827"/>
        <v>99370224</v>
      </c>
      <c r="AE2709" s="6">
        <f t="shared" si="831"/>
        <v>29542279</v>
      </c>
      <c r="AF2709" s="6">
        <v>3870000</v>
      </c>
      <c r="AG2709" s="11">
        <f t="shared" si="829"/>
        <v>132782503</v>
      </c>
      <c r="AH2709">
        <f t="shared" si="828"/>
        <v>4.3795277396030317</v>
      </c>
      <c r="AI2709" s="53">
        <v>0.8</v>
      </c>
      <c r="AJ2709" s="7" t="str">
        <f t="shared" si="835"/>
        <v>hp_132782503</v>
      </c>
      <c r="AK2709" s="7" t="s">
        <v>3968</v>
      </c>
      <c r="AL2709" s="7">
        <v>5632220</v>
      </c>
      <c r="AM2709" s="7">
        <f>INT(IF(MOD(Y2709,3)=0,INT(AL2709*0.55),INT(AL2709*0.35)))</f>
        <v>3097721</v>
      </c>
      <c r="AN2709" s="54">
        <f t="shared" si="836"/>
        <v>19733170</v>
      </c>
      <c r="AO2709" s="7" t="str">
        <f t="shared" si="837"/>
        <v>atk_19733170</v>
      </c>
      <c r="AP2709" s="7" t="s">
        <v>3973</v>
      </c>
      <c r="AQ2709" s="7" t="s">
        <v>4000</v>
      </c>
      <c r="AR2709" s="7" t="s">
        <v>3975</v>
      </c>
      <c r="AS2709" s="7" t="s">
        <v>3976</v>
      </c>
      <c r="AU2709" s="7" t="str">
        <f t="shared" si="838"/>
        <v>hp_132782503;atk_19733170;hit_500000;miss_115;cirt_0;cirtSub_-3500</v>
      </c>
    </row>
    <row r="2710" spans="22:47" x14ac:dyDescent="0.2">
      <c r="V2710" s="7" t="str">
        <f t="shared" si="834"/>
        <v>遥远孤岛13-10</v>
      </c>
      <c r="W2710" s="7">
        <f t="shared" si="825"/>
        <v>5239</v>
      </c>
      <c r="X2710" s="9" t="s">
        <v>3453</v>
      </c>
      <c r="Y2710" s="9">
        <v>10</v>
      </c>
      <c r="Z2710" s="8">
        <f t="shared" si="839"/>
        <v>14740</v>
      </c>
      <c r="AA2710" s="6" t="s">
        <v>3967</v>
      </c>
      <c r="AB2710" s="6">
        <v>30339076</v>
      </c>
      <c r="AC2710" s="6">
        <f t="shared" si="826"/>
        <v>3.2774999999999999</v>
      </c>
      <c r="AD2710" s="6">
        <f t="shared" si="827"/>
        <v>99436321</v>
      </c>
      <c r="AE2710" s="6">
        <f t="shared" si="831"/>
        <v>29542279</v>
      </c>
      <c r="AF2710" s="6">
        <v>3870000</v>
      </c>
      <c r="AG2710" s="11">
        <f t="shared" si="829"/>
        <v>132848600</v>
      </c>
      <c r="AH2710">
        <f t="shared" si="828"/>
        <v>4.3787951880934015</v>
      </c>
      <c r="AI2710" s="53">
        <v>0.8</v>
      </c>
      <c r="AJ2710" s="7" t="str">
        <f t="shared" si="835"/>
        <v>hp_132848600</v>
      </c>
      <c r="AK2710" s="7" t="s">
        <v>3968</v>
      </c>
      <c r="AL2710" s="7">
        <v>5637620</v>
      </c>
      <c r="AM2710" s="7">
        <f>INT(IF(MOD(Y2710,3)=0,INT(AL2710*0.55),INT(AL2710*0.35)))</f>
        <v>1973167</v>
      </c>
      <c r="AN2710" s="54">
        <f t="shared" si="836"/>
        <v>19748786</v>
      </c>
      <c r="AO2710" s="7" t="str">
        <f t="shared" si="837"/>
        <v>atk_19748786</v>
      </c>
      <c r="AP2710" s="7" t="s">
        <v>3973</v>
      </c>
      <c r="AQ2710" s="7" t="s">
        <v>4000</v>
      </c>
      <c r="AR2710" s="7" t="s">
        <v>3975</v>
      </c>
      <c r="AS2710" s="7" t="s">
        <v>3976</v>
      </c>
      <c r="AU2710" s="7" t="str">
        <f t="shared" si="838"/>
        <v>hp_132848600;atk_19748786;hit_500000;miss_115;cirt_0;cirtSub_-3500</v>
      </c>
    </row>
    <row r="2711" spans="22:47" x14ac:dyDescent="0.2">
      <c r="V2711" s="7" t="str">
        <f t="shared" si="834"/>
        <v>遥远孤岛14-1</v>
      </c>
      <c r="W2711" s="7">
        <f t="shared" si="825"/>
        <v>5241</v>
      </c>
      <c r="X2711" s="9" t="s">
        <v>3454</v>
      </c>
      <c r="Y2711" s="9">
        <v>1</v>
      </c>
      <c r="Z2711" s="8">
        <f t="shared" si="839"/>
        <v>14741</v>
      </c>
      <c r="AA2711" s="6" t="s">
        <v>3967</v>
      </c>
      <c r="AB2711" s="6">
        <v>30359245</v>
      </c>
      <c r="AC2711" s="6">
        <f t="shared" si="826"/>
        <v>3.2800000000000002</v>
      </c>
      <c r="AD2711" s="6">
        <f t="shared" si="827"/>
        <v>99578323</v>
      </c>
      <c r="AE2711" s="6">
        <f t="shared" ref="AE2711" si="842">IF(MOD(Y2711,1)=0,INT(AD2710*0.3),0)</f>
        <v>29830896</v>
      </c>
      <c r="AF2711" s="6">
        <v>3870000</v>
      </c>
      <c r="AG2711" s="11">
        <f t="shared" si="829"/>
        <v>133279219</v>
      </c>
      <c r="AH2711">
        <f t="shared" si="828"/>
        <v>4.3900702734867085</v>
      </c>
      <c r="AI2711" s="53">
        <v>0.8</v>
      </c>
      <c r="AJ2711" s="7" t="str">
        <f t="shared" si="835"/>
        <v>hp_133279219</v>
      </c>
      <c r="AK2711" s="7" t="s">
        <v>3968</v>
      </c>
      <c r="AL2711" s="7">
        <v>5643020</v>
      </c>
      <c r="AM2711" s="7">
        <f>INT(IF(MOD(Y2711,3)=0,INT(AL2711*0.55),INT(AL2711*0.35)))</f>
        <v>1975057</v>
      </c>
      <c r="AN2711" s="54">
        <f t="shared" si="836"/>
        <v>19818603</v>
      </c>
      <c r="AO2711" s="7" t="str">
        <f t="shared" si="837"/>
        <v>atk_19818603</v>
      </c>
      <c r="AP2711" s="7" t="s">
        <v>3973</v>
      </c>
      <c r="AQ2711" s="7" t="s">
        <v>4000</v>
      </c>
      <c r="AR2711" s="7" t="s">
        <v>3975</v>
      </c>
      <c r="AS2711" s="7" t="s">
        <v>3976</v>
      </c>
      <c r="AU2711" s="7" t="str">
        <f t="shared" si="838"/>
        <v>hp_133279219;atk_19818603;hit_500000;miss_115;cirt_0;cirtSub_-3500</v>
      </c>
    </row>
    <row r="2712" spans="22:47" x14ac:dyDescent="0.2">
      <c r="V2712" s="7" t="str">
        <f t="shared" si="834"/>
        <v>遥远孤岛14-2</v>
      </c>
      <c r="W2712" s="7">
        <f t="shared" si="825"/>
        <v>5243</v>
      </c>
      <c r="X2712" s="9" t="s">
        <v>3454</v>
      </c>
      <c r="Y2712" s="9">
        <v>2</v>
      </c>
      <c r="Z2712" s="8">
        <f t="shared" si="839"/>
        <v>14743</v>
      </c>
      <c r="AA2712" s="6" t="s">
        <v>3967</v>
      </c>
      <c r="AB2712" s="6">
        <v>30379416</v>
      </c>
      <c r="AC2712" s="6">
        <f t="shared" si="826"/>
        <v>3.2800000000000002</v>
      </c>
      <c r="AD2712" s="6">
        <f t="shared" si="827"/>
        <v>99644484</v>
      </c>
      <c r="AE2712" s="6">
        <f t="shared" si="831"/>
        <v>29830896</v>
      </c>
      <c r="AF2712" s="6">
        <v>3870000</v>
      </c>
      <c r="AG2712" s="11">
        <f t="shared" si="829"/>
        <v>133345380</v>
      </c>
      <c r="AH2712">
        <f t="shared" si="828"/>
        <v>4.3893332248388184</v>
      </c>
      <c r="AI2712" s="53">
        <v>0.8</v>
      </c>
      <c r="AJ2712" s="7" t="str">
        <f t="shared" si="835"/>
        <v>hp_133345380</v>
      </c>
      <c r="AK2712" s="7" t="s">
        <v>3968</v>
      </c>
      <c r="AL2712" s="7">
        <v>5648420</v>
      </c>
      <c r="AM2712" s="7">
        <f>INT(IF(MOD(Y2712,3)=0,INT(AL2712*0.55),INT(AL2712*0.35)))</f>
        <v>1976947</v>
      </c>
      <c r="AN2712" s="54">
        <f t="shared" si="836"/>
        <v>19834238</v>
      </c>
      <c r="AO2712" s="7" t="str">
        <f t="shared" si="837"/>
        <v>atk_19834238</v>
      </c>
      <c r="AP2712" s="7" t="s">
        <v>3973</v>
      </c>
      <c r="AQ2712" s="7" t="s">
        <v>4000</v>
      </c>
      <c r="AR2712" s="7" t="s">
        <v>3975</v>
      </c>
      <c r="AS2712" s="7" t="s">
        <v>3976</v>
      </c>
      <c r="AU2712" s="7" t="str">
        <f t="shared" si="838"/>
        <v>hp_133345380;atk_19834238;hit_500000;miss_115;cirt_0;cirtSub_-3500</v>
      </c>
    </row>
    <row r="2713" spans="22:47" x14ac:dyDescent="0.2">
      <c r="V2713" s="7" t="str">
        <f t="shared" si="834"/>
        <v>遥远孤岛14-3</v>
      </c>
      <c r="W2713" s="7">
        <f t="shared" si="825"/>
        <v>5245</v>
      </c>
      <c r="X2713" s="9" t="s">
        <v>3454</v>
      </c>
      <c r="Y2713" s="9">
        <v>3</v>
      </c>
      <c r="Z2713" s="8">
        <f t="shared" si="839"/>
        <v>14746</v>
      </c>
      <c r="AA2713" s="6" t="s">
        <v>3967</v>
      </c>
      <c r="AB2713" s="6">
        <v>30399590</v>
      </c>
      <c r="AC2713" s="6">
        <f t="shared" si="826"/>
        <v>3.2825000000000002</v>
      </c>
      <c r="AD2713" s="6">
        <f t="shared" si="827"/>
        <v>99786654</v>
      </c>
      <c r="AE2713" s="6">
        <f t="shared" si="831"/>
        <v>29830896</v>
      </c>
      <c r="AF2713" s="6">
        <v>3870000</v>
      </c>
      <c r="AG2713" s="11">
        <f t="shared" si="829"/>
        <v>133487550</v>
      </c>
      <c r="AH2713">
        <f t="shared" si="828"/>
        <v>4.3910970509799636</v>
      </c>
      <c r="AI2713" s="53">
        <v>0.8</v>
      </c>
      <c r="AJ2713" s="7" t="str">
        <f t="shared" si="835"/>
        <v>hp_133487550</v>
      </c>
      <c r="AK2713" s="7" t="s">
        <v>3968</v>
      </c>
      <c r="AL2713" s="7">
        <v>5653820</v>
      </c>
      <c r="AM2713" s="7">
        <f>INT(IF(MOD(Y2713,3)=0,INT(AL2713*0.55),INT(AL2713*0.35)))</f>
        <v>3109601</v>
      </c>
      <c r="AN2713" s="54">
        <f t="shared" si="836"/>
        <v>19861177</v>
      </c>
      <c r="AO2713" s="7" t="str">
        <f t="shared" si="837"/>
        <v>atk_19861177</v>
      </c>
      <c r="AP2713" s="7" t="s">
        <v>3973</v>
      </c>
      <c r="AQ2713" s="7" t="s">
        <v>4000</v>
      </c>
      <c r="AR2713" s="7" t="s">
        <v>3975</v>
      </c>
      <c r="AS2713" s="7" t="s">
        <v>3976</v>
      </c>
      <c r="AU2713" s="7" t="str">
        <f t="shared" si="838"/>
        <v>hp_133487550;atk_19861177;hit_500000;miss_115;cirt_0;cirtSub_-3500</v>
      </c>
    </row>
    <row r="2714" spans="22:47" x14ac:dyDescent="0.2">
      <c r="V2714" s="7" t="str">
        <f t="shared" si="834"/>
        <v>遥远孤岛14-4</v>
      </c>
      <c r="W2714" s="7">
        <f t="shared" si="825"/>
        <v>5247</v>
      </c>
      <c r="X2714" s="9" t="s">
        <v>3454</v>
      </c>
      <c r="Y2714" s="9">
        <v>4</v>
      </c>
      <c r="Z2714" s="8">
        <f t="shared" si="839"/>
        <v>14750</v>
      </c>
      <c r="AA2714" s="6" t="s">
        <v>3967</v>
      </c>
      <c r="AB2714" s="6">
        <v>30419765</v>
      </c>
      <c r="AC2714" s="6">
        <f t="shared" si="826"/>
        <v>3.2825000000000002</v>
      </c>
      <c r="AD2714" s="6">
        <f t="shared" si="827"/>
        <v>99852878</v>
      </c>
      <c r="AE2714" s="6">
        <f t="shared" si="831"/>
        <v>29830896</v>
      </c>
      <c r="AF2714" s="6">
        <v>3870000</v>
      </c>
      <c r="AG2714" s="11">
        <f t="shared" si="829"/>
        <v>133553774</v>
      </c>
      <c r="AH2714">
        <f t="shared" si="828"/>
        <v>4.3903617927357423</v>
      </c>
      <c r="AI2714" s="53">
        <v>0.8</v>
      </c>
      <c r="AJ2714" s="7" t="str">
        <f t="shared" si="835"/>
        <v>hp_133553774</v>
      </c>
      <c r="AK2714" s="7" t="s">
        <v>3968</v>
      </c>
      <c r="AL2714" s="7">
        <v>5659220</v>
      </c>
      <c r="AM2714" s="7">
        <f>INT(IF(MOD(Y2714,3)=0,INT(AL2714*0.55),INT(AL2714*0.35)))</f>
        <v>1980727</v>
      </c>
      <c r="AN2714" s="54">
        <f t="shared" si="836"/>
        <v>19876818</v>
      </c>
      <c r="AO2714" s="7" t="str">
        <f t="shared" si="837"/>
        <v>atk_19876818</v>
      </c>
      <c r="AP2714" s="7" t="s">
        <v>3973</v>
      </c>
      <c r="AQ2714" s="7" t="s">
        <v>4000</v>
      </c>
      <c r="AR2714" s="7" t="s">
        <v>3975</v>
      </c>
      <c r="AS2714" s="7" t="s">
        <v>3976</v>
      </c>
      <c r="AU2714" s="7" t="str">
        <f t="shared" si="838"/>
        <v>hp_133553774;atk_19876818;hit_500000;miss_115;cirt_0;cirtSub_-3500</v>
      </c>
    </row>
    <row r="2715" spans="22:47" x14ac:dyDescent="0.2">
      <c r="V2715" s="7" t="str">
        <f t="shared" si="834"/>
        <v>遥远孤岛14-5</v>
      </c>
      <c r="W2715" s="7">
        <f t="shared" si="825"/>
        <v>5249</v>
      </c>
      <c r="X2715" s="9" t="s">
        <v>3454</v>
      </c>
      <c r="Y2715" s="9">
        <v>5</v>
      </c>
      <c r="Z2715" s="8">
        <f t="shared" si="839"/>
        <v>14755</v>
      </c>
      <c r="AA2715" s="6" t="s">
        <v>3967</v>
      </c>
      <c r="AB2715" s="6">
        <v>30439942</v>
      </c>
      <c r="AC2715" s="6">
        <f t="shared" si="826"/>
        <v>3.2825000000000002</v>
      </c>
      <c r="AD2715" s="6">
        <f t="shared" si="827"/>
        <v>99919109</v>
      </c>
      <c r="AE2715" s="6">
        <f t="shared" si="831"/>
        <v>29830896</v>
      </c>
      <c r="AF2715" s="6">
        <v>3870000</v>
      </c>
      <c r="AG2715" s="11">
        <f t="shared" si="829"/>
        <v>133620005</v>
      </c>
      <c r="AH2715">
        <f t="shared" si="828"/>
        <v>4.3896274506699129</v>
      </c>
      <c r="AI2715" s="53">
        <v>0.8</v>
      </c>
      <c r="AJ2715" s="7" t="str">
        <f t="shared" si="835"/>
        <v>hp_133620005</v>
      </c>
      <c r="AK2715" s="7" t="s">
        <v>3968</v>
      </c>
      <c r="AL2715" s="7">
        <v>5664620</v>
      </c>
      <c r="AM2715" s="7">
        <f>INT(IF(MOD(Y2715,3)=0,INT(AL2715*0.55),INT(AL2715*0.35)))</f>
        <v>1982617</v>
      </c>
      <c r="AN2715" s="54">
        <f t="shared" si="836"/>
        <v>19892457</v>
      </c>
      <c r="AO2715" s="7" t="str">
        <f t="shared" si="837"/>
        <v>atk_19892457</v>
      </c>
      <c r="AP2715" s="7" t="s">
        <v>3973</v>
      </c>
      <c r="AQ2715" s="7" t="s">
        <v>4000</v>
      </c>
      <c r="AR2715" s="7" t="s">
        <v>3975</v>
      </c>
      <c r="AS2715" s="7" t="s">
        <v>3976</v>
      </c>
      <c r="AU2715" s="7" t="str">
        <f t="shared" si="838"/>
        <v>hp_133620005;atk_19892457;hit_500000;miss_115;cirt_0;cirtSub_-3500</v>
      </c>
    </row>
    <row r="2716" spans="22:47" x14ac:dyDescent="0.2">
      <c r="V2716" s="7" t="str">
        <f t="shared" si="834"/>
        <v>遥远孤岛14-6</v>
      </c>
      <c r="W2716" s="7">
        <f t="shared" si="825"/>
        <v>5251</v>
      </c>
      <c r="X2716" s="9" t="s">
        <v>3454</v>
      </c>
      <c r="Y2716" s="9">
        <v>6</v>
      </c>
      <c r="Z2716" s="8">
        <f t="shared" si="839"/>
        <v>14761</v>
      </c>
      <c r="AA2716" s="6" t="s">
        <v>3967</v>
      </c>
      <c r="AB2716" s="6">
        <v>30460122</v>
      </c>
      <c r="AC2716" s="6">
        <f t="shared" si="826"/>
        <v>3.2850000000000001</v>
      </c>
      <c r="AD2716" s="6">
        <f t="shared" si="827"/>
        <v>100061500</v>
      </c>
      <c r="AE2716" s="6">
        <f t="shared" si="831"/>
        <v>29830896</v>
      </c>
      <c r="AF2716" s="6">
        <v>3870000</v>
      </c>
      <c r="AG2716" s="11">
        <f t="shared" si="829"/>
        <v>133762396</v>
      </c>
      <c r="AH2716">
        <f t="shared" si="828"/>
        <v>4.3913939674962563</v>
      </c>
      <c r="AI2716" s="53">
        <v>0.8</v>
      </c>
      <c r="AJ2716" s="7" t="str">
        <f t="shared" si="835"/>
        <v>hp_133762396</v>
      </c>
      <c r="AK2716" s="7" t="s">
        <v>3968</v>
      </c>
      <c r="AL2716" s="7">
        <v>5670020</v>
      </c>
      <c r="AM2716" s="7">
        <f>INT(IF(MOD(Y2716,3)=0,INT(AL2716*0.55),INT(AL2716*0.35)))</f>
        <v>3118511</v>
      </c>
      <c r="AN2716" s="54">
        <f t="shared" si="836"/>
        <v>19919433</v>
      </c>
      <c r="AO2716" s="7" t="str">
        <f t="shared" si="837"/>
        <v>atk_19919433</v>
      </c>
      <c r="AP2716" s="7" t="s">
        <v>3973</v>
      </c>
      <c r="AQ2716" s="7" t="s">
        <v>4000</v>
      </c>
      <c r="AR2716" s="7" t="s">
        <v>3975</v>
      </c>
      <c r="AS2716" s="7" t="s">
        <v>3976</v>
      </c>
      <c r="AU2716" s="7" t="str">
        <f t="shared" si="838"/>
        <v>hp_133762396;atk_19919433;hit_500000;miss_115;cirt_0;cirtSub_-3500</v>
      </c>
    </row>
    <row r="2717" spans="22:47" x14ac:dyDescent="0.2">
      <c r="V2717" s="7" t="str">
        <f t="shared" si="834"/>
        <v>遥远孤岛14-7</v>
      </c>
      <c r="W2717" s="7">
        <f t="shared" ref="W2717:W2780" si="843">W2716+2</f>
        <v>5253</v>
      </c>
      <c r="X2717" s="9" t="s">
        <v>3454</v>
      </c>
      <c r="Y2717" s="9">
        <v>7</v>
      </c>
      <c r="Z2717" s="8">
        <f t="shared" si="839"/>
        <v>14768</v>
      </c>
      <c r="AA2717" s="6" t="s">
        <v>3967</v>
      </c>
      <c r="AB2717" s="6">
        <v>30480304</v>
      </c>
      <c r="AC2717" s="6">
        <f t="shared" si="826"/>
        <v>3.2850000000000001</v>
      </c>
      <c r="AD2717" s="6">
        <f t="shared" si="827"/>
        <v>100127798</v>
      </c>
      <c r="AE2717" s="6">
        <f t="shared" si="831"/>
        <v>29830896</v>
      </c>
      <c r="AF2717" s="6">
        <v>3870000</v>
      </c>
      <c r="AG2717" s="11">
        <f t="shared" si="829"/>
        <v>133828694</v>
      </c>
      <c r="AH2717">
        <f t="shared" si="828"/>
        <v>4.3906613923535671</v>
      </c>
      <c r="AI2717" s="53">
        <v>0.8</v>
      </c>
      <c r="AJ2717" s="7" t="str">
        <f t="shared" si="835"/>
        <v>hp_133828694</v>
      </c>
      <c r="AK2717" s="7" t="s">
        <v>3968</v>
      </c>
      <c r="AL2717" s="7">
        <v>5675420</v>
      </c>
      <c r="AM2717" s="7">
        <f>INT(IF(MOD(Y2717,3)=0,INT(AL2717*0.55),INT(AL2717*0.35)))</f>
        <v>1986397</v>
      </c>
      <c r="AN2717" s="54">
        <f t="shared" si="836"/>
        <v>19935077</v>
      </c>
      <c r="AO2717" s="7" t="str">
        <f t="shared" si="837"/>
        <v>atk_19935077</v>
      </c>
      <c r="AP2717" s="7" t="s">
        <v>3973</v>
      </c>
      <c r="AQ2717" s="7" t="s">
        <v>4000</v>
      </c>
      <c r="AR2717" s="7" t="s">
        <v>3975</v>
      </c>
      <c r="AS2717" s="7" t="s">
        <v>3976</v>
      </c>
      <c r="AU2717" s="7" t="str">
        <f t="shared" si="838"/>
        <v>hp_133828694;atk_19935077;hit_500000;miss_115;cirt_0;cirtSub_-3500</v>
      </c>
    </row>
    <row r="2718" spans="22:47" x14ac:dyDescent="0.2">
      <c r="V2718" s="7" t="str">
        <f t="shared" si="834"/>
        <v>遥远孤岛14-8</v>
      </c>
      <c r="W2718" s="7">
        <f t="shared" si="843"/>
        <v>5255</v>
      </c>
      <c r="X2718" s="9" t="s">
        <v>3454</v>
      </c>
      <c r="Y2718" s="9">
        <v>8</v>
      </c>
      <c r="Z2718" s="8">
        <f t="shared" si="839"/>
        <v>14776</v>
      </c>
      <c r="AA2718" s="6" t="s">
        <v>3967</v>
      </c>
      <c r="AB2718" s="6">
        <v>30500489</v>
      </c>
      <c r="AC2718" s="6">
        <f t="shared" si="826"/>
        <v>3.2850000000000001</v>
      </c>
      <c r="AD2718" s="6">
        <f t="shared" si="827"/>
        <v>100194106</v>
      </c>
      <c r="AE2718" s="6">
        <f t="shared" si="831"/>
        <v>29830896</v>
      </c>
      <c r="AF2718" s="6">
        <v>3870000</v>
      </c>
      <c r="AG2718" s="11">
        <f t="shared" si="829"/>
        <v>133895002</v>
      </c>
      <c r="AH2718">
        <f t="shared" si="828"/>
        <v>4.3899296827667253</v>
      </c>
      <c r="AI2718" s="53">
        <v>0.8</v>
      </c>
      <c r="AJ2718" s="7" t="str">
        <f t="shared" si="835"/>
        <v>hp_133895002</v>
      </c>
      <c r="AK2718" s="7" t="s">
        <v>3968</v>
      </c>
      <c r="AL2718" s="7">
        <v>5680820</v>
      </c>
      <c r="AM2718" s="7">
        <f>INT(IF(MOD(Y2718,3)=0,INT(AL2718*0.55),INT(AL2718*0.35)))</f>
        <v>1988287</v>
      </c>
      <c r="AN2718" s="54">
        <f t="shared" si="836"/>
        <v>19950720</v>
      </c>
      <c r="AO2718" s="7" t="str">
        <f t="shared" si="837"/>
        <v>atk_19950720</v>
      </c>
      <c r="AP2718" s="7" t="s">
        <v>3973</v>
      </c>
      <c r="AQ2718" s="7" t="s">
        <v>4000</v>
      </c>
      <c r="AR2718" s="7" t="s">
        <v>3975</v>
      </c>
      <c r="AS2718" s="7" t="s">
        <v>3976</v>
      </c>
      <c r="AU2718" s="7" t="str">
        <f t="shared" si="838"/>
        <v>hp_133895002;atk_19950720;hit_500000;miss_115;cirt_0;cirtSub_-3500</v>
      </c>
    </row>
    <row r="2719" spans="22:47" x14ac:dyDescent="0.2">
      <c r="V2719" s="7" t="str">
        <f t="shared" si="834"/>
        <v>遥远孤岛14-9</v>
      </c>
      <c r="W2719" s="7">
        <f t="shared" si="843"/>
        <v>5257</v>
      </c>
      <c r="X2719" s="9" t="s">
        <v>3454</v>
      </c>
      <c r="Y2719" s="9">
        <v>9</v>
      </c>
      <c r="Z2719" s="8">
        <f t="shared" si="839"/>
        <v>14785</v>
      </c>
      <c r="AA2719" s="6" t="s">
        <v>3967</v>
      </c>
      <c r="AB2719" s="6">
        <v>30520677</v>
      </c>
      <c r="AC2719" s="6">
        <f t="shared" ref="AC2719:AC2782" si="844">0.6+INT((Z2719-1)/55)*0.01+INT(Y2719/3)*0.0025</f>
        <v>3.2875000000000001</v>
      </c>
      <c r="AD2719" s="6">
        <f t="shared" ref="AD2719:AD2782" si="845">INT(AB2719*AC2719)</f>
        <v>100336725</v>
      </c>
      <c r="AE2719" s="6">
        <f t="shared" si="831"/>
        <v>29830896</v>
      </c>
      <c r="AF2719" s="6">
        <v>3870000</v>
      </c>
      <c r="AG2719" s="11">
        <f t="shared" si="829"/>
        <v>134037621</v>
      </c>
      <c r="AH2719">
        <f t="shared" si="828"/>
        <v>4.3916988145446449</v>
      </c>
      <c r="AI2719" s="53">
        <v>0.8</v>
      </c>
      <c r="AJ2719" s="7" t="str">
        <f t="shared" si="835"/>
        <v>hp_134037621</v>
      </c>
      <c r="AK2719" s="7" t="s">
        <v>3968</v>
      </c>
      <c r="AL2719" s="7">
        <v>5686220</v>
      </c>
      <c r="AM2719" s="7">
        <f>INT(IF(MOD(Y2719,3)=0,INT(AL2719*0.55),INT(AL2719*0.35)))</f>
        <v>3127421</v>
      </c>
      <c r="AN2719" s="54">
        <f t="shared" si="836"/>
        <v>19977732</v>
      </c>
      <c r="AO2719" s="7" t="str">
        <f t="shared" si="837"/>
        <v>atk_19977732</v>
      </c>
      <c r="AP2719" s="7" t="s">
        <v>3973</v>
      </c>
      <c r="AQ2719" s="7" t="s">
        <v>4000</v>
      </c>
      <c r="AR2719" s="7" t="s">
        <v>3975</v>
      </c>
      <c r="AS2719" s="7" t="s">
        <v>3976</v>
      </c>
      <c r="AU2719" s="7" t="str">
        <f t="shared" si="838"/>
        <v>hp_134037621;atk_19977732;hit_500000;miss_115;cirt_0;cirtSub_-3500</v>
      </c>
    </row>
    <row r="2720" spans="22:47" x14ac:dyDescent="0.2">
      <c r="V2720" s="7" t="str">
        <f t="shared" si="834"/>
        <v>遥远孤岛14-10</v>
      </c>
      <c r="W2720" s="7">
        <f t="shared" si="843"/>
        <v>5259</v>
      </c>
      <c r="X2720" s="9" t="s">
        <v>3454</v>
      </c>
      <c r="Y2720" s="9">
        <v>10</v>
      </c>
      <c r="Z2720" s="8">
        <f t="shared" si="839"/>
        <v>14795</v>
      </c>
      <c r="AA2720" s="6" t="s">
        <v>3967</v>
      </c>
      <c r="AB2720" s="6">
        <v>30540867</v>
      </c>
      <c r="AC2720" s="6">
        <f t="shared" si="844"/>
        <v>3.2875000000000001</v>
      </c>
      <c r="AD2720" s="6">
        <f t="shared" si="845"/>
        <v>100403100</v>
      </c>
      <c r="AE2720" s="6">
        <f t="shared" si="831"/>
        <v>29830896</v>
      </c>
      <c r="AF2720" s="6">
        <v>3870000</v>
      </c>
      <c r="AG2720" s="11">
        <f t="shared" si="829"/>
        <v>134103996</v>
      </c>
      <c r="AH2720">
        <f t="shared" ref="AH2720:AH2783" si="846">AG2720/AB2720</f>
        <v>4.390968861493028</v>
      </c>
      <c r="AI2720" s="53">
        <v>0.8</v>
      </c>
      <c r="AJ2720" s="7" t="str">
        <f t="shared" si="835"/>
        <v>hp_134103996</v>
      </c>
      <c r="AK2720" s="7" t="s">
        <v>3968</v>
      </c>
      <c r="AL2720" s="7">
        <v>5691620</v>
      </c>
      <c r="AM2720" s="7">
        <f>INT(IF(MOD(Y2720,3)=0,INT(AL2720*0.55),INT(AL2720*0.35)))</f>
        <v>1992067</v>
      </c>
      <c r="AN2720" s="54">
        <f t="shared" si="836"/>
        <v>19993380</v>
      </c>
      <c r="AO2720" s="7" t="str">
        <f t="shared" si="837"/>
        <v>atk_19993380</v>
      </c>
      <c r="AP2720" s="7" t="s">
        <v>3973</v>
      </c>
      <c r="AQ2720" s="7" t="s">
        <v>4000</v>
      </c>
      <c r="AR2720" s="7" t="s">
        <v>3975</v>
      </c>
      <c r="AS2720" s="7" t="s">
        <v>3976</v>
      </c>
      <c r="AU2720" s="7" t="str">
        <f t="shared" si="838"/>
        <v>hp_134103996;atk_19993380;hit_500000;miss_115;cirt_0;cirtSub_-3500</v>
      </c>
    </row>
    <row r="2721" spans="22:47" x14ac:dyDescent="0.2">
      <c r="V2721" s="7" t="str">
        <f t="shared" si="834"/>
        <v>遥远孤岛15-1</v>
      </c>
      <c r="W2721" s="7">
        <f t="shared" si="843"/>
        <v>5261</v>
      </c>
      <c r="X2721" s="9" t="s">
        <v>3455</v>
      </c>
      <c r="Y2721" s="9">
        <v>1</v>
      </c>
      <c r="Z2721" s="8">
        <f t="shared" si="839"/>
        <v>14796</v>
      </c>
      <c r="AA2721" s="6" t="s">
        <v>3967</v>
      </c>
      <c r="AB2721" s="6">
        <v>30561059</v>
      </c>
      <c r="AC2721" s="6">
        <f t="shared" si="844"/>
        <v>3.29</v>
      </c>
      <c r="AD2721" s="6">
        <f t="shared" si="845"/>
        <v>100545884</v>
      </c>
      <c r="AE2721" s="6">
        <f t="shared" ref="AE2721" si="847">IF(MOD(Y2721,1)=0,INT(AD2720*0.3),0)</f>
        <v>30120930</v>
      </c>
      <c r="AF2721" s="6">
        <v>3870000</v>
      </c>
      <c r="AG2721" s="11">
        <f t="shared" ref="AG2721:AG2784" si="848">INT(AD2721*1)+AF2721+AE2721</f>
        <v>134536814</v>
      </c>
      <c r="AH2721">
        <f t="shared" si="846"/>
        <v>4.4022301059658959</v>
      </c>
      <c r="AI2721" s="53">
        <v>0.8</v>
      </c>
      <c r="AJ2721" s="7" t="str">
        <f t="shared" si="835"/>
        <v>hp_134536814</v>
      </c>
      <c r="AK2721" s="7" t="s">
        <v>3968</v>
      </c>
      <c r="AL2721" s="7">
        <v>5697020</v>
      </c>
      <c r="AM2721" s="7">
        <f>INT(IF(MOD(Y2721,3)=0,INT(AL2721*0.55),INT(AL2721*0.35)))</f>
        <v>1993957</v>
      </c>
      <c r="AN2721" s="54">
        <f t="shared" si="836"/>
        <v>20063674</v>
      </c>
      <c r="AO2721" s="7" t="str">
        <f t="shared" si="837"/>
        <v>atk_20063674</v>
      </c>
      <c r="AP2721" s="7" t="s">
        <v>3973</v>
      </c>
      <c r="AQ2721" s="7" t="s">
        <v>4000</v>
      </c>
      <c r="AR2721" s="7" t="s">
        <v>3975</v>
      </c>
      <c r="AS2721" s="7" t="s">
        <v>3976</v>
      </c>
      <c r="AU2721" s="7" t="str">
        <f t="shared" si="838"/>
        <v>hp_134536814;atk_20063674;hit_500000;miss_115;cirt_0;cirtSub_-3500</v>
      </c>
    </row>
    <row r="2722" spans="22:47" x14ac:dyDescent="0.2">
      <c r="V2722" s="7" t="str">
        <f t="shared" si="834"/>
        <v>遥远孤岛15-2</v>
      </c>
      <c r="W2722" s="7">
        <f t="shared" si="843"/>
        <v>5263</v>
      </c>
      <c r="X2722" s="9" t="s">
        <v>3455</v>
      </c>
      <c r="Y2722" s="9">
        <v>2</v>
      </c>
      <c r="Z2722" s="8">
        <f t="shared" si="839"/>
        <v>14798</v>
      </c>
      <c r="AA2722" s="6" t="s">
        <v>3967</v>
      </c>
      <c r="AB2722" s="6">
        <v>30581253</v>
      </c>
      <c r="AC2722" s="6">
        <f t="shared" si="844"/>
        <v>3.29</v>
      </c>
      <c r="AD2722" s="6">
        <f t="shared" si="845"/>
        <v>100612322</v>
      </c>
      <c r="AE2722" s="6">
        <f t="shared" si="831"/>
        <v>30120930</v>
      </c>
      <c r="AF2722" s="6">
        <v>3870000</v>
      </c>
      <c r="AG2722" s="11">
        <f t="shared" si="848"/>
        <v>134603252</v>
      </c>
      <c r="AH2722">
        <f t="shared" si="846"/>
        <v>4.4014956483306946</v>
      </c>
      <c r="AI2722" s="53">
        <v>0.8</v>
      </c>
      <c r="AJ2722" s="7" t="str">
        <f t="shared" si="835"/>
        <v>hp_134603252</v>
      </c>
      <c r="AK2722" s="7" t="s">
        <v>3968</v>
      </c>
      <c r="AL2722" s="7">
        <v>5702420</v>
      </c>
      <c r="AM2722" s="7">
        <f>INT(IF(MOD(Y2722,3)=0,INT(AL2722*0.55),INT(AL2722*0.35)))</f>
        <v>1995847</v>
      </c>
      <c r="AN2722" s="54">
        <f t="shared" si="836"/>
        <v>20079341</v>
      </c>
      <c r="AO2722" s="7" t="str">
        <f t="shared" si="837"/>
        <v>atk_20079341</v>
      </c>
      <c r="AP2722" s="7" t="s">
        <v>3973</v>
      </c>
      <c r="AQ2722" s="7" t="s">
        <v>4000</v>
      </c>
      <c r="AR2722" s="7" t="s">
        <v>3975</v>
      </c>
      <c r="AS2722" s="7" t="s">
        <v>3976</v>
      </c>
      <c r="AU2722" s="7" t="str">
        <f t="shared" si="838"/>
        <v>hp_134603252;atk_20079341;hit_500000;miss_115;cirt_0;cirtSub_-3500</v>
      </c>
    </row>
    <row r="2723" spans="22:47" x14ac:dyDescent="0.2">
      <c r="V2723" s="7" t="str">
        <f t="shared" si="834"/>
        <v>遥远孤岛15-3</v>
      </c>
      <c r="W2723" s="7">
        <f t="shared" si="843"/>
        <v>5265</v>
      </c>
      <c r="X2723" s="9" t="s">
        <v>3455</v>
      </c>
      <c r="Y2723" s="9">
        <v>3</v>
      </c>
      <c r="Z2723" s="8">
        <f t="shared" si="839"/>
        <v>14801</v>
      </c>
      <c r="AA2723" s="6" t="s">
        <v>3967</v>
      </c>
      <c r="AB2723" s="6">
        <v>30601448</v>
      </c>
      <c r="AC2723" s="6">
        <f t="shared" si="844"/>
        <v>3.2925</v>
      </c>
      <c r="AD2723" s="6">
        <f t="shared" si="845"/>
        <v>100755267</v>
      </c>
      <c r="AE2723" s="6">
        <f t="shared" si="831"/>
        <v>30120930</v>
      </c>
      <c r="AF2723" s="6">
        <v>3870000</v>
      </c>
      <c r="AG2723" s="11">
        <f t="shared" si="848"/>
        <v>134746197</v>
      </c>
      <c r="AH2723">
        <f t="shared" si="846"/>
        <v>4.4032621266810645</v>
      </c>
      <c r="AI2723" s="53">
        <v>0.8</v>
      </c>
      <c r="AJ2723" s="7" t="str">
        <f t="shared" si="835"/>
        <v>hp_134746197</v>
      </c>
      <c r="AK2723" s="7" t="s">
        <v>3968</v>
      </c>
      <c r="AL2723" s="7">
        <v>5707820</v>
      </c>
      <c r="AM2723" s="7">
        <f>INT(IF(MOD(Y2723,3)=0,INT(AL2723*0.55),INT(AL2723*0.35)))</f>
        <v>3139301</v>
      </c>
      <c r="AN2723" s="54">
        <f t="shared" si="836"/>
        <v>20106422</v>
      </c>
      <c r="AO2723" s="7" t="str">
        <f t="shared" si="837"/>
        <v>atk_20106422</v>
      </c>
      <c r="AP2723" s="7" t="s">
        <v>3973</v>
      </c>
      <c r="AQ2723" s="7" t="s">
        <v>4000</v>
      </c>
      <c r="AR2723" s="7" t="s">
        <v>3975</v>
      </c>
      <c r="AS2723" s="7" t="s">
        <v>3976</v>
      </c>
      <c r="AU2723" s="7" t="str">
        <f t="shared" si="838"/>
        <v>hp_134746197;atk_20106422;hit_500000;miss_115;cirt_0;cirtSub_-3500</v>
      </c>
    </row>
    <row r="2724" spans="22:47" x14ac:dyDescent="0.2">
      <c r="V2724" s="7" t="str">
        <f t="shared" si="834"/>
        <v>遥远孤岛15-4</v>
      </c>
      <c r="W2724" s="7">
        <f t="shared" si="843"/>
        <v>5267</v>
      </c>
      <c r="X2724" s="9" t="s">
        <v>3455</v>
      </c>
      <c r="Y2724" s="9">
        <v>4</v>
      </c>
      <c r="Z2724" s="8">
        <f t="shared" si="839"/>
        <v>14805</v>
      </c>
      <c r="AA2724" s="6" t="s">
        <v>3967</v>
      </c>
      <c r="AB2724" s="6">
        <v>30621644</v>
      </c>
      <c r="AC2724" s="6">
        <f t="shared" si="844"/>
        <v>3.2925</v>
      </c>
      <c r="AD2724" s="6">
        <f t="shared" si="845"/>
        <v>100821762</v>
      </c>
      <c r="AE2724" s="6">
        <f t="shared" si="831"/>
        <v>30120930</v>
      </c>
      <c r="AF2724" s="6">
        <v>3870000</v>
      </c>
      <c r="AG2724" s="11">
        <f t="shared" si="848"/>
        <v>134812692</v>
      </c>
      <c r="AH2724">
        <f t="shared" si="846"/>
        <v>4.402529531072858</v>
      </c>
      <c r="AI2724" s="53">
        <v>0.8</v>
      </c>
      <c r="AJ2724" s="7" t="str">
        <f t="shared" si="835"/>
        <v>hp_134812692</v>
      </c>
      <c r="AK2724" s="7" t="s">
        <v>3968</v>
      </c>
      <c r="AL2724" s="7">
        <v>5713220</v>
      </c>
      <c r="AM2724" s="7">
        <f>INT(IF(MOD(Y2724,3)=0,INT(AL2724*0.55),INT(AL2724*0.35)))</f>
        <v>1999627</v>
      </c>
      <c r="AN2724" s="54">
        <f t="shared" si="836"/>
        <v>20122095</v>
      </c>
      <c r="AO2724" s="7" t="str">
        <f t="shared" si="837"/>
        <v>atk_20122095</v>
      </c>
      <c r="AP2724" s="7" t="s">
        <v>3973</v>
      </c>
      <c r="AQ2724" s="7" t="s">
        <v>4000</v>
      </c>
      <c r="AR2724" s="7" t="s">
        <v>3975</v>
      </c>
      <c r="AS2724" s="7" t="s">
        <v>3976</v>
      </c>
      <c r="AU2724" s="7" t="str">
        <f t="shared" si="838"/>
        <v>hp_134812692;atk_20122095;hit_500000;miss_115;cirt_0;cirtSub_-3500</v>
      </c>
    </row>
    <row r="2725" spans="22:47" x14ac:dyDescent="0.2">
      <c r="V2725" s="7" t="str">
        <f t="shared" si="834"/>
        <v>遥远孤岛15-5</v>
      </c>
      <c r="W2725" s="7">
        <f t="shared" si="843"/>
        <v>5269</v>
      </c>
      <c r="X2725" s="9" t="s">
        <v>3455</v>
      </c>
      <c r="Y2725" s="9">
        <v>5</v>
      </c>
      <c r="Z2725" s="8">
        <f t="shared" si="839"/>
        <v>14810</v>
      </c>
      <c r="AA2725" s="6" t="s">
        <v>3967</v>
      </c>
      <c r="AB2725" s="6">
        <v>30641843</v>
      </c>
      <c r="AC2725" s="6">
        <f t="shared" si="844"/>
        <v>3.2925</v>
      </c>
      <c r="AD2725" s="6">
        <f t="shared" si="845"/>
        <v>100888268</v>
      </c>
      <c r="AE2725" s="6">
        <f t="shared" si="831"/>
        <v>30120930</v>
      </c>
      <c r="AF2725" s="6">
        <v>3870000</v>
      </c>
      <c r="AG2725" s="11">
        <f t="shared" si="848"/>
        <v>134879198</v>
      </c>
      <c r="AH2725">
        <f t="shared" si="846"/>
        <v>4.4017978291971538</v>
      </c>
      <c r="AI2725" s="53">
        <v>0.8</v>
      </c>
      <c r="AJ2725" s="7" t="str">
        <f t="shared" si="835"/>
        <v>hp_134879198</v>
      </c>
      <c r="AK2725" s="7" t="s">
        <v>3968</v>
      </c>
      <c r="AL2725" s="7">
        <v>5718620</v>
      </c>
      <c r="AM2725" s="7">
        <f>INT(IF(MOD(Y2725,3)=0,INT(AL2725*0.55),INT(AL2725*0.35)))</f>
        <v>2001517</v>
      </c>
      <c r="AN2725" s="54">
        <f t="shared" si="836"/>
        <v>20137767</v>
      </c>
      <c r="AO2725" s="7" t="str">
        <f t="shared" si="837"/>
        <v>atk_20137767</v>
      </c>
      <c r="AP2725" s="7" t="s">
        <v>3973</v>
      </c>
      <c r="AQ2725" s="7" t="s">
        <v>4000</v>
      </c>
      <c r="AR2725" s="7" t="s">
        <v>3975</v>
      </c>
      <c r="AS2725" s="7" t="s">
        <v>3976</v>
      </c>
      <c r="AU2725" s="7" t="str">
        <f t="shared" si="838"/>
        <v>hp_134879198;atk_20137767;hit_500000;miss_115;cirt_0;cirtSub_-3500</v>
      </c>
    </row>
    <row r="2726" spans="22:47" x14ac:dyDescent="0.2">
      <c r="V2726" s="7" t="str">
        <f t="shared" si="834"/>
        <v>遥远孤岛15-6</v>
      </c>
      <c r="W2726" s="7">
        <f t="shared" si="843"/>
        <v>5271</v>
      </c>
      <c r="X2726" s="9" t="s">
        <v>3455</v>
      </c>
      <c r="Y2726" s="9">
        <v>6</v>
      </c>
      <c r="Z2726" s="8">
        <f t="shared" si="839"/>
        <v>14816</v>
      </c>
      <c r="AA2726" s="6" t="s">
        <v>3967</v>
      </c>
      <c r="AB2726" s="6">
        <v>30662045</v>
      </c>
      <c r="AC2726" s="6">
        <f t="shared" si="844"/>
        <v>3.2949999999999999</v>
      </c>
      <c r="AD2726" s="6">
        <f t="shared" si="845"/>
        <v>101031438</v>
      </c>
      <c r="AE2726" s="6">
        <f t="shared" si="831"/>
        <v>30120930</v>
      </c>
      <c r="AF2726" s="6">
        <v>3870000</v>
      </c>
      <c r="AG2726" s="11">
        <f t="shared" si="848"/>
        <v>135022368</v>
      </c>
      <c r="AH2726">
        <f t="shared" si="846"/>
        <v>4.403566950606197</v>
      </c>
      <c r="AI2726" s="53">
        <v>0.8</v>
      </c>
      <c r="AJ2726" s="7" t="str">
        <f t="shared" si="835"/>
        <v>hp_135022368</v>
      </c>
      <c r="AK2726" s="7" t="s">
        <v>3968</v>
      </c>
      <c r="AL2726" s="7">
        <v>5724020</v>
      </c>
      <c r="AM2726" s="7">
        <f>INT(IF(MOD(Y2726,3)=0,INT(AL2726*0.55),INT(AL2726*0.35)))</f>
        <v>3148211</v>
      </c>
      <c r="AN2726" s="54">
        <f t="shared" si="836"/>
        <v>20164884</v>
      </c>
      <c r="AO2726" s="7" t="str">
        <f t="shared" si="837"/>
        <v>atk_20164884</v>
      </c>
      <c r="AP2726" s="7" t="s">
        <v>3973</v>
      </c>
      <c r="AQ2726" s="7" t="s">
        <v>4000</v>
      </c>
      <c r="AR2726" s="7" t="s">
        <v>3975</v>
      </c>
      <c r="AS2726" s="7" t="s">
        <v>3976</v>
      </c>
      <c r="AU2726" s="7" t="str">
        <f t="shared" si="838"/>
        <v>hp_135022368;atk_20164884;hit_500000;miss_115;cirt_0;cirtSub_-3500</v>
      </c>
    </row>
    <row r="2727" spans="22:47" x14ac:dyDescent="0.2">
      <c r="V2727" s="7" t="str">
        <f t="shared" si="834"/>
        <v>遥远孤岛15-7</v>
      </c>
      <c r="W2727" s="7">
        <f t="shared" si="843"/>
        <v>5273</v>
      </c>
      <c r="X2727" s="9" t="s">
        <v>3455</v>
      </c>
      <c r="Y2727" s="9">
        <v>7</v>
      </c>
      <c r="Z2727" s="8">
        <f t="shared" si="839"/>
        <v>14823</v>
      </c>
      <c r="AA2727" s="6" t="s">
        <v>3967</v>
      </c>
      <c r="AB2727" s="6">
        <v>30682249</v>
      </c>
      <c r="AC2727" s="6">
        <f t="shared" si="844"/>
        <v>3.2949999999999999</v>
      </c>
      <c r="AD2727" s="6">
        <f t="shared" si="845"/>
        <v>101098010</v>
      </c>
      <c r="AE2727" s="6">
        <f t="shared" si="831"/>
        <v>30120930</v>
      </c>
      <c r="AF2727" s="6">
        <v>3870000</v>
      </c>
      <c r="AG2727" s="11">
        <f t="shared" si="848"/>
        <v>135088940</v>
      </c>
      <c r="AH2727">
        <f t="shared" si="846"/>
        <v>4.4028369628315058</v>
      </c>
      <c r="AI2727" s="53">
        <v>0.8</v>
      </c>
      <c r="AJ2727" s="7" t="str">
        <f t="shared" si="835"/>
        <v>hp_135088940</v>
      </c>
      <c r="AK2727" s="7" t="s">
        <v>3968</v>
      </c>
      <c r="AL2727" s="7">
        <v>5729420</v>
      </c>
      <c r="AM2727" s="7">
        <f>INT(IF(MOD(Y2727,3)=0,INT(AL2727*0.55),INT(AL2727*0.35)))</f>
        <v>2005297</v>
      </c>
      <c r="AN2727" s="54">
        <f t="shared" si="836"/>
        <v>20180561</v>
      </c>
      <c r="AO2727" s="7" t="str">
        <f t="shared" si="837"/>
        <v>atk_20180561</v>
      </c>
      <c r="AP2727" s="7" t="s">
        <v>3973</v>
      </c>
      <c r="AQ2727" s="7" t="s">
        <v>4000</v>
      </c>
      <c r="AR2727" s="7" t="s">
        <v>3975</v>
      </c>
      <c r="AS2727" s="7" t="s">
        <v>3976</v>
      </c>
      <c r="AU2727" s="7" t="str">
        <f t="shared" si="838"/>
        <v>hp_135088940;atk_20180561;hit_500000;miss_115;cirt_0;cirtSub_-3500</v>
      </c>
    </row>
    <row r="2728" spans="22:47" x14ac:dyDescent="0.2">
      <c r="V2728" s="7" t="str">
        <f t="shared" si="834"/>
        <v>遥远孤岛15-8</v>
      </c>
      <c r="W2728" s="7">
        <f t="shared" si="843"/>
        <v>5275</v>
      </c>
      <c r="X2728" s="9" t="s">
        <v>3455</v>
      </c>
      <c r="Y2728" s="9">
        <v>8</v>
      </c>
      <c r="Z2728" s="8">
        <f t="shared" si="839"/>
        <v>14831</v>
      </c>
      <c r="AA2728" s="6" t="s">
        <v>3967</v>
      </c>
      <c r="AB2728" s="6">
        <v>30702455</v>
      </c>
      <c r="AC2728" s="6">
        <f t="shared" si="844"/>
        <v>3.2949999999999999</v>
      </c>
      <c r="AD2728" s="6">
        <f t="shared" si="845"/>
        <v>101164589</v>
      </c>
      <c r="AE2728" s="6">
        <f t="shared" si="831"/>
        <v>30120930</v>
      </c>
      <c r="AF2728" s="6">
        <v>3870000</v>
      </c>
      <c r="AG2728" s="11">
        <f t="shared" si="848"/>
        <v>135155519</v>
      </c>
      <c r="AH2728">
        <f t="shared" si="846"/>
        <v>4.4021078770411028</v>
      </c>
      <c r="AI2728" s="53">
        <v>0.8</v>
      </c>
      <c r="AJ2728" s="7" t="str">
        <f t="shared" si="835"/>
        <v>hp_135155519</v>
      </c>
      <c r="AK2728" s="7" t="s">
        <v>3968</v>
      </c>
      <c r="AL2728" s="7">
        <v>5734820</v>
      </c>
      <c r="AM2728" s="7">
        <f>INT(IF(MOD(Y2728,3)=0,INT(AL2728*0.55),INT(AL2728*0.35)))</f>
        <v>2007187</v>
      </c>
      <c r="AN2728" s="54">
        <f t="shared" si="836"/>
        <v>20196237</v>
      </c>
      <c r="AO2728" s="7" t="str">
        <f t="shared" si="837"/>
        <v>atk_20196237</v>
      </c>
      <c r="AP2728" s="7" t="s">
        <v>3973</v>
      </c>
      <c r="AQ2728" s="7" t="s">
        <v>4000</v>
      </c>
      <c r="AR2728" s="7" t="s">
        <v>3975</v>
      </c>
      <c r="AS2728" s="7" t="s">
        <v>3976</v>
      </c>
      <c r="AU2728" s="7" t="str">
        <f t="shared" si="838"/>
        <v>hp_135155519;atk_20196237;hit_500000;miss_115;cirt_0;cirtSub_-3500</v>
      </c>
    </row>
    <row r="2729" spans="22:47" x14ac:dyDescent="0.2">
      <c r="V2729" s="7" t="str">
        <f t="shared" si="834"/>
        <v>遥远孤岛15-9</v>
      </c>
      <c r="W2729" s="7">
        <f t="shared" si="843"/>
        <v>5277</v>
      </c>
      <c r="X2729" s="9" t="s">
        <v>3455</v>
      </c>
      <c r="Y2729" s="9">
        <v>9</v>
      </c>
      <c r="Z2729" s="8">
        <f t="shared" si="839"/>
        <v>14840</v>
      </c>
      <c r="AA2729" s="6" t="s">
        <v>3967</v>
      </c>
      <c r="AB2729" s="6">
        <v>30722662</v>
      </c>
      <c r="AC2729" s="6">
        <f t="shared" si="844"/>
        <v>3.2974999999999999</v>
      </c>
      <c r="AD2729" s="6">
        <f t="shared" si="845"/>
        <v>101307977</v>
      </c>
      <c r="AE2729" s="6">
        <f t="shared" si="831"/>
        <v>30120930</v>
      </c>
      <c r="AF2729" s="6">
        <v>3870000</v>
      </c>
      <c r="AG2729" s="11">
        <f t="shared" si="848"/>
        <v>135298907</v>
      </c>
      <c r="AH2729">
        <f t="shared" si="846"/>
        <v>4.4038796833425433</v>
      </c>
      <c r="AI2729" s="53">
        <v>0.8</v>
      </c>
      <c r="AJ2729" s="7" t="str">
        <f t="shared" si="835"/>
        <v>hp_135298907</v>
      </c>
      <c r="AK2729" s="7" t="s">
        <v>3968</v>
      </c>
      <c r="AL2729" s="7">
        <v>5740220</v>
      </c>
      <c r="AM2729" s="7">
        <f>INT(IF(MOD(Y2729,3)=0,INT(AL2729*0.55),INT(AL2729*0.35)))</f>
        <v>3157121</v>
      </c>
      <c r="AN2729" s="54">
        <f t="shared" si="836"/>
        <v>20223390</v>
      </c>
      <c r="AO2729" s="7" t="str">
        <f t="shared" si="837"/>
        <v>atk_20223390</v>
      </c>
      <c r="AP2729" s="7" t="s">
        <v>3973</v>
      </c>
      <c r="AQ2729" s="7" t="s">
        <v>4000</v>
      </c>
      <c r="AR2729" s="7" t="s">
        <v>3975</v>
      </c>
      <c r="AS2729" s="7" t="s">
        <v>3976</v>
      </c>
      <c r="AU2729" s="7" t="str">
        <f t="shared" si="838"/>
        <v>hp_135298907;atk_20223390;hit_500000;miss_115;cirt_0;cirtSub_-3500</v>
      </c>
    </row>
    <row r="2730" spans="22:47" x14ac:dyDescent="0.2">
      <c r="V2730" s="7" t="str">
        <f t="shared" si="834"/>
        <v>遥远孤岛15-10</v>
      </c>
      <c r="W2730" s="7">
        <f t="shared" si="843"/>
        <v>5279</v>
      </c>
      <c r="X2730" s="9" t="s">
        <v>3455</v>
      </c>
      <c r="Y2730" s="9">
        <v>10</v>
      </c>
      <c r="Z2730" s="8">
        <f t="shared" si="839"/>
        <v>14850</v>
      </c>
      <c r="AA2730" s="6" t="s">
        <v>3967</v>
      </c>
      <c r="AB2730" s="6">
        <v>30742871</v>
      </c>
      <c r="AC2730" s="6">
        <f t="shared" si="844"/>
        <v>3.2974999999999999</v>
      </c>
      <c r="AD2730" s="6">
        <f t="shared" si="845"/>
        <v>101374617</v>
      </c>
      <c r="AE2730" s="6">
        <f t="shared" ref="AE2730:AE2793" si="849">AE2729</f>
        <v>30120930</v>
      </c>
      <c r="AF2730" s="6">
        <v>3870000</v>
      </c>
      <c r="AG2730" s="11">
        <f t="shared" si="848"/>
        <v>135365547</v>
      </c>
      <c r="AH2730">
        <f t="shared" si="846"/>
        <v>4.4031524251589902</v>
      </c>
      <c r="AI2730" s="53">
        <v>0.8</v>
      </c>
      <c r="AJ2730" s="7" t="str">
        <f t="shared" si="835"/>
        <v>hp_135365547</v>
      </c>
      <c r="AK2730" s="7" t="s">
        <v>3968</v>
      </c>
      <c r="AL2730" s="7">
        <v>5745620</v>
      </c>
      <c r="AM2730" s="7">
        <f>INT(IF(MOD(Y2730,3)=0,INT(AL2730*0.55),INT(AL2730*0.35)))</f>
        <v>2010967</v>
      </c>
      <c r="AN2730" s="54">
        <f t="shared" si="836"/>
        <v>20239072</v>
      </c>
      <c r="AO2730" s="7" t="str">
        <f t="shared" si="837"/>
        <v>atk_20239072</v>
      </c>
      <c r="AP2730" s="7" t="s">
        <v>3973</v>
      </c>
      <c r="AQ2730" s="7" t="s">
        <v>4000</v>
      </c>
      <c r="AR2730" s="7" t="s">
        <v>3975</v>
      </c>
      <c r="AS2730" s="7" t="s">
        <v>3976</v>
      </c>
      <c r="AU2730" s="7" t="str">
        <f t="shared" si="838"/>
        <v>hp_135365547;atk_20239072;hit_500000;miss_115;cirt_0;cirtSub_-3500</v>
      </c>
    </row>
    <row r="2731" spans="22:47" x14ac:dyDescent="0.2">
      <c r="V2731" s="7" t="str">
        <f t="shared" si="834"/>
        <v>遥远孤岛16-1</v>
      </c>
      <c r="W2731" s="7">
        <f t="shared" si="843"/>
        <v>5281</v>
      </c>
      <c r="X2731" s="9" t="s">
        <v>3456</v>
      </c>
      <c r="Y2731" s="9">
        <v>1</v>
      </c>
      <c r="Z2731" s="8">
        <f t="shared" si="839"/>
        <v>14851</v>
      </c>
      <c r="AA2731" s="6" t="s">
        <v>3967</v>
      </c>
      <c r="AB2731" s="6">
        <v>30763082</v>
      </c>
      <c r="AC2731" s="6">
        <f t="shared" si="844"/>
        <v>3.3000000000000003</v>
      </c>
      <c r="AD2731" s="6">
        <f t="shared" si="845"/>
        <v>101518170</v>
      </c>
      <c r="AE2731" s="6">
        <f t="shared" ref="AE2731" si="850">IF(MOD(Y2731,1)=0,INT(AD2730*0.3),0)</f>
        <v>30412385</v>
      </c>
      <c r="AF2731" s="6">
        <v>3870000</v>
      </c>
      <c r="AG2731" s="11">
        <f t="shared" si="848"/>
        <v>135800555</v>
      </c>
      <c r="AH2731">
        <f t="shared" si="846"/>
        <v>4.4144001891618014</v>
      </c>
      <c r="AI2731" s="53">
        <v>0.8</v>
      </c>
      <c r="AJ2731" s="7" t="str">
        <f t="shared" si="835"/>
        <v>hp_135800555</v>
      </c>
      <c r="AK2731" s="7" t="s">
        <v>3968</v>
      </c>
      <c r="AL2731" s="7">
        <v>5751020</v>
      </c>
      <c r="AM2731" s="7">
        <f>INT(IF(MOD(Y2731,3)=0,INT(AL2731*0.55),INT(AL2731*0.35)))</f>
        <v>2012857</v>
      </c>
      <c r="AN2731" s="54">
        <f t="shared" si="836"/>
        <v>20309843</v>
      </c>
      <c r="AO2731" s="7" t="str">
        <f t="shared" si="837"/>
        <v>atk_20309843</v>
      </c>
      <c r="AP2731" s="7" t="s">
        <v>3973</v>
      </c>
      <c r="AQ2731" s="7" t="s">
        <v>4000</v>
      </c>
      <c r="AR2731" s="7" t="s">
        <v>3975</v>
      </c>
      <c r="AS2731" s="7" t="s">
        <v>3976</v>
      </c>
      <c r="AU2731" s="7" t="str">
        <f t="shared" si="838"/>
        <v>hp_135800555;atk_20309843;hit_500000;miss_115;cirt_0;cirtSub_-3500</v>
      </c>
    </row>
    <row r="2732" spans="22:47" x14ac:dyDescent="0.2">
      <c r="V2732" s="7" t="str">
        <f t="shared" si="834"/>
        <v>遥远孤岛16-2</v>
      </c>
      <c r="W2732" s="7">
        <f t="shared" si="843"/>
        <v>5283</v>
      </c>
      <c r="X2732" s="9" t="s">
        <v>3456</v>
      </c>
      <c r="Y2732" s="9">
        <v>2</v>
      </c>
      <c r="Z2732" s="8">
        <f t="shared" si="839"/>
        <v>14853</v>
      </c>
      <c r="AA2732" s="6" t="s">
        <v>3967</v>
      </c>
      <c r="AB2732" s="6">
        <v>30783295</v>
      </c>
      <c r="AC2732" s="6">
        <f t="shared" si="844"/>
        <v>3.3000000000000003</v>
      </c>
      <c r="AD2732" s="6">
        <f t="shared" si="845"/>
        <v>101584873</v>
      </c>
      <c r="AE2732" s="6">
        <f t="shared" si="849"/>
        <v>30412385</v>
      </c>
      <c r="AF2732" s="6">
        <v>3870000</v>
      </c>
      <c r="AG2732" s="11">
        <f t="shared" si="848"/>
        <v>135867258</v>
      </c>
      <c r="AH2732">
        <f t="shared" si="846"/>
        <v>4.4136684523212999</v>
      </c>
      <c r="AI2732" s="53">
        <v>0.8</v>
      </c>
      <c r="AJ2732" s="7" t="str">
        <f t="shared" si="835"/>
        <v>hp_135867258</v>
      </c>
      <c r="AK2732" s="7" t="s">
        <v>3968</v>
      </c>
      <c r="AL2732" s="7">
        <v>5756420</v>
      </c>
      <c r="AM2732" s="7">
        <f>INT(IF(MOD(Y2732,3)=0,INT(AL2732*0.55),INT(AL2732*0.35)))</f>
        <v>2014747</v>
      </c>
      <c r="AN2732" s="54">
        <f t="shared" si="836"/>
        <v>20325543</v>
      </c>
      <c r="AO2732" s="7" t="str">
        <f t="shared" si="837"/>
        <v>atk_20325543</v>
      </c>
      <c r="AP2732" s="7" t="s">
        <v>3973</v>
      </c>
      <c r="AQ2732" s="7" t="s">
        <v>4000</v>
      </c>
      <c r="AR2732" s="7" t="s">
        <v>3975</v>
      </c>
      <c r="AS2732" s="7" t="s">
        <v>3976</v>
      </c>
      <c r="AU2732" s="7" t="str">
        <f t="shared" si="838"/>
        <v>hp_135867258;atk_20325543;hit_500000;miss_115;cirt_0;cirtSub_-3500</v>
      </c>
    </row>
    <row r="2733" spans="22:47" x14ac:dyDescent="0.2">
      <c r="V2733" s="7" t="str">
        <f t="shared" si="834"/>
        <v>遥远孤岛16-3</v>
      </c>
      <c r="W2733" s="7">
        <f t="shared" si="843"/>
        <v>5285</v>
      </c>
      <c r="X2733" s="9" t="s">
        <v>3456</v>
      </c>
      <c r="Y2733" s="9">
        <v>3</v>
      </c>
      <c r="Z2733" s="8">
        <f t="shared" si="839"/>
        <v>14856</v>
      </c>
      <c r="AA2733" s="6" t="s">
        <v>3967</v>
      </c>
      <c r="AB2733" s="6">
        <v>30803509</v>
      </c>
      <c r="AC2733" s="6">
        <f t="shared" si="844"/>
        <v>3.3025000000000002</v>
      </c>
      <c r="AD2733" s="6">
        <f t="shared" si="845"/>
        <v>101728588</v>
      </c>
      <c r="AE2733" s="6">
        <f t="shared" si="849"/>
        <v>30412385</v>
      </c>
      <c r="AF2733" s="6">
        <v>3870000</v>
      </c>
      <c r="AG2733" s="11">
        <f t="shared" si="848"/>
        <v>136010973</v>
      </c>
      <c r="AH2733">
        <f t="shared" si="846"/>
        <v>4.4154376373159305</v>
      </c>
      <c r="AI2733" s="53">
        <v>0.8</v>
      </c>
      <c r="AJ2733" s="7" t="str">
        <f t="shared" si="835"/>
        <v>hp_136010973</v>
      </c>
      <c r="AK2733" s="7" t="s">
        <v>3968</v>
      </c>
      <c r="AL2733" s="7">
        <v>5761820</v>
      </c>
      <c r="AM2733" s="7">
        <f>INT(IF(MOD(Y2733,3)=0,INT(AL2733*0.55),INT(AL2733*0.35)))</f>
        <v>3169001</v>
      </c>
      <c r="AN2733" s="54">
        <f t="shared" si="836"/>
        <v>20352765</v>
      </c>
      <c r="AO2733" s="7" t="str">
        <f t="shared" si="837"/>
        <v>atk_20352765</v>
      </c>
      <c r="AP2733" s="7" t="s">
        <v>3973</v>
      </c>
      <c r="AQ2733" s="7" t="s">
        <v>4000</v>
      </c>
      <c r="AR2733" s="7" t="s">
        <v>3975</v>
      </c>
      <c r="AS2733" s="7" t="s">
        <v>3976</v>
      </c>
      <c r="AU2733" s="7" t="str">
        <f t="shared" si="838"/>
        <v>hp_136010973;atk_20352765;hit_500000;miss_115;cirt_0;cirtSub_-3500</v>
      </c>
    </row>
    <row r="2734" spans="22:47" x14ac:dyDescent="0.2">
      <c r="V2734" s="7" t="str">
        <f t="shared" si="834"/>
        <v>遥远孤岛16-4</v>
      </c>
      <c r="W2734" s="7">
        <f t="shared" si="843"/>
        <v>5287</v>
      </c>
      <c r="X2734" s="9" t="s">
        <v>3456</v>
      </c>
      <c r="Y2734" s="9">
        <v>4</v>
      </c>
      <c r="Z2734" s="8">
        <f t="shared" si="839"/>
        <v>14860</v>
      </c>
      <c r="AA2734" s="6" t="s">
        <v>3967</v>
      </c>
      <c r="AB2734" s="6">
        <v>30823726</v>
      </c>
      <c r="AC2734" s="6">
        <f t="shared" si="844"/>
        <v>3.3025000000000002</v>
      </c>
      <c r="AD2734" s="6">
        <f t="shared" si="845"/>
        <v>101795355</v>
      </c>
      <c r="AE2734" s="6">
        <f t="shared" si="849"/>
        <v>30412385</v>
      </c>
      <c r="AF2734" s="6">
        <v>3870000</v>
      </c>
      <c r="AG2734" s="11">
        <f t="shared" si="848"/>
        <v>136077740</v>
      </c>
      <c r="AH2734">
        <f t="shared" si="846"/>
        <v>4.4147076832956538</v>
      </c>
      <c r="AI2734" s="53">
        <v>0.8</v>
      </c>
      <c r="AJ2734" s="7" t="str">
        <f t="shared" si="835"/>
        <v>hp_136077740</v>
      </c>
      <c r="AK2734" s="7" t="s">
        <v>3968</v>
      </c>
      <c r="AL2734" s="7">
        <v>5767220</v>
      </c>
      <c r="AM2734" s="7">
        <f>INT(IF(MOD(Y2734,3)=0,INT(AL2734*0.55),INT(AL2734*0.35)))</f>
        <v>2018527</v>
      </c>
      <c r="AN2734" s="54">
        <f t="shared" si="836"/>
        <v>20368472</v>
      </c>
      <c r="AO2734" s="7" t="str">
        <f t="shared" si="837"/>
        <v>atk_20368472</v>
      </c>
      <c r="AP2734" s="7" t="s">
        <v>3973</v>
      </c>
      <c r="AQ2734" s="7" t="s">
        <v>4000</v>
      </c>
      <c r="AR2734" s="7" t="s">
        <v>3975</v>
      </c>
      <c r="AS2734" s="7" t="s">
        <v>3976</v>
      </c>
      <c r="AU2734" s="7" t="str">
        <f t="shared" si="838"/>
        <v>hp_136077740;atk_20368472;hit_500000;miss_115;cirt_0;cirtSub_-3500</v>
      </c>
    </row>
    <row r="2735" spans="22:47" x14ac:dyDescent="0.2">
      <c r="V2735" s="7" t="str">
        <f t="shared" si="834"/>
        <v>遥远孤岛16-5</v>
      </c>
      <c r="W2735" s="7">
        <f t="shared" si="843"/>
        <v>5289</v>
      </c>
      <c r="X2735" s="9" t="s">
        <v>3456</v>
      </c>
      <c r="Y2735" s="9">
        <v>5</v>
      </c>
      <c r="Z2735" s="8">
        <f t="shared" si="839"/>
        <v>14865</v>
      </c>
      <c r="AA2735" s="6" t="s">
        <v>3967</v>
      </c>
      <c r="AB2735" s="6">
        <v>30843944</v>
      </c>
      <c r="AC2735" s="6">
        <f t="shared" si="844"/>
        <v>3.3025000000000002</v>
      </c>
      <c r="AD2735" s="6">
        <f t="shared" si="845"/>
        <v>101862125</v>
      </c>
      <c r="AE2735" s="6">
        <f t="shared" si="849"/>
        <v>30412385</v>
      </c>
      <c r="AF2735" s="6">
        <v>3870000</v>
      </c>
      <c r="AG2735" s="11">
        <f t="shared" si="848"/>
        <v>136144510</v>
      </c>
      <c r="AH2735">
        <f t="shared" si="846"/>
        <v>4.4139786403450865</v>
      </c>
      <c r="AI2735" s="53">
        <v>0.8</v>
      </c>
      <c r="AJ2735" s="7" t="str">
        <f t="shared" si="835"/>
        <v>hp_136144510</v>
      </c>
      <c r="AK2735" s="7" t="s">
        <v>3968</v>
      </c>
      <c r="AL2735" s="7">
        <v>5772620</v>
      </c>
      <c r="AM2735" s="7">
        <f>INT(IF(MOD(Y2735,3)=0,INT(AL2735*0.55),INT(AL2735*0.35)))</f>
        <v>2020417</v>
      </c>
      <c r="AN2735" s="54">
        <f t="shared" si="836"/>
        <v>20384177</v>
      </c>
      <c r="AO2735" s="7" t="str">
        <f t="shared" si="837"/>
        <v>atk_20384177</v>
      </c>
      <c r="AP2735" s="7" t="s">
        <v>3973</v>
      </c>
      <c r="AQ2735" s="7" t="s">
        <v>4000</v>
      </c>
      <c r="AR2735" s="7" t="s">
        <v>3975</v>
      </c>
      <c r="AS2735" s="7" t="s">
        <v>3976</v>
      </c>
      <c r="AU2735" s="7" t="str">
        <f t="shared" si="838"/>
        <v>hp_136144510;atk_20384177;hit_500000;miss_115;cirt_0;cirtSub_-3500</v>
      </c>
    </row>
    <row r="2736" spans="22:47" x14ac:dyDescent="0.2">
      <c r="V2736" s="7" t="str">
        <f t="shared" si="834"/>
        <v>遥远孤岛16-6</v>
      </c>
      <c r="W2736" s="7">
        <f t="shared" si="843"/>
        <v>5291</v>
      </c>
      <c r="X2736" s="9" t="s">
        <v>3456</v>
      </c>
      <c r="Y2736" s="9">
        <v>6</v>
      </c>
      <c r="Z2736" s="8">
        <f t="shared" si="839"/>
        <v>14871</v>
      </c>
      <c r="AA2736" s="6" t="s">
        <v>3967</v>
      </c>
      <c r="AB2736" s="6">
        <v>30864163</v>
      </c>
      <c r="AC2736" s="6">
        <f t="shared" si="844"/>
        <v>3.3050000000000002</v>
      </c>
      <c r="AD2736" s="6">
        <f t="shared" si="845"/>
        <v>102006058</v>
      </c>
      <c r="AE2736" s="6">
        <f t="shared" si="849"/>
        <v>30412385</v>
      </c>
      <c r="AF2736" s="6">
        <v>3870000</v>
      </c>
      <c r="AG2736" s="11">
        <f t="shared" si="848"/>
        <v>136288443</v>
      </c>
      <c r="AH2736">
        <f t="shared" si="846"/>
        <v>4.4157504935416521</v>
      </c>
      <c r="AI2736" s="53">
        <v>0.8</v>
      </c>
      <c r="AJ2736" s="7" t="str">
        <f t="shared" si="835"/>
        <v>hp_136288443</v>
      </c>
      <c r="AK2736" s="7" t="s">
        <v>3968</v>
      </c>
      <c r="AL2736" s="7">
        <v>5778020</v>
      </c>
      <c r="AM2736" s="7">
        <f>INT(IF(MOD(Y2736,3)=0,INT(AL2736*0.55),INT(AL2736*0.35)))</f>
        <v>3177911</v>
      </c>
      <c r="AN2736" s="54">
        <f t="shared" si="836"/>
        <v>20411435</v>
      </c>
      <c r="AO2736" s="7" t="str">
        <f t="shared" si="837"/>
        <v>atk_20411435</v>
      </c>
      <c r="AP2736" s="7" t="s">
        <v>3973</v>
      </c>
      <c r="AQ2736" s="7" t="s">
        <v>4000</v>
      </c>
      <c r="AR2736" s="7" t="s">
        <v>3975</v>
      </c>
      <c r="AS2736" s="7" t="s">
        <v>3976</v>
      </c>
      <c r="AU2736" s="7" t="str">
        <f t="shared" si="838"/>
        <v>hp_136288443;atk_20411435;hit_500000;miss_115;cirt_0;cirtSub_-3500</v>
      </c>
    </row>
    <row r="2737" spans="22:47" x14ac:dyDescent="0.2">
      <c r="V2737" s="7" t="str">
        <f t="shared" si="834"/>
        <v>遥远孤岛16-7</v>
      </c>
      <c r="W2737" s="7">
        <f t="shared" si="843"/>
        <v>5293</v>
      </c>
      <c r="X2737" s="9" t="s">
        <v>3456</v>
      </c>
      <c r="Y2737" s="9">
        <v>7</v>
      </c>
      <c r="Z2737" s="8">
        <f t="shared" si="839"/>
        <v>14878</v>
      </c>
      <c r="AA2737" s="6" t="s">
        <v>3967</v>
      </c>
      <c r="AB2737" s="6">
        <v>30884384</v>
      </c>
      <c r="AC2737" s="6">
        <f t="shared" si="844"/>
        <v>3.3050000000000002</v>
      </c>
      <c r="AD2737" s="6">
        <f t="shared" si="845"/>
        <v>102072889</v>
      </c>
      <c r="AE2737" s="6">
        <f t="shared" si="849"/>
        <v>30412385</v>
      </c>
      <c r="AF2737" s="6">
        <v>3870000</v>
      </c>
      <c r="AG2737" s="11">
        <f t="shared" si="848"/>
        <v>136355274</v>
      </c>
      <c r="AH2737">
        <f t="shared" si="846"/>
        <v>4.4150232687172908</v>
      </c>
      <c r="AI2737" s="53">
        <v>0.8</v>
      </c>
      <c r="AJ2737" s="7" t="str">
        <f t="shared" si="835"/>
        <v>hp_136355274</v>
      </c>
      <c r="AK2737" s="7" t="s">
        <v>3968</v>
      </c>
      <c r="AL2737" s="7">
        <v>5783420</v>
      </c>
      <c r="AM2737" s="7">
        <f>INT(IF(MOD(Y2737,3)=0,INT(AL2737*0.55),INT(AL2737*0.35)))</f>
        <v>2024197</v>
      </c>
      <c r="AN2737" s="54">
        <f t="shared" si="836"/>
        <v>20427147</v>
      </c>
      <c r="AO2737" s="7" t="str">
        <f t="shared" si="837"/>
        <v>atk_20427147</v>
      </c>
      <c r="AP2737" s="7" t="s">
        <v>3973</v>
      </c>
      <c r="AQ2737" s="7" t="s">
        <v>4000</v>
      </c>
      <c r="AR2737" s="7" t="s">
        <v>3975</v>
      </c>
      <c r="AS2737" s="7" t="s">
        <v>3976</v>
      </c>
      <c r="AU2737" s="7" t="str">
        <f t="shared" si="838"/>
        <v>hp_136355274;atk_20427147;hit_500000;miss_115;cirt_0;cirtSub_-3500</v>
      </c>
    </row>
    <row r="2738" spans="22:47" x14ac:dyDescent="0.2">
      <c r="V2738" s="7" t="str">
        <f t="shared" si="834"/>
        <v>遥远孤岛16-8</v>
      </c>
      <c r="W2738" s="7">
        <f t="shared" si="843"/>
        <v>5295</v>
      </c>
      <c r="X2738" s="9" t="s">
        <v>3456</v>
      </c>
      <c r="Y2738" s="9">
        <v>8</v>
      </c>
      <c r="Z2738" s="8">
        <f t="shared" si="839"/>
        <v>14886</v>
      </c>
      <c r="AA2738" s="6" t="s">
        <v>3967</v>
      </c>
      <c r="AB2738" s="6">
        <v>30904607</v>
      </c>
      <c r="AC2738" s="6">
        <f t="shared" si="844"/>
        <v>3.3050000000000002</v>
      </c>
      <c r="AD2738" s="6">
        <f t="shared" si="845"/>
        <v>102139726</v>
      </c>
      <c r="AE2738" s="6">
        <f t="shared" si="849"/>
        <v>30412385</v>
      </c>
      <c r="AF2738" s="6">
        <v>3870000</v>
      </c>
      <c r="AG2738" s="11">
        <f t="shared" si="848"/>
        <v>136422111</v>
      </c>
      <c r="AH2738">
        <f t="shared" si="846"/>
        <v>4.4142969040182258</v>
      </c>
      <c r="AI2738" s="53">
        <v>0.8</v>
      </c>
      <c r="AJ2738" s="7" t="str">
        <f t="shared" si="835"/>
        <v>hp_136422111</v>
      </c>
      <c r="AK2738" s="7" t="s">
        <v>3968</v>
      </c>
      <c r="AL2738" s="7">
        <v>5788820</v>
      </c>
      <c r="AM2738" s="7">
        <f>INT(IF(MOD(Y2738,3)=0,INT(AL2738*0.55),INT(AL2738*0.35)))</f>
        <v>2026087</v>
      </c>
      <c r="AN2738" s="54">
        <f t="shared" si="836"/>
        <v>20442856</v>
      </c>
      <c r="AO2738" s="7" t="str">
        <f t="shared" si="837"/>
        <v>atk_20442856</v>
      </c>
      <c r="AP2738" s="7" t="s">
        <v>3973</v>
      </c>
      <c r="AQ2738" s="7" t="s">
        <v>4000</v>
      </c>
      <c r="AR2738" s="7" t="s">
        <v>3975</v>
      </c>
      <c r="AS2738" s="7" t="s">
        <v>3976</v>
      </c>
      <c r="AU2738" s="7" t="str">
        <f t="shared" si="838"/>
        <v>hp_136422111;atk_20442856;hit_500000;miss_115;cirt_0;cirtSub_-3500</v>
      </c>
    </row>
    <row r="2739" spans="22:47" x14ac:dyDescent="0.2">
      <c r="V2739" s="7" t="str">
        <f t="shared" si="834"/>
        <v>遥远孤岛16-9</v>
      </c>
      <c r="W2739" s="7">
        <f t="shared" si="843"/>
        <v>5297</v>
      </c>
      <c r="X2739" s="9" t="s">
        <v>3456</v>
      </c>
      <c r="Y2739" s="9">
        <v>9</v>
      </c>
      <c r="Z2739" s="8">
        <f t="shared" si="839"/>
        <v>14895</v>
      </c>
      <c r="AA2739" s="6" t="s">
        <v>3967</v>
      </c>
      <c r="AB2739" s="6">
        <v>30924831</v>
      </c>
      <c r="AC2739" s="6">
        <f t="shared" si="844"/>
        <v>3.3075000000000001</v>
      </c>
      <c r="AD2739" s="6">
        <f t="shared" si="845"/>
        <v>102283878</v>
      </c>
      <c r="AE2739" s="6">
        <f t="shared" si="849"/>
        <v>30412385</v>
      </c>
      <c r="AF2739" s="6">
        <v>3870000</v>
      </c>
      <c r="AG2739" s="11">
        <f t="shared" si="848"/>
        <v>136566263</v>
      </c>
      <c r="AH2739">
        <f t="shared" si="846"/>
        <v>4.4160714411018125</v>
      </c>
      <c r="AI2739" s="53">
        <v>0.8</v>
      </c>
      <c r="AJ2739" s="7" t="str">
        <f t="shared" si="835"/>
        <v>hp_136566263</v>
      </c>
      <c r="AK2739" s="7" t="s">
        <v>3968</v>
      </c>
      <c r="AL2739" s="7">
        <v>5794220</v>
      </c>
      <c r="AM2739" s="7">
        <f>INT(IF(MOD(Y2739,3)=0,INT(AL2739*0.55),INT(AL2739*0.35)))</f>
        <v>3186821</v>
      </c>
      <c r="AN2739" s="54">
        <f t="shared" si="836"/>
        <v>20470151</v>
      </c>
      <c r="AO2739" s="7" t="str">
        <f t="shared" si="837"/>
        <v>atk_20470151</v>
      </c>
      <c r="AP2739" s="7" t="s">
        <v>3973</v>
      </c>
      <c r="AQ2739" s="7" t="s">
        <v>4000</v>
      </c>
      <c r="AR2739" s="7" t="s">
        <v>3975</v>
      </c>
      <c r="AS2739" s="7" t="s">
        <v>3976</v>
      </c>
      <c r="AU2739" s="7" t="str">
        <f t="shared" si="838"/>
        <v>hp_136566263;atk_20470151;hit_500000;miss_115;cirt_0;cirtSub_-3500</v>
      </c>
    </row>
    <row r="2740" spans="22:47" x14ac:dyDescent="0.2">
      <c r="V2740" s="7" t="str">
        <f t="shared" si="834"/>
        <v>遥远孤岛16-10</v>
      </c>
      <c r="W2740" s="7">
        <f t="shared" si="843"/>
        <v>5299</v>
      </c>
      <c r="X2740" s="9" t="s">
        <v>3456</v>
      </c>
      <c r="Y2740" s="9">
        <v>10</v>
      </c>
      <c r="Z2740" s="8">
        <f t="shared" si="839"/>
        <v>14905</v>
      </c>
      <c r="AA2740" s="6" t="s">
        <v>3967</v>
      </c>
      <c r="AB2740" s="6">
        <v>30945057</v>
      </c>
      <c r="AC2740" s="6">
        <f t="shared" si="844"/>
        <v>3.3075000000000001</v>
      </c>
      <c r="AD2740" s="6">
        <f t="shared" si="845"/>
        <v>102350776</v>
      </c>
      <c r="AE2740" s="6">
        <f t="shared" si="849"/>
        <v>30412385</v>
      </c>
      <c r="AF2740" s="6">
        <v>3870000</v>
      </c>
      <c r="AG2740" s="11">
        <f t="shared" si="848"/>
        <v>136633161</v>
      </c>
      <c r="AH2740">
        <f t="shared" si="846"/>
        <v>4.4153468839950758</v>
      </c>
      <c r="AI2740" s="53">
        <v>0.8</v>
      </c>
      <c r="AJ2740" s="7" t="str">
        <f t="shared" si="835"/>
        <v>hp_136633161</v>
      </c>
      <c r="AK2740" s="7" t="s">
        <v>3968</v>
      </c>
      <c r="AL2740" s="7">
        <v>5799620</v>
      </c>
      <c r="AM2740" s="7">
        <f>INT(IF(MOD(Y2740,3)=0,INT(AL2740*0.55),INT(AL2740*0.35)))</f>
        <v>2029867</v>
      </c>
      <c r="AN2740" s="54">
        <f t="shared" si="836"/>
        <v>20485867</v>
      </c>
      <c r="AO2740" s="7" t="str">
        <f t="shared" si="837"/>
        <v>atk_20485867</v>
      </c>
      <c r="AP2740" s="7" t="s">
        <v>3973</v>
      </c>
      <c r="AQ2740" s="7" t="s">
        <v>4000</v>
      </c>
      <c r="AR2740" s="7" t="s">
        <v>3975</v>
      </c>
      <c r="AS2740" s="7" t="s">
        <v>3976</v>
      </c>
      <c r="AU2740" s="7" t="str">
        <f t="shared" si="838"/>
        <v>hp_136633161;atk_20485867;hit_500000;miss_115;cirt_0;cirtSub_-3500</v>
      </c>
    </row>
    <row r="2741" spans="22:47" x14ac:dyDescent="0.2">
      <c r="V2741" s="7" t="str">
        <f t="shared" si="834"/>
        <v>遥远孤岛17-1</v>
      </c>
      <c r="W2741" s="7">
        <f t="shared" si="843"/>
        <v>5301</v>
      </c>
      <c r="X2741" s="9" t="s">
        <v>3457</v>
      </c>
      <c r="Y2741" s="9">
        <v>1</v>
      </c>
      <c r="Z2741" s="8">
        <f t="shared" si="839"/>
        <v>14906</v>
      </c>
      <c r="AA2741" s="6" t="s">
        <v>3967</v>
      </c>
      <c r="AB2741" s="6">
        <v>30965285</v>
      </c>
      <c r="AC2741" s="6">
        <f t="shared" si="844"/>
        <v>3.31</v>
      </c>
      <c r="AD2741" s="6">
        <f t="shared" si="845"/>
        <v>102495093</v>
      </c>
      <c r="AE2741" s="6">
        <f t="shared" ref="AE2741" si="851">IF(MOD(Y2741,1)=0,INT(AD2740*0.3),0)</f>
        <v>30705232</v>
      </c>
      <c r="AF2741" s="6">
        <v>3870000</v>
      </c>
      <c r="AG2741" s="11">
        <f t="shared" si="848"/>
        <v>137070325</v>
      </c>
      <c r="AH2741">
        <f t="shared" si="846"/>
        <v>4.4265804432286027</v>
      </c>
      <c r="AI2741" s="53">
        <v>0.8</v>
      </c>
      <c r="AJ2741" s="7" t="str">
        <f t="shared" si="835"/>
        <v>hp_137070325</v>
      </c>
      <c r="AK2741" s="7" t="s">
        <v>3968</v>
      </c>
      <c r="AL2741" s="7">
        <v>5805020</v>
      </c>
      <c r="AM2741" s="7">
        <f>INT(IF(MOD(Y2741,3)=0,INT(AL2741*0.55),INT(AL2741*0.35)))</f>
        <v>2031757</v>
      </c>
      <c r="AN2741" s="54">
        <f t="shared" si="836"/>
        <v>20557110</v>
      </c>
      <c r="AO2741" s="7" t="str">
        <f t="shared" si="837"/>
        <v>atk_20557110</v>
      </c>
      <c r="AP2741" s="7" t="s">
        <v>3973</v>
      </c>
      <c r="AQ2741" s="7" t="s">
        <v>4000</v>
      </c>
      <c r="AR2741" s="7" t="s">
        <v>3975</v>
      </c>
      <c r="AS2741" s="7" t="s">
        <v>3976</v>
      </c>
      <c r="AU2741" s="7" t="str">
        <f t="shared" si="838"/>
        <v>hp_137070325;atk_20557110;hit_500000;miss_115;cirt_0;cirtSub_-3500</v>
      </c>
    </row>
    <row r="2742" spans="22:47" x14ac:dyDescent="0.2">
      <c r="V2742" s="7" t="str">
        <f t="shared" si="834"/>
        <v>遥远孤岛17-2</v>
      </c>
      <c r="W2742" s="7">
        <f t="shared" si="843"/>
        <v>5303</v>
      </c>
      <c r="X2742" s="9" t="s">
        <v>3457</v>
      </c>
      <c r="Y2742" s="9">
        <v>2</v>
      </c>
      <c r="Z2742" s="8">
        <f t="shared" si="839"/>
        <v>14908</v>
      </c>
      <c r="AA2742" s="6" t="s">
        <v>3967</v>
      </c>
      <c r="AB2742" s="6">
        <v>30985516</v>
      </c>
      <c r="AC2742" s="6">
        <f t="shared" si="844"/>
        <v>3.31</v>
      </c>
      <c r="AD2742" s="6">
        <f t="shared" si="845"/>
        <v>102562057</v>
      </c>
      <c r="AE2742" s="6">
        <f t="shared" si="849"/>
        <v>30705232</v>
      </c>
      <c r="AF2742" s="6">
        <v>3870000</v>
      </c>
      <c r="AG2742" s="11">
        <f t="shared" si="848"/>
        <v>137137289</v>
      </c>
      <c r="AH2742">
        <f t="shared" si="846"/>
        <v>4.4258513881130783</v>
      </c>
      <c r="AI2742" s="53">
        <v>0.8</v>
      </c>
      <c r="AJ2742" s="7" t="str">
        <f t="shared" si="835"/>
        <v>hp_137137289</v>
      </c>
      <c r="AK2742" s="7" t="s">
        <v>3968</v>
      </c>
      <c r="AL2742" s="7">
        <v>5810420</v>
      </c>
      <c r="AM2742" s="7">
        <f>INT(IF(MOD(Y2742,3)=0,INT(AL2742*0.55),INT(AL2742*0.35)))</f>
        <v>2033647</v>
      </c>
      <c r="AN2742" s="54">
        <f t="shared" si="836"/>
        <v>20572844</v>
      </c>
      <c r="AO2742" s="7" t="str">
        <f t="shared" si="837"/>
        <v>atk_20572844</v>
      </c>
      <c r="AP2742" s="7" t="s">
        <v>3973</v>
      </c>
      <c r="AQ2742" s="7" t="s">
        <v>4000</v>
      </c>
      <c r="AR2742" s="7" t="s">
        <v>3975</v>
      </c>
      <c r="AS2742" s="7" t="s">
        <v>3976</v>
      </c>
      <c r="AU2742" s="7" t="str">
        <f t="shared" si="838"/>
        <v>hp_137137289;atk_20572844;hit_500000;miss_115;cirt_0;cirtSub_-3500</v>
      </c>
    </row>
    <row r="2743" spans="22:47" x14ac:dyDescent="0.2">
      <c r="V2743" s="7" t="str">
        <f t="shared" si="834"/>
        <v>遥远孤岛17-3</v>
      </c>
      <c r="W2743" s="7">
        <f t="shared" si="843"/>
        <v>5305</v>
      </c>
      <c r="X2743" s="9" t="s">
        <v>3457</v>
      </c>
      <c r="Y2743" s="9">
        <v>3</v>
      </c>
      <c r="Z2743" s="8">
        <f t="shared" si="839"/>
        <v>14911</v>
      </c>
      <c r="AA2743" s="6" t="s">
        <v>3967</v>
      </c>
      <c r="AB2743" s="6">
        <v>31005748</v>
      </c>
      <c r="AC2743" s="6">
        <f t="shared" si="844"/>
        <v>3.3125</v>
      </c>
      <c r="AD2743" s="6">
        <f t="shared" si="845"/>
        <v>102706540</v>
      </c>
      <c r="AE2743" s="6">
        <f t="shared" si="849"/>
        <v>30705232</v>
      </c>
      <c r="AF2743" s="6">
        <v>3870000</v>
      </c>
      <c r="AG2743" s="11">
        <f t="shared" si="848"/>
        <v>137281772</v>
      </c>
      <c r="AH2743">
        <f t="shared" si="846"/>
        <v>4.4276232910104278</v>
      </c>
      <c r="AI2743" s="53">
        <v>0.8</v>
      </c>
      <c r="AJ2743" s="7" t="str">
        <f t="shared" si="835"/>
        <v>hp_137281772</v>
      </c>
      <c r="AK2743" s="7" t="s">
        <v>3968</v>
      </c>
      <c r="AL2743" s="7">
        <v>5815820</v>
      </c>
      <c r="AM2743" s="7">
        <f>INT(IF(MOD(Y2743,3)=0,INT(AL2743*0.55),INT(AL2743*0.35)))</f>
        <v>3198701</v>
      </c>
      <c r="AN2743" s="54">
        <f t="shared" si="836"/>
        <v>20600208</v>
      </c>
      <c r="AO2743" s="7" t="str">
        <f t="shared" si="837"/>
        <v>atk_20600208</v>
      </c>
      <c r="AP2743" s="7" t="s">
        <v>3973</v>
      </c>
      <c r="AQ2743" s="7" t="s">
        <v>4000</v>
      </c>
      <c r="AR2743" s="7" t="s">
        <v>3975</v>
      </c>
      <c r="AS2743" s="7" t="s">
        <v>3976</v>
      </c>
      <c r="AU2743" s="7" t="str">
        <f t="shared" si="838"/>
        <v>hp_137281772;atk_20600208;hit_500000;miss_115;cirt_0;cirtSub_-3500</v>
      </c>
    </row>
    <row r="2744" spans="22:47" x14ac:dyDescent="0.2">
      <c r="V2744" s="7" t="str">
        <f t="shared" si="834"/>
        <v>遥远孤岛17-4</v>
      </c>
      <c r="W2744" s="7">
        <f t="shared" si="843"/>
        <v>5307</v>
      </c>
      <c r="X2744" s="9" t="s">
        <v>3457</v>
      </c>
      <c r="Y2744" s="9">
        <v>4</v>
      </c>
      <c r="Z2744" s="8">
        <f t="shared" si="839"/>
        <v>14915</v>
      </c>
      <c r="AA2744" s="6" t="s">
        <v>3967</v>
      </c>
      <c r="AB2744" s="6">
        <v>31025981</v>
      </c>
      <c r="AC2744" s="6">
        <f t="shared" si="844"/>
        <v>3.3125</v>
      </c>
      <c r="AD2744" s="6">
        <f t="shared" si="845"/>
        <v>102773562</v>
      </c>
      <c r="AE2744" s="6">
        <f t="shared" si="849"/>
        <v>30705232</v>
      </c>
      <c r="AF2744" s="6">
        <v>3870000</v>
      </c>
      <c r="AG2744" s="11">
        <f t="shared" si="848"/>
        <v>137348794</v>
      </c>
      <c r="AH2744">
        <f t="shared" si="846"/>
        <v>4.4268960907311845</v>
      </c>
      <c r="AI2744" s="53">
        <v>0.8</v>
      </c>
      <c r="AJ2744" s="7" t="str">
        <f t="shared" si="835"/>
        <v>hp_137348794</v>
      </c>
      <c r="AK2744" s="7" t="s">
        <v>3968</v>
      </c>
      <c r="AL2744" s="7">
        <v>5821220</v>
      </c>
      <c r="AM2744" s="7">
        <f>INT(IF(MOD(Y2744,3)=0,INT(AL2744*0.55),INT(AL2744*0.35)))</f>
        <v>2037427</v>
      </c>
      <c r="AN2744" s="54">
        <f t="shared" si="836"/>
        <v>20615948</v>
      </c>
      <c r="AO2744" s="7" t="str">
        <f t="shared" si="837"/>
        <v>atk_20615948</v>
      </c>
      <c r="AP2744" s="7" t="s">
        <v>3973</v>
      </c>
      <c r="AQ2744" s="7" t="s">
        <v>4000</v>
      </c>
      <c r="AR2744" s="7" t="s">
        <v>3975</v>
      </c>
      <c r="AS2744" s="7" t="s">
        <v>3976</v>
      </c>
      <c r="AU2744" s="7" t="str">
        <f t="shared" si="838"/>
        <v>hp_137348794;atk_20615948;hit_500000;miss_115;cirt_0;cirtSub_-3500</v>
      </c>
    </row>
    <row r="2745" spans="22:47" x14ac:dyDescent="0.2">
      <c r="V2745" s="7" t="str">
        <f t="shared" si="834"/>
        <v>遥远孤岛17-5</v>
      </c>
      <c r="W2745" s="7">
        <f t="shared" si="843"/>
        <v>5309</v>
      </c>
      <c r="X2745" s="9" t="s">
        <v>3457</v>
      </c>
      <c r="Y2745" s="9">
        <v>5</v>
      </c>
      <c r="Z2745" s="8">
        <f t="shared" si="839"/>
        <v>14920</v>
      </c>
      <c r="AA2745" s="6" t="s">
        <v>3967</v>
      </c>
      <c r="AB2745" s="6">
        <v>31046217</v>
      </c>
      <c r="AC2745" s="6">
        <f t="shared" si="844"/>
        <v>3.3125</v>
      </c>
      <c r="AD2745" s="6">
        <f t="shared" si="845"/>
        <v>102840593</v>
      </c>
      <c r="AE2745" s="6">
        <f t="shared" si="849"/>
        <v>30705232</v>
      </c>
      <c r="AF2745" s="6">
        <v>3870000</v>
      </c>
      <c r="AG2745" s="11">
        <f t="shared" si="848"/>
        <v>137415825</v>
      </c>
      <c r="AH2745">
        <f t="shared" si="846"/>
        <v>4.4261697004823484</v>
      </c>
      <c r="AI2745" s="53">
        <v>0.8</v>
      </c>
      <c r="AJ2745" s="7" t="str">
        <f t="shared" si="835"/>
        <v>hp_137415825</v>
      </c>
      <c r="AK2745" s="7" t="s">
        <v>3968</v>
      </c>
      <c r="AL2745" s="7">
        <v>5826620</v>
      </c>
      <c r="AM2745" s="7">
        <f>INT(IF(MOD(Y2745,3)=0,INT(AL2745*0.55),INT(AL2745*0.35)))</f>
        <v>2039317</v>
      </c>
      <c r="AN2745" s="54">
        <f t="shared" si="836"/>
        <v>20631687</v>
      </c>
      <c r="AO2745" s="7" t="str">
        <f t="shared" si="837"/>
        <v>atk_20631687</v>
      </c>
      <c r="AP2745" s="7" t="s">
        <v>3973</v>
      </c>
      <c r="AQ2745" s="7" t="s">
        <v>4000</v>
      </c>
      <c r="AR2745" s="7" t="s">
        <v>3975</v>
      </c>
      <c r="AS2745" s="7" t="s">
        <v>3976</v>
      </c>
      <c r="AU2745" s="7" t="str">
        <f t="shared" si="838"/>
        <v>hp_137415825;atk_20631687;hit_500000;miss_115;cirt_0;cirtSub_-3500</v>
      </c>
    </row>
    <row r="2746" spans="22:47" x14ac:dyDescent="0.2">
      <c r="V2746" s="7" t="str">
        <f t="shared" si="834"/>
        <v>遥远孤岛17-6</v>
      </c>
      <c r="W2746" s="7">
        <f t="shared" si="843"/>
        <v>5311</v>
      </c>
      <c r="X2746" s="9" t="s">
        <v>3457</v>
      </c>
      <c r="Y2746" s="9">
        <v>6</v>
      </c>
      <c r="Z2746" s="8">
        <f t="shared" si="839"/>
        <v>14926</v>
      </c>
      <c r="AA2746" s="6" t="s">
        <v>3967</v>
      </c>
      <c r="AB2746" s="6">
        <v>31066456</v>
      </c>
      <c r="AC2746" s="6">
        <f t="shared" si="844"/>
        <v>3.3149999999999999</v>
      </c>
      <c r="AD2746" s="6">
        <f t="shared" si="845"/>
        <v>102985301</v>
      </c>
      <c r="AE2746" s="6">
        <f t="shared" si="849"/>
        <v>30705232</v>
      </c>
      <c r="AF2746" s="6">
        <v>3870000</v>
      </c>
      <c r="AG2746" s="11">
        <f t="shared" si="848"/>
        <v>137560533</v>
      </c>
      <c r="AH2746">
        <f t="shared" si="846"/>
        <v>4.4279441787631004</v>
      </c>
      <c r="AI2746" s="53">
        <v>0.8</v>
      </c>
      <c r="AJ2746" s="7" t="str">
        <f t="shared" si="835"/>
        <v>hp_137560533</v>
      </c>
      <c r="AK2746" s="7" t="s">
        <v>3968</v>
      </c>
      <c r="AL2746" s="7">
        <v>5832020</v>
      </c>
      <c r="AM2746" s="7">
        <f>INT(IF(MOD(Y2746,3)=0,INT(AL2746*0.55),INT(AL2746*0.35)))</f>
        <v>3207611</v>
      </c>
      <c r="AN2746" s="54">
        <f t="shared" si="836"/>
        <v>20659087</v>
      </c>
      <c r="AO2746" s="7" t="str">
        <f t="shared" si="837"/>
        <v>atk_20659087</v>
      </c>
      <c r="AP2746" s="7" t="s">
        <v>3973</v>
      </c>
      <c r="AQ2746" s="7" t="s">
        <v>4000</v>
      </c>
      <c r="AR2746" s="7" t="s">
        <v>3975</v>
      </c>
      <c r="AS2746" s="7" t="s">
        <v>3976</v>
      </c>
      <c r="AU2746" s="7" t="str">
        <f t="shared" si="838"/>
        <v>hp_137560533;atk_20659087;hit_500000;miss_115;cirt_0;cirtSub_-3500</v>
      </c>
    </row>
    <row r="2747" spans="22:47" x14ac:dyDescent="0.2">
      <c r="V2747" s="7" t="str">
        <f t="shared" si="834"/>
        <v>遥远孤岛17-7</v>
      </c>
      <c r="W2747" s="7">
        <f t="shared" si="843"/>
        <v>5313</v>
      </c>
      <c r="X2747" s="9" t="s">
        <v>3457</v>
      </c>
      <c r="Y2747" s="9">
        <v>7</v>
      </c>
      <c r="Z2747" s="8">
        <f t="shared" si="839"/>
        <v>14933</v>
      </c>
      <c r="AA2747" s="6" t="s">
        <v>3967</v>
      </c>
      <c r="AB2747" s="6">
        <v>31086696</v>
      </c>
      <c r="AC2747" s="6">
        <f t="shared" si="844"/>
        <v>3.3149999999999999</v>
      </c>
      <c r="AD2747" s="6">
        <f t="shared" si="845"/>
        <v>103052397</v>
      </c>
      <c r="AE2747" s="6">
        <f t="shared" si="849"/>
        <v>30705232</v>
      </c>
      <c r="AF2747" s="6">
        <v>3870000</v>
      </c>
      <c r="AG2747" s="11">
        <f t="shared" si="848"/>
        <v>137627629</v>
      </c>
      <c r="AH2747">
        <f t="shared" si="846"/>
        <v>4.42721957328627</v>
      </c>
      <c r="AI2747" s="53">
        <v>0.8</v>
      </c>
      <c r="AJ2747" s="7" t="str">
        <f t="shared" si="835"/>
        <v>hp_137627629</v>
      </c>
      <c r="AK2747" s="7" t="s">
        <v>3968</v>
      </c>
      <c r="AL2747" s="7">
        <v>5837420</v>
      </c>
      <c r="AM2747" s="7">
        <f>INT(IF(MOD(Y2747,3)=0,INT(AL2747*0.55),INT(AL2747*0.35)))</f>
        <v>2043097</v>
      </c>
      <c r="AN2747" s="54">
        <f t="shared" si="836"/>
        <v>20674832</v>
      </c>
      <c r="AO2747" s="7" t="str">
        <f t="shared" si="837"/>
        <v>atk_20674832</v>
      </c>
      <c r="AP2747" s="7" t="s">
        <v>3973</v>
      </c>
      <c r="AQ2747" s="7" t="s">
        <v>4000</v>
      </c>
      <c r="AR2747" s="7" t="s">
        <v>3975</v>
      </c>
      <c r="AS2747" s="7" t="s">
        <v>3976</v>
      </c>
      <c r="AU2747" s="7" t="str">
        <f t="shared" si="838"/>
        <v>hp_137627629;atk_20674832;hit_500000;miss_115;cirt_0;cirtSub_-3500</v>
      </c>
    </row>
    <row r="2748" spans="22:47" x14ac:dyDescent="0.2">
      <c r="V2748" s="7" t="str">
        <f t="shared" si="834"/>
        <v>遥远孤岛17-8</v>
      </c>
      <c r="W2748" s="7">
        <f t="shared" si="843"/>
        <v>5315</v>
      </c>
      <c r="X2748" s="9" t="s">
        <v>3457</v>
      </c>
      <c r="Y2748" s="9">
        <v>8</v>
      </c>
      <c r="Z2748" s="8">
        <f t="shared" si="839"/>
        <v>14941</v>
      </c>
      <c r="AA2748" s="6" t="s">
        <v>3967</v>
      </c>
      <c r="AB2748" s="6">
        <v>31106938</v>
      </c>
      <c r="AC2748" s="6">
        <f t="shared" si="844"/>
        <v>3.3149999999999999</v>
      </c>
      <c r="AD2748" s="6">
        <f t="shared" si="845"/>
        <v>103119499</v>
      </c>
      <c r="AE2748" s="6">
        <f t="shared" si="849"/>
        <v>30705232</v>
      </c>
      <c r="AF2748" s="6">
        <v>3870000</v>
      </c>
      <c r="AG2748" s="11">
        <f t="shared" si="848"/>
        <v>137694731</v>
      </c>
      <c r="AH2748">
        <f t="shared" si="846"/>
        <v>4.4264958190356118</v>
      </c>
      <c r="AI2748" s="53">
        <v>0.8</v>
      </c>
      <c r="AJ2748" s="7" t="str">
        <f t="shared" si="835"/>
        <v>hp_137694731</v>
      </c>
      <c r="AK2748" s="7" t="s">
        <v>3968</v>
      </c>
      <c r="AL2748" s="7">
        <v>5842820</v>
      </c>
      <c r="AM2748" s="7">
        <f>INT(IF(MOD(Y2748,3)=0,INT(AL2748*0.55),INT(AL2748*0.35)))</f>
        <v>2044987</v>
      </c>
      <c r="AN2748" s="54">
        <f t="shared" si="836"/>
        <v>20690574</v>
      </c>
      <c r="AO2748" s="7" t="str">
        <f t="shared" si="837"/>
        <v>atk_20690574</v>
      </c>
      <c r="AP2748" s="7" t="s">
        <v>3973</v>
      </c>
      <c r="AQ2748" s="7" t="s">
        <v>4000</v>
      </c>
      <c r="AR2748" s="7" t="s">
        <v>3975</v>
      </c>
      <c r="AS2748" s="7" t="s">
        <v>3976</v>
      </c>
      <c r="AU2748" s="7" t="str">
        <f t="shared" si="838"/>
        <v>hp_137694731;atk_20690574;hit_500000;miss_115;cirt_0;cirtSub_-3500</v>
      </c>
    </row>
    <row r="2749" spans="22:47" x14ac:dyDescent="0.2">
      <c r="V2749" s="7" t="str">
        <f t="shared" si="834"/>
        <v>遥远孤岛17-9</v>
      </c>
      <c r="W2749" s="7">
        <f t="shared" si="843"/>
        <v>5317</v>
      </c>
      <c r="X2749" s="9" t="s">
        <v>3457</v>
      </c>
      <c r="Y2749" s="9">
        <v>9</v>
      </c>
      <c r="Z2749" s="8">
        <f t="shared" si="839"/>
        <v>14950</v>
      </c>
      <c r="AA2749" s="6" t="s">
        <v>3967</v>
      </c>
      <c r="AB2749" s="6">
        <v>31127183</v>
      </c>
      <c r="AC2749" s="6">
        <f t="shared" si="844"/>
        <v>3.3174999999999999</v>
      </c>
      <c r="AD2749" s="6">
        <f t="shared" si="845"/>
        <v>103264429</v>
      </c>
      <c r="AE2749" s="6">
        <f t="shared" si="849"/>
        <v>30705232</v>
      </c>
      <c r="AF2749" s="6">
        <v>3870000</v>
      </c>
      <c r="AG2749" s="11">
        <f t="shared" si="848"/>
        <v>137839661</v>
      </c>
      <c r="AH2749">
        <f t="shared" si="846"/>
        <v>4.428272902176853</v>
      </c>
      <c r="AI2749" s="53">
        <v>0.8</v>
      </c>
      <c r="AJ2749" s="7" t="str">
        <f t="shared" si="835"/>
        <v>hp_137839661</v>
      </c>
      <c r="AK2749" s="7" t="s">
        <v>3968</v>
      </c>
      <c r="AL2749" s="7">
        <v>5848220</v>
      </c>
      <c r="AM2749" s="7">
        <f>INT(IF(MOD(Y2749,3)=0,INT(AL2749*0.55),INT(AL2749*0.35)))</f>
        <v>3216521</v>
      </c>
      <c r="AN2749" s="54">
        <f t="shared" si="836"/>
        <v>20718011</v>
      </c>
      <c r="AO2749" s="7" t="str">
        <f t="shared" si="837"/>
        <v>atk_20718011</v>
      </c>
      <c r="AP2749" s="7" t="s">
        <v>3973</v>
      </c>
      <c r="AQ2749" s="7" t="s">
        <v>4000</v>
      </c>
      <c r="AR2749" s="7" t="s">
        <v>3975</v>
      </c>
      <c r="AS2749" s="7" t="s">
        <v>3976</v>
      </c>
      <c r="AU2749" s="7" t="str">
        <f t="shared" si="838"/>
        <v>hp_137839661;atk_20718011;hit_500000;miss_115;cirt_0;cirtSub_-3500</v>
      </c>
    </row>
    <row r="2750" spans="22:47" x14ac:dyDescent="0.2">
      <c r="V2750" s="7" t="str">
        <f t="shared" si="834"/>
        <v>遥远孤岛17-10</v>
      </c>
      <c r="W2750" s="7">
        <f t="shared" si="843"/>
        <v>5319</v>
      </c>
      <c r="X2750" s="9" t="s">
        <v>3457</v>
      </c>
      <c r="Y2750" s="9">
        <v>10</v>
      </c>
      <c r="Z2750" s="8">
        <f t="shared" si="839"/>
        <v>14960</v>
      </c>
      <c r="AA2750" s="6" t="s">
        <v>3967</v>
      </c>
      <c r="AB2750" s="6">
        <v>31147431</v>
      </c>
      <c r="AC2750" s="6">
        <f t="shared" si="844"/>
        <v>3.3174999999999999</v>
      </c>
      <c r="AD2750" s="6">
        <f t="shared" si="845"/>
        <v>103331602</v>
      </c>
      <c r="AE2750" s="6">
        <f t="shared" si="849"/>
        <v>30705232</v>
      </c>
      <c r="AF2750" s="6">
        <v>3870000</v>
      </c>
      <c r="AG2750" s="11">
        <f t="shared" si="848"/>
        <v>137906834</v>
      </c>
      <c r="AH2750">
        <f t="shared" si="846"/>
        <v>4.4275508307571174</v>
      </c>
      <c r="AI2750" s="53">
        <v>0.8</v>
      </c>
      <c r="AJ2750" s="7" t="str">
        <f t="shared" si="835"/>
        <v>hp_137906834</v>
      </c>
      <c r="AK2750" s="7" t="s">
        <v>3968</v>
      </c>
      <c r="AL2750" s="7">
        <v>5853620</v>
      </c>
      <c r="AM2750" s="7">
        <f>INT(IF(MOD(Y2750,3)=0,INT(AL2750*0.55),INT(AL2750*0.35)))</f>
        <v>2048767</v>
      </c>
      <c r="AN2750" s="54">
        <f t="shared" si="836"/>
        <v>20733760</v>
      </c>
      <c r="AO2750" s="7" t="str">
        <f t="shared" si="837"/>
        <v>atk_20733760</v>
      </c>
      <c r="AP2750" s="7" t="s">
        <v>3973</v>
      </c>
      <c r="AQ2750" s="7" t="s">
        <v>4000</v>
      </c>
      <c r="AR2750" s="7" t="s">
        <v>3975</v>
      </c>
      <c r="AS2750" s="7" t="s">
        <v>3976</v>
      </c>
      <c r="AU2750" s="7" t="str">
        <f t="shared" si="838"/>
        <v>hp_137906834;atk_20733760;hit_500000;miss_115;cirt_0;cirtSub_-3500</v>
      </c>
    </row>
    <row r="2751" spans="22:47" x14ac:dyDescent="0.2">
      <c r="V2751" s="7" t="str">
        <f t="shared" si="834"/>
        <v>遥远孤岛18-1</v>
      </c>
      <c r="W2751" s="7">
        <f t="shared" si="843"/>
        <v>5321</v>
      </c>
      <c r="X2751" s="9" t="s">
        <v>3458</v>
      </c>
      <c r="Y2751" s="9">
        <v>1</v>
      </c>
      <c r="Z2751" s="8">
        <f t="shared" si="839"/>
        <v>14961</v>
      </c>
      <c r="AA2751" s="6" t="s">
        <v>3967</v>
      </c>
      <c r="AB2751" s="6">
        <v>31167682</v>
      </c>
      <c r="AC2751" s="6">
        <f t="shared" si="844"/>
        <v>3.3200000000000003</v>
      </c>
      <c r="AD2751" s="6">
        <f t="shared" si="845"/>
        <v>103476704</v>
      </c>
      <c r="AE2751" s="6">
        <f t="shared" ref="AE2751" si="852">IF(MOD(Y2751,1)=0,INT(AD2750*0.3),0)</f>
        <v>30999480</v>
      </c>
      <c r="AF2751" s="6">
        <v>3870000</v>
      </c>
      <c r="AG2751" s="11">
        <f t="shared" si="848"/>
        <v>138346184</v>
      </c>
      <c r="AH2751">
        <f t="shared" si="846"/>
        <v>4.4387703904319862</v>
      </c>
      <c r="AI2751" s="53">
        <v>0.8</v>
      </c>
      <c r="AJ2751" s="7" t="str">
        <f t="shared" si="835"/>
        <v>hp_138346184</v>
      </c>
      <c r="AK2751" s="7" t="s">
        <v>3968</v>
      </c>
      <c r="AL2751" s="7">
        <v>5859020</v>
      </c>
      <c r="AM2751" s="7">
        <f>INT(IF(MOD(Y2751,3)=0,INT(AL2751*0.55),INT(AL2751*0.35)))</f>
        <v>2050657</v>
      </c>
      <c r="AN2751" s="54">
        <f t="shared" si="836"/>
        <v>20805475</v>
      </c>
      <c r="AO2751" s="7" t="str">
        <f t="shared" si="837"/>
        <v>atk_20805475</v>
      </c>
      <c r="AP2751" s="7" t="s">
        <v>3973</v>
      </c>
      <c r="AQ2751" s="7" t="s">
        <v>4000</v>
      </c>
      <c r="AR2751" s="7" t="s">
        <v>3975</v>
      </c>
      <c r="AS2751" s="7" t="s">
        <v>3976</v>
      </c>
      <c r="AU2751" s="7" t="str">
        <f t="shared" si="838"/>
        <v>hp_138346184;atk_20805475;hit_500000;miss_115;cirt_0;cirtSub_-3500</v>
      </c>
    </row>
    <row r="2752" spans="22:47" x14ac:dyDescent="0.2">
      <c r="V2752" s="7" t="str">
        <f t="shared" si="834"/>
        <v>遥远孤岛18-2</v>
      </c>
      <c r="W2752" s="7">
        <f t="shared" si="843"/>
        <v>5323</v>
      </c>
      <c r="X2752" s="9" t="s">
        <v>3458</v>
      </c>
      <c r="Y2752" s="9">
        <v>2</v>
      </c>
      <c r="Z2752" s="8">
        <f t="shared" si="839"/>
        <v>14963</v>
      </c>
      <c r="AA2752" s="6" t="s">
        <v>3967</v>
      </c>
      <c r="AB2752" s="6">
        <v>31187936</v>
      </c>
      <c r="AC2752" s="6">
        <f t="shared" si="844"/>
        <v>3.3200000000000003</v>
      </c>
      <c r="AD2752" s="6">
        <f t="shared" si="845"/>
        <v>103543947</v>
      </c>
      <c r="AE2752" s="6">
        <f t="shared" si="849"/>
        <v>30999480</v>
      </c>
      <c r="AF2752" s="6">
        <v>3870000</v>
      </c>
      <c r="AG2752" s="11">
        <f t="shared" si="848"/>
        <v>138413427</v>
      </c>
      <c r="AH2752">
        <f t="shared" si="846"/>
        <v>4.438043832076608</v>
      </c>
      <c r="AI2752" s="53">
        <v>0.8</v>
      </c>
      <c r="AJ2752" s="7" t="str">
        <f t="shared" si="835"/>
        <v>hp_138413427</v>
      </c>
      <c r="AK2752" s="7" t="s">
        <v>3968</v>
      </c>
      <c r="AL2752" s="7">
        <v>5864420</v>
      </c>
      <c r="AM2752" s="7">
        <f>INT(IF(MOD(Y2752,3)=0,INT(AL2752*0.55),INT(AL2752*0.35)))</f>
        <v>2052547</v>
      </c>
      <c r="AN2752" s="54">
        <f t="shared" si="836"/>
        <v>20821242</v>
      </c>
      <c r="AO2752" s="7" t="str">
        <f t="shared" si="837"/>
        <v>atk_20821242</v>
      </c>
      <c r="AP2752" s="7" t="s">
        <v>3973</v>
      </c>
      <c r="AQ2752" s="7" t="s">
        <v>4000</v>
      </c>
      <c r="AR2752" s="7" t="s">
        <v>3975</v>
      </c>
      <c r="AS2752" s="7" t="s">
        <v>3976</v>
      </c>
      <c r="AU2752" s="7" t="str">
        <f t="shared" si="838"/>
        <v>hp_138413427;atk_20821242;hit_500000;miss_115;cirt_0;cirtSub_-3500</v>
      </c>
    </row>
    <row r="2753" spans="22:47" x14ac:dyDescent="0.2">
      <c r="V2753" s="7" t="str">
        <f t="shared" ref="V2753:V2816" si="853">X2753&amp;"-"&amp;Y2753</f>
        <v>遥远孤岛18-3</v>
      </c>
      <c r="W2753" s="7">
        <f t="shared" si="843"/>
        <v>5325</v>
      </c>
      <c r="X2753" s="9" t="s">
        <v>3458</v>
      </c>
      <c r="Y2753" s="9">
        <v>3</v>
      </c>
      <c r="Z2753" s="8">
        <f t="shared" si="839"/>
        <v>14966</v>
      </c>
      <c r="AA2753" s="6" t="s">
        <v>3967</v>
      </c>
      <c r="AB2753" s="6">
        <v>31208193</v>
      </c>
      <c r="AC2753" s="6">
        <f t="shared" si="844"/>
        <v>3.3225000000000002</v>
      </c>
      <c r="AD2753" s="6">
        <f t="shared" si="845"/>
        <v>103689221</v>
      </c>
      <c r="AE2753" s="6">
        <f t="shared" si="849"/>
        <v>30999480</v>
      </c>
      <c r="AF2753" s="6">
        <v>3870000</v>
      </c>
      <c r="AG2753" s="11">
        <f t="shared" si="848"/>
        <v>138558701</v>
      </c>
      <c r="AH2753">
        <f t="shared" si="846"/>
        <v>4.4398181272462649</v>
      </c>
      <c r="AI2753" s="53">
        <v>0.8</v>
      </c>
      <c r="AJ2753" s="7" t="str">
        <f t="shared" ref="AJ2753:AJ2816" si="854">AA2753&amp;"_"&amp;AG2753</f>
        <v>hp_138558701</v>
      </c>
      <c r="AK2753" s="7" t="s">
        <v>3968</v>
      </c>
      <c r="AL2753" s="7">
        <v>5869820</v>
      </c>
      <c r="AM2753" s="7">
        <f>INT(IF(MOD(Y2753,3)=0,INT(AL2753*0.55),INT(AL2753*0.35)))</f>
        <v>3228401</v>
      </c>
      <c r="AN2753" s="54">
        <f t="shared" si="836"/>
        <v>20848746</v>
      </c>
      <c r="AO2753" s="7" t="str">
        <f t="shared" si="837"/>
        <v>atk_20848746</v>
      </c>
      <c r="AP2753" s="7" t="s">
        <v>3973</v>
      </c>
      <c r="AQ2753" s="7" t="s">
        <v>4000</v>
      </c>
      <c r="AR2753" s="7" t="s">
        <v>3975</v>
      </c>
      <c r="AS2753" s="7" t="s">
        <v>3976</v>
      </c>
      <c r="AU2753" s="7" t="str">
        <f t="shared" si="838"/>
        <v>hp_138558701;atk_20848746;hit_500000;miss_115;cirt_0;cirtSub_-3500</v>
      </c>
    </row>
    <row r="2754" spans="22:47" x14ac:dyDescent="0.2">
      <c r="V2754" s="7" t="str">
        <f t="shared" si="853"/>
        <v>遥远孤岛18-4</v>
      </c>
      <c r="W2754" s="7">
        <f t="shared" si="843"/>
        <v>5327</v>
      </c>
      <c r="X2754" s="9" t="s">
        <v>3458</v>
      </c>
      <c r="Y2754" s="9">
        <v>4</v>
      </c>
      <c r="Z2754" s="8">
        <f t="shared" si="839"/>
        <v>14970</v>
      </c>
      <c r="AA2754" s="6" t="s">
        <v>3967</v>
      </c>
      <c r="AB2754" s="6">
        <v>31228451</v>
      </c>
      <c r="AC2754" s="6">
        <f t="shared" si="844"/>
        <v>3.3225000000000002</v>
      </c>
      <c r="AD2754" s="6">
        <f t="shared" si="845"/>
        <v>103756528</v>
      </c>
      <c r="AE2754" s="6">
        <f t="shared" si="849"/>
        <v>30999480</v>
      </c>
      <c r="AF2754" s="6">
        <v>3870000</v>
      </c>
      <c r="AG2754" s="11">
        <f t="shared" si="848"/>
        <v>138626008</v>
      </c>
      <c r="AH2754">
        <f t="shared" si="846"/>
        <v>4.4390933126974499</v>
      </c>
      <c r="AI2754" s="53">
        <v>0.8</v>
      </c>
      <c r="AJ2754" s="7" t="str">
        <f t="shared" si="854"/>
        <v>hp_138626008</v>
      </c>
      <c r="AK2754" s="7" t="s">
        <v>3968</v>
      </c>
      <c r="AL2754" s="7">
        <v>5875220</v>
      </c>
      <c r="AM2754" s="7">
        <f>INT(IF(MOD(Y2754,3)=0,INT(AL2754*0.55),INT(AL2754*0.35)))</f>
        <v>2056327</v>
      </c>
      <c r="AN2754" s="54">
        <f t="shared" ref="AN2754:AN2817" si="855">INT(AL2754*AI2754*AH2754)</f>
        <v>20864519</v>
      </c>
      <c r="AO2754" s="7" t="str">
        <f t="shared" ref="AO2754:AO2817" si="856">AK2754&amp;"_"&amp;AN2754</f>
        <v>atk_20864519</v>
      </c>
      <c r="AP2754" s="7" t="s">
        <v>3973</v>
      </c>
      <c r="AQ2754" s="7" t="s">
        <v>4000</v>
      </c>
      <c r="AR2754" s="7" t="s">
        <v>3975</v>
      </c>
      <c r="AS2754" s="7" t="s">
        <v>3976</v>
      </c>
      <c r="AU2754" s="7" t="str">
        <f t="shared" ref="AU2754:AU2817" si="857">AJ2754&amp;";"&amp;AO2754&amp;";"&amp;AP2754&amp;";"&amp;AQ2754&amp;";"&amp;AR2754&amp;";"&amp;AS2754</f>
        <v>hp_138626008;atk_20864519;hit_500000;miss_115;cirt_0;cirtSub_-3500</v>
      </c>
    </row>
    <row r="2755" spans="22:47" x14ac:dyDescent="0.2">
      <c r="V2755" s="7" t="str">
        <f t="shared" si="853"/>
        <v>遥远孤岛18-5</v>
      </c>
      <c r="W2755" s="7">
        <f t="shared" si="843"/>
        <v>5329</v>
      </c>
      <c r="X2755" s="9" t="s">
        <v>3458</v>
      </c>
      <c r="Y2755" s="9">
        <v>5</v>
      </c>
      <c r="Z2755" s="8">
        <f t="shared" ref="Z2755:Z2818" si="858">Y2755+Z2754</f>
        <v>14975</v>
      </c>
      <c r="AA2755" s="6" t="s">
        <v>3967</v>
      </c>
      <c r="AB2755" s="6">
        <v>31248710</v>
      </c>
      <c r="AC2755" s="6">
        <f t="shared" si="844"/>
        <v>3.3225000000000002</v>
      </c>
      <c r="AD2755" s="6">
        <f t="shared" si="845"/>
        <v>103823838</v>
      </c>
      <c r="AE2755" s="6">
        <f t="shared" si="849"/>
        <v>30999480</v>
      </c>
      <c r="AF2755" s="6">
        <v>3870000</v>
      </c>
      <c r="AG2755" s="11">
        <f t="shared" si="848"/>
        <v>138693318</v>
      </c>
      <c r="AH2755">
        <f t="shared" si="846"/>
        <v>4.4383693918884974</v>
      </c>
      <c r="AI2755" s="53">
        <v>0.8</v>
      </c>
      <c r="AJ2755" s="7" t="str">
        <f t="shared" si="854"/>
        <v>hp_138693318</v>
      </c>
      <c r="AK2755" s="7" t="s">
        <v>3968</v>
      </c>
      <c r="AL2755" s="7">
        <v>5880620</v>
      </c>
      <c r="AM2755" s="7">
        <f>INT(IF(MOD(Y2755,3)=0,INT(AL2755*0.55),INT(AL2755*0.35)))</f>
        <v>2058217</v>
      </c>
      <c r="AN2755" s="54">
        <f t="shared" si="855"/>
        <v>20880291</v>
      </c>
      <c r="AO2755" s="7" t="str">
        <f t="shared" si="856"/>
        <v>atk_20880291</v>
      </c>
      <c r="AP2755" s="7" t="s">
        <v>3973</v>
      </c>
      <c r="AQ2755" s="7" t="s">
        <v>4000</v>
      </c>
      <c r="AR2755" s="7" t="s">
        <v>3975</v>
      </c>
      <c r="AS2755" s="7" t="s">
        <v>3976</v>
      </c>
      <c r="AU2755" s="7" t="str">
        <f t="shared" si="857"/>
        <v>hp_138693318;atk_20880291;hit_500000;miss_115;cirt_0;cirtSub_-3500</v>
      </c>
    </row>
    <row r="2756" spans="22:47" x14ac:dyDescent="0.2">
      <c r="V2756" s="7" t="str">
        <f t="shared" si="853"/>
        <v>遥远孤岛18-6</v>
      </c>
      <c r="W2756" s="7">
        <f t="shared" si="843"/>
        <v>5331</v>
      </c>
      <c r="X2756" s="9" t="s">
        <v>3458</v>
      </c>
      <c r="Y2756" s="9">
        <v>6</v>
      </c>
      <c r="Z2756" s="8">
        <f t="shared" si="858"/>
        <v>14981</v>
      </c>
      <c r="AA2756" s="6" t="s">
        <v>3967</v>
      </c>
      <c r="AB2756" s="6">
        <v>31268972</v>
      </c>
      <c r="AC2756" s="6">
        <f t="shared" si="844"/>
        <v>3.3250000000000002</v>
      </c>
      <c r="AD2756" s="6">
        <f t="shared" si="845"/>
        <v>103969331</v>
      </c>
      <c r="AE2756" s="6">
        <f t="shared" si="849"/>
        <v>30999480</v>
      </c>
      <c r="AF2756" s="6">
        <v>3870000</v>
      </c>
      <c r="AG2756" s="11">
        <f t="shared" si="848"/>
        <v>138838811</v>
      </c>
      <c r="AH2756">
        <f t="shared" si="846"/>
        <v>4.4401463214076884</v>
      </c>
      <c r="AI2756" s="53">
        <v>0.8</v>
      </c>
      <c r="AJ2756" s="7" t="str">
        <f t="shared" si="854"/>
        <v>hp_138838811</v>
      </c>
      <c r="AK2756" s="7" t="s">
        <v>3968</v>
      </c>
      <c r="AL2756" s="7">
        <v>5886020</v>
      </c>
      <c r="AM2756" s="7">
        <f>INT(IF(MOD(Y2756,3)=0,INT(AL2756*0.55),INT(AL2756*0.35)))</f>
        <v>3237311</v>
      </c>
      <c r="AN2756" s="54">
        <f t="shared" si="855"/>
        <v>20907832</v>
      </c>
      <c r="AO2756" s="7" t="str">
        <f t="shared" si="856"/>
        <v>atk_20907832</v>
      </c>
      <c r="AP2756" s="7" t="s">
        <v>3973</v>
      </c>
      <c r="AQ2756" s="7" t="s">
        <v>4000</v>
      </c>
      <c r="AR2756" s="7" t="s">
        <v>3975</v>
      </c>
      <c r="AS2756" s="7" t="s">
        <v>3976</v>
      </c>
      <c r="AU2756" s="7" t="str">
        <f t="shared" si="857"/>
        <v>hp_138838811;atk_20907832;hit_500000;miss_115;cirt_0;cirtSub_-3500</v>
      </c>
    </row>
    <row r="2757" spans="22:47" x14ac:dyDescent="0.2">
      <c r="V2757" s="7" t="str">
        <f t="shared" si="853"/>
        <v>遥远孤岛18-7</v>
      </c>
      <c r="W2757" s="7">
        <f t="shared" si="843"/>
        <v>5333</v>
      </c>
      <c r="X2757" s="9" t="s">
        <v>3458</v>
      </c>
      <c r="Y2757" s="9">
        <v>7</v>
      </c>
      <c r="Z2757" s="8">
        <f t="shared" si="858"/>
        <v>14988</v>
      </c>
      <c r="AA2757" s="6" t="s">
        <v>3967</v>
      </c>
      <c r="AB2757" s="6">
        <v>31289236</v>
      </c>
      <c r="AC2757" s="6">
        <f t="shared" si="844"/>
        <v>3.3250000000000002</v>
      </c>
      <c r="AD2757" s="6">
        <f t="shared" si="845"/>
        <v>104036709</v>
      </c>
      <c r="AE2757" s="6">
        <f t="shared" si="849"/>
        <v>30999480</v>
      </c>
      <c r="AF2757" s="6">
        <v>3870000</v>
      </c>
      <c r="AG2757" s="11">
        <f t="shared" si="848"/>
        <v>138906189</v>
      </c>
      <c r="AH2757">
        <f t="shared" si="846"/>
        <v>4.4394241201670761</v>
      </c>
      <c r="AI2757" s="53">
        <v>0.8</v>
      </c>
      <c r="AJ2757" s="7" t="str">
        <f t="shared" si="854"/>
        <v>hp_138906189</v>
      </c>
      <c r="AK2757" s="7" t="s">
        <v>3968</v>
      </c>
      <c r="AL2757" s="7">
        <v>5891420</v>
      </c>
      <c r="AM2757" s="7">
        <f>INT(IF(MOD(Y2757,3)=0,INT(AL2757*0.55),INT(AL2757*0.35)))</f>
        <v>2061997</v>
      </c>
      <c r="AN2757" s="54">
        <f t="shared" si="855"/>
        <v>20923609</v>
      </c>
      <c r="AO2757" s="7" t="str">
        <f t="shared" si="856"/>
        <v>atk_20923609</v>
      </c>
      <c r="AP2757" s="7" t="s">
        <v>3973</v>
      </c>
      <c r="AQ2757" s="7" t="s">
        <v>4000</v>
      </c>
      <c r="AR2757" s="7" t="s">
        <v>3975</v>
      </c>
      <c r="AS2757" s="7" t="s">
        <v>3976</v>
      </c>
      <c r="AU2757" s="7" t="str">
        <f t="shared" si="857"/>
        <v>hp_138906189;atk_20923609;hit_500000;miss_115;cirt_0;cirtSub_-3500</v>
      </c>
    </row>
    <row r="2758" spans="22:47" x14ac:dyDescent="0.2">
      <c r="V2758" s="7" t="str">
        <f t="shared" si="853"/>
        <v>遥远孤岛18-8</v>
      </c>
      <c r="W2758" s="7">
        <f t="shared" si="843"/>
        <v>5335</v>
      </c>
      <c r="X2758" s="9" t="s">
        <v>3458</v>
      </c>
      <c r="Y2758" s="9">
        <v>8</v>
      </c>
      <c r="Z2758" s="8">
        <f t="shared" si="858"/>
        <v>14996</v>
      </c>
      <c r="AA2758" s="6" t="s">
        <v>3967</v>
      </c>
      <c r="AB2758" s="6">
        <v>31309503</v>
      </c>
      <c r="AC2758" s="6">
        <f t="shared" si="844"/>
        <v>3.3250000000000002</v>
      </c>
      <c r="AD2758" s="6">
        <f t="shared" si="845"/>
        <v>104104097</v>
      </c>
      <c r="AE2758" s="6">
        <f t="shared" si="849"/>
        <v>30999480</v>
      </c>
      <c r="AF2758" s="6">
        <v>3870000</v>
      </c>
      <c r="AG2758" s="11">
        <f t="shared" si="848"/>
        <v>138973577</v>
      </c>
      <c r="AH2758">
        <f t="shared" si="846"/>
        <v>4.4387027478526244</v>
      </c>
      <c r="AI2758" s="53">
        <v>0.8</v>
      </c>
      <c r="AJ2758" s="7" t="str">
        <f t="shared" si="854"/>
        <v>hp_138973577</v>
      </c>
      <c r="AK2758" s="7" t="s">
        <v>3968</v>
      </c>
      <c r="AL2758" s="7">
        <v>5896820</v>
      </c>
      <c r="AM2758" s="7">
        <f>INT(IF(MOD(Y2758,3)=0,INT(AL2758*0.55),INT(AL2758*0.35)))</f>
        <v>2063887</v>
      </c>
      <c r="AN2758" s="54">
        <f t="shared" si="855"/>
        <v>20939384</v>
      </c>
      <c r="AO2758" s="7" t="str">
        <f t="shared" si="856"/>
        <v>atk_20939384</v>
      </c>
      <c r="AP2758" s="7" t="s">
        <v>3973</v>
      </c>
      <c r="AQ2758" s="7" t="s">
        <v>4000</v>
      </c>
      <c r="AR2758" s="7" t="s">
        <v>3975</v>
      </c>
      <c r="AS2758" s="7" t="s">
        <v>3976</v>
      </c>
      <c r="AU2758" s="7" t="str">
        <f t="shared" si="857"/>
        <v>hp_138973577;atk_20939384;hit_500000;miss_115;cirt_0;cirtSub_-3500</v>
      </c>
    </row>
    <row r="2759" spans="22:47" x14ac:dyDescent="0.2">
      <c r="V2759" s="7" t="str">
        <f t="shared" si="853"/>
        <v>遥远孤岛18-9</v>
      </c>
      <c r="W2759" s="7">
        <f t="shared" si="843"/>
        <v>5337</v>
      </c>
      <c r="X2759" s="9" t="s">
        <v>3458</v>
      </c>
      <c r="Y2759" s="9">
        <v>9</v>
      </c>
      <c r="Z2759" s="8">
        <f t="shared" si="858"/>
        <v>15005</v>
      </c>
      <c r="AA2759" s="6" t="s">
        <v>3967</v>
      </c>
      <c r="AB2759" s="6">
        <v>31329771</v>
      </c>
      <c r="AC2759" s="6">
        <f t="shared" si="844"/>
        <v>3.3275000000000001</v>
      </c>
      <c r="AD2759" s="6">
        <f t="shared" si="845"/>
        <v>104249813</v>
      </c>
      <c r="AE2759" s="6">
        <f t="shared" si="849"/>
        <v>30999480</v>
      </c>
      <c r="AF2759" s="6">
        <v>3870000</v>
      </c>
      <c r="AG2759" s="11">
        <f t="shared" si="848"/>
        <v>139119293</v>
      </c>
      <c r="AH2759">
        <f t="shared" si="846"/>
        <v>4.4404822812142486</v>
      </c>
      <c r="AI2759" s="53">
        <v>0.8</v>
      </c>
      <c r="AJ2759" s="7" t="str">
        <f t="shared" si="854"/>
        <v>hp_139119293</v>
      </c>
      <c r="AK2759" s="7" t="s">
        <v>3968</v>
      </c>
      <c r="AL2759" s="7">
        <v>5902220</v>
      </c>
      <c r="AM2759" s="7">
        <f>INT(IF(MOD(Y2759,3)=0,INT(AL2759*0.55),INT(AL2759*0.35)))</f>
        <v>3246221</v>
      </c>
      <c r="AN2759" s="54">
        <f t="shared" si="855"/>
        <v>20966962</v>
      </c>
      <c r="AO2759" s="7" t="str">
        <f t="shared" si="856"/>
        <v>atk_20966962</v>
      </c>
      <c r="AP2759" s="7" t="s">
        <v>3973</v>
      </c>
      <c r="AQ2759" s="7" t="s">
        <v>4000</v>
      </c>
      <c r="AR2759" s="7" t="s">
        <v>3975</v>
      </c>
      <c r="AS2759" s="7" t="s">
        <v>3976</v>
      </c>
      <c r="AU2759" s="7" t="str">
        <f t="shared" si="857"/>
        <v>hp_139119293;atk_20966962;hit_500000;miss_115;cirt_0;cirtSub_-3500</v>
      </c>
    </row>
    <row r="2760" spans="22:47" x14ac:dyDescent="0.2">
      <c r="V2760" s="7" t="str">
        <f t="shared" si="853"/>
        <v>遥远孤岛18-10</v>
      </c>
      <c r="W2760" s="7">
        <f t="shared" si="843"/>
        <v>5339</v>
      </c>
      <c r="X2760" s="9" t="s">
        <v>3458</v>
      </c>
      <c r="Y2760" s="9">
        <v>10</v>
      </c>
      <c r="Z2760" s="8">
        <f t="shared" si="858"/>
        <v>15015</v>
      </c>
      <c r="AA2760" s="6" t="s">
        <v>3967</v>
      </c>
      <c r="AB2760" s="6">
        <v>31350040</v>
      </c>
      <c r="AC2760" s="6">
        <f t="shared" si="844"/>
        <v>3.3275000000000001</v>
      </c>
      <c r="AD2760" s="6">
        <f t="shared" si="845"/>
        <v>104317258</v>
      </c>
      <c r="AE2760" s="6">
        <f t="shared" si="849"/>
        <v>30999480</v>
      </c>
      <c r="AF2760" s="6">
        <v>3870000</v>
      </c>
      <c r="AG2760" s="11">
        <f t="shared" si="848"/>
        <v>139186738</v>
      </c>
      <c r="AH2760">
        <f t="shared" si="846"/>
        <v>4.4397626924877924</v>
      </c>
      <c r="AI2760" s="53">
        <v>0.8</v>
      </c>
      <c r="AJ2760" s="7" t="str">
        <f t="shared" si="854"/>
        <v>hp_139186738</v>
      </c>
      <c r="AK2760" s="7" t="s">
        <v>3968</v>
      </c>
      <c r="AL2760" s="7">
        <v>5907620</v>
      </c>
      <c r="AM2760" s="7">
        <f>INT(IF(MOD(Y2760,3)=0,INT(AL2760*0.55),INT(AL2760*0.35)))</f>
        <v>2067667</v>
      </c>
      <c r="AN2760" s="54">
        <f t="shared" si="855"/>
        <v>20982744</v>
      </c>
      <c r="AO2760" s="7" t="str">
        <f t="shared" si="856"/>
        <v>atk_20982744</v>
      </c>
      <c r="AP2760" s="7" t="s">
        <v>3973</v>
      </c>
      <c r="AQ2760" s="7" t="s">
        <v>4000</v>
      </c>
      <c r="AR2760" s="7" t="s">
        <v>3975</v>
      </c>
      <c r="AS2760" s="7" t="s">
        <v>3976</v>
      </c>
      <c r="AU2760" s="7" t="str">
        <f t="shared" si="857"/>
        <v>hp_139186738;atk_20982744;hit_500000;miss_115;cirt_0;cirtSub_-3500</v>
      </c>
    </row>
    <row r="2761" spans="22:47" x14ac:dyDescent="0.2">
      <c r="V2761" s="7" t="str">
        <f t="shared" si="853"/>
        <v>遥远孤岛19-1</v>
      </c>
      <c r="W2761" s="7">
        <f t="shared" si="843"/>
        <v>5341</v>
      </c>
      <c r="X2761" s="9" t="s">
        <v>3459</v>
      </c>
      <c r="Y2761" s="9">
        <v>1</v>
      </c>
      <c r="Z2761" s="8">
        <f t="shared" si="858"/>
        <v>15016</v>
      </c>
      <c r="AA2761" s="6" t="s">
        <v>3967</v>
      </c>
      <c r="AB2761" s="6">
        <v>31370312</v>
      </c>
      <c r="AC2761" s="6">
        <f t="shared" si="844"/>
        <v>3.33</v>
      </c>
      <c r="AD2761" s="6">
        <f t="shared" si="845"/>
        <v>104463138</v>
      </c>
      <c r="AE2761" s="6">
        <f t="shared" ref="AE2761" si="859">IF(MOD(Y2761,1)=0,INT(AD2760*0.3),0)</f>
        <v>31295177</v>
      </c>
      <c r="AF2761" s="6">
        <v>3870000</v>
      </c>
      <c r="AG2761" s="11">
        <f t="shared" si="848"/>
        <v>139628315</v>
      </c>
      <c r="AH2761">
        <f t="shared" si="846"/>
        <v>4.4509699170349339</v>
      </c>
      <c r="AI2761" s="53">
        <v>0.8</v>
      </c>
      <c r="AJ2761" s="7" t="str">
        <f t="shared" si="854"/>
        <v>hp_139628315</v>
      </c>
      <c r="AK2761" s="7" t="s">
        <v>3968</v>
      </c>
      <c r="AL2761" s="7">
        <v>5913020</v>
      </c>
      <c r="AM2761" s="7">
        <f>INT(IF(MOD(Y2761,3)=0,INT(AL2761*0.55),INT(AL2761*0.35)))</f>
        <v>2069557</v>
      </c>
      <c r="AN2761" s="54">
        <f t="shared" si="855"/>
        <v>21054939</v>
      </c>
      <c r="AO2761" s="7" t="str">
        <f t="shared" si="856"/>
        <v>atk_21054939</v>
      </c>
      <c r="AP2761" s="7" t="s">
        <v>3973</v>
      </c>
      <c r="AQ2761" s="7" t="s">
        <v>4000</v>
      </c>
      <c r="AR2761" s="7" t="s">
        <v>3975</v>
      </c>
      <c r="AS2761" s="7" t="s">
        <v>3976</v>
      </c>
      <c r="AU2761" s="7" t="str">
        <f t="shared" si="857"/>
        <v>hp_139628315;atk_21054939;hit_500000;miss_115;cirt_0;cirtSub_-3500</v>
      </c>
    </row>
    <row r="2762" spans="22:47" x14ac:dyDescent="0.2">
      <c r="V2762" s="7" t="str">
        <f t="shared" si="853"/>
        <v>遥远孤岛19-2</v>
      </c>
      <c r="W2762" s="7">
        <f t="shared" si="843"/>
        <v>5343</v>
      </c>
      <c r="X2762" s="9" t="s">
        <v>3459</v>
      </c>
      <c r="Y2762" s="9">
        <v>2</v>
      </c>
      <c r="Z2762" s="8">
        <f t="shared" si="858"/>
        <v>15018</v>
      </c>
      <c r="AA2762" s="6" t="s">
        <v>3967</v>
      </c>
      <c r="AB2762" s="6">
        <v>31390587</v>
      </c>
      <c r="AC2762" s="6">
        <f t="shared" si="844"/>
        <v>3.33</v>
      </c>
      <c r="AD2762" s="6">
        <f t="shared" si="845"/>
        <v>104530654</v>
      </c>
      <c r="AE2762" s="6">
        <f t="shared" si="849"/>
        <v>31295177</v>
      </c>
      <c r="AF2762" s="6">
        <v>3870000</v>
      </c>
      <c r="AG2762" s="11">
        <f t="shared" si="848"/>
        <v>139695831</v>
      </c>
      <c r="AH2762">
        <f t="shared" si="846"/>
        <v>4.450245896962679</v>
      </c>
      <c r="AI2762" s="53">
        <v>0.8</v>
      </c>
      <c r="AJ2762" s="7" t="str">
        <f t="shared" si="854"/>
        <v>hp_139695831</v>
      </c>
      <c r="AK2762" s="7" t="s">
        <v>3968</v>
      </c>
      <c r="AL2762" s="7">
        <v>5918420</v>
      </c>
      <c r="AM2762" s="7">
        <f>INT(IF(MOD(Y2762,3)=0,INT(AL2762*0.55),INT(AL2762*0.35)))</f>
        <v>2071447</v>
      </c>
      <c r="AN2762" s="54">
        <f t="shared" si="855"/>
        <v>21070739</v>
      </c>
      <c r="AO2762" s="7" t="str">
        <f t="shared" si="856"/>
        <v>atk_21070739</v>
      </c>
      <c r="AP2762" s="7" t="s">
        <v>3973</v>
      </c>
      <c r="AQ2762" s="7" t="s">
        <v>4000</v>
      </c>
      <c r="AR2762" s="7" t="s">
        <v>3975</v>
      </c>
      <c r="AS2762" s="7" t="s">
        <v>3976</v>
      </c>
      <c r="AU2762" s="7" t="str">
        <f t="shared" si="857"/>
        <v>hp_139695831;atk_21070739;hit_500000;miss_115;cirt_0;cirtSub_-3500</v>
      </c>
    </row>
    <row r="2763" spans="22:47" x14ac:dyDescent="0.2">
      <c r="V2763" s="7" t="str">
        <f t="shared" si="853"/>
        <v>遥远孤岛19-3</v>
      </c>
      <c r="W2763" s="7">
        <f t="shared" si="843"/>
        <v>5345</v>
      </c>
      <c r="X2763" s="9" t="s">
        <v>3459</v>
      </c>
      <c r="Y2763" s="9">
        <v>3</v>
      </c>
      <c r="Z2763" s="8">
        <f t="shared" si="858"/>
        <v>15021</v>
      </c>
      <c r="AA2763" s="6" t="s">
        <v>3967</v>
      </c>
      <c r="AB2763" s="6">
        <v>31410864</v>
      </c>
      <c r="AC2763" s="6">
        <f t="shared" si="844"/>
        <v>3.3325</v>
      </c>
      <c r="AD2763" s="6">
        <f t="shared" si="845"/>
        <v>104676704</v>
      </c>
      <c r="AE2763" s="6">
        <f t="shared" si="849"/>
        <v>31295177</v>
      </c>
      <c r="AF2763" s="6">
        <v>3870000</v>
      </c>
      <c r="AG2763" s="11">
        <f t="shared" si="848"/>
        <v>139841881</v>
      </c>
      <c r="AH2763">
        <f t="shared" si="846"/>
        <v>4.4520227460155191</v>
      </c>
      <c r="AI2763" s="53">
        <v>0.8</v>
      </c>
      <c r="AJ2763" s="7" t="str">
        <f t="shared" si="854"/>
        <v>hp_139841881</v>
      </c>
      <c r="AK2763" s="7" t="s">
        <v>3968</v>
      </c>
      <c r="AL2763" s="7">
        <v>5923820</v>
      </c>
      <c r="AM2763" s="7">
        <f>INT(IF(MOD(Y2763,3)=0,INT(AL2763*0.55),INT(AL2763*0.35)))</f>
        <v>3258101</v>
      </c>
      <c r="AN2763" s="54">
        <f t="shared" si="855"/>
        <v>21098385</v>
      </c>
      <c r="AO2763" s="7" t="str">
        <f t="shared" si="856"/>
        <v>atk_21098385</v>
      </c>
      <c r="AP2763" s="7" t="s">
        <v>3973</v>
      </c>
      <c r="AQ2763" s="7" t="s">
        <v>4000</v>
      </c>
      <c r="AR2763" s="7" t="s">
        <v>3975</v>
      </c>
      <c r="AS2763" s="7" t="s">
        <v>3976</v>
      </c>
      <c r="AU2763" s="7" t="str">
        <f t="shared" si="857"/>
        <v>hp_139841881;atk_21098385;hit_500000;miss_115;cirt_0;cirtSub_-3500</v>
      </c>
    </row>
    <row r="2764" spans="22:47" x14ac:dyDescent="0.2">
      <c r="V2764" s="7" t="str">
        <f t="shared" si="853"/>
        <v>遥远孤岛19-4</v>
      </c>
      <c r="W2764" s="7">
        <f t="shared" si="843"/>
        <v>5347</v>
      </c>
      <c r="X2764" s="9" t="s">
        <v>3459</v>
      </c>
      <c r="Y2764" s="9">
        <v>4</v>
      </c>
      <c r="Z2764" s="8">
        <f t="shared" si="858"/>
        <v>15025</v>
      </c>
      <c r="AA2764" s="6" t="s">
        <v>3967</v>
      </c>
      <c r="AB2764" s="6">
        <v>31431144</v>
      </c>
      <c r="AC2764" s="6">
        <f t="shared" si="844"/>
        <v>3.3325</v>
      </c>
      <c r="AD2764" s="6">
        <f t="shared" si="845"/>
        <v>104744287</v>
      </c>
      <c r="AE2764" s="6">
        <f t="shared" si="849"/>
        <v>31295177</v>
      </c>
      <c r="AF2764" s="6">
        <v>3870000</v>
      </c>
      <c r="AG2764" s="11">
        <f t="shared" si="848"/>
        <v>139909464</v>
      </c>
      <c r="AH2764">
        <f t="shared" si="846"/>
        <v>4.4513004044650746</v>
      </c>
      <c r="AI2764" s="53">
        <v>0.8</v>
      </c>
      <c r="AJ2764" s="7" t="str">
        <f t="shared" si="854"/>
        <v>hp_139909464</v>
      </c>
      <c r="AK2764" s="7" t="s">
        <v>3968</v>
      </c>
      <c r="AL2764" s="7">
        <v>5929220</v>
      </c>
      <c r="AM2764" s="7">
        <f>INT(IF(MOD(Y2764,3)=0,INT(AL2764*0.55),INT(AL2764*0.35)))</f>
        <v>2075227</v>
      </c>
      <c r="AN2764" s="54">
        <f t="shared" si="855"/>
        <v>21114191</v>
      </c>
      <c r="AO2764" s="7" t="str">
        <f t="shared" si="856"/>
        <v>atk_21114191</v>
      </c>
      <c r="AP2764" s="7" t="s">
        <v>3973</v>
      </c>
      <c r="AQ2764" s="7" t="s">
        <v>4000</v>
      </c>
      <c r="AR2764" s="7" t="s">
        <v>3975</v>
      </c>
      <c r="AS2764" s="7" t="s">
        <v>3976</v>
      </c>
      <c r="AU2764" s="7" t="str">
        <f t="shared" si="857"/>
        <v>hp_139909464;atk_21114191;hit_500000;miss_115;cirt_0;cirtSub_-3500</v>
      </c>
    </row>
    <row r="2765" spans="22:47" x14ac:dyDescent="0.2">
      <c r="V2765" s="7" t="str">
        <f t="shared" si="853"/>
        <v>遥远孤岛19-5</v>
      </c>
      <c r="W2765" s="7">
        <f t="shared" si="843"/>
        <v>5349</v>
      </c>
      <c r="X2765" s="9" t="s">
        <v>3459</v>
      </c>
      <c r="Y2765" s="9">
        <v>5</v>
      </c>
      <c r="Z2765" s="8">
        <f t="shared" si="858"/>
        <v>15030</v>
      </c>
      <c r="AA2765" s="6" t="s">
        <v>3967</v>
      </c>
      <c r="AB2765" s="6">
        <v>31451426</v>
      </c>
      <c r="AC2765" s="6">
        <f t="shared" si="844"/>
        <v>3.3325</v>
      </c>
      <c r="AD2765" s="6">
        <f t="shared" si="845"/>
        <v>104811877</v>
      </c>
      <c r="AE2765" s="6">
        <f t="shared" si="849"/>
        <v>31295177</v>
      </c>
      <c r="AF2765" s="6">
        <v>3870000</v>
      </c>
      <c r="AG2765" s="11">
        <f t="shared" si="848"/>
        <v>139977054</v>
      </c>
      <c r="AH2765">
        <f t="shared" si="846"/>
        <v>4.4505789340044553</v>
      </c>
      <c r="AI2765" s="53">
        <v>0.8</v>
      </c>
      <c r="AJ2765" s="7" t="str">
        <f t="shared" si="854"/>
        <v>hp_139977054</v>
      </c>
      <c r="AK2765" s="7" t="s">
        <v>3968</v>
      </c>
      <c r="AL2765" s="7">
        <v>5934620</v>
      </c>
      <c r="AM2765" s="7">
        <f>INT(IF(MOD(Y2765,3)=0,INT(AL2765*0.55),INT(AL2765*0.35)))</f>
        <v>2077117</v>
      </c>
      <c r="AN2765" s="54">
        <f t="shared" si="855"/>
        <v>21129995</v>
      </c>
      <c r="AO2765" s="7" t="str">
        <f t="shared" si="856"/>
        <v>atk_21129995</v>
      </c>
      <c r="AP2765" s="7" t="s">
        <v>3973</v>
      </c>
      <c r="AQ2765" s="7" t="s">
        <v>4000</v>
      </c>
      <c r="AR2765" s="7" t="s">
        <v>3975</v>
      </c>
      <c r="AS2765" s="7" t="s">
        <v>3976</v>
      </c>
      <c r="AU2765" s="7" t="str">
        <f t="shared" si="857"/>
        <v>hp_139977054;atk_21129995;hit_500000;miss_115;cirt_0;cirtSub_-3500</v>
      </c>
    </row>
    <row r="2766" spans="22:47" x14ac:dyDescent="0.2">
      <c r="V2766" s="7" t="str">
        <f t="shared" si="853"/>
        <v>遥远孤岛19-6</v>
      </c>
      <c r="W2766" s="7">
        <f t="shared" si="843"/>
        <v>5351</v>
      </c>
      <c r="X2766" s="9" t="s">
        <v>3459</v>
      </c>
      <c r="Y2766" s="9">
        <v>6</v>
      </c>
      <c r="Z2766" s="8">
        <f t="shared" si="858"/>
        <v>15036</v>
      </c>
      <c r="AA2766" s="6" t="s">
        <v>3967</v>
      </c>
      <c r="AB2766" s="6">
        <v>31471709</v>
      </c>
      <c r="AC2766" s="6">
        <f t="shared" si="844"/>
        <v>3.335</v>
      </c>
      <c r="AD2766" s="6">
        <f t="shared" si="845"/>
        <v>104958149</v>
      </c>
      <c r="AE2766" s="6">
        <f t="shared" si="849"/>
        <v>31295177</v>
      </c>
      <c r="AF2766" s="6">
        <v>3870000</v>
      </c>
      <c r="AG2766" s="11">
        <f t="shared" si="848"/>
        <v>140123326</v>
      </c>
      <c r="AH2766">
        <f t="shared" si="846"/>
        <v>4.4523583387225649</v>
      </c>
      <c r="AI2766" s="53">
        <v>0.8</v>
      </c>
      <c r="AJ2766" s="7" t="str">
        <f t="shared" si="854"/>
        <v>hp_140123326</v>
      </c>
      <c r="AK2766" s="7" t="s">
        <v>3968</v>
      </c>
      <c r="AL2766" s="7">
        <v>5940020</v>
      </c>
      <c r="AM2766" s="7">
        <f>INT(IF(MOD(Y2766,3)=0,INT(AL2766*0.55),INT(AL2766*0.35)))</f>
        <v>3267011</v>
      </c>
      <c r="AN2766" s="54">
        <f t="shared" si="855"/>
        <v>21157678</v>
      </c>
      <c r="AO2766" s="7" t="str">
        <f t="shared" si="856"/>
        <v>atk_21157678</v>
      </c>
      <c r="AP2766" s="7" t="s">
        <v>3973</v>
      </c>
      <c r="AQ2766" s="7" t="s">
        <v>4000</v>
      </c>
      <c r="AR2766" s="7" t="s">
        <v>3975</v>
      </c>
      <c r="AS2766" s="7" t="s">
        <v>3976</v>
      </c>
      <c r="AU2766" s="7" t="str">
        <f t="shared" si="857"/>
        <v>hp_140123326;atk_21157678;hit_500000;miss_115;cirt_0;cirtSub_-3500</v>
      </c>
    </row>
    <row r="2767" spans="22:47" x14ac:dyDescent="0.2">
      <c r="V2767" s="7" t="str">
        <f t="shared" si="853"/>
        <v>遥远孤岛19-7</v>
      </c>
      <c r="W2767" s="7">
        <f t="shared" si="843"/>
        <v>5353</v>
      </c>
      <c r="X2767" s="9" t="s">
        <v>3459</v>
      </c>
      <c r="Y2767" s="9">
        <v>7</v>
      </c>
      <c r="Z2767" s="8">
        <f t="shared" si="858"/>
        <v>15043</v>
      </c>
      <c r="AA2767" s="6" t="s">
        <v>3967</v>
      </c>
      <c r="AB2767" s="6">
        <v>31491994</v>
      </c>
      <c r="AC2767" s="6">
        <f t="shared" si="844"/>
        <v>3.335</v>
      </c>
      <c r="AD2767" s="6">
        <f t="shared" si="845"/>
        <v>105025799</v>
      </c>
      <c r="AE2767" s="6">
        <f t="shared" si="849"/>
        <v>31295177</v>
      </c>
      <c r="AF2767" s="6">
        <v>3870000</v>
      </c>
      <c r="AG2767" s="11">
        <f t="shared" si="848"/>
        <v>140190976</v>
      </c>
      <c r="AH2767">
        <f t="shared" si="846"/>
        <v>4.4516385974162196</v>
      </c>
      <c r="AI2767" s="53">
        <v>0.8</v>
      </c>
      <c r="AJ2767" s="7" t="str">
        <f t="shared" si="854"/>
        <v>hp_140190976</v>
      </c>
      <c r="AK2767" s="7" t="s">
        <v>3968</v>
      </c>
      <c r="AL2767" s="7">
        <v>5945420</v>
      </c>
      <c r="AM2767" s="7">
        <f>INT(IF(MOD(Y2767,3)=0,INT(AL2767*0.55),INT(AL2767*0.35)))</f>
        <v>2080897</v>
      </c>
      <c r="AN2767" s="54">
        <f t="shared" si="855"/>
        <v>21173488</v>
      </c>
      <c r="AO2767" s="7" t="str">
        <f t="shared" si="856"/>
        <v>atk_21173488</v>
      </c>
      <c r="AP2767" s="7" t="s">
        <v>3973</v>
      </c>
      <c r="AQ2767" s="7" t="s">
        <v>4000</v>
      </c>
      <c r="AR2767" s="7" t="s">
        <v>3975</v>
      </c>
      <c r="AS2767" s="7" t="s">
        <v>3976</v>
      </c>
      <c r="AU2767" s="7" t="str">
        <f t="shared" si="857"/>
        <v>hp_140190976;atk_21173488;hit_500000;miss_115;cirt_0;cirtSub_-3500</v>
      </c>
    </row>
    <row r="2768" spans="22:47" x14ac:dyDescent="0.2">
      <c r="V2768" s="7" t="str">
        <f t="shared" si="853"/>
        <v>遥远孤岛19-8</v>
      </c>
      <c r="W2768" s="7">
        <f t="shared" si="843"/>
        <v>5355</v>
      </c>
      <c r="X2768" s="9" t="s">
        <v>3459</v>
      </c>
      <c r="Y2768" s="9">
        <v>8</v>
      </c>
      <c r="Z2768" s="8">
        <f t="shared" si="858"/>
        <v>15051</v>
      </c>
      <c r="AA2768" s="6" t="s">
        <v>3967</v>
      </c>
      <c r="AB2768" s="6">
        <v>31512280</v>
      </c>
      <c r="AC2768" s="6">
        <f t="shared" si="844"/>
        <v>3.335</v>
      </c>
      <c r="AD2768" s="6">
        <f t="shared" si="845"/>
        <v>105093453</v>
      </c>
      <c r="AE2768" s="6">
        <f t="shared" si="849"/>
        <v>31295177</v>
      </c>
      <c r="AF2768" s="6">
        <v>3870000</v>
      </c>
      <c r="AG2768" s="11">
        <f t="shared" si="848"/>
        <v>140258630</v>
      </c>
      <c r="AH2768">
        <f t="shared" si="846"/>
        <v>4.4509197684204382</v>
      </c>
      <c r="AI2768" s="53">
        <v>0.8</v>
      </c>
      <c r="AJ2768" s="7" t="str">
        <f t="shared" si="854"/>
        <v>hp_140258630</v>
      </c>
      <c r="AK2768" s="7" t="s">
        <v>3968</v>
      </c>
      <c r="AL2768" s="7">
        <v>5950820</v>
      </c>
      <c r="AM2768" s="7">
        <f>INT(IF(MOD(Y2768,3)=0,INT(AL2768*0.55),INT(AL2768*0.35)))</f>
        <v>2082787</v>
      </c>
      <c r="AN2768" s="54">
        <f t="shared" si="855"/>
        <v>21189297</v>
      </c>
      <c r="AO2768" s="7" t="str">
        <f t="shared" si="856"/>
        <v>atk_21189297</v>
      </c>
      <c r="AP2768" s="7" t="s">
        <v>3973</v>
      </c>
      <c r="AQ2768" s="7" t="s">
        <v>4000</v>
      </c>
      <c r="AR2768" s="7" t="s">
        <v>3975</v>
      </c>
      <c r="AS2768" s="7" t="s">
        <v>3976</v>
      </c>
      <c r="AU2768" s="7" t="str">
        <f t="shared" si="857"/>
        <v>hp_140258630;atk_21189297;hit_500000;miss_115;cirt_0;cirtSub_-3500</v>
      </c>
    </row>
    <row r="2769" spans="22:47" x14ac:dyDescent="0.2">
      <c r="V2769" s="7" t="str">
        <f t="shared" si="853"/>
        <v>遥远孤岛19-9</v>
      </c>
      <c r="W2769" s="7">
        <f t="shared" si="843"/>
        <v>5357</v>
      </c>
      <c r="X2769" s="9" t="s">
        <v>3459</v>
      </c>
      <c r="Y2769" s="9">
        <v>9</v>
      </c>
      <c r="Z2769" s="8">
        <f t="shared" si="858"/>
        <v>15060</v>
      </c>
      <c r="AA2769" s="6" t="s">
        <v>3967</v>
      </c>
      <c r="AB2769" s="6">
        <v>31532568</v>
      </c>
      <c r="AC2769" s="6">
        <f t="shared" si="844"/>
        <v>3.3374999999999999</v>
      </c>
      <c r="AD2769" s="6">
        <f t="shared" si="845"/>
        <v>105239945</v>
      </c>
      <c r="AE2769" s="6">
        <f t="shared" si="849"/>
        <v>31295177</v>
      </c>
      <c r="AF2769" s="6">
        <v>3870000</v>
      </c>
      <c r="AG2769" s="11">
        <f t="shared" si="848"/>
        <v>140405122</v>
      </c>
      <c r="AH2769">
        <f t="shared" si="846"/>
        <v>4.4527017907326796</v>
      </c>
      <c r="AI2769" s="53">
        <v>0.8</v>
      </c>
      <c r="AJ2769" s="7" t="str">
        <f t="shared" si="854"/>
        <v>hp_140405122</v>
      </c>
      <c r="AK2769" s="7" t="s">
        <v>3968</v>
      </c>
      <c r="AL2769" s="7">
        <v>5956220</v>
      </c>
      <c r="AM2769" s="7">
        <f>INT(IF(MOD(Y2769,3)=0,INT(AL2769*0.55),INT(AL2769*0.35)))</f>
        <v>3275921</v>
      </c>
      <c r="AN2769" s="54">
        <f t="shared" si="855"/>
        <v>21217017</v>
      </c>
      <c r="AO2769" s="7" t="str">
        <f t="shared" si="856"/>
        <v>atk_21217017</v>
      </c>
      <c r="AP2769" s="7" t="s">
        <v>3973</v>
      </c>
      <c r="AQ2769" s="7" t="s">
        <v>4000</v>
      </c>
      <c r="AR2769" s="7" t="s">
        <v>3975</v>
      </c>
      <c r="AS2769" s="7" t="s">
        <v>3976</v>
      </c>
      <c r="AU2769" s="7" t="str">
        <f t="shared" si="857"/>
        <v>hp_140405122;atk_21217017;hit_500000;miss_115;cirt_0;cirtSub_-3500</v>
      </c>
    </row>
    <row r="2770" spans="22:47" x14ac:dyDescent="0.2">
      <c r="V2770" s="7" t="str">
        <f t="shared" si="853"/>
        <v>遥远孤岛19-10</v>
      </c>
      <c r="W2770" s="7">
        <f t="shared" si="843"/>
        <v>5359</v>
      </c>
      <c r="X2770" s="9" t="s">
        <v>3459</v>
      </c>
      <c r="Y2770" s="9">
        <v>10</v>
      </c>
      <c r="Z2770" s="8">
        <f t="shared" si="858"/>
        <v>15070</v>
      </c>
      <c r="AA2770" s="6" t="s">
        <v>3967</v>
      </c>
      <c r="AB2770" s="6">
        <v>31552858</v>
      </c>
      <c r="AC2770" s="6">
        <f t="shared" si="844"/>
        <v>3.3374999999999999</v>
      </c>
      <c r="AD2770" s="6">
        <f t="shared" si="845"/>
        <v>105307663</v>
      </c>
      <c r="AE2770" s="6">
        <f t="shared" si="849"/>
        <v>31295177</v>
      </c>
      <c r="AF2770" s="6">
        <v>3870000</v>
      </c>
      <c r="AG2770" s="11">
        <f t="shared" si="848"/>
        <v>140472840</v>
      </c>
      <c r="AH2770">
        <f t="shared" si="846"/>
        <v>4.4519846664920175</v>
      </c>
      <c r="AI2770" s="53">
        <v>0.8</v>
      </c>
      <c r="AJ2770" s="7" t="str">
        <f t="shared" si="854"/>
        <v>hp_140472840</v>
      </c>
      <c r="AK2770" s="7" t="s">
        <v>3968</v>
      </c>
      <c r="AL2770" s="7">
        <v>5961620</v>
      </c>
      <c r="AM2770" s="7">
        <f>INT(IF(MOD(Y2770,3)=0,INT(AL2770*0.55),INT(AL2770*0.35)))</f>
        <v>2086567</v>
      </c>
      <c r="AN2770" s="54">
        <f t="shared" si="855"/>
        <v>21232832</v>
      </c>
      <c r="AO2770" s="7" t="str">
        <f t="shared" si="856"/>
        <v>atk_21232832</v>
      </c>
      <c r="AP2770" s="7" t="s">
        <v>3973</v>
      </c>
      <c r="AQ2770" s="7" t="s">
        <v>4000</v>
      </c>
      <c r="AR2770" s="7" t="s">
        <v>3975</v>
      </c>
      <c r="AS2770" s="7" t="s">
        <v>3976</v>
      </c>
      <c r="AU2770" s="7" t="str">
        <f t="shared" si="857"/>
        <v>hp_140472840;atk_21232832;hit_500000;miss_115;cirt_0;cirtSub_-3500</v>
      </c>
    </row>
    <row r="2771" spans="22:47" x14ac:dyDescent="0.2">
      <c r="V2771" s="7" t="str">
        <f t="shared" si="853"/>
        <v>遥远孤岛20-1</v>
      </c>
      <c r="W2771" s="7">
        <f t="shared" si="843"/>
        <v>5361</v>
      </c>
      <c r="X2771" s="9" t="s">
        <v>3460</v>
      </c>
      <c r="Y2771" s="9">
        <v>1</v>
      </c>
      <c r="Z2771" s="8">
        <f t="shared" si="858"/>
        <v>15071</v>
      </c>
      <c r="AA2771" s="6" t="s">
        <v>3967</v>
      </c>
      <c r="AB2771" s="6">
        <v>31573149</v>
      </c>
      <c r="AC2771" s="6">
        <f t="shared" si="844"/>
        <v>3.3400000000000003</v>
      </c>
      <c r="AD2771" s="6">
        <f t="shared" si="845"/>
        <v>105454317</v>
      </c>
      <c r="AE2771" s="6">
        <f t="shared" ref="AE2771" si="860">IF(MOD(Y2771,1)=0,INT(AD2770*0.3),0)</f>
        <v>31592298</v>
      </c>
      <c r="AF2771" s="6">
        <v>3870000</v>
      </c>
      <c r="AG2771" s="11">
        <f t="shared" si="848"/>
        <v>140916615</v>
      </c>
      <c r="AH2771">
        <f t="shared" si="846"/>
        <v>4.4631789816087082</v>
      </c>
      <c r="AI2771" s="53">
        <v>0.8</v>
      </c>
      <c r="AJ2771" s="7" t="str">
        <f t="shared" si="854"/>
        <v>hp_140916615</v>
      </c>
      <c r="AK2771" s="7" t="s">
        <v>3968</v>
      </c>
      <c r="AL2771" s="7">
        <v>5967020</v>
      </c>
      <c r="AM2771" s="7">
        <f>INT(IF(MOD(Y2771,3)=0,INT(AL2771*0.55),INT(AL2771*0.35)))</f>
        <v>2088457</v>
      </c>
      <c r="AN2771" s="54">
        <f t="shared" si="855"/>
        <v>21305502</v>
      </c>
      <c r="AO2771" s="7" t="str">
        <f t="shared" si="856"/>
        <v>atk_21305502</v>
      </c>
      <c r="AP2771" s="7" t="s">
        <v>3973</v>
      </c>
      <c r="AQ2771" s="7" t="s">
        <v>4000</v>
      </c>
      <c r="AR2771" s="7" t="s">
        <v>3975</v>
      </c>
      <c r="AS2771" s="7" t="s">
        <v>3976</v>
      </c>
      <c r="AU2771" s="7" t="str">
        <f t="shared" si="857"/>
        <v>hp_140916615;atk_21305502;hit_500000;miss_115;cirt_0;cirtSub_-3500</v>
      </c>
    </row>
    <row r="2772" spans="22:47" x14ac:dyDescent="0.2">
      <c r="V2772" s="7" t="str">
        <f t="shared" si="853"/>
        <v>遥远孤岛20-2</v>
      </c>
      <c r="W2772" s="7">
        <f t="shared" si="843"/>
        <v>5363</v>
      </c>
      <c r="X2772" s="9" t="s">
        <v>3460</v>
      </c>
      <c r="Y2772" s="9">
        <v>2</v>
      </c>
      <c r="Z2772" s="8">
        <f t="shared" si="858"/>
        <v>15073</v>
      </c>
      <c r="AA2772" s="6" t="s">
        <v>3967</v>
      </c>
      <c r="AB2772" s="6">
        <v>31593443</v>
      </c>
      <c r="AC2772" s="6">
        <f t="shared" si="844"/>
        <v>3.3400000000000003</v>
      </c>
      <c r="AD2772" s="6">
        <f t="shared" si="845"/>
        <v>105522099</v>
      </c>
      <c r="AE2772" s="6">
        <f t="shared" si="849"/>
        <v>31592298</v>
      </c>
      <c r="AF2772" s="6">
        <v>3870000</v>
      </c>
      <c r="AG2772" s="11">
        <f t="shared" si="848"/>
        <v>140984397</v>
      </c>
      <c r="AH2772">
        <f t="shared" si="846"/>
        <v>4.4624575105663542</v>
      </c>
      <c r="AI2772" s="53">
        <v>0.8</v>
      </c>
      <c r="AJ2772" s="7" t="str">
        <f t="shared" si="854"/>
        <v>hp_140984397</v>
      </c>
      <c r="AK2772" s="7" t="s">
        <v>3968</v>
      </c>
      <c r="AL2772" s="7">
        <v>5972420</v>
      </c>
      <c r="AM2772" s="7">
        <f>INT(IF(MOD(Y2772,3)=0,INT(AL2772*0.55),INT(AL2772*0.35)))</f>
        <v>2090347</v>
      </c>
      <c r="AN2772" s="54">
        <f t="shared" si="855"/>
        <v>21321336</v>
      </c>
      <c r="AO2772" s="7" t="str">
        <f t="shared" si="856"/>
        <v>atk_21321336</v>
      </c>
      <c r="AP2772" s="7" t="s">
        <v>3973</v>
      </c>
      <c r="AQ2772" s="7" t="s">
        <v>4000</v>
      </c>
      <c r="AR2772" s="7" t="s">
        <v>3975</v>
      </c>
      <c r="AS2772" s="7" t="s">
        <v>3976</v>
      </c>
      <c r="AU2772" s="7" t="str">
        <f t="shared" si="857"/>
        <v>hp_140984397;atk_21321336;hit_500000;miss_115;cirt_0;cirtSub_-3500</v>
      </c>
    </row>
    <row r="2773" spans="22:47" x14ac:dyDescent="0.2">
      <c r="V2773" s="7" t="str">
        <f t="shared" si="853"/>
        <v>遥远孤岛20-3</v>
      </c>
      <c r="W2773" s="7">
        <f t="shared" si="843"/>
        <v>5365</v>
      </c>
      <c r="X2773" s="9" t="s">
        <v>3460</v>
      </c>
      <c r="Y2773" s="9">
        <v>3</v>
      </c>
      <c r="Z2773" s="8">
        <f t="shared" si="858"/>
        <v>15076</v>
      </c>
      <c r="AA2773" s="6" t="s">
        <v>3967</v>
      </c>
      <c r="AB2773" s="6">
        <v>31613739</v>
      </c>
      <c r="AC2773" s="6">
        <f t="shared" si="844"/>
        <v>3.3425000000000002</v>
      </c>
      <c r="AD2773" s="6">
        <f t="shared" si="845"/>
        <v>105668922</v>
      </c>
      <c r="AE2773" s="6">
        <f t="shared" si="849"/>
        <v>31592298</v>
      </c>
      <c r="AF2773" s="6">
        <v>3870000</v>
      </c>
      <c r="AG2773" s="11">
        <f t="shared" si="848"/>
        <v>141131220</v>
      </c>
      <c r="AH2773">
        <f t="shared" si="846"/>
        <v>4.4642368939656265</v>
      </c>
      <c r="AI2773" s="53">
        <v>0.8</v>
      </c>
      <c r="AJ2773" s="7" t="str">
        <f t="shared" si="854"/>
        <v>hp_141131220</v>
      </c>
      <c r="AK2773" s="7" t="s">
        <v>3968</v>
      </c>
      <c r="AL2773" s="7">
        <v>5977820</v>
      </c>
      <c r="AM2773" s="7">
        <f>INT(IF(MOD(Y2773,3)=0,INT(AL2773*0.55),INT(AL2773*0.35)))</f>
        <v>3287801</v>
      </c>
      <c r="AN2773" s="54">
        <f t="shared" si="855"/>
        <v>21349123</v>
      </c>
      <c r="AO2773" s="7" t="str">
        <f t="shared" si="856"/>
        <v>atk_21349123</v>
      </c>
      <c r="AP2773" s="7" t="s">
        <v>3973</v>
      </c>
      <c r="AQ2773" s="7" t="s">
        <v>4000</v>
      </c>
      <c r="AR2773" s="7" t="s">
        <v>3975</v>
      </c>
      <c r="AS2773" s="7" t="s">
        <v>3976</v>
      </c>
      <c r="AU2773" s="7" t="str">
        <f t="shared" si="857"/>
        <v>hp_141131220;atk_21349123;hit_500000;miss_115;cirt_0;cirtSub_-3500</v>
      </c>
    </row>
    <row r="2774" spans="22:47" x14ac:dyDescent="0.2">
      <c r="V2774" s="7" t="str">
        <f t="shared" si="853"/>
        <v>遥远孤岛20-4</v>
      </c>
      <c r="W2774" s="7">
        <f t="shared" si="843"/>
        <v>5367</v>
      </c>
      <c r="X2774" s="9" t="s">
        <v>3460</v>
      </c>
      <c r="Y2774" s="9">
        <v>4</v>
      </c>
      <c r="Z2774" s="8">
        <f t="shared" si="858"/>
        <v>15080</v>
      </c>
      <c r="AA2774" s="6" t="s">
        <v>3967</v>
      </c>
      <c r="AB2774" s="6">
        <v>31634038</v>
      </c>
      <c r="AC2774" s="6">
        <f t="shared" si="844"/>
        <v>3.3425000000000002</v>
      </c>
      <c r="AD2774" s="6">
        <f t="shared" si="845"/>
        <v>105736772</v>
      </c>
      <c r="AE2774" s="6">
        <f t="shared" si="849"/>
        <v>31592298</v>
      </c>
      <c r="AF2774" s="6">
        <v>3870000</v>
      </c>
      <c r="AG2774" s="11">
        <f t="shared" si="848"/>
        <v>141199070</v>
      </c>
      <c r="AH2774">
        <f t="shared" si="846"/>
        <v>4.4635171140655521</v>
      </c>
      <c r="AI2774" s="53">
        <v>0.8</v>
      </c>
      <c r="AJ2774" s="7" t="str">
        <f t="shared" si="854"/>
        <v>hp_141199070</v>
      </c>
      <c r="AK2774" s="7" t="s">
        <v>3968</v>
      </c>
      <c r="AL2774" s="7">
        <v>5983220</v>
      </c>
      <c r="AM2774" s="7">
        <f>INT(IF(MOD(Y2774,3)=0,INT(AL2774*0.55),INT(AL2774*0.35)))</f>
        <v>2094127</v>
      </c>
      <c r="AN2774" s="54">
        <f t="shared" si="855"/>
        <v>21364963</v>
      </c>
      <c r="AO2774" s="7" t="str">
        <f t="shared" si="856"/>
        <v>atk_21364963</v>
      </c>
      <c r="AP2774" s="7" t="s">
        <v>3973</v>
      </c>
      <c r="AQ2774" s="7" t="s">
        <v>4000</v>
      </c>
      <c r="AR2774" s="7" t="s">
        <v>3975</v>
      </c>
      <c r="AS2774" s="7" t="s">
        <v>3976</v>
      </c>
      <c r="AU2774" s="7" t="str">
        <f t="shared" si="857"/>
        <v>hp_141199070;atk_21364963;hit_500000;miss_115;cirt_0;cirtSub_-3500</v>
      </c>
    </row>
    <row r="2775" spans="22:47" x14ac:dyDescent="0.2">
      <c r="V2775" s="7" t="str">
        <f t="shared" si="853"/>
        <v>遥远孤岛20-5</v>
      </c>
      <c r="W2775" s="7">
        <f t="shared" si="843"/>
        <v>5369</v>
      </c>
      <c r="X2775" s="9" t="s">
        <v>3460</v>
      </c>
      <c r="Y2775" s="9">
        <v>5</v>
      </c>
      <c r="Z2775" s="8">
        <f t="shared" si="858"/>
        <v>15085</v>
      </c>
      <c r="AA2775" s="6" t="s">
        <v>3967</v>
      </c>
      <c r="AB2775" s="6">
        <v>31654340</v>
      </c>
      <c r="AC2775" s="6">
        <f t="shared" si="844"/>
        <v>3.3425000000000002</v>
      </c>
      <c r="AD2775" s="6">
        <f t="shared" si="845"/>
        <v>105804631</v>
      </c>
      <c r="AE2775" s="6">
        <f t="shared" si="849"/>
        <v>31592298</v>
      </c>
      <c r="AF2775" s="6">
        <v>3870000</v>
      </c>
      <c r="AG2775" s="11">
        <f t="shared" si="848"/>
        <v>141266929</v>
      </c>
      <c r="AH2775">
        <f t="shared" si="846"/>
        <v>4.4627981186781973</v>
      </c>
      <c r="AI2775" s="53">
        <v>0.8</v>
      </c>
      <c r="AJ2775" s="7" t="str">
        <f t="shared" si="854"/>
        <v>hp_141266929</v>
      </c>
      <c r="AK2775" s="7" t="s">
        <v>3968</v>
      </c>
      <c r="AL2775" s="7">
        <v>5988620</v>
      </c>
      <c r="AM2775" s="7">
        <f>INT(IF(MOD(Y2775,3)=0,INT(AL2775*0.55),INT(AL2775*0.35)))</f>
        <v>2096017</v>
      </c>
      <c r="AN2775" s="54">
        <f t="shared" si="855"/>
        <v>21380801</v>
      </c>
      <c r="AO2775" s="7" t="str">
        <f t="shared" si="856"/>
        <v>atk_21380801</v>
      </c>
      <c r="AP2775" s="7" t="s">
        <v>3973</v>
      </c>
      <c r="AQ2775" s="7" t="s">
        <v>4000</v>
      </c>
      <c r="AR2775" s="7" t="s">
        <v>3975</v>
      </c>
      <c r="AS2775" s="7" t="s">
        <v>3976</v>
      </c>
      <c r="AU2775" s="7" t="str">
        <f t="shared" si="857"/>
        <v>hp_141266929;atk_21380801;hit_500000;miss_115;cirt_0;cirtSub_-3500</v>
      </c>
    </row>
    <row r="2776" spans="22:47" x14ac:dyDescent="0.2">
      <c r="V2776" s="7" t="str">
        <f t="shared" si="853"/>
        <v>遥远孤岛20-6</v>
      </c>
      <c r="W2776" s="7">
        <f t="shared" si="843"/>
        <v>5371</v>
      </c>
      <c r="X2776" s="9" t="s">
        <v>3460</v>
      </c>
      <c r="Y2776" s="9">
        <v>6</v>
      </c>
      <c r="Z2776" s="8">
        <f t="shared" si="858"/>
        <v>15091</v>
      </c>
      <c r="AA2776" s="6" t="s">
        <v>3967</v>
      </c>
      <c r="AB2776" s="6">
        <v>31674644</v>
      </c>
      <c r="AC2776" s="6">
        <f t="shared" si="844"/>
        <v>3.3450000000000002</v>
      </c>
      <c r="AD2776" s="6">
        <f t="shared" si="845"/>
        <v>105951684</v>
      </c>
      <c r="AE2776" s="6">
        <f t="shared" si="849"/>
        <v>31592298</v>
      </c>
      <c r="AF2776" s="6">
        <v>3870000</v>
      </c>
      <c r="AG2776" s="11">
        <f t="shared" si="848"/>
        <v>141413982</v>
      </c>
      <c r="AH2776">
        <f t="shared" si="846"/>
        <v>4.4645799965423452</v>
      </c>
      <c r="AI2776" s="53">
        <v>0.8</v>
      </c>
      <c r="AJ2776" s="7" t="str">
        <f t="shared" si="854"/>
        <v>hp_141413982</v>
      </c>
      <c r="AK2776" s="7" t="s">
        <v>3968</v>
      </c>
      <c r="AL2776" s="7">
        <v>5994020</v>
      </c>
      <c r="AM2776" s="7">
        <f>INT(IF(MOD(Y2776,3)=0,INT(AL2776*0.55),INT(AL2776*0.35)))</f>
        <v>3296711</v>
      </c>
      <c r="AN2776" s="54">
        <f t="shared" si="855"/>
        <v>21408625</v>
      </c>
      <c r="AO2776" s="7" t="str">
        <f t="shared" si="856"/>
        <v>atk_21408625</v>
      </c>
      <c r="AP2776" s="7" t="s">
        <v>3973</v>
      </c>
      <c r="AQ2776" s="7" t="s">
        <v>4000</v>
      </c>
      <c r="AR2776" s="7" t="s">
        <v>3975</v>
      </c>
      <c r="AS2776" s="7" t="s">
        <v>3976</v>
      </c>
      <c r="AU2776" s="7" t="str">
        <f t="shared" si="857"/>
        <v>hp_141413982;atk_21408625;hit_500000;miss_115;cirt_0;cirtSub_-3500</v>
      </c>
    </row>
    <row r="2777" spans="22:47" x14ac:dyDescent="0.2">
      <c r="V2777" s="7" t="str">
        <f t="shared" si="853"/>
        <v>遥远孤岛20-7</v>
      </c>
      <c r="W2777" s="7">
        <f t="shared" si="843"/>
        <v>5373</v>
      </c>
      <c r="X2777" s="9" t="s">
        <v>3460</v>
      </c>
      <c r="Y2777" s="9">
        <v>7</v>
      </c>
      <c r="Z2777" s="8">
        <f t="shared" si="858"/>
        <v>15098</v>
      </c>
      <c r="AA2777" s="6" t="s">
        <v>3967</v>
      </c>
      <c r="AB2777" s="6">
        <v>31694950</v>
      </c>
      <c r="AC2777" s="6">
        <f t="shared" si="844"/>
        <v>3.3450000000000002</v>
      </c>
      <c r="AD2777" s="6">
        <f t="shared" si="845"/>
        <v>106019607</v>
      </c>
      <c r="AE2777" s="6">
        <f t="shared" si="849"/>
        <v>31592298</v>
      </c>
      <c r="AF2777" s="6">
        <v>3870000</v>
      </c>
      <c r="AG2777" s="11">
        <f t="shared" si="848"/>
        <v>141481905</v>
      </c>
      <c r="AH2777">
        <f t="shared" si="846"/>
        <v>4.4638626973697706</v>
      </c>
      <c r="AI2777" s="53">
        <v>0.8</v>
      </c>
      <c r="AJ2777" s="7" t="str">
        <f t="shared" si="854"/>
        <v>hp_141481905</v>
      </c>
      <c r="AK2777" s="7" t="s">
        <v>3968</v>
      </c>
      <c r="AL2777" s="7">
        <v>5999420</v>
      </c>
      <c r="AM2777" s="7">
        <f>INT(IF(MOD(Y2777,3)=0,INT(AL2777*0.55),INT(AL2777*0.35)))</f>
        <v>2099797</v>
      </c>
      <c r="AN2777" s="54">
        <f t="shared" si="855"/>
        <v>21424469</v>
      </c>
      <c r="AO2777" s="7" t="str">
        <f t="shared" si="856"/>
        <v>atk_21424469</v>
      </c>
      <c r="AP2777" s="7" t="s">
        <v>3973</v>
      </c>
      <c r="AQ2777" s="7" t="s">
        <v>4000</v>
      </c>
      <c r="AR2777" s="7" t="s">
        <v>3975</v>
      </c>
      <c r="AS2777" s="7" t="s">
        <v>3976</v>
      </c>
      <c r="AU2777" s="7" t="str">
        <f t="shared" si="857"/>
        <v>hp_141481905;atk_21424469;hit_500000;miss_115;cirt_0;cirtSub_-3500</v>
      </c>
    </row>
    <row r="2778" spans="22:47" x14ac:dyDescent="0.2">
      <c r="V2778" s="7" t="str">
        <f t="shared" si="853"/>
        <v>遥远孤岛20-8</v>
      </c>
      <c r="W2778" s="7">
        <f t="shared" si="843"/>
        <v>5375</v>
      </c>
      <c r="X2778" s="9" t="s">
        <v>3460</v>
      </c>
      <c r="Y2778" s="9">
        <v>8</v>
      </c>
      <c r="Z2778" s="8">
        <f t="shared" si="858"/>
        <v>15106</v>
      </c>
      <c r="AA2778" s="6" t="s">
        <v>3967</v>
      </c>
      <c r="AB2778" s="6">
        <v>31715257</v>
      </c>
      <c r="AC2778" s="6">
        <f t="shared" si="844"/>
        <v>3.3450000000000002</v>
      </c>
      <c r="AD2778" s="6">
        <f t="shared" si="845"/>
        <v>106087534</v>
      </c>
      <c r="AE2778" s="6">
        <f t="shared" si="849"/>
        <v>31592298</v>
      </c>
      <c r="AF2778" s="6">
        <v>3870000</v>
      </c>
      <c r="AG2778" s="11">
        <f t="shared" si="848"/>
        <v>141549832</v>
      </c>
      <c r="AH2778">
        <f t="shared" si="846"/>
        <v>4.4631463021094229</v>
      </c>
      <c r="AI2778" s="53">
        <v>0.8</v>
      </c>
      <c r="AJ2778" s="7" t="str">
        <f t="shared" si="854"/>
        <v>hp_141549832</v>
      </c>
      <c r="AK2778" s="7" t="s">
        <v>3968</v>
      </c>
      <c r="AL2778" s="7">
        <v>6004820</v>
      </c>
      <c r="AM2778" s="7">
        <f>INT(IF(MOD(Y2778,3)=0,INT(AL2778*0.55),INT(AL2778*0.35)))</f>
        <v>2101687</v>
      </c>
      <c r="AN2778" s="54">
        <f t="shared" si="855"/>
        <v>21440312</v>
      </c>
      <c r="AO2778" s="7" t="str">
        <f t="shared" si="856"/>
        <v>atk_21440312</v>
      </c>
      <c r="AP2778" s="7" t="s">
        <v>3973</v>
      </c>
      <c r="AQ2778" s="7" t="s">
        <v>4000</v>
      </c>
      <c r="AR2778" s="7" t="s">
        <v>3975</v>
      </c>
      <c r="AS2778" s="7" t="s">
        <v>3976</v>
      </c>
      <c r="AU2778" s="7" t="str">
        <f t="shared" si="857"/>
        <v>hp_141549832;atk_21440312;hit_500000;miss_115;cirt_0;cirtSub_-3500</v>
      </c>
    </row>
    <row r="2779" spans="22:47" x14ac:dyDescent="0.2">
      <c r="V2779" s="7" t="str">
        <f t="shared" si="853"/>
        <v>遥远孤岛20-9</v>
      </c>
      <c r="W2779" s="7">
        <f t="shared" si="843"/>
        <v>5377</v>
      </c>
      <c r="X2779" s="9" t="s">
        <v>3460</v>
      </c>
      <c r="Y2779" s="9">
        <v>9</v>
      </c>
      <c r="Z2779" s="8">
        <f t="shared" si="858"/>
        <v>15115</v>
      </c>
      <c r="AA2779" s="6" t="s">
        <v>3967</v>
      </c>
      <c r="AB2779" s="6">
        <v>31735567</v>
      </c>
      <c r="AC2779" s="6">
        <f t="shared" si="844"/>
        <v>3.3475000000000001</v>
      </c>
      <c r="AD2779" s="6">
        <f t="shared" si="845"/>
        <v>106234810</v>
      </c>
      <c r="AE2779" s="6">
        <f t="shared" si="849"/>
        <v>31592298</v>
      </c>
      <c r="AF2779" s="6">
        <v>3870000</v>
      </c>
      <c r="AG2779" s="11">
        <f t="shared" si="848"/>
        <v>141697108</v>
      </c>
      <c r="AH2779">
        <f t="shared" si="846"/>
        <v>4.4649307195299208</v>
      </c>
      <c r="AI2779" s="53">
        <v>0.8</v>
      </c>
      <c r="AJ2779" s="7" t="str">
        <f t="shared" si="854"/>
        <v>hp_141697108</v>
      </c>
      <c r="AK2779" s="7" t="s">
        <v>3968</v>
      </c>
      <c r="AL2779" s="7">
        <v>6010220</v>
      </c>
      <c r="AM2779" s="7">
        <f>INT(IF(MOD(Y2779,3)=0,INT(AL2779*0.55),INT(AL2779*0.35)))</f>
        <v>3305621</v>
      </c>
      <c r="AN2779" s="54">
        <f t="shared" si="855"/>
        <v>21468172</v>
      </c>
      <c r="AO2779" s="7" t="str">
        <f t="shared" si="856"/>
        <v>atk_21468172</v>
      </c>
      <c r="AP2779" s="7" t="s">
        <v>3973</v>
      </c>
      <c r="AQ2779" s="7" t="s">
        <v>4000</v>
      </c>
      <c r="AR2779" s="7" t="s">
        <v>3975</v>
      </c>
      <c r="AS2779" s="7" t="s">
        <v>3976</v>
      </c>
      <c r="AU2779" s="7" t="str">
        <f t="shared" si="857"/>
        <v>hp_141697108;atk_21468172;hit_500000;miss_115;cirt_0;cirtSub_-3500</v>
      </c>
    </row>
    <row r="2780" spans="22:47" x14ac:dyDescent="0.2">
      <c r="V2780" s="7" t="str">
        <f t="shared" si="853"/>
        <v>遥远孤岛20-10</v>
      </c>
      <c r="W2780" s="7">
        <f t="shared" si="843"/>
        <v>5379</v>
      </c>
      <c r="X2780" s="9" t="s">
        <v>3460</v>
      </c>
      <c r="Y2780" s="9">
        <v>10</v>
      </c>
      <c r="Z2780" s="8">
        <f t="shared" si="858"/>
        <v>15125</v>
      </c>
      <c r="AA2780" s="6" t="s">
        <v>3967</v>
      </c>
      <c r="AB2780" s="6">
        <v>31755880</v>
      </c>
      <c r="AC2780" s="6">
        <f t="shared" si="844"/>
        <v>3.3475000000000001</v>
      </c>
      <c r="AD2780" s="6">
        <f t="shared" si="845"/>
        <v>106302808</v>
      </c>
      <c r="AE2780" s="6">
        <f t="shared" si="849"/>
        <v>31592298</v>
      </c>
      <c r="AF2780" s="6">
        <v>3870000</v>
      </c>
      <c r="AG2780" s="11">
        <f t="shared" si="848"/>
        <v>141765106</v>
      </c>
      <c r="AH2780">
        <f t="shared" si="846"/>
        <v>4.464215949928013</v>
      </c>
      <c r="AI2780" s="53">
        <v>0.8</v>
      </c>
      <c r="AJ2780" s="7" t="str">
        <f t="shared" si="854"/>
        <v>hp_141765106</v>
      </c>
      <c r="AK2780" s="7" t="s">
        <v>3968</v>
      </c>
      <c r="AL2780" s="7">
        <v>6015620</v>
      </c>
      <c r="AM2780" s="7">
        <f>INT(IF(MOD(Y2780,3)=0,INT(AL2780*0.55),INT(AL2780*0.35)))</f>
        <v>2105467</v>
      </c>
      <c r="AN2780" s="54">
        <f t="shared" si="855"/>
        <v>21484021</v>
      </c>
      <c r="AO2780" s="7" t="str">
        <f t="shared" si="856"/>
        <v>atk_21484021</v>
      </c>
      <c r="AP2780" s="7" t="s">
        <v>3973</v>
      </c>
      <c r="AQ2780" s="7" t="s">
        <v>4000</v>
      </c>
      <c r="AR2780" s="7" t="s">
        <v>3975</v>
      </c>
      <c r="AS2780" s="7" t="s">
        <v>3976</v>
      </c>
      <c r="AU2780" s="7" t="str">
        <f t="shared" si="857"/>
        <v>hp_141765106;atk_21484021;hit_500000;miss_115;cirt_0;cirtSub_-3500</v>
      </c>
    </row>
    <row r="2781" spans="22:47" x14ac:dyDescent="0.2">
      <c r="V2781" s="7" t="str">
        <f t="shared" si="853"/>
        <v>遥远孤岛21-1</v>
      </c>
      <c r="W2781" s="7">
        <f t="shared" ref="W2781:W2844" si="861">W2780+2</f>
        <v>5381</v>
      </c>
      <c r="X2781" s="9" t="s">
        <v>3461</v>
      </c>
      <c r="Y2781" s="9">
        <v>1</v>
      </c>
      <c r="Z2781" s="8">
        <f t="shared" si="858"/>
        <v>15126</v>
      </c>
      <c r="AA2781" s="6" t="s">
        <v>3967</v>
      </c>
      <c r="AB2781" s="6">
        <v>31776196</v>
      </c>
      <c r="AC2781" s="6">
        <f t="shared" si="844"/>
        <v>3.35</v>
      </c>
      <c r="AD2781" s="6">
        <f t="shared" si="845"/>
        <v>106450256</v>
      </c>
      <c r="AE2781" s="6">
        <f t="shared" ref="AE2781" si="862">IF(MOD(Y2781,1)=0,INT(AD2780*0.3),0)</f>
        <v>31890842</v>
      </c>
      <c r="AF2781" s="6">
        <v>3870000</v>
      </c>
      <c r="AG2781" s="11">
        <f t="shared" si="848"/>
        <v>142211098</v>
      </c>
      <c r="AH2781">
        <f t="shared" si="846"/>
        <v>4.4753971809589794</v>
      </c>
      <c r="AI2781" s="53">
        <v>0.8</v>
      </c>
      <c r="AJ2781" s="7" t="str">
        <f t="shared" si="854"/>
        <v>hp_142211098</v>
      </c>
      <c r="AK2781" s="7" t="s">
        <v>3968</v>
      </c>
      <c r="AL2781" s="7">
        <v>6021020</v>
      </c>
      <c r="AM2781" s="7">
        <f>INT(IF(MOD(Y2781,3)=0,INT(AL2781*0.55),INT(AL2781*0.35)))</f>
        <v>2107357</v>
      </c>
      <c r="AN2781" s="54">
        <f t="shared" si="855"/>
        <v>21557164</v>
      </c>
      <c r="AO2781" s="7" t="str">
        <f t="shared" si="856"/>
        <v>atk_21557164</v>
      </c>
      <c r="AP2781" s="7" t="s">
        <v>3973</v>
      </c>
      <c r="AQ2781" s="7" t="s">
        <v>4000</v>
      </c>
      <c r="AR2781" s="7" t="s">
        <v>3975</v>
      </c>
      <c r="AS2781" s="7" t="s">
        <v>3976</v>
      </c>
      <c r="AU2781" s="7" t="str">
        <f t="shared" si="857"/>
        <v>hp_142211098;atk_21557164;hit_500000;miss_115;cirt_0;cirtSub_-3500</v>
      </c>
    </row>
    <row r="2782" spans="22:47" x14ac:dyDescent="0.2">
      <c r="V2782" s="7" t="str">
        <f t="shared" si="853"/>
        <v>遥远孤岛21-2</v>
      </c>
      <c r="W2782" s="7">
        <f t="shared" si="861"/>
        <v>5383</v>
      </c>
      <c r="X2782" s="9" t="s">
        <v>3461</v>
      </c>
      <c r="Y2782" s="9">
        <v>2</v>
      </c>
      <c r="Z2782" s="8">
        <f t="shared" si="858"/>
        <v>15128</v>
      </c>
      <c r="AA2782" s="6" t="s">
        <v>3967</v>
      </c>
      <c r="AB2782" s="6">
        <v>31796514</v>
      </c>
      <c r="AC2782" s="6">
        <f t="shared" si="844"/>
        <v>3.35</v>
      </c>
      <c r="AD2782" s="6">
        <f t="shared" si="845"/>
        <v>106518321</v>
      </c>
      <c r="AE2782" s="6">
        <f t="shared" si="849"/>
        <v>31890842</v>
      </c>
      <c r="AF2782" s="6">
        <v>3870000</v>
      </c>
      <c r="AG2782" s="11">
        <f t="shared" si="848"/>
        <v>142279163</v>
      </c>
      <c r="AH2782">
        <f t="shared" si="846"/>
        <v>4.4746780417501117</v>
      </c>
      <c r="AI2782" s="53">
        <v>0.8</v>
      </c>
      <c r="AJ2782" s="7" t="str">
        <f t="shared" si="854"/>
        <v>hp_142279163</v>
      </c>
      <c r="AK2782" s="7" t="s">
        <v>3968</v>
      </c>
      <c r="AL2782" s="7">
        <v>6026420</v>
      </c>
      <c r="AM2782" s="7">
        <f>INT(IF(MOD(Y2782,3)=0,INT(AL2782*0.55),INT(AL2782*0.35)))</f>
        <v>2109247</v>
      </c>
      <c r="AN2782" s="54">
        <f t="shared" si="855"/>
        <v>21573031</v>
      </c>
      <c r="AO2782" s="7" t="str">
        <f t="shared" si="856"/>
        <v>atk_21573031</v>
      </c>
      <c r="AP2782" s="7" t="s">
        <v>3973</v>
      </c>
      <c r="AQ2782" s="7" t="s">
        <v>4000</v>
      </c>
      <c r="AR2782" s="7" t="s">
        <v>3975</v>
      </c>
      <c r="AS2782" s="7" t="s">
        <v>3976</v>
      </c>
      <c r="AU2782" s="7" t="str">
        <f t="shared" si="857"/>
        <v>hp_142279163;atk_21573031;hit_500000;miss_115;cirt_0;cirtSub_-3500</v>
      </c>
    </row>
    <row r="2783" spans="22:47" x14ac:dyDescent="0.2">
      <c r="V2783" s="7" t="str">
        <f t="shared" si="853"/>
        <v>遥远孤岛21-3</v>
      </c>
      <c r="W2783" s="7">
        <f t="shared" si="861"/>
        <v>5385</v>
      </c>
      <c r="X2783" s="9" t="s">
        <v>3461</v>
      </c>
      <c r="Y2783" s="9">
        <v>3</v>
      </c>
      <c r="Z2783" s="8">
        <f t="shared" si="858"/>
        <v>15131</v>
      </c>
      <c r="AA2783" s="6" t="s">
        <v>3967</v>
      </c>
      <c r="AB2783" s="6">
        <v>31816833</v>
      </c>
      <c r="AC2783" s="6">
        <f t="shared" ref="AC2783:AC2846" si="863">0.6+INT((Z2783-1)/55)*0.01+INT(Y2783/3)*0.0025</f>
        <v>3.3525</v>
      </c>
      <c r="AD2783" s="6">
        <f t="shared" ref="AD2783:AD2846" si="864">INT(AB2783*AC2783)</f>
        <v>106665932</v>
      </c>
      <c r="AE2783" s="6">
        <f t="shared" si="849"/>
        <v>31890842</v>
      </c>
      <c r="AF2783" s="6">
        <v>3870000</v>
      </c>
      <c r="AG2783" s="11">
        <f t="shared" si="848"/>
        <v>142426774</v>
      </c>
      <c r="AH2783">
        <f t="shared" si="846"/>
        <v>4.4764598035260139</v>
      </c>
      <c r="AI2783" s="53">
        <v>0.8</v>
      </c>
      <c r="AJ2783" s="7" t="str">
        <f t="shared" si="854"/>
        <v>hp_142426774</v>
      </c>
      <c r="AK2783" s="7" t="s">
        <v>3968</v>
      </c>
      <c r="AL2783" s="7">
        <v>6031820</v>
      </c>
      <c r="AM2783" s="7">
        <f>INT(IF(MOD(Y2783,3)=0,INT(AL2783*0.55),INT(AL2783*0.35)))</f>
        <v>3317501</v>
      </c>
      <c r="AN2783" s="54">
        <f t="shared" si="855"/>
        <v>21600959</v>
      </c>
      <c r="AO2783" s="7" t="str">
        <f t="shared" si="856"/>
        <v>atk_21600959</v>
      </c>
      <c r="AP2783" s="7" t="s">
        <v>3973</v>
      </c>
      <c r="AQ2783" s="7" t="s">
        <v>4000</v>
      </c>
      <c r="AR2783" s="7" t="s">
        <v>3975</v>
      </c>
      <c r="AS2783" s="7" t="s">
        <v>3976</v>
      </c>
      <c r="AU2783" s="7" t="str">
        <f t="shared" si="857"/>
        <v>hp_142426774;atk_21600959;hit_500000;miss_115;cirt_0;cirtSub_-3500</v>
      </c>
    </row>
    <row r="2784" spans="22:47" x14ac:dyDescent="0.2">
      <c r="V2784" s="7" t="str">
        <f t="shared" si="853"/>
        <v>遥远孤岛21-4</v>
      </c>
      <c r="W2784" s="7">
        <f t="shared" si="861"/>
        <v>5387</v>
      </c>
      <c r="X2784" s="9" t="s">
        <v>3461</v>
      </c>
      <c r="Y2784" s="9">
        <v>4</v>
      </c>
      <c r="Z2784" s="8">
        <f t="shared" si="858"/>
        <v>15135</v>
      </c>
      <c r="AA2784" s="6" t="s">
        <v>3967</v>
      </c>
      <c r="AB2784" s="6">
        <v>31837155</v>
      </c>
      <c r="AC2784" s="6">
        <f t="shared" si="863"/>
        <v>3.3525</v>
      </c>
      <c r="AD2784" s="6">
        <f t="shared" si="864"/>
        <v>106734062</v>
      </c>
      <c r="AE2784" s="6">
        <f t="shared" si="849"/>
        <v>31890842</v>
      </c>
      <c r="AF2784" s="6">
        <v>3870000</v>
      </c>
      <c r="AG2784" s="11">
        <f t="shared" si="848"/>
        <v>142494904</v>
      </c>
      <c r="AH2784">
        <f t="shared" ref="AH2784:AH2847" si="865">AG2784/AB2784</f>
        <v>4.475742383388214</v>
      </c>
      <c r="AI2784" s="53">
        <v>0.8</v>
      </c>
      <c r="AJ2784" s="7" t="str">
        <f t="shared" si="854"/>
        <v>hp_142494904</v>
      </c>
      <c r="AK2784" s="7" t="s">
        <v>3968</v>
      </c>
      <c r="AL2784" s="7">
        <v>6037220</v>
      </c>
      <c r="AM2784" s="7">
        <f>INT(IF(MOD(Y2784,3)=0,INT(AL2784*0.55),INT(AL2784*0.35)))</f>
        <v>2113027</v>
      </c>
      <c r="AN2784" s="54">
        <f t="shared" si="855"/>
        <v>21616833</v>
      </c>
      <c r="AO2784" s="7" t="str">
        <f t="shared" si="856"/>
        <v>atk_21616833</v>
      </c>
      <c r="AP2784" s="7" t="s">
        <v>3973</v>
      </c>
      <c r="AQ2784" s="7" t="s">
        <v>4000</v>
      </c>
      <c r="AR2784" s="7" t="s">
        <v>3975</v>
      </c>
      <c r="AS2784" s="7" t="s">
        <v>3976</v>
      </c>
      <c r="AU2784" s="7" t="str">
        <f t="shared" si="857"/>
        <v>hp_142494904;atk_21616833;hit_500000;miss_115;cirt_0;cirtSub_-3500</v>
      </c>
    </row>
    <row r="2785" spans="22:47" x14ac:dyDescent="0.2">
      <c r="V2785" s="7" t="str">
        <f t="shared" si="853"/>
        <v>遥远孤岛21-5</v>
      </c>
      <c r="W2785" s="7">
        <f t="shared" si="861"/>
        <v>5389</v>
      </c>
      <c r="X2785" s="9" t="s">
        <v>3461</v>
      </c>
      <c r="Y2785" s="9">
        <v>5</v>
      </c>
      <c r="Z2785" s="8">
        <f t="shared" si="858"/>
        <v>15140</v>
      </c>
      <c r="AA2785" s="6" t="s">
        <v>3967</v>
      </c>
      <c r="AB2785" s="6">
        <v>31857479</v>
      </c>
      <c r="AC2785" s="6">
        <f t="shared" si="863"/>
        <v>3.3525</v>
      </c>
      <c r="AD2785" s="6">
        <f t="shared" si="864"/>
        <v>106802198</v>
      </c>
      <c r="AE2785" s="6">
        <f t="shared" si="849"/>
        <v>31890842</v>
      </c>
      <c r="AF2785" s="6">
        <v>3870000</v>
      </c>
      <c r="AG2785" s="11">
        <f t="shared" ref="AG2785:AG2848" si="866">INT(AD2785*1)+AF2785+AE2785</f>
        <v>142563040</v>
      </c>
      <c r="AH2785">
        <f t="shared" si="865"/>
        <v>4.4750257859386799</v>
      </c>
      <c r="AI2785" s="53">
        <v>0.8</v>
      </c>
      <c r="AJ2785" s="7" t="str">
        <f t="shared" si="854"/>
        <v>hp_142563040</v>
      </c>
      <c r="AK2785" s="7" t="s">
        <v>3968</v>
      </c>
      <c r="AL2785" s="7">
        <v>6042620</v>
      </c>
      <c r="AM2785" s="7">
        <f>INT(IF(MOD(Y2785,3)=0,INT(AL2785*0.55),INT(AL2785*0.35)))</f>
        <v>2114917</v>
      </c>
      <c r="AN2785" s="54">
        <f t="shared" si="855"/>
        <v>21632704</v>
      </c>
      <c r="AO2785" s="7" t="str">
        <f t="shared" si="856"/>
        <v>atk_21632704</v>
      </c>
      <c r="AP2785" s="7" t="s">
        <v>3973</v>
      </c>
      <c r="AQ2785" s="7" t="s">
        <v>4000</v>
      </c>
      <c r="AR2785" s="7" t="s">
        <v>3975</v>
      </c>
      <c r="AS2785" s="7" t="s">
        <v>3976</v>
      </c>
      <c r="AU2785" s="7" t="str">
        <f t="shared" si="857"/>
        <v>hp_142563040;atk_21632704;hit_500000;miss_115;cirt_0;cirtSub_-3500</v>
      </c>
    </row>
    <row r="2786" spans="22:47" x14ac:dyDescent="0.2">
      <c r="V2786" s="7" t="str">
        <f t="shared" si="853"/>
        <v>遥远孤岛21-6</v>
      </c>
      <c r="W2786" s="7">
        <f t="shared" si="861"/>
        <v>5391</v>
      </c>
      <c r="X2786" s="9" t="s">
        <v>3461</v>
      </c>
      <c r="Y2786" s="9">
        <v>6</v>
      </c>
      <c r="Z2786" s="8">
        <f t="shared" si="858"/>
        <v>15146</v>
      </c>
      <c r="AA2786" s="6" t="s">
        <v>3967</v>
      </c>
      <c r="AB2786" s="6">
        <v>31877805</v>
      </c>
      <c r="AC2786" s="6">
        <f t="shared" si="863"/>
        <v>3.355</v>
      </c>
      <c r="AD2786" s="6">
        <f t="shared" si="864"/>
        <v>106950035</v>
      </c>
      <c r="AE2786" s="6">
        <f t="shared" si="849"/>
        <v>31890842</v>
      </c>
      <c r="AF2786" s="6">
        <v>3870000</v>
      </c>
      <c r="AG2786" s="11">
        <f t="shared" si="866"/>
        <v>142710877</v>
      </c>
      <c r="AH2786">
        <f t="shared" si="865"/>
        <v>4.476810025031523</v>
      </c>
      <c r="AI2786" s="53">
        <v>0.8</v>
      </c>
      <c r="AJ2786" s="7" t="str">
        <f t="shared" si="854"/>
        <v>hp_142710877</v>
      </c>
      <c r="AK2786" s="7" t="s">
        <v>3968</v>
      </c>
      <c r="AL2786" s="7">
        <v>6048020</v>
      </c>
      <c r="AM2786" s="7">
        <f>INT(IF(MOD(Y2786,3)=0,INT(AL2786*0.55),INT(AL2786*0.35)))</f>
        <v>3326411</v>
      </c>
      <c r="AN2786" s="54">
        <f t="shared" si="855"/>
        <v>21660669</v>
      </c>
      <c r="AO2786" s="7" t="str">
        <f t="shared" si="856"/>
        <v>atk_21660669</v>
      </c>
      <c r="AP2786" s="7" t="s">
        <v>3973</v>
      </c>
      <c r="AQ2786" s="7" t="s">
        <v>4000</v>
      </c>
      <c r="AR2786" s="7" t="s">
        <v>3975</v>
      </c>
      <c r="AS2786" s="7" t="s">
        <v>3976</v>
      </c>
      <c r="AU2786" s="7" t="str">
        <f t="shared" si="857"/>
        <v>hp_142710877;atk_21660669;hit_500000;miss_115;cirt_0;cirtSub_-3500</v>
      </c>
    </row>
    <row r="2787" spans="22:47" x14ac:dyDescent="0.2">
      <c r="V2787" s="7" t="str">
        <f t="shared" si="853"/>
        <v>遥远孤岛21-7</v>
      </c>
      <c r="W2787" s="7">
        <f t="shared" si="861"/>
        <v>5393</v>
      </c>
      <c r="X2787" s="9" t="s">
        <v>3461</v>
      </c>
      <c r="Y2787" s="9">
        <v>7</v>
      </c>
      <c r="Z2787" s="8">
        <f t="shared" si="858"/>
        <v>15153</v>
      </c>
      <c r="AA2787" s="6" t="s">
        <v>3967</v>
      </c>
      <c r="AB2787" s="6">
        <v>31898132</v>
      </c>
      <c r="AC2787" s="6">
        <f t="shared" si="863"/>
        <v>3.355</v>
      </c>
      <c r="AD2787" s="6">
        <f t="shared" si="864"/>
        <v>107018232</v>
      </c>
      <c r="AE2787" s="6">
        <f t="shared" si="849"/>
        <v>31890842</v>
      </c>
      <c r="AF2787" s="6">
        <v>3870000</v>
      </c>
      <c r="AG2787" s="11">
        <f t="shared" si="866"/>
        <v>142779074</v>
      </c>
      <c r="AH2787">
        <f t="shared" si="865"/>
        <v>4.4760951519041932</v>
      </c>
      <c r="AI2787" s="53">
        <v>0.8</v>
      </c>
      <c r="AJ2787" s="7" t="str">
        <f t="shared" si="854"/>
        <v>hp_142779074</v>
      </c>
      <c r="AK2787" s="7" t="s">
        <v>3968</v>
      </c>
      <c r="AL2787" s="7">
        <v>6053420</v>
      </c>
      <c r="AM2787" s="7">
        <f>INT(IF(MOD(Y2787,3)=0,INT(AL2787*0.55),INT(AL2787*0.35)))</f>
        <v>2118697</v>
      </c>
      <c r="AN2787" s="54">
        <f t="shared" si="855"/>
        <v>21676547</v>
      </c>
      <c r="AO2787" s="7" t="str">
        <f t="shared" si="856"/>
        <v>atk_21676547</v>
      </c>
      <c r="AP2787" s="7" t="s">
        <v>3973</v>
      </c>
      <c r="AQ2787" s="7" t="s">
        <v>4000</v>
      </c>
      <c r="AR2787" s="7" t="s">
        <v>3975</v>
      </c>
      <c r="AS2787" s="7" t="s">
        <v>3976</v>
      </c>
      <c r="AU2787" s="7" t="str">
        <f t="shared" si="857"/>
        <v>hp_142779074;atk_21676547;hit_500000;miss_115;cirt_0;cirtSub_-3500</v>
      </c>
    </row>
    <row r="2788" spans="22:47" x14ac:dyDescent="0.2">
      <c r="V2788" s="7" t="str">
        <f t="shared" si="853"/>
        <v>遥远孤岛21-8</v>
      </c>
      <c r="W2788" s="7">
        <f t="shared" si="861"/>
        <v>5395</v>
      </c>
      <c r="X2788" s="9" t="s">
        <v>3461</v>
      </c>
      <c r="Y2788" s="9">
        <v>8</v>
      </c>
      <c r="Z2788" s="8">
        <f t="shared" si="858"/>
        <v>15161</v>
      </c>
      <c r="AA2788" s="6" t="s">
        <v>3967</v>
      </c>
      <c r="AB2788" s="6">
        <v>31918460</v>
      </c>
      <c r="AC2788" s="6">
        <f t="shared" si="863"/>
        <v>3.355</v>
      </c>
      <c r="AD2788" s="6">
        <f t="shared" si="864"/>
        <v>107086433</v>
      </c>
      <c r="AE2788" s="6">
        <f t="shared" si="849"/>
        <v>31890842</v>
      </c>
      <c r="AF2788" s="6">
        <v>3870000</v>
      </c>
      <c r="AG2788" s="11">
        <f t="shared" si="866"/>
        <v>142847275</v>
      </c>
      <c r="AH2788">
        <f t="shared" si="865"/>
        <v>4.4753811744050305</v>
      </c>
      <c r="AI2788" s="53">
        <v>0.8</v>
      </c>
      <c r="AJ2788" s="7" t="str">
        <f t="shared" si="854"/>
        <v>hp_142847275</v>
      </c>
      <c r="AK2788" s="7" t="s">
        <v>3968</v>
      </c>
      <c r="AL2788" s="7">
        <v>6058820</v>
      </c>
      <c r="AM2788" s="7">
        <f>INT(IF(MOD(Y2788,3)=0,INT(AL2788*0.55),INT(AL2788*0.35)))</f>
        <v>2120587</v>
      </c>
      <c r="AN2788" s="54">
        <f t="shared" si="855"/>
        <v>21692423</v>
      </c>
      <c r="AO2788" s="7" t="str">
        <f t="shared" si="856"/>
        <v>atk_21692423</v>
      </c>
      <c r="AP2788" s="7" t="s">
        <v>3973</v>
      </c>
      <c r="AQ2788" s="7" t="s">
        <v>4000</v>
      </c>
      <c r="AR2788" s="7" t="s">
        <v>3975</v>
      </c>
      <c r="AS2788" s="7" t="s">
        <v>3976</v>
      </c>
      <c r="AU2788" s="7" t="str">
        <f t="shared" si="857"/>
        <v>hp_142847275;atk_21692423;hit_500000;miss_115;cirt_0;cirtSub_-3500</v>
      </c>
    </row>
    <row r="2789" spans="22:47" x14ac:dyDescent="0.2">
      <c r="V2789" s="7" t="str">
        <f t="shared" si="853"/>
        <v>遥远孤岛21-9</v>
      </c>
      <c r="W2789" s="7">
        <f t="shared" si="861"/>
        <v>5397</v>
      </c>
      <c r="X2789" s="9" t="s">
        <v>3461</v>
      </c>
      <c r="Y2789" s="9">
        <v>9</v>
      </c>
      <c r="Z2789" s="8">
        <f t="shared" si="858"/>
        <v>15170</v>
      </c>
      <c r="AA2789" s="6" t="s">
        <v>3967</v>
      </c>
      <c r="AB2789" s="6">
        <v>31938791</v>
      </c>
      <c r="AC2789" s="6">
        <f t="shared" si="863"/>
        <v>3.3574999999999999</v>
      </c>
      <c r="AD2789" s="6">
        <f t="shared" si="864"/>
        <v>107234490</v>
      </c>
      <c r="AE2789" s="6">
        <f t="shared" si="849"/>
        <v>31890842</v>
      </c>
      <c r="AF2789" s="6">
        <v>3870000</v>
      </c>
      <c r="AG2789" s="11">
        <f t="shared" si="866"/>
        <v>142995332</v>
      </c>
      <c r="AH2789">
        <f t="shared" si="865"/>
        <v>4.4771679679421803</v>
      </c>
      <c r="AI2789" s="53">
        <v>0.8</v>
      </c>
      <c r="AJ2789" s="7" t="str">
        <f t="shared" si="854"/>
        <v>hp_142995332</v>
      </c>
      <c r="AK2789" s="7" t="s">
        <v>3968</v>
      </c>
      <c r="AL2789" s="7">
        <v>6064220</v>
      </c>
      <c r="AM2789" s="7">
        <f>INT(IF(MOD(Y2789,3)=0,INT(AL2789*0.55),INT(AL2789*0.35)))</f>
        <v>3335321</v>
      </c>
      <c r="AN2789" s="54">
        <f t="shared" si="855"/>
        <v>21720425</v>
      </c>
      <c r="AO2789" s="7" t="str">
        <f t="shared" si="856"/>
        <v>atk_21720425</v>
      </c>
      <c r="AP2789" s="7" t="s">
        <v>3973</v>
      </c>
      <c r="AQ2789" s="7" t="s">
        <v>4000</v>
      </c>
      <c r="AR2789" s="7" t="s">
        <v>3975</v>
      </c>
      <c r="AS2789" s="7" t="s">
        <v>3976</v>
      </c>
      <c r="AU2789" s="7" t="str">
        <f t="shared" si="857"/>
        <v>hp_142995332;atk_21720425;hit_500000;miss_115;cirt_0;cirtSub_-3500</v>
      </c>
    </row>
    <row r="2790" spans="22:47" x14ac:dyDescent="0.2">
      <c r="V2790" s="7" t="str">
        <f t="shared" si="853"/>
        <v>遥远孤岛21-10</v>
      </c>
      <c r="W2790" s="7">
        <f t="shared" si="861"/>
        <v>5399</v>
      </c>
      <c r="X2790" s="9" t="s">
        <v>3461</v>
      </c>
      <c r="Y2790" s="9">
        <v>10</v>
      </c>
      <c r="Z2790" s="8">
        <f t="shared" si="858"/>
        <v>15180</v>
      </c>
      <c r="AA2790" s="6" t="s">
        <v>3967</v>
      </c>
      <c r="AB2790" s="6">
        <v>31959125</v>
      </c>
      <c r="AC2790" s="6">
        <f t="shared" si="863"/>
        <v>3.3574999999999999</v>
      </c>
      <c r="AD2790" s="6">
        <f t="shared" si="864"/>
        <v>107302762</v>
      </c>
      <c r="AE2790" s="6">
        <f t="shared" si="849"/>
        <v>31890842</v>
      </c>
      <c r="AF2790" s="6">
        <v>3870000</v>
      </c>
      <c r="AG2790" s="11">
        <f t="shared" si="866"/>
        <v>143063604</v>
      </c>
      <c r="AH2790">
        <f t="shared" si="865"/>
        <v>4.4764555975797213</v>
      </c>
      <c r="AI2790" s="53">
        <v>0.8</v>
      </c>
      <c r="AJ2790" s="7" t="str">
        <f t="shared" si="854"/>
        <v>hp_143063604</v>
      </c>
      <c r="AK2790" s="7" t="s">
        <v>3968</v>
      </c>
      <c r="AL2790" s="7">
        <v>6069620</v>
      </c>
      <c r="AM2790" s="7">
        <f>INT(IF(MOD(Y2790,3)=0,INT(AL2790*0.55),INT(AL2790*0.35)))</f>
        <v>2124367</v>
      </c>
      <c r="AN2790" s="54">
        <f t="shared" si="855"/>
        <v>21736307</v>
      </c>
      <c r="AO2790" s="7" t="str">
        <f t="shared" si="856"/>
        <v>atk_21736307</v>
      </c>
      <c r="AP2790" s="7" t="s">
        <v>3973</v>
      </c>
      <c r="AQ2790" s="7" t="s">
        <v>4000</v>
      </c>
      <c r="AR2790" s="7" t="s">
        <v>3975</v>
      </c>
      <c r="AS2790" s="7" t="s">
        <v>3976</v>
      </c>
      <c r="AU2790" s="7" t="str">
        <f t="shared" si="857"/>
        <v>hp_143063604;atk_21736307;hit_500000;miss_115;cirt_0;cirtSub_-3500</v>
      </c>
    </row>
    <row r="2791" spans="22:47" x14ac:dyDescent="0.2">
      <c r="V2791" s="7" t="str">
        <f t="shared" si="853"/>
        <v>遥远孤岛22-1</v>
      </c>
      <c r="W2791" s="7">
        <f t="shared" si="861"/>
        <v>5401</v>
      </c>
      <c r="X2791" s="9" t="s">
        <v>3462</v>
      </c>
      <c r="Y2791" s="9">
        <v>1</v>
      </c>
      <c r="Z2791" s="8">
        <f t="shared" si="858"/>
        <v>15181</v>
      </c>
      <c r="AA2791" s="6" t="s">
        <v>3967</v>
      </c>
      <c r="AB2791" s="6">
        <v>31979461</v>
      </c>
      <c r="AC2791" s="6">
        <f t="shared" si="863"/>
        <v>3.3600000000000003</v>
      </c>
      <c r="AD2791" s="6">
        <f t="shared" si="864"/>
        <v>107450988</v>
      </c>
      <c r="AE2791" s="6">
        <f t="shared" ref="AE2791" si="867">IF(MOD(Y2791,1)=0,INT(AD2790*0.3),0)</f>
        <v>32190828</v>
      </c>
      <c r="AF2791" s="6">
        <v>3870000</v>
      </c>
      <c r="AG2791" s="11">
        <f t="shared" si="866"/>
        <v>143511816</v>
      </c>
      <c r="AH2791">
        <f t="shared" si="865"/>
        <v>4.4876246038042984</v>
      </c>
      <c r="AI2791" s="53">
        <v>0.8</v>
      </c>
      <c r="AJ2791" s="7" t="str">
        <f t="shared" si="854"/>
        <v>hp_143511816</v>
      </c>
      <c r="AK2791" s="7" t="s">
        <v>3968</v>
      </c>
      <c r="AL2791" s="7">
        <v>6075020</v>
      </c>
      <c r="AM2791" s="7">
        <f>INT(IF(MOD(Y2791,3)=0,INT(AL2791*0.55),INT(AL2791*0.35)))</f>
        <v>2126257</v>
      </c>
      <c r="AN2791" s="54">
        <f t="shared" si="855"/>
        <v>21809927</v>
      </c>
      <c r="AO2791" s="7" t="str">
        <f t="shared" si="856"/>
        <v>atk_21809927</v>
      </c>
      <c r="AP2791" s="7" t="s">
        <v>3973</v>
      </c>
      <c r="AQ2791" s="7" t="s">
        <v>4000</v>
      </c>
      <c r="AR2791" s="7" t="s">
        <v>3975</v>
      </c>
      <c r="AS2791" s="7" t="s">
        <v>3976</v>
      </c>
      <c r="AU2791" s="7" t="str">
        <f t="shared" si="857"/>
        <v>hp_143511816;atk_21809927;hit_500000;miss_115;cirt_0;cirtSub_-3500</v>
      </c>
    </row>
    <row r="2792" spans="22:47" x14ac:dyDescent="0.2">
      <c r="V2792" s="7" t="str">
        <f t="shared" si="853"/>
        <v>遥远孤岛22-2</v>
      </c>
      <c r="W2792" s="7">
        <f t="shared" si="861"/>
        <v>5403</v>
      </c>
      <c r="X2792" s="9" t="s">
        <v>3462</v>
      </c>
      <c r="Y2792" s="9">
        <v>2</v>
      </c>
      <c r="Z2792" s="8">
        <f t="shared" si="858"/>
        <v>15183</v>
      </c>
      <c r="AA2792" s="6" t="s">
        <v>3967</v>
      </c>
      <c r="AB2792" s="6">
        <v>31999799</v>
      </c>
      <c r="AC2792" s="6">
        <f t="shared" si="863"/>
        <v>3.3600000000000003</v>
      </c>
      <c r="AD2792" s="6">
        <f t="shared" si="864"/>
        <v>107519324</v>
      </c>
      <c r="AE2792" s="6">
        <f t="shared" si="849"/>
        <v>32190828</v>
      </c>
      <c r="AF2792" s="6">
        <v>3870000</v>
      </c>
      <c r="AG2792" s="11">
        <f t="shared" si="866"/>
        <v>143580152</v>
      </c>
      <c r="AH2792">
        <f t="shared" si="865"/>
        <v>4.4869079333904569</v>
      </c>
      <c r="AI2792" s="53">
        <v>0.8</v>
      </c>
      <c r="AJ2792" s="7" t="str">
        <f t="shared" si="854"/>
        <v>hp_143580152</v>
      </c>
      <c r="AK2792" s="7" t="s">
        <v>3968</v>
      </c>
      <c r="AL2792" s="7">
        <v>6080420</v>
      </c>
      <c r="AM2792" s="7">
        <f>INT(IF(MOD(Y2792,3)=0,INT(AL2792*0.55),INT(AL2792*0.35)))</f>
        <v>2128147</v>
      </c>
      <c r="AN2792" s="54">
        <f t="shared" si="855"/>
        <v>21825827</v>
      </c>
      <c r="AO2792" s="7" t="str">
        <f t="shared" si="856"/>
        <v>atk_21825827</v>
      </c>
      <c r="AP2792" s="7" t="s">
        <v>3973</v>
      </c>
      <c r="AQ2792" s="7" t="s">
        <v>4000</v>
      </c>
      <c r="AR2792" s="7" t="s">
        <v>3975</v>
      </c>
      <c r="AS2792" s="7" t="s">
        <v>3976</v>
      </c>
      <c r="AU2792" s="7" t="str">
        <f t="shared" si="857"/>
        <v>hp_143580152;atk_21825827;hit_500000;miss_115;cirt_0;cirtSub_-3500</v>
      </c>
    </row>
    <row r="2793" spans="22:47" x14ac:dyDescent="0.2">
      <c r="V2793" s="7" t="str">
        <f t="shared" si="853"/>
        <v>遥远孤岛22-3</v>
      </c>
      <c r="W2793" s="7">
        <f t="shared" si="861"/>
        <v>5405</v>
      </c>
      <c r="X2793" s="9" t="s">
        <v>3462</v>
      </c>
      <c r="Y2793" s="9">
        <v>3</v>
      </c>
      <c r="Z2793" s="8">
        <f t="shared" si="858"/>
        <v>15186</v>
      </c>
      <c r="AA2793" s="6" t="s">
        <v>3967</v>
      </c>
      <c r="AB2793" s="6">
        <v>32020139</v>
      </c>
      <c r="AC2793" s="6">
        <f t="shared" si="863"/>
        <v>3.3625000000000003</v>
      </c>
      <c r="AD2793" s="6">
        <f t="shared" si="864"/>
        <v>107667717</v>
      </c>
      <c r="AE2793" s="6">
        <f t="shared" si="849"/>
        <v>32190828</v>
      </c>
      <c r="AF2793" s="6">
        <v>3870000</v>
      </c>
      <c r="AG2793" s="11">
        <f t="shared" si="866"/>
        <v>143728545</v>
      </c>
      <c r="AH2793">
        <f t="shared" si="865"/>
        <v>4.4886921009306047</v>
      </c>
      <c r="AI2793" s="53">
        <v>0.8</v>
      </c>
      <c r="AJ2793" s="7" t="str">
        <f t="shared" si="854"/>
        <v>hp_143728545</v>
      </c>
      <c r="AK2793" s="7" t="s">
        <v>3968</v>
      </c>
      <c r="AL2793" s="7">
        <v>6085820</v>
      </c>
      <c r="AM2793" s="7">
        <f>INT(IF(MOD(Y2793,3)=0,INT(AL2793*0.55),INT(AL2793*0.35)))</f>
        <v>3347201</v>
      </c>
      <c r="AN2793" s="54">
        <f t="shared" si="855"/>
        <v>21853897</v>
      </c>
      <c r="AO2793" s="7" t="str">
        <f t="shared" si="856"/>
        <v>atk_21853897</v>
      </c>
      <c r="AP2793" s="7" t="s">
        <v>3973</v>
      </c>
      <c r="AQ2793" s="7" t="s">
        <v>4000</v>
      </c>
      <c r="AR2793" s="7" t="s">
        <v>3975</v>
      </c>
      <c r="AS2793" s="7" t="s">
        <v>3976</v>
      </c>
      <c r="AU2793" s="7" t="str">
        <f t="shared" si="857"/>
        <v>hp_143728545;atk_21853897;hit_500000;miss_115;cirt_0;cirtSub_-3500</v>
      </c>
    </row>
    <row r="2794" spans="22:47" x14ac:dyDescent="0.2">
      <c r="V2794" s="7" t="str">
        <f t="shared" si="853"/>
        <v>遥远孤岛22-4</v>
      </c>
      <c r="W2794" s="7">
        <f t="shared" si="861"/>
        <v>5407</v>
      </c>
      <c r="X2794" s="9" t="s">
        <v>3462</v>
      </c>
      <c r="Y2794" s="9">
        <v>4</v>
      </c>
      <c r="Z2794" s="8">
        <f t="shared" si="858"/>
        <v>15190</v>
      </c>
      <c r="AA2794" s="6" t="s">
        <v>3967</v>
      </c>
      <c r="AB2794" s="6">
        <v>32040480</v>
      </c>
      <c r="AC2794" s="6">
        <f t="shared" si="863"/>
        <v>3.3625000000000003</v>
      </c>
      <c r="AD2794" s="6">
        <f t="shared" si="864"/>
        <v>107736114</v>
      </c>
      <c r="AE2794" s="6">
        <f t="shared" ref="AE2794:AE2857" si="868">AE2793</f>
        <v>32190828</v>
      </c>
      <c r="AF2794" s="6">
        <v>3870000</v>
      </c>
      <c r="AG2794" s="11">
        <f t="shared" si="866"/>
        <v>143796942</v>
      </c>
      <c r="AH2794">
        <f t="shared" si="865"/>
        <v>4.4879771464097917</v>
      </c>
      <c r="AI2794" s="53">
        <v>0.8</v>
      </c>
      <c r="AJ2794" s="7" t="str">
        <f t="shared" si="854"/>
        <v>hp_143796942</v>
      </c>
      <c r="AK2794" s="7" t="s">
        <v>3968</v>
      </c>
      <c r="AL2794" s="7">
        <v>6091220</v>
      </c>
      <c r="AM2794" s="7">
        <f>INT(IF(MOD(Y2794,3)=0,INT(AL2794*0.55),INT(AL2794*0.35)))</f>
        <v>2131927</v>
      </c>
      <c r="AN2794" s="54">
        <f t="shared" si="855"/>
        <v>21869804</v>
      </c>
      <c r="AO2794" s="7" t="str">
        <f t="shared" si="856"/>
        <v>atk_21869804</v>
      </c>
      <c r="AP2794" s="7" t="s">
        <v>3973</v>
      </c>
      <c r="AQ2794" s="7" t="s">
        <v>4000</v>
      </c>
      <c r="AR2794" s="7" t="s">
        <v>3975</v>
      </c>
      <c r="AS2794" s="7" t="s">
        <v>3976</v>
      </c>
      <c r="AU2794" s="7" t="str">
        <f t="shared" si="857"/>
        <v>hp_143796942;atk_21869804;hit_500000;miss_115;cirt_0;cirtSub_-3500</v>
      </c>
    </row>
    <row r="2795" spans="22:47" x14ac:dyDescent="0.2">
      <c r="V2795" s="7" t="str">
        <f t="shared" si="853"/>
        <v>遥远孤岛22-5</v>
      </c>
      <c r="W2795" s="7">
        <f t="shared" si="861"/>
        <v>5409</v>
      </c>
      <c r="X2795" s="9" t="s">
        <v>3462</v>
      </c>
      <c r="Y2795" s="9">
        <v>5</v>
      </c>
      <c r="Z2795" s="8">
        <f t="shared" si="858"/>
        <v>15195</v>
      </c>
      <c r="AA2795" s="6" t="s">
        <v>3967</v>
      </c>
      <c r="AB2795" s="6">
        <v>32060823</v>
      </c>
      <c r="AC2795" s="6">
        <f t="shared" si="863"/>
        <v>3.3625000000000003</v>
      </c>
      <c r="AD2795" s="6">
        <f t="shared" si="864"/>
        <v>107804517</v>
      </c>
      <c r="AE2795" s="6">
        <f t="shared" si="868"/>
        <v>32190828</v>
      </c>
      <c r="AF2795" s="6">
        <v>3870000</v>
      </c>
      <c r="AG2795" s="11">
        <f t="shared" si="866"/>
        <v>143865345</v>
      </c>
      <c r="AH2795">
        <f t="shared" si="865"/>
        <v>4.4872630063177104</v>
      </c>
      <c r="AI2795" s="53">
        <v>0.8</v>
      </c>
      <c r="AJ2795" s="7" t="str">
        <f t="shared" si="854"/>
        <v>hp_143865345</v>
      </c>
      <c r="AK2795" s="7" t="s">
        <v>3968</v>
      </c>
      <c r="AL2795" s="7">
        <v>6096620</v>
      </c>
      <c r="AM2795" s="7">
        <f>INT(IF(MOD(Y2795,3)=0,INT(AL2795*0.55),INT(AL2795*0.35)))</f>
        <v>2133817</v>
      </c>
      <c r="AN2795" s="54">
        <f t="shared" si="855"/>
        <v>21885709</v>
      </c>
      <c r="AO2795" s="7" t="str">
        <f t="shared" si="856"/>
        <v>atk_21885709</v>
      </c>
      <c r="AP2795" s="7" t="s">
        <v>3973</v>
      </c>
      <c r="AQ2795" s="7" t="s">
        <v>4000</v>
      </c>
      <c r="AR2795" s="7" t="s">
        <v>3975</v>
      </c>
      <c r="AS2795" s="7" t="s">
        <v>3976</v>
      </c>
      <c r="AU2795" s="7" t="str">
        <f t="shared" si="857"/>
        <v>hp_143865345;atk_21885709;hit_500000;miss_115;cirt_0;cirtSub_-3500</v>
      </c>
    </row>
    <row r="2796" spans="22:47" x14ac:dyDescent="0.2">
      <c r="V2796" s="7" t="str">
        <f t="shared" si="853"/>
        <v>遥远孤岛22-6</v>
      </c>
      <c r="W2796" s="7">
        <f t="shared" si="861"/>
        <v>5411</v>
      </c>
      <c r="X2796" s="9" t="s">
        <v>3462</v>
      </c>
      <c r="Y2796" s="9">
        <v>6</v>
      </c>
      <c r="Z2796" s="8">
        <f t="shared" si="858"/>
        <v>15201</v>
      </c>
      <c r="AA2796" s="6" t="s">
        <v>3967</v>
      </c>
      <c r="AB2796" s="6">
        <v>32081168</v>
      </c>
      <c r="AC2796" s="6">
        <f t="shared" si="863"/>
        <v>3.3650000000000002</v>
      </c>
      <c r="AD2796" s="6">
        <f t="shared" si="864"/>
        <v>107953130</v>
      </c>
      <c r="AE2796" s="6">
        <f t="shared" si="868"/>
        <v>32190828</v>
      </c>
      <c r="AF2796" s="6">
        <v>3870000</v>
      </c>
      <c r="AG2796" s="11">
        <f t="shared" si="866"/>
        <v>144013958</v>
      </c>
      <c r="AH2796">
        <f t="shared" si="865"/>
        <v>4.4890497129032214</v>
      </c>
      <c r="AI2796" s="53">
        <v>0.8</v>
      </c>
      <c r="AJ2796" s="7" t="str">
        <f t="shared" si="854"/>
        <v>hp_144013958</v>
      </c>
      <c r="AK2796" s="7" t="s">
        <v>3968</v>
      </c>
      <c r="AL2796" s="7">
        <v>6102020</v>
      </c>
      <c r="AM2796" s="7">
        <f>INT(IF(MOD(Y2796,3)=0,INT(AL2796*0.55),INT(AL2796*0.35)))</f>
        <v>3356111</v>
      </c>
      <c r="AN2796" s="54">
        <f t="shared" si="855"/>
        <v>21913816</v>
      </c>
      <c r="AO2796" s="7" t="str">
        <f t="shared" si="856"/>
        <v>atk_21913816</v>
      </c>
      <c r="AP2796" s="7" t="s">
        <v>3973</v>
      </c>
      <c r="AQ2796" s="7" t="s">
        <v>4000</v>
      </c>
      <c r="AR2796" s="7" t="s">
        <v>3975</v>
      </c>
      <c r="AS2796" s="7" t="s">
        <v>3976</v>
      </c>
      <c r="AU2796" s="7" t="str">
        <f t="shared" si="857"/>
        <v>hp_144013958;atk_21913816;hit_500000;miss_115;cirt_0;cirtSub_-3500</v>
      </c>
    </row>
    <row r="2797" spans="22:47" x14ac:dyDescent="0.2">
      <c r="V2797" s="7" t="str">
        <f t="shared" si="853"/>
        <v>遥远孤岛22-7</v>
      </c>
      <c r="W2797" s="7">
        <f t="shared" si="861"/>
        <v>5413</v>
      </c>
      <c r="X2797" s="9" t="s">
        <v>3462</v>
      </c>
      <c r="Y2797" s="9">
        <v>7</v>
      </c>
      <c r="Z2797" s="8">
        <f t="shared" si="858"/>
        <v>15208</v>
      </c>
      <c r="AA2797" s="6" t="s">
        <v>3967</v>
      </c>
      <c r="AB2797" s="6">
        <v>32101515</v>
      </c>
      <c r="AC2797" s="6">
        <f t="shared" si="863"/>
        <v>3.3650000000000002</v>
      </c>
      <c r="AD2797" s="6">
        <f t="shared" si="864"/>
        <v>108021597</v>
      </c>
      <c r="AE2797" s="6">
        <f t="shared" si="868"/>
        <v>32190828</v>
      </c>
      <c r="AF2797" s="6">
        <v>3870000</v>
      </c>
      <c r="AG2797" s="11">
        <f t="shared" si="866"/>
        <v>144082425</v>
      </c>
      <c r="AH2797">
        <f t="shared" si="865"/>
        <v>4.4883372326820092</v>
      </c>
      <c r="AI2797" s="53">
        <v>0.8</v>
      </c>
      <c r="AJ2797" s="7" t="str">
        <f t="shared" si="854"/>
        <v>hp_144082425</v>
      </c>
      <c r="AK2797" s="7" t="s">
        <v>3968</v>
      </c>
      <c r="AL2797" s="7">
        <v>6107420</v>
      </c>
      <c r="AM2797" s="7">
        <f>INT(IF(MOD(Y2797,3)=0,INT(AL2797*0.55),INT(AL2797*0.35)))</f>
        <v>2137597</v>
      </c>
      <c r="AN2797" s="54">
        <f t="shared" si="855"/>
        <v>21929728</v>
      </c>
      <c r="AO2797" s="7" t="str">
        <f t="shared" si="856"/>
        <v>atk_21929728</v>
      </c>
      <c r="AP2797" s="7" t="s">
        <v>3973</v>
      </c>
      <c r="AQ2797" s="7" t="s">
        <v>4000</v>
      </c>
      <c r="AR2797" s="7" t="s">
        <v>3975</v>
      </c>
      <c r="AS2797" s="7" t="s">
        <v>3976</v>
      </c>
      <c r="AU2797" s="7" t="str">
        <f t="shared" si="857"/>
        <v>hp_144082425;atk_21929728;hit_500000;miss_115;cirt_0;cirtSub_-3500</v>
      </c>
    </row>
    <row r="2798" spans="22:47" x14ac:dyDescent="0.2">
      <c r="V2798" s="7" t="str">
        <f t="shared" si="853"/>
        <v>遥远孤岛22-8</v>
      </c>
      <c r="W2798" s="7">
        <f t="shared" si="861"/>
        <v>5415</v>
      </c>
      <c r="X2798" s="9" t="s">
        <v>3462</v>
      </c>
      <c r="Y2798" s="9">
        <v>8</v>
      </c>
      <c r="Z2798" s="8">
        <f t="shared" si="858"/>
        <v>15216</v>
      </c>
      <c r="AA2798" s="6" t="s">
        <v>3967</v>
      </c>
      <c r="AB2798" s="6">
        <v>32121865</v>
      </c>
      <c r="AC2798" s="6">
        <f t="shared" si="863"/>
        <v>3.3650000000000002</v>
      </c>
      <c r="AD2798" s="6">
        <f t="shared" si="864"/>
        <v>108090075</v>
      </c>
      <c r="AE2798" s="6">
        <f t="shared" si="868"/>
        <v>32190828</v>
      </c>
      <c r="AF2798" s="6">
        <v>3870000</v>
      </c>
      <c r="AG2798" s="11">
        <f t="shared" si="866"/>
        <v>144150903</v>
      </c>
      <c r="AH2798">
        <f t="shared" si="865"/>
        <v>4.4876255784027483</v>
      </c>
      <c r="AI2798" s="53">
        <v>0.8</v>
      </c>
      <c r="AJ2798" s="7" t="str">
        <f t="shared" si="854"/>
        <v>hp_144150903</v>
      </c>
      <c r="AK2798" s="7" t="s">
        <v>3968</v>
      </c>
      <c r="AL2798" s="7">
        <v>6112820</v>
      </c>
      <c r="AM2798" s="7">
        <f>INT(IF(MOD(Y2798,3)=0,INT(AL2798*0.55),INT(AL2798*0.35)))</f>
        <v>2139487</v>
      </c>
      <c r="AN2798" s="54">
        <f t="shared" si="855"/>
        <v>21945637</v>
      </c>
      <c r="AO2798" s="7" t="str">
        <f t="shared" si="856"/>
        <v>atk_21945637</v>
      </c>
      <c r="AP2798" s="7" t="s">
        <v>3973</v>
      </c>
      <c r="AQ2798" s="7" t="s">
        <v>4000</v>
      </c>
      <c r="AR2798" s="7" t="s">
        <v>3975</v>
      </c>
      <c r="AS2798" s="7" t="s">
        <v>3976</v>
      </c>
      <c r="AU2798" s="7" t="str">
        <f t="shared" si="857"/>
        <v>hp_144150903;atk_21945637;hit_500000;miss_115;cirt_0;cirtSub_-3500</v>
      </c>
    </row>
    <row r="2799" spans="22:47" x14ac:dyDescent="0.2">
      <c r="V2799" s="7" t="str">
        <f t="shared" si="853"/>
        <v>遥远孤岛22-9</v>
      </c>
      <c r="W2799" s="7">
        <f t="shared" si="861"/>
        <v>5417</v>
      </c>
      <c r="X2799" s="9" t="s">
        <v>3462</v>
      </c>
      <c r="Y2799" s="9">
        <v>9</v>
      </c>
      <c r="Z2799" s="8">
        <f t="shared" si="858"/>
        <v>15225</v>
      </c>
      <c r="AA2799" s="6" t="s">
        <v>3967</v>
      </c>
      <c r="AB2799" s="6">
        <v>32142216</v>
      </c>
      <c r="AC2799" s="6">
        <f t="shared" si="863"/>
        <v>3.3675000000000002</v>
      </c>
      <c r="AD2799" s="6">
        <f t="shared" si="864"/>
        <v>108238912</v>
      </c>
      <c r="AE2799" s="6">
        <f t="shared" si="868"/>
        <v>32190828</v>
      </c>
      <c r="AF2799" s="6">
        <v>3870000</v>
      </c>
      <c r="AG2799" s="11">
        <f t="shared" si="866"/>
        <v>144299740</v>
      </c>
      <c r="AH2799">
        <f t="shared" si="865"/>
        <v>4.4894147933048547</v>
      </c>
      <c r="AI2799" s="53">
        <v>0.8</v>
      </c>
      <c r="AJ2799" s="7" t="str">
        <f t="shared" si="854"/>
        <v>hp_144299740</v>
      </c>
      <c r="AK2799" s="7" t="s">
        <v>3968</v>
      </c>
      <c r="AL2799" s="7">
        <v>6118220</v>
      </c>
      <c r="AM2799" s="7">
        <f>INT(IF(MOD(Y2799,3)=0,INT(AL2799*0.55),INT(AL2799*0.35)))</f>
        <v>3365021</v>
      </c>
      <c r="AN2799" s="54">
        <f t="shared" si="855"/>
        <v>21973781</v>
      </c>
      <c r="AO2799" s="7" t="str">
        <f t="shared" si="856"/>
        <v>atk_21973781</v>
      </c>
      <c r="AP2799" s="7" t="s">
        <v>3973</v>
      </c>
      <c r="AQ2799" s="7" t="s">
        <v>4000</v>
      </c>
      <c r="AR2799" s="7" t="s">
        <v>3975</v>
      </c>
      <c r="AS2799" s="7" t="s">
        <v>3976</v>
      </c>
      <c r="AU2799" s="7" t="str">
        <f t="shared" si="857"/>
        <v>hp_144299740;atk_21973781;hit_500000;miss_115;cirt_0;cirtSub_-3500</v>
      </c>
    </row>
    <row r="2800" spans="22:47" x14ac:dyDescent="0.2">
      <c r="V2800" s="7" t="str">
        <f t="shared" si="853"/>
        <v>遥远孤岛22-10</v>
      </c>
      <c r="W2800" s="7">
        <f t="shared" si="861"/>
        <v>5419</v>
      </c>
      <c r="X2800" s="9" t="s">
        <v>3462</v>
      </c>
      <c r="Y2800" s="9">
        <v>10</v>
      </c>
      <c r="Z2800" s="8">
        <f t="shared" si="858"/>
        <v>15235</v>
      </c>
      <c r="AA2800" s="6" t="s">
        <v>3967</v>
      </c>
      <c r="AB2800" s="6">
        <v>32162570</v>
      </c>
      <c r="AC2800" s="6">
        <f t="shared" si="863"/>
        <v>3.3675000000000002</v>
      </c>
      <c r="AD2800" s="6">
        <f t="shared" si="864"/>
        <v>108307454</v>
      </c>
      <c r="AE2800" s="6">
        <f t="shared" si="868"/>
        <v>32190828</v>
      </c>
      <c r="AF2800" s="6">
        <v>3870000</v>
      </c>
      <c r="AG2800" s="11">
        <f t="shared" si="866"/>
        <v>144368282</v>
      </c>
      <c r="AH2800">
        <f t="shared" si="865"/>
        <v>4.4887047894493506</v>
      </c>
      <c r="AI2800" s="53">
        <v>0.8</v>
      </c>
      <c r="AJ2800" s="7" t="str">
        <f t="shared" si="854"/>
        <v>hp_144368282</v>
      </c>
      <c r="AK2800" s="7" t="s">
        <v>3968</v>
      </c>
      <c r="AL2800" s="7">
        <v>6123620</v>
      </c>
      <c r="AM2800" s="7">
        <f>INT(IF(MOD(Y2800,3)=0,INT(AL2800*0.55),INT(AL2800*0.35)))</f>
        <v>2143267</v>
      </c>
      <c r="AN2800" s="54">
        <f t="shared" si="855"/>
        <v>21989697</v>
      </c>
      <c r="AO2800" s="7" t="str">
        <f t="shared" si="856"/>
        <v>atk_21989697</v>
      </c>
      <c r="AP2800" s="7" t="s">
        <v>3973</v>
      </c>
      <c r="AQ2800" s="7" t="s">
        <v>4000</v>
      </c>
      <c r="AR2800" s="7" t="s">
        <v>3975</v>
      </c>
      <c r="AS2800" s="7" t="s">
        <v>3976</v>
      </c>
      <c r="AU2800" s="7" t="str">
        <f t="shared" si="857"/>
        <v>hp_144368282;atk_21989697;hit_500000;miss_115;cirt_0;cirtSub_-3500</v>
      </c>
    </row>
    <row r="2801" spans="22:47" x14ac:dyDescent="0.2">
      <c r="V2801" s="7" t="str">
        <f t="shared" si="853"/>
        <v>遥远孤岛23-1</v>
      </c>
      <c r="W2801" s="7">
        <f t="shared" si="861"/>
        <v>5421</v>
      </c>
      <c r="X2801" s="9" t="s">
        <v>3463</v>
      </c>
      <c r="Y2801" s="9">
        <v>1</v>
      </c>
      <c r="Z2801" s="8">
        <f t="shared" si="858"/>
        <v>15236</v>
      </c>
      <c r="AA2801" s="6" t="s">
        <v>3967</v>
      </c>
      <c r="AB2801" s="6">
        <v>32182925</v>
      </c>
      <c r="AC2801" s="6">
        <f t="shared" si="863"/>
        <v>3.37</v>
      </c>
      <c r="AD2801" s="6">
        <f t="shared" si="864"/>
        <v>108456457</v>
      </c>
      <c r="AE2801" s="6">
        <f t="shared" ref="AE2801" si="869">IF(MOD(Y2801,1)=0,INT(AD2800*0.3),0)</f>
        <v>32492236</v>
      </c>
      <c r="AF2801" s="6">
        <v>3870000</v>
      </c>
      <c r="AG2801" s="11">
        <f t="shared" si="866"/>
        <v>144818693</v>
      </c>
      <c r="AH2801">
        <f t="shared" si="865"/>
        <v>4.4998611220080216</v>
      </c>
      <c r="AI2801" s="53">
        <v>0.8</v>
      </c>
      <c r="AJ2801" s="7" t="str">
        <f t="shared" si="854"/>
        <v>hp_144818693</v>
      </c>
      <c r="AK2801" s="7" t="s">
        <v>3968</v>
      </c>
      <c r="AL2801" s="7">
        <v>6129020</v>
      </c>
      <c r="AM2801" s="7">
        <f>INT(IF(MOD(Y2801,3)=0,INT(AL2801*0.55),INT(AL2801*0.35)))</f>
        <v>2145157</v>
      </c>
      <c r="AN2801" s="54">
        <f t="shared" si="855"/>
        <v>22063791</v>
      </c>
      <c r="AO2801" s="7" t="str">
        <f t="shared" si="856"/>
        <v>atk_22063791</v>
      </c>
      <c r="AP2801" s="7" t="s">
        <v>3973</v>
      </c>
      <c r="AQ2801" s="7" t="s">
        <v>4000</v>
      </c>
      <c r="AR2801" s="7" t="s">
        <v>3975</v>
      </c>
      <c r="AS2801" s="7" t="s">
        <v>3976</v>
      </c>
      <c r="AU2801" s="7" t="str">
        <f t="shared" si="857"/>
        <v>hp_144818693;atk_22063791;hit_500000;miss_115;cirt_0;cirtSub_-3500</v>
      </c>
    </row>
    <row r="2802" spans="22:47" x14ac:dyDescent="0.2">
      <c r="V2802" s="7" t="str">
        <f t="shared" si="853"/>
        <v>遥远孤岛23-2</v>
      </c>
      <c r="W2802" s="7">
        <f t="shared" si="861"/>
        <v>5423</v>
      </c>
      <c r="X2802" s="9" t="s">
        <v>3463</v>
      </c>
      <c r="Y2802" s="9">
        <v>2</v>
      </c>
      <c r="Z2802" s="8">
        <f t="shared" si="858"/>
        <v>15238</v>
      </c>
      <c r="AA2802" s="6" t="s">
        <v>3967</v>
      </c>
      <c r="AB2802" s="6">
        <v>32203281</v>
      </c>
      <c r="AC2802" s="6">
        <f t="shared" si="863"/>
        <v>3.37</v>
      </c>
      <c r="AD2802" s="6">
        <f t="shared" si="864"/>
        <v>108525056</v>
      </c>
      <c r="AE2802" s="6">
        <f t="shared" si="868"/>
        <v>32492236</v>
      </c>
      <c r="AF2802" s="6">
        <v>3870000</v>
      </c>
      <c r="AG2802" s="11">
        <f t="shared" si="866"/>
        <v>144887292</v>
      </c>
      <c r="AH2802">
        <f t="shared" si="865"/>
        <v>4.4991469036959311</v>
      </c>
      <c r="AI2802" s="53">
        <v>0.8</v>
      </c>
      <c r="AJ2802" s="7" t="str">
        <f t="shared" si="854"/>
        <v>hp_144887292</v>
      </c>
      <c r="AK2802" s="7" t="s">
        <v>3968</v>
      </c>
      <c r="AL2802" s="7">
        <v>6134420</v>
      </c>
      <c r="AM2802" s="7">
        <f>INT(IF(MOD(Y2802,3)=0,INT(AL2802*0.55),INT(AL2802*0.35)))</f>
        <v>2147047</v>
      </c>
      <c r="AN2802" s="54">
        <f t="shared" si="855"/>
        <v>22079725</v>
      </c>
      <c r="AO2802" s="7" t="str">
        <f t="shared" si="856"/>
        <v>atk_22079725</v>
      </c>
      <c r="AP2802" s="7" t="s">
        <v>3973</v>
      </c>
      <c r="AQ2802" s="7" t="s">
        <v>4000</v>
      </c>
      <c r="AR2802" s="7" t="s">
        <v>3975</v>
      </c>
      <c r="AS2802" s="7" t="s">
        <v>3976</v>
      </c>
      <c r="AU2802" s="7" t="str">
        <f t="shared" si="857"/>
        <v>hp_144887292;atk_22079725;hit_500000;miss_115;cirt_0;cirtSub_-3500</v>
      </c>
    </row>
    <row r="2803" spans="22:47" x14ac:dyDescent="0.2">
      <c r="V2803" s="7" t="str">
        <f t="shared" si="853"/>
        <v>遥远孤岛23-3</v>
      </c>
      <c r="W2803" s="7">
        <f t="shared" si="861"/>
        <v>5425</v>
      </c>
      <c r="X2803" s="9" t="s">
        <v>3463</v>
      </c>
      <c r="Y2803" s="9">
        <v>3</v>
      </c>
      <c r="Z2803" s="8">
        <f t="shared" si="858"/>
        <v>15241</v>
      </c>
      <c r="AA2803" s="6" t="s">
        <v>3967</v>
      </c>
      <c r="AB2803" s="6">
        <v>32223640</v>
      </c>
      <c r="AC2803" s="6">
        <f t="shared" si="863"/>
        <v>3.3725000000000001</v>
      </c>
      <c r="AD2803" s="6">
        <f t="shared" si="864"/>
        <v>108674225</v>
      </c>
      <c r="AE2803" s="6">
        <f t="shared" si="868"/>
        <v>32492236</v>
      </c>
      <c r="AF2803" s="6">
        <v>3870000</v>
      </c>
      <c r="AG2803" s="11">
        <f t="shared" si="866"/>
        <v>145036461</v>
      </c>
      <c r="AH2803">
        <f t="shared" si="865"/>
        <v>4.5009335072015455</v>
      </c>
      <c r="AI2803" s="53">
        <v>0.8</v>
      </c>
      <c r="AJ2803" s="7" t="str">
        <f t="shared" si="854"/>
        <v>hp_145036461</v>
      </c>
      <c r="AK2803" s="7" t="s">
        <v>3968</v>
      </c>
      <c r="AL2803" s="7">
        <v>6139820</v>
      </c>
      <c r="AM2803" s="7">
        <f>INT(IF(MOD(Y2803,3)=0,INT(AL2803*0.55),INT(AL2803*0.35)))</f>
        <v>3376901</v>
      </c>
      <c r="AN2803" s="54">
        <f t="shared" si="855"/>
        <v>22107937</v>
      </c>
      <c r="AO2803" s="7" t="str">
        <f t="shared" si="856"/>
        <v>atk_22107937</v>
      </c>
      <c r="AP2803" s="7" t="s">
        <v>3973</v>
      </c>
      <c r="AQ2803" s="7" t="s">
        <v>4000</v>
      </c>
      <c r="AR2803" s="7" t="s">
        <v>3975</v>
      </c>
      <c r="AS2803" s="7" t="s">
        <v>3976</v>
      </c>
      <c r="AU2803" s="7" t="str">
        <f t="shared" si="857"/>
        <v>hp_145036461;atk_22107937;hit_500000;miss_115;cirt_0;cirtSub_-3500</v>
      </c>
    </row>
    <row r="2804" spans="22:47" x14ac:dyDescent="0.2">
      <c r="V2804" s="7" t="str">
        <f t="shared" si="853"/>
        <v>遥远孤岛23-4</v>
      </c>
      <c r="W2804" s="7">
        <f t="shared" si="861"/>
        <v>5427</v>
      </c>
      <c r="X2804" s="9" t="s">
        <v>3463</v>
      </c>
      <c r="Y2804" s="9">
        <v>4</v>
      </c>
      <c r="Z2804" s="8">
        <f t="shared" si="858"/>
        <v>15245</v>
      </c>
      <c r="AA2804" s="6" t="s">
        <v>3967</v>
      </c>
      <c r="AB2804" s="6">
        <v>32244000</v>
      </c>
      <c r="AC2804" s="6">
        <f t="shared" si="863"/>
        <v>3.3725000000000001</v>
      </c>
      <c r="AD2804" s="6">
        <f t="shared" si="864"/>
        <v>108742890</v>
      </c>
      <c r="AE2804" s="6">
        <f t="shared" si="868"/>
        <v>32492236</v>
      </c>
      <c r="AF2804" s="6">
        <v>3870000</v>
      </c>
      <c r="AG2804" s="11">
        <f t="shared" si="866"/>
        <v>145105126</v>
      </c>
      <c r="AH2804">
        <f t="shared" si="865"/>
        <v>4.5002210023570273</v>
      </c>
      <c r="AI2804" s="53">
        <v>0.8</v>
      </c>
      <c r="AJ2804" s="7" t="str">
        <f t="shared" si="854"/>
        <v>hp_145105126</v>
      </c>
      <c r="AK2804" s="7" t="s">
        <v>3968</v>
      </c>
      <c r="AL2804" s="7">
        <v>6145220</v>
      </c>
      <c r="AM2804" s="7">
        <f>INT(IF(MOD(Y2804,3)=0,INT(AL2804*0.55),INT(AL2804*0.35)))</f>
        <v>2150827</v>
      </c>
      <c r="AN2804" s="54">
        <f t="shared" si="855"/>
        <v>22123878</v>
      </c>
      <c r="AO2804" s="7" t="str">
        <f t="shared" si="856"/>
        <v>atk_22123878</v>
      </c>
      <c r="AP2804" s="7" t="s">
        <v>3973</v>
      </c>
      <c r="AQ2804" s="7" t="s">
        <v>4000</v>
      </c>
      <c r="AR2804" s="7" t="s">
        <v>3975</v>
      </c>
      <c r="AS2804" s="7" t="s">
        <v>3976</v>
      </c>
      <c r="AU2804" s="7" t="str">
        <f t="shared" si="857"/>
        <v>hp_145105126;atk_22123878;hit_500000;miss_115;cirt_0;cirtSub_-3500</v>
      </c>
    </row>
    <row r="2805" spans="22:47" x14ac:dyDescent="0.2">
      <c r="V2805" s="7" t="str">
        <f t="shared" si="853"/>
        <v>遥远孤岛23-5</v>
      </c>
      <c r="W2805" s="7">
        <f t="shared" si="861"/>
        <v>5429</v>
      </c>
      <c r="X2805" s="9" t="s">
        <v>3463</v>
      </c>
      <c r="Y2805" s="9">
        <v>5</v>
      </c>
      <c r="Z2805" s="8">
        <f t="shared" si="858"/>
        <v>15250</v>
      </c>
      <c r="AA2805" s="6" t="s">
        <v>3967</v>
      </c>
      <c r="AB2805" s="6">
        <v>32264361</v>
      </c>
      <c r="AC2805" s="6">
        <f t="shared" si="863"/>
        <v>3.3725000000000001</v>
      </c>
      <c r="AD2805" s="6">
        <f t="shared" si="864"/>
        <v>108811557</v>
      </c>
      <c r="AE2805" s="6">
        <f t="shared" si="868"/>
        <v>32492236</v>
      </c>
      <c r="AF2805" s="6">
        <v>3870000</v>
      </c>
      <c r="AG2805" s="11">
        <f t="shared" si="866"/>
        <v>145173793</v>
      </c>
      <c r="AH2805">
        <f t="shared" si="865"/>
        <v>4.499509319276461</v>
      </c>
      <c r="AI2805" s="53">
        <v>0.8</v>
      </c>
      <c r="AJ2805" s="7" t="str">
        <f t="shared" si="854"/>
        <v>hp_145173793</v>
      </c>
      <c r="AK2805" s="7" t="s">
        <v>3968</v>
      </c>
      <c r="AL2805" s="7">
        <v>6150620</v>
      </c>
      <c r="AM2805" s="7">
        <f>INT(IF(MOD(Y2805,3)=0,INT(AL2805*0.55),INT(AL2805*0.35)))</f>
        <v>2152717</v>
      </c>
      <c r="AN2805" s="54">
        <f t="shared" si="855"/>
        <v>22139817</v>
      </c>
      <c r="AO2805" s="7" t="str">
        <f t="shared" si="856"/>
        <v>atk_22139817</v>
      </c>
      <c r="AP2805" s="7" t="s">
        <v>3973</v>
      </c>
      <c r="AQ2805" s="7" t="s">
        <v>4000</v>
      </c>
      <c r="AR2805" s="7" t="s">
        <v>3975</v>
      </c>
      <c r="AS2805" s="7" t="s">
        <v>3976</v>
      </c>
      <c r="AU2805" s="7" t="str">
        <f t="shared" si="857"/>
        <v>hp_145173793;atk_22139817;hit_500000;miss_115;cirt_0;cirtSub_-3500</v>
      </c>
    </row>
    <row r="2806" spans="22:47" x14ac:dyDescent="0.2">
      <c r="V2806" s="7" t="str">
        <f t="shared" si="853"/>
        <v>遥远孤岛23-6</v>
      </c>
      <c r="W2806" s="7">
        <f t="shared" si="861"/>
        <v>5431</v>
      </c>
      <c r="X2806" s="9" t="s">
        <v>3463</v>
      </c>
      <c r="Y2806" s="9">
        <v>6</v>
      </c>
      <c r="Z2806" s="8">
        <f t="shared" si="858"/>
        <v>15256</v>
      </c>
      <c r="AA2806" s="6" t="s">
        <v>3967</v>
      </c>
      <c r="AB2806" s="6">
        <v>32284725</v>
      </c>
      <c r="AC2806" s="6">
        <f t="shared" si="863"/>
        <v>3.375</v>
      </c>
      <c r="AD2806" s="6">
        <f t="shared" si="864"/>
        <v>108960946</v>
      </c>
      <c r="AE2806" s="6">
        <f t="shared" si="868"/>
        <v>32492236</v>
      </c>
      <c r="AF2806" s="6">
        <v>3870000</v>
      </c>
      <c r="AG2806" s="11">
        <f t="shared" si="866"/>
        <v>145323182</v>
      </c>
      <c r="AH2806">
        <f t="shared" si="865"/>
        <v>4.5012984313789257</v>
      </c>
      <c r="AI2806" s="53">
        <v>0.8</v>
      </c>
      <c r="AJ2806" s="7" t="str">
        <f t="shared" si="854"/>
        <v>hp_145323182</v>
      </c>
      <c r="AK2806" s="7" t="s">
        <v>3968</v>
      </c>
      <c r="AL2806" s="7">
        <v>6156020</v>
      </c>
      <c r="AM2806" s="7">
        <f>INT(IF(MOD(Y2806,3)=0,INT(AL2806*0.55),INT(AL2806*0.35)))</f>
        <v>3385811</v>
      </c>
      <c r="AN2806" s="54">
        <f t="shared" si="855"/>
        <v>22168066</v>
      </c>
      <c r="AO2806" s="7" t="str">
        <f t="shared" si="856"/>
        <v>atk_22168066</v>
      </c>
      <c r="AP2806" s="7" t="s">
        <v>3973</v>
      </c>
      <c r="AQ2806" s="7" t="s">
        <v>4000</v>
      </c>
      <c r="AR2806" s="7" t="s">
        <v>3975</v>
      </c>
      <c r="AS2806" s="7" t="s">
        <v>3976</v>
      </c>
      <c r="AU2806" s="7" t="str">
        <f t="shared" si="857"/>
        <v>hp_145323182;atk_22168066;hit_500000;miss_115;cirt_0;cirtSub_-3500</v>
      </c>
    </row>
    <row r="2807" spans="22:47" x14ac:dyDescent="0.2">
      <c r="V2807" s="7" t="str">
        <f t="shared" si="853"/>
        <v>遥远孤岛23-7</v>
      </c>
      <c r="W2807" s="7">
        <f t="shared" si="861"/>
        <v>5433</v>
      </c>
      <c r="X2807" s="9" t="s">
        <v>3463</v>
      </c>
      <c r="Y2807" s="9">
        <v>7</v>
      </c>
      <c r="Z2807" s="8">
        <f t="shared" si="858"/>
        <v>15263</v>
      </c>
      <c r="AA2807" s="6" t="s">
        <v>3967</v>
      </c>
      <c r="AB2807" s="6">
        <v>32305090</v>
      </c>
      <c r="AC2807" s="6">
        <f t="shared" si="863"/>
        <v>3.375</v>
      </c>
      <c r="AD2807" s="6">
        <f t="shared" si="864"/>
        <v>109029678</v>
      </c>
      <c r="AE2807" s="6">
        <f t="shared" si="868"/>
        <v>32492236</v>
      </c>
      <c r="AF2807" s="6">
        <v>3870000</v>
      </c>
      <c r="AG2807" s="11">
        <f t="shared" si="866"/>
        <v>145391914</v>
      </c>
      <c r="AH2807">
        <f t="shared" si="865"/>
        <v>4.5005884212054506</v>
      </c>
      <c r="AI2807" s="53">
        <v>0.8</v>
      </c>
      <c r="AJ2807" s="7" t="str">
        <f t="shared" si="854"/>
        <v>hp_145391914</v>
      </c>
      <c r="AK2807" s="7" t="s">
        <v>3968</v>
      </c>
      <c r="AL2807" s="7">
        <v>6161420</v>
      </c>
      <c r="AM2807" s="7">
        <f>INT(IF(MOD(Y2807,3)=0,INT(AL2807*0.55),INT(AL2807*0.35)))</f>
        <v>2156497</v>
      </c>
      <c r="AN2807" s="54">
        <f t="shared" si="855"/>
        <v>22184012</v>
      </c>
      <c r="AO2807" s="7" t="str">
        <f t="shared" si="856"/>
        <v>atk_22184012</v>
      </c>
      <c r="AP2807" s="7" t="s">
        <v>3973</v>
      </c>
      <c r="AQ2807" s="7" t="s">
        <v>4000</v>
      </c>
      <c r="AR2807" s="7" t="s">
        <v>3975</v>
      </c>
      <c r="AS2807" s="7" t="s">
        <v>3976</v>
      </c>
      <c r="AU2807" s="7" t="str">
        <f t="shared" si="857"/>
        <v>hp_145391914;atk_22184012;hit_500000;miss_115;cirt_0;cirtSub_-3500</v>
      </c>
    </row>
    <row r="2808" spans="22:47" x14ac:dyDescent="0.2">
      <c r="V2808" s="7" t="str">
        <f t="shared" si="853"/>
        <v>遥远孤岛23-8</v>
      </c>
      <c r="W2808" s="7">
        <f t="shared" si="861"/>
        <v>5435</v>
      </c>
      <c r="X2808" s="9" t="s">
        <v>3463</v>
      </c>
      <c r="Y2808" s="9">
        <v>8</v>
      </c>
      <c r="Z2808" s="8">
        <f t="shared" si="858"/>
        <v>15271</v>
      </c>
      <c r="AA2808" s="6" t="s">
        <v>3967</v>
      </c>
      <c r="AB2808" s="6">
        <v>32325458</v>
      </c>
      <c r="AC2808" s="6">
        <f t="shared" si="863"/>
        <v>3.375</v>
      </c>
      <c r="AD2808" s="6">
        <f t="shared" si="864"/>
        <v>109098420</v>
      </c>
      <c r="AE2808" s="6">
        <f t="shared" si="868"/>
        <v>32492236</v>
      </c>
      <c r="AF2808" s="6">
        <v>3870000</v>
      </c>
      <c r="AG2808" s="11">
        <f t="shared" si="866"/>
        <v>145460656</v>
      </c>
      <c r="AH2808">
        <f t="shared" si="865"/>
        <v>4.4998791973805909</v>
      </c>
      <c r="AI2808" s="53">
        <v>0.8</v>
      </c>
      <c r="AJ2808" s="7" t="str">
        <f t="shared" si="854"/>
        <v>hp_145460656</v>
      </c>
      <c r="AK2808" s="7" t="s">
        <v>3968</v>
      </c>
      <c r="AL2808" s="7">
        <v>6166820</v>
      </c>
      <c r="AM2808" s="7">
        <f>INT(IF(MOD(Y2808,3)=0,INT(AL2808*0.55),INT(AL2808*0.35)))</f>
        <v>2158387</v>
      </c>
      <c r="AN2808" s="54">
        <f t="shared" si="855"/>
        <v>22199956</v>
      </c>
      <c r="AO2808" s="7" t="str">
        <f t="shared" si="856"/>
        <v>atk_22199956</v>
      </c>
      <c r="AP2808" s="7" t="s">
        <v>3973</v>
      </c>
      <c r="AQ2808" s="7" t="s">
        <v>4000</v>
      </c>
      <c r="AR2808" s="7" t="s">
        <v>3975</v>
      </c>
      <c r="AS2808" s="7" t="s">
        <v>3976</v>
      </c>
      <c r="AU2808" s="7" t="str">
        <f t="shared" si="857"/>
        <v>hp_145460656;atk_22199956;hit_500000;miss_115;cirt_0;cirtSub_-3500</v>
      </c>
    </row>
    <row r="2809" spans="22:47" x14ac:dyDescent="0.2">
      <c r="V2809" s="7" t="str">
        <f t="shared" si="853"/>
        <v>遥远孤岛23-9</v>
      </c>
      <c r="W2809" s="7">
        <f t="shared" si="861"/>
        <v>5437</v>
      </c>
      <c r="X2809" s="9" t="s">
        <v>3463</v>
      </c>
      <c r="Y2809" s="9">
        <v>9</v>
      </c>
      <c r="Z2809" s="8">
        <f t="shared" si="858"/>
        <v>15280</v>
      </c>
      <c r="AA2809" s="6" t="s">
        <v>3967</v>
      </c>
      <c r="AB2809" s="6">
        <v>32345828</v>
      </c>
      <c r="AC2809" s="6">
        <f t="shared" si="863"/>
        <v>3.3774999999999999</v>
      </c>
      <c r="AD2809" s="6">
        <f t="shared" si="864"/>
        <v>109248034</v>
      </c>
      <c r="AE2809" s="6">
        <f t="shared" si="868"/>
        <v>32492236</v>
      </c>
      <c r="AF2809" s="6">
        <v>3870000</v>
      </c>
      <c r="AG2809" s="11">
        <f t="shared" si="866"/>
        <v>145610270</v>
      </c>
      <c r="AH2809">
        <f t="shared" si="865"/>
        <v>4.5016708182582308</v>
      </c>
      <c r="AI2809" s="53">
        <v>0.8</v>
      </c>
      <c r="AJ2809" s="7" t="str">
        <f t="shared" si="854"/>
        <v>hp_145610270</v>
      </c>
      <c r="AK2809" s="7" t="s">
        <v>3968</v>
      </c>
      <c r="AL2809" s="7">
        <v>6172220</v>
      </c>
      <c r="AM2809" s="7">
        <f>INT(IF(MOD(Y2809,3)=0,INT(AL2809*0.55),INT(AL2809*0.35)))</f>
        <v>3394721</v>
      </c>
      <c r="AN2809" s="54">
        <f t="shared" si="855"/>
        <v>22228242</v>
      </c>
      <c r="AO2809" s="7" t="str">
        <f t="shared" si="856"/>
        <v>atk_22228242</v>
      </c>
      <c r="AP2809" s="7" t="s">
        <v>3973</v>
      </c>
      <c r="AQ2809" s="7" t="s">
        <v>4000</v>
      </c>
      <c r="AR2809" s="7" t="s">
        <v>3975</v>
      </c>
      <c r="AS2809" s="7" t="s">
        <v>3976</v>
      </c>
      <c r="AU2809" s="7" t="str">
        <f t="shared" si="857"/>
        <v>hp_145610270;atk_22228242;hit_500000;miss_115;cirt_0;cirtSub_-3500</v>
      </c>
    </row>
    <row r="2810" spans="22:47" x14ac:dyDescent="0.2">
      <c r="V2810" s="7" t="str">
        <f t="shared" si="853"/>
        <v>遥远孤岛23-10</v>
      </c>
      <c r="W2810" s="7">
        <f t="shared" si="861"/>
        <v>5439</v>
      </c>
      <c r="X2810" s="9" t="s">
        <v>3463</v>
      </c>
      <c r="Y2810" s="9">
        <v>10</v>
      </c>
      <c r="Z2810" s="8">
        <f t="shared" si="858"/>
        <v>15290</v>
      </c>
      <c r="AA2810" s="6" t="s">
        <v>3967</v>
      </c>
      <c r="AB2810" s="6">
        <v>32366201</v>
      </c>
      <c r="AC2810" s="6">
        <f t="shared" si="863"/>
        <v>3.3774999999999999</v>
      </c>
      <c r="AD2810" s="6">
        <f t="shared" si="864"/>
        <v>109316843</v>
      </c>
      <c r="AE2810" s="6">
        <f t="shared" si="868"/>
        <v>32492236</v>
      </c>
      <c r="AF2810" s="6">
        <v>3870000</v>
      </c>
      <c r="AG2810" s="11">
        <f t="shared" si="866"/>
        <v>145679079</v>
      </c>
      <c r="AH2810">
        <f t="shared" si="865"/>
        <v>4.5009631806958126</v>
      </c>
      <c r="AI2810" s="53">
        <v>0.8</v>
      </c>
      <c r="AJ2810" s="7" t="str">
        <f t="shared" si="854"/>
        <v>hp_145679079</v>
      </c>
      <c r="AK2810" s="7" t="s">
        <v>3968</v>
      </c>
      <c r="AL2810" s="7">
        <v>6177620</v>
      </c>
      <c r="AM2810" s="7">
        <f>INT(IF(MOD(Y2810,3)=0,INT(AL2810*0.55),INT(AL2810*0.35)))</f>
        <v>2162167</v>
      </c>
      <c r="AN2810" s="54">
        <f t="shared" si="855"/>
        <v>22244192</v>
      </c>
      <c r="AO2810" s="7" t="str">
        <f t="shared" si="856"/>
        <v>atk_22244192</v>
      </c>
      <c r="AP2810" s="7" t="s">
        <v>3973</v>
      </c>
      <c r="AQ2810" s="7" t="s">
        <v>4000</v>
      </c>
      <c r="AR2810" s="7" t="s">
        <v>3975</v>
      </c>
      <c r="AS2810" s="7" t="s">
        <v>3976</v>
      </c>
      <c r="AU2810" s="7" t="str">
        <f t="shared" si="857"/>
        <v>hp_145679079;atk_22244192;hit_500000;miss_115;cirt_0;cirtSub_-3500</v>
      </c>
    </row>
    <row r="2811" spans="22:47" x14ac:dyDescent="0.2">
      <c r="V2811" s="7" t="str">
        <f t="shared" si="853"/>
        <v>遥远孤岛24-1</v>
      </c>
      <c r="W2811" s="7">
        <f t="shared" si="861"/>
        <v>5441</v>
      </c>
      <c r="X2811" s="9" t="s">
        <v>3464</v>
      </c>
      <c r="Y2811" s="9">
        <v>1</v>
      </c>
      <c r="Z2811" s="8">
        <f t="shared" si="858"/>
        <v>15291</v>
      </c>
      <c r="AA2811" s="6" t="s">
        <v>3967</v>
      </c>
      <c r="AB2811" s="6">
        <v>32386575</v>
      </c>
      <c r="AC2811" s="6">
        <f t="shared" si="863"/>
        <v>3.3800000000000003</v>
      </c>
      <c r="AD2811" s="6">
        <f t="shared" si="864"/>
        <v>109466623</v>
      </c>
      <c r="AE2811" s="6">
        <f t="shared" ref="AE2811" si="870">IF(MOD(Y2811,1)=0,INT(AD2810*0.3),0)</f>
        <v>32795052</v>
      </c>
      <c r="AF2811" s="6">
        <v>3870000</v>
      </c>
      <c r="AG2811" s="11">
        <f t="shared" si="866"/>
        <v>146131675</v>
      </c>
      <c r="AH2811">
        <f t="shared" si="865"/>
        <v>4.5121064823927819</v>
      </c>
      <c r="AI2811" s="53">
        <v>0.8</v>
      </c>
      <c r="AJ2811" s="7" t="str">
        <f t="shared" si="854"/>
        <v>hp_146131675</v>
      </c>
      <c r="AK2811" s="7" t="s">
        <v>3968</v>
      </c>
      <c r="AL2811" s="7">
        <v>6183020</v>
      </c>
      <c r="AM2811" s="7">
        <f>INT(IF(MOD(Y2811,3)=0,INT(AL2811*0.55),INT(AL2811*0.35)))</f>
        <v>2164057</v>
      </c>
      <c r="AN2811" s="54">
        <f t="shared" si="855"/>
        <v>22318755</v>
      </c>
      <c r="AO2811" s="7" t="str">
        <f t="shared" si="856"/>
        <v>atk_22318755</v>
      </c>
      <c r="AP2811" s="7" t="s">
        <v>3973</v>
      </c>
      <c r="AQ2811" s="7" t="s">
        <v>4000</v>
      </c>
      <c r="AR2811" s="7" t="s">
        <v>3975</v>
      </c>
      <c r="AS2811" s="7" t="s">
        <v>3976</v>
      </c>
      <c r="AU2811" s="7" t="str">
        <f t="shared" si="857"/>
        <v>hp_146131675;atk_22318755;hit_500000;miss_115;cirt_0;cirtSub_-3500</v>
      </c>
    </row>
    <row r="2812" spans="22:47" x14ac:dyDescent="0.2">
      <c r="V2812" s="7" t="str">
        <f t="shared" si="853"/>
        <v>遥远孤岛24-2</v>
      </c>
      <c r="W2812" s="7">
        <f t="shared" si="861"/>
        <v>5443</v>
      </c>
      <c r="X2812" s="9" t="s">
        <v>3464</v>
      </c>
      <c r="Y2812" s="9">
        <v>2</v>
      </c>
      <c r="Z2812" s="8">
        <f t="shared" si="858"/>
        <v>15293</v>
      </c>
      <c r="AA2812" s="6" t="s">
        <v>3967</v>
      </c>
      <c r="AB2812" s="6">
        <v>32406950</v>
      </c>
      <c r="AC2812" s="6">
        <f t="shared" si="863"/>
        <v>3.3800000000000003</v>
      </c>
      <c r="AD2812" s="6">
        <f t="shared" si="864"/>
        <v>109535491</v>
      </c>
      <c r="AE2812" s="6">
        <f t="shared" si="868"/>
        <v>32795052</v>
      </c>
      <c r="AF2812" s="6">
        <v>3870000</v>
      </c>
      <c r="AG2812" s="11">
        <f t="shared" si="866"/>
        <v>146200543</v>
      </c>
      <c r="AH2812">
        <f t="shared" si="865"/>
        <v>4.5113947162568522</v>
      </c>
      <c r="AI2812" s="53">
        <v>0.8</v>
      </c>
      <c r="AJ2812" s="7" t="str">
        <f t="shared" si="854"/>
        <v>hp_146200543</v>
      </c>
      <c r="AK2812" s="7" t="s">
        <v>3968</v>
      </c>
      <c r="AL2812" s="7">
        <v>6188420</v>
      </c>
      <c r="AM2812" s="7">
        <f>INT(IF(MOD(Y2812,3)=0,INT(AL2812*0.55),INT(AL2812*0.35)))</f>
        <v>2165947</v>
      </c>
      <c r="AN2812" s="54">
        <f t="shared" si="855"/>
        <v>22334724</v>
      </c>
      <c r="AO2812" s="7" t="str">
        <f t="shared" si="856"/>
        <v>atk_22334724</v>
      </c>
      <c r="AP2812" s="7" t="s">
        <v>3973</v>
      </c>
      <c r="AQ2812" s="7" t="s">
        <v>4000</v>
      </c>
      <c r="AR2812" s="7" t="s">
        <v>3975</v>
      </c>
      <c r="AS2812" s="7" t="s">
        <v>3976</v>
      </c>
      <c r="AU2812" s="7" t="str">
        <f t="shared" si="857"/>
        <v>hp_146200543;atk_22334724;hit_500000;miss_115;cirt_0;cirtSub_-3500</v>
      </c>
    </row>
    <row r="2813" spans="22:47" x14ac:dyDescent="0.2">
      <c r="V2813" s="7" t="str">
        <f t="shared" si="853"/>
        <v>遥远孤岛24-3</v>
      </c>
      <c r="W2813" s="7">
        <f t="shared" si="861"/>
        <v>5445</v>
      </c>
      <c r="X2813" s="9" t="s">
        <v>3464</v>
      </c>
      <c r="Y2813" s="9">
        <v>3</v>
      </c>
      <c r="Z2813" s="8">
        <f t="shared" si="858"/>
        <v>15296</v>
      </c>
      <c r="AA2813" s="6" t="s">
        <v>3967</v>
      </c>
      <c r="AB2813" s="6">
        <v>32427326</v>
      </c>
      <c r="AC2813" s="6">
        <f t="shared" si="863"/>
        <v>3.3825000000000003</v>
      </c>
      <c r="AD2813" s="6">
        <f t="shared" si="864"/>
        <v>109685430</v>
      </c>
      <c r="AE2813" s="6">
        <f t="shared" si="868"/>
        <v>32795052</v>
      </c>
      <c r="AF2813" s="6">
        <v>3870000</v>
      </c>
      <c r="AG2813" s="11">
        <f t="shared" si="866"/>
        <v>146350482</v>
      </c>
      <c r="AH2813">
        <f t="shared" si="865"/>
        <v>4.513183788265489</v>
      </c>
      <c r="AI2813" s="53">
        <v>0.8</v>
      </c>
      <c r="AJ2813" s="7" t="str">
        <f t="shared" si="854"/>
        <v>hp_146350482</v>
      </c>
      <c r="AK2813" s="7" t="s">
        <v>3968</v>
      </c>
      <c r="AL2813" s="7">
        <v>6193820</v>
      </c>
      <c r="AM2813" s="7">
        <f>INT(IF(MOD(Y2813,3)=0,INT(AL2813*0.55),INT(AL2813*0.35)))</f>
        <v>3406601</v>
      </c>
      <c r="AN2813" s="54">
        <f t="shared" si="855"/>
        <v>22363078</v>
      </c>
      <c r="AO2813" s="7" t="str">
        <f t="shared" si="856"/>
        <v>atk_22363078</v>
      </c>
      <c r="AP2813" s="7" t="s">
        <v>3973</v>
      </c>
      <c r="AQ2813" s="7" t="s">
        <v>4000</v>
      </c>
      <c r="AR2813" s="7" t="s">
        <v>3975</v>
      </c>
      <c r="AS2813" s="7" t="s">
        <v>3976</v>
      </c>
      <c r="AU2813" s="7" t="str">
        <f t="shared" si="857"/>
        <v>hp_146350482;atk_22363078;hit_500000;miss_115;cirt_0;cirtSub_-3500</v>
      </c>
    </row>
    <row r="2814" spans="22:47" x14ac:dyDescent="0.2">
      <c r="V2814" s="7" t="str">
        <f t="shared" si="853"/>
        <v>遥远孤岛24-4</v>
      </c>
      <c r="W2814" s="7">
        <f t="shared" si="861"/>
        <v>5447</v>
      </c>
      <c r="X2814" s="9" t="s">
        <v>3464</v>
      </c>
      <c r="Y2814" s="9">
        <v>4</v>
      </c>
      <c r="Z2814" s="8">
        <f t="shared" si="858"/>
        <v>15300</v>
      </c>
      <c r="AA2814" s="6" t="s">
        <v>3967</v>
      </c>
      <c r="AB2814" s="6">
        <v>32447704</v>
      </c>
      <c r="AC2814" s="6">
        <f t="shared" si="863"/>
        <v>3.3825000000000003</v>
      </c>
      <c r="AD2814" s="6">
        <f t="shared" si="864"/>
        <v>109754358</v>
      </c>
      <c r="AE2814" s="6">
        <f t="shared" si="868"/>
        <v>32795052</v>
      </c>
      <c r="AF2814" s="6">
        <v>3870000</v>
      </c>
      <c r="AG2814" s="11">
        <f t="shared" si="866"/>
        <v>146419410</v>
      </c>
      <c r="AH2814">
        <f t="shared" si="865"/>
        <v>4.5124736714807305</v>
      </c>
      <c r="AI2814" s="53">
        <v>0.8</v>
      </c>
      <c r="AJ2814" s="7" t="str">
        <f t="shared" si="854"/>
        <v>hp_146419410</v>
      </c>
      <c r="AK2814" s="7" t="s">
        <v>3968</v>
      </c>
      <c r="AL2814" s="7">
        <v>6199220</v>
      </c>
      <c r="AM2814" s="7">
        <f>INT(IF(MOD(Y2814,3)=0,INT(AL2814*0.55),INT(AL2814*0.35)))</f>
        <v>2169727</v>
      </c>
      <c r="AN2814" s="54">
        <f t="shared" si="855"/>
        <v>22379053</v>
      </c>
      <c r="AO2814" s="7" t="str">
        <f t="shared" si="856"/>
        <v>atk_22379053</v>
      </c>
      <c r="AP2814" s="7" t="s">
        <v>3973</v>
      </c>
      <c r="AQ2814" s="7" t="s">
        <v>4000</v>
      </c>
      <c r="AR2814" s="7" t="s">
        <v>3975</v>
      </c>
      <c r="AS2814" s="7" t="s">
        <v>3976</v>
      </c>
      <c r="AU2814" s="7" t="str">
        <f t="shared" si="857"/>
        <v>hp_146419410;atk_22379053;hit_500000;miss_115;cirt_0;cirtSub_-3500</v>
      </c>
    </row>
    <row r="2815" spans="22:47" x14ac:dyDescent="0.2">
      <c r="V2815" s="7" t="str">
        <f t="shared" si="853"/>
        <v>遥远孤岛24-5</v>
      </c>
      <c r="W2815" s="7">
        <f t="shared" si="861"/>
        <v>5449</v>
      </c>
      <c r="X2815" s="9" t="s">
        <v>3464</v>
      </c>
      <c r="Y2815" s="9">
        <v>5</v>
      </c>
      <c r="Z2815" s="8">
        <f t="shared" si="858"/>
        <v>15305</v>
      </c>
      <c r="AA2815" s="6" t="s">
        <v>3967</v>
      </c>
      <c r="AB2815" s="6">
        <v>32468083</v>
      </c>
      <c r="AC2815" s="6">
        <f t="shared" si="863"/>
        <v>3.3825000000000003</v>
      </c>
      <c r="AD2815" s="6">
        <f t="shared" si="864"/>
        <v>109823290</v>
      </c>
      <c r="AE2815" s="6">
        <f t="shared" si="868"/>
        <v>32795052</v>
      </c>
      <c r="AF2815" s="6">
        <v>3870000</v>
      </c>
      <c r="AG2815" s="11">
        <f t="shared" si="866"/>
        <v>146488342</v>
      </c>
      <c r="AH2815">
        <f t="shared" si="865"/>
        <v>4.5117644303176139</v>
      </c>
      <c r="AI2815" s="53">
        <v>0.8</v>
      </c>
      <c r="AJ2815" s="7" t="str">
        <f t="shared" si="854"/>
        <v>hp_146488342</v>
      </c>
      <c r="AK2815" s="7" t="s">
        <v>3968</v>
      </c>
      <c r="AL2815" s="7">
        <v>6204620</v>
      </c>
      <c r="AM2815" s="7">
        <f>INT(IF(MOD(Y2815,3)=0,INT(AL2815*0.55),INT(AL2815*0.35)))</f>
        <v>2171617</v>
      </c>
      <c r="AN2815" s="54">
        <f t="shared" si="855"/>
        <v>22395027</v>
      </c>
      <c r="AO2815" s="7" t="str">
        <f t="shared" si="856"/>
        <v>atk_22395027</v>
      </c>
      <c r="AP2815" s="7" t="s">
        <v>3973</v>
      </c>
      <c r="AQ2815" s="7" t="s">
        <v>4000</v>
      </c>
      <c r="AR2815" s="7" t="s">
        <v>3975</v>
      </c>
      <c r="AS2815" s="7" t="s">
        <v>3976</v>
      </c>
      <c r="AU2815" s="7" t="str">
        <f t="shared" si="857"/>
        <v>hp_146488342;atk_22395027;hit_500000;miss_115;cirt_0;cirtSub_-3500</v>
      </c>
    </row>
    <row r="2816" spans="22:47" x14ac:dyDescent="0.2">
      <c r="V2816" s="7" t="str">
        <f t="shared" si="853"/>
        <v>遥远孤岛24-6</v>
      </c>
      <c r="W2816" s="7">
        <f t="shared" si="861"/>
        <v>5451</v>
      </c>
      <c r="X2816" s="9" t="s">
        <v>3464</v>
      </c>
      <c r="Y2816" s="9">
        <v>6</v>
      </c>
      <c r="Z2816" s="8">
        <f t="shared" si="858"/>
        <v>15311</v>
      </c>
      <c r="AA2816" s="6" t="s">
        <v>3967</v>
      </c>
      <c r="AB2816" s="6">
        <v>32488464</v>
      </c>
      <c r="AC2816" s="6">
        <f t="shared" si="863"/>
        <v>3.3850000000000002</v>
      </c>
      <c r="AD2816" s="6">
        <f t="shared" si="864"/>
        <v>109973450</v>
      </c>
      <c r="AE2816" s="6">
        <f t="shared" si="868"/>
        <v>32795052</v>
      </c>
      <c r="AF2816" s="6">
        <v>3870000</v>
      </c>
      <c r="AG2816" s="11">
        <f t="shared" si="866"/>
        <v>146638502</v>
      </c>
      <c r="AH2816">
        <f t="shared" si="865"/>
        <v>4.5135560117585118</v>
      </c>
      <c r="AI2816" s="53">
        <v>0.8</v>
      </c>
      <c r="AJ2816" s="7" t="str">
        <f t="shared" si="854"/>
        <v>hp_146638502</v>
      </c>
      <c r="AK2816" s="7" t="s">
        <v>3968</v>
      </c>
      <c r="AL2816" s="7">
        <v>6210020</v>
      </c>
      <c r="AM2816" s="7">
        <f>INT(IF(MOD(Y2816,3)=0,INT(AL2816*0.55),INT(AL2816*0.35)))</f>
        <v>3415511</v>
      </c>
      <c r="AN2816" s="54">
        <f t="shared" si="855"/>
        <v>22423418</v>
      </c>
      <c r="AO2816" s="7" t="str">
        <f t="shared" si="856"/>
        <v>atk_22423418</v>
      </c>
      <c r="AP2816" s="7" t="s">
        <v>3973</v>
      </c>
      <c r="AQ2816" s="7" t="s">
        <v>4000</v>
      </c>
      <c r="AR2816" s="7" t="s">
        <v>3975</v>
      </c>
      <c r="AS2816" s="7" t="s">
        <v>3976</v>
      </c>
      <c r="AU2816" s="7" t="str">
        <f t="shared" si="857"/>
        <v>hp_146638502;atk_22423418;hit_500000;miss_115;cirt_0;cirtSub_-3500</v>
      </c>
    </row>
    <row r="2817" spans="22:47" x14ac:dyDescent="0.2">
      <c r="V2817" s="7" t="str">
        <f t="shared" ref="V2817:V2880" si="871">X2817&amp;"-"&amp;Y2817</f>
        <v>遥远孤岛24-7</v>
      </c>
      <c r="W2817" s="7">
        <f t="shared" si="861"/>
        <v>5453</v>
      </c>
      <c r="X2817" s="9" t="s">
        <v>3464</v>
      </c>
      <c r="Y2817" s="9">
        <v>7</v>
      </c>
      <c r="Z2817" s="8">
        <f t="shared" si="858"/>
        <v>15318</v>
      </c>
      <c r="AA2817" s="6" t="s">
        <v>3967</v>
      </c>
      <c r="AB2817" s="6">
        <v>32508847</v>
      </c>
      <c r="AC2817" s="6">
        <f t="shared" si="863"/>
        <v>3.3850000000000002</v>
      </c>
      <c r="AD2817" s="6">
        <f t="shared" si="864"/>
        <v>110042447</v>
      </c>
      <c r="AE2817" s="6">
        <f t="shared" si="868"/>
        <v>32795052</v>
      </c>
      <c r="AF2817" s="6">
        <v>3870000</v>
      </c>
      <c r="AG2817" s="11">
        <f t="shared" si="866"/>
        <v>146707499</v>
      </c>
      <c r="AH2817">
        <f t="shared" si="865"/>
        <v>4.5128484255378236</v>
      </c>
      <c r="AI2817" s="53">
        <v>0.8</v>
      </c>
      <c r="AJ2817" s="7" t="str">
        <f t="shared" ref="AJ2817:AJ2880" si="872">AA2817&amp;"_"&amp;AG2817</f>
        <v>hp_146707499</v>
      </c>
      <c r="AK2817" s="7" t="s">
        <v>3968</v>
      </c>
      <c r="AL2817" s="7">
        <v>6215420</v>
      </c>
      <c r="AM2817" s="7">
        <f>INT(IF(MOD(Y2817,3)=0,INT(AL2817*0.55),INT(AL2817*0.35)))</f>
        <v>2175397</v>
      </c>
      <c r="AN2817" s="54">
        <f t="shared" si="855"/>
        <v>22439398</v>
      </c>
      <c r="AO2817" s="7" t="str">
        <f t="shared" si="856"/>
        <v>atk_22439398</v>
      </c>
      <c r="AP2817" s="7" t="s">
        <v>3973</v>
      </c>
      <c r="AQ2817" s="7" t="s">
        <v>4000</v>
      </c>
      <c r="AR2817" s="7" t="s">
        <v>3975</v>
      </c>
      <c r="AS2817" s="7" t="s">
        <v>3976</v>
      </c>
      <c r="AU2817" s="7" t="str">
        <f t="shared" si="857"/>
        <v>hp_146707499;atk_22439398;hit_500000;miss_115;cirt_0;cirtSub_-3500</v>
      </c>
    </row>
    <row r="2818" spans="22:47" x14ac:dyDescent="0.2">
      <c r="V2818" s="7" t="str">
        <f t="shared" si="871"/>
        <v>遥远孤岛24-8</v>
      </c>
      <c r="W2818" s="7">
        <f t="shared" si="861"/>
        <v>5455</v>
      </c>
      <c r="X2818" s="9" t="s">
        <v>3464</v>
      </c>
      <c r="Y2818" s="9">
        <v>8</v>
      </c>
      <c r="Z2818" s="8">
        <f t="shared" si="858"/>
        <v>15326</v>
      </c>
      <c r="AA2818" s="6" t="s">
        <v>3967</v>
      </c>
      <c r="AB2818" s="6">
        <v>32529233</v>
      </c>
      <c r="AC2818" s="6">
        <f t="shared" si="863"/>
        <v>3.3850000000000002</v>
      </c>
      <c r="AD2818" s="6">
        <f t="shared" si="864"/>
        <v>110111453</v>
      </c>
      <c r="AE2818" s="6">
        <f t="shared" si="868"/>
        <v>32795052</v>
      </c>
      <c r="AF2818" s="6">
        <v>3870000</v>
      </c>
      <c r="AG2818" s="11">
        <f t="shared" si="866"/>
        <v>146776505</v>
      </c>
      <c r="AH2818">
        <f t="shared" si="865"/>
        <v>4.5121415866153374</v>
      </c>
      <c r="AI2818" s="53">
        <v>0.8</v>
      </c>
      <c r="AJ2818" s="7" t="str">
        <f t="shared" si="872"/>
        <v>hp_146776505</v>
      </c>
      <c r="AK2818" s="7" t="s">
        <v>3968</v>
      </c>
      <c r="AL2818" s="7">
        <v>6220820</v>
      </c>
      <c r="AM2818" s="7">
        <f>INT(IF(MOD(Y2818,3)=0,INT(AL2818*0.55),INT(AL2818*0.35)))</f>
        <v>2177287</v>
      </c>
      <c r="AN2818" s="54">
        <f t="shared" ref="AN2818:AN2881" si="873">INT(AL2818*AI2818*AH2818)</f>
        <v>22455376</v>
      </c>
      <c r="AO2818" s="7" t="str">
        <f t="shared" ref="AO2818:AO2881" si="874">AK2818&amp;"_"&amp;AN2818</f>
        <v>atk_22455376</v>
      </c>
      <c r="AP2818" s="7" t="s">
        <v>3973</v>
      </c>
      <c r="AQ2818" s="7" t="s">
        <v>4000</v>
      </c>
      <c r="AR2818" s="7" t="s">
        <v>3975</v>
      </c>
      <c r="AS2818" s="7" t="s">
        <v>3976</v>
      </c>
      <c r="AU2818" s="7" t="str">
        <f t="shared" ref="AU2818:AU2881" si="875">AJ2818&amp;";"&amp;AO2818&amp;";"&amp;AP2818&amp;";"&amp;AQ2818&amp;";"&amp;AR2818&amp;";"&amp;AS2818</f>
        <v>hp_146776505;atk_22455376;hit_500000;miss_115;cirt_0;cirtSub_-3500</v>
      </c>
    </row>
    <row r="2819" spans="22:47" x14ac:dyDescent="0.2">
      <c r="V2819" s="7" t="str">
        <f t="shared" si="871"/>
        <v>遥远孤岛24-9</v>
      </c>
      <c r="W2819" s="7">
        <f t="shared" si="861"/>
        <v>5457</v>
      </c>
      <c r="X2819" s="9" t="s">
        <v>3464</v>
      </c>
      <c r="Y2819" s="9">
        <v>9</v>
      </c>
      <c r="Z2819" s="8">
        <f t="shared" ref="Z2819:Z2882" si="876">Y2819+Z2818</f>
        <v>15335</v>
      </c>
      <c r="AA2819" s="6" t="s">
        <v>3967</v>
      </c>
      <c r="AB2819" s="6">
        <v>32549622</v>
      </c>
      <c r="AC2819" s="6">
        <f t="shared" si="863"/>
        <v>3.3875000000000002</v>
      </c>
      <c r="AD2819" s="6">
        <f t="shared" si="864"/>
        <v>110261844</v>
      </c>
      <c r="AE2819" s="6">
        <f t="shared" si="868"/>
        <v>32795052</v>
      </c>
      <c r="AF2819" s="6">
        <v>3870000</v>
      </c>
      <c r="AG2819" s="11">
        <f t="shared" si="866"/>
        <v>146926896</v>
      </c>
      <c r="AH2819">
        <f t="shared" si="865"/>
        <v>4.513935553537304</v>
      </c>
      <c r="AI2819" s="53">
        <v>0.8</v>
      </c>
      <c r="AJ2819" s="7" t="str">
        <f t="shared" si="872"/>
        <v>hp_146926896</v>
      </c>
      <c r="AK2819" s="7" t="s">
        <v>3968</v>
      </c>
      <c r="AL2819" s="7">
        <v>6226220</v>
      </c>
      <c r="AM2819" s="7">
        <f>INT(IF(MOD(Y2819,3)=0,INT(AL2819*0.55),INT(AL2819*0.35)))</f>
        <v>3424421</v>
      </c>
      <c r="AN2819" s="54">
        <f t="shared" si="873"/>
        <v>22483804</v>
      </c>
      <c r="AO2819" s="7" t="str">
        <f t="shared" si="874"/>
        <v>atk_22483804</v>
      </c>
      <c r="AP2819" s="7" t="s">
        <v>3973</v>
      </c>
      <c r="AQ2819" s="7" t="s">
        <v>4000</v>
      </c>
      <c r="AR2819" s="7" t="s">
        <v>3975</v>
      </c>
      <c r="AS2819" s="7" t="s">
        <v>3976</v>
      </c>
      <c r="AU2819" s="7" t="str">
        <f t="shared" si="875"/>
        <v>hp_146926896;atk_22483804;hit_500000;miss_115;cirt_0;cirtSub_-3500</v>
      </c>
    </row>
    <row r="2820" spans="22:47" x14ac:dyDescent="0.2">
      <c r="V2820" s="7" t="str">
        <f t="shared" si="871"/>
        <v>遥远孤岛24-10</v>
      </c>
      <c r="W2820" s="7">
        <f t="shared" si="861"/>
        <v>5459</v>
      </c>
      <c r="X2820" s="9" t="s">
        <v>3464</v>
      </c>
      <c r="Y2820" s="9">
        <v>10</v>
      </c>
      <c r="Z2820" s="8">
        <f t="shared" si="876"/>
        <v>15345</v>
      </c>
      <c r="AA2820" s="6" t="s">
        <v>3967</v>
      </c>
      <c r="AB2820" s="6">
        <v>32570012</v>
      </c>
      <c r="AC2820" s="6">
        <f t="shared" si="863"/>
        <v>3.3875000000000002</v>
      </c>
      <c r="AD2820" s="6">
        <f t="shared" si="864"/>
        <v>110330915</v>
      </c>
      <c r="AE2820" s="6">
        <f t="shared" si="868"/>
        <v>32795052</v>
      </c>
      <c r="AF2820" s="6">
        <v>3870000</v>
      </c>
      <c r="AG2820" s="11">
        <f t="shared" si="866"/>
        <v>146995967</v>
      </c>
      <c r="AH2820">
        <f t="shared" si="865"/>
        <v>4.5132303604923445</v>
      </c>
      <c r="AI2820" s="53">
        <v>0.8</v>
      </c>
      <c r="AJ2820" s="7" t="str">
        <f t="shared" si="872"/>
        <v>hp_146995967</v>
      </c>
      <c r="AK2820" s="7" t="s">
        <v>3968</v>
      </c>
      <c r="AL2820" s="7">
        <v>6231620</v>
      </c>
      <c r="AM2820" s="7">
        <f>INT(IF(MOD(Y2820,3)=0,INT(AL2820*0.55),INT(AL2820*0.35)))</f>
        <v>2181067</v>
      </c>
      <c r="AN2820" s="54">
        <f t="shared" si="873"/>
        <v>22499789</v>
      </c>
      <c r="AO2820" s="7" t="str">
        <f t="shared" si="874"/>
        <v>atk_22499789</v>
      </c>
      <c r="AP2820" s="7" t="s">
        <v>3973</v>
      </c>
      <c r="AQ2820" s="7" t="s">
        <v>4000</v>
      </c>
      <c r="AR2820" s="7" t="s">
        <v>3975</v>
      </c>
      <c r="AS2820" s="7" t="s">
        <v>3976</v>
      </c>
      <c r="AU2820" s="7" t="str">
        <f t="shared" si="875"/>
        <v>hp_146995967;atk_22499789;hit_500000;miss_115;cirt_0;cirtSub_-3500</v>
      </c>
    </row>
    <row r="2821" spans="22:47" x14ac:dyDescent="0.2">
      <c r="V2821" s="7" t="str">
        <f t="shared" si="871"/>
        <v>遥远孤岛25-1</v>
      </c>
      <c r="W2821" s="7">
        <f t="shared" si="861"/>
        <v>5461</v>
      </c>
      <c r="X2821" s="9" t="s">
        <v>3465</v>
      </c>
      <c r="Y2821" s="9">
        <v>1</v>
      </c>
      <c r="Z2821" s="8">
        <f t="shared" si="876"/>
        <v>15346</v>
      </c>
      <c r="AA2821" s="6" t="s">
        <v>3967</v>
      </c>
      <c r="AB2821" s="6">
        <v>32590405</v>
      </c>
      <c r="AC2821" s="6">
        <f t="shared" si="863"/>
        <v>3.39</v>
      </c>
      <c r="AD2821" s="6">
        <f t="shared" si="864"/>
        <v>110481472</v>
      </c>
      <c r="AE2821" s="6">
        <f t="shared" ref="AE2821" si="877">IF(MOD(Y2821,1)=0,INT(AD2820*0.3),0)</f>
        <v>33099274</v>
      </c>
      <c r="AF2821" s="6">
        <v>3870000</v>
      </c>
      <c r="AG2821" s="11">
        <f t="shared" si="866"/>
        <v>147450746</v>
      </c>
      <c r="AH2821">
        <f t="shared" si="865"/>
        <v>4.5243606515475951</v>
      </c>
      <c r="AI2821" s="53">
        <v>0.8</v>
      </c>
      <c r="AJ2821" s="7" t="str">
        <f t="shared" si="872"/>
        <v>hp_147450746</v>
      </c>
      <c r="AK2821" s="7" t="s">
        <v>3968</v>
      </c>
      <c r="AL2821" s="7">
        <v>6237020</v>
      </c>
      <c r="AM2821" s="7">
        <f>INT(IF(MOD(Y2821,3)=0,INT(AL2821*0.55),INT(AL2821*0.35)))</f>
        <v>2182957</v>
      </c>
      <c r="AN2821" s="54">
        <f t="shared" si="873"/>
        <v>22574822</v>
      </c>
      <c r="AO2821" s="7" t="str">
        <f t="shared" si="874"/>
        <v>atk_22574822</v>
      </c>
      <c r="AP2821" s="7" t="s">
        <v>3973</v>
      </c>
      <c r="AQ2821" s="7" t="s">
        <v>4000</v>
      </c>
      <c r="AR2821" s="7" t="s">
        <v>3975</v>
      </c>
      <c r="AS2821" s="7" t="s">
        <v>3976</v>
      </c>
      <c r="AU2821" s="7" t="str">
        <f t="shared" si="875"/>
        <v>hp_147450746;atk_22574822;hit_500000;miss_115;cirt_0;cirtSub_-3500</v>
      </c>
    </row>
    <row r="2822" spans="22:47" x14ac:dyDescent="0.2">
      <c r="V2822" s="7" t="str">
        <f t="shared" si="871"/>
        <v>遥远孤岛25-2</v>
      </c>
      <c r="W2822" s="7">
        <f t="shared" si="861"/>
        <v>5463</v>
      </c>
      <c r="X2822" s="9" t="s">
        <v>3465</v>
      </c>
      <c r="Y2822" s="9">
        <v>2</v>
      </c>
      <c r="Z2822" s="8">
        <f t="shared" si="876"/>
        <v>15348</v>
      </c>
      <c r="AA2822" s="6" t="s">
        <v>3967</v>
      </c>
      <c r="AB2822" s="6">
        <v>32610801</v>
      </c>
      <c r="AC2822" s="6">
        <f t="shared" si="863"/>
        <v>3.39</v>
      </c>
      <c r="AD2822" s="6">
        <f t="shared" si="864"/>
        <v>110550615</v>
      </c>
      <c r="AE2822" s="6">
        <f t="shared" si="868"/>
        <v>33099274</v>
      </c>
      <c r="AF2822" s="6">
        <v>3870000</v>
      </c>
      <c r="AG2822" s="11">
        <f t="shared" si="866"/>
        <v>147519889</v>
      </c>
      <c r="AH2822">
        <f t="shared" si="865"/>
        <v>4.5236511976507412</v>
      </c>
      <c r="AI2822" s="53">
        <v>0.8</v>
      </c>
      <c r="AJ2822" s="7" t="str">
        <f t="shared" si="872"/>
        <v>hp_147519889</v>
      </c>
      <c r="AK2822" s="7" t="s">
        <v>3968</v>
      </c>
      <c r="AL2822" s="7">
        <v>6242420</v>
      </c>
      <c r="AM2822" s="7">
        <f>INT(IF(MOD(Y2822,3)=0,INT(AL2822*0.55),INT(AL2822*0.35)))</f>
        <v>2184847</v>
      </c>
      <c r="AN2822" s="54">
        <f t="shared" si="873"/>
        <v>22590824</v>
      </c>
      <c r="AO2822" s="7" t="str">
        <f t="shared" si="874"/>
        <v>atk_22590824</v>
      </c>
      <c r="AP2822" s="7" t="s">
        <v>3973</v>
      </c>
      <c r="AQ2822" s="7" t="s">
        <v>4000</v>
      </c>
      <c r="AR2822" s="7" t="s">
        <v>3975</v>
      </c>
      <c r="AS2822" s="7" t="s">
        <v>3976</v>
      </c>
      <c r="AU2822" s="7" t="str">
        <f t="shared" si="875"/>
        <v>hp_147519889;atk_22590824;hit_500000;miss_115;cirt_0;cirtSub_-3500</v>
      </c>
    </row>
    <row r="2823" spans="22:47" x14ac:dyDescent="0.2">
      <c r="V2823" s="7" t="str">
        <f t="shared" si="871"/>
        <v>遥远孤岛25-3</v>
      </c>
      <c r="W2823" s="7">
        <f t="shared" si="861"/>
        <v>5465</v>
      </c>
      <c r="X2823" s="9" t="s">
        <v>3465</v>
      </c>
      <c r="Y2823" s="9">
        <v>3</v>
      </c>
      <c r="Z2823" s="8">
        <f t="shared" si="876"/>
        <v>15351</v>
      </c>
      <c r="AA2823" s="6" t="s">
        <v>3967</v>
      </c>
      <c r="AB2823" s="6">
        <v>32631198</v>
      </c>
      <c r="AC2823" s="6">
        <f t="shared" si="863"/>
        <v>3.3925000000000001</v>
      </c>
      <c r="AD2823" s="6">
        <f t="shared" si="864"/>
        <v>110701339</v>
      </c>
      <c r="AE2823" s="6">
        <f t="shared" si="868"/>
        <v>33099274</v>
      </c>
      <c r="AF2823" s="6">
        <v>3870000</v>
      </c>
      <c r="AG2823" s="11">
        <f t="shared" si="866"/>
        <v>147670613</v>
      </c>
      <c r="AH2823">
        <f t="shared" si="865"/>
        <v>4.5254425841184256</v>
      </c>
      <c r="AI2823" s="53">
        <v>0.8</v>
      </c>
      <c r="AJ2823" s="7" t="str">
        <f t="shared" si="872"/>
        <v>hp_147670613</v>
      </c>
      <c r="AK2823" s="7" t="s">
        <v>3968</v>
      </c>
      <c r="AL2823" s="7">
        <v>6247820</v>
      </c>
      <c r="AM2823" s="7">
        <f>INT(IF(MOD(Y2823,3)=0,INT(AL2823*0.55),INT(AL2823*0.35)))</f>
        <v>3436301</v>
      </c>
      <c r="AN2823" s="54">
        <f t="shared" si="873"/>
        <v>22619320</v>
      </c>
      <c r="AO2823" s="7" t="str">
        <f t="shared" si="874"/>
        <v>atk_22619320</v>
      </c>
      <c r="AP2823" s="7" t="s">
        <v>3973</v>
      </c>
      <c r="AQ2823" s="7" t="s">
        <v>4000</v>
      </c>
      <c r="AR2823" s="7" t="s">
        <v>3975</v>
      </c>
      <c r="AS2823" s="7" t="s">
        <v>3976</v>
      </c>
      <c r="AU2823" s="7" t="str">
        <f t="shared" si="875"/>
        <v>hp_147670613;atk_22619320;hit_500000;miss_115;cirt_0;cirtSub_-3500</v>
      </c>
    </row>
    <row r="2824" spans="22:47" x14ac:dyDescent="0.2">
      <c r="V2824" s="7" t="str">
        <f t="shared" si="871"/>
        <v>遥远孤岛25-4</v>
      </c>
      <c r="W2824" s="7">
        <f t="shared" si="861"/>
        <v>5467</v>
      </c>
      <c r="X2824" s="9" t="s">
        <v>3465</v>
      </c>
      <c r="Y2824" s="9">
        <v>4</v>
      </c>
      <c r="Z2824" s="8">
        <f t="shared" si="876"/>
        <v>15355</v>
      </c>
      <c r="AA2824" s="6" t="s">
        <v>3967</v>
      </c>
      <c r="AB2824" s="6">
        <v>32651597</v>
      </c>
      <c r="AC2824" s="6">
        <f t="shared" si="863"/>
        <v>3.3925000000000001</v>
      </c>
      <c r="AD2824" s="6">
        <f t="shared" si="864"/>
        <v>110770542</v>
      </c>
      <c r="AE2824" s="6">
        <f t="shared" si="868"/>
        <v>33099274</v>
      </c>
      <c r="AF2824" s="6">
        <v>3870000</v>
      </c>
      <c r="AG2824" s="11">
        <f t="shared" si="866"/>
        <v>147739816</v>
      </c>
      <c r="AH2824">
        <f t="shared" si="865"/>
        <v>4.524734762590632</v>
      </c>
      <c r="AI2824" s="53">
        <v>0.8</v>
      </c>
      <c r="AJ2824" s="7" t="str">
        <f t="shared" si="872"/>
        <v>hp_147739816</v>
      </c>
      <c r="AK2824" s="7" t="s">
        <v>3968</v>
      </c>
      <c r="AL2824" s="7">
        <v>6253220</v>
      </c>
      <c r="AM2824" s="7">
        <f>INT(IF(MOD(Y2824,3)=0,INT(AL2824*0.55),INT(AL2824*0.35)))</f>
        <v>2188627</v>
      </c>
      <c r="AN2824" s="54">
        <f t="shared" si="873"/>
        <v>22635329</v>
      </c>
      <c r="AO2824" s="7" t="str">
        <f t="shared" si="874"/>
        <v>atk_22635329</v>
      </c>
      <c r="AP2824" s="7" t="s">
        <v>3973</v>
      </c>
      <c r="AQ2824" s="7" t="s">
        <v>4000</v>
      </c>
      <c r="AR2824" s="7" t="s">
        <v>3975</v>
      </c>
      <c r="AS2824" s="7" t="s">
        <v>3976</v>
      </c>
      <c r="AU2824" s="7" t="str">
        <f t="shared" si="875"/>
        <v>hp_147739816;atk_22635329;hit_500000;miss_115;cirt_0;cirtSub_-3500</v>
      </c>
    </row>
    <row r="2825" spans="22:47" x14ac:dyDescent="0.2">
      <c r="V2825" s="7" t="str">
        <f t="shared" si="871"/>
        <v>遥远孤岛25-5</v>
      </c>
      <c r="W2825" s="7">
        <f t="shared" si="861"/>
        <v>5469</v>
      </c>
      <c r="X2825" s="9" t="s">
        <v>3465</v>
      </c>
      <c r="Y2825" s="9">
        <v>5</v>
      </c>
      <c r="Z2825" s="8">
        <f t="shared" si="876"/>
        <v>15360</v>
      </c>
      <c r="AA2825" s="6" t="s">
        <v>3967</v>
      </c>
      <c r="AB2825" s="6">
        <v>32671997</v>
      </c>
      <c r="AC2825" s="6">
        <f t="shared" si="863"/>
        <v>3.3925000000000001</v>
      </c>
      <c r="AD2825" s="6">
        <f t="shared" si="864"/>
        <v>110839749</v>
      </c>
      <c r="AE2825" s="6">
        <f t="shared" si="868"/>
        <v>33099274</v>
      </c>
      <c r="AF2825" s="6">
        <v>3870000</v>
      </c>
      <c r="AG2825" s="11">
        <f t="shared" si="866"/>
        <v>147809023</v>
      </c>
      <c r="AH2825">
        <f t="shared" si="865"/>
        <v>4.5240278088908985</v>
      </c>
      <c r="AI2825" s="53">
        <v>0.8</v>
      </c>
      <c r="AJ2825" s="7" t="str">
        <f t="shared" si="872"/>
        <v>hp_147809023</v>
      </c>
      <c r="AK2825" s="7" t="s">
        <v>3968</v>
      </c>
      <c r="AL2825" s="7">
        <v>6258620</v>
      </c>
      <c r="AM2825" s="7">
        <f>INT(IF(MOD(Y2825,3)=0,INT(AL2825*0.55),INT(AL2825*0.35)))</f>
        <v>2190517</v>
      </c>
      <c r="AN2825" s="54">
        <f t="shared" si="873"/>
        <v>22651336</v>
      </c>
      <c r="AO2825" s="7" t="str">
        <f t="shared" si="874"/>
        <v>atk_22651336</v>
      </c>
      <c r="AP2825" s="7" t="s">
        <v>3973</v>
      </c>
      <c r="AQ2825" s="7" t="s">
        <v>4000</v>
      </c>
      <c r="AR2825" s="7" t="s">
        <v>3975</v>
      </c>
      <c r="AS2825" s="7" t="s">
        <v>3976</v>
      </c>
      <c r="AU2825" s="7" t="str">
        <f t="shared" si="875"/>
        <v>hp_147809023;atk_22651336;hit_500000;miss_115;cirt_0;cirtSub_-3500</v>
      </c>
    </row>
    <row r="2826" spans="22:47" x14ac:dyDescent="0.2">
      <c r="V2826" s="7" t="str">
        <f t="shared" si="871"/>
        <v>遥远孤岛25-6</v>
      </c>
      <c r="W2826" s="7">
        <f t="shared" si="861"/>
        <v>5471</v>
      </c>
      <c r="X2826" s="9" t="s">
        <v>3465</v>
      </c>
      <c r="Y2826" s="9">
        <v>6</v>
      </c>
      <c r="Z2826" s="8">
        <f t="shared" si="876"/>
        <v>15366</v>
      </c>
      <c r="AA2826" s="6" t="s">
        <v>3967</v>
      </c>
      <c r="AB2826" s="6">
        <v>32692398</v>
      </c>
      <c r="AC2826" s="6">
        <f t="shared" si="863"/>
        <v>3.395</v>
      </c>
      <c r="AD2826" s="6">
        <f t="shared" si="864"/>
        <v>110990691</v>
      </c>
      <c r="AE2826" s="6">
        <f t="shared" si="868"/>
        <v>33099274</v>
      </c>
      <c r="AF2826" s="6">
        <v>3870000</v>
      </c>
      <c r="AG2826" s="11">
        <f t="shared" si="866"/>
        <v>147959965</v>
      </c>
      <c r="AH2826">
        <f t="shared" si="865"/>
        <v>4.5258217216124681</v>
      </c>
      <c r="AI2826" s="53">
        <v>0.8</v>
      </c>
      <c r="AJ2826" s="7" t="str">
        <f t="shared" si="872"/>
        <v>hp_147959965</v>
      </c>
      <c r="AK2826" s="7" t="s">
        <v>3968</v>
      </c>
      <c r="AL2826" s="7">
        <v>6264020</v>
      </c>
      <c r="AM2826" s="7">
        <f>INT(IF(MOD(Y2826,3)=0,INT(AL2826*0.55),INT(AL2826*0.35)))</f>
        <v>3445211</v>
      </c>
      <c r="AN2826" s="54">
        <f t="shared" si="873"/>
        <v>22679870</v>
      </c>
      <c r="AO2826" s="7" t="str">
        <f t="shared" si="874"/>
        <v>atk_22679870</v>
      </c>
      <c r="AP2826" s="7" t="s">
        <v>3973</v>
      </c>
      <c r="AQ2826" s="7" t="s">
        <v>4000</v>
      </c>
      <c r="AR2826" s="7" t="s">
        <v>3975</v>
      </c>
      <c r="AS2826" s="7" t="s">
        <v>3976</v>
      </c>
      <c r="AU2826" s="7" t="str">
        <f t="shared" si="875"/>
        <v>hp_147959965;atk_22679870;hit_500000;miss_115;cirt_0;cirtSub_-3500</v>
      </c>
    </row>
    <row r="2827" spans="22:47" x14ac:dyDescent="0.2">
      <c r="V2827" s="7" t="str">
        <f t="shared" si="871"/>
        <v>遥远孤岛25-7</v>
      </c>
      <c r="W2827" s="7">
        <f t="shared" si="861"/>
        <v>5473</v>
      </c>
      <c r="X2827" s="9" t="s">
        <v>3465</v>
      </c>
      <c r="Y2827" s="9">
        <v>7</v>
      </c>
      <c r="Z2827" s="8">
        <f t="shared" si="876"/>
        <v>15373</v>
      </c>
      <c r="AA2827" s="6" t="s">
        <v>3967</v>
      </c>
      <c r="AB2827" s="6">
        <v>32712800</v>
      </c>
      <c r="AC2827" s="6">
        <f t="shared" si="863"/>
        <v>3.395</v>
      </c>
      <c r="AD2827" s="6">
        <f t="shared" si="864"/>
        <v>111059956</v>
      </c>
      <c r="AE2827" s="6">
        <f t="shared" si="868"/>
        <v>33099274</v>
      </c>
      <c r="AF2827" s="6">
        <v>3870000</v>
      </c>
      <c r="AG2827" s="11">
        <f t="shared" si="866"/>
        <v>148029230</v>
      </c>
      <c r="AH2827">
        <f t="shared" si="865"/>
        <v>4.5251164681714799</v>
      </c>
      <c r="AI2827" s="53">
        <v>0.8</v>
      </c>
      <c r="AJ2827" s="7" t="str">
        <f t="shared" si="872"/>
        <v>hp_148029230</v>
      </c>
      <c r="AK2827" s="7" t="s">
        <v>3968</v>
      </c>
      <c r="AL2827" s="7">
        <v>6269420</v>
      </c>
      <c r="AM2827" s="7">
        <f>INT(IF(MOD(Y2827,3)=0,INT(AL2827*0.55),INT(AL2827*0.35)))</f>
        <v>2194297</v>
      </c>
      <c r="AN2827" s="54">
        <f t="shared" si="873"/>
        <v>22695884</v>
      </c>
      <c r="AO2827" s="7" t="str">
        <f t="shared" si="874"/>
        <v>atk_22695884</v>
      </c>
      <c r="AP2827" s="7" t="s">
        <v>3973</v>
      </c>
      <c r="AQ2827" s="7" t="s">
        <v>4000</v>
      </c>
      <c r="AR2827" s="7" t="s">
        <v>3975</v>
      </c>
      <c r="AS2827" s="7" t="s">
        <v>3976</v>
      </c>
      <c r="AU2827" s="7" t="str">
        <f t="shared" si="875"/>
        <v>hp_148029230;atk_22695884;hit_500000;miss_115;cirt_0;cirtSub_-3500</v>
      </c>
    </row>
    <row r="2828" spans="22:47" x14ac:dyDescent="0.2">
      <c r="V2828" s="7" t="str">
        <f t="shared" si="871"/>
        <v>遥远孤岛25-8</v>
      </c>
      <c r="W2828" s="7">
        <f t="shared" si="861"/>
        <v>5475</v>
      </c>
      <c r="X2828" s="9" t="s">
        <v>3465</v>
      </c>
      <c r="Y2828" s="9">
        <v>8</v>
      </c>
      <c r="Z2828" s="8">
        <f t="shared" si="876"/>
        <v>15381</v>
      </c>
      <c r="AA2828" s="6" t="s">
        <v>3967</v>
      </c>
      <c r="AB2828" s="6">
        <v>32733205</v>
      </c>
      <c r="AC2828" s="6">
        <f t="shared" si="863"/>
        <v>3.395</v>
      </c>
      <c r="AD2828" s="6">
        <f t="shared" si="864"/>
        <v>111129230</v>
      </c>
      <c r="AE2828" s="6">
        <f t="shared" si="868"/>
        <v>33099274</v>
      </c>
      <c r="AF2828" s="6">
        <v>3870000</v>
      </c>
      <c r="AG2828" s="11">
        <f t="shared" si="866"/>
        <v>148098504</v>
      </c>
      <c r="AH2828">
        <f t="shared" si="865"/>
        <v>4.5244119541609198</v>
      </c>
      <c r="AI2828" s="53">
        <v>0.8</v>
      </c>
      <c r="AJ2828" s="7" t="str">
        <f t="shared" si="872"/>
        <v>hp_148098504</v>
      </c>
      <c r="AK2828" s="7" t="s">
        <v>3968</v>
      </c>
      <c r="AL2828" s="7">
        <v>6274820</v>
      </c>
      <c r="AM2828" s="7">
        <f>INT(IF(MOD(Y2828,3)=0,INT(AL2828*0.55),INT(AL2828*0.35)))</f>
        <v>2196187</v>
      </c>
      <c r="AN2828" s="54">
        <f t="shared" si="873"/>
        <v>22711896</v>
      </c>
      <c r="AO2828" s="7" t="str">
        <f t="shared" si="874"/>
        <v>atk_22711896</v>
      </c>
      <c r="AP2828" s="7" t="s">
        <v>3973</v>
      </c>
      <c r="AQ2828" s="7" t="s">
        <v>4000</v>
      </c>
      <c r="AR2828" s="7" t="s">
        <v>3975</v>
      </c>
      <c r="AS2828" s="7" t="s">
        <v>3976</v>
      </c>
      <c r="AU2828" s="7" t="str">
        <f t="shared" si="875"/>
        <v>hp_148098504;atk_22711896;hit_500000;miss_115;cirt_0;cirtSub_-3500</v>
      </c>
    </row>
    <row r="2829" spans="22:47" x14ac:dyDescent="0.2">
      <c r="V2829" s="7" t="str">
        <f t="shared" si="871"/>
        <v>遥远孤岛25-9</v>
      </c>
      <c r="W2829" s="7">
        <f t="shared" si="861"/>
        <v>5477</v>
      </c>
      <c r="X2829" s="9" t="s">
        <v>3465</v>
      </c>
      <c r="Y2829" s="9">
        <v>9</v>
      </c>
      <c r="Z2829" s="8">
        <f t="shared" si="876"/>
        <v>15390</v>
      </c>
      <c r="AA2829" s="6" t="s">
        <v>3967</v>
      </c>
      <c r="AB2829" s="6">
        <v>32753613</v>
      </c>
      <c r="AC2829" s="6">
        <f t="shared" si="863"/>
        <v>3.3975</v>
      </c>
      <c r="AD2829" s="6">
        <f t="shared" si="864"/>
        <v>111280400</v>
      </c>
      <c r="AE2829" s="6">
        <f t="shared" si="868"/>
        <v>33099274</v>
      </c>
      <c r="AF2829" s="6">
        <v>3870000</v>
      </c>
      <c r="AG2829" s="11">
        <f t="shared" si="866"/>
        <v>148249674</v>
      </c>
      <c r="AH2829">
        <f t="shared" si="865"/>
        <v>4.5262082689931029</v>
      </c>
      <c r="AI2829" s="53">
        <v>0.8</v>
      </c>
      <c r="AJ2829" s="7" t="str">
        <f t="shared" si="872"/>
        <v>hp_148249674</v>
      </c>
      <c r="AK2829" s="7" t="s">
        <v>3968</v>
      </c>
      <c r="AL2829" s="7">
        <v>6280220</v>
      </c>
      <c r="AM2829" s="7">
        <f>INT(IF(MOD(Y2829,3)=0,INT(AL2829*0.55),INT(AL2829*0.35)))</f>
        <v>3454121</v>
      </c>
      <c r="AN2829" s="54">
        <f t="shared" si="873"/>
        <v>22740466</v>
      </c>
      <c r="AO2829" s="7" t="str">
        <f t="shared" si="874"/>
        <v>atk_22740466</v>
      </c>
      <c r="AP2829" s="7" t="s">
        <v>3973</v>
      </c>
      <c r="AQ2829" s="7" t="s">
        <v>4000</v>
      </c>
      <c r="AR2829" s="7" t="s">
        <v>3975</v>
      </c>
      <c r="AS2829" s="7" t="s">
        <v>3976</v>
      </c>
      <c r="AU2829" s="7" t="str">
        <f t="shared" si="875"/>
        <v>hp_148249674;atk_22740466;hit_500000;miss_115;cirt_0;cirtSub_-3500</v>
      </c>
    </row>
    <row r="2830" spans="22:47" x14ac:dyDescent="0.2">
      <c r="V2830" s="7" t="str">
        <f t="shared" si="871"/>
        <v>遥远孤岛25-10</v>
      </c>
      <c r="W2830" s="7">
        <f t="shared" si="861"/>
        <v>5479</v>
      </c>
      <c r="X2830" s="9" t="s">
        <v>3465</v>
      </c>
      <c r="Y2830" s="9">
        <v>10</v>
      </c>
      <c r="Z2830" s="8">
        <f t="shared" si="876"/>
        <v>15400</v>
      </c>
      <c r="AA2830" s="6" t="s">
        <v>3967</v>
      </c>
      <c r="AB2830" s="6">
        <v>32774022</v>
      </c>
      <c r="AC2830" s="6">
        <f t="shared" si="863"/>
        <v>3.3975</v>
      </c>
      <c r="AD2830" s="6">
        <f t="shared" si="864"/>
        <v>111349739</v>
      </c>
      <c r="AE2830" s="6">
        <f t="shared" si="868"/>
        <v>33099274</v>
      </c>
      <c r="AF2830" s="6">
        <v>3870000</v>
      </c>
      <c r="AG2830" s="11">
        <f t="shared" si="866"/>
        <v>148319013</v>
      </c>
      <c r="AH2830">
        <f t="shared" si="865"/>
        <v>4.5255053835016037</v>
      </c>
      <c r="AI2830" s="53">
        <v>0.8</v>
      </c>
      <c r="AJ2830" s="7" t="str">
        <f t="shared" si="872"/>
        <v>hp_148319013</v>
      </c>
      <c r="AK2830" s="7" t="s">
        <v>3968</v>
      </c>
      <c r="AL2830" s="7">
        <v>6286120</v>
      </c>
      <c r="AM2830" s="7">
        <f>INT(IF(MOD(Y2830,3)=0,INT(AL2830*0.55),INT(AL2830*0.35)))</f>
        <v>2200142</v>
      </c>
      <c r="AN2830" s="54">
        <f t="shared" si="873"/>
        <v>22758295</v>
      </c>
      <c r="AO2830" s="7" t="str">
        <f t="shared" si="874"/>
        <v>atk_22758295</v>
      </c>
      <c r="AP2830" s="7" t="s">
        <v>3973</v>
      </c>
      <c r="AQ2830" s="7" t="s">
        <v>4000</v>
      </c>
      <c r="AR2830" s="7" t="s">
        <v>3975</v>
      </c>
      <c r="AS2830" s="7" t="s">
        <v>3976</v>
      </c>
      <c r="AU2830" s="7" t="str">
        <f t="shared" si="875"/>
        <v>hp_148319013;atk_22758295;hit_500000;miss_115;cirt_0;cirtSub_-3500</v>
      </c>
    </row>
    <row r="2831" spans="22:47" x14ac:dyDescent="0.2">
      <c r="V2831" s="7" t="str">
        <f t="shared" si="871"/>
        <v>遥远孤岛26-1</v>
      </c>
      <c r="W2831" s="7">
        <f t="shared" si="861"/>
        <v>5481</v>
      </c>
      <c r="X2831" s="9" t="s">
        <v>3466</v>
      </c>
      <c r="Y2831" s="9">
        <v>1</v>
      </c>
      <c r="Z2831" s="8">
        <f t="shared" si="876"/>
        <v>15401</v>
      </c>
      <c r="AA2831" s="6" t="s">
        <v>3967</v>
      </c>
      <c r="AB2831" s="6">
        <v>32794434</v>
      </c>
      <c r="AC2831" s="6">
        <f t="shared" si="863"/>
        <v>3.4000000000000004</v>
      </c>
      <c r="AD2831" s="6">
        <f t="shared" si="864"/>
        <v>111501075</v>
      </c>
      <c r="AE2831" s="6">
        <f t="shared" ref="AE2831" si="878">IF(MOD(Y2831,1)=0,INT(AD2830*0.3),0)</f>
        <v>33404921</v>
      </c>
      <c r="AF2831" s="6">
        <v>3870000</v>
      </c>
      <c r="AG2831" s="11">
        <f t="shared" si="866"/>
        <v>148775996</v>
      </c>
      <c r="AH2831">
        <f t="shared" si="865"/>
        <v>4.5366233794429869</v>
      </c>
      <c r="AI2831" s="53">
        <v>0.8</v>
      </c>
      <c r="AJ2831" s="7" t="str">
        <f t="shared" si="872"/>
        <v>hp_148775996</v>
      </c>
      <c r="AK2831" s="7" t="s">
        <v>3968</v>
      </c>
      <c r="AL2831" s="7">
        <v>6292020</v>
      </c>
      <c r="AM2831" s="7">
        <f>INT(IF(MOD(Y2831,3)=0,INT(AL2831*0.55),INT(AL2831*0.35)))</f>
        <v>2202207</v>
      </c>
      <c r="AN2831" s="54">
        <f t="shared" si="873"/>
        <v>22835620</v>
      </c>
      <c r="AO2831" s="7" t="str">
        <f t="shared" si="874"/>
        <v>atk_22835620</v>
      </c>
      <c r="AP2831" s="7" t="s">
        <v>3973</v>
      </c>
      <c r="AQ2831" s="7" t="s">
        <v>4000</v>
      </c>
      <c r="AR2831" s="7" t="s">
        <v>3975</v>
      </c>
      <c r="AS2831" s="7" t="s">
        <v>3976</v>
      </c>
      <c r="AU2831" s="7" t="str">
        <f t="shared" si="875"/>
        <v>hp_148775996;atk_22835620;hit_500000;miss_115;cirt_0;cirtSub_-3500</v>
      </c>
    </row>
    <row r="2832" spans="22:47" x14ac:dyDescent="0.2">
      <c r="V2832" s="7" t="str">
        <f t="shared" si="871"/>
        <v>遥远孤岛26-2</v>
      </c>
      <c r="W2832" s="7">
        <f t="shared" si="861"/>
        <v>5483</v>
      </c>
      <c r="X2832" s="9" t="s">
        <v>3466</v>
      </c>
      <c r="Y2832" s="9">
        <v>2</v>
      </c>
      <c r="Z2832" s="8">
        <f t="shared" si="876"/>
        <v>15403</v>
      </c>
      <c r="AA2832" s="6" t="s">
        <v>3967</v>
      </c>
      <c r="AB2832" s="6">
        <v>32814848</v>
      </c>
      <c r="AC2832" s="6">
        <f t="shared" si="863"/>
        <v>3.4000000000000004</v>
      </c>
      <c r="AD2832" s="6">
        <f t="shared" si="864"/>
        <v>111570483</v>
      </c>
      <c r="AE2832" s="6">
        <f t="shared" si="868"/>
        <v>33404921</v>
      </c>
      <c r="AF2832" s="6">
        <v>3870000</v>
      </c>
      <c r="AG2832" s="11">
        <f t="shared" si="866"/>
        <v>148845404</v>
      </c>
      <c r="AH2832">
        <f t="shared" si="865"/>
        <v>4.535916302278773</v>
      </c>
      <c r="AI2832" s="53">
        <v>0.8</v>
      </c>
      <c r="AJ2832" s="7" t="str">
        <f t="shared" si="872"/>
        <v>hp_148845404</v>
      </c>
      <c r="AK2832" s="7" t="s">
        <v>3968</v>
      </c>
      <c r="AL2832" s="7">
        <v>6297920</v>
      </c>
      <c r="AM2832" s="7">
        <f>INT(IF(MOD(Y2832,3)=0,INT(AL2832*0.55),INT(AL2832*0.35)))</f>
        <v>2204272</v>
      </c>
      <c r="AN2832" s="54">
        <f t="shared" si="873"/>
        <v>22853470</v>
      </c>
      <c r="AO2832" s="7" t="str">
        <f t="shared" si="874"/>
        <v>atk_22853470</v>
      </c>
      <c r="AP2832" s="7" t="s">
        <v>3973</v>
      </c>
      <c r="AQ2832" s="7" t="s">
        <v>4000</v>
      </c>
      <c r="AR2832" s="7" t="s">
        <v>3975</v>
      </c>
      <c r="AS2832" s="7" t="s">
        <v>3976</v>
      </c>
      <c r="AU2832" s="7" t="str">
        <f t="shared" si="875"/>
        <v>hp_148845404;atk_22853470;hit_500000;miss_115;cirt_0;cirtSub_-3500</v>
      </c>
    </row>
    <row r="2833" spans="22:47" x14ac:dyDescent="0.2">
      <c r="V2833" s="7" t="str">
        <f t="shared" si="871"/>
        <v>遥远孤岛26-3</v>
      </c>
      <c r="W2833" s="7">
        <f t="shared" si="861"/>
        <v>5485</v>
      </c>
      <c r="X2833" s="9" t="s">
        <v>3466</v>
      </c>
      <c r="Y2833" s="9">
        <v>3</v>
      </c>
      <c r="Z2833" s="8">
        <f t="shared" si="876"/>
        <v>15406</v>
      </c>
      <c r="AA2833" s="6" t="s">
        <v>3967</v>
      </c>
      <c r="AB2833" s="6">
        <v>32835265</v>
      </c>
      <c r="AC2833" s="6">
        <f t="shared" si="863"/>
        <v>3.4025000000000003</v>
      </c>
      <c r="AD2833" s="6">
        <f t="shared" si="864"/>
        <v>111721989</v>
      </c>
      <c r="AE2833" s="6">
        <f t="shared" si="868"/>
        <v>33404921</v>
      </c>
      <c r="AF2833" s="6">
        <v>3870000</v>
      </c>
      <c r="AG2833" s="11">
        <f t="shared" si="866"/>
        <v>148996910</v>
      </c>
      <c r="AH2833">
        <f t="shared" si="865"/>
        <v>4.537709989549346</v>
      </c>
      <c r="AI2833" s="53">
        <v>0.8</v>
      </c>
      <c r="AJ2833" s="7" t="str">
        <f t="shared" si="872"/>
        <v>hp_148996910</v>
      </c>
      <c r="AK2833" s="7" t="s">
        <v>3968</v>
      </c>
      <c r="AL2833" s="7">
        <v>6303820</v>
      </c>
      <c r="AM2833" s="7">
        <f>INT(IF(MOD(Y2833,3)=0,INT(AL2833*0.55),INT(AL2833*0.35)))</f>
        <v>3467101</v>
      </c>
      <c r="AN2833" s="54">
        <f t="shared" si="873"/>
        <v>22883925</v>
      </c>
      <c r="AO2833" s="7" t="str">
        <f t="shared" si="874"/>
        <v>atk_22883925</v>
      </c>
      <c r="AP2833" s="7" t="s">
        <v>3973</v>
      </c>
      <c r="AQ2833" s="7" t="s">
        <v>4000</v>
      </c>
      <c r="AR2833" s="7" t="s">
        <v>3975</v>
      </c>
      <c r="AS2833" s="7" t="s">
        <v>3976</v>
      </c>
      <c r="AU2833" s="7" t="str">
        <f t="shared" si="875"/>
        <v>hp_148996910;atk_22883925;hit_500000;miss_115;cirt_0;cirtSub_-3500</v>
      </c>
    </row>
    <row r="2834" spans="22:47" x14ac:dyDescent="0.2">
      <c r="V2834" s="7" t="str">
        <f t="shared" si="871"/>
        <v>遥远孤岛26-4</v>
      </c>
      <c r="W2834" s="7">
        <f t="shared" si="861"/>
        <v>5487</v>
      </c>
      <c r="X2834" s="9" t="s">
        <v>3466</v>
      </c>
      <c r="Y2834" s="9">
        <v>4</v>
      </c>
      <c r="Z2834" s="8">
        <f t="shared" si="876"/>
        <v>15410</v>
      </c>
      <c r="AA2834" s="6" t="s">
        <v>3967</v>
      </c>
      <c r="AB2834" s="6">
        <v>32855685</v>
      </c>
      <c r="AC2834" s="6">
        <f t="shared" si="863"/>
        <v>3.4025000000000003</v>
      </c>
      <c r="AD2834" s="6">
        <f t="shared" si="864"/>
        <v>111791468</v>
      </c>
      <c r="AE2834" s="6">
        <f t="shared" si="868"/>
        <v>33404921</v>
      </c>
      <c r="AF2834" s="6">
        <v>3870000</v>
      </c>
      <c r="AG2834" s="11">
        <f t="shared" si="866"/>
        <v>149066389</v>
      </c>
      <c r="AH2834">
        <f t="shared" si="865"/>
        <v>4.5370044483930254</v>
      </c>
      <c r="AI2834" s="53">
        <v>0.8</v>
      </c>
      <c r="AJ2834" s="7" t="str">
        <f t="shared" si="872"/>
        <v>hp_149066389</v>
      </c>
      <c r="AK2834" s="7" t="s">
        <v>3968</v>
      </c>
      <c r="AL2834" s="7">
        <v>6309720</v>
      </c>
      <c r="AM2834" s="7">
        <f>INT(IF(MOD(Y2834,3)=0,INT(AL2834*0.55),INT(AL2834*0.35)))</f>
        <v>2208402</v>
      </c>
      <c r="AN2834" s="54">
        <f t="shared" si="873"/>
        <v>22901782</v>
      </c>
      <c r="AO2834" s="7" t="str">
        <f t="shared" si="874"/>
        <v>atk_22901782</v>
      </c>
      <c r="AP2834" s="7" t="s">
        <v>3973</v>
      </c>
      <c r="AQ2834" s="7" t="s">
        <v>4000</v>
      </c>
      <c r="AR2834" s="7" t="s">
        <v>3975</v>
      </c>
      <c r="AS2834" s="7" t="s">
        <v>3976</v>
      </c>
      <c r="AU2834" s="7" t="str">
        <f t="shared" si="875"/>
        <v>hp_149066389;atk_22901782;hit_500000;miss_115;cirt_0;cirtSub_-3500</v>
      </c>
    </row>
    <row r="2835" spans="22:47" x14ac:dyDescent="0.2">
      <c r="V2835" s="7" t="str">
        <f t="shared" si="871"/>
        <v>遥远孤岛26-5</v>
      </c>
      <c r="W2835" s="7">
        <f t="shared" si="861"/>
        <v>5489</v>
      </c>
      <c r="X2835" s="9" t="s">
        <v>3466</v>
      </c>
      <c r="Y2835" s="9">
        <v>5</v>
      </c>
      <c r="Z2835" s="8">
        <f t="shared" si="876"/>
        <v>15415</v>
      </c>
      <c r="AA2835" s="6" t="s">
        <v>3967</v>
      </c>
      <c r="AB2835" s="6">
        <v>32876108</v>
      </c>
      <c r="AC2835" s="6">
        <f t="shared" si="863"/>
        <v>3.4025000000000003</v>
      </c>
      <c r="AD2835" s="6">
        <f t="shared" si="864"/>
        <v>111860957</v>
      </c>
      <c r="AE2835" s="6">
        <f t="shared" si="868"/>
        <v>33404921</v>
      </c>
      <c r="AF2835" s="6">
        <v>3870000</v>
      </c>
      <c r="AG2835" s="11">
        <f t="shared" si="866"/>
        <v>149135878</v>
      </c>
      <c r="AH2835">
        <f t="shared" si="865"/>
        <v>4.5362996739151731</v>
      </c>
      <c r="AI2835" s="53">
        <v>0.8</v>
      </c>
      <c r="AJ2835" s="7" t="str">
        <f t="shared" si="872"/>
        <v>hp_149135878</v>
      </c>
      <c r="AK2835" s="7" t="s">
        <v>3968</v>
      </c>
      <c r="AL2835" s="7">
        <v>6315620</v>
      </c>
      <c r="AM2835" s="7">
        <f>INT(IF(MOD(Y2835,3)=0,INT(AL2835*0.55),INT(AL2835*0.35)))</f>
        <v>2210467</v>
      </c>
      <c r="AN2835" s="54">
        <f t="shared" si="873"/>
        <v>22919635</v>
      </c>
      <c r="AO2835" s="7" t="str">
        <f t="shared" si="874"/>
        <v>atk_22919635</v>
      </c>
      <c r="AP2835" s="7" t="s">
        <v>3973</v>
      </c>
      <c r="AQ2835" s="7" t="s">
        <v>4000</v>
      </c>
      <c r="AR2835" s="7" t="s">
        <v>3975</v>
      </c>
      <c r="AS2835" s="7" t="s">
        <v>3976</v>
      </c>
      <c r="AU2835" s="7" t="str">
        <f t="shared" si="875"/>
        <v>hp_149135878;atk_22919635;hit_500000;miss_115;cirt_0;cirtSub_-3500</v>
      </c>
    </row>
    <row r="2836" spans="22:47" x14ac:dyDescent="0.2">
      <c r="V2836" s="7" t="str">
        <f t="shared" si="871"/>
        <v>遥远孤岛26-6</v>
      </c>
      <c r="W2836" s="7">
        <f t="shared" si="861"/>
        <v>5491</v>
      </c>
      <c r="X2836" s="9" t="s">
        <v>3466</v>
      </c>
      <c r="Y2836" s="9">
        <v>6</v>
      </c>
      <c r="Z2836" s="8">
        <f t="shared" si="876"/>
        <v>15421</v>
      </c>
      <c r="AA2836" s="6" t="s">
        <v>3967</v>
      </c>
      <c r="AB2836" s="6">
        <v>32896533</v>
      </c>
      <c r="AC2836" s="6">
        <f t="shared" si="863"/>
        <v>3.4050000000000002</v>
      </c>
      <c r="AD2836" s="6">
        <f t="shared" si="864"/>
        <v>112012694</v>
      </c>
      <c r="AE2836" s="6">
        <f t="shared" si="868"/>
        <v>33404921</v>
      </c>
      <c r="AF2836" s="6">
        <v>3870000</v>
      </c>
      <c r="AG2836" s="11">
        <f t="shared" si="866"/>
        <v>149287615</v>
      </c>
      <c r="AH2836">
        <f t="shared" si="865"/>
        <v>4.5380957014527947</v>
      </c>
      <c r="AI2836" s="53">
        <v>0.8</v>
      </c>
      <c r="AJ2836" s="7" t="str">
        <f t="shared" si="872"/>
        <v>hp_149287615</v>
      </c>
      <c r="AK2836" s="7" t="s">
        <v>3968</v>
      </c>
      <c r="AL2836" s="7">
        <v>6321520</v>
      </c>
      <c r="AM2836" s="7">
        <f>INT(IF(MOD(Y2836,3)=0,INT(AL2836*0.55),INT(AL2836*0.35)))</f>
        <v>3476836</v>
      </c>
      <c r="AN2836" s="54">
        <f t="shared" si="873"/>
        <v>22950130</v>
      </c>
      <c r="AO2836" s="7" t="str">
        <f t="shared" si="874"/>
        <v>atk_22950130</v>
      </c>
      <c r="AP2836" s="7" t="s">
        <v>3973</v>
      </c>
      <c r="AQ2836" s="7" t="s">
        <v>4000</v>
      </c>
      <c r="AR2836" s="7" t="s">
        <v>3975</v>
      </c>
      <c r="AS2836" s="7" t="s">
        <v>3976</v>
      </c>
      <c r="AU2836" s="7" t="str">
        <f t="shared" si="875"/>
        <v>hp_149287615;atk_22950130;hit_500000;miss_115;cirt_0;cirtSub_-3500</v>
      </c>
    </row>
    <row r="2837" spans="22:47" x14ac:dyDescent="0.2">
      <c r="V2837" s="7" t="str">
        <f t="shared" si="871"/>
        <v>遥远孤岛26-7</v>
      </c>
      <c r="W2837" s="7">
        <f t="shared" si="861"/>
        <v>5493</v>
      </c>
      <c r="X2837" s="9" t="s">
        <v>3466</v>
      </c>
      <c r="Y2837" s="9">
        <v>7</v>
      </c>
      <c r="Z2837" s="8">
        <f t="shared" si="876"/>
        <v>15428</v>
      </c>
      <c r="AA2837" s="6" t="s">
        <v>3967</v>
      </c>
      <c r="AB2837" s="6">
        <v>32916961</v>
      </c>
      <c r="AC2837" s="6">
        <f t="shared" si="863"/>
        <v>3.4050000000000002</v>
      </c>
      <c r="AD2837" s="6">
        <f t="shared" si="864"/>
        <v>112082252</v>
      </c>
      <c r="AE2837" s="6">
        <f t="shared" si="868"/>
        <v>33404921</v>
      </c>
      <c r="AF2837" s="6">
        <v>3870000</v>
      </c>
      <c r="AG2837" s="11">
        <f t="shared" si="866"/>
        <v>149357173</v>
      </c>
      <c r="AH2837">
        <f t="shared" si="865"/>
        <v>4.5373925314672885</v>
      </c>
      <c r="AI2837" s="53">
        <v>0.8</v>
      </c>
      <c r="AJ2837" s="7" t="str">
        <f t="shared" si="872"/>
        <v>hp_149357173</v>
      </c>
      <c r="AK2837" s="7" t="s">
        <v>3968</v>
      </c>
      <c r="AL2837" s="7">
        <v>6327420</v>
      </c>
      <c r="AM2837" s="7">
        <f>INT(IF(MOD(Y2837,3)=0,INT(AL2837*0.55),INT(AL2837*0.35)))</f>
        <v>2214597</v>
      </c>
      <c r="AN2837" s="54">
        <f t="shared" si="873"/>
        <v>22967990</v>
      </c>
      <c r="AO2837" s="7" t="str">
        <f t="shared" si="874"/>
        <v>atk_22967990</v>
      </c>
      <c r="AP2837" s="7" t="s">
        <v>3973</v>
      </c>
      <c r="AQ2837" s="7" t="s">
        <v>4000</v>
      </c>
      <c r="AR2837" s="7" t="s">
        <v>3975</v>
      </c>
      <c r="AS2837" s="7" t="s">
        <v>3976</v>
      </c>
      <c r="AU2837" s="7" t="str">
        <f t="shared" si="875"/>
        <v>hp_149357173;atk_22967990;hit_500000;miss_115;cirt_0;cirtSub_-3500</v>
      </c>
    </row>
    <row r="2838" spans="22:47" x14ac:dyDescent="0.2">
      <c r="V2838" s="7" t="str">
        <f t="shared" si="871"/>
        <v>遥远孤岛26-8</v>
      </c>
      <c r="W2838" s="7">
        <f t="shared" si="861"/>
        <v>5495</v>
      </c>
      <c r="X2838" s="9" t="s">
        <v>3466</v>
      </c>
      <c r="Y2838" s="9">
        <v>8</v>
      </c>
      <c r="Z2838" s="8">
        <f t="shared" si="876"/>
        <v>15436</v>
      </c>
      <c r="AA2838" s="6" t="s">
        <v>3967</v>
      </c>
      <c r="AB2838" s="6">
        <v>32937391</v>
      </c>
      <c r="AC2838" s="6">
        <f t="shared" si="863"/>
        <v>3.4050000000000002</v>
      </c>
      <c r="AD2838" s="6">
        <f t="shared" si="864"/>
        <v>112151816</v>
      </c>
      <c r="AE2838" s="6">
        <f t="shared" si="868"/>
        <v>33404921</v>
      </c>
      <c r="AF2838" s="6">
        <v>3870000</v>
      </c>
      <c r="AG2838" s="11">
        <f t="shared" si="866"/>
        <v>149426737</v>
      </c>
      <c r="AH2838">
        <f t="shared" si="865"/>
        <v>4.5366901403939375</v>
      </c>
      <c r="AI2838" s="53">
        <v>0.8</v>
      </c>
      <c r="AJ2838" s="7" t="str">
        <f t="shared" si="872"/>
        <v>hp_149426737</v>
      </c>
      <c r="AK2838" s="7" t="s">
        <v>3968</v>
      </c>
      <c r="AL2838" s="7">
        <v>6333320</v>
      </c>
      <c r="AM2838" s="7">
        <f>INT(IF(MOD(Y2838,3)=0,INT(AL2838*0.55),INT(AL2838*0.35)))</f>
        <v>2216662</v>
      </c>
      <c r="AN2838" s="54">
        <f t="shared" si="873"/>
        <v>22985848</v>
      </c>
      <c r="AO2838" s="7" t="str">
        <f t="shared" si="874"/>
        <v>atk_22985848</v>
      </c>
      <c r="AP2838" s="7" t="s">
        <v>3973</v>
      </c>
      <c r="AQ2838" s="7" t="s">
        <v>4000</v>
      </c>
      <c r="AR2838" s="7" t="s">
        <v>3975</v>
      </c>
      <c r="AS2838" s="7" t="s">
        <v>3976</v>
      </c>
      <c r="AU2838" s="7" t="str">
        <f t="shared" si="875"/>
        <v>hp_149426737;atk_22985848;hit_500000;miss_115;cirt_0;cirtSub_-3500</v>
      </c>
    </row>
    <row r="2839" spans="22:47" x14ac:dyDescent="0.2">
      <c r="V2839" s="7" t="str">
        <f t="shared" si="871"/>
        <v>遥远孤岛26-9</v>
      </c>
      <c r="W2839" s="7">
        <f t="shared" si="861"/>
        <v>5497</v>
      </c>
      <c r="X2839" s="9" t="s">
        <v>3466</v>
      </c>
      <c r="Y2839" s="9">
        <v>9</v>
      </c>
      <c r="Z2839" s="8">
        <f t="shared" si="876"/>
        <v>15445</v>
      </c>
      <c r="AA2839" s="6" t="s">
        <v>3967</v>
      </c>
      <c r="AB2839" s="6">
        <v>32957824</v>
      </c>
      <c r="AC2839" s="6">
        <f t="shared" si="863"/>
        <v>3.4075000000000002</v>
      </c>
      <c r="AD2839" s="6">
        <f t="shared" si="864"/>
        <v>112303785</v>
      </c>
      <c r="AE2839" s="6">
        <f t="shared" si="868"/>
        <v>33404921</v>
      </c>
      <c r="AF2839" s="6">
        <v>3870000</v>
      </c>
      <c r="AG2839" s="11">
        <f t="shared" si="866"/>
        <v>149578706</v>
      </c>
      <c r="AH2839">
        <f t="shared" si="865"/>
        <v>4.5384885239996429</v>
      </c>
      <c r="AI2839" s="53">
        <v>0.8</v>
      </c>
      <c r="AJ2839" s="7" t="str">
        <f t="shared" si="872"/>
        <v>hp_149578706</v>
      </c>
      <c r="AK2839" s="7" t="s">
        <v>3968</v>
      </c>
      <c r="AL2839" s="7">
        <v>6339220</v>
      </c>
      <c r="AM2839" s="7">
        <f>INT(IF(MOD(Y2839,3)=0,INT(AL2839*0.55),INT(AL2839*0.35)))</f>
        <v>3486571</v>
      </c>
      <c r="AN2839" s="54">
        <f t="shared" si="873"/>
        <v>23016381</v>
      </c>
      <c r="AO2839" s="7" t="str">
        <f t="shared" si="874"/>
        <v>atk_23016381</v>
      </c>
      <c r="AP2839" s="7" t="s">
        <v>3973</v>
      </c>
      <c r="AQ2839" s="7" t="s">
        <v>4000</v>
      </c>
      <c r="AR2839" s="7" t="s">
        <v>3975</v>
      </c>
      <c r="AS2839" s="7" t="s">
        <v>3976</v>
      </c>
      <c r="AU2839" s="7" t="str">
        <f t="shared" si="875"/>
        <v>hp_149578706;atk_23016381;hit_500000;miss_115;cirt_0;cirtSub_-3500</v>
      </c>
    </row>
    <row r="2840" spans="22:47" x14ac:dyDescent="0.2">
      <c r="V2840" s="7" t="str">
        <f t="shared" si="871"/>
        <v>遥远孤岛26-10</v>
      </c>
      <c r="W2840" s="7">
        <f t="shared" si="861"/>
        <v>5499</v>
      </c>
      <c r="X2840" s="9" t="s">
        <v>3466</v>
      </c>
      <c r="Y2840" s="9">
        <v>10</v>
      </c>
      <c r="Z2840" s="8">
        <f t="shared" si="876"/>
        <v>15455</v>
      </c>
      <c r="AA2840" s="6" t="s">
        <v>3967</v>
      </c>
      <c r="AB2840" s="6">
        <v>32978260</v>
      </c>
      <c r="AC2840" s="6">
        <f t="shared" si="863"/>
        <v>3.4075000000000002</v>
      </c>
      <c r="AD2840" s="6">
        <f t="shared" si="864"/>
        <v>112373420</v>
      </c>
      <c r="AE2840" s="6">
        <f t="shared" si="868"/>
        <v>33404921</v>
      </c>
      <c r="AF2840" s="6">
        <v>3870000</v>
      </c>
      <c r="AG2840" s="11">
        <f t="shared" si="866"/>
        <v>149648341</v>
      </c>
      <c r="AH2840">
        <f t="shared" si="865"/>
        <v>4.5377876516226143</v>
      </c>
      <c r="AI2840" s="53">
        <v>0.8</v>
      </c>
      <c r="AJ2840" s="7" t="str">
        <f t="shared" si="872"/>
        <v>hp_149648341</v>
      </c>
      <c r="AK2840" s="7" t="s">
        <v>3968</v>
      </c>
      <c r="AL2840" s="7">
        <v>6345120</v>
      </c>
      <c r="AM2840" s="7">
        <f>INT(IF(MOD(Y2840,3)=0,INT(AL2840*0.55),INT(AL2840*0.35)))</f>
        <v>2220792</v>
      </c>
      <c r="AN2840" s="54">
        <f t="shared" si="873"/>
        <v>23034245</v>
      </c>
      <c r="AO2840" s="7" t="str">
        <f t="shared" si="874"/>
        <v>atk_23034245</v>
      </c>
      <c r="AP2840" s="7" t="s">
        <v>3973</v>
      </c>
      <c r="AQ2840" s="7" t="s">
        <v>4000</v>
      </c>
      <c r="AR2840" s="7" t="s">
        <v>3975</v>
      </c>
      <c r="AS2840" s="7" t="s">
        <v>3976</v>
      </c>
      <c r="AU2840" s="7" t="str">
        <f t="shared" si="875"/>
        <v>hp_149648341;atk_23034245;hit_500000;miss_115;cirt_0;cirtSub_-3500</v>
      </c>
    </row>
    <row r="2841" spans="22:47" x14ac:dyDescent="0.2">
      <c r="V2841" s="7" t="str">
        <f t="shared" si="871"/>
        <v>遥远孤岛27-1</v>
      </c>
      <c r="W2841" s="7">
        <f t="shared" si="861"/>
        <v>5501</v>
      </c>
      <c r="X2841" s="9" t="s">
        <v>3467</v>
      </c>
      <c r="Y2841" s="9">
        <v>1</v>
      </c>
      <c r="Z2841" s="8">
        <f t="shared" si="876"/>
        <v>15456</v>
      </c>
      <c r="AA2841" s="6" t="s">
        <v>3967</v>
      </c>
      <c r="AB2841" s="6">
        <v>32998697</v>
      </c>
      <c r="AC2841" s="6">
        <f t="shared" si="863"/>
        <v>3.41</v>
      </c>
      <c r="AD2841" s="6">
        <f t="shared" si="864"/>
        <v>112525556</v>
      </c>
      <c r="AE2841" s="6">
        <f t="shared" ref="AE2841" si="879">IF(MOD(Y2841,1)=0,INT(AD2840*0.3),0)</f>
        <v>33712026</v>
      </c>
      <c r="AF2841" s="6">
        <v>3870000</v>
      </c>
      <c r="AG2841" s="11">
        <f t="shared" si="866"/>
        <v>150107582</v>
      </c>
      <c r="AH2841">
        <f t="shared" si="865"/>
        <v>4.548894218459596</v>
      </c>
      <c r="AI2841" s="53">
        <v>0.8</v>
      </c>
      <c r="AJ2841" s="7" t="str">
        <f t="shared" si="872"/>
        <v>hp_150107582</v>
      </c>
      <c r="AK2841" s="7" t="s">
        <v>3968</v>
      </c>
      <c r="AL2841" s="7">
        <v>6351020</v>
      </c>
      <c r="AM2841" s="7">
        <f>INT(IF(MOD(Y2841,3)=0,INT(AL2841*0.55),INT(AL2841*0.35)))</f>
        <v>2222857</v>
      </c>
      <c r="AN2841" s="54">
        <f t="shared" si="873"/>
        <v>23112094</v>
      </c>
      <c r="AO2841" s="7" t="str">
        <f t="shared" si="874"/>
        <v>atk_23112094</v>
      </c>
      <c r="AP2841" s="7" t="s">
        <v>3973</v>
      </c>
      <c r="AQ2841" s="7" t="s">
        <v>4000</v>
      </c>
      <c r="AR2841" s="7" t="s">
        <v>3975</v>
      </c>
      <c r="AS2841" s="7" t="s">
        <v>3976</v>
      </c>
      <c r="AU2841" s="7" t="str">
        <f t="shared" si="875"/>
        <v>hp_150107582;atk_23112094;hit_500000;miss_115;cirt_0;cirtSub_-3500</v>
      </c>
    </row>
    <row r="2842" spans="22:47" x14ac:dyDescent="0.2">
      <c r="V2842" s="7" t="str">
        <f t="shared" si="871"/>
        <v>遥远孤岛27-2</v>
      </c>
      <c r="W2842" s="7">
        <f t="shared" si="861"/>
        <v>5503</v>
      </c>
      <c r="X2842" s="9" t="s">
        <v>3467</v>
      </c>
      <c r="Y2842" s="9">
        <v>2</v>
      </c>
      <c r="Z2842" s="8">
        <f t="shared" si="876"/>
        <v>15458</v>
      </c>
      <c r="AA2842" s="6" t="s">
        <v>3967</v>
      </c>
      <c r="AB2842" s="6">
        <v>33019137</v>
      </c>
      <c r="AC2842" s="6">
        <f t="shared" si="863"/>
        <v>3.41</v>
      </c>
      <c r="AD2842" s="6">
        <f t="shared" si="864"/>
        <v>112595257</v>
      </c>
      <c r="AE2842" s="6">
        <f t="shared" si="868"/>
        <v>33712026</v>
      </c>
      <c r="AF2842" s="6">
        <v>3870000</v>
      </c>
      <c r="AG2842" s="11">
        <f t="shared" si="866"/>
        <v>150177283</v>
      </c>
      <c r="AH2842">
        <f t="shared" si="865"/>
        <v>4.5481892212991513</v>
      </c>
      <c r="AI2842" s="53">
        <v>0.8</v>
      </c>
      <c r="AJ2842" s="7" t="str">
        <f t="shared" si="872"/>
        <v>hp_150177283</v>
      </c>
      <c r="AK2842" s="7" t="s">
        <v>3968</v>
      </c>
      <c r="AL2842" s="7">
        <v>6356920</v>
      </c>
      <c r="AM2842" s="7">
        <f>INT(IF(MOD(Y2842,3)=0,INT(AL2842*0.55),INT(AL2842*0.35)))</f>
        <v>2224922</v>
      </c>
      <c r="AN2842" s="54">
        <f t="shared" si="873"/>
        <v>23129980</v>
      </c>
      <c r="AO2842" s="7" t="str">
        <f t="shared" si="874"/>
        <v>atk_23129980</v>
      </c>
      <c r="AP2842" s="7" t="s">
        <v>3973</v>
      </c>
      <c r="AQ2842" s="7" t="s">
        <v>4000</v>
      </c>
      <c r="AR2842" s="7" t="s">
        <v>3975</v>
      </c>
      <c r="AS2842" s="7" t="s">
        <v>3976</v>
      </c>
      <c r="AU2842" s="7" t="str">
        <f t="shared" si="875"/>
        <v>hp_150177283;atk_23129980;hit_500000;miss_115;cirt_0;cirtSub_-3500</v>
      </c>
    </row>
    <row r="2843" spans="22:47" x14ac:dyDescent="0.2">
      <c r="V2843" s="7" t="str">
        <f t="shared" si="871"/>
        <v>遥远孤岛27-3</v>
      </c>
      <c r="W2843" s="7">
        <f t="shared" si="861"/>
        <v>5505</v>
      </c>
      <c r="X2843" s="9" t="s">
        <v>3467</v>
      </c>
      <c r="Y2843" s="9">
        <v>3</v>
      </c>
      <c r="Z2843" s="8">
        <f t="shared" si="876"/>
        <v>15461</v>
      </c>
      <c r="AA2843" s="6" t="s">
        <v>3967</v>
      </c>
      <c r="AB2843" s="6">
        <v>33039578</v>
      </c>
      <c r="AC2843" s="6">
        <f t="shared" si="863"/>
        <v>3.4125000000000001</v>
      </c>
      <c r="AD2843" s="6">
        <f t="shared" si="864"/>
        <v>112747559</v>
      </c>
      <c r="AE2843" s="6">
        <f t="shared" si="868"/>
        <v>33712026</v>
      </c>
      <c r="AF2843" s="6">
        <v>3870000</v>
      </c>
      <c r="AG2843" s="11">
        <f t="shared" si="866"/>
        <v>150329585</v>
      </c>
      <c r="AH2843">
        <f t="shared" si="865"/>
        <v>4.5499850209951225</v>
      </c>
      <c r="AI2843" s="53">
        <v>0.8</v>
      </c>
      <c r="AJ2843" s="7" t="str">
        <f t="shared" si="872"/>
        <v>hp_150329585</v>
      </c>
      <c r="AK2843" s="7" t="s">
        <v>3968</v>
      </c>
      <c r="AL2843" s="7">
        <v>6362820</v>
      </c>
      <c r="AM2843" s="7">
        <f>INT(IF(MOD(Y2843,3)=0,INT(AL2843*0.55),INT(AL2843*0.35)))</f>
        <v>3499551</v>
      </c>
      <c r="AN2843" s="54">
        <f t="shared" si="873"/>
        <v>23160588</v>
      </c>
      <c r="AO2843" s="7" t="str">
        <f t="shared" si="874"/>
        <v>atk_23160588</v>
      </c>
      <c r="AP2843" s="7" t="s">
        <v>3973</v>
      </c>
      <c r="AQ2843" s="7" t="s">
        <v>4000</v>
      </c>
      <c r="AR2843" s="7" t="s">
        <v>3975</v>
      </c>
      <c r="AS2843" s="7" t="s">
        <v>3976</v>
      </c>
      <c r="AU2843" s="7" t="str">
        <f t="shared" si="875"/>
        <v>hp_150329585;atk_23160588;hit_500000;miss_115;cirt_0;cirtSub_-3500</v>
      </c>
    </row>
    <row r="2844" spans="22:47" x14ac:dyDescent="0.2">
      <c r="V2844" s="7" t="str">
        <f t="shared" si="871"/>
        <v>遥远孤岛27-4</v>
      </c>
      <c r="W2844" s="7">
        <f t="shared" si="861"/>
        <v>5507</v>
      </c>
      <c r="X2844" s="9" t="s">
        <v>3467</v>
      </c>
      <c r="Y2844" s="9">
        <v>4</v>
      </c>
      <c r="Z2844" s="8">
        <f t="shared" si="876"/>
        <v>15465</v>
      </c>
      <c r="AA2844" s="6" t="s">
        <v>3967</v>
      </c>
      <c r="AB2844" s="6">
        <v>33060022</v>
      </c>
      <c r="AC2844" s="6">
        <f t="shared" si="863"/>
        <v>3.4125000000000001</v>
      </c>
      <c r="AD2844" s="6">
        <f t="shared" si="864"/>
        <v>112817325</v>
      </c>
      <c r="AE2844" s="6">
        <f t="shared" si="868"/>
        <v>33712026</v>
      </c>
      <c r="AF2844" s="6">
        <v>3870000</v>
      </c>
      <c r="AG2844" s="11">
        <f t="shared" si="866"/>
        <v>150399351</v>
      </c>
      <c r="AH2844">
        <f t="shared" si="865"/>
        <v>4.549281636896672</v>
      </c>
      <c r="AI2844" s="53">
        <v>0.8</v>
      </c>
      <c r="AJ2844" s="7" t="str">
        <f t="shared" si="872"/>
        <v>hp_150399351</v>
      </c>
      <c r="AK2844" s="7" t="s">
        <v>3968</v>
      </c>
      <c r="AL2844" s="7">
        <v>6368720</v>
      </c>
      <c r="AM2844" s="7">
        <f>INT(IF(MOD(Y2844,3)=0,INT(AL2844*0.55),INT(AL2844*0.35)))</f>
        <v>2229052</v>
      </c>
      <c r="AN2844" s="54">
        <f t="shared" si="873"/>
        <v>23178480</v>
      </c>
      <c r="AO2844" s="7" t="str">
        <f t="shared" si="874"/>
        <v>atk_23178480</v>
      </c>
      <c r="AP2844" s="7" t="s">
        <v>3973</v>
      </c>
      <c r="AQ2844" s="7" t="s">
        <v>4000</v>
      </c>
      <c r="AR2844" s="7" t="s">
        <v>3975</v>
      </c>
      <c r="AS2844" s="7" t="s">
        <v>3976</v>
      </c>
      <c r="AU2844" s="7" t="str">
        <f t="shared" si="875"/>
        <v>hp_150399351;atk_23178480;hit_500000;miss_115;cirt_0;cirtSub_-3500</v>
      </c>
    </row>
    <row r="2845" spans="22:47" x14ac:dyDescent="0.2">
      <c r="V2845" s="7" t="str">
        <f t="shared" si="871"/>
        <v>遥远孤岛27-5</v>
      </c>
      <c r="W2845" s="7">
        <f t="shared" ref="W2845:W2908" si="880">W2844+2</f>
        <v>5509</v>
      </c>
      <c r="X2845" s="9" t="s">
        <v>3467</v>
      </c>
      <c r="Y2845" s="9">
        <v>5</v>
      </c>
      <c r="Z2845" s="8">
        <f t="shared" si="876"/>
        <v>15470</v>
      </c>
      <c r="AA2845" s="6" t="s">
        <v>3967</v>
      </c>
      <c r="AB2845" s="6">
        <v>33080469</v>
      </c>
      <c r="AC2845" s="6">
        <f t="shared" si="863"/>
        <v>3.4125000000000001</v>
      </c>
      <c r="AD2845" s="6">
        <f t="shared" si="864"/>
        <v>112887100</v>
      </c>
      <c r="AE2845" s="6">
        <f t="shared" si="868"/>
        <v>33712026</v>
      </c>
      <c r="AF2845" s="6">
        <v>3870000</v>
      </c>
      <c r="AG2845" s="11">
        <f t="shared" si="866"/>
        <v>150469126</v>
      </c>
      <c r="AH2845">
        <f t="shared" si="865"/>
        <v>4.5485789817550648</v>
      </c>
      <c r="AI2845" s="53">
        <v>0.8</v>
      </c>
      <c r="AJ2845" s="7" t="str">
        <f t="shared" si="872"/>
        <v>hp_150469126</v>
      </c>
      <c r="AK2845" s="7" t="s">
        <v>3968</v>
      </c>
      <c r="AL2845" s="7">
        <v>6374620</v>
      </c>
      <c r="AM2845" s="7">
        <f>INT(IF(MOD(Y2845,3)=0,INT(AL2845*0.55),INT(AL2845*0.35)))</f>
        <v>2231117</v>
      </c>
      <c r="AN2845" s="54">
        <f t="shared" si="873"/>
        <v>23196370</v>
      </c>
      <c r="AO2845" s="7" t="str">
        <f t="shared" si="874"/>
        <v>atk_23196370</v>
      </c>
      <c r="AP2845" s="7" t="s">
        <v>3973</v>
      </c>
      <c r="AQ2845" s="7" t="s">
        <v>4000</v>
      </c>
      <c r="AR2845" s="7" t="s">
        <v>3975</v>
      </c>
      <c r="AS2845" s="7" t="s">
        <v>3976</v>
      </c>
      <c r="AU2845" s="7" t="str">
        <f t="shared" si="875"/>
        <v>hp_150469126;atk_23196370;hit_500000;miss_115;cirt_0;cirtSub_-3500</v>
      </c>
    </row>
    <row r="2846" spans="22:47" x14ac:dyDescent="0.2">
      <c r="V2846" s="7" t="str">
        <f t="shared" si="871"/>
        <v>遥远孤岛27-6</v>
      </c>
      <c r="W2846" s="7">
        <f t="shared" si="880"/>
        <v>5511</v>
      </c>
      <c r="X2846" s="9" t="s">
        <v>3467</v>
      </c>
      <c r="Y2846" s="9">
        <v>6</v>
      </c>
      <c r="Z2846" s="8">
        <f t="shared" si="876"/>
        <v>15476</v>
      </c>
      <c r="AA2846" s="6" t="s">
        <v>3967</v>
      </c>
      <c r="AB2846" s="6">
        <v>33100917</v>
      </c>
      <c r="AC2846" s="6">
        <f t="shared" si="863"/>
        <v>3.415</v>
      </c>
      <c r="AD2846" s="6">
        <f t="shared" si="864"/>
        <v>113039631</v>
      </c>
      <c r="AE2846" s="6">
        <f t="shared" si="868"/>
        <v>33712026</v>
      </c>
      <c r="AF2846" s="6">
        <v>3870000</v>
      </c>
      <c r="AG2846" s="11">
        <f t="shared" si="866"/>
        <v>150621657</v>
      </c>
      <c r="AH2846">
        <f t="shared" si="865"/>
        <v>4.550377169309237</v>
      </c>
      <c r="AI2846" s="53">
        <v>0.8</v>
      </c>
      <c r="AJ2846" s="7" t="str">
        <f t="shared" si="872"/>
        <v>hp_150621657</v>
      </c>
      <c r="AK2846" s="7" t="s">
        <v>3968</v>
      </c>
      <c r="AL2846" s="7">
        <v>6380520</v>
      </c>
      <c r="AM2846" s="7">
        <f>INT(IF(MOD(Y2846,3)=0,INT(AL2846*0.55),INT(AL2846*0.35)))</f>
        <v>3509286</v>
      </c>
      <c r="AN2846" s="54">
        <f t="shared" si="873"/>
        <v>23227018</v>
      </c>
      <c r="AO2846" s="7" t="str">
        <f t="shared" si="874"/>
        <v>atk_23227018</v>
      </c>
      <c r="AP2846" s="7" t="s">
        <v>3973</v>
      </c>
      <c r="AQ2846" s="7" t="s">
        <v>4000</v>
      </c>
      <c r="AR2846" s="7" t="s">
        <v>3975</v>
      </c>
      <c r="AS2846" s="7" t="s">
        <v>3976</v>
      </c>
      <c r="AU2846" s="7" t="str">
        <f t="shared" si="875"/>
        <v>hp_150621657;atk_23227018;hit_500000;miss_115;cirt_0;cirtSub_-3500</v>
      </c>
    </row>
    <row r="2847" spans="22:47" x14ac:dyDescent="0.2">
      <c r="V2847" s="7" t="str">
        <f t="shared" si="871"/>
        <v>遥远孤岛27-7</v>
      </c>
      <c r="W2847" s="7">
        <f t="shared" si="880"/>
        <v>5513</v>
      </c>
      <c r="X2847" s="9" t="s">
        <v>3467</v>
      </c>
      <c r="Y2847" s="9">
        <v>7</v>
      </c>
      <c r="Z2847" s="8">
        <f t="shared" si="876"/>
        <v>15483</v>
      </c>
      <c r="AA2847" s="6" t="s">
        <v>3967</v>
      </c>
      <c r="AB2847" s="6">
        <v>33121367</v>
      </c>
      <c r="AC2847" s="6">
        <f t="shared" ref="AC2847:AC2910" si="881">0.6+INT((Z2847-1)/55)*0.01+INT(Y2847/3)*0.0025</f>
        <v>3.415</v>
      </c>
      <c r="AD2847" s="6">
        <f t="shared" ref="AD2847:AD2910" si="882">INT(AB2847*AC2847)</f>
        <v>113109468</v>
      </c>
      <c r="AE2847" s="6">
        <f t="shared" si="868"/>
        <v>33712026</v>
      </c>
      <c r="AF2847" s="6">
        <v>3870000</v>
      </c>
      <c r="AG2847" s="11">
        <f t="shared" si="866"/>
        <v>150691494</v>
      </c>
      <c r="AH2847">
        <f t="shared" si="865"/>
        <v>4.5496761652379867</v>
      </c>
      <c r="AI2847" s="53">
        <v>0.8</v>
      </c>
      <c r="AJ2847" s="7" t="str">
        <f t="shared" si="872"/>
        <v>hp_150691494</v>
      </c>
      <c r="AK2847" s="7" t="s">
        <v>3968</v>
      </c>
      <c r="AL2847" s="7">
        <v>6386420</v>
      </c>
      <c r="AM2847" s="7">
        <f>INT(IF(MOD(Y2847,3)=0,INT(AL2847*0.55),INT(AL2847*0.35)))</f>
        <v>2235247</v>
      </c>
      <c r="AN2847" s="54">
        <f t="shared" si="873"/>
        <v>23244914</v>
      </c>
      <c r="AO2847" s="7" t="str">
        <f t="shared" si="874"/>
        <v>atk_23244914</v>
      </c>
      <c r="AP2847" s="7" t="s">
        <v>3973</v>
      </c>
      <c r="AQ2847" s="7" t="s">
        <v>4000</v>
      </c>
      <c r="AR2847" s="7" t="s">
        <v>3975</v>
      </c>
      <c r="AS2847" s="7" t="s">
        <v>3976</v>
      </c>
      <c r="AU2847" s="7" t="str">
        <f t="shared" si="875"/>
        <v>hp_150691494;atk_23244914;hit_500000;miss_115;cirt_0;cirtSub_-3500</v>
      </c>
    </row>
    <row r="2848" spans="22:47" x14ac:dyDescent="0.2">
      <c r="V2848" s="7" t="str">
        <f t="shared" si="871"/>
        <v>遥远孤岛27-8</v>
      </c>
      <c r="W2848" s="7">
        <f t="shared" si="880"/>
        <v>5515</v>
      </c>
      <c r="X2848" s="9" t="s">
        <v>3467</v>
      </c>
      <c r="Y2848" s="9">
        <v>8</v>
      </c>
      <c r="Z2848" s="8">
        <f t="shared" si="876"/>
        <v>15491</v>
      </c>
      <c r="AA2848" s="6" t="s">
        <v>3967</v>
      </c>
      <c r="AB2848" s="6">
        <v>33141819</v>
      </c>
      <c r="AC2848" s="6">
        <f t="shared" si="881"/>
        <v>3.415</v>
      </c>
      <c r="AD2848" s="6">
        <f t="shared" si="882"/>
        <v>113179311</v>
      </c>
      <c r="AE2848" s="6">
        <f t="shared" si="868"/>
        <v>33712026</v>
      </c>
      <c r="AF2848" s="6">
        <v>3870000</v>
      </c>
      <c r="AG2848" s="11">
        <f t="shared" si="866"/>
        <v>150761337</v>
      </c>
      <c r="AH2848">
        <f t="shared" ref="AH2848:AH2911" si="883">AG2848/AB2848</f>
        <v>4.5489759327935504</v>
      </c>
      <c r="AI2848" s="53">
        <v>0.8</v>
      </c>
      <c r="AJ2848" s="7" t="str">
        <f t="shared" si="872"/>
        <v>hp_150761337</v>
      </c>
      <c r="AK2848" s="7" t="s">
        <v>3968</v>
      </c>
      <c r="AL2848" s="7">
        <v>6392320</v>
      </c>
      <c r="AM2848" s="7">
        <f>INT(IF(MOD(Y2848,3)=0,INT(AL2848*0.55),INT(AL2848*0.35)))</f>
        <v>2237312</v>
      </c>
      <c r="AN2848" s="54">
        <f t="shared" si="873"/>
        <v>23262807</v>
      </c>
      <c r="AO2848" s="7" t="str">
        <f t="shared" si="874"/>
        <v>atk_23262807</v>
      </c>
      <c r="AP2848" s="7" t="s">
        <v>3973</v>
      </c>
      <c r="AQ2848" s="7" t="s">
        <v>4000</v>
      </c>
      <c r="AR2848" s="7" t="s">
        <v>3975</v>
      </c>
      <c r="AS2848" s="7" t="s">
        <v>3976</v>
      </c>
      <c r="AU2848" s="7" t="str">
        <f t="shared" si="875"/>
        <v>hp_150761337;atk_23262807;hit_500000;miss_115;cirt_0;cirtSub_-3500</v>
      </c>
    </row>
    <row r="2849" spans="22:47" x14ac:dyDescent="0.2">
      <c r="V2849" s="7" t="str">
        <f t="shared" si="871"/>
        <v>遥远孤岛27-9</v>
      </c>
      <c r="W2849" s="7">
        <f t="shared" si="880"/>
        <v>5517</v>
      </c>
      <c r="X2849" s="9" t="s">
        <v>3467</v>
      </c>
      <c r="Y2849" s="9">
        <v>9</v>
      </c>
      <c r="Z2849" s="8">
        <f t="shared" si="876"/>
        <v>15500</v>
      </c>
      <c r="AA2849" s="6" t="s">
        <v>3967</v>
      </c>
      <c r="AB2849" s="6">
        <v>33162272</v>
      </c>
      <c r="AC2849" s="6">
        <f t="shared" si="881"/>
        <v>3.4175</v>
      </c>
      <c r="AD2849" s="6">
        <f t="shared" si="882"/>
        <v>113332064</v>
      </c>
      <c r="AE2849" s="6">
        <f t="shared" si="868"/>
        <v>33712026</v>
      </c>
      <c r="AF2849" s="6">
        <v>3870000</v>
      </c>
      <c r="AG2849" s="11">
        <f t="shared" ref="AG2849:AG2912" si="884">INT(AD2849*1)+AF2849+AE2849</f>
        <v>150914090</v>
      </c>
      <c r="AH2849">
        <f t="shared" si="883"/>
        <v>4.5507765571671328</v>
      </c>
      <c r="AI2849" s="53">
        <v>0.8</v>
      </c>
      <c r="AJ2849" s="7" t="str">
        <f t="shared" si="872"/>
        <v>hp_150914090</v>
      </c>
      <c r="AK2849" s="7" t="s">
        <v>3968</v>
      </c>
      <c r="AL2849" s="7">
        <v>6398220</v>
      </c>
      <c r="AM2849" s="7">
        <f>INT(IF(MOD(Y2849,3)=0,INT(AL2849*0.55),INT(AL2849*0.35)))</f>
        <v>3519021</v>
      </c>
      <c r="AN2849" s="54">
        <f t="shared" si="873"/>
        <v>23293495</v>
      </c>
      <c r="AO2849" s="7" t="str">
        <f t="shared" si="874"/>
        <v>atk_23293495</v>
      </c>
      <c r="AP2849" s="7" t="s">
        <v>3973</v>
      </c>
      <c r="AQ2849" s="7" t="s">
        <v>4000</v>
      </c>
      <c r="AR2849" s="7" t="s">
        <v>3975</v>
      </c>
      <c r="AS2849" s="7" t="s">
        <v>3976</v>
      </c>
      <c r="AU2849" s="7" t="str">
        <f t="shared" si="875"/>
        <v>hp_150914090;atk_23293495;hit_500000;miss_115;cirt_0;cirtSub_-3500</v>
      </c>
    </row>
    <row r="2850" spans="22:47" x14ac:dyDescent="0.2">
      <c r="V2850" s="7" t="str">
        <f t="shared" si="871"/>
        <v>遥远孤岛27-10</v>
      </c>
      <c r="W2850" s="7">
        <f t="shared" si="880"/>
        <v>5519</v>
      </c>
      <c r="X2850" s="9" t="s">
        <v>3467</v>
      </c>
      <c r="Y2850" s="9">
        <v>10</v>
      </c>
      <c r="Z2850" s="8">
        <f t="shared" si="876"/>
        <v>15510</v>
      </c>
      <c r="AA2850" s="6" t="s">
        <v>3967</v>
      </c>
      <c r="AB2850" s="6">
        <v>33182726</v>
      </c>
      <c r="AC2850" s="6">
        <f t="shared" si="881"/>
        <v>3.4175</v>
      </c>
      <c r="AD2850" s="6">
        <f t="shared" si="882"/>
        <v>113401966</v>
      </c>
      <c r="AE2850" s="6">
        <f t="shared" si="868"/>
        <v>33712026</v>
      </c>
      <c r="AF2850" s="6">
        <v>3870000</v>
      </c>
      <c r="AG2850" s="11">
        <f t="shared" si="884"/>
        <v>150983992</v>
      </c>
      <c r="AH2850">
        <f t="shared" si="883"/>
        <v>4.5500780134820751</v>
      </c>
      <c r="AI2850" s="53">
        <v>0.8</v>
      </c>
      <c r="AJ2850" s="7" t="str">
        <f t="shared" si="872"/>
        <v>hp_150983992</v>
      </c>
      <c r="AK2850" s="7" t="s">
        <v>3968</v>
      </c>
      <c r="AL2850" s="7">
        <v>6404120</v>
      </c>
      <c r="AM2850" s="7">
        <f>INT(IF(MOD(Y2850,3)=0,INT(AL2850*0.55),INT(AL2850*0.35)))</f>
        <v>2241442</v>
      </c>
      <c r="AN2850" s="54">
        <f t="shared" si="873"/>
        <v>23311396</v>
      </c>
      <c r="AO2850" s="7" t="str">
        <f t="shared" si="874"/>
        <v>atk_23311396</v>
      </c>
      <c r="AP2850" s="7" t="s">
        <v>3973</v>
      </c>
      <c r="AQ2850" s="7" t="s">
        <v>4000</v>
      </c>
      <c r="AR2850" s="7" t="s">
        <v>3975</v>
      </c>
      <c r="AS2850" s="7" t="s">
        <v>3976</v>
      </c>
      <c r="AU2850" s="7" t="str">
        <f t="shared" si="875"/>
        <v>hp_150983992;atk_23311396;hit_500000;miss_115;cirt_0;cirtSub_-3500</v>
      </c>
    </row>
    <row r="2851" spans="22:47" x14ac:dyDescent="0.2">
      <c r="V2851" s="7" t="str">
        <f t="shared" si="871"/>
        <v>遥远孤岛28-1</v>
      </c>
      <c r="W2851" s="7">
        <f t="shared" si="880"/>
        <v>5521</v>
      </c>
      <c r="X2851" s="9" t="s">
        <v>3468</v>
      </c>
      <c r="Y2851" s="9">
        <v>1</v>
      </c>
      <c r="Z2851" s="8">
        <f t="shared" si="876"/>
        <v>15511</v>
      </c>
      <c r="AA2851" s="6" t="s">
        <v>3967</v>
      </c>
      <c r="AB2851" s="6">
        <v>33203182</v>
      </c>
      <c r="AC2851" s="6">
        <f t="shared" si="881"/>
        <v>3.42</v>
      </c>
      <c r="AD2851" s="6">
        <f t="shared" si="882"/>
        <v>113554882</v>
      </c>
      <c r="AE2851" s="6">
        <f t="shared" ref="AE2851" si="885">IF(MOD(Y2851,1)=0,INT(AD2850*0.3),0)</f>
        <v>34020589</v>
      </c>
      <c r="AF2851" s="6">
        <v>3870000</v>
      </c>
      <c r="AG2851" s="11">
        <f t="shared" si="884"/>
        <v>151445471</v>
      </c>
      <c r="AH2851">
        <f t="shared" si="883"/>
        <v>4.5611734140420639</v>
      </c>
      <c r="AI2851" s="53">
        <v>0.8</v>
      </c>
      <c r="AJ2851" s="7" t="str">
        <f t="shared" si="872"/>
        <v>hp_151445471</v>
      </c>
      <c r="AK2851" s="7" t="s">
        <v>3968</v>
      </c>
      <c r="AL2851" s="7">
        <v>6410020</v>
      </c>
      <c r="AM2851" s="7">
        <f>INT(IF(MOD(Y2851,3)=0,INT(AL2851*0.55),INT(AL2851*0.35)))</f>
        <v>2243507</v>
      </c>
      <c r="AN2851" s="54">
        <f t="shared" si="873"/>
        <v>23389770</v>
      </c>
      <c r="AO2851" s="7" t="str">
        <f t="shared" si="874"/>
        <v>atk_23389770</v>
      </c>
      <c r="AP2851" s="7" t="s">
        <v>3973</v>
      </c>
      <c r="AQ2851" s="7" t="s">
        <v>4000</v>
      </c>
      <c r="AR2851" s="7" t="s">
        <v>3975</v>
      </c>
      <c r="AS2851" s="7" t="s">
        <v>3976</v>
      </c>
      <c r="AU2851" s="7" t="str">
        <f t="shared" si="875"/>
        <v>hp_151445471;atk_23389770;hit_500000;miss_115;cirt_0;cirtSub_-3500</v>
      </c>
    </row>
    <row r="2852" spans="22:47" x14ac:dyDescent="0.2">
      <c r="V2852" s="7" t="str">
        <f t="shared" si="871"/>
        <v>遥远孤岛28-2</v>
      </c>
      <c r="W2852" s="7">
        <f t="shared" si="880"/>
        <v>5523</v>
      </c>
      <c r="X2852" s="9" t="s">
        <v>3468</v>
      </c>
      <c r="Y2852" s="9">
        <v>2</v>
      </c>
      <c r="Z2852" s="8">
        <f t="shared" si="876"/>
        <v>15513</v>
      </c>
      <c r="AA2852" s="6" t="s">
        <v>3967</v>
      </c>
      <c r="AB2852" s="6">
        <v>33223639</v>
      </c>
      <c r="AC2852" s="6">
        <f t="shared" si="881"/>
        <v>3.42</v>
      </c>
      <c r="AD2852" s="6">
        <f t="shared" si="882"/>
        <v>113624845</v>
      </c>
      <c r="AE2852" s="6">
        <f t="shared" si="868"/>
        <v>34020589</v>
      </c>
      <c r="AF2852" s="6">
        <v>3870000</v>
      </c>
      <c r="AG2852" s="11">
        <f t="shared" si="884"/>
        <v>151515434</v>
      </c>
      <c r="AH2852">
        <f t="shared" si="883"/>
        <v>4.5604707539712912</v>
      </c>
      <c r="AI2852" s="53">
        <v>0.8</v>
      </c>
      <c r="AJ2852" s="7" t="str">
        <f t="shared" si="872"/>
        <v>hp_151515434</v>
      </c>
      <c r="AK2852" s="7" t="s">
        <v>3968</v>
      </c>
      <c r="AL2852" s="7">
        <v>6415920</v>
      </c>
      <c r="AM2852" s="7">
        <f>INT(IF(MOD(Y2852,3)=0,INT(AL2852*0.55),INT(AL2852*0.35)))</f>
        <v>2245572</v>
      </c>
      <c r="AN2852" s="54">
        <f t="shared" si="873"/>
        <v>23407692</v>
      </c>
      <c r="AO2852" s="7" t="str">
        <f t="shared" si="874"/>
        <v>atk_23407692</v>
      </c>
      <c r="AP2852" s="7" t="s">
        <v>3973</v>
      </c>
      <c r="AQ2852" s="7" t="s">
        <v>4000</v>
      </c>
      <c r="AR2852" s="7" t="s">
        <v>3975</v>
      </c>
      <c r="AS2852" s="7" t="s">
        <v>3976</v>
      </c>
      <c r="AU2852" s="7" t="str">
        <f t="shared" si="875"/>
        <v>hp_151515434;atk_23407692;hit_500000;miss_115;cirt_0;cirtSub_-3500</v>
      </c>
    </row>
    <row r="2853" spans="22:47" x14ac:dyDescent="0.2">
      <c r="V2853" s="7" t="str">
        <f t="shared" si="871"/>
        <v>遥远孤岛28-3</v>
      </c>
      <c r="W2853" s="7">
        <f t="shared" si="880"/>
        <v>5525</v>
      </c>
      <c r="X2853" s="9" t="s">
        <v>3468</v>
      </c>
      <c r="Y2853" s="9">
        <v>3</v>
      </c>
      <c r="Z2853" s="8">
        <f t="shared" si="876"/>
        <v>15516</v>
      </c>
      <c r="AA2853" s="6" t="s">
        <v>3967</v>
      </c>
      <c r="AB2853" s="6">
        <v>33244098</v>
      </c>
      <c r="AC2853" s="6">
        <f t="shared" si="881"/>
        <v>3.4224999999999999</v>
      </c>
      <c r="AD2853" s="6">
        <f t="shared" si="882"/>
        <v>113777925</v>
      </c>
      <c r="AE2853" s="6">
        <f t="shared" si="868"/>
        <v>34020589</v>
      </c>
      <c r="AF2853" s="6">
        <v>3870000</v>
      </c>
      <c r="AG2853" s="11">
        <f t="shared" si="884"/>
        <v>151668514</v>
      </c>
      <c r="AH2853">
        <f t="shared" si="883"/>
        <v>4.5622688875480994</v>
      </c>
      <c r="AI2853" s="53">
        <v>0.8</v>
      </c>
      <c r="AJ2853" s="7" t="str">
        <f t="shared" si="872"/>
        <v>hp_151668514</v>
      </c>
      <c r="AK2853" s="7" t="s">
        <v>3968</v>
      </c>
      <c r="AL2853" s="7">
        <v>6421820</v>
      </c>
      <c r="AM2853" s="7">
        <f>INT(IF(MOD(Y2853,3)=0,INT(AL2853*0.55),INT(AL2853*0.35)))</f>
        <v>3532001</v>
      </c>
      <c r="AN2853" s="54">
        <f t="shared" si="873"/>
        <v>23438455</v>
      </c>
      <c r="AO2853" s="7" t="str">
        <f t="shared" si="874"/>
        <v>atk_23438455</v>
      </c>
      <c r="AP2853" s="7" t="s">
        <v>3973</v>
      </c>
      <c r="AQ2853" s="7" t="s">
        <v>4000</v>
      </c>
      <c r="AR2853" s="7" t="s">
        <v>3975</v>
      </c>
      <c r="AS2853" s="7" t="s">
        <v>3976</v>
      </c>
      <c r="AU2853" s="7" t="str">
        <f t="shared" si="875"/>
        <v>hp_151668514;atk_23438455;hit_500000;miss_115;cirt_0;cirtSub_-3500</v>
      </c>
    </row>
    <row r="2854" spans="22:47" x14ac:dyDescent="0.2">
      <c r="V2854" s="7" t="str">
        <f t="shared" si="871"/>
        <v>遥远孤岛28-4</v>
      </c>
      <c r="W2854" s="7">
        <f t="shared" si="880"/>
        <v>5527</v>
      </c>
      <c r="X2854" s="9" t="s">
        <v>3468</v>
      </c>
      <c r="Y2854" s="9">
        <v>4</v>
      </c>
      <c r="Z2854" s="8">
        <f t="shared" si="876"/>
        <v>15520</v>
      </c>
      <c r="AA2854" s="6" t="s">
        <v>3967</v>
      </c>
      <c r="AB2854" s="6">
        <v>33264558</v>
      </c>
      <c r="AC2854" s="6">
        <f t="shared" si="881"/>
        <v>3.4224999999999999</v>
      </c>
      <c r="AD2854" s="6">
        <f t="shared" si="882"/>
        <v>113847949</v>
      </c>
      <c r="AE2854" s="6">
        <f t="shared" si="868"/>
        <v>34020589</v>
      </c>
      <c r="AF2854" s="6">
        <v>3870000</v>
      </c>
      <c r="AG2854" s="11">
        <f t="shared" si="884"/>
        <v>151738538</v>
      </c>
      <c r="AH2854">
        <f t="shared" si="883"/>
        <v>4.5615678404625131</v>
      </c>
      <c r="AI2854" s="53">
        <v>0.8</v>
      </c>
      <c r="AJ2854" s="7" t="str">
        <f t="shared" si="872"/>
        <v>hp_151738538</v>
      </c>
      <c r="AK2854" s="7" t="s">
        <v>3968</v>
      </c>
      <c r="AL2854" s="7">
        <v>6427720</v>
      </c>
      <c r="AM2854" s="7">
        <f>INT(IF(MOD(Y2854,3)=0,INT(AL2854*0.55),INT(AL2854*0.35)))</f>
        <v>2249702</v>
      </c>
      <c r="AN2854" s="54">
        <f t="shared" si="873"/>
        <v>23456384</v>
      </c>
      <c r="AO2854" s="7" t="str">
        <f t="shared" si="874"/>
        <v>atk_23456384</v>
      </c>
      <c r="AP2854" s="7" t="s">
        <v>3973</v>
      </c>
      <c r="AQ2854" s="7" t="s">
        <v>4000</v>
      </c>
      <c r="AR2854" s="7" t="s">
        <v>3975</v>
      </c>
      <c r="AS2854" s="7" t="s">
        <v>3976</v>
      </c>
      <c r="AU2854" s="7" t="str">
        <f t="shared" si="875"/>
        <v>hp_151738538;atk_23456384;hit_500000;miss_115;cirt_0;cirtSub_-3500</v>
      </c>
    </row>
    <row r="2855" spans="22:47" x14ac:dyDescent="0.2">
      <c r="V2855" s="7" t="str">
        <f t="shared" si="871"/>
        <v>遥远孤岛28-5</v>
      </c>
      <c r="W2855" s="7">
        <f t="shared" si="880"/>
        <v>5529</v>
      </c>
      <c r="X2855" s="9" t="s">
        <v>3468</v>
      </c>
      <c r="Y2855" s="9">
        <v>5</v>
      </c>
      <c r="Z2855" s="8">
        <f t="shared" si="876"/>
        <v>15525</v>
      </c>
      <c r="AA2855" s="6" t="s">
        <v>3967</v>
      </c>
      <c r="AB2855" s="6">
        <v>33285019</v>
      </c>
      <c r="AC2855" s="6">
        <f t="shared" si="881"/>
        <v>3.4224999999999999</v>
      </c>
      <c r="AD2855" s="6">
        <f t="shared" si="882"/>
        <v>113917977</v>
      </c>
      <c r="AE2855" s="6">
        <f t="shared" si="868"/>
        <v>34020589</v>
      </c>
      <c r="AF2855" s="6">
        <v>3870000</v>
      </c>
      <c r="AG2855" s="11">
        <f t="shared" si="884"/>
        <v>151808566</v>
      </c>
      <c r="AH2855">
        <f t="shared" si="883"/>
        <v>4.5608676383810991</v>
      </c>
      <c r="AI2855" s="53">
        <v>0.8</v>
      </c>
      <c r="AJ2855" s="7" t="str">
        <f t="shared" si="872"/>
        <v>hp_151808566</v>
      </c>
      <c r="AK2855" s="7" t="s">
        <v>3968</v>
      </c>
      <c r="AL2855" s="7">
        <v>6433620</v>
      </c>
      <c r="AM2855" s="7">
        <f>INT(IF(MOD(Y2855,3)=0,INT(AL2855*0.55),INT(AL2855*0.35)))</f>
        <v>2251767</v>
      </c>
      <c r="AN2855" s="54">
        <f t="shared" si="873"/>
        <v>23474311</v>
      </c>
      <c r="AO2855" s="7" t="str">
        <f t="shared" si="874"/>
        <v>atk_23474311</v>
      </c>
      <c r="AP2855" s="7" t="s">
        <v>3973</v>
      </c>
      <c r="AQ2855" s="7" t="s">
        <v>4000</v>
      </c>
      <c r="AR2855" s="7" t="s">
        <v>3975</v>
      </c>
      <c r="AS2855" s="7" t="s">
        <v>3976</v>
      </c>
      <c r="AU2855" s="7" t="str">
        <f t="shared" si="875"/>
        <v>hp_151808566;atk_23474311;hit_500000;miss_115;cirt_0;cirtSub_-3500</v>
      </c>
    </row>
    <row r="2856" spans="22:47" x14ac:dyDescent="0.2">
      <c r="V2856" s="7" t="str">
        <f t="shared" si="871"/>
        <v>遥远孤岛28-6</v>
      </c>
      <c r="W2856" s="7">
        <f t="shared" si="880"/>
        <v>5531</v>
      </c>
      <c r="X2856" s="9" t="s">
        <v>3468</v>
      </c>
      <c r="Y2856" s="9">
        <v>6</v>
      </c>
      <c r="Z2856" s="8">
        <f t="shared" si="876"/>
        <v>15531</v>
      </c>
      <c r="AA2856" s="6" t="s">
        <v>3967</v>
      </c>
      <c r="AB2856" s="6">
        <v>33305483</v>
      </c>
      <c r="AC2856" s="6">
        <f t="shared" si="881"/>
        <v>3.4249999999999998</v>
      </c>
      <c r="AD2856" s="6">
        <f t="shared" si="882"/>
        <v>114071279</v>
      </c>
      <c r="AE2856" s="6">
        <f t="shared" si="868"/>
        <v>34020589</v>
      </c>
      <c r="AF2856" s="6">
        <v>3870000</v>
      </c>
      <c r="AG2856" s="11">
        <f t="shared" si="884"/>
        <v>151961868</v>
      </c>
      <c r="AH2856">
        <f t="shared" si="883"/>
        <v>4.5626681949035239</v>
      </c>
      <c r="AI2856" s="53">
        <v>0.8</v>
      </c>
      <c r="AJ2856" s="7" t="str">
        <f t="shared" si="872"/>
        <v>hp_151961868</v>
      </c>
      <c r="AK2856" s="7" t="s">
        <v>3968</v>
      </c>
      <c r="AL2856" s="7">
        <v>6439520</v>
      </c>
      <c r="AM2856" s="7">
        <f>INT(IF(MOD(Y2856,3)=0,INT(AL2856*0.55),INT(AL2856*0.35)))</f>
        <v>3541736</v>
      </c>
      <c r="AN2856" s="54">
        <f t="shared" si="873"/>
        <v>23505114</v>
      </c>
      <c r="AO2856" s="7" t="str">
        <f t="shared" si="874"/>
        <v>atk_23505114</v>
      </c>
      <c r="AP2856" s="7" t="s">
        <v>3973</v>
      </c>
      <c r="AQ2856" s="7" t="s">
        <v>4000</v>
      </c>
      <c r="AR2856" s="7" t="s">
        <v>3975</v>
      </c>
      <c r="AS2856" s="7" t="s">
        <v>3976</v>
      </c>
      <c r="AU2856" s="7" t="str">
        <f t="shared" si="875"/>
        <v>hp_151961868;atk_23505114;hit_500000;miss_115;cirt_0;cirtSub_-3500</v>
      </c>
    </row>
    <row r="2857" spans="22:47" x14ac:dyDescent="0.2">
      <c r="V2857" s="7" t="str">
        <f t="shared" si="871"/>
        <v>遥远孤岛28-7</v>
      </c>
      <c r="W2857" s="7">
        <f t="shared" si="880"/>
        <v>5533</v>
      </c>
      <c r="X2857" s="9" t="s">
        <v>3468</v>
      </c>
      <c r="Y2857" s="9">
        <v>7</v>
      </c>
      <c r="Z2857" s="8">
        <f t="shared" si="876"/>
        <v>15538</v>
      </c>
      <c r="AA2857" s="6" t="s">
        <v>3967</v>
      </c>
      <c r="AB2857" s="6">
        <v>33325948</v>
      </c>
      <c r="AC2857" s="6">
        <f t="shared" si="881"/>
        <v>3.4249999999999998</v>
      </c>
      <c r="AD2857" s="6">
        <f t="shared" si="882"/>
        <v>114141371</v>
      </c>
      <c r="AE2857" s="6">
        <f t="shared" si="868"/>
        <v>34020589</v>
      </c>
      <c r="AF2857" s="6">
        <v>3870000</v>
      </c>
      <c r="AG2857" s="11">
        <f t="shared" si="884"/>
        <v>152031960</v>
      </c>
      <c r="AH2857">
        <f t="shared" si="883"/>
        <v>4.561969549973492</v>
      </c>
      <c r="AI2857" s="53">
        <v>0.8</v>
      </c>
      <c r="AJ2857" s="7" t="str">
        <f t="shared" si="872"/>
        <v>hp_152031960</v>
      </c>
      <c r="AK2857" s="7" t="s">
        <v>3968</v>
      </c>
      <c r="AL2857" s="7">
        <v>6445420</v>
      </c>
      <c r="AM2857" s="7">
        <f>INT(IF(MOD(Y2857,3)=0,INT(AL2857*0.55),INT(AL2857*0.35)))</f>
        <v>2255897</v>
      </c>
      <c r="AN2857" s="54">
        <f t="shared" si="873"/>
        <v>23523047</v>
      </c>
      <c r="AO2857" s="7" t="str">
        <f t="shared" si="874"/>
        <v>atk_23523047</v>
      </c>
      <c r="AP2857" s="7" t="s">
        <v>3973</v>
      </c>
      <c r="AQ2857" s="7" t="s">
        <v>4000</v>
      </c>
      <c r="AR2857" s="7" t="s">
        <v>3975</v>
      </c>
      <c r="AS2857" s="7" t="s">
        <v>3976</v>
      </c>
      <c r="AU2857" s="7" t="str">
        <f t="shared" si="875"/>
        <v>hp_152031960;atk_23523047;hit_500000;miss_115;cirt_0;cirtSub_-3500</v>
      </c>
    </row>
    <row r="2858" spans="22:47" x14ac:dyDescent="0.2">
      <c r="V2858" s="7" t="str">
        <f t="shared" si="871"/>
        <v>遥远孤岛28-8</v>
      </c>
      <c r="W2858" s="7">
        <f t="shared" si="880"/>
        <v>5535</v>
      </c>
      <c r="X2858" s="9" t="s">
        <v>3468</v>
      </c>
      <c r="Y2858" s="9">
        <v>8</v>
      </c>
      <c r="Z2858" s="8">
        <f t="shared" si="876"/>
        <v>15546</v>
      </c>
      <c r="AA2858" s="6" t="s">
        <v>3967</v>
      </c>
      <c r="AB2858" s="6">
        <v>33346415</v>
      </c>
      <c r="AC2858" s="6">
        <f t="shared" si="881"/>
        <v>3.4249999999999998</v>
      </c>
      <c r="AD2858" s="6">
        <f t="shared" si="882"/>
        <v>114211471</v>
      </c>
      <c r="AE2858" s="6">
        <f t="shared" ref="AE2858:AE2920" si="886">AE2857</f>
        <v>34020589</v>
      </c>
      <c r="AF2858" s="6">
        <v>3870000</v>
      </c>
      <c r="AG2858" s="11">
        <f t="shared" si="884"/>
        <v>152102060</v>
      </c>
      <c r="AH2858">
        <f t="shared" si="883"/>
        <v>4.5612717289099889</v>
      </c>
      <c r="AI2858" s="53">
        <v>0.8</v>
      </c>
      <c r="AJ2858" s="7" t="str">
        <f t="shared" si="872"/>
        <v>hp_152102060</v>
      </c>
      <c r="AK2858" s="7" t="s">
        <v>3968</v>
      </c>
      <c r="AL2858" s="7">
        <v>6451320</v>
      </c>
      <c r="AM2858" s="7">
        <f>INT(IF(MOD(Y2858,3)=0,INT(AL2858*0.55),INT(AL2858*0.35)))</f>
        <v>2257962</v>
      </c>
      <c r="AN2858" s="54">
        <f t="shared" si="873"/>
        <v>23540978</v>
      </c>
      <c r="AO2858" s="7" t="str">
        <f t="shared" si="874"/>
        <v>atk_23540978</v>
      </c>
      <c r="AP2858" s="7" t="s">
        <v>3973</v>
      </c>
      <c r="AQ2858" s="7" t="s">
        <v>4000</v>
      </c>
      <c r="AR2858" s="7" t="s">
        <v>3975</v>
      </c>
      <c r="AS2858" s="7" t="s">
        <v>3976</v>
      </c>
      <c r="AU2858" s="7" t="str">
        <f t="shared" si="875"/>
        <v>hp_152102060;atk_23540978;hit_500000;miss_115;cirt_0;cirtSub_-3500</v>
      </c>
    </row>
    <row r="2859" spans="22:47" x14ac:dyDescent="0.2">
      <c r="V2859" s="7" t="str">
        <f t="shared" si="871"/>
        <v>遥远孤岛28-9</v>
      </c>
      <c r="W2859" s="7">
        <f t="shared" si="880"/>
        <v>5537</v>
      </c>
      <c r="X2859" s="9" t="s">
        <v>3468</v>
      </c>
      <c r="Y2859" s="9">
        <v>9</v>
      </c>
      <c r="Z2859" s="8">
        <f t="shared" si="876"/>
        <v>15555</v>
      </c>
      <c r="AA2859" s="6" t="s">
        <v>3967</v>
      </c>
      <c r="AB2859" s="6">
        <v>33366885</v>
      </c>
      <c r="AC2859" s="6">
        <f t="shared" si="881"/>
        <v>3.4274999999999998</v>
      </c>
      <c r="AD2859" s="6">
        <f t="shared" si="882"/>
        <v>114364998</v>
      </c>
      <c r="AE2859" s="6">
        <f t="shared" si="886"/>
        <v>34020589</v>
      </c>
      <c r="AF2859" s="6">
        <v>3870000</v>
      </c>
      <c r="AG2859" s="11">
        <f t="shared" si="884"/>
        <v>152255587</v>
      </c>
      <c r="AH2859">
        <f t="shared" si="883"/>
        <v>4.5630746472138473</v>
      </c>
      <c r="AI2859" s="53">
        <v>0.8</v>
      </c>
      <c r="AJ2859" s="7" t="str">
        <f t="shared" si="872"/>
        <v>hp_152255587</v>
      </c>
      <c r="AK2859" s="7" t="s">
        <v>3968</v>
      </c>
      <c r="AL2859" s="7">
        <v>6457220</v>
      </c>
      <c r="AM2859" s="7">
        <f>INT(IF(MOD(Y2859,3)=0,INT(AL2859*0.55),INT(AL2859*0.35)))</f>
        <v>3551471</v>
      </c>
      <c r="AN2859" s="54">
        <f t="shared" si="873"/>
        <v>23571821</v>
      </c>
      <c r="AO2859" s="7" t="str">
        <f t="shared" si="874"/>
        <v>atk_23571821</v>
      </c>
      <c r="AP2859" s="7" t="s">
        <v>3973</v>
      </c>
      <c r="AQ2859" s="7" t="s">
        <v>4000</v>
      </c>
      <c r="AR2859" s="7" t="s">
        <v>3975</v>
      </c>
      <c r="AS2859" s="7" t="s">
        <v>3976</v>
      </c>
      <c r="AU2859" s="7" t="str">
        <f t="shared" si="875"/>
        <v>hp_152255587;atk_23571821;hit_500000;miss_115;cirt_0;cirtSub_-3500</v>
      </c>
    </row>
    <row r="2860" spans="22:47" x14ac:dyDescent="0.2">
      <c r="V2860" s="7" t="str">
        <f t="shared" si="871"/>
        <v>遥远孤岛28-10</v>
      </c>
      <c r="W2860" s="7">
        <f t="shared" si="880"/>
        <v>5539</v>
      </c>
      <c r="X2860" s="9" t="s">
        <v>3468</v>
      </c>
      <c r="Y2860" s="9">
        <v>10</v>
      </c>
      <c r="Z2860" s="8">
        <f t="shared" si="876"/>
        <v>15565</v>
      </c>
      <c r="AA2860" s="6" t="s">
        <v>3967</v>
      </c>
      <c r="AB2860" s="6">
        <v>33387358</v>
      </c>
      <c r="AC2860" s="6">
        <f t="shared" si="881"/>
        <v>3.4274999999999998</v>
      </c>
      <c r="AD2860" s="6">
        <f t="shared" si="882"/>
        <v>114435169</v>
      </c>
      <c r="AE2860" s="6">
        <f t="shared" si="886"/>
        <v>34020589</v>
      </c>
      <c r="AF2860" s="6">
        <v>3870000</v>
      </c>
      <c r="AG2860" s="11">
        <f t="shared" si="884"/>
        <v>152325758</v>
      </c>
      <c r="AH2860">
        <f t="shared" si="883"/>
        <v>4.5623783109762686</v>
      </c>
      <c r="AI2860" s="53">
        <v>0.8</v>
      </c>
      <c r="AJ2860" s="7" t="str">
        <f t="shared" si="872"/>
        <v>hp_152325758</v>
      </c>
      <c r="AK2860" s="7" t="s">
        <v>3968</v>
      </c>
      <c r="AL2860" s="7">
        <v>6463120</v>
      </c>
      <c r="AM2860" s="7">
        <f>INT(IF(MOD(Y2860,3)=0,INT(AL2860*0.55),INT(AL2860*0.35)))</f>
        <v>2262092</v>
      </c>
      <c r="AN2860" s="54">
        <f t="shared" si="873"/>
        <v>23589758</v>
      </c>
      <c r="AO2860" s="7" t="str">
        <f t="shared" si="874"/>
        <v>atk_23589758</v>
      </c>
      <c r="AP2860" s="7" t="s">
        <v>3973</v>
      </c>
      <c r="AQ2860" s="7" t="s">
        <v>4000</v>
      </c>
      <c r="AR2860" s="7" t="s">
        <v>3975</v>
      </c>
      <c r="AS2860" s="7" t="s">
        <v>3976</v>
      </c>
      <c r="AU2860" s="7" t="str">
        <f t="shared" si="875"/>
        <v>hp_152325758;atk_23589758;hit_500000;miss_115;cirt_0;cirtSub_-3500</v>
      </c>
    </row>
    <row r="2861" spans="22:47" x14ac:dyDescent="0.2">
      <c r="V2861" s="7" t="str">
        <f t="shared" si="871"/>
        <v>遥远孤岛29-1</v>
      </c>
      <c r="W2861" s="7">
        <f t="shared" si="880"/>
        <v>5541</v>
      </c>
      <c r="X2861" s="9" t="s">
        <v>3469</v>
      </c>
      <c r="Y2861" s="9">
        <v>1</v>
      </c>
      <c r="Z2861" s="8">
        <f t="shared" si="876"/>
        <v>15566</v>
      </c>
      <c r="AA2861" s="6" t="s">
        <v>3967</v>
      </c>
      <c r="AB2861" s="6">
        <v>33407833</v>
      </c>
      <c r="AC2861" s="6">
        <f t="shared" si="881"/>
        <v>3.43</v>
      </c>
      <c r="AD2861" s="6">
        <f t="shared" si="882"/>
        <v>114588867</v>
      </c>
      <c r="AE2861" s="6">
        <f t="shared" ref="AE2861" si="887">IF(MOD(Y2861,1)=0,INT(AD2860*0.3),0)</f>
        <v>34330550</v>
      </c>
      <c r="AF2861" s="6">
        <v>3870000</v>
      </c>
      <c r="AG2861" s="11">
        <f t="shared" si="884"/>
        <v>152789417</v>
      </c>
      <c r="AH2861">
        <f t="shared" si="883"/>
        <v>4.5734608706886197</v>
      </c>
      <c r="AI2861" s="53">
        <v>0.8</v>
      </c>
      <c r="AJ2861" s="7" t="str">
        <f t="shared" si="872"/>
        <v>hp_152789417</v>
      </c>
      <c r="AK2861" s="7" t="s">
        <v>3968</v>
      </c>
      <c r="AL2861" s="7">
        <v>6469020</v>
      </c>
      <c r="AM2861" s="7">
        <f>INT(IF(MOD(Y2861,3)=0,INT(AL2861*0.55),INT(AL2861*0.35)))</f>
        <v>2264157</v>
      </c>
      <c r="AN2861" s="54">
        <f t="shared" si="873"/>
        <v>23668647</v>
      </c>
      <c r="AO2861" s="7" t="str">
        <f t="shared" si="874"/>
        <v>atk_23668647</v>
      </c>
      <c r="AP2861" s="7" t="s">
        <v>3973</v>
      </c>
      <c r="AQ2861" s="7" t="s">
        <v>4000</v>
      </c>
      <c r="AR2861" s="7" t="s">
        <v>3975</v>
      </c>
      <c r="AS2861" s="7" t="s">
        <v>3976</v>
      </c>
      <c r="AU2861" s="7" t="str">
        <f t="shared" si="875"/>
        <v>hp_152789417;atk_23668647;hit_500000;miss_115;cirt_0;cirtSub_-3500</v>
      </c>
    </row>
    <row r="2862" spans="22:47" x14ac:dyDescent="0.2">
      <c r="V2862" s="7" t="str">
        <f t="shared" si="871"/>
        <v>遥远孤岛29-2</v>
      </c>
      <c r="W2862" s="7">
        <f t="shared" si="880"/>
        <v>5543</v>
      </c>
      <c r="X2862" s="9" t="s">
        <v>3469</v>
      </c>
      <c r="Y2862" s="9">
        <v>2</v>
      </c>
      <c r="Z2862" s="8">
        <f t="shared" si="876"/>
        <v>15568</v>
      </c>
      <c r="AA2862" s="6" t="s">
        <v>3967</v>
      </c>
      <c r="AB2862" s="6">
        <v>33428310</v>
      </c>
      <c r="AC2862" s="6">
        <f t="shared" si="881"/>
        <v>3.43</v>
      </c>
      <c r="AD2862" s="6">
        <f t="shared" si="882"/>
        <v>114659103</v>
      </c>
      <c r="AE2862" s="6">
        <f t="shared" si="886"/>
        <v>34330550</v>
      </c>
      <c r="AF2862" s="6">
        <v>3870000</v>
      </c>
      <c r="AG2862" s="11">
        <f t="shared" si="884"/>
        <v>152859653</v>
      </c>
      <c r="AH2862">
        <f t="shared" si="883"/>
        <v>4.5727604237246808</v>
      </c>
      <c r="AI2862" s="53">
        <v>0.8</v>
      </c>
      <c r="AJ2862" s="7" t="str">
        <f t="shared" si="872"/>
        <v>hp_152859653</v>
      </c>
      <c r="AK2862" s="7" t="s">
        <v>3968</v>
      </c>
      <c r="AL2862" s="7">
        <v>6474920</v>
      </c>
      <c r="AM2862" s="7">
        <f>INT(IF(MOD(Y2862,3)=0,INT(AL2862*0.55),INT(AL2862*0.35)))</f>
        <v>2266222</v>
      </c>
      <c r="AN2862" s="54">
        <f t="shared" si="873"/>
        <v>23686606</v>
      </c>
      <c r="AO2862" s="7" t="str">
        <f t="shared" si="874"/>
        <v>atk_23686606</v>
      </c>
      <c r="AP2862" s="7" t="s">
        <v>3973</v>
      </c>
      <c r="AQ2862" s="7" t="s">
        <v>4000</v>
      </c>
      <c r="AR2862" s="7" t="s">
        <v>3975</v>
      </c>
      <c r="AS2862" s="7" t="s">
        <v>3976</v>
      </c>
      <c r="AU2862" s="7" t="str">
        <f t="shared" si="875"/>
        <v>hp_152859653;atk_23686606;hit_500000;miss_115;cirt_0;cirtSub_-3500</v>
      </c>
    </row>
    <row r="2863" spans="22:47" x14ac:dyDescent="0.2">
      <c r="V2863" s="7" t="str">
        <f t="shared" si="871"/>
        <v>遥远孤岛29-3</v>
      </c>
      <c r="W2863" s="7">
        <f t="shared" si="880"/>
        <v>5545</v>
      </c>
      <c r="X2863" s="9" t="s">
        <v>3469</v>
      </c>
      <c r="Y2863" s="9">
        <v>3</v>
      </c>
      <c r="Z2863" s="8">
        <f t="shared" si="876"/>
        <v>15571</v>
      </c>
      <c r="AA2863" s="6" t="s">
        <v>3967</v>
      </c>
      <c r="AB2863" s="6">
        <v>33448788</v>
      </c>
      <c r="AC2863" s="6">
        <f t="shared" si="881"/>
        <v>3.4325000000000001</v>
      </c>
      <c r="AD2863" s="6">
        <f t="shared" si="882"/>
        <v>114812964</v>
      </c>
      <c r="AE2863" s="6">
        <f t="shared" si="886"/>
        <v>34330550</v>
      </c>
      <c r="AF2863" s="6">
        <v>3870000</v>
      </c>
      <c r="AG2863" s="11">
        <f t="shared" si="884"/>
        <v>153013514</v>
      </c>
      <c r="AH2863">
        <f t="shared" si="883"/>
        <v>4.5745607882713122</v>
      </c>
      <c r="AI2863" s="53">
        <v>0.8</v>
      </c>
      <c r="AJ2863" s="7" t="str">
        <f t="shared" si="872"/>
        <v>hp_153013514</v>
      </c>
      <c r="AK2863" s="7" t="s">
        <v>3968</v>
      </c>
      <c r="AL2863" s="7">
        <v>6480820</v>
      </c>
      <c r="AM2863" s="7">
        <f>INT(IF(MOD(Y2863,3)=0,INT(AL2863*0.55),INT(AL2863*0.35)))</f>
        <v>3564451</v>
      </c>
      <c r="AN2863" s="54">
        <f t="shared" si="873"/>
        <v>23717524</v>
      </c>
      <c r="AO2863" s="7" t="str">
        <f t="shared" si="874"/>
        <v>atk_23717524</v>
      </c>
      <c r="AP2863" s="7" t="s">
        <v>3973</v>
      </c>
      <c r="AQ2863" s="7" t="s">
        <v>4000</v>
      </c>
      <c r="AR2863" s="7" t="s">
        <v>3975</v>
      </c>
      <c r="AS2863" s="7" t="s">
        <v>3976</v>
      </c>
      <c r="AU2863" s="7" t="str">
        <f t="shared" si="875"/>
        <v>hp_153013514;atk_23717524;hit_500000;miss_115;cirt_0;cirtSub_-3500</v>
      </c>
    </row>
    <row r="2864" spans="22:47" x14ac:dyDescent="0.2">
      <c r="V2864" s="7" t="str">
        <f t="shared" si="871"/>
        <v>遥远孤岛29-4</v>
      </c>
      <c r="W2864" s="7">
        <f t="shared" si="880"/>
        <v>5547</v>
      </c>
      <c r="X2864" s="9" t="s">
        <v>3469</v>
      </c>
      <c r="Y2864" s="9">
        <v>4</v>
      </c>
      <c r="Z2864" s="8">
        <f t="shared" si="876"/>
        <v>15575</v>
      </c>
      <c r="AA2864" s="6" t="s">
        <v>3967</v>
      </c>
      <c r="AB2864" s="6">
        <v>33469268</v>
      </c>
      <c r="AC2864" s="6">
        <f t="shared" si="881"/>
        <v>3.4325000000000001</v>
      </c>
      <c r="AD2864" s="6">
        <f t="shared" si="882"/>
        <v>114883262</v>
      </c>
      <c r="AE2864" s="6">
        <f t="shared" si="886"/>
        <v>34330550</v>
      </c>
      <c r="AF2864" s="6">
        <v>3870000</v>
      </c>
      <c r="AG2864" s="11">
        <f t="shared" si="884"/>
        <v>153083812</v>
      </c>
      <c r="AH2864">
        <f t="shared" si="883"/>
        <v>4.5738619679402612</v>
      </c>
      <c r="AI2864" s="53">
        <v>0.8</v>
      </c>
      <c r="AJ2864" s="7" t="str">
        <f t="shared" si="872"/>
        <v>hp_153083812</v>
      </c>
      <c r="AK2864" s="7" t="s">
        <v>3968</v>
      </c>
      <c r="AL2864" s="7">
        <v>6486720</v>
      </c>
      <c r="AM2864" s="7">
        <f>INT(IF(MOD(Y2864,3)=0,INT(AL2864*0.55),INT(AL2864*0.35)))</f>
        <v>2270352</v>
      </c>
      <c r="AN2864" s="54">
        <f t="shared" si="873"/>
        <v>23735489</v>
      </c>
      <c r="AO2864" s="7" t="str">
        <f t="shared" si="874"/>
        <v>atk_23735489</v>
      </c>
      <c r="AP2864" s="7" t="s">
        <v>3973</v>
      </c>
      <c r="AQ2864" s="7" t="s">
        <v>4000</v>
      </c>
      <c r="AR2864" s="7" t="s">
        <v>3975</v>
      </c>
      <c r="AS2864" s="7" t="s">
        <v>3976</v>
      </c>
      <c r="AU2864" s="7" t="str">
        <f t="shared" si="875"/>
        <v>hp_153083812;atk_23735489;hit_500000;miss_115;cirt_0;cirtSub_-3500</v>
      </c>
    </row>
    <row r="2865" spans="22:47" x14ac:dyDescent="0.2">
      <c r="V2865" s="7" t="str">
        <f t="shared" si="871"/>
        <v>遥远孤岛29-5</v>
      </c>
      <c r="W2865" s="7">
        <f t="shared" si="880"/>
        <v>5549</v>
      </c>
      <c r="X2865" s="9" t="s">
        <v>3469</v>
      </c>
      <c r="Y2865" s="9">
        <v>5</v>
      </c>
      <c r="Z2865" s="8">
        <f t="shared" si="876"/>
        <v>15580</v>
      </c>
      <c r="AA2865" s="6" t="s">
        <v>3967</v>
      </c>
      <c r="AB2865" s="6">
        <v>33489750</v>
      </c>
      <c r="AC2865" s="6">
        <f t="shared" si="881"/>
        <v>3.4325000000000001</v>
      </c>
      <c r="AD2865" s="6">
        <f t="shared" si="882"/>
        <v>114953566</v>
      </c>
      <c r="AE2865" s="6">
        <f t="shared" si="886"/>
        <v>34330550</v>
      </c>
      <c r="AF2865" s="6">
        <v>3870000</v>
      </c>
      <c r="AG2865" s="11">
        <f t="shared" si="884"/>
        <v>153154116</v>
      </c>
      <c r="AH2865">
        <f t="shared" si="883"/>
        <v>4.5731639083600202</v>
      </c>
      <c r="AI2865" s="53">
        <v>0.8</v>
      </c>
      <c r="AJ2865" s="7" t="str">
        <f t="shared" si="872"/>
        <v>hp_153154116</v>
      </c>
      <c r="AK2865" s="7" t="s">
        <v>3968</v>
      </c>
      <c r="AL2865" s="7">
        <v>6492620</v>
      </c>
      <c r="AM2865" s="7">
        <f>INT(IF(MOD(Y2865,3)=0,INT(AL2865*0.55),INT(AL2865*0.35)))</f>
        <v>2272417</v>
      </c>
      <c r="AN2865" s="54">
        <f t="shared" si="873"/>
        <v>23753452</v>
      </c>
      <c r="AO2865" s="7" t="str">
        <f t="shared" si="874"/>
        <v>atk_23753452</v>
      </c>
      <c r="AP2865" s="7" t="s">
        <v>3973</v>
      </c>
      <c r="AQ2865" s="7" t="s">
        <v>4000</v>
      </c>
      <c r="AR2865" s="7" t="s">
        <v>3975</v>
      </c>
      <c r="AS2865" s="7" t="s">
        <v>3976</v>
      </c>
      <c r="AU2865" s="7" t="str">
        <f t="shared" si="875"/>
        <v>hp_153154116;atk_23753452;hit_500000;miss_115;cirt_0;cirtSub_-3500</v>
      </c>
    </row>
    <row r="2866" spans="22:47" x14ac:dyDescent="0.2">
      <c r="V2866" s="7" t="str">
        <f t="shared" si="871"/>
        <v>遥远孤岛29-6</v>
      </c>
      <c r="W2866" s="7">
        <f t="shared" si="880"/>
        <v>5551</v>
      </c>
      <c r="X2866" s="9" t="s">
        <v>3469</v>
      </c>
      <c r="Y2866" s="9">
        <v>6</v>
      </c>
      <c r="Z2866" s="8">
        <f t="shared" si="876"/>
        <v>15586</v>
      </c>
      <c r="AA2866" s="6" t="s">
        <v>3967</v>
      </c>
      <c r="AB2866" s="6">
        <v>33510235</v>
      </c>
      <c r="AC2866" s="6">
        <f t="shared" si="881"/>
        <v>3.4350000000000001</v>
      </c>
      <c r="AD2866" s="6">
        <f t="shared" si="882"/>
        <v>115107657</v>
      </c>
      <c r="AE2866" s="6">
        <f t="shared" si="886"/>
        <v>34330550</v>
      </c>
      <c r="AF2866" s="6">
        <v>3870000</v>
      </c>
      <c r="AG2866" s="11">
        <f t="shared" si="884"/>
        <v>153308207</v>
      </c>
      <c r="AH2866">
        <f t="shared" si="883"/>
        <v>4.5749666333285939</v>
      </c>
      <c r="AI2866" s="53">
        <v>0.8</v>
      </c>
      <c r="AJ2866" s="7" t="str">
        <f t="shared" si="872"/>
        <v>hp_153308207</v>
      </c>
      <c r="AK2866" s="7" t="s">
        <v>3968</v>
      </c>
      <c r="AL2866" s="7">
        <v>6498520</v>
      </c>
      <c r="AM2866" s="7">
        <f>INT(IF(MOD(Y2866,3)=0,INT(AL2866*0.55),INT(AL2866*0.35)))</f>
        <v>3574186</v>
      </c>
      <c r="AN2866" s="54">
        <f t="shared" si="873"/>
        <v>23784409</v>
      </c>
      <c r="AO2866" s="7" t="str">
        <f t="shared" si="874"/>
        <v>atk_23784409</v>
      </c>
      <c r="AP2866" s="7" t="s">
        <v>3973</v>
      </c>
      <c r="AQ2866" s="7" t="s">
        <v>4000</v>
      </c>
      <c r="AR2866" s="7" t="s">
        <v>3975</v>
      </c>
      <c r="AS2866" s="7" t="s">
        <v>3976</v>
      </c>
      <c r="AU2866" s="7" t="str">
        <f t="shared" si="875"/>
        <v>hp_153308207;atk_23784409;hit_500000;miss_115;cirt_0;cirtSub_-3500</v>
      </c>
    </row>
    <row r="2867" spans="22:47" x14ac:dyDescent="0.2">
      <c r="V2867" s="7" t="str">
        <f t="shared" si="871"/>
        <v>遥远孤岛29-7</v>
      </c>
      <c r="W2867" s="7">
        <f t="shared" si="880"/>
        <v>5553</v>
      </c>
      <c r="X2867" s="9" t="s">
        <v>3469</v>
      </c>
      <c r="Y2867" s="9">
        <v>7</v>
      </c>
      <c r="Z2867" s="8">
        <f t="shared" si="876"/>
        <v>15593</v>
      </c>
      <c r="AA2867" s="6" t="s">
        <v>3967</v>
      </c>
      <c r="AB2867" s="6">
        <v>33530722</v>
      </c>
      <c r="AC2867" s="6">
        <f t="shared" si="881"/>
        <v>3.4350000000000001</v>
      </c>
      <c r="AD2867" s="6">
        <f t="shared" si="882"/>
        <v>115178030</v>
      </c>
      <c r="AE2867" s="6">
        <f t="shared" si="886"/>
        <v>34330550</v>
      </c>
      <c r="AF2867" s="6">
        <v>3870000</v>
      </c>
      <c r="AG2867" s="11">
        <f t="shared" si="884"/>
        <v>153378580</v>
      </c>
      <c r="AH2867">
        <f t="shared" si="883"/>
        <v>4.5742701275564537</v>
      </c>
      <c r="AI2867" s="53">
        <v>0.8</v>
      </c>
      <c r="AJ2867" s="7" t="str">
        <f t="shared" si="872"/>
        <v>hp_153378580</v>
      </c>
      <c r="AK2867" s="7" t="s">
        <v>3968</v>
      </c>
      <c r="AL2867" s="7">
        <v>6504420</v>
      </c>
      <c r="AM2867" s="7">
        <f>INT(IF(MOD(Y2867,3)=0,INT(AL2867*0.55),INT(AL2867*0.35)))</f>
        <v>2276547</v>
      </c>
      <c r="AN2867" s="54">
        <f t="shared" si="873"/>
        <v>23802379</v>
      </c>
      <c r="AO2867" s="7" t="str">
        <f t="shared" si="874"/>
        <v>atk_23802379</v>
      </c>
      <c r="AP2867" s="7" t="s">
        <v>3973</v>
      </c>
      <c r="AQ2867" s="7" t="s">
        <v>4000</v>
      </c>
      <c r="AR2867" s="7" t="s">
        <v>3975</v>
      </c>
      <c r="AS2867" s="7" t="s">
        <v>3976</v>
      </c>
      <c r="AU2867" s="7" t="str">
        <f t="shared" si="875"/>
        <v>hp_153378580;atk_23802379;hit_500000;miss_115;cirt_0;cirtSub_-3500</v>
      </c>
    </row>
    <row r="2868" spans="22:47" x14ac:dyDescent="0.2">
      <c r="V2868" s="7" t="str">
        <f t="shared" si="871"/>
        <v>遥远孤岛29-8</v>
      </c>
      <c r="W2868" s="7">
        <f t="shared" si="880"/>
        <v>5555</v>
      </c>
      <c r="X2868" s="9" t="s">
        <v>3469</v>
      </c>
      <c r="Y2868" s="9">
        <v>8</v>
      </c>
      <c r="Z2868" s="8">
        <f t="shared" si="876"/>
        <v>15601</v>
      </c>
      <c r="AA2868" s="6" t="s">
        <v>3967</v>
      </c>
      <c r="AB2868" s="6">
        <v>33551211</v>
      </c>
      <c r="AC2868" s="6">
        <f t="shared" si="881"/>
        <v>3.4350000000000001</v>
      </c>
      <c r="AD2868" s="6">
        <f t="shared" si="882"/>
        <v>115248409</v>
      </c>
      <c r="AE2868" s="6">
        <f t="shared" si="886"/>
        <v>34330550</v>
      </c>
      <c r="AF2868" s="6">
        <v>3870000</v>
      </c>
      <c r="AG2868" s="11">
        <f t="shared" si="884"/>
        <v>153448959</v>
      </c>
      <c r="AH2868">
        <f t="shared" si="883"/>
        <v>4.5735743785820429</v>
      </c>
      <c r="AI2868" s="53">
        <v>0.8</v>
      </c>
      <c r="AJ2868" s="7" t="str">
        <f t="shared" si="872"/>
        <v>hp_153448959</v>
      </c>
      <c r="AK2868" s="7" t="s">
        <v>3968</v>
      </c>
      <c r="AL2868" s="7">
        <v>6510320</v>
      </c>
      <c r="AM2868" s="7">
        <f>INT(IF(MOD(Y2868,3)=0,INT(AL2868*0.55),INT(AL2868*0.35)))</f>
        <v>2278612</v>
      </c>
      <c r="AN2868" s="54">
        <f t="shared" si="873"/>
        <v>23820346</v>
      </c>
      <c r="AO2868" s="7" t="str">
        <f t="shared" si="874"/>
        <v>atk_23820346</v>
      </c>
      <c r="AP2868" s="7" t="s">
        <v>3973</v>
      </c>
      <c r="AQ2868" s="7" t="s">
        <v>4000</v>
      </c>
      <c r="AR2868" s="7" t="s">
        <v>3975</v>
      </c>
      <c r="AS2868" s="7" t="s">
        <v>3976</v>
      </c>
      <c r="AU2868" s="7" t="str">
        <f t="shared" si="875"/>
        <v>hp_153448959;atk_23820346;hit_500000;miss_115;cirt_0;cirtSub_-3500</v>
      </c>
    </row>
    <row r="2869" spans="22:47" x14ac:dyDescent="0.2">
      <c r="V2869" s="7" t="str">
        <f t="shared" si="871"/>
        <v>遥远孤岛29-9</v>
      </c>
      <c r="W2869" s="7">
        <f t="shared" si="880"/>
        <v>5557</v>
      </c>
      <c r="X2869" s="9" t="s">
        <v>3469</v>
      </c>
      <c r="Y2869" s="9">
        <v>9</v>
      </c>
      <c r="Z2869" s="8">
        <f t="shared" si="876"/>
        <v>15610</v>
      </c>
      <c r="AA2869" s="6" t="s">
        <v>3967</v>
      </c>
      <c r="AB2869" s="6">
        <v>33571701</v>
      </c>
      <c r="AC2869" s="6">
        <f t="shared" si="881"/>
        <v>3.4375</v>
      </c>
      <c r="AD2869" s="6">
        <f t="shared" si="882"/>
        <v>115402722</v>
      </c>
      <c r="AE2869" s="6">
        <f t="shared" si="886"/>
        <v>34330550</v>
      </c>
      <c r="AF2869" s="6">
        <v>3870000</v>
      </c>
      <c r="AG2869" s="11">
        <f t="shared" si="884"/>
        <v>153603272</v>
      </c>
      <c r="AH2869">
        <f t="shared" si="883"/>
        <v>4.5753794840481872</v>
      </c>
      <c r="AI2869" s="53">
        <v>0.8</v>
      </c>
      <c r="AJ2869" s="7" t="str">
        <f t="shared" si="872"/>
        <v>hp_153603272</v>
      </c>
      <c r="AK2869" s="7" t="s">
        <v>3968</v>
      </c>
      <c r="AL2869" s="7">
        <v>6516220</v>
      </c>
      <c r="AM2869" s="7">
        <f>INT(IF(MOD(Y2869,3)=0,INT(AL2869*0.55),INT(AL2869*0.35)))</f>
        <v>3583921</v>
      </c>
      <c r="AN2869" s="54">
        <f t="shared" si="873"/>
        <v>23851343</v>
      </c>
      <c r="AO2869" s="7" t="str">
        <f t="shared" si="874"/>
        <v>atk_23851343</v>
      </c>
      <c r="AP2869" s="7" t="s">
        <v>3973</v>
      </c>
      <c r="AQ2869" s="7" t="s">
        <v>4000</v>
      </c>
      <c r="AR2869" s="7" t="s">
        <v>3975</v>
      </c>
      <c r="AS2869" s="7" t="s">
        <v>3976</v>
      </c>
      <c r="AU2869" s="7" t="str">
        <f t="shared" si="875"/>
        <v>hp_153603272;atk_23851343;hit_500000;miss_115;cirt_0;cirtSub_-3500</v>
      </c>
    </row>
    <row r="2870" spans="22:47" x14ac:dyDescent="0.2">
      <c r="V2870" s="7" t="str">
        <f t="shared" si="871"/>
        <v>遥远孤岛29-10</v>
      </c>
      <c r="W2870" s="7">
        <f t="shared" si="880"/>
        <v>5559</v>
      </c>
      <c r="X2870" s="9" t="s">
        <v>3469</v>
      </c>
      <c r="Y2870" s="9">
        <v>10</v>
      </c>
      <c r="Z2870" s="8">
        <f t="shared" si="876"/>
        <v>15620</v>
      </c>
      <c r="AA2870" s="6" t="s">
        <v>3967</v>
      </c>
      <c r="AB2870" s="6">
        <v>33592193</v>
      </c>
      <c r="AC2870" s="6">
        <f t="shared" si="881"/>
        <v>3.4375</v>
      </c>
      <c r="AD2870" s="6">
        <f t="shared" si="882"/>
        <v>115473163</v>
      </c>
      <c r="AE2870" s="6">
        <f t="shared" si="886"/>
        <v>34330550</v>
      </c>
      <c r="AF2870" s="6">
        <v>3870000</v>
      </c>
      <c r="AG2870" s="11">
        <f t="shared" si="884"/>
        <v>153673713</v>
      </c>
      <c r="AH2870">
        <f t="shared" si="883"/>
        <v>4.5746853443000877</v>
      </c>
      <c r="AI2870" s="53">
        <v>0.8</v>
      </c>
      <c r="AJ2870" s="7" t="str">
        <f t="shared" si="872"/>
        <v>hp_153673713</v>
      </c>
      <c r="AK2870" s="7" t="s">
        <v>3968</v>
      </c>
      <c r="AL2870" s="7">
        <v>6522120</v>
      </c>
      <c r="AM2870" s="7">
        <f>INT(IF(MOD(Y2870,3)=0,INT(AL2870*0.55),INT(AL2870*0.35)))</f>
        <v>2282742</v>
      </c>
      <c r="AN2870" s="54">
        <f t="shared" si="873"/>
        <v>23869317</v>
      </c>
      <c r="AO2870" s="7" t="str">
        <f t="shared" si="874"/>
        <v>atk_23869317</v>
      </c>
      <c r="AP2870" s="7" t="s">
        <v>3973</v>
      </c>
      <c r="AQ2870" s="7" t="s">
        <v>4000</v>
      </c>
      <c r="AR2870" s="7" t="s">
        <v>3975</v>
      </c>
      <c r="AS2870" s="7" t="s">
        <v>3976</v>
      </c>
      <c r="AU2870" s="7" t="str">
        <f t="shared" si="875"/>
        <v>hp_153673713;atk_23869317;hit_500000;miss_115;cirt_0;cirtSub_-3500</v>
      </c>
    </row>
    <row r="2871" spans="22:47" x14ac:dyDescent="0.2">
      <c r="V2871" s="7" t="str">
        <f t="shared" si="871"/>
        <v>遥远孤岛30-1</v>
      </c>
      <c r="W2871" s="7">
        <f t="shared" si="880"/>
        <v>5561</v>
      </c>
      <c r="X2871" s="9" t="s">
        <v>3470</v>
      </c>
      <c r="Y2871" s="9">
        <v>1</v>
      </c>
      <c r="Z2871" s="8">
        <f t="shared" si="876"/>
        <v>15621</v>
      </c>
      <c r="AA2871" s="6" t="s">
        <v>3967</v>
      </c>
      <c r="AB2871" s="6">
        <v>33612687</v>
      </c>
      <c r="AC2871" s="6">
        <f t="shared" si="881"/>
        <v>3.44</v>
      </c>
      <c r="AD2871" s="6">
        <f t="shared" si="882"/>
        <v>115627643</v>
      </c>
      <c r="AE2871" s="6">
        <f t="shared" ref="AE2871" si="888">IF(MOD(Y2871,1)=0,INT(AD2870*0.3),0)</f>
        <v>34641948</v>
      </c>
      <c r="AF2871" s="6">
        <v>3870000</v>
      </c>
      <c r="AG2871" s="11">
        <f t="shared" si="884"/>
        <v>154139591</v>
      </c>
      <c r="AH2871">
        <f t="shared" si="883"/>
        <v>4.5857562949370871</v>
      </c>
      <c r="AI2871" s="53">
        <v>0.8</v>
      </c>
      <c r="AJ2871" s="7" t="str">
        <f t="shared" si="872"/>
        <v>hp_154139591</v>
      </c>
      <c r="AK2871" s="7" t="s">
        <v>3968</v>
      </c>
      <c r="AL2871" s="7">
        <v>6528020</v>
      </c>
      <c r="AM2871" s="7">
        <f>INT(IF(MOD(Y2871,3)=0,INT(AL2871*0.55),INT(AL2871*0.35)))</f>
        <v>2284807</v>
      </c>
      <c r="AN2871" s="54">
        <f t="shared" si="873"/>
        <v>23948727</v>
      </c>
      <c r="AO2871" s="7" t="str">
        <f t="shared" si="874"/>
        <v>atk_23948727</v>
      </c>
      <c r="AP2871" s="7" t="s">
        <v>3973</v>
      </c>
      <c r="AQ2871" s="7" t="s">
        <v>4000</v>
      </c>
      <c r="AR2871" s="7" t="s">
        <v>3975</v>
      </c>
      <c r="AS2871" s="7" t="s">
        <v>3976</v>
      </c>
      <c r="AU2871" s="7" t="str">
        <f t="shared" si="875"/>
        <v>hp_154139591;atk_23948727;hit_500000;miss_115;cirt_0;cirtSub_-3500</v>
      </c>
    </row>
    <row r="2872" spans="22:47" x14ac:dyDescent="0.2">
      <c r="V2872" s="7" t="str">
        <f t="shared" si="871"/>
        <v>遥远孤岛30-2</v>
      </c>
      <c r="W2872" s="7">
        <f t="shared" si="880"/>
        <v>5563</v>
      </c>
      <c r="X2872" s="9" t="s">
        <v>3470</v>
      </c>
      <c r="Y2872" s="9">
        <v>2</v>
      </c>
      <c r="Z2872" s="8">
        <f t="shared" si="876"/>
        <v>15623</v>
      </c>
      <c r="AA2872" s="6" t="s">
        <v>3967</v>
      </c>
      <c r="AB2872" s="6">
        <v>33633183</v>
      </c>
      <c r="AC2872" s="6">
        <f t="shared" si="881"/>
        <v>3.44</v>
      </c>
      <c r="AD2872" s="6">
        <f t="shared" si="882"/>
        <v>115698149</v>
      </c>
      <c r="AE2872" s="6">
        <f t="shared" si="886"/>
        <v>34641948</v>
      </c>
      <c r="AF2872" s="6">
        <v>3870000</v>
      </c>
      <c r="AG2872" s="11">
        <f t="shared" si="884"/>
        <v>154210097</v>
      </c>
      <c r="AH2872">
        <f t="shared" si="883"/>
        <v>4.5850580660177185</v>
      </c>
      <c r="AI2872" s="53">
        <v>0.8</v>
      </c>
      <c r="AJ2872" s="7" t="str">
        <f t="shared" si="872"/>
        <v>hp_154210097</v>
      </c>
      <c r="AK2872" s="7" t="s">
        <v>3968</v>
      </c>
      <c r="AL2872" s="7">
        <v>6533920</v>
      </c>
      <c r="AM2872" s="7">
        <f>INT(IF(MOD(Y2872,3)=0,INT(AL2872*0.55),INT(AL2872*0.35)))</f>
        <v>2286872</v>
      </c>
      <c r="AN2872" s="54">
        <f t="shared" si="873"/>
        <v>23966722</v>
      </c>
      <c r="AO2872" s="7" t="str">
        <f t="shared" si="874"/>
        <v>atk_23966722</v>
      </c>
      <c r="AP2872" s="7" t="s">
        <v>3973</v>
      </c>
      <c r="AQ2872" s="7" t="s">
        <v>4000</v>
      </c>
      <c r="AR2872" s="7" t="s">
        <v>3975</v>
      </c>
      <c r="AS2872" s="7" t="s">
        <v>3976</v>
      </c>
      <c r="AU2872" s="7" t="str">
        <f t="shared" si="875"/>
        <v>hp_154210097;atk_23966722;hit_500000;miss_115;cirt_0;cirtSub_-3500</v>
      </c>
    </row>
    <row r="2873" spans="22:47" x14ac:dyDescent="0.2">
      <c r="V2873" s="7" t="str">
        <f t="shared" si="871"/>
        <v>遥远孤岛30-3</v>
      </c>
      <c r="W2873" s="7">
        <f t="shared" si="880"/>
        <v>5565</v>
      </c>
      <c r="X2873" s="9" t="s">
        <v>3470</v>
      </c>
      <c r="Y2873" s="9">
        <v>3</v>
      </c>
      <c r="Z2873" s="8">
        <f t="shared" si="876"/>
        <v>15626</v>
      </c>
      <c r="AA2873" s="6" t="s">
        <v>3967</v>
      </c>
      <c r="AB2873" s="6">
        <v>33653680</v>
      </c>
      <c r="AC2873" s="6">
        <f t="shared" si="881"/>
        <v>3.4424999999999999</v>
      </c>
      <c r="AD2873" s="6">
        <f t="shared" si="882"/>
        <v>115852793</v>
      </c>
      <c r="AE2873" s="6">
        <f t="shared" si="886"/>
        <v>34641948</v>
      </c>
      <c r="AF2873" s="6">
        <v>3870000</v>
      </c>
      <c r="AG2873" s="11">
        <f t="shared" si="884"/>
        <v>154364741</v>
      </c>
      <c r="AH2873">
        <f t="shared" si="883"/>
        <v>4.5868606642720797</v>
      </c>
      <c r="AI2873" s="53">
        <v>0.8</v>
      </c>
      <c r="AJ2873" s="7" t="str">
        <f t="shared" si="872"/>
        <v>hp_154364741</v>
      </c>
      <c r="AK2873" s="7" t="s">
        <v>3968</v>
      </c>
      <c r="AL2873" s="7">
        <v>6539820</v>
      </c>
      <c r="AM2873" s="7">
        <f>INT(IF(MOD(Y2873,3)=0,INT(AL2873*0.55),INT(AL2873*0.35)))</f>
        <v>3596901</v>
      </c>
      <c r="AN2873" s="54">
        <f t="shared" si="873"/>
        <v>23997794</v>
      </c>
      <c r="AO2873" s="7" t="str">
        <f t="shared" si="874"/>
        <v>atk_23997794</v>
      </c>
      <c r="AP2873" s="7" t="s">
        <v>3973</v>
      </c>
      <c r="AQ2873" s="7" t="s">
        <v>4000</v>
      </c>
      <c r="AR2873" s="7" t="s">
        <v>3975</v>
      </c>
      <c r="AS2873" s="7" t="s">
        <v>3976</v>
      </c>
      <c r="AU2873" s="7" t="str">
        <f t="shared" si="875"/>
        <v>hp_154364741;atk_23997794;hit_500000;miss_115;cirt_0;cirtSub_-3500</v>
      </c>
    </row>
    <row r="2874" spans="22:47" x14ac:dyDescent="0.2">
      <c r="V2874" s="7" t="str">
        <f t="shared" si="871"/>
        <v>遥远孤岛30-4</v>
      </c>
      <c r="W2874" s="7">
        <f t="shared" si="880"/>
        <v>5567</v>
      </c>
      <c r="X2874" s="9" t="s">
        <v>3470</v>
      </c>
      <c r="Y2874" s="9">
        <v>4</v>
      </c>
      <c r="Z2874" s="8">
        <f t="shared" si="876"/>
        <v>15630</v>
      </c>
      <c r="AA2874" s="6" t="s">
        <v>3967</v>
      </c>
      <c r="AB2874" s="6">
        <v>33674178</v>
      </c>
      <c r="AC2874" s="6">
        <f t="shared" si="881"/>
        <v>3.4424999999999999</v>
      </c>
      <c r="AD2874" s="6">
        <f t="shared" si="882"/>
        <v>115923357</v>
      </c>
      <c r="AE2874" s="6">
        <f t="shared" si="886"/>
        <v>34641948</v>
      </c>
      <c r="AF2874" s="6">
        <v>3870000</v>
      </c>
      <c r="AG2874" s="11">
        <f t="shared" si="884"/>
        <v>154435305</v>
      </c>
      <c r="AH2874">
        <f t="shared" si="883"/>
        <v>4.5861640631584235</v>
      </c>
      <c r="AI2874" s="53">
        <v>0.8</v>
      </c>
      <c r="AJ2874" s="7" t="str">
        <f t="shared" si="872"/>
        <v>hp_154435305</v>
      </c>
      <c r="AK2874" s="7" t="s">
        <v>3968</v>
      </c>
      <c r="AL2874" s="7">
        <v>6545720</v>
      </c>
      <c r="AM2874" s="7">
        <f>INT(IF(MOD(Y2874,3)=0,INT(AL2874*0.55),INT(AL2874*0.35)))</f>
        <v>2291002</v>
      </c>
      <c r="AN2874" s="54">
        <f t="shared" si="873"/>
        <v>24015796</v>
      </c>
      <c r="AO2874" s="7" t="str">
        <f t="shared" si="874"/>
        <v>atk_24015796</v>
      </c>
      <c r="AP2874" s="7" t="s">
        <v>3973</v>
      </c>
      <c r="AQ2874" s="7" t="s">
        <v>4000</v>
      </c>
      <c r="AR2874" s="7" t="s">
        <v>3975</v>
      </c>
      <c r="AS2874" s="7" t="s">
        <v>3976</v>
      </c>
      <c r="AU2874" s="7" t="str">
        <f t="shared" si="875"/>
        <v>hp_154435305;atk_24015796;hit_500000;miss_115;cirt_0;cirtSub_-3500</v>
      </c>
    </row>
    <row r="2875" spans="22:47" x14ac:dyDescent="0.2">
      <c r="V2875" s="7" t="str">
        <f t="shared" si="871"/>
        <v>遥远孤岛30-5</v>
      </c>
      <c r="W2875" s="7">
        <f t="shared" si="880"/>
        <v>5569</v>
      </c>
      <c r="X2875" s="9" t="s">
        <v>3470</v>
      </c>
      <c r="Y2875" s="9">
        <v>5</v>
      </c>
      <c r="Z2875" s="8">
        <f t="shared" si="876"/>
        <v>15635</v>
      </c>
      <c r="AA2875" s="6" t="s">
        <v>3967</v>
      </c>
      <c r="AB2875" s="6">
        <v>33694677</v>
      </c>
      <c r="AC2875" s="6">
        <f t="shared" si="881"/>
        <v>3.4424999999999999</v>
      </c>
      <c r="AD2875" s="6">
        <f t="shared" si="882"/>
        <v>115993925</v>
      </c>
      <c r="AE2875" s="6">
        <f t="shared" si="886"/>
        <v>34641948</v>
      </c>
      <c r="AF2875" s="6">
        <v>3870000</v>
      </c>
      <c r="AG2875" s="11">
        <f t="shared" si="884"/>
        <v>154505873</v>
      </c>
      <c r="AH2875">
        <f t="shared" si="883"/>
        <v>4.585468292217195</v>
      </c>
      <c r="AI2875" s="53">
        <v>0.8</v>
      </c>
      <c r="AJ2875" s="7" t="str">
        <f t="shared" si="872"/>
        <v>hp_154505873</v>
      </c>
      <c r="AK2875" s="7" t="s">
        <v>3968</v>
      </c>
      <c r="AL2875" s="7">
        <v>6551620</v>
      </c>
      <c r="AM2875" s="7">
        <f>INT(IF(MOD(Y2875,3)=0,INT(AL2875*0.55),INT(AL2875*0.35)))</f>
        <v>2293067</v>
      </c>
      <c r="AN2875" s="54">
        <f t="shared" si="873"/>
        <v>24033796</v>
      </c>
      <c r="AO2875" s="7" t="str">
        <f t="shared" si="874"/>
        <v>atk_24033796</v>
      </c>
      <c r="AP2875" s="7" t="s">
        <v>3973</v>
      </c>
      <c r="AQ2875" s="7" t="s">
        <v>4000</v>
      </c>
      <c r="AR2875" s="7" t="s">
        <v>3975</v>
      </c>
      <c r="AS2875" s="7" t="s">
        <v>3976</v>
      </c>
      <c r="AU2875" s="7" t="str">
        <f t="shared" si="875"/>
        <v>hp_154505873;atk_24033796;hit_500000;miss_115;cirt_0;cirtSub_-3500</v>
      </c>
    </row>
    <row r="2876" spans="22:47" x14ac:dyDescent="0.2">
      <c r="V2876" s="7" t="str">
        <f t="shared" si="871"/>
        <v>遥远孤岛30-6</v>
      </c>
      <c r="W2876" s="7">
        <f t="shared" si="880"/>
        <v>5571</v>
      </c>
      <c r="X2876" s="9" t="s">
        <v>3470</v>
      </c>
      <c r="Y2876" s="9">
        <v>6</v>
      </c>
      <c r="Z2876" s="8">
        <f t="shared" si="876"/>
        <v>15641</v>
      </c>
      <c r="AA2876" s="6" t="s">
        <v>3967</v>
      </c>
      <c r="AB2876" s="6">
        <v>33715177</v>
      </c>
      <c r="AC2876" s="6">
        <f t="shared" si="881"/>
        <v>3.4449999999999998</v>
      </c>
      <c r="AD2876" s="6">
        <f t="shared" si="882"/>
        <v>116148784</v>
      </c>
      <c r="AE2876" s="6">
        <f t="shared" si="886"/>
        <v>34641948</v>
      </c>
      <c r="AF2876" s="6">
        <v>3870000</v>
      </c>
      <c r="AG2876" s="11">
        <f t="shared" si="884"/>
        <v>154660732</v>
      </c>
      <c r="AH2876">
        <f t="shared" si="883"/>
        <v>4.5872733220412876</v>
      </c>
      <c r="AI2876" s="53">
        <v>0.8</v>
      </c>
      <c r="AJ2876" s="7" t="str">
        <f t="shared" si="872"/>
        <v>hp_154660732</v>
      </c>
      <c r="AK2876" s="7" t="s">
        <v>3968</v>
      </c>
      <c r="AL2876" s="7">
        <v>6557520</v>
      </c>
      <c r="AM2876" s="7">
        <f>INT(IF(MOD(Y2876,3)=0,INT(AL2876*0.55),INT(AL2876*0.35)))</f>
        <v>3606636</v>
      </c>
      <c r="AN2876" s="54">
        <f t="shared" si="873"/>
        <v>24064909</v>
      </c>
      <c r="AO2876" s="7" t="str">
        <f t="shared" si="874"/>
        <v>atk_24064909</v>
      </c>
      <c r="AP2876" s="7" t="s">
        <v>3973</v>
      </c>
      <c r="AQ2876" s="7" t="s">
        <v>4000</v>
      </c>
      <c r="AR2876" s="7" t="s">
        <v>3975</v>
      </c>
      <c r="AS2876" s="7" t="s">
        <v>3976</v>
      </c>
      <c r="AU2876" s="7" t="str">
        <f t="shared" si="875"/>
        <v>hp_154660732;atk_24064909;hit_500000;miss_115;cirt_0;cirtSub_-3500</v>
      </c>
    </row>
    <row r="2877" spans="22:47" x14ac:dyDescent="0.2">
      <c r="V2877" s="7" t="str">
        <f t="shared" si="871"/>
        <v>遥远孤岛30-7</v>
      </c>
      <c r="W2877" s="7">
        <f t="shared" si="880"/>
        <v>5573</v>
      </c>
      <c r="X2877" s="9" t="s">
        <v>3470</v>
      </c>
      <c r="Y2877" s="9">
        <v>7</v>
      </c>
      <c r="Z2877" s="8">
        <f t="shared" si="876"/>
        <v>15648</v>
      </c>
      <c r="AA2877" s="6" t="s">
        <v>3967</v>
      </c>
      <c r="AB2877" s="6">
        <v>33735680</v>
      </c>
      <c r="AC2877" s="6">
        <f t="shared" si="881"/>
        <v>3.4449999999999998</v>
      </c>
      <c r="AD2877" s="6">
        <f t="shared" si="882"/>
        <v>116219417</v>
      </c>
      <c r="AE2877" s="6">
        <f t="shared" si="886"/>
        <v>34641948</v>
      </c>
      <c r="AF2877" s="6">
        <v>3870000</v>
      </c>
      <c r="AG2877" s="11">
        <f t="shared" si="884"/>
        <v>154731365</v>
      </c>
      <c r="AH2877">
        <f t="shared" si="883"/>
        <v>4.5865791055641978</v>
      </c>
      <c r="AI2877" s="53">
        <v>0.8</v>
      </c>
      <c r="AJ2877" s="7" t="str">
        <f t="shared" si="872"/>
        <v>hp_154731365</v>
      </c>
      <c r="AK2877" s="7" t="s">
        <v>3968</v>
      </c>
      <c r="AL2877" s="7">
        <v>6563420</v>
      </c>
      <c r="AM2877" s="7">
        <f>INT(IF(MOD(Y2877,3)=0,INT(AL2877*0.55),INT(AL2877*0.35)))</f>
        <v>2297197</v>
      </c>
      <c r="AN2877" s="54">
        <f t="shared" si="873"/>
        <v>24082916</v>
      </c>
      <c r="AO2877" s="7" t="str">
        <f t="shared" si="874"/>
        <v>atk_24082916</v>
      </c>
      <c r="AP2877" s="7" t="s">
        <v>3973</v>
      </c>
      <c r="AQ2877" s="7" t="s">
        <v>4000</v>
      </c>
      <c r="AR2877" s="7" t="s">
        <v>3975</v>
      </c>
      <c r="AS2877" s="7" t="s">
        <v>3976</v>
      </c>
      <c r="AU2877" s="7" t="str">
        <f t="shared" si="875"/>
        <v>hp_154731365;atk_24082916;hit_500000;miss_115;cirt_0;cirtSub_-3500</v>
      </c>
    </row>
    <row r="2878" spans="22:47" x14ac:dyDescent="0.2">
      <c r="V2878" s="7" t="str">
        <f t="shared" si="871"/>
        <v>遥远孤岛30-8</v>
      </c>
      <c r="W2878" s="7">
        <f t="shared" si="880"/>
        <v>5575</v>
      </c>
      <c r="X2878" s="9" t="s">
        <v>3470</v>
      </c>
      <c r="Y2878" s="9">
        <v>8</v>
      </c>
      <c r="Z2878" s="8">
        <f t="shared" si="876"/>
        <v>15656</v>
      </c>
      <c r="AA2878" s="6" t="s">
        <v>3967</v>
      </c>
      <c r="AB2878" s="6">
        <v>33756184</v>
      </c>
      <c r="AC2878" s="6">
        <f t="shared" si="881"/>
        <v>3.4449999999999998</v>
      </c>
      <c r="AD2878" s="6">
        <f t="shared" si="882"/>
        <v>116290053</v>
      </c>
      <c r="AE2878" s="6">
        <f t="shared" si="886"/>
        <v>34641948</v>
      </c>
      <c r="AF2878" s="6">
        <v>3870000</v>
      </c>
      <c r="AG2878" s="11">
        <f t="shared" si="884"/>
        <v>154802001</v>
      </c>
      <c r="AH2878">
        <f t="shared" si="883"/>
        <v>4.5858856854198926</v>
      </c>
      <c r="AI2878" s="53">
        <v>0.8</v>
      </c>
      <c r="AJ2878" s="7" t="str">
        <f t="shared" si="872"/>
        <v>hp_154802001</v>
      </c>
      <c r="AK2878" s="7" t="s">
        <v>3968</v>
      </c>
      <c r="AL2878" s="7">
        <v>6569320</v>
      </c>
      <c r="AM2878" s="7">
        <f>INT(IF(MOD(Y2878,3)=0,INT(AL2878*0.55),INT(AL2878*0.35)))</f>
        <v>2299262</v>
      </c>
      <c r="AN2878" s="54">
        <f t="shared" si="873"/>
        <v>24100920</v>
      </c>
      <c r="AO2878" s="7" t="str">
        <f t="shared" si="874"/>
        <v>atk_24100920</v>
      </c>
      <c r="AP2878" s="7" t="s">
        <v>3973</v>
      </c>
      <c r="AQ2878" s="7" t="s">
        <v>4000</v>
      </c>
      <c r="AR2878" s="7" t="s">
        <v>3975</v>
      </c>
      <c r="AS2878" s="7" t="s">
        <v>3976</v>
      </c>
      <c r="AU2878" s="7" t="str">
        <f t="shared" si="875"/>
        <v>hp_154802001;atk_24100920;hit_500000;miss_115;cirt_0;cirtSub_-3500</v>
      </c>
    </row>
    <row r="2879" spans="22:47" x14ac:dyDescent="0.2">
      <c r="V2879" s="7" t="str">
        <f t="shared" si="871"/>
        <v>遥远孤岛30-9</v>
      </c>
      <c r="W2879" s="7">
        <f t="shared" si="880"/>
        <v>5577</v>
      </c>
      <c r="X2879" s="9" t="s">
        <v>3470</v>
      </c>
      <c r="Y2879" s="9">
        <v>9</v>
      </c>
      <c r="Z2879" s="8">
        <f t="shared" si="876"/>
        <v>15665</v>
      </c>
      <c r="AA2879" s="6" t="s">
        <v>3967</v>
      </c>
      <c r="AB2879" s="6">
        <v>33776690</v>
      </c>
      <c r="AC2879" s="6">
        <f t="shared" si="881"/>
        <v>3.4474999999999998</v>
      </c>
      <c r="AD2879" s="6">
        <f t="shared" si="882"/>
        <v>116445138</v>
      </c>
      <c r="AE2879" s="6">
        <f t="shared" si="886"/>
        <v>34641948</v>
      </c>
      <c r="AF2879" s="6">
        <v>3870000</v>
      </c>
      <c r="AG2879" s="11">
        <f t="shared" si="884"/>
        <v>154957086</v>
      </c>
      <c r="AH2879">
        <f t="shared" si="883"/>
        <v>4.5876930510360845</v>
      </c>
      <c r="AI2879" s="53">
        <v>0.8</v>
      </c>
      <c r="AJ2879" s="7" t="str">
        <f t="shared" si="872"/>
        <v>hp_154957086</v>
      </c>
      <c r="AK2879" s="7" t="s">
        <v>3968</v>
      </c>
      <c r="AL2879" s="7">
        <v>6575220</v>
      </c>
      <c r="AM2879" s="7">
        <f>INT(IF(MOD(Y2879,3)=0,INT(AL2879*0.55),INT(AL2879*0.35)))</f>
        <v>3616371</v>
      </c>
      <c r="AN2879" s="54">
        <f t="shared" si="873"/>
        <v>24132072</v>
      </c>
      <c r="AO2879" s="7" t="str">
        <f t="shared" si="874"/>
        <v>atk_24132072</v>
      </c>
      <c r="AP2879" s="7" t="s">
        <v>3973</v>
      </c>
      <c r="AQ2879" s="7" t="s">
        <v>4000</v>
      </c>
      <c r="AR2879" s="7" t="s">
        <v>3975</v>
      </c>
      <c r="AS2879" s="7" t="s">
        <v>3976</v>
      </c>
      <c r="AU2879" s="7" t="str">
        <f t="shared" si="875"/>
        <v>hp_154957086;atk_24132072;hit_500000;miss_115;cirt_0;cirtSub_-3500</v>
      </c>
    </row>
    <row r="2880" spans="22:47" x14ac:dyDescent="0.2">
      <c r="V2880" s="7" t="str">
        <f t="shared" si="871"/>
        <v>遥远孤岛30-10</v>
      </c>
      <c r="W2880" s="7">
        <f t="shared" si="880"/>
        <v>5579</v>
      </c>
      <c r="X2880" s="9" t="s">
        <v>3470</v>
      </c>
      <c r="Y2880" s="9">
        <v>10</v>
      </c>
      <c r="Z2880" s="8">
        <f t="shared" si="876"/>
        <v>15675</v>
      </c>
      <c r="AA2880" s="6" t="s">
        <v>3967</v>
      </c>
      <c r="AB2880" s="6">
        <v>33797199</v>
      </c>
      <c r="AC2880" s="6">
        <f t="shared" si="881"/>
        <v>3.4474999999999998</v>
      </c>
      <c r="AD2880" s="6">
        <f t="shared" si="882"/>
        <v>116515843</v>
      </c>
      <c r="AE2880" s="6">
        <f t="shared" si="886"/>
        <v>34641948</v>
      </c>
      <c r="AF2880" s="6">
        <v>3870000</v>
      </c>
      <c r="AG2880" s="11">
        <f t="shared" si="884"/>
        <v>155027791</v>
      </c>
      <c r="AH2880">
        <f t="shared" si="883"/>
        <v>4.5870011594747835</v>
      </c>
      <c r="AI2880" s="53">
        <v>0.8</v>
      </c>
      <c r="AJ2880" s="7" t="str">
        <f t="shared" si="872"/>
        <v>hp_155027791</v>
      </c>
      <c r="AK2880" s="7" t="s">
        <v>3968</v>
      </c>
      <c r="AL2880" s="7">
        <v>6581120</v>
      </c>
      <c r="AM2880" s="7">
        <f>INT(IF(MOD(Y2880,3)=0,INT(AL2880*0.55),INT(AL2880*0.35)))</f>
        <v>2303392</v>
      </c>
      <c r="AN2880" s="54">
        <f t="shared" si="873"/>
        <v>24150084</v>
      </c>
      <c r="AO2880" s="7" t="str">
        <f t="shared" si="874"/>
        <v>atk_24150084</v>
      </c>
      <c r="AP2880" s="7" t="s">
        <v>3973</v>
      </c>
      <c r="AQ2880" s="7" t="s">
        <v>4000</v>
      </c>
      <c r="AR2880" s="7" t="s">
        <v>3975</v>
      </c>
      <c r="AS2880" s="7" t="s">
        <v>3976</v>
      </c>
      <c r="AU2880" s="7" t="str">
        <f t="shared" si="875"/>
        <v>hp_155027791;atk_24150084;hit_500000;miss_115;cirt_0;cirtSub_-3500</v>
      </c>
    </row>
    <row r="2881" spans="22:47" x14ac:dyDescent="0.2">
      <c r="V2881" s="7" t="str">
        <f t="shared" ref="V2881:V2944" si="889">X2881&amp;"-"&amp;Y2881</f>
        <v>遥远孤岛31-1</v>
      </c>
      <c r="W2881" s="7">
        <f t="shared" si="880"/>
        <v>5581</v>
      </c>
      <c r="X2881" s="9" t="s">
        <v>3471</v>
      </c>
      <c r="Y2881" s="9">
        <v>1</v>
      </c>
      <c r="Z2881" s="8">
        <f t="shared" si="876"/>
        <v>15676</v>
      </c>
      <c r="AA2881" s="6" t="s">
        <v>3967</v>
      </c>
      <c r="AB2881" s="6">
        <v>33817711</v>
      </c>
      <c r="AC2881" s="6">
        <f t="shared" si="881"/>
        <v>3.45</v>
      </c>
      <c r="AD2881" s="6">
        <f t="shared" si="882"/>
        <v>116671102</v>
      </c>
      <c r="AE2881" s="6">
        <f t="shared" ref="AE2881" si="890">IF(MOD(Y2881,1)=0,INT(AD2880*0.3),0)</f>
        <v>34954752</v>
      </c>
      <c r="AF2881" s="6">
        <v>3870000</v>
      </c>
      <c r="AG2881" s="11">
        <f t="shared" si="884"/>
        <v>155495854</v>
      </c>
      <c r="AH2881">
        <f t="shared" si="883"/>
        <v>4.5980596971805694</v>
      </c>
      <c r="AI2881" s="53">
        <v>0.8</v>
      </c>
      <c r="AJ2881" s="7" t="str">
        <f t="shared" ref="AJ2881:AJ2944" si="891">AA2881&amp;"_"&amp;AG2881</f>
        <v>hp_155495854</v>
      </c>
      <c r="AK2881" s="7" t="s">
        <v>3968</v>
      </c>
      <c r="AL2881" s="7">
        <v>6587020</v>
      </c>
      <c r="AM2881" s="7">
        <f>INT(IF(MOD(Y2881,3)=0,INT(AL2881*0.55),INT(AL2881*0.35)))</f>
        <v>2305457</v>
      </c>
      <c r="AN2881" s="54">
        <f t="shared" si="873"/>
        <v>24230008</v>
      </c>
      <c r="AO2881" s="7" t="str">
        <f t="shared" si="874"/>
        <v>atk_24230008</v>
      </c>
      <c r="AP2881" s="7" t="s">
        <v>3973</v>
      </c>
      <c r="AQ2881" s="7" t="s">
        <v>4000</v>
      </c>
      <c r="AR2881" s="7" t="s">
        <v>3975</v>
      </c>
      <c r="AS2881" s="7" t="s">
        <v>3976</v>
      </c>
      <c r="AU2881" s="7" t="str">
        <f t="shared" si="875"/>
        <v>hp_155495854;atk_24230008;hit_500000;miss_115;cirt_0;cirtSub_-3500</v>
      </c>
    </row>
    <row r="2882" spans="22:47" x14ac:dyDescent="0.2">
      <c r="V2882" s="7" t="str">
        <f t="shared" si="889"/>
        <v>遥远孤岛31-2</v>
      </c>
      <c r="W2882" s="7">
        <f t="shared" si="880"/>
        <v>5583</v>
      </c>
      <c r="X2882" s="9" t="s">
        <v>3471</v>
      </c>
      <c r="Y2882" s="9">
        <v>2</v>
      </c>
      <c r="Z2882" s="8">
        <f t="shared" si="876"/>
        <v>15678</v>
      </c>
      <c r="AA2882" s="6" t="s">
        <v>3967</v>
      </c>
      <c r="AB2882" s="6">
        <v>33838224</v>
      </c>
      <c r="AC2882" s="6">
        <f t="shared" si="881"/>
        <v>3.45</v>
      </c>
      <c r="AD2882" s="6">
        <f t="shared" si="882"/>
        <v>116741872</v>
      </c>
      <c r="AE2882" s="6">
        <f t="shared" si="886"/>
        <v>34954752</v>
      </c>
      <c r="AF2882" s="6">
        <v>3870000</v>
      </c>
      <c r="AG2882" s="11">
        <f t="shared" si="884"/>
        <v>155566624</v>
      </c>
      <c r="AH2882">
        <f t="shared" si="883"/>
        <v>4.5973637387115822</v>
      </c>
      <c r="AI2882" s="53">
        <v>0.8</v>
      </c>
      <c r="AJ2882" s="7" t="str">
        <f t="shared" si="891"/>
        <v>hp_155566624</v>
      </c>
      <c r="AK2882" s="7" t="s">
        <v>3968</v>
      </c>
      <c r="AL2882" s="7">
        <v>6592920</v>
      </c>
      <c r="AM2882" s="7">
        <f>INT(IF(MOD(Y2882,3)=0,INT(AL2882*0.55),INT(AL2882*0.35)))</f>
        <v>2307522</v>
      </c>
      <c r="AN2882" s="54">
        <f t="shared" ref="AN2882:AN2945" si="892">INT(AL2882*AI2882*AH2882)</f>
        <v>24248041</v>
      </c>
      <c r="AO2882" s="7" t="str">
        <f t="shared" ref="AO2882:AO2945" si="893">AK2882&amp;"_"&amp;AN2882</f>
        <v>atk_24248041</v>
      </c>
      <c r="AP2882" s="7" t="s">
        <v>3973</v>
      </c>
      <c r="AQ2882" s="7" t="s">
        <v>4000</v>
      </c>
      <c r="AR2882" s="7" t="s">
        <v>3975</v>
      </c>
      <c r="AS2882" s="7" t="s">
        <v>3976</v>
      </c>
      <c r="AU2882" s="7" t="str">
        <f t="shared" ref="AU2882:AU2945" si="894">AJ2882&amp;";"&amp;AO2882&amp;";"&amp;AP2882&amp;";"&amp;AQ2882&amp;";"&amp;AR2882&amp;";"&amp;AS2882</f>
        <v>hp_155566624;atk_24248041;hit_500000;miss_115;cirt_0;cirtSub_-3500</v>
      </c>
    </row>
    <row r="2883" spans="22:47" x14ac:dyDescent="0.2">
      <c r="V2883" s="7" t="str">
        <f t="shared" si="889"/>
        <v>遥远孤岛31-3</v>
      </c>
      <c r="W2883" s="7">
        <f t="shared" si="880"/>
        <v>5585</v>
      </c>
      <c r="X2883" s="9" t="s">
        <v>3471</v>
      </c>
      <c r="Y2883" s="9">
        <v>3</v>
      </c>
      <c r="Z2883" s="8">
        <f t="shared" ref="Z2883:Z2946" si="895">Y2883+Z2882</f>
        <v>15681</v>
      </c>
      <c r="AA2883" s="6" t="s">
        <v>3967</v>
      </c>
      <c r="AB2883" s="6">
        <v>33858738</v>
      </c>
      <c r="AC2883" s="6">
        <f t="shared" si="881"/>
        <v>3.4525000000000001</v>
      </c>
      <c r="AD2883" s="6">
        <f t="shared" si="882"/>
        <v>116897292</v>
      </c>
      <c r="AE2883" s="6">
        <f t="shared" si="886"/>
        <v>34954752</v>
      </c>
      <c r="AF2883" s="6">
        <v>3870000</v>
      </c>
      <c r="AG2883" s="11">
        <f t="shared" si="884"/>
        <v>155722044</v>
      </c>
      <c r="AH2883">
        <f t="shared" si="883"/>
        <v>4.5991685809435658</v>
      </c>
      <c r="AI2883" s="53">
        <v>0.8</v>
      </c>
      <c r="AJ2883" s="7" t="str">
        <f t="shared" si="891"/>
        <v>hp_155722044</v>
      </c>
      <c r="AK2883" s="7" t="s">
        <v>3968</v>
      </c>
      <c r="AL2883" s="7">
        <v>6598820</v>
      </c>
      <c r="AM2883" s="7">
        <f>INT(IF(MOD(Y2883,3)=0,INT(AL2883*0.55),INT(AL2883*0.35)))</f>
        <v>3629351</v>
      </c>
      <c r="AN2883" s="54">
        <f t="shared" si="892"/>
        <v>24279268</v>
      </c>
      <c r="AO2883" s="7" t="str">
        <f t="shared" si="893"/>
        <v>atk_24279268</v>
      </c>
      <c r="AP2883" s="7" t="s">
        <v>3973</v>
      </c>
      <c r="AQ2883" s="7" t="s">
        <v>4000</v>
      </c>
      <c r="AR2883" s="7" t="s">
        <v>3975</v>
      </c>
      <c r="AS2883" s="7" t="s">
        <v>3976</v>
      </c>
      <c r="AU2883" s="7" t="str">
        <f t="shared" si="894"/>
        <v>hp_155722044;atk_24279268;hit_500000;miss_115;cirt_0;cirtSub_-3500</v>
      </c>
    </row>
    <row r="2884" spans="22:47" x14ac:dyDescent="0.2">
      <c r="V2884" s="7" t="str">
        <f t="shared" si="889"/>
        <v>遥远孤岛31-4</v>
      </c>
      <c r="W2884" s="7">
        <f t="shared" si="880"/>
        <v>5587</v>
      </c>
      <c r="X2884" s="9" t="s">
        <v>3471</v>
      </c>
      <c r="Y2884" s="9">
        <v>4</v>
      </c>
      <c r="Z2884" s="8">
        <f t="shared" si="895"/>
        <v>15685</v>
      </c>
      <c r="AA2884" s="6" t="s">
        <v>3967</v>
      </c>
      <c r="AB2884" s="6">
        <v>33879253</v>
      </c>
      <c r="AC2884" s="6">
        <f t="shared" si="881"/>
        <v>3.4525000000000001</v>
      </c>
      <c r="AD2884" s="6">
        <f t="shared" si="882"/>
        <v>116968120</v>
      </c>
      <c r="AE2884" s="6">
        <f t="shared" si="886"/>
        <v>34954752</v>
      </c>
      <c r="AF2884" s="6">
        <v>3870000</v>
      </c>
      <c r="AG2884" s="11">
        <f t="shared" si="884"/>
        <v>155792872</v>
      </c>
      <c r="AH2884">
        <f t="shared" si="883"/>
        <v>4.5984742343640219</v>
      </c>
      <c r="AI2884" s="53">
        <v>0.8</v>
      </c>
      <c r="AJ2884" s="7" t="str">
        <f t="shared" si="891"/>
        <v>hp_155792872</v>
      </c>
      <c r="AK2884" s="7" t="s">
        <v>3968</v>
      </c>
      <c r="AL2884" s="7">
        <v>6604720</v>
      </c>
      <c r="AM2884" s="7">
        <f>INT(IF(MOD(Y2884,3)=0,INT(AL2884*0.55),INT(AL2884*0.35)))</f>
        <v>2311652</v>
      </c>
      <c r="AN2884" s="54">
        <f t="shared" si="892"/>
        <v>24297307</v>
      </c>
      <c r="AO2884" s="7" t="str">
        <f t="shared" si="893"/>
        <v>atk_24297307</v>
      </c>
      <c r="AP2884" s="7" t="s">
        <v>3973</v>
      </c>
      <c r="AQ2884" s="7" t="s">
        <v>4000</v>
      </c>
      <c r="AR2884" s="7" t="s">
        <v>3975</v>
      </c>
      <c r="AS2884" s="7" t="s">
        <v>3976</v>
      </c>
      <c r="AU2884" s="7" t="str">
        <f t="shared" si="894"/>
        <v>hp_155792872;atk_24297307;hit_500000;miss_115;cirt_0;cirtSub_-3500</v>
      </c>
    </row>
    <row r="2885" spans="22:47" x14ac:dyDescent="0.2">
      <c r="V2885" s="7" t="str">
        <f t="shared" si="889"/>
        <v>遥远孤岛31-5</v>
      </c>
      <c r="W2885" s="7">
        <f t="shared" si="880"/>
        <v>5589</v>
      </c>
      <c r="X2885" s="9" t="s">
        <v>3471</v>
      </c>
      <c r="Y2885" s="9">
        <v>5</v>
      </c>
      <c r="Z2885" s="8">
        <f t="shared" si="895"/>
        <v>15690</v>
      </c>
      <c r="AA2885" s="6" t="s">
        <v>3967</v>
      </c>
      <c r="AB2885" s="6">
        <v>33899771</v>
      </c>
      <c r="AC2885" s="6">
        <f t="shared" si="881"/>
        <v>3.4525000000000001</v>
      </c>
      <c r="AD2885" s="6">
        <f t="shared" si="882"/>
        <v>117038959</v>
      </c>
      <c r="AE2885" s="6">
        <f t="shared" si="886"/>
        <v>34954752</v>
      </c>
      <c r="AF2885" s="6">
        <v>3870000</v>
      </c>
      <c r="AG2885" s="11">
        <f t="shared" si="884"/>
        <v>155863711</v>
      </c>
      <c r="AH2885">
        <f t="shared" si="883"/>
        <v>4.597780645774864</v>
      </c>
      <c r="AI2885" s="53">
        <v>0.8</v>
      </c>
      <c r="AJ2885" s="7" t="str">
        <f t="shared" si="891"/>
        <v>hp_155863711</v>
      </c>
      <c r="AK2885" s="7" t="s">
        <v>3968</v>
      </c>
      <c r="AL2885" s="7">
        <v>6610620</v>
      </c>
      <c r="AM2885" s="7">
        <f>INT(IF(MOD(Y2885,3)=0,INT(AL2885*0.55),INT(AL2885*0.35)))</f>
        <v>2313717</v>
      </c>
      <c r="AN2885" s="54">
        <f t="shared" si="892"/>
        <v>24315344</v>
      </c>
      <c r="AO2885" s="7" t="str">
        <f t="shared" si="893"/>
        <v>atk_24315344</v>
      </c>
      <c r="AP2885" s="7" t="s">
        <v>3973</v>
      </c>
      <c r="AQ2885" s="7" t="s">
        <v>4000</v>
      </c>
      <c r="AR2885" s="7" t="s">
        <v>3975</v>
      </c>
      <c r="AS2885" s="7" t="s">
        <v>3976</v>
      </c>
      <c r="AU2885" s="7" t="str">
        <f t="shared" si="894"/>
        <v>hp_155863711;atk_24315344;hit_500000;miss_115;cirt_0;cirtSub_-3500</v>
      </c>
    </row>
    <row r="2886" spans="22:47" x14ac:dyDescent="0.2">
      <c r="V2886" s="7" t="str">
        <f t="shared" si="889"/>
        <v>遥远孤岛31-6</v>
      </c>
      <c r="W2886" s="7">
        <f t="shared" si="880"/>
        <v>5591</v>
      </c>
      <c r="X2886" s="9" t="s">
        <v>3471</v>
      </c>
      <c r="Y2886" s="9">
        <v>6</v>
      </c>
      <c r="Z2886" s="8">
        <f t="shared" si="895"/>
        <v>15696</v>
      </c>
      <c r="AA2886" s="6" t="s">
        <v>3967</v>
      </c>
      <c r="AB2886" s="6">
        <v>33920290</v>
      </c>
      <c r="AC2886" s="6">
        <f t="shared" si="881"/>
        <v>3.4550000000000001</v>
      </c>
      <c r="AD2886" s="6">
        <f t="shared" si="882"/>
        <v>117194601</v>
      </c>
      <c r="AE2886" s="6">
        <f t="shared" si="886"/>
        <v>34954752</v>
      </c>
      <c r="AF2886" s="6">
        <v>3870000</v>
      </c>
      <c r="AG2886" s="11">
        <f t="shared" si="884"/>
        <v>156019353</v>
      </c>
      <c r="AH2886">
        <f t="shared" si="883"/>
        <v>4.5995878278163307</v>
      </c>
      <c r="AI2886" s="53">
        <v>0.8</v>
      </c>
      <c r="AJ2886" s="7" t="str">
        <f t="shared" si="891"/>
        <v>hp_156019353</v>
      </c>
      <c r="AK2886" s="7" t="s">
        <v>3968</v>
      </c>
      <c r="AL2886" s="7">
        <v>6616520</v>
      </c>
      <c r="AM2886" s="7">
        <f>INT(IF(MOD(Y2886,3)=0,INT(AL2886*0.55),INT(AL2886*0.35)))</f>
        <v>3639086</v>
      </c>
      <c r="AN2886" s="54">
        <f t="shared" si="892"/>
        <v>24346611</v>
      </c>
      <c r="AO2886" s="7" t="str">
        <f t="shared" si="893"/>
        <v>atk_24346611</v>
      </c>
      <c r="AP2886" s="7" t="s">
        <v>3973</v>
      </c>
      <c r="AQ2886" s="7" t="s">
        <v>4000</v>
      </c>
      <c r="AR2886" s="7" t="s">
        <v>3975</v>
      </c>
      <c r="AS2886" s="7" t="s">
        <v>3976</v>
      </c>
      <c r="AU2886" s="7" t="str">
        <f t="shared" si="894"/>
        <v>hp_156019353;atk_24346611;hit_500000;miss_115;cirt_0;cirtSub_-3500</v>
      </c>
    </row>
    <row r="2887" spans="22:47" x14ac:dyDescent="0.2">
      <c r="V2887" s="7" t="str">
        <f t="shared" si="889"/>
        <v>遥远孤岛31-7</v>
      </c>
      <c r="W2887" s="7">
        <f t="shared" si="880"/>
        <v>5593</v>
      </c>
      <c r="X2887" s="9" t="s">
        <v>3471</v>
      </c>
      <c r="Y2887" s="9">
        <v>7</v>
      </c>
      <c r="Z2887" s="8">
        <f t="shared" si="895"/>
        <v>15703</v>
      </c>
      <c r="AA2887" s="6" t="s">
        <v>3967</v>
      </c>
      <c r="AB2887" s="6">
        <v>33940810</v>
      </c>
      <c r="AC2887" s="6">
        <f t="shared" si="881"/>
        <v>3.4550000000000001</v>
      </c>
      <c r="AD2887" s="6">
        <f t="shared" si="882"/>
        <v>117265498</v>
      </c>
      <c r="AE2887" s="6">
        <f t="shared" si="886"/>
        <v>34954752</v>
      </c>
      <c r="AF2887" s="6">
        <v>3870000</v>
      </c>
      <c r="AG2887" s="11">
        <f t="shared" si="884"/>
        <v>156090250</v>
      </c>
      <c r="AH2887">
        <f t="shared" si="883"/>
        <v>4.5988958424975719</v>
      </c>
      <c r="AI2887" s="53">
        <v>0.8</v>
      </c>
      <c r="AJ2887" s="7" t="str">
        <f t="shared" si="891"/>
        <v>hp_156090250</v>
      </c>
      <c r="AK2887" s="7" t="s">
        <v>3968</v>
      </c>
      <c r="AL2887" s="7">
        <v>6622420</v>
      </c>
      <c r="AM2887" s="7">
        <f>INT(IF(MOD(Y2887,3)=0,INT(AL2887*0.55),INT(AL2887*0.35)))</f>
        <v>2317847</v>
      </c>
      <c r="AN2887" s="54">
        <f t="shared" si="892"/>
        <v>24364655</v>
      </c>
      <c r="AO2887" s="7" t="str">
        <f t="shared" si="893"/>
        <v>atk_24364655</v>
      </c>
      <c r="AP2887" s="7" t="s">
        <v>3973</v>
      </c>
      <c r="AQ2887" s="7" t="s">
        <v>4000</v>
      </c>
      <c r="AR2887" s="7" t="s">
        <v>3975</v>
      </c>
      <c r="AS2887" s="7" t="s">
        <v>3976</v>
      </c>
      <c r="AU2887" s="7" t="str">
        <f t="shared" si="894"/>
        <v>hp_156090250;atk_24364655;hit_500000;miss_115;cirt_0;cirtSub_-3500</v>
      </c>
    </row>
    <row r="2888" spans="22:47" x14ac:dyDescent="0.2">
      <c r="V2888" s="7" t="str">
        <f t="shared" si="889"/>
        <v>遥远孤岛31-8</v>
      </c>
      <c r="W2888" s="7">
        <f t="shared" si="880"/>
        <v>5595</v>
      </c>
      <c r="X2888" s="9" t="s">
        <v>3471</v>
      </c>
      <c r="Y2888" s="9">
        <v>8</v>
      </c>
      <c r="Z2888" s="8">
        <f t="shared" si="895"/>
        <v>15711</v>
      </c>
      <c r="AA2888" s="6" t="s">
        <v>3967</v>
      </c>
      <c r="AB2888" s="6">
        <v>33961332</v>
      </c>
      <c r="AC2888" s="6">
        <f t="shared" si="881"/>
        <v>3.4550000000000001</v>
      </c>
      <c r="AD2888" s="6">
        <f t="shared" si="882"/>
        <v>117336402</v>
      </c>
      <c r="AE2888" s="6">
        <f t="shared" si="886"/>
        <v>34954752</v>
      </c>
      <c r="AF2888" s="6">
        <v>3870000</v>
      </c>
      <c r="AG2888" s="11">
        <f t="shared" si="884"/>
        <v>156161154</v>
      </c>
      <c r="AH2888">
        <f t="shared" si="883"/>
        <v>4.5982046287230434</v>
      </c>
      <c r="AI2888" s="53">
        <v>0.8</v>
      </c>
      <c r="AJ2888" s="7" t="str">
        <f t="shared" si="891"/>
        <v>hp_156161154</v>
      </c>
      <c r="AK2888" s="7" t="s">
        <v>3968</v>
      </c>
      <c r="AL2888" s="7">
        <v>6628320</v>
      </c>
      <c r="AM2888" s="7">
        <f>INT(IF(MOD(Y2888,3)=0,INT(AL2888*0.55),INT(AL2888*0.35)))</f>
        <v>2319912</v>
      </c>
      <c r="AN2888" s="54">
        <f t="shared" si="892"/>
        <v>24382697</v>
      </c>
      <c r="AO2888" s="7" t="str">
        <f t="shared" si="893"/>
        <v>atk_24382697</v>
      </c>
      <c r="AP2888" s="7" t="s">
        <v>3973</v>
      </c>
      <c r="AQ2888" s="7" t="s">
        <v>4000</v>
      </c>
      <c r="AR2888" s="7" t="s">
        <v>3975</v>
      </c>
      <c r="AS2888" s="7" t="s">
        <v>3976</v>
      </c>
      <c r="AU2888" s="7" t="str">
        <f t="shared" si="894"/>
        <v>hp_156161154;atk_24382697;hit_500000;miss_115;cirt_0;cirtSub_-3500</v>
      </c>
    </row>
    <row r="2889" spans="22:47" x14ac:dyDescent="0.2">
      <c r="V2889" s="7" t="str">
        <f t="shared" si="889"/>
        <v>遥远孤岛31-9</v>
      </c>
      <c r="W2889" s="7">
        <f t="shared" si="880"/>
        <v>5597</v>
      </c>
      <c r="X2889" s="9" t="s">
        <v>3471</v>
      </c>
      <c r="Y2889" s="9">
        <v>9</v>
      </c>
      <c r="Z2889" s="8">
        <f t="shared" si="895"/>
        <v>15720</v>
      </c>
      <c r="AA2889" s="6" t="s">
        <v>3967</v>
      </c>
      <c r="AB2889" s="6">
        <v>33981856</v>
      </c>
      <c r="AC2889" s="6">
        <f t="shared" si="881"/>
        <v>3.4575</v>
      </c>
      <c r="AD2889" s="6">
        <f t="shared" si="882"/>
        <v>117492267</v>
      </c>
      <c r="AE2889" s="6">
        <f t="shared" si="886"/>
        <v>34954752</v>
      </c>
      <c r="AF2889" s="6">
        <v>3870000</v>
      </c>
      <c r="AG2889" s="11">
        <f t="shared" si="884"/>
        <v>156317019</v>
      </c>
      <c r="AH2889">
        <f t="shared" si="883"/>
        <v>4.600014166383378</v>
      </c>
      <c r="AI2889" s="53">
        <v>0.8</v>
      </c>
      <c r="AJ2889" s="7" t="str">
        <f t="shared" si="891"/>
        <v>hp_156317019</v>
      </c>
      <c r="AK2889" s="7" t="s">
        <v>3968</v>
      </c>
      <c r="AL2889" s="7">
        <v>6634220</v>
      </c>
      <c r="AM2889" s="7">
        <f>INT(IF(MOD(Y2889,3)=0,INT(AL2889*0.55),INT(AL2889*0.35)))</f>
        <v>3648821</v>
      </c>
      <c r="AN2889" s="54">
        <f t="shared" si="892"/>
        <v>24414004</v>
      </c>
      <c r="AO2889" s="7" t="str">
        <f t="shared" si="893"/>
        <v>atk_24414004</v>
      </c>
      <c r="AP2889" s="7" t="s">
        <v>3973</v>
      </c>
      <c r="AQ2889" s="7" t="s">
        <v>4000</v>
      </c>
      <c r="AR2889" s="7" t="s">
        <v>3975</v>
      </c>
      <c r="AS2889" s="7" t="s">
        <v>3976</v>
      </c>
      <c r="AU2889" s="7" t="str">
        <f t="shared" si="894"/>
        <v>hp_156317019;atk_24414004;hit_500000;miss_115;cirt_0;cirtSub_-3500</v>
      </c>
    </row>
    <row r="2890" spans="22:47" x14ac:dyDescent="0.2">
      <c r="V2890" s="7" t="str">
        <f t="shared" si="889"/>
        <v>遥远孤岛31-10</v>
      </c>
      <c r="W2890" s="7">
        <f t="shared" si="880"/>
        <v>5599</v>
      </c>
      <c r="X2890" s="9" t="s">
        <v>3471</v>
      </c>
      <c r="Y2890" s="9">
        <v>10</v>
      </c>
      <c r="Z2890" s="8">
        <f t="shared" si="895"/>
        <v>15730</v>
      </c>
      <c r="AA2890" s="6" t="s">
        <v>3967</v>
      </c>
      <c r="AB2890" s="6">
        <v>34002383</v>
      </c>
      <c r="AC2890" s="6">
        <f t="shared" si="881"/>
        <v>3.4575</v>
      </c>
      <c r="AD2890" s="6">
        <f t="shared" si="882"/>
        <v>117563239</v>
      </c>
      <c r="AE2890" s="6">
        <f t="shared" si="886"/>
        <v>34954752</v>
      </c>
      <c r="AF2890" s="6">
        <v>3870000</v>
      </c>
      <c r="AG2890" s="11">
        <f t="shared" si="884"/>
        <v>156387991</v>
      </c>
      <c r="AH2890">
        <f t="shared" si="883"/>
        <v>4.5993244355844114</v>
      </c>
      <c r="AI2890" s="53">
        <v>0.8</v>
      </c>
      <c r="AJ2890" s="7" t="str">
        <f t="shared" si="891"/>
        <v>hp_156387991</v>
      </c>
      <c r="AK2890" s="7" t="s">
        <v>3968</v>
      </c>
      <c r="AL2890" s="7">
        <v>6640120</v>
      </c>
      <c r="AM2890" s="7">
        <f>INT(IF(MOD(Y2890,3)=0,INT(AL2890*0.55),INT(AL2890*0.35)))</f>
        <v>2324042</v>
      </c>
      <c r="AN2890" s="54">
        <f t="shared" si="892"/>
        <v>24432052</v>
      </c>
      <c r="AO2890" s="7" t="str">
        <f t="shared" si="893"/>
        <v>atk_24432052</v>
      </c>
      <c r="AP2890" s="7" t="s">
        <v>3973</v>
      </c>
      <c r="AQ2890" s="7" t="s">
        <v>4000</v>
      </c>
      <c r="AR2890" s="7" t="s">
        <v>3975</v>
      </c>
      <c r="AS2890" s="7" t="s">
        <v>3976</v>
      </c>
      <c r="AU2890" s="7" t="str">
        <f t="shared" si="894"/>
        <v>hp_156387991;atk_24432052;hit_500000;miss_115;cirt_0;cirtSub_-3500</v>
      </c>
    </row>
    <row r="2891" spans="22:47" x14ac:dyDescent="0.2">
      <c r="V2891" s="7" t="str">
        <f t="shared" si="889"/>
        <v>遥远孤岛32-1</v>
      </c>
      <c r="W2891" s="7">
        <f t="shared" si="880"/>
        <v>5601</v>
      </c>
      <c r="X2891" s="9" t="s">
        <v>3472</v>
      </c>
      <c r="Y2891" s="9">
        <v>1</v>
      </c>
      <c r="Z2891" s="8">
        <f t="shared" si="895"/>
        <v>15731</v>
      </c>
      <c r="AA2891" s="6" t="s">
        <v>3967</v>
      </c>
      <c r="AB2891" s="6">
        <v>34022911</v>
      </c>
      <c r="AC2891" s="6">
        <f t="shared" si="881"/>
        <v>3.46</v>
      </c>
      <c r="AD2891" s="6">
        <f t="shared" si="882"/>
        <v>117719272</v>
      </c>
      <c r="AE2891" s="6">
        <f t="shared" ref="AE2891" si="896">IF(MOD(Y2891,1)=0,INT(AD2890*0.3),0)</f>
        <v>35268971</v>
      </c>
      <c r="AF2891" s="6">
        <v>3870000</v>
      </c>
      <c r="AG2891" s="11">
        <f t="shared" si="884"/>
        <v>156858243</v>
      </c>
      <c r="AH2891">
        <f t="shared" si="883"/>
        <v>4.610371023220206</v>
      </c>
      <c r="AI2891" s="53">
        <v>0.8</v>
      </c>
      <c r="AJ2891" s="7" t="str">
        <f t="shared" si="891"/>
        <v>hp_156858243</v>
      </c>
      <c r="AK2891" s="7" t="s">
        <v>3968</v>
      </c>
      <c r="AL2891" s="7">
        <v>6646020</v>
      </c>
      <c r="AM2891" s="7">
        <f>INT(IF(MOD(Y2891,3)=0,INT(AL2891*0.55),INT(AL2891*0.35)))</f>
        <v>2326107</v>
      </c>
      <c r="AN2891" s="54">
        <f t="shared" si="892"/>
        <v>24512494</v>
      </c>
      <c r="AO2891" s="7" t="str">
        <f t="shared" si="893"/>
        <v>atk_24512494</v>
      </c>
      <c r="AP2891" s="7" t="s">
        <v>3973</v>
      </c>
      <c r="AQ2891" s="7" t="s">
        <v>4000</v>
      </c>
      <c r="AR2891" s="7" t="s">
        <v>3975</v>
      </c>
      <c r="AS2891" s="7" t="s">
        <v>3976</v>
      </c>
      <c r="AU2891" s="7" t="str">
        <f t="shared" si="894"/>
        <v>hp_156858243;atk_24512494;hit_500000;miss_115;cirt_0;cirtSub_-3500</v>
      </c>
    </row>
    <row r="2892" spans="22:47" x14ac:dyDescent="0.2">
      <c r="V2892" s="7" t="str">
        <f t="shared" si="889"/>
        <v>遥远孤岛32-2</v>
      </c>
      <c r="W2892" s="7">
        <f t="shared" si="880"/>
        <v>5603</v>
      </c>
      <c r="X2892" s="9" t="s">
        <v>3472</v>
      </c>
      <c r="Y2892" s="9">
        <v>2</v>
      </c>
      <c r="Z2892" s="8">
        <f t="shared" si="895"/>
        <v>15733</v>
      </c>
      <c r="AA2892" s="6" t="s">
        <v>3967</v>
      </c>
      <c r="AB2892" s="6">
        <v>34043440</v>
      </c>
      <c r="AC2892" s="6">
        <f t="shared" si="881"/>
        <v>3.46</v>
      </c>
      <c r="AD2892" s="6">
        <f t="shared" si="882"/>
        <v>117790302</v>
      </c>
      <c r="AE2892" s="6">
        <f t="shared" si="886"/>
        <v>35268971</v>
      </c>
      <c r="AF2892" s="6">
        <v>3870000</v>
      </c>
      <c r="AG2892" s="11">
        <f t="shared" si="884"/>
        <v>156929273</v>
      </c>
      <c r="AH2892">
        <f t="shared" si="883"/>
        <v>4.6096773122810148</v>
      </c>
      <c r="AI2892" s="53">
        <v>0.8</v>
      </c>
      <c r="AJ2892" s="7" t="str">
        <f t="shared" si="891"/>
        <v>hp_156929273</v>
      </c>
      <c r="AK2892" s="7" t="s">
        <v>3968</v>
      </c>
      <c r="AL2892" s="7">
        <v>6651920</v>
      </c>
      <c r="AM2892" s="7">
        <f>INT(IF(MOD(Y2892,3)=0,INT(AL2892*0.55),INT(AL2892*0.35)))</f>
        <v>2328172</v>
      </c>
      <c r="AN2892" s="54">
        <f t="shared" si="892"/>
        <v>24530563</v>
      </c>
      <c r="AO2892" s="7" t="str">
        <f t="shared" si="893"/>
        <v>atk_24530563</v>
      </c>
      <c r="AP2892" s="7" t="s">
        <v>3973</v>
      </c>
      <c r="AQ2892" s="7" t="s">
        <v>4000</v>
      </c>
      <c r="AR2892" s="7" t="s">
        <v>3975</v>
      </c>
      <c r="AS2892" s="7" t="s">
        <v>3976</v>
      </c>
      <c r="AU2892" s="7" t="str">
        <f t="shared" si="894"/>
        <v>hp_156929273;atk_24530563;hit_500000;miss_115;cirt_0;cirtSub_-3500</v>
      </c>
    </row>
    <row r="2893" spans="22:47" x14ac:dyDescent="0.2">
      <c r="V2893" s="7" t="str">
        <f t="shared" si="889"/>
        <v>遥远孤岛32-3</v>
      </c>
      <c r="W2893" s="7">
        <f t="shared" si="880"/>
        <v>5605</v>
      </c>
      <c r="X2893" s="9" t="s">
        <v>3472</v>
      </c>
      <c r="Y2893" s="9">
        <v>3</v>
      </c>
      <c r="Z2893" s="8">
        <f t="shared" si="895"/>
        <v>15736</v>
      </c>
      <c r="AA2893" s="6" t="s">
        <v>3967</v>
      </c>
      <c r="AB2893" s="6">
        <v>34063971</v>
      </c>
      <c r="AC2893" s="6">
        <f t="shared" si="881"/>
        <v>3.4624999999999999</v>
      </c>
      <c r="AD2893" s="6">
        <f t="shared" si="882"/>
        <v>117946499</v>
      </c>
      <c r="AE2893" s="6">
        <f t="shared" si="886"/>
        <v>35268971</v>
      </c>
      <c r="AF2893" s="6">
        <v>3870000</v>
      </c>
      <c r="AG2893" s="11">
        <f t="shared" si="884"/>
        <v>157085470</v>
      </c>
      <c r="AH2893">
        <f t="shared" si="883"/>
        <v>4.6114843745023153</v>
      </c>
      <c r="AI2893" s="53">
        <v>0.8</v>
      </c>
      <c r="AJ2893" s="7" t="str">
        <f t="shared" si="891"/>
        <v>hp_157085470</v>
      </c>
      <c r="AK2893" s="7" t="s">
        <v>3968</v>
      </c>
      <c r="AL2893" s="7">
        <v>6657820</v>
      </c>
      <c r="AM2893" s="7">
        <f>INT(IF(MOD(Y2893,3)=0,INT(AL2893*0.55),INT(AL2893*0.35)))</f>
        <v>3661801</v>
      </c>
      <c r="AN2893" s="54">
        <f t="shared" si="892"/>
        <v>24561946</v>
      </c>
      <c r="AO2893" s="7" t="str">
        <f t="shared" si="893"/>
        <v>atk_24561946</v>
      </c>
      <c r="AP2893" s="7" t="s">
        <v>3973</v>
      </c>
      <c r="AQ2893" s="7" t="s">
        <v>4000</v>
      </c>
      <c r="AR2893" s="7" t="s">
        <v>3975</v>
      </c>
      <c r="AS2893" s="7" t="s">
        <v>3976</v>
      </c>
      <c r="AU2893" s="7" t="str">
        <f t="shared" si="894"/>
        <v>hp_157085470;atk_24561946;hit_500000;miss_115;cirt_0;cirtSub_-3500</v>
      </c>
    </row>
    <row r="2894" spans="22:47" x14ac:dyDescent="0.2">
      <c r="V2894" s="7" t="str">
        <f t="shared" si="889"/>
        <v>遥远孤岛32-4</v>
      </c>
      <c r="W2894" s="7">
        <f t="shared" si="880"/>
        <v>5607</v>
      </c>
      <c r="X2894" s="9" t="s">
        <v>3472</v>
      </c>
      <c r="Y2894" s="9">
        <v>4</v>
      </c>
      <c r="Z2894" s="8">
        <f t="shared" si="895"/>
        <v>15740</v>
      </c>
      <c r="AA2894" s="6" t="s">
        <v>3967</v>
      </c>
      <c r="AB2894" s="6">
        <v>34084505</v>
      </c>
      <c r="AC2894" s="6">
        <f t="shared" si="881"/>
        <v>3.4624999999999999</v>
      </c>
      <c r="AD2894" s="6">
        <f t="shared" si="882"/>
        <v>118017598</v>
      </c>
      <c r="AE2894" s="6">
        <f t="shared" si="886"/>
        <v>35268971</v>
      </c>
      <c r="AF2894" s="6">
        <v>3870000</v>
      </c>
      <c r="AG2894" s="11">
        <f t="shared" si="884"/>
        <v>157156569</v>
      </c>
      <c r="AH2894">
        <f t="shared" si="883"/>
        <v>4.6107921766796967</v>
      </c>
      <c r="AI2894" s="53">
        <v>0.8</v>
      </c>
      <c r="AJ2894" s="7" t="str">
        <f t="shared" si="891"/>
        <v>hp_157156569</v>
      </c>
      <c r="AK2894" s="7" t="s">
        <v>3968</v>
      </c>
      <c r="AL2894" s="7">
        <v>6663720</v>
      </c>
      <c r="AM2894" s="7">
        <f>INT(IF(MOD(Y2894,3)=0,INT(AL2894*0.55),INT(AL2894*0.35)))</f>
        <v>2332302</v>
      </c>
      <c r="AN2894" s="54">
        <f t="shared" si="892"/>
        <v>24580022</v>
      </c>
      <c r="AO2894" s="7" t="str">
        <f t="shared" si="893"/>
        <v>atk_24580022</v>
      </c>
      <c r="AP2894" s="7" t="s">
        <v>3973</v>
      </c>
      <c r="AQ2894" s="7" t="s">
        <v>4000</v>
      </c>
      <c r="AR2894" s="7" t="s">
        <v>3975</v>
      </c>
      <c r="AS2894" s="7" t="s">
        <v>3976</v>
      </c>
      <c r="AU2894" s="7" t="str">
        <f t="shared" si="894"/>
        <v>hp_157156569;atk_24580022;hit_500000;miss_115;cirt_0;cirtSub_-3500</v>
      </c>
    </row>
    <row r="2895" spans="22:47" x14ac:dyDescent="0.2">
      <c r="V2895" s="7" t="str">
        <f t="shared" si="889"/>
        <v>遥远孤岛32-5</v>
      </c>
      <c r="W2895" s="7">
        <f t="shared" si="880"/>
        <v>5609</v>
      </c>
      <c r="X2895" s="9" t="s">
        <v>3472</v>
      </c>
      <c r="Y2895" s="9">
        <v>5</v>
      </c>
      <c r="Z2895" s="8">
        <f t="shared" si="895"/>
        <v>15745</v>
      </c>
      <c r="AA2895" s="6" t="s">
        <v>3967</v>
      </c>
      <c r="AB2895" s="6">
        <v>34105041</v>
      </c>
      <c r="AC2895" s="6">
        <f t="shared" si="881"/>
        <v>3.4624999999999999</v>
      </c>
      <c r="AD2895" s="6">
        <f t="shared" si="882"/>
        <v>118088704</v>
      </c>
      <c r="AE2895" s="6">
        <f t="shared" si="886"/>
        <v>35268971</v>
      </c>
      <c r="AF2895" s="6">
        <v>3870000</v>
      </c>
      <c r="AG2895" s="11">
        <f t="shared" si="884"/>
        <v>157227675</v>
      </c>
      <c r="AH2895">
        <f t="shared" si="883"/>
        <v>4.6101007472766273</v>
      </c>
      <c r="AI2895" s="53">
        <v>0.8</v>
      </c>
      <c r="AJ2895" s="7" t="str">
        <f t="shared" si="891"/>
        <v>hp_157227675</v>
      </c>
      <c r="AK2895" s="7" t="s">
        <v>3968</v>
      </c>
      <c r="AL2895" s="7">
        <v>6669620</v>
      </c>
      <c r="AM2895" s="7">
        <f>INT(IF(MOD(Y2895,3)=0,INT(AL2895*0.55),INT(AL2895*0.35)))</f>
        <v>2334367</v>
      </c>
      <c r="AN2895" s="54">
        <f t="shared" si="892"/>
        <v>24598096</v>
      </c>
      <c r="AO2895" s="7" t="str">
        <f t="shared" si="893"/>
        <v>atk_24598096</v>
      </c>
      <c r="AP2895" s="7" t="s">
        <v>3973</v>
      </c>
      <c r="AQ2895" s="7" t="s">
        <v>4000</v>
      </c>
      <c r="AR2895" s="7" t="s">
        <v>3975</v>
      </c>
      <c r="AS2895" s="7" t="s">
        <v>3976</v>
      </c>
      <c r="AU2895" s="7" t="str">
        <f t="shared" si="894"/>
        <v>hp_157227675;atk_24598096;hit_500000;miss_115;cirt_0;cirtSub_-3500</v>
      </c>
    </row>
    <row r="2896" spans="22:47" x14ac:dyDescent="0.2">
      <c r="V2896" s="7" t="str">
        <f t="shared" si="889"/>
        <v>遥远孤岛32-6</v>
      </c>
      <c r="W2896" s="7">
        <f t="shared" si="880"/>
        <v>5611</v>
      </c>
      <c r="X2896" s="9" t="s">
        <v>3472</v>
      </c>
      <c r="Y2896" s="9">
        <v>6</v>
      </c>
      <c r="Z2896" s="8">
        <f t="shared" si="895"/>
        <v>15751</v>
      </c>
      <c r="AA2896" s="6" t="s">
        <v>3967</v>
      </c>
      <c r="AB2896" s="6">
        <v>34125580</v>
      </c>
      <c r="AC2896" s="6">
        <f t="shared" si="881"/>
        <v>3.4649999999999999</v>
      </c>
      <c r="AD2896" s="6">
        <f t="shared" si="882"/>
        <v>118245134</v>
      </c>
      <c r="AE2896" s="6">
        <f t="shared" si="886"/>
        <v>35268971</v>
      </c>
      <c r="AF2896" s="6">
        <v>3870000</v>
      </c>
      <c r="AG2896" s="11">
        <f t="shared" si="884"/>
        <v>157384105</v>
      </c>
      <c r="AH2896">
        <f t="shared" si="883"/>
        <v>4.6119100393311996</v>
      </c>
      <c r="AI2896" s="53">
        <v>0.8</v>
      </c>
      <c r="AJ2896" s="7" t="str">
        <f t="shared" si="891"/>
        <v>hp_157384105</v>
      </c>
      <c r="AK2896" s="7" t="s">
        <v>3968</v>
      </c>
      <c r="AL2896" s="7">
        <v>6675520</v>
      </c>
      <c r="AM2896" s="7">
        <f>INT(IF(MOD(Y2896,3)=0,INT(AL2896*0.55),INT(AL2896*0.35)))</f>
        <v>3671536</v>
      </c>
      <c r="AN2896" s="54">
        <f t="shared" si="892"/>
        <v>24629518</v>
      </c>
      <c r="AO2896" s="7" t="str">
        <f t="shared" si="893"/>
        <v>atk_24629518</v>
      </c>
      <c r="AP2896" s="7" t="s">
        <v>3973</v>
      </c>
      <c r="AQ2896" s="7" t="s">
        <v>4000</v>
      </c>
      <c r="AR2896" s="7" t="s">
        <v>3975</v>
      </c>
      <c r="AS2896" s="7" t="s">
        <v>3976</v>
      </c>
      <c r="AU2896" s="7" t="str">
        <f t="shared" si="894"/>
        <v>hp_157384105;atk_24629518;hit_500000;miss_115;cirt_0;cirtSub_-3500</v>
      </c>
    </row>
    <row r="2897" spans="22:47" x14ac:dyDescent="0.2">
      <c r="V2897" s="7" t="str">
        <f t="shared" si="889"/>
        <v>遥远孤岛32-7</v>
      </c>
      <c r="W2897" s="7">
        <f t="shared" si="880"/>
        <v>5613</v>
      </c>
      <c r="X2897" s="9" t="s">
        <v>3472</v>
      </c>
      <c r="Y2897" s="9">
        <v>7</v>
      </c>
      <c r="Z2897" s="8">
        <f t="shared" si="895"/>
        <v>15758</v>
      </c>
      <c r="AA2897" s="6" t="s">
        <v>3967</v>
      </c>
      <c r="AB2897" s="6">
        <v>34146122</v>
      </c>
      <c r="AC2897" s="6">
        <f t="shared" si="881"/>
        <v>3.4649999999999999</v>
      </c>
      <c r="AD2897" s="6">
        <f t="shared" si="882"/>
        <v>118316312</v>
      </c>
      <c r="AE2897" s="6">
        <f t="shared" si="886"/>
        <v>35268971</v>
      </c>
      <c r="AF2897" s="6">
        <v>3870000</v>
      </c>
      <c r="AG2897" s="11">
        <f t="shared" si="884"/>
        <v>157455283</v>
      </c>
      <c r="AH2897">
        <f t="shared" si="883"/>
        <v>4.6112200676844068</v>
      </c>
      <c r="AI2897" s="53">
        <v>0.8</v>
      </c>
      <c r="AJ2897" s="7" t="str">
        <f t="shared" si="891"/>
        <v>hp_157455283</v>
      </c>
      <c r="AK2897" s="7" t="s">
        <v>3968</v>
      </c>
      <c r="AL2897" s="7">
        <v>6681420</v>
      </c>
      <c r="AM2897" s="7">
        <f>INT(IF(MOD(Y2897,3)=0,INT(AL2897*0.55),INT(AL2897*0.35)))</f>
        <v>2338497</v>
      </c>
      <c r="AN2897" s="54">
        <f t="shared" si="892"/>
        <v>24647598</v>
      </c>
      <c r="AO2897" s="7" t="str">
        <f t="shared" si="893"/>
        <v>atk_24647598</v>
      </c>
      <c r="AP2897" s="7" t="s">
        <v>3973</v>
      </c>
      <c r="AQ2897" s="7" t="s">
        <v>4000</v>
      </c>
      <c r="AR2897" s="7" t="s">
        <v>3975</v>
      </c>
      <c r="AS2897" s="7" t="s">
        <v>3976</v>
      </c>
      <c r="AU2897" s="7" t="str">
        <f t="shared" si="894"/>
        <v>hp_157455283;atk_24647598;hit_500000;miss_115;cirt_0;cirtSub_-3500</v>
      </c>
    </row>
    <row r="2898" spans="22:47" x14ac:dyDescent="0.2">
      <c r="V2898" s="7" t="str">
        <f t="shared" si="889"/>
        <v>遥远孤岛32-8</v>
      </c>
      <c r="W2898" s="7">
        <f t="shared" si="880"/>
        <v>5615</v>
      </c>
      <c r="X2898" s="9" t="s">
        <v>3472</v>
      </c>
      <c r="Y2898" s="9">
        <v>8</v>
      </c>
      <c r="Z2898" s="8">
        <f t="shared" si="895"/>
        <v>15766</v>
      </c>
      <c r="AA2898" s="6" t="s">
        <v>3967</v>
      </c>
      <c r="AB2898" s="6">
        <v>34166667</v>
      </c>
      <c r="AC2898" s="6">
        <f t="shared" si="881"/>
        <v>3.4649999999999999</v>
      </c>
      <c r="AD2898" s="6">
        <f t="shared" si="882"/>
        <v>118387501</v>
      </c>
      <c r="AE2898" s="6">
        <f t="shared" si="886"/>
        <v>35268971</v>
      </c>
      <c r="AF2898" s="6">
        <v>3870000</v>
      </c>
      <c r="AG2898" s="11">
        <f t="shared" si="884"/>
        <v>157526472</v>
      </c>
      <c r="AH2898">
        <f t="shared" si="883"/>
        <v>4.6105308428240894</v>
      </c>
      <c r="AI2898" s="53">
        <v>0.8</v>
      </c>
      <c r="AJ2898" s="7" t="str">
        <f t="shared" si="891"/>
        <v>hp_157526472</v>
      </c>
      <c r="AK2898" s="7" t="s">
        <v>3968</v>
      </c>
      <c r="AL2898" s="7">
        <v>6687320</v>
      </c>
      <c r="AM2898" s="7">
        <f>INT(IF(MOD(Y2898,3)=0,INT(AL2898*0.55),INT(AL2898*0.35)))</f>
        <v>2340562</v>
      </c>
      <c r="AN2898" s="54">
        <f t="shared" si="892"/>
        <v>24665676</v>
      </c>
      <c r="AO2898" s="7" t="str">
        <f t="shared" si="893"/>
        <v>atk_24665676</v>
      </c>
      <c r="AP2898" s="7" t="s">
        <v>3973</v>
      </c>
      <c r="AQ2898" s="7" t="s">
        <v>4000</v>
      </c>
      <c r="AR2898" s="7" t="s">
        <v>3975</v>
      </c>
      <c r="AS2898" s="7" t="s">
        <v>3976</v>
      </c>
      <c r="AU2898" s="7" t="str">
        <f t="shared" si="894"/>
        <v>hp_157526472;atk_24665676;hit_500000;miss_115;cirt_0;cirtSub_-3500</v>
      </c>
    </row>
    <row r="2899" spans="22:47" x14ac:dyDescent="0.2">
      <c r="V2899" s="7" t="str">
        <f t="shared" si="889"/>
        <v>遥远孤岛32-9</v>
      </c>
      <c r="W2899" s="7">
        <f t="shared" si="880"/>
        <v>5617</v>
      </c>
      <c r="X2899" s="9" t="s">
        <v>3472</v>
      </c>
      <c r="Y2899" s="9">
        <v>9</v>
      </c>
      <c r="Z2899" s="8">
        <f t="shared" si="895"/>
        <v>15775</v>
      </c>
      <c r="AA2899" s="6" t="s">
        <v>3967</v>
      </c>
      <c r="AB2899" s="6">
        <v>34187214</v>
      </c>
      <c r="AC2899" s="6">
        <f t="shared" si="881"/>
        <v>3.4674999999999998</v>
      </c>
      <c r="AD2899" s="6">
        <f t="shared" si="882"/>
        <v>118544164</v>
      </c>
      <c r="AE2899" s="6">
        <f t="shared" si="886"/>
        <v>35268971</v>
      </c>
      <c r="AF2899" s="6">
        <v>3870000</v>
      </c>
      <c r="AG2899" s="11">
        <f t="shared" si="884"/>
        <v>157683135</v>
      </c>
      <c r="AH2899">
        <f t="shared" si="883"/>
        <v>4.6123423511491755</v>
      </c>
      <c r="AI2899" s="53">
        <v>0.8</v>
      </c>
      <c r="AJ2899" s="7" t="str">
        <f t="shared" si="891"/>
        <v>hp_157683135</v>
      </c>
      <c r="AK2899" s="7" t="s">
        <v>3968</v>
      </c>
      <c r="AL2899" s="7">
        <v>6693220</v>
      </c>
      <c r="AM2899" s="7">
        <f>INT(IF(MOD(Y2899,3)=0,INT(AL2899*0.55),INT(AL2899*0.35)))</f>
        <v>3681271</v>
      </c>
      <c r="AN2899" s="54">
        <f t="shared" si="892"/>
        <v>24697137</v>
      </c>
      <c r="AO2899" s="7" t="str">
        <f t="shared" si="893"/>
        <v>atk_24697137</v>
      </c>
      <c r="AP2899" s="7" t="s">
        <v>3973</v>
      </c>
      <c r="AQ2899" s="7" t="s">
        <v>4000</v>
      </c>
      <c r="AR2899" s="7" t="s">
        <v>3975</v>
      </c>
      <c r="AS2899" s="7" t="s">
        <v>3976</v>
      </c>
      <c r="AU2899" s="7" t="str">
        <f t="shared" si="894"/>
        <v>hp_157683135;atk_24697137;hit_500000;miss_115;cirt_0;cirtSub_-3500</v>
      </c>
    </row>
    <row r="2900" spans="22:47" x14ac:dyDescent="0.2">
      <c r="V2900" s="7" t="str">
        <f t="shared" si="889"/>
        <v>遥远孤岛32-10</v>
      </c>
      <c r="W2900" s="7">
        <f t="shared" si="880"/>
        <v>5619</v>
      </c>
      <c r="X2900" s="9" t="s">
        <v>3472</v>
      </c>
      <c r="Y2900" s="9">
        <v>10</v>
      </c>
      <c r="Z2900" s="8">
        <f t="shared" si="895"/>
        <v>15785</v>
      </c>
      <c r="AA2900" s="6" t="s">
        <v>3967</v>
      </c>
      <c r="AB2900" s="6">
        <v>34207764</v>
      </c>
      <c r="AC2900" s="6">
        <f t="shared" si="881"/>
        <v>3.4674999999999998</v>
      </c>
      <c r="AD2900" s="6">
        <f t="shared" si="882"/>
        <v>118615421</v>
      </c>
      <c r="AE2900" s="6">
        <f t="shared" si="886"/>
        <v>35268971</v>
      </c>
      <c r="AF2900" s="6">
        <v>3870000</v>
      </c>
      <c r="AG2900" s="11">
        <f t="shared" si="884"/>
        <v>157754392</v>
      </c>
      <c r="AH2900">
        <f t="shared" si="883"/>
        <v>4.6116545939687841</v>
      </c>
      <c r="AI2900" s="53">
        <v>0.8</v>
      </c>
      <c r="AJ2900" s="7" t="str">
        <f t="shared" si="891"/>
        <v>hp_157754392</v>
      </c>
      <c r="AK2900" s="7" t="s">
        <v>3968</v>
      </c>
      <c r="AL2900" s="7">
        <v>6699120</v>
      </c>
      <c r="AM2900" s="7">
        <f>INT(IF(MOD(Y2900,3)=0,INT(AL2900*0.55),INT(AL2900*0.35)))</f>
        <v>2344692</v>
      </c>
      <c r="AN2900" s="54">
        <f t="shared" si="892"/>
        <v>24715222</v>
      </c>
      <c r="AO2900" s="7" t="str">
        <f t="shared" si="893"/>
        <v>atk_24715222</v>
      </c>
      <c r="AP2900" s="7" t="s">
        <v>3973</v>
      </c>
      <c r="AQ2900" s="7" t="s">
        <v>4000</v>
      </c>
      <c r="AR2900" s="7" t="s">
        <v>3975</v>
      </c>
      <c r="AS2900" s="7" t="s">
        <v>3976</v>
      </c>
      <c r="AU2900" s="7" t="str">
        <f t="shared" si="894"/>
        <v>hp_157754392;atk_24715222;hit_500000;miss_115;cirt_0;cirtSub_-3500</v>
      </c>
    </row>
    <row r="2901" spans="22:47" x14ac:dyDescent="0.2">
      <c r="V2901" s="7" t="str">
        <f t="shared" si="889"/>
        <v>遥远孤岛33-1</v>
      </c>
      <c r="W2901" s="7">
        <f t="shared" si="880"/>
        <v>5621</v>
      </c>
      <c r="X2901" s="9" t="s">
        <v>3473</v>
      </c>
      <c r="Y2901" s="9">
        <v>1</v>
      </c>
      <c r="Z2901" s="8">
        <f t="shared" si="895"/>
        <v>15786</v>
      </c>
      <c r="AA2901" s="6" t="s">
        <v>3967</v>
      </c>
      <c r="AB2901" s="6">
        <v>34228317</v>
      </c>
      <c r="AC2901" s="6">
        <f t="shared" si="881"/>
        <v>3.47</v>
      </c>
      <c r="AD2901" s="6">
        <f t="shared" si="882"/>
        <v>118772259</v>
      </c>
      <c r="AE2901" s="6">
        <f t="shared" ref="AE2901" si="897">IF(MOD(Y2901,1)=0,INT(AD2900*0.3),0)</f>
        <v>35584626</v>
      </c>
      <c r="AF2901" s="6">
        <v>3870000</v>
      </c>
      <c r="AG2901" s="11">
        <f t="shared" si="884"/>
        <v>158226885</v>
      </c>
      <c r="AH2901">
        <f t="shared" si="883"/>
        <v>4.6226895993746933</v>
      </c>
      <c r="AI2901" s="53">
        <v>0.8</v>
      </c>
      <c r="AJ2901" s="7" t="str">
        <f t="shared" si="891"/>
        <v>hp_158226885</v>
      </c>
      <c r="AK2901" s="7" t="s">
        <v>3968</v>
      </c>
      <c r="AL2901" s="7">
        <v>6705020</v>
      </c>
      <c r="AM2901" s="7">
        <f>INT(IF(MOD(Y2901,3)=0,INT(AL2901*0.55),INT(AL2901*0.35)))</f>
        <v>2346757</v>
      </c>
      <c r="AN2901" s="54">
        <f t="shared" si="892"/>
        <v>24796180</v>
      </c>
      <c r="AO2901" s="7" t="str">
        <f t="shared" si="893"/>
        <v>atk_24796180</v>
      </c>
      <c r="AP2901" s="7" t="s">
        <v>3973</v>
      </c>
      <c r="AQ2901" s="7" t="s">
        <v>4000</v>
      </c>
      <c r="AR2901" s="7" t="s">
        <v>3975</v>
      </c>
      <c r="AS2901" s="7" t="s">
        <v>3976</v>
      </c>
      <c r="AU2901" s="7" t="str">
        <f t="shared" si="894"/>
        <v>hp_158226885;atk_24796180;hit_500000;miss_115;cirt_0;cirtSub_-3500</v>
      </c>
    </row>
    <row r="2902" spans="22:47" x14ac:dyDescent="0.2">
      <c r="V2902" s="7" t="str">
        <f t="shared" si="889"/>
        <v>遥远孤岛33-2</v>
      </c>
      <c r="W2902" s="7">
        <f t="shared" si="880"/>
        <v>5623</v>
      </c>
      <c r="X2902" s="9" t="s">
        <v>3473</v>
      </c>
      <c r="Y2902" s="9">
        <v>2</v>
      </c>
      <c r="Z2902" s="8">
        <f t="shared" si="895"/>
        <v>15788</v>
      </c>
      <c r="AA2902" s="6" t="s">
        <v>3967</v>
      </c>
      <c r="AB2902" s="6">
        <v>34248872</v>
      </c>
      <c r="AC2902" s="6">
        <f t="shared" si="881"/>
        <v>3.47</v>
      </c>
      <c r="AD2902" s="6">
        <f t="shared" si="882"/>
        <v>118843585</v>
      </c>
      <c r="AE2902" s="6">
        <f t="shared" si="886"/>
        <v>35584626</v>
      </c>
      <c r="AF2902" s="6">
        <v>3870000</v>
      </c>
      <c r="AG2902" s="11">
        <f t="shared" si="884"/>
        <v>158298211</v>
      </c>
      <c r="AH2902">
        <f t="shared" si="883"/>
        <v>4.6219977989348084</v>
      </c>
      <c r="AI2902" s="53">
        <v>0.8</v>
      </c>
      <c r="AJ2902" s="7" t="str">
        <f t="shared" si="891"/>
        <v>hp_158298211</v>
      </c>
      <c r="AK2902" s="7" t="s">
        <v>3968</v>
      </c>
      <c r="AL2902" s="7">
        <v>6710920</v>
      </c>
      <c r="AM2902" s="7">
        <f>INT(IF(MOD(Y2902,3)=0,INT(AL2902*0.55),INT(AL2902*0.35)))</f>
        <v>2348822</v>
      </c>
      <c r="AN2902" s="54">
        <f t="shared" si="892"/>
        <v>24814285</v>
      </c>
      <c r="AO2902" s="7" t="str">
        <f t="shared" si="893"/>
        <v>atk_24814285</v>
      </c>
      <c r="AP2902" s="7" t="s">
        <v>3973</v>
      </c>
      <c r="AQ2902" s="7" t="s">
        <v>4000</v>
      </c>
      <c r="AR2902" s="7" t="s">
        <v>3975</v>
      </c>
      <c r="AS2902" s="7" t="s">
        <v>3976</v>
      </c>
      <c r="AU2902" s="7" t="str">
        <f t="shared" si="894"/>
        <v>hp_158298211;atk_24814285;hit_500000;miss_115;cirt_0;cirtSub_-3500</v>
      </c>
    </row>
    <row r="2903" spans="22:47" x14ac:dyDescent="0.2">
      <c r="V2903" s="7" t="str">
        <f t="shared" si="889"/>
        <v>遥远孤岛33-3</v>
      </c>
      <c r="W2903" s="7">
        <f t="shared" si="880"/>
        <v>5625</v>
      </c>
      <c r="X2903" s="9" t="s">
        <v>3473</v>
      </c>
      <c r="Y2903" s="9">
        <v>3</v>
      </c>
      <c r="Z2903" s="8">
        <f t="shared" si="895"/>
        <v>15791</v>
      </c>
      <c r="AA2903" s="6" t="s">
        <v>3967</v>
      </c>
      <c r="AB2903" s="6">
        <v>34269428</v>
      </c>
      <c r="AC2903" s="6">
        <f t="shared" si="881"/>
        <v>3.4725000000000001</v>
      </c>
      <c r="AD2903" s="6">
        <f t="shared" si="882"/>
        <v>119000588</v>
      </c>
      <c r="AE2903" s="6">
        <f t="shared" si="886"/>
        <v>35584626</v>
      </c>
      <c r="AF2903" s="6">
        <v>3870000</v>
      </c>
      <c r="AG2903" s="11">
        <f t="shared" si="884"/>
        <v>158455214</v>
      </c>
      <c r="AH2903">
        <f t="shared" si="883"/>
        <v>4.6238067936237508</v>
      </c>
      <c r="AI2903" s="53">
        <v>0.8</v>
      </c>
      <c r="AJ2903" s="7" t="str">
        <f t="shared" si="891"/>
        <v>hp_158455214</v>
      </c>
      <c r="AK2903" s="7" t="s">
        <v>3968</v>
      </c>
      <c r="AL2903" s="7">
        <v>6716820</v>
      </c>
      <c r="AM2903" s="7">
        <f>INT(IF(MOD(Y2903,3)=0,INT(AL2903*0.55),INT(AL2903*0.35)))</f>
        <v>3694251</v>
      </c>
      <c r="AN2903" s="54">
        <f t="shared" si="892"/>
        <v>24845822</v>
      </c>
      <c r="AO2903" s="7" t="str">
        <f t="shared" si="893"/>
        <v>atk_24845822</v>
      </c>
      <c r="AP2903" s="7" t="s">
        <v>3973</v>
      </c>
      <c r="AQ2903" s="7" t="s">
        <v>4000</v>
      </c>
      <c r="AR2903" s="7" t="s">
        <v>3975</v>
      </c>
      <c r="AS2903" s="7" t="s">
        <v>3976</v>
      </c>
      <c r="AU2903" s="7" t="str">
        <f t="shared" si="894"/>
        <v>hp_158455214;atk_24845822;hit_500000;miss_115;cirt_0;cirtSub_-3500</v>
      </c>
    </row>
    <row r="2904" spans="22:47" x14ac:dyDescent="0.2">
      <c r="V2904" s="7" t="str">
        <f t="shared" si="889"/>
        <v>遥远孤岛33-4</v>
      </c>
      <c r="W2904" s="7">
        <f t="shared" si="880"/>
        <v>5627</v>
      </c>
      <c r="X2904" s="9" t="s">
        <v>3473</v>
      </c>
      <c r="Y2904" s="9">
        <v>4</v>
      </c>
      <c r="Z2904" s="8">
        <f t="shared" si="895"/>
        <v>15795</v>
      </c>
      <c r="AA2904" s="6" t="s">
        <v>3967</v>
      </c>
      <c r="AB2904" s="6">
        <v>34289987</v>
      </c>
      <c r="AC2904" s="6">
        <f t="shared" si="881"/>
        <v>3.4725000000000001</v>
      </c>
      <c r="AD2904" s="6">
        <f t="shared" si="882"/>
        <v>119071979</v>
      </c>
      <c r="AE2904" s="6">
        <f t="shared" si="886"/>
        <v>35584626</v>
      </c>
      <c r="AF2904" s="6">
        <v>3870000</v>
      </c>
      <c r="AG2904" s="11">
        <f t="shared" si="884"/>
        <v>158526605</v>
      </c>
      <c r="AH2904">
        <f t="shared" si="883"/>
        <v>4.6231165092013597</v>
      </c>
      <c r="AI2904" s="53">
        <v>0.8</v>
      </c>
      <c r="AJ2904" s="7" t="str">
        <f t="shared" si="891"/>
        <v>hp_158526605</v>
      </c>
      <c r="AK2904" s="7" t="s">
        <v>3968</v>
      </c>
      <c r="AL2904" s="7">
        <v>6722720</v>
      </c>
      <c r="AM2904" s="7">
        <f>INT(IF(MOD(Y2904,3)=0,INT(AL2904*0.55),INT(AL2904*0.35)))</f>
        <v>2352952</v>
      </c>
      <c r="AN2904" s="54">
        <f t="shared" si="892"/>
        <v>24863934</v>
      </c>
      <c r="AO2904" s="7" t="str">
        <f t="shared" si="893"/>
        <v>atk_24863934</v>
      </c>
      <c r="AP2904" s="7" t="s">
        <v>3973</v>
      </c>
      <c r="AQ2904" s="7" t="s">
        <v>4000</v>
      </c>
      <c r="AR2904" s="7" t="s">
        <v>3975</v>
      </c>
      <c r="AS2904" s="7" t="s">
        <v>3976</v>
      </c>
      <c r="AU2904" s="7" t="str">
        <f t="shared" si="894"/>
        <v>hp_158526605;atk_24863934;hit_500000;miss_115;cirt_0;cirtSub_-3500</v>
      </c>
    </row>
    <row r="2905" spans="22:47" x14ac:dyDescent="0.2">
      <c r="V2905" s="7" t="str">
        <f t="shared" si="889"/>
        <v>遥远孤岛33-5</v>
      </c>
      <c r="W2905" s="7">
        <f t="shared" si="880"/>
        <v>5629</v>
      </c>
      <c r="X2905" s="9" t="s">
        <v>3473</v>
      </c>
      <c r="Y2905" s="9">
        <v>5</v>
      </c>
      <c r="Z2905" s="8">
        <f t="shared" si="895"/>
        <v>15800</v>
      </c>
      <c r="AA2905" s="6" t="s">
        <v>3967</v>
      </c>
      <c r="AB2905" s="6">
        <v>34310548</v>
      </c>
      <c r="AC2905" s="6">
        <f t="shared" si="881"/>
        <v>3.4725000000000001</v>
      </c>
      <c r="AD2905" s="6">
        <f t="shared" si="882"/>
        <v>119143377</v>
      </c>
      <c r="AE2905" s="6">
        <f t="shared" si="886"/>
        <v>35584626</v>
      </c>
      <c r="AF2905" s="6">
        <v>3870000</v>
      </c>
      <c r="AG2905" s="11">
        <f t="shared" si="884"/>
        <v>158598003</v>
      </c>
      <c r="AH2905">
        <f t="shared" si="883"/>
        <v>4.6224269865931609</v>
      </c>
      <c r="AI2905" s="53">
        <v>0.8</v>
      </c>
      <c r="AJ2905" s="7" t="str">
        <f t="shared" si="891"/>
        <v>hp_158598003</v>
      </c>
      <c r="AK2905" s="7" t="s">
        <v>3968</v>
      </c>
      <c r="AL2905" s="7">
        <v>6728620</v>
      </c>
      <c r="AM2905" s="7">
        <f>INT(IF(MOD(Y2905,3)=0,INT(AL2905*0.55),INT(AL2905*0.35)))</f>
        <v>2355017</v>
      </c>
      <c r="AN2905" s="54">
        <f t="shared" si="892"/>
        <v>24882043</v>
      </c>
      <c r="AO2905" s="7" t="str">
        <f t="shared" si="893"/>
        <v>atk_24882043</v>
      </c>
      <c r="AP2905" s="7" t="s">
        <v>3973</v>
      </c>
      <c r="AQ2905" s="7" t="s">
        <v>4000</v>
      </c>
      <c r="AR2905" s="7" t="s">
        <v>3975</v>
      </c>
      <c r="AS2905" s="7" t="s">
        <v>3976</v>
      </c>
      <c r="AU2905" s="7" t="str">
        <f t="shared" si="894"/>
        <v>hp_158598003;atk_24882043;hit_500000;miss_115;cirt_0;cirtSub_-3500</v>
      </c>
    </row>
    <row r="2906" spans="22:47" x14ac:dyDescent="0.2">
      <c r="V2906" s="7" t="str">
        <f t="shared" si="889"/>
        <v>遥远孤岛33-6</v>
      </c>
      <c r="W2906" s="7">
        <f t="shared" si="880"/>
        <v>5631</v>
      </c>
      <c r="X2906" s="9" t="s">
        <v>3473</v>
      </c>
      <c r="Y2906" s="9">
        <v>6</v>
      </c>
      <c r="Z2906" s="8">
        <f t="shared" si="895"/>
        <v>15806</v>
      </c>
      <c r="AA2906" s="6" t="s">
        <v>3967</v>
      </c>
      <c r="AB2906" s="6">
        <v>34331110</v>
      </c>
      <c r="AC2906" s="6">
        <f t="shared" si="881"/>
        <v>3.4750000000000001</v>
      </c>
      <c r="AD2906" s="6">
        <f t="shared" si="882"/>
        <v>119300607</v>
      </c>
      <c r="AE2906" s="6">
        <f t="shared" si="886"/>
        <v>35584626</v>
      </c>
      <c r="AF2906" s="6">
        <v>3870000</v>
      </c>
      <c r="AG2906" s="11">
        <f t="shared" si="884"/>
        <v>158755233</v>
      </c>
      <c r="AH2906">
        <f t="shared" si="883"/>
        <v>4.6242382783428795</v>
      </c>
      <c r="AI2906" s="53">
        <v>0.8</v>
      </c>
      <c r="AJ2906" s="7" t="str">
        <f t="shared" si="891"/>
        <v>hp_158755233</v>
      </c>
      <c r="AK2906" s="7" t="s">
        <v>3968</v>
      </c>
      <c r="AL2906" s="7">
        <v>6734520</v>
      </c>
      <c r="AM2906" s="7">
        <f>INT(IF(MOD(Y2906,3)=0,INT(AL2906*0.55),INT(AL2906*0.35)))</f>
        <v>3703986</v>
      </c>
      <c r="AN2906" s="54">
        <f t="shared" si="892"/>
        <v>24913620</v>
      </c>
      <c r="AO2906" s="7" t="str">
        <f t="shared" si="893"/>
        <v>atk_24913620</v>
      </c>
      <c r="AP2906" s="7" t="s">
        <v>3973</v>
      </c>
      <c r="AQ2906" s="7" t="s">
        <v>4000</v>
      </c>
      <c r="AR2906" s="7" t="s">
        <v>3975</v>
      </c>
      <c r="AS2906" s="7" t="s">
        <v>3976</v>
      </c>
      <c r="AU2906" s="7" t="str">
        <f t="shared" si="894"/>
        <v>hp_158755233;atk_24913620;hit_500000;miss_115;cirt_0;cirtSub_-3500</v>
      </c>
    </row>
    <row r="2907" spans="22:47" x14ac:dyDescent="0.2">
      <c r="V2907" s="7" t="str">
        <f t="shared" si="889"/>
        <v>遥远孤岛33-7</v>
      </c>
      <c r="W2907" s="7">
        <f t="shared" si="880"/>
        <v>5633</v>
      </c>
      <c r="X2907" s="9" t="s">
        <v>3473</v>
      </c>
      <c r="Y2907" s="9">
        <v>7</v>
      </c>
      <c r="Z2907" s="8">
        <f t="shared" si="895"/>
        <v>15813</v>
      </c>
      <c r="AA2907" s="6" t="s">
        <v>3967</v>
      </c>
      <c r="AB2907" s="6">
        <v>34351675</v>
      </c>
      <c r="AC2907" s="6">
        <f t="shared" si="881"/>
        <v>3.4750000000000001</v>
      </c>
      <c r="AD2907" s="6">
        <f t="shared" si="882"/>
        <v>119372070</v>
      </c>
      <c r="AE2907" s="6">
        <f t="shared" si="886"/>
        <v>35584626</v>
      </c>
      <c r="AF2907" s="6">
        <v>3870000</v>
      </c>
      <c r="AG2907" s="11">
        <f t="shared" si="884"/>
        <v>158826696</v>
      </c>
      <c r="AH2907">
        <f t="shared" si="883"/>
        <v>4.6235502635606558</v>
      </c>
      <c r="AI2907" s="53">
        <v>0.8</v>
      </c>
      <c r="AJ2907" s="7" t="str">
        <f t="shared" si="891"/>
        <v>hp_158826696</v>
      </c>
      <c r="AK2907" s="7" t="s">
        <v>3968</v>
      </c>
      <c r="AL2907" s="7">
        <v>6740420</v>
      </c>
      <c r="AM2907" s="7">
        <f>INT(IF(MOD(Y2907,3)=0,INT(AL2907*0.55),INT(AL2907*0.35)))</f>
        <v>2359147</v>
      </c>
      <c r="AN2907" s="54">
        <f t="shared" si="892"/>
        <v>24931736</v>
      </c>
      <c r="AO2907" s="7" t="str">
        <f t="shared" si="893"/>
        <v>atk_24931736</v>
      </c>
      <c r="AP2907" s="7" t="s">
        <v>3973</v>
      </c>
      <c r="AQ2907" s="7" t="s">
        <v>4000</v>
      </c>
      <c r="AR2907" s="7" t="s">
        <v>3975</v>
      </c>
      <c r="AS2907" s="7" t="s">
        <v>3976</v>
      </c>
      <c r="AU2907" s="7" t="str">
        <f t="shared" si="894"/>
        <v>hp_158826696;atk_24931736;hit_500000;miss_115;cirt_0;cirtSub_-3500</v>
      </c>
    </row>
    <row r="2908" spans="22:47" x14ac:dyDescent="0.2">
      <c r="V2908" s="7" t="str">
        <f t="shared" si="889"/>
        <v>遥远孤岛33-8</v>
      </c>
      <c r="W2908" s="7">
        <f t="shared" si="880"/>
        <v>5635</v>
      </c>
      <c r="X2908" s="9" t="s">
        <v>3473</v>
      </c>
      <c r="Y2908" s="9">
        <v>8</v>
      </c>
      <c r="Z2908" s="8">
        <f t="shared" si="895"/>
        <v>15821</v>
      </c>
      <c r="AA2908" s="6" t="s">
        <v>3967</v>
      </c>
      <c r="AB2908" s="6">
        <v>34372243</v>
      </c>
      <c r="AC2908" s="6">
        <f t="shared" si="881"/>
        <v>3.4750000000000001</v>
      </c>
      <c r="AD2908" s="6">
        <f t="shared" si="882"/>
        <v>119443544</v>
      </c>
      <c r="AE2908" s="6">
        <f t="shared" si="886"/>
        <v>35584626</v>
      </c>
      <c r="AF2908" s="6">
        <v>3870000</v>
      </c>
      <c r="AG2908" s="11">
        <f t="shared" si="884"/>
        <v>158898170</v>
      </c>
      <c r="AH2908">
        <f t="shared" si="883"/>
        <v>4.6228629886039148</v>
      </c>
      <c r="AI2908" s="53">
        <v>0.8</v>
      </c>
      <c r="AJ2908" s="7" t="str">
        <f t="shared" si="891"/>
        <v>hp_158898170</v>
      </c>
      <c r="AK2908" s="7" t="s">
        <v>3968</v>
      </c>
      <c r="AL2908" s="7">
        <v>6746320</v>
      </c>
      <c r="AM2908" s="7">
        <f>INT(IF(MOD(Y2908,3)=0,INT(AL2908*0.55),INT(AL2908*0.35)))</f>
        <v>2361212</v>
      </c>
      <c r="AN2908" s="54">
        <f t="shared" si="892"/>
        <v>24949850</v>
      </c>
      <c r="AO2908" s="7" t="str">
        <f t="shared" si="893"/>
        <v>atk_24949850</v>
      </c>
      <c r="AP2908" s="7" t="s">
        <v>3973</v>
      </c>
      <c r="AQ2908" s="7" t="s">
        <v>4000</v>
      </c>
      <c r="AR2908" s="7" t="s">
        <v>3975</v>
      </c>
      <c r="AS2908" s="7" t="s">
        <v>3976</v>
      </c>
      <c r="AU2908" s="7" t="str">
        <f t="shared" si="894"/>
        <v>hp_158898170;atk_24949850;hit_500000;miss_115;cirt_0;cirtSub_-3500</v>
      </c>
    </row>
    <row r="2909" spans="22:47" x14ac:dyDescent="0.2">
      <c r="V2909" s="7" t="str">
        <f t="shared" si="889"/>
        <v>遥远孤岛33-9</v>
      </c>
      <c r="W2909" s="7">
        <f t="shared" ref="W2909:W2972" si="898">W2908+2</f>
        <v>5637</v>
      </c>
      <c r="X2909" s="9" t="s">
        <v>3473</v>
      </c>
      <c r="Y2909" s="9">
        <v>9</v>
      </c>
      <c r="Z2909" s="8">
        <f t="shared" si="895"/>
        <v>15830</v>
      </c>
      <c r="AA2909" s="6" t="s">
        <v>3967</v>
      </c>
      <c r="AB2909" s="6">
        <v>34392814</v>
      </c>
      <c r="AC2909" s="6">
        <f t="shared" si="881"/>
        <v>3.4775</v>
      </c>
      <c r="AD2909" s="6">
        <f t="shared" si="882"/>
        <v>119601010</v>
      </c>
      <c r="AE2909" s="6">
        <f t="shared" si="886"/>
        <v>35584626</v>
      </c>
      <c r="AF2909" s="6">
        <v>3870000</v>
      </c>
      <c r="AG2909" s="11">
        <f t="shared" si="884"/>
        <v>159055636</v>
      </c>
      <c r="AH2909">
        <f t="shared" si="883"/>
        <v>4.6246764222316905</v>
      </c>
      <c r="AI2909" s="53">
        <v>0.8</v>
      </c>
      <c r="AJ2909" s="7" t="str">
        <f t="shared" si="891"/>
        <v>hp_159055636</v>
      </c>
      <c r="AK2909" s="7" t="s">
        <v>3968</v>
      </c>
      <c r="AL2909" s="7">
        <v>6752220</v>
      </c>
      <c r="AM2909" s="7">
        <f>INT(IF(MOD(Y2909,3)=0,INT(AL2909*0.55),INT(AL2909*0.35)))</f>
        <v>3713721</v>
      </c>
      <c r="AN2909" s="54">
        <f t="shared" si="892"/>
        <v>24981466</v>
      </c>
      <c r="AO2909" s="7" t="str">
        <f t="shared" si="893"/>
        <v>atk_24981466</v>
      </c>
      <c r="AP2909" s="7" t="s">
        <v>3973</v>
      </c>
      <c r="AQ2909" s="7" t="s">
        <v>4000</v>
      </c>
      <c r="AR2909" s="7" t="s">
        <v>3975</v>
      </c>
      <c r="AS2909" s="7" t="s">
        <v>3976</v>
      </c>
      <c r="AU2909" s="7" t="str">
        <f t="shared" si="894"/>
        <v>hp_159055636;atk_24981466;hit_500000;miss_115;cirt_0;cirtSub_-3500</v>
      </c>
    </row>
    <row r="2910" spans="22:47" x14ac:dyDescent="0.2">
      <c r="V2910" s="7" t="str">
        <f t="shared" si="889"/>
        <v>遥远孤岛33-10</v>
      </c>
      <c r="W2910" s="7">
        <f t="shared" si="898"/>
        <v>5639</v>
      </c>
      <c r="X2910" s="9" t="s">
        <v>3473</v>
      </c>
      <c r="Y2910" s="9">
        <v>10</v>
      </c>
      <c r="Z2910" s="8">
        <f t="shared" si="895"/>
        <v>15840</v>
      </c>
      <c r="AA2910" s="6" t="s">
        <v>3967</v>
      </c>
      <c r="AB2910" s="6">
        <v>34413388</v>
      </c>
      <c r="AC2910" s="6">
        <f t="shared" si="881"/>
        <v>3.4775</v>
      </c>
      <c r="AD2910" s="6">
        <f t="shared" si="882"/>
        <v>119672556</v>
      </c>
      <c r="AE2910" s="6">
        <f t="shared" si="886"/>
        <v>35584626</v>
      </c>
      <c r="AF2910" s="6">
        <v>3870000</v>
      </c>
      <c r="AG2910" s="11">
        <f t="shared" si="884"/>
        <v>159127182</v>
      </c>
      <c r="AH2910">
        <f t="shared" si="883"/>
        <v>4.6239905818049651</v>
      </c>
      <c r="AI2910" s="53">
        <v>0.8</v>
      </c>
      <c r="AJ2910" s="7" t="str">
        <f t="shared" si="891"/>
        <v>hp_159127182</v>
      </c>
      <c r="AK2910" s="7" t="s">
        <v>3968</v>
      </c>
      <c r="AL2910" s="7">
        <v>6758120</v>
      </c>
      <c r="AM2910" s="7">
        <f>INT(IF(MOD(Y2910,3)=0,INT(AL2910*0.55),INT(AL2910*0.35)))</f>
        <v>2365342</v>
      </c>
      <c r="AN2910" s="54">
        <f t="shared" si="892"/>
        <v>24999586</v>
      </c>
      <c r="AO2910" s="7" t="str">
        <f t="shared" si="893"/>
        <v>atk_24999586</v>
      </c>
      <c r="AP2910" s="7" t="s">
        <v>3973</v>
      </c>
      <c r="AQ2910" s="7" t="s">
        <v>4000</v>
      </c>
      <c r="AR2910" s="7" t="s">
        <v>3975</v>
      </c>
      <c r="AS2910" s="7" t="s">
        <v>3976</v>
      </c>
      <c r="AU2910" s="7" t="str">
        <f t="shared" si="894"/>
        <v>hp_159127182;atk_24999586;hit_500000;miss_115;cirt_0;cirtSub_-3500</v>
      </c>
    </row>
    <row r="2911" spans="22:47" x14ac:dyDescent="0.2">
      <c r="V2911" s="7" t="str">
        <f t="shared" si="889"/>
        <v>遥远孤岛34-1</v>
      </c>
      <c r="W2911" s="7">
        <f t="shared" si="898"/>
        <v>5641</v>
      </c>
      <c r="X2911" s="9" t="s">
        <v>3474</v>
      </c>
      <c r="Y2911" s="9">
        <v>1</v>
      </c>
      <c r="Z2911" s="8">
        <f t="shared" si="895"/>
        <v>15841</v>
      </c>
      <c r="AA2911" s="6" t="s">
        <v>3967</v>
      </c>
      <c r="AB2911" s="6">
        <v>34433964</v>
      </c>
      <c r="AC2911" s="6">
        <f t="shared" ref="AC2911:AC2974" si="899">0.6+INT((Z2911-1)/55)*0.01+INT(Y2911/3)*0.0025</f>
        <v>3.48</v>
      </c>
      <c r="AD2911" s="6">
        <f t="shared" ref="AD2911:AD2974" si="900">INT(AB2911*AC2911)</f>
        <v>119830194</v>
      </c>
      <c r="AE2911" s="6">
        <f t="shared" ref="AE2911" si="901">IF(MOD(Y2911,1)=0,INT(AD2910*0.3),0)</f>
        <v>35901766</v>
      </c>
      <c r="AF2911" s="6">
        <v>3870000</v>
      </c>
      <c r="AG2911" s="11">
        <f t="shared" si="884"/>
        <v>159601960</v>
      </c>
      <c r="AH2911">
        <f t="shared" si="883"/>
        <v>4.6350155910019541</v>
      </c>
      <c r="AI2911" s="53">
        <v>0.8</v>
      </c>
      <c r="AJ2911" s="7" t="str">
        <f t="shared" si="891"/>
        <v>hp_159601960</v>
      </c>
      <c r="AK2911" s="7" t="s">
        <v>3968</v>
      </c>
      <c r="AL2911" s="7">
        <v>6764020</v>
      </c>
      <c r="AM2911" s="7">
        <f>INT(IF(MOD(Y2911,3)=0,INT(AL2911*0.55),INT(AL2911*0.35)))</f>
        <v>2367407</v>
      </c>
      <c r="AN2911" s="54">
        <f t="shared" si="892"/>
        <v>25081070</v>
      </c>
      <c r="AO2911" s="7" t="str">
        <f t="shared" si="893"/>
        <v>atk_25081070</v>
      </c>
      <c r="AP2911" s="7" t="s">
        <v>3973</v>
      </c>
      <c r="AQ2911" s="7" t="s">
        <v>4000</v>
      </c>
      <c r="AR2911" s="7" t="s">
        <v>3975</v>
      </c>
      <c r="AS2911" s="7" t="s">
        <v>3976</v>
      </c>
      <c r="AU2911" s="7" t="str">
        <f t="shared" si="894"/>
        <v>hp_159601960;atk_25081070;hit_500000;miss_115;cirt_0;cirtSub_-3500</v>
      </c>
    </row>
    <row r="2912" spans="22:47" x14ac:dyDescent="0.2">
      <c r="V2912" s="7" t="str">
        <f t="shared" si="889"/>
        <v>遥远孤岛34-2</v>
      </c>
      <c r="W2912" s="7">
        <f t="shared" si="898"/>
        <v>5643</v>
      </c>
      <c r="X2912" s="9" t="s">
        <v>3474</v>
      </c>
      <c r="Y2912" s="9">
        <v>2</v>
      </c>
      <c r="Z2912" s="8">
        <f t="shared" si="895"/>
        <v>15843</v>
      </c>
      <c r="AA2912" s="6" t="s">
        <v>3967</v>
      </c>
      <c r="AB2912" s="6">
        <v>34454543</v>
      </c>
      <c r="AC2912" s="6">
        <f t="shared" si="899"/>
        <v>3.48</v>
      </c>
      <c r="AD2912" s="6">
        <f t="shared" si="900"/>
        <v>119901809</v>
      </c>
      <c r="AE2912" s="6">
        <f t="shared" si="886"/>
        <v>35901766</v>
      </c>
      <c r="AF2912" s="6">
        <v>3870000</v>
      </c>
      <c r="AG2912" s="11">
        <f t="shared" si="884"/>
        <v>159673575</v>
      </c>
      <c r="AH2912">
        <f t="shared" ref="AH2912:AH2975" si="902">AG2912/AB2912</f>
        <v>4.6343257259282176</v>
      </c>
      <c r="AI2912" s="53">
        <v>0.8</v>
      </c>
      <c r="AJ2912" s="7" t="str">
        <f t="shared" si="891"/>
        <v>hp_159673575</v>
      </c>
      <c r="AK2912" s="7" t="s">
        <v>3968</v>
      </c>
      <c r="AL2912" s="7">
        <v>6769920</v>
      </c>
      <c r="AM2912" s="7">
        <f>INT(IF(MOD(Y2912,3)=0,INT(AL2912*0.55),INT(AL2912*0.35)))</f>
        <v>2369472</v>
      </c>
      <c r="AN2912" s="54">
        <f t="shared" si="892"/>
        <v>25099211</v>
      </c>
      <c r="AO2912" s="7" t="str">
        <f t="shared" si="893"/>
        <v>atk_25099211</v>
      </c>
      <c r="AP2912" s="7" t="s">
        <v>3973</v>
      </c>
      <c r="AQ2912" s="7" t="s">
        <v>4000</v>
      </c>
      <c r="AR2912" s="7" t="s">
        <v>3975</v>
      </c>
      <c r="AS2912" s="7" t="s">
        <v>3976</v>
      </c>
      <c r="AU2912" s="7" t="str">
        <f t="shared" si="894"/>
        <v>hp_159673575;atk_25099211;hit_500000;miss_115;cirt_0;cirtSub_-3500</v>
      </c>
    </row>
    <row r="2913" spans="22:47" x14ac:dyDescent="0.2">
      <c r="V2913" s="7" t="str">
        <f t="shared" si="889"/>
        <v>遥远孤岛34-3</v>
      </c>
      <c r="W2913" s="7">
        <f t="shared" si="898"/>
        <v>5645</v>
      </c>
      <c r="X2913" s="9" t="s">
        <v>3474</v>
      </c>
      <c r="Y2913" s="9">
        <v>3</v>
      </c>
      <c r="Z2913" s="8">
        <f t="shared" si="895"/>
        <v>15846</v>
      </c>
      <c r="AA2913" s="6" t="s">
        <v>3967</v>
      </c>
      <c r="AB2913" s="6">
        <v>34475124</v>
      </c>
      <c r="AC2913" s="6">
        <f t="shared" si="899"/>
        <v>3.4824999999999999</v>
      </c>
      <c r="AD2913" s="6">
        <f t="shared" si="900"/>
        <v>120059619</v>
      </c>
      <c r="AE2913" s="6">
        <f t="shared" si="886"/>
        <v>35901766</v>
      </c>
      <c r="AF2913" s="6">
        <v>3870000</v>
      </c>
      <c r="AG2913" s="11">
        <f t="shared" ref="AG2913:AG2976" si="903">INT(AD2913*1)+AF2913+AE2913</f>
        <v>159831385</v>
      </c>
      <c r="AH2913">
        <f t="shared" si="902"/>
        <v>4.636136624193143</v>
      </c>
      <c r="AI2913" s="53">
        <v>0.8</v>
      </c>
      <c r="AJ2913" s="7" t="str">
        <f t="shared" si="891"/>
        <v>hp_159831385</v>
      </c>
      <c r="AK2913" s="7" t="s">
        <v>3968</v>
      </c>
      <c r="AL2913" s="7">
        <v>6775820</v>
      </c>
      <c r="AM2913" s="7">
        <f>INT(IF(MOD(Y2913,3)=0,INT(AL2913*0.55),INT(AL2913*0.35)))</f>
        <v>3726701</v>
      </c>
      <c r="AN2913" s="54">
        <f t="shared" si="892"/>
        <v>25130901</v>
      </c>
      <c r="AO2913" s="7" t="str">
        <f t="shared" si="893"/>
        <v>atk_25130901</v>
      </c>
      <c r="AP2913" s="7" t="s">
        <v>3973</v>
      </c>
      <c r="AQ2913" s="7" t="s">
        <v>4000</v>
      </c>
      <c r="AR2913" s="7" t="s">
        <v>3975</v>
      </c>
      <c r="AS2913" s="7" t="s">
        <v>3976</v>
      </c>
      <c r="AU2913" s="7" t="str">
        <f t="shared" si="894"/>
        <v>hp_159831385;atk_25130901;hit_500000;miss_115;cirt_0;cirtSub_-3500</v>
      </c>
    </row>
    <row r="2914" spans="22:47" x14ac:dyDescent="0.2">
      <c r="V2914" s="7" t="str">
        <f t="shared" si="889"/>
        <v>遥远孤岛34-4</v>
      </c>
      <c r="W2914" s="7">
        <f t="shared" si="898"/>
        <v>5647</v>
      </c>
      <c r="X2914" s="9" t="s">
        <v>3474</v>
      </c>
      <c r="Y2914" s="9">
        <v>4</v>
      </c>
      <c r="Z2914" s="8">
        <f t="shared" si="895"/>
        <v>15850</v>
      </c>
      <c r="AA2914" s="6" t="s">
        <v>3967</v>
      </c>
      <c r="AB2914" s="6">
        <v>34495707</v>
      </c>
      <c r="AC2914" s="6">
        <f t="shared" si="899"/>
        <v>3.4824999999999999</v>
      </c>
      <c r="AD2914" s="6">
        <f t="shared" si="900"/>
        <v>120131299</v>
      </c>
      <c r="AE2914" s="6">
        <f t="shared" si="886"/>
        <v>35901766</v>
      </c>
      <c r="AF2914" s="6">
        <v>3870000</v>
      </c>
      <c r="AG2914" s="11">
        <f t="shared" si="903"/>
        <v>159903065</v>
      </c>
      <c r="AH2914">
        <f t="shared" si="902"/>
        <v>4.6354482602719234</v>
      </c>
      <c r="AI2914" s="53">
        <v>0.8</v>
      </c>
      <c r="AJ2914" s="7" t="str">
        <f t="shared" si="891"/>
        <v>hp_159903065</v>
      </c>
      <c r="AK2914" s="7" t="s">
        <v>3968</v>
      </c>
      <c r="AL2914" s="7">
        <v>6781720</v>
      </c>
      <c r="AM2914" s="7">
        <f>INT(IF(MOD(Y2914,3)=0,INT(AL2914*0.55),INT(AL2914*0.35)))</f>
        <v>2373602</v>
      </c>
      <c r="AN2914" s="54">
        <f t="shared" si="892"/>
        <v>25149049</v>
      </c>
      <c r="AO2914" s="7" t="str">
        <f t="shared" si="893"/>
        <v>atk_25149049</v>
      </c>
      <c r="AP2914" s="7" t="s">
        <v>3973</v>
      </c>
      <c r="AQ2914" s="7" t="s">
        <v>4000</v>
      </c>
      <c r="AR2914" s="7" t="s">
        <v>3975</v>
      </c>
      <c r="AS2914" s="7" t="s">
        <v>3976</v>
      </c>
      <c r="AU2914" s="7" t="str">
        <f t="shared" si="894"/>
        <v>hp_159903065;atk_25149049;hit_500000;miss_115;cirt_0;cirtSub_-3500</v>
      </c>
    </row>
    <row r="2915" spans="22:47" x14ac:dyDescent="0.2">
      <c r="V2915" s="7" t="str">
        <f t="shared" si="889"/>
        <v>遥远孤岛34-5</v>
      </c>
      <c r="W2915" s="7">
        <f t="shared" si="898"/>
        <v>5649</v>
      </c>
      <c r="X2915" s="9" t="s">
        <v>3474</v>
      </c>
      <c r="Y2915" s="9">
        <v>5</v>
      </c>
      <c r="Z2915" s="8">
        <f t="shared" si="895"/>
        <v>15855</v>
      </c>
      <c r="AA2915" s="6" t="s">
        <v>3967</v>
      </c>
      <c r="AB2915" s="6">
        <v>34516292</v>
      </c>
      <c r="AC2915" s="6">
        <f t="shared" si="899"/>
        <v>3.4824999999999999</v>
      </c>
      <c r="AD2915" s="6">
        <f t="shared" si="900"/>
        <v>120202986</v>
      </c>
      <c r="AE2915" s="6">
        <f t="shared" si="886"/>
        <v>35901766</v>
      </c>
      <c r="AF2915" s="6">
        <v>3870000</v>
      </c>
      <c r="AG2915" s="11">
        <f t="shared" si="903"/>
        <v>159974752</v>
      </c>
      <c r="AH2915">
        <f t="shared" si="902"/>
        <v>4.6347606515786808</v>
      </c>
      <c r="AI2915" s="53">
        <v>0.8</v>
      </c>
      <c r="AJ2915" s="7" t="str">
        <f t="shared" si="891"/>
        <v>hp_159974752</v>
      </c>
      <c r="AK2915" s="7" t="s">
        <v>3968</v>
      </c>
      <c r="AL2915" s="7">
        <v>6787620</v>
      </c>
      <c r="AM2915" s="7">
        <f>INT(IF(MOD(Y2915,3)=0,INT(AL2915*0.55),INT(AL2915*0.35)))</f>
        <v>2375667</v>
      </c>
      <c r="AN2915" s="54">
        <f t="shared" si="892"/>
        <v>25167195</v>
      </c>
      <c r="AO2915" s="7" t="str">
        <f t="shared" si="893"/>
        <v>atk_25167195</v>
      </c>
      <c r="AP2915" s="7" t="s">
        <v>3973</v>
      </c>
      <c r="AQ2915" s="7" t="s">
        <v>4000</v>
      </c>
      <c r="AR2915" s="7" t="s">
        <v>3975</v>
      </c>
      <c r="AS2915" s="7" t="s">
        <v>3976</v>
      </c>
      <c r="AU2915" s="7" t="str">
        <f t="shared" si="894"/>
        <v>hp_159974752;atk_25167195;hit_500000;miss_115;cirt_0;cirtSub_-3500</v>
      </c>
    </row>
    <row r="2916" spans="22:47" x14ac:dyDescent="0.2">
      <c r="V2916" s="7" t="str">
        <f t="shared" si="889"/>
        <v>遥远孤岛34-6</v>
      </c>
      <c r="W2916" s="7">
        <f t="shared" si="898"/>
        <v>5651</v>
      </c>
      <c r="X2916" s="9" t="s">
        <v>3474</v>
      </c>
      <c r="Y2916" s="9">
        <v>6</v>
      </c>
      <c r="Z2916" s="8">
        <f t="shared" si="895"/>
        <v>15861</v>
      </c>
      <c r="AA2916" s="6" t="s">
        <v>3967</v>
      </c>
      <c r="AB2916" s="6">
        <v>34536879</v>
      </c>
      <c r="AC2916" s="6">
        <f t="shared" si="899"/>
        <v>3.4849999999999999</v>
      </c>
      <c r="AD2916" s="6">
        <f t="shared" si="900"/>
        <v>120361023</v>
      </c>
      <c r="AE2916" s="6">
        <f t="shared" si="886"/>
        <v>35901766</v>
      </c>
      <c r="AF2916" s="6">
        <v>3870000</v>
      </c>
      <c r="AG2916" s="11">
        <f t="shared" si="903"/>
        <v>160132789</v>
      </c>
      <c r="AH2916">
        <f t="shared" si="902"/>
        <v>4.6365738201184881</v>
      </c>
      <c r="AI2916" s="53">
        <v>0.8</v>
      </c>
      <c r="AJ2916" s="7" t="str">
        <f t="shared" si="891"/>
        <v>hp_160132789</v>
      </c>
      <c r="AK2916" s="7" t="s">
        <v>3968</v>
      </c>
      <c r="AL2916" s="7">
        <v>6793520</v>
      </c>
      <c r="AM2916" s="7">
        <f>INT(IF(MOD(Y2916,3)=0,INT(AL2916*0.55),INT(AL2916*0.35)))</f>
        <v>3736436</v>
      </c>
      <c r="AN2916" s="54">
        <f t="shared" si="892"/>
        <v>25198925</v>
      </c>
      <c r="AO2916" s="7" t="str">
        <f t="shared" si="893"/>
        <v>atk_25198925</v>
      </c>
      <c r="AP2916" s="7" t="s">
        <v>3973</v>
      </c>
      <c r="AQ2916" s="7" t="s">
        <v>4000</v>
      </c>
      <c r="AR2916" s="7" t="s">
        <v>3975</v>
      </c>
      <c r="AS2916" s="7" t="s">
        <v>3976</v>
      </c>
      <c r="AU2916" s="7" t="str">
        <f t="shared" si="894"/>
        <v>hp_160132789;atk_25198925;hit_500000;miss_115;cirt_0;cirtSub_-3500</v>
      </c>
    </row>
    <row r="2917" spans="22:47" x14ac:dyDescent="0.2">
      <c r="V2917" s="7" t="str">
        <f t="shared" si="889"/>
        <v>遥远孤岛34-7</v>
      </c>
      <c r="W2917" s="7">
        <f t="shared" si="898"/>
        <v>5653</v>
      </c>
      <c r="X2917" s="9" t="s">
        <v>3474</v>
      </c>
      <c r="Y2917" s="9">
        <v>7</v>
      </c>
      <c r="Z2917" s="8">
        <f t="shared" si="895"/>
        <v>15868</v>
      </c>
      <c r="AA2917" s="6" t="s">
        <v>3967</v>
      </c>
      <c r="AB2917" s="6">
        <v>34557468</v>
      </c>
      <c r="AC2917" s="6">
        <f t="shared" si="899"/>
        <v>3.4849999999999999</v>
      </c>
      <c r="AD2917" s="6">
        <f t="shared" si="900"/>
        <v>120432775</v>
      </c>
      <c r="AE2917" s="6">
        <f t="shared" si="886"/>
        <v>35901766</v>
      </c>
      <c r="AF2917" s="6">
        <v>3870000</v>
      </c>
      <c r="AG2917" s="11">
        <f t="shared" si="903"/>
        <v>160204541</v>
      </c>
      <c r="AH2917">
        <f t="shared" si="902"/>
        <v>4.6358877045042766</v>
      </c>
      <c r="AI2917" s="53">
        <v>0.8</v>
      </c>
      <c r="AJ2917" s="7" t="str">
        <f t="shared" si="891"/>
        <v>hp_160204541</v>
      </c>
      <c r="AK2917" s="7" t="s">
        <v>3968</v>
      </c>
      <c r="AL2917" s="7">
        <v>6799420</v>
      </c>
      <c r="AM2917" s="7">
        <f>INT(IF(MOD(Y2917,3)=0,INT(AL2917*0.55),INT(AL2917*0.35)))</f>
        <v>2379797</v>
      </c>
      <c r="AN2917" s="54">
        <f t="shared" si="892"/>
        <v>25217078</v>
      </c>
      <c r="AO2917" s="7" t="str">
        <f t="shared" si="893"/>
        <v>atk_25217078</v>
      </c>
      <c r="AP2917" s="7" t="s">
        <v>3973</v>
      </c>
      <c r="AQ2917" s="7" t="s">
        <v>4000</v>
      </c>
      <c r="AR2917" s="7" t="s">
        <v>3975</v>
      </c>
      <c r="AS2917" s="7" t="s">
        <v>3976</v>
      </c>
      <c r="AU2917" s="7" t="str">
        <f t="shared" si="894"/>
        <v>hp_160204541;atk_25217078;hit_500000;miss_115;cirt_0;cirtSub_-3500</v>
      </c>
    </row>
    <row r="2918" spans="22:47" x14ac:dyDescent="0.2">
      <c r="V2918" s="7" t="str">
        <f t="shared" si="889"/>
        <v>遥远孤岛34-8</v>
      </c>
      <c r="W2918" s="7">
        <f t="shared" si="898"/>
        <v>5655</v>
      </c>
      <c r="X2918" s="9" t="s">
        <v>3474</v>
      </c>
      <c r="Y2918" s="9">
        <v>8</v>
      </c>
      <c r="Z2918" s="8">
        <f t="shared" si="895"/>
        <v>15876</v>
      </c>
      <c r="AA2918" s="6" t="s">
        <v>3967</v>
      </c>
      <c r="AB2918" s="6">
        <v>34578058</v>
      </c>
      <c r="AC2918" s="6">
        <f t="shared" si="899"/>
        <v>3.4849999999999999</v>
      </c>
      <c r="AD2918" s="6">
        <f t="shared" si="900"/>
        <v>120504532</v>
      </c>
      <c r="AE2918" s="6">
        <f t="shared" si="886"/>
        <v>35901766</v>
      </c>
      <c r="AF2918" s="6">
        <v>3870000</v>
      </c>
      <c r="AG2918" s="11">
        <f t="shared" si="903"/>
        <v>160276298</v>
      </c>
      <c r="AH2918">
        <f t="shared" si="902"/>
        <v>4.6352024165151207</v>
      </c>
      <c r="AI2918" s="53">
        <v>0.8</v>
      </c>
      <c r="AJ2918" s="7" t="str">
        <f t="shared" si="891"/>
        <v>hp_160276298</v>
      </c>
      <c r="AK2918" s="7" t="s">
        <v>3968</v>
      </c>
      <c r="AL2918" s="7">
        <v>6805320</v>
      </c>
      <c r="AM2918" s="7">
        <f>INT(IF(MOD(Y2918,3)=0,INT(AL2918*0.55),INT(AL2918*0.35)))</f>
        <v>2381862</v>
      </c>
      <c r="AN2918" s="54">
        <f t="shared" si="892"/>
        <v>25235228</v>
      </c>
      <c r="AO2918" s="7" t="str">
        <f t="shared" si="893"/>
        <v>atk_25235228</v>
      </c>
      <c r="AP2918" s="7" t="s">
        <v>3973</v>
      </c>
      <c r="AQ2918" s="7" t="s">
        <v>4000</v>
      </c>
      <c r="AR2918" s="7" t="s">
        <v>3975</v>
      </c>
      <c r="AS2918" s="7" t="s">
        <v>3976</v>
      </c>
      <c r="AU2918" s="7" t="str">
        <f t="shared" si="894"/>
        <v>hp_160276298;atk_25235228;hit_500000;miss_115;cirt_0;cirtSub_-3500</v>
      </c>
    </row>
    <row r="2919" spans="22:47" x14ac:dyDescent="0.2">
      <c r="V2919" s="7" t="str">
        <f t="shared" si="889"/>
        <v>遥远孤岛34-9</v>
      </c>
      <c r="W2919" s="7">
        <f t="shared" si="898"/>
        <v>5657</v>
      </c>
      <c r="X2919" s="9" t="s">
        <v>3474</v>
      </c>
      <c r="Y2919" s="9">
        <v>9</v>
      </c>
      <c r="Z2919" s="8">
        <f t="shared" si="895"/>
        <v>15885</v>
      </c>
      <c r="AA2919" s="6" t="s">
        <v>3967</v>
      </c>
      <c r="AB2919" s="6">
        <v>34598650</v>
      </c>
      <c r="AC2919" s="6">
        <f t="shared" si="899"/>
        <v>3.4874999999999998</v>
      </c>
      <c r="AD2919" s="6">
        <f t="shared" si="900"/>
        <v>120662791</v>
      </c>
      <c r="AE2919" s="6">
        <f t="shared" si="886"/>
        <v>35901766</v>
      </c>
      <c r="AF2919" s="6">
        <v>3870000</v>
      </c>
      <c r="AG2919" s="11">
        <f t="shared" si="903"/>
        <v>160434557</v>
      </c>
      <c r="AH2919">
        <f t="shared" si="902"/>
        <v>4.6370178316205983</v>
      </c>
      <c r="AI2919" s="53">
        <v>0.8</v>
      </c>
      <c r="AJ2919" s="7" t="str">
        <f t="shared" si="891"/>
        <v>hp_160434557</v>
      </c>
      <c r="AK2919" s="7" t="s">
        <v>3968</v>
      </c>
      <c r="AL2919" s="7">
        <v>6811220</v>
      </c>
      <c r="AM2919" s="7">
        <f>INT(IF(MOD(Y2919,3)=0,INT(AL2919*0.55),INT(AL2919*0.35)))</f>
        <v>3746171</v>
      </c>
      <c r="AN2919" s="54">
        <f t="shared" si="892"/>
        <v>25266998</v>
      </c>
      <c r="AO2919" s="7" t="str">
        <f t="shared" si="893"/>
        <v>atk_25266998</v>
      </c>
      <c r="AP2919" s="7" t="s">
        <v>3973</v>
      </c>
      <c r="AQ2919" s="7" t="s">
        <v>4000</v>
      </c>
      <c r="AR2919" s="7" t="s">
        <v>3975</v>
      </c>
      <c r="AS2919" s="7" t="s">
        <v>3976</v>
      </c>
      <c r="AU2919" s="7" t="str">
        <f t="shared" si="894"/>
        <v>hp_160434557;atk_25266998;hit_500000;miss_115;cirt_0;cirtSub_-3500</v>
      </c>
    </row>
    <row r="2920" spans="22:47" x14ac:dyDescent="0.2">
      <c r="V2920" s="7" t="str">
        <f t="shared" si="889"/>
        <v>遥远孤岛34-10</v>
      </c>
      <c r="W2920" s="7">
        <f t="shared" si="898"/>
        <v>5659</v>
      </c>
      <c r="X2920" s="9" t="s">
        <v>3474</v>
      </c>
      <c r="Y2920" s="9">
        <v>10</v>
      </c>
      <c r="Z2920" s="8">
        <f t="shared" si="895"/>
        <v>15895</v>
      </c>
      <c r="AA2920" s="6" t="s">
        <v>3967</v>
      </c>
      <c r="AB2920" s="6">
        <v>34619245</v>
      </c>
      <c r="AC2920" s="6">
        <f t="shared" si="899"/>
        <v>3.4874999999999998</v>
      </c>
      <c r="AD2920" s="6">
        <f t="shared" si="900"/>
        <v>120734616</v>
      </c>
      <c r="AE2920" s="6">
        <f t="shared" si="886"/>
        <v>35901766</v>
      </c>
      <c r="AF2920" s="6">
        <v>3870000</v>
      </c>
      <c r="AG2920" s="11">
        <f t="shared" si="903"/>
        <v>160506382</v>
      </c>
      <c r="AH2920">
        <f t="shared" si="902"/>
        <v>4.6363339812869979</v>
      </c>
      <c r="AI2920" s="53">
        <v>0.8</v>
      </c>
      <c r="AJ2920" s="7" t="str">
        <f t="shared" si="891"/>
        <v>hp_160506382</v>
      </c>
      <c r="AK2920" s="7" t="s">
        <v>3968</v>
      </c>
      <c r="AL2920" s="7">
        <v>6817120</v>
      </c>
      <c r="AM2920" s="7">
        <f>INT(IF(MOD(Y2920,3)=0,INT(AL2920*0.55),INT(AL2920*0.35)))</f>
        <v>2385992</v>
      </c>
      <c r="AN2920" s="54">
        <f t="shared" si="892"/>
        <v>25285156</v>
      </c>
      <c r="AO2920" s="7" t="str">
        <f t="shared" si="893"/>
        <v>atk_25285156</v>
      </c>
      <c r="AP2920" s="7" t="s">
        <v>3973</v>
      </c>
      <c r="AQ2920" s="7" t="s">
        <v>4000</v>
      </c>
      <c r="AR2920" s="7" t="s">
        <v>3975</v>
      </c>
      <c r="AS2920" s="7" t="s">
        <v>3976</v>
      </c>
      <c r="AU2920" s="7" t="str">
        <f t="shared" si="894"/>
        <v>hp_160506382;atk_25285156;hit_500000;miss_115;cirt_0;cirtSub_-3500</v>
      </c>
    </row>
    <row r="2921" spans="22:47" x14ac:dyDescent="0.2">
      <c r="V2921" s="7" t="str">
        <f t="shared" si="889"/>
        <v>遥远孤岛35-1</v>
      </c>
      <c r="W2921" s="7">
        <f t="shared" si="898"/>
        <v>5661</v>
      </c>
      <c r="X2921" s="9" t="s">
        <v>3475</v>
      </c>
      <c r="Y2921" s="9">
        <v>1</v>
      </c>
      <c r="Z2921" s="8">
        <f t="shared" si="895"/>
        <v>15896</v>
      </c>
      <c r="AA2921" s="6" t="s">
        <v>3967</v>
      </c>
      <c r="AB2921" s="6">
        <v>34639843</v>
      </c>
      <c r="AC2921" s="6">
        <f t="shared" si="899"/>
        <v>3.49</v>
      </c>
      <c r="AD2921" s="6">
        <f t="shared" si="900"/>
        <v>120893052</v>
      </c>
      <c r="AE2921" s="6">
        <f t="shared" ref="AE2921" si="904">IF(MOD(Y2921,1)=0,INT(AD2920*0.3),0)</f>
        <v>36220384</v>
      </c>
      <c r="AF2921" s="6">
        <v>3870000</v>
      </c>
      <c r="AG2921" s="11">
        <f t="shared" si="903"/>
        <v>160983436</v>
      </c>
      <c r="AH2921">
        <f t="shared" si="902"/>
        <v>4.6473488924300259</v>
      </c>
      <c r="AI2921" s="53">
        <v>0.8</v>
      </c>
      <c r="AJ2921" s="7" t="str">
        <f t="shared" si="891"/>
        <v>hp_160983436</v>
      </c>
      <c r="AK2921" s="7" t="s">
        <v>3968</v>
      </c>
      <c r="AL2921" s="7">
        <v>6823020</v>
      </c>
      <c r="AM2921" s="7">
        <f>INT(IF(MOD(Y2921,3)=0,INT(AL2921*0.55),INT(AL2921*0.35)))</f>
        <v>2388057</v>
      </c>
      <c r="AN2921" s="54">
        <f t="shared" si="892"/>
        <v>25367163</v>
      </c>
      <c r="AO2921" s="7" t="str">
        <f t="shared" si="893"/>
        <v>atk_25367163</v>
      </c>
      <c r="AP2921" s="7" t="s">
        <v>3973</v>
      </c>
      <c r="AQ2921" s="7" t="s">
        <v>4000</v>
      </c>
      <c r="AR2921" s="7" t="s">
        <v>3975</v>
      </c>
      <c r="AS2921" s="7" t="s">
        <v>3976</v>
      </c>
      <c r="AU2921" s="7" t="str">
        <f t="shared" si="894"/>
        <v>hp_160983436;atk_25367163;hit_500000;miss_115;cirt_0;cirtSub_-3500</v>
      </c>
    </row>
    <row r="2922" spans="22:47" x14ac:dyDescent="0.2">
      <c r="V2922" s="7" t="str">
        <f t="shared" si="889"/>
        <v>遥远孤岛35-2</v>
      </c>
      <c r="W2922" s="7">
        <f t="shared" si="898"/>
        <v>5663</v>
      </c>
      <c r="X2922" s="9" t="s">
        <v>3475</v>
      </c>
      <c r="Y2922" s="9">
        <v>2</v>
      </c>
      <c r="Z2922" s="8">
        <f t="shared" si="895"/>
        <v>15898</v>
      </c>
      <c r="AA2922" s="6" t="s">
        <v>3967</v>
      </c>
      <c r="AB2922" s="6">
        <v>34660443</v>
      </c>
      <c r="AC2922" s="6">
        <f t="shared" si="899"/>
        <v>3.49</v>
      </c>
      <c r="AD2922" s="6">
        <f t="shared" si="900"/>
        <v>120964946</v>
      </c>
      <c r="AE2922" s="6">
        <f t="shared" ref="AE2922:AE2985" si="905">AE2921</f>
        <v>36220384</v>
      </c>
      <c r="AF2922" s="6">
        <v>3870000</v>
      </c>
      <c r="AG2922" s="11">
        <f t="shared" si="903"/>
        <v>161055330</v>
      </c>
      <c r="AH2922">
        <f t="shared" si="902"/>
        <v>4.6466610366174486</v>
      </c>
      <c r="AI2922" s="53">
        <v>0.8</v>
      </c>
      <c r="AJ2922" s="7" t="str">
        <f t="shared" si="891"/>
        <v>hp_161055330</v>
      </c>
      <c r="AK2922" s="7" t="s">
        <v>3968</v>
      </c>
      <c r="AL2922" s="7">
        <v>6828920</v>
      </c>
      <c r="AM2922" s="7">
        <f>INT(IF(MOD(Y2922,3)=0,INT(AL2922*0.55),INT(AL2922*0.35)))</f>
        <v>2390122</v>
      </c>
      <c r="AN2922" s="54">
        <f t="shared" si="892"/>
        <v>25385341</v>
      </c>
      <c r="AO2922" s="7" t="str">
        <f t="shared" si="893"/>
        <v>atk_25385341</v>
      </c>
      <c r="AP2922" s="7" t="s">
        <v>3973</v>
      </c>
      <c r="AQ2922" s="7" t="s">
        <v>4000</v>
      </c>
      <c r="AR2922" s="7" t="s">
        <v>3975</v>
      </c>
      <c r="AS2922" s="7" t="s">
        <v>3976</v>
      </c>
      <c r="AU2922" s="7" t="str">
        <f t="shared" si="894"/>
        <v>hp_161055330;atk_25385341;hit_500000;miss_115;cirt_0;cirtSub_-3500</v>
      </c>
    </row>
    <row r="2923" spans="22:47" x14ac:dyDescent="0.2">
      <c r="V2923" s="7" t="str">
        <f t="shared" si="889"/>
        <v>遥远孤岛35-3</v>
      </c>
      <c r="W2923" s="7">
        <f t="shared" si="898"/>
        <v>5665</v>
      </c>
      <c r="X2923" s="9" t="s">
        <v>3475</v>
      </c>
      <c r="Y2923" s="9">
        <v>3</v>
      </c>
      <c r="Z2923" s="8">
        <f t="shared" si="895"/>
        <v>15901</v>
      </c>
      <c r="AA2923" s="6" t="s">
        <v>3967</v>
      </c>
      <c r="AB2923" s="6">
        <v>34681045</v>
      </c>
      <c r="AC2923" s="6">
        <f t="shared" si="899"/>
        <v>3.4925000000000002</v>
      </c>
      <c r="AD2923" s="6">
        <f t="shared" si="900"/>
        <v>121123549</v>
      </c>
      <c r="AE2923" s="6">
        <f t="shared" si="905"/>
        <v>36220384</v>
      </c>
      <c r="AF2923" s="6">
        <v>3870000</v>
      </c>
      <c r="AG2923" s="11">
        <f t="shared" si="903"/>
        <v>161213933</v>
      </c>
      <c r="AH2923">
        <f t="shared" si="902"/>
        <v>4.6484739142087559</v>
      </c>
      <c r="AI2923" s="53">
        <v>0.8</v>
      </c>
      <c r="AJ2923" s="7" t="str">
        <f t="shared" si="891"/>
        <v>hp_161213933</v>
      </c>
      <c r="AK2923" s="7" t="s">
        <v>3968</v>
      </c>
      <c r="AL2923" s="7">
        <v>6834820</v>
      </c>
      <c r="AM2923" s="7">
        <f>INT(IF(MOD(Y2923,3)=0,INT(AL2923*0.55),INT(AL2923*0.35)))</f>
        <v>3759151</v>
      </c>
      <c r="AN2923" s="54">
        <f t="shared" si="892"/>
        <v>25417185</v>
      </c>
      <c r="AO2923" s="7" t="str">
        <f t="shared" si="893"/>
        <v>atk_25417185</v>
      </c>
      <c r="AP2923" s="7" t="s">
        <v>3973</v>
      </c>
      <c r="AQ2923" s="7" t="s">
        <v>4000</v>
      </c>
      <c r="AR2923" s="7" t="s">
        <v>3975</v>
      </c>
      <c r="AS2923" s="7" t="s">
        <v>3976</v>
      </c>
      <c r="AU2923" s="7" t="str">
        <f t="shared" si="894"/>
        <v>hp_161213933;atk_25417185;hit_500000;miss_115;cirt_0;cirtSub_-3500</v>
      </c>
    </row>
    <row r="2924" spans="22:47" x14ac:dyDescent="0.2">
      <c r="V2924" s="7" t="str">
        <f t="shared" si="889"/>
        <v>遥远孤岛35-4</v>
      </c>
      <c r="W2924" s="7">
        <f t="shared" si="898"/>
        <v>5667</v>
      </c>
      <c r="X2924" s="9" t="s">
        <v>3475</v>
      </c>
      <c r="Y2924" s="9">
        <v>4</v>
      </c>
      <c r="Z2924" s="8">
        <f t="shared" si="895"/>
        <v>15905</v>
      </c>
      <c r="AA2924" s="6" t="s">
        <v>3967</v>
      </c>
      <c r="AB2924" s="6">
        <v>34701649</v>
      </c>
      <c r="AC2924" s="6">
        <f t="shared" si="899"/>
        <v>3.4925000000000002</v>
      </c>
      <c r="AD2924" s="6">
        <f t="shared" si="900"/>
        <v>121195509</v>
      </c>
      <c r="AE2924" s="6">
        <f t="shared" si="905"/>
        <v>36220384</v>
      </c>
      <c r="AF2924" s="6">
        <v>3870000</v>
      </c>
      <c r="AG2924" s="11">
        <f t="shared" si="903"/>
        <v>161285893</v>
      </c>
      <c r="AH2924">
        <f t="shared" si="902"/>
        <v>4.6477875734377925</v>
      </c>
      <c r="AI2924" s="53">
        <v>0.8</v>
      </c>
      <c r="AJ2924" s="7" t="str">
        <f t="shared" si="891"/>
        <v>hp_161285893</v>
      </c>
      <c r="AK2924" s="7" t="s">
        <v>3968</v>
      </c>
      <c r="AL2924" s="7">
        <v>6840720</v>
      </c>
      <c r="AM2924" s="7">
        <f>INT(IF(MOD(Y2924,3)=0,INT(AL2924*0.55),INT(AL2924*0.35)))</f>
        <v>2394252</v>
      </c>
      <c r="AN2924" s="54">
        <f t="shared" si="892"/>
        <v>25435370</v>
      </c>
      <c r="AO2924" s="7" t="str">
        <f t="shared" si="893"/>
        <v>atk_25435370</v>
      </c>
      <c r="AP2924" s="7" t="s">
        <v>3973</v>
      </c>
      <c r="AQ2924" s="7" t="s">
        <v>4000</v>
      </c>
      <c r="AR2924" s="7" t="s">
        <v>3975</v>
      </c>
      <c r="AS2924" s="7" t="s">
        <v>3976</v>
      </c>
      <c r="AU2924" s="7" t="str">
        <f t="shared" si="894"/>
        <v>hp_161285893;atk_25435370;hit_500000;miss_115;cirt_0;cirtSub_-3500</v>
      </c>
    </row>
    <row r="2925" spans="22:47" x14ac:dyDescent="0.2">
      <c r="V2925" s="7" t="str">
        <f t="shared" si="889"/>
        <v>遥远孤岛35-5</v>
      </c>
      <c r="W2925" s="7">
        <f t="shared" si="898"/>
        <v>5669</v>
      </c>
      <c r="X2925" s="9" t="s">
        <v>3475</v>
      </c>
      <c r="Y2925" s="9">
        <v>5</v>
      </c>
      <c r="Z2925" s="8">
        <f t="shared" si="895"/>
        <v>15910</v>
      </c>
      <c r="AA2925" s="6" t="s">
        <v>3967</v>
      </c>
      <c r="AB2925" s="6">
        <v>34722254</v>
      </c>
      <c r="AC2925" s="6">
        <f t="shared" si="899"/>
        <v>3.4925000000000002</v>
      </c>
      <c r="AD2925" s="6">
        <f t="shared" si="900"/>
        <v>121267472</v>
      </c>
      <c r="AE2925" s="6">
        <f t="shared" si="905"/>
        <v>36220384</v>
      </c>
      <c r="AF2925" s="6">
        <v>3870000</v>
      </c>
      <c r="AG2925" s="11">
        <f t="shared" si="903"/>
        <v>161357856</v>
      </c>
      <c r="AH2925">
        <f t="shared" si="902"/>
        <v>4.64710199977225</v>
      </c>
      <c r="AI2925" s="53">
        <v>0.8</v>
      </c>
      <c r="AJ2925" s="7" t="str">
        <f t="shared" si="891"/>
        <v>hp_161357856</v>
      </c>
      <c r="AK2925" s="7" t="s">
        <v>3968</v>
      </c>
      <c r="AL2925" s="7">
        <v>6846620</v>
      </c>
      <c r="AM2925" s="7">
        <f>INT(IF(MOD(Y2925,3)=0,INT(AL2925*0.55),INT(AL2925*0.35)))</f>
        <v>2396317</v>
      </c>
      <c r="AN2925" s="54">
        <f t="shared" si="892"/>
        <v>25453553</v>
      </c>
      <c r="AO2925" s="7" t="str">
        <f t="shared" si="893"/>
        <v>atk_25453553</v>
      </c>
      <c r="AP2925" s="7" t="s">
        <v>3973</v>
      </c>
      <c r="AQ2925" s="7" t="s">
        <v>4000</v>
      </c>
      <c r="AR2925" s="7" t="s">
        <v>3975</v>
      </c>
      <c r="AS2925" s="7" t="s">
        <v>3976</v>
      </c>
      <c r="AU2925" s="7" t="str">
        <f t="shared" si="894"/>
        <v>hp_161357856;atk_25453553;hit_500000;miss_115;cirt_0;cirtSub_-3500</v>
      </c>
    </row>
    <row r="2926" spans="22:47" x14ac:dyDescent="0.2">
      <c r="V2926" s="7" t="str">
        <f t="shared" si="889"/>
        <v>遥远孤岛35-6</v>
      </c>
      <c r="W2926" s="7">
        <f t="shared" si="898"/>
        <v>5671</v>
      </c>
      <c r="X2926" s="9" t="s">
        <v>3475</v>
      </c>
      <c r="Y2926" s="9">
        <v>6</v>
      </c>
      <c r="Z2926" s="8">
        <f t="shared" si="895"/>
        <v>15916</v>
      </c>
      <c r="AA2926" s="6" t="s">
        <v>3967</v>
      </c>
      <c r="AB2926" s="6">
        <v>34742861</v>
      </c>
      <c r="AC2926" s="6">
        <f t="shared" si="899"/>
        <v>3.4950000000000001</v>
      </c>
      <c r="AD2926" s="6">
        <f t="shared" si="900"/>
        <v>121426299</v>
      </c>
      <c r="AE2926" s="6">
        <f t="shared" si="905"/>
        <v>36220384</v>
      </c>
      <c r="AF2926" s="6">
        <v>3870000</v>
      </c>
      <c r="AG2926" s="11">
        <f t="shared" si="903"/>
        <v>161516683</v>
      </c>
      <c r="AH2926">
        <f t="shared" si="902"/>
        <v>4.6489171689113338</v>
      </c>
      <c r="AI2926" s="53">
        <v>0.8</v>
      </c>
      <c r="AJ2926" s="7" t="str">
        <f t="shared" si="891"/>
        <v>hp_161516683</v>
      </c>
      <c r="AK2926" s="7" t="s">
        <v>3968</v>
      </c>
      <c r="AL2926" s="7">
        <v>6852520</v>
      </c>
      <c r="AM2926" s="7">
        <f>INT(IF(MOD(Y2926,3)=0,INT(AL2926*0.55),INT(AL2926*0.35)))</f>
        <v>3768886</v>
      </c>
      <c r="AN2926" s="54">
        <f t="shared" si="892"/>
        <v>25485438</v>
      </c>
      <c r="AO2926" s="7" t="str">
        <f t="shared" si="893"/>
        <v>atk_25485438</v>
      </c>
      <c r="AP2926" s="7" t="s">
        <v>3973</v>
      </c>
      <c r="AQ2926" s="7" t="s">
        <v>4000</v>
      </c>
      <c r="AR2926" s="7" t="s">
        <v>3975</v>
      </c>
      <c r="AS2926" s="7" t="s">
        <v>3976</v>
      </c>
      <c r="AU2926" s="7" t="str">
        <f t="shared" si="894"/>
        <v>hp_161516683;atk_25485438;hit_500000;miss_115;cirt_0;cirtSub_-3500</v>
      </c>
    </row>
    <row r="2927" spans="22:47" x14ac:dyDescent="0.2">
      <c r="V2927" s="7" t="str">
        <f t="shared" si="889"/>
        <v>遥远孤岛35-7</v>
      </c>
      <c r="W2927" s="7">
        <f t="shared" si="898"/>
        <v>5673</v>
      </c>
      <c r="X2927" s="9" t="s">
        <v>3475</v>
      </c>
      <c r="Y2927" s="9">
        <v>7</v>
      </c>
      <c r="Z2927" s="8">
        <f t="shared" si="895"/>
        <v>15923</v>
      </c>
      <c r="AA2927" s="6" t="s">
        <v>3967</v>
      </c>
      <c r="AB2927" s="6">
        <v>34763469</v>
      </c>
      <c r="AC2927" s="6">
        <f t="shared" si="899"/>
        <v>3.4950000000000001</v>
      </c>
      <c r="AD2927" s="6">
        <f t="shared" si="900"/>
        <v>121498324</v>
      </c>
      <c r="AE2927" s="6">
        <f t="shared" si="905"/>
        <v>36220384</v>
      </c>
      <c r="AF2927" s="6">
        <v>3870000</v>
      </c>
      <c r="AG2927" s="11">
        <f t="shared" si="903"/>
        <v>161588708</v>
      </c>
      <c r="AH2927">
        <f t="shared" si="902"/>
        <v>4.6482331208085128</v>
      </c>
      <c r="AI2927" s="53">
        <v>0.8</v>
      </c>
      <c r="AJ2927" s="7" t="str">
        <f t="shared" si="891"/>
        <v>hp_161588708</v>
      </c>
      <c r="AK2927" s="7" t="s">
        <v>3968</v>
      </c>
      <c r="AL2927" s="7">
        <v>6858420</v>
      </c>
      <c r="AM2927" s="7">
        <f>INT(IF(MOD(Y2927,3)=0,INT(AL2927*0.55),INT(AL2927*0.35)))</f>
        <v>2400447</v>
      </c>
      <c r="AN2927" s="54">
        <f t="shared" si="892"/>
        <v>25503628</v>
      </c>
      <c r="AO2927" s="7" t="str">
        <f t="shared" si="893"/>
        <v>atk_25503628</v>
      </c>
      <c r="AP2927" s="7" t="s">
        <v>3973</v>
      </c>
      <c r="AQ2927" s="7" t="s">
        <v>4000</v>
      </c>
      <c r="AR2927" s="7" t="s">
        <v>3975</v>
      </c>
      <c r="AS2927" s="7" t="s">
        <v>3976</v>
      </c>
      <c r="AU2927" s="7" t="str">
        <f t="shared" si="894"/>
        <v>hp_161588708;atk_25503628;hit_500000;miss_115;cirt_0;cirtSub_-3500</v>
      </c>
    </row>
    <row r="2928" spans="22:47" x14ac:dyDescent="0.2">
      <c r="V2928" s="7" t="str">
        <f t="shared" si="889"/>
        <v>遥远孤岛35-8</v>
      </c>
      <c r="W2928" s="7">
        <f t="shared" si="898"/>
        <v>5675</v>
      </c>
      <c r="X2928" s="9" t="s">
        <v>3475</v>
      </c>
      <c r="Y2928" s="9">
        <v>8</v>
      </c>
      <c r="Z2928" s="8">
        <f t="shared" si="895"/>
        <v>15931</v>
      </c>
      <c r="AA2928" s="6" t="s">
        <v>3967</v>
      </c>
      <c r="AB2928" s="6">
        <v>34784080</v>
      </c>
      <c r="AC2928" s="6">
        <f t="shared" si="899"/>
        <v>3.4950000000000001</v>
      </c>
      <c r="AD2928" s="6">
        <f t="shared" si="900"/>
        <v>121570359</v>
      </c>
      <c r="AE2928" s="6">
        <f t="shared" si="905"/>
        <v>36220384</v>
      </c>
      <c r="AF2928" s="6">
        <v>3870000</v>
      </c>
      <c r="AG2928" s="11">
        <f t="shared" si="903"/>
        <v>161660743</v>
      </c>
      <c r="AH2928">
        <f t="shared" si="902"/>
        <v>4.6475497698947335</v>
      </c>
      <c r="AI2928" s="53">
        <v>0.8</v>
      </c>
      <c r="AJ2928" s="7" t="str">
        <f t="shared" si="891"/>
        <v>hp_161660743</v>
      </c>
      <c r="AK2928" s="7" t="s">
        <v>3968</v>
      </c>
      <c r="AL2928" s="7">
        <v>6864320</v>
      </c>
      <c r="AM2928" s="7">
        <f>INT(IF(MOD(Y2928,3)=0,INT(AL2928*0.55),INT(AL2928*0.35)))</f>
        <v>2402512</v>
      </c>
      <c r="AN2928" s="54">
        <f t="shared" si="892"/>
        <v>25521815</v>
      </c>
      <c r="AO2928" s="7" t="str">
        <f t="shared" si="893"/>
        <v>atk_25521815</v>
      </c>
      <c r="AP2928" s="7" t="s">
        <v>3973</v>
      </c>
      <c r="AQ2928" s="7" t="s">
        <v>4000</v>
      </c>
      <c r="AR2928" s="7" t="s">
        <v>3975</v>
      </c>
      <c r="AS2928" s="7" t="s">
        <v>3976</v>
      </c>
      <c r="AU2928" s="7" t="str">
        <f t="shared" si="894"/>
        <v>hp_161660743;atk_25521815;hit_500000;miss_115;cirt_0;cirtSub_-3500</v>
      </c>
    </row>
    <row r="2929" spans="22:47" x14ac:dyDescent="0.2">
      <c r="V2929" s="7" t="str">
        <f t="shared" si="889"/>
        <v>遥远孤岛35-9</v>
      </c>
      <c r="W2929" s="7">
        <f t="shared" si="898"/>
        <v>5677</v>
      </c>
      <c r="X2929" s="9" t="s">
        <v>3475</v>
      </c>
      <c r="Y2929" s="9">
        <v>9</v>
      </c>
      <c r="Z2929" s="8">
        <f t="shared" si="895"/>
        <v>15940</v>
      </c>
      <c r="AA2929" s="6" t="s">
        <v>3967</v>
      </c>
      <c r="AB2929" s="6">
        <v>34804693</v>
      </c>
      <c r="AC2929" s="6">
        <f t="shared" si="899"/>
        <v>3.4975000000000001</v>
      </c>
      <c r="AD2929" s="6">
        <f t="shared" si="900"/>
        <v>121729413</v>
      </c>
      <c r="AE2929" s="6">
        <f t="shared" si="905"/>
        <v>36220384</v>
      </c>
      <c r="AF2929" s="6">
        <v>3870000</v>
      </c>
      <c r="AG2929" s="11">
        <f t="shared" si="903"/>
        <v>161819797</v>
      </c>
      <c r="AH2929">
        <f t="shared" si="902"/>
        <v>4.6493671701112262</v>
      </c>
      <c r="AI2929" s="53">
        <v>0.8</v>
      </c>
      <c r="AJ2929" s="7" t="str">
        <f t="shared" si="891"/>
        <v>hp_161819797</v>
      </c>
      <c r="AK2929" s="7" t="s">
        <v>3968</v>
      </c>
      <c r="AL2929" s="7">
        <v>6870220</v>
      </c>
      <c r="AM2929" s="7">
        <f>INT(IF(MOD(Y2929,3)=0,INT(AL2929*0.55),INT(AL2929*0.35)))</f>
        <v>3778621</v>
      </c>
      <c r="AN2929" s="54">
        <f t="shared" si="892"/>
        <v>25553740</v>
      </c>
      <c r="AO2929" s="7" t="str">
        <f t="shared" si="893"/>
        <v>atk_25553740</v>
      </c>
      <c r="AP2929" s="7" t="s">
        <v>3973</v>
      </c>
      <c r="AQ2929" s="7" t="s">
        <v>4000</v>
      </c>
      <c r="AR2929" s="7" t="s">
        <v>3975</v>
      </c>
      <c r="AS2929" s="7" t="s">
        <v>3976</v>
      </c>
      <c r="AU2929" s="7" t="str">
        <f t="shared" si="894"/>
        <v>hp_161819797;atk_25553740;hit_500000;miss_115;cirt_0;cirtSub_-3500</v>
      </c>
    </row>
    <row r="2930" spans="22:47" x14ac:dyDescent="0.2">
      <c r="V2930" s="7" t="str">
        <f t="shared" si="889"/>
        <v>遥远孤岛35-10</v>
      </c>
      <c r="W2930" s="7">
        <f t="shared" si="898"/>
        <v>5679</v>
      </c>
      <c r="X2930" s="9" t="s">
        <v>3475</v>
      </c>
      <c r="Y2930" s="9">
        <v>10</v>
      </c>
      <c r="Z2930" s="8">
        <f t="shared" si="895"/>
        <v>15950</v>
      </c>
      <c r="AA2930" s="6" t="s">
        <v>3967</v>
      </c>
      <c r="AB2930" s="6">
        <v>34825308</v>
      </c>
      <c r="AC2930" s="6">
        <f t="shared" si="899"/>
        <v>3.4975000000000001</v>
      </c>
      <c r="AD2930" s="6">
        <f t="shared" si="900"/>
        <v>121801514</v>
      </c>
      <c r="AE2930" s="6">
        <f t="shared" si="905"/>
        <v>36220384</v>
      </c>
      <c r="AF2930" s="6">
        <v>3870000</v>
      </c>
      <c r="AG2930" s="11">
        <f t="shared" si="903"/>
        <v>161891898</v>
      </c>
      <c r="AH2930">
        <f t="shared" si="902"/>
        <v>4.6486853181600001</v>
      </c>
      <c r="AI2930" s="53">
        <v>0.8</v>
      </c>
      <c r="AJ2930" s="7" t="str">
        <f t="shared" si="891"/>
        <v>hp_161891898</v>
      </c>
      <c r="AK2930" s="7" t="s">
        <v>3968</v>
      </c>
      <c r="AL2930" s="7">
        <v>6876120</v>
      </c>
      <c r="AM2930" s="7">
        <f>INT(IF(MOD(Y2930,3)=0,INT(AL2930*0.55),INT(AL2930*0.35)))</f>
        <v>2406642</v>
      </c>
      <c r="AN2930" s="54">
        <f t="shared" si="892"/>
        <v>25571934</v>
      </c>
      <c r="AO2930" s="7" t="str">
        <f t="shared" si="893"/>
        <v>atk_25571934</v>
      </c>
      <c r="AP2930" s="7" t="s">
        <v>3973</v>
      </c>
      <c r="AQ2930" s="7" t="s">
        <v>4000</v>
      </c>
      <c r="AR2930" s="7" t="s">
        <v>3975</v>
      </c>
      <c r="AS2930" s="7" t="s">
        <v>3976</v>
      </c>
      <c r="AU2930" s="7" t="str">
        <f t="shared" si="894"/>
        <v>hp_161891898;atk_25571934;hit_500000;miss_115;cirt_0;cirtSub_-3500</v>
      </c>
    </row>
    <row r="2931" spans="22:47" x14ac:dyDescent="0.2">
      <c r="V2931" s="7" t="str">
        <f t="shared" si="889"/>
        <v>诞生岛1-1</v>
      </c>
      <c r="W2931" s="7">
        <f t="shared" si="898"/>
        <v>5681</v>
      </c>
      <c r="X2931" s="9" t="s">
        <v>3476</v>
      </c>
      <c r="Y2931" s="9">
        <v>1</v>
      </c>
      <c r="Z2931" s="8">
        <f t="shared" si="895"/>
        <v>15951</v>
      </c>
      <c r="AA2931" s="6" t="s">
        <v>3967</v>
      </c>
      <c r="AB2931" s="6">
        <v>34845924</v>
      </c>
      <c r="AC2931" s="6">
        <f t="shared" si="899"/>
        <v>3.5</v>
      </c>
      <c r="AD2931" s="6">
        <f t="shared" si="900"/>
        <v>121960734</v>
      </c>
      <c r="AE2931" s="6">
        <f t="shared" ref="AE2931" si="906">IF(MOD(Y2931,1)=0,INT(AD2930*0.3),0)</f>
        <v>36540454</v>
      </c>
      <c r="AF2931" s="6">
        <v>3870000</v>
      </c>
      <c r="AG2931" s="11">
        <f t="shared" si="903"/>
        <v>162371188</v>
      </c>
      <c r="AH2931">
        <f t="shared" si="902"/>
        <v>4.6596895522127637</v>
      </c>
      <c r="AI2931" s="53">
        <v>0.9</v>
      </c>
      <c r="AJ2931" s="7" t="str">
        <f t="shared" si="891"/>
        <v>hp_162371188</v>
      </c>
      <c r="AK2931" s="7" t="s">
        <v>3968</v>
      </c>
      <c r="AL2931" s="7">
        <v>6882020</v>
      </c>
      <c r="AM2931" s="7">
        <f>INT(IF(MOD(Y2931,3)=0,INT(AL2931*0.55),INT(AL2931*0.35)))</f>
        <v>2408707</v>
      </c>
      <c r="AN2931" s="54">
        <f t="shared" si="892"/>
        <v>28861269</v>
      </c>
      <c r="AO2931" s="7" t="str">
        <f t="shared" si="893"/>
        <v>atk_28861269</v>
      </c>
      <c r="AP2931" s="7" t="s">
        <v>3973</v>
      </c>
      <c r="AQ2931" s="7" t="s">
        <v>4001</v>
      </c>
      <c r="AR2931" s="7" t="s">
        <v>3975</v>
      </c>
      <c r="AS2931" s="7" t="s">
        <v>3976</v>
      </c>
      <c r="AU2931" s="7" t="str">
        <f t="shared" si="894"/>
        <v>hp_162371188;atk_28861269;hit_500000;miss_120;cirt_0;cirtSub_-3500</v>
      </c>
    </row>
    <row r="2932" spans="22:47" x14ac:dyDescent="0.2">
      <c r="V2932" s="7" t="str">
        <f t="shared" si="889"/>
        <v>诞生岛1-2</v>
      </c>
      <c r="W2932" s="7">
        <f t="shared" si="898"/>
        <v>5683</v>
      </c>
      <c r="X2932" s="9" t="s">
        <v>3476</v>
      </c>
      <c r="Y2932" s="9">
        <v>2</v>
      </c>
      <c r="Z2932" s="8">
        <f t="shared" si="895"/>
        <v>15953</v>
      </c>
      <c r="AA2932" s="6" t="s">
        <v>3967</v>
      </c>
      <c r="AB2932" s="6">
        <v>34866541</v>
      </c>
      <c r="AC2932" s="6">
        <f t="shared" si="899"/>
        <v>3.5</v>
      </c>
      <c r="AD2932" s="6">
        <f t="shared" si="900"/>
        <v>122032893</v>
      </c>
      <c r="AE2932" s="6">
        <f t="shared" si="905"/>
        <v>36540454</v>
      </c>
      <c r="AF2932" s="6">
        <v>3870000</v>
      </c>
      <c r="AG2932" s="11">
        <f t="shared" si="903"/>
        <v>162443347</v>
      </c>
      <c r="AH2932">
        <f t="shared" si="902"/>
        <v>4.659003799659966</v>
      </c>
      <c r="AI2932" s="53">
        <v>0.9</v>
      </c>
      <c r="AJ2932" s="7" t="str">
        <f t="shared" si="891"/>
        <v>hp_162443347</v>
      </c>
      <c r="AK2932" s="7" t="s">
        <v>3968</v>
      </c>
      <c r="AL2932" s="7">
        <v>6887920</v>
      </c>
      <c r="AM2932" s="7">
        <f>INT(IF(MOD(Y2932,3)=0,INT(AL2932*0.55),INT(AL2932*0.35)))</f>
        <v>2410772</v>
      </c>
      <c r="AN2932" s="54">
        <f t="shared" si="892"/>
        <v>28881760</v>
      </c>
      <c r="AO2932" s="7" t="str">
        <f t="shared" si="893"/>
        <v>atk_28881760</v>
      </c>
      <c r="AP2932" s="7" t="s">
        <v>3973</v>
      </c>
      <c r="AQ2932" s="7" t="s">
        <v>4001</v>
      </c>
      <c r="AR2932" s="7" t="s">
        <v>3975</v>
      </c>
      <c r="AS2932" s="7" t="s">
        <v>3976</v>
      </c>
      <c r="AU2932" s="7" t="str">
        <f t="shared" si="894"/>
        <v>hp_162443347;atk_28881760;hit_500000;miss_120;cirt_0;cirtSub_-3500</v>
      </c>
    </row>
    <row r="2933" spans="22:47" x14ac:dyDescent="0.2">
      <c r="V2933" s="7" t="str">
        <f t="shared" si="889"/>
        <v>诞生岛1-3</v>
      </c>
      <c r="W2933" s="7">
        <f t="shared" si="898"/>
        <v>5685</v>
      </c>
      <c r="X2933" s="9" t="s">
        <v>3476</v>
      </c>
      <c r="Y2933" s="9">
        <v>3</v>
      </c>
      <c r="Z2933" s="8">
        <f t="shared" si="895"/>
        <v>15956</v>
      </c>
      <c r="AA2933" s="6" t="s">
        <v>3967</v>
      </c>
      <c r="AB2933" s="6">
        <v>34887161</v>
      </c>
      <c r="AC2933" s="6">
        <f t="shared" si="899"/>
        <v>3.5024999999999999</v>
      </c>
      <c r="AD2933" s="6">
        <f t="shared" si="900"/>
        <v>122192281</v>
      </c>
      <c r="AE2933" s="6">
        <f t="shared" si="905"/>
        <v>36540454</v>
      </c>
      <c r="AF2933" s="6">
        <v>3870000</v>
      </c>
      <c r="AG2933" s="11">
        <f t="shared" si="903"/>
        <v>162602735</v>
      </c>
      <c r="AH2933">
        <f t="shared" si="902"/>
        <v>4.6608187751362173</v>
      </c>
      <c r="AI2933" s="53">
        <v>0.9</v>
      </c>
      <c r="AJ2933" s="7" t="str">
        <f t="shared" si="891"/>
        <v>hp_162602735</v>
      </c>
      <c r="AK2933" s="7" t="s">
        <v>3968</v>
      </c>
      <c r="AL2933" s="7">
        <v>6893820</v>
      </c>
      <c r="AM2933" s="7">
        <f>INT(IF(MOD(Y2933,3)=0,INT(AL2933*0.55),INT(AL2933*0.35)))</f>
        <v>3791601</v>
      </c>
      <c r="AN2933" s="54">
        <f t="shared" si="892"/>
        <v>28917761</v>
      </c>
      <c r="AO2933" s="7" t="str">
        <f t="shared" si="893"/>
        <v>atk_28917761</v>
      </c>
      <c r="AP2933" s="7" t="s">
        <v>3973</v>
      </c>
      <c r="AQ2933" s="7" t="s">
        <v>4001</v>
      </c>
      <c r="AR2933" s="7" t="s">
        <v>3975</v>
      </c>
      <c r="AS2933" s="7" t="s">
        <v>3976</v>
      </c>
      <c r="AU2933" s="7" t="str">
        <f t="shared" si="894"/>
        <v>hp_162602735;atk_28917761;hit_500000;miss_120;cirt_0;cirtSub_-3500</v>
      </c>
    </row>
    <row r="2934" spans="22:47" x14ac:dyDescent="0.2">
      <c r="V2934" s="7" t="str">
        <f t="shared" si="889"/>
        <v>诞生岛1-4</v>
      </c>
      <c r="W2934" s="7">
        <f t="shared" si="898"/>
        <v>5687</v>
      </c>
      <c r="X2934" s="9" t="s">
        <v>3476</v>
      </c>
      <c r="Y2934" s="9">
        <v>4</v>
      </c>
      <c r="Z2934" s="8">
        <f t="shared" si="895"/>
        <v>15960</v>
      </c>
      <c r="AA2934" s="6" t="s">
        <v>3967</v>
      </c>
      <c r="AB2934" s="6">
        <v>34907782</v>
      </c>
      <c r="AC2934" s="6">
        <f t="shared" si="899"/>
        <v>3.5024999999999999</v>
      </c>
      <c r="AD2934" s="6">
        <f t="shared" si="900"/>
        <v>122264506</v>
      </c>
      <c r="AE2934" s="6">
        <f t="shared" si="905"/>
        <v>36540454</v>
      </c>
      <c r="AF2934" s="6">
        <v>3870000</v>
      </c>
      <c r="AG2934" s="11">
        <f t="shared" si="903"/>
        <v>162674960</v>
      </c>
      <c r="AH2934">
        <f t="shared" si="902"/>
        <v>4.6601345224397246</v>
      </c>
      <c r="AI2934" s="53">
        <v>0.9</v>
      </c>
      <c r="AJ2934" s="7" t="str">
        <f t="shared" si="891"/>
        <v>hp_162674960</v>
      </c>
      <c r="AK2934" s="7" t="s">
        <v>3968</v>
      </c>
      <c r="AL2934" s="7">
        <v>6899720</v>
      </c>
      <c r="AM2934" s="7">
        <f>INT(IF(MOD(Y2934,3)=0,INT(AL2934*0.55),INT(AL2934*0.35)))</f>
        <v>2414902</v>
      </c>
      <c r="AN2934" s="54">
        <f t="shared" si="892"/>
        <v>28938261</v>
      </c>
      <c r="AO2934" s="7" t="str">
        <f t="shared" si="893"/>
        <v>atk_28938261</v>
      </c>
      <c r="AP2934" s="7" t="s">
        <v>3973</v>
      </c>
      <c r="AQ2934" s="7" t="s">
        <v>4001</v>
      </c>
      <c r="AR2934" s="7" t="s">
        <v>3975</v>
      </c>
      <c r="AS2934" s="7" t="s">
        <v>3976</v>
      </c>
      <c r="AU2934" s="7" t="str">
        <f t="shared" si="894"/>
        <v>hp_162674960;atk_28938261;hit_500000;miss_120;cirt_0;cirtSub_-3500</v>
      </c>
    </row>
    <row r="2935" spans="22:47" x14ac:dyDescent="0.2">
      <c r="V2935" s="7" t="str">
        <f t="shared" si="889"/>
        <v>诞生岛1-5</v>
      </c>
      <c r="W2935" s="7">
        <f t="shared" si="898"/>
        <v>5689</v>
      </c>
      <c r="X2935" s="9" t="s">
        <v>3476</v>
      </c>
      <c r="Y2935" s="9">
        <v>5</v>
      </c>
      <c r="Z2935" s="8">
        <f t="shared" si="895"/>
        <v>15965</v>
      </c>
      <c r="AA2935" s="6" t="s">
        <v>3967</v>
      </c>
      <c r="AB2935" s="6">
        <v>34928405</v>
      </c>
      <c r="AC2935" s="6">
        <f t="shared" si="899"/>
        <v>3.5024999999999999</v>
      </c>
      <c r="AD2935" s="6">
        <f t="shared" si="900"/>
        <v>122336738</v>
      </c>
      <c r="AE2935" s="6">
        <f t="shared" si="905"/>
        <v>36540454</v>
      </c>
      <c r="AF2935" s="6">
        <v>3870000</v>
      </c>
      <c r="AG2935" s="11">
        <f t="shared" si="903"/>
        <v>162747192</v>
      </c>
      <c r="AH2935">
        <f t="shared" si="902"/>
        <v>4.6594510112900949</v>
      </c>
      <c r="AI2935" s="53">
        <v>0.9</v>
      </c>
      <c r="AJ2935" s="7" t="str">
        <f t="shared" si="891"/>
        <v>hp_162747192</v>
      </c>
      <c r="AK2935" s="7" t="s">
        <v>3968</v>
      </c>
      <c r="AL2935" s="7">
        <v>6905620</v>
      </c>
      <c r="AM2935" s="7">
        <f>INT(IF(MOD(Y2935,3)=0,INT(AL2935*0.55),INT(AL2935*0.35)))</f>
        <v>2416967</v>
      </c>
      <c r="AN2935" s="54">
        <f t="shared" si="892"/>
        <v>28958758</v>
      </c>
      <c r="AO2935" s="7" t="str">
        <f t="shared" si="893"/>
        <v>atk_28958758</v>
      </c>
      <c r="AP2935" s="7" t="s">
        <v>3973</v>
      </c>
      <c r="AQ2935" s="7" t="s">
        <v>4001</v>
      </c>
      <c r="AR2935" s="7" t="s">
        <v>3975</v>
      </c>
      <c r="AS2935" s="7" t="s">
        <v>3976</v>
      </c>
      <c r="AU2935" s="7" t="str">
        <f t="shared" si="894"/>
        <v>hp_162747192;atk_28958758;hit_500000;miss_120;cirt_0;cirtSub_-3500</v>
      </c>
    </row>
    <row r="2936" spans="22:47" x14ac:dyDescent="0.2">
      <c r="V2936" s="7" t="str">
        <f t="shared" si="889"/>
        <v>诞生岛1-6</v>
      </c>
      <c r="W2936" s="7">
        <f t="shared" si="898"/>
        <v>5691</v>
      </c>
      <c r="X2936" s="9" t="s">
        <v>3476</v>
      </c>
      <c r="Y2936" s="9">
        <v>6</v>
      </c>
      <c r="Z2936" s="8">
        <f t="shared" si="895"/>
        <v>15971</v>
      </c>
      <c r="AA2936" s="6" t="s">
        <v>3967</v>
      </c>
      <c r="AB2936" s="6">
        <v>34949031</v>
      </c>
      <c r="AC2936" s="6">
        <f t="shared" si="899"/>
        <v>3.5049999999999999</v>
      </c>
      <c r="AD2936" s="6">
        <f t="shared" si="900"/>
        <v>122496353</v>
      </c>
      <c r="AE2936" s="6">
        <f t="shared" si="905"/>
        <v>36540454</v>
      </c>
      <c r="AF2936" s="6">
        <v>3870000</v>
      </c>
      <c r="AG2936" s="11">
        <f t="shared" si="903"/>
        <v>162906807</v>
      </c>
      <c r="AH2936">
        <f t="shared" si="902"/>
        <v>4.6612682051184766</v>
      </c>
      <c r="AI2936" s="53">
        <v>0.9</v>
      </c>
      <c r="AJ2936" s="7" t="str">
        <f t="shared" si="891"/>
        <v>hp_162906807</v>
      </c>
      <c r="AK2936" s="7" t="s">
        <v>3968</v>
      </c>
      <c r="AL2936" s="7">
        <v>6911520</v>
      </c>
      <c r="AM2936" s="7">
        <f>INT(IF(MOD(Y2936,3)=0,INT(AL2936*0.55),INT(AL2936*0.35)))</f>
        <v>3801336</v>
      </c>
      <c r="AN2936" s="54">
        <f t="shared" si="892"/>
        <v>28994803</v>
      </c>
      <c r="AO2936" s="7" t="str">
        <f t="shared" si="893"/>
        <v>atk_28994803</v>
      </c>
      <c r="AP2936" s="7" t="s">
        <v>3973</v>
      </c>
      <c r="AQ2936" s="7" t="s">
        <v>4001</v>
      </c>
      <c r="AR2936" s="7" t="s">
        <v>3975</v>
      </c>
      <c r="AS2936" s="7" t="s">
        <v>3976</v>
      </c>
      <c r="AU2936" s="7" t="str">
        <f t="shared" si="894"/>
        <v>hp_162906807;atk_28994803;hit_500000;miss_120;cirt_0;cirtSub_-3500</v>
      </c>
    </row>
    <row r="2937" spans="22:47" x14ac:dyDescent="0.2">
      <c r="V2937" s="7" t="str">
        <f t="shared" si="889"/>
        <v>诞生岛1-7</v>
      </c>
      <c r="W2937" s="7">
        <f t="shared" si="898"/>
        <v>5693</v>
      </c>
      <c r="X2937" s="9" t="s">
        <v>3476</v>
      </c>
      <c r="Y2937" s="9">
        <v>7</v>
      </c>
      <c r="Z2937" s="8">
        <f t="shared" si="895"/>
        <v>15978</v>
      </c>
      <c r="AA2937" s="6" t="s">
        <v>3967</v>
      </c>
      <c r="AB2937" s="6">
        <v>34969659</v>
      </c>
      <c r="AC2937" s="6">
        <f t="shared" si="899"/>
        <v>3.5049999999999999</v>
      </c>
      <c r="AD2937" s="6">
        <f t="shared" si="900"/>
        <v>122568654</v>
      </c>
      <c r="AE2937" s="6">
        <f t="shared" si="905"/>
        <v>36540454</v>
      </c>
      <c r="AF2937" s="6">
        <v>3870000</v>
      </c>
      <c r="AG2937" s="11">
        <f t="shared" si="903"/>
        <v>162979108</v>
      </c>
      <c r="AH2937">
        <f t="shared" si="902"/>
        <v>4.6605861384007206</v>
      </c>
      <c r="AI2937" s="53">
        <v>0.9</v>
      </c>
      <c r="AJ2937" s="7" t="str">
        <f t="shared" si="891"/>
        <v>hp_162979108</v>
      </c>
      <c r="AK2937" s="7" t="s">
        <v>3968</v>
      </c>
      <c r="AL2937" s="7">
        <v>6917420</v>
      </c>
      <c r="AM2937" s="7">
        <f>INT(IF(MOD(Y2937,3)=0,INT(AL2937*0.55),INT(AL2937*0.35)))</f>
        <v>2421097</v>
      </c>
      <c r="AN2937" s="54">
        <f t="shared" si="892"/>
        <v>29015308</v>
      </c>
      <c r="AO2937" s="7" t="str">
        <f t="shared" si="893"/>
        <v>atk_29015308</v>
      </c>
      <c r="AP2937" s="7" t="s">
        <v>3973</v>
      </c>
      <c r="AQ2937" s="7" t="s">
        <v>4001</v>
      </c>
      <c r="AR2937" s="7" t="s">
        <v>3975</v>
      </c>
      <c r="AS2937" s="7" t="s">
        <v>3976</v>
      </c>
      <c r="AU2937" s="7" t="str">
        <f t="shared" si="894"/>
        <v>hp_162979108;atk_29015308;hit_500000;miss_120;cirt_0;cirtSub_-3500</v>
      </c>
    </row>
    <row r="2938" spans="22:47" x14ac:dyDescent="0.2">
      <c r="V2938" s="7" t="str">
        <f t="shared" si="889"/>
        <v>诞生岛1-8</v>
      </c>
      <c r="W2938" s="7">
        <f t="shared" si="898"/>
        <v>5695</v>
      </c>
      <c r="X2938" s="9" t="s">
        <v>3476</v>
      </c>
      <c r="Y2938" s="9">
        <v>8</v>
      </c>
      <c r="Z2938" s="8">
        <f t="shared" si="895"/>
        <v>15986</v>
      </c>
      <c r="AA2938" s="6" t="s">
        <v>3967</v>
      </c>
      <c r="AB2938" s="6">
        <v>34990288</v>
      </c>
      <c r="AC2938" s="6">
        <f t="shared" si="899"/>
        <v>3.5049999999999999</v>
      </c>
      <c r="AD2938" s="6">
        <f t="shared" si="900"/>
        <v>122640959</v>
      </c>
      <c r="AE2938" s="6">
        <f t="shared" si="905"/>
        <v>36540454</v>
      </c>
      <c r="AF2938" s="6">
        <v>3870000</v>
      </c>
      <c r="AG2938" s="11">
        <f t="shared" si="903"/>
        <v>163051413</v>
      </c>
      <c r="AH2938">
        <f t="shared" si="902"/>
        <v>4.6599048570277555</v>
      </c>
      <c r="AI2938" s="53">
        <v>0.9</v>
      </c>
      <c r="AJ2938" s="7" t="str">
        <f t="shared" si="891"/>
        <v>hp_163051413</v>
      </c>
      <c r="AK2938" s="7" t="s">
        <v>3968</v>
      </c>
      <c r="AL2938" s="7">
        <v>6923320</v>
      </c>
      <c r="AM2938" s="7">
        <f>INT(IF(MOD(Y2938,3)=0,INT(AL2938*0.55),INT(AL2938*0.35)))</f>
        <v>2423162</v>
      </c>
      <c r="AN2938" s="54">
        <f t="shared" si="892"/>
        <v>29035811</v>
      </c>
      <c r="AO2938" s="7" t="str">
        <f t="shared" si="893"/>
        <v>atk_29035811</v>
      </c>
      <c r="AP2938" s="7" t="s">
        <v>3973</v>
      </c>
      <c r="AQ2938" s="7" t="s">
        <v>4001</v>
      </c>
      <c r="AR2938" s="7" t="s">
        <v>3975</v>
      </c>
      <c r="AS2938" s="7" t="s">
        <v>3976</v>
      </c>
      <c r="AU2938" s="7" t="str">
        <f t="shared" si="894"/>
        <v>hp_163051413;atk_29035811;hit_500000;miss_120;cirt_0;cirtSub_-3500</v>
      </c>
    </row>
    <row r="2939" spans="22:47" x14ac:dyDescent="0.2">
      <c r="V2939" s="7" t="str">
        <f t="shared" si="889"/>
        <v>诞生岛1-9</v>
      </c>
      <c r="W2939" s="7">
        <f t="shared" si="898"/>
        <v>5697</v>
      </c>
      <c r="X2939" s="9" t="s">
        <v>3476</v>
      </c>
      <c r="Y2939" s="9">
        <v>9</v>
      </c>
      <c r="Z2939" s="8">
        <f t="shared" si="895"/>
        <v>15995</v>
      </c>
      <c r="AA2939" s="6" t="s">
        <v>3967</v>
      </c>
      <c r="AB2939" s="6">
        <v>35010920</v>
      </c>
      <c r="AC2939" s="6">
        <f t="shared" si="899"/>
        <v>3.5074999999999998</v>
      </c>
      <c r="AD2939" s="6">
        <f t="shared" si="900"/>
        <v>122800801</v>
      </c>
      <c r="AE2939" s="6">
        <f t="shared" si="905"/>
        <v>36540454</v>
      </c>
      <c r="AF2939" s="6">
        <v>3870000</v>
      </c>
      <c r="AG2939" s="11">
        <f t="shared" si="903"/>
        <v>163211255</v>
      </c>
      <c r="AH2939">
        <f t="shared" si="902"/>
        <v>4.6617242563177435</v>
      </c>
      <c r="AI2939" s="53">
        <v>0.9</v>
      </c>
      <c r="AJ2939" s="7" t="str">
        <f t="shared" si="891"/>
        <v>hp_163211255</v>
      </c>
      <c r="AK2939" s="7" t="s">
        <v>3968</v>
      </c>
      <c r="AL2939" s="7">
        <v>6929220</v>
      </c>
      <c r="AM2939" s="7">
        <f>INT(IF(MOD(Y2939,3)=0,INT(AL2939*0.55),INT(AL2939*0.35)))</f>
        <v>3811071</v>
      </c>
      <c r="AN2939" s="54">
        <f t="shared" si="892"/>
        <v>29071901</v>
      </c>
      <c r="AO2939" s="7" t="str">
        <f t="shared" si="893"/>
        <v>atk_29071901</v>
      </c>
      <c r="AP2939" s="7" t="s">
        <v>3973</v>
      </c>
      <c r="AQ2939" s="7" t="s">
        <v>4001</v>
      </c>
      <c r="AR2939" s="7" t="s">
        <v>3975</v>
      </c>
      <c r="AS2939" s="7" t="s">
        <v>3976</v>
      </c>
      <c r="AU2939" s="7" t="str">
        <f t="shared" si="894"/>
        <v>hp_163211255;atk_29071901;hit_500000;miss_120;cirt_0;cirtSub_-3500</v>
      </c>
    </row>
    <row r="2940" spans="22:47" x14ac:dyDescent="0.2">
      <c r="V2940" s="7" t="str">
        <f t="shared" si="889"/>
        <v>诞生岛1-10</v>
      </c>
      <c r="W2940" s="7">
        <f t="shared" si="898"/>
        <v>5699</v>
      </c>
      <c r="X2940" s="9" t="s">
        <v>3476</v>
      </c>
      <c r="Y2940" s="9">
        <v>10</v>
      </c>
      <c r="Z2940" s="8">
        <f t="shared" si="895"/>
        <v>16005</v>
      </c>
      <c r="AA2940" s="6" t="s">
        <v>3967</v>
      </c>
      <c r="AB2940" s="6">
        <v>35031554</v>
      </c>
      <c r="AC2940" s="6">
        <f t="shared" si="899"/>
        <v>3.5074999999999998</v>
      </c>
      <c r="AD2940" s="6">
        <f t="shared" si="900"/>
        <v>122873175</v>
      </c>
      <c r="AE2940" s="6">
        <f t="shared" si="905"/>
        <v>36540454</v>
      </c>
      <c r="AF2940" s="6">
        <v>3870000</v>
      </c>
      <c r="AG2940" s="11">
        <f t="shared" si="903"/>
        <v>163283629</v>
      </c>
      <c r="AH2940">
        <f t="shared" si="902"/>
        <v>4.6610444115610745</v>
      </c>
      <c r="AI2940" s="53">
        <v>0.9</v>
      </c>
      <c r="AJ2940" s="7" t="str">
        <f t="shared" si="891"/>
        <v>hp_163283629</v>
      </c>
      <c r="AK2940" s="7" t="s">
        <v>3968</v>
      </c>
      <c r="AL2940" s="7">
        <v>6935120</v>
      </c>
      <c r="AM2940" s="7">
        <f>INT(IF(MOD(Y2940,3)=0,INT(AL2940*0.55),INT(AL2940*0.35)))</f>
        <v>2427292</v>
      </c>
      <c r="AN2940" s="54">
        <f t="shared" si="892"/>
        <v>29092412</v>
      </c>
      <c r="AO2940" s="7" t="str">
        <f t="shared" si="893"/>
        <v>atk_29092412</v>
      </c>
      <c r="AP2940" s="7" t="s">
        <v>3973</v>
      </c>
      <c r="AQ2940" s="7" t="s">
        <v>4001</v>
      </c>
      <c r="AR2940" s="7" t="s">
        <v>3975</v>
      </c>
      <c r="AS2940" s="7" t="s">
        <v>3976</v>
      </c>
      <c r="AU2940" s="7" t="str">
        <f t="shared" si="894"/>
        <v>hp_163283629;atk_29092412;hit_500000;miss_120;cirt_0;cirtSub_-3500</v>
      </c>
    </row>
    <row r="2941" spans="22:47" x14ac:dyDescent="0.2">
      <c r="V2941" s="7" t="str">
        <f t="shared" si="889"/>
        <v>诞生岛2-1</v>
      </c>
      <c r="W2941" s="7">
        <f t="shared" si="898"/>
        <v>5701</v>
      </c>
      <c r="X2941" s="9" t="s">
        <v>3477</v>
      </c>
      <c r="Y2941" s="9">
        <v>1</v>
      </c>
      <c r="Z2941" s="8">
        <f t="shared" si="895"/>
        <v>16006</v>
      </c>
      <c r="AA2941" s="6" t="s">
        <v>3967</v>
      </c>
      <c r="AB2941" s="6">
        <v>35052190</v>
      </c>
      <c r="AC2941" s="6">
        <f t="shared" si="899"/>
        <v>3.5100000000000002</v>
      </c>
      <c r="AD2941" s="6">
        <f t="shared" si="900"/>
        <v>123033186</v>
      </c>
      <c r="AE2941" s="6">
        <f t="shared" ref="AE2941" si="907">IF(MOD(Y2941,1)=0,INT(AD2940*0.3),0)</f>
        <v>36861952</v>
      </c>
      <c r="AF2941" s="6">
        <v>3870000</v>
      </c>
      <c r="AG2941" s="11">
        <f t="shared" si="903"/>
        <v>163765138</v>
      </c>
      <c r="AH2941">
        <f t="shared" si="902"/>
        <v>4.6720372678568731</v>
      </c>
      <c r="AI2941" s="53">
        <v>0.9</v>
      </c>
      <c r="AJ2941" s="7" t="str">
        <f t="shared" si="891"/>
        <v>hp_163765138</v>
      </c>
      <c r="AK2941" s="7" t="s">
        <v>3968</v>
      </c>
      <c r="AL2941" s="7">
        <v>6941020</v>
      </c>
      <c r="AM2941" s="7">
        <f>INT(IF(MOD(Y2941,3)=0,INT(AL2941*0.55),INT(AL2941*0.35)))</f>
        <v>2429357</v>
      </c>
      <c r="AN2941" s="54">
        <f t="shared" si="892"/>
        <v>29185833</v>
      </c>
      <c r="AO2941" s="7" t="str">
        <f t="shared" si="893"/>
        <v>atk_29185833</v>
      </c>
      <c r="AP2941" s="7" t="s">
        <v>3973</v>
      </c>
      <c r="AQ2941" s="7" t="s">
        <v>4001</v>
      </c>
      <c r="AR2941" s="7" t="s">
        <v>3975</v>
      </c>
      <c r="AS2941" s="7" t="s">
        <v>3976</v>
      </c>
      <c r="AU2941" s="7" t="str">
        <f t="shared" si="894"/>
        <v>hp_163765138;atk_29185833;hit_500000;miss_120;cirt_0;cirtSub_-3500</v>
      </c>
    </row>
    <row r="2942" spans="22:47" x14ac:dyDescent="0.2">
      <c r="V2942" s="7" t="str">
        <f t="shared" si="889"/>
        <v>诞生岛2-2</v>
      </c>
      <c r="W2942" s="7">
        <f t="shared" si="898"/>
        <v>5703</v>
      </c>
      <c r="X2942" s="9" t="s">
        <v>3477</v>
      </c>
      <c r="Y2942" s="9">
        <v>2</v>
      </c>
      <c r="Z2942" s="8">
        <f t="shared" si="895"/>
        <v>16008</v>
      </c>
      <c r="AA2942" s="6" t="s">
        <v>3967</v>
      </c>
      <c r="AB2942" s="6">
        <v>35072827</v>
      </c>
      <c r="AC2942" s="6">
        <f t="shared" si="899"/>
        <v>3.5100000000000002</v>
      </c>
      <c r="AD2942" s="6">
        <f t="shared" si="900"/>
        <v>123105622</v>
      </c>
      <c r="AE2942" s="6">
        <f t="shared" si="905"/>
        <v>36861952</v>
      </c>
      <c r="AF2942" s="6">
        <v>3870000</v>
      </c>
      <c r="AG2942" s="11">
        <f t="shared" si="903"/>
        <v>163837574</v>
      </c>
      <c r="AH2942">
        <f t="shared" si="902"/>
        <v>4.6713535239118302</v>
      </c>
      <c r="AI2942" s="53">
        <v>0.9</v>
      </c>
      <c r="AJ2942" s="7" t="str">
        <f t="shared" si="891"/>
        <v>hp_163837574</v>
      </c>
      <c r="AK2942" s="7" t="s">
        <v>3968</v>
      </c>
      <c r="AL2942" s="7">
        <v>6946920</v>
      </c>
      <c r="AM2942" s="7">
        <f>INT(IF(MOD(Y2942,3)=0,INT(AL2942*0.55),INT(AL2942*0.35)))</f>
        <v>2431422</v>
      </c>
      <c r="AN2942" s="54">
        <f t="shared" si="892"/>
        <v>29206367</v>
      </c>
      <c r="AO2942" s="7" t="str">
        <f t="shared" si="893"/>
        <v>atk_29206367</v>
      </c>
      <c r="AP2942" s="7" t="s">
        <v>3973</v>
      </c>
      <c r="AQ2942" s="7" t="s">
        <v>4001</v>
      </c>
      <c r="AR2942" s="7" t="s">
        <v>3975</v>
      </c>
      <c r="AS2942" s="7" t="s">
        <v>3976</v>
      </c>
      <c r="AU2942" s="7" t="str">
        <f t="shared" si="894"/>
        <v>hp_163837574;atk_29206367;hit_500000;miss_120;cirt_0;cirtSub_-3500</v>
      </c>
    </row>
    <row r="2943" spans="22:47" x14ac:dyDescent="0.2">
      <c r="V2943" s="7" t="str">
        <f t="shared" si="889"/>
        <v>诞生岛2-3</v>
      </c>
      <c r="W2943" s="7">
        <f t="shared" si="898"/>
        <v>5705</v>
      </c>
      <c r="X2943" s="9" t="s">
        <v>3477</v>
      </c>
      <c r="Y2943" s="9">
        <v>3</v>
      </c>
      <c r="Z2943" s="8">
        <f t="shared" si="895"/>
        <v>16011</v>
      </c>
      <c r="AA2943" s="6" t="s">
        <v>3967</v>
      </c>
      <c r="AB2943" s="6">
        <v>35093467</v>
      </c>
      <c r="AC2943" s="6">
        <f t="shared" si="899"/>
        <v>3.5125000000000002</v>
      </c>
      <c r="AD2943" s="6">
        <f t="shared" si="900"/>
        <v>123265802</v>
      </c>
      <c r="AE2943" s="6">
        <f t="shared" si="905"/>
        <v>36861952</v>
      </c>
      <c r="AF2943" s="6">
        <v>3870000</v>
      </c>
      <c r="AG2943" s="11">
        <f t="shared" si="903"/>
        <v>163997754</v>
      </c>
      <c r="AH2943">
        <f t="shared" si="902"/>
        <v>4.6731704792803743</v>
      </c>
      <c r="AI2943" s="53">
        <v>0.9</v>
      </c>
      <c r="AJ2943" s="7" t="str">
        <f t="shared" si="891"/>
        <v>hp_163997754</v>
      </c>
      <c r="AK2943" s="7" t="s">
        <v>3968</v>
      </c>
      <c r="AL2943" s="7">
        <v>6952820</v>
      </c>
      <c r="AM2943" s="7">
        <f>INT(IF(MOD(Y2943,3)=0,INT(AL2943*0.55),INT(AL2943*0.35)))</f>
        <v>3824051</v>
      </c>
      <c r="AN2943" s="54">
        <f t="shared" si="892"/>
        <v>29242541</v>
      </c>
      <c r="AO2943" s="7" t="str">
        <f t="shared" si="893"/>
        <v>atk_29242541</v>
      </c>
      <c r="AP2943" s="7" t="s">
        <v>3973</v>
      </c>
      <c r="AQ2943" s="7" t="s">
        <v>4001</v>
      </c>
      <c r="AR2943" s="7" t="s">
        <v>3975</v>
      </c>
      <c r="AS2943" s="7" t="s">
        <v>3976</v>
      </c>
      <c r="AU2943" s="7" t="str">
        <f t="shared" si="894"/>
        <v>hp_163997754;atk_29242541;hit_500000;miss_120;cirt_0;cirtSub_-3500</v>
      </c>
    </row>
    <row r="2944" spans="22:47" x14ac:dyDescent="0.2">
      <c r="V2944" s="7" t="str">
        <f t="shared" si="889"/>
        <v>诞生岛2-4</v>
      </c>
      <c r="W2944" s="7">
        <f t="shared" si="898"/>
        <v>5707</v>
      </c>
      <c r="X2944" s="9" t="s">
        <v>3477</v>
      </c>
      <c r="Y2944" s="9">
        <v>4</v>
      </c>
      <c r="Z2944" s="8">
        <f t="shared" si="895"/>
        <v>16015</v>
      </c>
      <c r="AA2944" s="6" t="s">
        <v>3967</v>
      </c>
      <c r="AB2944" s="6">
        <v>35114108</v>
      </c>
      <c r="AC2944" s="6">
        <f t="shared" si="899"/>
        <v>3.5125000000000002</v>
      </c>
      <c r="AD2944" s="6">
        <f t="shared" si="900"/>
        <v>123338304</v>
      </c>
      <c r="AE2944" s="6">
        <f t="shared" si="905"/>
        <v>36861952</v>
      </c>
      <c r="AF2944" s="6">
        <v>3870000</v>
      </c>
      <c r="AG2944" s="11">
        <f t="shared" si="903"/>
        <v>164070256</v>
      </c>
      <c r="AH2944">
        <f t="shared" si="902"/>
        <v>4.6724882204041744</v>
      </c>
      <c r="AI2944" s="53">
        <v>0.9</v>
      </c>
      <c r="AJ2944" s="7" t="str">
        <f t="shared" si="891"/>
        <v>hp_164070256</v>
      </c>
      <c r="AK2944" s="7" t="s">
        <v>3968</v>
      </c>
      <c r="AL2944" s="7">
        <v>6958720</v>
      </c>
      <c r="AM2944" s="7">
        <f>INT(IF(MOD(Y2944,3)=0,INT(AL2944*0.55),INT(AL2944*0.35)))</f>
        <v>2435552</v>
      </c>
      <c r="AN2944" s="54">
        <f t="shared" si="892"/>
        <v>29263083</v>
      </c>
      <c r="AO2944" s="7" t="str">
        <f t="shared" si="893"/>
        <v>atk_29263083</v>
      </c>
      <c r="AP2944" s="7" t="s">
        <v>3973</v>
      </c>
      <c r="AQ2944" s="7" t="s">
        <v>4001</v>
      </c>
      <c r="AR2944" s="7" t="s">
        <v>3975</v>
      </c>
      <c r="AS2944" s="7" t="s">
        <v>3976</v>
      </c>
      <c r="AU2944" s="7" t="str">
        <f t="shared" si="894"/>
        <v>hp_164070256;atk_29263083;hit_500000;miss_120;cirt_0;cirtSub_-3500</v>
      </c>
    </row>
    <row r="2945" spans="22:47" x14ac:dyDescent="0.2">
      <c r="V2945" s="7" t="str">
        <f t="shared" ref="V2945:V3008" si="908">X2945&amp;"-"&amp;Y2945</f>
        <v>诞生岛2-5</v>
      </c>
      <c r="W2945" s="7">
        <f t="shared" si="898"/>
        <v>5709</v>
      </c>
      <c r="X2945" s="9" t="s">
        <v>3477</v>
      </c>
      <c r="Y2945" s="9">
        <v>5</v>
      </c>
      <c r="Z2945" s="8">
        <f t="shared" si="895"/>
        <v>16020</v>
      </c>
      <c r="AA2945" s="6" t="s">
        <v>3967</v>
      </c>
      <c r="AB2945" s="6">
        <v>35134751</v>
      </c>
      <c r="AC2945" s="6">
        <f t="shared" si="899"/>
        <v>3.5125000000000002</v>
      </c>
      <c r="AD2945" s="6">
        <f t="shared" si="900"/>
        <v>123410812</v>
      </c>
      <c r="AE2945" s="6">
        <f t="shared" si="905"/>
        <v>36861952</v>
      </c>
      <c r="AF2945" s="6">
        <v>3870000</v>
      </c>
      <c r="AG2945" s="11">
        <f t="shared" si="903"/>
        <v>164142764</v>
      </c>
      <c r="AH2945">
        <f t="shared" si="902"/>
        <v>4.6718066679909018</v>
      </c>
      <c r="AI2945" s="53">
        <v>0.9</v>
      </c>
      <c r="AJ2945" s="7" t="str">
        <f t="shared" ref="AJ2945:AJ3008" si="909">AA2945&amp;"_"&amp;AG2945</f>
        <v>hp_164142764</v>
      </c>
      <c r="AK2945" s="7" t="s">
        <v>3968</v>
      </c>
      <c r="AL2945" s="7">
        <v>6964620</v>
      </c>
      <c r="AM2945" s="7">
        <f>INT(IF(MOD(Y2945,3)=0,INT(AL2945*0.55),INT(AL2945*0.35)))</f>
        <v>2437617</v>
      </c>
      <c r="AN2945" s="54">
        <f t="shared" si="892"/>
        <v>29283622</v>
      </c>
      <c r="AO2945" s="7" t="str">
        <f t="shared" si="893"/>
        <v>atk_29283622</v>
      </c>
      <c r="AP2945" s="7" t="s">
        <v>3973</v>
      </c>
      <c r="AQ2945" s="7" t="s">
        <v>4001</v>
      </c>
      <c r="AR2945" s="7" t="s">
        <v>3975</v>
      </c>
      <c r="AS2945" s="7" t="s">
        <v>3976</v>
      </c>
      <c r="AU2945" s="7" t="str">
        <f t="shared" si="894"/>
        <v>hp_164142764;atk_29283622;hit_500000;miss_120;cirt_0;cirtSub_-3500</v>
      </c>
    </row>
    <row r="2946" spans="22:47" x14ac:dyDescent="0.2">
      <c r="V2946" s="7" t="str">
        <f t="shared" si="908"/>
        <v>诞生岛2-6</v>
      </c>
      <c r="W2946" s="7">
        <f t="shared" si="898"/>
        <v>5711</v>
      </c>
      <c r="X2946" s="9" t="s">
        <v>3477</v>
      </c>
      <c r="Y2946" s="9">
        <v>6</v>
      </c>
      <c r="Z2946" s="8">
        <f t="shared" si="895"/>
        <v>16026</v>
      </c>
      <c r="AA2946" s="6" t="s">
        <v>3967</v>
      </c>
      <c r="AB2946" s="6">
        <v>35155397</v>
      </c>
      <c r="AC2946" s="6">
        <f t="shared" si="899"/>
        <v>3.5150000000000001</v>
      </c>
      <c r="AD2946" s="6">
        <f t="shared" si="900"/>
        <v>123571220</v>
      </c>
      <c r="AE2946" s="6">
        <f t="shared" si="905"/>
        <v>36861952</v>
      </c>
      <c r="AF2946" s="6">
        <v>3870000</v>
      </c>
      <c r="AG2946" s="11">
        <f t="shared" si="903"/>
        <v>164303172</v>
      </c>
      <c r="AH2946">
        <f t="shared" si="902"/>
        <v>4.673625844703162</v>
      </c>
      <c r="AI2946" s="53">
        <v>0.9</v>
      </c>
      <c r="AJ2946" s="7" t="str">
        <f t="shared" si="909"/>
        <v>hp_164303172</v>
      </c>
      <c r="AK2946" s="7" t="s">
        <v>3968</v>
      </c>
      <c r="AL2946" s="7">
        <v>6970520</v>
      </c>
      <c r="AM2946" s="7">
        <f>INT(IF(MOD(Y2946,3)=0,INT(AL2946*0.55),INT(AL2946*0.35)))</f>
        <v>3833786</v>
      </c>
      <c r="AN2946" s="54">
        <f t="shared" ref="AN2946:AN3009" si="910">INT(AL2946*AI2946*AH2946)</f>
        <v>29319842</v>
      </c>
      <c r="AO2946" s="7" t="str">
        <f t="shared" ref="AO2946:AO3009" si="911">AK2946&amp;"_"&amp;AN2946</f>
        <v>atk_29319842</v>
      </c>
      <c r="AP2946" s="7" t="s">
        <v>3973</v>
      </c>
      <c r="AQ2946" s="7" t="s">
        <v>4001</v>
      </c>
      <c r="AR2946" s="7" t="s">
        <v>3975</v>
      </c>
      <c r="AS2946" s="7" t="s">
        <v>3976</v>
      </c>
      <c r="AU2946" s="7" t="str">
        <f t="shared" ref="AU2946:AU3009" si="912">AJ2946&amp;";"&amp;AO2946&amp;";"&amp;AP2946&amp;";"&amp;AQ2946&amp;";"&amp;AR2946&amp;";"&amp;AS2946</f>
        <v>hp_164303172;atk_29319842;hit_500000;miss_120;cirt_0;cirtSub_-3500</v>
      </c>
    </row>
    <row r="2947" spans="22:47" x14ac:dyDescent="0.2">
      <c r="V2947" s="7" t="str">
        <f t="shared" si="908"/>
        <v>诞生岛2-7</v>
      </c>
      <c r="W2947" s="7">
        <f t="shared" si="898"/>
        <v>5713</v>
      </c>
      <c r="X2947" s="9" t="s">
        <v>3477</v>
      </c>
      <c r="Y2947" s="9">
        <v>7</v>
      </c>
      <c r="Z2947" s="8">
        <f t="shared" ref="Z2947:Z3010" si="913">Y2947+Z2946</f>
        <v>16033</v>
      </c>
      <c r="AA2947" s="6" t="s">
        <v>3967</v>
      </c>
      <c r="AB2947" s="6">
        <v>35176046</v>
      </c>
      <c r="AC2947" s="6">
        <f t="shared" si="899"/>
        <v>3.5150000000000001</v>
      </c>
      <c r="AD2947" s="6">
        <f t="shared" si="900"/>
        <v>123643801</v>
      </c>
      <c r="AE2947" s="6">
        <f t="shared" si="905"/>
        <v>36861952</v>
      </c>
      <c r="AF2947" s="6">
        <v>3870000</v>
      </c>
      <c r="AG2947" s="11">
        <f t="shared" si="903"/>
        <v>164375753</v>
      </c>
      <c r="AH2947">
        <f t="shared" si="902"/>
        <v>4.6729457028797379</v>
      </c>
      <c r="AI2947" s="53">
        <v>0.9</v>
      </c>
      <c r="AJ2947" s="7" t="str">
        <f t="shared" si="909"/>
        <v>hp_164375753</v>
      </c>
      <c r="AK2947" s="7" t="s">
        <v>3968</v>
      </c>
      <c r="AL2947" s="7">
        <v>6976420</v>
      </c>
      <c r="AM2947" s="7">
        <f>INT(IF(MOD(Y2947,3)=0,INT(AL2947*0.55),INT(AL2947*0.35)))</f>
        <v>2441747</v>
      </c>
      <c r="AN2947" s="54">
        <f t="shared" si="910"/>
        <v>29340388</v>
      </c>
      <c r="AO2947" s="7" t="str">
        <f t="shared" si="911"/>
        <v>atk_29340388</v>
      </c>
      <c r="AP2947" s="7" t="s">
        <v>3973</v>
      </c>
      <c r="AQ2947" s="7" t="s">
        <v>4001</v>
      </c>
      <c r="AR2947" s="7" t="s">
        <v>3975</v>
      </c>
      <c r="AS2947" s="7" t="s">
        <v>3976</v>
      </c>
      <c r="AU2947" s="7" t="str">
        <f t="shared" si="912"/>
        <v>hp_164375753;atk_29340388;hit_500000;miss_120;cirt_0;cirtSub_-3500</v>
      </c>
    </row>
    <row r="2948" spans="22:47" x14ac:dyDescent="0.2">
      <c r="V2948" s="7" t="str">
        <f t="shared" si="908"/>
        <v>诞生岛2-8</v>
      </c>
      <c r="W2948" s="7">
        <f t="shared" si="898"/>
        <v>5715</v>
      </c>
      <c r="X2948" s="9" t="s">
        <v>3477</v>
      </c>
      <c r="Y2948" s="9">
        <v>8</v>
      </c>
      <c r="Z2948" s="8">
        <f t="shared" si="913"/>
        <v>16041</v>
      </c>
      <c r="AA2948" s="6" t="s">
        <v>3967</v>
      </c>
      <c r="AB2948" s="6">
        <v>35196697</v>
      </c>
      <c r="AC2948" s="6">
        <f t="shared" si="899"/>
        <v>3.5150000000000001</v>
      </c>
      <c r="AD2948" s="6">
        <f t="shared" si="900"/>
        <v>123716389</v>
      </c>
      <c r="AE2948" s="6">
        <f t="shared" si="905"/>
        <v>36861952</v>
      </c>
      <c r="AF2948" s="6">
        <v>3870000</v>
      </c>
      <c r="AG2948" s="11">
        <f t="shared" si="903"/>
        <v>164448341</v>
      </c>
      <c r="AH2948">
        <f t="shared" si="902"/>
        <v>4.6722662924876159</v>
      </c>
      <c r="AI2948" s="53">
        <v>0.9</v>
      </c>
      <c r="AJ2948" s="7" t="str">
        <f t="shared" si="909"/>
        <v>hp_164448341</v>
      </c>
      <c r="AK2948" s="7" t="s">
        <v>3968</v>
      </c>
      <c r="AL2948" s="7">
        <v>6982320</v>
      </c>
      <c r="AM2948" s="7">
        <f>INT(IF(MOD(Y2948,3)=0,INT(AL2948*0.55),INT(AL2948*0.35)))</f>
        <v>2443812</v>
      </c>
      <c r="AN2948" s="54">
        <f t="shared" si="910"/>
        <v>29360932</v>
      </c>
      <c r="AO2948" s="7" t="str">
        <f t="shared" si="911"/>
        <v>atk_29360932</v>
      </c>
      <c r="AP2948" s="7" t="s">
        <v>3973</v>
      </c>
      <c r="AQ2948" s="7" t="s">
        <v>4001</v>
      </c>
      <c r="AR2948" s="7" t="s">
        <v>3975</v>
      </c>
      <c r="AS2948" s="7" t="s">
        <v>3976</v>
      </c>
      <c r="AU2948" s="7" t="str">
        <f t="shared" si="912"/>
        <v>hp_164448341;atk_29360932;hit_500000;miss_120;cirt_0;cirtSub_-3500</v>
      </c>
    </row>
    <row r="2949" spans="22:47" x14ac:dyDescent="0.2">
      <c r="V2949" s="7" t="str">
        <f t="shared" si="908"/>
        <v>诞生岛2-9</v>
      </c>
      <c r="W2949" s="7">
        <f t="shared" si="898"/>
        <v>5717</v>
      </c>
      <c r="X2949" s="9" t="s">
        <v>3477</v>
      </c>
      <c r="Y2949" s="9">
        <v>9</v>
      </c>
      <c r="Z2949" s="8">
        <f t="shared" si="913"/>
        <v>16050</v>
      </c>
      <c r="AA2949" s="6" t="s">
        <v>3967</v>
      </c>
      <c r="AB2949" s="6">
        <v>35217349</v>
      </c>
      <c r="AC2949" s="6">
        <f t="shared" si="899"/>
        <v>3.5175000000000001</v>
      </c>
      <c r="AD2949" s="6">
        <f t="shared" si="900"/>
        <v>123877025</v>
      </c>
      <c r="AE2949" s="6">
        <f t="shared" si="905"/>
        <v>36861952</v>
      </c>
      <c r="AF2949" s="6">
        <v>3870000</v>
      </c>
      <c r="AG2949" s="11">
        <f t="shared" si="903"/>
        <v>164608977</v>
      </c>
      <c r="AH2949">
        <f t="shared" si="902"/>
        <v>4.6740876776386546</v>
      </c>
      <c r="AI2949" s="53">
        <v>0.9</v>
      </c>
      <c r="AJ2949" s="7" t="str">
        <f t="shared" si="909"/>
        <v>hp_164608977</v>
      </c>
      <c r="AK2949" s="7" t="s">
        <v>3968</v>
      </c>
      <c r="AL2949" s="7">
        <v>6988220</v>
      </c>
      <c r="AM2949" s="7">
        <f>INT(IF(MOD(Y2949,3)=0,INT(AL2949*0.55),INT(AL2949*0.35)))</f>
        <v>3843521</v>
      </c>
      <c r="AN2949" s="54">
        <f t="shared" si="910"/>
        <v>29397197</v>
      </c>
      <c r="AO2949" s="7" t="str">
        <f t="shared" si="911"/>
        <v>atk_29397197</v>
      </c>
      <c r="AP2949" s="7" t="s">
        <v>3973</v>
      </c>
      <c r="AQ2949" s="7" t="s">
        <v>4001</v>
      </c>
      <c r="AR2949" s="7" t="s">
        <v>3975</v>
      </c>
      <c r="AS2949" s="7" t="s">
        <v>3976</v>
      </c>
      <c r="AU2949" s="7" t="str">
        <f t="shared" si="912"/>
        <v>hp_164608977;atk_29397197;hit_500000;miss_120;cirt_0;cirtSub_-3500</v>
      </c>
    </row>
    <row r="2950" spans="22:47" x14ac:dyDescent="0.2">
      <c r="V2950" s="7" t="str">
        <f t="shared" si="908"/>
        <v>诞生岛2-10</v>
      </c>
      <c r="W2950" s="7">
        <f t="shared" si="898"/>
        <v>5719</v>
      </c>
      <c r="X2950" s="9" t="s">
        <v>3477</v>
      </c>
      <c r="Y2950" s="9">
        <v>10</v>
      </c>
      <c r="Z2950" s="8">
        <f t="shared" si="913"/>
        <v>16060</v>
      </c>
      <c r="AA2950" s="6" t="s">
        <v>3967</v>
      </c>
      <c r="AB2950" s="6">
        <v>35238004</v>
      </c>
      <c r="AC2950" s="6">
        <f t="shared" si="899"/>
        <v>3.5175000000000001</v>
      </c>
      <c r="AD2950" s="6">
        <f t="shared" si="900"/>
        <v>123949679</v>
      </c>
      <c r="AE2950" s="6">
        <f t="shared" si="905"/>
        <v>36861952</v>
      </c>
      <c r="AF2950" s="6">
        <v>3870000</v>
      </c>
      <c r="AG2950" s="11">
        <f t="shared" si="903"/>
        <v>164681631</v>
      </c>
      <c r="AH2950">
        <f t="shared" si="902"/>
        <v>4.6734097368284537</v>
      </c>
      <c r="AI2950" s="53">
        <v>0.9</v>
      </c>
      <c r="AJ2950" s="7" t="str">
        <f t="shared" si="909"/>
        <v>hp_164681631</v>
      </c>
      <c r="AK2950" s="7" t="s">
        <v>3968</v>
      </c>
      <c r="AL2950" s="7">
        <v>6994120</v>
      </c>
      <c r="AM2950" s="7">
        <f>INT(IF(MOD(Y2950,3)=0,INT(AL2950*0.55),INT(AL2950*0.35)))</f>
        <v>2447942</v>
      </c>
      <c r="AN2950" s="54">
        <f t="shared" si="910"/>
        <v>29417749</v>
      </c>
      <c r="AO2950" s="7" t="str">
        <f t="shared" si="911"/>
        <v>atk_29417749</v>
      </c>
      <c r="AP2950" s="7" t="s">
        <v>3973</v>
      </c>
      <c r="AQ2950" s="7" t="s">
        <v>4001</v>
      </c>
      <c r="AR2950" s="7" t="s">
        <v>3975</v>
      </c>
      <c r="AS2950" s="7" t="s">
        <v>3976</v>
      </c>
      <c r="AU2950" s="7" t="str">
        <f t="shared" si="912"/>
        <v>hp_164681631;atk_29417749;hit_500000;miss_120;cirt_0;cirtSub_-3500</v>
      </c>
    </row>
    <row r="2951" spans="22:47" x14ac:dyDescent="0.2">
      <c r="V2951" s="7" t="str">
        <f t="shared" si="908"/>
        <v>诞生岛3-1</v>
      </c>
      <c r="W2951" s="7">
        <f t="shared" si="898"/>
        <v>5721</v>
      </c>
      <c r="X2951" s="9" t="s">
        <v>3478</v>
      </c>
      <c r="Y2951" s="9">
        <v>1</v>
      </c>
      <c r="Z2951" s="8">
        <f t="shared" si="913"/>
        <v>16061</v>
      </c>
      <c r="AA2951" s="6" t="s">
        <v>3967</v>
      </c>
      <c r="AB2951" s="6">
        <v>35258660</v>
      </c>
      <c r="AC2951" s="6">
        <f t="shared" si="899"/>
        <v>3.52</v>
      </c>
      <c r="AD2951" s="6">
        <f t="shared" si="900"/>
        <v>124110483</v>
      </c>
      <c r="AE2951" s="6">
        <f t="shared" ref="AE2951" si="914">IF(MOD(Y2951,1)=0,INT(AD2950*0.3),0)</f>
        <v>37184903</v>
      </c>
      <c r="AF2951" s="6">
        <v>3870000</v>
      </c>
      <c r="AG2951" s="11">
        <f t="shared" si="903"/>
        <v>165165386</v>
      </c>
      <c r="AH2951">
        <f t="shared" si="902"/>
        <v>4.6843920330494688</v>
      </c>
      <c r="AI2951" s="53">
        <v>0.9</v>
      </c>
      <c r="AJ2951" s="7" t="str">
        <f t="shared" si="909"/>
        <v>hp_165165386</v>
      </c>
      <c r="AK2951" s="7" t="s">
        <v>3968</v>
      </c>
      <c r="AL2951" s="7">
        <v>7000020</v>
      </c>
      <c r="AM2951" s="7">
        <f>INT(IF(MOD(Y2951,3)=0,INT(AL2951*0.55),INT(AL2951*0.35)))</f>
        <v>2450007</v>
      </c>
      <c r="AN2951" s="54">
        <f t="shared" si="910"/>
        <v>29511754</v>
      </c>
      <c r="AO2951" s="7" t="str">
        <f t="shared" si="911"/>
        <v>atk_29511754</v>
      </c>
      <c r="AP2951" s="7" t="s">
        <v>3973</v>
      </c>
      <c r="AQ2951" s="7" t="s">
        <v>4001</v>
      </c>
      <c r="AR2951" s="7" t="s">
        <v>3975</v>
      </c>
      <c r="AS2951" s="7" t="s">
        <v>3976</v>
      </c>
      <c r="AU2951" s="7" t="str">
        <f t="shared" si="912"/>
        <v>hp_165165386;atk_29511754;hit_500000;miss_120;cirt_0;cirtSub_-3500</v>
      </c>
    </row>
    <row r="2952" spans="22:47" x14ac:dyDescent="0.2">
      <c r="V2952" s="7" t="str">
        <f t="shared" si="908"/>
        <v>诞生岛3-2</v>
      </c>
      <c r="W2952" s="7">
        <f t="shared" si="898"/>
        <v>5723</v>
      </c>
      <c r="X2952" s="9" t="s">
        <v>3478</v>
      </c>
      <c r="Y2952" s="9">
        <v>2</v>
      </c>
      <c r="Z2952" s="8">
        <f t="shared" si="913"/>
        <v>16063</v>
      </c>
      <c r="AA2952" s="6" t="s">
        <v>3967</v>
      </c>
      <c r="AB2952" s="6">
        <v>35279317</v>
      </c>
      <c r="AC2952" s="6">
        <f t="shared" si="899"/>
        <v>3.52</v>
      </c>
      <c r="AD2952" s="6">
        <f t="shared" si="900"/>
        <v>124183195</v>
      </c>
      <c r="AE2952" s="6">
        <f t="shared" si="905"/>
        <v>37184903</v>
      </c>
      <c r="AF2952" s="6">
        <v>3870000</v>
      </c>
      <c r="AG2952" s="11">
        <f t="shared" si="903"/>
        <v>165238098</v>
      </c>
      <c r="AH2952">
        <f t="shared" si="902"/>
        <v>4.683710231691844</v>
      </c>
      <c r="AI2952" s="53">
        <v>0.9</v>
      </c>
      <c r="AJ2952" s="7" t="str">
        <f t="shared" si="909"/>
        <v>hp_165238098</v>
      </c>
      <c r="AK2952" s="7" t="s">
        <v>3968</v>
      </c>
      <c r="AL2952" s="7">
        <v>7005920</v>
      </c>
      <c r="AM2952" s="7">
        <f>INT(IF(MOD(Y2952,3)=0,INT(AL2952*0.55),INT(AL2952*0.35)))</f>
        <v>2452072</v>
      </c>
      <c r="AN2952" s="54">
        <f t="shared" si="910"/>
        <v>29532329</v>
      </c>
      <c r="AO2952" s="7" t="str">
        <f t="shared" si="911"/>
        <v>atk_29532329</v>
      </c>
      <c r="AP2952" s="7" t="s">
        <v>3973</v>
      </c>
      <c r="AQ2952" s="7" t="s">
        <v>4001</v>
      </c>
      <c r="AR2952" s="7" t="s">
        <v>3975</v>
      </c>
      <c r="AS2952" s="7" t="s">
        <v>3976</v>
      </c>
      <c r="AU2952" s="7" t="str">
        <f t="shared" si="912"/>
        <v>hp_165238098;atk_29532329;hit_500000;miss_120;cirt_0;cirtSub_-3500</v>
      </c>
    </row>
    <row r="2953" spans="22:47" x14ac:dyDescent="0.2">
      <c r="V2953" s="7" t="str">
        <f t="shared" si="908"/>
        <v>诞生岛3-3</v>
      </c>
      <c r="W2953" s="7">
        <f t="shared" si="898"/>
        <v>5725</v>
      </c>
      <c r="X2953" s="9" t="s">
        <v>3478</v>
      </c>
      <c r="Y2953" s="9">
        <v>3</v>
      </c>
      <c r="Z2953" s="8">
        <f t="shared" si="913"/>
        <v>16066</v>
      </c>
      <c r="AA2953" s="6" t="s">
        <v>3967</v>
      </c>
      <c r="AB2953" s="6">
        <v>35299976</v>
      </c>
      <c r="AC2953" s="6">
        <f t="shared" si="899"/>
        <v>3.5225</v>
      </c>
      <c r="AD2953" s="6">
        <f t="shared" si="900"/>
        <v>124344165</v>
      </c>
      <c r="AE2953" s="6">
        <f t="shared" si="905"/>
        <v>37184903</v>
      </c>
      <c r="AF2953" s="6">
        <v>3870000</v>
      </c>
      <c r="AG2953" s="11">
        <f t="shared" si="903"/>
        <v>165399068</v>
      </c>
      <c r="AH2953">
        <f t="shared" si="902"/>
        <v>4.6855291912946342</v>
      </c>
      <c r="AI2953" s="53">
        <v>0.9</v>
      </c>
      <c r="AJ2953" s="7" t="str">
        <f t="shared" si="909"/>
        <v>hp_165399068</v>
      </c>
      <c r="AK2953" s="7" t="s">
        <v>3968</v>
      </c>
      <c r="AL2953" s="7">
        <v>7011820</v>
      </c>
      <c r="AM2953" s="7">
        <f>INT(IF(MOD(Y2953,3)=0,INT(AL2953*0.55),INT(AL2953*0.35)))</f>
        <v>3856501</v>
      </c>
      <c r="AN2953" s="54">
        <f t="shared" si="910"/>
        <v>29568678</v>
      </c>
      <c r="AO2953" s="7" t="str">
        <f t="shared" si="911"/>
        <v>atk_29568678</v>
      </c>
      <c r="AP2953" s="7" t="s">
        <v>3973</v>
      </c>
      <c r="AQ2953" s="7" t="s">
        <v>4001</v>
      </c>
      <c r="AR2953" s="7" t="s">
        <v>3975</v>
      </c>
      <c r="AS2953" s="7" t="s">
        <v>3976</v>
      </c>
      <c r="AU2953" s="7" t="str">
        <f t="shared" si="912"/>
        <v>hp_165399068;atk_29568678;hit_500000;miss_120;cirt_0;cirtSub_-3500</v>
      </c>
    </row>
    <row r="2954" spans="22:47" x14ac:dyDescent="0.2">
      <c r="V2954" s="7" t="str">
        <f t="shared" si="908"/>
        <v>诞生岛3-4</v>
      </c>
      <c r="W2954" s="7">
        <f t="shared" si="898"/>
        <v>5727</v>
      </c>
      <c r="X2954" s="9" t="s">
        <v>3478</v>
      </c>
      <c r="Y2954" s="9">
        <v>4</v>
      </c>
      <c r="Z2954" s="8">
        <f t="shared" si="913"/>
        <v>16070</v>
      </c>
      <c r="AA2954" s="6" t="s">
        <v>3967</v>
      </c>
      <c r="AB2954" s="6">
        <v>35320638</v>
      </c>
      <c r="AC2954" s="6">
        <f t="shared" si="899"/>
        <v>3.5225</v>
      </c>
      <c r="AD2954" s="6">
        <f t="shared" si="900"/>
        <v>124416947</v>
      </c>
      <c r="AE2954" s="6">
        <f t="shared" si="905"/>
        <v>37184903</v>
      </c>
      <c r="AF2954" s="6">
        <v>3870000</v>
      </c>
      <c r="AG2954" s="11">
        <f t="shared" si="903"/>
        <v>165471850</v>
      </c>
      <c r="AH2954">
        <f t="shared" si="902"/>
        <v>4.6848488410656683</v>
      </c>
      <c r="AI2954" s="53">
        <v>0.9</v>
      </c>
      <c r="AJ2954" s="7" t="str">
        <f t="shared" si="909"/>
        <v>hp_165471850</v>
      </c>
      <c r="AK2954" s="7" t="s">
        <v>3968</v>
      </c>
      <c r="AL2954" s="7">
        <v>7017720</v>
      </c>
      <c r="AM2954" s="7">
        <f>INT(IF(MOD(Y2954,3)=0,INT(AL2954*0.55),INT(AL2954*0.35)))</f>
        <v>2456202</v>
      </c>
      <c r="AN2954" s="54">
        <f t="shared" si="910"/>
        <v>29589261</v>
      </c>
      <c r="AO2954" s="7" t="str">
        <f t="shared" si="911"/>
        <v>atk_29589261</v>
      </c>
      <c r="AP2954" s="7" t="s">
        <v>3973</v>
      </c>
      <c r="AQ2954" s="7" t="s">
        <v>4001</v>
      </c>
      <c r="AR2954" s="7" t="s">
        <v>3975</v>
      </c>
      <c r="AS2954" s="7" t="s">
        <v>3976</v>
      </c>
      <c r="AU2954" s="7" t="str">
        <f t="shared" si="912"/>
        <v>hp_165471850;atk_29589261;hit_500000;miss_120;cirt_0;cirtSub_-3500</v>
      </c>
    </row>
    <row r="2955" spans="22:47" x14ac:dyDescent="0.2">
      <c r="V2955" s="7" t="str">
        <f t="shared" si="908"/>
        <v>诞生岛3-5</v>
      </c>
      <c r="W2955" s="7">
        <f t="shared" si="898"/>
        <v>5729</v>
      </c>
      <c r="X2955" s="9" t="s">
        <v>3478</v>
      </c>
      <c r="Y2955" s="9">
        <v>5</v>
      </c>
      <c r="Z2955" s="8">
        <f t="shared" si="913"/>
        <v>16075</v>
      </c>
      <c r="AA2955" s="6" t="s">
        <v>3967</v>
      </c>
      <c r="AB2955" s="6">
        <v>35341303</v>
      </c>
      <c r="AC2955" s="6">
        <f t="shared" si="899"/>
        <v>3.5225</v>
      </c>
      <c r="AD2955" s="6">
        <f t="shared" si="900"/>
        <v>124489739</v>
      </c>
      <c r="AE2955" s="6">
        <f t="shared" si="905"/>
        <v>37184903</v>
      </c>
      <c r="AF2955" s="6">
        <v>3870000</v>
      </c>
      <c r="AG2955" s="11">
        <f t="shared" si="903"/>
        <v>165544642</v>
      </c>
      <c r="AH2955">
        <f t="shared" si="902"/>
        <v>4.6841691716912646</v>
      </c>
      <c r="AI2955" s="53">
        <v>0.9</v>
      </c>
      <c r="AJ2955" s="7" t="str">
        <f t="shared" si="909"/>
        <v>hp_165544642</v>
      </c>
      <c r="AK2955" s="7" t="s">
        <v>3968</v>
      </c>
      <c r="AL2955" s="7">
        <v>7023620</v>
      </c>
      <c r="AM2955" s="7">
        <f>INT(IF(MOD(Y2955,3)=0,INT(AL2955*0.55),INT(AL2955*0.35)))</f>
        <v>2458267</v>
      </c>
      <c r="AN2955" s="54">
        <f t="shared" si="910"/>
        <v>29609841</v>
      </c>
      <c r="AO2955" s="7" t="str">
        <f t="shared" si="911"/>
        <v>atk_29609841</v>
      </c>
      <c r="AP2955" s="7" t="s">
        <v>3973</v>
      </c>
      <c r="AQ2955" s="7" t="s">
        <v>4001</v>
      </c>
      <c r="AR2955" s="7" t="s">
        <v>3975</v>
      </c>
      <c r="AS2955" s="7" t="s">
        <v>3976</v>
      </c>
      <c r="AU2955" s="7" t="str">
        <f t="shared" si="912"/>
        <v>hp_165544642;atk_29609841;hit_500000;miss_120;cirt_0;cirtSub_-3500</v>
      </c>
    </row>
    <row r="2956" spans="22:47" x14ac:dyDescent="0.2">
      <c r="V2956" s="7" t="str">
        <f t="shared" si="908"/>
        <v>诞生岛3-6</v>
      </c>
      <c r="W2956" s="7">
        <f t="shared" si="898"/>
        <v>5731</v>
      </c>
      <c r="X2956" s="9" t="s">
        <v>3478</v>
      </c>
      <c r="Y2956" s="9">
        <v>6</v>
      </c>
      <c r="Z2956" s="8">
        <f t="shared" si="913"/>
        <v>16081</v>
      </c>
      <c r="AA2956" s="6" t="s">
        <v>3967</v>
      </c>
      <c r="AB2956" s="6">
        <v>35361970</v>
      </c>
      <c r="AC2956" s="6">
        <f t="shared" si="899"/>
        <v>3.5249999999999999</v>
      </c>
      <c r="AD2956" s="6">
        <f t="shared" si="900"/>
        <v>124650944</v>
      </c>
      <c r="AE2956" s="6">
        <f t="shared" si="905"/>
        <v>37184903</v>
      </c>
      <c r="AF2956" s="6">
        <v>3870000</v>
      </c>
      <c r="AG2956" s="11">
        <f t="shared" si="903"/>
        <v>165705847</v>
      </c>
      <c r="AH2956">
        <f t="shared" si="902"/>
        <v>4.6859902601580172</v>
      </c>
      <c r="AI2956" s="53">
        <v>0.9</v>
      </c>
      <c r="AJ2956" s="7" t="str">
        <f t="shared" si="909"/>
        <v>hp_165705847</v>
      </c>
      <c r="AK2956" s="7" t="s">
        <v>3968</v>
      </c>
      <c r="AL2956" s="7">
        <v>7029520</v>
      </c>
      <c r="AM2956" s="7">
        <f>INT(IF(MOD(Y2956,3)=0,INT(AL2956*0.55),INT(AL2956*0.35)))</f>
        <v>3866236</v>
      </c>
      <c r="AN2956" s="54">
        <f t="shared" si="910"/>
        <v>29646236</v>
      </c>
      <c r="AO2956" s="7" t="str">
        <f t="shared" si="911"/>
        <v>atk_29646236</v>
      </c>
      <c r="AP2956" s="7" t="s">
        <v>3973</v>
      </c>
      <c r="AQ2956" s="7" t="s">
        <v>4001</v>
      </c>
      <c r="AR2956" s="7" t="s">
        <v>3975</v>
      </c>
      <c r="AS2956" s="7" t="s">
        <v>3976</v>
      </c>
      <c r="AU2956" s="7" t="str">
        <f t="shared" si="912"/>
        <v>hp_165705847;atk_29646236;hit_500000;miss_120;cirt_0;cirtSub_-3500</v>
      </c>
    </row>
    <row r="2957" spans="22:47" x14ac:dyDescent="0.2">
      <c r="V2957" s="7" t="str">
        <f t="shared" si="908"/>
        <v>诞生岛3-7</v>
      </c>
      <c r="W2957" s="7">
        <f t="shared" si="898"/>
        <v>5733</v>
      </c>
      <c r="X2957" s="9" t="s">
        <v>3478</v>
      </c>
      <c r="Y2957" s="9">
        <v>7</v>
      </c>
      <c r="Z2957" s="8">
        <f t="shared" si="913"/>
        <v>16088</v>
      </c>
      <c r="AA2957" s="6" t="s">
        <v>3967</v>
      </c>
      <c r="AB2957" s="6">
        <v>35382639</v>
      </c>
      <c r="AC2957" s="6">
        <f t="shared" si="899"/>
        <v>3.5249999999999999</v>
      </c>
      <c r="AD2957" s="6">
        <f t="shared" si="900"/>
        <v>124723802</v>
      </c>
      <c r="AE2957" s="6">
        <f t="shared" si="905"/>
        <v>37184903</v>
      </c>
      <c r="AF2957" s="6">
        <v>3870000</v>
      </c>
      <c r="AG2957" s="11">
        <f t="shared" si="903"/>
        <v>165778705</v>
      </c>
      <c r="AH2957">
        <f t="shared" si="902"/>
        <v>4.6853120537447754</v>
      </c>
      <c r="AI2957" s="53">
        <v>0.9</v>
      </c>
      <c r="AJ2957" s="7" t="str">
        <f t="shared" si="909"/>
        <v>hp_165778705</v>
      </c>
      <c r="AK2957" s="7" t="s">
        <v>3968</v>
      </c>
      <c r="AL2957" s="7">
        <v>7035420</v>
      </c>
      <c r="AM2957" s="7">
        <f>INT(IF(MOD(Y2957,3)=0,INT(AL2957*0.55),INT(AL2957*0.35)))</f>
        <v>2462397</v>
      </c>
      <c r="AN2957" s="54">
        <f t="shared" si="910"/>
        <v>29666824</v>
      </c>
      <c r="AO2957" s="7" t="str">
        <f t="shared" si="911"/>
        <v>atk_29666824</v>
      </c>
      <c r="AP2957" s="7" t="s">
        <v>3973</v>
      </c>
      <c r="AQ2957" s="7" t="s">
        <v>4001</v>
      </c>
      <c r="AR2957" s="7" t="s">
        <v>3975</v>
      </c>
      <c r="AS2957" s="7" t="s">
        <v>3976</v>
      </c>
      <c r="AU2957" s="7" t="str">
        <f t="shared" si="912"/>
        <v>hp_165778705;atk_29666824;hit_500000;miss_120;cirt_0;cirtSub_-3500</v>
      </c>
    </row>
    <row r="2958" spans="22:47" x14ac:dyDescent="0.2">
      <c r="V2958" s="7" t="str">
        <f t="shared" si="908"/>
        <v>诞生岛3-8</v>
      </c>
      <c r="W2958" s="7">
        <f t="shared" si="898"/>
        <v>5735</v>
      </c>
      <c r="X2958" s="9" t="s">
        <v>3478</v>
      </c>
      <c r="Y2958" s="9">
        <v>8</v>
      </c>
      <c r="Z2958" s="8">
        <f t="shared" si="913"/>
        <v>16096</v>
      </c>
      <c r="AA2958" s="6" t="s">
        <v>3967</v>
      </c>
      <c r="AB2958" s="6">
        <v>35403309</v>
      </c>
      <c r="AC2958" s="6">
        <f t="shared" si="899"/>
        <v>3.5249999999999999</v>
      </c>
      <c r="AD2958" s="6">
        <f t="shared" si="900"/>
        <v>124796664</v>
      </c>
      <c r="AE2958" s="6">
        <f t="shared" si="905"/>
        <v>37184903</v>
      </c>
      <c r="AF2958" s="6">
        <v>3870000</v>
      </c>
      <c r="AG2958" s="11">
        <f t="shared" si="903"/>
        <v>165851567</v>
      </c>
      <c r="AH2958">
        <f t="shared" si="902"/>
        <v>4.6846346198882145</v>
      </c>
      <c r="AI2958" s="53">
        <v>0.9</v>
      </c>
      <c r="AJ2958" s="7" t="str">
        <f t="shared" si="909"/>
        <v>hp_165851567</v>
      </c>
      <c r="AK2958" s="7" t="s">
        <v>3968</v>
      </c>
      <c r="AL2958" s="7">
        <v>7041320</v>
      </c>
      <c r="AM2958" s="7">
        <f>INT(IF(MOD(Y2958,3)=0,INT(AL2958*0.55),INT(AL2958*0.35)))</f>
        <v>2464462</v>
      </c>
      <c r="AN2958" s="54">
        <f t="shared" si="910"/>
        <v>29687410</v>
      </c>
      <c r="AO2958" s="7" t="str">
        <f t="shared" si="911"/>
        <v>atk_29687410</v>
      </c>
      <c r="AP2958" s="7" t="s">
        <v>3973</v>
      </c>
      <c r="AQ2958" s="7" t="s">
        <v>4001</v>
      </c>
      <c r="AR2958" s="7" t="s">
        <v>3975</v>
      </c>
      <c r="AS2958" s="7" t="s">
        <v>3976</v>
      </c>
      <c r="AU2958" s="7" t="str">
        <f t="shared" si="912"/>
        <v>hp_165851567;atk_29687410;hit_500000;miss_120;cirt_0;cirtSub_-3500</v>
      </c>
    </row>
    <row r="2959" spans="22:47" x14ac:dyDescent="0.2">
      <c r="V2959" s="7" t="str">
        <f t="shared" si="908"/>
        <v>诞生岛3-9</v>
      </c>
      <c r="W2959" s="7">
        <f t="shared" si="898"/>
        <v>5737</v>
      </c>
      <c r="X2959" s="9" t="s">
        <v>3478</v>
      </c>
      <c r="Y2959" s="9">
        <v>9</v>
      </c>
      <c r="Z2959" s="8">
        <f t="shared" si="913"/>
        <v>16105</v>
      </c>
      <c r="AA2959" s="6" t="s">
        <v>3967</v>
      </c>
      <c r="AB2959" s="6">
        <v>35423980</v>
      </c>
      <c r="AC2959" s="6">
        <f t="shared" si="899"/>
        <v>3.5274999999999999</v>
      </c>
      <c r="AD2959" s="6">
        <f t="shared" si="900"/>
        <v>124958089</v>
      </c>
      <c r="AE2959" s="6">
        <f t="shared" si="905"/>
        <v>37184903</v>
      </c>
      <c r="AF2959" s="6">
        <v>3870000</v>
      </c>
      <c r="AG2959" s="11">
        <f t="shared" si="903"/>
        <v>166012992</v>
      </c>
      <c r="AH2959">
        <f t="shared" si="902"/>
        <v>4.6864579304753446</v>
      </c>
      <c r="AI2959" s="53">
        <v>0.9</v>
      </c>
      <c r="AJ2959" s="7" t="str">
        <f t="shared" si="909"/>
        <v>hp_166012992</v>
      </c>
      <c r="AK2959" s="7" t="s">
        <v>3968</v>
      </c>
      <c r="AL2959" s="7">
        <v>7047220</v>
      </c>
      <c r="AM2959" s="7">
        <f>INT(IF(MOD(Y2959,3)=0,INT(AL2959*0.55),INT(AL2959*0.35)))</f>
        <v>3875971</v>
      </c>
      <c r="AN2959" s="54">
        <f t="shared" si="910"/>
        <v>29723850</v>
      </c>
      <c r="AO2959" s="7" t="str">
        <f t="shared" si="911"/>
        <v>atk_29723850</v>
      </c>
      <c r="AP2959" s="7" t="s">
        <v>3973</v>
      </c>
      <c r="AQ2959" s="7" t="s">
        <v>4001</v>
      </c>
      <c r="AR2959" s="7" t="s">
        <v>3975</v>
      </c>
      <c r="AS2959" s="7" t="s">
        <v>3976</v>
      </c>
      <c r="AU2959" s="7" t="str">
        <f t="shared" si="912"/>
        <v>hp_166012992;atk_29723850;hit_500000;miss_120;cirt_0;cirtSub_-3500</v>
      </c>
    </row>
    <row r="2960" spans="22:47" x14ac:dyDescent="0.2">
      <c r="V2960" s="7" t="str">
        <f t="shared" si="908"/>
        <v>诞生岛3-10</v>
      </c>
      <c r="W2960" s="7">
        <f t="shared" si="898"/>
        <v>5739</v>
      </c>
      <c r="X2960" s="9" t="s">
        <v>3478</v>
      </c>
      <c r="Y2960" s="9">
        <v>10</v>
      </c>
      <c r="Z2960" s="8">
        <f t="shared" si="913"/>
        <v>16115</v>
      </c>
      <c r="AA2960" s="6" t="s">
        <v>3967</v>
      </c>
      <c r="AB2960" s="6">
        <v>35444652</v>
      </c>
      <c r="AC2960" s="6">
        <f t="shared" si="899"/>
        <v>3.5274999999999999</v>
      </c>
      <c r="AD2960" s="6">
        <f t="shared" si="900"/>
        <v>125031009</v>
      </c>
      <c r="AE2960" s="6">
        <f t="shared" si="905"/>
        <v>37184903</v>
      </c>
      <c r="AF2960" s="6">
        <v>3870000</v>
      </c>
      <c r="AG2960" s="11">
        <f t="shared" si="903"/>
        <v>166085912</v>
      </c>
      <c r="AH2960">
        <f t="shared" si="902"/>
        <v>4.6857819904678424</v>
      </c>
      <c r="AI2960" s="53">
        <v>0.9</v>
      </c>
      <c r="AJ2960" s="7" t="str">
        <f t="shared" si="909"/>
        <v>hp_166085912</v>
      </c>
      <c r="AK2960" s="7" t="s">
        <v>3968</v>
      </c>
      <c r="AL2960" s="7">
        <v>7053120</v>
      </c>
      <c r="AM2960" s="7">
        <f>INT(IF(MOD(Y2960,3)=0,INT(AL2960*0.55),INT(AL2960*0.35)))</f>
        <v>2468592</v>
      </c>
      <c r="AN2960" s="54">
        <f t="shared" si="910"/>
        <v>29744444</v>
      </c>
      <c r="AO2960" s="7" t="str">
        <f t="shared" si="911"/>
        <v>atk_29744444</v>
      </c>
      <c r="AP2960" s="7" t="s">
        <v>3973</v>
      </c>
      <c r="AQ2960" s="7" t="s">
        <v>4001</v>
      </c>
      <c r="AR2960" s="7" t="s">
        <v>3975</v>
      </c>
      <c r="AS2960" s="7" t="s">
        <v>3976</v>
      </c>
      <c r="AU2960" s="7" t="str">
        <f t="shared" si="912"/>
        <v>hp_166085912;atk_29744444;hit_500000;miss_120;cirt_0;cirtSub_-3500</v>
      </c>
    </row>
    <row r="2961" spans="22:47" x14ac:dyDescent="0.2">
      <c r="V2961" s="7" t="str">
        <f t="shared" si="908"/>
        <v>诞生岛4-1</v>
      </c>
      <c r="W2961" s="7">
        <f t="shared" si="898"/>
        <v>5741</v>
      </c>
      <c r="X2961" s="9" t="s">
        <v>3479</v>
      </c>
      <c r="Y2961" s="9">
        <v>1</v>
      </c>
      <c r="Z2961" s="8">
        <f t="shared" si="913"/>
        <v>16116</v>
      </c>
      <c r="AA2961" s="6" t="s">
        <v>3967</v>
      </c>
      <c r="AB2961" s="6">
        <v>35465326</v>
      </c>
      <c r="AC2961" s="6">
        <f t="shared" si="899"/>
        <v>3.5300000000000002</v>
      </c>
      <c r="AD2961" s="6">
        <f t="shared" si="900"/>
        <v>125192600</v>
      </c>
      <c r="AE2961" s="6">
        <f t="shared" ref="AE2961" si="915">IF(MOD(Y2961,1)=0,INT(AD2960*0.3),0)</f>
        <v>37509302</v>
      </c>
      <c r="AF2961" s="6">
        <v>3870000</v>
      </c>
      <c r="AG2961" s="11">
        <f t="shared" si="903"/>
        <v>166571902</v>
      </c>
      <c r="AH2961">
        <f t="shared" si="902"/>
        <v>4.6967537250327265</v>
      </c>
      <c r="AI2961" s="53">
        <v>0.9</v>
      </c>
      <c r="AJ2961" s="7" t="str">
        <f t="shared" si="909"/>
        <v>hp_166571902</v>
      </c>
      <c r="AK2961" s="7" t="s">
        <v>3968</v>
      </c>
      <c r="AL2961" s="7">
        <v>7059020</v>
      </c>
      <c r="AM2961" s="7">
        <f>INT(IF(MOD(Y2961,3)=0,INT(AL2961*0.55),INT(AL2961*0.35)))</f>
        <v>2470657</v>
      </c>
      <c r="AN2961" s="54">
        <f t="shared" si="910"/>
        <v>29839030</v>
      </c>
      <c r="AO2961" s="7" t="str">
        <f t="shared" si="911"/>
        <v>atk_29839030</v>
      </c>
      <c r="AP2961" s="7" t="s">
        <v>3973</v>
      </c>
      <c r="AQ2961" s="7" t="s">
        <v>4001</v>
      </c>
      <c r="AR2961" s="7" t="s">
        <v>3975</v>
      </c>
      <c r="AS2961" s="7" t="s">
        <v>3976</v>
      </c>
      <c r="AU2961" s="7" t="str">
        <f t="shared" si="912"/>
        <v>hp_166571902;atk_29839030;hit_500000;miss_120;cirt_0;cirtSub_-3500</v>
      </c>
    </row>
    <row r="2962" spans="22:47" x14ac:dyDescent="0.2">
      <c r="V2962" s="7" t="str">
        <f t="shared" si="908"/>
        <v>诞生岛4-2</v>
      </c>
      <c r="W2962" s="7">
        <f t="shared" si="898"/>
        <v>5743</v>
      </c>
      <c r="X2962" s="9" t="s">
        <v>3479</v>
      </c>
      <c r="Y2962" s="9">
        <v>2</v>
      </c>
      <c r="Z2962" s="8">
        <f t="shared" si="913"/>
        <v>16118</v>
      </c>
      <c r="AA2962" s="6" t="s">
        <v>3967</v>
      </c>
      <c r="AB2962" s="6">
        <v>35486001</v>
      </c>
      <c r="AC2962" s="6">
        <f t="shared" si="899"/>
        <v>3.5300000000000002</v>
      </c>
      <c r="AD2962" s="6">
        <f t="shared" si="900"/>
        <v>125265583</v>
      </c>
      <c r="AE2962" s="6">
        <f t="shared" si="905"/>
        <v>37509302</v>
      </c>
      <c r="AF2962" s="6">
        <v>3870000</v>
      </c>
      <c r="AG2962" s="11">
        <f t="shared" si="903"/>
        <v>166644885</v>
      </c>
      <c r="AH2962">
        <f t="shared" si="902"/>
        <v>4.6960739532189049</v>
      </c>
      <c r="AI2962" s="53">
        <v>0.9</v>
      </c>
      <c r="AJ2962" s="7" t="str">
        <f t="shared" si="909"/>
        <v>hp_166644885</v>
      </c>
      <c r="AK2962" s="7" t="s">
        <v>3968</v>
      </c>
      <c r="AL2962" s="7">
        <v>7064920</v>
      </c>
      <c r="AM2962" s="7">
        <f>INT(IF(MOD(Y2962,3)=0,INT(AL2962*0.55),INT(AL2962*0.35)))</f>
        <v>2472722</v>
      </c>
      <c r="AN2962" s="54">
        <f t="shared" si="910"/>
        <v>29859648</v>
      </c>
      <c r="AO2962" s="7" t="str">
        <f t="shared" si="911"/>
        <v>atk_29859648</v>
      </c>
      <c r="AP2962" s="7" t="s">
        <v>3973</v>
      </c>
      <c r="AQ2962" s="7" t="s">
        <v>4001</v>
      </c>
      <c r="AR2962" s="7" t="s">
        <v>3975</v>
      </c>
      <c r="AS2962" s="7" t="s">
        <v>3976</v>
      </c>
      <c r="AU2962" s="7" t="str">
        <f t="shared" si="912"/>
        <v>hp_166644885;atk_29859648;hit_500000;miss_120;cirt_0;cirtSub_-3500</v>
      </c>
    </row>
    <row r="2963" spans="22:47" x14ac:dyDescent="0.2">
      <c r="V2963" s="7" t="str">
        <f t="shared" si="908"/>
        <v>诞生岛4-3</v>
      </c>
      <c r="W2963" s="7">
        <f t="shared" si="898"/>
        <v>5745</v>
      </c>
      <c r="X2963" s="9" t="s">
        <v>3479</v>
      </c>
      <c r="Y2963" s="9">
        <v>3</v>
      </c>
      <c r="Z2963" s="8">
        <f t="shared" si="913"/>
        <v>16121</v>
      </c>
      <c r="AA2963" s="6" t="s">
        <v>3967</v>
      </c>
      <c r="AB2963" s="6">
        <v>35506679</v>
      </c>
      <c r="AC2963" s="6">
        <f t="shared" si="899"/>
        <v>3.5325000000000002</v>
      </c>
      <c r="AD2963" s="6">
        <f t="shared" si="900"/>
        <v>125427343</v>
      </c>
      <c r="AE2963" s="6">
        <f t="shared" si="905"/>
        <v>37509302</v>
      </c>
      <c r="AF2963" s="6">
        <v>3870000</v>
      </c>
      <c r="AG2963" s="11">
        <f t="shared" si="903"/>
        <v>166806645</v>
      </c>
      <c r="AH2963">
        <f t="shared" si="902"/>
        <v>4.697894866484134</v>
      </c>
      <c r="AI2963" s="53">
        <v>0.9</v>
      </c>
      <c r="AJ2963" s="7" t="str">
        <f t="shared" si="909"/>
        <v>hp_166806645</v>
      </c>
      <c r="AK2963" s="7" t="s">
        <v>3968</v>
      </c>
      <c r="AL2963" s="7">
        <v>7070820</v>
      </c>
      <c r="AM2963" s="7">
        <f>INT(IF(MOD(Y2963,3)=0,INT(AL2963*0.55),INT(AL2963*0.35)))</f>
        <v>3888951</v>
      </c>
      <c r="AN2963" s="54">
        <f t="shared" si="910"/>
        <v>29896172</v>
      </c>
      <c r="AO2963" s="7" t="str">
        <f t="shared" si="911"/>
        <v>atk_29896172</v>
      </c>
      <c r="AP2963" s="7" t="s">
        <v>3973</v>
      </c>
      <c r="AQ2963" s="7" t="s">
        <v>4001</v>
      </c>
      <c r="AR2963" s="7" t="s">
        <v>3975</v>
      </c>
      <c r="AS2963" s="7" t="s">
        <v>3976</v>
      </c>
      <c r="AU2963" s="7" t="str">
        <f t="shared" si="912"/>
        <v>hp_166806645;atk_29896172;hit_500000;miss_120;cirt_0;cirtSub_-3500</v>
      </c>
    </row>
    <row r="2964" spans="22:47" x14ac:dyDescent="0.2">
      <c r="V2964" s="7" t="str">
        <f t="shared" si="908"/>
        <v>诞生岛4-4</v>
      </c>
      <c r="W2964" s="7">
        <f t="shared" si="898"/>
        <v>5747</v>
      </c>
      <c r="X2964" s="9" t="s">
        <v>3479</v>
      </c>
      <c r="Y2964" s="9">
        <v>4</v>
      </c>
      <c r="Z2964" s="8">
        <f t="shared" si="913"/>
        <v>16125</v>
      </c>
      <c r="AA2964" s="6" t="s">
        <v>3967</v>
      </c>
      <c r="AB2964" s="6">
        <v>35527358</v>
      </c>
      <c r="AC2964" s="6">
        <f t="shared" si="899"/>
        <v>3.5325000000000002</v>
      </c>
      <c r="AD2964" s="6">
        <f t="shared" si="900"/>
        <v>125500392</v>
      </c>
      <c r="AE2964" s="6">
        <f t="shared" si="905"/>
        <v>37509302</v>
      </c>
      <c r="AF2964" s="6">
        <v>3870000</v>
      </c>
      <c r="AG2964" s="11">
        <f t="shared" si="903"/>
        <v>166879694</v>
      </c>
      <c r="AH2964">
        <f t="shared" si="902"/>
        <v>4.6972165506931303</v>
      </c>
      <c r="AI2964" s="53">
        <v>0.9</v>
      </c>
      <c r="AJ2964" s="7" t="str">
        <f t="shared" si="909"/>
        <v>hp_166879694</v>
      </c>
      <c r="AK2964" s="7" t="s">
        <v>3968</v>
      </c>
      <c r="AL2964" s="7">
        <v>7076720</v>
      </c>
      <c r="AM2964" s="7">
        <f>INT(IF(MOD(Y2964,3)=0,INT(AL2964*0.55),INT(AL2964*0.35)))</f>
        <v>2476852</v>
      </c>
      <c r="AN2964" s="54">
        <f t="shared" si="910"/>
        <v>29916797</v>
      </c>
      <c r="AO2964" s="7" t="str">
        <f t="shared" si="911"/>
        <v>atk_29916797</v>
      </c>
      <c r="AP2964" s="7" t="s">
        <v>3973</v>
      </c>
      <c r="AQ2964" s="7" t="s">
        <v>4001</v>
      </c>
      <c r="AR2964" s="7" t="s">
        <v>3975</v>
      </c>
      <c r="AS2964" s="7" t="s">
        <v>3976</v>
      </c>
      <c r="AU2964" s="7" t="str">
        <f t="shared" si="912"/>
        <v>hp_166879694;atk_29916797;hit_500000;miss_120;cirt_0;cirtSub_-3500</v>
      </c>
    </row>
    <row r="2965" spans="22:47" x14ac:dyDescent="0.2">
      <c r="V2965" s="7" t="str">
        <f t="shared" si="908"/>
        <v>诞生岛4-5</v>
      </c>
      <c r="W2965" s="7">
        <f t="shared" si="898"/>
        <v>5749</v>
      </c>
      <c r="X2965" s="9" t="s">
        <v>3479</v>
      </c>
      <c r="Y2965" s="9">
        <v>5</v>
      </c>
      <c r="Z2965" s="8">
        <f t="shared" si="913"/>
        <v>16130</v>
      </c>
      <c r="AA2965" s="6" t="s">
        <v>3967</v>
      </c>
      <c r="AB2965" s="6">
        <v>35548039</v>
      </c>
      <c r="AC2965" s="6">
        <f t="shared" si="899"/>
        <v>3.5325000000000002</v>
      </c>
      <c r="AD2965" s="6">
        <f t="shared" si="900"/>
        <v>125573447</v>
      </c>
      <c r="AE2965" s="6">
        <f t="shared" si="905"/>
        <v>37509302</v>
      </c>
      <c r="AF2965" s="6">
        <v>3870000</v>
      </c>
      <c r="AG2965" s="11">
        <f t="shared" si="903"/>
        <v>166952749</v>
      </c>
      <c r="AH2965">
        <f t="shared" si="902"/>
        <v>4.6965389286311972</v>
      </c>
      <c r="AI2965" s="53">
        <v>0.9</v>
      </c>
      <c r="AJ2965" s="7" t="str">
        <f t="shared" si="909"/>
        <v>hp_166952749</v>
      </c>
      <c r="AK2965" s="7" t="s">
        <v>3968</v>
      </c>
      <c r="AL2965" s="7">
        <v>7082620</v>
      </c>
      <c r="AM2965" s="7">
        <f>INT(IF(MOD(Y2965,3)=0,INT(AL2965*0.55),INT(AL2965*0.35)))</f>
        <v>2478917</v>
      </c>
      <c r="AN2965" s="54">
        <f t="shared" si="910"/>
        <v>29937420</v>
      </c>
      <c r="AO2965" s="7" t="str">
        <f t="shared" si="911"/>
        <v>atk_29937420</v>
      </c>
      <c r="AP2965" s="7" t="s">
        <v>3973</v>
      </c>
      <c r="AQ2965" s="7" t="s">
        <v>4001</v>
      </c>
      <c r="AR2965" s="7" t="s">
        <v>3975</v>
      </c>
      <c r="AS2965" s="7" t="s">
        <v>3976</v>
      </c>
      <c r="AU2965" s="7" t="str">
        <f t="shared" si="912"/>
        <v>hp_166952749;atk_29937420;hit_500000;miss_120;cirt_0;cirtSub_-3500</v>
      </c>
    </row>
    <row r="2966" spans="22:47" x14ac:dyDescent="0.2">
      <c r="V2966" s="7" t="str">
        <f t="shared" si="908"/>
        <v>诞生岛4-6</v>
      </c>
      <c r="W2966" s="7">
        <f t="shared" si="898"/>
        <v>5751</v>
      </c>
      <c r="X2966" s="9" t="s">
        <v>3479</v>
      </c>
      <c r="Y2966" s="9">
        <v>6</v>
      </c>
      <c r="Z2966" s="8">
        <f t="shared" si="913"/>
        <v>16136</v>
      </c>
      <c r="AA2966" s="6" t="s">
        <v>3967</v>
      </c>
      <c r="AB2966" s="6">
        <v>35568721</v>
      </c>
      <c r="AC2966" s="6">
        <f t="shared" si="899"/>
        <v>3.5350000000000001</v>
      </c>
      <c r="AD2966" s="6">
        <f t="shared" si="900"/>
        <v>125735428</v>
      </c>
      <c r="AE2966" s="6">
        <f t="shared" si="905"/>
        <v>37509302</v>
      </c>
      <c r="AF2966" s="6">
        <v>3870000</v>
      </c>
      <c r="AG2966" s="11">
        <f t="shared" si="903"/>
        <v>167114730</v>
      </c>
      <c r="AH2966">
        <f t="shared" si="902"/>
        <v>4.6983620805482431</v>
      </c>
      <c r="AI2966" s="53">
        <v>0.9</v>
      </c>
      <c r="AJ2966" s="7" t="str">
        <f t="shared" si="909"/>
        <v>hp_167114730</v>
      </c>
      <c r="AK2966" s="7" t="s">
        <v>3968</v>
      </c>
      <c r="AL2966" s="7">
        <v>7088520</v>
      </c>
      <c r="AM2966" s="7">
        <f>INT(IF(MOD(Y2966,3)=0,INT(AL2966*0.55),INT(AL2966*0.35)))</f>
        <v>3898686</v>
      </c>
      <c r="AN2966" s="54">
        <f t="shared" si="910"/>
        <v>29973990</v>
      </c>
      <c r="AO2966" s="7" t="str">
        <f t="shared" si="911"/>
        <v>atk_29973990</v>
      </c>
      <c r="AP2966" s="7" t="s">
        <v>3973</v>
      </c>
      <c r="AQ2966" s="7" t="s">
        <v>4001</v>
      </c>
      <c r="AR2966" s="7" t="s">
        <v>3975</v>
      </c>
      <c r="AS2966" s="7" t="s">
        <v>3976</v>
      </c>
      <c r="AU2966" s="7" t="str">
        <f t="shared" si="912"/>
        <v>hp_167114730;atk_29973990;hit_500000;miss_120;cirt_0;cirtSub_-3500</v>
      </c>
    </row>
    <row r="2967" spans="22:47" x14ac:dyDescent="0.2">
      <c r="V2967" s="7" t="str">
        <f t="shared" si="908"/>
        <v>诞生岛4-7</v>
      </c>
      <c r="W2967" s="7">
        <f t="shared" si="898"/>
        <v>5753</v>
      </c>
      <c r="X2967" s="9" t="s">
        <v>3479</v>
      </c>
      <c r="Y2967" s="9">
        <v>7</v>
      </c>
      <c r="Z2967" s="8">
        <f t="shared" si="913"/>
        <v>16143</v>
      </c>
      <c r="AA2967" s="6" t="s">
        <v>3967</v>
      </c>
      <c r="AB2967" s="6">
        <v>35589404</v>
      </c>
      <c r="AC2967" s="6">
        <f t="shared" si="899"/>
        <v>3.5350000000000001</v>
      </c>
      <c r="AD2967" s="6">
        <f t="shared" si="900"/>
        <v>125808543</v>
      </c>
      <c r="AE2967" s="6">
        <f t="shared" si="905"/>
        <v>37509302</v>
      </c>
      <c r="AF2967" s="6">
        <v>3870000</v>
      </c>
      <c r="AG2967" s="11">
        <f t="shared" si="903"/>
        <v>167187845</v>
      </c>
      <c r="AH2967">
        <f t="shared" si="902"/>
        <v>4.6976860022719125</v>
      </c>
      <c r="AI2967" s="53">
        <v>0.9</v>
      </c>
      <c r="AJ2967" s="7" t="str">
        <f t="shared" si="909"/>
        <v>hp_167187845</v>
      </c>
      <c r="AK2967" s="7" t="s">
        <v>3968</v>
      </c>
      <c r="AL2967" s="7">
        <v>7094420</v>
      </c>
      <c r="AM2967" s="7">
        <f>INT(IF(MOD(Y2967,3)=0,INT(AL2967*0.55),INT(AL2967*0.35)))</f>
        <v>2483047</v>
      </c>
      <c r="AN2967" s="54">
        <f t="shared" si="910"/>
        <v>29994621</v>
      </c>
      <c r="AO2967" s="7" t="str">
        <f t="shared" si="911"/>
        <v>atk_29994621</v>
      </c>
      <c r="AP2967" s="7" t="s">
        <v>3973</v>
      </c>
      <c r="AQ2967" s="7" t="s">
        <v>4001</v>
      </c>
      <c r="AR2967" s="7" t="s">
        <v>3975</v>
      </c>
      <c r="AS2967" s="7" t="s">
        <v>3976</v>
      </c>
      <c r="AU2967" s="7" t="str">
        <f t="shared" si="912"/>
        <v>hp_167187845;atk_29994621;hit_500000;miss_120;cirt_0;cirtSub_-3500</v>
      </c>
    </row>
    <row r="2968" spans="22:47" x14ac:dyDescent="0.2">
      <c r="V2968" s="7" t="str">
        <f t="shared" si="908"/>
        <v>诞生岛4-8</v>
      </c>
      <c r="W2968" s="7">
        <f t="shared" si="898"/>
        <v>5755</v>
      </c>
      <c r="X2968" s="9" t="s">
        <v>3479</v>
      </c>
      <c r="Y2968" s="9">
        <v>8</v>
      </c>
      <c r="Z2968" s="8">
        <f t="shared" si="913"/>
        <v>16151</v>
      </c>
      <c r="AA2968" s="6" t="s">
        <v>3967</v>
      </c>
      <c r="AB2968" s="6">
        <v>35610090</v>
      </c>
      <c r="AC2968" s="6">
        <f t="shared" si="899"/>
        <v>3.5350000000000001</v>
      </c>
      <c r="AD2968" s="6">
        <f t="shared" si="900"/>
        <v>125881668</v>
      </c>
      <c r="AE2968" s="6">
        <f t="shared" si="905"/>
        <v>37509302</v>
      </c>
      <c r="AF2968" s="6">
        <v>3870000</v>
      </c>
      <c r="AG2968" s="11">
        <f t="shared" si="903"/>
        <v>167260970</v>
      </c>
      <c r="AH2968">
        <f t="shared" si="902"/>
        <v>4.6970105944691518</v>
      </c>
      <c r="AI2968" s="53">
        <v>0.9</v>
      </c>
      <c r="AJ2968" s="7" t="str">
        <f t="shared" si="909"/>
        <v>hp_167260970</v>
      </c>
      <c r="AK2968" s="7" t="s">
        <v>3968</v>
      </c>
      <c r="AL2968" s="7">
        <v>7100320</v>
      </c>
      <c r="AM2968" s="7">
        <f>INT(IF(MOD(Y2968,3)=0,INT(AL2968*0.55),INT(AL2968*0.35)))</f>
        <v>2485112</v>
      </c>
      <c r="AN2968" s="54">
        <f t="shared" si="910"/>
        <v>30015250</v>
      </c>
      <c r="AO2968" s="7" t="str">
        <f t="shared" si="911"/>
        <v>atk_30015250</v>
      </c>
      <c r="AP2968" s="7" t="s">
        <v>3973</v>
      </c>
      <c r="AQ2968" s="7" t="s">
        <v>4001</v>
      </c>
      <c r="AR2968" s="7" t="s">
        <v>3975</v>
      </c>
      <c r="AS2968" s="7" t="s">
        <v>3976</v>
      </c>
      <c r="AU2968" s="7" t="str">
        <f t="shared" si="912"/>
        <v>hp_167260970;atk_30015250;hit_500000;miss_120;cirt_0;cirtSub_-3500</v>
      </c>
    </row>
    <row r="2969" spans="22:47" x14ac:dyDescent="0.2">
      <c r="V2969" s="7" t="str">
        <f t="shared" si="908"/>
        <v>诞生岛4-9</v>
      </c>
      <c r="W2969" s="7">
        <f t="shared" si="898"/>
        <v>5757</v>
      </c>
      <c r="X2969" s="9" t="s">
        <v>3479</v>
      </c>
      <c r="Y2969" s="9">
        <v>9</v>
      </c>
      <c r="Z2969" s="8">
        <f t="shared" si="913"/>
        <v>16160</v>
      </c>
      <c r="AA2969" s="6" t="s">
        <v>3967</v>
      </c>
      <c r="AB2969" s="6">
        <v>35630777</v>
      </c>
      <c r="AC2969" s="6">
        <f t="shared" si="899"/>
        <v>3.5375000000000001</v>
      </c>
      <c r="AD2969" s="6">
        <f t="shared" si="900"/>
        <v>126043873</v>
      </c>
      <c r="AE2969" s="6">
        <f t="shared" si="905"/>
        <v>37509302</v>
      </c>
      <c r="AF2969" s="6">
        <v>3870000</v>
      </c>
      <c r="AG2969" s="11">
        <f t="shared" si="903"/>
        <v>167423175</v>
      </c>
      <c r="AH2969">
        <f t="shared" si="902"/>
        <v>4.6988359249084013</v>
      </c>
      <c r="AI2969" s="53">
        <v>0.9</v>
      </c>
      <c r="AJ2969" s="7" t="str">
        <f t="shared" si="909"/>
        <v>hp_167423175</v>
      </c>
      <c r="AK2969" s="7" t="s">
        <v>3968</v>
      </c>
      <c r="AL2969" s="7">
        <v>7106220</v>
      </c>
      <c r="AM2969" s="7">
        <f>INT(IF(MOD(Y2969,3)=0,INT(AL2969*0.55),INT(AL2969*0.35)))</f>
        <v>3908421</v>
      </c>
      <c r="AN2969" s="54">
        <f t="shared" si="910"/>
        <v>30051865</v>
      </c>
      <c r="AO2969" s="7" t="str">
        <f t="shared" si="911"/>
        <v>atk_30051865</v>
      </c>
      <c r="AP2969" s="7" t="s">
        <v>3973</v>
      </c>
      <c r="AQ2969" s="7" t="s">
        <v>4001</v>
      </c>
      <c r="AR2969" s="7" t="s">
        <v>3975</v>
      </c>
      <c r="AS2969" s="7" t="s">
        <v>3976</v>
      </c>
      <c r="AU2969" s="7" t="str">
        <f t="shared" si="912"/>
        <v>hp_167423175;atk_30051865;hit_500000;miss_120;cirt_0;cirtSub_-3500</v>
      </c>
    </row>
    <row r="2970" spans="22:47" x14ac:dyDescent="0.2">
      <c r="V2970" s="7" t="str">
        <f t="shared" si="908"/>
        <v>诞生岛4-10</v>
      </c>
      <c r="W2970" s="7">
        <f t="shared" si="898"/>
        <v>5759</v>
      </c>
      <c r="X2970" s="9" t="s">
        <v>3479</v>
      </c>
      <c r="Y2970" s="9">
        <v>10</v>
      </c>
      <c r="Z2970" s="8">
        <f t="shared" si="913"/>
        <v>16170</v>
      </c>
      <c r="AA2970" s="6" t="s">
        <v>3967</v>
      </c>
      <c r="AB2970" s="6">
        <v>35651466</v>
      </c>
      <c r="AC2970" s="6">
        <f t="shared" si="899"/>
        <v>3.5375000000000001</v>
      </c>
      <c r="AD2970" s="6">
        <f t="shared" si="900"/>
        <v>126117060</v>
      </c>
      <c r="AE2970" s="6">
        <f t="shared" si="905"/>
        <v>37509302</v>
      </c>
      <c r="AF2970" s="6">
        <v>3870000</v>
      </c>
      <c r="AG2970" s="11">
        <f t="shared" si="903"/>
        <v>167496362</v>
      </c>
      <c r="AH2970">
        <f t="shared" si="902"/>
        <v>4.6981619774064827</v>
      </c>
      <c r="AI2970" s="53">
        <v>0.9</v>
      </c>
      <c r="AJ2970" s="7" t="str">
        <f t="shared" si="909"/>
        <v>hp_167496362</v>
      </c>
      <c r="AK2970" s="7" t="s">
        <v>3968</v>
      </c>
      <c r="AL2970" s="7">
        <v>7112120</v>
      </c>
      <c r="AM2970" s="7">
        <f>INT(IF(MOD(Y2970,3)=0,INT(AL2970*0.55),INT(AL2970*0.35)))</f>
        <v>2489242</v>
      </c>
      <c r="AN2970" s="54">
        <f t="shared" si="910"/>
        <v>30072502</v>
      </c>
      <c r="AO2970" s="7" t="str">
        <f t="shared" si="911"/>
        <v>atk_30072502</v>
      </c>
      <c r="AP2970" s="7" t="s">
        <v>3973</v>
      </c>
      <c r="AQ2970" s="7" t="s">
        <v>4001</v>
      </c>
      <c r="AR2970" s="7" t="s">
        <v>3975</v>
      </c>
      <c r="AS2970" s="7" t="s">
        <v>3976</v>
      </c>
      <c r="AU2970" s="7" t="str">
        <f t="shared" si="912"/>
        <v>hp_167496362;atk_30072502;hit_500000;miss_120;cirt_0;cirtSub_-3500</v>
      </c>
    </row>
    <row r="2971" spans="22:47" x14ac:dyDescent="0.2">
      <c r="V2971" s="7" t="str">
        <f t="shared" si="908"/>
        <v>诞生岛5-1</v>
      </c>
      <c r="W2971" s="7">
        <f t="shared" si="898"/>
        <v>5761</v>
      </c>
      <c r="X2971" s="9" t="s">
        <v>3480</v>
      </c>
      <c r="Y2971" s="9">
        <v>1</v>
      </c>
      <c r="Z2971" s="8">
        <f t="shared" si="913"/>
        <v>16171</v>
      </c>
      <c r="AA2971" s="6" t="s">
        <v>3967</v>
      </c>
      <c r="AB2971" s="6">
        <v>35672157</v>
      </c>
      <c r="AC2971" s="6">
        <f t="shared" si="899"/>
        <v>3.54</v>
      </c>
      <c r="AD2971" s="6">
        <f t="shared" si="900"/>
        <v>126279435</v>
      </c>
      <c r="AE2971" s="6">
        <f t="shared" ref="AE2971" si="916">IF(MOD(Y2971,1)=0,INT(AD2970*0.3),0)</f>
        <v>37835118</v>
      </c>
      <c r="AF2971" s="6">
        <v>3870000</v>
      </c>
      <c r="AG2971" s="11">
        <f t="shared" si="903"/>
        <v>167984553</v>
      </c>
      <c r="AH2971">
        <f t="shared" si="902"/>
        <v>4.7091223836001843</v>
      </c>
      <c r="AI2971" s="53">
        <v>0.9</v>
      </c>
      <c r="AJ2971" s="7" t="str">
        <f t="shared" si="909"/>
        <v>hp_167984553</v>
      </c>
      <c r="AK2971" s="7" t="s">
        <v>3968</v>
      </c>
      <c r="AL2971" s="7">
        <v>7118020</v>
      </c>
      <c r="AM2971" s="7">
        <f>INT(IF(MOD(Y2971,3)=0,INT(AL2971*0.55),INT(AL2971*0.35)))</f>
        <v>2491307</v>
      </c>
      <c r="AN2971" s="54">
        <f t="shared" si="910"/>
        <v>30167664</v>
      </c>
      <c r="AO2971" s="7" t="str">
        <f t="shared" si="911"/>
        <v>atk_30167664</v>
      </c>
      <c r="AP2971" s="7" t="s">
        <v>3973</v>
      </c>
      <c r="AQ2971" s="7" t="s">
        <v>4001</v>
      </c>
      <c r="AR2971" s="7" t="s">
        <v>3975</v>
      </c>
      <c r="AS2971" s="7" t="s">
        <v>3976</v>
      </c>
      <c r="AU2971" s="7" t="str">
        <f t="shared" si="912"/>
        <v>hp_167984553;atk_30167664;hit_500000;miss_120;cirt_0;cirtSub_-3500</v>
      </c>
    </row>
    <row r="2972" spans="22:47" x14ac:dyDescent="0.2">
      <c r="V2972" s="7" t="str">
        <f t="shared" si="908"/>
        <v>诞生岛5-2</v>
      </c>
      <c r="W2972" s="7">
        <f t="shared" si="898"/>
        <v>5763</v>
      </c>
      <c r="X2972" s="9" t="s">
        <v>3480</v>
      </c>
      <c r="Y2972" s="9">
        <v>2</v>
      </c>
      <c r="Z2972" s="8">
        <f t="shared" si="913"/>
        <v>16173</v>
      </c>
      <c r="AA2972" s="6" t="s">
        <v>3967</v>
      </c>
      <c r="AB2972" s="6">
        <v>35692849</v>
      </c>
      <c r="AC2972" s="6">
        <f t="shared" si="899"/>
        <v>3.54</v>
      </c>
      <c r="AD2972" s="6">
        <f t="shared" si="900"/>
        <v>126352685</v>
      </c>
      <c r="AE2972" s="6">
        <f t="shared" si="905"/>
        <v>37835118</v>
      </c>
      <c r="AF2972" s="6">
        <v>3870000</v>
      </c>
      <c r="AG2972" s="11">
        <f t="shared" si="903"/>
        <v>168057803</v>
      </c>
      <c r="AH2972">
        <f t="shared" si="902"/>
        <v>4.708444624299954</v>
      </c>
      <c r="AI2972" s="53">
        <v>0.9</v>
      </c>
      <c r="AJ2972" s="7" t="str">
        <f t="shared" si="909"/>
        <v>hp_168057803</v>
      </c>
      <c r="AK2972" s="7" t="s">
        <v>3968</v>
      </c>
      <c r="AL2972" s="7">
        <v>7123920</v>
      </c>
      <c r="AM2972" s="7">
        <f>INT(IF(MOD(Y2972,3)=0,INT(AL2972*0.55),INT(AL2972*0.35)))</f>
        <v>2493372</v>
      </c>
      <c r="AN2972" s="54">
        <f t="shared" si="910"/>
        <v>30188324</v>
      </c>
      <c r="AO2972" s="7" t="str">
        <f t="shared" si="911"/>
        <v>atk_30188324</v>
      </c>
      <c r="AP2972" s="7" t="s">
        <v>3973</v>
      </c>
      <c r="AQ2972" s="7" t="s">
        <v>4001</v>
      </c>
      <c r="AR2972" s="7" t="s">
        <v>3975</v>
      </c>
      <c r="AS2972" s="7" t="s">
        <v>3976</v>
      </c>
      <c r="AU2972" s="7" t="str">
        <f t="shared" si="912"/>
        <v>hp_168057803;atk_30188324;hit_500000;miss_120;cirt_0;cirtSub_-3500</v>
      </c>
    </row>
    <row r="2973" spans="22:47" x14ac:dyDescent="0.2">
      <c r="V2973" s="7" t="str">
        <f t="shared" si="908"/>
        <v>诞生岛5-3</v>
      </c>
      <c r="W2973" s="7">
        <f t="shared" ref="W2973:W3036" si="917">W2972+2</f>
        <v>5765</v>
      </c>
      <c r="X2973" s="9" t="s">
        <v>3480</v>
      </c>
      <c r="Y2973" s="9">
        <v>3</v>
      </c>
      <c r="Z2973" s="8">
        <f t="shared" si="913"/>
        <v>16176</v>
      </c>
      <c r="AA2973" s="6" t="s">
        <v>3967</v>
      </c>
      <c r="AB2973" s="6">
        <v>35713542</v>
      </c>
      <c r="AC2973" s="6">
        <f t="shared" si="899"/>
        <v>3.5425</v>
      </c>
      <c r="AD2973" s="6">
        <f t="shared" si="900"/>
        <v>126515222</v>
      </c>
      <c r="AE2973" s="6">
        <f t="shared" si="905"/>
        <v>37835118</v>
      </c>
      <c r="AF2973" s="6">
        <v>3870000</v>
      </c>
      <c r="AG2973" s="11">
        <f t="shared" si="903"/>
        <v>168220340</v>
      </c>
      <c r="AH2973">
        <f t="shared" si="902"/>
        <v>4.7102676066126401</v>
      </c>
      <c r="AI2973" s="53">
        <v>0.9</v>
      </c>
      <c r="AJ2973" s="7" t="str">
        <f t="shared" si="909"/>
        <v>hp_168220340</v>
      </c>
      <c r="AK2973" s="7" t="s">
        <v>3968</v>
      </c>
      <c r="AL2973" s="7">
        <v>7129820</v>
      </c>
      <c r="AM2973" s="7">
        <f>INT(IF(MOD(Y2973,3)=0,INT(AL2973*0.55),INT(AL2973*0.35)))</f>
        <v>3921401</v>
      </c>
      <c r="AN2973" s="54">
        <f t="shared" si="910"/>
        <v>30225024</v>
      </c>
      <c r="AO2973" s="7" t="str">
        <f t="shared" si="911"/>
        <v>atk_30225024</v>
      </c>
      <c r="AP2973" s="7" t="s">
        <v>3973</v>
      </c>
      <c r="AQ2973" s="7" t="s">
        <v>4001</v>
      </c>
      <c r="AR2973" s="7" t="s">
        <v>3975</v>
      </c>
      <c r="AS2973" s="7" t="s">
        <v>3976</v>
      </c>
      <c r="AU2973" s="7" t="str">
        <f t="shared" si="912"/>
        <v>hp_168220340;atk_30225024;hit_500000;miss_120;cirt_0;cirtSub_-3500</v>
      </c>
    </row>
    <row r="2974" spans="22:47" x14ac:dyDescent="0.2">
      <c r="V2974" s="7" t="str">
        <f t="shared" si="908"/>
        <v>诞生岛5-4</v>
      </c>
      <c r="W2974" s="7">
        <f t="shared" si="917"/>
        <v>5767</v>
      </c>
      <c r="X2974" s="9" t="s">
        <v>3480</v>
      </c>
      <c r="Y2974" s="9">
        <v>4</v>
      </c>
      <c r="Z2974" s="8">
        <f t="shared" si="913"/>
        <v>16180</v>
      </c>
      <c r="AA2974" s="6" t="s">
        <v>3967</v>
      </c>
      <c r="AB2974" s="6">
        <v>35734236</v>
      </c>
      <c r="AC2974" s="6">
        <f t="shared" si="899"/>
        <v>3.5425</v>
      </c>
      <c r="AD2974" s="6">
        <f t="shared" si="900"/>
        <v>126588531</v>
      </c>
      <c r="AE2974" s="6">
        <f t="shared" si="905"/>
        <v>37835118</v>
      </c>
      <c r="AF2974" s="6">
        <v>3870000</v>
      </c>
      <c r="AG2974" s="11">
        <f t="shared" si="903"/>
        <v>168293649</v>
      </c>
      <c r="AH2974">
        <f t="shared" si="902"/>
        <v>4.7095913565914769</v>
      </c>
      <c r="AI2974" s="53">
        <v>0.9</v>
      </c>
      <c r="AJ2974" s="7" t="str">
        <f t="shared" si="909"/>
        <v>hp_168293649</v>
      </c>
      <c r="AK2974" s="7" t="s">
        <v>3968</v>
      </c>
      <c r="AL2974" s="7">
        <v>7135720</v>
      </c>
      <c r="AM2974" s="7">
        <f>INT(IF(MOD(Y2974,3)=0,INT(AL2974*0.55),INT(AL2974*0.35)))</f>
        <v>2497502</v>
      </c>
      <c r="AN2974" s="54">
        <f t="shared" si="910"/>
        <v>30245692</v>
      </c>
      <c r="AO2974" s="7" t="str">
        <f t="shared" si="911"/>
        <v>atk_30245692</v>
      </c>
      <c r="AP2974" s="7" t="s">
        <v>3973</v>
      </c>
      <c r="AQ2974" s="7" t="s">
        <v>4001</v>
      </c>
      <c r="AR2974" s="7" t="s">
        <v>3975</v>
      </c>
      <c r="AS2974" s="7" t="s">
        <v>3976</v>
      </c>
      <c r="AU2974" s="7" t="str">
        <f t="shared" si="912"/>
        <v>hp_168293649;atk_30245692;hit_500000;miss_120;cirt_0;cirtSub_-3500</v>
      </c>
    </row>
    <row r="2975" spans="22:47" x14ac:dyDescent="0.2">
      <c r="V2975" s="7" t="str">
        <f t="shared" si="908"/>
        <v>诞生岛5-5</v>
      </c>
      <c r="W2975" s="7">
        <f t="shared" si="917"/>
        <v>5769</v>
      </c>
      <c r="X2975" s="9" t="s">
        <v>3480</v>
      </c>
      <c r="Y2975" s="9">
        <v>5</v>
      </c>
      <c r="Z2975" s="8">
        <f t="shared" si="913"/>
        <v>16185</v>
      </c>
      <c r="AA2975" s="6" t="s">
        <v>3967</v>
      </c>
      <c r="AB2975" s="6">
        <v>35754931</v>
      </c>
      <c r="AC2975" s="6">
        <f t="shared" ref="AC2975:AC3038" si="918">0.6+INT((Z2975-1)/55)*0.01+INT(Y2975/3)*0.0025</f>
        <v>3.5425</v>
      </c>
      <c r="AD2975" s="6">
        <f t="shared" ref="AD2975:AD3038" si="919">INT(AB2975*AC2975)</f>
        <v>126661843</v>
      </c>
      <c r="AE2975" s="6">
        <f t="shared" si="905"/>
        <v>37835118</v>
      </c>
      <c r="AF2975" s="6">
        <v>3870000</v>
      </c>
      <c r="AG2975" s="11">
        <f t="shared" si="903"/>
        <v>168366961</v>
      </c>
      <c r="AH2975">
        <f t="shared" si="902"/>
        <v>4.7089158415660206</v>
      </c>
      <c r="AI2975" s="53">
        <v>0.9</v>
      </c>
      <c r="AJ2975" s="7" t="str">
        <f t="shared" si="909"/>
        <v>hp_168366961</v>
      </c>
      <c r="AK2975" s="7" t="s">
        <v>3968</v>
      </c>
      <c r="AL2975" s="7">
        <v>7141620</v>
      </c>
      <c r="AM2975" s="7">
        <f>INT(IF(MOD(Y2975,3)=0,INT(AL2975*0.55),INT(AL2975*0.35)))</f>
        <v>2499567</v>
      </c>
      <c r="AN2975" s="54">
        <f t="shared" si="910"/>
        <v>30266358</v>
      </c>
      <c r="AO2975" s="7" t="str">
        <f t="shared" si="911"/>
        <v>atk_30266358</v>
      </c>
      <c r="AP2975" s="7" t="s">
        <v>3973</v>
      </c>
      <c r="AQ2975" s="7" t="s">
        <v>4001</v>
      </c>
      <c r="AR2975" s="7" t="s">
        <v>3975</v>
      </c>
      <c r="AS2975" s="7" t="s">
        <v>3976</v>
      </c>
      <c r="AU2975" s="7" t="str">
        <f t="shared" si="912"/>
        <v>hp_168366961;atk_30266358;hit_500000;miss_120;cirt_0;cirtSub_-3500</v>
      </c>
    </row>
    <row r="2976" spans="22:47" x14ac:dyDescent="0.2">
      <c r="V2976" s="7" t="str">
        <f t="shared" si="908"/>
        <v>诞生岛5-6</v>
      </c>
      <c r="W2976" s="7">
        <f t="shared" si="917"/>
        <v>5771</v>
      </c>
      <c r="X2976" s="9" t="s">
        <v>3480</v>
      </c>
      <c r="Y2976" s="9">
        <v>6</v>
      </c>
      <c r="Z2976" s="8">
        <f t="shared" si="913"/>
        <v>16191</v>
      </c>
      <c r="AA2976" s="6" t="s">
        <v>3967</v>
      </c>
      <c r="AB2976" s="6">
        <v>35775628</v>
      </c>
      <c r="AC2976" s="6">
        <f t="shared" si="918"/>
        <v>3.5449999999999999</v>
      </c>
      <c r="AD2976" s="6">
        <f t="shared" si="919"/>
        <v>126824601</v>
      </c>
      <c r="AE2976" s="6">
        <f t="shared" si="905"/>
        <v>37835118</v>
      </c>
      <c r="AF2976" s="6">
        <v>3870000</v>
      </c>
      <c r="AG2976" s="11">
        <f t="shared" si="903"/>
        <v>168529719</v>
      </c>
      <c r="AH2976">
        <f t="shared" ref="AH2976:AH3039" si="920">AG2976/AB2976</f>
        <v>4.7107410385640192</v>
      </c>
      <c r="AI2976" s="53">
        <v>0.9</v>
      </c>
      <c r="AJ2976" s="7" t="str">
        <f t="shared" si="909"/>
        <v>hp_168529719</v>
      </c>
      <c r="AK2976" s="7" t="s">
        <v>3968</v>
      </c>
      <c r="AL2976" s="7">
        <v>7147520</v>
      </c>
      <c r="AM2976" s="7">
        <f>INT(IF(MOD(Y2976,3)=0,INT(AL2976*0.55),INT(AL2976*0.35)))</f>
        <v>3931136</v>
      </c>
      <c r="AN2976" s="54">
        <f t="shared" si="910"/>
        <v>30303104</v>
      </c>
      <c r="AO2976" s="7" t="str">
        <f t="shared" si="911"/>
        <v>atk_30303104</v>
      </c>
      <c r="AP2976" s="7" t="s">
        <v>3973</v>
      </c>
      <c r="AQ2976" s="7" t="s">
        <v>4001</v>
      </c>
      <c r="AR2976" s="7" t="s">
        <v>3975</v>
      </c>
      <c r="AS2976" s="7" t="s">
        <v>3976</v>
      </c>
      <c r="AU2976" s="7" t="str">
        <f t="shared" si="912"/>
        <v>hp_168529719;atk_30303104;hit_500000;miss_120;cirt_0;cirtSub_-3500</v>
      </c>
    </row>
    <row r="2977" spans="22:47" x14ac:dyDescent="0.2">
      <c r="V2977" s="7" t="str">
        <f t="shared" si="908"/>
        <v>诞生岛5-7</v>
      </c>
      <c r="W2977" s="7">
        <f t="shared" si="917"/>
        <v>5773</v>
      </c>
      <c r="X2977" s="9" t="s">
        <v>3480</v>
      </c>
      <c r="Y2977" s="9">
        <v>7</v>
      </c>
      <c r="Z2977" s="8">
        <f t="shared" si="913"/>
        <v>16198</v>
      </c>
      <c r="AA2977" s="6" t="s">
        <v>3967</v>
      </c>
      <c r="AB2977" s="6">
        <v>35796328</v>
      </c>
      <c r="AC2977" s="6">
        <f t="shared" si="918"/>
        <v>3.5449999999999999</v>
      </c>
      <c r="AD2977" s="6">
        <f t="shared" si="919"/>
        <v>126897982</v>
      </c>
      <c r="AE2977" s="6">
        <f t="shared" si="905"/>
        <v>37835118</v>
      </c>
      <c r="AF2977" s="6">
        <v>3870000</v>
      </c>
      <c r="AG2977" s="11">
        <f t="shared" ref="AG2977:AG3040" si="921">INT(AD2977*1)+AF2977+AE2977</f>
        <v>168603100</v>
      </c>
      <c r="AH2977">
        <f t="shared" si="920"/>
        <v>4.7100669096562084</v>
      </c>
      <c r="AI2977" s="53">
        <v>0.9</v>
      </c>
      <c r="AJ2977" s="7" t="str">
        <f t="shared" si="909"/>
        <v>hp_168603100</v>
      </c>
      <c r="AK2977" s="7" t="s">
        <v>3968</v>
      </c>
      <c r="AL2977" s="7">
        <v>7153420</v>
      </c>
      <c r="AM2977" s="7">
        <f>INT(IF(MOD(Y2977,3)=0,INT(AL2977*0.55),INT(AL2977*0.35)))</f>
        <v>2503697</v>
      </c>
      <c r="AN2977" s="54">
        <f t="shared" si="910"/>
        <v>30323778</v>
      </c>
      <c r="AO2977" s="7" t="str">
        <f t="shared" si="911"/>
        <v>atk_30323778</v>
      </c>
      <c r="AP2977" s="7" t="s">
        <v>3973</v>
      </c>
      <c r="AQ2977" s="7" t="s">
        <v>4001</v>
      </c>
      <c r="AR2977" s="7" t="s">
        <v>3975</v>
      </c>
      <c r="AS2977" s="7" t="s">
        <v>3976</v>
      </c>
      <c r="AU2977" s="7" t="str">
        <f t="shared" si="912"/>
        <v>hp_168603100;atk_30323778;hit_500000;miss_120;cirt_0;cirtSub_-3500</v>
      </c>
    </row>
    <row r="2978" spans="22:47" x14ac:dyDescent="0.2">
      <c r="V2978" s="7" t="str">
        <f t="shared" si="908"/>
        <v>诞生岛5-8</v>
      </c>
      <c r="W2978" s="7">
        <f t="shared" si="917"/>
        <v>5775</v>
      </c>
      <c r="X2978" s="9" t="s">
        <v>3480</v>
      </c>
      <c r="Y2978" s="9">
        <v>8</v>
      </c>
      <c r="Z2978" s="8">
        <f t="shared" si="913"/>
        <v>16206</v>
      </c>
      <c r="AA2978" s="6" t="s">
        <v>3967</v>
      </c>
      <c r="AB2978" s="6">
        <v>35817029</v>
      </c>
      <c r="AC2978" s="6">
        <f t="shared" si="918"/>
        <v>3.5449999999999999</v>
      </c>
      <c r="AD2978" s="6">
        <f t="shared" si="919"/>
        <v>126971367</v>
      </c>
      <c r="AE2978" s="6">
        <f t="shared" si="905"/>
        <v>37835118</v>
      </c>
      <c r="AF2978" s="6">
        <v>3870000</v>
      </c>
      <c r="AG2978" s="11">
        <f t="shared" si="921"/>
        <v>168676485</v>
      </c>
      <c r="AH2978">
        <f t="shared" si="920"/>
        <v>4.7093935401509714</v>
      </c>
      <c r="AI2978" s="53">
        <v>0.9</v>
      </c>
      <c r="AJ2978" s="7" t="str">
        <f t="shared" si="909"/>
        <v>hp_168676485</v>
      </c>
      <c r="AK2978" s="7" t="s">
        <v>3968</v>
      </c>
      <c r="AL2978" s="7">
        <v>7159320</v>
      </c>
      <c r="AM2978" s="7">
        <f>INT(IF(MOD(Y2978,3)=0,INT(AL2978*0.55),INT(AL2978*0.35)))</f>
        <v>2505762</v>
      </c>
      <c r="AN2978" s="54">
        <f t="shared" si="910"/>
        <v>30344449</v>
      </c>
      <c r="AO2978" s="7" t="str">
        <f t="shared" si="911"/>
        <v>atk_30344449</v>
      </c>
      <c r="AP2978" s="7" t="s">
        <v>3973</v>
      </c>
      <c r="AQ2978" s="7" t="s">
        <v>4001</v>
      </c>
      <c r="AR2978" s="7" t="s">
        <v>3975</v>
      </c>
      <c r="AS2978" s="7" t="s">
        <v>3976</v>
      </c>
      <c r="AU2978" s="7" t="str">
        <f t="shared" si="912"/>
        <v>hp_168676485;atk_30344449;hit_500000;miss_120;cirt_0;cirtSub_-3500</v>
      </c>
    </row>
    <row r="2979" spans="22:47" x14ac:dyDescent="0.2">
      <c r="V2979" s="7" t="str">
        <f t="shared" si="908"/>
        <v>诞生岛5-9</v>
      </c>
      <c r="W2979" s="7">
        <f t="shared" si="917"/>
        <v>5777</v>
      </c>
      <c r="X2979" s="9" t="s">
        <v>3480</v>
      </c>
      <c r="Y2979" s="9">
        <v>9</v>
      </c>
      <c r="Z2979" s="8">
        <f t="shared" si="913"/>
        <v>16215</v>
      </c>
      <c r="AA2979" s="6" t="s">
        <v>3967</v>
      </c>
      <c r="AB2979" s="6">
        <v>35837731</v>
      </c>
      <c r="AC2979" s="6">
        <f t="shared" si="918"/>
        <v>3.5474999999999999</v>
      </c>
      <c r="AD2979" s="6">
        <f t="shared" si="919"/>
        <v>127134350</v>
      </c>
      <c r="AE2979" s="6">
        <f t="shared" si="905"/>
        <v>37835118</v>
      </c>
      <c r="AF2979" s="6">
        <v>3870000</v>
      </c>
      <c r="AG2979" s="11">
        <f t="shared" si="921"/>
        <v>168839468</v>
      </c>
      <c r="AH2979">
        <f t="shared" si="920"/>
        <v>4.7112209196502981</v>
      </c>
      <c r="AI2979" s="53">
        <v>0.9</v>
      </c>
      <c r="AJ2979" s="7" t="str">
        <f t="shared" si="909"/>
        <v>hp_168839468</v>
      </c>
      <c r="AK2979" s="7" t="s">
        <v>3968</v>
      </c>
      <c r="AL2979" s="7">
        <v>7165220</v>
      </c>
      <c r="AM2979" s="7">
        <f>INT(IF(MOD(Y2979,3)=0,INT(AL2979*0.55),INT(AL2979*0.35)))</f>
        <v>3940871</v>
      </c>
      <c r="AN2979" s="54">
        <f t="shared" si="910"/>
        <v>30381240</v>
      </c>
      <c r="AO2979" s="7" t="str">
        <f t="shared" si="911"/>
        <v>atk_30381240</v>
      </c>
      <c r="AP2979" s="7" t="s">
        <v>3973</v>
      </c>
      <c r="AQ2979" s="7" t="s">
        <v>4001</v>
      </c>
      <c r="AR2979" s="7" t="s">
        <v>3975</v>
      </c>
      <c r="AS2979" s="7" t="s">
        <v>3976</v>
      </c>
      <c r="AU2979" s="7" t="str">
        <f t="shared" si="912"/>
        <v>hp_168839468;atk_30381240;hit_500000;miss_120;cirt_0;cirtSub_-3500</v>
      </c>
    </row>
    <row r="2980" spans="22:47" x14ac:dyDescent="0.2">
      <c r="V2980" s="7" t="str">
        <f t="shared" si="908"/>
        <v>诞生岛5-10</v>
      </c>
      <c r="W2980" s="7">
        <f t="shared" si="917"/>
        <v>5779</v>
      </c>
      <c r="X2980" s="9" t="s">
        <v>3480</v>
      </c>
      <c r="Y2980" s="9">
        <v>10</v>
      </c>
      <c r="Z2980" s="8">
        <f t="shared" si="913"/>
        <v>16225</v>
      </c>
      <c r="AA2980" s="6" t="s">
        <v>3967</v>
      </c>
      <c r="AB2980" s="6">
        <v>35858434</v>
      </c>
      <c r="AC2980" s="6">
        <f t="shared" si="918"/>
        <v>3.5474999999999999</v>
      </c>
      <c r="AD2980" s="6">
        <f t="shared" si="919"/>
        <v>127207794</v>
      </c>
      <c r="AE2980" s="6">
        <f t="shared" si="905"/>
        <v>37835118</v>
      </c>
      <c r="AF2980" s="6">
        <v>3870000</v>
      </c>
      <c r="AG2980" s="11">
        <f t="shared" si="921"/>
        <v>168912912</v>
      </c>
      <c r="AH2980">
        <f t="shared" si="920"/>
        <v>4.7105490440547406</v>
      </c>
      <c r="AI2980" s="53">
        <v>0.9</v>
      </c>
      <c r="AJ2980" s="7" t="str">
        <f t="shared" si="909"/>
        <v>hp_168912912</v>
      </c>
      <c r="AK2980" s="7" t="s">
        <v>3968</v>
      </c>
      <c r="AL2980" s="7">
        <v>7171120</v>
      </c>
      <c r="AM2980" s="7">
        <f>INT(IF(MOD(Y2980,3)=0,INT(AL2980*0.55),INT(AL2980*0.35)))</f>
        <v>2509892</v>
      </c>
      <c r="AN2980" s="54">
        <f t="shared" si="910"/>
        <v>30401921</v>
      </c>
      <c r="AO2980" s="7" t="str">
        <f t="shared" si="911"/>
        <v>atk_30401921</v>
      </c>
      <c r="AP2980" s="7" t="s">
        <v>3973</v>
      </c>
      <c r="AQ2980" s="7" t="s">
        <v>4001</v>
      </c>
      <c r="AR2980" s="7" t="s">
        <v>3975</v>
      </c>
      <c r="AS2980" s="7" t="s">
        <v>3976</v>
      </c>
      <c r="AU2980" s="7" t="str">
        <f t="shared" si="912"/>
        <v>hp_168912912;atk_30401921;hit_500000;miss_120;cirt_0;cirtSub_-3500</v>
      </c>
    </row>
    <row r="2981" spans="22:47" x14ac:dyDescent="0.2">
      <c r="V2981" s="7" t="str">
        <f t="shared" si="908"/>
        <v>诞生岛6-1</v>
      </c>
      <c r="W2981" s="7">
        <f t="shared" si="917"/>
        <v>5781</v>
      </c>
      <c r="X2981" s="9" t="s">
        <v>3481</v>
      </c>
      <c r="Y2981" s="9">
        <v>1</v>
      </c>
      <c r="Z2981" s="8">
        <f t="shared" si="913"/>
        <v>16226</v>
      </c>
      <c r="AA2981" s="6" t="s">
        <v>3967</v>
      </c>
      <c r="AB2981" s="6">
        <v>35879139</v>
      </c>
      <c r="AC2981" s="6">
        <f t="shared" si="918"/>
        <v>3.5500000000000003</v>
      </c>
      <c r="AD2981" s="6">
        <f t="shared" si="919"/>
        <v>127370943</v>
      </c>
      <c r="AE2981" s="6">
        <f t="shared" ref="AE2981" si="922">IF(MOD(Y2981,1)=0,INT(AD2980*0.3),0)</f>
        <v>38162338</v>
      </c>
      <c r="AF2981" s="6">
        <v>3870000</v>
      </c>
      <c r="AG2981" s="11">
        <f t="shared" si="921"/>
        <v>169403281</v>
      </c>
      <c r="AH2981">
        <f t="shared" si="920"/>
        <v>4.721497943414974</v>
      </c>
      <c r="AI2981" s="53">
        <v>0.9</v>
      </c>
      <c r="AJ2981" s="7" t="str">
        <f t="shared" si="909"/>
        <v>hp_169403281</v>
      </c>
      <c r="AK2981" s="7" t="s">
        <v>3968</v>
      </c>
      <c r="AL2981" s="7">
        <v>7177520</v>
      </c>
      <c r="AM2981" s="7">
        <f>INT(IF(MOD(Y2981,3)=0,INT(AL2981*0.55),INT(AL2981*0.35)))</f>
        <v>2512132</v>
      </c>
      <c r="AN2981" s="54">
        <f t="shared" si="910"/>
        <v>30499781</v>
      </c>
      <c r="AO2981" s="7" t="str">
        <f t="shared" si="911"/>
        <v>atk_30499781</v>
      </c>
      <c r="AP2981" s="7" t="s">
        <v>3973</v>
      </c>
      <c r="AQ2981" s="7" t="s">
        <v>4001</v>
      </c>
      <c r="AR2981" s="7" t="s">
        <v>3975</v>
      </c>
      <c r="AS2981" s="7" t="s">
        <v>3976</v>
      </c>
      <c r="AU2981" s="7" t="str">
        <f t="shared" si="912"/>
        <v>hp_169403281;atk_30499781;hit_500000;miss_120;cirt_0;cirtSub_-3500</v>
      </c>
    </row>
    <row r="2982" spans="22:47" x14ac:dyDescent="0.2">
      <c r="V2982" s="7" t="str">
        <f t="shared" si="908"/>
        <v>诞生岛6-2</v>
      </c>
      <c r="W2982" s="7">
        <f t="shared" si="917"/>
        <v>5783</v>
      </c>
      <c r="X2982" s="9" t="s">
        <v>3481</v>
      </c>
      <c r="Y2982" s="9">
        <v>2</v>
      </c>
      <c r="Z2982" s="8">
        <f t="shared" si="913"/>
        <v>16228</v>
      </c>
      <c r="AA2982" s="6" t="s">
        <v>3967</v>
      </c>
      <c r="AB2982" s="6">
        <v>35899847</v>
      </c>
      <c r="AC2982" s="6">
        <f t="shared" si="918"/>
        <v>3.5500000000000003</v>
      </c>
      <c r="AD2982" s="6">
        <f t="shared" si="919"/>
        <v>127444456</v>
      </c>
      <c r="AE2982" s="6">
        <f t="shared" si="905"/>
        <v>38162338</v>
      </c>
      <c r="AF2982" s="6">
        <v>3870000</v>
      </c>
      <c r="AG2982" s="11">
        <f t="shared" si="921"/>
        <v>169476794</v>
      </c>
      <c r="AH2982">
        <f t="shared" si="920"/>
        <v>4.7208221806627755</v>
      </c>
      <c r="AI2982" s="53">
        <v>0.9</v>
      </c>
      <c r="AJ2982" s="7" t="str">
        <f t="shared" si="909"/>
        <v>hp_169476794</v>
      </c>
      <c r="AK2982" s="7" t="s">
        <v>3968</v>
      </c>
      <c r="AL2982" s="7">
        <v>7183920</v>
      </c>
      <c r="AM2982" s="7">
        <f>INT(IF(MOD(Y2982,3)=0,INT(AL2982*0.55),INT(AL2982*0.35)))</f>
        <v>2514372</v>
      </c>
      <c r="AN2982" s="54">
        <f t="shared" si="910"/>
        <v>30522607</v>
      </c>
      <c r="AO2982" s="7" t="str">
        <f t="shared" si="911"/>
        <v>atk_30522607</v>
      </c>
      <c r="AP2982" s="7" t="s">
        <v>3973</v>
      </c>
      <c r="AQ2982" s="7" t="s">
        <v>4001</v>
      </c>
      <c r="AR2982" s="7" t="s">
        <v>3975</v>
      </c>
      <c r="AS2982" s="7" t="s">
        <v>3976</v>
      </c>
      <c r="AU2982" s="7" t="str">
        <f t="shared" si="912"/>
        <v>hp_169476794;atk_30522607;hit_500000;miss_120;cirt_0;cirtSub_-3500</v>
      </c>
    </row>
    <row r="2983" spans="22:47" x14ac:dyDescent="0.2">
      <c r="V2983" s="7" t="str">
        <f t="shared" si="908"/>
        <v>诞生岛6-3</v>
      </c>
      <c r="W2983" s="7">
        <f t="shared" si="917"/>
        <v>5785</v>
      </c>
      <c r="X2983" s="9" t="s">
        <v>3481</v>
      </c>
      <c r="Y2983" s="9">
        <v>3</v>
      </c>
      <c r="Z2983" s="8">
        <f t="shared" si="913"/>
        <v>16231</v>
      </c>
      <c r="AA2983" s="6" t="s">
        <v>3967</v>
      </c>
      <c r="AB2983" s="6">
        <v>35920556</v>
      </c>
      <c r="AC2983" s="6">
        <f t="shared" si="918"/>
        <v>3.5525000000000002</v>
      </c>
      <c r="AD2983" s="6">
        <f t="shared" si="919"/>
        <v>127607775</v>
      </c>
      <c r="AE2983" s="6">
        <f t="shared" si="905"/>
        <v>38162338</v>
      </c>
      <c r="AF2983" s="6">
        <v>3870000</v>
      </c>
      <c r="AG2983" s="11">
        <f t="shared" si="921"/>
        <v>169640113</v>
      </c>
      <c r="AH2983">
        <f t="shared" si="920"/>
        <v>4.7226471939910954</v>
      </c>
      <c r="AI2983" s="53">
        <v>0.9</v>
      </c>
      <c r="AJ2983" s="7" t="str">
        <f t="shared" si="909"/>
        <v>hp_169640113</v>
      </c>
      <c r="AK2983" s="7" t="s">
        <v>3968</v>
      </c>
      <c r="AL2983" s="7">
        <v>7190320</v>
      </c>
      <c r="AM2983" s="7">
        <f>INT(IF(MOD(Y2983,3)=0,INT(AL2983*0.55),INT(AL2983*0.35)))</f>
        <v>3954676</v>
      </c>
      <c r="AN2983" s="54">
        <f t="shared" si="910"/>
        <v>30561610</v>
      </c>
      <c r="AO2983" s="7" t="str">
        <f t="shared" si="911"/>
        <v>atk_30561610</v>
      </c>
      <c r="AP2983" s="7" t="s">
        <v>3973</v>
      </c>
      <c r="AQ2983" s="7" t="s">
        <v>4001</v>
      </c>
      <c r="AR2983" s="7" t="s">
        <v>3975</v>
      </c>
      <c r="AS2983" s="7" t="s">
        <v>3976</v>
      </c>
      <c r="AU2983" s="7" t="str">
        <f t="shared" si="912"/>
        <v>hp_169640113;atk_30561610;hit_500000;miss_120;cirt_0;cirtSub_-3500</v>
      </c>
    </row>
    <row r="2984" spans="22:47" x14ac:dyDescent="0.2">
      <c r="V2984" s="7" t="str">
        <f t="shared" si="908"/>
        <v>诞生岛6-4</v>
      </c>
      <c r="W2984" s="7">
        <f t="shared" si="917"/>
        <v>5787</v>
      </c>
      <c r="X2984" s="9" t="s">
        <v>3481</v>
      </c>
      <c r="Y2984" s="9">
        <v>4</v>
      </c>
      <c r="Z2984" s="8">
        <f t="shared" si="913"/>
        <v>16235</v>
      </c>
      <c r="AA2984" s="6" t="s">
        <v>3967</v>
      </c>
      <c r="AB2984" s="6">
        <v>35941266</v>
      </c>
      <c r="AC2984" s="6">
        <f t="shared" si="918"/>
        <v>3.5525000000000002</v>
      </c>
      <c r="AD2984" s="6">
        <f t="shared" si="919"/>
        <v>127681347</v>
      </c>
      <c r="AE2984" s="6">
        <f t="shared" si="905"/>
        <v>38162338</v>
      </c>
      <c r="AF2984" s="6">
        <v>3870000</v>
      </c>
      <c r="AG2984" s="11">
        <f t="shared" si="921"/>
        <v>169713685</v>
      </c>
      <c r="AH2984">
        <f t="shared" si="920"/>
        <v>4.7219729266075383</v>
      </c>
      <c r="AI2984" s="53">
        <v>0.9</v>
      </c>
      <c r="AJ2984" s="7" t="str">
        <f t="shared" si="909"/>
        <v>hp_169713685</v>
      </c>
      <c r="AK2984" s="7" t="s">
        <v>3968</v>
      </c>
      <c r="AL2984" s="7">
        <v>7196720</v>
      </c>
      <c r="AM2984" s="7">
        <f>INT(IF(MOD(Y2984,3)=0,INT(AL2984*0.55),INT(AL2984*0.35)))</f>
        <v>2518852</v>
      </c>
      <c r="AN2984" s="54">
        <f t="shared" si="910"/>
        <v>30584445</v>
      </c>
      <c r="AO2984" s="7" t="str">
        <f t="shared" si="911"/>
        <v>atk_30584445</v>
      </c>
      <c r="AP2984" s="7" t="s">
        <v>3973</v>
      </c>
      <c r="AQ2984" s="7" t="s">
        <v>4001</v>
      </c>
      <c r="AR2984" s="7" t="s">
        <v>3975</v>
      </c>
      <c r="AS2984" s="7" t="s">
        <v>3976</v>
      </c>
      <c r="AU2984" s="7" t="str">
        <f t="shared" si="912"/>
        <v>hp_169713685;atk_30584445;hit_500000;miss_120;cirt_0;cirtSub_-3500</v>
      </c>
    </row>
    <row r="2985" spans="22:47" x14ac:dyDescent="0.2">
      <c r="V2985" s="7" t="str">
        <f t="shared" si="908"/>
        <v>诞生岛6-5</v>
      </c>
      <c r="W2985" s="7">
        <f t="shared" si="917"/>
        <v>5789</v>
      </c>
      <c r="X2985" s="9" t="s">
        <v>3481</v>
      </c>
      <c r="Y2985" s="9">
        <v>5</v>
      </c>
      <c r="Z2985" s="8">
        <f t="shared" si="913"/>
        <v>16240</v>
      </c>
      <c r="AA2985" s="6" t="s">
        <v>3967</v>
      </c>
      <c r="AB2985" s="6">
        <v>35961979</v>
      </c>
      <c r="AC2985" s="6">
        <f t="shared" si="918"/>
        <v>3.5525000000000002</v>
      </c>
      <c r="AD2985" s="6">
        <f t="shared" si="919"/>
        <v>127754930</v>
      </c>
      <c r="AE2985" s="6">
        <f t="shared" si="905"/>
        <v>38162338</v>
      </c>
      <c r="AF2985" s="6">
        <v>3870000</v>
      </c>
      <c r="AG2985" s="11">
        <f t="shared" si="921"/>
        <v>169787268</v>
      </c>
      <c r="AH2985">
        <f t="shared" si="920"/>
        <v>4.7212993478473475</v>
      </c>
      <c r="AI2985" s="53">
        <v>0.9</v>
      </c>
      <c r="AJ2985" s="7" t="str">
        <f t="shared" si="909"/>
        <v>hp_169787268</v>
      </c>
      <c r="AK2985" s="7" t="s">
        <v>3968</v>
      </c>
      <c r="AL2985" s="7">
        <v>7203120</v>
      </c>
      <c r="AM2985" s="7">
        <f>INT(IF(MOD(Y2985,3)=0,INT(AL2985*0.55),INT(AL2985*0.35)))</f>
        <v>2521092</v>
      </c>
      <c r="AN2985" s="54">
        <f t="shared" si="910"/>
        <v>30607277</v>
      </c>
      <c r="AO2985" s="7" t="str">
        <f t="shared" si="911"/>
        <v>atk_30607277</v>
      </c>
      <c r="AP2985" s="7" t="s">
        <v>3973</v>
      </c>
      <c r="AQ2985" s="7" t="s">
        <v>4001</v>
      </c>
      <c r="AR2985" s="7" t="s">
        <v>3975</v>
      </c>
      <c r="AS2985" s="7" t="s">
        <v>3976</v>
      </c>
      <c r="AU2985" s="7" t="str">
        <f t="shared" si="912"/>
        <v>hp_169787268;atk_30607277;hit_500000;miss_120;cirt_0;cirtSub_-3500</v>
      </c>
    </row>
    <row r="2986" spans="22:47" x14ac:dyDescent="0.2">
      <c r="V2986" s="7" t="str">
        <f t="shared" si="908"/>
        <v>诞生岛6-6</v>
      </c>
      <c r="W2986" s="7">
        <f t="shared" si="917"/>
        <v>5791</v>
      </c>
      <c r="X2986" s="9" t="s">
        <v>3481</v>
      </c>
      <c r="Y2986" s="9">
        <v>6</v>
      </c>
      <c r="Z2986" s="8">
        <f t="shared" si="913"/>
        <v>16246</v>
      </c>
      <c r="AA2986" s="6" t="s">
        <v>3967</v>
      </c>
      <c r="AB2986" s="6">
        <v>35982693</v>
      </c>
      <c r="AC2986" s="6">
        <f t="shared" si="918"/>
        <v>3.5550000000000002</v>
      </c>
      <c r="AD2986" s="6">
        <f t="shared" si="919"/>
        <v>127918473</v>
      </c>
      <c r="AE2986" s="6">
        <f t="shared" ref="AE2986:AE3049" si="923">AE2985</f>
        <v>38162338</v>
      </c>
      <c r="AF2986" s="6">
        <v>3870000</v>
      </c>
      <c r="AG2986" s="11">
        <f t="shared" si="921"/>
        <v>169950811</v>
      </c>
      <c r="AH2986">
        <f t="shared" si="920"/>
        <v>4.7231265041779951</v>
      </c>
      <c r="AI2986" s="53">
        <v>0.9</v>
      </c>
      <c r="AJ2986" s="7" t="str">
        <f t="shared" si="909"/>
        <v>hp_169950811</v>
      </c>
      <c r="AK2986" s="7" t="s">
        <v>3968</v>
      </c>
      <c r="AL2986" s="7">
        <v>7209520</v>
      </c>
      <c r="AM2986" s="7">
        <f>INT(IF(MOD(Y2986,3)=0,INT(AL2986*0.55),INT(AL2986*0.35)))</f>
        <v>3965236</v>
      </c>
      <c r="AN2986" s="54">
        <f t="shared" si="910"/>
        <v>30646327</v>
      </c>
      <c r="AO2986" s="7" t="str">
        <f t="shared" si="911"/>
        <v>atk_30646327</v>
      </c>
      <c r="AP2986" s="7" t="s">
        <v>3973</v>
      </c>
      <c r="AQ2986" s="7" t="s">
        <v>4001</v>
      </c>
      <c r="AR2986" s="7" t="s">
        <v>3975</v>
      </c>
      <c r="AS2986" s="7" t="s">
        <v>3976</v>
      </c>
      <c r="AU2986" s="7" t="str">
        <f t="shared" si="912"/>
        <v>hp_169950811;atk_30646327;hit_500000;miss_120;cirt_0;cirtSub_-3500</v>
      </c>
    </row>
    <row r="2987" spans="22:47" x14ac:dyDescent="0.2">
      <c r="V2987" s="7" t="str">
        <f t="shared" si="908"/>
        <v>诞生岛6-7</v>
      </c>
      <c r="W2987" s="7">
        <f t="shared" si="917"/>
        <v>5793</v>
      </c>
      <c r="X2987" s="9" t="s">
        <v>3481</v>
      </c>
      <c r="Y2987" s="9">
        <v>7</v>
      </c>
      <c r="Z2987" s="8">
        <f t="shared" si="913"/>
        <v>16253</v>
      </c>
      <c r="AA2987" s="6" t="s">
        <v>3967</v>
      </c>
      <c r="AB2987" s="6">
        <v>36003408</v>
      </c>
      <c r="AC2987" s="6">
        <f t="shared" si="918"/>
        <v>3.5550000000000002</v>
      </c>
      <c r="AD2987" s="6">
        <f t="shared" si="919"/>
        <v>127992115</v>
      </c>
      <c r="AE2987" s="6">
        <f t="shared" si="923"/>
        <v>38162338</v>
      </c>
      <c r="AF2987" s="6">
        <v>3870000</v>
      </c>
      <c r="AG2987" s="11">
        <f t="shared" si="921"/>
        <v>170024453</v>
      </c>
      <c r="AH2987">
        <f t="shared" si="920"/>
        <v>4.7224544132044386</v>
      </c>
      <c r="AI2987" s="53">
        <v>0.9</v>
      </c>
      <c r="AJ2987" s="7" t="str">
        <f t="shared" si="909"/>
        <v>hp_170024453</v>
      </c>
      <c r="AK2987" s="7" t="s">
        <v>3968</v>
      </c>
      <c r="AL2987" s="7">
        <v>7215920</v>
      </c>
      <c r="AM2987" s="7">
        <f>INT(IF(MOD(Y2987,3)=0,INT(AL2987*0.55),INT(AL2987*0.35)))</f>
        <v>2525572</v>
      </c>
      <c r="AN2987" s="54">
        <f t="shared" si="910"/>
        <v>30669167</v>
      </c>
      <c r="AO2987" s="7" t="str">
        <f t="shared" si="911"/>
        <v>atk_30669167</v>
      </c>
      <c r="AP2987" s="7" t="s">
        <v>3973</v>
      </c>
      <c r="AQ2987" s="7" t="s">
        <v>4001</v>
      </c>
      <c r="AR2987" s="7" t="s">
        <v>3975</v>
      </c>
      <c r="AS2987" s="7" t="s">
        <v>3976</v>
      </c>
      <c r="AU2987" s="7" t="str">
        <f t="shared" si="912"/>
        <v>hp_170024453;atk_30669167;hit_500000;miss_120;cirt_0;cirtSub_-3500</v>
      </c>
    </row>
    <row r="2988" spans="22:47" x14ac:dyDescent="0.2">
      <c r="V2988" s="7" t="str">
        <f t="shared" si="908"/>
        <v>诞生岛6-8</v>
      </c>
      <c r="W2988" s="7">
        <f t="shared" si="917"/>
        <v>5795</v>
      </c>
      <c r="X2988" s="9" t="s">
        <v>3481</v>
      </c>
      <c r="Y2988" s="9">
        <v>8</v>
      </c>
      <c r="Z2988" s="8">
        <f t="shared" si="913"/>
        <v>16261</v>
      </c>
      <c r="AA2988" s="6" t="s">
        <v>3967</v>
      </c>
      <c r="AB2988" s="6">
        <v>36024124</v>
      </c>
      <c r="AC2988" s="6">
        <f t="shared" si="918"/>
        <v>3.5550000000000002</v>
      </c>
      <c r="AD2988" s="6">
        <f t="shared" si="919"/>
        <v>128065760</v>
      </c>
      <c r="AE2988" s="6">
        <f t="shared" si="923"/>
        <v>38162338</v>
      </c>
      <c r="AF2988" s="6">
        <v>3870000</v>
      </c>
      <c r="AG2988" s="11">
        <f t="shared" si="921"/>
        <v>170098098</v>
      </c>
      <c r="AH2988">
        <f t="shared" si="920"/>
        <v>4.7217830473823597</v>
      </c>
      <c r="AI2988" s="53">
        <v>0.9</v>
      </c>
      <c r="AJ2988" s="7" t="str">
        <f t="shared" si="909"/>
        <v>hp_170098098</v>
      </c>
      <c r="AK2988" s="7" t="s">
        <v>3968</v>
      </c>
      <c r="AL2988" s="7">
        <v>7222320</v>
      </c>
      <c r="AM2988" s="7">
        <f>INT(IF(MOD(Y2988,3)=0,INT(AL2988*0.55),INT(AL2988*0.35)))</f>
        <v>2527812</v>
      </c>
      <c r="AN2988" s="54">
        <f t="shared" si="910"/>
        <v>30692005</v>
      </c>
      <c r="AO2988" s="7" t="str">
        <f t="shared" si="911"/>
        <v>atk_30692005</v>
      </c>
      <c r="AP2988" s="7" t="s">
        <v>3973</v>
      </c>
      <c r="AQ2988" s="7" t="s">
        <v>4001</v>
      </c>
      <c r="AR2988" s="7" t="s">
        <v>3975</v>
      </c>
      <c r="AS2988" s="7" t="s">
        <v>3976</v>
      </c>
      <c r="AU2988" s="7" t="str">
        <f t="shared" si="912"/>
        <v>hp_170098098;atk_30692005;hit_500000;miss_120;cirt_0;cirtSub_-3500</v>
      </c>
    </row>
    <row r="2989" spans="22:47" x14ac:dyDescent="0.2">
      <c r="V2989" s="7" t="str">
        <f t="shared" si="908"/>
        <v>诞生岛6-9</v>
      </c>
      <c r="W2989" s="7">
        <f t="shared" si="917"/>
        <v>5797</v>
      </c>
      <c r="X2989" s="9" t="s">
        <v>3481</v>
      </c>
      <c r="Y2989" s="9">
        <v>9</v>
      </c>
      <c r="Z2989" s="8">
        <f t="shared" si="913"/>
        <v>16270</v>
      </c>
      <c r="AA2989" s="6" t="s">
        <v>3967</v>
      </c>
      <c r="AB2989" s="6">
        <v>36044843</v>
      </c>
      <c r="AC2989" s="6">
        <f t="shared" si="918"/>
        <v>3.5575000000000001</v>
      </c>
      <c r="AD2989" s="6">
        <f t="shared" si="919"/>
        <v>128229528</v>
      </c>
      <c r="AE2989" s="6">
        <f t="shared" si="923"/>
        <v>38162338</v>
      </c>
      <c r="AF2989" s="6">
        <v>3870000</v>
      </c>
      <c r="AG2989" s="11">
        <f t="shared" si="921"/>
        <v>170261866</v>
      </c>
      <c r="AH2989">
        <f t="shared" si="920"/>
        <v>4.7236123625229824</v>
      </c>
      <c r="AI2989" s="53">
        <v>0.9</v>
      </c>
      <c r="AJ2989" s="7" t="str">
        <f t="shared" si="909"/>
        <v>hp_170261866</v>
      </c>
      <c r="AK2989" s="7" t="s">
        <v>3968</v>
      </c>
      <c r="AL2989" s="7">
        <v>7228720</v>
      </c>
      <c r="AM2989" s="7">
        <f>INT(IF(MOD(Y2989,3)=0,INT(AL2989*0.55),INT(AL2989*0.35)))</f>
        <v>3975796</v>
      </c>
      <c r="AN2989" s="54">
        <f t="shared" si="910"/>
        <v>30731104</v>
      </c>
      <c r="AO2989" s="7" t="str">
        <f t="shared" si="911"/>
        <v>atk_30731104</v>
      </c>
      <c r="AP2989" s="7" t="s">
        <v>3973</v>
      </c>
      <c r="AQ2989" s="7" t="s">
        <v>4001</v>
      </c>
      <c r="AR2989" s="7" t="s">
        <v>3975</v>
      </c>
      <c r="AS2989" s="7" t="s">
        <v>3976</v>
      </c>
      <c r="AU2989" s="7" t="str">
        <f t="shared" si="912"/>
        <v>hp_170261866;atk_30731104;hit_500000;miss_120;cirt_0;cirtSub_-3500</v>
      </c>
    </row>
    <row r="2990" spans="22:47" x14ac:dyDescent="0.2">
      <c r="V2990" s="7" t="str">
        <f t="shared" si="908"/>
        <v>诞生岛6-10</v>
      </c>
      <c r="W2990" s="7">
        <f t="shared" si="917"/>
        <v>5799</v>
      </c>
      <c r="X2990" s="9" t="s">
        <v>3481</v>
      </c>
      <c r="Y2990" s="9">
        <v>10</v>
      </c>
      <c r="Z2990" s="8">
        <f t="shared" si="913"/>
        <v>16280</v>
      </c>
      <c r="AA2990" s="6" t="s">
        <v>3967</v>
      </c>
      <c r="AB2990" s="6">
        <v>36065563</v>
      </c>
      <c r="AC2990" s="6">
        <f t="shared" si="918"/>
        <v>3.5575000000000001</v>
      </c>
      <c r="AD2990" s="6">
        <f t="shared" si="919"/>
        <v>128303240</v>
      </c>
      <c r="AE2990" s="6">
        <f t="shared" si="923"/>
        <v>38162338</v>
      </c>
      <c r="AF2990" s="6">
        <v>3870000</v>
      </c>
      <c r="AG2990" s="11">
        <f t="shared" si="921"/>
        <v>170335578</v>
      </c>
      <c r="AH2990">
        <f t="shared" si="920"/>
        <v>4.7229424368059911</v>
      </c>
      <c r="AI2990" s="53">
        <v>0.9</v>
      </c>
      <c r="AJ2990" s="7" t="str">
        <f t="shared" si="909"/>
        <v>hp_170335578</v>
      </c>
      <c r="AK2990" s="7" t="s">
        <v>3968</v>
      </c>
      <c r="AL2990" s="7">
        <v>7235120</v>
      </c>
      <c r="AM2990" s="7">
        <f>INT(IF(MOD(Y2990,3)=0,INT(AL2990*0.55),INT(AL2990*0.35)))</f>
        <v>2532292</v>
      </c>
      <c r="AN2990" s="54">
        <f t="shared" si="910"/>
        <v>30753949</v>
      </c>
      <c r="AO2990" s="7" t="str">
        <f t="shared" si="911"/>
        <v>atk_30753949</v>
      </c>
      <c r="AP2990" s="7" t="s">
        <v>3973</v>
      </c>
      <c r="AQ2990" s="7" t="s">
        <v>4001</v>
      </c>
      <c r="AR2990" s="7" t="s">
        <v>3975</v>
      </c>
      <c r="AS2990" s="7" t="s">
        <v>3976</v>
      </c>
      <c r="AU2990" s="7" t="str">
        <f t="shared" si="912"/>
        <v>hp_170335578;atk_30753949;hit_500000;miss_120;cirt_0;cirtSub_-3500</v>
      </c>
    </row>
    <row r="2991" spans="22:47" x14ac:dyDescent="0.2">
      <c r="V2991" s="7" t="str">
        <f t="shared" si="908"/>
        <v>诞生岛7-1</v>
      </c>
      <c r="W2991" s="7">
        <f t="shared" si="917"/>
        <v>5801</v>
      </c>
      <c r="X2991" s="9" t="s">
        <v>3482</v>
      </c>
      <c r="Y2991" s="9">
        <v>1</v>
      </c>
      <c r="Z2991" s="8">
        <f t="shared" si="913"/>
        <v>16281</v>
      </c>
      <c r="AA2991" s="6" t="s">
        <v>3967</v>
      </c>
      <c r="AB2991" s="6">
        <v>36086284</v>
      </c>
      <c r="AC2991" s="6">
        <f t="shared" si="918"/>
        <v>3.56</v>
      </c>
      <c r="AD2991" s="6">
        <f t="shared" si="919"/>
        <v>128467171</v>
      </c>
      <c r="AE2991" s="6">
        <f t="shared" ref="AE2991" si="924">IF(MOD(Y2991,1)=0,INT(AD2990*0.3),0)</f>
        <v>38490972</v>
      </c>
      <c r="AF2991" s="6">
        <v>3870000</v>
      </c>
      <c r="AG2991" s="11">
        <f t="shared" si="921"/>
        <v>170828143</v>
      </c>
      <c r="AH2991">
        <f t="shared" si="920"/>
        <v>4.7338801357324574</v>
      </c>
      <c r="AI2991" s="53">
        <v>0.9</v>
      </c>
      <c r="AJ2991" s="7" t="str">
        <f t="shared" si="909"/>
        <v>hp_170828143</v>
      </c>
      <c r="AK2991" s="7" t="s">
        <v>3968</v>
      </c>
      <c r="AL2991" s="7">
        <v>7241520</v>
      </c>
      <c r="AM2991" s="7">
        <f>INT(IF(MOD(Y2991,3)=0,INT(AL2991*0.55),INT(AL2991*0.35)))</f>
        <v>2534532</v>
      </c>
      <c r="AN2991" s="54">
        <f t="shared" si="910"/>
        <v>30852438</v>
      </c>
      <c r="AO2991" s="7" t="str">
        <f t="shared" si="911"/>
        <v>atk_30852438</v>
      </c>
      <c r="AP2991" s="7" t="s">
        <v>3973</v>
      </c>
      <c r="AQ2991" s="7" t="s">
        <v>4001</v>
      </c>
      <c r="AR2991" s="7" t="s">
        <v>3975</v>
      </c>
      <c r="AS2991" s="7" t="s">
        <v>3976</v>
      </c>
      <c r="AU2991" s="7" t="str">
        <f t="shared" si="912"/>
        <v>hp_170828143;atk_30852438;hit_500000;miss_120;cirt_0;cirtSub_-3500</v>
      </c>
    </row>
    <row r="2992" spans="22:47" x14ac:dyDescent="0.2">
      <c r="V2992" s="7" t="str">
        <f t="shared" si="908"/>
        <v>诞生岛7-2</v>
      </c>
      <c r="W2992" s="7">
        <f t="shared" si="917"/>
        <v>5803</v>
      </c>
      <c r="X2992" s="9" t="s">
        <v>3482</v>
      </c>
      <c r="Y2992" s="9">
        <v>2</v>
      </c>
      <c r="Z2992" s="8">
        <f t="shared" si="913"/>
        <v>16283</v>
      </c>
      <c r="AA2992" s="6" t="s">
        <v>3967</v>
      </c>
      <c r="AB2992" s="6">
        <v>36107006</v>
      </c>
      <c r="AC2992" s="6">
        <f t="shared" si="918"/>
        <v>3.56</v>
      </c>
      <c r="AD2992" s="6">
        <f t="shared" si="919"/>
        <v>128540941</v>
      </c>
      <c r="AE2992" s="6">
        <f t="shared" si="923"/>
        <v>38490972</v>
      </c>
      <c r="AF2992" s="6">
        <v>3870000</v>
      </c>
      <c r="AG2992" s="11">
        <f t="shared" si="921"/>
        <v>170901913</v>
      </c>
      <c r="AH2992">
        <f t="shared" si="920"/>
        <v>4.7332064309070656</v>
      </c>
      <c r="AI2992" s="53">
        <v>0.9</v>
      </c>
      <c r="AJ2992" s="7" t="str">
        <f t="shared" si="909"/>
        <v>hp_170901913</v>
      </c>
      <c r="AK2992" s="7" t="s">
        <v>3968</v>
      </c>
      <c r="AL2992" s="7">
        <v>7247920</v>
      </c>
      <c r="AM2992" s="7">
        <f>INT(IF(MOD(Y2992,3)=0,INT(AL2992*0.55),INT(AL2992*0.35)))</f>
        <v>2536772</v>
      </c>
      <c r="AN2992" s="54">
        <f t="shared" si="910"/>
        <v>30875311</v>
      </c>
      <c r="AO2992" s="7" t="str">
        <f t="shared" si="911"/>
        <v>atk_30875311</v>
      </c>
      <c r="AP2992" s="7" t="s">
        <v>3973</v>
      </c>
      <c r="AQ2992" s="7" t="s">
        <v>4001</v>
      </c>
      <c r="AR2992" s="7" t="s">
        <v>3975</v>
      </c>
      <c r="AS2992" s="7" t="s">
        <v>3976</v>
      </c>
      <c r="AU2992" s="7" t="str">
        <f t="shared" si="912"/>
        <v>hp_170901913;atk_30875311;hit_500000;miss_120;cirt_0;cirtSub_-3500</v>
      </c>
    </row>
    <row r="2993" spans="22:47" x14ac:dyDescent="0.2">
      <c r="V2993" s="7" t="str">
        <f t="shared" si="908"/>
        <v>诞生岛7-3</v>
      </c>
      <c r="W2993" s="7">
        <f t="shared" si="917"/>
        <v>5805</v>
      </c>
      <c r="X2993" s="9" t="s">
        <v>3482</v>
      </c>
      <c r="Y2993" s="9">
        <v>3</v>
      </c>
      <c r="Z2993" s="8">
        <f t="shared" si="913"/>
        <v>16286</v>
      </c>
      <c r="AA2993" s="6" t="s">
        <v>3967</v>
      </c>
      <c r="AB2993" s="6">
        <v>36127731</v>
      </c>
      <c r="AC2993" s="6">
        <f t="shared" si="918"/>
        <v>3.5625</v>
      </c>
      <c r="AD2993" s="6">
        <f t="shared" si="919"/>
        <v>128705041</v>
      </c>
      <c r="AE2993" s="6">
        <f t="shared" si="923"/>
        <v>38490972</v>
      </c>
      <c r="AF2993" s="6">
        <v>3870000</v>
      </c>
      <c r="AG2993" s="11">
        <f t="shared" si="921"/>
        <v>171066013</v>
      </c>
      <c r="AH2993">
        <f t="shared" si="920"/>
        <v>4.7350334013503366</v>
      </c>
      <c r="AI2993" s="53">
        <v>0.9</v>
      </c>
      <c r="AJ2993" s="7" t="str">
        <f t="shared" si="909"/>
        <v>hp_171066013</v>
      </c>
      <c r="AK2993" s="7" t="s">
        <v>3968</v>
      </c>
      <c r="AL2993" s="7">
        <v>7254320</v>
      </c>
      <c r="AM2993" s="7">
        <f>INT(IF(MOD(Y2993,3)=0,INT(AL2993*0.55),INT(AL2993*0.35)))</f>
        <v>3989876</v>
      </c>
      <c r="AN2993" s="54">
        <f t="shared" si="910"/>
        <v>30914502</v>
      </c>
      <c r="AO2993" s="7" t="str">
        <f t="shared" si="911"/>
        <v>atk_30914502</v>
      </c>
      <c r="AP2993" s="7" t="s">
        <v>3973</v>
      </c>
      <c r="AQ2993" s="7" t="s">
        <v>4001</v>
      </c>
      <c r="AR2993" s="7" t="s">
        <v>3975</v>
      </c>
      <c r="AS2993" s="7" t="s">
        <v>3976</v>
      </c>
      <c r="AU2993" s="7" t="str">
        <f t="shared" si="912"/>
        <v>hp_171066013;atk_30914502;hit_500000;miss_120;cirt_0;cirtSub_-3500</v>
      </c>
    </row>
    <row r="2994" spans="22:47" x14ac:dyDescent="0.2">
      <c r="V2994" s="7" t="str">
        <f t="shared" si="908"/>
        <v>诞生岛7-4</v>
      </c>
      <c r="W2994" s="7">
        <f t="shared" si="917"/>
        <v>5807</v>
      </c>
      <c r="X2994" s="9" t="s">
        <v>3482</v>
      </c>
      <c r="Y2994" s="9">
        <v>4</v>
      </c>
      <c r="Z2994" s="8">
        <f t="shared" si="913"/>
        <v>16290</v>
      </c>
      <c r="AA2994" s="6" t="s">
        <v>3967</v>
      </c>
      <c r="AB2994" s="6">
        <v>36148459</v>
      </c>
      <c r="AC2994" s="6">
        <f t="shared" si="918"/>
        <v>3.5625</v>
      </c>
      <c r="AD2994" s="6">
        <f t="shared" si="919"/>
        <v>128778885</v>
      </c>
      <c r="AE2994" s="6">
        <f t="shared" si="923"/>
        <v>38490972</v>
      </c>
      <c r="AF2994" s="6">
        <v>3870000</v>
      </c>
      <c r="AG2994" s="11">
        <f t="shared" si="921"/>
        <v>171139857</v>
      </c>
      <c r="AH2994">
        <f t="shared" si="920"/>
        <v>4.7343610691675684</v>
      </c>
      <c r="AI2994" s="53">
        <v>0.9</v>
      </c>
      <c r="AJ2994" s="7" t="str">
        <f t="shared" si="909"/>
        <v>hp_171139857</v>
      </c>
      <c r="AK2994" s="7" t="s">
        <v>3968</v>
      </c>
      <c r="AL2994" s="7">
        <v>7260720</v>
      </c>
      <c r="AM2994" s="7">
        <f>INT(IF(MOD(Y2994,3)=0,INT(AL2994*0.55),INT(AL2994*0.35)))</f>
        <v>2541252</v>
      </c>
      <c r="AN2994" s="54">
        <f t="shared" si="910"/>
        <v>30937383</v>
      </c>
      <c r="AO2994" s="7" t="str">
        <f t="shared" si="911"/>
        <v>atk_30937383</v>
      </c>
      <c r="AP2994" s="7" t="s">
        <v>3973</v>
      </c>
      <c r="AQ2994" s="7" t="s">
        <v>4001</v>
      </c>
      <c r="AR2994" s="7" t="s">
        <v>3975</v>
      </c>
      <c r="AS2994" s="7" t="s">
        <v>3976</v>
      </c>
      <c r="AU2994" s="7" t="str">
        <f t="shared" si="912"/>
        <v>hp_171139857;atk_30937383;hit_500000;miss_120;cirt_0;cirtSub_-3500</v>
      </c>
    </row>
    <row r="2995" spans="22:47" x14ac:dyDescent="0.2">
      <c r="V2995" s="7" t="str">
        <f t="shared" si="908"/>
        <v>诞生岛7-5</v>
      </c>
      <c r="W2995" s="7">
        <f t="shared" si="917"/>
        <v>5809</v>
      </c>
      <c r="X2995" s="9" t="s">
        <v>3482</v>
      </c>
      <c r="Y2995" s="9">
        <v>5</v>
      </c>
      <c r="Z2995" s="8">
        <f t="shared" si="913"/>
        <v>16295</v>
      </c>
      <c r="AA2995" s="6" t="s">
        <v>3967</v>
      </c>
      <c r="AB2995" s="6">
        <v>36169189</v>
      </c>
      <c r="AC2995" s="6">
        <f t="shared" si="918"/>
        <v>3.5625</v>
      </c>
      <c r="AD2995" s="6">
        <f t="shared" si="919"/>
        <v>128852735</v>
      </c>
      <c r="AE2995" s="6">
        <f t="shared" si="923"/>
        <v>38490972</v>
      </c>
      <c r="AF2995" s="6">
        <v>3870000</v>
      </c>
      <c r="AG2995" s="11">
        <f t="shared" si="921"/>
        <v>171213707</v>
      </c>
      <c r="AH2995">
        <f t="shared" si="920"/>
        <v>4.7336894117255435</v>
      </c>
      <c r="AI2995" s="53">
        <v>0.9</v>
      </c>
      <c r="AJ2995" s="7" t="str">
        <f t="shared" si="909"/>
        <v>hp_171213707</v>
      </c>
      <c r="AK2995" s="7" t="s">
        <v>3968</v>
      </c>
      <c r="AL2995" s="7">
        <v>7267120</v>
      </c>
      <c r="AM2995" s="7">
        <f>INT(IF(MOD(Y2995,3)=0,INT(AL2995*0.55),INT(AL2995*0.35)))</f>
        <v>2543492</v>
      </c>
      <c r="AN2995" s="54">
        <f t="shared" si="910"/>
        <v>30960260</v>
      </c>
      <c r="AO2995" s="7" t="str">
        <f t="shared" si="911"/>
        <v>atk_30960260</v>
      </c>
      <c r="AP2995" s="7" t="s">
        <v>3973</v>
      </c>
      <c r="AQ2995" s="7" t="s">
        <v>4001</v>
      </c>
      <c r="AR2995" s="7" t="s">
        <v>3975</v>
      </c>
      <c r="AS2995" s="7" t="s">
        <v>3976</v>
      </c>
      <c r="AU2995" s="7" t="str">
        <f t="shared" si="912"/>
        <v>hp_171213707;atk_30960260;hit_500000;miss_120;cirt_0;cirtSub_-3500</v>
      </c>
    </row>
    <row r="2996" spans="22:47" x14ac:dyDescent="0.2">
      <c r="V2996" s="7" t="str">
        <f t="shared" si="908"/>
        <v>诞生岛7-6</v>
      </c>
      <c r="W2996" s="7">
        <f t="shared" si="917"/>
        <v>5811</v>
      </c>
      <c r="X2996" s="9" t="s">
        <v>3482</v>
      </c>
      <c r="Y2996" s="9">
        <v>6</v>
      </c>
      <c r="Z2996" s="8">
        <f t="shared" si="913"/>
        <v>16301</v>
      </c>
      <c r="AA2996" s="6" t="s">
        <v>3967</v>
      </c>
      <c r="AB2996" s="6">
        <v>36189921</v>
      </c>
      <c r="AC2996" s="6">
        <f t="shared" si="918"/>
        <v>3.5649999999999999</v>
      </c>
      <c r="AD2996" s="6">
        <f t="shared" si="919"/>
        <v>129017068</v>
      </c>
      <c r="AE2996" s="6">
        <f t="shared" si="923"/>
        <v>38490972</v>
      </c>
      <c r="AF2996" s="6">
        <v>3870000</v>
      </c>
      <c r="AG2996" s="11">
        <f t="shared" si="921"/>
        <v>171378040</v>
      </c>
      <c r="AH2996">
        <f t="shared" si="920"/>
        <v>4.7355184886974468</v>
      </c>
      <c r="AI2996" s="53">
        <v>0.9</v>
      </c>
      <c r="AJ2996" s="7" t="str">
        <f t="shared" si="909"/>
        <v>hp_171378040</v>
      </c>
      <c r="AK2996" s="7" t="s">
        <v>3968</v>
      </c>
      <c r="AL2996" s="7">
        <v>7273520</v>
      </c>
      <c r="AM2996" s="7">
        <f>INT(IF(MOD(Y2996,3)=0,INT(AL2996*0.55),INT(AL2996*0.35)))</f>
        <v>4000436</v>
      </c>
      <c r="AN2996" s="54">
        <f t="shared" si="910"/>
        <v>30999499</v>
      </c>
      <c r="AO2996" s="7" t="str">
        <f t="shared" si="911"/>
        <v>atk_30999499</v>
      </c>
      <c r="AP2996" s="7" t="s">
        <v>3973</v>
      </c>
      <c r="AQ2996" s="7" t="s">
        <v>4001</v>
      </c>
      <c r="AR2996" s="7" t="s">
        <v>3975</v>
      </c>
      <c r="AS2996" s="7" t="s">
        <v>3976</v>
      </c>
      <c r="AU2996" s="7" t="str">
        <f t="shared" si="912"/>
        <v>hp_171378040;atk_30999499;hit_500000;miss_120;cirt_0;cirtSub_-3500</v>
      </c>
    </row>
    <row r="2997" spans="22:47" x14ac:dyDescent="0.2">
      <c r="V2997" s="7" t="str">
        <f t="shared" si="908"/>
        <v>诞生岛7-7</v>
      </c>
      <c r="W2997" s="7">
        <f t="shared" si="917"/>
        <v>5813</v>
      </c>
      <c r="X2997" s="9" t="s">
        <v>3482</v>
      </c>
      <c r="Y2997" s="9">
        <v>7</v>
      </c>
      <c r="Z2997" s="8">
        <f t="shared" si="913"/>
        <v>16308</v>
      </c>
      <c r="AA2997" s="6" t="s">
        <v>3967</v>
      </c>
      <c r="AB2997" s="6">
        <v>36210654</v>
      </c>
      <c r="AC2997" s="6">
        <f t="shared" si="918"/>
        <v>3.5649999999999999</v>
      </c>
      <c r="AD2997" s="6">
        <f t="shared" si="919"/>
        <v>129090981</v>
      </c>
      <c r="AE2997" s="6">
        <f t="shared" si="923"/>
        <v>38490972</v>
      </c>
      <c r="AF2997" s="6">
        <v>3870000</v>
      </c>
      <c r="AG2997" s="11">
        <f t="shared" si="921"/>
        <v>171451953</v>
      </c>
      <c r="AH2997">
        <f t="shared" si="920"/>
        <v>4.7348482852588081</v>
      </c>
      <c r="AI2997" s="53">
        <v>0.9</v>
      </c>
      <c r="AJ2997" s="7" t="str">
        <f t="shared" si="909"/>
        <v>hp_171451953</v>
      </c>
      <c r="AK2997" s="7" t="s">
        <v>3968</v>
      </c>
      <c r="AL2997" s="7">
        <v>7279920</v>
      </c>
      <c r="AM2997" s="7">
        <f>INT(IF(MOD(Y2997,3)=0,INT(AL2997*0.55),INT(AL2997*0.35)))</f>
        <v>2547972</v>
      </c>
      <c r="AN2997" s="54">
        <f t="shared" si="910"/>
        <v>31022385</v>
      </c>
      <c r="AO2997" s="7" t="str">
        <f t="shared" si="911"/>
        <v>atk_31022385</v>
      </c>
      <c r="AP2997" s="7" t="s">
        <v>3973</v>
      </c>
      <c r="AQ2997" s="7" t="s">
        <v>4001</v>
      </c>
      <c r="AR2997" s="7" t="s">
        <v>3975</v>
      </c>
      <c r="AS2997" s="7" t="s">
        <v>3976</v>
      </c>
      <c r="AU2997" s="7" t="str">
        <f t="shared" si="912"/>
        <v>hp_171451953;atk_31022385;hit_500000;miss_120;cirt_0;cirtSub_-3500</v>
      </c>
    </row>
    <row r="2998" spans="22:47" x14ac:dyDescent="0.2">
      <c r="V2998" s="7" t="str">
        <f t="shared" si="908"/>
        <v>诞生岛7-8</v>
      </c>
      <c r="W2998" s="7">
        <f t="shared" si="917"/>
        <v>5815</v>
      </c>
      <c r="X2998" s="9" t="s">
        <v>3482</v>
      </c>
      <c r="Y2998" s="9">
        <v>8</v>
      </c>
      <c r="Z2998" s="8">
        <f t="shared" si="913"/>
        <v>16316</v>
      </c>
      <c r="AA2998" s="6" t="s">
        <v>3967</v>
      </c>
      <c r="AB2998" s="6">
        <v>36231389</v>
      </c>
      <c r="AC2998" s="6">
        <f t="shared" si="918"/>
        <v>3.5649999999999999</v>
      </c>
      <c r="AD2998" s="6">
        <f t="shared" si="919"/>
        <v>129164901</v>
      </c>
      <c r="AE2998" s="6">
        <f t="shared" si="923"/>
        <v>38490972</v>
      </c>
      <c r="AF2998" s="6">
        <v>3870000</v>
      </c>
      <c r="AG2998" s="11">
        <f t="shared" si="921"/>
        <v>171525873</v>
      </c>
      <c r="AH2998">
        <f t="shared" si="920"/>
        <v>4.7341787807251885</v>
      </c>
      <c r="AI2998" s="53">
        <v>0.9</v>
      </c>
      <c r="AJ2998" s="7" t="str">
        <f t="shared" si="909"/>
        <v>hp_171525873</v>
      </c>
      <c r="AK2998" s="7" t="s">
        <v>3968</v>
      </c>
      <c r="AL2998" s="7">
        <v>7286320</v>
      </c>
      <c r="AM2998" s="7">
        <f>INT(IF(MOD(Y2998,3)=0,INT(AL2998*0.55),INT(AL2998*0.35)))</f>
        <v>2550212</v>
      </c>
      <c r="AN2998" s="54">
        <f t="shared" si="910"/>
        <v>31045267</v>
      </c>
      <c r="AO2998" s="7" t="str">
        <f t="shared" si="911"/>
        <v>atk_31045267</v>
      </c>
      <c r="AP2998" s="7" t="s">
        <v>3973</v>
      </c>
      <c r="AQ2998" s="7" t="s">
        <v>4001</v>
      </c>
      <c r="AR2998" s="7" t="s">
        <v>3975</v>
      </c>
      <c r="AS2998" s="7" t="s">
        <v>3976</v>
      </c>
      <c r="AU2998" s="7" t="str">
        <f t="shared" si="912"/>
        <v>hp_171525873;atk_31045267;hit_500000;miss_120;cirt_0;cirtSub_-3500</v>
      </c>
    </row>
    <row r="2999" spans="22:47" x14ac:dyDescent="0.2">
      <c r="V2999" s="7" t="str">
        <f t="shared" si="908"/>
        <v>诞生岛7-9</v>
      </c>
      <c r="W2999" s="7">
        <f t="shared" si="917"/>
        <v>5817</v>
      </c>
      <c r="X2999" s="9" t="s">
        <v>3482</v>
      </c>
      <c r="Y2999" s="9">
        <v>9</v>
      </c>
      <c r="Z2999" s="8">
        <f t="shared" si="913"/>
        <v>16325</v>
      </c>
      <c r="AA2999" s="6" t="s">
        <v>3967</v>
      </c>
      <c r="AB2999" s="6">
        <v>36252126</v>
      </c>
      <c r="AC2999" s="6">
        <f t="shared" si="918"/>
        <v>3.5674999999999999</v>
      </c>
      <c r="AD2999" s="6">
        <f t="shared" si="919"/>
        <v>129329459</v>
      </c>
      <c r="AE2999" s="6">
        <f t="shared" si="923"/>
        <v>38490972</v>
      </c>
      <c r="AF2999" s="6">
        <v>3870000</v>
      </c>
      <c r="AG2999" s="11">
        <f t="shared" si="921"/>
        <v>171690431</v>
      </c>
      <c r="AH2999">
        <f t="shared" si="920"/>
        <v>4.7360099929035888</v>
      </c>
      <c r="AI2999" s="53">
        <v>0.9</v>
      </c>
      <c r="AJ2999" s="7" t="str">
        <f t="shared" si="909"/>
        <v>hp_171690431</v>
      </c>
      <c r="AK2999" s="7" t="s">
        <v>3968</v>
      </c>
      <c r="AL2999" s="7">
        <v>7292720</v>
      </c>
      <c r="AM2999" s="7">
        <f>INT(IF(MOD(Y2999,3)=0,INT(AL2999*0.55),INT(AL2999*0.35)))</f>
        <v>4010996</v>
      </c>
      <c r="AN2999" s="54">
        <f t="shared" si="910"/>
        <v>31084555</v>
      </c>
      <c r="AO2999" s="7" t="str">
        <f t="shared" si="911"/>
        <v>atk_31084555</v>
      </c>
      <c r="AP2999" s="7" t="s">
        <v>3973</v>
      </c>
      <c r="AQ2999" s="7" t="s">
        <v>4001</v>
      </c>
      <c r="AR2999" s="7" t="s">
        <v>3975</v>
      </c>
      <c r="AS2999" s="7" t="s">
        <v>3976</v>
      </c>
      <c r="AU2999" s="7" t="str">
        <f t="shared" si="912"/>
        <v>hp_171690431;atk_31084555;hit_500000;miss_120;cirt_0;cirtSub_-3500</v>
      </c>
    </row>
    <row r="3000" spans="22:47" x14ac:dyDescent="0.2">
      <c r="V3000" s="7" t="str">
        <f t="shared" si="908"/>
        <v>诞生岛7-10</v>
      </c>
      <c r="W3000" s="7">
        <f t="shared" si="917"/>
        <v>5819</v>
      </c>
      <c r="X3000" s="9" t="s">
        <v>3482</v>
      </c>
      <c r="Y3000" s="9">
        <v>10</v>
      </c>
      <c r="Z3000" s="8">
        <f t="shared" si="913"/>
        <v>16335</v>
      </c>
      <c r="AA3000" s="6" t="s">
        <v>3967</v>
      </c>
      <c r="AB3000" s="6">
        <v>36272865</v>
      </c>
      <c r="AC3000" s="6">
        <f t="shared" si="918"/>
        <v>3.5674999999999999</v>
      </c>
      <c r="AD3000" s="6">
        <f t="shared" si="919"/>
        <v>129403445</v>
      </c>
      <c r="AE3000" s="6">
        <f t="shared" si="923"/>
        <v>38490972</v>
      </c>
      <c r="AF3000" s="6">
        <v>3870000</v>
      </c>
      <c r="AG3000" s="11">
        <f t="shared" si="921"/>
        <v>171764417</v>
      </c>
      <c r="AH3000">
        <f t="shared" si="920"/>
        <v>4.735341887110379</v>
      </c>
      <c r="AI3000" s="53">
        <v>0.9</v>
      </c>
      <c r="AJ3000" s="7" t="str">
        <f t="shared" si="909"/>
        <v>hp_171764417</v>
      </c>
      <c r="AK3000" s="7" t="s">
        <v>3968</v>
      </c>
      <c r="AL3000" s="7">
        <v>7299120</v>
      </c>
      <c r="AM3000" s="7">
        <f>INT(IF(MOD(Y3000,3)=0,INT(AL3000*0.55),INT(AL3000*0.35)))</f>
        <v>2554692</v>
      </c>
      <c r="AN3000" s="54">
        <f t="shared" si="910"/>
        <v>31107445</v>
      </c>
      <c r="AO3000" s="7" t="str">
        <f t="shared" si="911"/>
        <v>atk_31107445</v>
      </c>
      <c r="AP3000" s="7" t="s">
        <v>3973</v>
      </c>
      <c r="AQ3000" s="7" t="s">
        <v>4001</v>
      </c>
      <c r="AR3000" s="7" t="s">
        <v>3975</v>
      </c>
      <c r="AS3000" s="7" t="s">
        <v>3976</v>
      </c>
      <c r="AU3000" s="7" t="str">
        <f t="shared" si="912"/>
        <v>hp_171764417;atk_31107445;hit_500000;miss_120;cirt_0;cirtSub_-3500</v>
      </c>
    </row>
    <row r="3001" spans="22:47" x14ac:dyDescent="0.2">
      <c r="V3001" s="7" t="str">
        <f t="shared" si="908"/>
        <v>诞生岛8-1</v>
      </c>
      <c r="W3001" s="7">
        <f t="shared" si="917"/>
        <v>5821</v>
      </c>
      <c r="X3001" s="9" t="s">
        <v>3483</v>
      </c>
      <c r="Y3001" s="9">
        <v>1</v>
      </c>
      <c r="Z3001" s="8">
        <f t="shared" si="913"/>
        <v>16336</v>
      </c>
      <c r="AA3001" s="6" t="s">
        <v>3967</v>
      </c>
      <c r="AB3001" s="6">
        <v>36293606</v>
      </c>
      <c r="AC3001" s="6">
        <f t="shared" si="918"/>
        <v>3.5700000000000003</v>
      </c>
      <c r="AD3001" s="6">
        <f t="shared" si="919"/>
        <v>129568173</v>
      </c>
      <c r="AE3001" s="6">
        <f t="shared" ref="AE3001" si="925">IF(MOD(Y3001,1)=0,INT(AD3000*0.3),0)</f>
        <v>38821033</v>
      </c>
      <c r="AF3001" s="6">
        <v>3870000</v>
      </c>
      <c r="AG3001" s="11">
        <f t="shared" si="921"/>
        <v>172259206</v>
      </c>
      <c r="AH3001">
        <f t="shared" si="920"/>
        <v>4.7462686953729536</v>
      </c>
      <c r="AI3001" s="53">
        <v>0.9</v>
      </c>
      <c r="AJ3001" s="7" t="str">
        <f t="shared" si="909"/>
        <v>hp_172259206</v>
      </c>
      <c r="AK3001" s="7" t="s">
        <v>3968</v>
      </c>
      <c r="AL3001" s="7">
        <v>7305520</v>
      </c>
      <c r="AM3001" s="7">
        <f>INT(IF(MOD(Y3001,3)=0,INT(AL3001*0.55),INT(AL3001*0.35)))</f>
        <v>2556932</v>
      </c>
      <c r="AN3001" s="54">
        <f t="shared" si="910"/>
        <v>31206564</v>
      </c>
      <c r="AO3001" s="7" t="str">
        <f t="shared" si="911"/>
        <v>atk_31206564</v>
      </c>
      <c r="AP3001" s="7" t="s">
        <v>3973</v>
      </c>
      <c r="AQ3001" s="7" t="s">
        <v>4001</v>
      </c>
      <c r="AR3001" s="7" t="s">
        <v>3975</v>
      </c>
      <c r="AS3001" s="7" t="s">
        <v>3976</v>
      </c>
      <c r="AU3001" s="7" t="str">
        <f t="shared" si="912"/>
        <v>hp_172259206;atk_31206564;hit_500000;miss_120;cirt_0;cirtSub_-3500</v>
      </c>
    </row>
    <row r="3002" spans="22:47" x14ac:dyDescent="0.2">
      <c r="V3002" s="7" t="str">
        <f t="shared" si="908"/>
        <v>诞生岛8-2</v>
      </c>
      <c r="W3002" s="7">
        <f t="shared" si="917"/>
        <v>5823</v>
      </c>
      <c r="X3002" s="9" t="s">
        <v>3483</v>
      </c>
      <c r="Y3002" s="9">
        <v>2</v>
      </c>
      <c r="Z3002" s="8">
        <f t="shared" si="913"/>
        <v>16338</v>
      </c>
      <c r="AA3002" s="6" t="s">
        <v>3967</v>
      </c>
      <c r="AB3002" s="6">
        <v>36314350</v>
      </c>
      <c r="AC3002" s="6">
        <f t="shared" si="918"/>
        <v>3.5700000000000003</v>
      </c>
      <c r="AD3002" s="6">
        <f t="shared" si="919"/>
        <v>129642229</v>
      </c>
      <c r="AE3002" s="6">
        <f t="shared" si="923"/>
        <v>38821033</v>
      </c>
      <c r="AF3002" s="6">
        <v>3870000</v>
      </c>
      <c r="AG3002" s="11">
        <f t="shared" si="921"/>
        <v>172333262</v>
      </c>
      <c r="AH3002">
        <f t="shared" si="920"/>
        <v>4.745596768219726</v>
      </c>
      <c r="AI3002" s="53">
        <v>0.9</v>
      </c>
      <c r="AJ3002" s="7" t="str">
        <f t="shared" si="909"/>
        <v>hp_172333262</v>
      </c>
      <c r="AK3002" s="7" t="s">
        <v>3968</v>
      </c>
      <c r="AL3002" s="7">
        <v>7311920</v>
      </c>
      <c r="AM3002" s="7">
        <f>INT(IF(MOD(Y3002,3)=0,INT(AL3002*0.55),INT(AL3002*0.35)))</f>
        <v>2559172</v>
      </c>
      <c r="AN3002" s="54">
        <f t="shared" si="910"/>
        <v>31229481</v>
      </c>
      <c r="AO3002" s="7" t="str">
        <f t="shared" si="911"/>
        <v>atk_31229481</v>
      </c>
      <c r="AP3002" s="7" t="s">
        <v>3973</v>
      </c>
      <c r="AQ3002" s="7" t="s">
        <v>4001</v>
      </c>
      <c r="AR3002" s="7" t="s">
        <v>3975</v>
      </c>
      <c r="AS3002" s="7" t="s">
        <v>3976</v>
      </c>
      <c r="AU3002" s="7" t="str">
        <f t="shared" si="912"/>
        <v>hp_172333262;atk_31229481;hit_500000;miss_120;cirt_0;cirtSub_-3500</v>
      </c>
    </row>
    <row r="3003" spans="22:47" x14ac:dyDescent="0.2">
      <c r="V3003" s="7" t="str">
        <f t="shared" si="908"/>
        <v>诞生岛8-3</v>
      </c>
      <c r="W3003" s="7">
        <f t="shared" si="917"/>
        <v>5825</v>
      </c>
      <c r="X3003" s="9" t="s">
        <v>3483</v>
      </c>
      <c r="Y3003" s="9">
        <v>3</v>
      </c>
      <c r="Z3003" s="8">
        <f t="shared" si="913"/>
        <v>16341</v>
      </c>
      <c r="AA3003" s="6" t="s">
        <v>3967</v>
      </c>
      <c r="AB3003" s="6">
        <v>36335097</v>
      </c>
      <c r="AC3003" s="6">
        <f t="shared" si="918"/>
        <v>3.5725000000000002</v>
      </c>
      <c r="AD3003" s="6">
        <f t="shared" si="919"/>
        <v>129807134</v>
      </c>
      <c r="AE3003" s="6">
        <f t="shared" si="923"/>
        <v>38821033</v>
      </c>
      <c r="AF3003" s="6">
        <v>3870000</v>
      </c>
      <c r="AG3003" s="11">
        <f t="shared" si="921"/>
        <v>172498167</v>
      </c>
      <c r="AH3003">
        <f t="shared" si="920"/>
        <v>4.7474255263444043</v>
      </c>
      <c r="AI3003" s="53">
        <v>0.9</v>
      </c>
      <c r="AJ3003" s="7" t="str">
        <f t="shared" si="909"/>
        <v>hp_172498167</v>
      </c>
      <c r="AK3003" s="7" t="s">
        <v>3968</v>
      </c>
      <c r="AL3003" s="7">
        <v>7318320</v>
      </c>
      <c r="AM3003" s="7">
        <f>INT(IF(MOD(Y3003,3)=0,INT(AL3003*0.55),INT(AL3003*0.35)))</f>
        <v>4025076</v>
      </c>
      <c r="AN3003" s="54">
        <f t="shared" si="910"/>
        <v>31268861</v>
      </c>
      <c r="AO3003" s="7" t="str">
        <f t="shared" si="911"/>
        <v>atk_31268861</v>
      </c>
      <c r="AP3003" s="7" t="s">
        <v>3973</v>
      </c>
      <c r="AQ3003" s="7" t="s">
        <v>4001</v>
      </c>
      <c r="AR3003" s="7" t="s">
        <v>3975</v>
      </c>
      <c r="AS3003" s="7" t="s">
        <v>3976</v>
      </c>
      <c r="AU3003" s="7" t="str">
        <f t="shared" si="912"/>
        <v>hp_172498167;atk_31268861;hit_500000;miss_120;cirt_0;cirtSub_-3500</v>
      </c>
    </row>
    <row r="3004" spans="22:47" x14ac:dyDescent="0.2">
      <c r="V3004" s="7" t="str">
        <f t="shared" si="908"/>
        <v>诞生岛8-4</v>
      </c>
      <c r="W3004" s="7">
        <f t="shared" si="917"/>
        <v>5827</v>
      </c>
      <c r="X3004" s="9" t="s">
        <v>3483</v>
      </c>
      <c r="Y3004" s="9">
        <v>4</v>
      </c>
      <c r="Z3004" s="8">
        <f t="shared" si="913"/>
        <v>16345</v>
      </c>
      <c r="AA3004" s="6" t="s">
        <v>3967</v>
      </c>
      <c r="AB3004" s="6">
        <v>36355847</v>
      </c>
      <c r="AC3004" s="6">
        <f t="shared" si="918"/>
        <v>3.5725000000000002</v>
      </c>
      <c r="AD3004" s="6">
        <f t="shared" si="919"/>
        <v>129881263</v>
      </c>
      <c r="AE3004" s="6">
        <f t="shared" si="923"/>
        <v>38821033</v>
      </c>
      <c r="AF3004" s="6">
        <v>3870000</v>
      </c>
      <c r="AG3004" s="11">
        <f t="shared" si="921"/>
        <v>172572296</v>
      </c>
      <c r="AH3004">
        <f t="shared" si="920"/>
        <v>4.7467549305067767</v>
      </c>
      <c r="AI3004" s="53">
        <v>0.9</v>
      </c>
      <c r="AJ3004" s="7" t="str">
        <f t="shared" si="909"/>
        <v>hp_172572296</v>
      </c>
      <c r="AK3004" s="7" t="s">
        <v>3968</v>
      </c>
      <c r="AL3004" s="7">
        <v>7324720</v>
      </c>
      <c r="AM3004" s="7">
        <f>INT(IF(MOD(Y3004,3)=0,INT(AL3004*0.55),INT(AL3004*0.35)))</f>
        <v>2563652</v>
      </c>
      <c r="AN3004" s="54">
        <f t="shared" si="910"/>
        <v>31291785</v>
      </c>
      <c r="AO3004" s="7" t="str">
        <f t="shared" si="911"/>
        <v>atk_31291785</v>
      </c>
      <c r="AP3004" s="7" t="s">
        <v>3973</v>
      </c>
      <c r="AQ3004" s="7" t="s">
        <v>4001</v>
      </c>
      <c r="AR3004" s="7" t="s">
        <v>3975</v>
      </c>
      <c r="AS3004" s="7" t="s">
        <v>3976</v>
      </c>
      <c r="AU3004" s="7" t="str">
        <f t="shared" si="912"/>
        <v>hp_172572296;atk_31291785;hit_500000;miss_120;cirt_0;cirtSub_-3500</v>
      </c>
    </row>
    <row r="3005" spans="22:47" x14ac:dyDescent="0.2">
      <c r="V3005" s="7" t="str">
        <f t="shared" si="908"/>
        <v>诞生岛8-5</v>
      </c>
      <c r="W3005" s="7">
        <f t="shared" si="917"/>
        <v>5829</v>
      </c>
      <c r="X3005" s="9" t="s">
        <v>3483</v>
      </c>
      <c r="Y3005" s="9">
        <v>5</v>
      </c>
      <c r="Z3005" s="8">
        <f t="shared" si="913"/>
        <v>16350</v>
      </c>
      <c r="AA3005" s="6" t="s">
        <v>3967</v>
      </c>
      <c r="AB3005" s="6">
        <v>36376600</v>
      </c>
      <c r="AC3005" s="6">
        <f t="shared" si="918"/>
        <v>3.5725000000000002</v>
      </c>
      <c r="AD3005" s="6">
        <f t="shared" si="919"/>
        <v>129955403</v>
      </c>
      <c r="AE3005" s="6">
        <f t="shared" si="923"/>
        <v>38821033</v>
      </c>
      <c r="AF3005" s="6">
        <v>3870000</v>
      </c>
      <c r="AG3005" s="11">
        <f t="shared" si="921"/>
        <v>172646436</v>
      </c>
      <c r="AH3005">
        <f t="shared" si="920"/>
        <v>4.7460850106936876</v>
      </c>
      <c r="AI3005" s="53">
        <v>0.9</v>
      </c>
      <c r="AJ3005" s="7" t="str">
        <f t="shared" si="909"/>
        <v>hp_172646436</v>
      </c>
      <c r="AK3005" s="7" t="s">
        <v>3968</v>
      </c>
      <c r="AL3005" s="7">
        <v>7331120</v>
      </c>
      <c r="AM3005" s="7">
        <f>INT(IF(MOD(Y3005,3)=0,INT(AL3005*0.55),INT(AL3005*0.35)))</f>
        <v>2565892</v>
      </c>
      <c r="AN3005" s="54">
        <f t="shared" si="910"/>
        <v>31314706</v>
      </c>
      <c r="AO3005" s="7" t="str">
        <f t="shared" si="911"/>
        <v>atk_31314706</v>
      </c>
      <c r="AP3005" s="7" t="s">
        <v>3973</v>
      </c>
      <c r="AQ3005" s="7" t="s">
        <v>4001</v>
      </c>
      <c r="AR3005" s="7" t="s">
        <v>3975</v>
      </c>
      <c r="AS3005" s="7" t="s">
        <v>3976</v>
      </c>
      <c r="AU3005" s="7" t="str">
        <f t="shared" si="912"/>
        <v>hp_172646436;atk_31314706;hit_500000;miss_120;cirt_0;cirtSub_-3500</v>
      </c>
    </row>
    <row r="3006" spans="22:47" x14ac:dyDescent="0.2">
      <c r="V3006" s="7" t="str">
        <f t="shared" si="908"/>
        <v>诞生岛8-6</v>
      </c>
      <c r="W3006" s="7">
        <f t="shared" si="917"/>
        <v>5831</v>
      </c>
      <c r="X3006" s="9" t="s">
        <v>3483</v>
      </c>
      <c r="Y3006" s="9">
        <v>6</v>
      </c>
      <c r="Z3006" s="8">
        <f t="shared" si="913"/>
        <v>16356</v>
      </c>
      <c r="AA3006" s="6" t="s">
        <v>3967</v>
      </c>
      <c r="AB3006" s="6">
        <v>36397356</v>
      </c>
      <c r="AC3006" s="6">
        <f t="shared" si="918"/>
        <v>3.5750000000000002</v>
      </c>
      <c r="AD3006" s="6">
        <f t="shared" si="919"/>
        <v>130120547</v>
      </c>
      <c r="AE3006" s="6">
        <f t="shared" si="923"/>
        <v>38821033</v>
      </c>
      <c r="AF3006" s="6">
        <v>3870000</v>
      </c>
      <c r="AG3006" s="11">
        <f t="shared" si="921"/>
        <v>172811580</v>
      </c>
      <c r="AH3006">
        <f t="shared" si="920"/>
        <v>4.7479157551993616</v>
      </c>
      <c r="AI3006" s="53">
        <v>0.9</v>
      </c>
      <c r="AJ3006" s="7" t="str">
        <f t="shared" si="909"/>
        <v>hp_172811580</v>
      </c>
      <c r="AK3006" s="7" t="s">
        <v>3968</v>
      </c>
      <c r="AL3006" s="7">
        <v>7337520</v>
      </c>
      <c r="AM3006" s="7">
        <f>INT(IF(MOD(Y3006,3)=0,INT(AL3006*0.55),INT(AL3006*0.35)))</f>
        <v>4035636</v>
      </c>
      <c r="AN3006" s="54">
        <f t="shared" si="910"/>
        <v>31354134</v>
      </c>
      <c r="AO3006" s="7" t="str">
        <f t="shared" si="911"/>
        <v>atk_31354134</v>
      </c>
      <c r="AP3006" s="7" t="s">
        <v>3973</v>
      </c>
      <c r="AQ3006" s="7" t="s">
        <v>4001</v>
      </c>
      <c r="AR3006" s="7" t="s">
        <v>3975</v>
      </c>
      <c r="AS3006" s="7" t="s">
        <v>3976</v>
      </c>
      <c r="AU3006" s="7" t="str">
        <f t="shared" si="912"/>
        <v>hp_172811580;atk_31354134;hit_500000;miss_120;cirt_0;cirtSub_-3500</v>
      </c>
    </row>
    <row r="3007" spans="22:47" x14ac:dyDescent="0.2">
      <c r="V3007" s="7" t="str">
        <f t="shared" si="908"/>
        <v>诞生岛8-7</v>
      </c>
      <c r="W3007" s="7">
        <f t="shared" si="917"/>
        <v>5833</v>
      </c>
      <c r="X3007" s="9" t="s">
        <v>3483</v>
      </c>
      <c r="Y3007" s="9">
        <v>7</v>
      </c>
      <c r="Z3007" s="8">
        <f t="shared" si="913"/>
        <v>16363</v>
      </c>
      <c r="AA3007" s="6" t="s">
        <v>3967</v>
      </c>
      <c r="AB3007" s="6">
        <v>36418115</v>
      </c>
      <c r="AC3007" s="6">
        <f t="shared" si="918"/>
        <v>3.5750000000000002</v>
      </c>
      <c r="AD3007" s="6">
        <f t="shared" si="919"/>
        <v>130194761</v>
      </c>
      <c r="AE3007" s="6">
        <f t="shared" si="923"/>
        <v>38821033</v>
      </c>
      <c r="AF3007" s="6">
        <v>3870000</v>
      </c>
      <c r="AG3007" s="11">
        <f t="shared" si="921"/>
        <v>172885794</v>
      </c>
      <c r="AH3007">
        <f t="shared" si="920"/>
        <v>4.7472471872857778</v>
      </c>
      <c r="AI3007" s="53">
        <v>0.9</v>
      </c>
      <c r="AJ3007" s="7" t="str">
        <f t="shared" si="909"/>
        <v>hp_172885794</v>
      </c>
      <c r="AK3007" s="7" t="s">
        <v>3968</v>
      </c>
      <c r="AL3007" s="7">
        <v>7343920</v>
      </c>
      <c r="AM3007" s="7">
        <f>INT(IF(MOD(Y3007,3)=0,INT(AL3007*0.55),INT(AL3007*0.35)))</f>
        <v>2570372</v>
      </c>
      <c r="AN3007" s="54">
        <f t="shared" si="910"/>
        <v>31377063</v>
      </c>
      <c r="AO3007" s="7" t="str">
        <f t="shared" si="911"/>
        <v>atk_31377063</v>
      </c>
      <c r="AP3007" s="7" t="s">
        <v>3973</v>
      </c>
      <c r="AQ3007" s="7" t="s">
        <v>4001</v>
      </c>
      <c r="AR3007" s="7" t="s">
        <v>3975</v>
      </c>
      <c r="AS3007" s="7" t="s">
        <v>3976</v>
      </c>
      <c r="AU3007" s="7" t="str">
        <f t="shared" si="912"/>
        <v>hp_172885794;atk_31377063;hit_500000;miss_120;cirt_0;cirtSub_-3500</v>
      </c>
    </row>
    <row r="3008" spans="22:47" x14ac:dyDescent="0.2">
      <c r="V3008" s="7" t="str">
        <f t="shared" si="908"/>
        <v>诞生岛8-8</v>
      </c>
      <c r="W3008" s="7">
        <f t="shared" si="917"/>
        <v>5835</v>
      </c>
      <c r="X3008" s="9" t="s">
        <v>3483</v>
      </c>
      <c r="Y3008" s="9">
        <v>8</v>
      </c>
      <c r="Z3008" s="8">
        <f t="shared" si="913"/>
        <v>16371</v>
      </c>
      <c r="AA3008" s="6" t="s">
        <v>3967</v>
      </c>
      <c r="AB3008" s="6">
        <v>36438875</v>
      </c>
      <c r="AC3008" s="6">
        <f t="shared" si="918"/>
        <v>3.5750000000000002</v>
      </c>
      <c r="AD3008" s="6">
        <f t="shared" si="919"/>
        <v>130268978</v>
      </c>
      <c r="AE3008" s="6">
        <f t="shared" si="923"/>
        <v>38821033</v>
      </c>
      <c r="AF3008" s="6">
        <v>3870000</v>
      </c>
      <c r="AG3008" s="11">
        <f t="shared" si="921"/>
        <v>172960011</v>
      </c>
      <c r="AH3008">
        <f t="shared" si="920"/>
        <v>4.7465793331984045</v>
      </c>
      <c r="AI3008" s="53">
        <v>0.9</v>
      </c>
      <c r="AJ3008" s="7" t="str">
        <f t="shared" si="909"/>
        <v>hp_172960011</v>
      </c>
      <c r="AK3008" s="7" t="s">
        <v>3968</v>
      </c>
      <c r="AL3008" s="7">
        <v>7350320</v>
      </c>
      <c r="AM3008" s="7">
        <f>INT(IF(MOD(Y3008,3)=0,INT(AL3008*0.55),INT(AL3008*0.35)))</f>
        <v>2572612</v>
      </c>
      <c r="AN3008" s="54">
        <f t="shared" si="910"/>
        <v>31399989</v>
      </c>
      <c r="AO3008" s="7" t="str">
        <f t="shared" si="911"/>
        <v>atk_31399989</v>
      </c>
      <c r="AP3008" s="7" t="s">
        <v>3973</v>
      </c>
      <c r="AQ3008" s="7" t="s">
        <v>4001</v>
      </c>
      <c r="AR3008" s="7" t="s">
        <v>3975</v>
      </c>
      <c r="AS3008" s="7" t="s">
        <v>3976</v>
      </c>
      <c r="AU3008" s="7" t="str">
        <f t="shared" si="912"/>
        <v>hp_172960011;atk_31399989;hit_500000;miss_120;cirt_0;cirtSub_-3500</v>
      </c>
    </row>
    <row r="3009" spans="22:47" x14ac:dyDescent="0.2">
      <c r="V3009" s="7" t="str">
        <f t="shared" ref="V3009:V3072" si="926">X3009&amp;"-"&amp;Y3009</f>
        <v>诞生岛8-9</v>
      </c>
      <c r="W3009" s="7">
        <f t="shared" si="917"/>
        <v>5837</v>
      </c>
      <c r="X3009" s="9" t="s">
        <v>3483</v>
      </c>
      <c r="Y3009" s="9">
        <v>9</v>
      </c>
      <c r="Z3009" s="8">
        <f t="shared" si="913"/>
        <v>16380</v>
      </c>
      <c r="AA3009" s="6" t="s">
        <v>3967</v>
      </c>
      <c r="AB3009" s="6">
        <v>36459638</v>
      </c>
      <c r="AC3009" s="6">
        <f t="shared" si="918"/>
        <v>3.5775000000000001</v>
      </c>
      <c r="AD3009" s="6">
        <f t="shared" si="919"/>
        <v>130434354</v>
      </c>
      <c r="AE3009" s="6">
        <f t="shared" si="923"/>
        <v>38821033</v>
      </c>
      <c r="AF3009" s="6">
        <v>3870000</v>
      </c>
      <c r="AG3009" s="11">
        <f t="shared" si="921"/>
        <v>173125387</v>
      </c>
      <c r="AH3009">
        <f t="shared" si="920"/>
        <v>4.7484121208224837</v>
      </c>
      <c r="AI3009" s="53">
        <v>0.9</v>
      </c>
      <c r="AJ3009" s="7" t="str">
        <f t="shared" ref="AJ3009:AJ3072" si="927">AA3009&amp;"_"&amp;AG3009</f>
        <v>hp_173125387</v>
      </c>
      <c r="AK3009" s="7" t="s">
        <v>3968</v>
      </c>
      <c r="AL3009" s="7">
        <v>7356720</v>
      </c>
      <c r="AM3009" s="7">
        <f>INT(IF(MOD(Y3009,3)=0,INT(AL3009*0.55),INT(AL3009*0.35)))</f>
        <v>4046196</v>
      </c>
      <c r="AN3009" s="54">
        <f t="shared" si="910"/>
        <v>31439464</v>
      </c>
      <c r="AO3009" s="7" t="str">
        <f t="shared" si="911"/>
        <v>atk_31439464</v>
      </c>
      <c r="AP3009" s="7" t="s">
        <v>3973</v>
      </c>
      <c r="AQ3009" s="7" t="s">
        <v>4001</v>
      </c>
      <c r="AR3009" s="7" t="s">
        <v>3975</v>
      </c>
      <c r="AS3009" s="7" t="s">
        <v>3976</v>
      </c>
      <c r="AU3009" s="7" t="str">
        <f t="shared" si="912"/>
        <v>hp_173125387;atk_31439464;hit_500000;miss_120;cirt_0;cirtSub_-3500</v>
      </c>
    </row>
    <row r="3010" spans="22:47" x14ac:dyDescent="0.2">
      <c r="V3010" s="7" t="str">
        <f t="shared" si="926"/>
        <v>诞生岛8-10</v>
      </c>
      <c r="W3010" s="7">
        <f t="shared" si="917"/>
        <v>5839</v>
      </c>
      <c r="X3010" s="9" t="s">
        <v>3483</v>
      </c>
      <c r="Y3010" s="9">
        <v>10</v>
      </c>
      <c r="Z3010" s="8">
        <f t="shared" si="913"/>
        <v>16390</v>
      </c>
      <c r="AA3010" s="6" t="s">
        <v>3967</v>
      </c>
      <c r="AB3010" s="6">
        <v>36480402</v>
      </c>
      <c r="AC3010" s="6">
        <f t="shared" si="918"/>
        <v>3.5775000000000001</v>
      </c>
      <c r="AD3010" s="6">
        <f t="shared" si="919"/>
        <v>130508638</v>
      </c>
      <c r="AE3010" s="6">
        <f t="shared" si="923"/>
        <v>38821033</v>
      </c>
      <c r="AF3010" s="6">
        <v>3870000</v>
      </c>
      <c r="AG3010" s="11">
        <f t="shared" si="921"/>
        <v>173199671</v>
      </c>
      <c r="AH3010">
        <f t="shared" si="920"/>
        <v>4.7477456799955222</v>
      </c>
      <c r="AI3010" s="53">
        <v>0.9</v>
      </c>
      <c r="AJ3010" s="7" t="str">
        <f t="shared" si="927"/>
        <v>hp_173199671</v>
      </c>
      <c r="AK3010" s="7" t="s">
        <v>3968</v>
      </c>
      <c r="AL3010" s="7">
        <v>7363120</v>
      </c>
      <c r="AM3010" s="7">
        <f>INT(IF(MOD(Y3010,3)=0,INT(AL3010*0.55),INT(AL3010*0.35)))</f>
        <v>2577092</v>
      </c>
      <c r="AN3010" s="54">
        <f t="shared" ref="AN3010:AN3073" si="928">INT(AL3010*AI3010*AH3010)</f>
        <v>31462399</v>
      </c>
      <c r="AO3010" s="7" t="str">
        <f t="shared" ref="AO3010:AO3073" si="929">AK3010&amp;"_"&amp;AN3010</f>
        <v>atk_31462399</v>
      </c>
      <c r="AP3010" s="7" t="s">
        <v>3973</v>
      </c>
      <c r="AQ3010" s="7" t="s">
        <v>4001</v>
      </c>
      <c r="AR3010" s="7" t="s">
        <v>3975</v>
      </c>
      <c r="AS3010" s="7" t="s">
        <v>3976</v>
      </c>
      <c r="AU3010" s="7" t="str">
        <f t="shared" ref="AU3010:AU3073" si="930">AJ3010&amp;";"&amp;AO3010&amp;";"&amp;AP3010&amp;";"&amp;AQ3010&amp;";"&amp;AR3010&amp;";"&amp;AS3010</f>
        <v>hp_173199671;atk_31462399;hit_500000;miss_120;cirt_0;cirtSub_-3500</v>
      </c>
    </row>
    <row r="3011" spans="22:47" x14ac:dyDescent="0.2">
      <c r="V3011" s="7" t="str">
        <f t="shared" si="926"/>
        <v>诞生岛9-1</v>
      </c>
      <c r="W3011" s="7">
        <f t="shared" si="917"/>
        <v>5841</v>
      </c>
      <c r="X3011" s="9" t="s">
        <v>3484</v>
      </c>
      <c r="Y3011" s="9">
        <v>1</v>
      </c>
      <c r="Z3011" s="8">
        <f t="shared" ref="Z3011:Z3074" si="931">Y3011+Z3010</f>
        <v>16391</v>
      </c>
      <c r="AA3011" s="6" t="s">
        <v>3967</v>
      </c>
      <c r="AB3011" s="6">
        <v>36501169</v>
      </c>
      <c r="AC3011" s="6">
        <f t="shared" si="918"/>
        <v>3.58</v>
      </c>
      <c r="AD3011" s="6">
        <f t="shared" si="919"/>
        <v>130674185</v>
      </c>
      <c r="AE3011" s="6">
        <f t="shared" ref="AE3011" si="932">IF(MOD(Y3011,1)=0,INT(AD3010*0.3),0)</f>
        <v>39152591</v>
      </c>
      <c r="AF3011" s="6">
        <v>3870000</v>
      </c>
      <c r="AG3011" s="11">
        <f t="shared" si="921"/>
        <v>173696776</v>
      </c>
      <c r="AH3011">
        <f t="shared" si="920"/>
        <v>4.758663373219636</v>
      </c>
      <c r="AI3011" s="53">
        <v>0.9</v>
      </c>
      <c r="AJ3011" s="7" t="str">
        <f t="shared" si="927"/>
        <v>hp_173696776</v>
      </c>
      <c r="AK3011" s="7" t="s">
        <v>3968</v>
      </c>
      <c r="AL3011" s="7">
        <v>7369520</v>
      </c>
      <c r="AM3011" s="7">
        <f>INT(IF(MOD(Y3011,3)=0,INT(AL3011*0.55),INT(AL3011*0.35)))</f>
        <v>2579332</v>
      </c>
      <c r="AN3011" s="54">
        <f t="shared" si="928"/>
        <v>31562158</v>
      </c>
      <c r="AO3011" s="7" t="str">
        <f t="shared" si="929"/>
        <v>atk_31562158</v>
      </c>
      <c r="AP3011" s="7" t="s">
        <v>3973</v>
      </c>
      <c r="AQ3011" s="7" t="s">
        <v>4001</v>
      </c>
      <c r="AR3011" s="7" t="s">
        <v>3975</v>
      </c>
      <c r="AS3011" s="7" t="s">
        <v>3976</v>
      </c>
      <c r="AU3011" s="7" t="str">
        <f t="shared" si="930"/>
        <v>hp_173696776;atk_31562158;hit_500000;miss_120;cirt_0;cirtSub_-3500</v>
      </c>
    </row>
    <row r="3012" spans="22:47" x14ac:dyDescent="0.2">
      <c r="V3012" s="7" t="str">
        <f t="shared" si="926"/>
        <v>诞生岛9-2</v>
      </c>
      <c r="W3012" s="7">
        <f t="shared" si="917"/>
        <v>5843</v>
      </c>
      <c r="X3012" s="9" t="s">
        <v>3484</v>
      </c>
      <c r="Y3012" s="9">
        <v>2</v>
      </c>
      <c r="Z3012" s="8">
        <f t="shared" si="931"/>
        <v>16393</v>
      </c>
      <c r="AA3012" s="6" t="s">
        <v>3967</v>
      </c>
      <c r="AB3012" s="6">
        <v>36521937</v>
      </c>
      <c r="AC3012" s="6">
        <f t="shared" si="918"/>
        <v>3.58</v>
      </c>
      <c r="AD3012" s="6">
        <f t="shared" si="919"/>
        <v>130748534</v>
      </c>
      <c r="AE3012" s="6">
        <f t="shared" si="923"/>
        <v>39152591</v>
      </c>
      <c r="AF3012" s="6">
        <v>3870000</v>
      </c>
      <c r="AG3012" s="11">
        <f t="shared" si="921"/>
        <v>173771125</v>
      </c>
      <c r="AH3012">
        <f t="shared" si="920"/>
        <v>4.7579931206825092</v>
      </c>
      <c r="AI3012" s="53">
        <v>0.9</v>
      </c>
      <c r="AJ3012" s="7" t="str">
        <f t="shared" si="927"/>
        <v>hp_173771125</v>
      </c>
      <c r="AK3012" s="7" t="s">
        <v>3968</v>
      </c>
      <c r="AL3012" s="7">
        <v>7375920</v>
      </c>
      <c r="AM3012" s="7">
        <f>INT(IF(MOD(Y3012,3)=0,INT(AL3012*0.55),INT(AL3012*0.35)))</f>
        <v>2581572</v>
      </c>
      <c r="AN3012" s="54">
        <f t="shared" si="928"/>
        <v>31585118</v>
      </c>
      <c r="AO3012" s="7" t="str">
        <f t="shared" si="929"/>
        <v>atk_31585118</v>
      </c>
      <c r="AP3012" s="7" t="s">
        <v>3973</v>
      </c>
      <c r="AQ3012" s="7" t="s">
        <v>4001</v>
      </c>
      <c r="AR3012" s="7" t="s">
        <v>3975</v>
      </c>
      <c r="AS3012" s="7" t="s">
        <v>3976</v>
      </c>
      <c r="AU3012" s="7" t="str">
        <f t="shared" si="930"/>
        <v>hp_173771125;atk_31585118;hit_500000;miss_120;cirt_0;cirtSub_-3500</v>
      </c>
    </row>
    <row r="3013" spans="22:47" x14ac:dyDescent="0.2">
      <c r="V3013" s="7" t="str">
        <f t="shared" si="926"/>
        <v>诞生岛9-3</v>
      </c>
      <c r="W3013" s="7">
        <f t="shared" si="917"/>
        <v>5845</v>
      </c>
      <c r="X3013" s="9" t="s">
        <v>3484</v>
      </c>
      <c r="Y3013" s="9">
        <v>3</v>
      </c>
      <c r="Z3013" s="8">
        <f t="shared" si="931"/>
        <v>16396</v>
      </c>
      <c r="AA3013" s="6" t="s">
        <v>3967</v>
      </c>
      <c r="AB3013" s="6">
        <v>36542707</v>
      </c>
      <c r="AC3013" s="6">
        <f t="shared" si="918"/>
        <v>3.5825</v>
      </c>
      <c r="AD3013" s="6">
        <f t="shared" si="919"/>
        <v>130914247</v>
      </c>
      <c r="AE3013" s="6">
        <f t="shared" si="923"/>
        <v>39152591</v>
      </c>
      <c r="AF3013" s="6">
        <v>3870000</v>
      </c>
      <c r="AG3013" s="11">
        <f t="shared" si="921"/>
        <v>173936838</v>
      </c>
      <c r="AH3013">
        <f t="shared" si="920"/>
        <v>4.7598235675315461</v>
      </c>
      <c r="AI3013" s="53">
        <v>0.9</v>
      </c>
      <c r="AJ3013" s="7" t="str">
        <f t="shared" si="927"/>
        <v>hp_173936838</v>
      </c>
      <c r="AK3013" s="7" t="s">
        <v>3968</v>
      </c>
      <c r="AL3013" s="7">
        <v>7382320</v>
      </c>
      <c r="AM3013" s="7">
        <f>INT(IF(MOD(Y3013,3)=0,INT(AL3013*0.55),INT(AL3013*0.35)))</f>
        <v>4060276</v>
      </c>
      <c r="AN3013" s="54">
        <f t="shared" si="928"/>
        <v>31624686</v>
      </c>
      <c r="AO3013" s="7" t="str">
        <f t="shared" si="929"/>
        <v>atk_31624686</v>
      </c>
      <c r="AP3013" s="7" t="s">
        <v>3973</v>
      </c>
      <c r="AQ3013" s="7" t="s">
        <v>4001</v>
      </c>
      <c r="AR3013" s="7" t="s">
        <v>3975</v>
      </c>
      <c r="AS3013" s="7" t="s">
        <v>3976</v>
      </c>
      <c r="AU3013" s="7" t="str">
        <f t="shared" si="930"/>
        <v>hp_173936838;atk_31624686;hit_500000;miss_120;cirt_0;cirtSub_-3500</v>
      </c>
    </row>
    <row r="3014" spans="22:47" x14ac:dyDescent="0.2">
      <c r="V3014" s="7" t="str">
        <f t="shared" si="926"/>
        <v>诞生岛9-4</v>
      </c>
      <c r="W3014" s="7">
        <f t="shared" si="917"/>
        <v>5847</v>
      </c>
      <c r="X3014" s="9" t="s">
        <v>3484</v>
      </c>
      <c r="Y3014" s="9">
        <v>4</v>
      </c>
      <c r="Z3014" s="8">
        <f t="shared" si="931"/>
        <v>16400</v>
      </c>
      <c r="AA3014" s="6" t="s">
        <v>3967</v>
      </c>
      <c r="AB3014" s="6">
        <v>36563479</v>
      </c>
      <c r="AC3014" s="6">
        <f t="shared" si="918"/>
        <v>3.5825</v>
      </c>
      <c r="AD3014" s="6">
        <f t="shared" si="919"/>
        <v>130988663</v>
      </c>
      <c r="AE3014" s="6">
        <f t="shared" si="923"/>
        <v>39152591</v>
      </c>
      <c r="AF3014" s="6">
        <v>3870000</v>
      </c>
      <c r="AG3014" s="11">
        <f t="shared" si="921"/>
        <v>174011254</v>
      </c>
      <c r="AH3014">
        <f t="shared" si="920"/>
        <v>4.7591547292313185</v>
      </c>
      <c r="AI3014" s="53">
        <v>0.9</v>
      </c>
      <c r="AJ3014" s="7" t="str">
        <f t="shared" si="927"/>
        <v>hp_174011254</v>
      </c>
      <c r="AK3014" s="7" t="s">
        <v>3968</v>
      </c>
      <c r="AL3014" s="7">
        <v>7388720</v>
      </c>
      <c r="AM3014" s="7">
        <f>INT(IF(MOD(Y3014,3)=0,INT(AL3014*0.55),INT(AL3014*0.35)))</f>
        <v>2586052</v>
      </c>
      <c r="AN3014" s="54">
        <f t="shared" si="928"/>
        <v>31647655</v>
      </c>
      <c r="AO3014" s="7" t="str">
        <f t="shared" si="929"/>
        <v>atk_31647655</v>
      </c>
      <c r="AP3014" s="7" t="s">
        <v>3973</v>
      </c>
      <c r="AQ3014" s="7" t="s">
        <v>4001</v>
      </c>
      <c r="AR3014" s="7" t="s">
        <v>3975</v>
      </c>
      <c r="AS3014" s="7" t="s">
        <v>3976</v>
      </c>
      <c r="AU3014" s="7" t="str">
        <f t="shared" si="930"/>
        <v>hp_174011254;atk_31647655;hit_500000;miss_120;cirt_0;cirtSub_-3500</v>
      </c>
    </row>
    <row r="3015" spans="22:47" x14ac:dyDescent="0.2">
      <c r="V3015" s="7" t="str">
        <f t="shared" si="926"/>
        <v>诞生岛9-5</v>
      </c>
      <c r="W3015" s="7">
        <f t="shared" si="917"/>
        <v>5849</v>
      </c>
      <c r="X3015" s="9" t="s">
        <v>3484</v>
      </c>
      <c r="Y3015" s="9">
        <v>5</v>
      </c>
      <c r="Z3015" s="8">
        <f t="shared" si="931"/>
        <v>16405</v>
      </c>
      <c r="AA3015" s="6" t="s">
        <v>3967</v>
      </c>
      <c r="AB3015" s="6">
        <v>36584252</v>
      </c>
      <c r="AC3015" s="6">
        <f t="shared" si="918"/>
        <v>3.5825</v>
      </c>
      <c r="AD3015" s="6">
        <f t="shared" si="919"/>
        <v>131063082</v>
      </c>
      <c r="AE3015" s="6">
        <f t="shared" si="923"/>
        <v>39152591</v>
      </c>
      <c r="AF3015" s="6">
        <v>3870000</v>
      </c>
      <c r="AG3015" s="11">
        <f t="shared" si="921"/>
        <v>174085673</v>
      </c>
      <c r="AH3015">
        <f t="shared" si="920"/>
        <v>4.7584866023774381</v>
      </c>
      <c r="AI3015" s="53">
        <v>0.9</v>
      </c>
      <c r="AJ3015" s="7" t="str">
        <f t="shared" si="927"/>
        <v>hp_174085673</v>
      </c>
      <c r="AK3015" s="7" t="s">
        <v>3968</v>
      </c>
      <c r="AL3015" s="7">
        <v>7395120</v>
      </c>
      <c r="AM3015" s="7">
        <f>INT(IF(MOD(Y3015,3)=0,INT(AL3015*0.55),INT(AL3015*0.35)))</f>
        <v>2588292</v>
      </c>
      <c r="AN3015" s="54">
        <f t="shared" si="928"/>
        <v>31670621</v>
      </c>
      <c r="AO3015" s="7" t="str">
        <f t="shared" si="929"/>
        <v>atk_31670621</v>
      </c>
      <c r="AP3015" s="7" t="s">
        <v>3973</v>
      </c>
      <c r="AQ3015" s="7" t="s">
        <v>4001</v>
      </c>
      <c r="AR3015" s="7" t="s">
        <v>3975</v>
      </c>
      <c r="AS3015" s="7" t="s">
        <v>3976</v>
      </c>
      <c r="AU3015" s="7" t="str">
        <f t="shared" si="930"/>
        <v>hp_174085673;atk_31670621;hit_500000;miss_120;cirt_0;cirtSub_-3500</v>
      </c>
    </row>
    <row r="3016" spans="22:47" x14ac:dyDescent="0.2">
      <c r="V3016" s="7" t="str">
        <f t="shared" si="926"/>
        <v>诞生岛9-6</v>
      </c>
      <c r="W3016" s="7">
        <f t="shared" si="917"/>
        <v>5851</v>
      </c>
      <c r="X3016" s="9" t="s">
        <v>3484</v>
      </c>
      <c r="Y3016" s="9">
        <v>6</v>
      </c>
      <c r="Z3016" s="8">
        <f t="shared" si="931"/>
        <v>16411</v>
      </c>
      <c r="AA3016" s="6" t="s">
        <v>3967</v>
      </c>
      <c r="AB3016" s="6">
        <v>36605027</v>
      </c>
      <c r="AC3016" s="6">
        <f t="shared" si="918"/>
        <v>3.585</v>
      </c>
      <c r="AD3016" s="6">
        <f t="shared" si="919"/>
        <v>131229021</v>
      </c>
      <c r="AE3016" s="6">
        <f t="shared" si="923"/>
        <v>39152591</v>
      </c>
      <c r="AF3016" s="6">
        <v>3870000</v>
      </c>
      <c r="AG3016" s="11">
        <f t="shared" si="921"/>
        <v>174251612</v>
      </c>
      <c r="AH3016">
        <f t="shared" si="920"/>
        <v>4.7603191769261635</v>
      </c>
      <c r="AI3016" s="53">
        <v>0.9</v>
      </c>
      <c r="AJ3016" s="7" t="str">
        <f t="shared" si="927"/>
        <v>hp_174251612</v>
      </c>
      <c r="AK3016" s="7" t="s">
        <v>3968</v>
      </c>
      <c r="AL3016" s="7">
        <v>7401520</v>
      </c>
      <c r="AM3016" s="7">
        <f>INT(IF(MOD(Y3016,3)=0,INT(AL3016*0.55),INT(AL3016*0.35)))</f>
        <v>4070836</v>
      </c>
      <c r="AN3016" s="54">
        <f t="shared" si="928"/>
        <v>31710237</v>
      </c>
      <c r="AO3016" s="7" t="str">
        <f t="shared" si="929"/>
        <v>atk_31710237</v>
      </c>
      <c r="AP3016" s="7" t="s">
        <v>3973</v>
      </c>
      <c r="AQ3016" s="7" t="s">
        <v>4001</v>
      </c>
      <c r="AR3016" s="7" t="s">
        <v>3975</v>
      </c>
      <c r="AS3016" s="7" t="s">
        <v>3976</v>
      </c>
      <c r="AU3016" s="7" t="str">
        <f t="shared" si="930"/>
        <v>hp_174251612;atk_31710237;hit_500000;miss_120;cirt_0;cirtSub_-3500</v>
      </c>
    </row>
    <row r="3017" spans="22:47" x14ac:dyDescent="0.2">
      <c r="V3017" s="7" t="str">
        <f t="shared" si="926"/>
        <v>诞生岛9-7</v>
      </c>
      <c r="W3017" s="7">
        <f t="shared" si="917"/>
        <v>5853</v>
      </c>
      <c r="X3017" s="9" t="s">
        <v>3484</v>
      </c>
      <c r="Y3017" s="9">
        <v>7</v>
      </c>
      <c r="Z3017" s="8">
        <f t="shared" si="931"/>
        <v>16418</v>
      </c>
      <c r="AA3017" s="6" t="s">
        <v>3967</v>
      </c>
      <c r="AB3017" s="6">
        <v>36625804</v>
      </c>
      <c r="AC3017" s="6">
        <f t="shared" si="918"/>
        <v>3.585</v>
      </c>
      <c r="AD3017" s="6">
        <f t="shared" si="919"/>
        <v>131303507</v>
      </c>
      <c r="AE3017" s="6">
        <f t="shared" si="923"/>
        <v>39152591</v>
      </c>
      <c r="AF3017" s="6">
        <v>3870000</v>
      </c>
      <c r="AG3017" s="11">
        <f t="shared" si="921"/>
        <v>174326098</v>
      </c>
      <c r="AH3017">
        <f t="shared" si="920"/>
        <v>4.7596524570491336</v>
      </c>
      <c r="AI3017" s="53">
        <v>0.9</v>
      </c>
      <c r="AJ3017" s="7" t="str">
        <f t="shared" si="927"/>
        <v>hp_174326098</v>
      </c>
      <c r="AK3017" s="7" t="s">
        <v>3968</v>
      </c>
      <c r="AL3017" s="7">
        <v>7407920</v>
      </c>
      <c r="AM3017" s="7">
        <f>INT(IF(MOD(Y3017,3)=0,INT(AL3017*0.55),INT(AL3017*0.35)))</f>
        <v>2592772</v>
      </c>
      <c r="AN3017" s="54">
        <f t="shared" si="928"/>
        <v>31733212</v>
      </c>
      <c r="AO3017" s="7" t="str">
        <f t="shared" si="929"/>
        <v>atk_31733212</v>
      </c>
      <c r="AP3017" s="7" t="s">
        <v>3973</v>
      </c>
      <c r="AQ3017" s="7" t="s">
        <v>4001</v>
      </c>
      <c r="AR3017" s="7" t="s">
        <v>3975</v>
      </c>
      <c r="AS3017" s="7" t="s">
        <v>3976</v>
      </c>
      <c r="AU3017" s="7" t="str">
        <f t="shared" si="930"/>
        <v>hp_174326098;atk_31733212;hit_500000;miss_120;cirt_0;cirtSub_-3500</v>
      </c>
    </row>
    <row r="3018" spans="22:47" x14ac:dyDescent="0.2">
      <c r="V3018" s="7" t="str">
        <f t="shared" si="926"/>
        <v>诞生岛9-8</v>
      </c>
      <c r="W3018" s="7">
        <f t="shared" si="917"/>
        <v>5855</v>
      </c>
      <c r="X3018" s="9" t="s">
        <v>3484</v>
      </c>
      <c r="Y3018" s="9">
        <v>8</v>
      </c>
      <c r="Z3018" s="8">
        <f t="shared" si="931"/>
        <v>16426</v>
      </c>
      <c r="AA3018" s="6" t="s">
        <v>3967</v>
      </c>
      <c r="AB3018" s="6">
        <v>36646583</v>
      </c>
      <c r="AC3018" s="6">
        <f t="shared" si="918"/>
        <v>3.585</v>
      </c>
      <c r="AD3018" s="6">
        <f t="shared" si="919"/>
        <v>131378000</v>
      </c>
      <c r="AE3018" s="6">
        <f t="shared" si="923"/>
        <v>39152591</v>
      </c>
      <c r="AF3018" s="6">
        <v>3870000</v>
      </c>
      <c r="AG3018" s="11">
        <f t="shared" si="921"/>
        <v>174400591</v>
      </c>
      <c r="AH3018">
        <f t="shared" si="920"/>
        <v>4.7589864244641857</v>
      </c>
      <c r="AI3018" s="53">
        <v>0.9</v>
      </c>
      <c r="AJ3018" s="7" t="str">
        <f t="shared" si="927"/>
        <v>hp_174400591</v>
      </c>
      <c r="AK3018" s="7" t="s">
        <v>3968</v>
      </c>
      <c r="AL3018" s="7">
        <v>7414320</v>
      </c>
      <c r="AM3018" s="7">
        <f>INT(IF(MOD(Y3018,3)=0,INT(AL3018*0.55),INT(AL3018*0.35)))</f>
        <v>2595012</v>
      </c>
      <c r="AN3018" s="54">
        <f t="shared" si="928"/>
        <v>31756183</v>
      </c>
      <c r="AO3018" s="7" t="str">
        <f t="shared" si="929"/>
        <v>atk_31756183</v>
      </c>
      <c r="AP3018" s="7" t="s">
        <v>3973</v>
      </c>
      <c r="AQ3018" s="7" t="s">
        <v>4001</v>
      </c>
      <c r="AR3018" s="7" t="s">
        <v>3975</v>
      </c>
      <c r="AS3018" s="7" t="s">
        <v>3976</v>
      </c>
      <c r="AU3018" s="7" t="str">
        <f t="shared" si="930"/>
        <v>hp_174400591;atk_31756183;hit_500000;miss_120;cirt_0;cirtSub_-3500</v>
      </c>
    </row>
    <row r="3019" spans="22:47" x14ac:dyDescent="0.2">
      <c r="V3019" s="7" t="str">
        <f t="shared" si="926"/>
        <v>诞生岛9-9</v>
      </c>
      <c r="W3019" s="7">
        <f t="shared" si="917"/>
        <v>5857</v>
      </c>
      <c r="X3019" s="9" t="s">
        <v>3484</v>
      </c>
      <c r="Y3019" s="9">
        <v>9</v>
      </c>
      <c r="Z3019" s="8">
        <f t="shared" si="931"/>
        <v>16435</v>
      </c>
      <c r="AA3019" s="6" t="s">
        <v>3967</v>
      </c>
      <c r="AB3019" s="6">
        <v>36667364</v>
      </c>
      <c r="AC3019" s="6">
        <f t="shared" si="918"/>
        <v>3.5874999999999999</v>
      </c>
      <c r="AD3019" s="6">
        <f t="shared" si="919"/>
        <v>131544168</v>
      </c>
      <c r="AE3019" s="6">
        <f t="shared" si="923"/>
        <v>39152591</v>
      </c>
      <c r="AF3019" s="6">
        <v>3870000</v>
      </c>
      <c r="AG3019" s="11">
        <f t="shared" si="921"/>
        <v>174566759</v>
      </c>
      <c r="AH3019">
        <f t="shared" si="920"/>
        <v>4.7608210669302542</v>
      </c>
      <c r="AI3019" s="53">
        <v>0.9</v>
      </c>
      <c r="AJ3019" s="7" t="str">
        <f t="shared" si="927"/>
        <v>hp_174566759</v>
      </c>
      <c r="AK3019" s="7" t="s">
        <v>3968</v>
      </c>
      <c r="AL3019" s="7">
        <v>7420720</v>
      </c>
      <c r="AM3019" s="7">
        <f>INT(IF(MOD(Y3019,3)=0,INT(AL3019*0.55),INT(AL3019*0.35)))</f>
        <v>4081396</v>
      </c>
      <c r="AN3019" s="54">
        <f t="shared" si="928"/>
        <v>31795848</v>
      </c>
      <c r="AO3019" s="7" t="str">
        <f t="shared" si="929"/>
        <v>atk_31795848</v>
      </c>
      <c r="AP3019" s="7" t="s">
        <v>3973</v>
      </c>
      <c r="AQ3019" s="7" t="s">
        <v>4001</v>
      </c>
      <c r="AR3019" s="7" t="s">
        <v>3975</v>
      </c>
      <c r="AS3019" s="7" t="s">
        <v>3976</v>
      </c>
      <c r="AU3019" s="7" t="str">
        <f t="shared" si="930"/>
        <v>hp_174566759;atk_31795848;hit_500000;miss_120;cirt_0;cirtSub_-3500</v>
      </c>
    </row>
    <row r="3020" spans="22:47" x14ac:dyDescent="0.2">
      <c r="V3020" s="7" t="str">
        <f t="shared" si="926"/>
        <v>诞生岛9-10</v>
      </c>
      <c r="W3020" s="7">
        <f t="shared" si="917"/>
        <v>5859</v>
      </c>
      <c r="X3020" s="9" t="s">
        <v>3484</v>
      </c>
      <c r="Y3020" s="9">
        <v>10</v>
      </c>
      <c r="Z3020" s="8">
        <f t="shared" si="931"/>
        <v>16445</v>
      </c>
      <c r="AA3020" s="6" t="s">
        <v>3967</v>
      </c>
      <c r="AB3020" s="6">
        <v>36688146</v>
      </c>
      <c r="AC3020" s="6">
        <f t="shared" si="918"/>
        <v>3.5874999999999999</v>
      </c>
      <c r="AD3020" s="6">
        <f t="shared" si="919"/>
        <v>131618723</v>
      </c>
      <c r="AE3020" s="6">
        <f t="shared" si="923"/>
        <v>39152591</v>
      </c>
      <c r="AF3020" s="6">
        <v>3870000</v>
      </c>
      <c r="AG3020" s="11">
        <f t="shared" si="921"/>
        <v>174641314</v>
      </c>
      <c r="AH3020">
        <f t="shared" si="920"/>
        <v>4.7601564276374173</v>
      </c>
      <c r="AI3020" s="53">
        <v>0.9</v>
      </c>
      <c r="AJ3020" s="7" t="str">
        <f t="shared" si="927"/>
        <v>hp_174641314</v>
      </c>
      <c r="AK3020" s="7" t="s">
        <v>3968</v>
      </c>
      <c r="AL3020" s="7">
        <v>7427120</v>
      </c>
      <c r="AM3020" s="7">
        <f>INT(IF(MOD(Y3020,3)=0,INT(AL3020*0.55),INT(AL3020*0.35)))</f>
        <v>2599492</v>
      </c>
      <c r="AN3020" s="54">
        <f t="shared" si="928"/>
        <v>31818827</v>
      </c>
      <c r="AO3020" s="7" t="str">
        <f t="shared" si="929"/>
        <v>atk_31818827</v>
      </c>
      <c r="AP3020" s="7" t="s">
        <v>3973</v>
      </c>
      <c r="AQ3020" s="7" t="s">
        <v>4001</v>
      </c>
      <c r="AR3020" s="7" t="s">
        <v>3975</v>
      </c>
      <c r="AS3020" s="7" t="s">
        <v>3976</v>
      </c>
      <c r="AU3020" s="7" t="str">
        <f t="shared" si="930"/>
        <v>hp_174641314;atk_31818827;hit_500000;miss_120;cirt_0;cirtSub_-3500</v>
      </c>
    </row>
    <row r="3021" spans="22:47" x14ac:dyDescent="0.2">
      <c r="V3021" s="7" t="str">
        <f t="shared" si="926"/>
        <v>诞生岛10-1</v>
      </c>
      <c r="W3021" s="7">
        <f t="shared" si="917"/>
        <v>5861</v>
      </c>
      <c r="X3021" s="9" t="s">
        <v>3485</v>
      </c>
      <c r="Y3021" s="9">
        <v>1</v>
      </c>
      <c r="Z3021" s="8">
        <f t="shared" si="931"/>
        <v>16446</v>
      </c>
      <c r="AA3021" s="6" t="s">
        <v>3967</v>
      </c>
      <c r="AB3021" s="6">
        <v>36708931</v>
      </c>
      <c r="AC3021" s="6">
        <f t="shared" si="918"/>
        <v>3.5900000000000003</v>
      </c>
      <c r="AD3021" s="6">
        <f t="shared" si="919"/>
        <v>131785062</v>
      </c>
      <c r="AE3021" s="6">
        <f t="shared" ref="AE3021" si="933">IF(MOD(Y3021,1)=0,INT(AD3020*0.3),0)</f>
        <v>39485616</v>
      </c>
      <c r="AF3021" s="6">
        <v>3870000</v>
      </c>
      <c r="AG3021" s="11">
        <f t="shared" si="921"/>
        <v>175140678</v>
      </c>
      <c r="AH3021">
        <f t="shared" si="920"/>
        <v>4.7710645128837994</v>
      </c>
      <c r="AI3021" s="53">
        <v>0.9</v>
      </c>
      <c r="AJ3021" s="7" t="str">
        <f t="shared" si="927"/>
        <v>hp_175140678</v>
      </c>
      <c r="AK3021" s="7" t="s">
        <v>3968</v>
      </c>
      <c r="AL3021" s="7">
        <v>7433520</v>
      </c>
      <c r="AM3021" s="7">
        <f>INT(IF(MOD(Y3021,3)=0,INT(AL3021*0.55),INT(AL3021*0.35)))</f>
        <v>2601732</v>
      </c>
      <c r="AN3021" s="54">
        <f t="shared" si="928"/>
        <v>31919223</v>
      </c>
      <c r="AO3021" s="7" t="str">
        <f t="shared" si="929"/>
        <v>atk_31919223</v>
      </c>
      <c r="AP3021" s="7" t="s">
        <v>3973</v>
      </c>
      <c r="AQ3021" s="7" t="s">
        <v>4001</v>
      </c>
      <c r="AR3021" s="7" t="s">
        <v>3975</v>
      </c>
      <c r="AS3021" s="7" t="s">
        <v>3976</v>
      </c>
      <c r="AU3021" s="7" t="str">
        <f t="shared" si="930"/>
        <v>hp_175140678;atk_31919223;hit_500000;miss_120;cirt_0;cirtSub_-3500</v>
      </c>
    </row>
    <row r="3022" spans="22:47" x14ac:dyDescent="0.2">
      <c r="V3022" s="7" t="str">
        <f t="shared" si="926"/>
        <v>诞生岛10-2</v>
      </c>
      <c r="W3022" s="7">
        <f t="shared" si="917"/>
        <v>5863</v>
      </c>
      <c r="X3022" s="9" t="s">
        <v>3485</v>
      </c>
      <c r="Y3022" s="9">
        <v>2</v>
      </c>
      <c r="Z3022" s="8">
        <f t="shared" si="931"/>
        <v>16448</v>
      </c>
      <c r="AA3022" s="6" t="s">
        <v>3967</v>
      </c>
      <c r="AB3022" s="6">
        <v>36729718</v>
      </c>
      <c r="AC3022" s="6">
        <f t="shared" si="918"/>
        <v>3.5900000000000003</v>
      </c>
      <c r="AD3022" s="6">
        <f t="shared" si="919"/>
        <v>131859687</v>
      </c>
      <c r="AE3022" s="6">
        <f t="shared" si="923"/>
        <v>39485616</v>
      </c>
      <c r="AF3022" s="6">
        <v>3870000</v>
      </c>
      <c r="AG3022" s="11">
        <f t="shared" si="921"/>
        <v>175215303</v>
      </c>
      <c r="AH3022">
        <f t="shared" si="920"/>
        <v>4.7703960863516564</v>
      </c>
      <c r="AI3022" s="53">
        <v>0.9</v>
      </c>
      <c r="AJ3022" s="7" t="str">
        <f t="shared" si="927"/>
        <v>hp_175215303</v>
      </c>
      <c r="AK3022" s="7" t="s">
        <v>3968</v>
      </c>
      <c r="AL3022" s="7">
        <v>7439920</v>
      </c>
      <c r="AM3022" s="7">
        <f>INT(IF(MOD(Y3022,3)=0,INT(AL3022*0.55),INT(AL3022*0.35)))</f>
        <v>2603972</v>
      </c>
      <c r="AN3022" s="54">
        <f t="shared" si="928"/>
        <v>31942228</v>
      </c>
      <c r="AO3022" s="7" t="str">
        <f t="shared" si="929"/>
        <v>atk_31942228</v>
      </c>
      <c r="AP3022" s="7" t="s">
        <v>3973</v>
      </c>
      <c r="AQ3022" s="7" t="s">
        <v>4001</v>
      </c>
      <c r="AR3022" s="7" t="s">
        <v>3975</v>
      </c>
      <c r="AS3022" s="7" t="s">
        <v>3976</v>
      </c>
      <c r="AU3022" s="7" t="str">
        <f t="shared" si="930"/>
        <v>hp_175215303;atk_31942228;hit_500000;miss_120;cirt_0;cirtSub_-3500</v>
      </c>
    </row>
    <row r="3023" spans="22:47" x14ac:dyDescent="0.2">
      <c r="V3023" s="7" t="str">
        <f t="shared" si="926"/>
        <v>诞生岛10-3</v>
      </c>
      <c r="W3023" s="7">
        <f t="shared" si="917"/>
        <v>5865</v>
      </c>
      <c r="X3023" s="9" t="s">
        <v>3485</v>
      </c>
      <c r="Y3023" s="9">
        <v>3</v>
      </c>
      <c r="Z3023" s="8">
        <f t="shared" si="931"/>
        <v>16451</v>
      </c>
      <c r="AA3023" s="6" t="s">
        <v>3967</v>
      </c>
      <c r="AB3023" s="6">
        <v>36750506</v>
      </c>
      <c r="AC3023" s="6">
        <f t="shared" si="918"/>
        <v>3.5925000000000002</v>
      </c>
      <c r="AD3023" s="6">
        <f t="shared" si="919"/>
        <v>132026192</v>
      </c>
      <c r="AE3023" s="6">
        <f t="shared" si="923"/>
        <v>39485616</v>
      </c>
      <c r="AF3023" s="6">
        <v>3870000</v>
      </c>
      <c r="AG3023" s="11">
        <f t="shared" si="921"/>
        <v>175381808</v>
      </c>
      <c r="AH3023">
        <f t="shared" si="920"/>
        <v>4.7722283878213814</v>
      </c>
      <c r="AI3023" s="53">
        <v>0.9</v>
      </c>
      <c r="AJ3023" s="7" t="str">
        <f t="shared" si="927"/>
        <v>hp_175381808</v>
      </c>
      <c r="AK3023" s="7" t="s">
        <v>3968</v>
      </c>
      <c r="AL3023" s="7">
        <v>7446320</v>
      </c>
      <c r="AM3023" s="7">
        <f>INT(IF(MOD(Y3023,3)=0,INT(AL3023*0.55),INT(AL3023*0.35)))</f>
        <v>4095476</v>
      </c>
      <c r="AN3023" s="54">
        <f t="shared" si="928"/>
        <v>31981985</v>
      </c>
      <c r="AO3023" s="7" t="str">
        <f t="shared" si="929"/>
        <v>atk_31981985</v>
      </c>
      <c r="AP3023" s="7" t="s">
        <v>3973</v>
      </c>
      <c r="AQ3023" s="7" t="s">
        <v>4001</v>
      </c>
      <c r="AR3023" s="7" t="s">
        <v>3975</v>
      </c>
      <c r="AS3023" s="7" t="s">
        <v>3976</v>
      </c>
      <c r="AU3023" s="7" t="str">
        <f t="shared" si="930"/>
        <v>hp_175381808;atk_31981985;hit_500000;miss_120;cirt_0;cirtSub_-3500</v>
      </c>
    </row>
    <row r="3024" spans="22:47" x14ac:dyDescent="0.2">
      <c r="V3024" s="7" t="str">
        <f t="shared" si="926"/>
        <v>诞生岛10-4</v>
      </c>
      <c r="W3024" s="7">
        <f t="shared" si="917"/>
        <v>5867</v>
      </c>
      <c r="X3024" s="9" t="s">
        <v>3485</v>
      </c>
      <c r="Y3024" s="9">
        <v>4</v>
      </c>
      <c r="Z3024" s="8">
        <f t="shared" si="931"/>
        <v>16455</v>
      </c>
      <c r="AA3024" s="6" t="s">
        <v>3967</v>
      </c>
      <c r="AB3024" s="6">
        <v>36771296</v>
      </c>
      <c r="AC3024" s="6">
        <f t="shared" si="918"/>
        <v>3.5925000000000002</v>
      </c>
      <c r="AD3024" s="6">
        <f t="shared" si="919"/>
        <v>132100880</v>
      </c>
      <c r="AE3024" s="6">
        <f t="shared" si="923"/>
        <v>39485616</v>
      </c>
      <c r="AF3024" s="6">
        <v>3870000</v>
      </c>
      <c r="AG3024" s="11">
        <f t="shared" si="921"/>
        <v>175456496</v>
      </c>
      <c r="AH3024">
        <f t="shared" si="920"/>
        <v>4.7715613830962065</v>
      </c>
      <c r="AI3024" s="53">
        <v>0.9</v>
      </c>
      <c r="AJ3024" s="7" t="str">
        <f t="shared" si="927"/>
        <v>hp_175456496</v>
      </c>
      <c r="AK3024" s="7" t="s">
        <v>3968</v>
      </c>
      <c r="AL3024" s="7">
        <v>7452720</v>
      </c>
      <c r="AM3024" s="7">
        <f>INT(IF(MOD(Y3024,3)=0,INT(AL3024*0.55),INT(AL3024*0.35)))</f>
        <v>2608452</v>
      </c>
      <c r="AN3024" s="54">
        <f t="shared" si="928"/>
        <v>32004999</v>
      </c>
      <c r="AO3024" s="7" t="str">
        <f t="shared" si="929"/>
        <v>atk_32004999</v>
      </c>
      <c r="AP3024" s="7" t="s">
        <v>3973</v>
      </c>
      <c r="AQ3024" s="7" t="s">
        <v>4001</v>
      </c>
      <c r="AR3024" s="7" t="s">
        <v>3975</v>
      </c>
      <c r="AS3024" s="7" t="s">
        <v>3976</v>
      </c>
      <c r="AU3024" s="7" t="str">
        <f t="shared" si="930"/>
        <v>hp_175456496;atk_32004999;hit_500000;miss_120;cirt_0;cirtSub_-3500</v>
      </c>
    </row>
    <row r="3025" spans="22:47" x14ac:dyDescent="0.2">
      <c r="V3025" s="7" t="str">
        <f t="shared" si="926"/>
        <v>诞生岛10-5</v>
      </c>
      <c r="W3025" s="7">
        <f t="shared" si="917"/>
        <v>5869</v>
      </c>
      <c r="X3025" s="9" t="s">
        <v>3485</v>
      </c>
      <c r="Y3025" s="9">
        <v>5</v>
      </c>
      <c r="Z3025" s="8">
        <f t="shared" si="931"/>
        <v>16460</v>
      </c>
      <c r="AA3025" s="6" t="s">
        <v>3967</v>
      </c>
      <c r="AB3025" s="6">
        <v>36792088</v>
      </c>
      <c r="AC3025" s="6">
        <f t="shared" si="918"/>
        <v>3.5925000000000002</v>
      </c>
      <c r="AD3025" s="6">
        <f t="shared" si="919"/>
        <v>132175576</v>
      </c>
      <c r="AE3025" s="6">
        <f t="shared" si="923"/>
        <v>39485616</v>
      </c>
      <c r="AF3025" s="6">
        <v>3870000</v>
      </c>
      <c r="AG3025" s="11">
        <f t="shared" si="921"/>
        <v>175531192</v>
      </c>
      <c r="AH3025">
        <f t="shared" si="920"/>
        <v>4.7708950902704954</v>
      </c>
      <c r="AI3025" s="53">
        <v>0.9</v>
      </c>
      <c r="AJ3025" s="7" t="str">
        <f t="shared" si="927"/>
        <v>hp_175531192</v>
      </c>
      <c r="AK3025" s="7" t="s">
        <v>3968</v>
      </c>
      <c r="AL3025" s="7">
        <v>7459120</v>
      </c>
      <c r="AM3025" s="7">
        <f>INT(IF(MOD(Y3025,3)=0,INT(AL3025*0.55),INT(AL3025*0.35)))</f>
        <v>2610692</v>
      </c>
      <c r="AN3025" s="54">
        <f t="shared" si="928"/>
        <v>32028011</v>
      </c>
      <c r="AO3025" s="7" t="str">
        <f t="shared" si="929"/>
        <v>atk_32028011</v>
      </c>
      <c r="AP3025" s="7" t="s">
        <v>3973</v>
      </c>
      <c r="AQ3025" s="7" t="s">
        <v>4001</v>
      </c>
      <c r="AR3025" s="7" t="s">
        <v>3975</v>
      </c>
      <c r="AS3025" s="7" t="s">
        <v>3976</v>
      </c>
      <c r="AU3025" s="7" t="str">
        <f t="shared" si="930"/>
        <v>hp_175531192;atk_32028011;hit_500000;miss_120;cirt_0;cirtSub_-3500</v>
      </c>
    </row>
    <row r="3026" spans="22:47" x14ac:dyDescent="0.2">
      <c r="V3026" s="7" t="str">
        <f t="shared" si="926"/>
        <v>诞生岛10-6</v>
      </c>
      <c r="W3026" s="7">
        <f t="shared" si="917"/>
        <v>5871</v>
      </c>
      <c r="X3026" s="9" t="s">
        <v>3485</v>
      </c>
      <c r="Y3026" s="9">
        <v>6</v>
      </c>
      <c r="Z3026" s="8">
        <f t="shared" si="931"/>
        <v>16466</v>
      </c>
      <c r="AA3026" s="6" t="s">
        <v>3967</v>
      </c>
      <c r="AB3026" s="6">
        <v>36812882</v>
      </c>
      <c r="AC3026" s="6">
        <f t="shared" si="918"/>
        <v>3.5950000000000002</v>
      </c>
      <c r="AD3026" s="6">
        <f t="shared" si="919"/>
        <v>132342310</v>
      </c>
      <c r="AE3026" s="6">
        <f t="shared" si="923"/>
        <v>39485616</v>
      </c>
      <c r="AF3026" s="6">
        <v>3870000</v>
      </c>
      <c r="AG3026" s="11">
        <f t="shared" si="921"/>
        <v>175697926</v>
      </c>
      <c r="AH3026">
        <f t="shared" si="920"/>
        <v>4.7727294483490859</v>
      </c>
      <c r="AI3026" s="53">
        <v>0.9</v>
      </c>
      <c r="AJ3026" s="7" t="str">
        <f t="shared" si="927"/>
        <v>hp_175697926</v>
      </c>
      <c r="AK3026" s="7" t="s">
        <v>3968</v>
      </c>
      <c r="AL3026" s="7">
        <v>7465520</v>
      </c>
      <c r="AM3026" s="7">
        <f>INT(IF(MOD(Y3026,3)=0,INT(AL3026*0.55),INT(AL3026*0.35)))</f>
        <v>4106036</v>
      </c>
      <c r="AN3026" s="54">
        <f t="shared" si="928"/>
        <v>32067816</v>
      </c>
      <c r="AO3026" s="7" t="str">
        <f t="shared" si="929"/>
        <v>atk_32067816</v>
      </c>
      <c r="AP3026" s="7" t="s">
        <v>3973</v>
      </c>
      <c r="AQ3026" s="7" t="s">
        <v>4001</v>
      </c>
      <c r="AR3026" s="7" t="s">
        <v>3975</v>
      </c>
      <c r="AS3026" s="7" t="s">
        <v>3976</v>
      </c>
      <c r="AU3026" s="7" t="str">
        <f t="shared" si="930"/>
        <v>hp_175697926;atk_32067816;hit_500000;miss_120;cirt_0;cirtSub_-3500</v>
      </c>
    </row>
    <row r="3027" spans="22:47" x14ac:dyDescent="0.2">
      <c r="V3027" s="7" t="str">
        <f t="shared" si="926"/>
        <v>诞生岛10-7</v>
      </c>
      <c r="W3027" s="7">
        <f t="shared" si="917"/>
        <v>5873</v>
      </c>
      <c r="X3027" s="9" t="s">
        <v>3485</v>
      </c>
      <c r="Y3027" s="9">
        <v>7</v>
      </c>
      <c r="Z3027" s="8">
        <f t="shared" si="931"/>
        <v>16473</v>
      </c>
      <c r="AA3027" s="6" t="s">
        <v>3967</v>
      </c>
      <c r="AB3027" s="6">
        <v>36833679</v>
      </c>
      <c r="AC3027" s="6">
        <f t="shared" si="918"/>
        <v>3.5950000000000002</v>
      </c>
      <c r="AD3027" s="6">
        <f t="shared" si="919"/>
        <v>132417076</v>
      </c>
      <c r="AE3027" s="6">
        <f t="shared" si="923"/>
        <v>39485616</v>
      </c>
      <c r="AF3027" s="6">
        <v>3870000</v>
      </c>
      <c r="AG3027" s="11">
        <f t="shared" si="921"/>
        <v>175772692</v>
      </c>
      <c r="AH3027">
        <f t="shared" si="920"/>
        <v>4.7720645010779403</v>
      </c>
      <c r="AI3027" s="53">
        <v>0.9</v>
      </c>
      <c r="AJ3027" s="7" t="str">
        <f t="shared" si="927"/>
        <v>hp_175772692</v>
      </c>
      <c r="AK3027" s="7" t="s">
        <v>3968</v>
      </c>
      <c r="AL3027" s="7">
        <v>7471920</v>
      </c>
      <c r="AM3027" s="7">
        <f>INT(IF(MOD(Y3027,3)=0,INT(AL3027*0.55),INT(AL3027*0.35)))</f>
        <v>2615172</v>
      </c>
      <c r="AN3027" s="54">
        <f t="shared" si="928"/>
        <v>32090835</v>
      </c>
      <c r="AO3027" s="7" t="str">
        <f t="shared" si="929"/>
        <v>atk_32090835</v>
      </c>
      <c r="AP3027" s="7" t="s">
        <v>3973</v>
      </c>
      <c r="AQ3027" s="7" t="s">
        <v>4001</v>
      </c>
      <c r="AR3027" s="7" t="s">
        <v>3975</v>
      </c>
      <c r="AS3027" s="7" t="s">
        <v>3976</v>
      </c>
      <c r="AU3027" s="7" t="str">
        <f t="shared" si="930"/>
        <v>hp_175772692;atk_32090835;hit_500000;miss_120;cirt_0;cirtSub_-3500</v>
      </c>
    </row>
    <row r="3028" spans="22:47" x14ac:dyDescent="0.2">
      <c r="V3028" s="7" t="str">
        <f t="shared" si="926"/>
        <v>诞生岛10-8</v>
      </c>
      <c r="W3028" s="7">
        <f t="shared" si="917"/>
        <v>5875</v>
      </c>
      <c r="X3028" s="9" t="s">
        <v>3485</v>
      </c>
      <c r="Y3028" s="9">
        <v>8</v>
      </c>
      <c r="Z3028" s="8">
        <f t="shared" si="931"/>
        <v>16481</v>
      </c>
      <c r="AA3028" s="6" t="s">
        <v>3967</v>
      </c>
      <c r="AB3028" s="6">
        <v>36854478</v>
      </c>
      <c r="AC3028" s="6">
        <f t="shared" si="918"/>
        <v>3.5950000000000002</v>
      </c>
      <c r="AD3028" s="6">
        <f t="shared" si="919"/>
        <v>132491848</v>
      </c>
      <c r="AE3028" s="6">
        <f t="shared" si="923"/>
        <v>39485616</v>
      </c>
      <c r="AF3028" s="6">
        <v>3870000</v>
      </c>
      <c r="AG3028" s="11">
        <f t="shared" si="921"/>
        <v>175847464</v>
      </c>
      <c r="AH3028">
        <f t="shared" si="920"/>
        <v>4.7714002081375293</v>
      </c>
      <c r="AI3028" s="53">
        <v>0.9</v>
      </c>
      <c r="AJ3028" s="7" t="str">
        <f t="shared" si="927"/>
        <v>hp_175847464</v>
      </c>
      <c r="AK3028" s="7" t="s">
        <v>3968</v>
      </c>
      <c r="AL3028" s="7">
        <v>7478320</v>
      </c>
      <c r="AM3028" s="7">
        <f>INT(IF(MOD(Y3028,3)=0,INT(AL3028*0.55),INT(AL3028*0.35)))</f>
        <v>2617412</v>
      </c>
      <c r="AN3028" s="54">
        <f t="shared" si="928"/>
        <v>32113851</v>
      </c>
      <c r="AO3028" s="7" t="str">
        <f t="shared" si="929"/>
        <v>atk_32113851</v>
      </c>
      <c r="AP3028" s="7" t="s">
        <v>3973</v>
      </c>
      <c r="AQ3028" s="7" t="s">
        <v>4001</v>
      </c>
      <c r="AR3028" s="7" t="s">
        <v>3975</v>
      </c>
      <c r="AS3028" s="7" t="s">
        <v>3976</v>
      </c>
      <c r="AU3028" s="7" t="str">
        <f t="shared" si="930"/>
        <v>hp_175847464;atk_32113851;hit_500000;miss_120;cirt_0;cirtSub_-3500</v>
      </c>
    </row>
    <row r="3029" spans="22:47" x14ac:dyDescent="0.2">
      <c r="V3029" s="7" t="str">
        <f t="shared" si="926"/>
        <v>诞生岛10-9</v>
      </c>
      <c r="W3029" s="7">
        <f t="shared" si="917"/>
        <v>5877</v>
      </c>
      <c r="X3029" s="9" t="s">
        <v>3485</v>
      </c>
      <c r="Y3029" s="9">
        <v>9</v>
      </c>
      <c r="Z3029" s="8">
        <f t="shared" si="931"/>
        <v>16490</v>
      </c>
      <c r="AA3029" s="6" t="s">
        <v>3967</v>
      </c>
      <c r="AB3029" s="6">
        <v>36875279</v>
      </c>
      <c r="AC3029" s="6">
        <f t="shared" si="918"/>
        <v>3.5975000000000001</v>
      </c>
      <c r="AD3029" s="6">
        <f t="shared" si="919"/>
        <v>132658816</v>
      </c>
      <c r="AE3029" s="6">
        <f t="shared" si="923"/>
        <v>39485616</v>
      </c>
      <c r="AF3029" s="6">
        <v>3870000</v>
      </c>
      <c r="AG3029" s="11">
        <f t="shared" si="921"/>
        <v>176014432</v>
      </c>
      <c r="AH3029">
        <f t="shared" si="920"/>
        <v>4.7732366174097285</v>
      </c>
      <c r="AI3029" s="53">
        <v>0.9</v>
      </c>
      <c r="AJ3029" s="7" t="str">
        <f t="shared" si="927"/>
        <v>hp_176014432</v>
      </c>
      <c r="AK3029" s="7" t="s">
        <v>3968</v>
      </c>
      <c r="AL3029" s="7">
        <v>7484720</v>
      </c>
      <c r="AM3029" s="7">
        <f>INT(IF(MOD(Y3029,3)=0,INT(AL3029*0.55),INT(AL3029*0.35)))</f>
        <v>4116596</v>
      </c>
      <c r="AN3029" s="54">
        <f t="shared" si="928"/>
        <v>32153705</v>
      </c>
      <c r="AO3029" s="7" t="str">
        <f t="shared" si="929"/>
        <v>atk_32153705</v>
      </c>
      <c r="AP3029" s="7" t="s">
        <v>3973</v>
      </c>
      <c r="AQ3029" s="7" t="s">
        <v>4001</v>
      </c>
      <c r="AR3029" s="7" t="s">
        <v>3975</v>
      </c>
      <c r="AS3029" s="7" t="s">
        <v>3976</v>
      </c>
      <c r="AU3029" s="7" t="str">
        <f t="shared" si="930"/>
        <v>hp_176014432;atk_32153705;hit_500000;miss_120;cirt_0;cirtSub_-3500</v>
      </c>
    </row>
    <row r="3030" spans="22:47" x14ac:dyDescent="0.2">
      <c r="V3030" s="7" t="str">
        <f t="shared" si="926"/>
        <v>诞生岛10-10</v>
      </c>
      <c r="W3030" s="7">
        <f t="shared" si="917"/>
        <v>5879</v>
      </c>
      <c r="X3030" s="9" t="s">
        <v>3485</v>
      </c>
      <c r="Y3030" s="9">
        <v>10</v>
      </c>
      <c r="Z3030" s="8">
        <f t="shared" si="931"/>
        <v>16500</v>
      </c>
      <c r="AA3030" s="6" t="s">
        <v>3967</v>
      </c>
      <c r="AB3030" s="6">
        <v>36896081</v>
      </c>
      <c r="AC3030" s="6">
        <f t="shared" si="918"/>
        <v>3.5975000000000001</v>
      </c>
      <c r="AD3030" s="6">
        <f t="shared" si="919"/>
        <v>132733651</v>
      </c>
      <c r="AE3030" s="6">
        <f t="shared" si="923"/>
        <v>39485616</v>
      </c>
      <c r="AF3030" s="6">
        <v>3870000</v>
      </c>
      <c r="AG3030" s="11">
        <f t="shared" si="921"/>
        <v>176089267</v>
      </c>
      <c r="AH3030">
        <f t="shared" si="920"/>
        <v>4.7725737321532877</v>
      </c>
      <c r="AI3030" s="53">
        <v>0.9</v>
      </c>
      <c r="AJ3030" s="7" t="str">
        <f t="shared" si="927"/>
        <v>hp_176089267</v>
      </c>
      <c r="AK3030" s="7" t="s">
        <v>3968</v>
      </c>
      <c r="AL3030" s="7">
        <v>7491120</v>
      </c>
      <c r="AM3030" s="7">
        <f>INT(IF(MOD(Y3030,3)=0,INT(AL3030*0.55),INT(AL3030*0.35)))</f>
        <v>2621892</v>
      </c>
      <c r="AN3030" s="54">
        <f t="shared" si="928"/>
        <v>32176730</v>
      </c>
      <c r="AO3030" s="7" t="str">
        <f t="shared" si="929"/>
        <v>atk_32176730</v>
      </c>
      <c r="AP3030" s="7" t="s">
        <v>3973</v>
      </c>
      <c r="AQ3030" s="7" t="s">
        <v>4001</v>
      </c>
      <c r="AR3030" s="7" t="s">
        <v>3975</v>
      </c>
      <c r="AS3030" s="7" t="s">
        <v>3976</v>
      </c>
      <c r="AU3030" s="7" t="str">
        <f t="shared" si="930"/>
        <v>hp_176089267;atk_32176730;hit_500000;miss_120;cirt_0;cirtSub_-3500</v>
      </c>
    </row>
    <row r="3031" spans="22:47" x14ac:dyDescent="0.2">
      <c r="V3031" s="7" t="str">
        <f t="shared" si="926"/>
        <v>诞生岛11-1</v>
      </c>
      <c r="W3031" s="7">
        <f t="shared" si="917"/>
        <v>5881</v>
      </c>
      <c r="X3031" s="9" t="s">
        <v>3486</v>
      </c>
      <c r="Y3031" s="9">
        <v>1</v>
      </c>
      <c r="Z3031" s="8">
        <f t="shared" si="931"/>
        <v>16501</v>
      </c>
      <c r="AA3031" s="6" t="s">
        <v>3967</v>
      </c>
      <c r="AB3031" s="6">
        <v>36916885</v>
      </c>
      <c r="AC3031" s="6">
        <f t="shared" si="918"/>
        <v>3.6</v>
      </c>
      <c r="AD3031" s="6">
        <f t="shared" si="919"/>
        <v>132900786</v>
      </c>
      <c r="AE3031" s="6">
        <f t="shared" ref="AE3031" si="934">IF(MOD(Y3031,1)=0,INT(AD3030*0.3),0)</f>
        <v>39820095</v>
      </c>
      <c r="AF3031" s="6">
        <v>3870000</v>
      </c>
      <c r="AG3031" s="11">
        <f t="shared" si="921"/>
        <v>176590881</v>
      </c>
      <c r="AH3031">
        <f t="shared" si="920"/>
        <v>4.7834718720173708</v>
      </c>
      <c r="AI3031" s="53">
        <v>0.9</v>
      </c>
      <c r="AJ3031" s="7" t="str">
        <f t="shared" si="927"/>
        <v>hp_176590881</v>
      </c>
      <c r="AK3031" s="7" t="s">
        <v>3968</v>
      </c>
      <c r="AL3031" s="7">
        <v>7497520</v>
      </c>
      <c r="AM3031" s="7">
        <f>INT(IF(MOD(Y3031,3)=0,INT(AL3031*0.55),INT(AL3031*0.35)))</f>
        <v>2624132</v>
      </c>
      <c r="AN3031" s="54">
        <f t="shared" si="928"/>
        <v>32277758</v>
      </c>
      <c r="AO3031" s="7" t="str">
        <f t="shared" si="929"/>
        <v>atk_32277758</v>
      </c>
      <c r="AP3031" s="7" t="s">
        <v>3973</v>
      </c>
      <c r="AQ3031" s="7" t="s">
        <v>4001</v>
      </c>
      <c r="AR3031" s="7" t="s">
        <v>3975</v>
      </c>
      <c r="AS3031" s="7" t="s">
        <v>3976</v>
      </c>
      <c r="AU3031" s="7" t="str">
        <f t="shared" si="930"/>
        <v>hp_176590881;atk_32277758;hit_500000;miss_120;cirt_0;cirtSub_-3500</v>
      </c>
    </row>
    <row r="3032" spans="22:47" x14ac:dyDescent="0.2">
      <c r="V3032" s="7" t="str">
        <f t="shared" si="926"/>
        <v>诞生岛11-2</v>
      </c>
      <c r="W3032" s="7">
        <f t="shared" si="917"/>
        <v>5883</v>
      </c>
      <c r="X3032" s="9" t="s">
        <v>3486</v>
      </c>
      <c r="Y3032" s="9">
        <v>2</v>
      </c>
      <c r="Z3032" s="8">
        <f t="shared" si="931"/>
        <v>16503</v>
      </c>
      <c r="AA3032" s="6" t="s">
        <v>3967</v>
      </c>
      <c r="AB3032" s="6">
        <v>36937690</v>
      </c>
      <c r="AC3032" s="6">
        <f t="shared" si="918"/>
        <v>3.6</v>
      </c>
      <c r="AD3032" s="6">
        <f t="shared" si="919"/>
        <v>132975684</v>
      </c>
      <c r="AE3032" s="6">
        <f t="shared" si="923"/>
        <v>39820095</v>
      </c>
      <c r="AF3032" s="6">
        <v>3870000</v>
      </c>
      <c r="AG3032" s="11">
        <f t="shared" si="921"/>
        <v>176665779</v>
      </c>
      <c r="AH3032">
        <f t="shared" si="920"/>
        <v>4.7828052864161243</v>
      </c>
      <c r="AI3032" s="53">
        <v>0.9</v>
      </c>
      <c r="AJ3032" s="7" t="str">
        <f t="shared" si="927"/>
        <v>hp_176665779</v>
      </c>
      <c r="AK3032" s="7" t="s">
        <v>3968</v>
      </c>
      <c r="AL3032" s="7">
        <v>7503920</v>
      </c>
      <c r="AM3032" s="7">
        <f>INT(IF(MOD(Y3032,3)=0,INT(AL3032*0.55),INT(AL3032*0.35)))</f>
        <v>2626372</v>
      </c>
      <c r="AN3032" s="54">
        <f t="shared" si="928"/>
        <v>32300809</v>
      </c>
      <c r="AO3032" s="7" t="str">
        <f t="shared" si="929"/>
        <v>atk_32300809</v>
      </c>
      <c r="AP3032" s="7" t="s">
        <v>3973</v>
      </c>
      <c r="AQ3032" s="7" t="s">
        <v>4001</v>
      </c>
      <c r="AR3032" s="7" t="s">
        <v>3975</v>
      </c>
      <c r="AS3032" s="7" t="s">
        <v>3976</v>
      </c>
      <c r="AU3032" s="7" t="str">
        <f t="shared" si="930"/>
        <v>hp_176665779;atk_32300809;hit_500000;miss_120;cirt_0;cirtSub_-3500</v>
      </c>
    </row>
    <row r="3033" spans="22:47" x14ac:dyDescent="0.2">
      <c r="V3033" s="7" t="str">
        <f t="shared" si="926"/>
        <v>诞生岛11-3</v>
      </c>
      <c r="W3033" s="7">
        <f t="shared" si="917"/>
        <v>5885</v>
      </c>
      <c r="X3033" s="9" t="s">
        <v>3486</v>
      </c>
      <c r="Y3033" s="9">
        <v>3</v>
      </c>
      <c r="Z3033" s="8">
        <f t="shared" si="931"/>
        <v>16506</v>
      </c>
      <c r="AA3033" s="6" t="s">
        <v>3967</v>
      </c>
      <c r="AB3033" s="6">
        <v>36958497</v>
      </c>
      <c r="AC3033" s="6">
        <f t="shared" si="918"/>
        <v>3.6025</v>
      </c>
      <c r="AD3033" s="6">
        <f t="shared" si="919"/>
        <v>133142985</v>
      </c>
      <c r="AE3033" s="6">
        <f t="shared" si="923"/>
        <v>39820095</v>
      </c>
      <c r="AF3033" s="6">
        <v>3870000</v>
      </c>
      <c r="AG3033" s="11">
        <f t="shared" si="921"/>
        <v>176833080</v>
      </c>
      <c r="AH3033">
        <f t="shared" si="920"/>
        <v>4.7846393753512215</v>
      </c>
      <c r="AI3033" s="53">
        <v>0.9</v>
      </c>
      <c r="AJ3033" s="7" t="str">
        <f t="shared" si="927"/>
        <v>hp_176833080</v>
      </c>
      <c r="AK3033" s="7" t="s">
        <v>3968</v>
      </c>
      <c r="AL3033" s="7">
        <v>7510320</v>
      </c>
      <c r="AM3033" s="7">
        <f>INT(IF(MOD(Y3033,3)=0,INT(AL3033*0.55),INT(AL3033*0.35)))</f>
        <v>4130676</v>
      </c>
      <c r="AN3033" s="54">
        <f t="shared" si="928"/>
        <v>32340755</v>
      </c>
      <c r="AO3033" s="7" t="str">
        <f t="shared" si="929"/>
        <v>atk_32340755</v>
      </c>
      <c r="AP3033" s="7" t="s">
        <v>3973</v>
      </c>
      <c r="AQ3033" s="7" t="s">
        <v>4001</v>
      </c>
      <c r="AR3033" s="7" t="s">
        <v>3975</v>
      </c>
      <c r="AS3033" s="7" t="s">
        <v>3976</v>
      </c>
      <c r="AU3033" s="7" t="str">
        <f t="shared" si="930"/>
        <v>hp_176833080;atk_32340755;hit_500000;miss_120;cirt_0;cirtSub_-3500</v>
      </c>
    </row>
    <row r="3034" spans="22:47" x14ac:dyDescent="0.2">
      <c r="V3034" s="7" t="str">
        <f t="shared" si="926"/>
        <v>诞生岛11-4</v>
      </c>
      <c r="W3034" s="7">
        <f t="shared" si="917"/>
        <v>5887</v>
      </c>
      <c r="X3034" s="9" t="s">
        <v>3486</v>
      </c>
      <c r="Y3034" s="9">
        <v>4</v>
      </c>
      <c r="Z3034" s="8">
        <f t="shared" si="931"/>
        <v>16510</v>
      </c>
      <c r="AA3034" s="6" t="s">
        <v>3967</v>
      </c>
      <c r="AB3034" s="6">
        <v>36979305</v>
      </c>
      <c r="AC3034" s="6">
        <f t="shared" si="918"/>
        <v>3.6025</v>
      </c>
      <c r="AD3034" s="6">
        <f t="shared" si="919"/>
        <v>133217946</v>
      </c>
      <c r="AE3034" s="6">
        <f t="shared" si="923"/>
        <v>39820095</v>
      </c>
      <c r="AF3034" s="6">
        <v>3870000</v>
      </c>
      <c r="AG3034" s="11">
        <f t="shared" si="921"/>
        <v>176908041</v>
      </c>
      <c r="AH3034">
        <f t="shared" si="920"/>
        <v>4.78397419854159</v>
      </c>
      <c r="AI3034" s="53">
        <v>0.9</v>
      </c>
      <c r="AJ3034" s="7" t="str">
        <f t="shared" si="927"/>
        <v>hp_176908041</v>
      </c>
      <c r="AK3034" s="7" t="s">
        <v>3968</v>
      </c>
      <c r="AL3034" s="7">
        <v>7516720</v>
      </c>
      <c r="AM3034" s="7">
        <f>INT(IF(MOD(Y3034,3)=0,INT(AL3034*0.55),INT(AL3034*0.35)))</f>
        <v>2630852</v>
      </c>
      <c r="AN3034" s="54">
        <f t="shared" si="928"/>
        <v>32363815</v>
      </c>
      <c r="AO3034" s="7" t="str">
        <f t="shared" si="929"/>
        <v>atk_32363815</v>
      </c>
      <c r="AP3034" s="7" t="s">
        <v>3973</v>
      </c>
      <c r="AQ3034" s="7" t="s">
        <v>4001</v>
      </c>
      <c r="AR3034" s="7" t="s">
        <v>3975</v>
      </c>
      <c r="AS3034" s="7" t="s">
        <v>3976</v>
      </c>
      <c r="AU3034" s="7" t="str">
        <f t="shared" si="930"/>
        <v>hp_176908041;atk_32363815;hit_500000;miss_120;cirt_0;cirtSub_-3500</v>
      </c>
    </row>
    <row r="3035" spans="22:47" x14ac:dyDescent="0.2">
      <c r="V3035" s="7" t="str">
        <f t="shared" si="926"/>
        <v>诞生岛11-5</v>
      </c>
      <c r="W3035" s="7">
        <f t="shared" si="917"/>
        <v>5889</v>
      </c>
      <c r="X3035" s="9" t="s">
        <v>3486</v>
      </c>
      <c r="Y3035" s="9">
        <v>5</v>
      </c>
      <c r="Z3035" s="8">
        <f t="shared" si="931"/>
        <v>16515</v>
      </c>
      <c r="AA3035" s="6" t="s">
        <v>3967</v>
      </c>
      <c r="AB3035" s="6">
        <v>37000114</v>
      </c>
      <c r="AC3035" s="6">
        <f t="shared" si="918"/>
        <v>3.6025</v>
      </c>
      <c r="AD3035" s="6">
        <f t="shared" si="919"/>
        <v>133292910</v>
      </c>
      <c r="AE3035" s="6">
        <f t="shared" si="923"/>
        <v>39820095</v>
      </c>
      <c r="AF3035" s="6">
        <v>3870000</v>
      </c>
      <c r="AG3035" s="11">
        <f t="shared" si="921"/>
        <v>176983005</v>
      </c>
      <c r="AH3035">
        <f t="shared" si="920"/>
        <v>4.783309721694371</v>
      </c>
      <c r="AI3035" s="53">
        <v>0.9</v>
      </c>
      <c r="AJ3035" s="7" t="str">
        <f t="shared" si="927"/>
        <v>hp_176983005</v>
      </c>
      <c r="AK3035" s="7" t="s">
        <v>3968</v>
      </c>
      <c r="AL3035" s="7">
        <v>7523120</v>
      </c>
      <c r="AM3035" s="7">
        <f>INT(IF(MOD(Y3035,3)=0,INT(AL3035*0.55),INT(AL3035*0.35)))</f>
        <v>2633092</v>
      </c>
      <c r="AN3035" s="54">
        <f t="shared" si="928"/>
        <v>32386871</v>
      </c>
      <c r="AO3035" s="7" t="str">
        <f t="shared" si="929"/>
        <v>atk_32386871</v>
      </c>
      <c r="AP3035" s="7" t="s">
        <v>3973</v>
      </c>
      <c r="AQ3035" s="7" t="s">
        <v>4001</v>
      </c>
      <c r="AR3035" s="7" t="s">
        <v>3975</v>
      </c>
      <c r="AS3035" s="7" t="s">
        <v>3976</v>
      </c>
      <c r="AU3035" s="7" t="str">
        <f t="shared" si="930"/>
        <v>hp_176983005;atk_32386871;hit_500000;miss_120;cirt_0;cirtSub_-3500</v>
      </c>
    </row>
    <row r="3036" spans="22:47" x14ac:dyDescent="0.2">
      <c r="V3036" s="7" t="str">
        <f t="shared" si="926"/>
        <v>诞生岛11-6</v>
      </c>
      <c r="W3036" s="7">
        <f t="shared" si="917"/>
        <v>5891</v>
      </c>
      <c r="X3036" s="9" t="s">
        <v>3486</v>
      </c>
      <c r="Y3036" s="9">
        <v>6</v>
      </c>
      <c r="Z3036" s="8">
        <f t="shared" si="931"/>
        <v>16521</v>
      </c>
      <c r="AA3036" s="6" t="s">
        <v>3967</v>
      </c>
      <c r="AB3036" s="6">
        <v>37020924</v>
      </c>
      <c r="AC3036" s="6">
        <f t="shared" si="918"/>
        <v>3.605</v>
      </c>
      <c r="AD3036" s="6">
        <f t="shared" si="919"/>
        <v>133460431</v>
      </c>
      <c r="AE3036" s="6">
        <f t="shared" si="923"/>
        <v>39820095</v>
      </c>
      <c r="AF3036" s="6">
        <v>3870000</v>
      </c>
      <c r="AG3036" s="11">
        <f t="shared" si="921"/>
        <v>177150526</v>
      </c>
      <c r="AH3036">
        <f t="shared" si="920"/>
        <v>4.7851459893329515</v>
      </c>
      <c r="AI3036" s="53">
        <v>0.9</v>
      </c>
      <c r="AJ3036" s="7" t="str">
        <f t="shared" si="927"/>
        <v>hp_177150526</v>
      </c>
      <c r="AK3036" s="7" t="s">
        <v>3968</v>
      </c>
      <c r="AL3036" s="7">
        <v>7529520</v>
      </c>
      <c r="AM3036" s="7">
        <f>INT(IF(MOD(Y3036,3)=0,INT(AL3036*0.55),INT(AL3036*0.35)))</f>
        <v>4141236</v>
      </c>
      <c r="AN3036" s="54">
        <f t="shared" si="928"/>
        <v>32426867</v>
      </c>
      <c r="AO3036" s="7" t="str">
        <f t="shared" si="929"/>
        <v>atk_32426867</v>
      </c>
      <c r="AP3036" s="7" t="s">
        <v>3973</v>
      </c>
      <c r="AQ3036" s="7" t="s">
        <v>4001</v>
      </c>
      <c r="AR3036" s="7" t="s">
        <v>3975</v>
      </c>
      <c r="AS3036" s="7" t="s">
        <v>3976</v>
      </c>
      <c r="AU3036" s="7" t="str">
        <f t="shared" si="930"/>
        <v>hp_177150526;atk_32426867;hit_500000;miss_120;cirt_0;cirtSub_-3500</v>
      </c>
    </row>
    <row r="3037" spans="22:47" x14ac:dyDescent="0.2">
      <c r="V3037" s="7" t="str">
        <f t="shared" si="926"/>
        <v>诞生岛11-7</v>
      </c>
      <c r="W3037" s="7">
        <f t="shared" ref="W3037:W3100" si="935">W3036+2</f>
        <v>5893</v>
      </c>
      <c r="X3037" s="9" t="s">
        <v>3486</v>
      </c>
      <c r="Y3037" s="9">
        <v>7</v>
      </c>
      <c r="Z3037" s="8">
        <f t="shared" si="931"/>
        <v>16528</v>
      </c>
      <c r="AA3037" s="6" t="s">
        <v>3967</v>
      </c>
      <c r="AB3037" s="6">
        <v>37041735</v>
      </c>
      <c r="AC3037" s="6">
        <f t="shared" si="918"/>
        <v>3.605</v>
      </c>
      <c r="AD3037" s="6">
        <f t="shared" si="919"/>
        <v>133535454</v>
      </c>
      <c r="AE3037" s="6">
        <f t="shared" si="923"/>
        <v>39820095</v>
      </c>
      <c r="AF3037" s="6">
        <v>3870000</v>
      </c>
      <c r="AG3037" s="11">
        <f t="shared" si="921"/>
        <v>177225549</v>
      </c>
      <c r="AH3037">
        <f t="shared" si="920"/>
        <v>4.7844829352620764</v>
      </c>
      <c r="AI3037" s="53">
        <v>0.9</v>
      </c>
      <c r="AJ3037" s="7" t="str">
        <f t="shared" si="927"/>
        <v>hp_177225549</v>
      </c>
      <c r="AK3037" s="7" t="s">
        <v>3968</v>
      </c>
      <c r="AL3037" s="7">
        <v>7535920</v>
      </c>
      <c r="AM3037" s="7">
        <f>INT(IF(MOD(Y3037,3)=0,INT(AL3037*0.55),INT(AL3037*0.35)))</f>
        <v>2637572</v>
      </c>
      <c r="AN3037" s="54">
        <f t="shared" si="928"/>
        <v>32449932</v>
      </c>
      <c r="AO3037" s="7" t="str">
        <f t="shared" si="929"/>
        <v>atk_32449932</v>
      </c>
      <c r="AP3037" s="7" t="s">
        <v>3973</v>
      </c>
      <c r="AQ3037" s="7" t="s">
        <v>4001</v>
      </c>
      <c r="AR3037" s="7" t="s">
        <v>3975</v>
      </c>
      <c r="AS3037" s="7" t="s">
        <v>3976</v>
      </c>
      <c r="AU3037" s="7" t="str">
        <f t="shared" si="930"/>
        <v>hp_177225549;atk_32449932;hit_500000;miss_120;cirt_0;cirtSub_-3500</v>
      </c>
    </row>
    <row r="3038" spans="22:47" x14ac:dyDescent="0.2">
      <c r="V3038" s="7" t="str">
        <f t="shared" si="926"/>
        <v>诞生岛11-8</v>
      </c>
      <c r="W3038" s="7">
        <f t="shared" si="935"/>
        <v>5895</v>
      </c>
      <c r="X3038" s="9" t="s">
        <v>3486</v>
      </c>
      <c r="Y3038" s="9">
        <v>8</v>
      </c>
      <c r="Z3038" s="8">
        <f t="shared" si="931"/>
        <v>16536</v>
      </c>
      <c r="AA3038" s="6" t="s">
        <v>3967</v>
      </c>
      <c r="AB3038" s="6">
        <v>37062548</v>
      </c>
      <c r="AC3038" s="6">
        <f t="shared" si="918"/>
        <v>3.605</v>
      </c>
      <c r="AD3038" s="6">
        <f t="shared" si="919"/>
        <v>133610485</v>
      </c>
      <c r="AE3038" s="6">
        <f t="shared" si="923"/>
        <v>39820095</v>
      </c>
      <c r="AF3038" s="6">
        <v>3870000</v>
      </c>
      <c r="AG3038" s="11">
        <f t="shared" si="921"/>
        <v>177300580</v>
      </c>
      <c r="AH3038">
        <f t="shared" si="920"/>
        <v>4.7838205835173557</v>
      </c>
      <c r="AI3038" s="53">
        <v>0.9</v>
      </c>
      <c r="AJ3038" s="7" t="str">
        <f t="shared" si="927"/>
        <v>hp_177300580</v>
      </c>
      <c r="AK3038" s="7" t="s">
        <v>3968</v>
      </c>
      <c r="AL3038" s="7">
        <v>7542320</v>
      </c>
      <c r="AM3038" s="7">
        <f>INT(IF(MOD(Y3038,3)=0,INT(AL3038*0.55),INT(AL3038*0.35)))</f>
        <v>2639812</v>
      </c>
      <c r="AN3038" s="54">
        <f t="shared" si="928"/>
        <v>32472995</v>
      </c>
      <c r="AO3038" s="7" t="str">
        <f t="shared" si="929"/>
        <v>atk_32472995</v>
      </c>
      <c r="AP3038" s="7" t="s">
        <v>3973</v>
      </c>
      <c r="AQ3038" s="7" t="s">
        <v>4001</v>
      </c>
      <c r="AR3038" s="7" t="s">
        <v>3975</v>
      </c>
      <c r="AS3038" s="7" t="s">
        <v>3976</v>
      </c>
      <c r="AU3038" s="7" t="str">
        <f t="shared" si="930"/>
        <v>hp_177300580;atk_32472995;hit_500000;miss_120;cirt_0;cirtSub_-3500</v>
      </c>
    </row>
    <row r="3039" spans="22:47" x14ac:dyDescent="0.2">
      <c r="V3039" s="7" t="str">
        <f t="shared" si="926"/>
        <v>诞生岛11-9</v>
      </c>
      <c r="W3039" s="7">
        <f t="shared" si="935"/>
        <v>5897</v>
      </c>
      <c r="X3039" s="9" t="s">
        <v>3486</v>
      </c>
      <c r="Y3039" s="9">
        <v>9</v>
      </c>
      <c r="Z3039" s="8">
        <f t="shared" si="931"/>
        <v>16545</v>
      </c>
      <c r="AA3039" s="6" t="s">
        <v>3967</v>
      </c>
      <c r="AB3039" s="6">
        <v>37083363</v>
      </c>
      <c r="AC3039" s="6">
        <f t="shared" ref="AC3039:AC3102" si="936">0.6+INT((Z3039-1)/55)*0.01+INT(Y3039/3)*0.0025</f>
        <v>3.6074999999999999</v>
      </c>
      <c r="AD3039" s="6">
        <f t="shared" ref="AD3039:AD3102" si="937">INT(AB3039*AC3039)</f>
        <v>133778232</v>
      </c>
      <c r="AE3039" s="6">
        <f t="shared" si="923"/>
        <v>39820095</v>
      </c>
      <c r="AF3039" s="6">
        <v>3870000</v>
      </c>
      <c r="AG3039" s="11">
        <f t="shared" si="921"/>
        <v>177468327</v>
      </c>
      <c r="AH3039">
        <f t="shared" si="920"/>
        <v>4.7856589220346599</v>
      </c>
      <c r="AI3039" s="53">
        <v>0.9</v>
      </c>
      <c r="AJ3039" s="7" t="str">
        <f t="shared" si="927"/>
        <v>hp_177468327</v>
      </c>
      <c r="AK3039" s="7" t="s">
        <v>3968</v>
      </c>
      <c r="AL3039" s="7">
        <v>7548720</v>
      </c>
      <c r="AM3039" s="7">
        <f>INT(IF(MOD(Y3039,3)=0,INT(AL3039*0.55),INT(AL3039*0.35)))</f>
        <v>4151796</v>
      </c>
      <c r="AN3039" s="54">
        <f t="shared" si="928"/>
        <v>32513039</v>
      </c>
      <c r="AO3039" s="7" t="str">
        <f t="shared" si="929"/>
        <v>atk_32513039</v>
      </c>
      <c r="AP3039" s="7" t="s">
        <v>3973</v>
      </c>
      <c r="AQ3039" s="7" t="s">
        <v>4001</v>
      </c>
      <c r="AR3039" s="7" t="s">
        <v>3975</v>
      </c>
      <c r="AS3039" s="7" t="s">
        <v>3976</v>
      </c>
      <c r="AU3039" s="7" t="str">
        <f t="shared" si="930"/>
        <v>hp_177468327;atk_32513039;hit_500000;miss_120;cirt_0;cirtSub_-3500</v>
      </c>
    </row>
    <row r="3040" spans="22:47" x14ac:dyDescent="0.2">
      <c r="V3040" s="7" t="str">
        <f t="shared" si="926"/>
        <v>诞生岛11-10</v>
      </c>
      <c r="W3040" s="7">
        <f t="shared" si="935"/>
        <v>5899</v>
      </c>
      <c r="X3040" s="9" t="s">
        <v>3486</v>
      </c>
      <c r="Y3040" s="9">
        <v>10</v>
      </c>
      <c r="Z3040" s="8">
        <f t="shared" si="931"/>
        <v>16555</v>
      </c>
      <c r="AA3040" s="6" t="s">
        <v>3967</v>
      </c>
      <c r="AB3040" s="6">
        <v>37104181</v>
      </c>
      <c r="AC3040" s="6">
        <f t="shared" si="936"/>
        <v>3.6074999999999999</v>
      </c>
      <c r="AD3040" s="6">
        <f t="shared" si="937"/>
        <v>133853332</v>
      </c>
      <c r="AE3040" s="6">
        <f t="shared" si="923"/>
        <v>39820095</v>
      </c>
      <c r="AF3040" s="6">
        <v>3870000</v>
      </c>
      <c r="AG3040" s="11">
        <f t="shared" si="921"/>
        <v>177543427</v>
      </c>
      <c r="AH3040">
        <f t="shared" ref="AH3040:AH3103" si="938">AG3040/AB3040</f>
        <v>4.7849978685690431</v>
      </c>
      <c r="AI3040" s="53">
        <v>0.9</v>
      </c>
      <c r="AJ3040" s="7" t="str">
        <f t="shared" si="927"/>
        <v>hp_177543427</v>
      </c>
      <c r="AK3040" s="7" t="s">
        <v>3968</v>
      </c>
      <c r="AL3040" s="7">
        <v>7555120</v>
      </c>
      <c r="AM3040" s="7">
        <f>INT(IF(MOD(Y3040,3)=0,INT(AL3040*0.55),INT(AL3040*0.35)))</f>
        <v>2644292</v>
      </c>
      <c r="AN3040" s="54">
        <f t="shared" si="928"/>
        <v>32536109</v>
      </c>
      <c r="AO3040" s="7" t="str">
        <f t="shared" si="929"/>
        <v>atk_32536109</v>
      </c>
      <c r="AP3040" s="7" t="s">
        <v>3973</v>
      </c>
      <c r="AQ3040" s="7" t="s">
        <v>4001</v>
      </c>
      <c r="AR3040" s="7" t="s">
        <v>3975</v>
      </c>
      <c r="AS3040" s="7" t="s">
        <v>3976</v>
      </c>
      <c r="AU3040" s="7" t="str">
        <f t="shared" si="930"/>
        <v>hp_177543427;atk_32536109;hit_500000;miss_120;cirt_0;cirtSub_-3500</v>
      </c>
    </row>
    <row r="3041" spans="22:47" x14ac:dyDescent="0.2">
      <c r="V3041" s="7" t="str">
        <f t="shared" si="926"/>
        <v>诞生岛12-1</v>
      </c>
      <c r="W3041" s="7">
        <f t="shared" si="935"/>
        <v>5901</v>
      </c>
      <c r="X3041" s="9" t="s">
        <v>3487</v>
      </c>
      <c r="Y3041" s="9">
        <v>1</v>
      </c>
      <c r="Z3041" s="8">
        <f t="shared" si="931"/>
        <v>16556</v>
      </c>
      <c r="AA3041" s="6" t="s">
        <v>3967</v>
      </c>
      <c r="AB3041" s="6">
        <v>37125001</v>
      </c>
      <c r="AC3041" s="6">
        <f t="shared" si="936"/>
        <v>3.6100000000000003</v>
      </c>
      <c r="AD3041" s="6">
        <f t="shared" si="937"/>
        <v>134021253</v>
      </c>
      <c r="AE3041" s="6">
        <f t="shared" ref="AE3041" si="939">IF(MOD(Y3041,1)=0,INT(AD3040*0.3),0)</f>
        <v>40155999</v>
      </c>
      <c r="AF3041" s="6">
        <v>3870000</v>
      </c>
      <c r="AG3041" s="11">
        <f t="shared" ref="AG3041:AG3104" si="940">INT(AD3041*1)+AF3041+AE3041</f>
        <v>178047252</v>
      </c>
      <c r="AH3041">
        <f t="shared" si="938"/>
        <v>4.7958854465754763</v>
      </c>
      <c r="AI3041" s="53">
        <v>0.9</v>
      </c>
      <c r="AJ3041" s="7" t="str">
        <f t="shared" si="927"/>
        <v>hp_178047252</v>
      </c>
      <c r="AK3041" s="7" t="s">
        <v>3968</v>
      </c>
      <c r="AL3041" s="7">
        <v>7561520</v>
      </c>
      <c r="AM3041" s="7">
        <f>INT(IF(MOD(Y3041,3)=0,INT(AL3041*0.55),INT(AL3041*0.35)))</f>
        <v>2646532</v>
      </c>
      <c r="AN3041" s="54">
        <f t="shared" si="928"/>
        <v>32637765</v>
      </c>
      <c r="AO3041" s="7" t="str">
        <f t="shared" si="929"/>
        <v>atk_32637765</v>
      </c>
      <c r="AP3041" s="7" t="s">
        <v>3973</v>
      </c>
      <c r="AQ3041" s="7" t="s">
        <v>4001</v>
      </c>
      <c r="AR3041" s="7" t="s">
        <v>3975</v>
      </c>
      <c r="AS3041" s="7" t="s">
        <v>3976</v>
      </c>
      <c r="AU3041" s="7" t="str">
        <f t="shared" si="930"/>
        <v>hp_178047252;atk_32637765;hit_500000;miss_120;cirt_0;cirtSub_-3500</v>
      </c>
    </row>
    <row r="3042" spans="22:47" x14ac:dyDescent="0.2">
      <c r="V3042" s="7" t="str">
        <f t="shared" si="926"/>
        <v>诞生岛12-2</v>
      </c>
      <c r="W3042" s="7">
        <f t="shared" si="935"/>
        <v>5903</v>
      </c>
      <c r="X3042" s="9" t="s">
        <v>3487</v>
      </c>
      <c r="Y3042" s="9">
        <v>2</v>
      </c>
      <c r="Z3042" s="8">
        <f t="shared" si="931"/>
        <v>16558</v>
      </c>
      <c r="AA3042" s="6" t="s">
        <v>3967</v>
      </c>
      <c r="AB3042" s="6">
        <v>37145823</v>
      </c>
      <c r="AC3042" s="6">
        <f t="shared" si="936"/>
        <v>3.6100000000000003</v>
      </c>
      <c r="AD3042" s="6">
        <f t="shared" si="937"/>
        <v>134096421</v>
      </c>
      <c r="AE3042" s="6">
        <f t="shared" si="923"/>
        <v>40155999</v>
      </c>
      <c r="AF3042" s="6">
        <v>3870000</v>
      </c>
      <c r="AG3042" s="11">
        <f t="shared" si="940"/>
        <v>178122420</v>
      </c>
      <c r="AH3042">
        <f t="shared" si="938"/>
        <v>4.7952207170103618</v>
      </c>
      <c r="AI3042" s="53">
        <v>0.9</v>
      </c>
      <c r="AJ3042" s="7" t="str">
        <f t="shared" si="927"/>
        <v>hp_178122420</v>
      </c>
      <c r="AK3042" s="7" t="s">
        <v>3968</v>
      </c>
      <c r="AL3042" s="7">
        <v>7567920</v>
      </c>
      <c r="AM3042" s="7">
        <f>INT(IF(MOD(Y3042,3)=0,INT(AL3042*0.55),INT(AL3042*0.35)))</f>
        <v>2648772</v>
      </c>
      <c r="AN3042" s="54">
        <f t="shared" si="928"/>
        <v>32660862</v>
      </c>
      <c r="AO3042" s="7" t="str">
        <f t="shared" si="929"/>
        <v>atk_32660862</v>
      </c>
      <c r="AP3042" s="7" t="s">
        <v>3973</v>
      </c>
      <c r="AQ3042" s="7" t="s">
        <v>4001</v>
      </c>
      <c r="AR3042" s="7" t="s">
        <v>3975</v>
      </c>
      <c r="AS3042" s="7" t="s">
        <v>3976</v>
      </c>
      <c r="AU3042" s="7" t="str">
        <f t="shared" si="930"/>
        <v>hp_178122420;atk_32660862;hit_500000;miss_120;cirt_0;cirtSub_-3500</v>
      </c>
    </row>
    <row r="3043" spans="22:47" x14ac:dyDescent="0.2">
      <c r="V3043" s="7" t="str">
        <f t="shared" si="926"/>
        <v>诞生岛12-3</v>
      </c>
      <c r="W3043" s="7">
        <f t="shared" si="935"/>
        <v>5905</v>
      </c>
      <c r="X3043" s="9" t="s">
        <v>3487</v>
      </c>
      <c r="Y3043" s="9">
        <v>3</v>
      </c>
      <c r="Z3043" s="8">
        <f t="shared" si="931"/>
        <v>16561</v>
      </c>
      <c r="AA3043" s="6" t="s">
        <v>3967</v>
      </c>
      <c r="AB3043" s="6">
        <v>37166647</v>
      </c>
      <c r="AC3043" s="6">
        <f t="shared" si="936"/>
        <v>3.6125000000000003</v>
      </c>
      <c r="AD3043" s="6">
        <f t="shared" si="937"/>
        <v>134264512</v>
      </c>
      <c r="AE3043" s="6">
        <f t="shared" si="923"/>
        <v>40155999</v>
      </c>
      <c r="AF3043" s="6">
        <v>3870000</v>
      </c>
      <c r="AG3043" s="11">
        <f t="shared" si="940"/>
        <v>178290511</v>
      </c>
      <c r="AH3043">
        <f t="shared" si="938"/>
        <v>4.7970566459761628</v>
      </c>
      <c r="AI3043" s="53">
        <v>0.9</v>
      </c>
      <c r="AJ3043" s="7" t="str">
        <f t="shared" si="927"/>
        <v>hp_178290511</v>
      </c>
      <c r="AK3043" s="7" t="s">
        <v>3968</v>
      </c>
      <c r="AL3043" s="7">
        <v>7574320</v>
      </c>
      <c r="AM3043" s="7">
        <f>INT(IF(MOD(Y3043,3)=0,INT(AL3043*0.55),INT(AL3043*0.35)))</f>
        <v>4165876</v>
      </c>
      <c r="AN3043" s="54">
        <f t="shared" si="928"/>
        <v>32700997</v>
      </c>
      <c r="AO3043" s="7" t="str">
        <f t="shared" si="929"/>
        <v>atk_32700997</v>
      </c>
      <c r="AP3043" s="7" t="s">
        <v>3973</v>
      </c>
      <c r="AQ3043" s="7" t="s">
        <v>4001</v>
      </c>
      <c r="AR3043" s="7" t="s">
        <v>3975</v>
      </c>
      <c r="AS3043" s="7" t="s">
        <v>3976</v>
      </c>
      <c r="AU3043" s="7" t="str">
        <f t="shared" si="930"/>
        <v>hp_178290511;atk_32700997;hit_500000;miss_120;cirt_0;cirtSub_-3500</v>
      </c>
    </row>
    <row r="3044" spans="22:47" x14ac:dyDescent="0.2">
      <c r="V3044" s="7" t="str">
        <f t="shared" si="926"/>
        <v>诞生岛12-4</v>
      </c>
      <c r="W3044" s="7">
        <f t="shared" si="935"/>
        <v>5907</v>
      </c>
      <c r="X3044" s="9" t="s">
        <v>3487</v>
      </c>
      <c r="Y3044" s="9">
        <v>4</v>
      </c>
      <c r="Z3044" s="8">
        <f t="shared" si="931"/>
        <v>16565</v>
      </c>
      <c r="AA3044" s="6" t="s">
        <v>3967</v>
      </c>
      <c r="AB3044" s="6">
        <v>37187474</v>
      </c>
      <c r="AC3044" s="6">
        <f t="shared" si="936"/>
        <v>3.6125000000000003</v>
      </c>
      <c r="AD3044" s="6">
        <f t="shared" si="937"/>
        <v>134339749</v>
      </c>
      <c r="AE3044" s="6">
        <f t="shared" si="923"/>
        <v>40155999</v>
      </c>
      <c r="AF3044" s="6">
        <v>3870000</v>
      </c>
      <c r="AG3044" s="11">
        <f t="shared" si="940"/>
        <v>178365748</v>
      </c>
      <c r="AH3044">
        <f t="shared" si="938"/>
        <v>4.7963932156295428</v>
      </c>
      <c r="AI3044" s="53">
        <v>0.9</v>
      </c>
      <c r="AJ3044" s="7" t="str">
        <f t="shared" si="927"/>
        <v>hp_178365748</v>
      </c>
      <c r="AK3044" s="7" t="s">
        <v>3968</v>
      </c>
      <c r="AL3044" s="7">
        <v>7580720</v>
      </c>
      <c r="AM3044" s="7">
        <f>INT(IF(MOD(Y3044,3)=0,INT(AL3044*0.55),INT(AL3044*0.35)))</f>
        <v>2653252</v>
      </c>
      <c r="AN3044" s="54">
        <f t="shared" si="928"/>
        <v>32724102</v>
      </c>
      <c r="AO3044" s="7" t="str">
        <f t="shared" si="929"/>
        <v>atk_32724102</v>
      </c>
      <c r="AP3044" s="7" t="s">
        <v>3973</v>
      </c>
      <c r="AQ3044" s="7" t="s">
        <v>4001</v>
      </c>
      <c r="AR3044" s="7" t="s">
        <v>3975</v>
      </c>
      <c r="AS3044" s="7" t="s">
        <v>3976</v>
      </c>
      <c r="AU3044" s="7" t="str">
        <f t="shared" si="930"/>
        <v>hp_178365748;atk_32724102;hit_500000;miss_120;cirt_0;cirtSub_-3500</v>
      </c>
    </row>
    <row r="3045" spans="22:47" x14ac:dyDescent="0.2">
      <c r="V3045" s="7" t="str">
        <f t="shared" si="926"/>
        <v>诞生岛12-5</v>
      </c>
      <c r="W3045" s="7">
        <f t="shared" si="935"/>
        <v>5909</v>
      </c>
      <c r="X3045" s="9" t="s">
        <v>3487</v>
      </c>
      <c r="Y3045" s="9">
        <v>5</v>
      </c>
      <c r="Z3045" s="8">
        <f t="shared" si="931"/>
        <v>16570</v>
      </c>
      <c r="AA3045" s="6" t="s">
        <v>3967</v>
      </c>
      <c r="AB3045" s="6">
        <v>37208302</v>
      </c>
      <c r="AC3045" s="6">
        <f t="shared" si="936"/>
        <v>3.6125000000000003</v>
      </c>
      <c r="AD3045" s="6">
        <f t="shared" si="937"/>
        <v>134414990</v>
      </c>
      <c r="AE3045" s="6">
        <f t="shared" si="923"/>
        <v>40155999</v>
      </c>
      <c r="AF3045" s="6">
        <v>3870000</v>
      </c>
      <c r="AG3045" s="11">
        <f t="shared" si="940"/>
        <v>178440989</v>
      </c>
      <c r="AH3045">
        <f t="shared" si="938"/>
        <v>4.7957305065950067</v>
      </c>
      <c r="AI3045" s="53">
        <v>0.9</v>
      </c>
      <c r="AJ3045" s="7" t="str">
        <f t="shared" si="927"/>
        <v>hp_178440989</v>
      </c>
      <c r="AK3045" s="7" t="s">
        <v>3968</v>
      </c>
      <c r="AL3045" s="7">
        <v>7587120</v>
      </c>
      <c r="AM3045" s="7">
        <f>INT(IF(MOD(Y3045,3)=0,INT(AL3045*0.55),INT(AL3045*0.35)))</f>
        <v>2655492</v>
      </c>
      <c r="AN3045" s="54">
        <f t="shared" si="928"/>
        <v>32747204</v>
      </c>
      <c r="AO3045" s="7" t="str">
        <f t="shared" si="929"/>
        <v>atk_32747204</v>
      </c>
      <c r="AP3045" s="7" t="s">
        <v>3973</v>
      </c>
      <c r="AQ3045" s="7" t="s">
        <v>4001</v>
      </c>
      <c r="AR3045" s="7" t="s">
        <v>3975</v>
      </c>
      <c r="AS3045" s="7" t="s">
        <v>3976</v>
      </c>
      <c r="AU3045" s="7" t="str">
        <f t="shared" si="930"/>
        <v>hp_178440989;atk_32747204;hit_500000;miss_120;cirt_0;cirtSub_-3500</v>
      </c>
    </row>
    <row r="3046" spans="22:47" x14ac:dyDescent="0.2">
      <c r="V3046" s="7" t="str">
        <f t="shared" si="926"/>
        <v>诞生岛12-6</v>
      </c>
      <c r="W3046" s="7">
        <f t="shared" si="935"/>
        <v>5911</v>
      </c>
      <c r="X3046" s="9" t="s">
        <v>3487</v>
      </c>
      <c r="Y3046" s="9">
        <v>6</v>
      </c>
      <c r="Z3046" s="8">
        <f t="shared" si="931"/>
        <v>16576</v>
      </c>
      <c r="AA3046" s="6" t="s">
        <v>3967</v>
      </c>
      <c r="AB3046" s="6">
        <v>37229132</v>
      </c>
      <c r="AC3046" s="6">
        <f t="shared" si="936"/>
        <v>3.6150000000000002</v>
      </c>
      <c r="AD3046" s="6">
        <f t="shared" si="937"/>
        <v>134583312</v>
      </c>
      <c r="AE3046" s="6">
        <f t="shared" si="923"/>
        <v>40155999</v>
      </c>
      <c r="AF3046" s="6">
        <v>3870000</v>
      </c>
      <c r="AG3046" s="11">
        <f t="shared" si="940"/>
        <v>178609311</v>
      </c>
      <c r="AH3046">
        <f t="shared" si="938"/>
        <v>4.7975685009255651</v>
      </c>
      <c r="AI3046" s="53">
        <v>0.9</v>
      </c>
      <c r="AJ3046" s="7" t="str">
        <f t="shared" si="927"/>
        <v>hp_178609311</v>
      </c>
      <c r="AK3046" s="7" t="s">
        <v>3968</v>
      </c>
      <c r="AL3046" s="7">
        <v>7593520</v>
      </c>
      <c r="AM3046" s="7">
        <f>INT(IF(MOD(Y3046,3)=0,INT(AL3046*0.55),INT(AL3046*0.35)))</f>
        <v>4176436</v>
      </c>
      <c r="AN3046" s="54">
        <f t="shared" si="928"/>
        <v>32787389</v>
      </c>
      <c r="AO3046" s="7" t="str">
        <f t="shared" si="929"/>
        <v>atk_32787389</v>
      </c>
      <c r="AP3046" s="7" t="s">
        <v>3973</v>
      </c>
      <c r="AQ3046" s="7" t="s">
        <v>4001</v>
      </c>
      <c r="AR3046" s="7" t="s">
        <v>3975</v>
      </c>
      <c r="AS3046" s="7" t="s">
        <v>3976</v>
      </c>
      <c r="AU3046" s="7" t="str">
        <f t="shared" si="930"/>
        <v>hp_178609311;atk_32787389;hit_500000;miss_120;cirt_0;cirtSub_-3500</v>
      </c>
    </row>
    <row r="3047" spans="22:47" x14ac:dyDescent="0.2">
      <c r="V3047" s="7" t="str">
        <f t="shared" si="926"/>
        <v>诞生岛12-7</v>
      </c>
      <c r="W3047" s="7">
        <f t="shared" si="935"/>
        <v>5913</v>
      </c>
      <c r="X3047" s="9" t="s">
        <v>3487</v>
      </c>
      <c r="Y3047" s="9">
        <v>7</v>
      </c>
      <c r="Z3047" s="8">
        <f t="shared" si="931"/>
        <v>16583</v>
      </c>
      <c r="AA3047" s="6" t="s">
        <v>3967</v>
      </c>
      <c r="AB3047" s="6">
        <v>37249964</v>
      </c>
      <c r="AC3047" s="6">
        <f t="shared" si="936"/>
        <v>3.6150000000000002</v>
      </c>
      <c r="AD3047" s="6">
        <f t="shared" si="937"/>
        <v>134658619</v>
      </c>
      <c r="AE3047" s="6">
        <f t="shared" si="923"/>
        <v>40155999</v>
      </c>
      <c r="AF3047" s="6">
        <v>3870000</v>
      </c>
      <c r="AG3047" s="11">
        <f t="shared" si="940"/>
        <v>178684618</v>
      </c>
      <c r="AH3047">
        <f t="shared" si="938"/>
        <v>4.7969071325813895</v>
      </c>
      <c r="AI3047" s="53">
        <v>0.9</v>
      </c>
      <c r="AJ3047" s="7" t="str">
        <f t="shared" si="927"/>
        <v>hp_178684618</v>
      </c>
      <c r="AK3047" s="7" t="s">
        <v>3968</v>
      </c>
      <c r="AL3047" s="7">
        <v>7599920</v>
      </c>
      <c r="AM3047" s="7">
        <f>INT(IF(MOD(Y3047,3)=0,INT(AL3047*0.55),INT(AL3047*0.35)))</f>
        <v>2659972</v>
      </c>
      <c r="AN3047" s="54">
        <f t="shared" si="928"/>
        <v>32810499</v>
      </c>
      <c r="AO3047" s="7" t="str">
        <f t="shared" si="929"/>
        <v>atk_32810499</v>
      </c>
      <c r="AP3047" s="7" t="s">
        <v>3973</v>
      </c>
      <c r="AQ3047" s="7" t="s">
        <v>4001</v>
      </c>
      <c r="AR3047" s="7" t="s">
        <v>3975</v>
      </c>
      <c r="AS3047" s="7" t="s">
        <v>3976</v>
      </c>
      <c r="AU3047" s="7" t="str">
        <f t="shared" si="930"/>
        <v>hp_178684618;atk_32810499;hit_500000;miss_120;cirt_0;cirtSub_-3500</v>
      </c>
    </row>
    <row r="3048" spans="22:47" x14ac:dyDescent="0.2">
      <c r="V3048" s="7" t="str">
        <f t="shared" si="926"/>
        <v>诞生岛12-8</v>
      </c>
      <c r="W3048" s="7">
        <f t="shared" si="935"/>
        <v>5915</v>
      </c>
      <c r="X3048" s="9" t="s">
        <v>3487</v>
      </c>
      <c r="Y3048" s="9">
        <v>8</v>
      </c>
      <c r="Z3048" s="8">
        <f t="shared" si="931"/>
        <v>16591</v>
      </c>
      <c r="AA3048" s="6" t="s">
        <v>3967</v>
      </c>
      <c r="AB3048" s="6">
        <v>37270798</v>
      </c>
      <c r="AC3048" s="6">
        <f t="shared" si="936"/>
        <v>3.6150000000000002</v>
      </c>
      <c r="AD3048" s="6">
        <f t="shared" si="937"/>
        <v>134733934</v>
      </c>
      <c r="AE3048" s="6">
        <f t="shared" si="923"/>
        <v>40155999</v>
      </c>
      <c r="AF3048" s="6">
        <v>3870000</v>
      </c>
      <c r="AG3048" s="11">
        <f t="shared" si="940"/>
        <v>178759933</v>
      </c>
      <c r="AH3048">
        <f t="shared" si="938"/>
        <v>4.7962464608351016</v>
      </c>
      <c r="AI3048" s="53">
        <v>0.9</v>
      </c>
      <c r="AJ3048" s="7" t="str">
        <f t="shared" si="927"/>
        <v>hp_178759933</v>
      </c>
      <c r="AK3048" s="7" t="s">
        <v>3968</v>
      </c>
      <c r="AL3048" s="7">
        <v>7606320</v>
      </c>
      <c r="AM3048" s="7">
        <f>INT(IF(MOD(Y3048,3)=0,INT(AL3048*0.55),INT(AL3048*0.35)))</f>
        <v>2662212</v>
      </c>
      <c r="AN3048" s="54">
        <f t="shared" si="928"/>
        <v>32833606</v>
      </c>
      <c r="AO3048" s="7" t="str">
        <f t="shared" si="929"/>
        <v>atk_32833606</v>
      </c>
      <c r="AP3048" s="7" t="s">
        <v>3973</v>
      </c>
      <c r="AQ3048" s="7" t="s">
        <v>4001</v>
      </c>
      <c r="AR3048" s="7" t="s">
        <v>3975</v>
      </c>
      <c r="AS3048" s="7" t="s">
        <v>3976</v>
      </c>
      <c r="AU3048" s="7" t="str">
        <f t="shared" si="930"/>
        <v>hp_178759933;atk_32833606;hit_500000;miss_120;cirt_0;cirtSub_-3500</v>
      </c>
    </row>
    <row r="3049" spans="22:47" x14ac:dyDescent="0.2">
      <c r="V3049" s="7" t="str">
        <f t="shared" si="926"/>
        <v>诞生岛12-9</v>
      </c>
      <c r="W3049" s="7">
        <f t="shared" si="935"/>
        <v>5917</v>
      </c>
      <c r="X3049" s="9" t="s">
        <v>3487</v>
      </c>
      <c r="Y3049" s="9">
        <v>9</v>
      </c>
      <c r="Z3049" s="8">
        <f t="shared" si="931"/>
        <v>16600</v>
      </c>
      <c r="AA3049" s="6" t="s">
        <v>3967</v>
      </c>
      <c r="AB3049" s="6">
        <v>37291633</v>
      </c>
      <c r="AC3049" s="6">
        <f t="shared" si="936"/>
        <v>3.6175000000000002</v>
      </c>
      <c r="AD3049" s="6">
        <f t="shared" si="937"/>
        <v>134902482</v>
      </c>
      <c r="AE3049" s="6">
        <f t="shared" si="923"/>
        <v>40155999</v>
      </c>
      <c r="AF3049" s="6">
        <v>3870000</v>
      </c>
      <c r="AG3049" s="11">
        <f t="shared" si="940"/>
        <v>178928481</v>
      </c>
      <c r="AH3049">
        <f t="shared" si="938"/>
        <v>4.7980865037473688</v>
      </c>
      <c r="AI3049" s="53">
        <v>0.9</v>
      </c>
      <c r="AJ3049" s="7" t="str">
        <f t="shared" si="927"/>
        <v>hp_178928481</v>
      </c>
      <c r="AK3049" s="7" t="s">
        <v>3968</v>
      </c>
      <c r="AL3049" s="7">
        <v>7612720</v>
      </c>
      <c r="AM3049" s="7">
        <f>INT(IF(MOD(Y3049,3)=0,INT(AL3049*0.55),INT(AL3049*0.35)))</f>
        <v>4186996</v>
      </c>
      <c r="AN3049" s="54">
        <f t="shared" si="928"/>
        <v>32873840</v>
      </c>
      <c r="AO3049" s="7" t="str">
        <f t="shared" si="929"/>
        <v>atk_32873840</v>
      </c>
      <c r="AP3049" s="7" t="s">
        <v>3973</v>
      </c>
      <c r="AQ3049" s="7" t="s">
        <v>4001</v>
      </c>
      <c r="AR3049" s="7" t="s">
        <v>3975</v>
      </c>
      <c r="AS3049" s="7" t="s">
        <v>3976</v>
      </c>
      <c r="AU3049" s="7" t="str">
        <f t="shared" si="930"/>
        <v>hp_178928481;atk_32873840;hit_500000;miss_120;cirt_0;cirtSub_-3500</v>
      </c>
    </row>
    <row r="3050" spans="22:47" x14ac:dyDescent="0.2">
      <c r="V3050" s="7" t="str">
        <f t="shared" si="926"/>
        <v>诞生岛12-10</v>
      </c>
      <c r="W3050" s="7">
        <f t="shared" si="935"/>
        <v>5919</v>
      </c>
      <c r="X3050" s="9" t="s">
        <v>3487</v>
      </c>
      <c r="Y3050" s="9">
        <v>10</v>
      </c>
      <c r="Z3050" s="8">
        <f t="shared" si="931"/>
        <v>16610</v>
      </c>
      <c r="AA3050" s="6" t="s">
        <v>3967</v>
      </c>
      <c r="AB3050" s="6">
        <v>37312469</v>
      </c>
      <c r="AC3050" s="6">
        <f t="shared" si="936"/>
        <v>3.6175000000000002</v>
      </c>
      <c r="AD3050" s="6">
        <f t="shared" si="937"/>
        <v>134977856</v>
      </c>
      <c r="AE3050" s="6">
        <f t="shared" ref="AE3050:AE3113" si="941">AE3049</f>
        <v>40155999</v>
      </c>
      <c r="AF3050" s="6">
        <v>3870000</v>
      </c>
      <c r="AG3050" s="11">
        <f t="shared" si="940"/>
        <v>179003855</v>
      </c>
      <c r="AH3050">
        <f t="shared" si="938"/>
        <v>4.7974272353834317</v>
      </c>
      <c r="AI3050" s="53">
        <v>0.9</v>
      </c>
      <c r="AJ3050" s="7" t="str">
        <f t="shared" si="927"/>
        <v>hp_179003855</v>
      </c>
      <c r="AK3050" s="7" t="s">
        <v>3968</v>
      </c>
      <c r="AL3050" s="7">
        <v>7619120</v>
      </c>
      <c r="AM3050" s="7">
        <f>INT(IF(MOD(Y3050,3)=0,INT(AL3050*0.55),INT(AL3050*0.35)))</f>
        <v>2666692</v>
      </c>
      <c r="AN3050" s="54">
        <f t="shared" si="928"/>
        <v>32896956</v>
      </c>
      <c r="AO3050" s="7" t="str">
        <f t="shared" si="929"/>
        <v>atk_32896956</v>
      </c>
      <c r="AP3050" s="7" t="s">
        <v>3973</v>
      </c>
      <c r="AQ3050" s="7" t="s">
        <v>4001</v>
      </c>
      <c r="AR3050" s="7" t="s">
        <v>3975</v>
      </c>
      <c r="AS3050" s="7" t="s">
        <v>3976</v>
      </c>
      <c r="AU3050" s="7" t="str">
        <f t="shared" si="930"/>
        <v>hp_179003855;atk_32896956;hit_500000;miss_120;cirt_0;cirtSub_-3500</v>
      </c>
    </row>
    <row r="3051" spans="22:47" x14ac:dyDescent="0.2">
      <c r="V3051" s="7" t="str">
        <f t="shared" si="926"/>
        <v>诞生岛13-1</v>
      </c>
      <c r="W3051" s="7">
        <f t="shared" si="935"/>
        <v>5921</v>
      </c>
      <c r="X3051" s="9" t="s">
        <v>3488</v>
      </c>
      <c r="Y3051" s="9">
        <v>1</v>
      </c>
      <c r="Z3051" s="8">
        <f t="shared" si="931"/>
        <v>16611</v>
      </c>
      <c r="AA3051" s="6" t="s">
        <v>3967</v>
      </c>
      <c r="AB3051" s="6">
        <v>37333307</v>
      </c>
      <c r="AC3051" s="6">
        <f t="shared" si="936"/>
        <v>3.62</v>
      </c>
      <c r="AD3051" s="6">
        <f t="shared" si="937"/>
        <v>135146571</v>
      </c>
      <c r="AE3051" s="6">
        <f t="shared" ref="AE3051" si="942">IF(MOD(Y3051,1)=0,INT(AD3050*0.3),0)</f>
        <v>40493356</v>
      </c>
      <c r="AF3051" s="6">
        <v>3870000</v>
      </c>
      <c r="AG3051" s="11">
        <f t="shared" si="940"/>
        <v>179509927</v>
      </c>
      <c r="AH3051">
        <f t="shared" si="938"/>
        <v>4.8083050076437104</v>
      </c>
      <c r="AI3051" s="53">
        <v>0.9</v>
      </c>
      <c r="AJ3051" s="7" t="str">
        <f t="shared" si="927"/>
        <v>hp_179509927</v>
      </c>
      <c r="AK3051" s="7" t="s">
        <v>3968</v>
      </c>
      <c r="AL3051" s="7">
        <v>7625520</v>
      </c>
      <c r="AM3051" s="7">
        <f>INT(IF(MOD(Y3051,3)=0,INT(AL3051*0.55),INT(AL3051*0.35)))</f>
        <v>2668932</v>
      </c>
      <c r="AN3051" s="54">
        <f t="shared" si="928"/>
        <v>32999243</v>
      </c>
      <c r="AO3051" s="7" t="str">
        <f t="shared" si="929"/>
        <v>atk_32999243</v>
      </c>
      <c r="AP3051" s="7" t="s">
        <v>3973</v>
      </c>
      <c r="AQ3051" s="7" t="s">
        <v>4001</v>
      </c>
      <c r="AR3051" s="7" t="s">
        <v>3975</v>
      </c>
      <c r="AS3051" s="7" t="s">
        <v>3976</v>
      </c>
      <c r="AU3051" s="7" t="str">
        <f t="shared" si="930"/>
        <v>hp_179509927;atk_32999243;hit_500000;miss_120;cirt_0;cirtSub_-3500</v>
      </c>
    </row>
    <row r="3052" spans="22:47" x14ac:dyDescent="0.2">
      <c r="V3052" s="7" t="str">
        <f t="shared" si="926"/>
        <v>诞生岛13-2</v>
      </c>
      <c r="W3052" s="7">
        <f t="shared" si="935"/>
        <v>5923</v>
      </c>
      <c r="X3052" s="9" t="s">
        <v>3488</v>
      </c>
      <c r="Y3052" s="9">
        <v>2</v>
      </c>
      <c r="Z3052" s="8">
        <f t="shared" si="931"/>
        <v>16613</v>
      </c>
      <c r="AA3052" s="6" t="s">
        <v>3967</v>
      </c>
      <c r="AB3052" s="6">
        <v>37354147</v>
      </c>
      <c r="AC3052" s="6">
        <f t="shared" si="936"/>
        <v>3.62</v>
      </c>
      <c r="AD3052" s="6">
        <f t="shared" si="937"/>
        <v>135222012</v>
      </c>
      <c r="AE3052" s="6">
        <f t="shared" si="941"/>
        <v>40493356</v>
      </c>
      <c r="AF3052" s="6">
        <v>3870000</v>
      </c>
      <c r="AG3052" s="11">
        <f t="shared" si="940"/>
        <v>179585368</v>
      </c>
      <c r="AH3052">
        <f t="shared" si="938"/>
        <v>4.8076420537725033</v>
      </c>
      <c r="AI3052" s="53">
        <v>0.9</v>
      </c>
      <c r="AJ3052" s="7" t="str">
        <f t="shared" si="927"/>
        <v>hp_179585368</v>
      </c>
      <c r="AK3052" s="7" t="s">
        <v>3968</v>
      </c>
      <c r="AL3052" s="7">
        <v>7631920</v>
      </c>
      <c r="AM3052" s="7">
        <f>INT(IF(MOD(Y3052,3)=0,INT(AL3052*0.55),INT(AL3052*0.35)))</f>
        <v>2671172</v>
      </c>
      <c r="AN3052" s="54">
        <f t="shared" si="928"/>
        <v>33022385</v>
      </c>
      <c r="AO3052" s="7" t="str">
        <f t="shared" si="929"/>
        <v>atk_33022385</v>
      </c>
      <c r="AP3052" s="7" t="s">
        <v>3973</v>
      </c>
      <c r="AQ3052" s="7" t="s">
        <v>4001</v>
      </c>
      <c r="AR3052" s="7" t="s">
        <v>3975</v>
      </c>
      <c r="AS3052" s="7" t="s">
        <v>3976</v>
      </c>
      <c r="AU3052" s="7" t="str">
        <f t="shared" si="930"/>
        <v>hp_179585368;atk_33022385;hit_500000;miss_120;cirt_0;cirtSub_-3500</v>
      </c>
    </row>
    <row r="3053" spans="22:47" x14ac:dyDescent="0.2">
      <c r="V3053" s="7" t="str">
        <f t="shared" si="926"/>
        <v>诞生岛13-3</v>
      </c>
      <c r="W3053" s="7">
        <f t="shared" si="935"/>
        <v>5925</v>
      </c>
      <c r="X3053" s="9" t="s">
        <v>3488</v>
      </c>
      <c r="Y3053" s="9">
        <v>3</v>
      </c>
      <c r="Z3053" s="8">
        <f t="shared" si="931"/>
        <v>16616</v>
      </c>
      <c r="AA3053" s="6" t="s">
        <v>3967</v>
      </c>
      <c r="AB3053" s="6">
        <v>37374990</v>
      </c>
      <c r="AC3053" s="6">
        <f t="shared" si="936"/>
        <v>3.6225000000000001</v>
      </c>
      <c r="AD3053" s="6">
        <f t="shared" si="937"/>
        <v>135390901</v>
      </c>
      <c r="AE3053" s="6">
        <f t="shared" si="941"/>
        <v>40493356</v>
      </c>
      <c r="AF3053" s="6">
        <v>3870000</v>
      </c>
      <c r="AG3053" s="11">
        <f t="shared" si="940"/>
        <v>179754257</v>
      </c>
      <c r="AH3053">
        <f t="shared" si="938"/>
        <v>4.8094797349778551</v>
      </c>
      <c r="AI3053" s="53">
        <v>0.9</v>
      </c>
      <c r="AJ3053" s="7" t="str">
        <f t="shared" si="927"/>
        <v>hp_179754257</v>
      </c>
      <c r="AK3053" s="7" t="s">
        <v>3968</v>
      </c>
      <c r="AL3053" s="7">
        <v>7638320</v>
      </c>
      <c r="AM3053" s="7">
        <f>INT(IF(MOD(Y3053,3)=0,INT(AL3053*0.55),INT(AL3053*0.35)))</f>
        <v>4201076</v>
      </c>
      <c r="AN3053" s="54">
        <f t="shared" si="928"/>
        <v>33062710</v>
      </c>
      <c r="AO3053" s="7" t="str">
        <f t="shared" si="929"/>
        <v>atk_33062710</v>
      </c>
      <c r="AP3053" s="7" t="s">
        <v>3973</v>
      </c>
      <c r="AQ3053" s="7" t="s">
        <v>4001</v>
      </c>
      <c r="AR3053" s="7" t="s">
        <v>3975</v>
      </c>
      <c r="AS3053" s="7" t="s">
        <v>3976</v>
      </c>
      <c r="AU3053" s="7" t="str">
        <f t="shared" si="930"/>
        <v>hp_179754257;atk_33062710;hit_500000;miss_120;cirt_0;cirtSub_-3500</v>
      </c>
    </row>
    <row r="3054" spans="22:47" x14ac:dyDescent="0.2">
      <c r="V3054" s="7" t="str">
        <f t="shared" si="926"/>
        <v>诞生岛13-4</v>
      </c>
      <c r="W3054" s="7">
        <f t="shared" si="935"/>
        <v>5927</v>
      </c>
      <c r="X3054" s="9" t="s">
        <v>3488</v>
      </c>
      <c r="Y3054" s="9">
        <v>4</v>
      </c>
      <c r="Z3054" s="8">
        <f t="shared" si="931"/>
        <v>16620</v>
      </c>
      <c r="AA3054" s="6" t="s">
        <v>3967</v>
      </c>
      <c r="AB3054" s="6">
        <v>37395834</v>
      </c>
      <c r="AC3054" s="6">
        <f t="shared" si="936"/>
        <v>3.6225000000000001</v>
      </c>
      <c r="AD3054" s="6">
        <f t="shared" si="937"/>
        <v>135466408</v>
      </c>
      <c r="AE3054" s="6">
        <f t="shared" si="941"/>
        <v>40493356</v>
      </c>
      <c r="AF3054" s="6">
        <v>3870000</v>
      </c>
      <c r="AG3054" s="11">
        <f t="shared" si="940"/>
        <v>179829764</v>
      </c>
      <c r="AH3054">
        <f t="shared" si="938"/>
        <v>4.8088181159430752</v>
      </c>
      <c r="AI3054" s="53">
        <v>0.9</v>
      </c>
      <c r="AJ3054" s="7" t="str">
        <f t="shared" si="927"/>
        <v>hp_179829764</v>
      </c>
      <c r="AK3054" s="7" t="s">
        <v>3968</v>
      </c>
      <c r="AL3054" s="7">
        <v>7644720</v>
      </c>
      <c r="AM3054" s="7">
        <f>INT(IF(MOD(Y3054,3)=0,INT(AL3054*0.55),INT(AL3054*0.35)))</f>
        <v>2675652</v>
      </c>
      <c r="AN3054" s="54">
        <f t="shared" si="928"/>
        <v>33085861</v>
      </c>
      <c r="AO3054" s="7" t="str">
        <f t="shared" si="929"/>
        <v>atk_33085861</v>
      </c>
      <c r="AP3054" s="7" t="s">
        <v>3973</v>
      </c>
      <c r="AQ3054" s="7" t="s">
        <v>4001</v>
      </c>
      <c r="AR3054" s="7" t="s">
        <v>3975</v>
      </c>
      <c r="AS3054" s="7" t="s">
        <v>3976</v>
      </c>
      <c r="AU3054" s="7" t="str">
        <f t="shared" si="930"/>
        <v>hp_179829764;atk_33085861;hit_500000;miss_120;cirt_0;cirtSub_-3500</v>
      </c>
    </row>
    <row r="3055" spans="22:47" x14ac:dyDescent="0.2">
      <c r="V3055" s="7" t="str">
        <f t="shared" si="926"/>
        <v>诞生岛13-5</v>
      </c>
      <c r="W3055" s="7">
        <f t="shared" si="935"/>
        <v>5929</v>
      </c>
      <c r="X3055" s="9" t="s">
        <v>3488</v>
      </c>
      <c r="Y3055" s="9">
        <v>5</v>
      </c>
      <c r="Z3055" s="8">
        <f t="shared" si="931"/>
        <v>16625</v>
      </c>
      <c r="AA3055" s="6" t="s">
        <v>3967</v>
      </c>
      <c r="AB3055" s="6">
        <v>37416681</v>
      </c>
      <c r="AC3055" s="6">
        <f t="shared" si="936"/>
        <v>3.6225000000000001</v>
      </c>
      <c r="AD3055" s="6">
        <f t="shared" si="937"/>
        <v>135541926</v>
      </c>
      <c r="AE3055" s="6">
        <f t="shared" si="941"/>
        <v>40493356</v>
      </c>
      <c r="AF3055" s="6">
        <v>3870000</v>
      </c>
      <c r="AG3055" s="11">
        <f t="shared" si="940"/>
        <v>179905282</v>
      </c>
      <c r="AH3055">
        <f t="shared" si="938"/>
        <v>4.8081571425322309</v>
      </c>
      <c r="AI3055" s="53">
        <v>0.9</v>
      </c>
      <c r="AJ3055" s="7" t="str">
        <f t="shared" si="927"/>
        <v>hp_179905282</v>
      </c>
      <c r="AK3055" s="7" t="s">
        <v>3968</v>
      </c>
      <c r="AL3055" s="7">
        <v>7651120</v>
      </c>
      <c r="AM3055" s="7">
        <f>INT(IF(MOD(Y3055,3)=0,INT(AL3055*0.55),INT(AL3055*0.35)))</f>
        <v>2677892</v>
      </c>
      <c r="AN3055" s="54">
        <f t="shared" si="928"/>
        <v>33109008</v>
      </c>
      <c r="AO3055" s="7" t="str">
        <f t="shared" si="929"/>
        <v>atk_33109008</v>
      </c>
      <c r="AP3055" s="7" t="s">
        <v>3973</v>
      </c>
      <c r="AQ3055" s="7" t="s">
        <v>4001</v>
      </c>
      <c r="AR3055" s="7" t="s">
        <v>3975</v>
      </c>
      <c r="AS3055" s="7" t="s">
        <v>3976</v>
      </c>
      <c r="AU3055" s="7" t="str">
        <f t="shared" si="930"/>
        <v>hp_179905282;atk_33109008;hit_500000;miss_120;cirt_0;cirtSub_-3500</v>
      </c>
    </row>
    <row r="3056" spans="22:47" x14ac:dyDescent="0.2">
      <c r="V3056" s="7" t="str">
        <f t="shared" si="926"/>
        <v>诞生岛13-6</v>
      </c>
      <c r="W3056" s="7">
        <f t="shared" si="935"/>
        <v>5931</v>
      </c>
      <c r="X3056" s="9" t="s">
        <v>3488</v>
      </c>
      <c r="Y3056" s="9">
        <v>6</v>
      </c>
      <c r="Z3056" s="8">
        <f t="shared" si="931"/>
        <v>16631</v>
      </c>
      <c r="AA3056" s="6" t="s">
        <v>3967</v>
      </c>
      <c r="AB3056" s="6">
        <v>37437531</v>
      </c>
      <c r="AC3056" s="6">
        <f t="shared" si="936"/>
        <v>3.625</v>
      </c>
      <c r="AD3056" s="6">
        <f t="shared" si="937"/>
        <v>135711049</v>
      </c>
      <c r="AE3056" s="6">
        <f t="shared" si="941"/>
        <v>40493356</v>
      </c>
      <c r="AF3056" s="6">
        <v>3870000</v>
      </c>
      <c r="AG3056" s="11">
        <f t="shared" si="940"/>
        <v>180074405</v>
      </c>
      <c r="AH3056">
        <f t="shared" si="938"/>
        <v>4.8099968184333521</v>
      </c>
      <c r="AI3056" s="53">
        <v>0.9</v>
      </c>
      <c r="AJ3056" s="7" t="str">
        <f t="shared" si="927"/>
        <v>hp_180074405</v>
      </c>
      <c r="AK3056" s="7" t="s">
        <v>3968</v>
      </c>
      <c r="AL3056" s="7">
        <v>7657520</v>
      </c>
      <c r="AM3056" s="7">
        <f>INT(IF(MOD(Y3056,3)=0,INT(AL3056*0.55),INT(AL3056*0.35)))</f>
        <v>4211636</v>
      </c>
      <c r="AN3056" s="54">
        <f t="shared" si="928"/>
        <v>33149382</v>
      </c>
      <c r="AO3056" s="7" t="str">
        <f t="shared" si="929"/>
        <v>atk_33149382</v>
      </c>
      <c r="AP3056" s="7" t="s">
        <v>3973</v>
      </c>
      <c r="AQ3056" s="7" t="s">
        <v>4001</v>
      </c>
      <c r="AR3056" s="7" t="s">
        <v>3975</v>
      </c>
      <c r="AS3056" s="7" t="s">
        <v>3976</v>
      </c>
      <c r="AU3056" s="7" t="str">
        <f t="shared" si="930"/>
        <v>hp_180074405;atk_33149382;hit_500000;miss_120;cirt_0;cirtSub_-3500</v>
      </c>
    </row>
    <row r="3057" spans="22:47" x14ac:dyDescent="0.2">
      <c r="V3057" s="7" t="str">
        <f t="shared" si="926"/>
        <v>诞生岛13-7</v>
      </c>
      <c r="W3057" s="7">
        <f t="shared" si="935"/>
        <v>5933</v>
      </c>
      <c r="X3057" s="9" t="s">
        <v>3488</v>
      </c>
      <c r="Y3057" s="9">
        <v>7</v>
      </c>
      <c r="Z3057" s="8">
        <f t="shared" si="931"/>
        <v>16638</v>
      </c>
      <c r="AA3057" s="6" t="s">
        <v>3967</v>
      </c>
      <c r="AB3057" s="6">
        <v>37458382</v>
      </c>
      <c r="AC3057" s="6">
        <f t="shared" si="936"/>
        <v>3.625</v>
      </c>
      <c r="AD3057" s="6">
        <f t="shared" si="937"/>
        <v>135786634</v>
      </c>
      <c r="AE3057" s="6">
        <f t="shared" si="941"/>
        <v>40493356</v>
      </c>
      <c r="AF3057" s="6">
        <v>3870000</v>
      </c>
      <c r="AG3057" s="11">
        <f t="shared" si="940"/>
        <v>180149990</v>
      </c>
      <c r="AH3057">
        <f t="shared" si="938"/>
        <v>4.8093371998822585</v>
      </c>
      <c r="AI3057" s="53">
        <v>0.9</v>
      </c>
      <c r="AJ3057" s="7" t="str">
        <f t="shared" si="927"/>
        <v>hp_180149990</v>
      </c>
      <c r="AK3057" s="7" t="s">
        <v>3968</v>
      </c>
      <c r="AL3057" s="7">
        <v>7663920</v>
      </c>
      <c r="AM3057" s="7">
        <f>INT(IF(MOD(Y3057,3)=0,INT(AL3057*0.55),INT(AL3057*0.35)))</f>
        <v>2682372</v>
      </c>
      <c r="AN3057" s="54">
        <f t="shared" si="928"/>
        <v>33172537</v>
      </c>
      <c r="AO3057" s="7" t="str">
        <f t="shared" si="929"/>
        <v>atk_33172537</v>
      </c>
      <c r="AP3057" s="7" t="s">
        <v>3973</v>
      </c>
      <c r="AQ3057" s="7" t="s">
        <v>4001</v>
      </c>
      <c r="AR3057" s="7" t="s">
        <v>3975</v>
      </c>
      <c r="AS3057" s="7" t="s">
        <v>3976</v>
      </c>
      <c r="AU3057" s="7" t="str">
        <f t="shared" si="930"/>
        <v>hp_180149990;atk_33172537;hit_500000;miss_120;cirt_0;cirtSub_-3500</v>
      </c>
    </row>
    <row r="3058" spans="22:47" x14ac:dyDescent="0.2">
      <c r="V3058" s="7" t="str">
        <f t="shared" si="926"/>
        <v>诞生岛13-8</v>
      </c>
      <c r="W3058" s="7">
        <f t="shared" si="935"/>
        <v>5935</v>
      </c>
      <c r="X3058" s="9" t="s">
        <v>3488</v>
      </c>
      <c r="Y3058" s="9">
        <v>8</v>
      </c>
      <c r="Z3058" s="8">
        <f t="shared" si="931"/>
        <v>16646</v>
      </c>
      <c r="AA3058" s="6" t="s">
        <v>3967</v>
      </c>
      <c r="AB3058" s="6">
        <v>37479236</v>
      </c>
      <c r="AC3058" s="6">
        <f t="shared" si="936"/>
        <v>3.625</v>
      </c>
      <c r="AD3058" s="6">
        <f t="shared" si="937"/>
        <v>135862230</v>
      </c>
      <c r="AE3058" s="6">
        <f t="shared" si="941"/>
        <v>40493356</v>
      </c>
      <c r="AF3058" s="6">
        <v>3870000</v>
      </c>
      <c r="AG3058" s="11">
        <f t="shared" si="940"/>
        <v>180225586</v>
      </c>
      <c r="AH3058">
        <f t="shared" si="938"/>
        <v>4.8086782238570711</v>
      </c>
      <c r="AI3058" s="53">
        <v>0.9</v>
      </c>
      <c r="AJ3058" s="7" t="str">
        <f t="shared" si="927"/>
        <v>hp_180225586</v>
      </c>
      <c r="AK3058" s="7" t="s">
        <v>3968</v>
      </c>
      <c r="AL3058" s="7">
        <v>7670320</v>
      </c>
      <c r="AM3058" s="7">
        <f>INT(IF(MOD(Y3058,3)=0,INT(AL3058*0.55),INT(AL3058*0.35)))</f>
        <v>2684612</v>
      </c>
      <c r="AN3058" s="54">
        <f t="shared" si="928"/>
        <v>33195690</v>
      </c>
      <c r="AO3058" s="7" t="str">
        <f t="shared" si="929"/>
        <v>atk_33195690</v>
      </c>
      <c r="AP3058" s="7" t="s">
        <v>3973</v>
      </c>
      <c r="AQ3058" s="7" t="s">
        <v>4001</v>
      </c>
      <c r="AR3058" s="7" t="s">
        <v>3975</v>
      </c>
      <c r="AS3058" s="7" t="s">
        <v>3976</v>
      </c>
      <c r="AU3058" s="7" t="str">
        <f t="shared" si="930"/>
        <v>hp_180225586;atk_33195690;hit_500000;miss_120;cirt_0;cirtSub_-3500</v>
      </c>
    </row>
    <row r="3059" spans="22:47" x14ac:dyDescent="0.2">
      <c r="V3059" s="7" t="str">
        <f t="shared" si="926"/>
        <v>诞生岛13-9</v>
      </c>
      <c r="W3059" s="7">
        <f t="shared" si="935"/>
        <v>5937</v>
      </c>
      <c r="X3059" s="9" t="s">
        <v>3488</v>
      </c>
      <c r="Y3059" s="9">
        <v>9</v>
      </c>
      <c r="Z3059" s="8">
        <f t="shared" si="931"/>
        <v>16655</v>
      </c>
      <c r="AA3059" s="6" t="s">
        <v>3967</v>
      </c>
      <c r="AB3059" s="6">
        <v>37500091</v>
      </c>
      <c r="AC3059" s="6">
        <f t="shared" si="936"/>
        <v>3.6274999999999999</v>
      </c>
      <c r="AD3059" s="6">
        <f t="shared" si="937"/>
        <v>136031580</v>
      </c>
      <c r="AE3059" s="6">
        <f t="shared" si="941"/>
        <v>40493356</v>
      </c>
      <c r="AF3059" s="6">
        <v>3870000</v>
      </c>
      <c r="AG3059" s="11">
        <f t="shared" si="940"/>
        <v>180394936</v>
      </c>
      <c r="AH3059">
        <f t="shared" si="938"/>
        <v>4.8105199531382468</v>
      </c>
      <c r="AI3059" s="53">
        <v>0.9</v>
      </c>
      <c r="AJ3059" s="7" t="str">
        <f t="shared" si="927"/>
        <v>hp_180394936</v>
      </c>
      <c r="AK3059" s="7" t="s">
        <v>3968</v>
      </c>
      <c r="AL3059" s="7">
        <v>7676720</v>
      </c>
      <c r="AM3059" s="7">
        <f>INT(IF(MOD(Y3059,3)=0,INT(AL3059*0.55),INT(AL3059*0.35)))</f>
        <v>4222196</v>
      </c>
      <c r="AN3059" s="54">
        <f t="shared" si="928"/>
        <v>33236113</v>
      </c>
      <c r="AO3059" s="7" t="str">
        <f t="shared" si="929"/>
        <v>atk_33236113</v>
      </c>
      <c r="AP3059" s="7" t="s">
        <v>3973</v>
      </c>
      <c r="AQ3059" s="7" t="s">
        <v>4001</v>
      </c>
      <c r="AR3059" s="7" t="s">
        <v>3975</v>
      </c>
      <c r="AS3059" s="7" t="s">
        <v>3976</v>
      </c>
      <c r="AU3059" s="7" t="str">
        <f t="shared" si="930"/>
        <v>hp_180394936;atk_33236113;hit_500000;miss_120;cirt_0;cirtSub_-3500</v>
      </c>
    </row>
    <row r="3060" spans="22:47" x14ac:dyDescent="0.2">
      <c r="V3060" s="7" t="str">
        <f t="shared" si="926"/>
        <v>诞生岛13-10</v>
      </c>
      <c r="W3060" s="7">
        <f t="shared" si="935"/>
        <v>5939</v>
      </c>
      <c r="X3060" s="9" t="s">
        <v>3488</v>
      </c>
      <c r="Y3060" s="9">
        <v>10</v>
      </c>
      <c r="Z3060" s="8">
        <f t="shared" si="931"/>
        <v>16665</v>
      </c>
      <c r="AA3060" s="6" t="s">
        <v>3967</v>
      </c>
      <c r="AB3060" s="6">
        <v>37520948</v>
      </c>
      <c r="AC3060" s="6">
        <f t="shared" si="936"/>
        <v>3.6274999999999999</v>
      </c>
      <c r="AD3060" s="6">
        <f t="shared" si="937"/>
        <v>136107238</v>
      </c>
      <c r="AE3060" s="6">
        <f t="shared" si="941"/>
        <v>40493356</v>
      </c>
      <c r="AF3060" s="6">
        <v>3870000</v>
      </c>
      <c r="AG3060" s="11">
        <f t="shared" si="940"/>
        <v>180470594</v>
      </c>
      <c r="AH3060">
        <f t="shared" si="938"/>
        <v>4.8098623201098221</v>
      </c>
      <c r="AI3060" s="53">
        <v>0.9</v>
      </c>
      <c r="AJ3060" s="7" t="str">
        <f t="shared" si="927"/>
        <v>hp_180470594</v>
      </c>
      <c r="AK3060" s="7" t="s">
        <v>3968</v>
      </c>
      <c r="AL3060" s="7">
        <v>7683120</v>
      </c>
      <c r="AM3060" s="7">
        <f>INT(IF(MOD(Y3060,3)=0,INT(AL3060*0.55),INT(AL3060*0.35)))</f>
        <v>2689092</v>
      </c>
      <c r="AN3060" s="54">
        <f t="shared" si="928"/>
        <v>33259274</v>
      </c>
      <c r="AO3060" s="7" t="str">
        <f t="shared" si="929"/>
        <v>atk_33259274</v>
      </c>
      <c r="AP3060" s="7" t="s">
        <v>3973</v>
      </c>
      <c r="AQ3060" s="7" t="s">
        <v>4001</v>
      </c>
      <c r="AR3060" s="7" t="s">
        <v>3975</v>
      </c>
      <c r="AS3060" s="7" t="s">
        <v>3976</v>
      </c>
      <c r="AU3060" s="7" t="str">
        <f t="shared" si="930"/>
        <v>hp_180470594;atk_33259274;hit_500000;miss_120;cirt_0;cirtSub_-3500</v>
      </c>
    </row>
    <row r="3061" spans="22:47" x14ac:dyDescent="0.2">
      <c r="V3061" s="7" t="str">
        <f t="shared" si="926"/>
        <v>诞生岛14-1</v>
      </c>
      <c r="W3061" s="7">
        <f t="shared" si="935"/>
        <v>5941</v>
      </c>
      <c r="X3061" s="9" t="s">
        <v>3489</v>
      </c>
      <c r="Y3061" s="9">
        <v>1</v>
      </c>
      <c r="Z3061" s="8">
        <f t="shared" si="931"/>
        <v>16666</v>
      </c>
      <c r="AA3061" s="6" t="s">
        <v>3967</v>
      </c>
      <c r="AB3061" s="6">
        <v>37541806</v>
      </c>
      <c r="AC3061" s="6">
        <f t="shared" si="936"/>
        <v>3.6300000000000003</v>
      </c>
      <c r="AD3061" s="6">
        <f t="shared" si="937"/>
        <v>136276755</v>
      </c>
      <c r="AE3061" s="6">
        <f t="shared" ref="AE3061" si="943">IF(MOD(Y3061,1)=0,INT(AD3060*0.3),0)</f>
        <v>40832171</v>
      </c>
      <c r="AF3061" s="6">
        <v>3870000</v>
      </c>
      <c r="AG3061" s="11">
        <f t="shared" si="940"/>
        <v>180978926</v>
      </c>
      <c r="AH3061">
        <f t="shared" si="938"/>
        <v>4.8207304145144212</v>
      </c>
      <c r="AI3061" s="53">
        <v>0.9</v>
      </c>
      <c r="AJ3061" s="7" t="str">
        <f t="shared" si="927"/>
        <v>hp_180978926</v>
      </c>
      <c r="AK3061" s="7" t="s">
        <v>3968</v>
      </c>
      <c r="AL3061" s="7">
        <v>7689520</v>
      </c>
      <c r="AM3061" s="7">
        <f>INT(IF(MOD(Y3061,3)=0,INT(AL3061*0.55),INT(AL3061*0.35)))</f>
        <v>2691332</v>
      </c>
      <c r="AN3061" s="54">
        <f t="shared" si="928"/>
        <v>33362192</v>
      </c>
      <c r="AO3061" s="7" t="str">
        <f t="shared" si="929"/>
        <v>atk_33362192</v>
      </c>
      <c r="AP3061" s="7" t="s">
        <v>3973</v>
      </c>
      <c r="AQ3061" s="7" t="s">
        <v>4001</v>
      </c>
      <c r="AR3061" s="7" t="s">
        <v>3975</v>
      </c>
      <c r="AS3061" s="7" t="s">
        <v>3976</v>
      </c>
      <c r="AU3061" s="7" t="str">
        <f t="shared" si="930"/>
        <v>hp_180978926;atk_33362192;hit_500000;miss_120;cirt_0;cirtSub_-3500</v>
      </c>
    </row>
    <row r="3062" spans="22:47" x14ac:dyDescent="0.2">
      <c r="V3062" s="7" t="str">
        <f t="shared" si="926"/>
        <v>诞生岛14-2</v>
      </c>
      <c r="W3062" s="7">
        <f t="shared" si="935"/>
        <v>5943</v>
      </c>
      <c r="X3062" s="9" t="s">
        <v>3489</v>
      </c>
      <c r="Y3062" s="9">
        <v>2</v>
      </c>
      <c r="Z3062" s="8">
        <f t="shared" si="931"/>
        <v>16668</v>
      </c>
      <c r="AA3062" s="6" t="s">
        <v>3967</v>
      </c>
      <c r="AB3062" s="6">
        <v>37562666</v>
      </c>
      <c r="AC3062" s="6">
        <f t="shared" si="936"/>
        <v>3.6300000000000003</v>
      </c>
      <c r="AD3062" s="6">
        <f t="shared" si="937"/>
        <v>136352477</v>
      </c>
      <c r="AE3062" s="6">
        <f t="shared" si="941"/>
        <v>40832171</v>
      </c>
      <c r="AF3062" s="6">
        <v>3870000</v>
      </c>
      <c r="AG3062" s="11">
        <f t="shared" si="940"/>
        <v>181054648</v>
      </c>
      <c r="AH3062">
        <f t="shared" si="938"/>
        <v>4.8200691612251374</v>
      </c>
      <c r="AI3062" s="53">
        <v>0.9</v>
      </c>
      <c r="AJ3062" s="7" t="str">
        <f t="shared" si="927"/>
        <v>hp_181054648</v>
      </c>
      <c r="AK3062" s="7" t="s">
        <v>3968</v>
      </c>
      <c r="AL3062" s="7">
        <v>7695920</v>
      </c>
      <c r="AM3062" s="7">
        <f>INT(IF(MOD(Y3062,3)=0,INT(AL3062*0.55),INT(AL3062*0.35)))</f>
        <v>2693572</v>
      </c>
      <c r="AN3062" s="54">
        <f t="shared" si="928"/>
        <v>33385379</v>
      </c>
      <c r="AO3062" s="7" t="str">
        <f t="shared" si="929"/>
        <v>atk_33385379</v>
      </c>
      <c r="AP3062" s="7" t="s">
        <v>3973</v>
      </c>
      <c r="AQ3062" s="7" t="s">
        <v>4001</v>
      </c>
      <c r="AR3062" s="7" t="s">
        <v>3975</v>
      </c>
      <c r="AS3062" s="7" t="s">
        <v>3976</v>
      </c>
      <c r="AU3062" s="7" t="str">
        <f t="shared" si="930"/>
        <v>hp_181054648;atk_33385379;hit_500000;miss_120;cirt_0;cirtSub_-3500</v>
      </c>
    </row>
    <row r="3063" spans="22:47" x14ac:dyDescent="0.2">
      <c r="V3063" s="7" t="str">
        <f t="shared" si="926"/>
        <v>诞生岛14-3</v>
      </c>
      <c r="W3063" s="7">
        <f t="shared" si="935"/>
        <v>5945</v>
      </c>
      <c r="X3063" s="9" t="s">
        <v>3489</v>
      </c>
      <c r="Y3063" s="9">
        <v>3</v>
      </c>
      <c r="Z3063" s="8">
        <f t="shared" si="931"/>
        <v>16671</v>
      </c>
      <c r="AA3063" s="6" t="s">
        <v>3967</v>
      </c>
      <c r="AB3063" s="6">
        <v>37583528</v>
      </c>
      <c r="AC3063" s="6">
        <f t="shared" si="936"/>
        <v>3.6325000000000003</v>
      </c>
      <c r="AD3063" s="6">
        <f t="shared" si="937"/>
        <v>136522165</v>
      </c>
      <c r="AE3063" s="6">
        <f t="shared" si="941"/>
        <v>40832171</v>
      </c>
      <c r="AF3063" s="6">
        <v>3870000</v>
      </c>
      <c r="AG3063" s="11">
        <f t="shared" si="940"/>
        <v>181224336</v>
      </c>
      <c r="AH3063">
        <f t="shared" si="938"/>
        <v>4.82190857654449</v>
      </c>
      <c r="AI3063" s="53">
        <v>0.9</v>
      </c>
      <c r="AJ3063" s="7" t="str">
        <f t="shared" si="927"/>
        <v>hp_181224336</v>
      </c>
      <c r="AK3063" s="7" t="s">
        <v>3968</v>
      </c>
      <c r="AL3063" s="7">
        <v>7702320</v>
      </c>
      <c r="AM3063" s="7">
        <f>INT(IF(MOD(Y3063,3)=0,INT(AL3063*0.55),INT(AL3063*0.35)))</f>
        <v>4236276</v>
      </c>
      <c r="AN3063" s="54">
        <f t="shared" si="928"/>
        <v>33425894</v>
      </c>
      <c r="AO3063" s="7" t="str">
        <f t="shared" si="929"/>
        <v>atk_33425894</v>
      </c>
      <c r="AP3063" s="7" t="s">
        <v>3973</v>
      </c>
      <c r="AQ3063" s="7" t="s">
        <v>4001</v>
      </c>
      <c r="AR3063" s="7" t="s">
        <v>3975</v>
      </c>
      <c r="AS3063" s="7" t="s">
        <v>3976</v>
      </c>
      <c r="AU3063" s="7" t="str">
        <f t="shared" si="930"/>
        <v>hp_181224336;atk_33425894;hit_500000;miss_120;cirt_0;cirtSub_-3500</v>
      </c>
    </row>
    <row r="3064" spans="22:47" x14ac:dyDescent="0.2">
      <c r="V3064" s="7" t="str">
        <f t="shared" si="926"/>
        <v>诞生岛14-4</v>
      </c>
      <c r="W3064" s="7">
        <f t="shared" si="935"/>
        <v>5947</v>
      </c>
      <c r="X3064" s="9" t="s">
        <v>3489</v>
      </c>
      <c r="Y3064" s="9">
        <v>4</v>
      </c>
      <c r="Z3064" s="8">
        <f t="shared" si="931"/>
        <v>16675</v>
      </c>
      <c r="AA3064" s="6" t="s">
        <v>3967</v>
      </c>
      <c r="AB3064" s="6">
        <v>37604393</v>
      </c>
      <c r="AC3064" s="6">
        <f t="shared" si="936"/>
        <v>3.6325000000000003</v>
      </c>
      <c r="AD3064" s="6">
        <f t="shared" si="937"/>
        <v>136597957</v>
      </c>
      <c r="AE3064" s="6">
        <f t="shared" si="941"/>
        <v>40832171</v>
      </c>
      <c r="AF3064" s="6">
        <v>3870000</v>
      </c>
      <c r="AG3064" s="11">
        <f t="shared" si="940"/>
        <v>181300128</v>
      </c>
      <c r="AH3064">
        <f t="shared" si="938"/>
        <v>4.8212486237977572</v>
      </c>
      <c r="AI3064" s="53">
        <v>0.9</v>
      </c>
      <c r="AJ3064" s="7" t="str">
        <f t="shared" si="927"/>
        <v>hp_181300128</v>
      </c>
      <c r="AK3064" s="7" t="s">
        <v>3968</v>
      </c>
      <c r="AL3064" s="7">
        <v>7708720</v>
      </c>
      <c r="AM3064" s="7">
        <f>INT(IF(MOD(Y3064,3)=0,INT(AL3064*0.55),INT(AL3064*0.35)))</f>
        <v>2698052</v>
      </c>
      <c r="AN3064" s="54">
        <f t="shared" si="928"/>
        <v>33449090</v>
      </c>
      <c r="AO3064" s="7" t="str">
        <f t="shared" si="929"/>
        <v>atk_33449090</v>
      </c>
      <c r="AP3064" s="7" t="s">
        <v>3973</v>
      </c>
      <c r="AQ3064" s="7" t="s">
        <v>4001</v>
      </c>
      <c r="AR3064" s="7" t="s">
        <v>3975</v>
      </c>
      <c r="AS3064" s="7" t="s">
        <v>3976</v>
      </c>
      <c r="AU3064" s="7" t="str">
        <f t="shared" si="930"/>
        <v>hp_181300128;atk_33449090;hit_500000;miss_120;cirt_0;cirtSub_-3500</v>
      </c>
    </row>
    <row r="3065" spans="22:47" x14ac:dyDescent="0.2">
      <c r="V3065" s="7" t="str">
        <f t="shared" si="926"/>
        <v>诞生岛14-5</v>
      </c>
      <c r="W3065" s="7">
        <f t="shared" si="935"/>
        <v>5949</v>
      </c>
      <c r="X3065" s="9" t="s">
        <v>3489</v>
      </c>
      <c r="Y3065" s="9">
        <v>5</v>
      </c>
      <c r="Z3065" s="8">
        <f t="shared" si="931"/>
        <v>16680</v>
      </c>
      <c r="AA3065" s="6" t="s">
        <v>3967</v>
      </c>
      <c r="AB3065" s="6">
        <v>37625261</v>
      </c>
      <c r="AC3065" s="6">
        <f t="shared" si="936"/>
        <v>3.6325000000000003</v>
      </c>
      <c r="AD3065" s="6">
        <f t="shared" si="937"/>
        <v>136673760</v>
      </c>
      <c r="AE3065" s="6">
        <f t="shared" si="941"/>
        <v>40832171</v>
      </c>
      <c r="AF3065" s="6">
        <v>3870000</v>
      </c>
      <c r="AG3065" s="11">
        <f t="shared" si="940"/>
        <v>181375931</v>
      </c>
      <c r="AH3065">
        <f t="shared" si="938"/>
        <v>4.8205893109950786</v>
      </c>
      <c r="AI3065" s="53">
        <v>0.9</v>
      </c>
      <c r="AJ3065" s="7" t="str">
        <f t="shared" si="927"/>
        <v>hp_181375931</v>
      </c>
      <c r="AK3065" s="7" t="s">
        <v>3968</v>
      </c>
      <c r="AL3065" s="7">
        <v>7715120</v>
      </c>
      <c r="AM3065" s="7">
        <f>INT(IF(MOD(Y3065,3)=0,INT(AL3065*0.55),INT(AL3065*0.35)))</f>
        <v>2700292</v>
      </c>
      <c r="AN3065" s="54">
        <f t="shared" si="928"/>
        <v>33472282</v>
      </c>
      <c r="AO3065" s="7" t="str">
        <f t="shared" si="929"/>
        <v>atk_33472282</v>
      </c>
      <c r="AP3065" s="7" t="s">
        <v>3973</v>
      </c>
      <c r="AQ3065" s="7" t="s">
        <v>4001</v>
      </c>
      <c r="AR3065" s="7" t="s">
        <v>3975</v>
      </c>
      <c r="AS3065" s="7" t="s">
        <v>3976</v>
      </c>
      <c r="AU3065" s="7" t="str">
        <f t="shared" si="930"/>
        <v>hp_181375931;atk_33472282;hit_500000;miss_120;cirt_0;cirtSub_-3500</v>
      </c>
    </row>
    <row r="3066" spans="22:47" x14ac:dyDescent="0.2">
      <c r="V3066" s="7" t="str">
        <f t="shared" si="926"/>
        <v>诞生岛14-6</v>
      </c>
      <c r="W3066" s="7">
        <f t="shared" si="935"/>
        <v>5951</v>
      </c>
      <c r="X3066" s="9" t="s">
        <v>3489</v>
      </c>
      <c r="Y3066" s="9">
        <v>6</v>
      </c>
      <c r="Z3066" s="8">
        <f t="shared" si="931"/>
        <v>16686</v>
      </c>
      <c r="AA3066" s="6" t="s">
        <v>3967</v>
      </c>
      <c r="AB3066" s="6">
        <v>37646130</v>
      </c>
      <c r="AC3066" s="6">
        <f t="shared" si="936"/>
        <v>3.6350000000000002</v>
      </c>
      <c r="AD3066" s="6">
        <f t="shared" si="937"/>
        <v>136843682</v>
      </c>
      <c r="AE3066" s="6">
        <f t="shared" si="941"/>
        <v>40832171</v>
      </c>
      <c r="AF3066" s="6">
        <v>3870000</v>
      </c>
      <c r="AG3066" s="11">
        <f t="shared" si="940"/>
        <v>181545853</v>
      </c>
      <c r="AH3066">
        <f t="shared" si="938"/>
        <v>4.822430698719895</v>
      </c>
      <c r="AI3066" s="53">
        <v>0.9</v>
      </c>
      <c r="AJ3066" s="7" t="str">
        <f t="shared" si="927"/>
        <v>hp_181545853</v>
      </c>
      <c r="AK3066" s="7" t="s">
        <v>3968</v>
      </c>
      <c r="AL3066" s="7">
        <v>7721520</v>
      </c>
      <c r="AM3066" s="7">
        <f>INT(IF(MOD(Y3066,3)=0,INT(AL3066*0.55),INT(AL3066*0.35)))</f>
        <v>4246836</v>
      </c>
      <c r="AN3066" s="54">
        <f t="shared" si="928"/>
        <v>33512845</v>
      </c>
      <c r="AO3066" s="7" t="str">
        <f t="shared" si="929"/>
        <v>atk_33512845</v>
      </c>
      <c r="AP3066" s="7" t="s">
        <v>3973</v>
      </c>
      <c r="AQ3066" s="7" t="s">
        <v>4001</v>
      </c>
      <c r="AR3066" s="7" t="s">
        <v>3975</v>
      </c>
      <c r="AS3066" s="7" t="s">
        <v>3976</v>
      </c>
      <c r="AU3066" s="7" t="str">
        <f t="shared" si="930"/>
        <v>hp_181545853;atk_33512845;hit_500000;miss_120;cirt_0;cirtSub_-3500</v>
      </c>
    </row>
    <row r="3067" spans="22:47" x14ac:dyDescent="0.2">
      <c r="V3067" s="7" t="str">
        <f t="shared" si="926"/>
        <v>诞生岛14-7</v>
      </c>
      <c r="W3067" s="7">
        <f t="shared" si="935"/>
        <v>5953</v>
      </c>
      <c r="X3067" s="9" t="s">
        <v>3489</v>
      </c>
      <c r="Y3067" s="9">
        <v>7</v>
      </c>
      <c r="Z3067" s="8">
        <f t="shared" si="931"/>
        <v>16693</v>
      </c>
      <c r="AA3067" s="6" t="s">
        <v>3967</v>
      </c>
      <c r="AB3067" s="6">
        <v>37667001</v>
      </c>
      <c r="AC3067" s="6">
        <f t="shared" si="936"/>
        <v>3.6350000000000002</v>
      </c>
      <c r="AD3067" s="6">
        <f t="shared" si="937"/>
        <v>136919548</v>
      </c>
      <c r="AE3067" s="6">
        <f t="shared" si="941"/>
        <v>40832171</v>
      </c>
      <c r="AF3067" s="6">
        <v>3870000</v>
      </c>
      <c r="AG3067" s="11">
        <f t="shared" si="940"/>
        <v>181621719</v>
      </c>
      <c r="AH3067">
        <f t="shared" si="938"/>
        <v>4.8217727501055894</v>
      </c>
      <c r="AI3067" s="53">
        <v>0.9</v>
      </c>
      <c r="AJ3067" s="7" t="str">
        <f t="shared" si="927"/>
        <v>hp_181621719</v>
      </c>
      <c r="AK3067" s="7" t="s">
        <v>3968</v>
      </c>
      <c r="AL3067" s="7">
        <v>7727920</v>
      </c>
      <c r="AM3067" s="7">
        <f>INT(IF(MOD(Y3067,3)=0,INT(AL3067*0.55),INT(AL3067*0.35)))</f>
        <v>2704772</v>
      </c>
      <c r="AN3067" s="54">
        <f t="shared" si="928"/>
        <v>33536046</v>
      </c>
      <c r="AO3067" s="7" t="str">
        <f t="shared" si="929"/>
        <v>atk_33536046</v>
      </c>
      <c r="AP3067" s="7" t="s">
        <v>3973</v>
      </c>
      <c r="AQ3067" s="7" t="s">
        <v>4001</v>
      </c>
      <c r="AR3067" s="7" t="s">
        <v>3975</v>
      </c>
      <c r="AS3067" s="7" t="s">
        <v>3976</v>
      </c>
      <c r="AU3067" s="7" t="str">
        <f t="shared" si="930"/>
        <v>hp_181621719;atk_33536046;hit_500000;miss_120;cirt_0;cirtSub_-3500</v>
      </c>
    </row>
    <row r="3068" spans="22:47" x14ac:dyDescent="0.2">
      <c r="V3068" s="7" t="str">
        <f t="shared" si="926"/>
        <v>诞生岛14-8</v>
      </c>
      <c r="W3068" s="7">
        <f t="shared" si="935"/>
        <v>5955</v>
      </c>
      <c r="X3068" s="9" t="s">
        <v>3489</v>
      </c>
      <c r="Y3068" s="9">
        <v>8</v>
      </c>
      <c r="Z3068" s="8">
        <f t="shared" si="931"/>
        <v>16701</v>
      </c>
      <c r="AA3068" s="6" t="s">
        <v>3967</v>
      </c>
      <c r="AB3068" s="6">
        <v>37687875</v>
      </c>
      <c r="AC3068" s="6">
        <f t="shared" si="936"/>
        <v>3.6350000000000002</v>
      </c>
      <c r="AD3068" s="6">
        <f t="shared" si="937"/>
        <v>136995425</v>
      </c>
      <c r="AE3068" s="6">
        <f t="shared" si="941"/>
        <v>40832171</v>
      </c>
      <c r="AF3068" s="6">
        <v>3870000</v>
      </c>
      <c r="AG3068" s="11">
        <f t="shared" si="940"/>
        <v>181697596</v>
      </c>
      <c r="AH3068">
        <f t="shared" si="938"/>
        <v>4.82111543832068</v>
      </c>
      <c r="AI3068" s="53">
        <v>0.9</v>
      </c>
      <c r="AJ3068" s="7" t="str">
        <f t="shared" si="927"/>
        <v>hp_181697596</v>
      </c>
      <c r="AK3068" s="7" t="s">
        <v>3968</v>
      </c>
      <c r="AL3068" s="7">
        <v>7734320</v>
      </c>
      <c r="AM3068" s="7">
        <f>INT(IF(MOD(Y3068,3)=0,INT(AL3068*0.55),INT(AL3068*0.35)))</f>
        <v>2707012</v>
      </c>
      <c r="AN3068" s="54">
        <f t="shared" si="928"/>
        <v>33559244</v>
      </c>
      <c r="AO3068" s="7" t="str">
        <f t="shared" si="929"/>
        <v>atk_33559244</v>
      </c>
      <c r="AP3068" s="7" t="s">
        <v>3973</v>
      </c>
      <c r="AQ3068" s="7" t="s">
        <v>4001</v>
      </c>
      <c r="AR3068" s="7" t="s">
        <v>3975</v>
      </c>
      <c r="AS3068" s="7" t="s">
        <v>3976</v>
      </c>
      <c r="AU3068" s="7" t="str">
        <f t="shared" si="930"/>
        <v>hp_181697596;atk_33559244;hit_500000;miss_120;cirt_0;cirtSub_-3500</v>
      </c>
    </row>
    <row r="3069" spans="22:47" x14ac:dyDescent="0.2">
      <c r="V3069" s="7" t="str">
        <f t="shared" si="926"/>
        <v>诞生岛14-9</v>
      </c>
      <c r="W3069" s="7">
        <f t="shared" si="935"/>
        <v>5957</v>
      </c>
      <c r="X3069" s="9" t="s">
        <v>3489</v>
      </c>
      <c r="Y3069" s="9">
        <v>9</v>
      </c>
      <c r="Z3069" s="8">
        <f t="shared" si="931"/>
        <v>16710</v>
      </c>
      <c r="AA3069" s="6" t="s">
        <v>3967</v>
      </c>
      <c r="AB3069" s="6">
        <v>37708750</v>
      </c>
      <c r="AC3069" s="6">
        <f t="shared" si="936"/>
        <v>3.6375000000000002</v>
      </c>
      <c r="AD3069" s="6">
        <f t="shared" si="937"/>
        <v>137165578</v>
      </c>
      <c r="AE3069" s="6">
        <f t="shared" si="941"/>
        <v>40832171</v>
      </c>
      <c r="AF3069" s="6">
        <v>3870000</v>
      </c>
      <c r="AG3069" s="11">
        <f t="shared" si="940"/>
        <v>181867749</v>
      </c>
      <c r="AH3069">
        <f t="shared" si="938"/>
        <v>4.822958835813969</v>
      </c>
      <c r="AI3069" s="53">
        <v>0.9</v>
      </c>
      <c r="AJ3069" s="7" t="str">
        <f t="shared" si="927"/>
        <v>hp_181867749</v>
      </c>
      <c r="AK3069" s="7" t="s">
        <v>3968</v>
      </c>
      <c r="AL3069" s="7">
        <v>7740720</v>
      </c>
      <c r="AM3069" s="7">
        <f>INT(IF(MOD(Y3069,3)=0,INT(AL3069*0.55),INT(AL3069*0.35)))</f>
        <v>4257396</v>
      </c>
      <c r="AN3069" s="54">
        <f t="shared" si="928"/>
        <v>33599856</v>
      </c>
      <c r="AO3069" s="7" t="str">
        <f t="shared" si="929"/>
        <v>atk_33599856</v>
      </c>
      <c r="AP3069" s="7" t="s">
        <v>3973</v>
      </c>
      <c r="AQ3069" s="7" t="s">
        <v>4001</v>
      </c>
      <c r="AR3069" s="7" t="s">
        <v>3975</v>
      </c>
      <c r="AS3069" s="7" t="s">
        <v>3976</v>
      </c>
      <c r="AU3069" s="7" t="str">
        <f t="shared" si="930"/>
        <v>hp_181867749;atk_33599856;hit_500000;miss_120;cirt_0;cirtSub_-3500</v>
      </c>
    </row>
    <row r="3070" spans="22:47" x14ac:dyDescent="0.2">
      <c r="V3070" s="7" t="str">
        <f t="shared" si="926"/>
        <v>诞生岛14-10</v>
      </c>
      <c r="W3070" s="7">
        <f t="shared" si="935"/>
        <v>5959</v>
      </c>
      <c r="X3070" s="9" t="s">
        <v>3489</v>
      </c>
      <c r="Y3070" s="9">
        <v>10</v>
      </c>
      <c r="Z3070" s="8">
        <f t="shared" si="931"/>
        <v>16720</v>
      </c>
      <c r="AA3070" s="6" t="s">
        <v>3967</v>
      </c>
      <c r="AB3070" s="6">
        <v>37729627</v>
      </c>
      <c r="AC3070" s="6">
        <f t="shared" si="936"/>
        <v>3.6375000000000002</v>
      </c>
      <c r="AD3070" s="6">
        <f t="shared" si="937"/>
        <v>137241518</v>
      </c>
      <c r="AE3070" s="6">
        <f t="shared" si="941"/>
        <v>40832171</v>
      </c>
      <c r="AF3070" s="6">
        <v>3870000</v>
      </c>
      <c r="AG3070" s="11">
        <f t="shared" si="940"/>
        <v>181943689</v>
      </c>
      <c r="AH3070">
        <f t="shared" si="938"/>
        <v>4.8223028814994642</v>
      </c>
      <c r="AI3070" s="53">
        <v>0.9</v>
      </c>
      <c r="AJ3070" s="7" t="str">
        <f t="shared" si="927"/>
        <v>hp_181943689</v>
      </c>
      <c r="AK3070" s="7" t="s">
        <v>3968</v>
      </c>
      <c r="AL3070" s="7">
        <v>7747120</v>
      </c>
      <c r="AM3070" s="7">
        <f>INT(IF(MOD(Y3070,3)=0,INT(AL3070*0.55),INT(AL3070*0.35)))</f>
        <v>2711492</v>
      </c>
      <c r="AN3070" s="54">
        <f t="shared" si="928"/>
        <v>33623063</v>
      </c>
      <c r="AO3070" s="7" t="str">
        <f t="shared" si="929"/>
        <v>atk_33623063</v>
      </c>
      <c r="AP3070" s="7" t="s">
        <v>3973</v>
      </c>
      <c r="AQ3070" s="7" t="s">
        <v>4001</v>
      </c>
      <c r="AR3070" s="7" t="s">
        <v>3975</v>
      </c>
      <c r="AS3070" s="7" t="s">
        <v>3976</v>
      </c>
      <c r="AU3070" s="7" t="str">
        <f t="shared" si="930"/>
        <v>hp_181943689;atk_33623063;hit_500000;miss_120;cirt_0;cirtSub_-3500</v>
      </c>
    </row>
    <row r="3071" spans="22:47" x14ac:dyDescent="0.2">
      <c r="V3071" s="7" t="str">
        <f t="shared" si="926"/>
        <v>诞生岛15-1</v>
      </c>
      <c r="W3071" s="7">
        <f t="shared" si="935"/>
        <v>5961</v>
      </c>
      <c r="X3071" s="9" t="s">
        <v>3490</v>
      </c>
      <c r="Y3071" s="9">
        <v>1</v>
      </c>
      <c r="Z3071" s="8">
        <f t="shared" si="931"/>
        <v>16721</v>
      </c>
      <c r="AA3071" s="6" t="s">
        <v>3967</v>
      </c>
      <c r="AB3071" s="6">
        <v>37750505</v>
      </c>
      <c r="AC3071" s="6">
        <f t="shared" si="936"/>
        <v>3.64</v>
      </c>
      <c r="AD3071" s="6">
        <f t="shared" si="937"/>
        <v>137411838</v>
      </c>
      <c r="AE3071" s="6">
        <f t="shared" ref="AE3071" si="944">IF(MOD(Y3071,1)=0,INT(AD3070*0.3),0)</f>
        <v>41172455</v>
      </c>
      <c r="AF3071" s="6">
        <v>3870000</v>
      </c>
      <c r="AG3071" s="11">
        <f t="shared" si="940"/>
        <v>182454293</v>
      </c>
      <c r="AH3071">
        <f t="shared" si="938"/>
        <v>4.8331616490958202</v>
      </c>
      <c r="AI3071" s="53">
        <v>0.9</v>
      </c>
      <c r="AJ3071" s="7" t="str">
        <f t="shared" si="927"/>
        <v>hp_182454293</v>
      </c>
      <c r="AK3071" s="7" t="s">
        <v>3968</v>
      </c>
      <c r="AL3071" s="7">
        <v>7753520</v>
      </c>
      <c r="AM3071" s="7">
        <f>INT(IF(MOD(Y3071,3)=0,INT(AL3071*0.55),INT(AL3071*0.35)))</f>
        <v>2713732</v>
      </c>
      <c r="AN3071" s="54">
        <f t="shared" si="928"/>
        <v>33726613</v>
      </c>
      <c r="AO3071" s="7" t="str">
        <f t="shared" si="929"/>
        <v>atk_33726613</v>
      </c>
      <c r="AP3071" s="7" t="s">
        <v>3973</v>
      </c>
      <c r="AQ3071" s="7" t="s">
        <v>4001</v>
      </c>
      <c r="AR3071" s="7" t="s">
        <v>3975</v>
      </c>
      <c r="AS3071" s="7" t="s">
        <v>3976</v>
      </c>
      <c r="AU3071" s="7" t="str">
        <f t="shared" si="930"/>
        <v>hp_182454293;atk_33726613;hit_500000;miss_120;cirt_0;cirtSub_-3500</v>
      </c>
    </row>
    <row r="3072" spans="22:47" x14ac:dyDescent="0.2">
      <c r="V3072" s="7" t="str">
        <f t="shared" si="926"/>
        <v>诞生岛15-2</v>
      </c>
      <c r="W3072" s="7">
        <f t="shared" si="935"/>
        <v>5963</v>
      </c>
      <c r="X3072" s="9" t="s">
        <v>3490</v>
      </c>
      <c r="Y3072" s="9">
        <v>2</v>
      </c>
      <c r="Z3072" s="8">
        <f t="shared" si="931"/>
        <v>16723</v>
      </c>
      <c r="AA3072" s="6" t="s">
        <v>3967</v>
      </c>
      <c r="AB3072" s="6">
        <v>37771386</v>
      </c>
      <c r="AC3072" s="6">
        <f t="shared" si="936"/>
        <v>3.64</v>
      </c>
      <c r="AD3072" s="6">
        <f t="shared" si="937"/>
        <v>137487845</v>
      </c>
      <c r="AE3072" s="6">
        <f t="shared" si="941"/>
        <v>41172455</v>
      </c>
      <c r="AF3072" s="6">
        <v>3870000</v>
      </c>
      <c r="AG3072" s="11">
        <f t="shared" si="940"/>
        <v>182530300</v>
      </c>
      <c r="AH3072">
        <f t="shared" si="938"/>
        <v>4.8325020426838456</v>
      </c>
      <c r="AI3072" s="53">
        <v>0.9</v>
      </c>
      <c r="AJ3072" s="7" t="str">
        <f t="shared" si="927"/>
        <v>hp_182530300</v>
      </c>
      <c r="AK3072" s="7" t="s">
        <v>3968</v>
      </c>
      <c r="AL3072" s="7">
        <v>7759920</v>
      </c>
      <c r="AM3072" s="7">
        <f>INT(IF(MOD(Y3072,3)=0,INT(AL3072*0.55),INT(AL3072*0.35)))</f>
        <v>2715972</v>
      </c>
      <c r="AN3072" s="54">
        <f t="shared" si="928"/>
        <v>33749846</v>
      </c>
      <c r="AO3072" s="7" t="str">
        <f t="shared" si="929"/>
        <v>atk_33749846</v>
      </c>
      <c r="AP3072" s="7" t="s">
        <v>3973</v>
      </c>
      <c r="AQ3072" s="7" t="s">
        <v>4001</v>
      </c>
      <c r="AR3072" s="7" t="s">
        <v>3975</v>
      </c>
      <c r="AS3072" s="7" t="s">
        <v>3976</v>
      </c>
      <c r="AU3072" s="7" t="str">
        <f t="shared" si="930"/>
        <v>hp_182530300;atk_33749846;hit_500000;miss_120;cirt_0;cirtSub_-3500</v>
      </c>
    </row>
    <row r="3073" spans="22:47" x14ac:dyDescent="0.2">
      <c r="V3073" s="7" t="str">
        <f t="shared" ref="V3073:V3136" si="945">X3073&amp;"-"&amp;Y3073</f>
        <v>诞生岛15-3</v>
      </c>
      <c r="W3073" s="7">
        <f t="shared" si="935"/>
        <v>5965</v>
      </c>
      <c r="X3073" s="9" t="s">
        <v>3490</v>
      </c>
      <c r="Y3073" s="9">
        <v>3</v>
      </c>
      <c r="Z3073" s="8">
        <f t="shared" si="931"/>
        <v>16726</v>
      </c>
      <c r="AA3073" s="6" t="s">
        <v>3967</v>
      </c>
      <c r="AB3073" s="6">
        <v>37792270</v>
      </c>
      <c r="AC3073" s="6">
        <f t="shared" si="936"/>
        <v>3.6425000000000001</v>
      </c>
      <c r="AD3073" s="6">
        <f t="shared" si="937"/>
        <v>137658343</v>
      </c>
      <c r="AE3073" s="6">
        <f t="shared" si="941"/>
        <v>41172455</v>
      </c>
      <c r="AF3073" s="6">
        <v>3870000</v>
      </c>
      <c r="AG3073" s="11">
        <f t="shared" si="940"/>
        <v>182700798</v>
      </c>
      <c r="AH3073">
        <f t="shared" si="938"/>
        <v>4.834343054809886</v>
      </c>
      <c r="AI3073" s="53">
        <v>0.9</v>
      </c>
      <c r="AJ3073" s="7" t="str">
        <f t="shared" ref="AJ3073:AJ3136" si="946">AA3073&amp;"_"&amp;AG3073</f>
        <v>hp_182700798</v>
      </c>
      <c r="AK3073" s="7" t="s">
        <v>3968</v>
      </c>
      <c r="AL3073" s="7">
        <v>7766320</v>
      </c>
      <c r="AM3073" s="7">
        <f>INT(IF(MOD(Y3073,3)=0,INT(AL3073*0.55),INT(AL3073*0.35)))</f>
        <v>4271476</v>
      </c>
      <c r="AN3073" s="54">
        <f t="shared" si="928"/>
        <v>33790549</v>
      </c>
      <c r="AO3073" s="7" t="str">
        <f t="shared" si="929"/>
        <v>atk_33790549</v>
      </c>
      <c r="AP3073" s="7" t="s">
        <v>3973</v>
      </c>
      <c r="AQ3073" s="7" t="s">
        <v>4001</v>
      </c>
      <c r="AR3073" s="7" t="s">
        <v>3975</v>
      </c>
      <c r="AS3073" s="7" t="s">
        <v>3976</v>
      </c>
      <c r="AU3073" s="7" t="str">
        <f t="shared" si="930"/>
        <v>hp_182700798;atk_33790549;hit_500000;miss_120;cirt_0;cirtSub_-3500</v>
      </c>
    </row>
    <row r="3074" spans="22:47" x14ac:dyDescent="0.2">
      <c r="V3074" s="7" t="str">
        <f t="shared" si="945"/>
        <v>诞生岛15-4</v>
      </c>
      <c r="W3074" s="7">
        <f t="shared" si="935"/>
        <v>5967</v>
      </c>
      <c r="X3074" s="9" t="s">
        <v>3490</v>
      </c>
      <c r="Y3074" s="9">
        <v>4</v>
      </c>
      <c r="Z3074" s="8">
        <f t="shared" si="931"/>
        <v>16730</v>
      </c>
      <c r="AA3074" s="6" t="s">
        <v>3967</v>
      </c>
      <c r="AB3074" s="6">
        <v>37813157</v>
      </c>
      <c r="AC3074" s="6">
        <f t="shared" si="936"/>
        <v>3.6425000000000001</v>
      </c>
      <c r="AD3074" s="6">
        <f t="shared" si="937"/>
        <v>137734424</v>
      </c>
      <c r="AE3074" s="6">
        <f t="shared" si="941"/>
        <v>41172455</v>
      </c>
      <c r="AF3074" s="6">
        <v>3870000</v>
      </c>
      <c r="AG3074" s="11">
        <f t="shared" si="940"/>
        <v>182776879</v>
      </c>
      <c r="AH3074">
        <f t="shared" si="938"/>
        <v>4.8336847145558357</v>
      </c>
      <c r="AI3074" s="53">
        <v>0.9</v>
      </c>
      <c r="AJ3074" s="7" t="str">
        <f t="shared" si="946"/>
        <v>hp_182776879</v>
      </c>
      <c r="AK3074" s="7" t="s">
        <v>3968</v>
      </c>
      <c r="AL3074" s="7">
        <v>7772720</v>
      </c>
      <c r="AM3074" s="7">
        <f>INT(IF(MOD(Y3074,3)=0,INT(AL3074*0.55),INT(AL3074*0.35)))</f>
        <v>2720452</v>
      </c>
      <c r="AN3074" s="54">
        <f t="shared" ref="AN3074:AN3137" si="947">INT(AL3074*AI3074*AH3074)</f>
        <v>33813790</v>
      </c>
      <c r="AO3074" s="7" t="str">
        <f t="shared" ref="AO3074:AO3137" si="948">AK3074&amp;"_"&amp;AN3074</f>
        <v>atk_33813790</v>
      </c>
      <c r="AP3074" s="7" t="s">
        <v>3973</v>
      </c>
      <c r="AQ3074" s="7" t="s">
        <v>4001</v>
      </c>
      <c r="AR3074" s="7" t="s">
        <v>3975</v>
      </c>
      <c r="AS3074" s="7" t="s">
        <v>3976</v>
      </c>
      <c r="AU3074" s="7" t="str">
        <f t="shared" ref="AU3074:AU3137" si="949">AJ3074&amp;";"&amp;AO3074&amp;";"&amp;AP3074&amp;";"&amp;AQ3074&amp;";"&amp;AR3074&amp;";"&amp;AS3074</f>
        <v>hp_182776879;atk_33813790;hit_500000;miss_120;cirt_0;cirtSub_-3500</v>
      </c>
    </row>
    <row r="3075" spans="22:47" x14ac:dyDescent="0.2">
      <c r="V3075" s="7" t="str">
        <f t="shared" si="945"/>
        <v>诞生岛15-5</v>
      </c>
      <c r="W3075" s="7">
        <f t="shared" si="935"/>
        <v>5969</v>
      </c>
      <c r="X3075" s="9" t="s">
        <v>3490</v>
      </c>
      <c r="Y3075" s="9">
        <v>5</v>
      </c>
      <c r="Z3075" s="8">
        <f t="shared" ref="Z3075:Z3138" si="950">Y3075+Z3074</f>
        <v>16735</v>
      </c>
      <c r="AA3075" s="6" t="s">
        <v>3967</v>
      </c>
      <c r="AB3075" s="6">
        <v>37834047</v>
      </c>
      <c r="AC3075" s="6">
        <f t="shared" si="936"/>
        <v>3.6425000000000001</v>
      </c>
      <c r="AD3075" s="6">
        <f t="shared" si="937"/>
        <v>137810516</v>
      </c>
      <c r="AE3075" s="6">
        <f t="shared" si="941"/>
        <v>41172455</v>
      </c>
      <c r="AF3075" s="6">
        <v>3870000</v>
      </c>
      <c r="AG3075" s="11">
        <f t="shared" si="940"/>
        <v>182852971</v>
      </c>
      <c r="AH3075">
        <f t="shared" si="938"/>
        <v>4.8330270087151925</v>
      </c>
      <c r="AI3075" s="53">
        <v>0.9</v>
      </c>
      <c r="AJ3075" s="7" t="str">
        <f t="shared" si="946"/>
        <v>hp_182852971</v>
      </c>
      <c r="AK3075" s="7" t="s">
        <v>3968</v>
      </c>
      <c r="AL3075" s="7">
        <v>7779120</v>
      </c>
      <c r="AM3075" s="7">
        <f>INT(IF(MOD(Y3075,3)=0,INT(AL3075*0.55),INT(AL3075*0.35)))</f>
        <v>2722692</v>
      </c>
      <c r="AN3075" s="54">
        <f t="shared" si="947"/>
        <v>33837027</v>
      </c>
      <c r="AO3075" s="7" t="str">
        <f t="shared" si="948"/>
        <v>atk_33837027</v>
      </c>
      <c r="AP3075" s="7" t="s">
        <v>3973</v>
      </c>
      <c r="AQ3075" s="7" t="s">
        <v>4001</v>
      </c>
      <c r="AR3075" s="7" t="s">
        <v>3975</v>
      </c>
      <c r="AS3075" s="7" t="s">
        <v>3976</v>
      </c>
      <c r="AU3075" s="7" t="str">
        <f t="shared" si="949"/>
        <v>hp_182852971;atk_33837027;hit_500000;miss_120;cirt_0;cirtSub_-3500</v>
      </c>
    </row>
    <row r="3076" spans="22:47" x14ac:dyDescent="0.2">
      <c r="V3076" s="7" t="str">
        <f t="shared" si="945"/>
        <v>诞生岛15-6</v>
      </c>
      <c r="W3076" s="7">
        <f t="shared" si="935"/>
        <v>5971</v>
      </c>
      <c r="X3076" s="9" t="s">
        <v>3490</v>
      </c>
      <c r="Y3076" s="9">
        <v>6</v>
      </c>
      <c r="Z3076" s="8">
        <f t="shared" si="950"/>
        <v>16741</v>
      </c>
      <c r="AA3076" s="6" t="s">
        <v>3967</v>
      </c>
      <c r="AB3076" s="6">
        <v>37854939</v>
      </c>
      <c r="AC3076" s="6">
        <f t="shared" si="936"/>
        <v>3.645</v>
      </c>
      <c r="AD3076" s="6">
        <f t="shared" si="937"/>
        <v>137981252</v>
      </c>
      <c r="AE3076" s="6">
        <f t="shared" si="941"/>
        <v>41172455</v>
      </c>
      <c r="AF3076" s="6">
        <v>3870000</v>
      </c>
      <c r="AG3076" s="11">
        <f t="shared" si="940"/>
        <v>183023707</v>
      </c>
      <c r="AH3076">
        <f t="shared" si="938"/>
        <v>4.8348699492026652</v>
      </c>
      <c r="AI3076" s="53">
        <v>0.9</v>
      </c>
      <c r="AJ3076" s="7" t="str">
        <f t="shared" si="946"/>
        <v>hp_183023707</v>
      </c>
      <c r="AK3076" s="7" t="s">
        <v>3968</v>
      </c>
      <c r="AL3076" s="7">
        <v>7785520</v>
      </c>
      <c r="AM3076" s="7">
        <f>INT(IF(MOD(Y3076,3)=0,INT(AL3076*0.55),INT(AL3076*0.35)))</f>
        <v>4282036</v>
      </c>
      <c r="AN3076" s="54">
        <f t="shared" si="947"/>
        <v>33877779</v>
      </c>
      <c r="AO3076" s="7" t="str">
        <f t="shared" si="948"/>
        <v>atk_33877779</v>
      </c>
      <c r="AP3076" s="7" t="s">
        <v>3973</v>
      </c>
      <c r="AQ3076" s="7" t="s">
        <v>4001</v>
      </c>
      <c r="AR3076" s="7" t="s">
        <v>3975</v>
      </c>
      <c r="AS3076" s="7" t="s">
        <v>3976</v>
      </c>
      <c r="AU3076" s="7" t="str">
        <f t="shared" si="949"/>
        <v>hp_183023707;atk_33877779;hit_500000;miss_120;cirt_0;cirtSub_-3500</v>
      </c>
    </row>
    <row r="3077" spans="22:47" x14ac:dyDescent="0.2">
      <c r="V3077" s="7" t="str">
        <f t="shared" si="945"/>
        <v>诞生岛15-7</v>
      </c>
      <c r="W3077" s="7">
        <f t="shared" si="935"/>
        <v>5973</v>
      </c>
      <c r="X3077" s="9" t="s">
        <v>3490</v>
      </c>
      <c r="Y3077" s="9">
        <v>7</v>
      </c>
      <c r="Z3077" s="8">
        <f t="shared" si="950"/>
        <v>16748</v>
      </c>
      <c r="AA3077" s="6" t="s">
        <v>3967</v>
      </c>
      <c r="AB3077" s="6">
        <v>37875834</v>
      </c>
      <c r="AC3077" s="6">
        <f t="shared" si="936"/>
        <v>3.645</v>
      </c>
      <c r="AD3077" s="6">
        <f t="shared" si="937"/>
        <v>138057414</v>
      </c>
      <c r="AE3077" s="6">
        <f t="shared" si="941"/>
        <v>41172455</v>
      </c>
      <c r="AF3077" s="6">
        <v>3870000</v>
      </c>
      <c r="AG3077" s="11">
        <f t="shared" si="940"/>
        <v>183099869</v>
      </c>
      <c r="AH3077">
        <f t="shared" si="938"/>
        <v>4.8342135251728058</v>
      </c>
      <c r="AI3077" s="53">
        <v>0.9</v>
      </c>
      <c r="AJ3077" s="7" t="str">
        <f t="shared" si="946"/>
        <v>hp_183099869</v>
      </c>
      <c r="AK3077" s="7" t="s">
        <v>3968</v>
      </c>
      <c r="AL3077" s="7">
        <v>7791920</v>
      </c>
      <c r="AM3077" s="7">
        <f>INT(IF(MOD(Y3077,3)=0,INT(AL3077*0.55),INT(AL3077*0.35)))</f>
        <v>2727172</v>
      </c>
      <c r="AN3077" s="54">
        <f t="shared" si="947"/>
        <v>33901024</v>
      </c>
      <c r="AO3077" s="7" t="str">
        <f t="shared" si="948"/>
        <v>atk_33901024</v>
      </c>
      <c r="AP3077" s="7" t="s">
        <v>3973</v>
      </c>
      <c r="AQ3077" s="7" t="s">
        <v>4001</v>
      </c>
      <c r="AR3077" s="7" t="s">
        <v>3975</v>
      </c>
      <c r="AS3077" s="7" t="s">
        <v>3976</v>
      </c>
      <c r="AU3077" s="7" t="str">
        <f t="shared" si="949"/>
        <v>hp_183099869;atk_33901024;hit_500000;miss_120;cirt_0;cirtSub_-3500</v>
      </c>
    </row>
    <row r="3078" spans="22:47" x14ac:dyDescent="0.2">
      <c r="V3078" s="7" t="str">
        <f t="shared" si="945"/>
        <v>诞生岛15-8</v>
      </c>
      <c r="W3078" s="7">
        <f t="shared" si="935"/>
        <v>5975</v>
      </c>
      <c r="X3078" s="9" t="s">
        <v>3490</v>
      </c>
      <c r="Y3078" s="9">
        <v>8</v>
      </c>
      <c r="Z3078" s="8">
        <f t="shared" si="950"/>
        <v>16756</v>
      </c>
      <c r="AA3078" s="6" t="s">
        <v>3967</v>
      </c>
      <c r="AB3078" s="6">
        <v>37896731</v>
      </c>
      <c r="AC3078" s="6">
        <f t="shared" si="936"/>
        <v>3.645</v>
      </c>
      <c r="AD3078" s="6">
        <f t="shared" si="937"/>
        <v>138133584</v>
      </c>
      <c r="AE3078" s="6">
        <f t="shared" si="941"/>
        <v>41172455</v>
      </c>
      <c r="AF3078" s="6">
        <v>3870000</v>
      </c>
      <c r="AG3078" s="11">
        <f t="shared" si="940"/>
        <v>183176039</v>
      </c>
      <c r="AH3078">
        <f t="shared" si="938"/>
        <v>4.8335577810128267</v>
      </c>
      <c r="AI3078" s="53">
        <v>0.9</v>
      </c>
      <c r="AJ3078" s="7" t="str">
        <f t="shared" si="946"/>
        <v>hp_183176039</v>
      </c>
      <c r="AK3078" s="7" t="s">
        <v>3968</v>
      </c>
      <c r="AL3078" s="7">
        <v>7798320</v>
      </c>
      <c r="AM3078" s="7">
        <f>INT(IF(MOD(Y3078,3)=0,INT(AL3078*0.55),INT(AL3078*0.35)))</f>
        <v>2729412</v>
      </c>
      <c r="AN3078" s="54">
        <f t="shared" si="947"/>
        <v>33924267</v>
      </c>
      <c r="AO3078" s="7" t="str">
        <f t="shared" si="948"/>
        <v>atk_33924267</v>
      </c>
      <c r="AP3078" s="7" t="s">
        <v>3973</v>
      </c>
      <c r="AQ3078" s="7" t="s">
        <v>4001</v>
      </c>
      <c r="AR3078" s="7" t="s">
        <v>3975</v>
      </c>
      <c r="AS3078" s="7" t="s">
        <v>3976</v>
      </c>
      <c r="AU3078" s="7" t="str">
        <f t="shared" si="949"/>
        <v>hp_183176039;atk_33924267;hit_500000;miss_120;cirt_0;cirtSub_-3500</v>
      </c>
    </row>
    <row r="3079" spans="22:47" x14ac:dyDescent="0.2">
      <c r="V3079" s="7" t="str">
        <f t="shared" si="945"/>
        <v>诞生岛15-9</v>
      </c>
      <c r="W3079" s="7">
        <f t="shared" si="935"/>
        <v>5977</v>
      </c>
      <c r="X3079" s="9" t="s">
        <v>3490</v>
      </c>
      <c r="Y3079" s="9">
        <v>9</v>
      </c>
      <c r="Z3079" s="8">
        <f t="shared" si="950"/>
        <v>16765</v>
      </c>
      <c r="AA3079" s="6" t="s">
        <v>3967</v>
      </c>
      <c r="AB3079" s="6">
        <v>37917631</v>
      </c>
      <c r="AC3079" s="6">
        <f t="shared" si="936"/>
        <v>3.6475</v>
      </c>
      <c r="AD3079" s="6">
        <f t="shared" si="937"/>
        <v>138304559</v>
      </c>
      <c r="AE3079" s="6">
        <f t="shared" si="941"/>
        <v>41172455</v>
      </c>
      <c r="AF3079" s="6">
        <v>3870000</v>
      </c>
      <c r="AG3079" s="11">
        <f t="shared" si="940"/>
        <v>183347014</v>
      </c>
      <c r="AH3079">
        <f t="shared" si="938"/>
        <v>4.8354026653194655</v>
      </c>
      <c r="AI3079" s="53">
        <v>0.9</v>
      </c>
      <c r="AJ3079" s="7" t="str">
        <f t="shared" si="946"/>
        <v>hp_183347014</v>
      </c>
      <c r="AK3079" s="7" t="s">
        <v>3968</v>
      </c>
      <c r="AL3079" s="7">
        <v>7804720</v>
      </c>
      <c r="AM3079" s="7">
        <f>INT(IF(MOD(Y3079,3)=0,INT(AL3079*0.55),INT(AL3079*0.35)))</f>
        <v>4292596</v>
      </c>
      <c r="AN3079" s="54">
        <f t="shared" si="947"/>
        <v>33965067</v>
      </c>
      <c r="AO3079" s="7" t="str">
        <f t="shared" si="948"/>
        <v>atk_33965067</v>
      </c>
      <c r="AP3079" s="7" t="s">
        <v>3973</v>
      </c>
      <c r="AQ3079" s="7" t="s">
        <v>4001</v>
      </c>
      <c r="AR3079" s="7" t="s">
        <v>3975</v>
      </c>
      <c r="AS3079" s="7" t="s">
        <v>3976</v>
      </c>
      <c r="AU3079" s="7" t="str">
        <f t="shared" si="949"/>
        <v>hp_183347014;atk_33965067;hit_500000;miss_120;cirt_0;cirtSub_-3500</v>
      </c>
    </row>
    <row r="3080" spans="22:47" x14ac:dyDescent="0.2">
      <c r="V3080" s="7" t="str">
        <f t="shared" si="945"/>
        <v>诞生岛15-10</v>
      </c>
      <c r="W3080" s="7">
        <f t="shared" si="935"/>
        <v>5979</v>
      </c>
      <c r="X3080" s="9" t="s">
        <v>3490</v>
      </c>
      <c r="Y3080" s="9">
        <v>10</v>
      </c>
      <c r="Z3080" s="8">
        <f t="shared" si="950"/>
        <v>16775</v>
      </c>
      <c r="AA3080" s="6" t="s">
        <v>3967</v>
      </c>
      <c r="AB3080" s="6">
        <v>37938534</v>
      </c>
      <c r="AC3080" s="6">
        <f t="shared" si="936"/>
        <v>3.6475</v>
      </c>
      <c r="AD3080" s="6">
        <f t="shared" si="937"/>
        <v>138380802</v>
      </c>
      <c r="AE3080" s="6">
        <f t="shared" si="941"/>
        <v>41172455</v>
      </c>
      <c r="AF3080" s="6">
        <v>3870000</v>
      </c>
      <c r="AG3080" s="11">
        <f t="shared" si="940"/>
        <v>183423257</v>
      </c>
      <c r="AH3080">
        <f t="shared" si="938"/>
        <v>4.8347481481493197</v>
      </c>
      <c r="AI3080" s="53">
        <v>0.9</v>
      </c>
      <c r="AJ3080" s="7" t="str">
        <f t="shared" si="946"/>
        <v>hp_183423257</v>
      </c>
      <c r="AK3080" s="7" t="s">
        <v>3968</v>
      </c>
      <c r="AL3080" s="7">
        <v>7811120</v>
      </c>
      <c r="AM3080" s="7">
        <f>INT(IF(MOD(Y3080,3)=0,INT(AL3080*0.55),INT(AL3080*0.35)))</f>
        <v>2733892</v>
      </c>
      <c r="AN3080" s="54">
        <f t="shared" si="947"/>
        <v>33988318</v>
      </c>
      <c r="AO3080" s="7" t="str">
        <f t="shared" si="948"/>
        <v>atk_33988318</v>
      </c>
      <c r="AP3080" s="7" t="s">
        <v>3973</v>
      </c>
      <c r="AQ3080" s="7" t="s">
        <v>4001</v>
      </c>
      <c r="AR3080" s="7" t="s">
        <v>3975</v>
      </c>
      <c r="AS3080" s="7" t="s">
        <v>3976</v>
      </c>
      <c r="AU3080" s="7" t="str">
        <f t="shared" si="949"/>
        <v>hp_183423257;atk_33988318;hit_500000;miss_120;cirt_0;cirtSub_-3500</v>
      </c>
    </row>
    <row r="3081" spans="22:47" x14ac:dyDescent="0.2">
      <c r="V3081" s="7" t="str">
        <f t="shared" si="945"/>
        <v>诞生岛16-1</v>
      </c>
      <c r="W3081" s="7">
        <f t="shared" si="935"/>
        <v>5981</v>
      </c>
      <c r="X3081" s="9" t="s">
        <v>3491</v>
      </c>
      <c r="Y3081" s="9">
        <v>1</v>
      </c>
      <c r="Z3081" s="8">
        <f t="shared" si="950"/>
        <v>16776</v>
      </c>
      <c r="AA3081" s="6" t="s">
        <v>3967</v>
      </c>
      <c r="AB3081" s="6">
        <v>37959440</v>
      </c>
      <c r="AC3081" s="6">
        <f t="shared" si="936"/>
        <v>3.6500000000000004</v>
      </c>
      <c r="AD3081" s="6">
        <f t="shared" si="937"/>
        <v>138551956</v>
      </c>
      <c r="AE3081" s="6">
        <f t="shared" ref="AE3081" si="951">IF(MOD(Y3081,1)=0,INT(AD3080*0.3),0)</f>
        <v>41514240</v>
      </c>
      <c r="AF3081" s="6">
        <v>3870000</v>
      </c>
      <c r="AG3081" s="11">
        <f t="shared" si="940"/>
        <v>183936196</v>
      </c>
      <c r="AH3081">
        <f t="shared" si="938"/>
        <v>4.8455982490784901</v>
      </c>
      <c r="AI3081" s="53">
        <v>0.9</v>
      </c>
      <c r="AJ3081" s="7" t="str">
        <f t="shared" si="946"/>
        <v>hp_183936196</v>
      </c>
      <c r="AK3081" s="7" t="s">
        <v>3968</v>
      </c>
      <c r="AL3081" s="7">
        <v>7817520</v>
      </c>
      <c r="AM3081" s="7">
        <f>INT(IF(MOD(Y3081,3)=0,INT(AL3081*0.55),INT(AL3081*0.35)))</f>
        <v>2736132</v>
      </c>
      <c r="AN3081" s="54">
        <f t="shared" si="947"/>
        <v>34092505</v>
      </c>
      <c r="AO3081" s="7" t="str">
        <f t="shared" si="948"/>
        <v>atk_34092505</v>
      </c>
      <c r="AP3081" s="7" t="s">
        <v>3973</v>
      </c>
      <c r="AQ3081" s="7" t="s">
        <v>4001</v>
      </c>
      <c r="AR3081" s="7" t="s">
        <v>3975</v>
      </c>
      <c r="AS3081" s="7" t="s">
        <v>3976</v>
      </c>
      <c r="AU3081" s="7" t="str">
        <f t="shared" si="949"/>
        <v>hp_183936196;atk_34092505;hit_500000;miss_120;cirt_0;cirtSub_-3500</v>
      </c>
    </row>
    <row r="3082" spans="22:47" x14ac:dyDescent="0.2">
      <c r="V3082" s="7" t="str">
        <f t="shared" si="945"/>
        <v>诞生岛16-2</v>
      </c>
      <c r="W3082" s="7">
        <f t="shared" si="935"/>
        <v>5983</v>
      </c>
      <c r="X3082" s="9" t="s">
        <v>3491</v>
      </c>
      <c r="Y3082" s="9">
        <v>2</v>
      </c>
      <c r="Z3082" s="8">
        <f t="shared" si="950"/>
        <v>16778</v>
      </c>
      <c r="AA3082" s="6" t="s">
        <v>3967</v>
      </c>
      <c r="AB3082" s="6">
        <v>37980348</v>
      </c>
      <c r="AC3082" s="6">
        <f t="shared" si="936"/>
        <v>3.6500000000000004</v>
      </c>
      <c r="AD3082" s="6">
        <f t="shared" si="937"/>
        <v>138628270</v>
      </c>
      <c r="AE3082" s="6">
        <f t="shared" si="941"/>
        <v>41514240</v>
      </c>
      <c r="AF3082" s="6">
        <v>3870000</v>
      </c>
      <c r="AG3082" s="11">
        <f t="shared" si="940"/>
        <v>184012510</v>
      </c>
      <c r="AH3082">
        <f t="shared" si="938"/>
        <v>4.8449400726923306</v>
      </c>
      <c r="AI3082" s="53">
        <v>0.9</v>
      </c>
      <c r="AJ3082" s="7" t="str">
        <f t="shared" si="946"/>
        <v>hp_184012510</v>
      </c>
      <c r="AK3082" s="7" t="s">
        <v>3968</v>
      </c>
      <c r="AL3082" s="7">
        <v>7823920</v>
      </c>
      <c r="AM3082" s="7">
        <f>INT(IF(MOD(Y3082,3)=0,INT(AL3082*0.55),INT(AL3082*0.35)))</f>
        <v>2738372</v>
      </c>
      <c r="AN3082" s="54">
        <f t="shared" si="947"/>
        <v>34115781</v>
      </c>
      <c r="AO3082" s="7" t="str">
        <f t="shared" si="948"/>
        <v>atk_34115781</v>
      </c>
      <c r="AP3082" s="7" t="s">
        <v>3973</v>
      </c>
      <c r="AQ3082" s="7" t="s">
        <v>4001</v>
      </c>
      <c r="AR3082" s="7" t="s">
        <v>3975</v>
      </c>
      <c r="AS3082" s="7" t="s">
        <v>3976</v>
      </c>
      <c r="AU3082" s="7" t="str">
        <f t="shared" si="949"/>
        <v>hp_184012510;atk_34115781;hit_500000;miss_120;cirt_0;cirtSub_-3500</v>
      </c>
    </row>
    <row r="3083" spans="22:47" x14ac:dyDescent="0.2">
      <c r="V3083" s="7" t="str">
        <f t="shared" si="945"/>
        <v>诞生岛16-3</v>
      </c>
      <c r="W3083" s="7">
        <f t="shared" si="935"/>
        <v>5985</v>
      </c>
      <c r="X3083" s="9" t="s">
        <v>3491</v>
      </c>
      <c r="Y3083" s="9">
        <v>3</v>
      </c>
      <c r="Z3083" s="8">
        <f t="shared" si="950"/>
        <v>16781</v>
      </c>
      <c r="AA3083" s="6" t="s">
        <v>3967</v>
      </c>
      <c r="AB3083" s="6">
        <v>38001258</v>
      </c>
      <c r="AC3083" s="6">
        <f t="shared" si="936"/>
        <v>3.6525000000000003</v>
      </c>
      <c r="AD3083" s="6">
        <f t="shared" si="937"/>
        <v>138799594</v>
      </c>
      <c r="AE3083" s="6">
        <f t="shared" si="941"/>
        <v>41514240</v>
      </c>
      <c r="AF3083" s="6">
        <v>3870000</v>
      </c>
      <c r="AG3083" s="11">
        <f t="shared" si="940"/>
        <v>184183834</v>
      </c>
      <c r="AH3083">
        <f t="shared" si="938"/>
        <v>4.8467825459883462</v>
      </c>
      <c r="AI3083" s="53">
        <v>0.9</v>
      </c>
      <c r="AJ3083" s="7" t="str">
        <f t="shared" si="946"/>
        <v>hp_184183834</v>
      </c>
      <c r="AK3083" s="7" t="s">
        <v>3968</v>
      </c>
      <c r="AL3083" s="7">
        <v>7830320</v>
      </c>
      <c r="AM3083" s="7">
        <f>INT(IF(MOD(Y3083,3)=0,INT(AL3083*0.55),INT(AL3083*0.35)))</f>
        <v>4306676</v>
      </c>
      <c r="AN3083" s="54">
        <f t="shared" si="947"/>
        <v>34156672</v>
      </c>
      <c r="AO3083" s="7" t="str">
        <f t="shared" si="948"/>
        <v>atk_34156672</v>
      </c>
      <c r="AP3083" s="7" t="s">
        <v>3973</v>
      </c>
      <c r="AQ3083" s="7" t="s">
        <v>4001</v>
      </c>
      <c r="AR3083" s="7" t="s">
        <v>3975</v>
      </c>
      <c r="AS3083" s="7" t="s">
        <v>3976</v>
      </c>
      <c r="AU3083" s="7" t="str">
        <f t="shared" si="949"/>
        <v>hp_184183834;atk_34156672;hit_500000;miss_120;cirt_0;cirtSub_-3500</v>
      </c>
    </row>
    <row r="3084" spans="22:47" x14ac:dyDescent="0.2">
      <c r="V3084" s="7" t="str">
        <f t="shared" si="945"/>
        <v>诞生岛16-4</v>
      </c>
      <c r="W3084" s="7">
        <f t="shared" si="935"/>
        <v>5987</v>
      </c>
      <c r="X3084" s="9" t="s">
        <v>3491</v>
      </c>
      <c r="Y3084" s="9">
        <v>4</v>
      </c>
      <c r="Z3084" s="8">
        <f t="shared" si="950"/>
        <v>16785</v>
      </c>
      <c r="AA3084" s="6" t="s">
        <v>3967</v>
      </c>
      <c r="AB3084" s="6">
        <v>38022171</v>
      </c>
      <c r="AC3084" s="6">
        <f t="shared" si="936"/>
        <v>3.6525000000000003</v>
      </c>
      <c r="AD3084" s="6">
        <f t="shared" si="937"/>
        <v>138875979</v>
      </c>
      <c r="AE3084" s="6">
        <f t="shared" si="941"/>
        <v>41514240</v>
      </c>
      <c r="AF3084" s="6">
        <v>3870000</v>
      </c>
      <c r="AG3084" s="11">
        <f t="shared" si="940"/>
        <v>184260219</v>
      </c>
      <c r="AH3084">
        <f t="shared" si="938"/>
        <v>4.8461256723084016</v>
      </c>
      <c r="AI3084" s="53">
        <v>0.9</v>
      </c>
      <c r="AJ3084" s="7" t="str">
        <f t="shared" si="946"/>
        <v>hp_184260219</v>
      </c>
      <c r="AK3084" s="7" t="s">
        <v>3968</v>
      </c>
      <c r="AL3084" s="7">
        <v>7836720</v>
      </c>
      <c r="AM3084" s="7">
        <f>INT(IF(MOD(Y3084,3)=0,INT(AL3084*0.55),INT(AL3084*0.35)))</f>
        <v>2742852</v>
      </c>
      <c r="AN3084" s="54">
        <f t="shared" si="947"/>
        <v>34179956</v>
      </c>
      <c r="AO3084" s="7" t="str">
        <f t="shared" si="948"/>
        <v>atk_34179956</v>
      </c>
      <c r="AP3084" s="7" t="s">
        <v>3973</v>
      </c>
      <c r="AQ3084" s="7" t="s">
        <v>4001</v>
      </c>
      <c r="AR3084" s="7" t="s">
        <v>3975</v>
      </c>
      <c r="AS3084" s="7" t="s">
        <v>3976</v>
      </c>
      <c r="AU3084" s="7" t="str">
        <f t="shared" si="949"/>
        <v>hp_184260219;atk_34179956;hit_500000;miss_120;cirt_0;cirtSub_-3500</v>
      </c>
    </row>
    <row r="3085" spans="22:47" x14ac:dyDescent="0.2">
      <c r="V3085" s="7" t="str">
        <f t="shared" si="945"/>
        <v>诞生岛16-5</v>
      </c>
      <c r="W3085" s="7">
        <f t="shared" si="935"/>
        <v>5989</v>
      </c>
      <c r="X3085" s="9" t="s">
        <v>3491</v>
      </c>
      <c r="Y3085" s="9">
        <v>5</v>
      </c>
      <c r="Z3085" s="8">
        <f t="shared" si="950"/>
        <v>16790</v>
      </c>
      <c r="AA3085" s="6" t="s">
        <v>3967</v>
      </c>
      <c r="AB3085" s="6">
        <v>38043085</v>
      </c>
      <c r="AC3085" s="6">
        <f t="shared" si="936"/>
        <v>3.6525000000000003</v>
      </c>
      <c r="AD3085" s="6">
        <f t="shared" si="937"/>
        <v>138952367</v>
      </c>
      <c r="AE3085" s="6">
        <f t="shared" si="941"/>
        <v>41514240</v>
      </c>
      <c r="AF3085" s="6">
        <v>3870000</v>
      </c>
      <c r="AG3085" s="11">
        <f t="shared" si="940"/>
        <v>184336607</v>
      </c>
      <c r="AH3085">
        <f t="shared" si="938"/>
        <v>4.8454694723101452</v>
      </c>
      <c r="AI3085" s="53">
        <v>0.9</v>
      </c>
      <c r="AJ3085" s="7" t="str">
        <f t="shared" si="946"/>
        <v>hp_184336607</v>
      </c>
      <c r="AK3085" s="7" t="s">
        <v>3968</v>
      </c>
      <c r="AL3085" s="7">
        <v>7843120</v>
      </c>
      <c r="AM3085" s="7">
        <f>INT(IF(MOD(Y3085,3)=0,INT(AL3085*0.55),INT(AL3085*0.35)))</f>
        <v>2745092</v>
      </c>
      <c r="AN3085" s="54">
        <f t="shared" si="947"/>
        <v>34203238</v>
      </c>
      <c r="AO3085" s="7" t="str">
        <f t="shared" si="948"/>
        <v>atk_34203238</v>
      </c>
      <c r="AP3085" s="7" t="s">
        <v>3973</v>
      </c>
      <c r="AQ3085" s="7" t="s">
        <v>4001</v>
      </c>
      <c r="AR3085" s="7" t="s">
        <v>3975</v>
      </c>
      <c r="AS3085" s="7" t="s">
        <v>3976</v>
      </c>
      <c r="AU3085" s="7" t="str">
        <f t="shared" si="949"/>
        <v>hp_184336607;atk_34203238;hit_500000;miss_120;cirt_0;cirtSub_-3500</v>
      </c>
    </row>
    <row r="3086" spans="22:47" x14ac:dyDescent="0.2">
      <c r="V3086" s="7" t="str">
        <f t="shared" si="945"/>
        <v>诞生岛16-6</v>
      </c>
      <c r="W3086" s="7">
        <f t="shared" si="935"/>
        <v>5991</v>
      </c>
      <c r="X3086" s="9" t="s">
        <v>3491</v>
      </c>
      <c r="Y3086" s="9">
        <v>6</v>
      </c>
      <c r="Z3086" s="8">
        <f t="shared" si="950"/>
        <v>16796</v>
      </c>
      <c r="AA3086" s="6" t="s">
        <v>3967</v>
      </c>
      <c r="AB3086" s="6">
        <v>38064002</v>
      </c>
      <c r="AC3086" s="6">
        <f t="shared" si="936"/>
        <v>3.6550000000000002</v>
      </c>
      <c r="AD3086" s="6">
        <f t="shared" si="937"/>
        <v>139123927</v>
      </c>
      <c r="AE3086" s="6">
        <f t="shared" si="941"/>
        <v>41514240</v>
      </c>
      <c r="AF3086" s="6">
        <v>3870000</v>
      </c>
      <c r="AG3086" s="11">
        <f t="shared" si="940"/>
        <v>184508167</v>
      </c>
      <c r="AH3086">
        <f t="shared" si="938"/>
        <v>4.8473139266859011</v>
      </c>
      <c r="AI3086" s="53">
        <v>0.9</v>
      </c>
      <c r="AJ3086" s="7" t="str">
        <f t="shared" si="946"/>
        <v>hp_184508167</v>
      </c>
      <c r="AK3086" s="7" t="s">
        <v>3968</v>
      </c>
      <c r="AL3086" s="7">
        <v>7849520</v>
      </c>
      <c r="AM3086" s="7">
        <f>INT(IF(MOD(Y3086,3)=0,INT(AL3086*0.55),INT(AL3086*0.35)))</f>
        <v>4317236</v>
      </c>
      <c r="AN3086" s="54">
        <f t="shared" si="947"/>
        <v>34244178</v>
      </c>
      <c r="AO3086" s="7" t="str">
        <f t="shared" si="948"/>
        <v>atk_34244178</v>
      </c>
      <c r="AP3086" s="7" t="s">
        <v>3973</v>
      </c>
      <c r="AQ3086" s="7" t="s">
        <v>4001</v>
      </c>
      <c r="AR3086" s="7" t="s">
        <v>3975</v>
      </c>
      <c r="AS3086" s="7" t="s">
        <v>3976</v>
      </c>
      <c r="AU3086" s="7" t="str">
        <f t="shared" si="949"/>
        <v>hp_184508167;atk_34244178;hit_500000;miss_120;cirt_0;cirtSub_-3500</v>
      </c>
    </row>
    <row r="3087" spans="22:47" x14ac:dyDescent="0.2">
      <c r="V3087" s="7" t="str">
        <f t="shared" si="945"/>
        <v>诞生岛16-7</v>
      </c>
      <c r="W3087" s="7">
        <f t="shared" si="935"/>
        <v>5993</v>
      </c>
      <c r="X3087" s="9" t="s">
        <v>3491</v>
      </c>
      <c r="Y3087" s="9">
        <v>7</v>
      </c>
      <c r="Z3087" s="8">
        <f t="shared" si="950"/>
        <v>16803</v>
      </c>
      <c r="AA3087" s="6" t="s">
        <v>3967</v>
      </c>
      <c r="AB3087" s="6">
        <v>38084922</v>
      </c>
      <c r="AC3087" s="6">
        <f t="shared" si="936"/>
        <v>3.6550000000000002</v>
      </c>
      <c r="AD3087" s="6">
        <f t="shared" si="937"/>
        <v>139200389</v>
      </c>
      <c r="AE3087" s="6">
        <f t="shared" si="941"/>
        <v>41514240</v>
      </c>
      <c r="AF3087" s="6">
        <v>3870000</v>
      </c>
      <c r="AG3087" s="11">
        <f t="shared" si="940"/>
        <v>184584629</v>
      </c>
      <c r="AH3087">
        <f t="shared" si="938"/>
        <v>4.8466589743836153</v>
      </c>
      <c r="AI3087" s="53">
        <v>0.9</v>
      </c>
      <c r="AJ3087" s="7" t="str">
        <f t="shared" si="946"/>
        <v>hp_184584629</v>
      </c>
      <c r="AK3087" s="7" t="s">
        <v>3968</v>
      </c>
      <c r="AL3087" s="7">
        <v>7855920</v>
      </c>
      <c r="AM3087" s="7">
        <f>INT(IF(MOD(Y3087,3)=0,INT(AL3087*0.55),INT(AL3087*0.35)))</f>
        <v>2749572</v>
      </c>
      <c r="AN3087" s="54">
        <f t="shared" si="947"/>
        <v>34267468</v>
      </c>
      <c r="AO3087" s="7" t="str">
        <f t="shared" si="948"/>
        <v>atk_34267468</v>
      </c>
      <c r="AP3087" s="7" t="s">
        <v>3973</v>
      </c>
      <c r="AQ3087" s="7" t="s">
        <v>4001</v>
      </c>
      <c r="AR3087" s="7" t="s">
        <v>3975</v>
      </c>
      <c r="AS3087" s="7" t="s">
        <v>3976</v>
      </c>
      <c r="AU3087" s="7" t="str">
        <f t="shared" si="949"/>
        <v>hp_184584629;atk_34267468;hit_500000;miss_120;cirt_0;cirtSub_-3500</v>
      </c>
    </row>
    <row r="3088" spans="22:47" x14ac:dyDescent="0.2">
      <c r="V3088" s="7" t="str">
        <f t="shared" si="945"/>
        <v>诞生岛16-8</v>
      </c>
      <c r="W3088" s="7">
        <f t="shared" si="935"/>
        <v>5995</v>
      </c>
      <c r="X3088" s="9" t="s">
        <v>3491</v>
      </c>
      <c r="Y3088" s="9">
        <v>8</v>
      </c>
      <c r="Z3088" s="8">
        <f t="shared" si="950"/>
        <v>16811</v>
      </c>
      <c r="AA3088" s="6" t="s">
        <v>3967</v>
      </c>
      <c r="AB3088" s="6">
        <v>38105844</v>
      </c>
      <c r="AC3088" s="6">
        <f t="shared" si="936"/>
        <v>3.6550000000000002</v>
      </c>
      <c r="AD3088" s="6">
        <f t="shared" si="937"/>
        <v>139276859</v>
      </c>
      <c r="AE3088" s="6">
        <f t="shared" si="941"/>
        <v>41514240</v>
      </c>
      <c r="AF3088" s="6">
        <v>3870000</v>
      </c>
      <c r="AG3088" s="11">
        <f t="shared" si="940"/>
        <v>184661099</v>
      </c>
      <c r="AH3088">
        <f t="shared" si="938"/>
        <v>4.8460046968123835</v>
      </c>
      <c r="AI3088" s="53">
        <v>0.9</v>
      </c>
      <c r="AJ3088" s="7" t="str">
        <f t="shared" si="946"/>
        <v>hp_184661099</v>
      </c>
      <c r="AK3088" s="7" t="s">
        <v>3968</v>
      </c>
      <c r="AL3088" s="7">
        <v>7862320</v>
      </c>
      <c r="AM3088" s="7">
        <f>INT(IF(MOD(Y3088,3)=0,INT(AL3088*0.55),INT(AL3088*0.35)))</f>
        <v>2751812</v>
      </c>
      <c r="AN3088" s="54">
        <f t="shared" si="947"/>
        <v>34290755</v>
      </c>
      <c r="AO3088" s="7" t="str">
        <f t="shared" si="948"/>
        <v>atk_34290755</v>
      </c>
      <c r="AP3088" s="7" t="s">
        <v>3973</v>
      </c>
      <c r="AQ3088" s="7" t="s">
        <v>4001</v>
      </c>
      <c r="AR3088" s="7" t="s">
        <v>3975</v>
      </c>
      <c r="AS3088" s="7" t="s">
        <v>3976</v>
      </c>
      <c r="AU3088" s="7" t="str">
        <f t="shared" si="949"/>
        <v>hp_184661099;atk_34290755;hit_500000;miss_120;cirt_0;cirtSub_-3500</v>
      </c>
    </row>
    <row r="3089" spans="22:47" x14ac:dyDescent="0.2">
      <c r="V3089" s="7" t="str">
        <f t="shared" si="945"/>
        <v>诞生岛16-9</v>
      </c>
      <c r="W3089" s="7">
        <f t="shared" si="935"/>
        <v>5997</v>
      </c>
      <c r="X3089" s="9" t="s">
        <v>3491</v>
      </c>
      <c r="Y3089" s="9">
        <v>9</v>
      </c>
      <c r="Z3089" s="8">
        <f t="shared" si="950"/>
        <v>16820</v>
      </c>
      <c r="AA3089" s="6" t="s">
        <v>3967</v>
      </c>
      <c r="AB3089" s="6">
        <v>38126768</v>
      </c>
      <c r="AC3089" s="6">
        <f t="shared" si="936"/>
        <v>3.6575000000000002</v>
      </c>
      <c r="AD3089" s="6">
        <f t="shared" si="937"/>
        <v>139448653</v>
      </c>
      <c r="AE3089" s="6">
        <f t="shared" si="941"/>
        <v>41514240</v>
      </c>
      <c r="AF3089" s="6">
        <v>3870000</v>
      </c>
      <c r="AG3089" s="11">
        <f t="shared" si="940"/>
        <v>184832893</v>
      </c>
      <c r="AH3089">
        <f t="shared" si="938"/>
        <v>4.8478510688343688</v>
      </c>
      <c r="AI3089" s="53">
        <v>0.9</v>
      </c>
      <c r="AJ3089" s="7" t="str">
        <f t="shared" si="946"/>
        <v>hp_184832893</v>
      </c>
      <c r="AK3089" s="7" t="s">
        <v>3968</v>
      </c>
      <c r="AL3089" s="7">
        <v>7868720</v>
      </c>
      <c r="AM3089" s="7">
        <f>INT(IF(MOD(Y3089,3)=0,INT(AL3089*0.55),INT(AL3089*0.35)))</f>
        <v>4327796</v>
      </c>
      <c r="AN3089" s="54">
        <f t="shared" si="947"/>
        <v>34331744</v>
      </c>
      <c r="AO3089" s="7" t="str">
        <f t="shared" si="948"/>
        <v>atk_34331744</v>
      </c>
      <c r="AP3089" s="7" t="s">
        <v>3973</v>
      </c>
      <c r="AQ3089" s="7" t="s">
        <v>4001</v>
      </c>
      <c r="AR3089" s="7" t="s">
        <v>3975</v>
      </c>
      <c r="AS3089" s="7" t="s">
        <v>3976</v>
      </c>
      <c r="AU3089" s="7" t="str">
        <f t="shared" si="949"/>
        <v>hp_184832893;atk_34331744;hit_500000;miss_120;cirt_0;cirtSub_-3500</v>
      </c>
    </row>
    <row r="3090" spans="22:47" x14ac:dyDescent="0.2">
      <c r="V3090" s="7" t="str">
        <f t="shared" si="945"/>
        <v>诞生岛16-10</v>
      </c>
      <c r="W3090" s="7">
        <f t="shared" si="935"/>
        <v>5999</v>
      </c>
      <c r="X3090" s="9" t="s">
        <v>3491</v>
      </c>
      <c r="Y3090" s="9">
        <v>10</v>
      </c>
      <c r="Z3090" s="8">
        <f t="shared" si="950"/>
        <v>16830</v>
      </c>
      <c r="AA3090" s="6" t="s">
        <v>3967</v>
      </c>
      <c r="AB3090" s="6">
        <v>38147693</v>
      </c>
      <c r="AC3090" s="6">
        <f t="shared" si="936"/>
        <v>3.6575000000000002</v>
      </c>
      <c r="AD3090" s="6">
        <f t="shared" si="937"/>
        <v>139525187</v>
      </c>
      <c r="AE3090" s="6">
        <f t="shared" si="941"/>
        <v>41514240</v>
      </c>
      <c r="AF3090" s="6">
        <v>3870000</v>
      </c>
      <c r="AG3090" s="11">
        <f t="shared" si="940"/>
        <v>184909427</v>
      </c>
      <c r="AH3090">
        <f t="shared" si="938"/>
        <v>4.8471981516680449</v>
      </c>
      <c r="AI3090" s="53">
        <v>0.9</v>
      </c>
      <c r="AJ3090" s="7" t="str">
        <f t="shared" si="946"/>
        <v>hp_184909427</v>
      </c>
      <c r="AK3090" s="7" t="s">
        <v>3968</v>
      </c>
      <c r="AL3090" s="7">
        <v>7875120</v>
      </c>
      <c r="AM3090" s="7">
        <f>INT(IF(MOD(Y3090,3)=0,INT(AL3090*0.55),INT(AL3090*0.35)))</f>
        <v>2756292</v>
      </c>
      <c r="AN3090" s="54">
        <f t="shared" si="947"/>
        <v>34355040</v>
      </c>
      <c r="AO3090" s="7" t="str">
        <f t="shared" si="948"/>
        <v>atk_34355040</v>
      </c>
      <c r="AP3090" s="7" t="s">
        <v>3973</v>
      </c>
      <c r="AQ3090" s="7" t="s">
        <v>4001</v>
      </c>
      <c r="AR3090" s="7" t="s">
        <v>3975</v>
      </c>
      <c r="AS3090" s="7" t="s">
        <v>3976</v>
      </c>
      <c r="AU3090" s="7" t="str">
        <f t="shared" si="949"/>
        <v>hp_184909427;atk_34355040;hit_500000;miss_120;cirt_0;cirtSub_-3500</v>
      </c>
    </row>
    <row r="3091" spans="22:47" x14ac:dyDescent="0.2">
      <c r="V3091" s="7" t="str">
        <f t="shared" si="945"/>
        <v>诞生岛17-1</v>
      </c>
      <c r="W3091" s="7">
        <f t="shared" si="935"/>
        <v>6001</v>
      </c>
      <c r="X3091" s="9" t="s">
        <v>3492</v>
      </c>
      <c r="Y3091" s="9">
        <v>1</v>
      </c>
      <c r="Z3091" s="8">
        <f t="shared" si="950"/>
        <v>16831</v>
      </c>
      <c r="AA3091" s="6" t="s">
        <v>3967</v>
      </c>
      <c r="AB3091" s="6">
        <v>38168621</v>
      </c>
      <c r="AC3091" s="6">
        <f t="shared" si="936"/>
        <v>3.66</v>
      </c>
      <c r="AD3091" s="6">
        <f t="shared" si="937"/>
        <v>139697152</v>
      </c>
      <c r="AE3091" s="6">
        <f t="shared" ref="AE3091" si="952">IF(MOD(Y3091,1)=0,INT(AD3090*0.3),0)</f>
        <v>41857556</v>
      </c>
      <c r="AF3091" s="6">
        <v>3870000</v>
      </c>
      <c r="AG3091" s="11">
        <f t="shared" si="940"/>
        <v>185424708</v>
      </c>
      <c r="AH3091">
        <f t="shared" si="938"/>
        <v>4.8580405354440233</v>
      </c>
      <c r="AI3091" s="53">
        <v>0.9</v>
      </c>
      <c r="AJ3091" s="7" t="str">
        <f t="shared" si="946"/>
        <v>hp_185424708</v>
      </c>
      <c r="AK3091" s="7" t="s">
        <v>3968</v>
      </c>
      <c r="AL3091" s="7">
        <v>7881520</v>
      </c>
      <c r="AM3091" s="7">
        <f>INT(IF(MOD(Y3091,3)=0,INT(AL3091*0.55),INT(AL3091*0.35)))</f>
        <v>2758532</v>
      </c>
      <c r="AN3091" s="54">
        <f t="shared" si="947"/>
        <v>34459869</v>
      </c>
      <c r="AO3091" s="7" t="str">
        <f t="shared" si="948"/>
        <v>atk_34459869</v>
      </c>
      <c r="AP3091" s="7" t="s">
        <v>3973</v>
      </c>
      <c r="AQ3091" s="7" t="s">
        <v>4001</v>
      </c>
      <c r="AR3091" s="7" t="s">
        <v>3975</v>
      </c>
      <c r="AS3091" s="7" t="s">
        <v>3976</v>
      </c>
      <c r="AU3091" s="7" t="str">
        <f t="shared" si="949"/>
        <v>hp_185424708;atk_34459869;hit_500000;miss_120;cirt_0;cirtSub_-3500</v>
      </c>
    </row>
    <row r="3092" spans="22:47" x14ac:dyDescent="0.2">
      <c r="V3092" s="7" t="str">
        <f t="shared" si="945"/>
        <v>诞生岛17-2</v>
      </c>
      <c r="W3092" s="7">
        <f t="shared" si="935"/>
        <v>6003</v>
      </c>
      <c r="X3092" s="9" t="s">
        <v>3492</v>
      </c>
      <c r="Y3092" s="9">
        <v>2</v>
      </c>
      <c r="Z3092" s="8">
        <f t="shared" si="950"/>
        <v>16833</v>
      </c>
      <c r="AA3092" s="6" t="s">
        <v>3967</v>
      </c>
      <c r="AB3092" s="6">
        <v>38189552</v>
      </c>
      <c r="AC3092" s="6">
        <f t="shared" si="936"/>
        <v>3.66</v>
      </c>
      <c r="AD3092" s="6">
        <f t="shared" si="937"/>
        <v>139773760</v>
      </c>
      <c r="AE3092" s="6">
        <f t="shared" si="941"/>
        <v>41857556</v>
      </c>
      <c r="AF3092" s="6">
        <v>3870000</v>
      </c>
      <c r="AG3092" s="11">
        <f t="shared" si="940"/>
        <v>185501316</v>
      </c>
      <c r="AH3092">
        <f t="shared" si="938"/>
        <v>4.8573839253207263</v>
      </c>
      <c r="AI3092" s="53">
        <v>0.9</v>
      </c>
      <c r="AJ3092" s="7" t="str">
        <f t="shared" si="946"/>
        <v>hp_185501316</v>
      </c>
      <c r="AK3092" s="7" t="s">
        <v>3968</v>
      </c>
      <c r="AL3092" s="7">
        <v>7887920</v>
      </c>
      <c r="AM3092" s="7">
        <f>INT(IF(MOD(Y3092,3)=0,INT(AL3092*0.55),INT(AL3092*0.35)))</f>
        <v>2760772</v>
      </c>
      <c r="AN3092" s="54">
        <f t="shared" si="947"/>
        <v>34483190</v>
      </c>
      <c r="AO3092" s="7" t="str">
        <f t="shared" si="948"/>
        <v>atk_34483190</v>
      </c>
      <c r="AP3092" s="7" t="s">
        <v>3973</v>
      </c>
      <c r="AQ3092" s="7" t="s">
        <v>4001</v>
      </c>
      <c r="AR3092" s="7" t="s">
        <v>3975</v>
      </c>
      <c r="AS3092" s="7" t="s">
        <v>3976</v>
      </c>
      <c r="AU3092" s="7" t="str">
        <f t="shared" si="949"/>
        <v>hp_185501316;atk_34483190;hit_500000;miss_120;cirt_0;cirtSub_-3500</v>
      </c>
    </row>
    <row r="3093" spans="22:47" x14ac:dyDescent="0.2">
      <c r="V3093" s="7" t="str">
        <f t="shared" si="945"/>
        <v>诞生岛17-3</v>
      </c>
      <c r="W3093" s="7">
        <f t="shared" si="935"/>
        <v>6005</v>
      </c>
      <c r="X3093" s="9" t="s">
        <v>3492</v>
      </c>
      <c r="Y3093" s="9">
        <v>3</v>
      </c>
      <c r="Z3093" s="8">
        <f t="shared" si="950"/>
        <v>16836</v>
      </c>
      <c r="AA3093" s="6" t="s">
        <v>3967</v>
      </c>
      <c r="AB3093" s="6">
        <v>38210484</v>
      </c>
      <c r="AC3093" s="6">
        <f t="shared" si="936"/>
        <v>3.6625000000000001</v>
      </c>
      <c r="AD3093" s="6">
        <f t="shared" si="937"/>
        <v>139945897</v>
      </c>
      <c r="AE3093" s="6">
        <f t="shared" si="941"/>
        <v>41857556</v>
      </c>
      <c r="AF3093" s="6">
        <v>3870000</v>
      </c>
      <c r="AG3093" s="11">
        <f t="shared" si="940"/>
        <v>185673453</v>
      </c>
      <c r="AH3093">
        <f t="shared" si="938"/>
        <v>4.8592279804673506</v>
      </c>
      <c r="AI3093" s="53">
        <v>0.9</v>
      </c>
      <c r="AJ3093" s="7" t="str">
        <f t="shared" si="946"/>
        <v>hp_185673453</v>
      </c>
      <c r="AK3093" s="7" t="s">
        <v>3968</v>
      </c>
      <c r="AL3093" s="7">
        <v>7894320</v>
      </c>
      <c r="AM3093" s="7">
        <f>INT(IF(MOD(Y3093,3)=0,INT(AL3093*0.55),INT(AL3093*0.35)))</f>
        <v>4341876</v>
      </c>
      <c r="AN3093" s="54">
        <f t="shared" si="947"/>
        <v>34524270</v>
      </c>
      <c r="AO3093" s="7" t="str">
        <f t="shared" si="948"/>
        <v>atk_34524270</v>
      </c>
      <c r="AP3093" s="7" t="s">
        <v>3973</v>
      </c>
      <c r="AQ3093" s="7" t="s">
        <v>4001</v>
      </c>
      <c r="AR3093" s="7" t="s">
        <v>3975</v>
      </c>
      <c r="AS3093" s="7" t="s">
        <v>3976</v>
      </c>
      <c r="AU3093" s="7" t="str">
        <f t="shared" si="949"/>
        <v>hp_185673453;atk_34524270;hit_500000;miss_120;cirt_0;cirtSub_-3500</v>
      </c>
    </row>
    <row r="3094" spans="22:47" x14ac:dyDescent="0.2">
      <c r="V3094" s="7" t="str">
        <f t="shared" si="945"/>
        <v>诞生岛17-4</v>
      </c>
      <c r="W3094" s="7">
        <f t="shared" si="935"/>
        <v>6007</v>
      </c>
      <c r="X3094" s="9" t="s">
        <v>3492</v>
      </c>
      <c r="Y3094" s="9">
        <v>4</v>
      </c>
      <c r="Z3094" s="8">
        <f t="shared" si="950"/>
        <v>16840</v>
      </c>
      <c r="AA3094" s="6" t="s">
        <v>3967</v>
      </c>
      <c r="AB3094" s="6">
        <v>38231419</v>
      </c>
      <c r="AC3094" s="6">
        <f t="shared" si="936"/>
        <v>3.6625000000000001</v>
      </c>
      <c r="AD3094" s="6">
        <f t="shared" si="937"/>
        <v>140022572</v>
      </c>
      <c r="AE3094" s="6">
        <f t="shared" si="941"/>
        <v>41857556</v>
      </c>
      <c r="AF3094" s="6">
        <v>3870000</v>
      </c>
      <c r="AG3094" s="11">
        <f t="shared" si="940"/>
        <v>185750128</v>
      </c>
      <c r="AH3094">
        <f t="shared" si="938"/>
        <v>4.8585726833733274</v>
      </c>
      <c r="AI3094" s="53">
        <v>0.9</v>
      </c>
      <c r="AJ3094" s="7" t="str">
        <f t="shared" si="946"/>
        <v>hp_185750128</v>
      </c>
      <c r="AK3094" s="7" t="s">
        <v>3968</v>
      </c>
      <c r="AL3094" s="7">
        <v>7900720</v>
      </c>
      <c r="AM3094" s="7">
        <f>INT(IF(MOD(Y3094,3)=0,INT(AL3094*0.55),INT(AL3094*0.35)))</f>
        <v>2765252</v>
      </c>
      <c r="AN3094" s="54">
        <f t="shared" si="947"/>
        <v>34547600</v>
      </c>
      <c r="AO3094" s="7" t="str">
        <f t="shared" si="948"/>
        <v>atk_34547600</v>
      </c>
      <c r="AP3094" s="7" t="s">
        <v>3973</v>
      </c>
      <c r="AQ3094" s="7" t="s">
        <v>4001</v>
      </c>
      <c r="AR3094" s="7" t="s">
        <v>3975</v>
      </c>
      <c r="AS3094" s="7" t="s">
        <v>3976</v>
      </c>
      <c r="AU3094" s="7" t="str">
        <f t="shared" si="949"/>
        <v>hp_185750128;atk_34547600;hit_500000;miss_120;cirt_0;cirtSub_-3500</v>
      </c>
    </row>
    <row r="3095" spans="22:47" x14ac:dyDescent="0.2">
      <c r="V3095" s="7" t="str">
        <f t="shared" si="945"/>
        <v>诞生岛17-5</v>
      </c>
      <c r="W3095" s="7">
        <f t="shared" si="935"/>
        <v>6009</v>
      </c>
      <c r="X3095" s="9" t="s">
        <v>3492</v>
      </c>
      <c r="Y3095" s="9">
        <v>5</v>
      </c>
      <c r="Z3095" s="8">
        <f t="shared" si="950"/>
        <v>16845</v>
      </c>
      <c r="AA3095" s="6" t="s">
        <v>3967</v>
      </c>
      <c r="AB3095" s="6">
        <v>38252355</v>
      </c>
      <c r="AC3095" s="6">
        <f t="shared" si="936"/>
        <v>3.6625000000000001</v>
      </c>
      <c r="AD3095" s="6">
        <f t="shared" si="937"/>
        <v>140099250</v>
      </c>
      <c r="AE3095" s="6">
        <f t="shared" si="941"/>
        <v>41857556</v>
      </c>
      <c r="AF3095" s="6">
        <v>3870000</v>
      </c>
      <c r="AG3095" s="11">
        <f t="shared" si="940"/>
        <v>185826806</v>
      </c>
      <c r="AH3095">
        <f t="shared" si="938"/>
        <v>4.8579180549798826</v>
      </c>
      <c r="AI3095" s="53">
        <v>0.9</v>
      </c>
      <c r="AJ3095" s="7" t="str">
        <f t="shared" si="946"/>
        <v>hp_185826806</v>
      </c>
      <c r="AK3095" s="7" t="s">
        <v>3968</v>
      </c>
      <c r="AL3095" s="7">
        <v>7907120</v>
      </c>
      <c r="AM3095" s="7">
        <f>INT(IF(MOD(Y3095,3)=0,INT(AL3095*0.55),INT(AL3095*0.35)))</f>
        <v>2767492</v>
      </c>
      <c r="AN3095" s="54">
        <f t="shared" si="947"/>
        <v>34570926</v>
      </c>
      <c r="AO3095" s="7" t="str">
        <f t="shared" si="948"/>
        <v>atk_34570926</v>
      </c>
      <c r="AP3095" s="7" t="s">
        <v>3973</v>
      </c>
      <c r="AQ3095" s="7" t="s">
        <v>4001</v>
      </c>
      <c r="AR3095" s="7" t="s">
        <v>3975</v>
      </c>
      <c r="AS3095" s="7" t="s">
        <v>3976</v>
      </c>
      <c r="AU3095" s="7" t="str">
        <f t="shared" si="949"/>
        <v>hp_185826806;atk_34570926;hit_500000;miss_120;cirt_0;cirtSub_-3500</v>
      </c>
    </row>
    <row r="3096" spans="22:47" x14ac:dyDescent="0.2">
      <c r="V3096" s="7" t="str">
        <f t="shared" si="945"/>
        <v>诞生岛17-6</v>
      </c>
      <c r="W3096" s="7">
        <f t="shared" si="935"/>
        <v>6011</v>
      </c>
      <c r="X3096" s="9" t="s">
        <v>3492</v>
      </c>
      <c r="Y3096" s="9">
        <v>6</v>
      </c>
      <c r="Z3096" s="8">
        <f t="shared" si="950"/>
        <v>16851</v>
      </c>
      <c r="AA3096" s="6" t="s">
        <v>3967</v>
      </c>
      <c r="AB3096" s="6">
        <v>38273293</v>
      </c>
      <c r="AC3096" s="6">
        <f t="shared" si="936"/>
        <v>3.665</v>
      </c>
      <c r="AD3096" s="6">
        <f t="shared" si="937"/>
        <v>140271618</v>
      </c>
      <c r="AE3096" s="6">
        <f t="shared" si="941"/>
        <v>41857556</v>
      </c>
      <c r="AF3096" s="6">
        <v>3870000</v>
      </c>
      <c r="AG3096" s="11">
        <f t="shared" si="940"/>
        <v>185999174</v>
      </c>
      <c r="AH3096">
        <f t="shared" si="938"/>
        <v>4.8597640657677408</v>
      </c>
      <c r="AI3096" s="53">
        <v>0.9</v>
      </c>
      <c r="AJ3096" s="7" t="str">
        <f t="shared" si="946"/>
        <v>hp_185999174</v>
      </c>
      <c r="AK3096" s="7" t="s">
        <v>3968</v>
      </c>
      <c r="AL3096" s="7">
        <v>7913520</v>
      </c>
      <c r="AM3096" s="7">
        <f>INT(IF(MOD(Y3096,3)=0,INT(AL3096*0.55),INT(AL3096*0.35)))</f>
        <v>4352436</v>
      </c>
      <c r="AN3096" s="54">
        <f t="shared" si="947"/>
        <v>34612056</v>
      </c>
      <c r="AO3096" s="7" t="str">
        <f t="shared" si="948"/>
        <v>atk_34612056</v>
      </c>
      <c r="AP3096" s="7" t="s">
        <v>3973</v>
      </c>
      <c r="AQ3096" s="7" t="s">
        <v>4001</v>
      </c>
      <c r="AR3096" s="7" t="s">
        <v>3975</v>
      </c>
      <c r="AS3096" s="7" t="s">
        <v>3976</v>
      </c>
      <c r="AU3096" s="7" t="str">
        <f t="shared" si="949"/>
        <v>hp_185999174;atk_34612056;hit_500000;miss_120;cirt_0;cirtSub_-3500</v>
      </c>
    </row>
    <row r="3097" spans="22:47" x14ac:dyDescent="0.2">
      <c r="V3097" s="7" t="str">
        <f t="shared" si="945"/>
        <v>诞生岛17-7</v>
      </c>
      <c r="W3097" s="7">
        <f t="shared" si="935"/>
        <v>6013</v>
      </c>
      <c r="X3097" s="9" t="s">
        <v>3492</v>
      </c>
      <c r="Y3097" s="9">
        <v>7</v>
      </c>
      <c r="Z3097" s="8">
        <f t="shared" si="950"/>
        <v>16858</v>
      </c>
      <c r="AA3097" s="6" t="s">
        <v>3967</v>
      </c>
      <c r="AB3097" s="6">
        <v>38294234</v>
      </c>
      <c r="AC3097" s="6">
        <f t="shared" si="936"/>
        <v>3.665</v>
      </c>
      <c r="AD3097" s="6">
        <f t="shared" si="937"/>
        <v>140348367</v>
      </c>
      <c r="AE3097" s="6">
        <f t="shared" si="941"/>
        <v>41857556</v>
      </c>
      <c r="AF3097" s="6">
        <v>3870000</v>
      </c>
      <c r="AG3097" s="11">
        <f t="shared" si="940"/>
        <v>186075923</v>
      </c>
      <c r="AH3097">
        <f t="shared" si="938"/>
        <v>4.8591107214731073</v>
      </c>
      <c r="AI3097" s="53">
        <v>0.9</v>
      </c>
      <c r="AJ3097" s="7" t="str">
        <f t="shared" si="946"/>
        <v>hp_186075923</v>
      </c>
      <c r="AK3097" s="7" t="s">
        <v>3968</v>
      </c>
      <c r="AL3097" s="7">
        <v>7919920</v>
      </c>
      <c r="AM3097" s="7">
        <f>INT(IF(MOD(Y3097,3)=0,INT(AL3097*0.55),INT(AL3097*0.35)))</f>
        <v>2771972</v>
      </c>
      <c r="AN3097" s="54">
        <f t="shared" si="947"/>
        <v>34635391</v>
      </c>
      <c r="AO3097" s="7" t="str">
        <f t="shared" si="948"/>
        <v>atk_34635391</v>
      </c>
      <c r="AP3097" s="7" t="s">
        <v>3973</v>
      </c>
      <c r="AQ3097" s="7" t="s">
        <v>4001</v>
      </c>
      <c r="AR3097" s="7" t="s">
        <v>3975</v>
      </c>
      <c r="AS3097" s="7" t="s">
        <v>3976</v>
      </c>
      <c r="AU3097" s="7" t="str">
        <f t="shared" si="949"/>
        <v>hp_186075923;atk_34635391;hit_500000;miss_120;cirt_0;cirtSub_-3500</v>
      </c>
    </row>
    <row r="3098" spans="22:47" x14ac:dyDescent="0.2">
      <c r="V3098" s="7" t="str">
        <f t="shared" si="945"/>
        <v>诞生岛17-8</v>
      </c>
      <c r="W3098" s="7">
        <f t="shared" si="935"/>
        <v>6015</v>
      </c>
      <c r="X3098" s="9" t="s">
        <v>3492</v>
      </c>
      <c r="Y3098" s="9">
        <v>8</v>
      </c>
      <c r="Z3098" s="8">
        <f t="shared" si="950"/>
        <v>16866</v>
      </c>
      <c r="AA3098" s="6" t="s">
        <v>3967</v>
      </c>
      <c r="AB3098" s="6">
        <v>38315177</v>
      </c>
      <c r="AC3098" s="6">
        <f t="shared" si="936"/>
        <v>3.665</v>
      </c>
      <c r="AD3098" s="6">
        <f t="shared" si="937"/>
        <v>140425123</v>
      </c>
      <c r="AE3098" s="6">
        <f t="shared" si="941"/>
        <v>41857556</v>
      </c>
      <c r="AF3098" s="6">
        <v>3870000</v>
      </c>
      <c r="AG3098" s="11">
        <f t="shared" si="940"/>
        <v>186152679</v>
      </c>
      <c r="AH3098">
        <f t="shared" si="938"/>
        <v>4.8584580204340435</v>
      </c>
      <c r="AI3098" s="53">
        <v>0.9</v>
      </c>
      <c r="AJ3098" s="7" t="str">
        <f t="shared" si="946"/>
        <v>hp_186152679</v>
      </c>
      <c r="AK3098" s="7" t="s">
        <v>3968</v>
      </c>
      <c r="AL3098" s="7">
        <v>7926320</v>
      </c>
      <c r="AM3098" s="7">
        <f>INT(IF(MOD(Y3098,3)=0,INT(AL3098*0.55),INT(AL3098*0.35)))</f>
        <v>2774212</v>
      </c>
      <c r="AN3098" s="54">
        <f t="shared" si="947"/>
        <v>34658723</v>
      </c>
      <c r="AO3098" s="7" t="str">
        <f t="shared" si="948"/>
        <v>atk_34658723</v>
      </c>
      <c r="AP3098" s="7" t="s">
        <v>3973</v>
      </c>
      <c r="AQ3098" s="7" t="s">
        <v>4001</v>
      </c>
      <c r="AR3098" s="7" t="s">
        <v>3975</v>
      </c>
      <c r="AS3098" s="7" t="s">
        <v>3976</v>
      </c>
      <c r="AU3098" s="7" t="str">
        <f t="shared" si="949"/>
        <v>hp_186152679;atk_34658723;hit_500000;miss_120;cirt_0;cirtSub_-3500</v>
      </c>
    </row>
    <row r="3099" spans="22:47" x14ac:dyDescent="0.2">
      <c r="V3099" s="7" t="str">
        <f t="shared" si="945"/>
        <v>诞生岛17-9</v>
      </c>
      <c r="W3099" s="7">
        <f t="shared" si="935"/>
        <v>6017</v>
      </c>
      <c r="X3099" s="9" t="s">
        <v>3492</v>
      </c>
      <c r="Y3099" s="9">
        <v>9</v>
      </c>
      <c r="Z3099" s="8">
        <f t="shared" si="950"/>
        <v>16875</v>
      </c>
      <c r="AA3099" s="6" t="s">
        <v>3967</v>
      </c>
      <c r="AB3099" s="6">
        <v>38336123</v>
      </c>
      <c r="AC3099" s="6">
        <f t="shared" si="936"/>
        <v>3.6675</v>
      </c>
      <c r="AD3099" s="6">
        <f t="shared" si="937"/>
        <v>140597731</v>
      </c>
      <c r="AE3099" s="6">
        <f t="shared" si="941"/>
        <v>41857556</v>
      </c>
      <c r="AF3099" s="6">
        <v>3870000</v>
      </c>
      <c r="AG3099" s="11">
        <f t="shared" si="940"/>
        <v>186325287</v>
      </c>
      <c r="AH3099">
        <f t="shared" si="938"/>
        <v>4.8603059573864575</v>
      </c>
      <c r="AI3099" s="53">
        <v>0.9</v>
      </c>
      <c r="AJ3099" s="7" t="str">
        <f t="shared" si="946"/>
        <v>hp_186325287</v>
      </c>
      <c r="AK3099" s="7" t="s">
        <v>3968</v>
      </c>
      <c r="AL3099" s="7">
        <v>7932720</v>
      </c>
      <c r="AM3099" s="7">
        <f>INT(IF(MOD(Y3099,3)=0,INT(AL3099*0.55),INT(AL3099*0.35)))</f>
        <v>4362996</v>
      </c>
      <c r="AN3099" s="54">
        <f t="shared" si="947"/>
        <v>34699901</v>
      </c>
      <c r="AO3099" s="7" t="str">
        <f t="shared" si="948"/>
        <v>atk_34699901</v>
      </c>
      <c r="AP3099" s="7" t="s">
        <v>3973</v>
      </c>
      <c r="AQ3099" s="7" t="s">
        <v>4001</v>
      </c>
      <c r="AR3099" s="7" t="s">
        <v>3975</v>
      </c>
      <c r="AS3099" s="7" t="s">
        <v>3976</v>
      </c>
      <c r="AU3099" s="7" t="str">
        <f t="shared" si="949"/>
        <v>hp_186325287;atk_34699901;hit_500000;miss_120;cirt_0;cirtSub_-3500</v>
      </c>
    </row>
    <row r="3100" spans="22:47" x14ac:dyDescent="0.2">
      <c r="V3100" s="7" t="str">
        <f t="shared" si="945"/>
        <v>诞生岛17-10</v>
      </c>
      <c r="W3100" s="7">
        <f t="shared" si="935"/>
        <v>6019</v>
      </c>
      <c r="X3100" s="9" t="s">
        <v>3492</v>
      </c>
      <c r="Y3100" s="9">
        <v>10</v>
      </c>
      <c r="Z3100" s="8">
        <f t="shared" si="950"/>
        <v>16885</v>
      </c>
      <c r="AA3100" s="6" t="s">
        <v>3967</v>
      </c>
      <c r="AB3100" s="6">
        <v>38357072</v>
      </c>
      <c r="AC3100" s="6">
        <f t="shared" si="936"/>
        <v>3.6675</v>
      </c>
      <c r="AD3100" s="6">
        <f t="shared" si="937"/>
        <v>140674561</v>
      </c>
      <c r="AE3100" s="6">
        <f t="shared" si="941"/>
        <v>41857556</v>
      </c>
      <c r="AF3100" s="6">
        <v>3870000</v>
      </c>
      <c r="AG3100" s="11">
        <f t="shared" si="940"/>
        <v>186402117</v>
      </c>
      <c r="AH3100">
        <f t="shared" si="938"/>
        <v>4.8596544856187149</v>
      </c>
      <c r="AI3100" s="53">
        <v>0.9</v>
      </c>
      <c r="AJ3100" s="7" t="str">
        <f t="shared" si="946"/>
        <v>hp_186402117</v>
      </c>
      <c r="AK3100" s="7" t="s">
        <v>3968</v>
      </c>
      <c r="AL3100" s="7">
        <v>7939120</v>
      </c>
      <c r="AM3100" s="7">
        <f>INT(IF(MOD(Y3100,3)=0,INT(AL3100*0.55),INT(AL3100*0.35)))</f>
        <v>2778692</v>
      </c>
      <c r="AN3100" s="54">
        <f t="shared" si="947"/>
        <v>34723242</v>
      </c>
      <c r="AO3100" s="7" t="str">
        <f t="shared" si="948"/>
        <v>atk_34723242</v>
      </c>
      <c r="AP3100" s="7" t="s">
        <v>3973</v>
      </c>
      <c r="AQ3100" s="7" t="s">
        <v>4001</v>
      </c>
      <c r="AR3100" s="7" t="s">
        <v>3975</v>
      </c>
      <c r="AS3100" s="7" t="s">
        <v>3976</v>
      </c>
      <c r="AU3100" s="7" t="str">
        <f t="shared" si="949"/>
        <v>hp_186402117;atk_34723242;hit_500000;miss_120;cirt_0;cirtSub_-3500</v>
      </c>
    </row>
    <row r="3101" spans="22:47" x14ac:dyDescent="0.2">
      <c r="V3101" s="7" t="str">
        <f t="shared" si="945"/>
        <v>诞生岛18-1</v>
      </c>
      <c r="W3101" s="7">
        <f t="shared" ref="W3101:W3164" si="953">W3100+2</f>
        <v>6021</v>
      </c>
      <c r="X3101" s="9" t="s">
        <v>3493</v>
      </c>
      <c r="Y3101" s="9">
        <v>1</v>
      </c>
      <c r="Z3101" s="8">
        <f t="shared" si="950"/>
        <v>16886</v>
      </c>
      <c r="AA3101" s="6" t="s">
        <v>3967</v>
      </c>
      <c r="AB3101" s="6">
        <v>38378023</v>
      </c>
      <c r="AC3101" s="6">
        <f t="shared" si="936"/>
        <v>3.6700000000000004</v>
      </c>
      <c r="AD3101" s="6">
        <f t="shared" si="937"/>
        <v>140847344</v>
      </c>
      <c r="AE3101" s="6">
        <f t="shared" ref="AE3101" si="954">IF(MOD(Y3101,1)=0,INT(AD3100*0.3),0)</f>
        <v>42202368</v>
      </c>
      <c r="AF3101" s="6">
        <v>3870000</v>
      </c>
      <c r="AG3101" s="11">
        <f t="shared" si="940"/>
        <v>186919712</v>
      </c>
      <c r="AH3101">
        <f t="shared" si="938"/>
        <v>4.8704883000356745</v>
      </c>
      <c r="AI3101" s="53">
        <v>0.9</v>
      </c>
      <c r="AJ3101" s="7" t="str">
        <f t="shared" si="946"/>
        <v>hp_186919712</v>
      </c>
      <c r="AK3101" s="7" t="s">
        <v>3968</v>
      </c>
      <c r="AL3101" s="7">
        <v>7945520</v>
      </c>
      <c r="AM3101" s="7">
        <f>INT(IF(MOD(Y3101,3)=0,INT(AL3101*0.55),INT(AL3101*0.35)))</f>
        <v>2780932</v>
      </c>
      <c r="AN3101" s="54">
        <f t="shared" si="947"/>
        <v>34828705</v>
      </c>
      <c r="AO3101" s="7" t="str">
        <f t="shared" si="948"/>
        <v>atk_34828705</v>
      </c>
      <c r="AP3101" s="7" t="s">
        <v>3973</v>
      </c>
      <c r="AQ3101" s="7" t="s">
        <v>4001</v>
      </c>
      <c r="AR3101" s="7" t="s">
        <v>3975</v>
      </c>
      <c r="AS3101" s="7" t="s">
        <v>3976</v>
      </c>
      <c r="AU3101" s="7" t="str">
        <f t="shared" si="949"/>
        <v>hp_186919712;atk_34828705;hit_500000;miss_120;cirt_0;cirtSub_-3500</v>
      </c>
    </row>
    <row r="3102" spans="22:47" x14ac:dyDescent="0.2">
      <c r="V3102" s="7" t="str">
        <f t="shared" si="945"/>
        <v>诞生岛18-2</v>
      </c>
      <c r="W3102" s="7">
        <f t="shared" si="953"/>
        <v>6023</v>
      </c>
      <c r="X3102" s="9" t="s">
        <v>3493</v>
      </c>
      <c r="Y3102" s="9">
        <v>2</v>
      </c>
      <c r="Z3102" s="8">
        <f t="shared" si="950"/>
        <v>16888</v>
      </c>
      <c r="AA3102" s="6" t="s">
        <v>3967</v>
      </c>
      <c r="AB3102" s="6">
        <v>38398976</v>
      </c>
      <c r="AC3102" s="6">
        <f t="shared" si="936"/>
        <v>3.6700000000000004</v>
      </c>
      <c r="AD3102" s="6">
        <f t="shared" si="937"/>
        <v>140924241</v>
      </c>
      <c r="AE3102" s="6">
        <f t="shared" si="941"/>
        <v>42202368</v>
      </c>
      <c r="AF3102" s="6">
        <v>3870000</v>
      </c>
      <c r="AG3102" s="11">
        <f t="shared" si="940"/>
        <v>186996609</v>
      </c>
      <c r="AH3102">
        <f t="shared" si="938"/>
        <v>4.8698332215942424</v>
      </c>
      <c r="AI3102" s="53">
        <v>0.9</v>
      </c>
      <c r="AJ3102" s="7" t="str">
        <f t="shared" si="946"/>
        <v>hp_186996609</v>
      </c>
      <c r="AK3102" s="7" t="s">
        <v>3968</v>
      </c>
      <c r="AL3102" s="7">
        <v>7951920</v>
      </c>
      <c r="AM3102" s="7">
        <f>INT(IF(MOD(Y3102,3)=0,INT(AL3102*0.55),INT(AL3102*0.35)))</f>
        <v>2783172</v>
      </c>
      <c r="AN3102" s="54">
        <f t="shared" si="947"/>
        <v>34852071</v>
      </c>
      <c r="AO3102" s="7" t="str">
        <f t="shared" si="948"/>
        <v>atk_34852071</v>
      </c>
      <c r="AP3102" s="7" t="s">
        <v>3973</v>
      </c>
      <c r="AQ3102" s="7" t="s">
        <v>4001</v>
      </c>
      <c r="AR3102" s="7" t="s">
        <v>3975</v>
      </c>
      <c r="AS3102" s="7" t="s">
        <v>3976</v>
      </c>
      <c r="AU3102" s="7" t="str">
        <f t="shared" si="949"/>
        <v>hp_186996609;atk_34852071;hit_500000;miss_120;cirt_0;cirtSub_-3500</v>
      </c>
    </row>
    <row r="3103" spans="22:47" x14ac:dyDescent="0.2">
      <c r="V3103" s="7" t="str">
        <f t="shared" si="945"/>
        <v>诞生岛18-3</v>
      </c>
      <c r="W3103" s="7">
        <f t="shared" si="953"/>
        <v>6025</v>
      </c>
      <c r="X3103" s="9" t="s">
        <v>3493</v>
      </c>
      <c r="Y3103" s="9">
        <v>3</v>
      </c>
      <c r="Z3103" s="8">
        <f t="shared" si="950"/>
        <v>16891</v>
      </c>
      <c r="AA3103" s="6" t="s">
        <v>3967</v>
      </c>
      <c r="AB3103" s="6">
        <v>38419932</v>
      </c>
      <c r="AC3103" s="6">
        <f t="shared" ref="AC3103:AC3166" si="955">0.6+INT((Z3103-1)/55)*0.01+INT(Y3103/3)*0.0025</f>
        <v>3.6725000000000003</v>
      </c>
      <c r="AD3103" s="6">
        <f t="shared" ref="AD3103:AD3166" si="956">INT(AB3103*AC3103)</f>
        <v>141097200</v>
      </c>
      <c r="AE3103" s="6">
        <f t="shared" si="941"/>
        <v>42202368</v>
      </c>
      <c r="AF3103" s="6">
        <v>3870000</v>
      </c>
      <c r="AG3103" s="11">
        <f t="shared" si="940"/>
        <v>187169568</v>
      </c>
      <c r="AH3103">
        <f t="shared" si="938"/>
        <v>4.8716787942258719</v>
      </c>
      <c r="AI3103" s="53">
        <v>0.9</v>
      </c>
      <c r="AJ3103" s="7" t="str">
        <f t="shared" si="946"/>
        <v>hp_187169568</v>
      </c>
      <c r="AK3103" s="7" t="s">
        <v>3968</v>
      </c>
      <c r="AL3103" s="7">
        <v>7958320</v>
      </c>
      <c r="AM3103" s="7">
        <f>INT(IF(MOD(Y3103,3)=0,INT(AL3103*0.55),INT(AL3103*0.35)))</f>
        <v>4377076</v>
      </c>
      <c r="AN3103" s="54">
        <f t="shared" si="947"/>
        <v>34893340</v>
      </c>
      <c r="AO3103" s="7" t="str">
        <f t="shared" si="948"/>
        <v>atk_34893340</v>
      </c>
      <c r="AP3103" s="7" t="s">
        <v>3973</v>
      </c>
      <c r="AQ3103" s="7" t="s">
        <v>4001</v>
      </c>
      <c r="AR3103" s="7" t="s">
        <v>3975</v>
      </c>
      <c r="AS3103" s="7" t="s">
        <v>3976</v>
      </c>
      <c r="AU3103" s="7" t="str">
        <f t="shared" si="949"/>
        <v>hp_187169568;atk_34893340;hit_500000;miss_120;cirt_0;cirtSub_-3500</v>
      </c>
    </row>
    <row r="3104" spans="22:47" x14ac:dyDescent="0.2">
      <c r="V3104" s="7" t="str">
        <f t="shared" si="945"/>
        <v>诞生岛18-4</v>
      </c>
      <c r="W3104" s="7">
        <f t="shared" si="953"/>
        <v>6027</v>
      </c>
      <c r="X3104" s="9" t="s">
        <v>3493</v>
      </c>
      <c r="Y3104" s="9">
        <v>4</v>
      </c>
      <c r="Z3104" s="8">
        <f t="shared" si="950"/>
        <v>16895</v>
      </c>
      <c r="AA3104" s="6" t="s">
        <v>3967</v>
      </c>
      <c r="AB3104" s="6">
        <v>38440890</v>
      </c>
      <c r="AC3104" s="6">
        <f t="shared" si="955"/>
        <v>3.6725000000000003</v>
      </c>
      <c r="AD3104" s="6">
        <f t="shared" si="956"/>
        <v>141174168</v>
      </c>
      <c r="AE3104" s="6">
        <f t="shared" si="941"/>
        <v>42202368</v>
      </c>
      <c r="AF3104" s="6">
        <v>3870000</v>
      </c>
      <c r="AG3104" s="11">
        <f t="shared" si="940"/>
        <v>187246536</v>
      </c>
      <c r="AH3104">
        <f t="shared" ref="AH3104:AH3167" si="957">AG3104/AB3104</f>
        <v>4.8710249944785353</v>
      </c>
      <c r="AI3104" s="53">
        <v>0.9</v>
      </c>
      <c r="AJ3104" s="7" t="str">
        <f t="shared" si="946"/>
        <v>hp_187246536</v>
      </c>
      <c r="AK3104" s="7" t="s">
        <v>3968</v>
      </c>
      <c r="AL3104" s="7">
        <v>7964720</v>
      </c>
      <c r="AM3104" s="7">
        <f>INT(IF(MOD(Y3104,3)=0,INT(AL3104*0.55),INT(AL3104*0.35)))</f>
        <v>2787652</v>
      </c>
      <c r="AN3104" s="54">
        <f t="shared" si="947"/>
        <v>34916715</v>
      </c>
      <c r="AO3104" s="7" t="str">
        <f t="shared" si="948"/>
        <v>atk_34916715</v>
      </c>
      <c r="AP3104" s="7" t="s">
        <v>3973</v>
      </c>
      <c r="AQ3104" s="7" t="s">
        <v>4001</v>
      </c>
      <c r="AR3104" s="7" t="s">
        <v>3975</v>
      </c>
      <c r="AS3104" s="7" t="s">
        <v>3976</v>
      </c>
      <c r="AU3104" s="7" t="str">
        <f t="shared" si="949"/>
        <v>hp_187246536;atk_34916715;hit_500000;miss_120;cirt_0;cirtSub_-3500</v>
      </c>
    </row>
    <row r="3105" spans="22:47" x14ac:dyDescent="0.2">
      <c r="V3105" s="7" t="str">
        <f t="shared" si="945"/>
        <v>诞生岛18-5</v>
      </c>
      <c r="W3105" s="7">
        <f t="shared" si="953"/>
        <v>6029</v>
      </c>
      <c r="X3105" s="9" t="s">
        <v>3493</v>
      </c>
      <c r="Y3105" s="9">
        <v>5</v>
      </c>
      <c r="Z3105" s="8">
        <f t="shared" si="950"/>
        <v>16900</v>
      </c>
      <c r="AA3105" s="6" t="s">
        <v>3967</v>
      </c>
      <c r="AB3105" s="6">
        <v>38461851</v>
      </c>
      <c r="AC3105" s="6">
        <f t="shared" si="955"/>
        <v>3.6725000000000003</v>
      </c>
      <c r="AD3105" s="6">
        <f t="shared" si="956"/>
        <v>141251147</v>
      </c>
      <c r="AE3105" s="6">
        <f t="shared" si="941"/>
        <v>42202368</v>
      </c>
      <c r="AF3105" s="6">
        <v>3870000</v>
      </c>
      <c r="AG3105" s="11">
        <f t="shared" ref="AG3105:AG3168" si="958">INT(AD3105*1)+AF3105+AE3105</f>
        <v>187323515</v>
      </c>
      <c r="AH3105">
        <f t="shared" si="957"/>
        <v>4.8703718133586449</v>
      </c>
      <c r="AI3105" s="53">
        <v>0.9</v>
      </c>
      <c r="AJ3105" s="7" t="str">
        <f t="shared" si="946"/>
        <v>hp_187323515</v>
      </c>
      <c r="AK3105" s="7" t="s">
        <v>3968</v>
      </c>
      <c r="AL3105" s="7">
        <v>7971120</v>
      </c>
      <c r="AM3105" s="7">
        <f>INT(IF(MOD(Y3105,3)=0,INT(AL3105*0.55),INT(AL3105*0.35)))</f>
        <v>2789892</v>
      </c>
      <c r="AN3105" s="54">
        <f t="shared" si="947"/>
        <v>34940086</v>
      </c>
      <c r="AO3105" s="7" t="str">
        <f t="shared" si="948"/>
        <v>atk_34940086</v>
      </c>
      <c r="AP3105" s="7" t="s">
        <v>3973</v>
      </c>
      <c r="AQ3105" s="7" t="s">
        <v>4001</v>
      </c>
      <c r="AR3105" s="7" t="s">
        <v>3975</v>
      </c>
      <c r="AS3105" s="7" t="s">
        <v>3976</v>
      </c>
      <c r="AU3105" s="7" t="str">
        <f t="shared" si="949"/>
        <v>hp_187323515;atk_34940086;hit_500000;miss_120;cirt_0;cirtSub_-3500</v>
      </c>
    </row>
    <row r="3106" spans="22:47" x14ac:dyDescent="0.2">
      <c r="V3106" s="7" t="str">
        <f t="shared" si="945"/>
        <v>诞生岛18-6</v>
      </c>
      <c r="W3106" s="7">
        <f t="shared" si="953"/>
        <v>6031</v>
      </c>
      <c r="X3106" s="9" t="s">
        <v>3493</v>
      </c>
      <c r="Y3106" s="9">
        <v>6</v>
      </c>
      <c r="Z3106" s="8">
        <f t="shared" si="950"/>
        <v>16906</v>
      </c>
      <c r="AA3106" s="6" t="s">
        <v>3967</v>
      </c>
      <c r="AB3106" s="6">
        <v>38482815</v>
      </c>
      <c r="AC3106" s="6">
        <f t="shared" si="955"/>
        <v>3.6750000000000003</v>
      </c>
      <c r="AD3106" s="6">
        <f t="shared" si="956"/>
        <v>141424345</v>
      </c>
      <c r="AE3106" s="6">
        <f t="shared" si="941"/>
        <v>42202368</v>
      </c>
      <c r="AF3106" s="6">
        <v>3870000</v>
      </c>
      <c r="AG3106" s="11">
        <f t="shared" si="958"/>
        <v>187496713</v>
      </c>
      <c r="AH3106">
        <f t="shared" si="957"/>
        <v>4.8722192750192521</v>
      </c>
      <c r="AI3106" s="53">
        <v>0.9</v>
      </c>
      <c r="AJ3106" s="7" t="str">
        <f t="shared" si="946"/>
        <v>hp_187496713</v>
      </c>
      <c r="AK3106" s="7" t="s">
        <v>3968</v>
      </c>
      <c r="AL3106" s="7">
        <v>7977520</v>
      </c>
      <c r="AM3106" s="7">
        <f>INT(IF(MOD(Y3106,3)=0,INT(AL3106*0.55),INT(AL3106*0.35)))</f>
        <v>4387636</v>
      </c>
      <c r="AN3106" s="54">
        <f t="shared" si="947"/>
        <v>34981404</v>
      </c>
      <c r="AO3106" s="7" t="str">
        <f t="shared" si="948"/>
        <v>atk_34981404</v>
      </c>
      <c r="AP3106" s="7" t="s">
        <v>3973</v>
      </c>
      <c r="AQ3106" s="7" t="s">
        <v>4001</v>
      </c>
      <c r="AR3106" s="7" t="s">
        <v>3975</v>
      </c>
      <c r="AS3106" s="7" t="s">
        <v>3976</v>
      </c>
      <c r="AU3106" s="7" t="str">
        <f t="shared" si="949"/>
        <v>hp_187496713;atk_34981404;hit_500000;miss_120;cirt_0;cirtSub_-3500</v>
      </c>
    </row>
    <row r="3107" spans="22:47" x14ac:dyDescent="0.2">
      <c r="V3107" s="7" t="str">
        <f t="shared" si="945"/>
        <v>诞生岛18-7</v>
      </c>
      <c r="W3107" s="7">
        <f t="shared" si="953"/>
        <v>6033</v>
      </c>
      <c r="X3107" s="9" t="s">
        <v>3493</v>
      </c>
      <c r="Y3107" s="9">
        <v>7</v>
      </c>
      <c r="Z3107" s="8">
        <f t="shared" si="950"/>
        <v>16913</v>
      </c>
      <c r="AA3107" s="6" t="s">
        <v>3967</v>
      </c>
      <c r="AB3107" s="6">
        <v>38503782</v>
      </c>
      <c r="AC3107" s="6">
        <f t="shared" si="955"/>
        <v>3.6750000000000003</v>
      </c>
      <c r="AD3107" s="6">
        <f t="shared" si="956"/>
        <v>141501398</v>
      </c>
      <c r="AE3107" s="6">
        <f t="shared" si="941"/>
        <v>42202368</v>
      </c>
      <c r="AF3107" s="6">
        <v>3870000</v>
      </c>
      <c r="AG3107" s="11">
        <f t="shared" si="958"/>
        <v>187573766</v>
      </c>
      <c r="AH3107">
        <f t="shared" si="957"/>
        <v>4.8715673177247885</v>
      </c>
      <c r="AI3107" s="53">
        <v>0.9</v>
      </c>
      <c r="AJ3107" s="7" t="str">
        <f t="shared" si="946"/>
        <v>hp_187573766</v>
      </c>
      <c r="AK3107" s="7" t="s">
        <v>3968</v>
      </c>
      <c r="AL3107" s="7">
        <v>7983920</v>
      </c>
      <c r="AM3107" s="7">
        <f>INT(IF(MOD(Y3107,3)=0,INT(AL3107*0.55),INT(AL3107*0.35)))</f>
        <v>2794372</v>
      </c>
      <c r="AN3107" s="54">
        <f t="shared" si="947"/>
        <v>35004783</v>
      </c>
      <c r="AO3107" s="7" t="str">
        <f t="shared" si="948"/>
        <v>atk_35004783</v>
      </c>
      <c r="AP3107" s="7" t="s">
        <v>3973</v>
      </c>
      <c r="AQ3107" s="7" t="s">
        <v>4001</v>
      </c>
      <c r="AR3107" s="7" t="s">
        <v>3975</v>
      </c>
      <c r="AS3107" s="7" t="s">
        <v>3976</v>
      </c>
      <c r="AU3107" s="7" t="str">
        <f t="shared" si="949"/>
        <v>hp_187573766;atk_35004783;hit_500000;miss_120;cirt_0;cirtSub_-3500</v>
      </c>
    </row>
    <row r="3108" spans="22:47" x14ac:dyDescent="0.2">
      <c r="V3108" s="7" t="str">
        <f t="shared" si="945"/>
        <v>诞生岛18-8</v>
      </c>
      <c r="W3108" s="7">
        <f t="shared" si="953"/>
        <v>6035</v>
      </c>
      <c r="X3108" s="9" t="s">
        <v>3493</v>
      </c>
      <c r="Y3108" s="9">
        <v>8</v>
      </c>
      <c r="Z3108" s="8">
        <f t="shared" si="950"/>
        <v>16921</v>
      </c>
      <c r="AA3108" s="6" t="s">
        <v>3967</v>
      </c>
      <c r="AB3108" s="6">
        <v>38524750</v>
      </c>
      <c r="AC3108" s="6">
        <f t="shared" si="955"/>
        <v>3.6750000000000003</v>
      </c>
      <c r="AD3108" s="6">
        <f t="shared" si="956"/>
        <v>141578456</v>
      </c>
      <c r="AE3108" s="6">
        <f t="shared" si="941"/>
        <v>42202368</v>
      </c>
      <c r="AF3108" s="6">
        <v>3870000</v>
      </c>
      <c r="AG3108" s="11">
        <f t="shared" si="958"/>
        <v>187650824</v>
      </c>
      <c r="AH3108">
        <f t="shared" si="957"/>
        <v>4.8709160734333121</v>
      </c>
      <c r="AI3108" s="53">
        <v>0.9</v>
      </c>
      <c r="AJ3108" s="7" t="str">
        <f t="shared" si="946"/>
        <v>hp_187650824</v>
      </c>
      <c r="AK3108" s="7" t="s">
        <v>3968</v>
      </c>
      <c r="AL3108" s="7">
        <v>7990320</v>
      </c>
      <c r="AM3108" s="7">
        <f>INT(IF(MOD(Y3108,3)=0,INT(AL3108*0.55),INT(AL3108*0.35)))</f>
        <v>2796612</v>
      </c>
      <c r="AN3108" s="54">
        <f t="shared" si="947"/>
        <v>35028160</v>
      </c>
      <c r="AO3108" s="7" t="str">
        <f t="shared" si="948"/>
        <v>atk_35028160</v>
      </c>
      <c r="AP3108" s="7" t="s">
        <v>3973</v>
      </c>
      <c r="AQ3108" s="7" t="s">
        <v>4001</v>
      </c>
      <c r="AR3108" s="7" t="s">
        <v>3975</v>
      </c>
      <c r="AS3108" s="7" t="s">
        <v>3976</v>
      </c>
      <c r="AU3108" s="7" t="str">
        <f t="shared" si="949"/>
        <v>hp_187650824;atk_35028160;hit_500000;miss_120;cirt_0;cirtSub_-3500</v>
      </c>
    </row>
    <row r="3109" spans="22:47" x14ac:dyDescent="0.2">
      <c r="V3109" s="7" t="str">
        <f t="shared" si="945"/>
        <v>诞生岛18-9</v>
      </c>
      <c r="W3109" s="7">
        <f t="shared" si="953"/>
        <v>6037</v>
      </c>
      <c r="X3109" s="9" t="s">
        <v>3493</v>
      </c>
      <c r="Y3109" s="9">
        <v>9</v>
      </c>
      <c r="Z3109" s="8">
        <f t="shared" si="950"/>
        <v>16930</v>
      </c>
      <c r="AA3109" s="6" t="s">
        <v>3967</v>
      </c>
      <c r="AB3109" s="6">
        <v>38545720</v>
      </c>
      <c r="AC3109" s="6">
        <f t="shared" si="955"/>
        <v>3.6775000000000002</v>
      </c>
      <c r="AD3109" s="6">
        <f t="shared" si="956"/>
        <v>141751885</v>
      </c>
      <c r="AE3109" s="6">
        <f t="shared" si="941"/>
        <v>42202368</v>
      </c>
      <c r="AF3109" s="6">
        <v>3870000</v>
      </c>
      <c r="AG3109" s="11">
        <f t="shared" si="958"/>
        <v>187824253</v>
      </c>
      <c r="AH3109">
        <f t="shared" si="957"/>
        <v>4.8727654587850484</v>
      </c>
      <c r="AI3109" s="53">
        <v>0.9</v>
      </c>
      <c r="AJ3109" s="7" t="str">
        <f t="shared" si="946"/>
        <v>hp_187824253</v>
      </c>
      <c r="AK3109" s="7" t="s">
        <v>3968</v>
      </c>
      <c r="AL3109" s="7">
        <v>7996720</v>
      </c>
      <c r="AM3109" s="7">
        <f>INT(IF(MOD(Y3109,3)=0,INT(AL3109*0.55),INT(AL3109*0.35)))</f>
        <v>4398196</v>
      </c>
      <c r="AN3109" s="54">
        <f t="shared" si="947"/>
        <v>35069526</v>
      </c>
      <c r="AO3109" s="7" t="str">
        <f t="shared" si="948"/>
        <v>atk_35069526</v>
      </c>
      <c r="AP3109" s="7" t="s">
        <v>3973</v>
      </c>
      <c r="AQ3109" s="7" t="s">
        <v>4001</v>
      </c>
      <c r="AR3109" s="7" t="s">
        <v>3975</v>
      </c>
      <c r="AS3109" s="7" t="s">
        <v>3976</v>
      </c>
      <c r="AU3109" s="7" t="str">
        <f t="shared" si="949"/>
        <v>hp_187824253;atk_35069526;hit_500000;miss_120;cirt_0;cirtSub_-3500</v>
      </c>
    </row>
    <row r="3110" spans="22:47" x14ac:dyDescent="0.2">
      <c r="V3110" s="7" t="str">
        <f t="shared" si="945"/>
        <v>诞生岛18-10</v>
      </c>
      <c r="W3110" s="7">
        <f t="shared" si="953"/>
        <v>6039</v>
      </c>
      <c r="X3110" s="9" t="s">
        <v>3493</v>
      </c>
      <c r="Y3110" s="9">
        <v>10</v>
      </c>
      <c r="Z3110" s="8">
        <f t="shared" si="950"/>
        <v>16940</v>
      </c>
      <c r="AA3110" s="6" t="s">
        <v>3967</v>
      </c>
      <c r="AB3110" s="6">
        <v>38566691</v>
      </c>
      <c r="AC3110" s="6">
        <f t="shared" si="955"/>
        <v>3.6775000000000002</v>
      </c>
      <c r="AD3110" s="6">
        <f t="shared" si="956"/>
        <v>141829006</v>
      </c>
      <c r="AE3110" s="6">
        <f t="shared" si="941"/>
        <v>42202368</v>
      </c>
      <c r="AF3110" s="6">
        <v>3870000</v>
      </c>
      <c r="AG3110" s="11">
        <f t="shared" si="958"/>
        <v>187901374</v>
      </c>
      <c r="AH3110">
        <f t="shared" si="957"/>
        <v>4.8721155258043787</v>
      </c>
      <c r="AI3110" s="53">
        <v>0.9</v>
      </c>
      <c r="AJ3110" s="7" t="str">
        <f t="shared" si="946"/>
        <v>hp_187901374</v>
      </c>
      <c r="AK3110" s="7" t="s">
        <v>3968</v>
      </c>
      <c r="AL3110" s="7">
        <v>8003120</v>
      </c>
      <c r="AM3110" s="7">
        <f>INT(IF(MOD(Y3110,3)=0,INT(AL3110*0.55),INT(AL3110*0.35)))</f>
        <v>2801092</v>
      </c>
      <c r="AN3110" s="54">
        <f t="shared" si="947"/>
        <v>35092912</v>
      </c>
      <c r="AO3110" s="7" t="str">
        <f t="shared" si="948"/>
        <v>atk_35092912</v>
      </c>
      <c r="AP3110" s="7" t="s">
        <v>3973</v>
      </c>
      <c r="AQ3110" s="7" t="s">
        <v>4001</v>
      </c>
      <c r="AR3110" s="7" t="s">
        <v>3975</v>
      </c>
      <c r="AS3110" s="7" t="s">
        <v>3976</v>
      </c>
      <c r="AU3110" s="7" t="str">
        <f t="shared" si="949"/>
        <v>hp_187901374;atk_35092912;hit_500000;miss_120;cirt_0;cirtSub_-3500</v>
      </c>
    </row>
    <row r="3111" spans="22:47" x14ac:dyDescent="0.2">
      <c r="V3111" s="7" t="str">
        <f t="shared" si="945"/>
        <v>诞生岛19-1</v>
      </c>
      <c r="W3111" s="7">
        <f t="shared" si="953"/>
        <v>6041</v>
      </c>
      <c r="X3111" s="9" t="s">
        <v>3494</v>
      </c>
      <c r="Y3111" s="9">
        <v>1</v>
      </c>
      <c r="Z3111" s="8">
        <f t="shared" si="950"/>
        <v>16941</v>
      </c>
      <c r="AA3111" s="6" t="s">
        <v>3967</v>
      </c>
      <c r="AB3111" s="6">
        <v>38587665</v>
      </c>
      <c r="AC3111" s="6">
        <f t="shared" si="955"/>
        <v>3.68</v>
      </c>
      <c r="AD3111" s="6">
        <f t="shared" si="956"/>
        <v>142002607</v>
      </c>
      <c r="AE3111" s="6">
        <f t="shared" ref="AE3111" si="959">IF(MOD(Y3111,1)=0,INT(AD3110*0.3),0)</f>
        <v>42548701</v>
      </c>
      <c r="AF3111" s="6">
        <v>3870000</v>
      </c>
      <c r="AG3111" s="11">
        <f t="shared" si="958"/>
        <v>188421308</v>
      </c>
      <c r="AH3111">
        <f t="shared" si="957"/>
        <v>4.8829414270078271</v>
      </c>
      <c r="AI3111" s="53">
        <v>0.9</v>
      </c>
      <c r="AJ3111" s="7" t="str">
        <f t="shared" si="946"/>
        <v>hp_188421308</v>
      </c>
      <c r="AK3111" s="7" t="s">
        <v>3968</v>
      </c>
      <c r="AL3111" s="7">
        <v>8009520</v>
      </c>
      <c r="AM3111" s="7">
        <f>INT(IF(MOD(Y3111,3)=0,INT(AL3111*0.55),INT(AL3111*0.35)))</f>
        <v>2803332</v>
      </c>
      <c r="AN3111" s="54">
        <f t="shared" si="947"/>
        <v>35199015</v>
      </c>
      <c r="AO3111" s="7" t="str">
        <f t="shared" si="948"/>
        <v>atk_35199015</v>
      </c>
      <c r="AP3111" s="7" t="s">
        <v>3973</v>
      </c>
      <c r="AQ3111" s="7" t="s">
        <v>4001</v>
      </c>
      <c r="AR3111" s="7" t="s">
        <v>3975</v>
      </c>
      <c r="AS3111" s="7" t="s">
        <v>3976</v>
      </c>
      <c r="AU3111" s="7" t="str">
        <f t="shared" si="949"/>
        <v>hp_188421308;atk_35199015;hit_500000;miss_120;cirt_0;cirtSub_-3500</v>
      </c>
    </row>
    <row r="3112" spans="22:47" x14ac:dyDescent="0.2">
      <c r="V3112" s="7" t="str">
        <f t="shared" si="945"/>
        <v>诞生岛19-2</v>
      </c>
      <c r="W3112" s="7">
        <f t="shared" si="953"/>
        <v>6043</v>
      </c>
      <c r="X3112" s="9" t="s">
        <v>3494</v>
      </c>
      <c r="Y3112" s="9">
        <v>2</v>
      </c>
      <c r="Z3112" s="8">
        <f t="shared" si="950"/>
        <v>16943</v>
      </c>
      <c r="AA3112" s="6" t="s">
        <v>3967</v>
      </c>
      <c r="AB3112" s="6">
        <v>38608642</v>
      </c>
      <c r="AC3112" s="6">
        <f t="shared" si="955"/>
        <v>3.68</v>
      </c>
      <c r="AD3112" s="6">
        <f t="shared" si="956"/>
        <v>142079802</v>
      </c>
      <c r="AE3112" s="6">
        <f t="shared" si="941"/>
        <v>42548701</v>
      </c>
      <c r="AF3112" s="6">
        <v>3870000</v>
      </c>
      <c r="AG3112" s="11">
        <f t="shared" si="958"/>
        <v>188498503</v>
      </c>
      <c r="AH3112">
        <f t="shared" si="957"/>
        <v>4.8822878307918733</v>
      </c>
      <c r="AI3112" s="53">
        <v>0.9</v>
      </c>
      <c r="AJ3112" s="7" t="str">
        <f t="shared" si="946"/>
        <v>hp_188498503</v>
      </c>
      <c r="AK3112" s="7" t="s">
        <v>3968</v>
      </c>
      <c r="AL3112" s="7">
        <v>8015920</v>
      </c>
      <c r="AM3112" s="7">
        <f>INT(IF(MOD(Y3112,3)=0,INT(AL3112*0.55),INT(AL3112*0.35)))</f>
        <v>2805572</v>
      </c>
      <c r="AN3112" s="54">
        <f t="shared" si="947"/>
        <v>35222425</v>
      </c>
      <c r="AO3112" s="7" t="str">
        <f t="shared" si="948"/>
        <v>atk_35222425</v>
      </c>
      <c r="AP3112" s="7" t="s">
        <v>3973</v>
      </c>
      <c r="AQ3112" s="7" t="s">
        <v>4001</v>
      </c>
      <c r="AR3112" s="7" t="s">
        <v>3975</v>
      </c>
      <c r="AS3112" s="7" t="s">
        <v>3976</v>
      </c>
      <c r="AU3112" s="7" t="str">
        <f t="shared" si="949"/>
        <v>hp_188498503;atk_35222425;hit_500000;miss_120;cirt_0;cirtSub_-3500</v>
      </c>
    </row>
    <row r="3113" spans="22:47" x14ac:dyDescent="0.2">
      <c r="V3113" s="7" t="str">
        <f t="shared" si="945"/>
        <v>诞生岛19-3</v>
      </c>
      <c r="W3113" s="7">
        <f t="shared" si="953"/>
        <v>6045</v>
      </c>
      <c r="X3113" s="9" t="s">
        <v>3494</v>
      </c>
      <c r="Y3113" s="9">
        <v>3</v>
      </c>
      <c r="Z3113" s="8">
        <f t="shared" si="950"/>
        <v>16946</v>
      </c>
      <c r="AA3113" s="6" t="s">
        <v>3967</v>
      </c>
      <c r="AB3113" s="6">
        <v>38629621</v>
      </c>
      <c r="AC3113" s="6">
        <f t="shared" si="955"/>
        <v>3.6825000000000001</v>
      </c>
      <c r="AD3113" s="6">
        <f t="shared" si="956"/>
        <v>142253579</v>
      </c>
      <c r="AE3113" s="6">
        <f t="shared" si="941"/>
        <v>42548701</v>
      </c>
      <c r="AF3113" s="6">
        <v>3870000</v>
      </c>
      <c r="AG3113" s="11">
        <f t="shared" si="958"/>
        <v>188672280</v>
      </c>
      <c r="AH3113">
        <f t="shared" si="957"/>
        <v>4.8841348974146035</v>
      </c>
      <c r="AI3113" s="53">
        <v>0.9</v>
      </c>
      <c r="AJ3113" s="7" t="str">
        <f t="shared" si="946"/>
        <v>hp_188672280</v>
      </c>
      <c r="AK3113" s="7" t="s">
        <v>3968</v>
      </c>
      <c r="AL3113" s="7">
        <v>8022320</v>
      </c>
      <c r="AM3113" s="7">
        <f>INT(IF(MOD(Y3113,3)=0,INT(AL3113*0.55),INT(AL3113*0.35)))</f>
        <v>4412276</v>
      </c>
      <c r="AN3113" s="54">
        <f t="shared" si="947"/>
        <v>35263883</v>
      </c>
      <c r="AO3113" s="7" t="str">
        <f t="shared" si="948"/>
        <v>atk_35263883</v>
      </c>
      <c r="AP3113" s="7" t="s">
        <v>3973</v>
      </c>
      <c r="AQ3113" s="7" t="s">
        <v>4001</v>
      </c>
      <c r="AR3113" s="7" t="s">
        <v>3975</v>
      </c>
      <c r="AS3113" s="7" t="s">
        <v>3976</v>
      </c>
      <c r="AU3113" s="7" t="str">
        <f t="shared" si="949"/>
        <v>hp_188672280;atk_35263883;hit_500000;miss_120;cirt_0;cirtSub_-3500</v>
      </c>
    </row>
    <row r="3114" spans="22:47" x14ac:dyDescent="0.2">
      <c r="V3114" s="7" t="str">
        <f t="shared" si="945"/>
        <v>诞生岛19-4</v>
      </c>
      <c r="W3114" s="7">
        <f t="shared" si="953"/>
        <v>6047</v>
      </c>
      <c r="X3114" s="9" t="s">
        <v>3494</v>
      </c>
      <c r="Y3114" s="9">
        <v>4</v>
      </c>
      <c r="Z3114" s="8">
        <f t="shared" si="950"/>
        <v>16950</v>
      </c>
      <c r="AA3114" s="6" t="s">
        <v>3967</v>
      </c>
      <c r="AB3114" s="6">
        <v>38650601</v>
      </c>
      <c r="AC3114" s="6">
        <f t="shared" si="955"/>
        <v>3.6825000000000001</v>
      </c>
      <c r="AD3114" s="6">
        <f t="shared" si="956"/>
        <v>142330838</v>
      </c>
      <c r="AE3114" s="6">
        <f t="shared" ref="AE3114:AE3177" si="960">AE3113</f>
        <v>42548701</v>
      </c>
      <c r="AF3114" s="6">
        <v>3870000</v>
      </c>
      <c r="AG3114" s="11">
        <f t="shared" si="958"/>
        <v>188749539</v>
      </c>
      <c r="AH3114">
        <f t="shared" si="957"/>
        <v>4.8834826397654201</v>
      </c>
      <c r="AI3114" s="53">
        <v>0.9</v>
      </c>
      <c r="AJ3114" s="7" t="str">
        <f t="shared" si="946"/>
        <v>hp_188749539</v>
      </c>
      <c r="AK3114" s="7" t="s">
        <v>3968</v>
      </c>
      <c r="AL3114" s="7">
        <v>8028720</v>
      </c>
      <c r="AM3114" s="7">
        <f>INT(IF(MOD(Y3114,3)=0,INT(AL3114*0.55),INT(AL3114*0.35)))</f>
        <v>2810052</v>
      </c>
      <c r="AN3114" s="54">
        <f t="shared" si="947"/>
        <v>35287303</v>
      </c>
      <c r="AO3114" s="7" t="str">
        <f t="shared" si="948"/>
        <v>atk_35287303</v>
      </c>
      <c r="AP3114" s="7" t="s">
        <v>3973</v>
      </c>
      <c r="AQ3114" s="7" t="s">
        <v>4001</v>
      </c>
      <c r="AR3114" s="7" t="s">
        <v>3975</v>
      </c>
      <c r="AS3114" s="7" t="s">
        <v>3976</v>
      </c>
      <c r="AU3114" s="7" t="str">
        <f t="shared" si="949"/>
        <v>hp_188749539;atk_35287303;hit_500000;miss_120;cirt_0;cirtSub_-3500</v>
      </c>
    </row>
    <row r="3115" spans="22:47" x14ac:dyDescent="0.2">
      <c r="V3115" s="7" t="str">
        <f t="shared" si="945"/>
        <v>诞生岛19-5</v>
      </c>
      <c r="W3115" s="7">
        <f t="shared" si="953"/>
        <v>6049</v>
      </c>
      <c r="X3115" s="9" t="s">
        <v>3494</v>
      </c>
      <c r="Y3115" s="9">
        <v>5</v>
      </c>
      <c r="Z3115" s="8">
        <f t="shared" si="950"/>
        <v>16955</v>
      </c>
      <c r="AA3115" s="6" t="s">
        <v>3967</v>
      </c>
      <c r="AB3115" s="6">
        <v>38671584</v>
      </c>
      <c r="AC3115" s="6">
        <f t="shared" si="955"/>
        <v>3.6825000000000001</v>
      </c>
      <c r="AD3115" s="6">
        <f t="shared" si="956"/>
        <v>142408108</v>
      </c>
      <c r="AE3115" s="6">
        <f t="shared" si="960"/>
        <v>42548701</v>
      </c>
      <c r="AF3115" s="6">
        <v>3870000</v>
      </c>
      <c r="AG3115" s="11">
        <f t="shared" si="958"/>
        <v>188826809</v>
      </c>
      <c r="AH3115">
        <f t="shared" si="957"/>
        <v>4.8828309954927107</v>
      </c>
      <c r="AI3115" s="53">
        <v>0.9</v>
      </c>
      <c r="AJ3115" s="7" t="str">
        <f t="shared" si="946"/>
        <v>hp_188826809</v>
      </c>
      <c r="AK3115" s="7" t="s">
        <v>3968</v>
      </c>
      <c r="AL3115" s="7">
        <v>8035120</v>
      </c>
      <c r="AM3115" s="7">
        <f>INT(IF(MOD(Y3115,3)=0,INT(AL3115*0.55),INT(AL3115*0.35)))</f>
        <v>2812292</v>
      </c>
      <c r="AN3115" s="54">
        <f t="shared" si="947"/>
        <v>35310719</v>
      </c>
      <c r="AO3115" s="7" t="str">
        <f t="shared" si="948"/>
        <v>atk_35310719</v>
      </c>
      <c r="AP3115" s="7" t="s">
        <v>3973</v>
      </c>
      <c r="AQ3115" s="7" t="s">
        <v>4001</v>
      </c>
      <c r="AR3115" s="7" t="s">
        <v>3975</v>
      </c>
      <c r="AS3115" s="7" t="s">
        <v>3976</v>
      </c>
      <c r="AU3115" s="7" t="str">
        <f t="shared" si="949"/>
        <v>hp_188826809;atk_35310719;hit_500000;miss_120;cirt_0;cirtSub_-3500</v>
      </c>
    </row>
    <row r="3116" spans="22:47" x14ac:dyDescent="0.2">
      <c r="V3116" s="7" t="str">
        <f t="shared" si="945"/>
        <v>诞生岛19-6</v>
      </c>
      <c r="W3116" s="7">
        <f t="shared" si="953"/>
        <v>6051</v>
      </c>
      <c r="X3116" s="9" t="s">
        <v>3494</v>
      </c>
      <c r="Y3116" s="9">
        <v>6</v>
      </c>
      <c r="Z3116" s="8">
        <f t="shared" si="950"/>
        <v>16961</v>
      </c>
      <c r="AA3116" s="6" t="s">
        <v>3967</v>
      </c>
      <c r="AB3116" s="6">
        <v>38692569</v>
      </c>
      <c r="AC3116" s="6">
        <f t="shared" si="955"/>
        <v>3.6850000000000001</v>
      </c>
      <c r="AD3116" s="6">
        <f t="shared" si="956"/>
        <v>142582116</v>
      </c>
      <c r="AE3116" s="6">
        <f t="shared" si="960"/>
        <v>42548701</v>
      </c>
      <c r="AF3116" s="6">
        <v>3870000</v>
      </c>
      <c r="AG3116" s="11">
        <f t="shared" si="958"/>
        <v>189000817</v>
      </c>
      <c r="AH3116">
        <f t="shared" si="957"/>
        <v>4.8846799756304629</v>
      </c>
      <c r="AI3116" s="53">
        <v>0.9</v>
      </c>
      <c r="AJ3116" s="7" t="str">
        <f t="shared" si="946"/>
        <v>hp_189000817</v>
      </c>
      <c r="AK3116" s="7" t="s">
        <v>3968</v>
      </c>
      <c r="AL3116" s="7">
        <v>8041520</v>
      </c>
      <c r="AM3116" s="7">
        <f>INT(IF(MOD(Y3116,3)=0,INT(AL3116*0.55),INT(AL3116*0.35)))</f>
        <v>4422836</v>
      </c>
      <c r="AN3116" s="54">
        <f t="shared" si="947"/>
        <v>35352226</v>
      </c>
      <c r="AO3116" s="7" t="str">
        <f t="shared" si="948"/>
        <v>atk_35352226</v>
      </c>
      <c r="AP3116" s="7" t="s">
        <v>3973</v>
      </c>
      <c r="AQ3116" s="7" t="s">
        <v>4001</v>
      </c>
      <c r="AR3116" s="7" t="s">
        <v>3975</v>
      </c>
      <c r="AS3116" s="7" t="s">
        <v>3976</v>
      </c>
      <c r="AU3116" s="7" t="str">
        <f t="shared" si="949"/>
        <v>hp_189000817;atk_35352226;hit_500000;miss_120;cirt_0;cirtSub_-3500</v>
      </c>
    </row>
    <row r="3117" spans="22:47" x14ac:dyDescent="0.2">
      <c r="V3117" s="7" t="str">
        <f t="shared" si="945"/>
        <v>诞生岛19-7</v>
      </c>
      <c r="W3117" s="7">
        <f t="shared" si="953"/>
        <v>6053</v>
      </c>
      <c r="X3117" s="9" t="s">
        <v>3494</v>
      </c>
      <c r="Y3117" s="9">
        <v>7</v>
      </c>
      <c r="Z3117" s="8">
        <f t="shared" si="950"/>
        <v>16968</v>
      </c>
      <c r="AA3117" s="6" t="s">
        <v>3967</v>
      </c>
      <c r="AB3117" s="6">
        <v>38713556</v>
      </c>
      <c r="AC3117" s="6">
        <f t="shared" si="955"/>
        <v>3.6850000000000001</v>
      </c>
      <c r="AD3117" s="6">
        <f t="shared" si="956"/>
        <v>142659453</v>
      </c>
      <c r="AE3117" s="6">
        <f t="shared" si="960"/>
        <v>42548701</v>
      </c>
      <c r="AF3117" s="6">
        <v>3870000</v>
      </c>
      <c r="AG3117" s="11">
        <f t="shared" si="958"/>
        <v>189078154</v>
      </c>
      <c r="AH3117">
        <f t="shared" si="957"/>
        <v>4.8840296148460247</v>
      </c>
      <c r="AI3117" s="53">
        <v>0.9</v>
      </c>
      <c r="AJ3117" s="7" t="str">
        <f t="shared" si="946"/>
        <v>hp_189078154</v>
      </c>
      <c r="AK3117" s="7" t="s">
        <v>3968</v>
      </c>
      <c r="AL3117" s="7">
        <v>8047920</v>
      </c>
      <c r="AM3117" s="7">
        <f>INT(IF(MOD(Y3117,3)=0,INT(AL3117*0.55),INT(AL3117*0.35)))</f>
        <v>2816772</v>
      </c>
      <c r="AN3117" s="54">
        <f t="shared" si="947"/>
        <v>35375651</v>
      </c>
      <c r="AO3117" s="7" t="str">
        <f t="shared" si="948"/>
        <v>atk_35375651</v>
      </c>
      <c r="AP3117" s="7" t="s">
        <v>3973</v>
      </c>
      <c r="AQ3117" s="7" t="s">
        <v>4001</v>
      </c>
      <c r="AR3117" s="7" t="s">
        <v>3975</v>
      </c>
      <c r="AS3117" s="7" t="s">
        <v>3976</v>
      </c>
      <c r="AU3117" s="7" t="str">
        <f t="shared" si="949"/>
        <v>hp_189078154;atk_35375651;hit_500000;miss_120;cirt_0;cirtSub_-3500</v>
      </c>
    </row>
    <row r="3118" spans="22:47" x14ac:dyDescent="0.2">
      <c r="V3118" s="7" t="str">
        <f t="shared" si="945"/>
        <v>诞生岛19-8</v>
      </c>
      <c r="W3118" s="7">
        <f t="shared" si="953"/>
        <v>6055</v>
      </c>
      <c r="X3118" s="9" t="s">
        <v>3494</v>
      </c>
      <c r="Y3118" s="9">
        <v>8</v>
      </c>
      <c r="Z3118" s="8">
        <f t="shared" si="950"/>
        <v>16976</v>
      </c>
      <c r="AA3118" s="6" t="s">
        <v>3967</v>
      </c>
      <c r="AB3118" s="6">
        <v>38734545</v>
      </c>
      <c r="AC3118" s="6">
        <f t="shared" si="955"/>
        <v>3.6850000000000001</v>
      </c>
      <c r="AD3118" s="6">
        <f t="shared" si="956"/>
        <v>142736798</v>
      </c>
      <c r="AE3118" s="6">
        <f t="shared" si="960"/>
        <v>42548701</v>
      </c>
      <c r="AF3118" s="6">
        <v>3870000</v>
      </c>
      <c r="AG3118" s="11">
        <f t="shared" si="958"/>
        <v>189155499</v>
      </c>
      <c r="AH3118">
        <f t="shared" si="957"/>
        <v>4.8833799132015105</v>
      </c>
      <c r="AI3118" s="53">
        <v>0.9</v>
      </c>
      <c r="AJ3118" s="7" t="str">
        <f t="shared" si="946"/>
        <v>hp_189155499</v>
      </c>
      <c r="AK3118" s="7" t="s">
        <v>3968</v>
      </c>
      <c r="AL3118" s="7">
        <v>8054320</v>
      </c>
      <c r="AM3118" s="7">
        <f>INT(IF(MOD(Y3118,3)=0,INT(AL3118*0.55),INT(AL3118*0.35)))</f>
        <v>2819012</v>
      </c>
      <c r="AN3118" s="54">
        <f t="shared" si="947"/>
        <v>35399074</v>
      </c>
      <c r="AO3118" s="7" t="str">
        <f t="shared" si="948"/>
        <v>atk_35399074</v>
      </c>
      <c r="AP3118" s="7" t="s">
        <v>3973</v>
      </c>
      <c r="AQ3118" s="7" t="s">
        <v>4001</v>
      </c>
      <c r="AR3118" s="7" t="s">
        <v>3975</v>
      </c>
      <c r="AS3118" s="7" t="s">
        <v>3976</v>
      </c>
      <c r="AU3118" s="7" t="str">
        <f t="shared" si="949"/>
        <v>hp_189155499;atk_35399074;hit_500000;miss_120;cirt_0;cirtSub_-3500</v>
      </c>
    </row>
    <row r="3119" spans="22:47" x14ac:dyDescent="0.2">
      <c r="V3119" s="7" t="str">
        <f t="shared" si="945"/>
        <v>诞生岛19-9</v>
      </c>
      <c r="W3119" s="7">
        <f t="shared" si="953"/>
        <v>6057</v>
      </c>
      <c r="X3119" s="9" t="s">
        <v>3494</v>
      </c>
      <c r="Y3119" s="9">
        <v>9</v>
      </c>
      <c r="Z3119" s="8">
        <f t="shared" si="950"/>
        <v>16985</v>
      </c>
      <c r="AA3119" s="6" t="s">
        <v>3967</v>
      </c>
      <c r="AB3119" s="6">
        <v>38755536</v>
      </c>
      <c r="AC3119" s="6">
        <f t="shared" si="955"/>
        <v>3.6875</v>
      </c>
      <c r="AD3119" s="6">
        <f t="shared" si="956"/>
        <v>142911039</v>
      </c>
      <c r="AE3119" s="6">
        <f t="shared" si="960"/>
        <v>42548701</v>
      </c>
      <c r="AF3119" s="6">
        <v>3870000</v>
      </c>
      <c r="AG3119" s="11">
        <f t="shared" si="958"/>
        <v>189329740</v>
      </c>
      <c r="AH3119">
        <f t="shared" si="957"/>
        <v>4.885230848052263</v>
      </c>
      <c r="AI3119" s="53">
        <v>0.9</v>
      </c>
      <c r="AJ3119" s="7" t="str">
        <f t="shared" si="946"/>
        <v>hp_189329740</v>
      </c>
      <c r="AK3119" s="7" t="s">
        <v>3968</v>
      </c>
      <c r="AL3119" s="7">
        <v>8060720</v>
      </c>
      <c r="AM3119" s="7">
        <f>INT(IF(MOD(Y3119,3)=0,INT(AL3119*0.55),INT(AL3119*0.35)))</f>
        <v>4433396</v>
      </c>
      <c r="AN3119" s="54">
        <f t="shared" si="947"/>
        <v>35440630</v>
      </c>
      <c r="AO3119" s="7" t="str">
        <f t="shared" si="948"/>
        <v>atk_35440630</v>
      </c>
      <c r="AP3119" s="7" t="s">
        <v>3973</v>
      </c>
      <c r="AQ3119" s="7" t="s">
        <v>4001</v>
      </c>
      <c r="AR3119" s="7" t="s">
        <v>3975</v>
      </c>
      <c r="AS3119" s="7" t="s">
        <v>3976</v>
      </c>
      <c r="AU3119" s="7" t="str">
        <f t="shared" si="949"/>
        <v>hp_189329740;atk_35440630;hit_500000;miss_120;cirt_0;cirtSub_-3500</v>
      </c>
    </row>
    <row r="3120" spans="22:47" x14ac:dyDescent="0.2">
      <c r="V3120" s="7" t="str">
        <f t="shared" si="945"/>
        <v>诞生岛19-10</v>
      </c>
      <c r="W3120" s="7">
        <f t="shared" si="953"/>
        <v>6059</v>
      </c>
      <c r="X3120" s="9" t="s">
        <v>3494</v>
      </c>
      <c r="Y3120" s="9">
        <v>10</v>
      </c>
      <c r="Z3120" s="8">
        <f t="shared" si="950"/>
        <v>16995</v>
      </c>
      <c r="AA3120" s="6" t="s">
        <v>3967</v>
      </c>
      <c r="AB3120" s="6">
        <v>38776529</v>
      </c>
      <c r="AC3120" s="6">
        <f t="shared" si="955"/>
        <v>3.6875</v>
      </c>
      <c r="AD3120" s="6">
        <f t="shared" si="956"/>
        <v>142988450</v>
      </c>
      <c r="AE3120" s="6">
        <f t="shared" si="960"/>
        <v>42548701</v>
      </c>
      <c r="AF3120" s="6">
        <v>3870000</v>
      </c>
      <c r="AG3120" s="11">
        <f t="shared" si="958"/>
        <v>189407151</v>
      </c>
      <c r="AH3120">
        <f t="shared" si="957"/>
        <v>4.8845823977695373</v>
      </c>
      <c r="AI3120" s="53">
        <v>0.9</v>
      </c>
      <c r="AJ3120" s="7" t="str">
        <f t="shared" si="946"/>
        <v>hp_189407151</v>
      </c>
      <c r="AK3120" s="7" t="s">
        <v>3968</v>
      </c>
      <c r="AL3120" s="7">
        <v>8067120</v>
      </c>
      <c r="AM3120" s="7">
        <f>INT(IF(MOD(Y3120,3)=0,INT(AL3120*0.55),INT(AL3120*0.35)))</f>
        <v>2823492</v>
      </c>
      <c r="AN3120" s="54">
        <f t="shared" si="947"/>
        <v>35464061</v>
      </c>
      <c r="AO3120" s="7" t="str">
        <f t="shared" si="948"/>
        <v>atk_35464061</v>
      </c>
      <c r="AP3120" s="7" t="s">
        <v>3973</v>
      </c>
      <c r="AQ3120" s="7" t="s">
        <v>4001</v>
      </c>
      <c r="AR3120" s="7" t="s">
        <v>3975</v>
      </c>
      <c r="AS3120" s="7" t="s">
        <v>3976</v>
      </c>
      <c r="AU3120" s="7" t="str">
        <f t="shared" si="949"/>
        <v>hp_189407151;atk_35464061;hit_500000;miss_120;cirt_0;cirtSub_-3500</v>
      </c>
    </row>
    <row r="3121" spans="22:47" x14ac:dyDescent="0.2">
      <c r="V3121" s="7" t="str">
        <f t="shared" si="945"/>
        <v>诞生岛20-1</v>
      </c>
      <c r="W3121" s="7">
        <f t="shared" si="953"/>
        <v>6061</v>
      </c>
      <c r="X3121" s="9" t="s">
        <v>3495</v>
      </c>
      <c r="Y3121" s="9">
        <v>1</v>
      </c>
      <c r="Z3121" s="8">
        <f t="shared" si="950"/>
        <v>16996</v>
      </c>
      <c r="AA3121" s="6" t="s">
        <v>3967</v>
      </c>
      <c r="AB3121" s="6">
        <v>38797523</v>
      </c>
      <c r="AC3121" s="6">
        <f t="shared" si="955"/>
        <v>3.69</v>
      </c>
      <c r="AD3121" s="6">
        <f t="shared" si="956"/>
        <v>143162859</v>
      </c>
      <c r="AE3121" s="6">
        <f t="shared" ref="AE3121" si="961">IF(MOD(Y3121,1)=0,INT(AD3120*0.3),0)</f>
        <v>42896535</v>
      </c>
      <c r="AF3121" s="6">
        <v>3870000</v>
      </c>
      <c r="AG3121" s="11">
        <f t="shared" si="958"/>
        <v>189929394</v>
      </c>
      <c r="AH3121">
        <f t="shared" si="957"/>
        <v>4.8953999975720102</v>
      </c>
      <c r="AI3121" s="53">
        <v>0.9</v>
      </c>
      <c r="AJ3121" s="7" t="str">
        <f t="shared" si="946"/>
        <v>hp_189929394</v>
      </c>
      <c r="AK3121" s="7" t="s">
        <v>3968</v>
      </c>
      <c r="AL3121" s="7">
        <v>8073520</v>
      </c>
      <c r="AM3121" s="7">
        <f>INT(IF(MOD(Y3121,3)=0,INT(AL3121*0.55),INT(AL3121*0.35)))</f>
        <v>2825732</v>
      </c>
      <c r="AN3121" s="54">
        <f t="shared" si="947"/>
        <v>35570798</v>
      </c>
      <c r="AO3121" s="7" t="str">
        <f t="shared" si="948"/>
        <v>atk_35570798</v>
      </c>
      <c r="AP3121" s="7" t="s">
        <v>3973</v>
      </c>
      <c r="AQ3121" s="7" t="s">
        <v>4001</v>
      </c>
      <c r="AR3121" s="7" t="s">
        <v>3975</v>
      </c>
      <c r="AS3121" s="7" t="s">
        <v>3976</v>
      </c>
      <c r="AU3121" s="7" t="str">
        <f t="shared" si="949"/>
        <v>hp_189929394;atk_35570798;hit_500000;miss_120;cirt_0;cirtSub_-3500</v>
      </c>
    </row>
    <row r="3122" spans="22:47" x14ac:dyDescent="0.2">
      <c r="V3122" s="7" t="str">
        <f t="shared" si="945"/>
        <v>诞生岛20-2</v>
      </c>
      <c r="W3122" s="7">
        <f t="shared" si="953"/>
        <v>6063</v>
      </c>
      <c r="X3122" s="9" t="s">
        <v>3495</v>
      </c>
      <c r="Y3122" s="9">
        <v>2</v>
      </c>
      <c r="Z3122" s="8">
        <f t="shared" si="950"/>
        <v>16998</v>
      </c>
      <c r="AA3122" s="6" t="s">
        <v>3967</v>
      </c>
      <c r="AB3122" s="6">
        <v>38818518</v>
      </c>
      <c r="AC3122" s="6">
        <f t="shared" si="955"/>
        <v>3.69</v>
      </c>
      <c r="AD3122" s="6">
        <f t="shared" si="956"/>
        <v>143240331</v>
      </c>
      <c r="AE3122" s="6">
        <f t="shared" si="960"/>
        <v>42896535</v>
      </c>
      <c r="AF3122" s="6">
        <v>3870000</v>
      </c>
      <c r="AG3122" s="11">
        <f t="shared" si="958"/>
        <v>190006866</v>
      </c>
      <c r="AH3122">
        <f t="shared" si="957"/>
        <v>4.8947480684347608</v>
      </c>
      <c r="AI3122" s="53">
        <v>0.9</v>
      </c>
      <c r="AJ3122" s="7" t="str">
        <f t="shared" si="946"/>
        <v>hp_190006866</v>
      </c>
      <c r="AK3122" s="7" t="s">
        <v>3968</v>
      </c>
      <c r="AL3122" s="7">
        <v>8079920</v>
      </c>
      <c r="AM3122" s="7">
        <f>INT(IF(MOD(Y3122,3)=0,INT(AL3122*0.55),INT(AL3122*0.35)))</f>
        <v>2827972</v>
      </c>
      <c r="AN3122" s="54">
        <f t="shared" si="947"/>
        <v>35594255</v>
      </c>
      <c r="AO3122" s="7" t="str">
        <f t="shared" si="948"/>
        <v>atk_35594255</v>
      </c>
      <c r="AP3122" s="7" t="s">
        <v>3973</v>
      </c>
      <c r="AQ3122" s="7" t="s">
        <v>4001</v>
      </c>
      <c r="AR3122" s="7" t="s">
        <v>3975</v>
      </c>
      <c r="AS3122" s="7" t="s">
        <v>3976</v>
      </c>
      <c r="AU3122" s="7" t="str">
        <f t="shared" si="949"/>
        <v>hp_190006866;atk_35594255;hit_500000;miss_120;cirt_0;cirtSub_-3500</v>
      </c>
    </row>
    <row r="3123" spans="22:47" x14ac:dyDescent="0.2">
      <c r="V3123" s="7" t="str">
        <f t="shared" si="945"/>
        <v>诞生岛20-3</v>
      </c>
      <c r="W3123" s="7">
        <f t="shared" si="953"/>
        <v>6065</v>
      </c>
      <c r="X3123" s="9" t="s">
        <v>3495</v>
      </c>
      <c r="Y3123" s="9">
        <v>3</v>
      </c>
      <c r="Z3123" s="8">
        <f t="shared" si="950"/>
        <v>17001</v>
      </c>
      <c r="AA3123" s="6" t="s">
        <v>3967</v>
      </c>
      <c r="AB3123" s="6">
        <v>38839515</v>
      </c>
      <c r="AC3123" s="6">
        <f t="shared" si="955"/>
        <v>3.6924999999999999</v>
      </c>
      <c r="AD3123" s="6">
        <f t="shared" si="956"/>
        <v>143414909</v>
      </c>
      <c r="AE3123" s="6">
        <f t="shared" si="960"/>
        <v>42896535</v>
      </c>
      <c r="AF3123" s="6">
        <v>3870000</v>
      </c>
      <c r="AG3123" s="11">
        <f t="shared" si="958"/>
        <v>190181444</v>
      </c>
      <c r="AH3123">
        <f t="shared" si="957"/>
        <v>4.8965967777918955</v>
      </c>
      <c r="AI3123" s="53">
        <v>0.9</v>
      </c>
      <c r="AJ3123" s="7" t="str">
        <f t="shared" si="946"/>
        <v>hp_190181444</v>
      </c>
      <c r="AK3123" s="7" t="s">
        <v>3968</v>
      </c>
      <c r="AL3123" s="7">
        <v>8086320</v>
      </c>
      <c r="AM3123" s="7">
        <f>INT(IF(MOD(Y3123,3)=0,INT(AL3123*0.55),INT(AL3123*0.35)))</f>
        <v>4447476</v>
      </c>
      <c r="AN3123" s="54">
        <f t="shared" si="947"/>
        <v>35635903</v>
      </c>
      <c r="AO3123" s="7" t="str">
        <f t="shared" si="948"/>
        <v>atk_35635903</v>
      </c>
      <c r="AP3123" s="7" t="s">
        <v>3973</v>
      </c>
      <c r="AQ3123" s="7" t="s">
        <v>4001</v>
      </c>
      <c r="AR3123" s="7" t="s">
        <v>3975</v>
      </c>
      <c r="AS3123" s="7" t="s">
        <v>3976</v>
      </c>
      <c r="AU3123" s="7" t="str">
        <f t="shared" si="949"/>
        <v>hp_190181444;atk_35635903;hit_500000;miss_120;cirt_0;cirtSub_-3500</v>
      </c>
    </row>
    <row r="3124" spans="22:47" x14ac:dyDescent="0.2">
      <c r="V3124" s="7" t="str">
        <f t="shared" si="945"/>
        <v>诞生岛20-4</v>
      </c>
      <c r="W3124" s="7">
        <f t="shared" si="953"/>
        <v>6067</v>
      </c>
      <c r="X3124" s="9" t="s">
        <v>3495</v>
      </c>
      <c r="Y3124" s="9">
        <v>4</v>
      </c>
      <c r="Z3124" s="8">
        <f t="shared" si="950"/>
        <v>17005</v>
      </c>
      <c r="AA3124" s="6" t="s">
        <v>3967</v>
      </c>
      <c r="AB3124" s="6">
        <v>38860514</v>
      </c>
      <c r="AC3124" s="6">
        <f t="shared" si="955"/>
        <v>3.6924999999999999</v>
      </c>
      <c r="AD3124" s="6">
        <f t="shared" si="956"/>
        <v>143492447</v>
      </c>
      <c r="AE3124" s="6">
        <f t="shared" si="960"/>
        <v>42896535</v>
      </c>
      <c r="AF3124" s="6">
        <v>3870000</v>
      </c>
      <c r="AG3124" s="11">
        <f t="shared" si="958"/>
        <v>190258982</v>
      </c>
      <c r="AH3124">
        <f t="shared" si="957"/>
        <v>4.8959461009702547</v>
      </c>
      <c r="AI3124" s="53">
        <v>0.9</v>
      </c>
      <c r="AJ3124" s="7" t="str">
        <f t="shared" si="946"/>
        <v>hp_190258982</v>
      </c>
      <c r="AK3124" s="7" t="s">
        <v>3968</v>
      </c>
      <c r="AL3124" s="7">
        <v>8092720</v>
      </c>
      <c r="AM3124" s="7">
        <f>INT(IF(MOD(Y3124,3)=0,INT(AL3124*0.55),INT(AL3124*0.35)))</f>
        <v>2832452</v>
      </c>
      <c r="AN3124" s="54">
        <f t="shared" si="947"/>
        <v>35659368</v>
      </c>
      <c r="AO3124" s="7" t="str">
        <f t="shared" si="948"/>
        <v>atk_35659368</v>
      </c>
      <c r="AP3124" s="7" t="s">
        <v>3973</v>
      </c>
      <c r="AQ3124" s="7" t="s">
        <v>4001</v>
      </c>
      <c r="AR3124" s="7" t="s">
        <v>3975</v>
      </c>
      <c r="AS3124" s="7" t="s">
        <v>3976</v>
      </c>
      <c r="AU3124" s="7" t="str">
        <f t="shared" si="949"/>
        <v>hp_190258982;atk_35659368;hit_500000;miss_120;cirt_0;cirtSub_-3500</v>
      </c>
    </row>
    <row r="3125" spans="22:47" x14ac:dyDescent="0.2">
      <c r="V3125" s="7" t="str">
        <f t="shared" si="945"/>
        <v>诞生岛20-5</v>
      </c>
      <c r="W3125" s="7">
        <f t="shared" si="953"/>
        <v>6069</v>
      </c>
      <c r="X3125" s="9" t="s">
        <v>3495</v>
      </c>
      <c r="Y3125" s="9">
        <v>5</v>
      </c>
      <c r="Z3125" s="8">
        <f t="shared" si="950"/>
        <v>17010</v>
      </c>
      <c r="AA3125" s="6" t="s">
        <v>3967</v>
      </c>
      <c r="AB3125" s="6">
        <v>38881515</v>
      </c>
      <c r="AC3125" s="6">
        <f t="shared" si="955"/>
        <v>3.6924999999999999</v>
      </c>
      <c r="AD3125" s="6">
        <f t="shared" si="956"/>
        <v>143569994</v>
      </c>
      <c r="AE3125" s="6">
        <f t="shared" si="960"/>
        <v>42896535</v>
      </c>
      <c r="AF3125" s="6">
        <v>3870000</v>
      </c>
      <c r="AG3125" s="11">
        <f t="shared" si="958"/>
        <v>190336529</v>
      </c>
      <c r="AH3125">
        <f t="shared" si="957"/>
        <v>4.8952961066460503</v>
      </c>
      <c r="AI3125" s="53">
        <v>0.9</v>
      </c>
      <c r="AJ3125" s="7" t="str">
        <f t="shared" si="946"/>
        <v>hp_190336529</v>
      </c>
      <c r="AK3125" s="7" t="s">
        <v>3968</v>
      </c>
      <c r="AL3125" s="7">
        <v>8099120</v>
      </c>
      <c r="AM3125" s="7">
        <f>INT(IF(MOD(Y3125,3)=0,INT(AL3125*0.55),INT(AL3125*0.35)))</f>
        <v>2834692</v>
      </c>
      <c r="AN3125" s="54">
        <f t="shared" si="947"/>
        <v>35682831</v>
      </c>
      <c r="AO3125" s="7" t="str">
        <f t="shared" si="948"/>
        <v>atk_35682831</v>
      </c>
      <c r="AP3125" s="7" t="s">
        <v>3973</v>
      </c>
      <c r="AQ3125" s="7" t="s">
        <v>4001</v>
      </c>
      <c r="AR3125" s="7" t="s">
        <v>3975</v>
      </c>
      <c r="AS3125" s="7" t="s">
        <v>3976</v>
      </c>
      <c r="AU3125" s="7" t="str">
        <f t="shared" si="949"/>
        <v>hp_190336529;atk_35682831;hit_500000;miss_120;cirt_0;cirtSub_-3500</v>
      </c>
    </row>
    <row r="3126" spans="22:47" x14ac:dyDescent="0.2">
      <c r="V3126" s="7" t="str">
        <f t="shared" si="945"/>
        <v>诞生岛20-6</v>
      </c>
      <c r="W3126" s="7">
        <f t="shared" si="953"/>
        <v>6071</v>
      </c>
      <c r="X3126" s="9" t="s">
        <v>3495</v>
      </c>
      <c r="Y3126" s="9">
        <v>6</v>
      </c>
      <c r="Z3126" s="8">
        <f t="shared" si="950"/>
        <v>17016</v>
      </c>
      <c r="AA3126" s="6" t="s">
        <v>3967</v>
      </c>
      <c r="AB3126" s="6">
        <v>38902519</v>
      </c>
      <c r="AC3126" s="6">
        <f t="shared" si="955"/>
        <v>3.6949999999999998</v>
      </c>
      <c r="AD3126" s="6">
        <f t="shared" si="956"/>
        <v>143744807</v>
      </c>
      <c r="AE3126" s="6">
        <f t="shared" si="960"/>
        <v>42896535</v>
      </c>
      <c r="AF3126" s="6">
        <v>3870000</v>
      </c>
      <c r="AG3126" s="11">
        <f t="shared" si="958"/>
        <v>190511342</v>
      </c>
      <c r="AH3126">
        <f t="shared" si="957"/>
        <v>4.8971466860539286</v>
      </c>
      <c r="AI3126" s="53">
        <v>0.9</v>
      </c>
      <c r="AJ3126" s="7" t="str">
        <f t="shared" si="946"/>
        <v>hp_190511342</v>
      </c>
      <c r="AK3126" s="7" t="s">
        <v>3968</v>
      </c>
      <c r="AL3126" s="7">
        <v>8105520</v>
      </c>
      <c r="AM3126" s="7">
        <f>INT(IF(MOD(Y3126,3)=0,INT(AL3126*0.55),INT(AL3126*0.35)))</f>
        <v>4458036</v>
      </c>
      <c r="AN3126" s="54">
        <f t="shared" si="947"/>
        <v>35724528</v>
      </c>
      <c r="AO3126" s="7" t="str">
        <f t="shared" si="948"/>
        <v>atk_35724528</v>
      </c>
      <c r="AP3126" s="7" t="s">
        <v>3973</v>
      </c>
      <c r="AQ3126" s="7" t="s">
        <v>4001</v>
      </c>
      <c r="AR3126" s="7" t="s">
        <v>3975</v>
      </c>
      <c r="AS3126" s="7" t="s">
        <v>3976</v>
      </c>
      <c r="AU3126" s="7" t="str">
        <f t="shared" si="949"/>
        <v>hp_190511342;atk_35724528;hit_500000;miss_120;cirt_0;cirtSub_-3500</v>
      </c>
    </row>
    <row r="3127" spans="22:47" x14ac:dyDescent="0.2">
      <c r="V3127" s="7" t="str">
        <f t="shared" si="945"/>
        <v>诞生岛20-7</v>
      </c>
      <c r="W3127" s="7">
        <f t="shared" si="953"/>
        <v>6073</v>
      </c>
      <c r="X3127" s="9" t="s">
        <v>3495</v>
      </c>
      <c r="Y3127" s="9">
        <v>7</v>
      </c>
      <c r="Z3127" s="8">
        <f t="shared" si="950"/>
        <v>17023</v>
      </c>
      <c r="AA3127" s="6" t="s">
        <v>3967</v>
      </c>
      <c r="AB3127" s="6">
        <v>38923525</v>
      </c>
      <c r="AC3127" s="6">
        <f t="shared" si="955"/>
        <v>3.6949999999999998</v>
      </c>
      <c r="AD3127" s="6">
        <f t="shared" si="956"/>
        <v>143822424</v>
      </c>
      <c r="AE3127" s="6">
        <f t="shared" si="960"/>
        <v>42896535</v>
      </c>
      <c r="AF3127" s="6">
        <v>3870000</v>
      </c>
      <c r="AG3127" s="11">
        <f t="shared" si="958"/>
        <v>190588959</v>
      </c>
      <c r="AH3127">
        <f t="shared" si="957"/>
        <v>4.8964979148214347</v>
      </c>
      <c r="AI3127" s="53">
        <v>0.9</v>
      </c>
      <c r="AJ3127" s="7" t="str">
        <f t="shared" si="946"/>
        <v>hp_190588959</v>
      </c>
      <c r="AK3127" s="7" t="s">
        <v>3968</v>
      </c>
      <c r="AL3127" s="7">
        <v>8111920</v>
      </c>
      <c r="AM3127" s="7">
        <f>INT(IF(MOD(Y3127,3)=0,INT(AL3127*0.55),INT(AL3127*0.35)))</f>
        <v>2839172</v>
      </c>
      <c r="AN3127" s="54">
        <f t="shared" si="947"/>
        <v>35747999</v>
      </c>
      <c r="AO3127" s="7" t="str">
        <f t="shared" si="948"/>
        <v>atk_35747999</v>
      </c>
      <c r="AP3127" s="7" t="s">
        <v>3973</v>
      </c>
      <c r="AQ3127" s="7" t="s">
        <v>4001</v>
      </c>
      <c r="AR3127" s="7" t="s">
        <v>3975</v>
      </c>
      <c r="AS3127" s="7" t="s">
        <v>3976</v>
      </c>
      <c r="AU3127" s="7" t="str">
        <f t="shared" si="949"/>
        <v>hp_190588959;atk_35747999;hit_500000;miss_120;cirt_0;cirtSub_-3500</v>
      </c>
    </row>
    <row r="3128" spans="22:47" x14ac:dyDescent="0.2">
      <c r="V3128" s="7" t="str">
        <f t="shared" si="945"/>
        <v>诞生岛20-8</v>
      </c>
      <c r="W3128" s="7">
        <f t="shared" si="953"/>
        <v>6075</v>
      </c>
      <c r="X3128" s="9" t="s">
        <v>3495</v>
      </c>
      <c r="Y3128" s="9">
        <v>8</v>
      </c>
      <c r="Z3128" s="8">
        <f t="shared" si="950"/>
        <v>17031</v>
      </c>
      <c r="AA3128" s="6" t="s">
        <v>3967</v>
      </c>
      <c r="AB3128" s="6">
        <v>38944532</v>
      </c>
      <c r="AC3128" s="6">
        <f t="shared" si="955"/>
        <v>3.6949999999999998</v>
      </c>
      <c r="AD3128" s="6">
        <f t="shared" si="956"/>
        <v>143900045</v>
      </c>
      <c r="AE3128" s="6">
        <f t="shared" si="960"/>
        <v>42896535</v>
      </c>
      <c r="AF3128" s="6">
        <v>3870000</v>
      </c>
      <c r="AG3128" s="11">
        <f t="shared" si="958"/>
        <v>190666580</v>
      </c>
      <c r="AH3128">
        <f t="shared" si="957"/>
        <v>4.8958498204574648</v>
      </c>
      <c r="AI3128" s="53">
        <v>0.9</v>
      </c>
      <c r="AJ3128" s="7" t="str">
        <f t="shared" si="946"/>
        <v>hp_190666580</v>
      </c>
      <c r="AK3128" s="7" t="s">
        <v>3968</v>
      </c>
      <c r="AL3128" s="7">
        <v>8118320</v>
      </c>
      <c r="AM3128" s="7">
        <f>INT(IF(MOD(Y3128,3)=0,INT(AL3128*0.55),INT(AL3128*0.35)))</f>
        <v>2841412</v>
      </c>
      <c r="AN3128" s="54">
        <f t="shared" si="947"/>
        <v>35771467</v>
      </c>
      <c r="AO3128" s="7" t="str">
        <f t="shared" si="948"/>
        <v>atk_35771467</v>
      </c>
      <c r="AP3128" s="7" t="s">
        <v>3973</v>
      </c>
      <c r="AQ3128" s="7" t="s">
        <v>4001</v>
      </c>
      <c r="AR3128" s="7" t="s">
        <v>3975</v>
      </c>
      <c r="AS3128" s="7" t="s">
        <v>3976</v>
      </c>
      <c r="AU3128" s="7" t="str">
        <f t="shared" si="949"/>
        <v>hp_190666580;atk_35771467;hit_500000;miss_120;cirt_0;cirtSub_-3500</v>
      </c>
    </row>
    <row r="3129" spans="22:47" x14ac:dyDescent="0.2">
      <c r="V3129" s="7" t="str">
        <f t="shared" si="945"/>
        <v>诞生岛20-9</v>
      </c>
      <c r="W3129" s="7">
        <f t="shared" si="953"/>
        <v>6077</v>
      </c>
      <c r="X3129" s="9" t="s">
        <v>3495</v>
      </c>
      <c r="Y3129" s="9">
        <v>9</v>
      </c>
      <c r="Z3129" s="8">
        <f t="shared" si="950"/>
        <v>17040</v>
      </c>
      <c r="AA3129" s="6" t="s">
        <v>3967</v>
      </c>
      <c r="AB3129" s="6">
        <v>38965540</v>
      </c>
      <c r="AC3129" s="6">
        <f t="shared" si="955"/>
        <v>3.6974999999999998</v>
      </c>
      <c r="AD3129" s="6">
        <f t="shared" si="956"/>
        <v>144075084</v>
      </c>
      <c r="AE3129" s="6">
        <f t="shared" si="960"/>
        <v>42896535</v>
      </c>
      <c r="AF3129" s="6">
        <v>3870000</v>
      </c>
      <c r="AG3129" s="11">
        <f t="shared" si="958"/>
        <v>190841619</v>
      </c>
      <c r="AH3129">
        <f t="shared" si="957"/>
        <v>4.8977024057667364</v>
      </c>
      <c r="AI3129" s="53">
        <v>0.9</v>
      </c>
      <c r="AJ3129" s="7" t="str">
        <f t="shared" si="946"/>
        <v>hp_190841619</v>
      </c>
      <c r="AK3129" s="7" t="s">
        <v>3968</v>
      </c>
      <c r="AL3129" s="7">
        <v>8124720</v>
      </c>
      <c r="AM3129" s="7">
        <f>INT(IF(MOD(Y3129,3)=0,INT(AL3129*0.55),INT(AL3129*0.35)))</f>
        <v>4468596</v>
      </c>
      <c r="AN3129" s="54">
        <f t="shared" si="947"/>
        <v>35813214</v>
      </c>
      <c r="AO3129" s="7" t="str">
        <f t="shared" si="948"/>
        <v>atk_35813214</v>
      </c>
      <c r="AP3129" s="7" t="s">
        <v>3973</v>
      </c>
      <c r="AQ3129" s="7" t="s">
        <v>4001</v>
      </c>
      <c r="AR3129" s="7" t="s">
        <v>3975</v>
      </c>
      <c r="AS3129" s="7" t="s">
        <v>3976</v>
      </c>
      <c r="AU3129" s="7" t="str">
        <f t="shared" si="949"/>
        <v>hp_190841619;atk_35813214;hit_500000;miss_120;cirt_0;cirtSub_-3500</v>
      </c>
    </row>
    <row r="3130" spans="22:47" x14ac:dyDescent="0.2">
      <c r="V3130" s="7" t="str">
        <f t="shared" si="945"/>
        <v>诞生岛20-10</v>
      </c>
      <c r="W3130" s="7">
        <f t="shared" si="953"/>
        <v>6079</v>
      </c>
      <c r="X3130" s="9" t="s">
        <v>3495</v>
      </c>
      <c r="Y3130" s="9">
        <v>10</v>
      </c>
      <c r="Z3130" s="8">
        <f t="shared" si="950"/>
        <v>17050</v>
      </c>
      <c r="AA3130" s="6" t="s">
        <v>3967</v>
      </c>
      <c r="AB3130" s="6">
        <v>38986550</v>
      </c>
      <c r="AC3130" s="6">
        <f t="shared" si="955"/>
        <v>3.6974999999999998</v>
      </c>
      <c r="AD3130" s="6">
        <f t="shared" si="956"/>
        <v>144152768</v>
      </c>
      <c r="AE3130" s="6">
        <f t="shared" si="960"/>
        <v>42896535</v>
      </c>
      <c r="AF3130" s="6">
        <v>3870000</v>
      </c>
      <c r="AG3130" s="11">
        <f t="shared" si="958"/>
        <v>190919303</v>
      </c>
      <c r="AH3130">
        <f t="shared" si="957"/>
        <v>4.8970555999440837</v>
      </c>
      <c r="AI3130" s="53">
        <v>0.9</v>
      </c>
      <c r="AJ3130" s="7" t="str">
        <f t="shared" si="946"/>
        <v>hp_190919303</v>
      </c>
      <c r="AK3130" s="7" t="s">
        <v>3968</v>
      </c>
      <c r="AL3130" s="7">
        <v>8131720</v>
      </c>
      <c r="AM3130" s="7">
        <f>INT(IF(MOD(Y3130,3)=0,INT(AL3130*0.55),INT(AL3130*0.35)))</f>
        <v>2846102</v>
      </c>
      <c r="AN3130" s="54">
        <f t="shared" si="947"/>
        <v>35839336</v>
      </c>
      <c r="AO3130" s="7" t="str">
        <f t="shared" si="948"/>
        <v>atk_35839336</v>
      </c>
      <c r="AP3130" s="7" t="s">
        <v>3973</v>
      </c>
      <c r="AQ3130" s="7" t="s">
        <v>4001</v>
      </c>
      <c r="AR3130" s="7" t="s">
        <v>3975</v>
      </c>
      <c r="AS3130" s="7" t="s">
        <v>3976</v>
      </c>
      <c r="AU3130" s="7" t="str">
        <f t="shared" si="949"/>
        <v>hp_190919303;atk_35839336;hit_500000;miss_120;cirt_0;cirtSub_-3500</v>
      </c>
    </row>
    <row r="3131" spans="22:47" x14ac:dyDescent="0.2">
      <c r="V3131" s="7" t="str">
        <f t="shared" si="945"/>
        <v>诞生岛21-1</v>
      </c>
      <c r="W3131" s="7">
        <f t="shared" si="953"/>
        <v>6081</v>
      </c>
      <c r="X3131" s="9" t="s">
        <v>3496</v>
      </c>
      <c r="Y3131" s="9">
        <v>1</v>
      </c>
      <c r="Z3131" s="8">
        <f t="shared" si="950"/>
        <v>17051</v>
      </c>
      <c r="AA3131" s="6" t="s">
        <v>3967</v>
      </c>
      <c r="AB3131" s="6">
        <v>39007563</v>
      </c>
      <c r="AC3131" s="6">
        <f t="shared" si="955"/>
        <v>3.7</v>
      </c>
      <c r="AD3131" s="6">
        <f t="shared" si="956"/>
        <v>144327983</v>
      </c>
      <c r="AE3131" s="6">
        <f t="shared" ref="AE3131" si="962">IF(MOD(Y3131,1)=0,INT(AD3130*0.3),0)</f>
        <v>43245830</v>
      </c>
      <c r="AF3131" s="6">
        <v>3870000</v>
      </c>
      <c r="AG3131" s="11">
        <f t="shared" si="958"/>
        <v>191443813</v>
      </c>
      <c r="AH3131">
        <f t="shared" si="957"/>
        <v>4.9078639698665611</v>
      </c>
      <c r="AI3131" s="53">
        <v>0.9</v>
      </c>
      <c r="AJ3131" s="7" t="str">
        <f t="shared" si="946"/>
        <v>hp_191443813</v>
      </c>
      <c r="AK3131" s="7" t="s">
        <v>3968</v>
      </c>
      <c r="AL3131" s="7">
        <v>8138720</v>
      </c>
      <c r="AM3131" s="7">
        <f>INT(IF(MOD(Y3131,3)=0,INT(AL3131*0.55),INT(AL3131*0.35)))</f>
        <v>2848552</v>
      </c>
      <c r="AN3131" s="54">
        <f t="shared" si="947"/>
        <v>35949357</v>
      </c>
      <c r="AO3131" s="7" t="str">
        <f t="shared" si="948"/>
        <v>atk_35949357</v>
      </c>
      <c r="AP3131" s="7" t="s">
        <v>3973</v>
      </c>
      <c r="AQ3131" s="7" t="s">
        <v>4001</v>
      </c>
      <c r="AR3131" s="7" t="s">
        <v>3975</v>
      </c>
      <c r="AS3131" s="7" t="s">
        <v>3976</v>
      </c>
      <c r="AU3131" s="7" t="str">
        <f t="shared" si="949"/>
        <v>hp_191443813;atk_35949357;hit_500000;miss_120;cirt_0;cirtSub_-3500</v>
      </c>
    </row>
    <row r="3132" spans="22:47" x14ac:dyDescent="0.2">
      <c r="V3132" s="7" t="str">
        <f t="shared" si="945"/>
        <v>诞生岛21-2</v>
      </c>
      <c r="W3132" s="7">
        <f t="shared" si="953"/>
        <v>6083</v>
      </c>
      <c r="X3132" s="9" t="s">
        <v>3496</v>
      </c>
      <c r="Y3132" s="9">
        <v>2</v>
      </c>
      <c r="Z3132" s="8">
        <f t="shared" si="950"/>
        <v>17053</v>
      </c>
      <c r="AA3132" s="6" t="s">
        <v>3967</v>
      </c>
      <c r="AB3132" s="6">
        <v>39028579</v>
      </c>
      <c r="AC3132" s="6">
        <f t="shared" si="955"/>
        <v>3.7</v>
      </c>
      <c r="AD3132" s="6">
        <f t="shared" si="956"/>
        <v>144405742</v>
      </c>
      <c r="AE3132" s="6">
        <f t="shared" si="960"/>
        <v>43245830</v>
      </c>
      <c r="AF3132" s="6">
        <v>3870000</v>
      </c>
      <c r="AG3132" s="11">
        <f t="shared" si="958"/>
        <v>191521572</v>
      </c>
      <c r="AH3132">
        <f t="shared" si="957"/>
        <v>4.9072135575317768</v>
      </c>
      <c r="AI3132" s="53">
        <v>0.9</v>
      </c>
      <c r="AJ3132" s="7" t="str">
        <f t="shared" si="946"/>
        <v>hp_191521572</v>
      </c>
      <c r="AK3132" s="7" t="s">
        <v>3968</v>
      </c>
      <c r="AL3132" s="7">
        <v>8145720</v>
      </c>
      <c r="AM3132" s="7">
        <f>INT(IF(MOD(Y3132,3)=0,INT(AL3132*0.55),INT(AL3132*0.35)))</f>
        <v>2851002</v>
      </c>
      <c r="AN3132" s="54">
        <f t="shared" si="947"/>
        <v>35975508</v>
      </c>
      <c r="AO3132" s="7" t="str">
        <f t="shared" si="948"/>
        <v>atk_35975508</v>
      </c>
      <c r="AP3132" s="7" t="s">
        <v>3973</v>
      </c>
      <c r="AQ3132" s="7" t="s">
        <v>4001</v>
      </c>
      <c r="AR3132" s="7" t="s">
        <v>3975</v>
      </c>
      <c r="AS3132" s="7" t="s">
        <v>3976</v>
      </c>
      <c r="AU3132" s="7" t="str">
        <f t="shared" si="949"/>
        <v>hp_191521572;atk_35975508;hit_500000;miss_120;cirt_0;cirtSub_-3500</v>
      </c>
    </row>
    <row r="3133" spans="22:47" x14ac:dyDescent="0.2">
      <c r="V3133" s="7" t="str">
        <f t="shared" si="945"/>
        <v>诞生岛21-3</v>
      </c>
      <c r="W3133" s="7">
        <f t="shared" si="953"/>
        <v>6085</v>
      </c>
      <c r="X3133" s="9" t="s">
        <v>3496</v>
      </c>
      <c r="Y3133" s="9">
        <v>3</v>
      </c>
      <c r="Z3133" s="8">
        <f t="shared" si="950"/>
        <v>17056</v>
      </c>
      <c r="AA3133" s="6" t="s">
        <v>3967</v>
      </c>
      <c r="AB3133" s="6">
        <v>39049596</v>
      </c>
      <c r="AC3133" s="6">
        <f t="shared" si="955"/>
        <v>3.7025000000000001</v>
      </c>
      <c r="AD3133" s="6">
        <f t="shared" si="956"/>
        <v>144581129</v>
      </c>
      <c r="AE3133" s="6">
        <f t="shared" si="960"/>
        <v>43245830</v>
      </c>
      <c r="AF3133" s="6">
        <v>3870000</v>
      </c>
      <c r="AG3133" s="11">
        <f t="shared" si="958"/>
        <v>191696959</v>
      </c>
      <c r="AH3133">
        <f t="shared" si="957"/>
        <v>4.9090638223248195</v>
      </c>
      <c r="AI3133" s="53">
        <v>0.9</v>
      </c>
      <c r="AJ3133" s="7" t="str">
        <f t="shared" si="946"/>
        <v>hp_191696959</v>
      </c>
      <c r="AK3133" s="7" t="s">
        <v>3968</v>
      </c>
      <c r="AL3133" s="7">
        <v>8152720</v>
      </c>
      <c r="AM3133" s="7">
        <f>INT(IF(MOD(Y3133,3)=0,INT(AL3133*0.55),INT(AL3133*0.35)))</f>
        <v>4483996</v>
      </c>
      <c r="AN3133" s="54">
        <f t="shared" si="947"/>
        <v>36020000</v>
      </c>
      <c r="AO3133" s="7" t="str">
        <f t="shared" si="948"/>
        <v>atk_36020000</v>
      </c>
      <c r="AP3133" s="7" t="s">
        <v>3973</v>
      </c>
      <c r="AQ3133" s="7" t="s">
        <v>4001</v>
      </c>
      <c r="AR3133" s="7" t="s">
        <v>3975</v>
      </c>
      <c r="AS3133" s="7" t="s">
        <v>3976</v>
      </c>
      <c r="AU3133" s="7" t="str">
        <f t="shared" si="949"/>
        <v>hp_191696959;atk_36020000;hit_500000;miss_120;cirt_0;cirtSub_-3500</v>
      </c>
    </row>
    <row r="3134" spans="22:47" x14ac:dyDescent="0.2">
      <c r="V3134" s="7" t="str">
        <f t="shared" si="945"/>
        <v>诞生岛21-4</v>
      </c>
      <c r="W3134" s="7">
        <f t="shared" si="953"/>
        <v>6087</v>
      </c>
      <c r="X3134" s="9" t="s">
        <v>3496</v>
      </c>
      <c r="Y3134" s="9">
        <v>4</v>
      </c>
      <c r="Z3134" s="8">
        <f t="shared" si="950"/>
        <v>17060</v>
      </c>
      <c r="AA3134" s="6" t="s">
        <v>3967</v>
      </c>
      <c r="AB3134" s="6">
        <v>39070614</v>
      </c>
      <c r="AC3134" s="6">
        <f t="shared" si="955"/>
        <v>3.7025000000000001</v>
      </c>
      <c r="AD3134" s="6">
        <f t="shared" si="956"/>
        <v>144658948</v>
      </c>
      <c r="AE3134" s="6">
        <f t="shared" si="960"/>
        <v>43245830</v>
      </c>
      <c r="AF3134" s="6">
        <v>3870000</v>
      </c>
      <c r="AG3134" s="11">
        <f t="shared" si="958"/>
        <v>191774778</v>
      </c>
      <c r="AH3134">
        <f t="shared" si="957"/>
        <v>4.9084147487418548</v>
      </c>
      <c r="AI3134" s="53">
        <v>0.9</v>
      </c>
      <c r="AJ3134" s="7" t="str">
        <f t="shared" si="946"/>
        <v>hp_191774778</v>
      </c>
      <c r="AK3134" s="7" t="s">
        <v>3968</v>
      </c>
      <c r="AL3134" s="7">
        <v>8159720</v>
      </c>
      <c r="AM3134" s="7">
        <f>INT(IF(MOD(Y3134,3)=0,INT(AL3134*0.55),INT(AL3134*0.35)))</f>
        <v>2855902</v>
      </c>
      <c r="AN3134" s="54">
        <f t="shared" si="947"/>
        <v>36046160</v>
      </c>
      <c r="AO3134" s="7" t="str">
        <f t="shared" si="948"/>
        <v>atk_36046160</v>
      </c>
      <c r="AP3134" s="7" t="s">
        <v>3973</v>
      </c>
      <c r="AQ3134" s="7" t="s">
        <v>4001</v>
      </c>
      <c r="AR3134" s="7" t="s">
        <v>3975</v>
      </c>
      <c r="AS3134" s="7" t="s">
        <v>3976</v>
      </c>
      <c r="AU3134" s="7" t="str">
        <f t="shared" si="949"/>
        <v>hp_191774778;atk_36046160;hit_500000;miss_120;cirt_0;cirtSub_-3500</v>
      </c>
    </row>
    <row r="3135" spans="22:47" x14ac:dyDescent="0.2">
      <c r="V3135" s="7" t="str">
        <f t="shared" si="945"/>
        <v>诞生岛21-5</v>
      </c>
      <c r="W3135" s="7">
        <f t="shared" si="953"/>
        <v>6089</v>
      </c>
      <c r="X3135" s="9" t="s">
        <v>3496</v>
      </c>
      <c r="Y3135" s="9">
        <v>5</v>
      </c>
      <c r="Z3135" s="8">
        <f t="shared" si="950"/>
        <v>17065</v>
      </c>
      <c r="AA3135" s="6" t="s">
        <v>3967</v>
      </c>
      <c r="AB3135" s="6">
        <v>39091633</v>
      </c>
      <c r="AC3135" s="6">
        <f t="shared" si="955"/>
        <v>3.7025000000000001</v>
      </c>
      <c r="AD3135" s="6">
        <f t="shared" si="956"/>
        <v>144736771</v>
      </c>
      <c r="AE3135" s="6">
        <f t="shared" si="960"/>
        <v>43245830</v>
      </c>
      <c r="AF3135" s="6">
        <v>3870000</v>
      </c>
      <c r="AG3135" s="11">
        <f t="shared" si="958"/>
        <v>191852601</v>
      </c>
      <c r="AH3135">
        <f t="shared" si="957"/>
        <v>4.9077663498989672</v>
      </c>
      <c r="AI3135" s="53">
        <v>0.9</v>
      </c>
      <c r="AJ3135" s="7" t="str">
        <f t="shared" si="946"/>
        <v>hp_191852601</v>
      </c>
      <c r="AK3135" s="7" t="s">
        <v>3968</v>
      </c>
      <c r="AL3135" s="7">
        <v>8166720</v>
      </c>
      <c r="AM3135" s="7">
        <f>INT(IF(MOD(Y3135,3)=0,INT(AL3135*0.55),INT(AL3135*0.35)))</f>
        <v>2858352</v>
      </c>
      <c r="AN3135" s="54">
        <f t="shared" si="947"/>
        <v>36072318</v>
      </c>
      <c r="AO3135" s="7" t="str">
        <f t="shared" si="948"/>
        <v>atk_36072318</v>
      </c>
      <c r="AP3135" s="7" t="s">
        <v>3973</v>
      </c>
      <c r="AQ3135" s="7" t="s">
        <v>4001</v>
      </c>
      <c r="AR3135" s="7" t="s">
        <v>3975</v>
      </c>
      <c r="AS3135" s="7" t="s">
        <v>3976</v>
      </c>
      <c r="AU3135" s="7" t="str">
        <f t="shared" si="949"/>
        <v>hp_191852601;atk_36072318;hit_500000;miss_120;cirt_0;cirtSub_-3500</v>
      </c>
    </row>
    <row r="3136" spans="22:47" x14ac:dyDescent="0.2">
      <c r="V3136" s="7" t="str">
        <f t="shared" si="945"/>
        <v>诞生岛21-6</v>
      </c>
      <c r="W3136" s="7">
        <f t="shared" si="953"/>
        <v>6091</v>
      </c>
      <c r="X3136" s="9" t="s">
        <v>3496</v>
      </c>
      <c r="Y3136" s="9">
        <v>6</v>
      </c>
      <c r="Z3136" s="8">
        <f t="shared" si="950"/>
        <v>17071</v>
      </c>
      <c r="AA3136" s="6" t="s">
        <v>3967</v>
      </c>
      <c r="AB3136" s="6">
        <v>39112655</v>
      </c>
      <c r="AC3136" s="6">
        <f t="shared" si="955"/>
        <v>3.7050000000000001</v>
      </c>
      <c r="AD3136" s="6">
        <f t="shared" si="956"/>
        <v>144912386</v>
      </c>
      <c r="AE3136" s="6">
        <f t="shared" si="960"/>
        <v>43245830</v>
      </c>
      <c r="AF3136" s="6">
        <v>3870000</v>
      </c>
      <c r="AG3136" s="11">
        <f t="shared" si="958"/>
        <v>192028216</v>
      </c>
      <c r="AH3136">
        <f t="shared" si="957"/>
        <v>4.909618536506918</v>
      </c>
      <c r="AI3136" s="53">
        <v>0.9</v>
      </c>
      <c r="AJ3136" s="7" t="str">
        <f t="shared" si="946"/>
        <v>hp_192028216</v>
      </c>
      <c r="AK3136" s="7" t="s">
        <v>3968</v>
      </c>
      <c r="AL3136" s="7">
        <v>8173720</v>
      </c>
      <c r="AM3136" s="7">
        <f>INT(IF(MOD(Y3136,3)=0,INT(AL3136*0.55),INT(AL3136*0.35)))</f>
        <v>4495546</v>
      </c>
      <c r="AN3136" s="54">
        <f t="shared" si="947"/>
        <v>36116862</v>
      </c>
      <c r="AO3136" s="7" t="str">
        <f t="shared" si="948"/>
        <v>atk_36116862</v>
      </c>
      <c r="AP3136" s="7" t="s">
        <v>3973</v>
      </c>
      <c r="AQ3136" s="7" t="s">
        <v>4001</v>
      </c>
      <c r="AR3136" s="7" t="s">
        <v>3975</v>
      </c>
      <c r="AS3136" s="7" t="s">
        <v>3976</v>
      </c>
      <c r="AU3136" s="7" t="str">
        <f t="shared" si="949"/>
        <v>hp_192028216;atk_36116862;hit_500000;miss_120;cirt_0;cirtSub_-3500</v>
      </c>
    </row>
    <row r="3137" spans="22:47" x14ac:dyDescent="0.2">
      <c r="V3137" s="7" t="str">
        <f t="shared" ref="V3137:V3200" si="963">X3137&amp;"-"&amp;Y3137</f>
        <v>诞生岛21-7</v>
      </c>
      <c r="W3137" s="7">
        <f t="shared" si="953"/>
        <v>6093</v>
      </c>
      <c r="X3137" s="9" t="s">
        <v>3496</v>
      </c>
      <c r="Y3137" s="9">
        <v>7</v>
      </c>
      <c r="Z3137" s="8">
        <f t="shared" si="950"/>
        <v>17078</v>
      </c>
      <c r="AA3137" s="6" t="s">
        <v>3967</v>
      </c>
      <c r="AB3137" s="6">
        <v>39133678</v>
      </c>
      <c r="AC3137" s="6">
        <f t="shared" si="955"/>
        <v>3.7050000000000001</v>
      </c>
      <c r="AD3137" s="6">
        <f t="shared" si="956"/>
        <v>144990276</v>
      </c>
      <c r="AE3137" s="6">
        <f t="shared" si="960"/>
        <v>43245830</v>
      </c>
      <c r="AF3137" s="6">
        <v>3870000</v>
      </c>
      <c r="AG3137" s="11">
        <f t="shared" si="958"/>
        <v>192106106</v>
      </c>
      <c r="AH3137">
        <f t="shared" si="957"/>
        <v>4.9089713979861545</v>
      </c>
      <c r="AI3137" s="53">
        <v>0.9</v>
      </c>
      <c r="AJ3137" s="7" t="str">
        <f t="shared" ref="AJ3137:AJ3200" si="964">AA3137&amp;"_"&amp;AG3137</f>
        <v>hp_192106106</v>
      </c>
      <c r="AK3137" s="7" t="s">
        <v>3968</v>
      </c>
      <c r="AL3137" s="7">
        <v>8180720</v>
      </c>
      <c r="AM3137" s="7">
        <f>INT(IF(MOD(Y3137,3)=0,INT(AL3137*0.55),INT(AL3137*0.35)))</f>
        <v>2863252</v>
      </c>
      <c r="AN3137" s="54">
        <f t="shared" si="947"/>
        <v>36143028</v>
      </c>
      <c r="AO3137" s="7" t="str">
        <f t="shared" si="948"/>
        <v>atk_36143028</v>
      </c>
      <c r="AP3137" s="7" t="s">
        <v>3973</v>
      </c>
      <c r="AQ3137" s="7" t="s">
        <v>4001</v>
      </c>
      <c r="AR3137" s="7" t="s">
        <v>3975</v>
      </c>
      <c r="AS3137" s="7" t="s">
        <v>3976</v>
      </c>
      <c r="AU3137" s="7" t="str">
        <f t="shared" si="949"/>
        <v>hp_192106106;atk_36143028;hit_500000;miss_120;cirt_0;cirtSub_-3500</v>
      </c>
    </row>
    <row r="3138" spans="22:47" x14ac:dyDescent="0.2">
      <c r="V3138" s="7" t="str">
        <f t="shared" si="963"/>
        <v>诞生岛21-8</v>
      </c>
      <c r="W3138" s="7">
        <f t="shared" si="953"/>
        <v>6095</v>
      </c>
      <c r="X3138" s="9" t="s">
        <v>3496</v>
      </c>
      <c r="Y3138" s="9">
        <v>8</v>
      </c>
      <c r="Z3138" s="8">
        <f t="shared" si="950"/>
        <v>17086</v>
      </c>
      <c r="AA3138" s="6" t="s">
        <v>3967</v>
      </c>
      <c r="AB3138" s="6">
        <v>39154702</v>
      </c>
      <c r="AC3138" s="6">
        <f t="shared" si="955"/>
        <v>3.7050000000000001</v>
      </c>
      <c r="AD3138" s="6">
        <f t="shared" si="956"/>
        <v>145068170</v>
      </c>
      <c r="AE3138" s="6">
        <f t="shared" si="960"/>
        <v>43245830</v>
      </c>
      <c r="AF3138" s="6">
        <v>3870000</v>
      </c>
      <c r="AG3138" s="11">
        <f t="shared" si="958"/>
        <v>192184000</v>
      </c>
      <c r="AH3138">
        <f t="shared" si="957"/>
        <v>4.9083249311921717</v>
      </c>
      <c r="AI3138" s="53">
        <v>0.9</v>
      </c>
      <c r="AJ3138" s="7" t="str">
        <f t="shared" si="964"/>
        <v>hp_192184000</v>
      </c>
      <c r="AK3138" s="7" t="s">
        <v>3968</v>
      </c>
      <c r="AL3138" s="7">
        <v>8187720</v>
      </c>
      <c r="AM3138" s="7">
        <f>INT(IF(MOD(Y3138,3)=0,INT(AL3138*0.55),INT(AL3138*0.35)))</f>
        <v>2865702</v>
      </c>
      <c r="AN3138" s="54">
        <f t="shared" ref="AN3138:AN3201" si="965">INT(AL3138*AI3138*AH3138)</f>
        <v>36169191</v>
      </c>
      <c r="AO3138" s="7" t="str">
        <f t="shared" ref="AO3138:AO3201" si="966">AK3138&amp;"_"&amp;AN3138</f>
        <v>atk_36169191</v>
      </c>
      <c r="AP3138" s="7" t="s">
        <v>3973</v>
      </c>
      <c r="AQ3138" s="7" t="s">
        <v>4001</v>
      </c>
      <c r="AR3138" s="7" t="s">
        <v>3975</v>
      </c>
      <c r="AS3138" s="7" t="s">
        <v>3976</v>
      </c>
      <c r="AU3138" s="7" t="str">
        <f t="shared" ref="AU3138:AU3201" si="967">AJ3138&amp;";"&amp;AO3138&amp;";"&amp;AP3138&amp;";"&amp;AQ3138&amp;";"&amp;AR3138&amp;";"&amp;AS3138</f>
        <v>hp_192184000;atk_36169191;hit_500000;miss_120;cirt_0;cirtSub_-3500</v>
      </c>
    </row>
    <row r="3139" spans="22:47" x14ac:dyDescent="0.2">
      <c r="V3139" s="7" t="str">
        <f t="shared" si="963"/>
        <v>诞生岛21-9</v>
      </c>
      <c r="W3139" s="7">
        <f t="shared" si="953"/>
        <v>6097</v>
      </c>
      <c r="X3139" s="9" t="s">
        <v>3496</v>
      </c>
      <c r="Y3139" s="9">
        <v>9</v>
      </c>
      <c r="Z3139" s="8">
        <f t="shared" ref="Z3139:Z3202" si="968">Y3139+Z3138</f>
        <v>17095</v>
      </c>
      <c r="AA3139" s="6" t="s">
        <v>3967</v>
      </c>
      <c r="AB3139" s="6">
        <v>39175728</v>
      </c>
      <c r="AC3139" s="6">
        <f t="shared" si="955"/>
        <v>3.7075</v>
      </c>
      <c r="AD3139" s="6">
        <f t="shared" si="956"/>
        <v>145244011</v>
      </c>
      <c r="AE3139" s="6">
        <f t="shared" si="960"/>
        <v>43245830</v>
      </c>
      <c r="AF3139" s="6">
        <v>3870000</v>
      </c>
      <c r="AG3139" s="11">
        <f t="shared" si="958"/>
        <v>192359841</v>
      </c>
      <c r="AH3139">
        <f t="shared" si="957"/>
        <v>4.9101791037552642</v>
      </c>
      <c r="AI3139" s="53">
        <v>0.9</v>
      </c>
      <c r="AJ3139" s="7" t="str">
        <f t="shared" si="964"/>
        <v>hp_192359841</v>
      </c>
      <c r="AK3139" s="7" t="s">
        <v>3968</v>
      </c>
      <c r="AL3139" s="7">
        <v>8194720</v>
      </c>
      <c r="AM3139" s="7">
        <f>INT(IF(MOD(Y3139,3)=0,INT(AL3139*0.55),INT(AL3139*0.35)))</f>
        <v>4507096</v>
      </c>
      <c r="AN3139" s="54">
        <f t="shared" si="965"/>
        <v>36213788</v>
      </c>
      <c r="AO3139" s="7" t="str">
        <f t="shared" si="966"/>
        <v>atk_36213788</v>
      </c>
      <c r="AP3139" s="7" t="s">
        <v>3973</v>
      </c>
      <c r="AQ3139" s="7" t="s">
        <v>4001</v>
      </c>
      <c r="AR3139" s="7" t="s">
        <v>3975</v>
      </c>
      <c r="AS3139" s="7" t="s">
        <v>3976</v>
      </c>
      <c r="AU3139" s="7" t="str">
        <f t="shared" si="967"/>
        <v>hp_192359841;atk_36213788;hit_500000;miss_120;cirt_0;cirtSub_-3500</v>
      </c>
    </row>
    <row r="3140" spans="22:47" x14ac:dyDescent="0.2">
      <c r="V3140" s="7" t="str">
        <f t="shared" si="963"/>
        <v>诞生岛21-10</v>
      </c>
      <c r="W3140" s="7">
        <f t="shared" si="953"/>
        <v>6099</v>
      </c>
      <c r="X3140" s="9" t="s">
        <v>3496</v>
      </c>
      <c r="Y3140" s="9">
        <v>10</v>
      </c>
      <c r="Z3140" s="8">
        <f t="shared" si="968"/>
        <v>17105</v>
      </c>
      <c r="AA3140" s="6" t="s">
        <v>3967</v>
      </c>
      <c r="AB3140" s="6">
        <v>39196757</v>
      </c>
      <c r="AC3140" s="6">
        <f t="shared" si="955"/>
        <v>3.7075</v>
      </c>
      <c r="AD3140" s="6">
        <f t="shared" si="956"/>
        <v>145321976</v>
      </c>
      <c r="AE3140" s="6">
        <f t="shared" si="960"/>
        <v>43245830</v>
      </c>
      <c r="AF3140" s="6">
        <v>3870000</v>
      </c>
      <c r="AG3140" s="11">
        <f t="shared" si="958"/>
        <v>192437806</v>
      </c>
      <c r="AH3140">
        <f t="shared" si="957"/>
        <v>4.9095338678146252</v>
      </c>
      <c r="AI3140" s="53">
        <v>0.9</v>
      </c>
      <c r="AJ3140" s="7" t="str">
        <f t="shared" si="964"/>
        <v>hp_192437806</v>
      </c>
      <c r="AK3140" s="7" t="s">
        <v>3968</v>
      </c>
      <c r="AL3140" s="7">
        <v>8201720</v>
      </c>
      <c r="AM3140" s="7">
        <f>INT(IF(MOD(Y3140,3)=0,INT(AL3140*0.55),INT(AL3140*0.35)))</f>
        <v>2870602</v>
      </c>
      <c r="AN3140" s="54">
        <f t="shared" si="965"/>
        <v>36239959</v>
      </c>
      <c r="AO3140" s="7" t="str">
        <f t="shared" si="966"/>
        <v>atk_36239959</v>
      </c>
      <c r="AP3140" s="7" t="s">
        <v>3973</v>
      </c>
      <c r="AQ3140" s="7" t="s">
        <v>4001</v>
      </c>
      <c r="AR3140" s="7" t="s">
        <v>3975</v>
      </c>
      <c r="AS3140" s="7" t="s">
        <v>3976</v>
      </c>
      <c r="AU3140" s="7" t="str">
        <f t="shared" si="967"/>
        <v>hp_192437806;atk_36239959;hit_500000;miss_120;cirt_0;cirtSub_-3500</v>
      </c>
    </row>
    <row r="3141" spans="22:47" x14ac:dyDescent="0.2">
      <c r="V3141" s="7" t="str">
        <f t="shared" si="963"/>
        <v>诞生岛22-1</v>
      </c>
      <c r="W3141" s="7">
        <f t="shared" si="953"/>
        <v>6101</v>
      </c>
      <c r="X3141" s="9" t="s">
        <v>3497</v>
      </c>
      <c r="Y3141" s="9">
        <v>1</v>
      </c>
      <c r="Z3141" s="8">
        <f t="shared" si="968"/>
        <v>17106</v>
      </c>
      <c r="AA3141" s="6" t="s">
        <v>3967</v>
      </c>
      <c r="AB3141" s="6">
        <v>39217787</v>
      </c>
      <c r="AC3141" s="6">
        <f t="shared" si="955"/>
        <v>3.71</v>
      </c>
      <c r="AD3141" s="6">
        <f t="shared" si="956"/>
        <v>145497989</v>
      </c>
      <c r="AE3141" s="6">
        <f t="shared" ref="AE3141" si="969">IF(MOD(Y3141,1)=0,INT(AD3140*0.3),0)</f>
        <v>43596592</v>
      </c>
      <c r="AF3141" s="6">
        <v>3870000</v>
      </c>
      <c r="AG3141" s="11">
        <f t="shared" si="958"/>
        <v>192964581</v>
      </c>
      <c r="AH3141">
        <f t="shared" si="957"/>
        <v>4.920333240628799</v>
      </c>
      <c r="AI3141" s="53">
        <v>0.9</v>
      </c>
      <c r="AJ3141" s="7" t="str">
        <f t="shared" si="964"/>
        <v>hp_192964581</v>
      </c>
      <c r="AK3141" s="7" t="s">
        <v>3968</v>
      </c>
      <c r="AL3141" s="7">
        <v>8208720</v>
      </c>
      <c r="AM3141" s="7">
        <f>INT(IF(MOD(Y3141,3)=0,INT(AL3141*0.55),INT(AL3141*0.35)))</f>
        <v>2873052</v>
      </c>
      <c r="AN3141" s="54">
        <f t="shared" si="965"/>
        <v>36350674</v>
      </c>
      <c r="AO3141" s="7" t="str">
        <f t="shared" si="966"/>
        <v>atk_36350674</v>
      </c>
      <c r="AP3141" s="7" t="s">
        <v>3973</v>
      </c>
      <c r="AQ3141" s="7" t="s">
        <v>4001</v>
      </c>
      <c r="AR3141" s="7" t="s">
        <v>3975</v>
      </c>
      <c r="AS3141" s="7" t="s">
        <v>3976</v>
      </c>
      <c r="AU3141" s="7" t="str">
        <f t="shared" si="967"/>
        <v>hp_192964581;atk_36350674;hit_500000;miss_120;cirt_0;cirtSub_-3500</v>
      </c>
    </row>
    <row r="3142" spans="22:47" x14ac:dyDescent="0.2">
      <c r="V3142" s="7" t="str">
        <f t="shared" si="963"/>
        <v>诞生岛22-2</v>
      </c>
      <c r="W3142" s="7">
        <f t="shared" si="953"/>
        <v>6103</v>
      </c>
      <c r="X3142" s="9" t="s">
        <v>3497</v>
      </c>
      <c r="Y3142" s="9">
        <v>2</v>
      </c>
      <c r="Z3142" s="8">
        <f t="shared" si="968"/>
        <v>17108</v>
      </c>
      <c r="AA3142" s="6" t="s">
        <v>3967</v>
      </c>
      <c r="AB3142" s="6">
        <v>39238820</v>
      </c>
      <c r="AC3142" s="6">
        <f t="shared" si="955"/>
        <v>3.71</v>
      </c>
      <c r="AD3142" s="6">
        <f t="shared" si="956"/>
        <v>145576022</v>
      </c>
      <c r="AE3142" s="6">
        <f t="shared" si="960"/>
        <v>43596592</v>
      </c>
      <c r="AF3142" s="6">
        <v>3870000</v>
      </c>
      <c r="AG3142" s="11">
        <f t="shared" si="958"/>
        <v>193042614</v>
      </c>
      <c r="AH3142">
        <f t="shared" si="957"/>
        <v>4.9196844859249085</v>
      </c>
      <c r="AI3142" s="53">
        <v>0.9</v>
      </c>
      <c r="AJ3142" s="7" t="str">
        <f t="shared" si="964"/>
        <v>hp_193042614</v>
      </c>
      <c r="AK3142" s="7" t="s">
        <v>3968</v>
      </c>
      <c r="AL3142" s="7">
        <v>8215720</v>
      </c>
      <c r="AM3142" s="7">
        <f>INT(IF(MOD(Y3142,3)=0,INT(AL3142*0.55),INT(AL3142*0.35)))</f>
        <v>2875502</v>
      </c>
      <c r="AN3142" s="54">
        <f t="shared" si="965"/>
        <v>36376875</v>
      </c>
      <c r="AO3142" s="7" t="str">
        <f t="shared" si="966"/>
        <v>atk_36376875</v>
      </c>
      <c r="AP3142" s="7" t="s">
        <v>3973</v>
      </c>
      <c r="AQ3142" s="7" t="s">
        <v>4001</v>
      </c>
      <c r="AR3142" s="7" t="s">
        <v>3975</v>
      </c>
      <c r="AS3142" s="7" t="s">
        <v>3976</v>
      </c>
      <c r="AU3142" s="7" t="str">
        <f t="shared" si="967"/>
        <v>hp_193042614;atk_36376875;hit_500000;miss_120;cirt_0;cirtSub_-3500</v>
      </c>
    </row>
    <row r="3143" spans="22:47" x14ac:dyDescent="0.2">
      <c r="V3143" s="7" t="str">
        <f t="shared" si="963"/>
        <v>诞生岛22-3</v>
      </c>
      <c r="W3143" s="7">
        <f t="shared" si="953"/>
        <v>6105</v>
      </c>
      <c r="X3143" s="9" t="s">
        <v>3497</v>
      </c>
      <c r="Y3143" s="9">
        <v>3</v>
      </c>
      <c r="Z3143" s="8">
        <f t="shared" si="968"/>
        <v>17111</v>
      </c>
      <c r="AA3143" s="6" t="s">
        <v>3967</v>
      </c>
      <c r="AB3143" s="6">
        <v>39259856</v>
      </c>
      <c r="AC3143" s="6">
        <f t="shared" si="955"/>
        <v>3.7124999999999999</v>
      </c>
      <c r="AD3143" s="6">
        <f t="shared" si="956"/>
        <v>145752215</v>
      </c>
      <c r="AE3143" s="6">
        <f t="shared" si="960"/>
        <v>43596592</v>
      </c>
      <c r="AF3143" s="6">
        <v>3870000</v>
      </c>
      <c r="AG3143" s="11">
        <f t="shared" si="958"/>
        <v>193218807</v>
      </c>
      <c r="AH3143">
        <f t="shared" si="957"/>
        <v>4.9215363143461355</v>
      </c>
      <c r="AI3143" s="53">
        <v>0.9</v>
      </c>
      <c r="AJ3143" s="7" t="str">
        <f t="shared" si="964"/>
        <v>hp_193218807</v>
      </c>
      <c r="AK3143" s="7" t="s">
        <v>3968</v>
      </c>
      <c r="AL3143" s="7">
        <v>8222720</v>
      </c>
      <c r="AM3143" s="7">
        <f>INT(IF(MOD(Y3143,3)=0,INT(AL3143*0.55),INT(AL3143*0.35)))</f>
        <v>4522496</v>
      </c>
      <c r="AN3143" s="54">
        <f t="shared" si="965"/>
        <v>36421573</v>
      </c>
      <c r="AO3143" s="7" t="str">
        <f t="shared" si="966"/>
        <v>atk_36421573</v>
      </c>
      <c r="AP3143" s="7" t="s">
        <v>3973</v>
      </c>
      <c r="AQ3143" s="7" t="s">
        <v>4001</v>
      </c>
      <c r="AR3143" s="7" t="s">
        <v>3975</v>
      </c>
      <c r="AS3143" s="7" t="s">
        <v>3976</v>
      </c>
      <c r="AU3143" s="7" t="str">
        <f t="shared" si="967"/>
        <v>hp_193218807;atk_36421573;hit_500000;miss_120;cirt_0;cirtSub_-3500</v>
      </c>
    </row>
    <row r="3144" spans="22:47" x14ac:dyDescent="0.2">
      <c r="V3144" s="7" t="str">
        <f t="shared" si="963"/>
        <v>诞生岛22-4</v>
      </c>
      <c r="W3144" s="7">
        <f t="shared" si="953"/>
        <v>6107</v>
      </c>
      <c r="X3144" s="9" t="s">
        <v>3497</v>
      </c>
      <c r="Y3144" s="9">
        <v>4</v>
      </c>
      <c r="Z3144" s="8">
        <f t="shared" si="968"/>
        <v>17115</v>
      </c>
      <c r="AA3144" s="6" t="s">
        <v>3967</v>
      </c>
      <c r="AB3144" s="6">
        <v>39280893</v>
      </c>
      <c r="AC3144" s="6">
        <f t="shared" si="955"/>
        <v>3.7124999999999999</v>
      </c>
      <c r="AD3144" s="6">
        <f t="shared" si="956"/>
        <v>145830315</v>
      </c>
      <c r="AE3144" s="6">
        <f t="shared" si="960"/>
        <v>43596592</v>
      </c>
      <c r="AF3144" s="6">
        <v>3870000</v>
      </c>
      <c r="AG3144" s="11">
        <f t="shared" si="958"/>
        <v>193296907</v>
      </c>
      <c r="AH3144">
        <f t="shared" si="957"/>
        <v>4.9208888148240417</v>
      </c>
      <c r="AI3144" s="53">
        <v>0.9</v>
      </c>
      <c r="AJ3144" s="7" t="str">
        <f t="shared" si="964"/>
        <v>hp_193296907</v>
      </c>
      <c r="AK3144" s="7" t="s">
        <v>3968</v>
      </c>
      <c r="AL3144" s="7">
        <v>8229720</v>
      </c>
      <c r="AM3144" s="7">
        <f>INT(IF(MOD(Y3144,3)=0,INT(AL3144*0.55),INT(AL3144*0.35)))</f>
        <v>2880402</v>
      </c>
      <c r="AN3144" s="54">
        <f t="shared" si="965"/>
        <v>36447783</v>
      </c>
      <c r="AO3144" s="7" t="str">
        <f t="shared" si="966"/>
        <v>atk_36447783</v>
      </c>
      <c r="AP3144" s="7" t="s">
        <v>3973</v>
      </c>
      <c r="AQ3144" s="7" t="s">
        <v>4001</v>
      </c>
      <c r="AR3144" s="7" t="s">
        <v>3975</v>
      </c>
      <c r="AS3144" s="7" t="s">
        <v>3976</v>
      </c>
      <c r="AU3144" s="7" t="str">
        <f t="shared" si="967"/>
        <v>hp_193296907;atk_36447783;hit_500000;miss_120;cirt_0;cirtSub_-3500</v>
      </c>
    </row>
    <row r="3145" spans="22:47" x14ac:dyDescent="0.2">
      <c r="V3145" s="7" t="str">
        <f t="shared" si="963"/>
        <v>诞生岛22-5</v>
      </c>
      <c r="W3145" s="7">
        <f t="shared" si="953"/>
        <v>6109</v>
      </c>
      <c r="X3145" s="9" t="s">
        <v>3497</v>
      </c>
      <c r="Y3145" s="9">
        <v>5</v>
      </c>
      <c r="Z3145" s="8">
        <f t="shared" si="968"/>
        <v>17120</v>
      </c>
      <c r="AA3145" s="6" t="s">
        <v>3967</v>
      </c>
      <c r="AB3145" s="6">
        <v>39301932</v>
      </c>
      <c r="AC3145" s="6">
        <f t="shared" si="955"/>
        <v>3.7124999999999999</v>
      </c>
      <c r="AD3145" s="6">
        <f t="shared" si="956"/>
        <v>145908422</v>
      </c>
      <c r="AE3145" s="6">
        <f t="shared" si="960"/>
        <v>43596592</v>
      </c>
      <c r="AF3145" s="6">
        <v>3870000</v>
      </c>
      <c r="AG3145" s="11">
        <f t="shared" si="958"/>
        <v>193375014</v>
      </c>
      <c r="AH3145">
        <f t="shared" si="957"/>
        <v>4.9202419361979457</v>
      </c>
      <c r="AI3145" s="53">
        <v>0.9</v>
      </c>
      <c r="AJ3145" s="7" t="str">
        <f t="shared" si="964"/>
        <v>hp_193375014</v>
      </c>
      <c r="AK3145" s="7" t="s">
        <v>3968</v>
      </c>
      <c r="AL3145" s="7">
        <v>8236720</v>
      </c>
      <c r="AM3145" s="7">
        <f>INT(IF(MOD(Y3145,3)=0,INT(AL3145*0.55),INT(AL3145*0.35)))</f>
        <v>2882852</v>
      </c>
      <c r="AN3145" s="54">
        <f t="shared" si="965"/>
        <v>36473989</v>
      </c>
      <c r="AO3145" s="7" t="str">
        <f t="shared" si="966"/>
        <v>atk_36473989</v>
      </c>
      <c r="AP3145" s="7" t="s">
        <v>3973</v>
      </c>
      <c r="AQ3145" s="7" t="s">
        <v>4001</v>
      </c>
      <c r="AR3145" s="7" t="s">
        <v>3975</v>
      </c>
      <c r="AS3145" s="7" t="s">
        <v>3976</v>
      </c>
      <c r="AU3145" s="7" t="str">
        <f t="shared" si="967"/>
        <v>hp_193375014;atk_36473989;hit_500000;miss_120;cirt_0;cirtSub_-3500</v>
      </c>
    </row>
    <row r="3146" spans="22:47" x14ac:dyDescent="0.2">
      <c r="V3146" s="7" t="str">
        <f t="shared" si="963"/>
        <v>诞生岛22-6</v>
      </c>
      <c r="W3146" s="7">
        <f t="shared" si="953"/>
        <v>6111</v>
      </c>
      <c r="X3146" s="9" t="s">
        <v>3497</v>
      </c>
      <c r="Y3146" s="9">
        <v>6</v>
      </c>
      <c r="Z3146" s="8">
        <f t="shared" si="968"/>
        <v>17126</v>
      </c>
      <c r="AA3146" s="6" t="s">
        <v>3967</v>
      </c>
      <c r="AB3146" s="6">
        <v>39322973</v>
      </c>
      <c r="AC3146" s="6">
        <f t="shared" si="955"/>
        <v>3.7149999999999999</v>
      </c>
      <c r="AD3146" s="6">
        <f t="shared" si="956"/>
        <v>146084844</v>
      </c>
      <c r="AE3146" s="6">
        <f t="shared" si="960"/>
        <v>43596592</v>
      </c>
      <c r="AF3146" s="6">
        <v>3870000</v>
      </c>
      <c r="AG3146" s="11">
        <f t="shared" si="958"/>
        <v>193551436</v>
      </c>
      <c r="AH3146">
        <f t="shared" si="957"/>
        <v>4.9220956920017214</v>
      </c>
      <c r="AI3146" s="53">
        <v>0.9</v>
      </c>
      <c r="AJ3146" s="7" t="str">
        <f t="shared" si="964"/>
        <v>hp_193551436</v>
      </c>
      <c r="AK3146" s="7" t="s">
        <v>3968</v>
      </c>
      <c r="AL3146" s="7">
        <v>8243720</v>
      </c>
      <c r="AM3146" s="7">
        <f>INT(IF(MOD(Y3146,3)=0,INT(AL3146*0.55),INT(AL3146*0.35)))</f>
        <v>4534046</v>
      </c>
      <c r="AN3146" s="54">
        <f t="shared" si="965"/>
        <v>36518740</v>
      </c>
      <c r="AO3146" s="7" t="str">
        <f t="shared" si="966"/>
        <v>atk_36518740</v>
      </c>
      <c r="AP3146" s="7" t="s">
        <v>3973</v>
      </c>
      <c r="AQ3146" s="7" t="s">
        <v>4001</v>
      </c>
      <c r="AR3146" s="7" t="s">
        <v>3975</v>
      </c>
      <c r="AS3146" s="7" t="s">
        <v>3976</v>
      </c>
      <c r="AU3146" s="7" t="str">
        <f t="shared" si="967"/>
        <v>hp_193551436;atk_36518740;hit_500000;miss_120;cirt_0;cirtSub_-3500</v>
      </c>
    </row>
    <row r="3147" spans="22:47" x14ac:dyDescent="0.2">
      <c r="V3147" s="7" t="str">
        <f t="shared" si="963"/>
        <v>诞生岛22-7</v>
      </c>
      <c r="W3147" s="7">
        <f t="shared" si="953"/>
        <v>6113</v>
      </c>
      <c r="X3147" s="9" t="s">
        <v>3497</v>
      </c>
      <c r="Y3147" s="9">
        <v>7</v>
      </c>
      <c r="Z3147" s="8">
        <f t="shared" si="968"/>
        <v>17133</v>
      </c>
      <c r="AA3147" s="6" t="s">
        <v>3967</v>
      </c>
      <c r="AB3147" s="6">
        <v>39344015</v>
      </c>
      <c r="AC3147" s="6">
        <f t="shared" si="955"/>
        <v>3.7149999999999999</v>
      </c>
      <c r="AD3147" s="6">
        <f t="shared" si="956"/>
        <v>146163015</v>
      </c>
      <c r="AE3147" s="6">
        <f t="shared" si="960"/>
        <v>43596592</v>
      </c>
      <c r="AF3147" s="6">
        <v>3870000</v>
      </c>
      <c r="AG3147" s="11">
        <f t="shared" si="958"/>
        <v>193629607</v>
      </c>
      <c r="AH3147">
        <f t="shared" si="957"/>
        <v>4.9214501112812199</v>
      </c>
      <c r="AI3147" s="53">
        <v>0.9</v>
      </c>
      <c r="AJ3147" s="7" t="str">
        <f t="shared" si="964"/>
        <v>hp_193629607</v>
      </c>
      <c r="AK3147" s="7" t="s">
        <v>3968</v>
      </c>
      <c r="AL3147" s="7">
        <v>8250720</v>
      </c>
      <c r="AM3147" s="7">
        <f>INT(IF(MOD(Y3147,3)=0,INT(AL3147*0.55),INT(AL3147*0.35)))</f>
        <v>2887752</v>
      </c>
      <c r="AN3147" s="54">
        <f t="shared" si="965"/>
        <v>36544956</v>
      </c>
      <c r="AO3147" s="7" t="str">
        <f t="shared" si="966"/>
        <v>atk_36544956</v>
      </c>
      <c r="AP3147" s="7" t="s">
        <v>3973</v>
      </c>
      <c r="AQ3147" s="7" t="s">
        <v>4001</v>
      </c>
      <c r="AR3147" s="7" t="s">
        <v>3975</v>
      </c>
      <c r="AS3147" s="7" t="s">
        <v>3976</v>
      </c>
      <c r="AU3147" s="7" t="str">
        <f t="shared" si="967"/>
        <v>hp_193629607;atk_36544956;hit_500000;miss_120;cirt_0;cirtSub_-3500</v>
      </c>
    </row>
    <row r="3148" spans="22:47" x14ac:dyDescent="0.2">
      <c r="V3148" s="7" t="str">
        <f t="shared" si="963"/>
        <v>诞生岛22-8</v>
      </c>
      <c r="W3148" s="7">
        <f t="shared" si="953"/>
        <v>6115</v>
      </c>
      <c r="X3148" s="9" t="s">
        <v>3497</v>
      </c>
      <c r="Y3148" s="9">
        <v>8</v>
      </c>
      <c r="Z3148" s="8">
        <f t="shared" si="968"/>
        <v>17141</v>
      </c>
      <c r="AA3148" s="6" t="s">
        <v>3967</v>
      </c>
      <c r="AB3148" s="6">
        <v>39365058</v>
      </c>
      <c r="AC3148" s="6">
        <f t="shared" si="955"/>
        <v>3.7149999999999999</v>
      </c>
      <c r="AD3148" s="6">
        <f t="shared" si="956"/>
        <v>146241190</v>
      </c>
      <c r="AE3148" s="6">
        <f t="shared" si="960"/>
        <v>43596592</v>
      </c>
      <c r="AF3148" s="6">
        <v>3870000</v>
      </c>
      <c r="AG3148" s="11">
        <f t="shared" si="958"/>
        <v>193707782</v>
      </c>
      <c r="AH3148">
        <f t="shared" si="957"/>
        <v>4.9208051973402398</v>
      </c>
      <c r="AI3148" s="53">
        <v>0.9</v>
      </c>
      <c r="AJ3148" s="7" t="str">
        <f t="shared" si="964"/>
        <v>hp_193707782</v>
      </c>
      <c r="AK3148" s="7" t="s">
        <v>3968</v>
      </c>
      <c r="AL3148" s="7">
        <v>8257720</v>
      </c>
      <c r="AM3148" s="7">
        <f>INT(IF(MOD(Y3148,3)=0,INT(AL3148*0.55),INT(AL3148*0.35)))</f>
        <v>2890202</v>
      </c>
      <c r="AN3148" s="54">
        <f t="shared" si="965"/>
        <v>36571168</v>
      </c>
      <c r="AO3148" s="7" t="str">
        <f t="shared" si="966"/>
        <v>atk_36571168</v>
      </c>
      <c r="AP3148" s="7" t="s">
        <v>3973</v>
      </c>
      <c r="AQ3148" s="7" t="s">
        <v>4001</v>
      </c>
      <c r="AR3148" s="7" t="s">
        <v>3975</v>
      </c>
      <c r="AS3148" s="7" t="s">
        <v>3976</v>
      </c>
      <c r="AU3148" s="7" t="str">
        <f t="shared" si="967"/>
        <v>hp_193707782;atk_36571168;hit_500000;miss_120;cirt_0;cirtSub_-3500</v>
      </c>
    </row>
    <row r="3149" spans="22:47" x14ac:dyDescent="0.2">
      <c r="V3149" s="7" t="str">
        <f t="shared" si="963"/>
        <v>诞生岛22-9</v>
      </c>
      <c r="W3149" s="7">
        <f t="shared" si="953"/>
        <v>6117</v>
      </c>
      <c r="X3149" s="9" t="s">
        <v>3497</v>
      </c>
      <c r="Y3149" s="9">
        <v>9</v>
      </c>
      <c r="Z3149" s="8">
        <f t="shared" si="968"/>
        <v>17150</v>
      </c>
      <c r="AA3149" s="6" t="s">
        <v>3967</v>
      </c>
      <c r="AB3149" s="6">
        <v>39386102</v>
      </c>
      <c r="AC3149" s="6">
        <f t="shared" si="955"/>
        <v>3.7174999999999998</v>
      </c>
      <c r="AD3149" s="6">
        <f t="shared" si="956"/>
        <v>146417834</v>
      </c>
      <c r="AE3149" s="6">
        <f t="shared" si="960"/>
        <v>43596592</v>
      </c>
      <c r="AF3149" s="6">
        <v>3870000</v>
      </c>
      <c r="AG3149" s="11">
        <f t="shared" si="958"/>
        <v>193884426</v>
      </c>
      <c r="AH3149">
        <f t="shared" si="957"/>
        <v>4.922660942684808</v>
      </c>
      <c r="AI3149" s="53">
        <v>0.9</v>
      </c>
      <c r="AJ3149" s="7" t="str">
        <f t="shared" si="964"/>
        <v>hp_193884426</v>
      </c>
      <c r="AK3149" s="7" t="s">
        <v>3968</v>
      </c>
      <c r="AL3149" s="7">
        <v>8264720</v>
      </c>
      <c r="AM3149" s="7">
        <f>INT(IF(MOD(Y3149,3)=0,INT(AL3149*0.55),INT(AL3149*0.35)))</f>
        <v>4545596</v>
      </c>
      <c r="AN3149" s="54">
        <f t="shared" si="965"/>
        <v>36615972</v>
      </c>
      <c r="AO3149" s="7" t="str">
        <f t="shared" si="966"/>
        <v>atk_36615972</v>
      </c>
      <c r="AP3149" s="7" t="s">
        <v>3973</v>
      </c>
      <c r="AQ3149" s="7" t="s">
        <v>4001</v>
      </c>
      <c r="AR3149" s="7" t="s">
        <v>3975</v>
      </c>
      <c r="AS3149" s="7" t="s">
        <v>3976</v>
      </c>
      <c r="AU3149" s="7" t="str">
        <f t="shared" si="967"/>
        <v>hp_193884426;atk_36615972;hit_500000;miss_120;cirt_0;cirtSub_-3500</v>
      </c>
    </row>
    <row r="3150" spans="22:47" x14ac:dyDescent="0.2">
      <c r="V3150" s="7" t="str">
        <f t="shared" si="963"/>
        <v>诞生岛22-10</v>
      </c>
      <c r="W3150" s="7">
        <f t="shared" si="953"/>
        <v>6119</v>
      </c>
      <c r="X3150" s="9" t="s">
        <v>3497</v>
      </c>
      <c r="Y3150" s="9">
        <v>10</v>
      </c>
      <c r="Z3150" s="8">
        <f t="shared" si="968"/>
        <v>17160</v>
      </c>
      <c r="AA3150" s="6" t="s">
        <v>3967</v>
      </c>
      <c r="AB3150" s="6">
        <v>39407147</v>
      </c>
      <c r="AC3150" s="6">
        <f t="shared" si="955"/>
        <v>3.7174999999999998</v>
      </c>
      <c r="AD3150" s="6">
        <f t="shared" si="956"/>
        <v>146496068</v>
      </c>
      <c r="AE3150" s="6">
        <f t="shared" si="960"/>
        <v>43596592</v>
      </c>
      <c r="AF3150" s="6">
        <v>3870000</v>
      </c>
      <c r="AG3150" s="11">
        <f t="shared" si="958"/>
        <v>193962660</v>
      </c>
      <c r="AH3150">
        <f t="shared" si="957"/>
        <v>4.9220173183306066</v>
      </c>
      <c r="AI3150" s="53">
        <v>0.9</v>
      </c>
      <c r="AJ3150" s="7" t="str">
        <f t="shared" si="964"/>
        <v>hp_193962660</v>
      </c>
      <c r="AK3150" s="7" t="s">
        <v>3968</v>
      </c>
      <c r="AL3150" s="7">
        <v>8271720</v>
      </c>
      <c r="AM3150" s="7">
        <f>INT(IF(MOD(Y3150,3)=0,INT(AL3150*0.55),INT(AL3150*0.35)))</f>
        <v>2895102</v>
      </c>
      <c r="AN3150" s="54">
        <f t="shared" si="965"/>
        <v>36642194</v>
      </c>
      <c r="AO3150" s="7" t="str">
        <f t="shared" si="966"/>
        <v>atk_36642194</v>
      </c>
      <c r="AP3150" s="7" t="s">
        <v>3973</v>
      </c>
      <c r="AQ3150" s="7" t="s">
        <v>4001</v>
      </c>
      <c r="AR3150" s="7" t="s">
        <v>3975</v>
      </c>
      <c r="AS3150" s="7" t="s">
        <v>3976</v>
      </c>
      <c r="AU3150" s="7" t="str">
        <f t="shared" si="967"/>
        <v>hp_193962660;atk_36642194;hit_500000;miss_120;cirt_0;cirtSub_-3500</v>
      </c>
    </row>
    <row r="3151" spans="22:47" x14ac:dyDescent="0.2">
      <c r="V3151" s="7" t="str">
        <f t="shared" si="963"/>
        <v>诞生岛23-1</v>
      </c>
      <c r="W3151" s="7">
        <f t="shared" si="953"/>
        <v>6121</v>
      </c>
      <c r="X3151" s="9" t="s">
        <v>3498</v>
      </c>
      <c r="Y3151" s="9">
        <v>1</v>
      </c>
      <c r="Z3151" s="8">
        <f t="shared" si="968"/>
        <v>17161</v>
      </c>
      <c r="AA3151" s="6" t="s">
        <v>3967</v>
      </c>
      <c r="AB3151" s="6">
        <v>39428194</v>
      </c>
      <c r="AC3151" s="6">
        <f t="shared" si="955"/>
        <v>3.72</v>
      </c>
      <c r="AD3151" s="6">
        <f t="shared" si="956"/>
        <v>146672881</v>
      </c>
      <c r="AE3151" s="6">
        <f t="shared" ref="AE3151" si="970">IF(MOD(Y3151,1)=0,INT(AD3150*0.3),0)</f>
        <v>43948820</v>
      </c>
      <c r="AF3151" s="6">
        <v>3870000</v>
      </c>
      <c r="AG3151" s="11">
        <f t="shared" si="958"/>
        <v>194491701</v>
      </c>
      <c r="AH3151">
        <f t="shared" si="957"/>
        <v>4.9328077517321738</v>
      </c>
      <c r="AI3151" s="53">
        <v>0.9</v>
      </c>
      <c r="AJ3151" s="7" t="str">
        <f t="shared" si="964"/>
        <v>hp_194491701</v>
      </c>
      <c r="AK3151" s="7" t="s">
        <v>3968</v>
      </c>
      <c r="AL3151" s="7">
        <v>8278720</v>
      </c>
      <c r="AM3151" s="7">
        <f>INT(IF(MOD(Y3151,3)=0,INT(AL3151*0.55),INT(AL3151*0.35)))</f>
        <v>2897552</v>
      </c>
      <c r="AN3151" s="54">
        <f t="shared" si="965"/>
        <v>36753600</v>
      </c>
      <c r="AO3151" s="7" t="str">
        <f t="shared" si="966"/>
        <v>atk_36753600</v>
      </c>
      <c r="AP3151" s="7" t="s">
        <v>3973</v>
      </c>
      <c r="AQ3151" s="7" t="s">
        <v>4001</v>
      </c>
      <c r="AR3151" s="7" t="s">
        <v>3975</v>
      </c>
      <c r="AS3151" s="7" t="s">
        <v>3976</v>
      </c>
      <c r="AU3151" s="7" t="str">
        <f t="shared" si="967"/>
        <v>hp_194491701;atk_36753600;hit_500000;miss_120;cirt_0;cirtSub_-3500</v>
      </c>
    </row>
    <row r="3152" spans="22:47" x14ac:dyDescent="0.2">
      <c r="V3152" s="7" t="str">
        <f t="shared" si="963"/>
        <v>诞生岛23-2</v>
      </c>
      <c r="W3152" s="7">
        <f t="shared" si="953"/>
        <v>6123</v>
      </c>
      <c r="X3152" s="9" t="s">
        <v>3498</v>
      </c>
      <c r="Y3152" s="9">
        <v>2</v>
      </c>
      <c r="Z3152" s="8">
        <f t="shared" si="968"/>
        <v>17163</v>
      </c>
      <c r="AA3152" s="6" t="s">
        <v>3967</v>
      </c>
      <c r="AB3152" s="6">
        <v>39449243</v>
      </c>
      <c r="AC3152" s="6">
        <f t="shared" si="955"/>
        <v>3.72</v>
      </c>
      <c r="AD3152" s="6">
        <f t="shared" si="956"/>
        <v>146751183</v>
      </c>
      <c r="AE3152" s="6">
        <f t="shared" si="960"/>
        <v>43948820</v>
      </c>
      <c r="AF3152" s="6">
        <v>3870000</v>
      </c>
      <c r="AG3152" s="11">
        <f t="shared" si="958"/>
        <v>194570003</v>
      </c>
      <c r="AH3152">
        <f t="shared" si="957"/>
        <v>4.9321606247298586</v>
      </c>
      <c r="AI3152" s="53">
        <v>0.9</v>
      </c>
      <c r="AJ3152" s="7" t="str">
        <f t="shared" si="964"/>
        <v>hp_194570003</v>
      </c>
      <c r="AK3152" s="7" t="s">
        <v>3968</v>
      </c>
      <c r="AL3152" s="7">
        <v>8285720</v>
      </c>
      <c r="AM3152" s="7">
        <f>INT(IF(MOD(Y3152,3)=0,INT(AL3152*0.55),INT(AL3152*0.35)))</f>
        <v>2900002</v>
      </c>
      <c r="AN3152" s="54">
        <f t="shared" si="965"/>
        <v>36779851</v>
      </c>
      <c r="AO3152" s="7" t="str">
        <f t="shared" si="966"/>
        <v>atk_36779851</v>
      </c>
      <c r="AP3152" s="7" t="s">
        <v>3973</v>
      </c>
      <c r="AQ3152" s="7" t="s">
        <v>4001</v>
      </c>
      <c r="AR3152" s="7" t="s">
        <v>3975</v>
      </c>
      <c r="AS3152" s="7" t="s">
        <v>3976</v>
      </c>
      <c r="AU3152" s="7" t="str">
        <f t="shared" si="967"/>
        <v>hp_194570003;atk_36779851;hit_500000;miss_120;cirt_0;cirtSub_-3500</v>
      </c>
    </row>
    <row r="3153" spans="22:47" x14ac:dyDescent="0.2">
      <c r="V3153" s="7" t="str">
        <f t="shared" si="963"/>
        <v>诞生岛23-3</v>
      </c>
      <c r="W3153" s="7">
        <f t="shared" si="953"/>
        <v>6125</v>
      </c>
      <c r="X3153" s="9" t="s">
        <v>3498</v>
      </c>
      <c r="Y3153" s="9">
        <v>3</v>
      </c>
      <c r="Z3153" s="8">
        <f t="shared" si="968"/>
        <v>17166</v>
      </c>
      <c r="AA3153" s="6" t="s">
        <v>3967</v>
      </c>
      <c r="AB3153" s="6">
        <v>39470293</v>
      </c>
      <c r="AC3153" s="6">
        <f t="shared" si="955"/>
        <v>3.7225000000000001</v>
      </c>
      <c r="AD3153" s="6">
        <f t="shared" si="956"/>
        <v>146928165</v>
      </c>
      <c r="AE3153" s="6">
        <f t="shared" si="960"/>
        <v>43948820</v>
      </c>
      <c r="AF3153" s="6">
        <v>3870000</v>
      </c>
      <c r="AG3153" s="11">
        <f t="shared" si="958"/>
        <v>194746985</v>
      </c>
      <c r="AH3153">
        <f t="shared" si="957"/>
        <v>4.93401417111345</v>
      </c>
      <c r="AI3153" s="53">
        <v>0.9</v>
      </c>
      <c r="AJ3153" s="7" t="str">
        <f t="shared" si="964"/>
        <v>hp_194746985</v>
      </c>
      <c r="AK3153" s="7" t="s">
        <v>3968</v>
      </c>
      <c r="AL3153" s="7">
        <v>8292720</v>
      </c>
      <c r="AM3153" s="7">
        <f>INT(IF(MOD(Y3153,3)=0,INT(AL3153*0.55),INT(AL3153*0.35)))</f>
        <v>4560996</v>
      </c>
      <c r="AN3153" s="54">
        <f t="shared" si="965"/>
        <v>36824758</v>
      </c>
      <c r="AO3153" s="7" t="str">
        <f t="shared" si="966"/>
        <v>atk_36824758</v>
      </c>
      <c r="AP3153" s="7" t="s">
        <v>3973</v>
      </c>
      <c r="AQ3153" s="7" t="s">
        <v>4001</v>
      </c>
      <c r="AR3153" s="7" t="s">
        <v>3975</v>
      </c>
      <c r="AS3153" s="7" t="s">
        <v>3976</v>
      </c>
      <c r="AU3153" s="7" t="str">
        <f t="shared" si="967"/>
        <v>hp_194746985;atk_36824758;hit_500000;miss_120;cirt_0;cirtSub_-3500</v>
      </c>
    </row>
    <row r="3154" spans="22:47" x14ac:dyDescent="0.2">
      <c r="V3154" s="7" t="str">
        <f t="shared" si="963"/>
        <v>诞生岛23-4</v>
      </c>
      <c r="W3154" s="7">
        <f t="shared" si="953"/>
        <v>6127</v>
      </c>
      <c r="X3154" s="9" t="s">
        <v>3498</v>
      </c>
      <c r="Y3154" s="9">
        <v>4</v>
      </c>
      <c r="Z3154" s="8">
        <f t="shared" si="968"/>
        <v>17170</v>
      </c>
      <c r="AA3154" s="6" t="s">
        <v>3967</v>
      </c>
      <c r="AB3154" s="6">
        <v>39491345</v>
      </c>
      <c r="AC3154" s="6">
        <f t="shared" si="955"/>
        <v>3.7225000000000001</v>
      </c>
      <c r="AD3154" s="6">
        <f t="shared" si="956"/>
        <v>147006531</v>
      </c>
      <c r="AE3154" s="6">
        <f t="shared" si="960"/>
        <v>43948820</v>
      </c>
      <c r="AF3154" s="6">
        <v>3870000</v>
      </c>
      <c r="AG3154" s="11">
        <f t="shared" si="958"/>
        <v>194825351</v>
      </c>
      <c r="AH3154">
        <f t="shared" si="957"/>
        <v>4.9333683367836674</v>
      </c>
      <c r="AI3154" s="53">
        <v>0.9</v>
      </c>
      <c r="AJ3154" s="7" t="str">
        <f t="shared" si="964"/>
        <v>hp_194825351</v>
      </c>
      <c r="AK3154" s="7" t="s">
        <v>3968</v>
      </c>
      <c r="AL3154" s="7">
        <v>8299720</v>
      </c>
      <c r="AM3154" s="7">
        <f>INT(IF(MOD(Y3154,3)=0,INT(AL3154*0.55),INT(AL3154*0.35)))</f>
        <v>2904902</v>
      </c>
      <c r="AN3154" s="54">
        <f t="shared" si="965"/>
        <v>36851018</v>
      </c>
      <c r="AO3154" s="7" t="str">
        <f t="shared" si="966"/>
        <v>atk_36851018</v>
      </c>
      <c r="AP3154" s="7" t="s">
        <v>3973</v>
      </c>
      <c r="AQ3154" s="7" t="s">
        <v>4001</v>
      </c>
      <c r="AR3154" s="7" t="s">
        <v>3975</v>
      </c>
      <c r="AS3154" s="7" t="s">
        <v>3976</v>
      </c>
      <c r="AU3154" s="7" t="str">
        <f t="shared" si="967"/>
        <v>hp_194825351;atk_36851018;hit_500000;miss_120;cirt_0;cirtSub_-3500</v>
      </c>
    </row>
    <row r="3155" spans="22:47" x14ac:dyDescent="0.2">
      <c r="V3155" s="7" t="str">
        <f t="shared" si="963"/>
        <v>诞生岛23-5</v>
      </c>
      <c r="W3155" s="7">
        <f t="shared" si="953"/>
        <v>6129</v>
      </c>
      <c r="X3155" s="9" t="s">
        <v>3498</v>
      </c>
      <c r="Y3155" s="9">
        <v>5</v>
      </c>
      <c r="Z3155" s="8">
        <f t="shared" si="968"/>
        <v>17175</v>
      </c>
      <c r="AA3155" s="6" t="s">
        <v>3967</v>
      </c>
      <c r="AB3155" s="6">
        <v>39512398</v>
      </c>
      <c r="AC3155" s="6">
        <f t="shared" si="955"/>
        <v>3.7225000000000001</v>
      </c>
      <c r="AD3155" s="6">
        <f t="shared" si="956"/>
        <v>147084901</v>
      </c>
      <c r="AE3155" s="6">
        <f t="shared" si="960"/>
        <v>43948820</v>
      </c>
      <c r="AF3155" s="6">
        <v>3870000</v>
      </c>
      <c r="AG3155" s="11">
        <f t="shared" si="958"/>
        <v>194903721</v>
      </c>
      <c r="AH3155">
        <f t="shared" si="957"/>
        <v>4.932723167042405</v>
      </c>
      <c r="AI3155" s="53">
        <v>0.9</v>
      </c>
      <c r="AJ3155" s="7" t="str">
        <f t="shared" si="964"/>
        <v>hp_194903721</v>
      </c>
      <c r="AK3155" s="7" t="s">
        <v>3968</v>
      </c>
      <c r="AL3155" s="7">
        <v>8306720</v>
      </c>
      <c r="AM3155" s="7">
        <f>INT(IF(MOD(Y3155,3)=0,INT(AL3155*0.55),INT(AL3155*0.35)))</f>
        <v>2907352</v>
      </c>
      <c r="AN3155" s="54">
        <f t="shared" si="965"/>
        <v>36877275</v>
      </c>
      <c r="AO3155" s="7" t="str">
        <f t="shared" si="966"/>
        <v>atk_36877275</v>
      </c>
      <c r="AP3155" s="7" t="s">
        <v>3973</v>
      </c>
      <c r="AQ3155" s="7" t="s">
        <v>4001</v>
      </c>
      <c r="AR3155" s="7" t="s">
        <v>3975</v>
      </c>
      <c r="AS3155" s="7" t="s">
        <v>3976</v>
      </c>
      <c r="AU3155" s="7" t="str">
        <f t="shared" si="967"/>
        <v>hp_194903721;atk_36877275;hit_500000;miss_120;cirt_0;cirtSub_-3500</v>
      </c>
    </row>
    <row r="3156" spans="22:47" x14ac:dyDescent="0.2">
      <c r="V3156" s="7" t="str">
        <f t="shared" si="963"/>
        <v>诞生岛23-6</v>
      </c>
      <c r="W3156" s="7">
        <f t="shared" si="953"/>
        <v>6131</v>
      </c>
      <c r="X3156" s="9" t="s">
        <v>3498</v>
      </c>
      <c r="Y3156" s="9">
        <v>6</v>
      </c>
      <c r="Z3156" s="8">
        <f t="shared" si="968"/>
        <v>17181</v>
      </c>
      <c r="AA3156" s="6" t="s">
        <v>3967</v>
      </c>
      <c r="AB3156" s="6">
        <v>39533453</v>
      </c>
      <c r="AC3156" s="6">
        <f t="shared" si="955"/>
        <v>3.7250000000000001</v>
      </c>
      <c r="AD3156" s="6">
        <f t="shared" si="956"/>
        <v>147262112</v>
      </c>
      <c r="AE3156" s="6">
        <f t="shared" si="960"/>
        <v>43948820</v>
      </c>
      <c r="AF3156" s="6">
        <v>3870000</v>
      </c>
      <c r="AG3156" s="11">
        <f t="shared" si="958"/>
        <v>195080932</v>
      </c>
      <c r="AH3156">
        <f t="shared" si="957"/>
        <v>4.9345786213008003</v>
      </c>
      <c r="AI3156" s="53">
        <v>0.9</v>
      </c>
      <c r="AJ3156" s="7" t="str">
        <f t="shared" si="964"/>
        <v>hp_195080932</v>
      </c>
      <c r="AK3156" s="7" t="s">
        <v>3968</v>
      </c>
      <c r="AL3156" s="7">
        <v>8313720</v>
      </c>
      <c r="AM3156" s="7">
        <f>INT(IF(MOD(Y3156,3)=0,INT(AL3156*0.55),INT(AL3156*0.35)))</f>
        <v>4572546</v>
      </c>
      <c r="AN3156" s="54">
        <f t="shared" si="965"/>
        <v>36922234</v>
      </c>
      <c r="AO3156" s="7" t="str">
        <f t="shared" si="966"/>
        <v>atk_36922234</v>
      </c>
      <c r="AP3156" s="7" t="s">
        <v>3973</v>
      </c>
      <c r="AQ3156" s="7" t="s">
        <v>4001</v>
      </c>
      <c r="AR3156" s="7" t="s">
        <v>3975</v>
      </c>
      <c r="AS3156" s="7" t="s">
        <v>3976</v>
      </c>
      <c r="AU3156" s="7" t="str">
        <f t="shared" si="967"/>
        <v>hp_195080932;atk_36922234;hit_500000;miss_120;cirt_0;cirtSub_-3500</v>
      </c>
    </row>
    <row r="3157" spans="22:47" x14ac:dyDescent="0.2">
      <c r="V3157" s="7" t="str">
        <f t="shared" si="963"/>
        <v>诞生岛23-7</v>
      </c>
      <c r="W3157" s="7">
        <f t="shared" si="953"/>
        <v>6133</v>
      </c>
      <c r="X3157" s="9" t="s">
        <v>3498</v>
      </c>
      <c r="Y3157" s="9">
        <v>7</v>
      </c>
      <c r="Z3157" s="8">
        <f t="shared" si="968"/>
        <v>17188</v>
      </c>
      <c r="AA3157" s="6" t="s">
        <v>3967</v>
      </c>
      <c r="AB3157" s="6">
        <v>39554511</v>
      </c>
      <c r="AC3157" s="6">
        <f t="shared" si="955"/>
        <v>3.7250000000000001</v>
      </c>
      <c r="AD3157" s="6">
        <f t="shared" si="956"/>
        <v>147340553</v>
      </c>
      <c r="AE3157" s="6">
        <f t="shared" si="960"/>
        <v>43948820</v>
      </c>
      <c r="AF3157" s="6">
        <v>3870000</v>
      </c>
      <c r="AG3157" s="11">
        <f t="shared" si="958"/>
        <v>195159373</v>
      </c>
      <c r="AH3157">
        <f t="shared" si="957"/>
        <v>4.9339346655050296</v>
      </c>
      <c r="AI3157" s="53">
        <v>0.9</v>
      </c>
      <c r="AJ3157" s="7" t="str">
        <f t="shared" si="964"/>
        <v>hp_195159373</v>
      </c>
      <c r="AK3157" s="7" t="s">
        <v>3968</v>
      </c>
      <c r="AL3157" s="7">
        <v>8320720</v>
      </c>
      <c r="AM3157" s="7">
        <f>INT(IF(MOD(Y3157,3)=0,INT(AL3157*0.55),INT(AL3157*0.35)))</f>
        <v>2912252</v>
      </c>
      <c r="AN3157" s="54">
        <f t="shared" si="965"/>
        <v>36948499</v>
      </c>
      <c r="AO3157" s="7" t="str">
        <f t="shared" si="966"/>
        <v>atk_36948499</v>
      </c>
      <c r="AP3157" s="7" t="s">
        <v>3973</v>
      </c>
      <c r="AQ3157" s="7" t="s">
        <v>4001</v>
      </c>
      <c r="AR3157" s="7" t="s">
        <v>3975</v>
      </c>
      <c r="AS3157" s="7" t="s">
        <v>3976</v>
      </c>
      <c r="AU3157" s="7" t="str">
        <f t="shared" si="967"/>
        <v>hp_195159373;atk_36948499;hit_500000;miss_120;cirt_0;cirtSub_-3500</v>
      </c>
    </row>
    <row r="3158" spans="22:47" x14ac:dyDescent="0.2">
      <c r="V3158" s="7" t="str">
        <f t="shared" si="963"/>
        <v>诞生岛23-8</v>
      </c>
      <c r="W3158" s="7">
        <f t="shared" si="953"/>
        <v>6135</v>
      </c>
      <c r="X3158" s="9" t="s">
        <v>3498</v>
      </c>
      <c r="Y3158" s="9">
        <v>8</v>
      </c>
      <c r="Z3158" s="8">
        <f t="shared" si="968"/>
        <v>17196</v>
      </c>
      <c r="AA3158" s="6" t="s">
        <v>3967</v>
      </c>
      <c r="AB3158" s="6">
        <v>39575572</v>
      </c>
      <c r="AC3158" s="6">
        <f t="shared" si="955"/>
        <v>3.7250000000000001</v>
      </c>
      <c r="AD3158" s="6">
        <f t="shared" si="956"/>
        <v>147419005</v>
      </c>
      <c r="AE3158" s="6">
        <f t="shared" si="960"/>
        <v>43948820</v>
      </c>
      <c r="AF3158" s="6">
        <v>3870000</v>
      </c>
      <c r="AG3158" s="11">
        <f t="shared" si="958"/>
        <v>195237825</v>
      </c>
      <c r="AH3158">
        <f t="shared" si="957"/>
        <v>4.9332912989861519</v>
      </c>
      <c r="AI3158" s="53">
        <v>0.9</v>
      </c>
      <c r="AJ3158" s="7" t="str">
        <f t="shared" si="964"/>
        <v>hp_195237825</v>
      </c>
      <c r="AK3158" s="7" t="s">
        <v>3968</v>
      </c>
      <c r="AL3158" s="7">
        <v>8327720</v>
      </c>
      <c r="AM3158" s="7">
        <f>INT(IF(MOD(Y3158,3)=0,INT(AL3158*0.55),INT(AL3158*0.35)))</f>
        <v>2914702</v>
      </c>
      <c r="AN3158" s="54">
        <f t="shared" si="965"/>
        <v>36974761</v>
      </c>
      <c r="AO3158" s="7" t="str">
        <f t="shared" si="966"/>
        <v>atk_36974761</v>
      </c>
      <c r="AP3158" s="7" t="s">
        <v>3973</v>
      </c>
      <c r="AQ3158" s="7" t="s">
        <v>4001</v>
      </c>
      <c r="AR3158" s="7" t="s">
        <v>3975</v>
      </c>
      <c r="AS3158" s="7" t="s">
        <v>3976</v>
      </c>
      <c r="AU3158" s="7" t="str">
        <f t="shared" si="967"/>
        <v>hp_195237825;atk_36974761;hit_500000;miss_120;cirt_0;cirtSub_-3500</v>
      </c>
    </row>
    <row r="3159" spans="22:47" x14ac:dyDescent="0.2">
      <c r="V3159" s="7" t="str">
        <f t="shared" si="963"/>
        <v>诞生岛23-9</v>
      </c>
      <c r="W3159" s="7">
        <f t="shared" si="953"/>
        <v>6137</v>
      </c>
      <c r="X3159" s="9" t="s">
        <v>3498</v>
      </c>
      <c r="Y3159" s="9">
        <v>9</v>
      </c>
      <c r="Z3159" s="8">
        <f t="shared" si="968"/>
        <v>17205</v>
      </c>
      <c r="AA3159" s="6" t="s">
        <v>3967</v>
      </c>
      <c r="AB3159" s="6">
        <v>39596634</v>
      </c>
      <c r="AC3159" s="6">
        <f t="shared" si="955"/>
        <v>3.7275</v>
      </c>
      <c r="AD3159" s="6">
        <f t="shared" si="956"/>
        <v>147596453</v>
      </c>
      <c r="AE3159" s="6">
        <f t="shared" si="960"/>
        <v>43948820</v>
      </c>
      <c r="AF3159" s="6">
        <v>3870000</v>
      </c>
      <c r="AG3159" s="11">
        <f t="shared" si="958"/>
        <v>195415273</v>
      </c>
      <c r="AH3159">
        <f t="shared" si="957"/>
        <v>4.9351486037929382</v>
      </c>
      <c r="AI3159" s="53">
        <v>0.9</v>
      </c>
      <c r="AJ3159" s="7" t="str">
        <f t="shared" si="964"/>
        <v>hp_195415273</v>
      </c>
      <c r="AK3159" s="7" t="s">
        <v>3968</v>
      </c>
      <c r="AL3159" s="7">
        <v>8334720</v>
      </c>
      <c r="AM3159" s="7">
        <f>INT(IF(MOD(Y3159,3)=0,INT(AL3159*0.55),INT(AL3159*0.35)))</f>
        <v>4584096</v>
      </c>
      <c r="AN3159" s="54">
        <f t="shared" si="965"/>
        <v>37019773</v>
      </c>
      <c r="AO3159" s="7" t="str">
        <f t="shared" si="966"/>
        <v>atk_37019773</v>
      </c>
      <c r="AP3159" s="7" t="s">
        <v>3973</v>
      </c>
      <c r="AQ3159" s="7" t="s">
        <v>4001</v>
      </c>
      <c r="AR3159" s="7" t="s">
        <v>3975</v>
      </c>
      <c r="AS3159" s="7" t="s">
        <v>3976</v>
      </c>
      <c r="AU3159" s="7" t="str">
        <f t="shared" si="967"/>
        <v>hp_195415273;atk_37019773;hit_500000;miss_120;cirt_0;cirtSub_-3500</v>
      </c>
    </row>
    <row r="3160" spans="22:47" x14ac:dyDescent="0.2">
      <c r="V3160" s="7" t="str">
        <f t="shared" si="963"/>
        <v>诞生岛23-10</v>
      </c>
      <c r="W3160" s="7">
        <f t="shared" si="953"/>
        <v>6139</v>
      </c>
      <c r="X3160" s="9" t="s">
        <v>3498</v>
      </c>
      <c r="Y3160" s="9">
        <v>10</v>
      </c>
      <c r="Z3160" s="8">
        <f t="shared" si="968"/>
        <v>17215</v>
      </c>
      <c r="AA3160" s="6" t="s">
        <v>3967</v>
      </c>
      <c r="AB3160" s="6">
        <v>39617697</v>
      </c>
      <c r="AC3160" s="6">
        <f t="shared" si="955"/>
        <v>3.7275</v>
      </c>
      <c r="AD3160" s="6">
        <f t="shared" si="956"/>
        <v>147674965</v>
      </c>
      <c r="AE3160" s="6">
        <f t="shared" si="960"/>
        <v>43948820</v>
      </c>
      <c r="AF3160" s="6">
        <v>3870000</v>
      </c>
      <c r="AG3160" s="11">
        <f t="shared" si="958"/>
        <v>195493785</v>
      </c>
      <c r="AH3160">
        <f t="shared" si="957"/>
        <v>4.9345065413570106</v>
      </c>
      <c r="AI3160" s="53">
        <v>0.9</v>
      </c>
      <c r="AJ3160" s="7" t="str">
        <f t="shared" si="964"/>
        <v>hp_195493785</v>
      </c>
      <c r="AK3160" s="7" t="s">
        <v>3968</v>
      </c>
      <c r="AL3160" s="7">
        <v>8341720</v>
      </c>
      <c r="AM3160" s="7">
        <f>INT(IF(MOD(Y3160,3)=0,INT(AL3160*0.55),INT(AL3160*0.35)))</f>
        <v>2919602</v>
      </c>
      <c r="AN3160" s="54">
        <f t="shared" si="965"/>
        <v>37046044</v>
      </c>
      <c r="AO3160" s="7" t="str">
        <f t="shared" si="966"/>
        <v>atk_37046044</v>
      </c>
      <c r="AP3160" s="7" t="s">
        <v>3973</v>
      </c>
      <c r="AQ3160" s="7" t="s">
        <v>4001</v>
      </c>
      <c r="AR3160" s="7" t="s">
        <v>3975</v>
      </c>
      <c r="AS3160" s="7" t="s">
        <v>3976</v>
      </c>
      <c r="AU3160" s="7" t="str">
        <f t="shared" si="967"/>
        <v>hp_195493785;atk_37046044;hit_500000;miss_120;cirt_0;cirtSub_-3500</v>
      </c>
    </row>
    <row r="3161" spans="22:47" x14ac:dyDescent="0.2">
      <c r="V3161" s="7" t="str">
        <f t="shared" si="963"/>
        <v>诞生岛24-1</v>
      </c>
      <c r="W3161" s="7">
        <f t="shared" si="953"/>
        <v>6141</v>
      </c>
      <c r="X3161" s="9" t="s">
        <v>3499</v>
      </c>
      <c r="Y3161" s="9">
        <v>1</v>
      </c>
      <c r="Z3161" s="8">
        <f t="shared" si="968"/>
        <v>17216</v>
      </c>
      <c r="AA3161" s="6" t="s">
        <v>3967</v>
      </c>
      <c r="AB3161" s="6">
        <v>39638761</v>
      </c>
      <c r="AC3161" s="6">
        <f t="shared" si="955"/>
        <v>3.73</v>
      </c>
      <c r="AD3161" s="6">
        <f t="shared" si="956"/>
        <v>147852578</v>
      </c>
      <c r="AE3161" s="6">
        <f t="shared" ref="AE3161" si="971">IF(MOD(Y3161,1)=0,INT(AD3160*0.3),0)</f>
        <v>44302489</v>
      </c>
      <c r="AF3161" s="6">
        <v>3870000</v>
      </c>
      <c r="AG3161" s="11">
        <f t="shared" si="958"/>
        <v>196025067</v>
      </c>
      <c r="AH3161">
        <f t="shared" si="957"/>
        <v>4.945287442258854</v>
      </c>
      <c r="AI3161" s="53">
        <v>0.9</v>
      </c>
      <c r="AJ3161" s="7" t="str">
        <f t="shared" si="964"/>
        <v>hp_196025067</v>
      </c>
      <c r="AK3161" s="7" t="s">
        <v>3968</v>
      </c>
      <c r="AL3161" s="7">
        <v>8348720</v>
      </c>
      <c r="AM3161" s="7">
        <f>INT(IF(MOD(Y3161,3)=0,INT(AL3161*0.55),INT(AL3161*0.35)))</f>
        <v>2922052</v>
      </c>
      <c r="AN3161" s="54">
        <f t="shared" si="965"/>
        <v>37158138</v>
      </c>
      <c r="AO3161" s="7" t="str">
        <f t="shared" si="966"/>
        <v>atk_37158138</v>
      </c>
      <c r="AP3161" s="7" t="s">
        <v>3973</v>
      </c>
      <c r="AQ3161" s="7" t="s">
        <v>4001</v>
      </c>
      <c r="AR3161" s="7" t="s">
        <v>3975</v>
      </c>
      <c r="AS3161" s="7" t="s">
        <v>3976</v>
      </c>
      <c r="AU3161" s="7" t="str">
        <f t="shared" si="967"/>
        <v>hp_196025067;atk_37158138;hit_500000;miss_120;cirt_0;cirtSub_-3500</v>
      </c>
    </row>
    <row r="3162" spans="22:47" x14ac:dyDescent="0.2">
      <c r="V3162" s="7" t="str">
        <f t="shared" si="963"/>
        <v>诞生岛24-2</v>
      </c>
      <c r="W3162" s="7">
        <f t="shared" si="953"/>
        <v>6143</v>
      </c>
      <c r="X3162" s="9" t="s">
        <v>3499</v>
      </c>
      <c r="Y3162" s="9">
        <v>2</v>
      </c>
      <c r="Z3162" s="8">
        <f t="shared" si="968"/>
        <v>17218</v>
      </c>
      <c r="AA3162" s="6" t="s">
        <v>3967</v>
      </c>
      <c r="AB3162" s="6">
        <v>39659828</v>
      </c>
      <c r="AC3162" s="6">
        <f t="shared" si="955"/>
        <v>3.73</v>
      </c>
      <c r="AD3162" s="6">
        <f t="shared" si="956"/>
        <v>147931158</v>
      </c>
      <c r="AE3162" s="6">
        <f t="shared" si="960"/>
        <v>44302489</v>
      </c>
      <c r="AF3162" s="6">
        <v>3870000</v>
      </c>
      <c r="AG3162" s="11">
        <f t="shared" si="958"/>
        <v>196103647</v>
      </c>
      <c r="AH3162">
        <f t="shared" si="957"/>
        <v>4.9446418930510738</v>
      </c>
      <c r="AI3162" s="53">
        <v>0.9</v>
      </c>
      <c r="AJ3162" s="7" t="str">
        <f t="shared" si="964"/>
        <v>hp_196103647</v>
      </c>
      <c r="AK3162" s="7" t="s">
        <v>3968</v>
      </c>
      <c r="AL3162" s="7">
        <v>8355720</v>
      </c>
      <c r="AM3162" s="7">
        <f>INT(IF(MOD(Y3162,3)=0,INT(AL3162*0.55),INT(AL3162*0.35)))</f>
        <v>2924502</v>
      </c>
      <c r="AN3162" s="54">
        <f t="shared" si="965"/>
        <v>37184438</v>
      </c>
      <c r="AO3162" s="7" t="str">
        <f t="shared" si="966"/>
        <v>atk_37184438</v>
      </c>
      <c r="AP3162" s="7" t="s">
        <v>3973</v>
      </c>
      <c r="AQ3162" s="7" t="s">
        <v>4001</v>
      </c>
      <c r="AR3162" s="7" t="s">
        <v>3975</v>
      </c>
      <c r="AS3162" s="7" t="s">
        <v>3976</v>
      </c>
      <c r="AU3162" s="7" t="str">
        <f t="shared" si="967"/>
        <v>hp_196103647;atk_37184438;hit_500000;miss_120;cirt_0;cirtSub_-3500</v>
      </c>
    </row>
    <row r="3163" spans="22:47" x14ac:dyDescent="0.2">
      <c r="V3163" s="7" t="str">
        <f t="shared" si="963"/>
        <v>诞生岛24-3</v>
      </c>
      <c r="W3163" s="7">
        <f t="shared" si="953"/>
        <v>6145</v>
      </c>
      <c r="X3163" s="9" t="s">
        <v>3499</v>
      </c>
      <c r="Y3163" s="9">
        <v>3</v>
      </c>
      <c r="Z3163" s="8">
        <f t="shared" si="968"/>
        <v>17221</v>
      </c>
      <c r="AA3163" s="6" t="s">
        <v>3967</v>
      </c>
      <c r="AB3163" s="6">
        <v>39680897</v>
      </c>
      <c r="AC3163" s="6">
        <f t="shared" si="955"/>
        <v>3.7324999999999999</v>
      </c>
      <c r="AD3163" s="6">
        <f t="shared" si="956"/>
        <v>148108948</v>
      </c>
      <c r="AE3163" s="6">
        <f t="shared" si="960"/>
        <v>44302489</v>
      </c>
      <c r="AF3163" s="6">
        <v>3870000</v>
      </c>
      <c r="AG3163" s="11">
        <f t="shared" si="958"/>
        <v>196281437</v>
      </c>
      <c r="AH3163">
        <f t="shared" si="957"/>
        <v>4.946496975610204</v>
      </c>
      <c r="AI3163" s="53">
        <v>0.9</v>
      </c>
      <c r="AJ3163" s="7" t="str">
        <f t="shared" si="964"/>
        <v>hp_196281437</v>
      </c>
      <c r="AK3163" s="7" t="s">
        <v>3968</v>
      </c>
      <c r="AL3163" s="7">
        <v>8362720</v>
      </c>
      <c r="AM3163" s="7">
        <f>INT(IF(MOD(Y3163,3)=0,INT(AL3163*0.55),INT(AL3163*0.35)))</f>
        <v>4599496</v>
      </c>
      <c r="AN3163" s="54">
        <f t="shared" si="965"/>
        <v>37229552</v>
      </c>
      <c r="AO3163" s="7" t="str">
        <f t="shared" si="966"/>
        <v>atk_37229552</v>
      </c>
      <c r="AP3163" s="7" t="s">
        <v>3973</v>
      </c>
      <c r="AQ3163" s="7" t="s">
        <v>4001</v>
      </c>
      <c r="AR3163" s="7" t="s">
        <v>3975</v>
      </c>
      <c r="AS3163" s="7" t="s">
        <v>3976</v>
      </c>
      <c r="AU3163" s="7" t="str">
        <f t="shared" si="967"/>
        <v>hp_196281437;atk_37229552;hit_500000;miss_120;cirt_0;cirtSub_-3500</v>
      </c>
    </row>
    <row r="3164" spans="22:47" x14ac:dyDescent="0.2">
      <c r="V3164" s="7" t="str">
        <f t="shared" si="963"/>
        <v>诞生岛24-4</v>
      </c>
      <c r="W3164" s="7">
        <f t="shared" si="953"/>
        <v>6147</v>
      </c>
      <c r="X3164" s="9" t="s">
        <v>3499</v>
      </c>
      <c r="Y3164" s="9">
        <v>4</v>
      </c>
      <c r="Z3164" s="8">
        <f t="shared" si="968"/>
        <v>17225</v>
      </c>
      <c r="AA3164" s="6" t="s">
        <v>3967</v>
      </c>
      <c r="AB3164" s="6">
        <v>39701967</v>
      </c>
      <c r="AC3164" s="6">
        <f t="shared" si="955"/>
        <v>3.7324999999999999</v>
      </c>
      <c r="AD3164" s="6">
        <f t="shared" si="956"/>
        <v>148187591</v>
      </c>
      <c r="AE3164" s="6">
        <f t="shared" si="960"/>
        <v>44302489</v>
      </c>
      <c r="AF3164" s="6">
        <v>3870000</v>
      </c>
      <c r="AG3164" s="11">
        <f t="shared" si="958"/>
        <v>196360080</v>
      </c>
      <c r="AH3164">
        <f t="shared" si="957"/>
        <v>4.9458526828154383</v>
      </c>
      <c r="AI3164" s="53">
        <v>0.9</v>
      </c>
      <c r="AJ3164" s="7" t="str">
        <f t="shared" si="964"/>
        <v>hp_196360080</v>
      </c>
      <c r="AK3164" s="7" t="s">
        <v>3968</v>
      </c>
      <c r="AL3164" s="7">
        <v>8369720</v>
      </c>
      <c r="AM3164" s="7">
        <f>INT(IF(MOD(Y3164,3)=0,INT(AL3164*0.55),INT(AL3164*0.35)))</f>
        <v>2929402</v>
      </c>
      <c r="AN3164" s="54">
        <f t="shared" si="965"/>
        <v>37255861</v>
      </c>
      <c r="AO3164" s="7" t="str">
        <f t="shared" si="966"/>
        <v>atk_37255861</v>
      </c>
      <c r="AP3164" s="7" t="s">
        <v>3973</v>
      </c>
      <c r="AQ3164" s="7" t="s">
        <v>4001</v>
      </c>
      <c r="AR3164" s="7" t="s">
        <v>3975</v>
      </c>
      <c r="AS3164" s="7" t="s">
        <v>3976</v>
      </c>
      <c r="AU3164" s="7" t="str">
        <f t="shared" si="967"/>
        <v>hp_196360080;atk_37255861;hit_500000;miss_120;cirt_0;cirtSub_-3500</v>
      </c>
    </row>
    <row r="3165" spans="22:47" x14ac:dyDescent="0.2">
      <c r="V3165" s="7" t="str">
        <f t="shared" si="963"/>
        <v>诞生岛24-5</v>
      </c>
      <c r="W3165" s="7">
        <f t="shared" ref="W3165:W3228" si="972">W3164+2</f>
        <v>6149</v>
      </c>
      <c r="X3165" s="9" t="s">
        <v>3499</v>
      </c>
      <c r="Y3165" s="9">
        <v>5</v>
      </c>
      <c r="Z3165" s="8">
        <f t="shared" si="968"/>
        <v>17230</v>
      </c>
      <c r="AA3165" s="6" t="s">
        <v>3967</v>
      </c>
      <c r="AB3165" s="6">
        <v>39723040</v>
      </c>
      <c r="AC3165" s="6">
        <f t="shared" si="955"/>
        <v>3.7324999999999999</v>
      </c>
      <c r="AD3165" s="6">
        <f t="shared" si="956"/>
        <v>148266246</v>
      </c>
      <c r="AE3165" s="6">
        <f t="shared" si="960"/>
        <v>44302489</v>
      </c>
      <c r="AF3165" s="6">
        <v>3870000</v>
      </c>
      <c r="AG3165" s="11">
        <f t="shared" si="958"/>
        <v>196438735</v>
      </c>
      <c r="AH3165">
        <f t="shared" si="957"/>
        <v>4.9452090021307535</v>
      </c>
      <c r="AI3165" s="53">
        <v>0.9</v>
      </c>
      <c r="AJ3165" s="7" t="str">
        <f t="shared" si="964"/>
        <v>hp_196438735</v>
      </c>
      <c r="AK3165" s="7" t="s">
        <v>3968</v>
      </c>
      <c r="AL3165" s="7">
        <v>8376720</v>
      </c>
      <c r="AM3165" s="7">
        <f>INT(IF(MOD(Y3165,3)=0,INT(AL3165*0.55),INT(AL3165*0.35)))</f>
        <v>2931852</v>
      </c>
      <c r="AN3165" s="54">
        <f t="shared" si="965"/>
        <v>37282168</v>
      </c>
      <c r="AO3165" s="7" t="str">
        <f t="shared" si="966"/>
        <v>atk_37282168</v>
      </c>
      <c r="AP3165" s="7" t="s">
        <v>3973</v>
      </c>
      <c r="AQ3165" s="7" t="s">
        <v>4001</v>
      </c>
      <c r="AR3165" s="7" t="s">
        <v>3975</v>
      </c>
      <c r="AS3165" s="7" t="s">
        <v>3976</v>
      </c>
      <c r="AU3165" s="7" t="str">
        <f t="shared" si="967"/>
        <v>hp_196438735;atk_37282168;hit_500000;miss_120;cirt_0;cirtSub_-3500</v>
      </c>
    </row>
    <row r="3166" spans="22:47" x14ac:dyDescent="0.2">
      <c r="V3166" s="7" t="str">
        <f t="shared" si="963"/>
        <v>诞生岛24-6</v>
      </c>
      <c r="W3166" s="7">
        <f t="shared" si="972"/>
        <v>6151</v>
      </c>
      <c r="X3166" s="9" t="s">
        <v>3499</v>
      </c>
      <c r="Y3166" s="9">
        <v>6</v>
      </c>
      <c r="Z3166" s="8">
        <f t="shared" si="968"/>
        <v>17236</v>
      </c>
      <c r="AA3166" s="6" t="s">
        <v>3967</v>
      </c>
      <c r="AB3166" s="6">
        <v>39744114</v>
      </c>
      <c r="AC3166" s="6">
        <f t="shared" si="955"/>
        <v>3.7349999999999999</v>
      </c>
      <c r="AD3166" s="6">
        <f t="shared" si="956"/>
        <v>148444265</v>
      </c>
      <c r="AE3166" s="6">
        <f t="shared" si="960"/>
        <v>44302489</v>
      </c>
      <c r="AF3166" s="6">
        <v>3870000</v>
      </c>
      <c r="AG3166" s="11">
        <f t="shared" si="958"/>
        <v>196616754</v>
      </c>
      <c r="AH3166">
        <f t="shared" si="957"/>
        <v>4.9470659730897513</v>
      </c>
      <c r="AI3166" s="53">
        <v>0.9</v>
      </c>
      <c r="AJ3166" s="7" t="str">
        <f t="shared" si="964"/>
        <v>hp_196616754</v>
      </c>
      <c r="AK3166" s="7" t="s">
        <v>3968</v>
      </c>
      <c r="AL3166" s="7">
        <v>8383720</v>
      </c>
      <c r="AM3166" s="7">
        <f>INT(IF(MOD(Y3166,3)=0,INT(AL3166*0.55),INT(AL3166*0.35)))</f>
        <v>4611046</v>
      </c>
      <c r="AN3166" s="54">
        <f t="shared" si="965"/>
        <v>37327334</v>
      </c>
      <c r="AO3166" s="7" t="str">
        <f t="shared" si="966"/>
        <v>atk_37327334</v>
      </c>
      <c r="AP3166" s="7" t="s">
        <v>3973</v>
      </c>
      <c r="AQ3166" s="7" t="s">
        <v>4001</v>
      </c>
      <c r="AR3166" s="7" t="s">
        <v>3975</v>
      </c>
      <c r="AS3166" s="7" t="s">
        <v>3976</v>
      </c>
      <c r="AU3166" s="7" t="str">
        <f t="shared" si="967"/>
        <v>hp_196616754;atk_37327334;hit_500000;miss_120;cirt_0;cirtSub_-3500</v>
      </c>
    </row>
    <row r="3167" spans="22:47" x14ac:dyDescent="0.2">
      <c r="V3167" s="7" t="str">
        <f t="shared" si="963"/>
        <v>诞生岛24-7</v>
      </c>
      <c r="W3167" s="7">
        <f t="shared" si="972"/>
        <v>6153</v>
      </c>
      <c r="X3167" s="9" t="s">
        <v>3499</v>
      </c>
      <c r="Y3167" s="9">
        <v>7</v>
      </c>
      <c r="Z3167" s="8">
        <f t="shared" si="968"/>
        <v>17243</v>
      </c>
      <c r="AA3167" s="6" t="s">
        <v>3967</v>
      </c>
      <c r="AB3167" s="6">
        <v>39765189</v>
      </c>
      <c r="AC3167" s="6">
        <f t="shared" ref="AC3167:AC3230" si="973">0.6+INT((Z3167-1)/55)*0.01+INT(Y3167/3)*0.0025</f>
        <v>3.7349999999999999</v>
      </c>
      <c r="AD3167" s="6">
        <f t="shared" ref="AD3167:AD3230" si="974">INT(AB3167*AC3167)</f>
        <v>148522980</v>
      </c>
      <c r="AE3167" s="6">
        <f t="shared" si="960"/>
        <v>44302489</v>
      </c>
      <c r="AF3167" s="6">
        <v>3870000</v>
      </c>
      <c r="AG3167" s="11">
        <f t="shared" si="958"/>
        <v>196695469</v>
      </c>
      <c r="AH3167">
        <f t="shared" si="957"/>
        <v>4.9464235917500607</v>
      </c>
      <c r="AI3167" s="53">
        <v>0.9</v>
      </c>
      <c r="AJ3167" s="7" t="str">
        <f t="shared" si="964"/>
        <v>hp_196695469</v>
      </c>
      <c r="AK3167" s="7" t="s">
        <v>3968</v>
      </c>
      <c r="AL3167" s="7">
        <v>8390720</v>
      </c>
      <c r="AM3167" s="7">
        <f>INT(IF(MOD(Y3167,3)=0,INT(AL3167*0.55),INT(AL3167*0.35)))</f>
        <v>2936752</v>
      </c>
      <c r="AN3167" s="54">
        <f t="shared" si="965"/>
        <v>37353649</v>
      </c>
      <c r="AO3167" s="7" t="str">
        <f t="shared" si="966"/>
        <v>atk_37353649</v>
      </c>
      <c r="AP3167" s="7" t="s">
        <v>3973</v>
      </c>
      <c r="AQ3167" s="7" t="s">
        <v>4001</v>
      </c>
      <c r="AR3167" s="7" t="s">
        <v>3975</v>
      </c>
      <c r="AS3167" s="7" t="s">
        <v>3976</v>
      </c>
      <c r="AU3167" s="7" t="str">
        <f t="shared" si="967"/>
        <v>hp_196695469;atk_37353649;hit_500000;miss_120;cirt_0;cirtSub_-3500</v>
      </c>
    </row>
    <row r="3168" spans="22:47" x14ac:dyDescent="0.2">
      <c r="V3168" s="7" t="str">
        <f t="shared" si="963"/>
        <v>诞生岛24-8</v>
      </c>
      <c r="W3168" s="7">
        <f t="shared" si="972"/>
        <v>6155</v>
      </c>
      <c r="X3168" s="9" t="s">
        <v>3499</v>
      </c>
      <c r="Y3168" s="9">
        <v>8</v>
      </c>
      <c r="Z3168" s="8">
        <f t="shared" si="968"/>
        <v>17251</v>
      </c>
      <c r="AA3168" s="6" t="s">
        <v>3967</v>
      </c>
      <c r="AB3168" s="6">
        <v>39786267</v>
      </c>
      <c r="AC3168" s="6">
        <f t="shared" si="973"/>
        <v>3.7349999999999999</v>
      </c>
      <c r="AD3168" s="6">
        <f t="shared" si="974"/>
        <v>148601707</v>
      </c>
      <c r="AE3168" s="6">
        <f t="shared" si="960"/>
        <v>44302489</v>
      </c>
      <c r="AF3168" s="6">
        <v>3870000</v>
      </c>
      <c r="AG3168" s="11">
        <f t="shared" si="958"/>
        <v>196774196</v>
      </c>
      <c r="AH3168">
        <f t="shared" ref="AH3168:AH3231" si="975">AG3168/AB3168</f>
        <v>4.9457818196414358</v>
      </c>
      <c r="AI3168" s="53">
        <v>0.9</v>
      </c>
      <c r="AJ3168" s="7" t="str">
        <f t="shared" si="964"/>
        <v>hp_196774196</v>
      </c>
      <c r="AK3168" s="7" t="s">
        <v>3968</v>
      </c>
      <c r="AL3168" s="7">
        <v>8397720</v>
      </c>
      <c r="AM3168" s="7">
        <f>INT(IF(MOD(Y3168,3)=0,INT(AL3168*0.55),INT(AL3168*0.35)))</f>
        <v>2939202</v>
      </c>
      <c r="AN3168" s="54">
        <f t="shared" si="965"/>
        <v>37379961</v>
      </c>
      <c r="AO3168" s="7" t="str">
        <f t="shared" si="966"/>
        <v>atk_37379961</v>
      </c>
      <c r="AP3168" s="7" t="s">
        <v>3973</v>
      </c>
      <c r="AQ3168" s="7" t="s">
        <v>4001</v>
      </c>
      <c r="AR3168" s="7" t="s">
        <v>3975</v>
      </c>
      <c r="AS3168" s="7" t="s">
        <v>3976</v>
      </c>
      <c r="AU3168" s="7" t="str">
        <f t="shared" si="967"/>
        <v>hp_196774196;atk_37379961;hit_500000;miss_120;cirt_0;cirtSub_-3500</v>
      </c>
    </row>
    <row r="3169" spans="22:47" x14ac:dyDescent="0.2">
      <c r="V3169" s="7" t="str">
        <f t="shared" si="963"/>
        <v>诞生岛24-9</v>
      </c>
      <c r="W3169" s="7">
        <f t="shared" si="972"/>
        <v>6157</v>
      </c>
      <c r="X3169" s="9" t="s">
        <v>3499</v>
      </c>
      <c r="Y3169" s="9">
        <v>9</v>
      </c>
      <c r="Z3169" s="8">
        <f t="shared" si="968"/>
        <v>17260</v>
      </c>
      <c r="AA3169" s="6" t="s">
        <v>3967</v>
      </c>
      <c r="AB3169" s="6">
        <v>39807348</v>
      </c>
      <c r="AC3169" s="6">
        <f t="shared" si="973"/>
        <v>3.7374999999999998</v>
      </c>
      <c r="AD3169" s="6">
        <f t="shared" si="974"/>
        <v>148779963</v>
      </c>
      <c r="AE3169" s="6">
        <f t="shared" si="960"/>
        <v>44302489</v>
      </c>
      <c r="AF3169" s="6">
        <v>3870000</v>
      </c>
      <c r="AG3169" s="11">
        <f t="shared" ref="AG3169:AG3232" si="976">INT(AD3169*1)+AF3169+AE3169</f>
        <v>196952452</v>
      </c>
      <c r="AH3169">
        <f t="shared" si="975"/>
        <v>4.9476406215254531</v>
      </c>
      <c r="AI3169" s="53">
        <v>0.9</v>
      </c>
      <c r="AJ3169" s="7" t="str">
        <f t="shared" si="964"/>
        <v>hp_196952452</v>
      </c>
      <c r="AK3169" s="7" t="s">
        <v>3968</v>
      </c>
      <c r="AL3169" s="7">
        <v>8404720</v>
      </c>
      <c r="AM3169" s="7">
        <f>INT(IF(MOD(Y3169,3)=0,INT(AL3169*0.55),INT(AL3169*0.35)))</f>
        <v>4622596</v>
      </c>
      <c r="AN3169" s="54">
        <f t="shared" si="965"/>
        <v>37425180</v>
      </c>
      <c r="AO3169" s="7" t="str">
        <f t="shared" si="966"/>
        <v>atk_37425180</v>
      </c>
      <c r="AP3169" s="7" t="s">
        <v>3973</v>
      </c>
      <c r="AQ3169" s="7" t="s">
        <v>4001</v>
      </c>
      <c r="AR3169" s="7" t="s">
        <v>3975</v>
      </c>
      <c r="AS3169" s="7" t="s">
        <v>3976</v>
      </c>
      <c r="AU3169" s="7" t="str">
        <f t="shared" si="967"/>
        <v>hp_196952452;atk_37425180;hit_500000;miss_120;cirt_0;cirtSub_-3500</v>
      </c>
    </row>
    <row r="3170" spans="22:47" x14ac:dyDescent="0.2">
      <c r="V3170" s="7" t="str">
        <f t="shared" si="963"/>
        <v>诞生岛24-10</v>
      </c>
      <c r="W3170" s="7">
        <f t="shared" si="972"/>
        <v>6159</v>
      </c>
      <c r="X3170" s="9" t="s">
        <v>3499</v>
      </c>
      <c r="Y3170" s="9">
        <v>10</v>
      </c>
      <c r="Z3170" s="8">
        <f t="shared" si="968"/>
        <v>17270</v>
      </c>
      <c r="AA3170" s="6" t="s">
        <v>3967</v>
      </c>
      <c r="AB3170" s="6">
        <v>39828430</v>
      </c>
      <c r="AC3170" s="6">
        <f t="shared" si="973"/>
        <v>3.7374999999999998</v>
      </c>
      <c r="AD3170" s="6">
        <f t="shared" si="974"/>
        <v>148858757</v>
      </c>
      <c r="AE3170" s="6">
        <f t="shared" si="960"/>
        <v>44302489</v>
      </c>
      <c r="AF3170" s="6">
        <v>3870000</v>
      </c>
      <c r="AG3170" s="11">
        <f t="shared" si="976"/>
        <v>197031246</v>
      </c>
      <c r="AH3170">
        <f t="shared" si="975"/>
        <v>4.9470000700504642</v>
      </c>
      <c r="AI3170" s="53">
        <v>0.9</v>
      </c>
      <c r="AJ3170" s="7" t="str">
        <f t="shared" si="964"/>
        <v>hp_197031246</v>
      </c>
      <c r="AK3170" s="7" t="s">
        <v>3968</v>
      </c>
      <c r="AL3170" s="7">
        <v>8411720</v>
      </c>
      <c r="AM3170" s="7">
        <f>INT(IF(MOD(Y3170,3)=0,INT(AL3170*0.55),INT(AL3170*0.35)))</f>
        <v>2944102</v>
      </c>
      <c r="AN3170" s="54">
        <f t="shared" si="965"/>
        <v>37451501</v>
      </c>
      <c r="AO3170" s="7" t="str">
        <f t="shared" si="966"/>
        <v>atk_37451501</v>
      </c>
      <c r="AP3170" s="7" t="s">
        <v>3973</v>
      </c>
      <c r="AQ3170" s="7" t="s">
        <v>4001</v>
      </c>
      <c r="AR3170" s="7" t="s">
        <v>3975</v>
      </c>
      <c r="AS3170" s="7" t="s">
        <v>3976</v>
      </c>
      <c r="AU3170" s="7" t="str">
        <f t="shared" si="967"/>
        <v>hp_197031246;atk_37451501;hit_500000;miss_120;cirt_0;cirtSub_-3500</v>
      </c>
    </row>
    <row r="3171" spans="22:47" x14ac:dyDescent="0.2">
      <c r="V3171" s="7" t="str">
        <f t="shared" si="963"/>
        <v>诞生岛25-1</v>
      </c>
      <c r="W3171" s="7">
        <f t="shared" si="972"/>
        <v>6161</v>
      </c>
      <c r="X3171" s="9" t="s">
        <v>3500</v>
      </c>
      <c r="Y3171" s="9">
        <v>1</v>
      </c>
      <c r="Z3171" s="8">
        <f t="shared" si="968"/>
        <v>17271</v>
      </c>
      <c r="AA3171" s="6" t="s">
        <v>3967</v>
      </c>
      <c r="AB3171" s="6">
        <v>39849513</v>
      </c>
      <c r="AC3171" s="6">
        <f t="shared" si="973"/>
        <v>3.74</v>
      </c>
      <c r="AD3171" s="6">
        <f t="shared" si="974"/>
        <v>149037178</v>
      </c>
      <c r="AE3171" s="6">
        <f t="shared" ref="AE3171" si="977">IF(MOD(Y3171,1)=0,INT(AD3170*0.3),0)</f>
        <v>44657627</v>
      </c>
      <c r="AF3171" s="6">
        <v>3870000</v>
      </c>
      <c r="AG3171" s="11">
        <f t="shared" si="976"/>
        <v>197564805</v>
      </c>
      <c r="AH3171">
        <f t="shared" si="975"/>
        <v>4.9577721313683307</v>
      </c>
      <c r="AI3171" s="53">
        <v>0.9</v>
      </c>
      <c r="AJ3171" s="7" t="str">
        <f t="shared" si="964"/>
        <v>hp_197564805</v>
      </c>
      <c r="AK3171" s="7" t="s">
        <v>3968</v>
      </c>
      <c r="AL3171" s="7">
        <v>8418720</v>
      </c>
      <c r="AM3171" s="7">
        <f>INT(IF(MOD(Y3171,3)=0,INT(AL3171*0.55),INT(AL3171*0.35)))</f>
        <v>2946552</v>
      </c>
      <c r="AN3171" s="54">
        <f t="shared" si="965"/>
        <v>37564285</v>
      </c>
      <c r="AO3171" s="7" t="str">
        <f t="shared" si="966"/>
        <v>atk_37564285</v>
      </c>
      <c r="AP3171" s="7" t="s">
        <v>3973</v>
      </c>
      <c r="AQ3171" s="7" t="s">
        <v>4001</v>
      </c>
      <c r="AR3171" s="7" t="s">
        <v>3975</v>
      </c>
      <c r="AS3171" s="7" t="s">
        <v>3976</v>
      </c>
      <c r="AU3171" s="7" t="str">
        <f t="shared" si="967"/>
        <v>hp_197564805;atk_37564285;hit_500000;miss_120;cirt_0;cirtSub_-3500</v>
      </c>
    </row>
    <row r="3172" spans="22:47" x14ac:dyDescent="0.2">
      <c r="V3172" s="7" t="str">
        <f t="shared" si="963"/>
        <v>诞生岛25-2</v>
      </c>
      <c r="W3172" s="7">
        <f t="shared" si="972"/>
        <v>6163</v>
      </c>
      <c r="X3172" s="9" t="s">
        <v>3500</v>
      </c>
      <c r="Y3172" s="9">
        <v>2</v>
      </c>
      <c r="Z3172" s="8">
        <f t="shared" si="968"/>
        <v>17273</v>
      </c>
      <c r="AA3172" s="6" t="s">
        <v>3967</v>
      </c>
      <c r="AB3172" s="6">
        <v>39870598</v>
      </c>
      <c r="AC3172" s="6">
        <f t="shared" si="973"/>
        <v>3.74</v>
      </c>
      <c r="AD3172" s="6">
        <f t="shared" si="974"/>
        <v>149116036</v>
      </c>
      <c r="AE3172" s="6">
        <f t="shared" si="960"/>
        <v>44657627</v>
      </c>
      <c r="AF3172" s="6">
        <v>3870000</v>
      </c>
      <c r="AG3172" s="11">
        <f t="shared" si="976"/>
        <v>197643663</v>
      </c>
      <c r="AH3172">
        <f t="shared" si="975"/>
        <v>4.9571281323646064</v>
      </c>
      <c r="AI3172" s="53">
        <v>0.9</v>
      </c>
      <c r="AJ3172" s="7" t="str">
        <f t="shared" si="964"/>
        <v>hp_197643663</v>
      </c>
      <c r="AK3172" s="7" t="s">
        <v>3968</v>
      </c>
      <c r="AL3172" s="7">
        <v>8425720</v>
      </c>
      <c r="AM3172" s="7">
        <f>INT(IF(MOD(Y3172,3)=0,INT(AL3172*0.55),INT(AL3172*0.35)))</f>
        <v>2949002</v>
      </c>
      <c r="AN3172" s="54">
        <f t="shared" si="965"/>
        <v>37590636</v>
      </c>
      <c r="AO3172" s="7" t="str">
        <f t="shared" si="966"/>
        <v>atk_37590636</v>
      </c>
      <c r="AP3172" s="7" t="s">
        <v>3973</v>
      </c>
      <c r="AQ3172" s="7" t="s">
        <v>4001</v>
      </c>
      <c r="AR3172" s="7" t="s">
        <v>3975</v>
      </c>
      <c r="AS3172" s="7" t="s">
        <v>3976</v>
      </c>
      <c r="AU3172" s="7" t="str">
        <f t="shared" si="967"/>
        <v>hp_197643663;atk_37590636;hit_500000;miss_120;cirt_0;cirtSub_-3500</v>
      </c>
    </row>
    <row r="3173" spans="22:47" x14ac:dyDescent="0.2">
      <c r="V3173" s="7" t="str">
        <f t="shared" si="963"/>
        <v>诞生岛25-3</v>
      </c>
      <c r="W3173" s="7">
        <f t="shared" si="972"/>
        <v>6165</v>
      </c>
      <c r="X3173" s="9" t="s">
        <v>3500</v>
      </c>
      <c r="Y3173" s="9">
        <v>3</v>
      </c>
      <c r="Z3173" s="8">
        <f t="shared" si="968"/>
        <v>17276</v>
      </c>
      <c r="AA3173" s="6" t="s">
        <v>3967</v>
      </c>
      <c r="AB3173" s="6">
        <v>39891686</v>
      </c>
      <c r="AC3173" s="6">
        <f t="shared" si="973"/>
        <v>3.7425000000000002</v>
      </c>
      <c r="AD3173" s="6">
        <f t="shared" si="974"/>
        <v>149294634</v>
      </c>
      <c r="AE3173" s="6">
        <f t="shared" si="960"/>
        <v>44657627</v>
      </c>
      <c r="AF3173" s="6">
        <v>3870000</v>
      </c>
      <c r="AG3173" s="11">
        <f t="shared" si="976"/>
        <v>197822261</v>
      </c>
      <c r="AH3173">
        <f t="shared" si="975"/>
        <v>4.9589847117517172</v>
      </c>
      <c r="AI3173" s="53">
        <v>0.9</v>
      </c>
      <c r="AJ3173" s="7" t="str">
        <f t="shared" si="964"/>
        <v>hp_197822261</v>
      </c>
      <c r="AK3173" s="7" t="s">
        <v>3968</v>
      </c>
      <c r="AL3173" s="7">
        <v>8432720</v>
      </c>
      <c r="AM3173" s="7">
        <f>INT(IF(MOD(Y3173,3)=0,INT(AL3173*0.55),INT(AL3173*0.35)))</f>
        <v>4637996</v>
      </c>
      <c r="AN3173" s="54">
        <f t="shared" si="965"/>
        <v>37635956</v>
      </c>
      <c r="AO3173" s="7" t="str">
        <f t="shared" si="966"/>
        <v>atk_37635956</v>
      </c>
      <c r="AP3173" s="7" t="s">
        <v>3973</v>
      </c>
      <c r="AQ3173" s="7" t="s">
        <v>4001</v>
      </c>
      <c r="AR3173" s="7" t="s">
        <v>3975</v>
      </c>
      <c r="AS3173" s="7" t="s">
        <v>3976</v>
      </c>
      <c r="AU3173" s="7" t="str">
        <f t="shared" si="967"/>
        <v>hp_197822261;atk_37635956;hit_500000;miss_120;cirt_0;cirtSub_-3500</v>
      </c>
    </row>
    <row r="3174" spans="22:47" x14ac:dyDescent="0.2">
      <c r="V3174" s="7" t="str">
        <f t="shared" si="963"/>
        <v>诞生岛25-4</v>
      </c>
      <c r="W3174" s="7">
        <f t="shared" si="972"/>
        <v>6167</v>
      </c>
      <c r="X3174" s="9" t="s">
        <v>3500</v>
      </c>
      <c r="Y3174" s="9">
        <v>4</v>
      </c>
      <c r="Z3174" s="8">
        <f t="shared" si="968"/>
        <v>17280</v>
      </c>
      <c r="AA3174" s="6" t="s">
        <v>3967</v>
      </c>
      <c r="AB3174" s="6">
        <v>39912776</v>
      </c>
      <c r="AC3174" s="6">
        <f t="shared" si="973"/>
        <v>3.7425000000000002</v>
      </c>
      <c r="AD3174" s="6">
        <f t="shared" si="974"/>
        <v>149373564</v>
      </c>
      <c r="AE3174" s="6">
        <f t="shared" si="960"/>
        <v>44657627</v>
      </c>
      <c r="AF3174" s="6">
        <v>3870000</v>
      </c>
      <c r="AG3174" s="11">
        <f t="shared" si="976"/>
        <v>197901191</v>
      </c>
      <c r="AH3174">
        <f t="shared" si="975"/>
        <v>4.9583419354243867</v>
      </c>
      <c r="AI3174" s="53">
        <v>0.9</v>
      </c>
      <c r="AJ3174" s="7" t="str">
        <f t="shared" si="964"/>
        <v>hp_197901191</v>
      </c>
      <c r="AK3174" s="7" t="s">
        <v>3968</v>
      </c>
      <c r="AL3174" s="7">
        <v>8439720</v>
      </c>
      <c r="AM3174" s="7">
        <f>INT(IF(MOD(Y3174,3)=0,INT(AL3174*0.55),INT(AL3174*0.35)))</f>
        <v>2953902</v>
      </c>
      <c r="AN3174" s="54">
        <f t="shared" si="965"/>
        <v>37662315</v>
      </c>
      <c r="AO3174" s="7" t="str">
        <f t="shared" si="966"/>
        <v>atk_37662315</v>
      </c>
      <c r="AP3174" s="7" t="s">
        <v>3973</v>
      </c>
      <c r="AQ3174" s="7" t="s">
        <v>4001</v>
      </c>
      <c r="AR3174" s="7" t="s">
        <v>3975</v>
      </c>
      <c r="AS3174" s="7" t="s">
        <v>3976</v>
      </c>
      <c r="AU3174" s="7" t="str">
        <f t="shared" si="967"/>
        <v>hp_197901191;atk_37662315;hit_500000;miss_120;cirt_0;cirtSub_-3500</v>
      </c>
    </row>
    <row r="3175" spans="22:47" x14ac:dyDescent="0.2">
      <c r="V3175" s="7" t="str">
        <f t="shared" si="963"/>
        <v>诞生岛25-5</v>
      </c>
      <c r="W3175" s="7">
        <f t="shared" si="972"/>
        <v>6169</v>
      </c>
      <c r="X3175" s="9" t="s">
        <v>3500</v>
      </c>
      <c r="Y3175" s="9">
        <v>5</v>
      </c>
      <c r="Z3175" s="8">
        <f t="shared" si="968"/>
        <v>17285</v>
      </c>
      <c r="AA3175" s="6" t="s">
        <v>3967</v>
      </c>
      <c r="AB3175" s="6">
        <v>39933867</v>
      </c>
      <c r="AC3175" s="6">
        <f t="shared" si="973"/>
        <v>3.7425000000000002</v>
      </c>
      <c r="AD3175" s="6">
        <f t="shared" si="974"/>
        <v>149452497</v>
      </c>
      <c r="AE3175" s="6">
        <f t="shared" si="960"/>
        <v>44657627</v>
      </c>
      <c r="AF3175" s="6">
        <v>3870000</v>
      </c>
      <c r="AG3175" s="11">
        <f t="shared" si="976"/>
        <v>197980124</v>
      </c>
      <c r="AH3175">
        <f t="shared" si="975"/>
        <v>4.9576997890036543</v>
      </c>
      <c r="AI3175" s="53">
        <v>0.9</v>
      </c>
      <c r="AJ3175" s="7" t="str">
        <f t="shared" si="964"/>
        <v>hp_197980124</v>
      </c>
      <c r="AK3175" s="7" t="s">
        <v>3968</v>
      </c>
      <c r="AL3175" s="7">
        <v>8446720</v>
      </c>
      <c r="AM3175" s="7">
        <f>INT(IF(MOD(Y3175,3)=0,INT(AL3175*0.55),INT(AL3175*0.35)))</f>
        <v>2956352</v>
      </c>
      <c r="AN3175" s="54">
        <f t="shared" si="965"/>
        <v>37688671</v>
      </c>
      <c r="AO3175" s="7" t="str">
        <f t="shared" si="966"/>
        <v>atk_37688671</v>
      </c>
      <c r="AP3175" s="7" t="s">
        <v>3973</v>
      </c>
      <c r="AQ3175" s="7" t="s">
        <v>4001</v>
      </c>
      <c r="AR3175" s="7" t="s">
        <v>3975</v>
      </c>
      <c r="AS3175" s="7" t="s">
        <v>3976</v>
      </c>
      <c r="AU3175" s="7" t="str">
        <f t="shared" si="967"/>
        <v>hp_197980124;atk_37688671;hit_500000;miss_120;cirt_0;cirtSub_-3500</v>
      </c>
    </row>
    <row r="3176" spans="22:47" x14ac:dyDescent="0.2">
      <c r="V3176" s="7" t="str">
        <f t="shared" si="963"/>
        <v>诞生岛25-6</v>
      </c>
      <c r="W3176" s="7">
        <f t="shared" si="972"/>
        <v>6171</v>
      </c>
      <c r="X3176" s="9" t="s">
        <v>3500</v>
      </c>
      <c r="Y3176" s="9">
        <v>6</v>
      </c>
      <c r="Z3176" s="8">
        <f t="shared" si="968"/>
        <v>17291</v>
      </c>
      <c r="AA3176" s="6" t="s">
        <v>3967</v>
      </c>
      <c r="AB3176" s="6">
        <v>39954959</v>
      </c>
      <c r="AC3176" s="6">
        <f t="shared" si="973"/>
        <v>3.7450000000000001</v>
      </c>
      <c r="AD3176" s="6">
        <f t="shared" si="974"/>
        <v>149631321</v>
      </c>
      <c r="AE3176" s="6">
        <f t="shared" si="960"/>
        <v>44657627</v>
      </c>
      <c r="AF3176" s="6">
        <v>3870000</v>
      </c>
      <c r="AG3176" s="11">
        <f t="shared" si="976"/>
        <v>198158948</v>
      </c>
      <c r="AH3176">
        <f t="shared" si="975"/>
        <v>4.959558286619691</v>
      </c>
      <c r="AI3176" s="53">
        <v>0.9</v>
      </c>
      <c r="AJ3176" s="7" t="str">
        <f t="shared" si="964"/>
        <v>hp_198158948</v>
      </c>
      <c r="AK3176" s="7" t="s">
        <v>3968</v>
      </c>
      <c r="AL3176" s="7">
        <v>8453720</v>
      </c>
      <c r="AM3176" s="7">
        <f>INT(IF(MOD(Y3176,3)=0,INT(AL3176*0.55),INT(AL3176*0.35)))</f>
        <v>4649546</v>
      </c>
      <c r="AN3176" s="54">
        <f t="shared" si="965"/>
        <v>37734045</v>
      </c>
      <c r="AO3176" s="7" t="str">
        <f t="shared" si="966"/>
        <v>atk_37734045</v>
      </c>
      <c r="AP3176" s="7" t="s">
        <v>3973</v>
      </c>
      <c r="AQ3176" s="7" t="s">
        <v>4001</v>
      </c>
      <c r="AR3176" s="7" t="s">
        <v>3975</v>
      </c>
      <c r="AS3176" s="7" t="s">
        <v>3976</v>
      </c>
      <c r="AU3176" s="7" t="str">
        <f t="shared" si="967"/>
        <v>hp_198158948;atk_37734045;hit_500000;miss_120;cirt_0;cirtSub_-3500</v>
      </c>
    </row>
    <row r="3177" spans="22:47" x14ac:dyDescent="0.2">
      <c r="V3177" s="7" t="str">
        <f t="shared" si="963"/>
        <v>诞生岛25-7</v>
      </c>
      <c r="W3177" s="7">
        <f t="shared" si="972"/>
        <v>6173</v>
      </c>
      <c r="X3177" s="9" t="s">
        <v>3500</v>
      </c>
      <c r="Y3177" s="9">
        <v>7</v>
      </c>
      <c r="Z3177" s="8">
        <f t="shared" si="968"/>
        <v>17298</v>
      </c>
      <c r="AA3177" s="6" t="s">
        <v>3967</v>
      </c>
      <c r="AB3177" s="6">
        <v>39976053</v>
      </c>
      <c r="AC3177" s="6">
        <f t="shared" si="973"/>
        <v>3.7450000000000001</v>
      </c>
      <c r="AD3177" s="6">
        <f t="shared" si="974"/>
        <v>149710318</v>
      </c>
      <c r="AE3177" s="6">
        <f t="shared" si="960"/>
        <v>44657627</v>
      </c>
      <c r="AF3177" s="6">
        <v>3870000</v>
      </c>
      <c r="AG3177" s="11">
        <f t="shared" si="976"/>
        <v>198237945</v>
      </c>
      <c r="AH3177">
        <f t="shared" si="975"/>
        <v>4.958917404877365</v>
      </c>
      <c r="AI3177" s="53">
        <v>0.9</v>
      </c>
      <c r="AJ3177" s="7" t="str">
        <f t="shared" si="964"/>
        <v>hp_198237945</v>
      </c>
      <c r="AK3177" s="7" t="s">
        <v>3968</v>
      </c>
      <c r="AL3177" s="7">
        <v>8460720</v>
      </c>
      <c r="AM3177" s="7">
        <f>INT(IF(MOD(Y3177,3)=0,INT(AL3177*0.55),INT(AL3177*0.35)))</f>
        <v>2961252</v>
      </c>
      <c r="AN3177" s="54">
        <f t="shared" si="965"/>
        <v>37760410</v>
      </c>
      <c r="AO3177" s="7" t="str">
        <f t="shared" si="966"/>
        <v>atk_37760410</v>
      </c>
      <c r="AP3177" s="7" t="s">
        <v>3973</v>
      </c>
      <c r="AQ3177" s="7" t="s">
        <v>4001</v>
      </c>
      <c r="AR3177" s="7" t="s">
        <v>3975</v>
      </c>
      <c r="AS3177" s="7" t="s">
        <v>3976</v>
      </c>
      <c r="AU3177" s="7" t="str">
        <f t="shared" si="967"/>
        <v>hp_198237945;atk_37760410;hit_500000;miss_120;cirt_0;cirtSub_-3500</v>
      </c>
    </row>
    <row r="3178" spans="22:47" x14ac:dyDescent="0.2">
      <c r="V3178" s="7" t="str">
        <f t="shared" si="963"/>
        <v>诞生岛25-8</v>
      </c>
      <c r="W3178" s="7">
        <f t="shared" si="972"/>
        <v>6175</v>
      </c>
      <c r="X3178" s="9" t="s">
        <v>3500</v>
      </c>
      <c r="Y3178" s="9">
        <v>8</v>
      </c>
      <c r="Z3178" s="8">
        <f t="shared" si="968"/>
        <v>17306</v>
      </c>
      <c r="AA3178" s="6" t="s">
        <v>3967</v>
      </c>
      <c r="AB3178" s="6">
        <v>39997148</v>
      </c>
      <c r="AC3178" s="6">
        <f t="shared" si="973"/>
        <v>3.7450000000000001</v>
      </c>
      <c r="AD3178" s="6">
        <f t="shared" si="974"/>
        <v>149789319</v>
      </c>
      <c r="AE3178" s="6">
        <f t="shared" ref="AE3178:AE3240" si="978">AE3177</f>
        <v>44657627</v>
      </c>
      <c r="AF3178" s="6">
        <v>3870000</v>
      </c>
      <c r="AG3178" s="11">
        <f t="shared" si="976"/>
        <v>198316946</v>
      </c>
      <c r="AH3178">
        <f t="shared" si="975"/>
        <v>4.9582771751625891</v>
      </c>
      <c r="AI3178" s="53">
        <v>0.9</v>
      </c>
      <c r="AJ3178" s="7" t="str">
        <f t="shared" si="964"/>
        <v>hp_198316946</v>
      </c>
      <c r="AK3178" s="7" t="s">
        <v>3968</v>
      </c>
      <c r="AL3178" s="7">
        <v>8467720</v>
      </c>
      <c r="AM3178" s="7">
        <f>INT(IF(MOD(Y3178,3)=0,INT(AL3178*0.55),INT(AL3178*0.35)))</f>
        <v>2963702</v>
      </c>
      <c r="AN3178" s="54">
        <f t="shared" si="965"/>
        <v>37786772</v>
      </c>
      <c r="AO3178" s="7" t="str">
        <f t="shared" si="966"/>
        <v>atk_37786772</v>
      </c>
      <c r="AP3178" s="7" t="s">
        <v>3973</v>
      </c>
      <c r="AQ3178" s="7" t="s">
        <v>4001</v>
      </c>
      <c r="AR3178" s="7" t="s">
        <v>3975</v>
      </c>
      <c r="AS3178" s="7" t="s">
        <v>3976</v>
      </c>
      <c r="AU3178" s="7" t="str">
        <f t="shared" si="967"/>
        <v>hp_198316946;atk_37786772;hit_500000;miss_120;cirt_0;cirtSub_-3500</v>
      </c>
    </row>
    <row r="3179" spans="22:47" x14ac:dyDescent="0.2">
      <c r="V3179" s="7" t="str">
        <f t="shared" si="963"/>
        <v>诞生岛25-9</v>
      </c>
      <c r="W3179" s="7">
        <f t="shared" si="972"/>
        <v>6177</v>
      </c>
      <c r="X3179" s="9" t="s">
        <v>3500</v>
      </c>
      <c r="Y3179" s="9">
        <v>9</v>
      </c>
      <c r="Z3179" s="8">
        <f t="shared" si="968"/>
        <v>17315</v>
      </c>
      <c r="AA3179" s="6" t="s">
        <v>3967</v>
      </c>
      <c r="AB3179" s="6">
        <v>40018246</v>
      </c>
      <c r="AC3179" s="6">
        <f t="shared" si="973"/>
        <v>3.7475000000000001</v>
      </c>
      <c r="AD3179" s="6">
        <f t="shared" si="974"/>
        <v>149968376</v>
      </c>
      <c r="AE3179" s="6">
        <f t="shared" si="978"/>
        <v>44657627</v>
      </c>
      <c r="AF3179" s="6">
        <v>3870000</v>
      </c>
      <c r="AG3179" s="11">
        <f t="shared" si="976"/>
        <v>198496003</v>
      </c>
      <c r="AH3179">
        <f t="shared" si="975"/>
        <v>4.9601375082755998</v>
      </c>
      <c r="AI3179" s="53">
        <v>0.9</v>
      </c>
      <c r="AJ3179" s="7" t="str">
        <f t="shared" si="964"/>
        <v>hp_198496003</v>
      </c>
      <c r="AK3179" s="7" t="s">
        <v>3968</v>
      </c>
      <c r="AL3179" s="7">
        <v>8474720</v>
      </c>
      <c r="AM3179" s="7">
        <f>INT(IF(MOD(Y3179,3)=0,INT(AL3179*0.55),INT(AL3179*0.35)))</f>
        <v>4661096</v>
      </c>
      <c r="AN3179" s="54">
        <f t="shared" si="965"/>
        <v>37832198</v>
      </c>
      <c r="AO3179" s="7" t="str">
        <f t="shared" si="966"/>
        <v>atk_37832198</v>
      </c>
      <c r="AP3179" s="7" t="s">
        <v>3973</v>
      </c>
      <c r="AQ3179" s="7" t="s">
        <v>4001</v>
      </c>
      <c r="AR3179" s="7" t="s">
        <v>3975</v>
      </c>
      <c r="AS3179" s="7" t="s">
        <v>3976</v>
      </c>
      <c r="AU3179" s="7" t="str">
        <f t="shared" si="967"/>
        <v>hp_198496003;atk_37832198;hit_500000;miss_120;cirt_0;cirtSub_-3500</v>
      </c>
    </row>
    <row r="3180" spans="22:47" x14ac:dyDescent="0.2">
      <c r="V3180" s="7" t="str">
        <f t="shared" si="963"/>
        <v>诞生岛25-10</v>
      </c>
      <c r="W3180" s="7">
        <f t="shared" si="972"/>
        <v>6179</v>
      </c>
      <c r="X3180" s="9" t="s">
        <v>3500</v>
      </c>
      <c r="Y3180" s="9">
        <v>10</v>
      </c>
      <c r="Z3180" s="8">
        <f t="shared" si="968"/>
        <v>17325</v>
      </c>
      <c r="AA3180" s="6" t="s">
        <v>3967</v>
      </c>
      <c r="AB3180" s="6">
        <v>40039346</v>
      </c>
      <c r="AC3180" s="6">
        <f t="shared" si="973"/>
        <v>3.7475000000000001</v>
      </c>
      <c r="AD3180" s="6">
        <f t="shared" si="974"/>
        <v>150047449</v>
      </c>
      <c r="AE3180" s="6">
        <f t="shared" si="978"/>
        <v>44657627</v>
      </c>
      <c r="AF3180" s="6">
        <v>3870000</v>
      </c>
      <c r="AG3180" s="11">
        <f t="shared" si="976"/>
        <v>198575076</v>
      </c>
      <c r="AH3180">
        <f t="shared" si="975"/>
        <v>4.959498489310989</v>
      </c>
      <c r="AI3180" s="53">
        <v>0.9</v>
      </c>
      <c r="AJ3180" s="7" t="str">
        <f t="shared" si="964"/>
        <v>hp_198575076</v>
      </c>
      <c r="AK3180" s="7" t="s">
        <v>3968</v>
      </c>
      <c r="AL3180" s="7">
        <v>8481720</v>
      </c>
      <c r="AM3180" s="7">
        <f>INT(IF(MOD(Y3180,3)=0,INT(AL3180*0.55),INT(AL3180*0.35)))</f>
        <v>2968602</v>
      </c>
      <c r="AN3180" s="54">
        <f t="shared" si="965"/>
        <v>37858569</v>
      </c>
      <c r="AO3180" s="7" t="str">
        <f t="shared" si="966"/>
        <v>atk_37858569</v>
      </c>
      <c r="AP3180" s="7" t="s">
        <v>3973</v>
      </c>
      <c r="AQ3180" s="7" t="s">
        <v>4001</v>
      </c>
      <c r="AR3180" s="7" t="s">
        <v>3975</v>
      </c>
      <c r="AS3180" s="7" t="s">
        <v>3976</v>
      </c>
      <c r="AU3180" s="7" t="str">
        <f t="shared" si="967"/>
        <v>hp_198575076;atk_37858569;hit_500000;miss_120;cirt_0;cirtSub_-3500</v>
      </c>
    </row>
    <row r="3181" spans="22:47" x14ac:dyDescent="0.2">
      <c r="V3181" s="7" t="str">
        <f t="shared" si="963"/>
        <v>诞生岛26-1</v>
      </c>
      <c r="W3181" s="7">
        <f t="shared" si="972"/>
        <v>6181</v>
      </c>
      <c r="X3181" s="9" t="s">
        <v>3501</v>
      </c>
      <c r="Y3181" s="9">
        <v>1</v>
      </c>
      <c r="Z3181" s="8">
        <f t="shared" si="968"/>
        <v>17326</v>
      </c>
      <c r="AA3181" s="6" t="s">
        <v>3967</v>
      </c>
      <c r="AB3181" s="6">
        <v>40060449</v>
      </c>
      <c r="AC3181" s="6">
        <f t="shared" si="973"/>
        <v>3.75</v>
      </c>
      <c r="AD3181" s="6">
        <f t="shared" si="974"/>
        <v>150226683</v>
      </c>
      <c r="AE3181" s="6">
        <f t="shared" ref="AE3181" si="979">IF(MOD(Y3181,1)=0,INT(AD3180*0.3),0)</f>
        <v>45014234</v>
      </c>
      <c r="AF3181" s="6">
        <v>3870000</v>
      </c>
      <c r="AG3181" s="11">
        <f t="shared" si="976"/>
        <v>199110917</v>
      </c>
      <c r="AH3181">
        <f t="shared" si="975"/>
        <v>4.9702617412001544</v>
      </c>
      <c r="AI3181" s="53">
        <v>0.9</v>
      </c>
      <c r="AJ3181" s="7" t="str">
        <f t="shared" si="964"/>
        <v>hp_199110917</v>
      </c>
      <c r="AK3181" s="7" t="s">
        <v>3968</v>
      </c>
      <c r="AL3181" s="7">
        <v>8488720</v>
      </c>
      <c r="AM3181" s="7">
        <f>INT(IF(MOD(Y3181,3)=0,INT(AL3181*0.55),INT(AL3181*0.35)))</f>
        <v>2971052</v>
      </c>
      <c r="AN3181" s="54">
        <f t="shared" si="965"/>
        <v>37972044</v>
      </c>
      <c r="AO3181" s="7" t="str">
        <f t="shared" si="966"/>
        <v>atk_37972044</v>
      </c>
      <c r="AP3181" s="7" t="s">
        <v>3973</v>
      </c>
      <c r="AQ3181" s="7" t="s">
        <v>4001</v>
      </c>
      <c r="AR3181" s="7" t="s">
        <v>3975</v>
      </c>
      <c r="AS3181" s="7" t="s">
        <v>3976</v>
      </c>
      <c r="AU3181" s="7" t="str">
        <f t="shared" si="967"/>
        <v>hp_199110917;atk_37972044;hit_500000;miss_120;cirt_0;cirtSub_-3500</v>
      </c>
    </row>
    <row r="3182" spans="22:47" x14ac:dyDescent="0.2">
      <c r="V3182" s="7" t="str">
        <f t="shared" si="963"/>
        <v>诞生岛26-2</v>
      </c>
      <c r="W3182" s="7">
        <f t="shared" si="972"/>
        <v>6183</v>
      </c>
      <c r="X3182" s="9" t="s">
        <v>3501</v>
      </c>
      <c r="Y3182" s="9">
        <v>2</v>
      </c>
      <c r="Z3182" s="8">
        <f t="shared" si="968"/>
        <v>17328</v>
      </c>
      <c r="AA3182" s="6" t="s">
        <v>3967</v>
      </c>
      <c r="AB3182" s="6">
        <v>40081553</v>
      </c>
      <c r="AC3182" s="6">
        <f t="shared" si="973"/>
        <v>3.75</v>
      </c>
      <c r="AD3182" s="6">
        <f t="shared" si="974"/>
        <v>150305823</v>
      </c>
      <c r="AE3182" s="6">
        <f t="shared" si="978"/>
        <v>45014234</v>
      </c>
      <c r="AF3182" s="6">
        <v>3870000</v>
      </c>
      <c r="AG3182" s="11">
        <f t="shared" si="976"/>
        <v>199190057</v>
      </c>
      <c r="AH3182">
        <f t="shared" si="975"/>
        <v>4.9696192410508644</v>
      </c>
      <c r="AI3182" s="53">
        <v>0.9</v>
      </c>
      <c r="AJ3182" s="7" t="str">
        <f t="shared" si="964"/>
        <v>hp_199190057</v>
      </c>
      <c r="AK3182" s="7" t="s">
        <v>3968</v>
      </c>
      <c r="AL3182" s="7">
        <v>8495720</v>
      </c>
      <c r="AM3182" s="7">
        <f>INT(IF(MOD(Y3182,3)=0,INT(AL3182*0.55),INT(AL3182*0.35)))</f>
        <v>2973502</v>
      </c>
      <c r="AN3182" s="54">
        <f t="shared" si="965"/>
        <v>37998444</v>
      </c>
      <c r="AO3182" s="7" t="str">
        <f t="shared" si="966"/>
        <v>atk_37998444</v>
      </c>
      <c r="AP3182" s="7" t="s">
        <v>3973</v>
      </c>
      <c r="AQ3182" s="7" t="s">
        <v>4001</v>
      </c>
      <c r="AR3182" s="7" t="s">
        <v>3975</v>
      </c>
      <c r="AS3182" s="7" t="s">
        <v>3976</v>
      </c>
      <c r="AU3182" s="7" t="str">
        <f t="shared" si="967"/>
        <v>hp_199190057;atk_37998444;hit_500000;miss_120;cirt_0;cirtSub_-3500</v>
      </c>
    </row>
    <row r="3183" spans="22:47" x14ac:dyDescent="0.2">
      <c r="V3183" s="7" t="str">
        <f t="shared" si="963"/>
        <v>诞生岛26-3</v>
      </c>
      <c r="W3183" s="7">
        <f t="shared" si="972"/>
        <v>6185</v>
      </c>
      <c r="X3183" s="9" t="s">
        <v>3501</v>
      </c>
      <c r="Y3183" s="9">
        <v>3</v>
      </c>
      <c r="Z3183" s="8">
        <f t="shared" si="968"/>
        <v>17331</v>
      </c>
      <c r="AA3183" s="6" t="s">
        <v>3967</v>
      </c>
      <c r="AB3183" s="6">
        <v>40102660</v>
      </c>
      <c r="AC3183" s="6">
        <f t="shared" si="973"/>
        <v>3.7524999999999999</v>
      </c>
      <c r="AD3183" s="6">
        <f t="shared" si="974"/>
        <v>150485231</v>
      </c>
      <c r="AE3183" s="6">
        <f t="shared" si="978"/>
        <v>45014234</v>
      </c>
      <c r="AF3183" s="6">
        <v>3870000</v>
      </c>
      <c r="AG3183" s="11">
        <f t="shared" si="976"/>
        <v>199369465</v>
      </c>
      <c r="AH3183">
        <f t="shared" si="975"/>
        <v>4.9714773284365679</v>
      </c>
      <c r="AI3183" s="53">
        <v>0.9</v>
      </c>
      <c r="AJ3183" s="7" t="str">
        <f t="shared" si="964"/>
        <v>hp_199369465</v>
      </c>
      <c r="AK3183" s="7" t="s">
        <v>3968</v>
      </c>
      <c r="AL3183" s="7">
        <v>8502720</v>
      </c>
      <c r="AM3183" s="7">
        <f>INT(IF(MOD(Y3183,3)=0,INT(AL3183*0.55),INT(AL3183*0.35)))</f>
        <v>4676496</v>
      </c>
      <c r="AN3183" s="54">
        <f t="shared" si="965"/>
        <v>38043971</v>
      </c>
      <c r="AO3183" s="7" t="str">
        <f t="shared" si="966"/>
        <v>atk_38043971</v>
      </c>
      <c r="AP3183" s="7" t="s">
        <v>3973</v>
      </c>
      <c r="AQ3183" s="7" t="s">
        <v>4001</v>
      </c>
      <c r="AR3183" s="7" t="s">
        <v>3975</v>
      </c>
      <c r="AS3183" s="7" t="s">
        <v>3976</v>
      </c>
      <c r="AU3183" s="7" t="str">
        <f t="shared" si="967"/>
        <v>hp_199369465;atk_38043971;hit_500000;miss_120;cirt_0;cirtSub_-3500</v>
      </c>
    </row>
    <row r="3184" spans="22:47" x14ac:dyDescent="0.2">
      <c r="V3184" s="7" t="str">
        <f t="shared" si="963"/>
        <v>诞生岛26-4</v>
      </c>
      <c r="W3184" s="7">
        <f t="shared" si="972"/>
        <v>6187</v>
      </c>
      <c r="X3184" s="9" t="s">
        <v>3501</v>
      </c>
      <c r="Y3184" s="9">
        <v>4</v>
      </c>
      <c r="Z3184" s="8">
        <f t="shared" si="968"/>
        <v>17335</v>
      </c>
      <c r="AA3184" s="6" t="s">
        <v>3967</v>
      </c>
      <c r="AB3184" s="6">
        <v>40123769</v>
      </c>
      <c r="AC3184" s="6">
        <f t="shared" si="973"/>
        <v>3.7524999999999999</v>
      </c>
      <c r="AD3184" s="6">
        <f t="shared" si="974"/>
        <v>150564443</v>
      </c>
      <c r="AE3184" s="6">
        <f t="shared" si="978"/>
        <v>45014234</v>
      </c>
      <c r="AF3184" s="6">
        <v>3870000</v>
      </c>
      <c r="AG3184" s="11">
        <f t="shared" si="976"/>
        <v>199448677</v>
      </c>
      <c r="AH3184">
        <f t="shared" si="975"/>
        <v>4.9708360398545812</v>
      </c>
      <c r="AI3184" s="53">
        <v>0.9</v>
      </c>
      <c r="AJ3184" s="7" t="str">
        <f t="shared" si="964"/>
        <v>hp_199448677</v>
      </c>
      <c r="AK3184" s="7" t="s">
        <v>3968</v>
      </c>
      <c r="AL3184" s="7">
        <v>8509720</v>
      </c>
      <c r="AM3184" s="7">
        <f>INT(IF(MOD(Y3184,3)=0,INT(AL3184*0.55),INT(AL3184*0.35)))</f>
        <v>2978402</v>
      </c>
      <c r="AN3184" s="54">
        <f t="shared" si="965"/>
        <v>38070380</v>
      </c>
      <c r="AO3184" s="7" t="str">
        <f t="shared" si="966"/>
        <v>atk_38070380</v>
      </c>
      <c r="AP3184" s="7" t="s">
        <v>3973</v>
      </c>
      <c r="AQ3184" s="7" t="s">
        <v>4001</v>
      </c>
      <c r="AR3184" s="7" t="s">
        <v>3975</v>
      </c>
      <c r="AS3184" s="7" t="s">
        <v>3976</v>
      </c>
      <c r="AU3184" s="7" t="str">
        <f t="shared" si="967"/>
        <v>hp_199448677;atk_38070380;hit_500000;miss_120;cirt_0;cirtSub_-3500</v>
      </c>
    </row>
    <row r="3185" spans="22:47" x14ac:dyDescent="0.2">
      <c r="V3185" s="7" t="str">
        <f t="shared" si="963"/>
        <v>诞生岛26-5</v>
      </c>
      <c r="W3185" s="7">
        <f t="shared" si="972"/>
        <v>6189</v>
      </c>
      <c r="X3185" s="9" t="s">
        <v>3501</v>
      </c>
      <c r="Y3185" s="9">
        <v>5</v>
      </c>
      <c r="Z3185" s="8">
        <f t="shared" si="968"/>
        <v>17340</v>
      </c>
      <c r="AA3185" s="6" t="s">
        <v>3967</v>
      </c>
      <c r="AB3185" s="6">
        <v>40144881</v>
      </c>
      <c r="AC3185" s="6">
        <f t="shared" si="973"/>
        <v>3.7524999999999999</v>
      </c>
      <c r="AD3185" s="6">
        <f t="shared" si="974"/>
        <v>150643665</v>
      </c>
      <c r="AE3185" s="6">
        <f t="shared" si="978"/>
        <v>45014234</v>
      </c>
      <c r="AF3185" s="6">
        <v>3870000</v>
      </c>
      <c r="AG3185" s="11">
        <f t="shared" si="976"/>
        <v>199527899</v>
      </c>
      <c r="AH3185">
        <f t="shared" si="975"/>
        <v>4.9701953033563608</v>
      </c>
      <c r="AI3185" s="53">
        <v>0.9</v>
      </c>
      <c r="AJ3185" s="7" t="str">
        <f t="shared" si="964"/>
        <v>hp_199527899</v>
      </c>
      <c r="AK3185" s="7" t="s">
        <v>3968</v>
      </c>
      <c r="AL3185" s="7">
        <v>8516720</v>
      </c>
      <c r="AM3185" s="7">
        <f>INT(IF(MOD(Y3185,3)=0,INT(AL3185*0.55),INT(AL3185*0.35)))</f>
        <v>2980852</v>
      </c>
      <c r="AN3185" s="54">
        <f t="shared" si="965"/>
        <v>38096785</v>
      </c>
      <c r="AO3185" s="7" t="str">
        <f t="shared" si="966"/>
        <v>atk_38096785</v>
      </c>
      <c r="AP3185" s="7" t="s">
        <v>3973</v>
      </c>
      <c r="AQ3185" s="7" t="s">
        <v>4001</v>
      </c>
      <c r="AR3185" s="7" t="s">
        <v>3975</v>
      </c>
      <c r="AS3185" s="7" t="s">
        <v>3976</v>
      </c>
      <c r="AU3185" s="7" t="str">
        <f t="shared" si="967"/>
        <v>hp_199527899;atk_38096785;hit_500000;miss_120;cirt_0;cirtSub_-3500</v>
      </c>
    </row>
    <row r="3186" spans="22:47" x14ac:dyDescent="0.2">
      <c r="V3186" s="7" t="str">
        <f t="shared" si="963"/>
        <v>诞生岛26-6</v>
      </c>
      <c r="W3186" s="7">
        <f t="shared" si="972"/>
        <v>6191</v>
      </c>
      <c r="X3186" s="9" t="s">
        <v>3501</v>
      </c>
      <c r="Y3186" s="9">
        <v>6</v>
      </c>
      <c r="Z3186" s="8">
        <f t="shared" si="968"/>
        <v>17346</v>
      </c>
      <c r="AA3186" s="6" t="s">
        <v>3967</v>
      </c>
      <c r="AB3186" s="6">
        <v>40165996</v>
      </c>
      <c r="AC3186" s="6">
        <f t="shared" si="973"/>
        <v>3.7549999999999999</v>
      </c>
      <c r="AD3186" s="6">
        <f t="shared" si="974"/>
        <v>150823314</v>
      </c>
      <c r="AE3186" s="6">
        <f t="shared" si="978"/>
        <v>45014234</v>
      </c>
      <c r="AF3186" s="6">
        <v>3870000</v>
      </c>
      <c r="AG3186" s="11">
        <f t="shared" si="976"/>
        <v>199707548</v>
      </c>
      <c r="AH3186">
        <f t="shared" si="975"/>
        <v>4.9720551682572491</v>
      </c>
      <c r="AI3186" s="53">
        <v>0.9</v>
      </c>
      <c r="AJ3186" s="7" t="str">
        <f t="shared" si="964"/>
        <v>hp_199707548</v>
      </c>
      <c r="AK3186" s="7" t="s">
        <v>3968</v>
      </c>
      <c r="AL3186" s="7">
        <v>8523720</v>
      </c>
      <c r="AM3186" s="7">
        <f>INT(IF(MOD(Y3186,3)=0,INT(AL3186*0.55),INT(AL3186*0.35)))</f>
        <v>4688046</v>
      </c>
      <c r="AN3186" s="54">
        <f t="shared" si="965"/>
        <v>38142365</v>
      </c>
      <c r="AO3186" s="7" t="str">
        <f t="shared" si="966"/>
        <v>atk_38142365</v>
      </c>
      <c r="AP3186" s="7" t="s">
        <v>3973</v>
      </c>
      <c r="AQ3186" s="7" t="s">
        <v>4001</v>
      </c>
      <c r="AR3186" s="7" t="s">
        <v>3975</v>
      </c>
      <c r="AS3186" s="7" t="s">
        <v>3976</v>
      </c>
      <c r="AU3186" s="7" t="str">
        <f t="shared" si="967"/>
        <v>hp_199707548;atk_38142365;hit_500000;miss_120;cirt_0;cirtSub_-3500</v>
      </c>
    </row>
    <row r="3187" spans="22:47" x14ac:dyDescent="0.2">
      <c r="V3187" s="7" t="str">
        <f t="shared" si="963"/>
        <v>诞生岛26-7</v>
      </c>
      <c r="W3187" s="7">
        <f t="shared" si="972"/>
        <v>6193</v>
      </c>
      <c r="X3187" s="9" t="s">
        <v>3501</v>
      </c>
      <c r="Y3187" s="9">
        <v>7</v>
      </c>
      <c r="Z3187" s="8">
        <f t="shared" si="968"/>
        <v>17353</v>
      </c>
      <c r="AA3187" s="6" t="s">
        <v>3967</v>
      </c>
      <c r="AB3187" s="6">
        <v>40187113</v>
      </c>
      <c r="AC3187" s="6">
        <f t="shared" si="973"/>
        <v>3.7549999999999999</v>
      </c>
      <c r="AD3187" s="6">
        <f t="shared" si="974"/>
        <v>150902609</v>
      </c>
      <c r="AE3187" s="6">
        <f t="shared" si="978"/>
        <v>45014234</v>
      </c>
      <c r="AF3187" s="6">
        <v>3870000</v>
      </c>
      <c r="AG3187" s="11">
        <f t="shared" si="976"/>
        <v>199786843</v>
      </c>
      <c r="AH3187">
        <f t="shared" si="975"/>
        <v>4.9714156625284334</v>
      </c>
      <c r="AI3187" s="53">
        <v>0.9</v>
      </c>
      <c r="AJ3187" s="7" t="str">
        <f t="shared" si="964"/>
        <v>hp_199786843</v>
      </c>
      <c r="AK3187" s="7" t="s">
        <v>3968</v>
      </c>
      <c r="AL3187" s="7">
        <v>8530720</v>
      </c>
      <c r="AM3187" s="7">
        <f>INT(IF(MOD(Y3187,3)=0,INT(AL3187*0.55),INT(AL3187*0.35)))</f>
        <v>2985752</v>
      </c>
      <c r="AN3187" s="54">
        <f t="shared" si="965"/>
        <v>38168779</v>
      </c>
      <c r="AO3187" s="7" t="str">
        <f t="shared" si="966"/>
        <v>atk_38168779</v>
      </c>
      <c r="AP3187" s="7" t="s">
        <v>3973</v>
      </c>
      <c r="AQ3187" s="7" t="s">
        <v>4001</v>
      </c>
      <c r="AR3187" s="7" t="s">
        <v>3975</v>
      </c>
      <c r="AS3187" s="7" t="s">
        <v>3976</v>
      </c>
      <c r="AU3187" s="7" t="str">
        <f t="shared" si="967"/>
        <v>hp_199786843;atk_38168779;hit_500000;miss_120;cirt_0;cirtSub_-3500</v>
      </c>
    </row>
    <row r="3188" spans="22:47" x14ac:dyDescent="0.2">
      <c r="V3188" s="7" t="str">
        <f t="shared" si="963"/>
        <v>诞生岛26-8</v>
      </c>
      <c r="W3188" s="7">
        <f t="shared" si="972"/>
        <v>6195</v>
      </c>
      <c r="X3188" s="9" t="s">
        <v>3501</v>
      </c>
      <c r="Y3188" s="9">
        <v>8</v>
      </c>
      <c r="Z3188" s="8">
        <f t="shared" si="968"/>
        <v>17361</v>
      </c>
      <c r="AA3188" s="6" t="s">
        <v>3967</v>
      </c>
      <c r="AB3188" s="6">
        <v>40208233</v>
      </c>
      <c r="AC3188" s="6">
        <f t="shared" si="973"/>
        <v>3.7549999999999999</v>
      </c>
      <c r="AD3188" s="6">
        <f t="shared" si="974"/>
        <v>150981914</v>
      </c>
      <c r="AE3188" s="6">
        <f t="shared" si="978"/>
        <v>45014234</v>
      </c>
      <c r="AF3188" s="6">
        <v>3870000</v>
      </c>
      <c r="AG3188" s="11">
        <f t="shared" si="976"/>
        <v>199866148</v>
      </c>
      <c r="AH3188">
        <f t="shared" si="975"/>
        <v>4.9707767063526518</v>
      </c>
      <c r="AI3188" s="53">
        <v>0.9</v>
      </c>
      <c r="AJ3188" s="7" t="str">
        <f t="shared" si="964"/>
        <v>hp_199866148</v>
      </c>
      <c r="AK3188" s="7" t="s">
        <v>3968</v>
      </c>
      <c r="AL3188" s="7">
        <v>8537720</v>
      </c>
      <c r="AM3188" s="7">
        <f>INT(IF(MOD(Y3188,3)=0,INT(AL3188*0.55),INT(AL3188*0.35)))</f>
        <v>2988202</v>
      </c>
      <c r="AN3188" s="54">
        <f t="shared" si="965"/>
        <v>38195189</v>
      </c>
      <c r="AO3188" s="7" t="str">
        <f t="shared" si="966"/>
        <v>atk_38195189</v>
      </c>
      <c r="AP3188" s="7" t="s">
        <v>3973</v>
      </c>
      <c r="AQ3188" s="7" t="s">
        <v>4001</v>
      </c>
      <c r="AR3188" s="7" t="s">
        <v>3975</v>
      </c>
      <c r="AS3188" s="7" t="s">
        <v>3976</v>
      </c>
      <c r="AU3188" s="7" t="str">
        <f t="shared" si="967"/>
        <v>hp_199866148;atk_38195189;hit_500000;miss_120;cirt_0;cirtSub_-3500</v>
      </c>
    </row>
    <row r="3189" spans="22:47" x14ac:dyDescent="0.2">
      <c r="V3189" s="7" t="str">
        <f t="shared" si="963"/>
        <v>诞生岛26-9</v>
      </c>
      <c r="W3189" s="7">
        <f t="shared" si="972"/>
        <v>6197</v>
      </c>
      <c r="X3189" s="9" t="s">
        <v>3501</v>
      </c>
      <c r="Y3189" s="9">
        <v>9</v>
      </c>
      <c r="Z3189" s="8">
        <f t="shared" si="968"/>
        <v>17370</v>
      </c>
      <c r="AA3189" s="6" t="s">
        <v>3967</v>
      </c>
      <c r="AB3189" s="6">
        <v>40229355</v>
      </c>
      <c r="AC3189" s="6">
        <f t="shared" si="973"/>
        <v>3.7574999999999998</v>
      </c>
      <c r="AD3189" s="6">
        <f t="shared" si="974"/>
        <v>151161801</v>
      </c>
      <c r="AE3189" s="6">
        <f t="shared" si="978"/>
        <v>45014234</v>
      </c>
      <c r="AF3189" s="6">
        <v>3870000</v>
      </c>
      <c r="AG3189" s="11">
        <f t="shared" si="976"/>
        <v>200046035</v>
      </c>
      <c r="AH3189">
        <f t="shared" si="975"/>
        <v>4.9726383880626477</v>
      </c>
      <c r="AI3189" s="53">
        <v>0.9</v>
      </c>
      <c r="AJ3189" s="7" t="str">
        <f t="shared" si="964"/>
        <v>hp_200046035</v>
      </c>
      <c r="AK3189" s="7" t="s">
        <v>3968</v>
      </c>
      <c r="AL3189" s="7">
        <v>8544720</v>
      </c>
      <c r="AM3189" s="7">
        <f>INT(IF(MOD(Y3189,3)=0,INT(AL3189*0.55),INT(AL3189*0.35)))</f>
        <v>4699596</v>
      </c>
      <c r="AN3189" s="54">
        <f t="shared" si="965"/>
        <v>38240822</v>
      </c>
      <c r="AO3189" s="7" t="str">
        <f t="shared" si="966"/>
        <v>atk_38240822</v>
      </c>
      <c r="AP3189" s="7" t="s">
        <v>3973</v>
      </c>
      <c r="AQ3189" s="7" t="s">
        <v>4001</v>
      </c>
      <c r="AR3189" s="7" t="s">
        <v>3975</v>
      </c>
      <c r="AS3189" s="7" t="s">
        <v>3976</v>
      </c>
      <c r="AU3189" s="7" t="str">
        <f t="shared" si="967"/>
        <v>hp_200046035;atk_38240822;hit_500000;miss_120;cirt_0;cirtSub_-3500</v>
      </c>
    </row>
    <row r="3190" spans="22:47" x14ac:dyDescent="0.2">
      <c r="V3190" s="7" t="str">
        <f t="shared" si="963"/>
        <v>诞生岛26-10</v>
      </c>
      <c r="W3190" s="7">
        <f t="shared" si="972"/>
        <v>6199</v>
      </c>
      <c r="X3190" s="9" t="s">
        <v>3501</v>
      </c>
      <c r="Y3190" s="9">
        <v>10</v>
      </c>
      <c r="Z3190" s="8">
        <f t="shared" si="968"/>
        <v>17380</v>
      </c>
      <c r="AA3190" s="6" t="s">
        <v>3967</v>
      </c>
      <c r="AB3190" s="6">
        <v>40250479</v>
      </c>
      <c r="AC3190" s="6">
        <f t="shared" si="973"/>
        <v>3.7574999999999998</v>
      </c>
      <c r="AD3190" s="6">
        <f t="shared" si="974"/>
        <v>151241174</v>
      </c>
      <c r="AE3190" s="6">
        <f t="shared" si="978"/>
        <v>45014234</v>
      </c>
      <c r="AF3190" s="6">
        <v>3870000</v>
      </c>
      <c r="AG3190" s="11">
        <f t="shared" si="976"/>
        <v>200125408</v>
      </c>
      <c r="AH3190">
        <f t="shared" si="975"/>
        <v>4.9720006561909491</v>
      </c>
      <c r="AI3190" s="53">
        <v>0.9</v>
      </c>
      <c r="AJ3190" s="7" t="str">
        <f t="shared" si="964"/>
        <v>hp_200125408</v>
      </c>
      <c r="AK3190" s="7" t="s">
        <v>3968</v>
      </c>
      <c r="AL3190" s="7">
        <v>8551720</v>
      </c>
      <c r="AM3190" s="7">
        <f>INT(IF(MOD(Y3190,3)=0,INT(AL3190*0.55),INT(AL3190*0.35)))</f>
        <v>2993102</v>
      </c>
      <c r="AN3190" s="54">
        <f t="shared" si="965"/>
        <v>38267241</v>
      </c>
      <c r="AO3190" s="7" t="str">
        <f t="shared" si="966"/>
        <v>atk_38267241</v>
      </c>
      <c r="AP3190" s="7" t="s">
        <v>3973</v>
      </c>
      <c r="AQ3190" s="7" t="s">
        <v>4001</v>
      </c>
      <c r="AR3190" s="7" t="s">
        <v>3975</v>
      </c>
      <c r="AS3190" s="7" t="s">
        <v>3976</v>
      </c>
      <c r="AU3190" s="7" t="str">
        <f t="shared" si="967"/>
        <v>hp_200125408;atk_38267241;hit_500000;miss_120;cirt_0;cirtSub_-3500</v>
      </c>
    </row>
    <row r="3191" spans="22:47" x14ac:dyDescent="0.2">
      <c r="V3191" s="7" t="str">
        <f t="shared" si="963"/>
        <v>诞生岛27-1</v>
      </c>
      <c r="W3191" s="7">
        <f t="shared" si="972"/>
        <v>6201</v>
      </c>
      <c r="X3191" s="9" t="s">
        <v>3502</v>
      </c>
      <c r="Y3191" s="9">
        <v>1</v>
      </c>
      <c r="Z3191" s="8">
        <f t="shared" si="968"/>
        <v>17381</v>
      </c>
      <c r="AA3191" s="6" t="s">
        <v>3967</v>
      </c>
      <c r="AB3191" s="6">
        <v>40271604</v>
      </c>
      <c r="AC3191" s="6">
        <f t="shared" si="973"/>
        <v>3.7600000000000002</v>
      </c>
      <c r="AD3191" s="6">
        <f t="shared" si="974"/>
        <v>151421231</v>
      </c>
      <c r="AE3191" s="6">
        <f t="shared" ref="AE3191" si="980">IF(MOD(Y3191,1)=0,INT(AD3190*0.3),0)</f>
        <v>45372352</v>
      </c>
      <c r="AF3191" s="6">
        <v>3870000</v>
      </c>
      <c r="AG3191" s="11">
        <f t="shared" si="976"/>
        <v>200663583</v>
      </c>
      <c r="AH3191">
        <f t="shared" si="975"/>
        <v>4.9827561623818113</v>
      </c>
      <c r="AI3191" s="53">
        <v>0.9</v>
      </c>
      <c r="AJ3191" s="7" t="str">
        <f t="shared" si="964"/>
        <v>hp_200663583</v>
      </c>
      <c r="AK3191" s="7" t="s">
        <v>3968</v>
      </c>
      <c r="AL3191" s="7">
        <v>8558720</v>
      </c>
      <c r="AM3191" s="7">
        <f>INT(IF(MOD(Y3191,3)=0,INT(AL3191*0.55),INT(AL3191*0.35)))</f>
        <v>2995552</v>
      </c>
      <c r="AN3191" s="54">
        <f t="shared" si="965"/>
        <v>38381413</v>
      </c>
      <c r="AO3191" s="7" t="str">
        <f t="shared" si="966"/>
        <v>atk_38381413</v>
      </c>
      <c r="AP3191" s="7" t="s">
        <v>3973</v>
      </c>
      <c r="AQ3191" s="7" t="s">
        <v>4001</v>
      </c>
      <c r="AR3191" s="7" t="s">
        <v>3975</v>
      </c>
      <c r="AS3191" s="7" t="s">
        <v>3976</v>
      </c>
      <c r="AU3191" s="7" t="str">
        <f t="shared" si="967"/>
        <v>hp_200663583;atk_38381413;hit_500000;miss_120;cirt_0;cirtSub_-3500</v>
      </c>
    </row>
    <row r="3192" spans="22:47" x14ac:dyDescent="0.2">
      <c r="V3192" s="7" t="str">
        <f t="shared" si="963"/>
        <v>诞生岛27-2</v>
      </c>
      <c r="W3192" s="7">
        <f t="shared" si="972"/>
        <v>6203</v>
      </c>
      <c r="X3192" s="9" t="s">
        <v>3502</v>
      </c>
      <c r="Y3192" s="9">
        <v>2</v>
      </c>
      <c r="Z3192" s="8">
        <f t="shared" si="968"/>
        <v>17383</v>
      </c>
      <c r="AA3192" s="6" t="s">
        <v>3967</v>
      </c>
      <c r="AB3192" s="6">
        <v>40292731</v>
      </c>
      <c r="AC3192" s="6">
        <f t="shared" si="973"/>
        <v>3.7600000000000002</v>
      </c>
      <c r="AD3192" s="6">
        <f t="shared" si="974"/>
        <v>151500668</v>
      </c>
      <c r="AE3192" s="6">
        <f t="shared" si="978"/>
        <v>45372352</v>
      </c>
      <c r="AF3192" s="6">
        <v>3870000</v>
      </c>
      <c r="AG3192" s="11">
        <f t="shared" si="976"/>
        <v>200743020</v>
      </c>
      <c r="AH3192">
        <f t="shared" si="975"/>
        <v>4.9821150122586628</v>
      </c>
      <c r="AI3192" s="53">
        <v>0.9</v>
      </c>
      <c r="AJ3192" s="7" t="str">
        <f t="shared" si="964"/>
        <v>hp_200743020</v>
      </c>
      <c r="AK3192" s="7" t="s">
        <v>3968</v>
      </c>
      <c r="AL3192" s="7">
        <v>8565720</v>
      </c>
      <c r="AM3192" s="7">
        <f>INT(IF(MOD(Y3192,3)=0,INT(AL3192*0.55),INT(AL3192*0.35)))</f>
        <v>2998002</v>
      </c>
      <c r="AN3192" s="54">
        <f t="shared" si="965"/>
        <v>38407861</v>
      </c>
      <c r="AO3192" s="7" t="str">
        <f t="shared" si="966"/>
        <v>atk_38407861</v>
      </c>
      <c r="AP3192" s="7" t="s">
        <v>3973</v>
      </c>
      <c r="AQ3192" s="7" t="s">
        <v>4001</v>
      </c>
      <c r="AR3192" s="7" t="s">
        <v>3975</v>
      </c>
      <c r="AS3192" s="7" t="s">
        <v>3976</v>
      </c>
      <c r="AU3192" s="7" t="str">
        <f t="shared" si="967"/>
        <v>hp_200743020;atk_38407861;hit_500000;miss_120;cirt_0;cirtSub_-3500</v>
      </c>
    </row>
    <row r="3193" spans="22:47" x14ac:dyDescent="0.2">
      <c r="V3193" s="7" t="str">
        <f t="shared" si="963"/>
        <v>诞生岛27-3</v>
      </c>
      <c r="W3193" s="7">
        <f t="shared" si="972"/>
        <v>6205</v>
      </c>
      <c r="X3193" s="9" t="s">
        <v>3502</v>
      </c>
      <c r="Y3193" s="9">
        <v>3</v>
      </c>
      <c r="Z3193" s="8">
        <f t="shared" si="968"/>
        <v>17386</v>
      </c>
      <c r="AA3193" s="6" t="s">
        <v>3967</v>
      </c>
      <c r="AB3193" s="6">
        <v>40313860</v>
      </c>
      <c r="AC3193" s="6">
        <f t="shared" si="973"/>
        <v>3.7625000000000002</v>
      </c>
      <c r="AD3193" s="6">
        <f t="shared" si="974"/>
        <v>151680898</v>
      </c>
      <c r="AE3193" s="6">
        <f t="shared" si="978"/>
        <v>45372352</v>
      </c>
      <c r="AF3193" s="6">
        <v>3870000</v>
      </c>
      <c r="AG3193" s="11">
        <f t="shared" si="976"/>
        <v>200923250</v>
      </c>
      <c r="AH3193">
        <f t="shared" si="975"/>
        <v>4.9839744941317949</v>
      </c>
      <c r="AI3193" s="53">
        <v>0.9</v>
      </c>
      <c r="AJ3193" s="7" t="str">
        <f t="shared" si="964"/>
        <v>hp_200923250</v>
      </c>
      <c r="AK3193" s="7" t="s">
        <v>3968</v>
      </c>
      <c r="AL3193" s="7">
        <v>8572720</v>
      </c>
      <c r="AM3193" s="7">
        <f>INT(IF(MOD(Y3193,3)=0,INT(AL3193*0.55),INT(AL3193*0.35)))</f>
        <v>4714996</v>
      </c>
      <c r="AN3193" s="54">
        <f t="shared" si="965"/>
        <v>38453596</v>
      </c>
      <c r="AO3193" s="7" t="str">
        <f t="shared" si="966"/>
        <v>atk_38453596</v>
      </c>
      <c r="AP3193" s="7" t="s">
        <v>3973</v>
      </c>
      <c r="AQ3193" s="7" t="s">
        <v>4001</v>
      </c>
      <c r="AR3193" s="7" t="s">
        <v>3975</v>
      </c>
      <c r="AS3193" s="7" t="s">
        <v>3976</v>
      </c>
      <c r="AU3193" s="7" t="str">
        <f t="shared" si="967"/>
        <v>hp_200923250;atk_38453596;hit_500000;miss_120;cirt_0;cirtSub_-3500</v>
      </c>
    </row>
    <row r="3194" spans="22:47" x14ac:dyDescent="0.2">
      <c r="V3194" s="7" t="str">
        <f t="shared" si="963"/>
        <v>诞生岛27-4</v>
      </c>
      <c r="W3194" s="7">
        <f t="shared" si="972"/>
        <v>6207</v>
      </c>
      <c r="X3194" s="9" t="s">
        <v>3502</v>
      </c>
      <c r="Y3194" s="9">
        <v>4</v>
      </c>
      <c r="Z3194" s="8">
        <f t="shared" si="968"/>
        <v>17390</v>
      </c>
      <c r="AA3194" s="6" t="s">
        <v>3967</v>
      </c>
      <c r="AB3194" s="6">
        <v>40334991</v>
      </c>
      <c r="AC3194" s="6">
        <f t="shared" si="973"/>
        <v>3.7625000000000002</v>
      </c>
      <c r="AD3194" s="6">
        <f t="shared" si="974"/>
        <v>151760403</v>
      </c>
      <c r="AE3194" s="6">
        <f t="shared" si="978"/>
        <v>45372352</v>
      </c>
      <c r="AF3194" s="6">
        <v>3870000</v>
      </c>
      <c r="AG3194" s="11">
        <f t="shared" si="976"/>
        <v>201002755</v>
      </c>
      <c r="AH3194">
        <f t="shared" si="975"/>
        <v>4.9833345692329525</v>
      </c>
      <c r="AI3194" s="53">
        <v>0.9</v>
      </c>
      <c r="AJ3194" s="7" t="str">
        <f t="shared" si="964"/>
        <v>hp_201002755</v>
      </c>
      <c r="AK3194" s="7" t="s">
        <v>3968</v>
      </c>
      <c r="AL3194" s="7">
        <v>8579720</v>
      </c>
      <c r="AM3194" s="7">
        <f>INT(IF(MOD(Y3194,3)=0,INT(AL3194*0.55),INT(AL3194*0.35)))</f>
        <v>3002902</v>
      </c>
      <c r="AN3194" s="54">
        <f t="shared" si="965"/>
        <v>38480053</v>
      </c>
      <c r="AO3194" s="7" t="str">
        <f t="shared" si="966"/>
        <v>atk_38480053</v>
      </c>
      <c r="AP3194" s="7" t="s">
        <v>3973</v>
      </c>
      <c r="AQ3194" s="7" t="s">
        <v>4001</v>
      </c>
      <c r="AR3194" s="7" t="s">
        <v>3975</v>
      </c>
      <c r="AS3194" s="7" t="s">
        <v>3976</v>
      </c>
      <c r="AU3194" s="7" t="str">
        <f t="shared" si="967"/>
        <v>hp_201002755;atk_38480053;hit_500000;miss_120;cirt_0;cirtSub_-3500</v>
      </c>
    </row>
    <row r="3195" spans="22:47" x14ac:dyDescent="0.2">
      <c r="V3195" s="7" t="str">
        <f t="shared" si="963"/>
        <v>诞生岛27-5</v>
      </c>
      <c r="W3195" s="7">
        <f t="shared" si="972"/>
        <v>6209</v>
      </c>
      <c r="X3195" s="9" t="s">
        <v>3502</v>
      </c>
      <c r="Y3195" s="9">
        <v>5</v>
      </c>
      <c r="Z3195" s="8">
        <f t="shared" si="968"/>
        <v>17395</v>
      </c>
      <c r="AA3195" s="6" t="s">
        <v>3967</v>
      </c>
      <c r="AB3195" s="6">
        <v>40356125</v>
      </c>
      <c r="AC3195" s="6">
        <f t="shared" si="973"/>
        <v>3.7625000000000002</v>
      </c>
      <c r="AD3195" s="6">
        <f t="shared" si="974"/>
        <v>151839920</v>
      </c>
      <c r="AE3195" s="6">
        <f t="shared" si="978"/>
        <v>45372352</v>
      </c>
      <c r="AF3195" s="6">
        <v>3870000</v>
      </c>
      <c r="AG3195" s="11">
        <f t="shared" si="976"/>
        <v>201082272</v>
      </c>
      <c r="AH3195">
        <f t="shared" si="975"/>
        <v>4.9826952414286554</v>
      </c>
      <c r="AI3195" s="53">
        <v>0.9</v>
      </c>
      <c r="AJ3195" s="7" t="str">
        <f t="shared" si="964"/>
        <v>hp_201082272</v>
      </c>
      <c r="AK3195" s="7" t="s">
        <v>3968</v>
      </c>
      <c r="AL3195" s="7">
        <v>8586720</v>
      </c>
      <c r="AM3195" s="7">
        <f>INT(IF(MOD(Y3195,3)=0,INT(AL3195*0.55),INT(AL3195*0.35)))</f>
        <v>3005352</v>
      </c>
      <c r="AN3195" s="54">
        <f t="shared" si="965"/>
        <v>38506507</v>
      </c>
      <c r="AO3195" s="7" t="str">
        <f t="shared" si="966"/>
        <v>atk_38506507</v>
      </c>
      <c r="AP3195" s="7" t="s">
        <v>3973</v>
      </c>
      <c r="AQ3195" s="7" t="s">
        <v>4001</v>
      </c>
      <c r="AR3195" s="7" t="s">
        <v>3975</v>
      </c>
      <c r="AS3195" s="7" t="s">
        <v>3976</v>
      </c>
      <c r="AU3195" s="7" t="str">
        <f t="shared" si="967"/>
        <v>hp_201082272;atk_38506507;hit_500000;miss_120;cirt_0;cirtSub_-3500</v>
      </c>
    </row>
    <row r="3196" spans="22:47" x14ac:dyDescent="0.2">
      <c r="V3196" s="7" t="str">
        <f t="shared" si="963"/>
        <v>诞生岛27-6</v>
      </c>
      <c r="W3196" s="7">
        <f t="shared" si="972"/>
        <v>6211</v>
      </c>
      <c r="X3196" s="9" t="s">
        <v>3502</v>
      </c>
      <c r="Y3196" s="9">
        <v>6</v>
      </c>
      <c r="Z3196" s="8">
        <f t="shared" si="968"/>
        <v>17401</v>
      </c>
      <c r="AA3196" s="6" t="s">
        <v>3967</v>
      </c>
      <c r="AB3196" s="6">
        <v>40377260</v>
      </c>
      <c r="AC3196" s="6">
        <f t="shared" si="973"/>
        <v>3.7650000000000001</v>
      </c>
      <c r="AD3196" s="6">
        <f t="shared" si="974"/>
        <v>152020383</v>
      </c>
      <c r="AE3196" s="6">
        <f t="shared" si="978"/>
        <v>45372352</v>
      </c>
      <c r="AF3196" s="6">
        <v>3870000</v>
      </c>
      <c r="AG3196" s="11">
        <f t="shared" si="976"/>
        <v>201262735</v>
      </c>
      <c r="AH3196">
        <f t="shared" si="975"/>
        <v>4.9845565300864889</v>
      </c>
      <c r="AI3196" s="53">
        <v>0.9</v>
      </c>
      <c r="AJ3196" s="7" t="str">
        <f t="shared" si="964"/>
        <v>hp_201262735</v>
      </c>
      <c r="AK3196" s="7" t="s">
        <v>3968</v>
      </c>
      <c r="AL3196" s="7">
        <v>8593720</v>
      </c>
      <c r="AM3196" s="7">
        <f>INT(IF(MOD(Y3196,3)=0,INT(AL3196*0.55),INT(AL3196*0.35)))</f>
        <v>4726546</v>
      </c>
      <c r="AN3196" s="54">
        <f t="shared" si="965"/>
        <v>38552294</v>
      </c>
      <c r="AO3196" s="7" t="str">
        <f t="shared" si="966"/>
        <v>atk_38552294</v>
      </c>
      <c r="AP3196" s="7" t="s">
        <v>3973</v>
      </c>
      <c r="AQ3196" s="7" t="s">
        <v>4001</v>
      </c>
      <c r="AR3196" s="7" t="s">
        <v>3975</v>
      </c>
      <c r="AS3196" s="7" t="s">
        <v>3976</v>
      </c>
      <c r="AU3196" s="7" t="str">
        <f t="shared" si="967"/>
        <v>hp_201262735;atk_38552294;hit_500000;miss_120;cirt_0;cirtSub_-3500</v>
      </c>
    </row>
    <row r="3197" spans="22:47" x14ac:dyDescent="0.2">
      <c r="V3197" s="7" t="str">
        <f t="shared" si="963"/>
        <v>诞生岛27-7</v>
      </c>
      <c r="W3197" s="7">
        <f t="shared" si="972"/>
        <v>6213</v>
      </c>
      <c r="X3197" s="9" t="s">
        <v>3502</v>
      </c>
      <c r="Y3197" s="9">
        <v>7</v>
      </c>
      <c r="Z3197" s="8">
        <f t="shared" si="968"/>
        <v>17408</v>
      </c>
      <c r="AA3197" s="6" t="s">
        <v>3967</v>
      </c>
      <c r="AB3197" s="6">
        <v>40398397</v>
      </c>
      <c r="AC3197" s="6">
        <f t="shared" si="973"/>
        <v>3.7650000000000001</v>
      </c>
      <c r="AD3197" s="6">
        <f t="shared" si="974"/>
        <v>152099964</v>
      </c>
      <c r="AE3197" s="6">
        <f t="shared" si="978"/>
        <v>45372352</v>
      </c>
      <c r="AF3197" s="6">
        <v>3870000</v>
      </c>
      <c r="AG3197" s="11">
        <f t="shared" si="976"/>
        <v>201342316</v>
      </c>
      <c r="AH3197">
        <f t="shared" si="975"/>
        <v>4.9839184460710158</v>
      </c>
      <c r="AI3197" s="53">
        <v>0.9</v>
      </c>
      <c r="AJ3197" s="7" t="str">
        <f t="shared" si="964"/>
        <v>hp_201342316</v>
      </c>
      <c r="AK3197" s="7" t="s">
        <v>3968</v>
      </c>
      <c r="AL3197" s="7">
        <v>8600720</v>
      </c>
      <c r="AM3197" s="7">
        <f>INT(IF(MOD(Y3197,3)=0,INT(AL3197*0.55),INT(AL3197*0.35)))</f>
        <v>3010252</v>
      </c>
      <c r="AN3197" s="54">
        <f t="shared" si="965"/>
        <v>38578758</v>
      </c>
      <c r="AO3197" s="7" t="str">
        <f t="shared" si="966"/>
        <v>atk_38578758</v>
      </c>
      <c r="AP3197" s="7" t="s">
        <v>3973</v>
      </c>
      <c r="AQ3197" s="7" t="s">
        <v>4001</v>
      </c>
      <c r="AR3197" s="7" t="s">
        <v>3975</v>
      </c>
      <c r="AS3197" s="7" t="s">
        <v>3976</v>
      </c>
      <c r="AU3197" s="7" t="str">
        <f t="shared" si="967"/>
        <v>hp_201342316;atk_38578758;hit_500000;miss_120;cirt_0;cirtSub_-3500</v>
      </c>
    </row>
    <row r="3198" spans="22:47" x14ac:dyDescent="0.2">
      <c r="V3198" s="7" t="str">
        <f t="shared" si="963"/>
        <v>诞生岛27-8</v>
      </c>
      <c r="W3198" s="7">
        <f t="shared" si="972"/>
        <v>6215</v>
      </c>
      <c r="X3198" s="9" t="s">
        <v>3502</v>
      </c>
      <c r="Y3198" s="9">
        <v>8</v>
      </c>
      <c r="Z3198" s="8">
        <f t="shared" si="968"/>
        <v>17416</v>
      </c>
      <c r="AA3198" s="6" t="s">
        <v>3967</v>
      </c>
      <c r="AB3198" s="6">
        <v>40419537</v>
      </c>
      <c r="AC3198" s="6">
        <f t="shared" si="973"/>
        <v>3.7650000000000001</v>
      </c>
      <c r="AD3198" s="6">
        <f t="shared" si="974"/>
        <v>152179556</v>
      </c>
      <c r="AE3198" s="6">
        <f t="shared" si="978"/>
        <v>45372352</v>
      </c>
      <c r="AF3198" s="6">
        <v>3870000</v>
      </c>
      <c r="AG3198" s="11">
        <f t="shared" si="976"/>
        <v>201421908</v>
      </c>
      <c r="AH3198">
        <f t="shared" si="975"/>
        <v>4.9832809316939972</v>
      </c>
      <c r="AI3198" s="53">
        <v>0.9</v>
      </c>
      <c r="AJ3198" s="7" t="str">
        <f t="shared" si="964"/>
        <v>hp_201421908</v>
      </c>
      <c r="AK3198" s="7" t="s">
        <v>3968</v>
      </c>
      <c r="AL3198" s="7">
        <v>8607720</v>
      </c>
      <c r="AM3198" s="7">
        <f>INT(IF(MOD(Y3198,3)=0,INT(AL3198*0.55),INT(AL3198*0.35)))</f>
        <v>3012702</v>
      </c>
      <c r="AN3198" s="54">
        <f t="shared" si="965"/>
        <v>38605218</v>
      </c>
      <c r="AO3198" s="7" t="str">
        <f t="shared" si="966"/>
        <v>atk_38605218</v>
      </c>
      <c r="AP3198" s="7" t="s">
        <v>3973</v>
      </c>
      <c r="AQ3198" s="7" t="s">
        <v>4001</v>
      </c>
      <c r="AR3198" s="7" t="s">
        <v>3975</v>
      </c>
      <c r="AS3198" s="7" t="s">
        <v>3976</v>
      </c>
      <c r="AU3198" s="7" t="str">
        <f t="shared" si="967"/>
        <v>hp_201421908;atk_38605218;hit_500000;miss_120;cirt_0;cirtSub_-3500</v>
      </c>
    </row>
    <row r="3199" spans="22:47" x14ac:dyDescent="0.2">
      <c r="V3199" s="7" t="str">
        <f t="shared" si="963"/>
        <v>诞生岛27-9</v>
      </c>
      <c r="W3199" s="7">
        <f t="shared" si="972"/>
        <v>6217</v>
      </c>
      <c r="X3199" s="9" t="s">
        <v>3502</v>
      </c>
      <c r="Y3199" s="9">
        <v>9</v>
      </c>
      <c r="Z3199" s="8">
        <f t="shared" si="968"/>
        <v>17425</v>
      </c>
      <c r="AA3199" s="6" t="s">
        <v>3967</v>
      </c>
      <c r="AB3199" s="6">
        <v>40440678</v>
      </c>
      <c r="AC3199" s="6">
        <f t="shared" si="973"/>
        <v>3.7675000000000001</v>
      </c>
      <c r="AD3199" s="6">
        <f t="shared" si="974"/>
        <v>152360254</v>
      </c>
      <c r="AE3199" s="6">
        <f t="shared" si="978"/>
        <v>45372352</v>
      </c>
      <c r="AF3199" s="6">
        <v>3870000</v>
      </c>
      <c r="AG3199" s="11">
        <f t="shared" si="976"/>
        <v>201602606</v>
      </c>
      <c r="AH3199">
        <f t="shared" si="975"/>
        <v>4.9851440670702898</v>
      </c>
      <c r="AI3199" s="53">
        <v>0.9</v>
      </c>
      <c r="AJ3199" s="7" t="str">
        <f t="shared" si="964"/>
        <v>hp_201602606</v>
      </c>
      <c r="AK3199" s="7" t="s">
        <v>3968</v>
      </c>
      <c r="AL3199" s="7">
        <v>8614720</v>
      </c>
      <c r="AM3199" s="7">
        <f>INT(IF(MOD(Y3199,3)=0,INT(AL3199*0.55),INT(AL3199*0.35)))</f>
        <v>4738096</v>
      </c>
      <c r="AN3199" s="54">
        <f t="shared" si="965"/>
        <v>38651058</v>
      </c>
      <c r="AO3199" s="7" t="str">
        <f t="shared" si="966"/>
        <v>atk_38651058</v>
      </c>
      <c r="AP3199" s="7" t="s">
        <v>3973</v>
      </c>
      <c r="AQ3199" s="7" t="s">
        <v>4001</v>
      </c>
      <c r="AR3199" s="7" t="s">
        <v>3975</v>
      </c>
      <c r="AS3199" s="7" t="s">
        <v>3976</v>
      </c>
      <c r="AU3199" s="7" t="str">
        <f t="shared" si="967"/>
        <v>hp_201602606;atk_38651058;hit_500000;miss_120;cirt_0;cirtSub_-3500</v>
      </c>
    </row>
    <row r="3200" spans="22:47" x14ac:dyDescent="0.2">
      <c r="V3200" s="7" t="str">
        <f t="shared" si="963"/>
        <v>诞生岛27-10</v>
      </c>
      <c r="W3200" s="7">
        <f t="shared" si="972"/>
        <v>6219</v>
      </c>
      <c r="X3200" s="9" t="s">
        <v>3502</v>
      </c>
      <c r="Y3200" s="9">
        <v>10</v>
      </c>
      <c r="Z3200" s="8">
        <f t="shared" si="968"/>
        <v>17435</v>
      </c>
      <c r="AA3200" s="6" t="s">
        <v>3967</v>
      </c>
      <c r="AB3200" s="6">
        <v>40461821</v>
      </c>
      <c r="AC3200" s="6">
        <f t="shared" si="973"/>
        <v>3.7675000000000001</v>
      </c>
      <c r="AD3200" s="6">
        <f t="shared" si="974"/>
        <v>152439910</v>
      </c>
      <c r="AE3200" s="6">
        <f t="shared" si="978"/>
        <v>45372352</v>
      </c>
      <c r="AF3200" s="6">
        <v>3870000</v>
      </c>
      <c r="AG3200" s="11">
        <f t="shared" si="976"/>
        <v>201682262</v>
      </c>
      <c r="AH3200">
        <f t="shared" si="975"/>
        <v>4.9845077906898947</v>
      </c>
      <c r="AI3200" s="53">
        <v>0.9</v>
      </c>
      <c r="AJ3200" s="7" t="str">
        <f t="shared" si="964"/>
        <v>hp_201682262</v>
      </c>
      <c r="AK3200" s="7" t="s">
        <v>3968</v>
      </c>
      <c r="AL3200" s="7">
        <v>8621720</v>
      </c>
      <c r="AM3200" s="7">
        <f>INT(IF(MOD(Y3200,3)=0,INT(AL3200*0.55),INT(AL3200*0.35)))</f>
        <v>3017602</v>
      </c>
      <c r="AN3200" s="54">
        <f t="shared" si="965"/>
        <v>38677527</v>
      </c>
      <c r="AO3200" s="7" t="str">
        <f t="shared" si="966"/>
        <v>atk_38677527</v>
      </c>
      <c r="AP3200" s="7" t="s">
        <v>3973</v>
      </c>
      <c r="AQ3200" s="7" t="s">
        <v>4001</v>
      </c>
      <c r="AR3200" s="7" t="s">
        <v>3975</v>
      </c>
      <c r="AS3200" s="7" t="s">
        <v>3976</v>
      </c>
      <c r="AU3200" s="7" t="str">
        <f t="shared" si="967"/>
        <v>hp_201682262;atk_38677527;hit_500000;miss_120;cirt_0;cirtSub_-3500</v>
      </c>
    </row>
    <row r="3201" spans="22:47" x14ac:dyDescent="0.2">
      <c r="V3201" s="7" t="str">
        <f t="shared" ref="V3201:V3264" si="981">X3201&amp;"-"&amp;Y3201</f>
        <v>诞生岛28-1</v>
      </c>
      <c r="W3201" s="7">
        <f t="shared" si="972"/>
        <v>6221</v>
      </c>
      <c r="X3201" s="9" t="s">
        <v>3503</v>
      </c>
      <c r="Y3201" s="9">
        <v>1</v>
      </c>
      <c r="Z3201" s="8">
        <f t="shared" si="968"/>
        <v>17436</v>
      </c>
      <c r="AA3201" s="6" t="s">
        <v>3967</v>
      </c>
      <c r="AB3201" s="6">
        <v>40482966</v>
      </c>
      <c r="AC3201" s="6">
        <f t="shared" si="973"/>
        <v>3.77</v>
      </c>
      <c r="AD3201" s="6">
        <f t="shared" si="974"/>
        <v>152620781</v>
      </c>
      <c r="AE3201" s="6">
        <f t="shared" ref="AE3201" si="982">IF(MOD(Y3201,1)=0,INT(AD3200*0.3),0)</f>
        <v>45731973</v>
      </c>
      <c r="AF3201" s="6">
        <v>3870000</v>
      </c>
      <c r="AG3201" s="11">
        <f t="shared" si="976"/>
        <v>202222754</v>
      </c>
      <c r="AH3201">
        <f t="shared" si="975"/>
        <v>4.9952553871670373</v>
      </c>
      <c r="AI3201" s="53">
        <v>0.9</v>
      </c>
      <c r="AJ3201" s="7" t="str">
        <f t="shared" ref="AJ3201:AJ3264" si="983">AA3201&amp;"_"&amp;AG3201</f>
        <v>hp_202222754</v>
      </c>
      <c r="AK3201" s="7" t="s">
        <v>3968</v>
      </c>
      <c r="AL3201" s="7">
        <v>8628720</v>
      </c>
      <c r="AM3201" s="7">
        <f>INT(IF(MOD(Y3201,3)=0,INT(AL3201*0.55),INT(AL3201*0.35)))</f>
        <v>3020052</v>
      </c>
      <c r="AN3201" s="54">
        <f t="shared" si="965"/>
        <v>38792394</v>
      </c>
      <c r="AO3201" s="7" t="str">
        <f t="shared" si="966"/>
        <v>atk_38792394</v>
      </c>
      <c r="AP3201" s="7" t="s">
        <v>3973</v>
      </c>
      <c r="AQ3201" s="7" t="s">
        <v>4001</v>
      </c>
      <c r="AR3201" s="7" t="s">
        <v>3975</v>
      </c>
      <c r="AS3201" s="7" t="s">
        <v>3976</v>
      </c>
      <c r="AU3201" s="7" t="str">
        <f t="shared" si="967"/>
        <v>hp_202222754;atk_38792394;hit_500000;miss_120;cirt_0;cirtSub_-3500</v>
      </c>
    </row>
    <row r="3202" spans="22:47" x14ac:dyDescent="0.2">
      <c r="V3202" s="7" t="str">
        <f t="shared" si="981"/>
        <v>诞生岛28-2</v>
      </c>
      <c r="W3202" s="7">
        <f t="shared" si="972"/>
        <v>6223</v>
      </c>
      <c r="X3202" s="9" t="s">
        <v>3503</v>
      </c>
      <c r="Y3202" s="9">
        <v>2</v>
      </c>
      <c r="Z3202" s="8">
        <f t="shared" si="968"/>
        <v>17438</v>
      </c>
      <c r="AA3202" s="6" t="s">
        <v>3967</v>
      </c>
      <c r="AB3202" s="6">
        <v>40504114</v>
      </c>
      <c r="AC3202" s="6">
        <f t="shared" si="973"/>
        <v>3.77</v>
      </c>
      <c r="AD3202" s="6">
        <f t="shared" si="974"/>
        <v>152700509</v>
      </c>
      <c r="AE3202" s="6">
        <f t="shared" si="978"/>
        <v>45731973</v>
      </c>
      <c r="AF3202" s="6">
        <v>3870000</v>
      </c>
      <c r="AG3202" s="11">
        <f t="shared" si="976"/>
        <v>202302482</v>
      </c>
      <c r="AH3202">
        <f t="shared" si="975"/>
        <v>4.9946156580538954</v>
      </c>
      <c r="AI3202" s="53">
        <v>0.9</v>
      </c>
      <c r="AJ3202" s="7" t="str">
        <f t="shared" si="983"/>
        <v>hp_202302482</v>
      </c>
      <c r="AK3202" s="7" t="s">
        <v>3968</v>
      </c>
      <c r="AL3202" s="7">
        <v>8635720</v>
      </c>
      <c r="AM3202" s="7">
        <f>INT(IF(MOD(Y3202,3)=0,INT(AL3202*0.55),INT(AL3202*0.35)))</f>
        <v>3022502</v>
      </c>
      <c r="AN3202" s="54">
        <f t="shared" ref="AN3202:AN3265" si="984">INT(AL3202*AI3202*AH3202)</f>
        <v>38818892</v>
      </c>
      <c r="AO3202" s="7" t="str">
        <f t="shared" ref="AO3202:AO3265" si="985">AK3202&amp;"_"&amp;AN3202</f>
        <v>atk_38818892</v>
      </c>
      <c r="AP3202" s="7" t="s">
        <v>3973</v>
      </c>
      <c r="AQ3202" s="7" t="s">
        <v>4001</v>
      </c>
      <c r="AR3202" s="7" t="s">
        <v>3975</v>
      </c>
      <c r="AS3202" s="7" t="s">
        <v>3976</v>
      </c>
      <c r="AU3202" s="7" t="str">
        <f t="shared" ref="AU3202:AU3265" si="986">AJ3202&amp;";"&amp;AO3202&amp;";"&amp;AP3202&amp;";"&amp;AQ3202&amp;";"&amp;AR3202&amp;";"&amp;AS3202</f>
        <v>hp_202302482;atk_38818892;hit_500000;miss_120;cirt_0;cirtSub_-3500</v>
      </c>
    </row>
    <row r="3203" spans="22:47" x14ac:dyDescent="0.2">
      <c r="V3203" s="7" t="str">
        <f t="shared" si="981"/>
        <v>诞生岛28-3</v>
      </c>
      <c r="W3203" s="7">
        <f t="shared" si="972"/>
        <v>6225</v>
      </c>
      <c r="X3203" s="9" t="s">
        <v>3503</v>
      </c>
      <c r="Y3203" s="9">
        <v>3</v>
      </c>
      <c r="Z3203" s="8">
        <f t="shared" ref="Z3203:Z3266" si="987">Y3203+Z3202</f>
        <v>17441</v>
      </c>
      <c r="AA3203" s="6" t="s">
        <v>3967</v>
      </c>
      <c r="AB3203" s="6">
        <v>40525265</v>
      </c>
      <c r="AC3203" s="6">
        <f t="shared" si="973"/>
        <v>3.7725</v>
      </c>
      <c r="AD3203" s="6">
        <f t="shared" si="974"/>
        <v>152881562</v>
      </c>
      <c r="AE3203" s="6">
        <f t="shared" si="978"/>
        <v>45731973</v>
      </c>
      <c r="AF3203" s="6">
        <v>3870000</v>
      </c>
      <c r="AG3203" s="11">
        <f t="shared" si="976"/>
        <v>202483535</v>
      </c>
      <c r="AH3203">
        <f t="shared" si="975"/>
        <v>4.9964765190307823</v>
      </c>
      <c r="AI3203" s="53">
        <v>0.9</v>
      </c>
      <c r="AJ3203" s="7" t="str">
        <f t="shared" si="983"/>
        <v>hp_202483535</v>
      </c>
      <c r="AK3203" s="7" t="s">
        <v>3968</v>
      </c>
      <c r="AL3203" s="7">
        <v>8642720</v>
      </c>
      <c r="AM3203" s="7">
        <f>INT(IF(MOD(Y3203,3)=0,INT(AL3203*0.55),INT(AL3203*0.35)))</f>
        <v>4753496</v>
      </c>
      <c r="AN3203" s="54">
        <f t="shared" si="984"/>
        <v>38864832</v>
      </c>
      <c r="AO3203" s="7" t="str">
        <f t="shared" si="985"/>
        <v>atk_38864832</v>
      </c>
      <c r="AP3203" s="7" t="s">
        <v>3973</v>
      </c>
      <c r="AQ3203" s="7" t="s">
        <v>4001</v>
      </c>
      <c r="AR3203" s="7" t="s">
        <v>3975</v>
      </c>
      <c r="AS3203" s="7" t="s">
        <v>3976</v>
      </c>
      <c r="AU3203" s="7" t="str">
        <f t="shared" si="986"/>
        <v>hp_202483535;atk_38864832;hit_500000;miss_120;cirt_0;cirtSub_-3500</v>
      </c>
    </row>
    <row r="3204" spans="22:47" x14ac:dyDescent="0.2">
      <c r="V3204" s="7" t="str">
        <f t="shared" si="981"/>
        <v>诞生岛28-4</v>
      </c>
      <c r="W3204" s="7">
        <f t="shared" si="972"/>
        <v>6227</v>
      </c>
      <c r="X3204" s="9" t="s">
        <v>3503</v>
      </c>
      <c r="Y3204" s="9">
        <v>4</v>
      </c>
      <c r="Z3204" s="8">
        <f t="shared" si="987"/>
        <v>17445</v>
      </c>
      <c r="AA3204" s="6" t="s">
        <v>3967</v>
      </c>
      <c r="AB3204" s="6">
        <v>40546418</v>
      </c>
      <c r="AC3204" s="6">
        <f t="shared" si="973"/>
        <v>3.7725</v>
      </c>
      <c r="AD3204" s="6">
        <f t="shared" si="974"/>
        <v>152961361</v>
      </c>
      <c r="AE3204" s="6">
        <f t="shared" si="978"/>
        <v>45731973</v>
      </c>
      <c r="AF3204" s="6">
        <v>3870000</v>
      </c>
      <c r="AG3204" s="11">
        <f t="shared" si="976"/>
        <v>202563334</v>
      </c>
      <c r="AH3204">
        <f t="shared" si="975"/>
        <v>4.9958379554021271</v>
      </c>
      <c r="AI3204" s="53">
        <v>0.9</v>
      </c>
      <c r="AJ3204" s="7" t="str">
        <f t="shared" si="983"/>
        <v>hp_202563334</v>
      </c>
      <c r="AK3204" s="7" t="s">
        <v>3968</v>
      </c>
      <c r="AL3204" s="7">
        <v>8649720</v>
      </c>
      <c r="AM3204" s="7">
        <f>INT(IF(MOD(Y3204,3)=0,INT(AL3204*0.55),INT(AL3204*0.35)))</f>
        <v>3027402</v>
      </c>
      <c r="AN3204" s="54">
        <f t="shared" si="984"/>
        <v>38891339</v>
      </c>
      <c r="AO3204" s="7" t="str">
        <f t="shared" si="985"/>
        <v>atk_38891339</v>
      </c>
      <c r="AP3204" s="7" t="s">
        <v>3973</v>
      </c>
      <c r="AQ3204" s="7" t="s">
        <v>4001</v>
      </c>
      <c r="AR3204" s="7" t="s">
        <v>3975</v>
      </c>
      <c r="AS3204" s="7" t="s">
        <v>3976</v>
      </c>
      <c r="AU3204" s="7" t="str">
        <f t="shared" si="986"/>
        <v>hp_202563334;atk_38891339;hit_500000;miss_120;cirt_0;cirtSub_-3500</v>
      </c>
    </row>
    <row r="3205" spans="22:47" x14ac:dyDescent="0.2">
      <c r="V3205" s="7" t="str">
        <f t="shared" si="981"/>
        <v>诞生岛28-5</v>
      </c>
      <c r="W3205" s="7">
        <f t="shared" si="972"/>
        <v>6229</v>
      </c>
      <c r="X3205" s="9" t="s">
        <v>3503</v>
      </c>
      <c r="Y3205" s="9">
        <v>5</v>
      </c>
      <c r="Z3205" s="8">
        <f t="shared" si="987"/>
        <v>17450</v>
      </c>
      <c r="AA3205" s="6" t="s">
        <v>3967</v>
      </c>
      <c r="AB3205" s="6">
        <v>40567572</v>
      </c>
      <c r="AC3205" s="6">
        <f t="shared" si="973"/>
        <v>3.7725</v>
      </c>
      <c r="AD3205" s="6">
        <f t="shared" si="974"/>
        <v>153041165</v>
      </c>
      <c r="AE3205" s="6">
        <f t="shared" si="978"/>
        <v>45731973</v>
      </c>
      <c r="AF3205" s="6">
        <v>3870000</v>
      </c>
      <c r="AG3205" s="11">
        <f t="shared" si="976"/>
        <v>202643138</v>
      </c>
      <c r="AH3205">
        <f t="shared" si="975"/>
        <v>4.9952000578195808</v>
      </c>
      <c r="AI3205" s="53">
        <v>0.9</v>
      </c>
      <c r="AJ3205" s="7" t="str">
        <f t="shared" si="983"/>
        <v>hp_202643138</v>
      </c>
      <c r="AK3205" s="7" t="s">
        <v>3968</v>
      </c>
      <c r="AL3205" s="7">
        <v>8656720</v>
      </c>
      <c r="AM3205" s="7">
        <f>INT(IF(MOD(Y3205,3)=0,INT(AL3205*0.55),INT(AL3205*0.35)))</f>
        <v>3029852</v>
      </c>
      <c r="AN3205" s="54">
        <f t="shared" si="984"/>
        <v>38917843</v>
      </c>
      <c r="AO3205" s="7" t="str">
        <f t="shared" si="985"/>
        <v>atk_38917843</v>
      </c>
      <c r="AP3205" s="7" t="s">
        <v>3973</v>
      </c>
      <c r="AQ3205" s="7" t="s">
        <v>4001</v>
      </c>
      <c r="AR3205" s="7" t="s">
        <v>3975</v>
      </c>
      <c r="AS3205" s="7" t="s">
        <v>3976</v>
      </c>
      <c r="AU3205" s="7" t="str">
        <f t="shared" si="986"/>
        <v>hp_202643138;atk_38917843;hit_500000;miss_120;cirt_0;cirtSub_-3500</v>
      </c>
    </row>
    <row r="3206" spans="22:47" x14ac:dyDescent="0.2">
      <c r="V3206" s="7" t="str">
        <f t="shared" si="981"/>
        <v>诞生岛28-6</v>
      </c>
      <c r="W3206" s="7">
        <f t="shared" si="972"/>
        <v>6231</v>
      </c>
      <c r="X3206" s="9" t="s">
        <v>3503</v>
      </c>
      <c r="Y3206" s="9">
        <v>6</v>
      </c>
      <c r="Z3206" s="8">
        <f t="shared" si="987"/>
        <v>17456</v>
      </c>
      <c r="AA3206" s="6" t="s">
        <v>3967</v>
      </c>
      <c r="AB3206" s="6">
        <v>40588727</v>
      </c>
      <c r="AC3206" s="6">
        <f t="shared" si="973"/>
        <v>3.7749999999999999</v>
      </c>
      <c r="AD3206" s="6">
        <f t="shared" si="974"/>
        <v>153222444</v>
      </c>
      <c r="AE3206" s="6">
        <f t="shared" si="978"/>
        <v>45731973</v>
      </c>
      <c r="AF3206" s="6">
        <v>3870000</v>
      </c>
      <c r="AG3206" s="11">
        <f t="shared" si="976"/>
        <v>202824417</v>
      </c>
      <c r="AH3206">
        <f t="shared" si="975"/>
        <v>4.9970627805104604</v>
      </c>
      <c r="AI3206" s="53">
        <v>0.9</v>
      </c>
      <c r="AJ3206" s="7" t="str">
        <f t="shared" si="983"/>
        <v>hp_202824417</v>
      </c>
      <c r="AK3206" s="7" t="s">
        <v>3968</v>
      </c>
      <c r="AL3206" s="7">
        <v>8663720</v>
      </c>
      <c r="AM3206" s="7">
        <f>INT(IF(MOD(Y3206,3)=0,INT(AL3206*0.55),INT(AL3206*0.35)))</f>
        <v>4765046</v>
      </c>
      <c r="AN3206" s="54">
        <f t="shared" si="984"/>
        <v>38963837</v>
      </c>
      <c r="AO3206" s="7" t="str">
        <f t="shared" si="985"/>
        <v>atk_38963837</v>
      </c>
      <c r="AP3206" s="7" t="s">
        <v>3973</v>
      </c>
      <c r="AQ3206" s="7" t="s">
        <v>4001</v>
      </c>
      <c r="AR3206" s="7" t="s">
        <v>3975</v>
      </c>
      <c r="AS3206" s="7" t="s">
        <v>3976</v>
      </c>
      <c r="AU3206" s="7" t="str">
        <f t="shared" si="986"/>
        <v>hp_202824417;atk_38963837;hit_500000;miss_120;cirt_0;cirtSub_-3500</v>
      </c>
    </row>
    <row r="3207" spans="22:47" x14ac:dyDescent="0.2">
      <c r="V3207" s="7" t="str">
        <f t="shared" si="981"/>
        <v>诞生岛28-7</v>
      </c>
      <c r="W3207" s="7">
        <f t="shared" si="972"/>
        <v>6233</v>
      </c>
      <c r="X3207" s="9" t="s">
        <v>3503</v>
      </c>
      <c r="Y3207" s="9">
        <v>7</v>
      </c>
      <c r="Z3207" s="8">
        <f t="shared" si="987"/>
        <v>17463</v>
      </c>
      <c r="AA3207" s="6" t="s">
        <v>3967</v>
      </c>
      <c r="AB3207" s="6">
        <v>40609883</v>
      </c>
      <c r="AC3207" s="6">
        <f t="shared" si="973"/>
        <v>3.7749999999999999</v>
      </c>
      <c r="AD3207" s="6">
        <f t="shared" si="974"/>
        <v>153302308</v>
      </c>
      <c r="AE3207" s="6">
        <f t="shared" si="978"/>
        <v>45731973</v>
      </c>
      <c r="AF3207" s="6">
        <v>3870000</v>
      </c>
      <c r="AG3207" s="11">
        <f t="shared" si="976"/>
        <v>202904281</v>
      </c>
      <c r="AH3207">
        <f t="shared" si="975"/>
        <v>4.9964261408977713</v>
      </c>
      <c r="AI3207" s="53">
        <v>0.9</v>
      </c>
      <c r="AJ3207" s="7" t="str">
        <f t="shared" si="983"/>
        <v>hp_202904281</v>
      </c>
      <c r="AK3207" s="7" t="s">
        <v>3968</v>
      </c>
      <c r="AL3207" s="7">
        <v>8670720</v>
      </c>
      <c r="AM3207" s="7">
        <f>INT(IF(MOD(Y3207,3)=0,INT(AL3207*0.55),INT(AL3207*0.35)))</f>
        <v>3034752</v>
      </c>
      <c r="AN3207" s="54">
        <f t="shared" si="984"/>
        <v>38990350</v>
      </c>
      <c r="AO3207" s="7" t="str">
        <f t="shared" si="985"/>
        <v>atk_38990350</v>
      </c>
      <c r="AP3207" s="7" t="s">
        <v>3973</v>
      </c>
      <c r="AQ3207" s="7" t="s">
        <v>4001</v>
      </c>
      <c r="AR3207" s="7" t="s">
        <v>3975</v>
      </c>
      <c r="AS3207" s="7" t="s">
        <v>3976</v>
      </c>
      <c r="AU3207" s="7" t="str">
        <f t="shared" si="986"/>
        <v>hp_202904281;atk_38990350;hit_500000;miss_120;cirt_0;cirtSub_-3500</v>
      </c>
    </row>
    <row r="3208" spans="22:47" x14ac:dyDescent="0.2">
      <c r="V3208" s="7" t="str">
        <f t="shared" si="981"/>
        <v>诞生岛28-8</v>
      </c>
      <c r="W3208" s="7">
        <f t="shared" si="972"/>
        <v>6235</v>
      </c>
      <c r="X3208" s="9" t="s">
        <v>3503</v>
      </c>
      <c r="Y3208" s="9">
        <v>8</v>
      </c>
      <c r="Z3208" s="8">
        <f t="shared" si="987"/>
        <v>17471</v>
      </c>
      <c r="AA3208" s="6" t="s">
        <v>3967</v>
      </c>
      <c r="AB3208" s="6">
        <v>40631042</v>
      </c>
      <c r="AC3208" s="6">
        <f t="shared" si="973"/>
        <v>3.7749999999999999</v>
      </c>
      <c r="AD3208" s="6">
        <f t="shared" si="974"/>
        <v>153382183</v>
      </c>
      <c r="AE3208" s="6">
        <f t="shared" si="978"/>
        <v>45731973</v>
      </c>
      <c r="AF3208" s="6">
        <v>3870000</v>
      </c>
      <c r="AG3208" s="11">
        <f t="shared" si="976"/>
        <v>202984156</v>
      </c>
      <c r="AH3208">
        <f t="shared" si="975"/>
        <v>4.9957900661272729</v>
      </c>
      <c r="AI3208" s="53">
        <v>0.9</v>
      </c>
      <c r="AJ3208" s="7" t="str">
        <f t="shared" si="983"/>
        <v>hp_202984156</v>
      </c>
      <c r="AK3208" s="7" t="s">
        <v>3968</v>
      </c>
      <c r="AL3208" s="7">
        <v>8677720</v>
      </c>
      <c r="AM3208" s="7">
        <f>INT(IF(MOD(Y3208,3)=0,INT(AL3208*0.55),INT(AL3208*0.35)))</f>
        <v>3037202</v>
      </c>
      <c r="AN3208" s="54">
        <f t="shared" si="984"/>
        <v>39016860</v>
      </c>
      <c r="AO3208" s="7" t="str">
        <f t="shared" si="985"/>
        <v>atk_39016860</v>
      </c>
      <c r="AP3208" s="7" t="s">
        <v>3973</v>
      </c>
      <c r="AQ3208" s="7" t="s">
        <v>4001</v>
      </c>
      <c r="AR3208" s="7" t="s">
        <v>3975</v>
      </c>
      <c r="AS3208" s="7" t="s">
        <v>3976</v>
      </c>
      <c r="AU3208" s="7" t="str">
        <f t="shared" si="986"/>
        <v>hp_202984156;atk_39016860;hit_500000;miss_120;cirt_0;cirtSub_-3500</v>
      </c>
    </row>
    <row r="3209" spans="22:47" x14ac:dyDescent="0.2">
      <c r="V3209" s="7" t="str">
        <f t="shared" si="981"/>
        <v>诞生岛28-9</v>
      </c>
      <c r="W3209" s="7">
        <f t="shared" si="972"/>
        <v>6237</v>
      </c>
      <c r="X3209" s="9" t="s">
        <v>3503</v>
      </c>
      <c r="Y3209" s="9">
        <v>9</v>
      </c>
      <c r="Z3209" s="8">
        <f t="shared" si="987"/>
        <v>17480</v>
      </c>
      <c r="AA3209" s="6" t="s">
        <v>3967</v>
      </c>
      <c r="AB3209" s="6">
        <v>40652202</v>
      </c>
      <c r="AC3209" s="6">
        <f t="shared" si="973"/>
        <v>3.7774999999999999</v>
      </c>
      <c r="AD3209" s="6">
        <f t="shared" si="974"/>
        <v>153563693</v>
      </c>
      <c r="AE3209" s="6">
        <f t="shared" si="978"/>
        <v>45731973</v>
      </c>
      <c r="AF3209" s="6">
        <v>3870000</v>
      </c>
      <c r="AG3209" s="11">
        <f t="shared" si="976"/>
        <v>203165666</v>
      </c>
      <c r="AH3209">
        <f t="shared" si="975"/>
        <v>4.9976546411926224</v>
      </c>
      <c r="AI3209" s="53">
        <v>0.9</v>
      </c>
      <c r="AJ3209" s="7" t="str">
        <f t="shared" si="983"/>
        <v>hp_203165666</v>
      </c>
      <c r="AK3209" s="7" t="s">
        <v>3968</v>
      </c>
      <c r="AL3209" s="7">
        <v>8684720</v>
      </c>
      <c r="AM3209" s="7">
        <f>INT(IF(MOD(Y3209,3)=0,INT(AL3209*0.55),INT(AL3209*0.35)))</f>
        <v>4776596</v>
      </c>
      <c r="AN3209" s="54">
        <f t="shared" si="984"/>
        <v>39062908</v>
      </c>
      <c r="AO3209" s="7" t="str">
        <f t="shared" si="985"/>
        <v>atk_39062908</v>
      </c>
      <c r="AP3209" s="7" t="s">
        <v>3973</v>
      </c>
      <c r="AQ3209" s="7" t="s">
        <v>4001</v>
      </c>
      <c r="AR3209" s="7" t="s">
        <v>3975</v>
      </c>
      <c r="AS3209" s="7" t="s">
        <v>3976</v>
      </c>
      <c r="AU3209" s="7" t="str">
        <f t="shared" si="986"/>
        <v>hp_203165666;atk_39062908;hit_500000;miss_120;cirt_0;cirtSub_-3500</v>
      </c>
    </row>
    <row r="3210" spans="22:47" x14ac:dyDescent="0.2">
      <c r="V3210" s="7" t="str">
        <f t="shared" si="981"/>
        <v>诞生岛28-10</v>
      </c>
      <c r="W3210" s="7">
        <f t="shared" si="972"/>
        <v>6239</v>
      </c>
      <c r="X3210" s="9" t="s">
        <v>3503</v>
      </c>
      <c r="Y3210" s="9">
        <v>10</v>
      </c>
      <c r="Z3210" s="8">
        <f t="shared" si="987"/>
        <v>17490</v>
      </c>
      <c r="AA3210" s="6" t="s">
        <v>3967</v>
      </c>
      <c r="AB3210" s="6">
        <v>40673363</v>
      </c>
      <c r="AC3210" s="6">
        <f t="shared" si="973"/>
        <v>3.7774999999999999</v>
      </c>
      <c r="AD3210" s="6">
        <f t="shared" si="974"/>
        <v>153643628</v>
      </c>
      <c r="AE3210" s="6">
        <f t="shared" si="978"/>
        <v>45731973</v>
      </c>
      <c r="AF3210" s="6">
        <v>3870000</v>
      </c>
      <c r="AG3210" s="11">
        <f t="shared" si="976"/>
        <v>203245601</v>
      </c>
      <c r="AH3210">
        <f t="shared" si="975"/>
        <v>4.9970198185972476</v>
      </c>
      <c r="AI3210" s="53">
        <v>0.9</v>
      </c>
      <c r="AJ3210" s="7" t="str">
        <f t="shared" si="983"/>
        <v>hp_203245601</v>
      </c>
      <c r="AK3210" s="7" t="s">
        <v>3968</v>
      </c>
      <c r="AL3210" s="7">
        <v>8691720</v>
      </c>
      <c r="AM3210" s="7">
        <f>INT(IF(MOD(Y3210,3)=0,INT(AL3210*0.55),INT(AL3210*0.35)))</f>
        <v>3042102</v>
      </c>
      <c r="AN3210" s="54">
        <f t="shared" si="984"/>
        <v>39089427</v>
      </c>
      <c r="AO3210" s="7" t="str">
        <f t="shared" si="985"/>
        <v>atk_39089427</v>
      </c>
      <c r="AP3210" s="7" t="s">
        <v>3973</v>
      </c>
      <c r="AQ3210" s="7" t="s">
        <v>4001</v>
      </c>
      <c r="AR3210" s="7" t="s">
        <v>3975</v>
      </c>
      <c r="AS3210" s="7" t="s">
        <v>3976</v>
      </c>
      <c r="AU3210" s="7" t="str">
        <f t="shared" si="986"/>
        <v>hp_203245601;atk_39089427;hit_500000;miss_120;cirt_0;cirtSub_-3500</v>
      </c>
    </row>
    <row r="3211" spans="22:47" x14ac:dyDescent="0.2">
      <c r="V3211" s="7" t="str">
        <f t="shared" si="981"/>
        <v>诞生岛29-1</v>
      </c>
      <c r="W3211" s="7">
        <f t="shared" si="972"/>
        <v>6241</v>
      </c>
      <c r="X3211" s="9" t="s">
        <v>3504</v>
      </c>
      <c r="Y3211" s="9">
        <v>1</v>
      </c>
      <c r="Z3211" s="8">
        <f t="shared" si="987"/>
        <v>17491</v>
      </c>
      <c r="AA3211" s="6" t="s">
        <v>3967</v>
      </c>
      <c r="AB3211" s="6">
        <v>40694525</v>
      </c>
      <c r="AC3211" s="6">
        <f t="shared" si="973"/>
        <v>3.7800000000000002</v>
      </c>
      <c r="AD3211" s="6">
        <f t="shared" si="974"/>
        <v>153825304</v>
      </c>
      <c r="AE3211" s="6">
        <f t="shared" ref="AE3211" si="988">IF(MOD(Y3211,1)=0,INT(AD3210*0.3),0)</f>
        <v>46093088</v>
      </c>
      <c r="AF3211" s="6">
        <v>3870000</v>
      </c>
      <c r="AG3211" s="11">
        <f t="shared" si="976"/>
        <v>203788392</v>
      </c>
      <c r="AH3211">
        <f t="shared" si="975"/>
        <v>5.0077594467560438</v>
      </c>
      <c r="AI3211" s="53">
        <v>0.9</v>
      </c>
      <c r="AJ3211" s="7" t="str">
        <f t="shared" si="983"/>
        <v>hp_203788392</v>
      </c>
      <c r="AK3211" s="7" t="s">
        <v>3968</v>
      </c>
      <c r="AL3211" s="7">
        <v>8698720</v>
      </c>
      <c r="AM3211" s="7">
        <f>INT(IF(MOD(Y3211,3)=0,INT(AL3211*0.55),INT(AL3211*0.35)))</f>
        <v>3044552</v>
      </c>
      <c r="AN3211" s="54">
        <f t="shared" si="984"/>
        <v>39204987</v>
      </c>
      <c r="AO3211" s="7" t="str">
        <f t="shared" si="985"/>
        <v>atk_39204987</v>
      </c>
      <c r="AP3211" s="7" t="s">
        <v>3973</v>
      </c>
      <c r="AQ3211" s="7" t="s">
        <v>4001</v>
      </c>
      <c r="AR3211" s="7" t="s">
        <v>3975</v>
      </c>
      <c r="AS3211" s="7" t="s">
        <v>3976</v>
      </c>
      <c r="AU3211" s="7" t="str">
        <f t="shared" si="986"/>
        <v>hp_203788392;atk_39204987;hit_500000;miss_120;cirt_0;cirtSub_-3500</v>
      </c>
    </row>
    <row r="3212" spans="22:47" x14ac:dyDescent="0.2">
      <c r="V3212" s="7" t="str">
        <f t="shared" si="981"/>
        <v>诞生岛29-2</v>
      </c>
      <c r="W3212" s="7">
        <f t="shared" si="972"/>
        <v>6243</v>
      </c>
      <c r="X3212" s="9" t="s">
        <v>3504</v>
      </c>
      <c r="Y3212" s="9">
        <v>2</v>
      </c>
      <c r="Z3212" s="8">
        <f t="shared" si="987"/>
        <v>17493</v>
      </c>
      <c r="AA3212" s="6" t="s">
        <v>3967</v>
      </c>
      <c r="AB3212" s="6">
        <v>40715688</v>
      </c>
      <c r="AC3212" s="6">
        <f t="shared" si="973"/>
        <v>3.7800000000000002</v>
      </c>
      <c r="AD3212" s="6">
        <f t="shared" si="974"/>
        <v>153905300</v>
      </c>
      <c r="AE3212" s="6">
        <f t="shared" si="978"/>
        <v>46093088</v>
      </c>
      <c r="AF3212" s="6">
        <v>3870000</v>
      </c>
      <c r="AG3212" s="11">
        <f t="shared" si="976"/>
        <v>203868388</v>
      </c>
      <c r="AH3212">
        <f t="shared" si="975"/>
        <v>5.0071212845525288</v>
      </c>
      <c r="AI3212" s="53">
        <v>0.9</v>
      </c>
      <c r="AJ3212" s="7" t="str">
        <f t="shared" si="983"/>
        <v>hp_203868388</v>
      </c>
      <c r="AK3212" s="7" t="s">
        <v>3968</v>
      </c>
      <c r="AL3212" s="7">
        <v>8705720</v>
      </c>
      <c r="AM3212" s="7">
        <f>INT(IF(MOD(Y3212,3)=0,INT(AL3212*0.55),INT(AL3212*0.35)))</f>
        <v>3047002</v>
      </c>
      <c r="AN3212" s="54">
        <f t="shared" si="984"/>
        <v>39231536</v>
      </c>
      <c r="AO3212" s="7" t="str">
        <f t="shared" si="985"/>
        <v>atk_39231536</v>
      </c>
      <c r="AP3212" s="7" t="s">
        <v>3973</v>
      </c>
      <c r="AQ3212" s="7" t="s">
        <v>4001</v>
      </c>
      <c r="AR3212" s="7" t="s">
        <v>3975</v>
      </c>
      <c r="AS3212" s="7" t="s">
        <v>3976</v>
      </c>
      <c r="AU3212" s="7" t="str">
        <f t="shared" si="986"/>
        <v>hp_203868388;atk_39231536;hit_500000;miss_120;cirt_0;cirtSub_-3500</v>
      </c>
    </row>
    <row r="3213" spans="22:47" x14ac:dyDescent="0.2">
      <c r="V3213" s="7" t="str">
        <f t="shared" si="981"/>
        <v>诞生岛29-3</v>
      </c>
      <c r="W3213" s="7">
        <f t="shared" si="972"/>
        <v>6245</v>
      </c>
      <c r="X3213" s="9" t="s">
        <v>3504</v>
      </c>
      <c r="Y3213" s="9">
        <v>3</v>
      </c>
      <c r="Z3213" s="8">
        <f t="shared" si="987"/>
        <v>17496</v>
      </c>
      <c r="AA3213" s="6" t="s">
        <v>3967</v>
      </c>
      <c r="AB3213" s="6">
        <v>40736854</v>
      </c>
      <c r="AC3213" s="6">
        <f t="shared" si="973"/>
        <v>3.7825000000000002</v>
      </c>
      <c r="AD3213" s="6">
        <f t="shared" si="974"/>
        <v>154087150</v>
      </c>
      <c r="AE3213" s="6">
        <f t="shared" si="978"/>
        <v>46093088</v>
      </c>
      <c r="AF3213" s="6">
        <v>3870000</v>
      </c>
      <c r="AG3213" s="11">
        <f t="shared" si="976"/>
        <v>204050238</v>
      </c>
      <c r="AH3213">
        <f t="shared" si="975"/>
        <v>5.008983707971165</v>
      </c>
      <c r="AI3213" s="53">
        <v>0.9</v>
      </c>
      <c r="AJ3213" s="7" t="str">
        <f t="shared" si="983"/>
        <v>hp_204050238</v>
      </c>
      <c r="AK3213" s="7" t="s">
        <v>3968</v>
      </c>
      <c r="AL3213" s="7">
        <v>8712720</v>
      </c>
      <c r="AM3213" s="7">
        <f>INT(IF(MOD(Y3213,3)=0,INT(AL3213*0.55),INT(AL3213*0.35)))</f>
        <v>4791996</v>
      </c>
      <c r="AN3213" s="54">
        <f t="shared" si="984"/>
        <v>39277685</v>
      </c>
      <c r="AO3213" s="7" t="str">
        <f t="shared" si="985"/>
        <v>atk_39277685</v>
      </c>
      <c r="AP3213" s="7" t="s">
        <v>3973</v>
      </c>
      <c r="AQ3213" s="7" t="s">
        <v>4001</v>
      </c>
      <c r="AR3213" s="7" t="s">
        <v>3975</v>
      </c>
      <c r="AS3213" s="7" t="s">
        <v>3976</v>
      </c>
      <c r="AU3213" s="7" t="str">
        <f t="shared" si="986"/>
        <v>hp_204050238;atk_39277685;hit_500000;miss_120;cirt_0;cirtSub_-3500</v>
      </c>
    </row>
    <row r="3214" spans="22:47" x14ac:dyDescent="0.2">
      <c r="V3214" s="7" t="str">
        <f t="shared" si="981"/>
        <v>诞生岛29-4</v>
      </c>
      <c r="W3214" s="7">
        <f t="shared" si="972"/>
        <v>6247</v>
      </c>
      <c r="X3214" s="9" t="s">
        <v>3504</v>
      </c>
      <c r="Y3214" s="9">
        <v>4</v>
      </c>
      <c r="Z3214" s="8">
        <f t="shared" si="987"/>
        <v>17500</v>
      </c>
      <c r="AA3214" s="6" t="s">
        <v>3967</v>
      </c>
      <c r="AB3214" s="6">
        <v>40758022</v>
      </c>
      <c r="AC3214" s="6">
        <f t="shared" si="973"/>
        <v>3.7825000000000002</v>
      </c>
      <c r="AD3214" s="6">
        <f t="shared" si="974"/>
        <v>154167218</v>
      </c>
      <c r="AE3214" s="6">
        <f t="shared" si="978"/>
        <v>46093088</v>
      </c>
      <c r="AF3214" s="6">
        <v>3870000</v>
      </c>
      <c r="AG3214" s="11">
        <f t="shared" si="976"/>
        <v>204130306</v>
      </c>
      <c r="AH3214">
        <f t="shared" si="975"/>
        <v>5.0083467249710987</v>
      </c>
      <c r="AI3214" s="53">
        <v>0.9</v>
      </c>
      <c r="AJ3214" s="7" t="str">
        <f t="shared" si="983"/>
        <v>hp_204130306</v>
      </c>
      <c r="AK3214" s="7" t="s">
        <v>3968</v>
      </c>
      <c r="AL3214" s="7">
        <v>8719720</v>
      </c>
      <c r="AM3214" s="7">
        <f>INT(IF(MOD(Y3214,3)=0,INT(AL3214*0.55),INT(AL3214*0.35)))</f>
        <v>3051902</v>
      </c>
      <c r="AN3214" s="54">
        <f t="shared" si="984"/>
        <v>39304242</v>
      </c>
      <c r="AO3214" s="7" t="str">
        <f t="shared" si="985"/>
        <v>atk_39304242</v>
      </c>
      <c r="AP3214" s="7" t="s">
        <v>3973</v>
      </c>
      <c r="AQ3214" s="7" t="s">
        <v>4001</v>
      </c>
      <c r="AR3214" s="7" t="s">
        <v>3975</v>
      </c>
      <c r="AS3214" s="7" t="s">
        <v>3976</v>
      </c>
      <c r="AU3214" s="7" t="str">
        <f t="shared" si="986"/>
        <v>hp_204130306;atk_39304242;hit_500000;miss_120;cirt_0;cirtSub_-3500</v>
      </c>
    </row>
    <row r="3215" spans="22:47" x14ac:dyDescent="0.2">
      <c r="V3215" s="7" t="str">
        <f t="shared" si="981"/>
        <v>诞生岛29-5</v>
      </c>
      <c r="W3215" s="7">
        <f t="shared" si="972"/>
        <v>6249</v>
      </c>
      <c r="X3215" s="9" t="s">
        <v>3504</v>
      </c>
      <c r="Y3215" s="9">
        <v>5</v>
      </c>
      <c r="Z3215" s="8">
        <f t="shared" si="987"/>
        <v>17505</v>
      </c>
      <c r="AA3215" s="6" t="s">
        <v>3967</v>
      </c>
      <c r="AB3215" s="6">
        <v>40779193</v>
      </c>
      <c r="AC3215" s="6">
        <f t="shared" si="973"/>
        <v>3.7825000000000002</v>
      </c>
      <c r="AD3215" s="6">
        <f t="shared" si="974"/>
        <v>154247297</v>
      </c>
      <c r="AE3215" s="6">
        <f t="shared" si="978"/>
        <v>46093088</v>
      </c>
      <c r="AF3215" s="6">
        <v>3870000</v>
      </c>
      <c r="AG3215" s="11">
        <f t="shared" si="976"/>
        <v>204210385</v>
      </c>
      <c r="AH3215">
        <f t="shared" si="975"/>
        <v>5.0077103046153955</v>
      </c>
      <c r="AI3215" s="53">
        <v>0.9</v>
      </c>
      <c r="AJ3215" s="7" t="str">
        <f t="shared" si="983"/>
        <v>hp_204210385</v>
      </c>
      <c r="AK3215" s="7" t="s">
        <v>3968</v>
      </c>
      <c r="AL3215" s="7">
        <v>8726720</v>
      </c>
      <c r="AM3215" s="7">
        <f>INT(IF(MOD(Y3215,3)=0,INT(AL3215*0.55),INT(AL3215*0.35)))</f>
        <v>3054352</v>
      </c>
      <c r="AN3215" s="54">
        <f t="shared" si="984"/>
        <v>39330797</v>
      </c>
      <c r="AO3215" s="7" t="str">
        <f t="shared" si="985"/>
        <v>atk_39330797</v>
      </c>
      <c r="AP3215" s="7" t="s">
        <v>3973</v>
      </c>
      <c r="AQ3215" s="7" t="s">
        <v>4001</v>
      </c>
      <c r="AR3215" s="7" t="s">
        <v>3975</v>
      </c>
      <c r="AS3215" s="7" t="s">
        <v>3976</v>
      </c>
      <c r="AU3215" s="7" t="str">
        <f t="shared" si="986"/>
        <v>hp_204210385;atk_39330797;hit_500000;miss_120;cirt_0;cirtSub_-3500</v>
      </c>
    </row>
    <row r="3216" spans="22:47" x14ac:dyDescent="0.2">
      <c r="V3216" s="7" t="str">
        <f t="shared" si="981"/>
        <v>诞生岛29-6</v>
      </c>
      <c r="W3216" s="7">
        <f t="shared" si="972"/>
        <v>6251</v>
      </c>
      <c r="X3216" s="9" t="s">
        <v>3504</v>
      </c>
      <c r="Y3216" s="9">
        <v>6</v>
      </c>
      <c r="Z3216" s="8">
        <f t="shared" si="987"/>
        <v>17511</v>
      </c>
      <c r="AA3216" s="6" t="s">
        <v>3967</v>
      </c>
      <c r="AB3216" s="6">
        <v>40800365</v>
      </c>
      <c r="AC3216" s="6">
        <f t="shared" si="973"/>
        <v>3.7850000000000001</v>
      </c>
      <c r="AD3216" s="6">
        <f t="shared" si="974"/>
        <v>154429381</v>
      </c>
      <c r="AE3216" s="6">
        <f t="shared" si="978"/>
        <v>46093088</v>
      </c>
      <c r="AF3216" s="6">
        <v>3870000</v>
      </c>
      <c r="AG3216" s="11">
        <f t="shared" si="976"/>
        <v>204392469</v>
      </c>
      <c r="AH3216">
        <f t="shared" si="975"/>
        <v>5.0095745221887107</v>
      </c>
      <c r="AI3216" s="53">
        <v>0.9</v>
      </c>
      <c r="AJ3216" s="7" t="str">
        <f t="shared" si="983"/>
        <v>hp_204392469</v>
      </c>
      <c r="AK3216" s="7" t="s">
        <v>3968</v>
      </c>
      <c r="AL3216" s="7">
        <v>8733720</v>
      </c>
      <c r="AM3216" s="7">
        <f>INT(IF(MOD(Y3216,3)=0,INT(AL3216*0.55),INT(AL3216*0.35)))</f>
        <v>4803546</v>
      </c>
      <c r="AN3216" s="54">
        <f t="shared" si="984"/>
        <v>39376999</v>
      </c>
      <c r="AO3216" s="7" t="str">
        <f t="shared" si="985"/>
        <v>atk_39376999</v>
      </c>
      <c r="AP3216" s="7" t="s">
        <v>3973</v>
      </c>
      <c r="AQ3216" s="7" t="s">
        <v>4001</v>
      </c>
      <c r="AR3216" s="7" t="s">
        <v>3975</v>
      </c>
      <c r="AS3216" s="7" t="s">
        <v>3976</v>
      </c>
      <c r="AU3216" s="7" t="str">
        <f t="shared" si="986"/>
        <v>hp_204392469;atk_39376999;hit_500000;miss_120;cirt_0;cirtSub_-3500</v>
      </c>
    </row>
    <row r="3217" spans="22:47" x14ac:dyDescent="0.2">
      <c r="V3217" s="7" t="str">
        <f t="shared" si="981"/>
        <v>诞生岛29-7</v>
      </c>
      <c r="W3217" s="7">
        <f t="shared" si="972"/>
        <v>6253</v>
      </c>
      <c r="X3217" s="9" t="s">
        <v>3504</v>
      </c>
      <c r="Y3217" s="9">
        <v>7</v>
      </c>
      <c r="Z3217" s="8">
        <f t="shared" si="987"/>
        <v>17518</v>
      </c>
      <c r="AA3217" s="6" t="s">
        <v>3967</v>
      </c>
      <c r="AB3217" s="6">
        <v>40821540</v>
      </c>
      <c r="AC3217" s="6">
        <f t="shared" si="973"/>
        <v>3.7850000000000001</v>
      </c>
      <c r="AD3217" s="6">
        <f t="shared" si="974"/>
        <v>154509528</v>
      </c>
      <c r="AE3217" s="6">
        <f t="shared" si="978"/>
        <v>46093088</v>
      </c>
      <c r="AF3217" s="6">
        <v>3870000</v>
      </c>
      <c r="AG3217" s="11">
        <f t="shared" si="976"/>
        <v>204472616</v>
      </c>
      <c r="AH3217">
        <f t="shared" si="975"/>
        <v>5.0089393001831874</v>
      </c>
      <c r="AI3217" s="53">
        <v>0.9</v>
      </c>
      <c r="AJ3217" s="7" t="str">
        <f t="shared" si="983"/>
        <v>hp_204472616</v>
      </c>
      <c r="AK3217" s="7" t="s">
        <v>3968</v>
      </c>
      <c r="AL3217" s="7">
        <v>8740720</v>
      </c>
      <c r="AM3217" s="7">
        <f>INT(IF(MOD(Y3217,3)=0,INT(AL3217*0.55),INT(AL3217*0.35)))</f>
        <v>3059252</v>
      </c>
      <c r="AN3217" s="54">
        <f t="shared" si="984"/>
        <v>39403562</v>
      </c>
      <c r="AO3217" s="7" t="str">
        <f t="shared" si="985"/>
        <v>atk_39403562</v>
      </c>
      <c r="AP3217" s="7" t="s">
        <v>3973</v>
      </c>
      <c r="AQ3217" s="7" t="s">
        <v>4001</v>
      </c>
      <c r="AR3217" s="7" t="s">
        <v>3975</v>
      </c>
      <c r="AS3217" s="7" t="s">
        <v>3976</v>
      </c>
      <c r="AU3217" s="7" t="str">
        <f t="shared" si="986"/>
        <v>hp_204472616;atk_39403562;hit_500000;miss_120;cirt_0;cirtSub_-3500</v>
      </c>
    </row>
    <row r="3218" spans="22:47" x14ac:dyDescent="0.2">
      <c r="V3218" s="7" t="str">
        <f t="shared" si="981"/>
        <v>诞生岛29-8</v>
      </c>
      <c r="W3218" s="7">
        <f t="shared" si="972"/>
        <v>6255</v>
      </c>
      <c r="X3218" s="9" t="s">
        <v>3504</v>
      </c>
      <c r="Y3218" s="9">
        <v>8</v>
      </c>
      <c r="Z3218" s="8">
        <f t="shared" si="987"/>
        <v>17526</v>
      </c>
      <c r="AA3218" s="6" t="s">
        <v>3967</v>
      </c>
      <c r="AB3218" s="6">
        <v>40842718</v>
      </c>
      <c r="AC3218" s="6">
        <f t="shared" si="973"/>
        <v>3.7850000000000001</v>
      </c>
      <c r="AD3218" s="6">
        <f t="shared" si="974"/>
        <v>154589687</v>
      </c>
      <c r="AE3218" s="6">
        <f t="shared" si="978"/>
        <v>46093088</v>
      </c>
      <c r="AF3218" s="6">
        <v>3870000</v>
      </c>
      <c r="AG3218" s="11">
        <f t="shared" si="976"/>
        <v>204552775</v>
      </c>
      <c r="AH3218">
        <f t="shared" si="975"/>
        <v>5.0083046627797883</v>
      </c>
      <c r="AI3218" s="53">
        <v>0.9</v>
      </c>
      <c r="AJ3218" s="7" t="str">
        <f t="shared" si="983"/>
        <v>hp_204552775</v>
      </c>
      <c r="AK3218" s="7" t="s">
        <v>3968</v>
      </c>
      <c r="AL3218" s="7">
        <v>8747720</v>
      </c>
      <c r="AM3218" s="7">
        <f>INT(IF(MOD(Y3218,3)=0,INT(AL3218*0.55),INT(AL3218*0.35)))</f>
        <v>3061702</v>
      </c>
      <c r="AN3218" s="54">
        <f t="shared" si="984"/>
        <v>39430122</v>
      </c>
      <c r="AO3218" s="7" t="str">
        <f t="shared" si="985"/>
        <v>atk_39430122</v>
      </c>
      <c r="AP3218" s="7" t="s">
        <v>3973</v>
      </c>
      <c r="AQ3218" s="7" t="s">
        <v>4001</v>
      </c>
      <c r="AR3218" s="7" t="s">
        <v>3975</v>
      </c>
      <c r="AS3218" s="7" t="s">
        <v>3976</v>
      </c>
      <c r="AU3218" s="7" t="str">
        <f t="shared" si="986"/>
        <v>hp_204552775;atk_39430122;hit_500000;miss_120;cirt_0;cirtSub_-3500</v>
      </c>
    </row>
    <row r="3219" spans="22:47" x14ac:dyDescent="0.2">
      <c r="V3219" s="7" t="str">
        <f t="shared" si="981"/>
        <v>诞生岛29-9</v>
      </c>
      <c r="W3219" s="7">
        <f t="shared" si="972"/>
        <v>6257</v>
      </c>
      <c r="X3219" s="9" t="s">
        <v>3504</v>
      </c>
      <c r="Y3219" s="9">
        <v>9</v>
      </c>
      <c r="Z3219" s="8">
        <f t="shared" si="987"/>
        <v>17535</v>
      </c>
      <c r="AA3219" s="6" t="s">
        <v>3967</v>
      </c>
      <c r="AB3219" s="6">
        <v>40863899</v>
      </c>
      <c r="AC3219" s="6">
        <f t="shared" si="973"/>
        <v>3.7875000000000001</v>
      </c>
      <c r="AD3219" s="6">
        <f t="shared" si="974"/>
        <v>154772017</v>
      </c>
      <c r="AE3219" s="6">
        <f t="shared" si="978"/>
        <v>46093088</v>
      </c>
      <c r="AF3219" s="6">
        <v>3870000</v>
      </c>
      <c r="AG3219" s="11">
        <f t="shared" si="976"/>
        <v>204735105</v>
      </c>
      <c r="AH3219">
        <f t="shared" si="975"/>
        <v>5.0101705909169363</v>
      </c>
      <c r="AI3219" s="53">
        <v>0.9</v>
      </c>
      <c r="AJ3219" s="7" t="str">
        <f t="shared" si="983"/>
        <v>hp_204735105</v>
      </c>
      <c r="AK3219" s="7" t="s">
        <v>3968</v>
      </c>
      <c r="AL3219" s="7">
        <v>8754720</v>
      </c>
      <c r="AM3219" s="7">
        <f>INT(IF(MOD(Y3219,3)=0,INT(AL3219*0.55),INT(AL3219*0.35)))</f>
        <v>4815096</v>
      </c>
      <c r="AN3219" s="54">
        <f t="shared" si="984"/>
        <v>39476376</v>
      </c>
      <c r="AO3219" s="7" t="str">
        <f t="shared" si="985"/>
        <v>atk_39476376</v>
      </c>
      <c r="AP3219" s="7" t="s">
        <v>3973</v>
      </c>
      <c r="AQ3219" s="7" t="s">
        <v>4001</v>
      </c>
      <c r="AR3219" s="7" t="s">
        <v>3975</v>
      </c>
      <c r="AS3219" s="7" t="s">
        <v>3976</v>
      </c>
      <c r="AU3219" s="7" t="str">
        <f t="shared" si="986"/>
        <v>hp_204735105;atk_39476376;hit_500000;miss_120;cirt_0;cirtSub_-3500</v>
      </c>
    </row>
    <row r="3220" spans="22:47" x14ac:dyDescent="0.2">
      <c r="V3220" s="7" t="str">
        <f t="shared" si="981"/>
        <v>诞生岛29-10</v>
      </c>
      <c r="W3220" s="7">
        <f t="shared" si="972"/>
        <v>6259</v>
      </c>
      <c r="X3220" s="9" t="s">
        <v>3504</v>
      </c>
      <c r="Y3220" s="9">
        <v>10</v>
      </c>
      <c r="Z3220" s="8">
        <f t="shared" si="987"/>
        <v>17545</v>
      </c>
      <c r="AA3220" s="6" t="s">
        <v>3967</v>
      </c>
      <c r="AB3220" s="6">
        <v>40885081</v>
      </c>
      <c r="AC3220" s="6">
        <f t="shared" si="973"/>
        <v>3.7875000000000001</v>
      </c>
      <c r="AD3220" s="6">
        <f t="shared" si="974"/>
        <v>154852244</v>
      </c>
      <c r="AE3220" s="6">
        <f t="shared" si="978"/>
        <v>46093088</v>
      </c>
      <c r="AF3220" s="6">
        <v>3870000</v>
      </c>
      <c r="AG3220" s="11">
        <f t="shared" si="976"/>
        <v>204815332</v>
      </c>
      <c r="AH3220">
        <f t="shared" si="975"/>
        <v>5.0095371463248419</v>
      </c>
      <c r="AI3220" s="53">
        <v>0.9</v>
      </c>
      <c r="AJ3220" s="7" t="str">
        <f t="shared" si="983"/>
        <v>hp_204815332</v>
      </c>
      <c r="AK3220" s="7" t="s">
        <v>3968</v>
      </c>
      <c r="AL3220" s="7">
        <v>8761720</v>
      </c>
      <c r="AM3220" s="7">
        <f>INT(IF(MOD(Y3220,3)=0,INT(AL3220*0.55),INT(AL3220*0.35)))</f>
        <v>3066602</v>
      </c>
      <c r="AN3220" s="54">
        <f t="shared" si="984"/>
        <v>39502945</v>
      </c>
      <c r="AO3220" s="7" t="str">
        <f t="shared" si="985"/>
        <v>atk_39502945</v>
      </c>
      <c r="AP3220" s="7" t="s">
        <v>3973</v>
      </c>
      <c r="AQ3220" s="7" t="s">
        <v>4001</v>
      </c>
      <c r="AR3220" s="7" t="s">
        <v>3975</v>
      </c>
      <c r="AS3220" s="7" t="s">
        <v>3976</v>
      </c>
      <c r="AU3220" s="7" t="str">
        <f t="shared" si="986"/>
        <v>hp_204815332;atk_39502945;hit_500000;miss_120;cirt_0;cirtSub_-3500</v>
      </c>
    </row>
    <row r="3221" spans="22:47" x14ac:dyDescent="0.2">
      <c r="V3221" s="7" t="str">
        <f t="shared" si="981"/>
        <v>诞生岛30-1</v>
      </c>
      <c r="W3221" s="7">
        <f t="shared" si="972"/>
        <v>6261</v>
      </c>
      <c r="X3221" s="9" t="s">
        <v>3505</v>
      </c>
      <c r="Y3221" s="9">
        <v>1</v>
      </c>
      <c r="Z3221" s="8">
        <f t="shared" si="987"/>
        <v>17546</v>
      </c>
      <c r="AA3221" s="6" t="s">
        <v>3967</v>
      </c>
      <c r="AB3221" s="6">
        <v>40906265</v>
      </c>
      <c r="AC3221" s="6">
        <f t="shared" si="973"/>
        <v>3.79</v>
      </c>
      <c r="AD3221" s="6">
        <f t="shared" si="974"/>
        <v>155034744</v>
      </c>
      <c r="AE3221" s="6">
        <f t="shared" ref="AE3221" si="989">IF(MOD(Y3221,1)=0,INT(AD3220*0.3),0)</f>
        <v>46455673</v>
      </c>
      <c r="AF3221" s="6">
        <v>3870000</v>
      </c>
      <c r="AG3221" s="11">
        <f t="shared" si="976"/>
        <v>205360417</v>
      </c>
      <c r="AH3221">
        <f t="shared" si="975"/>
        <v>5.0202680934081858</v>
      </c>
      <c r="AI3221" s="53">
        <v>0.9</v>
      </c>
      <c r="AJ3221" s="7" t="str">
        <f t="shared" si="983"/>
        <v>hp_205360417</v>
      </c>
      <c r="AK3221" s="7" t="s">
        <v>3968</v>
      </c>
      <c r="AL3221" s="7">
        <v>8768720</v>
      </c>
      <c r="AM3221" s="7">
        <f>INT(IF(MOD(Y3221,3)=0,INT(AL3221*0.55),INT(AL3221*0.35)))</f>
        <v>3069052</v>
      </c>
      <c r="AN3221" s="54">
        <f t="shared" si="984"/>
        <v>39619192</v>
      </c>
      <c r="AO3221" s="7" t="str">
        <f t="shared" si="985"/>
        <v>atk_39619192</v>
      </c>
      <c r="AP3221" s="7" t="s">
        <v>3973</v>
      </c>
      <c r="AQ3221" s="7" t="s">
        <v>4001</v>
      </c>
      <c r="AR3221" s="7" t="s">
        <v>3975</v>
      </c>
      <c r="AS3221" s="7" t="s">
        <v>3976</v>
      </c>
      <c r="AU3221" s="7" t="str">
        <f t="shared" si="986"/>
        <v>hp_205360417;atk_39619192;hit_500000;miss_120;cirt_0;cirtSub_-3500</v>
      </c>
    </row>
    <row r="3222" spans="22:47" x14ac:dyDescent="0.2">
      <c r="V3222" s="7" t="str">
        <f t="shared" si="981"/>
        <v>诞生岛30-2</v>
      </c>
      <c r="W3222" s="7">
        <f t="shared" si="972"/>
        <v>6263</v>
      </c>
      <c r="X3222" s="9" t="s">
        <v>3505</v>
      </c>
      <c r="Y3222" s="9">
        <v>2</v>
      </c>
      <c r="Z3222" s="8">
        <f t="shared" si="987"/>
        <v>17548</v>
      </c>
      <c r="AA3222" s="6" t="s">
        <v>3967</v>
      </c>
      <c r="AB3222" s="6">
        <v>40927451</v>
      </c>
      <c r="AC3222" s="6">
        <f t="shared" si="973"/>
        <v>3.79</v>
      </c>
      <c r="AD3222" s="6">
        <f t="shared" si="974"/>
        <v>155115039</v>
      </c>
      <c r="AE3222" s="6">
        <f t="shared" si="978"/>
        <v>46455673</v>
      </c>
      <c r="AF3222" s="6">
        <v>3870000</v>
      </c>
      <c r="AG3222" s="11">
        <f t="shared" si="976"/>
        <v>205440712</v>
      </c>
      <c r="AH3222">
        <f t="shared" si="975"/>
        <v>5.0196312494516215</v>
      </c>
      <c r="AI3222" s="53">
        <v>0.9</v>
      </c>
      <c r="AJ3222" s="7" t="str">
        <f t="shared" si="983"/>
        <v>hp_205440712</v>
      </c>
      <c r="AK3222" s="7" t="s">
        <v>3968</v>
      </c>
      <c r="AL3222" s="7">
        <v>8775720</v>
      </c>
      <c r="AM3222" s="7">
        <f>INT(IF(MOD(Y3222,3)=0,INT(AL3222*0.55),INT(AL3222*0.35)))</f>
        <v>3071502</v>
      </c>
      <c r="AN3222" s="54">
        <f t="shared" si="984"/>
        <v>39645790</v>
      </c>
      <c r="AO3222" s="7" t="str">
        <f t="shared" si="985"/>
        <v>atk_39645790</v>
      </c>
      <c r="AP3222" s="7" t="s">
        <v>3973</v>
      </c>
      <c r="AQ3222" s="7" t="s">
        <v>4001</v>
      </c>
      <c r="AR3222" s="7" t="s">
        <v>3975</v>
      </c>
      <c r="AS3222" s="7" t="s">
        <v>3976</v>
      </c>
      <c r="AU3222" s="7" t="str">
        <f t="shared" si="986"/>
        <v>hp_205440712;atk_39645790;hit_500000;miss_120;cirt_0;cirtSub_-3500</v>
      </c>
    </row>
    <row r="3223" spans="22:47" x14ac:dyDescent="0.2">
      <c r="V3223" s="7" t="str">
        <f t="shared" si="981"/>
        <v>诞生岛30-3</v>
      </c>
      <c r="W3223" s="7">
        <f t="shared" si="972"/>
        <v>6265</v>
      </c>
      <c r="X3223" s="9" t="s">
        <v>3505</v>
      </c>
      <c r="Y3223" s="9">
        <v>3</v>
      </c>
      <c r="Z3223" s="8">
        <f t="shared" si="987"/>
        <v>17551</v>
      </c>
      <c r="AA3223" s="6" t="s">
        <v>3967</v>
      </c>
      <c r="AB3223" s="6">
        <v>40948638</v>
      </c>
      <c r="AC3223" s="6">
        <f t="shared" si="973"/>
        <v>3.7925</v>
      </c>
      <c r="AD3223" s="6">
        <f t="shared" si="974"/>
        <v>155297709</v>
      </c>
      <c r="AE3223" s="6">
        <f t="shared" si="978"/>
        <v>46455673</v>
      </c>
      <c r="AF3223" s="6">
        <v>3870000</v>
      </c>
      <c r="AG3223" s="11">
        <f t="shared" si="976"/>
        <v>205623382</v>
      </c>
      <c r="AH3223">
        <f t="shared" si="975"/>
        <v>5.0214950250604184</v>
      </c>
      <c r="AI3223" s="53">
        <v>0.9</v>
      </c>
      <c r="AJ3223" s="7" t="str">
        <f t="shared" si="983"/>
        <v>hp_205623382</v>
      </c>
      <c r="AK3223" s="7" t="s">
        <v>3968</v>
      </c>
      <c r="AL3223" s="7">
        <v>8782720</v>
      </c>
      <c r="AM3223" s="7">
        <f>INT(IF(MOD(Y3223,3)=0,INT(AL3223*0.55),INT(AL3223*0.35)))</f>
        <v>4830496</v>
      </c>
      <c r="AN3223" s="54">
        <f t="shared" si="984"/>
        <v>39692146</v>
      </c>
      <c r="AO3223" s="7" t="str">
        <f t="shared" si="985"/>
        <v>atk_39692146</v>
      </c>
      <c r="AP3223" s="7" t="s">
        <v>3973</v>
      </c>
      <c r="AQ3223" s="7" t="s">
        <v>4001</v>
      </c>
      <c r="AR3223" s="7" t="s">
        <v>3975</v>
      </c>
      <c r="AS3223" s="7" t="s">
        <v>3976</v>
      </c>
      <c r="AU3223" s="7" t="str">
        <f t="shared" si="986"/>
        <v>hp_205623382;atk_39692146;hit_500000;miss_120;cirt_0;cirtSub_-3500</v>
      </c>
    </row>
    <row r="3224" spans="22:47" x14ac:dyDescent="0.2">
      <c r="V3224" s="7" t="str">
        <f t="shared" si="981"/>
        <v>诞生岛30-4</v>
      </c>
      <c r="W3224" s="7">
        <f t="shared" si="972"/>
        <v>6267</v>
      </c>
      <c r="X3224" s="9" t="s">
        <v>3505</v>
      </c>
      <c r="Y3224" s="9">
        <v>4</v>
      </c>
      <c r="Z3224" s="8">
        <f t="shared" si="987"/>
        <v>17555</v>
      </c>
      <c r="AA3224" s="6" t="s">
        <v>3967</v>
      </c>
      <c r="AB3224" s="6">
        <v>40969826</v>
      </c>
      <c r="AC3224" s="6">
        <f t="shared" si="973"/>
        <v>3.7925</v>
      </c>
      <c r="AD3224" s="6">
        <f t="shared" si="974"/>
        <v>155378065</v>
      </c>
      <c r="AE3224" s="6">
        <f t="shared" si="978"/>
        <v>46455673</v>
      </c>
      <c r="AF3224" s="6">
        <v>3870000</v>
      </c>
      <c r="AG3224" s="11">
        <f t="shared" si="976"/>
        <v>205703738</v>
      </c>
      <c r="AH3224">
        <f t="shared" si="975"/>
        <v>5.0208594490979772</v>
      </c>
      <c r="AI3224" s="53">
        <v>0.9</v>
      </c>
      <c r="AJ3224" s="7" t="str">
        <f t="shared" si="983"/>
        <v>hp_205703738</v>
      </c>
      <c r="AK3224" s="7" t="s">
        <v>3968</v>
      </c>
      <c r="AL3224" s="7">
        <v>8789720</v>
      </c>
      <c r="AM3224" s="7">
        <f>INT(IF(MOD(Y3224,3)=0,INT(AL3224*0.55),INT(AL3224*0.35)))</f>
        <v>3076402</v>
      </c>
      <c r="AN3224" s="54">
        <f t="shared" si="984"/>
        <v>39718753</v>
      </c>
      <c r="AO3224" s="7" t="str">
        <f t="shared" si="985"/>
        <v>atk_39718753</v>
      </c>
      <c r="AP3224" s="7" t="s">
        <v>3973</v>
      </c>
      <c r="AQ3224" s="7" t="s">
        <v>4001</v>
      </c>
      <c r="AR3224" s="7" t="s">
        <v>3975</v>
      </c>
      <c r="AS3224" s="7" t="s">
        <v>3976</v>
      </c>
      <c r="AU3224" s="7" t="str">
        <f t="shared" si="986"/>
        <v>hp_205703738;atk_39718753;hit_500000;miss_120;cirt_0;cirtSub_-3500</v>
      </c>
    </row>
    <row r="3225" spans="22:47" x14ac:dyDescent="0.2">
      <c r="V3225" s="7" t="str">
        <f t="shared" si="981"/>
        <v>诞生岛30-5</v>
      </c>
      <c r="W3225" s="7">
        <f t="shared" si="972"/>
        <v>6269</v>
      </c>
      <c r="X3225" s="9" t="s">
        <v>3505</v>
      </c>
      <c r="Y3225" s="9">
        <v>5</v>
      </c>
      <c r="Z3225" s="8">
        <f t="shared" si="987"/>
        <v>17560</v>
      </c>
      <c r="AA3225" s="6" t="s">
        <v>3967</v>
      </c>
      <c r="AB3225" s="6">
        <v>40991015</v>
      </c>
      <c r="AC3225" s="6">
        <f t="shared" si="973"/>
        <v>3.7925</v>
      </c>
      <c r="AD3225" s="6">
        <f t="shared" si="974"/>
        <v>155458424</v>
      </c>
      <c r="AE3225" s="6">
        <f t="shared" si="978"/>
        <v>46455673</v>
      </c>
      <c r="AF3225" s="6">
        <v>3870000</v>
      </c>
      <c r="AG3225" s="11">
        <f t="shared" si="976"/>
        <v>205784097</v>
      </c>
      <c r="AH3225">
        <f t="shared" si="975"/>
        <v>5.0202244809014855</v>
      </c>
      <c r="AI3225" s="53">
        <v>0.9</v>
      </c>
      <c r="AJ3225" s="7" t="str">
        <f t="shared" si="983"/>
        <v>hp_205784097</v>
      </c>
      <c r="AK3225" s="7" t="s">
        <v>3968</v>
      </c>
      <c r="AL3225" s="7">
        <v>8796720</v>
      </c>
      <c r="AM3225" s="7">
        <f>INT(IF(MOD(Y3225,3)=0,INT(AL3225*0.55),INT(AL3225*0.35)))</f>
        <v>3078852</v>
      </c>
      <c r="AN3225" s="54">
        <f t="shared" si="984"/>
        <v>39745358</v>
      </c>
      <c r="AO3225" s="7" t="str">
        <f t="shared" si="985"/>
        <v>atk_39745358</v>
      </c>
      <c r="AP3225" s="7" t="s">
        <v>3973</v>
      </c>
      <c r="AQ3225" s="7" t="s">
        <v>4001</v>
      </c>
      <c r="AR3225" s="7" t="s">
        <v>3975</v>
      </c>
      <c r="AS3225" s="7" t="s">
        <v>3976</v>
      </c>
      <c r="AU3225" s="7" t="str">
        <f t="shared" si="986"/>
        <v>hp_205784097;atk_39745358;hit_500000;miss_120;cirt_0;cirtSub_-3500</v>
      </c>
    </row>
    <row r="3226" spans="22:47" x14ac:dyDescent="0.2">
      <c r="V3226" s="7" t="str">
        <f t="shared" si="981"/>
        <v>诞生岛30-6</v>
      </c>
      <c r="W3226" s="7">
        <f t="shared" si="972"/>
        <v>6271</v>
      </c>
      <c r="X3226" s="9" t="s">
        <v>3505</v>
      </c>
      <c r="Y3226" s="9">
        <v>6</v>
      </c>
      <c r="Z3226" s="8">
        <f t="shared" si="987"/>
        <v>17566</v>
      </c>
      <c r="AA3226" s="6" t="s">
        <v>3967</v>
      </c>
      <c r="AB3226" s="6">
        <v>41012206</v>
      </c>
      <c r="AC3226" s="6">
        <f t="shared" si="973"/>
        <v>3.7949999999999999</v>
      </c>
      <c r="AD3226" s="6">
        <f t="shared" si="974"/>
        <v>155641321</v>
      </c>
      <c r="AE3226" s="6">
        <f t="shared" si="978"/>
        <v>46455673</v>
      </c>
      <c r="AF3226" s="6">
        <v>3870000</v>
      </c>
      <c r="AG3226" s="11">
        <f t="shared" si="976"/>
        <v>205966994</v>
      </c>
      <c r="AH3226">
        <f t="shared" si="975"/>
        <v>5.0220901065404773</v>
      </c>
      <c r="AI3226" s="53">
        <v>0.9</v>
      </c>
      <c r="AJ3226" s="7" t="str">
        <f t="shared" si="983"/>
        <v>hp_205966994</v>
      </c>
      <c r="AK3226" s="7" t="s">
        <v>3968</v>
      </c>
      <c r="AL3226" s="7">
        <v>8803720</v>
      </c>
      <c r="AM3226" s="7">
        <f>INT(IF(MOD(Y3226,3)=0,INT(AL3226*0.55),INT(AL3226*0.35)))</f>
        <v>4842046</v>
      </c>
      <c r="AN3226" s="54">
        <f t="shared" si="984"/>
        <v>39791767</v>
      </c>
      <c r="AO3226" s="7" t="str">
        <f t="shared" si="985"/>
        <v>atk_39791767</v>
      </c>
      <c r="AP3226" s="7" t="s">
        <v>3973</v>
      </c>
      <c r="AQ3226" s="7" t="s">
        <v>4001</v>
      </c>
      <c r="AR3226" s="7" t="s">
        <v>3975</v>
      </c>
      <c r="AS3226" s="7" t="s">
        <v>3976</v>
      </c>
      <c r="AU3226" s="7" t="str">
        <f t="shared" si="986"/>
        <v>hp_205966994;atk_39791767;hit_500000;miss_120;cirt_0;cirtSub_-3500</v>
      </c>
    </row>
    <row r="3227" spans="22:47" x14ac:dyDescent="0.2">
      <c r="V3227" s="7" t="str">
        <f t="shared" si="981"/>
        <v>诞生岛30-7</v>
      </c>
      <c r="W3227" s="7">
        <f t="shared" si="972"/>
        <v>6273</v>
      </c>
      <c r="X3227" s="9" t="s">
        <v>3505</v>
      </c>
      <c r="Y3227" s="9">
        <v>7</v>
      </c>
      <c r="Z3227" s="8">
        <f t="shared" si="987"/>
        <v>17573</v>
      </c>
      <c r="AA3227" s="6" t="s">
        <v>3967</v>
      </c>
      <c r="AB3227" s="6">
        <v>41033400</v>
      </c>
      <c r="AC3227" s="6">
        <f t="shared" si="973"/>
        <v>3.7949999999999999</v>
      </c>
      <c r="AD3227" s="6">
        <f t="shared" si="974"/>
        <v>155721753</v>
      </c>
      <c r="AE3227" s="6">
        <f t="shared" si="978"/>
        <v>46455673</v>
      </c>
      <c r="AF3227" s="6">
        <v>3870000</v>
      </c>
      <c r="AG3227" s="11">
        <f t="shared" si="976"/>
        <v>206047426</v>
      </c>
      <c r="AH3227">
        <f t="shared" si="975"/>
        <v>5.0214563258223786</v>
      </c>
      <c r="AI3227" s="53">
        <v>0.9</v>
      </c>
      <c r="AJ3227" s="7" t="str">
        <f t="shared" si="983"/>
        <v>hp_206047426</v>
      </c>
      <c r="AK3227" s="7" t="s">
        <v>3968</v>
      </c>
      <c r="AL3227" s="7">
        <v>8810720</v>
      </c>
      <c r="AM3227" s="7">
        <f>INT(IF(MOD(Y3227,3)=0,INT(AL3227*0.55),INT(AL3227*0.35)))</f>
        <v>3083752</v>
      </c>
      <c r="AN3227" s="54">
        <f t="shared" si="984"/>
        <v>39818381</v>
      </c>
      <c r="AO3227" s="7" t="str">
        <f t="shared" si="985"/>
        <v>atk_39818381</v>
      </c>
      <c r="AP3227" s="7" t="s">
        <v>3973</v>
      </c>
      <c r="AQ3227" s="7" t="s">
        <v>4001</v>
      </c>
      <c r="AR3227" s="7" t="s">
        <v>3975</v>
      </c>
      <c r="AS3227" s="7" t="s">
        <v>3976</v>
      </c>
      <c r="AU3227" s="7" t="str">
        <f t="shared" si="986"/>
        <v>hp_206047426;atk_39818381;hit_500000;miss_120;cirt_0;cirtSub_-3500</v>
      </c>
    </row>
    <row r="3228" spans="22:47" x14ac:dyDescent="0.2">
      <c r="V3228" s="7" t="str">
        <f t="shared" si="981"/>
        <v>诞生岛30-8</v>
      </c>
      <c r="W3228" s="7">
        <f t="shared" si="972"/>
        <v>6275</v>
      </c>
      <c r="X3228" s="9" t="s">
        <v>3505</v>
      </c>
      <c r="Y3228" s="9">
        <v>8</v>
      </c>
      <c r="Z3228" s="8">
        <f t="shared" si="987"/>
        <v>17581</v>
      </c>
      <c r="AA3228" s="6" t="s">
        <v>3967</v>
      </c>
      <c r="AB3228" s="6">
        <v>41054595</v>
      </c>
      <c r="AC3228" s="6">
        <f t="shared" si="973"/>
        <v>3.7949999999999999</v>
      </c>
      <c r="AD3228" s="6">
        <f t="shared" si="974"/>
        <v>155802188</v>
      </c>
      <c r="AE3228" s="6">
        <f t="shared" si="978"/>
        <v>46455673</v>
      </c>
      <c r="AF3228" s="6">
        <v>3870000</v>
      </c>
      <c r="AG3228" s="11">
        <f t="shared" si="976"/>
        <v>206127861</v>
      </c>
      <c r="AH3228">
        <f t="shared" si="975"/>
        <v>5.0208231502466409</v>
      </c>
      <c r="AI3228" s="53">
        <v>0.9</v>
      </c>
      <c r="AJ3228" s="7" t="str">
        <f t="shared" si="983"/>
        <v>hp_206127861</v>
      </c>
      <c r="AK3228" s="7" t="s">
        <v>3968</v>
      </c>
      <c r="AL3228" s="7">
        <v>8817720</v>
      </c>
      <c r="AM3228" s="7">
        <f>INT(IF(MOD(Y3228,3)=0,INT(AL3228*0.55),INT(AL3228*0.35)))</f>
        <v>3086202</v>
      </c>
      <c r="AN3228" s="54">
        <f t="shared" si="984"/>
        <v>39844991</v>
      </c>
      <c r="AO3228" s="7" t="str">
        <f t="shared" si="985"/>
        <v>atk_39844991</v>
      </c>
      <c r="AP3228" s="7" t="s">
        <v>3973</v>
      </c>
      <c r="AQ3228" s="7" t="s">
        <v>4001</v>
      </c>
      <c r="AR3228" s="7" t="s">
        <v>3975</v>
      </c>
      <c r="AS3228" s="7" t="s">
        <v>3976</v>
      </c>
      <c r="AU3228" s="7" t="str">
        <f t="shared" si="986"/>
        <v>hp_206127861;atk_39844991;hit_500000;miss_120;cirt_0;cirtSub_-3500</v>
      </c>
    </row>
    <row r="3229" spans="22:47" x14ac:dyDescent="0.2">
      <c r="V3229" s="7" t="str">
        <f t="shared" si="981"/>
        <v>诞生岛30-9</v>
      </c>
      <c r="W3229" s="7">
        <f t="shared" ref="W3229:W3292" si="990">W3228+2</f>
        <v>6277</v>
      </c>
      <c r="X3229" s="9" t="s">
        <v>3505</v>
      </c>
      <c r="Y3229" s="9">
        <v>9</v>
      </c>
      <c r="Z3229" s="8">
        <f t="shared" si="987"/>
        <v>17590</v>
      </c>
      <c r="AA3229" s="6" t="s">
        <v>3967</v>
      </c>
      <c r="AB3229" s="6">
        <v>41075791</v>
      </c>
      <c r="AC3229" s="6">
        <f t="shared" si="973"/>
        <v>3.7974999999999999</v>
      </c>
      <c r="AD3229" s="6">
        <f t="shared" si="974"/>
        <v>155985316</v>
      </c>
      <c r="AE3229" s="6">
        <f t="shared" si="978"/>
        <v>46455673</v>
      </c>
      <c r="AF3229" s="6">
        <v>3870000</v>
      </c>
      <c r="AG3229" s="11">
        <f t="shared" si="976"/>
        <v>206310989</v>
      </c>
      <c r="AH3229">
        <f t="shared" si="975"/>
        <v>5.0226905916431406</v>
      </c>
      <c r="AI3229" s="53">
        <v>0.9</v>
      </c>
      <c r="AJ3229" s="7" t="str">
        <f t="shared" si="983"/>
        <v>hp_206310989</v>
      </c>
      <c r="AK3229" s="7" t="s">
        <v>3968</v>
      </c>
      <c r="AL3229" s="7">
        <v>8824720</v>
      </c>
      <c r="AM3229" s="7">
        <f>INT(IF(MOD(Y3229,3)=0,INT(AL3229*0.55),INT(AL3229*0.35)))</f>
        <v>4853596</v>
      </c>
      <c r="AN3229" s="54">
        <f t="shared" si="984"/>
        <v>39891454</v>
      </c>
      <c r="AO3229" s="7" t="str">
        <f t="shared" si="985"/>
        <v>atk_39891454</v>
      </c>
      <c r="AP3229" s="7" t="s">
        <v>3973</v>
      </c>
      <c r="AQ3229" s="7" t="s">
        <v>4001</v>
      </c>
      <c r="AR3229" s="7" t="s">
        <v>3975</v>
      </c>
      <c r="AS3229" s="7" t="s">
        <v>3976</v>
      </c>
      <c r="AU3229" s="7" t="str">
        <f t="shared" si="986"/>
        <v>hp_206310989;atk_39891454;hit_500000;miss_120;cirt_0;cirtSub_-3500</v>
      </c>
    </row>
    <row r="3230" spans="22:47" x14ac:dyDescent="0.2">
      <c r="V3230" s="7" t="str">
        <f t="shared" si="981"/>
        <v>诞生岛30-10</v>
      </c>
      <c r="W3230" s="7">
        <f t="shared" si="990"/>
        <v>6279</v>
      </c>
      <c r="X3230" s="9" t="s">
        <v>3505</v>
      </c>
      <c r="Y3230" s="9">
        <v>10</v>
      </c>
      <c r="Z3230" s="8">
        <f t="shared" si="987"/>
        <v>17600</v>
      </c>
      <c r="AA3230" s="6" t="s">
        <v>3967</v>
      </c>
      <c r="AB3230" s="6">
        <v>41096989</v>
      </c>
      <c r="AC3230" s="6">
        <f t="shared" si="973"/>
        <v>3.7974999999999999</v>
      </c>
      <c r="AD3230" s="6">
        <f t="shared" si="974"/>
        <v>156065815</v>
      </c>
      <c r="AE3230" s="6">
        <f t="shared" si="978"/>
        <v>46455673</v>
      </c>
      <c r="AF3230" s="6">
        <v>3870000</v>
      </c>
      <c r="AG3230" s="11">
        <f t="shared" si="976"/>
        <v>206391488</v>
      </c>
      <c r="AH3230">
        <f t="shared" si="975"/>
        <v>5.0220586233215281</v>
      </c>
      <c r="AI3230" s="53">
        <v>0.9</v>
      </c>
      <c r="AJ3230" s="7" t="str">
        <f t="shared" si="983"/>
        <v>hp_206391488</v>
      </c>
      <c r="AK3230" s="7" t="s">
        <v>3968</v>
      </c>
      <c r="AL3230" s="7">
        <v>8831720</v>
      </c>
      <c r="AM3230" s="7">
        <f>INT(IF(MOD(Y3230,3)=0,INT(AL3230*0.55),INT(AL3230*0.35)))</f>
        <v>3091102</v>
      </c>
      <c r="AN3230" s="54">
        <f t="shared" si="984"/>
        <v>39918074</v>
      </c>
      <c r="AO3230" s="7" t="str">
        <f t="shared" si="985"/>
        <v>atk_39918074</v>
      </c>
      <c r="AP3230" s="7" t="s">
        <v>3973</v>
      </c>
      <c r="AQ3230" s="7" t="s">
        <v>4001</v>
      </c>
      <c r="AR3230" s="7" t="s">
        <v>3975</v>
      </c>
      <c r="AS3230" s="7" t="s">
        <v>3976</v>
      </c>
      <c r="AU3230" s="7" t="str">
        <f t="shared" si="986"/>
        <v>hp_206391488;atk_39918074;hit_500000;miss_120;cirt_0;cirtSub_-3500</v>
      </c>
    </row>
    <row r="3231" spans="22:47" x14ac:dyDescent="0.2">
      <c r="V3231" s="7" t="str">
        <f t="shared" si="981"/>
        <v>诞生岛31-1</v>
      </c>
      <c r="W3231" s="7">
        <f t="shared" si="990"/>
        <v>6281</v>
      </c>
      <c r="X3231" s="9" t="s">
        <v>3506</v>
      </c>
      <c r="Y3231" s="9">
        <v>1</v>
      </c>
      <c r="Z3231" s="8">
        <f t="shared" si="987"/>
        <v>17601</v>
      </c>
      <c r="AA3231" s="6" t="s">
        <v>3967</v>
      </c>
      <c r="AB3231" s="6">
        <v>41118188</v>
      </c>
      <c r="AC3231" s="6">
        <f t="shared" ref="AC3231:AC3294" si="991">0.6+INT((Z3231-1)/55)*0.01+INT(Y3231/3)*0.0025</f>
        <v>3.8000000000000003</v>
      </c>
      <c r="AD3231" s="6">
        <f t="shared" ref="AD3231:AD3294" si="992">INT(AB3231*AC3231)</f>
        <v>156249114</v>
      </c>
      <c r="AE3231" s="6">
        <f t="shared" ref="AE3231" si="993">IF(MOD(Y3231,1)=0,INT(AD3230*0.3),0)</f>
        <v>46819744</v>
      </c>
      <c r="AF3231" s="6">
        <v>3870000</v>
      </c>
      <c r="AG3231" s="11">
        <f t="shared" si="976"/>
        <v>206938858</v>
      </c>
      <c r="AH3231">
        <f t="shared" si="975"/>
        <v>5.0327815515605892</v>
      </c>
      <c r="AI3231" s="53">
        <v>0.9</v>
      </c>
      <c r="AJ3231" s="7" t="str">
        <f t="shared" si="983"/>
        <v>hp_206938858</v>
      </c>
      <c r="AK3231" s="7" t="s">
        <v>3968</v>
      </c>
      <c r="AL3231" s="7">
        <v>8838720</v>
      </c>
      <c r="AM3231" s="7">
        <f>INT(IF(MOD(Y3231,3)=0,INT(AL3231*0.55),INT(AL3231*0.35)))</f>
        <v>3093552</v>
      </c>
      <c r="AN3231" s="54">
        <f t="shared" si="984"/>
        <v>40035012</v>
      </c>
      <c r="AO3231" s="7" t="str">
        <f t="shared" si="985"/>
        <v>atk_40035012</v>
      </c>
      <c r="AP3231" s="7" t="s">
        <v>3973</v>
      </c>
      <c r="AQ3231" s="7" t="s">
        <v>4001</v>
      </c>
      <c r="AR3231" s="7" t="s">
        <v>3975</v>
      </c>
      <c r="AS3231" s="7" t="s">
        <v>3976</v>
      </c>
      <c r="AU3231" s="7" t="str">
        <f t="shared" si="986"/>
        <v>hp_206938858;atk_40035012;hit_500000;miss_120;cirt_0;cirtSub_-3500</v>
      </c>
    </row>
    <row r="3232" spans="22:47" x14ac:dyDescent="0.2">
      <c r="V3232" s="7" t="str">
        <f t="shared" si="981"/>
        <v>诞生岛31-2</v>
      </c>
      <c r="W3232" s="7">
        <f t="shared" si="990"/>
        <v>6283</v>
      </c>
      <c r="X3232" s="9" t="s">
        <v>3506</v>
      </c>
      <c r="Y3232" s="9">
        <v>2</v>
      </c>
      <c r="Z3232" s="8">
        <f t="shared" si="987"/>
        <v>17603</v>
      </c>
      <c r="AA3232" s="6" t="s">
        <v>3967</v>
      </c>
      <c r="AB3232" s="6">
        <v>41139388</v>
      </c>
      <c r="AC3232" s="6">
        <f t="shared" si="991"/>
        <v>3.8000000000000003</v>
      </c>
      <c r="AD3232" s="6">
        <f t="shared" si="992"/>
        <v>156329674</v>
      </c>
      <c r="AE3232" s="6">
        <f t="shared" si="978"/>
        <v>46819744</v>
      </c>
      <c r="AF3232" s="6">
        <v>3870000</v>
      </c>
      <c r="AG3232" s="11">
        <f t="shared" si="976"/>
        <v>207019418</v>
      </c>
      <c r="AH3232">
        <f t="shared" ref="AH3232:AH3295" si="994">AG3232/AB3232</f>
        <v>5.0321462730558855</v>
      </c>
      <c r="AI3232" s="53">
        <v>0.9</v>
      </c>
      <c r="AJ3232" s="7" t="str">
        <f t="shared" si="983"/>
        <v>hp_207019418</v>
      </c>
      <c r="AK3232" s="7" t="s">
        <v>3968</v>
      </c>
      <c r="AL3232" s="7">
        <v>8845720</v>
      </c>
      <c r="AM3232" s="7">
        <f>INT(IF(MOD(Y3232,3)=0,INT(AL3232*0.55),INT(AL3232*0.35)))</f>
        <v>3096002</v>
      </c>
      <c r="AN3232" s="54">
        <f t="shared" si="984"/>
        <v>40061661</v>
      </c>
      <c r="AO3232" s="7" t="str">
        <f t="shared" si="985"/>
        <v>atk_40061661</v>
      </c>
      <c r="AP3232" s="7" t="s">
        <v>3973</v>
      </c>
      <c r="AQ3232" s="7" t="s">
        <v>4001</v>
      </c>
      <c r="AR3232" s="7" t="s">
        <v>3975</v>
      </c>
      <c r="AS3232" s="7" t="s">
        <v>3976</v>
      </c>
      <c r="AU3232" s="7" t="str">
        <f t="shared" si="986"/>
        <v>hp_207019418;atk_40061661;hit_500000;miss_120;cirt_0;cirtSub_-3500</v>
      </c>
    </row>
    <row r="3233" spans="22:47" x14ac:dyDescent="0.2">
      <c r="V3233" s="7" t="str">
        <f t="shared" si="981"/>
        <v>诞生岛31-3</v>
      </c>
      <c r="W3233" s="7">
        <f t="shared" si="990"/>
        <v>6285</v>
      </c>
      <c r="X3233" s="9" t="s">
        <v>3506</v>
      </c>
      <c r="Y3233" s="9">
        <v>3</v>
      </c>
      <c r="Z3233" s="8">
        <f t="shared" si="987"/>
        <v>17606</v>
      </c>
      <c r="AA3233" s="6" t="s">
        <v>3967</v>
      </c>
      <c r="AB3233" s="6">
        <v>41160590</v>
      </c>
      <c r="AC3233" s="6">
        <f t="shared" si="991"/>
        <v>3.8025000000000002</v>
      </c>
      <c r="AD3233" s="6">
        <f t="shared" si="992"/>
        <v>156513143</v>
      </c>
      <c r="AE3233" s="6">
        <f t="shared" si="978"/>
        <v>46819744</v>
      </c>
      <c r="AF3233" s="6">
        <v>3870000</v>
      </c>
      <c r="AG3233" s="11">
        <f t="shared" ref="AG3233:AG3296" si="995">INT(AD3233*1)+AF3233+AE3233</f>
        <v>207202887</v>
      </c>
      <c r="AH3233">
        <f t="shared" si="994"/>
        <v>5.0340115872974609</v>
      </c>
      <c r="AI3233" s="53">
        <v>0.9</v>
      </c>
      <c r="AJ3233" s="7" t="str">
        <f t="shared" si="983"/>
        <v>hp_207202887</v>
      </c>
      <c r="AK3233" s="7" t="s">
        <v>3968</v>
      </c>
      <c r="AL3233" s="7">
        <v>8852720</v>
      </c>
      <c r="AM3233" s="7">
        <f>INT(IF(MOD(Y3233,3)=0,INT(AL3233*0.55),INT(AL3233*0.35)))</f>
        <v>4868996</v>
      </c>
      <c r="AN3233" s="54">
        <f t="shared" si="984"/>
        <v>40108225</v>
      </c>
      <c r="AO3233" s="7" t="str">
        <f t="shared" si="985"/>
        <v>atk_40108225</v>
      </c>
      <c r="AP3233" s="7" t="s">
        <v>3973</v>
      </c>
      <c r="AQ3233" s="7" t="s">
        <v>4001</v>
      </c>
      <c r="AR3233" s="7" t="s">
        <v>3975</v>
      </c>
      <c r="AS3233" s="7" t="s">
        <v>3976</v>
      </c>
      <c r="AU3233" s="7" t="str">
        <f t="shared" si="986"/>
        <v>hp_207202887;atk_40108225;hit_500000;miss_120;cirt_0;cirtSub_-3500</v>
      </c>
    </row>
    <row r="3234" spans="22:47" x14ac:dyDescent="0.2">
      <c r="V3234" s="7" t="str">
        <f t="shared" si="981"/>
        <v>诞生岛31-4</v>
      </c>
      <c r="W3234" s="7">
        <f t="shared" si="990"/>
        <v>6287</v>
      </c>
      <c r="X3234" s="9" t="s">
        <v>3506</v>
      </c>
      <c r="Y3234" s="9">
        <v>4</v>
      </c>
      <c r="Z3234" s="8">
        <f t="shared" si="987"/>
        <v>17610</v>
      </c>
      <c r="AA3234" s="6" t="s">
        <v>3967</v>
      </c>
      <c r="AB3234" s="6">
        <v>41181795</v>
      </c>
      <c r="AC3234" s="6">
        <f t="shared" si="991"/>
        <v>3.8025000000000002</v>
      </c>
      <c r="AD3234" s="6">
        <f t="shared" si="992"/>
        <v>156593775</v>
      </c>
      <c r="AE3234" s="6">
        <f t="shared" si="978"/>
        <v>46819744</v>
      </c>
      <c r="AF3234" s="6">
        <v>3870000</v>
      </c>
      <c r="AG3234" s="11">
        <f t="shared" si="995"/>
        <v>207283519</v>
      </c>
      <c r="AH3234">
        <f t="shared" si="994"/>
        <v>5.0333774669122606</v>
      </c>
      <c r="AI3234" s="53">
        <v>0.9</v>
      </c>
      <c r="AJ3234" s="7" t="str">
        <f t="shared" si="983"/>
        <v>hp_207283519</v>
      </c>
      <c r="AK3234" s="7" t="s">
        <v>3968</v>
      </c>
      <c r="AL3234" s="7">
        <v>8859720</v>
      </c>
      <c r="AM3234" s="7">
        <f>INT(IF(MOD(Y3234,3)=0,INT(AL3234*0.55),INT(AL3234*0.35)))</f>
        <v>3100902</v>
      </c>
      <c r="AN3234" s="54">
        <f t="shared" si="984"/>
        <v>40134883</v>
      </c>
      <c r="AO3234" s="7" t="str">
        <f t="shared" si="985"/>
        <v>atk_40134883</v>
      </c>
      <c r="AP3234" s="7" t="s">
        <v>3973</v>
      </c>
      <c r="AQ3234" s="7" t="s">
        <v>4001</v>
      </c>
      <c r="AR3234" s="7" t="s">
        <v>3975</v>
      </c>
      <c r="AS3234" s="7" t="s">
        <v>3976</v>
      </c>
      <c r="AU3234" s="7" t="str">
        <f t="shared" si="986"/>
        <v>hp_207283519;atk_40134883;hit_500000;miss_120;cirt_0;cirtSub_-3500</v>
      </c>
    </row>
    <row r="3235" spans="22:47" x14ac:dyDescent="0.2">
      <c r="V3235" s="7" t="str">
        <f t="shared" si="981"/>
        <v>诞生岛31-5</v>
      </c>
      <c r="W3235" s="7">
        <f t="shared" si="990"/>
        <v>6289</v>
      </c>
      <c r="X3235" s="9" t="s">
        <v>3506</v>
      </c>
      <c r="Y3235" s="9">
        <v>5</v>
      </c>
      <c r="Z3235" s="8">
        <f t="shared" si="987"/>
        <v>17615</v>
      </c>
      <c r="AA3235" s="6" t="s">
        <v>3967</v>
      </c>
      <c r="AB3235" s="6">
        <v>41203002</v>
      </c>
      <c r="AC3235" s="6">
        <f t="shared" si="991"/>
        <v>3.8025000000000002</v>
      </c>
      <c r="AD3235" s="6">
        <f t="shared" si="992"/>
        <v>156674415</v>
      </c>
      <c r="AE3235" s="6">
        <f t="shared" si="978"/>
        <v>46819744</v>
      </c>
      <c r="AF3235" s="6">
        <v>3870000</v>
      </c>
      <c r="AG3235" s="11">
        <f t="shared" si="995"/>
        <v>207364159</v>
      </c>
      <c r="AH3235">
        <f t="shared" si="994"/>
        <v>5.0327439490938062</v>
      </c>
      <c r="AI3235" s="53">
        <v>0.9</v>
      </c>
      <c r="AJ3235" s="7" t="str">
        <f t="shared" si="983"/>
        <v>hp_207364159</v>
      </c>
      <c r="AK3235" s="7" t="s">
        <v>3968</v>
      </c>
      <c r="AL3235" s="7">
        <v>8866720</v>
      </c>
      <c r="AM3235" s="7">
        <f>INT(IF(MOD(Y3235,3)=0,INT(AL3235*0.55),INT(AL3235*0.35)))</f>
        <v>3103352</v>
      </c>
      <c r="AN3235" s="54">
        <f t="shared" si="984"/>
        <v>40161538</v>
      </c>
      <c r="AO3235" s="7" t="str">
        <f t="shared" si="985"/>
        <v>atk_40161538</v>
      </c>
      <c r="AP3235" s="7" t="s">
        <v>3973</v>
      </c>
      <c r="AQ3235" s="7" t="s">
        <v>4001</v>
      </c>
      <c r="AR3235" s="7" t="s">
        <v>3975</v>
      </c>
      <c r="AS3235" s="7" t="s">
        <v>3976</v>
      </c>
      <c r="AU3235" s="7" t="str">
        <f t="shared" si="986"/>
        <v>hp_207364159;atk_40161538;hit_500000;miss_120;cirt_0;cirtSub_-3500</v>
      </c>
    </row>
    <row r="3236" spans="22:47" x14ac:dyDescent="0.2">
      <c r="V3236" s="7" t="str">
        <f t="shared" si="981"/>
        <v>诞生岛31-6</v>
      </c>
      <c r="W3236" s="7">
        <f t="shared" si="990"/>
        <v>6291</v>
      </c>
      <c r="X3236" s="9" t="s">
        <v>3506</v>
      </c>
      <c r="Y3236" s="9">
        <v>6</v>
      </c>
      <c r="Z3236" s="8">
        <f t="shared" si="987"/>
        <v>17621</v>
      </c>
      <c r="AA3236" s="6" t="s">
        <v>3967</v>
      </c>
      <c r="AB3236" s="6">
        <v>41224212</v>
      </c>
      <c r="AC3236" s="6">
        <f t="shared" si="991"/>
        <v>3.8050000000000002</v>
      </c>
      <c r="AD3236" s="6">
        <f t="shared" si="992"/>
        <v>156858126</v>
      </c>
      <c r="AE3236" s="6">
        <f t="shared" si="978"/>
        <v>46819744</v>
      </c>
      <c r="AF3236" s="6">
        <v>3870000</v>
      </c>
      <c r="AG3236" s="11">
        <f t="shared" si="995"/>
        <v>207547870</v>
      </c>
      <c r="AH3236">
        <f t="shared" si="994"/>
        <v>5.0346109708537305</v>
      </c>
      <c r="AI3236" s="53">
        <v>0.9</v>
      </c>
      <c r="AJ3236" s="7" t="str">
        <f t="shared" si="983"/>
        <v>hp_207547870</v>
      </c>
      <c r="AK3236" s="7" t="s">
        <v>3968</v>
      </c>
      <c r="AL3236" s="7">
        <v>8873720</v>
      </c>
      <c r="AM3236" s="7">
        <f>INT(IF(MOD(Y3236,3)=0,INT(AL3236*0.55),INT(AL3236*0.35)))</f>
        <v>4880546</v>
      </c>
      <c r="AN3236" s="54">
        <f t="shared" si="984"/>
        <v>40208155</v>
      </c>
      <c r="AO3236" s="7" t="str">
        <f t="shared" si="985"/>
        <v>atk_40208155</v>
      </c>
      <c r="AP3236" s="7" t="s">
        <v>3973</v>
      </c>
      <c r="AQ3236" s="7" t="s">
        <v>4001</v>
      </c>
      <c r="AR3236" s="7" t="s">
        <v>3975</v>
      </c>
      <c r="AS3236" s="7" t="s">
        <v>3976</v>
      </c>
      <c r="AU3236" s="7" t="str">
        <f t="shared" si="986"/>
        <v>hp_207547870;atk_40208155;hit_500000;miss_120;cirt_0;cirtSub_-3500</v>
      </c>
    </row>
    <row r="3237" spans="22:47" x14ac:dyDescent="0.2">
      <c r="V3237" s="7" t="str">
        <f t="shared" si="981"/>
        <v>诞生岛31-7</v>
      </c>
      <c r="W3237" s="7">
        <f t="shared" si="990"/>
        <v>6293</v>
      </c>
      <c r="X3237" s="9" t="s">
        <v>3506</v>
      </c>
      <c r="Y3237" s="9">
        <v>7</v>
      </c>
      <c r="Z3237" s="8">
        <f t="shared" si="987"/>
        <v>17628</v>
      </c>
      <c r="AA3237" s="6" t="s">
        <v>3967</v>
      </c>
      <c r="AB3237" s="6">
        <v>41245424</v>
      </c>
      <c r="AC3237" s="6">
        <f t="shared" si="991"/>
        <v>3.8050000000000002</v>
      </c>
      <c r="AD3237" s="6">
        <f t="shared" si="992"/>
        <v>156938838</v>
      </c>
      <c r="AE3237" s="6">
        <f t="shared" si="978"/>
        <v>46819744</v>
      </c>
      <c r="AF3237" s="6">
        <v>3870000</v>
      </c>
      <c r="AG3237" s="11">
        <f t="shared" si="995"/>
        <v>207628582</v>
      </c>
      <c r="AH3237">
        <f t="shared" si="994"/>
        <v>5.0339786057236315</v>
      </c>
      <c r="AI3237" s="53">
        <v>0.9</v>
      </c>
      <c r="AJ3237" s="7" t="str">
        <f t="shared" si="983"/>
        <v>hp_207628582</v>
      </c>
      <c r="AK3237" s="7" t="s">
        <v>3968</v>
      </c>
      <c r="AL3237" s="7">
        <v>8880720</v>
      </c>
      <c r="AM3237" s="7">
        <f>INT(IF(MOD(Y3237,3)=0,INT(AL3237*0.55),INT(AL3237*0.35)))</f>
        <v>3108252</v>
      </c>
      <c r="AN3237" s="54">
        <f t="shared" si="984"/>
        <v>40234819</v>
      </c>
      <c r="AO3237" s="7" t="str">
        <f t="shared" si="985"/>
        <v>atk_40234819</v>
      </c>
      <c r="AP3237" s="7" t="s">
        <v>3973</v>
      </c>
      <c r="AQ3237" s="7" t="s">
        <v>4001</v>
      </c>
      <c r="AR3237" s="7" t="s">
        <v>3975</v>
      </c>
      <c r="AS3237" s="7" t="s">
        <v>3976</v>
      </c>
      <c r="AU3237" s="7" t="str">
        <f t="shared" si="986"/>
        <v>hp_207628582;atk_40234819;hit_500000;miss_120;cirt_0;cirtSub_-3500</v>
      </c>
    </row>
    <row r="3238" spans="22:47" x14ac:dyDescent="0.2">
      <c r="V3238" s="7" t="str">
        <f t="shared" si="981"/>
        <v>诞生岛31-8</v>
      </c>
      <c r="W3238" s="7">
        <f t="shared" si="990"/>
        <v>6295</v>
      </c>
      <c r="X3238" s="9" t="s">
        <v>3506</v>
      </c>
      <c r="Y3238" s="9">
        <v>8</v>
      </c>
      <c r="Z3238" s="8">
        <f t="shared" si="987"/>
        <v>17636</v>
      </c>
      <c r="AA3238" s="6" t="s">
        <v>3967</v>
      </c>
      <c r="AB3238" s="6">
        <v>41266637</v>
      </c>
      <c r="AC3238" s="6">
        <f t="shared" si="991"/>
        <v>3.8050000000000002</v>
      </c>
      <c r="AD3238" s="6">
        <f t="shared" si="992"/>
        <v>157019553</v>
      </c>
      <c r="AE3238" s="6">
        <f t="shared" si="978"/>
        <v>46819744</v>
      </c>
      <c r="AF3238" s="6">
        <v>3870000</v>
      </c>
      <c r="AG3238" s="11">
        <f t="shared" si="995"/>
        <v>207709297</v>
      </c>
      <c r="AH3238">
        <f t="shared" si="994"/>
        <v>5.0333468414205891</v>
      </c>
      <c r="AI3238" s="53">
        <v>0.9</v>
      </c>
      <c r="AJ3238" s="7" t="str">
        <f t="shared" si="983"/>
        <v>hp_207709297</v>
      </c>
      <c r="AK3238" s="7" t="s">
        <v>3968</v>
      </c>
      <c r="AL3238" s="7">
        <v>8887720</v>
      </c>
      <c r="AM3238" s="7">
        <f>INT(IF(MOD(Y3238,3)=0,INT(AL3238*0.55),INT(AL3238*0.35)))</f>
        <v>3110702</v>
      </c>
      <c r="AN3238" s="54">
        <f t="shared" si="984"/>
        <v>40261479</v>
      </c>
      <c r="AO3238" s="7" t="str">
        <f t="shared" si="985"/>
        <v>atk_40261479</v>
      </c>
      <c r="AP3238" s="7" t="s">
        <v>3973</v>
      </c>
      <c r="AQ3238" s="7" t="s">
        <v>4001</v>
      </c>
      <c r="AR3238" s="7" t="s">
        <v>3975</v>
      </c>
      <c r="AS3238" s="7" t="s">
        <v>3976</v>
      </c>
      <c r="AU3238" s="7" t="str">
        <f t="shared" si="986"/>
        <v>hp_207709297;atk_40261479;hit_500000;miss_120;cirt_0;cirtSub_-3500</v>
      </c>
    </row>
    <row r="3239" spans="22:47" x14ac:dyDescent="0.2">
      <c r="V3239" s="7" t="str">
        <f t="shared" si="981"/>
        <v>诞生岛31-9</v>
      </c>
      <c r="W3239" s="7">
        <f t="shared" si="990"/>
        <v>6297</v>
      </c>
      <c r="X3239" s="9" t="s">
        <v>3506</v>
      </c>
      <c r="Y3239" s="9">
        <v>9</v>
      </c>
      <c r="Z3239" s="8">
        <f t="shared" si="987"/>
        <v>17645</v>
      </c>
      <c r="AA3239" s="6" t="s">
        <v>3967</v>
      </c>
      <c r="AB3239" s="6">
        <v>41287851</v>
      </c>
      <c r="AC3239" s="6">
        <f t="shared" si="991"/>
        <v>3.8075000000000001</v>
      </c>
      <c r="AD3239" s="6">
        <f t="shared" si="992"/>
        <v>157203492</v>
      </c>
      <c r="AE3239" s="6">
        <f t="shared" si="978"/>
        <v>46819744</v>
      </c>
      <c r="AF3239" s="6">
        <v>3870000</v>
      </c>
      <c r="AG3239" s="11">
        <f t="shared" si="995"/>
        <v>207893236</v>
      </c>
      <c r="AH3239">
        <f t="shared" si="994"/>
        <v>5.0352157103066473</v>
      </c>
      <c r="AI3239" s="53">
        <v>0.9</v>
      </c>
      <c r="AJ3239" s="7" t="str">
        <f t="shared" si="983"/>
        <v>hp_207893236</v>
      </c>
      <c r="AK3239" s="7" t="s">
        <v>3968</v>
      </c>
      <c r="AL3239" s="7">
        <v>8894720</v>
      </c>
      <c r="AM3239" s="7">
        <f>INT(IF(MOD(Y3239,3)=0,INT(AL3239*0.55),INT(AL3239*0.35)))</f>
        <v>4892096</v>
      </c>
      <c r="AN3239" s="54">
        <f t="shared" si="984"/>
        <v>40308150</v>
      </c>
      <c r="AO3239" s="7" t="str">
        <f t="shared" si="985"/>
        <v>atk_40308150</v>
      </c>
      <c r="AP3239" s="7" t="s">
        <v>3973</v>
      </c>
      <c r="AQ3239" s="7" t="s">
        <v>4001</v>
      </c>
      <c r="AR3239" s="7" t="s">
        <v>3975</v>
      </c>
      <c r="AS3239" s="7" t="s">
        <v>3976</v>
      </c>
      <c r="AU3239" s="7" t="str">
        <f t="shared" si="986"/>
        <v>hp_207893236;atk_40308150;hit_500000;miss_120;cirt_0;cirtSub_-3500</v>
      </c>
    </row>
    <row r="3240" spans="22:47" x14ac:dyDescent="0.2">
      <c r="V3240" s="7" t="str">
        <f t="shared" si="981"/>
        <v>诞生岛31-10</v>
      </c>
      <c r="W3240" s="7">
        <f t="shared" si="990"/>
        <v>6299</v>
      </c>
      <c r="X3240" s="9" t="s">
        <v>3506</v>
      </c>
      <c r="Y3240" s="9">
        <v>10</v>
      </c>
      <c r="Z3240" s="8">
        <f t="shared" si="987"/>
        <v>17655</v>
      </c>
      <c r="AA3240" s="6" t="s">
        <v>3967</v>
      </c>
      <c r="AB3240" s="6">
        <v>41309066</v>
      </c>
      <c r="AC3240" s="6">
        <f t="shared" si="991"/>
        <v>3.8075000000000001</v>
      </c>
      <c r="AD3240" s="6">
        <f t="shared" si="992"/>
        <v>157284268</v>
      </c>
      <c r="AE3240" s="6">
        <f t="shared" si="978"/>
        <v>46819744</v>
      </c>
      <c r="AF3240" s="6">
        <v>3870000</v>
      </c>
      <c r="AG3240" s="11">
        <f t="shared" si="995"/>
        <v>207974012</v>
      </c>
      <c r="AH3240">
        <f t="shared" si="994"/>
        <v>5.0345851925095575</v>
      </c>
      <c r="AI3240" s="53">
        <v>0.9</v>
      </c>
      <c r="AJ3240" s="7" t="str">
        <f t="shared" si="983"/>
        <v>hp_207974012</v>
      </c>
      <c r="AK3240" s="7" t="s">
        <v>3968</v>
      </c>
      <c r="AL3240" s="7">
        <v>8901720</v>
      </c>
      <c r="AM3240" s="7">
        <f>INT(IF(MOD(Y3240,3)=0,INT(AL3240*0.55),INT(AL3240*0.35)))</f>
        <v>3115602</v>
      </c>
      <c r="AN3240" s="54">
        <f t="shared" si="984"/>
        <v>40334820</v>
      </c>
      <c r="AO3240" s="7" t="str">
        <f t="shared" si="985"/>
        <v>atk_40334820</v>
      </c>
      <c r="AP3240" s="7" t="s">
        <v>3973</v>
      </c>
      <c r="AQ3240" s="7" t="s">
        <v>4001</v>
      </c>
      <c r="AR3240" s="7" t="s">
        <v>3975</v>
      </c>
      <c r="AS3240" s="7" t="s">
        <v>3976</v>
      </c>
      <c r="AU3240" s="7" t="str">
        <f t="shared" si="986"/>
        <v>hp_207974012;atk_40334820;hit_500000;miss_120;cirt_0;cirtSub_-3500</v>
      </c>
    </row>
    <row r="3241" spans="22:47" x14ac:dyDescent="0.2">
      <c r="V3241" s="7" t="str">
        <f t="shared" si="981"/>
        <v>诞生岛32-1</v>
      </c>
      <c r="W3241" s="7">
        <f t="shared" si="990"/>
        <v>6301</v>
      </c>
      <c r="X3241" s="9" t="s">
        <v>3507</v>
      </c>
      <c r="Y3241" s="9">
        <v>1</v>
      </c>
      <c r="Z3241" s="8">
        <f t="shared" si="987"/>
        <v>17656</v>
      </c>
      <c r="AA3241" s="6" t="s">
        <v>3967</v>
      </c>
      <c r="AB3241" s="6">
        <v>41330283</v>
      </c>
      <c r="AC3241" s="6">
        <f t="shared" si="991"/>
        <v>3.81</v>
      </c>
      <c r="AD3241" s="6">
        <f t="shared" si="992"/>
        <v>157468378</v>
      </c>
      <c r="AE3241" s="6">
        <f t="shared" ref="AE3241" si="996">IF(MOD(Y3241,1)=0,INT(AD3240*0.3),0)</f>
        <v>47185280</v>
      </c>
      <c r="AF3241" s="6">
        <v>3870000</v>
      </c>
      <c r="AG3241" s="11">
        <f t="shared" si="995"/>
        <v>208523658</v>
      </c>
      <c r="AH3241">
        <f t="shared" si="994"/>
        <v>5.0452995446462348</v>
      </c>
      <c r="AI3241" s="53">
        <v>0.9</v>
      </c>
      <c r="AJ3241" s="7" t="str">
        <f t="shared" si="983"/>
        <v>hp_208523658</v>
      </c>
      <c r="AK3241" s="7" t="s">
        <v>3968</v>
      </c>
      <c r="AL3241" s="7">
        <v>8908720</v>
      </c>
      <c r="AM3241" s="7">
        <f>INT(IF(MOD(Y3241,3)=0,INT(AL3241*0.55),INT(AL3241*0.35)))</f>
        <v>3118052</v>
      </c>
      <c r="AN3241" s="54">
        <f t="shared" si="984"/>
        <v>40452444</v>
      </c>
      <c r="AO3241" s="7" t="str">
        <f t="shared" si="985"/>
        <v>atk_40452444</v>
      </c>
      <c r="AP3241" s="7" t="s">
        <v>3973</v>
      </c>
      <c r="AQ3241" s="7" t="s">
        <v>4001</v>
      </c>
      <c r="AR3241" s="7" t="s">
        <v>3975</v>
      </c>
      <c r="AS3241" s="7" t="s">
        <v>3976</v>
      </c>
      <c r="AU3241" s="7" t="str">
        <f t="shared" si="986"/>
        <v>hp_208523658;atk_40452444;hit_500000;miss_120;cirt_0;cirtSub_-3500</v>
      </c>
    </row>
    <row r="3242" spans="22:47" x14ac:dyDescent="0.2">
      <c r="V3242" s="7" t="str">
        <f t="shared" si="981"/>
        <v>诞生岛32-2</v>
      </c>
      <c r="W3242" s="7">
        <f t="shared" si="990"/>
        <v>6303</v>
      </c>
      <c r="X3242" s="9" t="s">
        <v>3507</v>
      </c>
      <c r="Y3242" s="9">
        <v>2</v>
      </c>
      <c r="Z3242" s="8">
        <f t="shared" si="987"/>
        <v>17658</v>
      </c>
      <c r="AA3242" s="6" t="s">
        <v>3967</v>
      </c>
      <c r="AB3242" s="6">
        <v>41351501</v>
      </c>
      <c r="AC3242" s="6">
        <f t="shared" si="991"/>
        <v>3.81</v>
      </c>
      <c r="AD3242" s="6">
        <f t="shared" si="992"/>
        <v>157549218</v>
      </c>
      <c r="AE3242" s="6">
        <f t="shared" ref="AE3242:AE3305" si="997">AE3241</f>
        <v>47185280</v>
      </c>
      <c r="AF3242" s="6">
        <v>3870000</v>
      </c>
      <c r="AG3242" s="11">
        <f t="shared" si="995"/>
        <v>208604498</v>
      </c>
      <c r="AH3242">
        <f t="shared" si="994"/>
        <v>5.0446656821477891</v>
      </c>
      <c r="AI3242" s="53">
        <v>0.9</v>
      </c>
      <c r="AJ3242" s="7" t="str">
        <f t="shared" si="983"/>
        <v>hp_208604498</v>
      </c>
      <c r="AK3242" s="7" t="s">
        <v>3968</v>
      </c>
      <c r="AL3242" s="7">
        <v>8915720</v>
      </c>
      <c r="AM3242" s="7">
        <f>INT(IF(MOD(Y3242,3)=0,INT(AL3242*0.55),INT(AL3242*0.35)))</f>
        <v>3120502</v>
      </c>
      <c r="AN3242" s="54">
        <f t="shared" si="984"/>
        <v>40479144</v>
      </c>
      <c r="AO3242" s="7" t="str">
        <f t="shared" si="985"/>
        <v>atk_40479144</v>
      </c>
      <c r="AP3242" s="7" t="s">
        <v>3973</v>
      </c>
      <c r="AQ3242" s="7" t="s">
        <v>4001</v>
      </c>
      <c r="AR3242" s="7" t="s">
        <v>3975</v>
      </c>
      <c r="AS3242" s="7" t="s">
        <v>3976</v>
      </c>
      <c r="AU3242" s="7" t="str">
        <f t="shared" si="986"/>
        <v>hp_208604498;atk_40479144;hit_500000;miss_120;cirt_0;cirtSub_-3500</v>
      </c>
    </row>
    <row r="3243" spans="22:47" x14ac:dyDescent="0.2">
      <c r="V3243" s="7" t="str">
        <f t="shared" si="981"/>
        <v>诞生岛32-3</v>
      </c>
      <c r="W3243" s="7">
        <f t="shared" si="990"/>
        <v>6305</v>
      </c>
      <c r="X3243" s="9" t="s">
        <v>3507</v>
      </c>
      <c r="Y3243" s="9">
        <v>3</v>
      </c>
      <c r="Z3243" s="8">
        <f t="shared" si="987"/>
        <v>17661</v>
      </c>
      <c r="AA3243" s="6" t="s">
        <v>3967</v>
      </c>
      <c r="AB3243" s="6">
        <v>41372722</v>
      </c>
      <c r="AC3243" s="6">
        <f t="shared" si="991"/>
        <v>3.8125</v>
      </c>
      <c r="AD3243" s="6">
        <f t="shared" si="992"/>
        <v>157733502</v>
      </c>
      <c r="AE3243" s="6">
        <f t="shared" si="997"/>
        <v>47185280</v>
      </c>
      <c r="AF3243" s="6">
        <v>3870000</v>
      </c>
      <c r="AG3243" s="11">
        <f t="shared" si="995"/>
        <v>208788782</v>
      </c>
      <c r="AH3243">
        <f t="shared" si="994"/>
        <v>5.0465323988109843</v>
      </c>
      <c r="AI3243" s="53">
        <v>0.9</v>
      </c>
      <c r="AJ3243" s="7" t="str">
        <f t="shared" si="983"/>
        <v>hp_208788782</v>
      </c>
      <c r="AK3243" s="7" t="s">
        <v>3968</v>
      </c>
      <c r="AL3243" s="7">
        <v>8922720</v>
      </c>
      <c r="AM3243" s="7">
        <f>INT(IF(MOD(Y3243,3)=0,INT(AL3243*0.55),INT(AL3243*0.35)))</f>
        <v>4907496</v>
      </c>
      <c r="AN3243" s="54">
        <f t="shared" si="984"/>
        <v>40525916</v>
      </c>
      <c r="AO3243" s="7" t="str">
        <f t="shared" si="985"/>
        <v>atk_40525916</v>
      </c>
      <c r="AP3243" s="7" t="s">
        <v>3973</v>
      </c>
      <c r="AQ3243" s="7" t="s">
        <v>4001</v>
      </c>
      <c r="AR3243" s="7" t="s">
        <v>3975</v>
      </c>
      <c r="AS3243" s="7" t="s">
        <v>3976</v>
      </c>
      <c r="AU3243" s="7" t="str">
        <f t="shared" si="986"/>
        <v>hp_208788782;atk_40525916;hit_500000;miss_120;cirt_0;cirtSub_-3500</v>
      </c>
    </row>
    <row r="3244" spans="22:47" x14ac:dyDescent="0.2">
      <c r="V3244" s="7" t="str">
        <f t="shared" si="981"/>
        <v>诞生岛32-4</v>
      </c>
      <c r="W3244" s="7">
        <f t="shared" si="990"/>
        <v>6307</v>
      </c>
      <c r="X3244" s="9" t="s">
        <v>3507</v>
      </c>
      <c r="Y3244" s="9">
        <v>4</v>
      </c>
      <c r="Z3244" s="8">
        <f t="shared" si="987"/>
        <v>17665</v>
      </c>
      <c r="AA3244" s="6" t="s">
        <v>3967</v>
      </c>
      <c r="AB3244" s="6">
        <v>41393945</v>
      </c>
      <c r="AC3244" s="6">
        <f t="shared" si="991"/>
        <v>3.8125</v>
      </c>
      <c r="AD3244" s="6">
        <f t="shared" si="992"/>
        <v>157814415</v>
      </c>
      <c r="AE3244" s="6">
        <f t="shared" si="997"/>
        <v>47185280</v>
      </c>
      <c r="AF3244" s="6">
        <v>3870000</v>
      </c>
      <c r="AG3244" s="11">
        <f t="shared" si="995"/>
        <v>208869695</v>
      </c>
      <c r="AH3244">
        <f t="shared" si="994"/>
        <v>5.0458997082785899</v>
      </c>
      <c r="AI3244" s="53">
        <v>0.9</v>
      </c>
      <c r="AJ3244" s="7" t="str">
        <f t="shared" si="983"/>
        <v>hp_208869695</v>
      </c>
      <c r="AK3244" s="7" t="s">
        <v>3968</v>
      </c>
      <c r="AL3244" s="7">
        <v>8929720</v>
      </c>
      <c r="AM3244" s="7">
        <f>INT(IF(MOD(Y3244,3)=0,INT(AL3244*0.55),INT(AL3244*0.35)))</f>
        <v>3125402</v>
      </c>
      <c r="AN3244" s="54">
        <f t="shared" si="984"/>
        <v>40552624</v>
      </c>
      <c r="AO3244" s="7" t="str">
        <f t="shared" si="985"/>
        <v>atk_40552624</v>
      </c>
      <c r="AP3244" s="7" t="s">
        <v>3973</v>
      </c>
      <c r="AQ3244" s="7" t="s">
        <v>4001</v>
      </c>
      <c r="AR3244" s="7" t="s">
        <v>3975</v>
      </c>
      <c r="AS3244" s="7" t="s">
        <v>3976</v>
      </c>
      <c r="AU3244" s="7" t="str">
        <f t="shared" si="986"/>
        <v>hp_208869695;atk_40552624;hit_500000;miss_120;cirt_0;cirtSub_-3500</v>
      </c>
    </row>
    <row r="3245" spans="22:47" x14ac:dyDescent="0.2">
      <c r="V3245" s="7" t="str">
        <f t="shared" si="981"/>
        <v>诞生岛32-5</v>
      </c>
      <c r="W3245" s="7">
        <f t="shared" si="990"/>
        <v>6309</v>
      </c>
      <c r="X3245" s="9" t="s">
        <v>3507</v>
      </c>
      <c r="Y3245" s="9">
        <v>5</v>
      </c>
      <c r="Z3245" s="8">
        <f t="shared" si="987"/>
        <v>17670</v>
      </c>
      <c r="AA3245" s="6" t="s">
        <v>3967</v>
      </c>
      <c r="AB3245" s="6">
        <v>41415169</v>
      </c>
      <c r="AC3245" s="6">
        <f t="shared" si="991"/>
        <v>3.8125</v>
      </c>
      <c r="AD3245" s="6">
        <f t="shared" si="992"/>
        <v>157895331</v>
      </c>
      <c r="AE3245" s="6">
        <f t="shared" si="997"/>
        <v>47185280</v>
      </c>
      <c r="AF3245" s="6">
        <v>3870000</v>
      </c>
      <c r="AG3245" s="11">
        <f t="shared" si="995"/>
        <v>208950611</v>
      </c>
      <c r="AH3245">
        <f t="shared" si="994"/>
        <v>5.0452676168000181</v>
      </c>
      <c r="AI3245" s="53">
        <v>0.9</v>
      </c>
      <c r="AJ3245" s="7" t="str">
        <f t="shared" si="983"/>
        <v>hp_208950611</v>
      </c>
      <c r="AK3245" s="7" t="s">
        <v>3968</v>
      </c>
      <c r="AL3245" s="7">
        <v>8936720</v>
      </c>
      <c r="AM3245" s="7">
        <f>INT(IF(MOD(Y3245,3)=0,INT(AL3245*0.55),INT(AL3245*0.35)))</f>
        <v>3127852</v>
      </c>
      <c r="AN3245" s="54">
        <f t="shared" si="984"/>
        <v>40579329</v>
      </c>
      <c r="AO3245" s="7" t="str">
        <f t="shared" si="985"/>
        <v>atk_40579329</v>
      </c>
      <c r="AP3245" s="7" t="s">
        <v>3973</v>
      </c>
      <c r="AQ3245" s="7" t="s">
        <v>4001</v>
      </c>
      <c r="AR3245" s="7" t="s">
        <v>3975</v>
      </c>
      <c r="AS3245" s="7" t="s">
        <v>3976</v>
      </c>
      <c r="AU3245" s="7" t="str">
        <f t="shared" si="986"/>
        <v>hp_208950611;atk_40579329;hit_500000;miss_120;cirt_0;cirtSub_-3500</v>
      </c>
    </row>
    <row r="3246" spans="22:47" x14ac:dyDescent="0.2">
      <c r="V3246" s="7" t="str">
        <f t="shared" si="981"/>
        <v>诞生岛32-6</v>
      </c>
      <c r="W3246" s="7">
        <f t="shared" si="990"/>
        <v>6311</v>
      </c>
      <c r="X3246" s="9" t="s">
        <v>3507</v>
      </c>
      <c r="Y3246" s="9">
        <v>6</v>
      </c>
      <c r="Z3246" s="8">
        <f t="shared" si="987"/>
        <v>17676</v>
      </c>
      <c r="AA3246" s="6" t="s">
        <v>3967</v>
      </c>
      <c r="AB3246" s="6">
        <v>41436394</v>
      </c>
      <c r="AC3246" s="6">
        <f t="shared" si="991"/>
        <v>3.8149999999999999</v>
      </c>
      <c r="AD3246" s="6">
        <f t="shared" si="992"/>
        <v>158079843</v>
      </c>
      <c r="AE3246" s="6">
        <f t="shared" si="997"/>
        <v>47185280</v>
      </c>
      <c r="AF3246" s="6">
        <v>3870000</v>
      </c>
      <c r="AG3246" s="11">
        <f t="shared" si="995"/>
        <v>209135123</v>
      </c>
      <c r="AH3246">
        <f t="shared" si="994"/>
        <v>5.0471361721292638</v>
      </c>
      <c r="AI3246" s="53">
        <v>0.9</v>
      </c>
      <c r="AJ3246" s="7" t="str">
        <f t="shared" si="983"/>
        <v>hp_209135123</v>
      </c>
      <c r="AK3246" s="7" t="s">
        <v>3968</v>
      </c>
      <c r="AL3246" s="7">
        <v>8943720</v>
      </c>
      <c r="AM3246" s="7">
        <f>INT(IF(MOD(Y3246,3)=0,INT(AL3246*0.55),INT(AL3246*0.35)))</f>
        <v>4919046</v>
      </c>
      <c r="AN3246" s="54">
        <f t="shared" si="984"/>
        <v>40626155</v>
      </c>
      <c r="AO3246" s="7" t="str">
        <f t="shared" si="985"/>
        <v>atk_40626155</v>
      </c>
      <c r="AP3246" s="7" t="s">
        <v>3973</v>
      </c>
      <c r="AQ3246" s="7" t="s">
        <v>4001</v>
      </c>
      <c r="AR3246" s="7" t="s">
        <v>3975</v>
      </c>
      <c r="AS3246" s="7" t="s">
        <v>3976</v>
      </c>
      <c r="AU3246" s="7" t="str">
        <f t="shared" si="986"/>
        <v>hp_209135123;atk_40626155;hit_500000;miss_120;cirt_0;cirtSub_-3500</v>
      </c>
    </row>
    <row r="3247" spans="22:47" x14ac:dyDescent="0.2">
      <c r="V3247" s="7" t="str">
        <f t="shared" si="981"/>
        <v>诞生岛32-7</v>
      </c>
      <c r="W3247" s="7">
        <f t="shared" si="990"/>
        <v>6313</v>
      </c>
      <c r="X3247" s="9" t="s">
        <v>3507</v>
      </c>
      <c r="Y3247" s="9">
        <v>7</v>
      </c>
      <c r="Z3247" s="8">
        <f t="shared" si="987"/>
        <v>17683</v>
      </c>
      <c r="AA3247" s="6" t="s">
        <v>3967</v>
      </c>
      <c r="AB3247" s="6">
        <v>41457620</v>
      </c>
      <c r="AC3247" s="6">
        <f t="shared" si="991"/>
        <v>3.8149999999999999</v>
      </c>
      <c r="AD3247" s="6">
        <f t="shared" si="992"/>
        <v>158160820</v>
      </c>
      <c r="AE3247" s="6">
        <f t="shared" si="997"/>
        <v>47185280</v>
      </c>
      <c r="AF3247" s="6">
        <v>3870000</v>
      </c>
      <c r="AG3247" s="11">
        <f t="shared" si="995"/>
        <v>209216100</v>
      </c>
      <c r="AH3247">
        <f t="shared" si="994"/>
        <v>5.0465053227850509</v>
      </c>
      <c r="AI3247" s="53">
        <v>0.9</v>
      </c>
      <c r="AJ3247" s="7" t="str">
        <f t="shared" si="983"/>
        <v>hp_209216100</v>
      </c>
      <c r="AK3247" s="7" t="s">
        <v>3968</v>
      </c>
      <c r="AL3247" s="7">
        <v>8950720</v>
      </c>
      <c r="AM3247" s="7">
        <f>INT(IF(MOD(Y3247,3)=0,INT(AL3247*0.55),INT(AL3247*0.35)))</f>
        <v>3132752</v>
      </c>
      <c r="AN3247" s="54">
        <f t="shared" si="984"/>
        <v>40652870</v>
      </c>
      <c r="AO3247" s="7" t="str">
        <f t="shared" si="985"/>
        <v>atk_40652870</v>
      </c>
      <c r="AP3247" s="7" t="s">
        <v>3973</v>
      </c>
      <c r="AQ3247" s="7" t="s">
        <v>4001</v>
      </c>
      <c r="AR3247" s="7" t="s">
        <v>3975</v>
      </c>
      <c r="AS3247" s="7" t="s">
        <v>3976</v>
      </c>
      <c r="AU3247" s="7" t="str">
        <f t="shared" si="986"/>
        <v>hp_209216100;atk_40652870;hit_500000;miss_120;cirt_0;cirtSub_-3500</v>
      </c>
    </row>
    <row r="3248" spans="22:47" x14ac:dyDescent="0.2">
      <c r="V3248" s="7" t="str">
        <f t="shared" si="981"/>
        <v>诞生岛32-8</v>
      </c>
      <c r="W3248" s="7">
        <f t="shared" si="990"/>
        <v>6315</v>
      </c>
      <c r="X3248" s="9" t="s">
        <v>3507</v>
      </c>
      <c r="Y3248" s="9">
        <v>8</v>
      </c>
      <c r="Z3248" s="8">
        <f t="shared" si="987"/>
        <v>17691</v>
      </c>
      <c r="AA3248" s="6" t="s">
        <v>3967</v>
      </c>
      <c r="AB3248" s="6">
        <v>41478849</v>
      </c>
      <c r="AC3248" s="6">
        <f t="shared" si="991"/>
        <v>3.8149999999999999</v>
      </c>
      <c r="AD3248" s="6">
        <f t="shared" si="992"/>
        <v>158241808</v>
      </c>
      <c r="AE3248" s="6">
        <f t="shared" si="997"/>
        <v>47185280</v>
      </c>
      <c r="AF3248" s="6">
        <v>3870000</v>
      </c>
      <c r="AG3248" s="11">
        <f t="shared" si="995"/>
        <v>209297088</v>
      </c>
      <c r="AH3248">
        <f t="shared" si="994"/>
        <v>5.045875019338169</v>
      </c>
      <c r="AI3248" s="53">
        <v>0.9</v>
      </c>
      <c r="AJ3248" s="7" t="str">
        <f t="shared" si="983"/>
        <v>hp_209297088</v>
      </c>
      <c r="AK3248" s="7" t="s">
        <v>3968</v>
      </c>
      <c r="AL3248" s="7">
        <v>8957720</v>
      </c>
      <c r="AM3248" s="7">
        <f>INT(IF(MOD(Y3248,3)=0,INT(AL3248*0.55),INT(AL3248*0.35)))</f>
        <v>3135202</v>
      </c>
      <c r="AN3248" s="54">
        <f t="shared" si="984"/>
        <v>40679582</v>
      </c>
      <c r="AO3248" s="7" t="str">
        <f t="shared" si="985"/>
        <v>atk_40679582</v>
      </c>
      <c r="AP3248" s="7" t="s">
        <v>3973</v>
      </c>
      <c r="AQ3248" s="7" t="s">
        <v>4001</v>
      </c>
      <c r="AR3248" s="7" t="s">
        <v>3975</v>
      </c>
      <c r="AS3248" s="7" t="s">
        <v>3976</v>
      </c>
      <c r="AU3248" s="7" t="str">
        <f t="shared" si="986"/>
        <v>hp_209297088;atk_40679582;hit_500000;miss_120;cirt_0;cirtSub_-3500</v>
      </c>
    </row>
    <row r="3249" spans="22:47" x14ac:dyDescent="0.2">
      <c r="V3249" s="7" t="str">
        <f t="shared" si="981"/>
        <v>诞生岛32-9</v>
      </c>
      <c r="W3249" s="7">
        <f t="shared" si="990"/>
        <v>6317</v>
      </c>
      <c r="X3249" s="9" t="s">
        <v>3507</v>
      </c>
      <c r="Y3249" s="9">
        <v>9</v>
      </c>
      <c r="Z3249" s="8">
        <f t="shared" si="987"/>
        <v>17700</v>
      </c>
      <c r="AA3249" s="6" t="s">
        <v>3967</v>
      </c>
      <c r="AB3249" s="6">
        <v>41500079</v>
      </c>
      <c r="AC3249" s="6">
        <f t="shared" si="991"/>
        <v>3.8174999999999999</v>
      </c>
      <c r="AD3249" s="6">
        <f t="shared" si="992"/>
        <v>158426551</v>
      </c>
      <c r="AE3249" s="6">
        <f t="shared" si="997"/>
        <v>47185280</v>
      </c>
      <c r="AF3249" s="6">
        <v>3870000</v>
      </c>
      <c r="AG3249" s="11">
        <f t="shared" si="995"/>
        <v>209481831</v>
      </c>
      <c r="AH3249">
        <f t="shared" si="994"/>
        <v>5.0477453548943849</v>
      </c>
      <c r="AI3249" s="53">
        <v>0.9</v>
      </c>
      <c r="AJ3249" s="7" t="str">
        <f t="shared" si="983"/>
        <v>hp_209481831</v>
      </c>
      <c r="AK3249" s="7" t="s">
        <v>3968</v>
      </c>
      <c r="AL3249" s="7">
        <v>8964720</v>
      </c>
      <c r="AM3249" s="7">
        <f>INT(IF(MOD(Y3249,3)=0,INT(AL3249*0.55),INT(AL3249*0.35)))</f>
        <v>4930596</v>
      </c>
      <c r="AN3249" s="54">
        <f t="shared" si="984"/>
        <v>40726461</v>
      </c>
      <c r="AO3249" s="7" t="str">
        <f t="shared" si="985"/>
        <v>atk_40726461</v>
      </c>
      <c r="AP3249" s="7" t="s">
        <v>3973</v>
      </c>
      <c r="AQ3249" s="7" t="s">
        <v>4001</v>
      </c>
      <c r="AR3249" s="7" t="s">
        <v>3975</v>
      </c>
      <c r="AS3249" s="7" t="s">
        <v>3976</v>
      </c>
      <c r="AU3249" s="7" t="str">
        <f t="shared" si="986"/>
        <v>hp_209481831;atk_40726461;hit_500000;miss_120;cirt_0;cirtSub_-3500</v>
      </c>
    </row>
    <row r="3250" spans="22:47" x14ac:dyDescent="0.2">
      <c r="V3250" s="7" t="str">
        <f t="shared" si="981"/>
        <v>诞生岛32-10</v>
      </c>
      <c r="W3250" s="7">
        <f t="shared" si="990"/>
        <v>6319</v>
      </c>
      <c r="X3250" s="9" t="s">
        <v>3507</v>
      </c>
      <c r="Y3250" s="9">
        <v>10</v>
      </c>
      <c r="Z3250" s="8">
        <f t="shared" si="987"/>
        <v>17710</v>
      </c>
      <c r="AA3250" s="6" t="s">
        <v>3967</v>
      </c>
      <c r="AB3250" s="6">
        <v>41521311</v>
      </c>
      <c r="AC3250" s="6">
        <f t="shared" si="991"/>
        <v>3.8174999999999999</v>
      </c>
      <c r="AD3250" s="6">
        <f t="shared" si="992"/>
        <v>158507604</v>
      </c>
      <c r="AE3250" s="6">
        <f t="shared" si="997"/>
        <v>47185280</v>
      </c>
      <c r="AF3250" s="6">
        <v>3870000</v>
      </c>
      <c r="AG3250" s="11">
        <f t="shared" si="995"/>
        <v>209562884</v>
      </c>
      <c r="AH3250">
        <f t="shared" si="994"/>
        <v>5.0471162627788893</v>
      </c>
      <c r="AI3250" s="53">
        <v>0.9</v>
      </c>
      <c r="AJ3250" s="7" t="str">
        <f t="shared" si="983"/>
        <v>hp_209562884</v>
      </c>
      <c r="AK3250" s="7" t="s">
        <v>3968</v>
      </c>
      <c r="AL3250" s="7">
        <v>8971720</v>
      </c>
      <c r="AM3250" s="7">
        <f>INT(IF(MOD(Y3250,3)=0,INT(AL3250*0.55),INT(AL3250*0.35)))</f>
        <v>3140102</v>
      </c>
      <c r="AN3250" s="54">
        <f t="shared" si="984"/>
        <v>40753182</v>
      </c>
      <c r="AO3250" s="7" t="str">
        <f t="shared" si="985"/>
        <v>atk_40753182</v>
      </c>
      <c r="AP3250" s="7" t="s">
        <v>3973</v>
      </c>
      <c r="AQ3250" s="7" t="s">
        <v>4001</v>
      </c>
      <c r="AR3250" s="7" t="s">
        <v>3975</v>
      </c>
      <c r="AS3250" s="7" t="s">
        <v>3976</v>
      </c>
      <c r="AU3250" s="7" t="str">
        <f t="shared" si="986"/>
        <v>hp_209562884;atk_40753182;hit_500000;miss_120;cirt_0;cirtSub_-3500</v>
      </c>
    </row>
    <row r="3251" spans="22:47" x14ac:dyDescent="0.2">
      <c r="V3251" s="7" t="str">
        <f t="shared" si="981"/>
        <v>诞生岛33-1</v>
      </c>
      <c r="W3251" s="7">
        <f t="shared" si="990"/>
        <v>6321</v>
      </c>
      <c r="X3251" s="9" t="s">
        <v>3508</v>
      </c>
      <c r="Y3251" s="9">
        <v>1</v>
      </c>
      <c r="Z3251" s="8">
        <f t="shared" si="987"/>
        <v>17711</v>
      </c>
      <c r="AA3251" s="6" t="s">
        <v>3967</v>
      </c>
      <c r="AB3251" s="6">
        <v>41542546</v>
      </c>
      <c r="AC3251" s="6">
        <f t="shared" si="991"/>
        <v>3.8200000000000003</v>
      </c>
      <c r="AD3251" s="6">
        <f t="shared" si="992"/>
        <v>158692525</v>
      </c>
      <c r="AE3251" s="6">
        <f t="shared" ref="AE3251" si="998">IF(MOD(Y3251,1)=0,INT(AD3250*0.3),0)</f>
        <v>47552281</v>
      </c>
      <c r="AF3251" s="6">
        <v>3870000</v>
      </c>
      <c r="AG3251" s="11">
        <f t="shared" si="995"/>
        <v>210114806</v>
      </c>
      <c r="AH3251">
        <f t="shared" si="994"/>
        <v>5.0578220699328345</v>
      </c>
      <c r="AI3251" s="53">
        <v>0.9</v>
      </c>
      <c r="AJ3251" s="7" t="str">
        <f t="shared" si="983"/>
        <v>hp_210114806</v>
      </c>
      <c r="AK3251" s="7" t="s">
        <v>3968</v>
      </c>
      <c r="AL3251" s="7">
        <v>8978720</v>
      </c>
      <c r="AM3251" s="7">
        <f>INT(IF(MOD(Y3251,3)=0,INT(AL3251*0.55),INT(AL3251*0.35)))</f>
        <v>3142552</v>
      </c>
      <c r="AN3251" s="54">
        <f t="shared" si="984"/>
        <v>40871491</v>
      </c>
      <c r="AO3251" s="7" t="str">
        <f t="shared" si="985"/>
        <v>atk_40871491</v>
      </c>
      <c r="AP3251" s="7" t="s">
        <v>3973</v>
      </c>
      <c r="AQ3251" s="7" t="s">
        <v>4001</v>
      </c>
      <c r="AR3251" s="7" t="s">
        <v>3975</v>
      </c>
      <c r="AS3251" s="7" t="s">
        <v>3976</v>
      </c>
      <c r="AU3251" s="7" t="str">
        <f t="shared" si="986"/>
        <v>hp_210114806;atk_40871491;hit_500000;miss_120;cirt_0;cirtSub_-3500</v>
      </c>
    </row>
    <row r="3252" spans="22:47" x14ac:dyDescent="0.2">
      <c r="V3252" s="7" t="str">
        <f t="shared" si="981"/>
        <v>诞生岛33-2</v>
      </c>
      <c r="W3252" s="7">
        <f t="shared" si="990"/>
        <v>6323</v>
      </c>
      <c r="X3252" s="9" t="s">
        <v>3508</v>
      </c>
      <c r="Y3252" s="9">
        <v>2</v>
      </c>
      <c r="Z3252" s="8">
        <f t="shared" si="987"/>
        <v>17713</v>
      </c>
      <c r="AA3252" s="6" t="s">
        <v>3967</v>
      </c>
      <c r="AB3252" s="6">
        <v>41563783</v>
      </c>
      <c r="AC3252" s="6">
        <f t="shared" si="991"/>
        <v>3.8200000000000003</v>
      </c>
      <c r="AD3252" s="6">
        <f t="shared" si="992"/>
        <v>158773651</v>
      </c>
      <c r="AE3252" s="6">
        <f t="shared" si="997"/>
        <v>47552281</v>
      </c>
      <c r="AF3252" s="6">
        <v>3870000</v>
      </c>
      <c r="AG3252" s="11">
        <f t="shared" si="995"/>
        <v>210195932</v>
      </c>
      <c r="AH3252">
        <f t="shared" si="994"/>
        <v>5.0571896210698624</v>
      </c>
      <c r="AI3252" s="53">
        <v>0.9</v>
      </c>
      <c r="AJ3252" s="7" t="str">
        <f t="shared" si="983"/>
        <v>hp_210195932</v>
      </c>
      <c r="AK3252" s="7" t="s">
        <v>3968</v>
      </c>
      <c r="AL3252" s="7">
        <v>8985720</v>
      </c>
      <c r="AM3252" s="7">
        <f>INT(IF(MOD(Y3252,3)=0,INT(AL3252*0.55),INT(AL3252*0.35)))</f>
        <v>3145002</v>
      </c>
      <c r="AN3252" s="54">
        <f t="shared" si="984"/>
        <v>40898240</v>
      </c>
      <c r="AO3252" s="7" t="str">
        <f t="shared" si="985"/>
        <v>atk_40898240</v>
      </c>
      <c r="AP3252" s="7" t="s">
        <v>3973</v>
      </c>
      <c r="AQ3252" s="7" t="s">
        <v>4001</v>
      </c>
      <c r="AR3252" s="7" t="s">
        <v>3975</v>
      </c>
      <c r="AS3252" s="7" t="s">
        <v>3976</v>
      </c>
      <c r="AU3252" s="7" t="str">
        <f t="shared" si="986"/>
        <v>hp_210195932;atk_40898240;hit_500000;miss_120;cirt_0;cirtSub_-3500</v>
      </c>
    </row>
    <row r="3253" spans="22:47" x14ac:dyDescent="0.2">
      <c r="V3253" s="7" t="str">
        <f t="shared" si="981"/>
        <v>诞生岛33-3</v>
      </c>
      <c r="W3253" s="7">
        <f t="shared" si="990"/>
        <v>6325</v>
      </c>
      <c r="X3253" s="9" t="s">
        <v>3508</v>
      </c>
      <c r="Y3253" s="9">
        <v>3</v>
      </c>
      <c r="Z3253" s="8">
        <f t="shared" si="987"/>
        <v>17716</v>
      </c>
      <c r="AA3253" s="6" t="s">
        <v>3967</v>
      </c>
      <c r="AB3253" s="6">
        <v>41585022</v>
      </c>
      <c r="AC3253" s="6">
        <f t="shared" si="991"/>
        <v>3.8225000000000002</v>
      </c>
      <c r="AD3253" s="6">
        <f t="shared" si="992"/>
        <v>158958746</v>
      </c>
      <c r="AE3253" s="6">
        <f t="shared" si="997"/>
        <v>47552281</v>
      </c>
      <c r="AF3253" s="6">
        <v>3870000</v>
      </c>
      <c r="AG3253" s="11">
        <f t="shared" si="995"/>
        <v>210381027</v>
      </c>
      <c r="AH3253">
        <f t="shared" si="994"/>
        <v>5.0590577299682566</v>
      </c>
      <c r="AI3253" s="53">
        <v>0.9</v>
      </c>
      <c r="AJ3253" s="7" t="str">
        <f t="shared" si="983"/>
        <v>hp_210381027</v>
      </c>
      <c r="AK3253" s="7" t="s">
        <v>3968</v>
      </c>
      <c r="AL3253" s="7">
        <v>8992720</v>
      </c>
      <c r="AM3253" s="7">
        <f>INT(IF(MOD(Y3253,3)=0,INT(AL3253*0.55),INT(AL3253*0.35)))</f>
        <v>4945996</v>
      </c>
      <c r="AN3253" s="54">
        <f t="shared" si="984"/>
        <v>40945220</v>
      </c>
      <c r="AO3253" s="7" t="str">
        <f t="shared" si="985"/>
        <v>atk_40945220</v>
      </c>
      <c r="AP3253" s="7" t="s">
        <v>3973</v>
      </c>
      <c r="AQ3253" s="7" t="s">
        <v>4001</v>
      </c>
      <c r="AR3253" s="7" t="s">
        <v>3975</v>
      </c>
      <c r="AS3253" s="7" t="s">
        <v>3976</v>
      </c>
      <c r="AU3253" s="7" t="str">
        <f t="shared" si="986"/>
        <v>hp_210381027;atk_40945220;hit_500000;miss_120;cirt_0;cirtSub_-3500</v>
      </c>
    </row>
    <row r="3254" spans="22:47" x14ac:dyDescent="0.2">
      <c r="V3254" s="7" t="str">
        <f t="shared" si="981"/>
        <v>诞生岛33-4</v>
      </c>
      <c r="W3254" s="7">
        <f t="shared" si="990"/>
        <v>6327</v>
      </c>
      <c r="X3254" s="9" t="s">
        <v>3508</v>
      </c>
      <c r="Y3254" s="9">
        <v>4</v>
      </c>
      <c r="Z3254" s="8">
        <f t="shared" si="987"/>
        <v>17720</v>
      </c>
      <c r="AA3254" s="6" t="s">
        <v>3967</v>
      </c>
      <c r="AB3254" s="6">
        <v>41606263</v>
      </c>
      <c r="AC3254" s="6">
        <f t="shared" si="991"/>
        <v>3.8225000000000002</v>
      </c>
      <c r="AD3254" s="6">
        <f t="shared" si="992"/>
        <v>159039940</v>
      </c>
      <c r="AE3254" s="6">
        <f t="shared" si="997"/>
        <v>47552281</v>
      </c>
      <c r="AF3254" s="6">
        <v>3870000</v>
      </c>
      <c r="AG3254" s="11">
        <f t="shared" si="995"/>
        <v>210462221</v>
      </c>
      <c r="AH3254">
        <f t="shared" si="994"/>
        <v>5.0584264441149163</v>
      </c>
      <c r="AI3254" s="53">
        <v>0.9</v>
      </c>
      <c r="AJ3254" s="7" t="str">
        <f t="shared" si="983"/>
        <v>hp_210462221</v>
      </c>
      <c r="AK3254" s="7" t="s">
        <v>3968</v>
      </c>
      <c r="AL3254" s="7">
        <v>8999720</v>
      </c>
      <c r="AM3254" s="7">
        <f>INT(IF(MOD(Y3254,3)=0,INT(AL3254*0.55),INT(AL3254*0.35)))</f>
        <v>3149902</v>
      </c>
      <c r="AN3254" s="54">
        <f t="shared" si="984"/>
        <v>40971979</v>
      </c>
      <c r="AO3254" s="7" t="str">
        <f t="shared" si="985"/>
        <v>atk_40971979</v>
      </c>
      <c r="AP3254" s="7" t="s">
        <v>3973</v>
      </c>
      <c r="AQ3254" s="7" t="s">
        <v>4001</v>
      </c>
      <c r="AR3254" s="7" t="s">
        <v>3975</v>
      </c>
      <c r="AS3254" s="7" t="s">
        <v>3976</v>
      </c>
      <c r="AU3254" s="7" t="str">
        <f t="shared" si="986"/>
        <v>hp_210462221;atk_40971979;hit_500000;miss_120;cirt_0;cirtSub_-3500</v>
      </c>
    </row>
    <row r="3255" spans="22:47" x14ac:dyDescent="0.2">
      <c r="V3255" s="7" t="str">
        <f t="shared" si="981"/>
        <v>诞生岛33-5</v>
      </c>
      <c r="W3255" s="7">
        <f t="shared" si="990"/>
        <v>6329</v>
      </c>
      <c r="X3255" s="9" t="s">
        <v>3508</v>
      </c>
      <c r="Y3255" s="9">
        <v>5</v>
      </c>
      <c r="Z3255" s="8">
        <f t="shared" si="987"/>
        <v>17725</v>
      </c>
      <c r="AA3255" s="6" t="s">
        <v>3967</v>
      </c>
      <c r="AB3255" s="6">
        <v>41627507</v>
      </c>
      <c r="AC3255" s="6">
        <f t="shared" si="991"/>
        <v>3.8225000000000002</v>
      </c>
      <c r="AD3255" s="6">
        <f t="shared" si="992"/>
        <v>159121145</v>
      </c>
      <c r="AE3255" s="6">
        <f t="shared" si="997"/>
        <v>47552281</v>
      </c>
      <c r="AF3255" s="6">
        <v>3870000</v>
      </c>
      <c r="AG3255" s="11">
        <f t="shared" si="995"/>
        <v>210543426</v>
      </c>
      <c r="AH3255">
        <f t="shared" si="994"/>
        <v>5.0577957022504378</v>
      </c>
      <c r="AI3255" s="53">
        <v>0.9</v>
      </c>
      <c r="AJ3255" s="7" t="str">
        <f t="shared" si="983"/>
        <v>hp_210543426</v>
      </c>
      <c r="AK3255" s="7" t="s">
        <v>3968</v>
      </c>
      <c r="AL3255" s="7">
        <v>9006720</v>
      </c>
      <c r="AM3255" s="7">
        <f>INT(IF(MOD(Y3255,3)=0,INT(AL3255*0.55),INT(AL3255*0.35)))</f>
        <v>3152352</v>
      </c>
      <c r="AN3255" s="54">
        <f t="shared" si="984"/>
        <v>40998734</v>
      </c>
      <c r="AO3255" s="7" t="str">
        <f t="shared" si="985"/>
        <v>atk_40998734</v>
      </c>
      <c r="AP3255" s="7" t="s">
        <v>3973</v>
      </c>
      <c r="AQ3255" s="7" t="s">
        <v>4001</v>
      </c>
      <c r="AR3255" s="7" t="s">
        <v>3975</v>
      </c>
      <c r="AS3255" s="7" t="s">
        <v>3976</v>
      </c>
      <c r="AU3255" s="7" t="str">
        <f t="shared" si="986"/>
        <v>hp_210543426;atk_40998734;hit_500000;miss_120;cirt_0;cirtSub_-3500</v>
      </c>
    </row>
    <row r="3256" spans="22:47" x14ac:dyDescent="0.2">
      <c r="V3256" s="7" t="str">
        <f t="shared" si="981"/>
        <v>诞生岛33-6</v>
      </c>
      <c r="W3256" s="7">
        <f t="shared" si="990"/>
        <v>6331</v>
      </c>
      <c r="X3256" s="9" t="s">
        <v>3508</v>
      </c>
      <c r="Y3256" s="9">
        <v>6</v>
      </c>
      <c r="Z3256" s="8">
        <f t="shared" si="987"/>
        <v>17731</v>
      </c>
      <c r="AA3256" s="6" t="s">
        <v>3967</v>
      </c>
      <c r="AB3256" s="6">
        <v>41648753</v>
      </c>
      <c r="AC3256" s="6">
        <f t="shared" si="991"/>
        <v>3.8250000000000002</v>
      </c>
      <c r="AD3256" s="6">
        <f t="shared" si="992"/>
        <v>159306480</v>
      </c>
      <c r="AE3256" s="6">
        <f t="shared" si="997"/>
        <v>47552281</v>
      </c>
      <c r="AF3256" s="6">
        <v>3870000</v>
      </c>
      <c r="AG3256" s="11">
        <f t="shared" si="995"/>
        <v>210728761</v>
      </c>
      <c r="AH3256">
        <f t="shared" si="994"/>
        <v>5.0596655558931136</v>
      </c>
      <c r="AI3256" s="53">
        <v>0.9</v>
      </c>
      <c r="AJ3256" s="7" t="str">
        <f t="shared" si="983"/>
        <v>hp_210728761</v>
      </c>
      <c r="AK3256" s="7" t="s">
        <v>3968</v>
      </c>
      <c r="AL3256" s="7">
        <v>9013720</v>
      </c>
      <c r="AM3256" s="7">
        <f>INT(IF(MOD(Y3256,3)=0,INT(AL3256*0.55),INT(AL3256*0.35)))</f>
        <v>4957546</v>
      </c>
      <c r="AN3256" s="54">
        <f t="shared" si="984"/>
        <v>41045767</v>
      </c>
      <c r="AO3256" s="7" t="str">
        <f t="shared" si="985"/>
        <v>atk_41045767</v>
      </c>
      <c r="AP3256" s="7" t="s">
        <v>3973</v>
      </c>
      <c r="AQ3256" s="7" t="s">
        <v>4001</v>
      </c>
      <c r="AR3256" s="7" t="s">
        <v>3975</v>
      </c>
      <c r="AS3256" s="7" t="s">
        <v>3976</v>
      </c>
      <c r="AU3256" s="7" t="str">
        <f t="shared" si="986"/>
        <v>hp_210728761;atk_41045767;hit_500000;miss_120;cirt_0;cirtSub_-3500</v>
      </c>
    </row>
    <row r="3257" spans="22:47" x14ac:dyDescent="0.2">
      <c r="V3257" s="7" t="str">
        <f t="shared" si="981"/>
        <v>诞生岛33-7</v>
      </c>
      <c r="W3257" s="7">
        <f t="shared" si="990"/>
        <v>6333</v>
      </c>
      <c r="X3257" s="9" t="s">
        <v>3508</v>
      </c>
      <c r="Y3257" s="9">
        <v>7</v>
      </c>
      <c r="Z3257" s="8">
        <f t="shared" si="987"/>
        <v>17738</v>
      </c>
      <c r="AA3257" s="6" t="s">
        <v>3967</v>
      </c>
      <c r="AB3257" s="6">
        <v>41670000</v>
      </c>
      <c r="AC3257" s="6">
        <f t="shared" si="991"/>
        <v>3.8250000000000002</v>
      </c>
      <c r="AD3257" s="6">
        <f t="shared" si="992"/>
        <v>159387750</v>
      </c>
      <c r="AE3257" s="6">
        <f t="shared" si="997"/>
        <v>47552281</v>
      </c>
      <c r="AF3257" s="6">
        <v>3870000</v>
      </c>
      <c r="AG3257" s="11">
        <f t="shared" si="995"/>
        <v>210810031</v>
      </c>
      <c r="AH3257">
        <f t="shared" si="994"/>
        <v>5.0590360211183105</v>
      </c>
      <c r="AI3257" s="53">
        <v>0.9</v>
      </c>
      <c r="AJ3257" s="7" t="str">
        <f t="shared" si="983"/>
        <v>hp_210810031</v>
      </c>
      <c r="AK3257" s="7" t="s">
        <v>3968</v>
      </c>
      <c r="AL3257" s="7">
        <v>9020720</v>
      </c>
      <c r="AM3257" s="7">
        <f>INT(IF(MOD(Y3257,3)=0,INT(AL3257*0.55),INT(AL3257*0.35)))</f>
        <v>3157252</v>
      </c>
      <c r="AN3257" s="54">
        <f t="shared" si="984"/>
        <v>41072532</v>
      </c>
      <c r="AO3257" s="7" t="str">
        <f t="shared" si="985"/>
        <v>atk_41072532</v>
      </c>
      <c r="AP3257" s="7" t="s">
        <v>3973</v>
      </c>
      <c r="AQ3257" s="7" t="s">
        <v>4001</v>
      </c>
      <c r="AR3257" s="7" t="s">
        <v>3975</v>
      </c>
      <c r="AS3257" s="7" t="s">
        <v>3976</v>
      </c>
      <c r="AU3257" s="7" t="str">
        <f t="shared" si="986"/>
        <v>hp_210810031;atk_41072532;hit_500000;miss_120;cirt_0;cirtSub_-3500</v>
      </c>
    </row>
    <row r="3258" spans="22:47" x14ac:dyDescent="0.2">
      <c r="V3258" s="7" t="str">
        <f t="shared" si="981"/>
        <v>诞生岛33-8</v>
      </c>
      <c r="W3258" s="7">
        <f t="shared" si="990"/>
        <v>6335</v>
      </c>
      <c r="X3258" s="9" t="s">
        <v>3508</v>
      </c>
      <c r="Y3258" s="9">
        <v>8</v>
      </c>
      <c r="Z3258" s="8">
        <f t="shared" si="987"/>
        <v>17746</v>
      </c>
      <c r="AA3258" s="6" t="s">
        <v>3967</v>
      </c>
      <c r="AB3258" s="6">
        <v>41691249</v>
      </c>
      <c r="AC3258" s="6">
        <f t="shared" si="991"/>
        <v>3.8250000000000002</v>
      </c>
      <c r="AD3258" s="6">
        <f t="shared" si="992"/>
        <v>159469027</v>
      </c>
      <c r="AE3258" s="6">
        <f t="shared" si="997"/>
        <v>47552281</v>
      </c>
      <c r="AF3258" s="6">
        <v>3870000</v>
      </c>
      <c r="AG3258" s="11">
        <f t="shared" si="995"/>
        <v>210891308</v>
      </c>
      <c r="AH3258">
        <f t="shared" si="994"/>
        <v>5.0584070532403578</v>
      </c>
      <c r="AI3258" s="53">
        <v>0.9</v>
      </c>
      <c r="AJ3258" s="7" t="str">
        <f t="shared" si="983"/>
        <v>hp_210891308</v>
      </c>
      <c r="AK3258" s="7" t="s">
        <v>3968</v>
      </c>
      <c r="AL3258" s="7">
        <v>9027720</v>
      </c>
      <c r="AM3258" s="7">
        <f>INT(IF(MOD(Y3258,3)=0,INT(AL3258*0.55),INT(AL3258*0.35)))</f>
        <v>3159702</v>
      </c>
      <c r="AN3258" s="54">
        <f t="shared" si="984"/>
        <v>41099294</v>
      </c>
      <c r="AO3258" s="7" t="str">
        <f t="shared" si="985"/>
        <v>atk_41099294</v>
      </c>
      <c r="AP3258" s="7" t="s">
        <v>3973</v>
      </c>
      <c r="AQ3258" s="7" t="s">
        <v>4001</v>
      </c>
      <c r="AR3258" s="7" t="s">
        <v>3975</v>
      </c>
      <c r="AS3258" s="7" t="s">
        <v>3976</v>
      </c>
      <c r="AU3258" s="7" t="str">
        <f t="shared" si="986"/>
        <v>hp_210891308;atk_41099294;hit_500000;miss_120;cirt_0;cirtSub_-3500</v>
      </c>
    </row>
    <row r="3259" spans="22:47" x14ac:dyDescent="0.2">
      <c r="V3259" s="7" t="str">
        <f t="shared" si="981"/>
        <v>诞生岛33-9</v>
      </c>
      <c r="W3259" s="7">
        <f t="shared" si="990"/>
        <v>6337</v>
      </c>
      <c r="X3259" s="9" t="s">
        <v>3508</v>
      </c>
      <c r="Y3259" s="9">
        <v>9</v>
      </c>
      <c r="Z3259" s="8">
        <f t="shared" si="987"/>
        <v>17755</v>
      </c>
      <c r="AA3259" s="6" t="s">
        <v>3967</v>
      </c>
      <c r="AB3259" s="6">
        <v>41712499</v>
      </c>
      <c r="AC3259" s="6">
        <f t="shared" si="991"/>
        <v>3.8275000000000001</v>
      </c>
      <c r="AD3259" s="6">
        <f t="shared" si="992"/>
        <v>159654589</v>
      </c>
      <c r="AE3259" s="6">
        <f t="shared" si="997"/>
        <v>47552281</v>
      </c>
      <c r="AF3259" s="6">
        <v>3870000</v>
      </c>
      <c r="AG3259" s="11">
        <f t="shared" si="995"/>
        <v>211076870</v>
      </c>
      <c r="AH3259">
        <f t="shared" si="994"/>
        <v>5.0602786948823182</v>
      </c>
      <c r="AI3259" s="53">
        <v>0.9</v>
      </c>
      <c r="AJ3259" s="7" t="str">
        <f t="shared" si="983"/>
        <v>hp_211076870</v>
      </c>
      <c r="AK3259" s="7" t="s">
        <v>3968</v>
      </c>
      <c r="AL3259" s="7">
        <v>9034720</v>
      </c>
      <c r="AM3259" s="7">
        <f>INT(IF(MOD(Y3259,3)=0,INT(AL3259*0.55),INT(AL3259*0.35)))</f>
        <v>4969096</v>
      </c>
      <c r="AN3259" s="54">
        <f t="shared" si="984"/>
        <v>41146381</v>
      </c>
      <c r="AO3259" s="7" t="str">
        <f t="shared" si="985"/>
        <v>atk_41146381</v>
      </c>
      <c r="AP3259" s="7" t="s">
        <v>3973</v>
      </c>
      <c r="AQ3259" s="7" t="s">
        <v>4001</v>
      </c>
      <c r="AR3259" s="7" t="s">
        <v>3975</v>
      </c>
      <c r="AS3259" s="7" t="s">
        <v>3976</v>
      </c>
      <c r="AU3259" s="7" t="str">
        <f t="shared" si="986"/>
        <v>hp_211076870;atk_41146381;hit_500000;miss_120;cirt_0;cirtSub_-3500</v>
      </c>
    </row>
    <row r="3260" spans="22:47" x14ac:dyDescent="0.2">
      <c r="V3260" s="7" t="str">
        <f t="shared" si="981"/>
        <v>诞生岛33-10</v>
      </c>
      <c r="W3260" s="7">
        <f t="shared" si="990"/>
        <v>6339</v>
      </c>
      <c r="X3260" s="9" t="s">
        <v>3508</v>
      </c>
      <c r="Y3260" s="9">
        <v>10</v>
      </c>
      <c r="Z3260" s="8">
        <f t="shared" si="987"/>
        <v>17765</v>
      </c>
      <c r="AA3260" s="6" t="s">
        <v>3967</v>
      </c>
      <c r="AB3260" s="6">
        <v>41733751</v>
      </c>
      <c r="AC3260" s="6">
        <f t="shared" si="991"/>
        <v>3.8275000000000001</v>
      </c>
      <c r="AD3260" s="6">
        <f t="shared" si="992"/>
        <v>159735931</v>
      </c>
      <c r="AE3260" s="6">
        <f t="shared" si="997"/>
        <v>47552281</v>
      </c>
      <c r="AF3260" s="6">
        <v>3870000</v>
      </c>
      <c r="AG3260" s="11">
        <f t="shared" si="995"/>
        <v>211158212</v>
      </c>
      <c r="AH3260">
        <f t="shared" si="994"/>
        <v>5.0596509285733742</v>
      </c>
      <c r="AI3260" s="53">
        <v>0.9</v>
      </c>
      <c r="AJ3260" s="7" t="str">
        <f t="shared" si="983"/>
        <v>hp_211158212</v>
      </c>
      <c r="AK3260" s="7" t="s">
        <v>3968</v>
      </c>
      <c r="AL3260" s="7">
        <v>9041720</v>
      </c>
      <c r="AM3260" s="7">
        <f>INT(IF(MOD(Y3260,3)=0,INT(AL3260*0.55),INT(AL3260*0.35)))</f>
        <v>3164602</v>
      </c>
      <c r="AN3260" s="54">
        <f t="shared" si="984"/>
        <v>41173152</v>
      </c>
      <c r="AO3260" s="7" t="str">
        <f t="shared" si="985"/>
        <v>atk_41173152</v>
      </c>
      <c r="AP3260" s="7" t="s">
        <v>3973</v>
      </c>
      <c r="AQ3260" s="7" t="s">
        <v>4001</v>
      </c>
      <c r="AR3260" s="7" t="s">
        <v>3975</v>
      </c>
      <c r="AS3260" s="7" t="s">
        <v>3976</v>
      </c>
      <c r="AU3260" s="7" t="str">
        <f t="shared" si="986"/>
        <v>hp_211158212;atk_41173152;hit_500000;miss_120;cirt_0;cirtSub_-3500</v>
      </c>
    </row>
    <row r="3261" spans="22:47" x14ac:dyDescent="0.2">
      <c r="V3261" s="7" t="str">
        <f t="shared" si="981"/>
        <v>诞生岛34-1</v>
      </c>
      <c r="W3261" s="7">
        <f t="shared" si="990"/>
        <v>6341</v>
      </c>
      <c r="X3261" s="9" t="s">
        <v>3509</v>
      </c>
      <c r="Y3261" s="9">
        <v>1</v>
      </c>
      <c r="Z3261" s="8">
        <f t="shared" si="987"/>
        <v>17766</v>
      </c>
      <c r="AA3261" s="6" t="s">
        <v>3967</v>
      </c>
      <c r="AB3261" s="6">
        <v>41755005</v>
      </c>
      <c r="AC3261" s="6">
        <f t="shared" si="991"/>
        <v>3.83</v>
      </c>
      <c r="AD3261" s="6">
        <f t="shared" si="992"/>
        <v>159921669</v>
      </c>
      <c r="AE3261" s="6">
        <f t="shared" ref="AE3261" si="999">IF(MOD(Y3261,1)=0,INT(AD3260*0.3),0)</f>
        <v>47920779</v>
      </c>
      <c r="AF3261" s="6">
        <v>3870000</v>
      </c>
      <c r="AG3261" s="11">
        <f t="shared" si="995"/>
        <v>211712448</v>
      </c>
      <c r="AH3261">
        <f t="shared" si="994"/>
        <v>5.070349003670338</v>
      </c>
      <c r="AI3261" s="53">
        <v>0.9</v>
      </c>
      <c r="AJ3261" s="7" t="str">
        <f t="shared" si="983"/>
        <v>hp_211712448</v>
      </c>
      <c r="AK3261" s="7" t="s">
        <v>3968</v>
      </c>
      <c r="AL3261" s="7">
        <v>9048720</v>
      </c>
      <c r="AM3261" s="7">
        <f>INT(IF(MOD(Y3261,3)=0,INT(AL3261*0.55),INT(AL3261*0.35)))</f>
        <v>3167052</v>
      </c>
      <c r="AN3261" s="54">
        <f t="shared" si="984"/>
        <v>41292151</v>
      </c>
      <c r="AO3261" s="7" t="str">
        <f t="shared" si="985"/>
        <v>atk_41292151</v>
      </c>
      <c r="AP3261" s="7" t="s">
        <v>3973</v>
      </c>
      <c r="AQ3261" s="7" t="s">
        <v>4001</v>
      </c>
      <c r="AR3261" s="7" t="s">
        <v>3975</v>
      </c>
      <c r="AS3261" s="7" t="s">
        <v>3976</v>
      </c>
      <c r="AU3261" s="7" t="str">
        <f t="shared" si="986"/>
        <v>hp_211712448;atk_41292151;hit_500000;miss_120;cirt_0;cirtSub_-3500</v>
      </c>
    </row>
    <row r="3262" spans="22:47" x14ac:dyDescent="0.2">
      <c r="V3262" s="7" t="str">
        <f t="shared" si="981"/>
        <v>诞生岛34-2</v>
      </c>
      <c r="W3262" s="7">
        <f t="shared" si="990"/>
        <v>6343</v>
      </c>
      <c r="X3262" s="9" t="s">
        <v>3509</v>
      </c>
      <c r="Y3262" s="9">
        <v>2</v>
      </c>
      <c r="Z3262" s="8">
        <f t="shared" si="987"/>
        <v>17768</v>
      </c>
      <c r="AA3262" s="6" t="s">
        <v>3967</v>
      </c>
      <c r="AB3262" s="6">
        <v>41776262</v>
      </c>
      <c r="AC3262" s="6">
        <f t="shared" si="991"/>
        <v>3.83</v>
      </c>
      <c r="AD3262" s="6">
        <f t="shared" si="992"/>
        <v>160003083</v>
      </c>
      <c r="AE3262" s="6">
        <f t="shared" si="997"/>
        <v>47920779</v>
      </c>
      <c r="AF3262" s="6">
        <v>3870000</v>
      </c>
      <c r="AG3262" s="11">
        <f t="shared" si="995"/>
        <v>211793862</v>
      </c>
      <c r="AH3262">
        <f t="shared" si="994"/>
        <v>5.0697178699233554</v>
      </c>
      <c r="AI3262" s="53">
        <v>0.9</v>
      </c>
      <c r="AJ3262" s="7" t="str">
        <f t="shared" si="983"/>
        <v>hp_211793862</v>
      </c>
      <c r="AK3262" s="7" t="s">
        <v>3968</v>
      </c>
      <c r="AL3262" s="7">
        <v>9055720</v>
      </c>
      <c r="AM3262" s="7">
        <f>INT(IF(MOD(Y3262,3)=0,INT(AL3262*0.55),INT(AL3262*0.35)))</f>
        <v>3169502</v>
      </c>
      <c r="AN3262" s="54">
        <f t="shared" si="984"/>
        <v>41318950</v>
      </c>
      <c r="AO3262" s="7" t="str">
        <f t="shared" si="985"/>
        <v>atk_41318950</v>
      </c>
      <c r="AP3262" s="7" t="s">
        <v>3973</v>
      </c>
      <c r="AQ3262" s="7" t="s">
        <v>4001</v>
      </c>
      <c r="AR3262" s="7" t="s">
        <v>3975</v>
      </c>
      <c r="AS3262" s="7" t="s">
        <v>3976</v>
      </c>
      <c r="AU3262" s="7" t="str">
        <f t="shared" si="986"/>
        <v>hp_211793862;atk_41318950;hit_500000;miss_120;cirt_0;cirtSub_-3500</v>
      </c>
    </row>
    <row r="3263" spans="22:47" x14ac:dyDescent="0.2">
      <c r="V3263" s="7" t="str">
        <f t="shared" si="981"/>
        <v>诞生岛34-3</v>
      </c>
      <c r="W3263" s="7">
        <f t="shared" si="990"/>
        <v>6345</v>
      </c>
      <c r="X3263" s="9" t="s">
        <v>3509</v>
      </c>
      <c r="Y3263" s="9">
        <v>3</v>
      </c>
      <c r="Z3263" s="8">
        <f t="shared" si="987"/>
        <v>17771</v>
      </c>
      <c r="AA3263" s="6" t="s">
        <v>3967</v>
      </c>
      <c r="AB3263" s="6">
        <v>41797522</v>
      </c>
      <c r="AC3263" s="6">
        <f t="shared" si="991"/>
        <v>3.8325</v>
      </c>
      <c r="AD3263" s="6">
        <f t="shared" si="992"/>
        <v>160189003</v>
      </c>
      <c r="AE3263" s="6">
        <f t="shared" si="997"/>
        <v>47920779</v>
      </c>
      <c r="AF3263" s="6">
        <v>3870000</v>
      </c>
      <c r="AG3263" s="11">
        <f t="shared" si="995"/>
        <v>211979782</v>
      </c>
      <c r="AH3263">
        <f t="shared" si="994"/>
        <v>5.0715873060608709</v>
      </c>
      <c r="AI3263" s="53">
        <v>0.9</v>
      </c>
      <c r="AJ3263" s="7" t="str">
        <f t="shared" si="983"/>
        <v>hp_211979782</v>
      </c>
      <c r="AK3263" s="7" t="s">
        <v>3968</v>
      </c>
      <c r="AL3263" s="7">
        <v>9062720</v>
      </c>
      <c r="AM3263" s="7">
        <f>INT(IF(MOD(Y3263,3)=0,INT(AL3263*0.55),INT(AL3263*0.35)))</f>
        <v>4984496</v>
      </c>
      <c r="AN3263" s="54">
        <f t="shared" si="984"/>
        <v>41366138</v>
      </c>
      <c r="AO3263" s="7" t="str">
        <f t="shared" si="985"/>
        <v>atk_41366138</v>
      </c>
      <c r="AP3263" s="7" t="s">
        <v>3973</v>
      </c>
      <c r="AQ3263" s="7" t="s">
        <v>4001</v>
      </c>
      <c r="AR3263" s="7" t="s">
        <v>3975</v>
      </c>
      <c r="AS3263" s="7" t="s">
        <v>3976</v>
      </c>
      <c r="AU3263" s="7" t="str">
        <f t="shared" si="986"/>
        <v>hp_211979782;atk_41366138;hit_500000;miss_120;cirt_0;cirtSub_-3500</v>
      </c>
    </row>
    <row r="3264" spans="22:47" x14ac:dyDescent="0.2">
      <c r="V3264" s="7" t="str">
        <f t="shared" si="981"/>
        <v>诞生岛34-4</v>
      </c>
      <c r="W3264" s="7">
        <f t="shared" si="990"/>
        <v>6347</v>
      </c>
      <c r="X3264" s="9" t="s">
        <v>3509</v>
      </c>
      <c r="Y3264" s="9">
        <v>4</v>
      </c>
      <c r="Z3264" s="8">
        <f t="shared" si="987"/>
        <v>17775</v>
      </c>
      <c r="AA3264" s="6" t="s">
        <v>3967</v>
      </c>
      <c r="AB3264" s="6">
        <v>41818785</v>
      </c>
      <c r="AC3264" s="6">
        <f t="shared" si="991"/>
        <v>3.8325</v>
      </c>
      <c r="AD3264" s="6">
        <f t="shared" si="992"/>
        <v>160270493</v>
      </c>
      <c r="AE3264" s="6">
        <f t="shared" si="997"/>
        <v>47920779</v>
      </c>
      <c r="AF3264" s="6">
        <v>3870000</v>
      </c>
      <c r="AG3264" s="11">
        <f t="shared" si="995"/>
        <v>212061272</v>
      </c>
      <c r="AH3264">
        <f t="shared" si="994"/>
        <v>5.0709572743445319</v>
      </c>
      <c r="AI3264" s="53">
        <v>0.9</v>
      </c>
      <c r="AJ3264" s="7" t="str">
        <f t="shared" si="983"/>
        <v>hp_212061272</v>
      </c>
      <c r="AK3264" s="7" t="s">
        <v>3968</v>
      </c>
      <c r="AL3264" s="7">
        <v>9069720</v>
      </c>
      <c r="AM3264" s="7">
        <f>INT(IF(MOD(Y3264,3)=0,INT(AL3264*0.55),INT(AL3264*0.35)))</f>
        <v>3174402</v>
      </c>
      <c r="AN3264" s="54">
        <f t="shared" si="984"/>
        <v>41392946</v>
      </c>
      <c r="AO3264" s="7" t="str">
        <f t="shared" si="985"/>
        <v>atk_41392946</v>
      </c>
      <c r="AP3264" s="7" t="s">
        <v>3973</v>
      </c>
      <c r="AQ3264" s="7" t="s">
        <v>4001</v>
      </c>
      <c r="AR3264" s="7" t="s">
        <v>3975</v>
      </c>
      <c r="AS3264" s="7" t="s">
        <v>3976</v>
      </c>
      <c r="AU3264" s="7" t="str">
        <f t="shared" si="986"/>
        <v>hp_212061272;atk_41392946;hit_500000;miss_120;cirt_0;cirtSub_-3500</v>
      </c>
    </row>
    <row r="3265" spans="22:47" x14ac:dyDescent="0.2">
      <c r="V3265" s="7" t="str">
        <f t="shared" ref="V3265:V3330" si="1000">X3265&amp;"-"&amp;Y3265</f>
        <v>诞生岛34-5</v>
      </c>
      <c r="W3265" s="7">
        <f t="shared" si="990"/>
        <v>6349</v>
      </c>
      <c r="X3265" s="9" t="s">
        <v>3509</v>
      </c>
      <c r="Y3265" s="9">
        <v>5</v>
      </c>
      <c r="Z3265" s="8">
        <f t="shared" si="987"/>
        <v>17780</v>
      </c>
      <c r="AA3265" s="6" t="s">
        <v>3967</v>
      </c>
      <c r="AB3265" s="6">
        <v>41840050</v>
      </c>
      <c r="AC3265" s="6">
        <f t="shared" si="991"/>
        <v>3.8325</v>
      </c>
      <c r="AD3265" s="6">
        <f t="shared" si="992"/>
        <v>160351991</v>
      </c>
      <c r="AE3265" s="6">
        <f t="shared" si="997"/>
        <v>47920779</v>
      </c>
      <c r="AF3265" s="6">
        <v>3870000</v>
      </c>
      <c r="AG3265" s="11">
        <f t="shared" si="995"/>
        <v>212142770</v>
      </c>
      <c r="AH3265">
        <f t="shared" si="994"/>
        <v>5.0703278318262051</v>
      </c>
      <c r="AI3265" s="53">
        <v>0.9</v>
      </c>
      <c r="AJ3265" s="7" t="str">
        <f t="shared" ref="AJ3265:AJ3328" si="1001">AA3265&amp;"_"&amp;AG3265</f>
        <v>hp_212142770</v>
      </c>
      <c r="AK3265" s="7" t="s">
        <v>3968</v>
      </c>
      <c r="AL3265" s="7">
        <v>9076720</v>
      </c>
      <c r="AM3265" s="7">
        <f>INT(IF(MOD(Y3265,3)=0,INT(AL3265*0.55),INT(AL3265*0.35)))</f>
        <v>3176852</v>
      </c>
      <c r="AN3265" s="54">
        <f t="shared" si="984"/>
        <v>41419751</v>
      </c>
      <c r="AO3265" s="7" t="str">
        <f t="shared" si="985"/>
        <v>atk_41419751</v>
      </c>
      <c r="AP3265" s="7" t="s">
        <v>3973</v>
      </c>
      <c r="AQ3265" s="7" t="s">
        <v>4001</v>
      </c>
      <c r="AR3265" s="7" t="s">
        <v>3975</v>
      </c>
      <c r="AS3265" s="7" t="s">
        <v>3976</v>
      </c>
      <c r="AU3265" s="7" t="str">
        <f t="shared" si="986"/>
        <v>hp_212142770;atk_41419751;hit_500000;miss_120;cirt_0;cirtSub_-3500</v>
      </c>
    </row>
    <row r="3266" spans="22:47" x14ac:dyDescent="0.2">
      <c r="V3266" s="7" t="str">
        <f t="shared" si="1000"/>
        <v>诞生岛34-6</v>
      </c>
      <c r="W3266" s="7">
        <f t="shared" si="990"/>
        <v>6351</v>
      </c>
      <c r="X3266" s="9" t="s">
        <v>3509</v>
      </c>
      <c r="Y3266" s="9">
        <v>6</v>
      </c>
      <c r="Z3266" s="8">
        <f t="shared" si="987"/>
        <v>17786</v>
      </c>
      <c r="AA3266" s="6" t="s">
        <v>3967</v>
      </c>
      <c r="AB3266" s="6">
        <v>41861316</v>
      </c>
      <c r="AC3266" s="6">
        <f t="shared" si="991"/>
        <v>3.835</v>
      </c>
      <c r="AD3266" s="6">
        <f t="shared" si="992"/>
        <v>160538146</v>
      </c>
      <c r="AE3266" s="6">
        <f t="shared" si="997"/>
        <v>47920779</v>
      </c>
      <c r="AF3266" s="6">
        <v>3870000</v>
      </c>
      <c r="AG3266" s="11">
        <f t="shared" si="995"/>
        <v>212328925</v>
      </c>
      <c r="AH3266">
        <f t="shared" si="994"/>
        <v>5.0721989963239569</v>
      </c>
      <c r="AI3266" s="53">
        <v>0.9</v>
      </c>
      <c r="AJ3266" s="7" t="str">
        <f t="shared" si="1001"/>
        <v>hp_212328925</v>
      </c>
      <c r="AK3266" s="7" t="s">
        <v>3968</v>
      </c>
      <c r="AL3266" s="7">
        <v>9083720</v>
      </c>
      <c r="AM3266" s="7">
        <f>INT(IF(MOD(Y3266,3)=0,INT(AL3266*0.55),INT(AL3266*0.35)))</f>
        <v>4996046</v>
      </c>
      <c r="AN3266" s="54">
        <f t="shared" ref="AN3266:AN3329" si="1002">INT(AL3266*AI3266*AH3266)</f>
        <v>41466991</v>
      </c>
      <c r="AO3266" s="7" t="str">
        <f t="shared" ref="AO3266:AO3329" si="1003">AK3266&amp;"_"&amp;AN3266</f>
        <v>atk_41466991</v>
      </c>
      <c r="AP3266" s="7" t="s">
        <v>3973</v>
      </c>
      <c r="AQ3266" s="7" t="s">
        <v>4001</v>
      </c>
      <c r="AR3266" s="7" t="s">
        <v>3975</v>
      </c>
      <c r="AS3266" s="7" t="s">
        <v>3976</v>
      </c>
      <c r="AU3266" s="7" t="str">
        <f t="shared" ref="AU3266:AU3329" si="1004">AJ3266&amp;";"&amp;AO3266&amp;";"&amp;AP3266&amp;";"&amp;AQ3266&amp;";"&amp;AR3266&amp;";"&amp;AS3266</f>
        <v>hp_212328925;atk_41466991;hit_500000;miss_120;cirt_0;cirtSub_-3500</v>
      </c>
    </row>
    <row r="3267" spans="22:47" x14ac:dyDescent="0.2">
      <c r="V3267" s="7" t="str">
        <f t="shared" si="1000"/>
        <v>诞生岛34-7</v>
      </c>
      <c r="W3267" s="7">
        <f t="shared" si="990"/>
        <v>6353</v>
      </c>
      <c r="X3267" s="9" t="s">
        <v>3509</v>
      </c>
      <c r="Y3267" s="9">
        <v>7</v>
      </c>
      <c r="Z3267" s="8">
        <f t="shared" ref="Z3267:Z3330" si="1005">Y3267+Z3266</f>
        <v>17793</v>
      </c>
      <c r="AA3267" s="6" t="s">
        <v>3967</v>
      </c>
      <c r="AB3267" s="6">
        <v>41882584</v>
      </c>
      <c r="AC3267" s="6">
        <f t="shared" si="991"/>
        <v>3.835</v>
      </c>
      <c r="AD3267" s="6">
        <f t="shared" si="992"/>
        <v>160619709</v>
      </c>
      <c r="AE3267" s="6">
        <f t="shared" si="997"/>
        <v>47920779</v>
      </c>
      <c r="AF3267" s="6">
        <v>3870000</v>
      </c>
      <c r="AG3267" s="11">
        <f t="shared" si="995"/>
        <v>212410488</v>
      </c>
      <c r="AH3267">
        <f t="shared" si="994"/>
        <v>5.0715707512220352</v>
      </c>
      <c r="AI3267" s="53">
        <v>0.9</v>
      </c>
      <c r="AJ3267" s="7" t="str">
        <f t="shared" si="1001"/>
        <v>hp_212410488</v>
      </c>
      <c r="AK3267" s="7" t="s">
        <v>3968</v>
      </c>
      <c r="AL3267" s="7">
        <v>9090720</v>
      </c>
      <c r="AM3267" s="7">
        <f>INT(IF(MOD(Y3267,3)=0,INT(AL3267*0.55),INT(AL3267*0.35)))</f>
        <v>3181752</v>
      </c>
      <c r="AN3267" s="54">
        <f t="shared" si="1002"/>
        <v>41493806</v>
      </c>
      <c r="AO3267" s="7" t="str">
        <f t="shared" si="1003"/>
        <v>atk_41493806</v>
      </c>
      <c r="AP3267" s="7" t="s">
        <v>3973</v>
      </c>
      <c r="AQ3267" s="7" t="s">
        <v>4001</v>
      </c>
      <c r="AR3267" s="7" t="s">
        <v>3975</v>
      </c>
      <c r="AS3267" s="7" t="s">
        <v>3976</v>
      </c>
      <c r="AU3267" s="7" t="str">
        <f t="shared" si="1004"/>
        <v>hp_212410488;atk_41493806;hit_500000;miss_120;cirt_0;cirtSub_-3500</v>
      </c>
    </row>
    <row r="3268" spans="22:47" x14ac:dyDescent="0.2">
      <c r="V3268" s="7" t="str">
        <f t="shared" si="1000"/>
        <v>诞生岛34-8</v>
      </c>
      <c r="W3268" s="7">
        <f t="shared" si="990"/>
        <v>6355</v>
      </c>
      <c r="X3268" s="9" t="s">
        <v>3509</v>
      </c>
      <c r="Y3268" s="9">
        <v>8</v>
      </c>
      <c r="Z3268" s="8">
        <f t="shared" si="1005"/>
        <v>17801</v>
      </c>
      <c r="AA3268" s="6" t="s">
        <v>3967</v>
      </c>
      <c r="AB3268" s="6">
        <v>41903853</v>
      </c>
      <c r="AC3268" s="6">
        <f t="shared" si="991"/>
        <v>3.835</v>
      </c>
      <c r="AD3268" s="6">
        <f t="shared" si="992"/>
        <v>160701276</v>
      </c>
      <c r="AE3268" s="6">
        <f t="shared" si="997"/>
        <v>47920779</v>
      </c>
      <c r="AF3268" s="6">
        <v>3870000</v>
      </c>
      <c r="AG3268" s="11">
        <f t="shared" si="995"/>
        <v>212492055</v>
      </c>
      <c r="AH3268">
        <f t="shared" si="994"/>
        <v>5.0709431182855669</v>
      </c>
      <c r="AI3268" s="53">
        <v>0.9</v>
      </c>
      <c r="AJ3268" s="7" t="str">
        <f t="shared" si="1001"/>
        <v>hp_212492055</v>
      </c>
      <c r="AK3268" s="7" t="s">
        <v>3968</v>
      </c>
      <c r="AL3268" s="7">
        <v>9097720</v>
      </c>
      <c r="AM3268" s="7">
        <f>INT(IF(MOD(Y3268,3)=0,INT(AL3268*0.55),INT(AL3268*0.35)))</f>
        <v>3184202</v>
      </c>
      <c r="AN3268" s="54">
        <f t="shared" si="1002"/>
        <v>41520618</v>
      </c>
      <c r="AO3268" s="7" t="str">
        <f t="shared" si="1003"/>
        <v>atk_41520618</v>
      </c>
      <c r="AP3268" s="7" t="s">
        <v>3973</v>
      </c>
      <c r="AQ3268" s="7" t="s">
        <v>4001</v>
      </c>
      <c r="AR3268" s="7" t="s">
        <v>3975</v>
      </c>
      <c r="AS3268" s="7" t="s">
        <v>3976</v>
      </c>
      <c r="AU3268" s="7" t="str">
        <f t="shared" si="1004"/>
        <v>hp_212492055;atk_41520618;hit_500000;miss_120;cirt_0;cirtSub_-3500</v>
      </c>
    </row>
    <row r="3269" spans="22:47" x14ac:dyDescent="0.2">
      <c r="V3269" s="7" t="str">
        <f t="shared" si="1000"/>
        <v>诞生岛34-9</v>
      </c>
      <c r="W3269" s="7">
        <f t="shared" si="990"/>
        <v>6357</v>
      </c>
      <c r="X3269" s="9" t="s">
        <v>3509</v>
      </c>
      <c r="Y3269" s="9">
        <v>9</v>
      </c>
      <c r="Z3269" s="8">
        <f t="shared" si="1005"/>
        <v>17810</v>
      </c>
      <c r="AA3269" s="6" t="s">
        <v>3967</v>
      </c>
      <c r="AB3269" s="6">
        <v>41925123</v>
      </c>
      <c r="AC3269" s="6">
        <f t="shared" si="991"/>
        <v>3.8374999999999999</v>
      </c>
      <c r="AD3269" s="6">
        <f t="shared" si="992"/>
        <v>160887659</v>
      </c>
      <c r="AE3269" s="6">
        <f t="shared" si="997"/>
        <v>47920779</v>
      </c>
      <c r="AF3269" s="6">
        <v>3870000</v>
      </c>
      <c r="AG3269" s="11">
        <f t="shared" si="995"/>
        <v>212678438</v>
      </c>
      <c r="AH3269">
        <f t="shared" si="994"/>
        <v>5.0728160773672624</v>
      </c>
      <c r="AI3269" s="53">
        <v>0.9</v>
      </c>
      <c r="AJ3269" s="7" t="str">
        <f t="shared" si="1001"/>
        <v>hp_212678438</v>
      </c>
      <c r="AK3269" s="7" t="s">
        <v>3968</v>
      </c>
      <c r="AL3269" s="7">
        <v>9104720</v>
      </c>
      <c r="AM3269" s="7">
        <f>INT(IF(MOD(Y3269,3)=0,INT(AL3269*0.55),INT(AL3269*0.35)))</f>
        <v>5007596</v>
      </c>
      <c r="AN3269" s="54">
        <f t="shared" si="1002"/>
        <v>41567912</v>
      </c>
      <c r="AO3269" s="7" t="str">
        <f t="shared" si="1003"/>
        <v>atk_41567912</v>
      </c>
      <c r="AP3269" s="7" t="s">
        <v>3973</v>
      </c>
      <c r="AQ3269" s="7" t="s">
        <v>4001</v>
      </c>
      <c r="AR3269" s="7" t="s">
        <v>3975</v>
      </c>
      <c r="AS3269" s="7" t="s">
        <v>3976</v>
      </c>
      <c r="AU3269" s="7" t="str">
        <f t="shared" si="1004"/>
        <v>hp_212678438;atk_41567912;hit_500000;miss_120;cirt_0;cirtSub_-3500</v>
      </c>
    </row>
    <row r="3270" spans="22:47" x14ac:dyDescent="0.2">
      <c r="V3270" s="7" t="str">
        <f t="shared" si="1000"/>
        <v>诞生岛34-10</v>
      </c>
      <c r="W3270" s="7">
        <f t="shared" si="990"/>
        <v>6359</v>
      </c>
      <c r="X3270" s="9" t="s">
        <v>3509</v>
      </c>
      <c r="Y3270" s="9">
        <v>10</v>
      </c>
      <c r="Z3270" s="8">
        <f t="shared" si="1005"/>
        <v>17820</v>
      </c>
      <c r="AA3270" s="6" t="s">
        <v>3967</v>
      </c>
      <c r="AB3270" s="6">
        <v>41946396</v>
      </c>
      <c r="AC3270" s="6">
        <f t="shared" si="991"/>
        <v>3.8374999999999999</v>
      </c>
      <c r="AD3270" s="6">
        <f t="shared" si="992"/>
        <v>160969294</v>
      </c>
      <c r="AE3270" s="6">
        <f t="shared" si="997"/>
        <v>47920779</v>
      </c>
      <c r="AF3270" s="6">
        <v>3870000</v>
      </c>
      <c r="AG3270" s="11">
        <f t="shared" si="995"/>
        <v>212760073</v>
      </c>
      <c r="AH3270">
        <f t="shared" si="994"/>
        <v>5.0721895869194578</v>
      </c>
      <c r="AI3270" s="53">
        <v>0.9</v>
      </c>
      <c r="AJ3270" s="7" t="str">
        <f t="shared" si="1001"/>
        <v>hp_212760073</v>
      </c>
      <c r="AK3270" s="7" t="s">
        <v>3968</v>
      </c>
      <c r="AL3270" s="7">
        <v>9111720</v>
      </c>
      <c r="AM3270" s="7">
        <f>INT(IF(MOD(Y3270,3)=0,INT(AL3270*0.55),INT(AL3270*0.35)))</f>
        <v>3189102</v>
      </c>
      <c r="AN3270" s="54">
        <f t="shared" si="1002"/>
        <v>41594734</v>
      </c>
      <c r="AO3270" s="7" t="str">
        <f t="shared" si="1003"/>
        <v>atk_41594734</v>
      </c>
      <c r="AP3270" s="7" t="s">
        <v>3973</v>
      </c>
      <c r="AQ3270" s="7" t="s">
        <v>4001</v>
      </c>
      <c r="AR3270" s="7" t="s">
        <v>3975</v>
      </c>
      <c r="AS3270" s="7" t="s">
        <v>3976</v>
      </c>
      <c r="AU3270" s="7" t="str">
        <f t="shared" si="1004"/>
        <v>hp_212760073;atk_41594734;hit_500000;miss_120;cirt_0;cirtSub_-3500</v>
      </c>
    </row>
    <row r="3271" spans="22:47" x14ac:dyDescent="0.2">
      <c r="V3271" s="7" t="str">
        <f t="shared" si="1000"/>
        <v>诞生岛35-1</v>
      </c>
      <c r="W3271" s="7">
        <f t="shared" si="990"/>
        <v>6361</v>
      </c>
      <c r="X3271" s="9" t="s">
        <v>3510</v>
      </c>
      <c r="Y3271" s="9">
        <v>1</v>
      </c>
      <c r="Z3271" s="8">
        <f t="shared" si="1005"/>
        <v>17821</v>
      </c>
      <c r="AA3271" s="6" t="s">
        <v>3967</v>
      </c>
      <c r="AB3271" s="6">
        <v>41967670</v>
      </c>
      <c r="AC3271" s="6">
        <f t="shared" si="991"/>
        <v>3.8400000000000003</v>
      </c>
      <c r="AD3271" s="6">
        <f t="shared" si="992"/>
        <v>161155852</v>
      </c>
      <c r="AE3271" s="6">
        <f t="shared" ref="AE3271" si="1006">IF(MOD(Y3271,1)=0,INT(AD3270*0.3),0)</f>
        <v>48290788</v>
      </c>
      <c r="AF3271" s="6">
        <v>3870000</v>
      </c>
      <c r="AG3271" s="11">
        <f t="shared" si="995"/>
        <v>213316640</v>
      </c>
      <c r="AH3271">
        <f t="shared" si="994"/>
        <v>5.0828802266125326</v>
      </c>
      <c r="AI3271" s="53">
        <v>0.9</v>
      </c>
      <c r="AJ3271" s="7" t="str">
        <f t="shared" si="1001"/>
        <v>hp_213316640</v>
      </c>
      <c r="AK3271" s="7" t="s">
        <v>3968</v>
      </c>
      <c r="AL3271" s="7">
        <v>9118720</v>
      </c>
      <c r="AM3271" s="7">
        <f>INT(IF(MOD(Y3271,3)=0,INT(AL3271*0.55),INT(AL3271*0.35)))</f>
        <v>3191552</v>
      </c>
      <c r="AN3271" s="54">
        <f t="shared" si="1002"/>
        <v>41714425</v>
      </c>
      <c r="AO3271" s="7" t="str">
        <f t="shared" si="1003"/>
        <v>atk_41714425</v>
      </c>
      <c r="AP3271" s="7" t="s">
        <v>3973</v>
      </c>
      <c r="AQ3271" s="7" t="s">
        <v>4001</v>
      </c>
      <c r="AR3271" s="7" t="s">
        <v>3975</v>
      </c>
      <c r="AS3271" s="7" t="s">
        <v>3976</v>
      </c>
      <c r="AU3271" s="7" t="str">
        <f t="shared" si="1004"/>
        <v>hp_213316640;atk_41714425;hit_500000;miss_120;cirt_0;cirtSub_-3500</v>
      </c>
    </row>
    <row r="3272" spans="22:47" x14ac:dyDescent="0.2">
      <c r="V3272" s="7" t="str">
        <f t="shared" si="1000"/>
        <v>诞生岛35-2</v>
      </c>
      <c r="W3272" s="7">
        <f t="shared" si="990"/>
        <v>6363</v>
      </c>
      <c r="X3272" s="9" t="s">
        <v>3510</v>
      </c>
      <c r="Y3272" s="9">
        <v>2</v>
      </c>
      <c r="Z3272" s="8">
        <f t="shared" si="1005"/>
        <v>17823</v>
      </c>
      <c r="AA3272" s="6" t="s">
        <v>3967</v>
      </c>
      <c r="AB3272" s="6">
        <v>41988947</v>
      </c>
      <c r="AC3272" s="6">
        <f t="shared" si="991"/>
        <v>3.8400000000000003</v>
      </c>
      <c r="AD3272" s="6">
        <f t="shared" si="992"/>
        <v>161237556</v>
      </c>
      <c r="AE3272" s="6">
        <f t="shared" si="997"/>
        <v>48290788</v>
      </c>
      <c r="AF3272" s="6">
        <v>3870000</v>
      </c>
      <c r="AG3272" s="11">
        <f t="shared" si="995"/>
        <v>213398344</v>
      </c>
      <c r="AH3272">
        <f t="shared" si="994"/>
        <v>5.082250431286119</v>
      </c>
      <c r="AI3272" s="53">
        <v>0.9</v>
      </c>
      <c r="AJ3272" s="7" t="str">
        <f t="shared" si="1001"/>
        <v>hp_213398344</v>
      </c>
      <c r="AK3272" s="7" t="s">
        <v>3968</v>
      </c>
      <c r="AL3272" s="7">
        <v>9125720</v>
      </c>
      <c r="AM3272" s="7">
        <f>INT(IF(MOD(Y3272,3)=0,INT(AL3272*0.55),INT(AL3272*0.35)))</f>
        <v>3194002</v>
      </c>
      <c r="AN3272" s="54">
        <f t="shared" si="1002"/>
        <v>41741274</v>
      </c>
      <c r="AO3272" s="7" t="str">
        <f t="shared" si="1003"/>
        <v>atk_41741274</v>
      </c>
      <c r="AP3272" s="7" t="s">
        <v>3973</v>
      </c>
      <c r="AQ3272" s="7" t="s">
        <v>4001</v>
      </c>
      <c r="AR3272" s="7" t="s">
        <v>3975</v>
      </c>
      <c r="AS3272" s="7" t="s">
        <v>3976</v>
      </c>
      <c r="AU3272" s="7" t="str">
        <f t="shared" si="1004"/>
        <v>hp_213398344;atk_41741274;hit_500000;miss_120;cirt_0;cirtSub_-3500</v>
      </c>
    </row>
    <row r="3273" spans="22:47" x14ac:dyDescent="0.2">
      <c r="V3273" s="7" t="str">
        <f t="shared" si="1000"/>
        <v>诞生岛35-3</v>
      </c>
      <c r="W3273" s="7">
        <f t="shared" si="990"/>
        <v>6365</v>
      </c>
      <c r="X3273" s="9" t="s">
        <v>3510</v>
      </c>
      <c r="Y3273" s="9">
        <v>3</v>
      </c>
      <c r="Z3273" s="8">
        <f t="shared" si="1005"/>
        <v>17826</v>
      </c>
      <c r="AA3273" s="6" t="s">
        <v>3967</v>
      </c>
      <c r="AB3273" s="6">
        <v>42010226</v>
      </c>
      <c r="AC3273" s="6">
        <f t="shared" si="991"/>
        <v>3.8425000000000002</v>
      </c>
      <c r="AD3273" s="6">
        <f t="shared" si="992"/>
        <v>161424293</v>
      </c>
      <c r="AE3273" s="6">
        <f t="shared" si="997"/>
        <v>48290788</v>
      </c>
      <c r="AF3273" s="6">
        <v>3870000</v>
      </c>
      <c r="AG3273" s="11">
        <f t="shared" si="995"/>
        <v>213585081</v>
      </c>
      <c r="AH3273">
        <f t="shared" si="994"/>
        <v>5.0841212089646932</v>
      </c>
      <c r="AI3273" s="53">
        <v>0.9</v>
      </c>
      <c r="AJ3273" s="7" t="str">
        <f t="shared" si="1001"/>
        <v>hp_213585081</v>
      </c>
      <c r="AK3273" s="7" t="s">
        <v>3968</v>
      </c>
      <c r="AL3273" s="7">
        <v>9132720</v>
      </c>
      <c r="AM3273" s="7">
        <f>INT(IF(MOD(Y3273,3)=0,INT(AL3273*0.55),INT(AL3273*0.35)))</f>
        <v>5022996</v>
      </c>
      <c r="AN3273" s="54">
        <f t="shared" si="1002"/>
        <v>41788669</v>
      </c>
      <c r="AO3273" s="7" t="str">
        <f t="shared" si="1003"/>
        <v>atk_41788669</v>
      </c>
      <c r="AP3273" s="7" t="s">
        <v>3973</v>
      </c>
      <c r="AQ3273" s="7" t="s">
        <v>4001</v>
      </c>
      <c r="AR3273" s="7" t="s">
        <v>3975</v>
      </c>
      <c r="AS3273" s="7" t="s">
        <v>3976</v>
      </c>
      <c r="AU3273" s="7" t="str">
        <f t="shared" si="1004"/>
        <v>hp_213585081;atk_41788669;hit_500000;miss_120;cirt_0;cirtSub_-3500</v>
      </c>
    </row>
    <row r="3274" spans="22:47" x14ac:dyDescent="0.2">
      <c r="V3274" s="7" t="str">
        <f t="shared" si="1000"/>
        <v>诞生岛35-4</v>
      </c>
      <c r="W3274" s="7">
        <f t="shared" si="990"/>
        <v>6367</v>
      </c>
      <c r="X3274" s="9" t="s">
        <v>3510</v>
      </c>
      <c r="Y3274" s="9">
        <v>4</v>
      </c>
      <c r="Z3274" s="8">
        <f t="shared" si="1005"/>
        <v>17830</v>
      </c>
      <c r="AA3274" s="6" t="s">
        <v>3967</v>
      </c>
      <c r="AB3274" s="6">
        <v>42031507</v>
      </c>
      <c r="AC3274" s="6">
        <f t="shared" si="991"/>
        <v>3.8425000000000002</v>
      </c>
      <c r="AD3274" s="6">
        <f t="shared" si="992"/>
        <v>161506065</v>
      </c>
      <c r="AE3274" s="6">
        <f t="shared" si="997"/>
        <v>48290788</v>
      </c>
      <c r="AF3274" s="6">
        <v>3870000</v>
      </c>
      <c r="AG3274" s="11">
        <f t="shared" si="995"/>
        <v>213666853</v>
      </c>
      <c r="AH3274">
        <f t="shared" si="994"/>
        <v>5.0834925571429075</v>
      </c>
      <c r="AI3274" s="53">
        <v>0.9</v>
      </c>
      <c r="AJ3274" s="7" t="str">
        <f t="shared" si="1001"/>
        <v>hp_213666853</v>
      </c>
      <c r="AK3274" s="7" t="s">
        <v>3968</v>
      </c>
      <c r="AL3274" s="7">
        <v>9139720</v>
      </c>
      <c r="AM3274" s="7">
        <f>INT(IF(MOD(Y3274,3)=0,INT(AL3274*0.55),INT(AL3274*0.35)))</f>
        <v>3198902</v>
      </c>
      <c r="AN3274" s="54">
        <f t="shared" si="1002"/>
        <v>41815528</v>
      </c>
      <c r="AO3274" s="7" t="str">
        <f t="shared" si="1003"/>
        <v>atk_41815528</v>
      </c>
      <c r="AP3274" s="7" t="s">
        <v>3973</v>
      </c>
      <c r="AQ3274" s="7" t="s">
        <v>4001</v>
      </c>
      <c r="AR3274" s="7" t="s">
        <v>3975</v>
      </c>
      <c r="AS3274" s="7" t="s">
        <v>3976</v>
      </c>
      <c r="AU3274" s="7" t="str">
        <f t="shared" si="1004"/>
        <v>hp_213666853;atk_41815528;hit_500000;miss_120;cirt_0;cirtSub_-3500</v>
      </c>
    </row>
    <row r="3275" spans="22:47" x14ac:dyDescent="0.2">
      <c r="V3275" s="7" t="str">
        <f t="shared" si="1000"/>
        <v>诞生岛35-5</v>
      </c>
      <c r="W3275" s="7">
        <f t="shared" si="990"/>
        <v>6369</v>
      </c>
      <c r="X3275" s="9" t="s">
        <v>3510</v>
      </c>
      <c r="Y3275" s="9">
        <v>5</v>
      </c>
      <c r="Z3275" s="8">
        <f t="shared" si="1005"/>
        <v>17835</v>
      </c>
      <c r="AA3275" s="6" t="s">
        <v>3967</v>
      </c>
      <c r="AB3275" s="6">
        <v>42052789</v>
      </c>
      <c r="AC3275" s="6">
        <f t="shared" si="991"/>
        <v>3.8425000000000002</v>
      </c>
      <c r="AD3275" s="6">
        <f t="shared" si="992"/>
        <v>161587841</v>
      </c>
      <c r="AE3275" s="6">
        <f t="shared" si="997"/>
        <v>48290788</v>
      </c>
      <c r="AF3275" s="6">
        <v>3870000</v>
      </c>
      <c r="AG3275" s="11">
        <f t="shared" si="995"/>
        <v>213748629</v>
      </c>
      <c r="AH3275">
        <f t="shared" si="994"/>
        <v>5.0828645158350856</v>
      </c>
      <c r="AI3275" s="53">
        <v>0.9</v>
      </c>
      <c r="AJ3275" s="7" t="str">
        <f t="shared" si="1001"/>
        <v>hp_213748629</v>
      </c>
      <c r="AK3275" s="7" t="s">
        <v>3968</v>
      </c>
      <c r="AL3275" s="7">
        <v>9146720</v>
      </c>
      <c r="AM3275" s="7">
        <f>INT(IF(MOD(Y3275,3)=0,INT(AL3275*0.55),INT(AL3275*0.35)))</f>
        <v>3201352</v>
      </c>
      <c r="AN3275" s="54">
        <f t="shared" si="1002"/>
        <v>41842384</v>
      </c>
      <c r="AO3275" s="7" t="str">
        <f t="shared" si="1003"/>
        <v>atk_41842384</v>
      </c>
      <c r="AP3275" s="7" t="s">
        <v>3973</v>
      </c>
      <c r="AQ3275" s="7" t="s">
        <v>4001</v>
      </c>
      <c r="AR3275" s="7" t="s">
        <v>3975</v>
      </c>
      <c r="AS3275" s="7" t="s">
        <v>3976</v>
      </c>
      <c r="AU3275" s="7" t="str">
        <f t="shared" si="1004"/>
        <v>hp_213748629;atk_41842384;hit_500000;miss_120;cirt_0;cirtSub_-3500</v>
      </c>
    </row>
    <row r="3276" spans="22:47" x14ac:dyDescent="0.2">
      <c r="V3276" s="7" t="str">
        <f t="shared" si="1000"/>
        <v>诞生岛35-6</v>
      </c>
      <c r="W3276" s="7">
        <f t="shared" si="990"/>
        <v>6371</v>
      </c>
      <c r="X3276" s="9" t="s">
        <v>3510</v>
      </c>
      <c r="Y3276" s="9">
        <v>6</v>
      </c>
      <c r="Z3276" s="8">
        <f t="shared" si="1005"/>
        <v>17841</v>
      </c>
      <c r="AA3276" s="6" t="s">
        <v>3967</v>
      </c>
      <c r="AB3276" s="6">
        <v>42074072</v>
      </c>
      <c r="AC3276" s="6">
        <f t="shared" si="991"/>
        <v>3.8450000000000002</v>
      </c>
      <c r="AD3276" s="6">
        <f t="shared" si="992"/>
        <v>161774806</v>
      </c>
      <c r="AE3276" s="6">
        <f t="shared" si="997"/>
        <v>48290788</v>
      </c>
      <c r="AF3276" s="6">
        <v>3870000</v>
      </c>
      <c r="AG3276" s="11">
        <f t="shared" si="995"/>
        <v>213935594</v>
      </c>
      <c r="AH3276">
        <f t="shared" si="994"/>
        <v>5.0847370798814051</v>
      </c>
      <c r="AI3276" s="53">
        <v>0.9</v>
      </c>
      <c r="AJ3276" s="7" t="str">
        <f t="shared" si="1001"/>
        <v>hp_213935594</v>
      </c>
      <c r="AK3276" s="7" t="s">
        <v>3968</v>
      </c>
      <c r="AL3276" s="7">
        <v>9153720</v>
      </c>
      <c r="AM3276" s="7">
        <f>INT(IF(MOD(Y3276,3)=0,INT(AL3276*0.55),INT(AL3276*0.35)))</f>
        <v>5034546</v>
      </c>
      <c r="AN3276" s="54">
        <f t="shared" si="1002"/>
        <v>41889833</v>
      </c>
      <c r="AO3276" s="7" t="str">
        <f t="shared" si="1003"/>
        <v>atk_41889833</v>
      </c>
      <c r="AP3276" s="7" t="s">
        <v>3973</v>
      </c>
      <c r="AQ3276" s="7" t="s">
        <v>4001</v>
      </c>
      <c r="AR3276" s="7" t="s">
        <v>3975</v>
      </c>
      <c r="AS3276" s="7" t="s">
        <v>3976</v>
      </c>
      <c r="AU3276" s="7" t="str">
        <f t="shared" si="1004"/>
        <v>hp_213935594;atk_41889833;hit_500000;miss_120;cirt_0;cirtSub_-3500</v>
      </c>
    </row>
    <row r="3277" spans="22:47" x14ac:dyDescent="0.2">
      <c r="V3277" s="7" t="str">
        <f t="shared" si="1000"/>
        <v>诞生岛35-7</v>
      </c>
      <c r="W3277" s="7">
        <f t="shared" si="990"/>
        <v>6373</v>
      </c>
      <c r="X3277" s="9" t="s">
        <v>3510</v>
      </c>
      <c r="Y3277" s="9">
        <v>7</v>
      </c>
      <c r="Z3277" s="8">
        <f t="shared" si="1005"/>
        <v>17848</v>
      </c>
      <c r="AA3277" s="6" t="s">
        <v>3967</v>
      </c>
      <c r="AB3277" s="6">
        <v>42095357</v>
      </c>
      <c r="AC3277" s="6">
        <f t="shared" si="991"/>
        <v>3.8450000000000002</v>
      </c>
      <c r="AD3277" s="6">
        <f t="shared" si="992"/>
        <v>161856647</v>
      </c>
      <c r="AE3277" s="6">
        <f t="shared" si="997"/>
        <v>48290788</v>
      </c>
      <c r="AF3277" s="6">
        <v>3870000</v>
      </c>
      <c r="AG3277" s="11">
        <f t="shared" si="995"/>
        <v>214017435</v>
      </c>
      <c r="AH3277">
        <f t="shared" si="994"/>
        <v>5.0841102262180602</v>
      </c>
      <c r="AI3277" s="53">
        <v>0.9</v>
      </c>
      <c r="AJ3277" s="7" t="str">
        <f t="shared" si="1001"/>
        <v>hp_214017435</v>
      </c>
      <c r="AK3277" s="7" t="s">
        <v>3968</v>
      </c>
      <c r="AL3277" s="7">
        <v>9160720</v>
      </c>
      <c r="AM3277" s="7">
        <f>INT(IF(MOD(Y3277,3)=0,INT(AL3277*0.55),INT(AL3277*0.35)))</f>
        <v>3206252</v>
      </c>
      <c r="AN3277" s="54">
        <f t="shared" si="1002"/>
        <v>41916699</v>
      </c>
      <c r="AO3277" s="7" t="str">
        <f t="shared" si="1003"/>
        <v>atk_41916699</v>
      </c>
      <c r="AP3277" s="7" t="s">
        <v>3973</v>
      </c>
      <c r="AQ3277" s="7" t="s">
        <v>4001</v>
      </c>
      <c r="AR3277" s="7" t="s">
        <v>3975</v>
      </c>
      <c r="AS3277" s="7" t="s">
        <v>3976</v>
      </c>
      <c r="AU3277" s="7" t="str">
        <f t="shared" si="1004"/>
        <v>hp_214017435;atk_41916699;hit_500000;miss_120;cirt_0;cirtSub_-3500</v>
      </c>
    </row>
    <row r="3278" spans="22:47" x14ac:dyDescent="0.2">
      <c r="V3278" s="7" t="str">
        <f t="shared" si="1000"/>
        <v>诞生岛35-8</v>
      </c>
      <c r="W3278" s="7">
        <f t="shared" si="990"/>
        <v>6375</v>
      </c>
      <c r="X3278" s="9" t="s">
        <v>3510</v>
      </c>
      <c r="Y3278" s="9">
        <v>8</v>
      </c>
      <c r="Z3278" s="8">
        <f t="shared" si="1005"/>
        <v>17856</v>
      </c>
      <c r="AA3278" s="6" t="s">
        <v>3967</v>
      </c>
      <c r="AB3278" s="6">
        <v>42116644</v>
      </c>
      <c r="AC3278" s="6">
        <f t="shared" si="991"/>
        <v>3.8450000000000002</v>
      </c>
      <c r="AD3278" s="6">
        <f t="shared" si="992"/>
        <v>161938496</v>
      </c>
      <c r="AE3278" s="6">
        <f t="shared" si="997"/>
        <v>48290788</v>
      </c>
      <c r="AF3278" s="6">
        <v>3870000</v>
      </c>
      <c r="AG3278" s="11">
        <f t="shared" si="995"/>
        <v>214099284</v>
      </c>
      <c r="AH3278">
        <f t="shared" si="994"/>
        <v>5.0834839547044632</v>
      </c>
      <c r="AI3278" s="53">
        <v>0.9</v>
      </c>
      <c r="AJ3278" s="7" t="str">
        <f t="shared" si="1001"/>
        <v>hp_214099284</v>
      </c>
      <c r="AK3278" s="7" t="s">
        <v>3968</v>
      </c>
      <c r="AL3278" s="7">
        <v>9167720</v>
      </c>
      <c r="AM3278" s="7">
        <f>INT(IF(MOD(Y3278,3)=0,INT(AL3278*0.55),INT(AL3278*0.35)))</f>
        <v>3208702</v>
      </c>
      <c r="AN3278" s="54">
        <f t="shared" si="1002"/>
        <v>41943561</v>
      </c>
      <c r="AO3278" s="7" t="str">
        <f t="shared" si="1003"/>
        <v>atk_41943561</v>
      </c>
      <c r="AP3278" s="7" t="s">
        <v>3973</v>
      </c>
      <c r="AQ3278" s="7" t="s">
        <v>4001</v>
      </c>
      <c r="AR3278" s="7" t="s">
        <v>3975</v>
      </c>
      <c r="AS3278" s="7" t="s">
        <v>3976</v>
      </c>
      <c r="AU3278" s="7" t="str">
        <f t="shared" si="1004"/>
        <v>hp_214099284;atk_41943561;hit_500000;miss_120;cirt_0;cirtSub_-3500</v>
      </c>
    </row>
    <row r="3279" spans="22:47" x14ac:dyDescent="0.2">
      <c r="V3279" s="7" t="str">
        <f t="shared" si="1000"/>
        <v>诞生岛35-9</v>
      </c>
      <c r="W3279" s="7">
        <f t="shared" si="990"/>
        <v>6377</v>
      </c>
      <c r="X3279" s="9" t="s">
        <v>3510</v>
      </c>
      <c r="Y3279" s="9">
        <v>9</v>
      </c>
      <c r="Z3279" s="8">
        <f t="shared" si="1005"/>
        <v>17865</v>
      </c>
      <c r="AA3279" s="6" t="s">
        <v>3967</v>
      </c>
      <c r="AB3279" s="6">
        <v>42137932</v>
      </c>
      <c r="AC3279" s="6">
        <f t="shared" si="991"/>
        <v>3.8475000000000001</v>
      </c>
      <c r="AD3279" s="6">
        <f t="shared" si="992"/>
        <v>162125693</v>
      </c>
      <c r="AE3279" s="6">
        <f t="shared" si="997"/>
        <v>48290788</v>
      </c>
      <c r="AF3279" s="6">
        <v>3870000</v>
      </c>
      <c r="AG3279" s="11">
        <f t="shared" si="995"/>
        <v>214286481</v>
      </c>
      <c r="AH3279">
        <f t="shared" si="994"/>
        <v>5.0853582705482561</v>
      </c>
      <c r="AI3279" s="53">
        <v>0.9</v>
      </c>
      <c r="AJ3279" s="7" t="str">
        <f t="shared" si="1001"/>
        <v>hp_214286481</v>
      </c>
      <c r="AK3279" s="7" t="s">
        <v>3968</v>
      </c>
      <c r="AL3279" s="7">
        <v>9174720</v>
      </c>
      <c r="AM3279" s="7">
        <f>INT(IF(MOD(Y3279,3)=0,INT(AL3279*0.55),INT(AL3279*0.35)))</f>
        <v>5046096</v>
      </c>
      <c r="AN3279" s="54">
        <f t="shared" si="1002"/>
        <v>41991064</v>
      </c>
      <c r="AO3279" s="7" t="str">
        <f t="shared" si="1003"/>
        <v>atk_41991064</v>
      </c>
      <c r="AP3279" s="7" t="s">
        <v>3973</v>
      </c>
      <c r="AQ3279" s="7" t="s">
        <v>4001</v>
      </c>
      <c r="AR3279" s="7" t="s">
        <v>3975</v>
      </c>
      <c r="AS3279" s="7" t="s">
        <v>3976</v>
      </c>
      <c r="AU3279" s="7" t="str">
        <f t="shared" si="1004"/>
        <v>hp_214286481;atk_41991064;hit_500000;miss_120;cirt_0;cirtSub_-3500</v>
      </c>
    </row>
    <row r="3280" spans="22:47" x14ac:dyDescent="0.2">
      <c r="V3280" s="7" t="str">
        <f t="shared" si="1000"/>
        <v>诞生岛35-10</v>
      </c>
      <c r="W3280" s="7">
        <f t="shared" si="990"/>
        <v>6379</v>
      </c>
      <c r="X3280" s="9" t="s">
        <v>3510</v>
      </c>
      <c r="Y3280" s="9">
        <v>10</v>
      </c>
      <c r="Z3280" s="8">
        <f t="shared" si="1005"/>
        <v>17875</v>
      </c>
      <c r="AA3280" s="6" t="s">
        <v>3967</v>
      </c>
      <c r="AB3280" s="6">
        <v>42159221</v>
      </c>
      <c r="AC3280" s="6">
        <f t="shared" si="991"/>
        <v>3.8475000000000001</v>
      </c>
      <c r="AD3280" s="6">
        <f t="shared" si="992"/>
        <v>162207602</v>
      </c>
      <c r="AE3280" s="6">
        <f t="shared" si="997"/>
        <v>48290788</v>
      </c>
      <c r="AF3280" s="6">
        <v>3870000</v>
      </c>
      <c r="AG3280" s="11">
        <f t="shared" si="995"/>
        <v>214368390</v>
      </c>
      <c r="AH3280">
        <f t="shared" si="994"/>
        <v>5.084733183281541</v>
      </c>
      <c r="AI3280" s="53">
        <v>0.9</v>
      </c>
      <c r="AJ3280" s="7" t="str">
        <f t="shared" si="1001"/>
        <v>hp_214368390</v>
      </c>
      <c r="AK3280" s="7" t="s">
        <v>3968</v>
      </c>
      <c r="AL3280" s="7">
        <v>9181720</v>
      </c>
      <c r="AM3280" s="7">
        <f>INT(IF(MOD(Y3280,3)=0,INT(AL3280*0.55),INT(AL3280*0.35)))</f>
        <v>3213602</v>
      </c>
      <c r="AN3280" s="54">
        <f t="shared" si="1002"/>
        <v>42017936</v>
      </c>
      <c r="AO3280" s="7" t="str">
        <f t="shared" si="1003"/>
        <v>atk_42017936</v>
      </c>
      <c r="AP3280" s="7" t="s">
        <v>3973</v>
      </c>
      <c r="AQ3280" s="7" t="s">
        <v>4001</v>
      </c>
      <c r="AR3280" s="7" t="s">
        <v>3975</v>
      </c>
      <c r="AS3280" s="7" t="s">
        <v>3976</v>
      </c>
      <c r="AU3280" s="7" t="str">
        <f t="shared" si="1004"/>
        <v>hp_214368390;atk_42017936;hit_500000;miss_120;cirt_0;cirtSub_-3500</v>
      </c>
    </row>
    <row r="3281" spans="22:47" x14ac:dyDescent="0.2">
      <c r="V3281" s="7" t="str">
        <f t="shared" si="1000"/>
        <v>诞生岛36-1</v>
      </c>
      <c r="W3281" s="7">
        <f t="shared" si="990"/>
        <v>6381</v>
      </c>
      <c r="X3281" s="9" t="s">
        <v>4012</v>
      </c>
      <c r="Y3281" s="9">
        <v>1</v>
      </c>
      <c r="Z3281" s="8">
        <f t="shared" si="1005"/>
        <v>17876</v>
      </c>
      <c r="AA3281" s="6" t="s">
        <v>3967</v>
      </c>
      <c r="AB3281" s="6">
        <v>42180512</v>
      </c>
      <c r="AC3281" s="6">
        <f t="shared" si="991"/>
        <v>3.85</v>
      </c>
      <c r="AD3281" s="6">
        <f t="shared" si="992"/>
        <v>162394971</v>
      </c>
      <c r="AE3281" s="6">
        <f t="shared" ref="AE3281" si="1007">IF(MOD(Y3281,1)=0,INT(AD3280*0.3),0)</f>
        <v>48662280</v>
      </c>
      <c r="AF3281" s="6">
        <v>3870000</v>
      </c>
      <c r="AG3281" s="11">
        <f t="shared" si="995"/>
        <v>214927251</v>
      </c>
      <c r="AH3281">
        <f t="shared" si="994"/>
        <v>5.0954158877919733</v>
      </c>
      <c r="AI3281" s="53">
        <v>0.9</v>
      </c>
      <c r="AJ3281" s="7" t="str">
        <f t="shared" si="1001"/>
        <v>hp_214927251</v>
      </c>
      <c r="AK3281" s="7" t="s">
        <v>3968</v>
      </c>
      <c r="AL3281" s="7">
        <v>9188720</v>
      </c>
      <c r="AM3281" s="7">
        <f>INT(IF(MOD(Y3281,3)=0,INT(AL3281*0.55),INT(AL3281*0.35)))</f>
        <v>3216052</v>
      </c>
      <c r="AN3281" s="54">
        <f t="shared" si="1002"/>
        <v>42138314</v>
      </c>
      <c r="AO3281" s="7" t="str">
        <f t="shared" si="1003"/>
        <v>atk_42138314</v>
      </c>
      <c r="AP3281" s="7" t="s">
        <v>3973</v>
      </c>
      <c r="AQ3281" s="7" t="s">
        <v>4001</v>
      </c>
      <c r="AR3281" s="7" t="s">
        <v>3975</v>
      </c>
      <c r="AS3281" s="7" t="s">
        <v>3976</v>
      </c>
      <c r="AU3281" s="7" t="str">
        <f t="shared" si="1004"/>
        <v>hp_214927251;atk_42138314;hit_500000;miss_120;cirt_0;cirtSub_-3500</v>
      </c>
    </row>
    <row r="3282" spans="22:47" x14ac:dyDescent="0.2">
      <c r="V3282" s="7" t="str">
        <f t="shared" si="1000"/>
        <v>诞生岛36-2</v>
      </c>
      <c r="W3282" s="7">
        <f t="shared" si="990"/>
        <v>6383</v>
      </c>
      <c r="X3282" s="9" t="s">
        <v>4012</v>
      </c>
      <c r="Y3282" s="9">
        <v>2</v>
      </c>
      <c r="Z3282" s="8">
        <f t="shared" si="1005"/>
        <v>17878</v>
      </c>
      <c r="AA3282" s="6" t="s">
        <v>3967</v>
      </c>
      <c r="AB3282" s="6">
        <v>42201804</v>
      </c>
      <c r="AC3282" s="6">
        <f t="shared" si="991"/>
        <v>3.85</v>
      </c>
      <c r="AD3282" s="6">
        <f t="shared" si="992"/>
        <v>162476945</v>
      </c>
      <c r="AE3282" s="6">
        <f t="shared" si="997"/>
        <v>48662280</v>
      </c>
      <c r="AF3282" s="6">
        <v>3870000</v>
      </c>
      <c r="AG3282" s="11">
        <f t="shared" si="995"/>
        <v>215009225</v>
      </c>
      <c r="AH3282">
        <f t="shared" si="994"/>
        <v>5.0947875356228849</v>
      </c>
      <c r="AI3282" s="53">
        <v>0.9</v>
      </c>
      <c r="AJ3282" s="7" t="str">
        <f t="shared" si="1001"/>
        <v>hp_215009225</v>
      </c>
      <c r="AK3282" s="7" t="s">
        <v>3968</v>
      </c>
      <c r="AL3282" s="7">
        <v>9195720</v>
      </c>
      <c r="AM3282" s="7">
        <f>INT(IF(MOD(Y3282,3)=0,INT(AL3282*0.55),INT(AL3282*0.35)))</f>
        <v>3218502</v>
      </c>
      <c r="AN3282" s="54">
        <f t="shared" si="1002"/>
        <v>42165215</v>
      </c>
      <c r="AO3282" s="7" t="str">
        <f t="shared" si="1003"/>
        <v>atk_42165215</v>
      </c>
      <c r="AP3282" s="7" t="s">
        <v>3973</v>
      </c>
      <c r="AQ3282" s="7" t="s">
        <v>4001</v>
      </c>
      <c r="AR3282" s="7" t="s">
        <v>3975</v>
      </c>
      <c r="AS3282" s="7" t="s">
        <v>3976</v>
      </c>
      <c r="AU3282" s="7" t="str">
        <f t="shared" si="1004"/>
        <v>hp_215009225;atk_42165215;hit_500000;miss_120;cirt_0;cirtSub_-3500</v>
      </c>
    </row>
    <row r="3283" spans="22:47" x14ac:dyDescent="0.2">
      <c r="V3283" s="7" t="str">
        <f t="shared" si="1000"/>
        <v>诞生岛36-3</v>
      </c>
      <c r="W3283" s="7">
        <f t="shared" si="990"/>
        <v>6385</v>
      </c>
      <c r="X3283" s="9" t="s">
        <v>4012</v>
      </c>
      <c r="Y3283" s="9">
        <v>3</v>
      </c>
      <c r="Z3283" s="8">
        <f t="shared" si="1005"/>
        <v>17881</v>
      </c>
      <c r="AA3283" s="6" t="s">
        <v>3967</v>
      </c>
      <c r="AB3283" s="6">
        <v>42223098</v>
      </c>
      <c r="AC3283" s="6">
        <f t="shared" si="991"/>
        <v>3.8525</v>
      </c>
      <c r="AD3283" s="6">
        <f t="shared" si="992"/>
        <v>162664485</v>
      </c>
      <c r="AE3283" s="6">
        <f t="shared" si="997"/>
        <v>48662280</v>
      </c>
      <c r="AF3283" s="6">
        <v>3870000</v>
      </c>
      <c r="AG3283" s="11">
        <f t="shared" si="995"/>
        <v>215196765</v>
      </c>
      <c r="AH3283">
        <f t="shared" si="994"/>
        <v>5.0966597713886364</v>
      </c>
      <c r="AI3283" s="53">
        <v>0.9</v>
      </c>
      <c r="AJ3283" s="7" t="str">
        <f t="shared" si="1001"/>
        <v>hp_215196765</v>
      </c>
      <c r="AK3283" s="7" t="s">
        <v>3968</v>
      </c>
      <c r="AL3283" s="7">
        <v>9202720</v>
      </c>
      <c r="AM3283" s="7">
        <f>INT(IF(MOD(Y3283,3)=0,INT(AL3283*0.55),INT(AL3283*0.35)))</f>
        <v>5061496</v>
      </c>
      <c r="AN3283" s="54">
        <f t="shared" si="1002"/>
        <v>42212819</v>
      </c>
      <c r="AO3283" s="7" t="str">
        <f t="shared" si="1003"/>
        <v>atk_42212819</v>
      </c>
      <c r="AP3283" s="7" t="s">
        <v>3973</v>
      </c>
      <c r="AQ3283" s="7" t="s">
        <v>4001</v>
      </c>
      <c r="AR3283" s="7" t="s">
        <v>3975</v>
      </c>
      <c r="AS3283" s="7" t="s">
        <v>3976</v>
      </c>
      <c r="AU3283" s="7" t="str">
        <f t="shared" si="1004"/>
        <v>hp_215196765;atk_42212819;hit_500000;miss_120;cirt_0;cirtSub_-3500</v>
      </c>
    </row>
    <row r="3284" spans="22:47" x14ac:dyDescent="0.2">
      <c r="V3284" s="7" t="str">
        <f t="shared" si="1000"/>
        <v>诞生岛36-4</v>
      </c>
      <c r="W3284" s="7">
        <f t="shared" si="990"/>
        <v>6387</v>
      </c>
      <c r="X3284" s="9" t="s">
        <v>4012</v>
      </c>
      <c r="Y3284" s="9">
        <v>4</v>
      </c>
      <c r="Z3284" s="8">
        <f t="shared" si="1005"/>
        <v>17885</v>
      </c>
      <c r="AA3284" s="6" t="s">
        <v>3967</v>
      </c>
      <c r="AB3284" s="6">
        <v>42244395</v>
      </c>
      <c r="AC3284" s="6">
        <f t="shared" si="991"/>
        <v>3.8525</v>
      </c>
      <c r="AD3284" s="6">
        <f t="shared" si="992"/>
        <v>162746531</v>
      </c>
      <c r="AE3284" s="6">
        <f t="shared" si="997"/>
        <v>48662280</v>
      </c>
      <c r="AF3284" s="6">
        <v>3870000</v>
      </c>
      <c r="AG3284" s="11">
        <f t="shared" si="995"/>
        <v>215278811</v>
      </c>
      <c r="AH3284">
        <f t="shared" si="994"/>
        <v>5.0960325269186599</v>
      </c>
      <c r="AI3284" s="53">
        <v>0.9</v>
      </c>
      <c r="AJ3284" s="7" t="str">
        <f t="shared" si="1001"/>
        <v>hp_215278811</v>
      </c>
      <c r="AK3284" s="7" t="s">
        <v>3968</v>
      </c>
      <c r="AL3284" s="7">
        <v>9209720</v>
      </c>
      <c r="AM3284" s="7">
        <f>INT(IF(MOD(Y3284,3)=0,INT(AL3284*0.55),INT(AL3284*0.35)))</f>
        <v>3223402</v>
      </c>
      <c r="AN3284" s="54">
        <f t="shared" si="1002"/>
        <v>42239729</v>
      </c>
      <c r="AO3284" s="7" t="str">
        <f t="shared" si="1003"/>
        <v>atk_42239729</v>
      </c>
      <c r="AP3284" s="7" t="s">
        <v>3973</v>
      </c>
      <c r="AQ3284" s="7" t="s">
        <v>4001</v>
      </c>
      <c r="AR3284" s="7" t="s">
        <v>3975</v>
      </c>
      <c r="AS3284" s="7" t="s">
        <v>3976</v>
      </c>
      <c r="AU3284" s="7" t="str">
        <f t="shared" si="1004"/>
        <v>hp_215278811;atk_42239729;hit_500000;miss_120;cirt_0;cirtSub_-3500</v>
      </c>
    </row>
    <row r="3285" spans="22:47" x14ac:dyDescent="0.2">
      <c r="V3285" s="7" t="str">
        <f t="shared" si="1000"/>
        <v>诞生岛36-5</v>
      </c>
      <c r="W3285" s="7">
        <f t="shared" si="990"/>
        <v>6389</v>
      </c>
      <c r="X3285" s="9" t="s">
        <v>4012</v>
      </c>
      <c r="Y3285" s="9">
        <v>5</v>
      </c>
      <c r="Z3285" s="8">
        <f t="shared" si="1005"/>
        <v>17890</v>
      </c>
      <c r="AA3285" s="6" t="s">
        <v>3967</v>
      </c>
      <c r="AB3285" s="6">
        <v>42265694</v>
      </c>
      <c r="AC3285" s="6">
        <f t="shared" si="991"/>
        <v>3.8525</v>
      </c>
      <c r="AD3285" s="6">
        <f t="shared" si="992"/>
        <v>162828586</v>
      </c>
      <c r="AE3285" s="6">
        <f t="shared" si="997"/>
        <v>48662280</v>
      </c>
      <c r="AF3285" s="6">
        <v>3870000</v>
      </c>
      <c r="AG3285" s="11">
        <f t="shared" si="995"/>
        <v>215360866</v>
      </c>
      <c r="AH3285">
        <f t="shared" si="994"/>
        <v>5.0954058863909815</v>
      </c>
      <c r="AI3285" s="53">
        <v>0.9</v>
      </c>
      <c r="AJ3285" s="7" t="str">
        <f t="shared" si="1001"/>
        <v>hp_215360866</v>
      </c>
      <c r="AK3285" s="7" t="s">
        <v>3968</v>
      </c>
      <c r="AL3285" s="7">
        <v>9216720</v>
      </c>
      <c r="AM3285" s="7">
        <f>INT(IF(MOD(Y3285,3)=0,INT(AL3285*0.55),INT(AL3285*0.35)))</f>
        <v>3225852</v>
      </c>
      <c r="AN3285" s="54">
        <f t="shared" si="1002"/>
        <v>42266636</v>
      </c>
      <c r="AO3285" s="7" t="str">
        <f t="shared" si="1003"/>
        <v>atk_42266636</v>
      </c>
      <c r="AP3285" s="7" t="s">
        <v>3973</v>
      </c>
      <c r="AQ3285" s="7" t="s">
        <v>4001</v>
      </c>
      <c r="AR3285" s="7" t="s">
        <v>3975</v>
      </c>
      <c r="AS3285" s="7" t="s">
        <v>3976</v>
      </c>
      <c r="AU3285" s="7" t="str">
        <f t="shared" si="1004"/>
        <v>hp_215360866;atk_42266636;hit_500000;miss_120;cirt_0;cirtSub_-3500</v>
      </c>
    </row>
    <row r="3286" spans="22:47" x14ac:dyDescent="0.2">
      <c r="V3286" s="7" t="str">
        <f t="shared" si="1000"/>
        <v>诞生岛36-6</v>
      </c>
      <c r="W3286" s="7">
        <f t="shared" si="990"/>
        <v>6391</v>
      </c>
      <c r="X3286" s="9" t="s">
        <v>4012</v>
      </c>
      <c r="Y3286" s="9">
        <v>6</v>
      </c>
      <c r="Z3286" s="8">
        <f t="shared" si="1005"/>
        <v>17896</v>
      </c>
      <c r="AA3286" s="6" t="s">
        <v>3967</v>
      </c>
      <c r="AB3286" s="6">
        <v>42286996</v>
      </c>
      <c r="AC3286" s="6">
        <f t="shared" si="991"/>
        <v>3.855</v>
      </c>
      <c r="AD3286" s="6">
        <f t="shared" si="992"/>
        <v>163016369</v>
      </c>
      <c r="AE3286" s="6">
        <f t="shared" si="997"/>
        <v>48662280</v>
      </c>
      <c r="AF3286" s="6">
        <v>3870000</v>
      </c>
      <c r="AG3286" s="11">
        <f t="shared" si="995"/>
        <v>215548649</v>
      </c>
      <c r="AH3286">
        <f t="shared" si="994"/>
        <v>5.0972797642093095</v>
      </c>
      <c r="AI3286" s="53">
        <v>0.9</v>
      </c>
      <c r="AJ3286" s="7" t="str">
        <f t="shared" si="1001"/>
        <v>hp_215548649</v>
      </c>
      <c r="AK3286" s="7" t="s">
        <v>3968</v>
      </c>
      <c r="AL3286" s="7">
        <v>9223720</v>
      </c>
      <c r="AM3286" s="7">
        <f>INT(IF(MOD(Y3286,3)=0,INT(AL3286*0.55),INT(AL3286*0.35)))</f>
        <v>5073046</v>
      </c>
      <c r="AN3286" s="54">
        <f t="shared" si="1002"/>
        <v>42314293</v>
      </c>
      <c r="AO3286" s="7" t="str">
        <f t="shared" si="1003"/>
        <v>atk_42314293</v>
      </c>
      <c r="AP3286" s="7" t="s">
        <v>3973</v>
      </c>
      <c r="AQ3286" s="7" t="s">
        <v>4001</v>
      </c>
      <c r="AR3286" s="7" t="s">
        <v>3975</v>
      </c>
      <c r="AS3286" s="7" t="s">
        <v>3976</v>
      </c>
      <c r="AU3286" s="7" t="str">
        <f t="shared" si="1004"/>
        <v>hp_215548649;atk_42314293;hit_500000;miss_120;cirt_0;cirtSub_-3500</v>
      </c>
    </row>
    <row r="3287" spans="22:47" x14ac:dyDescent="0.2">
      <c r="V3287" s="7" t="str">
        <f t="shared" si="1000"/>
        <v>诞生岛36-7</v>
      </c>
      <c r="W3287" s="7">
        <f t="shared" si="990"/>
        <v>6393</v>
      </c>
      <c r="X3287" s="9" t="s">
        <v>4012</v>
      </c>
      <c r="Y3287" s="9">
        <v>7</v>
      </c>
      <c r="Z3287" s="8">
        <f t="shared" si="1005"/>
        <v>17903</v>
      </c>
      <c r="AA3287" s="6" t="s">
        <v>3967</v>
      </c>
      <c r="AB3287" s="6">
        <v>42308299</v>
      </c>
      <c r="AC3287" s="6">
        <f t="shared" si="991"/>
        <v>3.855</v>
      </c>
      <c r="AD3287" s="6">
        <f t="shared" si="992"/>
        <v>163098492</v>
      </c>
      <c r="AE3287" s="6">
        <f t="shared" si="997"/>
        <v>48662280</v>
      </c>
      <c r="AF3287" s="6">
        <v>3870000</v>
      </c>
      <c r="AG3287" s="11">
        <f t="shared" si="995"/>
        <v>215630772</v>
      </c>
      <c r="AH3287">
        <f t="shared" si="994"/>
        <v>5.0966542521598424</v>
      </c>
      <c r="AI3287" s="53">
        <v>0.9</v>
      </c>
      <c r="AJ3287" s="7" t="str">
        <f t="shared" si="1001"/>
        <v>hp_215630772</v>
      </c>
      <c r="AK3287" s="7" t="s">
        <v>3968</v>
      </c>
      <c r="AL3287" s="7">
        <v>9230720</v>
      </c>
      <c r="AM3287" s="7">
        <f>INT(IF(MOD(Y3287,3)=0,INT(AL3287*0.55),INT(AL3287*0.35)))</f>
        <v>3230752</v>
      </c>
      <c r="AN3287" s="54">
        <f t="shared" si="1002"/>
        <v>42341209</v>
      </c>
      <c r="AO3287" s="7" t="str">
        <f t="shared" si="1003"/>
        <v>atk_42341209</v>
      </c>
      <c r="AP3287" s="7" t="s">
        <v>3973</v>
      </c>
      <c r="AQ3287" s="7" t="s">
        <v>4001</v>
      </c>
      <c r="AR3287" s="7" t="s">
        <v>3975</v>
      </c>
      <c r="AS3287" s="7" t="s">
        <v>3976</v>
      </c>
      <c r="AU3287" s="7" t="str">
        <f t="shared" si="1004"/>
        <v>hp_215630772;atk_42341209;hit_500000;miss_120;cirt_0;cirtSub_-3500</v>
      </c>
    </row>
    <row r="3288" spans="22:47" x14ac:dyDescent="0.2">
      <c r="V3288" s="7" t="str">
        <f t="shared" si="1000"/>
        <v>诞生岛36-8</v>
      </c>
      <c r="W3288" s="7">
        <f t="shared" si="990"/>
        <v>6395</v>
      </c>
      <c r="X3288" s="9" t="s">
        <v>4012</v>
      </c>
      <c r="Y3288" s="9">
        <v>8</v>
      </c>
      <c r="Z3288" s="8">
        <f t="shared" si="1005"/>
        <v>17911</v>
      </c>
      <c r="AA3288" s="6" t="s">
        <v>3967</v>
      </c>
      <c r="AB3288" s="6">
        <v>42329603</v>
      </c>
      <c r="AC3288" s="6">
        <f t="shared" si="991"/>
        <v>3.855</v>
      </c>
      <c r="AD3288" s="6">
        <f t="shared" si="992"/>
        <v>163180619</v>
      </c>
      <c r="AE3288" s="6">
        <f t="shared" si="997"/>
        <v>48662280</v>
      </c>
      <c r="AF3288" s="6">
        <v>3870000</v>
      </c>
      <c r="AG3288" s="11">
        <f t="shared" si="995"/>
        <v>215712899</v>
      </c>
      <c r="AH3288">
        <f t="shared" si="994"/>
        <v>5.0960293438140676</v>
      </c>
      <c r="AI3288" s="53">
        <v>0.9</v>
      </c>
      <c r="AJ3288" s="7" t="str">
        <f t="shared" si="1001"/>
        <v>hp_215712899</v>
      </c>
      <c r="AK3288" s="7" t="s">
        <v>3968</v>
      </c>
      <c r="AL3288" s="7">
        <v>9237720</v>
      </c>
      <c r="AM3288" s="7">
        <f>INT(IF(MOD(Y3288,3)=0,INT(AL3288*0.55),INT(AL3288*0.35)))</f>
        <v>3233202</v>
      </c>
      <c r="AN3288" s="54">
        <f t="shared" si="1002"/>
        <v>42368122</v>
      </c>
      <c r="AO3288" s="7" t="str">
        <f t="shared" si="1003"/>
        <v>atk_42368122</v>
      </c>
      <c r="AP3288" s="7" t="s">
        <v>3973</v>
      </c>
      <c r="AQ3288" s="7" t="s">
        <v>4001</v>
      </c>
      <c r="AR3288" s="7" t="s">
        <v>3975</v>
      </c>
      <c r="AS3288" s="7" t="s">
        <v>3976</v>
      </c>
      <c r="AU3288" s="7" t="str">
        <f t="shared" si="1004"/>
        <v>hp_215712899;atk_42368122;hit_500000;miss_120;cirt_0;cirtSub_-3500</v>
      </c>
    </row>
    <row r="3289" spans="22:47" x14ac:dyDescent="0.2">
      <c r="V3289" s="7" t="str">
        <f t="shared" si="1000"/>
        <v>诞生岛36-9</v>
      </c>
      <c r="W3289" s="7">
        <f t="shared" si="990"/>
        <v>6397</v>
      </c>
      <c r="X3289" s="9" t="s">
        <v>4012</v>
      </c>
      <c r="Y3289" s="9">
        <v>9</v>
      </c>
      <c r="Z3289" s="8">
        <f t="shared" si="1005"/>
        <v>17920</v>
      </c>
      <c r="AA3289" s="6" t="s">
        <v>3967</v>
      </c>
      <c r="AB3289" s="6">
        <v>42350908</v>
      </c>
      <c r="AC3289" s="6">
        <f t="shared" si="991"/>
        <v>3.8574999999999999</v>
      </c>
      <c r="AD3289" s="6">
        <f t="shared" si="992"/>
        <v>163368627</v>
      </c>
      <c r="AE3289" s="6">
        <f t="shared" si="997"/>
        <v>48662280</v>
      </c>
      <c r="AF3289" s="6">
        <v>3870000</v>
      </c>
      <c r="AG3289" s="11">
        <f t="shared" si="995"/>
        <v>215900907</v>
      </c>
      <c r="AH3289">
        <f t="shared" si="994"/>
        <v>5.0979050319298942</v>
      </c>
      <c r="AI3289" s="53">
        <v>0.9</v>
      </c>
      <c r="AJ3289" s="7" t="str">
        <f t="shared" si="1001"/>
        <v>hp_215900907</v>
      </c>
      <c r="AK3289" s="7" t="s">
        <v>3968</v>
      </c>
      <c r="AL3289" s="7">
        <v>9244720</v>
      </c>
      <c r="AM3289" s="7">
        <f>INT(IF(MOD(Y3289,3)=0,INT(AL3289*0.55),INT(AL3289*0.35)))</f>
        <v>5084596</v>
      </c>
      <c r="AN3289" s="54">
        <f t="shared" si="1002"/>
        <v>42415834</v>
      </c>
      <c r="AO3289" s="7" t="str">
        <f t="shared" si="1003"/>
        <v>atk_42415834</v>
      </c>
      <c r="AP3289" s="7" t="s">
        <v>3973</v>
      </c>
      <c r="AQ3289" s="7" t="s">
        <v>4001</v>
      </c>
      <c r="AR3289" s="7" t="s">
        <v>3975</v>
      </c>
      <c r="AS3289" s="7" t="s">
        <v>3976</v>
      </c>
      <c r="AU3289" s="7" t="str">
        <f t="shared" si="1004"/>
        <v>hp_215900907;atk_42415834;hit_500000;miss_120;cirt_0;cirtSub_-3500</v>
      </c>
    </row>
    <row r="3290" spans="22:47" x14ac:dyDescent="0.2">
      <c r="V3290" s="7" t="str">
        <f t="shared" si="1000"/>
        <v>诞生岛36-10</v>
      </c>
      <c r="W3290" s="7">
        <f t="shared" si="990"/>
        <v>6399</v>
      </c>
      <c r="X3290" s="9" t="s">
        <v>4012</v>
      </c>
      <c r="Y3290" s="9">
        <v>10</v>
      </c>
      <c r="Z3290" s="8">
        <f t="shared" si="1005"/>
        <v>17930</v>
      </c>
      <c r="AA3290" s="6" t="s">
        <v>3967</v>
      </c>
      <c r="AB3290" s="6">
        <v>42372215</v>
      </c>
      <c r="AC3290" s="6">
        <f t="shared" si="991"/>
        <v>3.8574999999999999</v>
      </c>
      <c r="AD3290" s="6">
        <f t="shared" si="992"/>
        <v>163450819</v>
      </c>
      <c r="AE3290" s="6">
        <f t="shared" si="997"/>
        <v>48662280</v>
      </c>
      <c r="AF3290" s="6">
        <v>3870000</v>
      </c>
      <c r="AG3290" s="11">
        <f t="shared" si="995"/>
        <v>215983099</v>
      </c>
      <c r="AH3290">
        <f t="shared" si="994"/>
        <v>5.0972812962456651</v>
      </c>
      <c r="AI3290" s="53">
        <v>0.9</v>
      </c>
      <c r="AJ3290" s="7" t="str">
        <f t="shared" si="1001"/>
        <v>hp_215983099</v>
      </c>
      <c r="AK3290" s="7" t="s">
        <v>3968</v>
      </c>
      <c r="AL3290" s="7">
        <v>9251720</v>
      </c>
      <c r="AM3290" s="7">
        <f>INT(IF(MOD(Y3290,3)=0,INT(AL3290*0.55),INT(AL3290*0.35)))</f>
        <v>3238102</v>
      </c>
      <c r="AN3290" s="54">
        <f t="shared" si="1002"/>
        <v>42442757</v>
      </c>
      <c r="AO3290" s="7" t="str">
        <f t="shared" si="1003"/>
        <v>atk_42442757</v>
      </c>
      <c r="AP3290" s="7" t="s">
        <v>3973</v>
      </c>
      <c r="AQ3290" s="7" t="s">
        <v>4001</v>
      </c>
      <c r="AR3290" s="7" t="s">
        <v>3975</v>
      </c>
      <c r="AS3290" s="7" t="s">
        <v>3976</v>
      </c>
      <c r="AU3290" s="7" t="str">
        <f t="shared" si="1004"/>
        <v>hp_215983099;atk_42442757;hit_500000;miss_120;cirt_0;cirtSub_-3500</v>
      </c>
    </row>
    <row r="3291" spans="22:47" x14ac:dyDescent="0.2">
      <c r="V3291" s="7" t="str">
        <f t="shared" si="1000"/>
        <v>诞生岛37-1</v>
      </c>
      <c r="W3291" s="7">
        <f t="shared" si="990"/>
        <v>6401</v>
      </c>
      <c r="X3291" s="9" t="s">
        <v>4013</v>
      </c>
      <c r="Y3291" s="9">
        <v>1</v>
      </c>
      <c r="Z3291" s="8">
        <f t="shared" si="1005"/>
        <v>17931</v>
      </c>
      <c r="AA3291" s="6" t="s">
        <v>3967</v>
      </c>
      <c r="AB3291" s="6">
        <v>42393525</v>
      </c>
      <c r="AC3291" s="6">
        <f t="shared" si="991"/>
        <v>3.8600000000000003</v>
      </c>
      <c r="AD3291" s="6">
        <f t="shared" si="992"/>
        <v>163639006</v>
      </c>
      <c r="AE3291" s="6">
        <f t="shared" ref="AE3291" si="1008">IF(MOD(Y3291,1)=0,INT(AD3290*0.3),0)</f>
        <v>49035245</v>
      </c>
      <c r="AF3291" s="6">
        <v>3870000</v>
      </c>
      <c r="AG3291" s="11">
        <f t="shared" si="995"/>
        <v>216544251</v>
      </c>
      <c r="AH3291">
        <f t="shared" si="994"/>
        <v>5.1079557786242118</v>
      </c>
      <c r="AI3291" s="53">
        <v>0.9</v>
      </c>
      <c r="AJ3291" s="7" t="str">
        <f t="shared" si="1001"/>
        <v>hp_216544251</v>
      </c>
      <c r="AK3291" s="7" t="s">
        <v>3968</v>
      </c>
      <c r="AL3291" s="7">
        <v>9258720</v>
      </c>
      <c r="AM3291" s="7">
        <f>INT(IF(MOD(Y3291,3)=0,INT(AL3291*0.55),INT(AL3291*0.35)))</f>
        <v>3240552</v>
      </c>
      <c r="AN3291" s="54">
        <f t="shared" si="1002"/>
        <v>42563819</v>
      </c>
      <c r="AO3291" s="7" t="str">
        <f t="shared" si="1003"/>
        <v>atk_42563819</v>
      </c>
      <c r="AP3291" s="7" t="s">
        <v>3973</v>
      </c>
      <c r="AQ3291" s="7" t="s">
        <v>4001</v>
      </c>
      <c r="AR3291" s="7" t="s">
        <v>3975</v>
      </c>
      <c r="AS3291" s="7" t="s">
        <v>3976</v>
      </c>
      <c r="AU3291" s="7" t="str">
        <f t="shared" si="1004"/>
        <v>hp_216544251;atk_42563819;hit_500000;miss_120;cirt_0;cirtSub_-3500</v>
      </c>
    </row>
    <row r="3292" spans="22:47" x14ac:dyDescent="0.2">
      <c r="V3292" s="7" t="str">
        <f t="shared" si="1000"/>
        <v>诞生岛37-2</v>
      </c>
      <c r="W3292" s="7">
        <f t="shared" si="990"/>
        <v>6403</v>
      </c>
      <c r="X3292" s="9" t="s">
        <v>4013</v>
      </c>
      <c r="Y3292" s="9">
        <v>2</v>
      </c>
      <c r="Z3292" s="8">
        <f t="shared" si="1005"/>
        <v>17933</v>
      </c>
      <c r="AA3292" s="6" t="s">
        <v>3967</v>
      </c>
      <c r="AB3292" s="6">
        <v>42414837</v>
      </c>
      <c r="AC3292" s="6">
        <f t="shared" si="991"/>
        <v>3.8600000000000003</v>
      </c>
      <c r="AD3292" s="6">
        <f t="shared" si="992"/>
        <v>163721270</v>
      </c>
      <c r="AE3292" s="6">
        <f t="shared" si="997"/>
        <v>49035245</v>
      </c>
      <c r="AF3292" s="6">
        <v>3870000</v>
      </c>
      <c r="AG3292" s="11">
        <f t="shared" si="995"/>
        <v>216626515</v>
      </c>
      <c r="AH3292">
        <f t="shared" si="994"/>
        <v>5.1073287161282739</v>
      </c>
      <c r="AI3292" s="53">
        <v>0.9</v>
      </c>
      <c r="AJ3292" s="7" t="str">
        <f t="shared" si="1001"/>
        <v>hp_216626515</v>
      </c>
      <c r="AK3292" s="7" t="s">
        <v>3968</v>
      </c>
      <c r="AL3292" s="7">
        <v>9265720</v>
      </c>
      <c r="AM3292" s="7">
        <f>INT(IF(MOD(Y3292,3)=0,INT(AL3292*0.55),INT(AL3292*0.35)))</f>
        <v>3243002</v>
      </c>
      <c r="AN3292" s="54">
        <f t="shared" si="1002"/>
        <v>42590770</v>
      </c>
      <c r="AO3292" s="7" t="str">
        <f t="shared" si="1003"/>
        <v>atk_42590770</v>
      </c>
      <c r="AP3292" s="7" t="s">
        <v>3973</v>
      </c>
      <c r="AQ3292" s="7" t="s">
        <v>4001</v>
      </c>
      <c r="AR3292" s="7" t="s">
        <v>3975</v>
      </c>
      <c r="AS3292" s="7" t="s">
        <v>3976</v>
      </c>
      <c r="AU3292" s="7" t="str">
        <f t="shared" si="1004"/>
        <v>hp_216626515;atk_42590770;hit_500000;miss_120;cirt_0;cirtSub_-3500</v>
      </c>
    </row>
    <row r="3293" spans="22:47" x14ac:dyDescent="0.2">
      <c r="V3293" s="7" t="str">
        <f t="shared" si="1000"/>
        <v>诞生岛37-3</v>
      </c>
      <c r="W3293" s="7">
        <f t="shared" ref="W3293:W3330" si="1009">W3292+2</f>
        <v>6405</v>
      </c>
      <c r="X3293" s="9" t="s">
        <v>4013</v>
      </c>
      <c r="Y3293" s="9">
        <v>3</v>
      </c>
      <c r="Z3293" s="8">
        <f t="shared" si="1005"/>
        <v>17936</v>
      </c>
      <c r="AA3293" s="6" t="s">
        <v>3967</v>
      </c>
      <c r="AB3293" s="6">
        <v>42436152</v>
      </c>
      <c r="AC3293" s="6">
        <f t="shared" si="991"/>
        <v>3.8625000000000003</v>
      </c>
      <c r="AD3293" s="6">
        <f t="shared" si="992"/>
        <v>163909637</v>
      </c>
      <c r="AE3293" s="6">
        <f t="shared" si="997"/>
        <v>49035245</v>
      </c>
      <c r="AF3293" s="6">
        <v>3870000</v>
      </c>
      <c r="AG3293" s="11">
        <f t="shared" si="995"/>
        <v>216814882</v>
      </c>
      <c r="AH3293">
        <f t="shared" si="994"/>
        <v>5.1092022198431186</v>
      </c>
      <c r="AI3293" s="53">
        <v>0.9</v>
      </c>
      <c r="AJ3293" s="7" t="str">
        <f t="shared" si="1001"/>
        <v>hp_216814882</v>
      </c>
      <c r="AK3293" s="7" t="s">
        <v>3968</v>
      </c>
      <c r="AL3293" s="7">
        <v>9272720</v>
      </c>
      <c r="AM3293" s="7">
        <f>INT(IF(MOD(Y3293,3)=0,INT(AL3293*0.55),INT(AL3293*0.35)))</f>
        <v>5099996</v>
      </c>
      <c r="AN3293" s="54">
        <f t="shared" si="1002"/>
        <v>42638581</v>
      </c>
      <c r="AO3293" s="7" t="str">
        <f t="shared" si="1003"/>
        <v>atk_42638581</v>
      </c>
      <c r="AP3293" s="7" t="s">
        <v>3973</v>
      </c>
      <c r="AQ3293" s="7" t="s">
        <v>4001</v>
      </c>
      <c r="AR3293" s="7" t="s">
        <v>3975</v>
      </c>
      <c r="AS3293" s="7" t="s">
        <v>3976</v>
      </c>
      <c r="AU3293" s="7" t="str">
        <f t="shared" si="1004"/>
        <v>hp_216814882;atk_42638581;hit_500000;miss_120;cirt_0;cirtSub_-3500</v>
      </c>
    </row>
    <row r="3294" spans="22:47" x14ac:dyDescent="0.2">
      <c r="V3294" s="7" t="str">
        <f t="shared" si="1000"/>
        <v>诞生岛37-4</v>
      </c>
      <c r="W3294" s="7">
        <f t="shared" si="1009"/>
        <v>6407</v>
      </c>
      <c r="X3294" s="9" t="s">
        <v>4013</v>
      </c>
      <c r="Y3294" s="9">
        <v>4</v>
      </c>
      <c r="Z3294" s="8">
        <f t="shared" si="1005"/>
        <v>17940</v>
      </c>
      <c r="AA3294" s="6" t="s">
        <v>3967</v>
      </c>
      <c r="AB3294" s="6">
        <v>42457469</v>
      </c>
      <c r="AC3294" s="6">
        <f t="shared" si="991"/>
        <v>3.8625000000000003</v>
      </c>
      <c r="AD3294" s="6">
        <f t="shared" si="992"/>
        <v>163991974</v>
      </c>
      <c r="AE3294" s="6">
        <f t="shared" si="997"/>
        <v>49035245</v>
      </c>
      <c r="AF3294" s="6">
        <v>3870000</v>
      </c>
      <c r="AG3294" s="11">
        <f t="shared" si="995"/>
        <v>216897219</v>
      </c>
      <c r="AH3294">
        <f t="shared" si="994"/>
        <v>5.1085762790052325</v>
      </c>
      <c r="AI3294" s="53">
        <v>0.9</v>
      </c>
      <c r="AJ3294" s="7" t="str">
        <f t="shared" si="1001"/>
        <v>hp_216897219</v>
      </c>
      <c r="AK3294" s="7" t="s">
        <v>3968</v>
      </c>
      <c r="AL3294" s="7">
        <v>9279720</v>
      </c>
      <c r="AM3294" s="7">
        <f>INT(IF(MOD(Y3294,3)=0,INT(AL3294*0.55),INT(AL3294*0.35)))</f>
        <v>3247902</v>
      </c>
      <c r="AN3294" s="54">
        <f t="shared" si="1002"/>
        <v>42665541</v>
      </c>
      <c r="AO3294" s="7" t="str">
        <f t="shared" si="1003"/>
        <v>atk_42665541</v>
      </c>
      <c r="AP3294" s="7" t="s">
        <v>3973</v>
      </c>
      <c r="AQ3294" s="7" t="s">
        <v>4001</v>
      </c>
      <c r="AR3294" s="7" t="s">
        <v>3975</v>
      </c>
      <c r="AS3294" s="7" t="s">
        <v>3976</v>
      </c>
      <c r="AU3294" s="7" t="str">
        <f t="shared" si="1004"/>
        <v>hp_216897219;atk_42665541;hit_500000;miss_120;cirt_0;cirtSub_-3500</v>
      </c>
    </row>
    <row r="3295" spans="22:47" x14ac:dyDescent="0.2">
      <c r="V3295" s="7" t="str">
        <f t="shared" si="1000"/>
        <v>诞生岛37-5</v>
      </c>
      <c r="W3295" s="7">
        <f t="shared" si="1009"/>
        <v>6409</v>
      </c>
      <c r="X3295" s="9" t="s">
        <v>4013</v>
      </c>
      <c r="Y3295" s="9">
        <v>5</v>
      </c>
      <c r="Z3295" s="8">
        <f t="shared" si="1005"/>
        <v>17945</v>
      </c>
      <c r="AA3295" s="6" t="s">
        <v>3967</v>
      </c>
      <c r="AB3295" s="6">
        <v>42478788</v>
      </c>
      <c r="AC3295" s="6">
        <f t="shared" ref="AC3295:AC3330" si="1010">0.6+INT((Z3295-1)/55)*0.01+INT(Y3295/3)*0.0025</f>
        <v>3.8625000000000003</v>
      </c>
      <c r="AD3295" s="6">
        <f t="shared" ref="AD3295:AD3330" si="1011">INT(AB3295*AC3295)</f>
        <v>164074318</v>
      </c>
      <c r="AE3295" s="6">
        <f t="shared" si="997"/>
        <v>49035245</v>
      </c>
      <c r="AF3295" s="6">
        <v>3870000</v>
      </c>
      <c r="AG3295" s="11">
        <f t="shared" si="995"/>
        <v>216979563</v>
      </c>
      <c r="AH3295">
        <f t="shared" si="994"/>
        <v>5.1079508906892546</v>
      </c>
      <c r="AI3295" s="53">
        <v>0.9</v>
      </c>
      <c r="AJ3295" s="7" t="str">
        <f t="shared" si="1001"/>
        <v>hp_216979563</v>
      </c>
      <c r="AK3295" s="7" t="s">
        <v>3968</v>
      </c>
      <c r="AL3295" s="7">
        <v>9286720</v>
      </c>
      <c r="AM3295" s="7">
        <f>INT(IF(MOD(Y3295,3)=0,INT(AL3295*0.55),INT(AL3295*0.35)))</f>
        <v>3250352</v>
      </c>
      <c r="AN3295" s="54">
        <f t="shared" si="1002"/>
        <v>42692498</v>
      </c>
      <c r="AO3295" s="7" t="str">
        <f t="shared" si="1003"/>
        <v>atk_42692498</v>
      </c>
      <c r="AP3295" s="7" t="s">
        <v>3973</v>
      </c>
      <c r="AQ3295" s="7" t="s">
        <v>4001</v>
      </c>
      <c r="AR3295" s="7" t="s">
        <v>3975</v>
      </c>
      <c r="AS3295" s="7" t="s">
        <v>3976</v>
      </c>
      <c r="AU3295" s="7" t="str">
        <f t="shared" si="1004"/>
        <v>hp_216979563;atk_42692498;hit_500000;miss_120;cirt_0;cirtSub_-3500</v>
      </c>
    </row>
    <row r="3296" spans="22:47" x14ac:dyDescent="0.2">
      <c r="V3296" s="7" t="str">
        <f t="shared" si="1000"/>
        <v>诞生岛37-6</v>
      </c>
      <c r="W3296" s="7">
        <f t="shared" si="1009"/>
        <v>6411</v>
      </c>
      <c r="X3296" s="9" t="s">
        <v>4013</v>
      </c>
      <c r="Y3296" s="9">
        <v>6</v>
      </c>
      <c r="Z3296" s="8">
        <f t="shared" si="1005"/>
        <v>17951</v>
      </c>
      <c r="AA3296" s="6" t="s">
        <v>3967</v>
      </c>
      <c r="AB3296" s="6">
        <v>42500110</v>
      </c>
      <c r="AC3296" s="6">
        <f t="shared" si="1010"/>
        <v>3.8650000000000002</v>
      </c>
      <c r="AD3296" s="6">
        <f t="shared" si="1011"/>
        <v>164262925</v>
      </c>
      <c r="AE3296" s="6">
        <f t="shared" si="997"/>
        <v>49035245</v>
      </c>
      <c r="AF3296" s="6">
        <v>3870000</v>
      </c>
      <c r="AG3296" s="11">
        <f t="shared" si="995"/>
        <v>217168170</v>
      </c>
      <c r="AH3296">
        <f t="shared" ref="AH3296:AH3330" si="1012">AG3296/AB3296</f>
        <v>5.1098260686854688</v>
      </c>
      <c r="AI3296" s="53">
        <v>0.9</v>
      </c>
      <c r="AJ3296" s="7" t="str">
        <f t="shared" si="1001"/>
        <v>hp_217168170</v>
      </c>
      <c r="AK3296" s="7" t="s">
        <v>3968</v>
      </c>
      <c r="AL3296" s="7">
        <v>9293720</v>
      </c>
      <c r="AM3296" s="7">
        <f>INT(IF(MOD(Y3296,3)=0,INT(AL3296*0.55),INT(AL3296*0.35)))</f>
        <v>5111546</v>
      </c>
      <c r="AN3296" s="54">
        <f t="shared" si="1002"/>
        <v>42740363</v>
      </c>
      <c r="AO3296" s="7" t="str">
        <f t="shared" si="1003"/>
        <v>atk_42740363</v>
      </c>
      <c r="AP3296" s="7" t="s">
        <v>3973</v>
      </c>
      <c r="AQ3296" s="7" t="s">
        <v>4001</v>
      </c>
      <c r="AR3296" s="7" t="s">
        <v>3975</v>
      </c>
      <c r="AS3296" s="7" t="s">
        <v>3976</v>
      </c>
      <c r="AU3296" s="7" t="str">
        <f t="shared" si="1004"/>
        <v>hp_217168170;atk_42740363;hit_500000;miss_120;cirt_0;cirtSub_-3500</v>
      </c>
    </row>
    <row r="3297" spans="22:47" x14ac:dyDescent="0.2">
      <c r="V3297" s="7" t="str">
        <f t="shared" si="1000"/>
        <v>诞生岛37-7</v>
      </c>
      <c r="W3297" s="7">
        <f t="shared" si="1009"/>
        <v>6413</v>
      </c>
      <c r="X3297" s="9" t="s">
        <v>4013</v>
      </c>
      <c r="Y3297" s="9">
        <v>7</v>
      </c>
      <c r="Z3297" s="8">
        <f t="shared" si="1005"/>
        <v>17958</v>
      </c>
      <c r="AA3297" s="6" t="s">
        <v>3967</v>
      </c>
      <c r="AB3297" s="6">
        <v>42521433</v>
      </c>
      <c r="AC3297" s="6">
        <f t="shared" si="1010"/>
        <v>3.8650000000000002</v>
      </c>
      <c r="AD3297" s="6">
        <f t="shared" si="1011"/>
        <v>164345338</v>
      </c>
      <c r="AE3297" s="6">
        <f t="shared" si="997"/>
        <v>49035245</v>
      </c>
      <c r="AF3297" s="6">
        <v>3870000</v>
      </c>
      <c r="AG3297" s="11">
        <f t="shared" ref="AG3297:AG3330" si="1013">INT(AD3297*1)+AF3297+AE3297</f>
        <v>217250583</v>
      </c>
      <c r="AH3297">
        <f t="shared" si="1012"/>
        <v>5.1092018229959466</v>
      </c>
      <c r="AI3297" s="53">
        <v>0.9</v>
      </c>
      <c r="AJ3297" s="7" t="str">
        <f t="shared" si="1001"/>
        <v>hp_217250583</v>
      </c>
      <c r="AK3297" s="7" t="s">
        <v>3968</v>
      </c>
      <c r="AL3297" s="7">
        <v>9300720</v>
      </c>
      <c r="AM3297" s="7">
        <f>INT(IF(MOD(Y3297,3)=0,INT(AL3297*0.55),INT(AL3297*0.35)))</f>
        <v>3255252</v>
      </c>
      <c r="AN3297" s="54">
        <f t="shared" si="1002"/>
        <v>42767330</v>
      </c>
      <c r="AO3297" s="7" t="str">
        <f t="shared" si="1003"/>
        <v>atk_42767330</v>
      </c>
      <c r="AP3297" s="7" t="s">
        <v>3973</v>
      </c>
      <c r="AQ3297" s="7" t="s">
        <v>4001</v>
      </c>
      <c r="AR3297" s="7" t="s">
        <v>3975</v>
      </c>
      <c r="AS3297" s="7" t="s">
        <v>3976</v>
      </c>
      <c r="AU3297" s="7" t="str">
        <f t="shared" si="1004"/>
        <v>hp_217250583;atk_42767330;hit_500000;miss_120;cirt_0;cirtSub_-3500</v>
      </c>
    </row>
    <row r="3298" spans="22:47" x14ac:dyDescent="0.2">
      <c r="V3298" s="7" t="str">
        <f t="shared" si="1000"/>
        <v>诞生岛37-8</v>
      </c>
      <c r="W3298" s="7">
        <f t="shared" si="1009"/>
        <v>6415</v>
      </c>
      <c r="X3298" s="9" t="s">
        <v>4013</v>
      </c>
      <c r="Y3298" s="9">
        <v>8</v>
      </c>
      <c r="Z3298" s="8">
        <f t="shared" si="1005"/>
        <v>17966</v>
      </c>
      <c r="AA3298" s="6" t="s">
        <v>3967</v>
      </c>
      <c r="AB3298" s="6">
        <v>42542757</v>
      </c>
      <c r="AC3298" s="6">
        <f t="shared" si="1010"/>
        <v>3.8650000000000002</v>
      </c>
      <c r="AD3298" s="6">
        <f t="shared" si="1011"/>
        <v>164427755</v>
      </c>
      <c r="AE3298" s="6">
        <f t="shared" si="997"/>
        <v>49035245</v>
      </c>
      <c r="AF3298" s="6">
        <v>3870000</v>
      </c>
      <c r="AG3298" s="11">
        <f t="shared" si="1013"/>
        <v>217333000</v>
      </c>
      <c r="AH3298">
        <f t="shared" si="1012"/>
        <v>5.1085781770090737</v>
      </c>
      <c r="AI3298" s="53">
        <v>0.9</v>
      </c>
      <c r="AJ3298" s="7" t="str">
        <f t="shared" si="1001"/>
        <v>hp_217333000</v>
      </c>
      <c r="AK3298" s="7" t="s">
        <v>3968</v>
      </c>
      <c r="AL3298" s="7">
        <v>9307720</v>
      </c>
      <c r="AM3298" s="7">
        <f>INT(IF(MOD(Y3298,3)=0,INT(AL3298*0.55),INT(AL3298*0.35)))</f>
        <v>3257702</v>
      </c>
      <c r="AN3298" s="54">
        <f t="shared" si="1002"/>
        <v>42794293</v>
      </c>
      <c r="AO3298" s="7" t="str">
        <f t="shared" si="1003"/>
        <v>atk_42794293</v>
      </c>
      <c r="AP3298" s="7" t="s">
        <v>3973</v>
      </c>
      <c r="AQ3298" s="7" t="s">
        <v>4001</v>
      </c>
      <c r="AR3298" s="7" t="s">
        <v>3975</v>
      </c>
      <c r="AS3298" s="7" t="s">
        <v>3976</v>
      </c>
      <c r="AU3298" s="7" t="str">
        <f t="shared" si="1004"/>
        <v>hp_217333000;atk_42794293;hit_500000;miss_120;cirt_0;cirtSub_-3500</v>
      </c>
    </row>
    <row r="3299" spans="22:47" x14ac:dyDescent="0.2">
      <c r="V3299" s="7" t="str">
        <f t="shared" si="1000"/>
        <v>诞生岛37-9</v>
      </c>
      <c r="W3299" s="7">
        <f t="shared" si="1009"/>
        <v>6417</v>
      </c>
      <c r="X3299" s="9" t="s">
        <v>4013</v>
      </c>
      <c r="Y3299" s="9">
        <v>9</v>
      </c>
      <c r="Z3299" s="8">
        <f t="shared" si="1005"/>
        <v>17975</v>
      </c>
      <c r="AA3299" s="6" t="s">
        <v>3967</v>
      </c>
      <c r="AB3299" s="6">
        <v>42564083</v>
      </c>
      <c r="AC3299" s="6">
        <f t="shared" si="1010"/>
        <v>3.8675000000000002</v>
      </c>
      <c r="AD3299" s="6">
        <f t="shared" si="1011"/>
        <v>164616591</v>
      </c>
      <c r="AE3299" s="6">
        <f t="shared" si="997"/>
        <v>49035245</v>
      </c>
      <c r="AF3299" s="6">
        <v>3870000</v>
      </c>
      <c r="AG3299" s="11">
        <f t="shared" si="1013"/>
        <v>217521836</v>
      </c>
      <c r="AH3299">
        <f t="shared" si="1012"/>
        <v>5.1104551224561794</v>
      </c>
      <c r="AI3299" s="53">
        <v>0.9</v>
      </c>
      <c r="AJ3299" s="7" t="str">
        <f t="shared" si="1001"/>
        <v>hp_217521836</v>
      </c>
      <c r="AK3299" s="7" t="s">
        <v>3968</v>
      </c>
      <c r="AL3299" s="7">
        <v>9314720</v>
      </c>
      <c r="AM3299" s="7">
        <f>INT(IF(MOD(Y3299,3)=0,INT(AL3299*0.55),INT(AL3299*0.35)))</f>
        <v>5123096</v>
      </c>
      <c r="AN3299" s="54">
        <f t="shared" si="1002"/>
        <v>42842212</v>
      </c>
      <c r="AO3299" s="7" t="str">
        <f t="shared" si="1003"/>
        <v>atk_42842212</v>
      </c>
      <c r="AP3299" s="7" t="s">
        <v>3973</v>
      </c>
      <c r="AQ3299" s="7" t="s">
        <v>4001</v>
      </c>
      <c r="AR3299" s="7" t="s">
        <v>3975</v>
      </c>
      <c r="AS3299" s="7" t="s">
        <v>3976</v>
      </c>
      <c r="AU3299" s="7" t="str">
        <f t="shared" si="1004"/>
        <v>hp_217521836;atk_42842212;hit_500000;miss_120;cirt_0;cirtSub_-3500</v>
      </c>
    </row>
    <row r="3300" spans="22:47" x14ac:dyDescent="0.2">
      <c r="V3300" s="7" t="str">
        <f t="shared" si="1000"/>
        <v>诞生岛37-10</v>
      </c>
      <c r="W3300" s="7">
        <f t="shared" si="1009"/>
        <v>6419</v>
      </c>
      <c r="X3300" s="9" t="s">
        <v>4013</v>
      </c>
      <c r="Y3300" s="9">
        <v>10</v>
      </c>
      <c r="Z3300" s="8">
        <f t="shared" si="1005"/>
        <v>17985</v>
      </c>
      <c r="AA3300" s="6" t="s">
        <v>3967</v>
      </c>
      <c r="AB3300" s="6">
        <v>42585412</v>
      </c>
      <c r="AC3300" s="6">
        <f t="shared" si="1010"/>
        <v>3.8675000000000002</v>
      </c>
      <c r="AD3300" s="6">
        <f t="shared" si="1011"/>
        <v>164699080</v>
      </c>
      <c r="AE3300" s="6">
        <f t="shared" si="997"/>
        <v>49035245</v>
      </c>
      <c r="AF3300" s="6">
        <v>3870000</v>
      </c>
      <c r="AG3300" s="11">
        <f t="shared" si="1013"/>
        <v>217604325</v>
      </c>
      <c r="AH3300">
        <f t="shared" si="1012"/>
        <v>5.109832564259329</v>
      </c>
      <c r="AI3300" s="53">
        <v>0.9</v>
      </c>
      <c r="AJ3300" s="7" t="str">
        <f t="shared" si="1001"/>
        <v>hp_217604325</v>
      </c>
      <c r="AK3300" s="7" t="s">
        <v>3968</v>
      </c>
      <c r="AL3300" s="7">
        <v>9321720</v>
      </c>
      <c r="AM3300" s="7">
        <f>INT(IF(MOD(Y3300,3)=0,INT(AL3300*0.55),INT(AL3300*0.35)))</f>
        <v>3262602</v>
      </c>
      <c r="AN3300" s="54">
        <f t="shared" si="1002"/>
        <v>42869185</v>
      </c>
      <c r="AO3300" s="7" t="str">
        <f t="shared" si="1003"/>
        <v>atk_42869185</v>
      </c>
      <c r="AP3300" s="7" t="s">
        <v>3973</v>
      </c>
      <c r="AQ3300" s="7" t="s">
        <v>4001</v>
      </c>
      <c r="AR3300" s="7" t="s">
        <v>3975</v>
      </c>
      <c r="AS3300" s="7" t="s">
        <v>3976</v>
      </c>
      <c r="AU3300" s="7" t="str">
        <f t="shared" si="1004"/>
        <v>hp_217604325;atk_42869185;hit_500000;miss_120;cirt_0;cirtSub_-3500</v>
      </c>
    </row>
    <row r="3301" spans="22:47" x14ac:dyDescent="0.2">
      <c r="V3301" s="7" t="str">
        <f t="shared" si="1000"/>
        <v>诞生岛38-1</v>
      </c>
      <c r="W3301" s="7">
        <f t="shared" si="1009"/>
        <v>6421</v>
      </c>
      <c r="X3301" s="9" t="s">
        <v>4014</v>
      </c>
      <c r="Y3301" s="9">
        <v>1</v>
      </c>
      <c r="Z3301" s="8">
        <f t="shared" si="1005"/>
        <v>17986</v>
      </c>
      <c r="AA3301" s="6" t="s">
        <v>3967</v>
      </c>
      <c r="AB3301" s="6">
        <v>42606744</v>
      </c>
      <c r="AC3301" s="6">
        <f t="shared" si="1010"/>
        <v>3.87</v>
      </c>
      <c r="AD3301" s="6">
        <f t="shared" si="1011"/>
        <v>164888099</v>
      </c>
      <c r="AE3301" s="6">
        <f t="shared" ref="AE3301" si="1014">IF(MOD(Y3301,1)=0,INT(AD3300*0.3),0)</f>
        <v>49409724</v>
      </c>
      <c r="AF3301" s="6">
        <v>3870000</v>
      </c>
      <c r="AG3301" s="11">
        <f t="shared" si="1013"/>
        <v>218167823</v>
      </c>
      <c r="AH3301">
        <f t="shared" si="1012"/>
        <v>5.1204997734630933</v>
      </c>
      <c r="AI3301" s="53">
        <v>0.9</v>
      </c>
      <c r="AJ3301" s="7" t="str">
        <f t="shared" si="1001"/>
        <v>hp_218167823</v>
      </c>
      <c r="AK3301" s="7" t="s">
        <v>3968</v>
      </c>
      <c r="AL3301" s="7">
        <v>9328720</v>
      </c>
      <c r="AM3301" s="7">
        <f>INT(IF(MOD(Y3301,3)=0,INT(AL3301*0.55),INT(AL3301*0.35)))</f>
        <v>3265052</v>
      </c>
      <c r="AN3301" s="54">
        <f t="shared" si="1002"/>
        <v>42990937</v>
      </c>
      <c r="AO3301" s="7" t="str">
        <f t="shared" si="1003"/>
        <v>atk_42990937</v>
      </c>
      <c r="AP3301" s="7" t="s">
        <v>3973</v>
      </c>
      <c r="AQ3301" s="7" t="s">
        <v>4001</v>
      </c>
      <c r="AR3301" s="7" t="s">
        <v>3975</v>
      </c>
      <c r="AS3301" s="7" t="s">
        <v>3976</v>
      </c>
      <c r="AU3301" s="7" t="str">
        <f t="shared" si="1004"/>
        <v>hp_218167823;atk_42990937;hit_500000;miss_120;cirt_0;cirtSub_-3500</v>
      </c>
    </row>
    <row r="3302" spans="22:47" x14ac:dyDescent="0.2">
      <c r="V3302" s="7" t="str">
        <f t="shared" si="1000"/>
        <v>诞生岛38-2</v>
      </c>
      <c r="W3302" s="7">
        <f t="shared" si="1009"/>
        <v>6423</v>
      </c>
      <c r="X3302" s="9" t="s">
        <v>4014</v>
      </c>
      <c r="Y3302" s="9">
        <v>2</v>
      </c>
      <c r="Z3302" s="8">
        <f t="shared" si="1005"/>
        <v>17988</v>
      </c>
      <c r="AA3302" s="6" t="s">
        <v>3967</v>
      </c>
      <c r="AB3302" s="6">
        <v>42628077</v>
      </c>
      <c r="AC3302" s="6">
        <f t="shared" si="1010"/>
        <v>3.87</v>
      </c>
      <c r="AD3302" s="6">
        <f t="shared" si="1011"/>
        <v>164970657</v>
      </c>
      <c r="AE3302" s="6">
        <f t="shared" si="997"/>
        <v>49409724</v>
      </c>
      <c r="AF3302" s="6">
        <v>3870000</v>
      </c>
      <c r="AG3302" s="11">
        <f t="shared" si="1013"/>
        <v>218250381</v>
      </c>
      <c r="AH3302">
        <f t="shared" si="1012"/>
        <v>5.1198739506827859</v>
      </c>
      <c r="AI3302" s="53">
        <v>0.9</v>
      </c>
      <c r="AJ3302" s="7" t="str">
        <f t="shared" si="1001"/>
        <v>hp_218250381</v>
      </c>
      <c r="AK3302" s="7" t="s">
        <v>3968</v>
      </c>
      <c r="AL3302" s="7">
        <v>9335720</v>
      </c>
      <c r="AM3302" s="7">
        <f>INT(IF(MOD(Y3302,3)=0,INT(AL3302*0.55),INT(AL3302*0.35)))</f>
        <v>3267502</v>
      </c>
      <c r="AN3302" s="54">
        <f t="shared" si="1002"/>
        <v>43017938</v>
      </c>
      <c r="AO3302" s="7" t="str">
        <f t="shared" si="1003"/>
        <v>atk_43017938</v>
      </c>
      <c r="AP3302" s="7" t="s">
        <v>3973</v>
      </c>
      <c r="AQ3302" s="7" t="s">
        <v>4001</v>
      </c>
      <c r="AR3302" s="7" t="s">
        <v>3975</v>
      </c>
      <c r="AS3302" s="7" t="s">
        <v>3976</v>
      </c>
      <c r="AU3302" s="7" t="str">
        <f t="shared" si="1004"/>
        <v>hp_218250381;atk_43017938;hit_500000;miss_120;cirt_0;cirtSub_-3500</v>
      </c>
    </row>
    <row r="3303" spans="22:47" x14ac:dyDescent="0.2">
      <c r="V3303" s="7" t="str">
        <f t="shared" si="1000"/>
        <v>诞生岛38-3</v>
      </c>
      <c r="W3303" s="7">
        <f t="shared" si="1009"/>
        <v>6425</v>
      </c>
      <c r="X3303" s="9" t="s">
        <v>4014</v>
      </c>
      <c r="Y3303" s="9">
        <v>3</v>
      </c>
      <c r="Z3303" s="8">
        <f t="shared" si="1005"/>
        <v>17991</v>
      </c>
      <c r="AA3303" s="6" t="s">
        <v>3967</v>
      </c>
      <c r="AB3303" s="6">
        <v>42649412</v>
      </c>
      <c r="AC3303" s="6">
        <f t="shared" si="1010"/>
        <v>3.8725000000000001</v>
      </c>
      <c r="AD3303" s="6">
        <f t="shared" si="1011"/>
        <v>165159847</v>
      </c>
      <c r="AE3303" s="6">
        <f t="shared" si="997"/>
        <v>49409724</v>
      </c>
      <c r="AF3303" s="6">
        <v>3870000</v>
      </c>
      <c r="AG3303" s="11">
        <f t="shared" si="1013"/>
        <v>218439571</v>
      </c>
      <c r="AH3303">
        <f t="shared" si="1012"/>
        <v>5.1217487125027654</v>
      </c>
      <c r="AI3303" s="53">
        <v>0.9</v>
      </c>
      <c r="AJ3303" s="7" t="str">
        <f t="shared" si="1001"/>
        <v>hp_218439571</v>
      </c>
      <c r="AK3303" s="7" t="s">
        <v>3968</v>
      </c>
      <c r="AL3303" s="7">
        <v>9342720</v>
      </c>
      <c r="AM3303" s="7">
        <f>INT(IF(MOD(Y3303,3)=0,INT(AL3303*0.55),INT(AL3303*0.35)))</f>
        <v>5138496</v>
      </c>
      <c r="AN3303" s="54">
        <f t="shared" si="1002"/>
        <v>43065957</v>
      </c>
      <c r="AO3303" s="7" t="str">
        <f t="shared" si="1003"/>
        <v>atk_43065957</v>
      </c>
      <c r="AP3303" s="7" t="s">
        <v>3973</v>
      </c>
      <c r="AQ3303" s="7" t="s">
        <v>4001</v>
      </c>
      <c r="AR3303" s="7" t="s">
        <v>3975</v>
      </c>
      <c r="AS3303" s="7" t="s">
        <v>3976</v>
      </c>
      <c r="AU3303" s="7" t="str">
        <f t="shared" si="1004"/>
        <v>hp_218439571;atk_43065957;hit_500000;miss_120;cirt_0;cirtSub_-3500</v>
      </c>
    </row>
    <row r="3304" spans="22:47" x14ac:dyDescent="0.2">
      <c r="V3304" s="7" t="str">
        <f t="shared" si="1000"/>
        <v>诞生岛38-4</v>
      </c>
      <c r="W3304" s="7">
        <f t="shared" si="1009"/>
        <v>6427</v>
      </c>
      <c r="X3304" s="9" t="s">
        <v>4014</v>
      </c>
      <c r="Y3304" s="9">
        <v>4</v>
      </c>
      <c r="Z3304" s="8">
        <f t="shared" si="1005"/>
        <v>17995</v>
      </c>
      <c r="AA3304" s="6" t="s">
        <v>3967</v>
      </c>
      <c r="AB3304" s="6">
        <v>42670750</v>
      </c>
      <c r="AC3304" s="6">
        <f t="shared" si="1010"/>
        <v>3.8725000000000001</v>
      </c>
      <c r="AD3304" s="6">
        <f t="shared" si="1011"/>
        <v>165242479</v>
      </c>
      <c r="AE3304" s="6">
        <f t="shared" si="997"/>
        <v>49409724</v>
      </c>
      <c r="AF3304" s="6">
        <v>3870000</v>
      </c>
      <c r="AG3304" s="11">
        <f t="shared" si="1013"/>
        <v>218522203</v>
      </c>
      <c r="AH3304">
        <f t="shared" si="1012"/>
        <v>5.1211240252397721</v>
      </c>
      <c r="AI3304" s="53">
        <v>0.9</v>
      </c>
      <c r="AJ3304" s="7" t="str">
        <f t="shared" si="1001"/>
        <v>hp_218522203</v>
      </c>
      <c r="AK3304" s="7" t="s">
        <v>3968</v>
      </c>
      <c r="AL3304" s="7">
        <v>9349720</v>
      </c>
      <c r="AM3304" s="7">
        <f>INT(IF(MOD(Y3304,3)=0,INT(AL3304*0.55),INT(AL3304*0.35)))</f>
        <v>3272402</v>
      </c>
      <c r="AN3304" s="54">
        <f t="shared" si="1002"/>
        <v>43092968</v>
      </c>
      <c r="AO3304" s="7" t="str">
        <f t="shared" si="1003"/>
        <v>atk_43092968</v>
      </c>
      <c r="AP3304" s="7" t="s">
        <v>3973</v>
      </c>
      <c r="AQ3304" s="7" t="s">
        <v>4001</v>
      </c>
      <c r="AR3304" s="7" t="s">
        <v>3975</v>
      </c>
      <c r="AS3304" s="7" t="s">
        <v>3976</v>
      </c>
      <c r="AU3304" s="7" t="str">
        <f t="shared" si="1004"/>
        <v>hp_218522203;atk_43092968;hit_500000;miss_120;cirt_0;cirtSub_-3500</v>
      </c>
    </row>
    <row r="3305" spans="22:47" x14ac:dyDescent="0.2">
      <c r="V3305" s="7" t="str">
        <f t="shared" si="1000"/>
        <v>诞生岛38-5</v>
      </c>
      <c r="W3305" s="7">
        <f t="shared" si="1009"/>
        <v>6429</v>
      </c>
      <c r="X3305" s="9" t="s">
        <v>4014</v>
      </c>
      <c r="Y3305" s="9">
        <v>5</v>
      </c>
      <c r="Z3305" s="8">
        <f t="shared" si="1005"/>
        <v>18000</v>
      </c>
      <c r="AA3305" s="6" t="s">
        <v>3967</v>
      </c>
      <c r="AB3305" s="6">
        <v>42692089</v>
      </c>
      <c r="AC3305" s="6">
        <f t="shared" si="1010"/>
        <v>3.8725000000000001</v>
      </c>
      <c r="AD3305" s="6">
        <f t="shared" si="1011"/>
        <v>165325114</v>
      </c>
      <c r="AE3305" s="6">
        <f t="shared" si="997"/>
        <v>49409724</v>
      </c>
      <c r="AF3305" s="6">
        <v>3870000</v>
      </c>
      <c r="AG3305" s="11">
        <f t="shared" si="1013"/>
        <v>218604838</v>
      </c>
      <c r="AH3305">
        <f t="shared" si="1012"/>
        <v>5.120499912759013</v>
      </c>
      <c r="AI3305" s="53">
        <v>0.9</v>
      </c>
      <c r="AJ3305" s="7" t="str">
        <f t="shared" si="1001"/>
        <v>hp_218604838</v>
      </c>
      <c r="AK3305" s="7" t="s">
        <v>3968</v>
      </c>
      <c r="AL3305" s="7">
        <v>9356720</v>
      </c>
      <c r="AM3305" s="7">
        <f>INT(IF(MOD(Y3305,3)=0,INT(AL3305*0.55),INT(AL3305*0.35)))</f>
        <v>3274852</v>
      </c>
      <c r="AN3305" s="54">
        <f t="shared" si="1002"/>
        <v>43119975</v>
      </c>
      <c r="AO3305" s="7" t="str">
        <f t="shared" si="1003"/>
        <v>atk_43119975</v>
      </c>
      <c r="AP3305" s="7" t="s">
        <v>3973</v>
      </c>
      <c r="AQ3305" s="7" t="s">
        <v>4001</v>
      </c>
      <c r="AR3305" s="7" t="s">
        <v>3975</v>
      </c>
      <c r="AS3305" s="7" t="s">
        <v>3976</v>
      </c>
      <c r="AU3305" s="7" t="str">
        <f t="shared" si="1004"/>
        <v>hp_218604838;atk_43119975;hit_500000;miss_120;cirt_0;cirtSub_-3500</v>
      </c>
    </row>
    <row r="3306" spans="22:47" x14ac:dyDescent="0.2">
      <c r="V3306" s="7" t="str">
        <f t="shared" si="1000"/>
        <v>诞生岛38-6</v>
      </c>
      <c r="W3306" s="7">
        <f t="shared" si="1009"/>
        <v>6431</v>
      </c>
      <c r="X3306" s="9" t="s">
        <v>4014</v>
      </c>
      <c r="Y3306" s="9">
        <v>6</v>
      </c>
      <c r="Z3306" s="8">
        <f t="shared" si="1005"/>
        <v>18006</v>
      </c>
      <c r="AA3306" s="6" t="s">
        <v>3967</v>
      </c>
      <c r="AB3306" s="6">
        <v>42713431</v>
      </c>
      <c r="AC3306" s="6">
        <f t="shared" si="1010"/>
        <v>3.875</v>
      </c>
      <c r="AD3306" s="6">
        <f t="shared" si="1011"/>
        <v>165514545</v>
      </c>
      <c r="AE3306" s="6">
        <f t="shared" ref="AE3306:AE3330" si="1015">AE3305</f>
        <v>49409724</v>
      </c>
      <c r="AF3306" s="6">
        <v>3870000</v>
      </c>
      <c r="AG3306" s="11">
        <f t="shared" si="1013"/>
        <v>218794269</v>
      </c>
      <c r="AH3306">
        <f t="shared" si="1012"/>
        <v>5.1223763551094734</v>
      </c>
      <c r="AI3306" s="53">
        <v>0.9</v>
      </c>
      <c r="AJ3306" s="7" t="str">
        <f t="shared" si="1001"/>
        <v>hp_218794269</v>
      </c>
      <c r="AK3306" s="7" t="s">
        <v>3968</v>
      </c>
      <c r="AL3306" s="7">
        <v>9363720</v>
      </c>
      <c r="AM3306" s="7">
        <f>INT(IF(MOD(Y3306,3)=0,INT(AL3306*0.55),INT(AL3306*0.35)))</f>
        <v>5150046</v>
      </c>
      <c r="AN3306" s="54">
        <f t="shared" si="1002"/>
        <v>43168048</v>
      </c>
      <c r="AO3306" s="7" t="str">
        <f t="shared" si="1003"/>
        <v>atk_43168048</v>
      </c>
      <c r="AP3306" s="7" t="s">
        <v>3973</v>
      </c>
      <c r="AQ3306" s="7" t="s">
        <v>4001</v>
      </c>
      <c r="AR3306" s="7" t="s">
        <v>3975</v>
      </c>
      <c r="AS3306" s="7" t="s">
        <v>3976</v>
      </c>
      <c r="AU3306" s="7" t="str">
        <f t="shared" si="1004"/>
        <v>hp_218794269;atk_43168048;hit_500000;miss_120;cirt_0;cirtSub_-3500</v>
      </c>
    </row>
    <row r="3307" spans="22:47" x14ac:dyDescent="0.2">
      <c r="V3307" s="7" t="str">
        <f t="shared" si="1000"/>
        <v>诞生岛38-7</v>
      </c>
      <c r="W3307" s="7">
        <f t="shared" si="1009"/>
        <v>6433</v>
      </c>
      <c r="X3307" s="9" t="s">
        <v>4014</v>
      </c>
      <c r="Y3307" s="9">
        <v>7</v>
      </c>
      <c r="Z3307" s="8">
        <f t="shared" si="1005"/>
        <v>18013</v>
      </c>
      <c r="AA3307" s="6" t="s">
        <v>3967</v>
      </c>
      <c r="AB3307" s="6">
        <v>42734775</v>
      </c>
      <c r="AC3307" s="6">
        <f t="shared" si="1010"/>
        <v>3.875</v>
      </c>
      <c r="AD3307" s="6">
        <f t="shared" si="1011"/>
        <v>165597253</v>
      </c>
      <c r="AE3307" s="6">
        <f t="shared" si="1015"/>
        <v>49409724</v>
      </c>
      <c r="AF3307" s="6">
        <v>3870000</v>
      </c>
      <c r="AG3307" s="11">
        <f t="shared" si="1013"/>
        <v>218876977</v>
      </c>
      <c r="AH3307">
        <f t="shared" si="1012"/>
        <v>5.1217533495847354</v>
      </c>
      <c r="AI3307" s="53">
        <v>0.9</v>
      </c>
      <c r="AJ3307" s="7" t="str">
        <f t="shared" si="1001"/>
        <v>hp_218876977</v>
      </c>
      <c r="AK3307" s="7" t="s">
        <v>3968</v>
      </c>
      <c r="AL3307" s="7">
        <v>9370720</v>
      </c>
      <c r="AM3307" s="7">
        <f>INT(IF(MOD(Y3307,3)=0,INT(AL3307*0.55),INT(AL3307*0.35)))</f>
        <v>3279752</v>
      </c>
      <c r="AN3307" s="54">
        <f t="shared" si="1002"/>
        <v>43195064</v>
      </c>
      <c r="AO3307" s="7" t="str">
        <f t="shared" si="1003"/>
        <v>atk_43195064</v>
      </c>
      <c r="AP3307" s="7" t="s">
        <v>3973</v>
      </c>
      <c r="AQ3307" s="7" t="s">
        <v>4001</v>
      </c>
      <c r="AR3307" s="7" t="s">
        <v>3975</v>
      </c>
      <c r="AS3307" s="7" t="s">
        <v>3976</v>
      </c>
      <c r="AU3307" s="7" t="str">
        <f t="shared" si="1004"/>
        <v>hp_218876977;atk_43195064;hit_500000;miss_120;cirt_0;cirtSub_-3500</v>
      </c>
    </row>
    <row r="3308" spans="22:47" x14ac:dyDescent="0.2">
      <c r="V3308" s="7" t="str">
        <f t="shared" si="1000"/>
        <v>诞生岛38-8</v>
      </c>
      <c r="W3308" s="7">
        <f t="shared" si="1009"/>
        <v>6435</v>
      </c>
      <c r="X3308" s="9" t="s">
        <v>4014</v>
      </c>
      <c r="Y3308" s="9">
        <v>8</v>
      </c>
      <c r="Z3308" s="8">
        <f t="shared" si="1005"/>
        <v>18021</v>
      </c>
      <c r="AA3308" s="6" t="s">
        <v>3967</v>
      </c>
      <c r="AB3308" s="6">
        <v>42756122</v>
      </c>
      <c r="AC3308" s="6">
        <f t="shared" si="1010"/>
        <v>3.875</v>
      </c>
      <c r="AD3308" s="6">
        <f t="shared" si="1011"/>
        <v>165679972</v>
      </c>
      <c r="AE3308" s="6">
        <f t="shared" si="1015"/>
        <v>49409724</v>
      </c>
      <c r="AF3308" s="6">
        <v>3870000</v>
      </c>
      <c r="AG3308" s="11">
        <f t="shared" si="1013"/>
        <v>218959696</v>
      </c>
      <c r="AH3308">
        <f t="shared" si="1012"/>
        <v>5.1211308640198938</v>
      </c>
      <c r="AI3308" s="53">
        <v>0.9</v>
      </c>
      <c r="AJ3308" s="7" t="str">
        <f t="shared" si="1001"/>
        <v>hp_218959696</v>
      </c>
      <c r="AK3308" s="7" t="s">
        <v>3968</v>
      </c>
      <c r="AL3308" s="7">
        <v>9377720</v>
      </c>
      <c r="AM3308" s="7">
        <f>INT(IF(MOD(Y3308,3)=0,INT(AL3308*0.55),INT(AL3308*0.35)))</f>
        <v>3282202</v>
      </c>
      <c r="AN3308" s="54">
        <f t="shared" si="1002"/>
        <v>43222078</v>
      </c>
      <c r="AO3308" s="7" t="str">
        <f t="shared" si="1003"/>
        <v>atk_43222078</v>
      </c>
      <c r="AP3308" s="7" t="s">
        <v>3973</v>
      </c>
      <c r="AQ3308" s="7" t="s">
        <v>4001</v>
      </c>
      <c r="AR3308" s="7" t="s">
        <v>3975</v>
      </c>
      <c r="AS3308" s="7" t="s">
        <v>3976</v>
      </c>
      <c r="AU3308" s="7" t="str">
        <f t="shared" si="1004"/>
        <v>hp_218959696;atk_43222078;hit_500000;miss_120;cirt_0;cirtSub_-3500</v>
      </c>
    </row>
    <row r="3309" spans="22:47" x14ac:dyDescent="0.2">
      <c r="V3309" s="7" t="str">
        <f t="shared" si="1000"/>
        <v>诞生岛38-9</v>
      </c>
      <c r="W3309" s="7">
        <f t="shared" si="1009"/>
        <v>6437</v>
      </c>
      <c r="X3309" s="9" t="s">
        <v>4014</v>
      </c>
      <c r="Y3309" s="9">
        <v>9</v>
      </c>
      <c r="Z3309" s="8">
        <f t="shared" si="1005"/>
        <v>18030</v>
      </c>
      <c r="AA3309" s="6" t="s">
        <v>3967</v>
      </c>
      <c r="AB3309" s="6">
        <v>42777471</v>
      </c>
      <c r="AC3309" s="6">
        <f t="shared" si="1010"/>
        <v>3.8774999999999999</v>
      </c>
      <c r="AD3309" s="6">
        <f t="shared" si="1011"/>
        <v>165869643</v>
      </c>
      <c r="AE3309" s="6">
        <f t="shared" si="1015"/>
        <v>49409724</v>
      </c>
      <c r="AF3309" s="6">
        <v>3870000</v>
      </c>
      <c r="AG3309" s="11">
        <f t="shared" si="1013"/>
        <v>219149367</v>
      </c>
      <c r="AH3309">
        <f t="shared" si="1012"/>
        <v>5.1230089548772062</v>
      </c>
      <c r="AI3309" s="53">
        <v>0.9</v>
      </c>
      <c r="AJ3309" s="7" t="str">
        <f t="shared" si="1001"/>
        <v>hp_219149367</v>
      </c>
      <c r="AK3309" s="7" t="s">
        <v>3968</v>
      </c>
      <c r="AL3309" s="7">
        <v>9384720</v>
      </c>
      <c r="AM3309" s="7">
        <f>INT(IF(MOD(Y3309,3)=0,INT(AL3309*0.55),INT(AL3309*0.35)))</f>
        <v>5161596</v>
      </c>
      <c r="AN3309" s="54">
        <f t="shared" si="1002"/>
        <v>43270204</v>
      </c>
      <c r="AO3309" s="7" t="str">
        <f t="shared" si="1003"/>
        <v>atk_43270204</v>
      </c>
      <c r="AP3309" s="7" t="s">
        <v>3973</v>
      </c>
      <c r="AQ3309" s="7" t="s">
        <v>4001</v>
      </c>
      <c r="AR3309" s="7" t="s">
        <v>3975</v>
      </c>
      <c r="AS3309" s="7" t="s">
        <v>3976</v>
      </c>
      <c r="AU3309" s="7" t="str">
        <f t="shared" si="1004"/>
        <v>hp_219149367;atk_43270204;hit_500000;miss_120;cirt_0;cirtSub_-3500</v>
      </c>
    </row>
    <row r="3310" spans="22:47" x14ac:dyDescent="0.2">
      <c r="V3310" s="7" t="str">
        <f t="shared" si="1000"/>
        <v>诞生岛38-10</v>
      </c>
      <c r="W3310" s="7">
        <f t="shared" si="1009"/>
        <v>6439</v>
      </c>
      <c r="X3310" s="9" t="s">
        <v>4014</v>
      </c>
      <c r="Y3310" s="9">
        <v>10</v>
      </c>
      <c r="Z3310" s="8">
        <f t="shared" si="1005"/>
        <v>18040</v>
      </c>
      <c r="AA3310" s="6" t="s">
        <v>3967</v>
      </c>
      <c r="AB3310" s="6">
        <v>42798821</v>
      </c>
      <c r="AC3310" s="6">
        <f t="shared" si="1010"/>
        <v>3.8774999999999999</v>
      </c>
      <c r="AD3310" s="6">
        <f t="shared" si="1011"/>
        <v>165952428</v>
      </c>
      <c r="AE3310" s="6">
        <f t="shared" si="1015"/>
        <v>49409724</v>
      </c>
      <c r="AF3310" s="6">
        <v>3870000</v>
      </c>
      <c r="AG3310" s="11">
        <f t="shared" si="1013"/>
        <v>219232152</v>
      </c>
      <c r="AH3310">
        <f t="shared" si="1012"/>
        <v>5.1223876470802781</v>
      </c>
      <c r="AI3310" s="53">
        <v>0.9</v>
      </c>
      <c r="AJ3310" s="7" t="str">
        <f t="shared" si="1001"/>
        <v>hp_219232152</v>
      </c>
      <c r="AK3310" s="7" t="s">
        <v>3968</v>
      </c>
      <c r="AL3310" s="7">
        <v>9391720</v>
      </c>
      <c r="AM3310" s="7">
        <f>INT(IF(MOD(Y3310,3)=0,INT(AL3310*0.55),INT(AL3310*0.35)))</f>
        <v>3287102</v>
      </c>
      <c r="AN3310" s="54">
        <f t="shared" si="1002"/>
        <v>43297227</v>
      </c>
      <c r="AO3310" s="7" t="str">
        <f t="shared" si="1003"/>
        <v>atk_43297227</v>
      </c>
      <c r="AP3310" s="7" t="s">
        <v>3973</v>
      </c>
      <c r="AQ3310" s="7" t="s">
        <v>4001</v>
      </c>
      <c r="AR3310" s="7" t="s">
        <v>3975</v>
      </c>
      <c r="AS3310" s="7" t="s">
        <v>3976</v>
      </c>
      <c r="AU3310" s="7" t="str">
        <f t="shared" si="1004"/>
        <v>hp_219232152;atk_43297227;hit_500000;miss_120;cirt_0;cirtSub_-3500</v>
      </c>
    </row>
    <row r="3311" spans="22:47" x14ac:dyDescent="0.2">
      <c r="V3311" s="7" t="str">
        <f t="shared" si="1000"/>
        <v>诞生岛39-1</v>
      </c>
      <c r="W3311" s="7">
        <f t="shared" si="1009"/>
        <v>6441</v>
      </c>
      <c r="X3311" s="9" t="s">
        <v>4015</v>
      </c>
      <c r="Y3311" s="9">
        <v>1</v>
      </c>
      <c r="Z3311" s="8">
        <f t="shared" si="1005"/>
        <v>18041</v>
      </c>
      <c r="AA3311" s="6" t="s">
        <v>3967</v>
      </c>
      <c r="AB3311" s="6">
        <v>42820173</v>
      </c>
      <c r="AC3311" s="6">
        <f t="shared" si="1010"/>
        <v>3.8800000000000003</v>
      </c>
      <c r="AD3311" s="6">
        <f t="shared" si="1011"/>
        <v>166142271</v>
      </c>
      <c r="AE3311" s="6">
        <f t="shared" ref="AE3311" si="1016">IF(MOD(Y3311,1)=0,INT(AD3310*0.3),0)</f>
        <v>49785728</v>
      </c>
      <c r="AF3311" s="6">
        <v>3870000</v>
      </c>
      <c r="AG3311" s="11">
        <f t="shared" si="1013"/>
        <v>219797999</v>
      </c>
      <c r="AH3311">
        <f t="shared" si="1012"/>
        <v>5.1330478977747243</v>
      </c>
      <c r="AI3311" s="53">
        <v>0.9</v>
      </c>
      <c r="AJ3311" s="7" t="str">
        <f t="shared" si="1001"/>
        <v>hp_219797999</v>
      </c>
      <c r="AK3311" s="7" t="s">
        <v>3968</v>
      </c>
      <c r="AL3311" s="7">
        <v>9398720</v>
      </c>
      <c r="AM3311" s="7">
        <f>INT(IF(MOD(Y3311,3)=0,INT(AL3311*0.55),INT(AL3311*0.35)))</f>
        <v>3289552</v>
      </c>
      <c r="AN3311" s="54">
        <f t="shared" si="1002"/>
        <v>43419671</v>
      </c>
      <c r="AO3311" s="7" t="str">
        <f t="shared" si="1003"/>
        <v>atk_43419671</v>
      </c>
      <c r="AP3311" s="7" t="s">
        <v>3973</v>
      </c>
      <c r="AQ3311" s="7" t="s">
        <v>4001</v>
      </c>
      <c r="AR3311" s="7" t="s">
        <v>3975</v>
      </c>
      <c r="AS3311" s="7" t="s">
        <v>3976</v>
      </c>
      <c r="AU3311" s="7" t="str">
        <f t="shared" si="1004"/>
        <v>hp_219797999;atk_43419671;hit_500000;miss_120;cirt_0;cirtSub_-3500</v>
      </c>
    </row>
    <row r="3312" spans="22:47" x14ac:dyDescent="0.2">
      <c r="V3312" s="7" t="str">
        <f t="shared" si="1000"/>
        <v>诞生岛39-2</v>
      </c>
      <c r="W3312" s="7">
        <f t="shared" si="1009"/>
        <v>6443</v>
      </c>
      <c r="X3312" s="9" t="s">
        <v>4015</v>
      </c>
      <c r="Y3312" s="9">
        <v>2</v>
      </c>
      <c r="Z3312" s="8">
        <f t="shared" si="1005"/>
        <v>18043</v>
      </c>
      <c r="AA3312" s="6" t="s">
        <v>3967</v>
      </c>
      <c r="AB3312" s="6">
        <v>42841528</v>
      </c>
      <c r="AC3312" s="6">
        <f t="shared" si="1010"/>
        <v>3.8800000000000003</v>
      </c>
      <c r="AD3312" s="6">
        <f t="shared" si="1011"/>
        <v>166225128</v>
      </c>
      <c r="AE3312" s="6">
        <f t="shared" si="1015"/>
        <v>49785728</v>
      </c>
      <c r="AF3312" s="6">
        <v>3870000</v>
      </c>
      <c r="AG3312" s="11">
        <f t="shared" si="1013"/>
        <v>219880856</v>
      </c>
      <c r="AH3312">
        <f t="shared" si="1012"/>
        <v>5.1324232879835661</v>
      </c>
      <c r="AI3312" s="53">
        <v>0.9</v>
      </c>
      <c r="AJ3312" s="7" t="str">
        <f t="shared" si="1001"/>
        <v>hp_219880856</v>
      </c>
      <c r="AK3312" s="7" t="s">
        <v>3968</v>
      </c>
      <c r="AL3312" s="7">
        <v>9405720</v>
      </c>
      <c r="AM3312" s="7">
        <f>INT(IF(MOD(Y3312,3)=0,INT(AL3312*0.55),INT(AL3312*0.35)))</f>
        <v>3292002</v>
      </c>
      <c r="AN3312" s="54">
        <f t="shared" si="1002"/>
        <v>43446722</v>
      </c>
      <c r="AO3312" s="7" t="str">
        <f t="shared" si="1003"/>
        <v>atk_43446722</v>
      </c>
      <c r="AP3312" s="7" t="s">
        <v>3973</v>
      </c>
      <c r="AQ3312" s="7" t="s">
        <v>4001</v>
      </c>
      <c r="AR3312" s="7" t="s">
        <v>3975</v>
      </c>
      <c r="AS3312" s="7" t="s">
        <v>3976</v>
      </c>
      <c r="AU3312" s="7" t="str">
        <f t="shared" si="1004"/>
        <v>hp_219880856;atk_43446722;hit_500000;miss_120;cirt_0;cirtSub_-3500</v>
      </c>
    </row>
    <row r="3313" spans="22:47" x14ac:dyDescent="0.2">
      <c r="V3313" s="7" t="str">
        <f t="shared" si="1000"/>
        <v>诞生岛39-3</v>
      </c>
      <c r="W3313" s="7">
        <f t="shared" si="1009"/>
        <v>6445</v>
      </c>
      <c r="X3313" s="9" t="s">
        <v>4015</v>
      </c>
      <c r="Y3313" s="9">
        <v>3</v>
      </c>
      <c r="Z3313" s="8">
        <f t="shared" si="1005"/>
        <v>18046</v>
      </c>
      <c r="AA3313" s="6" t="s">
        <v>3967</v>
      </c>
      <c r="AB3313" s="6">
        <v>42862884</v>
      </c>
      <c r="AC3313" s="6">
        <f t="shared" si="1010"/>
        <v>3.8825000000000003</v>
      </c>
      <c r="AD3313" s="6">
        <f t="shared" si="1011"/>
        <v>166415147</v>
      </c>
      <c r="AE3313" s="6">
        <f t="shared" si="1015"/>
        <v>49785728</v>
      </c>
      <c r="AF3313" s="6">
        <v>3870000</v>
      </c>
      <c r="AG3313" s="11">
        <f t="shared" si="1013"/>
        <v>220070875</v>
      </c>
      <c r="AH3313">
        <f t="shared" si="1012"/>
        <v>5.1342992926000965</v>
      </c>
      <c r="AI3313" s="53">
        <v>0.9</v>
      </c>
      <c r="AJ3313" s="7" t="str">
        <f t="shared" si="1001"/>
        <v>hp_220070875</v>
      </c>
      <c r="AK3313" s="7" t="s">
        <v>3968</v>
      </c>
      <c r="AL3313" s="7">
        <v>9412720</v>
      </c>
      <c r="AM3313" s="7">
        <f>INT(IF(MOD(Y3313,3)=0,INT(AL3313*0.55),INT(AL3313*0.35)))</f>
        <v>5176996</v>
      </c>
      <c r="AN3313" s="54">
        <f t="shared" si="1002"/>
        <v>43494949</v>
      </c>
      <c r="AO3313" s="7" t="str">
        <f t="shared" si="1003"/>
        <v>atk_43494949</v>
      </c>
      <c r="AP3313" s="7" t="s">
        <v>3973</v>
      </c>
      <c r="AQ3313" s="7" t="s">
        <v>4001</v>
      </c>
      <c r="AR3313" s="7" t="s">
        <v>3975</v>
      </c>
      <c r="AS3313" s="7" t="s">
        <v>3976</v>
      </c>
      <c r="AU3313" s="7" t="str">
        <f t="shared" si="1004"/>
        <v>hp_220070875;atk_43494949;hit_500000;miss_120;cirt_0;cirtSub_-3500</v>
      </c>
    </row>
    <row r="3314" spans="22:47" x14ac:dyDescent="0.2">
      <c r="V3314" s="7" t="str">
        <f t="shared" si="1000"/>
        <v>诞生岛39-4</v>
      </c>
      <c r="W3314" s="7">
        <f t="shared" si="1009"/>
        <v>6447</v>
      </c>
      <c r="X3314" s="9" t="s">
        <v>4015</v>
      </c>
      <c r="Y3314" s="9">
        <v>4</v>
      </c>
      <c r="Z3314" s="8">
        <f t="shared" si="1005"/>
        <v>18050</v>
      </c>
      <c r="AA3314" s="6" t="s">
        <v>3967</v>
      </c>
      <c r="AB3314" s="6">
        <v>42884242</v>
      </c>
      <c r="AC3314" s="6">
        <f t="shared" si="1010"/>
        <v>3.8825000000000003</v>
      </c>
      <c r="AD3314" s="6">
        <f t="shared" si="1011"/>
        <v>166498069</v>
      </c>
      <c r="AE3314" s="6">
        <f t="shared" si="1015"/>
        <v>49785728</v>
      </c>
      <c r="AF3314" s="6">
        <v>3870000</v>
      </c>
      <c r="AG3314" s="11">
        <f t="shared" si="1013"/>
        <v>220153797</v>
      </c>
      <c r="AH3314">
        <f t="shared" si="1012"/>
        <v>5.1336758383184202</v>
      </c>
      <c r="AI3314" s="53">
        <v>0.9</v>
      </c>
      <c r="AJ3314" s="7" t="str">
        <f t="shared" si="1001"/>
        <v>hp_220153797</v>
      </c>
      <c r="AK3314" s="7" t="s">
        <v>3968</v>
      </c>
      <c r="AL3314" s="7">
        <v>9419720</v>
      </c>
      <c r="AM3314" s="7">
        <f>INT(IF(MOD(Y3314,3)=0,INT(AL3314*0.55),INT(AL3314*0.35)))</f>
        <v>3296902</v>
      </c>
      <c r="AN3314" s="54">
        <f t="shared" si="1002"/>
        <v>43522010</v>
      </c>
      <c r="AO3314" s="7" t="str">
        <f t="shared" si="1003"/>
        <v>atk_43522010</v>
      </c>
      <c r="AP3314" s="7" t="s">
        <v>3973</v>
      </c>
      <c r="AQ3314" s="7" t="s">
        <v>4001</v>
      </c>
      <c r="AR3314" s="7" t="s">
        <v>3975</v>
      </c>
      <c r="AS3314" s="7" t="s">
        <v>3976</v>
      </c>
      <c r="AU3314" s="7" t="str">
        <f t="shared" si="1004"/>
        <v>hp_220153797;atk_43522010;hit_500000;miss_120;cirt_0;cirtSub_-3500</v>
      </c>
    </row>
    <row r="3315" spans="22:47" x14ac:dyDescent="0.2">
      <c r="V3315" s="7" t="str">
        <f t="shared" si="1000"/>
        <v>诞生岛39-5</v>
      </c>
      <c r="W3315" s="7">
        <f t="shared" si="1009"/>
        <v>6449</v>
      </c>
      <c r="X3315" s="9" t="s">
        <v>4015</v>
      </c>
      <c r="Y3315" s="9">
        <v>5</v>
      </c>
      <c r="Z3315" s="8">
        <f t="shared" si="1005"/>
        <v>18055</v>
      </c>
      <c r="AA3315" s="6" t="s">
        <v>3967</v>
      </c>
      <c r="AB3315" s="6">
        <v>42905601</v>
      </c>
      <c r="AC3315" s="6">
        <f t="shared" si="1010"/>
        <v>3.8825000000000003</v>
      </c>
      <c r="AD3315" s="6">
        <f t="shared" si="1011"/>
        <v>166580995</v>
      </c>
      <c r="AE3315" s="6">
        <f t="shared" si="1015"/>
        <v>49785728</v>
      </c>
      <c r="AF3315" s="6">
        <v>3870000</v>
      </c>
      <c r="AG3315" s="11">
        <f t="shared" si="1013"/>
        <v>220236723</v>
      </c>
      <c r="AH3315">
        <f t="shared" si="1012"/>
        <v>5.1330529783279344</v>
      </c>
      <c r="AI3315" s="53">
        <v>0.9</v>
      </c>
      <c r="AJ3315" s="7" t="str">
        <f t="shared" si="1001"/>
        <v>hp_220236723</v>
      </c>
      <c r="AK3315" s="7" t="s">
        <v>3968</v>
      </c>
      <c r="AL3315" s="7">
        <v>9426720</v>
      </c>
      <c r="AM3315" s="7">
        <f>INT(IF(MOD(Y3315,3)=0,INT(AL3315*0.55),INT(AL3315*0.35)))</f>
        <v>3299352</v>
      </c>
      <c r="AN3315" s="54">
        <f t="shared" si="1002"/>
        <v>43549067</v>
      </c>
      <c r="AO3315" s="7" t="str">
        <f t="shared" si="1003"/>
        <v>atk_43549067</v>
      </c>
      <c r="AP3315" s="7" t="s">
        <v>3973</v>
      </c>
      <c r="AQ3315" s="7" t="s">
        <v>4001</v>
      </c>
      <c r="AR3315" s="7" t="s">
        <v>3975</v>
      </c>
      <c r="AS3315" s="7" t="s">
        <v>3976</v>
      </c>
      <c r="AU3315" s="7" t="str">
        <f t="shared" si="1004"/>
        <v>hp_220236723;atk_43549067;hit_500000;miss_120;cirt_0;cirtSub_-3500</v>
      </c>
    </row>
    <row r="3316" spans="22:47" x14ac:dyDescent="0.2">
      <c r="V3316" s="7" t="str">
        <f t="shared" si="1000"/>
        <v>诞生岛39-6</v>
      </c>
      <c r="W3316" s="7">
        <f t="shared" si="1009"/>
        <v>6451</v>
      </c>
      <c r="X3316" s="9" t="s">
        <v>4015</v>
      </c>
      <c r="Y3316" s="9">
        <v>6</v>
      </c>
      <c r="Z3316" s="8">
        <f t="shared" si="1005"/>
        <v>18061</v>
      </c>
      <c r="AA3316" s="6" t="s">
        <v>3967</v>
      </c>
      <c r="AB3316" s="6">
        <v>42926961</v>
      </c>
      <c r="AC3316" s="6">
        <f t="shared" si="1010"/>
        <v>3.8850000000000002</v>
      </c>
      <c r="AD3316" s="6">
        <f t="shared" si="1011"/>
        <v>166771243</v>
      </c>
      <c r="AE3316" s="6">
        <f t="shared" si="1015"/>
        <v>49785728</v>
      </c>
      <c r="AF3316" s="6">
        <v>3870000</v>
      </c>
      <c r="AG3316" s="11">
        <f t="shared" si="1013"/>
        <v>220426971</v>
      </c>
      <c r="AH3316">
        <f t="shared" si="1012"/>
        <v>5.1349307257040628</v>
      </c>
      <c r="AI3316" s="53">
        <v>0.9</v>
      </c>
      <c r="AJ3316" s="7" t="str">
        <f t="shared" si="1001"/>
        <v>hp_220426971</v>
      </c>
      <c r="AK3316" s="7" t="s">
        <v>3968</v>
      </c>
      <c r="AL3316" s="7">
        <v>9433720</v>
      </c>
      <c r="AM3316" s="7">
        <f>INT(IF(MOD(Y3316,3)=0,INT(AL3316*0.55),INT(AL3316*0.35)))</f>
        <v>5188546</v>
      </c>
      <c r="AN3316" s="54">
        <f t="shared" si="1002"/>
        <v>43597348</v>
      </c>
      <c r="AO3316" s="7" t="str">
        <f t="shared" si="1003"/>
        <v>atk_43597348</v>
      </c>
      <c r="AP3316" s="7" t="s">
        <v>3973</v>
      </c>
      <c r="AQ3316" s="7" t="s">
        <v>4001</v>
      </c>
      <c r="AR3316" s="7" t="s">
        <v>3975</v>
      </c>
      <c r="AS3316" s="7" t="s">
        <v>3976</v>
      </c>
      <c r="AU3316" s="7" t="str">
        <f t="shared" si="1004"/>
        <v>hp_220426971;atk_43597348;hit_500000;miss_120;cirt_0;cirtSub_-3500</v>
      </c>
    </row>
    <row r="3317" spans="22:47" x14ac:dyDescent="0.2">
      <c r="V3317" s="7" t="str">
        <f t="shared" si="1000"/>
        <v>诞生岛39-7</v>
      </c>
      <c r="W3317" s="7">
        <f t="shared" si="1009"/>
        <v>6453</v>
      </c>
      <c r="X3317" s="9" t="s">
        <v>4015</v>
      </c>
      <c r="Y3317" s="9">
        <v>7</v>
      </c>
      <c r="Z3317" s="8">
        <f t="shared" si="1005"/>
        <v>18068</v>
      </c>
      <c r="AA3317" s="6" t="s">
        <v>3967</v>
      </c>
      <c r="AB3317" s="6">
        <v>42948324</v>
      </c>
      <c r="AC3317" s="6">
        <f t="shared" si="1010"/>
        <v>3.8850000000000002</v>
      </c>
      <c r="AD3317" s="6">
        <f t="shared" si="1011"/>
        <v>166854238</v>
      </c>
      <c r="AE3317" s="6">
        <f t="shared" si="1015"/>
        <v>49785728</v>
      </c>
      <c r="AF3317" s="6">
        <v>3870000</v>
      </c>
      <c r="AG3317" s="11">
        <f t="shared" si="1013"/>
        <v>220509966</v>
      </c>
      <c r="AH3317">
        <f t="shared" si="1012"/>
        <v>5.1343089895661587</v>
      </c>
      <c r="AI3317" s="53">
        <v>0.9</v>
      </c>
      <c r="AJ3317" s="7" t="str">
        <f t="shared" si="1001"/>
        <v>hp_220509966</v>
      </c>
      <c r="AK3317" s="7" t="s">
        <v>3968</v>
      </c>
      <c r="AL3317" s="7">
        <v>9440720</v>
      </c>
      <c r="AM3317" s="7">
        <f>INT(IF(MOD(Y3317,3)=0,INT(AL3317*0.55),INT(AL3317*0.35)))</f>
        <v>3304252</v>
      </c>
      <c r="AN3317" s="54">
        <f t="shared" si="1002"/>
        <v>43624416</v>
      </c>
      <c r="AO3317" s="7" t="str">
        <f t="shared" si="1003"/>
        <v>atk_43624416</v>
      </c>
      <c r="AP3317" s="7" t="s">
        <v>3973</v>
      </c>
      <c r="AQ3317" s="7" t="s">
        <v>4001</v>
      </c>
      <c r="AR3317" s="7" t="s">
        <v>3975</v>
      </c>
      <c r="AS3317" s="7" t="s">
        <v>3976</v>
      </c>
      <c r="AU3317" s="7" t="str">
        <f t="shared" si="1004"/>
        <v>hp_220509966;atk_43624416;hit_500000;miss_120;cirt_0;cirtSub_-3500</v>
      </c>
    </row>
    <row r="3318" spans="22:47" x14ac:dyDescent="0.2">
      <c r="V3318" s="7" t="str">
        <f t="shared" si="1000"/>
        <v>诞生岛39-8</v>
      </c>
      <c r="W3318" s="7">
        <f t="shared" si="1009"/>
        <v>6455</v>
      </c>
      <c r="X3318" s="9" t="s">
        <v>4015</v>
      </c>
      <c r="Y3318" s="9">
        <v>8</v>
      </c>
      <c r="Z3318" s="8">
        <f t="shared" si="1005"/>
        <v>18076</v>
      </c>
      <c r="AA3318" s="6" t="s">
        <v>3967</v>
      </c>
      <c r="AB3318" s="6">
        <v>42969690</v>
      </c>
      <c r="AC3318" s="6">
        <f t="shared" si="1010"/>
        <v>3.8850000000000002</v>
      </c>
      <c r="AD3318" s="6">
        <f t="shared" si="1011"/>
        <v>166937245</v>
      </c>
      <c r="AE3318" s="6">
        <f t="shared" si="1015"/>
        <v>49785728</v>
      </c>
      <c r="AF3318" s="6">
        <v>3870000</v>
      </c>
      <c r="AG3318" s="11">
        <f t="shared" si="1013"/>
        <v>220592973</v>
      </c>
      <c r="AH3318">
        <f t="shared" si="1012"/>
        <v>5.1336877924881472</v>
      </c>
      <c r="AI3318" s="53">
        <v>0.9</v>
      </c>
      <c r="AJ3318" s="7" t="str">
        <f t="shared" si="1001"/>
        <v>hp_220592973</v>
      </c>
      <c r="AK3318" s="7" t="s">
        <v>3968</v>
      </c>
      <c r="AL3318" s="7">
        <v>9447720</v>
      </c>
      <c r="AM3318" s="7">
        <f>INT(IF(MOD(Y3318,3)=0,INT(AL3318*0.55),INT(AL3318*0.35)))</f>
        <v>3306702</v>
      </c>
      <c r="AN3318" s="54">
        <f t="shared" si="1002"/>
        <v>43651480</v>
      </c>
      <c r="AO3318" s="7" t="str">
        <f t="shared" si="1003"/>
        <v>atk_43651480</v>
      </c>
      <c r="AP3318" s="7" t="s">
        <v>3973</v>
      </c>
      <c r="AQ3318" s="7" t="s">
        <v>4001</v>
      </c>
      <c r="AR3318" s="7" t="s">
        <v>3975</v>
      </c>
      <c r="AS3318" s="7" t="s">
        <v>3976</v>
      </c>
      <c r="AU3318" s="7" t="str">
        <f t="shared" si="1004"/>
        <v>hp_220592973;atk_43651480;hit_500000;miss_120;cirt_0;cirtSub_-3500</v>
      </c>
    </row>
    <row r="3319" spans="22:47" x14ac:dyDescent="0.2">
      <c r="V3319" s="7" t="str">
        <f t="shared" si="1000"/>
        <v>诞生岛39-9</v>
      </c>
      <c r="W3319" s="7">
        <f t="shared" si="1009"/>
        <v>6457</v>
      </c>
      <c r="X3319" s="9" t="s">
        <v>4015</v>
      </c>
      <c r="Y3319" s="9">
        <v>9</v>
      </c>
      <c r="Z3319" s="8">
        <f t="shared" si="1005"/>
        <v>18085</v>
      </c>
      <c r="AA3319" s="6" t="s">
        <v>3967</v>
      </c>
      <c r="AB3319" s="6">
        <v>42991057</v>
      </c>
      <c r="AC3319" s="6">
        <f t="shared" si="1010"/>
        <v>3.8875000000000002</v>
      </c>
      <c r="AD3319" s="6">
        <f t="shared" si="1011"/>
        <v>167127734</v>
      </c>
      <c r="AE3319" s="6">
        <f t="shared" si="1015"/>
        <v>49785728</v>
      </c>
      <c r="AF3319" s="6">
        <v>3870000</v>
      </c>
      <c r="AG3319" s="11">
        <f t="shared" si="1013"/>
        <v>220783462</v>
      </c>
      <c r="AH3319">
        <f t="shared" si="1012"/>
        <v>5.135567194823798</v>
      </c>
      <c r="AI3319" s="53">
        <v>0.9</v>
      </c>
      <c r="AJ3319" s="7" t="str">
        <f t="shared" si="1001"/>
        <v>hp_220783462</v>
      </c>
      <c r="AK3319" s="7" t="s">
        <v>3968</v>
      </c>
      <c r="AL3319" s="7">
        <v>9454720</v>
      </c>
      <c r="AM3319" s="7">
        <f>INT(IF(MOD(Y3319,3)=0,INT(AL3319*0.55),INT(AL3319*0.35)))</f>
        <v>5200096</v>
      </c>
      <c r="AN3319" s="54">
        <f t="shared" si="1002"/>
        <v>43699814</v>
      </c>
      <c r="AO3319" s="7" t="str">
        <f t="shared" si="1003"/>
        <v>atk_43699814</v>
      </c>
      <c r="AP3319" s="7" t="s">
        <v>3973</v>
      </c>
      <c r="AQ3319" s="7" t="s">
        <v>4001</v>
      </c>
      <c r="AR3319" s="7" t="s">
        <v>3975</v>
      </c>
      <c r="AS3319" s="7" t="s">
        <v>3976</v>
      </c>
      <c r="AU3319" s="7" t="str">
        <f t="shared" si="1004"/>
        <v>hp_220783462;atk_43699814;hit_500000;miss_120;cirt_0;cirtSub_-3500</v>
      </c>
    </row>
    <row r="3320" spans="22:47" x14ac:dyDescent="0.2">
      <c r="V3320" s="7" t="str">
        <f t="shared" si="1000"/>
        <v>诞生岛39-10</v>
      </c>
      <c r="W3320" s="7">
        <f t="shared" si="1009"/>
        <v>6459</v>
      </c>
      <c r="X3320" s="9" t="s">
        <v>4015</v>
      </c>
      <c r="Y3320" s="9">
        <v>10</v>
      </c>
      <c r="Z3320" s="8">
        <f t="shared" si="1005"/>
        <v>18095</v>
      </c>
      <c r="AA3320" s="6" t="s">
        <v>3967</v>
      </c>
      <c r="AB3320" s="6">
        <v>43012425</v>
      </c>
      <c r="AC3320" s="6">
        <f t="shared" si="1010"/>
        <v>3.8875000000000002</v>
      </c>
      <c r="AD3320" s="6">
        <f t="shared" si="1011"/>
        <v>167210802</v>
      </c>
      <c r="AE3320" s="6">
        <f t="shared" si="1015"/>
        <v>49785728</v>
      </c>
      <c r="AF3320" s="6">
        <v>3870000</v>
      </c>
      <c r="AG3320" s="11">
        <f t="shared" si="1013"/>
        <v>220866530</v>
      </c>
      <c r="AH3320">
        <f t="shared" si="1012"/>
        <v>5.1349471693353719</v>
      </c>
      <c r="AI3320" s="53">
        <v>0.9</v>
      </c>
      <c r="AJ3320" s="7" t="str">
        <f t="shared" si="1001"/>
        <v>hp_220866530</v>
      </c>
      <c r="AK3320" s="7" t="s">
        <v>3968</v>
      </c>
      <c r="AL3320" s="7">
        <v>9461720</v>
      </c>
      <c r="AM3320" s="7">
        <f>INT(IF(MOD(Y3320,3)=0,INT(AL3320*0.55),INT(AL3320*0.35)))</f>
        <v>3311602</v>
      </c>
      <c r="AN3320" s="54">
        <f t="shared" si="1002"/>
        <v>43726889</v>
      </c>
      <c r="AO3320" s="7" t="str">
        <f t="shared" si="1003"/>
        <v>atk_43726889</v>
      </c>
      <c r="AP3320" s="7" t="s">
        <v>3973</v>
      </c>
      <c r="AQ3320" s="7" t="s">
        <v>4001</v>
      </c>
      <c r="AR3320" s="7" t="s">
        <v>3975</v>
      </c>
      <c r="AS3320" s="7" t="s">
        <v>3976</v>
      </c>
      <c r="AU3320" s="7" t="str">
        <f t="shared" si="1004"/>
        <v>hp_220866530;atk_43726889;hit_500000;miss_120;cirt_0;cirtSub_-3500</v>
      </c>
    </row>
    <row r="3321" spans="22:47" x14ac:dyDescent="0.2">
      <c r="V3321" s="7" t="str">
        <f t="shared" si="1000"/>
        <v>诞生岛40-1</v>
      </c>
      <c r="W3321" s="7">
        <f t="shared" si="1009"/>
        <v>6461</v>
      </c>
      <c r="X3321" s="9" t="s">
        <v>4016</v>
      </c>
      <c r="Y3321" s="9">
        <v>1</v>
      </c>
      <c r="Z3321" s="8">
        <f t="shared" si="1005"/>
        <v>18096</v>
      </c>
      <c r="AA3321" s="6" t="s">
        <v>3967</v>
      </c>
      <c r="AB3321" s="6">
        <v>43033794</v>
      </c>
      <c r="AC3321" s="6">
        <f t="shared" si="1010"/>
        <v>3.89</v>
      </c>
      <c r="AD3321" s="6">
        <f t="shared" si="1011"/>
        <v>167401458</v>
      </c>
      <c r="AE3321" s="6">
        <f t="shared" ref="AE3321" si="1017">IF(MOD(Y3321,1)=0,INT(AD3320*0.3),0)</f>
        <v>50163240</v>
      </c>
      <c r="AF3321" s="6">
        <v>3870000</v>
      </c>
      <c r="AG3321" s="11">
        <f t="shared" si="1013"/>
        <v>221434698</v>
      </c>
      <c r="AH3321">
        <f t="shared" si="1012"/>
        <v>5.1456001764566706</v>
      </c>
      <c r="AI3321" s="53">
        <v>0.9</v>
      </c>
      <c r="AJ3321" s="7" t="str">
        <f t="shared" si="1001"/>
        <v>hp_221434698</v>
      </c>
      <c r="AK3321" s="7" t="s">
        <v>3968</v>
      </c>
      <c r="AL3321" s="7">
        <v>9468720</v>
      </c>
      <c r="AM3321" s="7">
        <f>INT(IF(MOD(Y3321,3)=0,INT(AL3321*0.55),INT(AL3321*0.35)))</f>
        <v>3314052</v>
      </c>
      <c r="AN3321" s="54">
        <f t="shared" si="1002"/>
        <v>43850022</v>
      </c>
      <c r="AO3321" s="7" t="str">
        <f t="shared" si="1003"/>
        <v>atk_43850022</v>
      </c>
      <c r="AP3321" s="7" t="s">
        <v>3973</v>
      </c>
      <c r="AQ3321" s="7" t="s">
        <v>4001</v>
      </c>
      <c r="AR3321" s="7" t="s">
        <v>3975</v>
      </c>
      <c r="AS3321" s="7" t="s">
        <v>3976</v>
      </c>
      <c r="AU3321" s="7" t="str">
        <f t="shared" si="1004"/>
        <v>hp_221434698;atk_43850022;hit_500000;miss_120;cirt_0;cirtSub_-3500</v>
      </c>
    </row>
    <row r="3322" spans="22:47" x14ac:dyDescent="0.2">
      <c r="V3322" s="7" t="str">
        <f t="shared" si="1000"/>
        <v>诞生岛40-2</v>
      </c>
      <c r="W3322" s="7">
        <f t="shared" si="1009"/>
        <v>6463</v>
      </c>
      <c r="X3322" s="9" t="s">
        <v>4016</v>
      </c>
      <c r="Y3322" s="9">
        <v>2</v>
      </c>
      <c r="Z3322" s="8">
        <f t="shared" si="1005"/>
        <v>18098</v>
      </c>
      <c r="AA3322" s="6" t="s">
        <v>3967</v>
      </c>
      <c r="AB3322" s="6">
        <v>43055166</v>
      </c>
      <c r="AC3322" s="6">
        <f t="shared" si="1010"/>
        <v>3.89</v>
      </c>
      <c r="AD3322" s="6">
        <f t="shared" si="1011"/>
        <v>167484595</v>
      </c>
      <c r="AE3322" s="6">
        <f t="shared" si="1015"/>
        <v>50163240</v>
      </c>
      <c r="AF3322" s="6">
        <v>3870000</v>
      </c>
      <c r="AG3322" s="11">
        <f t="shared" si="1013"/>
        <v>221517835</v>
      </c>
      <c r="AH3322">
        <f t="shared" si="1012"/>
        <v>5.1449769117136839</v>
      </c>
      <c r="AI3322" s="53">
        <v>0.9</v>
      </c>
      <c r="AJ3322" s="7" t="str">
        <f t="shared" si="1001"/>
        <v>hp_221517835</v>
      </c>
      <c r="AK3322" s="7" t="s">
        <v>3968</v>
      </c>
      <c r="AL3322" s="7">
        <v>9475720</v>
      </c>
      <c r="AM3322" s="7">
        <f>INT(IF(MOD(Y3322,3)=0,INT(AL3322*0.55),INT(AL3322*0.35)))</f>
        <v>3316502</v>
      </c>
      <c r="AN3322" s="54">
        <f t="shared" si="1002"/>
        <v>43877124</v>
      </c>
      <c r="AO3322" s="7" t="str">
        <f t="shared" si="1003"/>
        <v>atk_43877124</v>
      </c>
      <c r="AP3322" s="7" t="s">
        <v>3973</v>
      </c>
      <c r="AQ3322" s="7" t="s">
        <v>4001</v>
      </c>
      <c r="AR3322" s="7" t="s">
        <v>3975</v>
      </c>
      <c r="AS3322" s="7" t="s">
        <v>3976</v>
      </c>
      <c r="AU3322" s="7" t="str">
        <f t="shared" si="1004"/>
        <v>hp_221517835;atk_43877124;hit_500000;miss_120;cirt_0;cirtSub_-3500</v>
      </c>
    </row>
    <row r="3323" spans="22:47" x14ac:dyDescent="0.2">
      <c r="V3323" s="7" t="str">
        <f t="shared" si="1000"/>
        <v>诞生岛40-3</v>
      </c>
      <c r="W3323" s="7">
        <f t="shared" si="1009"/>
        <v>6465</v>
      </c>
      <c r="X3323" s="9" t="s">
        <v>4016</v>
      </c>
      <c r="Y3323" s="9">
        <v>3</v>
      </c>
      <c r="Z3323" s="8">
        <f t="shared" si="1005"/>
        <v>18101</v>
      </c>
      <c r="AA3323" s="6" t="s">
        <v>3967</v>
      </c>
      <c r="AB3323" s="6">
        <v>43076540</v>
      </c>
      <c r="AC3323" s="6">
        <f t="shared" si="1010"/>
        <v>3.8925000000000001</v>
      </c>
      <c r="AD3323" s="6">
        <f t="shared" si="1011"/>
        <v>167675431</v>
      </c>
      <c r="AE3323" s="6">
        <f t="shared" si="1015"/>
        <v>50163240</v>
      </c>
      <c r="AF3323" s="6">
        <v>3870000</v>
      </c>
      <c r="AG3323" s="11">
        <f t="shared" si="1013"/>
        <v>221708671</v>
      </c>
      <c r="AH3323">
        <f t="shared" si="1012"/>
        <v>5.1468542041677443</v>
      </c>
      <c r="AI3323" s="53">
        <v>0.9</v>
      </c>
      <c r="AJ3323" s="7" t="str">
        <f t="shared" si="1001"/>
        <v>hp_221708671</v>
      </c>
      <c r="AK3323" s="7" t="s">
        <v>3968</v>
      </c>
      <c r="AL3323" s="7">
        <v>9482720</v>
      </c>
      <c r="AM3323" s="7">
        <f>INT(IF(MOD(Y3323,3)=0,INT(AL3323*0.55),INT(AL3323*0.35)))</f>
        <v>5215496</v>
      </c>
      <c r="AN3323" s="54">
        <f t="shared" si="1002"/>
        <v>43925559</v>
      </c>
      <c r="AO3323" s="7" t="str">
        <f t="shared" si="1003"/>
        <v>atk_43925559</v>
      </c>
      <c r="AP3323" s="7" t="s">
        <v>3973</v>
      </c>
      <c r="AQ3323" s="7" t="s">
        <v>4001</v>
      </c>
      <c r="AR3323" s="7" t="s">
        <v>3975</v>
      </c>
      <c r="AS3323" s="7" t="s">
        <v>3976</v>
      </c>
      <c r="AU3323" s="7" t="str">
        <f t="shared" si="1004"/>
        <v>hp_221708671;atk_43925559;hit_500000;miss_120;cirt_0;cirtSub_-3500</v>
      </c>
    </row>
    <row r="3324" spans="22:47" x14ac:dyDescent="0.2">
      <c r="V3324" s="7" t="str">
        <f t="shared" si="1000"/>
        <v>诞生岛40-4</v>
      </c>
      <c r="W3324" s="7">
        <f t="shared" si="1009"/>
        <v>6467</v>
      </c>
      <c r="X3324" s="9" t="s">
        <v>4016</v>
      </c>
      <c r="Y3324" s="9">
        <v>4</v>
      </c>
      <c r="Z3324" s="8">
        <f t="shared" si="1005"/>
        <v>18105</v>
      </c>
      <c r="AA3324" s="6" t="s">
        <v>3967</v>
      </c>
      <c r="AB3324" s="6">
        <v>43097916</v>
      </c>
      <c r="AC3324" s="6">
        <f t="shared" si="1010"/>
        <v>3.8925000000000001</v>
      </c>
      <c r="AD3324" s="6">
        <f t="shared" si="1011"/>
        <v>167758638</v>
      </c>
      <c r="AE3324" s="6">
        <f t="shared" si="1015"/>
        <v>50163240</v>
      </c>
      <c r="AF3324" s="6">
        <v>3870000</v>
      </c>
      <c r="AG3324" s="11">
        <f t="shared" si="1013"/>
        <v>221791878</v>
      </c>
      <c r="AH3324">
        <f t="shared" si="1012"/>
        <v>5.1462320823122862</v>
      </c>
      <c r="AI3324" s="53">
        <v>0.9</v>
      </c>
      <c r="AJ3324" s="7" t="str">
        <f t="shared" si="1001"/>
        <v>hp_221791878</v>
      </c>
      <c r="AK3324" s="7" t="s">
        <v>3968</v>
      </c>
      <c r="AL3324" s="7">
        <v>9489720</v>
      </c>
      <c r="AM3324" s="7">
        <f>INT(IF(MOD(Y3324,3)=0,INT(AL3324*0.55),INT(AL3324*0.35)))</f>
        <v>3321402</v>
      </c>
      <c r="AN3324" s="54">
        <f t="shared" si="1002"/>
        <v>43952671</v>
      </c>
      <c r="AO3324" s="7" t="str">
        <f t="shared" si="1003"/>
        <v>atk_43952671</v>
      </c>
      <c r="AP3324" s="7" t="s">
        <v>3973</v>
      </c>
      <c r="AQ3324" s="7" t="s">
        <v>4001</v>
      </c>
      <c r="AR3324" s="7" t="s">
        <v>3975</v>
      </c>
      <c r="AS3324" s="7" t="s">
        <v>3976</v>
      </c>
      <c r="AU3324" s="7" t="str">
        <f t="shared" si="1004"/>
        <v>hp_221791878;atk_43952671;hit_500000;miss_120;cirt_0;cirtSub_-3500</v>
      </c>
    </row>
    <row r="3325" spans="22:47" x14ac:dyDescent="0.2">
      <c r="V3325" s="7" t="str">
        <f t="shared" si="1000"/>
        <v>诞生岛40-5</v>
      </c>
      <c r="W3325" s="7">
        <f t="shared" si="1009"/>
        <v>6469</v>
      </c>
      <c r="X3325" s="9" t="s">
        <v>4016</v>
      </c>
      <c r="Y3325" s="9">
        <v>5</v>
      </c>
      <c r="Z3325" s="8">
        <f t="shared" si="1005"/>
        <v>18110</v>
      </c>
      <c r="AA3325" s="6" t="s">
        <v>3967</v>
      </c>
      <c r="AB3325" s="6">
        <v>43119293</v>
      </c>
      <c r="AC3325" s="6">
        <f t="shared" si="1010"/>
        <v>3.8925000000000001</v>
      </c>
      <c r="AD3325" s="6">
        <f t="shared" si="1011"/>
        <v>167841848</v>
      </c>
      <c r="AE3325" s="6">
        <f t="shared" si="1015"/>
        <v>50163240</v>
      </c>
      <c r="AF3325" s="6">
        <v>3870000</v>
      </c>
      <c r="AG3325" s="11">
        <f t="shared" si="1013"/>
        <v>221875088</v>
      </c>
      <c r="AH3325">
        <f t="shared" si="1012"/>
        <v>5.1456105275195494</v>
      </c>
      <c r="AI3325" s="53">
        <v>0.9</v>
      </c>
      <c r="AJ3325" s="7" t="str">
        <f t="shared" si="1001"/>
        <v>hp_221875088</v>
      </c>
      <c r="AK3325" s="7" t="s">
        <v>3968</v>
      </c>
      <c r="AL3325" s="7">
        <v>9496720</v>
      </c>
      <c r="AM3325" s="7">
        <f>INT(IF(MOD(Y3325,3)=0,INT(AL3325*0.55),INT(AL3325*0.35)))</f>
        <v>3323852</v>
      </c>
      <c r="AN3325" s="54">
        <f t="shared" si="1002"/>
        <v>43979780</v>
      </c>
      <c r="AO3325" s="7" t="str">
        <f t="shared" si="1003"/>
        <v>atk_43979780</v>
      </c>
      <c r="AP3325" s="7" t="s">
        <v>3973</v>
      </c>
      <c r="AQ3325" s="7" t="s">
        <v>4001</v>
      </c>
      <c r="AR3325" s="7" t="s">
        <v>3975</v>
      </c>
      <c r="AS3325" s="7" t="s">
        <v>3976</v>
      </c>
      <c r="AU3325" s="7" t="str">
        <f t="shared" si="1004"/>
        <v>hp_221875088;atk_43979780;hit_500000;miss_120;cirt_0;cirtSub_-3500</v>
      </c>
    </row>
    <row r="3326" spans="22:47" x14ac:dyDescent="0.2">
      <c r="V3326" s="7" t="str">
        <f t="shared" si="1000"/>
        <v>诞生岛40-6</v>
      </c>
      <c r="W3326" s="7">
        <f t="shared" si="1009"/>
        <v>6471</v>
      </c>
      <c r="X3326" s="9" t="s">
        <v>4016</v>
      </c>
      <c r="Y3326" s="9">
        <v>6</v>
      </c>
      <c r="Z3326" s="8">
        <f t="shared" si="1005"/>
        <v>18116</v>
      </c>
      <c r="AA3326" s="6" t="s">
        <v>3967</v>
      </c>
      <c r="AB3326" s="6">
        <v>43140671</v>
      </c>
      <c r="AC3326" s="6">
        <f t="shared" si="1010"/>
        <v>3.895</v>
      </c>
      <c r="AD3326" s="6">
        <f t="shared" si="1011"/>
        <v>168032913</v>
      </c>
      <c r="AE3326" s="6">
        <f t="shared" si="1015"/>
        <v>50163240</v>
      </c>
      <c r="AF3326" s="6">
        <v>3870000</v>
      </c>
      <c r="AG3326" s="11">
        <f t="shared" si="1013"/>
        <v>222066153</v>
      </c>
      <c r="AH3326">
        <f t="shared" si="1012"/>
        <v>5.1474895464653301</v>
      </c>
      <c r="AI3326" s="53">
        <v>0.9</v>
      </c>
      <c r="AJ3326" s="7" t="str">
        <f t="shared" si="1001"/>
        <v>hp_222066153</v>
      </c>
      <c r="AK3326" s="7" t="s">
        <v>3968</v>
      </c>
      <c r="AL3326" s="7">
        <v>9503720</v>
      </c>
      <c r="AM3326" s="7">
        <f>INT(IF(MOD(Y3326,3)=0,INT(AL3326*0.55),INT(AL3326*0.35)))</f>
        <v>5227046</v>
      </c>
      <c r="AN3326" s="54">
        <f t="shared" si="1002"/>
        <v>44028269</v>
      </c>
      <c r="AO3326" s="7" t="str">
        <f t="shared" si="1003"/>
        <v>atk_44028269</v>
      </c>
      <c r="AP3326" s="7" t="s">
        <v>3973</v>
      </c>
      <c r="AQ3326" s="7" t="s">
        <v>4001</v>
      </c>
      <c r="AR3326" s="7" t="s">
        <v>3975</v>
      </c>
      <c r="AS3326" s="7" t="s">
        <v>3976</v>
      </c>
      <c r="AU3326" s="7" t="str">
        <f t="shared" si="1004"/>
        <v>hp_222066153;atk_44028269;hit_500000;miss_120;cirt_0;cirtSub_-3500</v>
      </c>
    </row>
    <row r="3327" spans="22:47" x14ac:dyDescent="0.2">
      <c r="V3327" s="7" t="str">
        <f t="shared" si="1000"/>
        <v>诞生岛40-7</v>
      </c>
      <c r="W3327" s="7">
        <f t="shared" si="1009"/>
        <v>6473</v>
      </c>
      <c r="X3327" s="9" t="s">
        <v>4016</v>
      </c>
      <c r="Y3327" s="9">
        <v>7</v>
      </c>
      <c r="Z3327" s="8">
        <f t="shared" si="1005"/>
        <v>18123</v>
      </c>
      <c r="AA3327" s="6" t="s">
        <v>3967</v>
      </c>
      <c r="AB3327" s="6">
        <v>43162050</v>
      </c>
      <c r="AC3327" s="6">
        <f t="shared" si="1010"/>
        <v>3.895</v>
      </c>
      <c r="AD3327" s="6">
        <f t="shared" si="1011"/>
        <v>168116184</v>
      </c>
      <c r="AE3327" s="6">
        <f t="shared" si="1015"/>
        <v>50163240</v>
      </c>
      <c r="AF3327" s="6">
        <v>3870000</v>
      </c>
      <c r="AG3327" s="11">
        <f t="shared" si="1013"/>
        <v>222149424</v>
      </c>
      <c r="AH3327">
        <f t="shared" si="1012"/>
        <v>5.1468691593656928</v>
      </c>
      <c r="AI3327" s="53">
        <v>0.9</v>
      </c>
      <c r="AJ3327" s="7" t="str">
        <f t="shared" si="1001"/>
        <v>hp_222149424</v>
      </c>
      <c r="AK3327" s="7" t="s">
        <v>3968</v>
      </c>
      <c r="AL3327" s="7">
        <v>9510720</v>
      </c>
      <c r="AM3327" s="7">
        <f>INT(IF(MOD(Y3327,3)=0,INT(AL3327*0.55),INT(AL3327*0.35)))</f>
        <v>3328752</v>
      </c>
      <c r="AN3327" s="54">
        <f t="shared" si="1002"/>
        <v>44055388</v>
      </c>
      <c r="AO3327" s="7" t="str">
        <f t="shared" si="1003"/>
        <v>atk_44055388</v>
      </c>
      <c r="AP3327" s="7" t="s">
        <v>3973</v>
      </c>
      <c r="AQ3327" s="7" t="s">
        <v>4001</v>
      </c>
      <c r="AR3327" s="7" t="s">
        <v>3975</v>
      </c>
      <c r="AS3327" s="7" t="s">
        <v>3976</v>
      </c>
      <c r="AU3327" s="7" t="str">
        <f t="shared" si="1004"/>
        <v>hp_222149424;atk_44055388;hit_500000;miss_120;cirt_0;cirtSub_-3500</v>
      </c>
    </row>
    <row r="3328" spans="22:47" x14ac:dyDescent="0.2">
      <c r="V3328" s="7" t="str">
        <f t="shared" si="1000"/>
        <v>诞生岛40-8</v>
      </c>
      <c r="W3328" s="7">
        <f t="shared" si="1009"/>
        <v>6475</v>
      </c>
      <c r="X3328" s="9" t="s">
        <v>4016</v>
      </c>
      <c r="Y3328" s="9">
        <v>8</v>
      </c>
      <c r="Z3328" s="8">
        <f t="shared" si="1005"/>
        <v>18131</v>
      </c>
      <c r="AA3328" s="6" t="s">
        <v>3967</v>
      </c>
      <c r="AB3328" s="6">
        <v>43183431</v>
      </c>
      <c r="AC3328" s="6">
        <f t="shared" si="1010"/>
        <v>3.895</v>
      </c>
      <c r="AD3328" s="6">
        <f t="shared" si="1011"/>
        <v>168199463</v>
      </c>
      <c r="AE3328" s="6">
        <f t="shared" si="1015"/>
        <v>50163240</v>
      </c>
      <c r="AF3328" s="6">
        <v>3870000</v>
      </c>
      <c r="AG3328" s="11">
        <f t="shared" si="1013"/>
        <v>222232703</v>
      </c>
      <c r="AH3328">
        <f t="shared" si="1012"/>
        <v>5.1462493334538424</v>
      </c>
      <c r="AI3328" s="53">
        <v>0.9</v>
      </c>
      <c r="AJ3328" s="7" t="str">
        <f t="shared" si="1001"/>
        <v>hp_222232703</v>
      </c>
      <c r="AK3328" s="7" t="s">
        <v>3968</v>
      </c>
      <c r="AL3328" s="7">
        <v>9517720</v>
      </c>
      <c r="AM3328" s="7">
        <f>INT(IF(MOD(Y3328,3)=0,INT(AL3328*0.55),INT(AL3328*0.35)))</f>
        <v>3331202</v>
      </c>
      <c r="AN3328" s="54">
        <f t="shared" si="1002"/>
        <v>44082504</v>
      </c>
      <c r="AO3328" s="7" t="str">
        <f t="shared" si="1003"/>
        <v>atk_44082504</v>
      </c>
      <c r="AP3328" s="7" t="s">
        <v>3973</v>
      </c>
      <c r="AQ3328" s="7" t="s">
        <v>4001</v>
      </c>
      <c r="AR3328" s="7" t="s">
        <v>3975</v>
      </c>
      <c r="AS3328" s="7" t="s">
        <v>3976</v>
      </c>
      <c r="AU3328" s="7" t="str">
        <f t="shared" si="1004"/>
        <v>hp_222232703;atk_44082504;hit_500000;miss_120;cirt_0;cirtSub_-3500</v>
      </c>
    </row>
    <row r="3329" spans="22:47" x14ac:dyDescent="0.2">
      <c r="V3329" s="7" t="str">
        <f t="shared" si="1000"/>
        <v>诞生岛40-9</v>
      </c>
      <c r="W3329" s="7">
        <f t="shared" si="1009"/>
        <v>6477</v>
      </c>
      <c r="X3329" s="9" t="s">
        <v>4016</v>
      </c>
      <c r="Y3329" s="9">
        <v>9</v>
      </c>
      <c r="Z3329" s="8">
        <f t="shared" si="1005"/>
        <v>18140</v>
      </c>
      <c r="AA3329" s="6" t="s">
        <v>3967</v>
      </c>
      <c r="AB3329" s="6">
        <v>43204815</v>
      </c>
      <c r="AC3329" s="6">
        <f t="shared" si="1010"/>
        <v>3.8975</v>
      </c>
      <c r="AD3329" s="6">
        <f t="shared" si="1011"/>
        <v>168390766</v>
      </c>
      <c r="AE3329" s="6">
        <f t="shared" si="1015"/>
        <v>50163240</v>
      </c>
      <c r="AF3329" s="6">
        <v>3870000</v>
      </c>
      <c r="AG3329" s="11">
        <f t="shared" si="1013"/>
        <v>222424006</v>
      </c>
      <c r="AH3329">
        <f t="shared" si="1012"/>
        <v>5.1481300405984838</v>
      </c>
      <c r="AI3329" s="53">
        <v>0.9</v>
      </c>
      <c r="AJ3329" s="7" t="str">
        <f t="shared" ref="AJ3329:AJ3392" si="1018">AA3329&amp;"_"&amp;AG3329</f>
        <v>hp_222424006</v>
      </c>
      <c r="AK3329" s="7" t="s">
        <v>3968</v>
      </c>
      <c r="AL3329" s="7">
        <v>9524720</v>
      </c>
      <c r="AM3329" s="7">
        <f>INT(IF(MOD(Y3329,3)=0,INT(AL3329*0.55),INT(AL3329*0.35)))</f>
        <v>5238596</v>
      </c>
      <c r="AN3329" s="54">
        <f t="shared" si="1002"/>
        <v>44131047</v>
      </c>
      <c r="AO3329" s="7" t="str">
        <f t="shared" si="1003"/>
        <v>atk_44131047</v>
      </c>
      <c r="AP3329" s="7" t="s">
        <v>3973</v>
      </c>
      <c r="AQ3329" s="7" t="s">
        <v>4001</v>
      </c>
      <c r="AR3329" s="7" t="s">
        <v>3975</v>
      </c>
      <c r="AS3329" s="7" t="s">
        <v>3976</v>
      </c>
      <c r="AU3329" s="7" t="str">
        <f t="shared" si="1004"/>
        <v>hp_222424006;atk_44131047;hit_500000;miss_120;cirt_0;cirtSub_-3500</v>
      </c>
    </row>
    <row r="3330" spans="22:47" x14ac:dyDescent="0.2">
      <c r="V3330" s="7" t="str">
        <f t="shared" si="1000"/>
        <v>诞生岛40-10</v>
      </c>
      <c r="W3330" s="7">
        <f t="shared" si="1009"/>
        <v>6479</v>
      </c>
      <c r="X3330" s="9" t="s">
        <v>4016</v>
      </c>
      <c r="Y3330" s="9">
        <v>10</v>
      </c>
      <c r="Z3330" s="8">
        <f t="shared" si="1005"/>
        <v>18150</v>
      </c>
      <c r="AA3330" s="6" t="s">
        <v>3967</v>
      </c>
      <c r="AB3330" s="6">
        <v>43226201</v>
      </c>
      <c r="AC3330" s="6">
        <f t="shared" si="1010"/>
        <v>3.8975</v>
      </c>
      <c r="AD3330" s="6">
        <f t="shared" si="1011"/>
        <v>168474118</v>
      </c>
      <c r="AE3330" s="6">
        <f t="shared" si="1015"/>
        <v>50163240</v>
      </c>
      <c r="AF3330" s="6">
        <v>3870000</v>
      </c>
      <c r="AG3330" s="11">
        <f t="shared" si="1013"/>
        <v>222507358</v>
      </c>
      <c r="AH3330">
        <f t="shared" si="1012"/>
        <v>5.1475112976039696</v>
      </c>
      <c r="AI3330" s="53">
        <v>0.9</v>
      </c>
      <c r="AJ3330" s="7" t="str">
        <f t="shared" si="1018"/>
        <v>hp_222507358</v>
      </c>
      <c r="AK3330" s="7" t="s">
        <v>3968</v>
      </c>
      <c r="AL3330" s="7">
        <v>9531720</v>
      </c>
      <c r="AM3330" s="7">
        <f>INT(IF(MOD(Y3330,3)=0,INT(AL3330*0.55),INT(AL3330*0.35)))</f>
        <v>3336102</v>
      </c>
      <c r="AN3330" s="54">
        <f t="shared" ref="AN3330" si="1019">INT(AL3330*AI3330*AH3330)</f>
        <v>44158172</v>
      </c>
      <c r="AO3330" s="7" t="str">
        <f t="shared" ref="AO3330" si="1020">AK3330&amp;"_"&amp;AN3330</f>
        <v>atk_44158172</v>
      </c>
      <c r="AP3330" s="7" t="s">
        <v>3973</v>
      </c>
      <c r="AQ3330" s="7" t="s">
        <v>4001</v>
      </c>
      <c r="AR3330" s="7" t="s">
        <v>3975</v>
      </c>
      <c r="AS3330" s="7" t="s">
        <v>3976</v>
      </c>
      <c r="AU3330" s="7" t="str">
        <f t="shared" ref="AU3330" si="1021">AJ3330&amp;";"&amp;AO3330&amp;";"&amp;AP3330&amp;";"&amp;AQ3330&amp;";"&amp;AR3330&amp;";"&amp;AS3330</f>
        <v>hp_222507358;atk_44158172;hit_500000;miss_120;cirt_0;cirtSub_-3500</v>
      </c>
    </row>
    <row r="3331" spans="22:47" x14ac:dyDescent="0.15">
      <c r="AB3331" s="6"/>
    </row>
    <row r="3332" spans="22:47" x14ac:dyDescent="0.15">
      <c r="AB3332" s="6"/>
    </row>
    <row r="3333" spans="22:47" x14ac:dyDescent="0.15">
      <c r="AB3333" s="6"/>
    </row>
    <row r="3334" spans="22:47" x14ac:dyDescent="0.15">
      <c r="AB3334" s="6"/>
    </row>
    <row r="3335" spans="22:47" x14ac:dyDescent="0.15">
      <c r="AB3335" s="6"/>
    </row>
    <row r="3336" spans="22:47" x14ac:dyDescent="0.15">
      <c r="AB3336" s="6"/>
    </row>
  </sheetData>
  <phoneticPr fontId="12" type="noConversion"/>
  <conditionalFormatting sqref="B1041:B1050">
    <cfRule type="cellIs" dxfId="10" priority="3" stopIfTrue="1" operator="notEqual">
      <formula>INDIRECT("Dummy_for_Comparison1!"&amp;ADDRESS(ROW(),COLUMN()))</formula>
    </cfRule>
  </conditionalFormatting>
  <conditionalFormatting sqref="K1205:K1254">
    <cfRule type="cellIs" dxfId="9" priority="2" stopIfTrue="1" operator="notEqual">
      <formula>INDIRECT("Dummy_for_Comparison1!"&amp;ADDRESS(ROW(),COLUMN()))</formula>
    </cfRule>
  </conditionalFormatting>
  <conditionalFormatting sqref="B1205:B1254">
    <cfRule type="cellIs" dxfId="8" priority="1" stopIfTrue="1" operator="notEqual">
      <formula>INDIRECT("Dummy_for_Comparison1!"&amp;ADDRESS(ROW(),COLUMN()))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358"/>
  <sheetViews>
    <sheetView topLeftCell="B206" workbookViewId="0">
      <selection activeCell="N23" sqref="N23"/>
    </sheetView>
  </sheetViews>
  <sheetFormatPr defaultRowHeight="13.5" x14ac:dyDescent="0.15"/>
  <sheetData>
    <row r="1" spans="1:21" x14ac:dyDescent="0.15">
      <c r="A1" s="16">
        <v>300000</v>
      </c>
      <c r="B1" s="16" t="s">
        <v>223</v>
      </c>
      <c r="C1" s="16" t="s">
        <v>223</v>
      </c>
      <c r="D1" s="16">
        <v>1</v>
      </c>
      <c r="E1" s="16">
        <v>2</v>
      </c>
      <c r="F1" s="17">
        <v>10</v>
      </c>
      <c r="G1" s="18" t="s">
        <v>3967</v>
      </c>
      <c r="H1" s="18">
        <v>106</v>
      </c>
      <c r="I1" s="18">
        <f>INT(H1*0.5*1.3)</f>
        <v>68</v>
      </c>
      <c r="J1" s="18"/>
      <c r="K1" t="s">
        <v>3968</v>
      </c>
      <c r="L1">
        <v>1200</v>
      </c>
      <c r="M1">
        <f>INT(L1*0.5)</f>
        <v>600</v>
      </c>
      <c r="O1" t="str">
        <f>G1&amp;"_"&amp;I1</f>
        <v>hp_68</v>
      </c>
      <c r="P1" t="str">
        <f>K1&amp;"_"&amp;M1</f>
        <v>atk_600</v>
      </c>
      <c r="Q1" t="s">
        <v>3973</v>
      </c>
      <c r="R1" t="s">
        <v>3974</v>
      </c>
      <c r="S1" t="s">
        <v>3975</v>
      </c>
      <c r="T1" s="4" t="s">
        <v>4220</v>
      </c>
      <c r="U1" s="7" t="str">
        <f>O1&amp;";"&amp;P1&amp;";"&amp;Q1&amp;";"&amp;R1&amp;";"&amp;S1&amp;";"&amp;T1</f>
        <v>hp_68;atk_600;hit_500000;miss_5;cirt_0;cirtSub_-35000</v>
      </c>
    </row>
    <row r="2" spans="1:21" x14ac:dyDescent="0.15">
      <c r="A2" s="16">
        <v>300001</v>
      </c>
      <c r="B2" s="16" t="s">
        <v>223</v>
      </c>
      <c r="C2" s="16" t="s">
        <v>223</v>
      </c>
      <c r="D2" s="16">
        <v>1</v>
      </c>
      <c r="E2" s="16">
        <v>2</v>
      </c>
      <c r="F2" s="17">
        <v>10</v>
      </c>
      <c r="G2" s="18" t="s">
        <v>3967</v>
      </c>
      <c r="H2" s="18">
        <v>107</v>
      </c>
      <c r="I2" s="18">
        <f t="shared" ref="I2:I65" si="0">INT(H2*0.5*1.3)</f>
        <v>69</v>
      </c>
      <c r="J2" s="18"/>
      <c r="K2" t="s">
        <v>3968</v>
      </c>
      <c r="L2">
        <v>1200</v>
      </c>
      <c r="M2">
        <f t="shared" ref="M2:M65" si="1">INT(L2*0.5)</f>
        <v>600</v>
      </c>
      <c r="O2" t="str">
        <f t="shared" ref="O2:O65" si="2">G2&amp;"_"&amp;I2</f>
        <v>hp_69</v>
      </c>
      <c r="P2" t="str">
        <f t="shared" ref="P2:P65" si="3">K2&amp;"_"&amp;M2</f>
        <v>atk_600</v>
      </c>
      <c r="Q2" t="s">
        <v>3973</v>
      </c>
      <c r="R2" t="s">
        <v>3974</v>
      </c>
      <c r="S2" t="s">
        <v>3975</v>
      </c>
      <c r="T2" s="4" t="s">
        <v>4221</v>
      </c>
      <c r="U2" s="7" t="str">
        <f t="shared" ref="U2:U65" si="4">O2&amp;";"&amp;P2&amp;";"&amp;Q2&amp;";"&amp;R2&amp;";"&amp;S2&amp;";"&amp;T2</f>
        <v>hp_69;atk_600;hit_500000;miss_5;cirt_0;cirtSub_-35001</v>
      </c>
    </row>
    <row r="3" spans="1:21" x14ac:dyDescent="0.15">
      <c r="A3" s="16">
        <v>300002</v>
      </c>
      <c r="B3" s="16" t="s">
        <v>223</v>
      </c>
      <c r="C3" s="16" t="s">
        <v>223</v>
      </c>
      <c r="D3" s="16">
        <v>1</v>
      </c>
      <c r="E3" s="16">
        <v>2</v>
      </c>
      <c r="F3" s="17">
        <v>10</v>
      </c>
      <c r="G3" s="18" t="s">
        <v>3967</v>
      </c>
      <c r="H3" s="18">
        <v>114</v>
      </c>
      <c r="I3" s="18">
        <f t="shared" si="0"/>
        <v>74</v>
      </c>
      <c r="J3" s="18"/>
      <c r="K3" t="s">
        <v>3968</v>
      </c>
      <c r="L3">
        <v>1200</v>
      </c>
      <c r="M3">
        <f t="shared" si="1"/>
        <v>600</v>
      </c>
      <c r="O3" t="str">
        <f t="shared" si="2"/>
        <v>hp_74</v>
      </c>
      <c r="P3" t="str">
        <f t="shared" si="3"/>
        <v>atk_600</v>
      </c>
      <c r="Q3" t="s">
        <v>3973</v>
      </c>
      <c r="R3" t="s">
        <v>3974</v>
      </c>
      <c r="S3" t="s">
        <v>3975</v>
      </c>
      <c r="T3" s="4" t="s">
        <v>4222</v>
      </c>
      <c r="U3" s="7" t="str">
        <f t="shared" si="4"/>
        <v>hp_74;atk_600;hit_500000;miss_5;cirt_0;cirtSub_-35002</v>
      </c>
    </row>
    <row r="4" spans="1:21" x14ac:dyDescent="0.15">
      <c r="A4" s="16">
        <v>300003</v>
      </c>
      <c r="B4" s="16" t="s">
        <v>224</v>
      </c>
      <c r="C4" s="16" t="s">
        <v>224</v>
      </c>
      <c r="D4" s="16">
        <v>1</v>
      </c>
      <c r="E4" s="16">
        <v>2</v>
      </c>
      <c r="F4" s="17">
        <v>10</v>
      </c>
      <c r="G4" s="19" t="s">
        <v>3967</v>
      </c>
      <c r="H4" s="19">
        <v>837</v>
      </c>
      <c r="I4" s="18">
        <f t="shared" si="0"/>
        <v>544</v>
      </c>
      <c r="J4" s="19"/>
      <c r="K4" t="s">
        <v>3968</v>
      </c>
      <c r="L4">
        <v>7174</v>
      </c>
      <c r="M4">
        <f t="shared" si="1"/>
        <v>3587</v>
      </c>
      <c r="O4" t="str">
        <f t="shared" si="2"/>
        <v>hp_544</v>
      </c>
      <c r="P4" t="str">
        <f t="shared" si="3"/>
        <v>atk_3587</v>
      </c>
      <c r="Q4" t="s">
        <v>3973</v>
      </c>
      <c r="R4" t="s">
        <v>3974</v>
      </c>
      <c r="S4" t="s">
        <v>3975</v>
      </c>
      <c r="T4" t="s">
        <v>3976</v>
      </c>
      <c r="U4" s="7" t="str">
        <f t="shared" si="4"/>
        <v>hp_544;atk_3587;hit_500000;miss_5;cirt_0;cirtSub_-3500</v>
      </c>
    </row>
    <row r="5" spans="1:21" x14ac:dyDescent="0.15">
      <c r="A5" s="16">
        <v>300004</v>
      </c>
      <c r="B5" s="16" t="s">
        <v>224</v>
      </c>
      <c r="C5" s="16" t="s">
        <v>224</v>
      </c>
      <c r="D5" s="16">
        <v>1</v>
      </c>
      <c r="E5" s="16">
        <v>2</v>
      </c>
      <c r="F5" s="17">
        <v>10</v>
      </c>
      <c r="G5" s="19" t="s">
        <v>3967</v>
      </c>
      <c r="H5" s="19">
        <v>839</v>
      </c>
      <c r="I5" s="18">
        <f t="shared" si="0"/>
        <v>545</v>
      </c>
      <c r="J5" s="19"/>
      <c r="K5" t="s">
        <v>3968</v>
      </c>
      <c r="L5">
        <v>7184</v>
      </c>
      <c r="M5">
        <f t="shared" si="1"/>
        <v>3592</v>
      </c>
      <c r="O5" t="str">
        <f t="shared" si="2"/>
        <v>hp_545</v>
      </c>
      <c r="P5" t="str">
        <f t="shared" si="3"/>
        <v>atk_3592</v>
      </c>
      <c r="Q5" t="s">
        <v>3973</v>
      </c>
      <c r="R5" t="s">
        <v>3974</v>
      </c>
      <c r="S5" t="s">
        <v>3975</v>
      </c>
      <c r="T5" t="s">
        <v>3976</v>
      </c>
      <c r="U5" s="7" t="str">
        <f t="shared" si="4"/>
        <v>hp_545;atk_3592;hit_500000;miss_5;cirt_0;cirtSub_-3500</v>
      </c>
    </row>
    <row r="6" spans="1:21" x14ac:dyDescent="0.15">
      <c r="A6" s="16">
        <v>300005</v>
      </c>
      <c r="B6" s="16" t="s">
        <v>224</v>
      </c>
      <c r="C6" s="16" t="s">
        <v>224</v>
      </c>
      <c r="D6" s="16">
        <v>1</v>
      </c>
      <c r="E6" s="16">
        <v>2</v>
      </c>
      <c r="F6" s="17">
        <v>10</v>
      </c>
      <c r="G6" s="19" t="s">
        <v>3967</v>
      </c>
      <c r="H6" s="19">
        <v>841</v>
      </c>
      <c r="I6" s="18">
        <f t="shared" si="0"/>
        <v>546</v>
      </c>
      <c r="J6" s="19"/>
      <c r="K6" t="s">
        <v>3968</v>
      </c>
      <c r="L6">
        <v>7194</v>
      </c>
      <c r="M6">
        <f t="shared" si="1"/>
        <v>3597</v>
      </c>
      <c r="O6" t="str">
        <f t="shared" si="2"/>
        <v>hp_546</v>
      </c>
      <c r="P6" t="str">
        <f t="shared" si="3"/>
        <v>atk_3597</v>
      </c>
      <c r="Q6" t="s">
        <v>3973</v>
      </c>
      <c r="R6" t="s">
        <v>3974</v>
      </c>
      <c r="S6" t="s">
        <v>3975</v>
      </c>
      <c r="T6" t="s">
        <v>3976</v>
      </c>
      <c r="U6" s="7" t="str">
        <f t="shared" si="4"/>
        <v>hp_546;atk_3597;hit_500000;miss_5;cirt_0;cirtSub_-3500</v>
      </c>
    </row>
    <row r="7" spans="1:21" x14ac:dyDescent="0.15">
      <c r="A7" s="16">
        <v>300006</v>
      </c>
      <c r="B7" s="16" t="s">
        <v>0</v>
      </c>
      <c r="C7" s="16" t="s">
        <v>0</v>
      </c>
      <c r="D7" s="16">
        <v>1</v>
      </c>
      <c r="E7" s="16">
        <v>2</v>
      </c>
      <c r="F7" s="17">
        <v>20</v>
      </c>
      <c r="G7" s="18" t="s">
        <v>3967</v>
      </c>
      <c r="H7" s="18">
        <v>1585</v>
      </c>
      <c r="I7" s="18">
        <f t="shared" si="0"/>
        <v>1030</v>
      </c>
      <c r="J7" s="18"/>
      <c r="K7" t="s">
        <v>3968</v>
      </c>
      <c r="L7">
        <v>7205</v>
      </c>
      <c r="M7">
        <f t="shared" si="1"/>
        <v>3602</v>
      </c>
      <c r="O7" t="str">
        <f t="shared" si="2"/>
        <v>hp_1030</v>
      </c>
      <c r="P7" t="str">
        <f t="shared" si="3"/>
        <v>atk_3602</v>
      </c>
      <c r="Q7" t="s">
        <v>3973</v>
      </c>
      <c r="R7" t="s">
        <v>3974</v>
      </c>
      <c r="S7" t="s">
        <v>3975</v>
      </c>
      <c r="T7" t="s">
        <v>3976</v>
      </c>
      <c r="U7" s="7" t="str">
        <f t="shared" si="4"/>
        <v>hp_1030;atk_3602;hit_500000;miss_5;cirt_0;cirtSub_-3500</v>
      </c>
    </row>
    <row r="8" spans="1:21" x14ac:dyDescent="0.15">
      <c r="A8" s="16">
        <v>300007</v>
      </c>
      <c r="B8" s="16" t="s">
        <v>0</v>
      </c>
      <c r="C8" s="16" t="s">
        <v>0</v>
      </c>
      <c r="D8" s="16">
        <v>1</v>
      </c>
      <c r="E8" s="16">
        <v>2</v>
      </c>
      <c r="F8" s="17">
        <v>20</v>
      </c>
      <c r="G8" s="18" t="s">
        <v>3967</v>
      </c>
      <c r="H8" s="18">
        <v>1519</v>
      </c>
      <c r="I8" s="18">
        <f t="shared" si="0"/>
        <v>987</v>
      </c>
      <c r="J8" s="18"/>
      <c r="K8" t="s">
        <v>3968</v>
      </c>
      <c r="L8">
        <v>8637</v>
      </c>
      <c r="M8">
        <f t="shared" si="1"/>
        <v>4318</v>
      </c>
      <c r="O8" t="str">
        <f t="shared" si="2"/>
        <v>hp_987</v>
      </c>
      <c r="P8" t="str">
        <f t="shared" si="3"/>
        <v>atk_4318</v>
      </c>
      <c r="Q8" t="s">
        <v>3973</v>
      </c>
      <c r="R8" t="s">
        <v>3974</v>
      </c>
      <c r="S8" t="s">
        <v>3975</v>
      </c>
      <c r="T8" t="s">
        <v>3976</v>
      </c>
      <c r="U8" s="7" t="str">
        <f t="shared" si="4"/>
        <v>hp_987;atk_4318;hit_500000;miss_5;cirt_0;cirtSub_-3500</v>
      </c>
    </row>
    <row r="9" spans="1:21" x14ac:dyDescent="0.15">
      <c r="A9" s="16">
        <v>300008</v>
      </c>
      <c r="B9" s="16" t="s">
        <v>0</v>
      </c>
      <c r="C9" s="16" t="s">
        <v>0</v>
      </c>
      <c r="D9" s="16">
        <v>1</v>
      </c>
      <c r="E9" s="16">
        <v>2</v>
      </c>
      <c r="F9" s="17">
        <v>20</v>
      </c>
      <c r="G9" s="18" t="s">
        <v>3967</v>
      </c>
      <c r="H9" s="18">
        <v>1557</v>
      </c>
      <c r="I9" s="18">
        <f t="shared" si="0"/>
        <v>1012</v>
      </c>
      <c r="J9" s="18"/>
      <c r="K9" t="s">
        <v>3968</v>
      </c>
      <c r="L9">
        <v>9607</v>
      </c>
      <c r="M9">
        <f t="shared" si="1"/>
        <v>4803</v>
      </c>
      <c r="O9" t="str">
        <f t="shared" si="2"/>
        <v>hp_1012</v>
      </c>
      <c r="P9" t="str">
        <f t="shared" si="3"/>
        <v>atk_4803</v>
      </c>
      <c r="Q9" t="s">
        <v>3973</v>
      </c>
      <c r="R9" t="s">
        <v>3974</v>
      </c>
      <c r="S9" t="s">
        <v>3975</v>
      </c>
      <c r="T9" t="s">
        <v>3976</v>
      </c>
      <c r="U9" s="7" t="str">
        <f t="shared" si="4"/>
        <v>hp_1012;atk_4803;hit_500000;miss_5;cirt_0;cirtSub_-3500</v>
      </c>
    </row>
    <row r="10" spans="1:21" x14ac:dyDescent="0.15">
      <c r="A10" s="16">
        <v>300009</v>
      </c>
      <c r="B10" s="16" t="s">
        <v>1</v>
      </c>
      <c r="C10" s="16" t="s">
        <v>1</v>
      </c>
      <c r="D10" s="16">
        <v>1</v>
      </c>
      <c r="E10" s="16">
        <v>2</v>
      </c>
      <c r="F10" s="17">
        <v>20</v>
      </c>
      <c r="G10" s="19" t="s">
        <v>3967</v>
      </c>
      <c r="H10" s="19">
        <v>2219</v>
      </c>
      <c r="I10" s="18">
        <f t="shared" si="0"/>
        <v>1442</v>
      </c>
      <c r="J10" s="19"/>
      <c r="K10" t="s">
        <v>3968</v>
      </c>
      <c r="L10">
        <v>9263</v>
      </c>
      <c r="M10">
        <f t="shared" si="1"/>
        <v>4631</v>
      </c>
      <c r="O10" t="str">
        <f t="shared" si="2"/>
        <v>hp_1442</v>
      </c>
      <c r="P10" t="str">
        <f t="shared" si="3"/>
        <v>atk_4631</v>
      </c>
      <c r="Q10" t="s">
        <v>3973</v>
      </c>
      <c r="R10" t="s">
        <v>3974</v>
      </c>
      <c r="S10" t="s">
        <v>3975</v>
      </c>
      <c r="T10" t="s">
        <v>3976</v>
      </c>
      <c r="U10" s="7" t="str">
        <f t="shared" si="4"/>
        <v>hp_1442;atk_4631;hit_500000;miss_5;cirt_0;cirtSub_-3500</v>
      </c>
    </row>
    <row r="11" spans="1:21" x14ac:dyDescent="0.15">
      <c r="A11" s="16">
        <v>300010</v>
      </c>
      <c r="B11" s="16" t="s">
        <v>1</v>
      </c>
      <c r="C11" s="16" t="s">
        <v>1</v>
      </c>
      <c r="D11" s="16">
        <v>1</v>
      </c>
      <c r="E11" s="16">
        <v>2</v>
      </c>
      <c r="F11" s="17">
        <v>20</v>
      </c>
      <c r="G11" s="19" t="s">
        <v>3967</v>
      </c>
      <c r="H11" s="19">
        <v>2407</v>
      </c>
      <c r="I11" s="18">
        <f t="shared" si="0"/>
        <v>1564</v>
      </c>
      <c r="J11" s="19"/>
      <c r="K11" t="s">
        <v>3968</v>
      </c>
      <c r="L11">
        <v>11105</v>
      </c>
      <c r="M11">
        <f t="shared" si="1"/>
        <v>5552</v>
      </c>
      <c r="O11" t="str">
        <f t="shared" si="2"/>
        <v>hp_1564</v>
      </c>
      <c r="P11" t="str">
        <f t="shared" si="3"/>
        <v>atk_5552</v>
      </c>
      <c r="Q11" t="s">
        <v>3973</v>
      </c>
      <c r="R11" t="s">
        <v>3974</v>
      </c>
      <c r="S11" t="s">
        <v>3975</v>
      </c>
      <c r="T11" t="s">
        <v>3976</v>
      </c>
      <c r="U11" s="7" t="str">
        <f t="shared" si="4"/>
        <v>hp_1564;atk_5552;hit_500000;miss_5;cirt_0;cirtSub_-3500</v>
      </c>
    </row>
    <row r="12" spans="1:21" x14ac:dyDescent="0.15">
      <c r="A12" s="16">
        <v>300011</v>
      </c>
      <c r="B12" s="16" t="s">
        <v>1</v>
      </c>
      <c r="C12" s="16" t="s">
        <v>1</v>
      </c>
      <c r="D12" s="16">
        <v>1</v>
      </c>
      <c r="E12" s="16">
        <v>2</v>
      </c>
      <c r="F12" s="17">
        <v>20</v>
      </c>
      <c r="G12" s="19" t="s">
        <v>3967</v>
      </c>
      <c r="H12" s="19">
        <v>2599</v>
      </c>
      <c r="I12" s="18">
        <f t="shared" si="0"/>
        <v>1689</v>
      </c>
      <c r="J12" s="19"/>
      <c r="K12" t="s">
        <v>3968</v>
      </c>
      <c r="L12">
        <v>12352</v>
      </c>
      <c r="M12">
        <f t="shared" si="1"/>
        <v>6176</v>
      </c>
      <c r="O12" t="str">
        <f t="shared" si="2"/>
        <v>hp_1689</v>
      </c>
      <c r="P12" t="str">
        <f t="shared" si="3"/>
        <v>atk_6176</v>
      </c>
      <c r="Q12" t="s">
        <v>3973</v>
      </c>
      <c r="R12" t="s">
        <v>3974</v>
      </c>
      <c r="S12" t="s">
        <v>3975</v>
      </c>
      <c r="T12" t="s">
        <v>3976</v>
      </c>
      <c r="U12" s="7" t="str">
        <f t="shared" si="4"/>
        <v>hp_1689;atk_6176;hit_500000;miss_5;cirt_0;cirtSub_-3500</v>
      </c>
    </row>
    <row r="13" spans="1:21" x14ac:dyDescent="0.15">
      <c r="A13" s="16">
        <v>300012</v>
      </c>
      <c r="B13" s="16" t="s">
        <v>2</v>
      </c>
      <c r="C13" s="16" t="s">
        <v>2</v>
      </c>
      <c r="D13" s="16">
        <v>1</v>
      </c>
      <c r="E13" s="16">
        <v>2</v>
      </c>
      <c r="F13" s="17">
        <v>30</v>
      </c>
      <c r="G13" s="19" t="s">
        <v>3967</v>
      </c>
      <c r="H13" s="19">
        <v>3250</v>
      </c>
      <c r="I13" s="18">
        <f t="shared" si="0"/>
        <v>2112</v>
      </c>
      <c r="J13" s="19"/>
      <c r="K13" t="s">
        <v>3968</v>
      </c>
      <c r="L13">
        <v>11246</v>
      </c>
      <c r="M13">
        <f t="shared" si="1"/>
        <v>5623</v>
      </c>
      <c r="O13" t="str">
        <f t="shared" si="2"/>
        <v>hp_2112</v>
      </c>
      <c r="P13" t="str">
        <f t="shared" si="3"/>
        <v>atk_5623</v>
      </c>
      <c r="Q13" t="s">
        <v>3973</v>
      </c>
      <c r="R13" t="s">
        <v>3974</v>
      </c>
      <c r="S13" t="s">
        <v>3975</v>
      </c>
      <c r="T13" t="s">
        <v>3976</v>
      </c>
      <c r="U13" s="7" t="str">
        <f t="shared" si="4"/>
        <v>hp_2112;atk_5623;hit_500000;miss_5;cirt_0;cirtSub_-3500</v>
      </c>
    </row>
    <row r="14" spans="1:21" x14ac:dyDescent="0.15">
      <c r="A14" s="16">
        <v>300013</v>
      </c>
      <c r="B14" s="16" t="s">
        <v>2</v>
      </c>
      <c r="C14" s="16" t="s">
        <v>2</v>
      </c>
      <c r="D14" s="16">
        <v>1</v>
      </c>
      <c r="E14" s="16">
        <v>2</v>
      </c>
      <c r="F14" s="17">
        <v>30</v>
      </c>
      <c r="G14" s="19" t="s">
        <v>3967</v>
      </c>
      <c r="H14" s="19">
        <v>3289</v>
      </c>
      <c r="I14" s="18">
        <f t="shared" si="0"/>
        <v>2137</v>
      </c>
      <c r="J14" s="19"/>
      <c r="K14" t="s">
        <v>3968</v>
      </c>
      <c r="L14">
        <v>11384</v>
      </c>
      <c r="M14">
        <f t="shared" si="1"/>
        <v>5692</v>
      </c>
      <c r="O14" t="str">
        <f t="shared" si="2"/>
        <v>hp_2137</v>
      </c>
      <c r="P14" t="str">
        <f t="shared" si="3"/>
        <v>atk_5692</v>
      </c>
      <c r="Q14" t="s">
        <v>3973</v>
      </c>
      <c r="R14" t="s">
        <v>3974</v>
      </c>
      <c r="S14" t="s">
        <v>3975</v>
      </c>
      <c r="T14" t="s">
        <v>3976</v>
      </c>
      <c r="U14" s="7" t="str">
        <f t="shared" si="4"/>
        <v>hp_2137;atk_5692;hit_500000;miss_5;cirt_0;cirtSub_-3500</v>
      </c>
    </row>
    <row r="15" spans="1:21" x14ac:dyDescent="0.15">
      <c r="A15" s="16">
        <v>300014</v>
      </c>
      <c r="B15" s="16" t="s">
        <v>2</v>
      </c>
      <c r="C15" s="16" t="s">
        <v>2</v>
      </c>
      <c r="D15" s="16">
        <v>1</v>
      </c>
      <c r="E15" s="16">
        <v>2</v>
      </c>
      <c r="F15" s="17">
        <v>30</v>
      </c>
      <c r="G15" s="19" t="s">
        <v>3967</v>
      </c>
      <c r="H15" s="19">
        <v>3387</v>
      </c>
      <c r="I15" s="18">
        <f t="shared" si="0"/>
        <v>2201</v>
      </c>
      <c r="J15" s="19"/>
      <c r="K15" t="s">
        <v>3968</v>
      </c>
      <c r="L15">
        <v>11434</v>
      </c>
      <c r="M15">
        <f t="shared" si="1"/>
        <v>5717</v>
      </c>
      <c r="O15" t="str">
        <f t="shared" si="2"/>
        <v>hp_2201</v>
      </c>
      <c r="P15" t="str">
        <f t="shared" si="3"/>
        <v>atk_5717</v>
      </c>
      <c r="Q15" t="s">
        <v>3973</v>
      </c>
      <c r="R15" t="s">
        <v>3974</v>
      </c>
      <c r="S15" t="s">
        <v>3975</v>
      </c>
      <c r="T15" t="s">
        <v>3976</v>
      </c>
      <c r="U15" s="7" t="str">
        <f t="shared" si="4"/>
        <v>hp_2201;atk_5717;hit_500000;miss_5;cirt_0;cirtSub_-3500</v>
      </c>
    </row>
    <row r="16" spans="1:21" x14ac:dyDescent="0.15">
      <c r="A16" s="16">
        <v>300015</v>
      </c>
      <c r="B16" s="16" t="s">
        <v>3</v>
      </c>
      <c r="C16" s="16" t="s">
        <v>3</v>
      </c>
      <c r="D16" s="16">
        <v>1</v>
      </c>
      <c r="E16" s="16">
        <v>2</v>
      </c>
      <c r="F16" s="17">
        <v>40</v>
      </c>
      <c r="G16" s="19" t="s">
        <v>3967</v>
      </c>
      <c r="H16" s="19">
        <v>3488</v>
      </c>
      <c r="I16" s="18">
        <f t="shared" si="0"/>
        <v>2267</v>
      </c>
      <c r="J16" s="19"/>
      <c r="K16" t="s">
        <v>3968</v>
      </c>
      <c r="L16">
        <v>11795</v>
      </c>
      <c r="M16">
        <f t="shared" si="1"/>
        <v>5897</v>
      </c>
      <c r="O16" t="str">
        <f t="shared" si="2"/>
        <v>hp_2267</v>
      </c>
      <c r="P16" t="str">
        <f t="shared" si="3"/>
        <v>atk_5897</v>
      </c>
      <c r="Q16" t="s">
        <v>3973</v>
      </c>
      <c r="R16" t="s">
        <v>3974</v>
      </c>
      <c r="S16" t="s">
        <v>3975</v>
      </c>
      <c r="T16" t="s">
        <v>3976</v>
      </c>
      <c r="U16" s="7" t="str">
        <f t="shared" si="4"/>
        <v>hp_2267;atk_5897;hit_500000;miss_5;cirt_0;cirtSub_-3500</v>
      </c>
    </row>
    <row r="17" spans="1:21" x14ac:dyDescent="0.15">
      <c r="A17" s="16">
        <v>300016</v>
      </c>
      <c r="B17" s="16" t="s">
        <v>3</v>
      </c>
      <c r="C17" s="16" t="s">
        <v>3</v>
      </c>
      <c r="D17" s="16">
        <v>1</v>
      </c>
      <c r="E17" s="16">
        <v>2</v>
      </c>
      <c r="F17" s="17">
        <v>40</v>
      </c>
      <c r="G17" s="19" t="s">
        <v>3967</v>
      </c>
      <c r="H17" s="19">
        <v>3592</v>
      </c>
      <c r="I17" s="18">
        <f t="shared" si="0"/>
        <v>2334</v>
      </c>
      <c r="J17" s="19"/>
      <c r="K17" t="s">
        <v>3968</v>
      </c>
      <c r="L17">
        <v>11844</v>
      </c>
      <c r="M17">
        <f t="shared" si="1"/>
        <v>5922</v>
      </c>
      <c r="O17" t="str">
        <f t="shared" si="2"/>
        <v>hp_2334</v>
      </c>
      <c r="P17" t="str">
        <f t="shared" si="3"/>
        <v>atk_5922</v>
      </c>
      <c r="Q17" t="s">
        <v>3973</v>
      </c>
      <c r="R17" t="s">
        <v>3974</v>
      </c>
      <c r="S17" t="s">
        <v>3975</v>
      </c>
      <c r="T17" t="s">
        <v>3976</v>
      </c>
      <c r="U17" s="7" t="str">
        <f t="shared" si="4"/>
        <v>hp_2334;atk_5922;hit_500000;miss_5;cirt_0;cirtSub_-3500</v>
      </c>
    </row>
    <row r="18" spans="1:21" x14ac:dyDescent="0.15">
      <c r="A18" s="16">
        <v>300017</v>
      </c>
      <c r="B18" s="16" t="s">
        <v>3</v>
      </c>
      <c r="C18" s="16" t="s">
        <v>3</v>
      </c>
      <c r="D18" s="16">
        <v>1</v>
      </c>
      <c r="E18" s="16">
        <v>2</v>
      </c>
      <c r="F18" s="17">
        <v>40</v>
      </c>
      <c r="G18" s="19" t="s">
        <v>3967</v>
      </c>
      <c r="H18" s="19">
        <v>3699</v>
      </c>
      <c r="I18" s="18">
        <f t="shared" si="0"/>
        <v>2404</v>
      </c>
      <c r="J18" s="19"/>
      <c r="K18" t="s">
        <v>3968</v>
      </c>
      <c r="L18">
        <v>12069</v>
      </c>
      <c r="M18">
        <f t="shared" si="1"/>
        <v>6034</v>
      </c>
      <c r="O18" t="str">
        <f t="shared" si="2"/>
        <v>hp_2404</v>
      </c>
      <c r="P18" t="str">
        <f t="shared" si="3"/>
        <v>atk_6034</v>
      </c>
      <c r="Q18" t="s">
        <v>3973</v>
      </c>
      <c r="R18" t="s">
        <v>3974</v>
      </c>
      <c r="S18" t="s">
        <v>3975</v>
      </c>
      <c r="T18" t="s">
        <v>3976</v>
      </c>
      <c r="U18" s="7" t="str">
        <f t="shared" si="4"/>
        <v>hp_2404;atk_6034;hit_500000;miss_5;cirt_0;cirtSub_-3500</v>
      </c>
    </row>
    <row r="19" spans="1:21" x14ac:dyDescent="0.15">
      <c r="A19" s="16">
        <v>300018</v>
      </c>
      <c r="B19" s="16" t="s">
        <v>4</v>
      </c>
      <c r="C19" s="16" t="s">
        <v>4</v>
      </c>
      <c r="D19" s="16">
        <v>1</v>
      </c>
      <c r="E19" s="16">
        <v>2</v>
      </c>
      <c r="F19" s="17">
        <v>50</v>
      </c>
      <c r="G19" s="19" t="s">
        <v>3967</v>
      </c>
      <c r="H19" s="19">
        <v>3809</v>
      </c>
      <c r="I19" s="18">
        <f t="shared" si="0"/>
        <v>2475</v>
      </c>
      <c r="J19" s="19"/>
      <c r="K19" t="s">
        <v>3968</v>
      </c>
      <c r="L19">
        <v>12940</v>
      </c>
      <c r="M19">
        <f t="shared" si="1"/>
        <v>6470</v>
      </c>
      <c r="O19" t="str">
        <f t="shared" si="2"/>
        <v>hp_2475</v>
      </c>
      <c r="P19" t="str">
        <f t="shared" si="3"/>
        <v>atk_6470</v>
      </c>
      <c r="Q19" t="s">
        <v>3973</v>
      </c>
      <c r="R19" t="s">
        <v>3974</v>
      </c>
      <c r="S19" t="s">
        <v>3975</v>
      </c>
      <c r="T19" t="s">
        <v>3976</v>
      </c>
      <c r="U19" s="7" t="str">
        <f t="shared" si="4"/>
        <v>hp_2475;atk_6470;hit_500000;miss_5;cirt_0;cirtSub_-3500</v>
      </c>
    </row>
    <row r="20" spans="1:21" x14ac:dyDescent="0.15">
      <c r="A20" s="16">
        <v>300019</v>
      </c>
      <c r="B20" s="16" t="s">
        <v>4</v>
      </c>
      <c r="C20" s="16" t="s">
        <v>4</v>
      </c>
      <c r="D20" s="16">
        <v>1</v>
      </c>
      <c r="E20" s="16">
        <v>2</v>
      </c>
      <c r="F20" s="17">
        <v>50</v>
      </c>
      <c r="G20" s="19" t="s">
        <v>3967</v>
      </c>
      <c r="H20" s="19">
        <v>3923</v>
      </c>
      <c r="I20" s="18">
        <f t="shared" si="0"/>
        <v>2549</v>
      </c>
      <c r="J20" s="19"/>
      <c r="K20" t="s">
        <v>3968</v>
      </c>
      <c r="L20">
        <v>12991</v>
      </c>
      <c r="M20">
        <f t="shared" si="1"/>
        <v>6495</v>
      </c>
      <c r="O20" t="str">
        <f t="shared" si="2"/>
        <v>hp_2549</v>
      </c>
      <c r="P20" t="str">
        <f t="shared" si="3"/>
        <v>atk_6495</v>
      </c>
      <c r="Q20" t="s">
        <v>3973</v>
      </c>
      <c r="R20" t="s">
        <v>3974</v>
      </c>
      <c r="S20" t="s">
        <v>3975</v>
      </c>
      <c r="T20" t="s">
        <v>3976</v>
      </c>
      <c r="U20" s="7" t="str">
        <f t="shared" si="4"/>
        <v>hp_2549;atk_6495;hit_500000;miss_5;cirt_0;cirtSub_-3500</v>
      </c>
    </row>
    <row r="21" spans="1:21" x14ac:dyDescent="0.15">
      <c r="A21" s="16">
        <v>300020</v>
      </c>
      <c r="B21" s="16" t="s">
        <v>4</v>
      </c>
      <c r="C21" s="16" t="s">
        <v>4</v>
      </c>
      <c r="D21" s="16">
        <v>1</v>
      </c>
      <c r="E21" s="16">
        <v>2</v>
      </c>
      <c r="F21" s="17">
        <v>50</v>
      </c>
      <c r="G21" s="19" t="s">
        <v>3967</v>
      </c>
      <c r="H21" s="19">
        <v>4040</v>
      </c>
      <c r="I21" s="18">
        <f t="shared" si="0"/>
        <v>2626</v>
      </c>
      <c r="J21" s="19"/>
      <c r="K21" t="s">
        <v>3968</v>
      </c>
      <c r="L21">
        <v>13168</v>
      </c>
      <c r="M21">
        <f t="shared" si="1"/>
        <v>6584</v>
      </c>
      <c r="O21" t="str">
        <f t="shared" si="2"/>
        <v>hp_2626</v>
      </c>
      <c r="P21" t="str">
        <f t="shared" si="3"/>
        <v>atk_6584</v>
      </c>
      <c r="Q21" t="s">
        <v>3973</v>
      </c>
      <c r="R21" t="s">
        <v>3980</v>
      </c>
      <c r="S21" t="s">
        <v>3975</v>
      </c>
      <c r="T21" t="s">
        <v>3976</v>
      </c>
      <c r="U21" s="7" t="str">
        <f t="shared" si="4"/>
        <v>hp_2626;atk_6584;hit_500000;miss_10;cirt_0;cirtSub_-3500</v>
      </c>
    </row>
    <row r="22" spans="1:21" x14ac:dyDescent="0.15">
      <c r="A22" s="16">
        <v>300021</v>
      </c>
      <c r="B22" s="16" t="s">
        <v>5</v>
      </c>
      <c r="C22" s="16" t="s">
        <v>5</v>
      </c>
      <c r="D22" s="16">
        <v>1</v>
      </c>
      <c r="E22" s="16">
        <v>2</v>
      </c>
      <c r="F22" s="17">
        <v>70</v>
      </c>
      <c r="G22" s="19" t="s">
        <v>3967</v>
      </c>
      <c r="H22" s="19">
        <v>4161</v>
      </c>
      <c r="I22" s="18">
        <f t="shared" si="0"/>
        <v>2704</v>
      </c>
      <c r="J22" s="19"/>
      <c r="K22" t="s">
        <v>3968</v>
      </c>
      <c r="L22">
        <v>13295</v>
      </c>
      <c r="M22">
        <f t="shared" si="1"/>
        <v>6647</v>
      </c>
      <c r="O22" t="str">
        <f t="shared" si="2"/>
        <v>hp_2704</v>
      </c>
      <c r="P22" t="str">
        <f t="shared" si="3"/>
        <v>atk_6647</v>
      </c>
      <c r="Q22" t="s">
        <v>3973</v>
      </c>
      <c r="R22" t="s">
        <v>3980</v>
      </c>
      <c r="S22" t="s">
        <v>3975</v>
      </c>
      <c r="T22" t="s">
        <v>3976</v>
      </c>
      <c r="U22" s="7" t="str">
        <f t="shared" si="4"/>
        <v>hp_2704;atk_6647;hit_500000;miss_10;cirt_0;cirtSub_-3500</v>
      </c>
    </row>
    <row r="23" spans="1:21" x14ac:dyDescent="0.15">
      <c r="A23" s="16">
        <v>300022</v>
      </c>
      <c r="B23" s="16" t="s">
        <v>5</v>
      </c>
      <c r="C23" s="16" t="s">
        <v>5</v>
      </c>
      <c r="D23" s="16">
        <v>1</v>
      </c>
      <c r="E23" s="16">
        <v>2</v>
      </c>
      <c r="F23" s="17">
        <v>70</v>
      </c>
      <c r="G23" s="19" t="s">
        <v>3967</v>
      </c>
      <c r="H23" s="19">
        <v>4285</v>
      </c>
      <c r="I23" s="18">
        <f t="shared" si="0"/>
        <v>2785</v>
      </c>
      <c r="J23" s="19"/>
      <c r="K23" t="s">
        <v>3968</v>
      </c>
      <c r="L23">
        <v>15587</v>
      </c>
      <c r="M23">
        <f t="shared" si="1"/>
        <v>7793</v>
      </c>
      <c r="O23" t="str">
        <f t="shared" si="2"/>
        <v>hp_2785</v>
      </c>
      <c r="P23" t="str">
        <f t="shared" si="3"/>
        <v>atk_7793</v>
      </c>
      <c r="Q23" t="s">
        <v>3973</v>
      </c>
      <c r="R23" t="s">
        <v>3980</v>
      </c>
      <c r="S23" t="s">
        <v>3975</v>
      </c>
      <c r="T23" t="s">
        <v>3976</v>
      </c>
      <c r="U23" s="7" t="str">
        <f t="shared" si="4"/>
        <v>hp_2785;atk_7793;hit_500000;miss_10;cirt_0;cirtSub_-3500</v>
      </c>
    </row>
    <row r="24" spans="1:21" x14ac:dyDescent="0.15">
      <c r="A24" s="16">
        <v>300023</v>
      </c>
      <c r="B24" s="16" t="s">
        <v>5</v>
      </c>
      <c r="C24" s="16" t="s">
        <v>5</v>
      </c>
      <c r="D24" s="16">
        <v>1</v>
      </c>
      <c r="E24" s="16">
        <v>2</v>
      </c>
      <c r="F24" s="17">
        <v>70</v>
      </c>
      <c r="G24" s="19" t="s">
        <v>3967</v>
      </c>
      <c r="H24" s="19">
        <v>4413</v>
      </c>
      <c r="I24" s="18">
        <f t="shared" si="0"/>
        <v>2868</v>
      </c>
      <c r="J24" s="19"/>
      <c r="K24" t="s">
        <v>3968</v>
      </c>
      <c r="L24">
        <v>15644</v>
      </c>
      <c r="M24">
        <f t="shared" si="1"/>
        <v>7822</v>
      </c>
      <c r="O24" t="str">
        <f t="shared" si="2"/>
        <v>hp_2868</v>
      </c>
      <c r="P24" t="str">
        <f t="shared" si="3"/>
        <v>atk_7822</v>
      </c>
      <c r="Q24" t="s">
        <v>3973</v>
      </c>
      <c r="R24" t="s">
        <v>3980</v>
      </c>
      <c r="S24" t="s">
        <v>3975</v>
      </c>
      <c r="T24" t="s">
        <v>3976</v>
      </c>
      <c r="U24" s="7" t="str">
        <f t="shared" si="4"/>
        <v>hp_2868;atk_7822;hit_500000;miss_10;cirt_0;cirtSub_-3500</v>
      </c>
    </row>
    <row r="25" spans="1:21" x14ac:dyDescent="0.15">
      <c r="A25" s="16">
        <v>300024</v>
      </c>
      <c r="B25" s="16" t="s">
        <v>6</v>
      </c>
      <c r="C25" s="16" t="s">
        <v>6</v>
      </c>
      <c r="D25" s="16">
        <v>1</v>
      </c>
      <c r="E25" s="16">
        <v>2</v>
      </c>
      <c r="F25" s="17">
        <v>80</v>
      </c>
      <c r="G25" s="19" t="s">
        <v>3967</v>
      </c>
      <c r="H25" s="19">
        <v>4545</v>
      </c>
      <c r="I25" s="18">
        <f t="shared" si="0"/>
        <v>2954</v>
      </c>
      <c r="J25" s="19"/>
      <c r="K25" t="s">
        <v>3968</v>
      </c>
      <c r="L25">
        <v>16113</v>
      </c>
      <c r="M25">
        <f t="shared" si="1"/>
        <v>8056</v>
      </c>
      <c r="O25" t="str">
        <f t="shared" si="2"/>
        <v>hp_2954</v>
      </c>
      <c r="P25" t="str">
        <f t="shared" si="3"/>
        <v>atk_8056</v>
      </c>
      <c r="Q25" t="s">
        <v>3973</v>
      </c>
      <c r="R25" t="s">
        <v>3980</v>
      </c>
      <c r="S25" t="s">
        <v>3975</v>
      </c>
      <c r="T25" t="s">
        <v>3976</v>
      </c>
      <c r="U25" s="7" t="str">
        <f t="shared" si="4"/>
        <v>hp_2954;atk_8056;hit_500000;miss_10;cirt_0;cirtSub_-3500</v>
      </c>
    </row>
    <row r="26" spans="1:21" x14ac:dyDescent="0.15">
      <c r="A26" s="16">
        <v>300025</v>
      </c>
      <c r="B26" s="16" t="s">
        <v>6</v>
      </c>
      <c r="C26" s="16" t="s">
        <v>6</v>
      </c>
      <c r="D26" s="16">
        <v>1</v>
      </c>
      <c r="E26" s="16">
        <v>2</v>
      </c>
      <c r="F26" s="17">
        <v>80</v>
      </c>
      <c r="G26" s="19" t="s">
        <v>3967</v>
      </c>
      <c r="H26" s="19">
        <v>4681</v>
      </c>
      <c r="I26" s="18">
        <f t="shared" si="0"/>
        <v>3042</v>
      </c>
      <c r="J26" s="19"/>
      <c r="K26" t="s">
        <v>3968</v>
      </c>
      <c r="L26">
        <v>16596</v>
      </c>
      <c r="M26">
        <f t="shared" si="1"/>
        <v>8298</v>
      </c>
      <c r="O26" t="str">
        <f t="shared" si="2"/>
        <v>hp_3042</v>
      </c>
      <c r="P26" t="str">
        <f t="shared" si="3"/>
        <v>atk_8298</v>
      </c>
      <c r="Q26" t="s">
        <v>3973</v>
      </c>
      <c r="R26" t="s">
        <v>3980</v>
      </c>
      <c r="S26" t="s">
        <v>3975</v>
      </c>
      <c r="T26" t="s">
        <v>3976</v>
      </c>
      <c r="U26" s="7" t="str">
        <f t="shared" si="4"/>
        <v>hp_3042;atk_8298;hit_500000;miss_10;cirt_0;cirtSub_-3500</v>
      </c>
    </row>
    <row r="27" spans="1:21" x14ac:dyDescent="0.15">
      <c r="A27" s="16">
        <v>300026</v>
      </c>
      <c r="B27" s="16" t="s">
        <v>6</v>
      </c>
      <c r="C27" s="16" t="s">
        <v>6</v>
      </c>
      <c r="D27" s="16">
        <v>1</v>
      </c>
      <c r="E27" s="16">
        <v>2</v>
      </c>
      <c r="F27" s="17">
        <v>80</v>
      </c>
      <c r="G27" s="19" t="s">
        <v>3967</v>
      </c>
      <c r="H27" s="19">
        <v>4821</v>
      </c>
      <c r="I27" s="18">
        <f t="shared" si="0"/>
        <v>3133</v>
      </c>
      <c r="J27" s="19"/>
      <c r="K27" t="s">
        <v>3968</v>
      </c>
      <c r="L27">
        <v>17093</v>
      </c>
      <c r="M27">
        <f t="shared" si="1"/>
        <v>8546</v>
      </c>
      <c r="O27" t="str">
        <f t="shared" si="2"/>
        <v>hp_3133</v>
      </c>
      <c r="P27" t="str">
        <f t="shared" si="3"/>
        <v>atk_8546</v>
      </c>
      <c r="Q27" t="s">
        <v>3973</v>
      </c>
      <c r="R27" t="s">
        <v>3980</v>
      </c>
      <c r="S27" t="s">
        <v>3975</v>
      </c>
      <c r="T27" t="s">
        <v>3976</v>
      </c>
      <c r="U27" s="7" t="str">
        <f t="shared" si="4"/>
        <v>hp_3133;atk_8546;hit_500000;miss_10;cirt_0;cirtSub_-3500</v>
      </c>
    </row>
    <row r="28" spans="1:21" x14ac:dyDescent="0.15">
      <c r="A28" s="16">
        <v>300027</v>
      </c>
      <c r="B28" s="16" t="s">
        <v>7</v>
      </c>
      <c r="C28" s="16" t="s">
        <v>7</v>
      </c>
      <c r="D28" s="16">
        <v>1</v>
      </c>
      <c r="E28" s="16">
        <v>2</v>
      </c>
      <c r="F28" s="17">
        <v>90</v>
      </c>
      <c r="G28" s="19" t="s">
        <v>3967</v>
      </c>
      <c r="H28" s="19">
        <v>4965</v>
      </c>
      <c r="I28" s="18">
        <f t="shared" si="0"/>
        <v>3227</v>
      </c>
      <c r="J28" s="19"/>
      <c r="K28" t="s">
        <v>3968</v>
      </c>
      <c r="L28">
        <v>17605</v>
      </c>
      <c r="M28">
        <f t="shared" si="1"/>
        <v>8802</v>
      </c>
      <c r="O28" t="str">
        <f t="shared" si="2"/>
        <v>hp_3227</v>
      </c>
      <c r="P28" t="str">
        <f t="shared" si="3"/>
        <v>atk_8802</v>
      </c>
      <c r="Q28" t="s">
        <v>3973</v>
      </c>
      <c r="R28" t="s">
        <v>3980</v>
      </c>
      <c r="S28" t="s">
        <v>3975</v>
      </c>
      <c r="T28" t="s">
        <v>3976</v>
      </c>
      <c r="U28" s="7" t="str">
        <f t="shared" si="4"/>
        <v>hp_3227;atk_8802;hit_500000;miss_10;cirt_0;cirtSub_-3500</v>
      </c>
    </row>
    <row r="29" spans="1:21" x14ac:dyDescent="0.15">
      <c r="A29" s="16">
        <v>300028</v>
      </c>
      <c r="B29" s="16" t="s">
        <v>7</v>
      </c>
      <c r="C29" s="16" t="s">
        <v>7</v>
      </c>
      <c r="D29" s="16">
        <v>1</v>
      </c>
      <c r="E29" s="16">
        <v>2</v>
      </c>
      <c r="F29" s="17">
        <v>90</v>
      </c>
      <c r="G29" s="19" t="s">
        <v>3967</v>
      </c>
      <c r="H29" s="19">
        <v>5113</v>
      </c>
      <c r="I29" s="18">
        <f t="shared" si="0"/>
        <v>3323</v>
      </c>
      <c r="J29" s="19"/>
      <c r="K29" t="s">
        <v>3968</v>
      </c>
      <c r="L29">
        <v>18133</v>
      </c>
      <c r="M29">
        <f t="shared" si="1"/>
        <v>9066</v>
      </c>
      <c r="O29" t="str">
        <f t="shared" si="2"/>
        <v>hp_3323</v>
      </c>
      <c r="P29" t="str">
        <f t="shared" si="3"/>
        <v>atk_9066</v>
      </c>
      <c r="Q29" t="s">
        <v>3973</v>
      </c>
      <c r="R29" t="s">
        <v>3980</v>
      </c>
      <c r="S29" t="s">
        <v>3975</v>
      </c>
      <c r="T29" t="s">
        <v>3976</v>
      </c>
      <c r="U29" s="7" t="str">
        <f t="shared" si="4"/>
        <v>hp_3323;atk_9066;hit_500000;miss_10;cirt_0;cirtSub_-3500</v>
      </c>
    </row>
    <row r="30" spans="1:21" x14ac:dyDescent="0.15">
      <c r="A30" s="16">
        <v>300029</v>
      </c>
      <c r="B30" s="16" t="s">
        <v>7</v>
      </c>
      <c r="C30" s="16" t="s">
        <v>7</v>
      </c>
      <c r="D30" s="16">
        <v>1</v>
      </c>
      <c r="E30" s="16">
        <v>2</v>
      </c>
      <c r="F30" s="17">
        <v>90</v>
      </c>
      <c r="G30" s="19" t="s">
        <v>3967</v>
      </c>
      <c r="H30" s="19">
        <v>5266</v>
      </c>
      <c r="I30" s="18">
        <f t="shared" si="0"/>
        <v>3422</v>
      </c>
      <c r="J30" s="19"/>
      <c r="K30" t="s">
        <v>3968</v>
      </c>
      <c r="L30">
        <v>18676</v>
      </c>
      <c r="M30">
        <f t="shared" si="1"/>
        <v>9338</v>
      </c>
      <c r="O30" t="str">
        <f t="shared" si="2"/>
        <v>hp_3422</v>
      </c>
      <c r="P30" t="str">
        <f t="shared" si="3"/>
        <v>atk_9338</v>
      </c>
      <c r="Q30" t="s">
        <v>3973</v>
      </c>
      <c r="R30" t="s">
        <v>3980</v>
      </c>
      <c r="S30" t="s">
        <v>3975</v>
      </c>
      <c r="T30" t="s">
        <v>3976</v>
      </c>
      <c r="U30" s="7" t="str">
        <f t="shared" si="4"/>
        <v>hp_3422;atk_9338;hit_500000;miss_10;cirt_0;cirtSub_-3500</v>
      </c>
    </row>
    <row r="31" spans="1:21" x14ac:dyDescent="0.15">
      <c r="A31" s="16">
        <v>300030</v>
      </c>
      <c r="B31" s="16" t="s">
        <v>8</v>
      </c>
      <c r="C31" s="16" t="s">
        <v>8</v>
      </c>
      <c r="D31" s="16">
        <v>1</v>
      </c>
      <c r="E31" s="16">
        <v>2</v>
      </c>
      <c r="F31" s="17">
        <v>95</v>
      </c>
      <c r="G31" s="19" t="s">
        <v>3967</v>
      </c>
      <c r="H31" s="19">
        <v>5423</v>
      </c>
      <c r="I31" s="18">
        <f t="shared" si="0"/>
        <v>3524</v>
      </c>
      <c r="J31" s="19"/>
      <c r="K31" t="s">
        <v>3968</v>
      </c>
      <c r="L31">
        <v>19236</v>
      </c>
      <c r="M31">
        <f t="shared" si="1"/>
        <v>9618</v>
      </c>
      <c r="O31" t="str">
        <f t="shared" si="2"/>
        <v>hp_3524</v>
      </c>
      <c r="P31" t="str">
        <f t="shared" si="3"/>
        <v>atk_9618</v>
      </c>
      <c r="Q31" t="s">
        <v>3973</v>
      </c>
      <c r="R31" t="s">
        <v>3980</v>
      </c>
      <c r="S31" t="s">
        <v>3975</v>
      </c>
      <c r="T31" t="s">
        <v>3976</v>
      </c>
      <c r="U31" s="7" t="str">
        <f t="shared" si="4"/>
        <v>hp_3524;atk_9618;hit_500000;miss_10;cirt_0;cirtSub_-3500</v>
      </c>
    </row>
    <row r="32" spans="1:21" x14ac:dyDescent="0.15">
      <c r="A32" s="16">
        <v>300031</v>
      </c>
      <c r="B32" s="16" t="s">
        <v>8</v>
      </c>
      <c r="C32" s="16" t="s">
        <v>8</v>
      </c>
      <c r="D32" s="16">
        <v>1</v>
      </c>
      <c r="E32" s="16">
        <v>2</v>
      </c>
      <c r="F32" s="17">
        <v>95</v>
      </c>
      <c r="G32" s="19" t="s">
        <v>3967</v>
      </c>
      <c r="H32" s="19">
        <v>5585</v>
      </c>
      <c r="I32" s="18">
        <f t="shared" si="0"/>
        <v>3630</v>
      </c>
      <c r="J32" s="19"/>
      <c r="K32" t="s">
        <v>3968</v>
      </c>
      <c r="L32">
        <v>19813</v>
      </c>
      <c r="M32">
        <f t="shared" si="1"/>
        <v>9906</v>
      </c>
      <c r="O32" t="str">
        <f t="shared" si="2"/>
        <v>hp_3630</v>
      </c>
      <c r="P32" t="str">
        <f t="shared" si="3"/>
        <v>atk_9906</v>
      </c>
      <c r="Q32" t="s">
        <v>3973</v>
      </c>
      <c r="R32" t="s">
        <v>3980</v>
      </c>
      <c r="S32" t="s">
        <v>3975</v>
      </c>
      <c r="T32" t="s">
        <v>3976</v>
      </c>
      <c r="U32" s="7" t="str">
        <f t="shared" si="4"/>
        <v>hp_3630;atk_9906;hit_500000;miss_10;cirt_0;cirtSub_-3500</v>
      </c>
    </row>
    <row r="33" spans="1:21" x14ac:dyDescent="0.15">
      <c r="A33" s="16">
        <v>300032</v>
      </c>
      <c r="B33" s="16" t="s">
        <v>8</v>
      </c>
      <c r="C33" s="16" t="s">
        <v>8</v>
      </c>
      <c r="D33" s="16">
        <v>1</v>
      </c>
      <c r="E33" s="16">
        <v>2</v>
      </c>
      <c r="F33" s="17">
        <v>95</v>
      </c>
      <c r="G33" s="19" t="s">
        <v>3967</v>
      </c>
      <c r="H33" s="19">
        <v>5752</v>
      </c>
      <c r="I33" s="18">
        <f t="shared" si="0"/>
        <v>3738</v>
      </c>
      <c r="J33" s="19"/>
      <c r="K33" t="s">
        <v>3968</v>
      </c>
      <c r="L33">
        <v>20407</v>
      </c>
      <c r="M33">
        <f t="shared" si="1"/>
        <v>10203</v>
      </c>
      <c r="O33" t="str">
        <f t="shared" si="2"/>
        <v>hp_3738</v>
      </c>
      <c r="P33" t="str">
        <f t="shared" si="3"/>
        <v>atk_10203</v>
      </c>
      <c r="Q33" t="s">
        <v>3973</v>
      </c>
      <c r="R33" t="s">
        <v>3980</v>
      </c>
      <c r="S33" t="s">
        <v>3975</v>
      </c>
      <c r="T33" t="s">
        <v>3976</v>
      </c>
      <c r="U33" s="7" t="str">
        <f t="shared" si="4"/>
        <v>hp_3738;atk_10203;hit_500000;miss_10;cirt_0;cirtSub_-3500</v>
      </c>
    </row>
    <row r="34" spans="1:21" x14ac:dyDescent="0.15">
      <c r="A34" s="16">
        <v>300033</v>
      </c>
      <c r="B34" s="16" t="s">
        <v>9</v>
      </c>
      <c r="C34" s="16" t="s">
        <v>9</v>
      </c>
      <c r="D34" s="16">
        <v>1</v>
      </c>
      <c r="E34" s="16">
        <v>2</v>
      </c>
      <c r="F34" s="17">
        <v>100</v>
      </c>
      <c r="G34" s="19" t="s">
        <v>3967</v>
      </c>
      <c r="H34" s="19">
        <v>5924</v>
      </c>
      <c r="I34" s="18">
        <f t="shared" si="0"/>
        <v>3850</v>
      </c>
      <c r="J34" s="19"/>
      <c r="K34" t="s">
        <v>3968</v>
      </c>
      <c r="L34">
        <v>21019</v>
      </c>
      <c r="M34">
        <f t="shared" si="1"/>
        <v>10509</v>
      </c>
      <c r="O34" t="str">
        <f t="shared" si="2"/>
        <v>hp_3850</v>
      </c>
      <c r="P34" t="str">
        <f t="shared" si="3"/>
        <v>atk_10509</v>
      </c>
      <c r="Q34" t="s">
        <v>3973</v>
      </c>
      <c r="R34" t="s">
        <v>3980</v>
      </c>
      <c r="S34" t="s">
        <v>3975</v>
      </c>
      <c r="T34" t="s">
        <v>3976</v>
      </c>
      <c r="U34" s="7" t="str">
        <f t="shared" si="4"/>
        <v>hp_3850;atk_10509;hit_500000;miss_10;cirt_0;cirtSub_-3500</v>
      </c>
    </row>
    <row r="35" spans="1:21" x14ac:dyDescent="0.15">
      <c r="A35" s="16">
        <v>300034</v>
      </c>
      <c r="B35" s="16" t="s">
        <v>9</v>
      </c>
      <c r="C35" s="16" t="s">
        <v>9</v>
      </c>
      <c r="D35" s="16">
        <v>1</v>
      </c>
      <c r="E35" s="16">
        <v>2</v>
      </c>
      <c r="F35" s="17">
        <v>100</v>
      </c>
      <c r="G35" s="19" t="s">
        <v>3967</v>
      </c>
      <c r="H35" s="19">
        <v>6101</v>
      </c>
      <c r="I35" s="18">
        <f t="shared" si="0"/>
        <v>3965</v>
      </c>
      <c r="J35" s="19"/>
      <c r="K35" t="s">
        <v>3968</v>
      </c>
      <c r="L35">
        <v>21649</v>
      </c>
      <c r="M35">
        <f t="shared" si="1"/>
        <v>10824</v>
      </c>
      <c r="O35" t="str">
        <f t="shared" si="2"/>
        <v>hp_3965</v>
      </c>
      <c r="P35" t="str">
        <f t="shared" si="3"/>
        <v>atk_10824</v>
      </c>
      <c r="Q35" t="s">
        <v>3973</v>
      </c>
      <c r="R35" t="s">
        <v>3980</v>
      </c>
      <c r="S35" t="s">
        <v>3975</v>
      </c>
      <c r="T35" t="s">
        <v>3976</v>
      </c>
      <c r="U35" s="7" t="str">
        <f t="shared" si="4"/>
        <v>hp_3965;atk_10824;hit_500000;miss_10;cirt_0;cirtSub_-3500</v>
      </c>
    </row>
    <row r="36" spans="1:21" x14ac:dyDescent="0.15">
      <c r="A36" s="16">
        <v>300035</v>
      </c>
      <c r="B36" s="16" t="s">
        <v>9</v>
      </c>
      <c r="C36" s="16" t="s">
        <v>9</v>
      </c>
      <c r="D36" s="16">
        <v>1</v>
      </c>
      <c r="E36" s="16">
        <v>2</v>
      </c>
      <c r="F36" s="17">
        <v>100</v>
      </c>
      <c r="G36" s="19" t="s">
        <v>3967</v>
      </c>
      <c r="H36" s="19">
        <v>6284</v>
      </c>
      <c r="I36" s="18">
        <f t="shared" si="0"/>
        <v>4084</v>
      </c>
      <c r="J36" s="19"/>
      <c r="K36" t="s">
        <v>3968</v>
      </c>
      <c r="L36">
        <v>22298</v>
      </c>
      <c r="M36">
        <f t="shared" si="1"/>
        <v>11149</v>
      </c>
      <c r="O36" t="str">
        <f t="shared" si="2"/>
        <v>hp_4084</v>
      </c>
      <c r="P36" t="str">
        <f t="shared" si="3"/>
        <v>atk_11149</v>
      </c>
      <c r="Q36" t="s">
        <v>3973</v>
      </c>
      <c r="R36" t="s">
        <v>3980</v>
      </c>
      <c r="S36" t="s">
        <v>3975</v>
      </c>
      <c r="T36" t="s">
        <v>3976</v>
      </c>
      <c r="U36" s="7" t="str">
        <f t="shared" si="4"/>
        <v>hp_4084;atk_11149;hit_500000;miss_10;cirt_0;cirtSub_-3500</v>
      </c>
    </row>
    <row r="37" spans="1:21" x14ac:dyDescent="0.15">
      <c r="A37" s="16">
        <v>300036</v>
      </c>
      <c r="B37" s="16" t="s">
        <v>10</v>
      </c>
      <c r="C37" s="16" t="s">
        <v>10</v>
      </c>
      <c r="D37" s="16">
        <v>1</v>
      </c>
      <c r="E37" s="16">
        <v>2</v>
      </c>
      <c r="F37" s="17">
        <v>105</v>
      </c>
      <c r="G37" s="19" t="s">
        <v>3967</v>
      </c>
      <c r="H37" s="19">
        <v>6472</v>
      </c>
      <c r="I37" s="18">
        <f t="shared" si="0"/>
        <v>4206</v>
      </c>
      <c r="J37" s="19"/>
      <c r="K37" t="s">
        <v>3968</v>
      </c>
      <c r="L37">
        <v>22966</v>
      </c>
      <c r="M37">
        <f t="shared" si="1"/>
        <v>11483</v>
      </c>
      <c r="O37" t="str">
        <f t="shared" si="2"/>
        <v>hp_4206</v>
      </c>
      <c r="P37" t="str">
        <f t="shared" si="3"/>
        <v>atk_11483</v>
      </c>
      <c r="Q37" t="s">
        <v>3973</v>
      </c>
      <c r="R37" t="s">
        <v>3980</v>
      </c>
      <c r="S37" t="s">
        <v>3975</v>
      </c>
      <c r="T37" t="s">
        <v>3976</v>
      </c>
      <c r="U37" s="7" t="str">
        <f t="shared" si="4"/>
        <v>hp_4206;atk_11483;hit_500000;miss_10;cirt_0;cirtSub_-3500</v>
      </c>
    </row>
    <row r="38" spans="1:21" x14ac:dyDescent="0.15">
      <c r="A38" s="16">
        <v>300037</v>
      </c>
      <c r="B38" s="16" t="s">
        <v>10</v>
      </c>
      <c r="C38" s="16" t="s">
        <v>10</v>
      </c>
      <c r="D38" s="16">
        <v>1</v>
      </c>
      <c r="E38" s="16">
        <v>2</v>
      </c>
      <c r="F38" s="17">
        <v>105</v>
      </c>
      <c r="G38" s="19" t="s">
        <v>3967</v>
      </c>
      <c r="H38" s="19">
        <v>6666</v>
      </c>
      <c r="I38" s="18">
        <f t="shared" si="0"/>
        <v>4332</v>
      </c>
      <c r="J38" s="19"/>
      <c r="K38" t="s">
        <v>3968</v>
      </c>
      <c r="L38">
        <v>23654</v>
      </c>
      <c r="M38">
        <f t="shared" si="1"/>
        <v>11827</v>
      </c>
      <c r="O38" t="str">
        <f t="shared" si="2"/>
        <v>hp_4332</v>
      </c>
      <c r="P38" t="str">
        <f t="shared" si="3"/>
        <v>atk_11827</v>
      </c>
      <c r="Q38" t="s">
        <v>3973</v>
      </c>
      <c r="R38" t="s">
        <v>3980</v>
      </c>
      <c r="S38" t="s">
        <v>3975</v>
      </c>
      <c r="T38" t="s">
        <v>3976</v>
      </c>
      <c r="U38" s="7" t="str">
        <f t="shared" si="4"/>
        <v>hp_4332;atk_11827;hit_500000;miss_10;cirt_0;cirtSub_-3500</v>
      </c>
    </row>
    <row r="39" spans="1:21" x14ac:dyDescent="0.15">
      <c r="A39" s="16">
        <v>300038</v>
      </c>
      <c r="B39" s="16" t="s">
        <v>10</v>
      </c>
      <c r="C39" s="16" t="s">
        <v>10</v>
      </c>
      <c r="D39" s="16">
        <v>1</v>
      </c>
      <c r="E39" s="16">
        <v>2</v>
      </c>
      <c r="F39" s="17">
        <v>105</v>
      </c>
      <c r="G39" s="19" t="s">
        <v>3967</v>
      </c>
      <c r="H39" s="19">
        <v>6865</v>
      </c>
      <c r="I39" s="18">
        <f t="shared" si="0"/>
        <v>4462</v>
      </c>
      <c r="J39" s="19"/>
      <c r="K39" t="s">
        <v>3968</v>
      </c>
      <c r="L39">
        <v>24363</v>
      </c>
      <c r="M39">
        <f t="shared" si="1"/>
        <v>12181</v>
      </c>
      <c r="O39" t="str">
        <f t="shared" si="2"/>
        <v>hp_4462</v>
      </c>
      <c r="P39" t="str">
        <f t="shared" si="3"/>
        <v>atk_12181</v>
      </c>
      <c r="Q39" t="s">
        <v>3973</v>
      </c>
      <c r="R39" t="s">
        <v>3980</v>
      </c>
      <c r="S39" t="s">
        <v>3975</v>
      </c>
      <c r="T39" t="s">
        <v>3976</v>
      </c>
      <c r="U39" s="7" t="str">
        <f t="shared" si="4"/>
        <v>hp_4462;atk_12181;hit_500000;miss_10;cirt_0;cirtSub_-3500</v>
      </c>
    </row>
    <row r="40" spans="1:21" x14ac:dyDescent="0.15">
      <c r="A40" s="16">
        <v>300039</v>
      </c>
      <c r="B40" s="16" t="s">
        <v>11</v>
      </c>
      <c r="C40" s="16" t="s">
        <v>11</v>
      </c>
      <c r="D40" s="16">
        <v>1</v>
      </c>
      <c r="E40" s="16">
        <v>2</v>
      </c>
      <c r="F40" s="17">
        <v>110</v>
      </c>
      <c r="G40" s="19" t="s">
        <v>3967</v>
      </c>
      <c r="H40" s="19">
        <v>7070</v>
      </c>
      <c r="I40" s="18">
        <f t="shared" si="0"/>
        <v>4595</v>
      </c>
      <c r="J40" s="19"/>
      <c r="K40" t="s">
        <v>3968</v>
      </c>
      <c r="L40">
        <v>25093</v>
      </c>
      <c r="M40">
        <f t="shared" si="1"/>
        <v>12546</v>
      </c>
      <c r="O40" t="str">
        <f t="shared" si="2"/>
        <v>hp_4595</v>
      </c>
      <c r="P40" t="str">
        <f t="shared" si="3"/>
        <v>atk_12546</v>
      </c>
      <c r="Q40" t="s">
        <v>3973</v>
      </c>
      <c r="R40" t="s">
        <v>3980</v>
      </c>
      <c r="S40" t="s">
        <v>3975</v>
      </c>
      <c r="T40" t="s">
        <v>3976</v>
      </c>
      <c r="U40" s="7" t="str">
        <f t="shared" si="4"/>
        <v>hp_4595;atk_12546;hit_500000;miss_10;cirt_0;cirtSub_-3500</v>
      </c>
    </row>
    <row r="41" spans="1:21" x14ac:dyDescent="0.15">
      <c r="A41" s="16">
        <v>300040</v>
      </c>
      <c r="B41" s="16" t="s">
        <v>11</v>
      </c>
      <c r="C41" s="16" t="s">
        <v>11</v>
      </c>
      <c r="D41" s="16">
        <v>1</v>
      </c>
      <c r="E41" s="16">
        <v>2</v>
      </c>
      <c r="F41" s="17">
        <v>110</v>
      </c>
      <c r="G41" s="19" t="s">
        <v>3967</v>
      </c>
      <c r="H41" s="19">
        <v>7282</v>
      </c>
      <c r="I41" s="18">
        <f t="shared" si="0"/>
        <v>4733</v>
      </c>
      <c r="J41" s="19"/>
      <c r="K41" t="s">
        <v>3968</v>
      </c>
      <c r="L41">
        <v>25845</v>
      </c>
      <c r="M41">
        <f t="shared" si="1"/>
        <v>12922</v>
      </c>
      <c r="O41" t="str">
        <f t="shared" si="2"/>
        <v>hp_4733</v>
      </c>
      <c r="P41" t="str">
        <f t="shared" si="3"/>
        <v>atk_12922</v>
      </c>
      <c r="Q41" t="s">
        <v>3973</v>
      </c>
      <c r="R41" t="s">
        <v>3980</v>
      </c>
      <c r="S41" t="s">
        <v>3975</v>
      </c>
      <c r="T41" t="s">
        <v>3976</v>
      </c>
      <c r="U41" s="7" t="str">
        <f t="shared" si="4"/>
        <v>hp_4733;atk_12922;hit_500000;miss_10;cirt_0;cirtSub_-3500</v>
      </c>
    </row>
    <row r="42" spans="1:21" x14ac:dyDescent="0.15">
      <c r="A42" s="16">
        <v>300041</v>
      </c>
      <c r="B42" s="16" t="s">
        <v>11</v>
      </c>
      <c r="C42" s="16" t="s">
        <v>11</v>
      </c>
      <c r="D42" s="16">
        <v>1</v>
      </c>
      <c r="E42" s="16">
        <v>2</v>
      </c>
      <c r="F42" s="17">
        <v>110</v>
      </c>
      <c r="G42" s="19" t="s">
        <v>3967</v>
      </c>
      <c r="H42" s="19">
        <v>7500</v>
      </c>
      <c r="I42" s="18">
        <f t="shared" si="0"/>
        <v>4875</v>
      </c>
      <c r="J42" s="19"/>
      <c r="K42" t="s">
        <v>3968</v>
      </c>
      <c r="L42">
        <v>26620</v>
      </c>
      <c r="M42">
        <f t="shared" si="1"/>
        <v>13310</v>
      </c>
      <c r="O42" t="str">
        <f t="shared" si="2"/>
        <v>hp_4875</v>
      </c>
      <c r="P42" t="str">
        <f t="shared" si="3"/>
        <v>atk_13310</v>
      </c>
      <c r="Q42" t="s">
        <v>3973</v>
      </c>
      <c r="R42" t="s">
        <v>3980</v>
      </c>
      <c r="S42" t="s">
        <v>3975</v>
      </c>
      <c r="T42" t="s">
        <v>3976</v>
      </c>
      <c r="U42" s="7" t="str">
        <f t="shared" si="4"/>
        <v>hp_4875;atk_13310;hit_500000;miss_10;cirt_0;cirtSub_-3500</v>
      </c>
    </row>
    <row r="43" spans="1:21" x14ac:dyDescent="0.15">
      <c r="A43" s="16">
        <v>310000</v>
      </c>
      <c r="B43" s="16" t="s">
        <v>225</v>
      </c>
      <c r="C43" s="16" t="s">
        <v>225</v>
      </c>
      <c r="D43" s="16">
        <v>1</v>
      </c>
      <c r="E43" s="16">
        <v>2</v>
      </c>
      <c r="F43" s="17">
        <v>29</v>
      </c>
      <c r="G43" s="19" t="s">
        <v>3967</v>
      </c>
      <c r="H43" s="19">
        <v>1257</v>
      </c>
      <c r="I43" s="18">
        <f t="shared" si="0"/>
        <v>817</v>
      </c>
      <c r="J43" s="19"/>
      <c r="K43" t="s">
        <v>3968</v>
      </c>
      <c r="L43">
        <v>9607</v>
      </c>
      <c r="M43">
        <f t="shared" si="1"/>
        <v>4803</v>
      </c>
      <c r="O43" t="str">
        <f t="shared" si="2"/>
        <v>hp_817</v>
      </c>
      <c r="P43" t="str">
        <f t="shared" si="3"/>
        <v>atk_4803</v>
      </c>
      <c r="Q43" t="s">
        <v>3973</v>
      </c>
      <c r="R43" t="s">
        <v>3974</v>
      </c>
      <c r="S43" t="s">
        <v>3975</v>
      </c>
      <c r="T43" t="s">
        <v>3976</v>
      </c>
      <c r="U43" s="7" t="str">
        <f t="shared" si="4"/>
        <v>hp_817;atk_4803;hit_500000;miss_5;cirt_0;cirtSub_-3500</v>
      </c>
    </row>
    <row r="44" spans="1:21" x14ac:dyDescent="0.15">
      <c r="A44" s="16">
        <v>310001</v>
      </c>
      <c r="B44" s="16" t="s">
        <v>225</v>
      </c>
      <c r="C44" s="16" t="s">
        <v>225</v>
      </c>
      <c r="D44" s="16">
        <v>1</v>
      </c>
      <c r="E44" s="16">
        <v>2</v>
      </c>
      <c r="F44" s="17">
        <v>29</v>
      </c>
      <c r="G44" s="19" t="s">
        <v>3967</v>
      </c>
      <c r="H44" s="19">
        <v>1257</v>
      </c>
      <c r="I44" s="18">
        <f t="shared" si="0"/>
        <v>817</v>
      </c>
      <c r="J44" s="19"/>
      <c r="K44" t="s">
        <v>3968</v>
      </c>
      <c r="L44">
        <v>9607</v>
      </c>
      <c r="M44">
        <f t="shared" si="1"/>
        <v>4803</v>
      </c>
      <c r="O44" t="str">
        <f t="shared" si="2"/>
        <v>hp_817</v>
      </c>
      <c r="P44" t="str">
        <f t="shared" si="3"/>
        <v>atk_4803</v>
      </c>
      <c r="Q44" t="s">
        <v>3973</v>
      </c>
      <c r="R44" t="s">
        <v>3974</v>
      </c>
      <c r="S44" t="s">
        <v>3975</v>
      </c>
      <c r="T44" t="s">
        <v>3976</v>
      </c>
      <c r="U44" s="7" t="str">
        <f t="shared" si="4"/>
        <v>hp_817;atk_4803;hit_500000;miss_5;cirt_0;cirtSub_-3500</v>
      </c>
    </row>
    <row r="45" spans="1:21" x14ac:dyDescent="0.15">
      <c r="A45" s="16">
        <v>310002</v>
      </c>
      <c r="B45" s="16" t="s">
        <v>225</v>
      </c>
      <c r="C45" s="16" t="s">
        <v>225</v>
      </c>
      <c r="D45" s="16">
        <v>1</v>
      </c>
      <c r="E45" s="16">
        <v>2</v>
      </c>
      <c r="F45" s="17">
        <v>29</v>
      </c>
      <c r="G45" s="19" t="s">
        <v>3967</v>
      </c>
      <c r="H45" s="19">
        <v>1257</v>
      </c>
      <c r="I45" s="18">
        <f t="shared" si="0"/>
        <v>817</v>
      </c>
      <c r="J45" s="19"/>
      <c r="K45" t="s">
        <v>3968</v>
      </c>
      <c r="L45">
        <v>9607</v>
      </c>
      <c r="M45">
        <f t="shared" si="1"/>
        <v>4803</v>
      </c>
      <c r="O45" t="str">
        <f t="shared" si="2"/>
        <v>hp_817</v>
      </c>
      <c r="P45" t="str">
        <f t="shared" si="3"/>
        <v>atk_4803</v>
      </c>
      <c r="Q45" t="s">
        <v>3973</v>
      </c>
      <c r="R45" t="s">
        <v>3974</v>
      </c>
      <c r="S45" t="s">
        <v>3975</v>
      </c>
      <c r="T45" t="s">
        <v>3976</v>
      </c>
      <c r="U45" s="7" t="str">
        <f t="shared" si="4"/>
        <v>hp_817;atk_4803;hit_500000;miss_5;cirt_0;cirtSub_-3500</v>
      </c>
    </row>
    <row r="46" spans="1:21" x14ac:dyDescent="0.15">
      <c r="A46" s="16">
        <v>310003</v>
      </c>
      <c r="B46" s="16" t="s">
        <v>225</v>
      </c>
      <c r="C46" s="16" t="s">
        <v>225</v>
      </c>
      <c r="D46" s="16">
        <v>1</v>
      </c>
      <c r="E46" s="16">
        <v>2</v>
      </c>
      <c r="F46" s="17">
        <v>40</v>
      </c>
      <c r="G46" s="19" t="s">
        <v>3967</v>
      </c>
      <c r="H46" s="19">
        <v>5829</v>
      </c>
      <c r="I46" s="18">
        <f t="shared" si="0"/>
        <v>3788</v>
      </c>
      <c r="J46" s="19"/>
      <c r="K46" t="s">
        <v>3968</v>
      </c>
      <c r="L46">
        <v>12940</v>
      </c>
      <c r="M46">
        <f t="shared" si="1"/>
        <v>6470</v>
      </c>
      <c r="O46" t="str">
        <f t="shared" si="2"/>
        <v>hp_3788</v>
      </c>
      <c r="P46" t="str">
        <f t="shared" si="3"/>
        <v>atk_6470</v>
      </c>
      <c r="Q46" t="s">
        <v>3973</v>
      </c>
      <c r="R46" t="s">
        <v>3974</v>
      </c>
      <c r="S46" t="s">
        <v>3975</v>
      </c>
      <c r="T46" t="s">
        <v>3976</v>
      </c>
      <c r="U46" s="7" t="str">
        <f t="shared" si="4"/>
        <v>hp_3788;atk_6470;hit_500000;miss_5;cirt_0;cirtSub_-3500</v>
      </c>
    </row>
    <row r="47" spans="1:21" x14ac:dyDescent="0.15">
      <c r="A47" s="16">
        <v>310004</v>
      </c>
      <c r="B47" s="16" t="s">
        <v>225</v>
      </c>
      <c r="C47" s="16" t="s">
        <v>225</v>
      </c>
      <c r="D47" s="16">
        <v>1</v>
      </c>
      <c r="E47" s="16">
        <v>2</v>
      </c>
      <c r="F47" s="17">
        <v>40</v>
      </c>
      <c r="G47" s="19" t="s">
        <v>3967</v>
      </c>
      <c r="H47" s="19">
        <v>5829</v>
      </c>
      <c r="I47" s="18">
        <f t="shared" si="0"/>
        <v>3788</v>
      </c>
      <c r="J47" s="19"/>
      <c r="K47" t="s">
        <v>3968</v>
      </c>
      <c r="L47">
        <v>12940</v>
      </c>
      <c r="M47">
        <f t="shared" si="1"/>
        <v>6470</v>
      </c>
      <c r="O47" t="str">
        <f t="shared" si="2"/>
        <v>hp_3788</v>
      </c>
      <c r="P47" t="str">
        <f t="shared" si="3"/>
        <v>atk_6470</v>
      </c>
      <c r="Q47" t="s">
        <v>3973</v>
      </c>
      <c r="R47" t="s">
        <v>3974</v>
      </c>
      <c r="S47" t="s">
        <v>3975</v>
      </c>
      <c r="T47" t="s">
        <v>3976</v>
      </c>
      <c r="U47" s="7" t="str">
        <f t="shared" si="4"/>
        <v>hp_3788;atk_6470;hit_500000;miss_5;cirt_0;cirtSub_-3500</v>
      </c>
    </row>
    <row r="48" spans="1:21" x14ac:dyDescent="0.15">
      <c r="A48" s="16">
        <v>310005</v>
      </c>
      <c r="B48" s="16" t="s">
        <v>225</v>
      </c>
      <c r="C48" s="16" t="s">
        <v>225</v>
      </c>
      <c r="D48" s="16">
        <v>1</v>
      </c>
      <c r="E48" s="16">
        <v>2</v>
      </c>
      <c r="F48" s="17">
        <v>40</v>
      </c>
      <c r="G48" s="19" t="s">
        <v>3967</v>
      </c>
      <c r="H48" s="19">
        <v>5829</v>
      </c>
      <c r="I48" s="18">
        <f t="shared" si="0"/>
        <v>3788</v>
      </c>
      <c r="J48" s="19"/>
      <c r="K48" t="s">
        <v>3968</v>
      </c>
      <c r="L48">
        <v>12940</v>
      </c>
      <c r="M48">
        <f t="shared" si="1"/>
        <v>6470</v>
      </c>
      <c r="O48" t="str">
        <f t="shared" si="2"/>
        <v>hp_3788</v>
      </c>
      <c r="P48" t="str">
        <f t="shared" si="3"/>
        <v>atk_6470</v>
      </c>
      <c r="Q48" t="s">
        <v>3973</v>
      </c>
      <c r="R48" t="s">
        <v>3974</v>
      </c>
      <c r="S48" t="s">
        <v>3975</v>
      </c>
      <c r="T48" t="s">
        <v>3976</v>
      </c>
      <c r="U48" s="7" t="str">
        <f t="shared" si="4"/>
        <v>hp_3788;atk_6470;hit_500000;miss_5;cirt_0;cirtSub_-3500</v>
      </c>
    </row>
    <row r="49" spans="1:21" x14ac:dyDescent="0.15">
      <c r="A49" s="16">
        <v>310006</v>
      </c>
      <c r="B49" s="16" t="s">
        <v>225</v>
      </c>
      <c r="C49" s="16" t="s">
        <v>225</v>
      </c>
      <c r="D49" s="16">
        <v>1</v>
      </c>
      <c r="E49" s="16">
        <v>2</v>
      </c>
      <c r="F49" s="17">
        <v>50</v>
      </c>
      <c r="G49" s="19" t="s">
        <v>3967</v>
      </c>
      <c r="H49" s="19">
        <v>9437</v>
      </c>
      <c r="I49" s="18">
        <f t="shared" si="0"/>
        <v>6134</v>
      </c>
      <c r="J49" s="19"/>
      <c r="K49" t="s">
        <v>3968</v>
      </c>
      <c r="L49">
        <v>15252</v>
      </c>
      <c r="M49">
        <f t="shared" si="1"/>
        <v>7626</v>
      </c>
      <c r="O49" t="str">
        <f t="shared" si="2"/>
        <v>hp_6134</v>
      </c>
      <c r="P49" t="str">
        <f t="shared" si="3"/>
        <v>atk_7626</v>
      </c>
      <c r="Q49" t="s">
        <v>3973</v>
      </c>
      <c r="R49" t="s">
        <v>3980</v>
      </c>
      <c r="S49" t="s">
        <v>3975</v>
      </c>
      <c r="T49" t="s">
        <v>3976</v>
      </c>
      <c r="U49" s="7" t="str">
        <f t="shared" si="4"/>
        <v>hp_6134;atk_7626;hit_500000;miss_10;cirt_0;cirtSub_-3500</v>
      </c>
    </row>
    <row r="50" spans="1:21" x14ac:dyDescent="0.15">
      <c r="A50" s="16">
        <v>310007</v>
      </c>
      <c r="B50" s="16" t="s">
        <v>225</v>
      </c>
      <c r="C50" s="16" t="s">
        <v>225</v>
      </c>
      <c r="D50" s="16">
        <v>1</v>
      </c>
      <c r="E50" s="16">
        <v>2</v>
      </c>
      <c r="F50" s="17">
        <v>50</v>
      </c>
      <c r="G50" s="19" t="s">
        <v>3967</v>
      </c>
      <c r="H50" s="19">
        <v>9437</v>
      </c>
      <c r="I50" s="18">
        <f t="shared" si="0"/>
        <v>6134</v>
      </c>
      <c r="J50" s="19"/>
      <c r="K50" t="s">
        <v>3968</v>
      </c>
      <c r="L50">
        <v>15252</v>
      </c>
      <c r="M50">
        <f t="shared" si="1"/>
        <v>7626</v>
      </c>
      <c r="O50" t="str">
        <f t="shared" si="2"/>
        <v>hp_6134</v>
      </c>
      <c r="P50" t="str">
        <f t="shared" si="3"/>
        <v>atk_7626</v>
      </c>
      <c r="Q50" t="s">
        <v>3973</v>
      </c>
      <c r="R50" t="s">
        <v>3980</v>
      </c>
      <c r="S50" t="s">
        <v>3975</v>
      </c>
      <c r="T50" t="s">
        <v>3976</v>
      </c>
      <c r="U50" s="7" t="str">
        <f t="shared" si="4"/>
        <v>hp_6134;atk_7626;hit_500000;miss_10;cirt_0;cirtSub_-3500</v>
      </c>
    </row>
    <row r="51" spans="1:21" x14ac:dyDescent="0.15">
      <c r="A51" s="16">
        <v>310008</v>
      </c>
      <c r="B51" s="16" t="s">
        <v>225</v>
      </c>
      <c r="C51" s="16" t="s">
        <v>225</v>
      </c>
      <c r="D51" s="16">
        <v>1</v>
      </c>
      <c r="E51" s="16">
        <v>2</v>
      </c>
      <c r="F51" s="17">
        <v>50</v>
      </c>
      <c r="G51" s="19" t="s">
        <v>3967</v>
      </c>
      <c r="H51" s="19">
        <v>9437</v>
      </c>
      <c r="I51" s="18">
        <f t="shared" si="0"/>
        <v>6134</v>
      </c>
      <c r="J51" s="19"/>
      <c r="K51" t="s">
        <v>3968</v>
      </c>
      <c r="L51">
        <v>15252</v>
      </c>
      <c r="M51">
        <f t="shared" si="1"/>
        <v>7626</v>
      </c>
      <c r="O51" t="str">
        <f t="shared" si="2"/>
        <v>hp_6134</v>
      </c>
      <c r="P51" t="str">
        <f t="shared" si="3"/>
        <v>atk_7626</v>
      </c>
      <c r="Q51" t="s">
        <v>3973</v>
      </c>
      <c r="R51" t="s">
        <v>3980</v>
      </c>
      <c r="S51" t="s">
        <v>3975</v>
      </c>
      <c r="T51" t="s">
        <v>3976</v>
      </c>
      <c r="U51" s="7" t="str">
        <f t="shared" si="4"/>
        <v>hp_6134;atk_7626;hit_500000;miss_10;cirt_0;cirtSub_-3500</v>
      </c>
    </row>
    <row r="52" spans="1:21" x14ac:dyDescent="0.15">
      <c r="A52" s="16">
        <v>310009</v>
      </c>
      <c r="B52" s="16" t="s">
        <v>225</v>
      </c>
      <c r="C52" s="16" t="s">
        <v>225</v>
      </c>
      <c r="D52" s="16">
        <v>1</v>
      </c>
      <c r="E52" s="16">
        <v>2</v>
      </c>
      <c r="F52" s="17">
        <v>60</v>
      </c>
      <c r="G52" s="19" t="s">
        <v>3967</v>
      </c>
      <c r="H52" s="19">
        <v>14498</v>
      </c>
      <c r="I52" s="18">
        <f t="shared" si="0"/>
        <v>9423</v>
      </c>
      <c r="J52" s="19"/>
      <c r="K52" t="s">
        <v>3968</v>
      </c>
      <c r="L52">
        <v>17038</v>
      </c>
      <c r="M52">
        <f t="shared" si="1"/>
        <v>8519</v>
      </c>
      <c r="O52" t="str">
        <f t="shared" si="2"/>
        <v>hp_9423</v>
      </c>
      <c r="P52" t="str">
        <f t="shared" si="3"/>
        <v>atk_8519</v>
      </c>
      <c r="Q52" t="s">
        <v>3973</v>
      </c>
      <c r="R52" t="s">
        <v>3980</v>
      </c>
      <c r="S52" t="s">
        <v>3975</v>
      </c>
      <c r="T52" t="s">
        <v>3976</v>
      </c>
      <c r="U52" s="7" t="str">
        <f t="shared" si="4"/>
        <v>hp_9423;atk_8519;hit_500000;miss_10;cirt_0;cirtSub_-3500</v>
      </c>
    </row>
    <row r="53" spans="1:21" x14ac:dyDescent="0.15">
      <c r="A53" s="16">
        <v>310010</v>
      </c>
      <c r="B53" s="16" t="s">
        <v>225</v>
      </c>
      <c r="C53" s="16" t="s">
        <v>225</v>
      </c>
      <c r="D53" s="16">
        <v>1</v>
      </c>
      <c r="E53" s="16">
        <v>2</v>
      </c>
      <c r="F53" s="17">
        <v>60</v>
      </c>
      <c r="G53" s="19" t="s">
        <v>3967</v>
      </c>
      <c r="H53" s="19">
        <v>15049</v>
      </c>
      <c r="I53" s="18">
        <f t="shared" si="0"/>
        <v>9781</v>
      </c>
      <c r="J53" s="19"/>
      <c r="K53" t="s">
        <v>3968</v>
      </c>
      <c r="L53">
        <v>17089</v>
      </c>
      <c r="M53">
        <f t="shared" si="1"/>
        <v>8544</v>
      </c>
      <c r="O53" t="str">
        <f t="shared" si="2"/>
        <v>hp_9781</v>
      </c>
      <c r="P53" t="str">
        <f t="shared" si="3"/>
        <v>atk_8544</v>
      </c>
      <c r="Q53" t="s">
        <v>3973</v>
      </c>
      <c r="R53" t="s">
        <v>3980</v>
      </c>
      <c r="S53" t="s">
        <v>3975</v>
      </c>
      <c r="T53" t="s">
        <v>3976</v>
      </c>
      <c r="U53" s="7" t="str">
        <f t="shared" si="4"/>
        <v>hp_9781;atk_8544;hit_500000;miss_10;cirt_0;cirtSub_-3500</v>
      </c>
    </row>
    <row r="54" spans="1:21" x14ac:dyDescent="0.15">
      <c r="A54" s="16">
        <v>310011</v>
      </c>
      <c r="B54" s="16" t="s">
        <v>225</v>
      </c>
      <c r="C54" s="16" t="s">
        <v>225</v>
      </c>
      <c r="D54" s="16">
        <v>1</v>
      </c>
      <c r="E54" s="16">
        <v>2</v>
      </c>
      <c r="F54" s="17">
        <v>60</v>
      </c>
      <c r="G54" s="19" t="s">
        <v>3967</v>
      </c>
      <c r="H54" s="19">
        <v>15605</v>
      </c>
      <c r="I54" s="18">
        <f t="shared" si="0"/>
        <v>10143</v>
      </c>
      <c r="J54" s="19"/>
      <c r="K54" t="s">
        <v>3968</v>
      </c>
      <c r="L54">
        <v>17140</v>
      </c>
      <c r="M54">
        <f t="shared" si="1"/>
        <v>8570</v>
      </c>
      <c r="O54" t="str">
        <f t="shared" si="2"/>
        <v>hp_10143</v>
      </c>
      <c r="P54" t="str">
        <f t="shared" si="3"/>
        <v>atk_8570</v>
      </c>
      <c r="Q54" t="s">
        <v>3973</v>
      </c>
      <c r="R54" t="s">
        <v>3980</v>
      </c>
      <c r="S54" t="s">
        <v>3975</v>
      </c>
      <c r="T54" t="s">
        <v>3976</v>
      </c>
      <c r="U54" s="7" t="str">
        <f t="shared" si="4"/>
        <v>hp_10143;atk_8570;hit_500000;miss_10;cirt_0;cirtSub_-3500</v>
      </c>
    </row>
    <row r="55" spans="1:21" x14ac:dyDescent="0.15">
      <c r="A55" s="16">
        <v>310012</v>
      </c>
      <c r="B55" s="16" t="s">
        <v>225</v>
      </c>
      <c r="C55" s="16" t="s">
        <v>225</v>
      </c>
      <c r="D55" s="16">
        <v>1</v>
      </c>
      <c r="E55" s="16">
        <v>2</v>
      </c>
      <c r="F55" s="17">
        <v>70</v>
      </c>
      <c r="G55" s="19" t="s">
        <v>3967</v>
      </c>
      <c r="H55" s="19">
        <v>16672</v>
      </c>
      <c r="I55" s="18">
        <f t="shared" si="0"/>
        <v>10836</v>
      </c>
      <c r="J55" s="19"/>
      <c r="K55" t="s">
        <v>3968</v>
      </c>
      <c r="L55">
        <v>19593</v>
      </c>
      <c r="M55">
        <f t="shared" si="1"/>
        <v>9796</v>
      </c>
      <c r="O55" t="str">
        <f t="shared" si="2"/>
        <v>hp_10836</v>
      </c>
      <c r="P55" t="str">
        <f t="shared" si="3"/>
        <v>atk_9796</v>
      </c>
      <c r="Q55" t="s">
        <v>3973</v>
      </c>
      <c r="R55" t="s">
        <v>3984</v>
      </c>
      <c r="S55" t="s">
        <v>3975</v>
      </c>
      <c r="T55" t="s">
        <v>3976</v>
      </c>
      <c r="U55" s="7" t="str">
        <f t="shared" si="4"/>
        <v>hp_10836;atk_9796;hit_500000;miss_35;cirt_0;cirtSub_-3500</v>
      </c>
    </row>
    <row r="56" spans="1:21" x14ac:dyDescent="0.15">
      <c r="A56" s="16">
        <v>310013</v>
      </c>
      <c r="B56" s="16" t="s">
        <v>225</v>
      </c>
      <c r="C56" s="16" t="s">
        <v>225</v>
      </c>
      <c r="D56" s="16">
        <v>1</v>
      </c>
      <c r="E56" s="16">
        <v>2</v>
      </c>
      <c r="F56" s="17">
        <v>70</v>
      </c>
      <c r="G56" s="19" t="s">
        <v>3967</v>
      </c>
      <c r="H56" s="19">
        <v>17306</v>
      </c>
      <c r="I56" s="18">
        <f t="shared" si="0"/>
        <v>11248</v>
      </c>
      <c r="J56" s="19"/>
      <c r="K56" t="s">
        <v>3968</v>
      </c>
      <c r="L56">
        <v>19652</v>
      </c>
      <c r="M56">
        <f t="shared" si="1"/>
        <v>9826</v>
      </c>
      <c r="O56" t="str">
        <f t="shared" si="2"/>
        <v>hp_11248</v>
      </c>
      <c r="P56" t="str">
        <f t="shared" si="3"/>
        <v>atk_9826</v>
      </c>
      <c r="Q56" t="s">
        <v>3973</v>
      </c>
      <c r="R56" t="s">
        <v>3984</v>
      </c>
      <c r="S56" t="s">
        <v>3975</v>
      </c>
      <c r="T56" t="s">
        <v>3976</v>
      </c>
      <c r="U56" s="7" t="str">
        <f t="shared" si="4"/>
        <v>hp_11248;atk_9826;hit_500000;miss_35;cirt_0;cirtSub_-3500</v>
      </c>
    </row>
    <row r="57" spans="1:21" x14ac:dyDescent="0.15">
      <c r="A57" s="16">
        <v>310014</v>
      </c>
      <c r="B57" s="16" t="s">
        <v>225</v>
      </c>
      <c r="C57" s="16" t="s">
        <v>225</v>
      </c>
      <c r="D57" s="16">
        <v>1</v>
      </c>
      <c r="E57" s="16">
        <v>2</v>
      </c>
      <c r="F57" s="17">
        <v>70</v>
      </c>
      <c r="G57" s="19" t="s">
        <v>3967</v>
      </c>
      <c r="H57" s="19">
        <v>17945</v>
      </c>
      <c r="I57" s="18">
        <f t="shared" si="0"/>
        <v>11664</v>
      </c>
      <c r="J57" s="19"/>
      <c r="K57" t="s">
        <v>3968</v>
      </c>
      <c r="L57">
        <v>19711</v>
      </c>
      <c r="M57">
        <f t="shared" si="1"/>
        <v>9855</v>
      </c>
      <c r="O57" t="str">
        <f t="shared" si="2"/>
        <v>hp_11664</v>
      </c>
      <c r="P57" t="str">
        <f t="shared" si="3"/>
        <v>atk_9855</v>
      </c>
      <c r="Q57" t="s">
        <v>3973</v>
      </c>
      <c r="R57" t="s">
        <v>3984</v>
      </c>
      <c r="S57" t="s">
        <v>3975</v>
      </c>
      <c r="T57" t="s">
        <v>3976</v>
      </c>
      <c r="U57" s="7" t="str">
        <f t="shared" si="4"/>
        <v>hp_11664;atk_9855;hit_500000;miss_35;cirt_0;cirtSub_-3500</v>
      </c>
    </row>
    <row r="58" spans="1:21" x14ac:dyDescent="0.15">
      <c r="A58" s="16">
        <v>310015</v>
      </c>
      <c r="B58" s="16" t="s">
        <v>225</v>
      </c>
      <c r="C58" s="16" t="s">
        <v>225</v>
      </c>
      <c r="D58" s="16">
        <v>1</v>
      </c>
      <c r="E58" s="16">
        <v>2</v>
      </c>
      <c r="F58" s="17">
        <v>80</v>
      </c>
      <c r="G58" s="19" t="s">
        <v>3967</v>
      </c>
      <c r="H58" s="19">
        <v>19172</v>
      </c>
      <c r="I58" s="18">
        <f t="shared" si="0"/>
        <v>12461</v>
      </c>
      <c r="J58" s="19"/>
      <c r="K58" t="s">
        <v>3968</v>
      </c>
      <c r="L58">
        <v>22531</v>
      </c>
      <c r="M58">
        <f t="shared" si="1"/>
        <v>11265</v>
      </c>
      <c r="O58" t="str">
        <f t="shared" si="2"/>
        <v>hp_12461</v>
      </c>
      <c r="P58" t="str">
        <f t="shared" si="3"/>
        <v>atk_11265</v>
      </c>
      <c r="Q58" t="s">
        <v>3973</v>
      </c>
      <c r="R58" t="s">
        <v>3985</v>
      </c>
      <c r="S58" t="s">
        <v>3975</v>
      </c>
      <c r="T58" t="s">
        <v>3976</v>
      </c>
      <c r="U58" s="7" t="str">
        <f t="shared" si="4"/>
        <v>hp_12461;atk_11265;hit_500000;miss_40;cirt_0;cirtSub_-3500</v>
      </c>
    </row>
    <row r="59" spans="1:21" x14ac:dyDescent="0.15">
      <c r="A59" s="16">
        <v>310016</v>
      </c>
      <c r="B59" s="16" t="s">
        <v>225</v>
      </c>
      <c r="C59" s="16" t="s">
        <v>225</v>
      </c>
      <c r="D59" s="16">
        <v>1</v>
      </c>
      <c r="E59" s="16">
        <v>2</v>
      </c>
      <c r="F59" s="17">
        <v>80</v>
      </c>
      <c r="G59" s="19" t="s">
        <v>3967</v>
      </c>
      <c r="H59" s="19">
        <v>19901</v>
      </c>
      <c r="I59" s="18">
        <f t="shared" si="0"/>
        <v>12935</v>
      </c>
      <c r="J59" s="19"/>
      <c r="K59" t="s">
        <v>3968</v>
      </c>
      <c r="L59">
        <v>22599</v>
      </c>
      <c r="M59">
        <f t="shared" si="1"/>
        <v>11299</v>
      </c>
      <c r="O59" t="str">
        <f t="shared" si="2"/>
        <v>hp_12935</v>
      </c>
      <c r="P59" t="str">
        <f t="shared" si="3"/>
        <v>atk_11299</v>
      </c>
      <c r="Q59" t="s">
        <v>3973</v>
      </c>
      <c r="R59" t="s">
        <v>3985</v>
      </c>
      <c r="S59" t="s">
        <v>3975</v>
      </c>
      <c r="T59" t="s">
        <v>3976</v>
      </c>
      <c r="U59" s="7" t="str">
        <f t="shared" si="4"/>
        <v>hp_12935;atk_11299;hit_500000;miss_40;cirt_0;cirtSub_-3500</v>
      </c>
    </row>
    <row r="60" spans="1:21" x14ac:dyDescent="0.15">
      <c r="A60" s="16">
        <v>310017</v>
      </c>
      <c r="B60" s="16" t="s">
        <v>225</v>
      </c>
      <c r="C60" s="16" t="s">
        <v>225</v>
      </c>
      <c r="D60" s="16">
        <v>1</v>
      </c>
      <c r="E60" s="16">
        <v>2</v>
      </c>
      <c r="F60" s="17">
        <v>80</v>
      </c>
      <c r="G60" s="19" t="s">
        <v>3967</v>
      </c>
      <c r="H60" s="19">
        <v>20636</v>
      </c>
      <c r="I60" s="18">
        <f t="shared" si="0"/>
        <v>13413</v>
      </c>
      <c r="J60" s="19"/>
      <c r="K60" t="s">
        <v>3968</v>
      </c>
      <c r="L60">
        <v>22667</v>
      </c>
      <c r="M60">
        <f t="shared" si="1"/>
        <v>11333</v>
      </c>
      <c r="O60" t="str">
        <f t="shared" si="2"/>
        <v>hp_13413</v>
      </c>
      <c r="P60" t="str">
        <f t="shared" si="3"/>
        <v>atk_11333</v>
      </c>
      <c r="Q60" t="s">
        <v>3973</v>
      </c>
      <c r="R60" t="s">
        <v>3985</v>
      </c>
      <c r="S60" t="s">
        <v>3975</v>
      </c>
      <c r="T60" t="s">
        <v>3976</v>
      </c>
      <c r="U60" s="7" t="str">
        <f t="shared" si="4"/>
        <v>hp_13413;atk_11333;hit_500000;miss_40;cirt_0;cirtSub_-3500</v>
      </c>
    </row>
    <row r="61" spans="1:21" x14ac:dyDescent="0.15">
      <c r="A61" s="16">
        <v>310018</v>
      </c>
      <c r="B61" s="16" t="s">
        <v>225</v>
      </c>
      <c r="C61" s="16" t="s">
        <v>225</v>
      </c>
      <c r="D61" s="16">
        <v>1</v>
      </c>
      <c r="E61" s="16">
        <v>2</v>
      </c>
      <c r="F61" s="17">
        <v>90</v>
      </c>
      <c r="G61" s="19" t="s">
        <v>3967</v>
      </c>
      <c r="H61" s="19">
        <v>22047</v>
      </c>
      <c r="I61" s="18">
        <f t="shared" si="0"/>
        <v>14330</v>
      </c>
      <c r="J61" s="19"/>
      <c r="K61" t="s">
        <v>3968</v>
      </c>
      <c r="L61">
        <v>25910</v>
      </c>
      <c r="M61">
        <f t="shared" si="1"/>
        <v>12955</v>
      </c>
      <c r="O61" t="str">
        <f t="shared" si="2"/>
        <v>hp_14330</v>
      </c>
      <c r="P61" t="str">
        <f t="shared" si="3"/>
        <v>atk_12955</v>
      </c>
      <c r="Q61" t="s">
        <v>3973</v>
      </c>
      <c r="R61" t="s">
        <v>3986</v>
      </c>
      <c r="S61" t="s">
        <v>3975</v>
      </c>
      <c r="T61" t="s">
        <v>3976</v>
      </c>
      <c r="U61" s="7" t="str">
        <f t="shared" si="4"/>
        <v>hp_14330;atk_12955;hit_500000;miss_45;cirt_0;cirtSub_-3500</v>
      </c>
    </row>
    <row r="62" spans="1:21" x14ac:dyDescent="0.15">
      <c r="A62" s="16">
        <v>310019</v>
      </c>
      <c r="B62" s="16" t="s">
        <v>225</v>
      </c>
      <c r="C62" s="16" t="s">
        <v>225</v>
      </c>
      <c r="D62" s="16">
        <v>1</v>
      </c>
      <c r="E62" s="16">
        <v>2</v>
      </c>
      <c r="F62" s="17">
        <v>90</v>
      </c>
      <c r="G62" s="19" t="s">
        <v>3967</v>
      </c>
      <c r="H62" s="19">
        <v>22886</v>
      </c>
      <c r="I62" s="18">
        <f t="shared" si="0"/>
        <v>14875</v>
      </c>
      <c r="J62" s="19"/>
      <c r="K62" t="s">
        <v>3968</v>
      </c>
      <c r="L62">
        <v>25988</v>
      </c>
      <c r="M62">
        <f t="shared" si="1"/>
        <v>12994</v>
      </c>
      <c r="O62" t="str">
        <f t="shared" si="2"/>
        <v>hp_14875</v>
      </c>
      <c r="P62" t="str">
        <f t="shared" si="3"/>
        <v>atk_12994</v>
      </c>
      <c r="Q62" t="s">
        <v>3973</v>
      </c>
      <c r="R62" t="s">
        <v>3986</v>
      </c>
      <c r="S62" t="s">
        <v>3975</v>
      </c>
      <c r="T62" t="s">
        <v>3976</v>
      </c>
      <c r="U62" s="7" t="str">
        <f t="shared" si="4"/>
        <v>hp_14875;atk_12994;hit_500000;miss_45;cirt_0;cirtSub_-3500</v>
      </c>
    </row>
    <row r="63" spans="1:21" x14ac:dyDescent="0.15">
      <c r="A63" s="16">
        <v>310020</v>
      </c>
      <c r="B63" s="16" t="s">
        <v>225</v>
      </c>
      <c r="C63" s="16" t="s">
        <v>225</v>
      </c>
      <c r="D63" s="16">
        <v>1</v>
      </c>
      <c r="E63" s="16">
        <v>2</v>
      </c>
      <c r="F63" s="17">
        <v>90</v>
      </c>
      <c r="G63" s="19" t="s">
        <v>3967</v>
      </c>
      <c r="H63" s="19">
        <v>23731</v>
      </c>
      <c r="I63" s="18">
        <f t="shared" si="0"/>
        <v>15425</v>
      </c>
      <c r="J63" s="19"/>
      <c r="K63" t="s">
        <v>3968</v>
      </c>
      <c r="L63">
        <v>26067</v>
      </c>
      <c r="M63">
        <f t="shared" si="1"/>
        <v>13033</v>
      </c>
      <c r="O63" t="str">
        <f t="shared" si="2"/>
        <v>hp_15425</v>
      </c>
      <c r="P63" t="str">
        <f t="shared" si="3"/>
        <v>atk_13033</v>
      </c>
      <c r="Q63" t="s">
        <v>3973</v>
      </c>
      <c r="R63" t="s">
        <v>3986</v>
      </c>
      <c r="S63" t="s">
        <v>3975</v>
      </c>
      <c r="T63" t="s">
        <v>3976</v>
      </c>
      <c r="U63" s="7" t="str">
        <f t="shared" si="4"/>
        <v>hp_15425;atk_13033;hit_500000;miss_45;cirt_0;cirtSub_-3500</v>
      </c>
    </row>
    <row r="64" spans="1:21" x14ac:dyDescent="0.15">
      <c r="A64" s="16">
        <v>310021</v>
      </c>
      <c r="B64" s="16" t="s">
        <v>225</v>
      </c>
      <c r="C64" s="16" t="s">
        <v>225</v>
      </c>
      <c r="D64" s="16">
        <v>1</v>
      </c>
      <c r="E64" s="16">
        <v>2</v>
      </c>
      <c r="F64" s="17">
        <v>100</v>
      </c>
      <c r="G64" s="19" t="s">
        <v>3967</v>
      </c>
      <c r="H64" s="19">
        <v>25354</v>
      </c>
      <c r="I64" s="18">
        <f t="shared" si="0"/>
        <v>16480</v>
      </c>
      <c r="J64" s="19"/>
      <c r="K64" t="s">
        <v>3968</v>
      </c>
      <c r="L64">
        <v>29796</v>
      </c>
      <c r="M64">
        <f t="shared" si="1"/>
        <v>14898</v>
      </c>
      <c r="O64" t="str">
        <f t="shared" si="2"/>
        <v>hp_16480</v>
      </c>
      <c r="P64" t="str">
        <f t="shared" si="3"/>
        <v>atk_14898</v>
      </c>
      <c r="Q64" t="s">
        <v>3973</v>
      </c>
      <c r="R64" t="s">
        <v>3987</v>
      </c>
      <c r="S64" t="s">
        <v>3975</v>
      </c>
      <c r="T64" t="s">
        <v>3976</v>
      </c>
      <c r="U64" s="7" t="str">
        <f t="shared" si="4"/>
        <v>hp_16480;atk_14898;hit_500000;miss_50;cirt_0;cirtSub_-3500</v>
      </c>
    </row>
    <row r="65" spans="1:21" x14ac:dyDescent="0.15">
      <c r="A65" s="16">
        <v>310022</v>
      </c>
      <c r="B65" s="16" t="s">
        <v>225</v>
      </c>
      <c r="C65" s="16" t="s">
        <v>225</v>
      </c>
      <c r="D65" s="16">
        <v>1</v>
      </c>
      <c r="E65" s="16">
        <v>2</v>
      </c>
      <c r="F65" s="17">
        <v>100</v>
      </c>
      <c r="G65" s="19" t="s">
        <v>3967</v>
      </c>
      <c r="H65" s="19">
        <v>26318</v>
      </c>
      <c r="I65" s="18">
        <f t="shared" si="0"/>
        <v>17106</v>
      </c>
      <c r="J65" s="19"/>
      <c r="K65" t="s">
        <v>3968</v>
      </c>
      <c r="L65">
        <v>29886</v>
      </c>
      <c r="M65">
        <f t="shared" si="1"/>
        <v>14943</v>
      </c>
      <c r="O65" t="str">
        <f t="shared" si="2"/>
        <v>hp_17106</v>
      </c>
      <c r="P65" t="str">
        <f t="shared" si="3"/>
        <v>atk_14943</v>
      </c>
      <c r="Q65" t="s">
        <v>3973</v>
      </c>
      <c r="R65" t="s">
        <v>3987</v>
      </c>
      <c r="S65" t="s">
        <v>3975</v>
      </c>
      <c r="T65" t="s">
        <v>3976</v>
      </c>
      <c r="U65" s="7" t="str">
        <f t="shared" si="4"/>
        <v>hp_17106;atk_14943;hit_500000;miss_50;cirt_0;cirtSub_-3500</v>
      </c>
    </row>
    <row r="66" spans="1:21" x14ac:dyDescent="0.15">
      <c r="A66" s="16">
        <v>310023</v>
      </c>
      <c r="B66" s="16" t="s">
        <v>225</v>
      </c>
      <c r="C66" s="16" t="s">
        <v>225</v>
      </c>
      <c r="D66" s="16">
        <v>1</v>
      </c>
      <c r="E66" s="16">
        <v>2</v>
      </c>
      <c r="F66" s="17">
        <v>100</v>
      </c>
      <c r="G66" s="19" t="s">
        <v>3967</v>
      </c>
      <c r="H66" s="19">
        <v>27290</v>
      </c>
      <c r="I66" s="18">
        <f t="shared" ref="I66:I129" si="5">INT(H66*0.5*1.3)</f>
        <v>17738</v>
      </c>
      <c r="J66" s="19"/>
      <c r="K66" t="s">
        <v>3968</v>
      </c>
      <c r="L66">
        <v>29977</v>
      </c>
      <c r="M66">
        <f t="shared" ref="M66:M129" si="6">INT(L66*0.5)</f>
        <v>14988</v>
      </c>
      <c r="O66" t="str">
        <f t="shared" ref="O66:O129" si="7">G66&amp;"_"&amp;I66</f>
        <v>hp_17738</v>
      </c>
      <c r="P66" t="str">
        <f t="shared" ref="P66:P129" si="8">K66&amp;"_"&amp;M66</f>
        <v>atk_14988</v>
      </c>
      <c r="Q66" t="s">
        <v>3973</v>
      </c>
      <c r="R66" t="s">
        <v>3987</v>
      </c>
      <c r="S66" t="s">
        <v>3975</v>
      </c>
      <c r="T66" t="s">
        <v>3976</v>
      </c>
      <c r="U66" s="7" t="str">
        <f t="shared" ref="U66:U129" si="9">O66&amp;";"&amp;P66&amp;";"&amp;Q66&amp;";"&amp;R66&amp;";"&amp;S66&amp;";"&amp;T66</f>
        <v>hp_17738;atk_14988;hit_500000;miss_50;cirt_0;cirtSub_-3500</v>
      </c>
    </row>
    <row r="67" spans="1:21" x14ac:dyDescent="0.15">
      <c r="A67" s="16">
        <v>310024</v>
      </c>
      <c r="B67" s="16" t="s">
        <v>225</v>
      </c>
      <c r="C67" s="16" t="s">
        <v>225</v>
      </c>
      <c r="D67" s="16">
        <v>1</v>
      </c>
      <c r="E67" s="16">
        <v>2</v>
      </c>
      <c r="F67" s="17">
        <v>110</v>
      </c>
      <c r="G67" s="19" t="s">
        <v>3967</v>
      </c>
      <c r="H67" s="19">
        <v>29157</v>
      </c>
      <c r="I67" s="18">
        <f t="shared" si="5"/>
        <v>18952</v>
      </c>
      <c r="J67" s="19"/>
      <c r="K67" t="s">
        <v>3968</v>
      </c>
      <c r="L67">
        <v>34265</v>
      </c>
      <c r="M67">
        <f t="shared" si="6"/>
        <v>17132</v>
      </c>
      <c r="O67" t="str">
        <f t="shared" si="7"/>
        <v>hp_18952</v>
      </c>
      <c r="P67" t="str">
        <f t="shared" si="8"/>
        <v>atk_17132</v>
      </c>
      <c r="Q67" t="s">
        <v>3973</v>
      </c>
      <c r="R67" t="s">
        <v>3988</v>
      </c>
      <c r="S67" t="s">
        <v>3975</v>
      </c>
      <c r="T67" t="s">
        <v>3976</v>
      </c>
      <c r="U67" s="7" t="str">
        <f t="shared" si="9"/>
        <v>hp_18952;atk_17132;hit_500000;miss_55;cirt_0;cirtSub_-3500</v>
      </c>
    </row>
    <row r="68" spans="1:21" x14ac:dyDescent="0.15">
      <c r="A68" s="16">
        <v>310025</v>
      </c>
      <c r="B68" s="16" t="s">
        <v>225</v>
      </c>
      <c r="C68" s="16" t="s">
        <v>225</v>
      </c>
      <c r="D68" s="16">
        <v>1</v>
      </c>
      <c r="E68" s="16">
        <v>2</v>
      </c>
      <c r="F68" s="17">
        <v>110</v>
      </c>
      <c r="G68" s="19" t="s">
        <v>3967</v>
      </c>
      <c r="H68" s="19">
        <v>30265</v>
      </c>
      <c r="I68" s="18">
        <f t="shared" si="5"/>
        <v>19672</v>
      </c>
      <c r="J68" s="19"/>
      <c r="K68" t="s">
        <v>3968</v>
      </c>
      <c r="L68">
        <v>34368</v>
      </c>
      <c r="M68">
        <f t="shared" si="6"/>
        <v>17184</v>
      </c>
      <c r="O68" t="str">
        <f t="shared" si="7"/>
        <v>hp_19672</v>
      </c>
      <c r="P68" t="str">
        <f t="shared" si="8"/>
        <v>atk_17184</v>
      </c>
      <c r="Q68" t="s">
        <v>3973</v>
      </c>
      <c r="R68" t="s">
        <v>3988</v>
      </c>
      <c r="S68" t="s">
        <v>3975</v>
      </c>
      <c r="T68" t="s">
        <v>3976</v>
      </c>
      <c r="U68" s="7" t="str">
        <f t="shared" si="9"/>
        <v>hp_19672;atk_17184;hit_500000;miss_55;cirt_0;cirtSub_-3500</v>
      </c>
    </row>
    <row r="69" spans="1:21" x14ac:dyDescent="0.15">
      <c r="A69" s="16">
        <v>310026</v>
      </c>
      <c r="B69" s="16" t="s">
        <v>225</v>
      </c>
      <c r="C69" s="16" t="s">
        <v>225</v>
      </c>
      <c r="D69" s="16">
        <v>1</v>
      </c>
      <c r="E69" s="16">
        <v>2</v>
      </c>
      <c r="F69" s="17">
        <v>110</v>
      </c>
      <c r="G69" s="19" t="s">
        <v>3967</v>
      </c>
      <c r="H69" s="19">
        <v>31383</v>
      </c>
      <c r="I69" s="18">
        <f t="shared" si="5"/>
        <v>20398</v>
      </c>
      <c r="J69" s="19"/>
      <c r="K69" t="s">
        <v>3968</v>
      </c>
      <c r="L69">
        <v>34473</v>
      </c>
      <c r="M69">
        <f t="shared" si="6"/>
        <v>17236</v>
      </c>
      <c r="O69" t="str">
        <f t="shared" si="7"/>
        <v>hp_20398</v>
      </c>
      <c r="P69" t="str">
        <f t="shared" si="8"/>
        <v>atk_17236</v>
      </c>
      <c r="Q69" t="s">
        <v>3973</v>
      </c>
      <c r="R69" t="s">
        <v>3988</v>
      </c>
      <c r="S69" t="s">
        <v>3975</v>
      </c>
      <c r="T69" t="s">
        <v>3976</v>
      </c>
      <c r="U69" s="7" t="str">
        <f t="shared" si="9"/>
        <v>hp_20398;atk_17236;hit_500000;miss_55;cirt_0;cirtSub_-3500</v>
      </c>
    </row>
    <row r="70" spans="1:21" x14ac:dyDescent="0.15">
      <c r="A70" s="16">
        <v>310027</v>
      </c>
      <c r="B70" s="16" t="s">
        <v>225</v>
      </c>
      <c r="C70" s="16" t="s">
        <v>225</v>
      </c>
      <c r="D70" s="16">
        <v>1</v>
      </c>
      <c r="E70" s="16">
        <v>2</v>
      </c>
      <c r="F70" s="17">
        <v>120</v>
      </c>
      <c r="G70" s="19" t="s">
        <v>3967</v>
      </c>
      <c r="H70" s="19">
        <v>33530</v>
      </c>
      <c r="I70" s="18">
        <f t="shared" si="5"/>
        <v>21794</v>
      </c>
      <c r="J70" s="19"/>
      <c r="K70" t="s">
        <v>3968</v>
      </c>
      <c r="L70">
        <v>39404</v>
      </c>
      <c r="M70">
        <f t="shared" si="6"/>
        <v>19702</v>
      </c>
      <c r="O70" t="str">
        <f t="shared" si="7"/>
        <v>hp_21794</v>
      </c>
      <c r="P70" t="str">
        <f t="shared" si="8"/>
        <v>atk_19702</v>
      </c>
      <c r="Q70" t="s">
        <v>3973</v>
      </c>
      <c r="R70" t="s">
        <v>3989</v>
      </c>
      <c r="S70" t="s">
        <v>3975</v>
      </c>
      <c r="T70" t="s">
        <v>3976</v>
      </c>
      <c r="U70" s="7" t="str">
        <f t="shared" si="9"/>
        <v>hp_21794;atk_19702;hit_500000;miss_60;cirt_0;cirtSub_-3500</v>
      </c>
    </row>
    <row r="71" spans="1:21" x14ac:dyDescent="0.15">
      <c r="A71" s="16">
        <v>310028</v>
      </c>
      <c r="B71" s="16" t="s">
        <v>225</v>
      </c>
      <c r="C71" s="16" t="s">
        <v>225</v>
      </c>
      <c r="D71" s="16">
        <v>1</v>
      </c>
      <c r="E71" s="16">
        <v>2</v>
      </c>
      <c r="F71" s="17">
        <v>120</v>
      </c>
      <c r="G71" s="19" t="s">
        <v>3967</v>
      </c>
      <c r="H71" s="19">
        <v>34804</v>
      </c>
      <c r="I71" s="18">
        <f t="shared" si="5"/>
        <v>22622</v>
      </c>
      <c r="J71" s="19"/>
      <c r="K71" t="s">
        <v>3968</v>
      </c>
      <c r="L71">
        <v>39523</v>
      </c>
      <c r="M71">
        <f t="shared" si="6"/>
        <v>19761</v>
      </c>
      <c r="O71" t="str">
        <f t="shared" si="7"/>
        <v>hp_22622</v>
      </c>
      <c r="P71" t="str">
        <f t="shared" si="8"/>
        <v>atk_19761</v>
      </c>
      <c r="Q71" t="s">
        <v>3973</v>
      </c>
      <c r="R71" t="s">
        <v>3989</v>
      </c>
      <c r="S71" t="s">
        <v>3975</v>
      </c>
      <c r="T71" t="s">
        <v>3976</v>
      </c>
      <c r="U71" s="7" t="str">
        <f t="shared" si="9"/>
        <v>hp_22622;atk_19761;hit_500000;miss_60;cirt_0;cirtSub_-3500</v>
      </c>
    </row>
    <row r="72" spans="1:21" x14ac:dyDescent="0.15">
      <c r="A72" s="16">
        <v>310029</v>
      </c>
      <c r="B72" s="16" t="s">
        <v>225</v>
      </c>
      <c r="C72" s="16" t="s">
        <v>225</v>
      </c>
      <c r="D72" s="16">
        <v>1</v>
      </c>
      <c r="E72" s="16">
        <v>2</v>
      </c>
      <c r="F72" s="17">
        <v>120</v>
      </c>
      <c r="G72" s="19" t="s">
        <v>3967</v>
      </c>
      <c r="H72" s="19">
        <v>36090</v>
      </c>
      <c r="I72" s="18">
        <f t="shared" si="5"/>
        <v>23458</v>
      </c>
      <c r="J72" s="19"/>
      <c r="K72" t="s">
        <v>3968</v>
      </c>
      <c r="L72">
        <v>39643</v>
      </c>
      <c r="M72">
        <f t="shared" si="6"/>
        <v>19821</v>
      </c>
      <c r="O72" t="str">
        <f t="shared" si="7"/>
        <v>hp_23458</v>
      </c>
      <c r="P72" t="str">
        <f t="shared" si="8"/>
        <v>atk_19821</v>
      </c>
      <c r="Q72" t="s">
        <v>3973</v>
      </c>
      <c r="R72" t="s">
        <v>3989</v>
      </c>
      <c r="S72" t="s">
        <v>3975</v>
      </c>
      <c r="T72" t="s">
        <v>3976</v>
      </c>
      <c r="U72" s="7" t="str">
        <f t="shared" si="9"/>
        <v>hp_23458;atk_19821;hit_500000;miss_60;cirt_0;cirtSub_-3500</v>
      </c>
    </row>
    <row r="73" spans="1:21" x14ac:dyDescent="0.15">
      <c r="A73" s="16">
        <v>310030</v>
      </c>
      <c r="B73" s="16" t="s">
        <v>225</v>
      </c>
      <c r="C73" s="16" t="s">
        <v>225</v>
      </c>
      <c r="D73" s="16">
        <v>1</v>
      </c>
      <c r="E73" s="16">
        <v>2</v>
      </c>
      <c r="F73" s="17">
        <v>130</v>
      </c>
      <c r="G73" s="19" t="s">
        <v>3967</v>
      </c>
      <c r="H73" s="19">
        <v>38559</v>
      </c>
      <c r="I73" s="18">
        <f t="shared" si="5"/>
        <v>25063</v>
      </c>
      <c r="J73" s="19"/>
      <c r="K73" t="s">
        <v>3968</v>
      </c>
      <c r="L73">
        <v>45314</v>
      </c>
      <c r="M73">
        <f t="shared" si="6"/>
        <v>22657</v>
      </c>
      <c r="O73" t="str">
        <f t="shared" si="7"/>
        <v>hp_25063</v>
      </c>
      <c r="P73" t="str">
        <f t="shared" si="8"/>
        <v>atk_22657</v>
      </c>
      <c r="Q73" t="s">
        <v>3973</v>
      </c>
      <c r="R73" t="s">
        <v>3990</v>
      </c>
      <c r="S73" t="s">
        <v>3975</v>
      </c>
      <c r="T73" t="s">
        <v>3976</v>
      </c>
      <c r="U73" s="7" t="str">
        <f t="shared" si="9"/>
        <v>hp_25063;atk_22657;hit_500000;miss_65;cirt_0;cirtSub_-3500</v>
      </c>
    </row>
    <row r="74" spans="1:21" x14ac:dyDescent="0.15">
      <c r="A74" s="16">
        <v>310031</v>
      </c>
      <c r="B74" s="16" t="s">
        <v>225</v>
      </c>
      <c r="C74" s="16" t="s">
        <v>225</v>
      </c>
      <c r="D74" s="16">
        <v>1</v>
      </c>
      <c r="E74" s="16">
        <v>2</v>
      </c>
      <c r="F74" s="17">
        <v>130</v>
      </c>
      <c r="G74" s="19" t="s">
        <v>3967</v>
      </c>
      <c r="H74" s="19">
        <v>40024</v>
      </c>
      <c r="I74" s="18">
        <f t="shared" si="5"/>
        <v>26015</v>
      </c>
      <c r="J74" s="19"/>
      <c r="K74" t="s">
        <v>3968</v>
      </c>
      <c r="L74">
        <v>45451</v>
      </c>
      <c r="M74">
        <f t="shared" si="6"/>
        <v>22725</v>
      </c>
      <c r="O74" t="str">
        <f t="shared" si="7"/>
        <v>hp_26015</v>
      </c>
      <c r="P74" t="str">
        <f t="shared" si="8"/>
        <v>atk_22725</v>
      </c>
      <c r="Q74" t="s">
        <v>3973</v>
      </c>
      <c r="R74" t="s">
        <v>3990</v>
      </c>
      <c r="S74" t="s">
        <v>3975</v>
      </c>
      <c r="T74" t="s">
        <v>3976</v>
      </c>
      <c r="U74" s="7" t="str">
        <f t="shared" si="9"/>
        <v>hp_26015;atk_22725;hit_500000;miss_65;cirt_0;cirtSub_-3500</v>
      </c>
    </row>
    <row r="75" spans="1:21" x14ac:dyDescent="0.15">
      <c r="A75" s="16">
        <v>310032</v>
      </c>
      <c r="B75" s="16" t="s">
        <v>225</v>
      </c>
      <c r="C75" s="16" t="s">
        <v>225</v>
      </c>
      <c r="D75" s="16">
        <v>1</v>
      </c>
      <c r="E75" s="16">
        <v>2</v>
      </c>
      <c r="F75" s="17">
        <v>130</v>
      </c>
      <c r="G75" s="19" t="s">
        <v>3967</v>
      </c>
      <c r="H75" s="19">
        <v>41503</v>
      </c>
      <c r="I75" s="18">
        <f t="shared" si="5"/>
        <v>26976</v>
      </c>
      <c r="J75" s="19"/>
      <c r="K75" t="s">
        <v>3968</v>
      </c>
      <c r="L75">
        <v>45589</v>
      </c>
      <c r="M75">
        <f t="shared" si="6"/>
        <v>22794</v>
      </c>
      <c r="O75" t="str">
        <f t="shared" si="7"/>
        <v>hp_26976</v>
      </c>
      <c r="P75" t="str">
        <f t="shared" si="8"/>
        <v>atk_22794</v>
      </c>
      <c r="Q75" t="s">
        <v>3973</v>
      </c>
      <c r="R75" t="s">
        <v>3990</v>
      </c>
      <c r="S75" t="s">
        <v>3975</v>
      </c>
      <c r="T75" t="s">
        <v>3976</v>
      </c>
      <c r="U75" s="7" t="str">
        <f t="shared" si="9"/>
        <v>hp_26976;atk_22794;hit_500000;miss_65;cirt_0;cirtSub_-3500</v>
      </c>
    </row>
    <row r="76" spans="1:21" x14ac:dyDescent="0.15">
      <c r="A76" s="16">
        <v>310033</v>
      </c>
      <c r="B76" s="16" t="s">
        <v>225</v>
      </c>
      <c r="C76" s="16" t="s">
        <v>225</v>
      </c>
      <c r="D76" s="16">
        <v>1</v>
      </c>
      <c r="E76" s="16">
        <v>2</v>
      </c>
      <c r="F76" s="17">
        <v>140</v>
      </c>
      <c r="G76" s="19" t="s">
        <v>3967</v>
      </c>
      <c r="H76" s="19">
        <v>44342</v>
      </c>
      <c r="I76" s="18">
        <f t="shared" si="5"/>
        <v>28822</v>
      </c>
      <c r="J76" s="19"/>
      <c r="K76" t="s">
        <v>3968</v>
      </c>
      <c r="L76">
        <v>48750</v>
      </c>
      <c r="M76">
        <f t="shared" si="6"/>
        <v>24375</v>
      </c>
      <c r="O76" t="str">
        <f t="shared" si="7"/>
        <v>hp_28822</v>
      </c>
      <c r="P76" t="str">
        <f t="shared" si="8"/>
        <v>atk_24375</v>
      </c>
      <c r="Q76" t="s">
        <v>3973</v>
      </c>
      <c r="R76" t="s">
        <v>3991</v>
      </c>
      <c r="S76" t="s">
        <v>3975</v>
      </c>
      <c r="T76" t="s">
        <v>3976</v>
      </c>
      <c r="U76" s="7" t="str">
        <f t="shared" si="9"/>
        <v>hp_28822;atk_24375;hit_500000;miss_70;cirt_0;cirtSub_-3500</v>
      </c>
    </row>
    <row r="77" spans="1:21" x14ac:dyDescent="0.15">
      <c r="A77" s="16">
        <v>310034</v>
      </c>
      <c r="B77" s="16" t="s">
        <v>225</v>
      </c>
      <c r="C77" s="16" t="s">
        <v>225</v>
      </c>
      <c r="D77" s="16">
        <v>1</v>
      </c>
      <c r="E77" s="16">
        <v>2</v>
      </c>
      <c r="F77" s="17">
        <v>140</v>
      </c>
      <c r="G77" s="19" t="s">
        <v>3967</v>
      </c>
      <c r="H77" s="19">
        <v>46027</v>
      </c>
      <c r="I77" s="18">
        <f t="shared" si="5"/>
        <v>29917</v>
      </c>
      <c r="J77" s="19"/>
      <c r="K77" t="s">
        <v>3968</v>
      </c>
      <c r="L77">
        <v>48750</v>
      </c>
      <c r="M77">
        <f t="shared" si="6"/>
        <v>24375</v>
      </c>
      <c r="O77" t="str">
        <f t="shared" si="7"/>
        <v>hp_29917</v>
      </c>
      <c r="P77" t="str">
        <f t="shared" si="8"/>
        <v>atk_24375</v>
      </c>
      <c r="Q77" t="s">
        <v>3973</v>
      </c>
      <c r="R77" t="s">
        <v>3991</v>
      </c>
      <c r="S77" t="s">
        <v>3975</v>
      </c>
      <c r="T77" t="s">
        <v>3976</v>
      </c>
      <c r="U77" s="7" t="str">
        <f t="shared" si="9"/>
        <v>hp_29917;atk_24375;hit_500000;miss_70;cirt_0;cirtSub_-3500</v>
      </c>
    </row>
    <row r="78" spans="1:21" x14ac:dyDescent="0.15">
      <c r="A78" s="16">
        <v>310035</v>
      </c>
      <c r="B78" s="16" t="s">
        <v>225</v>
      </c>
      <c r="C78" s="16" t="s">
        <v>225</v>
      </c>
      <c r="D78" s="16">
        <v>1</v>
      </c>
      <c r="E78" s="16">
        <v>2</v>
      </c>
      <c r="F78" s="17">
        <v>140</v>
      </c>
      <c r="G78" s="19" t="s">
        <v>3967</v>
      </c>
      <c r="H78" s="19">
        <v>47728</v>
      </c>
      <c r="I78" s="18">
        <f t="shared" si="5"/>
        <v>31023</v>
      </c>
      <c r="J78" s="19"/>
      <c r="K78" t="s">
        <v>3968</v>
      </c>
      <c r="L78">
        <v>48750</v>
      </c>
      <c r="M78">
        <f t="shared" si="6"/>
        <v>24375</v>
      </c>
      <c r="O78" t="str">
        <f t="shared" si="7"/>
        <v>hp_31023</v>
      </c>
      <c r="P78" t="str">
        <f t="shared" si="8"/>
        <v>atk_24375</v>
      </c>
      <c r="Q78" t="s">
        <v>3973</v>
      </c>
      <c r="R78" t="s">
        <v>3991</v>
      </c>
      <c r="S78" t="s">
        <v>3975</v>
      </c>
      <c r="T78" t="s">
        <v>3976</v>
      </c>
      <c r="U78" s="7" t="str">
        <f t="shared" si="9"/>
        <v>hp_31023;atk_24375;hit_500000;miss_70;cirt_0;cirtSub_-3500</v>
      </c>
    </row>
    <row r="79" spans="1:21" x14ac:dyDescent="0.15">
      <c r="A79" s="16">
        <v>310036</v>
      </c>
      <c r="B79" s="16" t="s">
        <v>225</v>
      </c>
      <c r="C79" s="16" t="s">
        <v>225</v>
      </c>
      <c r="D79" s="16">
        <v>1</v>
      </c>
      <c r="E79" s="16">
        <v>2</v>
      </c>
      <c r="F79" s="17">
        <v>150</v>
      </c>
      <c r="G79" s="19" t="s">
        <v>3967</v>
      </c>
      <c r="H79" s="19">
        <v>50993</v>
      </c>
      <c r="I79" s="18">
        <f t="shared" si="5"/>
        <v>33145</v>
      </c>
      <c r="J79" s="19"/>
      <c r="K79" t="s">
        <v>3968</v>
      </c>
      <c r="L79">
        <v>60000</v>
      </c>
      <c r="M79">
        <f t="shared" si="6"/>
        <v>30000</v>
      </c>
      <c r="O79" t="str">
        <f t="shared" si="7"/>
        <v>hp_33145</v>
      </c>
      <c r="P79" t="str">
        <f t="shared" si="8"/>
        <v>atk_30000</v>
      </c>
      <c r="Q79" t="s">
        <v>3973</v>
      </c>
      <c r="R79" t="s">
        <v>3992</v>
      </c>
      <c r="S79" t="s">
        <v>3975</v>
      </c>
      <c r="T79" t="s">
        <v>3976</v>
      </c>
      <c r="U79" s="7" t="str">
        <f t="shared" si="9"/>
        <v>hp_33145;atk_30000;hit_500000;miss_75;cirt_0;cirtSub_-3500</v>
      </c>
    </row>
    <row r="80" spans="1:21" x14ac:dyDescent="0.15">
      <c r="A80" s="16">
        <v>310037</v>
      </c>
      <c r="B80" s="16" t="s">
        <v>225</v>
      </c>
      <c r="C80" s="16" t="s">
        <v>225</v>
      </c>
      <c r="D80" s="16">
        <v>1</v>
      </c>
      <c r="E80" s="16">
        <v>2</v>
      </c>
      <c r="F80" s="17">
        <v>150</v>
      </c>
      <c r="G80" s="19" t="s">
        <v>3967</v>
      </c>
      <c r="H80" s="19">
        <v>52931</v>
      </c>
      <c r="I80" s="18">
        <f t="shared" si="5"/>
        <v>34405</v>
      </c>
      <c r="J80" s="19"/>
      <c r="K80" t="s">
        <v>3968</v>
      </c>
      <c r="L80">
        <v>60000</v>
      </c>
      <c r="M80">
        <f t="shared" si="6"/>
        <v>30000</v>
      </c>
      <c r="O80" t="str">
        <f t="shared" si="7"/>
        <v>hp_34405</v>
      </c>
      <c r="P80" t="str">
        <f t="shared" si="8"/>
        <v>atk_30000</v>
      </c>
      <c r="Q80" t="s">
        <v>3973</v>
      </c>
      <c r="R80" t="s">
        <v>3992</v>
      </c>
      <c r="S80" t="s">
        <v>3975</v>
      </c>
      <c r="T80" t="s">
        <v>3976</v>
      </c>
      <c r="U80" s="7" t="str">
        <f t="shared" si="9"/>
        <v>hp_34405;atk_30000;hit_500000;miss_75;cirt_0;cirtSub_-3500</v>
      </c>
    </row>
    <row r="81" spans="1:21" x14ac:dyDescent="0.15">
      <c r="A81" s="16">
        <v>310038</v>
      </c>
      <c r="B81" s="16" t="s">
        <v>225</v>
      </c>
      <c r="C81" s="16" t="s">
        <v>225</v>
      </c>
      <c r="D81" s="16">
        <v>1</v>
      </c>
      <c r="E81" s="16">
        <v>2</v>
      </c>
      <c r="F81" s="17">
        <v>150</v>
      </c>
      <c r="G81" s="19" t="s">
        <v>3967</v>
      </c>
      <c r="H81" s="19">
        <v>54887</v>
      </c>
      <c r="I81" s="18">
        <f t="shared" si="5"/>
        <v>35676</v>
      </c>
      <c r="J81" s="19"/>
      <c r="K81" t="s">
        <v>3968</v>
      </c>
      <c r="L81">
        <v>60000</v>
      </c>
      <c r="M81">
        <f t="shared" si="6"/>
        <v>30000</v>
      </c>
      <c r="O81" t="str">
        <f t="shared" si="7"/>
        <v>hp_35676</v>
      </c>
      <c r="P81" t="str">
        <f t="shared" si="8"/>
        <v>atk_30000</v>
      </c>
      <c r="Q81" t="s">
        <v>3973</v>
      </c>
      <c r="R81" t="s">
        <v>3992</v>
      </c>
      <c r="S81" t="s">
        <v>3975</v>
      </c>
      <c r="T81" t="s">
        <v>3976</v>
      </c>
      <c r="U81" s="7" t="str">
        <f t="shared" si="9"/>
        <v>hp_35676;atk_30000;hit_500000;miss_75;cirt_0;cirtSub_-3500</v>
      </c>
    </row>
    <row r="82" spans="1:21" x14ac:dyDescent="0.15">
      <c r="A82" s="16">
        <v>310039</v>
      </c>
      <c r="B82" s="16" t="s">
        <v>225</v>
      </c>
      <c r="C82" s="16" t="s">
        <v>225</v>
      </c>
      <c r="D82" s="16">
        <v>1</v>
      </c>
      <c r="E82" s="16">
        <v>2</v>
      </c>
      <c r="F82" s="17">
        <v>160</v>
      </c>
      <c r="G82" s="19" t="s">
        <v>3967</v>
      </c>
      <c r="H82" s="19">
        <v>58641</v>
      </c>
      <c r="I82" s="18">
        <f t="shared" si="5"/>
        <v>38116</v>
      </c>
      <c r="J82" s="19"/>
      <c r="K82" t="s">
        <v>3968</v>
      </c>
      <c r="L82">
        <v>72500</v>
      </c>
      <c r="M82">
        <f t="shared" si="6"/>
        <v>36250</v>
      </c>
      <c r="O82" t="str">
        <f t="shared" si="7"/>
        <v>hp_38116</v>
      </c>
      <c r="P82" t="str">
        <f t="shared" si="8"/>
        <v>atk_36250</v>
      </c>
      <c r="Q82" t="s">
        <v>3973</v>
      </c>
      <c r="R82" t="s">
        <v>3993</v>
      </c>
      <c r="S82" t="s">
        <v>3975</v>
      </c>
      <c r="T82" t="s">
        <v>3976</v>
      </c>
      <c r="U82" s="7" t="str">
        <f t="shared" si="9"/>
        <v>hp_38116;atk_36250;hit_500000;miss_80;cirt_0;cirtSub_-3500</v>
      </c>
    </row>
    <row r="83" spans="1:21" x14ac:dyDescent="0.15">
      <c r="A83" s="16">
        <v>310040</v>
      </c>
      <c r="B83" s="16" t="s">
        <v>225</v>
      </c>
      <c r="C83" s="16" t="s">
        <v>225</v>
      </c>
      <c r="D83" s="16">
        <v>1</v>
      </c>
      <c r="E83" s="16">
        <v>2</v>
      </c>
      <c r="F83" s="17">
        <v>160</v>
      </c>
      <c r="G83" s="19" t="s">
        <v>3967</v>
      </c>
      <c r="H83" s="19">
        <v>60870</v>
      </c>
      <c r="I83" s="18">
        <f t="shared" si="5"/>
        <v>39565</v>
      </c>
      <c r="J83" s="19"/>
      <c r="K83" t="s">
        <v>3968</v>
      </c>
      <c r="L83">
        <v>72500</v>
      </c>
      <c r="M83">
        <f t="shared" si="6"/>
        <v>36250</v>
      </c>
      <c r="O83" t="str">
        <f t="shared" si="7"/>
        <v>hp_39565</v>
      </c>
      <c r="P83" t="str">
        <f t="shared" si="8"/>
        <v>atk_36250</v>
      </c>
      <c r="Q83" t="s">
        <v>3973</v>
      </c>
      <c r="R83" t="s">
        <v>3993</v>
      </c>
      <c r="S83" t="s">
        <v>3975</v>
      </c>
      <c r="T83" t="s">
        <v>3976</v>
      </c>
      <c r="U83" s="7" t="str">
        <f t="shared" si="9"/>
        <v>hp_39565;atk_36250;hit_500000;miss_80;cirt_0;cirtSub_-3500</v>
      </c>
    </row>
    <row r="84" spans="1:21" x14ac:dyDescent="0.15">
      <c r="A84" s="16">
        <v>310041</v>
      </c>
      <c r="B84" s="16" t="s">
        <v>225</v>
      </c>
      <c r="C84" s="16" t="s">
        <v>225</v>
      </c>
      <c r="D84" s="16">
        <v>1</v>
      </c>
      <c r="E84" s="16">
        <v>2</v>
      </c>
      <c r="F84" s="17">
        <v>160</v>
      </c>
      <c r="G84" s="19" t="s">
        <v>3967</v>
      </c>
      <c r="H84" s="19">
        <v>63120</v>
      </c>
      <c r="I84" s="18">
        <f t="shared" si="5"/>
        <v>41028</v>
      </c>
      <c r="J84" s="19"/>
      <c r="K84" t="s">
        <v>3968</v>
      </c>
      <c r="L84">
        <v>72500</v>
      </c>
      <c r="M84">
        <f t="shared" si="6"/>
        <v>36250</v>
      </c>
      <c r="O84" t="str">
        <f t="shared" si="7"/>
        <v>hp_41028</v>
      </c>
      <c r="P84" t="str">
        <f t="shared" si="8"/>
        <v>atk_36250</v>
      </c>
      <c r="Q84" t="s">
        <v>3973</v>
      </c>
      <c r="R84" t="s">
        <v>3993</v>
      </c>
      <c r="S84" t="s">
        <v>3975</v>
      </c>
      <c r="T84" t="s">
        <v>3976</v>
      </c>
      <c r="U84" s="7" t="str">
        <f t="shared" si="9"/>
        <v>hp_41028;atk_36250;hit_500000;miss_80;cirt_0;cirtSub_-3500</v>
      </c>
    </row>
    <row r="85" spans="1:21" x14ac:dyDescent="0.15">
      <c r="A85" s="16">
        <v>310042</v>
      </c>
      <c r="B85" s="16" t="s">
        <v>225</v>
      </c>
      <c r="C85" s="16" t="s">
        <v>225</v>
      </c>
      <c r="D85" s="16">
        <v>1</v>
      </c>
      <c r="E85" s="16">
        <v>2</v>
      </c>
      <c r="F85" s="17">
        <v>170</v>
      </c>
      <c r="G85" s="19" t="s">
        <v>3967</v>
      </c>
      <c r="H85" s="19">
        <v>67437</v>
      </c>
      <c r="I85" s="18">
        <f t="shared" si="5"/>
        <v>43834</v>
      </c>
      <c r="J85" s="19"/>
      <c r="K85" t="s">
        <v>3968</v>
      </c>
      <c r="L85">
        <v>85000</v>
      </c>
      <c r="M85">
        <f t="shared" si="6"/>
        <v>42500</v>
      </c>
      <c r="O85" t="str">
        <f t="shared" si="7"/>
        <v>hp_43834</v>
      </c>
      <c r="P85" t="str">
        <f t="shared" si="8"/>
        <v>atk_42500</v>
      </c>
      <c r="Q85" t="s">
        <v>3973</v>
      </c>
      <c r="R85" t="s">
        <v>3994</v>
      </c>
      <c r="S85" t="s">
        <v>3975</v>
      </c>
      <c r="T85" t="s">
        <v>3976</v>
      </c>
      <c r="U85" s="7" t="str">
        <f t="shared" si="9"/>
        <v>hp_43834;atk_42500;hit_500000;miss_85;cirt_0;cirtSub_-3500</v>
      </c>
    </row>
    <row r="86" spans="1:21" x14ac:dyDescent="0.15">
      <c r="A86" s="16">
        <v>310043</v>
      </c>
      <c r="B86" s="16" t="s">
        <v>225</v>
      </c>
      <c r="C86" s="16" t="s">
        <v>225</v>
      </c>
      <c r="D86" s="16">
        <v>1</v>
      </c>
      <c r="E86" s="16">
        <v>2</v>
      </c>
      <c r="F86" s="17">
        <v>170</v>
      </c>
      <c r="G86" s="19" t="s">
        <v>3967</v>
      </c>
      <c r="H86" s="19">
        <v>70000</v>
      </c>
      <c r="I86" s="18">
        <f t="shared" si="5"/>
        <v>45500</v>
      </c>
      <c r="J86" s="19"/>
      <c r="K86" t="s">
        <v>3968</v>
      </c>
      <c r="L86">
        <v>85000</v>
      </c>
      <c r="M86">
        <f t="shared" si="6"/>
        <v>42500</v>
      </c>
      <c r="O86" t="str">
        <f t="shared" si="7"/>
        <v>hp_45500</v>
      </c>
      <c r="P86" t="str">
        <f t="shared" si="8"/>
        <v>atk_42500</v>
      </c>
      <c r="Q86" t="s">
        <v>3973</v>
      </c>
      <c r="R86" t="s">
        <v>3994</v>
      </c>
      <c r="S86" t="s">
        <v>3975</v>
      </c>
      <c r="T86" t="s">
        <v>3976</v>
      </c>
      <c r="U86" s="7" t="str">
        <f t="shared" si="9"/>
        <v>hp_45500;atk_42500;hit_500000;miss_85;cirt_0;cirtSub_-3500</v>
      </c>
    </row>
    <row r="87" spans="1:21" x14ac:dyDescent="0.15">
      <c r="A87" s="16">
        <v>310044</v>
      </c>
      <c r="B87" s="16" t="s">
        <v>225</v>
      </c>
      <c r="C87" s="16" t="s">
        <v>225</v>
      </c>
      <c r="D87" s="16">
        <v>1</v>
      </c>
      <c r="E87" s="16">
        <v>2</v>
      </c>
      <c r="F87" s="17">
        <v>170</v>
      </c>
      <c r="G87" s="19" t="s">
        <v>3967</v>
      </c>
      <c r="H87" s="19">
        <v>72588</v>
      </c>
      <c r="I87" s="18">
        <f t="shared" si="5"/>
        <v>47182</v>
      </c>
      <c r="J87" s="19"/>
      <c r="K87" t="s">
        <v>3968</v>
      </c>
      <c r="L87">
        <v>85000</v>
      </c>
      <c r="M87">
        <f t="shared" si="6"/>
        <v>42500</v>
      </c>
      <c r="O87" t="str">
        <f t="shared" si="7"/>
        <v>hp_47182</v>
      </c>
      <c r="P87" t="str">
        <f t="shared" si="8"/>
        <v>atk_42500</v>
      </c>
      <c r="Q87" t="s">
        <v>3973</v>
      </c>
      <c r="R87" t="s">
        <v>3994</v>
      </c>
      <c r="S87" t="s">
        <v>3975</v>
      </c>
      <c r="T87" t="s">
        <v>3976</v>
      </c>
      <c r="U87" s="7" t="str">
        <f t="shared" si="9"/>
        <v>hp_47182;atk_42500;hit_500000;miss_85;cirt_0;cirtSub_-3500</v>
      </c>
    </row>
    <row r="88" spans="1:21" x14ac:dyDescent="0.15">
      <c r="A88" s="16">
        <v>310045</v>
      </c>
      <c r="B88" s="16" t="s">
        <v>225</v>
      </c>
      <c r="C88" s="16" t="s">
        <v>225</v>
      </c>
      <c r="D88" s="16">
        <v>1</v>
      </c>
      <c r="E88" s="16">
        <v>2</v>
      </c>
      <c r="F88" s="17">
        <v>180</v>
      </c>
      <c r="G88" s="19" t="s">
        <v>3967</v>
      </c>
      <c r="H88" s="19">
        <v>77552</v>
      </c>
      <c r="I88" s="18">
        <f t="shared" si="5"/>
        <v>50408</v>
      </c>
      <c r="J88" s="19"/>
      <c r="K88" t="s">
        <v>3968</v>
      </c>
      <c r="L88">
        <v>98750</v>
      </c>
      <c r="M88">
        <f t="shared" si="6"/>
        <v>49375</v>
      </c>
      <c r="O88" t="str">
        <f t="shared" si="7"/>
        <v>hp_50408</v>
      </c>
      <c r="P88" t="str">
        <f t="shared" si="8"/>
        <v>atk_49375</v>
      </c>
      <c r="Q88" t="s">
        <v>3973</v>
      </c>
      <c r="R88" t="s">
        <v>3995</v>
      </c>
      <c r="S88" t="s">
        <v>3975</v>
      </c>
      <c r="T88" t="s">
        <v>3976</v>
      </c>
      <c r="U88" s="7" t="str">
        <f t="shared" si="9"/>
        <v>hp_50408;atk_49375;hit_500000;miss_90;cirt_0;cirtSub_-3500</v>
      </c>
    </row>
    <row r="89" spans="1:21" x14ac:dyDescent="0.15">
      <c r="A89" s="16">
        <v>310046</v>
      </c>
      <c r="B89" s="16" t="s">
        <v>225</v>
      </c>
      <c r="C89" s="16" t="s">
        <v>225</v>
      </c>
      <c r="D89" s="16">
        <v>1</v>
      </c>
      <c r="E89" s="16">
        <v>2</v>
      </c>
      <c r="F89" s="17">
        <v>180</v>
      </c>
      <c r="G89" s="19" t="s">
        <v>3967</v>
      </c>
      <c r="H89" s="19">
        <v>80500</v>
      </c>
      <c r="I89" s="18">
        <f t="shared" si="5"/>
        <v>52325</v>
      </c>
      <c r="J89" s="19"/>
      <c r="K89" t="s">
        <v>3968</v>
      </c>
      <c r="L89">
        <v>98750</v>
      </c>
      <c r="M89">
        <f t="shared" si="6"/>
        <v>49375</v>
      </c>
      <c r="O89" t="str">
        <f t="shared" si="7"/>
        <v>hp_52325</v>
      </c>
      <c r="P89" t="str">
        <f t="shared" si="8"/>
        <v>atk_49375</v>
      </c>
      <c r="Q89" t="s">
        <v>3973</v>
      </c>
      <c r="R89" t="s">
        <v>3995</v>
      </c>
      <c r="S89" t="s">
        <v>3975</v>
      </c>
      <c r="T89" t="s">
        <v>3976</v>
      </c>
      <c r="U89" s="7" t="str">
        <f t="shared" si="9"/>
        <v>hp_52325;atk_49375;hit_500000;miss_90;cirt_0;cirtSub_-3500</v>
      </c>
    </row>
    <row r="90" spans="1:21" x14ac:dyDescent="0.15">
      <c r="A90" s="16">
        <v>310047</v>
      </c>
      <c r="B90" s="16" t="s">
        <v>225</v>
      </c>
      <c r="C90" s="16" t="s">
        <v>225</v>
      </c>
      <c r="D90" s="16">
        <v>1</v>
      </c>
      <c r="E90" s="16">
        <v>2</v>
      </c>
      <c r="F90" s="17">
        <v>180</v>
      </c>
      <c r="G90" s="19" t="s">
        <v>3967</v>
      </c>
      <c r="H90" s="19">
        <v>83476</v>
      </c>
      <c r="I90" s="18">
        <f t="shared" si="5"/>
        <v>54259</v>
      </c>
      <c r="J90" s="19"/>
      <c r="K90" t="s">
        <v>3968</v>
      </c>
      <c r="L90">
        <v>98750</v>
      </c>
      <c r="M90">
        <f t="shared" si="6"/>
        <v>49375</v>
      </c>
      <c r="O90" t="str">
        <f t="shared" si="7"/>
        <v>hp_54259</v>
      </c>
      <c r="P90" t="str">
        <f t="shared" si="8"/>
        <v>atk_49375</v>
      </c>
      <c r="Q90" t="s">
        <v>3973</v>
      </c>
      <c r="R90" t="s">
        <v>3995</v>
      </c>
      <c r="S90" t="s">
        <v>3975</v>
      </c>
      <c r="T90" t="s">
        <v>3976</v>
      </c>
      <c r="U90" s="7" t="str">
        <f t="shared" si="9"/>
        <v>hp_54259;atk_49375;hit_500000;miss_90;cirt_0;cirtSub_-3500</v>
      </c>
    </row>
    <row r="91" spans="1:21" x14ac:dyDescent="0.15">
      <c r="A91" s="16">
        <v>310048</v>
      </c>
      <c r="B91" s="16" t="s">
        <v>225</v>
      </c>
      <c r="C91" s="16" t="s">
        <v>225</v>
      </c>
      <c r="D91" s="16">
        <v>1</v>
      </c>
      <c r="E91" s="16">
        <v>2</v>
      </c>
      <c r="F91" s="17">
        <v>190</v>
      </c>
      <c r="G91" s="19" t="s">
        <v>3967</v>
      </c>
      <c r="H91" s="19">
        <v>89184</v>
      </c>
      <c r="I91" s="18">
        <f t="shared" si="5"/>
        <v>57969</v>
      </c>
      <c r="J91" s="19"/>
      <c r="K91" t="s">
        <v>3968</v>
      </c>
      <c r="L91">
        <v>112500</v>
      </c>
      <c r="M91">
        <f t="shared" si="6"/>
        <v>56250</v>
      </c>
      <c r="O91" t="str">
        <f t="shared" si="7"/>
        <v>hp_57969</v>
      </c>
      <c r="P91" t="str">
        <f t="shared" si="8"/>
        <v>atk_56250</v>
      </c>
      <c r="Q91" t="s">
        <v>3973</v>
      </c>
      <c r="R91" t="s">
        <v>3996</v>
      </c>
      <c r="S91" t="s">
        <v>3975</v>
      </c>
      <c r="T91" t="s">
        <v>3976</v>
      </c>
      <c r="U91" s="7" t="str">
        <f t="shared" si="9"/>
        <v>hp_57969;atk_56250;hit_500000;miss_95;cirt_0;cirtSub_-3500</v>
      </c>
    </row>
    <row r="92" spans="1:21" x14ac:dyDescent="0.15">
      <c r="A92" s="16">
        <v>310049</v>
      </c>
      <c r="B92" s="16" t="s">
        <v>225</v>
      </c>
      <c r="C92" s="16" t="s">
        <v>225</v>
      </c>
      <c r="D92" s="16">
        <v>1</v>
      </c>
      <c r="E92" s="16">
        <v>2</v>
      </c>
      <c r="F92" s="17">
        <v>190</v>
      </c>
      <c r="G92" s="19" t="s">
        <v>3967</v>
      </c>
      <c r="H92" s="19">
        <v>92575</v>
      </c>
      <c r="I92" s="18">
        <f t="shared" si="5"/>
        <v>60173</v>
      </c>
      <c r="J92" s="19"/>
      <c r="K92" t="s">
        <v>3968</v>
      </c>
      <c r="L92">
        <v>112500</v>
      </c>
      <c r="M92">
        <f t="shared" si="6"/>
        <v>56250</v>
      </c>
      <c r="O92" t="str">
        <f t="shared" si="7"/>
        <v>hp_60173</v>
      </c>
      <c r="P92" t="str">
        <f t="shared" si="8"/>
        <v>atk_56250</v>
      </c>
      <c r="Q92" t="s">
        <v>3973</v>
      </c>
      <c r="R92" t="s">
        <v>3996</v>
      </c>
      <c r="S92" t="s">
        <v>3975</v>
      </c>
      <c r="T92" t="s">
        <v>3976</v>
      </c>
      <c r="U92" s="7" t="str">
        <f t="shared" si="9"/>
        <v>hp_60173;atk_56250;hit_500000;miss_95;cirt_0;cirtSub_-3500</v>
      </c>
    </row>
    <row r="93" spans="1:21" x14ac:dyDescent="0.15">
      <c r="A93" s="16">
        <v>310050</v>
      </c>
      <c r="B93" s="16" t="s">
        <v>225</v>
      </c>
      <c r="C93" s="16" t="s">
        <v>225</v>
      </c>
      <c r="D93" s="16">
        <v>1</v>
      </c>
      <c r="E93" s="16">
        <v>2</v>
      </c>
      <c r="F93" s="17">
        <v>190</v>
      </c>
      <c r="G93" s="19" t="s">
        <v>3967</v>
      </c>
      <c r="H93" s="19">
        <v>95997</v>
      </c>
      <c r="I93" s="18">
        <f t="shared" si="5"/>
        <v>62398</v>
      </c>
      <c r="J93" s="19"/>
      <c r="K93" t="s">
        <v>3968</v>
      </c>
      <c r="L93">
        <v>112500</v>
      </c>
      <c r="M93">
        <f t="shared" si="6"/>
        <v>56250</v>
      </c>
      <c r="O93" t="str">
        <f t="shared" si="7"/>
        <v>hp_62398</v>
      </c>
      <c r="P93" t="str">
        <f t="shared" si="8"/>
        <v>atk_56250</v>
      </c>
      <c r="Q93" t="s">
        <v>3973</v>
      </c>
      <c r="R93" t="s">
        <v>3996</v>
      </c>
      <c r="S93" t="s">
        <v>3975</v>
      </c>
      <c r="T93" t="s">
        <v>3976</v>
      </c>
      <c r="U93" s="7" t="str">
        <f t="shared" si="9"/>
        <v>hp_62398;atk_56250;hit_500000;miss_95;cirt_0;cirtSub_-3500</v>
      </c>
    </row>
    <row r="94" spans="1:21" x14ac:dyDescent="0.15">
      <c r="A94" s="16">
        <v>310051</v>
      </c>
      <c r="B94" s="16" t="s">
        <v>225</v>
      </c>
      <c r="C94" s="16" t="s">
        <v>225</v>
      </c>
      <c r="D94" s="16">
        <v>1</v>
      </c>
      <c r="E94" s="16">
        <v>2</v>
      </c>
      <c r="F94" s="17">
        <v>200</v>
      </c>
      <c r="G94" s="19" t="s">
        <v>3967</v>
      </c>
      <c r="H94" s="19">
        <v>102561</v>
      </c>
      <c r="I94" s="18">
        <f t="shared" si="5"/>
        <v>66664</v>
      </c>
      <c r="J94" s="19"/>
      <c r="K94" t="s">
        <v>3968</v>
      </c>
      <c r="L94">
        <v>437500</v>
      </c>
      <c r="M94">
        <f t="shared" si="6"/>
        <v>218750</v>
      </c>
      <c r="O94" t="str">
        <f t="shared" si="7"/>
        <v>hp_66664</v>
      </c>
      <c r="P94" t="str">
        <f t="shared" si="8"/>
        <v>atk_218750</v>
      </c>
      <c r="Q94" t="s">
        <v>3973</v>
      </c>
      <c r="R94" t="s">
        <v>3997</v>
      </c>
      <c r="S94" t="s">
        <v>3975</v>
      </c>
      <c r="T94" t="s">
        <v>3976</v>
      </c>
      <c r="U94" s="7" t="str">
        <f t="shared" si="9"/>
        <v>hp_66664;atk_218750;hit_500000;miss_100;cirt_0;cirtSub_-3500</v>
      </c>
    </row>
    <row r="95" spans="1:21" x14ac:dyDescent="0.15">
      <c r="A95" s="16">
        <v>310052</v>
      </c>
      <c r="B95" s="16" t="s">
        <v>225</v>
      </c>
      <c r="C95" s="16" t="s">
        <v>225</v>
      </c>
      <c r="D95" s="16">
        <v>1</v>
      </c>
      <c r="E95" s="16">
        <v>2</v>
      </c>
      <c r="F95" s="17">
        <v>200</v>
      </c>
      <c r="G95" s="19" t="s">
        <v>3967</v>
      </c>
      <c r="H95" s="19">
        <v>106461</v>
      </c>
      <c r="I95" s="18">
        <f t="shared" si="5"/>
        <v>69199</v>
      </c>
      <c r="J95" s="19"/>
      <c r="K95" t="s">
        <v>3968</v>
      </c>
      <c r="L95">
        <v>437500</v>
      </c>
      <c r="M95">
        <f t="shared" si="6"/>
        <v>218750</v>
      </c>
      <c r="O95" t="str">
        <f t="shared" si="7"/>
        <v>hp_69199</v>
      </c>
      <c r="P95" t="str">
        <f t="shared" si="8"/>
        <v>atk_218750</v>
      </c>
      <c r="Q95" t="s">
        <v>3973</v>
      </c>
      <c r="R95" t="s">
        <v>3997</v>
      </c>
      <c r="S95" t="s">
        <v>3975</v>
      </c>
      <c r="T95" t="s">
        <v>3976</v>
      </c>
      <c r="U95" s="7" t="str">
        <f t="shared" si="9"/>
        <v>hp_69199;atk_218750;hit_500000;miss_100;cirt_0;cirtSub_-3500</v>
      </c>
    </row>
    <row r="96" spans="1:21" x14ac:dyDescent="0.15">
      <c r="A96" s="16">
        <v>310053</v>
      </c>
      <c r="B96" s="16" t="s">
        <v>225</v>
      </c>
      <c r="C96" s="16" t="s">
        <v>225</v>
      </c>
      <c r="D96" s="16">
        <v>1</v>
      </c>
      <c r="E96" s="16">
        <v>2</v>
      </c>
      <c r="F96" s="17">
        <v>200</v>
      </c>
      <c r="G96" s="19" t="s">
        <v>3967</v>
      </c>
      <c r="H96" s="19">
        <v>110396</v>
      </c>
      <c r="I96" s="18">
        <f t="shared" si="5"/>
        <v>71757</v>
      </c>
      <c r="J96" s="19"/>
      <c r="K96" t="s">
        <v>3968</v>
      </c>
      <c r="L96">
        <v>437500</v>
      </c>
      <c r="M96">
        <f t="shared" si="6"/>
        <v>218750</v>
      </c>
      <c r="O96" t="str">
        <f t="shared" si="7"/>
        <v>hp_71757</v>
      </c>
      <c r="P96" t="str">
        <f t="shared" si="8"/>
        <v>atk_218750</v>
      </c>
      <c r="Q96" t="s">
        <v>3973</v>
      </c>
      <c r="R96" t="s">
        <v>3997</v>
      </c>
      <c r="S96" t="s">
        <v>3975</v>
      </c>
      <c r="T96" t="s">
        <v>3976</v>
      </c>
      <c r="U96" s="7" t="str">
        <f t="shared" si="9"/>
        <v>hp_71757;atk_218750;hit_500000;miss_100;cirt_0;cirtSub_-3500</v>
      </c>
    </row>
    <row r="97" spans="1:21" x14ac:dyDescent="0.15">
      <c r="A97" s="16">
        <v>310054</v>
      </c>
      <c r="B97" s="16" t="s">
        <v>225</v>
      </c>
      <c r="C97" s="16" t="s">
        <v>225</v>
      </c>
      <c r="D97" s="16">
        <v>1</v>
      </c>
      <c r="E97" s="16">
        <v>2</v>
      </c>
      <c r="F97" s="17">
        <v>210</v>
      </c>
      <c r="G97" s="19" t="s">
        <v>3967</v>
      </c>
      <c r="H97" s="19">
        <v>117945</v>
      </c>
      <c r="I97" s="18">
        <f t="shared" si="5"/>
        <v>76664</v>
      </c>
      <c r="J97" s="19"/>
      <c r="K97" t="s">
        <v>3968</v>
      </c>
      <c r="L97">
        <v>451250</v>
      </c>
      <c r="M97">
        <f t="shared" si="6"/>
        <v>225625</v>
      </c>
      <c r="O97" t="str">
        <f t="shared" si="7"/>
        <v>hp_76664</v>
      </c>
      <c r="P97" t="str">
        <f t="shared" si="8"/>
        <v>atk_225625</v>
      </c>
      <c r="Q97" t="s">
        <v>3973</v>
      </c>
      <c r="R97" t="s">
        <v>3998</v>
      </c>
      <c r="S97" t="s">
        <v>3975</v>
      </c>
      <c r="T97" t="s">
        <v>3976</v>
      </c>
      <c r="U97" s="7" t="str">
        <f t="shared" si="9"/>
        <v>hp_76664;atk_225625;hit_500000;miss_105;cirt_0;cirtSub_-3500</v>
      </c>
    </row>
    <row r="98" spans="1:21" x14ac:dyDescent="0.15">
      <c r="A98" s="16">
        <v>310055</v>
      </c>
      <c r="B98" s="16" t="s">
        <v>225</v>
      </c>
      <c r="C98" s="16" t="s">
        <v>225</v>
      </c>
      <c r="D98" s="16">
        <v>1</v>
      </c>
      <c r="E98" s="16">
        <v>2</v>
      </c>
      <c r="F98" s="17">
        <v>210</v>
      </c>
      <c r="G98" s="19" t="s">
        <v>3967</v>
      </c>
      <c r="H98" s="19">
        <v>122430</v>
      </c>
      <c r="I98" s="18">
        <f t="shared" si="5"/>
        <v>79579</v>
      </c>
      <c r="J98" s="19"/>
      <c r="K98" t="s">
        <v>3968</v>
      </c>
      <c r="L98">
        <v>451250</v>
      </c>
      <c r="M98">
        <f t="shared" si="6"/>
        <v>225625</v>
      </c>
      <c r="O98" t="str">
        <f t="shared" si="7"/>
        <v>hp_79579</v>
      </c>
      <c r="P98" t="str">
        <f t="shared" si="8"/>
        <v>atk_225625</v>
      </c>
      <c r="Q98" t="s">
        <v>3973</v>
      </c>
      <c r="R98" t="s">
        <v>3998</v>
      </c>
      <c r="S98" t="s">
        <v>3975</v>
      </c>
      <c r="T98" t="s">
        <v>3976</v>
      </c>
      <c r="U98" s="7" t="str">
        <f t="shared" si="9"/>
        <v>hp_79579;atk_225625;hit_500000;miss_105;cirt_0;cirtSub_-3500</v>
      </c>
    </row>
    <row r="99" spans="1:21" x14ac:dyDescent="0.15">
      <c r="A99" s="16">
        <v>310056</v>
      </c>
      <c r="B99" s="16" t="s">
        <v>225</v>
      </c>
      <c r="C99" s="16" t="s">
        <v>225</v>
      </c>
      <c r="D99" s="16">
        <v>1</v>
      </c>
      <c r="E99" s="16">
        <v>2</v>
      </c>
      <c r="F99" s="17">
        <v>210</v>
      </c>
      <c r="G99" s="19" t="s">
        <v>3967</v>
      </c>
      <c r="H99" s="19">
        <v>126955</v>
      </c>
      <c r="I99" s="18">
        <f t="shared" si="5"/>
        <v>82520</v>
      </c>
      <c r="J99" s="19"/>
      <c r="K99" t="s">
        <v>3968</v>
      </c>
      <c r="L99">
        <v>451250</v>
      </c>
      <c r="M99">
        <f t="shared" si="6"/>
        <v>225625</v>
      </c>
      <c r="O99" t="str">
        <f t="shared" si="7"/>
        <v>hp_82520</v>
      </c>
      <c r="P99" t="str">
        <f t="shared" si="8"/>
        <v>atk_225625</v>
      </c>
      <c r="Q99" t="s">
        <v>3973</v>
      </c>
      <c r="R99" t="s">
        <v>3998</v>
      </c>
      <c r="S99" t="s">
        <v>3975</v>
      </c>
      <c r="T99" t="s">
        <v>3976</v>
      </c>
      <c r="U99" s="7" t="str">
        <f t="shared" si="9"/>
        <v>hp_82520;atk_225625;hit_500000;miss_105;cirt_0;cirtSub_-3500</v>
      </c>
    </row>
    <row r="100" spans="1:21" x14ac:dyDescent="0.15">
      <c r="A100" s="16">
        <v>310057</v>
      </c>
      <c r="B100" s="16" t="s">
        <v>225</v>
      </c>
      <c r="C100" s="16" t="s">
        <v>225</v>
      </c>
      <c r="D100" s="16">
        <v>1</v>
      </c>
      <c r="E100" s="16">
        <v>2</v>
      </c>
      <c r="F100" s="17">
        <v>220</v>
      </c>
      <c r="G100" s="19" t="s">
        <v>3967</v>
      </c>
      <c r="H100" s="19">
        <v>135636</v>
      </c>
      <c r="I100" s="18">
        <f t="shared" si="5"/>
        <v>88163</v>
      </c>
      <c r="J100" s="19"/>
      <c r="K100" t="s">
        <v>3968</v>
      </c>
      <c r="L100">
        <v>558375</v>
      </c>
      <c r="M100">
        <f t="shared" si="6"/>
        <v>279187</v>
      </c>
      <c r="O100" t="str">
        <f t="shared" si="7"/>
        <v>hp_88163</v>
      </c>
      <c r="P100" t="str">
        <f t="shared" si="8"/>
        <v>atk_279187</v>
      </c>
      <c r="Q100" t="s">
        <v>3973</v>
      </c>
      <c r="R100" t="s">
        <v>3999</v>
      </c>
      <c r="S100" t="s">
        <v>3975</v>
      </c>
      <c r="T100" t="s">
        <v>3976</v>
      </c>
      <c r="U100" s="7" t="str">
        <f t="shared" si="9"/>
        <v>hp_88163;atk_279187;hit_500000;miss_110;cirt_0;cirtSub_-3500</v>
      </c>
    </row>
    <row r="101" spans="1:21" x14ac:dyDescent="0.15">
      <c r="A101" s="16">
        <v>310058</v>
      </c>
      <c r="B101" s="16" t="s">
        <v>225</v>
      </c>
      <c r="C101" s="16" t="s">
        <v>225</v>
      </c>
      <c r="D101" s="16">
        <v>1</v>
      </c>
      <c r="E101" s="16">
        <v>2</v>
      </c>
      <c r="F101" s="17">
        <v>220</v>
      </c>
      <c r="G101" s="19" t="s">
        <v>3967</v>
      </c>
      <c r="H101" s="19">
        <v>140794</v>
      </c>
      <c r="I101" s="18">
        <f t="shared" si="5"/>
        <v>91516</v>
      </c>
      <c r="J101" s="19"/>
      <c r="K101" t="s">
        <v>3968</v>
      </c>
      <c r="L101">
        <v>558375</v>
      </c>
      <c r="M101">
        <f t="shared" si="6"/>
        <v>279187</v>
      </c>
      <c r="O101" t="str">
        <f t="shared" si="7"/>
        <v>hp_91516</v>
      </c>
      <c r="P101" t="str">
        <f t="shared" si="8"/>
        <v>atk_279187</v>
      </c>
      <c r="Q101" t="s">
        <v>3973</v>
      </c>
      <c r="R101" t="s">
        <v>3999</v>
      </c>
      <c r="S101" t="s">
        <v>3975</v>
      </c>
      <c r="T101" t="s">
        <v>3976</v>
      </c>
      <c r="U101" s="7" t="str">
        <f t="shared" si="9"/>
        <v>hp_91516;atk_279187;hit_500000;miss_110;cirt_0;cirtSub_-3500</v>
      </c>
    </row>
    <row r="102" spans="1:21" x14ac:dyDescent="0.15">
      <c r="A102" s="16">
        <v>310059</v>
      </c>
      <c r="B102" s="16" t="s">
        <v>225</v>
      </c>
      <c r="C102" s="16" t="s">
        <v>225</v>
      </c>
      <c r="D102" s="16">
        <v>1</v>
      </c>
      <c r="E102" s="16">
        <v>2</v>
      </c>
      <c r="F102" s="17">
        <v>220</v>
      </c>
      <c r="G102" s="19" t="s">
        <v>3967</v>
      </c>
      <c r="H102" s="19">
        <v>145998</v>
      </c>
      <c r="I102" s="18">
        <f t="shared" si="5"/>
        <v>94898</v>
      </c>
      <c r="J102" s="19"/>
      <c r="K102" t="s">
        <v>3968</v>
      </c>
      <c r="L102">
        <v>558375</v>
      </c>
      <c r="M102">
        <f t="shared" si="6"/>
        <v>279187</v>
      </c>
      <c r="O102" t="str">
        <f t="shared" si="7"/>
        <v>hp_94898</v>
      </c>
      <c r="P102" t="str">
        <f t="shared" si="8"/>
        <v>atk_279187</v>
      </c>
      <c r="Q102" t="s">
        <v>3973</v>
      </c>
      <c r="R102" t="s">
        <v>3999</v>
      </c>
      <c r="S102" t="s">
        <v>3975</v>
      </c>
      <c r="T102" t="s">
        <v>3976</v>
      </c>
      <c r="U102" s="7" t="str">
        <f t="shared" si="9"/>
        <v>hp_94898;atk_279187;hit_500000;miss_110;cirt_0;cirtSub_-3500</v>
      </c>
    </row>
    <row r="103" spans="1:21" x14ac:dyDescent="0.15">
      <c r="A103" s="16">
        <v>310060</v>
      </c>
      <c r="B103" s="16" t="s">
        <v>225</v>
      </c>
      <c r="C103" s="16" t="s">
        <v>225</v>
      </c>
      <c r="D103" s="16">
        <v>1</v>
      </c>
      <c r="E103" s="16">
        <v>2</v>
      </c>
      <c r="F103" s="17">
        <v>230</v>
      </c>
      <c r="G103" s="19" t="s">
        <v>3967</v>
      </c>
      <c r="H103" s="19">
        <v>155981</v>
      </c>
      <c r="I103" s="18">
        <f t="shared" si="5"/>
        <v>101387</v>
      </c>
      <c r="J103" s="19"/>
      <c r="K103" t="s">
        <v>3968</v>
      </c>
      <c r="L103">
        <v>665500</v>
      </c>
      <c r="M103">
        <f t="shared" si="6"/>
        <v>332750</v>
      </c>
      <c r="O103" t="str">
        <f t="shared" si="7"/>
        <v>hp_101387</v>
      </c>
      <c r="P103" t="str">
        <f t="shared" si="8"/>
        <v>atk_332750</v>
      </c>
      <c r="Q103" t="s">
        <v>3973</v>
      </c>
      <c r="R103" t="s">
        <v>4000</v>
      </c>
      <c r="S103" t="s">
        <v>3975</v>
      </c>
      <c r="T103" t="s">
        <v>3976</v>
      </c>
      <c r="U103" s="7" t="str">
        <f t="shared" si="9"/>
        <v>hp_101387;atk_332750;hit_500000;miss_115;cirt_0;cirtSub_-3500</v>
      </c>
    </row>
    <row r="104" spans="1:21" x14ac:dyDescent="0.15">
      <c r="A104" s="16">
        <v>310061</v>
      </c>
      <c r="B104" s="16" t="s">
        <v>225</v>
      </c>
      <c r="C104" s="16" t="s">
        <v>225</v>
      </c>
      <c r="D104" s="16">
        <v>1</v>
      </c>
      <c r="E104" s="16">
        <v>2</v>
      </c>
      <c r="F104" s="17">
        <v>230</v>
      </c>
      <c r="G104" s="19" t="s">
        <v>3967</v>
      </c>
      <c r="H104" s="19">
        <v>161913</v>
      </c>
      <c r="I104" s="18">
        <f t="shared" si="5"/>
        <v>105243</v>
      </c>
      <c r="J104" s="19"/>
      <c r="K104" t="s">
        <v>3968</v>
      </c>
      <c r="L104">
        <v>665500</v>
      </c>
      <c r="M104">
        <f t="shared" si="6"/>
        <v>332750</v>
      </c>
      <c r="O104" t="str">
        <f t="shared" si="7"/>
        <v>hp_105243</v>
      </c>
      <c r="P104" t="str">
        <f t="shared" si="8"/>
        <v>atk_332750</v>
      </c>
      <c r="Q104" t="s">
        <v>3973</v>
      </c>
      <c r="R104" t="s">
        <v>4000</v>
      </c>
      <c r="S104" t="s">
        <v>3975</v>
      </c>
      <c r="T104" t="s">
        <v>3976</v>
      </c>
      <c r="U104" s="7" t="str">
        <f t="shared" si="9"/>
        <v>hp_105243;atk_332750;hit_500000;miss_115;cirt_0;cirtSub_-3500</v>
      </c>
    </row>
    <row r="105" spans="1:21" x14ac:dyDescent="0.15">
      <c r="A105" s="16">
        <v>310062</v>
      </c>
      <c r="B105" s="16" t="s">
        <v>225</v>
      </c>
      <c r="C105" s="16" t="s">
        <v>225</v>
      </c>
      <c r="D105" s="16">
        <v>1</v>
      </c>
      <c r="E105" s="16">
        <v>2</v>
      </c>
      <c r="F105" s="17">
        <v>230</v>
      </c>
      <c r="G105" s="19" t="s">
        <v>3967</v>
      </c>
      <c r="H105" s="19">
        <v>167897</v>
      </c>
      <c r="I105" s="18">
        <f t="shared" si="5"/>
        <v>109133</v>
      </c>
      <c r="J105" s="19"/>
      <c r="K105" t="s">
        <v>3968</v>
      </c>
      <c r="L105">
        <v>665500</v>
      </c>
      <c r="M105">
        <f t="shared" si="6"/>
        <v>332750</v>
      </c>
      <c r="O105" t="str">
        <f t="shared" si="7"/>
        <v>hp_109133</v>
      </c>
      <c r="P105" t="str">
        <f t="shared" si="8"/>
        <v>atk_332750</v>
      </c>
      <c r="Q105" t="s">
        <v>3973</v>
      </c>
      <c r="R105" t="s">
        <v>4000</v>
      </c>
      <c r="S105" t="s">
        <v>3975</v>
      </c>
      <c r="T105" t="s">
        <v>3976</v>
      </c>
      <c r="U105" s="7" t="str">
        <f t="shared" si="9"/>
        <v>hp_109133;atk_332750;hit_500000;miss_115;cirt_0;cirtSub_-3500</v>
      </c>
    </row>
    <row r="106" spans="1:21" x14ac:dyDescent="0.15">
      <c r="A106" s="16">
        <v>310063</v>
      </c>
      <c r="B106" s="16" t="s">
        <v>225</v>
      </c>
      <c r="C106" s="16" t="s">
        <v>225</v>
      </c>
      <c r="D106" s="16">
        <v>1</v>
      </c>
      <c r="E106" s="16">
        <v>2</v>
      </c>
      <c r="F106" s="17">
        <v>240</v>
      </c>
      <c r="G106" s="19" t="s">
        <v>3967</v>
      </c>
      <c r="H106" s="19">
        <v>179378</v>
      </c>
      <c r="I106" s="18">
        <f t="shared" si="5"/>
        <v>116595</v>
      </c>
      <c r="J106" s="19"/>
      <c r="K106" t="s">
        <v>3968</v>
      </c>
      <c r="L106">
        <v>772625</v>
      </c>
      <c r="M106">
        <f t="shared" si="6"/>
        <v>386312</v>
      </c>
      <c r="O106" t="str">
        <f t="shared" si="7"/>
        <v>hp_116595</v>
      </c>
      <c r="P106" t="str">
        <f t="shared" si="8"/>
        <v>atk_386312</v>
      </c>
      <c r="Q106" t="s">
        <v>3973</v>
      </c>
      <c r="R106" t="s">
        <v>4001</v>
      </c>
      <c r="S106" t="s">
        <v>3975</v>
      </c>
      <c r="T106" t="s">
        <v>3976</v>
      </c>
      <c r="U106" s="7" t="str">
        <f t="shared" si="9"/>
        <v>hp_116595;atk_386312;hit_500000;miss_120;cirt_0;cirtSub_-3500</v>
      </c>
    </row>
    <row r="107" spans="1:21" x14ac:dyDescent="0.15">
      <c r="A107" s="16">
        <v>310064</v>
      </c>
      <c r="B107" s="16" t="s">
        <v>225</v>
      </c>
      <c r="C107" s="16" t="s">
        <v>225</v>
      </c>
      <c r="D107" s="16">
        <v>1</v>
      </c>
      <c r="E107" s="16">
        <v>2</v>
      </c>
      <c r="F107" s="17">
        <v>240</v>
      </c>
      <c r="G107" s="19" t="s">
        <v>3967</v>
      </c>
      <c r="H107" s="19">
        <v>186199</v>
      </c>
      <c r="I107" s="18">
        <f t="shared" si="5"/>
        <v>121029</v>
      </c>
      <c r="J107" s="19"/>
      <c r="K107" t="s">
        <v>3968</v>
      </c>
      <c r="L107">
        <v>772625</v>
      </c>
      <c r="M107">
        <f t="shared" si="6"/>
        <v>386312</v>
      </c>
      <c r="O107" t="str">
        <f t="shared" si="7"/>
        <v>hp_121029</v>
      </c>
      <c r="P107" t="str">
        <f t="shared" si="8"/>
        <v>atk_386312</v>
      </c>
      <c r="Q107" t="s">
        <v>3973</v>
      </c>
      <c r="R107" t="s">
        <v>4001</v>
      </c>
      <c r="S107" t="s">
        <v>3975</v>
      </c>
      <c r="T107" t="s">
        <v>3976</v>
      </c>
      <c r="U107" s="7" t="str">
        <f t="shared" si="9"/>
        <v>hp_121029;atk_386312;hit_500000;miss_120;cirt_0;cirtSub_-3500</v>
      </c>
    </row>
    <row r="108" spans="1:21" x14ac:dyDescent="0.15">
      <c r="A108" s="16">
        <v>310065</v>
      </c>
      <c r="B108" s="16" t="s">
        <v>225</v>
      </c>
      <c r="C108" s="16" t="s">
        <v>225</v>
      </c>
      <c r="D108" s="16">
        <v>1</v>
      </c>
      <c r="E108" s="16">
        <v>2</v>
      </c>
      <c r="F108" s="17">
        <v>240</v>
      </c>
      <c r="G108" s="19" t="s">
        <v>3967</v>
      </c>
      <c r="H108" s="19">
        <v>193081</v>
      </c>
      <c r="I108" s="18">
        <f t="shared" si="5"/>
        <v>125502</v>
      </c>
      <c r="J108" s="19"/>
      <c r="K108" t="s">
        <v>3968</v>
      </c>
      <c r="L108">
        <v>772625</v>
      </c>
      <c r="M108">
        <f t="shared" si="6"/>
        <v>386312</v>
      </c>
      <c r="O108" t="str">
        <f t="shared" si="7"/>
        <v>hp_125502</v>
      </c>
      <c r="P108" t="str">
        <f t="shared" si="8"/>
        <v>atk_386312</v>
      </c>
      <c r="Q108" t="s">
        <v>3973</v>
      </c>
      <c r="R108" t="s">
        <v>4001</v>
      </c>
      <c r="S108" t="s">
        <v>3975</v>
      </c>
      <c r="T108" t="s">
        <v>3976</v>
      </c>
      <c r="U108" s="7" t="str">
        <f t="shared" si="9"/>
        <v>hp_125502;atk_386312;hit_500000;miss_120;cirt_0;cirtSub_-3500</v>
      </c>
    </row>
    <row r="109" spans="1:21" x14ac:dyDescent="0.15">
      <c r="A109" s="16">
        <v>310066</v>
      </c>
      <c r="B109" s="16" t="s">
        <v>225</v>
      </c>
      <c r="C109" s="16" t="s">
        <v>225</v>
      </c>
      <c r="D109" s="16">
        <v>1</v>
      </c>
      <c r="E109" s="16">
        <v>2</v>
      </c>
      <c r="F109" s="17">
        <v>250</v>
      </c>
      <c r="G109" s="19" t="s">
        <v>3967</v>
      </c>
      <c r="H109" s="19">
        <v>206284</v>
      </c>
      <c r="I109" s="18">
        <f t="shared" si="5"/>
        <v>134084</v>
      </c>
      <c r="J109" s="19"/>
      <c r="K109" t="s">
        <v>3968</v>
      </c>
      <c r="L109">
        <v>879750</v>
      </c>
      <c r="M109">
        <f t="shared" si="6"/>
        <v>439875</v>
      </c>
      <c r="O109" t="str">
        <f t="shared" si="7"/>
        <v>hp_134084</v>
      </c>
      <c r="P109" t="str">
        <f t="shared" si="8"/>
        <v>atk_439875</v>
      </c>
      <c r="Q109" t="s">
        <v>3973</v>
      </c>
      <c r="R109" t="s">
        <v>4049</v>
      </c>
      <c r="S109" t="s">
        <v>3975</v>
      </c>
      <c r="T109" t="s">
        <v>3976</v>
      </c>
      <c r="U109" s="7" t="str">
        <f t="shared" si="9"/>
        <v>hp_134084;atk_439875;hit_500000;miss_125;cirt_0;cirtSub_-3500</v>
      </c>
    </row>
    <row r="110" spans="1:21" x14ac:dyDescent="0.15">
      <c r="A110" s="16">
        <v>310067</v>
      </c>
      <c r="B110" s="16" t="s">
        <v>225</v>
      </c>
      <c r="C110" s="16" t="s">
        <v>225</v>
      </c>
      <c r="D110" s="16">
        <v>1</v>
      </c>
      <c r="E110" s="16">
        <v>2</v>
      </c>
      <c r="F110" s="17">
        <v>250</v>
      </c>
      <c r="G110" s="19" t="s">
        <v>3967</v>
      </c>
      <c r="H110" s="19">
        <v>214128</v>
      </c>
      <c r="I110" s="18">
        <f t="shared" si="5"/>
        <v>139183</v>
      </c>
      <c r="J110" s="19"/>
      <c r="K110" t="s">
        <v>3968</v>
      </c>
      <c r="L110">
        <v>879750</v>
      </c>
      <c r="M110">
        <f t="shared" si="6"/>
        <v>439875</v>
      </c>
      <c r="O110" t="str">
        <f t="shared" si="7"/>
        <v>hp_139183</v>
      </c>
      <c r="P110" t="str">
        <f t="shared" si="8"/>
        <v>atk_439875</v>
      </c>
      <c r="Q110" t="s">
        <v>3973</v>
      </c>
      <c r="R110" t="s">
        <v>4049</v>
      </c>
      <c r="S110" t="s">
        <v>3975</v>
      </c>
      <c r="T110" t="s">
        <v>3976</v>
      </c>
      <c r="U110" s="7" t="str">
        <f t="shared" si="9"/>
        <v>hp_139183;atk_439875;hit_500000;miss_125;cirt_0;cirtSub_-3500</v>
      </c>
    </row>
    <row r="111" spans="1:21" x14ac:dyDescent="0.15">
      <c r="A111" s="16">
        <v>310068</v>
      </c>
      <c r="B111" s="16" t="s">
        <v>225</v>
      </c>
      <c r="C111" s="16" t="s">
        <v>225</v>
      </c>
      <c r="D111" s="16">
        <v>1</v>
      </c>
      <c r="E111" s="16">
        <v>2</v>
      </c>
      <c r="F111" s="17">
        <v>250</v>
      </c>
      <c r="G111" s="19" t="s">
        <v>3967</v>
      </c>
      <c r="H111" s="19">
        <v>222043</v>
      </c>
      <c r="I111" s="18">
        <f t="shared" si="5"/>
        <v>144327</v>
      </c>
      <c r="J111" s="19"/>
      <c r="K111" t="s">
        <v>3968</v>
      </c>
      <c r="L111">
        <v>879750</v>
      </c>
      <c r="M111">
        <f t="shared" si="6"/>
        <v>439875</v>
      </c>
      <c r="O111" t="str">
        <f t="shared" si="7"/>
        <v>hp_144327</v>
      </c>
      <c r="P111" t="str">
        <f t="shared" si="8"/>
        <v>atk_439875</v>
      </c>
      <c r="Q111" t="s">
        <v>3973</v>
      </c>
      <c r="R111" t="s">
        <v>4049</v>
      </c>
      <c r="S111" t="s">
        <v>3975</v>
      </c>
      <c r="T111" t="s">
        <v>3976</v>
      </c>
      <c r="U111" s="7" t="str">
        <f t="shared" si="9"/>
        <v>hp_144327;atk_439875;hit_500000;miss_125;cirt_0;cirtSub_-3500</v>
      </c>
    </row>
    <row r="112" spans="1:21" x14ac:dyDescent="0.15">
      <c r="A112" s="16">
        <v>310069</v>
      </c>
      <c r="B112" s="16" t="s">
        <v>225</v>
      </c>
      <c r="C112" s="16" t="s">
        <v>225</v>
      </c>
      <c r="D112" s="16">
        <v>1</v>
      </c>
      <c r="E112" s="16">
        <v>2</v>
      </c>
      <c r="F112" s="17">
        <v>260</v>
      </c>
      <c r="G112" s="19" t="s">
        <v>3967</v>
      </c>
      <c r="H112" s="19">
        <v>237226</v>
      </c>
      <c r="I112" s="18">
        <f t="shared" si="5"/>
        <v>154196</v>
      </c>
      <c r="J112" s="19"/>
      <c r="K112" t="s">
        <v>3968</v>
      </c>
      <c r="L112">
        <v>986875</v>
      </c>
      <c r="M112">
        <f t="shared" si="6"/>
        <v>493437</v>
      </c>
      <c r="O112" t="str">
        <f t="shared" si="7"/>
        <v>hp_154196</v>
      </c>
      <c r="P112" t="str">
        <f t="shared" si="8"/>
        <v>atk_493437</v>
      </c>
      <c r="Q112" t="s">
        <v>3973</v>
      </c>
      <c r="R112" t="s">
        <v>4050</v>
      </c>
      <c r="S112" t="s">
        <v>3975</v>
      </c>
      <c r="T112" t="s">
        <v>3976</v>
      </c>
      <c r="U112" s="7" t="str">
        <f t="shared" si="9"/>
        <v>hp_154196;atk_493437;hit_500000;miss_130;cirt_0;cirtSub_-3500</v>
      </c>
    </row>
    <row r="113" spans="1:21" x14ac:dyDescent="0.15">
      <c r="A113" s="16">
        <v>310070</v>
      </c>
      <c r="B113" s="16" t="s">
        <v>225</v>
      </c>
      <c r="C113" s="16" t="s">
        <v>225</v>
      </c>
      <c r="D113" s="16">
        <v>1</v>
      </c>
      <c r="E113" s="16">
        <v>2</v>
      </c>
      <c r="F113" s="17">
        <v>260</v>
      </c>
      <c r="G113" s="19" t="s">
        <v>3967</v>
      </c>
      <c r="H113" s="19">
        <v>246247</v>
      </c>
      <c r="I113" s="18">
        <f t="shared" si="5"/>
        <v>160060</v>
      </c>
      <c r="J113" s="19"/>
      <c r="K113" t="s">
        <v>3968</v>
      </c>
      <c r="L113">
        <v>986875</v>
      </c>
      <c r="M113">
        <f t="shared" si="6"/>
        <v>493437</v>
      </c>
      <c r="O113" t="str">
        <f t="shared" si="7"/>
        <v>hp_160060</v>
      </c>
      <c r="P113" t="str">
        <f t="shared" si="8"/>
        <v>atk_493437</v>
      </c>
      <c r="Q113" t="s">
        <v>3973</v>
      </c>
      <c r="R113" t="s">
        <v>4050</v>
      </c>
      <c r="S113" t="s">
        <v>3975</v>
      </c>
      <c r="T113" t="s">
        <v>3976</v>
      </c>
      <c r="U113" s="7" t="str">
        <f t="shared" si="9"/>
        <v>hp_160060;atk_493437;hit_500000;miss_130;cirt_0;cirtSub_-3500</v>
      </c>
    </row>
    <row r="114" spans="1:21" x14ac:dyDescent="0.15">
      <c r="A114" s="16">
        <v>310071</v>
      </c>
      <c r="B114" s="16" t="s">
        <v>225</v>
      </c>
      <c r="C114" s="16" t="s">
        <v>225</v>
      </c>
      <c r="D114" s="16">
        <v>1</v>
      </c>
      <c r="E114" s="16">
        <v>2</v>
      </c>
      <c r="F114" s="17">
        <v>260</v>
      </c>
      <c r="G114" s="19" t="s">
        <v>3967</v>
      </c>
      <c r="H114" s="19">
        <v>255349</v>
      </c>
      <c r="I114" s="18">
        <f t="shared" si="5"/>
        <v>165976</v>
      </c>
      <c r="J114" s="19"/>
      <c r="K114" t="s">
        <v>3968</v>
      </c>
      <c r="L114">
        <v>986875</v>
      </c>
      <c r="M114">
        <f t="shared" si="6"/>
        <v>493437</v>
      </c>
      <c r="O114" t="str">
        <f t="shared" si="7"/>
        <v>hp_165976</v>
      </c>
      <c r="P114" t="str">
        <f t="shared" si="8"/>
        <v>atk_493437</v>
      </c>
      <c r="Q114" t="s">
        <v>3973</v>
      </c>
      <c r="R114" t="s">
        <v>4050</v>
      </c>
      <c r="S114" t="s">
        <v>3975</v>
      </c>
      <c r="T114" t="s">
        <v>3976</v>
      </c>
      <c r="U114" s="7" t="str">
        <f t="shared" si="9"/>
        <v>hp_165976;atk_493437;hit_500000;miss_130;cirt_0;cirtSub_-3500</v>
      </c>
    </row>
    <row r="115" spans="1:21" x14ac:dyDescent="0.15">
      <c r="A115" s="16">
        <v>310072</v>
      </c>
      <c r="B115" s="16" t="s">
        <v>225</v>
      </c>
      <c r="C115" s="16" t="s">
        <v>225</v>
      </c>
      <c r="D115" s="16">
        <v>1</v>
      </c>
      <c r="E115" s="16">
        <v>2</v>
      </c>
      <c r="F115" s="17">
        <v>270</v>
      </c>
      <c r="G115" s="19" t="s">
        <v>3967</v>
      </c>
      <c r="H115" s="19">
        <v>272809</v>
      </c>
      <c r="I115" s="18">
        <f t="shared" si="5"/>
        <v>177325</v>
      </c>
      <c r="J115" s="19"/>
      <c r="K115" t="s">
        <v>3968</v>
      </c>
      <c r="L115">
        <v>1094000</v>
      </c>
      <c r="M115">
        <f t="shared" si="6"/>
        <v>547000</v>
      </c>
      <c r="O115" t="str">
        <f t="shared" si="7"/>
        <v>hp_177325</v>
      </c>
      <c r="P115" t="str">
        <f t="shared" si="8"/>
        <v>atk_547000</v>
      </c>
      <c r="Q115" t="s">
        <v>3973</v>
      </c>
      <c r="R115" t="s">
        <v>4051</v>
      </c>
      <c r="S115" t="s">
        <v>3975</v>
      </c>
      <c r="T115" t="s">
        <v>3976</v>
      </c>
      <c r="U115" s="7" t="str">
        <f t="shared" si="9"/>
        <v>hp_177325;atk_547000;hit_500000;miss_135;cirt_0;cirtSub_-3500</v>
      </c>
    </row>
    <row r="116" spans="1:21" x14ac:dyDescent="0.15">
      <c r="A116" s="16">
        <v>310073</v>
      </c>
      <c r="B116" s="16" t="s">
        <v>225</v>
      </c>
      <c r="C116" s="16" t="s">
        <v>225</v>
      </c>
      <c r="D116" s="16">
        <v>1</v>
      </c>
      <c r="E116" s="16">
        <v>2</v>
      </c>
      <c r="F116" s="17">
        <v>270</v>
      </c>
      <c r="G116" s="19" t="s">
        <v>3967</v>
      </c>
      <c r="H116" s="19">
        <v>283184</v>
      </c>
      <c r="I116" s="18">
        <f t="shared" si="5"/>
        <v>184069</v>
      </c>
      <c r="J116" s="19"/>
      <c r="K116" t="s">
        <v>3968</v>
      </c>
      <c r="L116">
        <v>1094000</v>
      </c>
      <c r="M116">
        <f t="shared" si="6"/>
        <v>547000</v>
      </c>
      <c r="O116" t="str">
        <f t="shared" si="7"/>
        <v>hp_184069</v>
      </c>
      <c r="P116" t="str">
        <f t="shared" si="8"/>
        <v>atk_547000</v>
      </c>
      <c r="Q116" t="s">
        <v>3973</v>
      </c>
      <c r="R116" t="s">
        <v>4051</v>
      </c>
      <c r="S116" t="s">
        <v>3975</v>
      </c>
      <c r="T116" t="s">
        <v>3976</v>
      </c>
      <c r="U116" s="7" t="str">
        <f t="shared" si="9"/>
        <v>hp_184069;atk_547000;hit_500000;miss_135;cirt_0;cirtSub_-3500</v>
      </c>
    </row>
    <row r="117" spans="1:21" x14ac:dyDescent="0.15">
      <c r="A117" s="16">
        <v>310074</v>
      </c>
      <c r="B117" s="16" t="s">
        <v>225</v>
      </c>
      <c r="C117" s="16" t="s">
        <v>225</v>
      </c>
      <c r="D117" s="16">
        <v>1</v>
      </c>
      <c r="E117" s="16">
        <v>2</v>
      </c>
      <c r="F117" s="17">
        <v>270</v>
      </c>
      <c r="G117" s="19" t="s">
        <v>3967</v>
      </c>
      <c r="H117" s="19">
        <v>293651</v>
      </c>
      <c r="I117" s="18">
        <f t="shared" si="5"/>
        <v>190873</v>
      </c>
      <c r="J117" s="19"/>
      <c r="K117" t="s">
        <v>3968</v>
      </c>
      <c r="L117">
        <v>1094000</v>
      </c>
      <c r="M117">
        <f t="shared" si="6"/>
        <v>547000</v>
      </c>
      <c r="O117" t="str">
        <f t="shared" si="7"/>
        <v>hp_190873</v>
      </c>
      <c r="P117" t="str">
        <f t="shared" si="8"/>
        <v>atk_547000</v>
      </c>
      <c r="Q117" t="s">
        <v>3973</v>
      </c>
      <c r="R117" t="s">
        <v>4051</v>
      </c>
      <c r="S117" t="s">
        <v>3975</v>
      </c>
      <c r="T117" t="s">
        <v>3976</v>
      </c>
      <c r="U117" s="7" t="str">
        <f t="shared" si="9"/>
        <v>hp_190873;atk_547000;hit_500000;miss_135;cirt_0;cirtSub_-3500</v>
      </c>
    </row>
    <row r="118" spans="1:21" x14ac:dyDescent="0.15">
      <c r="A118" s="16">
        <v>310075</v>
      </c>
      <c r="B118" s="16" t="s">
        <v>225</v>
      </c>
      <c r="C118" s="16" t="s">
        <v>225</v>
      </c>
      <c r="D118" s="16">
        <v>1</v>
      </c>
      <c r="E118" s="16">
        <v>2</v>
      </c>
      <c r="F118" s="17">
        <v>280</v>
      </c>
      <c r="G118" s="19" t="s">
        <v>3967</v>
      </c>
      <c r="H118" s="19">
        <v>313730</v>
      </c>
      <c r="I118" s="18">
        <f t="shared" si="5"/>
        <v>203924</v>
      </c>
      <c r="J118" s="19"/>
      <c r="K118" t="s">
        <v>3968</v>
      </c>
      <c r="L118">
        <v>1201125</v>
      </c>
      <c r="M118">
        <f t="shared" si="6"/>
        <v>600562</v>
      </c>
      <c r="O118" t="str">
        <f t="shared" si="7"/>
        <v>hp_203924</v>
      </c>
      <c r="P118" t="str">
        <f t="shared" si="8"/>
        <v>atk_600562</v>
      </c>
      <c r="Q118" t="s">
        <v>3973</v>
      </c>
      <c r="R118" t="s">
        <v>4052</v>
      </c>
      <c r="S118" t="s">
        <v>3975</v>
      </c>
      <c r="T118" t="s">
        <v>3976</v>
      </c>
      <c r="U118" s="7" t="str">
        <f t="shared" si="9"/>
        <v>hp_203924;atk_600562;hit_500000;miss_140;cirt_0;cirtSub_-3500</v>
      </c>
    </row>
    <row r="119" spans="1:21" x14ac:dyDescent="0.15">
      <c r="A119" s="16">
        <v>310076</v>
      </c>
      <c r="B119" s="16" t="s">
        <v>225</v>
      </c>
      <c r="C119" s="16" t="s">
        <v>225</v>
      </c>
      <c r="D119" s="16">
        <v>1</v>
      </c>
      <c r="E119" s="16">
        <v>2</v>
      </c>
      <c r="F119" s="17">
        <v>280</v>
      </c>
      <c r="G119" s="19" t="s">
        <v>3967</v>
      </c>
      <c r="H119" s="19">
        <v>325661</v>
      </c>
      <c r="I119" s="18">
        <f t="shared" si="5"/>
        <v>211679</v>
      </c>
      <c r="J119" s="19"/>
      <c r="K119" t="s">
        <v>3968</v>
      </c>
      <c r="L119">
        <v>1201125</v>
      </c>
      <c r="M119">
        <f t="shared" si="6"/>
        <v>600562</v>
      </c>
      <c r="O119" t="str">
        <f t="shared" si="7"/>
        <v>hp_211679</v>
      </c>
      <c r="P119" t="str">
        <f t="shared" si="8"/>
        <v>atk_600562</v>
      </c>
      <c r="Q119" t="s">
        <v>3973</v>
      </c>
      <c r="R119" t="s">
        <v>4052</v>
      </c>
      <c r="S119" t="s">
        <v>3975</v>
      </c>
      <c r="T119" t="s">
        <v>3976</v>
      </c>
      <c r="U119" s="7" t="str">
        <f t="shared" si="9"/>
        <v>hp_211679;atk_600562;hit_500000;miss_140;cirt_0;cirtSub_-3500</v>
      </c>
    </row>
    <row r="120" spans="1:21" x14ac:dyDescent="0.15">
      <c r="A120" s="16">
        <v>310077</v>
      </c>
      <c r="B120" s="16" t="s">
        <v>225</v>
      </c>
      <c r="C120" s="16" t="s">
        <v>225</v>
      </c>
      <c r="D120" s="16">
        <v>1</v>
      </c>
      <c r="E120" s="16">
        <v>2</v>
      </c>
      <c r="F120" s="17">
        <v>280</v>
      </c>
      <c r="G120" s="19" t="s">
        <v>3967</v>
      </c>
      <c r="H120" s="19">
        <v>337698</v>
      </c>
      <c r="I120" s="18">
        <f t="shared" si="5"/>
        <v>219503</v>
      </c>
      <c r="J120" s="19"/>
      <c r="K120" t="s">
        <v>3968</v>
      </c>
      <c r="L120">
        <v>1201125</v>
      </c>
      <c r="M120">
        <f t="shared" si="6"/>
        <v>600562</v>
      </c>
      <c r="O120" t="str">
        <f t="shared" si="7"/>
        <v>hp_219503</v>
      </c>
      <c r="P120" t="str">
        <f t="shared" si="8"/>
        <v>atk_600562</v>
      </c>
      <c r="Q120" t="s">
        <v>3973</v>
      </c>
      <c r="R120" t="s">
        <v>4052</v>
      </c>
      <c r="S120" t="s">
        <v>3975</v>
      </c>
      <c r="T120" t="s">
        <v>3976</v>
      </c>
      <c r="U120" s="7" t="str">
        <f t="shared" si="9"/>
        <v>hp_219503;atk_600562;hit_500000;miss_140;cirt_0;cirtSub_-3500</v>
      </c>
    </row>
    <row r="121" spans="1:21" x14ac:dyDescent="0.15">
      <c r="A121" s="16">
        <v>310078</v>
      </c>
      <c r="B121" s="16" t="s">
        <v>225</v>
      </c>
      <c r="C121" s="16" t="s">
        <v>225</v>
      </c>
      <c r="D121" s="16">
        <v>1</v>
      </c>
      <c r="E121" s="16">
        <v>2</v>
      </c>
      <c r="F121" s="17">
        <v>290</v>
      </c>
      <c r="G121" s="19" t="s">
        <v>3967</v>
      </c>
      <c r="H121" s="19">
        <v>360789</v>
      </c>
      <c r="I121" s="18">
        <f t="shared" si="5"/>
        <v>234512</v>
      </c>
      <c r="J121" s="19"/>
      <c r="K121" t="s">
        <v>3968</v>
      </c>
      <c r="L121">
        <v>1308250</v>
      </c>
      <c r="M121">
        <f t="shared" si="6"/>
        <v>654125</v>
      </c>
      <c r="O121" t="str">
        <f t="shared" si="7"/>
        <v>hp_234512</v>
      </c>
      <c r="P121" t="str">
        <f t="shared" si="8"/>
        <v>atk_654125</v>
      </c>
      <c r="Q121" t="s">
        <v>3973</v>
      </c>
      <c r="R121" t="s">
        <v>4053</v>
      </c>
      <c r="S121" t="s">
        <v>3975</v>
      </c>
      <c r="T121" t="s">
        <v>3976</v>
      </c>
      <c r="U121" s="7" t="str">
        <f t="shared" si="9"/>
        <v>hp_234512;atk_654125;hit_500000;miss_145;cirt_0;cirtSub_-3500</v>
      </c>
    </row>
    <row r="122" spans="1:21" x14ac:dyDescent="0.15">
      <c r="A122" s="16">
        <v>310079</v>
      </c>
      <c r="B122" s="16" t="s">
        <v>225</v>
      </c>
      <c r="C122" s="16" t="s">
        <v>225</v>
      </c>
      <c r="D122" s="16">
        <v>1</v>
      </c>
      <c r="E122" s="16">
        <v>2</v>
      </c>
      <c r="F122" s="17">
        <v>290</v>
      </c>
      <c r="G122" s="19" t="s">
        <v>3967</v>
      </c>
      <c r="H122" s="19">
        <v>374510</v>
      </c>
      <c r="I122" s="18">
        <f t="shared" si="5"/>
        <v>243431</v>
      </c>
      <c r="J122" s="19"/>
      <c r="K122" t="s">
        <v>3968</v>
      </c>
      <c r="L122">
        <v>1308250</v>
      </c>
      <c r="M122">
        <f t="shared" si="6"/>
        <v>654125</v>
      </c>
      <c r="O122" t="str">
        <f t="shared" si="7"/>
        <v>hp_243431</v>
      </c>
      <c r="P122" t="str">
        <f t="shared" si="8"/>
        <v>atk_654125</v>
      </c>
      <c r="Q122" t="s">
        <v>3973</v>
      </c>
      <c r="R122" t="s">
        <v>4053</v>
      </c>
      <c r="S122" t="s">
        <v>3975</v>
      </c>
      <c r="T122" t="s">
        <v>3976</v>
      </c>
      <c r="U122" s="7" t="str">
        <f t="shared" si="9"/>
        <v>hp_243431;atk_654125;hit_500000;miss_145;cirt_0;cirtSub_-3500</v>
      </c>
    </row>
    <row r="123" spans="1:21" x14ac:dyDescent="0.15">
      <c r="A123" s="16">
        <v>310080</v>
      </c>
      <c r="B123" s="16" t="s">
        <v>225</v>
      </c>
      <c r="C123" s="16" t="s">
        <v>225</v>
      </c>
      <c r="D123" s="16">
        <v>1</v>
      </c>
      <c r="E123" s="16">
        <v>2</v>
      </c>
      <c r="F123" s="17">
        <v>290</v>
      </c>
      <c r="G123" s="19" t="s">
        <v>3967</v>
      </c>
      <c r="H123" s="19">
        <v>388352</v>
      </c>
      <c r="I123" s="18">
        <f t="shared" si="5"/>
        <v>252428</v>
      </c>
      <c r="J123" s="19"/>
      <c r="K123" t="s">
        <v>3968</v>
      </c>
      <c r="L123">
        <v>1308250</v>
      </c>
      <c r="M123">
        <f t="shared" si="6"/>
        <v>654125</v>
      </c>
      <c r="O123" t="str">
        <f t="shared" si="7"/>
        <v>hp_252428</v>
      </c>
      <c r="P123" t="str">
        <f t="shared" si="8"/>
        <v>atk_654125</v>
      </c>
      <c r="Q123" t="s">
        <v>3973</v>
      </c>
      <c r="R123" t="s">
        <v>4053</v>
      </c>
      <c r="S123" t="s">
        <v>3975</v>
      </c>
      <c r="T123" t="s">
        <v>3976</v>
      </c>
      <c r="U123" s="7" t="str">
        <f t="shared" si="9"/>
        <v>hp_252428;atk_654125;hit_500000;miss_145;cirt_0;cirtSub_-3500</v>
      </c>
    </row>
    <row r="124" spans="1:21" x14ac:dyDescent="0.15">
      <c r="A124" s="16">
        <v>310081</v>
      </c>
      <c r="B124" s="16" t="s">
        <v>225</v>
      </c>
      <c r="C124" s="16" t="s">
        <v>225</v>
      </c>
      <c r="D124" s="16">
        <v>1</v>
      </c>
      <c r="E124" s="16">
        <v>2</v>
      </c>
      <c r="F124" s="17">
        <v>300</v>
      </c>
      <c r="G124" s="19" t="s">
        <v>3967</v>
      </c>
      <c r="H124" s="19">
        <v>414907</v>
      </c>
      <c r="I124" s="18">
        <f t="shared" si="5"/>
        <v>269689</v>
      </c>
      <c r="J124" s="19"/>
      <c r="K124" t="s">
        <v>3968</v>
      </c>
      <c r="L124">
        <v>1415375</v>
      </c>
      <c r="M124">
        <f t="shared" si="6"/>
        <v>707687</v>
      </c>
      <c r="O124" t="str">
        <f t="shared" si="7"/>
        <v>hp_269689</v>
      </c>
      <c r="P124" t="str">
        <f t="shared" si="8"/>
        <v>atk_707687</v>
      </c>
      <c r="Q124" t="s">
        <v>3973</v>
      </c>
      <c r="R124" t="s">
        <v>4018</v>
      </c>
      <c r="S124" t="s">
        <v>3975</v>
      </c>
      <c r="T124" t="s">
        <v>3976</v>
      </c>
      <c r="U124" s="7" t="str">
        <f t="shared" si="9"/>
        <v>hp_269689;atk_707687;hit_500000;miss_150;cirt_0;cirtSub_-3500</v>
      </c>
    </row>
    <row r="125" spans="1:21" x14ac:dyDescent="0.15">
      <c r="A125" s="16">
        <v>310082</v>
      </c>
      <c r="B125" s="16" t="s">
        <v>225</v>
      </c>
      <c r="C125" s="16" t="s">
        <v>225</v>
      </c>
      <c r="D125" s="16">
        <v>1</v>
      </c>
      <c r="E125" s="16">
        <v>2</v>
      </c>
      <c r="F125" s="17">
        <v>300</v>
      </c>
      <c r="G125" s="19" t="s">
        <v>3967</v>
      </c>
      <c r="H125" s="19">
        <v>430686</v>
      </c>
      <c r="I125" s="18">
        <f t="shared" si="5"/>
        <v>279945</v>
      </c>
      <c r="J125" s="19"/>
      <c r="K125" t="s">
        <v>3968</v>
      </c>
      <c r="L125">
        <v>1415375</v>
      </c>
      <c r="M125">
        <f t="shared" si="6"/>
        <v>707687</v>
      </c>
      <c r="O125" t="str">
        <f t="shared" si="7"/>
        <v>hp_279945</v>
      </c>
      <c r="P125" t="str">
        <f t="shared" si="8"/>
        <v>atk_707687</v>
      </c>
      <c r="Q125" t="s">
        <v>3973</v>
      </c>
      <c r="R125" t="s">
        <v>4018</v>
      </c>
      <c r="S125" t="s">
        <v>3975</v>
      </c>
      <c r="T125" t="s">
        <v>3976</v>
      </c>
      <c r="U125" s="7" t="str">
        <f t="shared" si="9"/>
        <v>hp_279945;atk_707687;hit_500000;miss_150;cirt_0;cirtSub_-3500</v>
      </c>
    </row>
    <row r="126" spans="1:21" x14ac:dyDescent="0.15">
      <c r="A126" s="16">
        <v>310083</v>
      </c>
      <c r="B126" s="16" t="s">
        <v>225</v>
      </c>
      <c r="C126" s="16" t="s">
        <v>225</v>
      </c>
      <c r="D126" s="16">
        <v>1</v>
      </c>
      <c r="E126" s="16">
        <v>2</v>
      </c>
      <c r="F126" s="17">
        <v>300</v>
      </c>
      <c r="G126" s="19" t="s">
        <v>3967</v>
      </c>
      <c r="H126" s="19">
        <v>446604</v>
      </c>
      <c r="I126" s="18">
        <f t="shared" si="5"/>
        <v>290292</v>
      </c>
      <c r="J126" s="19"/>
      <c r="K126" t="s">
        <v>3968</v>
      </c>
      <c r="L126">
        <v>1415375</v>
      </c>
      <c r="M126">
        <f t="shared" si="6"/>
        <v>707687</v>
      </c>
      <c r="O126" t="str">
        <f t="shared" si="7"/>
        <v>hp_290292</v>
      </c>
      <c r="P126" t="str">
        <f t="shared" si="8"/>
        <v>atk_707687</v>
      </c>
      <c r="Q126" t="s">
        <v>3973</v>
      </c>
      <c r="R126" t="s">
        <v>4018</v>
      </c>
      <c r="S126" t="s">
        <v>3975</v>
      </c>
      <c r="T126" t="s">
        <v>3976</v>
      </c>
      <c r="U126" s="7" t="str">
        <f t="shared" si="9"/>
        <v>hp_290292;atk_707687;hit_500000;miss_150;cirt_0;cirtSub_-3500</v>
      </c>
    </row>
    <row r="127" spans="1:21" x14ac:dyDescent="0.15">
      <c r="A127" s="16">
        <v>320000</v>
      </c>
      <c r="B127" s="16" t="s">
        <v>226</v>
      </c>
      <c r="C127" s="16" t="s">
        <v>226</v>
      </c>
      <c r="D127" s="16">
        <v>1</v>
      </c>
      <c r="E127" s="16">
        <v>2</v>
      </c>
      <c r="F127" s="17">
        <v>30</v>
      </c>
      <c r="G127" s="19" t="s">
        <v>3967</v>
      </c>
      <c r="H127" s="19">
        <v>100</v>
      </c>
      <c r="I127" s="18">
        <f t="shared" si="5"/>
        <v>65</v>
      </c>
      <c r="J127" s="19"/>
      <c r="K127" t="s">
        <v>3968</v>
      </c>
      <c r="L127">
        <v>19875</v>
      </c>
      <c r="M127">
        <f t="shared" si="6"/>
        <v>9937</v>
      </c>
      <c r="O127" t="str">
        <f t="shared" si="7"/>
        <v>hp_65</v>
      </c>
      <c r="P127" t="str">
        <f t="shared" si="8"/>
        <v>atk_9937</v>
      </c>
      <c r="Q127" t="s">
        <v>3973</v>
      </c>
      <c r="R127" t="s">
        <v>4017</v>
      </c>
      <c r="S127" t="s">
        <v>3975</v>
      </c>
      <c r="T127" t="s">
        <v>3976</v>
      </c>
      <c r="U127" s="7" t="str">
        <f t="shared" si="9"/>
        <v>hp_65;atk_9937;hit_500000;miss_15;cirt_0;cirtSub_-3500</v>
      </c>
    </row>
    <row r="128" spans="1:21" x14ac:dyDescent="0.15">
      <c r="A128" s="16">
        <v>320001</v>
      </c>
      <c r="B128" s="16" t="s">
        <v>227</v>
      </c>
      <c r="C128" s="16" t="s">
        <v>227</v>
      </c>
      <c r="D128" s="16">
        <v>1</v>
      </c>
      <c r="E128" s="16">
        <v>2</v>
      </c>
      <c r="F128" s="17">
        <v>30</v>
      </c>
      <c r="G128" s="19" t="s">
        <v>3967</v>
      </c>
      <c r="H128" s="19">
        <v>5962</v>
      </c>
      <c r="I128" s="18">
        <f t="shared" si="5"/>
        <v>3875</v>
      </c>
      <c r="J128" s="19"/>
      <c r="K128" t="s">
        <v>3968</v>
      </c>
      <c r="L128">
        <v>23848</v>
      </c>
      <c r="M128">
        <f t="shared" si="6"/>
        <v>11924</v>
      </c>
      <c r="O128" t="str">
        <f t="shared" si="7"/>
        <v>hp_3875</v>
      </c>
      <c r="P128" t="str">
        <f t="shared" si="8"/>
        <v>atk_11924</v>
      </c>
      <c r="Q128" t="s">
        <v>3973</v>
      </c>
      <c r="R128" t="s">
        <v>4017</v>
      </c>
      <c r="S128" t="s">
        <v>3975</v>
      </c>
      <c r="T128" t="s">
        <v>3976</v>
      </c>
      <c r="U128" s="7" t="str">
        <f t="shared" si="9"/>
        <v>hp_3875;atk_11924;hit_500000;miss_15;cirt_0;cirtSub_-3500</v>
      </c>
    </row>
    <row r="129" spans="1:21" x14ac:dyDescent="0.15">
      <c r="A129" s="16">
        <v>320002</v>
      </c>
      <c r="B129" s="16" t="s">
        <v>227</v>
      </c>
      <c r="C129" s="16" t="s">
        <v>227</v>
      </c>
      <c r="D129" s="16">
        <v>1</v>
      </c>
      <c r="E129" s="16">
        <v>2</v>
      </c>
      <c r="F129" s="17">
        <v>30</v>
      </c>
      <c r="G129" s="19" t="s">
        <v>3967</v>
      </c>
      <c r="H129" s="19">
        <v>5962</v>
      </c>
      <c r="I129" s="18">
        <f t="shared" si="5"/>
        <v>3875</v>
      </c>
      <c r="J129" s="19"/>
      <c r="K129" t="s">
        <v>3968</v>
      </c>
      <c r="L129">
        <v>23848</v>
      </c>
      <c r="M129">
        <f t="shared" si="6"/>
        <v>11924</v>
      </c>
      <c r="O129" t="str">
        <f t="shared" si="7"/>
        <v>hp_3875</v>
      </c>
      <c r="P129" t="str">
        <f t="shared" si="8"/>
        <v>atk_11924</v>
      </c>
      <c r="Q129" t="s">
        <v>3973</v>
      </c>
      <c r="R129" t="s">
        <v>4017</v>
      </c>
      <c r="S129" t="s">
        <v>3975</v>
      </c>
      <c r="T129" t="s">
        <v>3976</v>
      </c>
      <c r="U129" s="7" t="str">
        <f t="shared" si="9"/>
        <v>hp_3875;atk_11924;hit_500000;miss_15;cirt_0;cirtSub_-3500</v>
      </c>
    </row>
    <row r="130" spans="1:21" x14ac:dyDescent="0.15">
      <c r="A130" s="16">
        <v>320003</v>
      </c>
      <c r="B130" s="16" t="s">
        <v>226</v>
      </c>
      <c r="C130" s="16" t="s">
        <v>226</v>
      </c>
      <c r="D130" s="16">
        <v>1</v>
      </c>
      <c r="E130" s="16">
        <v>2</v>
      </c>
      <c r="F130" s="17">
        <v>40</v>
      </c>
      <c r="G130" s="19" t="s">
        <v>3967</v>
      </c>
      <c r="H130" s="19">
        <v>500</v>
      </c>
      <c r="I130" s="18">
        <f t="shared" ref="I130:I193" si="10">INT(H130*0.5*1.3)</f>
        <v>325</v>
      </c>
      <c r="J130" s="19"/>
      <c r="K130" t="s">
        <v>3968</v>
      </c>
      <c r="L130">
        <v>36085</v>
      </c>
      <c r="M130">
        <f t="shared" ref="M130:M193" si="11">INT(L130*0.5)</f>
        <v>18042</v>
      </c>
      <c r="O130" t="str">
        <f t="shared" ref="O130:O193" si="12">G130&amp;"_"&amp;I130</f>
        <v>hp_325</v>
      </c>
      <c r="P130" t="str">
        <f t="shared" ref="P130:P193" si="13">K130&amp;"_"&amp;M130</f>
        <v>atk_18042</v>
      </c>
      <c r="Q130" t="s">
        <v>3973</v>
      </c>
      <c r="R130" t="s">
        <v>3981</v>
      </c>
      <c r="S130" t="s">
        <v>3975</v>
      </c>
      <c r="T130" t="s">
        <v>3976</v>
      </c>
      <c r="U130" s="7" t="str">
        <f t="shared" ref="U130:U193" si="14">O130&amp;";"&amp;P130&amp;";"&amp;Q130&amp;";"&amp;R130&amp;";"&amp;S130&amp;";"&amp;T130</f>
        <v>hp_325;atk_18042;hit_500000;miss_20;cirt_0;cirtSub_-3500</v>
      </c>
    </row>
    <row r="131" spans="1:21" x14ac:dyDescent="0.15">
      <c r="A131" s="16">
        <v>320004</v>
      </c>
      <c r="B131" s="16" t="s">
        <v>227</v>
      </c>
      <c r="C131" s="16" t="s">
        <v>227</v>
      </c>
      <c r="D131" s="16">
        <v>1</v>
      </c>
      <c r="E131" s="16">
        <v>2</v>
      </c>
      <c r="F131" s="17">
        <v>40</v>
      </c>
      <c r="G131" s="19" t="s">
        <v>3967</v>
      </c>
      <c r="H131" s="19">
        <v>8825</v>
      </c>
      <c r="I131" s="18">
        <f t="shared" si="10"/>
        <v>5736</v>
      </c>
      <c r="J131" s="19"/>
      <c r="K131" t="s">
        <v>3968</v>
      </c>
      <c r="L131">
        <v>43304</v>
      </c>
      <c r="M131">
        <f t="shared" si="11"/>
        <v>21652</v>
      </c>
      <c r="O131" t="str">
        <f t="shared" si="12"/>
        <v>hp_5736</v>
      </c>
      <c r="P131" t="str">
        <f t="shared" si="13"/>
        <v>atk_21652</v>
      </c>
      <c r="Q131" t="s">
        <v>3973</v>
      </c>
      <c r="R131" t="s">
        <v>3981</v>
      </c>
      <c r="S131" t="s">
        <v>3975</v>
      </c>
      <c r="T131" t="s">
        <v>3976</v>
      </c>
      <c r="U131" s="7" t="str">
        <f t="shared" si="14"/>
        <v>hp_5736;atk_21652;hit_500000;miss_20;cirt_0;cirtSub_-3500</v>
      </c>
    </row>
    <row r="132" spans="1:21" x14ac:dyDescent="0.15">
      <c r="A132" s="16">
        <v>320005</v>
      </c>
      <c r="B132" s="16" t="s">
        <v>227</v>
      </c>
      <c r="C132" s="16" t="s">
        <v>227</v>
      </c>
      <c r="D132" s="16">
        <v>1</v>
      </c>
      <c r="E132" s="16">
        <v>2</v>
      </c>
      <c r="F132" s="17">
        <v>40</v>
      </c>
      <c r="G132" s="19" t="s">
        <v>3967</v>
      </c>
      <c r="H132" s="19">
        <v>8825</v>
      </c>
      <c r="I132" s="18">
        <f t="shared" si="10"/>
        <v>5736</v>
      </c>
      <c r="J132" s="19"/>
      <c r="K132" t="s">
        <v>3968</v>
      </c>
      <c r="L132">
        <v>43304</v>
      </c>
      <c r="M132">
        <f t="shared" si="11"/>
        <v>21652</v>
      </c>
      <c r="O132" t="str">
        <f t="shared" si="12"/>
        <v>hp_5736</v>
      </c>
      <c r="P132" t="str">
        <f t="shared" si="13"/>
        <v>atk_21652</v>
      </c>
      <c r="Q132" t="s">
        <v>3973</v>
      </c>
      <c r="R132" t="s">
        <v>3981</v>
      </c>
      <c r="S132" t="s">
        <v>3975</v>
      </c>
      <c r="T132" t="s">
        <v>3976</v>
      </c>
      <c r="U132" s="7" t="str">
        <f t="shared" si="14"/>
        <v>hp_5736;atk_21652;hit_500000;miss_20;cirt_0;cirtSub_-3500</v>
      </c>
    </row>
    <row r="133" spans="1:21" x14ac:dyDescent="0.15">
      <c r="A133" s="16">
        <v>320006</v>
      </c>
      <c r="B133" s="16" t="s">
        <v>226</v>
      </c>
      <c r="C133" s="16" t="s">
        <v>226</v>
      </c>
      <c r="D133" s="16">
        <v>1</v>
      </c>
      <c r="E133" s="16">
        <v>2</v>
      </c>
      <c r="F133" s="17">
        <v>50</v>
      </c>
      <c r="G133" s="19" t="s">
        <v>3967</v>
      </c>
      <c r="H133" s="19">
        <v>9784</v>
      </c>
      <c r="I133" s="18">
        <f t="shared" si="10"/>
        <v>6359</v>
      </c>
      <c r="J133" s="19"/>
      <c r="K133" t="s">
        <v>3968</v>
      </c>
      <c r="L133">
        <v>57555</v>
      </c>
      <c r="M133">
        <f t="shared" si="11"/>
        <v>28777</v>
      </c>
      <c r="O133" t="str">
        <f t="shared" si="12"/>
        <v>hp_6359</v>
      </c>
      <c r="P133" t="str">
        <f t="shared" si="13"/>
        <v>atk_28777</v>
      </c>
      <c r="Q133" t="s">
        <v>3973</v>
      </c>
      <c r="R133" t="s">
        <v>3982</v>
      </c>
      <c r="S133" t="s">
        <v>3975</v>
      </c>
      <c r="T133" t="s">
        <v>3976</v>
      </c>
      <c r="U133" s="7" t="str">
        <f t="shared" si="14"/>
        <v>hp_6359;atk_28777;hit_500000;miss_25;cirt_0;cirtSub_-3500</v>
      </c>
    </row>
    <row r="134" spans="1:21" x14ac:dyDescent="0.15">
      <c r="A134" s="16">
        <v>320007</v>
      </c>
      <c r="B134" s="16" t="s">
        <v>227</v>
      </c>
      <c r="C134" s="16" t="s">
        <v>227</v>
      </c>
      <c r="D134" s="16">
        <v>1</v>
      </c>
      <c r="E134" s="16">
        <v>2</v>
      </c>
      <c r="F134" s="17">
        <v>50</v>
      </c>
      <c r="G134" s="19" t="s">
        <v>3967</v>
      </c>
      <c r="H134" s="19">
        <v>17266</v>
      </c>
      <c r="I134" s="18">
        <f t="shared" si="10"/>
        <v>11222</v>
      </c>
      <c r="J134" s="19"/>
      <c r="K134" t="s">
        <v>3968</v>
      </c>
      <c r="L134">
        <v>69068</v>
      </c>
      <c r="M134">
        <f t="shared" si="11"/>
        <v>34534</v>
      </c>
      <c r="O134" t="str">
        <f t="shared" si="12"/>
        <v>hp_11222</v>
      </c>
      <c r="P134" t="str">
        <f t="shared" si="13"/>
        <v>atk_34534</v>
      </c>
      <c r="Q134" t="s">
        <v>3973</v>
      </c>
      <c r="R134" t="s">
        <v>3982</v>
      </c>
      <c r="S134" t="s">
        <v>3975</v>
      </c>
      <c r="T134" t="s">
        <v>3976</v>
      </c>
      <c r="U134" s="7" t="str">
        <f t="shared" si="14"/>
        <v>hp_11222;atk_34534;hit_500000;miss_25;cirt_0;cirtSub_-3500</v>
      </c>
    </row>
    <row r="135" spans="1:21" x14ac:dyDescent="0.15">
      <c r="A135" s="16">
        <v>320008</v>
      </c>
      <c r="B135" s="16" t="s">
        <v>227</v>
      </c>
      <c r="C135" s="16" t="s">
        <v>227</v>
      </c>
      <c r="D135" s="16">
        <v>1</v>
      </c>
      <c r="E135" s="16">
        <v>2</v>
      </c>
      <c r="F135" s="17">
        <v>50</v>
      </c>
      <c r="G135" s="19" t="s">
        <v>3967</v>
      </c>
      <c r="H135" s="19">
        <v>17266</v>
      </c>
      <c r="I135" s="18">
        <f t="shared" si="10"/>
        <v>11222</v>
      </c>
      <c r="J135" s="19"/>
      <c r="K135" t="s">
        <v>3968</v>
      </c>
      <c r="L135">
        <v>69068</v>
      </c>
      <c r="M135">
        <f t="shared" si="11"/>
        <v>34534</v>
      </c>
      <c r="O135" t="str">
        <f t="shared" si="12"/>
        <v>hp_11222</v>
      </c>
      <c r="P135" t="str">
        <f t="shared" si="13"/>
        <v>atk_34534</v>
      </c>
      <c r="Q135" t="s">
        <v>3973</v>
      </c>
      <c r="R135" t="s">
        <v>3982</v>
      </c>
      <c r="S135" t="s">
        <v>3975</v>
      </c>
      <c r="T135" t="s">
        <v>3976</v>
      </c>
      <c r="U135" s="7" t="str">
        <f t="shared" si="14"/>
        <v>hp_11222;atk_34534;hit_500000;miss_25;cirt_0;cirtSub_-3500</v>
      </c>
    </row>
    <row r="136" spans="1:21" x14ac:dyDescent="0.15">
      <c r="A136" s="16">
        <v>320009</v>
      </c>
      <c r="B136" s="16" t="s">
        <v>226</v>
      </c>
      <c r="C136" s="16" t="s">
        <v>226</v>
      </c>
      <c r="D136" s="16">
        <v>1</v>
      </c>
      <c r="E136" s="16">
        <v>2</v>
      </c>
      <c r="F136" s="17">
        <v>60</v>
      </c>
      <c r="G136" s="19" t="s">
        <v>3967</v>
      </c>
      <c r="H136" s="19">
        <v>14361</v>
      </c>
      <c r="I136" s="18">
        <f t="shared" si="10"/>
        <v>9334</v>
      </c>
      <c r="J136" s="19"/>
      <c r="K136" t="s">
        <v>3968</v>
      </c>
      <c r="L136">
        <v>84480</v>
      </c>
      <c r="M136">
        <f t="shared" si="11"/>
        <v>42240</v>
      </c>
      <c r="O136" t="str">
        <f t="shared" si="12"/>
        <v>hp_9334</v>
      </c>
      <c r="P136" t="str">
        <f t="shared" si="13"/>
        <v>atk_42240</v>
      </c>
      <c r="Q136" t="s">
        <v>3973</v>
      </c>
      <c r="R136" t="s">
        <v>3983</v>
      </c>
      <c r="S136" t="s">
        <v>3975</v>
      </c>
      <c r="T136" t="s">
        <v>3976</v>
      </c>
      <c r="U136" s="7" t="str">
        <f t="shared" si="14"/>
        <v>hp_9334;atk_42240;hit_500000;miss_30;cirt_0;cirtSub_-3500</v>
      </c>
    </row>
    <row r="137" spans="1:21" x14ac:dyDescent="0.15">
      <c r="A137" s="16">
        <v>320010</v>
      </c>
      <c r="B137" s="16" t="s">
        <v>227</v>
      </c>
      <c r="C137" s="16" t="s">
        <v>227</v>
      </c>
      <c r="D137" s="16">
        <v>1</v>
      </c>
      <c r="E137" s="16">
        <v>2</v>
      </c>
      <c r="F137" s="17">
        <v>60</v>
      </c>
      <c r="G137" s="19" t="s">
        <v>3967</v>
      </c>
      <c r="H137" s="19">
        <v>25344</v>
      </c>
      <c r="I137" s="18">
        <f t="shared" si="10"/>
        <v>16473</v>
      </c>
      <c r="J137" s="19"/>
      <c r="K137" t="s">
        <v>3968</v>
      </c>
      <c r="L137">
        <v>101376</v>
      </c>
      <c r="M137">
        <f t="shared" si="11"/>
        <v>50688</v>
      </c>
      <c r="O137" t="str">
        <f t="shared" si="12"/>
        <v>hp_16473</v>
      </c>
      <c r="P137" t="str">
        <f t="shared" si="13"/>
        <v>atk_50688</v>
      </c>
      <c r="Q137" t="s">
        <v>3973</v>
      </c>
      <c r="R137" t="s">
        <v>3983</v>
      </c>
      <c r="S137" t="s">
        <v>3975</v>
      </c>
      <c r="T137" t="s">
        <v>3976</v>
      </c>
      <c r="U137" s="7" t="str">
        <f t="shared" si="14"/>
        <v>hp_16473;atk_50688;hit_500000;miss_30;cirt_0;cirtSub_-3500</v>
      </c>
    </row>
    <row r="138" spans="1:21" x14ac:dyDescent="0.15">
      <c r="A138" s="16">
        <v>320011</v>
      </c>
      <c r="B138" s="16" t="s">
        <v>227</v>
      </c>
      <c r="C138" s="16" t="s">
        <v>227</v>
      </c>
      <c r="D138" s="16">
        <v>1</v>
      </c>
      <c r="E138" s="16">
        <v>2</v>
      </c>
      <c r="F138" s="17">
        <v>60</v>
      </c>
      <c r="G138" s="19" t="s">
        <v>3967</v>
      </c>
      <c r="H138" s="19">
        <v>25344</v>
      </c>
      <c r="I138" s="18">
        <f t="shared" si="10"/>
        <v>16473</v>
      </c>
      <c r="J138" s="19"/>
      <c r="K138" t="s">
        <v>3968</v>
      </c>
      <c r="L138">
        <v>101376</v>
      </c>
      <c r="M138">
        <f t="shared" si="11"/>
        <v>50688</v>
      </c>
      <c r="O138" t="str">
        <f t="shared" si="12"/>
        <v>hp_16473</v>
      </c>
      <c r="P138" t="str">
        <f t="shared" si="13"/>
        <v>atk_50688</v>
      </c>
      <c r="Q138" t="s">
        <v>3973</v>
      </c>
      <c r="R138" t="s">
        <v>3983</v>
      </c>
      <c r="S138" t="s">
        <v>3975</v>
      </c>
      <c r="T138" t="s">
        <v>3976</v>
      </c>
      <c r="U138" s="7" t="str">
        <f t="shared" si="14"/>
        <v>hp_16473;atk_50688;hit_500000;miss_30;cirt_0;cirtSub_-3500</v>
      </c>
    </row>
    <row r="139" spans="1:21" x14ac:dyDescent="0.15">
      <c r="A139" s="16">
        <v>320012</v>
      </c>
      <c r="B139" s="16" t="s">
        <v>226</v>
      </c>
      <c r="C139" s="16" t="s">
        <v>226</v>
      </c>
      <c r="D139" s="16">
        <v>1</v>
      </c>
      <c r="E139" s="16">
        <v>2</v>
      </c>
      <c r="F139" s="17">
        <v>70</v>
      </c>
      <c r="G139" s="19" t="s">
        <v>3967</v>
      </c>
      <c r="H139" s="19">
        <v>19906</v>
      </c>
      <c r="I139" s="18">
        <f t="shared" si="10"/>
        <v>12938</v>
      </c>
      <c r="J139" s="19"/>
      <c r="K139" t="s">
        <v>3968</v>
      </c>
      <c r="L139">
        <v>117095</v>
      </c>
      <c r="M139">
        <f t="shared" si="11"/>
        <v>58547</v>
      </c>
      <c r="O139" t="str">
        <f t="shared" si="12"/>
        <v>hp_12938</v>
      </c>
      <c r="P139" t="str">
        <f t="shared" si="13"/>
        <v>atk_58547</v>
      </c>
      <c r="Q139" t="s">
        <v>3973</v>
      </c>
      <c r="R139" t="s">
        <v>3984</v>
      </c>
      <c r="S139" t="s">
        <v>3975</v>
      </c>
      <c r="T139" t="s">
        <v>3976</v>
      </c>
      <c r="U139" s="7" t="str">
        <f t="shared" si="14"/>
        <v>hp_12938;atk_58547;hit_500000;miss_35;cirt_0;cirtSub_-3500</v>
      </c>
    </row>
    <row r="140" spans="1:21" x14ac:dyDescent="0.15">
      <c r="A140" s="16">
        <v>320013</v>
      </c>
      <c r="B140" s="16" t="s">
        <v>227</v>
      </c>
      <c r="C140" s="16" t="s">
        <v>227</v>
      </c>
      <c r="D140" s="16">
        <v>1</v>
      </c>
      <c r="E140" s="16">
        <v>2</v>
      </c>
      <c r="F140" s="17">
        <v>70</v>
      </c>
      <c r="G140" s="19" t="s">
        <v>3967</v>
      </c>
      <c r="H140" s="19">
        <v>35128</v>
      </c>
      <c r="I140" s="18">
        <f t="shared" si="10"/>
        <v>22833</v>
      </c>
      <c r="J140" s="19"/>
      <c r="K140" t="s">
        <v>3968</v>
      </c>
      <c r="L140">
        <v>140516</v>
      </c>
      <c r="M140">
        <f t="shared" si="11"/>
        <v>70258</v>
      </c>
      <c r="O140" t="str">
        <f t="shared" si="12"/>
        <v>hp_22833</v>
      </c>
      <c r="P140" t="str">
        <f t="shared" si="13"/>
        <v>atk_70258</v>
      </c>
      <c r="Q140" t="s">
        <v>3973</v>
      </c>
      <c r="R140" t="s">
        <v>3984</v>
      </c>
      <c r="S140" t="s">
        <v>3975</v>
      </c>
      <c r="T140" t="s">
        <v>3976</v>
      </c>
      <c r="U140" s="7" t="str">
        <f t="shared" si="14"/>
        <v>hp_22833;atk_70258;hit_500000;miss_35;cirt_0;cirtSub_-3500</v>
      </c>
    </row>
    <row r="141" spans="1:21" x14ac:dyDescent="0.15">
      <c r="A141" s="16">
        <v>320014</v>
      </c>
      <c r="B141" s="16" t="s">
        <v>227</v>
      </c>
      <c r="C141" s="16" t="s">
        <v>227</v>
      </c>
      <c r="D141" s="16">
        <v>1</v>
      </c>
      <c r="E141" s="16">
        <v>2</v>
      </c>
      <c r="F141" s="17">
        <v>70</v>
      </c>
      <c r="G141" s="19" t="s">
        <v>3967</v>
      </c>
      <c r="H141" s="19">
        <v>35128</v>
      </c>
      <c r="I141" s="18">
        <f t="shared" si="10"/>
        <v>22833</v>
      </c>
      <c r="J141" s="19"/>
      <c r="K141" t="s">
        <v>3968</v>
      </c>
      <c r="L141">
        <v>140516</v>
      </c>
      <c r="M141">
        <f t="shared" si="11"/>
        <v>70258</v>
      </c>
      <c r="O141" t="str">
        <f t="shared" si="12"/>
        <v>hp_22833</v>
      </c>
      <c r="P141" t="str">
        <f t="shared" si="13"/>
        <v>atk_70258</v>
      </c>
      <c r="Q141" t="s">
        <v>3973</v>
      </c>
      <c r="R141" t="s">
        <v>3984</v>
      </c>
      <c r="S141" t="s">
        <v>3975</v>
      </c>
      <c r="T141" t="s">
        <v>3976</v>
      </c>
      <c r="U141" s="7" t="str">
        <f t="shared" si="14"/>
        <v>hp_22833;atk_70258;hit_500000;miss_35;cirt_0;cirtSub_-3500</v>
      </c>
    </row>
    <row r="142" spans="1:21" x14ac:dyDescent="0.15">
      <c r="A142" s="16">
        <v>320015</v>
      </c>
      <c r="B142" s="16" t="s">
        <v>226</v>
      </c>
      <c r="C142" s="16" t="s">
        <v>226</v>
      </c>
      <c r="D142" s="16">
        <v>1</v>
      </c>
      <c r="E142" s="16">
        <v>2</v>
      </c>
      <c r="F142" s="17">
        <v>80</v>
      </c>
      <c r="G142" s="19" t="s">
        <v>3967</v>
      </c>
      <c r="H142" s="19">
        <v>26459</v>
      </c>
      <c r="I142" s="18">
        <f t="shared" si="10"/>
        <v>17198</v>
      </c>
      <c r="J142" s="19"/>
      <c r="K142" t="s">
        <v>3968</v>
      </c>
      <c r="L142">
        <v>155645</v>
      </c>
      <c r="M142">
        <f t="shared" si="11"/>
        <v>77822</v>
      </c>
      <c r="O142" t="str">
        <f t="shared" si="12"/>
        <v>hp_17198</v>
      </c>
      <c r="P142" t="str">
        <f t="shared" si="13"/>
        <v>atk_77822</v>
      </c>
      <c r="Q142" t="s">
        <v>3973</v>
      </c>
      <c r="R142" t="s">
        <v>3985</v>
      </c>
      <c r="S142" t="s">
        <v>3975</v>
      </c>
      <c r="T142" t="s">
        <v>3976</v>
      </c>
      <c r="U142" s="7" t="str">
        <f t="shared" si="14"/>
        <v>hp_17198;atk_77822;hit_500000;miss_40;cirt_0;cirtSub_-3500</v>
      </c>
    </row>
    <row r="143" spans="1:21" x14ac:dyDescent="0.15">
      <c r="A143" s="16">
        <v>320016</v>
      </c>
      <c r="B143" s="16" t="s">
        <v>227</v>
      </c>
      <c r="C143" s="16" t="s">
        <v>227</v>
      </c>
      <c r="D143" s="16">
        <v>1</v>
      </c>
      <c r="E143" s="16">
        <v>2</v>
      </c>
      <c r="F143" s="17">
        <v>80</v>
      </c>
      <c r="G143" s="19" t="s">
        <v>3967</v>
      </c>
      <c r="H143" s="19">
        <v>46693</v>
      </c>
      <c r="I143" s="18">
        <f t="shared" si="10"/>
        <v>30350</v>
      </c>
      <c r="J143" s="19"/>
      <c r="K143" t="s">
        <v>3968</v>
      </c>
      <c r="L143">
        <v>186776</v>
      </c>
      <c r="M143">
        <f t="shared" si="11"/>
        <v>93388</v>
      </c>
      <c r="O143" t="str">
        <f t="shared" si="12"/>
        <v>hp_30350</v>
      </c>
      <c r="P143" t="str">
        <f t="shared" si="13"/>
        <v>atk_93388</v>
      </c>
      <c r="Q143" t="s">
        <v>3973</v>
      </c>
      <c r="R143" t="s">
        <v>3985</v>
      </c>
      <c r="S143" t="s">
        <v>3975</v>
      </c>
      <c r="T143" t="s">
        <v>3976</v>
      </c>
      <c r="U143" s="7" t="str">
        <f t="shared" si="14"/>
        <v>hp_30350;atk_93388;hit_500000;miss_40;cirt_0;cirtSub_-3500</v>
      </c>
    </row>
    <row r="144" spans="1:21" x14ac:dyDescent="0.15">
      <c r="A144" s="16">
        <v>320017</v>
      </c>
      <c r="B144" s="16" t="s">
        <v>227</v>
      </c>
      <c r="C144" s="16" t="s">
        <v>227</v>
      </c>
      <c r="D144" s="16">
        <v>1</v>
      </c>
      <c r="E144" s="16">
        <v>2</v>
      </c>
      <c r="F144" s="17">
        <v>80</v>
      </c>
      <c r="G144" s="19" t="s">
        <v>3967</v>
      </c>
      <c r="H144" s="19">
        <v>46693</v>
      </c>
      <c r="I144" s="18">
        <f t="shared" si="10"/>
        <v>30350</v>
      </c>
      <c r="J144" s="19"/>
      <c r="K144" t="s">
        <v>3968</v>
      </c>
      <c r="L144">
        <v>186776</v>
      </c>
      <c r="M144">
        <f t="shared" si="11"/>
        <v>93388</v>
      </c>
      <c r="O144" t="str">
        <f t="shared" si="12"/>
        <v>hp_30350</v>
      </c>
      <c r="P144" t="str">
        <f t="shared" si="13"/>
        <v>atk_93388</v>
      </c>
      <c r="Q144" t="s">
        <v>3973</v>
      </c>
      <c r="R144" t="s">
        <v>3985</v>
      </c>
      <c r="S144" t="s">
        <v>3975</v>
      </c>
      <c r="T144" t="s">
        <v>3976</v>
      </c>
      <c r="U144" s="7" t="str">
        <f t="shared" si="14"/>
        <v>hp_30350;atk_93388;hit_500000;miss_40;cirt_0;cirtSub_-3500</v>
      </c>
    </row>
    <row r="145" spans="1:21" x14ac:dyDescent="0.15">
      <c r="A145" s="16">
        <v>320018</v>
      </c>
      <c r="B145" s="16" t="s">
        <v>226</v>
      </c>
      <c r="C145" s="16" t="s">
        <v>226</v>
      </c>
      <c r="D145" s="16">
        <v>1</v>
      </c>
      <c r="E145" s="16">
        <v>2</v>
      </c>
      <c r="F145" s="17">
        <v>90</v>
      </c>
      <c r="G145" s="19" t="s">
        <v>3967</v>
      </c>
      <c r="H145" s="19">
        <v>34022</v>
      </c>
      <c r="I145" s="18">
        <f t="shared" si="10"/>
        <v>22114</v>
      </c>
      <c r="J145" s="19"/>
      <c r="K145" t="s">
        <v>3968</v>
      </c>
      <c r="L145">
        <v>200130</v>
      </c>
      <c r="M145">
        <f t="shared" si="11"/>
        <v>100065</v>
      </c>
      <c r="O145" t="str">
        <f t="shared" si="12"/>
        <v>hp_22114</v>
      </c>
      <c r="P145" t="str">
        <f t="shared" si="13"/>
        <v>atk_100065</v>
      </c>
      <c r="Q145" t="s">
        <v>3973</v>
      </c>
      <c r="R145" t="s">
        <v>3986</v>
      </c>
      <c r="S145" t="s">
        <v>3975</v>
      </c>
      <c r="T145" t="s">
        <v>3976</v>
      </c>
      <c r="U145" s="7" t="str">
        <f t="shared" si="14"/>
        <v>hp_22114;atk_100065;hit_500000;miss_45;cirt_0;cirtSub_-3500</v>
      </c>
    </row>
    <row r="146" spans="1:21" x14ac:dyDescent="0.15">
      <c r="A146" s="16">
        <v>320019</v>
      </c>
      <c r="B146" s="16" t="s">
        <v>227</v>
      </c>
      <c r="C146" s="16" t="s">
        <v>227</v>
      </c>
      <c r="D146" s="16">
        <v>1</v>
      </c>
      <c r="E146" s="16">
        <v>2</v>
      </c>
      <c r="F146" s="17">
        <v>90</v>
      </c>
      <c r="G146" s="19" t="s">
        <v>3967</v>
      </c>
      <c r="H146" s="19">
        <v>60039</v>
      </c>
      <c r="I146" s="18">
        <f t="shared" si="10"/>
        <v>39025</v>
      </c>
      <c r="J146" s="19"/>
      <c r="K146" t="s">
        <v>3968</v>
      </c>
      <c r="L146">
        <v>240156</v>
      </c>
      <c r="M146">
        <f t="shared" si="11"/>
        <v>120078</v>
      </c>
      <c r="O146" t="str">
        <f t="shared" si="12"/>
        <v>hp_39025</v>
      </c>
      <c r="P146" t="str">
        <f t="shared" si="13"/>
        <v>atk_120078</v>
      </c>
      <c r="Q146" t="s">
        <v>3973</v>
      </c>
      <c r="R146" t="s">
        <v>3986</v>
      </c>
      <c r="S146" t="s">
        <v>3975</v>
      </c>
      <c r="T146" t="s">
        <v>3976</v>
      </c>
      <c r="U146" s="7" t="str">
        <f t="shared" si="14"/>
        <v>hp_39025;atk_120078;hit_500000;miss_45;cirt_0;cirtSub_-3500</v>
      </c>
    </row>
    <row r="147" spans="1:21" x14ac:dyDescent="0.15">
      <c r="A147" s="16">
        <v>320020</v>
      </c>
      <c r="B147" s="16" t="s">
        <v>227</v>
      </c>
      <c r="C147" s="16" t="s">
        <v>227</v>
      </c>
      <c r="D147" s="16">
        <v>1</v>
      </c>
      <c r="E147" s="16">
        <v>2</v>
      </c>
      <c r="F147" s="17">
        <v>90</v>
      </c>
      <c r="G147" s="19" t="s">
        <v>3967</v>
      </c>
      <c r="H147" s="19">
        <v>60039</v>
      </c>
      <c r="I147" s="18">
        <f t="shared" si="10"/>
        <v>39025</v>
      </c>
      <c r="J147" s="19"/>
      <c r="K147" t="s">
        <v>3968</v>
      </c>
      <c r="L147">
        <v>240156</v>
      </c>
      <c r="M147">
        <f t="shared" si="11"/>
        <v>120078</v>
      </c>
      <c r="O147" t="str">
        <f t="shared" si="12"/>
        <v>hp_39025</v>
      </c>
      <c r="P147" t="str">
        <f t="shared" si="13"/>
        <v>atk_120078</v>
      </c>
      <c r="Q147" t="s">
        <v>3973</v>
      </c>
      <c r="R147" t="s">
        <v>3986</v>
      </c>
      <c r="S147" t="s">
        <v>3975</v>
      </c>
      <c r="T147" t="s">
        <v>3976</v>
      </c>
      <c r="U147" s="7" t="str">
        <f t="shared" si="14"/>
        <v>hp_39025;atk_120078;hit_500000;miss_45;cirt_0;cirtSub_-3500</v>
      </c>
    </row>
    <row r="148" spans="1:21" x14ac:dyDescent="0.15">
      <c r="A148" s="16">
        <v>320021</v>
      </c>
      <c r="B148" s="16" t="s">
        <v>226</v>
      </c>
      <c r="C148" s="16" t="s">
        <v>226</v>
      </c>
      <c r="D148" s="16">
        <v>1</v>
      </c>
      <c r="E148" s="16">
        <v>2</v>
      </c>
      <c r="F148" s="17">
        <v>100</v>
      </c>
      <c r="G148" s="19" t="s">
        <v>3967</v>
      </c>
      <c r="H148" s="19">
        <v>42588</v>
      </c>
      <c r="I148" s="18">
        <f t="shared" si="10"/>
        <v>27682</v>
      </c>
      <c r="J148" s="19"/>
      <c r="K148" t="s">
        <v>3968</v>
      </c>
      <c r="L148">
        <v>250520</v>
      </c>
      <c r="M148">
        <f t="shared" si="11"/>
        <v>125260</v>
      </c>
      <c r="O148" t="str">
        <f t="shared" si="12"/>
        <v>hp_27682</v>
      </c>
      <c r="P148" t="str">
        <f t="shared" si="13"/>
        <v>atk_125260</v>
      </c>
      <c r="Q148" t="s">
        <v>3973</v>
      </c>
      <c r="R148" t="s">
        <v>3987</v>
      </c>
      <c r="S148" t="s">
        <v>3975</v>
      </c>
      <c r="T148" t="s">
        <v>3976</v>
      </c>
      <c r="U148" s="7" t="str">
        <f t="shared" si="14"/>
        <v>hp_27682;atk_125260;hit_500000;miss_50;cirt_0;cirtSub_-3500</v>
      </c>
    </row>
    <row r="149" spans="1:21" x14ac:dyDescent="0.15">
      <c r="A149" s="16">
        <v>320022</v>
      </c>
      <c r="B149" s="16" t="s">
        <v>227</v>
      </c>
      <c r="C149" s="16" t="s">
        <v>227</v>
      </c>
      <c r="D149" s="16">
        <v>1</v>
      </c>
      <c r="E149" s="16">
        <v>2</v>
      </c>
      <c r="F149" s="17">
        <v>100</v>
      </c>
      <c r="G149" s="19" t="s">
        <v>3967</v>
      </c>
      <c r="H149" s="19">
        <v>75156</v>
      </c>
      <c r="I149" s="18">
        <f t="shared" si="10"/>
        <v>48851</v>
      </c>
      <c r="J149" s="19"/>
      <c r="K149" t="s">
        <v>3968</v>
      </c>
      <c r="L149">
        <v>300624</v>
      </c>
      <c r="M149">
        <f t="shared" si="11"/>
        <v>150312</v>
      </c>
      <c r="O149" t="str">
        <f t="shared" si="12"/>
        <v>hp_48851</v>
      </c>
      <c r="P149" t="str">
        <f t="shared" si="13"/>
        <v>atk_150312</v>
      </c>
      <c r="Q149" t="s">
        <v>3973</v>
      </c>
      <c r="R149" t="s">
        <v>3987</v>
      </c>
      <c r="S149" t="s">
        <v>3975</v>
      </c>
      <c r="T149" t="s">
        <v>3976</v>
      </c>
      <c r="U149" s="7" t="str">
        <f t="shared" si="14"/>
        <v>hp_48851;atk_150312;hit_500000;miss_50;cirt_0;cirtSub_-3500</v>
      </c>
    </row>
    <row r="150" spans="1:21" x14ac:dyDescent="0.15">
      <c r="A150" s="16">
        <v>320023</v>
      </c>
      <c r="B150" s="16" t="s">
        <v>227</v>
      </c>
      <c r="C150" s="16" t="s">
        <v>227</v>
      </c>
      <c r="D150" s="16">
        <v>1</v>
      </c>
      <c r="E150" s="16">
        <v>2</v>
      </c>
      <c r="F150" s="17">
        <v>100</v>
      </c>
      <c r="G150" s="19" t="s">
        <v>3967</v>
      </c>
      <c r="H150" s="19">
        <v>75156</v>
      </c>
      <c r="I150" s="18">
        <f t="shared" si="10"/>
        <v>48851</v>
      </c>
      <c r="J150" s="19"/>
      <c r="K150" t="s">
        <v>3968</v>
      </c>
      <c r="L150">
        <v>300624</v>
      </c>
      <c r="M150">
        <f t="shared" si="11"/>
        <v>150312</v>
      </c>
      <c r="O150" t="str">
        <f t="shared" si="12"/>
        <v>hp_48851</v>
      </c>
      <c r="P150" t="str">
        <f t="shared" si="13"/>
        <v>atk_150312</v>
      </c>
      <c r="Q150" t="s">
        <v>3973</v>
      </c>
      <c r="R150" t="s">
        <v>3987</v>
      </c>
      <c r="S150" t="s">
        <v>3975</v>
      </c>
      <c r="T150" t="s">
        <v>3976</v>
      </c>
      <c r="U150" s="7" t="str">
        <f t="shared" si="14"/>
        <v>hp_48851;atk_150312;hit_500000;miss_50;cirt_0;cirtSub_-3500</v>
      </c>
    </row>
    <row r="151" spans="1:21" x14ac:dyDescent="0.15">
      <c r="A151" s="16">
        <v>320024</v>
      </c>
      <c r="B151" s="16" t="s">
        <v>226</v>
      </c>
      <c r="C151" s="16" t="s">
        <v>226</v>
      </c>
      <c r="D151" s="16">
        <v>1</v>
      </c>
      <c r="E151" s="16">
        <v>2</v>
      </c>
      <c r="F151" s="17">
        <v>106</v>
      </c>
      <c r="G151" s="19" t="s">
        <v>3967</v>
      </c>
      <c r="H151" s="19">
        <v>40222</v>
      </c>
      <c r="I151" s="18">
        <f t="shared" si="10"/>
        <v>26144</v>
      </c>
      <c r="J151" s="19"/>
      <c r="K151" t="s">
        <v>3968</v>
      </c>
      <c r="L151">
        <v>236605</v>
      </c>
      <c r="M151">
        <f t="shared" si="11"/>
        <v>118302</v>
      </c>
      <c r="O151" t="str">
        <f t="shared" si="12"/>
        <v>hp_26144</v>
      </c>
      <c r="P151" t="str">
        <f t="shared" si="13"/>
        <v>atk_118302</v>
      </c>
      <c r="Q151" t="s">
        <v>3973</v>
      </c>
      <c r="R151" t="s">
        <v>4054</v>
      </c>
      <c r="S151" t="s">
        <v>3975</v>
      </c>
      <c r="T151" t="s">
        <v>3976</v>
      </c>
      <c r="U151" s="7" t="str">
        <f t="shared" si="14"/>
        <v>hp_26144;atk_118302;hit_500000;miss_53;cirt_0;cirtSub_-3500</v>
      </c>
    </row>
    <row r="152" spans="1:21" x14ac:dyDescent="0.15">
      <c r="A152" s="16">
        <v>320025</v>
      </c>
      <c r="B152" s="16" t="s">
        <v>227</v>
      </c>
      <c r="C152" s="16" t="s">
        <v>227</v>
      </c>
      <c r="D152" s="16">
        <v>1</v>
      </c>
      <c r="E152" s="16">
        <v>2</v>
      </c>
      <c r="F152" s="17">
        <v>106</v>
      </c>
      <c r="G152" s="19" t="s">
        <v>3967</v>
      </c>
      <c r="H152" s="19">
        <v>70981</v>
      </c>
      <c r="I152" s="18">
        <f t="shared" si="10"/>
        <v>46137</v>
      </c>
      <c r="J152" s="19"/>
      <c r="K152" t="s">
        <v>3968</v>
      </c>
      <c r="L152">
        <v>283924</v>
      </c>
      <c r="M152">
        <f t="shared" si="11"/>
        <v>141962</v>
      </c>
      <c r="O152" t="str">
        <f t="shared" si="12"/>
        <v>hp_46137</v>
      </c>
      <c r="P152" t="str">
        <f t="shared" si="13"/>
        <v>atk_141962</v>
      </c>
      <c r="Q152" t="s">
        <v>3973</v>
      </c>
      <c r="R152" t="s">
        <v>4054</v>
      </c>
      <c r="S152" t="s">
        <v>3975</v>
      </c>
      <c r="T152" t="s">
        <v>3976</v>
      </c>
      <c r="U152" s="7" t="str">
        <f t="shared" si="14"/>
        <v>hp_46137;atk_141962;hit_500000;miss_53;cirt_0;cirtSub_-3500</v>
      </c>
    </row>
    <row r="153" spans="1:21" x14ac:dyDescent="0.15">
      <c r="A153" s="16">
        <v>320026</v>
      </c>
      <c r="B153" s="16" t="s">
        <v>227</v>
      </c>
      <c r="C153" s="16" t="s">
        <v>227</v>
      </c>
      <c r="D153" s="16">
        <v>1</v>
      </c>
      <c r="E153" s="16">
        <v>2</v>
      </c>
      <c r="F153" s="17">
        <v>106</v>
      </c>
      <c r="G153" s="19" t="s">
        <v>3967</v>
      </c>
      <c r="H153" s="19">
        <v>70981</v>
      </c>
      <c r="I153" s="18">
        <f t="shared" si="10"/>
        <v>46137</v>
      </c>
      <c r="J153" s="19"/>
      <c r="K153" t="s">
        <v>3968</v>
      </c>
      <c r="L153">
        <v>283924</v>
      </c>
      <c r="M153">
        <f t="shared" si="11"/>
        <v>141962</v>
      </c>
      <c r="O153" t="str">
        <f t="shared" si="12"/>
        <v>hp_46137</v>
      </c>
      <c r="P153" t="str">
        <f t="shared" si="13"/>
        <v>atk_141962</v>
      </c>
      <c r="Q153" t="s">
        <v>3973</v>
      </c>
      <c r="R153" t="s">
        <v>4054</v>
      </c>
      <c r="S153" t="s">
        <v>3975</v>
      </c>
      <c r="T153" t="s">
        <v>3976</v>
      </c>
      <c r="U153" s="7" t="str">
        <f t="shared" si="14"/>
        <v>hp_46137;atk_141962;hit_500000;miss_53;cirt_0;cirtSub_-3500</v>
      </c>
    </row>
    <row r="154" spans="1:21" x14ac:dyDescent="0.15">
      <c r="A154" s="16">
        <v>320027</v>
      </c>
      <c r="B154" s="16" t="s">
        <v>226</v>
      </c>
      <c r="C154" s="16" t="s">
        <v>226</v>
      </c>
      <c r="D154" s="16">
        <v>1</v>
      </c>
      <c r="E154" s="16">
        <v>2</v>
      </c>
      <c r="F154" s="17">
        <v>112</v>
      </c>
      <c r="G154" s="19" t="s">
        <v>3967</v>
      </c>
      <c r="H154" s="19">
        <v>45902</v>
      </c>
      <c r="I154" s="18">
        <f t="shared" si="10"/>
        <v>29836</v>
      </c>
      <c r="J154" s="19"/>
      <c r="K154" t="s">
        <v>3968</v>
      </c>
      <c r="L154">
        <v>270015</v>
      </c>
      <c r="M154">
        <f t="shared" si="11"/>
        <v>135007</v>
      </c>
      <c r="O154" t="str">
        <f t="shared" si="12"/>
        <v>hp_29836</v>
      </c>
      <c r="P154" t="str">
        <f t="shared" si="13"/>
        <v>atk_135007</v>
      </c>
      <c r="Q154" t="s">
        <v>3973</v>
      </c>
      <c r="R154" t="s">
        <v>4055</v>
      </c>
      <c r="S154" t="s">
        <v>3975</v>
      </c>
      <c r="T154" t="s">
        <v>3976</v>
      </c>
      <c r="U154" s="7" t="str">
        <f t="shared" si="14"/>
        <v>hp_29836;atk_135007;hit_500000;miss_56;cirt_0;cirtSub_-3500</v>
      </c>
    </row>
    <row r="155" spans="1:21" x14ac:dyDescent="0.15">
      <c r="A155" s="16">
        <v>320028</v>
      </c>
      <c r="B155" s="16" t="s">
        <v>227</v>
      </c>
      <c r="C155" s="16" t="s">
        <v>227</v>
      </c>
      <c r="D155" s="16">
        <v>1</v>
      </c>
      <c r="E155" s="16">
        <v>2</v>
      </c>
      <c r="F155" s="17">
        <v>112</v>
      </c>
      <c r="G155" s="19" t="s">
        <v>3967</v>
      </c>
      <c r="H155" s="19">
        <v>81004</v>
      </c>
      <c r="I155" s="18">
        <f t="shared" si="10"/>
        <v>52652</v>
      </c>
      <c r="J155" s="19"/>
      <c r="K155" t="s">
        <v>3968</v>
      </c>
      <c r="L155">
        <v>324020</v>
      </c>
      <c r="M155">
        <f t="shared" si="11"/>
        <v>162010</v>
      </c>
      <c r="O155" t="str">
        <f t="shared" si="12"/>
        <v>hp_52652</v>
      </c>
      <c r="P155" t="str">
        <f t="shared" si="13"/>
        <v>atk_162010</v>
      </c>
      <c r="Q155" t="s">
        <v>3973</v>
      </c>
      <c r="R155" t="s">
        <v>4055</v>
      </c>
      <c r="S155" t="s">
        <v>3975</v>
      </c>
      <c r="T155" t="s">
        <v>3976</v>
      </c>
      <c r="U155" s="7" t="str">
        <f t="shared" si="14"/>
        <v>hp_52652;atk_162010;hit_500000;miss_56;cirt_0;cirtSub_-3500</v>
      </c>
    </row>
    <row r="156" spans="1:21" x14ac:dyDescent="0.15">
      <c r="A156" s="16">
        <v>320029</v>
      </c>
      <c r="B156" s="16" t="s">
        <v>227</v>
      </c>
      <c r="C156" s="16" t="s">
        <v>227</v>
      </c>
      <c r="D156" s="16">
        <v>1</v>
      </c>
      <c r="E156" s="16">
        <v>2</v>
      </c>
      <c r="F156" s="17">
        <v>112</v>
      </c>
      <c r="G156" s="19" t="s">
        <v>3967</v>
      </c>
      <c r="H156" s="19">
        <v>81004</v>
      </c>
      <c r="I156" s="18">
        <f t="shared" si="10"/>
        <v>52652</v>
      </c>
      <c r="J156" s="19"/>
      <c r="K156" t="s">
        <v>3968</v>
      </c>
      <c r="L156">
        <v>324020</v>
      </c>
      <c r="M156">
        <f t="shared" si="11"/>
        <v>162010</v>
      </c>
      <c r="O156" t="str">
        <f t="shared" si="12"/>
        <v>hp_52652</v>
      </c>
      <c r="P156" t="str">
        <f t="shared" si="13"/>
        <v>atk_162010</v>
      </c>
      <c r="Q156" t="s">
        <v>3973</v>
      </c>
      <c r="R156" t="s">
        <v>4055</v>
      </c>
      <c r="S156" t="s">
        <v>3975</v>
      </c>
      <c r="T156" t="s">
        <v>3976</v>
      </c>
      <c r="U156" s="7" t="str">
        <f t="shared" si="14"/>
        <v>hp_52652;atk_162010;hit_500000;miss_56;cirt_0;cirtSub_-3500</v>
      </c>
    </row>
    <row r="157" spans="1:21" x14ac:dyDescent="0.15">
      <c r="A157" s="16">
        <v>320030</v>
      </c>
      <c r="B157" s="16" t="s">
        <v>226</v>
      </c>
      <c r="C157" s="16" t="s">
        <v>226</v>
      </c>
      <c r="D157" s="16">
        <v>1</v>
      </c>
      <c r="E157" s="16">
        <v>2</v>
      </c>
      <c r="F157" s="17">
        <v>120</v>
      </c>
      <c r="G157" s="19" t="s">
        <v>3967</v>
      </c>
      <c r="H157" s="19">
        <v>49985</v>
      </c>
      <c r="I157" s="18">
        <f t="shared" si="10"/>
        <v>32490</v>
      </c>
      <c r="J157" s="19"/>
      <c r="K157" t="s">
        <v>3968</v>
      </c>
      <c r="L157">
        <v>294035</v>
      </c>
      <c r="M157">
        <f t="shared" si="11"/>
        <v>147017</v>
      </c>
      <c r="O157" t="str">
        <f t="shared" si="12"/>
        <v>hp_32490</v>
      </c>
      <c r="P157" t="str">
        <f t="shared" si="13"/>
        <v>atk_147017</v>
      </c>
      <c r="Q157" t="s">
        <v>3973</v>
      </c>
      <c r="R157" t="s">
        <v>3989</v>
      </c>
      <c r="S157" t="s">
        <v>3975</v>
      </c>
      <c r="T157" t="s">
        <v>3976</v>
      </c>
      <c r="U157" s="7" t="str">
        <f t="shared" si="14"/>
        <v>hp_32490;atk_147017;hit_500000;miss_60;cirt_0;cirtSub_-3500</v>
      </c>
    </row>
    <row r="158" spans="1:21" x14ac:dyDescent="0.15">
      <c r="A158" s="16">
        <v>320031</v>
      </c>
      <c r="B158" s="16" t="s">
        <v>227</v>
      </c>
      <c r="C158" s="16" t="s">
        <v>227</v>
      </c>
      <c r="D158" s="16">
        <v>1</v>
      </c>
      <c r="E158" s="16">
        <v>2</v>
      </c>
      <c r="F158" s="17">
        <v>120</v>
      </c>
      <c r="G158" s="19" t="s">
        <v>3967</v>
      </c>
      <c r="H158" s="19">
        <v>88210</v>
      </c>
      <c r="I158" s="18">
        <f t="shared" si="10"/>
        <v>57336</v>
      </c>
      <c r="J158" s="19"/>
      <c r="K158" t="s">
        <v>3968</v>
      </c>
      <c r="L158">
        <v>352844</v>
      </c>
      <c r="M158">
        <f t="shared" si="11"/>
        <v>176422</v>
      </c>
      <c r="O158" t="str">
        <f t="shared" si="12"/>
        <v>hp_57336</v>
      </c>
      <c r="P158" t="str">
        <f t="shared" si="13"/>
        <v>atk_176422</v>
      </c>
      <c r="Q158" t="s">
        <v>3973</v>
      </c>
      <c r="R158" t="s">
        <v>3989</v>
      </c>
      <c r="S158" t="s">
        <v>3975</v>
      </c>
      <c r="T158" t="s">
        <v>3976</v>
      </c>
      <c r="U158" s="7" t="str">
        <f t="shared" si="14"/>
        <v>hp_57336;atk_176422;hit_500000;miss_60;cirt_0;cirtSub_-3500</v>
      </c>
    </row>
    <row r="159" spans="1:21" x14ac:dyDescent="0.15">
      <c r="A159" s="16">
        <v>320032</v>
      </c>
      <c r="B159" s="16" t="s">
        <v>227</v>
      </c>
      <c r="C159" s="16" t="s">
        <v>227</v>
      </c>
      <c r="D159" s="16">
        <v>1</v>
      </c>
      <c r="E159" s="16">
        <v>2</v>
      </c>
      <c r="F159" s="17">
        <v>120</v>
      </c>
      <c r="G159" s="19" t="s">
        <v>3967</v>
      </c>
      <c r="H159" s="19">
        <v>88210</v>
      </c>
      <c r="I159" s="18">
        <f t="shared" si="10"/>
        <v>57336</v>
      </c>
      <c r="J159" s="19"/>
      <c r="K159" t="s">
        <v>3968</v>
      </c>
      <c r="L159">
        <v>352844</v>
      </c>
      <c r="M159">
        <f t="shared" si="11"/>
        <v>176422</v>
      </c>
      <c r="O159" t="str">
        <f t="shared" si="12"/>
        <v>hp_57336</v>
      </c>
      <c r="P159" t="str">
        <f t="shared" si="13"/>
        <v>atk_176422</v>
      </c>
      <c r="Q159" t="s">
        <v>3973</v>
      </c>
      <c r="R159" t="s">
        <v>3989</v>
      </c>
      <c r="S159" t="s">
        <v>3975</v>
      </c>
      <c r="T159" t="s">
        <v>3976</v>
      </c>
      <c r="U159" s="7" t="str">
        <f t="shared" si="14"/>
        <v>hp_57336;atk_176422;hit_500000;miss_60;cirt_0;cirtSub_-3500</v>
      </c>
    </row>
    <row r="160" spans="1:21" x14ac:dyDescent="0.15">
      <c r="A160" s="16">
        <v>320033</v>
      </c>
      <c r="B160" s="16" t="s">
        <v>226</v>
      </c>
      <c r="C160" s="16" t="s">
        <v>226</v>
      </c>
      <c r="D160" s="16">
        <v>1</v>
      </c>
      <c r="E160" s="16">
        <v>2</v>
      </c>
      <c r="F160" s="17">
        <v>124</v>
      </c>
      <c r="G160" s="19" t="s">
        <v>3967</v>
      </c>
      <c r="H160" s="19">
        <v>54043</v>
      </c>
      <c r="I160" s="18">
        <f t="shared" si="10"/>
        <v>35127</v>
      </c>
      <c r="J160" s="19"/>
      <c r="K160" t="s">
        <v>3968</v>
      </c>
      <c r="L160">
        <v>317905</v>
      </c>
      <c r="M160">
        <f t="shared" si="11"/>
        <v>158952</v>
      </c>
      <c r="O160" t="str">
        <f t="shared" si="12"/>
        <v>hp_35127</v>
      </c>
      <c r="P160" t="str">
        <f t="shared" si="13"/>
        <v>atk_158952</v>
      </c>
      <c r="Q160" t="s">
        <v>3973</v>
      </c>
      <c r="R160" t="s">
        <v>4056</v>
      </c>
      <c r="S160" t="s">
        <v>3975</v>
      </c>
      <c r="T160" t="s">
        <v>3976</v>
      </c>
      <c r="U160" s="7" t="str">
        <f t="shared" si="14"/>
        <v>hp_35127;atk_158952;hit_500000;miss_62;cirt_0;cirtSub_-3500</v>
      </c>
    </row>
    <row r="161" spans="1:21" x14ac:dyDescent="0.15">
      <c r="A161" s="16">
        <v>320034</v>
      </c>
      <c r="B161" s="16" t="s">
        <v>227</v>
      </c>
      <c r="C161" s="16" t="s">
        <v>227</v>
      </c>
      <c r="D161" s="16">
        <v>1</v>
      </c>
      <c r="E161" s="16">
        <v>2</v>
      </c>
      <c r="F161" s="17">
        <v>124</v>
      </c>
      <c r="G161" s="19" t="s">
        <v>3967</v>
      </c>
      <c r="H161" s="19">
        <v>95371</v>
      </c>
      <c r="I161" s="18">
        <f t="shared" si="10"/>
        <v>61991</v>
      </c>
      <c r="J161" s="19"/>
      <c r="K161" t="s">
        <v>3968</v>
      </c>
      <c r="L161">
        <v>381484</v>
      </c>
      <c r="M161">
        <f t="shared" si="11"/>
        <v>190742</v>
      </c>
      <c r="O161" t="str">
        <f t="shared" si="12"/>
        <v>hp_61991</v>
      </c>
      <c r="P161" t="str">
        <f t="shared" si="13"/>
        <v>atk_190742</v>
      </c>
      <c r="Q161" t="s">
        <v>3973</v>
      </c>
      <c r="R161" t="s">
        <v>4056</v>
      </c>
      <c r="S161" t="s">
        <v>3975</v>
      </c>
      <c r="T161" t="s">
        <v>3976</v>
      </c>
      <c r="U161" s="7" t="str">
        <f t="shared" si="14"/>
        <v>hp_61991;atk_190742;hit_500000;miss_62;cirt_0;cirtSub_-3500</v>
      </c>
    </row>
    <row r="162" spans="1:21" x14ac:dyDescent="0.15">
      <c r="A162" s="16">
        <v>320035</v>
      </c>
      <c r="B162" s="16" t="s">
        <v>227</v>
      </c>
      <c r="C162" s="16" t="s">
        <v>227</v>
      </c>
      <c r="D162" s="16">
        <v>1</v>
      </c>
      <c r="E162" s="16">
        <v>2</v>
      </c>
      <c r="F162" s="17">
        <v>124</v>
      </c>
      <c r="G162" s="19" t="s">
        <v>3967</v>
      </c>
      <c r="H162" s="19">
        <v>95371</v>
      </c>
      <c r="I162" s="18">
        <f t="shared" si="10"/>
        <v>61991</v>
      </c>
      <c r="J162" s="19"/>
      <c r="K162" t="s">
        <v>3968</v>
      </c>
      <c r="L162">
        <v>381484</v>
      </c>
      <c r="M162">
        <f t="shared" si="11"/>
        <v>190742</v>
      </c>
      <c r="O162" t="str">
        <f t="shared" si="12"/>
        <v>hp_61991</v>
      </c>
      <c r="P162" t="str">
        <f t="shared" si="13"/>
        <v>atk_190742</v>
      </c>
      <c r="Q162" t="s">
        <v>3973</v>
      </c>
      <c r="R162" t="s">
        <v>4056</v>
      </c>
      <c r="S162" t="s">
        <v>3975</v>
      </c>
      <c r="T162" t="s">
        <v>3976</v>
      </c>
      <c r="U162" s="7" t="str">
        <f t="shared" si="14"/>
        <v>hp_61991;atk_190742;hit_500000;miss_62;cirt_0;cirtSub_-3500</v>
      </c>
    </row>
    <row r="163" spans="1:21" x14ac:dyDescent="0.15">
      <c r="A163" s="16">
        <v>320036</v>
      </c>
      <c r="B163" s="16" t="s">
        <v>226</v>
      </c>
      <c r="C163" s="16" t="s">
        <v>226</v>
      </c>
      <c r="D163" s="16">
        <v>1</v>
      </c>
      <c r="E163" s="16">
        <v>2</v>
      </c>
      <c r="F163" s="17">
        <v>128</v>
      </c>
      <c r="G163" s="19" t="s">
        <v>3967</v>
      </c>
      <c r="H163" s="19">
        <v>58130</v>
      </c>
      <c r="I163" s="18">
        <f t="shared" si="10"/>
        <v>37784</v>
      </c>
      <c r="J163" s="19"/>
      <c r="K163" t="s">
        <v>3968</v>
      </c>
      <c r="L163">
        <v>341945</v>
      </c>
      <c r="M163">
        <f t="shared" si="11"/>
        <v>170972</v>
      </c>
      <c r="O163" t="str">
        <f t="shared" si="12"/>
        <v>hp_37784</v>
      </c>
      <c r="P163" t="str">
        <f t="shared" si="13"/>
        <v>atk_170972</v>
      </c>
      <c r="Q163" t="s">
        <v>3973</v>
      </c>
      <c r="R163" t="s">
        <v>4057</v>
      </c>
      <c r="S163" t="s">
        <v>3975</v>
      </c>
      <c r="T163" t="s">
        <v>3976</v>
      </c>
      <c r="U163" s="7" t="str">
        <f t="shared" si="14"/>
        <v>hp_37784;atk_170972;hit_500000;miss_64;cirt_0;cirtSub_-3500</v>
      </c>
    </row>
    <row r="164" spans="1:21" x14ac:dyDescent="0.15">
      <c r="A164" s="16">
        <v>320037</v>
      </c>
      <c r="B164" s="16" t="s">
        <v>227</v>
      </c>
      <c r="C164" s="16" t="s">
        <v>227</v>
      </c>
      <c r="D164" s="16">
        <v>1</v>
      </c>
      <c r="E164" s="16">
        <v>2</v>
      </c>
      <c r="F164" s="17">
        <v>128</v>
      </c>
      <c r="G164" s="19" t="s">
        <v>3967</v>
      </c>
      <c r="H164" s="19">
        <v>102583</v>
      </c>
      <c r="I164" s="18">
        <f t="shared" si="10"/>
        <v>66678</v>
      </c>
      <c r="J164" s="19"/>
      <c r="K164" t="s">
        <v>3968</v>
      </c>
      <c r="L164">
        <v>410336</v>
      </c>
      <c r="M164">
        <f t="shared" si="11"/>
        <v>205168</v>
      </c>
      <c r="O164" t="str">
        <f t="shared" si="12"/>
        <v>hp_66678</v>
      </c>
      <c r="P164" t="str">
        <f t="shared" si="13"/>
        <v>atk_205168</v>
      </c>
      <c r="Q164" t="s">
        <v>3973</v>
      </c>
      <c r="R164" t="s">
        <v>4057</v>
      </c>
      <c r="S164" t="s">
        <v>3975</v>
      </c>
      <c r="T164" t="s">
        <v>3976</v>
      </c>
      <c r="U164" s="7" t="str">
        <f t="shared" si="14"/>
        <v>hp_66678;atk_205168;hit_500000;miss_64;cirt_0;cirtSub_-3500</v>
      </c>
    </row>
    <row r="165" spans="1:21" x14ac:dyDescent="0.15">
      <c r="A165" s="16">
        <v>320038</v>
      </c>
      <c r="B165" s="16" t="s">
        <v>227</v>
      </c>
      <c r="C165" s="16" t="s">
        <v>227</v>
      </c>
      <c r="D165" s="16">
        <v>1</v>
      </c>
      <c r="E165" s="16">
        <v>2</v>
      </c>
      <c r="F165" s="17">
        <v>128</v>
      </c>
      <c r="G165" s="19" t="s">
        <v>3967</v>
      </c>
      <c r="H165" s="19">
        <v>102583</v>
      </c>
      <c r="I165" s="18">
        <f t="shared" si="10"/>
        <v>66678</v>
      </c>
      <c r="J165" s="19"/>
      <c r="K165" t="s">
        <v>3968</v>
      </c>
      <c r="L165">
        <v>410336</v>
      </c>
      <c r="M165">
        <f t="shared" si="11"/>
        <v>205168</v>
      </c>
      <c r="O165" t="str">
        <f t="shared" si="12"/>
        <v>hp_66678</v>
      </c>
      <c r="P165" t="str">
        <f t="shared" si="13"/>
        <v>atk_205168</v>
      </c>
      <c r="Q165" t="s">
        <v>3973</v>
      </c>
      <c r="R165" t="s">
        <v>4057</v>
      </c>
      <c r="S165" t="s">
        <v>3975</v>
      </c>
      <c r="T165" t="s">
        <v>3976</v>
      </c>
      <c r="U165" s="7" t="str">
        <f t="shared" si="14"/>
        <v>hp_66678;atk_205168;hit_500000;miss_64;cirt_0;cirtSub_-3500</v>
      </c>
    </row>
    <row r="166" spans="1:21" x14ac:dyDescent="0.15">
      <c r="A166" s="16">
        <v>320039</v>
      </c>
      <c r="B166" s="16" t="s">
        <v>226</v>
      </c>
      <c r="C166" s="16" t="s">
        <v>226</v>
      </c>
      <c r="D166" s="16">
        <v>1</v>
      </c>
      <c r="E166" s="16">
        <v>2</v>
      </c>
      <c r="F166" s="17">
        <v>132</v>
      </c>
      <c r="G166" s="19" t="s">
        <v>3967</v>
      </c>
      <c r="H166" s="19">
        <v>62668</v>
      </c>
      <c r="I166" s="18">
        <f t="shared" si="10"/>
        <v>40734</v>
      </c>
      <c r="J166" s="19"/>
      <c r="K166" t="s">
        <v>3968</v>
      </c>
      <c r="L166">
        <v>368640</v>
      </c>
      <c r="M166">
        <f t="shared" si="11"/>
        <v>184320</v>
      </c>
      <c r="O166" t="str">
        <f t="shared" si="12"/>
        <v>hp_40734</v>
      </c>
      <c r="P166" t="str">
        <f t="shared" si="13"/>
        <v>atk_184320</v>
      </c>
      <c r="Q166" t="s">
        <v>3973</v>
      </c>
      <c r="R166" t="s">
        <v>4058</v>
      </c>
      <c r="S166" t="s">
        <v>3975</v>
      </c>
      <c r="T166" t="s">
        <v>3976</v>
      </c>
      <c r="U166" s="7" t="str">
        <f t="shared" si="14"/>
        <v>hp_40734;atk_184320;hit_500000;miss_66;cirt_0;cirtSub_-3500</v>
      </c>
    </row>
    <row r="167" spans="1:21" x14ac:dyDescent="0.15">
      <c r="A167" s="16">
        <v>320040</v>
      </c>
      <c r="B167" s="16" t="s">
        <v>227</v>
      </c>
      <c r="C167" s="16" t="s">
        <v>227</v>
      </c>
      <c r="D167" s="16">
        <v>1</v>
      </c>
      <c r="E167" s="16">
        <v>2</v>
      </c>
      <c r="F167" s="17">
        <v>132</v>
      </c>
      <c r="G167" s="19" t="s">
        <v>3967</v>
      </c>
      <c r="H167" s="19">
        <v>110592</v>
      </c>
      <c r="I167" s="18">
        <f t="shared" si="10"/>
        <v>71884</v>
      </c>
      <c r="J167" s="19"/>
      <c r="K167" t="s">
        <v>3968</v>
      </c>
      <c r="L167">
        <v>442368</v>
      </c>
      <c r="M167">
        <f t="shared" si="11"/>
        <v>221184</v>
      </c>
      <c r="O167" t="str">
        <f t="shared" si="12"/>
        <v>hp_71884</v>
      </c>
      <c r="P167" t="str">
        <f t="shared" si="13"/>
        <v>atk_221184</v>
      </c>
      <c r="Q167" t="s">
        <v>3973</v>
      </c>
      <c r="R167" t="s">
        <v>4058</v>
      </c>
      <c r="S167" t="s">
        <v>3975</v>
      </c>
      <c r="T167" t="s">
        <v>3976</v>
      </c>
      <c r="U167" s="7" t="str">
        <f t="shared" si="14"/>
        <v>hp_71884;atk_221184;hit_500000;miss_66;cirt_0;cirtSub_-3500</v>
      </c>
    </row>
    <row r="168" spans="1:21" x14ac:dyDescent="0.15">
      <c r="A168" s="16">
        <v>320041</v>
      </c>
      <c r="B168" s="16" t="s">
        <v>227</v>
      </c>
      <c r="C168" s="16" t="s">
        <v>227</v>
      </c>
      <c r="D168" s="16">
        <v>1</v>
      </c>
      <c r="E168" s="16">
        <v>2</v>
      </c>
      <c r="F168" s="17">
        <v>132</v>
      </c>
      <c r="G168" s="19" t="s">
        <v>3967</v>
      </c>
      <c r="H168" s="19">
        <v>110592</v>
      </c>
      <c r="I168" s="18">
        <f t="shared" si="10"/>
        <v>71884</v>
      </c>
      <c r="J168" s="19"/>
      <c r="K168" t="s">
        <v>3968</v>
      </c>
      <c r="L168">
        <v>442368</v>
      </c>
      <c r="M168">
        <f t="shared" si="11"/>
        <v>221184</v>
      </c>
      <c r="O168" t="str">
        <f t="shared" si="12"/>
        <v>hp_71884</v>
      </c>
      <c r="P168" t="str">
        <f t="shared" si="13"/>
        <v>atk_221184</v>
      </c>
      <c r="Q168" t="s">
        <v>3973</v>
      </c>
      <c r="R168" t="s">
        <v>4058</v>
      </c>
      <c r="S168" t="s">
        <v>3975</v>
      </c>
      <c r="T168" t="s">
        <v>3976</v>
      </c>
      <c r="U168" s="7" t="str">
        <f t="shared" si="14"/>
        <v>hp_71884;atk_221184;hit_500000;miss_66;cirt_0;cirtSub_-3500</v>
      </c>
    </row>
    <row r="169" spans="1:21" x14ac:dyDescent="0.15">
      <c r="A169" s="16">
        <v>320042</v>
      </c>
      <c r="B169" s="16" t="s">
        <v>226</v>
      </c>
      <c r="C169" s="16" t="s">
        <v>226</v>
      </c>
      <c r="D169" s="16">
        <v>1</v>
      </c>
      <c r="E169" s="16">
        <v>2</v>
      </c>
      <c r="F169" s="17">
        <v>136</v>
      </c>
      <c r="G169" s="19" t="s">
        <v>3967</v>
      </c>
      <c r="H169" s="19">
        <v>62668</v>
      </c>
      <c r="I169" s="18">
        <f t="shared" si="10"/>
        <v>40734</v>
      </c>
      <c r="J169" s="19"/>
      <c r="K169" t="s">
        <v>3968</v>
      </c>
      <c r="L169">
        <v>368640</v>
      </c>
      <c r="M169">
        <f t="shared" si="11"/>
        <v>184320</v>
      </c>
      <c r="O169" t="str">
        <f t="shared" si="12"/>
        <v>hp_40734</v>
      </c>
      <c r="P169" t="str">
        <f t="shared" si="13"/>
        <v>atk_184320</v>
      </c>
      <c r="Q169" t="s">
        <v>3973</v>
      </c>
      <c r="R169" t="s">
        <v>4059</v>
      </c>
      <c r="S169" t="s">
        <v>3975</v>
      </c>
      <c r="T169" t="s">
        <v>3976</v>
      </c>
      <c r="U169" s="7" t="str">
        <f t="shared" si="14"/>
        <v>hp_40734;atk_184320;hit_500000;miss_68;cirt_0;cirtSub_-3500</v>
      </c>
    </row>
    <row r="170" spans="1:21" x14ac:dyDescent="0.15">
      <c r="A170" s="16">
        <v>320043</v>
      </c>
      <c r="B170" s="16" t="s">
        <v>227</v>
      </c>
      <c r="C170" s="16" t="s">
        <v>227</v>
      </c>
      <c r="D170" s="16">
        <v>1</v>
      </c>
      <c r="E170" s="16">
        <v>2</v>
      </c>
      <c r="F170" s="17">
        <v>136</v>
      </c>
      <c r="G170" s="19" t="s">
        <v>3967</v>
      </c>
      <c r="H170" s="19">
        <v>110592</v>
      </c>
      <c r="I170" s="18">
        <f t="shared" si="10"/>
        <v>71884</v>
      </c>
      <c r="J170" s="19"/>
      <c r="K170" t="s">
        <v>3968</v>
      </c>
      <c r="L170">
        <v>442368</v>
      </c>
      <c r="M170">
        <f t="shared" si="11"/>
        <v>221184</v>
      </c>
      <c r="O170" t="str">
        <f t="shared" si="12"/>
        <v>hp_71884</v>
      </c>
      <c r="P170" t="str">
        <f t="shared" si="13"/>
        <v>atk_221184</v>
      </c>
      <c r="Q170" t="s">
        <v>3973</v>
      </c>
      <c r="R170" t="s">
        <v>4059</v>
      </c>
      <c r="S170" t="s">
        <v>3975</v>
      </c>
      <c r="T170" t="s">
        <v>3976</v>
      </c>
      <c r="U170" s="7" t="str">
        <f t="shared" si="14"/>
        <v>hp_71884;atk_221184;hit_500000;miss_68;cirt_0;cirtSub_-3500</v>
      </c>
    </row>
    <row r="171" spans="1:21" x14ac:dyDescent="0.15">
      <c r="A171" s="16">
        <v>320044</v>
      </c>
      <c r="B171" s="16" t="s">
        <v>227</v>
      </c>
      <c r="C171" s="16" t="s">
        <v>227</v>
      </c>
      <c r="D171" s="16">
        <v>1</v>
      </c>
      <c r="E171" s="16">
        <v>2</v>
      </c>
      <c r="F171" s="17">
        <v>136</v>
      </c>
      <c r="G171" s="19" t="s">
        <v>3967</v>
      </c>
      <c r="H171" s="19">
        <v>110592</v>
      </c>
      <c r="I171" s="18">
        <f t="shared" si="10"/>
        <v>71884</v>
      </c>
      <c r="J171" s="19"/>
      <c r="K171" t="s">
        <v>3968</v>
      </c>
      <c r="L171">
        <v>442368</v>
      </c>
      <c r="M171">
        <f t="shared" si="11"/>
        <v>221184</v>
      </c>
      <c r="O171" t="str">
        <f t="shared" si="12"/>
        <v>hp_71884</v>
      </c>
      <c r="P171" t="str">
        <f t="shared" si="13"/>
        <v>atk_221184</v>
      </c>
      <c r="Q171" t="s">
        <v>3973</v>
      </c>
      <c r="R171" t="s">
        <v>4059</v>
      </c>
      <c r="S171" t="s">
        <v>3975</v>
      </c>
      <c r="T171" t="s">
        <v>3976</v>
      </c>
      <c r="U171" s="7" t="str">
        <f t="shared" si="14"/>
        <v>hp_71884;atk_221184;hit_500000;miss_68;cirt_0;cirtSub_-3500</v>
      </c>
    </row>
    <row r="172" spans="1:21" x14ac:dyDescent="0.15">
      <c r="A172" s="16">
        <v>320045</v>
      </c>
      <c r="B172" s="16" t="s">
        <v>226</v>
      </c>
      <c r="C172" s="16" t="s">
        <v>226</v>
      </c>
      <c r="D172" s="16">
        <v>1</v>
      </c>
      <c r="E172" s="16">
        <v>2</v>
      </c>
      <c r="F172" s="17">
        <v>140</v>
      </c>
      <c r="G172" s="19" t="s">
        <v>3967</v>
      </c>
      <c r="H172" s="19">
        <v>98459</v>
      </c>
      <c r="I172" s="18">
        <f t="shared" si="10"/>
        <v>63998</v>
      </c>
      <c r="J172" s="19"/>
      <c r="K172" t="s">
        <v>3968</v>
      </c>
      <c r="L172">
        <v>579175</v>
      </c>
      <c r="M172">
        <f t="shared" si="11"/>
        <v>289587</v>
      </c>
      <c r="O172" t="str">
        <f t="shared" si="12"/>
        <v>hp_63998</v>
      </c>
      <c r="P172" t="str">
        <f t="shared" si="13"/>
        <v>atk_289587</v>
      </c>
      <c r="Q172" t="s">
        <v>3973</v>
      </c>
      <c r="R172" t="s">
        <v>3991</v>
      </c>
      <c r="S172" t="s">
        <v>3975</v>
      </c>
      <c r="T172" t="s">
        <v>3976</v>
      </c>
      <c r="U172" s="7" t="str">
        <f t="shared" si="14"/>
        <v>hp_63998;atk_289587;hit_500000;miss_70;cirt_0;cirtSub_-3500</v>
      </c>
    </row>
    <row r="173" spans="1:21" x14ac:dyDescent="0.15">
      <c r="A173" s="16">
        <v>320046</v>
      </c>
      <c r="B173" s="16" t="s">
        <v>227</v>
      </c>
      <c r="C173" s="16" t="s">
        <v>227</v>
      </c>
      <c r="D173" s="16">
        <v>1</v>
      </c>
      <c r="E173" s="16">
        <v>2</v>
      </c>
      <c r="F173" s="17">
        <v>140</v>
      </c>
      <c r="G173" s="19" t="s">
        <v>3967</v>
      </c>
      <c r="H173" s="19">
        <v>173752</v>
      </c>
      <c r="I173" s="18">
        <f t="shared" si="10"/>
        <v>112938</v>
      </c>
      <c r="J173" s="19"/>
      <c r="K173" t="s">
        <v>3968</v>
      </c>
      <c r="L173">
        <v>695008</v>
      </c>
      <c r="M173">
        <f t="shared" si="11"/>
        <v>347504</v>
      </c>
      <c r="O173" t="str">
        <f t="shared" si="12"/>
        <v>hp_112938</v>
      </c>
      <c r="P173" t="str">
        <f t="shared" si="13"/>
        <v>atk_347504</v>
      </c>
      <c r="Q173" t="s">
        <v>3973</v>
      </c>
      <c r="R173" t="s">
        <v>3991</v>
      </c>
      <c r="S173" t="s">
        <v>3975</v>
      </c>
      <c r="T173" t="s">
        <v>3976</v>
      </c>
      <c r="U173" s="7" t="str">
        <f t="shared" si="14"/>
        <v>hp_112938;atk_347504;hit_500000;miss_70;cirt_0;cirtSub_-3500</v>
      </c>
    </row>
    <row r="174" spans="1:21" x14ac:dyDescent="0.15">
      <c r="A174" s="16">
        <v>320047</v>
      </c>
      <c r="B174" s="16" t="s">
        <v>227</v>
      </c>
      <c r="C174" s="16" t="s">
        <v>227</v>
      </c>
      <c r="D174" s="16">
        <v>1</v>
      </c>
      <c r="E174" s="16">
        <v>2</v>
      </c>
      <c r="F174" s="17">
        <v>140</v>
      </c>
      <c r="G174" s="19" t="s">
        <v>3967</v>
      </c>
      <c r="H174" s="19">
        <v>173752</v>
      </c>
      <c r="I174" s="18">
        <f t="shared" si="10"/>
        <v>112938</v>
      </c>
      <c r="J174" s="19"/>
      <c r="K174" t="s">
        <v>3968</v>
      </c>
      <c r="L174">
        <v>695008</v>
      </c>
      <c r="M174">
        <f t="shared" si="11"/>
        <v>347504</v>
      </c>
      <c r="O174" t="str">
        <f t="shared" si="12"/>
        <v>hp_112938</v>
      </c>
      <c r="P174" t="str">
        <f t="shared" si="13"/>
        <v>atk_347504</v>
      </c>
      <c r="Q174" t="s">
        <v>3973</v>
      </c>
      <c r="R174" t="s">
        <v>3991</v>
      </c>
      <c r="S174" t="s">
        <v>3975</v>
      </c>
      <c r="T174" t="s">
        <v>3976</v>
      </c>
      <c r="U174" s="7" t="str">
        <f t="shared" si="14"/>
        <v>hp_112938;atk_347504;hit_500000;miss_70;cirt_0;cirtSub_-3500</v>
      </c>
    </row>
    <row r="175" spans="1:21" x14ac:dyDescent="0.15">
      <c r="A175" s="16">
        <v>320048</v>
      </c>
      <c r="B175" s="16" t="s">
        <v>226</v>
      </c>
      <c r="C175" s="16" t="s">
        <v>226</v>
      </c>
      <c r="D175" s="16">
        <v>1</v>
      </c>
      <c r="E175" s="16">
        <v>2</v>
      </c>
      <c r="F175" s="17">
        <v>144</v>
      </c>
      <c r="G175" s="19" t="s">
        <v>3967</v>
      </c>
      <c r="H175" s="19">
        <v>98459</v>
      </c>
      <c r="I175" s="18">
        <f t="shared" si="10"/>
        <v>63998</v>
      </c>
      <c r="J175" s="19"/>
      <c r="K175" t="s">
        <v>3968</v>
      </c>
      <c r="L175">
        <v>579175</v>
      </c>
      <c r="M175">
        <f t="shared" si="11"/>
        <v>289587</v>
      </c>
      <c r="O175" t="str">
        <f t="shared" si="12"/>
        <v>hp_63998</v>
      </c>
      <c r="P175" t="str">
        <f t="shared" si="13"/>
        <v>atk_289587</v>
      </c>
      <c r="Q175" t="s">
        <v>3973</v>
      </c>
      <c r="R175" t="s">
        <v>4060</v>
      </c>
      <c r="S175" t="s">
        <v>3975</v>
      </c>
      <c r="T175" t="s">
        <v>3976</v>
      </c>
      <c r="U175" s="7" t="str">
        <f t="shared" si="14"/>
        <v>hp_63998;atk_289587;hit_500000;miss_72;cirt_0;cirtSub_-3500</v>
      </c>
    </row>
    <row r="176" spans="1:21" x14ac:dyDescent="0.15">
      <c r="A176" s="16">
        <v>320049</v>
      </c>
      <c r="B176" s="16" t="s">
        <v>227</v>
      </c>
      <c r="C176" s="16" t="s">
        <v>227</v>
      </c>
      <c r="D176" s="16">
        <v>1</v>
      </c>
      <c r="E176" s="16">
        <v>2</v>
      </c>
      <c r="F176" s="17">
        <v>144</v>
      </c>
      <c r="G176" s="19" t="s">
        <v>3967</v>
      </c>
      <c r="H176" s="19">
        <v>173752</v>
      </c>
      <c r="I176" s="18">
        <f t="shared" si="10"/>
        <v>112938</v>
      </c>
      <c r="J176" s="19"/>
      <c r="K176" t="s">
        <v>3968</v>
      </c>
      <c r="L176">
        <v>695008</v>
      </c>
      <c r="M176">
        <f t="shared" si="11"/>
        <v>347504</v>
      </c>
      <c r="O176" t="str">
        <f t="shared" si="12"/>
        <v>hp_112938</v>
      </c>
      <c r="P176" t="str">
        <f t="shared" si="13"/>
        <v>atk_347504</v>
      </c>
      <c r="Q176" t="s">
        <v>3973</v>
      </c>
      <c r="R176" t="s">
        <v>4060</v>
      </c>
      <c r="S176" t="s">
        <v>3975</v>
      </c>
      <c r="T176" t="s">
        <v>3976</v>
      </c>
      <c r="U176" s="7" t="str">
        <f t="shared" si="14"/>
        <v>hp_112938;atk_347504;hit_500000;miss_72;cirt_0;cirtSub_-3500</v>
      </c>
    </row>
    <row r="177" spans="1:21" x14ac:dyDescent="0.15">
      <c r="A177" s="16">
        <v>320050</v>
      </c>
      <c r="B177" s="16" t="s">
        <v>227</v>
      </c>
      <c r="C177" s="16" t="s">
        <v>227</v>
      </c>
      <c r="D177" s="16">
        <v>1</v>
      </c>
      <c r="E177" s="16">
        <v>2</v>
      </c>
      <c r="F177" s="17">
        <v>144</v>
      </c>
      <c r="G177" s="19" t="s">
        <v>3967</v>
      </c>
      <c r="H177" s="19">
        <v>173752</v>
      </c>
      <c r="I177" s="18">
        <f t="shared" si="10"/>
        <v>112938</v>
      </c>
      <c r="J177" s="19"/>
      <c r="K177" t="s">
        <v>3968</v>
      </c>
      <c r="L177">
        <v>695008</v>
      </c>
      <c r="M177">
        <f t="shared" si="11"/>
        <v>347504</v>
      </c>
      <c r="O177" t="str">
        <f t="shared" si="12"/>
        <v>hp_112938</v>
      </c>
      <c r="P177" t="str">
        <f t="shared" si="13"/>
        <v>atk_347504</v>
      </c>
      <c r="Q177" t="s">
        <v>3973</v>
      </c>
      <c r="R177" t="s">
        <v>4060</v>
      </c>
      <c r="S177" t="s">
        <v>3975</v>
      </c>
      <c r="T177" t="s">
        <v>3976</v>
      </c>
      <c r="U177" s="7" t="str">
        <f t="shared" si="14"/>
        <v>hp_112938;atk_347504;hit_500000;miss_72;cirt_0;cirtSub_-3500</v>
      </c>
    </row>
    <row r="178" spans="1:21" x14ac:dyDescent="0.15">
      <c r="A178" s="16">
        <v>320051</v>
      </c>
      <c r="B178" s="16" t="s">
        <v>226</v>
      </c>
      <c r="C178" s="16" t="s">
        <v>226</v>
      </c>
      <c r="D178" s="16">
        <v>1</v>
      </c>
      <c r="E178" s="16">
        <v>2</v>
      </c>
      <c r="F178" s="17">
        <v>148</v>
      </c>
      <c r="G178" s="19" t="s">
        <v>3967</v>
      </c>
      <c r="H178" s="19">
        <v>98459</v>
      </c>
      <c r="I178" s="18">
        <f t="shared" si="10"/>
        <v>63998</v>
      </c>
      <c r="J178" s="19"/>
      <c r="K178" t="s">
        <v>3968</v>
      </c>
      <c r="L178">
        <v>579175</v>
      </c>
      <c r="M178">
        <f t="shared" si="11"/>
        <v>289587</v>
      </c>
      <c r="O178" t="str">
        <f t="shared" si="12"/>
        <v>hp_63998</v>
      </c>
      <c r="P178" t="str">
        <f t="shared" si="13"/>
        <v>atk_289587</v>
      </c>
      <c r="Q178" t="s">
        <v>3973</v>
      </c>
      <c r="R178" t="s">
        <v>4061</v>
      </c>
      <c r="S178" t="s">
        <v>3975</v>
      </c>
      <c r="T178" t="s">
        <v>3976</v>
      </c>
      <c r="U178" s="7" t="str">
        <f t="shared" si="14"/>
        <v>hp_63998;atk_289587;hit_500000;miss_74;cirt_0;cirtSub_-3500</v>
      </c>
    </row>
    <row r="179" spans="1:21" x14ac:dyDescent="0.15">
      <c r="A179" s="16">
        <v>320052</v>
      </c>
      <c r="B179" s="16" t="s">
        <v>227</v>
      </c>
      <c r="C179" s="16" t="s">
        <v>227</v>
      </c>
      <c r="D179" s="16">
        <v>1</v>
      </c>
      <c r="E179" s="16">
        <v>2</v>
      </c>
      <c r="F179" s="17">
        <v>148</v>
      </c>
      <c r="G179" s="19" t="s">
        <v>3967</v>
      </c>
      <c r="H179" s="19">
        <v>173752</v>
      </c>
      <c r="I179" s="18">
        <f t="shared" si="10"/>
        <v>112938</v>
      </c>
      <c r="J179" s="19"/>
      <c r="K179" t="s">
        <v>3968</v>
      </c>
      <c r="L179">
        <v>695008</v>
      </c>
      <c r="M179">
        <f t="shared" si="11"/>
        <v>347504</v>
      </c>
      <c r="O179" t="str">
        <f t="shared" si="12"/>
        <v>hp_112938</v>
      </c>
      <c r="P179" t="str">
        <f t="shared" si="13"/>
        <v>atk_347504</v>
      </c>
      <c r="Q179" t="s">
        <v>3973</v>
      </c>
      <c r="R179" t="s">
        <v>4061</v>
      </c>
      <c r="S179" t="s">
        <v>3975</v>
      </c>
      <c r="T179" t="s">
        <v>3976</v>
      </c>
      <c r="U179" s="7" t="str">
        <f t="shared" si="14"/>
        <v>hp_112938;atk_347504;hit_500000;miss_74;cirt_0;cirtSub_-3500</v>
      </c>
    </row>
    <row r="180" spans="1:21" x14ac:dyDescent="0.15">
      <c r="A180" s="16">
        <v>320053</v>
      </c>
      <c r="B180" s="16" t="s">
        <v>227</v>
      </c>
      <c r="C180" s="16" t="s">
        <v>227</v>
      </c>
      <c r="D180" s="16">
        <v>1</v>
      </c>
      <c r="E180" s="16">
        <v>2</v>
      </c>
      <c r="F180" s="17">
        <v>148</v>
      </c>
      <c r="G180" s="19" t="s">
        <v>3967</v>
      </c>
      <c r="H180" s="19">
        <v>173752</v>
      </c>
      <c r="I180" s="18">
        <f t="shared" si="10"/>
        <v>112938</v>
      </c>
      <c r="J180" s="19"/>
      <c r="K180" t="s">
        <v>3968</v>
      </c>
      <c r="L180">
        <v>695008</v>
      </c>
      <c r="M180">
        <f t="shared" si="11"/>
        <v>347504</v>
      </c>
      <c r="O180" t="str">
        <f t="shared" si="12"/>
        <v>hp_112938</v>
      </c>
      <c r="P180" t="str">
        <f t="shared" si="13"/>
        <v>atk_347504</v>
      </c>
      <c r="Q180" t="s">
        <v>3973</v>
      </c>
      <c r="R180" t="s">
        <v>4061</v>
      </c>
      <c r="S180" t="s">
        <v>3975</v>
      </c>
      <c r="T180" t="s">
        <v>3976</v>
      </c>
      <c r="U180" s="7" t="str">
        <f t="shared" si="14"/>
        <v>hp_112938;atk_347504;hit_500000;miss_74;cirt_0;cirtSub_-3500</v>
      </c>
    </row>
    <row r="181" spans="1:21" x14ac:dyDescent="0.15">
      <c r="A181" s="16">
        <v>320054</v>
      </c>
      <c r="B181" s="16" t="s">
        <v>226</v>
      </c>
      <c r="C181" s="16" t="s">
        <v>226</v>
      </c>
      <c r="D181" s="16">
        <v>1</v>
      </c>
      <c r="E181" s="16">
        <v>2</v>
      </c>
      <c r="F181" s="17">
        <v>152</v>
      </c>
      <c r="G181" s="19" t="s">
        <v>3967</v>
      </c>
      <c r="H181" s="19">
        <v>98459</v>
      </c>
      <c r="I181" s="18">
        <f t="shared" si="10"/>
        <v>63998</v>
      </c>
      <c r="J181" s="19"/>
      <c r="K181" t="s">
        <v>3968</v>
      </c>
      <c r="L181">
        <v>579175</v>
      </c>
      <c r="M181">
        <f t="shared" si="11"/>
        <v>289587</v>
      </c>
      <c r="O181" t="str">
        <f t="shared" si="12"/>
        <v>hp_63998</v>
      </c>
      <c r="P181" t="str">
        <f t="shared" si="13"/>
        <v>atk_289587</v>
      </c>
      <c r="Q181" t="s">
        <v>3973</v>
      </c>
      <c r="R181" t="s">
        <v>4062</v>
      </c>
      <c r="S181" t="s">
        <v>3975</v>
      </c>
      <c r="T181" t="s">
        <v>3976</v>
      </c>
      <c r="U181" s="7" t="str">
        <f t="shared" si="14"/>
        <v>hp_63998;atk_289587;hit_500000;miss_76;cirt_0;cirtSub_-3500</v>
      </c>
    </row>
    <row r="182" spans="1:21" x14ac:dyDescent="0.15">
      <c r="A182" s="16">
        <v>320055</v>
      </c>
      <c r="B182" s="16" t="s">
        <v>227</v>
      </c>
      <c r="C182" s="16" t="s">
        <v>227</v>
      </c>
      <c r="D182" s="16">
        <v>1</v>
      </c>
      <c r="E182" s="16">
        <v>2</v>
      </c>
      <c r="F182" s="17">
        <v>152</v>
      </c>
      <c r="G182" s="19" t="s">
        <v>3967</v>
      </c>
      <c r="H182" s="19">
        <v>173752</v>
      </c>
      <c r="I182" s="18">
        <f t="shared" si="10"/>
        <v>112938</v>
      </c>
      <c r="J182" s="19"/>
      <c r="K182" t="s">
        <v>3968</v>
      </c>
      <c r="L182">
        <v>695008</v>
      </c>
      <c r="M182">
        <f t="shared" si="11"/>
        <v>347504</v>
      </c>
      <c r="O182" t="str">
        <f t="shared" si="12"/>
        <v>hp_112938</v>
      </c>
      <c r="P182" t="str">
        <f t="shared" si="13"/>
        <v>atk_347504</v>
      </c>
      <c r="Q182" t="s">
        <v>3973</v>
      </c>
      <c r="R182" t="s">
        <v>4062</v>
      </c>
      <c r="S182" t="s">
        <v>3975</v>
      </c>
      <c r="T182" t="s">
        <v>3976</v>
      </c>
      <c r="U182" s="7" t="str">
        <f t="shared" si="14"/>
        <v>hp_112938;atk_347504;hit_500000;miss_76;cirt_0;cirtSub_-3500</v>
      </c>
    </row>
    <row r="183" spans="1:21" x14ac:dyDescent="0.15">
      <c r="A183" s="16">
        <v>320056</v>
      </c>
      <c r="B183" s="16" t="s">
        <v>227</v>
      </c>
      <c r="C183" s="16" t="s">
        <v>227</v>
      </c>
      <c r="D183" s="16">
        <v>1</v>
      </c>
      <c r="E183" s="16">
        <v>2</v>
      </c>
      <c r="F183" s="17">
        <v>152</v>
      </c>
      <c r="G183" s="19" t="s">
        <v>3967</v>
      </c>
      <c r="H183" s="19">
        <v>173752</v>
      </c>
      <c r="I183" s="18">
        <f t="shared" si="10"/>
        <v>112938</v>
      </c>
      <c r="J183" s="19"/>
      <c r="K183" t="s">
        <v>3968</v>
      </c>
      <c r="L183">
        <v>695008</v>
      </c>
      <c r="M183">
        <f t="shared" si="11"/>
        <v>347504</v>
      </c>
      <c r="O183" t="str">
        <f t="shared" si="12"/>
        <v>hp_112938</v>
      </c>
      <c r="P183" t="str">
        <f t="shared" si="13"/>
        <v>atk_347504</v>
      </c>
      <c r="Q183" t="s">
        <v>3973</v>
      </c>
      <c r="R183" t="s">
        <v>4062</v>
      </c>
      <c r="S183" t="s">
        <v>3975</v>
      </c>
      <c r="T183" t="s">
        <v>3976</v>
      </c>
      <c r="U183" s="7" t="str">
        <f t="shared" si="14"/>
        <v>hp_112938;atk_347504;hit_500000;miss_76;cirt_0;cirtSub_-3500</v>
      </c>
    </row>
    <row r="184" spans="1:21" x14ac:dyDescent="0.15">
      <c r="A184" s="16">
        <v>320057</v>
      </c>
      <c r="B184" s="16" t="s">
        <v>226</v>
      </c>
      <c r="C184" s="16" t="s">
        <v>226</v>
      </c>
      <c r="D184" s="16">
        <v>1</v>
      </c>
      <c r="E184" s="16">
        <v>2</v>
      </c>
      <c r="F184" s="17">
        <v>156</v>
      </c>
      <c r="G184" s="19" t="s">
        <v>3967</v>
      </c>
      <c r="H184" s="19">
        <v>98459</v>
      </c>
      <c r="I184" s="18">
        <f t="shared" si="10"/>
        <v>63998</v>
      </c>
      <c r="J184" s="19"/>
      <c r="K184" t="s">
        <v>3968</v>
      </c>
      <c r="L184">
        <v>579175</v>
      </c>
      <c r="M184">
        <f t="shared" si="11"/>
        <v>289587</v>
      </c>
      <c r="O184" t="str">
        <f t="shared" si="12"/>
        <v>hp_63998</v>
      </c>
      <c r="P184" t="str">
        <f t="shared" si="13"/>
        <v>atk_289587</v>
      </c>
      <c r="Q184" t="s">
        <v>3973</v>
      </c>
      <c r="R184" t="s">
        <v>4063</v>
      </c>
      <c r="S184" t="s">
        <v>3975</v>
      </c>
      <c r="T184" t="s">
        <v>3976</v>
      </c>
      <c r="U184" s="7" t="str">
        <f t="shared" si="14"/>
        <v>hp_63998;atk_289587;hit_500000;miss_78;cirt_0;cirtSub_-3500</v>
      </c>
    </row>
    <row r="185" spans="1:21" x14ac:dyDescent="0.15">
      <c r="A185" s="16">
        <v>320058</v>
      </c>
      <c r="B185" s="16" t="s">
        <v>227</v>
      </c>
      <c r="C185" s="16" t="s">
        <v>227</v>
      </c>
      <c r="D185" s="16">
        <v>1</v>
      </c>
      <c r="E185" s="16">
        <v>2</v>
      </c>
      <c r="F185" s="17">
        <v>156</v>
      </c>
      <c r="G185" s="19" t="s">
        <v>3967</v>
      </c>
      <c r="H185" s="19">
        <v>173752</v>
      </c>
      <c r="I185" s="18">
        <f t="shared" si="10"/>
        <v>112938</v>
      </c>
      <c r="J185" s="19"/>
      <c r="K185" t="s">
        <v>3968</v>
      </c>
      <c r="L185">
        <v>695008</v>
      </c>
      <c r="M185">
        <f t="shared" si="11"/>
        <v>347504</v>
      </c>
      <c r="O185" t="str">
        <f t="shared" si="12"/>
        <v>hp_112938</v>
      </c>
      <c r="P185" t="str">
        <f t="shared" si="13"/>
        <v>atk_347504</v>
      </c>
      <c r="Q185" t="s">
        <v>3973</v>
      </c>
      <c r="R185" t="s">
        <v>4063</v>
      </c>
      <c r="S185" t="s">
        <v>3975</v>
      </c>
      <c r="T185" t="s">
        <v>3976</v>
      </c>
      <c r="U185" s="7" t="str">
        <f t="shared" si="14"/>
        <v>hp_112938;atk_347504;hit_500000;miss_78;cirt_0;cirtSub_-3500</v>
      </c>
    </row>
    <row r="186" spans="1:21" x14ac:dyDescent="0.15">
      <c r="A186" s="16">
        <v>320059</v>
      </c>
      <c r="B186" s="16" t="s">
        <v>227</v>
      </c>
      <c r="C186" s="16" t="s">
        <v>227</v>
      </c>
      <c r="D186" s="16">
        <v>1</v>
      </c>
      <c r="E186" s="16">
        <v>2</v>
      </c>
      <c r="F186" s="17">
        <v>156</v>
      </c>
      <c r="G186" s="19" t="s">
        <v>3967</v>
      </c>
      <c r="H186" s="19">
        <v>173752</v>
      </c>
      <c r="I186" s="18">
        <f t="shared" si="10"/>
        <v>112938</v>
      </c>
      <c r="J186" s="19"/>
      <c r="K186" t="s">
        <v>3968</v>
      </c>
      <c r="L186">
        <v>695008</v>
      </c>
      <c r="M186">
        <f t="shared" si="11"/>
        <v>347504</v>
      </c>
      <c r="O186" t="str">
        <f t="shared" si="12"/>
        <v>hp_112938</v>
      </c>
      <c r="P186" t="str">
        <f t="shared" si="13"/>
        <v>atk_347504</v>
      </c>
      <c r="Q186" t="s">
        <v>3973</v>
      </c>
      <c r="R186" t="s">
        <v>4063</v>
      </c>
      <c r="S186" t="s">
        <v>3975</v>
      </c>
      <c r="T186" t="s">
        <v>3976</v>
      </c>
      <c r="U186" s="7" t="str">
        <f t="shared" si="14"/>
        <v>hp_112938;atk_347504;hit_500000;miss_78;cirt_0;cirtSub_-3500</v>
      </c>
    </row>
    <row r="187" spans="1:21" x14ac:dyDescent="0.15">
      <c r="A187" s="16">
        <v>320060</v>
      </c>
      <c r="B187" s="16" t="s">
        <v>226</v>
      </c>
      <c r="C187" s="16" t="s">
        <v>226</v>
      </c>
      <c r="D187" s="16">
        <v>1</v>
      </c>
      <c r="E187" s="16">
        <v>2</v>
      </c>
      <c r="F187" s="17">
        <v>160</v>
      </c>
      <c r="G187" s="19" t="s">
        <v>3967</v>
      </c>
      <c r="H187" s="19">
        <v>148993</v>
      </c>
      <c r="I187" s="18">
        <f t="shared" si="10"/>
        <v>96845</v>
      </c>
      <c r="J187" s="19"/>
      <c r="K187" t="s">
        <v>3968</v>
      </c>
      <c r="L187">
        <v>876435</v>
      </c>
      <c r="M187">
        <f t="shared" si="11"/>
        <v>438217</v>
      </c>
      <c r="O187" t="str">
        <f t="shared" si="12"/>
        <v>hp_96845</v>
      </c>
      <c r="P187" t="str">
        <f t="shared" si="13"/>
        <v>atk_438217</v>
      </c>
      <c r="Q187" t="s">
        <v>3973</v>
      </c>
      <c r="R187" t="s">
        <v>3993</v>
      </c>
      <c r="S187" t="s">
        <v>3975</v>
      </c>
      <c r="T187" t="s">
        <v>3976</v>
      </c>
      <c r="U187" s="7" t="str">
        <f t="shared" si="14"/>
        <v>hp_96845;atk_438217;hit_500000;miss_80;cirt_0;cirtSub_-3500</v>
      </c>
    </row>
    <row r="188" spans="1:21" x14ac:dyDescent="0.15">
      <c r="A188" s="16">
        <v>320061</v>
      </c>
      <c r="B188" s="16" t="s">
        <v>227</v>
      </c>
      <c r="C188" s="16" t="s">
        <v>227</v>
      </c>
      <c r="D188" s="16">
        <v>1</v>
      </c>
      <c r="E188" s="16">
        <v>2</v>
      </c>
      <c r="F188" s="17">
        <v>160</v>
      </c>
      <c r="G188" s="19" t="s">
        <v>3967</v>
      </c>
      <c r="H188" s="19">
        <v>262930</v>
      </c>
      <c r="I188" s="18">
        <f t="shared" si="10"/>
        <v>170904</v>
      </c>
      <c r="J188" s="19"/>
      <c r="K188" t="s">
        <v>3968</v>
      </c>
      <c r="L188">
        <v>1051720</v>
      </c>
      <c r="M188">
        <f t="shared" si="11"/>
        <v>525860</v>
      </c>
      <c r="O188" t="str">
        <f t="shared" si="12"/>
        <v>hp_170904</v>
      </c>
      <c r="P188" t="str">
        <f t="shared" si="13"/>
        <v>atk_525860</v>
      </c>
      <c r="Q188" t="s">
        <v>3973</v>
      </c>
      <c r="R188" t="s">
        <v>3993</v>
      </c>
      <c r="S188" t="s">
        <v>3975</v>
      </c>
      <c r="T188" t="s">
        <v>3976</v>
      </c>
      <c r="U188" s="7" t="str">
        <f t="shared" si="14"/>
        <v>hp_170904;atk_525860;hit_500000;miss_80;cirt_0;cirtSub_-3500</v>
      </c>
    </row>
    <row r="189" spans="1:21" x14ac:dyDescent="0.15">
      <c r="A189" s="16">
        <v>320062</v>
      </c>
      <c r="B189" s="16" t="s">
        <v>227</v>
      </c>
      <c r="C189" s="16" t="s">
        <v>227</v>
      </c>
      <c r="D189" s="16">
        <v>1</v>
      </c>
      <c r="E189" s="16">
        <v>2</v>
      </c>
      <c r="F189" s="17">
        <v>160</v>
      </c>
      <c r="G189" s="19" t="s">
        <v>3967</v>
      </c>
      <c r="H189" s="19">
        <v>262930</v>
      </c>
      <c r="I189" s="18">
        <f t="shared" si="10"/>
        <v>170904</v>
      </c>
      <c r="J189" s="19"/>
      <c r="K189" t="s">
        <v>3968</v>
      </c>
      <c r="L189">
        <v>1051720</v>
      </c>
      <c r="M189">
        <f t="shared" si="11"/>
        <v>525860</v>
      </c>
      <c r="O189" t="str">
        <f t="shared" si="12"/>
        <v>hp_170904</v>
      </c>
      <c r="P189" t="str">
        <f t="shared" si="13"/>
        <v>atk_525860</v>
      </c>
      <c r="Q189" t="s">
        <v>3973</v>
      </c>
      <c r="R189" t="s">
        <v>3993</v>
      </c>
      <c r="S189" t="s">
        <v>3975</v>
      </c>
      <c r="T189" t="s">
        <v>3976</v>
      </c>
      <c r="U189" s="7" t="str">
        <f t="shared" si="14"/>
        <v>hp_170904;atk_525860;hit_500000;miss_80;cirt_0;cirtSub_-3500</v>
      </c>
    </row>
    <row r="190" spans="1:21" x14ac:dyDescent="0.15">
      <c r="A190" s="16">
        <v>320063</v>
      </c>
      <c r="B190" s="16" t="s">
        <v>226</v>
      </c>
      <c r="C190" s="16" t="s">
        <v>226</v>
      </c>
      <c r="D190" s="16">
        <v>1</v>
      </c>
      <c r="E190" s="16">
        <v>2</v>
      </c>
      <c r="F190" s="17">
        <v>164</v>
      </c>
      <c r="G190" s="19" t="s">
        <v>3967</v>
      </c>
      <c r="H190" s="19">
        <v>148993</v>
      </c>
      <c r="I190" s="18">
        <f t="shared" si="10"/>
        <v>96845</v>
      </c>
      <c r="J190" s="19"/>
      <c r="K190" t="s">
        <v>3968</v>
      </c>
      <c r="L190">
        <v>876435</v>
      </c>
      <c r="M190">
        <f t="shared" si="11"/>
        <v>438217</v>
      </c>
      <c r="O190" t="str">
        <f t="shared" si="12"/>
        <v>hp_96845</v>
      </c>
      <c r="P190" t="str">
        <f t="shared" si="13"/>
        <v>atk_438217</v>
      </c>
      <c r="Q190" t="s">
        <v>3973</v>
      </c>
      <c r="R190" t="s">
        <v>4064</v>
      </c>
      <c r="S190" t="s">
        <v>3975</v>
      </c>
      <c r="T190" t="s">
        <v>3976</v>
      </c>
      <c r="U190" s="7" t="str">
        <f t="shared" si="14"/>
        <v>hp_96845;atk_438217;hit_500000;miss_82;cirt_0;cirtSub_-3500</v>
      </c>
    </row>
    <row r="191" spans="1:21" x14ac:dyDescent="0.15">
      <c r="A191" s="16">
        <v>320064</v>
      </c>
      <c r="B191" s="16" t="s">
        <v>227</v>
      </c>
      <c r="C191" s="16" t="s">
        <v>227</v>
      </c>
      <c r="D191" s="16">
        <v>1</v>
      </c>
      <c r="E191" s="16">
        <v>2</v>
      </c>
      <c r="F191" s="17">
        <v>164</v>
      </c>
      <c r="G191" s="19" t="s">
        <v>3967</v>
      </c>
      <c r="H191" s="19">
        <v>262930</v>
      </c>
      <c r="I191" s="18">
        <f t="shared" si="10"/>
        <v>170904</v>
      </c>
      <c r="J191" s="19"/>
      <c r="K191" t="s">
        <v>3968</v>
      </c>
      <c r="L191">
        <v>1051720</v>
      </c>
      <c r="M191">
        <f t="shared" si="11"/>
        <v>525860</v>
      </c>
      <c r="O191" t="str">
        <f t="shared" si="12"/>
        <v>hp_170904</v>
      </c>
      <c r="P191" t="str">
        <f t="shared" si="13"/>
        <v>atk_525860</v>
      </c>
      <c r="Q191" t="s">
        <v>3973</v>
      </c>
      <c r="R191" t="s">
        <v>4064</v>
      </c>
      <c r="S191" t="s">
        <v>3975</v>
      </c>
      <c r="T191" t="s">
        <v>3976</v>
      </c>
      <c r="U191" s="7" t="str">
        <f t="shared" si="14"/>
        <v>hp_170904;atk_525860;hit_500000;miss_82;cirt_0;cirtSub_-3500</v>
      </c>
    </row>
    <row r="192" spans="1:21" x14ac:dyDescent="0.15">
      <c r="A192" s="16">
        <v>320065</v>
      </c>
      <c r="B192" s="16" t="s">
        <v>227</v>
      </c>
      <c r="C192" s="16" t="s">
        <v>227</v>
      </c>
      <c r="D192" s="16">
        <v>1</v>
      </c>
      <c r="E192" s="16">
        <v>2</v>
      </c>
      <c r="F192" s="17">
        <v>164</v>
      </c>
      <c r="G192" s="19" t="s">
        <v>3967</v>
      </c>
      <c r="H192" s="19">
        <v>262930</v>
      </c>
      <c r="I192" s="18">
        <f t="shared" si="10"/>
        <v>170904</v>
      </c>
      <c r="J192" s="19"/>
      <c r="K192" t="s">
        <v>3968</v>
      </c>
      <c r="L192">
        <v>1051720</v>
      </c>
      <c r="M192">
        <f t="shared" si="11"/>
        <v>525860</v>
      </c>
      <c r="O192" t="str">
        <f t="shared" si="12"/>
        <v>hp_170904</v>
      </c>
      <c r="P192" t="str">
        <f t="shared" si="13"/>
        <v>atk_525860</v>
      </c>
      <c r="Q192" t="s">
        <v>3973</v>
      </c>
      <c r="R192" t="s">
        <v>4064</v>
      </c>
      <c r="S192" t="s">
        <v>3975</v>
      </c>
      <c r="T192" t="s">
        <v>3976</v>
      </c>
      <c r="U192" s="7" t="str">
        <f t="shared" si="14"/>
        <v>hp_170904;atk_525860;hit_500000;miss_82;cirt_0;cirtSub_-3500</v>
      </c>
    </row>
    <row r="193" spans="1:21" x14ac:dyDescent="0.15">
      <c r="A193" s="16">
        <v>320066</v>
      </c>
      <c r="B193" s="16" t="s">
        <v>226</v>
      </c>
      <c r="C193" s="16" t="s">
        <v>226</v>
      </c>
      <c r="D193" s="16">
        <v>1</v>
      </c>
      <c r="E193" s="16">
        <v>2</v>
      </c>
      <c r="F193" s="17">
        <v>168</v>
      </c>
      <c r="G193" s="19" t="s">
        <v>3967</v>
      </c>
      <c r="H193" s="19">
        <v>148993</v>
      </c>
      <c r="I193" s="18">
        <f t="shared" si="10"/>
        <v>96845</v>
      </c>
      <c r="J193" s="19"/>
      <c r="K193" t="s">
        <v>3968</v>
      </c>
      <c r="L193">
        <v>876435</v>
      </c>
      <c r="M193">
        <f t="shared" si="11"/>
        <v>438217</v>
      </c>
      <c r="O193" t="str">
        <f t="shared" si="12"/>
        <v>hp_96845</v>
      </c>
      <c r="P193" t="str">
        <f t="shared" si="13"/>
        <v>atk_438217</v>
      </c>
      <c r="Q193" t="s">
        <v>3973</v>
      </c>
      <c r="R193" t="s">
        <v>4065</v>
      </c>
      <c r="S193" t="s">
        <v>3975</v>
      </c>
      <c r="T193" t="s">
        <v>3976</v>
      </c>
      <c r="U193" s="7" t="str">
        <f t="shared" si="14"/>
        <v>hp_96845;atk_438217;hit_500000;miss_84;cirt_0;cirtSub_-3500</v>
      </c>
    </row>
    <row r="194" spans="1:21" x14ac:dyDescent="0.15">
      <c r="A194" s="16">
        <v>320067</v>
      </c>
      <c r="B194" s="16" t="s">
        <v>227</v>
      </c>
      <c r="C194" s="16" t="s">
        <v>227</v>
      </c>
      <c r="D194" s="16">
        <v>1</v>
      </c>
      <c r="E194" s="16">
        <v>2</v>
      </c>
      <c r="F194" s="17">
        <v>168</v>
      </c>
      <c r="G194" s="19" t="s">
        <v>3967</v>
      </c>
      <c r="H194" s="19">
        <v>262930</v>
      </c>
      <c r="I194" s="18">
        <f t="shared" ref="I194:I257" si="15">INT(H194*0.5*1.3)</f>
        <v>170904</v>
      </c>
      <c r="J194" s="19"/>
      <c r="K194" t="s">
        <v>3968</v>
      </c>
      <c r="L194">
        <v>1051720</v>
      </c>
      <c r="M194">
        <f t="shared" ref="M194:M257" si="16">INT(L194*0.5)</f>
        <v>525860</v>
      </c>
      <c r="O194" t="str">
        <f t="shared" ref="O194:O257" si="17">G194&amp;"_"&amp;I194</f>
        <v>hp_170904</v>
      </c>
      <c r="P194" t="str">
        <f t="shared" ref="P194:P257" si="18">K194&amp;"_"&amp;M194</f>
        <v>atk_525860</v>
      </c>
      <c r="Q194" t="s">
        <v>3973</v>
      </c>
      <c r="R194" t="s">
        <v>4065</v>
      </c>
      <c r="S194" t="s">
        <v>3975</v>
      </c>
      <c r="T194" t="s">
        <v>3976</v>
      </c>
      <c r="U194" s="7" t="str">
        <f t="shared" ref="U194:U257" si="19">O194&amp;";"&amp;P194&amp;";"&amp;Q194&amp;";"&amp;R194&amp;";"&amp;S194&amp;";"&amp;T194</f>
        <v>hp_170904;atk_525860;hit_500000;miss_84;cirt_0;cirtSub_-3500</v>
      </c>
    </row>
    <row r="195" spans="1:21" x14ac:dyDescent="0.15">
      <c r="A195" s="16">
        <v>320068</v>
      </c>
      <c r="B195" s="16" t="s">
        <v>227</v>
      </c>
      <c r="C195" s="16" t="s">
        <v>227</v>
      </c>
      <c r="D195" s="16">
        <v>1</v>
      </c>
      <c r="E195" s="16">
        <v>2</v>
      </c>
      <c r="F195" s="17">
        <v>168</v>
      </c>
      <c r="G195" s="19" t="s">
        <v>3967</v>
      </c>
      <c r="H195" s="19">
        <v>262930</v>
      </c>
      <c r="I195" s="18">
        <f t="shared" si="15"/>
        <v>170904</v>
      </c>
      <c r="J195" s="19"/>
      <c r="K195" t="s">
        <v>3968</v>
      </c>
      <c r="L195">
        <v>1051720</v>
      </c>
      <c r="M195">
        <f t="shared" si="16"/>
        <v>525860</v>
      </c>
      <c r="O195" t="str">
        <f t="shared" si="17"/>
        <v>hp_170904</v>
      </c>
      <c r="P195" t="str">
        <f t="shared" si="18"/>
        <v>atk_525860</v>
      </c>
      <c r="Q195" t="s">
        <v>3973</v>
      </c>
      <c r="R195" t="s">
        <v>4065</v>
      </c>
      <c r="S195" t="s">
        <v>3975</v>
      </c>
      <c r="T195" t="s">
        <v>3976</v>
      </c>
      <c r="U195" s="7" t="str">
        <f t="shared" si="19"/>
        <v>hp_170904;atk_525860;hit_500000;miss_84;cirt_0;cirtSub_-3500</v>
      </c>
    </row>
    <row r="196" spans="1:21" x14ac:dyDescent="0.15">
      <c r="A196" s="16">
        <v>320069</v>
      </c>
      <c r="B196" s="16" t="s">
        <v>226</v>
      </c>
      <c r="C196" s="16" t="s">
        <v>226</v>
      </c>
      <c r="D196" s="16">
        <v>1</v>
      </c>
      <c r="E196" s="16">
        <v>2</v>
      </c>
      <c r="F196" s="17">
        <v>172</v>
      </c>
      <c r="G196" s="19" t="s">
        <v>3967</v>
      </c>
      <c r="H196" s="19">
        <v>148993</v>
      </c>
      <c r="I196" s="18">
        <f t="shared" si="15"/>
        <v>96845</v>
      </c>
      <c r="J196" s="19"/>
      <c r="K196" t="s">
        <v>3968</v>
      </c>
      <c r="L196">
        <v>876435</v>
      </c>
      <c r="M196">
        <f t="shared" si="16"/>
        <v>438217</v>
      </c>
      <c r="O196" t="str">
        <f t="shared" si="17"/>
        <v>hp_96845</v>
      </c>
      <c r="P196" t="str">
        <f t="shared" si="18"/>
        <v>atk_438217</v>
      </c>
      <c r="Q196" t="s">
        <v>3973</v>
      </c>
      <c r="R196" t="s">
        <v>4066</v>
      </c>
      <c r="S196" t="s">
        <v>3975</v>
      </c>
      <c r="T196" t="s">
        <v>3976</v>
      </c>
      <c r="U196" s="7" t="str">
        <f t="shared" si="19"/>
        <v>hp_96845;atk_438217;hit_500000;miss_86;cirt_0;cirtSub_-3500</v>
      </c>
    </row>
    <row r="197" spans="1:21" x14ac:dyDescent="0.15">
      <c r="A197" s="16">
        <v>320070</v>
      </c>
      <c r="B197" s="16" t="s">
        <v>227</v>
      </c>
      <c r="C197" s="16" t="s">
        <v>227</v>
      </c>
      <c r="D197" s="16">
        <v>1</v>
      </c>
      <c r="E197" s="16">
        <v>2</v>
      </c>
      <c r="F197" s="17">
        <v>172</v>
      </c>
      <c r="G197" s="19" t="s">
        <v>3967</v>
      </c>
      <c r="H197" s="19">
        <v>262930</v>
      </c>
      <c r="I197" s="18">
        <f t="shared" si="15"/>
        <v>170904</v>
      </c>
      <c r="J197" s="19"/>
      <c r="K197" t="s">
        <v>3968</v>
      </c>
      <c r="L197">
        <v>1051720</v>
      </c>
      <c r="M197">
        <f t="shared" si="16"/>
        <v>525860</v>
      </c>
      <c r="O197" t="str">
        <f t="shared" si="17"/>
        <v>hp_170904</v>
      </c>
      <c r="P197" t="str">
        <f t="shared" si="18"/>
        <v>atk_525860</v>
      </c>
      <c r="Q197" t="s">
        <v>3973</v>
      </c>
      <c r="R197" t="s">
        <v>4066</v>
      </c>
      <c r="S197" t="s">
        <v>3975</v>
      </c>
      <c r="T197" t="s">
        <v>3976</v>
      </c>
      <c r="U197" s="7" t="str">
        <f t="shared" si="19"/>
        <v>hp_170904;atk_525860;hit_500000;miss_86;cirt_0;cirtSub_-3500</v>
      </c>
    </row>
    <row r="198" spans="1:21" x14ac:dyDescent="0.15">
      <c r="A198" s="16">
        <v>320071</v>
      </c>
      <c r="B198" s="16" t="s">
        <v>227</v>
      </c>
      <c r="C198" s="16" t="s">
        <v>227</v>
      </c>
      <c r="D198" s="16">
        <v>1</v>
      </c>
      <c r="E198" s="16">
        <v>2</v>
      </c>
      <c r="F198" s="17">
        <v>172</v>
      </c>
      <c r="G198" s="19" t="s">
        <v>3967</v>
      </c>
      <c r="H198" s="19">
        <v>262930</v>
      </c>
      <c r="I198" s="18">
        <f t="shared" si="15"/>
        <v>170904</v>
      </c>
      <c r="J198" s="19"/>
      <c r="K198" t="s">
        <v>3968</v>
      </c>
      <c r="L198">
        <v>1051720</v>
      </c>
      <c r="M198">
        <f t="shared" si="16"/>
        <v>525860</v>
      </c>
      <c r="O198" t="str">
        <f t="shared" si="17"/>
        <v>hp_170904</v>
      </c>
      <c r="P198" t="str">
        <f t="shared" si="18"/>
        <v>atk_525860</v>
      </c>
      <c r="Q198" t="s">
        <v>3973</v>
      </c>
      <c r="R198" t="s">
        <v>4066</v>
      </c>
      <c r="S198" t="s">
        <v>3975</v>
      </c>
      <c r="T198" t="s">
        <v>3976</v>
      </c>
      <c r="U198" s="7" t="str">
        <f t="shared" si="19"/>
        <v>hp_170904;atk_525860;hit_500000;miss_86;cirt_0;cirtSub_-3500</v>
      </c>
    </row>
    <row r="199" spans="1:21" x14ac:dyDescent="0.15">
      <c r="A199" s="16">
        <v>320072</v>
      </c>
      <c r="B199" s="16" t="s">
        <v>226</v>
      </c>
      <c r="C199" s="16" t="s">
        <v>226</v>
      </c>
      <c r="D199" s="16">
        <v>1</v>
      </c>
      <c r="E199" s="16">
        <v>2</v>
      </c>
      <c r="F199" s="17">
        <v>176</v>
      </c>
      <c r="G199" s="19" t="s">
        <v>3967</v>
      </c>
      <c r="H199" s="19">
        <v>148993</v>
      </c>
      <c r="I199" s="18">
        <f t="shared" si="15"/>
        <v>96845</v>
      </c>
      <c r="J199" s="19"/>
      <c r="K199" t="s">
        <v>3968</v>
      </c>
      <c r="L199">
        <v>876435</v>
      </c>
      <c r="M199">
        <f t="shared" si="16"/>
        <v>438217</v>
      </c>
      <c r="O199" t="str">
        <f t="shared" si="17"/>
        <v>hp_96845</v>
      </c>
      <c r="P199" t="str">
        <f t="shared" si="18"/>
        <v>atk_438217</v>
      </c>
      <c r="Q199" t="s">
        <v>3973</v>
      </c>
      <c r="R199" t="s">
        <v>4067</v>
      </c>
      <c r="S199" t="s">
        <v>3975</v>
      </c>
      <c r="T199" t="s">
        <v>3976</v>
      </c>
      <c r="U199" s="7" t="str">
        <f t="shared" si="19"/>
        <v>hp_96845;atk_438217;hit_500000;miss_88;cirt_0;cirtSub_-3500</v>
      </c>
    </row>
    <row r="200" spans="1:21" x14ac:dyDescent="0.15">
      <c r="A200" s="16">
        <v>320073</v>
      </c>
      <c r="B200" s="16" t="s">
        <v>227</v>
      </c>
      <c r="C200" s="16" t="s">
        <v>227</v>
      </c>
      <c r="D200" s="16">
        <v>1</v>
      </c>
      <c r="E200" s="16">
        <v>2</v>
      </c>
      <c r="F200" s="17">
        <v>176</v>
      </c>
      <c r="G200" s="19" t="s">
        <v>3967</v>
      </c>
      <c r="H200" s="19">
        <v>262930</v>
      </c>
      <c r="I200" s="18">
        <f t="shared" si="15"/>
        <v>170904</v>
      </c>
      <c r="J200" s="19"/>
      <c r="K200" t="s">
        <v>3968</v>
      </c>
      <c r="L200">
        <v>1051720</v>
      </c>
      <c r="M200">
        <f t="shared" si="16"/>
        <v>525860</v>
      </c>
      <c r="O200" t="str">
        <f t="shared" si="17"/>
        <v>hp_170904</v>
      </c>
      <c r="P200" t="str">
        <f t="shared" si="18"/>
        <v>atk_525860</v>
      </c>
      <c r="Q200" t="s">
        <v>3973</v>
      </c>
      <c r="R200" t="s">
        <v>4067</v>
      </c>
      <c r="S200" t="s">
        <v>3975</v>
      </c>
      <c r="T200" t="s">
        <v>3976</v>
      </c>
      <c r="U200" s="7" t="str">
        <f t="shared" si="19"/>
        <v>hp_170904;atk_525860;hit_500000;miss_88;cirt_0;cirtSub_-3500</v>
      </c>
    </row>
    <row r="201" spans="1:21" x14ac:dyDescent="0.15">
      <c r="A201" s="16">
        <v>320074</v>
      </c>
      <c r="B201" s="16" t="s">
        <v>227</v>
      </c>
      <c r="C201" s="16" t="s">
        <v>227</v>
      </c>
      <c r="D201" s="16">
        <v>1</v>
      </c>
      <c r="E201" s="16">
        <v>2</v>
      </c>
      <c r="F201" s="17">
        <v>176</v>
      </c>
      <c r="G201" s="19" t="s">
        <v>3967</v>
      </c>
      <c r="H201" s="19">
        <v>262930</v>
      </c>
      <c r="I201" s="18">
        <f t="shared" si="15"/>
        <v>170904</v>
      </c>
      <c r="J201" s="19"/>
      <c r="K201" t="s">
        <v>3968</v>
      </c>
      <c r="L201">
        <v>1051720</v>
      </c>
      <c r="M201">
        <f t="shared" si="16"/>
        <v>525860</v>
      </c>
      <c r="O201" t="str">
        <f t="shared" si="17"/>
        <v>hp_170904</v>
      </c>
      <c r="P201" t="str">
        <f t="shared" si="18"/>
        <v>atk_525860</v>
      </c>
      <c r="Q201" t="s">
        <v>3973</v>
      </c>
      <c r="R201" t="s">
        <v>4067</v>
      </c>
      <c r="S201" t="s">
        <v>3975</v>
      </c>
      <c r="T201" t="s">
        <v>3976</v>
      </c>
      <c r="U201" s="7" t="str">
        <f t="shared" si="19"/>
        <v>hp_170904;atk_525860;hit_500000;miss_88;cirt_0;cirtSub_-3500</v>
      </c>
    </row>
    <row r="202" spans="1:21" x14ac:dyDescent="0.15">
      <c r="A202" s="16">
        <v>320075</v>
      </c>
      <c r="B202" s="16" t="s">
        <v>226</v>
      </c>
      <c r="C202" s="16" t="s">
        <v>226</v>
      </c>
      <c r="D202" s="16">
        <v>1</v>
      </c>
      <c r="E202" s="16">
        <v>2</v>
      </c>
      <c r="F202" s="17">
        <v>180</v>
      </c>
      <c r="G202" s="19" t="s">
        <v>3967</v>
      </c>
      <c r="H202" s="19">
        <v>219340</v>
      </c>
      <c r="I202" s="18">
        <f t="shared" si="15"/>
        <v>142571</v>
      </c>
      <c r="J202" s="19"/>
      <c r="K202" t="s">
        <v>3968</v>
      </c>
      <c r="L202">
        <v>1290240</v>
      </c>
      <c r="M202">
        <f t="shared" si="16"/>
        <v>645120</v>
      </c>
      <c r="O202" t="str">
        <f t="shared" si="17"/>
        <v>hp_142571</v>
      </c>
      <c r="P202" t="str">
        <f t="shared" si="18"/>
        <v>atk_645120</v>
      </c>
      <c r="Q202" t="s">
        <v>3973</v>
      </c>
      <c r="R202" t="s">
        <v>3995</v>
      </c>
      <c r="S202" t="s">
        <v>3975</v>
      </c>
      <c r="T202" t="s">
        <v>3976</v>
      </c>
      <c r="U202" s="7" t="str">
        <f t="shared" si="19"/>
        <v>hp_142571;atk_645120;hit_500000;miss_90;cirt_0;cirtSub_-3500</v>
      </c>
    </row>
    <row r="203" spans="1:21" x14ac:dyDescent="0.15">
      <c r="A203" s="16">
        <v>320076</v>
      </c>
      <c r="B203" s="16" t="s">
        <v>227</v>
      </c>
      <c r="C203" s="16" t="s">
        <v>227</v>
      </c>
      <c r="D203" s="16">
        <v>1</v>
      </c>
      <c r="E203" s="16">
        <v>2</v>
      </c>
      <c r="F203" s="17">
        <v>180</v>
      </c>
      <c r="G203" s="19" t="s">
        <v>3967</v>
      </c>
      <c r="H203" s="19">
        <v>387072</v>
      </c>
      <c r="I203" s="18">
        <f t="shared" si="15"/>
        <v>251596</v>
      </c>
      <c r="J203" s="19"/>
      <c r="K203" t="s">
        <v>3968</v>
      </c>
      <c r="L203">
        <v>1548288</v>
      </c>
      <c r="M203">
        <f t="shared" si="16"/>
        <v>774144</v>
      </c>
      <c r="O203" t="str">
        <f t="shared" si="17"/>
        <v>hp_251596</v>
      </c>
      <c r="P203" t="str">
        <f t="shared" si="18"/>
        <v>atk_774144</v>
      </c>
      <c r="Q203" t="s">
        <v>3973</v>
      </c>
      <c r="R203" t="s">
        <v>3995</v>
      </c>
      <c r="S203" t="s">
        <v>3975</v>
      </c>
      <c r="T203" t="s">
        <v>3976</v>
      </c>
      <c r="U203" s="7" t="str">
        <f t="shared" si="19"/>
        <v>hp_251596;atk_774144;hit_500000;miss_90;cirt_0;cirtSub_-3500</v>
      </c>
    </row>
    <row r="204" spans="1:21" x14ac:dyDescent="0.15">
      <c r="A204" s="16">
        <v>320077</v>
      </c>
      <c r="B204" s="16" t="s">
        <v>227</v>
      </c>
      <c r="C204" s="16" t="s">
        <v>227</v>
      </c>
      <c r="D204" s="16">
        <v>1</v>
      </c>
      <c r="E204" s="16">
        <v>2</v>
      </c>
      <c r="F204" s="17">
        <v>180</v>
      </c>
      <c r="G204" s="19" t="s">
        <v>3967</v>
      </c>
      <c r="H204" s="19">
        <v>387072</v>
      </c>
      <c r="I204" s="18">
        <f t="shared" si="15"/>
        <v>251596</v>
      </c>
      <c r="J204" s="19"/>
      <c r="K204" t="s">
        <v>3968</v>
      </c>
      <c r="L204">
        <v>1548288</v>
      </c>
      <c r="M204">
        <f t="shared" si="16"/>
        <v>774144</v>
      </c>
      <c r="O204" t="str">
        <f t="shared" si="17"/>
        <v>hp_251596</v>
      </c>
      <c r="P204" t="str">
        <f t="shared" si="18"/>
        <v>atk_774144</v>
      </c>
      <c r="Q204" t="s">
        <v>3973</v>
      </c>
      <c r="R204" t="s">
        <v>3995</v>
      </c>
      <c r="S204" t="s">
        <v>3975</v>
      </c>
      <c r="T204" t="s">
        <v>3976</v>
      </c>
      <c r="U204" s="7" t="str">
        <f t="shared" si="19"/>
        <v>hp_251596;atk_774144;hit_500000;miss_90;cirt_0;cirtSub_-3500</v>
      </c>
    </row>
    <row r="205" spans="1:21" x14ac:dyDescent="0.15">
      <c r="A205" s="16">
        <v>320078</v>
      </c>
      <c r="B205" s="16" t="s">
        <v>226</v>
      </c>
      <c r="C205" s="16" t="s">
        <v>226</v>
      </c>
      <c r="D205" s="16">
        <v>1</v>
      </c>
      <c r="E205" s="16">
        <v>2</v>
      </c>
      <c r="F205" s="17">
        <v>184</v>
      </c>
      <c r="G205" s="19" t="s">
        <v>3967</v>
      </c>
      <c r="H205" s="19">
        <v>219340</v>
      </c>
      <c r="I205" s="18">
        <f t="shared" si="15"/>
        <v>142571</v>
      </c>
      <c r="J205" s="19"/>
      <c r="K205" t="s">
        <v>3968</v>
      </c>
      <c r="L205">
        <v>1290240</v>
      </c>
      <c r="M205">
        <f t="shared" si="16"/>
        <v>645120</v>
      </c>
      <c r="O205" t="str">
        <f t="shared" si="17"/>
        <v>hp_142571</v>
      </c>
      <c r="P205" t="str">
        <f t="shared" si="18"/>
        <v>atk_645120</v>
      </c>
      <c r="Q205" t="s">
        <v>3973</v>
      </c>
      <c r="R205" t="s">
        <v>4068</v>
      </c>
      <c r="S205" t="s">
        <v>3975</v>
      </c>
      <c r="T205" t="s">
        <v>3976</v>
      </c>
      <c r="U205" s="7" t="str">
        <f t="shared" si="19"/>
        <v>hp_142571;atk_645120;hit_500000;miss_92;cirt_0;cirtSub_-3500</v>
      </c>
    </row>
    <row r="206" spans="1:21" x14ac:dyDescent="0.15">
      <c r="A206" s="16">
        <v>320079</v>
      </c>
      <c r="B206" s="16" t="s">
        <v>227</v>
      </c>
      <c r="C206" s="16" t="s">
        <v>227</v>
      </c>
      <c r="D206" s="16">
        <v>1</v>
      </c>
      <c r="E206" s="16">
        <v>2</v>
      </c>
      <c r="F206" s="17">
        <v>184</v>
      </c>
      <c r="G206" s="19" t="s">
        <v>3967</v>
      </c>
      <c r="H206" s="19">
        <v>387072</v>
      </c>
      <c r="I206" s="18">
        <f t="shared" si="15"/>
        <v>251596</v>
      </c>
      <c r="J206" s="19"/>
      <c r="K206" t="s">
        <v>3968</v>
      </c>
      <c r="L206">
        <v>1548288</v>
      </c>
      <c r="M206">
        <f t="shared" si="16"/>
        <v>774144</v>
      </c>
      <c r="O206" t="str">
        <f t="shared" si="17"/>
        <v>hp_251596</v>
      </c>
      <c r="P206" t="str">
        <f t="shared" si="18"/>
        <v>atk_774144</v>
      </c>
      <c r="Q206" t="s">
        <v>3973</v>
      </c>
      <c r="R206" t="s">
        <v>4068</v>
      </c>
      <c r="S206" t="s">
        <v>3975</v>
      </c>
      <c r="T206" t="s">
        <v>3976</v>
      </c>
      <c r="U206" s="7" t="str">
        <f t="shared" si="19"/>
        <v>hp_251596;atk_774144;hit_500000;miss_92;cirt_0;cirtSub_-3500</v>
      </c>
    </row>
    <row r="207" spans="1:21" x14ac:dyDescent="0.15">
      <c r="A207" s="16">
        <v>320080</v>
      </c>
      <c r="B207" s="16" t="s">
        <v>227</v>
      </c>
      <c r="C207" s="16" t="s">
        <v>227</v>
      </c>
      <c r="D207" s="16">
        <v>1</v>
      </c>
      <c r="E207" s="16">
        <v>2</v>
      </c>
      <c r="F207" s="17">
        <v>184</v>
      </c>
      <c r="G207" s="19" t="s">
        <v>3967</v>
      </c>
      <c r="H207" s="19">
        <v>387072</v>
      </c>
      <c r="I207" s="18">
        <f t="shared" si="15"/>
        <v>251596</v>
      </c>
      <c r="J207" s="19"/>
      <c r="K207" t="s">
        <v>3968</v>
      </c>
      <c r="L207">
        <v>1548288</v>
      </c>
      <c r="M207">
        <f t="shared" si="16"/>
        <v>774144</v>
      </c>
      <c r="O207" t="str">
        <f t="shared" si="17"/>
        <v>hp_251596</v>
      </c>
      <c r="P207" t="str">
        <f t="shared" si="18"/>
        <v>atk_774144</v>
      </c>
      <c r="Q207" t="s">
        <v>3973</v>
      </c>
      <c r="R207" t="s">
        <v>4068</v>
      </c>
      <c r="S207" t="s">
        <v>3975</v>
      </c>
      <c r="T207" t="s">
        <v>3976</v>
      </c>
      <c r="U207" s="7" t="str">
        <f t="shared" si="19"/>
        <v>hp_251596;atk_774144;hit_500000;miss_92;cirt_0;cirtSub_-3500</v>
      </c>
    </row>
    <row r="208" spans="1:21" x14ac:dyDescent="0.15">
      <c r="A208" s="16">
        <v>320081</v>
      </c>
      <c r="B208" s="16" t="s">
        <v>226</v>
      </c>
      <c r="C208" s="16" t="s">
        <v>226</v>
      </c>
      <c r="D208" s="16">
        <v>1</v>
      </c>
      <c r="E208" s="16">
        <v>2</v>
      </c>
      <c r="F208" s="17">
        <v>188</v>
      </c>
      <c r="G208" s="19" t="s">
        <v>3967</v>
      </c>
      <c r="H208" s="19">
        <v>219340</v>
      </c>
      <c r="I208" s="18">
        <f t="shared" si="15"/>
        <v>142571</v>
      </c>
      <c r="J208" s="19"/>
      <c r="K208" t="s">
        <v>3968</v>
      </c>
      <c r="L208">
        <v>1290240</v>
      </c>
      <c r="M208">
        <f t="shared" si="16"/>
        <v>645120</v>
      </c>
      <c r="O208" t="str">
        <f t="shared" si="17"/>
        <v>hp_142571</v>
      </c>
      <c r="P208" t="str">
        <f t="shared" si="18"/>
        <v>atk_645120</v>
      </c>
      <c r="Q208" t="s">
        <v>3973</v>
      </c>
      <c r="R208" t="s">
        <v>4069</v>
      </c>
      <c r="S208" t="s">
        <v>3975</v>
      </c>
      <c r="T208" t="s">
        <v>3976</v>
      </c>
      <c r="U208" s="7" t="str">
        <f t="shared" si="19"/>
        <v>hp_142571;atk_645120;hit_500000;miss_94;cirt_0;cirtSub_-3500</v>
      </c>
    </row>
    <row r="209" spans="1:21" x14ac:dyDescent="0.15">
      <c r="A209" s="16">
        <v>320082</v>
      </c>
      <c r="B209" s="16" t="s">
        <v>227</v>
      </c>
      <c r="C209" s="16" t="s">
        <v>227</v>
      </c>
      <c r="D209" s="16">
        <v>1</v>
      </c>
      <c r="E209" s="16">
        <v>2</v>
      </c>
      <c r="F209" s="17">
        <v>188</v>
      </c>
      <c r="G209" s="19" t="s">
        <v>3967</v>
      </c>
      <c r="H209" s="19">
        <v>387072</v>
      </c>
      <c r="I209" s="18">
        <f t="shared" si="15"/>
        <v>251596</v>
      </c>
      <c r="J209" s="19"/>
      <c r="K209" t="s">
        <v>3968</v>
      </c>
      <c r="L209">
        <v>1548288</v>
      </c>
      <c r="M209">
        <f t="shared" si="16"/>
        <v>774144</v>
      </c>
      <c r="O209" t="str">
        <f t="shared" si="17"/>
        <v>hp_251596</v>
      </c>
      <c r="P209" t="str">
        <f t="shared" si="18"/>
        <v>atk_774144</v>
      </c>
      <c r="Q209" t="s">
        <v>3973</v>
      </c>
      <c r="R209" t="s">
        <v>4069</v>
      </c>
      <c r="S209" t="s">
        <v>3975</v>
      </c>
      <c r="T209" t="s">
        <v>3976</v>
      </c>
      <c r="U209" s="7" t="str">
        <f t="shared" si="19"/>
        <v>hp_251596;atk_774144;hit_500000;miss_94;cirt_0;cirtSub_-3500</v>
      </c>
    </row>
    <row r="210" spans="1:21" x14ac:dyDescent="0.15">
      <c r="A210" s="16">
        <v>320083</v>
      </c>
      <c r="B210" s="16" t="s">
        <v>227</v>
      </c>
      <c r="C210" s="16" t="s">
        <v>227</v>
      </c>
      <c r="D210" s="16">
        <v>1</v>
      </c>
      <c r="E210" s="16">
        <v>2</v>
      </c>
      <c r="F210" s="17">
        <v>188</v>
      </c>
      <c r="G210" s="19" t="s">
        <v>3967</v>
      </c>
      <c r="H210" s="19">
        <v>387072</v>
      </c>
      <c r="I210" s="18">
        <f t="shared" si="15"/>
        <v>251596</v>
      </c>
      <c r="J210" s="19"/>
      <c r="K210" t="s">
        <v>3968</v>
      </c>
      <c r="L210">
        <v>1548288</v>
      </c>
      <c r="M210">
        <f t="shared" si="16"/>
        <v>774144</v>
      </c>
      <c r="O210" t="str">
        <f t="shared" si="17"/>
        <v>hp_251596</v>
      </c>
      <c r="P210" t="str">
        <f t="shared" si="18"/>
        <v>atk_774144</v>
      </c>
      <c r="Q210" t="s">
        <v>3973</v>
      </c>
      <c r="R210" t="s">
        <v>4069</v>
      </c>
      <c r="S210" t="s">
        <v>3975</v>
      </c>
      <c r="T210" t="s">
        <v>3976</v>
      </c>
      <c r="U210" s="7" t="str">
        <f t="shared" si="19"/>
        <v>hp_251596;atk_774144;hit_500000;miss_94;cirt_0;cirtSub_-3500</v>
      </c>
    </row>
    <row r="211" spans="1:21" x14ac:dyDescent="0.15">
      <c r="A211" s="16">
        <v>320084</v>
      </c>
      <c r="B211" s="16" t="s">
        <v>226</v>
      </c>
      <c r="C211" s="16" t="s">
        <v>226</v>
      </c>
      <c r="D211" s="16">
        <v>1</v>
      </c>
      <c r="E211" s="16">
        <v>2</v>
      </c>
      <c r="F211" s="17">
        <v>192</v>
      </c>
      <c r="G211" s="19" t="s">
        <v>3967</v>
      </c>
      <c r="H211" s="19">
        <v>219340</v>
      </c>
      <c r="I211" s="18">
        <f t="shared" si="15"/>
        <v>142571</v>
      </c>
      <c r="J211" s="19"/>
      <c r="K211" t="s">
        <v>3968</v>
      </c>
      <c r="L211">
        <v>1290240</v>
      </c>
      <c r="M211">
        <f t="shared" si="16"/>
        <v>645120</v>
      </c>
      <c r="O211" t="str">
        <f t="shared" si="17"/>
        <v>hp_142571</v>
      </c>
      <c r="P211" t="str">
        <f t="shared" si="18"/>
        <v>atk_645120</v>
      </c>
      <c r="Q211" t="s">
        <v>3973</v>
      </c>
      <c r="R211" t="s">
        <v>4070</v>
      </c>
      <c r="S211" t="s">
        <v>3975</v>
      </c>
      <c r="T211" t="s">
        <v>3976</v>
      </c>
      <c r="U211" s="7" t="str">
        <f t="shared" si="19"/>
        <v>hp_142571;atk_645120;hit_500000;miss_96;cirt_0;cirtSub_-3500</v>
      </c>
    </row>
    <row r="212" spans="1:21" x14ac:dyDescent="0.15">
      <c r="A212" s="16">
        <v>320085</v>
      </c>
      <c r="B212" s="16" t="s">
        <v>227</v>
      </c>
      <c r="C212" s="16" t="s">
        <v>227</v>
      </c>
      <c r="D212" s="16">
        <v>1</v>
      </c>
      <c r="E212" s="16">
        <v>2</v>
      </c>
      <c r="F212" s="17">
        <v>192</v>
      </c>
      <c r="G212" s="19" t="s">
        <v>3967</v>
      </c>
      <c r="H212" s="19">
        <v>387072</v>
      </c>
      <c r="I212" s="18">
        <f t="shared" si="15"/>
        <v>251596</v>
      </c>
      <c r="J212" s="19"/>
      <c r="K212" t="s">
        <v>3968</v>
      </c>
      <c r="L212">
        <v>1548288</v>
      </c>
      <c r="M212">
        <f t="shared" si="16"/>
        <v>774144</v>
      </c>
      <c r="O212" t="str">
        <f t="shared" si="17"/>
        <v>hp_251596</v>
      </c>
      <c r="P212" t="str">
        <f t="shared" si="18"/>
        <v>atk_774144</v>
      </c>
      <c r="Q212" t="s">
        <v>3973</v>
      </c>
      <c r="R212" t="s">
        <v>4070</v>
      </c>
      <c r="S212" t="s">
        <v>3975</v>
      </c>
      <c r="T212" t="s">
        <v>3976</v>
      </c>
      <c r="U212" s="7" t="str">
        <f t="shared" si="19"/>
        <v>hp_251596;atk_774144;hit_500000;miss_96;cirt_0;cirtSub_-3500</v>
      </c>
    </row>
    <row r="213" spans="1:21" x14ac:dyDescent="0.15">
      <c r="A213" s="16">
        <v>320086</v>
      </c>
      <c r="B213" s="16" t="s">
        <v>227</v>
      </c>
      <c r="C213" s="16" t="s">
        <v>227</v>
      </c>
      <c r="D213" s="16">
        <v>1</v>
      </c>
      <c r="E213" s="16">
        <v>2</v>
      </c>
      <c r="F213" s="17">
        <v>192</v>
      </c>
      <c r="G213" s="19" t="s">
        <v>3967</v>
      </c>
      <c r="H213" s="19">
        <v>387072</v>
      </c>
      <c r="I213" s="18">
        <f t="shared" si="15"/>
        <v>251596</v>
      </c>
      <c r="J213" s="19"/>
      <c r="K213" t="s">
        <v>3968</v>
      </c>
      <c r="L213">
        <v>1548288</v>
      </c>
      <c r="M213">
        <f t="shared" si="16"/>
        <v>774144</v>
      </c>
      <c r="O213" t="str">
        <f t="shared" si="17"/>
        <v>hp_251596</v>
      </c>
      <c r="P213" t="str">
        <f t="shared" si="18"/>
        <v>atk_774144</v>
      </c>
      <c r="Q213" t="s">
        <v>3973</v>
      </c>
      <c r="R213" t="s">
        <v>4070</v>
      </c>
      <c r="S213" t="s">
        <v>3975</v>
      </c>
      <c r="T213" t="s">
        <v>3976</v>
      </c>
      <c r="U213" s="7" t="str">
        <f t="shared" si="19"/>
        <v>hp_251596;atk_774144;hit_500000;miss_96;cirt_0;cirtSub_-3500</v>
      </c>
    </row>
    <row r="214" spans="1:21" x14ac:dyDescent="0.15">
      <c r="A214" s="16">
        <v>320087</v>
      </c>
      <c r="B214" s="16" t="s">
        <v>226</v>
      </c>
      <c r="C214" s="16" t="s">
        <v>226</v>
      </c>
      <c r="D214" s="16">
        <v>1</v>
      </c>
      <c r="E214" s="16">
        <v>2</v>
      </c>
      <c r="F214" s="17">
        <v>196</v>
      </c>
      <c r="G214" s="19" t="s">
        <v>3967</v>
      </c>
      <c r="H214" s="19">
        <v>219340</v>
      </c>
      <c r="I214" s="18">
        <f t="shared" si="15"/>
        <v>142571</v>
      </c>
      <c r="J214" s="19"/>
      <c r="K214" t="s">
        <v>3968</v>
      </c>
      <c r="L214">
        <v>1290240</v>
      </c>
      <c r="M214">
        <f t="shared" si="16"/>
        <v>645120</v>
      </c>
      <c r="O214" t="str">
        <f t="shared" si="17"/>
        <v>hp_142571</v>
      </c>
      <c r="P214" t="str">
        <f t="shared" si="18"/>
        <v>atk_645120</v>
      </c>
      <c r="Q214" t="s">
        <v>3973</v>
      </c>
      <c r="R214" t="s">
        <v>4071</v>
      </c>
      <c r="S214" t="s">
        <v>3975</v>
      </c>
      <c r="T214" t="s">
        <v>3976</v>
      </c>
      <c r="U214" s="7" t="str">
        <f t="shared" si="19"/>
        <v>hp_142571;atk_645120;hit_500000;miss_98;cirt_0;cirtSub_-3500</v>
      </c>
    </row>
    <row r="215" spans="1:21" x14ac:dyDescent="0.15">
      <c r="A215" s="16">
        <v>320088</v>
      </c>
      <c r="B215" s="16" t="s">
        <v>227</v>
      </c>
      <c r="C215" s="16" t="s">
        <v>227</v>
      </c>
      <c r="D215" s="16">
        <v>1</v>
      </c>
      <c r="E215" s="16">
        <v>2</v>
      </c>
      <c r="F215" s="17">
        <v>196</v>
      </c>
      <c r="G215" s="19" t="s">
        <v>3967</v>
      </c>
      <c r="H215" s="19">
        <v>387072</v>
      </c>
      <c r="I215" s="18">
        <f t="shared" si="15"/>
        <v>251596</v>
      </c>
      <c r="J215" s="19"/>
      <c r="K215" t="s">
        <v>3968</v>
      </c>
      <c r="L215">
        <v>1548288</v>
      </c>
      <c r="M215">
        <f t="shared" si="16"/>
        <v>774144</v>
      </c>
      <c r="O215" t="str">
        <f t="shared" si="17"/>
        <v>hp_251596</v>
      </c>
      <c r="P215" t="str">
        <f t="shared" si="18"/>
        <v>atk_774144</v>
      </c>
      <c r="Q215" t="s">
        <v>3973</v>
      </c>
      <c r="R215" t="s">
        <v>4071</v>
      </c>
      <c r="S215" t="s">
        <v>3975</v>
      </c>
      <c r="T215" t="s">
        <v>3976</v>
      </c>
      <c r="U215" s="7" t="str">
        <f t="shared" si="19"/>
        <v>hp_251596;atk_774144;hit_500000;miss_98;cirt_0;cirtSub_-3500</v>
      </c>
    </row>
    <row r="216" spans="1:21" x14ac:dyDescent="0.15">
      <c r="A216" s="16">
        <v>320089</v>
      </c>
      <c r="B216" s="16" t="s">
        <v>227</v>
      </c>
      <c r="C216" s="16" t="s">
        <v>227</v>
      </c>
      <c r="D216" s="16">
        <v>1</v>
      </c>
      <c r="E216" s="16">
        <v>2</v>
      </c>
      <c r="F216" s="17">
        <v>196</v>
      </c>
      <c r="G216" s="19" t="s">
        <v>3967</v>
      </c>
      <c r="H216" s="19">
        <v>387072</v>
      </c>
      <c r="I216" s="18">
        <f t="shared" si="15"/>
        <v>251596</v>
      </c>
      <c r="J216" s="19"/>
      <c r="K216" t="s">
        <v>3968</v>
      </c>
      <c r="L216">
        <v>1548288</v>
      </c>
      <c r="M216">
        <f t="shared" si="16"/>
        <v>774144</v>
      </c>
      <c r="O216" t="str">
        <f t="shared" si="17"/>
        <v>hp_251596</v>
      </c>
      <c r="P216" t="str">
        <f t="shared" si="18"/>
        <v>atk_774144</v>
      </c>
      <c r="Q216" t="s">
        <v>3973</v>
      </c>
      <c r="R216" t="s">
        <v>4071</v>
      </c>
      <c r="S216" t="s">
        <v>3975</v>
      </c>
      <c r="T216" t="s">
        <v>3976</v>
      </c>
      <c r="U216" s="7" t="str">
        <f t="shared" si="19"/>
        <v>hp_251596;atk_774144;hit_500000;miss_98;cirt_0;cirtSub_-3500</v>
      </c>
    </row>
    <row r="217" spans="1:21" x14ac:dyDescent="0.15">
      <c r="A217" s="16">
        <v>320090</v>
      </c>
      <c r="B217" s="16" t="s">
        <v>226</v>
      </c>
      <c r="C217" s="16" t="s">
        <v>226</v>
      </c>
      <c r="D217" s="16">
        <v>1</v>
      </c>
      <c r="E217" s="16">
        <v>2</v>
      </c>
      <c r="F217" s="17">
        <v>200</v>
      </c>
      <c r="G217" s="19" t="s">
        <v>3967</v>
      </c>
      <c r="H217" s="19">
        <v>246958</v>
      </c>
      <c r="I217" s="18">
        <f t="shared" si="15"/>
        <v>160522</v>
      </c>
      <c r="J217" s="19"/>
      <c r="K217" t="s">
        <v>3968</v>
      </c>
      <c r="L217">
        <v>1452695</v>
      </c>
      <c r="M217">
        <f t="shared" si="16"/>
        <v>726347</v>
      </c>
      <c r="O217" t="str">
        <f t="shared" si="17"/>
        <v>hp_160522</v>
      </c>
      <c r="P217" t="str">
        <f t="shared" si="18"/>
        <v>atk_726347</v>
      </c>
      <c r="Q217" t="s">
        <v>3973</v>
      </c>
      <c r="R217" t="s">
        <v>3997</v>
      </c>
      <c r="S217" t="s">
        <v>3975</v>
      </c>
      <c r="T217" t="s">
        <v>3976</v>
      </c>
      <c r="U217" s="7" t="str">
        <f t="shared" si="19"/>
        <v>hp_160522;atk_726347;hit_500000;miss_100;cirt_0;cirtSub_-3500</v>
      </c>
    </row>
    <row r="218" spans="1:21" x14ac:dyDescent="0.15">
      <c r="A218" s="16">
        <v>320091</v>
      </c>
      <c r="B218" s="16" t="s">
        <v>227</v>
      </c>
      <c r="C218" s="16" t="s">
        <v>227</v>
      </c>
      <c r="D218" s="16">
        <v>1</v>
      </c>
      <c r="E218" s="16">
        <v>2</v>
      </c>
      <c r="F218" s="17">
        <v>200</v>
      </c>
      <c r="G218" s="19" t="s">
        <v>3967</v>
      </c>
      <c r="H218" s="19">
        <v>435808</v>
      </c>
      <c r="I218" s="18">
        <f t="shared" si="15"/>
        <v>283275</v>
      </c>
      <c r="J218" s="19"/>
      <c r="K218" t="s">
        <v>3968</v>
      </c>
      <c r="L218">
        <v>1743232</v>
      </c>
      <c r="M218">
        <f t="shared" si="16"/>
        <v>871616</v>
      </c>
      <c r="O218" t="str">
        <f t="shared" si="17"/>
        <v>hp_283275</v>
      </c>
      <c r="P218" t="str">
        <f t="shared" si="18"/>
        <v>atk_871616</v>
      </c>
      <c r="Q218" t="s">
        <v>3973</v>
      </c>
      <c r="R218" t="s">
        <v>3997</v>
      </c>
      <c r="S218" t="s">
        <v>3975</v>
      </c>
      <c r="T218" t="s">
        <v>3976</v>
      </c>
      <c r="U218" s="7" t="str">
        <f t="shared" si="19"/>
        <v>hp_283275;atk_871616;hit_500000;miss_100;cirt_0;cirtSub_-3500</v>
      </c>
    </row>
    <row r="219" spans="1:21" x14ac:dyDescent="0.15">
      <c r="A219" s="16">
        <v>320092</v>
      </c>
      <c r="B219" s="16" t="s">
        <v>227</v>
      </c>
      <c r="C219" s="16" t="s">
        <v>227</v>
      </c>
      <c r="D219" s="16">
        <v>1</v>
      </c>
      <c r="E219" s="16">
        <v>2</v>
      </c>
      <c r="F219" s="17">
        <v>200</v>
      </c>
      <c r="G219" s="19" t="s">
        <v>3967</v>
      </c>
      <c r="H219" s="19">
        <v>435808</v>
      </c>
      <c r="I219" s="18">
        <f t="shared" si="15"/>
        <v>283275</v>
      </c>
      <c r="J219" s="19"/>
      <c r="K219" t="s">
        <v>3968</v>
      </c>
      <c r="L219">
        <v>1743232</v>
      </c>
      <c r="M219">
        <f t="shared" si="16"/>
        <v>871616</v>
      </c>
      <c r="O219" t="str">
        <f t="shared" si="17"/>
        <v>hp_283275</v>
      </c>
      <c r="P219" t="str">
        <f t="shared" si="18"/>
        <v>atk_871616</v>
      </c>
      <c r="Q219" t="s">
        <v>3973</v>
      </c>
      <c r="R219" t="s">
        <v>3997</v>
      </c>
      <c r="S219" t="s">
        <v>3975</v>
      </c>
      <c r="T219" t="s">
        <v>3976</v>
      </c>
      <c r="U219" s="7" t="str">
        <f t="shared" si="19"/>
        <v>hp_283275;atk_871616;hit_500000;miss_100;cirt_0;cirtSub_-3500</v>
      </c>
    </row>
    <row r="220" spans="1:21" x14ac:dyDescent="0.15">
      <c r="A220" s="16">
        <v>320093</v>
      </c>
      <c r="B220" s="16" t="s">
        <v>226</v>
      </c>
      <c r="C220" s="16" t="s">
        <v>226</v>
      </c>
      <c r="D220" s="16">
        <v>1</v>
      </c>
      <c r="E220" s="16">
        <v>2</v>
      </c>
      <c r="F220" s="17">
        <v>205</v>
      </c>
      <c r="G220" s="19" t="s">
        <v>3967</v>
      </c>
      <c r="H220" s="19">
        <v>263421</v>
      </c>
      <c r="I220" s="18">
        <f t="shared" si="15"/>
        <v>171223</v>
      </c>
      <c r="J220" s="19"/>
      <c r="K220" t="s">
        <v>3968</v>
      </c>
      <c r="L220">
        <v>1549540</v>
      </c>
      <c r="M220">
        <f t="shared" si="16"/>
        <v>774770</v>
      </c>
      <c r="O220" t="str">
        <f t="shared" si="17"/>
        <v>hp_171223</v>
      </c>
      <c r="P220" t="str">
        <f t="shared" si="18"/>
        <v>atk_774770</v>
      </c>
      <c r="Q220" t="s">
        <v>3973</v>
      </c>
      <c r="R220" t="s">
        <v>4072</v>
      </c>
      <c r="S220" t="s">
        <v>3975</v>
      </c>
      <c r="T220" t="s">
        <v>3976</v>
      </c>
      <c r="U220" s="7" t="str">
        <f t="shared" si="19"/>
        <v>hp_171223;atk_774770;hit_500000;miss_102;cirt_0;cirtSub_-3500</v>
      </c>
    </row>
    <row r="221" spans="1:21" x14ac:dyDescent="0.15">
      <c r="A221" s="16">
        <v>320094</v>
      </c>
      <c r="B221" s="16" t="s">
        <v>227</v>
      </c>
      <c r="C221" s="16" t="s">
        <v>227</v>
      </c>
      <c r="D221" s="16">
        <v>1</v>
      </c>
      <c r="E221" s="16">
        <v>2</v>
      </c>
      <c r="F221" s="17">
        <v>205</v>
      </c>
      <c r="G221" s="19" t="s">
        <v>3967</v>
      </c>
      <c r="H221" s="19">
        <v>464862</v>
      </c>
      <c r="I221" s="18">
        <f t="shared" si="15"/>
        <v>302160</v>
      </c>
      <c r="J221" s="19"/>
      <c r="K221" t="s">
        <v>3968</v>
      </c>
      <c r="L221">
        <v>1859448</v>
      </c>
      <c r="M221">
        <f t="shared" si="16"/>
        <v>929724</v>
      </c>
      <c r="O221" t="str">
        <f t="shared" si="17"/>
        <v>hp_302160</v>
      </c>
      <c r="P221" t="str">
        <f t="shared" si="18"/>
        <v>atk_929724</v>
      </c>
      <c r="Q221" t="s">
        <v>3973</v>
      </c>
      <c r="R221" t="s">
        <v>4072</v>
      </c>
      <c r="S221" t="s">
        <v>3975</v>
      </c>
      <c r="T221" t="s">
        <v>3976</v>
      </c>
      <c r="U221" s="7" t="str">
        <f t="shared" si="19"/>
        <v>hp_302160;atk_929724;hit_500000;miss_102;cirt_0;cirtSub_-3500</v>
      </c>
    </row>
    <row r="222" spans="1:21" x14ac:dyDescent="0.15">
      <c r="A222" s="16">
        <v>320095</v>
      </c>
      <c r="B222" s="16" t="s">
        <v>227</v>
      </c>
      <c r="C222" s="16" t="s">
        <v>227</v>
      </c>
      <c r="D222" s="16">
        <v>1</v>
      </c>
      <c r="E222" s="16">
        <v>2</v>
      </c>
      <c r="F222" s="17">
        <v>205</v>
      </c>
      <c r="G222" s="19" t="s">
        <v>3967</v>
      </c>
      <c r="H222" s="19">
        <v>464862</v>
      </c>
      <c r="I222" s="18">
        <f t="shared" si="15"/>
        <v>302160</v>
      </c>
      <c r="J222" s="19"/>
      <c r="K222" t="s">
        <v>3968</v>
      </c>
      <c r="L222">
        <v>1859448</v>
      </c>
      <c r="M222">
        <f t="shared" si="16"/>
        <v>929724</v>
      </c>
      <c r="O222" t="str">
        <f t="shared" si="17"/>
        <v>hp_302160</v>
      </c>
      <c r="P222" t="str">
        <f t="shared" si="18"/>
        <v>atk_929724</v>
      </c>
      <c r="Q222" t="s">
        <v>3973</v>
      </c>
      <c r="R222" t="s">
        <v>4072</v>
      </c>
      <c r="S222" t="s">
        <v>3975</v>
      </c>
      <c r="T222" t="s">
        <v>3976</v>
      </c>
      <c r="U222" s="7" t="str">
        <f t="shared" si="19"/>
        <v>hp_302160;atk_929724;hit_500000;miss_102;cirt_0;cirtSub_-3500</v>
      </c>
    </row>
    <row r="223" spans="1:21" x14ac:dyDescent="0.15">
      <c r="A223" s="16">
        <v>320096</v>
      </c>
      <c r="B223" s="16" t="s">
        <v>226</v>
      </c>
      <c r="C223" s="16" t="s">
        <v>226</v>
      </c>
      <c r="D223" s="16">
        <v>1</v>
      </c>
      <c r="E223" s="16">
        <v>2</v>
      </c>
      <c r="F223" s="17">
        <v>210</v>
      </c>
      <c r="G223" s="19" t="s">
        <v>3967</v>
      </c>
      <c r="H223" s="19">
        <v>263421</v>
      </c>
      <c r="I223" s="18">
        <f t="shared" si="15"/>
        <v>171223</v>
      </c>
      <c r="J223" s="19"/>
      <c r="K223" t="s">
        <v>3968</v>
      </c>
      <c r="L223">
        <v>1549540</v>
      </c>
      <c r="M223">
        <f t="shared" si="16"/>
        <v>774770</v>
      </c>
      <c r="O223" t="str">
        <f t="shared" si="17"/>
        <v>hp_171223</v>
      </c>
      <c r="P223" t="str">
        <f t="shared" si="18"/>
        <v>atk_774770</v>
      </c>
      <c r="Q223" t="s">
        <v>3973</v>
      </c>
      <c r="R223" t="s">
        <v>3998</v>
      </c>
      <c r="S223" t="s">
        <v>3975</v>
      </c>
      <c r="T223" t="s">
        <v>3976</v>
      </c>
      <c r="U223" s="7" t="str">
        <f t="shared" si="19"/>
        <v>hp_171223;atk_774770;hit_500000;miss_105;cirt_0;cirtSub_-3500</v>
      </c>
    </row>
    <row r="224" spans="1:21" x14ac:dyDescent="0.15">
      <c r="A224" s="16">
        <v>320097</v>
      </c>
      <c r="B224" s="16" t="s">
        <v>227</v>
      </c>
      <c r="C224" s="16" t="s">
        <v>227</v>
      </c>
      <c r="D224" s="16">
        <v>1</v>
      </c>
      <c r="E224" s="16">
        <v>2</v>
      </c>
      <c r="F224" s="17">
        <v>210</v>
      </c>
      <c r="G224" s="19" t="s">
        <v>3967</v>
      </c>
      <c r="H224" s="19">
        <v>464862</v>
      </c>
      <c r="I224" s="18">
        <f t="shared" si="15"/>
        <v>302160</v>
      </c>
      <c r="J224" s="19"/>
      <c r="K224" t="s">
        <v>3968</v>
      </c>
      <c r="L224">
        <v>1859448</v>
      </c>
      <c r="M224">
        <f t="shared" si="16"/>
        <v>929724</v>
      </c>
      <c r="O224" t="str">
        <f t="shared" si="17"/>
        <v>hp_302160</v>
      </c>
      <c r="P224" t="str">
        <f t="shared" si="18"/>
        <v>atk_929724</v>
      </c>
      <c r="Q224" t="s">
        <v>3973</v>
      </c>
      <c r="R224" t="s">
        <v>3998</v>
      </c>
      <c r="S224" t="s">
        <v>3975</v>
      </c>
      <c r="T224" t="s">
        <v>3976</v>
      </c>
      <c r="U224" s="7" t="str">
        <f t="shared" si="19"/>
        <v>hp_302160;atk_929724;hit_500000;miss_105;cirt_0;cirtSub_-3500</v>
      </c>
    </row>
    <row r="225" spans="1:21" x14ac:dyDescent="0.15">
      <c r="A225" s="16">
        <v>320098</v>
      </c>
      <c r="B225" s="16" t="s">
        <v>227</v>
      </c>
      <c r="C225" s="16" t="s">
        <v>227</v>
      </c>
      <c r="D225" s="16">
        <v>1</v>
      </c>
      <c r="E225" s="16">
        <v>2</v>
      </c>
      <c r="F225" s="17">
        <v>210</v>
      </c>
      <c r="G225" s="19" t="s">
        <v>3967</v>
      </c>
      <c r="H225" s="19">
        <v>464862</v>
      </c>
      <c r="I225" s="18">
        <f t="shared" si="15"/>
        <v>302160</v>
      </c>
      <c r="J225" s="19"/>
      <c r="K225" t="s">
        <v>3968</v>
      </c>
      <c r="L225">
        <v>1859448</v>
      </c>
      <c r="M225">
        <f t="shared" si="16"/>
        <v>929724</v>
      </c>
      <c r="O225" t="str">
        <f t="shared" si="17"/>
        <v>hp_302160</v>
      </c>
      <c r="P225" t="str">
        <f t="shared" si="18"/>
        <v>atk_929724</v>
      </c>
      <c r="Q225" t="s">
        <v>3973</v>
      </c>
      <c r="R225" t="s">
        <v>3998</v>
      </c>
      <c r="S225" t="s">
        <v>3975</v>
      </c>
      <c r="T225" t="s">
        <v>3976</v>
      </c>
      <c r="U225" s="7" t="str">
        <f t="shared" si="19"/>
        <v>hp_302160;atk_929724;hit_500000;miss_105;cirt_0;cirtSub_-3500</v>
      </c>
    </row>
    <row r="226" spans="1:21" x14ac:dyDescent="0.15">
      <c r="A226" s="16">
        <v>320099</v>
      </c>
      <c r="B226" s="16" t="s">
        <v>226</v>
      </c>
      <c r="C226" s="16" t="s">
        <v>226</v>
      </c>
      <c r="D226" s="16">
        <v>1</v>
      </c>
      <c r="E226" s="16">
        <v>2</v>
      </c>
      <c r="F226" s="17">
        <v>215</v>
      </c>
      <c r="G226" s="19" t="s">
        <v>3967</v>
      </c>
      <c r="H226" s="19">
        <v>263421</v>
      </c>
      <c r="I226" s="18">
        <f t="shared" si="15"/>
        <v>171223</v>
      </c>
      <c r="J226" s="19"/>
      <c r="K226" t="s">
        <v>3968</v>
      </c>
      <c r="L226">
        <v>1549540</v>
      </c>
      <c r="M226">
        <f t="shared" si="16"/>
        <v>774770</v>
      </c>
      <c r="O226" t="str">
        <f t="shared" si="17"/>
        <v>hp_171223</v>
      </c>
      <c r="P226" t="str">
        <f t="shared" si="18"/>
        <v>atk_774770</v>
      </c>
      <c r="Q226" t="s">
        <v>3973</v>
      </c>
      <c r="R226" t="s">
        <v>4073</v>
      </c>
      <c r="S226" t="s">
        <v>3975</v>
      </c>
      <c r="T226" t="s">
        <v>3976</v>
      </c>
      <c r="U226" s="7" t="str">
        <f t="shared" si="19"/>
        <v>hp_171223;atk_774770;hit_500000;miss_107;cirt_0;cirtSub_-3500</v>
      </c>
    </row>
    <row r="227" spans="1:21" x14ac:dyDescent="0.15">
      <c r="A227" s="16">
        <v>320100</v>
      </c>
      <c r="B227" s="16" t="s">
        <v>227</v>
      </c>
      <c r="C227" s="16" t="s">
        <v>227</v>
      </c>
      <c r="D227" s="16">
        <v>1</v>
      </c>
      <c r="E227" s="16">
        <v>2</v>
      </c>
      <c r="F227" s="17">
        <v>215</v>
      </c>
      <c r="G227" s="19" t="s">
        <v>3967</v>
      </c>
      <c r="H227" s="19">
        <v>464862</v>
      </c>
      <c r="I227" s="18">
        <f t="shared" si="15"/>
        <v>302160</v>
      </c>
      <c r="J227" s="19"/>
      <c r="K227" t="s">
        <v>3968</v>
      </c>
      <c r="L227">
        <v>1859448</v>
      </c>
      <c r="M227">
        <f t="shared" si="16"/>
        <v>929724</v>
      </c>
      <c r="O227" t="str">
        <f t="shared" si="17"/>
        <v>hp_302160</v>
      </c>
      <c r="P227" t="str">
        <f t="shared" si="18"/>
        <v>atk_929724</v>
      </c>
      <c r="Q227" t="s">
        <v>3973</v>
      </c>
      <c r="R227" t="s">
        <v>4073</v>
      </c>
      <c r="S227" t="s">
        <v>3975</v>
      </c>
      <c r="T227" t="s">
        <v>3976</v>
      </c>
      <c r="U227" s="7" t="str">
        <f t="shared" si="19"/>
        <v>hp_302160;atk_929724;hit_500000;miss_107;cirt_0;cirtSub_-3500</v>
      </c>
    </row>
    <row r="228" spans="1:21" x14ac:dyDescent="0.15">
      <c r="A228" s="16">
        <v>320101</v>
      </c>
      <c r="B228" s="16" t="s">
        <v>227</v>
      </c>
      <c r="C228" s="16" t="s">
        <v>227</v>
      </c>
      <c r="D228" s="16">
        <v>1</v>
      </c>
      <c r="E228" s="16">
        <v>2</v>
      </c>
      <c r="F228" s="17">
        <v>215</v>
      </c>
      <c r="G228" s="19" t="s">
        <v>3967</v>
      </c>
      <c r="H228" s="19">
        <v>464862</v>
      </c>
      <c r="I228" s="18">
        <f t="shared" si="15"/>
        <v>302160</v>
      </c>
      <c r="J228" s="19"/>
      <c r="K228" t="s">
        <v>3968</v>
      </c>
      <c r="L228">
        <v>1859448</v>
      </c>
      <c r="M228">
        <f t="shared" si="16"/>
        <v>929724</v>
      </c>
      <c r="O228" t="str">
        <f t="shared" si="17"/>
        <v>hp_302160</v>
      </c>
      <c r="P228" t="str">
        <f t="shared" si="18"/>
        <v>atk_929724</v>
      </c>
      <c r="Q228" t="s">
        <v>3973</v>
      </c>
      <c r="R228" t="s">
        <v>4073</v>
      </c>
      <c r="S228" t="s">
        <v>3975</v>
      </c>
      <c r="T228" t="s">
        <v>3976</v>
      </c>
      <c r="U228" s="7" t="str">
        <f t="shared" si="19"/>
        <v>hp_302160;atk_929724;hit_500000;miss_107;cirt_0;cirtSub_-3500</v>
      </c>
    </row>
    <row r="229" spans="1:21" x14ac:dyDescent="0.15">
      <c r="A229" s="16">
        <v>320102</v>
      </c>
      <c r="B229" s="16" t="s">
        <v>226</v>
      </c>
      <c r="C229" s="16" t="s">
        <v>226</v>
      </c>
      <c r="D229" s="16">
        <v>1</v>
      </c>
      <c r="E229" s="16">
        <v>2</v>
      </c>
      <c r="F229" s="17">
        <v>220</v>
      </c>
      <c r="G229" s="19" t="s">
        <v>3967</v>
      </c>
      <c r="H229" s="19">
        <v>279885</v>
      </c>
      <c r="I229" s="18">
        <f t="shared" si="15"/>
        <v>181925</v>
      </c>
      <c r="J229" s="19"/>
      <c r="K229" t="s">
        <v>3968</v>
      </c>
      <c r="L229">
        <v>1646385</v>
      </c>
      <c r="M229">
        <f t="shared" si="16"/>
        <v>823192</v>
      </c>
      <c r="O229" t="str">
        <f t="shared" si="17"/>
        <v>hp_181925</v>
      </c>
      <c r="P229" t="str">
        <f t="shared" si="18"/>
        <v>atk_823192</v>
      </c>
      <c r="Q229" t="s">
        <v>3973</v>
      </c>
      <c r="R229" t="s">
        <v>3999</v>
      </c>
      <c r="S229" t="s">
        <v>3975</v>
      </c>
      <c r="T229" t="s">
        <v>3976</v>
      </c>
      <c r="U229" s="7" t="str">
        <f t="shared" si="19"/>
        <v>hp_181925;atk_823192;hit_500000;miss_110;cirt_0;cirtSub_-3500</v>
      </c>
    </row>
    <row r="230" spans="1:21" x14ac:dyDescent="0.15">
      <c r="A230" s="16">
        <v>320103</v>
      </c>
      <c r="B230" s="16" t="s">
        <v>227</v>
      </c>
      <c r="C230" s="16" t="s">
        <v>227</v>
      </c>
      <c r="D230" s="16">
        <v>1</v>
      </c>
      <c r="E230" s="16">
        <v>2</v>
      </c>
      <c r="F230" s="17">
        <v>220</v>
      </c>
      <c r="G230" s="19" t="s">
        <v>3967</v>
      </c>
      <c r="H230" s="19">
        <v>493915</v>
      </c>
      <c r="I230" s="18">
        <f t="shared" si="15"/>
        <v>321044</v>
      </c>
      <c r="J230" s="19"/>
      <c r="K230" t="s">
        <v>3968</v>
      </c>
      <c r="L230">
        <v>1975664</v>
      </c>
      <c r="M230">
        <f t="shared" si="16"/>
        <v>987832</v>
      </c>
      <c r="O230" t="str">
        <f t="shared" si="17"/>
        <v>hp_321044</v>
      </c>
      <c r="P230" t="str">
        <f t="shared" si="18"/>
        <v>atk_987832</v>
      </c>
      <c r="Q230" t="s">
        <v>3973</v>
      </c>
      <c r="R230" t="s">
        <v>3999</v>
      </c>
      <c r="S230" t="s">
        <v>3975</v>
      </c>
      <c r="T230" t="s">
        <v>3976</v>
      </c>
      <c r="U230" s="7" t="str">
        <f t="shared" si="19"/>
        <v>hp_321044;atk_987832;hit_500000;miss_110;cirt_0;cirtSub_-3500</v>
      </c>
    </row>
    <row r="231" spans="1:21" x14ac:dyDescent="0.15">
      <c r="A231" s="16">
        <v>320104</v>
      </c>
      <c r="B231" s="16" t="s">
        <v>227</v>
      </c>
      <c r="C231" s="16" t="s">
        <v>227</v>
      </c>
      <c r="D231" s="16">
        <v>1</v>
      </c>
      <c r="E231" s="16">
        <v>2</v>
      </c>
      <c r="F231" s="17">
        <v>220</v>
      </c>
      <c r="G231" s="19" t="s">
        <v>3967</v>
      </c>
      <c r="H231" s="19">
        <v>493915</v>
      </c>
      <c r="I231" s="18">
        <f t="shared" si="15"/>
        <v>321044</v>
      </c>
      <c r="J231" s="19"/>
      <c r="K231" t="s">
        <v>3968</v>
      </c>
      <c r="L231">
        <v>1975664</v>
      </c>
      <c r="M231">
        <f t="shared" si="16"/>
        <v>987832</v>
      </c>
      <c r="O231" t="str">
        <f t="shared" si="17"/>
        <v>hp_321044</v>
      </c>
      <c r="P231" t="str">
        <f t="shared" si="18"/>
        <v>atk_987832</v>
      </c>
      <c r="Q231" t="s">
        <v>3973</v>
      </c>
      <c r="R231" t="s">
        <v>3999</v>
      </c>
      <c r="S231" t="s">
        <v>3975</v>
      </c>
      <c r="T231" t="s">
        <v>3976</v>
      </c>
      <c r="U231" s="7" t="str">
        <f t="shared" si="19"/>
        <v>hp_321044;atk_987832;hit_500000;miss_110;cirt_0;cirtSub_-3500</v>
      </c>
    </row>
    <row r="232" spans="1:21" x14ac:dyDescent="0.15">
      <c r="A232" s="16">
        <v>320105</v>
      </c>
      <c r="B232" s="16" t="s">
        <v>226</v>
      </c>
      <c r="C232" s="16" t="s">
        <v>226</v>
      </c>
      <c r="D232" s="16">
        <v>1</v>
      </c>
      <c r="E232" s="16">
        <v>2</v>
      </c>
      <c r="F232" s="17">
        <v>225</v>
      </c>
      <c r="G232" s="19" t="s">
        <v>3967</v>
      </c>
      <c r="H232" s="19">
        <v>296349</v>
      </c>
      <c r="I232" s="18">
        <f t="shared" si="15"/>
        <v>192626</v>
      </c>
      <c r="J232" s="19"/>
      <c r="K232" t="s">
        <v>3968</v>
      </c>
      <c r="L232">
        <v>1743235</v>
      </c>
      <c r="M232">
        <f t="shared" si="16"/>
        <v>871617</v>
      </c>
      <c r="O232" t="str">
        <f t="shared" si="17"/>
        <v>hp_192626</v>
      </c>
      <c r="P232" t="str">
        <f t="shared" si="18"/>
        <v>atk_871617</v>
      </c>
      <c r="Q232" t="s">
        <v>3973</v>
      </c>
      <c r="R232" t="s">
        <v>4074</v>
      </c>
      <c r="S232" t="s">
        <v>3975</v>
      </c>
      <c r="T232" t="s">
        <v>3976</v>
      </c>
      <c r="U232" s="7" t="str">
        <f t="shared" si="19"/>
        <v>hp_192626;atk_871617;hit_500000;miss_112;cirt_0;cirtSub_-3500</v>
      </c>
    </row>
    <row r="233" spans="1:21" x14ac:dyDescent="0.15">
      <c r="A233" s="16">
        <v>320106</v>
      </c>
      <c r="B233" s="16" t="s">
        <v>227</v>
      </c>
      <c r="C233" s="16" t="s">
        <v>227</v>
      </c>
      <c r="D233" s="16">
        <v>1</v>
      </c>
      <c r="E233" s="16">
        <v>2</v>
      </c>
      <c r="F233" s="17">
        <v>225</v>
      </c>
      <c r="G233" s="19" t="s">
        <v>3967</v>
      </c>
      <c r="H233" s="19">
        <v>522970</v>
      </c>
      <c r="I233" s="18">
        <f t="shared" si="15"/>
        <v>339930</v>
      </c>
      <c r="J233" s="19"/>
      <c r="K233" t="s">
        <v>3968</v>
      </c>
      <c r="L233">
        <v>2091880</v>
      </c>
      <c r="M233">
        <f t="shared" si="16"/>
        <v>1045940</v>
      </c>
      <c r="O233" t="str">
        <f t="shared" si="17"/>
        <v>hp_339930</v>
      </c>
      <c r="P233" t="str">
        <f t="shared" si="18"/>
        <v>atk_1045940</v>
      </c>
      <c r="Q233" t="s">
        <v>3973</v>
      </c>
      <c r="R233" t="s">
        <v>4074</v>
      </c>
      <c r="S233" t="s">
        <v>3975</v>
      </c>
      <c r="T233" t="s">
        <v>3976</v>
      </c>
      <c r="U233" s="7" t="str">
        <f t="shared" si="19"/>
        <v>hp_339930;atk_1045940;hit_500000;miss_112;cirt_0;cirtSub_-3500</v>
      </c>
    </row>
    <row r="234" spans="1:21" x14ac:dyDescent="0.15">
      <c r="A234" s="16">
        <v>320107</v>
      </c>
      <c r="B234" s="16" t="s">
        <v>227</v>
      </c>
      <c r="C234" s="16" t="s">
        <v>227</v>
      </c>
      <c r="D234" s="16">
        <v>1</v>
      </c>
      <c r="E234" s="16">
        <v>2</v>
      </c>
      <c r="F234" s="17">
        <v>225</v>
      </c>
      <c r="G234" s="19" t="s">
        <v>3967</v>
      </c>
      <c r="H234" s="19">
        <v>522970</v>
      </c>
      <c r="I234" s="18">
        <f t="shared" si="15"/>
        <v>339930</v>
      </c>
      <c r="J234" s="19"/>
      <c r="K234" t="s">
        <v>3968</v>
      </c>
      <c r="L234">
        <v>2091880</v>
      </c>
      <c r="M234">
        <f t="shared" si="16"/>
        <v>1045940</v>
      </c>
      <c r="O234" t="str">
        <f t="shared" si="17"/>
        <v>hp_339930</v>
      </c>
      <c r="P234" t="str">
        <f t="shared" si="18"/>
        <v>atk_1045940</v>
      </c>
      <c r="Q234" t="s">
        <v>3973</v>
      </c>
      <c r="R234" t="s">
        <v>4074</v>
      </c>
      <c r="S234" t="s">
        <v>3975</v>
      </c>
      <c r="T234" t="s">
        <v>3976</v>
      </c>
      <c r="U234" s="7" t="str">
        <f t="shared" si="19"/>
        <v>hp_339930;atk_1045940;hit_500000;miss_112;cirt_0;cirtSub_-3500</v>
      </c>
    </row>
    <row r="235" spans="1:21" x14ac:dyDescent="0.15">
      <c r="A235" s="16">
        <v>320108</v>
      </c>
      <c r="B235" s="16" t="s">
        <v>226</v>
      </c>
      <c r="C235" s="16" t="s">
        <v>226</v>
      </c>
      <c r="D235" s="16">
        <v>1</v>
      </c>
      <c r="E235" s="16">
        <v>2</v>
      </c>
      <c r="F235" s="17">
        <v>230</v>
      </c>
      <c r="G235" s="19" t="s">
        <v>3967</v>
      </c>
      <c r="H235" s="19">
        <v>312813</v>
      </c>
      <c r="I235" s="18">
        <f t="shared" si="15"/>
        <v>203328</v>
      </c>
      <c r="J235" s="19"/>
      <c r="K235" t="s">
        <v>3968</v>
      </c>
      <c r="L235">
        <v>1840080</v>
      </c>
      <c r="M235">
        <f t="shared" si="16"/>
        <v>920040</v>
      </c>
      <c r="O235" t="str">
        <f t="shared" si="17"/>
        <v>hp_203328</v>
      </c>
      <c r="P235" t="str">
        <f t="shared" si="18"/>
        <v>atk_920040</v>
      </c>
      <c r="Q235" t="s">
        <v>3973</v>
      </c>
      <c r="R235" t="s">
        <v>4000</v>
      </c>
      <c r="S235" t="s">
        <v>3975</v>
      </c>
      <c r="T235" t="s">
        <v>3976</v>
      </c>
      <c r="U235" s="7" t="str">
        <f t="shared" si="19"/>
        <v>hp_203328;atk_920040;hit_500000;miss_115;cirt_0;cirtSub_-3500</v>
      </c>
    </row>
    <row r="236" spans="1:21" x14ac:dyDescent="0.15">
      <c r="A236" s="16">
        <v>320109</v>
      </c>
      <c r="B236" s="16" t="s">
        <v>227</v>
      </c>
      <c r="C236" s="16" t="s">
        <v>227</v>
      </c>
      <c r="D236" s="16">
        <v>1</v>
      </c>
      <c r="E236" s="16">
        <v>2</v>
      </c>
      <c r="F236" s="17">
        <v>230</v>
      </c>
      <c r="G236" s="19" t="s">
        <v>3967</v>
      </c>
      <c r="H236" s="19">
        <v>552024</v>
      </c>
      <c r="I236" s="18">
        <f t="shared" si="15"/>
        <v>358815</v>
      </c>
      <c r="J236" s="19"/>
      <c r="K236" t="s">
        <v>3968</v>
      </c>
      <c r="L236">
        <v>2208096</v>
      </c>
      <c r="M236">
        <f t="shared" si="16"/>
        <v>1104048</v>
      </c>
      <c r="O236" t="str">
        <f t="shared" si="17"/>
        <v>hp_358815</v>
      </c>
      <c r="P236" t="str">
        <f t="shared" si="18"/>
        <v>atk_1104048</v>
      </c>
      <c r="Q236" t="s">
        <v>3973</v>
      </c>
      <c r="R236" t="s">
        <v>4000</v>
      </c>
      <c r="S236" t="s">
        <v>3975</v>
      </c>
      <c r="T236" t="s">
        <v>3976</v>
      </c>
      <c r="U236" s="7" t="str">
        <f t="shared" si="19"/>
        <v>hp_358815;atk_1104048;hit_500000;miss_115;cirt_0;cirtSub_-3500</v>
      </c>
    </row>
    <row r="237" spans="1:21" x14ac:dyDescent="0.15">
      <c r="A237" s="16">
        <v>320110</v>
      </c>
      <c r="B237" s="16" t="s">
        <v>227</v>
      </c>
      <c r="C237" s="16" t="s">
        <v>227</v>
      </c>
      <c r="D237" s="16">
        <v>1</v>
      </c>
      <c r="E237" s="16">
        <v>2</v>
      </c>
      <c r="F237" s="17">
        <v>230</v>
      </c>
      <c r="G237" s="19" t="s">
        <v>3967</v>
      </c>
      <c r="H237" s="19">
        <v>552024</v>
      </c>
      <c r="I237" s="18">
        <f t="shared" si="15"/>
        <v>358815</v>
      </c>
      <c r="J237" s="19"/>
      <c r="K237" t="s">
        <v>3968</v>
      </c>
      <c r="L237">
        <v>2208096</v>
      </c>
      <c r="M237">
        <f t="shared" si="16"/>
        <v>1104048</v>
      </c>
      <c r="O237" t="str">
        <f t="shared" si="17"/>
        <v>hp_358815</v>
      </c>
      <c r="P237" t="str">
        <f t="shared" si="18"/>
        <v>atk_1104048</v>
      </c>
      <c r="Q237" t="s">
        <v>3973</v>
      </c>
      <c r="R237" t="s">
        <v>4000</v>
      </c>
      <c r="S237" t="s">
        <v>3975</v>
      </c>
      <c r="T237" t="s">
        <v>3976</v>
      </c>
      <c r="U237" s="7" t="str">
        <f t="shared" si="19"/>
        <v>hp_358815;atk_1104048;hit_500000;miss_115;cirt_0;cirtSub_-3500</v>
      </c>
    </row>
    <row r="238" spans="1:21" x14ac:dyDescent="0.15">
      <c r="A238" s="16">
        <v>320111</v>
      </c>
      <c r="B238" s="16" t="s">
        <v>226</v>
      </c>
      <c r="C238" s="16" t="s">
        <v>226</v>
      </c>
      <c r="D238" s="16">
        <v>1</v>
      </c>
      <c r="E238" s="16">
        <v>2</v>
      </c>
      <c r="F238" s="17">
        <v>235</v>
      </c>
      <c r="G238" s="19" t="s">
        <v>3967</v>
      </c>
      <c r="H238" s="19">
        <v>329277</v>
      </c>
      <c r="I238" s="18">
        <f t="shared" si="15"/>
        <v>214030</v>
      </c>
      <c r="J238" s="19"/>
      <c r="K238" t="s">
        <v>3968</v>
      </c>
      <c r="L238">
        <v>1936925</v>
      </c>
      <c r="M238">
        <f t="shared" si="16"/>
        <v>968462</v>
      </c>
      <c r="O238" t="str">
        <f t="shared" si="17"/>
        <v>hp_214030</v>
      </c>
      <c r="P238" t="str">
        <f t="shared" si="18"/>
        <v>atk_968462</v>
      </c>
      <c r="Q238" t="s">
        <v>3973</v>
      </c>
      <c r="R238" t="s">
        <v>4075</v>
      </c>
      <c r="S238" t="s">
        <v>3975</v>
      </c>
      <c r="T238" t="s">
        <v>3976</v>
      </c>
      <c r="U238" s="7" t="str">
        <f t="shared" si="19"/>
        <v>hp_214030;atk_968462;hit_500000;miss_117;cirt_0;cirtSub_-3500</v>
      </c>
    </row>
    <row r="239" spans="1:21" x14ac:dyDescent="0.15">
      <c r="A239" s="16">
        <v>320112</v>
      </c>
      <c r="B239" s="16" t="s">
        <v>227</v>
      </c>
      <c r="C239" s="16" t="s">
        <v>227</v>
      </c>
      <c r="D239" s="16">
        <v>1</v>
      </c>
      <c r="E239" s="16">
        <v>2</v>
      </c>
      <c r="F239" s="17">
        <v>235</v>
      </c>
      <c r="G239" s="19" t="s">
        <v>3967</v>
      </c>
      <c r="H239" s="19">
        <v>581077</v>
      </c>
      <c r="I239" s="18">
        <f t="shared" si="15"/>
        <v>377700</v>
      </c>
      <c r="J239" s="19"/>
      <c r="K239" t="s">
        <v>3968</v>
      </c>
      <c r="L239">
        <v>2324312</v>
      </c>
      <c r="M239">
        <f t="shared" si="16"/>
        <v>1162156</v>
      </c>
      <c r="O239" t="str">
        <f t="shared" si="17"/>
        <v>hp_377700</v>
      </c>
      <c r="P239" t="str">
        <f t="shared" si="18"/>
        <v>atk_1162156</v>
      </c>
      <c r="Q239" t="s">
        <v>3973</v>
      </c>
      <c r="R239" t="s">
        <v>4075</v>
      </c>
      <c r="S239" t="s">
        <v>3975</v>
      </c>
      <c r="T239" t="s">
        <v>3976</v>
      </c>
      <c r="U239" s="7" t="str">
        <f t="shared" si="19"/>
        <v>hp_377700;atk_1162156;hit_500000;miss_117;cirt_0;cirtSub_-3500</v>
      </c>
    </row>
    <row r="240" spans="1:21" x14ac:dyDescent="0.15">
      <c r="A240" s="16">
        <v>320113</v>
      </c>
      <c r="B240" s="16" t="s">
        <v>227</v>
      </c>
      <c r="C240" s="16" t="s">
        <v>227</v>
      </c>
      <c r="D240" s="16">
        <v>1</v>
      </c>
      <c r="E240" s="16">
        <v>2</v>
      </c>
      <c r="F240" s="17">
        <v>235</v>
      </c>
      <c r="G240" s="19" t="s">
        <v>3967</v>
      </c>
      <c r="H240" s="19">
        <v>581077</v>
      </c>
      <c r="I240" s="18">
        <f t="shared" si="15"/>
        <v>377700</v>
      </c>
      <c r="J240" s="19"/>
      <c r="K240" t="s">
        <v>3968</v>
      </c>
      <c r="L240">
        <v>2324312</v>
      </c>
      <c r="M240">
        <f t="shared" si="16"/>
        <v>1162156</v>
      </c>
      <c r="O240" t="str">
        <f t="shared" si="17"/>
        <v>hp_377700</v>
      </c>
      <c r="P240" t="str">
        <f t="shared" si="18"/>
        <v>atk_1162156</v>
      </c>
      <c r="Q240" t="s">
        <v>3973</v>
      </c>
      <c r="R240" t="s">
        <v>4075</v>
      </c>
      <c r="S240" t="s">
        <v>3975</v>
      </c>
      <c r="T240" t="s">
        <v>3976</v>
      </c>
      <c r="U240" s="7" t="str">
        <f t="shared" si="19"/>
        <v>hp_377700;atk_1162156;hit_500000;miss_117;cirt_0;cirtSub_-3500</v>
      </c>
    </row>
    <row r="241" spans="1:21" x14ac:dyDescent="0.15">
      <c r="A241" s="16">
        <v>320114</v>
      </c>
      <c r="B241" s="16" t="s">
        <v>226</v>
      </c>
      <c r="C241" s="16" t="s">
        <v>226</v>
      </c>
      <c r="D241" s="16">
        <v>1</v>
      </c>
      <c r="E241" s="16">
        <v>2</v>
      </c>
      <c r="F241" s="17">
        <v>240</v>
      </c>
      <c r="G241" s="19" t="s">
        <v>3967</v>
      </c>
      <c r="H241" s="19">
        <v>345741</v>
      </c>
      <c r="I241" s="18">
        <f t="shared" si="15"/>
        <v>224731</v>
      </c>
      <c r="J241" s="19"/>
      <c r="K241" t="s">
        <v>3968</v>
      </c>
      <c r="L241">
        <v>2033775</v>
      </c>
      <c r="M241">
        <f t="shared" si="16"/>
        <v>1016887</v>
      </c>
      <c r="O241" t="str">
        <f t="shared" si="17"/>
        <v>hp_224731</v>
      </c>
      <c r="P241" t="str">
        <f t="shared" si="18"/>
        <v>atk_1016887</v>
      </c>
      <c r="Q241" t="s">
        <v>3973</v>
      </c>
      <c r="R241" t="s">
        <v>4001</v>
      </c>
      <c r="S241" t="s">
        <v>3975</v>
      </c>
      <c r="T241" t="s">
        <v>3976</v>
      </c>
      <c r="U241" s="7" t="str">
        <f t="shared" si="19"/>
        <v>hp_224731;atk_1016887;hit_500000;miss_120;cirt_0;cirtSub_-3500</v>
      </c>
    </row>
    <row r="242" spans="1:21" x14ac:dyDescent="0.15">
      <c r="A242" s="16">
        <v>320115</v>
      </c>
      <c r="B242" s="16" t="s">
        <v>227</v>
      </c>
      <c r="C242" s="16" t="s">
        <v>227</v>
      </c>
      <c r="D242" s="16">
        <v>1</v>
      </c>
      <c r="E242" s="16">
        <v>2</v>
      </c>
      <c r="F242" s="17">
        <v>240</v>
      </c>
      <c r="G242" s="19" t="s">
        <v>3967</v>
      </c>
      <c r="H242" s="19">
        <v>610132</v>
      </c>
      <c r="I242" s="18">
        <f t="shared" si="15"/>
        <v>396585</v>
      </c>
      <c r="J242" s="19"/>
      <c r="K242" t="s">
        <v>3968</v>
      </c>
      <c r="L242">
        <v>2440528</v>
      </c>
      <c r="M242">
        <f t="shared" si="16"/>
        <v>1220264</v>
      </c>
      <c r="O242" t="str">
        <f t="shared" si="17"/>
        <v>hp_396585</v>
      </c>
      <c r="P242" t="str">
        <f t="shared" si="18"/>
        <v>atk_1220264</v>
      </c>
      <c r="Q242" t="s">
        <v>3973</v>
      </c>
      <c r="R242" t="s">
        <v>4001</v>
      </c>
      <c r="S242" t="s">
        <v>3975</v>
      </c>
      <c r="T242" t="s">
        <v>3976</v>
      </c>
      <c r="U242" s="7" t="str">
        <f t="shared" si="19"/>
        <v>hp_396585;atk_1220264;hit_500000;miss_120;cirt_0;cirtSub_-3500</v>
      </c>
    </row>
    <row r="243" spans="1:21" x14ac:dyDescent="0.15">
      <c r="A243" s="16">
        <v>320116</v>
      </c>
      <c r="B243" s="16" t="s">
        <v>227</v>
      </c>
      <c r="C243" s="16" t="s">
        <v>227</v>
      </c>
      <c r="D243" s="16">
        <v>1</v>
      </c>
      <c r="E243" s="16">
        <v>2</v>
      </c>
      <c r="F243" s="17">
        <v>240</v>
      </c>
      <c r="G243" s="19" t="s">
        <v>3967</v>
      </c>
      <c r="H243" s="19">
        <v>610132</v>
      </c>
      <c r="I243" s="18">
        <f t="shared" si="15"/>
        <v>396585</v>
      </c>
      <c r="J243" s="19"/>
      <c r="K243" t="s">
        <v>3968</v>
      </c>
      <c r="L243">
        <v>2440528</v>
      </c>
      <c r="M243">
        <f t="shared" si="16"/>
        <v>1220264</v>
      </c>
      <c r="O243" t="str">
        <f t="shared" si="17"/>
        <v>hp_396585</v>
      </c>
      <c r="P243" t="str">
        <f t="shared" si="18"/>
        <v>atk_1220264</v>
      </c>
      <c r="Q243" t="s">
        <v>3973</v>
      </c>
      <c r="R243" t="s">
        <v>4001</v>
      </c>
      <c r="S243" t="s">
        <v>3975</v>
      </c>
      <c r="T243" t="s">
        <v>3976</v>
      </c>
      <c r="U243" s="7" t="str">
        <f t="shared" si="19"/>
        <v>hp_396585;atk_1220264;hit_500000;miss_120;cirt_0;cirtSub_-3500</v>
      </c>
    </row>
    <row r="244" spans="1:21" x14ac:dyDescent="0.15">
      <c r="A244" s="16">
        <v>320117</v>
      </c>
      <c r="B244" s="16" t="s">
        <v>226</v>
      </c>
      <c r="C244" s="16" t="s">
        <v>226</v>
      </c>
      <c r="D244" s="16">
        <v>1</v>
      </c>
      <c r="E244" s="16">
        <v>2</v>
      </c>
      <c r="F244" s="17">
        <v>245</v>
      </c>
      <c r="G244" s="19" t="s">
        <v>3967</v>
      </c>
      <c r="H244" s="19">
        <v>362205</v>
      </c>
      <c r="I244" s="18">
        <f t="shared" si="15"/>
        <v>235433</v>
      </c>
      <c r="J244" s="19"/>
      <c r="K244" t="s">
        <v>3968</v>
      </c>
      <c r="L244">
        <v>2130620</v>
      </c>
      <c r="M244">
        <f t="shared" si="16"/>
        <v>1065310</v>
      </c>
      <c r="O244" t="str">
        <f t="shared" si="17"/>
        <v>hp_235433</v>
      </c>
      <c r="P244" t="str">
        <f t="shared" si="18"/>
        <v>atk_1065310</v>
      </c>
      <c r="Q244" t="s">
        <v>3973</v>
      </c>
      <c r="R244" t="s">
        <v>4076</v>
      </c>
      <c r="S244" t="s">
        <v>3975</v>
      </c>
      <c r="T244" t="s">
        <v>3976</v>
      </c>
      <c r="U244" s="7" t="str">
        <f t="shared" si="19"/>
        <v>hp_235433;atk_1065310;hit_500000;miss_122;cirt_0;cirtSub_-3500</v>
      </c>
    </row>
    <row r="245" spans="1:21" x14ac:dyDescent="0.15">
      <c r="A245" s="16">
        <v>320118</v>
      </c>
      <c r="B245" s="16" t="s">
        <v>227</v>
      </c>
      <c r="C245" s="16" t="s">
        <v>227</v>
      </c>
      <c r="D245" s="16">
        <v>1</v>
      </c>
      <c r="E245" s="16">
        <v>2</v>
      </c>
      <c r="F245" s="17">
        <v>245</v>
      </c>
      <c r="G245" s="19" t="s">
        <v>3967</v>
      </c>
      <c r="H245" s="19">
        <v>639186</v>
      </c>
      <c r="I245" s="18">
        <f t="shared" si="15"/>
        <v>415470</v>
      </c>
      <c r="J245" s="19"/>
      <c r="K245" t="s">
        <v>3968</v>
      </c>
      <c r="L245">
        <v>2556744</v>
      </c>
      <c r="M245">
        <f t="shared" si="16"/>
        <v>1278372</v>
      </c>
      <c r="O245" t="str">
        <f t="shared" si="17"/>
        <v>hp_415470</v>
      </c>
      <c r="P245" t="str">
        <f t="shared" si="18"/>
        <v>atk_1278372</v>
      </c>
      <c r="Q245" t="s">
        <v>3973</v>
      </c>
      <c r="R245" t="s">
        <v>4076</v>
      </c>
      <c r="S245" t="s">
        <v>3975</v>
      </c>
      <c r="T245" t="s">
        <v>3976</v>
      </c>
      <c r="U245" s="7" t="str">
        <f t="shared" si="19"/>
        <v>hp_415470;atk_1278372;hit_500000;miss_122;cirt_0;cirtSub_-3500</v>
      </c>
    </row>
    <row r="246" spans="1:21" x14ac:dyDescent="0.15">
      <c r="A246" s="16">
        <v>320119</v>
      </c>
      <c r="B246" s="16" t="s">
        <v>227</v>
      </c>
      <c r="C246" s="16" t="s">
        <v>227</v>
      </c>
      <c r="D246" s="16">
        <v>1</v>
      </c>
      <c r="E246" s="16">
        <v>2</v>
      </c>
      <c r="F246" s="17">
        <v>245</v>
      </c>
      <c r="G246" s="19" t="s">
        <v>3967</v>
      </c>
      <c r="H246" s="19">
        <v>639186</v>
      </c>
      <c r="I246" s="18">
        <f t="shared" si="15"/>
        <v>415470</v>
      </c>
      <c r="J246" s="19"/>
      <c r="K246" t="s">
        <v>3968</v>
      </c>
      <c r="L246">
        <v>2556744</v>
      </c>
      <c r="M246">
        <f t="shared" si="16"/>
        <v>1278372</v>
      </c>
      <c r="O246" t="str">
        <f t="shared" si="17"/>
        <v>hp_415470</v>
      </c>
      <c r="P246" t="str">
        <f t="shared" si="18"/>
        <v>atk_1278372</v>
      </c>
      <c r="Q246" t="s">
        <v>3973</v>
      </c>
      <c r="R246" t="s">
        <v>4076</v>
      </c>
      <c r="S246" t="s">
        <v>3975</v>
      </c>
      <c r="T246" t="s">
        <v>3976</v>
      </c>
      <c r="U246" s="7" t="str">
        <f t="shared" si="19"/>
        <v>hp_415470;atk_1278372;hit_500000;miss_122;cirt_0;cirtSub_-3500</v>
      </c>
    </row>
    <row r="247" spans="1:21" x14ac:dyDescent="0.15">
      <c r="A247" s="16">
        <v>320120</v>
      </c>
      <c r="B247" s="16" t="s">
        <v>226</v>
      </c>
      <c r="C247" s="16" t="s">
        <v>226</v>
      </c>
      <c r="D247" s="16">
        <v>1</v>
      </c>
      <c r="E247" s="16">
        <v>2</v>
      </c>
      <c r="F247" s="17">
        <v>250</v>
      </c>
      <c r="G247" s="19" t="s">
        <v>3967</v>
      </c>
      <c r="H247" s="19">
        <v>378669</v>
      </c>
      <c r="I247" s="18">
        <f t="shared" si="15"/>
        <v>246134</v>
      </c>
      <c r="J247" s="19"/>
      <c r="K247" t="s">
        <v>3968</v>
      </c>
      <c r="L247">
        <v>2227465</v>
      </c>
      <c r="M247">
        <f t="shared" si="16"/>
        <v>1113732</v>
      </c>
      <c r="O247" t="str">
        <f t="shared" si="17"/>
        <v>hp_246134</v>
      </c>
      <c r="P247" t="str">
        <f t="shared" si="18"/>
        <v>atk_1113732</v>
      </c>
      <c r="Q247" t="s">
        <v>3973</v>
      </c>
      <c r="R247" t="s">
        <v>4049</v>
      </c>
      <c r="S247" t="s">
        <v>3975</v>
      </c>
      <c r="T247" t="s">
        <v>3976</v>
      </c>
      <c r="U247" s="7" t="str">
        <f t="shared" si="19"/>
        <v>hp_246134;atk_1113732;hit_500000;miss_125;cirt_0;cirtSub_-3500</v>
      </c>
    </row>
    <row r="248" spans="1:21" x14ac:dyDescent="0.15">
      <c r="A248" s="16">
        <v>320121</v>
      </c>
      <c r="B248" s="16" t="s">
        <v>227</v>
      </c>
      <c r="C248" s="16" t="s">
        <v>227</v>
      </c>
      <c r="D248" s="16">
        <v>1</v>
      </c>
      <c r="E248" s="16">
        <v>2</v>
      </c>
      <c r="F248" s="17">
        <v>250</v>
      </c>
      <c r="G248" s="19" t="s">
        <v>3967</v>
      </c>
      <c r="H248" s="19">
        <v>668239</v>
      </c>
      <c r="I248" s="18">
        <f t="shared" si="15"/>
        <v>434355</v>
      </c>
      <c r="J248" s="19"/>
      <c r="K248" t="s">
        <v>3968</v>
      </c>
      <c r="L248">
        <v>2672960</v>
      </c>
      <c r="M248">
        <f t="shared" si="16"/>
        <v>1336480</v>
      </c>
      <c r="O248" t="str">
        <f t="shared" si="17"/>
        <v>hp_434355</v>
      </c>
      <c r="P248" t="str">
        <f t="shared" si="18"/>
        <v>atk_1336480</v>
      </c>
      <c r="Q248" t="s">
        <v>3973</v>
      </c>
      <c r="R248" t="s">
        <v>4049</v>
      </c>
      <c r="S248" t="s">
        <v>3975</v>
      </c>
      <c r="T248" t="s">
        <v>3976</v>
      </c>
      <c r="U248" s="7" t="str">
        <f t="shared" si="19"/>
        <v>hp_434355;atk_1336480;hit_500000;miss_125;cirt_0;cirtSub_-3500</v>
      </c>
    </row>
    <row r="249" spans="1:21" x14ac:dyDescent="0.15">
      <c r="A249" s="16">
        <v>320122</v>
      </c>
      <c r="B249" s="16" t="s">
        <v>227</v>
      </c>
      <c r="C249" s="16" t="s">
        <v>227</v>
      </c>
      <c r="D249" s="16">
        <v>1</v>
      </c>
      <c r="E249" s="16">
        <v>2</v>
      </c>
      <c r="F249" s="17">
        <v>250</v>
      </c>
      <c r="G249" s="19" t="s">
        <v>3967</v>
      </c>
      <c r="H249" s="19">
        <v>668239</v>
      </c>
      <c r="I249" s="18">
        <f t="shared" si="15"/>
        <v>434355</v>
      </c>
      <c r="J249" s="19"/>
      <c r="K249" t="s">
        <v>3968</v>
      </c>
      <c r="L249">
        <v>2672960</v>
      </c>
      <c r="M249">
        <f t="shared" si="16"/>
        <v>1336480</v>
      </c>
      <c r="O249" t="str">
        <f t="shared" si="17"/>
        <v>hp_434355</v>
      </c>
      <c r="P249" t="str">
        <f t="shared" si="18"/>
        <v>atk_1336480</v>
      </c>
      <c r="Q249" t="s">
        <v>3973</v>
      </c>
      <c r="R249" t="s">
        <v>4049</v>
      </c>
      <c r="S249" t="s">
        <v>3975</v>
      </c>
      <c r="T249" t="s">
        <v>3976</v>
      </c>
      <c r="U249" s="7" t="str">
        <f t="shared" si="19"/>
        <v>hp_434355;atk_1336480;hit_500000;miss_125;cirt_0;cirtSub_-3500</v>
      </c>
    </row>
    <row r="250" spans="1:21" x14ac:dyDescent="0.15">
      <c r="A250" s="16">
        <v>320123</v>
      </c>
      <c r="B250" s="16" t="s">
        <v>226</v>
      </c>
      <c r="C250" s="16" t="s">
        <v>226</v>
      </c>
      <c r="D250" s="16">
        <v>1</v>
      </c>
      <c r="E250" s="16">
        <v>2</v>
      </c>
      <c r="F250" s="17">
        <v>260</v>
      </c>
      <c r="G250" s="19" t="s">
        <v>3967</v>
      </c>
      <c r="H250" s="19">
        <v>395133</v>
      </c>
      <c r="I250" s="18">
        <f t="shared" si="15"/>
        <v>256836</v>
      </c>
      <c r="J250" s="19"/>
      <c r="K250" t="s">
        <v>3968</v>
      </c>
      <c r="L250">
        <v>2324315</v>
      </c>
      <c r="M250">
        <f t="shared" si="16"/>
        <v>1162157</v>
      </c>
      <c r="O250" t="str">
        <f t="shared" si="17"/>
        <v>hp_256836</v>
      </c>
      <c r="P250" t="str">
        <f t="shared" si="18"/>
        <v>atk_1162157</v>
      </c>
      <c r="Q250" t="s">
        <v>3973</v>
      </c>
      <c r="R250" t="s">
        <v>4050</v>
      </c>
      <c r="S250" t="s">
        <v>3975</v>
      </c>
      <c r="T250" t="s">
        <v>3976</v>
      </c>
      <c r="U250" s="7" t="str">
        <f t="shared" si="19"/>
        <v>hp_256836;atk_1162157;hit_500000;miss_130;cirt_0;cirtSub_-3500</v>
      </c>
    </row>
    <row r="251" spans="1:21" x14ac:dyDescent="0.15">
      <c r="A251" s="16">
        <v>320124</v>
      </c>
      <c r="B251" s="16" t="s">
        <v>227</v>
      </c>
      <c r="C251" s="16" t="s">
        <v>227</v>
      </c>
      <c r="D251" s="16">
        <v>1</v>
      </c>
      <c r="E251" s="16">
        <v>2</v>
      </c>
      <c r="F251" s="17">
        <v>260</v>
      </c>
      <c r="G251" s="19" t="s">
        <v>3967</v>
      </c>
      <c r="H251" s="19">
        <v>697294</v>
      </c>
      <c r="I251" s="18">
        <f t="shared" si="15"/>
        <v>453241</v>
      </c>
      <c r="J251" s="19"/>
      <c r="K251" t="s">
        <v>3968</v>
      </c>
      <c r="L251">
        <v>2789176</v>
      </c>
      <c r="M251">
        <f t="shared" si="16"/>
        <v>1394588</v>
      </c>
      <c r="O251" t="str">
        <f t="shared" si="17"/>
        <v>hp_453241</v>
      </c>
      <c r="P251" t="str">
        <f t="shared" si="18"/>
        <v>atk_1394588</v>
      </c>
      <c r="Q251" t="s">
        <v>3973</v>
      </c>
      <c r="R251" t="s">
        <v>4050</v>
      </c>
      <c r="S251" t="s">
        <v>3975</v>
      </c>
      <c r="T251" t="s">
        <v>3976</v>
      </c>
      <c r="U251" s="7" t="str">
        <f t="shared" si="19"/>
        <v>hp_453241;atk_1394588;hit_500000;miss_130;cirt_0;cirtSub_-3500</v>
      </c>
    </row>
    <row r="252" spans="1:21" x14ac:dyDescent="0.15">
      <c r="A252" s="16">
        <v>320125</v>
      </c>
      <c r="B252" s="16" t="s">
        <v>227</v>
      </c>
      <c r="C252" s="16" t="s">
        <v>227</v>
      </c>
      <c r="D252" s="16">
        <v>1</v>
      </c>
      <c r="E252" s="16">
        <v>2</v>
      </c>
      <c r="F252" s="17">
        <v>260</v>
      </c>
      <c r="G252" s="19" t="s">
        <v>3967</v>
      </c>
      <c r="H252" s="19">
        <v>697294</v>
      </c>
      <c r="I252" s="18">
        <f t="shared" si="15"/>
        <v>453241</v>
      </c>
      <c r="J252" s="19"/>
      <c r="K252" t="s">
        <v>3968</v>
      </c>
      <c r="L252">
        <v>2789176</v>
      </c>
      <c r="M252">
        <f t="shared" si="16"/>
        <v>1394588</v>
      </c>
      <c r="O252" t="str">
        <f t="shared" si="17"/>
        <v>hp_453241</v>
      </c>
      <c r="P252" t="str">
        <f t="shared" si="18"/>
        <v>atk_1394588</v>
      </c>
      <c r="Q252" t="s">
        <v>3973</v>
      </c>
      <c r="R252" t="s">
        <v>4050</v>
      </c>
      <c r="S252" t="s">
        <v>3975</v>
      </c>
      <c r="T252" t="s">
        <v>3976</v>
      </c>
      <c r="U252" s="7" t="str">
        <f t="shared" si="19"/>
        <v>hp_453241;atk_1394588;hit_500000;miss_130;cirt_0;cirtSub_-3500</v>
      </c>
    </row>
    <row r="253" spans="1:21" x14ac:dyDescent="0.15">
      <c r="A253" s="16">
        <v>320126</v>
      </c>
      <c r="B253" s="16" t="s">
        <v>226</v>
      </c>
      <c r="C253" s="16" t="s">
        <v>226</v>
      </c>
      <c r="D253" s="16">
        <v>1</v>
      </c>
      <c r="E253" s="16">
        <v>2</v>
      </c>
      <c r="F253" s="17">
        <v>270</v>
      </c>
      <c r="G253" s="19" t="s">
        <v>3967</v>
      </c>
      <c r="H253" s="19">
        <v>411597</v>
      </c>
      <c r="I253" s="18">
        <f t="shared" si="15"/>
        <v>267538</v>
      </c>
      <c r="J253" s="19"/>
      <c r="K253" t="s">
        <v>3968</v>
      </c>
      <c r="L253">
        <v>2421160</v>
      </c>
      <c r="M253">
        <f t="shared" si="16"/>
        <v>1210580</v>
      </c>
      <c r="O253" t="str">
        <f t="shared" si="17"/>
        <v>hp_267538</v>
      </c>
      <c r="P253" t="str">
        <f t="shared" si="18"/>
        <v>atk_1210580</v>
      </c>
      <c r="Q253" t="s">
        <v>3973</v>
      </c>
      <c r="R253" t="s">
        <v>4051</v>
      </c>
      <c r="S253" t="s">
        <v>3975</v>
      </c>
      <c r="T253" t="s">
        <v>3976</v>
      </c>
      <c r="U253" s="7" t="str">
        <f t="shared" si="19"/>
        <v>hp_267538;atk_1210580;hit_500000;miss_135;cirt_0;cirtSub_-3500</v>
      </c>
    </row>
    <row r="254" spans="1:21" x14ac:dyDescent="0.15">
      <c r="A254" s="16">
        <v>320127</v>
      </c>
      <c r="B254" s="16" t="s">
        <v>227</v>
      </c>
      <c r="C254" s="16" t="s">
        <v>227</v>
      </c>
      <c r="D254" s="16">
        <v>1</v>
      </c>
      <c r="E254" s="16">
        <v>2</v>
      </c>
      <c r="F254" s="17">
        <v>270</v>
      </c>
      <c r="G254" s="19" t="s">
        <v>3967</v>
      </c>
      <c r="H254" s="19">
        <v>726348</v>
      </c>
      <c r="I254" s="18">
        <f t="shared" si="15"/>
        <v>472126</v>
      </c>
      <c r="J254" s="19"/>
      <c r="K254" t="s">
        <v>3968</v>
      </c>
      <c r="L254">
        <v>2905392</v>
      </c>
      <c r="M254">
        <f t="shared" si="16"/>
        <v>1452696</v>
      </c>
      <c r="O254" t="str">
        <f t="shared" si="17"/>
        <v>hp_472126</v>
      </c>
      <c r="P254" t="str">
        <f t="shared" si="18"/>
        <v>atk_1452696</v>
      </c>
      <c r="Q254" t="s">
        <v>3973</v>
      </c>
      <c r="R254" t="s">
        <v>4051</v>
      </c>
      <c r="S254" t="s">
        <v>3975</v>
      </c>
      <c r="T254" t="s">
        <v>3976</v>
      </c>
      <c r="U254" s="7" t="str">
        <f t="shared" si="19"/>
        <v>hp_472126;atk_1452696;hit_500000;miss_135;cirt_0;cirtSub_-3500</v>
      </c>
    </row>
    <row r="255" spans="1:21" x14ac:dyDescent="0.15">
      <c r="A255" s="16">
        <v>320128</v>
      </c>
      <c r="B255" s="16" t="s">
        <v>227</v>
      </c>
      <c r="C255" s="16" t="s">
        <v>227</v>
      </c>
      <c r="D255" s="16">
        <v>1</v>
      </c>
      <c r="E255" s="16">
        <v>2</v>
      </c>
      <c r="F255" s="17">
        <v>270</v>
      </c>
      <c r="G255" s="19" t="s">
        <v>3967</v>
      </c>
      <c r="H255" s="19">
        <v>726348</v>
      </c>
      <c r="I255" s="18">
        <f t="shared" si="15"/>
        <v>472126</v>
      </c>
      <c r="J255" s="19"/>
      <c r="K255" t="s">
        <v>3968</v>
      </c>
      <c r="L255">
        <v>2905392</v>
      </c>
      <c r="M255">
        <f t="shared" si="16"/>
        <v>1452696</v>
      </c>
      <c r="O255" t="str">
        <f t="shared" si="17"/>
        <v>hp_472126</v>
      </c>
      <c r="P255" t="str">
        <f t="shared" si="18"/>
        <v>atk_1452696</v>
      </c>
      <c r="Q255" t="s">
        <v>3973</v>
      </c>
      <c r="R255" t="s">
        <v>4051</v>
      </c>
      <c r="S255" t="s">
        <v>3975</v>
      </c>
      <c r="T255" t="s">
        <v>3976</v>
      </c>
      <c r="U255" s="7" t="str">
        <f t="shared" si="19"/>
        <v>hp_472126;atk_1452696;hit_500000;miss_135;cirt_0;cirtSub_-3500</v>
      </c>
    </row>
    <row r="256" spans="1:21" x14ac:dyDescent="0.15">
      <c r="A256" s="16">
        <v>320129</v>
      </c>
      <c r="B256" s="16" t="s">
        <v>226</v>
      </c>
      <c r="C256" s="16" t="s">
        <v>226</v>
      </c>
      <c r="D256" s="16">
        <v>1</v>
      </c>
      <c r="E256" s="16">
        <v>2</v>
      </c>
      <c r="F256" s="17">
        <v>280</v>
      </c>
      <c r="G256" s="19" t="s">
        <v>3967</v>
      </c>
      <c r="H256" s="19">
        <v>428060</v>
      </c>
      <c r="I256" s="18">
        <f t="shared" si="15"/>
        <v>278239</v>
      </c>
      <c r="J256" s="19"/>
      <c r="K256" t="s">
        <v>3968</v>
      </c>
      <c r="L256">
        <v>2518005</v>
      </c>
      <c r="M256">
        <f t="shared" si="16"/>
        <v>1259002</v>
      </c>
      <c r="O256" t="str">
        <f t="shared" si="17"/>
        <v>hp_278239</v>
      </c>
      <c r="P256" t="str">
        <f t="shared" si="18"/>
        <v>atk_1259002</v>
      </c>
      <c r="Q256" t="s">
        <v>3973</v>
      </c>
      <c r="R256" t="s">
        <v>4052</v>
      </c>
      <c r="S256" t="s">
        <v>3975</v>
      </c>
      <c r="T256" t="s">
        <v>3976</v>
      </c>
      <c r="U256" s="7" t="str">
        <f t="shared" si="19"/>
        <v>hp_278239;atk_1259002;hit_500000;miss_140;cirt_0;cirtSub_-3500</v>
      </c>
    </row>
    <row r="257" spans="1:21" x14ac:dyDescent="0.15">
      <c r="A257" s="16">
        <v>320130</v>
      </c>
      <c r="B257" s="16" t="s">
        <v>227</v>
      </c>
      <c r="C257" s="16" t="s">
        <v>227</v>
      </c>
      <c r="D257" s="16">
        <v>1</v>
      </c>
      <c r="E257" s="16">
        <v>2</v>
      </c>
      <c r="F257" s="17">
        <v>280</v>
      </c>
      <c r="G257" s="19" t="s">
        <v>3967</v>
      </c>
      <c r="H257" s="19">
        <v>755401</v>
      </c>
      <c r="I257" s="18">
        <f t="shared" si="15"/>
        <v>491010</v>
      </c>
      <c r="J257" s="19"/>
      <c r="K257" t="s">
        <v>3968</v>
      </c>
      <c r="L257">
        <v>3021608</v>
      </c>
      <c r="M257">
        <f t="shared" si="16"/>
        <v>1510804</v>
      </c>
      <c r="O257" t="str">
        <f t="shared" si="17"/>
        <v>hp_491010</v>
      </c>
      <c r="P257" t="str">
        <f t="shared" si="18"/>
        <v>atk_1510804</v>
      </c>
      <c r="Q257" t="s">
        <v>3973</v>
      </c>
      <c r="R257" t="s">
        <v>4052</v>
      </c>
      <c r="S257" t="s">
        <v>3975</v>
      </c>
      <c r="T257" t="s">
        <v>3976</v>
      </c>
      <c r="U257" s="7" t="str">
        <f t="shared" si="19"/>
        <v>hp_491010;atk_1510804;hit_500000;miss_140;cirt_0;cirtSub_-3500</v>
      </c>
    </row>
    <row r="258" spans="1:21" x14ac:dyDescent="0.15">
      <c r="A258" s="16">
        <v>320131</v>
      </c>
      <c r="B258" s="16" t="s">
        <v>227</v>
      </c>
      <c r="C258" s="16" t="s">
        <v>227</v>
      </c>
      <c r="D258" s="16">
        <v>1</v>
      </c>
      <c r="E258" s="16">
        <v>2</v>
      </c>
      <c r="F258" s="17">
        <v>280</v>
      </c>
      <c r="G258" s="19" t="s">
        <v>3967</v>
      </c>
      <c r="H258" s="19">
        <v>755401</v>
      </c>
      <c r="I258" s="18">
        <f t="shared" ref="I258:I264" si="20">INT(H258*0.5*1.3)</f>
        <v>491010</v>
      </c>
      <c r="J258" s="19"/>
      <c r="K258" t="s">
        <v>3968</v>
      </c>
      <c r="L258">
        <v>3021608</v>
      </c>
      <c r="M258">
        <f t="shared" ref="M258:M264" si="21">INT(L258*0.5)</f>
        <v>1510804</v>
      </c>
      <c r="O258" t="str">
        <f t="shared" ref="O258:O264" si="22">G258&amp;"_"&amp;I258</f>
        <v>hp_491010</v>
      </c>
      <c r="P258" t="str">
        <f t="shared" ref="P258:P264" si="23">K258&amp;"_"&amp;M258</f>
        <v>atk_1510804</v>
      </c>
      <c r="Q258" t="s">
        <v>3973</v>
      </c>
      <c r="R258" t="s">
        <v>4052</v>
      </c>
      <c r="S258" t="s">
        <v>3975</v>
      </c>
      <c r="T258" t="s">
        <v>3976</v>
      </c>
      <c r="U258" s="7" t="str">
        <f t="shared" ref="U258:U264" si="24">O258&amp;";"&amp;P258&amp;";"&amp;Q258&amp;";"&amp;R258&amp;";"&amp;S258&amp;";"&amp;T258</f>
        <v>hp_491010;atk_1510804;hit_500000;miss_140;cirt_0;cirtSub_-3500</v>
      </c>
    </row>
    <row r="259" spans="1:21" x14ac:dyDescent="0.15">
      <c r="A259" s="16">
        <v>320132</v>
      </c>
      <c r="B259" s="16" t="s">
        <v>226</v>
      </c>
      <c r="C259" s="16" t="s">
        <v>226</v>
      </c>
      <c r="D259" s="16">
        <v>1</v>
      </c>
      <c r="E259" s="16">
        <v>2</v>
      </c>
      <c r="F259" s="17">
        <v>290</v>
      </c>
      <c r="G259" s="19" t="s">
        <v>3967</v>
      </c>
      <c r="H259" s="19">
        <v>444525</v>
      </c>
      <c r="I259" s="18">
        <f t="shared" si="20"/>
        <v>288941</v>
      </c>
      <c r="J259" s="19"/>
      <c r="K259" t="s">
        <v>3968</v>
      </c>
      <c r="L259">
        <v>2614855</v>
      </c>
      <c r="M259">
        <f t="shared" si="21"/>
        <v>1307427</v>
      </c>
      <c r="O259" t="str">
        <f t="shared" si="22"/>
        <v>hp_288941</v>
      </c>
      <c r="P259" t="str">
        <f t="shared" si="23"/>
        <v>atk_1307427</v>
      </c>
      <c r="Q259" t="s">
        <v>3973</v>
      </c>
      <c r="R259" t="s">
        <v>4053</v>
      </c>
      <c r="S259" t="s">
        <v>3975</v>
      </c>
      <c r="T259" t="s">
        <v>3976</v>
      </c>
      <c r="U259" s="7" t="str">
        <f t="shared" si="24"/>
        <v>hp_288941;atk_1307427;hit_500000;miss_145;cirt_0;cirtSub_-3500</v>
      </c>
    </row>
    <row r="260" spans="1:21" x14ac:dyDescent="0.15">
      <c r="A260" s="16">
        <v>320133</v>
      </c>
      <c r="B260" s="16" t="s">
        <v>227</v>
      </c>
      <c r="C260" s="16" t="s">
        <v>227</v>
      </c>
      <c r="D260" s="16">
        <v>1</v>
      </c>
      <c r="E260" s="16">
        <v>2</v>
      </c>
      <c r="F260" s="17">
        <v>290</v>
      </c>
      <c r="G260" s="19" t="s">
        <v>3967</v>
      </c>
      <c r="H260" s="19">
        <v>784456</v>
      </c>
      <c r="I260" s="18">
        <f t="shared" si="20"/>
        <v>509896</v>
      </c>
      <c r="J260" s="19"/>
      <c r="K260" t="s">
        <v>3968</v>
      </c>
      <c r="L260">
        <v>3137824</v>
      </c>
      <c r="M260">
        <f t="shared" si="21"/>
        <v>1568912</v>
      </c>
      <c r="O260" t="str">
        <f t="shared" si="22"/>
        <v>hp_509896</v>
      </c>
      <c r="P260" t="str">
        <f t="shared" si="23"/>
        <v>atk_1568912</v>
      </c>
      <c r="Q260" t="s">
        <v>3973</v>
      </c>
      <c r="R260" t="s">
        <v>4053</v>
      </c>
      <c r="S260" t="s">
        <v>3975</v>
      </c>
      <c r="T260" t="s">
        <v>3976</v>
      </c>
      <c r="U260" s="7" t="str">
        <f t="shared" si="24"/>
        <v>hp_509896;atk_1568912;hit_500000;miss_145;cirt_0;cirtSub_-3500</v>
      </c>
    </row>
    <row r="261" spans="1:21" x14ac:dyDescent="0.15">
      <c r="A261" s="16">
        <v>320134</v>
      </c>
      <c r="B261" s="16" t="s">
        <v>227</v>
      </c>
      <c r="C261" s="16" t="s">
        <v>227</v>
      </c>
      <c r="D261" s="16">
        <v>1</v>
      </c>
      <c r="E261" s="16">
        <v>2</v>
      </c>
      <c r="F261" s="17">
        <v>290</v>
      </c>
      <c r="G261" s="19" t="s">
        <v>3967</v>
      </c>
      <c r="H261" s="19">
        <v>784456</v>
      </c>
      <c r="I261" s="18">
        <f t="shared" si="20"/>
        <v>509896</v>
      </c>
      <c r="J261" s="19"/>
      <c r="K261" t="s">
        <v>3968</v>
      </c>
      <c r="L261">
        <v>3137824</v>
      </c>
      <c r="M261">
        <f t="shared" si="21"/>
        <v>1568912</v>
      </c>
      <c r="O261" t="str">
        <f t="shared" si="22"/>
        <v>hp_509896</v>
      </c>
      <c r="P261" t="str">
        <f t="shared" si="23"/>
        <v>atk_1568912</v>
      </c>
      <c r="Q261" t="s">
        <v>3973</v>
      </c>
      <c r="R261" t="s">
        <v>4053</v>
      </c>
      <c r="S261" t="s">
        <v>3975</v>
      </c>
      <c r="T261" t="s">
        <v>3976</v>
      </c>
      <c r="U261" s="7" t="str">
        <f t="shared" si="24"/>
        <v>hp_509896;atk_1568912;hit_500000;miss_145;cirt_0;cirtSub_-3500</v>
      </c>
    </row>
    <row r="262" spans="1:21" x14ac:dyDescent="0.15">
      <c r="A262" s="16">
        <v>320135</v>
      </c>
      <c r="B262" s="16" t="s">
        <v>226</v>
      </c>
      <c r="C262" s="16" t="s">
        <v>226</v>
      </c>
      <c r="D262" s="16">
        <v>1</v>
      </c>
      <c r="E262" s="16">
        <v>2</v>
      </c>
      <c r="F262" s="17">
        <v>300</v>
      </c>
      <c r="G262" s="19" t="s">
        <v>3967</v>
      </c>
      <c r="H262" s="19">
        <v>460989</v>
      </c>
      <c r="I262" s="18">
        <f t="shared" si="20"/>
        <v>299642</v>
      </c>
      <c r="J262" s="19"/>
      <c r="K262" t="s">
        <v>3968</v>
      </c>
      <c r="L262">
        <v>2711700</v>
      </c>
      <c r="M262">
        <f t="shared" si="21"/>
        <v>1355850</v>
      </c>
      <c r="O262" t="str">
        <f t="shared" si="22"/>
        <v>hp_299642</v>
      </c>
      <c r="P262" t="str">
        <f t="shared" si="23"/>
        <v>atk_1355850</v>
      </c>
      <c r="Q262" t="s">
        <v>3973</v>
      </c>
      <c r="R262" t="s">
        <v>4018</v>
      </c>
      <c r="S262" t="s">
        <v>3975</v>
      </c>
      <c r="T262" t="s">
        <v>3976</v>
      </c>
      <c r="U262" s="7" t="str">
        <f t="shared" si="24"/>
        <v>hp_299642;atk_1355850;hit_500000;miss_150;cirt_0;cirtSub_-3500</v>
      </c>
    </row>
    <row r="263" spans="1:21" x14ac:dyDescent="0.15">
      <c r="A263" s="16">
        <v>320136</v>
      </c>
      <c r="B263" s="16" t="s">
        <v>227</v>
      </c>
      <c r="C263" s="16" t="s">
        <v>227</v>
      </c>
      <c r="D263" s="16">
        <v>1</v>
      </c>
      <c r="E263" s="16">
        <v>2</v>
      </c>
      <c r="F263" s="17">
        <v>300</v>
      </c>
      <c r="G263" s="19" t="s">
        <v>3967</v>
      </c>
      <c r="H263" s="19">
        <v>813510</v>
      </c>
      <c r="I263" s="18">
        <f t="shared" si="20"/>
        <v>528781</v>
      </c>
      <c r="J263" s="19"/>
      <c r="K263" t="s">
        <v>3968</v>
      </c>
      <c r="L263">
        <v>3254040</v>
      </c>
      <c r="M263">
        <f t="shared" si="21"/>
        <v>1627020</v>
      </c>
      <c r="O263" t="str">
        <f t="shared" si="22"/>
        <v>hp_528781</v>
      </c>
      <c r="P263" t="str">
        <f t="shared" si="23"/>
        <v>atk_1627020</v>
      </c>
      <c r="Q263" t="s">
        <v>3973</v>
      </c>
      <c r="R263" t="s">
        <v>4018</v>
      </c>
      <c r="S263" t="s">
        <v>3975</v>
      </c>
      <c r="T263" t="s">
        <v>3976</v>
      </c>
      <c r="U263" s="7" t="str">
        <f t="shared" si="24"/>
        <v>hp_528781;atk_1627020;hit_500000;miss_150;cirt_0;cirtSub_-3500</v>
      </c>
    </row>
    <row r="264" spans="1:21" x14ac:dyDescent="0.15">
      <c r="A264" s="16">
        <v>320137</v>
      </c>
      <c r="B264" s="16" t="s">
        <v>227</v>
      </c>
      <c r="C264" s="16" t="s">
        <v>227</v>
      </c>
      <c r="D264" s="16">
        <v>1</v>
      </c>
      <c r="E264" s="16">
        <v>2</v>
      </c>
      <c r="F264" s="17">
        <v>300</v>
      </c>
      <c r="G264" s="19" t="s">
        <v>3967</v>
      </c>
      <c r="H264" s="19">
        <v>813510</v>
      </c>
      <c r="I264" s="18">
        <f t="shared" si="20"/>
        <v>528781</v>
      </c>
      <c r="J264" s="19"/>
      <c r="K264" t="s">
        <v>3968</v>
      </c>
      <c r="L264">
        <v>3254040</v>
      </c>
      <c r="M264">
        <f t="shared" si="21"/>
        <v>1627020</v>
      </c>
      <c r="O264" t="str">
        <f t="shared" si="22"/>
        <v>hp_528781</v>
      </c>
      <c r="P264" t="str">
        <f t="shared" si="23"/>
        <v>atk_1627020</v>
      </c>
      <c r="Q264" t="s">
        <v>3973</v>
      </c>
      <c r="R264" t="s">
        <v>4018</v>
      </c>
      <c r="S264" t="s">
        <v>3975</v>
      </c>
      <c r="T264" t="s">
        <v>3976</v>
      </c>
      <c r="U264" s="7" t="str">
        <f t="shared" si="24"/>
        <v>hp_528781;atk_1627020;hit_500000;miss_150;cirt_0;cirtSub_-3500</v>
      </c>
    </row>
    <row r="269" spans="1:21" x14ac:dyDescent="0.15">
      <c r="A269" s="16">
        <v>400000</v>
      </c>
      <c r="B269" s="16" t="s">
        <v>231</v>
      </c>
      <c r="C269" s="16" t="s">
        <v>231</v>
      </c>
      <c r="D269" s="16">
        <v>1</v>
      </c>
      <c r="E269" s="16">
        <v>3</v>
      </c>
      <c r="F269" s="17">
        <v>10</v>
      </c>
      <c r="G269" s="19" t="s">
        <v>3967</v>
      </c>
      <c r="H269">
        <v>600</v>
      </c>
      <c r="I269" s="18">
        <f>INT(H269*0.5*1.3)</f>
        <v>390</v>
      </c>
      <c r="K269" t="s">
        <v>3968</v>
      </c>
      <c r="L269">
        <v>1500</v>
      </c>
      <c r="M269" s="18">
        <f t="shared" ref="M269:M334" si="25">INT(L269*0.5)</f>
        <v>750</v>
      </c>
      <c r="O269" t="str">
        <f t="shared" ref="O269" si="26">G269&amp;"_"&amp;I269</f>
        <v>hp_390</v>
      </c>
      <c r="P269" t="str">
        <f t="shared" ref="P269" si="27">K269&amp;"_"&amp;M269</f>
        <v>atk_750</v>
      </c>
      <c r="Q269" t="s">
        <v>3973</v>
      </c>
      <c r="R269" t="s">
        <v>3987</v>
      </c>
      <c r="S269" t="s">
        <v>4077</v>
      </c>
      <c r="T269" s="4" t="s">
        <v>4206</v>
      </c>
      <c r="U269" s="7" t="str">
        <f t="shared" ref="U269:U334" si="28">O269&amp;";"&amp;P269&amp;";"&amp;Q269&amp;";"&amp;R269&amp;";"&amp;S269&amp;";"&amp;T269</f>
        <v>hp_390;atk_750;hit_500000;miss_50;cirt_50;cirtSub_-35500</v>
      </c>
    </row>
    <row r="270" spans="1:21" x14ac:dyDescent="0.15">
      <c r="A270" s="16">
        <v>400001</v>
      </c>
      <c r="B270" s="16" t="s">
        <v>12</v>
      </c>
      <c r="C270" s="16" t="s">
        <v>12</v>
      </c>
      <c r="D270" s="16">
        <v>1</v>
      </c>
      <c r="E270" s="16">
        <v>3</v>
      </c>
      <c r="F270" s="17">
        <v>10</v>
      </c>
      <c r="G270" s="19" t="s">
        <v>3967</v>
      </c>
      <c r="H270">
        <v>2000</v>
      </c>
      <c r="I270" s="18">
        <f t="shared" ref="I270:I334" si="29">INT(H270*0.5)</f>
        <v>1000</v>
      </c>
      <c r="K270" t="s">
        <v>3968</v>
      </c>
      <c r="L270">
        <v>5000</v>
      </c>
      <c r="M270" s="18">
        <f t="shared" si="25"/>
        <v>2500</v>
      </c>
      <c r="O270" t="str">
        <f t="shared" ref="O270:O335" si="30">G270&amp;"_"&amp;I270</f>
        <v>hp_1000</v>
      </c>
      <c r="P270" t="str">
        <f t="shared" ref="P270:P335" si="31">K270&amp;"_"&amp;M270</f>
        <v>atk_2500</v>
      </c>
      <c r="Q270" t="s">
        <v>3973</v>
      </c>
      <c r="R270" t="s">
        <v>3987</v>
      </c>
      <c r="S270" t="s">
        <v>4077</v>
      </c>
      <c r="T270" s="4" t="s">
        <v>4207</v>
      </c>
      <c r="U270" s="7" t="str">
        <f t="shared" si="28"/>
        <v>hp_1000;atk_2500;hit_500000;miss_50;cirt_50;cirtSub_-35501</v>
      </c>
    </row>
    <row r="271" spans="1:21" x14ac:dyDescent="0.15">
      <c r="A271" s="16">
        <v>400002</v>
      </c>
      <c r="B271" s="16" t="s">
        <v>13</v>
      </c>
      <c r="C271" s="16" t="s">
        <v>13</v>
      </c>
      <c r="D271" s="16">
        <v>1</v>
      </c>
      <c r="E271" s="16">
        <v>3</v>
      </c>
      <c r="F271" s="17">
        <v>20</v>
      </c>
      <c r="G271" s="19" t="s">
        <v>3967</v>
      </c>
      <c r="H271">
        <v>5000</v>
      </c>
      <c r="I271" s="18">
        <f t="shared" si="29"/>
        <v>2500</v>
      </c>
      <c r="K271" t="s">
        <v>3968</v>
      </c>
      <c r="L271">
        <v>7000</v>
      </c>
      <c r="M271" s="18">
        <f t="shared" si="25"/>
        <v>3500</v>
      </c>
      <c r="O271" t="str">
        <f t="shared" si="30"/>
        <v>hp_2500</v>
      </c>
      <c r="P271" t="str">
        <f t="shared" si="31"/>
        <v>atk_3500</v>
      </c>
      <c r="Q271" t="s">
        <v>3973</v>
      </c>
      <c r="R271" t="s">
        <v>3997</v>
      </c>
      <c r="S271" t="s">
        <v>4078</v>
      </c>
      <c r="T271" s="4" t="s">
        <v>4208</v>
      </c>
      <c r="U271" s="7" t="str">
        <f t="shared" si="28"/>
        <v>hp_2500;atk_3500;hit_500000;miss_100;cirt_100;cirtSub_-35502</v>
      </c>
    </row>
    <row r="272" spans="1:21" x14ac:dyDescent="0.15">
      <c r="A272" s="16">
        <v>400003</v>
      </c>
      <c r="B272" s="16" t="s">
        <v>14</v>
      </c>
      <c r="C272" s="16" t="s">
        <v>14</v>
      </c>
      <c r="D272" s="16">
        <v>1</v>
      </c>
      <c r="E272" s="16">
        <v>3</v>
      </c>
      <c r="F272" s="17">
        <v>20</v>
      </c>
      <c r="G272" s="19" t="s">
        <v>3967</v>
      </c>
      <c r="H272">
        <v>10000</v>
      </c>
      <c r="I272" s="18">
        <f t="shared" si="29"/>
        <v>5000</v>
      </c>
      <c r="K272" t="s">
        <v>3968</v>
      </c>
      <c r="L272">
        <v>9000</v>
      </c>
      <c r="M272" s="18">
        <f t="shared" si="25"/>
        <v>4500</v>
      </c>
      <c r="O272" t="str">
        <f t="shared" si="30"/>
        <v>hp_5000</v>
      </c>
      <c r="P272" t="str">
        <f t="shared" si="31"/>
        <v>atk_4500</v>
      </c>
      <c r="Q272" t="s">
        <v>3973</v>
      </c>
      <c r="R272" t="s">
        <v>3997</v>
      </c>
      <c r="S272" t="s">
        <v>4078</v>
      </c>
      <c r="T272" s="4" t="s">
        <v>4209</v>
      </c>
      <c r="U272" s="7" t="str">
        <f t="shared" si="28"/>
        <v>hp_5000;atk_4500;hit_500000;miss_100;cirt_100;cirtSub_-35503</v>
      </c>
    </row>
    <row r="273" spans="1:21" x14ac:dyDescent="0.15">
      <c r="A273" s="16">
        <v>400004</v>
      </c>
      <c r="B273" s="16" t="s">
        <v>15</v>
      </c>
      <c r="C273" s="16" t="s">
        <v>15</v>
      </c>
      <c r="D273" s="16">
        <v>1</v>
      </c>
      <c r="E273" s="16">
        <v>3</v>
      </c>
      <c r="F273" s="17">
        <v>30</v>
      </c>
      <c r="G273" s="19" t="s">
        <v>3967</v>
      </c>
      <c r="H273">
        <v>15000</v>
      </c>
      <c r="I273" s="18">
        <f t="shared" si="29"/>
        <v>7500</v>
      </c>
      <c r="K273" t="s">
        <v>3968</v>
      </c>
      <c r="L273">
        <v>12000</v>
      </c>
      <c r="M273" s="18">
        <f t="shared" si="25"/>
        <v>6000</v>
      </c>
      <c r="O273" t="str">
        <f t="shared" si="30"/>
        <v>hp_7500</v>
      </c>
      <c r="P273" t="str">
        <f t="shared" si="31"/>
        <v>atk_6000</v>
      </c>
      <c r="Q273" t="s">
        <v>3973</v>
      </c>
      <c r="R273" t="s">
        <v>4018</v>
      </c>
      <c r="S273" t="s">
        <v>4019</v>
      </c>
      <c r="T273" s="4" t="s">
        <v>4210</v>
      </c>
      <c r="U273" s="7" t="str">
        <f t="shared" si="28"/>
        <v>hp_7500;atk_6000;hit_500000;miss_150;cirt_150;cirtSub_-35504</v>
      </c>
    </row>
    <row r="274" spans="1:21" x14ac:dyDescent="0.15">
      <c r="A274" s="16">
        <v>400005</v>
      </c>
      <c r="B274" s="16" t="s">
        <v>16</v>
      </c>
      <c r="C274" s="16" t="s">
        <v>16</v>
      </c>
      <c r="D274" s="16">
        <v>1</v>
      </c>
      <c r="E274" s="16">
        <v>3</v>
      </c>
      <c r="F274" s="17">
        <v>40</v>
      </c>
      <c r="G274" s="19" t="s">
        <v>3967</v>
      </c>
      <c r="H274">
        <v>20000</v>
      </c>
      <c r="I274" s="18">
        <f t="shared" si="29"/>
        <v>10000</v>
      </c>
      <c r="K274" t="s">
        <v>3968</v>
      </c>
      <c r="L274">
        <v>15000</v>
      </c>
      <c r="M274" s="18">
        <f t="shared" si="25"/>
        <v>7500</v>
      </c>
      <c r="O274" t="str">
        <f t="shared" si="30"/>
        <v>hp_10000</v>
      </c>
      <c r="P274" t="str">
        <f t="shared" si="31"/>
        <v>atk_7500</v>
      </c>
      <c r="Q274" t="s">
        <v>3973</v>
      </c>
      <c r="R274" t="s">
        <v>4021</v>
      </c>
      <c r="S274" t="s">
        <v>4022</v>
      </c>
      <c r="T274" s="4" t="s">
        <v>4211</v>
      </c>
      <c r="U274" s="7" t="str">
        <f t="shared" si="28"/>
        <v>hp_10000;atk_7500;hit_500000;miss_200;cirt_200;cirtSub_-35505</v>
      </c>
    </row>
    <row r="275" spans="1:21" x14ac:dyDescent="0.15">
      <c r="A275" s="16">
        <v>400006</v>
      </c>
      <c r="B275" s="16" t="s">
        <v>17</v>
      </c>
      <c r="C275" s="16" t="s">
        <v>17</v>
      </c>
      <c r="D275" s="16">
        <v>1</v>
      </c>
      <c r="E275" s="16">
        <v>3</v>
      </c>
      <c r="F275" s="17">
        <v>50</v>
      </c>
      <c r="G275" s="19" t="s">
        <v>3967</v>
      </c>
      <c r="H275">
        <v>30000</v>
      </c>
      <c r="I275" s="18">
        <f t="shared" si="29"/>
        <v>15000</v>
      </c>
      <c r="K275" t="s">
        <v>3968</v>
      </c>
      <c r="L275">
        <v>19486</v>
      </c>
      <c r="M275" s="18">
        <f t="shared" si="25"/>
        <v>9743</v>
      </c>
      <c r="O275" t="str">
        <f t="shared" si="30"/>
        <v>hp_15000</v>
      </c>
      <c r="P275" t="str">
        <f t="shared" si="31"/>
        <v>atk_9743</v>
      </c>
      <c r="Q275" t="s">
        <v>3973</v>
      </c>
      <c r="R275" t="s">
        <v>4024</v>
      </c>
      <c r="S275" t="s">
        <v>4025</v>
      </c>
      <c r="T275" s="4" t="s">
        <v>4212</v>
      </c>
      <c r="U275" s="7" t="str">
        <f t="shared" si="28"/>
        <v>hp_15000;atk_9743;hit_500000;miss_250;cirt_250;cirtSub_-35506</v>
      </c>
    </row>
    <row r="276" spans="1:21" x14ac:dyDescent="0.15">
      <c r="A276" s="16">
        <v>400007</v>
      </c>
      <c r="B276" s="16" t="s">
        <v>18</v>
      </c>
      <c r="C276" s="16" t="s">
        <v>18</v>
      </c>
      <c r="D276" s="16">
        <v>1</v>
      </c>
      <c r="E276" s="16">
        <v>3</v>
      </c>
      <c r="F276" s="17">
        <v>70</v>
      </c>
      <c r="G276" s="19" t="s">
        <v>3967</v>
      </c>
      <c r="H276">
        <v>40000</v>
      </c>
      <c r="I276" s="18">
        <f t="shared" si="29"/>
        <v>20000</v>
      </c>
      <c r="K276" t="s">
        <v>3968</v>
      </c>
      <c r="L276">
        <v>23380</v>
      </c>
      <c r="M276" s="18">
        <f t="shared" si="25"/>
        <v>11690</v>
      </c>
      <c r="O276" t="str">
        <f t="shared" si="30"/>
        <v>hp_20000</v>
      </c>
      <c r="P276" t="str">
        <f t="shared" si="31"/>
        <v>atk_11690</v>
      </c>
      <c r="Q276" t="s">
        <v>3973</v>
      </c>
      <c r="R276" t="s">
        <v>4030</v>
      </c>
      <c r="S276" t="s">
        <v>4031</v>
      </c>
      <c r="T276" s="4" t="s">
        <v>4213</v>
      </c>
      <c r="U276" s="7" t="str">
        <f t="shared" si="28"/>
        <v>hp_20000;atk_11690;hit_500000;miss_350;cirt_350;cirtSub_-35507</v>
      </c>
    </row>
    <row r="277" spans="1:21" x14ac:dyDescent="0.15">
      <c r="A277" s="16">
        <v>400008</v>
      </c>
      <c r="B277" s="16" t="s">
        <v>19</v>
      </c>
      <c r="C277" s="16" t="s">
        <v>19</v>
      </c>
      <c r="D277" s="16">
        <v>1</v>
      </c>
      <c r="E277" s="16">
        <v>3</v>
      </c>
      <c r="F277" s="17">
        <v>80</v>
      </c>
      <c r="G277" s="19" t="s">
        <v>3967</v>
      </c>
      <c r="H277">
        <v>50000</v>
      </c>
      <c r="I277" s="18">
        <f t="shared" si="29"/>
        <v>25000</v>
      </c>
      <c r="K277" t="s">
        <v>3968</v>
      </c>
      <c r="L277">
        <v>24894</v>
      </c>
      <c r="M277" s="18">
        <f t="shared" si="25"/>
        <v>12447</v>
      </c>
      <c r="O277" t="str">
        <f t="shared" si="30"/>
        <v>hp_25000</v>
      </c>
      <c r="P277" t="str">
        <f t="shared" si="31"/>
        <v>atk_12447</v>
      </c>
      <c r="Q277" t="s">
        <v>3973</v>
      </c>
      <c r="R277" t="s">
        <v>4033</v>
      </c>
      <c r="S277" t="s">
        <v>4034</v>
      </c>
      <c r="T277" s="4" t="s">
        <v>4214</v>
      </c>
      <c r="U277" s="7" t="str">
        <f t="shared" si="28"/>
        <v>hp_25000;atk_12447;hit_500000;miss_400;cirt_400;cirtSub_-35508</v>
      </c>
    </row>
    <row r="278" spans="1:21" x14ac:dyDescent="0.15">
      <c r="A278" s="16">
        <v>400009</v>
      </c>
      <c r="B278" s="16" t="s">
        <v>20</v>
      </c>
      <c r="C278" s="16" t="s">
        <v>20</v>
      </c>
      <c r="D278" s="16">
        <v>1</v>
      </c>
      <c r="E278" s="16">
        <v>3</v>
      </c>
      <c r="F278" s="17">
        <v>90</v>
      </c>
      <c r="G278" s="19" t="s">
        <v>3967</v>
      </c>
      <c r="H278">
        <v>60000</v>
      </c>
      <c r="I278" s="18">
        <f t="shared" si="29"/>
        <v>30000</v>
      </c>
      <c r="K278" t="s">
        <v>3968</v>
      </c>
      <c r="L278">
        <v>27199</v>
      </c>
      <c r="M278" s="18">
        <f t="shared" si="25"/>
        <v>13599</v>
      </c>
      <c r="O278" t="str">
        <f t="shared" si="30"/>
        <v>hp_30000</v>
      </c>
      <c r="P278" t="str">
        <f t="shared" si="31"/>
        <v>atk_13599</v>
      </c>
      <c r="Q278" t="s">
        <v>3973</v>
      </c>
      <c r="R278" t="s">
        <v>4036</v>
      </c>
      <c r="S278" t="s">
        <v>4037</v>
      </c>
      <c r="T278" s="4" t="s">
        <v>4215</v>
      </c>
      <c r="U278" s="7" t="str">
        <f t="shared" si="28"/>
        <v>hp_30000;atk_13599;hit_500000;miss_450;cirt_450;cirtSub_-35509</v>
      </c>
    </row>
    <row r="279" spans="1:21" x14ac:dyDescent="0.15">
      <c r="A279" s="16">
        <v>400010</v>
      </c>
      <c r="B279" s="16" t="s">
        <v>21</v>
      </c>
      <c r="C279" s="16" t="s">
        <v>21</v>
      </c>
      <c r="D279" s="16">
        <v>1</v>
      </c>
      <c r="E279" s="16">
        <v>3</v>
      </c>
      <c r="F279" s="17">
        <v>95</v>
      </c>
      <c r="G279" s="19" t="s">
        <v>3967</v>
      </c>
      <c r="H279">
        <v>70000</v>
      </c>
      <c r="I279" s="18">
        <f t="shared" si="29"/>
        <v>35000</v>
      </c>
      <c r="K279" t="s">
        <v>3968</v>
      </c>
      <c r="L279">
        <v>29719</v>
      </c>
      <c r="M279" s="18">
        <f t="shared" si="25"/>
        <v>14859</v>
      </c>
      <c r="O279" t="str">
        <f t="shared" si="30"/>
        <v>hp_35000</v>
      </c>
      <c r="P279" t="str">
        <f t="shared" si="31"/>
        <v>atk_14859</v>
      </c>
      <c r="Q279" t="s">
        <v>3973</v>
      </c>
      <c r="R279" t="s">
        <v>4079</v>
      </c>
      <c r="S279" t="s">
        <v>4080</v>
      </c>
      <c r="T279" s="4" t="s">
        <v>4216</v>
      </c>
      <c r="U279" s="7" t="str">
        <f t="shared" si="28"/>
        <v>hp_35000;atk_14859;hit_500000;miss_475;cirt_475;cirtSub_-35510</v>
      </c>
    </row>
    <row r="280" spans="1:21" x14ac:dyDescent="0.15">
      <c r="A280" s="16">
        <v>400011</v>
      </c>
      <c r="B280" s="16" t="s">
        <v>22</v>
      </c>
      <c r="C280" s="16" t="s">
        <v>22</v>
      </c>
      <c r="D280" s="16">
        <v>1</v>
      </c>
      <c r="E280" s="16">
        <v>3</v>
      </c>
      <c r="F280" s="17">
        <v>100</v>
      </c>
      <c r="G280" s="19" t="s">
        <v>3967</v>
      </c>
      <c r="H280">
        <v>95000</v>
      </c>
      <c r="I280" s="18">
        <f t="shared" si="29"/>
        <v>47500</v>
      </c>
      <c r="K280" t="s">
        <v>3968</v>
      </c>
      <c r="L280">
        <v>32473</v>
      </c>
      <c r="M280" s="18">
        <f t="shared" si="25"/>
        <v>16236</v>
      </c>
      <c r="O280" t="str">
        <f t="shared" si="30"/>
        <v>hp_47500</v>
      </c>
      <c r="P280" t="str">
        <f t="shared" si="31"/>
        <v>atk_16236</v>
      </c>
      <c r="Q280" t="s">
        <v>3973</v>
      </c>
      <c r="R280" t="s">
        <v>4039</v>
      </c>
      <c r="S280" t="s">
        <v>4040</v>
      </c>
      <c r="T280" s="4" t="s">
        <v>4217</v>
      </c>
      <c r="U280" s="7" t="str">
        <f t="shared" si="28"/>
        <v>hp_47500;atk_16236;hit_500000;miss_500;cirt_500;cirtSub_-35511</v>
      </c>
    </row>
    <row r="281" spans="1:21" x14ac:dyDescent="0.15">
      <c r="A281" s="16">
        <v>400012</v>
      </c>
      <c r="B281" s="16" t="s">
        <v>23</v>
      </c>
      <c r="C281" s="16" t="s">
        <v>23</v>
      </c>
      <c r="D281" s="16">
        <v>1</v>
      </c>
      <c r="E281" s="16">
        <v>3</v>
      </c>
      <c r="F281" s="17">
        <v>105</v>
      </c>
      <c r="G281" s="19" t="s">
        <v>3967</v>
      </c>
      <c r="H281">
        <v>117500</v>
      </c>
      <c r="I281" s="18">
        <f t="shared" si="29"/>
        <v>58750</v>
      </c>
      <c r="K281" t="s">
        <v>3968</v>
      </c>
      <c r="L281">
        <v>35481</v>
      </c>
      <c r="M281" s="18">
        <f t="shared" si="25"/>
        <v>17740</v>
      </c>
      <c r="O281" t="str">
        <f t="shared" si="30"/>
        <v>hp_58750</v>
      </c>
      <c r="P281" t="str">
        <f t="shared" si="31"/>
        <v>atk_17740</v>
      </c>
      <c r="Q281" t="s">
        <v>3973</v>
      </c>
      <c r="R281" t="s">
        <v>4081</v>
      </c>
      <c r="S281" t="s">
        <v>4082</v>
      </c>
      <c r="T281" s="4" t="s">
        <v>4218</v>
      </c>
      <c r="U281" s="7" t="str">
        <f t="shared" si="28"/>
        <v>hp_58750;atk_17740;hit_500000;miss_525;cirt_525;cirtSub_-35512</v>
      </c>
    </row>
    <row r="282" spans="1:21" x14ac:dyDescent="0.15">
      <c r="A282" s="16">
        <v>400013</v>
      </c>
      <c r="B282" s="16" t="s">
        <v>24</v>
      </c>
      <c r="C282" s="16" t="s">
        <v>24</v>
      </c>
      <c r="D282" s="16">
        <v>1</v>
      </c>
      <c r="E282" s="16">
        <v>3</v>
      </c>
      <c r="F282" s="17">
        <v>110</v>
      </c>
      <c r="G282" s="19" t="s">
        <v>3967</v>
      </c>
      <c r="H282">
        <v>130000</v>
      </c>
      <c r="I282" s="18">
        <f t="shared" si="29"/>
        <v>65000</v>
      </c>
      <c r="K282" t="s">
        <v>3968</v>
      </c>
      <c r="L282">
        <v>38767</v>
      </c>
      <c r="M282" s="18">
        <f t="shared" si="25"/>
        <v>19383</v>
      </c>
      <c r="O282" t="str">
        <f t="shared" si="30"/>
        <v>hp_65000</v>
      </c>
      <c r="P282" t="str">
        <f t="shared" si="31"/>
        <v>atk_19383</v>
      </c>
      <c r="Q282" t="s">
        <v>3973</v>
      </c>
      <c r="R282" t="s">
        <v>4042</v>
      </c>
      <c r="S282" t="s">
        <v>4043</v>
      </c>
      <c r="T282" s="4" t="s">
        <v>4219</v>
      </c>
      <c r="U282" s="7" t="str">
        <f t="shared" si="28"/>
        <v>hp_65000;atk_19383;hit_500000;miss_550;cirt_550;cirtSub_-35513</v>
      </c>
    </row>
    <row r="283" spans="1:21" x14ac:dyDescent="0.15">
      <c r="A283" s="16">
        <v>410000</v>
      </c>
      <c r="B283" s="16" t="s">
        <v>3911</v>
      </c>
      <c r="C283" s="16" t="s">
        <v>232</v>
      </c>
      <c r="D283" s="16">
        <v>1</v>
      </c>
      <c r="E283" s="16">
        <v>2</v>
      </c>
      <c r="F283" s="17">
        <v>29</v>
      </c>
      <c r="G283" s="19" t="s">
        <v>3967</v>
      </c>
      <c r="H283">
        <v>3571</v>
      </c>
      <c r="I283" s="18">
        <f t="shared" si="29"/>
        <v>1785</v>
      </c>
      <c r="K283" t="s">
        <v>3968</v>
      </c>
      <c r="L283">
        <v>19214</v>
      </c>
      <c r="M283" s="18">
        <f t="shared" si="25"/>
        <v>9607</v>
      </c>
      <c r="O283" t="str">
        <f t="shared" si="30"/>
        <v>hp_1785</v>
      </c>
      <c r="P283" t="str">
        <f t="shared" si="31"/>
        <v>atk_9607</v>
      </c>
      <c r="Q283" t="s">
        <v>3973</v>
      </c>
      <c r="R283" t="s">
        <v>4018</v>
      </c>
      <c r="S283" t="s">
        <v>4019</v>
      </c>
      <c r="T283" t="s">
        <v>4020</v>
      </c>
      <c r="U283" s="7" t="str">
        <f t="shared" si="28"/>
        <v>hp_1785;atk_9607;hit_500000;miss_150;cirt_150;cirtSub_150</v>
      </c>
    </row>
    <row r="284" spans="1:21" x14ac:dyDescent="0.15">
      <c r="A284" s="16">
        <v>410001</v>
      </c>
      <c r="B284" s="16" t="s">
        <v>3942</v>
      </c>
      <c r="C284" s="16" t="s">
        <v>232</v>
      </c>
      <c r="D284" s="16">
        <v>1</v>
      </c>
      <c r="E284" s="16">
        <v>2</v>
      </c>
      <c r="F284" s="17">
        <v>40</v>
      </c>
      <c r="G284" s="19" t="s">
        <v>3967</v>
      </c>
      <c r="H284">
        <v>17487</v>
      </c>
      <c r="I284" s="18">
        <f t="shared" si="29"/>
        <v>8743</v>
      </c>
      <c r="K284" t="s">
        <v>3968</v>
      </c>
      <c r="L284">
        <v>25880</v>
      </c>
      <c r="M284" s="18">
        <f t="shared" si="25"/>
        <v>12940</v>
      </c>
      <c r="O284" t="str">
        <f t="shared" si="30"/>
        <v>hp_8743</v>
      </c>
      <c r="P284" t="str">
        <f t="shared" si="31"/>
        <v>atk_12940</v>
      </c>
      <c r="Q284" t="s">
        <v>3973</v>
      </c>
      <c r="R284" t="s">
        <v>4021</v>
      </c>
      <c r="S284" t="s">
        <v>4022</v>
      </c>
      <c r="T284" t="s">
        <v>4023</v>
      </c>
      <c r="U284" s="7" t="str">
        <f t="shared" si="28"/>
        <v>hp_8743;atk_12940;hit_500000;miss_200;cirt_200;cirtSub_200</v>
      </c>
    </row>
    <row r="285" spans="1:21" x14ac:dyDescent="0.15">
      <c r="A285" s="16">
        <v>410002</v>
      </c>
      <c r="B285" s="16" t="s">
        <v>3941</v>
      </c>
      <c r="C285" s="16" t="s">
        <v>232</v>
      </c>
      <c r="D285" s="16">
        <v>1</v>
      </c>
      <c r="E285" s="16">
        <v>2</v>
      </c>
      <c r="F285" s="17">
        <v>50</v>
      </c>
      <c r="G285" s="19" t="s">
        <v>3967</v>
      </c>
      <c r="H285">
        <v>28311</v>
      </c>
      <c r="I285" s="18">
        <f t="shared" si="29"/>
        <v>14155</v>
      </c>
      <c r="K285" t="s">
        <v>3968</v>
      </c>
      <c r="L285">
        <v>30504</v>
      </c>
      <c r="M285" s="18">
        <f t="shared" si="25"/>
        <v>15252</v>
      </c>
      <c r="O285" t="str">
        <f t="shared" si="30"/>
        <v>hp_14155</v>
      </c>
      <c r="P285" t="str">
        <f t="shared" si="31"/>
        <v>atk_15252</v>
      </c>
      <c r="Q285" t="s">
        <v>3973</v>
      </c>
      <c r="R285" t="s">
        <v>4024</v>
      </c>
      <c r="S285" t="s">
        <v>4025</v>
      </c>
      <c r="T285" t="s">
        <v>4026</v>
      </c>
      <c r="U285" s="7" t="str">
        <f t="shared" si="28"/>
        <v>hp_14155;atk_15252;hit_500000;miss_250;cirt_250;cirtSub_250</v>
      </c>
    </row>
    <row r="286" spans="1:21" x14ac:dyDescent="0.15">
      <c r="A286" s="16">
        <v>410003</v>
      </c>
      <c r="B286" s="16" t="s">
        <v>3935</v>
      </c>
      <c r="C286" s="16" t="s">
        <v>232</v>
      </c>
      <c r="D286" s="16">
        <v>1</v>
      </c>
      <c r="E286" s="16">
        <v>2</v>
      </c>
      <c r="F286" s="17">
        <v>60</v>
      </c>
      <c r="G286" s="19" t="s">
        <v>3967</v>
      </c>
      <c r="H286">
        <v>46815</v>
      </c>
      <c r="I286" s="18">
        <f t="shared" si="29"/>
        <v>23407</v>
      </c>
      <c r="K286" t="s">
        <v>3968</v>
      </c>
      <c r="L286">
        <v>34280</v>
      </c>
      <c r="M286" s="18">
        <f t="shared" si="25"/>
        <v>17140</v>
      </c>
      <c r="O286" t="str">
        <f t="shared" si="30"/>
        <v>hp_23407</v>
      </c>
      <c r="P286" t="str">
        <f t="shared" si="31"/>
        <v>atk_17140</v>
      </c>
      <c r="Q286" t="s">
        <v>3973</v>
      </c>
      <c r="R286" t="s">
        <v>4027</v>
      </c>
      <c r="S286" t="s">
        <v>4028</v>
      </c>
      <c r="T286" t="s">
        <v>4029</v>
      </c>
      <c r="U286" s="7" t="str">
        <f t="shared" si="28"/>
        <v>hp_23407;atk_17140;hit_500000;miss_300;cirt_300;cirtSub_300</v>
      </c>
    </row>
    <row r="287" spans="1:21" x14ac:dyDescent="0.15">
      <c r="A287" s="16">
        <v>410004</v>
      </c>
      <c r="B287" s="16" t="s">
        <v>3938</v>
      </c>
      <c r="C287" s="16" t="s">
        <v>232</v>
      </c>
      <c r="D287" s="16">
        <v>1</v>
      </c>
      <c r="E287" s="16">
        <v>2</v>
      </c>
      <c r="F287" s="17">
        <v>70</v>
      </c>
      <c r="G287" s="19" t="s">
        <v>3967</v>
      </c>
      <c r="H287">
        <v>53835</v>
      </c>
      <c r="I287" s="18">
        <f t="shared" si="29"/>
        <v>26917</v>
      </c>
      <c r="K287" t="s">
        <v>3968</v>
      </c>
      <c r="L287">
        <v>39422</v>
      </c>
      <c r="M287" s="18">
        <f t="shared" si="25"/>
        <v>19711</v>
      </c>
      <c r="O287" t="str">
        <f t="shared" si="30"/>
        <v>hp_26917</v>
      </c>
      <c r="P287" t="str">
        <f t="shared" si="31"/>
        <v>atk_19711</v>
      </c>
      <c r="Q287" t="s">
        <v>3973</v>
      </c>
      <c r="R287" t="s">
        <v>4030</v>
      </c>
      <c r="S287" t="s">
        <v>4031</v>
      </c>
      <c r="T287" t="s">
        <v>4032</v>
      </c>
      <c r="U287" s="7" t="str">
        <f t="shared" si="28"/>
        <v>hp_26917;atk_19711;hit_500000;miss_350;cirt_350;cirtSub_350</v>
      </c>
    </row>
    <row r="288" spans="1:21" x14ac:dyDescent="0.15">
      <c r="A288" s="16">
        <v>410005</v>
      </c>
      <c r="B288" s="16" t="s">
        <v>3950</v>
      </c>
      <c r="C288" s="16" t="s">
        <v>232</v>
      </c>
      <c r="D288" s="16">
        <v>1</v>
      </c>
      <c r="E288" s="16">
        <v>3</v>
      </c>
      <c r="F288" s="17">
        <v>80</v>
      </c>
      <c r="G288" s="19" t="s">
        <v>3967</v>
      </c>
      <c r="H288">
        <v>70000</v>
      </c>
      <c r="I288" s="18">
        <f t="shared" si="29"/>
        <v>35000</v>
      </c>
      <c r="K288" t="s">
        <v>3968</v>
      </c>
      <c r="L288">
        <v>45334</v>
      </c>
      <c r="M288" s="18">
        <f t="shared" si="25"/>
        <v>22667</v>
      </c>
      <c r="O288" t="str">
        <f t="shared" si="30"/>
        <v>hp_35000</v>
      </c>
      <c r="P288" t="str">
        <f t="shared" si="31"/>
        <v>atk_22667</v>
      </c>
      <c r="Q288" t="s">
        <v>3973</v>
      </c>
      <c r="R288" t="s">
        <v>4033</v>
      </c>
      <c r="S288" t="s">
        <v>4034</v>
      </c>
      <c r="T288" t="s">
        <v>4035</v>
      </c>
      <c r="U288" s="7" t="str">
        <f t="shared" si="28"/>
        <v>hp_35000;atk_22667;hit_500000;miss_400;cirt_400;cirtSub_400</v>
      </c>
    </row>
    <row r="289" spans="1:21" x14ac:dyDescent="0.15">
      <c r="A289" s="16">
        <v>410006</v>
      </c>
      <c r="B289" s="16" t="s">
        <v>3953</v>
      </c>
      <c r="C289" s="16" t="s">
        <v>232</v>
      </c>
      <c r="D289" s="16">
        <v>1</v>
      </c>
      <c r="E289" s="16">
        <v>3</v>
      </c>
      <c r="F289" s="17">
        <v>90</v>
      </c>
      <c r="G289" s="19" t="s">
        <v>3967</v>
      </c>
      <c r="H289">
        <v>90000</v>
      </c>
      <c r="I289" s="18">
        <f t="shared" si="29"/>
        <v>45000</v>
      </c>
      <c r="K289" t="s">
        <v>3968</v>
      </c>
      <c r="L289">
        <v>52134</v>
      </c>
      <c r="M289" s="18">
        <f t="shared" si="25"/>
        <v>26067</v>
      </c>
      <c r="O289" t="str">
        <f t="shared" si="30"/>
        <v>hp_45000</v>
      </c>
      <c r="P289" t="str">
        <f t="shared" si="31"/>
        <v>atk_26067</v>
      </c>
      <c r="Q289" t="s">
        <v>3973</v>
      </c>
      <c r="R289" t="s">
        <v>4036</v>
      </c>
      <c r="S289" t="s">
        <v>4037</v>
      </c>
      <c r="T289" t="s">
        <v>4038</v>
      </c>
      <c r="U289" s="7" t="str">
        <f t="shared" si="28"/>
        <v>hp_45000;atk_26067;hit_500000;miss_450;cirt_450;cirtSub_450</v>
      </c>
    </row>
    <row r="290" spans="1:21" x14ac:dyDescent="0.15">
      <c r="A290" s="16">
        <v>410007</v>
      </c>
      <c r="B290" s="16" t="s">
        <v>3958</v>
      </c>
      <c r="C290" s="16" t="s">
        <v>232</v>
      </c>
      <c r="D290" s="16">
        <v>1</v>
      </c>
      <c r="E290" s="16">
        <v>3</v>
      </c>
      <c r="F290" s="17">
        <v>100</v>
      </c>
      <c r="G290" s="19" t="s">
        <v>3967</v>
      </c>
      <c r="H290">
        <v>120000</v>
      </c>
      <c r="I290" s="18">
        <f t="shared" si="29"/>
        <v>60000</v>
      </c>
      <c r="K290" t="s">
        <v>3968</v>
      </c>
      <c r="L290">
        <v>59954</v>
      </c>
      <c r="M290" s="18">
        <f t="shared" si="25"/>
        <v>29977</v>
      </c>
      <c r="O290" t="str">
        <f t="shared" si="30"/>
        <v>hp_60000</v>
      </c>
      <c r="P290" t="str">
        <f t="shared" si="31"/>
        <v>atk_29977</v>
      </c>
      <c r="Q290" t="s">
        <v>3973</v>
      </c>
      <c r="R290" t="s">
        <v>4039</v>
      </c>
      <c r="S290" t="s">
        <v>4040</v>
      </c>
      <c r="T290" t="s">
        <v>4041</v>
      </c>
      <c r="U290" s="7" t="str">
        <f t="shared" si="28"/>
        <v>hp_60000;atk_29977;hit_500000;miss_500;cirt_500;cirtSub_500</v>
      </c>
    </row>
    <row r="291" spans="1:21" x14ac:dyDescent="0.15">
      <c r="A291" s="16">
        <v>410008</v>
      </c>
      <c r="B291" s="16" t="s">
        <v>3957</v>
      </c>
      <c r="C291" s="16" t="s">
        <v>232</v>
      </c>
      <c r="D291" s="16">
        <v>1</v>
      </c>
      <c r="E291" s="16">
        <v>3</v>
      </c>
      <c r="F291" s="17">
        <v>110</v>
      </c>
      <c r="G291" s="19" t="s">
        <v>3967</v>
      </c>
      <c r="H291">
        <v>180000</v>
      </c>
      <c r="I291" s="18">
        <f t="shared" si="29"/>
        <v>90000</v>
      </c>
      <c r="K291" t="s">
        <v>3968</v>
      </c>
      <c r="L291">
        <v>68946</v>
      </c>
      <c r="M291" s="18">
        <f t="shared" si="25"/>
        <v>34473</v>
      </c>
      <c r="O291" t="str">
        <f t="shared" si="30"/>
        <v>hp_90000</v>
      </c>
      <c r="P291" t="str">
        <f t="shared" si="31"/>
        <v>atk_34473</v>
      </c>
      <c r="Q291" t="s">
        <v>3973</v>
      </c>
      <c r="R291" t="s">
        <v>4042</v>
      </c>
      <c r="S291" t="s">
        <v>4043</v>
      </c>
      <c r="T291" t="s">
        <v>4044</v>
      </c>
      <c r="U291" s="7" t="str">
        <f t="shared" si="28"/>
        <v>hp_90000;atk_34473;hit_500000;miss_550;cirt_550;cirtSub_550</v>
      </c>
    </row>
    <row r="292" spans="1:21" x14ac:dyDescent="0.15">
      <c r="A292" s="16">
        <v>410009</v>
      </c>
      <c r="B292" s="16" t="s">
        <v>3963</v>
      </c>
      <c r="C292" s="16" t="s">
        <v>232</v>
      </c>
      <c r="D292" s="16">
        <v>1</v>
      </c>
      <c r="E292" s="16">
        <v>4</v>
      </c>
      <c r="F292" s="17">
        <v>120</v>
      </c>
      <c r="G292" s="19" t="s">
        <v>3967</v>
      </c>
      <c r="H292">
        <v>240000</v>
      </c>
      <c r="I292" s="18">
        <f t="shared" si="29"/>
        <v>120000</v>
      </c>
      <c r="K292" t="s">
        <v>3968</v>
      </c>
      <c r="L292">
        <v>79286</v>
      </c>
      <c r="M292" s="18">
        <f t="shared" si="25"/>
        <v>39643</v>
      </c>
      <c r="O292" t="str">
        <f t="shared" si="30"/>
        <v>hp_120000</v>
      </c>
      <c r="P292" t="str">
        <f t="shared" si="31"/>
        <v>atk_39643</v>
      </c>
      <c r="Q292" t="s">
        <v>3973</v>
      </c>
      <c r="R292" t="s">
        <v>4045</v>
      </c>
      <c r="S292" t="s">
        <v>4046</v>
      </c>
      <c r="T292" t="s">
        <v>4047</v>
      </c>
      <c r="U292" s="7" t="str">
        <f t="shared" si="28"/>
        <v>hp_120000;atk_39643;hit_500000;miss_600;cirt_600;cirtSub_600</v>
      </c>
    </row>
    <row r="293" spans="1:21" x14ac:dyDescent="0.15">
      <c r="A293" s="16">
        <v>410010</v>
      </c>
      <c r="B293" s="16" t="s">
        <v>3916</v>
      </c>
      <c r="C293" s="16" t="s">
        <v>232</v>
      </c>
      <c r="D293" s="16">
        <v>1</v>
      </c>
      <c r="E293" s="16">
        <v>4</v>
      </c>
      <c r="F293" s="17">
        <v>130</v>
      </c>
      <c r="G293" s="19" t="s">
        <v>3967</v>
      </c>
      <c r="H293">
        <v>310000</v>
      </c>
      <c r="I293" s="18">
        <f t="shared" si="29"/>
        <v>155000</v>
      </c>
      <c r="K293" t="s">
        <v>3968</v>
      </c>
      <c r="L293">
        <v>91178</v>
      </c>
      <c r="M293" s="18">
        <f t="shared" si="25"/>
        <v>45589</v>
      </c>
      <c r="O293" t="str">
        <f t="shared" si="30"/>
        <v>hp_155000</v>
      </c>
      <c r="P293" t="str">
        <f t="shared" si="31"/>
        <v>atk_45589</v>
      </c>
      <c r="Q293" t="s">
        <v>3973</v>
      </c>
      <c r="R293" t="s">
        <v>4083</v>
      </c>
      <c r="S293" t="s">
        <v>4084</v>
      </c>
      <c r="T293" t="s">
        <v>4085</v>
      </c>
      <c r="U293" s="7" t="str">
        <f t="shared" si="28"/>
        <v>hp_155000;atk_45589;hit_500000;miss_650;cirt_650;cirtSub_650</v>
      </c>
    </row>
    <row r="294" spans="1:21" x14ac:dyDescent="0.15">
      <c r="A294" s="16">
        <v>410011</v>
      </c>
      <c r="B294" s="16" t="s">
        <v>3943</v>
      </c>
      <c r="C294" s="16" t="s">
        <v>232</v>
      </c>
      <c r="D294" s="16">
        <v>1</v>
      </c>
      <c r="E294" s="16">
        <v>4</v>
      </c>
      <c r="F294" s="17">
        <v>140</v>
      </c>
      <c r="G294" s="19" t="s">
        <v>3967</v>
      </c>
      <c r="H294">
        <v>390000</v>
      </c>
      <c r="I294" s="18">
        <f t="shared" si="29"/>
        <v>195000</v>
      </c>
      <c r="K294" t="s">
        <v>3968</v>
      </c>
      <c r="L294">
        <v>97500</v>
      </c>
      <c r="M294" s="18">
        <f t="shared" si="25"/>
        <v>48750</v>
      </c>
      <c r="O294" t="str">
        <f t="shared" si="30"/>
        <v>hp_195000</v>
      </c>
      <c r="P294" t="str">
        <f t="shared" si="31"/>
        <v>atk_48750</v>
      </c>
      <c r="Q294" t="s">
        <v>3973</v>
      </c>
      <c r="R294" t="s">
        <v>4086</v>
      </c>
      <c r="S294" t="s">
        <v>4087</v>
      </c>
      <c r="T294" t="s">
        <v>4088</v>
      </c>
      <c r="U294" s="7" t="str">
        <f t="shared" si="28"/>
        <v>hp_195000;atk_48750;hit_500000;miss_700;cirt_700;cirtSub_700</v>
      </c>
    </row>
    <row r="295" spans="1:21" x14ac:dyDescent="0.15">
      <c r="A295" s="16">
        <v>410012</v>
      </c>
      <c r="B295" s="16" t="s">
        <v>3945</v>
      </c>
      <c r="C295" s="16" t="s">
        <v>232</v>
      </c>
      <c r="D295" s="16">
        <v>1</v>
      </c>
      <c r="E295" s="16">
        <v>4</v>
      </c>
      <c r="F295" s="17">
        <v>150</v>
      </c>
      <c r="G295" s="19" t="s">
        <v>3967</v>
      </c>
      <c r="H295">
        <v>480000</v>
      </c>
      <c r="I295" s="18">
        <f t="shared" si="29"/>
        <v>240000</v>
      </c>
      <c r="K295" t="s">
        <v>3968</v>
      </c>
      <c r="L295">
        <v>120000</v>
      </c>
      <c r="M295" s="18">
        <f t="shared" si="25"/>
        <v>60000</v>
      </c>
      <c r="O295" t="str">
        <f t="shared" si="30"/>
        <v>hp_240000</v>
      </c>
      <c r="P295" t="str">
        <f t="shared" si="31"/>
        <v>atk_60000</v>
      </c>
      <c r="Q295" t="s">
        <v>3973</v>
      </c>
      <c r="R295" t="s">
        <v>4089</v>
      </c>
      <c r="S295" t="s">
        <v>4090</v>
      </c>
      <c r="T295" t="s">
        <v>4091</v>
      </c>
      <c r="U295" s="7" t="str">
        <f t="shared" si="28"/>
        <v>hp_240000;atk_60000;hit_500000;miss_750;cirt_750;cirtSub_750</v>
      </c>
    </row>
    <row r="296" spans="1:21" x14ac:dyDescent="0.15">
      <c r="A296" s="16">
        <v>410013</v>
      </c>
      <c r="B296" s="16" t="s">
        <v>3931</v>
      </c>
      <c r="C296" s="16" t="s">
        <v>232</v>
      </c>
      <c r="D296" s="16">
        <v>1</v>
      </c>
      <c r="E296" s="16">
        <v>4</v>
      </c>
      <c r="F296" s="17">
        <v>160</v>
      </c>
      <c r="G296" s="19" t="s">
        <v>3967</v>
      </c>
      <c r="H296">
        <v>580000</v>
      </c>
      <c r="I296" s="18">
        <f t="shared" si="29"/>
        <v>290000</v>
      </c>
      <c r="K296" t="s">
        <v>3968</v>
      </c>
      <c r="L296">
        <v>145000</v>
      </c>
      <c r="M296" s="18">
        <f t="shared" si="25"/>
        <v>72500</v>
      </c>
      <c r="O296" t="str">
        <f t="shared" si="30"/>
        <v>hp_290000</v>
      </c>
      <c r="P296" t="str">
        <f t="shared" si="31"/>
        <v>atk_72500</v>
      </c>
      <c r="Q296" t="s">
        <v>3973</v>
      </c>
      <c r="R296" t="s">
        <v>4092</v>
      </c>
      <c r="S296" t="s">
        <v>4093</v>
      </c>
      <c r="T296" t="s">
        <v>4094</v>
      </c>
      <c r="U296" s="7" t="str">
        <f t="shared" si="28"/>
        <v>hp_290000;atk_72500;hit_500000;miss_800;cirt_800;cirtSub_800</v>
      </c>
    </row>
    <row r="297" spans="1:21" x14ac:dyDescent="0.15">
      <c r="A297" s="16">
        <v>410014</v>
      </c>
      <c r="B297" s="16" t="s">
        <v>3936</v>
      </c>
      <c r="C297" s="16" t="s">
        <v>232</v>
      </c>
      <c r="D297" s="16">
        <v>1</v>
      </c>
      <c r="E297" s="16">
        <v>4</v>
      </c>
      <c r="F297" s="17">
        <v>170</v>
      </c>
      <c r="G297" s="19" t="s">
        <v>3967</v>
      </c>
      <c r="H297">
        <v>680000</v>
      </c>
      <c r="I297" s="18">
        <f t="shared" si="29"/>
        <v>340000</v>
      </c>
      <c r="K297" t="s">
        <v>3968</v>
      </c>
      <c r="L297">
        <v>170000</v>
      </c>
      <c r="M297" s="18">
        <f t="shared" si="25"/>
        <v>85000</v>
      </c>
      <c r="O297" t="str">
        <f t="shared" si="30"/>
        <v>hp_340000</v>
      </c>
      <c r="P297" t="str">
        <f t="shared" si="31"/>
        <v>atk_85000</v>
      </c>
      <c r="Q297" t="s">
        <v>3973</v>
      </c>
      <c r="R297" t="s">
        <v>4095</v>
      </c>
      <c r="S297" t="s">
        <v>4096</v>
      </c>
      <c r="T297" t="s">
        <v>4097</v>
      </c>
      <c r="U297" s="7" t="str">
        <f t="shared" si="28"/>
        <v>hp_340000;atk_85000;hit_500000;miss_850;cirt_850;cirtSub_850</v>
      </c>
    </row>
    <row r="298" spans="1:21" x14ac:dyDescent="0.15">
      <c r="A298" s="16">
        <v>410015</v>
      </c>
      <c r="B298" s="16" t="s">
        <v>3951</v>
      </c>
      <c r="C298" s="16" t="s">
        <v>232</v>
      </c>
      <c r="D298" s="16">
        <v>1</v>
      </c>
      <c r="E298" s="16">
        <v>4</v>
      </c>
      <c r="F298" s="17">
        <v>180</v>
      </c>
      <c r="G298" s="19" t="s">
        <v>3967</v>
      </c>
      <c r="H298">
        <v>790000</v>
      </c>
      <c r="I298" s="18">
        <f t="shared" si="29"/>
        <v>395000</v>
      </c>
      <c r="K298" t="s">
        <v>3968</v>
      </c>
      <c r="L298">
        <v>197500</v>
      </c>
      <c r="M298" s="18">
        <f t="shared" si="25"/>
        <v>98750</v>
      </c>
      <c r="O298" t="str">
        <f t="shared" si="30"/>
        <v>hp_395000</v>
      </c>
      <c r="P298" t="str">
        <f t="shared" si="31"/>
        <v>atk_98750</v>
      </c>
      <c r="Q298" t="s">
        <v>3973</v>
      </c>
      <c r="R298" t="s">
        <v>4098</v>
      </c>
      <c r="S298" t="s">
        <v>4099</v>
      </c>
      <c r="T298" t="s">
        <v>4100</v>
      </c>
      <c r="U298" s="7" t="str">
        <f t="shared" si="28"/>
        <v>hp_395000;atk_98750;hit_500000;miss_900;cirt_900;cirtSub_900</v>
      </c>
    </row>
    <row r="299" spans="1:21" x14ac:dyDescent="0.15">
      <c r="A299" s="16">
        <v>410016</v>
      </c>
      <c r="B299" s="16" t="s">
        <v>3913</v>
      </c>
      <c r="C299" s="16" t="s">
        <v>232</v>
      </c>
      <c r="D299" s="16">
        <v>1</v>
      </c>
      <c r="E299" s="16">
        <v>4</v>
      </c>
      <c r="F299" s="17">
        <v>190</v>
      </c>
      <c r="G299" s="19" t="s">
        <v>3967</v>
      </c>
      <c r="H299">
        <v>900000</v>
      </c>
      <c r="I299" s="18">
        <f t="shared" si="29"/>
        <v>450000</v>
      </c>
      <c r="K299" t="s">
        <v>3968</v>
      </c>
      <c r="L299">
        <v>225000</v>
      </c>
      <c r="M299" s="18">
        <f t="shared" si="25"/>
        <v>112500</v>
      </c>
      <c r="O299" t="str">
        <f t="shared" si="30"/>
        <v>hp_450000</v>
      </c>
      <c r="P299" t="str">
        <f t="shared" si="31"/>
        <v>atk_112500</v>
      </c>
      <c r="Q299" t="s">
        <v>3973</v>
      </c>
      <c r="R299" t="s">
        <v>4101</v>
      </c>
      <c r="S299" t="s">
        <v>4102</v>
      </c>
      <c r="T299" t="s">
        <v>4103</v>
      </c>
      <c r="U299" s="7" t="str">
        <f t="shared" si="28"/>
        <v>hp_450000;atk_112500;hit_500000;miss_950;cirt_950;cirtSub_950</v>
      </c>
    </row>
    <row r="300" spans="1:21" x14ac:dyDescent="0.15">
      <c r="A300" s="16">
        <v>410017</v>
      </c>
      <c r="B300" s="16" t="s">
        <v>3914</v>
      </c>
      <c r="C300" s="16" t="s">
        <v>232</v>
      </c>
      <c r="D300" s="16">
        <v>1</v>
      </c>
      <c r="E300" s="16">
        <v>4</v>
      </c>
      <c r="F300" s="17">
        <v>200</v>
      </c>
      <c r="G300" s="19" t="s">
        <v>3967</v>
      </c>
      <c r="H300">
        <v>3500000</v>
      </c>
      <c r="I300" s="18">
        <f t="shared" si="29"/>
        <v>1750000</v>
      </c>
      <c r="K300" t="s">
        <v>3968</v>
      </c>
      <c r="L300">
        <v>437500</v>
      </c>
      <c r="M300" s="18">
        <f t="shared" si="25"/>
        <v>218750</v>
      </c>
      <c r="O300" t="str">
        <f t="shared" si="30"/>
        <v>hp_1750000</v>
      </c>
      <c r="P300" t="str">
        <f t="shared" si="31"/>
        <v>atk_218750</v>
      </c>
      <c r="Q300" t="s">
        <v>3973</v>
      </c>
      <c r="R300" t="s">
        <v>4104</v>
      </c>
      <c r="S300" t="s">
        <v>4105</v>
      </c>
      <c r="T300" t="s">
        <v>4106</v>
      </c>
      <c r="U300" s="7" t="str">
        <f t="shared" si="28"/>
        <v>hp_1750000;atk_218750;hit_500000;miss_1000;cirt_1000;cirtSub_1000</v>
      </c>
    </row>
    <row r="301" spans="1:21" x14ac:dyDescent="0.15">
      <c r="A301" s="16">
        <v>410018</v>
      </c>
      <c r="B301" s="16" t="s">
        <v>3917</v>
      </c>
      <c r="C301" s="16" t="s">
        <v>232</v>
      </c>
      <c r="D301" s="16">
        <v>1</v>
      </c>
      <c r="E301" s="16">
        <v>4</v>
      </c>
      <c r="F301" s="17">
        <v>210</v>
      </c>
      <c r="G301" s="19" t="s">
        <v>3967</v>
      </c>
      <c r="H301">
        <v>3610000</v>
      </c>
      <c r="I301" s="18">
        <f t="shared" si="29"/>
        <v>1805000</v>
      </c>
      <c r="K301" t="s">
        <v>3968</v>
      </c>
      <c r="L301">
        <v>451250</v>
      </c>
      <c r="M301" s="18">
        <f t="shared" si="25"/>
        <v>225625</v>
      </c>
      <c r="O301" t="str">
        <f t="shared" si="30"/>
        <v>hp_1805000</v>
      </c>
      <c r="P301" t="str">
        <f t="shared" si="31"/>
        <v>atk_225625</v>
      </c>
      <c r="Q301" t="s">
        <v>3973</v>
      </c>
      <c r="R301" t="s">
        <v>4107</v>
      </c>
      <c r="S301" t="s">
        <v>4108</v>
      </c>
      <c r="T301" t="s">
        <v>4109</v>
      </c>
      <c r="U301" s="7" t="str">
        <f t="shared" si="28"/>
        <v>hp_1805000;atk_225625;hit_500000;miss_1050;cirt_1050;cirtSub_1050</v>
      </c>
    </row>
    <row r="302" spans="1:21" x14ac:dyDescent="0.15">
      <c r="A302" s="16">
        <v>410019</v>
      </c>
      <c r="B302" s="16" t="s">
        <v>3930</v>
      </c>
      <c r="C302" s="16" t="s">
        <v>232</v>
      </c>
      <c r="D302" s="16">
        <v>1</v>
      </c>
      <c r="E302" s="16">
        <v>4</v>
      </c>
      <c r="F302" s="17">
        <v>220</v>
      </c>
      <c r="G302" s="19" t="s">
        <v>3967</v>
      </c>
      <c r="H302">
        <v>4467000</v>
      </c>
      <c r="I302" s="18">
        <f t="shared" si="29"/>
        <v>2233500</v>
      </c>
      <c r="K302" t="s">
        <v>3968</v>
      </c>
      <c r="L302">
        <v>558375</v>
      </c>
      <c r="M302" s="18">
        <f t="shared" si="25"/>
        <v>279187</v>
      </c>
      <c r="O302" t="str">
        <f t="shared" si="30"/>
        <v>hp_2233500</v>
      </c>
      <c r="P302" t="str">
        <f t="shared" si="31"/>
        <v>atk_279187</v>
      </c>
      <c r="Q302" t="s">
        <v>3973</v>
      </c>
      <c r="R302" t="s">
        <v>4110</v>
      </c>
      <c r="S302" t="s">
        <v>4111</v>
      </c>
      <c r="T302" t="s">
        <v>4112</v>
      </c>
      <c r="U302" s="7" t="str">
        <f t="shared" si="28"/>
        <v>hp_2233500;atk_279187;hit_500000;miss_1100;cirt_1100;cirtSub_1100</v>
      </c>
    </row>
    <row r="303" spans="1:21" x14ac:dyDescent="0.15">
      <c r="A303" s="16">
        <v>410020</v>
      </c>
      <c r="B303" s="16" t="s">
        <v>3962</v>
      </c>
      <c r="C303" s="16" t="s">
        <v>232</v>
      </c>
      <c r="D303" s="16">
        <v>1</v>
      </c>
      <c r="E303" s="16">
        <v>4</v>
      </c>
      <c r="F303" s="17">
        <v>230</v>
      </c>
      <c r="G303" s="19" t="s">
        <v>3967</v>
      </c>
      <c r="H303">
        <v>5324000</v>
      </c>
      <c r="I303" s="18">
        <f t="shared" si="29"/>
        <v>2662000</v>
      </c>
      <c r="K303" t="s">
        <v>3968</v>
      </c>
      <c r="L303">
        <v>665500</v>
      </c>
      <c r="M303" s="18">
        <f t="shared" si="25"/>
        <v>332750</v>
      </c>
      <c r="O303" t="str">
        <f t="shared" si="30"/>
        <v>hp_2662000</v>
      </c>
      <c r="P303" t="str">
        <f t="shared" si="31"/>
        <v>atk_332750</v>
      </c>
      <c r="Q303" t="s">
        <v>3973</v>
      </c>
      <c r="R303" t="s">
        <v>4113</v>
      </c>
      <c r="S303" t="s">
        <v>4114</v>
      </c>
      <c r="T303" t="s">
        <v>4115</v>
      </c>
      <c r="U303" s="7" t="str">
        <f t="shared" si="28"/>
        <v>hp_2662000;atk_332750;hit_500000;miss_1150;cirt_1150;cirtSub_1150</v>
      </c>
    </row>
    <row r="304" spans="1:21" x14ac:dyDescent="0.15">
      <c r="A304" s="16">
        <v>410021</v>
      </c>
      <c r="B304" s="16" t="s">
        <v>3921</v>
      </c>
      <c r="C304" s="16" t="s">
        <v>232</v>
      </c>
      <c r="D304" s="16">
        <v>1</v>
      </c>
      <c r="E304" s="16">
        <v>4</v>
      </c>
      <c r="F304" s="17">
        <v>240</v>
      </c>
      <c r="G304" s="19" t="s">
        <v>3967</v>
      </c>
      <c r="H304">
        <v>6181000</v>
      </c>
      <c r="I304" s="18">
        <f t="shared" si="29"/>
        <v>3090500</v>
      </c>
      <c r="K304" t="s">
        <v>3968</v>
      </c>
      <c r="L304">
        <v>772625</v>
      </c>
      <c r="M304" s="18">
        <f t="shared" si="25"/>
        <v>386312</v>
      </c>
      <c r="O304" t="str">
        <f t="shared" si="30"/>
        <v>hp_3090500</v>
      </c>
      <c r="P304" t="str">
        <f t="shared" si="31"/>
        <v>atk_386312</v>
      </c>
      <c r="Q304" t="s">
        <v>3973</v>
      </c>
      <c r="R304" t="s">
        <v>4116</v>
      </c>
      <c r="S304" t="s">
        <v>4117</v>
      </c>
      <c r="T304" t="s">
        <v>4118</v>
      </c>
      <c r="U304" s="7" t="str">
        <f t="shared" si="28"/>
        <v>hp_3090500;atk_386312;hit_500000;miss_1200;cirt_1200;cirtSub_1200</v>
      </c>
    </row>
    <row r="305" spans="1:21" x14ac:dyDescent="0.15">
      <c r="A305" s="16">
        <v>410022</v>
      </c>
      <c r="B305" s="16" t="s">
        <v>3922</v>
      </c>
      <c r="C305" s="16" t="s">
        <v>232</v>
      </c>
      <c r="D305" s="16">
        <v>1</v>
      </c>
      <c r="E305" s="16">
        <v>4</v>
      </c>
      <c r="F305" s="17">
        <v>250</v>
      </c>
      <c r="G305" s="19" t="s">
        <v>3967</v>
      </c>
      <c r="H305">
        <v>7038000</v>
      </c>
      <c r="I305" s="18">
        <f t="shared" si="29"/>
        <v>3519000</v>
      </c>
      <c r="K305" t="s">
        <v>3968</v>
      </c>
      <c r="L305">
        <v>879750</v>
      </c>
      <c r="M305" s="18">
        <f t="shared" si="25"/>
        <v>439875</v>
      </c>
      <c r="O305" t="str">
        <f t="shared" si="30"/>
        <v>hp_3519000</v>
      </c>
      <c r="P305" t="str">
        <f t="shared" si="31"/>
        <v>atk_439875</v>
      </c>
      <c r="Q305" t="s">
        <v>3973</v>
      </c>
      <c r="R305" t="s">
        <v>4119</v>
      </c>
      <c r="S305" t="s">
        <v>4120</v>
      </c>
      <c r="T305" t="s">
        <v>4121</v>
      </c>
      <c r="U305" s="7" t="str">
        <f t="shared" si="28"/>
        <v>hp_3519000;atk_439875;hit_500000;miss_1250;cirt_1250;cirtSub_1250</v>
      </c>
    </row>
    <row r="306" spans="1:21" x14ac:dyDescent="0.15">
      <c r="A306" s="16">
        <v>410023</v>
      </c>
      <c r="B306" s="16" t="s">
        <v>3919</v>
      </c>
      <c r="C306" s="16" t="s">
        <v>232</v>
      </c>
      <c r="D306" s="16">
        <v>1</v>
      </c>
      <c r="E306" s="16">
        <v>4</v>
      </c>
      <c r="F306" s="17">
        <v>260</v>
      </c>
      <c r="G306" s="19" t="s">
        <v>3967</v>
      </c>
      <c r="H306">
        <v>7895000</v>
      </c>
      <c r="I306" s="18">
        <f t="shared" si="29"/>
        <v>3947500</v>
      </c>
      <c r="K306" t="s">
        <v>3968</v>
      </c>
      <c r="L306">
        <v>986875</v>
      </c>
      <c r="M306" s="18">
        <f t="shared" si="25"/>
        <v>493437</v>
      </c>
      <c r="O306" t="str">
        <f t="shared" si="30"/>
        <v>hp_3947500</v>
      </c>
      <c r="P306" t="str">
        <f t="shared" si="31"/>
        <v>atk_493437</v>
      </c>
      <c r="Q306" t="s">
        <v>3973</v>
      </c>
      <c r="R306" t="s">
        <v>4122</v>
      </c>
      <c r="S306" t="s">
        <v>4123</v>
      </c>
      <c r="T306" t="s">
        <v>4124</v>
      </c>
      <c r="U306" s="7" t="str">
        <f t="shared" si="28"/>
        <v>hp_3947500;atk_493437;hit_500000;miss_1300;cirt_1300;cirtSub_1300</v>
      </c>
    </row>
    <row r="307" spans="1:21" x14ac:dyDescent="0.15">
      <c r="A307" s="16">
        <v>410024</v>
      </c>
      <c r="B307" s="16" t="s">
        <v>3918</v>
      </c>
      <c r="C307" s="16" t="s">
        <v>232</v>
      </c>
      <c r="D307" s="16">
        <v>1</v>
      </c>
      <c r="E307" s="16">
        <v>4</v>
      </c>
      <c r="F307" s="17">
        <v>270</v>
      </c>
      <c r="G307" s="19" t="s">
        <v>3967</v>
      </c>
      <c r="H307">
        <v>8752000</v>
      </c>
      <c r="I307" s="18">
        <f t="shared" si="29"/>
        <v>4376000</v>
      </c>
      <c r="K307" t="s">
        <v>3968</v>
      </c>
      <c r="L307">
        <v>1094000</v>
      </c>
      <c r="M307" s="18">
        <f t="shared" si="25"/>
        <v>547000</v>
      </c>
      <c r="O307" t="str">
        <f t="shared" si="30"/>
        <v>hp_4376000</v>
      </c>
      <c r="P307" t="str">
        <f t="shared" si="31"/>
        <v>atk_547000</v>
      </c>
      <c r="Q307" t="s">
        <v>3973</v>
      </c>
      <c r="R307" t="s">
        <v>4125</v>
      </c>
      <c r="S307" t="s">
        <v>4126</v>
      </c>
      <c r="T307" t="s">
        <v>4127</v>
      </c>
      <c r="U307" s="7" t="str">
        <f t="shared" si="28"/>
        <v>hp_4376000;atk_547000;hit_500000;miss_1350;cirt_1350;cirtSub_1350</v>
      </c>
    </row>
    <row r="308" spans="1:21" x14ac:dyDescent="0.15">
      <c r="A308" s="16">
        <v>410025</v>
      </c>
      <c r="B308" s="16" t="s">
        <v>3926</v>
      </c>
      <c r="C308" s="16" t="s">
        <v>232</v>
      </c>
      <c r="D308" s="16">
        <v>1</v>
      </c>
      <c r="E308" s="16">
        <v>4</v>
      </c>
      <c r="F308" s="17">
        <v>280</v>
      </c>
      <c r="G308" s="19" t="s">
        <v>3967</v>
      </c>
      <c r="H308">
        <v>9609000</v>
      </c>
      <c r="I308" s="18">
        <f t="shared" si="29"/>
        <v>4804500</v>
      </c>
      <c r="K308" t="s">
        <v>3968</v>
      </c>
      <c r="L308">
        <v>1201125</v>
      </c>
      <c r="M308" s="18">
        <f t="shared" si="25"/>
        <v>600562</v>
      </c>
      <c r="O308" t="str">
        <f t="shared" si="30"/>
        <v>hp_4804500</v>
      </c>
      <c r="P308" t="str">
        <f t="shared" si="31"/>
        <v>atk_600562</v>
      </c>
      <c r="Q308" t="s">
        <v>3973</v>
      </c>
      <c r="R308" t="s">
        <v>4128</v>
      </c>
      <c r="S308" t="s">
        <v>4129</v>
      </c>
      <c r="T308" t="s">
        <v>4130</v>
      </c>
      <c r="U308" s="7" t="str">
        <f t="shared" si="28"/>
        <v>hp_4804500;atk_600562;hit_500000;miss_1400;cirt_1400;cirtSub_1400</v>
      </c>
    </row>
    <row r="309" spans="1:21" x14ac:dyDescent="0.15">
      <c r="A309" s="16">
        <v>410026</v>
      </c>
      <c r="B309" s="16" t="s">
        <v>3924</v>
      </c>
      <c r="C309" s="16" t="s">
        <v>232</v>
      </c>
      <c r="D309" s="16">
        <v>1</v>
      </c>
      <c r="E309" s="16">
        <v>4</v>
      </c>
      <c r="F309" s="17">
        <v>290</v>
      </c>
      <c r="G309" s="19" t="s">
        <v>3967</v>
      </c>
      <c r="H309">
        <v>10466000</v>
      </c>
      <c r="I309" s="18">
        <f t="shared" si="29"/>
        <v>5233000</v>
      </c>
      <c r="K309" t="s">
        <v>3968</v>
      </c>
      <c r="L309">
        <v>1308250</v>
      </c>
      <c r="M309" s="18">
        <f t="shared" si="25"/>
        <v>654125</v>
      </c>
      <c r="O309" t="str">
        <f t="shared" si="30"/>
        <v>hp_5233000</v>
      </c>
      <c r="P309" t="str">
        <f t="shared" si="31"/>
        <v>atk_654125</v>
      </c>
      <c r="Q309" t="s">
        <v>3973</v>
      </c>
      <c r="R309" t="s">
        <v>4131</v>
      </c>
      <c r="S309" t="s">
        <v>4132</v>
      </c>
      <c r="T309" t="s">
        <v>4133</v>
      </c>
      <c r="U309" s="7" t="str">
        <f t="shared" si="28"/>
        <v>hp_5233000;atk_654125;hit_500000;miss_1450;cirt_1450;cirtSub_1450</v>
      </c>
    </row>
    <row r="310" spans="1:21" x14ac:dyDescent="0.15">
      <c r="A310" s="16">
        <v>410027</v>
      </c>
      <c r="B310" s="16" t="s">
        <v>3925</v>
      </c>
      <c r="C310" s="16" t="s">
        <v>232</v>
      </c>
      <c r="D310" s="16">
        <v>1</v>
      </c>
      <c r="E310" s="16">
        <v>4</v>
      </c>
      <c r="F310" s="17">
        <v>300</v>
      </c>
      <c r="G310" s="19" t="s">
        <v>3967</v>
      </c>
      <c r="H310">
        <v>11323000</v>
      </c>
      <c r="I310" s="18">
        <f t="shared" si="29"/>
        <v>5661500</v>
      </c>
      <c r="K310" t="s">
        <v>3968</v>
      </c>
      <c r="L310">
        <v>1415375</v>
      </c>
      <c r="M310" s="18">
        <f t="shared" si="25"/>
        <v>707687</v>
      </c>
      <c r="O310" t="str">
        <f t="shared" si="30"/>
        <v>hp_5661500</v>
      </c>
      <c r="P310" t="str">
        <f t="shared" si="31"/>
        <v>atk_707687</v>
      </c>
      <c r="Q310" t="s">
        <v>3973</v>
      </c>
      <c r="R310" t="s">
        <v>4134</v>
      </c>
      <c r="S310" t="s">
        <v>4135</v>
      </c>
      <c r="T310" t="s">
        <v>4136</v>
      </c>
      <c r="U310" s="7" t="str">
        <f t="shared" si="28"/>
        <v>hp_5661500;atk_707687;hit_500000;miss_1500;cirt_1500;cirtSub_1500</v>
      </c>
    </row>
    <row r="311" spans="1:21" x14ac:dyDescent="0.15">
      <c r="A311" s="16"/>
      <c r="B311" s="16"/>
      <c r="C311" s="16"/>
      <c r="D311" s="16"/>
      <c r="E311" s="16"/>
      <c r="F311" s="17"/>
      <c r="G311" s="19"/>
      <c r="I311" s="18"/>
      <c r="M311" s="18"/>
      <c r="U311" s="7"/>
    </row>
    <row r="312" spans="1:21" x14ac:dyDescent="0.15">
      <c r="A312" s="16"/>
      <c r="B312" s="16"/>
      <c r="C312" s="16"/>
      <c r="D312" s="16"/>
      <c r="E312" s="16"/>
      <c r="F312" s="17"/>
      <c r="G312" s="19"/>
      <c r="I312" s="18"/>
      <c r="M312" s="18"/>
      <c r="U312" s="7"/>
    </row>
    <row r="313" spans="1:21" x14ac:dyDescent="0.15">
      <c r="A313" s="16">
        <v>420000</v>
      </c>
      <c r="B313" s="16" t="s">
        <v>3912</v>
      </c>
      <c r="C313" s="16" t="s">
        <v>233</v>
      </c>
      <c r="D313" s="16">
        <v>1</v>
      </c>
      <c r="E313" s="16">
        <v>2</v>
      </c>
      <c r="F313" s="17">
        <v>30</v>
      </c>
      <c r="G313" s="19" t="s">
        <v>3967</v>
      </c>
      <c r="H313">
        <v>596200</v>
      </c>
      <c r="I313" s="18">
        <f>INT(H313*1)</f>
        <v>596200</v>
      </c>
      <c r="K313" t="s">
        <v>3968</v>
      </c>
      <c r="L313">
        <v>23848</v>
      </c>
      <c r="M313" s="18">
        <f t="shared" si="25"/>
        <v>11924</v>
      </c>
      <c r="O313" t="str">
        <f t="shared" si="30"/>
        <v>hp_596200</v>
      </c>
      <c r="P313" t="str">
        <f t="shared" si="31"/>
        <v>atk_11924</v>
      </c>
      <c r="Q313" t="s">
        <v>3973</v>
      </c>
      <c r="R313" t="s">
        <v>4018</v>
      </c>
      <c r="S313" t="s">
        <v>4019</v>
      </c>
      <c r="T313" t="s">
        <v>4020</v>
      </c>
      <c r="U313" s="7" t="str">
        <f t="shared" si="28"/>
        <v>hp_596200;atk_11924;hit_500000;miss_150;cirt_150;cirtSub_150</v>
      </c>
    </row>
    <row r="314" spans="1:21" x14ac:dyDescent="0.15">
      <c r="A314" s="16">
        <v>420001</v>
      </c>
      <c r="B314" s="16" t="s">
        <v>3942</v>
      </c>
      <c r="C314" s="16" t="s">
        <v>233</v>
      </c>
      <c r="D314" s="16">
        <v>1</v>
      </c>
      <c r="E314" s="16">
        <v>2</v>
      </c>
      <c r="F314" s="17">
        <v>40</v>
      </c>
      <c r="G314" s="19" t="s">
        <v>3967</v>
      </c>
      <c r="H314">
        <v>1082600</v>
      </c>
      <c r="I314" s="18">
        <f t="shared" ref="I314:I358" si="32">INT(H314*1)</f>
        <v>1082600</v>
      </c>
      <c r="K314" t="s">
        <v>3968</v>
      </c>
      <c r="L314">
        <v>43304</v>
      </c>
      <c r="M314" s="18">
        <f t="shared" si="25"/>
        <v>21652</v>
      </c>
      <c r="O314" t="str">
        <f t="shared" si="30"/>
        <v>hp_1082600</v>
      </c>
      <c r="P314" t="str">
        <f t="shared" si="31"/>
        <v>atk_21652</v>
      </c>
      <c r="Q314" t="s">
        <v>3973</v>
      </c>
      <c r="R314" t="s">
        <v>4021</v>
      </c>
      <c r="S314" t="s">
        <v>4022</v>
      </c>
      <c r="T314" t="s">
        <v>4023</v>
      </c>
      <c r="U314" s="7" t="str">
        <f t="shared" si="28"/>
        <v>hp_1082600;atk_21652;hit_500000;miss_200;cirt_200;cirtSub_200</v>
      </c>
    </row>
    <row r="315" spans="1:21" x14ac:dyDescent="0.15">
      <c r="A315" s="16">
        <v>420002</v>
      </c>
      <c r="B315" s="16" t="s">
        <v>3941</v>
      </c>
      <c r="C315" s="16" t="s">
        <v>233</v>
      </c>
      <c r="D315" s="16">
        <v>1</v>
      </c>
      <c r="E315" s="16">
        <v>2</v>
      </c>
      <c r="F315" s="17">
        <v>50</v>
      </c>
      <c r="G315" s="19" t="s">
        <v>3967</v>
      </c>
      <c r="H315">
        <v>1726700</v>
      </c>
      <c r="I315" s="18">
        <f t="shared" si="32"/>
        <v>1726700</v>
      </c>
      <c r="K315" t="s">
        <v>3968</v>
      </c>
      <c r="L315">
        <v>69068</v>
      </c>
      <c r="M315" s="18">
        <f t="shared" si="25"/>
        <v>34534</v>
      </c>
      <c r="O315" t="str">
        <f t="shared" si="30"/>
        <v>hp_1726700</v>
      </c>
      <c r="P315" t="str">
        <f t="shared" si="31"/>
        <v>atk_34534</v>
      </c>
      <c r="Q315" t="s">
        <v>3973</v>
      </c>
      <c r="R315" t="s">
        <v>4024</v>
      </c>
      <c r="S315" t="s">
        <v>4025</v>
      </c>
      <c r="T315" t="s">
        <v>4026</v>
      </c>
      <c r="U315" s="7" t="str">
        <f t="shared" si="28"/>
        <v>hp_1726700;atk_34534;hit_500000;miss_250;cirt_250;cirtSub_250</v>
      </c>
    </row>
    <row r="316" spans="1:21" x14ac:dyDescent="0.15">
      <c r="A316" s="16">
        <v>420003</v>
      </c>
      <c r="B316" s="16" t="s">
        <v>3935</v>
      </c>
      <c r="C316" s="16" t="s">
        <v>233</v>
      </c>
      <c r="D316" s="16">
        <v>1</v>
      </c>
      <c r="E316" s="16">
        <v>2</v>
      </c>
      <c r="F316" s="17">
        <v>60</v>
      </c>
      <c r="G316" s="19" t="s">
        <v>3967</v>
      </c>
      <c r="H316">
        <v>2534400</v>
      </c>
      <c r="I316" s="18">
        <f t="shared" si="32"/>
        <v>2534400</v>
      </c>
      <c r="K316" t="s">
        <v>3968</v>
      </c>
      <c r="L316">
        <v>101376</v>
      </c>
      <c r="M316" s="18">
        <f t="shared" si="25"/>
        <v>50688</v>
      </c>
      <c r="O316" t="str">
        <f t="shared" si="30"/>
        <v>hp_2534400</v>
      </c>
      <c r="P316" t="str">
        <f t="shared" si="31"/>
        <v>atk_50688</v>
      </c>
      <c r="Q316" t="s">
        <v>3973</v>
      </c>
      <c r="R316" t="s">
        <v>4027</v>
      </c>
      <c r="S316" t="s">
        <v>4028</v>
      </c>
      <c r="T316" t="s">
        <v>4029</v>
      </c>
      <c r="U316" s="7" t="str">
        <f t="shared" si="28"/>
        <v>hp_2534400;atk_50688;hit_500000;miss_300;cirt_300;cirtSub_300</v>
      </c>
    </row>
    <row r="317" spans="1:21" x14ac:dyDescent="0.15">
      <c r="A317" s="16">
        <v>420004</v>
      </c>
      <c r="B317" s="16" t="s">
        <v>3938</v>
      </c>
      <c r="C317" s="16" t="s">
        <v>233</v>
      </c>
      <c r="D317" s="16">
        <v>1</v>
      </c>
      <c r="E317" s="16">
        <v>2</v>
      </c>
      <c r="F317" s="17">
        <v>70</v>
      </c>
      <c r="G317" s="19" t="s">
        <v>3967</v>
      </c>
      <c r="H317">
        <v>3512900</v>
      </c>
      <c r="I317" s="18">
        <f t="shared" si="32"/>
        <v>3512900</v>
      </c>
      <c r="K317" t="s">
        <v>3968</v>
      </c>
      <c r="L317">
        <v>140516</v>
      </c>
      <c r="M317" s="18">
        <f t="shared" si="25"/>
        <v>70258</v>
      </c>
      <c r="O317" t="str">
        <f t="shared" si="30"/>
        <v>hp_3512900</v>
      </c>
      <c r="P317" t="str">
        <f t="shared" si="31"/>
        <v>atk_70258</v>
      </c>
      <c r="Q317" t="s">
        <v>3973</v>
      </c>
      <c r="R317" t="s">
        <v>4030</v>
      </c>
      <c r="S317" t="s">
        <v>4031</v>
      </c>
      <c r="T317" t="s">
        <v>4032</v>
      </c>
      <c r="U317" s="7" t="str">
        <f t="shared" si="28"/>
        <v>hp_3512900;atk_70258;hit_500000;miss_350;cirt_350;cirtSub_350</v>
      </c>
    </row>
    <row r="318" spans="1:21" x14ac:dyDescent="0.15">
      <c r="A318" s="16">
        <v>420005</v>
      </c>
      <c r="B318" s="16" t="s">
        <v>3949</v>
      </c>
      <c r="C318" s="16" t="s">
        <v>233</v>
      </c>
      <c r="D318" s="16">
        <v>1</v>
      </c>
      <c r="E318" s="16">
        <v>3</v>
      </c>
      <c r="F318" s="17">
        <v>80</v>
      </c>
      <c r="G318" s="19" t="s">
        <v>3967</v>
      </c>
      <c r="H318">
        <v>4669400</v>
      </c>
      <c r="I318" s="18">
        <f t="shared" si="32"/>
        <v>4669400</v>
      </c>
      <c r="K318" t="s">
        <v>3968</v>
      </c>
      <c r="L318">
        <v>186776</v>
      </c>
      <c r="M318" s="18">
        <f t="shared" si="25"/>
        <v>93388</v>
      </c>
      <c r="O318" t="str">
        <f t="shared" si="30"/>
        <v>hp_4669400</v>
      </c>
      <c r="P318" t="str">
        <f t="shared" si="31"/>
        <v>atk_93388</v>
      </c>
      <c r="Q318" t="s">
        <v>3973</v>
      </c>
      <c r="R318" t="s">
        <v>4033</v>
      </c>
      <c r="S318" t="s">
        <v>4034</v>
      </c>
      <c r="T318" t="s">
        <v>4035</v>
      </c>
      <c r="U318" s="7" t="str">
        <f t="shared" si="28"/>
        <v>hp_4669400;atk_93388;hit_500000;miss_400;cirt_400;cirtSub_400</v>
      </c>
    </row>
    <row r="319" spans="1:21" x14ac:dyDescent="0.15">
      <c r="A319" s="16">
        <v>420006</v>
      </c>
      <c r="B319" s="16" t="s">
        <v>3932</v>
      </c>
      <c r="C319" s="16" t="s">
        <v>233</v>
      </c>
      <c r="D319" s="16">
        <v>1</v>
      </c>
      <c r="E319" s="16">
        <v>3</v>
      </c>
      <c r="F319" s="17">
        <v>90</v>
      </c>
      <c r="G319" s="19" t="s">
        <v>3967</v>
      </c>
      <c r="H319">
        <v>6003900</v>
      </c>
      <c r="I319" s="18">
        <f t="shared" si="32"/>
        <v>6003900</v>
      </c>
      <c r="K319" t="s">
        <v>3968</v>
      </c>
      <c r="L319">
        <v>240156</v>
      </c>
      <c r="M319" s="18">
        <f t="shared" si="25"/>
        <v>120078</v>
      </c>
      <c r="O319" t="str">
        <f t="shared" si="30"/>
        <v>hp_6003900</v>
      </c>
      <c r="P319" t="str">
        <f t="shared" si="31"/>
        <v>atk_120078</v>
      </c>
      <c r="Q319" t="s">
        <v>3973</v>
      </c>
      <c r="R319" t="s">
        <v>4036</v>
      </c>
      <c r="S319" t="s">
        <v>4037</v>
      </c>
      <c r="T319" t="s">
        <v>4038</v>
      </c>
      <c r="U319" s="7" t="str">
        <f t="shared" si="28"/>
        <v>hp_6003900;atk_120078;hit_500000;miss_450;cirt_450;cirtSub_450</v>
      </c>
    </row>
    <row r="320" spans="1:21" x14ac:dyDescent="0.15">
      <c r="A320" s="16">
        <v>420007</v>
      </c>
      <c r="B320" s="16" t="s">
        <v>3957</v>
      </c>
      <c r="C320" s="16" t="s">
        <v>233</v>
      </c>
      <c r="D320" s="16">
        <v>1</v>
      </c>
      <c r="E320" s="16">
        <v>3</v>
      </c>
      <c r="F320" s="17">
        <v>100</v>
      </c>
      <c r="G320" s="19" t="s">
        <v>3967</v>
      </c>
      <c r="H320">
        <v>7515600</v>
      </c>
      <c r="I320" s="18">
        <f t="shared" si="32"/>
        <v>7515600</v>
      </c>
      <c r="K320" t="s">
        <v>3968</v>
      </c>
      <c r="L320">
        <v>300624</v>
      </c>
      <c r="M320" s="18">
        <f t="shared" si="25"/>
        <v>150312</v>
      </c>
      <c r="O320" t="str">
        <f t="shared" si="30"/>
        <v>hp_7515600</v>
      </c>
      <c r="P320" t="str">
        <f t="shared" si="31"/>
        <v>atk_150312</v>
      </c>
      <c r="Q320" t="s">
        <v>3973</v>
      </c>
      <c r="R320" t="s">
        <v>4039</v>
      </c>
      <c r="S320" t="s">
        <v>4040</v>
      </c>
      <c r="T320" t="s">
        <v>4041</v>
      </c>
      <c r="U320" s="7" t="str">
        <f t="shared" si="28"/>
        <v>hp_7515600;atk_150312;hit_500000;miss_500;cirt_500;cirtSub_500</v>
      </c>
    </row>
    <row r="321" spans="1:21" x14ac:dyDescent="0.15">
      <c r="A321" s="16">
        <v>420008</v>
      </c>
      <c r="B321" s="16" t="s">
        <v>3916</v>
      </c>
      <c r="C321" s="16" t="s">
        <v>233</v>
      </c>
      <c r="D321" s="16">
        <v>1</v>
      </c>
      <c r="E321" s="16">
        <v>3</v>
      </c>
      <c r="F321" s="17">
        <v>106</v>
      </c>
      <c r="G321" s="19" t="s">
        <v>3967</v>
      </c>
      <c r="H321">
        <v>7098100</v>
      </c>
      <c r="I321" s="18">
        <f t="shared" si="32"/>
        <v>7098100</v>
      </c>
      <c r="K321" t="s">
        <v>3968</v>
      </c>
      <c r="L321">
        <v>283924</v>
      </c>
      <c r="M321" s="18">
        <f t="shared" si="25"/>
        <v>141962</v>
      </c>
      <c r="O321" t="str">
        <f t="shared" si="30"/>
        <v>hp_7098100</v>
      </c>
      <c r="P321" t="str">
        <f t="shared" si="31"/>
        <v>atk_141962</v>
      </c>
      <c r="Q321" t="s">
        <v>3973</v>
      </c>
      <c r="R321" t="s">
        <v>4137</v>
      </c>
      <c r="S321" t="s">
        <v>4138</v>
      </c>
      <c r="T321" t="s">
        <v>4139</v>
      </c>
      <c r="U321" s="7" t="str">
        <f t="shared" si="28"/>
        <v>hp_7098100;atk_141962;hit_500000;miss_530;cirt_530;cirtSub_530</v>
      </c>
    </row>
    <row r="322" spans="1:21" x14ac:dyDescent="0.15">
      <c r="A322" s="16">
        <v>420009</v>
      </c>
      <c r="B322" s="16" t="s">
        <v>3943</v>
      </c>
      <c r="C322" s="16" t="s">
        <v>233</v>
      </c>
      <c r="D322" s="16">
        <v>1</v>
      </c>
      <c r="E322" s="16">
        <v>3</v>
      </c>
      <c r="F322" s="17">
        <v>112</v>
      </c>
      <c r="G322" s="19" t="s">
        <v>3967</v>
      </c>
      <c r="H322">
        <v>8100500</v>
      </c>
      <c r="I322" s="18">
        <f t="shared" si="32"/>
        <v>8100500</v>
      </c>
      <c r="K322" t="s">
        <v>3968</v>
      </c>
      <c r="L322">
        <v>324020</v>
      </c>
      <c r="M322" s="18">
        <f t="shared" si="25"/>
        <v>162010</v>
      </c>
      <c r="O322" t="str">
        <f t="shared" si="30"/>
        <v>hp_8100500</v>
      </c>
      <c r="P322" t="str">
        <f t="shared" si="31"/>
        <v>atk_162010</v>
      </c>
      <c r="Q322" t="s">
        <v>3973</v>
      </c>
      <c r="R322" t="s">
        <v>4140</v>
      </c>
      <c r="S322" t="s">
        <v>4141</v>
      </c>
      <c r="T322" t="s">
        <v>4142</v>
      </c>
      <c r="U322" s="7" t="str">
        <f t="shared" si="28"/>
        <v>hp_8100500;atk_162010;hit_500000;miss_560;cirt_560;cirtSub_560</v>
      </c>
    </row>
    <row r="323" spans="1:21" x14ac:dyDescent="0.15">
      <c r="A323" s="16">
        <v>420010</v>
      </c>
      <c r="B323" s="16" t="s">
        <v>3915</v>
      </c>
      <c r="C323" s="16" t="s">
        <v>233</v>
      </c>
      <c r="D323" s="16">
        <v>1</v>
      </c>
      <c r="E323" s="16">
        <v>4</v>
      </c>
      <c r="F323" s="17">
        <v>120</v>
      </c>
      <c r="G323" s="19" t="s">
        <v>3967</v>
      </c>
      <c r="H323">
        <v>8821100</v>
      </c>
      <c r="I323" s="18">
        <f t="shared" si="32"/>
        <v>8821100</v>
      </c>
      <c r="K323" t="s">
        <v>3968</v>
      </c>
      <c r="L323">
        <v>352844</v>
      </c>
      <c r="M323" s="18">
        <f t="shared" si="25"/>
        <v>176422</v>
      </c>
      <c r="O323" t="str">
        <f t="shared" si="30"/>
        <v>hp_8821100</v>
      </c>
      <c r="P323" t="str">
        <f t="shared" si="31"/>
        <v>atk_176422</v>
      </c>
      <c r="Q323" t="s">
        <v>3973</v>
      </c>
      <c r="R323" t="s">
        <v>4045</v>
      </c>
      <c r="S323" t="s">
        <v>4046</v>
      </c>
      <c r="T323" t="s">
        <v>4047</v>
      </c>
      <c r="U323" s="7" t="str">
        <f t="shared" si="28"/>
        <v>hp_8821100;atk_176422;hit_500000;miss_600;cirt_600;cirtSub_600</v>
      </c>
    </row>
    <row r="324" spans="1:21" x14ac:dyDescent="0.15">
      <c r="A324" s="16">
        <v>420011</v>
      </c>
      <c r="B324" s="16" t="s">
        <v>3934</v>
      </c>
      <c r="C324" s="16" t="s">
        <v>233</v>
      </c>
      <c r="D324" s="16">
        <v>1</v>
      </c>
      <c r="E324" s="16">
        <v>4</v>
      </c>
      <c r="F324" s="17">
        <v>124</v>
      </c>
      <c r="G324" s="19" t="s">
        <v>3967</v>
      </c>
      <c r="H324">
        <v>9537100</v>
      </c>
      <c r="I324" s="18">
        <f t="shared" si="32"/>
        <v>9537100</v>
      </c>
      <c r="K324" t="s">
        <v>3968</v>
      </c>
      <c r="L324">
        <v>381484</v>
      </c>
      <c r="M324" s="18">
        <f t="shared" si="25"/>
        <v>190742</v>
      </c>
      <c r="O324" t="str">
        <f t="shared" si="30"/>
        <v>hp_9537100</v>
      </c>
      <c r="P324" t="str">
        <f t="shared" si="31"/>
        <v>atk_190742</v>
      </c>
      <c r="Q324" t="s">
        <v>3973</v>
      </c>
      <c r="R324" t="s">
        <v>4143</v>
      </c>
      <c r="S324" t="s">
        <v>4144</v>
      </c>
      <c r="T324" t="s">
        <v>4145</v>
      </c>
      <c r="U324" s="7" t="str">
        <f t="shared" si="28"/>
        <v>hp_9537100;atk_190742;hit_500000;miss_620;cirt_620;cirtSub_620</v>
      </c>
    </row>
    <row r="325" spans="1:21" x14ac:dyDescent="0.15">
      <c r="A325" s="16">
        <v>420012</v>
      </c>
      <c r="B325" s="16" t="s">
        <v>3917</v>
      </c>
      <c r="C325" s="16" t="s">
        <v>233</v>
      </c>
      <c r="D325" s="16">
        <v>1</v>
      </c>
      <c r="E325" s="16">
        <v>4</v>
      </c>
      <c r="F325" s="17">
        <v>128</v>
      </c>
      <c r="G325" s="19" t="s">
        <v>3967</v>
      </c>
      <c r="H325">
        <v>10258400</v>
      </c>
      <c r="I325" s="18">
        <f t="shared" si="32"/>
        <v>10258400</v>
      </c>
      <c r="K325" t="s">
        <v>3968</v>
      </c>
      <c r="L325">
        <v>410336</v>
      </c>
      <c r="M325" s="18">
        <f t="shared" si="25"/>
        <v>205168</v>
      </c>
      <c r="O325" t="str">
        <f t="shared" si="30"/>
        <v>hp_10258400</v>
      </c>
      <c r="P325" t="str">
        <f t="shared" si="31"/>
        <v>atk_205168</v>
      </c>
      <c r="Q325" t="s">
        <v>3973</v>
      </c>
      <c r="R325" t="s">
        <v>4146</v>
      </c>
      <c r="S325" t="s">
        <v>4147</v>
      </c>
      <c r="T325" t="s">
        <v>4148</v>
      </c>
      <c r="U325" s="7" t="str">
        <f t="shared" si="28"/>
        <v>hp_10258400;atk_205168;hit_500000;miss_640;cirt_640;cirtSub_640</v>
      </c>
    </row>
    <row r="326" spans="1:21" x14ac:dyDescent="0.15">
      <c r="A326" s="16">
        <v>420013</v>
      </c>
      <c r="B326" s="16" t="s">
        <v>3930</v>
      </c>
      <c r="C326" s="16" t="s">
        <v>233</v>
      </c>
      <c r="D326" s="16">
        <v>1</v>
      </c>
      <c r="E326" s="16">
        <v>4</v>
      </c>
      <c r="F326" s="17">
        <v>132</v>
      </c>
      <c r="G326" s="19" t="s">
        <v>3967</v>
      </c>
      <c r="H326">
        <v>11059200</v>
      </c>
      <c r="I326" s="18">
        <f t="shared" si="32"/>
        <v>11059200</v>
      </c>
      <c r="K326" t="s">
        <v>3968</v>
      </c>
      <c r="L326">
        <v>442368</v>
      </c>
      <c r="M326" s="18">
        <f t="shared" si="25"/>
        <v>221184</v>
      </c>
      <c r="O326" t="str">
        <f t="shared" si="30"/>
        <v>hp_11059200</v>
      </c>
      <c r="P326" t="str">
        <f t="shared" si="31"/>
        <v>atk_221184</v>
      </c>
      <c r="Q326" t="s">
        <v>3973</v>
      </c>
      <c r="R326" t="s">
        <v>4149</v>
      </c>
      <c r="S326" t="s">
        <v>4150</v>
      </c>
      <c r="T326" t="s">
        <v>4151</v>
      </c>
      <c r="U326" s="7" t="str">
        <f t="shared" si="28"/>
        <v>hp_11059200;atk_221184;hit_500000;miss_660;cirt_660;cirtSub_660</v>
      </c>
    </row>
    <row r="327" spans="1:21" x14ac:dyDescent="0.15">
      <c r="A327" s="16">
        <v>420014</v>
      </c>
      <c r="B327" s="16" t="s">
        <v>3937</v>
      </c>
      <c r="C327" s="16" t="s">
        <v>233</v>
      </c>
      <c r="D327" s="16">
        <v>1</v>
      </c>
      <c r="E327" s="16">
        <v>4</v>
      </c>
      <c r="F327" s="17">
        <v>136</v>
      </c>
      <c r="G327" s="19" t="s">
        <v>3967</v>
      </c>
      <c r="H327">
        <v>11059200</v>
      </c>
      <c r="I327" s="18">
        <f t="shared" si="32"/>
        <v>11059200</v>
      </c>
      <c r="K327" t="s">
        <v>3968</v>
      </c>
      <c r="L327">
        <v>442368</v>
      </c>
      <c r="M327" s="18">
        <f t="shared" si="25"/>
        <v>221184</v>
      </c>
      <c r="O327" t="str">
        <f t="shared" si="30"/>
        <v>hp_11059200</v>
      </c>
      <c r="P327" t="str">
        <f t="shared" si="31"/>
        <v>atk_221184</v>
      </c>
      <c r="Q327" t="s">
        <v>3973</v>
      </c>
      <c r="R327" t="s">
        <v>4152</v>
      </c>
      <c r="S327" t="s">
        <v>4153</v>
      </c>
      <c r="T327" t="s">
        <v>4154</v>
      </c>
      <c r="U327" s="7" t="str">
        <f t="shared" si="28"/>
        <v>hp_11059200;atk_221184;hit_500000;miss_680;cirt_680;cirtSub_680</v>
      </c>
    </row>
    <row r="328" spans="1:21" x14ac:dyDescent="0.15">
      <c r="A328" s="16">
        <v>420015</v>
      </c>
      <c r="B328" s="16" t="s">
        <v>3944</v>
      </c>
      <c r="C328" s="16" t="s">
        <v>233</v>
      </c>
      <c r="D328" s="16">
        <v>1</v>
      </c>
      <c r="E328" s="16">
        <v>4</v>
      </c>
      <c r="F328" s="17">
        <v>140</v>
      </c>
      <c r="G328" s="19" t="s">
        <v>3967</v>
      </c>
      <c r="H328">
        <v>17375200</v>
      </c>
      <c r="I328" s="18">
        <f t="shared" si="32"/>
        <v>17375200</v>
      </c>
      <c r="K328" t="s">
        <v>3968</v>
      </c>
      <c r="L328">
        <v>695008</v>
      </c>
      <c r="M328" s="18">
        <f t="shared" si="25"/>
        <v>347504</v>
      </c>
      <c r="O328" t="str">
        <f t="shared" si="30"/>
        <v>hp_17375200</v>
      </c>
      <c r="P328" t="str">
        <f t="shared" si="31"/>
        <v>atk_347504</v>
      </c>
      <c r="Q328" t="s">
        <v>3973</v>
      </c>
      <c r="R328" t="s">
        <v>4086</v>
      </c>
      <c r="S328" t="s">
        <v>4087</v>
      </c>
      <c r="T328" t="s">
        <v>4088</v>
      </c>
      <c r="U328" s="7" t="str">
        <f t="shared" si="28"/>
        <v>hp_17375200;atk_347504;hit_500000;miss_700;cirt_700;cirtSub_700</v>
      </c>
    </row>
    <row r="329" spans="1:21" x14ac:dyDescent="0.15">
      <c r="A329" s="16">
        <v>420016</v>
      </c>
      <c r="B329" s="16" t="s">
        <v>3952</v>
      </c>
      <c r="C329" s="16" t="s">
        <v>233</v>
      </c>
      <c r="D329" s="16">
        <v>1</v>
      </c>
      <c r="E329" s="16">
        <v>4</v>
      </c>
      <c r="F329" s="17">
        <v>144</v>
      </c>
      <c r="G329" s="19" t="s">
        <v>3967</v>
      </c>
      <c r="H329">
        <v>17375200</v>
      </c>
      <c r="I329" s="18">
        <f t="shared" si="32"/>
        <v>17375200</v>
      </c>
      <c r="K329" t="s">
        <v>3968</v>
      </c>
      <c r="L329">
        <v>695008</v>
      </c>
      <c r="M329" s="18">
        <f t="shared" si="25"/>
        <v>347504</v>
      </c>
      <c r="O329" t="str">
        <f t="shared" si="30"/>
        <v>hp_17375200</v>
      </c>
      <c r="P329" t="str">
        <f t="shared" si="31"/>
        <v>atk_347504</v>
      </c>
      <c r="Q329" t="s">
        <v>3973</v>
      </c>
      <c r="R329" t="s">
        <v>4155</v>
      </c>
      <c r="S329" t="s">
        <v>4156</v>
      </c>
      <c r="T329" t="s">
        <v>4157</v>
      </c>
      <c r="U329" s="7" t="str">
        <f t="shared" si="28"/>
        <v>hp_17375200;atk_347504;hit_500000;miss_720;cirt_720;cirtSub_720</v>
      </c>
    </row>
    <row r="330" spans="1:21" x14ac:dyDescent="0.15">
      <c r="A330" s="16">
        <v>420017</v>
      </c>
      <c r="B330" s="16" t="s">
        <v>3936</v>
      </c>
      <c r="C330" s="16" t="s">
        <v>233</v>
      </c>
      <c r="D330" s="16">
        <v>1</v>
      </c>
      <c r="E330" s="16">
        <v>4</v>
      </c>
      <c r="F330" s="17">
        <v>148</v>
      </c>
      <c r="G330" s="19" t="s">
        <v>3967</v>
      </c>
      <c r="H330">
        <v>17375200</v>
      </c>
      <c r="I330" s="18">
        <f t="shared" si="32"/>
        <v>17375200</v>
      </c>
      <c r="K330" t="s">
        <v>3968</v>
      </c>
      <c r="L330">
        <v>695008</v>
      </c>
      <c r="M330" s="18">
        <f t="shared" si="25"/>
        <v>347504</v>
      </c>
      <c r="O330" t="str">
        <f t="shared" si="30"/>
        <v>hp_17375200</v>
      </c>
      <c r="P330" t="str">
        <f t="shared" si="31"/>
        <v>atk_347504</v>
      </c>
      <c r="Q330" t="s">
        <v>3973</v>
      </c>
      <c r="R330" t="s">
        <v>4158</v>
      </c>
      <c r="S330" t="s">
        <v>4159</v>
      </c>
      <c r="T330" t="s">
        <v>4160</v>
      </c>
      <c r="U330" s="7" t="str">
        <f t="shared" si="28"/>
        <v>hp_17375200;atk_347504;hit_500000;miss_740;cirt_740;cirtSub_740</v>
      </c>
    </row>
    <row r="331" spans="1:21" x14ac:dyDescent="0.15">
      <c r="A331" s="16">
        <v>420018</v>
      </c>
      <c r="B331" s="16" t="s">
        <v>3946</v>
      </c>
      <c r="C331" s="16" t="s">
        <v>233</v>
      </c>
      <c r="D331" s="16">
        <v>1</v>
      </c>
      <c r="E331" s="16">
        <v>4</v>
      </c>
      <c r="F331" s="17">
        <v>152</v>
      </c>
      <c r="G331" s="19" t="s">
        <v>3967</v>
      </c>
      <c r="H331">
        <v>17375200</v>
      </c>
      <c r="I331" s="18">
        <f t="shared" si="32"/>
        <v>17375200</v>
      </c>
      <c r="K331" t="s">
        <v>3968</v>
      </c>
      <c r="L331">
        <v>695008</v>
      </c>
      <c r="M331" s="18">
        <f t="shared" si="25"/>
        <v>347504</v>
      </c>
      <c r="O331" t="str">
        <f t="shared" si="30"/>
        <v>hp_17375200</v>
      </c>
      <c r="P331" t="str">
        <f t="shared" si="31"/>
        <v>atk_347504</v>
      </c>
      <c r="Q331" t="s">
        <v>3973</v>
      </c>
      <c r="R331" t="s">
        <v>4161</v>
      </c>
      <c r="S331" t="s">
        <v>4162</v>
      </c>
      <c r="T331" t="s">
        <v>4163</v>
      </c>
      <c r="U331" s="7" t="str">
        <f t="shared" si="28"/>
        <v>hp_17375200;atk_347504;hit_500000;miss_760;cirt_760;cirtSub_760</v>
      </c>
    </row>
    <row r="332" spans="1:21" x14ac:dyDescent="0.15">
      <c r="A332" s="16">
        <v>420019</v>
      </c>
      <c r="B332" s="16" t="s">
        <v>3954</v>
      </c>
      <c r="C332" s="16" t="s">
        <v>233</v>
      </c>
      <c r="D332" s="16">
        <v>1</v>
      </c>
      <c r="E332" s="16">
        <v>4</v>
      </c>
      <c r="F332" s="17">
        <v>156</v>
      </c>
      <c r="G332" s="19" t="s">
        <v>3967</v>
      </c>
      <c r="H332">
        <v>17375200</v>
      </c>
      <c r="I332" s="18">
        <f t="shared" si="32"/>
        <v>17375200</v>
      </c>
      <c r="K332" t="s">
        <v>3968</v>
      </c>
      <c r="L332">
        <v>695008</v>
      </c>
      <c r="M332" s="18">
        <f t="shared" si="25"/>
        <v>347504</v>
      </c>
      <c r="O332" t="str">
        <f t="shared" si="30"/>
        <v>hp_17375200</v>
      </c>
      <c r="P332" t="str">
        <f t="shared" si="31"/>
        <v>atk_347504</v>
      </c>
      <c r="Q332" t="s">
        <v>3973</v>
      </c>
      <c r="R332" t="s">
        <v>4164</v>
      </c>
      <c r="S332" t="s">
        <v>4165</v>
      </c>
      <c r="T332" t="s">
        <v>4166</v>
      </c>
      <c r="U332" s="7" t="str">
        <f t="shared" si="28"/>
        <v>hp_17375200;atk_347504;hit_500000;miss_780;cirt_780;cirtSub_780</v>
      </c>
    </row>
    <row r="333" spans="1:21" x14ac:dyDescent="0.15">
      <c r="A333" s="16">
        <v>420020</v>
      </c>
      <c r="B333" s="16" t="s">
        <v>3920</v>
      </c>
      <c r="C333" s="16" t="s">
        <v>233</v>
      </c>
      <c r="D333" s="16">
        <v>1</v>
      </c>
      <c r="E333" s="16">
        <v>4</v>
      </c>
      <c r="F333" s="17">
        <v>160</v>
      </c>
      <c r="G333" s="19" t="s">
        <v>3967</v>
      </c>
      <c r="H333">
        <v>26293000</v>
      </c>
      <c r="I333" s="18">
        <f t="shared" si="32"/>
        <v>26293000</v>
      </c>
      <c r="K333" t="s">
        <v>3968</v>
      </c>
      <c r="L333">
        <v>1051720</v>
      </c>
      <c r="M333" s="18">
        <f t="shared" si="25"/>
        <v>525860</v>
      </c>
      <c r="O333" t="str">
        <f t="shared" si="30"/>
        <v>hp_26293000</v>
      </c>
      <c r="P333" t="str">
        <f t="shared" si="31"/>
        <v>atk_525860</v>
      </c>
      <c r="Q333" t="s">
        <v>3973</v>
      </c>
      <c r="R333" t="s">
        <v>4092</v>
      </c>
      <c r="S333" t="s">
        <v>4093</v>
      </c>
      <c r="T333" t="s">
        <v>4094</v>
      </c>
      <c r="U333" s="7" t="str">
        <f t="shared" si="28"/>
        <v>hp_26293000;atk_525860;hit_500000;miss_800;cirt_800;cirtSub_800</v>
      </c>
    </row>
    <row r="334" spans="1:21" x14ac:dyDescent="0.15">
      <c r="A334" s="16">
        <v>420021</v>
      </c>
      <c r="B334" s="16" t="s">
        <v>3962</v>
      </c>
      <c r="C334" s="16" t="s">
        <v>233</v>
      </c>
      <c r="D334" s="16">
        <v>1</v>
      </c>
      <c r="E334" s="16">
        <v>4</v>
      </c>
      <c r="F334" s="17">
        <v>164</v>
      </c>
      <c r="G334" s="19" t="s">
        <v>3967</v>
      </c>
      <c r="H334">
        <v>26293000</v>
      </c>
      <c r="I334" s="18">
        <f t="shared" si="32"/>
        <v>26293000</v>
      </c>
      <c r="K334" t="s">
        <v>3968</v>
      </c>
      <c r="L334">
        <v>1051720</v>
      </c>
      <c r="M334" s="18">
        <f t="shared" si="25"/>
        <v>525860</v>
      </c>
      <c r="O334" t="str">
        <f t="shared" si="30"/>
        <v>hp_26293000</v>
      </c>
      <c r="P334" t="str">
        <f t="shared" si="31"/>
        <v>atk_525860</v>
      </c>
      <c r="Q334" t="s">
        <v>3973</v>
      </c>
      <c r="R334" t="s">
        <v>4167</v>
      </c>
      <c r="S334" t="s">
        <v>4168</v>
      </c>
      <c r="T334" t="s">
        <v>4169</v>
      </c>
      <c r="U334" s="7" t="str">
        <f t="shared" si="28"/>
        <v>hp_26293000;atk_525860;hit_500000;miss_820;cirt_820;cirtSub_820</v>
      </c>
    </row>
    <row r="335" spans="1:21" x14ac:dyDescent="0.15">
      <c r="A335" s="16">
        <v>420022</v>
      </c>
      <c r="B335" s="16" t="s">
        <v>3939</v>
      </c>
      <c r="C335" s="16" t="s">
        <v>233</v>
      </c>
      <c r="D335" s="16">
        <v>1</v>
      </c>
      <c r="E335" s="16">
        <v>4</v>
      </c>
      <c r="F335" s="17">
        <v>168</v>
      </c>
      <c r="G335" s="19" t="s">
        <v>3967</v>
      </c>
      <c r="H335">
        <v>26293000</v>
      </c>
      <c r="I335" s="18">
        <f t="shared" si="32"/>
        <v>26293000</v>
      </c>
      <c r="K335" t="s">
        <v>3968</v>
      </c>
      <c r="L335">
        <v>1051720</v>
      </c>
      <c r="M335" s="18">
        <f t="shared" ref="M335:M358" si="33">INT(L335*0.5)</f>
        <v>525860</v>
      </c>
      <c r="O335" t="str">
        <f t="shared" si="30"/>
        <v>hp_26293000</v>
      </c>
      <c r="P335" t="str">
        <f t="shared" si="31"/>
        <v>atk_525860</v>
      </c>
      <c r="Q335" t="s">
        <v>3973</v>
      </c>
      <c r="R335" t="s">
        <v>4170</v>
      </c>
      <c r="S335" t="s">
        <v>4171</v>
      </c>
      <c r="T335" t="s">
        <v>4172</v>
      </c>
      <c r="U335" s="7" t="str">
        <f t="shared" ref="U335:U358" si="34">O335&amp;";"&amp;P335&amp;";"&amp;Q335&amp;";"&amp;R335&amp;";"&amp;S335&amp;";"&amp;T335</f>
        <v>hp_26293000;atk_525860;hit_500000;miss_840;cirt_840;cirtSub_840</v>
      </c>
    </row>
    <row r="336" spans="1:21" x14ac:dyDescent="0.15">
      <c r="A336" s="16">
        <v>420023</v>
      </c>
      <c r="B336" s="16" t="s">
        <v>3923</v>
      </c>
      <c r="C336" s="16" t="s">
        <v>233</v>
      </c>
      <c r="D336" s="16">
        <v>1</v>
      </c>
      <c r="E336" s="16">
        <v>4</v>
      </c>
      <c r="F336" s="17">
        <v>172</v>
      </c>
      <c r="G336" s="19" t="s">
        <v>3967</v>
      </c>
      <c r="H336">
        <v>26293000</v>
      </c>
      <c r="I336" s="18">
        <f t="shared" si="32"/>
        <v>26293000</v>
      </c>
      <c r="K336" t="s">
        <v>3968</v>
      </c>
      <c r="L336">
        <v>1051720</v>
      </c>
      <c r="M336" s="18">
        <f t="shared" si="33"/>
        <v>525860</v>
      </c>
      <c r="O336" t="str">
        <f t="shared" ref="O336:O358" si="35">G336&amp;"_"&amp;I336</f>
        <v>hp_26293000</v>
      </c>
      <c r="P336" t="str">
        <f t="shared" ref="P336:P358" si="36">K336&amp;"_"&amp;M336</f>
        <v>atk_525860</v>
      </c>
      <c r="Q336" t="s">
        <v>3973</v>
      </c>
      <c r="R336" t="s">
        <v>4173</v>
      </c>
      <c r="S336" t="s">
        <v>4174</v>
      </c>
      <c r="T336" t="s">
        <v>4175</v>
      </c>
      <c r="U336" s="7" t="str">
        <f t="shared" si="34"/>
        <v>hp_26293000;atk_525860;hit_500000;miss_860;cirt_860;cirtSub_860</v>
      </c>
    </row>
    <row r="337" spans="1:21" x14ac:dyDescent="0.15">
      <c r="A337" s="16">
        <v>420024</v>
      </c>
      <c r="B337" s="16" t="s">
        <v>3921</v>
      </c>
      <c r="C337" s="16" t="s">
        <v>233</v>
      </c>
      <c r="D337" s="16">
        <v>1</v>
      </c>
      <c r="E337" s="16">
        <v>4</v>
      </c>
      <c r="F337" s="17">
        <v>176</v>
      </c>
      <c r="G337" s="19" t="s">
        <v>3967</v>
      </c>
      <c r="H337">
        <v>26293000</v>
      </c>
      <c r="I337" s="18">
        <f t="shared" si="32"/>
        <v>26293000</v>
      </c>
      <c r="K337" t="s">
        <v>3968</v>
      </c>
      <c r="L337">
        <v>1051720</v>
      </c>
      <c r="M337" s="18">
        <f t="shared" si="33"/>
        <v>525860</v>
      </c>
      <c r="O337" t="str">
        <f t="shared" si="35"/>
        <v>hp_26293000</v>
      </c>
      <c r="P337" t="str">
        <f t="shared" si="36"/>
        <v>atk_525860</v>
      </c>
      <c r="Q337" t="s">
        <v>3973</v>
      </c>
      <c r="R337" t="s">
        <v>4176</v>
      </c>
      <c r="S337" t="s">
        <v>4177</v>
      </c>
      <c r="T337" t="s">
        <v>4178</v>
      </c>
      <c r="U337" s="7" t="str">
        <f t="shared" si="34"/>
        <v>hp_26293000;atk_525860;hit_500000;miss_880;cirt_880;cirtSub_880</v>
      </c>
    </row>
    <row r="338" spans="1:21" x14ac:dyDescent="0.15">
      <c r="A338" s="16">
        <v>420025</v>
      </c>
      <c r="B338" s="16" t="s">
        <v>3922</v>
      </c>
      <c r="C338" s="16" t="s">
        <v>233</v>
      </c>
      <c r="D338" s="16">
        <v>1</v>
      </c>
      <c r="E338" s="16">
        <v>5</v>
      </c>
      <c r="F338" s="17">
        <v>180</v>
      </c>
      <c r="G338" s="19" t="s">
        <v>3967</v>
      </c>
      <c r="H338">
        <v>38707200</v>
      </c>
      <c r="I338" s="18">
        <f t="shared" si="32"/>
        <v>38707200</v>
      </c>
      <c r="K338" t="s">
        <v>3968</v>
      </c>
      <c r="L338">
        <v>1548288</v>
      </c>
      <c r="M338" s="18">
        <f t="shared" si="33"/>
        <v>774144</v>
      </c>
      <c r="O338" t="str">
        <f t="shared" si="35"/>
        <v>hp_38707200</v>
      </c>
      <c r="P338" t="str">
        <f t="shared" si="36"/>
        <v>atk_774144</v>
      </c>
      <c r="Q338" t="s">
        <v>3973</v>
      </c>
      <c r="R338" t="s">
        <v>4098</v>
      </c>
      <c r="S338" t="s">
        <v>4099</v>
      </c>
      <c r="T338" t="s">
        <v>4100</v>
      </c>
      <c r="U338" s="7" t="str">
        <f t="shared" si="34"/>
        <v>hp_38707200;atk_774144;hit_500000;miss_900;cirt_900;cirtSub_900</v>
      </c>
    </row>
    <row r="339" spans="1:21" x14ac:dyDescent="0.15">
      <c r="A339" s="16">
        <v>420026</v>
      </c>
      <c r="B339" s="16" t="s">
        <v>3919</v>
      </c>
      <c r="C339" s="16" t="s">
        <v>233</v>
      </c>
      <c r="D339" s="16">
        <v>1</v>
      </c>
      <c r="E339" s="16">
        <v>5</v>
      </c>
      <c r="F339" s="17">
        <v>184</v>
      </c>
      <c r="G339" s="19" t="s">
        <v>3967</v>
      </c>
      <c r="H339">
        <v>38707200</v>
      </c>
      <c r="I339" s="18">
        <f t="shared" si="32"/>
        <v>38707200</v>
      </c>
      <c r="K339" t="s">
        <v>3968</v>
      </c>
      <c r="L339">
        <v>1548288</v>
      </c>
      <c r="M339" s="18">
        <f t="shared" si="33"/>
        <v>774144</v>
      </c>
      <c r="O339" t="str">
        <f t="shared" si="35"/>
        <v>hp_38707200</v>
      </c>
      <c r="P339" t="str">
        <f t="shared" si="36"/>
        <v>atk_774144</v>
      </c>
      <c r="Q339" t="s">
        <v>3973</v>
      </c>
      <c r="R339" t="s">
        <v>4179</v>
      </c>
      <c r="S339" t="s">
        <v>4180</v>
      </c>
      <c r="T339" t="s">
        <v>4181</v>
      </c>
      <c r="U339" s="7" t="str">
        <f t="shared" si="34"/>
        <v>hp_38707200;atk_774144;hit_500000;miss_920;cirt_920;cirtSub_920</v>
      </c>
    </row>
    <row r="340" spans="1:21" x14ac:dyDescent="0.15">
      <c r="A340" s="16">
        <v>420027</v>
      </c>
      <c r="B340" s="16" t="s">
        <v>3918</v>
      </c>
      <c r="C340" s="16" t="s">
        <v>233</v>
      </c>
      <c r="D340" s="16">
        <v>1</v>
      </c>
      <c r="E340" s="16">
        <v>5</v>
      </c>
      <c r="F340" s="17">
        <v>188</v>
      </c>
      <c r="G340" s="19" t="s">
        <v>3967</v>
      </c>
      <c r="H340">
        <v>38707200</v>
      </c>
      <c r="I340" s="18">
        <f t="shared" si="32"/>
        <v>38707200</v>
      </c>
      <c r="K340" t="s">
        <v>3968</v>
      </c>
      <c r="L340">
        <v>1548288</v>
      </c>
      <c r="M340" s="18">
        <f t="shared" si="33"/>
        <v>774144</v>
      </c>
      <c r="O340" t="str">
        <f t="shared" si="35"/>
        <v>hp_38707200</v>
      </c>
      <c r="P340" t="str">
        <f t="shared" si="36"/>
        <v>atk_774144</v>
      </c>
      <c r="Q340" t="s">
        <v>3973</v>
      </c>
      <c r="R340" t="s">
        <v>4182</v>
      </c>
      <c r="S340" t="s">
        <v>4183</v>
      </c>
      <c r="T340" t="s">
        <v>4184</v>
      </c>
      <c r="U340" s="7" t="str">
        <f t="shared" si="34"/>
        <v>hp_38707200;atk_774144;hit_500000;miss_940;cirt_940;cirtSub_940</v>
      </c>
    </row>
    <row r="341" spans="1:21" x14ac:dyDescent="0.15">
      <c r="A341" s="16">
        <v>420028</v>
      </c>
      <c r="B341" s="16" t="s">
        <v>3933</v>
      </c>
      <c r="C341" s="16" t="s">
        <v>233</v>
      </c>
      <c r="D341" s="16">
        <v>1</v>
      </c>
      <c r="E341" s="16">
        <v>5</v>
      </c>
      <c r="F341" s="17">
        <v>192</v>
      </c>
      <c r="G341" s="19" t="s">
        <v>3967</v>
      </c>
      <c r="H341">
        <v>38707200</v>
      </c>
      <c r="I341" s="18">
        <f t="shared" si="32"/>
        <v>38707200</v>
      </c>
      <c r="K341" t="s">
        <v>3968</v>
      </c>
      <c r="L341">
        <v>1548288</v>
      </c>
      <c r="M341" s="18">
        <f t="shared" si="33"/>
        <v>774144</v>
      </c>
      <c r="O341" t="str">
        <f t="shared" si="35"/>
        <v>hp_38707200</v>
      </c>
      <c r="P341" t="str">
        <f t="shared" si="36"/>
        <v>atk_774144</v>
      </c>
      <c r="Q341" t="s">
        <v>3973</v>
      </c>
      <c r="R341" t="s">
        <v>4185</v>
      </c>
      <c r="S341" t="s">
        <v>4186</v>
      </c>
      <c r="T341" t="s">
        <v>4187</v>
      </c>
      <c r="U341" s="7" t="str">
        <f t="shared" si="34"/>
        <v>hp_38707200;atk_774144;hit_500000;miss_960;cirt_960;cirtSub_960</v>
      </c>
    </row>
    <row r="342" spans="1:21" x14ac:dyDescent="0.15">
      <c r="A342" s="16">
        <v>420029</v>
      </c>
      <c r="B342" s="16" t="s">
        <v>3955</v>
      </c>
      <c r="C342" s="16" t="s">
        <v>233</v>
      </c>
      <c r="D342" s="16">
        <v>1</v>
      </c>
      <c r="E342" s="16">
        <v>5</v>
      </c>
      <c r="F342" s="17">
        <v>196</v>
      </c>
      <c r="G342" s="19" t="s">
        <v>3967</v>
      </c>
      <c r="H342">
        <v>38707200</v>
      </c>
      <c r="I342" s="18">
        <f t="shared" si="32"/>
        <v>38707200</v>
      </c>
      <c r="K342" t="s">
        <v>3968</v>
      </c>
      <c r="L342">
        <v>1548288</v>
      </c>
      <c r="M342" s="18">
        <f t="shared" si="33"/>
        <v>774144</v>
      </c>
      <c r="O342" t="str">
        <f t="shared" si="35"/>
        <v>hp_38707200</v>
      </c>
      <c r="P342" t="str">
        <f t="shared" si="36"/>
        <v>atk_774144</v>
      </c>
      <c r="Q342" t="s">
        <v>3973</v>
      </c>
      <c r="R342" t="s">
        <v>4188</v>
      </c>
      <c r="S342" t="s">
        <v>4189</v>
      </c>
      <c r="T342" t="s">
        <v>4190</v>
      </c>
      <c r="U342" s="7" t="str">
        <f t="shared" si="34"/>
        <v>hp_38707200;atk_774144;hit_500000;miss_980;cirt_980;cirtSub_980</v>
      </c>
    </row>
    <row r="343" spans="1:21" x14ac:dyDescent="0.15">
      <c r="A343" s="16">
        <v>420030</v>
      </c>
      <c r="B343" s="16" t="s">
        <v>3959</v>
      </c>
      <c r="C343" s="16" t="s">
        <v>233</v>
      </c>
      <c r="D343" s="16">
        <v>1</v>
      </c>
      <c r="E343" s="16">
        <v>5</v>
      </c>
      <c r="F343" s="17">
        <v>200</v>
      </c>
      <c r="G343" s="19" t="s">
        <v>3967</v>
      </c>
      <c r="H343">
        <v>130742400</v>
      </c>
      <c r="I343" s="18">
        <f t="shared" si="32"/>
        <v>130742400</v>
      </c>
      <c r="K343" t="s">
        <v>3968</v>
      </c>
      <c r="L343">
        <v>1743232</v>
      </c>
      <c r="M343" s="18">
        <f t="shared" si="33"/>
        <v>871616</v>
      </c>
      <c r="O343" t="str">
        <f t="shared" si="35"/>
        <v>hp_130742400</v>
      </c>
      <c r="P343" t="str">
        <f t="shared" si="36"/>
        <v>atk_871616</v>
      </c>
      <c r="Q343" t="s">
        <v>3973</v>
      </c>
      <c r="R343" t="s">
        <v>4104</v>
      </c>
      <c r="S343" t="s">
        <v>4105</v>
      </c>
      <c r="T343" t="s">
        <v>4106</v>
      </c>
      <c r="U343" s="7" t="str">
        <f t="shared" si="34"/>
        <v>hp_130742400;atk_871616;hit_500000;miss_1000;cirt_1000;cirtSub_1000</v>
      </c>
    </row>
    <row r="344" spans="1:21" x14ac:dyDescent="0.15">
      <c r="A344" s="16">
        <v>420031</v>
      </c>
      <c r="B344" s="16" t="s">
        <v>3947</v>
      </c>
      <c r="C344" s="16" t="s">
        <v>233</v>
      </c>
      <c r="D344" s="16">
        <v>1</v>
      </c>
      <c r="E344" s="16">
        <v>5</v>
      </c>
      <c r="F344" s="17">
        <v>205</v>
      </c>
      <c r="G344" s="19" t="s">
        <v>3967</v>
      </c>
      <c r="H344">
        <v>139458600</v>
      </c>
      <c r="I344" s="18">
        <f t="shared" si="32"/>
        <v>139458600</v>
      </c>
      <c r="K344" t="s">
        <v>3968</v>
      </c>
      <c r="L344">
        <v>1859448</v>
      </c>
      <c r="M344" s="18">
        <f t="shared" si="33"/>
        <v>929724</v>
      </c>
      <c r="O344" t="str">
        <f t="shared" si="35"/>
        <v>hp_139458600</v>
      </c>
      <c r="P344" t="str">
        <f t="shared" si="36"/>
        <v>atk_929724</v>
      </c>
      <c r="Q344" t="s">
        <v>3973</v>
      </c>
      <c r="R344" t="s">
        <v>4191</v>
      </c>
      <c r="S344" t="s">
        <v>4192</v>
      </c>
      <c r="T344" t="s">
        <v>4193</v>
      </c>
      <c r="U344" s="7" t="str">
        <f t="shared" si="34"/>
        <v>hp_139458600;atk_929724;hit_500000;miss_1025;cirt_1025;cirtSub_1025</v>
      </c>
    </row>
    <row r="345" spans="1:21" x14ac:dyDescent="0.15">
      <c r="A345" s="16">
        <v>420032</v>
      </c>
      <c r="B345" s="16" t="s">
        <v>3956</v>
      </c>
      <c r="C345" s="16" t="s">
        <v>233</v>
      </c>
      <c r="D345" s="16">
        <v>1</v>
      </c>
      <c r="E345" s="16">
        <v>5</v>
      </c>
      <c r="F345" s="17">
        <v>210</v>
      </c>
      <c r="G345" s="19" t="s">
        <v>3967</v>
      </c>
      <c r="H345">
        <v>139458600</v>
      </c>
      <c r="I345" s="18">
        <f t="shared" si="32"/>
        <v>139458600</v>
      </c>
      <c r="K345" t="s">
        <v>3968</v>
      </c>
      <c r="L345">
        <v>1859448</v>
      </c>
      <c r="M345" s="18">
        <f t="shared" si="33"/>
        <v>929724</v>
      </c>
      <c r="O345" t="str">
        <f t="shared" si="35"/>
        <v>hp_139458600</v>
      </c>
      <c r="P345" t="str">
        <f t="shared" si="36"/>
        <v>atk_929724</v>
      </c>
      <c r="Q345" t="s">
        <v>3973</v>
      </c>
      <c r="R345" t="s">
        <v>4107</v>
      </c>
      <c r="S345" t="s">
        <v>4108</v>
      </c>
      <c r="T345" t="s">
        <v>4109</v>
      </c>
      <c r="U345" s="7" t="str">
        <f t="shared" si="34"/>
        <v>hp_139458600;atk_929724;hit_500000;miss_1050;cirt_1050;cirtSub_1050</v>
      </c>
    </row>
    <row r="346" spans="1:21" x14ac:dyDescent="0.15">
      <c r="A346" s="16">
        <v>420033</v>
      </c>
      <c r="B346" s="16" t="s">
        <v>3928</v>
      </c>
      <c r="C346" s="16" t="s">
        <v>233</v>
      </c>
      <c r="D346" s="16">
        <v>1</v>
      </c>
      <c r="E346" s="16">
        <v>5</v>
      </c>
      <c r="F346" s="17">
        <v>215</v>
      </c>
      <c r="G346" s="19" t="s">
        <v>3967</v>
      </c>
      <c r="H346">
        <v>139458600</v>
      </c>
      <c r="I346" s="18">
        <f t="shared" si="32"/>
        <v>139458600</v>
      </c>
      <c r="K346" t="s">
        <v>3968</v>
      </c>
      <c r="L346">
        <v>1859448</v>
      </c>
      <c r="M346" s="18">
        <f t="shared" si="33"/>
        <v>929724</v>
      </c>
      <c r="O346" t="str">
        <f t="shared" si="35"/>
        <v>hp_139458600</v>
      </c>
      <c r="P346" t="str">
        <f t="shared" si="36"/>
        <v>atk_929724</v>
      </c>
      <c r="Q346" t="s">
        <v>3973</v>
      </c>
      <c r="R346" t="s">
        <v>4194</v>
      </c>
      <c r="S346" t="s">
        <v>4195</v>
      </c>
      <c r="T346" t="s">
        <v>4196</v>
      </c>
      <c r="U346" s="7" t="str">
        <f t="shared" si="34"/>
        <v>hp_139458600;atk_929724;hit_500000;miss_1075;cirt_1075;cirtSub_1075</v>
      </c>
    </row>
    <row r="347" spans="1:21" x14ac:dyDescent="0.15">
      <c r="A347" s="16">
        <v>420034</v>
      </c>
      <c r="B347" s="16" t="s">
        <v>3927</v>
      </c>
      <c r="C347" s="16" t="s">
        <v>233</v>
      </c>
      <c r="D347" s="16">
        <v>1</v>
      </c>
      <c r="E347" s="16">
        <v>5</v>
      </c>
      <c r="F347" s="17">
        <v>220</v>
      </c>
      <c r="G347" s="19" t="s">
        <v>3967</v>
      </c>
      <c r="H347">
        <v>148174800</v>
      </c>
      <c r="I347" s="18">
        <f t="shared" si="32"/>
        <v>148174800</v>
      </c>
      <c r="K347" t="s">
        <v>3968</v>
      </c>
      <c r="L347">
        <v>1975664</v>
      </c>
      <c r="M347" s="18">
        <f t="shared" si="33"/>
        <v>987832</v>
      </c>
      <c r="O347" t="str">
        <f t="shared" si="35"/>
        <v>hp_148174800</v>
      </c>
      <c r="P347" t="str">
        <f t="shared" si="36"/>
        <v>atk_987832</v>
      </c>
      <c r="Q347" t="s">
        <v>3973</v>
      </c>
      <c r="R347" t="s">
        <v>4110</v>
      </c>
      <c r="S347" t="s">
        <v>4111</v>
      </c>
      <c r="T347" t="s">
        <v>4112</v>
      </c>
      <c r="U347" s="7" t="str">
        <f t="shared" si="34"/>
        <v>hp_148174800;atk_987832;hit_500000;miss_1100;cirt_1100;cirtSub_1100</v>
      </c>
    </row>
    <row r="348" spans="1:21" x14ac:dyDescent="0.15">
      <c r="A348" s="16">
        <v>420035</v>
      </c>
      <c r="B348" s="16" t="s">
        <v>3929</v>
      </c>
      <c r="C348" s="16" t="s">
        <v>233</v>
      </c>
      <c r="D348" s="16">
        <v>1</v>
      </c>
      <c r="E348" s="16">
        <v>5</v>
      </c>
      <c r="F348" s="17">
        <v>225</v>
      </c>
      <c r="G348" s="19" t="s">
        <v>3967</v>
      </c>
      <c r="H348">
        <v>156891000</v>
      </c>
      <c r="I348" s="18">
        <f t="shared" si="32"/>
        <v>156891000</v>
      </c>
      <c r="K348" t="s">
        <v>3968</v>
      </c>
      <c r="L348">
        <v>2091880</v>
      </c>
      <c r="M348" s="18">
        <f t="shared" si="33"/>
        <v>1045940</v>
      </c>
      <c r="O348" t="str">
        <f t="shared" si="35"/>
        <v>hp_156891000</v>
      </c>
      <c r="P348" t="str">
        <f t="shared" si="36"/>
        <v>atk_1045940</v>
      </c>
      <c r="Q348" t="s">
        <v>3973</v>
      </c>
      <c r="R348" t="s">
        <v>4197</v>
      </c>
      <c r="S348" t="s">
        <v>4198</v>
      </c>
      <c r="T348" t="s">
        <v>4199</v>
      </c>
      <c r="U348" s="7" t="str">
        <f t="shared" si="34"/>
        <v>hp_156891000;atk_1045940;hit_500000;miss_1125;cirt_1125;cirtSub_1125</v>
      </c>
    </row>
    <row r="349" spans="1:21" x14ac:dyDescent="0.15">
      <c r="A349" s="16">
        <v>420036</v>
      </c>
      <c r="B349" s="16" t="s">
        <v>3926</v>
      </c>
      <c r="C349" s="16" t="s">
        <v>233</v>
      </c>
      <c r="D349" s="16">
        <v>1</v>
      </c>
      <c r="E349" s="16">
        <v>5</v>
      </c>
      <c r="F349" s="17">
        <v>230</v>
      </c>
      <c r="G349" s="19" t="s">
        <v>3967</v>
      </c>
      <c r="H349">
        <v>165607200</v>
      </c>
      <c r="I349" s="18">
        <f t="shared" si="32"/>
        <v>165607200</v>
      </c>
      <c r="K349" t="s">
        <v>3968</v>
      </c>
      <c r="L349">
        <v>2208096</v>
      </c>
      <c r="M349" s="18">
        <f t="shared" si="33"/>
        <v>1104048</v>
      </c>
      <c r="O349" t="str">
        <f t="shared" si="35"/>
        <v>hp_165607200</v>
      </c>
      <c r="P349" t="str">
        <f t="shared" si="36"/>
        <v>atk_1104048</v>
      </c>
      <c r="Q349" t="s">
        <v>3973</v>
      </c>
      <c r="R349" t="s">
        <v>4113</v>
      </c>
      <c r="S349" t="s">
        <v>4114</v>
      </c>
      <c r="T349" t="s">
        <v>4115</v>
      </c>
      <c r="U349" s="7" t="str">
        <f t="shared" si="34"/>
        <v>hp_165607200;atk_1104048;hit_500000;miss_1150;cirt_1150;cirtSub_1150</v>
      </c>
    </row>
    <row r="350" spans="1:21" x14ac:dyDescent="0.15">
      <c r="A350" s="16">
        <v>420037</v>
      </c>
      <c r="B350" s="16" t="s">
        <v>3924</v>
      </c>
      <c r="C350" s="16" t="s">
        <v>233</v>
      </c>
      <c r="D350" s="16">
        <v>1</v>
      </c>
      <c r="E350" s="16">
        <v>5</v>
      </c>
      <c r="F350" s="17">
        <v>235</v>
      </c>
      <c r="G350" s="19" t="s">
        <v>3967</v>
      </c>
      <c r="H350">
        <v>174323400</v>
      </c>
      <c r="I350" s="18">
        <f t="shared" si="32"/>
        <v>174323400</v>
      </c>
      <c r="K350" t="s">
        <v>3968</v>
      </c>
      <c r="L350">
        <v>2324312</v>
      </c>
      <c r="M350" s="18">
        <f t="shared" si="33"/>
        <v>1162156</v>
      </c>
      <c r="O350" t="str">
        <f t="shared" si="35"/>
        <v>hp_174323400</v>
      </c>
      <c r="P350" t="str">
        <f t="shared" si="36"/>
        <v>atk_1162156</v>
      </c>
      <c r="Q350" t="s">
        <v>3973</v>
      </c>
      <c r="R350" t="s">
        <v>4200</v>
      </c>
      <c r="S350" t="s">
        <v>4201</v>
      </c>
      <c r="T350" t="s">
        <v>4202</v>
      </c>
      <c r="U350" s="7" t="str">
        <f t="shared" si="34"/>
        <v>hp_174323400;atk_1162156;hit_500000;miss_1175;cirt_1175;cirtSub_1175</v>
      </c>
    </row>
    <row r="351" spans="1:21" x14ac:dyDescent="0.15">
      <c r="A351" s="16">
        <v>420038</v>
      </c>
      <c r="B351" s="16" t="s">
        <v>3925</v>
      </c>
      <c r="C351" s="16" t="s">
        <v>233</v>
      </c>
      <c r="D351" s="16">
        <v>1</v>
      </c>
      <c r="E351" s="16">
        <v>5</v>
      </c>
      <c r="F351" s="17">
        <v>240</v>
      </c>
      <c r="G351" s="19" t="s">
        <v>3967</v>
      </c>
      <c r="H351">
        <v>183039600</v>
      </c>
      <c r="I351" s="18">
        <f t="shared" si="32"/>
        <v>183039600</v>
      </c>
      <c r="K351" t="s">
        <v>3968</v>
      </c>
      <c r="L351">
        <v>2440528</v>
      </c>
      <c r="M351" s="18">
        <f t="shared" si="33"/>
        <v>1220264</v>
      </c>
      <c r="O351" t="str">
        <f t="shared" si="35"/>
        <v>hp_183039600</v>
      </c>
      <c r="P351" t="str">
        <f t="shared" si="36"/>
        <v>atk_1220264</v>
      </c>
      <c r="Q351" t="s">
        <v>3973</v>
      </c>
      <c r="R351" t="s">
        <v>4116</v>
      </c>
      <c r="S351" t="s">
        <v>4117</v>
      </c>
      <c r="T351" t="s">
        <v>4118</v>
      </c>
      <c r="U351" s="7" t="str">
        <f t="shared" si="34"/>
        <v>hp_183039600;atk_1220264;hit_500000;miss_1200;cirt_1200;cirtSub_1200</v>
      </c>
    </row>
    <row r="352" spans="1:21" x14ac:dyDescent="0.15">
      <c r="A352" s="16">
        <v>420039</v>
      </c>
      <c r="B352" s="16" t="s">
        <v>3960</v>
      </c>
      <c r="C352" s="16" t="s">
        <v>233</v>
      </c>
      <c r="D352" s="16">
        <v>1</v>
      </c>
      <c r="E352" s="16">
        <v>5</v>
      </c>
      <c r="F352" s="17">
        <v>245</v>
      </c>
      <c r="G352" s="19" t="s">
        <v>3967</v>
      </c>
      <c r="H352">
        <v>191755800</v>
      </c>
      <c r="I352" s="18">
        <f t="shared" si="32"/>
        <v>191755800</v>
      </c>
      <c r="K352" t="s">
        <v>3968</v>
      </c>
      <c r="L352">
        <v>2556744</v>
      </c>
      <c r="M352" s="18">
        <f t="shared" si="33"/>
        <v>1278372</v>
      </c>
      <c r="O352" t="str">
        <f t="shared" si="35"/>
        <v>hp_191755800</v>
      </c>
      <c r="P352" t="str">
        <f t="shared" si="36"/>
        <v>atk_1278372</v>
      </c>
      <c r="Q352" t="s">
        <v>3973</v>
      </c>
      <c r="R352" t="s">
        <v>4203</v>
      </c>
      <c r="S352" t="s">
        <v>4204</v>
      </c>
      <c r="T352" t="s">
        <v>4205</v>
      </c>
      <c r="U352" s="7" t="str">
        <f t="shared" si="34"/>
        <v>hp_191755800;atk_1278372;hit_500000;miss_1225;cirt_1225;cirtSub_1225</v>
      </c>
    </row>
    <row r="353" spans="1:21" x14ac:dyDescent="0.15">
      <c r="A353" s="16">
        <v>420040</v>
      </c>
      <c r="B353" s="16" t="s">
        <v>3964</v>
      </c>
      <c r="C353" s="16" t="s">
        <v>233</v>
      </c>
      <c r="D353" s="16">
        <v>1</v>
      </c>
      <c r="E353" s="16">
        <v>5</v>
      </c>
      <c r="F353" s="17">
        <v>250</v>
      </c>
      <c r="G353" s="19" t="s">
        <v>3967</v>
      </c>
      <c r="H353">
        <v>200472000</v>
      </c>
      <c r="I353" s="18">
        <f t="shared" si="32"/>
        <v>200472000</v>
      </c>
      <c r="K353" t="s">
        <v>3968</v>
      </c>
      <c r="L353">
        <v>2672960</v>
      </c>
      <c r="M353" s="18">
        <f t="shared" si="33"/>
        <v>1336480</v>
      </c>
      <c r="O353" t="str">
        <f t="shared" si="35"/>
        <v>hp_200472000</v>
      </c>
      <c r="P353" t="str">
        <f t="shared" si="36"/>
        <v>atk_1336480</v>
      </c>
      <c r="Q353" t="s">
        <v>3973</v>
      </c>
      <c r="R353" t="s">
        <v>4119</v>
      </c>
      <c r="S353" t="s">
        <v>4120</v>
      </c>
      <c r="T353" t="s">
        <v>4121</v>
      </c>
      <c r="U353" s="7" t="str">
        <f t="shared" si="34"/>
        <v>hp_200472000;atk_1336480;hit_500000;miss_1250;cirt_1250;cirtSub_1250</v>
      </c>
    </row>
    <row r="354" spans="1:21" x14ac:dyDescent="0.15">
      <c r="A354" s="16">
        <v>420041</v>
      </c>
      <c r="B354" s="16" t="s">
        <v>3948</v>
      </c>
      <c r="C354" s="16" t="s">
        <v>233</v>
      </c>
      <c r="D354" s="16">
        <v>1</v>
      </c>
      <c r="E354" s="16">
        <v>5</v>
      </c>
      <c r="F354" s="17">
        <v>260</v>
      </c>
      <c r="G354" s="19" t="s">
        <v>3967</v>
      </c>
      <c r="H354">
        <v>209188200</v>
      </c>
      <c r="I354" s="18">
        <f t="shared" si="32"/>
        <v>209188200</v>
      </c>
      <c r="K354" t="s">
        <v>3968</v>
      </c>
      <c r="L354">
        <v>2789176</v>
      </c>
      <c r="M354" s="18">
        <f t="shared" si="33"/>
        <v>1394588</v>
      </c>
      <c r="O354" t="str">
        <f t="shared" si="35"/>
        <v>hp_209188200</v>
      </c>
      <c r="P354" t="str">
        <f t="shared" si="36"/>
        <v>atk_1394588</v>
      </c>
      <c r="Q354" t="s">
        <v>3973</v>
      </c>
      <c r="R354" t="s">
        <v>4122</v>
      </c>
      <c r="S354" t="s">
        <v>4123</v>
      </c>
      <c r="T354" t="s">
        <v>4124</v>
      </c>
      <c r="U354" s="7" t="str">
        <f t="shared" si="34"/>
        <v>hp_209188200;atk_1394588;hit_500000;miss_1300;cirt_1300;cirtSub_1300</v>
      </c>
    </row>
    <row r="355" spans="1:21" x14ac:dyDescent="0.15">
      <c r="A355" s="16">
        <v>420042</v>
      </c>
      <c r="B355" s="16" t="s">
        <v>3961</v>
      </c>
      <c r="C355" s="16" t="s">
        <v>233</v>
      </c>
      <c r="D355" s="16">
        <v>1</v>
      </c>
      <c r="E355" s="16">
        <v>5</v>
      </c>
      <c r="F355" s="17">
        <v>270</v>
      </c>
      <c r="G355" s="19" t="s">
        <v>3967</v>
      </c>
      <c r="H355">
        <v>217904400</v>
      </c>
      <c r="I355" s="18">
        <f t="shared" si="32"/>
        <v>217904400</v>
      </c>
      <c r="K355" t="s">
        <v>3968</v>
      </c>
      <c r="L355">
        <v>2905392</v>
      </c>
      <c r="M355" s="18">
        <f t="shared" si="33"/>
        <v>1452696</v>
      </c>
      <c r="O355" t="str">
        <f t="shared" si="35"/>
        <v>hp_217904400</v>
      </c>
      <c r="P355" t="str">
        <f t="shared" si="36"/>
        <v>atk_1452696</v>
      </c>
      <c r="Q355" t="s">
        <v>3973</v>
      </c>
      <c r="R355" t="s">
        <v>4125</v>
      </c>
      <c r="S355" t="s">
        <v>4126</v>
      </c>
      <c r="T355" t="s">
        <v>4127</v>
      </c>
      <c r="U355" s="7" t="str">
        <f t="shared" si="34"/>
        <v>hp_217904400;atk_1452696;hit_500000;miss_1350;cirt_1350;cirtSub_1350</v>
      </c>
    </row>
    <row r="356" spans="1:21" x14ac:dyDescent="0.15">
      <c r="A356" s="16">
        <v>420043</v>
      </c>
      <c r="B356" s="16" t="s">
        <v>3965</v>
      </c>
      <c r="C356" s="16" t="s">
        <v>233</v>
      </c>
      <c r="D356" s="16">
        <v>1</v>
      </c>
      <c r="E356" s="16">
        <v>5</v>
      </c>
      <c r="F356" s="17">
        <v>280</v>
      </c>
      <c r="G356" s="19" t="s">
        <v>3967</v>
      </c>
      <c r="H356">
        <v>226620600</v>
      </c>
      <c r="I356" s="18">
        <f t="shared" si="32"/>
        <v>226620600</v>
      </c>
      <c r="K356" t="s">
        <v>3968</v>
      </c>
      <c r="L356">
        <v>3021608</v>
      </c>
      <c r="M356" s="18">
        <f t="shared" si="33"/>
        <v>1510804</v>
      </c>
      <c r="O356" t="str">
        <f t="shared" si="35"/>
        <v>hp_226620600</v>
      </c>
      <c r="P356" t="str">
        <f t="shared" si="36"/>
        <v>atk_1510804</v>
      </c>
      <c r="Q356" t="s">
        <v>3973</v>
      </c>
      <c r="R356" t="s">
        <v>4128</v>
      </c>
      <c r="S356" t="s">
        <v>4129</v>
      </c>
      <c r="T356" t="s">
        <v>4130</v>
      </c>
      <c r="U356" s="7" t="str">
        <f t="shared" si="34"/>
        <v>hp_226620600;atk_1510804;hit_500000;miss_1400;cirt_1400;cirtSub_1400</v>
      </c>
    </row>
    <row r="357" spans="1:21" x14ac:dyDescent="0.15">
      <c r="A357" s="16">
        <v>420044</v>
      </c>
      <c r="B357" s="16" t="s">
        <v>3940</v>
      </c>
      <c r="C357" s="16" t="s">
        <v>233</v>
      </c>
      <c r="D357" s="16">
        <v>1</v>
      </c>
      <c r="E357" s="16">
        <v>5</v>
      </c>
      <c r="F357" s="17">
        <v>290</v>
      </c>
      <c r="G357" s="19" t="s">
        <v>3967</v>
      </c>
      <c r="H357">
        <v>235336800</v>
      </c>
      <c r="I357" s="18">
        <f t="shared" si="32"/>
        <v>235336800</v>
      </c>
      <c r="K357" t="s">
        <v>3968</v>
      </c>
      <c r="L357">
        <v>3137824</v>
      </c>
      <c r="M357" s="18">
        <f t="shared" si="33"/>
        <v>1568912</v>
      </c>
      <c r="O357" t="str">
        <f t="shared" si="35"/>
        <v>hp_235336800</v>
      </c>
      <c r="P357" t="str">
        <f t="shared" si="36"/>
        <v>atk_1568912</v>
      </c>
      <c r="Q357" t="s">
        <v>3973</v>
      </c>
      <c r="R357" t="s">
        <v>4131</v>
      </c>
      <c r="S357" t="s">
        <v>4132</v>
      </c>
      <c r="T357" t="s">
        <v>4133</v>
      </c>
      <c r="U357" s="7" t="str">
        <f t="shared" si="34"/>
        <v>hp_235336800;atk_1568912;hit_500000;miss_1450;cirt_1450;cirtSub_1450</v>
      </c>
    </row>
    <row r="358" spans="1:21" x14ac:dyDescent="0.15">
      <c r="A358" s="16">
        <v>420045</v>
      </c>
      <c r="B358" s="16" t="s">
        <v>3966</v>
      </c>
      <c r="C358" s="16" t="s">
        <v>233</v>
      </c>
      <c r="D358" s="16">
        <v>1</v>
      </c>
      <c r="E358" s="16">
        <v>5</v>
      </c>
      <c r="F358" s="17">
        <v>300</v>
      </c>
      <c r="G358" s="19" t="s">
        <v>3967</v>
      </c>
      <c r="H358">
        <v>244053000</v>
      </c>
      <c r="I358" s="18">
        <f t="shared" si="32"/>
        <v>244053000</v>
      </c>
      <c r="K358" t="s">
        <v>3968</v>
      </c>
      <c r="L358">
        <v>3254040</v>
      </c>
      <c r="M358" s="18">
        <f t="shared" si="33"/>
        <v>1627020</v>
      </c>
      <c r="O358" t="str">
        <f t="shared" si="35"/>
        <v>hp_244053000</v>
      </c>
      <c r="P358" t="str">
        <f t="shared" si="36"/>
        <v>atk_1627020</v>
      </c>
      <c r="Q358" t="s">
        <v>3973</v>
      </c>
      <c r="R358" t="s">
        <v>4134</v>
      </c>
      <c r="S358" t="s">
        <v>4135</v>
      </c>
      <c r="T358" t="s">
        <v>4136</v>
      </c>
      <c r="U358" s="7" t="str">
        <f t="shared" si="34"/>
        <v>hp_244053000;atk_1627020;hit_500000;miss_1500;cirt_1500;cirtSub_1500</v>
      </c>
    </row>
  </sheetData>
  <phoneticPr fontId="11" type="noConversion"/>
  <conditionalFormatting sqref="G269:G358">
    <cfRule type="cellIs" dxfId="7" priority="1" stopIfTrue="1" operator="notEqual">
      <formula>INDIRECT("Dummy_for_Comparison1!"&amp;ADDRESS(ROW(),COLUMN()))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T963"/>
  <sheetViews>
    <sheetView workbookViewId="0">
      <selection activeCell="G718" sqref="G718"/>
    </sheetView>
  </sheetViews>
  <sheetFormatPr defaultRowHeight="13.5" x14ac:dyDescent="0.15"/>
  <cols>
    <col min="2" max="2" width="16" customWidth="1"/>
  </cols>
  <sheetData>
    <row r="2" spans="1:20" x14ac:dyDescent="0.15">
      <c r="A2" s="16">
        <v>360000</v>
      </c>
      <c r="B2" s="16" t="s">
        <v>229</v>
      </c>
      <c r="C2" s="16">
        <v>1</v>
      </c>
      <c r="D2" s="16">
        <v>2</v>
      </c>
      <c r="E2" s="20">
        <v>1</v>
      </c>
      <c r="F2" s="19" t="s">
        <v>3967</v>
      </c>
      <c r="G2" t="e">
        <f>VLOOKUP(E2,$E$724:$K$963,7,0)</f>
        <v>#N/A</v>
      </c>
      <c r="H2">
        <v>0.5</v>
      </c>
      <c r="I2">
        <v>2750</v>
      </c>
      <c r="J2" t="s">
        <v>3968</v>
      </c>
      <c r="K2">
        <v>10000</v>
      </c>
      <c r="L2" t="s">
        <v>3969</v>
      </c>
      <c r="M2">
        <v>500000</v>
      </c>
      <c r="N2" t="s">
        <v>3970</v>
      </c>
      <c r="O2">
        <v>0</v>
      </c>
      <c r="P2" t="s">
        <v>3971</v>
      </c>
      <c r="Q2">
        <v>0</v>
      </c>
      <c r="R2" t="s">
        <v>3972</v>
      </c>
      <c r="S2">
        <v>-3500</v>
      </c>
      <c r="T2" s="7" t="str">
        <f>F2&amp;"_"&amp;I2&amp;";"&amp;J2&amp;"_"&amp;INT(K2*H2)&amp;";"&amp;L2&amp;"_"&amp;M2&amp;";"&amp;N2&amp;"_"&amp;O2&amp;";"&amp;P2&amp;"_"&amp;Q2&amp;";"&amp;R2&amp;"_"&amp;S2</f>
        <v>hp_2750;atk_5000;hit_500000;miss_0;cirt_0;cirtSub_-3500</v>
      </c>
    </row>
    <row r="3" spans="1:20" x14ac:dyDescent="0.15">
      <c r="A3" s="16">
        <v>360001</v>
      </c>
      <c r="B3" s="16" t="s">
        <v>229</v>
      </c>
      <c r="C3" s="16">
        <v>1</v>
      </c>
      <c r="D3" s="16">
        <v>2</v>
      </c>
      <c r="E3" s="20">
        <v>1</v>
      </c>
      <c r="F3" s="19" t="s">
        <v>3967</v>
      </c>
      <c r="G3" t="e">
        <f t="shared" ref="G3:G66" si="0">VLOOKUP(E3,$E$724:$K$963,7,0)</f>
        <v>#N/A</v>
      </c>
      <c r="H3">
        <v>0.5</v>
      </c>
      <c r="I3">
        <v>2750</v>
      </c>
      <c r="J3" t="s">
        <v>3968</v>
      </c>
      <c r="K3">
        <v>10000</v>
      </c>
      <c r="L3" t="s">
        <v>3969</v>
      </c>
      <c r="M3">
        <v>500000</v>
      </c>
      <c r="N3" t="s">
        <v>3970</v>
      </c>
      <c r="O3">
        <v>0</v>
      </c>
      <c r="P3" t="s">
        <v>3971</v>
      </c>
      <c r="Q3">
        <v>0</v>
      </c>
      <c r="R3" t="s">
        <v>3972</v>
      </c>
      <c r="S3">
        <v>-3500</v>
      </c>
      <c r="T3" s="7" t="str">
        <f t="shared" ref="T3:T66" si="1">F3&amp;"_"&amp;I3&amp;";"&amp;J3&amp;"_"&amp;INT(K3*H3)&amp;";"&amp;L3&amp;"_"&amp;M3&amp;";"&amp;N3&amp;"_"&amp;O3&amp;";"&amp;P3&amp;"_"&amp;Q3&amp;";"&amp;R3&amp;"_"&amp;S3</f>
        <v>hp_2750;atk_5000;hit_500000;miss_0;cirt_0;cirtSub_-3500</v>
      </c>
    </row>
    <row r="4" spans="1:20" x14ac:dyDescent="0.15">
      <c r="A4" s="16">
        <v>360002</v>
      </c>
      <c r="B4" s="16" t="s">
        <v>229</v>
      </c>
      <c r="C4" s="16">
        <v>1</v>
      </c>
      <c r="D4" s="16">
        <v>2</v>
      </c>
      <c r="E4" s="20">
        <v>1</v>
      </c>
      <c r="F4" s="19" t="s">
        <v>3967</v>
      </c>
      <c r="G4" t="e">
        <f t="shared" si="0"/>
        <v>#N/A</v>
      </c>
      <c r="H4">
        <v>0.5</v>
      </c>
      <c r="I4">
        <v>2750</v>
      </c>
      <c r="J4" t="s">
        <v>3968</v>
      </c>
      <c r="K4">
        <v>10000</v>
      </c>
      <c r="L4" t="s">
        <v>3969</v>
      </c>
      <c r="M4">
        <v>500000</v>
      </c>
      <c r="N4" t="s">
        <v>3970</v>
      </c>
      <c r="O4">
        <v>0</v>
      </c>
      <c r="P4" t="s">
        <v>3971</v>
      </c>
      <c r="Q4">
        <v>0</v>
      </c>
      <c r="R4" t="s">
        <v>3972</v>
      </c>
      <c r="S4">
        <v>-3500</v>
      </c>
      <c r="T4" s="7" t="str">
        <f t="shared" si="1"/>
        <v>hp_2750;atk_5000;hit_500000;miss_0;cirt_0;cirtSub_-3500</v>
      </c>
    </row>
    <row r="5" spans="1:20" x14ac:dyDescent="0.15">
      <c r="A5" s="16">
        <v>360003</v>
      </c>
      <c r="B5" s="16" t="s">
        <v>229</v>
      </c>
      <c r="C5" s="16">
        <v>1</v>
      </c>
      <c r="D5" s="16">
        <v>2</v>
      </c>
      <c r="E5" s="20">
        <v>2</v>
      </c>
      <c r="F5" s="19" t="s">
        <v>3967</v>
      </c>
      <c r="G5" t="e">
        <f t="shared" si="0"/>
        <v>#N/A</v>
      </c>
      <c r="H5">
        <v>0.5</v>
      </c>
      <c r="I5">
        <v>4125</v>
      </c>
      <c r="J5" t="s">
        <v>3968</v>
      </c>
      <c r="K5">
        <v>15000</v>
      </c>
      <c r="L5" t="s">
        <v>3969</v>
      </c>
      <c r="M5">
        <v>500000</v>
      </c>
      <c r="N5" t="s">
        <v>3970</v>
      </c>
      <c r="O5">
        <v>1</v>
      </c>
      <c r="P5" t="s">
        <v>3971</v>
      </c>
      <c r="Q5">
        <v>0</v>
      </c>
      <c r="R5" t="s">
        <v>3972</v>
      </c>
      <c r="S5">
        <v>-3500</v>
      </c>
      <c r="T5" s="7" t="str">
        <f t="shared" si="1"/>
        <v>hp_4125;atk_7500;hit_500000;miss_1;cirt_0;cirtSub_-3500</v>
      </c>
    </row>
    <row r="6" spans="1:20" x14ac:dyDescent="0.15">
      <c r="A6" s="16">
        <v>360004</v>
      </c>
      <c r="B6" s="16" t="s">
        <v>229</v>
      </c>
      <c r="C6" s="16">
        <v>1</v>
      </c>
      <c r="D6" s="16">
        <v>2</v>
      </c>
      <c r="E6" s="20">
        <v>2</v>
      </c>
      <c r="F6" s="19" t="s">
        <v>3967</v>
      </c>
      <c r="G6" t="e">
        <f t="shared" si="0"/>
        <v>#N/A</v>
      </c>
      <c r="H6">
        <v>0.5</v>
      </c>
      <c r="I6">
        <v>4125</v>
      </c>
      <c r="J6" t="s">
        <v>3968</v>
      </c>
      <c r="K6">
        <v>15000</v>
      </c>
      <c r="L6" t="s">
        <v>3969</v>
      </c>
      <c r="M6">
        <v>500000</v>
      </c>
      <c r="N6" t="s">
        <v>3970</v>
      </c>
      <c r="O6">
        <v>1</v>
      </c>
      <c r="P6" t="s">
        <v>3971</v>
      </c>
      <c r="Q6">
        <v>0</v>
      </c>
      <c r="R6" t="s">
        <v>3972</v>
      </c>
      <c r="S6">
        <v>-3500</v>
      </c>
      <c r="T6" s="7" t="str">
        <f t="shared" si="1"/>
        <v>hp_4125;atk_7500;hit_500000;miss_1;cirt_0;cirtSub_-3500</v>
      </c>
    </row>
    <row r="7" spans="1:20" x14ac:dyDescent="0.15">
      <c r="A7" s="16">
        <v>360005</v>
      </c>
      <c r="B7" s="16" t="s">
        <v>229</v>
      </c>
      <c r="C7" s="16">
        <v>1</v>
      </c>
      <c r="D7" s="16">
        <v>2</v>
      </c>
      <c r="E7" s="20">
        <v>2</v>
      </c>
      <c r="F7" s="19" t="s">
        <v>3967</v>
      </c>
      <c r="G7" t="e">
        <f t="shared" si="0"/>
        <v>#N/A</v>
      </c>
      <c r="H7">
        <v>0.5</v>
      </c>
      <c r="I7">
        <v>4125</v>
      </c>
      <c r="J7" t="s">
        <v>3968</v>
      </c>
      <c r="K7">
        <v>15000</v>
      </c>
      <c r="L7" t="s">
        <v>3969</v>
      </c>
      <c r="M7">
        <v>500000</v>
      </c>
      <c r="N7" t="s">
        <v>3970</v>
      </c>
      <c r="O7">
        <v>1</v>
      </c>
      <c r="P7" t="s">
        <v>3971</v>
      </c>
      <c r="Q7">
        <v>0</v>
      </c>
      <c r="R7" t="s">
        <v>3972</v>
      </c>
      <c r="S7">
        <v>-3500</v>
      </c>
      <c r="T7" s="7" t="str">
        <f t="shared" si="1"/>
        <v>hp_4125;atk_7500;hit_500000;miss_1;cirt_0;cirtSub_-3500</v>
      </c>
    </row>
    <row r="8" spans="1:20" x14ac:dyDescent="0.15">
      <c r="A8" s="16">
        <v>360006</v>
      </c>
      <c r="B8" s="16" t="s">
        <v>229</v>
      </c>
      <c r="C8" s="16">
        <v>1</v>
      </c>
      <c r="D8" s="16">
        <v>2</v>
      </c>
      <c r="E8" s="20">
        <v>3</v>
      </c>
      <c r="F8" s="19" t="s">
        <v>3967</v>
      </c>
      <c r="G8">
        <f t="shared" si="0"/>
        <v>10000</v>
      </c>
      <c r="H8">
        <v>0.5</v>
      </c>
      <c r="I8">
        <v>6188</v>
      </c>
      <c r="J8" t="s">
        <v>3968</v>
      </c>
      <c r="K8">
        <v>22500</v>
      </c>
      <c r="L8" t="s">
        <v>3969</v>
      </c>
      <c r="M8">
        <v>500000</v>
      </c>
      <c r="N8" t="s">
        <v>3970</v>
      </c>
      <c r="O8">
        <v>1</v>
      </c>
      <c r="P8" t="s">
        <v>3971</v>
      </c>
      <c r="Q8">
        <v>0</v>
      </c>
      <c r="R8" t="s">
        <v>3972</v>
      </c>
      <c r="S8">
        <v>-3500</v>
      </c>
      <c r="T8" s="7" t="str">
        <f t="shared" si="1"/>
        <v>hp_6188;atk_11250;hit_500000;miss_1;cirt_0;cirtSub_-3500</v>
      </c>
    </row>
    <row r="9" spans="1:20" x14ac:dyDescent="0.15">
      <c r="A9" s="16">
        <v>360007</v>
      </c>
      <c r="B9" s="16" t="s">
        <v>229</v>
      </c>
      <c r="C9" s="16">
        <v>1</v>
      </c>
      <c r="D9" s="16">
        <v>2</v>
      </c>
      <c r="E9" s="20">
        <v>3</v>
      </c>
      <c r="F9" s="19" t="s">
        <v>3967</v>
      </c>
      <c r="G9">
        <f t="shared" si="0"/>
        <v>10000</v>
      </c>
      <c r="H9">
        <v>0.5</v>
      </c>
      <c r="I9">
        <v>6188</v>
      </c>
      <c r="J9" t="s">
        <v>3968</v>
      </c>
      <c r="K9">
        <v>22500</v>
      </c>
      <c r="L9" t="s">
        <v>3969</v>
      </c>
      <c r="M9">
        <v>500000</v>
      </c>
      <c r="N9" t="s">
        <v>3970</v>
      </c>
      <c r="O9">
        <v>1</v>
      </c>
      <c r="P9" t="s">
        <v>3971</v>
      </c>
      <c r="Q9">
        <v>0</v>
      </c>
      <c r="R9" t="s">
        <v>3972</v>
      </c>
      <c r="S9">
        <v>-3500</v>
      </c>
      <c r="T9" s="7" t="str">
        <f t="shared" si="1"/>
        <v>hp_6188;atk_11250;hit_500000;miss_1;cirt_0;cirtSub_-3500</v>
      </c>
    </row>
    <row r="10" spans="1:20" x14ac:dyDescent="0.15">
      <c r="A10" s="16">
        <v>360008</v>
      </c>
      <c r="B10" s="16" t="s">
        <v>229</v>
      </c>
      <c r="C10" s="16">
        <v>1</v>
      </c>
      <c r="D10" s="16">
        <v>2</v>
      </c>
      <c r="E10" s="20">
        <v>3</v>
      </c>
      <c r="F10" s="19" t="s">
        <v>3967</v>
      </c>
      <c r="G10">
        <f t="shared" si="0"/>
        <v>10000</v>
      </c>
      <c r="H10">
        <v>0.5</v>
      </c>
      <c r="I10">
        <v>6188</v>
      </c>
      <c r="J10" t="s">
        <v>3968</v>
      </c>
      <c r="K10">
        <v>22500</v>
      </c>
      <c r="L10" t="s">
        <v>3969</v>
      </c>
      <c r="M10">
        <v>500000</v>
      </c>
      <c r="N10" t="s">
        <v>3970</v>
      </c>
      <c r="O10">
        <v>1</v>
      </c>
      <c r="P10" t="s">
        <v>3971</v>
      </c>
      <c r="Q10">
        <v>0</v>
      </c>
      <c r="R10" t="s">
        <v>3972</v>
      </c>
      <c r="S10">
        <v>-3500</v>
      </c>
      <c r="T10" s="7" t="str">
        <f t="shared" si="1"/>
        <v>hp_6188;atk_11250;hit_500000;miss_1;cirt_0;cirtSub_-3500</v>
      </c>
    </row>
    <row r="11" spans="1:20" x14ac:dyDescent="0.15">
      <c r="A11" s="16">
        <v>360009</v>
      </c>
      <c r="B11" s="16" t="s">
        <v>229</v>
      </c>
      <c r="C11" s="16">
        <v>1</v>
      </c>
      <c r="D11" s="16">
        <v>2</v>
      </c>
      <c r="E11" s="20">
        <v>4</v>
      </c>
      <c r="F11" s="19" t="s">
        <v>3967</v>
      </c>
      <c r="G11" t="e">
        <f t="shared" si="0"/>
        <v>#N/A</v>
      </c>
      <c r="H11">
        <v>0.5</v>
      </c>
      <c r="I11">
        <v>8525</v>
      </c>
      <c r="J11" t="s">
        <v>3968</v>
      </c>
      <c r="K11">
        <v>31000</v>
      </c>
      <c r="L11" t="s">
        <v>3969</v>
      </c>
      <c r="M11">
        <v>500000</v>
      </c>
      <c r="N11" t="s">
        <v>3970</v>
      </c>
      <c r="O11">
        <v>2</v>
      </c>
      <c r="P11" t="s">
        <v>3971</v>
      </c>
      <c r="Q11">
        <v>0</v>
      </c>
      <c r="R11" t="s">
        <v>3972</v>
      </c>
      <c r="S11">
        <v>-3500</v>
      </c>
      <c r="T11" s="7" t="str">
        <f t="shared" si="1"/>
        <v>hp_8525;atk_15500;hit_500000;miss_2;cirt_0;cirtSub_-3500</v>
      </c>
    </row>
    <row r="12" spans="1:20" x14ac:dyDescent="0.15">
      <c r="A12" s="16">
        <v>360010</v>
      </c>
      <c r="B12" s="16" t="s">
        <v>229</v>
      </c>
      <c r="C12" s="16">
        <v>1</v>
      </c>
      <c r="D12" s="16">
        <v>2</v>
      </c>
      <c r="E12" s="20">
        <v>4</v>
      </c>
      <c r="F12" s="19" t="s">
        <v>3967</v>
      </c>
      <c r="G12" t="e">
        <f t="shared" si="0"/>
        <v>#N/A</v>
      </c>
      <c r="H12">
        <v>0.5</v>
      </c>
      <c r="I12">
        <v>8525</v>
      </c>
      <c r="J12" t="s">
        <v>3968</v>
      </c>
      <c r="K12">
        <v>31000</v>
      </c>
      <c r="L12" t="s">
        <v>3969</v>
      </c>
      <c r="M12">
        <v>500000</v>
      </c>
      <c r="N12" t="s">
        <v>3970</v>
      </c>
      <c r="O12">
        <v>2</v>
      </c>
      <c r="P12" t="s">
        <v>3971</v>
      </c>
      <c r="Q12">
        <v>0</v>
      </c>
      <c r="R12" t="s">
        <v>3972</v>
      </c>
      <c r="S12">
        <v>-3500</v>
      </c>
      <c r="T12" s="7" t="str">
        <f t="shared" si="1"/>
        <v>hp_8525;atk_15500;hit_500000;miss_2;cirt_0;cirtSub_-3500</v>
      </c>
    </row>
    <row r="13" spans="1:20" x14ac:dyDescent="0.15">
      <c r="A13" s="16">
        <v>360011</v>
      </c>
      <c r="B13" s="16" t="s">
        <v>229</v>
      </c>
      <c r="C13" s="16">
        <v>1</v>
      </c>
      <c r="D13" s="16">
        <v>2</v>
      </c>
      <c r="E13" s="20">
        <v>4</v>
      </c>
      <c r="F13" s="19" t="s">
        <v>3967</v>
      </c>
      <c r="G13" t="e">
        <f t="shared" si="0"/>
        <v>#N/A</v>
      </c>
      <c r="H13">
        <v>0.5</v>
      </c>
      <c r="I13">
        <v>8525</v>
      </c>
      <c r="J13" t="s">
        <v>3968</v>
      </c>
      <c r="K13">
        <v>31000</v>
      </c>
      <c r="L13" t="s">
        <v>3969</v>
      </c>
      <c r="M13">
        <v>500000</v>
      </c>
      <c r="N13" t="s">
        <v>3970</v>
      </c>
      <c r="O13">
        <v>2</v>
      </c>
      <c r="P13" t="s">
        <v>3971</v>
      </c>
      <c r="Q13">
        <v>0</v>
      </c>
      <c r="R13" t="s">
        <v>3972</v>
      </c>
      <c r="S13">
        <v>-3500</v>
      </c>
      <c r="T13" s="7" t="str">
        <f t="shared" si="1"/>
        <v>hp_8525;atk_15500;hit_500000;miss_2;cirt_0;cirtSub_-3500</v>
      </c>
    </row>
    <row r="14" spans="1:20" x14ac:dyDescent="0.15">
      <c r="A14" s="16">
        <v>360012</v>
      </c>
      <c r="B14" s="16" t="s">
        <v>229</v>
      </c>
      <c r="C14" s="16">
        <v>1</v>
      </c>
      <c r="D14" s="16">
        <v>2</v>
      </c>
      <c r="E14" s="20">
        <v>5</v>
      </c>
      <c r="F14" s="19" t="s">
        <v>3967</v>
      </c>
      <c r="G14" t="e">
        <f t="shared" si="0"/>
        <v>#N/A</v>
      </c>
      <c r="H14">
        <v>0.5</v>
      </c>
      <c r="I14">
        <v>11000</v>
      </c>
      <c r="J14" t="s">
        <v>3968</v>
      </c>
      <c r="K14">
        <v>40000</v>
      </c>
      <c r="L14" t="s">
        <v>3969</v>
      </c>
      <c r="M14">
        <v>500000</v>
      </c>
      <c r="N14" t="s">
        <v>3970</v>
      </c>
      <c r="O14">
        <v>2</v>
      </c>
      <c r="P14" t="s">
        <v>3971</v>
      </c>
      <c r="Q14">
        <v>0</v>
      </c>
      <c r="R14" t="s">
        <v>3972</v>
      </c>
      <c r="S14">
        <v>-3500</v>
      </c>
      <c r="T14" s="7" t="str">
        <f t="shared" si="1"/>
        <v>hp_11000;atk_20000;hit_500000;miss_2;cirt_0;cirtSub_-3500</v>
      </c>
    </row>
    <row r="15" spans="1:20" x14ac:dyDescent="0.15">
      <c r="A15" s="16">
        <v>360013</v>
      </c>
      <c r="B15" s="16" t="s">
        <v>229</v>
      </c>
      <c r="C15" s="16">
        <v>1</v>
      </c>
      <c r="D15" s="16">
        <v>2</v>
      </c>
      <c r="E15" s="20">
        <v>5</v>
      </c>
      <c r="F15" s="19" t="s">
        <v>3967</v>
      </c>
      <c r="G15" t="e">
        <f t="shared" si="0"/>
        <v>#N/A</v>
      </c>
      <c r="H15">
        <v>0.5</v>
      </c>
      <c r="I15">
        <v>11000</v>
      </c>
      <c r="J15" t="s">
        <v>3968</v>
      </c>
      <c r="K15">
        <v>40000</v>
      </c>
      <c r="L15" t="s">
        <v>3969</v>
      </c>
      <c r="M15">
        <v>500000</v>
      </c>
      <c r="N15" t="s">
        <v>3970</v>
      </c>
      <c r="O15">
        <v>2</v>
      </c>
      <c r="P15" t="s">
        <v>3971</v>
      </c>
      <c r="Q15">
        <v>0</v>
      </c>
      <c r="R15" t="s">
        <v>3972</v>
      </c>
      <c r="S15">
        <v>-3500</v>
      </c>
      <c r="T15" s="7" t="str">
        <f t="shared" si="1"/>
        <v>hp_11000;atk_20000;hit_500000;miss_2;cirt_0;cirtSub_-3500</v>
      </c>
    </row>
    <row r="16" spans="1:20" x14ac:dyDescent="0.15">
      <c r="A16" s="16">
        <v>360014</v>
      </c>
      <c r="B16" s="16" t="s">
        <v>229</v>
      </c>
      <c r="C16" s="16">
        <v>1</v>
      </c>
      <c r="D16" s="16">
        <v>2</v>
      </c>
      <c r="E16" s="20">
        <v>5</v>
      </c>
      <c r="F16" s="19" t="s">
        <v>3967</v>
      </c>
      <c r="G16" t="e">
        <f t="shared" si="0"/>
        <v>#N/A</v>
      </c>
      <c r="H16">
        <v>0.5</v>
      </c>
      <c r="I16">
        <v>11000</v>
      </c>
      <c r="J16" t="s">
        <v>3968</v>
      </c>
      <c r="K16">
        <v>40000</v>
      </c>
      <c r="L16" t="s">
        <v>3969</v>
      </c>
      <c r="M16">
        <v>500000</v>
      </c>
      <c r="N16" t="s">
        <v>3970</v>
      </c>
      <c r="O16">
        <v>2</v>
      </c>
      <c r="P16" t="s">
        <v>3971</v>
      </c>
      <c r="Q16">
        <v>0</v>
      </c>
      <c r="R16" t="s">
        <v>3972</v>
      </c>
      <c r="S16">
        <v>-3500</v>
      </c>
      <c r="T16" s="7" t="str">
        <f t="shared" si="1"/>
        <v>hp_11000;atk_20000;hit_500000;miss_2;cirt_0;cirtSub_-3500</v>
      </c>
    </row>
    <row r="17" spans="1:20" x14ac:dyDescent="0.15">
      <c r="A17" s="16">
        <v>360015</v>
      </c>
      <c r="B17" s="16" t="s">
        <v>229</v>
      </c>
      <c r="C17" s="16">
        <v>1</v>
      </c>
      <c r="D17" s="16">
        <v>2</v>
      </c>
      <c r="E17" s="20">
        <v>6</v>
      </c>
      <c r="F17" s="19" t="s">
        <v>3967</v>
      </c>
      <c r="G17">
        <f t="shared" si="0"/>
        <v>15000</v>
      </c>
      <c r="H17">
        <v>0.5</v>
      </c>
      <c r="I17">
        <v>13200</v>
      </c>
      <c r="J17" t="s">
        <v>3968</v>
      </c>
      <c r="K17">
        <v>48000</v>
      </c>
      <c r="L17" t="s">
        <v>3969</v>
      </c>
      <c r="M17">
        <v>500000</v>
      </c>
      <c r="N17" t="s">
        <v>3970</v>
      </c>
      <c r="O17">
        <v>3</v>
      </c>
      <c r="P17" t="s">
        <v>3971</v>
      </c>
      <c r="Q17">
        <v>0</v>
      </c>
      <c r="R17" t="s">
        <v>3972</v>
      </c>
      <c r="S17">
        <v>-3500</v>
      </c>
      <c r="T17" s="7" t="str">
        <f t="shared" si="1"/>
        <v>hp_13200;atk_24000;hit_500000;miss_3;cirt_0;cirtSub_-3500</v>
      </c>
    </row>
    <row r="18" spans="1:20" x14ac:dyDescent="0.15">
      <c r="A18" s="16">
        <v>360016</v>
      </c>
      <c r="B18" s="16" t="s">
        <v>229</v>
      </c>
      <c r="C18" s="16">
        <v>1</v>
      </c>
      <c r="D18" s="16">
        <v>2</v>
      </c>
      <c r="E18" s="20">
        <v>6</v>
      </c>
      <c r="F18" s="19" t="s">
        <v>3967</v>
      </c>
      <c r="G18">
        <f t="shared" si="0"/>
        <v>15000</v>
      </c>
      <c r="H18">
        <v>0.5</v>
      </c>
      <c r="I18">
        <v>13200</v>
      </c>
      <c r="J18" t="s">
        <v>3968</v>
      </c>
      <c r="K18">
        <v>48000</v>
      </c>
      <c r="L18" t="s">
        <v>3969</v>
      </c>
      <c r="M18">
        <v>500000</v>
      </c>
      <c r="N18" t="s">
        <v>3970</v>
      </c>
      <c r="O18">
        <v>3</v>
      </c>
      <c r="P18" t="s">
        <v>3971</v>
      </c>
      <c r="Q18">
        <v>0</v>
      </c>
      <c r="R18" t="s">
        <v>3972</v>
      </c>
      <c r="S18">
        <v>-3500</v>
      </c>
      <c r="T18" s="7" t="str">
        <f t="shared" si="1"/>
        <v>hp_13200;atk_24000;hit_500000;miss_3;cirt_0;cirtSub_-3500</v>
      </c>
    </row>
    <row r="19" spans="1:20" x14ac:dyDescent="0.15">
      <c r="A19" s="16">
        <v>360017</v>
      </c>
      <c r="B19" s="16" t="s">
        <v>229</v>
      </c>
      <c r="C19" s="16">
        <v>1</v>
      </c>
      <c r="D19" s="16">
        <v>2</v>
      </c>
      <c r="E19" s="20">
        <v>6</v>
      </c>
      <c r="F19" s="19" t="s">
        <v>3967</v>
      </c>
      <c r="G19">
        <f t="shared" si="0"/>
        <v>15000</v>
      </c>
      <c r="H19">
        <v>0.5</v>
      </c>
      <c r="I19">
        <v>13200</v>
      </c>
      <c r="J19" t="s">
        <v>3968</v>
      </c>
      <c r="K19">
        <v>48000</v>
      </c>
      <c r="L19" t="s">
        <v>3969</v>
      </c>
      <c r="M19">
        <v>500000</v>
      </c>
      <c r="N19" t="s">
        <v>3970</v>
      </c>
      <c r="O19">
        <v>3</v>
      </c>
      <c r="P19" t="s">
        <v>3971</v>
      </c>
      <c r="Q19">
        <v>0</v>
      </c>
      <c r="R19" t="s">
        <v>3972</v>
      </c>
      <c r="S19">
        <v>-3500</v>
      </c>
      <c r="T19" s="7" t="str">
        <f t="shared" si="1"/>
        <v>hp_13200;atk_24000;hit_500000;miss_3;cirt_0;cirtSub_-3500</v>
      </c>
    </row>
    <row r="20" spans="1:20" x14ac:dyDescent="0.15">
      <c r="A20" s="16">
        <v>360018</v>
      </c>
      <c r="B20" s="16" t="s">
        <v>229</v>
      </c>
      <c r="C20" s="16">
        <v>1</v>
      </c>
      <c r="D20" s="16">
        <v>2</v>
      </c>
      <c r="E20" s="20">
        <v>7</v>
      </c>
      <c r="F20" s="19" t="s">
        <v>3967</v>
      </c>
      <c r="G20" t="e">
        <f t="shared" si="0"/>
        <v>#N/A</v>
      </c>
      <c r="H20">
        <v>0.5</v>
      </c>
      <c r="I20">
        <v>15400</v>
      </c>
      <c r="J20" t="s">
        <v>3968</v>
      </c>
      <c r="K20">
        <v>56000</v>
      </c>
      <c r="L20" t="s">
        <v>3969</v>
      </c>
      <c r="M20">
        <v>500000</v>
      </c>
      <c r="N20" t="s">
        <v>3970</v>
      </c>
      <c r="O20">
        <v>3</v>
      </c>
      <c r="P20" t="s">
        <v>3971</v>
      </c>
      <c r="Q20">
        <v>0</v>
      </c>
      <c r="R20" t="s">
        <v>3972</v>
      </c>
      <c r="S20">
        <v>-3500</v>
      </c>
      <c r="T20" s="7" t="str">
        <f t="shared" si="1"/>
        <v>hp_15400;atk_28000;hit_500000;miss_3;cirt_0;cirtSub_-3500</v>
      </c>
    </row>
    <row r="21" spans="1:20" x14ac:dyDescent="0.15">
      <c r="A21" s="16">
        <v>360019</v>
      </c>
      <c r="B21" s="16" t="s">
        <v>229</v>
      </c>
      <c r="C21" s="16">
        <v>1</v>
      </c>
      <c r="D21" s="16">
        <v>2</v>
      </c>
      <c r="E21" s="20">
        <v>7</v>
      </c>
      <c r="F21" s="19" t="s">
        <v>3967</v>
      </c>
      <c r="G21" t="e">
        <f t="shared" si="0"/>
        <v>#N/A</v>
      </c>
      <c r="H21">
        <v>0.5</v>
      </c>
      <c r="I21">
        <v>15400</v>
      </c>
      <c r="J21" t="s">
        <v>3968</v>
      </c>
      <c r="K21">
        <v>56000</v>
      </c>
      <c r="L21" t="s">
        <v>3969</v>
      </c>
      <c r="M21">
        <v>500000</v>
      </c>
      <c r="N21" t="s">
        <v>3970</v>
      </c>
      <c r="O21">
        <v>3</v>
      </c>
      <c r="P21" t="s">
        <v>3971</v>
      </c>
      <c r="Q21">
        <v>0</v>
      </c>
      <c r="R21" t="s">
        <v>3972</v>
      </c>
      <c r="S21">
        <v>-3500</v>
      </c>
      <c r="T21" s="7" t="str">
        <f t="shared" si="1"/>
        <v>hp_15400;atk_28000;hit_500000;miss_3;cirt_0;cirtSub_-3500</v>
      </c>
    </row>
    <row r="22" spans="1:20" x14ac:dyDescent="0.15">
      <c r="A22" s="16">
        <v>360020</v>
      </c>
      <c r="B22" s="16" t="s">
        <v>229</v>
      </c>
      <c r="C22" s="16">
        <v>1</v>
      </c>
      <c r="D22" s="16">
        <v>2</v>
      </c>
      <c r="E22" s="20">
        <v>7</v>
      </c>
      <c r="F22" s="19" t="s">
        <v>3967</v>
      </c>
      <c r="G22" t="e">
        <f t="shared" si="0"/>
        <v>#N/A</v>
      </c>
      <c r="H22">
        <v>0.5</v>
      </c>
      <c r="I22">
        <v>15400</v>
      </c>
      <c r="J22" t="s">
        <v>3968</v>
      </c>
      <c r="K22">
        <v>56000</v>
      </c>
      <c r="L22" t="s">
        <v>3969</v>
      </c>
      <c r="M22">
        <v>500000</v>
      </c>
      <c r="N22" t="s">
        <v>3970</v>
      </c>
      <c r="O22">
        <v>3</v>
      </c>
      <c r="P22" t="s">
        <v>3971</v>
      </c>
      <c r="Q22">
        <v>0</v>
      </c>
      <c r="R22" t="s">
        <v>3972</v>
      </c>
      <c r="S22">
        <v>-3500</v>
      </c>
      <c r="T22" s="7" t="str">
        <f t="shared" si="1"/>
        <v>hp_15400;atk_28000;hit_500000;miss_3;cirt_0;cirtSub_-3500</v>
      </c>
    </row>
    <row r="23" spans="1:20" x14ac:dyDescent="0.15">
      <c r="A23" s="16">
        <v>360021</v>
      </c>
      <c r="B23" s="16" t="s">
        <v>229</v>
      </c>
      <c r="C23" s="16">
        <v>1</v>
      </c>
      <c r="D23" s="16">
        <v>2</v>
      </c>
      <c r="E23" s="20">
        <v>8</v>
      </c>
      <c r="F23" s="19" t="s">
        <v>3967</v>
      </c>
      <c r="G23" t="e">
        <f t="shared" si="0"/>
        <v>#N/A</v>
      </c>
      <c r="H23">
        <v>0.5</v>
      </c>
      <c r="I23">
        <v>18150</v>
      </c>
      <c r="J23" t="s">
        <v>3968</v>
      </c>
      <c r="K23">
        <v>66000</v>
      </c>
      <c r="L23" t="s">
        <v>3969</v>
      </c>
      <c r="M23">
        <v>500000</v>
      </c>
      <c r="N23" t="s">
        <v>3970</v>
      </c>
      <c r="O23">
        <v>4</v>
      </c>
      <c r="P23" t="s">
        <v>3971</v>
      </c>
      <c r="Q23">
        <v>0</v>
      </c>
      <c r="R23" t="s">
        <v>3972</v>
      </c>
      <c r="S23">
        <v>-3500</v>
      </c>
      <c r="T23" s="7" t="str">
        <f t="shared" si="1"/>
        <v>hp_18150;atk_33000;hit_500000;miss_4;cirt_0;cirtSub_-3500</v>
      </c>
    </row>
    <row r="24" spans="1:20" x14ac:dyDescent="0.15">
      <c r="A24" s="16">
        <v>360022</v>
      </c>
      <c r="B24" s="16" t="s">
        <v>229</v>
      </c>
      <c r="C24" s="16">
        <v>1</v>
      </c>
      <c r="D24" s="16">
        <v>2</v>
      </c>
      <c r="E24" s="20">
        <v>8</v>
      </c>
      <c r="F24" s="19" t="s">
        <v>3967</v>
      </c>
      <c r="G24" t="e">
        <f t="shared" si="0"/>
        <v>#N/A</v>
      </c>
      <c r="H24">
        <v>0.5</v>
      </c>
      <c r="I24">
        <v>18150</v>
      </c>
      <c r="J24" t="s">
        <v>3968</v>
      </c>
      <c r="K24">
        <v>66000</v>
      </c>
      <c r="L24" t="s">
        <v>3969</v>
      </c>
      <c r="M24">
        <v>500000</v>
      </c>
      <c r="N24" t="s">
        <v>3970</v>
      </c>
      <c r="O24">
        <v>4</v>
      </c>
      <c r="P24" t="s">
        <v>3971</v>
      </c>
      <c r="Q24">
        <v>0</v>
      </c>
      <c r="R24" t="s">
        <v>3972</v>
      </c>
      <c r="S24">
        <v>-3500</v>
      </c>
      <c r="T24" s="7" t="str">
        <f t="shared" si="1"/>
        <v>hp_18150;atk_33000;hit_500000;miss_4;cirt_0;cirtSub_-3500</v>
      </c>
    </row>
    <row r="25" spans="1:20" x14ac:dyDescent="0.15">
      <c r="A25" s="16">
        <v>360023</v>
      </c>
      <c r="B25" s="16" t="s">
        <v>229</v>
      </c>
      <c r="C25" s="16">
        <v>1</v>
      </c>
      <c r="D25" s="16">
        <v>2</v>
      </c>
      <c r="E25" s="20">
        <v>8</v>
      </c>
      <c r="F25" s="19" t="s">
        <v>3967</v>
      </c>
      <c r="G25" t="e">
        <f t="shared" si="0"/>
        <v>#N/A</v>
      </c>
      <c r="H25">
        <v>0.5</v>
      </c>
      <c r="I25">
        <v>18150</v>
      </c>
      <c r="J25" t="s">
        <v>3968</v>
      </c>
      <c r="K25">
        <v>66000</v>
      </c>
      <c r="L25" t="s">
        <v>3969</v>
      </c>
      <c r="M25">
        <v>500000</v>
      </c>
      <c r="N25" t="s">
        <v>3970</v>
      </c>
      <c r="O25">
        <v>4</v>
      </c>
      <c r="P25" t="s">
        <v>3971</v>
      </c>
      <c r="Q25">
        <v>0</v>
      </c>
      <c r="R25" t="s">
        <v>3972</v>
      </c>
      <c r="S25">
        <v>-3500</v>
      </c>
      <c r="T25" s="7" t="str">
        <f t="shared" si="1"/>
        <v>hp_18150;atk_33000;hit_500000;miss_4;cirt_0;cirtSub_-3500</v>
      </c>
    </row>
    <row r="26" spans="1:20" x14ac:dyDescent="0.15">
      <c r="A26" s="16">
        <v>360024</v>
      </c>
      <c r="B26" s="16" t="s">
        <v>229</v>
      </c>
      <c r="C26" s="16">
        <v>1</v>
      </c>
      <c r="D26" s="16">
        <v>2</v>
      </c>
      <c r="E26" s="20">
        <v>9</v>
      </c>
      <c r="F26" s="19" t="s">
        <v>3967</v>
      </c>
      <c r="G26">
        <f t="shared" si="0"/>
        <v>22500</v>
      </c>
      <c r="H26">
        <v>0.5</v>
      </c>
      <c r="I26">
        <v>20900</v>
      </c>
      <c r="J26" t="s">
        <v>3968</v>
      </c>
      <c r="K26">
        <v>76000</v>
      </c>
      <c r="L26" t="s">
        <v>3969</v>
      </c>
      <c r="M26">
        <v>500000</v>
      </c>
      <c r="N26" t="s">
        <v>3970</v>
      </c>
      <c r="O26">
        <v>4</v>
      </c>
      <c r="P26" t="s">
        <v>3971</v>
      </c>
      <c r="Q26">
        <v>0</v>
      </c>
      <c r="R26" t="s">
        <v>3972</v>
      </c>
      <c r="S26">
        <v>-3500</v>
      </c>
      <c r="T26" s="7" t="str">
        <f t="shared" si="1"/>
        <v>hp_20900;atk_38000;hit_500000;miss_4;cirt_0;cirtSub_-3500</v>
      </c>
    </row>
    <row r="27" spans="1:20" x14ac:dyDescent="0.15">
      <c r="A27" s="16">
        <v>360025</v>
      </c>
      <c r="B27" s="16" t="s">
        <v>229</v>
      </c>
      <c r="C27" s="16">
        <v>1</v>
      </c>
      <c r="D27" s="16">
        <v>2</v>
      </c>
      <c r="E27" s="20">
        <v>9</v>
      </c>
      <c r="F27" s="19" t="s">
        <v>3967</v>
      </c>
      <c r="G27">
        <f t="shared" si="0"/>
        <v>22500</v>
      </c>
      <c r="H27">
        <v>0.5</v>
      </c>
      <c r="I27">
        <v>20900</v>
      </c>
      <c r="J27" t="s">
        <v>3968</v>
      </c>
      <c r="K27">
        <v>76000</v>
      </c>
      <c r="L27" t="s">
        <v>3969</v>
      </c>
      <c r="M27">
        <v>500000</v>
      </c>
      <c r="N27" t="s">
        <v>3970</v>
      </c>
      <c r="O27">
        <v>4</v>
      </c>
      <c r="P27" t="s">
        <v>3971</v>
      </c>
      <c r="Q27">
        <v>0</v>
      </c>
      <c r="R27" t="s">
        <v>3972</v>
      </c>
      <c r="S27">
        <v>-3500</v>
      </c>
      <c r="T27" s="7" t="str">
        <f t="shared" si="1"/>
        <v>hp_20900;atk_38000;hit_500000;miss_4;cirt_0;cirtSub_-3500</v>
      </c>
    </row>
    <row r="28" spans="1:20" x14ac:dyDescent="0.15">
      <c r="A28" s="16">
        <v>360026</v>
      </c>
      <c r="B28" s="16" t="s">
        <v>229</v>
      </c>
      <c r="C28" s="16">
        <v>1</v>
      </c>
      <c r="D28" s="16">
        <v>2</v>
      </c>
      <c r="E28" s="20">
        <v>9</v>
      </c>
      <c r="F28" s="19" t="s">
        <v>3967</v>
      </c>
      <c r="G28">
        <f t="shared" si="0"/>
        <v>22500</v>
      </c>
      <c r="H28">
        <v>0.5</v>
      </c>
      <c r="I28">
        <v>20900</v>
      </c>
      <c r="J28" t="s">
        <v>3968</v>
      </c>
      <c r="K28">
        <v>76000</v>
      </c>
      <c r="L28" t="s">
        <v>3969</v>
      </c>
      <c r="M28">
        <v>500000</v>
      </c>
      <c r="N28" t="s">
        <v>3970</v>
      </c>
      <c r="O28">
        <v>4</v>
      </c>
      <c r="P28" t="s">
        <v>3971</v>
      </c>
      <c r="Q28">
        <v>0</v>
      </c>
      <c r="R28" t="s">
        <v>3972</v>
      </c>
      <c r="S28">
        <v>-3500</v>
      </c>
      <c r="T28" s="7" t="str">
        <f t="shared" si="1"/>
        <v>hp_20900;atk_38000;hit_500000;miss_4;cirt_0;cirtSub_-3500</v>
      </c>
    </row>
    <row r="29" spans="1:20" x14ac:dyDescent="0.15">
      <c r="A29" s="16">
        <v>360027</v>
      </c>
      <c r="B29" s="16" t="s">
        <v>229</v>
      </c>
      <c r="C29" s="16">
        <v>1</v>
      </c>
      <c r="D29" s="16">
        <v>2</v>
      </c>
      <c r="E29" s="20">
        <v>10</v>
      </c>
      <c r="F29" s="19" t="s">
        <v>3967</v>
      </c>
      <c r="G29" t="e">
        <f t="shared" si="0"/>
        <v>#N/A</v>
      </c>
      <c r="H29">
        <v>0.5</v>
      </c>
      <c r="I29">
        <v>23650</v>
      </c>
      <c r="J29" t="s">
        <v>3968</v>
      </c>
      <c r="K29">
        <v>86000</v>
      </c>
      <c r="L29" t="s">
        <v>3969</v>
      </c>
      <c r="M29">
        <v>500000</v>
      </c>
      <c r="N29" t="s">
        <v>3970</v>
      </c>
      <c r="O29">
        <v>5</v>
      </c>
      <c r="P29" t="s">
        <v>3971</v>
      </c>
      <c r="Q29">
        <v>0</v>
      </c>
      <c r="R29" t="s">
        <v>3972</v>
      </c>
      <c r="S29">
        <v>-3500</v>
      </c>
      <c r="T29" s="7" t="str">
        <f t="shared" si="1"/>
        <v>hp_23650;atk_43000;hit_500000;miss_5;cirt_0;cirtSub_-3500</v>
      </c>
    </row>
    <row r="30" spans="1:20" x14ac:dyDescent="0.15">
      <c r="A30" s="16">
        <v>360028</v>
      </c>
      <c r="B30" s="16" t="s">
        <v>229</v>
      </c>
      <c r="C30" s="16">
        <v>1</v>
      </c>
      <c r="D30" s="16">
        <v>2</v>
      </c>
      <c r="E30" s="20">
        <v>10</v>
      </c>
      <c r="F30" s="19" t="s">
        <v>3967</v>
      </c>
      <c r="G30" t="e">
        <f t="shared" si="0"/>
        <v>#N/A</v>
      </c>
      <c r="H30">
        <v>0.5</v>
      </c>
      <c r="I30">
        <v>23650</v>
      </c>
      <c r="J30" t="s">
        <v>3968</v>
      </c>
      <c r="K30">
        <v>86000</v>
      </c>
      <c r="L30" t="s">
        <v>3969</v>
      </c>
      <c r="M30">
        <v>500000</v>
      </c>
      <c r="N30" t="s">
        <v>3970</v>
      </c>
      <c r="O30">
        <v>5</v>
      </c>
      <c r="P30" t="s">
        <v>3971</v>
      </c>
      <c r="Q30">
        <v>0</v>
      </c>
      <c r="R30" t="s">
        <v>3972</v>
      </c>
      <c r="S30">
        <v>-3500</v>
      </c>
      <c r="T30" s="7" t="str">
        <f t="shared" si="1"/>
        <v>hp_23650;atk_43000;hit_500000;miss_5;cirt_0;cirtSub_-3500</v>
      </c>
    </row>
    <row r="31" spans="1:20" x14ac:dyDescent="0.15">
      <c r="A31" s="16">
        <v>360029</v>
      </c>
      <c r="B31" s="16" t="s">
        <v>229</v>
      </c>
      <c r="C31" s="16">
        <v>1</v>
      </c>
      <c r="D31" s="16">
        <v>2</v>
      </c>
      <c r="E31" s="20">
        <v>10</v>
      </c>
      <c r="F31" s="19" t="s">
        <v>3967</v>
      </c>
      <c r="G31" t="e">
        <f t="shared" si="0"/>
        <v>#N/A</v>
      </c>
      <c r="H31">
        <v>0.5</v>
      </c>
      <c r="I31">
        <v>23650</v>
      </c>
      <c r="J31" t="s">
        <v>3968</v>
      </c>
      <c r="K31">
        <v>86000</v>
      </c>
      <c r="L31" t="s">
        <v>3969</v>
      </c>
      <c r="M31">
        <v>500000</v>
      </c>
      <c r="N31" t="s">
        <v>3970</v>
      </c>
      <c r="O31">
        <v>5</v>
      </c>
      <c r="P31" t="s">
        <v>3971</v>
      </c>
      <c r="Q31">
        <v>0</v>
      </c>
      <c r="R31" t="s">
        <v>3972</v>
      </c>
      <c r="S31">
        <v>-3500</v>
      </c>
      <c r="T31" s="7" t="str">
        <f t="shared" si="1"/>
        <v>hp_23650;atk_43000;hit_500000;miss_5;cirt_0;cirtSub_-3500</v>
      </c>
    </row>
    <row r="32" spans="1:20" x14ac:dyDescent="0.15">
      <c r="A32" s="16">
        <v>360030</v>
      </c>
      <c r="B32" s="16" t="s">
        <v>229</v>
      </c>
      <c r="C32" s="16">
        <v>1</v>
      </c>
      <c r="D32" s="16">
        <v>2</v>
      </c>
      <c r="E32" s="20">
        <v>11</v>
      </c>
      <c r="F32" s="19" t="s">
        <v>3967</v>
      </c>
      <c r="G32" t="e">
        <f t="shared" si="0"/>
        <v>#N/A</v>
      </c>
      <c r="H32">
        <v>0.5</v>
      </c>
      <c r="I32">
        <v>26400</v>
      </c>
      <c r="J32" t="s">
        <v>3968</v>
      </c>
      <c r="K32">
        <v>96000</v>
      </c>
      <c r="L32" t="s">
        <v>3969</v>
      </c>
      <c r="M32">
        <v>500000</v>
      </c>
      <c r="N32" t="s">
        <v>3970</v>
      </c>
      <c r="O32">
        <v>5</v>
      </c>
      <c r="P32" t="s">
        <v>3971</v>
      </c>
      <c r="Q32">
        <v>0</v>
      </c>
      <c r="R32" t="s">
        <v>3972</v>
      </c>
      <c r="S32">
        <v>-3500</v>
      </c>
      <c r="T32" s="7" t="str">
        <f t="shared" si="1"/>
        <v>hp_26400;atk_48000;hit_500000;miss_5;cirt_0;cirtSub_-3500</v>
      </c>
    </row>
    <row r="33" spans="1:20" x14ac:dyDescent="0.15">
      <c r="A33" s="16">
        <v>360031</v>
      </c>
      <c r="B33" s="16" t="s">
        <v>229</v>
      </c>
      <c r="C33" s="16">
        <v>1</v>
      </c>
      <c r="D33" s="16">
        <v>2</v>
      </c>
      <c r="E33" s="20">
        <v>11</v>
      </c>
      <c r="F33" s="19" t="s">
        <v>3967</v>
      </c>
      <c r="G33" t="e">
        <f t="shared" si="0"/>
        <v>#N/A</v>
      </c>
      <c r="H33">
        <v>0.5</v>
      </c>
      <c r="I33">
        <v>26400</v>
      </c>
      <c r="J33" t="s">
        <v>3968</v>
      </c>
      <c r="K33">
        <v>96000</v>
      </c>
      <c r="L33" t="s">
        <v>3969</v>
      </c>
      <c r="M33">
        <v>500000</v>
      </c>
      <c r="N33" t="s">
        <v>3970</v>
      </c>
      <c r="O33">
        <v>5</v>
      </c>
      <c r="P33" t="s">
        <v>3971</v>
      </c>
      <c r="Q33">
        <v>0</v>
      </c>
      <c r="R33" t="s">
        <v>3972</v>
      </c>
      <c r="S33">
        <v>-3500</v>
      </c>
      <c r="T33" s="7" t="str">
        <f t="shared" si="1"/>
        <v>hp_26400;atk_48000;hit_500000;miss_5;cirt_0;cirtSub_-3500</v>
      </c>
    </row>
    <row r="34" spans="1:20" x14ac:dyDescent="0.15">
      <c r="A34" s="16">
        <v>360032</v>
      </c>
      <c r="B34" s="16" t="s">
        <v>229</v>
      </c>
      <c r="C34" s="16">
        <v>1</v>
      </c>
      <c r="D34" s="16">
        <v>2</v>
      </c>
      <c r="E34" s="20">
        <v>11</v>
      </c>
      <c r="F34" s="19" t="s">
        <v>3967</v>
      </c>
      <c r="G34" t="e">
        <f t="shared" si="0"/>
        <v>#N/A</v>
      </c>
      <c r="H34">
        <v>0.5</v>
      </c>
      <c r="I34">
        <v>26400</v>
      </c>
      <c r="J34" t="s">
        <v>3968</v>
      </c>
      <c r="K34">
        <v>96000</v>
      </c>
      <c r="L34" t="s">
        <v>3969</v>
      </c>
      <c r="M34">
        <v>500000</v>
      </c>
      <c r="N34" t="s">
        <v>3970</v>
      </c>
      <c r="O34">
        <v>5</v>
      </c>
      <c r="P34" t="s">
        <v>3971</v>
      </c>
      <c r="Q34">
        <v>0</v>
      </c>
      <c r="R34" t="s">
        <v>3972</v>
      </c>
      <c r="S34">
        <v>-3500</v>
      </c>
      <c r="T34" s="7" t="str">
        <f t="shared" si="1"/>
        <v>hp_26400;atk_48000;hit_500000;miss_5;cirt_0;cirtSub_-3500</v>
      </c>
    </row>
    <row r="35" spans="1:20" x14ac:dyDescent="0.15">
      <c r="A35" s="16">
        <v>360033</v>
      </c>
      <c r="B35" s="16" t="s">
        <v>229</v>
      </c>
      <c r="C35" s="16">
        <v>1</v>
      </c>
      <c r="D35" s="16">
        <v>2</v>
      </c>
      <c r="E35" s="20">
        <v>12</v>
      </c>
      <c r="F35" s="19" t="s">
        <v>3967</v>
      </c>
      <c r="G35">
        <f t="shared" si="0"/>
        <v>31000</v>
      </c>
      <c r="H35">
        <v>0.5</v>
      </c>
      <c r="I35">
        <v>29150</v>
      </c>
      <c r="J35" t="s">
        <v>3968</v>
      </c>
      <c r="K35">
        <v>106000</v>
      </c>
      <c r="L35" t="s">
        <v>3969</v>
      </c>
      <c r="M35">
        <v>500000</v>
      </c>
      <c r="N35" t="s">
        <v>3970</v>
      </c>
      <c r="O35">
        <v>6</v>
      </c>
      <c r="P35" t="s">
        <v>3971</v>
      </c>
      <c r="Q35">
        <v>0</v>
      </c>
      <c r="R35" t="s">
        <v>3972</v>
      </c>
      <c r="S35">
        <v>-3500</v>
      </c>
      <c r="T35" s="7" t="str">
        <f t="shared" si="1"/>
        <v>hp_29150;atk_53000;hit_500000;miss_6;cirt_0;cirtSub_-3500</v>
      </c>
    </row>
    <row r="36" spans="1:20" x14ac:dyDescent="0.15">
      <c r="A36" s="16">
        <v>360034</v>
      </c>
      <c r="B36" s="16" t="s">
        <v>229</v>
      </c>
      <c r="C36" s="16">
        <v>1</v>
      </c>
      <c r="D36" s="16">
        <v>2</v>
      </c>
      <c r="E36" s="20">
        <v>12</v>
      </c>
      <c r="F36" s="19" t="s">
        <v>3967</v>
      </c>
      <c r="G36">
        <f t="shared" si="0"/>
        <v>31000</v>
      </c>
      <c r="H36">
        <v>0.5</v>
      </c>
      <c r="I36">
        <v>29150</v>
      </c>
      <c r="J36" t="s">
        <v>3968</v>
      </c>
      <c r="K36">
        <v>106000</v>
      </c>
      <c r="L36" t="s">
        <v>3969</v>
      </c>
      <c r="M36">
        <v>500000</v>
      </c>
      <c r="N36" t="s">
        <v>3970</v>
      </c>
      <c r="O36">
        <v>6</v>
      </c>
      <c r="P36" t="s">
        <v>3971</v>
      </c>
      <c r="Q36">
        <v>0</v>
      </c>
      <c r="R36" t="s">
        <v>3972</v>
      </c>
      <c r="S36">
        <v>-3500</v>
      </c>
      <c r="T36" s="7" t="str">
        <f t="shared" si="1"/>
        <v>hp_29150;atk_53000;hit_500000;miss_6;cirt_0;cirtSub_-3500</v>
      </c>
    </row>
    <row r="37" spans="1:20" x14ac:dyDescent="0.15">
      <c r="A37" s="16">
        <v>360035</v>
      </c>
      <c r="B37" s="16" t="s">
        <v>229</v>
      </c>
      <c r="C37" s="16">
        <v>1</v>
      </c>
      <c r="D37" s="16">
        <v>2</v>
      </c>
      <c r="E37" s="20">
        <v>12</v>
      </c>
      <c r="F37" s="19" t="s">
        <v>3967</v>
      </c>
      <c r="G37">
        <f t="shared" si="0"/>
        <v>31000</v>
      </c>
      <c r="H37">
        <v>0.5</v>
      </c>
      <c r="I37">
        <v>29150</v>
      </c>
      <c r="J37" t="s">
        <v>3968</v>
      </c>
      <c r="K37">
        <v>106000</v>
      </c>
      <c r="L37" t="s">
        <v>3969</v>
      </c>
      <c r="M37">
        <v>500000</v>
      </c>
      <c r="N37" t="s">
        <v>3970</v>
      </c>
      <c r="O37">
        <v>6</v>
      </c>
      <c r="P37" t="s">
        <v>3971</v>
      </c>
      <c r="Q37">
        <v>0</v>
      </c>
      <c r="R37" t="s">
        <v>3972</v>
      </c>
      <c r="S37">
        <v>-3500</v>
      </c>
      <c r="T37" s="7" t="str">
        <f t="shared" si="1"/>
        <v>hp_29150;atk_53000;hit_500000;miss_6;cirt_0;cirtSub_-3500</v>
      </c>
    </row>
    <row r="38" spans="1:20" x14ac:dyDescent="0.15">
      <c r="A38" s="16">
        <v>360036</v>
      </c>
      <c r="B38" s="16" t="s">
        <v>229</v>
      </c>
      <c r="C38" s="16">
        <v>1</v>
      </c>
      <c r="D38" s="16">
        <v>2</v>
      </c>
      <c r="E38" s="20">
        <v>13</v>
      </c>
      <c r="F38" s="19" t="s">
        <v>3967</v>
      </c>
      <c r="G38" t="e">
        <f t="shared" si="0"/>
        <v>#N/A</v>
      </c>
      <c r="H38">
        <v>0.5</v>
      </c>
      <c r="I38">
        <v>33275</v>
      </c>
      <c r="J38" t="s">
        <v>3968</v>
      </c>
      <c r="K38">
        <v>121000</v>
      </c>
      <c r="L38" t="s">
        <v>3969</v>
      </c>
      <c r="M38">
        <v>500000</v>
      </c>
      <c r="N38" t="s">
        <v>3970</v>
      </c>
      <c r="O38">
        <v>6</v>
      </c>
      <c r="P38" t="s">
        <v>3971</v>
      </c>
      <c r="Q38">
        <v>0</v>
      </c>
      <c r="R38" t="s">
        <v>3972</v>
      </c>
      <c r="S38">
        <v>-3500</v>
      </c>
      <c r="T38" s="7" t="str">
        <f t="shared" si="1"/>
        <v>hp_33275;atk_60500;hit_500000;miss_6;cirt_0;cirtSub_-3500</v>
      </c>
    </row>
    <row r="39" spans="1:20" x14ac:dyDescent="0.15">
      <c r="A39" s="16">
        <v>360037</v>
      </c>
      <c r="B39" s="16" t="s">
        <v>229</v>
      </c>
      <c r="C39" s="16">
        <v>1</v>
      </c>
      <c r="D39" s="16">
        <v>2</v>
      </c>
      <c r="E39" s="20">
        <v>13</v>
      </c>
      <c r="F39" s="19" t="s">
        <v>3967</v>
      </c>
      <c r="G39" t="e">
        <f t="shared" si="0"/>
        <v>#N/A</v>
      </c>
      <c r="H39">
        <v>0.5</v>
      </c>
      <c r="I39">
        <v>33275</v>
      </c>
      <c r="J39" t="s">
        <v>3968</v>
      </c>
      <c r="K39">
        <v>121000</v>
      </c>
      <c r="L39" t="s">
        <v>3969</v>
      </c>
      <c r="M39">
        <v>500000</v>
      </c>
      <c r="N39" t="s">
        <v>3970</v>
      </c>
      <c r="O39">
        <v>6</v>
      </c>
      <c r="P39" t="s">
        <v>3971</v>
      </c>
      <c r="Q39">
        <v>0</v>
      </c>
      <c r="R39" t="s">
        <v>3972</v>
      </c>
      <c r="S39">
        <v>-3500</v>
      </c>
      <c r="T39" s="7" t="str">
        <f t="shared" si="1"/>
        <v>hp_33275;atk_60500;hit_500000;miss_6;cirt_0;cirtSub_-3500</v>
      </c>
    </row>
    <row r="40" spans="1:20" x14ac:dyDescent="0.15">
      <c r="A40" s="16">
        <v>360038</v>
      </c>
      <c r="B40" s="16" t="s">
        <v>229</v>
      </c>
      <c r="C40" s="16">
        <v>1</v>
      </c>
      <c r="D40" s="16">
        <v>2</v>
      </c>
      <c r="E40" s="20">
        <v>13</v>
      </c>
      <c r="F40" s="19" t="s">
        <v>3967</v>
      </c>
      <c r="G40" t="e">
        <f t="shared" si="0"/>
        <v>#N/A</v>
      </c>
      <c r="H40">
        <v>0.5</v>
      </c>
      <c r="I40">
        <v>33275</v>
      </c>
      <c r="J40" t="s">
        <v>3968</v>
      </c>
      <c r="K40">
        <v>121000</v>
      </c>
      <c r="L40" t="s">
        <v>3969</v>
      </c>
      <c r="M40">
        <v>500000</v>
      </c>
      <c r="N40" t="s">
        <v>3970</v>
      </c>
      <c r="O40">
        <v>6</v>
      </c>
      <c r="P40" t="s">
        <v>3971</v>
      </c>
      <c r="Q40">
        <v>0</v>
      </c>
      <c r="R40" t="s">
        <v>3972</v>
      </c>
      <c r="S40">
        <v>-3500</v>
      </c>
      <c r="T40" s="7" t="str">
        <f t="shared" si="1"/>
        <v>hp_33275;atk_60500;hit_500000;miss_6;cirt_0;cirtSub_-3500</v>
      </c>
    </row>
    <row r="41" spans="1:20" x14ac:dyDescent="0.15">
      <c r="A41" s="16">
        <v>360039</v>
      </c>
      <c r="B41" s="16" t="s">
        <v>229</v>
      </c>
      <c r="C41" s="16">
        <v>1</v>
      </c>
      <c r="D41" s="16">
        <v>2</v>
      </c>
      <c r="E41" s="20">
        <v>14</v>
      </c>
      <c r="F41" s="19" t="s">
        <v>3967</v>
      </c>
      <c r="G41" t="e">
        <f t="shared" si="0"/>
        <v>#N/A</v>
      </c>
      <c r="H41">
        <v>0.5</v>
      </c>
      <c r="I41">
        <v>36025</v>
      </c>
      <c r="J41" t="s">
        <v>3968</v>
      </c>
      <c r="K41">
        <v>131000</v>
      </c>
      <c r="L41" t="s">
        <v>3969</v>
      </c>
      <c r="M41">
        <v>500000</v>
      </c>
      <c r="N41" t="s">
        <v>3970</v>
      </c>
      <c r="O41">
        <v>7</v>
      </c>
      <c r="P41" t="s">
        <v>3971</v>
      </c>
      <c r="Q41">
        <v>0</v>
      </c>
      <c r="R41" t="s">
        <v>3972</v>
      </c>
      <c r="S41">
        <v>-3500</v>
      </c>
      <c r="T41" s="7" t="str">
        <f t="shared" si="1"/>
        <v>hp_36025;atk_65500;hit_500000;miss_7;cirt_0;cirtSub_-3500</v>
      </c>
    </row>
    <row r="42" spans="1:20" x14ac:dyDescent="0.15">
      <c r="A42" s="16">
        <v>360040</v>
      </c>
      <c r="B42" s="16" t="s">
        <v>229</v>
      </c>
      <c r="C42" s="16">
        <v>1</v>
      </c>
      <c r="D42" s="16">
        <v>2</v>
      </c>
      <c r="E42" s="20">
        <v>14</v>
      </c>
      <c r="F42" s="19" t="s">
        <v>3967</v>
      </c>
      <c r="G42" t="e">
        <f t="shared" si="0"/>
        <v>#N/A</v>
      </c>
      <c r="H42">
        <v>0.5</v>
      </c>
      <c r="I42">
        <v>36025</v>
      </c>
      <c r="J42" t="s">
        <v>3968</v>
      </c>
      <c r="K42">
        <v>131000</v>
      </c>
      <c r="L42" t="s">
        <v>3969</v>
      </c>
      <c r="M42">
        <v>500000</v>
      </c>
      <c r="N42" t="s">
        <v>3970</v>
      </c>
      <c r="O42">
        <v>7</v>
      </c>
      <c r="P42" t="s">
        <v>3971</v>
      </c>
      <c r="Q42">
        <v>0</v>
      </c>
      <c r="R42" t="s">
        <v>3972</v>
      </c>
      <c r="S42">
        <v>-3500</v>
      </c>
      <c r="T42" s="7" t="str">
        <f t="shared" si="1"/>
        <v>hp_36025;atk_65500;hit_500000;miss_7;cirt_0;cirtSub_-3500</v>
      </c>
    </row>
    <row r="43" spans="1:20" x14ac:dyDescent="0.15">
      <c r="A43" s="16">
        <v>360041</v>
      </c>
      <c r="B43" s="16" t="s">
        <v>229</v>
      </c>
      <c r="C43" s="16">
        <v>1</v>
      </c>
      <c r="D43" s="16">
        <v>2</v>
      </c>
      <c r="E43" s="20">
        <v>14</v>
      </c>
      <c r="F43" s="19" t="s">
        <v>3967</v>
      </c>
      <c r="G43" t="e">
        <f t="shared" si="0"/>
        <v>#N/A</v>
      </c>
      <c r="H43">
        <v>0.5</v>
      </c>
      <c r="I43">
        <v>36025</v>
      </c>
      <c r="J43" t="s">
        <v>3968</v>
      </c>
      <c r="K43">
        <v>131000</v>
      </c>
      <c r="L43" t="s">
        <v>3969</v>
      </c>
      <c r="M43">
        <v>500000</v>
      </c>
      <c r="N43" t="s">
        <v>3970</v>
      </c>
      <c r="O43">
        <v>7</v>
      </c>
      <c r="P43" t="s">
        <v>3971</v>
      </c>
      <c r="Q43">
        <v>0</v>
      </c>
      <c r="R43" t="s">
        <v>3972</v>
      </c>
      <c r="S43">
        <v>-3500</v>
      </c>
      <c r="T43" s="7" t="str">
        <f t="shared" si="1"/>
        <v>hp_36025;atk_65500;hit_500000;miss_7;cirt_0;cirtSub_-3500</v>
      </c>
    </row>
    <row r="44" spans="1:20" x14ac:dyDescent="0.15">
      <c r="A44" s="16">
        <v>360042</v>
      </c>
      <c r="B44" s="16" t="s">
        <v>229</v>
      </c>
      <c r="C44" s="16">
        <v>1</v>
      </c>
      <c r="D44" s="16">
        <v>2</v>
      </c>
      <c r="E44" s="20">
        <v>15</v>
      </c>
      <c r="F44" s="19" t="s">
        <v>3967</v>
      </c>
      <c r="G44">
        <f t="shared" si="0"/>
        <v>40000</v>
      </c>
      <c r="H44">
        <v>0.5</v>
      </c>
      <c r="I44">
        <v>41250</v>
      </c>
      <c r="J44" t="s">
        <v>3968</v>
      </c>
      <c r="K44">
        <v>150000</v>
      </c>
      <c r="L44" t="s">
        <v>3969</v>
      </c>
      <c r="M44">
        <v>500000</v>
      </c>
      <c r="N44" t="s">
        <v>3970</v>
      </c>
      <c r="O44">
        <v>7</v>
      </c>
      <c r="P44" t="s">
        <v>3971</v>
      </c>
      <c r="Q44">
        <v>0</v>
      </c>
      <c r="R44" t="s">
        <v>3972</v>
      </c>
      <c r="S44">
        <v>-3500</v>
      </c>
      <c r="T44" s="7" t="str">
        <f t="shared" si="1"/>
        <v>hp_41250;atk_75000;hit_500000;miss_7;cirt_0;cirtSub_-3500</v>
      </c>
    </row>
    <row r="45" spans="1:20" x14ac:dyDescent="0.15">
      <c r="A45" s="16">
        <v>360043</v>
      </c>
      <c r="B45" s="16" t="s">
        <v>229</v>
      </c>
      <c r="C45" s="16">
        <v>1</v>
      </c>
      <c r="D45" s="16">
        <v>2</v>
      </c>
      <c r="E45" s="20">
        <v>15</v>
      </c>
      <c r="F45" s="19" t="s">
        <v>3967</v>
      </c>
      <c r="G45">
        <f t="shared" si="0"/>
        <v>40000</v>
      </c>
      <c r="H45">
        <v>0.5</v>
      </c>
      <c r="I45">
        <v>41250</v>
      </c>
      <c r="J45" t="s">
        <v>3968</v>
      </c>
      <c r="K45">
        <v>150000</v>
      </c>
      <c r="L45" t="s">
        <v>3969</v>
      </c>
      <c r="M45">
        <v>500000</v>
      </c>
      <c r="N45" t="s">
        <v>3970</v>
      </c>
      <c r="O45">
        <v>7</v>
      </c>
      <c r="P45" t="s">
        <v>3971</v>
      </c>
      <c r="Q45">
        <v>0</v>
      </c>
      <c r="R45" t="s">
        <v>3972</v>
      </c>
      <c r="S45">
        <v>-3500</v>
      </c>
      <c r="T45" s="7" t="str">
        <f t="shared" si="1"/>
        <v>hp_41250;atk_75000;hit_500000;miss_7;cirt_0;cirtSub_-3500</v>
      </c>
    </row>
    <row r="46" spans="1:20" x14ac:dyDescent="0.15">
      <c r="A46" s="16">
        <v>360044</v>
      </c>
      <c r="B46" s="16" t="s">
        <v>229</v>
      </c>
      <c r="C46" s="16">
        <v>1</v>
      </c>
      <c r="D46" s="16">
        <v>2</v>
      </c>
      <c r="E46" s="20">
        <v>15</v>
      </c>
      <c r="F46" s="19" t="s">
        <v>3967</v>
      </c>
      <c r="G46">
        <f t="shared" si="0"/>
        <v>40000</v>
      </c>
      <c r="H46">
        <v>0.5</v>
      </c>
      <c r="I46">
        <v>41250</v>
      </c>
      <c r="J46" t="s">
        <v>3968</v>
      </c>
      <c r="K46">
        <v>150000</v>
      </c>
      <c r="L46" t="s">
        <v>3969</v>
      </c>
      <c r="M46">
        <v>500000</v>
      </c>
      <c r="N46" t="s">
        <v>3970</v>
      </c>
      <c r="O46">
        <v>7</v>
      </c>
      <c r="P46" t="s">
        <v>3971</v>
      </c>
      <c r="Q46">
        <v>0</v>
      </c>
      <c r="R46" t="s">
        <v>3972</v>
      </c>
      <c r="S46">
        <v>-3500</v>
      </c>
      <c r="T46" s="7" t="str">
        <f t="shared" si="1"/>
        <v>hp_41250;atk_75000;hit_500000;miss_7;cirt_0;cirtSub_-3500</v>
      </c>
    </row>
    <row r="47" spans="1:20" x14ac:dyDescent="0.15">
      <c r="A47" s="16">
        <v>360045</v>
      </c>
      <c r="B47" s="16" t="s">
        <v>229</v>
      </c>
      <c r="C47" s="16">
        <v>1</v>
      </c>
      <c r="D47" s="16">
        <v>2</v>
      </c>
      <c r="E47" s="20">
        <v>16</v>
      </c>
      <c r="F47" s="19" t="s">
        <v>3967</v>
      </c>
      <c r="G47" t="e">
        <f t="shared" si="0"/>
        <v>#N/A</v>
      </c>
      <c r="H47">
        <v>0.5</v>
      </c>
      <c r="I47">
        <v>42625</v>
      </c>
      <c r="J47" t="s">
        <v>3968</v>
      </c>
      <c r="K47">
        <v>155000</v>
      </c>
      <c r="L47" t="s">
        <v>3969</v>
      </c>
      <c r="M47">
        <v>500000</v>
      </c>
      <c r="N47" t="s">
        <v>3970</v>
      </c>
      <c r="O47">
        <v>8</v>
      </c>
      <c r="P47" t="s">
        <v>3971</v>
      </c>
      <c r="Q47">
        <v>0</v>
      </c>
      <c r="R47" t="s">
        <v>3972</v>
      </c>
      <c r="S47">
        <v>-3500</v>
      </c>
      <c r="T47" s="7" t="str">
        <f t="shared" si="1"/>
        <v>hp_42625;atk_77500;hit_500000;miss_8;cirt_0;cirtSub_-3500</v>
      </c>
    </row>
    <row r="48" spans="1:20" x14ac:dyDescent="0.15">
      <c r="A48" s="16">
        <v>360046</v>
      </c>
      <c r="B48" s="16" t="s">
        <v>229</v>
      </c>
      <c r="C48" s="16">
        <v>1</v>
      </c>
      <c r="D48" s="16">
        <v>2</v>
      </c>
      <c r="E48" s="20">
        <v>16</v>
      </c>
      <c r="F48" s="19" t="s">
        <v>3967</v>
      </c>
      <c r="G48" t="e">
        <f t="shared" si="0"/>
        <v>#N/A</v>
      </c>
      <c r="H48">
        <v>0.5</v>
      </c>
      <c r="I48">
        <v>42625</v>
      </c>
      <c r="J48" t="s">
        <v>3968</v>
      </c>
      <c r="K48">
        <v>155000</v>
      </c>
      <c r="L48" t="s">
        <v>3969</v>
      </c>
      <c r="M48">
        <v>500000</v>
      </c>
      <c r="N48" t="s">
        <v>3970</v>
      </c>
      <c r="O48">
        <v>8</v>
      </c>
      <c r="P48" t="s">
        <v>3971</v>
      </c>
      <c r="Q48">
        <v>0</v>
      </c>
      <c r="R48" t="s">
        <v>3972</v>
      </c>
      <c r="S48">
        <v>-3500</v>
      </c>
      <c r="T48" s="7" t="str">
        <f t="shared" si="1"/>
        <v>hp_42625;atk_77500;hit_500000;miss_8;cirt_0;cirtSub_-3500</v>
      </c>
    </row>
    <row r="49" spans="1:20" x14ac:dyDescent="0.15">
      <c r="A49" s="16">
        <v>360047</v>
      </c>
      <c r="B49" s="16" t="s">
        <v>229</v>
      </c>
      <c r="C49" s="16">
        <v>1</v>
      </c>
      <c r="D49" s="16">
        <v>2</v>
      </c>
      <c r="E49" s="20">
        <v>16</v>
      </c>
      <c r="F49" s="19" t="s">
        <v>3967</v>
      </c>
      <c r="G49" t="e">
        <f t="shared" si="0"/>
        <v>#N/A</v>
      </c>
      <c r="H49">
        <v>0.5</v>
      </c>
      <c r="I49">
        <v>42625</v>
      </c>
      <c r="J49" t="s">
        <v>3968</v>
      </c>
      <c r="K49">
        <v>155000</v>
      </c>
      <c r="L49" t="s">
        <v>3969</v>
      </c>
      <c r="M49">
        <v>500000</v>
      </c>
      <c r="N49" t="s">
        <v>3970</v>
      </c>
      <c r="O49">
        <v>8</v>
      </c>
      <c r="P49" t="s">
        <v>3971</v>
      </c>
      <c r="Q49">
        <v>0</v>
      </c>
      <c r="R49" t="s">
        <v>3972</v>
      </c>
      <c r="S49">
        <v>-3500</v>
      </c>
      <c r="T49" s="7" t="str">
        <f t="shared" si="1"/>
        <v>hp_42625;atk_77500;hit_500000;miss_8;cirt_0;cirtSub_-3500</v>
      </c>
    </row>
    <row r="50" spans="1:20" x14ac:dyDescent="0.15">
      <c r="A50" s="16">
        <v>360048</v>
      </c>
      <c r="B50" s="16" t="s">
        <v>229</v>
      </c>
      <c r="C50" s="16">
        <v>1</v>
      </c>
      <c r="D50" s="16">
        <v>2</v>
      </c>
      <c r="E50" s="20">
        <v>17</v>
      </c>
      <c r="F50" s="19" t="s">
        <v>3967</v>
      </c>
      <c r="G50" t="e">
        <f t="shared" si="0"/>
        <v>#N/A</v>
      </c>
      <c r="H50">
        <v>0.5</v>
      </c>
      <c r="I50">
        <v>45375</v>
      </c>
      <c r="J50" t="s">
        <v>3968</v>
      </c>
      <c r="K50">
        <v>165000</v>
      </c>
      <c r="L50" t="s">
        <v>3969</v>
      </c>
      <c r="M50">
        <v>500000</v>
      </c>
      <c r="N50" t="s">
        <v>3970</v>
      </c>
      <c r="O50">
        <v>8</v>
      </c>
      <c r="P50" t="s">
        <v>3971</v>
      </c>
      <c r="Q50">
        <v>0</v>
      </c>
      <c r="R50" t="s">
        <v>3972</v>
      </c>
      <c r="S50">
        <v>-3500</v>
      </c>
      <c r="T50" s="7" t="str">
        <f t="shared" si="1"/>
        <v>hp_45375;atk_82500;hit_500000;miss_8;cirt_0;cirtSub_-3500</v>
      </c>
    </row>
    <row r="51" spans="1:20" x14ac:dyDescent="0.15">
      <c r="A51" s="16">
        <v>360049</v>
      </c>
      <c r="B51" s="16" t="s">
        <v>229</v>
      </c>
      <c r="C51" s="16">
        <v>1</v>
      </c>
      <c r="D51" s="16">
        <v>2</v>
      </c>
      <c r="E51" s="20">
        <v>17</v>
      </c>
      <c r="F51" s="19" t="s">
        <v>3967</v>
      </c>
      <c r="G51" t="e">
        <f t="shared" si="0"/>
        <v>#N/A</v>
      </c>
      <c r="H51">
        <v>0.5</v>
      </c>
      <c r="I51">
        <v>45375</v>
      </c>
      <c r="J51" t="s">
        <v>3968</v>
      </c>
      <c r="K51">
        <v>165000</v>
      </c>
      <c r="L51" t="s">
        <v>3969</v>
      </c>
      <c r="M51">
        <v>500000</v>
      </c>
      <c r="N51" t="s">
        <v>3970</v>
      </c>
      <c r="O51">
        <v>8</v>
      </c>
      <c r="P51" t="s">
        <v>3971</v>
      </c>
      <c r="Q51">
        <v>0</v>
      </c>
      <c r="R51" t="s">
        <v>3972</v>
      </c>
      <c r="S51">
        <v>-3500</v>
      </c>
      <c r="T51" s="7" t="str">
        <f t="shared" si="1"/>
        <v>hp_45375;atk_82500;hit_500000;miss_8;cirt_0;cirtSub_-3500</v>
      </c>
    </row>
    <row r="52" spans="1:20" x14ac:dyDescent="0.15">
      <c r="A52" s="16">
        <v>360050</v>
      </c>
      <c r="B52" s="16" t="s">
        <v>229</v>
      </c>
      <c r="C52" s="16">
        <v>1</v>
      </c>
      <c r="D52" s="16">
        <v>2</v>
      </c>
      <c r="E52" s="20">
        <v>17</v>
      </c>
      <c r="F52" s="19" t="s">
        <v>3967</v>
      </c>
      <c r="G52" t="e">
        <f t="shared" si="0"/>
        <v>#N/A</v>
      </c>
      <c r="H52">
        <v>0.5</v>
      </c>
      <c r="I52">
        <v>45375</v>
      </c>
      <c r="J52" t="s">
        <v>3968</v>
      </c>
      <c r="K52">
        <v>165000</v>
      </c>
      <c r="L52" t="s">
        <v>3969</v>
      </c>
      <c r="M52">
        <v>500000</v>
      </c>
      <c r="N52" t="s">
        <v>3970</v>
      </c>
      <c r="O52">
        <v>8</v>
      </c>
      <c r="P52" t="s">
        <v>3971</v>
      </c>
      <c r="Q52">
        <v>0</v>
      </c>
      <c r="R52" t="s">
        <v>3972</v>
      </c>
      <c r="S52">
        <v>-3500</v>
      </c>
      <c r="T52" s="7" t="str">
        <f t="shared" si="1"/>
        <v>hp_45375;atk_82500;hit_500000;miss_8;cirt_0;cirtSub_-3500</v>
      </c>
    </row>
    <row r="53" spans="1:20" x14ac:dyDescent="0.15">
      <c r="A53" s="16">
        <v>360051</v>
      </c>
      <c r="B53" s="16" t="s">
        <v>229</v>
      </c>
      <c r="C53" s="16">
        <v>1</v>
      </c>
      <c r="D53" s="16">
        <v>2</v>
      </c>
      <c r="E53" s="20">
        <v>18</v>
      </c>
      <c r="F53" s="19" t="s">
        <v>3967</v>
      </c>
      <c r="G53">
        <f t="shared" si="0"/>
        <v>48000</v>
      </c>
      <c r="H53">
        <v>0.5</v>
      </c>
      <c r="I53">
        <v>48125</v>
      </c>
      <c r="J53" t="s">
        <v>3968</v>
      </c>
      <c r="K53">
        <v>175000</v>
      </c>
      <c r="L53" t="s">
        <v>3969</v>
      </c>
      <c r="M53">
        <v>500000</v>
      </c>
      <c r="N53" t="s">
        <v>3970</v>
      </c>
      <c r="O53">
        <v>9</v>
      </c>
      <c r="P53" t="s">
        <v>3971</v>
      </c>
      <c r="Q53">
        <v>0</v>
      </c>
      <c r="R53" t="s">
        <v>3972</v>
      </c>
      <c r="S53">
        <v>-3500</v>
      </c>
      <c r="T53" s="7" t="str">
        <f t="shared" si="1"/>
        <v>hp_48125;atk_87500;hit_500000;miss_9;cirt_0;cirtSub_-3500</v>
      </c>
    </row>
    <row r="54" spans="1:20" x14ac:dyDescent="0.15">
      <c r="A54" s="16">
        <v>360052</v>
      </c>
      <c r="B54" s="16" t="s">
        <v>229</v>
      </c>
      <c r="C54" s="16">
        <v>1</v>
      </c>
      <c r="D54" s="16">
        <v>2</v>
      </c>
      <c r="E54" s="20">
        <v>18</v>
      </c>
      <c r="F54" s="19" t="s">
        <v>3967</v>
      </c>
      <c r="G54">
        <f t="shared" si="0"/>
        <v>48000</v>
      </c>
      <c r="H54">
        <v>0.5</v>
      </c>
      <c r="I54">
        <v>48125</v>
      </c>
      <c r="J54" t="s">
        <v>3968</v>
      </c>
      <c r="K54">
        <v>175000</v>
      </c>
      <c r="L54" t="s">
        <v>3969</v>
      </c>
      <c r="M54">
        <v>500000</v>
      </c>
      <c r="N54" t="s">
        <v>3970</v>
      </c>
      <c r="O54">
        <v>9</v>
      </c>
      <c r="P54" t="s">
        <v>3971</v>
      </c>
      <c r="Q54">
        <v>0</v>
      </c>
      <c r="R54" t="s">
        <v>3972</v>
      </c>
      <c r="S54">
        <v>-3500</v>
      </c>
      <c r="T54" s="7" t="str">
        <f t="shared" si="1"/>
        <v>hp_48125;atk_87500;hit_500000;miss_9;cirt_0;cirtSub_-3500</v>
      </c>
    </row>
    <row r="55" spans="1:20" x14ac:dyDescent="0.15">
      <c r="A55" s="16">
        <v>360053</v>
      </c>
      <c r="B55" s="16" t="s">
        <v>229</v>
      </c>
      <c r="C55" s="16">
        <v>1</v>
      </c>
      <c r="D55" s="16">
        <v>2</v>
      </c>
      <c r="E55" s="20">
        <v>18</v>
      </c>
      <c r="F55" s="19" t="s">
        <v>3967</v>
      </c>
      <c r="G55">
        <f t="shared" si="0"/>
        <v>48000</v>
      </c>
      <c r="H55">
        <v>0.5</v>
      </c>
      <c r="I55">
        <v>48125</v>
      </c>
      <c r="J55" t="s">
        <v>3968</v>
      </c>
      <c r="K55">
        <v>175000</v>
      </c>
      <c r="L55" t="s">
        <v>3969</v>
      </c>
      <c r="M55">
        <v>500000</v>
      </c>
      <c r="N55" t="s">
        <v>3970</v>
      </c>
      <c r="O55">
        <v>9</v>
      </c>
      <c r="P55" t="s">
        <v>3971</v>
      </c>
      <c r="Q55">
        <v>0</v>
      </c>
      <c r="R55" t="s">
        <v>3972</v>
      </c>
      <c r="S55">
        <v>-3500</v>
      </c>
      <c r="T55" s="7" t="str">
        <f t="shared" si="1"/>
        <v>hp_48125;atk_87500;hit_500000;miss_9;cirt_0;cirtSub_-3500</v>
      </c>
    </row>
    <row r="56" spans="1:20" x14ac:dyDescent="0.15">
      <c r="A56" s="16">
        <v>360054</v>
      </c>
      <c r="B56" s="16" t="s">
        <v>229</v>
      </c>
      <c r="C56" s="16">
        <v>1</v>
      </c>
      <c r="D56" s="16">
        <v>2</v>
      </c>
      <c r="E56" s="20">
        <v>19</v>
      </c>
      <c r="F56" s="19" t="s">
        <v>3967</v>
      </c>
      <c r="G56" t="e">
        <f t="shared" si="0"/>
        <v>#N/A</v>
      </c>
      <c r="H56">
        <v>0.5</v>
      </c>
      <c r="I56">
        <v>50875</v>
      </c>
      <c r="J56" t="s">
        <v>3968</v>
      </c>
      <c r="K56">
        <v>185000</v>
      </c>
      <c r="L56" t="s">
        <v>3969</v>
      </c>
      <c r="M56">
        <v>500000</v>
      </c>
      <c r="N56" t="s">
        <v>3970</v>
      </c>
      <c r="O56">
        <v>9</v>
      </c>
      <c r="P56" t="s">
        <v>3971</v>
      </c>
      <c r="Q56">
        <v>0</v>
      </c>
      <c r="R56" t="s">
        <v>3972</v>
      </c>
      <c r="S56">
        <v>-3500</v>
      </c>
      <c r="T56" s="7" t="str">
        <f t="shared" si="1"/>
        <v>hp_50875;atk_92500;hit_500000;miss_9;cirt_0;cirtSub_-3500</v>
      </c>
    </row>
    <row r="57" spans="1:20" x14ac:dyDescent="0.15">
      <c r="A57" s="16">
        <v>360055</v>
      </c>
      <c r="B57" s="16" t="s">
        <v>229</v>
      </c>
      <c r="C57" s="16">
        <v>1</v>
      </c>
      <c r="D57" s="16">
        <v>2</v>
      </c>
      <c r="E57" s="20">
        <v>19</v>
      </c>
      <c r="F57" s="19" t="s">
        <v>3967</v>
      </c>
      <c r="G57" t="e">
        <f t="shared" si="0"/>
        <v>#N/A</v>
      </c>
      <c r="H57">
        <v>0.5</v>
      </c>
      <c r="I57">
        <v>50875</v>
      </c>
      <c r="J57" t="s">
        <v>3968</v>
      </c>
      <c r="K57">
        <v>185000</v>
      </c>
      <c r="L57" t="s">
        <v>3969</v>
      </c>
      <c r="M57">
        <v>500000</v>
      </c>
      <c r="N57" t="s">
        <v>3970</v>
      </c>
      <c r="O57">
        <v>9</v>
      </c>
      <c r="P57" t="s">
        <v>3971</v>
      </c>
      <c r="Q57">
        <v>0</v>
      </c>
      <c r="R57" t="s">
        <v>3972</v>
      </c>
      <c r="S57">
        <v>-3500</v>
      </c>
      <c r="T57" s="7" t="str">
        <f t="shared" si="1"/>
        <v>hp_50875;atk_92500;hit_500000;miss_9;cirt_0;cirtSub_-3500</v>
      </c>
    </row>
    <row r="58" spans="1:20" x14ac:dyDescent="0.15">
      <c r="A58" s="16">
        <v>360056</v>
      </c>
      <c r="B58" s="16" t="s">
        <v>229</v>
      </c>
      <c r="C58" s="16">
        <v>1</v>
      </c>
      <c r="D58" s="16">
        <v>2</v>
      </c>
      <c r="E58" s="20">
        <v>19</v>
      </c>
      <c r="F58" s="19" t="s">
        <v>3967</v>
      </c>
      <c r="G58" t="e">
        <f t="shared" si="0"/>
        <v>#N/A</v>
      </c>
      <c r="H58">
        <v>0.5</v>
      </c>
      <c r="I58">
        <v>50875</v>
      </c>
      <c r="J58" t="s">
        <v>3968</v>
      </c>
      <c r="K58">
        <v>185000</v>
      </c>
      <c r="L58" t="s">
        <v>3969</v>
      </c>
      <c r="M58">
        <v>500000</v>
      </c>
      <c r="N58" t="s">
        <v>3970</v>
      </c>
      <c r="O58">
        <v>9</v>
      </c>
      <c r="P58" t="s">
        <v>3971</v>
      </c>
      <c r="Q58">
        <v>0</v>
      </c>
      <c r="R58" t="s">
        <v>3972</v>
      </c>
      <c r="S58">
        <v>-3500</v>
      </c>
      <c r="T58" s="7" t="str">
        <f t="shared" si="1"/>
        <v>hp_50875;atk_92500;hit_500000;miss_9;cirt_0;cirtSub_-3500</v>
      </c>
    </row>
    <row r="59" spans="1:20" x14ac:dyDescent="0.15">
      <c r="A59" s="16">
        <v>360057</v>
      </c>
      <c r="B59" s="16" t="s">
        <v>229</v>
      </c>
      <c r="C59" s="16">
        <v>1</v>
      </c>
      <c r="D59" s="16">
        <v>2</v>
      </c>
      <c r="E59" s="20">
        <v>20</v>
      </c>
      <c r="F59" s="19" t="s">
        <v>3967</v>
      </c>
      <c r="G59" t="e">
        <f t="shared" si="0"/>
        <v>#N/A</v>
      </c>
      <c r="H59">
        <v>0.5</v>
      </c>
      <c r="I59">
        <v>55000</v>
      </c>
      <c r="J59" t="s">
        <v>3968</v>
      </c>
      <c r="K59">
        <v>200000</v>
      </c>
      <c r="L59" t="s">
        <v>3969</v>
      </c>
      <c r="M59">
        <v>500000</v>
      </c>
      <c r="N59" t="s">
        <v>3970</v>
      </c>
      <c r="O59">
        <v>10</v>
      </c>
      <c r="P59" t="s">
        <v>3971</v>
      </c>
      <c r="Q59">
        <v>0</v>
      </c>
      <c r="R59" t="s">
        <v>3972</v>
      </c>
      <c r="S59">
        <v>-3500</v>
      </c>
      <c r="T59" s="7" t="str">
        <f t="shared" si="1"/>
        <v>hp_55000;atk_100000;hit_500000;miss_10;cirt_0;cirtSub_-3500</v>
      </c>
    </row>
    <row r="60" spans="1:20" x14ac:dyDescent="0.15">
      <c r="A60" s="16">
        <v>360058</v>
      </c>
      <c r="B60" s="16" t="s">
        <v>229</v>
      </c>
      <c r="C60" s="16">
        <v>1</v>
      </c>
      <c r="D60" s="16">
        <v>2</v>
      </c>
      <c r="E60" s="20">
        <v>20</v>
      </c>
      <c r="F60" s="19" t="s">
        <v>3967</v>
      </c>
      <c r="G60" t="e">
        <f t="shared" si="0"/>
        <v>#N/A</v>
      </c>
      <c r="H60">
        <v>0.5</v>
      </c>
      <c r="I60">
        <v>55000</v>
      </c>
      <c r="J60" t="s">
        <v>3968</v>
      </c>
      <c r="K60">
        <v>200000</v>
      </c>
      <c r="L60" t="s">
        <v>3969</v>
      </c>
      <c r="M60">
        <v>500000</v>
      </c>
      <c r="N60" t="s">
        <v>3970</v>
      </c>
      <c r="O60">
        <v>10</v>
      </c>
      <c r="P60" t="s">
        <v>3971</v>
      </c>
      <c r="Q60">
        <v>0</v>
      </c>
      <c r="R60" t="s">
        <v>3972</v>
      </c>
      <c r="S60">
        <v>-3500</v>
      </c>
      <c r="T60" s="7" t="str">
        <f t="shared" si="1"/>
        <v>hp_55000;atk_100000;hit_500000;miss_10;cirt_0;cirtSub_-3500</v>
      </c>
    </row>
    <row r="61" spans="1:20" x14ac:dyDescent="0.15">
      <c r="A61" s="16">
        <v>360059</v>
      </c>
      <c r="B61" s="16" t="s">
        <v>229</v>
      </c>
      <c r="C61" s="16">
        <v>1</v>
      </c>
      <c r="D61" s="16">
        <v>2</v>
      </c>
      <c r="E61" s="20">
        <v>20</v>
      </c>
      <c r="F61" s="19" t="s">
        <v>3967</v>
      </c>
      <c r="G61" t="e">
        <f t="shared" si="0"/>
        <v>#N/A</v>
      </c>
      <c r="H61">
        <v>0.5</v>
      </c>
      <c r="I61">
        <v>55000</v>
      </c>
      <c r="J61" t="s">
        <v>3968</v>
      </c>
      <c r="K61">
        <v>200000</v>
      </c>
      <c r="L61" t="s">
        <v>3969</v>
      </c>
      <c r="M61">
        <v>500000</v>
      </c>
      <c r="N61" t="s">
        <v>3970</v>
      </c>
      <c r="O61">
        <v>10</v>
      </c>
      <c r="P61" t="s">
        <v>3971</v>
      </c>
      <c r="Q61">
        <v>0</v>
      </c>
      <c r="R61" t="s">
        <v>3972</v>
      </c>
      <c r="S61">
        <v>-3500</v>
      </c>
      <c r="T61" s="7" t="str">
        <f t="shared" si="1"/>
        <v>hp_55000;atk_100000;hit_500000;miss_10;cirt_0;cirtSub_-3500</v>
      </c>
    </row>
    <row r="62" spans="1:20" x14ac:dyDescent="0.15">
      <c r="A62" s="16">
        <v>360060</v>
      </c>
      <c r="B62" s="16" t="s">
        <v>229</v>
      </c>
      <c r="C62" s="16">
        <v>1</v>
      </c>
      <c r="D62" s="16">
        <v>2</v>
      </c>
      <c r="E62" s="20">
        <v>21</v>
      </c>
      <c r="F62" s="19" t="s">
        <v>3967</v>
      </c>
      <c r="G62">
        <f t="shared" si="0"/>
        <v>56000</v>
      </c>
      <c r="H62">
        <v>0.5</v>
      </c>
      <c r="I62">
        <v>59125</v>
      </c>
      <c r="J62" t="s">
        <v>3968</v>
      </c>
      <c r="K62">
        <v>215000</v>
      </c>
      <c r="L62" t="s">
        <v>3969</v>
      </c>
      <c r="M62">
        <v>500000</v>
      </c>
      <c r="N62" t="s">
        <v>3970</v>
      </c>
      <c r="O62">
        <v>10</v>
      </c>
      <c r="P62" t="s">
        <v>3971</v>
      </c>
      <c r="Q62">
        <v>0</v>
      </c>
      <c r="R62" t="s">
        <v>3972</v>
      </c>
      <c r="S62">
        <v>-3500</v>
      </c>
      <c r="T62" s="7" t="str">
        <f t="shared" si="1"/>
        <v>hp_59125;atk_107500;hit_500000;miss_10;cirt_0;cirtSub_-3500</v>
      </c>
    </row>
    <row r="63" spans="1:20" x14ac:dyDescent="0.15">
      <c r="A63" s="16">
        <v>360061</v>
      </c>
      <c r="B63" s="16" t="s">
        <v>229</v>
      </c>
      <c r="C63" s="16">
        <v>1</v>
      </c>
      <c r="D63" s="16">
        <v>2</v>
      </c>
      <c r="E63" s="20">
        <v>21</v>
      </c>
      <c r="F63" s="19" t="s">
        <v>3967</v>
      </c>
      <c r="G63">
        <f t="shared" si="0"/>
        <v>56000</v>
      </c>
      <c r="H63">
        <v>0.5</v>
      </c>
      <c r="I63">
        <v>59125</v>
      </c>
      <c r="J63" t="s">
        <v>3968</v>
      </c>
      <c r="K63">
        <v>215000</v>
      </c>
      <c r="L63" t="s">
        <v>3969</v>
      </c>
      <c r="M63">
        <v>500000</v>
      </c>
      <c r="N63" t="s">
        <v>3970</v>
      </c>
      <c r="O63">
        <v>10</v>
      </c>
      <c r="P63" t="s">
        <v>3971</v>
      </c>
      <c r="Q63">
        <v>0</v>
      </c>
      <c r="R63" t="s">
        <v>3972</v>
      </c>
      <c r="S63">
        <v>-3500</v>
      </c>
      <c r="T63" s="7" t="str">
        <f t="shared" si="1"/>
        <v>hp_59125;atk_107500;hit_500000;miss_10;cirt_0;cirtSub_-3500</v>
      </c>
    </row>
    <row r="64" spans="1:20" x14ac:dyDescent="0.15">
      <c r="A64" s="16">
        <v>360062</v>
      </c>
      <c r="B64" s="16" t="s">
        <v>229</v>
      </c>
      <c r="C64" s="16">
        <v>1</v>
      </c>
      <c r="D64" s="16">
        <v>2</v>
      </c>
      <c r="E64" s="20">
        <v>21</v>
      </c>
      <c r="F64" s="19" t="s">
        <v>3967</v>
      </c>
      <c r="G64">
        <f t="shared" si="0"/>
        <v>56000</v>
      </c>
      <c r="H64">
        <v>0.5</v>
      </c>
      <c r="I64">
        <v>59125</v>
      </c>
      <c r="J64" t="s">
        <v>3968</v>
      </c>
      <c r="K64">
        <v>215000</v>
      </c>
      <c r="L64" t="s">
        <v>3969</v>
      </c>
      <c r="M64">
        <v>500000</v>
      </c>
      <c r="N64" t="s">
        <v>3970</v>
      </c>
      <c r="O64">
        <v>10</v>
      </c>
      <c r="P64" t="s">
        <v>3971</v>
      </c>
      <c r="Q64">
        <v>0</v>
      </c>
      <c r="R64" t="s">
        <v>3972</v>
      </c>
      <c r="S64">
        <v>-3500</v>
      </c>
      <c r="T64" s="7" t="str">
        <f t="shared" si="1"/>
        <v>hp_59125;atk_107500;hit_500000;miss_10;cirt_0;cirtSub_-3500</v>
      </c>
    </row>
    <row r="65" spans="1:20" x14ac:dyDescent="0.15">
      <c r="A65" s="16">
        <v>360063</v>
      </c>
      <c r="B65" s="16" t="s">
        <v>229</v>
      </c>
      <c r="C65" s="16">
        <v>1</v>
      </c>
      <c r="D65" s="16">
        <v>2</v>
      </c>
      <c r="E65" s="20">
        <v>22</v>
      </c>
      <c r="F65" s="19" t="s">
        <v>3967</v>
      </c>
      <c r="G65" t="e">
        <f t="shared" si="0"/>
        <v>#N/A</v>
      </c>
      <c r="H65">
        <v>0.5</v>
      </c>
      <c r="I65">
        <v>63250</v>
      </c>
      <c r="J65" t="s">
        <v>3968</v>
      </c>
      <c r="K65">
        <v>230000</v>
      </c>
      <c r="L65" t="s">
        <v>3969</v>
      </c>
      <c r="M65">
        <v>500000</v>
      </c>
      <c r="N65" t="s">
        <v>3970</v>
      </c>
      <c r="O65">
        <v>11</v>
      </c>
      <c r="P65" t="s">
        <v>3971</v>
      </c>
      <c r="Q65">
        <v>0</v>
      </c>
      <c r="R65" t="s">
        <v>3972</v>
      </c>
      <c r="S65">
        <v>-3500</v>
      </c>
      <c r="T65" s="7" t="str">
        <f t="shared" si="1"/>
        <v>hp_63250;atk_115000;hit_500000;miss_11;cirt_0;cirtSub_-3500</v>
      </c>
    </row>
    <row r="66" spans="1:20" x14ac:dyDescent="0.15">
      <c r="A66" s="16">
        <v>360064</v>
      </c>
      <c r="B66" s="16" t="s">
        <v>229</v>
      </c>
      <c r="C66" s="16">
        <v>1</v>
      </c>
      <c r="D66" s="16">
        <v>2</v>
      </c>
      <c r="E66" s="20">
        <v>22</v>
      </c>
      <c r="F66" s="19" t="s">
        <v>3967</v>
      </c>
      <c r="G66" t="e">
        <f t="shared" si="0"/>
        <v>#N/A</v>
      </c>
      <c r="H66">
        <v>0.5</v>
      </c>
      <c r="I66">
        <v>63250</v>
      </c>
      <c r="J66" t="s">
        <v>3968</v>
      </c>
      <c r="K66">
        <v>230000</v>
      </c>
      <c r="L66" t="s">
        <v>3969</v>
      </c>
      <c r="M66">
        <v>500000</v>
      </c>
      <c r="N66" t="s">
        <v>3970</v>
      </c>
      <c r="O66">
        <v>11</v>
      </c>
      <c r="P66" t="s">
        <v>3971</v>
      </c>
      <c r="Q66">
        <v>0</v>
      </c>
      <c r="R66" t="s">
        <v>3972</v>
      </c>
      <c r="S66">
        <v>-3500</v>
      </c>
      <c r="T66" s="7" t="str">
        <f t="shared" si="1"/>
        <v>hp_63250;atk_115000;hit_500000;miss_11;cirt_0;cirtSub_-3500</v>
      </c>
    </row>
    <row r="67" spans="1:20" x14ac:dyDescent="0.15">
      <c r="A67" s="16">
        <v>360065</v>
      </c>
      <c r="B67" s="16" t="s">
        <v>229</v>
      </c>
      <c r="C67" s="16">
        <v>1</v>
      </c>
      <c r="D67" s="16">
        <v>2</v>
      </c>
      <c r="E67" s="20">
        <v>22</v>
      </c>
      <c r="F67" s="19" t="s">
        <v>3967</v>
      </c>
      <c r="G67" t="e">
        <f t="shared" ref="G67:G130" si="2">VLOOKUP(E67,$E$724:$K$963,7,0)</f>
        <v>#N/A</v>
      </c>
      <c r="H67">
        <v>0.5</v>
      </c>
      <c r="I67">
        <v>63250</v>
      </c>
      <c r="J67" t="s">
        <v>3968</v>
      </c>
      <c r="K67">
        <v>230000</v>
      </c>
      <c r="L67" t="s">
        <v>3969</v>
      </c>
      <c r="M67">
        <v>500000</v>
      </c>
      <c r="N67" t="s">
        <v>3970</v>
      </c>
      <c r="O67">
        <v>11</v>
      </c>
      <c r="P67" t="s">
        <v>3971</v>
      </c>
      <c r="Q67">
        <v>0</v>
      </c>
      <c r="R67" t="s">
        <v>3972</v>
      </c>
      <c r="S67">
        <v>-3500</v>
      </c>
      <c r="T67" s="7" t="str">
        <f t="shared" ref="T67:T130" si="3">F67&amp;"_"&amp;I67&amp;";"&amp;J67&amp;"_"&amp;INT(K67*H67)&amp;";"&amp;L67&amp;"_"&amp;M67&amp;";"&amp;N67&amp;"_"&amp;O67&amp;";"&amp;P67&amp;"_"&amp;Q67&amp;";"&amp;R67&amp;"_"&amp;S67</f>
        <v>hp_63250;atk_115000;hit_500000;miss_11;cirt_0;cirtSub_-3500</v>
      </c>
    </row>
    <row r="68" spans="1:20" x14ac:dyDescent="0.15">
      <c r="A68" s="16">
        <v>360066</v>
      </c>
      <c r="B68" s="16" t="s">
        <v>229</v>
      </c>
      <c r="C68" s="16">
        <v>1</v>
      </c>
      <c r="D68" s="16">
        <v>2</v>
      </c>
      <c r="E68" s="20">
        <v>23</v>
      </c>
      <c r="F68" s="19" t="s">
        <v>3967</v>
      </c>
      <c r="G68" t="e">
        <f t="shared" si="2"/>
        <v>#N/A</v>
      </c>
      <c r="H68">
        <v>0.5</v>
      </c>
      <c r="I68">
        <v>67375</v>
      </c>
      <c r="J68" t="s">
        <v>3968</v>
      </c>
      <c r="K68">
        <v>245000</v>
      </c>
      <c r="L68" t="s">
        <v>3969</v>
      </c>
      <c r="M68">
        <v>500000</v>
      </c>
      <c r="N68" t="s">
        <v>3970</v>
      </c>
      <c r="O68">
        <v>11</v>
      </c>
      <c r="P68" t="s">
        <v>3971</v>
      </c>
      <c r="Q68">
        <v>0</v>
      </c>
      <c r="R68" t="s">
        <v>3972</v>
      </c>
      <c r="S68">
        <v>-3500</v>
      </c>
      <c r="T68" s="7" t="str">
        <f t="shared" si="3"/>
        <v>hp_67375;atk_122500;hit_500000;miss_11;cirt_0;cirtSub_-3500</v>
      </c>
    </row>
    <row r="69" spans="1:20" x14ac:dyDescent="0.15">
      <c r="A69" s="16">
        <v>360067</v>
      </c>
      <c r="B69" s="16" t="s">
        <v>229</v>
      </c>
      <c r="C69" s="16">
        <v>1</v>
      </c>
      <c r="D69" s="16">
        <v>2</v>
      </c>
      <c r="E69" s="20">
        <v>23</v>
      </c>
      <c r="F69" s="19" t="s">
        <v>3967</v>
      </c>
      <c r="G69" t="e">
        <f t="shared" si="2"/>
        <v>#N/A</v>
      </c>
      <c r="H69">
        <v>0.5</v>
      </c>
      <c r="I69">
        <v>67375</v>
      </c>
      <c r="J69" t="s">
        <v>3968</v>
      </c>
      <c r="K69">
        <v>245000</v>
      </c>
      <c r="L69" t="s">
        <v>3969</v>
      </c>
      <c r="M69">
        <v>500000</v>
      </c>
      <c r="N69" t="s">
        <v>3970</v>
      </c>
      <c r="O69">
        <v>11</v>
      </c>
      <c r="P69" t="s">
        <v>3971</v>
      </c>
      <c r="Q69">
        <v>0</v>
      </c>
      <c r="R69" t="s">
        <v>3972</v>
      </c>
      <c r="S69">
        <v>-3500</v>
      </c>
      <c r="T69" s="7" t="str">
        <f t="shared" si="3"/>
        <v>hp_67375;atk_122500;hit_500000;miss_11;cirt_0;cirtSub_-3500</v>
      </c>
    </row>
    <row r="70" spans="1:20" x14ac:dyDescent="0.15">
      <c r="A70" s="16">
        <v>360068</v>
      </c>
      <c r="B70" s="16" t="s">
        <v>229</v>
      </c>
      <c r="C70" s="16">
        <v>1</v>
      </c>
      <c r="D70" s="16">
        <v>2</v>
      </c>
      <c r="E70" s="20">
        <v>23</v>
      </c>
      <c r="F70" s="19" t="s">
        <v>3967</v>
      </c>
      <c r="G70" t="e">
        <f t="shared" si="2"/>
        <v>#N/A</v>
      </c>
      <c r="H70">
        <v>0.5</v>
      </c>
      <c r="I70">
        <v>67375</v>
      </c>
      <c r="J70" t="s">
        <v>3968</v>
      </c>
      <c r="K70">
        <v>245000</v>
      </c>
      <c r="L70" t="s">
        <v>3969</v>
      </c>
      <c r="M70">
        <v>500000</v>
      </c>
      <c r="N70" t="s">
        <v>3970</v>
      </c>
      <c r="O70">
        <v>11</v>
      </c>
      <c r="P70" t="s">
        <v>3971</v>
      </c>
      <c r="Q70">
        <v>0</v>
      </c>
      <c r="R70" t="s">
        <v>3972</v>
      </c>
      <c r="S70">
        <v>-3500</v>
      </c>
      <c r="T70" s="7" t="str">
        <f t="shared" si="3"/>
        <v>hp_67375;atk_122500;hit_500000;miss_11;cirt_0;cirtSub_-3500</v>
      </c>
    </row>
    <row r="71" spans="1:20" x14ac:dyDescent="0.15">
      <c r="A71" s="16">
        <v>360069</v>
      </c>
      <c r="B71" s="16" t="s">
        <v>229</v>
      </c>
      <c r="C71" s="16">
        <v>1</v>
      </c>
      <c r="D71" s="16">
        <v>2</v>
      </c>
      <c r="E71" s="20">
        <v>24</v>
      </c>
      <c r="F71" s="19" t="s">
        <v>3967</v>
      </c>
      <c r="G71">
        <f t="shared" si="2"/>
        <v>66000</v>
      </c>
      <c r="H71">
        <v>0.5</v>
      </c>
      <c r="I71">
        <v>71500</v>
      </c>
      <c r="J71" t="s">
        <v>3968</v>
      </c>
      <c r="K71">
        <v>260000</v>
      </c>
      <c r="L71" t="s">
        <v>3969</v>
      </c>
      <c r="M71">
        <v>500000</v>
      </c>
      <c r="N71" t="s">
        <v>3970</v>
      </c>
      <c r="O71">
        <v>12</v>
      </c>
      <c r="P71" t="s">
        <v>3971</v>
      </c>
      <c r="Q71">
        <v>0</v>
      </c>
      <c r="R71" t="s">
        <v>3972</v>
      </c>
      <c r="S71">
        <v>-3500</v>
      </c>
      <c r="T71" s="7" t="str">
        <f t="shared" si="3"/>
        <v>hp_71500;atk_130000;hit_500000;miss_12;cirt_0;cirtSub_-3500</v>
      </c>
    </row>
    <row r="72" spans="1:20" x14ac:dyDescent="0.15">
      <c r="A72" s="16">
        <v>360070</v>
      </c>
      <c r="B72" s="16" t="s">
        <v>229</v>
      </c>
      <c r="C72" s="16">
        <v>1</v>
      </c>
      <c r="D72" s="16">
        <v>2</v>
      </c>
      <c r="E72" s="20">
        <v>24</v>
      </c>
      <c r="F72" s="19" t="s">
        <v>3967</v>
      </c>
      <c r="G72">
        <f t="shared" si="2"/>
        <v>66000</v>
      </c>
      <c r="H72">
        <v>0.5</v>
      </c>
      <c r="I72">
        <v>71500</v>
      </c>
      <c r="J72" t="s">
        <v>3968</v>
      </c>
      <c r="K72">
        <v>260000</v>
      </c>
      <c r="L72" t="s">
        <v>3969</v>
      </c>
      <c r="M72">
        <v>500000</v>
      </c>
      <c r="N72" t="s">
        <v>3970</v>
      </c>
      <c r="O72">
        <v>12</v>
      </c>
      <c r="P72" t="s">
        <v>3971</v>
      </c>
      <c r="Q72">
        <v>0</v>
      </c>
      <c r="R72" t="s">
        <v>3972</v>
      </c>
      <c r="S72">
        <v>-3500</v>
      </c>
      <c r="T72" s="7" t="str">
        <f t="shared" si="3"/>
        <v>hp_71500;atk_130000;hit_500000;miss_12;cirt_0;cirtSub_-3500</v>
      </c>
    </row>
    <row r="73" spans="1:20" x14ac:dyDescent="0.15">
      <c r="A73" s="16">
        <v>360071</v>
      </c>
      <c r="B73" s="16" t="s">
        <v>229</v>
      </c>
      <c r="C73" s="16">
        <v>1</v>
      </c>
      <c r="D73" s="16">
        <v>2</v>
      </c>
      <c r="E73" s="20">
        <v>24</v>
      </c>
      <c r="F73" s="19" t="s">
        <v>3967</v>
      </c>
      <c r="G73">
        <f t="shared" si="2"/>
        <v>66000</v>
      </c>
      <c r="H73">
        <v>0.5</v>
      </c>
      <c r="I73">
        <v>71500</v>
      </c>
      <c r="J73" t="s">
        <v>3968</v>
      </c>
      <c r="K73">
        <v>260000</v>
      </c>
      <c r="L73" t="s">
        <v>3969</v>
      </c>
      <c r="M73">
        <v>500000</v>
      </c>
      <c r="N73" t="s">
        <v>3970</v>
      </c>
      <c r="O73">
        <v>12</v>
      </c>
      <c r="P73" t="s">
        <v>3971</v>
      </c>
      <c r="Q73">
        <v>0</v>
      </c>
      <c r="R73" t="s">
        <v>3972</v>
      </c>
      <c r="S73">
        <v>-3500</v>
      </c>
      <c r="T73" s="7" t="str">
        <f t="shared" si="3"/>
        <v>hp_71500;atk_130000;hit_500000;miss_12;cirt_0;cirtSub_-3500</v>
      </c>
    </row>
    <row r="74" spans="1:20" x14ac:dyDescent="0.15">
      <c r="A74" s="16">
        <v>360072</v>
      </c>
      <c r="B74" s="16" t="s">
        <v>229</v>
      </c>
      <c r="C74" s="16">
        <v>1</v>
      </c>
      <c r="D74" s="16">
        <v>2</v>
      </c>
      <c r="E74" s="20">
        <v>25</v>
      </c>
      <c r="F74" s="19" t="s">
        <v>3967</v>
      </c>
      <c r="G74" t="e">
        <f t="shared" si="2"/>
        <v>#N/A</v>
      </c>
      <c r="H74">
        <v>0.5</v>
      </c>
      <c r="I74">
        <v>77000</v>
      </c>
      <c r="J74" t="s">
        <v>3968</v>
      </c>
      <c r="K74">
        <v>280000</v>
      </c>
      <c r="L74" t="s">
        <v>3969</v>
      </c>
      <c r="M74">
        <v>500000</v>
      </c>
      <c r="N74" t="s">
        <v>3970</v>
      </c>
      <c r="O74">
        <v>12</v>
      </c>
      <c r="P74" t="s">
        <v>3971</v>
      </c>
      <c r="Q74">
        <v>0</v>
      </c>
      <c r="R74" t="s">
        <v>3972</v>
      </c>
      <c r="S74">
        <v>-3500</v>
      </c>
      <c r="T74" s="7" t="str">
        <f t="shared" si="3"/>
        <v>hp_77000;atk_140000;hit_500000;miss_12;cirt_0;cirtSub_-3500</v>
      </c>
    </row>
    <row r="75" spans="1:20" x14ac:dyDescent="0.15">
      <c r="A75" s="16">
        <v>360073</v>
      </c>
      <c r="B75" s="16" t="s">
        <v>229</v>
      </c>
      <c r="C75" s="16">
        <v>1</v>
      </c>
      <c r="D75" s="16">
        <v>2</v>
      </c>
      <c r="E75" s="20">
        <v>25</v>
      </c>
      <c r="F75" s="19" t="s">
        <v>3967</v>
      </c>
      <c r="G75" t="e">
        <f t="shared" si="2"/>
        <v>#N/A</v>
      </c>
      <c r="H75">
        <v>0.5</v>
      </c>
      <c r="I75">
        <v>77000</v>
      </c>
      <c r="J75" t="s">
        <v>3968</v>
      </c>
      <c r="K75">
        <v>280000</v>
      </c>
      <c r="L75" t="s">
        <v>3969</v>
      </c>
      <c r="M75">
        <v>500000</v>
      </c>
      <c r="N75" t="s">
        <v>3970</v>
      </c>
      <c r="O75">
        <v>12</v>
      </c>
      <c r="P75" t="s">
        <v>3971</v>
      </c>
      <c r="Q75">
        <v>0</v>
      </c>
      <c r="R75" t="s">
        <v>3972</v>
      </c>
      <c r="S75">
        <v>-3500</v>
      </c>
      <c r="T75" s="7" t="str">
        <f t="shared" si="3"/>
        <v>hp_77000;atk_140000;hit_500000;miss_12;cirt_0;cirtSub_-3500</v>
      </c>
    </row>
    <row r="76" spans="1:20" x14ac:dyDescent="0.15">
      <c r="A76" s="16">
        <v>360074</v>
      </c>
      <c r="B76" s="16" t="s">
        <v>229</v>
      </c>
      <c r="C76" s="16">
        <v>1</v>
      </c>
      <c r="D76" s="16">
        <v>2</v>
      </c>
      <c r="E76" s="20">
        <v>25</v>
      </c>
      <c r="F76" s="19" t="s">
        <v>3967</v>
      </c>
      <c r="G76" t="e">
        <f t="shared" si="2"/>
        <v>#N/A</v>
      </c>
      <c r="H76">
        <v>0.5</v>
      </c>
      <c r="I76">
        <v>77000</v>
      </c>
      <c r="J76" t="s">
        <v>3968</v>
      </c>
      <c r="K76">
        <v>280000</v>
      </c>
      <c r="L76" t="s">
        <v>3969</v>
      </c>
      <c r="M76">
        <v>500000</v>
      </c>
      <c r="N76" t="s">
        <v>3970</v>
      </c>
      <c r="O76">
        <v>12</v>
      </c>
      <c r="P76" t="s">
        <v>3971</v>
      </c>
      <c r="Q76">
        <v>0</v>
      </c>
      <c r="R76" t="s">
        <v>3972</v>
      </c>
      <c r="S76">
        <v>-3500</v>
      </c>
      <c r="T76" s="7" t="str">
        <f t="shared" si="3"/>
        <v>hp_77000;atk_140000;hit_500000;miss_12;cirt_0;cirtSub_-3500</v>
      </c>
    </row>
    <row r="77" spans="1:20" x14ac:dyDescent="0.15">
      <c r="A77" s="16">
        <v>360075</v>
      </c>
      <c r="B77" s="16" t="s">
        <v>229</v>
      </c>
      <c r="C77" s="16">
        <v>1</v>
      </c>
      <c r="D77" s="16">
        <v>2</v>
      </c>
      <c r="E77" s="20">
        <v>26</v>
      </c>
      <c r="F77" s="19" t="s">
        <v>3967</v>
      </c>
      <c r="G77" t="e">
        <f t="shared" si="2"/>
        <v>#N/A</v>
      </c>
      <c r="H77">
        <v>0.5</v>
      </c>
      <c r="I77">
        <v>82500</v>
      </c>
      <c r="J77" t="s">
        <v>3968</v>
      </c>
      <c r="K77">
        <v>300000</v>
      </c>
      <c r="L77" t="s">
        <v>3969</v>
      </c>
      <c r="M77">
        <v>500000</v>
      </c>
      <c r="N77" t="s">
        <v>3970</v>
      </c>
      <c r="O77">
        <v>13</v>
      </c>
      <c r="P77" t="s">
        <v>3971</v>
      </c>
      <c r="Q77">
        <v>0</v>
      </c>
      <c r="R77" t="s">
        <v>3972</v>
      </c>
      <c r="S77">
        <v>-3500</v>
      </c>
      <c r="T77" s="7" t="str">
        <f t="shared" si="3"/>
        <v>hp_82500;atk_150000;hit_500000;miss_13;cirt_0;cirtSub_-3500</v>
      </c>
    </row>
    <row r="78" spans="1:20" x14ac:dyDescent="0.15">
      <c r="A78" s="16">
        <v>360076</v>
      </c>
      <c r="B78" s="16" t="s">
        <v>229</v>
      </c>
      <c r="C78" s="16">
        <v>1</v>
      </c>
      <c r="D78" s="16">
        <v>2</v>
      </c>
      <c r="E78" s="20">
        <v>26</v>
      </c>
      <c r="F78" s="19" t="s">
        <v>3967</v>
      </c>
      <c r="G78" t="e">
        <f t="shared" si="2"/>
        <v>#N/A</v>
      </c>
      <c r="H78">
        <v>0.5</v>
      </c>
      <c r="I78">
        <v>82500</v>
      </c>
      <c r="J78" t="s">
        <v>3968</v>
      </c>
      <c r="K78">
        <v>300000</v>
      </c>
      <c r="L78" t="s">
        <v>3969</v>
      </c>
      <c r="M78">
        <v>500000</v>
      </c>
      <c r="N78" t="s">
        <v>3970</v>
      </c>
      <c r="O78">
        <v>13</v>
      </c>
      <c r="P78" t="s">
        <v>3971</v>
      </c>
      <c r="Q78">
        <v>0</v>
      </c>
      <c r="R78" t="s">
        <v>3972</v>
      </c>
      <c r="S78">
        <v>-3500</v>
      </c>
      <c r="T78" s="7" t="str">
        <f t="shared" si="3"/>
        <v>hp_82500;atk_150000;hit_500000;miss_13;cirt_0;cirtSub_-3500</v>
      </c>
    </row>
    <row r="79" spans="1:20" x14ac:dyDescent="0.15">
      <c r="A79" s="16">
        <v>360077</v>
      </c>
      <c r="B79" s="16" t="s">
        <v>229</v>
      </c>
      <c r="C79" s="16">
        <v>1</v>
      </c>
      <c r="D79" s="16">
        <v>2</v>
      </c>
      <c r="E79" s="20">
        <v>26</v>
      </c>
      <c r="F79" s="19" t="s">
        <v>3967</v>
      </c>
      <c r="G79" t="e">
        <f t="shared" si="2"/>
        <v>#N/A</v>
      </c>
      <c r="H79">
        <v>0.5</v>
      </c>
      <c r="I79">
        <v>82500</v>
      </c>
      <c r="J79" t="s">
        <v>3968</v>
      </c>
      <c r="K79">
        <v>300000</v>
      </c>
      <c r="L79" t="s">
        <v>3969</v>
      </c>
      <c r="M79">
        <v>500000</v>
      </c>
      <c r="N79" t="s">
        <v>3970</v>
      </c>
      <c r="O79">
        <v>13</v>
      </c>
      <c r="P79" t="s">
        <v>3971</v>
      </c>
      <c r="Q79">
        <v>0</v>
      </c>
      <c r="R79" t="s">
        <v>3972</v>
      </c>
      <c r="S79">
        <v>-3500</v>
      </c>
      <c r="T79" s="7" t="str">
        <f t="shared" si="3"/>
        <v>hp_82500;atk_150000;hit_500000;miss_13;cirt_0;cirtSub_-3500</v>
      </c>
    </row>
    <row r="80" spans="1:20" x14ac:dyDescent="0.15">
      <c r="A80" s="16">
        <v>360078</v>
      </c>
      <c r="B80" s="16" t="s">
        <v>229</v>
      </c>
      <c r="C80" s="16">
        <v>1</v>
      </c>
      <c r="D80" s="16">
        <v>2</v>
      </c>
      <c r="E80" s="20">
        <v>27</v>
      </c>
      <c r="F80" s="19" t="s">
        <v>3967</v>
      </c>
      <c r="G80">
        <f t="shared" si="2"/>
        <v>76000</v>
      </c>
      <c r="H80">
        <v>0.5</v>
      </c>
      <c r="I80">
        <v>86625</v>
      </c>
      <c r="J80" t="s">
        <v>3968</v>
      </c>
      <c r="K80">
        <v>315000</v>
      </c>
      <c r="L80" t="s">
        <v>3969</v>
      </c>
      <c r="M80">
        <v>500000</v>
      </c>
      <c r="N80" t="s">
        <v>3970</v>
      </c>
      <c r="O80">
        <v>13</v>
      </c>
      <c r="P80" t="s">
        <v>3971</v>
      </c>
      <c r="Q80">
        <v>0</v>
      </c>
      <c r="R80" t="s">
        <v>3972</v>
      </c>
      <c r="S80">
        <v>-3500</v>
      </c>
      <c r="T80" s="7" t="str">
        <f t="shared" si="3"/>
        <v>hp_86625;atk_157500;hit_500000;miss_13;cirt_0;cirtSub_-3500</v>
      </c>
    </row>
    <row r="81" spans="1:20" x14ac:dyDescent="0.15">
      <c r="A81" s="16">
        <v>360079</v>
      </c>
      <c r="B81" s="16" t="s">
        <v>229</v>
      </c>
      <c r="C81" s="16">
        <v>1</v>
      </c>
      <c r="D81" s="16">
        <v>2</v>
      </c>
      <c r="E81" s="20">
        <v>27</v>
      </c>
      <c r="F81" s="19" t="s">
        <v>3967</v>
      </c>
      <c r="G81">
        <f t="shared" si="2"/>
        <v>76000</v>
      </c>
      <c r="H81">
        <v>0.5</v>
      </c>
      <c r="I81">
        <v>86625</v>
      </c>
      <c r="J81" t="s">
        <v>3968</v>
      </c>
      <c r="K81">
        <v>315000</v>
      </c>
      <c r="L81" t="s">
        <v>3969</v>
      </c>
      <c r="M81">
        <v>500000</v>
      </c>
      <c r="N81" t="s">
        <v>3970</v>
      </c>
      <c r="O81">
        <v>13</v>
      </c>
      <c r="P81" t="s">
        <v>3971</v>
      </c>
      <c r="Q81">
        <v>0</v>
      </c>
      <c r="R81" t="s">
        <v>3972</v>
      </c>
      <c r="S81">
        <v>-3500</v>
      </c>
      <c r="T81" s="7" t="str">
        <f t="shared" si="3"/>
        <v>hp_86625;atk_157500;hit_500000;miss_13;cirt_0;cirtSub_-3500</v>
      </c>
    </row>
    <row r="82" spans="1:20" x14ac:dyDescent="0.15">
      <c r="A82" s="16">
        <v>360080</v>
      </c>
      <c r="B82" s="16" t="s">
        <v>229</v>
      </c>
      <c r="C82" s="16">
        <v>1</v>
      </c>
      <c r="D82" s="16">
        <v>2</v>
      </c>
      <c r="E82" s="20">
        <v>27</v>
      </c>
      <c r="F82" s="19" t="s">
        <v>3967</v>
      </c>
      <c r="G82">
        <f t="shared" si="2"/>
        <v>76000</v>
      </c>
      <c r="H82">
        <v>0.5</v>
      </c>
      <c r="I82">
        <v>86625</v>
      </c>
      <c r="J82" t="s">
        <v>3968</v>
      </c>
      <c r="K82">
        <v>315000</v>
      </c>
      <c r="L82" t="s">
        <v>3969</v>
      </c>
      <c r="M82">
        <v>500000</v>
      </c>
      <c r="N82" t="s">
        <v>3970</v>
      </c>
      <c r="O82">
        <v>13</v>
      </c>
      <c r="P82" t="s">
        <v>3971</v>
      </c>
      <c r="Q82">
        <v>0</v>
      </c>
      <c r="R82" t="s">
        <v>3972</v>
      </c>
      <c r="S82">
        <v>-3500</v>
      </c>
      <c r="T82" s="7" t="str">
        <f t="shared" si="3"/>
        <v>hp_86625;atk_157500;hit_500000;miss_13;cirt_0;cirtSub_-3500</v>
      </c>
    </row>
    <row r="83" spans="1:20" x14ac:dyDescent="0.15">
      <c r="A83" s="16">
        <v>360081</v>
      </c>
      <c r="B83" s="16" t="s">
        <v>229</v>
      </c>
      <c r="C83" s="16">
        <v>1</v>
      </c>
      <c r="D83" s="16">
        <v>2</v>
      </c>
      <c r="E83" s="20">
        <v>28</v>
      </c>
      <c r="F83" s="19" t="s">
        <v>3967</v>
      </c>
      <c r="G83" t="e">
        <f t="shared" si="2"/>
        <v>#N/A</v>
      </c>
      <c r="H83">
        <v>0.5</v>
      </c>
      <c r="I83">
        <v>89375</v>
      </c>
      <c r="J83" t="s">
        <v>3968</v>
      </c>
      <c r="K83">
        <v>325000</v>
      </c>
      <c r="L83" t="s">
        <v>3969</v>
      </c>
      <c r="M83">
        <v>500000</v>
      </c>
      <c r="N83" t="s">
        <v>3970</v>
      </c>
      <c r="O83">
        <v>14</v>
      </c>
      <c r="P83" t="s">
        <v>3971</v>
      </c>
      <c r="Q83">
        <v>0</v>
      </c>
      <c r="R83" t="s">
        <v>3972</v>
      </c>
      <c r="S83">
        <v>-3500</v>
      </c>
      <c r="T83" s="7" t="str">
        <f t="shared" si="3"/>
        <v>hp_89375;atk_162500;hit_500000;miss_14;cirt_0;cirtSub_-3500</v>
      </c>
    </row>
    <row r="84" spans="1:20" x14ac:dyDescent="0.15">
      <c r="A84" s="16">
        <v>360082</v>
      </c>
      <c r="B84" s="16" t="s">
        <v>229</v>
      </c>
      <c r="C84" s="16">
        <v>1</v>
      </c>
      <c r="D84" s="16">
        <v>2</v>
      </c>
      <c r="E84" s="20">
        <v>28</v>
      </c>
      <c r="F84" s="19" t="s">
        <v>3967</v>
      </c>
      <c r="G84" t="e">
        <f t="shared" si="2"/>
        <v>#N/A</v>
      </c>
      <c r="H84">
        <v>0.5</v>
      </c>
      <c r="I84">
        <v>89375</v>
      </c>
      <c r="J84" t="s">
        <v>3968</v>
      </c>
      <c r="K84">
        <v>325000</v>
      </c>
      <c r="L84" t="s">
        <v>3969</v>
      </c>
      <c r="M84">
        <v>500000</v>
      </c>
      <c r="N84" t="s">
        <v>3970</v>
      </c>
      <c r="O84">
        <v>14</v>
      </c>
      <c r="P84" t="s">
        <v>3971</v>
      </c>
      <c r="Q84">
        <v>0</v>
      </c>
      <c r="R84" t="s">
        <v>3972</v>
      </c>
      <c r="S84">
        <v>-3500</v>
      </c>
      <c r="T84" s="7" t="str">
        <f t="shared" si="3"/>
        <v>hp_89375;atk_162500;hit_500000;miss_14;cirt_0;cirtSub_-3500</v>
      </c>
    </row>
    <row r="85" spans="1:20" x14ac:dyDescent="0.15">
      <c r="A85" s="16">
        <v>360083</v>
      </c>
      <c r="B85" s="16" t="s">
        <v>229</v>
      </c>
      <c r="C85" s="16">
        <v>1</v>
      </c>
      <c r="D85" s="16">
        <v>2</v>
      </c>
      <c r="E85" s="20">
        <v>28</v>
      </c>
      <c r="F85" s="19" t="s">
        <v>3967</v>
      </c>
      <c r="G85" t="e">
        <f t="shared" si="2"/>
        <v>#N/A</v>
      </c>
      <c r="H85">
        <v>0.5</v>
      </c>
      <c r="I85">
        <v>89375</v>
      </c>
      <c r="J85" t="s">
        <v>3968</v>
      </c>
      <c r="K85">
        <v>325000</v>
      </c>
      <c r="L85" t="s">
        <v>3969</v>
      </c>
      <c r="M85">
        <v>500000</v>
      </c>
      <c r="N85" t="s">
        <v>3970</v>
      </c>
      <c r="O85">
        <v>14</v>
      </c>
      <c r="P85" t="s">
        <v>3971</v>
      </c>
      <c r="Q85">
        <v>0</v>
      </c>
      <c r="R85" t="s">
        <v>3972</v>
      </c>
      <c r="S85">
        <v>-3500</v>
      </c>
      <c r="T85" s="7" t="str">
        <f t="shared" si="3"/>
        <v>hp_89375;atk_162500;hit_500000;miss_14;cirt_0;cirtSub_-3500</v>
      </c>
    </row>
    <row r="86" spans="1:20" x14ac:dyDescent="0.15">
      <c r="A86" s="16">
        <v>360084</v>
      </c>
      <c r="B86" s="16" t="s">
        <v>229</v>
      </c>
      <c r="C86" s="16">
        <v>1</v>
      </c>
      <c r="D86" s="16">
        <v>2</v>
      </c>
      <c r="E86" s="20">
        <v>29</v>
      </c>
      <c r="F86" s="19" t="s">
        <v>3967</v>
      </c>
      <c r="G86" t="e">
        <f t="shared" si="2"/>
        <v>#N/A</v>
      </c>
      <c r="H86">
        <v>0.5</v>
      </c>
      <c r="I86">
        <v>96250</v>
      </c>
      <c r="J86" t="s">
        <v>3968</v>
      </c>
      <c r="K86">
        <v>350000</v>
      </c>
      <c r="L86" t="s">
        <v>3969</v>
      </c>
      <c r="M86">
        <v>500000</v>
      </c>
      <c r="N86" t="s">
        <v>3970</v>
      </c>
      <c r="O86">
        <v>14</v>
      </c>
      <c r="P86" t="s">
        <v>3971</v>
      </c>
      <c r="Q86">
        <v>0</v>
      </c>
      <c r="R86" t="s">
        <v>3972</v>
      </c>
      <c r="S86">
        <v>-3500</v>
      </c>
      <c r="T86" s="7" t="str">
        <f t="shared" si="3"/>
        <v>hp_96250;atk_175000;hit_500000;miss_14;cirt_0;cirtSub_-3500</v>
      </c>
    </row>
    <row r="87" spans="1:20" x14ac:dyDescent="0.15">
      <c r="A87" s="16">
        <v>360085</v>
      </c>
      <c r="B87" s="16" t="s">
        <v>229</v>
      </c>
      <c r="C87" s="16">
        <v>1</v>
      </c>
      <c r="D87" s="16">
        <v>2</v>
      </c>
      <c r="E87" s="20">
        <v>29</v>
      </c>
      <c r="F87" s="19" t="s">
        <v>3967</v>
      </c>
      <c r="G87" t="e">
        <f t="shared" si="2"/>
        <v>#N/A</v>
      </c>
      <c r="H87">
        <v>0.5</v>
      </c>
      <c r="I87">
        <v>96250</v>
      </c>
      <c r="J87" t="s">
        <v>3968</v>
      </c>
      <c r="K87">
        <v>350000</v>
      </c>
      <c r="L87" t="s">
        <v>3969</v>
      </c>
      <c r="M87">
        <v>500000</v>
      </c>
      <c r="N87" t="s">
        <v>3970</v>
      </c>
      <c r="O87">
        <v>14</v>
      </c>
      <c r="P87" t="s">
        <v>3971</v>
      </c>
      <c r="Q87">
        <v>0</v>
      </c>
      <c r="R87" t="s">
        <v>3972</v>
      </c>
      <c r="S87">
        <v>-3500</v>
      </c>
      <c r="T87" s="7" t="str">
        <f t="shared" si="3"/>
        <v>hp_96250;atk_175000;hit_500000;miss_14;cirt_0;cirtSub_-3500</v>
      </c>
    </row>
    <row r="88" spans="1:20" x14ac:dyDescent="0.15">
      <c r="A88" s="16">
        <v>360086</v>
      </c>
      <c r="B88" s="16" t="s">
        <v>229</v>
      </c>
      <c r="C88" s="16">
        <v>1</v>
      </c>
      <c r="D88" s="16">
        <v>2</v>
      </c>
      <c r="E88" s="20">
        <v>29</v>
      </c>
      <c r="F88" s="19" t="s">
        <v>3967</v>
      </c>
      <c r="G88" t="e">
        <f t="shared" si="2"/>
        <v>#N/A</v>
      </c>
      <c r="H88">
        <v>0.5</v>
      </c>
      <c r="I88">
        <v>96250</v>
      </c>
      <c r="J88" t="s">
        <v>3968</v>
      </c>
      <c r="K88">
        <v>350000</v>
      </c>
      <c r="L88" t="s">
        <v>3969</v>
      </c>
      <c r="M88">
        <v>500000</v>
      </c>
      <c r="N88" t="s">
        <v>3970</v>
      </c>
      <c r="O88">
        <v>14</v>
      </c>
      <c r="P88" t="s">
        <v>3971</v>
      </c>
      <c r="Q88">
        <v>0</v>
      </c>
      <c r="R88" t="s">
        <v>3972</v>
      </c>
      <c r="S88">
        <v>-3500</v>
      </c>
      <c r="T88" s="7" t="str">
        <f t="shared" si="3"/>
        <v>hp_96250;atk_175000;hit_500000;miss_14;cirt_0;cirtSub_-3500</v>
      </c>
    </row>
    <row r="89" spans="1:20" x14ac:dyDescent="0.15">
      <c r="A89" s="16">
        <v>360087</v>
      </c>
      <c r="B89" s="16" t="s">
        <v>229</v>
      </c>
      <c r="C89" s="16">
        <v>1</v>
      </c>
      <c r="D89" s="16">
        <v>2</v>
      </c>
      <c r="E89" s="20">
        <v>30</v>
      </c>
      <c r="F89" s="19" t="s">
        <v>3967</v>
      </c>
      <c r="G89">
        <f t="shared" si="2"/>
        <v>86000</v>
      </c>
      <c r="H89">
        <v>0.5</v>
      </c>
      <c r="I89">
        <v>101750</v>
      </c>
      <c r="J89" t="s">
        <v>3968</v>
      </c>
      <c r="K89">
        <v>370000</v>
      </c>
      <c r="L89" t="s">
        <v>3969</v>
      </c>
      <c r="M89">
        <v>500000</v>
      </c>
      <c r="N89" t="s">
        <v>3970</v>
      </c>
      <c r="O89">
        <v>15</v>
      </c>
      <c r="P89" t="s">
        <v>3971</v>
      </c>
      <c r="Q89">
        <v>0</v>
      </c>
      <c r="R89" t="s">
        <v>3972</v>
      </c>
      <c r="S89">
        <v>-3500</v>
      </c>
      <c r="T89" s="7" t="str">
        <f t="shared" si="3"/>
        <v>hp_101750;atk_185000;hit_500000;miss_15;cirt_0;cirtSub_-3500</v>
      </c>
    </row>
    <row r="90" spans="1:20" x14ac:dyDescent="0.15">
      <c r="A90" s="16">
        <v>360088</v>
      </c>
      <c r="B90" s="16" t="s">
        <v>229</v>
      </c>
      <c r="C90" s="16">
        <v>1</v>
      </c>
      <c r="D90" s="16">
        <v>2</v>
      </c>
      <c r="E90" s="20">
        <v>30</v>
      </c>
      <c r="F90" s="19" t="s">
        <v>3967</v>
      </c>
      <c r="G90">
        <f t="shared" si="2"/>
        <v>86000</v>
      </c>
      <c r="H90">
        <v>0.5</v>
      </c>
      <c r="I90">
        <v>101750</v>
      </c>
      <c r="J90" t="s">
        <v>3968</v>
      </c>
      <c r="K90">
        <v>370000</v>
      </c>
      <c r="L90" t="s">
        <v>3969</v>
      </c>
      <c r="M90">
        <v>500000</v>
      </c>
      <c r="N90" t="s">
        <v>3970</v>
      </c>
      <c r="O90">
        <v>15</v>
      </c>
      <c r="P90" t="s">
        <v>3971</v>
      </c>
      <c r="Q90">
        <v>0</v>
      </c>
      <c r="R90" t="s">
        <v>3972</v>
      </c>
      <c r="S90">
        <v>-3500</v>
      </c>
      <c r="T90" s="7" t="str">
        <f t="shared" si="3"/>
        <v>hp_101750;atk_185000;hit_500000;miss_15;cirt_0;cirtSub_-3500</v>
      </c>
    </row>
    <row r="91" spans="1:20" x14ac:dyDescent="0.15">
      <c r="A91" s="16">
        <v>360089</v>
      </c>
      <c r="B91" s="16" t="s">
        <v>229</v>
      </c>
      <c r="C91" s="16">
        <v>1</v>
      </c>
      <c r="D91" s="16">
        <v>2</v>
      </c>
      <c r="E91" s="20">
        <v>30</v>
      </c>
      <c r="F91" s="19" t="s">
        <v>3967</v>
      </c>
      <c r="G91">
        <f t="shared" si="2"/>
        <v>86000</v>
      </c>
      <c r="H91">
        <v>0.5</v>
      </c>
      <c r="I91">
        <v>101750</v>
      </c>
      <c r="J91" t="s">
        <v>3968</v>
      </c>
      <c r="K91">
        <v>370000</v>
      </c>
      <c r="L91" t="s">
        <v>3969</v>
      </c>
      <c r="M91">
        <v>500000</v>
      </c>
      <c r="N91" t="s">
        <v>3970</v>
      </c>
      <c r="O91">
        <v>15</v>
      </c>
      <c r="P91" t="s">
        <v>3971</v>
      </c>
      <c r="Q91">
        <v>0</v>
      </c>
      <c r="R91" t="s">
        <v>3972</v>
      </c>
      <c r="S91">
        <v>-3500</v>
      </c>
      <c r="T91" s="7" t="str">
        <f t="shared" si="3"/>
        <v>hp_101750;atk_185000;hit_500000;miss_15;cirt_0;cirtSub_-3500</v>
      </c>
    </row>
    <row r="92" spans="1:20" x14ac:dyDescent="0.15">
      <c r="A92" s="16">
        <v>360090</v>
      </c>
      <c r="B92" s="16" t="s">
        <v>229</v>
      </c>
      <c r="C92" s="16">
        <v>1</v>
      </c>
      <c r="D92" s="16">
        <v>2</v>
      </c>
      <c r="E92" s="20">
        <v>31</v>
      </c>
      <c r="F92" s="19" t="s">
        <v>3967</v>
      </c>
      <c r="G92" t="e">
        <f t="shared" si="2"/>
        <v>#N/A</v>
      </c>
      <c r="H92">
        <v>0.52</v>
      </c>
      <c r="I92">
        <v>105875</v>
      </c>
      <c r="J92" t="s">
        <v>3968</v>
      </c>
      <c r="K92">
        <v>385000</v>
      </c>
      <c r="L92" t="s">
        <v>3969</v>
      </c>
      <c r="M92">
        <v>500000</v>
      </c>
      <c r="N92" t="s">
        <v>3970</v>
      </c>
      <c r="O92">
        <v>15</v>
      </c>
      <c r="P92" t="s">
        <v>3971</v>
      </c>
      <c r="Q92">
        <v>0</v>
      </c>
      <c r="R92" t="s">
        <v>3972</v>
      </c>
      <c r="S92">
        <v>-3500</v>
      </c>
      <c r="T92" s="7" t="str">
        <f t="shared" si="3"/>
        <v>hp_105875;atk_200200;hit_500000;miss_15;cirt_0;cirtSub_-3500</v>
      </c>
    </row>
    <row r="93" spans="1:20" x14ac:dyDescent="0.15">
      <c r="A93" s="16">
        <v>360091</v>
      </c>
      <c r="B93" s="16" t="s">
        <v>229</v>
      </c>
      <c r="C93" s="16">
        <v>1</v>
      </c>
      <c r="D93" s="16">
        <v>2</v>
      </c>
      <c r="E93" s="20">
        <v>31</v>
      </c>
      <c r="F93" s="19" t="s">
        <v>3967</v>
      </c>
      <c r="G93" t="e">
        <f t="shared" si="2"/>
        <v>#N/A</v>
      </c>
      <c r="H93">
        <v>0.52</v>
      </c>
      <c r="I93">
        <v>105875</v>
      </c>
      <c r="J93" t="s">
        <v>3968</v>
      </c>
      <c r="K93">
        <v>385000</v>
      </c>
      <c r="L93" t="s">
        <v>3969</v>
      </c>
      <c r="M93">
        <v>500000</v>
      </c>
      <c r="N93" t="s">
        <v>3970</v>
      </c>
      <c r="O93">
        <v>15</v>
      </c>
      <c r="P93" t="s">
        <v>3971</v>
      </c>
      <c r="Q93">
        <v>0</v>
      </c>
      <c r="R93" t="s">
        <v>3972</v>
      </c>
      <c r="S93">
        <v>-3500</v>
      </c>
      <c r="T93" s="7" t="str">
        <f t="shared" si="3"/>
        <v>hp_105875;atk_200200;hit_500000;miss_15;cirt_0;cirtSub_-3500</v>
      </c>
    </row>
    <row r="94" spans="1:20" x14ac:dyDescent="0.15">
      <c r="A94" s="16">
        <v>360092</v>
      </c>
      <c r="B94" s="16" t="s">
        <v>229</v>
      </c>
      <c r="C94" s="16">
        <v>1</v>
      </c>
      <c r="D94" s="16">
        <v>2</v>
      </c>
      <c r="E94" s="20">
        <v>31</v>
      </c>
      <c r="F94" s="19" t="s">
        <v>3967</v>
      </c>
      <c r="G94" t="e">
        <f t="shared" si="2"/>
        <v>#N/A</v>
      </c>
      <c r="H94">
        <v>0.52</v>
      </c>
      <c r="I94">
        <v>105875</v>
      </c>
      <c r="J94" t="s">
        <v>3968</v>
      </c>
      <c r="K94">
        <v>385000</v>
      </c>
      <c r="L94" t="s">
        <v>3969</v>
      </c>
      <c r="M94">
        <v>500000</v>
      </c>
      <c r="N94" t="s">
        <v>3970</v>
      </c>
      <c r="O94">
        <v>15</v>
      </c>
      <c r="P94" t="s">
        <v>3971</v>
      </c>
      <c r="Q94">
        <v>0</v>
      </c>
      <c r="R94" t="s">
        <v>3972</v>
      </c>
      <c r="S94">
        <v>-3500</v>
      </c>
      <c r="T94" s="7" t="str">
        <f t="shared" si="3"/>
        <v>hp_105875;atk_200200;hit_500000;miss_15;cirt_0;cirtSub_-3500</v>
      </c>
    </row>
    <row r="95" spans="1:20" x14ac:dyDescent="0.15">
      <c r="A95" s="16">
        <v>360093</v>
      </c>
      <c r="B95" s="16" t="s">
        <v>229</v>
      </c>
      <c r="C95" s="16">
        <v>1</v>
      </c>
      <c r="D95" s="16">
        <v>2</v>
      </c>
      <c r="E95" s="20">
        <v>32</v>
      </c>
      <c r="F95" s="19" t="s">
        <v>3967</v>
      </c>
      <c r="G95" t="e">
        <f t="shared" si="2"/>
        <v>#N/A</v>
      </c>
      <c r="H95">
        <v>0.52</v>
      </c>
      <c r="I95">
        <v>110000</v>
      </c>
      <c r="J95" t="s">
        <v>3968</v>
      </c>
      <c r="K95">
        <v>400000</v>
      </c>
      <c r="L95" t="s">
        <v>3969</v>
      </c>
      <c r="M95">
        <v>500000</v>
      </c>
      <c r="N95" t="s">
        <v>3970</v>
      </c>
      <c r="O95">
        <v>16</v>
      </c>
      <c r="P95" t="s">
        <v>3971</v>
      </c>
      <c r="Q95">
        <v>0</v>
      </c>
      <c r="R95" t="s">
        <v>3972</v>
      </c>
      <c r="S95">
        <v>-3500</v>
      </c>
      <c r="T95" s="7" t="str">
        <f t="shared" si="3"/>
        <v>hp_110000;atk_208000;hit_500000;miss_16;cirt_0;cirtSub_-3500</v>
      </c>
    </row>
    <row r="96" spans="1:20" x14ac:dyDescent="0.15">
      <c r="A96" s="16">
        <v>360094</v>
      </c>
      <c r="B96" s="16" t="s">
        <v>229</v>
      </c>
      <c r="C96" s="16">
        <v>1</v>
      </c>
      <c r="D96" s="16">
        <v>2</v>
      </c>
      <c r="E96" s="20">
        <v>32</v>
      </c>
      <c r="F96" s="19" t="s">
        <v>3967</v>
      </c>
      <c r="G96" t="e">
        <f t="shared" si="2"/>
        <v>#N/A</v>
      </c>
      <c r="H96">
        <v>0.52</v>
      </c>
      <c r="I96">
        <v>110000</v>
      </c>
      <c r="J96" t="s">
        <v>3968</v>
      </c>
      <c r="K96">
        <v>400000</v>
      </c>
      <c r="L96" t="s">
        <v>3969</v>
      </c>
      <c r="M96">
        <v>500000</v>
      </c>
      <c r="N96" t="s">
        <v>3970</v>
      </c>
      <c r="O96">
        <v>16</v>
      </c>
      <c r="P96" t="s">
        <v>3971</v>
      </c>
      <c r="Q96">
        <v>0</v>
      </c>
      <c r="R96" t="s">
        <v>3972</v>
      </c>
      <c r="S96">
        <v>-3500</v>
      </c>
      <c r="T96" s="7" t="str">
        <f t="shared" si="3"/>
        <v>hp_110000;atk_208000;hit_500000;miss_16;cirt_0;cirtSub_-3500</v>
      </c>
    </row>
    <row r="97" spans="1:20" x14ac:dyDescent="0.15">
      <c r="A97" s="16">
        <v>360095</v>
      </c>
      <c r="B97" s="16" t="s">
        <v>229</v>
      </c>
      <c r="C97" s="16">
        <v>1</v>
      </c>
      <c r="D97" s="16">
        <v>2</v>
      </c>
      <c r="E97" s="20">
        <v>32</v>
      </c>
      <c r="F97" s="19" t="s">
        <v>3967</v>
      </c>
      <c r="G97" t="e">
        <f t="shared" si="2"/>
        <v>#N/A</v>
      </c>
      <c r="H97">
        <v>0.52</v>
      </c>
      <c r="I97">
        <v>110000</v>
      </c>
      <c r="J97" t="s">
        <v>3968</v>
      </c>
      <c r="K97">
        <v>400000</v>
      </c>
      <c r="L97" t="s">
        <v>3969</v>
      </c>
      <c r="M97">
        <v>500000</v>
      </c>
      <c r="N97" t="s">
        <v>3970</v>
      </c>
      <c r="O97">
        <v>16</v>
      </c>
      <c r="P97" t="s">
        <v>3971</v>
      </c>
      <c r="Q97">
        <v>0</v>
      </c>
      <c r="R97" t="s">
        <v>3972</v>
      </c>
      <c r="S97">
        <v>-3500</v>
      </c>
      <c r="T97" s="7" t="str">
        <f t="shared" si="3"/>
        <v>hp_110000;atk_208000;hit_500000;miss_16;cirt_0;cirtSub_-3500</v>
      </c>
    </row>
    <row r="98" spans="1:20" x14ac:dyDescent="0.15">
      <c r="A98" s="16">
        <v>360096</v>
      </c>
      <c r="B98" s="16" t="s">
        <v>229</v>
      </c>
      <c r="C98" s="16">
        <v>1</v>
      </c>
      <c r="D98" s="16">
        <v>2</v>
      </c>
      <c r="E98" s="20">
        <v>33</v>
      </c>
      <c r="F98" s="19" t="s">
        <v>3967</v>
      </c>
      <c r="G98">
        <f t="shared" si="2"/>
        <v>96000</v>
      </c>
      <c r="H98">
        <v>0.52</v>
      </c>
      <c r="I98">
        <v>118250</v>
      </c>
      <c r="J98" t="s">
        <v>3968</v>
      </c>
      <c r="K98">
        <v>430000</v>
      </c>
      <c r="L98" t="s">
        <v>3969</v>
      </c>
      <c r="M98">
        <v>500000</v>
      </c>
      <c r="N98" t="s">
        <v>3970</v>
      </c>
      <c r="O98">
        <v>16</v>
      </c>
      <c r="P98" t="s">
        <v>3971</v>
      </c>
      <c r="Q98">
        <v>0</v>
      </c>
      <c r="R98" t="s">
        <v>3972</v>
      </c>
      <c r="S98">
        <v>-3500</v>
      </c>
      <c r="T98" s="7" t="str">
        <f t="shared" si="3"/>
        <v>hp_118250;atk_223600;hit_500000;miss_16;cirt_0;cirtSub_-3500</v>
      </c>
    </row>
    <row r="99" spans="1:20" x14ac:dyDescent="0.15">
      <c r="A99" s="16">
        <v>360097</v>
      </c>
      <c r="B99" s="16" t="s">
        <v>229</v>
      </c>
      <c r="C99" s="16">
        <v>1</v>
      </c>
      <c r="D99" s="16">
        <v>2</v>
      </c>
      <c r="E99" s="20">
        <v>33</v>
      </c>
      <c r="F99" s="19" t="s">
        <v>3967</v>
      </c>
      <c r="G99">
        <f t="shared" si="2"/>
        <v>96000</v>
      </c>
      <c r="H99">
        <v>0.52</v>
      </c>
      <c r="I99">
        <v>118250</v>
      </c>
      <c r="J99" t="s">
        <v>3968</v>
      </c>
      <c r="K99">
        <v>430000</v>
      </c>
      <c r="L99" t="s">
        <v>3969</v>
      </c>
      <c r="M99">
        <v>500000</v>
      </c>
      <c r="N99" t="s">
        <v>3970</v>
      </c>
      <c r="O99">
        <v>16</v>
      </c>
      <c r="P99" t="s">
        <v>3971</v>
      </c>
      <c r="Q99">
        <v>0</v>
      </c>
      <c r="R99" t="s">
        <v>3972</v>
      </c>
      <c r="S99">
        <v>-3500</v>
      </c>
      <c r="T99" s="7" t="str">
        <f t="shared" si="3"/>
        <v>hp_118250;atk_223600;hit_500000;miss_16;cirt_0;cirtSub_-3500</v>
      </c>
    </row>
    <row r="100" spans="1:20" x14ac:dyDescent="0.15">
      <c r="A100" s="16">
        <v>360098</v>
      </c>
      <c r="B100" s="16" t="s">
        <v>229</v>
      </c>
      <c r="C100" s="16">
        <v>1</v>
      </c>
      <c r="D100" s="16">
        <v>2</v>
      </c>
      <c r="E100" s="20">
        <v>33</v>
      </c>
      <c r="F100" s="19" t="s">
        <v>3967</v>
      </c>
      <c r="G100">
        <f t="shared" si="2"/>
        <v>96000</v>
      </c>
      <c r="H100">
        <v>0.52</v>
      </c>
      <c r="I100">
        <v>118250</v>
      </c>
      <c r="J100" t="s">
        <v>3968</v>
      </c>
      <c r="K100">
        <v>430000</v>
      </c>
      <c r="L100" t="s">
        <v>3969</v>
      </c>
      <c r="M100">
        <v>500000</v>
      </c>
      <c r="N100" t="s">
        <v>3970</v>
      </c>
      <c r="O100">
        <v>16</v>
      </c>
      <c r="P100" t="s">
        <v>3971</v>
      </c>
      <c r="Q100">
        <v>0</v>
      </c>
      <c r="R100" t="s">
        <v>3972</v>
      </c>
      <c r="S100">
        <v>-3500</v>
      </c>
      <c r="T100" s="7" t="str">
        <f t="shared" si="3"/>
        <v>hp_118250;atk_223600;hit_500000;miss_16;cirt_0;cirtSub_-3500</v>
      </c>
    </row>
    <row r="101" spans="1:20" x14ac:dyDescent="0.15">
      <c r="A101" s="16">
        <v>360099</v>
      </c>
      <c r="B101" s="16" t="s">
        <v>229</v>
      </c>
      <c r="C101" s="16">
        <v>1</v>
      </c>
      <c r="D101" s="16">
        <v>2</v>
      </c>
      <c r="E101" s="20">
        <v>34</v>
      </c>
      <c r="F101" s="19" t="s">
        <v>3967</v>
      </c>
      <c r="G101" t="e">
        <f t="shared" si="2"/>
        <v>#N/A</v>
      </c>
      <c r="H101">
        <v>0.52</v>
      </c>
      <c r="I101">
        <v>122375</v>
      </c>
      <c r="J101" t="s">
        <v>3968</v>
      </c>
      <c r="K101">
        <v>445000</v>
      </c>
      <c r="L101" t="s">
        <v>3969</v>
      </c>
      <c r="M101">
        <v>500000</v>
      </c>
      <c r="N101" t="s">
        <v>3970</v>
      </c>
      <c r="O101">
        <v>17</v>
      </c>
      <c r="P101" t="s">
        <v>3971</v>
      </c>
      <c r="Q101">
        <v>0</v>
      </c>
      <c r="R101" t="s">
        <v>3972</v>
      </c>
      <c r="S101">
        <v>-3500</v>
      </c>
      <c r="T101" s="7" t="str">
        <f t="shared" si="3"/>
        <v>hp_122375;atk_231400;hit_500000;miss_17;cirt_0;cirtSub_-3500</v>
      </c>
    </row>
    <row r="102" spans="1:20" x14ac:dyDescent="0.15">
      <c r="A102" s="16">
        <v>360100</v>
      </c>
      <c r="B102" s="16" t="s">
        <v>229</v>
      </c>
      <c r="C102" s="16">
        <v>1</v>
      </c>
      <c r="D102" s="16">
        <v>2</v>
      </c>
      <c r="E102" s="20">
        <v>34</v>
      </c>
      <c r="F102" s="19" t="s">
        <v>3967</v>
      </c>
      <c r="G102" t="e">
        <f t="shared" si="2"/>
        <v>#N/A</v>
      </c>
      <c r="H102">
        <v>0.52</v>
      </c>
      <c r="I102">
        <v>122375</v>
      </c>
      <c r="J102" t="s">
        <v>3968</v>
      </c>
      <c r="K102">
        <v>445000</v>
      </c>
      <c r="L102" t="s">
        <v>3969</v>
      </c>
      <c r="M102">
        <v>500000</v>
      </c>
      <c r="N102" t="s">
        <v>3970</v>
      </c>
      <c r="O102">
        <v>17</v>
      </c>
      <c r="P102" t="s">
        <v>3971</v>
      </c>
      <c r="Q102">
        <v>0</v>
      </c>
      <c r="R102" t="s">
        <v>3972</v>
      </c>
      <c r="S102">
        <v>-3500</v>
      </c>
      <c r="T102" s="7" t="str">
        <f t="shared" si="3"/>
        <v>hp_122375;atk_231400;hit_500000;miss_17;cirt_0;cirtSub_-3500</v>
      </c>
    </row>
    <row r="103" spans="1:20" x14ac:dyDescent="0.15">
      <c r="A103" s="16">
        <v>360101</v>
      </c>
      <c r="B103" s="16" t="s">
        <v>229</v>
      </c>
      <c r="C103" s="16">
        <v>1</v>
      </c>
      <c r="D103" s="16">
        <v>2</v>
      </c>
      <c r="E103" s="20">
        <v>34</v>
      </c>
      <c r="F103" s="19" t="s">
        <v>3967</v>
      </c>
      <c r="G103" t="e">
        <f t="shared" si="2"/>
        <v>#N/A</v>
      </c>
      <c r="H103">
        <v>0.52</v>
      </c>
      <c r="I103">
        <v>122375</v>
      </c>
      <c r="J103" t="s">
        <v>3968</v>
      </c>
      <c r="K103">
        <v>445000</v>
      </c>
      <c r="L103" t="s">
        <v>3969</v>
      </c>
      <c r="M103">
        <v>500000</v>
      </c>
      <c r="N103" t="s">
        <v>3970</v>
      </c>
      <c r="O103">
        <v>17</v>
      </c>
      <c r="P103" t="s">
        <v>3971</v>
      </c>
      <c r="Q103">
        <v>0</v>
      </c>
      <c r="R103" t="s">
        <v>3972</v>
      </c>
      <c r="S103">
        <v>-3500</v>
      </c>
      <c r="T103" s="7" t="str">
        <f t="shared" si="3"/>
        <v>hp_122375;atk_231400;hit_500000;miss_17;cirt_0;cirtSub_-3500</v>
      </c>
    </row>
    <row r="104" spans="1:20" x14ac:dyDescent="0.15">
      <c r="A104" s="16">
        <v>360102</v>
      </c>
      <c r="B104" s="16" t="s">
        <v>229</v>
      </c>
      <c r="C104" s="16">
        <v>1</v>
      </c>
      <c r="D104" s="16">
        <v>2</v>
      </c>
      <c r="E104" s="20">
        <v>35</v>
      </c>
      <c r="F104" s="19" t="s">
        <v>3967</v>
      </c>
      <c r="G104" t="e">
        <f t="shared" si="2"/>
        <v>#N/A</v>
      </c>
      <c r="H104">
        <v>0.52</v>
      </c>
      <c r="I104">
        <v>129250</v>
      </c>
      <c r="J104" t="s">
        <v>3968</v>
      </c>
      <c r="K104">
        <v>470000</v>
      </c>
      <c r="L104" t="s">
        <v>3969</v>
      </c>
      <c r="M104">
        <v>500000</v>
      </c>
      <c r="N104" t="s">
        <v>3970</v>
      </c>
      <c r="O104">
        <v>17</v>
      </c>
      <c r="P104" t="s">
        <v>3971</v>
      </c>
      <c r="Q104">
        <v>0</v>
      </c>
      <c r="R104" t="s">
        <v>3972</v>
      </c>
      <c r="S104">
        <v>-3500</v>
      </c>
      <c r="T104" s="7" t="str">
        <f t="shared" si="3"/>
        <v>hp_129250;atk_244400;hit_500000;miss_17;cirt_0;cirtSub_-3500</v>
      </c>
    </row>
    <row r="105" spans="1:20" x14ac:dyDescent="0.15">
      <c r="A105" s="16">
        <v>360103</v>
      </c>
      <c r="B105" s="16" t="s">
        <v>229</v>
      </c>
      <c r="C105" s="16">
        <v>1</v>
      </c>
      <c r="D105" s="16">
        <v>2</v>
      </c>
      <c r="E105" s="20">
        <v>35</v>
      </c>
      <c r="F105" s="19" t="s">
        <v>3967</v>
      </c>
      <c r="G105" t="e">
        <f t="shared" si="2"/>
        <v>#N/A</v>
      </c>
      <c r="H105">
        <v>0.52</v>
      </c>
      <c r="I105">
        <v>129250</v>
      </c>
      <c r="J105" t="s">
        <v>3968</v>
      </c>
      <c r="K105">
        <v>470000</v>
      </c>
      <c r="L105" t="s">
        <v>3969</v>
      </c>
      <c r="M105">
        <v>500000</v>
      </c>
      <c r="N105" t="s">
        <v>3970</v>
      </c>
      <c r="O105">
        <v>17</v>
      </c>
      <c r="P105" t="s">
        <v>3971</v>
      </c>
      <c r="Q105">
        <v>0</v>
      </c>
      <c r="R105" t="s">
        <v>3972</v>
      </c>
      <c r="S105">
        <v>-3500</v>
      </c>
      <c r="T105" s="7" t="str">
        <f t="shared" si="3"/>
        <v>hp_129250;atk_244400;hit_500000;miss_17;cirt_0;cirtSub_-3500</v>
      </c>
    </row>
    <row r="106" spans="1:20" x14ac:dyDescent="0.15">
      <c r="A106" s="16">
        <v>360104</v>
      </c>
      <c r="B106" s="16" t="s">
        <v>229</v>
      </c>
      <c r="C106" s="16">
        <v>1</v>
      </c>
      <c r="D106" s="16">
        <v>2</v>
      </c>
      <c r="E106" s="20">
        <v>35</v>
      </c>
      <c r="F106" s="19" t="s">
        <v>3967</v>
      </c>
      <c r="G106" t="e">
        <f t="shared" si="2"/>
        <v>#N/A</v>
      </c>
      <c r="H106">
        <v>0.52</v>
      </c>
      <c r="I106">
        <v>129250</v>
      </c>
      <c r="J106" t="s">
        <v>3968</v>
      </c>
      <c r="K106">
        <v>470000</v>
      </c>
      <c r="L106" t="s">
        <v>3969</v>
      </c>
      <c r="M106">
        <v>500000</v>
      </c>
      <c r="N106" t="s">
        <v>3970</v>
      </c>
      <c r="O106">
        <v>17</v>
      </c>
      <c r="P106" t="s">
        <v>3971</v>
      </c>
      <c r="Q106">
        <v>0</v>
      </c>
      <c r="R106" t="s">
        <v>3972</v>
      </c>
      <c r="S106">
        <v>-3500</v>
      </c>
      <c r="T106" s="7" t="str">
        <f t="shared" si="3"/>
        <v>hp_129250;atk_244400;hit_500000;miss_17;cirt_0;cirtSub_-3500</v>
      </c>
    </row>
    <row r="107" spans="1:20" x14ac:dyDescent="0.15">
      <c r="A107" s="16">
        <v>360105</v>
      </c>
      <c r="B107" s="16" t="s">
        <v>229</v>
      </c>
      <c r="C107" s="16">
        <v>1</v>
      </c>
      <c r="D107" s="16">
        <v>2</v>
      </c>
      <c r="E107" s="20">
        <v>36</v>
      </c>
      <c r="F107" s="19" t="s">
        <v>3967</v>
      </c>
      <c r="G107">
        <f t="shared" si="2"/>
        <v>106000</v>
      </c>
      <c r="H107">
        <v>0.52</v>
      </c>
      <c r="I107">
        <v>134750</v>
      </c>
      <c r="J107" t="s">
        <v>3968</v>
      </c>
      <c r="K107">
        <v>490000</v>
      </c>
      <c r="L107" t="s">
        <v>3969</v>
      </c>
      <c r="M107">
        <v>500000</v>
      </c>
      <c r="N107" t="s">
        <v>3970</v>
      </c>
      <c r="O107">
        <v>18</v>
      </c>
      <c r="P107" t="s">
        <v>3971</v>
      </c>
      <c r="Q107">
        <v>0</v>
      </c>
      <c r="R107" t="s">
        <v>3972</v>
      </c>
      <c r="S107">
        <v>-3500</v>
      </c>
      <c r="T107" s="7" t="str">
        <f t="shared" si="3"/>
        <v>hp_134750;atk_254800;hit_500000;miss_18;cirt_0;cirtSub_-3500</v>
      </c>
    </row>
    <row r="108" spans="1:20" x14ac:dyDescent="0.15">
      <c r="A108" s="16">
        <v>360106</v>
      </c>
      <c r="B108" s="16" t="s">
        <v>229</v>
      </c>
      <c r="C108" s="16">
        <v>1</v>
      </c>
      <c r="D108" s="16">
        <v>2</v>
      </c>
      <c r="E108" s="20">
        <v>36</v>
      </c>
      <c r="F108" s="19" t="s">
        <v>3967</v>
      </c>
      <c r="G108">
        <f t="shared" si="2"/>
        <v>106000</v>
      </c>
      <c r="H108">
        <v>0.52</v>
      </c>
      <c r="I108">
        <v>134750</v>
      </c>
      <c r="J108" t="s">
        <v>3968</v>
      </c>
      <c r="K108">
        <v>490000</v>
      </c>
      <c r="L108" t="s">
        <v>3969</v>
      </c>
      <c r="M108">
        <v>500000</v>
      </c>
      <c r="N108" t="s">
        <v>3970</v>
      </c>
      <c r="O108">
        <v>18</v>
      </c>
      <c r="P108" t="s">
        <v>3971</v>
      </c>
      <c r="Q108">
        <v>0</v>
      </c>
      <c r="R108" t="s">
        <v>3972</v>
      </c>
      <c r="S108">
        <v>-3500</v>
      </c>
      <c r="T108" s="7" t="str">
        <f t="shared" si="3"/>
        <v>hp_134750;atk_254800;hit_500000;miss_18;cirt_0;cirtSub_-3500</v>
      </c>
    </row>
    <row r="109" spans="1:20" x14ac:dyDescent="0.15">
      <c r="A109" s="16">
        <v>360107</v>
      </c>
      <c r="B109" s="16" t="s">
        <v>229</v>
      </c>
      <c r="C109" s="16">
        <v>1</v>
      </c>
      <c r="D109" s="16">
        <v>2</v>
      </c>
      <c r="E109" s="20">
        <v>36</v>
      </c>
      <c r="F109" s="19" t="s">
        <v>3967</v>
      </c>
      <c r="G109">
        <f t="shared" si="2"/>
        <v>106000</v>
      </c>
      <c r="H109">
        <v>0.52</v>
      </c>
      <c r="I109">
        <v>134750</v>
      </c>
      <c r="J109" t="s">
        <v>3968</v>
      </c>
      <c r="K109">
        <v>490000</v>
      </c>
      <c r="L109" t="s">
        <v>3969</v>
      </c>
      <c r="M109">
        <v>500000</v>
      </c>
      <c r="N109" t="s">
        <v>3970</v>
      </c>
      <c r="O109">
        <v>18</v>
      </c>
      <c r="P109" t="s">
        <v>3971</v>
      </c>
      <c r="Q109">
        <v>0</v>
      </c>
      <c r="R109" t="s">
        <v>3972</v>
      </c>
      <c r="S109">
        <v>-3500</v>
      </c>
      <c r="T109" s="7" t="str">
        <f t="shared" si="3"/>
        <v>hp_134750;atk_254800;hit_500000;miss_18;cirt_0;cirtSub_-3500</v>
      </c>
    </row>
    <row r="110" spans="1:20" x14ac:dyDescent="0.15">
      <c r="A110" s="16">
        <v>360108</v>
      </c>
      <c r="B110" s="16" t="s">
        <v>229</v>
      </c>
      <c r="C110" s="16">
        <v>1</v>
      </c>
      <c r="D110" s="16">
        <v>2</v>
      </c>
      <c r="E110" s="20">
        <v>37</v>
      </c>
      <c r="F110" s="19" t="s">
        <v>3967</v>
      </c>
      <c r="G110" t="e">
        <f t="shared" si="2"/>
        <v>#N/A</v>
      </c>
      <c r="H110">
        <v>0.52</v>
      </c>
      <c r="I110">
        <v>141625</v>
      </c>
      <c r="J110" t="s">
        <v>3968</v>
      </c>
      <c r="K110">
        <v>515000</v>
      </c>
      <c r="L110" t="s">
        <v>3969</v>
      </c>
      <c r="M110">
        <v>500000</v>
      </c>
      <c r="N110" t="s">
        <v>3970</v>
      </c>
      <c r="O110">
        <v>18</v>
      </c>
      <c r="P110" t="s">
        <v>3971</v>
      </c>
      <c r="Q110">
        <v>0</v>
      </c>
      <c r="R110" t="s">
        <v>3972</v>
      </c>
      <c r="S110">
        <v>-3500</v>
      </c>
      <c r="T110" s="7" t="str">
        <f t="shared" si="3"/>
        <v>hp_141625;atk_267800;hit_500000;miss_18;cirt_0;cirtSub_-3500</v>
      </c>
    </row>
    <row r="111" spans="1:20" x14ac:dyDescent="0.15">
      <c r="A111" s="16">
        <v>360109</v>
      </c>
      <c r="B111" s="16" t="s">
        <v>229</v>
      </c>
      <c r="C111" s="16">
        <v>1</v>
      </c>
      <c r="D111" s="16">
        <v>2</v>
      </c>
      <c r="E111" s="20">
        <v>37</v>
      </c>
      <c r="F111" s="19" t="s">
        <v>3967</v>
      </c>
      <c r="G111" t="e">
        <f t="shared" si="2"/>
        <v>#N/A</v>
      </c>
      <c r="H111">
        <v>0.52</v>
      </c>
      <c r="I111">
        <v>141625</v>
      </c>
      <c r="J111" t="s">
        <v>3968</v>
      </c>
      <c r="K111">
        <v>515000</v>
      </c>
      <c r="L111" t="s">
        <v>3969</v>
      </c>
      <c r="M111">
        <v>500000</v>
      </c>
      <c r="N111" t="s">
        <v>3970</v>
      </c>
      <c r="O111">
        <v>18</v>
      </c>
      <c r="P111" t="s">
        <v>3971</v>
      </c>
      <c r="Q111">
        <v>0</v>
      </c>
      <c r="R111" t="s">
        <v>3972</v>
      </c>
      <c r="S111">
        <v>-3500</v>
      </c>
      <c r="T111" s="7" t="str">
        <f t="shared" si="3"/>
        <v>hp_141625;atk_267800;hit_500000;miss_18;cirt_0;cirtSub_-3500</v>
      </c>
    </row>
    <row r="112" spans="1:20" x14ac:dyDescent="0.15">
      <c r="A112" s="16">
        <v>360110</v>
      </c>
      <c r="B112" s="16" t="s">
        <v>229</v>
      </c>
      <c r="C112" s="16">
        <v>1</v>
      </c>
      <c r="D112" s="16">
        <v>2</v>
      </c>
      <c r="E112" s="20">
        <v>37</v>
      </c>
      <c r="F112" s="19" t="s">
        <v>3967</v>
      </c>
      <c r="G112" t="e">
        <f t="shared" si="2"/>
        <v>#N/A</v>
      </c>
      <c r="H112">
        <v>0.52</v>
      </c>
      <c r="I112">
        <v>141625</v>
      </c>
      <c r="J112" t="s">
        <v>3968</v>
      </c>
      <c r="K112">
        <v>515000</v>
      </c>
      <c r="L112" t="s">
        <v>3969</v>
      </c>
      <c r="M112">
        <v>500000</v>
      </c>
      <c r="N112" t="s">
        <v>3970</v>
      </c>
      <c r="O112">
        <v>18</v>
      </c>
      <c r="P112" t="s">
        <v>3971</v>
      </c>
      <c r="Q112">
        <v>0</v>
      </c>
      <c r="R112" t="s">
        <v>3972</v>
      </c>
      <c r="S112">
        <v>-3500</v>
      </c>
      <c r="T112" s="7" t="str">
        <f t="shared" si="3"/>
        <v>hp_141625;atk_267800;hit_500000;miss_18;cirt_0;cirtSub_-3500</v>
      </c>
    </row>
    <row r="113" spans="1:20" x14ac:dyDescent="0.15">
      <c r="A113" s="16">
        <v>360111</v>
      </c>
      <c r="B113" s="16" t="s">
        <v>229</v>
      </c>
      <c r="C113" s="16">
        <v>1</v>
      </c>
      <c r="D113" s="16">
        <v>2</v>
      </c>
      <c r="E113" s="20">
        <v>38</v>
      </c>
      <c r="F113" s="19" t="s">
        <v>3967</v>
      </c>
      <c r="G113" t="e">
        <f t="shared" si="2"/>
        <v>#N/A</v>
      </c>
      <c r="H113">
        <v>0.52</v>
      </c>
      <c r="I113">
        <v>148500</v>
      </c>
      <c r="J113" t="s">
        <v>3968</v>
      </c>
      <c r="K113">
        <v>540000</v>
      </c>
      <c r="L113" t="s">
        <v>3969</v>
      </c>
      <c r="M113">
        <v>500000</v>
      </c>
      <c r="N113" t="s">
        <v>3970</v>
      </c>
      <c r="O113">
        <v>19</v>
      </c>
      <c r="P113" t="s">
        <v>3971</v>
      </c>
      <c r="Q113">
        <v>0</v>
      </c>
      <c r="R113" t="s">
        <v>3972</v>
      </c>
      <c r="S113">
        <v>-3500</v>
      </c>
      <c r="T113" s="7" t="str">
        <f t="shared" si="3"/>
        <v>hp_148500;atk_280800;hit_500000;miss_19;cirt_0;cirtSub_-3500</v>
      </c>
    </row>
    <row r="114" spans="1:20" x14ac:dyDescent="0.15">
      <c r="A114" s="16">
        <v>360112</v>
      </c>
      <c r="B114" s="16" t="s">
        <v>229</v>
      </c>
      <c r="C114" s="16">
        <v>1</v>
      </c>
      <c r="D114" s="16">
        <v>2</v>
      </c>
      <c r="E114" s="20">
        <v>38</v>
      </c>
      <c r="F114" s="19" t="s">
        <v>3967</v>
      </c>
      <c r="G114" t="e">
        <f t="shared" si="2"/>
        <v>#N/A</v>
      </c>
      <c r="H114">
        <v>0.52</v>
      </c>
      <c r="I114">
        <v>148500</v>
      </c>
      <c r="J114" t="s">
        <v>3968</v>
      </c>
      <c r="K114">
        <v>540000</v>
      </c>
      <c r="L114" t="s">
        <v>3969</v>
      </c>
      <c r="M114">
        <v>500000</v>
      </c>
      <c r="N114" t="s">
        <v>3970</v>
      </c>
      <c r="O114">
        <v>19</v>
      </c>
      <c r="P114" t="s">
        <v>3971</v>
      </c>
      <c r="Q114">
        <v>0</v>
      </c>
      <c r="R114" t="s">
        <v>3972</v>
      </c>
      <c r="S114">
        <v>-3500</v>
      </c>
      <c r="T114" s="7" t="str">
        <f t="shared" si="3"/>
        <v>hp_148500;atk_280800;hit_500000;miss_19;cirt_0;cirtSub_-3500</v>
      </c>
    </row>
    <row r="115" spans="1:20" x14ac:dyDescent="0.15">
      <c r="A115" s="16">
        <v>360113</v>
      </c>
      <c r="B115" s="16" t="s">
        <v>229</v>
      </c>
      <c r="C115" s="16">
        <v>1</v>
      </c>
      <c r="D115" s="16">
        <v>2</v>
      </c>
      <c r="E115" s="20">
        <v>38</v>
      </c>
      <c r="F115" s="19" t="s">
        <v>3967</v>
      </c>
      <c r="G115" t="e">
        <f t="shared" si="2"/>
        <v>#N/A</v>
      </c>
      <c r="H115">
        <v>0.52</v>
      </c>
      <c r="I115">
        <v>148500</v>
      </c>
      <c r="J115" t="s">
        <v>3968</v>
      </c>
      <c r="K115">
        <v>540000</v>
      </c>
      <c r="L115" t="s">
        <v>3969</v>
      </c>
      <c r="M115">
        <v>500000</v>
      </c>
      <c r="N115" t="s">
        <v>3970</v>
      </c>
      <c r="O115">
        <v>19</v>
      </c>
      <c r="P115" t="s">
        <v>3971</v>
      </c>
      <c r="Q115">
        <v>0</v>
      </c>
      <c r="R115" t="s">
        <v>3972</v>
      </c>
      <c r="S115">
        <v>-3500</v>
      </c>
      <c r="T115" s="7" t="str">
        <f t="shared" si="3"/>
        <v>hp_148500;atk_280800;hit_500000;miss_19;cirt_0;cirtSub_-3500</v>
      </c>
    </row>
    <row r="116" spans="1:20" x14ac:dyDescent="0.15">
      <c r="A116" s="16">
        <v>360114</v>
      </c>
      <c r="B116" s="16" t="s">
        <v>229</v>
      </c>
      <c r="C116" s="16">
        <v>1</v>
      </c>
      <c r="D116" s="16">
        <v>2</v>
      </c>
      <c r="E116" s="20">
        <v>39</v>
      </c>
      <c r="F116" s="19" t="s">
        <v>3967</v>
      </c>
      <c r="G116">
        <f t="shared" si="2"/>
        <v>121000</v>
      </c>
      <c r="H116">
        <v>0.52</v>
      </c>
      <c r="I116">
        <v>156750</v>
      </c>
      <c r="J116" t="s">
        <v>3968</v>
      </c>
      <c r="K116">
        <v>570000</v>
      </c>
      <c r="L116" t="s">
        <v>3969</v>
      </c>
      <c r="M116">
        <v>500000</v>
      </c>
      <c r="N116" t="s">
        <v>3970</v>
      </c>
      <c r="O116">
        <v>19</v>
      </c>
      <c r="P116" t="s">
        <v>3971</v>
      </c>
      <c r="Q116">
        <v>0</v>
      </c>
      <c r="R116" t="s">
        <v>3972</v>
      </c>
      <c r="S116">
        <v>-3500</v>
      </c>
      <c r="T116" s="7" t="str">
        <f t="shared" si="3"/>
        <v>hp_156750;atk_296400;hit_500000;miss_19;cirt_0;cirtSub_-3500</v>
      </c>
    </row>
    <row r="117" spans="1:20" x14ac:dyDescent="0.15">
      <c r="A117" s="16">
        <v>360115</v>
      </c>
      <c r="B117" s="16" t="s">
        <v>229</v>
      </c>
      <c r="C117" s="16">
        <v>1</v>
      </c>
      <c r="D117" s="16">
        <v>2</v>
      </c>
      <c r="E117" s="20">
        <v>39</v>
      </c>
      <c r="F117" s="19" t="s">
        <v>3967</v>
      </c>
      <c r="G117">
        <f t="shared" si="2"/>
        <v>121000</v>
      </c>
      <c r="H117">
        <v>0.52</v>
      </c>
      <c r="I117">
        <v>156750</v>
      </c>
      <c r="J117" t="s">
        <v>3968</v>
      </c>
      <c r="K117">
        <v>570000</v>
      </c>
      <c r="L117" t="s">
        <v>3969</v>
      </c>
      <c r="M117">
        <v>500000</v>
      </c>
      <c r="N117" t="s">
        <v>3970</v>
      </c>
      <c r="O117">
        <v>19</v>
      </c>
      <c r="P117" t="s">
        <v>3971</v>
      </c>
      <c r="Q117">
        <v>0</v>
      </c>
      <c r="R117" t="s">
        <v>3972</v>
      </c>
      <c r="S117">
        <v>-3500</v>
      </c>
      <c r="T117" s="7" t="str">
        <f t="shared" si="3"/>
        <v>hp_156750;atk_296400;hit_500000;miss_19;cirt_0;cirtSub_-3500</v>
      </c>
    </row>
    <row r="118" spans="1:20" x14ac:dyDescent="0.15">
      <c r="A118" s="16">
        <v>360116</v>
      </c>
      <c r="B118" s="16" t="s">
        <v>229</v>
      </c>
      <c r="C118" s="16">
        <v>1</v>
      </c>
      <c r="D118" s="16">
        <v>2</v>
      </c>
      <c r="E118" s="20">
        <v>39</v>
      </c>
      <c r="F118" s="19" t="s">
        <v>3967</v>
      </c>
      <c r="G118">
        <f t="shared" si="2"/>
        <v>121000</v>
      </c>
      <c r="H118">
        <v>0.52</v>
      </c>
      <c r="I118">
        <v>156750</v>
      </c>
      <c r="J118" t="s">
        <v>3968</v>
      </c>
      <c r="K118">
        <v>570000</v>
      </c>
      <c r="L118" t="s">
        <v>3969</v>
      </c>
      <c r="M118">
        <v>500000</v>
      </c>
      <c r="N118" t="s">
        <v>3970</v>
      </c>
      <c r="O118">
        <v>19</v>
      </c>
      <c r="P118" t="s">
        <v>3971</v>
      </c>
      <c r="Q118">
        <v>0</v>
      </c>
      <c r="R118" t="s">
        <v>3972</v>
      </c>
      <c r="S118">
        <v>-3500</v>
      </c>
      <c r="T118" s="7" t="str">
        <f t="shared" si="3"/>
        <v>hp_156750;atk_296400;hit_500000;miss_19;cirt_0;cirtSub_-3500</v>
      </c>
    </row>
    <row r="119" spans="1:20" x14ac:dyDescent="0.15">
      <c r="A119" s="16">
        <v>360117</v>
      </c>
      <c r="B119" s="16" t="s">
        <v>229</v>
      </c>
      <c r="C119" s="16">
        <v>1</v>
      </c>
      <c r="D119" s="16">
        <v>2</v>
      </c>
      <c r="E119" s="20">
        <v>40</v>
      </c>
      <c r="F119" s="19" t="s">
        <v>3967</v>
      </c>
      <c r="G119" t="e">
        <f t="shared" si="2"/>
        <v>#N/A</v>
      </c>
      <c r="H119">
        <v>0.52</v>
      </c>
      <c r="I119">
        <v>165000</v>
      </c>
      <c r="J119" t="s">
        <v>3968</v>
      </c>
      <c r="K119">
        <v>600000</v>
      </c>
      <c r="L119" t="s">
        <v>3969</v>
      </c>
      <c r="M119">
        <v>500000</v>
      </c>
      <c r="N119" t="s">
        <v>3970</v>
      </c>
      <c r="O119">
        <v>20</v>
      </c>
      <c r="P119" t="s">
        <v>3971</v>
      </c>
      <c r="Q119">
        <v>0</v>
      </c>
      <c r="R119" t="s">
        <v>3972</v>
      </c>
      <c r="S119">
        <v>-3500</v>
      </c>
      <c r="T119" s="7" t="str">
        <f t="shared" si="3"/>
        <v>hp_165000;atk_312000;hit_500000;miss_20;cirt_0;cirtSub_-3500</v>
      </c>
    </row>
    <row r="120" spans="1:20" x14ac:dyDescent="0.15">
      <c r="A120" s="16">
        <v>360118</v>
      </c>
      <c r="B120" s="16" t="s">
        <v>229</v>
      </c>
      <c r="C120" s="16">
        <v>1</v>
      </c>
      <c r="D120" s="16">
        <v>2</v>
      </c>
      <c r="E120" s="20">
        <v>40</v>
      </c>
      <c r="F120" s="19" t="s">
        <v>3967</v>
      </c>
      <c r="G120" t="e">
        <f t="shared" si="2"/>
        <v>#N/A</v>
      </c>
      <c r="H120">
        <v>0.52</v>
      </c>
      <c r="I120">
        <v>165000</v>
      </c>
      <c r="J120" t="s">
        <v>3968</v>
      </c>
      <c r="K120">
        <v>600000</v>
      </c>
      <c r="L120" t="s">
        <v>3969</v>
      </c>
      <c r="M120">
        <v>500000</v>
      </c>
      <c r="N120" t="s">
        <v>3970</v>
      </c>
      <c r="O120">
        <v>20</v>
      </c>
      <c r="P120" t="s">
        <v>3971</v>
      </c>
      <c r="Q120">
        <v>0</v>
      </c>
      <c r="R120" t="s">
        <v>3972</v>
      </c>
      <c r="S120">
        <v>-3500</v>
      </c>
      <c r="T120" s="7" t="str">
        <f t="shared" si="3"/>
        <v>hp_165000;atk_312000;hit_500000;miss_20;cirt_0;cirtSub_-3500</v>
      </c>
    </row>
    <row r="121" spans="1:20" x14ac:dyDescent="0.15">
      <c r="A121" s="16">
        <v>360119</v>
      </c>
      <c r="B121" s="16" t="s">
        <v>229</v>
      </c>
      <c r="C121" s="16">
        <v>1</v>
      </c>
      <c r="D121" s="16">
        <v>2</v>
      </c>
      <c r="E121" s="20">
        <v>40</v>
      </c>
      <c r="F121" s="19" t="s">
        <v>3967</v>
      </c>
      <c r="G121" t="e">
        <f t="shared" si="2"/>
        <v>#N/A</v>
      </c>
      <c r="H121">
        <v>0.52</v>
      </c>
      <c r="I121">
        <v>165000</v>
      </c>
      <c r="J121" t="s">
        <v>3968</v>
      </c>
      <c r="K121">
        <v>600000</v>
      </c>
      <c r="L121" t="s">
        <v>3969</v>
      </c>
      <c r="M121">
        <v>500000</v>
      </c>
      <c r="N121" t="s">
        <v>3970</v>
      </c>
      <c r="O121">
        <v>20</v>
      </c>
      <c r="P121" t="s">
        <v>3971</v>
      </c>
      <c r="Q121">
        <v>0</v>
      </c>
      <c r="R121" t="s">
        <v>3972</v>
      </c>
      <c r="S121">
        <v>-3500</v>
      </c>
      <c r="T121" s="7" t="str">
        <f t="shared" si="3"/>
        <v>hp_165000;atk_312000;hit_500000;miss_20;cirt_0;cirtSub_-3500</v>
      </c>
    </row>
    <row r="122" spans="1:20" x14ac:dyDescent="0.15">
      <c r="A122" s="16">
        <v>360120</v>
      </c>
      <c r="B122" s="16" t="s">
        <v>229</v>
      </c>
      <c r="C122" s="16">
        <v>1</v>
      </c>
      <c r="D122" s="16">
        <v>2</v>
      </c>
      <c r="E122" s="20">
        <v>41</v>
      </c>
      <c r="F122" s="19" t="s">
        <v>3967</v>
      </c>
      <c r="G122" t="e">
        <f t="shared" si="2"/>
        <v>#N/A</v>
      </c>
      <c r="H122">
        <v>0.52</v>
      </c>
      <c r="I122">
        <v>167750</v>
      </c>
      <c r="J122" t="s">
        <v>3968</v>
      </c>
      <c r="K122">
        <v>610000</v>
      </c>
      <c r="L122" t="s">
        <v>3969</v>
      </c>
      <c r="M122">
        <v>500000</v>
      </c>
      <c r="N122" t="s">
        <v>3970</v>
      </c>
      <c r="O122">
        <v>20</v>
      </c>
      <c r="P122" t="s">
        <v>3971</v>
      </c>
      <c r="Q122">
        <v>0</v>
      </c>
      <c r="R122" t="s">
        <v>3972</v>
      </c>
      <c r="S122">
        <v>-3500</v>
      </c>
      <c r="T122" s="7" t="str">
        <f t="shared" si="3"/>
        <v>hp_167750;atk_317200;hit_500000;miss_20;cirt_0;cirtSub_-3500</v>
      </c>
    </row>
    <row r="123" spans="1:20" x14ac:dyDescent="0.15">
      <c r="A123" s="16">
        <v>360121</v>
      </c>
      <c r="B123" s="16" t="s">
        <v>229</v>
      </c>
      <c r="C123" s="16">
        <v>1</v>
      </c>
      <c r="D123" s="16">
        <v>2</v>
      </c>
      <c r="E123" s="20">
        <v>41</v>
      </c>
      <c r="F123" s="19" t="s">
        <v>3967</v>
      </c>
      <c r="G123" t="e">
        <f t="shared" si="2"/>
        <v>#N/A</v>
      </c>
      <c r="H123">
        <v>0.52</v>
      </c>
      <c r="I123">
        <v>167750</v>
      </c>
      <c r="J123" t="s">
        <v>3968</v>
      </c>
      <c r="K123">
        <v>610000</v>
      </c>
      <c r="L123" t="s">
        <v>3969</v>
      </c>
      <c r="M123">
        <v>500000</v>
      </c>
      <c r="N123" t="s">
        <v>3970</v>
      </c>
      <c r="O123">
        <v>20</v>
      </c>
      <c r="P123" t="s">
        <v>3971</v>
      </c>
      <c r="Q123">
        <v>0</v>
      </c>
      <c r="R123" t="s">
        <v>3972</v>
      </c>
      <c r="S123">
        <v>-3500</v>
      </c>
      <c r="T123" s="7" t="str">
        <f t="shared" si="3"/>
        <v>hp_167750;atk_317200;hit_500000;miss_20;cirt_0;cirtSub_-3500</v>
      </c>
    </row>
    <row r="124" spans="1:20" x14ac:dyDescent="0.15">
      <c r="A124" s="16">
        <v>360122</v>
      </c>
      <c r="B124" s="16" t="s">
        <v>229</v>
      </c>
      <c r="C124" s="16">
        <v>1</v>
      </c>
      <c r="D124" s="16">
        <v>2</v>
      </c>
      <c r="E124" s="20">
        <v>41</v>
      </c>
      <c r="F124" s="19" t="s">
        <v>3967</v>
      </c>
      <c r="G124" t="e">
        <f t="shared" si="2"/>
        <v>#N/A</v>
      </c>
      <c r="H124">
        <v>0.52</v>
      </c>
      <c r="I124">
        <v>167750</v>
      </c>
      <c r="J124" t="s">
        <v>3968</v>
      </c>
      <c r="K124">
        <v>610000</v>
      </c>
      <c r="L124" t="s">
        <v>3969</v>
      </c>
      <c r="M124">
        <v>500000</v>
      </c>
      <c r="N124" t="s">
        <v>3970</v>
      </c>
      <c r="O124">
        <v>20</v>
      </c>
      <c r="P124" t="s">
        <v>3971</v>
      </c>
      <c r="Q124">
        <v>0</v>
      </c>
      <c r="R124" t="s">
        <v>3972</v>
      </c>
      <c r="S124">
        <v>-3500</v>
      </c>
      <c r="T124" s="7" t="str">
        <f t="shared" si="3"/>
        <v>hp_167750;atk_317200;hit_500000;miss_20;cirt_0;cirtSub_-3500</v>
      </c>
    </row>
    <row r="125" spans="1:20" x14ac:dyDescent="0.15">
      <c r="A125" s="16">
        <v>360123</v>
      </c>
      <c r="B125" s="16" t="s">
        <v>229</v>
      </c>
      <c r="C125" s="16">
        <v>1</v>
      </c>
      <c r="D125" s="16">
        <v>2</v>
      </c>
      <c r="E125" s="20">
        <v>42</v>
      </c>
      <c r="F125" s="19" t="s">
        <v>3967</v>
      </c>
      <c r="G125">
        <f t="shared" si="2"/>
        <v>131000</v>
      </c>
      <c r="H125">
        <v>0.52</v>
      </c>
      <c r="I125">
        <v>171875</v>
      </c>
      <c r="J125" t="s">
        <v>3968</v>
      </c>
      <c r="K125">
        <v>625000</v>
      </c>
      <c r="L125" t="s">
        <v>3969</v>
      </c>
      <c r="M125">
        <v>500000</v>
      </c>
      <c r="N125" t="s">
        <v>3970</v>
      </c>
      <c r="O125">
        <v>21</v>
      </c>
      <c r="P125" t="s">
        <v>3971</v>
      </c>
      <c r="Q125">
        <v>0</v>
      </c>
      <c r="R125" t="s">
        <v>3972</v>
      </c>
      <c r="S125">
        <v>-3500</v>
      </c>
      <c r="T125" s="7" t="str">
        <f t="shared" si="3"/>
        <v>hp_171875;atk_325000;hit_500000;miss_21;cirt_0;cirtSub_-3500</v>
      </c>
    </row>
    <row r="126" spans="1:20" x14ac:dyDescent="0.15">
      <c r="A126" s="16">
        <v>360124</v>
      </c>
      <c r="B126" s="16" t="s">
        <v>229</v>
      </c>
      <c r="C126" s="16">
        <v>1</v>
      </c>
      <c r="D126" s="16">
        <v>2</v>
      </c>
      <c r="E126" s="20">
        <v>42</v>
      </c>
      <c r="F126" s="19" t="s">
        <v>3967</v>
      </c>
      <c r="G126">
        <f t="shared" si="2"/>
        <v>131000</v>
      </c>
      <c r="H126">
        <v>0.52</v>
      </c>
      <c r="I126">
        <v>171875</v>
      </c>
      <c r="J126" t="s">
        <v>3968</v>
      </c>
      <c r="K126">
        <v>625000</v>
      </c>
      <c r="L126" t="s">
        <v>3969</v>
      </c>
      <c r="M126">
        <v>500000</v>
      </c>
      <c r="N126" t="s">
        <v>3970</v>
      </c>
      <c r="O126">
        <v>21</v>
      </c>
      <c r="P126" t="s">
        <v>3971</v>
      </c>
      <c r="Q126">
        <v>0</v>
      </c>
      <c r="R126" t="s">
        <v>3972</v>
      </c>
      <c r="S126">
        <v>-3500</v>
      </c>
      <c r="T126" s="7" t="str">
        <f t="shared" si="3"/>
        <v>hp_171875;atk_325000;hit_500000;miss_21;cirt_0;cirtSub_-3500</v>
      </c>
    </row>
    <row r="127" spans="1:20" x14ac:dyDescent="0.15">
      <c r="A127" s="16">
        <v>360125</v>
      </c>
      <c r="B127" s="16" t="s">
        <v>229</v>
      </c>
      <c r="C127" s="16">
        <v>1</v>
      </c>
      <c r="D127" s="16">
        <v>2</v>
      </c>
      <c r="E127" s="20">
        <v>42</v>
      </c>
      <c r="F127" s="19" t="s">
        <v>3967</v>
      </c>
      <c r="G127">
        <f t="shared" si="2"/>
        <v>131000</v>
      </c>
      <c r="H127">
        <v>0.52</v>
      </c>
      <c r="I127">
        <v>171875</v>
      </c>
      <c r="J127" t="s">
        <v>3968</v>
      </c>
      <c r="K127">
        <v>625000</v>
      </c>
      <c r="L127" t="s">
        <v>3969</v>
      </c>
      <c r="M127">
        <v>500000</v>
      </c>
      <c r="N127" t="s">
        <v>3970</v>
      </c>
      <c r="O127">
        <v>21</v>
      </c>
      <c r="P127" t="s">
        <v>3971</v>
      </c>
      <c r="Q127">
        <v>0</v>
      </c>
      <c r="R127" t="s">
        <v>3972</v>
      </c>
      <c r="S127">
        <v>-3500</v>
      </c>
      <c r="T127" s="7" t="str">
        <f t="shared" si="3"/>
        <v>hp_171875;atk_325000;hit_500000;miss_21;cirt_0;cirtSub_-3500</v>
      </c>
    </row>
    <row r="128" spans="1:20" x14ac:dyDescent="0.15">
      <c r="A128" s="16">
        <v>360126</v>
      </c>
      <c r="B128" s="16" t="s">
        <v>229</v>
      </c>
      <c r="C128" s="16">
        <v>1</v>
      </c>
      <c r="D128" s="16">
        <v>2</v>
      </c>
      <c r="E128" s="20">
        <v>43</v>
      </c>
      <c r="F128" s="19" t="s">
        <v>3967</v>
      </c>
      <c r="G128" t="e">
        <f t="shared" si="2"/>
        <v>#N/A</v>
      </c>
      <c r="H128">
        <v>0.52</v>
      </c>
      <c r="I128">
        <v>182875</v>
      </c>
      <c r="J128" t="s">
        <v>3968</v>
      </c>
      <c r="K128">
        <v>665000</v>
      </c>
      <c r="L128" t="s">
        <v>3969</v>
      </c>
      <c r="M128">
        <v>500000</v>
      </c>
      <c r="N128" t="s">
        <v>3970</v>
      </c>
      <c r="O128">
        <v>21</v>
      </c>
      <c r="P128" t="s">
        <v>3971</v>
      </c>
      <c r="Q128">
        <v>0</v>
      </c>
      <c r="R128" t="s">
        <v>3972</v>
      </c>
      <c r="S128">
        <v>-3500</v>
      </c>
      <c r="T128" s="7" t="str">
        <f t="shared" si="3"/>
        <v>hp_182875;atk_345800;hit_500000;miss_21;cirt_0;cirtSub_-3500</v>
      </c>
    </row>
    <row r="129" spans="1:20" x14ac:dyDescent="0.15">
      <c r="A129" s="16">
        <v>360127</v>
      </c>
      <c r="B129" s="16" t="s">
        <v>229</v>
      </c>
      <c r="C129" s="16">
        <v>1</v>
      </c>
      <c r="D129" s="16">
        <v>2</v>
      </c>
      <c r="E129" s="20">
        <v>43</v>
      </c>
      <c r="F129" s="19" t="s">
        <v>3967</v>
      </c>
      <c r="G129" t="e">
        <f t="shared" si="2"/>
        <v>#N/A</v>
      </c>
      <c r="H129">
        <v>0.52</v>
      </c>
      <c r="I129">
        <v>182875</v>
      </c>
      <c r="J129" t="s">
        <v>3968</v>
      </c>
      <c r="K129">
        <v>665000</v>
      </c>
      <c r="L129" t="s">
        <v>3969</v>
      </c>
      <c r="M129">
        <v>500000</v>
      </c>
      <c r="N129" t="s">
        <v>3970</v>
      </c>
      <c r="O129">
        <v>21</v>
      </c>
      <c r="P129" t="s">
        <v>3971</v>
      </c>
      <c r="Q129">
        <v>0</v>
      </c>
      <c r="R129" t="s">
        <v>3972</v>
      </c>
      <c r="S129">
        <v>-3500</v>
      </c>
      <c r="T129" s="7" t="str">
        <f t="shared" si="3"/>
        <v>hp_182875;atk_345800;hit_500000;miss_21;cirt_0;cirtSub_-3500</v>
      </c>
    </row>
    <row r="130" spans="1:20" x14ac:dyDescent="0.15">
      <c r="A130" s="16">
        <v>360128</v>
      </c>
      <c r="B130" s="16" t="s">
        <v>229</v>
      </c>
      <c r="C130" s="16">
        <v>1</v>
      </c>
      <c r="D130" s="16">
        <v>2</v>
      </c>
      <c r="E130" s="20">
        <v>43</v>
      </c>
      <c r="F130" s="19" t="s">
        <v>3967</v>
      </c>
      <c r="G130" t="e">
        <f t="shared" si="2"/>
        <v>#N/A</v>
      </c>
      <c r="H130">
        <v>0.52</v>
      </c>
      <c r="I130">
        <v>182875</v>
      </c>
      <c r="J130" t="s">
        <v>3968</v>
      </c>
      <c r="K130">
        <v>665000</v>
      </c>
      <c r="L130" t="s">
        <v>3969</v>
      </c>
      <c r="M130">
        <v>500000</v>
      </c>
      <c r="N130" t="s">
        <v>3970</v>
      </c>
      <c r="O130">
        <v>21</v>
      </c>
      <c r="P130" t="s">
        <v>3971</v>
      </c>
      <c r="Q130">
        <v>0</v>
      </c>
      <c r="R130" t="s">
        <v>3972</v>
      </c>
      <c r="S130">
        <v>-3500</v>
      </c>
      <c r="T130" s="7" t="str">
        <f t="shared" si="3"/>
        <v>hp_182875;atk_345800;hit_500000;miss_21;cirt_0;cirtSub_-3500</v>
      </c>
    </row>
    <row r="131" spans="1:20" x14ac:dyDescent="0.15">
      <c r="A131" s="16">
        <v>360129</v>
      </c>
      <c r="B131" s="16" t="s">
        <v>229</v>
      </c>
      <c r="C131" s="16">
        <v>1</v>
      </c>
      <c r="D131" s="16">
        <v>2</v>
      </c>
      <c r="E131" s="20">
        <v>44</v>
      </c>
      <c r="F131" s="19" t="s">
        <v>3967</v>
      </c>
      <c r="G131" t="e">
        <f t="shared" ref="G131:G194" si="4">VLOOKUP(E131,$E$724:$K$963,7,0)</f>
        <v>#N/A</v>
      </c>
      <c r="H131">
        <v>0.52</v>
      </c>
      <c r="I131">
        <v>191125</v>
      </c>
      <c r="J131" t="s">
        <v>3968</v>
      </c>
      <c r="K131">
        <v>695000</v>
      </c>
      <c r="L131" t="s">
        <v>3969</v>
      </c>
      <c r="M131">
        <v>500000</v>
      </c>
      <c r="N131" t="s">
        <v>3970</v>
      </c>
      <c r="O131">
        <v>22</v>
      </c>
      <c r="P131" t="s">
        <v>3971</v>
      </c>
      <c r="Q131">
        <v>0</v>
      </c>
      <c r="R131" t="s">
        <v>3972</v>
      </c>
      <c r="S131">
        <v>-3500</v>
      </c>
      <c r="T131" s="7" t="str">
        <f t="shared" ref="T131:T194" si="5">F131&amp;"_"&amp;I131&amp;";"&amp;J131&amp;"_"&amp;INT(K131*H131)&amp;";"&amp;L131&amp;"_"&amp;M131&amp;";"&amp;N131&amp;"_"&amp;O131&amp;";"&amp;P131&amp;"_"&amp;Q131&amp;";"&amp;R131&amp;"_"&amp;S131</f>
        <v>hp_191125;atk_361400;hit_500000;miss_22;cirt_0;cirtSub_-3500</v>
      </c>
    </row>
    <row r="132" spans="1:20" x14ac:dyDescent="0.15">
      <c r="A132" s="16">
        <v>360130</v>
      </c>
      <c r="B132" s="16" t="s">
        <v>229</v>
      </c>
      <c r="C132" s="16">
        <v>1</v>
      </c>
      <c r="D132" s="16">
        <v>2</v>
      </c>
      <c r="E132" s="20">
        <v>44</v>
      </c>
      <c r="F132" s="19" t="s">
        <v>3967</v>
      </c>
      <c r="G132" t="e">
        <f t="shared" si="4"/>
        <v>#N/A</v>
      </c>
      <c r="H132">
        <v>0.52</v>
      </c>
      <c r="I132">
        <v>191125</v>
      </c>
      <c r="J132" t="s">
        <v>3968</v>
      </c>
      <c r="K132">
        <v>695000</v>
      </c>
      <c r="L132" t="s">
        <v>3969</v>
      </c>
      <c r="M132">
        <v>500000</v>
      </c>
      <c r="N132" t="s">
        <v>3970</v>
      </c>
      <c r="O132">
        <v>22</v>
      </c>
      <c r="P132" t="s">
        <v>3971</v>
      </c>
      <c r="Q132">
        <v>0</v>
      </c>
      <c r="R132" t="s">
        <v>3972</v>
      </c>
      <c r="S132">
        <v>-3500</v>
      </c>
      <c r="T132" s="7" t="str">
        <f t="shared" si="5"/>
        <v>hp_191125;atk_361400;hit_500000;miss_22;cirt_0;cirtSub_-3500</v>
      </c>
    </row>
    <row r="133" spans="1:20" x14ac:dyDescent="0.15">
      <c r="A133" s="16">
        <v>360131</v>
      </c>
      <c r="B133" s="16" t="s">
        <v>229</v>
      </c>
      <c r="C133" s="16">
        <v>1</v>
      </c>
      <c r="D133" s="16">
        <v>2</v>
      </c>
      <c r="E133" s="20">
        <v>44</v>
      </c>
      <c r="F133" s="19" t="s">
        <v>3967</v>
      </c>
      <c r="G133" t="e">
        <f t="shared" si="4"/>
        <v>#N/A</v>
      </c>
      <c r="H133">
        <v>0.52</v>
      </c>
      <c r="I133">
        <v>191125</v>
      </c>
      <c r="J133" t="s">
        <v>3968</v>
      </c>
      <c r="K133">
        <v>695000</v>
      </c>
      <c r="L133" t="s">
        <v>3969</v>
      </c>
      <c r="M133">
        <v>500000</v>
      </c>
      <c r="N133" t="s">
        <v>3970</v>
      </c>
      <c r="O133">
        <v>22</v>
      </c>
      <c r="P133" t="s">
        <v>3971</v>
      </c>
      <c r="Q133">
        <v>0</v>
      </c>
      <c r="R133" t="s">
        <v>3972</v>
      </c>
      <c r="S133">
        <v>-3500</v>
      </c>
      <c r="T133" s="7" t="str">
        <f t="shared" si="5"/>
        <v>hp_191125;atk_361400;hit_500000;miss_22;cirt_0;cirtSub_-3500</v>
      </c>
    </row>
    <row r="134" spans="1:20" x14ac:dyDescent="0.15">
      <c r="A134" s="16">
        <v>360132</v>
      </c>
      <c r="B134" s="16" t="s">
        <v>229</v>
      </c>
      <c r="C134" s="16">
        <v>1</v>
      </c>
      <c r="D134" s="16">
        <v>2</v>
      </c>
      <c r="E134" s="20">
        <v>45</v>
      </c>
      <c r="F134" s="19" t="s">
        <v>3967</v>
      </c>
      <c r="G134">
        <f t="shared" si="4"/>
        <v>150000</v>
      </c>
      <c r="H134">
        <v>0.52</v>
      </c>
      <c r="I134">
        <v>218764</v>
      </c>
      <c r="J134" t="s">
        <v>3968</v>
      </c>
      <c r="K134">
        <v>795506</v>
      </c>
      <c r="L134" t="s">
        <v>3969</v>
      </c>
      <c r="M134">
        <v>500000</v>
      </c>
      <c r="N134" t="s">
        <v>3970</v>
      </c>
      <c r="O134">
        <v>22</v>
      </c>
      <c r="P134" t="s">
        <v>3971</v>
      </c>
      <c r="Q134">
        <v>0</v>
      </c>
      <c r="R134" t="s">
        <v>3972</v>
      </c>
      <c r="S134">
        <v>-3500</v>
      </c>
      <c r="T134" s="7" t="str">
        <f t="shared" si="5"/>
        <v>hp_218764;atk_413663;hit_500000;miss_22;cirt_0;cirtSub_-3500</v>
      </c>
    </row>
    <row r="135" spans="1:20" x14ac:dyDescent="0.15">
      <c r="A135" s="16">
        <v>360133</v>
      </c>
      <c r="B135" s="16" t="s">
        <v>229</v>
      </c>
      <c r="C135" s="16">
        <v>1</v>
      </c>
      <c r="D135" s="16">
        <v>2</v>
      </c>
      <c r="E135" s="20">
        <v>45</v>
      </c>
      <c r="F135" s="19" t="s">
        <v>3967</v>
      </c>
      <c r="G135">
        <f t="shared" si="4"/>
        <v>150000</v>
      </c>
      <c r="H135">
        <v>0.52</v>
      </c>
      <c r="I135">
        <v>218764</v>
      </c>
      <c r="J135" t="s">
        <v>3968</v>
      </c>
      <c r="K135">
        <v>795506</v>
      </c>
      <c r="L135" t="s">
        <v>3969</v>
      </c>
      <c r="M135">
        <v>500000</v>
      </c>
      <c r="N135" t="s">
        <v>3970</v>
      </c>
      <c r="O135">
        <v>22</v>
      </c>
      <c r="P135" t="s">
        <v>3971</v>
      </c>
      <c r="Q135">
        <v>0</v>
      </c>
      <c r="R135" t="s">
        <v>3972</v>
      </c>
      <c r="S135">
        <v>-3500</v>
      </c>
      <c r="T135" s="7" t="str">
        <f t="shared" si="5"/>
        <v>hp_218764;atk_413663;hit_500000;miss_22;cirt_0;cirtSub_-3500</v>
      </c>
    </row>
    <row r="136" spans="1:20" x14ac:dyDescent="0.15">
      <c r="A136" s="16">
        <v>360134</v>
      </c>
      <c r="B136" s="16" t="s">
        <v>229</v>
      </c>
      <c r="C136" s="16">
        <v>1</v>
      </c>
      <c r="D136" s="16">
        <v>2</v>
      </c>
      <c r="E136" s="20">
        <v>45</v>
      </c>
      <c r="F136" s="19" t="s">
        <v>3967</v>
      </c>
      <c r="G136">
        <f t="shared" si="4"/>
        <v>150000</v>
      </c>
      <c r="H136">
        <v>0.52</v>
      </c>
      <c r="I136">
        <v>218764</v>
      </c>
      <c r="J136" t="s">
        <v>3968</v>
      </c>
      <c r="K136">
        <v>795506</v>
      </c>
      <c r="L136" t="s">
        <v>3969</v>
      </c>
      <c r="M136">
        <v>500000</v>
      </c>
      <c r="N136" t="s">
        <v>3970</v>
      </c>
      <c r="O136">
        <v>22</v>
      </c>
      <c r="P136" t="s">
        <v>3971</v>
      </c>
      <c r="Q136">
        <v>0</v>
      </c>
      <c r="R136" t="s">
        <v>3972</v>
      </c>
      <c r="S136">
        <v>-3500</v>
      </c>
      <c r="T136" s="7" t="str">
        <f t="shared" si="5"/>
        <v>hp_218764;atk_413663;hit_500000;miss_22;cirt_0;cirtSub_-3500</v>
      </c>
    </row>
    <row r="137" spans="1:20" x14ac:dyDescent="0.15">
      <c r="A137" s="16">
        <v>360135</v>
      </c>
      <c r="B137" s="16" t="s">
        <v>229</v>
      </c>
      <c r="C137" s="16">
        <v>1</v>
      </c>
      <c r="D137" s="16">
        <v>2</v>
      </c>
      <c r="E137" s="20">
        <v>46</v>
      </c>
      <c r="F137" s="19" t="s">
        <v>3967</v>
      </c>
      <c r="G137" t="e">
        <f t="shared" si="4"/>
        <v>#N/A</v>
      </c>
      <c r="H137">
        <v>0.52</v>
      </c>
      <c r="I137">
        <v>237058</v>
      </c>
      <c r="J137" t="s">
        <v>3968</v>
      </c>
      <c r="K137">
        <v>862030</v>
      </c>
      <c r="L137" t="s">
        <v>3969</v>
      </c>
      <c r="M137">
        <v>500000</v>
      </c>
      <c r="N137" t="s">
        <v>3970</v>
      </c>
      <c r="O137">
        <v>23</v>
      </c>
      <c r="P137" t="s">
        <v>3971</v>
      </c>
      <c r="Q137">
        <v>0</v>
      </c>
      <c r="R137" t="s">
        <v>3972</v>
      </c>
      <c r="S137">
        <v>-3500</v>
      </c>
      <c r="T137" s="7" t="str">
        <f t="shared" si="5"/>
        <v>hp_237058;atk_448255;hit_500000;miss_23;cirt_0;cirtSub_-3500</v>
      </c>
    </row>
    <row r="138" spans="1:20" x14ac:dyDescent="0.15">
      <c r="A138" s="16">
        <v>360136</v>
      </c>
      <c r="B138" s="16" t="s">
        <v>229</v>
      </c>
      <c r="C138" s="16">
        <v>1</v>
      </c>
      <c r="D138" s="16">
        <v>2</v>
      </c>
      <c r="E138" s="20">
        <v>46</v>
      </c>
      <c r="F138" s="19" t="s">
        <v>3967</v>
      </c>
      <c r="G138" t="e">
        <f t="shared" si="4"/>
        <v>#N/A</v>
      </c>
      <c r="H138">
        <v>0.52</v>
      </c>
      <c r="I138">
        <v>237058</v>
      </c>
      <c r="J138" t="s">
        <v>3968</v>
      </c>
      <c r="K138">
        <v>862030</v>
      </c>
      <c r="L138" t="s">
        <v>3969</v>
      </c>
      <c r="M138">
        <v>500000</v>
      </c>
      <c r="N138" t="s">
        <v>3970</v>
      </c>
      <c r="O138">
        <v>23</v>
      </c>
      <c r="P138" t="s">
        <v>3971</v>
      </c>
      <c r="Q138">
        <v>0</v>
      </c>
      <c r="R138" t="s">
        <v>3972</v>
      </c>
      <c r="S138">
        <v>-3500</v>
      </c>
      <c r="T138" s="7" t="str">
        <f t="shared" si="5"/>
        <v>hp_237058;atk_448255;hit_500000;miss_23;cirt_0;cirtSub_-3500</v>
      </c>
    </row>
    <row r="139" spans="1:20" x14ac:dyDescent="0.15">
      <c r="A139" s="16">
        <v>360137</v>
      </c>
      <c r="B139" s="16" t="s">
        <v>229</v>
      </c>
      <c r="C139" s="16">
        <v>1</v>
      </c>
      <c r="D139" s="16">
        <v>2</v>
      </c>
      <c r="E139" s="20">
        <v>46</v>
      </c>
      <c r="F139" s="19" t="s">
        <v>3967</v>
      </c>
      <c r="G139" t="e">
        <f t="shared" si="4"/>
        <v>#N/A</v>
      </c>
      <c r="H139">
        <v>0.52</v>
      </c>
      <c r="I139">
        <v>237058</v>
      </c>
      <c r="J139" t="s">
        <v>3968</v>
      </c>
      <c r="K139">
        <v>862030</v>
      </c>
      <c r="L139" t="s">
        <v>3969</v>
      </c>
      <c r="M139">
        <v>500000</v>
      </c>
      <c r="N139" t="s">
        <v>3970</v>
      </c>
      <c r="O139">
        <v>23</v>
      </c>
      <c r="P139" t="s">
        <v>3971</v>
      </c>
      <c r="Q139">
        <v>0</v>
      </c>
      <c r="R139" t="s">
        <v>3972</v>
      </c>
      <c r="S139">
        <v>-3500</v>
      </c>
      <c r="T139" s="7" t="str">
        <f t="shared" si="5"/>
        <v>hp_237058;atk_448255;hit_500000;miss_23;cirt_0;cirtSub_-3500</v>
      </c>
    </row>
    <row r="140" spans="1:20" x14ac:dyDescent="0.15">
      <c r="A140" s="16">
        <v>360138</v>
      </c>
      <c r="B140" s="16" t="s">
        <v>229</v>
      </c>
      <c r="C140" s="16">
        <v>1</v>
      </c>
      <c r="D140" s="16">
        <v>2</v>
      </c>
      <c r="E140" s="20">
        <v>47</v>
      </c>
      <c r="F140" s="19" t="s">
        <v>3967</v>
      </c>
      <c r="G140" t="e">
        <f t="shared" si="4"/>
        <v>#N/A</v>
      </c>
      <c r="H140">
        <v>0.52</v>
      </c>
      <c r="I140">
        <v>255352</v>
      </c>
      <c r="J140" t="s">
        <v>3968</v>
      </c>
      <c r="K140">
        <v>928554</v>
      </c>
      <c r="L140" t="s">
        <v>3969</v>
      </c>
      <c r="M140">
        <v>500000</v>
      </c>
      <c r="N140" t="s">
        <v>3970</v>
      </c>
      <c r="O140">
        <v>23</v>
      </c>
      <c r="P140" t="s">
        <v>3971</v>
      </c>
      <c r="Q140">
        <v>0</v>
      </c>
      <c r="R140" t="s">
        <v>3972</v>
      </c>
      <c r="S140">
        <v>-3500</v>
      </c>
      <c r="T140" s="7" t="str">
        <f t="shared" si="5"/>
        <v>hp_255352;atk_482848;hit_500000;miss_23;cirt_0;cirtSub_-3500</v>
      </c>
    </row>
    <row r="141" spans="1:20" x14ac:dyDescent="0.15">
      <c r="A141" s="16">
        <v>360139</v>
      </c>
      <c r="B141" s="16" t="s">
        <v>229</v>
      </c>
      <c r="C141" s="16">
        <v>1</v>
      </c>
      <c r="D141" s="16">
        <v>2</v>
      </c>
      <c r="E141" s="20">
        <v>47</v>
      </c>
      <c r="F141" s="19" t="s">
        <v>3967</v>
      </c>
      <c r="G141" t="e">
        <f t="shared" si="4"/>
        <v>#N/A</v>
      </c>
      <c r="H141">
        <v>0.52</v>
      </c>
      <c r="I141">
        <v>255352</v>
      </c>
      <c r="J141" t="s">
        <v>3968</v>
      </c>
      <c r="K141">
        <v>928554</v>
      </c>
      <c r="L141" t="s">
        <v>3969</v>
      </c>
      <c r="M141">
        <v>500000</v>
      </c>
      <c r="N141" t="s">
        <v>3970</v>
      </c>
      <c r="O141">
        <v>23</v>
      </c>
      <c r="P141" t="s">
        <v>3971</v>
      </c>
      <c r="Q141">
        <v>0</v>
      </c>
      <c r="R141" t="s">
        <v>3972</v>
      </c>
      <c r="S141">
        <v>-3500</v>
      </c>
      <c r="T141" s="7" t="str">
        <f t="shared" si="5"/>
        <v>hp_255352;atk_482848;hit_500000;miss_23;cirt_0;cirtSub_-3500</v>
      </c>
    </row>
    <row r="142" spans="1:20" x14ac:dyDescent="0.15">
      <c r="A142" s="16">
        <v>360140</v>
      </c>
      <c r="B142" s="16" t="s">
        <v>229</v>
      </c>
      <c r="C142" s="16">
        <v>1</v>
      </c>
      <c r="D142" s="16">
        <v>2</v>
      </c>
      <c r="E142" s="20">
        <v>47</v>
      </c>
      <c r="F142" s="19" t="s">
        <v>3967</v>
      </c>
      <c r="G142" t="e">
        <f t="shared" si="4"/>
        <v>#N/A</v>
      </c>
      <c r="H142">
        <v>0.52</v>
      </c>
      <c r="I142">
        <v>255352</v>
      </c>
      <c r="J142" t="s">
        <v>3968</v>
      </c>
      <c r="K142">
        <v>928554</v>
      </c>
      <c r="L142" t="s">
        <v>3969</v>
      </c>
      <c r="M142">
        <v>500000</v>
      </c>
      <c r="N142" t="s">
        <v>3970</v>
      </c>
      <c r="O142">
        <v>23</v>
      </c>
      <c r="P142" t="s">
        <v>3971</v>
      </c>
      <c r="Q142">
        <v>0</v>
      </c>
      <c r="R142" t="s">
        <v>3972</v>
      </c>
      <c r="S142">
        <v>-3500</v>
      </c>
      <c r="T142" s="7" t="str">
        <f t="shared" si="5"/>
        <v>hp_255352;atk_482848;hit_500000;miss_23;cirt_0;cirtSub_-3500</v>
      </c>
    </row>
    <row r="143" spans="1:20" x14ac:dyDescent="0.15">
      <c r="A143" s="16">
        <v>360141</v>
      </c>
      <c r="B143" s="16" t="s">
        <v>229</v>
      </c>
      <c r="C143" s="16">
        <v>1</v>
      </c>
      <c r="D143" s="16">
        <v>2</v>
      </c>
      <c r="E143" s="20">
        <v>48</v>
      </c>
      <c r="F143" s="19" t="s">
        <v>3967</v>
      </c>
      <c r="G143">
        <f t="shared" si="4"/>
        <v>155000</v>
      </c>
      <c r="H143">
        <v>0.52</v>
      </c>
      <c r="I143">
        <v>273646</v>
      </c>
      <c r="J143" t="s">
        <v>3968</v>
      </c>
      <c r="K143">
        <v>995078</v>
      </c>
      <c r="L143" t="s">
        <v>3969</v>
      </c>
      <c r="M143">
        <v>500000</v>
      </c>
      <c r="N143" t="s">
        <v>3970</v>
      </c>
      <c r="O143">
        <v>24</v>
      </c>
      <c r="P143" t="s">
        <v>3971</v>
      </c>
      <c r="Q143">
        <v>0</v>
      </c>
      <c r="R143" t="s">
        <v>3972</v>
      </c>
      <c r="S143">
        <v>-3500</v>
      </c>
      <c r="T143" s="7" t="str">
        <f t="shared" si="5"/>
        <v>hp_273646;atk_517440;hit_500000;miss_24;cirt_0;cirtSub_-3500</v>
      </c>
    </row>
    <row r="144" spans="1:20" x14ac:dyDescent="0.15">
      <c r="A144" s="16">
        <v>360142</v>
      </c>
      <c r="B144" s="16" t="s">
        <v>229</v>
      </c>
      <c r="C144" s="16">
        <v>1</v>
      </c>
      <c r="D144" s="16">
        <v>2</v>
      </c>
      <c r="E144" s="20">
        <v>48</v>
      </c>
      <c r="F144" s="19" t="s">
        <v>3967</v>
      </c>
      <c r="G144">
        <f t="shared" si="4"/>
        <v>155000</v>
      </c>
      <c r="H144">
        <v>0.52</v>
      </c>
      <c r="I144">
        <v>273646</v>
      </c>
      <c r="J144" t="s">
        <v>3968</v>
      </c>
      <c r="K144">
        <v>995078</v>
      </c>
      <c r="L144" t="s">
        <v>3969</v>
      </c>
      <c r="M144">
        <v>500000</v>
      </c>
      <c r="N144" t="s">
        <v>3970</v>
      </c>
      <c r="O144">
        <v>24</v>
      </c>
      <c r="P144" t="s">
        <v>3971</v>
      </c>
      <c r="Q144">
        <v>0</v>
      </c>
      <c r="R144" t="s">
        <v>3972</v>
      </c>
      <c r="S144">
        <v>-3500</v>
      </c>
      <c r="T144" s="7" t="str">
        <f t="shared" si="5"/>
        <v>hp_273646;atk_517440;hit_500000;miss_24;cirt_0;cirtSub_-3500</v>
      </c>
    </row>
    <row r="145" spans="1:20" x14ac:dyDescent="0.15">
      <c r="A145" s="16">
        <v>360143</v>
      </c>
      <c r="B145" s="16" t="s">
        <v>229</v>
      </c>
      <c r="C145" s="16">
        <v>1</v>
      </c>
      <c r="D145" s="16">
        <v>2</v>
      </c>
      <c r="E145" s="20">
        <v>48</v>
      </c>
      <c r="F145" s="19" t="s">
        <v>3967</v>
      </c>
      <c r="G145">
        <f t="shared" si="4"/>
        <v>155000</v>
      </c>
      <c r="H145">
        <v>0.52</v>
      </c>
      <c r="I145">
        <v>273646</v>
      </c>
      <c r="J145" t="s">
        <v>3968</v>
      </c>
      <c r="K145">
        <v>995078</v>
      </c>
      <c r="L145" t="s">
        <v>3969</v>
      </c>
      <c r="M145">
        <v>500000</v>
      </c>
      <c r="N145" t="s">
        <v>3970</v>
      </c>
      <c r="O145">
        <v>24</v>
      </c>
      <c r="P145" t="s">
        <v>3971</v>
      </c>
      <c r="Q145">
        <v>0</v>
      </c>
      <c r="R145" t="s">
        <v>3972</v>
      </c>
      <c r="S145">
        <v>-3500</v>
      </c>
      <c r="T145" s="7" t="str">
        <f t="shared" si="5"/>
        <v>hp_273646;atk_517440;hit_500000;miss_24;cirt_0;cirtSub_-3500</v>
      </c>
    </row>
    <row r="146" spans="1:20" x14ac:dyDescent="0.15">
      <c r="A146" s="16">
        <v>360144</v>
      </c>
      <c r="B146" s="16" t="s">
        <v>229</v>
      </c>
      <c r="C146" s="16">
        <v>1</v>
      </c>
      <c r="D146" s="16">
        <v>2</v>
      </c>
      <c r="E146" s="20">
        <v>49</v>
      </c>
      <c r="F146" s="19" t="s">
        <v>3967</v>
      </c>
      <c r="G146" t="e">
        <f t="shared" si="4"/>
        <v>#N/A</v>
      </c>
      <c r="H146">
        <v>0.52</v>
      </c>
      <c r="I146">
        <v>291940</v>
      </c>
      <c r="J146" t="s">
        <v>3968</v>
      </c>
      <c r="K146">
        <v>1061601</v>
      </c>
      <c r="L146" t="s">
        <v>3969</v>
      </c>
      <c r="M146">
        <v>500000</v>
      </c>
      <c r="N146" t="s">
        <v>3970</v>
      </c>
      <c r="O146">
        <v>24</v>
      </c>
      <c r="P146" t="s">
        <v>3971</v>
      </c>
      <c r="Q146">
        <v>0</v>
      </c>
      <c r="R146" t="s">
        <v>3972</v>
      </c>
      <c r="S146">
        <v>-3500</v>
      </c>
      <c r="T146" s="7" t="str">
        <f t="shared" si="5"/>
        <v>hp_291940;atk_552032;hit_500000;miss_24;cirt_0;cirtSub_-3500</v>
      </c>
    </row>
    <row r="147" spans="1:20" x14ac:dyDescent="0.15">
      <c r="A147" s="16">
        <v>360145</v>
      </c>
      <c r="B147" s="16" t="s">
        <v>229</v>
      </c>
      <c r="C147" s="16">
        <v>1</v>
      </c>
      <c r="D147" s="16">
        <v>2</v>
      </c>
      <c r="E147" s="20">
        <v>49</v>
      </c>
      <c r="F147" s="19" t="s">
        <v>3967</v>
      </c>
      <c r="G147" t="e">
        <f t="shared" si="4"/>
        <v>#N/A</v>
      </c>
      <c r="H147">
        <v>0.52</v>
      </c>
      <c r="I147">
        <v>291940</v>
      </c>
      <c r="J147" t="s">
        <v>3968</v>
      </c>
      <c r="K147">
        <v>1061601</v>
      </c>
      <c r="L147" t="s">
        <v>3969</v>
      </c>
      <c r="M147">
        <v>500000</v>
      </c>
      <c r="N147" t="s">
        <v>3970</v>
      </c>
      <c r="O147">
        <v>24</v>
      </c>
      <c r="P147" t="s">
        <v>3971</v>
      </c>
      <c r="Q147">
        <v>0</v>
      </c>
      <c r="R147" t="s">
        <v>3972</v>
      </c>
      <c r="S147">
        <v>-3500</v>
      </c>
      <c r="T147" s="7" t="str">
        <f t="shared" si="5"/>
        <v>hp_291940;atk_552032;hit_500000;miss_24;cirt_0;cirtSub_-3500</v>
      </c>
    </row>
    <row r="148" spans="1:20" x14ac:dyDescent="0.15">
      <c r="A148" s="16">
        <v>360146</v>
      </c>
      <c r="B148" s="16" t="s">
        <v>229</v>
      </c>
      <c r="C148" s="16">
        <v>1</v>
      </c>
      <c r="D148" s="16">
        <v>2</v>
      </c>
      <c r="E148" s="20">
        <v>49</v>
      </c>
      <c r="F148" s="19" t="s">
        <v>3967</v>
      </c>
      <c r="G148" t="e">
        <f t="shared" si="4"/>
        <v>#N/A</v>
      </c>
      <c r="H148">
        <v>0.52</v>
      </c>
      <c r="I148">
        <v>291940</v>
      </c>
      <c r="J148" t="s">
        <v>3968</v>
      </c>
      <c r="K148">
        <v>1061601</v>
      </c>
      <c r="L148" t="s">
        <v>3969</v>
      </c>
      <c r="M148">
        <v>500000</v>
      </c>
      <c r="N148" t="s">
        <v>3970</v>
      </c>
      <c r="O148">
        <v>24</v>
      </c>
      <c r="P148" t="s">
        <v>3971</v>
      </c>
      <c r="Q148">
        <v>0</v>
      </c>
      <c r="R148" t="s">
        <v>3972</v>
      </c>
      <c r="S148">
        <v>-3500</v>
      </c>
      <c r="T148" s="7" t="str">
        <f t="shared" si="5"/>
        <v>hp_291940;atk_552032;hit_500000;miss_24;cirt_0;cirtSub_-3500</v>
      </c>
    </row>
    <row r="149" spans="1:20" x14ac:dyDescent="0.15">
      <c r="A149" s="16">
        <v>360147</v>
      </c>
      <c r="B149" s="16" t="s">
        <v>229</v>
      </c>
      <c r="C149" s="16">
        <v>1</v>
      </c>
      <c r="D149" s="16">
        <v>2</v>
      </c>
      <c r="E149" s="20">
        <v>50</v>
      </c>
      <c r="F149" s="19" t="s">
        <v>3967</v>
      </c>
      <c r="G149" t="e">
        <f t="shared" si="4"/>
        <v>#N/A</v>
      </c>
      <c r="H149">
        <v>0.52</v>
      </c>
      <c r="I149">
        <v>310234</v>
      </c>
      <c r="J149" t="s">
        <v>3968</v>
      </c>
      <c r="K149">
        <v>1128125</v>
      </c>
      <c r="L149" t="s">
        <v>3969</v>
      </c>
      <c r="M149">
        <v>500000</v>
      </c>
      <c r="N149" t="s">
        <v>3970</v>
      </c>
      <c r="O149">
        <v>25</v>
      </c>
      <c r="P149" t="s">
        <v>3971</v>
      </c>
      <c r="Q149">
        <v>0</v>
      </c>
      <c r="R149" t="s">
        <v>3972</v>
      </c>
      <c r="S149">
        <v>-3500</v>
      </c>
      <c r="T149" s="7" t="str">
        <f t="shared" si="5"/>
        <v>hp_310234;atk_586625;hit_500000;miss_25;cirt_0;cirtSub_-3500</v>
      </c>
    </row>
    <row r="150" spans="1:20" x14ac:dyDescent="0.15">
      <c r="A150" s="16">
        <v>360148</v>
      </c>
      <c r="B150" s="16" t="s">
        <v>229</v>
      </c>
      <c r="C150" s="16">
        <v>1</v>
      </c>
      <c r="D150" s="16">
        <v>2</v>
      </c>
      <c r="E150" s="20">
        <v>50</v>
      </c>
      <c r="F150" s="19" t="s">
        <v>3967</v>
      </c>
      <c r="G150" t="e">
        <f t="shared" si="4"/>
        <v>#N/A</v>
      </c>
      <c r="H150">
        <v>0.52</v>
      </c>
      <c r="I150">
        <v>310234</v>
      </c>
      <c r="J150" t="s">
        <v>3968</v>
      </c>
      <c r="K150">
        <v>1128125</v>
      </c>
      <c r="L150" t="s">
        <v>3969</v>
      </c>
      <c r="M150">
        <v>500000</v>
      </c>
      <c r="N150" t="s">
        <v>3970</v>
      </c>
      <c r="O150">
        <v>25</v>
      </c>
      <c r="P150" t="s">
        <v>3971</v>
      </c>
      <c r="Q150">
        <v>0</v>
      </c>
      <c r="R150" t="s">
        <v>3972</v>
      </c>
      <c r="S150">
        <v>-3500</v>
      </c>
      <c r="T150" s="7" t="str">
        <f t="shared" si="5"/>
        <v>hp_310234;atk_586625;hit_500000;miss_25;cirt_0;cirtSub_-3500</v>
      </c>
    </row>
    <row r="151" spans="1:20" x14ac:dyDescent="0.15">
      <c r="A151" s="16">
        <v>360149</v>
      </c>
      <c r="B151" s="16" t="s">
        <v>229</v>
      </c>
      <c r="C151" s="16">
        <v>1</v>
      </c>
      <c r="D151" s="16">
        <v>2</v>
      </c>
      <c r="E151" s="20">
        <v>50</v>
      </c>
      <c r="F151" s="19" t="s">
        <v>3967</v>
      </c>
      <c r="G151" t="e">
        <f t="shared" si="4"/>
        <v>#N/A</v>
      </c>
      <c r="H151">
        <v>0.52</v>
      </c>
      <c r="I151">
        <v>310234</v>
      </c>
      <c r="J151" t="s">
        <v>3968</v>
      </c>
      <c r="K151">
        <v>1128125</v>
      </c>
      <c r="L151" t="s">
        <v>3969</v>
      </c>
      <c r="M151">
        <v>500000</v>
      </c>
      <c r="N151" t="s">
        <v>3970</v>
      </c>
      <c r="O151">
        <v>25</v>
      </c>
      <c r="P151" t="s">
        <v>3971</v>
      </c>
      <c r="Q151">
        <v>0</v>
      </c>
      <c r="R151" t="s">
        <v>3972</v>
      </c>
      <c r="S151">
        <v>-3500</v>
      </c>
      <c r="T151" s="7" t="str">
        <f t="shared" si="5"/>
        <v>hp_310234;atk_586625;hit_500000;miss_25;cirt_0;cirtSub_-3500</v>
      </c>
    </row>
    <row r="152" spans="1:20" x14ac:dyDescent="0.15">
      <c r="A152" s="16">
        <v>360150</v>
      </c>
      <c r="B152" s="16" t="s">
        <v>229</v>
      </c>
      <c r="C152" s="16">
        <v>1</v>
      </c>
      <c r="D152" s="16">
        <v>2</v>
      </c>
      <c r="E152" s="20">
        <v>51</v>
      </c>
      <c r="F152" s="19" t="s">
        <v>3967</v>
      </c>
      <c r="G152">
        <f t="shared" si="4"/>
        <v>165000</v>
      </c>
      <c r="H152">
        <v>0.52</v>
      </c>
      <c r="I152">
        <v>328528</v>
      </c>
      <c r="J152" t="s">
        <v>3968</v>
      </c>
      <c r="K152">
        <v>1194649</v>
      </c>
      <c r="L152" t="s">
        <v>3969</v>
      </c>
      <c r="M152">
        <v>500000</v>
      </c>
      <c r="N152" t="s">
        <v>3970</v>
      </c>
      <c r="O152">
        <v>25</v>
      </c>
      <c r="P152" t="s">
        <v>3971</v>
      </c>
      <c r="Q152">
        <v>0</v>
      </c>
      <c r="R152" t="s">
        <v>3972</v>
      </c>
      <c r="S152">
        <v>-3500</v>
      </c>
      <c r="T152" s="7" t="str">
        <f t="shared" si="5"/>
        <v>hp_328528;atk_621217;hit_500000;miss_25;cirt_0;cirtSub_-3500</v>
      </c>
    </row>
    <row r="153" spans="1:20" x14ac:dyDescent="0.15">
      <c r="A153" s="16">
        <v>360151</v>
      </c>
      <c r="B153" s="16" t="s">
        <v>229</v>
      </c>
      <c r="C153" s="16">
        <v>1</v>
      </c>
      <c r="D153" s="16">
        <v>2</v>
      </c>
      <c r="E153" s="20">
        <v>51</v>
      </c>
      <c r="F153" s="19" t="s">
        <v>3967</v>
      </c>
      <c r="G153">
        <f t="shared" si="4"/>
        <v>165000</v>
      </c>
      <c r="H153">
        <v>0.52</v>
      </c>
      <c r="I153">
        <v>328528</v>
      </c>
      <c r="J153" t="s">
        <v>3968</v>
      </c>
      <c r="K153">
        <v>1194649</v>
      </c>
      <c r="L153" t="s">
        <v>3969</v>
      </c>
      <c r="M153">
        <v>500000</v>
      </c>
      <c r="N153" t="s">
        <v>3970</v>
      </c>
      <c r="O153">
        <v>25</v>
      </c>
      <c r="P153" t="s">
        <v>3971</v>
      </c>
      <c r="Q153">
        <v>0</v>
      </c>
      <c r="R153" t="s">
        <v>3972</v>
      </c>
      <c r="S153">
        <v>-3500</v>
      </c>
      <c r="T153" s="7" t="str">
        <f t="shared" si="5"/>
        <v>hp_328528;atk_621217;hit_500000;miss_25;cirt_0;cirtSub_-3500</v>
      </c>
    </row>
    <row r="154" spans="1:20" x14ac:dyDescent="0.15">
      <c r="A154" s="16">
        <v>360152</v>
      </c>
      <c r="B154" s="16" t="s">
        <v>229</v>
      </c>
      <c r="C154" s="16">
        <v>1</v>
      </c>
      <c r="D154" s="16">
        <v>2</v>
      </c>
      <c r="E154" s="20">
        <v>51</v>
      </c>
      <c r="F154" s="19" t="s">
        <v>3967</v>
      </c>
      <c r="G154">
        <f t="shared" si="4"/>
        <v>165000</v>
      </c>
      <c r="H154">
        <v>0.52</v>
      </c>
      <c r="I154">
        <v>328528</v>
      </c>
      <c r="J154" t="s">
        <v>3968</v>
      </c>
      <c r="K154">
        <v>1194649</v>
      </c>
      <c r="L154" t="s">
        <v>3969</v>
      </c>
      <c r="M154">
        <v>500000</v>
      </c>
      <c r="N154" t="s">
        <v>3970</v>
      </c>
      <c r="O154">
        <v>25</v>
      </c>
      <c r="P154" t="s">
        <v>3971</v>
      </c>
      <c r="Q154">
        <v>0</v>
      </c>
      <c r="R154" t="s">
        <v>3972</v>
      </c>
      <c r="S154">
        <v>-3500</v>
      </c>
      <c r="T154" s="7" t="str">
        <f t="shared" si="5"/>
        <v>hp_328528;atk_621217;hit_500000;miss_25;cirt_0;cirtSub_-3500</v>
      </c>
    </row>
    <row r="155" spans="1:20" x14ac:dyDescent="0.15">
      <c r="A155" s="16">
        <v>360153</v>
      </c>
      <c r="B155" s="16" t="s">
        <v>229</v>
      </c>
      <c r="C155" s="16">
        <v>1</v>
      </c>
      <c r="D155" s="16">
        <v>2</v>
      </c>
      <c r="E155" s="20">
        <v>52</v>
      </c>
      <c r="F155" s="19" t="s">
        <v>3967</v>
      </c>
      <c r="G155" t="e">
        <f t="shared" si="4"/>
        <v>#N/A</v>
      </c>
      <c r="H155">
        <v>0.52</v>
      </c>
      <c r="I155">
        <v>346822</v>
      </c>
      <c r="J155" t="s">
        <v>3968</v>
      </c>
      <c r="K155">
        <v>1261173</v>
      </c>
      <c r="L155" t="s">
        <v>3969</v>
      </c>
      <c r="M155">
        <v>500000</v>
      </c>
      <c r="N155" t="s">
        <v>3970</v>
      </c>
      <c r="O155">
        <v>26</v>
      </c>
      <c r="P155" t="s">
        <v>3971</v>
      </c>
      <c r="Q155">
        <v>0</v>
      </c>
      <c r="R155" t="s">
        <v>3972</v>
      </c>
      <c r="S155">
        <v>-3500</v>
      </c>
      <c r="T155" s="7" t="str">
        <f t="shared" si="5"/>
        <v>hp_346822;atk_655809;hit_500000;miss_26;cirt_0;cirtSub_-3500</v>
      </c>
    </row>
    <row r="156" spans="1:20" x14ac:dyDescent="0.15">
      <c r="A156" s="16">
        <v>360154</v>
      </c>
      <c r="B156" s="16" t="s">
        <v>229</v>
      </c>
      <c r="C156" s="16">
        <v>1</v>
      </c>
      <c r="D156" s="16">
        <v>2</v>
      </c>
      <c r="E156" s="20">
        <v>52</v>
      </c>
      <c r="F156" s="19" t="s">
        <v>3967</v>
      </c>
      <c r="G156" t="e">
        <f t="shared" si="4"/>
        <v>#N/A</v>
      </c>
      <c r="H156">
        <v>0.52</v>
      </c>
      <c r="I156">
        <v>346822</v>
      </c>
      <c r="J156" t="s">
        <v>3968</v>
      </c>
      <c r="K156">
        <v>1261173</v>
      </c>
      <c r="L156" t="s">
        <v>3969</v>
      </c>
      <c r="M156">
        <v>500000</v>
      </c>
      <c r="N156" t="s">
        <v>3970</v>
      </c>
      <c r="O156">
        <v>26</v>
      </c>
      <c r="P156" t="s">
        <v>3971</v>
      </c>
      <c r="Q156">
        <v>0</v>
      </c>
      <c r="R156" t="s">
        <v>3972</v>
      </c>
      <c r="S156">
        <v>-3500</v>
      </c>
      <c r="T156" s="7" t="str">
        <f t="shared" si="5"/>
        <v>hp_346822;atk_655809;hit_500000;miss_26;cirt_0;cirtSub_-3500</v>
      </c>
    </row>
    <row r="157" spans="1:20" x14ac:dyDescent="0.15">
      <c r="A157" s="16">
        <v>360155</v>
      </c>
      <c r="B157" s="16" t="s">
        <v>229</v>
      </c>
      <c r="C157" s="16">
        <v>1</v>
      </c>
      <c r="D157" s="16">
        <v>2</v>
      </c>
      <c r="E157" s="20">
        <v>52</v>
      </c>
      <c r="F157" s="19" t="s">
        <v>3967</v>
      </c>
      <c r="G157" t="e">
        <f t="shared" si="4"/>
        <v>#N/A</v>
      </c>
      <c r="H157">
        <v>0.52</v>
      </c>
      <c r="I157">
        <v>346822</v>
      </c>
      <c r="J157" t="s">
        <v>3968</v>
      </c>
      <c r="K157">
        <v>1261173</v>
      </c>
      <c r="L157" t="s">
        <v>3969</v>
      </c>
      <c r="M157">
        <v>500000</v>
      </c>
      <c r="N157" t="s">
        <v>3970</v>
      </c>
      <c r="O157">
        <v>26</v>
      </c>
      <c r="P157" t="s">
        <v>3971</v>
      </c>
      <c r="Q157">
        <v>0</v>
      </c>
      <c r="R157" t="s">
        <v>3972</v>
      </c>
      <c r="S157">
        <v>-3500</v>
      </c>
      <c r="T157" s="7" t="str">
        <f t="shared" si="5"/>
        <v>hp_346822;atk_655809;hit_500000;miss_26;cirt_0;cirtSub_-3500</v>
      </c>
    </row>
    <row r="158" spans="1:20" x14ac:dyDescent="0.15">
      <c r="A158" s="16">
        <v>360156</v>
      </c>
      <c r="B158" s="16" t="s">
        <v>229</v>
      </c>
      <c r="C158" s="16">
        <v>1</v>
      </c>
      <c r="D158" s="16">
        <v>2</v>
      </c>
      <c r="E158" s="20">
        <v>53</v>
      </c>
      <c r="F158" s="19" t="s">
        <v>3967</v>
      </c>
      <c r="G158" t="e">
        <f t="shared" si="4"/>
        <v>#N/A</v>
      </c>
      <c r="H158">
        <v>0.52</v>
      </c>
      <c r="I158">
        <v>365116</v>
      </c>
      <c r="J158" t="s">
        <v>3968</v>
      </c>
      <c r="K158">
        <v>1327696</v>
      </c>
      <c r="L158" t="s">
        <v>3969</v>
      </c>
      <c r="M158">
        <v>500000</v>
      </c>
      <c r="N158" t="s">
        <v>3970</v>
      </c>
      <c r="O158">
        <v>26</v>
      </c>
      <c r="P158" t="s">
        <v>3971</v>
      </c>
      <c r="Q158">
        <v>0</v>
      </c>
      <c r="R158" t="s">
        <v>3972</v>
      </c>
      <c r="S158">
        <v>-3500</v>
      </c>
      <c r="T158" s="7" t="str">
        <f t="shared" si="5"/>
        <v>hp_365116;atk_690401;hit_500000;miss_26;cirt_0;cirtSub_-3500</v>
      </c>
    </row>
    <row r="159" spans="1:20" x14ac:dyDescent="0.15">
      <c r="A159" s="16">
        <v>360157</v>
      </c>
      <c r="B159" s="16" t="s">
        <v>229</v>
      </c>
      <c r="C159" s="16">
        <v>1</v>
      </c>
      <c r="D159" s="16">
        <v>2</v>
      </c>
      <c r="E159" s="20">
        <v>53</v>
      </c>
      <c r="F159" s="19" t="s">
        <v>3967</v>
      </c>
      <c r="G159" t="e">
        <f t="shared" si="4"/>
        <v>#N/A</v>
      </c>
      <c r="H159">
        <v>0.52</v>
      </c>
      <c r="I159">
        <v>365116</v>
      </c>
      <c r="J159" t="s">
        <v>3968</v>
      </c>
      <c r="K159">
        <v>1327696</v>
      </c>
      <c r="L159" t="s">
        <v>3969</v>
      </c>
      <c r="M159">
        <v>500000</v>
      </c>
      <c r="N159" t="s">
        <v>3970</v>
      </c>
      <c r="O159">
        <v>26</v>
      </c>
      <c r="P159" t="s">
        <v>3971</v>
      </c>
      <c r="Q159">
        <v>0</v>
      </c>
      <c r="R159" t="s">
        <v>3972</v>
      </c>
      <c r="S159">
        <v>-3500</v>
      </c>
      <c r="T159" s="7" t="str">
        <f t="shared" si="5"/>
        <v>hp_365116;atk_690401;hit_500000;miss_26;cirt_0;cirtSub_-3500</v>
      </c>
    </row>
    <row r="160" spans="1:20" x14ac:dyDescent="0.15">
      <c r="A160" s="16">
        <v>360158</v>
      </c>
      <c r="B160" s="16" t="s">
        <v>229</v>
      </c>
      <c r="C160" s="16">
        <v>1</v>
      </c>
      <c r="D160" s="16">
        <v>2</v>
      </c>
      <c r="E160" s="20">
        <v>53</v>
      </c>
      <c r="F160" s="19" t="s">
        <v>3967</v>
      </c>
      <c r="G160" t="e">
        <f t="shared" si="4"/>
        <v>#N/A</v>
      </c>
      <c r="H160">
        <v>0.52</v>
      </c>
      <c r="I160">
        <v>365116</v>
      </c>
      <c r="J160" t="s">
        <v>3968</v>
      </c>
      <c r="K160">
        <v>1327696</v>
      </c>
      <c r="L160" t="s">
        <v>3969</v>
      </c>
      <c r="M160">
        <v>500000</v>
      </c>
      <c r="N160" t="s">
        <v>3970</v>
      </c>
      <c r="O160">
        <v>26</v>
      </c>
      <c r="P160" t="s">
        <v>3971</v>
      </c>
      <c r="Q160">
        <v>0</v>
      </c>
      <c r="R160" t="s">
        <v>3972</v>
      </c>
      <c r="S160">
        <v>-3500</v>
      </c>
      <c r="T160" s="7" t="str">
        <f t="shared" si="5"/>
        <v>hp_365116;atk_690401;hit_500000;miss_26;cirt_0;cirtSub_-3500</v>
      </c>
    </row>
    <row r="161" spans="1:20" x14ac:dyDescent="0.15">
      <c r="A161" s="16">
        <v>360159</v>
      </c>
      <c r="B161" s="16" t="s">
        <v>229</v>
      </c>
      <c r="C161" s="16">
        <v>1</v>
      </c>
      <c r="D161" s="16">
        <v>2</v>
      </c>
      <c r="E161" s="20">
        <v>54</v>
      </c>
      <c r="F161" s="19" t="s">
        <v>3967</v>
      </c>
      <c r="G161">
        <f t="shared" si="4"/>
        <v>175000</v>
      </c>
      <c r="H161">
        <v>0.52</v>
      </c>
      <c r="I161">
        <v>383411</v>
      </c>
      <c r="J161" t="s">
        <v>3968</v>
      </c>
      <c r="K161">
        <v>1394220</v>
      </c>
      <c r="L161" t="s">
        <v>3969</v>
      </c>
      <c r="M161">
        <v>500000</v>
      </c>
      <c r="N161" t="s">
        <v>3970</v>
      </c>
      <c r="O161">
        <v>27</v>
      </c>
      <c r="P161" t="s">
        <v>3971</v>
      </c>
      <c r="Q161">
        <v>0</v>
      </c>
      <c r="R161" t="s">
        <v>3972</v>
      </c>
      <c r="S161">
        <v>-3500</v>
      </c>
      <c r="T161" s="7" t="str">
        <f t="shared" si="5"/>
        <v>hp_383411;atk_724994;hit_500000;miss_27;cirt_0;cirtSub_-3500</v>
      </c>
    </row>
    <row r="162" spans="1:20" x14ac:dyDescent="0.15">
      <c r="A162" s="16">
        <v>360160</v>
      </c>
      <c r="B162" s="16" t="s">
        <v>229</v>
      </c>
      <c r="C162" s="16">
        <v>1</v>
      </c>
      <c r="D162" s="16">
        <v>2</v>
      </c>
      <c r="E162" s="20">
        <v>54</v>
      </c>
      <c r="F162" s="19" t="s">
        <v>3967</v>
      </c>
      <c r="G162">
        <f t="shared" si="4"/>
        <v>175000</v>
      </c>
      <c r="H162">
        <v>0.52</v>
      </c>
      <c r="I162">
        <v>383411</v>
      </c>
      <c r="J162" t="s">
        <v>3968</v>
      </c>
      <c r="K162">
        <v>1394220</v>
      </c>
      <c r="L162" t="s">
        <v>3969</v>
      </c>
      <c r="M162">
        <v>500000</v>
      </c>
      <c r="N162" t="s">
        <v>3970</v>
      </c>
      <c r="O162">
        <v>27</v>
      </c>
      <c r="P162" t="s">
        <v>3971</v>
      </c>
      <c r="Q162">
        <v>0</v>
      </c>
      <c r="R162" t="s">
        <v>3972</v>
      </c>
      <c r="S162">
        <v>-3500</v>
      </c>
      <c r="T162" s="7" t="str">
        <f t="shared" si="5"/>
        <v>hp_383411;atk_724994;hit_500000;miss_27;cirt_0;cirtSub_-3500</v>
      </c>
    </row>
    <row r="163" spans="1:20" x14ac:dyDescent="0.15">
      <c r="A163" s="16">
        <v>360161</v>
      </c>
      <c r="B163" s="16" t="s">
        <v>229</v>
      </c>
      <c r="C163" s="16">
        <v>1</v>
      </c>
      <c r="D163" s="16">
        <v>2</v>
      </c>
      <c r="E163" s="20">
        <v>54</v>
      </c>
      <c r="F163" s="19" t="s">
        <v>3967</v>
      </c>
      <c r="G163">
        <f t="shared" si="4"/>
        <v>175000</v>
      </c>
      <c r="H163">
        <v>0.52</v>
      </c>
      <c r="I163">
        <v>383411</v>
      </c>
      <c r="J163" t="s">
        <v>3968</v>
      </c>
      <c r="K163">
        <v>1394220</v>
      </c>
      <c r="L163" t="s">
        <v>3969</v>
      </c>
      <c r="M163">
        <v>500000</v>
      </c>
      <c r="N163" t="s">
        <v>3970</v>
      </c>
      <c r="O163">
        <v>27</v>
      </c>
      <c r="P163" t="s">
        <v>3971</v>
      </c>
      <c r="Q163">
        <v>0</v>
      </c>
      <c r="R163" t="s">
        <v>3972</v>
      </c>
      <c r="S163">
        <v>-3500</v>
      </c>
      <c r="T163" s="7" t="str">
        <f t="shared" si="5"/>
        <v>hp_383411;atk_724994;hit_500000;miss_27;cirt_0;cirtSub_-3500</v>
      </c>
    </row>
    <row r="164" spans="1:20" x14ac:dyDescent="0.15">
      <c r="A164" s="16">
        <v>360162</v>
      </c>
      <c r="B164" s="16" t="s">
        <v>229</v>
      </c>
      <c r="C164" s="16">
        <v>1</v>
      </c>
      <c r="D164" s="16">
        <v>2</v>
      </c>
      <c r="E164" s="20">
        <v>55</v>
      </c>
      <c r="F164" s="19" t="s">
        <v>3967</v>
      </c>
      <c r="G164" t="e">
        <f t="shared" si="4"/>
        <v>#N/A</v>
      </c>
      <c r="H164">
        <v>0.52</v>
      </c>
      <c r="I164">
        <v>401705</v>
      </c>
      <c r="J164" t="s">
        <v>3968</v>
      </c>
      <c r="K164">
        <v>1460744</v>
      </c>
      <c r="L164" t="s">
        <v>3969</v>
      </c>
      <c r="M164">
        <v>500000</v>
      </c>
      <c r="N164" t="s">
        <v>3970</v>
      </c>
      <c r="O164">
        <v>27</v>
      </c>
      <c r="P164" t="s">
        <v>3971</v>
      </c>
      <c r="Q164">
        <v>0</v>
      </c>
      <c r="R164" t="s">
        <v>3972</v>
      </c>
      <c r="S164">
        <v>-3500</v>
      </c>
      <c r="T164" s="7" t="str">
        <f t="shared" si="5"/>
        <v>hp_401705;atk_759586;hit_500000;miss_27;cirt_0;cirtSub_-3500</v>
      </c>
    </row>
    <row r="165" spans="1:20" x14ac:dyDescent="0.15">
      <c r="A165" s="16">
        <v>360163</v>
      </c>
      <c r="B165" s="16" t="s">
        <v>229</v>
      </c>
      <c r="C165" s="16">
        <v>1</v>
      </c>
      <c r="D165" s="16">
        <v>2</v>
      </c>
      <c r="E165" s="20">
        <v>55</v>
      </c>
      <c r="F165" s="19" t="s">
        <v>3967</v>
      </c>
      <c r="G165" t="e">
        <f t="shared" si="4"/>
        <v>#N/A</v>
      </c>
      <c r="H165">
        <v>0.52</v>
      </c>
      <c r="I165">
        <v>401705</v>
      </c>
      <c r="J165" t="s">
        <v>3968</v>
      </c>
      <c r="K165">
        <v>1460744</v>
      </c>
      <c r="L165" t="s">
        <v>3969</v>
      </c>
      <c r="M165">
        <v>500000</v>
      </c>
      <c r="N165" t="s">
        <v>3970</v>
      </c>
      <c r="O165">
        <v>27</v>
      </c>
      <c r="P165" t="s">
        <v>3971</v>
      </c>
      <c r="Q165">
        <v>0</v>
      </c>
      <c r="R165" t="s">
        <v>3972</v>
      </c>
      <c r="S165">
        <v>-3500</v>
      </c>
      <c r="T165" s="7" t="str">
        <f t="shared" si="5"/>
        <v>hp_401705;atk_759586;hit_500000;miss_27;cirt_0;cirtSub_-3500</v>
      </c>
    </row>
    <row r="166" spans="1:20" x14ac:dyDescent="0.15">
      <c r="A166" s="16">
        <v>360164</v>
      </c>
      <c r="B166" s="16" t="s">
        <v>229</v>
      </c>
      <c r="C166" s="16">
        <v>1</v>
      </c>
      <c r="D166" s="16">
        <v>2</v>
      </c>
      <c r="E166" s="20">
        <v>55</v>
      </c>
      <c r="F166" s="19" t="s">
        <v>3967</v>
      </c>
      <c r="G166" t="e">
        <f t="shared" si="4"/>
        <v>#N/A</v>
      </c>
      <c r="H166">
        <v>0.52</v>
      </c>
      <c r="I166">
        <v>401705</v>
      </c>
      <c r="J166" t="s">
        <v>3968</v>
      </c>
      <c r="K166">
        <v>1460744</v>
      </c>
      <c r="L166" t="s">
        <v>3969</v>
      </c>
      <c r="M166">
        <v>500000</v>
      </c>
      <c r="N166" t="s">
        <v>3970</v>
      </c>
      <c r="O166">
        <v>27</v>
      </c>
      <c r="P166" t="s">
        <v>3971</v>
      </c>
      <c r="Q166">
        <v>0</v>
      </c>
      <c r="R166" t="s">
        <v>3972</v>
      </c>
      <c r="S166">
        <v>-3500</v>
      </c>
      <c r="T166" s="7" t="str">
        <f t="shared" si="5"/>
        <v>hp_401705;atk_759586;hit_500000;miss_27;cirt_0;cirtSub_-3500</v>
      </c>
    </row>
    <row r="167" spans="1:20" x14ac:dyDescent="0.15">
      <c r="A167" s="16">
        <v>360165</v>
      </c>
      <c r="B167" s="16" t="s">
        <v>229</v>
      </c>
      <c r="C167" s="16">
        <v>1</v>
      </c>
      <c r="D167" s="16">
        <v>2</v>
      </c>
      <c r="E167" s="20">
        <v>56</v>
      </c>
      <c r="F167" s="19" t="s">
        <v>3967</v>
      </c>
      <c r="G167" t="e">
        <f t="shared" si="4"/>
        <v>#N/A</v>
      </c>
      <c r="H167">
        <v>0.52</v>
      </c>
      <c r="I167">
        <v>419999</v>
      </c>
      <c r="J167" t="s">
        <v>3968</v>
      </c>
      <c r="K167">
        <v>1527268</v>
      </c>
      <c r="L167" t="s">
        <v>3969</v>
      </c>
      <c r="M167">
        <v>500000</v>
      </c>
      <c r="N167" t="s">
        <v>3970</v>
      </c>
      <c r="O167">
        <v>28</v>
      </c>
      <c r="P167" t="s">
        <v>3971</v>
      </c>
      <c r="Q167">
        <v>0</v>
      </c>
      <c r="R167" t="s">
        <v>3972</v>
      </c>
      <c r="S167">
        <v>-3500</v>
      </c>
      <c r="T167" s="7" t="str">
        <f t="shared" si="5"/>
        <v>hp_419999;atk_794179;hit_500000;miss_28;cirt_0;cirtSub_-3500</v>
      </c>
    </row>
    <row r="168" spans="1:20" x14ac:dyDescent="0.15">
      <c r="A168" s="16">
        <v>360166</v>
      </c>
      <c r="B168" s="16" t="s">
        <v>229</v>
      </c>
      <c r="C168" s="16">
        <v>1</v>
      </c>
      <c r="D168" s="16">
        <v>2</v>
      </c>
      <c r="E168" s="20">
        <v>56</v>
      </c>
      <c r="F168" s="19" t="s">
        <v>3967</v>
      </c>
      <c r="G168" t="e">
        <f t="shared" si="4"/>
        <v>#N/A</v>
      </c>
      <c r="H168">
        <v>0.52</v>
      </c>
      <c r="I168">
        <v>419999</v>
      </c>
      <c r="J168" t="s">
        <v>3968</v>
      </c>
      <c r="K168">
        <v>1527268</v>
      </c>
      <c r="L168" t="s">
        <v>3969</v>
      </c>
      <c r="M168">
        <v>500000</v>
      </c>
      <c r="N168" t="s">
        <v>3970</v>
      </c>
      <c r="O168">
        <v>28</v>
      </c>
      <c r="P168" t="s">
        <v>3971</v>
      </c>
      <c r="Q168">
        <v>0</v>
      </c>
      <c r="R168" t="s">
        <v>3972</v>
      </c>
      <c r="S168">
        <v>-3500</v>
      </c>
      <c r="T168" s="7" t="str">
        <f t="shared" si="5"/>
        <v>hp_419999;atk_794179;hit_500000;miss_28;cirt_0;cirtSub_-3500</v>
      </c>
    </row>
    <row r="169" spans="1:20" x14ac:dyDescent="0.15">
      <c r="A169" s="16">
        <v>360167</v>
      </c>
      <c r="B169" s="16" t="s">
        <v>229</v>
      </c>
      <c r="C169" s="16">
        <v>1</v>
      </c>
      <c r="D169" s="16">
        <v>2</v>
      </c>
      <c r="E169" s="20">
        <v>56</v>
      </c>
      <c r="F169" s="19" t="s">
        <v>3967</v>
      </c>
      <c r="G169" t="e">
        <f t="shared" si="4"/>
        <v>#N/A</v>
      </c>
      <c r="H169">
        <v>0.52</v>
      </c>
      <c r="I169">
        <v>419999</v>
      </c>
      <c r="J169" t="s">
        <v>3968</v>
      </c>
      <c r="K169">
        <v>1527268</v>
      </c>
      <c r="L169" t="s">
        <v>3969</v>
      </c>
      <c r="M169">
        <v>500000</v>
      </c>
      <c r="N169" t="s">
        <v>3970</v>
      </c>
      <c r="O169">
        <v>28</v>
      </c>
      <c r="P169" t="s">
        <v>3971</v>
      </c>
      <c r="Q169">
        <v>0</v>
      </c>
      <c r="R169" t="s">
        <v>3972</v>
      </c>
      <c r="S169">
        <v>-3500</v>
      </c>
      <c r="T169" s="7" t="str">
        <f t="shared" si="5"/>
        <v>hp_419999;atk_794179;hit_500000;miss_28;cirt_0;cirtSub_-3500</v>
      </c>
    </row>
    <row r="170" spans="1:20" x14ac:dyDescent="0.15">
      <c r="A170" s="16">
        <v>360168</v>
      </c>
      <c r="B170" s="16" t="s">
        <v>229</v>
      </c>
      <c r="C170" s="16">
        <v>1</v>
      </c>
      <c r="D170" s="16">
        <v>2</v>
      </c>
      <c r="E170" s="20">
        <v>57</v>
      </c>
      <c r="F170" s="19" t="s">
        <v>3967</v>
      </c>
      <c r="G170">
        <f t="shared" si="4"/>
        <v>185000</v>
      </c>
      <c r="H170">
        <v>0.52</v>
      </c>
      <c r="I170">
        <v>438293</v>
      </c>
      <c r="J170" t="s">
        <v>3968</v>
      </c>
      <c r="K170">
        <v>1593791</v>
      </c>
      <c r="L170" t="s">
        <v>3969</v>
      </c>
      <c r="M170">
        <v>500000</v>
      </c>
      <c r="N170" t="s">
        <v>3970</v>
      </c>
      <c r="O170">
        <v>28</v>
      </c>
      <c r="P170" t="s">
        <v>3971</v>
      </c>
      <c r="Q170">
        <v>0</v>
      </c>
      <c r="R170" t="s">
        <v>3972</v>
      </c>
      <c r="S170">
        <v>-3500</v>
      </c>
      <c r="T170" s="7" t="str">
        <f t="shared" si="5"/>
        <v>hp_438293;atk_828771;hit_500000;miss_28;cirt_0;cirtSub_-3500</v>
      </c>
    </row>
    <row r="171" spans="1:20" x14ac:dyDescent="0.15">
      <c r="A171" s="16">
        <v>360169</v>
      </c>
      <c r="B171" s="16" t="s">
        <v>229</v>
      </c>
      <c r="C171" s="16">
        <v>1</v>
      </c>
      <c r="D171" s="16">
        <v>2</v>
      </c>
      <c r="E171" s="20">
        <v>57</v>
      </c>
      <c r="F171" s="19" t="s">
        <v>3967</v>
      </c>
      <c r="G171">
        <f t="shared" si="4"/>
        <v>185000</v>
      </c>
      <c r="H171">
        <v>0.52</v>
      </c>
      <c r="I171">
        <v>438293</v>
      </c>
      <c r="J171" t="s">
        <v>3968</v>
      </c>
      <c r="K171">
        <v>1593791</v>
      </c>
      <c r="L171" t="s">
        <v>3969</v>
      </c>
      <c r="M171">
        <v>500000</v>
      </c>
      <c r="N171" t="s">
        <v>3970</v>
      </c>
      <c r="O171">
        <v>28</v>
      </c>
      <c r="P171" t="s">
        <v>3971</v>
      </c>
      <c r="Q171">
        <v>0</v>
      </c>
      <c r="R171" t="s">
        <v>3972</v>
      </c>
      <c r="S171">
        <v>-3500</v>
      </c>
      <c r="T171" s="7" t="str">
        <f t="shared" si="5"/>
        <v>hp_438293;atk_828771;hit_500000;miss_28;cirt_0;cirtSub_-3500</v>
      </c>
    </row>
    <row r="172" spans="1:20" x14ac:dyDescent="0.15">
      <c r="A172" s="16">
        <v>360170</v>
      </c>
      <c r="B172" s="16" t="s">
        <v>229</v>
      </c>
      <c r="C172" s="16">
        <v>1</v>
      </c>
      <c r="D172" s="16">
        <v>2</v>
      </c>
      <c r="E172" s="20">
        <v>57</v>
      </c>
      <c r="F172" s="19" t="s">
        <v>3967</v>
      </c>
      <c r="G172">
        <f t="shared" si="4"/>
        <v>185000</v>
      </c>
      <c r="H172">
        <v>0.52</v>
      </c>
      <c r="I172">
        <v>438293</v>
      </c>
      <c r="J172" t="s">
        <v>3968</v>
      </c>
      <c r="K172">
        <v>1593791</v>
      </c>
      <c r="L172" t="s">
        <v>3969</v>
      </c>
      <c r="M172">
        <v>500000</v>
      </c>
      <c r="N172" t="s">
        <v>3970</v>
      </c>
      <c r="O172">
        <v>28</v>
      </c>
      <c r="P172" t="s">
        <v>3971</v>
      </c>
      <c r="Q172">
        <v>0</v>
      </c>
      <c r="R172" t="s">
        <v>3972</v>
      </c>
      <c r="S172">
        <v>-3500</v>
      </c>
      <c r="T172" s="7" t="str">
        <f t="shared" si="5"/>
        <v>hp_438293;atk_828771;hit_500000;miss_28;cirt_0;cirtSub_-3500</v>
      </c>
    </row>
    <row r="173" spans="1:20" x14ac:dyDescent="0.15">
      <c r="A173" s="16">
        <v>360171</v>
      </c>
      <c r="B173" s="16" t="s">
        <v>229</v>
      </c>
      <c r="C173" s="16">
        <v>1</v>
      </c>
      <c r="D173" s="16">
        <v>2</v>
      </c>
      <c r="E173" s="20">
        <v>58</v>
      </c>
      <c r="F173" s="19" t="s">
        <v>3967</v>
      </c>
      <c r="G173" t="e">
        <f t="shared" si="4"/>
        <v>#N/A</v>
      </c>
      <c r="H173">
        <v>0.52</v>
      </c>
      <c r="I173">
        <v>456587</v>
      </c>
      <c r="J173" t="s">
        <v>3968</v>
      </c>
      <c r="K173">
        <v>1660315</v>
      </c>
      <c r="L173" t="s">
        <v>3969</v>
      </c>
      <c r="M173">
        <v>500000</v>
      </c>
      <c r="N173" t="s">
        <v>3970</v>
      </c>
      <c r="O173">
        <v>29</v>
      </c>
      <c r="P173" t="s">
        <v>3971</v>
      </c>
      <c r="Q173">
        <v>0</v>
      </c>
      <c r="R173" t="s">
        <v>3972</v>
      </c>
      <c r="S173">
        <v>-3500</v>
      </c>
      <c r="T173" s="7" t="str">
        <f t="shared" si="5"/>
        <v>hp_456587;atk_863363;hit_500000;miss_29;cirt_0;cirtSub_-3500</v>
      </c>
    </row>
    <row r="174" spans="1:20" x14ac:dyDescent="0.15">
      <c r="A174" s="16">
        <v>360172</v>
      </c>
      <c r="B174" s="16" t="s">
        <v>229</v>
      </c>
      <c r="C174" s="16">
        <v>1</v>
      </c>
      <c r="D174" s="16">
        <v>2</v>
      </c>
      <c r="E174" s="20">
        <v>58</v>
      </c>
      <c r="F174" s="19" t="s">
        <v>3967</v>
      </c>
      <c r="G174" t="e">
        <f t="shared" si="4"/>
        <v>#N/A</v>
      </c>
      <c r="H174">
        <v>0.52</v>
      </c>
      <c r="I174">
        <v>456587</v>
      </c>
      <c r="J174" t="s">
        <v>3968</v>
      </c>
      <c r="K174">
        <v>1660315</v>
      </c>
      <c r="L174" t="s">
        <v>3969</v>
      </c>
      <c r="M174">
        <v>500000</v>
      </c>
      <c r="N174" t="s">
        <v>3970</v>
      </c>
      <c r="O174">
        <v>29</v>
      </c>
      <c r="P174" t="s">
        <v>3971</v>
      </c>
      <c r="Q174">
        <v>0</v>
      </c>
      <c r="R174" t="s">
        <v>3972</v>
      </c>
      <c r="S174">
        <v>-3500</v>
      </c>
      <c r="T174" s="7" t="str">
        <f t="shared" si="5"/>
        <v>hp_456587;atk_863363;hit_500000;miss_29;cirt_0;cirtSub_-3500</v>
      </c>
    </row>
    <row r="175" spans="1:20" x14ac:dyDescent="0.15">
      <c r="A175" s="16">
        <v>360173</v>
      </c>
      <c r="B175" s="16" t="s">
        <v>229</v>
      </c>
      <c r="C175" s="16">
        <v>1</v>
      </c>
      <c r="D175" s="16">
        <v>2</v>
      </c>
      <c r="E175" s="20">
        <v>58</v>
      </c>
      <c r="F175" s="19" t="s">
        <v>3967</v>
      </c>
      <c r="G175" t="e">
        <f t="shared" si="4"/>
        <v>#N/A</v>
      </c>
      <c r="H175">
        <v>0.52</v>
      </c>
      <c r="I175">
        <v>456587</v>
      </c>
      <c r="J175" t="s">
        <v>3968</v>
      </c>
      <c r="K175">
        <v>1660315</v>
      </c>
      <c r="L175" t="s">
        <v>3969</v>
      </c>
      <c r="M175">
        <v>500000</v>
      </c>
      <c r="N175" t="s">
        <v>3970</v>
      </c>
      <c r="O175">
        <v>29</v>
      </c>
      <c r="P175" t="s">
        <v>3971</v>
      </c>
      <c r="Q175">
        <v>0</v>
      </c>
      <c r="R175" t="s">
        <v>3972</v>
      </c>
      <c r="S175">
        <v>-3500</v>
      </c>
      <c r="T175" s="7" t="str">
        <f t="shared" si="5"/>
        <v>hp_456587;atk_863363;hit_500000;miss_29;cirt_0;cirtSub_-3500</v>
      </c>
    </row>
    <row r="176" spans="1:20" x14ac:dyDescent="0.15">
      <c r="A176" s="16">
        <v>360174</v>
      </c>
      <c r="B176" s="16" t="s">
        <v>229</v>
      </c>
      <c r="C176" s="16">
        <v>1</v>
      </c>
      <c r="D176" s="16">
        <v>2</v>
      </c>
      <c r="E176" s="20">
        <v>59</v>
      </c>
      <c r="F176" s="19" t="s">
        <v>3967</v>
      </c>
      <c r="G176" t="e">
        <f t="shared" si="4"/>
        <v>#N/A</v>
      </c>
      <c r="H176">
        <v>0.52</v>
      </c>
      <c r="I176">
        <v>474881</v>
      </c>
      <c r="J176" t="s">
        <v>3968</v>
      </c>
      <c r="K176">
        <v>1726839</v>
      </c>
      <c r="L176" t="s">
        <v>3969</v>
      </c>
      <c r="M176">
        <v>500000</v>
      </c>
      <c r="N176" t="s">
        <v>3970</v>
      </c>
      <c r="O176">
        <v>29</v>
      </c>
      <c r="P176" t="s">
        <v>3971</v>
      </c>
      <c r="Q176">
        <v>0</v>
      </c>
      <c r="R176" t="s">
        <v>3972</v>
      </c>
      <c r="S176">
        <v>-3500</v>
      </c>
      <c r="T176" s="7" t="str">
        <f t="shared" si="5"/>
        <v>hp_474881;atk_897956;hit_500000;miss_29;cirt_0;cirtSub_-3500</v>
      </c>
    </row>
    <row r="177" spans="1:20" x14ac:dyDescent="0.15">
      <c r="A177" s="16">
        <v>360175</v>
      </c>
      <c r="B177" s="16" t="s">
        <v>229</v>
      </c>
      <c r="C177" s="16">
        <v>1</v>
      </c>
      <c r="D177" s="16">
        <v>2</v>
      </c>
      <c r="E177" s="20">
        <v>59</v>
      </c>
      <c r="F177" s="19" t="s">
        <v>3967</v>
      </c>
      <c r="G177" t="e">
        <f t="shared" si="4"/>
        <v>#N/A</v>
      </c>
      <c r="H177">
        <v>0.52</v>
      </c>
      <c r="I177">
        <v>474881</v>
      </c>
      <c r="J177" t="s">
        <v>3968</v>
      </c>
      <c r="K177">
        <v>1726839</v>
      </c>
      <c r="L177" t="s">
        <v>3969</v>
      </c>
      <c r="M177">
        <v>500000</v>
      </c>
      <c r="N177" t="s">
        <v>3970</v>
      </c>
      <c r="O177">
        <v>29</v>
      </c>
      <c r="P177" t="s">
        <v>3971</v>
      </c>
      <c r="Q177">
        <v>0</v>
      </c>
      <c r="R177" t="s">
        <v>3972</v>
      </c>
      <c r="S177">
        <v>-3500</v>
      </c>
      <c r="T177" s="7" t="str">
        <f t="shared" si="5"/>
        <v>hp_474881;atk_897956;hit_500000;miss_29;cirt_0;cirtSub_-3500</v>
      </c>
    </row>
    <row r="178" spans="1:20" x14ac:dyDescent="0.15">
      <c r="A178" s="16">
        <v>360176</v>
      </c>
      <c r="B178" s="16" t="s">
        <v>229</v>
      </c>
      <c r="C178" s="16">
        <v>1</v>
      </c>
      <c r="D178" s="16">
        <v>2</v>
      </c>
      <c r="E178" s="20">
        <v>59</v>
      </c>
      <c r="F178" s="19" t="s">
        <v>3967</v>
      </c>
      <c r="G178" t="e">
        <f t="shared" si="4"/>
        <v>#N/A</v>
      </c>
      <c r="H178">
        <v>0.52</v>
      </c>
      <c r="I178">
        <v>474881</v>
      </c>
      <c r="J178" t="s">
        <v>3968</v>
      </c>
      <c r="K178">
        <v>1726839</v>
      </c>
      <c r="L178" t="s">
        <v>3969</v>
      </c>
      <c r="M178">
        <v>500000</v>
      </c>
      <c r="N178" t="s">
        <v>3970</v>
      </c>
      <c r="O178">
        <v>29</v>
      </c>
      <c r="P178" t="s">
        <v>3971</v>
      </c>
      <c r="Q178">
        <v>0</v>
      </c>
      <c r="R178" t="s">
        <v>3972</v>
      </c>
      <c r="S178">
        <v>-3500</v>
      </c>
      <c r="T178" s="7" t="str">
        <f t="shared" si="5"/>
        <v>hp_474881;atk_897956;hit_500000;miss_29;cirt_0;cirtSub_-3500</v>
      </c>
    </row>
    <row r="179" spans="1:20" x14ac:dyDescent="0.15">
      <c r="A179" s="16">
        <v>360177</v>
      </c>
      <c r="B179" s="16" t="s">
        <v>229</v>
      </c>
      <c r="C179" s="16">
        <v>1</v>
      </c>
      <c r="D179" s="16">
        <v>2</v>
      </c>
      <c r="E179" s="20">
        <v>60</v>
      </c>
      <c r="F179" s="19" t="s">
        <v>3967</v>
      </c>
      <c r="G179">
        <f t="shared" si="4"/>
        <v>200000</v>
      </c>
      <c r="H179">
        <v>0.52</v>
      </c>
      <c r="I179">
        <v>493175</v>
      </c>
      <c r="J179" t="s">
        <v>3968</v>
      </c>
      <c r="K179">
        <v>1793363</v>
      </c>
      <c r="L179" t="s">
        <v>3969</v>
      </c>
      <c r="M179">
        <v>500000</v>
      </c>
      <c r="N179" t="s">
        <v>3970</v>
      </c>
      <c r="O179">
        <v>30</v>
      </c>
      <c r="P179" t="s">
        <v>3971</v>
      </c>
      <c r="Q179">
        <v>0</v>
      </c>
      <c r="R179" t="s">
        <v>3972</v>
      </c>
      <c r="S179">
        <v>-3500</v>
      </c>
      <c r="T179" s="7" t="str">
        <f t="shared" si="5"/>
        <v>hp_493175;atk_932548;hit_500000;miss_30;cirt_0;cirtSub_-3500</v>
      </c>
    </row>
    <row r="180" spans="1:20" x14ac:dyDescent="0.15">
      <c r="A180" s="16">
        <v>360178</v>
      </c>
      <c r="B180" s="16" t="s">
        <v>229</v>
      </c>
      <c r="C180" s="16">
        <v>1</v>
      </c>
      <c r="D180" s="16">
        <v>2</v>
      </c>
      <c r="E180" s="20">
        <v>60</v>
      </c>
      <c r="F180" s="19" t="s">
        <v>3967</v>
      </c>
      <c r="G180">
        <f t="shared" si="4"/>
        <v>200000</v>
      </c>
      <c r="H180">
        <v>0.52</v>
      </c>
      <c r="I180">
        <v>493175</v>
      </c>
      <c r="J180" t="s">
        <v>3968</v>
      </c>
      <c r="K180">
        <v>1793363</v>
      </c>
      <c r="L180" t="s">
        <v>3969</v>
      </c>
      <c r="M180">
        <v>500000</v>
      </c>
      <c r="N180" t="s">
        <v>3970</v>
      </c>
      <c r="O180">
        <v>30</v>
      </c>
      <c r="P180" t="s">
        <v>3971</v>
      </c>
      <c r="Q180">
        <v>0</v>
      </c>
      <c r="R180" t="s">
        <v>3972</v>
      </c>
      <c r="S180">
        <v>-3500</v>
      </c>
      <c r="T180" s="7" t="str">
        <f t="shared" si="5"/>
        <v>hp_493175;atk_932548;hit_500000;miss_30;cirt_0;cirtSub_-3500</v>
      </c>
    </row>
    <row r="181" spans="1:20" x14ac:dyDescent="0.15">
      <c r="A181" s="16">
        <v>360179</v>
      </c>
      <c r="B181" s="16" t="s">
        <v>229</v>
      </c>
      <c r="C181" s="16">
        <v>1</v>
      </c>
      <c r="D181" s="16">
        <v>2</v>
      </c>
      <c r="E181" s="20">
        <v>60</v>
      </c>
      <c r="F181" s="19" t="s">
        <v>3967</v>
      </c>
      <c r="G181">
        <f t="shared" si="4"/>
        <v>200000</v>
      </c>
      <c r="H181">
        <v>0.52</v>
      </c>
      <c r="I181">
        <v>493175</v>
      </c>
      <c r="J181" t="s">
        <v>3968</v>
      </c>
      <c r="K181">
        <v>1793363</v>
      </c>
      <c r="L181" t="s">
        <v>3969</v>
      </c>
      <c r="M181">
        <v>500000</v>
      </c>
      <c r="N181" t="s">
        <v>3970</v>
      </c>
      <c r="O181">
        <v>30</v>
      </c>
      <c r="P181" t="s">
        <v>3971</v>
      </c>
      <c r="Q181">
        <v>0</v>
      </c>
      <c r="R181" t="s">
        <v>3972</v>
      </c>
      <c r="S181">
        <v>-3500</v>
      </c>
      <c r="T181" s="7" t="str">
        <f t="shared" si="5"/>
        <v>hp_493175;atk_932548;hit_500000;miss_30;cirt_0;cirtSub_-3500</v>
      </c>
    </row>
    <row r="182" spans="1:20" x14ac:dyDescent="0.15">
      <c r="A182" s="16">
        <v>360180</v>
      </c>
      <c r="B182" s="16" t="s">
        <v>229</v>
      </c>
      <c r="C182" s="16">
        <v>1</v>
      </c>
      <c r="D182" s="16">
        <v>2</v>
      </c>
      <c r="E182" s="20">
        <v>61</v>
      </c>
      <c r="F182" s="19" t="s">
        <v>3967</v>
      </c>
      <c r="G182" t="e">
        <f t="shared" si="4"/>
        <v>#N/A</v>
      </c>
      <c r="H182">
        <f>H92+0.02</f>
        <v>0.54</v>
      </c>
      <c r="I182">
        <v>511469</v>
      </c>
      <c r="J182" t="s">
        <v>3968</v>
      </c>
      <c r="K182">
        <v>1859886</v>
      </c>
      <c r="L182" t="s">
        <v>3969</v>
      </c>
      <c r="M182">
        <v>500000</v>
      </c>
      <c r="N182" t="s">
        <v>3970</v>
      </c>
      <c r="O182">
        <v>30</v>
      </c>
      <c r="P182" t="s">
        <v>3971</v>
      </c>
      <c r="Q182">
        <v>0</v>
      </c>
      <c r="R182" t="s">
        <v>3972</v>
      </c>
      <c r="S182">
        <v>-3500</v>
      </c>
      <c r="T182" s="7" t="str">
        <f t="shared" si="5"/>
        <v>hp_511469;atk_1004338;hit_500000;miss_30;cirt_0;cirtSub_-3500</v>
      </c>
    </row>
    <row r="183" spans="1:20" x14ac:dyDescent="0.15">
      <c r="A183" s="16">
        <v>360181</v>
      </c>
      <c r="B183" s="16" t="s">
        <v>229</v>
      </c>
      <c r="C183" s="16">
        <v>1</v>
      </c>
      <c r="D183" s="16">
        <v>2</v>
      </c>
      <c r="E183" s="20">
        <v>61</v>
      </c>
      <c r="F183" s="19" t="s">
        <v>3967</v>
      </c>
      <c r="G183" t="e">
        <f t="shared" si="4"/>
        <v>#N/A</v>
      </c>
      <c r="H183">
        <f t="shared" ref="H183:H246" si="6">H93+0.02</f>
        <v>0.54</v>
      </c>
      <c r="I183">
        <v>511469</v>
      </c>
      <c r="J183" t="s">
        <v>3968</v>
      </c>
      <c r="K183">
        <v>1859886</v>
      </c>
      <c r="L183" t="s">
        <v>3969</v>
      </c>
      <c r="M183">
        <v>500000</v>
      </c>
      <c r="N183" t="s">
        <v>3970</v>
      </c>
      <c r="O183">
        <v>30</v>
      </c>
      <c r="P183" t="s">
        <v>3971</v>
      </c>
      <c r="Q183">
        <v>0</v>
      </c>
      <c r="R183" t="s">
        <v>3972</v>
      </c>
      <c r="S183">
        <v>-3500</v>
      </c>
      <c r="T183" s="7" t="str">
        <f t="shared" si="5"/>
        <v>hp_511469;atk_1004338;hit_500000;miss_30;cirt_0;cirtSub_-3500</v>
      </c>
    </row>
    <row r="184" spans="1:20" x14ac:dyDescent="0.15">
      <c r="A184" s="16">
        <v>360182</v>
      </c>
      <c r="B184" s="16" t="s">
        <v>229</v>
      </c>
      <c r="C184" s="16">
        <v>1</v>
      </c>
      <c r="D184" s="16">
        <v>2</v>
      </c>
      <c r="E184" s="20">
        <v>61</v>
      </c>
      <c r="F184" s="19" t="s">
        <v>3967</v>
      </c>
      <c r="G184" t="e">
        <f t="shared" si="4"/>
        <v>#N/A</v>
      </c>
      <c r="H184">
        <f t="shared" si="6"/>
        <v>0.54</v>
      </c>
      <c r="I184">
        <v>511469</v>
      </c>
      <c r="J184" t="s">
        <v>3968</v>
      </c>
      <c r="K184">
        <v>1859886</v>
      </c>
      <c r="L184" t="s">
        <v>3969</v>
      </c>
      <c r="M184">
        <v>500000</v>
      </c>
      <c r="N184" t="s">
        <v>3970</v>
      </c>
      <c r="O184">
        <v>30</v>
      </c>
      <c r="P184" t="s">
        <v>3971</v>
      </c>
      <c r="Q184">
        <v>0</v>
      </c>
      <c r="R184" t="s">
        <v>3972</v>
      </c>
      <c r="S184">
        <v>-3500</v>
      </c>
      <c r="T184" s="7" t="str">
        <f t="shared" si="5"/>
        <v>hp_511469;atk_1004338;hit_500000;miss_30;cirt_0;cirtSub_-3500</v>
      </c>
    </row>
    <row r="185" spans="1:20" x14ac:dyDescent="0.15">
      <c r="A185" s="16">
        <v>360183</v>
      </c>
      <c r="B185" s="16" t="s">
        <v>229</v>
      </c>
      <c r="C185" s="16">
        <v>1</v>
      </c>
      <c r="D185" s="16">
        <v>2</v>
      </c>
      <c r="E185" s="20">
        <v>62</v>
      </c>
      <c r="F185" s="19" t="s">
        <v>3967</v>
      </c>
      <c r="G185" t="e">
        <f t="shared" si="4"/>
        <v>#N/A</v>
      </c>
      <c r="H185">
        <f t="shared" si="6"/>
        <v>0.54</v>
      </c>
      <c r="I185">
        <v>529763</v>
      </c>
      <c r="J185" t="s">
        <v>3968</v>
      </c>
      <c r="K185">
        <v>1926410</v>
      </c>
      <c r="L185" t="s">
        <v>3969</v>
      </c>
      <c r="M185">
        <v>500000</v>
      </c>
      <c r="N185" t="s">
        <v>3970</v>
      </c>
      <c r="O185">
        <v>31</v>
      </c>
      <c r="P185" t="s">
        <v>3971</v>
      </c>
      <c r="Q185">
        <v>0</v>
      </c>
      <c r="R185" t="s">
        <v>3972</v>
      </c>
      <c r="S185">
        <v>-3500</v>
      </c>
      <c r="T185" s="7" t="str">
        <f t="shared" si="5"/>
        <v>hp_529763;atk_1040261;hit_500000;miss_31;cirt_0;cirtSub_-3500</v>
      </c>
    </row>
    <row r="186" spans="1:20" x14ac:dyDescent="0.15">
      <c r="A186" s="16">
        <v>360184</v>
      </c>
      <c r="B186" s="16" t="s">
        <v>229</v>
      </c>
      <c r="C186" s="16">
        <v>1</v>
      </c>
      <c r="D186" s="16">
        <v>2</v>
      </c>
      <c r="E186" s="20">
        <v>62</v>
      </c>
      <c r="F186" s="19" t="s">
        <v>3967</v>
      </c>
      <c r="G186" t="e">
        <f t="shared" si="4"/>
        <v>#N/A</v>
      </c>
      <c r="H186">
        <f t="shared" si="6"/>
        <v>0.54</v>
      </c>
      <c r="I186">
        <v>529763</v>
      </c>
      <c r="J186" t="s">
        <v>3968</v>
      </c>
      <c r="K186">
        <v>1926410</v>
      </c>
      <c r="L186" t="s">
        <v>3969</v>
      </c>
      <c r="M186">
        <v>500000</v>
      </c>
      <c r="N186" t="s">
        <v>3970</v>
      </c>
      <c r="O186">
        <v>31</v>
      </c>
      <c r="P186" t="s">
        <v>3971</v>
      </c>
      <c r="Q186">
        <v>0</v>
      </c>
      <c r="R186" t="s">
        <v>3972</v>
      </c>
      <c r="S186">
        <v>-3500</v>
      </c>
      <c r="T186" s="7" t="str">
        <f t="shared" si="5"/>
        <v>hp_529763;atk_1040261;hit_500000;miss_31;cirt_0;cirtSub_-3500</v>
      </c>
    </row>
    <row r="187" spans="1:20" x14ac:dyDescent="0.15">
      <c r="A187" s="16">
        <v>360185</v>
      </c>
      <c r="B187" s="16" t="s">
        <v>229</v>
      </c>
      <c r="C187" s="16">
        <v>1</v>
      </c>
      <c r="D187" s="16">
        <v>2</v>
      </c>
      <c r="E187" s="20">
        <v>62</v>
      </c>
      <c r="F187" s="19" t="s">
        <v>3967</v>
      </c>
      <c r="G187" t="e">
        <f t="shared" si="4"/>
        <v>#N/A</v>
      </c>
      <c r="H187">
        <f t="shared" si="6"/>
        <v>0.54</v>
      </c>
      <c r="I187">
        <v>529763</v>
      </c>
      <c r="J187" t="s">
        <v>3968</v>
      </c>
      <c r="K187">
        <v>1926410</v>
      </c>
      <c r="L187" t="s">
        <v>3969</v>
      </c>
      <c r="M187">
        <v>500000</v>
      </c>
      <c r="N187" t="s">
        <v>3970</v>
      </c>
      <c r="O187">
        <v>31</v>
      </c>
      <c r="P187" t="s">
        <v>3971</v>
      </c>
      <c r="Q187">
        <v>0</v>
      </c>
      <c r="R187" t="s">
        <v>3972</v>
      </c>
      <c r="S187">
        <v>-3500</v>
      </c>
      <c r="T187" s="7" t="str">
        <f t="shared" si="5"/>
        <v>hp_529763;atk_1040261;hit_500000;miss_31;cirt_0;cirtSub_-3500</v>
      </c>
    </row>
    <row r="188" spans="1:20" x14ac:dyDescent="0.15">
      <c r="A188" s="16">
        <v>360186</v>
      </c>
      <c r="B188" s="16" t="s">
        <v>229</v>
      </c>
      <c r="C188" s="16">
        <v>1</v>
      </c>
      <c r="D188" s="16">
        <v>2</v>
      </c>
      <c r="E188" s="20">
        <v>63</v>
      </c>
      <c r="F188" s="19" t="s">
        <v>3967</v>
      </c>
      <c r="G188">
        <f t="shared" si="4"/>
        <v>215000</v>
      </c>
      <c r="H188">
        <f t="shared" si="6"/>
        <v>0.54</v>
      </c>
      <c r="I188">
        <v>548057</v>
      </c>
      <c r="J188" t="s">
        <v>3968</v>
      </c>
      <c r="K188">
        <v>1992934</v>
      </c>
      <c r="L188" t="s">
        <v>3969</v>
      </c>
      <c r="M188">
        <v>500000</v>
      </c>
      <c r="N188" t="s">
        <v>3970</v>
      </c>
      <c r="O188">
        <v>31</v>
      </c>
      <c r="P188" t="s">
        <v>3971</v>
      </c>
      <c r="Q188">
        <v>0</v>
      </c>
      <c r="R188" t="s">
        <v>3972</v>
      </c>
      <c r="S188">
        <v>-3500</v>
      </c>
      <c r="T188" s="7" t="str">
        <f t="shared" si="5"/>
        <v>hp_548057;atk_1076184;hit_500000;miss_31;cirt_0;cirtSub_-3500</v>
      </c>
    </row>
    <row r="189" spans="1:20" x14ac:dyDescent="0.15">
      <c r="A189" s="16">
        <v>360187</v>
      </c>
      <c r="B189" s="16" t="s">
        <v>229</v>
      </c>
      <c r="C189" s="16">
        <v>1</v>
      </c>
      <c r="D189" s="16">
        <v>2</v>
      </c>
      <c r="E189" s="20">
        <v>63</v>
      </c>
      <c r="F189" s="19" t="s">
        <v>3967</v>
      </c>
      <c r="G189">
        <f t="shared" si="4"/>
        <v>215000</v>
      </c>
      <c r="H189">
        <f t="shared" si="6"/>
        <v>0.54</v>
      </c>
      <c r="I189">
        <v>548057</v>
      </c>
      <c r="J189" t="s">
        <v>3968</v>
      </c>
      <c r="K189">
        <v>1992934</v>
      </c>
      <c r="L189" t="s">
        <v>3969</v>
      </c>
      <c r="M189">
        <v>500000</v>
      </c>
      <c r="N189" t="s">
        <v>3970</v>
      </c>
      <c r="O189">
        <v>31</v>
      </c>
      <c r="P189" t="s">
        <v>3971</v>
      </c>
      <c r="Q189">
        <v>0</v>
      </c>
      <c r="R189" t="s">
        <v>3972</v>
      </c>
      <c r="S189">
        <v>-3500</v>
      </c>
      <c r="T189" s="7" t="str">
        <f t="shared" si="5"/>
        <v>hp_548057;atk_1076184;hit_500000;miss_31;cirt_0;cirtSub_-3500</v>
      </c>
    </row>
    <row r="190" spans="1:20" x14ac:dyDescent="0.15">
      <c r="A190" s="16">
        <v>360188</v>
      </c>
      <c r="B190" s="16" t="s">
        <v>229</v>
      </c>
      <c r="C190" s="16">
        <v>1</v>
      </c>
      <c r="D190" s="16">
        <v>2</v>
      </c>
      <c r="E190" s="20">
        <v>63</v>
      </c>
      <c r="F190" s="19" t="s">
        <v>3967</v>
      </c>
      <c r="G190">
        <f t="shared" si="4"/>
        <v>215000</v>
      </c>
      <c r="H190">
        <f t="shared" si="6"/>
        <v>0.54</v>
      </c>
      <c r="I190">
        <v>548057</v>
      </c>
      <c r="J190" t="s">
        <v>3968</v>
      </c>
      <c r="K190">
        <v>1992934</v>
      </c>
      <c r="L190" t="s">
        <v>3969</v>
      </c>
      <c r="M190">
        <v>500000</v>
      </c>
      <c r="N190" t="s">
        <v>3970</v>
      </c>
      <c r="O190">
        <v>31</v>
      </c>
      <c r="P190" t="s">
        <v>3971</v>
      </c>
      <c r="Q190">
        <v>0</v>
      </c>
      <c r="R190" t="s">
        <v>3972</v>
      </c>
      <c r="S190">
        <v>-3500</v>
      </c>
      <c r="T190" s="7" t="str">
        <f t="shared" si="5"/>
        <v>hp_548057;atk_1076184;hit_500000;miss_31;cirt_0;cirtSub_-3500</v>
      </c>
    </row>
    <row r="191" spans="1:20" x14ac:dyDescent="0.15">
      <c r="A191" s="16">
        <v>360189</v>
      </c>
      <c r="B191" s="16" t="s">
        <v>229</v>
      </c>
      <c r="C191" s="16">
        <v>1</v>
      </c>
      <c r="D191" s="16">
        <v>2</v>
      </c>
      <c r="E191" s="20">
        <v>64</v>
      </c>
      <c r="F191" s="19" t="s">
        <v>3967</v>
      </c>
      <c r="G191" t="e">
        <f t="shared" si="4"/>
        <v>#N/A</v>
      </c>
      <c r="H191">
        <f t="shared" si="6"/>
        <v>0.54</v>
      </c>
      <c r="I191">
        <v>566351</v>
      </c>
      <c r="J191" t="s">
        <v>3968</v>
      </c>
      <c r="K191">
        <v>2059458</v>
      </c>
      <c r="L191" t="s">
        <v>3969</v>
      </c>
      <c r="M191">
        <v>500000</v>
      </c>
      <c r="N191" t="s">
        <v>3970</v>
      </c>
      <c r="O191">
        <v>32</v>
      </c>
      <c r="P191" t="s">
        <v>3971</v>
      </c>
      <c r="Q191">
        <v>0</v>
      </c>
      <c r="R191" t="s">
        <v>3972</v>
      </c>
      <c r="S191">
        <v>-3500</v>
      </c>
      <c r="T191" s="7" t="str">
        <f t="shared" si="5"/>
        <v>hp_566351;atk_1112107;hit_500000;miss_32;cirt_0;cirtSub_-3500</v>
      </c>
    </row>
    <row r="192" spans="1:20" x14ac:dyDescent="0.15">
      <c r="A192" s="16">
        <v>360190</v>
      </c>
      <c r="B192" s="16" t="s">
        <v>229</v>
      </c>
      <c r="C192" s="16">
        <v>1</v>
      </c>
      <c r="D192" s="16">
        <v>2</v>
      </c>
      <c r="E192" s="20">
        <v>64</v>
      </c>
      <c r="F192" s="19" t="s">
        <v>3967</v>
      </c>
      <c r="G192" t="e">
        <f t="shared" si="4"/>
        <v>#N/A</v>
      </c>
      <c r="H192">
        <f t="shared" si="6"/>
        <v>0.54</v>
      </c>
      <c r="I192">
        <v>566351</v>
      </c>
      <c r="J192" t="s">
        <v>3968</v>
      </c>
      <c r="K192">
        <v>2059458</v>
      </c>
      <c r="L192" t="s">
        <v>3969</v>
      </c>
      <c r="M192">
        <v>500000</v>
      </c>
      <c r="N192" t="s">
        <v>3970</v>
      </c>
      <c r="O192">
        <v>32</v>
      </c>
      <c r="P192" t="s">
        <v>3971</v>
      </c>
      <c r="Q192">
        <v>0</v>
      </c>
      <c r="R192" t="s">
        <v>3972</v>
      </c>
      <c r="S192">
        <v>-3500</v>
      </c>
      <c r="T192" s="7" t="str">
        <f t="shared" si="5"/>
        <v>hp_566351;atk_1112107;hit_500000;miss_32;cirt_0;cirtSub_-3500</v>
      </c>
    </row>
    <row r="193" spans="1:20" x14ac:dyDescent="0.15">
      <c r="A193" s="16">
        <v>360191</v>
      </c>
      <c r="B193" s="16" t="s">
        <v>229</v>
      </c>
      <c r="C193" s="16">
        <v>1</v>
      </c>
      <c r="D193" s="16">
        <v>2</v>
      </c>
      <c r="E193" s="20">
        <v>64</v>
      </c>
      <c r="F193" s="19" t="s">
        <v>3967</v>
      </c>
      <c r="G193" t="e">
        <f t="shared" si="4"/>
        <v>#N/A</v>
      </c>
      <c r="H193">
        <f t="shared" si="6"/>
        <v>0.54</v>
      </c>
      <c r="I193">
        <v>566351</v>
      </c>
      <c r="J193" t="s">
        <v>3968</v>
      </c>
      <c r="K193">
        <v>2059458</v>
      </c>
      <c r="L193" t="s">
        <v>3969</v>
      </c>
      <c r="M193">
        <v>500000</v>
      </c>
      <c r="N193" t="s">
        <v>3970</v>
      </c>
      <c r="O193">
        <v>32</v>
      </c>
      <c r="P193" t="s">
        <v>3971</v>
      </c>
      <c r="Q193">
        <v>0</v>
      </c>
      <c r="R193" t="s">
        <v>3972</v>
      </c>
      <c r="S193">
        <v>-3500</v>
      </c>
      <c r="T193" s="7" t="str">
        <f t="shared" si="5"/>
        <v>hp_566351;atk_1112107;hit_500000;miss_32;cirt_0;cirtSub_-3500</v>
      </c>
    </row>
    <row r="194" spans="1:20" x14ac:dyDescent="0.15">
      <c r="A194" s="16">
        <v>360192</v>
      </c>
      <c r="B194" s="16" t="s">
        <v>229</v>
      </c>
      <c r="C194" s="16">
        <v>1</v>
      </c>
      <c r="D194" s="16">
        <v>2</v>
      </c>
      <c r="E194" s="20">
        <v>65</v>
      </c>
      <c r="F194" s="19" t="s">
        <v>3967</v>
      </c>
      <c r="G194" t="e">
        <f t="shared" si="4"/>
        <v>#N/A</v>
      </c>
      <c r="H194">
        <f t="shared" si="6"/>
        <v>0.54</v>
      </c>
      <c r="I194">
        <v>584645</v>
      </c>
      <c r="J194" t="s">
        <v>3968</v>
      </c>
      <c r="K194">
        <v>2125981</v>
      </c>
      <c r="L194" t="s">
        <v>3969</v>
      </c>
      <c r="M194">
        <v>500000</v>
      </c>
      <c r="N194" t="s">
        <v>3970</v>
      </c>
      <c r="O194">
        <v>32</v>
      </c>
      <c r="P194" t="s">
        <v>3971</v>
      </c>
      <c r="Q194">
        <v>0</v>
      </c>
      <c r="R194" t="s">
        <v>3972</v>
      </c>
      <c r="S194">
        <v>-3500</v>
      </c>
      <c r="T194" s="7" t="str">
        <f t="shared" si="5"/>
        <v>hp_584645;atk_1148029;hit_500000;miss_32;cirt_0;cirtSub_-3500</v>
      </c>
    </row>
    <row r="195" spans="1:20" x14ac:dyDescent="0.15">
      <c r="A195" s="16">
        <v>360193</v>
      </c>
      <c r="B195" s="16" t="s">
        <v>229</v>
      </c>
      <c r="C195" s="16">
        <v>1</v>
      </c>
      <c r="D195" s="16">
        <v>2</v>
      </c>
      <c r="E195" s="20">
        <v>65</v>
      </c>
      <c r="F195" s="19" t="s">
        <v>3967</v>
      </c>
      <c r="G195" t="e">
        <f t="shared" ref="G195:G258" si="7">VLOOKUP(E195,$E$724:$K$963,7,0)</f>
        <v>#N/A</v>
      </c>
      <c r="H195">
        <f t="shared" si="6"/>
        <v>0.54</v>
      </c>
      <c r="I195">
        <v>584645</v>
      </c>
      <c r="J195" t="s">
        <v>3968</v>
      </c>
      <c r="K195">
        <v>2125981</v>
      </c>
      <c r="L195" t="s">
        <v>3969</v>
      </c>
      <c r="M195">
        <v>500000</v>
      </c>
      <c r="N195" t="s">
        <v>3970</v>
      </c>
      <c r="O195">
        <v>32</v>
      </c>
      <c r="P195" t="s">
        <v>3971</v>
      </c>
      <c r="Q195">
        <v>0</v>
      </c>
      <c r="R195" t="s">
        <v>3972</v>
      </c>
      <c r="S195">
        <v>-3500</v>
      </c>
      <c r="T195" s="7" t="str">
        <f t="shared" ref="T195:T258" si="8">F195&amp;"_"&amp;I195&amp;";"&amp;J195&amp;"_"&amp;INT(K195*H195)&amp;";"&amp;L195&amp;"_"&amp;M195&amp;";"&amp;N195&amp;"_"&amp;O195&amp;";"&amp;P195&amp;"_"&amp;Q195&amp;";"&amp;R195&amp;"_"&amp;S195</f>
        <v>hp_584645;atk_1148029;hit_500000;miss_32;cirt_0;cirtSub_-3500</v>
      </c>
    </row>
    <row r="196" spans="1:20" x14ac:dyDescent="0.15">
      <c r="A196" s="16">
        <v>360194</v>
      </c>
      <c r="B196" s="16" t="s">
        <v>229</v>
      </c>
      <c r="C196" s="16">
        <v>1</v>
      </c>
      <c r="D196" s="16">
        <v>2</v>
      </c>
      <c r="E196" s="20">
        <v>65</v>
      </c>
      <c r="F196" s="19" t="s">
        <v>3967</v>
      </c>
      <c r="G196" t="e">
        <f t="shared" si="7"/>
        <v>#N/A</v>
      </c>
      <c r="H196">
        <f t="shared" si="6"/>
        <v>0.54</v>
      </c>
      <c r="I196">
        <v>584645</v>
      </c>
      <c r="J196" t="s">
        <v>3968</v>
      </c>
      <c r="K196">
        <v>2125981</v>
      </c>
      <c r="L196" t="s">
        <v>3969</v>
      </c>
      <c r="M196">
        <v>500000</v>
      </c>
      <c r="N196" t="s">
        <v>3970</v>
      </c>
      <c r="O196">
        <v>32</v>
      </c>
      <c r="P196" t="s">
        <v>3971</v>
      </c>
      <c r="Q196">
        <v>0</v>
      </c>
      <c r="R196" t="s">
        <v>3972</v>
      </c>
      <c r="S196">
        <v>-3500</v>
      </c>
      <c r="T196" s="7" t="str">
        <f t="shared" si="8"/>
        <v>hp_584645;atk_1148029;hit_500000;miss_32;cirt_0;cirtSub_-3500</v>
      </c>
    </row>
    <row r="197" spans="1:20" x14ac:dyDescent="0.15">
      <c r="A197" s="16">
        <v>360195</v>
      </c>
      <c r="B197" s="16" t="s">
        <v>229</v>
      </c>
      <c r="C197" s="16">
        <v>1</v>
      </c>
      <c r="D197" s="16">
        <v>2</v>
      </c>
      <c r="E197" s="20">
        <v>66</v>
      </c>
      <c r="F197" s="19" t="s">
        <v>3967</v>
      </c>
      <c r="G197">
        <f t="shared" si="7"/>
        <v>230000</v>
      </c>
      <c r="H197">
        <f t="shared" si="6"/>
        <v>0.54</v>
      </c>
      <c r="I197">
        <v>602939</v>
      </c>
      <c r="J197" t="s">
        <v>3968</v>
      </c>
      <c r="K197">
        <v>2192505</v>
      </c>
      <c r="L197" t="s">
        <v>3969</v>
      </c>
      <c r="M197">
        <v>500000</v>
      </c>
      <c r="N197" t="s">
        <v>3970</v>
      </c>
      <c r="O197">
        <v>33</v>
      </c>
      <c r="P197" t="s">
        <v>3971</v>
      </c>
      <c r="Q197">
        <v>0</v>
      </c>
      <c r="R197" t="s">
        <v>3972</v>
      </c>
      <c r="S197">
        <v>-3500</v>
      </c>
      <c r="T197" s="7" t="str">
        <f t="shared" si="8"/>
        <v>hp_602939;atk_1183952;hit_500000;miss_33;cirt_0;cirtSub_-3500</v>
      </c>
    </row>
    <row r="198" spans="1:20" x14ac:dyDescent="0.15">
      <c r="A198" s="16">
        <v>360196</v>
      </c>
      <c r="B198" s="16" t="s">
        <v>229</v>
      </c>
      <c r="C198" s="16">
        <v>1</v>
      </c>
      <c r="D198" s="16">
        <v>2</v>
      </c>
      <c r="E198" s="20">
        <v>66</v>
      </c>
      <c r="F198" s="19" t="s">
        <v>3967</v>
      </c>
      <c r="G198">
        <f t="shared" si="7"/>
        <v>230000</v>
      </c>
      <c r="H198">
        <f t="shared" si="6"/>
        <v>0.54</v>
      </c>
      <c r="I198">
        <v>602939</v>
      </c>
      <c r="J198" t="s">
        <v>3968</v>
      </c>
      <c r="K198">
        <v>2192505</v>
      </c>
      <c r="L198" t="s">
        <v>3969</v>
      </c>
      <c r="M198">
        <v>500000</v>
      </c>
      <c r="N198" t="s">
        <v>3970</v>
      </c>
      <c r="O198">
        <v>33</v>
      </c>
      <c r="P198" t="s">
        <v>3971</v>
      </c>
      <c r="Q198">
        <v>0</v>
      </c>
      <c r="R198" t="s">
        <v>3972</v>
      </c>
      <c r="S198">
        <v>-3500</v>
      </c>
      <c r="T198" s="7" t="str">
        <f t="shared" si="8"/>
        <v>hp_602939;atk_1183952;hit_500000;miss_33;cirt_0;cirtSub_-3500</v>
      </c>
    </row>
    <row r="199" spans="1:20" x14ac:dyDescent="0.15">
      <c r="A199" s="16">
        <v>360197</v>
      </c>
      <c r="B199" s="16" t="s">
        <v>229</v>
      </c>
      <c r="C199" s="16">
        <v>1</v>
      </c>
      <c r="D199" s="16">
        <v>2</v>
      </c>
      <c r="E199" s="20">
        <v>66</v>
      </c>
      <c r="F199" s="19" t="s">
        <v>3967</v>
      </c>
      <c r="G199">
        <f t="shared" si="7"/>
        <v>230000</v>
      </c>
      <c r="H199">
        <f t="shared" si="6"/>
        <v>0.54</v>
      </c>
      <c r="I199">
        <v>602939</v>
      </c>
      <c r="J199" t="s">
        <v>3968</v>
      </c>
      <c r="K199">
        <v>2192505</v>
      </c>
      <c r="L199" t="s">
        <v>3969</v>
      </c>
      <c r="M199">
        <v>500000</v>
      </c>
      <c r="N199" t="s">
        <v>3970</v>
      </c>
      <c r="O199">
        <v>33</v>
      </c>
      <c r="P199" t="s">
        <v>3971</v>
      </c>
      <c r="Q199">
        <v>0</v>
      </c>
      <c r="R199" t="s">
        <v>3972</v>
      </c>
      <c r="S199">
        <v>-3500</v>
      </c>
      <c r="T199" s="7" t="str">
        <f t="shared" si="8"/>
        <v>hp_602939;atk_1183952;hit_500000;miss_33;cirt_0;cirtSub_-3500</v>
      </c>
    </row>
    <row r="200" spans="1:20" x14ac:dyDescent="0.15">
      <c r="A200" s="16">
        <v>360198</v>
      </c>
      <c r="B200" s="16" t="s">
        <v>229</v>
      </c>
      <c r="C200" s="16">
        <v>1</v>
      </c>
      <c r="D200" s="16">
        <v>2</v>
      </c>
      <c r="E200" s="20">
        <v>67</v>
      </c>
      <c r="F200" s="19" t="s">
        <v>3967</v>
      </c>
      <c r="G200" t="e">
        <f t="shared" si="7"/>
        <v>#N/A</v>
      </c>
      <c r="H200">
        <f t="shared" si="6"/>
        <v>0.54</v>
      </c>
      <c r="I200">
        <v>621233</v>
      </c>
      <c r="J200" t="s">
        <v>3968</v>
      </c>
      <c r="K200">
        <v>2259029</v>
      </c>
      <c r="L200" t="s">
        <v>3969</v>
      </c>
      <c r="M200">
        <v>500000</v>
      </c>
      <c r="N200" t="s">
        <v>3970</v>
      </c>
      <c r="O200">
        <v>33</v>
      </c>
      <c r="P200" t="s">
        <v>3971</v>
      </c>
      <c r="Q200">
        <v>0</v>
      </c>
      <c r="R200" t="s">
        <v>3972</v>
      </c>
      <c r="S200">
        <v>-3500</v>
      </c>
      <c r="T200" s="7" t="str">
        <f t="shared" si="8"/>
        <v>hp_621233;atk_1219875;hit_500000;miss_33;cirt_0;cirtSub_-3500</v>
      </c>
    </row>
    <row r="201" spans="1:20" x14ac:dyDescent="0.15">
      <c r="A201" s="16">
        <v>360199</v>
      </c>
      <c r="B201" s="16" t="s">
        <v>229</v>
      </c>
      <c r="C201" s="16">
        <v>1</v>
      </c>
      <c r="D201" s="16">
        <v>2</v>
      </c>
      <c r="E201" s="20">
        <v>67</v>
      </c>
      <c r="F201" s="19" t="s">
        <v>3967</v>
      </c>
      <c r="G201" t="e">
        <f t="shared" si="7"/>
        <v>#N/A</v>
      </c>
      <c r="H201">
        <f t="shared" si="6"/>
        <v>0.54</v>
      </c>
      <c r="I201">
        <v>621233</v>
      </c>
      <c r="J201" t="s">
        <v>3968</v>
      </c>
      <c r="K201">
        <v>2259029</v>
      </c>
      <c r="L201" t="s">
        <v>3969</v>
      </c>
      <c r="M201">
        <v>500000</v>
      </c>
      <c r="N201" t="s">
        <v>3970</v>
      </c>
      <c r="O201">
        <v>33</v>
      </c>
      <c r="P201" t="s">
        <v>3971</v>
      </c>
      <c r="Q201">
        <v>0</v>
      </c>
      <c r="R201" t="s">
        <v>3972</v>
      </c>
      <c r="S201">
        <v>-3500</v>
      </c>
      <c r="T201" s="7" t="str">
        <f t="shared" si="8"/>
        <v>hp_621233;atk_1219875;hit_500000;miss_33;cirt_0;cirtSub_-3500</v>
      </c>
    </row>
    <row r="202" spans="1:20" x14ac:dyDescent="0.15">
      <c r="A202" s="16">
        <v>360200</v>
      </c>
      <c r="B202" s="16" t="s">
        <v>229</v>
      </c>
      <c r="C202" s="16">
        <v>1</v>
      </c>
      <c r="D202" s="16">
        <v>2</v>
      </c>
      <c r="E202" s="20">
        <v>67</v>
      </c>
      <c r="F202" s="19" t="s">
        <v>3967</v>
      </c>
      <c r="G202" t="e">
        <f t="shared" si="7"/>
        <v>#N/A</v>
      </c>
      <c r="H202">
        <f t="shared" si="6"/>
        <v>0.54</v>
      </c>
      <c r="I202">
        <v>621233</v>
      </c>
      <c r="J202" t="s">
        <v>3968</v>
      </c>
      <c r="K202">
        <v>2259029</v>
      </c>
      <c r="L202" t="s">
        <v>3969</v>
      </c>
      <c r="M202">
        <v>500000</v>
      </c>
      <c r="N202" t="s">
        <v>3970</v>
      </c>
      <c r="O202">
        <v>33</v>
      </c>
      <c r="P202" t="s">
        <v>3971</v>
      </c>
      <c r="Q202">
        <v>0</v>
      </c>
      <c r="R202" t="s">
        <v>3972</v>
      </c>
      <c r="S202">
        <v>-3500</v>
      </c>
      <c r="T202" s="7" t="str">
        <f t="shared" si="8"/>
        <v>hp_621233;atk_1219875;hit_500000;miss_33;cirt_0;cirtSub_-3500</v>
      </c>
    </row>
    <row r="203" spans="1:20" x14ac:dyDescent="0.15">
      <c r="A203" s="16">
        <v>360201</v>
      </c>
      <c r="B203" s="16" t="s">
        <v>229</v>
      </c>
      <c r="C203" s="16">
        <v>1</v>
      </c>
      <c r="D203" s="16">
        <v>2</v>
      </c>
      <c r="E203" s="20">
        <v>68</v>
      </c>
      <c r="F203" s="19" t="s">
        <v>3967</v>
      </c>
      <c r="G203" t="e">
        <f t="shared" si="7"/>
        <v>#N/A</v>
      </c>
      <c r="H203">
        <f t="shared" si="6"/>
        <v>0.54</v>
      </c>
      <c r="I203">
        <v>639527</v>
      </c>
      <c r="J203" t="s">
        <v>3968</v>
      </c>
      <c r="K203">
        <v>2325553</v>
      </c>
      <c r="L203" t="s">
        <v>3969</v>
      </c>
      <c r="M203">
        <v>500000</v>
      </c>
      <c r="N203" t="s">
        <v>3970</v>
      </c>
      <c r="O203">
        <v>34</v>
      </c>
      <c r="P203" t="s">
        <v>3971</v>
      </c>
      <c r="Q203">
        <v>0</v>
      </c>
      <c r="R203" t="s">
        <v>3972</v>
      </c>
      <c r="S203">
        <v>-3500</v>
      </c>
      <c r="T203" s="7" t="str">
        <f t="shared" si="8"/>
        <v>hp_639527;atk_1255798;hit_500000;miss_34;cirt_0;cirtSub_-3500</v>
      </c>
    </row>
    <row r="204" spans="1:20" x14ac:dyDescent="0.15">
      <c r="A204" s="16">
        <v>360202</v>
      </c>
      <c r="B204" s="16" t="s">
        <v>229</v>
      </c>
      <c r="C204" s="16">
        <v>1</v>
      </c>
      <c r="D204" s="16">
        <v>2</v>
      </c>
      <c r="E204" s="20">
        <v>68</v>
      </c>
      <c r="F204" s="19" t="s">
        <v>3967</v>
      </c>
      <c r="G204" t="e">
        <f t="shared" si="7"/>
        <v>#N/A</v>
      </c>
      <c r="H204">
        <f t="shared" si="6"/>
        <v>0.54</v>
      </c>
      <c r="I204">
        <v>639527</v>
      </c>
      <c r="J204" t="s">
        <v>3968</v>
      </c>
      <c r="K204">
        <v>2325553</v>
      </c>
      <c r="L204" t="s">
        <v>3969</v>
      </c>
      <c r="M204">
        <v>500000</v>
      </c>
      <c r="N204" t="s">
        <v>3970</v>
      </c>
      <c r="O204">
        <v>34</v>
      </c>
      <c r="P204" t="s">
        <v>3971</v>
      </c>
      <c r="Q204">
        <v>0</v>
      </c>
      <c r="R204" t="s">
        <v>3972</v>
      </c>
      <c r="S204">
        <v>-3500</v>
      </c>
      <c r="T204" s="7" t="str">
        <f t="shared" si="8"/>
        <v>hp_639527;atk_1255798;hit_500000;miss_34;cirt_0;cirtSub_-3500</v>
      </c>
    </row>
    <row r="205" spans="1:20" x14ac:dyDescent="0.15">
      <c r="A205" s="16">
        <v>360203</v>
      </c>
      <c r="B205" s="16" t="s">
        <v>229</v>
      </c>
      <c r="C205" s="16">
        <v>1</v>
      </c>
      <c r="D205" s="16">
        <v>2</v>
      </c>
      <c r="E205" s="20">
        <v>68</v>
      </c>
      <c r="F205" s="19" t="s">
        <v>3967</v>
      </c>
      <c r="G205" t="e">
        <f t="shared" si="7"/>
        <v>#N/A</v>
      </c>
      <c r="H205">
        <f t="shared" si="6"/>
        <v>0.54</v>
      </c>
      <c r="I205">
        <v>639527</v>
      </c>
      <c r="J205" t="s">
        <v>3968</v>
      </c>
      <c r="K205">
        <v>2325553</v>
      </c>
      <c r="L205" t="s">
        <v>3969</v>
      </c>
      <c r="M205">
        <v>500000</v>
      </c>
      <c r="N205" t="s">
        <v>3970</v>
      </c>
      <c r="O205">
        <v>34</v>
      </c>
      <c r="P205" t="s">
        <v>3971</v>
      </c>
      <c r="Q205">
        <v>0</v>
      </c>
      <c r="R205" t="s">
        <v>3972</v>
      </c>
      <c r="S205">
        <v>-3500</v>
      </c>
      <c r="T205" s="7" t="str">
        <f t="shared" si="8"/>
        <v>hp_639527;atk_1255798;hit_500000;miss_34;cirt_0;cirtSub_-3500</v>
      </c>
    </row>
    <row r="206" spans="1:20" x14ac:dyDescent="0.15">
      <c r="A206" s="16">
        <v>360204</v>
      </c>
      <c r="B206" s="16" t="s">
        <v>229</v>
      </c>
      <c r="C206" s="16">
        <v>1</v>
      </c>
      <c r="D206" s="16">
        <v>2</v>
      </c>
      <c r="E206" s="20">
        <v>69</v>
      </c>
      <c r="F206" s="19" t="s">
        <v>3967</v>
      </c>
      <c r="G206">
        <f t="shared" si="7"/>
        <v>245000</v>
      </c>
      <c r="H206">
        <f t="shared" si="6"/>
        <v>0.54</v>
      </c>
      <c r="I206">
        <v>657821</v>
      </c>
      <c r="J206" t="s">
        <v>3968</v>
      </c>
      <c r="K206">
        <v>2392076</v>
      </c>
      <c r="L206" t="s">
        <v>3969</v>
      </c>
      <c r="M206">
        <v>500000</v>
      </c>
      <c r="N206" t="s">
        <v>3970</v>
      </c>
      <c r="O206">
        <v>34</v>
      </c>
      <c r="P206" t="s">
        <v>3971</v>
      </c>
      <c r="Q206">
        <v>0</v>
      </c>
      <c r="R206" t="s">
        <v>3972</v>
      </c>
      <c r="S206">
        <v>-3500</v>
      </c>
      <c r="T206" s="7" t="str">
        <f t="shared" si="8"/>
        <v>hp_657821;atk_1291721;hit_500000;miss_34;cirt_0;cirtSub_-3500</v>
      </c>
    </row>
    <row r="207" spans="1:20" x14ac:dyDescent="0.15">
      <c r="A207" s="16">
        <v>360205</v>
      </c>
      <c r="B207" s="16" t="s">
        <v>229</v>
      </c>
      <c r="C207" s="16">
        <v>1</v>
      </c>
      <c r="D207" s="16">
        <v>2</v>
      </c>
      <c r="E207" s="20">
        <v>69</v>
      </c>
      <c r="F207" s="19" t="s">
        <v>3967</v>
      </c>
      <c r="G207">
        <f t="shared" si="7"/>
        <v>245000</v>
      </c>
      <c r="H207">
        <f t="shared" si="6"/>
        <v>0.54</v>
      </c>
      <c r="I207">
        <v>657821</v>
      </c>
      <c r="J207" t="s">
        <v>3968</v>
      </c>
      <c r="K207">
        <v>2392076</v>
      </c>
      <c r="L207" t="s">
        <v>3969</v>
      </c>
      <c r="M207">
        <v>500000</v>
      </c>
      <c r="N207" t="s">
        <v>3970</v>
      </c>
      <c r="O207">
        <v>34</v>
      </c>
      <c r="P207" t="s">
        <v>3971</v>
      </c>
      <c r="Q207">
        <v>0</v>
      </c>
      <c r="R207" t="s">
        <v>3972</v>
      </c>
      <c r="S207">
        <v>-3500</v>
      </c>
      <c r="T207" s="7" t="str">
        <f t="shared" si="8"/>
        <v>hp_657821;atk_1291721;hit_500000;miss_34;cirt_0;cirtSub_-3500</v>
      </c>
    </row>
    <row r="208" spans="1:20" x14ac:dyDescent="0.15">
      <c r="A208" s="16">
        <v>360206</v>
      </c>
      <c r="B208" s="16" t="s">
        <v>229</v>
      </c>
      <c r="C208" s="16">
        <v>1</v>
      </c>
      <c r="D208" s="16">
        <v>2</v>
      </c>
      <c r="E208" s="20">
        <v>69</v>
      </c>
      <c r="F208" s="19" t="s">
        <v>3967</v>
      </c>
      <c r="G208">
        <f t="shared" si="7"/>
        <v>245000</v>
      </c>
      <c r="H208">
        <f t="shared" si="6"/>
        <v>0.54</v>
      </c>
      <c r="I208">
        <v>657821</v>
      </c>
      <c r="J208" t="s">
        <v>3968</v>
      </c>
      <c r="K208">
        <v>2392076</v>
      </c>
      <c r="L208" t="s">
        <v>3969</v>
      </c>
      <c r="M208">
        <v>500000</v>
      </c>
      <c r="N208" t="s">
        <v>3970</v>
      </c>
      <c r="O208">
        <v>34</v>
      </c>
      <c r="P208" t="s">
        <v>3971</v>
      </c>
      <c r="Q208">
        <v>0</v>
      </c>
      <c r="R208" t="s">
        <v>3972</v>
      </c>
      <c r="S208">
        <v>-3500</v>
      </c>
      <c r="T208" s="7" t="str">
        <f t="shared" si="8"/>
        <v>hp_657821;atk_1291721;hit_500000;miss_34;cirt_0;cirtSub_-3500</v>
      </c>
    </row>
    <row r="209" spans="1:20" x14ac:dyDescent="0.15">
      <c r="A209" s="16">
        <v>360207</v>
      </c>
      <c r="B209" s="16" t="s">
        <v>229</v>
      </c>
      <c r="C209" s="16">
        <v>1</v>
      </c>
      <c r="D209" s="16">
        <v>2</v>
      </c>
      <c r="E209" s="20">
        <v>70</v>
      </c>
      <c r="F209" s="19" t="s">
        <v>3967</v>
      </c>
      <c r="G209" t="e">
        <f t="shared" si="7"/>
        <v>#N/A</v>
      </c>
      <c r="H209">
        <f t="shared" si="6"/>
        <v>0.54</v>
      </c>
      <c r="I209">
        <v>676115</v>
      </c>
      <c r="J209" t="s">
        <v>3968</v>
      </c>
      <c r="K209">
        <v>2458600</v>
      </c>
      <c r="L209" t="s">
        <v>3969</v>
      </c>
      <c r="M209">
        <v>500000</v>
      </c>
      <c r="N209" t="s">
        <v>3970</v>
      </c>
      <c r="O209">
        <v>35</v>
      </c>
      <c r="P209" t="s">
        <v>3971</v>
      </c>
      <c r="Q209">
        <v>0</v>
      </c>
      <c r="R209" t="s">
        <v>3972</v>
      </c>
      <c r="S209">
        <v>-3500</v>
      </c>
      <c r="T209" s="7" t="str">
        <f t="shared" si="8"/>
        <v>hp_676115;atk_1327644;hit_500000;miss_35;cirt_0;cirtSub_-3500</v>
      </c>
    </row>
    <row r="210" spans="1:20" x14ac:dyDescent="0.15">
      <c r="A210" s="16">
        <v>360208</v>
      </c>
      <c r="B210" s="16" t="s">
        <v>229</v>
      </c>
      <c r="C210" s="16">
        <v>1</v>
      </c>
      <c r="D210" s="16">
        <v>2</v>
      </c>
      <c r="E210" s="20">
        <v>70</v>
      </c>
      <c r="F210" s="19" t="s">
        <v>3967</v>
      </c>
      <c r="G210" t="e">
        <f t="shared" si="7"/>
        <v>#N/A</v>
      </c>
      <c r="H210">
        <f t="shared" si="6"/>
        <v>0.54</v>
      </c>
      <c r="I210">
        <v>676115</v>
      </c>
      <c r="J210" t="s">
        <v>3968</v>
      </c>
      <c r="K210">
        <v>2458600</v>
      </c>
      <c r="L210" t="s">
        <v>3969</v>
      </c>
      <c r="M210">
        <v>500000</v>
      </c>
      <c r="N210" t="s">
        <v>3970</v>
      </c>
      <c r="O210">
        <v>35</v>
      </c>
      <c r="P210" t="s">
        <v>3971</v>
      </c>
      <c r="Q210">
        <v>0</v>
      </c>
      <c r="R210" t="s">
        <v>3972</v>
      </c>
      <c r="S210">
        <v>-3500</v>
      </c>
      <c r="T210" s="7" t="str">
        <f t="shared" si="8"/>
        <v>hp_676115;atk_1327644;hit_500000;miss_35;cirt_0;cirtSub_-3500</v>
      </c>
    </row>
    <row r="211" spans="1:20" x14ac:dyDescent="0.15">
      <c r="A211" s="16">
        <v>360209</v>
      </c>
      <c r="B211" s="16" t="s">
        <v>229</v>
      </c>
      <c r="C211" s="16">
        <v>1</v>
      </c>
      <c r="D211" s="16">
        <v>2</v>
      </c>
      <c r="E211" s="20">
        <v>70</v>
      </c>
      <c r="F211" s="19" t="s">
        <v>3967</v>
      </c>
      <c r="G211" t="e">
        <f t="shared" si="7"/>
        <v>#N/A</v>
      </c>
      <c r="H211">
        <f t="shared" si="6"/>
        <v>0.54</v>
      </c>
      <c r="I211">
        <v>676115</v>
      </c>
      <c r="J211" t="s">
        <v>3968</v>
      </c>
      <c r="K211">
        <v>2458600</v>
      </c>
      <c r="L211" t="s">
        <v>3969</v>
      </c>
      <c r="M211">
        <v>500000</v>
      </c>
      <c r="N211" t="s">
        <v>3970</v>
      </c>
      <c r="O211">
        <v>35</v>
      </c>
      <c r="P211" t="s">
        <v>3971</v>
      </c>
      <c r="Q211">
        <v>0</v>
      </c>
      <c r="R211" t="s">
        <v>3972</v>
      </c>
      <c r="S211">
        <v>-3500</v>
      </c>
      <c r="T211" s="7" t="str">
        <f t="shared" si="8"/>
        <v>hp_676115;atk_1327644;hit_500000;miss_35;cirt_0;cirtSub_-3500</v>
      </c>
    </row>
    <row r="212" spans="1:20" x14ac:dyDescent="0.15">
      <c r="A212" s="16">
        <v>360210</v>
      </c>
      <c r="B212" s="16" t="s">
        <v>229</v>
      </c>
      <c r="C212" s="16">
        <v>1</v>
      </c>
      <c r="D212" s="16">
        <v>2</v>
      </c>
      <c r="E212" s="20">
        <v>71</v>
      </c>
      <c r="F212" s="19" t="s">
        <v>3967</v>
      </c>
      <c r="G212" t="e">
        <f t="shared" si="7"/>
        <v>#N/A</v>
      </c>
      <c r="H212">
        <f t="shared" si="6"/>
        <v>0.54</v>
      </c>
      <c r="I212">
        <v>694409</v>
      </c>
      <c r="J212" t="s">
        <v>3968</v>
      </c>
      <c r="K212">
        <v>2525124</v>
      </c>
      <c r="L212" t="s">
        <v>3969</v>
      </c>
      <c r="M212">
        <v>500000</v>
      </c>
      <c r="N212" t="s">
        <v>3970</v>
      </c>
      <c r="O212">
        <v>35</v>
      </c>
      <c r="P212" t="s">
        <v>3971</v>
      </c>
      <c r="Q212">
        <v>0</v>
      </c>
      <c r="R212" t="s">
        <v>3972</v>
      </c>
      <c r="S212">
        <v>-3500</v>
      </c>
      <c r="T212" s="7" t="str">
        <f t="shared" si="8"/>
        <v>hp_694409;atk_1363566;hit_500000;miss_35;cirt_0;cirtSub_-3500</v>
      </c>
    </row>
    <row r="213" spans="1:20" x14ac:dyDescent="0.15">
      <c r="A213" s="16">
        <v>360211</v>
      </c>
      <c r="B213" s="16" t="s">
        <v>229</v>
      </c>
      <c r="C213" s="16">
        <v>1</v>
      </c>
      <c r="D213" s="16">
        <v>2</v>
      </c>
      <c r="E213" s="20">
        <v>71</v>
      </c>
      <c r="F213" s="19" t="s">
        <v>3967</v>
      </c>
      <c r="G213" t="e">
        <f t="shared" si="7"/>
        <v>#N/A</v>
      </c>
      <c r="H213">
        <f t="shared" si="6"/>
        <v>0.54</v>
      </c>
      <c r="I213">
        <v>694409</v>
      </c>
      <c r="J213" t="s">
        <v>3968</v>
      </c>
      <c r="K213">
        <v>2525124</v>
      </c>
      <c r="L213" t="s">
        <v>3969</v>
      </c>
      <c r="M213">
        <v>500000</v>
      </c>
      <c r="N213" t="s">
        <v>3970</v>
      </c>
      <c r="O213">
        <v>35</v>
      </c>
      <c r="P213" t="s">
        <v>3971</v>
      </c>
      <c r="Q213">
        <v>0</v>
      </c>
      <c r="R213" t="s">
        <v>3972</v>
      </c>
      <c r="S213">
        <v>-3500</v>
      </c>
      <c r="T213" s="7" t="str">
        <f t="shared" si="8"/>
        <v>hp_694409;atk_1363566;hit_500000;miss_35;cirt_0;cirtSub_-3500</v>
      </c>
    </row>
    <row r="214" spans="1:20" x14ac:dyDescent="0.15">
      <c r="A214" s="16">
        <v>360212</v>
      </c>
      <c r="B214" s="16" t="s">
        <v>229</v>
      </c>
      <c r="C214" s="16">
        <v>1</v>
      </c>
      <c r="D214" s="16">
        <v>2</v>
      </c>
      <c r="E214" s="20">
        <v>71</v>
      </c>
      <c r="F214" s="19" t="s">
        <v>3967</v>
      </c>
      <c r="G214" t="e">
        <f t="shared" si="7"/>
        <v>#N/A</v>
      </c>
      <c r="H214">
        <f t="shared" si="6"/>
        <v>0.54</v>
      </c>
      <c r="I214">
        <v>694409</v>
      </c>
      <c r="J214" t="s">
        <v>3968</v>
      </c>
      <c r="K214">
        <v>2525124</v>
      </c>
      <c r="L214" t="s">
        <v>3969</v>
      </c>
      <c r="M214">
        <v>500000</v>
      </c>
      <c r="N214" t="s">
        <v>3970</v>
      </c>
      <c r="O214">
        <v>35</v>
      </c>
      <c r="P214" t="s">
        <v>3971</v>
      </c>
      <c r="Q214">
        <v>0</v>
      </c>
      <c r="R214" t="s">
        <v>3972</v>
      </c>
      <c r="S214">
        <v>-3500</v>
      </c>
      <c r="T214" s="7" t="str">
        <f t="shared" si="8"/>
        <v>hp_694409;atk_1363566;hit_500000;miss_35;cirt_0;cirtSub_-3500</v>
      </c>
    </row>
    <row r="215" spans="1:20" x14ac:dyDescent="0.15">
      <c r="A215" s="16">
        <v>360213</v>
      </c>
      <c r="B215" s="16" t="s">
        <v>229</v>
      </c>
      <c r="C215" s="16">
        <v>1</v>
      </c>
      <c r="D215" s="16">
        <v>2</v>
      </c>
      <c r="E215" s="20">
        <v>72</v>
      </c>
      <c r="F215" s="19" t="s">
        <v>3967</v>
      </c>
      <c r="G215">
        <f t="shared" si="7"/>
        <v>260000</v>
      </c>
      <c r="H215">
        <f t="shared" si="6"/>
        <v>0.54</v>
      </c>
      <c r="I215">
        <v>712703</v>
      </c>
      <c r="J215" t="s">
        <v>3968</v>
      </c>
      <c r="K215">
        <v>2591648</v>
      </c>
      <c r="L215" t="s">
        <v>3969</v>
      </c>
      <c r="M215">
        <v>500000</v>
      </c>
      <c r="N215" t="s">
        <v>3970</v>
      </c>
      <c r="O215">
        <v>36</v>
      </c>
      <c r="P215" t="s">
        <v>3971</v>
      </c>
      <c r="Q215">
        <v>0</v>
      </c>
      <c r="R215" t="s">
        <v>3972</v>
      </c>
      <c r="S215">
        <v>-3500</v>
      </c>
      <c r="T215" s="7" t="str">
        <f t="shared" si="8"/>
        <v>hp_712703;atk_1399489;hit_500000;miss_36;cirt_0;cirtSub_-3500</v>
      </c>
    </row>
    <row r="216" spans="1:20" x14ac:dyDescent="0.15">
      <c r="A216" s="16">
        <v>360214</v>
      </c>
      <c r="B216" s="16" t="s">
        <v>229</v>
      </c>
      <c r="C216" s="16">
        <v>1</v>
      </c>
      <c r="D216" s="16">
        <v>2</v>
      </c>
      <c r="E216" s="20">
        <v>72</v>
      </c>
      <c r="F216" s="19" t="s">
        <v>3967</v>
      </c>
      <c r="G216">
        <f t="shared" si="7"/>
        <v>260000</v>
      </c>
      <c r="H216">
        <f t="shared" si="6"/>
        <v>0.54</v>
      </c>
      <c r="I216">
        <v>712703</v>
      </c>
      <c r="J216" t="s">
        <v>3968</v>
      </c>
      <c r="K216">
        <v>2591648</v>
      </c>
      <c r="L216" t="s">
        <v>3969</v>
      </c>
      <c r="M216">
        <v>500000</v>
      </c>
      <c r="N216" t="s">
        <v>3970</v>
      </c>
      <c r="O216">
        <v>36</v>
      </c>
      <c r="P216" t="s">
        <v>3971</v>
      </c>
      <c r="Q216">
        <v>0</v>
      </c>
      <c r="R216" t="s">
        <v>3972</v>
      </c>
      <c r="S216">
        <v>-3500</v>
      </c>
      <c r="T216" s="7" t="str">
        <f t="shared" si="8"/>
        <v>hp_712703;atk_1399489;hit_500000;miss_36;cirt_0;cirtSub_-3500</v>
      </c>
    </row>
    <row r="217" spans="1:20" x14ac:dyDescent="0.15">
      <c r="A217" s="16">
        <v>360215</v>
      </c>
      <c r="B217" s="16" t="s">
        <v>229</v>
      </c>
      <c r="C217" s="16">
        <v>1</v>
      </c>
      <c r="D217" s="16">
        <v>2</v>
      </c>
      <c r="E217" s="20">
        <v>72</v>
      </c>
      <c r="F217" s="19" t="s">
        <v>3967</v>
      </c>
      <c r="G217">
        <f t="shared" si="7"/>
        <v>260000</v>
      </c>
      <c r="H217">
        <f t="shared" si="6"/>
        <v>0.54</v>
      </c>
      <c r="I217">
        <v>712703</v>
      </c>
      <c r="J217" t="s">
        <v>3968</v>
      </c>
      <c r="K217">
        <v>2591648</v>
      </c>
      <c r="L217" t="s">
        <v>3969</v>
      </c>
      <c r="M217">
        <v>500000</v>
      </c>
      <c r="N217" t="s">
        <v>3970</v>
      </c>
      <c r="O217">
        <v>36</v>
      </c>
      <c r="P217" t="s">
        <v>3971</v>
      </c>
      <c r="Q217">
        <v>0</v>
      </c>
      <c r="R217" t="s">
        <v>3972</v>
      </c>
      <c r="S217">
        <v>-3500</v>
      </c>
      <c r="T217" s="7" t="str">
        <f t="shared" si="8"/>
        <v>hp_712703;atk_1399489;hit_500000;miss_36;cirt_0;cirtSub_-3500</v>
      </c>
    </row>
    <row r="218" spans="1:20" x14ac:dyDescent="0.15">
      <c r="A218" s="16">
        <v>360216</v>
      </c>
      <c r="B218" s="16" t="s">
        <v>229</v>
      </c>
      <c r="C218" s="16">
        <v>1</v>
      </c>
      <c r="D218" s="16">
        <v>2</v>
      </c>
      <c r="E218" s="20">
        <v>73</v>
      </c>
      <c r="F218" s="19" t="s">
        <v>3967</v>
      </c>
      <c r="G218" t="e">
        <f t="shared" si="7"/>
        <v>#N/A</v>
      </c>
      <c r="H218">
        <f t="shared" si="6"/>
        <v>0.54</v>
      </c>
      <c r="I218">
        <v>730997</v>
      </c>
      <c r="J218" t="s">
        <v>3968</v>
      </c>
      <c r="K218">
        <v>2658171</v>
      </c>
      <c r="L218" t="s">
        <v>3969</v>
      </c>
      <c r="M218">
        <v>500000</v>
      </c>
      <c r="N218" t="s">
        <v>3970</v>
      </c>
      <c r="O218">
        <v>36</v>
      </c>
      <c r="P218" t="s">
        <v>3971</v>
      </c>
      <c r="Q218">
        <v>0</v>
      </c>
      <c r="R218" t="s">
        <v>3972</v>
      </c>
      <c r="S218">
        <v>-3500</v>
      </c>
      <c r="T218" s="7" t="str">
        <f t="shared" si="8"/>
        <v>hp_730997;atk_1435412;hit_500000;miss_36;cirt_0;cirtSub_-3500</v>
      </c>
    </row>
    <row r="219" spans="1:20" x14ac:dyDescent="0.15">
      <c r="A219" s="16">
        <v>360217</v>
      </c>
      <c r="B219" s="16" t="s">
        <v>229</v>
      </c>
      <c r="C219" s="16">
        <v>1</v>
      </c>
      <c r="D219" s="16">
        <v>2</v>
      </c>
      <c r="E219" s="20">
        <v>73</v>
      </c>
      <c r="F219" s="19" t="s">
        <v>3967</v>
      </c>
      <c r="G219" t="e">
        <f t="shared" si="7"/>
        <v>#N/A</v>
      </c>
      <c r="H219">
        <f t="shared" si="6"/>
        <v>0.54</v>
      </c>
      <c r="I219">
        <v>730997</v>
      </c>
      <c r="J219" t="s">
        <v>3968</v>
      </c>
      <c r="K219">
        <v>2658171</v>
      </c>
      <c r="L219" t="s">
        <v>3969</v>
      </c>
      <c r="M219">
        <v>500000</v>
      </c>
      <c r="N219" t="s">
        <v>3970</v>
      </c>
      <c r="O219">
        <v>36</v>
      </c>
      <c r="P219" t="s">
        <v>3971</v>
      </c>
      <c r="Q219">
        <v>0</v>
      </c>
      <c r="R219" t="s">
        <v>3972</v>
      </c>
      <c r="S219">
        <v>-3500</v>
      </c>
      <c r="T219" s="7" t="str">
        <f t="shared" si="8"/>
        <v>hp_730997;atk_1435412;hit_500000;miss_36;cirt_0;cirtSub_-3500</v>
      </c>
    </row>
    <row r="220" spans="1:20" x14ac:dyDescent="0.15">
      <c r="A220" s="16">
        <v>360218</v>
      </c>
      <c r="B220" s="16" t="s">
        <v>229</v>
      </c>
      <c r="C220" s="16">
        <v>1</v>
      </c>
      <c r="D220" s="16">
        <v>2</v>
      </c>
      <c r="E220" s="20">
        <v>73</v>
      </c>
      <c r="F220" s="19" t="s">
        <v>3967</v>
      </c>
      <c r="G220" t="e">
        <f t="shared" si="7"/>
        <v>#N/A</v>
      </c>
      <c r="H220">
        <f t="shared" si="6"/>
        <v>0.54</v>
      </c>
      <c r="I220">
        <v>730997</v>
      </c>
      <c r="J220" t="s">
        <v>3968</v>
      </c>
      <c r="K220">
        <v>2658171</v>
      </c>
      <c r="L220" t="s">
        <v>3969</v>
      </c>
      <c r="M220">
        <v>500000</v>
      </c>
      <c r="N220" t="s">
        <v>3970</v>
      </c>
      <c r="O220">
        <v>36</v>
      </c>
      <c r="P220" t="s">
        <v>3971</v>
      </c>
      <c r="Q220">
        <v>0</v>
      </c>
      <c r="R220" t="s">
        <v>3972</v>
      </c>
      <c r="S220">
        <v>-3500</v>
      </c>
      <c r="T220" s="7" t="str">
        <f t="shared" si="8"/>
        <v>hp_730997;atk_1435412;hit_500000;miss_36;cirt_0;cirtSub_-3500</v>
      </c>
    </row>
    <row r="221" spans="1:20" x14ac:dyDescent="0.15">
      <c r="A221" s="16">
        <v>360219</v>
      </c>
      <c r="B221" s="16" t="s">
        <v>229</v>
      </c>
      <c r="C221" s="16">
        <v>1</v>
      </c>
      <c r="D221" s="16">
        <v>2</v>
      </c>
      <c r="E221" s="20">
        <v>74</v>
      </c>
      <c r="F221" s="19" t="s">
        <v>3967</v>
      </c>
      <c r="G221" t="e">
        <f t="shared" si="7"/>
        <v>#N/A</v>
      </c>
      <c r="H221">
        <f t="shared" si="6"/>
        <v>0.54</v>
      </c>
      <c r="I221">
        <v>749291</v>
      </c>
      <c r="J221" t="s">
        <v>3968</v>
      </c>
      <c r="K221">
        <v>2724695</v>
      </c>
      <c r="L221" t="s">
        <v>3969</v>
      </c>
      <c r="M221">
        <v>500000</v>
      </c>
      <c r="N221" t="s">
        <v>3970</v>
      </c>
      <c r="O221">
        <v>37</v>
      </c>
      <c r="P221" t="s">
        <v>3971</v>
      </c>
      <c r="Q221">
        <v>0</v>
      </c>
      <c r="R221" t="s">
        <v>3972</v>
      </c>
      <c r="S221">
        <v>-3500</v>
      </c>
      <c r="T221" s="7" t="str">
        <f t="shared" si="8"/>
        <v>hp_749291;atk_1471335;hit_500000;miss_37;cirt_0;cirtSub_-3500</v>
      </c>
    </row>
    <row r="222" spans="1:20" x14ac:dyDescent="0.15">
      <c r="A222" s="16">
        <v>360220</v>
      </c>
      <c r="B222" s="16" t="s">
        <v>229</v>
      </c>
      <c r="C222" s="16">
        <v>1</v>
      </c>
      <c r="D222" s="16">
        <v>2</v>
      </c>
      <c r="E222" s="20">
        <v>74</v>
      </c>
      <c r="F222" s="19" t="s">
        <v>3967</v>
      </c>
      <c r="G222" t="e">
        <f t="shared" si="7"/>
        <v>#N/A</v>
      </c>
      <c r="H222">
        <f t="shared" si="6"/>
        <v>0.54</v>
      </c>
      <c r="I222">
        <v>749291</v>
      </c>
      <c r="J222" t="s">
        <v>3968</v>
      </c>
      <c r="K222">
        <v>2724695</v>
      </c>
      <c r="L222" t="s">
        <v>3969</v>
      </c>
      <c r="M222">
        <v>500000</v>
      </c>
      <c r="N222" t="s">
        <v>3970</v>
      </c>
      <c r="O222">
        <v>37</v>
      </c>
      <c r="P222" t="s">
        <v>3971</v>
      </c>
      <c r="Q222">
        <v>0</v>
      </c>
      <c r="R222" t="s">
        <v>3972</v>
      </c>
      <c r="S222">
        <v>-3500</v>
      </c>
      <c r="T222" s="7" t="str">
        <f t="shared" si="8"/>
        <v>hp_749291;atk_1471335;hit_500000;miss_37;cirt_0;cirtSub_-3500</v>
      </c>
    </row>
    <row r="223" spans="1:20" x14ac:dyDescent="0.15">
      <c r="A223" s="16">
        <v>360221</v>
      </c>
      <c r="B223" s="16" t="s">
        <v>229</v>
      </c>
      <c r="C223" s="16">
        <v>1</v>
      </c>
      <c r="D223" s="16">
        <v>2</v>
      </c>
      <c r="E223" s="20">
        <v>74</v>
      </c>
      <c r="F223" s="19" t="s">
        <v>3967</v>
      </c>
      <c r="G223" t="e">
        <f t="shared" si="7"/>
        <v>#N/A</v>
      </c>
      <c r="H223">
        <f t="shared" si="6"/>
        <v>0.54</v>
      </c>
      <c r="I223">
        <v>749291</v>
      </c>
      <c r="J223" t="s">
        <v>3968</v>
      </c>
      <c r="K223">
        <v>2724695</v>
      </c>
      <c r="L223" t="s">
        <v>3969</v>
      </c>
      <c r="M223">
        <v>500000</v>
      </c>
      <c r="N223" t="s">
        <v>3970</v>
      </c>
      <c r="O223">
        <v>37</v>
      </c>
      <c r="P223" t="s">
        <v>3971</v>
      </c>
      <c r="Q223">
        <v>0</v>
      </c>
      <c r="R223" t="s">
        <v>3972</v>
      </c>
      <c r="S223">
        <v>-3500</v>
      </c>
      <c r="T223" s="7" t="str">
        <f t="shared" si="8"/>
        <v>hp_749291;atk_1471335;hit_500000;miss_37;cirt_0;cirtSub_-3500</v>
      </c>
    </row>
    <row r="224" spans="1:20" x14ac:dyDescent="0.15">
      <c r="A224" s="16">
        <v>360222</v>
      </c>
      <c r="B224" s="16" t="s">
        <v>229</v>
      </c>
      <c r="C224" s="16">
        <v>1</v>
      </c>
      <c r="D224" s="16">
        <v>2</v>
      </c>
      <c r="E224" s="20">
        <v>75</v>
      </c>
      <c r="F224" s="19" t="s">
        <v>3967</v>
      </c>
      <c r="G224">
        <f t="shared" si="7"/>
        <v>280000</v>
      </c>
      <c r="H224">
        <f t="shared" si="6"/>
        <v>0.54</v>
      </c>
      <c r="I224">
        <v>767585</v>
      </c>
      <c r="J224" t="s">
        <v>3968</v>
      </c>
      <c r="K224">
        <v>2791219</v>
      </c>
      <c r="L224" t="s">
        <v>3969</v>
      </c>
      <c r="M224">
        <v>500000</v>
      </c>
      <c r="N224" t="s">
        <v>3970</v>
      </c>
      <c r="O224">
        <v>37</v>
      </c>
      <c r="P224" t="s">
        <v>3971</v>
      </c>
      <c r="Q224">
        <v>0</v>
      </c>
      <c r="R224" t="s">
        <v>3972</v>
      </c>
      <c r="S224">
        <v>-3500</v>
      </c>
      <c r="T224" s="7" t="str">
        <f t="shared" si="8"/>
        <v>hp_767585;atk_1507258;hit_500000;miss_37;cirt_0;cirtSub_-3500</v>
      </c>
    </row>
    <row r="225" spans="1:20" x14ac:dyDescent="0.15">
      <c r="A225" s="16">
        <v>360223</v>
      </c>
      <c r="B225" s="16" t="s">
        <v>229</v>
      </c>
      <c r="C225" s="16">
        <v>1</v>
      </c>
      <c r="D225" s="16">
        <v>2</v>
      </c>
      <c r="E225" s="20">
        <v>75</v>
      </c>
      <c r="F225" s="19" t="s">
        <v>3967</v>
      </c>
      <c r="G225">
        <f t="shared" si="7"/>
        <v>280000</v>
      </c>
      <c r="H225">
        <f t="shared" si="6"/>
        <v>0.54</v>
      </c>
      <c r="I225">
        <v>767585</v>
      </c>
      <c r="J225" t="s">
        <v>3968</v>
      </c>
      <c r="K225">
        <v>2791219</v>
      </c>
      <c r="L225" t="s">
        <v>3969</v>
      </c>
      <c r="M225">
        <v>500000</v>
      </c>
      <c r="N225" t="s">
        <v>3970</v>
      </c>
      <c r="O225">
        <v>37</v>
      </c>
      <c r="P225" t="s">
        <v>3971</v>
      </c>
      <c r="Q225">
        <v>0</v>
      </c>
      <c r="R225" t="s">
        <v>3972</v>
      </c>
      <c r="S225">
        <v>-3500</v>
      </c>
      <c r="T225" s="7" t="str">
        <f t="shared" si="8"/>
        <v>hp_767585;atk_1507258;hit_500000;miss_37;cirt_0;cirtSub_-3500</v>
      </c>
    </row>
    <row r="226" spans="1:20" x14ac:dyDescent="0.15">
      <c r="A226" s="16">
        <v>360224</v>
      </c>
      <c r="B226" s="16" t="s">
        <v>229</v>
      </c>
      <c r="C226" s="16">
        <v>1</v>
      </c>
      <c r="D226" s="16">
        <v>2</v>
      </c>
      <c r="E226" s="20">
        <v>75</v>
      </c>
      <c r="F226" s="19" t="s">
        <v>3967</v>
      </c>
      <c r="G226">
        <f t="shared" si="7"/>
        <v>280000</v>
      </c>
      <c r="H226">
        <f t="shared" si="6"/>
        <v>0.54</v>
      </c>
      <c r="I226">
        <v>767585</v>
      </c>
      <c r="J226" t="s">
        <v>3968</v>
      </c>
      <c r="K226">
        <v>2791219</v>
      </c>
      <c r="L226" t="s">
        <v>3969</v>
      </c>
      <c r="M226">
        <v>500000</v>
      </c>
      <c r="N226" t="s">
        <v>3970</v>
      </c>
      <c r="O226">
        <v>37</v>
      </c>
      <c r="P226" t="s">
        <v>3971</v>
      </c>
      <c r="Q226">
        <v>0</v>
      </c>
      <c r="R226" t="s">
        <v>3972</v>
      </c>
      <c r="S226">
        <v>-3500</v>
      </c>
      <c r="T226" s="7" t="str">
        <f t="shared" si="8"/>
        <v>hp_767585;atk_1507258;hit_500000;miss_37;cirt_0;cirtSub_-3500</v>
      </c>
    </row>
    <row r="227" spans="1:20" x14ac:dyDescent="0.15">
      <c r="A227" s="16">
        <v>360225</v>
      </c>
      <c r="B227" s="16" t="s">
        <v>229</v>
      </c>
      <c r="C227" s="16">
        <v>1</v>
      </c>
      <c r="D227" s="16">
        <v>2</v>
      </c>
      <c r="E227" s="20">
        <v>76</v>
      </c>
      <c r="F227" s="19" t="s">
        <v>3967</v>
      </c>
      <c r="G227" t="e">
        <f t="shared" si="7"/>
        <v>#N/A</v>
      </c>
      <c r="H227">
        <f t="shared" si="6"/>
        <v>0.54</v>
      </c>
      <c r="I227">
        <v>785879</v>
      </c>
      <c r="J227" t="s">
        <v>3968</v>
      </c>
      <c r="K227">
        <v>2857743</v>
      </c>
      <c r="L227" t="s">
        <v>3969</v>
      </c>
      <c r="M227">
        <v>500000</v>
      </c>
      <c r="N227" t="s">
        <v>3970</v>
      </c>
      <c r="O227">
        <v>38</v>
      </c>
      <c r="P227" t="s">
        <v>3971</v>
      </c>
      <c r="Q227">
        <v>0</v>
      </c>
      <c r="R227" t="s">
        <v>3972</v>
      </c>
      <c r="S227">
        <v>-3500</v>
      </c>
      <c r="T227" s="7" t="str">
        <f t="shared" si="8"/>
        <v>hp_785879;atk_1543181;hit_500000;miss_38;cirt_0;cirtSub_-3500</v>
      </c>
    </row>
    <row r="228" spans="1:20" x14ac:dyDescent="0.15">
      <c r="A228" s="16">
        <v>360226</v>
      </c>
      <c r="B228" s="16" t="s">
        <v>229</v>
      </c>
      <c r="C228" s="16">
        <v>1</v>
      </c>
      <c r="D228" s="16">
        <v>2</v>
      </c>
      <c r="E228" s="20">
        <v>76</v>
      </c>
      <c r="F228" s="19" t="s">
        <v>3967</v>
      </c>
      <c r="G228" t="e">
        <f t="shared" si="7"/>
        <v>#N/A</v>
      </c>
      <c r="H228">
        <f t="shared" si="6"/>
        <v>0.54</v>
      </c>
      <c r="I228">
        <v>785879</v>
      </c>
      <c r="J228" t="s">
        <v>3968</v>
      </c>
      <c r="K228">
        <v>2857743</v>
      </c>
      <c r="L228" t="s">
        <v>3969</v>
      </c>
      <c r="M228">
        <v>500000</v>
      </c>
      <c r="N228" t="s">
        <v>3970</v>
      </c>
      <c r="O228">
        <v>38</v>
      </c>
      <c r="P228" t="s">
        <v>3971</v>
      </c>
      <c r="Q228">
        <v>0</v>
      </c>
      <c r="R228" t="s">
        <v>3972</v>
      </c>
      <c r="S228">
        <v>-3500</v>
      </c>
      <c r="T228" s="7" t="str">
        <f t="shared" si="8"/>
        <v>hp_785879;atk_1543181;hit_500000;miss_38;cirt_0;cirtSub_-3500</v>
      </c>
    </row>
    <row r="229" spans="1:20" x14ac:dyDescent="0.15">
      <c r="A229" s="16">
        <v>360227</v>
      </c>
      <c r="B229" s="16" t="s">
        <v>229</v>
      </c>
      <c r="C229" s="16">
        <v>1</v>
      </c>
      <c r="D229" s="16">
        <v>2</v>
      </c>
      <c r="E229" s="20">
        <v>76</v>
      </c>
      <c r="F229" s="19" t="s">
        <v>3967</v>
      </c>
      <c r="G229" t="e">
        <f t="shared" si="7"/>
        <v>#N/A</v>
      </c>
      <c r="H229">
        <f t="shared" si="6"/>
        <v>0.54</v>
      </c>
      <c r="I229">
        <v>785879</v>
      </c>
      <c r="J229" t="s">
        <v>3968</v>
      </c>
      <c r="K229">
        <v>2857743</v>
      </c>
      <c r="L229" t="s">
        <v>3969</v>
      </c>
      <c r="M229">
        <v>500000</v>
      </c>
      <c r="N229" t="s">
        <v>3970</v>
      </c>
      <c r="O229">
        <v>38</v>
      </c>
      <c r="P229" t="s">
        <v>3971</v>
      </c>
      <c r="Q229">
        <v>0</v>
      </c>
      <c r="R229" t="s">
        <v>3972</v>
      </c>
      <c r="S229">
        <v>-3500</v>
      </c>
      <c r="T229" s="7" t="str">
        <f t="shared" si="8"/>
        <v>hp_785879;atk_1543181;hit_500000;miss_38;cirt_0;cirtSub_-3500</v>
      </c>
    </row>
    <row r="230" spans="1:20" x14ac:dyDescent="0.15">
      <c r="A230" s="16">
        <v>360228</v>
      </c>
      <c r="B230" s="16" t="s">
        <v>229</v>
      </c>
      <c r="C230" s="16">
        <v>1</v>
      </c>
      <c r="D230" s="16">
        <v>2</v>
      </c>
      <c r="E230" s="20">
        <v>77</v>
      </c>
      <c r="F230" s="19" t="s">
        <v>3967</v>
      </c>
      <c r="G230" t="e">
        <f t="shared" si="7"/>
        <v>#N/A</v>
      </c>
      <c r="H230">
        <f t="shared" si="6"/>
        <v>0.54</v>
      </c>
      <c r="I230">
        <v>804173</v>
      </c>
      <c r="J230" t="s">
        <v>3968</v>
      </c>
      <c r="K230">
        <v>2924266</v>
      </c>
      <c r="L230" t="s">
        <v>3969</v>
      </c>
      <c r="M230">
        <v>500000</v>
      </c>
      <c r="N230" t="s">
        <v>3970</v>
      </c>
      <c r="O230">
        <v>38</v>
      </c>
      <c r="P230" t="s">
        <v>3971</v>
      </c>
      <c r="Q230">
        <v>0</v>
      </c>
      <c r="R230" t="s">
        <v>3972</v>
      </c>
      <c r="S230">
        <v>-3500</v>
      </c>
      <c r="T230" s="7" t="str">
        <f t="shared" si="8"/>
        <v>hp_804173;atk_1579103;hit_500000;miss_38;cirt_0;cirtSub_-3500</v>
      </c>
    </row>
    <row r="231" spans="1:20" x14ac:dyDescent="0.15">
      <c r="A231" s="16">
        <v>360229</v>
      </c>
      <c r="B231" s="16" t="s">
        <v>229</v>
      </c>
      <c r="C231" s="16">
        <v>1</v>
      </c>
      <c r="D231" s="16">
        <v>2</v>
      </c>
      <c r="E231" s="20">
        <v>77</v>
      </c>
      <c r="F231" s="19" t="s">
        <v>3967</v>
      </c>
      <c r="G231" t="e">
        <f t="shared" si="7"/>
        <v>#N/A</v>
      </c>
      <c r="H231">
        <f t="shared" si="6"/>
        <v>0.54</v>
      </c>
      <c r="I231">
        <v>804173</v>
      </c>
      <c r="J231" t="s">
        <v>3968</v>
      </c>
      <c r="K231">
        <v>2924266</v>
      </c>
      <c r="L231" t="s">
        <v>3969</v>
      </c>
      <c r="M231">
        <v>500000</v>
      </c>
      <c r="N231" t="s">
        <v>3970</v>
      </c>
      <c r="O231">
        <v>38</v>
      </c>
      <c r="P231" t="s">
        <v>3971</v>
      </c>
      <c r="Q231">
        <v>0</v>
      </c>
      <c r="R231" t="s">
        <v>3972</v>
      </c>
      <c r="S231">
        <v>-3500</v>
      </c>
      <c r="T231" s="7" t="str">
        <f t="shared" si="8"/>
        <v>hp_804173;atk_1579103;hit_500000;miss_38;cirt_0;cirtSub_-3500</v>
      </c>
    </row>
    <row r="232" spans="1:20" x14ac:dyDescent="0.15">
      <c r="A232" s="16">
        <v>360230</v>
      </c>
      <c r="B232" s="16" t="s">
        <v>229</v>
      </c>
      <c r="C232" s="16">
        <v>1</v>
      </c>
      <c r="D232" s="16">
        <v>2</v>
      </c>
      <c r="E232" s="20">
        <v>77</v>
      </c>
      <c r="F232" s="19" t="s">
        <v>3967</v>
      </c>
      <c r="G232" t="e">
        <f t="shared" si="7"/>
        <v>#N/A</v>
      </c>
      <c r="H232">
        <f t="shared" si="6"/>
        <v>0.54</v>
      </c>
      <c r="I232">
        <v>804173</v>
      </c>
      <c r="J232" t="s">
        <v>3968</v>
      </c>
      <c r="K232">
        <v>2924266</v>
      </c>
      <c r="L232" t="s">
        <v>3969</v>
      </c>
      <c r="M232">
        <v>500000</v>
      </c>
      <c r="N232" t="s">
        <v>3970</v>
      </c>
      <c r="O232">
        <v>38</v>
      </c>
      <c r="P232" t="s">
        <v>3971</v>
      </c>
      <c r="Q232">
        <v>0</v>
      </c>
      <c r="R232" t="s">
        <v>3972</v>
      </c>
      <c r="S232">
        <v>-3500</v>
      </c>
      <c r="T232" s="7" t="str">
        <f t="shared" si="8"/>
        <v>hp_804173;atk_1579103;hit_500000;miss_38;cirt_0;cirtSub_-3500</v>
      </c>
    </row>
    <row r="233" spans="1:20" x14ac:dyDescent="0.15">
      <c r="A233" s="16">
        <v>360231</v>
      </c>
      <c r="B233" s="16" t="s">
        <v>229</v>
      </c>
      <c r="C233" s="16">
        <v>1</v>
      </c>
      <c r="D233" s="16">
        <v>2</v>
      </c>
      <c r="E233" s="20">
        <v>78</v>
      </c>
      <c r="F233" s="19" t="s">
        <v>3967</v>
      </c>
      <c r="G233">
        <f t="shared" si="7"/>
        <v>300000</v>
      </c>
      <c r="H233">
        <f t="shared" si="6"/>
        <v>0.54</v>
      </c>
      <c r="I233">
        <v>822467</v>
      </c>
      <c r="J233" t="s">
        <v>3968</v>
      </c>
      <c r="K233">
        <v>2990790</v>
      </c>
      <c r="L233" t="s">
        <v>3969</v>
      </c>
      <c r="M233">
        <v>500000</v>
      </c>
      <c r="N233" t="s">
        <v>3970</v>
      </c>
      <c r="O233">
        <v>39</v>
      </c>
      <c r="P233" t="s">
        <v>3971</v>
      </c>
      <c r="Q233">
        <v>0</v>
      </c>
      <c r="R233" t="s">
        <v>3972</v>
      </c>
      <c r="S233">
        <v>-3500</v>
      </c>
      <c r="T233" s="7" t="str">
        <f t="shared" si="8"/>
        <v>hp_822467;atk_1615026;hit_500000;miss_39;cirt_0;cirtSub_-3500</v>
      </c>
    </row>
    <row r="234" spans="1:20" x14ac:dyDescent="0.15">
      <c r="A234" s="16">
        <v>360232</v>
      </c>
      <c r="B234" s="16" t="s">
        <v>229</v>
      </c>
      <c r="C234" s="16">
        <v>1</v>
      </c>
      <c r="D234" s="16">
        <v>2</v>
      </c>
      <c r="E234" s="20">
        <v>78</v>
      </c>
      <c r="F234" s="19" t="s">
        <v>3967</v>
      </c>
      <c r="G234">
        <f t="shared" si="7"/>
        <v>300000</v>
      </c>
      <c r="H234">
        <f t="shared" si="6"/>
        <v>0.54</v>
      </c>
      <c r="I234">
        <v>822467</v>
      </c>
      <c r="J234" t="s">
        <v>3968</v>
      </c>
      <c r="K234">
        <v>2990790</v>
      </c>
      <c r="L234" t="s">
        <v>3969</v>
      </c>
      <c r="M234">
        <v>500000</v>
      </c>
      <c r="N234" t="s">
        <v>3970</v>
      </c>
      <c r="O234">
        <v>39</v>
      </c>
      <c r="P234" t="s">
        <v>3971</v>
      </c>
      <c r="Q234">
        <v>0</v>
      </c>
      <c r="R234" t="s">
        <v>3972</v>
      </c>
      <c r="S234">
        <v>-3500</v>
      </c>
      <c r="T234" s="7" t="str">
        <f t="shared" si="8"/>
        <v>hp_822467;atk_1615026;hit_500000;miss_39;cirt_0;cirtSub_-3500</v>
      </c>
    </row>
    <row r="235" spans="1:20" x14ac:dyDescent="0.15">
      <c r="A235" s="16">
        <v>360233</v>
      </c>
      <c r="B235" s="16" t="s">
        <v>229</v>
      </c>
      <c r="C235" s="16">
        <v>1</v>
      </c>
      <c r="D235" s="16">
        <v>2</v>
      </c>
      <c r="E235" s="20">
        <v>78</v>
      </c>
      <c r="F235" s="19" t="s">
        <v>3967</v>
      </c>
      <c r="G235">
        <f t="shared" si="7"/>
        <v>300000</v>
      </c>
      <c r="H235">
        <f t="shared" si="6"/>
        <v>0.54</v>
      </c>
      <c r="I235">
        <v>822467</v>
      </c>
      <c r="J235" t="s">
        <v>3968</v>
      </c>
      <c r="K235">
        <v>2990790</v>
      </c>
      <c r="L235" t="s">
        <v>3969</v>
      </c>
      <c r="M235">
        <v>500000</v>
      </c>
      <c r="N235" t="s">
        <v>3970</v>
      </c>
      <c r="O235">
        <v>39</v>
      </c>
      <c r="P235" t="s">
        <v>3971</v>
      </c>
      <c r="Q235">
        <v>0</v>
      </c>
      <c r="R235" t="s">
        <v>3972</v>
      </c>
      <c r="S235">
        <v>-3500</v>
      </c>
      <c r="T235" s="7" t="str">
        <f t="shared" si="8"/>
        <v>hp_822467;atk_1615026;hit_500000;miss_39;cirt_0;cirtSub_-3500</v>
      </c>
    </row>
    <row r="236" spans="1:20" x14ac:dyDescent="0.15">
      <c r="A236" s="16">
        <v>360234</v>
      </c>
      <c r="B236" s="16" t="s">
        <v>229</v>
      </c>
      <c r="C236" s="16">
        <v>1</v>
      </c>
      <c r="D236" s="16">
        <v>2</v>
      </c>
      <c r="E236" s="20">
        <v>79</v>
      </c>
      <c r="F236" s="19" t="s">
        <v>3967</v>
      </c>
      <c r="G236" t="e">
        <f t="shared" si="7"/>
        <v>#N/A</v>
      </c>
      <c r="H236">
        <f t="shared" si="6"/>
        <v>0.54</v>
      </c>
      <c r="I236">
        <v>853863</v>
      </c>
      <c r="J236" t="s">
        <v>3968</v>
      </c>
      <c r="K236">
        <v>3104956</v>
      </c>
      <c r="L236" t="s">
        <v>3969</v>
      </c>
      <c r="M236">
        <v>500000</v>
      </c>
      <c r="N236" t="s">
        <v>3970</v>
      </c>
      <c r="O236">
        <v>39</v>
      </c>
      <c r="P236" t="s">
        <v>3971</v>
      </c>
      <c r="Q236">
        <v>0</v>
      </c>
      <c r="R236" t="s">
        <v>3972</v>
      </c>
      <c r="S236">
        <v>-3500</v>
      </c>
      <c r="T236" s="7" t="str">
        <f t="shared" si="8"/>
        <v>hp_853863;atk_1676676;hit_500000;miss_39;cirt_0;cirtSub_-3500</v>
      </c>
    </row>
    <row r="237" spans="1:20" x14ac:dyDescent="0.15">
      <c r="A237" s="16">
        <v>360235</v>
      </c>
      <c r="B237" s="16" t="s">
        <v>229</v>
      </c>
      <c r="C237" s="16">
        <v>1</v>
      </c>
      <c r="D237" s="16">
        <v>2</v>
      </c>
      <c r="E237" s="20">
        <v>79</v>
      </c>
      <c r="F237" s="19" t="s">
        <v>3967</v>
      </c>
      <c r="G237" t="e">
        <f t="shared" si="7"/>
        <v>#N/A</v>
      </c>
      <c r="H237">
        <f t="shared" si="6"/>
        <v>0.54</v>
      </c>
      <c r="I237">
        <v>853863</v>
      </c>
      <c r="J237" t="s">
        <v>3968</v>
      </c>
      <c r="K237">
        <v>3104956</v>
      </c>
      <c r="L237" t="s">
        <v>3969</v>
      </c>
      <c r="M237">
        <v>500000</v>
      </c>
      <c r="N237" t="s">
        <v>3970</v>
      </c>
      <c r="O237">
        <v>39</v>
      </c>
      <c r="P237" t="s">
        <v>3971</v>
      </c>
      <c r="Q237">
        <v>0</v>
      </c>
      <c r="R237" t="s">
        <v>3972</v>
      </c>
      <c r="S237">
        <v>-3500</v>
      </c>
      <c r="T237" s="7" t="str">
        <f t="shared" si="8"/>
        <v>hp_853863;atk_1676676;hit_500000;miss_39;cirt_0;cirtSub_-3500</v>
      </c>
    </row>
    <row r="238" spans="1:20" x14ac:dyDescent="0.15">
      <c r="A238" s="16">
        <v>360236</v>
      </c>
      <c r="B238" s="16" t="s">
        <v>229</v>
      </c>
      <c r="C238" s="16">
        <v>1</v>
      </c>
      <c r="D238" s="16">
        <v>2</v>
      </c>
      <c r="E238" s="20">
        <v>79</v>
      </c>
      <c r="F238" s="19" t="s">
        <v>3967</v>
      </c>
      <c r="G238" t="e">
        <f t="shared" si="7"/>
        <v>#N/A</v>
      </c>
      <c r="H238">
        <f t="shared" si="6"/>
        <v>0.54</v>
      </c>
      <c r="I238">
        <v>853863</v>
      </c>
      <c r="J238" t="s">
        <v>3968</v>
      </c>
      <c r="K238">
        <v>3104956</v>
      </c>
      <c r="L238" t="s">
        <v>3969</v>
      </c>
      <c r="M238">
        <v>500000</v>
      </c>
      <c r="N238" t="s">
        <v>3970</v>
      </c>
      <c r="O238">
        <v>39</v>
      </c>
      <c r="P238" t="s">
        <v>3971</v>
      </c>
      <c r="Q238">
        <v>0</v>
      </c>
      <c r="R238" t="s">
        <v>3972</v>
      </c>
      <c r="S238">
        <v>-3500</v>
      </c>
      <c r="T238" s="7" t="str">
        <f t="shared" si="8"/>
        <v>hp_853863;atk_1676676;hit_500000;miss_39;cirt_0;cirtSub_-3500</v>
      </c>
    </row>
    <row r="239" spans="1:20" x14ac:dyDescent="0.15">
      <c r="A239" s="16">
        <v>360237</v>
      </c>
      <c r="B239" s="16" t="s">
        <v>229</v>
      </c>
      <c r="C239" s="16">
        <v>1</v>
      </c>
      <c r="D239" s="16">
        <v>2</v>
      </c>
      <c r="E239" s="20">
        <v>80</v>
      </c>
      <c r="F239" s="19" t="s">
        <v>3967</v>
      </c>
      <c r="G239" t="e">
        <f t="shared" si="7"/>
        <v>#N/A</v>
      </c>
      <c r="H239">
        <f t="shared" si="6"/>
        <v>0.54</v>
      </c>
      <c r="I239">
        <v>885258</v>
      </c>
      <c r="J239" t="s">
        <v>3968</v>
      </c>
      <c r="K239">
        <v>3219121</v>
      </c>
      <c r="L239" t="s">
        <v>3969</v>
      </c>
      <c r="M239">
        <v>500000</v>
      </c>
      <c r="N239" t="s">
        <v>3970</v>
      </c>
      <c r="O239">
        <v>40</v>
      </c>
      <c r="P239" t="s">
        <v>3971</v>
      </c>
      <c r="Q239">
        <v>0</v>
      </c>
      <c r="R239" t="s">
        <v>3972</v>
      </c>
      <c r="S239">
        <v>-3500</v>
      </c>
      <c r="T239" s="7" t="str">
        <f t="shared" si="8"/>
        <v>hp_885258;atk_1738325;hit_500000;miss_40;cirt_0;cirtSub_-3500</v>
      </c>
    </row>
    <row r="240" spans="1:20" x14ac:dyDescent="0.15">
      <c r="A240" s="16">
        <v>360238</v>
      </c>
      <c r="B240" s="16" t="s">
        <v>229</v>
      </c>
      <c r="C240" s="16">
        <v>1</v>
      </c>
      <c r="D240" s="16">
        <v>2</v>
      </c>
      <c r="E240" s="20">
        <v>80</v>
      </c>
      <c r="F240" s="19" t="s">
        <v>3967</v>
      </c>
      <c r="G240" t="e">
        <f t="shared" si="7"/>
        <v>#N/A</v>
      </c>
      <c r="H240">
        <f t="shared" si="6"/>
        <v>0.54</v>
      </c>
      <c r="I240">
        <v>885258</v>
      </c>
      <c r="J240" t="s">
        <v>3968</v>
      </c>
      <c r="K240">
        <v>3219121</v>
      </c>
      <c r="L240" t="s">
        <v>3969</v>
      </c>
      <c r="M240">
        <v>500000</v>
      </c>
      <c r="N240" t="s">
        <v>3970</v>
      </c>
      <c r="O240">
        <v>40</v>
      </c>
      <c r="P240" t="s">
        <v>3971</v>
      </c>
      <c r="Q240">
        <v>0</v>
      </c>
      <c r="R240" t="s">
        <v>3972</v>
      </c>
      <c r="S240">
        <v>-3500</v>
      </c>
      <c r="T240" s="7" t="str">
        <f t="shared" si="8"/>
        <v>hp_885258;atk_1738325;hit_500000;miss_40;cirt_0;cirtSub_-3500</v>
      </c>
    </row>
    <row r="241" spans="1:20" x14ac:dyDescent="0.15">
      <c r="A241" s="16">
        <v>360239</v>
      </c>
      <c r="B241" s="16" t="s">
        <v>229</v>
      </c>
      <c r="C241" s="16">
        <v>1</v>
      </c>
      <c r="D241" s="16">
        <v>2</v>
      </c>
      <c r="E241" s="20">
        <v>80</v>
      </c>
      <c r="F241" s="19" t="s">
        <v>3967</v>
      </c>
      <c r="G241" t="e">
        <f t="shared" si="7"/>
        <v>#N/A</v>
      </c>
      <c r="H241">
        <f t="shared" si="6"/>
        <v>0.54</v>
      </c>
      <c r="I241">
        <v>885258</v>
      </c>
      <c r="J241" t="s">
        <v>3968</v>
      </c>
      <c r="K241">
        <v>3219121</v>
      </c>
      <c r="L241" t="s">
        <v>3969</v>
      </c>
      <c r="M241">
        <v>500000</v>
      </c>
      <c r="N241" t="s">
        <v>3970</v>
      </c>
      <c r="O241">
        <v>40</v>
      </c>
      <c r="P241" t="s">
        <v>3971</v>
      </c>
      <c r="Q241">
        <v>0</v>
      </c>
      <c r="R241" t="s">
        <v>3972</v>
      </c>
      <c r="S241">
        <v>-3500</v>
      </c>
      <c r="T241" s="7" t="str">
        <f t="shared" si="8"/>
        <v>hp_885258;atk_1738325;hit_500000;miss_40;cirt_0;cirtSub_-3500</v>
      </c>
    </row>
    <row r="242" spans="1:20" x14ac:dyDescent="0.15">
      <c r="A242" s="16">
        <v>360240</v>
      </c>
      <c r="B242" s="16" t="s">
        <v>229</v>
      </c>
      <c r="C242" s="16">
        <v>1</v>
      </c>
      <c r="D242" s="16">
        <v>2</v>
      </c>
      <c r="E242" s="20">
        <v>81</v>
      </c>
      <c r="F242" s="19" t="s">
        <v>3967</v>
      </c>
      <c r="G242">
        <f t="shared" si="7"/>
        <v>315000</v>
      </c>
      <c r="H242">
        <f t="shared" si="6"/>
        <v>0.54</v>
      </c>
      <c r="I242">
        <v>916654</v>
      </c>
      <c r="J242" t="s">
        <v>3968</v>
      </c>
      <c r="K242">
        <v>3333287</v>
      </c>
      <c r="L242" t="s">
        <v>3969</v>
      </c>
      <c r="M242">
        <v>500000</v>
      </c>
      <c r="N242" t="s">
        <v>3970</v>
      </c>
      <c r="O242">
        <v>40</v>
      </c>
      <c r="P242" t="s">
        <v>3971</v>
      </c>
      <c r="Q242">
        <v>0</v>
      </c>
      <c r="R242" t="s">
        <v>3972</v>
      </c>
      <c r="S242">
        <v>-3500</v>
      </c>
      <c r="T242" s="7" t="str">
        <f t="shared" si="8"/>
        <v>hp_916654;atk_1799974;hit_500000;miss_40;cirt_0;cirtSub_-3500</v>
      </c>
    </row>
    <row r="243" spans="1:20" x14ac:dyDescent="0.15">
      <c r="A243" s="16">
        <v>360241</v>
      </c>
      <c r="B243" s="16" t="s">
        <v>229</v>
      </c>
      <c r="C243" s="16">
        <v>1</v>
      </c>
      <c r="D243" s="16">
        <v>2</v>
      </c>
      <c r="E243" s="20">
        <v>81</v>
      </c>
      <c r="F243" s="19" t="s">
        <v>3967</v>
      </c>
      <c r="G243">
        <f t="shared" si="7"/>
        <v>315000</v>
      </c>
      <c r="H243">
        <f t="shared" si="6"/>
        <v>0.54</v>
      </c>
      <c r="I243">
        <v>916654</v>
      </c>
      <c r="J243" t="s">
        <v>3968</v>
      </c>
      <c r="K243">
        <v>3333287</v>
      </c>
      <c r="L243" t="s">
        <v>3969</v>
      </c>
      <c r="M243">
        <v>500000</v>
      </c>
      <c r="N243" t="s">
        <v>3970</v>
      </c>
      <c r="O243">
        <v>40</v>
      </c>
      <c r="P243" t="s">
        <v>3971</v>
      </c>
      <c r="Q243">
        <v>0</v>
      </c>
      <c r="R243" t="s">
        <v>3972</v>
      </c>
      <c r="S243">
        <v>-3500</v>
      </c>
      <c r="T243" s="7" t="str">
        <f t="shared" si="8"/>
        <v>hp_916654;atk_1799974;hit_500000;miss_40;cirt_0;cirtSub_-3500</v>
      </c>
    </row>
    <row r="244" spans="1:20" x14ac:dyDescent="0.15">
      <c r="A244" s="16">
        <v>360242</v>
      </c>
      <c r="B244" s="16" t="s">
        <v>229</v>
      </c>
      <c r="C244" s="16">
        <v>1</v>
      </c>
      <c r="D244" s="16">
        <v>2</v>
      </c>
      <c r="E244" s="20">
        <v>81</v>
      </c>
      <c r="F244" s="19" t="s">
        <v>3967</v>
      </c>
      <c r="G244">
        <f t="shared" si="7"/>
        <v>315000</v>
      </c>
      <c r="H244">
        <f t="shared" si="6"/>
        <v>0.54</v>
      </c>
      <c r="I244">
        <v>916654</v>
      </c>
      <c r="J244" t="s">
        <v>3968</v>
      </c>
      <c r="K244">
        <v>3333287</v>
      </c>
      <c r="L244" t="s">
        <v>3969</v>
      </c>
      <c r="M244">
        <v>500000</v>
      </c>
      <c r="N244" t="s">
        <v>3970</v>
      </c>
      <c r="O244">
        <v>40</v>
      </c>
      <c r="P244" t="s">
        <v>3971</v>
      </c>
      <c r="Q244">
        <v>0</v>
      </c>
      <c r="R244" t="s">
        <v>3972</v>
      </c>
      <c r="S244">
        <v>-3500</v>
      </c>
      <c r="T244" s="7" t="str">
        <f t="shared" si="8"/>
        <v>hp_916654;atk_1799974;hit_500000;miss_40;cirt_0;cirtSub_-3500</v>
      </c>
    </row>
    <row r="245" spans="1:20" x14ac:dyDescent="0.15">
      <c r="A245" s="16">
        <v>360243</v>
      </c>
      <c r="B245" s="16" t="s">
        <v>229</v>
      </c>
      <c r="C245" s="16">
        <v>1</v>
      </c>
      <c r="D245" s="16">
        <v>2</v>
      </c>
      <c r="E245" s="20">
        <v>82</v>
      </c>
      <c r="F245" s="19" t="s">
        <v>3967</v>
      </c>
      <c r="G245" t="e">
        <f t="shared" si="7"/>
        <v>#N/A</v>
      </c>
      <c r="H245">
        <f t="shared" si="6"/>
        <v>0.54</v>
      </c>
      <c r="I245">
        <v>948049</v>
      </c>
      <c r="J245" t="s">
        <v>3968</v>
      </c>
      <c r="K245">
        <v>3447453</v>
      </c>
      <c r="L245" t="s">
        <v>3969</v>
      </c>
      <c r="M245">
        <v>500000</v>
      </c>
      <c r="N245" t="s">
        <v>3970</v>
      </c>
      <c r="O245">
        <v>41</v>
      </c>
      <c r="P245" t="s">
        <v>3971</v>
      </c>
      <c r="Q245">
        <v>0</v>
      </c>
      <c r="R245" t="s">
        <v>3972</v>
      </c>
      <c r="S245">
        <v>-3500</v>
      </c>
      <c r="T245" s="7" t="str">
        <f t="shared" si="8"/>
        <v>hp_948049;atk_1861624;hit_500000;miss_41;cirt_0;cirtSub_-3500</v>
      </c>
    </row>
    <row r="246" spans="1:20" x14ac:dyDescent="0.15">
      <c r="A246" s="16">
        <v>360244</v>
      </c>
      <c r="B246" s="16" t="s">
        <v>229</v>
      </c>
      <c r="C246" s="16">
        <v>1</v>
      </c>
      <c r="D246" s="16">
        <v>2</v>
      </c>
      <c r="E246" s="20">
        <v>82</v>
      </c>
      <c r="F246" s="19" t="s">
        <v>3967</v>
      </c>
      <c r="G246" t="e">
        <f t="shared" si="7"/>
        <v>#N/A</v>
      </c>
      <c r="H246">
        <f t="shared" si="6"/>
        <v>0.54</v>
      </c>
      <c r="I246">
        <v>948049</v>
      </c>
      <c r="J246" t="s">
        <v>3968</v>
      </c>
      <c r="K246">
        <v>3447453</v>
      </c>
      <c r="L246" t="s">
        <v>3969</v>
      </c>
      <c r="M246">
        <v>500000</v>
      </c>
      <c r="N246" t="s">
        <v>3970</v>
      </c>
      <c r="O246">
        <v>41</v>
      </c>
      <c r="P246" t="s">
        <v>3971</v>
      </c>
      <c r="Q246">
        <v>0</v>
      </c>
      <c r="R246" t="s">
        <v>3972</v>
      </c>
      <c r="S246">
        <v>-3500</v>
      </c>
      <c r="T246" s="7" t="str">
        <f t="shared" si="8"/>
        <v>hp_948049;atk_1861624;hit_500000;miss_41;cirt_0;cirtSub_-3500</v>
      </c>
    </row>
    <row r="247" spans="1:20" x14ac:dyDescent="0.15">
      <c r="A247" s="16">
        <v>360245</v>
      </c>
      <c r="B247" s="16" t="s">
        <v>229</v>
      </c>
      <c r="C247" s="16">
        <v>1</v>
      </c>
      <c r="D247" s="16">
        <v>2</v>
      </c>
      <c r="E247" s="20">
        <v>82</v>
      </c>
      <c r="F247" s="19" t="s">
        <v>3967</v>
      </c>
      <c r="G247" t="e">
        <f t="shared" si="7"/>
        <v>#N/A</v>
      </c>
      <c r="H247">
        <f t="shared" ref="H247:H310" si="9">H157+0.02</f>
        <v>0.54</v>
      </c>
      <c r="I247">
        <v>948049</v>
      </c>
      <c r="J247" t="s">
        <v>3968</v>
      </c>
      <c r="K247">
        <v>3447453</v>
      </c>
      <c r="L247" t="s">
        <v>3969</v>
      </c>
      <c r="M247">
        <v>500000</v>
      </c>
      <c r="N247" t="s">
        <v>3970</v>
      </c>
      <c r="O247">
        <v>41</v>
      </c>
      <c r="P247" t="s">
        <v>3971</v>
      </c>
      <c r="Q247">
        <v>0</v>
      </c>
      <c r="R247" t="s">
        <v>3972</v>
      </c>
      <c r="S247">
        <v>-3500</v>
      </c>
      <c r="T247" s="7" t="str">
        <f t="shared" si="8"/>
        <v>hp_948049;atk_1861624;hit_500000;miss_41;cirt_0;cirtSub_-3500</v>
      </c>
    </row>
    <row r="248" spans="1:20" x14ac:dyDescent="0.15">
      <c r="A248" s="16">
        <v>360246</v>
      </c>
      <c r="B248" s="16" t="s">
        <v>229</v>
      </c>
      <c r="C248" s="16">
        <v>1</v>
      </c>
      <c r="D248" s="16">
        <v>2</v>
      </c>
      <c r="E248" s="20">
        <v>83</v>
      </c>
      <c r="F248" s="19" t="s">
        <v>3967</v>
      </c>
      <c r="G248" t="e">
        <f t="shared" si="7"/>
        <v>#N/A</v>
      </c>
      <c r="H248">
        <f t="shared" si="9"/>
        <v>0.54</v>
      </c>
      <c r="I248">
        <v>979445</v>
      </c>
      <c r="J248" t="s">
        <v>3968</v>
      </c>
      <c r="K248">
        <v>3561618</v>
      </c>
      <c r="L248" t="s">
        <v>3969</v>
      </c>
      <c r="M248">
        <v>500000</v>
      </c>
      <c r="N248" t="s">
        <v>3970</v>
      </c>
      <c r="O248">
        <v>41</v>
      </c>
      <c r="P248" t="s">
        <v>3971</v>
      </c>
      <c r="Q248">
        <v>0</v>
      </c>
      <c r="R248" t="s">
        <v>3972</v>
      </c>
      <c r="S248">
        <v>-3500</v>
      </c>
      <c r="T248" s="7" t="str">
        <f t="shared" si="8"/>
        <v>hp_979445;atk_1923273;hit_500000;miss_41;cirt_0;cirtSub_-3500</v>
      </c>
    </row>
    <row r="249" spans="1:20" x14ac:dyDescent="0.15">
      <c r="A249" s="16">
        <v>360247</v>
      </c>
      <c r="B249" s="16" t="s">
        <v>229</v>
      </c>
      <c r="C249" s="16">
        <v>1</v>
      </c>
      <c r="D249" s="16">
        <v>2</v>
      </c>
      <c r="E249" s="20">
        <v>83</v>
      </c>
      <c r="F249" s="19" t="s">
        <v>3967</v>
      </c>
      <c r="G249" t="e">
        <f t="shared" si="7"/>
        <v>#N/A</v>
      </c>
      <c r="H249">
        <f t="shared" si="9"/>
        <v>0.54</v>
      </c>
      <c r="I249">
        <v>979445</v>
      </c>
      <c r="J249" t="s">
        <v>3968</v>
      </c>
      <c r="K249">
        <v>3561618</v>
      </c>
      <c r="L249" t="s">
        <v>3969</v>
      </c>
      <c r="M249">
        <v>500000</v>
      </c>
      <c r="N249" t="s">
        <v>3970</v>
      </c>
      <c r="O249">
        <v>41</v>
      </c>
      <c r="P249" t="s">
        <v>3971</v>
      </c>
      <c r="Q249">
        <v>0</v>
      </c>
      <c r="R249" t="s">
        <v>3972</v>
      </c>
      <c r="S249">
        <v>-3500</v>
      </c>
      <c r="T249" s="7" t="str">
        <f t="shared" si="8"/>
        <v>hp_979445;atk_1923273;hit_500000;miss_41;cirt_0;cirtSub_-3500</v>
      </c>
    </row>
    <row r="250" spans="1:20" x14ac:dyDescent="0.15">
      <c r="A250" s="16">
        <v>360248</v>
      </c>
      <c r="B250" s="16" t="s">
        <v>229</v>
      </c>
      <c r="C250" s="16">
        <v>1</v>
      </c>
      <c r="D250" s="16">
        <v>2</v>
      </c>
      <c r="E250" s="20">
        <v>83</v>
      </c>
      <c r="F250" s="19" t="s">
        <v>3967</v>
      </c>
      <c r="G250" t="e">
        <f t="shared" si="7"/>
        <v>#N/A</v>
      </c>
      <c r="H250">
        <f t="shared" si="9"/>
        <v>0.54</v>
      </c>
      <c r="I250">
        <v>979445</v>
      </c>
      <c r="J250" t="s">
        <v>3968</v>
      </c>
      <c r="K250">
        <v>3561618</v>
      </c>
      <c r="L250" t="s">
        <v>3969</v>
      </c>
      <c r="M250">
        <v>500000</v>
      </c>
      <c r="N250" t="s">
        <v>3970</v>
      </c>
      <c r="O250">
        <v>41</v>
      </c>
      <c r="P250" t="s">
        <v>3971</v>
      </c>
      <c r="Q250">
        <v>0</v>
      </c>
      <c r="R250" t="s">
        <v>3972</v>
      </c>
      <c r="S250">
        <v>-3500</v>
      </c>
      <c r="T250" s="7" t="str">
        <f t="shared" si="8"/>
        <v>hp_979445;atk_1923273;hit_500000;miss_41;cirt_0;cirtSub_-3500</v>
      </c>
    </row>
    <row r="251" spans="1:20" x14ac:dyDescent="0.15">
      <c r="A251" s="16">
        <v>360249</v>
      </c>
      <c r="B251" s="16" t="s">
        <v>229</v>
      </c>
      <c r="C251" s="16">
        <v>1</v>
      </c>
      <c r="D251" s="16">
        <v>2</v>
      </c>
      <c r="E251" s="20">
        <v>84</v>
      </c>
      <c r="F251" s="19" t="s">
        <v>3967</v>
      </c>
      <c r="G251">
        <f t="shared" si="7"/>
        <v>325000</v>
      </c>
      <c r="H251">
        <f t="shared" si="9"/>
        <v>0.54</v>
      </c>
      <c r="I251">
        <v>1010841</v>
      </c>
      <c r="J251" t="s">
        <v>3968</v>
      </c>
      <c r="K251">
        <v>3675784</v>
      </c>
      <c r="L251" t="s">
        <v>3969</v>
      </c>
      <c r="M251">
        <v>500000</v>
      </c>
      <c r="N251" t="s">
        <v>3970</v>
      </c>
      <c r="O251">
        <v>42</v>
      </c>
      <c r="P251" t="s">
        <v>3971</v>
      </c>
      <c r="Q251">
        <v>0</v>
      </c>
      <c r="R251" t="s">
        <v>3972</v>
      </c>
      <c r="S251">
        <v>-3500</v>
      </c>
      <c r="T251" s="7" t="str">
        <f t="shared" si="8"/>
        <v>hp_1010841;atk_1984923;hit_500000;miss_42;cirt_0;cirtSub_-3500</v>
      </c>
    </row>
    <row r="252" spans="1:20" x14ac:dyDescent="0.15">
      <c r="A252" s="16">
        <v>360250</v>
      </c>
      <c r="B252" s="16" t="s">
        <v>229</v>
      </c>
      <c r="C252" s="16">
        <v>1</v>
      </c>
      <c r="D252" s="16">
        <v>2</v>
      </c>
      <c r="E252" s="20">
        <v>84</v>
      </c>
      <c r="F252" s="19" t="s">
        <v>3967</v>
      </c>
      <c r="G252">
        <f t="shared" si="7"/>
        <v>325000</v>
      </c>
      <c r="H252">
        <f t="shared" si="9"/>
        <v>0.54</v>
      </c>
      <c r="I252">
        <v>1010841</v>
      </c>
      <c r="J252" t="s">
        <v>3968</v>
      </c>
      <c r="K252">
        <v>3675784</v>
      </c>
      <c r="L252" t="s">
        <v>3969</v>
      </c>
      <c r="M252">
        <v>500000</v>
      </c>
      <c r="N252" t="s">
        <v>3970</v>
      </c>
      <c r="O252">
        <v>42</v>
      </c>
      <c r="P252" t="s">
        <v>3971</v>
      </c>
      <c r="Q252">
        <v>0</v>
      </c>
      <c r="R252" t="s">
        <v>3972</v>
      </c>
      <c r="S252">
        <v>-3500</v>
      </c>
      <c r="T252" s="7" t="str">
        <f t="shared" si="8"/>
        <v>hp_1010841;atk_1984923;hit_500000;miss_42;cirt_0;cirtSub_-3500</v>
      </c>
    </row>
    <row r="253" spans="1:20" x14ac:dyDescent="0.15">
      <c r="A253" s="16">
        <v>360251</v>
      </c>
      <c r="B253" s="16" t="s">
        <v>229</v>
      </c>
      <c r="C253" s="16">
        <v>1</v>
      </c>
      <c r="D253" s="16">
        <v>2</v>
      </c>
      <c r="E253" s="20">
        <v>84</v>
      </c>
      <c r="F253" s="19" t="s">
        <v>3967</v>
      </c>
      <c r="G253">
        <f t="shared" si="7"/>
        <v>325000</v>
      </c>
      <c r="H253">
        <f t="shared" si="9"/>
        <v>0.54</v>
      </c>
      <c r="I253">
        <v>1010841</v>
      </c>
      <c r="J253" t="s">
        <v>3968</v>
      </c>
      <c r="K253">
        <v>3675784</v>
      </c>
      <c r="L253" t="s">
        <v>3969</v>
      </c>
      <c r="M253">
        <v>500000</v>
      </c>
      <c r="N253" t="s">
        <v>3970</v>
      </c>
      <c r="O253">
        <v>42</v>
      </c>
      <c r="P253" t="s">
        <v>3971</v>
      </c>
      <c r="Q253">
        <v>0</v>
      </c>
      <c r="R253" t="s">
        <v>3972</v>
      </c>
      <c r="S253">
        <v>-3500</v>
      </c>
      <c r="T253" s="7" t="str">
        <f t="shared" si="8"/>
        <v>hp_1010841;atk_1984923;hit_500000;miss_42;cirt_0;cirtSub_-3500</v>
      </c>
    </row>
    <row r="254" spans="1:20" x14ac:dyDescent="0.15">
      <c r="A254" s="16">
        <v>360252</v>
      </c>
      <c r="B254" s="16" t="s">
        <v>229</v>
      </c>
      <c r="C254" s="16">
        <v>1</v>
      </c>
      <c r="D254" s="16">
        <v>2</v>
      </c>
      <c r="E254" s="20">
        <v>85</v>
      </c>
      <c r="F254" s="19" t="s">
        <v>3967</v>
      </c>
      <c r="G254" t="e">
        <f t="shared" si="7"/>
        <v>#N/A</v>
      </c>
      <c r="H254">
        <f t="shared" si="9"/>
        <v>0.54</v>
      </c>
      <c r="I254">
        <v>1042236</v>
      </c>
      <c r="J254" t="s">
        <v>3968</v>
      </c>
      <c r="K254">
        <v>3789950</v>
      </c>
      <c r="L254" t="s">
        <v>3969</v>
      </c>
      <c r="M254">
        <v>500000</v>
      </c>
      <c r="N254" t="s">
        <v>3970</v>
      </c>
      <c r="O254">
        <v>42</v>
      </c>
      <c r="P254" t="s">
        <v>3971</v>
      </c>
      <c r="Q254">
        <v>0</v>
      </c>
      <c r="R254" t="s">
        <v>3972</v>
      </c>
      <c r="S254">
        <v>-3500</v>
      </c>
      <c r="T254" s="7" t="str">
        <f t="shared" si="8"/>
        <v>hp_1042236;atk_2046573;hit_500000;miss_42;cirt_0;cirtSub_-3500</v>
      </c>
    </row>
    <row r="255" spans="1:20" x14ac:dyDescent="0.15">
      <c r="A255" s="16">
        <v>360253</v>
      </c>
      <c r="B255" s="16" t="s">
        <v>229</v>
      </c>
      <c r="C255" s="16">
        <v>1</v>
      </c>
      <c r="D255" s="16">
        <v>2</v>
      </c>
      <c r="E255" s="20">
        <v>85</v>
      </c>
      <c r="F255" s="19" t="s">
        <v>3967</v>
      </c>
      <c r="G255" t="e">
        <f t="shared" si="7"/>
        <v>#N/A</v>
      </c>
      <c r="H255">
        <f t="shared" si="9"/>
        <v>0.54</v>
      </c>
      <c r="I255">
        <v>1042236</v>
      </c>
      <c r="J255" t="s">
        <v>3968</v>
      </c>
      <c r="K255">
        <v>3789950</v>
      </c>
      <c r="L255" t="s">
        <v>3969</v>
      </c>
      <c r="M255">
        <v>500000</v>
      </c>
      <c r="N255" t="s">
        <v>3970</v>
      </c>
      <c r="O255">
        <v>42</v>
      </c>
      <c r="P255" t="s">
        <v>3971</v>
      </c>
      <c r="Q255">
        <v>0</v>
      </c>
      <c r="R255" t="s">
        <v>3972</v>
      </c>
      <c r="S255">
        <v>-3500</v>
      </c>
      <c r="T255" s="7" t="str">
        <f t="shared" si="8"/>
        <v>hp_1042236;atk_2046573;hit_500000;miss_42;cirt_0;cirtSub_-3500</v>
      </c>
    </row>
    <row r="256" spans="1:20" x14ac:dyDescent="0.15">
      <c r="A256" s="16">
        <v>360254</v>
      </c>
      <c r="B256" s="16" t="s">
        <v>229</v>
      </c>
      <c r="C256" s="16">
        <v>1</v>
      </c>
      <c r="D256" s="16">
        <v>2</v>
      </c>
      <c r="E256" s="20">
        <v>85</v>
      </c>
      <c r="F256" s="19" t="s">
        <v>3967</v>
      </c>
      <c r="G256" t="e">
        <f t="shared" si="7"/>
        <v>#N/A</v>
      </c>
      <c r="H256">
        <f t="shared" si="9"/>
        <v>0.54</v>
      </c>
      <c r="I256">
        <v>1042236</v>
      </c>
      <c r="J256" t="s">
        <v>3968</v>
      </c>
      <c r="K256">
        <v>3789950</v>
      </c>
      <c r="L256" t="s">
        <v>3969</v>
      </c>
      <c r="M256">
        <v>500000</v>
      </c>
      <c r="N256" t="s">
        <v>3970</v>
      </c>
      <c r="O256">
        <v>42</v>
      </c>
      <c r="P256" t="s">
        <v>3971</v>
      </c>
      <c r="Q256">
        <v>0</v>
      </c>
      <c r="R256" t="s">
        <v>3972</v>
      </c>
      <c r="S256">
        <v>-3500</v>
      </c>
      <c r="T256" s="7" t="str">
        <f t="shared" si="8"/>
        <v>hp_1042236;atk_2046573;hit_500000;miss_42;cirt_0;cirtSub_-3500</v>
      </c>
    </row>
    <row r="257" spans="1:20" x14ac:dyDescent="0.15">
      <c r="A257" s="16">
        <v>360255</v>
      </c>
      <c r="B257" s="16" t="s">
        <v>229</v>
      </c>
      <c r="C257" s="16">
        <v>1</v>
      </c>
      <c r="D257" s="16">
        <v>2</v>
      </c>
      <c r="E257" s="20">
        <v>86</v>
      </c>
      <c r="F257" s="19" t="s">
        <v>3967</v>
      </c>
      <c r="G257" t="e">
        <f t="shared" si="7"/>
        <v>#N/A</v>
      </c>
      <c r="H257">
        <f t="shared" si="9"/>
        <v>0.54</v>
      </c>
      <c r="I257">
        <v>1073632</v>
      </c>
      <c r="J257" t="s">
        <v>3968</v>
      </c>
      <c r="K257">
        <v>3904115</v>
      </c>
      <c r="L257" t="s">
        <v>3969</v>
      </c>
      <c r="M257">
        <v>500000</v>
      </c>
      <c r="N257" t="s">
        <v>3970</v>
      </c>
      <c r="O257">
        <v>43</v>
      </c>
      <c r="P257" t="s">
        <v>3971</v>
      </c>
      <c r="Q257">
        <v>0</v>
      </c>
      <c r="R257" t="s">
        <v>3972</v>
      </c>
      <c r="S257">
        <v>-3500</v>
      </c>
      <c r="T257" s="7" t="str">
        <f t="shared" si="8"/>
        <v>hp_1073632;atk_2108222;hit_500000;miss_43;cirt_0;cirtSub_-3500</v>
      </c>
    </row>
    <row r="258" spans="1:20" x14ac:dyDescent="0.15">
      <c r="A258" s="16">
        <v>360256</v>
      </c>
      <c r="B258" s="16" t="s">
        <v>229</v>
      </c>
      <c r="C258" s="16">
        <v>1</v>
      </c>
      <c r="D258" s="16">
        <v>2</v>
      </c>
      <c r="E258" s="20">
        <v>86</v>
      </c>
      <c r="F258" s="19" t="s">
        <v>3967</v>
      </c>
      <c r="G258" t="e">
        <f t="shared" si="7"/>
        <v>#N/A</v>
      </c>
      <c r="H258">
        <f t="shared" si="9"/>
        <v>0.54</v>
      </c>
      <c r="I258">
        <v>1073632</v>
      </c>
      <c r="J258" t="s">
        <v>3968</v>
      </c>
      <c r="K258">
        <v>3904115</v>
      </c>
      <c r="L258" t="s">
        <v>3969</v>
      </c>
      <c r="M258">
        <v>500000</v>
      </c>
      <c r="N258" t="s">
        <v>3970</v>
      </c>
      <c r="O258">
        <v>43</v>
      </c>
      <c r="P258" t="s">
        <v>3971</v>
      </c>
      <c r="Q258">
        <v>0</v>
      </c>
      <c r="R258" t="s">
        <v>3972</v>
      </c>
      <c r="S258">
        <v>-3500</v>
      </c>
      <c r="T258" s="7" t="str">
        <f t="shared" si="8"/>
        <v>hp_1073632;atk_2108222;hit_500000;miss_43;cirt_0;cirtSub_-3500</v>
      </c>
    </row>
    <row r="259" spans="1:20" x14ac:dyDescent="0.15">
      <c r="A259" s="16">
        <v>360257</v>
      </c>
      <c r="B259" s="16" t="s">
        <v>229</v>
      </c>
      <c r="C259" s="16">
        <v>1</v>
      </c>
      <c r="D259" s="16">
        <v>2</v>
      </c>
      <c r="E259" s="20">
        <v>86</v>
      </c>
      <c r="F259" s="19" t="s">
        <v>3967</v>
      </c>
      <c r="G259" t="e">
        <f t="shared" ref="G259:G322" si="10">VLOOKUP(E259,$E$724:$K$963,7,0)</f>
        <v>#N/A</v>
      </c>
      <c r="H259">
        <f t="shared" si="9"/>
        <v>0.54</v>
      </c>
      <c r="I259">
        <v>1073632</v>
      </c>
      <c r="J259" t="s">
        <v>3968</v>
      </c>
      <c r="K259">
        <v>3904115</v>
      </c>
      <c r="L259" t="s">
        <v>3969</v>
      </c>
      <c r="M259">
        <v>500000</v>
      </c>
      <c r="N259" t="s">
        <v>3970</v>
      </c>
      <c r="O259">
        <v>43</v>
      </c>
      <c r="P259" t="s">
        <v>3971</v>
      </c>
      <c r="Q259">
        <v>0</v>
      </c>
      <c r="R259" t="s">
        <v>3972</v>
      </c>
      <c r="S259">
        <v>-3500</v>
      </c>
      <c r="T259" s="7" t="str">
        <f t="shared" ref="T259:T322" si="11">F259&amp;"_"&amp;I259&amp;";"&amp;J259&amp;"_"&amp;INT(K259*H259)&amp;";"&amp;L259&amp;"_"&amp;M259&amp;";"&amp;N259&amp;"_"&amp;O259&amp;";"&amp;P259&amp;"_"&amp;Q259&amp;";"&amp;R259&amp;"_"&amp;S259</f>
        <v>hp_1073632;atk_2108222;hit_500000;miss_43;cirt_0;cirtSub_-3500</v>
      </c>
    </row>
    <row r="260" spans="1:20" x14ac:dyDescent="0.15">
      <c r="A260" s="16">
        <v>360258</v>
      </c>
      <c r="B260" s="16" t="s">
        <v>229</v>
      </c>
      <c r="C260" s="16">
        <v>1</v>
      </c>
      <c r="D260" s="16">
        <v>2</v>
      </c>
      <c r="E260" s="20">
        <v>87</v>
      </c>
      <c r="F260" s="19" t="s">
        <v>3967</v>
      </c>
      <c r="G260">
        <f t="shared" si="10"/>
        <v>350000</v>
      </c>
      <c r="H260">
        <f t="shared" si="9"/>
        <v>0.54</v>
      </c>
      <c r="I260">
        <v>1105027</v>
      </c>
      <c r="J260" t="s">
        <v>3968</v>
      </c>
      <c r="K260">
        <v>4018281</v>
      </c>
      <c r="L260" t="s">
        <v>3969</v>
      </c>
      <c r="M260">
        <v>500000</v>
      </c>
      <c r="N260" t="s">
        <v>3970</v>
      </c>
      <c r="O260">
        <v>43</v>
      </c>
      <c r="P260" t="s">
        <v>3971</v>
      </c>
      <c r="Q260">
        <v>0</v>
      </c>
      <c r="R260" t="s">
        <v>3972</v>
      </c>
      <c r="S260">
        <v>-3500</v>
      </c>
      <c r="T260" s="7" t="str">
        <f t="shared" si="11"/>
        <v>hp_1105027;atk_2169871;hit_500000;miss_43;cirt_0;cirtSub_-3500</v>
      </c>
    </row>
    <row r="261" spans="1:20" x14ac:dyDescent="0.15">
      <c r="A261" s="16">
        <v>360259</v>
      </c>
      <c r="B261" s="16" t="s">
        <v>229</v>
      </c>
      <c r="C261" s="16">
        <v>1</v>
      </c>
      <c r="D261" s="16">
        <v>2</v>
      </c>
      <c r="E261" s="20">
        <v>87</v>
      </c>
      <c r="F261" s="19" t="s">
        <v>3967</v>
      </c>
      <c r="G261">
        <f t="shared" si="10"/>
        <v>350000</v>
      </c>
      <c r="H261">
        <f t="shared" si="9"/>
        <v>0.54</v>
      </c>
      <c r="I261">
        <v>1105027</v>
      </c>
      <c r="J261" t="s">
        <v>3968</v>
      </c>
      <c r="K261">
        <v>4018281</v>
      </c>
      <c r="L261" t="s">
        <v>3969</v>
      </c>
      <c r="M261">
        <v>500000</v>
      </c>
      <c r="N261" t="s">
        <v>3970</v>
      </c>
      <c r="O261">
        <v>43</v>
      </c>
      <c r="P261" t="s">
        <v>3971</v>
      </c>
      <c r="Q261">
        <v>0</v>
      </c>
      <c r="R261" t="s">
        <v>3972</v>
      </c>
      <c r="S261">
        <v>-3500</v>
      </c>
      <c r="T261" s="7" t="str">
        <f t="shared" si="11"/>
        <v>hp_1105027;atk_2169871;hit_500000;miss_43;cirt_0;cirtSub_-3500</v>
      </c>
    </row>
    <row r="262" spans="1:20" x14ac:dyDescent="0.15">
      <c r="A262" s="16">
        <v>360260</v>
      </c>
      <c r="B262" s="16" t="s">
        <v>229</v>
      </c>
      <c r="C262" s="16">
        <v>1</v>
      </c>
      <c r="D262" s="16">
        <v>2</v>
      </c>
      <c r="E262" s="20">
        <v>87</v>
      </c>
      <c r="F262" s="19" t="s">
        <v>3967</v>
      </c>
      <c r="G262">
        <f t="shared" si="10"/>
        <v>350000</v>
      </c>
      <c r="H262">
        <f t="shared" si="9"/>
        <v>0.54</v>
      </c>
      <c r="I262">
        <v>1105027</v>
      </c>
      <c r="J262" t="s">
        <v>3968</v>
      </c>
      <c r="K262">
        <v>4018281</v>
      </c>
      <c r="L262" t="s">
        <v>3969</v>
      </c>
      <c r="M262">
        <v>500000</v>
      </c>
      <c r="N262" t="s">
        <v>3970</v>
      </c>
      <c r="O262">
        <v>43</v>
      </c>
      <c r="P262" t="s">
        <v>3971</v>
      </c>
      <c r="Q262">
        <v>0</v>
      </c>
      <c r="R262" t="s">
        <v>3972</v>
      </c>
      <c r="S262">
        <v>-3500</v>
      </c>
      <c r="T262" s="7" t="str">
        <f t="shared" si="11"/>
        <v>hp_1105027;atk_2169871;hit_500000;miss_43;cirt_0;cirtSub_-3500</v>
      </c>
    </row>
    <row r="263" spans="1:20" x14ac:dyDescent="0.15">
      <c r="A263" s="16">
        <v>360261</v>
      </c>
      <c r="B263" s="16" t="s">
        <v>229</v>
      </c>
      <c r="C263" s="16">
        <v>1</v>
      </c>
      <c r="D263" s="16">
        <v>2</v>
      </c>
      <c r="E263" s="20">
        <v>88</v>
      </c>
      <c r="F263" s="19" t="s">
        <v>3967</v>
      </c>
      <c r="G263" t="e">
        <f t="shared" si="10"/>
        <v>#N/A</v>
      </c>
      <c r="H263">
        <f t="shared" si="9"/>
        <v>0.54</v>
      </c>
      <c r="I263">
        <v>1136423</v>
      </c>
      <c r="J263" t="s">
        <v>3968</v>
      </c>
      <c r="K263">
        <v>4132447</v>
      </c>
      <c r="L263" t="s">
        <v>3969</v>
      </c>
      <c r="M263">
        <v>500000</v>
      </c>
      <c r="N263" t="s">
        <v>3970</v>
      </c>
      <c r="O263">
        <v>44</v>
      </c>
      <c r="P263" t="s">
        <v>3971</v>
      </c>
      <c r="Q263">
        <v>0</v>
      </c>
      <c r="R263" t="s">
        <v>3972</v>
      </c>
      <c r="S263">
        <v>-3500</v>
      </c>
      <c r="T263" s="7" t="str">
        <f t="shared" si="11"/>
        <v>hp_1136423;atk_2231521;hit_500000;miss_44;cirt_0;cirtSub_-3500</v>
      </c>
    </row>
    <row r="264" spans="1:20" x14ac:dyDescent="0.15">
      <c r="A264" s="16">
        <v>360262</v>
      </c>
      <c r="B264" s="16" t="s">
        <v>229</v>
      </c>
      <c r="C264" s="16">
        <v>1</v>
      </c>
      <c r="D264" s="16">
        <v>2</v>
      </c>
      <c r="E264" s="20">
        <v>88</v>
      </c>
      <c r="F264" s="19" t="s">
        <v>3967</v>
      </c>
      <c r="G264" t="e">
        <f t="shared" si="10"/>
        <v>#N/A</v>
      </c>
      <c r="H264">
        <f t="shared" si="9"/>
        <v>0.54</v>
      </c>
      <c r="I264">
        <v>1136423</v>
      </c>
      <c r="J264" t="s">
        <v>3968</v>
      </c>
      <c r="K264">
        <v>4132447</v>
      </c>
      <c r="L264" t="s">
        <v>3969</v>
      </c>
      <c r="M264">
        <v>500000</v>
      </c>
      <c r="N264" t="s">
        <v>3970</v>
      </c>
      <c r="O264">
        <v>44</v>
      </c>
      <c r="P264" t="s">
        <v>3971</v>
      </c>
      <c r="Q264">
        <v>0</v>
      </c>
      <c r="R264" t="s">
        <v>3972</v>
      </c>
      <c r="S264">
        <v>-3500</v>
      </c>
      <c r="T264" s="7" t="str">
        <f t="shared" si="11"/>
        <v>hp_1136423;atk_2231521;hit_500000;miss_44;cirt_0;cirtSub_-3500</v>
      </c>
    </row>
    <row r="265" spans="1:20" x14ac:dyDescent="0.15">
      <c r="A265" s="16">
        <v>360263</v>
      </c>
      <c r="B265" s="16" t="s">
        <v>229</v>
      </c>
      <c r="C265" s="16">
        <v>1</v>
      </c>
      <c r="D265" s="16">
        <v>2</v>
      </c>
      <c r="E265" s="20">
        <v>88</v>
      </c>
      <c r="F265" s="19" t="s">
        <v>3967</v>
      </c>
      <c r="G265" t="e">
        <f t="shared" si="10"/>
        <v>#N/A</v>
      </c>
      <c r="H265">
        <f t="shared" si="9"/>
        <v>0.54</v>
      </c>
      <c r="I265">
        <v>1136423</v>
      </c>
      <c r="J265" t="s">
        <v>3968</v>
      </c>
      <c r="K265">
        <v>4132447</v>
      </c>
      <c r="L265" t="s">
        <v>3969</v>
      </c>
      <c r="M265">
        <v>500000</v>
      </c>
      <c r="N265" t="s">
        <v>3970</v>
      </c>
      <c r="O265">
        <v>44</v>
      </c>
      <c r="P265" t="s">
        <v>3971</v>
      </c>
      <c r="Q265">
        <v>0</v>
      </c>
      <c r="R265" t="s">
        <v>3972</v>
      </c>
      <c r="S265">
        <v>-3500</v>
      </c>
      <c r="T265" s="7" t="str">
        <f t="shared" si="11"/>
        <v>hp_1136423;atk_2231521;hit_500000;miss_44;cirt_0;cirtSub_-3500</v>
      </c>
    </row>
    <row r="266" spans="1:20" x14ac:dyDescent="0.15">
      <c r="A266" s="16">
        <v>360264</v>
      </c>
      <c r="B266" s="16" t="s">
        <v>229</v>
      </c>
      <c r="C266" s="16">
        <v>1</v>
      </c>
      <c r="D266" s="16">
        <v>2</v>
      </c>
      <c r="E266" s="20">
        <v>89</v>
      </c>
      <c r="F266" s="19" t="s">
        <v>3967</v>
      </c>
      <c r="G266" t="e">
        <f t="shared" si="10"/>
        <v>#N/A</v>
      </c>
      <c r="H266">
        <f t="shared" si="9"/>
        <v>0.54</v>
      </c>
      <c r="I266">
        <v>1167818</v>
      </c>
      <c r="J266" t="s">
        <v>3968</v>
      </c>
      <c r="K266">
        <v>4246612</v>
      </c>
      <c r="L266" t="s">
        <v>3969</v>
      </c>
      <c r="M266">
        <v>500000</v>
      </c>
      <c r="N266" t="s">
        <v>3970</v>
      </c>
      <c r="O266">
        <v>44</v>
      </c>
      <c r="P266" t="s">
        <v>3971</v>
      </c>
      <c r="Q266">
        <v>0</v>
      </c>
      <c r="R266" t="s">
        <v>3972</v>
      </c>
      <c r="S266">
        <v>-3500</v>
      </c>
      <c r="T266" s="7" t="str">
        <f t="shared" si="11"/>
        <v>hp_1167818;atk_2293170;hit_500000;miss_44;cirt_0;cirtSub_-3500</v>
      </c>
    </row>
    <row r="267" spans="1:20" x14ac:dyDescent="0.15">
      <c r="A267" s="16">
        <v>360265</v>
      </c>
      <c r="B267" s="16" t="s">
        <v>229</v>
      </c>
      <c r="C267" s="16">
        <v>1</v>
      </c>
      <c r="D267" s="16">
        <v>2</v>
      </c>
      <c r="E267" s="20">
        <v>89</v>
      </c>
      <c r="F267" s="19" t="s">
        <v>3967</v>
      </c>
      <c r="G267" t="e">
        <f t="shared" si="10"/>
        <v>#N/A</v>
      </c>
      <c r="H267">
        <f t="shared" si="9"/>
        <v>0.54</v>
      </c>
      <c r="I267">
        <v>1167818</v>
      </c>
      <c r="J267" t="s">
        <v>3968</v>
      </c>
      <c r="K267">
        <v>4246612</v>
      </c>
      <c r="L267" t="s">
        <v>3969</v>
      </c>
      <c r="M267">
        <v>500000</v>
      </c>
      <c r="N267" t="s">
        <v>3970</v>
      </c>
      <c r="O267">
        <v>44</v>
      </c>
      <c r="P267" t="s">
        <v>3971</v>
      </c>
      <c r="Q267">
        <v>0</v>
      </c>
      <c r="R267" t="s">
        <v>3972</v>
      </c>
      <c r="S267">
        <v>-3500</v>
      </c>
      <c r="T267" s="7" t="str">
        <f t="shared" si="11"/>
        <v>hp_1167818;atk_2293170;hit_500000;miss_44;cirt_0;cirtSub_-3500</v>
      </c>
    </row>
    <row r="268" spans="1:20" x14ac:dyDescent="0.15">
      <c r="A268" s="16">
        <v>360266</v>
      </c>
      <c r="B268" s="16" t="s">
        <v>229</v>
      </c>
      <c r="C268" s="16">
        <v>1</v>
      </c>
      <c r="D268" s="16">
        <v>2</v>
      </c>
      <c r="E268" s="20">
        <v>89</v>
      </c>
      <c r="F268" s="19" t="s">
        <v>3967</v>
      </c>
      <c r="G268" t="e">
        <f t="shared" si="10"/>
        <v>#N/A</v>
      </c>
      <c r="H268">
        <f t="shared" si="9"/>
        <v>0.54</v>
      </c>
      <c r="I268">
        <v>1167818</v>
      </c>
      <c r="J268" t="s">
        <v>3968</v>
      </c>
      <c r="K268">
        <v>4246612</v>
      </c>
      <c r="L268" t="s">
        <v>3969</v>
      </c>
      <c r="M268">
        <v>500000</v>
      </c>
      <c r="N268" t="s">
        <v>3970</v>
      </c>
      <c r="O268">
        <v>44</v>
      </c>
      <c r="P268" t="s">
        <v>3971</v>
      </c>
      <c r="Q268">
        <v>0</v>
      </c>
      <c r="R268" t="s">
        <v>3972</v>
      </c>
      <c r="S268">
        <v>-3500</v>
      </c>
      <c r="T268" s="7" t="str">
        <f t="shared" si="11"/>
        <v>hp_1167818;atk_2293170;hit_500000;miss_44;cirt_0;cirtSub_-3500</v>
      </c>
    </row>
    <row r="269" spans="1:20" x14ac:dyDescent="0.15">
      <c r="A269" s="16">
        <v>360267</v>
      </c>
      <c r="B269" s="16" t="s">
        <v>229</v>
      </c>
      <c r="C269" s="16">
        <v>1</v>
      </c>
      <c r="D269" s="16">
        <v>2</v>
      </c>
      <c r="E269" s="20">
        <v>90</v>
      </c>
      <c r="F269" s="19" t="s">
        <v>3967</v>
      </c>
      <c r="G269">
        <f t="shared" si="10"/>
        <v>370000</v>
      </c>
      <c r="H269">
        <f t="shared" si="9"/>
        <v>0.54</v>
      </c>
      <c r="I269">
        <v>1199214</v>
      </c>
      <c r="J269" t="s">
        <v>3968</v>
      </c>
      <c r="K269">
        <v>4360778</v>
      </c>
      <c r="L269" t="s">
        <v>3969</v>
      </c>
      <c r="M269">
        <v>500000</v>
      </c>
      <c r="N269" t="s">
        <v>3970</v>
      </c>
      <c r="O269">
        <v>45</v>
      </c>
      <c r="P269" t="s">
        <v>3971</v>
      </c>
      <c r="Q269">
        <v>0</v>
      </c>
      <c r="R269" t="s">
        <v>3972</v>
      </c>
      <c r="S269">
        <v>-3500</v>
      </c>
      <c r="T269" s="7" t="str">
        <f t="shared" si="11"/>
        <v>hp_1199214;atk_2354820;hit_500000;miss_45;cirt_0;cirtSub_-3500</v>
      </c>
    </row>
    <row r="270" spans="1:20" x14ac:dyDescent="0.15">
      <c r="A270" s="16">
        <v>360268</v>
      </c>
      <c r="B270" s="16" t="s">
        <v>229</v>
      </c>
      <c r="C270" s="16">
        <v>1</v>
      </c>
      <c r="D270" s="16">
        <v>2</v>
      </c>
      <c r="E270" s="20">
        <v>90</v>
      </c>
      <c r="F270" s="19" t="s">
        <v>3967</v>
      </c>
      <c r="G270">
        <f t="shared" si="10"/>
        <v>370000</v>
      </c>
      <c r="H270">
        <f t="shared" si="9"/>
        <v>0.54</v>
      </c>
      <c r="I270">
        <v>1199214</v>
      </c>
      <c r="J270" t="s">
        <v>3968</v>
      </c>
      <c r="K270">
        <v>4360778</v>
      </c>
      <c r="L270" t="s">
        <v>3969</v>
      </c>
      <c r="M270">
        <v>500000</v>
      </c>
      <c r="N270" t="s">
        <v>3970</v>
      </c>
      <c r="O270">
        <v>45</v>
      </c>
      <c r="P270" t="s">
        <v>3971</v>
      </c>
      <c r="Q270">
        <v>0</v>
      </c>
      <c r="R270" t="s">
        <v>3972</v>
      </c>
      <c r="S270">
        <v>-3500</v>
      </c>
      <c r="T270" s="7" t="str">
        <f t="shared" si="11"/>
        <v>hp_1199214;atk_2354820;hit_500000;miss_45;cirt_0;cirtSub_-3500</v>
      </c>
    </row>
    <row r="271" spans="1:20" x14ac:dyDescent="0.15">
      <c r="A271" s="16">
        <v>360269</v>
      </c>
      <c r="B271" s="16" t="s">
        <v>229</v>
      </c>
      <c r="C271" s="16">
        <v>1</v>
      </c>
      <c r="D271" s="16">
        <v>2</v>
      </c>
      <c r="E271" s="20">
        <v>90</v>
      </c>
      <c r="F271" s="19" t="s">
        <v>3967</v>
      </c>
      <c r="G271">
        <f t="shared" si="10"/>
        <v>370000</v>
      </c>
      <c r="H271">
        <f t="shared" si="9"/>
        <v>0.54</v>
      </c>
      <c r="I271">
        <v>1199214</v>
      </c>
      <c r="J271" t="s">
        <v>3968</v>
      </c>
      <c r="K271">
        <v>4360778</v>
      </c>
      <c r="L271" t="s">
        <v>3969</v>
      </c>
      <c r="M271">
        <v>500000</v>
      </c>
      <c r="N271" t="s">
        <v>3970</v>
      </c>
      <c r="O271">
        <v>45</v>
      </c>
      <c r="P271" t="s">
        <v>3971</v>
      </c>
      <c r="Q271">
        <v>0</v>
      </c>
      <c r="R271" t="s">
        <v>3972</v>
      </c>
      <c r="S271">
        <v>-3500</v>
      </c>
      <c r="T271" s="7" t="str">
        <f t="shared" si="11"/>
        <v>hp_1199214;atk_2354820;hit_500000;miss_45;cirt_0;cirtSub_-3500</v>
      </c>
    </row>
    <row r="272" spans="1:20" x14ac:dyDescent="0.15">
      <c r="A272" s="16">
        <v>360270</v>
      </c>
      <c r="B272" s="16" t="s">
        <v>229</v>
      </c>
      <c r="C272" s="16">
        <v>1</v>
      </c>
      <c r="D272" s="16">
        <v>2</v>
      </c>
      <c r="E272" s="20">
        <v>91</v>
      </c>
      <c r="F272" s="19" t="s">
        <v>3967</v>
      </c>
      <c r="G272" t="e">
        <f t="shared" si="10"/>
        <v>#N/A</v>
      </c>
      <c r="H272">
        <f t="shared" si="9"/>
        <v>0.56000000000000005</v>
      </c>
      <c r="I272">
        <v>1230609</v>
      </c>
      <c r="J272" t="s">
        <v>3968</v>
      </c>
      <c r="K272">
        <v>4474944</v>
      </c>
      <c r="L272" t="s">
        <v>3969</v>
      </c>
      <c r="M272">
        <v>500000</v>
      </c>
      <c r="N272" t="s">
        <v>3970</v>
      </c>
      <c r="O272">
        <v>45</v>
      </c>
      <c r="P272" t="s">
        <v>3971</v>
      </c>
      <c r="Q272">
        <v>0</v>
      </c>
      <c r="R272" t="s">
        <v>3972</v>
      </c>
      <c r="S272">
        <v>-3500</v>
      </c>
      <c r="T272" s="7" t="str">
        <f t="shared" si="11"/>
        <v>hp_1230609;atk_2505968;hit_500000;miss_45;cirt_0;cirtSub_-3500</v>
      </c>
    </row>
    <row r="273" spans="1:20" x14ac:dyDescent="0.15">
      <c r="A273" s="16">
        <v>360271</v>
      </c>
      <c r="B273" s="16" t="s">
        <v>229</v>
      </c>
      <c r="C273" s="16">
        <v>1</v>
      </c>
      <c r="D273" s="16">
        <v>2</v>
      </c>
      <c r="E273" s="20">
        <v>91</v>
      </c>
      <c r="F273" s="19" t="s">
        <v>3967</v>
      </c>
      <c r="G273" t="e">
        <f t="shared" si="10"/>
        <v>#N/A</v>
      </c>
      <c r="H273">
        <f t="shared" si="9"/>
        <v>0.56000000000000005</v>
      </c>
      <c r="I273">
        <v>1230609</v>
      </c>
      <c r="J273" t="s">
        <v>3968</v>
      </c>
      <c r="K273">
        <v>4474944</v>
      </c>
      <c r="L273" t="s">
        <v>3969</v>
      </c>
      <c r="M273">
        <v>500000</v>
      </c>
      <c r="N273" t="s">
        <v>3970</v>
      </c>
      <c r="O273">
        <v>45</v>
      </c>
      <c r="P273" t="s">
        <v>3971</v>
      </c>
      <c r="Q273">
        <v>0</v>
      </c>
      <c r="R273" t="s">
        <v>3972</v>
      </c>
      <c r="S273">
        <v>-3500</v>
      </c>
      <c r="T273" s="7" t="str">
        <f t="shared" si="11"/>
        <v>hp_1230609;atk_2505968;hit_500000;miss_45;cirt_0;cirtSub_-3500</v>
      </c>
    </row>
    <row r="274" spans="1:20" x14ac:dyDescent="0.15">
      <c r="A274" s="16">
        <v>360272</v>
      </c>
      <c r="B274" s="16" t="s">
        <v>229</v>
      </c>
      <c r="C274" s="16">
        <v>1</v>
      </c>
      <c r="D274" s="16">
        <v>2</v>
      </c>
      <c r="E274" s="20">
        <v>91</v>
      </c>
      <c r="F274" s="19" t="s">
        <v>3967</v>
      </c>
      <c r="G274" t="e">
        <f t="shared" si="10"/>
        <v>#N/A</v>
      </c>
      <c r="H274">
        <f t="shared" si="9"/>
        <v>0.56000000000000005</v>
      </c>
      <c r="I274">
        <v>1230609</v>
      </c>
      <c r="J274" t="s">
        <v>3968</v>
      </c>
      <c r="K274">
        <v>4474944</v>
      </c>
      <c r="L274" t="s">
        <v>3969</v>
      </c>
      <c r="M274">
        <v>500000</v>
      </c>
      <c r="N274" t="s">
        <v>3970</v>
      </c>
      <c r="O274">
        <v>45</v>
      </c>
      <c r="P274" t="s">
        <v>3971</v>
      </c>
      <c r="Q274">
        <v>0</v>
      </c>
      <c r="R274" t="s">
        <v>3972</v>
      </c>
      <c r="S274">
        <v>-3500</v>
      </c>
      <c r="T274" s="7" t="str">
        <f t="shared" si="11"/>
        <v>hp_1230609;atk_2505968;hit_500000;miss_45;cirt_0;cirtSub_-3500</v>
      </c>
    </row>
    <row r="275" spans="1:20" x14ac:dyDescent="0.15">
      <c r="A275" s="16">
        <v>360273</v>
      </c>
      <c r="B275" s="16" t="s">
        <v>229</v>
      </c>
      <c r="C275" s="16">
        <v>1</v>
      </c>
      <c r="D275" s="16">
        <v>2</v>
      </c>
      <c r="E275" s="20">
        <v>92</v>
      </c>
      <c r="F275" s="19" t="s">
        <v>3967</v>
      </c>
      <c r="G275" t="e">
        <f t="shared" si="10"/>
        <v>#N/A</v>
      </c>
      <c r="H275">
        <f t="shared" si="9"/>
        <v>0.56000000000000005</v>
      </c>
      <c r="I275">
        <v>1262005</v>
      </c>
      <c r="J275" t="s">
        <v>3968</v>
      </c>
      <c r="K275">
        <v>4589109</v>
      </c>
      <c r="L275" t="s">
        <v>3969</v>
      </c>
      <c r="M275">
        <v>500000</v>
      </c>
      <c r="N275" t="s">
        <v>3970</v>
      </c>
      <c r="O275">
        <v>46</v>
      </c>
      <c r="P275" t="s">
        <v>3971</v>
      </c>
      <c r="Q275">
        <v>0</v>
      </c>
      <c r="R275" t="s">
        <v>3972</v>
      </c>
      <c r="S275">
        <v>-3500</v>
      </c>
      <c r="T275" s="7" t="str">
        <f t="shared" si="11"/>
        <v>hp_1262005;atk_2569901;hit_500000;miss_46;cirt_0;cirtSub_-3500</v>
      </c>
    </row>
    <row r="276" spans="1:20" x14ac:dyDescent="0.15">
      <c r="A276" s="16">
        <v>360274</v>
      </c>
      <c r="B276" s="16" t="s">
        <v>229</v>
      </c>
      <c r="C276" s="16">
        <v>1</v>
      </c>
      <c r="D276" s="16">
        <v>2</v>
      </c>
      <c r="E276" s="20">
        <v>92</v>
      </c>
      <c r="F276" s="19" t="s">
        <v>3967</v>
      </c>
      <c r="G276" t="e">
        <f t="shared" si="10"/>
        <v>#N/A</v>
      </c>
      <c r="H276">
        <f t="shared" si="9"/>
        <v>0.56000000000000005</v>
      </c>
      <c r="I276">
        <v>1262005</v>
      </c>
      <c r="J276" t="s">
        <v>3968</v>
      </c>
      <c r="K276">
        <v>4589109</v>
      </c>
      <c r="L276" t="s">
        <v>3969</v>
      </c>
      <c r="M276">
        <v>500000</v>
      </c>
      <c r="N276" t="s">
        <v>3970</v>
      </c>
      <c r="O276">
        <v>46</v>
      </c>
      <c r="P276" t="s">
        <v>3971</v>
      </c>
      <c r="Q276">
        <v>0</v>
      </c>
      <c r="R276" t="s">
        <v>3972</v>
      </c>
      <c r="S276">
        <v>-3500</v>
      </c>
      <c r="T276" s="7" t="str">
        <f t="shared" si="11"/>
        <v>hp_1262005;atk_2569901;hit_500000;miss_46;cirt_0;cirtSub_-3500</v>
      </c>
    </row>
    <row r="277" spans="1:20" x14ac:dyDescent="0.15">
      <c r="A277" s="16">
        <v>360275</v>
      </c>
      <c r="B277" s="16" t="s">
        <v>229</v>
      </c>
      <c r="C277" s="16">
        <v>1</v>
      </c>
      <c r="D277" s="16">
        <v>2</v>
      </c>
      <c r="E277" s="20">
        <v>92</v>
      </c>
      <c r="F277" s="19" t="s">
        <v>3967</v>
      </c>
      <c r="G277" t="e">
        <f t="shared" si="10"/>
        <v>#N/A</v>
      </c>
      <c r="H277">
        <f t="shared" si="9"/>
        <v>0.56000000000000005</v>
      </c>
      <c r="I277">
        <v>1262005</v>
      </c>
      <c r="J277" t="s">
        <v>3968</v>
      </c>
      <c r="K277">
        <v>4589109</v>
      </c>
      <c r="L277" t="s">
        <v>3969</v>
      </c>
      <c r="M277">
        <v>500000</v>
      </c>
      <c r="N277" t="s">
        <v>3970</v>
      </c>
      <c r="O277">
        <v>46</v>
      </c>
      <c r="P277" t="s">
        <v>3971</v>
      </c>
      <c r="Q277">
        <v>0</v>
      </c>
      <c r="R277" t="s">
        <v>3972</v>
      </c>
      <c r="S277">
        <v>-3500</v>
      </c>
      <c r="T277" s="7" t="str">
        <f t="shared" si="11"/>
        <v>hp_1262005;atk_2569901;hit_500000;miss_46;cirt_0;cirtSub_-3500</v>
      </c>
    </row>
    <row r="278" spans="1:20" x14ac:dyDescent="0.15">
      <c r="A278" s="16">
        <v>360276</v>
      </c>
      <c r="B278" s="16" t="s">
        <v>229</v>
      </c>
      <c r="C278" s="16">
        <v>1</v>
      </c>
      <c r="D278" s="16">
        <v>2</v>
      </c>
      <c r="E278" s="20">
        <v>93</v>
      </c>
      <c r="F278" s="19" t="s">
        <v>3967</v>
      </c>
      <c r="G278">
        <f t="shared" si="10"/>
        <v>385000</v>
      </c>
      <c r="H278">
        <f t="shared" si="9"/>
        <v>0.56000000000000005</v>
      </c>
      <c r="I278">
        <v>1293401</v>
      </c>
      <c r="J278" t="s">
        <v>3968</v>
      </c>
      <c r="K278">
        <v>4703275</v>
      </c>
      <c r="L278" t="s">
        <v>3969</v>
      </c>
      <c r="M278">
        <v>500000</v>
      </c>
      <c r="N278" t="s">
        <v>3970</v>
      </c>
      <c r="O278">
        <v>46</v>
      </c>
      <c r="P278" t="s">
        <v>3971</v>
      </c>
      <c r="Q278">
        <v>0</v>
      </c>
      <c r="R278" t="s">
        <v>3972</v>
      </c>
      <c r="S278">
        <v>-3500</v>
      </c>
      <c r="T278" s="7" t="str">
        <f t="shared" si="11"/>
        <v>hp_1293401;atk_2633834;hit_500000;miss_46;cirt_0;cirtSub_-3500</v>
      </c>
    </row>
    <row r="279" spans="1:20" x14ac:dyDescent="0.15">
      <c r="A279" s="16">
        <v>360277</v>
      </c>
      <c r="B279" s="16" t="s">
        <v>229</v>
      </c>
      <c r="C279" s="16">
        <v>1</v>
      </c>
      <c r="D279" s="16">
        <v>2</v>
      </c>
      <c r="E279" s="20">
        <v>93</v>
      </c>
      <c r="F279" s="19" t="s">
        <v>3967</v>
      </c>
      <c r="G279">
        <f t="shared" si="10"/>
        <v>385000</v>
      </c>
      <c r="H279">
        <f t="shared" si="9"/>
        <v>0.56000000000000005</v>
      </c>
      <c r="I279">
        <v>1293401</v>
      </c>
      <c r="J279" t="s">
        <v>3968</v>
      </c>
      <c r="K279">
        <v>4703275</v>
      </c>
      <c r="L279" t="s">
        <v>3969</v>
      </c>
      <c r="M279">
        <v>500000</v>
      </c>
      <c r="N279" t="s">
        <v>3970</v>
      </c>
      <c r="O279">
        <v>46</v>
      </c>
      <c r="P279" t="s">
        <v>3971</v>
      </c>
      <c r="Q279">
        <v>0</v>
      </c>
      <c r="R279" t="s">
        <v>3972</v>
      </c>
      <c r="S279">
        <v>-3500</v>
      </c>
      <c r="T279" s="7" t="str">
        <f t="shared" si="11"/>
        <v>hp_1293401;atk_2633834;hit_500000;miss_46;cirt_0;cirtSub_-3500</v>
      </c>
    </row>
    <row r="280" spans="1:20" x14ac:dyDescent="0.15">
      <c r="A280" s="16">
        <v>360278</v>
      </c>
      <c r="B280" s="16" t="s">
        <v>229</v>
      </c>
      <c r="C280" s="16">
        <v>1</v>
      </c>
      <c r="D280" s="16">
        <v>2</v>
      </c>
      <c r="E280" s="20">
        <v>93</v>
      </c>
      <c r="F280" s="19" t="s">
        <v>3967</v>
      </c>
      <c r="G280">
        <f t="shared" si="10"/>
        <v>385000</v>
      </c>
      <c r="H280">
        <f t="shared" si="9"/>
        <v>0.56000000000000005</v>
      </c>
      <c r="I280">
        <v>1293401</v>
      </c>
      <c r="J280" t="s">
        <v>3968</v>
      </c>
      <c r="K280">
        <v>4703275</v>
      </c>
      <c r="L280" t="s">
        <v>3969</v>
      </c>
      <c r="M280">
        <v>500000</v>
      </c>
      <c r="N280" t="s">
        <v>3970</v>
      </c>
      <c r="O280">
        <v>46</v>
      </c>
      <c r="P280" t="s">
        <v>3971</v>
      </c>
      <c r="Q280">
        <v>0</v>
      </c>
      <c r="R280" t="s">
        <v>3972</v>
      </c>
      <c r="S280">
        <v>-3500</v>
      </c>
      <c r="T280" s="7" t="str">
        <f t="shared" si="11"/>
        <v>hp_1293401;atk_2633834;hit_500000;miss_46;cirt_0;cirtSub_-3500</v>
      </c>
    </row>
    <row r="281" spans="1:20" x14ac:dyDescent="0.15">
      <c r="A281" s="16">
        <v>360279</v>
      </c>
      <c r="B281" s="16" t="s">
        <v>229</v>
      </c>
      <c r="C281" s="16">
        <v>1</v>
      </c>
      <c r="D281" s="16">
        <v>2</v>
      </c>
      <c r="E281" s="20">
        <v>94</v>
      </c>
      <c r="F281" s="19" t="s">
        <v>3967</v>
      </c>
      <c r="G281" t="e">
        <f t="shared" si="10"/>
        <v>#N/A</v>
      </c>
      <c r="H281">
        <f t="shared" si="9"/>
        <v>0.56000000000000005</v>
      </c>
      <c r="I281">
        <v>1324796</v>
      </c>
      <c r="J281" t="s">
        <v>3968</v>
      </c>
      <c r="K281">
        <v>4817440</v>
      </c>
      <c r="L281" t="s">
        <v>3969</v>
      </c>
      <c r="M281">
        <v>500000</v>
      </c>
      <c r="N281" t="s">
        <v>3970</v>
      </c>
      <c r="O281">
        <v>47</v>
      </c>
      <c r="P281" t="s">
        <v>3971</v>
      </c>
      <c r="Q281">
        <v>0</v>
      </c>
      <c r="R281" t="s">
        <v>3972</v>
      </c>
      <c r="S281">
        <v>-3500</v>
      </c>
      <c r="T281" s="7" t="str">
        <f t="shared" si="11"/>
        <v>hp_1324796;atk_2697766;hit_500000;miss_47;cirt_0;cirtSub_-3500</v>
      </c>
    </row>
    <row r="282" spans="1:20" x14ac:dyDescent="0.15">
      <c r="A282" s="16">
        <v>360280</v>
      </c>
      <c r="B282" s="16" t="s">
        <v>229</v>
      </c>
      <c r="C282" s="16">
        <v>1</v>
      </c>
      <c r="D282" s="16">
        <v>2</v>
      </c>
      <c r="E282" s="20">
        <v>94</v>
      </c>
      <c r="F282" s="19" t="s">
        <v>3967</v>
      </c>
      <c r="G282" t="e">
        <f t="shared" si="10"/>
        <v>#N/A</v>
      </c>
      <c r="H282">
        <f t="shared" si="9"/>
        <v>0.56000000000000005</v>
      </c>
      <c r="I282">
        <v>1324796</v>
      </c>
      <c r="J282" t="s">
        <v>3968</v>
      </c>
      <c r="K282">
        <v>4817440</v>
      </c>
      <c r="L282" t="s">
        <v>3969</v>
      </c>
      <c r="M282">
        <v>500000</v>
      </c>
      <c r="N282" t="s">
        <v>3970</v>
      </c>
      <c r="O282">
        <v>47</v>
      </c>
      <c r="P282" t="s">
        <v>3971</v>
      </c>
      <c r="Q282">
        <v>0</v>
      </c>
      <c r="R282" t="s">
        <v>3972</v>
      </c>
      <c r="S282">
        <v>-3500</v>
      </c>
      <c r="T282" s="7" t="str">
        <f t="shared" si="11"/>
        <v>hp_1324796;atk_2697766;hit_500000;miss_47;cirt_0;cirtSub_-3500</v>
      </c>
    </row>
    <row r="283" spans="1:20" x14ac:dyDescent="0.15">
      <c r="A283" s="16">
        <v>360281</v>
      </c>
      <c r="B283" s="16" t="s">
        <v>229</v>
      </c>
      <c r="C283" s="16">
        <v>1</v>
      </c>
      <c r="D283" s="16">
        <v>2</v>
      </c>
      <c r="E283" s="20">
        <v>94</v>
      </c>
      <c r="F283" s="19" t="s">
        <v>3967</v>
      </c>
      <c r="G283" t="e">
        <f t="shared" si="10"/>
        <v>#N/A</v>
      </c>
      <c r="H283">
        <f t="shared" si="9"/>
        <v>0.56000000000000005</v>
      </c>
      <c r="I283">
        <v>1324796</v>
      </c>
      <c r="J283" t="s">
        <v>3968</v>
      </c>
      <c r="K283">
        <v>4817440</v>
      </c>
      <c r="L283" t="s">
        <v>3969</v>
      </c>
      <c r="M283">
        <v>500000</v>
      </c>
      <c r="N283" t="s">
        <v>3970</v>
      </c>
      <c r="O283">
        <v>47</v>
      </c>
      <c r="P283" t="s">
        <v>3971</v>
      </c>
      <c r="Q283">
        <v>0</v>
      </c>
      <c r="R283" t="s">
        <v>3972</v>
      </c>
      <c r="S283">
        <v>-3500</v>
      </c>
      <c r="T283" s="7" t="str">
        <f t="shared" si="11"/>
        <v>hp_1324796;atk_2697766;hit_500000;miss_47;cirt_0;cirtSub_-3500</v>
      </c>
    </row>
    <row r="284" spans="1:20" x14ac:dyDescent="0.15">
      <c r="A284" s="16">
        <v>360282</v>
      </c>
      <c r="B284" s="16" t="s">
        <v>229</v>
      </c>
      <c r="C284" s="16">
        <v>1</v>
      </c>
      <c r="D284" s="16">
        <v>2</v>
      </c>
      <c r="E284" s="20">
        <v>95</v>
      </c>
      <c r="F284" s="19" t="s">
        <v>3967</v>
      </c>
      <c r="G284" t="e">
        <f t="shared" si="10"/>
        <v>#N/A</v>
      </c>
      <c r="H284">
        <f t="shared" si="9"/>
        <v>0.56000000000000005</v>
      </c>
      <c r="I284">
        <v>1356192</v>
      </c>
      <c r="J284" t="s">
        <v>3968</v>
      </c>
      <c r="K284">
        <v>4931606</v>
      </c>
      <c r="L284" t="s">
        <v>3969</v>
      </c>
      <c r="M284">
        <v>500000</v>
      </c>
      <c r="N284" t="s">
        <v>3970</v>
      </c>
      <c r="O284">
        <v>47</v>
      </c>
      <c r="P284" t="s">
        <v>3971</v>
      </c>
      <c r="Q284">
        <v>0</v>
      </c>
      <c r="R284" t="s">
        <v>3972</v>
      </c>
      <c r="S284">
        <v>-3500</v>
      </c>
      <c r="T284" s="7" t="str">
        <f t="shared" si="11"/>
        <v>hp_1356192;atk_2761699;hit_500000;miss_47;cirt_0;cirtSub_-3500</v>
      </c>
    </row>
    <row r="285" spans="1:20" x14ac:dyDescent="0.15">
      <c r="A285" s="16">
        <v>360283</v>
      </c>
      <c r="B285" s="16" t="s">
        <v>229</v>
      </c>
      <c r="C285" s="16">
        <v>1</v>
      </c>
      <c r="D285" s="16">
        <v>2</v>
      </c>
      <c r="E285" s="20">
        <v>95</v>
      </c>
      <c r="F285" s="19" t="s">
        <v>3967</v>
      </c>
      <c r="G285" t="e">
        <f t="shared" si="10"/>
        <v>#N/A</v>
      </c>
      <c r="H285">
        <f t="shared" si="9"/>
        <v>0.56000000000000005</v>
      </c>
      <c r="I285">
        <v>1356192</v>
      </c>
      <c r="J285" t="s">
        <v>3968</v>
      </c>
      <c r="K285">
        <v>4931606</v>
      </c>
      <c r="L285" t="s">
        <v>3969</v>
      </c>
      <c r="M285">
        <v>500000</v>
      </c>
      <c r="N285" t="s">
        <v>3970</v>
      </c>
      <c r="O285">
        <v>47</v>
      </c>
      <c r="P285" t="s">
        <v>3971</v>
      </c>
      <c r="Q285">
        <v>0</v>
      </c>
      <c r="R285" t="s">
        <v>3972</v>
      </c>
      <c r="S285">
        <v>-3500</v>
      </c>
      <c r="T285" s="7" t="str">
        <f t="shared" si="11"/>
        <v>hp_1356192;atk_2761699;hit_500000;miss_47;cirt_0;cirtSub_-3500</v>
      </c>
    </row>
    <row r="286" spans="1:20" x14ac:dyDescent="0.15">
      <c r="A286" s="16">
        <v>360284</v>
      </c>
      <c r="B286" s="16" t="s">
        <v>229</v>
      </c>
      <c r="C286" s="16">
        <v>1</v>
      </c>
      <c r="D286" s="16">
        <v>2</v>
      </c>
      <c r="E286" s="20">
        <v>95</v>
      </c>
      <c r="F286" s="19" t="s">
        <v>3967</v>
      </c>
      <c r="G286" t="e">
        <f t="shared" si="10"/>
        <v>#N/A</v>
      </c>
      <c r="H286">
        <f t="shared" si="9"/>
        <v>0.56000000000000005</v>
      </c>
      <c r="I286">
        <v>1356192</v>
      </c>
      <c r="J286" t="s">
        <v>3968</v>
      </c>
      <c r="K286">
        <v>4931606</v>
      </c>
      <c r="L286" t="s">
        <v>3969</v>
      </c>
      <c r="M286">
        <v>500000</v>
      </c>
      <c r="N286" t="s">
        <v>3970</v>
      </c>
      <c r="O286">
        <v>47</v>
      </c>
      <c r="P286" t="s">
        <v>3971</v>
      </c>
      <c r="Q286">
        <v>0</v>
      </c>
      <c r="R286" t="s">
        <v>3972</v>
      </c>
      <c r="S286">
        <v>-3500</v>
      </c>
      <c r="T286" s="7" t="str">
        <f t="shared" si="11"/>
        <v>hp_1356192;atk_2761699;hit_500000;miss_47;cirt_0;cirtSub_-3500</v>
      </c>
    </row>
    <row r="287" spans="1:20" x14ac:dyDescent="0.15">
      <c r="A287" s="16">
        <v>360285</v>
      </c>
      <c r="B287" s="16" t="s">
        <v>229</v>
      </c>
      <c r="C287" s="16">
        <v>1</v>
      </c>
      <c r="D287" s="16">
        <v>2</v>
      </c>
      <c r="E287" s="20">
        <v>96</v>
      </c>
      <c r="F287" s="19" t="s">
        <v>3967</v>
      </c>
      <c r="G287">
        <f t="shared" si="10"/>
        <v>400000</v>
      </c>
      <c r="H287">
        <f t="shared" si="9"/>
        <v>0.56000000000000005</v>
      </c>
      <c r="I287">
        <v>1387587</v>
      </c>
      <c r="J287" t="s">
        <v>3968</v>
      </c>
      <c r="K287">
        <v>5045772</v>
      </c>
      <c r="L287" t="s">
        <v>3969</v>
      </c>
      <c r="M287">
        <v>500000</v>
      </c>
      <c r="N287" t="s">
        <v>3970</v>
      </c>
      <c r="O287">
        <v>48</v>
      </c>
      <c r="P287" t="s">
        <v>3971</v>
      </c>
      <c r="Q287">
        <v>0</v>
      </c>
      <c r="R287" t="s">
        <v>3972</v>
      </c>
      <c r="S287">
        <v>-3500</v>
      </c>
      <c r="T287" s="7" t="str">
        <f t="shared" si="11"/>
        <v>hp_1387587;atk_2825632;hit_500000;miss_48;cirt_0;cirtSub_-3500</v>
      </c>
    </row>
    <row r="288" spans="1:20" x14ac:dyDescent="0.15">
      <c r="A288" s="16">
        <v>360286</v>
      </c>
      <c r="B288" s="16" t="s">
        <v>229</v>
      </c>
      <c r="C288" s="16">
        <v>1</v>
      </c>
      <c r="D288" s="16">
        <v>2</v>
      </c>
      <c r="E288" s="20">
        <v>96</v>
      </c>
      <c r="F288" s="19" t="s">
        <v>3967</v>
      </c>
      <c r="G288">
        <f t="shared" si="10"/>
        <v>400000</v>
      </c>
      <c r="H288">
        <f t="shared" si="9"/>
        <v>0.56000000000000005</v>
      </c>
      <c r="I288">
        <v>1387587</v>
      </c>
      <c r="J288" t="s">
        <v>3968</v>
      </c>
      <c r="K288">
        <v>5045772</v>
      </c>
      <c r="L288" t="s">
        <v>3969</v>
      </c>
      <c r="M288">
        <v>500000</v>
      </c>
      <c r="N288" t="s">
        <v>3970</v>
      </c>
      <c r="O288">
        <v>48</v>
      </c>
      <c r="P288" t="s">
        <v>3971</v>
      </c>
      <c r="Q288">
        <v>0</v>
      </c>
      <c r="R288" t="s">
        <v>3972</v>
      </c>
      <c r="S288">
        <v>-3500</v>
      </c>
      <c r="T288" s="7" t="str">
        <f t="shared" si="11"/>
        <v>hp_1387587;atk_2825632;hit_500000;miss_48;cirt_0;cirtSub_-3500</v>
      </c>
    </row>
    <row r="289" spans="1:20" x14ac:dyDescent="0.15">
      <c r="A289" s="16">
        <v>360287</v>
      </c>
      <c r="B289" s="16" t="s">
        <v>229</v>
      </c>
      <c r="C289" s="16">
        <v>1</v>
      </c>
      <c r="D289" s="16">
        <v>2</v>
      </c>
      <c r="E289" s="20">
        <v>96</v>
      </c>
      <c r="F289" s="19" t="s">
        <v>3967</v>
      </c>
      <c r="G289">
        <f t="shared" si="10"/>
        <v>400000</v>
      </c>
      <c r="H289">
        <f t="shared" si="9"/>
        <v>0.56000000000000005</v>
      </c>
      <c r="I289">
        <v>1387587</v>
      </c>
      <c r="J289" t="s">
        <v>3968</v>
      </c>
      <c r="K289">
        <v>5045772</v>
      </c>
      <c r="L289" t="s">
        <v>3969</v>
      </c>
      <c r="M289">
        <v>500000</v>
      </c>
      <c r="N289" t="s">
        <v>3970</v>
      </c>
      <c r="O289">
        <v>48</v>
      </c>
      <c r="P289" t="s">
        <v>3971</v>
      </c>
      <c r="Q289">
        <v>0</v>
      </c>
      <c r="R289" t="s">
        <v>3972</v>
      </c>
      <c r="S289">
        <v>-3500</v>
      </c>
      <c r="T289" s="7" t="str">
        <f t="shared" si="11"/>
        <v>hp_1387587;atk_2825632;hit_500000;miss_48;cirt_0;cirtSub_-3500</v>
      </c>
    </row>
    <row r="290" spans="1:20" x14ac:dyDescent="0.15">
      <c r="A290" s="16">
        <v>360288</v>
      </c>
      <c r="B290" s="16" t="s">
        <v>229</v>
      </c>
      <c r="C290" s="16">
        <v>1</v>
      </c>
      <c r="D290" s="16">
        <v>2</v>
      </c>
      <c r="E290" s="20">
        <v>97</v>
      </c>
      <c r="F290" s="19" t="s">
        <v>3967</v>
      </c>
      <c r="G290" t="e">
        <f t="shared" si="10"/>
        <v>#N/A</v>
      </c>
      <c r="H290">
        <f t="shared" si="9"/>
        <v>0.56000000000000005</v>
      </c>
      <c r="I290">
        <v>1418983</v>
      </c>
      <c r="J290" t="s">
        <v>3968</v>
      </c>
      <c r="K290">
        <v>5159937</v>
      </c>
      <c r="L290" t="s">
        <v>3969</v>
      </c>
      <c r="M290">
        <v>500000</v>
      </c>
      <c r="N290" t="s">
        <v>3970</v>
      </c>
      <c r="O290">
        <v>48</v>
      </c>
      <c r="P290" t="s">
        <v>3971</v>
      </c>
      <c r="Q290">
        <v>0</v>
      </c>
      <c r="R290" t="s">
        <v>3972</v>
      </c>
      <c r="S290">
        <v>-3500</v>
      </c>
      <c r="T290" s="7" t="str">
        <f t="shared" si="11"/>
        <v>hp_1418983;atk_2889564;hit_500000;miss_48;cirt_0;cirtSub_-3500</v>
      </c>
    </row>
    <row r="291" spans="1:20" x14ac:dyDescent="0.15">
      <c r="A291" s="16">
        <v>360289</v>
      </c>
      <c r="B291" s="16" t="s">
        <v>229</v>
      </c>
      <c r="C291" s="16">
        <v>1</v>
      </c>
      <c r="D291" s="16">
        <v>2</v>
      </c>
      <c r="E291" s="20">
        <v>97</v>
      </c>
      <c r="F291" s="19" t="s">
        <v>3967</v>
      </c>
      <c r="G291" t="e">
        <f t="shared" si="10"/>
        <v>#N/A</v>
      </c>
      <c r="H291">
        <f t="shared" si="9"/>
        <v>0.56000000000000005</v>
      </c>
      <c r="I291">
        <v>1418983</v>
      </c>
      <c r="J291" t="s">
        <v>3968</v>
      </c>
      <c r="K291">
        <v>5159937</v>
      </c>
      <c r="L291" t="s">
        <v>3969</v>
      </c>
      <c r="M291">
        <v>500000</v>
      </c>
      <c r="N291" t="s">
        <v>3970</v>
      </c>
      <c r="O291">
        <v>48</v>
      </c>
      <c r="P291" t="s">
        <v>3971</v>
      </c>
      <c r="Q291">
        <v>0</v>
      </c>
      <c r="R291" t="s">
        <v>3972</v>
      </c>
      <c r="S291">
        <v>-3500</v>
      </c>
      <c r="T291" s="7" t="str">
        <f t="shared" si="11"/>
        <v>hp_1418983;atk_2889564;hit_500000;miss_48;cirt_0;cirtSub_-3500</v>
      </c>
    </row>
    <row r="292" spans="1:20" x14ac:dyDescent="0.15">
      <c r="A292" s="16">
        <v>360290</v>
      </c>
      <c r="B292" s="16" t="s">
        <v>229</v>
      </c>
      <c r="C292" s="16">
        <v>1</v>
      </c>
      <c r="D292" s="16">
        <v>2</v>
      </c>
      <c r="E292" s="20">
        <v>97</v>
      </c>
      <c r="F292" s="19" t="s">
        <v>3967</v>
      </c>
      <c r="G292" t="e">
        <f t="shared" si="10"/>
        <v>#N/A</v>
      </c>
      <c r="H292">
        <f t="shared" si="9"/>
        <v>0.56000000000000005</v>
      </c>
      <c r="I292">
        <v>1418983</v>
      </c>
      <c r="J292" t="s">
        <v>3968</v>
      </c>
      <c r="K292">
        <v>5159937</v>
      </c>
      <c r="L292" t="s">
        <v>3969</v>
      </c>
      <c r="M292">
        <v>500000</v>
      </c>
      <c r="N292" t="s">
        <v>3970</v>
      </c>
      <c r="O292">
        <v>48</v>
      </c>
      <c r="P292" t="s">
        <v>3971</v>
      </c>
      <c r="Q292">
        <v>0</v>
      </c>
      <c r="R292" t="s">
        <v>3972</v>
      </c>
      <c r="S292">
        <v>-3500</v>
      </c>
      <c r="T292" s="7" t="str">
        <f t="shared" si="11"/>
        <v>hp_1418983;atk_2889564;hit_500000;miss_48;cirt_0;cirtSub_-3500</v>
      </c>
    </row>
    <row r="293" spans="1:20" x14ac:dyDescent="0.15">
      <c r="A293" s="16">
        <v>360291</v>
      </c>
      <c r="B293" s="16" t="s">
        <v>229</v>
      </c>
      <c r="C293" s="16">
        <v>1</v>
      </c>
      <c r="D293" s="16">
        <v>2</v>
      </c>
      <c r="E293" s="20">
        <v>98</v>
      </c>
      <c r="F293" s="19" t="s">
        <v>3967</v>
      </c>
      <c r="G293" t="e">
        <f t="shared" si="10"/>
        <v>#N/A</v>
      </c>
      <c r="H293">
        <f t="shared" si="9"/>
        <v>0.56000000000000005</v>
      </c>
      <c r="I293">
        <v>1459687</v>
      </c>
      <c r="J293" t="s">
        <v>3968</v>
      </c>
      <c r="K293">
        <v>5307954</v>
      </c>
      <c r="L293" t="s">
        <v>3969</v>
      </c>
      <c r="M293">
        <v>500000</v>
      </c>
      <c r="N293" t="s">
        <v>3970</v>
      </c>
      <c r="O293">
        <v>49</v>
      </c>
      <c r="P293" t="s">
        <v>3971</v>
      </c>
      <c r="Q293">
        <v>0</v>
      </c>
      <c r="R293" t="s">
        <v>3972</v>
      </c>
      <c r="S293">
        <v>-3500</v>
      </c>
      <c r="T293" s="7" t="str">
        <f t="shared" si="11"/>
        <v>hp_1459687;atk_2972454;hit_500000;miss_49;cirt_0;cirtSub_-3500</v>
      </c>
    </row>
    <row r="294" spans="1:20" x14ac:dyDescent="0.15">
      <c r="A294" s="16">
        <v>360292</v>
      </c>
      <c r="B294" s="16" t="s">
        <v>229</v>
      </c>
      <c r="C294" s="16">
        <v>1</v>
      </c>
      <c r="D294" s="16">
        <v>2</v>
      </c>
      <c r="E294" s="20">
        <v>98</v>
      </c>
      <c r="F294" s="19" t="s">
        <v>3967</v>
      </c>
      <c r="G294" t="e">
        <f t="shared" si="10"/>
        <v>#N/A</v>
      </c>
      <c r="H294">
        <f t="shared" si="9"/>
        <v>0.56000000000000005</v>
      </c>
      <c r="I294">
        <v>1459687</v>
      </c>
      <c r="J294" t="s">
        <v>3968</v>
      </c>
      <c r="K294">
        <v>5307954</v>
      </c>
      <c r="L294" t="s">
        <v>3969</v>
      </c>
      <c r="M294">
        <v>500000</v>
      </c>
      <c r="N294" t="s">
        <v>3970</v>
      </c>
      <c r="O294">
        <v>49</v>
      </c>
      <c r="P294" t="s">
        <v>3971</v>
      </c>
      <c r="Q294">
        <v>0</v>
      </c>
      <c r="R294" t="s">
        <v>3972</v>
      </c>
      <c r="S294">
        <v>-3500</v>
      </c>
      <c r="T294" s="7" t="str">
        <f t="shared" si="11"/>
        <v>hp_1459687;atk_2972454;hit_500000;miss_49;cirt_0;cirtSub_-3500</v>
      </c>
    </row>
    <row r="295" spans="1:20" x14ac:dyDescent="0.15">
      <c r="A295" s="16">
        <v>360293</v>
      </c>
      <c r="B295" s="16" t="s">
        <v>229</v>
      </c>
      <c r="C295" s="16">
        <v>1</v>
      </c>
      <c r="D295" s="16">
        <v>2</v>
      </c>
      <c r="E295" s="20">
        <v>98</v>
      </c>
      <c r="F295" s="19" t="s">
        <v>3967</v>
      </c>
      <c r="G295" t="e">
        <f t="shared" si="10"/>
        <v>#N/A</v>
      </c>
      <c r="H295">
        <f t="shared" si="9"/>
        <v>0.56000000000000005</v>
      </c>
      <c r="I295">
        <v>1459687</v>
      </c>
      <c r="J295" t="s">
        <v>3968</v>
      </c>
      <c r="K295">
        <v>5307954</v>
      </c>
      <c r="L295" t="s">
        <v>3969</v>
      </c>
      <c r="M295">
        <v>500000</v>
      </c>
      <c r="N295" t="s">
        <v>3970</v>
      </c>
      <c r="O295">
        <v>49</v>
      </c>
      <c r="P295" t="s">
        <v>3971</v>
      </c>
      <c r="Q295">
        <v>0</v>
      </c>
      <c r="R295" t="s">
        <v>3972</v>
      </c>
      <c r="S295">
        <v>-3500</v>
      </c>
      <c r="T295" s="7" t="str">
        <f t="shared" si="11"/>
        <v>hp_1459687;atk_2972454;hit_500000;miss_49;cirt_0;cirtSub_-3500</v>
      </c>
    </row>
    <row r="296" spans="1:20" x14ac:dyDescent="0.15">
      <c r="A296" s="16">
        <v>360294</v>
      </c>
      <c r="B296" s="16" t="s">
        <v>229</v>
      </c>
      <c r="C296" s="16">
        <v>1</v>
      </c>
      <c r="D296" s="16">
        <v>2</v>
      </c>
      <c r="E296" s="20">
        <v>99</v>
      </c>
      <c r="F296" s="19" t="s">
        <v>3967</v>
      </c>
      <c r="G296">
        <f t="shared" si="10"/>
        <v>430000</v>
      </c>
      <c r="H296">
        <f t="shared" si="9"/>
        <v>0.56000000000000005</v>
      </c>
      <c r="I296">
        <v>1500392</v>
      </c>
      <c r="J296" t="s">
        <v>3968</v>
      </c>
      <c r="K296">
        <v>5455971</v>
      </c>
      <c r="L296" t="s">
        <v>3969</v>
      </c>
      <c r="M296">
        <v>500000</v>
      </c>
      <c r="N296" t="s">
        <v>3970</v>
      </c>
      <c r="O296">
        <v>49</v>
      </c>
      <c r="P296" t="s">
        <v>3971</v>
      </c>
      <c r="Q296">
        <v>0</v>
      </c>
      <c r="R296" t="s">
        <v>3972</v>
      </c>
      <c r="S296">
        <v>-3500</v>
      </c>
      <c r="T296" s="7" t="str">
        <f t="shared" si="11"/>
        <v>hp_1500392;atk_3055343;hit_500000;miss_49;cirt_0;cirtSub_-3500</v>
      </c>
    </row>
    <row r="297" spans="1:20" x14ac:dyDescent="0.15">
      <c r="A297" s="16">
        <v>360295</v>
      </c>
      <c r="B297" s="16" t="s">
        <v>229</v>
      </c>
      <c r="C297" s="16">
        <v>1</v>
      </c>
      <c r="D297" s="16">
        <v>2</v>
      </c>
      <c r="E297" s="20">
        <v>99</v>
      </c>
      <c r="F297" s="19" t="s">
        <v>3967</v>
      </c>
      <c r="G297">
        <f t="shared" si="10"/>
        <v>430000</v>
      </c>
      <c r="H297">
        <f t="shared" si="9"/>
        <v>0.56000000000000005</v>
      </c>
      <c r="I297">
        <v>1500392</v>
      </c>
      <c r="J297" t="s">
        <v>3968</v>
      </c>
      <c r="K297">
        <v>5455971</v>
      </c>
      <c r="L297" t="s">
        <v>3969</v>
      </c>
      <c r="M297">
        <v>500000</v>
      </c>
      <c r="N297" t="s">
        <v>3970</v>
      </c>
      <c r="O297">
        <v>49</v>
      </c>
      <c r="P297" t="s">
        <v>3971</v>
      </c>
      <c r="Q297">
        <v>0</v>
      </c>
      <c r="R297" t="s">
        <v>3972</v>
      </c>
      <c r="S297">
        <v>-3500</v>
      </c>
      <c r="T297" s="7" t="str">
        <f t="shared" si="11"/>
        <v>hp_1500392;atk_3055343;hit_500000;miss_49;cirt_0;cirtSub_-3500</v>
      </c>
    </row>
    <row r="298" spans="1:20" x14ac:dyDescent="0.15">
      <c r="A298" s="16">
        <v>360296</v>
      </c>
      <c r="B298" s="16" t="s">
        <v>229</v>
      </c>
      <c r="C298" s="16">
        <v>1</v>
      </c>
      <c r="D298" s="16">
        <v>2</v>
      </c>
      <c r="E298" s="20">
        <v>99</v>
      </c>
      <c r="F298" s="19" t="s">
        <v>3967</v>
      </c>
      <c r="G298">
        <f t="shared" si="10"/>
        <v>430000</v>
      </c>
      <c r="H298">
        <f t="shared" si="9"/>
        <v>0.56000000000000005</v>
      </c>
      <c r="I298">
        <v>1500392</v>
      </c>
      <c r="J298" t="s">
        <v>3968</v>
      </c>
      <c r="K298">
        <v>5455971</v>
      </c>
      <c r="L298" t="s">
        <v>3969</v>
      </c>
      <c r="M298">
        <v>500000</v>
      </c>
      <c r="N298" t="s">
        <v>3970</v>
      </c>
      <c r="O298">
        <v>49</v>
      </c>
      <c r="P298" t="s">
        <v>3971</v>
      </c>
      <c r="Q298">
        <v>0</v>
      </c>
      <c r="R298" t="s">
        <v>3972</v>
      </c>
      <c r="S298">
        <v>-3500</v>
      </c>
      <c r="T298" s="7" t="str">
        <f t="shared" si="11"/>
        <v>hp_1500392;atk_3055343;hit_500000;miss_49;cirt_0;cirtSub_-3500</v>
      </c>
    </row>
    <row r="299" spans="1:20" x14ac:dyDescent="0.15">
      <c r="A299" s="16">
        <v>360297</v>
      </c>
      <c r="B299" s="16" t="s">
        <v>229</v>
      </c>
      <c r="C299" s="16">
        <v>1</v>
      </c>
      <c r="D299" s="16">
        <v>2</v>
      </c>
      <c r="E299" s="20">
        <v>100</v>
      </c>
      <c r="F299" s="19" t="s">
        <v>3967</v>
      </c>
      <c r="G299" t="e">
        <f t="shared" si="10"/>
        <v>#N/A</v>
      </c>
      <c r="H299">
        <f t="shared" si="9"/>
        <v>0.56000000000000005</v>
      </c>
      <c r="I299">
        <v>1541097</v>
      </c>
      <c r="J299" t="s">
        <v>3968</v>
      </c>
      <c r="K299">
        <v>5603988</v>
      </c>
      <c r="L299" t="s">
        <v>3969</v>
      </c>
      <c r="M299">
        <v>500000</v>
      </c>
      <c r="N299" t="s">
        <v>3970</v>
      </c>
      <c r="O299">
        <v>50</v>
      </c>
      <c r="P299" t="s">
        <v>3971</v>
      </c>
      <c r="Q299">
        <v>0</v>
      </c>
      <c r="R299" t="s">
        <v>3972</v>
      </c>
      <c r="S299">
        <v>-3500</v>
      </c>
      <c r="T299" s="7" t="str">
        <f t="shared" si="11"/>
        <v>hp_1541097;atk_3138233;hit_500000;miss_50;cirt_0;cirtSub_-3500</v>
      </c>
    </row>
    <row r="300" spans="1:20" x14ac:dyDescent="0.15">
      <c r="A300" s="16">
        <v>360298</v>
      </c>
      <c r="B300" s="16" t="s">
        <v>229</v>
      </c>
      <c r="C300" s="16">
        <v>1</v>
      </c>
      <c r="D300" s="16">
        <v>2</v>
      </c>
      <c r="E300" s="20">
        <v>100</v>
      </c>
      <c r="F300" s="19" t="s">
        <v>3967</v>
      </c>
      <c r="G300" t="e">
        <f t="shared" si="10"/>
        <v>#N/A</v>
      </c>
      <c r="H300">
        <f t="shared" si="9"/>
        <v>0.56000000000000005</v>
      </c>
      <c r="I300">
        <v>1541097</v>
      </c>
      <c r="J300" t="s">
        <v>3968</v>
      </c>
      <c r="K300">
        <v>5603988</v>
      </c>
      <c r="L300" t="s">
        <v>3969</v>
      </c>
      <c r="M300">
        <v>500000</v>
      </c>
      <c r="N300" t="s">
        <v>3970</v>
      </c>
      <c r="O300">
        <v>50</v>
      </c>
      <c r="P300" t="s">
        <v>3971</v>
      </c>
      <c r="Q300">
        <v>0</v>
      </c>
      <c r="R300" t="s">
        <v>3972</v>
      </c>
      <c r="S300">
        <v>-3500</v>
      </c>
      <c r="T300" s="7" t="str">
        <f t="shared" si="11"/>
        <v>hp_1541097;atk_3138233;hit_500000;miss_50;cirt_0;cirtSub_-3500</v>
      </c>
    </row>
    <row r="301" spans="1:20" x14ac:dyDescent="0.15">
      <c r="A301" s="16">
        <v>360299</v>
      </c>
      <c r="B301" s="16" t="s">
        <v>229</v>
      </c>
      <c r="C301" s="16">
        <v>1</v>
      </c>
      <c r="D301" s="16">
        <v>2</v>
      </c>
      <c r="E301" s="20">
        <v>100</v>
      </c>
      <c r="F301" s="19" t="s">
        <v>3967</v>
      </c>
      <c r="G301" t="e">
        <f t="shared" si="10"/>
        <v>#N/A</v>
      </c>
      <c r="H301">
        <f t="shared" si="9"/>
        <v>0.56000000000000005</v>
      </c>
      <c r="I301">
        <v>1541097</v>
      </c>
      <c r="J301" t="s">
        <v>3968</v>
      </c>
      <c r="K301">
        <v>5603988</v>
      </c>
      <c r="L301" t="s">
        <v>3969</v>
      </c>
      <c r="M301">
        <v>500000</v>
      </c>
      <c r="N301" t="s">
        <v>3970</v>
      </c>
      <c r="O301">
        <v>50</v>
      </c>
      <c r="P301" t="s">
        <v>3971</v>
      </c>
      <c r="Q301">
        <v>0</v>
      </c>
      <c r="R301" t="s">
        <v>3972</v>
      </c>
      <c r="S301">
        <v>-3500</v>
      </c>
      <c r="T301" s="7" t="str">
        <f t="shared" si="11"/>
        <v>hp_1541097;atk_3138233;hit_500000;miss_50;cirt_0;cirtSub_-3500</v>
      </c>
    </row>
    <row r="302" spans="1:20" x14ac:dyDescent="0.15">
      <c r="A302" s="16">
        <v>360300</v>
      </c>
      <c r="B302" s="16" t="s">
        <v>229</v>
      </c>
      <c r="C302" s="16">
        <v>1</v>
      </c>
      <c r="D302" s="16">
        <v>2</v>
      </c>
      <c r="E302" s="20">
        <v>101</v>
      </c>
      <c r="F302" s="19" t="s">
        <v>3967</v>
      </c>
      <c r="G302" t="e">
        <f t="shared" si="10"/>
        <v>#N/A</v>
      </c>
      <c r="H302">
        <f t="shared" si="9"/>
        <v>0.56000000000000005</v>
      </c>
      <c r="I302">
        <v>1581801</v>
      </c>
      <c r="J302" t="s">
        <v>3968</v>
      </c>
      <c r="K302">
        <v>5752004</v>
      </c>
      <c r="L302" t="s">
        <v>3969</v>
      </c>
      <c r="M302">
        <v>500000</v>
      </c>
      <c r="N302" t="s">
        <v>3970</v>
      </c>
      <c r="O302">
        <v>50</v>
      </c>
      <c r="P302" t="s">
        <v>3971</v>
      </c>
      <c r="Q302">
        <v>0</v>
      </c>
      <c r="R302" t="s">
        <v>3972</v>
      </c>
      <c r="S302">
        <v>-3500</v>
      </c>
      <c r="T302" s="7" t="str">
        <f t="shared" si="11"/>
        <v>hp_1581801;atk_3221122;hit_500000;miss_50;cirt_0;cirtSub_-3500</v>
      </c>
    </row>
    <row r="303" spans="1:20" x14ac:dyDescent="0.15">
      <c r="A303" s="16">
        <v>360301</v>
      </c>
      <c r="B303" s="16" t="s">
        <v>229</v>
      </c>
      <c r="C303" s="16">
        <v>1</v>
      </c>
      <c r="D303" s="16">
        <v>2</v>
      </c>
      <c r="E303" s="20">
        <v>101</v>
      </c>
      <c r="F303" s="19" t="s">
        <v>3967</v>
      </c>
      <c r="G303" t="e">
        <f t="shared" si="10"/>
        <v>#N/A</v>
      </c>
      <c r="H303">
        <f t="shared" si="9"/>
        <v>0.56000000000000005</v>
      </c>
      <c r="I303">
        <v>1581801</v>
      </c>
      <c r="J303" t="s">
        <v>3968</v>
      </c>
      <c r="K303">
        <v>5752004</v>
      </c>
      <c r="L303" t="s">
        <v>3969</v>
      </c>
      <c r="M303">
        <v>500000</v>
      </c>
      <c r="N303" t="s">
        <v>3970</v>
      </c>
      <c r="O303">
        <v>50</v>
      </c>
      <c r="P303" t="s">
        <v>3971</v>
      </c>
      <c r="Q303">
        <v>0</v>
      </c>
      <c r="R303" t="s">
        <v>3972</v>
      </c>
      <c r="S303">
        <v>-3500</v>
      </c>
      <c r="T303" s="7" t="str">
        <f t="shared" si="11"/>
        <v>hp_1581801;atk_3221122;hit_500000;miss_50;cirt_0;cirtSub_-3500</v>
      </c>
    </row>
    <row r="304" spans="1:20" x14ac:dyDescent="0.15">
      <c r="A304" s="16">
        <v>360302</v>
      </c>
      <c r="B304" s="16" t="s">
        <v>229</v>
      </c>
      <c r="C304" s="16">
        <v>1</v>
      </c>
      <c r="D304" s="16">
        <v>2</v>
      </c>
      <c r="E304" s="20">
        <v>101</v>
      </c>
      <c r="F304" s="19" t="s">
        <v>3967</v>
      </c>
      <c r="G304" t="e">
        <f t="shared" si="10"/>
        <v>#N/A</v>
      </c>
      <c r="H304">
        <f t="shared" si="9"/>
        <v>0.56000000000000005</v>
      </c>
      <c r="I304">
        <v>1581801</v>
      </c>
      <c r="J304" t="s">
        <v>3968</v>
      </c>
      <c r="K304">
        <v>5752004</v>
      </c>
      <c r="L304" t="s">
        <v>3969</v>
      </c>
      <c r="M304">
        <v>500000</v>
      </c>
      <c r="N304" t="s">
        <v>3970</v>
      </c>
      <c r="O304">
        <v>50</v>
      </c>
      <c r="P304" t="s">
        <v>3971</v>
      </c>
      <c r="Q304">
        <v>0</v>
      </c>
      <c r="R304" t="s">
        <v>3972</v>
      </c>
      <c r="S304">
        <v>-3500</v>
      </c>
      <c r="T304" s="7" t="str">
        <f t="shared" si="11"/>
        <v>hp_1581801;atk_3221122;hit_500000;miss_50;cirt_0;cirtSub_-3500</v>
      </c>
    </row>
    <row r="305" spans="1:20" x14ac:dyDescent="0.15">
      <c r="A305" s="16">
        <v>360303</v>
      </c>
      <c r="B305" s="16" t="s">
        <v>229</v>
      </c>
      <c r="C305" s="16">
        <v>1</v>
      </c>
      <c r="D305" s="16">
        <v>2</v>
      </c>
      <c r="E305" s="20">
        <v>102</v>
      </c>
      <c r="F305" s="19" t="s">
        <v>3967</v>
      </c>
      <c r="G305">
        <f t="shared" si="10"/>
        <v>445000</v>
      </c>
      <c r="H305">
        <f t="shared" si="9"/>
        <v>0.56000000000000005</v>
      </c>
      <c r="I305">
        <v>1622506</v>
      </c>
      <c r="J305" t="s">
        <v>3968</v>
      </c>
      <c r="K305">
        <v>5900021</v>
      </c>
      <c r="L305" t="s">
        <v>3969</v>
      </c>
      <c r="M305">
        <v>500000</v>
      </c>
      <c r="N305" t="s">
        <v>3970</v>
      </c>
      <c r="O305">
        <v>51</v>
      </c>
      <c r="P305" t="s">
        <v>3971</v>
      </c>
      <c r="Q305">
        <v>0</v>
      </c>
      <c r="R305" t="s">
        <v>3972</v>
      </c>
      <c r="S305">
        <v>-3500</v>
      </c>
      <c r="T305" s="7" t="str">
        <f t="shared" si="11"/>
        <v>hp_1622506;atk_3304011;hit_500000;miss_51;cirt_0;cirtSub_-3500</v>
      </c>
    </row>
    <row r="306" spans="1:20" x14ac:dyDescent="0.15">
      <c r="A306" s="16">
        <v>360304</v>
      </c>
      <c r="B306" s="16" t="s">
        <v>229</v>
      </c>
      <c r="C306" s="16">
        <v>1</v>
      </c>
      <c r="D306" s="16">
        <v>2</v>
      </c>
      <c r="E306" s="20">
        <v>102</v>
      </c>
      <c r="F306" s="19" t="s">
        <v>3967</v>
      </c>
      <c r="G306">
        <f t="shared" si="10"/>
        <v>445000</v>
      </c>
      <c r="H306">
        <f t="shared" si="9"/>
        <v>0.56000000000000005</v>
      </c>
      <c r="I306">
        <v>1622506</v>
      </c>
      <c r="J306" t="s">
        <v>3968</v>
      </c>
      <c r="K306">
        <v>5900021</v>
      </c>
      <c r="L306" t="s">
        <v>3969</v>
      </c>
      <c r="M306">
        <v>500000</v>
      </c>
      <c r="N306" t="s">
        <v>3970</v>
      </c>
      <c r="O306">
        <v>51</v>
      </c>
      <c r="P306" t="s">
        <v>3971</v>
      </c>
      <c r="Q306">
        <v>0</v>
      </c>
      <c r="R306" t="s">
        <v>3972</v>
      </c>
      <c r="S306">
        <v>-3500</v>
      </c>
      <c r="T306" s="7" t="str">
        <f t="shared" si="11"/>
        <v>hp_1622506;atk_3304011;hit_500000;miss_51;cirt_0;cirtSub_-3500</v>
      </c>
    </row>
    <row r="307" spans="1:20" x14ac:dyDescent="0.15">
      <c r="A307" s="16">
        <v>360305</v>
      </c>
      <c r="B307" s="16" t="s">
        <v>229</v>
      </c>
      <c r="C307" s="16">
        <v>1</v>
      </c>
      <c r="D307" s="16">
        <v>2</v>
      </c>
      <c r="E307" s="20">
        <v>102</v>
      </c>
      <c r="F307" s="19" t="s">
        <v>3967</v>
      </c>
      <c r="G307">
        <f t="shared" si="10"/>
        <v>445000</v>
      </c>
      <c r="H307">
        <f t="shared" si="9"/>
        <v>0.56000000000000005</v>
      </c>
      <c r="I307">
        <v>1622506</v>
      </c>
      <c r="J307" t="s">
        <v>3968</v>
      </c>
      <c r="K307">
        <v>5900021</v>
      </c>
      <c r="L307" t="s">
        <v>3969</v>
      </c>
      <c r="M307">
        <v>500000</v>
      </c>
      <c r="N307" t="s">
        <v>3970</v>
      </c>
      <c r="O307">
        <v>51</v>
      </c>
      <c r="P307" t="s">
        <v>3971</v>
      </c>
      <c r="Q307">
        <v>0</v>
      </c>
      <c r="R307" t="s">
        <v>3972</v>
      </c>
      <c r="S307">
        <v>-3500</v>
      </c>
      <c r="T307" s="7" t="str">
        <f t="shared" si="11"/>
        <v>hp_1622506;atk_3304011;hit_500000;miss_51;cirt_0;cirtSub_-3500</v>
      </c>
    </row>
    <row r="308" spans="1:20" x14ac:dyDescent="0.15">
      <c r="A308" s="16">
        <v>360306</v>
      </c>
      <c r="B308" s="16" t="s">
        <v>229</v>
      </c>
      <c r="C308" s="16">
        <v>1</v>
      </c>
      <c r="D308" s="16">
        <v>2</v>
      </c>
      <c r="E308" s="20">
        <v>103</v>
      </c>
      <c r="F308" s="19" t="s">
        <v>3967</v>
      </c>
      <c r="G308" t="e">
        <f t="shared" si="10"/>
        <v>#N/A</v>
      </c>
      <c r="H308">
        <f t="shared" si="9"/>
        <v>0.56000000000000005</v>
      </c>
      <c r="I308">
        <v>1663210</v>
      </c>
      <c r="J308" t="s">
        <v>3968</v>
      </c>
      <c r="K308">
        <v>6048038</v>
      </c>
      <c r="L308" t="s">
        <v>3969</v>
      </c>
      <c r="M308">
        <v>500000</v>
      </c>
      <c r="N308" t="s">
        <v>3970</v>
      </c>
      <c r="O308">
        <v>51</v>
      </c>
      <c r="P308" t="s">
        <v>3971</v>
      </c>
      <c r="Q308">
        <v>0</v>
      </c>
      <c r="R308" t="s">
        <v>3972</v>
      </c>
      <c r="S308">
        <v>-3500</v>
      </c>
      <c r="T308" s="7" t="str">
        <f t="shared" si="11"/>
        <v>hp_1663210;atk_3386901;hit_500000;miss_51;cirt_0;cirtSub_-3500</v>
      </c>
    </row>
    <row r="309" spans="1:20" x14ac:dyDescent="0.15">
      <c r="A309" s="16">
        <v>360307</v>
      </c>
      <c r="B309" s="16" t="s">
        <v>229</v>
      </c>
      <c r="C309" s="16">
        <v>1</v>
      </c>
      <c r="D309" s="16">
        <v>2</v>
      </c>
      <c r="E309" s="20">
        <v>103</v>
      </c>
      <c r="F309" s="19" t="s">
        <v>3967</v>
      </c>
      <c r="G309" t="e">
        <f t="shared" si="10"/>
        <v>#N/A</v>
      </c>
      <c r="H309">
        <f t="shared" si="9"/>
        <v>0.56000000000000005</v>
      </c>
      <c r="I309">
        <v>1663210</v>
      </c>
      <c r="J309" t="s">
        <v>3968</v>
      </c>
      <c r="K309">
        <v>6048038</v>
      </c>
      <c r="L309" t="s">
        <v>3969</v>
      </c>
      <c r="M309">
        <v>500000</v>
      </c>
      <c r="N309" t="s">
        <v>3970</v>
      </c>
      <c r="O309">
        <v>51</v>
      </c>
      <c r="P309" t="s">
        <v>3971</v>
      </c>
      <c r="Q309">
        <v>0</v>
      </c>
      <c r="R309" t="s">
        <v>3972</v>
      </c>
      <c r="S309">
        <v>-3500</v>
      </c>
      <c r="T309" s="7" t="str">
        <f t="shared" si="11"/>
        <v>hp_1663210;atk_3386901;hit_500000;miss_51;cirt_0;cirtSub_-3500</v>
      </c>
    </row>
    <row r="310" spans="1:20" x14ac:dyDescent="0.15">
      <c r="A310" s="16">
        <v>360308</v>
      </c>
      <c r="B310" s="16" t="s">
        <v>229</v>
      </c>
      <c r="C310" s="16">
        <v>1</v>
      </c>
      <c r="D310" s="16">
        <v>2</v>
      </c>
      <c r="E310" s="20">
        <v>103</v>
      </c>
      <c r="F310" s="19" t="s">
        <v>3967</v>
      </c>
      <c r="G310" t="e">
        <f t="shared" si="10"/>
        <v>#N/A</v>
      </c>
      <c r="H310">
        <f t="shared" si="9"/>
        <v>0.56000000000000005</v>
      </c>
      <c r="I310">
        <v>1663210</v>
      </c>
      <c r="J310" t="s">
        <v>3968</v>
      </c>
      <c r="K310">
        <v>6048038</v>
      </c>
      <c r="L310" t="s">
        <v>3969</v>
      </c>
      <c r="M310">
        <v>500000</v>
      </c>
      <c r="N310" t="s">
        <v>3970</v>
      </c>
      <c r="O310">
        <v>51</v>
      </c>
      <c r="P310" t="s">
        <v>3971</v>
      </c>
      <c r="Q310">
        <v>0</v>
      </c>
      <c r="R310" t="s">
        <v>3972</v>
      </c>
      <c r="S310">
        <v>-3500</v>
      </c>
      <c r="T310" s="7" t="str">
        <f t="shared" si="11"/>
        <v>hp_1663210;atk_3386901;hit_500000;miss_51;cirt_0;cirtSub_-3500</v>
      </c>
    </row>
    <row r="311" spans="1:20" x14ac:dyDescent="0.15">
      <c r="A311" s="16">
        <v>360309</v>
      </c>
      <c r="B311" s="16" t="s">
        <v>229</v>
      </c>
      <c r="C311" s="16">
        <v>1</v>
      </c>
      <c r="D311" s="16">
        <v>2</v>
      </c>
      <c r="E311" s="20">
        <v>104</v>
      </c>
      <c r="F311" s="19" t="s">
        <v>3967</v>
      </c>
      <c r="G311" t="e">
        <f t="shared" si="10"/>
        <v>#N/A</v>
      </c>
      <c r="H311">
        <f t="shared" ref="H311:H374" si="12">H221+0.02</f>
        <v>0.56000000000000005</v>
      </c>
      <c r="I311">
        <v>1703915</v>
      </c>
      <c r="J311" t="s">
        <v>3968</v>
      </c>
      <c r="K311">
        <v>6196055</v>
      </c>
      <c r="L311" t="s">
        <v>3969</v>
      </c>
      <c r="M311">
        <v>500000</v>
      </c>
      <c r="N311" t="s">
        <v>3970</v>
      </c>
      <c r="O311">
        <v>52</v>
      </c>
      <c r="P311" t="s">
        <v>3971</v>
      </c>
      <c r="Q311">
        <v>0</v>
      </c>
      <c r="R311" t="s">
        <v>3972</v>
      </c>
      <c r="S311">
        <v>-3500</v>
      </c>
      <c r="T311" s="7" t="str">
        <f t="shared" si="11"/>
        <v>hp_1703915;atk_3469790;hit_500000;miss_52;cirt_0;cirtSub_-3500</v>
      </c>
    </row>
    <row r="312" spans="1:20" x14ac:dyDescent="0.15">
      <c r="A312" s="16">
        <v>360310</v>
      </c>
      <c r="B312" s="16" t="s">
        <v>229</v>
      </c>
      <c r="C312" s="16">
        <v>1</v>
      </c>
      <c r="D312" s="16">
        <v>2</v>
      </c>
      <c r="E312" s="20">
        <v>104</v>
      </c>
      <c r="F312" s="19" t="s">
        <v>3967</v>
      </c>
      <c r="G312" t="e">
        <f t="shared" si="10"/>
        <v>#N/A</v>
      </c>
      <c r="H312">
        <f t="shared" si="12"/>
        <v>0.56000000000000005</v>
      </c>
      <c r="I312">
        <v>1703915</v>
      </c>
      <c r="J312" t="s">
        <v>3968</v>
      </c>
      <c r="K312">
        <v>6196055</v>
      </c>
      <c r="L312" t="s">
        <v>3969</v>
      </c>
      <c r="M312">
        <v>500000</v>
      </c>
      <c r="N312" t="s">
        <v>3970</v>
      </c>
      <c r="O312">
        <v>52</v>
      </c>
      <c r="P312" t="s">
        <v>3971</v>
      </c>
      <c r="Q312">
        <v>0</v>
      </c>
      <c r="R312" t="s">
        <v>3972</v>
      </c>
      <c r="S312">
        <v>-3500</v>
      </c>
      <c r="T312" s="7" t="str">
        <f t="shared" si="11"/>
        <v>hp_1703915;atk_3469790;hit_500000;miss_52;cirt_0;cirtSub_-3500</v>
      </c>
    </row>
    <row r="313" spans="1:20" x14ac:dyDescent="0.15">
      <c r="A313" s="16">
        <v>360311</v>
      </c>
      <c r="B313" s="16" t="s">
        <v>229</v>
      </c>
      <c r="C313" s="16">
        <v>1</v>
      </c>
      <c r="D313" s="16">
        <v>2</v>
      </c>
      <c r="E313" s="20">
        <v>104</v>
      </c>
      <c r="F313" s="19" t="s">
        <v>3967</v>
      </c>
      <c r="G313" t="e">
        <f t="shared" si="10"/>
        <v>#N/A</v>
      </c>
      <c r="H313">
        <f t="shared" si="12"/>
        <v>0.56000000000000005</v>
      </c>
      <c r="I313">
        <v>1703915</v>
      </c>
      <c r="J313" t="s">
        <v>3968</v>
      </c>
      <c r="K313">
        <v>6196055</v>
      </c>
      <c r="L313" t="s">
        <v>3969</v>
      </c>
      <c r="M313">
        <v>500000</v>
      </c>
      <c r="N313" t="s">
        <v>3970</v>
      </c>
      <c r="O313">
        <v>52</v>
      </c>
      <c r="P313" t="s">
        <v>3971</v>
      </c>
      <c r="Q313">
        <v>0</v>
      </c>
      <c r="R313" t="s">
        <v>3972</v>
      </c>
      <c r="S313">
        <v>-3500</v>
      </c>
      <c r="T313" s="7" t="str">
        <f t="shared" si="11"/>
        <v>hp_1703915;atk_3469790;hit_500000;miss_52;cirt_0;cirtSub_-3500</v>
      </c>
    </row>
    <row r="314" spans="1:20" x14ac:dyDescent="0.15">
      <c r="A314" s="16">
        <v>360312</v>
      </c>
      <c r="B314" s="16" t="s">
        <v>229</v>
      </c>
      <c r="C314" s="16">
        <v>1</v>
      </c>
      <c r="D314" s="16">
        <v>2</v>
      </c>
      <c r="E314" s="20">
        <v>105</v>
      </c>
      <c r="F314" s="19" t="s">
        <v>3967</v>
      </c>
      <c r="G314">
        <f t="shared" si="10"/>
        <v>470000</v>
      </c>
      <c r="H314">
        <f t="shared" si="12"/>
        <v>0.56000000000000005</v>
      </c>
      <c r="I314">
        <v>1744620</v>
      </c>
      <c r="J314" t="s">
        <v>3968</v>
      </c>
      <c r="K314">
        <v>6344071</v>
      </c>
      <c r="L314" t="s">
        <v>3969</v>
      </c>
      <c r="M314">
        <v>500000</v>
      </c>
      <c r="N314" t="s">
        <v>3970</v>
      </c>
      <c r="O314">
        <v>52</v>
      </c>
      <c r="P314" t="s">
        <v>3971</v>
      </c>
      <c r="Q314">
        <v>0</v>
      </c>
      <c r="R314" t="s">
        <v>3972</v>
      </c>
      <c r="S314">
        <v>-3500</v>
      </c>
      <c r="T314" s="7" t="str">
        <f t="shared" si="11"/>
        <v>hp_1744620;atk_3552679;hit_500000;miss_52;cirt_0;cirtSub_-3500</v>
      </c>
    </row>
    <row r="315" spans="1:20" x14ac:dyDescent="0.15">
      <c r="A315" s="16">
        <v>360313</v>
      </c>
      <c r="B315" s="16" t="s">
        <v>229</v>
      </c>
      <c r="C315" s="16">
        <v>1</v>
      </c>
      <c r="D315" s="16">
        <v>2</v>
      </c>
      <c r="E315" s="20">
        <v>105</v>
      </c>
      <c r="F315" s="19" t="s">
        <v>3967</v>
      </c>
      <c r="G315">
        <f t="shared" si="10"/>
        <v>470000</v>
      </c>
      <c r="H315">
        <f t="shared" si="12"/>
        <v>0.56000000000000005</v>
      </c>
      <c r="I315">
        <v>1744620</v>
      </c>
      <c r="J315" t="s">
        <v>3968</v>
      </c>
      <c r="K315">
        <v>6344071</v>
      </c>
      <c r="L315" t="s">
        <v>3969</v>
      </c>
      <c r="M315">
        <v>500000</v>
      </c>
      <c r="N315" t="s">
        <v>3970</v>
      </c>
      <c r="O315">
        <v>52</v>
      </c>
      <c r="P315" t="s">
        <v>3971</v>
      </c>
      <c r="Q315">
        <v>0</v>
      </c>
      <c r="R315" t="s">
        <v>3972</v>
      </c>
      <c r="S315">
        <v>-3500</v>
      </c>
      <c r="T315" s="7" t="str">
        <f t="shared" si="11"/>
        <v>hp_1744620;atk_3552679;hit_500000;miss_52;cirt_0;cirtSub_-3500</v>
      </c>
    </row>
    <row r="316" spans="1:20" x14ac:dyDescent="0.15">
      <c r="A316" s="16">
        <v>360314</v>
      </c>
      <c r="B316" s="16" t="s">
        <v>229</v>
      </c>
      <c r="C316" s="16">
        <v>1</v>
      </c>
      <c r="D316" s="16">
        <v>2</v>
      </c>
      <c r="E316" s="20">
        <v>105</v>
      </c>
      <c r="F316" s="19" t="s">
        <v>3967</v>
      </c>
      <c r="G316">
        <f t="shared" si="10"/>
        <v>470000</v>
      </c>
      <c r="H316">
        <f t="shared" si="12"/>
        <v>0.56000000000000005</v>
      </c>
      <c r="I316">
        <v>1744620</v>
      </c>
      <c r="J316" t="s">
        <v>3968</v>
      </c>
      <c r="K316">
        <v>6344071</v>
      </c>
      <c r="L316" t="s">
        <v>3969</v>
      </c>
      <c r="M316">
        <v>500000</v>
      </c>
      <c r="N316" t="s">
        <v>3970</v>
      </c>
      <c r="O316">
        <v>52</v>
      </c>
      <c r="P316" t="s">
        <v>3971</v>
      </c>
      <c r="Q316">
        <v>0</v>
      </c>
      <c r="R316" t="s">
        <v>3972</v>
      </c>
      <c r="S316">
        <v>-3500</v>
      </c>
      <c r="T316" s="7" t="str">
        <f t="shared" si="11"/>
        <v>hp_1744620;atk_3552679;hit_500000;miss_52;cirt_0;cirtSub_-3500</v>
      </c>
    </row>
    <row r="317" spans="1:20" x14ac:dyDescent="0.15">
      <c r="A317" s="16">
        <v>360315</v>
      </c>
      <c r="B317" s="16" t="s">
        <v>229</v>
      </c>
      <c r="C317" s="16">
        <v>1</v>
      </c>
      <c r="D317" s="16">
        <v>2</v>
      </c>
      <c r="E317" s="20">
        <v>106</v>
      </c>
      <c r="F317" s="19" t="s">
        <v>3967</v>
      </c>
      <c r="G317" t="e">
        <f t="shared" si="10"/>
        <v>#N/A</v>
      </c>
      <c r="H317">
        <f t="shared" si="12"/>
        <v>0.56000000000000005</v>
      </c>
      <c r="I317">
        <v>1785324</v>
      </c>
      <c r="J317" t="s">
        <v>3968</v>
      </c>
      <c r="K317">
        <v>6492088</v>
      </c>
      <c r="L317" t="s">
        <v>3969</v>
      </c>
      <c r="M317">
        <v>500000</v>
      </c>
      <c r="N317" t="s">
        <v>3970</v>
      </c>
      <c r="O317">
        <v>53</v>
      </c>
      <c r="P317" t="s">
        <v>3971</v>
      </c>
      <c r="Q317">
        <v>0</v>
      </c>
      <c r="R317" t="s">
        <v>3972</v>
      </c>
      <c r="S317">
        <v>-3500</v>
      </c>
      <c r="T317" s="7" t="str">
        <f t="shared" si="11"/>
        <v>hp_1785324;atk_3635569;hit_500000;miss_53;cirt_0;cirtSub_-3500</v>
      </c>
    </row>
    <row r="318" spans="1:20" x14ac:dyDescent="0.15">
      <c r="A318" s="16">
        <v>360316</v>
      </c>
      <c r="B318" s="16" t="s">
        <v>229</v>
      </c>
      <c r="C318" s="16">
        <v>1</v>
      </c>
      <c r="D318" s="16">
        <v>2</v>
      </c>
      <c r="E318" s="20">
        <v>106</v>
      </c>
      <c r="F318" s="19" t="s">
        <v>3967</v>
      </c>
      <c r="G318" t="e">
        <f t="shared" si="10"/>
        <v>#N/A</v>
      </c>
      <c r="H318">
        <f t="shared" si="12"/>
        <v>0.56000000000000005</v>
      </c>
      <c r="I318">
        <v>1785324</v>
      </c>
      <c r="J318" t="s">
        <v>3968</v>
      </c>
      <c r="K318">
        <v>6492088</v>
      </c>
      <c r="L318" t="s">
        <v>3969</v>
      </c>
      <c r="M318">
        <v>500000</v>
      </c>
      <c r="N318" t="s">
        <v>3970</v>
      </c>
      <c r="O318">
        <v>53</v>
      </c>
      <c r="P318" t="s">
        <v>3971</v>
      </c>
      <c r="Q318">
        <v>0</v>
      </c>
      <c r="R318" t="s">
        <v>3972</v>
      </c>
      <c r="S318">
        <v>-3500</v>
      </c>
      <c r="T318" s="7" t="str">
        <f t="shared" si="11"/>
        <v>hp_1785324;atk_3635569;hit_500000;miss_53;cirt_0;cirtSub_-3500</v>
      </c>
    </row>
    <row r="319" spans="1:20" x14ac:dyDescent="0.15">
      <c r="A319" s="16">
        <v>360317</v>
      </c>
      <c r="B319" s="16" t="s">
        <v>229</v>
      </c>
      <c r="C319" s="16">
        <v>1</v>
      </c>
      <c r="D319" s="16">
        <v>2</v>
      </c>
      <c r="E319" s="20">
        <v>106</v>
      </c>
      <c r="F319" s="19" t="s">
        <v>3967</v>
      </c>
      <c r="G319" t="e">
        <f t="shared" si="10"/>
        <v>#N/A</v>
      </c>
      <c r="H319">
        <f t="shared" si="12"/>
        <v>0.56000000000000005</v>
      </c>
      <c r="I319">
        <v>1785324</v>
      </c>
      <c r="J319" t="s">
        <v>3968</v>
      </c>
      <c r="K319">
        <v>6492088</v>
      </c>
      <c r="L319" t="s">
        <v>3969</v>
      </c>
      <c r="M319">
        <v>500000</v>
      </c>
      <c r="N319" t="s">
        <v>3970</v>
      </c>
      <c r="O319">
        <v>53</v>
      </c>
      <c r="P319" t="s">
        <v>3971</v>
      </c>
      <c r="Q319">
        <v>0</v>
      </c>
      <c r="R319" t="s">
        <v>3972</v>
      </c>
      <c r="S319">
        <v>-3500</v>
      </c>
      <c r="T319" s="7" t="str">
        <f t="shared" si="11"/>
        <v>hp_1785324;atk_3635569;hit_500000;miss_53;cirt_0;cirtSub_-3500</v>
      </c>
    </row>
    <row r="320" spans="1:20" x14ac:dyDescent="0.15">
      <c r="A320" s="16">
        <v>360318</v>
      </c>
      <c r="B320" s="16" t="s">
        <v>229</v>
      </c>
      <c r="C320" s="16">
        <v>1</v>
      </c>
      <c r="D320" s="16">
        <v>2</v>
      </c>
      <c r="E320" s="20">
        <v>107</v>
      </c>
      <c r="F320" s="19" t="s">
        <v>3967</v>
      </c>
      <c r="G320" t="e">
        <f t="shared" si="10"/>
        <v>#N/A</v>
      </c>
      <c r="H320">
        <f t="shared" si="12"/>
        <v>0.56000000000000005</v>
      </c>
      <c r="I320">
        <v>1826029</v>
      </c>
      <c r="J320" t="s">
        <v>3968</v>
      </c>
      <c r="K320">
        <v>6640105</v>
      </c>
      <c r="L320" t="s">
        <v>3969</v>
      </c>
      <c r="M320">
        <v>500000</v>
      </c>
      <c r="N320" t="s">
        <v>3970</v>
      </c>
      <c r="O320">
        <v>53</v>
      </c>
      <c r="P320" t="s">
        <v>3971</v>
      </c>
      <c r="Q320">
        <v>0</v>
      </c>
      <c r="R320" t="s">
        <v>3972</v>
      </c>
      <c r="S320">
        <v>-3500</v>
      </c>
      <c r="T320" s="7" t="str">
        <f t="shared" si="11"/>
        <v>hp_1826029;atk_3718458;hit_500000;miss_53;cirt_0;cirtSub_-3500</v>
      </c>
    </row>
    <row r="321" spans="1:20" x14ac:dyDescent="0.15">
      <c r="A321" s="16">
        <v>360319</v>
      </c>
      <c r="B321" s="16" t="s">
        <v>229</v>
      </c>
      <c r="C321" s="16">
        <v>1</v>
      </c>
      <c r="D321" s="16">
        <v>2</v>
      </c>
      <c r="E321" s="20">
        <v>107</v>
      </c>
      <c r="F321" s="19" t="s">
        <v>3967</v>
      </c>
      <c r="G321" t="e">
        <f t="shared" si="10"/>
        <v>#N/A</v>
      </c>
      <c r="H321">
        <f t="shared" si="12"/>
        <v>0.56000000000000005</v>
      </c>
      <c r="I321">
        <v>1826029</v>
      </c>
      <c r="J321" t="s">
        <v>3968</v>
      </c>
      <c r="K321">
        <v>6640105</v>
      </c>
      <c r="L321" t="s">
        <v>3969</v>
      </c>
      <c r="M321">
        <v>500000</v>
      </c>
      <c r="N321" t="s">
        <v>3970</v>
      </c>
      <c r="O321">
        <v>53</v>
      </c>
      <c r="P321" t="s">
        <v>3971</v>
      </c>
      <c r="Q321">
        <v>0</v>
      </c>
      <c r="R321" t="s">
        <v>3972</v>
      </c>
      <c r="S321">
        <v>-3500</v>
      </c>
      <c r="T321" s="7" t="str">
        <f t="shared" si="11"/>
        <v>hp_1826029;atk_3718458;hit_500000;miss_53;cirt_0;cirtSub_-3500</v>
      </c>
    </row>
    <row r="322" spans="1:20" x14ac:dyDescent="0.15">
      <c r="A322" s="16">
        <v>360320</v>
      </c>
      <c r="B322" s="16" t="s">
        <v>229</v>
      </c>
      <c r="C322" s="16">
        <v>1</v>
      </c>
      <c r="D322" s="16">
        <v>2</v>
      </c>
      <c r="E322" s="20">
        <v>107</v>
      </c>
      <c r="F322" s="19" t="s">
        <v>3967</v>
      </c>
      <c r="G322" t="e">
        <f t="shared" si="10"/>
        <v>#N/A</v>
      </c>
      <c r="H322">
        <f t="shared" si="12"/>
        <v>0.56000000000000005</v>
      </c>
      <c r="I322">
        <v>1826029</v>
      </c>
      <c r="J322" t="s">
        <v>3968</v>
      </c>
      <c r="K322">
        <v>6640105</v>
      </c>
      <c r="L322" t="s">
        <v>3969</v>
      </c>
      <c r="M322">
        <v>500000</v>
      </c>
      <c r="N322" t="s">
        <v>3970</v>
      </c>
      <c r="O322">
        <v>53</v>
      </c>
      <c r="P322" t="s">
        <v>3971</v>
      </c>
      <c r="Q322">
        <v>0</v>
      </c>
      <c r="R322" t="s">
        <v>3972</v>
      </c>
      <c r="S322">
        <v>-3500</v>
      </c>
      <c r="T322" s="7" t="str">
        <f t="shared" si="11"/>
        <v>hp_1826029;atk_3718458;hit_500000;miss_53;cirt_0;cirtSub_-3500</v>
      </c>
    </row>
    <row r="323" spans="1:20" x14ac:dyDescent="0.15">
      <c r="A323" s="16">
        <v>360321</v>
      </c>
      <c r="B323" s="16" t="s">
        <v>229</v>
      </c>
      <c r="C323" s="16">
        <v>1</v>
      </c>
      <c r="D323" s="16">
        <v>2</v>
      </c>
      <c r="E323" s="20">
        <v>108</v>
      </c>
      <c r="F323" s="19" t="s">
        <v>3967</v>
      </c>
      <c r="G323">
        <f t="shared" ref="G323:G386" si="13">VLOOKUP(E323,$E$724:$K$963,7,0)</f>
        <v>490000</v>
      </c>
      <c r="H323">
        <f t="shared" si="12"/>
        <v>0.56000000000000005</v>
      </c>
      <c r="I323">
        <v>1866733</v>
      </c>
      <c r="J323" t="s">
        <v>3968</v>
      </c>
      <c r="K323">
        <v>6788121</v>
      </c>
      <c r="L323" t="s">
        <v>3969</v>
      </c>
      <c r="M323">
        <v>500000</v>
      </c>
      <c r="N323" t="s">
        <v>3970</v>
      </c>
      <c r="O323">
        <v>54</v>
      </c>
      <c r="P323" t="s">
        <v>3971</v>
      </c>
      <c r="Q323">
        <v>0</v>
      </c>
      <c r="R323" t="s">
        <v>3972</v>
      </c>
      <c r="S323">
        <v>-3500</v>
      </c>
      <c r="T323" s="7" t="str">
        <f t="shared" ref="T323:T386" si="14">F323&amp;"_"&amp;I323&amp;";"&amp;J323&amp;"_"&amp;INT(K323*H323)&amp;";"&amp;L323&amp;"_"&amp;M323&amp;";"&amp;N323&amp;"_"&amp;O323&amp;";"&amp;P323&amp;"_"&amp;Q323&amp;";"&amp;R323&amp;"_"&amp;S323</f>
        <v>hp_1866733;atk_3801347;hit_500000;miss_54;cirt_0;cirtSub_-3500</v>
      </c>
    </row>
    <row r="324" spans="1:20" x14ac:dyDescent="0.15">
      <c r="A324" s="16">
        <v>360322</v>
      </c>
      <c r="B324" s="16" t="s">
        <v>229</v>
      </c>
      <c r="C324" s="16">
        <v>1</v>
      </c>
      <c r="D324" s="16">
        <v>2</v>
      </c>
      <c r="E324" s="20">
        <v>108</v>
      </c>
      <c r="F324" s="19" t="s">
        <v>3967</v>
      </c>
      <c r="G324">
        <f t="shared" si="13"/>
        <v>490000</v>
      </c>
      <c r="H324">
        <f t="shared" si="12"/>
        <v>0.56000000000000005</v>
      </c>
      <c r="I324">
        <v>1866733</v>
      </c>
      <c r="J324" t="s">
        <v>3968</v>
      </c>
      <c r="K324">
        <v>6788121</v>
      </c>
      <c r="L324" t="s">
        <v>3969</v>
      </c>
      <c r="M324">
        <v>500000</v>
      </c>
      <c r="N324" t="s">
        <v>3970</v>
      </c>
      <c r="O324">
        <v>54</v>
      </c>
      <c r="P324" t="s">
        <v>3971</v>
      </c>
      <c r="Q324">
        <v>0</v>
      </c>
      <c r="R324" t="s">
        <v>3972</v>
      </c>
      <c r="S324">
        <v>-3500</v>
      </c>
      <c r="T324" s="7" t="str">
        <f t="shared" si="14"/>
        <v>hp_1866733;atk_3801347;hit_500000;miss_54;cirt_0;cirtSub_-3500</v>
      </c>
    </row>
    <row r="325" spans="1:20" x14ac:dyDescent="0.15">
      <c r="A325" s="16">
        <v>360323</v>
      </c>
      <c r="B325" s="16" t="s">
        <v>229</v>
      </c>
      <c r="C325" s="16">
        <v>1</v>
      </c>
      <c r="D325" s="16">
        <v>2</v>
      </c>
      <c r="E325" s="20">
        <v>108</v>
      </c>
      <c r="F325" s="19" t="s">
        <v>3967</v>
      </c>
      <c r="G325">
        <f t="shared" si="13"/>
        <v>490000</v>
      </c>
      <c r="H325">
        <f t="shared" si="12"/>
        <v>0.56000000000000005</v>
      </c>
      <c r="I325">
        <v>1866733</v>
      </c>
      <c r="J325" t="s">
        <v>3968</v>
      </c>
      <c r="K325">
        <v>6788121</v>
      </c>
      <c r="L325" t="s">
        <v>3969</v>
      </c>
      <c r="M325">
        <v>500000</v>
      </c>
      <c r="N325" t="s">
        <v>3970</v>
      </c>
      <c r="O325">
        <v>54</v>
      </c>
      <c r="P325" t="s">
        <v>3971</v>
      </c>
      <c r="Q325">
        <v>0</v>
      </c>
      <c r="R325" t="s">
        <v>3972</v>
      </c>
      <c r="S325">
        <v>-3500</v>
      </c>
      <c r="T325" s="7" t="str">
        <f t="shared" si="14"/>
        <v>hp_1866733;atk_3801347;hit_500000;miss_54;cirt_0;cirtSub_-3500</v>
      </c>
    </row>
    <row r="326" spans="1:20" x14ac:dyDescent="0.15">
      <c r="A326" s="16">
        <v>360324</v>
      </c>
      <c r="B326" s="16" t="s">
        <v>229</v>
      </c>
      <c r="C326" s="16">
        <v>1</v>
      </c>
      <c r="D326" s="16">
        <v>2</v>
      </c>
      <c r="E326" s="20">
        <v>109</v>
      </c>
      <c r="F326" s="19" t="s">
        <v>3967</v>
      </c>
      <c r="G326" t="e">
        <f t="shared" si="13"/>
        <v>#N/A</v>
      </c>
      <c r="H326">
        <f t="shared" si="12"/>
        <v>0.56000000000000005</v>
      </c>
      <c r="I326">
        <v>1907438</v>
      </c>
      <c r="J326" t="s">
        <v>3968</v>
      </c>
      <c r="K326">
        <v>6936138</v>
      </c>
      <c r="L326" t="s">
        <v>3969</v>
      </c>
      <c r="M326">
        <v>500000</v>
      </c>
      <c r="N326" t="s">
        <v>3970</v>
      </c>
      <c r="O326">
        <v>54</v>
      </c>
      <c r="P326" t="s">
        <v>3971</v>
      </c>
      <c r="Q326">
        <v>0</v>
      </c>
      <c r="R326" t="s">
        <v>3972</v>
      </c>
      <c r="S326">
        <v>-3500</v>
      </c>
      <c r="T326" s="7" t="str">
        <f t="shared" si="14"/>
        <v>hp_1907438;atk_3884237;hit_500000;miss_54;cirt_0;cirtSub_-3500</v>
      </c>
    </row>
    <row r="327" spans="1:20" x14ac:dyDescent="0.15">
      <c r="A327" s="16">
        <v>360325</v>
      </c>
      <c r="B327" s="16" t="s">
        <v>229</v>
      </c>
      <c r="C327" s="16">
        <v>1</v>
      </c>
      <c r="D327" s="16">
        <v>2</v>
      </c>
      <c r="E327" s="20">
        <v>109</v>
      </c>
      <c r="F327" s="19" t="s">
        <v>3967</v>
      </c>
      <c r="G327" t="e">
        <f t="shared" si="13"/>
        <v>#N/A</v>
      </c>
      <c r="H327">
        <f t="shared" si="12"/>
        <v>0.56000000000000005</v>
      </c>
      <c r="I327">
        <v>1907438</v>
      </c>
      <c r="J327" t="s">
        <v>3968</v>
      </c>
      <c r="K327">
        <v>6936138</v>
      </c>
      <c r="L327" t="s">
        <v>3969</v>
      </c>
      <c r="M327">
        <v>500000</v>
      </c>
      <c r="N327" t="s">
        <v>3970</v>
      </c>
      <c r="O327">
        <v>54</v>
      </c>
      <c r="P327" t="s">
        <v>3971</v>
      </c>
      <c r="Q327">
        <v>0</v>
      </c>
      <c r="R327" t="s">
        <v>3972</v>
      </c>
      <c r="S327">
        <v>-3500</v>
      </c>
      <c r="T327" s="7" t="str">
        <f t="shared" si="14"/>
        <v>hp_1907438;atk_3884237;hit_500000;miss_54;cirt_0;cirtSub_-3500</v>
      </c>
    </row>
    <row r="328" spans="1:20" x14ac:dyDescent="0.15">
      <c r="A328" s="16">
        <v>360326</v>
      </c>
      <c r="B328" s="16" t="s">
        <v>229</v>
      </c>
      <c r="C328" s="16">
        <v>1</v>
      </c>
      <c r="D328" s="16">
        <v>2</v>
      </c>
      <c r="E328" s="20">
        <v>109</v>
      </c>
      <c r="F328" s="19" t="s">
        <v>3967</v>
      </c>
      <c r="G328" t="e">
        <f t="shared" si="13"/>
        <v>#N/A</v>
      </c>
      <c r="H328">
        <f t="shared" si="12"/>
        <v>0.56000000000000005</v>
      </c>
      <c r="I328">
        <v>1907438</v>
      </c>
      <c r="J328" t="s">
        <v>3968</v>
      </c>
      <c r="K328">
        <v>6936138</v>
      </c>
      <c r="L328" t="s">
        <v>3969</v>
      </c>
      <c r="M328">
        <v>500000</v>
      </c>
      <c r="N328" t="s">
        <v>3970</v>
      </c>
      <c r="O328">
        <v>54</v>
      </c>
      <c r="P328" t="s">
        <v>3971</v>
      </c>
      <c r="Q328">
        <v>0</v>
      </c>
      <c r="R328" t="s">
        <v>3972</v>
      </c>
      <c r="S328">
        <v>-3500</v>
      </c>
      <c r="T328" s="7" t="str">
        <f t="shared" si="14"/>
        <v>hp_1907438;atk_3884237;hit_500000;miss_54;cirt_0;cirtSub_-3500</v>
      </c>
    </row>
    <row r="329" spans="1:20" x14ac:dyDescent="0.15">
      <c r="A329" s="16">
        <v>360327</v>
      </c>
      <c r="B329" s="16" t="s">
        <v>229</v>
      </c>
      <c r="C329" s="16">
        <v>1</v>
      </c>
      <c r="D329" s="16">
        <v>2</v>
      </c>
      <c r="E329" s="20">
        <v>110</v>
      </c>
      <c r="F329" s="19" t="s">
        <v>3967</v>
      </c>
      <c r="G329" t="e">
        <f t="shared" si="13"/>
        <v>#N/A</v>
      </c>
      <c r="H329">
        <f t="shared" si="12"/>
        <v>0.56000000000000005</v>
      </c>
      <c r="I329">
        <v>1948143</v>
      </c>
      <c r="J329" t="s">
        <v>3968</v>
      </c>
      <c r="K329">
        <v>7084155</v>
      </c>
      <c r="L329" t="s">
        <v>3969</v>
      </c>
      <c r="M329">
        <v>500000</v>
      </c>
      <c r="N329" t="s">
        <v>3970</v>
      </c>
      <c r="O329">
        <v>55</v>
      </c>
      <c r="P329" t="s">
        <v>3971</v>
      </c>
      <c r="Q329">
        <v>0</v>
      </c>
      <c r="R329" t="s">
        <v>3972</v>
      </c>
      <c r="S329">
        <v>-3500</v>
      </c>
      <c r="T329" s="7" t="str">
        <f t="shared" si="14"/>
        <v>hp_1948143;atk_3967126;hit_500000;miss_55;cirt_0;cirtSub_-3500</v>
      </c>
    </row>
    <row r="330" spans="1:20" x14ac:dyDescent="0.15">
      <c r="A330" s="16">
        <v>360328</v>
      </c>
      <c r="B330" s="16" t="s">
        <v>229</v>
      </c>
      <c r="C330" s="16">
        <v>1</v>
      </c>
      <c r="D330" s="16">
        <v>2</v>
      </c>
      <c r="E330" s="20">
        <v>110</v>
      </c>
      <c r="F330" s="19" t="s">
        <v>3967</v>
      </c>
      <c r="G330" t="e">
        <f t="shared" si="13"/>
        <v>#N/A</v>
      </c>
      <c r="H330">
        <f t="shared" si="12"/>
        <v>0.56000000000000005</v>
      </c>
      <c r="I330">
        <v>1948143</v>
      </c>
      <c r="J330" t="s">
        <v>3968</v>
      </c>
      <c r="K330">
        <v>7084155</v>
      </c>
      <c r="L330" t="s">
        <v>3969</v>
      </c>
      <c r="M330">
        <v>500000</v>
      </c>
      <c r="N330" t="s">
        <v>3970</v>
      </c>
      <c r="O330">
        <v>55</v>
      </c>
      <c r="P330" t="s">
        <v>3971</v>
      </c>
      <c r="Q330">
        <v>0</v>
      </c>
      <c r="R330" t="s">
        <v>3972</v>
      </c>
      <c r="S330">
        <v>-3500</v>
      </c>
      <c r="T330" s="7" t="str">
        <f t="shared" si="14"/>
        <v>hp_1948143;atk_3967126;hit_500000;miss_55;cirt_0;cirtSub_-3500</v>
      </c>
    </row>
    <row r="331" spans="1:20" x14ac:dyDescent="0.15">
      <c r="A331" s="16">
        <v>360329</v>
      </c>
      <c r="B331" s="16" t="s">
        <v>229</v>
      </c>
      <c r="C331" s="16">
        <v>1</v>
      </c>
      <c r="D331" s="16">
        <v>2</v>
      </c>
      <c r="E331" s="20">
        <v>110</v>
      </c>
      <c r="F331" s="19" t="s">
        <v>3967</v>
      </c>
      <c r="G331" t="e">
        <f t="shared" si="13"/>
        <v>#N/A</v>
      </c>
      <c r="H331">
        <f t="shared" si="12"/>
        <v>0.56000000000000005</v>
      </c>
      <c r="I331">
        <v>1948143</v>
      </c>
      <c r="J331" t="s">
        <v>3968</v>
      </c>
      <c r="K331">
        <v>7084155</v>
      </c>
      <c r="L331" t="s">
        <v>3969</v>
      </c>
      <c r="M331">
        <v>500000</v>
      </c>
      <c r="N331" t="s">
        <v>3970</v>
      </c>
      <c r="O331">
        <v>55</v>
      </c>
      <c r="P331" t="s">
        <v>3971</v>
      </c>
      <c r="Q331">
        <v>0</v>
      </c>
      <c r="R331" t="s">
        <v>3972</v>
      </c>
      <c r="S331">
        <v>-3500</v>
      </c>
      <c r="T331" s="7" t="str">
        <f t="shared" si="14"/>
        <v>hp_1948143;atk_3967126;hit_500000;miss_55;cirt_0;cirtSub_-3500</v>
      </c>
    </row>
    <row r="332" spans="1:20" x14ac:dyDescent="0.15">
      <c r="A332" s="16">
        <v>360330</v>
      </c>
      <c r="B332" s="16" t="s">
        <v>229</v>
      </c>
      <c r="C332" s="16">
        <v>1</v>
      </c>
      <c r="D332" s="16">
        <v>2</v>
      </c>
      <c r="E332" s="20">
        <v>111</v>
      </c>
      <c r="F332" s="19" t="s">
        <v>3967</v>
      </c>
      <c r="G332">
        <f t="shared" si="13"/>
        <v>515000</v>
      </c>
      <c r="H332">
        <f t="shared" si="12"/>
        <v>0.56000000000000005</v>
      </c>
      <c r="I332">
        <v>1988847</v>
      </c>
      <c r="J332" t="s">
        <v>3968</v>
      </c>
      <c r="K332">
        <v>7232172</v>
      </c>
      <c r="L332" t="s">
        <v>3969</v>
      </c>
      <c r="M332">
        <v>500000</v>
      </c>
      <c r="N332" t="s">
        <v>3970</v>
      </c>
      <c r="O332">
        <v>55</v>
      </c>
      <c r="P332" t="s">
        <v>3971</v>
      </c>
      <c r="Q332">
        <v>0</v>
      </c>
      <c r="R332" t="s">
        <v>3972</v>
      </c>
      <c r="S332">
        <v>-3500</v>
      </c>
      <c r="T332" s="7" t="str">
        <f t="shared" si="14"/>
        <v>hp_1988847;atk_4050016;hit_500000;miss_55;cirt_0;cirtSub_-3500</v>
      </c>
    </row>
    <row r="333" spans="1:20" x14ac:dyDescent="0.15">
      <c r="A333" s="16">
        <v>360331</v>
      </c>
      <c r="B333" s="16" t="s">
        <v>229</v>
      </c>
      <c r="C333" s="16">
        <v>1</v>
      </c>
      <c r="D333" s="16">
        <v>2</v>
      </c>
      <c r="E333" s="20">
        <v>111</v>
      </c>
      <c r="F333" s="19" t="s">
        <v>3967</v>
      </c>
      <c r="G333">
        <f t="shared" si="13"/>
        <v>515000</v>
      </c>
      <c r="H333">
        <f t="shared" si="12"/>
        <v>0.56000000000000005</v>
      </c>
      <c r="I333">
        <v>1988847</v>
      </c>
      <c r="J333" t="s">
        <v>3968</v>
      </c>
      <c r="K333">
        <v>7232172</v>
      </c>
      <c r="L333" t="s">
        <v>3969</v>
      </c>
      <c r="M333">
        <v>500000</v>
      </c>
      <c r="N333" t="s">
        <v>3970</v>
      </c>
      <c r="O333">
        <v>55</v>
      </c>
      <c r="P333" t="s">
        <v>3971</v>
      </c>
      <c r="Q333">
        <v>0</v>
      </c>
      <c r="R333" t="s">
        <v>3972</v>
      </c>
      <c r="S333">
        <v>-3500</v>
      </c>
      <c r="T333" s="7" t="str">
        <f t="shared" si="14"/>
        <v>hp_1988847;atk_4050016;hit_500000;miss_55;cirt_0;cirtSub_-3500</v>
      </c>
    </row>
    <row r="334" spans="1:20" x14ac:dyDescent="0.15">
      <c r="A334" s="16">
        <v>360332</v>
      </c>
      <c r="B334" s="16" t="s">
        <v>229</v>
      </c>
      <c r="C334" s="16">
        <v>1</v>
      </c>
      <c r="D334" s="16">
        <v>2</v>
      </c>
      <c r="E334" s="20">
        <v>111</v>
      </c>
      <c r="F334" s="19" t="s">
        <v>3967</v>
      </c>
      <c r="G334">
        <f t="shared" si="13"/>
        <v>515000</v>
      </c>
      <c r="H334">
        <f t="shared" si="12"/>
        <v>0.56000000000000005</v>
      </c>
      <c r="I334">
        <v>1988847</v>
      </c>
      <c r="J334" t="s">
        <v>3968</v>
      </c>
      <c r="K334">
        <v>7232172</v>
      </c>
      <c r="L334" t="s">
        <v>3969</v>
      </c>
      <c r="M334">
        <v>500000</v>
      </c>
      <c r="N334" t="s">
        <v>3970</v>
      </c>
      <c r="O334">
        <v>55</v>
      </c>
      <c r="P334" t="s">
        <v>3971</v>
      </c>
      <c r="Q334">
        <v>0</v>
      </c>
      <c r="R334" t="s">
        <v>3972</v>
      </c>
      <c r="S334">
        <v>-3500</v>
      </c>
      <c r="T334" s="7" t="str">
        <f t="shared" si="14"/>
        <v>hp_1988847;atk_4050016;hit_500000;miss_55;cirt_0;cirtSub_-3500</v>
      </c>
    </row>
    <row r="335" spans="1:20" x14ac:dyDescent="0.15">
      <c r="A335" s="16">
        <v>360333</v>
      </c>
      <c r="B335" s="16" t="s">
        <v>229</v>
      </c>
      <c r="C335" s="16">
        <v>1</v>
      </c>
      <c r="D335" s="16">
        <v>2</v>
      </c>
      <c r="E335" s="20">
        <v>112</v>
      </c>
      <c r="F335" s="19" t="s">
        <v>3967</v>
      </c>
      <c r="G335" t="e">
        <f t="shared" si="13"/>
        <v>#N/A</v>
      </c>
      <c r="H335">
        <f t="shared" si="12"/>
        <v>0.56000000000000005</v>
      </c>
      <c r="I335">
        <v>2029552</v>
      </c>
      <c r="J335" t="s">
        <v>3968</v>
      </c>
      <c r="K335">
        <v>7380188</v>
      </c>
      <c r="L335" t="s">
        <v>3969</v>
      </c>
      <c r="M335">
        <v>500000</v>
      </c>
      <c r="N335" t="s">
        <v>3970</v>
      </c>
      <c r="O335">
        <v>56</v>
      </c>
      <c r="P335" t="s">
        <v>3971</v>
      </c>
      <c r="Q335">
        <v>0</v>
      </c>
      <c r="R335" t="s">
        <v>3972</v>
      </c>
      <c r="S335">
        <v>-3500</v>
      </c>
      <c r="T335" s="7" t="str">
        <f t="shared" si="14"/>
        <v>hp_2029552;atk_4132905;hit_500000;miss_56;cirt_0;cirtSub_-3500</v>
      </c>
    </row>
    <row r="336" spans="1:20" x14ac:dyDescent="0.15">
      <c r="A336" s="16">
        <v>360334</v>
      </c>
      <c r="B336" s="16" t="s">
        <v>229</v>
      </c>
      <c r="C336" s="16">
        <v>1</v>
      </c>
      <c r="D336" s="16">
        <v>2</v>
      </c>
      <c r="E336" s="20">
        <v>112</v>
      </c>
      <c r="F336" s="19" t="s">
        <v>3967</v>
      </c>
      <c r="G336" t="e">
        <f t="shared" si="13"/>
        <v>#N/A</v>
      </c>
      <c r="H336">
        <f t="shared" si="12"/>
        <v>0.56000000000000005</v>
      </c>
      <c r="I336">
        <v>2029552</v>
      </c>
      <c r="J336" t="s">
        <v>3968</v>
      </c>
      <c r="K336">
        <v>7380188</v>
      </c>
      <c r="L336" t="s">
        <v>3969</v>
      </c>
      <c r="M336">
        <v>500000</v>
      </c>
      <c r="N336" t="s">
        <v>3970</v>
      </c>
      <c r="O336">
        <v>56</v>
      </c>
      <c r="P336" t="s">
        <v>3971</v>
      </c>
      <c r="Q336">
        <v>0</v>
      </c>
      <c r="R336" t="s">
        <v>3972</v>
      </c>
      <c r="S336">
        <v>-3500</v>
      </c>
      <c r="T336" s="7" t="str">
        <f t="shared" si="14"/>
        <v>hp_2029552;atk_4132905;hit_500000;miss_56;cirt_0;cirtSub_-3500</v>
      </c>
    </row>
    <row r="337" spans="1:20" x14ac:dyDescent="0.15">
      <c r="A337" s="16">
        <v>360335</v>
      </c>
      <c r="B337" s="16" t="s">
        <v>229</v>
      </c>
      <c r="C337" s="16">
        <v>1</v>
      </c>
      <c r="D337" s="16">
        <v>2</v>
      </c>
      <c r="E337" s="20">
        <v>112</v>
      </c>
      <c r="F337" s="19" t="s">
        <v>3967</v>
      </c>
      <c r="G337" t="e">
        <f t="shared" si="13"/>
        <v>#N/A</v>
      </c>
      <c r="H337">
        <f t="shared" si="12"/>
        <v>0.56000000000000005</v>
      </c>
      <c r="I337">
        <v>2029552</v>
      </c>
      <c r="J337" t="s">
        <v>3968</v>
      </c>
      <c r="K337">
        <v>7380188</v>
      </c>
      <c r="L337" t="s">
        <v>3969</v>
      </c>
      <c r="M337">
        <v>500000</v>
      </c>
      <c r="N337" t="s">
        <v>3970</v>
      </c>
      <c r="O337">
        <v>56</v>
      </c>
      <c r="P337" t="s">
        <v>3971</v>
      </c>
      <c r="Q337">
        <v>0</v>
      </c>
      <c r="R337" t="s">
        <v>3972</v>
      </c>
      <c r="S337">
        <v>-3500</v>
      </c>
      <c r="T337" s="7" t="str">
        <f t="shared" si="14"/>
        <v>hp_2029552;atk_4132905;hit_500000;miss_56;cirt_0;cirtSub_-3500</v>
      </c>
    </row>
    <row r="338" spans="1:20" x14ac:dyDescent="0.15">
      <c r="A338" s="16">
        <v>360336</v>
      </c>
      <c r="B338" s="16" t="s">
        <v>229</v>
      </c>
      <c r="C338" s="16">
        <v>1</v>
      </c>
      <c r="D338" s="16">
        <v>2</v>
      </c>
      <c r="E338" s="20">
        <v>113</v>
      </c>
      <c r="F338" s="19" t="s">
        <v>3967</v>
      </c>
      <c r="G338" t="e">
        <f t="shared" si="13"/>
        <v>#N/A</v>
      </c>
      <c r="H338">
        <f t="shared" si="12"/>
        <v>0.56000000000000005</v>
      </c>
      <c r="I338">
        <v>2070256</v>
      </c>
      <c r="J338" t="s">
        <v>3968</v>
      </c>
      <c r="K338">
        <v>7528205</v>
      </c>
      <c r="L338" t="s">
        <v>3969</v>
      </c>
      <c r="M338">
        <v>500000</v>
      </c>
      <c r="N338" t="s">
        <v>3970</v>
      </c>
      <c r="O338">
        <v>56</v>
      </c>
      <c r="P338" t="s">
        <v>3971</v>
      </c>
      <c r="Q338">
        <v>0</v>
      </c>
      <c r="R338" t="s">
        <v>3972</v>
      </c>
      <c r="S338">
        <v>-3500</v>
      </c>
      <c r="T338" s="7" t="str">
        <f t="shared" si="14"/>
        <v>hp_2070256;atk_4215794;hit_500000;miss_56;cirt_0;cirtSub_-3500</v>
      </c>
    </row>
    <row r="339" spans="1:20" x14ac:dyDescent="0.15">
      <c r="A339" s="16">
        <v>360337</v>
      </c>
      <c r="B339" s="16" t="s">
        <v>229</v>
      </c>
      <c r="C339" s="16">
        <v>1</v>
      </c>
      <c r="D339" s="16">
        <v>2</v>
      </c>
      <c r="E339" s="20">
        <v>113</v>
      </c>
      <c r="F339" s="19" t="s">
        <v>3967</v>
      </c>
      <c r="G339" t="e">
        <f t="shared" si="13"/>
        <v>#N/A</v>
      </c>
      <c r="H339">
        <f t="shared" si="12"/>
        <v>0.56000000000000005</v>
      </c>
      <c r="I339">
        <v>2070256</v>
      </c>
      <c r="J339" t="s">
        <v>3968</v>
      </c>
      <c r="K339">
        <v>7528205</v>
      </c>
      <c r="L339" t="s">
        <v>3969</v>
      </c>
      <c r="M339">
        <v>500000</v>
      </c>
      <c r="N339" t="s">
        <v>3970</v>
      </c>
      <c r="O339">
        <v>56</v>
      </c>
      <c r="P339" t="s">
        <v>3971</v>
      </c>
      <c r="Q339">
        <v>0</v>
      </c>
      <c r="R339" t="s">
        <v>3972</v>
      </c>
      <c r="S339">
        <v>-3500</v>
      </c>
      <c r="T339" s="7" t="str">
        <f t="shared" si="14"/>
        <v>hp_2070256;atk_4215794;hit_500000;miss_56;cirt_0;cirtSub_-3500</v>
      </c>
    </row>
    <row r="340" spans="1:20" x14ac:dyDescent="0.15">
      <c r="A340" s="16">
        <v>360338</v>
      </c>
      <c r="B340" s="16" t="s">
        <v>229</v>
      </c>
      <c r="C340" s="16">
        <v>1</v>
      </c>
      <c r="D340" s="16">
        <v>2</v>
      </c>
      <c r="E340" s="20">
        <v>113</v>
      </c>
      <c r="F340" s="19" t="s">
        <v>3967</v>
      </c>
      <c r="G340" t="e">
        <f t="shared" si="13"/>
        <v>#N/A</v>
      </c>
      <c r="H340">
        <f t="shared" si="12"/>
        <v>0.56000000000000005</v>
      </c>
      <c r="I340">
        <v>2070256</v>
      </c>
      <c r="J340" t="s">
        <v>3968</v>
      </c>
      <c r="K340">
        <v>7528205</v>
      </c>
      <c r="L340" t="s">
        <v>3969</v>
      </c>
      <c r="M340">
        <v>500000</v>
      </c>
      <c r="N340" t="s">
        <v>3970</v>
      </c>
      <c r="O340">
        <v>56</v>
      </c>
      <c r="P340" t="s">
        <v>3971</v>
      </c>
      <c r="Q340">
        <v>0</v>
      </c>
      <c r="R340" t="s">
        <v>3972</v>
      </c>
      <c r="S340">
        <v>-3500</v>
      </c>
      <c r="T340" s="7" t="str">
        <f t="shared" si="14"/>
        <v>hp_2070256;atk_4215794;hit_500000;miss_56;cirt_0;cirtSub_-3500</v>
      </c>
    </row>
    <row r="341" spans="1:20" x14ac:dyDescent="0.15">
      <c r="A341" s="16">
        <v>360339</v>
      </c>
      <c r="B341" s="16" t="s">
        <v>229</v>
      </c>
      <c r="C341" s="16">
        <v>1</v>
      </c>
      <c r="D341" s="16">
        <v>2</v>
      </c>
      <c r="E341" s="20">
        <v>114</v>
      </c>
      <c r="F341" s="19" t="s">
        <v>3967</v>
      </c>
      <c r="G341">
        <f t="shared" si="13"/>
        <v>540000</v>
      </c>
      <c r="H341">
        <f t="shared" si="12"/>
        <v>0.56000000000000005</v>
      </c>
      <c r="I341">
        <v>2110961</v>
      </c>
      <c r="J341" t="s">
        <v>3968</v>
      </c>
      <c r="K341">
        <v>7676222</v>
      </c>
      <c r="L341" t="s">
        <v>3969</v>
      </c>
      <c r="M341">
        <v>500000</v>
      </c>
      <c r="N341" t="s">
        <v>3970</v>
      </c>
      <c r="O341">
        <v>57</v>
      </c>
      <c r="P341" t="s">
        <v>3971</v>
      </c>
      <c r="Q341">
        <v>0</v>
      </c>
      <c r="R341" t="s">
        <v>3972</v>
      </c>
      <c r="S341">
        <v>-3500</v>
      </c>
      <c r="T341" s="7" t="str">
        <f t="shared" si="14"/>
        <v>hp_2110961;atk_4298684;hit_500000;miss_57;cirt_0;cirtSub_-3500</v>
      </c>
    </row>
    <row r="342" spans="1:20" x14ac:dyDescent="0.15">
      <c r="A342" s="16">
        <v>360340</v>
      </c>
      <c r="B342" s="16" t="s">
        <v>229</v>
      </c>
      <c r="C342" s="16">
        <v>1</v>
      </c>
      <c r="D342" s="16">
        <v>2</v>
      </c>
      <c r="E342" s="20">
        <v>114</v>
      </c>
      <c r="F342" s="19" t="s">
        <v>3967</v>
      </c>
      <c r="G342">
        <f t="shared" si="13"/>
        <v>540000</v>
      </c>
      <c r="H342">
        <f t="shared" si="12"/>
        <v>0.56000000000000005</v>
      </c>
      <c r="I342">
        <v>2110961</v>
      </c>
      <c r="J342" t="s">
        <v>3968</v>
      </c>
      <c r="K342">
        <v>7676222</v>
      </c>
      <c r="L342" t="s">
        <v>3969</v>
      </c>
      <c r="M342">
        <v>500000</v>
      </c>
      <c r="N342" t="s">
        <v>3970</v>
      </c>
      <c r="O342">
        <v>57</v>
      </c>
      <c r="P342" t="s">
        <v>3971</v>
      </c>
      <c r="Q342">
        <v>0</v>
      </c>
      <c r="R342" t="s">
        <v>3972</v>
      </c>
      <c r="S342">
        <v>-3500</v>
      </c>
      <c r="T342" s="7" t="str">
        <f t="shared" si="14"/>
        <v>hp_2110961;atk_4298684;hit_500000;miss_57;cirt_0;cirtSub_-3500</v>
      </c>
    </row>
    <row r="343" spans="1:20" x14ac:dyDescent="0.15">
      <c r="A343" s="16">
        <v>360341</v>
      </c>
      <c r="B343" s="16" t="s">
        <v>229</v>
      </c>
      <c r="C343" s="16">
        <v>1</v>
      </c>
      <c r="D343" s="16">
        <v>2</v>
      </c>
      <c r="E343" s="20">
        <v>114</v>
      </c>
      <c r="F343" s="19" t="s">
        <v>3967</v>
      </c>
      <c r="G343">
        <f t="shared" si="13"/>
        <v>540000</v>
      </c>
      <c r="H343">
        <f t="shared" si="12"/>
        <v>0.56000000000000005</v>
      </c>
      <c r="I343">
        <v>2110961</v>
      </c>
      <c r="J343" t="s">
        <v>3968</v>
      </c>
      <c r="K343">
        <v>7676222</v>
      </c>
      <c r="L343" t="s">
        <v>3969</v>
      </c>
      <c r="M343">
        <v>500000</v>
      </c>
      <c r="N343" t="s">
        <v>3970</v>
      </c>
      <c r="O343">
        <v>57</v>
      </c>
      <c r="P343" t="s">
        <v>3971</v>
      </c>
      <c r="Q343">
        <v>0</v>
      </c>
      <c r="R343" t="s">
        <v>3972</v>
      </c>
      <c r="S343">
        <v>-3500</v>
      </c>
      <c r="T343" s="7" t="str">
        <f t="shared" si="14"/>
        <v>hp_2110961;atk_4298684;hit_500000;miss_57;cirt_0;cirtSub_-3500</v>
      </c>
    </row>
    <row r="344" spans="1:20" x14ac:dyDescent="0.15">
      <c r="A344" s="16">
        <v>360342</v>
      </c>
      <c r="B344" s="16" t="s">
        <v>229</v>
      </c>
      <c r="C344" s="16">
        <v>1</v>
      </c>
      <c r="D344" s="16">
        <v>2</v>
      </c>
      <c r="E344" s="20">
        <v>115</v>
      </c>
      <c r="F344" s="19" t="s">
        <v>3967</v>
      </c>
      <c r="G344" t="e">
        <f t="shared" si="13"/>
        <v>#N/A</v>
      </c>
      <c r="H344">
        <f t="shared" si="12"/>
        <v>0.56000000000000005</v>
      </c>
      <c r="I344">
        <v>2151666</v>
      </c>
      <c r="J344" t="s">
        <v>3968</v>
      </c>
      <c r="K344">
        <v>7824239</v>
      </c>
      <c r="L344" t="s">
        <v>3969</v>
      </c>
      <c r="M344">
        <v>500000</v>
      </c>
      <c r="N344" t="s">
        <v>3970</v>
      </c>
      <c r="O344">
        <v>57</v>
      </c>
      <c r="P344" t="s">
        <v>3971</v>
      </c>
      <c r="Q344">
        <v>0</v>
      </c>
      <c r="R344" t="s">
        <v>3972</v>
      </c>
      <c r="S344">
        <v>-3500</v>
      </c>
      <c r="T344" s="7" t="str">
        <f t="shared" si="14"/>
        <v>hp_2151666;atk_4381573;hit_500000;miss_57;cirt_0;cirtSub_-3500</v>
      </c>
    </row>
    <row r="345" spans="1:20" x14ac:dyDescent="0.15">
      <c r="A345" s="16">
        <v>360343</v>
      </c>
      <c r="B345" s="16" t="s">
        <v>229</v>
      </c>
      <c r="C345" s="16">
        <v>1</v>
      </c>
      <c r="D345" s="16">
        <v>2</v>
      </c>
      <c r="E345" s="20">
        <v>115</v>
      </c>
      <c r="F345" s="19" t="s">
        <v>3967</v>
      </c>
      <c r="G345" t="e">
        <f t="shared" si="13"/>
        <v>#N/A</v>
      </c>
      <c r="H345">
        <f t="shared" si="12"/>
        <v>0.56000000000000005</v>
      </c>
      <c r="I345">
        <v>2151666</v>
      </c>
      <c r="J345" t="s">
        <v>3968</v>
      </c>
      <c r="K345">
        <v>7824239</v>
      </c>
      <c r="L345" t="s">
        <v>3969</v>
      </c>
      <c r="M345">
        <v>500000</v>
      </c>
      <c r="N345" t="s">
        <v>3970</v>
      </c>
      <c r="O345">
        <v>57</v>
      </c>
      <c r="P345" t="s">
        <v>3971</v>
      </c>
      <c r="Q345">
        <v>0</v>
      </c>
      <c r="R345" t="s">
        <v>3972</v>
      </c>
      <c r="S345">
        <v>-3500</v>
      </c>
      <c r="T345" s="7" t="str">
        <f t="shared" si="14"/>
        <v>hp_2151666;atk_4381573;hit_500000;miss_57;cirt_0;cirtSub_-3500</v>
      </c>
    </row>
    <row r="346" spans="1:20" x14ac:dyDescent="0.15">
      <c r="A346" s="16">
        <v>360344</v>
      </c>
      <c r="B346" s="16" t="s">
        <v>229</v>
      </c>
      <c r="C346" s="16">
        <v>1</v>
      </c>
      <c r="D346" s="16">
        <v>2</v>
      </c>
      <c r="E346" s="20">
        <v>115</v>
      </c>
      <c r="F346" s="19" t="s">
        <v>3967</v>
      </c>
      <c r="G346" t="e">
        <f t="shared" si="13"/>
        <v>#N/A</v>
      </c>
      <c r="H346">
        <f t="shared" si="12"/>
        <v>0.56000000000000005</v>
      </c>
      <c r="I346">
        <v>2151666</v>
      </c>
      <c r="J346" t="s">
        <v>3968</v>
      </c>
      <c r="K346">
        <v>7824239</v>
      </c>
      <c r="L346" t="s">
        <v>3969</v>
      </c>
      <c r="M346">
        <v>500000</v>
      </c>
      <c r="N346" t="s">
        <v>3970</v>
      </c>
      <c r="O346">
        <v>57</v>
      </c>
      <c r="P346" t="s">
        <v>3971</v>
      </c>
      <c r="Q346">
        <v>0</v>
      </c>
      <c r="R346" t="s">
        <v>3972</v>
      </c>
      <c r="S346">
        <v>-3500</v>
      </c>
      <c r="T346" s="7" t="str">
        <f t="shared" si="14"/>
        <v>hp_2151666;atk_4381573;hit_500000;miss_57;cirt_0;cirtSub_-3500</v>
      </c>
    </row>
    <row r="347" spans="1:20" x14ac:dyDescent="0.15">
      <c r="A347" s="16">
        <v>360345</v>
      </c>
      <c r="B347" s="16" t="s">
        <v>229</v>
      </c>
      <c r="C347" s="16">
        <v>1</v>
      </c>
      <c r="D347" s="16">
        <v>2</v>
      </c>
      <c r="E347" s="20">
        <v>116</v>
      </c>
      <c r="F347" s="19" t="s">
        <v>3967</v>
      </c>
      <c r="G347" t="e">
        <f t="shared" si="13"/>
        <v>#N/A</v>
      </c>
      <c r="H347">
        <f t="shared" si="12"/>
        <v>0.56000000000000005</v>
      </c>
      <c r="I347">
        <v>2192370</v>
      </c>
      <c r="J347" t="s">
        <v>3968</v>
      </c>
      <c r="K347">
        <v>7972255</v>
      </c>
      <c r="L347" t="s">
        <v>3969</v>
      </c>
      <c r="M347">
        <v>500000</v>
      </c>
      <c r="N347" t="s">
        <v>3970</v>
      </c>
      <c r="O347">
        <v>58</v>
      </c>
      <c r="P347" t="s">
        <v>3971</v>
      </c>
      <c r="Q347">
        <v>0</v>
      </c>
      <c r="R347" t="s">
        <v>3972</v>
      </c>
      <c r="S347">
        <v>-3500</v>
      </c>
      <c r="T347" s="7" t="str">
        <f t="shared" si="14"/>
        <v>hp_2192370;atk_4464462;hit_500000;miss_58;cirt_0;cirtSub_-3500</v>
      </c>
    </row>
    <row r="348" spans="1:20" x14ac:dyDescent="0.15">
      <c r="A348" s="16">
        <v>360346</v>
      </c>
      <c r="B348" s="16" t="s">
        <v>229</v>
      </c>
      <c r="C348" s="16">
        <v>1</v>
      </c>
      <c r="D348" s="16">
        <v>2</v>
      </c>
      <c r="E348" s="20">
        <v>116</v>
      </c>
      <c r="F348" s="19" t="s">
        <v>3967</v>
      </c>
      <c r="G348" t="e">
        <f t="shared" si="13"/>
        <v>#N/A</v>
      </c>
      <c r="H348">
        <f t="shared" si="12"/>
        <v>0.56000000000000005</v>
      </c>
      <c r="I348">
        <v>2192370</v>
      </c>
      <c r="J348" t="s">
        <v>3968</v>
      </c>
      <c r="K348">
        <v>7972255</v>
      </c>
      <c r="L348" t="s">
        <v>3969</v>
      </c>
      <c r="M348">
        <v>500000</v>
      </c>
      <c r="N348" t="s">
        <v>3970</v>
      </c>
      <c r="O348">
        <v>58</v>
      </c>
      <c r="P348" t="s">
        <v>3971</v>
      </c>
      <c r="Q348">
        <v>0</v>
      </c>
      <c r="R348" t="s">
        <v>3972</v>
      </c>
      <c r="S348">
        <v>-3500</v>
      </c>
      <c r="T348" s="7" t="str">
        <f t="shared" si="14"/>
        <v>hp_2192370;atk_4464462;hit_500000;miss_58;cirt_0;cirtSub_-3500</v>
      </c>
    </row>
    <row r="349" spans="1:20" x14ac:dyDescent="0.15">
      <c r="A349" s="16">
        <v>360347</v>
      </c>
      <c r="B349" s="16" t="s">
        <v>229</v>
      </c>
      <c r="C349" s="16">
        <v>1</v>
      </c>
      <c r="D349" s="16">
        <v>2</v>
      </c>
      <c r="E349" s="20">
        <v>116</v>
      </c>
      <c r="F349" s="19" t="s">
        <v>3967</v>
      </c>
      <c r="G349" t="e">
        <f t="shared" si="13"/>
        <v>#N/A</v>
      </c>
      <c r="H349">
        <f t="shared" si="12"/>
        <v>0.56000000000000005</v>
      </c>
      <c r="I349">
        <v>2192370</v>
      </c>
      <c r="J349" t="s">
        <v>3968</v>
      </c>
      <c r="K349">
        <v>7972255</v>
      </c>
      <c r="L349" t="s">
        <v>3969</v>
      </c>
      <c r="M349">
        <v>500000</v>
      </c>
      <c r="N349" t="s">
        <v>3970</v>
      </c>
      <c r="O349">
        <v>58</v>
      </c>
      <c r="P349" t="s">
        <v>3971</v>
      </c>
      <c r="Q349">
        <v>0</v>
      </c>
      <c r="R349" t="s">
        <v>3972</v>
      </c>
      <c r="S349">
        <v>-3500</v>
      </c>
      <c r="T349" s="7" t="str">
        <f t="shared" si="14"/>
        <v>hp_2192370;atk_4464462;hit_500000;miss_58;cirt_0;cirtSub_-3500</v>
      </c>
    </row>
    <row r="350" spans="1:20" x14ac:dyDescent="0.15">
      <c r="A350" s="16">
        <v>360348</v>
      </c>
      <c r="B350" s="16" t="s">
        <v>229</v>
      </c>
      <c r="C350" s="16">
        <v>1</v>
      </c>
      <c r="D350" s="16">
        <v>2</v>
      </c>
      <c r="E350" s="20">
        <v>117</v>
      </c>
      <c r="F350" s="19" t="s">
        <v>3967</v>
      </c>
      <c r="G350">
        <f t="shared" si="13"/>
        <v>570000</v>
      </c>
      <c r="H350">
        <f t="shared" si="12"/>
        <v>0.56000000000000005</v>
      </c>
      <c r="I350">
        <v>2233075</v>
      </c>
      <c r="J350" t="s">
        <v>3968</v>
      </c>
      <c r="K350">
        <v>8120272</v>
      </c>
      <c r="L350" t="s">
        <v>3969</v>
      </c>
      <c r="M350">
        <v>500000</v>
      </c>
      <c r="N350" t="s">
        <v>3970</v>
      </c>
      <c r="O350">
        <v>58</v>
      </c>
      <c r="P350" t="s">
        <v>3971</v>
      </c>
      <c r="Q350">
        <v>0</v>
      </c>
      <c r="R350" t="s">
        <v>3972</v>
      </c>
      <c r="S350">
        <v>-3500</v>
      </c>
      <c r="T350" s="7" t="str">
        <f t="shared" si="14"/>
        <v>hp_2233075;atk_4547352;hit_500000;miss_58;cirt_0;cirtSub_-3500</v>
      </c>
    </row>
    <row r="351" spans="1:20" x14ac:dyDescent="0.15">
      <c r="A351" s="16">
        <v>360349</v>
      </c>
      <c r="B351" s="16" t="s">
        <v>229</v>
      </c>
      <c r="C351" s="16">
        <v>1</v>
      </c>
      <c r="D351" s="16">
        <v>2</v>
      </c>
      <c r="E351" s="20">
        <v>117</v>
      </c>
      <c r="F351" s="19" t="s">
        <v>3967</v>
      </c>
      <c r="G351">
        <f t="shared" si="13"/>
        <v>570000</v>
      </c>
      <c r="H351">
        <f t="shared" si="12"/>
        <v>0.56000000000000005</v>
      </c>
      <c r="I351">
        <v>2233075</v>
      </c>
      <c r="J351" t="s">
        <v>3968</v>
      </c>
      <c r="K351">
        <v>8120272</v>
      </c>
      <c r="L351" t="s">
        <v>3969</v>
      </c>
      <c r="M351">
        <v>500000</v>
      </c>
      <c r="N351" t="s">
        <v>3970</v>
      </c>
      <c r="O351">
        <v>58</v>
      </c>
      <c r="P351" t="s">
        <v>3971</v>
      </c>
      <c r="Q351">
        <v>0</v>
      </c>
      <c r="R351" t="s">
        <v>3972</v>
      </c>
      <c r="S351">
        <v>-3500</v>
      </c>
      <c r="T351" s="7" t="str">
        <f t="shared" si="14"/>
        <v>hp_2233075;atk_4547352;hit_500000;miss_58;cirt_0;cirtSub_-3500</v>
      </c>
    </row>
    <row r="352" spans="1:20" x14ac:dyDescent="0.15">
      <c r="A352" s="16">
        <v>360350</v>
      </c>
      <c r="B352" s="16" t="s">
        <v>229</v>
      </c>
      <c r="C352" s="16">
        <v>1</v>
      </c>
      <c r="D352" s="16">
        <v>2</v>
      </c>
      <c r="E352" s="20">
        <v>117</v>
      </c>
      <c r="F352" s="19" t="s">
        <v>3967</v>
      </c>
      <c r="G352">
        <f t="shared" si="13"/>
        <v>570000</v>
      </c>
      <c r="H352">
        <f t="shared" si="12"/>
        <v>0.56000000000000005</v>
      </c>
      <c r="I352">
        <v>2233075</v>
      </c>
      <c r="J352" t="s">
        <v>3968</v>
      </c>
      <c r="K352">
        <v>8120272</v>
      </c>
      <c r="L352" t="s">
        <v>3969</v>
      </c>
      <c r="M352">
        <v>500000</v>
      </c>
      <c r="N352" t="s">
        <v>3970</v>
      </c>
      <c r="O352">
        <v>58</v>
      </c>
      <c r="P352" t="s">
        <v>3971</v>
      </c>
      <c r="Q352">
        <v>0</v>
      </c>
      <c r="R352" t="s">
        <v>3972</v>
      </c>
      <c r="S352">
        <v>-3500</v>
      </c>
      <c r="T352" s="7" t="str">
        <f t="shared" si="14"/>
        <v>hp_2233075;atk_4547352;hit_500000;miss_58;cirt_0;cirtSub_-3500</v>
      </c>
    </row>
    <row r="353" spans="1:20" x14ac:dyDescent="0.15">
      <c r="A353" s="16">
        <v>360351</v>
      </c>
      <c r="B353" s="16" t="s">
        <v>229</v>
      </c>
      <c r="C353" s="16">
        <v>1</v>
      </c>
      <c r="D353" s="16">
        <v>2</v>
      </c>
      <c r="E353" s="20">
        <v>118</v>
      </c>
      <c r="F353" s="19" t="s">
        <v>3967</v>
      </c>
      <c r="G353" t="e">
        <f t="shared" si="13"/>
        <v>#N/A</v>
      </c>
      <c r="H353">
        <f t="shared" si="12"/>
        <v>0.56000000000000005</v>
      </c>
      <c r="I353">
        <v>2273779</v>
      </c>
      <c r="J353" t="s">
        <v>3968</v>
      </c>
      <c r="K353">
        <v>8268289</v>
      </c>
      <c r="L353" t="s">
        <v>3969</v>
      </c>
      <c r="M353">
        <v>500000</v>
      </c>
      <c r="N353" t="s">
        <v>3970</v>
      </c>
      <c r="O353">
        <v>59</v>
      </c>
      <c r="P353" t="s">
        <v>3971</v>
      </c>
      <c r="Q353">
        <v>0</v>
      </c>
      <c r="R353" t="s">
        <v>3972</v>
      </c>
      <c r="S353">
        <v>-3500</v>
      </c>
      <c r="T353" s="7" t="str">
        <f t="shared" si="14"/>
        <v>hp_2273779;atk_4630241;hit_500000;miss_59;cirt_0;cirtSub_-3500</v>
      </c>
    </row>
    <row r="354" spans="1:20" x14ac:dyDescent="0.15">
      <c r="A354" s="16">
        <v>360352</v>
      </c>
      <c r="B354" s="16" t="s">
        <v>229</v>
      </c>
      <c r="C354" s="16">
        <v>1</v>
      </c>
      <c r="D354" s="16">
        <v>2</v>
      </c>
      <c r="E354" s="20">
        <v>118</v>
      </c>
      <c r="F354" s="19" t="s">
        <v>3967</v>
      </c>
      <c r="G354" t="e">
        <f t="shared" si="13"/>
        <v>#N/A</v>
      </c>
      <c r="H354">
        <f t="shared" si="12"/>
        <v>0.56000000000000005</v>
      </c>
      <c r="I354">
        <v>2273779</v>
      </c>
      <c r="J354" t="s">
        <v>3968</v>
      </c>
      <c r="K354">
        <v>8268289</v>
      </c>
      <c r="L354" t="s">
        <v>3969</v>
      </c>
      <c r="M354">
        <v>500000</v>
      </c>
      <c r="N354" t="s">
        <v>3970</v>
      </c>
      <c r="O354">
        <v>59</v>
      </c>
      <c r="P354" t="s">
        <v>3971</v>
      </c>
      <c r="Q354">
        <v>0</v>
      </c>
      <c r="R354" t="s">
        <v>3972</v>
      </c>
      <c r="S354">
        <v>-3500</v>
      </c>
      <c r="T354" s="7" t="str">
        <f t="shared" si="14"/>
        <v>hp_2273779;atk_4630241;hit_500000;miss_59;cirt_0;cirtSub_-3500</v>
      </c>
    </row>
    <row r="355" spans="1:20" x14ac:dyDescent="0.15">
      <c r="A355" s="16">
        <v>360353</v>
      </c>
      <c r="B355" s="16" t="s">
        <v>229</v>
      </c>
      <c r="C355" s="16">
        <v>1</v>
      </c>
      <c r="D355" s="16">
        <v>2</v>
      </c>
      <c r="E355" s="20">
        <v>118</v>
      </c>
      <c r="F355" s="19" t="s">
        <v>3967</v>
      </c>
      <c r="G355" t="e">
        <f t="shared" si="13"/>
        <v>#N/A</v>
      </c>
      <c r="H355">
        <f t="shared" si="12"/>
        <v>0.56000000000000005</v>
      </c>
      <c r="I355">
        <v>2273779</v>
      </c>
      <c r="J355" t="s">
        <v>3968</v>
      </c>
      <c r="K355">
        <v>8268289</v>
      </c>
      <c r="L355" t="s">
        <v>3969</v>
      </c>
      <c r="M355">
        <v>500000</v>
      </c>
      <c r="N355" t="s">
        <v>3970</v>
      </c>
      <c r="O355">
        <v>59</v>
      </c>
      <c r="P355" t="s">
        <v>3971</v>
      </c>
      <c r="Q355">
        <v>0</v>
      </c>
      <c r="R355" t="s">
        <v>3972</v>
      </c>
      <c r="S355">
        <v>-3500</v>
      </c>
      <c r="T355" s="7" t="str">
        <f t="shared" si="14"/>
        <v>hp_2273779;atk_4630241;hit_500000;miss_59;cirt_0;cirtSub_-3500</v>
      </c>
    </row>
    <row r="356" spans="1:20" x14ac:dyDescent="0.15">
      <c r="A356" s="16">
        <v>360354</v>
      </c>
      <c r="B356" s="16" t="s">
        <v>229</v>
      </c>
      <c r="C356" s="16">
        <v>1</v>
      </c>
      <c r="D356" s="16">
        <v>2</v>
      </c>
      <c r="E356" s="20">
        <v>119</v>
      </c>
      <c r="F356" s="19" t="s">
        <v>3967</v>
      </c>
      <c r="G356" t="e">
        <f t="shared" si="13"/>
        <v>#N/A</v>
      </c>
      <c r="H356">
        <f t="shared" si="12"/>
        <v>0.56000000000000005</v>
      </c>
      <c r="I356">
        <v>2314484</v>
      </c>
      <c r="J356" t="s">
        <v>3968</v>
      </c>
      <c r="K356">
        <v>8416306</v>
      </c>
      <c r="L356" t="s">
        <v>3969</v>
      </c>
      <c r="M356">
        <v>500000</v>
      </c>
      <c r="N356" t="s">
        <v>3970</v>
      </c>
      <c r="O356">
        <v>59</v>
      </c>
      <c r="P356" t="s">
        <v>3971</v>
      </c>
      <c r="Q356">
        <v>0</v>
      </c>
      <c r="R356" t="s">
        <v>3972</v>
      </c>
      <c r="S356">
        <v>-3500</v>
      </c>
      <c r="T356" s="7" t="str">
        <f t="shared" si="14"/>
        <v>hp_2314484;atk_4713131;hit_500000;miss_59;cirt_0;cirtSub_-3500</v>
      </c>
    </row>
    <row r="357" spans="1:20" x14ac:dyDescent="0.15">
      <c r="A357" s="16">
        <v>360355</v>
      </c>
      <c r="B357" s="16" t="s">
        <v>229</v>
      </c>
      <c r="C357" s="16">
        <v>1</v>
      </c>
      <c r="D357" s="16">
        <v>2</v>
      </c>
      <c r="E357" s="20">
        <v>119</v>
      </c>
      <c r="F357" s="19" t="s">
        <v>3967</v>
      </c>
      <c r="G357" t="e">
        <f t="shared" si="13"/>
        <v>#N/A</v>
      </c>
      <c r="H357">
        <f t="shared" si="12"/>
        <v>0.56000000000000005</v>
      </c>
      <c r="I357">
        <v>2314484</v>
      </c>
      <c r="J357" t="s">
        <v>3968</v>
      </c>
      <c r="K357">
        <v>8416306</v>
      </c>
      <c r="L357" t="s">
        <v>3969</v>
      </c>
      <c r="M357">
        <v>500000</v>
      </c>
      <c r="N357" t="s">
        <v>3970</v>
      </c>
      <c r="O357">
        <v>59</v>
      </c>
      <c r="P357" t="s">
        <v>3971</v>
      </c>
      <c r="Q357">
        <v>0</v>
      </c>
      <c r="R357" t="s">
        <v>3972</v>
      </c>
      <c r="S357">
        <v>-3500</v>
      </c>
      <c r="T357" s="7" t="str">
        <f t="shared" si="14"/>
        <v>hp_2314484;atk_4713131;hit_500000;miss_59;cirt_0;cirtSub_-3500</v>
      </c>
    </row>
    <row r="358" spans="1:20" x14ac:dyDescent="0.15">
      <c r="A358" s="16">
        <v>360356</v>
      </c>
      <c r="B358" s="16" t="s">
        <v>229</v>
      </c>
      <c r="C358" s="16">
        <v>1</v>
      </c>
      <c r="D358" s="16">
        <v>2</v>
      </c>
      <c r="E358" s="20">
        <v>119</v>
      </c>
      <c r="F358" s="19" t="s">
        <v>3967</v>
      </c>
      <c r="G358" t="e">
        <f t="shared" si="13"/>
        <v>#N/A</v>
      </c>
      <c r="H358">
        <f t="shared" si="12"/>
        <v>0.56000000000000005</v>
      </c>
      <c r="I358">
        <v>2314484</v>
      </c>
      <c r="J358" t="s">
        <v>3968</v>
      </c>
      <c r="K358">
        <v>8416306</v>
      </c>
      <c r="L358" t="s">
        <v>3969</v>
      </c>
      <c r="M358">
        <v>500000</v>
      </c>
      <c r="N358" t="s">
        <v>3970</v>
      </c>
      <c r="O358">
        <v>59</v>
      </c>
      <c r="P358" t="s">
        <v>3971</v>
      </c>
      <c r="Q358">
        <v>0</v>
      </c>
      <c r="R358" t="s">
        <v>3972</v>
      </c>
      <c r="S358">
        <v>-3500</v>
      </c>
      <c r="T358" s="7" t="str">
        <f t="shared" si="14"/>
        <v>hp_2314484;atk_4713131;hit_500000;miss_59;cirt_0;cirtSub_-3500</v>
      </c>
    </row>
    <row r="359" spans="1:20" x14ac:dyDescent="0.15">
      <c r="A359" s="16">
        <v>360357</v>
      </c>
      <c r="B359" s="16" t="s">
        <v>229</v>
      </c>
      <c r="C359" s="16">
        <v>1</v>
      </c>
      <c r="D359" s="16">
        <v>2</v>
      </c>
      <c r="E359" s="20">
        <v>120</v>
      </c>
      <c r="F359" s="19" t="s">
        <v>3967</v>
      </c>
      <c r="G359">
        <f t="shared" si="13"/>
        <v>600000</v>
      </c>
      <c r="H359">
        <f t="shared" si="12"/>
        <v>0.56000000000000005</v>
      </c>
      <c r="I359">
        <v>2355189</v>
      </c>
      <c r="J359" t="s">
        <v>3968</v>
      </c>
      <c r="K359">
        <v>8564322</v>
      </c>
      <c r="L359" t="s">
        <v>3969</v>
      </c>
      <c r="M359">
        <v>500000</v>
      </c>
      <c r="N359" t="s">
        <v>3970</v>
      </c>
      <c r="O359">
        <v>60</v>
      </c>
      <c r="P359" t="s">
        <v>3971</v>
      </c>
      <c r="Q359">
        <v>0</v>
      </c>
      <c r="R359" t="s">
        <v>3972</v>
      </c>
      <c r="S359">
        <v>-3500</v>
      </c>
      <c r="T359" s="7" t="str">
        <f t="shared" si="14"/>
        <v>hp_2355189;atk_4796020;hit_500000;miss_60;cirt_0;cirtSub_-3500</v>
      </c>
    </row>
    <row r="360" spans="1:20" x14ac:dyDescent="0.15">
      <c r="A360" s="16">
        <v>360358</v>
      </c>
      <c r="B360" s="16" t="s">
        <v>229</v>
      </c>
      <c r="C360" s="16">
        <v>1</v>
      </c>
      <c r="D360" s="16">
        <v>2</v>
      </c>
      <c r="E360" s="20">
        <v>120</v>
      </c>
      <c r="F360" s="19" t="s">
        <v>3967</v>
      </c>
      <c r="G360">
        <f t="shared" si="13"/>
        <v>600000</v>
      </c>
      <c r="H360">
        <f t="shared" si="12"/>
        <v>0.56000000000000005</v>
      </c>
      <c r="I360">
        <v>2355189</v>
      </c>
      <c r="J360" t="s">
        <v>3968</v>
      </c>
      <c r="K360">
        <v>8564322</v>
      </c>
      <c r="L360" t="s">
        <v>3969</v>
      </c>
      <c r="M360">
        <v>500000</v>
      </c>
      <c r="N360" t="s">
        <v>3970</v>
      </c>
      <c r="O360">
        <v>60</v>
      </c>
      <c r="P360" t="s">
        <v>3971</v>
      </c>
      <c r="Q360">
        <v>0</v>
      </c>
      <c r="R360" t="s">
        <v>3972</v>
      </c>
      <c r="S360">
        <v>-3500</v>
      </c>
      <c r="T360" s="7" t="str">
        <f t="shared" si="14"/>
        <v>hp_2355189;atk_4796020;hit_500000;miss_60;cirt_0;cirtSub_-3500</v>
      </c>
    </row>
    <row r="361" spans="1:20" x14ac:dyDescent="0.15">
      <c r="A361" s="16">
        <v>360359</v>
      </c>
      <c r="B361" s="16" t="s">
        <v>229</v>
      </c>
      <c r="C361" s="16">
        <v>1</v>
      </c>
      <c r="D361" s="16">
        <v>2</v>
      </c>
      <c r="E361" s="20">
        <v>120</v>
      </c>
      <c r="F361" s="19" t="s">
        <v>3967</v>
      </c>
      <c r="G361">
        <f t="shared" si="13"/>
        <v>600000</v>
      </c>
      <c r="H361">
        <f t="shared" si="12"/>
        <v>0.56000000000000005</v>
      </c>
      <c r="I361">
        <v>2355189</v>
      </c>
      <c r="J361" t="s">
        <v>3968</v>
      </c>
      <c r="K361">
        <v>8564322</v>
      </c>
      <c r="L361" t="s">
        <v>3969</v>
      </c>
      <c r="M361">
        <v>500000</v>
      </c>
      <c r="N361" t="s">
        <v>3970</v>
      </c>
      <c r="O361">
        <v>60</v>
      </c>
      <c r="P361" t="s">
        <v>3971</v>
      </c>
      <c r="Q361">
        <v>0</v>
      </c>
      <c r="R361" t="s">
        <v>3972</v>
      </c>
      <c r="S361">
        <v>-3500</v>
      </c>
      <c r="T361" s="7" t="str">
        <f t="shared" si="14"/>
        <v>hp_2355189;atk_4796020;hit_500000;miss_60;cirt_0;cirtSub_-3500</v>
      </c>
    </row>
    <row r="362" spans="1:20" x14ac:dyDescent="0.15">
      <c r="A362" s="16">
        <v>360360</v>
      </c>
      <c r="B362" s="16" t="s">
        <v>229</v>
      </c>
      <c r="C362" s="16">
        <v>1</v>
      </c>
      <c r="D362" s="16">
        <v>2</v>
      </c>
      <c r="E362" s="20">
        <v>121</v>
      </c>
      <c r="F362" s="19" t="s">
        <v>3967</v>
      </c>
      <c r="G362" t="e">
        <f t="shared" si="13"/>
        <v>#N/A</v>
      </c>
      <c r="H362">
        <f t="shared" si="12"/>
        <v>0.58000000000000007</v>
      </c>
      <c r="I362">
        <v>2424225</v>
      </c>
      <c r="J362" t="s">
        <v>3968</v>
      </c>
      <c r="K362">
        <v>8815363</v>
      </c>
      <c r="L362" t="s">
        <v>3969</v>
      </c>
      <c r="M362">
        <v>500000</v>
      </c>
      <c r="N362" t="s">
        <v>3970</v>
      </c>
      <c r="O362">
        <v>60</v>
      </c>
      <c r="P362" t="s">
        <v>3971</v>
      </c>
      <c r="Q362">
        <v>0</v>
      </c>
      <c r="R362" t="s">
        <v>3972</v>
      </c>
      <c r="S362">
        <v>-3500</v>
      </c>
      <c r="T362" s="7" t="str">
        <f t="shared" si="14"/>
        <v>hp_2424225;atk_5112910;hit_500000;miss_60;cirt_0;cirtSub_-3500</v>
      </c>
    </row>
    <row r="363" spans="1:20" x14ac:dyDescent="0.15">
      <c r="A363" s="16">
        <v>360361</v>
      </c>
      <c r="B363" s="16" t="s">
        <v>229</v>
      </c>
      <c r="C363" s="16">
        <v>1</v>
      </c>
      <c r="D363" s="16">
        <v>2</v>
      </c>
      <c r="E363" s="20">
        <v>121</v>
      </c>
      <c r="F363" s="19" t="s">
        <v>3967</v>
      </c>
      <c r="G363" t="e">
        <f t="shared" si="13"/>
        <v>#N/A</v>
      </c>
      <c r="H363">
        <f t="shared" si="12"/>
        <v>0.58000000000000007</v>
      </c>
      <c r="I363">
        <v>2424225</v>
      </c>
      <c r="J363" t="s">
        <v>3968</v>
      </c>
      <c r="K363">
        <v>8815363</v>
      </c>
      <c r="L363" t="s">
        <v>3969</v>
      </c>
      <c r="M363">
        <v>500000</v>
      </c>
      <c r="N363" t="s">
        <v>3970</v>
      </c>
      <c r="O363">
        <v>60</v>
      </c>
      <c r="P363" t="s">
        <v>3971</v>
      </c>
      <c r="Q363">
        <v>0</v>
      </c>
      <c r="R363" t="s">
        <v>3972</v>
      </c>
      <c r="S363">
        <v>-3500</v>
      </c>
      <c r="T363" s="7" t="str">
        <f t="shared" si="14"/>
        <v>hp_2424225;atk_5112910;hit_500000;miss_60;cirt_0;cirtSub_-3500</v>
      </c>
    </row>
    <row r="364" spans="1:20" x14ac:dyDescent="0.15">
      <c r="A364" s="16">
        <v>360362</v>
      </c>
      <c r="B364" s="16" t="s">
        <v>229</v>
      </c>
      <c r="C364" s="16">
        <v>1</v>
      </c>
      <c r="D364" s="16">
        <v>2</v>
      </c>
      <c r="E364" s="20">
        <v>121</v>
      </c>
      <c r="F364" s="19" t="s">
        <v>3967</v>
      </c>
      <c r="G364" t="e">
        <f t="shared" si="13"/>
        <v>#N/A</v>
      </c>
      <c r="H364">
        <f t="shared" si="12"/>
        <v>0.58000000000000007</v>
      </c>
      <c r="I364">
        <v>2424225</v>
      </c>
      <c r="J364" t="s">
        <v>3968</v>
      </c>
      <c r="K364">
        <v>8815363</v>
      </c>
      <c r="L364" t="s">
        <v>3969</v>
      </c>
      <c r="M364">
        <v>500000</v>
      </c>
      <c r="N364" t="s">
        <v>3970</v>
      </c>
      <c r="O364">
        <v>60</v>
      </c>
      <c r="P364" t="s">
        <v>3971</v>
      </c>
      <c r="Q364">
        <v>0</v>
      </c>
      <c r="R364" t="s">
        <v>3972</v>
      </c>
      <c r="S364">
        <v>-3500</v>
      </c>
      <c r="T364" s="7" t="str">
        <f t="shared" si="14"/>
        <v>hp_2424225;atk_5112910;hit_500000;miss_60;cirt_0;cirtSub_-3500</v>
      </c>
    </row>
    <row r="365" spans="1:20" x14ac:dyDescent="0.15">
      <c r="A365" s="16">
        <v>360363</v>
      </c>
      <c r="B365" s="16" t="s">
        <v>229</v>
      </c>
      <c r="C365" s="16">
        <v>1</v>
      </c>
      <c r="D365" s="16">
        <v>2</v>
      </c>
      <c r="E365" s="20">
        <v>122</v>
      </c>
      <c r="F365" s="19" t="s">
        <v>3967</v>
      </c>
      <c r="G365" t="e">
        <f t="shared" si="13"/>
        <v>#N/A</v>
      </c>
      <c r="H365">
        <f t="shared" si="12"/>
        <v>0.58000000000000007</v>
      </c>
      <c r="I365">
        <v>2493261</v>
      </c>
      <c r="J365" t="s">
        <v>3968</v>
      </c>
      <c r="K365">
        <v>9066403</v>
      </c>
      <c r="L365" t="s">
        <v>3969</v>
      </c>
      <c r="M365">
        <v>500000</v>
      </c>
      <c r="N365" t="s">
        <v>3970</v>
      </c>
      <c r="O365">
        <v>61</v>
      </c>
      <c r="P365" t="s">
        <v>3971</v>
      </c>
      <c r="Q365">
        <v>0</v>
      </c>
      <c r="R365" t="s">
        <v>3972</v>
      </c>
      <c r="S365">
        <v>-3500</v>
      </c>
      <c r="T365" s="7" t="str">
        <f t="shared" si="14"/>
        <v>hp_2493261;atk_5258513;hit_500000;miss_61;cirt_0;cirtSub_-3500</v>
      </c>
    </row>
    <row r="366" spans="1:20" x14ac:dyDescent="0.15">
      <c r="A366" s="16">
        <v>360364</v>
      </c>
      <c r="B366" s="16" t="s">
        <v>229</v>
      </c>
      <c r="C366" s="16">
        <v>1</v>
      </c>
      <c r="D366" s="16">
        <v>2</v>
      </c>
      <c r="E366" s="20">
        <v>122</v>
      </c>
      <c r="F366" s="19" t="s">
        <v>3967</v>
      </c>
      <c r="G366" t="e">
        <f t="shared" si="13"/>
        <v>#N/A</v>
      </c>
      <c r="H366">
        <f t="shared" si="12"/>
        <v>0.58000000000000007</v>
      </c>
      <c r="I366">
        <v>2493261</v>
      </c>
      <c r="J366" t="s">
        <v>3968</v>
      </c>
      <c r="K366">
        <v>9066403</v>
      </c>
      <c r="L366" t="s">
        <v>3969</v>
      </c>
      <c r="M366">
        <v>500000</v>
      </c>
      <c r="N366" t="s">
        <v>3970</v>
      </c>
      <c r="O366">
        <v>61</v>
      </c>
      <c r="P366" t="s">
        <v>3971</v>
      </c>
      <c r="Q366">
        <v>0</v>
      </c>
      <c r="R366" t="s">
        <v>3972</v>
      </c>
      <c r="S366">
        <v>-3500</v>
      </c>
      <c r="T366" s="7" t="str">
        <f t="shared" si="14"/>
        <v>hp_2493261;atk_5258513;hit_500000;miss_61;cirt_0;cirtSub_-3500</v>
      </c>
    </row>
    <row r="367" spans="1:20" x14ac:dyDescent="0.15">
      <c r="A367" s="16">
        <v>360365</v>
      </c>
      <c r="B367" s="16" t="s">
        <v>229</v>
      </c>
      <c r="C367" s="16">
        <v>1</v>
      </c>
      <c r="D367" s="16">
        <v>2</v>
      </c>
      <c r="E367" s="20">
        <v>122</v>
      </c>
      <c r="F367" s="19" t="s">
        <v>3967</v>
      </c>
      <c r="G367" t="e">
        <f t="shared" si="13"/>
        <v>#N/A</v>
      </c>
      <c r="H367">
        <f t="shared" si="12"/>
        <v>0.58000000000000007</v>
      </c>
      <c r="I367">
        <v>2493261</v>
      </c>
      <c r="J367" t="s">
        <v>3968</v>
      </c>
      <c r="K367">
        <v>9066403</v>
      </c>
      <c r="L367" t="s">
        <v>3969</v>
      </c>
      <c r="M367">
        <v>500000</v>
      </c>
      <c r="N367" t="s">
        <v>3970</v>
      </c>
      <c r="O367">
        <v>61</v>
      </c>
      <c r="P367" t="s">
        <v>3971</v>
      </c>
      <c r="Q367">
        <v>0</v>
      </c>
      <c r="R367" t="s">
        <v>3972</v>
      </c>
      <c r="S367">
        <v>-3500</v>
      </c>
      <c r="T367" s="7" t="str">
        <f t="shared" si="14"/>
        <v>hp_2493261;atk_5258513;hit_500000;miss_61;cirt_0;cirtSub_-3500</v>
      </c>
    </row>
    <row r="368" spans="1:20" x14ac:dyDescent="0.15">
      <c r="A368" s="16">
        <v>360366</v>
      </c>
      <c r="B368" s="16" t="s">
        <v>229</v>
      </c>
      <c r="C368" s="16">
        <v>1</v>
      </c>
      <c r="D368" s="16">
        <v>2</v>
      </c>
      <c r="E368" s="20">
        <v>123</v>
      </c>
      <c r="F368" s="19" t="s">
        <v>3967</v>
      </c>
      <c r="G368">
        <f t="shared" si="13"/>
        <v>610000</v>
      </c>
      <c r="H368">
        <f t="shared" si="12"/>
        <v>0.58000000000000007</v>
      </c>
      <c r="I368">
        <v>2562297</v>
      </c>
      <c r="J368" t="s">
        <v>3968</v>
      </c>
      <c r="K368">
        <v>9317444</v>
      </c>
      <c r="L368" t="s">
        <v>3969</v>
      </c>
      <c r="M368">
        <v>500000</v>
      </c>
      <c r="N368" t="s">
        <v>3970</v>
      </c>
      <c r="O368">
        <v>61</v>
      </c>
      <c r="P368" t="s">
        <v>3971</v>
      </c>
      <c r="Q368">
        <v>0</v>
      </c>
      <c r="R368" t="s">
        <v>3972</v>
      </c>
      <c r="S368">
        <v>-3500</v>
      </c>
      <c r="T368" s="7" t="str">
        <f t="shared" si="14"/>
        <v>hp_2562297;atk_5404117;hit_500000;miss_61;cirt_0;cirtSub_-3500</v>
      </c>
    </row>
    <row r="369" spans="1:20" x14ac:dyDescent="0.15">
      <c r="A369" s="16">
        <v>360367</v>
      </c>
      <c r="B369" s="16" t="s">
        <v>229</v>
      </c>
      <c r="C369" s="16">
        <v>1</v>
      </c>
      <c r="D369" s="16">
        <v>2</v>
      </c>
      <c r="E369" s="20">
        <v>123</v>
      </c>
      <c r="F369" s="19" t="s">
        <v>3967</v>
      </c>
      <c r="G369">
        <f t="shared" si="13"/>
        <v>610000</v>
      </c>
      <c r="H369">
        <f t="shared" si="12"/>
        <v>0.58000000000000007</v>
      </c>
      <c r="I369">
        <v>2562297</v>
      </c>
      <c r="J369" t="s">
        <v>3968</v>
      </c>
      <c r="K369">
        <v>9317444</v>
      </c>
      <c r="L369" t="s">
        <v>3969</v>
      </c>
      <c r="M369">
        <v>500000</v>
      </c>
      <c r="N369" t="s">
        <v>3970</v>
      </c>
      <c r="O369">
        <v>61</v>
      </c>
      <c r="P369" t="s">
        <v>3971</v>
      </c>
      <c r="Q369">
        <v>0</v>
      </c>
      <c r="R369" t="s">
        <v>3972</v>
      </c>
      <c r="S369">
        <v>-3500</v>
      </c>
      <c r="T369" s="7" t="str">
        <f t="shared" si="14"/>
        <v>hp_2562297;atk_5404117;hit_500000;miss_61;cirt_0;cirtSub_-3500</v>
      </c>
    </row>
    <row r="370" spans="1:20" x14ac:dyDescent="0.15">
      <c r="A370" s="16">
        <v>360368</v>
      </c>
      <c r="B370" s="16" t="s">
        <v>229</v>
      </c>
      <c r="C370" s="16">
        <v>1</v>
      </c>
      <c r="D370" s="16">
        <v>2</v>
      </c>
      <c r="E370" s="20">
        <v>123</v>
      </c>
      <c r="F370" s="19" t="s">
        <v>3967</v>
      </c>
      <c r="G370">
        <f t="shared" si="13"/>
        <v>610000</v>
      </c>
      <c r="H370">
        <f t="shared" si="12"/>
        <v>0.58000000000000007</v>
      </c>
      <c r="I370">
        <v>2562297</v>
      </c>
      <c r="J370" t="s">
        <v>3968</v>
      </c>
      <c r="K370">
        <v>9317444</v>
      </c>
      <c r="L370" t="s">
        <v>3969</v>
      </c>
      <c r="M370">
        <v>500000</v>
      </c>
      <c r="N370" t="s">
        <v>3970</v>
      </c>
      <c r="O370">
        <v>61</v>
      </c>
      <c r="P370" t="s">
        <v>3971</v>
      </c>
      <c r="Q370">
        <v>0</v>
      </c>
      <c r="R370" t="s">
        <v>3972</v>
      </c>
      <c r="S370">
        <v>-3500</v>
      </c>
      <c r="T370" s="7" t="str">
        <f t="shared" si="14"/>
        <v>hp_2562297;atk_5404117;hit_500000;miss_61;cirt_0;cirtSub_-3500</v>
      </c>
    </row>
    <row r="371" spans="1:20" x14ac:dyDescent="0.15">
      <c r="A371" s="16">
        <v>360369</v>
      </c>
      <c r="B371" s="16" t="s">
        <v>229</v>
      </c>
      <c r="C371" s="16">
        <v>1</v>
      </c>
      <c r="D371" s="16">
        <v>2</v>
      </c>
      <c r="E371" s="20">
        <v>124</v>
      </c>
      <c r="F371" s="19" t="s">
        <v>3967</v>
      </c>
      <c r="G371" t="e">
        <f t="shared" si="13"/>
        <v>#N/A</v>
      </c>
      <c r="H371">
        <f t="shared" si="12"/>
        <v>0.58000000000000007</v>
      </c>
      <c r="I371">
        <v>2631333</v>
      </c>
      <c r="J371" t="s">
        <v>3968</v>
      </c>
      <c r="K371">
        <v>9568484</v>
      </c>
      <c r="L371" t="s">
        <v>3969</v>
      </c>
      <c r="M371">
        <v>500000</v>
      </c>
      <c r="N371" t="s">
        <v>3970</v>
      </c>
      <c r="O371">
        <v>62</v>
      </c>
      <c r="P371" t="s">
        <v>3971</v>
      </c>
      <c r="Q371">
        <v>0</v>
      </c>
      <c r="R371" t="s">
        <v>3972</v>
      </c>
      <c r="S371">
        <v>-3500</v>
      </c>
      <c r="T371" s="7" t="str">
        <f t="shared" si="14"/>
        <v>hp_2631333;atk_5549720;hit_500000;miss_62;cirt_0;cirtSub_-3500</v>
      </c>
    </row>
    <row r="372" spans="1:20" x14ac:dyDescent="0.15">
      <c r="A372" s="16">
        <v>360370</v>
      </c>
      <c r="B372" s="16" t="s">
        <v>229</v>
      </c>
      <c r="C372" s="16">
        <v>1</v>
      </c>
      <c r="D372" s="16">
        <v>2</v>
      </c>
      <c r="E372" s="20">
        <v>124</v>
      </c>
      <c r="F372" s="19" t="s">
        <v>3967</v>
      </c>
      <c r="G372" t="e">
        <f t="shared" si="13"/>
        <v>#N/A</v>
      </c>
      <c r="H372">
        <f t="shared" si="12"/>
        <v>0.58000000000000007</v>
      </c>
      <c r="I372">
        <v>2631333</v>
      </c>
      <c r="J372" t="s">
        <v>3968</v>
      </c>
      <c r="K372">
        <v>9568484</v>
      </c>
      <c r="L372" t="s">
        <v>3969</v>
      </c>
      <c r="M372">
        <v>500000</v>
      </c>
      <c r="N372" t="s">
        <v>3970</v>
      </c>
      <c r="O372">
        <v>62</v>
      </c>
      <c r="P372" t="s">
        <v>3971</v>
      </c>
      <c r="Q372">
        <v>0</v>
      </c>
      <c r="R372" t="s">
        <v>3972</v>
      </c>
      <c r="S372">
        <v>-3500</v>
      </c>
      <c r="T372" s="7" t="str">
        <f t="shared" si="14"/>
        <v>hp_2631333;atk_5549720;hit_500000;miss_62;cirt_0;cirtSub_-3500</v>
      </c>
    </row>
    <row r="373" spans="1:20" x14ac:dyDescent="0.15">
      <c r="A373" s="16">
        <v>360371</v>
      </c>
      <c r="B373" s="16" t="s">
        <v>229</v>
      </c>
      <c r="C373" s="16">
        <v>1</v>
      </c>
      <c r="D373" s="16">
        <v>2</v>
      </c>
      <c r="E373" s="20">
        <v>124</v>
      </c>
      <c r="F373" s="19" t="s">
        <v>3967</v>
      </c>
      <c r="G373" t="e">
        <f t="shared" si="13"/>
        <v>#N/A</v>
      </c>
      <c r="H373">
        <f t="shared" si="12"/>
        <v>0.58000000000000007</v>
      </c>
      <c r="I373">
        <v>2631333</v>
      </c>
      <c r="J373" t="s">
        <v>3968</v>
      </c>
      <c r="K373">
        <v>9568484</v>
      </c>
      <c r="L373" t="s">
        <v>3969</v>
      </c>
      <c r="M373">
        <v>500000</v>
      </c>
      <c r="N373" t="s">
        <v>3970</v>
      </c>
      <c r="O373">
        <v>62</v>
      </c>
      <c r="P373" t="s">
        <v>3971</v>
      </c>
      <c r="Q373">
        <v>0</v>
      </c>
      <c r="R373" t="s">
        <v>3972</v>
      </c>
      <c r="S373">
        <v>-3500</v>
      </c>
      <c r="T373" s="7" t="str">
        <f t="shared" si="14"/>
        <v>hp_2631333;atk_5549720;hit_500000;miss_62;cirt_0;cirtSub_-3500</v>
      </c>
    </row>
    <row r="374" spans="1:20" x14ac:dyDescent="0.15">
      <c r="A374" s="16">
        <v>360372</v>
      </c>
      <c r="B374" s="16" t="s">
        <v>229</v>
      </c>
      <c r="C374" s="16">
        <v>1</v>
      </c>
      <c r="D374" s="16">
        <v>2</v>
      </c>
      <c r="E374" s="20">
        <v>125</v>
      </c>
      <c r="F374" s="19" t="s">
        <v>3967</v>
      </c>
      <c r="G374" t="e">
        <f t="shared" si="13"/>
        <v>#N/A</v>
      </c>
      <c r="H374">
        <f t="shared" si="12"/>
        <v>0.58000000000000007</v>
      </c>
      <c r="I374">
        <v>2700369</v>
      </c>
      <c r="J374" t="s">
        <v>3968</v>
      </c>
      <c r="K374">
        <v>9819525</v>
      </c>
      <c r="L374" t="s">
        <v>3969</v>
      </c>
      <c r="M374">
        <v>500000</v>
      </c>
      <c r="N374" t="s">
        <v>3970</v>
      </c>
      <c r="O374">
        <v>62</v>
      </c>
      <c r="P374" t="s">
        <v>3971</v>
      </c>
      <c r="Q374">
        <v>0</v>
      </c>
      <c r="R374" t="s">
        <v>3972</v>
      </c>
      <c r="S374">
        <v>-3500</v>
      </c>
      <c r="T374" s="7" t="str">
        <f t="shared" si="14"/>
        <v>hp_2700369;atk_5695324;hit_500000;miss_62;cirt_0;cirtSub_-3500</v>
      </c>
    </row>
    <row r="375" spans="1:20" x14ac:dyDescent="0.15">
      <c r="A375" s="16">
        <v>360373</v>
      </c>
      <c r="B375" s="16" t="s">
        <v>229</v>
      </c>
      <c r="C375" s="16">
        <v>1</v>
      </c>
      <c r="D375" s="16">
        <v>2</v>
      </c>
      <c r="E375" s="20">
        <v>125</v>
      </c>
      <c r="F375" s="19" t="s">
        <v>3967</v>
      </c>
      <c r="G375" t="e">
        <f t="shared" si="13"/>
        <v>#N/A</v>
      </c>
      <c r="H375">
        <f t="shared" ref="H375:H438" si="15">H285+0.02</f>
        <v>0.58000000000000007</v>
      </c>
      <c r="I375">
        <v>2700369</v>
      </c>
      <c r="J375" t="s">
        <v>3968</v>
      </c>
      <c r="K375">
        <v>9819525</v>
      </c>
      <c r="L375" t="s">
        <v>3969</v>
      </c>
      <c r="M375">
        <v>500000</v>
      </c>
      <c r="N375" t="s">
        <v>3970</v>
      </c>
      <c r="O375">
        <v>62</v>
      </c>
      <c r="P375" t="s">
        <v>3971</v>
      </c>
      <c r="Q375">
        <v>0</v>
      </c>
      <c r="R375" t="s">
        <v>3972</v>
      </c>
      <c r="S375">
        <v>-3500</v>
      </c>
      <c r="T375" s="7" t="str">
        <f t="shared" si="14"/>
        <v>hp_2700369;atk_5695324;hit_500000;miss_62;cirt_0;cirtSub_-3500</v>
      </c>
    </row>
    <row r="376" spans="1:20" x14ac:dyDescent="0.15">
      <c r="A376" s="16">
        <v>360374</v>
      </c>
      <c r="B376" s="16" t="s">
        <v>229</v>
      </c>
      <c r="C376" s="16">
        <v>1</v>
      </c>
      <c r="D376" s="16">
        <v>2</v>
      </c>
      <c r="E376" s="20">
        <v>125</v>
      </c>
      <c r="F376" s="19" t="s">
        <v>3967</v>
      </c>
      <c r="G376" t="e">
        <f t="shared" si="13"/>
        <v>#N/A</v>
      </c>
      <c r="H376">
        <f t="shared" si="15"/>
        <v>0.58000000000000007</v>
      </c>
      <c r="I376">
        <v>2700369</v>
      </c>
      <c r="J376" t="s">
        <v>3968</v>
      </c>
      <c r="K376">
        <v>9819525</v>
      </c>
      <c r="L376" t="s">
        <v>3969</v>
      </c>
      <c r="M376">
        <v>500000</v>
      </c>
      <c r="N376" t="s">
        <v>3970</v>
      </c>
      <c r="O376">
        <v>62</v>
      </c>
      <c r="P376" t="s">
        <v>3971</v>
      </c>
      <c r="Q376">
        <v>0</v>
      </c>
      <c r="R376" t="s">
        <v>3972</v>
      </c>
      <c r="S376">
        <v>-3500</v>
      </c>
      <c r="T376" s="7" t="str">
        <f t="shared" si="14"/>
        <v>hp_2700369;atk_5695324;hit_500000;miss_62;cirt_0;cirtSub_-3500</v>
      </c>
    </row>
    <row r="377" spans="1:20" x14ac:dyDescent="0.15">
      <c r="A377" s="16">
        <v>360375</v>
      </c>
      <c r="B377" s="16" t="s">
        <v>229</v>
      </c>
      <c r="C377" s="16">
        <v>1</v>
      </c>
      <c r="D377" s="16">
        <v>2</v>
      </c>
      <c r="E377" s="20">
        <v>126</v>
      </c>
      <c r="F377" s="19" t="s">
        <v>3967</v>
      </c>
      <c r="G377">
        <f t="shared" si="13"/>
        <v>625000</v>
      </c>
      <c r="H377">
        <f t="shared" si="15"/>
        <v>0.58000000000000007</v>
      </c>
      <c r="I377">
        <v>2769406</v>
      </c>
      <c r="J377" t="s">
        <v>3968</v>
      </c>
      <c r="K377">
        <v>10070566</v>
      </c>
      <c r="L377" t="s">
        <v>3969</v>
      </c>
      <c r="M377">
        <v>500000</v>
      </c>
      <c r="N377" t="s">
        <v>3970</v>
      </c>
      <c r="O377">
        <v>63</v>
      </c>
      <c r="P377" t="s">
        <v>3971</v>
      </c>
      <c r="Q377">
        <v>0</v>
      </c>
      <c r="R377" t="s">
        <v>3972</v>
      </c>
      <c r="S377">
        <v>-3500</v>
      </c>
      <c r="T377" s="7" t="str">
        <f t="shared" si="14"/>
        <v>hp_2769406;atk_5840928;hit_500000;miss_63;cirt_0;cirtSub_-3500</v>
      </c>
    </row>
    <row r="378" spans="1:20" x14ac:dyDescent="0.15">
      <c r="A378" s="16">
        <v>360376</v>
      </c>
      <c r="B378" s="16" t="s">
        <v>229</v>
      </c>
      <c r="C378" s="16">
        <v>1</v>
      </c>
      <c r="D378" s="16">
        <v>2</v>
      </c>
      <c r="E378" s="20">
        <v>126</v>
      </c>
      <c r="F378" s="19" t="s">
        <v>3967</v>
      </c>
      <c r="G378">
        <f t="shared" si="13"/>
        <v>625000</v>
      </c>
      <c r="H378">
        <f t="shared" si="15"/>
        <v>0.58000000000000007</v>
      </c>
      <c r="I378">
        <v>2769406</v>
      </c>
      <c r="J378" t="s">
        <v>3968</v>
      </c>
      <c r="K378">
        <v>10070566</v>
      </c>
      <c r="L378" t="s">
        <v>3969</v>
      </c>
      <c r="M378">
        <v>500000</v>
      </c>
      <c r="N378" t="s">
        <v>3970</v>
      </c>
      <c r="O378">
        <v>63</v>
      </c>
      <c r="P378" t="s">
        <v>3971</v>
      </c>
      <c r="Q378">
        <v>0</v>
      </c>
      <c r="R378" t="s">
        <v>3972</v>
      </c>
      <c r="S378">
        <v>-3500</v>
      </c>
      <c r="T378" s="7" t="str">
        <f t="shared" si="14"/>
        <v>hp_2769406;atk_5840928;hit_500000;miss_63;cirt_0;cirtSub_-3500</v>
      </c>
    </row>
    <row r="379" spans="1:20" x14ac:dyDescent="0.15">
      <c r="A379" s="16">
        <v>360377</v>
      </c>
      <c r="B379" s="16" t="s">
        <v>229</v>
      </c>
      <c r="C379" s="16">
        <v>1</v>
      </c>
      <c r="D379" s="16">
        <v>2</v>
      </c>
      <c r="E379" s="20">
        <v>126</v>
      </c>
      <c r="F379" s="19" t="s">
        <v>3967</v>
      </c>
      <c r="G379">
        <f t="shared" si="13"/>
        <v>625000</v>
      </c>
      <c r="H379">
        <f t="shared" si="15"/>
        <v>0.58000000000000007</v>
      </c>
      <c r="I379">
        <v>2769406</v>
      </c>
      <c r="J379" t="s">
        <v>3968</v>
      </c>
      <c r="K379">
        <v>10070566</v>
      </c>
      <c r="L379" t="s">
        <v>3969</v>
      </c>
      <c r="M379">
        <v>500000</v>
      </c>
      <c r="N379" t="s">
        <v>3970</v>
      </c>
      <c r="O379">
        <v>63</v>
      </c>
      <c r="P379" t="s">
        <v>3971</v>
      </c>
      <c r="Q379">
        <v>0</v>
      </c>
      <c r="R379" t="s">
        <v>3972</v>
      </c>
      <c r="S379">
        <v>-3500</v>
      </c>
      <c r="T379" s="7" t="str">
        <f t="shared" si="14"/>
        <v>hp_2769406;atk_5840928;hit_500000;miss_63;cirt_0;cirtSub_-3500</v>
      </c>
    </row>
    <row r="380" spans="1:20" x14ac:dyDescent="0.15">
      <c r="A380" s="16">
        <v>360378</v>
      </c>
      <c r="B380" s="16" t="s">
        <v>229</v>
      </c>
      <c r="C380" s="16">
        <v>1</v>
      </c>
      <c r="D380" s="16">
        <v>2</v>
      </c>
      <c r="E380" s="20">
        <v>127</v>
      </c>
      <c r="F380" s="19" t="s">
        <v>3967</v>
      </c>
      <c r="G380" t="e">
        <f t="shared" si="13"/>
        <v>#N/A</v>
      </c>
      <c r="H380">
        <f t="shared" si="15"/>
        <v>0.58000000000000007</v>
      </c>
      <c r="I380">
        <v>2838442</v>
      </c>
      <c r="J380" t="s">
        <v>3968</v>
      </c>
      <c r="K380">
        <v>10321606</v>
      </c>
      <c r="L380" t="s">
        <v>3969</v>
      </c>
      <c r="M380">
        <v>500000</v>
      </c>
      <c r="N380" t="s">
        <v>3970</v>
      </c>
      <c r="O380">
        <v>63</v>
      </c>
      <c r="P380" t="s">
        <v>3971</v>
      </c>
      <c r="Q380">
        <v>0</v>
      </c>
      <c r="R380" t="s">
        <v>3972</v>
      </c>
      <c r="S380">
        <v>-3500</v>
      </c>
      <c r="T380" s="7" t="str">
        <f t="shared" si="14"/>
        <v>hp_2838442;atk_5986531;hit_500000;miss_63;cirt_0;cirtSub_-3500</v>
      </c>
    </row>
    <row r="381" spans="1:20" x14ac:dyDescent="0.15">
      <c r="A381" s="16">
        <v>360379</v>
      </c>
      <c r="B381" s="16" t="s">
        <v>229</v>
      </c>
      <c r="C381" s="16">
        <v>1</v>
      </c>
      <c r="D381" s="16">
        <v>2</v>
      </c>
      <c r="E381" s="20">
        <v>127</v>
      </c>
      <c r="F381" s="19" t="s">
        <v>3967</v>
      </c>
      <c r="G381" t="e">
        <f t="shared" si="13"/>
        <v>#N/A</v>
      </c>
      <c r="H381">
        <f t="shared" si="15"/>
        <v>0.58000000000000007</v>
      </c>
      <c r="I381">
        <v>2838442</v>
      </c>
      <c r="J381" t="s">
        <v>3968</v>
      </c>
      <c r="K381">
        <v>10321606</v>
      </c>
      <c r="L381" t="s">
        <v>3969</v>
      </c>
      <c r="M381">
        <v>500000</v>
      </c>
      <c r="N381" t="s">
        <v>3970</v>
      </c>
      <c r="O381">
        <v>63</v>
      </c>
      <c r="P381" t="s">
        <v>3971</v>
      </c>
      <c r="Q381">
        <v>0</v>
      </c>
      <c r="R381" t="s">
        <v>3972</v>
      </c>
      <c r="S381">
        <v>-3500</v>
      </c>
      <c r="T381" s="7" t="str">
        <f t="shared" si="14"/>
        <v>hp_2838442;atk_5986531;hit_500000;miss_63;cirt_0;cirtSub_-3500</v>
      </c>
    </row>
    <row r="382" spans="1:20" x14ac:dyDescent="0.15">
      <c r="A382" s="16">
        <v>360380</v>
      </c>
      <c r="B382" s="16" t="s">
        <v>229</v>
      </c>
      <c r="C382" s="16">
        <v>1</v>
      </c>
      <c r="D382" s="16">
        <v>2</v>
      </c>
      <c r="E382" s="20">
        <v>127</v>
      </c>
      <c r="F382" s="19" t="s">
        <v>3967</v>
      </c>
      <c r="G382" t="e">
        <f t="shared" si="13"/>
        <v>#N/A</v>
      </c>
      <c r="H382">
        <f t="shared" si="15"/>
        <v>0.58000000000000007</v>
      </c>
      <c r="I382">
        <v>2838442</v>
      </c>
      <c r="J382" t="s">
        <v>3968</v>
      </c>
      <c r="K382">
        <v>10321606</v>
      </c>
      <c r="L382" t="s">
        <v>3969</v>
      </c>
      <c r="M382">
        <v>500000</v>
      </c>
      <c r="N382" t="s">
        <v>3970</v>
      </c>
      <c r="O382">
        <v>63</v>
      </c>
      <c r="P382" t="s">
        <v>3971</v>
      </c>
      <c r="Q382">
        <v>0</v>
      </c>
      <c r="R382" t="s">
        <v>3972</v>
      </c>
      <c r="S382">
        <v>-3500</v>
      </c>
      <c r="T382" s="7" t="str">
        <f t="shared" si="14"/>
        <v>hp_2838442;atk_5986531;hit_500000;miss_63;cirt_0;cirtSub_-3500</v>
      </c>
    </row>
    <row r="383" spans="1:20" x14ac:dyDescent="0.15">
      <c r="A383" s="16">
        <v>360381</v>
      </c>
      <c r="B383" s="16" t="s">
        <v>229</v>
      </c>
      <c r="C383" s="16">
        <v>1</v>
      </c>
      <c r="D383" s="16">
        <v>2</v>
      </c>
      <c r="E383" s="20">
        <v>128</v>
      </c>
      <c r="F383" s="19" t="s">
        <v>3967</v>
      </c>
      <c r="G383" t="e">
        <f t="shared" si="13"/>
        <v>#N/A</v>
      </c>
      <c r="H383">
        <f t="shared" si="15"/>
        <v>0.58000000000000007</v>
      </c>
      <c r="I383">
        <v>2907478</v>
      </c>
      <c r="J383" t="s">
        <v>3968</v>
      </c>
      <c r="K383">
        <v>10572647</v>
      </c>
      <c r="L383" t="s">
        <v>3969</v>
      </c>
      <c r="M383">
        <v>500000</v>
      </c>
      <c r="N383" t="s">
        <v>3970</v>
      </c>
      <c r="O383">
        <v>64</v>
      </c>
      <c r="P383" t="s">
        <v>3971</v>
      </c>
      <c r="Q383">
        <v>0</v>
      </c>
      <c r="R383" t="s">
        <v>3972</v>
      </c>
      <c r="S383">
        <v>-3500</v>
      </c>
      <c r="T383" s="7" t="str">
        <f t="shared" si="14"/>
        <v>hp_2907478;atk_6132135;hit_500000;miss_64;cirt_0;cirtSub_-3500</v>
      </c>
    </row>
    <row r="384" spans="1:20" x14ac:dyDescent="0.15">
      <c r="A384" s="16">
        <v>360382</v>
      </c>
      <c r="B384" s="16" t="s">
        <v>229</v>
      </c>
      <c r="C384" s="16">
        <v>1</v>
      </c>
      <c r="D384" s="16">
        <v>2</v>
      </c>
      <c r="E384" s="20">
        <v>128</v>
      </c>
      <c r="F384" s="19" t="s">
        <v>3967</v>
      </c>
      <c r="G384" t="e">
        <f t="shared" si="13"/>
        <v>#N/A</v>
      </c>
      <c r="H384">
        <f t="shared" si="15"/>
        <v>0.58000000000000007</v>
      </c>
      <c r="I384">
        <v>2907478</v>
      </c>
      <c r="J384" t="s">
        <v>3968</v>
      </c>
      <c r="K384">
        <v>10572647</v>
      </c>
      <c r="L384" t="s">
        <v>3969</v>
      </c>
      <c r="M384">
        <v>500000</v>
      </c>
      <c r="N384" t="s">
        <v>3970</v>
      </c>
      <c r="O384">
        <v>64</v>
      </c>
      <c r="P384" t="s">
        <v>3971</v>
      </c>
      <c r="Q384">
        <v>0</v>
      </c>
      <c r="R384" t="s">
        <v>3972</v>
      </c>
      <c r="S384">
        <v>-3500</v>
      </c>
      <c r="T384" s="7" t="str">
        <f t="shared" si="14"/>
        <v>hp_2907478;atk_6132135;hit_500000;miss_64;cirt_0;cirtSub_-3500</v>
      </c>
    </row>
    <row r="385" spans="1:20" x14ac:dyDescent="0.15">
      <c r="A385" s="16">
        <v>360383</v>
      </c>
      <c r="B385" s="16" t="s">
        <v>229</v>
      </c>
      <c r="C385" s="16">
        <v>1</v>
      </c>
      <c r="D385" s="16">
        <v>2</v>
      </c>
      <c r="E385" s="20">
        <v>128</v>
      </c>
      <c r="F385" s="19" t="s">
        <v>3967</v>
      </c>
      <c r="G385" t="e">
        <f t="shared" si="13"/>
        <v>#N/A</v>
      </c>
      <c r="H385">
        <f t="shared" si="15"/>
        <v>0.58000000000000007</v>
      </c>
      <c r="I385">
        <v>2907478</v>
      </c>
      <c r="J385" t="s">
        <v>3968</v>
      </c>
      <c r="K385">
        <v>10572647</v>
      </c>
      <c r="L385" t="s">
        <v>3969</v>
      </c>
      <c r="M385">
        <v>500000</v>
      </c>
      <c r="N385" t="s">
        <v>3970</v>
      </c>
      <c r="O385">
        <v>64</v>
      </c>
      <c r="P385" t="s">
        <v>3971</v>
      </c>
      <c r="Q385">
        <v>0</v>
      </c>
      <c r="R385" t="s">
        <v>3972</v>
      </c>
      <c r="S385">
        <v>-3500</v>
      </c>
      <c r="T385" s="7" t="str">
        <f t="shared" si="14"/>
        <v>hp_2907478;atk_6132135;hit_500000;miss_64;cirt_0;cirtSub_-3500</v>
      </c>
    </row>
    <row r="386" spans="1:20" x14ac:dyDescent="0.15">
      <c r="A386" s="16">
        <v>360384</v>
      </c>
      <c r="B386" s="16" t="s">
        <v>229</v>
      </c>
      <c r="C386" s="16">
        <v>1</v>
      </c>
      <c r="D386" s="16">
        <v>2</v>
      </c>
      <c r="E386" s="20">
        <v>129</v>
      </c>
      <c r="F386" s="19" t="s">
        <v>3967</v>
      </c>
      <c r="G386">
        <f t="shared" si="13"/>
        <v>665000</v>
      </c>
      <c r="H386">
        <f t="shared" si="15"/>
        <v>0.58000000000000007</v>
      </c>
      <c r="I386">
        <v>2976514</v>
      </c>
      <c r="J386" t="s">
        <v>3968</v>
      </c>
      <c r="K386">
        <v>10823687</v>
      </c>
      <c r="L386" t="s">
        <v>3969</v>
      </c>
      <c r="M386">
        <v>500000</v>
      </c>
      <c r="N386" t="s">
        <v>3970</v>
      </c>
      <c r="O386">
        <v>64</v>
      </c>
      <c r="P386" t="s">
        <v>3971</v>
      </c>
      <c r="Q386">
        <v>0</v>
      </c>
      <c r="R386" t="s">
        <v>3972</v>
      </c>
      <c r="S386">
        <v>-3500</v>
      </c>
      <c r="T386" s="7" t="str">
        <f t="shared" si="14"/>
        <v>hp_2976514;atk_6277738;hit_500000;miss_64;cirt_0;cirtSub_-3500</v>
      </c>
    </row>
    <row r="387" spans="1:20" x14ac:dyDescent="0.15">
      <c r="A387" s="16">
        <v>360385</v>
      </c>
      <c r="B387" s="16" t="s">
        <v>229</v>
      </c>
      <c r="C387" s="16">
        <v>1</v>
      </c>
      <c r="D387" s="16">
        <v>2</v>
      </c>
      <c r="E387" s="20">
        <v>129</v>
      </c>
      <c r="F387" s="19" t="s">
        <v>3967</v>
      </c>
      <c r="G387">
        <f t="shared" ref="G387:G450" si="16">VLOOKUP(E387,$E$724:$K$963,7,0)</f>
        <v>665000</v>
      </c>
      <c r="H387">
        <f t="shared" si="15"/>
        <v>0.58000000000000007</v>
      </c>
      <c r="I387">
        <v>2976514</v>
      </c>
      <c r="J387" t="s">
        <v>3968</v>
      </c>
      <c r="K387">
        <v>10823687</v>
      </c>
      <c r="L387" t="s">
        <v>3969</v>
      </c>
      <c r="M387">
        <v>500000</v>
      </c>
      <c r="N387" t="s">
        <v>3970</v>
      </c>
      <c r="O387">
        <v>64</v>
      </c>
      <c r="P387" t="s">
        <v>3971</v>
      </c>
      <c r="Q387">
        <v>0</v>
      </c>
      <c r="R387" t="s">
        <v>3972</v>
      </c>
      <c r="S387">
        <v>-3500</v>
      </c>
      <c r="T387" s="7" t="str">
        <f t="shared" ref="T387:T450" si="17">F387&amp;"_"&amp;I387&amp;";"&amp;J387&amp;"_"&amp;INT(K387*H387)&amp;";"&amp;L387&amp;"_"&amp;M387&amp;";"&amp;N387&amp;"_"&amp;O387&amp;";"&amp;P387&amp;"_"&amp;Q387&amp;";"&amp;R387&amp;"_"&amp;S387</f>
        <v>hp_2976514;atk_6277738;hit_500000;miss_64;cirt_0;cirtSub_-3500</v>
      </c>
    </row>
    <row r="388" spans="1:20" x14ac:dyDescent="0.15">
      <c r="A388" s="16">
        <v>360386</v>
      </c>
      <c r="B388" s="16" t="s">
        <v>229</v>
      </c>
      <c r="C388" s="16">
        <v>1</v>
      </c>
      <c r="D388" s="16">
        <v>2</v>
      </c>
      <c r="E388" s="20">
        <v>129</v>
      </c>
      <c r="F388" s="19" t="s">
        <v>3967</v>
      </c>
      <c r="G388">
        <f t="shared" si="16"/>
        <v>665000</v>
      </c>
      <c r="H388">
        <f t="shared" si="15"/>
        <v>0.58000000000000007</v>
      </c>
      <c r="I388">
        <v>2976514</v>
      </c>
      <c r="J388" t="s">
        <v>3968</v>
      </c>
      <c r="K388">
        <v>10823687</v>
      </c>
      <c r="L388" t="s">
        <v>3969</v>
      </c>
      <c r="M388">
        <v>500000</v>
      </c>
      <c r="N388" t="s">
        <v>3970</v>
      </c>
      <c r="O388">
        <v>64</v>
      </c>
      <c r="P388" t="s">
        <v>3971</v>
      </c>
      <c r="Q388">
        <v>0</v>
      </c>
      <c r="R388" t="s">
        <v>3972</v>
      </c>
      <c r="S388">
        <v>-3500</v>
      </c>
      <c r="T388" s="7" t="str">
        <f t="shared" si="17"/>
        <v>hp_2976514;atk_6277738;hit_500000;miss_64;cirt_0;cirtSub_-3500</v>
      </c>
    </row>
    <row r="389" spans="1:20" x14ac:dyDescent="0.15">
      <c r="A389" s="16">
        <v>360387</v>
      </c>
      <c r="B389" s="16" t="s">
        <v>229</v>
      </c>
      <c r="C389" s="16">
        <v>1</v>
      </c>
      <c r="D389" s="16">
        <v>2</v>
      </c>
      <c r="E389" s="20">
        <v>130</v>
      </c>
      <c r="F389" s="19" t="s">
        <v>3967</v>
      </c>
      <c r="G389" t="e">
        <f t="shared" si="16"/>
        <v>#N/A</v>
      </c>
      <c r="H389">
        <f t="shared" si="15"/>
        <v>0.58000000000000007</v>
      </c>
      <c r="I389">
        <v>3045550</v>
      </c>
      <c r="J389" t="s">
        <v>3968</v>
      </c>
      <c r="K389">
        <v>11074728</v>
      </c>
      <c r="L389" t="s">
        <v>3969</v>
      </c>
      <c r="M389">
        <v>500000</v>
      </c>
      <c r="N389" t="s">
        <v>3970</v>
      </c>
      <c r="O389">
        <v>65</v>
      </c>
      <c r="P389" t="s">
        <v>3971</v>
      </c>
      <c r="Q389">
        <v>0</v>
      </c>
      <c r="R389" t="s">
        <v>3972</v>
      </c>
      <c r="S389">
        <v>-3500</v>
      </c>
      <c r="T389" s="7" t="str">
        <f t="shared" si="17"/>
        <v>hp_3045550;atk_6423342;hit_500000;miss_65;cirt_0;cirtSub_-3500</v>
      </c>
    </row>
    <row r="390" spans="1:20" x14ac:dyDescent="0.15">
      <c r="A390" s="16">
        <v>360388</v>
      </c>
      <c r="B390" s="16" t="s">
        <v>229</v>
      </c>
      <c r="C390" s="16">
        <v>1</v>
      </c>
      <c r="D390" s="16">
        <v>2</v>
      </c>
      <c r="E390" s="20">
        <v>130</v>
      </c>
      <c r="F390" s="19" t="s">
        <v>3967</v>
      </c>
      <c r="G390" t="e">
        <f t="shared" si="16"/>
        <v>#N/A</v>
      </c>
      <c r="H390">
        <f t="shared" si="15"/>
        <v>0.58000000000000007</v>
      </c>
      <c r="I390">
        <v>3045550</v>
      </c>
      <c r="J390" t="s">
        <v>3968</v>
      </c>
      <c r="K390">
        <v>11074728</v>
      </c>
      <c r="L390" t="s">
        <v>3969</v>
      </c>
      <c r="M390">
        <v>500000</v>
      </c>
      <c r="N390" t="s">
        <v>3970</v>
      </c>
      <c r="O390">
        <v>65</v>
      </c>
      <c r="P390" t="s">
        <v>3971</v>
      </c>
      <c r="Q390">
        <v>0</v>
      </c>
      <c r="R390" t="s">
        <v>3972</v>
      </c>
      <c r="S390">
        <v>-3500</v>
      </c>
      <c r="T390" s="7" t="str">
        <f t="shared" si="17"/>
        <v>hp_3045550;atk_6423342;hit_500000;miss_65;cirt_0;cirtSub_-3500</v>
      </c>
    </row>
    <row r="391" spans="1:20" x14ac:dyDescent="0.15">
      <c r="A391" s="16">
        <v>360389</v>
      </c>
      <c r="B391" s="16" t="s">
        <v>229</v>
      </c>
      <c r="C391" s="16">
        <v>1</v>
      </c>
      <c r="D391" s="16">
        <v>2</v>
      </c>
      <c r="E391" s="20">
        <v>130</v>
      </c>
      <c r="F391" s="19" t="s">
        <v>3967</v>
      </c>
      <c r="G391" t="e">
        <f t="shared" si="16"/>
        <v>#N/A</v>
      </c>
      <c r="H391">
        <f t="shared" si="15"/>
        <v>0.58000000000000007</v>
      </c>
      <c r="I391">
        <v>3045550</v>
      </c>
      <c r="J391" t="s">
        <v>3968</v>
      </c>
      <c r="K391">
        <v>11074728</v>
      </c>
      <c r="L391" t="s">
        <v>3969</v>
      </c>
      <c r="M391">
        <v>500000</v>
      </c>
      <c r="N391" t="s">
        <v>3970</v>
      </c>
      <c r="O391">
        <v>65</v>
      </c>
      <c r="P391" t="s">
        <v>3971</v>
      </c>
      <c r="Q391">
        <v>0</v>
      </c>
      <c r="R391" t="s">
        <v>3972</v>
      </c>
      <c r="S391">
        <v>-3500</v>
      </c>
      <c r="T391" s="7" t="str">
        <f t="shared" si="17"/>
        <v>hp_3045550;atk_6423342;hit_500000;miss_65;cirt_0;cirtSub_-3500</v>
      </c>
    </row>
    <row r="392" spans="1:20" x14ac:dyDescent="0.15">
      <c r="A392" s="16">
        <v>360390</v>
      </c>
      <c r="B392" s="16" t="s">
        <v>229</v>
      </c>
      <c r="C392" s="16">
        <v>1</v>
      </c>
      <c r="D392" s="16">
        <v>2</v>
      </c>
      <c r="E392" s="20">
        <v>131</v>
      </c>
      <c r="F392" s="19" t="s">
        <v>3967</v>
      </c>
      <c r="G392" t="e">
        <f t="shared" si="16"/>
        <v>#N/A</v>
      </c>
      <c r="H392">
        <f t="shared" si="15"/>
        <v>0.58000000000000007</v>
      </c>
      <c r="I392">
        <v>3114586</v>
      </c>
      <c r="J392" t="s">
        <v>3968</v>
      </c>
      <c r="K392">
        <v>11325768</v>
      </c>
      <c r="L392" t="s">
        <v>3969</v>
      </c>
      <c r="M392">
        <v>500000</v>
      </c>
      <c r="N392" t="s">
        <v>3970</v>
      </c>
      <c r="O392">
        <v>65</v>
      </c>
      <c r="P392" t="s">
        <v>3971</v>
      </c>
      <c r="Q392">
        <v>0</v>
      </c>
      <c r="R392" t="s">
        <v>3972</v>
      </c>
      <c r="S392">
        <v>-3500</v>
      </c>
      <c r="T392" s="7" t="str">
        <f t="shared" si="17"/>
        <v>hp_3114586;atk_6568945;hit_500000;miss_65;cirt_0;cirtSub_-3500</v>
      </c>
    </row>
    <row r="393" spans="1:20" x14ac:dyDescent="0.15">
      <c r="A393" s="16">
        <v>360391</v>
      </c>
      <c r="B393" s="16" t="s">
        <v>229</v>
      </c>
      <c r="C393" s="16">
        <v>1</v>
      </c>
      <c r="D393" s="16">
        <v>2</v>
      </c>
      <c r="E393" s="20">
        <v>131</v>
      </c>
      <c r="F393" s="19" t="s">
        <v>3967</v>
      </c>
      <c r="G393" t="e">
        <f t="shared" si="16"/>
        <v>#N/A</v>
      </c>
      <c r="H393">
        <f t="shared" si="15"/>
        <v>0.58000000000000007</v>
      </c>
      <c r="I393">
        <v>3114586</v>
      </c>
      <c r="J393" t="s">
        <v>3968</v>
      </c>
      <c r="K393">
        <v>11325768</v>
      </c>
      <c r="L393" t="s">
        <v>3969</v>
      </c>
      <c r="M393">
        <v>500000</v>
      </c>
      <c r="N393" t="s">
        <v>3970</v>
      </c>
      <c r="O393">
        <v>65</v>
      </c>
      <c r="P393" t="s">
        <v>3971</v>
      </c>
      <c r="Q393">
        <v>0</v>
      </c>
      <c r="R393" t="s">
        <v>3972</v>
      </c>
      <c r="S393">
        <v>-3500</v>
      </c>
      <c r="T393" s="7" t="str">
        <f t="shared" si="17"/>
        <v>hp_3114586;atk_6568945;hit_500000;miss_65;cirt_0;cirtSub_-3500</v>
      </c>
    </row>
    <row r="394" spans="1:20" x14ac:dyDescent="0.15">
      <c r="A394" s="16">
        <v>360392</v>
      </c>
      <c r="B394" s="16" t="s">
        <v>229</v>
      </c>
      <c r="C394" s="16">
        <v>1</v>
      </c>
      <c r="D394" s="16">
        <v>2</v>
      </c>
      <c r="E394" s="20">
        <v>131</v>
      </c>
      <c r="F394" s="19" t="s">
        <v>3967</v>
      </c>
      <c r="G394" t="e">
        <f t="shared" si="16"/>
        <v>#N/A</v>
      </c>
      <c r="H394">
        <f t="shared" si="15"/>
        <v>0.58000000000000007</v>
      </c>
      <c r="I394">
        <v>3114586</v>
      </c>
      <c r="J394" t="s">
        <v>3968</v>
      </c>
      <c r="K394">
        <v>11325768</v>
      </c>
      <c r="L394" t="s">
        <v>3969</v>
      </c>
      <c r="M394">
        <v>500000</v>
      </c>
      <c r="N394" t="s">
        <v>3970</v>
      </c>
      <c r="O394">
        <v>65</v>
      </c>
      <c r="P394" t="s">
        <v>3971</v>
      </c>
      <c r="Q394">
        <v>0</v>
      </c>
      <c r="R394" t="s">
        <v>3972</v>
      </c>
      <c r="S394">
        <v>-3500</v>
      </c>
      <c r="T394" s="7" t="str">
        <f t="shared" si="17"/>
        <v>hp_3114586;atk_6568945;hit_500000;miss_65;cirt_0;cirtSub_-3500</v>
      </c>
    </row>
    <row r="395" spans="1:20" x14ac:dyDescent="0.15">
      <c r="A395" s="16">
        <v>360393</v>
      </c>
      <c r="B395" s="16" t="s">
        <v>229</v>
      </c>
      <c r="C395" s="16">
        <v>1</v>
      </c>
      <c r="D395" s="16">
        <v>2</v>
      </c>
      <c r="E395" s="20">
        <v>132</v>
      </c>
      <c r="F395" s="19" t="s">
        <v>3967</v>
      </c>
      <c r="G395">
        <f t="shared" si="16"/>
        <v>695000</v>
      </c>
      <c r="H395">
        <f t="shared" si="15"/>
        <v>0.58000000000000007</v>
      </c>
      <c r="I395">
        <v>3183622</v>
      </c>
      <c r="J395" t="s">
        <v>3968</v>
      </c>
      <c r="K395">
        <v>11576809</v>
      </c>
      <c r="L395" t="s">
        <v>3969</v>
      </c>
      <c r="M395">
        <v>500000</v>
      </c>
      <c r="N395" t="s">
        <v>3970</v>
      </c>
      <c r="O395">
        <v>66</v>
      </c>
      <c r="P395" t="s">
        <v>3971</v>
      </c>
      <c r="Q395">
        <v>0</v>
      </c>
      <c r="R395" t="s">
        <v>3972</v>
      </c>
      <c r="S395">
        <v>-3500</v>
      </c>
      <c r="T395" s="7" t="str">
        <f t="shared" si="17"/>
        <v>hp_3183622;atk_6714549;hit_500000;miss_66;cirt_0;cirtSub_-3500</v>
      </c>
    </row>
    <row r="396" spans="1:20" x14ac:dyDescent="0.15">
      <c r="A396" s="16">
        <v>360394</v>
      </c>
      <c r="B396" s="16" t="s">
        <v>229</v>
      </c>
      <c r="C396" s="16">
        <v>1</v>
      </c>
      <c r="D396" s="16">
        <v>2</v>
      </c>
      <c r="E396" s="20">
        <v>132</v>
      </c>
      <c r="F396" s="19" t="s">
        <v>3967</v>
      </c>
      <c r="G396">
        <f t="shared" si="16"/>
        <v>695000</v>
      </c>
      <c r="H396">
        <f t="shared" si="15"/>
        <v>0.58000000000000007</v>
      </c>
      <c r="I396">
        <v>3183622</v>
      </c>
      <c r="J396" t="s">
        <v>3968</v>
      </c>
      <c r="K396">
        <v>11576809</v>
      </c>
      <c r="L396" t="s">
        <v>3969</v>
      </c>
      <c r="M396">
        <v>500000</v>
      </c>
      <c r="N396" t="s">
        <v>3970</v>
      </c>
      <c r="O396">
        <v>66</v>
      </c>
      <c r="P396" t="s">
        <v>3971</v>
      </c>
      <c r="Q396">
        <v>0</v>
      </c>
      <c r="R396" t="s">
        <v>3972</v>
      </c>
      <c r="S396">
        <v>-3500</v>
      </c>
      <c r="T396" s="7" t="str">
        <f t="shared" si="17"/>
        <v>hp_3183622;atk_6714549;hit_500000;miss_66;cirt_0;cirtSub_-3500</v>
      </c>
    </row>
    <row r="397" spans="1:20" x14ac:dyDescent="0.15">
      <c r="A397" s="16">
        <v>360395</v>
      </c>
      <c r="B397" s="16" t="s">
        <v>229</v>
      </c>
      <c r="C397" s="16">
        <v>1</v>
      </c>
      <c r="D397" s="16">
        <v>2</v>
      </c>
      <c r="E397" s="20">
        <v>132</v>
      </c>
      <c r="F397" s="19" t="s">
        <v>3967</v>
      </c>
      <c r="G397">
        <f t="shared" si="16"/>
        <v>695000</v>
      </c>
      <c r="H397">
        <f t="shared" si="15"/>
        <v>0.58000000000000007</v>
      </c>
      <c r="I397">
        <v>3183622</v>
      </c>
      <c r="J397" t="s">
        <v>3968</v>
      </c>
      <c r="K397">
        <v>11576809</v>
      </c>
      <c r="L397" t="s">
        <v>3969</v>
      </c>
      <c r="M397">
        <v>500000</v>
      </c>
      <c r="N397" t="s">
        <v>3970</v>
      </c>
      <c r="O397">
        <v>66</v>
      </c>
      <c r="P397" t="s">
        <v>3971</v>
      </c>
      <c r="Q397">
        <v>0</v>
      </c>
      <c r="R397" t="s">
        <v>3972</v>
      </c>
      <c r="S397">
        <v>-3500</v>
      </c>
      <c r="T397" s="7" t="str">
        <f t="shared" si="17"/>
        <v>hp_3183622;atk_6714549;hit_500000;miss_66;cirt_0;cirtSub_-3500</v>
      </c>
    </row>
    <row r="398" spans="1:20" x14ac:dyDescent="0.15">
      <c r="A398" s="16">
        <v>360396</v>
      </c>
      <c r="B398" s="16" t="s">
        <v>229</v>
      </c>
      <c r="C398" s="16">
        <v>1</v>
      </c>
      <c r="D398" s="16">
        <v>2</v>
      </c>
      <c r="E398" s="20">
        <v>133</v>
      </c>
      <c r="F398" s="19" t="s">
        <v>3967</v>
      </c>
      <c r="G398" t="e">
        <f t="shared" si="16"/>
        <v>#N/A</v>
      </c>
      <c r="H398">
        <f t="shared" si="15"/>
        <v>0.58000000000000007</v>
      </c>
      <c r="I398">
        <v>3252659</v>
      </c>
      <c r="J398" t="s">
        <v>3968</v>
      </c>
      <c r="K398">
        <v>11827849</v>
      </c>
      <c r="L398" t="s">
        <v>3969</v>
      </c>
      <c r="M398">
        <v>500000</v>
      </c>
      <c r="N398" t="s">
        <v>3970</v>
      </c>
      <c r="O398">
        <v>66</v>
      </c>
      <c r="P398" t="s">
        <v>3971</v>
      </c>
      <c r="Q398">
        <v>0</v>
      </c>
      <c r="R398" t="s">
        <v>3972</v>
      </c>
      <c r="S398">
        <v>-3500</v>
      </c>
      <c r="T398" s="7" t="str">
        <f t="shared" si="17"/>
        <v>hp_3252659;atk_6860152;hit_500000;miss_66;cirt_0;cirtSub_-3500</v>
      </c>
    </row>
    <row r="399" spans="1:20" x14ac:dyDescent="0.15">
      <c r="A399" s="16">
        <v>360397</v>
      </c>
      <c r="B399" s="16" t="s">
        <v>229</v>
      </c>
      <c r="C399" s="16">
        <v>1</v>
      </c>
      <c r="D399" s="16">
        <v>2</v>
      </c>
      <c r="E399" s="20">
        <v>133</v>
      </c>
      <c r="F399" s="19" t="s">
        <v>3967</v>
      </c>
      <c r="G399" t="e">
        <f t="shared" si="16"/>
        <v>#N/A</v>
      </c>
      <c r="H399">
        <f t="shared" si="15"/>
        <v>0.58000000000000007</v>
      </c>
      <c r="I399">
        <v>3252659</v>
      </c>
      <c r="J399" t="s">
        <v>3968</v>
      </c>
      <c r="K399">
        <v>11827849</v>
      </c>
      <c r="L399" t="s">
        <v>3969</v>
      </c>
      <c r="M399">
        <v>500000</v>
      </c>
      <c r="N399" t="s">
        <v>3970</v>
      </c>
      <c r="O399">
        <v>66</v>
      </c>
      <c r="P399" t="s">
        <v>3971</v>
      </c>
      <c r="Q399">
        <v>0</v>
      </c>
      <c r="R399" t="s">
        <v>3972</v>
      </c>
      <c r="S399">
        <v>-3500</v>
      </c>
      <c r="T399" s="7" t="str">
        <f t="shared" si="17"/>
        <v>hp_3252659;atk_6860152;hit_500000;miss_66;cirt_0;cirtSub_-3500</v>
      </c>
    </row>
    <row r="400" spans="1:20" x14ac:dyDescent="0.15">
      <c r="A400" s="16">
        <v>360398</v>
      </c>
      <c r="B400" s="16" t="s">
        <v>229</v>
      </c>
      <c r="C400" s="16">
        <v>1</v>
      </c>
      <c r="D400" s="16">
        <v>2</v>
      </c>
      <c r="E400" s="20">
        <v>133</v>
      </c>
      <c r="F400" s="19" t="s">
        <v>3967</v>
      </c>
      <c r="G400" t="e">
        <f t="shared" si="16"/>
        <v>#N/A</v>
      </c>
      <c r="H400">
        <f t="shared" si="15"/>
        <v>0.58000000000000007</v>
      </c>
      <c r="I400">
        <v>3252659</v>
      </c>
      <c r="J400" t="s">
        <v>3968</v>
      </c>
      <c r="K400">
        <v>11827849</v>
      </c>
      <c r="L400" t="s">
        <v>3969</v>
      </c>
      <c r="M400">
        <v>500000</v>
      </c>
      <c r="N400" t="s">
        <v>3970</v>
      </c>
      <c r="O400">
        <v>66</v>
      </c>
      <c r="P400" t="s">
        <v>3971</v>
      </c>
      <c r="Q400">
        <v>0</v>
      </c>
      <c r="R400" t="s">
        <v>3972</v>
      </c>
      <c r="S400">
        <v>-3500</v>
      </c>
      <c r="T400" s="7" t="str">
        <f t="shared" si="17"/>
        <v>hp_3252659;atk_6860152;hit_500000;miss_66;cirt_0;cirtSub_-3500</v>
      </c>
    </row>
    <row r="401" spans="1:20" x14ac:dyDescent="0.15">
      <c r="A401" s="16">
        <v>360399</v>
      </c>
      <c r="B401" s="16" t="s">
        <v>229</v>
      </c>
      <c r="C401" s="16">
        <v>1</v>
      </c>
      <c r="D401" s="16">
        <v>2</v>
      </c>
      <c r="E401" s="20">
        <v>134</v>
      </c>
      <c r="F401" s="19" t="s">
        <v>3967</v>
      </c>
      <c r="G401" t="e">
        <f t="shared" si="16"/>
        <v>#N/A</v>
      </c>
      <c r="H401">
        <f t="shared" si="15"/>
        <v>0.58000000000000007</v>
      </c>
      <c r="I401">
        <v>3321695</v>
      </c>
      <c r="J401" t="s">
        <v>3968</v>
      </c>
      <c r="K401">
        <v>12078890</v>
      </c>
      <c r="L401" t="s">
        <v>3969</v>
      </c>
      <c r="M401">
        <v>500000</v>
      </c>
      <c r="N401" t="s">
        <v>3970</v>
      </c>
      <c r="O401">
        <v>67</v>
      </c>
      <c r="P401" t="s">
        <v>3971</v>
      </c>
      <c r="Q401">
        <v>0</v>
      </c>
      <c r="R401" t="s">
        <v>3972</v>
      </c>
      <c r="S401">
        <v>-3500</v>
      </c>
      <c r="T401" s="7" t="str">
        <f t="shared" si="17"/>
        <v>hp_3321695;atk_7005756;hit_500000;miss_67;cirt_0;cirtSub_-3500</v>
      </c>
    </row>
    <row r="402" spans="1:20" x14ac:dyDescent="0.15">
      <c r="A402" s="16">
        <v>360400</v>
      </c>
      <c r="B402" s="16" t="s">
        <v>229</v>
      </c>
      <c r="C402" s="16">
        <v>1</v>
      </c>
      <c r="D402" s="16">
        <v>2</v>
      </c>
      <c r="E402" s="20">
        <v>134</v>
      </c>
      <c r="F402" s="19" t="s">
        <v>3967</v>
      </c>
      <c r="G402" t="e">
        <f t="shared" si="16"/>
        <v>#N/A</v>
      </c>
      <c r="H402">
        <f t="shared" si="15"/>
        <v>0.58000000000000007</v>
      </c>
      <c r="I402">
        <v>3321695</v>
      </c>
      <c r="J402" t="s">
        <v>3968</v>
      </c>
      <c r="K402">
        <v>12078890</v>
      </c>
      <c r="L402" t="s">
        <v>3969</v>
      </c>
      <c r="M402">
        <v>500000</v>
      </c>
      <c r="N402" t="s">
        <v>3970</v>
      </c>
      <c r="O402">
        <v>67</v>
      </c>
      <c r="P402" t="s">
        <v>3971</v>
      </c>
      <c r="Q402">
        <v>0</v>
      </c>
      <c r="R402" t="s">
        <v>3972</v>
      </c>
      <c r="S402">
        <v>-3500</v>
      </c>
      <c r="T402" s="7" t="str">
        <f t="shared" si="17"/>
        <v>hp_3321695;atk_7005756;hit_500000;miss_67;cirt_0;cirtSub_-3500</v>
      </c>
    </row>
    <row r="403" spans="1:20" x14ac:dyDescent="0.15">
      <c r="A403" s="16">
        <v>360401</v>
      </c>
      <c r="B403" s="16" t="s">
        <v>229</v>
      </c>
      <c r="C403" s="16">
        <v>1</v>
      </c>
      <c r="D403" s="16">
        <v>2</v>
      </c>
      <c r="E403" s="20">
        <v>134</v>
      </c>
      <c r="F403" s="19" t="s">
        <v>3967</v>
      </c>
      <c r="G403" t="e">
        <f t="shared" si="16"/>
        <v>#N/A</v>
      </c>
      <c r="H403">
        <f t="shared" si="15"/>
        <v>0.58000000000000007</v>
      </c>
      <c r="I403">
        <v>3321695</v>
      </c>
      <c r="J403" t="s">
        <v>3968</v>
      </c>
      <c r="K403">
        <v>12078890</v>
      </c>
      <c r="L403" t="s">
        <v>3969</v>
      </c>
      <c r="M403">
        <v>500000</v>
      </c>
      <c r="N403" t="s">
        <v>3970</v>
      </c>
      <c r="O403">
        <v>67</v>
      </c>
      <c r="P403" t="s">
        <v>3971</v>
      </c>
      <c r="Q403">
        <v>0</v>
      </c>
      <c r="R403" t="s">
        <v>3972</v>
      </c>
      <c r="S403">
        <v>-3500</v>
      </c>
      <c r="T403" s="7" t="str">
        <f t="shared" si="17"/>
        <v>hp_3321695;atk_7005756;hit_500000;miss_67;cirt_0;cirtSub_-3500</v>
      </c>
    </row>
    <row r="404" spans="1:20" x14ac:dyDescent="0.15">
      <c r="A404" s="16">
        <v>360402</v>
      </c>
      <c r="B404" s="16" t="s">
        <v>229</v>
      </c>
      <c r="C404" s="16">
        <v>1</v>
      </c>
      <c r="D404" s="16">
        <v>2</v>
      </c>
      <c r="E404" s="20">
        <v>135</v>
      </c>
      <c r="F404" s="19" t="s">
        <v>3967</v>
      </c>
      <c r="G404">
        <f t="shared" si="16"/>
        <v>795506</v>
      </c>
      <c r="H404">
        <f t="shared" si="15"/>
        <v>0.58000000000000007</v>
      </c>
      <c r="I404">
        <v>3390731</v>
      </c>
      <c r="J404" t="s">
        <v>3968</v>
      </c>
      <c r="K404">
        <v>12329931</v>
      </c>
      <c r="L404" t="s">
        <v>3969</v>
      </c>
      <c r="M404">
        <v>500000</v>
      </c>
      <c r="N404" t="s">
        <v>3970</v>
      </c>
      <c r="O404">
        <v>67</v>
      </c>
      <c r="P404" t="s">
        <v>3971</v>
      </c>
      <c r="Q404">
        <v>0</v>
      </c>
      <c r="R404" t="s">
        <v>3972</v>
      </c>
      <c r="S404">
        <v>-3500</v>
      </c>
      <c r="T404" s="7" t="str">
        <f t="shared" si="17"/>
        <v>hp_3390731;atk_7151359;hit_500000;miss_67;cirt_0;cirtSub_-3500</v>
      </c>
    </row>
    <row r="405" spans="1:20" x14ac:dyDescent="0.15">
      <c r="A405" s="16">
        <v>360403</v>
      </c>
      <c r="B405" s="16" t="s">
        <v>229</v>
      </c>
      <c r="C405" s="16">
        <v>1</v>
      </c>
      <c r="D405" s="16">
        <v>2</v>
      </c>
      <c r="E405" s="20">
        <v>135</v>
      </c>
      <c r="F405" s="19" t="s">
        <v>3967</v>
      </c>
      <c r="G405">
        <f t="shared" si="16"/>
        <v>795506</v>
      </c>
      <c r="H405">
        <f t="shared" si="15"/>
        <v>0.58000000000000007</v>
      </c>
      <c r="I405">
        <v>3390731</v>
      </c>
      <c r="J405" t="s">
        <v>3968</v>
      </c>
      <c r="K405">
        <v>12329931</v>
      </c>
      <c r="L405" t="s">
        <v>3969</v>
      </c>
      <c r="M405">
        <v>500000</v>
      </c>
      <c r="N405" t="s">
        <v>3970</v>
      </c>
      <c r="O405">
        <v>67</v>
      </c>
      <c r="P405" t="s">
        <v>3971</v>
      </c>
      <c r="Q405">
        <v>0</v>
      </c>
      <c r="R405" t="s">
        <v>3972</v>
      </c>
      <c r="S405">
        <v>-3500</v>
      </c>
      <c r="T405" s="7" t="str">
        <f t="shared" si="17"/>
        <v>hp_3390731;atk_7151359;hit_500000;miss_67;cirt_0;cirtSub_-3500</v>
      </c>
    </row>
    <row r="406" spans="1:20" x14ac:dyDescent="0.15">
      <c r="A406" s="16">
        <v>360404</v>
      </c>
      <c r="B406" s="16" t="s">
        <v>229</v>
      </c>
      <c r="C406" s="16">
        <v>1</v>
      </c>
      <c r="D406" s="16">
        <v>2</v>
      </c>
      <c r="E406" s="20">
        <v>135</v>
      </c>
      <c r="F406" s="19" t="s">
        <v>3967</v>
      </c>
      <c r="G406">
        <f t="shared" si="16"/>
        <v>795506</v>
      </c>
      <c r="H406">
        <f t="shared" si="15"/>
        <v>0.58000000000000007</v>
      </c>
      <c r="I406">
        <v>3390731</v>
      </c>
      <c r="J406" t="s">
        <v>3968</v>
      </c>
      <c r="K406">
        <v>12329931</v>
      </c>
      <c r="L406" t="s">
        <v>3969</v>
      </c>
      <c r="M406">
        <v>500000</v>
      </c>
      <c r="N406" t="s">
        <v>3970</v>
      </c>
      <c r="O406">
        <v>67</v>
      </c>
      <c r="P406" t="s">
        <v>3971</v>
      </c>
      <c r="Q406">
        <v>0</v>
      </c>
      <c r="R406" t="s">
        <v>3972</v>
      </c>
      <c r="S406">
        <v>-3500</v>
      </c>
      <c r="T406" s="7" t="str">
        <f t="shared" si="17"/>
        <v>hp_3390731;atk_7151359;hit_500000;miss_67;cirt_0;cirtSub_-3500</v>
      </c>
    </row>
    <row r="407" spans="1:20" x14ac:dyDescent="0.15">
      <c r="A407" s="16">
        <v>360405</v>
      </c>
      <c r="B407" s="16" t="s">
        <v>229</v>
      </c>
      <c r="C407" s="16">
        <v>1</v>
      </c>
      <c r="D407" s="16">
        <v>2</v>
      </c>
      <c r="E407" s="20">
        <v>136</v>
      </c>
      <c r="F407" s="19" t="s">
        <v>3967</v>
      </c>
      <c r="G407" t="e">
        <f t="shared" si="16"/>
        <v>#N/A</v>
      </c>
      <c r="H407">
        <f t="shared" si="15"/>
        <v>0.58000000000000007</v>
      </c>
      <c r="I407">
        <v>3459767</v>
      </c>
      <c r="J407" t="s">
        <v>3968</v>
      </c>
      <c r="K407">
        <v>12580971</v>
      </c>
      <c r="L407" t="s">
        <v>3969</v>
      </c>
      <c r="M407">
        <v>500000</v>
      </c>
      <c r="N407" t="s">
        <v>3970</v>
      </c>
      <c r="O407">
        <v>68</v>
      </c>
      <c r="P407" t="s">
        <v>3971</v>
      </c>
      <c r="Q407">
        <v>0</v>
      </c>
      <c r="R407" t="s">
        <v>3972</v>
      </c>
      <c r="S407">
        <v>-3500</v>
      </c>
      <c r="T407" s="7" t="str">
        <f t="shared" si="17"/>
        <v>hp_3459767;atk_7296963;hit_500000;miss_68;cirt_0;cirtSub_-3500</v>
      </c>
    </row>
    <row r="408" spans="1:20" x14ac:dyDescent="0.15">
      <c r="A408" s="16">
        <v>360406</v>
      </c>
      <c r="B408" s="16" t="s">
        <v>229</v>
      </c>
      <c r="C408" s="16">
        <v>1</v>
      </c>
      <c r="D408" s="16">
        <v>2</v>
      </c>
      <c r="E408" s="20">
        <v>136</v>
      </c>
      <c r="F408" s="19" t="s">
        <v>3967</v>
      </c>
      <c r="G408" t="e">
        <f t="shared" si="16"/>
        <v>#N/A</v>
      </c>
      <c r="H408">
        <f t="shared" si="15"/>
        <v>0.58000000000000007</v>
      </c>
      <c r="I408">
        <v>3459767</v>
      </c>
      <c r="J408" t="s">
        <v>3968</v>
      </c>
      <c r="K408">
        <v>12580971</v>
      </c>
      <c r="L408" t="s">
        <v>3969</v>
      </c>
      <c r="M408">
        <v>500000</v>
      </c>
      <c r="N408" t="s">
        <v>3970</v>
      </c>
      <c r="O408">
        <v>68</v>
      </c>
      <c r="P408" t="s">
        <v>3971</v>
      </c>
      <c r="Q408">
        <v>0</v>
      </c>
      <c r="R408" t="s">
        <v>3972</v>
      </c>
      <c r="S408">
        <v>-3500</v>
      </c>
      <c r="T408" s="7" t="str">
        <f t="shared" si="17"/>
        <v>hp_3459767;atk_7296963;hit_500000;miss_68;cirt_0;cirtSub_-3500</v>
      </c>
    </row>
    <row r="409" spans="1:20" x14ac:dyDescent="0.15">
      <c r="A409" s="16">
        <v>360407</v>
      </c>
      <c r="B409" s="16" t="s">
        <v>229</v>
      </c>
      <c r="C409" s="16">
        <v>1</v>
      </c>
      <c r="D409" s="16">
        <v>2</v>
      </c>
      <c r="E409" s="20">
        <v>136</v>
      </c>
      <c r="F409" s="19" t="s">
        <v>3967</v>
      </c>
      <c r="G409" t="e">
        <f t="shared" si="16"/>
        <v>#N/A</v>
      </c>
      <c r="H409">
        <f t="shared" si="15"/>
        <v>0.58000000000000007</v>
      </c>
      <c r="I409">
        <v>3459767</v>
      </c>
      <c r="J409" t="s">
        <v>3968</v>
      </c>
      <c r="K409">
        <v>12580971</v>
      </c>
      <c r="L409" t="s">
        <v>3969</v>
      </c>
      <c r="M409">
        <v>500000</v>
      </c>
      <c r="N409" t="s">
        <v>3970</v>
      </c>
      <c r="O409">
        <v>68</v>
      </c>
      <c r="P409" t="s">
        <v>3971</v>
      </c>
      <c r="Q409">
        <v>0</v>
      </c>
      <c r="R409" t="s">
        <v>3972</v>
      </c>
      <c r="S409">
        <v>-3500</v>
      </c>
      <c r="T409" s="7" t="str">
        <f t="shared" si="17"/>
        <v>hp_3459767;atk_7296963;hit_500000;miss_68;cirt_0;cirtSub_-3500</v>
      </c>
    </row>
    <row r="410" spans="1:20" x14ac:dyDescent="0.15">
      <c r="A410" s="16">
        <v>360408</v>
      </c>
      <c r="B410" s="16" t="s">
        <v>229</v>
      </c>
      <c r="C410" s="16">
        <v>1</v>
      </c>
      <c r="D410" s="16">
        <v>2</v>
      </c>
      <c r="E410" s="20">
        <v>137</v>
      </c>
      <c r="F410" s="19" t="s">
        <v>3967</v>
      </c>
      <c r="G410" t="e">
        <f t="shared" si="16"/>
        <v>#N/A</v>
      </c>
      <c r="H410">
        <f t="shared" si="15"/>
        <v>0.58000000000000007</v>
      </c>
      <c r="I410">
        <v>3528803</v>
      </c>
      <c r="J410" t="s">
        <v>3968</v>
      </c>
      <c r="K410">
        <v>12832012</v>
      </c>
      <c r="L410" t="s">
        <v>3969</v>
      </c>
      <c r="M410">
        <v>500000</v>
      </c>
      <c r="N410" t="s">
        <v>3970</v>
      </c>
      <c r="O410">
        <v>68</v>
      </c>
      <c r="P410" t="s">
        <v>3971</v>
      </c>
      <c r="Q410">
        <v>0</v>
      </c>
      <c r="R410" t="s">
        <v>3972</v>
      </c>
      <c r="S410">
        <v>-3500</v>
      </c>
      <c r="T410" s="7" t="str">
        <f t="shared" si="17"/>
        <v>hp_3528803;atk_7442566;hit_500000;miss_68;cirt_0;cirtSub_-3500</v>
      </c>
    </row>
    <row r="411" spans="1:20" x14ac:dyDescent="0.15">
      <c r="A411" s="16">
        <v>360409</v>
      </c>
      <c r="B411" s="16" t="s">
        <v>229</v>
      </c>
      <c r="C411" s="16">
        <v>1</v>
      </c>
      <c r="D411" s="16">
        <v>2</v>
      </c>
      <c r="E411" s="20">
        <v>137</v>
      </c>
      <c r="F411" s="19" t="s">
        <v>3967</v>
      </c>
      <c r="G411" t="e">
        <f t="shared" si="16"/>
        <v>#N/A</v>
      </c>
      <c r="H411">
        <f t="shared" si="15"/>
        <v>0.58000000000000007</v>
      </c>
      <c r="I411">
        <v>3528803</v>
      </c>
      <c r="J411" t="s">
        <v>3968</v>
      </c>
      <c r="K411">
        <v>12832012</v>
      </c>
      <c r="L411" t="s">
        <v>3969</v>
      </c>
      <c r="M411">
        <v>500000</v>
      </c>
      <c r="N411" t="s">
        <v>3970</v>
      </c>
      <c r="O411">
        <v>68</v>
      </c>
      <c r="P411" t="s">
        <v>3971</v>
      </c>
      <c r="Q411">
        <v>0</v>
      </c>
      <c r="R411" t="s">
        <v>3972</v>
      </c>
      <c r="S411">
        <v>-3500</v>
      </c>
      <c r="T411" s="7" t="str">
        <f t="shared" si="17"/>
        <v>hp_3528803;atk_7442566;hit_500000;miss_68;cirt_0;cirtSub_-3500</v>
      </c>
    </row>
    <row r="412" spans="1:20" x14ac:dyDescent="0.15">
      <c r="A412" s="16">
        <v>360410</v>
      </c>
      <c r="B412" s="16" t="s">
        <v>229</v>
      </c>
      <c r="C412" s="16">
        <v>1</v>
      </c>
      <c r="D412" s="16">
        <v>2</v>
      </c>
      <c r="E412" s="20">
        <v>137</v>
      </c>
      <c r="F412" s="19" t="s">
        <v>3967</v>
      </c>
      <c r="G412" t="e">
        <f t="shared" si="16"/>
        <v>#N/A</v>
      </c>
      <c r="H412">
        <f t="shared" si="15"/>
        <v>0.58000000000000007</v>
      </c>
      <c r="I412">
        <v>3528803</v>
      </c>
      <c r="J412" t="s">
        <v>3968</v>
      </c>
      <c r="K412">
        <v>12832012</v>
      </c>
      <c r="L412" t="s">
        <v>3969</v>
      </c>
      <c r="M412">
        <v>500000</v>
      </c>
      <c r="N412" t="s">
        <v>3970</v>
      </c>
      <c r="O412">
        <v>68</v>
      </c>
      <c r="P412" t="s">
        <v>3971</v>
      </c>
      <c r="Q412">
        <v>0</v>
      </c>
      <c r="R412" t="s">
        <v>3972</v>
      </c>
      <c r="S412">
        <v>-3500</v>
      </c>
      <c r="T412" s="7" t="str">
        <f t="shared" si="17"/>
        <v>hp_3528803;atk_7442566;hit_500000;miss_68;cirt_0;cirtSub_-3500</v>
      </c>
    </row>
    <row r="413" spans="1:20" x14ac:dyDescent="0.15">
      <c r="A413" s="16">
        <v>360411</v>
      </c>
      <c r="B413" s="16" t="s">
        <v>229</v>
      </c>
      <c r="C413" s="16">
        <v>1</v>
      </c>
      <c r="D413" s="16">
        <v>2</v>
      </c>
      <c r="E413" s="20">
        <v>138</v>
      </c>
      <c r="F413" s="19" t="s">
        <v>3967</v>
      </c>
      <c r="G413">
        <f t="shared" si="16"/>
        <v>862030</v>
      </c>
      <c r="H413">
        <f t="shared" si="15"/>
        <v>0.58000000000000007</v>
      </c>
      <c r="I413">
        <v>3597839</v>
      </c>
      <c r="J413" t="s">
        <v>3968</v>
      </c>
      <c r="K413">
        <v>13083052</v>
      </c>
      <c r="L413" t="s">
        <v>3969</v>
      </c>
      <c r="M413">
        <v>500000</v>
      </c>
      <c r="N413" t="s">
        <v>3970</v>
      </c>
      <c r="O413">
        <v>69</v>
      </c>
      <c r="P413" t="s">
        <v>3971</v>
      </c>
      <c r="Q413">
        <v>0</v>
      </c>
      <c r="R413" t="s">
        <v>3972</v>
      </c>
      <c r="S413">
        <v>-3500</v>
      </c>
      <c r="T413" s="7" t="str">
        <f t="shared" si="17"/>
        <v>hp_3597839;atk_7588170;hit_500000;miss_69;cirt_0;cirtSub_-3500</v>
      </c>
    </row>
    <row r="414" spans="1:20" x14ac:dyDescent="0.15">
      <c r="A414" s="16">
        <v>360412</v>
      </c>
      <c r="B414" s="16" t="s">
        <v>229</v>
      </c>
      <c r="C414" s="16">
        <v>1</v>
      </c>
      <c r="D414" s="16">
        <v>2</v>
      </c>
      <c r="E414" s="20">
        <v>138</v>
      </c>
      <c r="F414" s="19" t="s">
        <v>3967</v>
      </c>
      <c r="G414">
        <f t="shared" si="16"/>
        <v>862030</v>
      </c>
      <c r="H414">
        <f t="shared" si="15"/>
        <v>0.58000000000000007</v>
      </c>
      <c r="I414">
        <v>3597839</v>
      </c>
      <c r="J414" t="s">
        <v>3968</v>
      </c>
      <c r="K414">
        <v>13083052</v>
      </c>
      <c r="L414" t="s">
        <v>3969</v>
      </c>
      <c r="M414">
        <v>500000</v>
      </c>
      <c r="N414" t="s">
        <v>3970</v>
      </c>
      <c r="O414">
        <v>69</v>
      </c>
      <c r="P414" t="s">
        <v>3971</v>
      </c>
      <c r="Q414">
        <v>0</v>
      </c>
      <c r="R414" t="s">
        <v>3972</v>
      </c>
      <c r="S414">
        <v>-3500</v>
      </c>
      <c r="T414" s="7" t="str">
        <f t="shared" si="17"/>
        <v>hp_3597839;atk_7588170;hit_500000;miss_69;cirt_0;cirtSub_-3500</v>
      </c>
    </row>
    <row r="415" spans="1:20" x14ac:dyDescent="0.15">
      <c r="A415" s="16">
        <v>360413</v>
      </c>
      <c r="B415" s="16" t="s">
        <v>229</v>
      </c>
      <c r="C415" s="16">
        <v>1</v>
      </c>
      <c r="D415" s="16">
        <v>2</v>
      </c>
      <c r="E415" s="20">
        <v>138</v>
      </c>
      <c r="F415" s="19" t="s">
        <v>3967</v>
      </c>
      <c r="G415">
        <f t="shared" si="16"/>
        <v>862030</v>
      </c>
      <c r="H415">
        <f t="shared" si="15"/>
        <v>0.58000000000000007</v>
      </c>
      <c r="I415">
        <v>3597839</v>
      </c>
      <c r="J415" t="s">
        <v>3968</v>
      </c>
      <c r="K415">
        <v>13083052</v>
      </c>
      <c r="L415" t="s">
        <v>3969</v>
      </c>
      <c r="M415">
        <v>500000</v>
      </c>
      <c r="N415" t="s">
        <v>3970</v>
      </c>
      <c r="O415">
        <v>69</v>
      </c>
      <c r="P415" t="s">
        <v>3971</v>
      </c>
      <c r="Q415">
        <v>0</v>
      </c>
      <c r="R415" t="s">
        <v>3972</v>
      </c>
      <c r="S415">
        <v>-3500</v>
      </c>
      <c r="T415" s="7" t="str">
        <f t="shared" si="17"/>
        <v>hp_3597839;atk_7588170;hit_500000;miss_69;cirt_0;cirtSub_-3500</v>
      </c>
    </row>
    <row r="416" spans="1:20" x14ac:dyDescent="0.15">
      <c r="A416" s="16">
        <v>360414</v>
      </c>
      <c r="B416" s="16" t="s">
        <v>229</v>
      </c>
      <c r="C416" s="16">
        <v>1</v>
      </c>
      <c r="D416" s="16">
        <v>2</v>
      </c>
      <c r="E416" s="20">
        <v>139</v>
      </c>
      <c r="F416" s="19" t="s">
        <v>3967</v>
      </c>
      <c r="G416" t="e">
        <f t="shared" si="16"/>
        <v>#N/A</v>
      </c>
      <c r="H416">
        <f t="shared" si="15"/>
        <v>0.58000000000000007</v>
      </c>
      <c r="I416">
        <v>3666876</v>
      </c>
      <c r="J416" t="s">
        <v>3968</v>
      </c>
      <c r="K416">
        <v>13334093</v>
      </c>
      <c r="L416" t="s">
        <v>3969</v>
      </c>
      <c r="M416">
        <v>500000</v>
      </c>
      <c r="N416" t="s">
        <v>3970</v>
      </c>
      <c r="O416">
        <v>69</v>
      </c>
      <c r="P416" t="s">
        <v>3971</v>
      </c>
      <c r="Q416">
        <v>0</v>
      </c>
      <c r="R416" t="s">
        <v>3972</v>
      </c>
      <c r="S416">
        <v>-3500</v>
      </c>
      <c r="T416" s="7" t="str">
        <f t="shared" si="17"/>
        <v>hp_3666876;atk_7733773;hit_500000;miss_69;cirt_0;cirtSub_-3500</v>
      </c>
    </row>
    <row r="417" spans="1:20" x14ac:dyDescent="0.15">
      <c r="A417" s="16">
        <v>360415</v>
      </c>
      <c r="B417" s="16" t="s">
        <v>229</v>
      </c>
      <c r="C417" s="16">
        <v>1</v>
      </c>
      <c r="D417" s="16">
        <v>2</v>
      </c>
      <c r="E417" s="20">
        <v>139</v>
      </c>
      <c r="F417" s="19" t="s">
        <v>3967</v>
      </c>
      <c r="G417" t="e">
        <f t="shared" si="16"/>
        <v>#N/A</v>
      </c>
      <c r="H417">
        <f t="shared" si="15"/>
        <v>0.58000000000000007</v>
      </c>
      <c r="I417">
        <v>3666876</v>
      </c>
      <c r="J417" t="s">
        <v>3968</v>
      </c>
      <c r="K417">
        <v>13334093</v>
      </c>
      <c r="L417" t="s">
        <v>3969</v>
      </c>
      <c r="M417">
        <v>500000</v>
      </c>
      <c r="N417" t="s">
        <v>3970</v>
      </c>
      <c r="O417">
        <v>69</v>
      </c>
      <c r="P417" t="s">
        <v>3971</v>
      </c>
      <c r="Q417">
        <v>0</v>
      </c>
      <c r="R417" t="s">
        <v>3972</v>
      </c>
      <c r="S417">
        <v>-3500</v>
      </c>
      <c r="T417" s="7" t="str">
        <f t="shared" si="17"/>
        <v>hp_3666876;atk_7733773;hit_500000;miss_69;cirt_0;cirtSub_-3500</v>
      </c>
    </row>
    <row r="418" spans="1:20" x14ac:dyDescent="0.15">
      <c r="A418" s="16">
        <v>360416</v>
      </c>
      <c r="B418" s="16" t="s">
        <v>229</v>
      </c>
      <c r="C418" s="16">
        <v>1</v>
      </c>
      <c r="D418" s="16">
        <v>2</v>
      </c>
      <c r="E418" s="20">
        <v>139</v>
      </c>
      <c r="F418" s="19" t="s">
        <v>3967</v>
      </c>
      <c r="G418" t="e">
        <f t="shared" si="16"/>
        <v>#N/A</v>
      </c>
      <c r="H418">
        <f t="shared" si="15"/>
        <v>0.58000000000000007</v>
      </c>
      <c r="I418">
        <v>3666876</v>
      </c>
      <c r="J418" t="s">
        <v>3968</v>
      </c>
      <c r="K418">
        <v>13334093</v>
      </c>
      <c r="L418" t="s">
        <v>3969</v>
      </c>
      <c r="M418">
        <v>500000</v>
      </c>
      <c r="N418" t="s">
        <v>3970</v>
      </c>
      <c r="O418">
        <v>69</v>
      </c>
      <c r="P418" t="s">
        <v>3971</v>
      </c>
      <c r="Q418">
        <v>0</v>
      </c>
      <c r="R418" t="s">
        <v>3972</v>
      </c>
      <c r="S418">
        <v>-3500</v>
      </c>
      <c r="T418" s="7" t="str">
        <f t="shared" si="17"/>
        <v>hp_3666876;atk_7733773;hit_500000;miss_69;cirt_0;cirtSub_-3500</v>
      </c>
    </row>
    <row r="419" spans="1:20" x14ac:dyDescent="0.15">
      <c r="A419" s="16">
        <v>360417</v>
      </c>
      <c r="B419" s="16" t="s">
        <v>229</v>
      </c>
      <c r="C419" s="16">
        <v>1</v>
      </c>
      <c r="D419" s="16">
        <v>2</v>
      </c>
      <c r="E419" s="20">
        <v>140</v>
      </c>
      <c r="F419" s="19" t="s">
        <v>3967</v>
      </c>
      <c r="G419" t="e">
        <f t="shared" si="16"/>
        <v>#N/A</v>
      </c>
      <c r="H419">
        <f t="shared" si="15"/>
        <v>0.58000000000000007</v>
      </c>
      <c r="I419">
        <v>3735912</v>
      </c>
      <c r="J419" t="s">
        <v>3968</v>
      </c>
      <c r="K419">
        <v>13585133</v>
      </c>
      <c r="L419" t="s">
        <v>3969</v>
      </c>
      <c r="M419">
        <v>500000</v>
      </c>
      <c r="N419" t="s">
        <v>3970</v>
      </c>
      <c r="O419">
        <v>70</v>
      </c>
      <c r="P419" t="s">
        <v>3971</v>
      </c>
      <c r="Q419">
        <v>0</v>
      </c>
      <c r="R419" t="s">
        <v>3972</v>
      </c>
      <c r="S419">
        <v>-3500</v>
      </c>
      <c r="T419" s="7" t="str">
        <f t="shared" si="17"/>
        <v>hp_3735912;atk_7879377;hit_500000;miss_70;cirt_0;cirtSub_-3500</v>
      </c>
    </row>
    <row r="420" spans="1:20" x14ac:dyDescent="0.15">
      <c r="A420" s="16">
        <v>360418</v>
      </c>
      <c r="B420" s="16" t="s">
        <v>229</v>
      </c>
      <c r="C420" s="16">
        <v>1</v>
      </c>
      <c r="D420" s="16">
        <v>2</v>
      </c>
      <c r="E420" s="20">
        <v>140</v>
      </c>
      <c r="F420" s="19" t="s">
        <v>3967</v>
      </c>
      <c r="G420" t="e">
        <f t="shared" si="16"/>
        <v>#N/A</v>
      </c>
      <c r="H420">
        <f t="shared" si="15"/>
        <v>0.58000000000000007</v>
      </c>
      <c r="I420">
        <v>3735912</v>
      </c>
      <c r="J420" t="s">
        <v>3968</v>
      </c>
      <c r="K420">
        <v>13585133</v>
      </c>
      <c r="L420" t="s">
        <v>3969</v>
      </c>
      <c r="M420">
        <v>500000</v>
      </c>
      <c r="N420" t="s">
        <v>3970</v>
      </c>
      <c r="O420">
        <v>70</v>
      </c>
      <c r="P420" t="s">
        <v>3971</v>
      </c>
      <c r="Q420">
        <v>0</v>
      </c>
      <c r="R420" t="s">
        <v>3972</v>
      </c>
      <c r="S420">
        <v>-3500</v>
      </c>
      <c r="T420" s="7" t="str">
        <f t="shared" si="17"/>
        <v>hp_3735912;atk_7879377;hit_500000;miss_70;cirt_0;cirtSub_-3500</v>
      </c>
    </row>
    <row r="421" spans="1:20" x14ac:dyDescent="0.15">
      <c r="A421" s="16">
        <v>360419</v>
      </c>
      <c r="B421" s="16" t="s">
        <v>229</v>
      </c>
      <c r="C421" s="16">
        <v>1</v>
      </c>
      <c r="D421" s="16">
        <v>2</v>
      </c>
      <c r="E421" s="20">
        <v>140</v>
      </c>
      <c r="F421" s="19" t="s">
        <v>3967</v>
      </c>
      <c r="G421" t="e">
        <f t="shared" si="16"/>
        <v>#N/A</v>
      </c>
      <c r="H421">
        <f t="shared" si="15"/>
        <v>0.58000000000000007</v>
      </c>
      <c r="I421">
        <v>3735912</v>
      </c>
      <c r="J421" t="s">
        <v>3968</v>
      </c>
      <c r="K421">
        <v>13585133</v>
      </c>
      <c r="L421" t="s">
        <v>3969</v>
      </c>
      <c r="M421">
        <v>500000</v>
      </c>
      <c r="N421" t="s">
        <v>3970</v>
      </c>
      <c r="O421">
        <v>70</v>
      </c>
      <c r="P421" t="s">
        <v>3971</v>
      </c>
      <c r="Q421">
        <v>0</v>
      </c>
      <c r="R421" t="s">
        <v>3972</v>
      </c>
      <c r="S421">
        <v>-3500</v>
      </c>
      <c r="T421" s="7" t="str">
        <f t="shared" si="17"/>
        <v>hp_3735912;atk_7879377;hit_500000;miss_70;cirt_0;cirtSub_-3500</v>
      </c>
    </row>
    <row r="422" spans="1:20" x14ac:dyDescent="0.15">
      <c r="A422" s="16">
        <v>360420</v>
      </c>
      <c r="B422" s="16" t="s">
        <v>229</v>
      </c>
      <c r="C422" s="16">
        <v>1</v>
      </c>
      <c r="D422" s="16">
        <v>2</v>
      </c>
      <c r="E422" s="20">
        <v>141</v>
      </c>
      <c r="F422" s="19" t="s">
        <v>3967</v>
      </c>
      <c r="G422">
        <f t="shared" si="16"/>
        <v>928554</v>
      </c>
      <c r="H422">
        <f t="shared" si="15"/>
        <v>0.58000000000000007</v>
      </c>
      <c r="I422">
        <v>3804948</v>
      </c>
      <c r="J422" t="s">
        <v>3968</v>
      </c>
      <c r="K422">
        <v>13836174</v>
      </c>
      <c r="L422" t="s">
        <v>3969</v>
      </c>
      <c r="M422">
        <v>500000</v>
      </c>
      <c r="N422" t="s">
        <v>3970</v>
      </c>
      <c r="O422">
        <v>70</v>
      </c>
      <c r="P422" t="s">
        <v>3971</v>
      </c>
      <c r="Q422">
        <v>0</v>
      </c>
      <c r="R422" t="s">
        <v>3972</v>
      </c>
      <c r="S422">
        <v>-3500</v>
      </c>
      <c r="T422" s="7" t="str">
        <f t="shared" si="17"/>
        <v>hp_3804948;atk_8024980;hit_500000;miss_70;cirt_0;cirtSub_-3500</v>
      </c>
    </row>
    <row r="423" spans="1:20" x14ac:dyDescent="0.15">
      <c r="A423" s="16">
        <v>360421</v>
      </c>
      <c r="B423" s="16" t="s">
        <v>229</v>
      </c>
      <c r="C423" s="16">
        <v>1</v>
      </c>
      <c r="D423" s="16">
        <v>2</v>
      </c>
      <c r="E423" s="20">
        <v>141</v>
      </c>
      <c r="F423" s="19" t="s">
        <v>3967</v>
      </c>
      <c r="G423">
        <f t="shared" si="16"/>
        <v>928554</v>
      </c>
      <c r="H423">
        <f t="shared" si="15"/>
        <v>0.58000000000000007</v>
      </c>
      <c r="I423">
        <v>3804948</v>
      </c>
      <c r="J423" t="s">
        <v>3968</v>
      </c>
      <c r="K423">
        <v>13836174</v>
      </c>
      <c r="L423" t="s">
        <v>3969</v>
      </c>
      <c r="M423">
        <v>500000</v>
      </c>
      <c r="N423" t="s">
        <v>3970</v>
      </c>
      <c r="O423">
        <v>70</v>
      </c>
      <c r="P423" t="s">
        <v>3971</v>
      </c>
      <c r="Q423">
        <v>0</v>
      </c>
      <c r="R423" t="s">
        <v>3972</v>
      </c>
      <c r="S423">
        <v>-3500</v>
      </c>
      <c r="T423" s="7" t="str">
        <f t="shared" si="17"/>
        <v>hp_3804948;atk_8024980;hit_500000;miss_70;cirt_0;cirtSub_-3500</v>
      </c>
    </row>
    <row r="424" spans="1:20" x14ac:dyDescent="0.15">
      <c r="A424" s="16">
        <v>360422</v>
      </c>
      <c r="B424" s="16" t="s">
        <v>229</v>
      </c>
      <c r="C424" s="16">
        <v>1</v>
      </c>
      <c r="D424" s="16">
        <v>2</v>
      </c>
      <c r="E424" s="20">
        <v>141</v>
      </c>
      <c r="F424" s="19" t="s">
        <v>3967</v>
      </c>
      <c r="G424">
        <f t="shared" si="16"/>
        <v>928554</v>
      </c>
      <c r="H424">
        <f t="shared" si="15"/>
        <v>0.58000000000000007</v>
      </c>
      <c r="I424">
        <v>3804948</v>
      </c>
      <c r="J424" t="s">
        <v>3968</v>
      </c>
      <c r="K424">
        <v>13836174</v>
      </c>
      <c r="L424" t="s">
        <v>3969</v>
      </c>
      <c r="M424">
        <v>500000</v>
      </c>
      <c r="N424" t="s">
        <v>3970</v>
      </c>
      <c r="O424">
        <v>70</v>
      </c>
      <c r="P424" t="s">
        <v>3971</v>
      </c>
      <c r="Q424">
        <v>0</v>
      </c>
      <c r="R424" t="s">
        <v>3972</v>
      </c>
      <c r="S424">
        <v>-3500</v>
      </c>
      <c r="T424" s="7" t="str">
        <f t="shared" si="17"/>
        <v>hp_3804948;atk_8024980;hit_500000;miss_70;cirt_0;cirtSub_-3500</v>
      </c>
    </row>
    <row r="425" spans="1:20" x14ac:dyDescent="0.15">
      <c r="A425" s="16">
        <v>360423</v>
      </c>
      <c r="B425" s="16" t="s">
        <v>229</v>
      </c>
      <c r="C425" s="16">
        <v>1</v>
      </c>
      <c r="D425" s="16">
        <v>2</v>
      </c>
      <c r="E425" s="20">
        <v>142</v>
      </c>
      <c r="F425" s="19" t="s">
        <v>3967</v>
      </c>
      <c r="G425" t="e">
        <f t="shared" si="16"/>
        <v>#N/A</v>
      </c>
      <c r="H425">
        <f t="shared" si="15"/>
        <v>0.58000000000000007</v>
      </c>
      <c r="I425">
        <v>3873984</v>
      </c>
      <c r="J425" t="s">
        <v>3968</v>
      </c>
      <c r="K425">
        <v>14087214</v>
      </c>
      <c r="L425" t="s">
        <v>3969</v>
      </c>
      <c r="M425">
        <v>500000</v>
      </c>
      <c r="N425" t="s">
        <v>3970</v>
      </c>
      <c r="O425">
        <v>71</v>
      </c>
      <c r="P425" t="s">
        <v>3971</v>
      </c>
      <c r="Q425">
        <v>0</v>
      </c>
      <c r="R425" t="s">
        <v>3972</v>
      </c>
      <c r="S425">
        <v>-3500</v>
      </c>
      <c r="T425" s="7" t="str">
        <f t="shared" si="17"/>
        <v>hp_3873984;atk_8170584;hit_500000;miss_71;cirt_0;cirtSub_-3500</v>
      </c>
    </row>
    <row r="426" spans="1:20" x14ac:dyDescent="0.15">
      <c r="A426" s="16">
        <v>360424</v>
      </c>
      <c r="B426" s="16" t="s">
        <v>229</v>
      </c>
      <c r="C426" s="16">
        <v>1</v>
      </c>
      <c r="D426" s="16">
        <v>2</v>
      </c>
      <c r="E426" s="20">
        <v>142</v>
      </c>
      <c r="F426" s="19" t="s">
        <v>3967</v>
      </c>
      <c r="G426" t="e">
        <f t="shared" si="16"/>
        <v>#N/A</v>
      </c>
      <c r="H426">
        <f t="shared" si="15"/>
        <v>0.58000000000000007</v>
      </c>
      <c r="I426">
        <v>3873984</v>
      </c>
      <c r="J426" t="s">
        <v>3968</v>
      </c>
      <c r="K426">
        <v>14087214</v>
      </c>
      <c r="L426" t="s">
        <v>3969</v>
      </c>
      <c r="M426">
        <v>500000</v>
      </c>
      <c r="N426" t="s">
        <v>3970</v>
      </c>
      <c r="O426">
        <v>71</v>
      </c>
      <c r="P426" t="s">
        <v>3971</v>
      </c>
      <c r="Q426">
        <v>0</v>
      </c>
      <c r="R426" t="s">
        <v>3972</v>
      </c>
      <c r="S426">
        <v>-3500</v>
      </c>
      <c r="T426" s="7" t="str">
        <f t="shared" si="17"/>
        <v>hp_3873984;atk_8170584;hit_500000;miss_71;cirt_0;cirtSub_-3500</v>
      </c>
    </row>
    <row r="427" spans="1:20" x14ac:dyDescent="0.15">
      <c r="A427" s="16">
        <v>360425</v>
      </c>
      <c r="B427" s="16" t="s">
        <v>229</v>
      </c>
      <c r="C427" s="16">
        <v>1</v>
      </c>
      <c r="D427" s="16">
        <v>2</v>
      </c>
      <c r="E427" s="20">
        <v>142</v>
      </c>
      <c r="F427" s="19" t="s">
        <v>3967</v>
      </c>
      <c r="G427" t="e">
        <f t="shared" si="16"/>
        <v>#N/A</v>
      </c>
      <c r="H427">
        <f t="shared" si="15"/>
        <v>0.58000000000000007</v>
      </c>
      <c r="I427">
        <v>3873984</v>
      </c>
      <c r="J427" t="s">
        <v>3968</v>
      </c>
      <c r="K427">
        <v>14087214</v>
      </c>
      <c r="L427" t="s">
        <v>3969</v>
      </c>
      <c r="M427">
        <v>500000</v>
      </c>
      <c r="N427" t="s">
        <v>3970</v>
      </c>
      <c r="O427">
        <v>71</v>
      </c>
      <c r="P427" t="s">
        <v>3971</v>
      </c>
      <c r="Q427">
        <v>0</v>
      </c>
      <c r="R427" t="s">
        <v>3972</v>
      </c>
      <c r="S427">
        <v>-3500</v>
      </c>
      <c r="T427" s="7" t="str">
        <f t="shared" si="17"/>
        <v>hp_3873984;atk_8170584;hit_500000;miss_71;cirt_0;cirtSub_-3500</v>
      </c>
    </row>
    <row r="428" spans="1:20" x14ac:dyDescent="0.15">
      <c r="A428" s="16">
        <v>360426</v>
      </c>
      <c r="B428" s="16" t="s">
        <v>229</v>
      </c>
      <c r="C428" s="16">
        <v>1</v>
      </c>
      <c r="D428" s="16">
        <v>2</v>
      </c>
      <c r="E428" s="20">
        <v>143</v>
      </c>
      <c r="F428" s="19" t="s">
        <v>3967</v>
      </c>
      <c r="G428" t="e">
        <f t="shared" si="16"/>
        <v>#N/A</v>
      </c>
      <c r="H428">
        <f t="shared" si="15"/>
        <v>0.58000000000000007</v>
      </c>
      <c r="I428">
        <v>3943020</v>
      </c>
      <c r="J428" t="s">
        <v>3968</v>
      </c>
      <c r="K428">
        <v>14338255</v>
      </c>
      <c r="L428" t="s">
        <v>3969</v>
      </c>
      <c r="M428">
        <v>500000</v>
      </c>
      <c r="N428" t="s">
        <v>3970</v>
      </c>
      <c r="O428">
        <v>71</v>
      </c>
      <c r="P428" t="s">
        <v>3971</v>
      </c>
      <c r="Q428">
        <v>0</v>
      </c>
      <c r="R428" t="s">
        <v>3972</v>
      </c>
      <c r="S428">
        <v>-3500</v>
      </c>
      <c r="T428" s="7" t="str">
        <f t="shared" si="17"/>
        <v>hp_3943020;atk_8316187;hit_500000;miss_71;cirt_0;cirtSub_-3500</v>
      </c>
    </row>
    <row r="429" spans="1:20" x14ac:dyDescent="0.15">
      <c r="A429" s="16">
        <v>360427</v>
      </c>
      <c r="B429" s="16" t="s">
        <v>229</v>
      </c>
      <c r="C429" s="16">
        <v>1</v>
      </c>
      <c r="D429" s="16">
        <v>2</v>
      </c>
      <c r="E429" s="20">
        <v>143</v>
      </c>
      <c r="F429" s="19" t="s">
        <v>3967</v>
      </c>
      <c r="G429" t="e">
        <f t="shared" si="16"/>
        <v>#N/A</v>
      </c>
      <c r="H429">
        <f t="shared" si="15"/>
        <v>0.58000000000000007</v>
      </c>
      <c r="I429">
        <v>3943020</v>
      </c>
      <c r="J429" t="s">
        <v>3968</v>
      </c>
      <c r="K429">
        <v>14338255</v>
      </c>
      <c r="L429" t="s">
        <v>3969</v>
      </c>
      <c r="M429">
        <v>500000</v>
      </c>
      <c r="N429" t="s">
        <v>3970</v>
      </c>
      <c r="O429">
        <v>71</v>
      </c>
      <c r="P429" t="s">
        <v>3971</v>
      </c>
      <c r="Q429">
        <v>0</v>
      </c>
      <c r="R429" t="s">
        <v>3972</v>
      </c>
      <c r="S429">
        <v>-3500</v>
      </c>
      <c r="T429" s="7" t="str">
        <f t="shared" si="17"/>
        <v>hp_3943020;atk_8316187;hit_500000;miss_71;cirt_0;cirtSub_-3500</v>
      </c>
    </row>
    <row r="430" spans="1:20" x14ac:dyDescent="0.15">
      <c r="A430" s="16">
        <v>360428</v>
      </c>
      <c r="B430" s="16" t="s">
        <v>229</v>
      </c>
      <c r="C430" s="16">
        <v>1</v>
      </c>
      <c r="D430" s="16">
        <v>2</v>
      </c>
      <c r="E430" s="20">
        <v>143</v>
      </c>
      <c r="F430" s="19" t="s">
        <v>3967</v>
      </c>
      <c r="G430" t="e">
        <f t="shared" si="16"/>
        <v>#N/A</v>
      </c>
      <c r="H430">
        <f t="shared" si="15"/>
        <v>0.58000000000000007</v>
      </c>
      <c r="I430">
        <v>3943020</v>
      </c>
      <c r="J430" t="s">
        <v>3968</v>
      </c>
      <c r="K430">
        <v>14338255</v>
      </c>
      <c r="L430" t="s">
        <v>3969</v>
      </c>
      <c r="M430">
        <v>500000</v>
      </c>
      <c r="N430" t="s">
        <v>3970</v>
      </c>
      <c r="O430">
        <v>71</v>
      </c>
      <c r="P430" t="s">
        <v>3971</v>
      </c>
      <c r="Q430">
        <v>0</v>
      </c>
      <c r="R430" t="s">
        <v>3972</v>
      </c>
      <c r="S430">
        <v>-3500</v>
      </c>
      <c r="T430" s="7" t="str">
        <f t="shared" si="17"/>
        <v>hp_3943020;atk_8316187;hit_500000;miss_71;cirt_0;cirtSub_-3500</v>
      </c>
    </row>
    <row r="431" spans="1:20" x14ac:dyDescent="0.15">
      <c r="A431" s="16">
        <v>360429</v>
      </c>
      <c r="B431" s="16" t="s">
        <v>229</v>
      </c>
      <c r="C431" s="16">
        <v>1</v>
      </c>
      <c r="D431" s="16">
        <v>2</v>
      </c>
      <c r="E431" s="20">
        <v>144</v>
      </c>
      <c r="F431" s="19" t="s">
        <v>3967</v>
      </c>
      <c r="G431">
        <f t="shared" si="16"/>
        <v>995078</v>
      </c>
      <c r="H431">
        <f t="shared" si="15"/>
        <v>0.58000000000000007</v>
      </c>
      <c r="I431">
        <v>4012056</v>
      </c>
      <c r="J431" t="s">
        <v>3968</v>
      </c>
      <c r="K431">
        <v>14589296</v>
      </c>
      <c r="L431" t="s">
        <v>3969</v>
      </c>
      <c r="M431">
        <v>500000</v>
      </c>
      <c r="N431" t="s">
        <v>3970</v>
      </c>
      <c r="O431">
        <v>72</v>
      </c>
      <c r="P431" t="s">
        <v>3971</v>
      </c>
      <c r="Q431">
        <v>0</v>
      </c>
      <c r="R431" t="s">
        <v>3972</v>
      </c>
      <c r="S431">
        <v>-3500</v>
      </c>
      <c r="T431" s="7" t="str">
        <f t="shared" si="17"/>
        <v>hp_4012056;atk_8461791;hit_500000;miss_72;cirt_0;cirtSub_-3500</v>
      </c>
    </row>
    <row r="432" spans="1:20" x14ac:dyDescent="0.15">
      <c r="A432" s="16">
        <v>360430</v>
      </c>
      <c r="B432" s="16" t="s">
        <v>229</v>
      </c>
      <c r="C432" s="16">
        <v>1</v>
      </c>
      <c r="D432" s="16">
        <v>2</v>
      </c>
      <c r="E432" s="20">
        <v>144</v>
      </c>
      <c r="F432" s="19" t="s">
        <v>3967</v>
      </c>
      <c r="G432">
        <f t="shared" si="16"/>
        <v>995078</v>
      </c>
      <c r="H432">
        <f t="shared" si="15"/>
        <v>0.58000000000000007</v>
      </c>
      <c r="I432">
        <v>4012056</v>
      </c>
      <c r="J432" t="s">
        <v>3968</v>
      </c>
      <c r="K432">
        <v>14589296</v>
      </c>
      <c r="L432" t="s">
        <v>3969</v>
      </c>
      <c r="M432">
        <v>500000</v>
      </c>
      <c r="N432" t="s">
        <v>3970</v>
      </c>
      <c r="O432">
        <v>72</v>
      </c>
      <c r="P432" t="s">
        <v>3971</v>
      </c>
      <c r="Q432">
        <v>0</v>
      </c>
      <c r="R432" t="s">
        <v>3972</v>
      </c>
      <c r="S432">
        <v>-3500</v>
      </c>
      <c r="T432" s="7" t="str">
        <f t="shared" si="17"/>
        <v>hp_4012056;atk_8461791;hit_500000;miss_72;cirt_0;cirtSub_-3500</v>
      </c>
    </row>
    <row r="433" spans="1:20" x14ac:dyDescent="0.15">
      <c r="A433" s="16">
        <v>360431</v>
      </c>
      <c r="B433" s="16" t="s">
        <v>229</v>
      </c>
      <c r="C433" s="16">
        <v>1</v>
      </c>
      <c r="D433" s="16">
        <v>2</v>
      </c>
      <c r="E433" s="20">
        <v>144</v>
      </c>
      <c r="F433" s="19" t="s">
        <v>3967</v>
      </c>
      <c r="G433">
        <f t="shared" si="16"/>
        <v>995078</v>
      </c>
      <c r="H433">
        <f t="shared" si="15"/>
        <v>0.58000000000000007</v>
      </c>
      <c r="I433">
        <v>4012056</v>
      </c>
      <c r="J433" t="s">
        <v>3968</v>
      </c>
      <c r="K433">
        <v>14589296</v>
      </c>
      <c r="L433" t="s">
        <v>3969</v>
      </c>
      <c r="M433">
        <v>500000</v>
      </c>
      <c r="N433" t="s">
        <v>3970</v>
      </c>
      <c r="O433">
        <v>72</v>
      </c>
      <c r="P433" t="s">
        <v>3971</v>
      </c>
      <c r="Q433">
        <v>0</v>
      </c>
      <c r="R433" t="s">
        <v>3972</v>
      </c>
      <c r="S433">
        <v>-3500</v>
      </c>
      <c r="T433" s="7" t="str">
        <f t="shared" si="17"/>
        <v>hp_4012056;atk_8461791;hit_500000;miss_72;cirt_0;cirtSub_-3500</v>
      </c>
    </row>
    <row r="434" spans="1:20" x14ac:dyDescent="0.15">
      <c r="A434" s="16">
        <v>360432</v>
      </c>
      <c r="B434" s="16" t="s">
        <v>229</v>
      </c>
      <c r="C434" s="16">
        <v>1</v>
      </c>
      <c r="D434" s="16">
        <v>2</v>
      </c>
      <c r="E434" s="20">
        <v>145</v>
      </c>
      <c r="F434" s="19" t="s">
        <v>3967</v>
      </c>
      <c r="G434" t="e">
        <f t="shared" si="16"/>
        <v>#N/A</v>
      </c>
      <c r="H434">
        <f t="shared" si="15"/>
        <v>0.58000000000000007</v>
      </c>
      <c r="I434">
        <v>4081092</v>
      </c>
      <c r="J434" t="s">
        <v>3968</v>
      </c>
      <c r="K434">
        <v>14840336</v>
      </c>
      <c r="L434" t="s">
        <v>3969</v>
      </c>
      <c r="M434">
        <v>500000</v>
      </c>
      <c r="N434" t="s">
        <v>3970</v>
      </c>
      <c r="O434">
        <v>72</v>
      </c>
      <c r="P434" t="s">
        <v>3971</v>
      </c>
      <c r="Q434">
        <v>0</v>
      </c>
      <c r="R434" t="s">
        <v>3972</v>
      </c>
      <c r="S434">
        <v>-3500</v>
      </c>
      <c r="T434" s="7" t="str">
        <f t="shared" si="17"/>
        <v>hp_4081092;atk_8607394;hit_500000;miss_72;cirt_0;cirtSub_-3500</v>
      </c>
    </row>
    <row r="435" spans="1:20" x14ac:dyDescent="0.15">
      <c r="A435" s="16">
        <v>360433</v>
      </c>
      <c r="B435" s="16" t="s">
        <v>229</v>
      </c>
      <c r="C435" s="16">
        <v>1</v>
      </c>
      <c r="D435" s="16">
        <v>2</v>
      </c>
      <c r="E435" s="20">
        <v>145</v>
      </c>
      <c r="F435" s="19" t="s">
        <v>3967</v>
      </c>
      <c r="G435" t="e">
        <f t="shared" si="16"/>
        <v>#N/A</v>
      </c>
      <c r="H435">
        <f t="shared" si="15"/>
        <v>0.58000000000000007</v>
      </c>
      <c r="I435">
        <v>4081092</v>
      </c>
      <c r="J435" t="s">
        <v>3968</v>
      </c>
      <c r="K435">
        <v>14840336</v>
      </c>
      <c r="L435" t="s">
        <v>3969</v>
      </c>
      <c r="M435">
        <v>500000</v>
      </c>
      <c r="N435" t="s">
        <v>3970</v>
      </c>
      <c r="O435">
        <v>72</v>
      </c>
      <c r="P435" t="s">
        <v>3971</v>
      </c>
      <c r="Q435">
        <v>0</v>
      </c>
      <c r="R435" t="s">
        <v>3972</v>
      </c>
      <c r="S435">
        <v>-3500</v>
      </c>
      <c r="T435" s="7" t="str">
        <f t="shared" si="17"/>
        <v>hp_4081092;atk_8607394;hit_500000;miss_72;cirt_0;cirtSub_-3500</v>
      </c>
    </row>
    <row r="436" spans="1:20" x14ac:dyDescent="0.15">
      <c r="A436" s="16">
        <v>360434</v>
      </c>
      <c r="B436" s="16" t="s">
        <v>229</v>
      </c>
      <c r="C436" s="16">
        <v>1</v>
      </c>
      <c r="D436" s="16">
        <v>2</v>
      </c>
      <c r="E436" s="20">
        <v>145</v>
      </c>
      <c r="F436" s="19" t="s">
        <v>3967</v>
      </c>
      <c r="G436" t="e">
        <f t="shared" si="16"/>
        <v>#N/A</v>
      </c>
      <c r="H436">
        <f t="shared" si="15"/>
        <v>0.58000000000000007</v>
      </c>
      <c r="I436">
        <v>4081092</v>
      </c>
      <c r="J436" t="s">
        <v>3968</v>
      </c>
      <c r="K436">
        <v>14840336</v>
      </c>
      <c r="L436" t="s">
        <v>3969</v>
      </c>
      <c r="M436">
        <v>500000</v>
      </c>
      <c r="N436" t="s">
        <v>3970</v>
      </c>
      <c r="O436">
        <v>72</v>
      </c>
      <c r="P436" t="s">
        <v>3971</v>
      </c>
      <c r="Q436">
        <v>0</v>
      </c>
      <c r="R436" t="s">
        <v>3972</v>
      </c>
      <c r="S436">
        <v>-3500</v>
      </c>
      <c r="T436" s="7" t="str">
        <f t="shared" si="17"/>
        <v>hp_4081092;atk_8607394;hit_500000;miss_72;cirt_0;cirtSub_-3500</v>
      </c>
    </row>
    <row r="437" spans="1:20" x14ac:dyDescent="0.15">
      <c r="A437" s="16">
        <v>360435</v>
      </c>
      <c r="B437" s="16" t="s">
        <v>229</v>
      </c>
      <c r="C437" s="16">
        <v>1</v>
      </c>
      <c r="D437" s="16">
        <v>2</v>
      </c>
      <c r="E437" s="20">
        <v>146</v>
      </c>
      <c r="F437" s="19" t="s">
        <v>3967</v>
      </c>
      <c r="G437" t="e">
        <f t="shared" si="16"/>
        <v>#N/A</v>
      </c>
      <c r="H437">
        <f t="shared" si="15"/>
        <v>0.58000000000000007</v>
      </c>
      <c r="I437">
        <v>4179705</v>
      </c>
      <c r="J437" t="s">
        <v>3968</v>
      </c>
      <c r="K437">
        <v>15198927</v>
      </c>
      <c r="L437" t="s">
        <v>3969</v>
      </c>
      <c r="M437">
        <v>500000</v>
      </c>
      <c r="N437" t="s">
        <v>3970</v>
      </c>
      <c r="O437">
        <v>73</v>
      </c>
      <c r="P437" t="s">
        <v>3971</v>
      </c>
      <c r="Q437">
        <v>0</v>
      </c>
      <c r="R437" t="s">
        <v>3972</v>
      </c>
      <c r="S437">
        <v>-3500</v>
      </c>
      <c r="T437" s="7" t="str">
        <f t="shared" si="17"/>
        <v>hp_4179705;atk_8815377;hit_500000;miss_73;cirt_0;cirtSub_-3500</v>
      </c>
    </row>
    <row r="438" spans="1:20" x14ac:dyDescent="0.15">
      <c r="A438" s="16">
        <v>360436</v>
      </c>
      <c r="B438" s="16" t="s">
        <v>229</v>
      </c>
      <c r="C438" s="16">
        <v>1</v>
      </c>
      <c r="D438" s="16">
        <v>2</v>
      </c>
      <c r="E438" s="20">
        <v>146</v>
      </c>
      <c r="F438" s="19" t="s">
        <v>3967</v>
      </c>
      <c r="G438" t="e">
        <f t="shared" si="16"/>
        <v>#N/A</v>
      </c>
      <c r="H438">
        <f t="shared" si="15"/>
        <v>0.58000000000000007</v>
      </c>
      <c r="I438">
        <v>4179705</v>
      </c>
      <c r="J438" t="s">
        <v>3968</v>
      </c>
      <c r="K438">
        <v>15198927</v>
      </c>
      <c r="L438" t="s">
        <v>3969</v>
      </c>
      <c r="M438">
        <v>500000</v>
      </c>
      <c r="N438" t="s">
        <v>3970</v>
      </c>
      <c r="O438">
        <v>73</v>
      </c>
      <c r="P438" t="s">
        <v>3971</v>
      </c>
      <c r="Q438">
        <v>0</v>
      </c>
      <c r="R438" t="s">
        <v>3972</v>
      </c>
      <c r="S438">
        <v>-3500</v>
      </c>
      <c r="T438" s="7" t="str">
        <f t="shared" si="17"/>
        <v>hp_4179705;atk_8815377;hit_500000;miss_73;cirt_0;cirtSub_-3500</v>
      </c>
    </row>
    <row r="439" spans="1:20" x14ac:dyDescent="0.15">
      <c r="A439" s="16">
        <v>360437</v>
      </c>
      <c r="B439" s="16" t="s">
        <v>229</v>
      </c>
      <c r="C439" s="16">
        <v>1</v>
      </c>
      <c r="D439" s="16">
        <v>2</v>
      </c>
      <c r="E439" s="20">
        <v>146</v>
      </c>
      <c r="F439" s="19" t="s">
        <v>3967</v>
      </c>
      <c r="G439" t="e">
        <f t="shared" si="16"/>
        <v>#N/A</v>
      </c>
      <c r="H439">
        <f t="shared" ref="H439:H502" si="18">H349+0.02</f>
        <v>0.58000000000000007</v>
      </c>
      <c r="I439">
        <v>4179705</v>
      </c>
      <c r="J439" t="s">
        <v>3968</v>
      </c>
      <c r="K439">
        <v>15198927</v>
      </c>
      <c r="L439" t="s">
        <v>3969</v>
      </c>
      <c r="M439">
        <v>500000</v>
      </c>
      <c r="N439" t="s">
        <v>3970</v>
      </c>
      <c r="O439">
        <v>73</v>
      </c>
      <c r="P439" t="s">
        <v>3971</v>
      </c>
      <c r="Q439">
        <v>0</v>
      </c>
      <c r="R439" t="s">
        <v>3972</v>
      </c>
      <c r="S439">
        <v>-3500</v>
      </c>
      <c r="T439" s="7" t="str">
        <f t="shared" si="17"/>
        <v>hp_4179705;atk_8815377;hit_500000;miss_73;cirt_0;cirtSub_-3500</v>
      </c>
    </row>
    <row r="440" spans="1:20" x14ac:dyDescent="0.15">
      <c r="A440" s="16">
        <v>360438</v>
      </c>
      <c r="B440" s="16" t="s">
        <v>229</v>
      </c>
      <c r="C440" s="16">
        <v>1</v>
      </c>
      <c r="D440" s="16">
        <v>2</v>
      </c>
      <c r="E440" s="20">
        <v>147</v>
      </c>
      <c r="F440" s="19" t="s">
        <v>3967</v>
      </c>
      <c r="G440">
        <f t="shared" si="16"/>
        <v>1061601</v>
      </c>
      <c r="H440">
        <f t="shared" si="18"/>
        <v>0.58000000000000007</v>
      </c>
      <c r="I440">
        <v>4278317</v>
      </c>
      <c r="J440" t="s">
        <v>3968</v>
      </c>
      <c r="K440">
        <v>15557518</v>
      </c>
      <c r="L440" t="s">
        <v>3969</v>
      </c>
      <c r="M440">
        <v>500000</v>
      </c>
      <c r="N440" t="s">
        <v>3970</v>
      </c>
      <c r="O440">
        <v>73</v>
      </c>
      <c r="P440" t="s">
        <v>3971</v>
      </c>
      <c r="Q440">
        <v>0</v>
      </c>
      <c r="R440" t="s">
        <v>3972</v>
      </c>
      <c r="S440">
        <v>-3500</v>
      </c>
      <c r="T440" s="7" t="str">
        <f t="shared" si="17"/>
        <v>hp_4278317;atk_9023360;hit_500000;miss_73;cirt_0;cirtSub_-3500</v>
      </c>
    </row>
    <row r="441" spans="1:20" x14ac:dyDescent="0.15">
      <c r="A441" s="16">
        <v>360439</v>
      </c>
      <c r="B441" s="16" t="s">
        <v>229</v>
      </c>
      <c r="C441" s="16">
        <v>1</v>
      </c>
      <c r="D441" s="16">
        <v>2</v>
      </c>
      <c r="E441" s="20">
        <v>147</v>
      </c>
      <c r="F441" s="19" t="s">
        <v>3967</v>
      </c>
      <c r="G441">
        <f t="shared" si="16"/>
        <v>1061601</v>
      </c>
      <c r="H441">
        <f t="shared" si="18"/>
        <v>0.58000000000000007</v>
      </c>
      <c r="I441">
        <v>4278317</v>
      </c>
      <c r="J441" t="s">
        <v>3968</v>
      </c>
      <c r="K441">
        <v>15557518</v>
      </c>
      <c r="L441" t="s">
        <v>3969</v>
      </c>
      <c r="M441">
        <v>500000</v>
      </c>
      <c r="N441" t="s">
        <v>3970</v>
      </c>
      <c r="O441">
        <v>73</v>
      </c>
      <c r="P441" t="s">
        <v>3971</v>
      </c>
      <c r="Q441">
        <v>0</v>
      </c>
      <c r="R441" t="s">
        <v>3972</v>
      </c>
      <c r="S441">
        <v>-3500</v>
      </c>
      <c r="T441" s="7" t="str">
        <f t="shared" si="17"/>
        <v>hp_4278317;atk_9023360;hit_500000;miss_73;cirt_0;cirtSub_-3500</v>
      </c>
    </row>
    <row r="442" spans="1:20" x14ac:dyDescent="0.15">
      <c r="A442" s="16">
        <v>360440</v>
      </c>
      <c r="B442" s="16" t="s">
        <v>229</v>
      </c>
      <c r="C442" s="16">
        <v>1</v>
      </c>
      <c r="D442" s="16">
        <v>2</v>
      </c>
      <c r="E442" s="20">
        <v>147</v>
      </c>
      <c r="F442" s="19" t="s">
        <v>3967</v>
      </c>
      <c r="G442">
        <f t="shared" si="16"/>
        <v>1061601</v>
      </c>
      <c r="H442">
        <f t="shared" si="18"/>
        <v>0.58000000000000007</v>
      </c>
      <c r="I442">
        <v>4278317</v>
      </c>
      <c r="J442" t="s">
        <v>3968</v>
      </c>
      <c r="K442">
        <v>15557518</v>
      </c>
      <c r="L442" t="s">
        <v>3969</v>
      </c>
      <c r="M442">
        <v>500000</v>
      </c>
      <c r="N442" t="s">
        <v>3970</v>
      </c>
      <c r="O442">
        <v>73</v>
      </c>
      <c r="P442" t="s">
        <v>3971</v>
      </c>
      <c r="Q442">
        <v>0</v>
      </c>
      <c r="R442" t="s">
        <v>3972</v>
      </c>
      <c r="S442">
        <v>-3500</v>
      </c>
      <c r="T442" s="7" t="str">
        <f t="shared" si="17"/>
        <v>hp_4278317;atk_9023360;hit_500000;miss_73;cirt_0;cirtSub_-3500</v>
      </c>
    </row>
    <row r="443" spans="1:20" x14ac:dyDescent="0.15">
      <c r="A443" s="16">
        <v>360441</v>
      </c>
      <c r="B443" s="16" t="s">
        <v>229</v>
      </c>
      <c r="C443" s="16">
        <v>1</v>
      </c>
      <c r="D443" s="16">
        <v>2</v>
      </c>
      <c r="E443" s="20">
        <v>148</v>
      </c>
      <c r="F443" s="19" t="s">
        <v>3967</v>
      </c>
      <c r="G443" t="e">
        <f t="shared" si="16"/>
        <v>#N/A</v>
      </c>
      <c r="H443">
        <f t="shared" si="18"/>
        <v>0.58000000000000007</v>
      </c>
      <c r="I443">
        <v>4376930</v>
      </c>
      <c r="J443" t="s">
        <v>3968</v>
      </c>
      <c r="K443">
        <v>15916109</v>
      </c>
      <c r="L443" t="s">
        <v>3969</v>
      </c>
      <c r="M443">
        <v>500000</v>
      </c>
      <c r="N443" t="s">
        <v>3970</v>
      </c>
      <c r="O443">
        <v>74</v>
      </c>
      <c r="P443" t="s">
        <v>3971</v>
      </c>
      <c r="Q443">
        <v>0</v>
      </c>
      <c r="R443" t="s">
        <v>3972</v>
      </c>
      <c r="S443">
        <v>-3500</v>
      </c>
      <c r="T443" s="7" t="str">
        <f t="shared" si="17"/>
        <v>hp_4376930;atk_9231343;hit_500000;miss_74;cirt_0;cirtSub_-3500</v>
      </c>
    </row>
    <row r="444" spans="1:20" x14ac:dyDescent="0.15">
      <c r="A444" s="16">
        <v>360442</v>
      </c>
      <c r="B444" s="16" t="s">
        <v>229</v>
      </c>
      <c r="C444" s="16">
        <v>1</v>
      </c>
      <c r="D444" s="16">
        <v>2</v>
      </c>
      <c r="E444" s="20">
        <v>148</v>
      </c>
      <c r="F444" s="19" t="s">
        <v>3967</v>
      </c>
      <c r="G444" t="e">
        <f t="shared" si="16"/>
        <v>#N/A</v>
      </c>
      <c r="H444">
        <f t="shared" si="18"/>
        <v>0.58000000000000007</v>
      </c>
      <c r="I444">
        <v>4376930</v>
      </c>
      <c r="J444" t="s">
        <v>3968</v>
      </c>
      <c r="K444">
        <v>15916109</v>
      </c>
      <c r="L444" t="s">
        <v>3969</v>
      </c>
      <c r="M444">
        <v>500000</v>
      </c>
      <c r="N444" t="s">
        <v>3970</v>
      </c>
      <c r="O444">
        <v>74</v>
      </c>
      <c r="P444" t="s">
        <v>3971</v>
      </c>
      <c r="Q444">
        <v>0</v>
      </c>
      <c r="R444" t="s">
        <v>3972</v>
      </c>
      <c r="S444">
        <v>-3500</v>
      </c>
      <c r="T444" s="7" t="str">
        <f t="shared" si="17"/>
        <v>hp_4376930;atk_9231343;hit_500000;miss_74;cirt_0;cirtSub_-3500</v>
      </c>
    </row>
    <row r="445" spans="1:20" x14ac:dyDescent="0.15">
      <c r="A445" s="16">
        <v>360443</v>
      </c>
      <c r="B445" s="16" t="s">
        <v>229</v>
      </c>
      <c r="C445" s="16">
        <v>1</v>
      </c>
      <c r="D445" s="16">
        <v>2</v>
      </c>
      <c r="E445" s="20">
        <v>148</v>
      </c>
      <c r="F445" s="19" t="s">
        <v>3967</v>
      </c>
      <c r="G445" t="e">
        <f t="shared" si="16"/>
        <v>#N/A</v>
      </c>
      <c r="H445">
        <f t="shared" si="18"/>
        <v>0.58000000000000007</v>
      </c>
      <c r="I445">
        <v>4376930</v>
      </c>
      <c r="J445" t="s">
        <v>3968</v>
      </c>
      <c r="K445">
        <v>15916109</v>
      </c>
      <c r="L445" t="s">
        <v>3969</v>
      </c>
      <c r="M445">
        <v>500000</v>
      </c>
      <c r="N445" t="s">
        <v>3970</v>
      </c>
      <c r="O445">
        <v>74</v>
      </c>
      <c r="P445" t="s">
        <v>3971</v>
      </c>
      <c r="Q445">
        <v>0</v>
      </c>
      <c r="R445" t="s">
        <v>3972</v>
      </c>
      <c r="S445">
        <v>-3500</v>
      </c>
      <c r="T445" s="7" t="str">
        <f t="shared" si="17"/>
        <v>hp_4376930;atk_9231343;hit_500000;miss_74;cirt_0;cirtSub_-3500</v>
      </c>
    </row>
    <row r="446" spans="1:20" x14ac:dyDescent="0.15">
      <c r="A446" s="16">
        <v>360444</v>
      </c>
      <c r="B446" s="16" t="s">
        <v>229</v>
      </c>
      <c r="C446" s="16">
        <v>1</v>
      </c>
      <c r="D446" s="16">
        <v>2</v>
      </c>
      <c r="E446" s="20">
        <v>149</v>
      </c>
      <c r="F446" s="19" t="s">
        <v>3967</v>
      </c>
      <c r="G446" t="e">
        <f t="shared" si="16"/>
        <v>#N/A</v>
      </c>
      <c r="H446">
        <f t="shared" si="18"/>
        <v>0.58000000000000007</v>
      </c>
      <c r="I446">
        <v>4475542</v>
      </c>
      <c r="J446" t="s">
        <v>3968</v>
      </c>
      <c r="K446">
        <v>16274700</v>
      </c>
      <c r="L446" t="s">
        <v>3969</v>
      </c>
      <c r="M446">
        <v>500000</v>
      </c>
      <c r="N446" t="s">
        <v>3970</v>
      </c>
      <c r="O446">
        <v>74</v>
      </c>
      <c r="P446" t="s">
        <v>3971</v>
      </c>
      <c r="Q446">
        <v>0</v>
      </c>
      <c r="R446" t="s">
        <v>3972</v>
      </c>
      <c r="S446">
        <v>-3500</v>
      </c>
      <c r="T446" s="7" t="str">
        <f t="shared" si="17"/>
        <v>hp_4475542;atk_9439326;hit_500000;miss_74;cirt_0;cirtSub_-3500</v>
      </c>
    </row>
    <row r="447" spans="1:20" x14ac:dyDescent="0.15">
      <c r="A447" s="16">
        <v>360445</v>
      </c>
      <c r="B447" s="16" t="s">
        <v>229</v>
      </c>
      <c r="C447" s="16">
        <v>1</v>
      </c>
      <c r="D447" s="16">
        <v>2</v>
      </c>
      <c r="E447" s="20">
        <v>149</v>
      </c>
      <c r="F447" s="19" t="s">
        <v>3967</v>
      </c>
      <c r="G447" t="e">
        <f t="shared" si="16"/>
        <v>#N/A</v>
      </c>
      <c r="H447">
        <f t="shared" si="18"/>
        <v>0.58000000000000007</v>
      </c>
      <c r="I447">
        <v>4475542</v>
      </c>
      <c r="J447" t="s">
        <v>3968</v>
      </c>
      <c r="K447">
        <v>16274700</v>
      </c>
      <c r="L447" t="s">
        <v>3969</v>
      </c>
      <c r="M447">
        <v>500000</v>
      </c>
      <c r="N447" t="s">
        <v>3970</v>
      </c>
      <c r="O447">
        <v>74</v>
      </c>
      <c r="P447" t="s">
        <v>3971</v>
      </c>
      <c r="Q447">
        <v>0</v>
      </c>
      <c r="R447" t="s">
        <v>3972</v>
      </c>
      <c r="S447">
        <v>-3500</v>
      </c>
      <c r="T447" s="7" t="str">
        <f t="shared" si="17"/>
        <v>hp_4475542;atk_9439326;hit_500000;miss_74;cirt_0;cirtSub_-3500</v>
      </c>
    </row>
    <row r="448" spans="1:20" x14ac:dyDescent="0.15">
      <c r="A448" s="16">
        <v>360446</v>
      </c>
      <c r="B448" s="16" t="s">
        <v>229</v>
      </c>
      <c r="C448" s="16">
        <v>1</v>
      </c>
      <c r="D448" s="16">
        <v>2</v>
      </c>
      <c r="E448" s="20">
        <v>149</v>
      </c>
      <c r="F448" s="19" t="s">
        <v>3967</v>
      </c>
      <c r="G448" t="e">
        <f t="shared" si="16"/>
        <v>#N/A</v>
      </c>
      <c r="H448">
        <f t="shared" si="18"/>
        <v>0.58000000000000007</v>
      </c>
      <c r="I448">
        <v>4475542</v>
      </c>
      <c r="J448" t="s">
        <v>3968</v>
      </c>
      <c r="K448">
        <v>16274700</v>
      </c>
      <c r="L448" t="s">
        <v>3969</v>
      </c>
      <c r="M448">
        <v>500000</v>
      </c>
      <c r="N448" t="s">
        <v>3970</v>
      </c>
      <c r="O448">
        <v>74</v>
      </c>
      <c r="P448" t="s">
        <v>3971</v>
      </c>
      <c r="Q448">
        <v>0</v>
      </c>
      <c r="R448" t="s">
        <v>3972</v>
      </c>
      <c r="S448">
        <v>-3500</v>
      </c>
      <c r="T448" s="7" t="str">
        <f t="shared" si="17"/>
        <v>hp_4475542;atk_9439326;hit_500000;miss_74;cirt_0;cirtSub_-3500</v>
      </c>
    </row>
    <row r="449" spans="1:20" x14ac:dyDescent="0.15">
      <c r="A449" s="16">
        <v>360447</v>
      </c>
      <c r="B449" s="16" t="s">
        <v>229</v>
      </c>
      <c r="C449" s="16">
        <v>1</v>
      </c>
      <c r="D449" s="16">
        <v>2</v>
      </c>
      <c r="E449" s="20">
        <v>150</v>
      </c>
      <c r="F449" s="19" t="s">
        <v>3967</v>
      </c>
      <c r="G449">
        <f t="shared" si="16"/>
        <v>1128125</v>
      </c>
      <c r="H449">
        <f t="shared" si="18"/>
        <v>0.58000000000000007</v>
      </c>
      <c r="I449">
        <v>4574155</v>
      </c>
      <c r="J449" t="s">
        <v>3968</v>
      </c>
      <c r="K449">
        <v>16633291</v>
      </c>
      <c r="L449" t="s">
        <v>3969</v>
      </c>
      <c r="M449">
        <v>500000</v>
      </c>
      <c r="N449" t="s">
        <v>3970</v>
      </c>
      <c r="O449">
        <v>75</v>
      </c>
      <c r="P449" t="s">
        <v>3971</v>
      </c>
      <c r="Q449">
        <v>0</v>
      </c>
      <c r="R449" t="s">
        <v>3972</v>
      </c>
      <c r="S449">
        <v>-3500</v>
      </c>
      <c r="T449" s="7" t="str">
        <f t="shared" si="17"/>
        <v>hp_4574155;atk_9647308;hit_500000;miss_75;cirt_0;cirtSub_-3500</v>
      </c>
    </row>
    <row r="450" spans="1:20" x14ac:dyDescent="0.15">
      <c r="A450" s="16">
        <v>360448</v>
      </c>
      <c r="B450" s="16" t="s">
        <v>229</v>
      </c>
      <c r="C450" s="16">
        <v>1</v>
      </c>
      <c r="D450" s="16">
        <v>2</v>
      </c>
      <c r="E450" s="20">
        <v>150</v>
      </c>
      <c r="F450" s="19" t="s">
        <v>3967</v>
      </c>
      <c r="G450">
        <f t="shared" si="16"/>
        <v>1128125</v>
      </c>
      <c r="H450">
        <f t="shared" si="18"/>
        <v>0.58000000000000007</v>
      </c>
      <c r="I450">
        <v>4574155</v>
      </c>
      <c r="J450" t="s">
        <v>3968</v>
      </c>
      <c r="K450">
        <v>16633291</v>
      </c>
      <c r="L450" t="s">
        <v>3969</v>
      </c>
      <c r="M450">
        <v>500000</v>
      </c>
      <c r="N450" t="s">
        <v>3970</v>
      </c>
      <c r="O450">
        <v>75</v>
      </c>
      <c r="P450" t="s">
        <v>3971</v>
      </c>
      <c r="Q450">
        <v>0</v>
      </c>
      <c r="R450" t="s">
        <v>3972</v>
      </c>
      <c r="S450">
        <v>-3500</v>
      </c>
      <c r="T450" s="7" t="str">
        <f t="shared" si="17"/>
        <v>hp_4574155;atk_9647308;hit_500000;miss_75;cirt_0;cirtSub_-3500</v>
      </c>
    </row>
    <row r="451" spans="1:20" x14ac:dyDescent="0.15">
      <c r="A451" s="16">
        <v>360449</v>
      </c>
      <c r="B451" s="16" t="s">
        <v>229</v>
      </c>
      <c r="C451" s="16">
        <v>1</v>
      </c>
      <c r="D451" s="16">
        <v>2</v>
      </c>
      <c r="E451" s="20">
        <v>150</v>
      </c>
      <c r="F451" s="19" t="s">
        <v>3967</v>
      </c>
      <c r="G451">
        <f t="shared" ref="G451:G514" si="19">VLOOKUP(E451,$E$724:$K$963,7,0)</f>
        <v>1128125</v>
      </c>
      <c r="H451">
        <f t="shared" si="18"/>
        <v>0.58000000000000007</v>
      </c>
      <c r="I451">
        <v>4574155</v>
      </c>
      <c r="J451" t="s">
        <v>3968</v>
      </c>
      <c r="K451">
        <v>16633291</v>
      </c>
      <c r="L451" t="s">
        <v>3969</v>
      </c>
      <c r="M451">
        <v>500000</v>
      </c>
      <c r="N451" t="s">
        <v>3970</v>
      </c>
      <c r="O451">
        <v>75</v>
      </c>
      <c r="P451" t="s">
        <v>3971</v>
      </c>
      <c r="Q451">
        <v>0</v>
      </c>
      <c r="R451" t="s">
        <v>3972</v>
      </c>
      <c r="S451">
        <v>-3500</v>
      </c>
      <c r="T451" s="7" t="str">
        <f t="shared" ref="T451:T514" si="20">F451&amp;"_"&amp;I451&amp;";"&amp;J451&amp;"_"&amp;INT(K451*H451)&amp;";"&amp;L451&amp;"_"&amp;M451&amp;";"&amp;N451&amp;"_"&amp;O451&amp;";"&amp;P451&amp;"_"&amp;Q451&amp;";"&amp;R451&amp;"_"&amp;S451</f>
        <v>hp_4574155;atk_9647308;hit_500000;miss_75;cirt_0;cirtSub_-3500</v>
      </c>
    </row>
    <row r="452" spans="1:20" x14ac:dyDescent="0.15">
      <c r="A452" s="16">
        <v>360450</v>
      </c>
      <c r="B452" s="16" t="s">
        <v>229</v>
      </c>
      <c r="C452" s="16">
        <v>1</v>
      </c>
      <c r="D452" s="16">
        <v>2</v>
      </c>
      <c r="E452" s="20">
        <v>151</v>
      </c>
      <c r="F452" s="19" t="s">
        <v>3967</v>
      </c>
      <c r="G452" t="e">
        <f t="shared" si="19"/>
        <v>#N/A</v>
      </c>
      <c r="H452">
        <f t="shared" si="18"/>
        <v>0.60000000000000009</v>
      </c>
      <c r="I452">
        <v>4672767</v>
      </c>
      <c r="J452" t="s">
        <v>3968</v>
      </c>
      <c r="K452">
        <v>16991882</v>
      </c>
      <c r="L452" t="s">
        <v>3969</v>
      </c>
      <c r="M452">
        <v>500000</v>
      </c>
      <c r="N452" t="s">
        <v>3970</v>
      </c>
      <c r="O452">
        <v>75</v>
      </c>
      <c r="P452" t="s">
        <v>3971</v>
      </c>
      <c r="Q452">
        <v>0</v>
      </c>
      <c r="R452" t="s">
        <v>3972</v>
      </c>
      <c r="S452">
        <v>-3500</v>
      </c>
      <c r="T452" s="7" t="str">
        <f t="shared" si="20"/>
        <v>hp_4672767;atk_10195129;hit_500000;miss_75;cirt_0;cirtSub_-3500</v>
      </c>
    </row>
    <row r="453" spans="1:20" x14ac:dyDescent="0.15">
      <c r="A453" s="16">
        <v>360451</v>
      </c>
      <c r="B453" s="16" t="s">
        <v>229</v>
      </c>
      <c r="C453" s="16">
        <v>1</v>
      </c>
      <c r="D453" s="16">
        <v>2</v>
      </c>
      <c r="E453" s="20">
        <v>151</v>
      </c>
      <c r="F453" s="19" t="s">
        <v>3967</v>
      </c>
      <c r="G453" t="e">
        <f t="shared" si="19"/>
        <v>#N/A</v>
      </c>
      <c r="H453">
        <f t="shared" si="18"/>
        <v>0.60000000000000009</v>
      </c>
      <c r="I453">
        <v>4672767</v>
      </c>
      <c r="J453" t="s">
        <v>3968</v>
      </c>
      <c r="K453">
        <v>16991882</v>
      </c>
      <c r="L453" t="s">
        <v>3969</v>
      </c>
      <c r="M453">
        <v>500000</v>
      </c>
      <c r="N453" t="s">
        <v>3970</v>
      </c>
      <c r="O453">
        <v>75</v>
      </c>
      <c r="P453" t="s">
        <v>3971</v>
      </c>
      <c r="Q453">
        <v>0</v>
      </c>
      <c r="R453" t="s">
        <v>3972</v>
      </c>
      <c r="S453">
        <v>-3500</v>
      </c>
      <c r="T453" s="7" t="str">
        <f t="shared" si="20"/>
        <v>hp_4672767;atk_10195129;hit_500000;miss_75;cirt_0;cirtSub_-3500</v>
      </c>
    </row>
    <row r="454" spans="1:20" x14ac:dyDescent="0.15">
      <c r="A454" s="16">
        <v>360452</v>
      </c>
      <c r="B454" s="16" t="s">
        <v>229</v>
      </c>
      <c r="C454" s="16">
        <v>1</v>
      </c>
      <c r="D454" s="16">
        <v>2</v>
      </c>
      <c r="E454" s="20">
        <v>151</v>
      </c>
      <c r="F454" s="19" t="s">
        <v>3967</v>
      </c>
      <c r="G454" t="e">
        <f t="shared" si="19"/>
        <v>#N/A</v>
      </c>
      <c r="H454">
        <f t="shared" si="18"/>
        <v>0.60000000000000009</v>
      </c>
      <c r="I454">
        <v>4672767</v>
      </c>
      <c r="J454" t="s">
        <v>3968</v>
      </c>
      <c r="K454">
        <v>16991882</v>
      </c>
      <c r="L454" t="s">
        <v>3969</v>
      </c>
      <c r="M454">
        <v>500000</v>
      </c>
      <c r="N454" t="s">
        <v>3970</v>
      </c>
      <c r="O454">
        <v>75</v>
      </c>
      <c r="P454" t="s">
        <v>3971</v>
      </c>
      <c r="Q454">
        <v>0</v>
      </c>
      <c r="R454" t="s">
        <v>3972</v>
      </c>
      <c r="S454">
        <v>-3500</v>
      </c>
      <c r="T454" s="7" t="str">
        <f t="shared" si="20"/>
        <v>hp_4672767;atk_10195129;hit_500000;miss_75;cirt_0;cirtSub_-3500</v>
      </c>
    </row>
    <row r="455" spans="1:20" x14ac:dyDescent="0.15">
      <c r="A455" s="16">
        <v>360453</v>
      </c>
      <c r="B455" s="16" t="s">
        <v>229</v>
      </c>
      <c r="C455" s="16">
        <v>1</v>
      </c>
      <c r="D455" s="16">
        <v>2</v>
      </c>
      <c r="E455" s="20">
        <v>152</v>
      </c>
      <c r="F455" s="19" t="s">
        <v>3967</v>
      </c>
      <c r="G455" t="e">
        <f t="shared" si="19"/>
        <v>#N/A</v>
      </c>
      <c r="H455">
        <f t="shared" si="18"/>
        <v>0.60000000000000009</v>
      </c>
      <c r="I455">
        <v>4771380</v>
      </c>
      <c r="J455" t="s">
        <v>3968</v>
      </c>
      <c r="K455">
        <v>17350473</v>
      </c>
      <c r="L455" t="s">
        <v>3969</v>
      </c>
      <c r="M455">
        <v>500000</v>
      </c>
      <c r="N455" t="s">
        <v>3970</v>
      </c>
      <c r="O455">
        <v>76</v>
      </c>
      <c r="P455" t="s">
        <v>3971</v>
      </c>
      <c r="Q455">
        <v>0</v>
      </c>
      <c r="R455" t="s">
        <v>3972</v>
      </c>
      <c r="S455">
        <v>-3500</v>
      </c>
      <c r="T455" s="7" t="str">
        <f t="shared" si="20"/>
        <v>hp_4771380;atk_10410283;hit_500000;miss_76;cirt_0;cirtSub_-3500</v>
      </c>
    </row>
    <row r="456" spans="1:20" x14ac:dyDescent="0.15">
      <c r="A456" s="16">
        <v>360454</v>
      </c>
      <c r="B456" s="16" t="s">
        <v>229</v>
      </c>
      <c r="C456" s="16">
        <v>1</v>
      </c>
      <c r="D456" s="16">
        <v>2</v>
      </c>
      <c r="E456" s="20">
        <v>152</v>
      </c>
      <c r="F456" s="19" t="s">
        <v>3967</v>
      </c>
      <c r="G456" t="e">
        <f t="shared" si="19"/>
        <v>#N/A</v>
      </c>
      <c r="H456">
        <f t="shared" si="18"/>
        <v>0.60000000000000009</v>
      </c>
      <c r="I456">
        <v>4771380</v>
      </c>
      <c r="J456" t="s">
        <v>3968</v>
      </c>
      <c r="K456">
        <v>17350473</v>
      </c>
      <c r="L456" t="s">
        <v>3969</v>
      </c>
      <c r="M456">
        <v>500000</v>
      </c>
      <c r="N456" t="s">
        <v>3970</v>
      </c>
      <c r="O456">
        <v>76</v>
      </c>
      <c r="P456" t="s">
        <v>3971</v>
      </c>
      <c r="Q456">
        <v>0</v>
      </c>
      <c r="R456" t="s">
        <v>3972</v>
      </c>
      <c r="S456">
        <v>-3500</v>
      </c>
      <c r="T456" s="7" t="str">
        <f t="shared" si="20"/>
        <v>hp_4771380;atk_10410283;hit_500000;miss_76;cirt_0;cirtSub_-3500</v>
      </c>
    </row>
    <row r="457" spans="1:20" x14ac:dyDescent="0.15">
      <c r="A457" s="16">
        <v>360455</v>
      </c>
      <c r="B457" s="16" t="s">
        <v>229</v>
      </c>
      <c r="C457" s="16">
        <v>1</v>
      </c>
      <c r="D457" s="16">
        <v>2</v>
      </c>
      <c r="E457" s="20">
        <v>152</v>
      </c>
      <c r="F457" s="19" t="s">
        <v>3967</v>
      </c>
      <c r="G457" t="e">
        <f t="shared" si="19"/>
        <v>#N/A</v>
      </c>
      <c r="H457">
        <f t="shared" si="18"/>
        <v>0.60000000000000009</v>
      </c>
      <c r="I457">
        <v>4771380</v>
      </c>
      <c r="J457" t="s">
        <v>3968</v>
      </c>
      <c r="K457">
        <v>17350473</v>
      </c>
      <c r="L457" t="s">
        <v>3969</v>
      </c>
      <c r="M457">
        <v>500000</v>
      </c>
      <c r="N457" t="s">
        <v>3970</v>
      </c>
      <c r="O457">
        <v>76</v>
      </c>
      <c r="P457" t="s">
        <v>3971</v>
      </c>
      <c r="Q457">
        <v>0</v>
      </c>
      <c r="R457" t="s">
        <v>3972</v>
      </c>
      <c r="S457">
        <v>-3500</v>
      </c>
      <c r="T457" s="7" t="str">
        <f t="shared" si="20"/>
        <v>hp_4771380;atk_10410283;hit_500000;miss_76;cirt_0;cirtSub_-3500</v>
      </c>
    </row>
    <row r="458" spans="1:20" x14ac:dyDescent="0.15">
      <c r="A458" s="16">
        <v>360456</v>
      </c>
      <c r="B458" s="16" t="s">
        <v>229</v>
      </c>
      <c r="C458" s="16">
        <v>1</v>
      </c>
      <c r="D458" s="16">
        <v>2</v>
      </c>
      <c r="E458" s="20">
        <v>153</v>
      </c>
      <c r="F458" s="19" t="s">
        <v>3967</v>
      </c>
      <c r="G458">
        <f t="shared" si="19"/>
        <v>1194649</v>
      </c>
      <c r="H458">
        <f t="shared" si="18"/>
        <v>0.60000000000000009</v>
      </c>
      <c r="I458">
        <v>4869992</v>
      </c>
      <c r="J458" t="s">
        <v>3968</v>
      </c>
      <c r="K458">
        <v>17709063</v>
      </c>
      <c r="L458" t="s">
        <v>3969</v>
      </c>
      <c r="M458">
        <v>500000</v>
      </c>
      <c r="N458" t="s">
        <v>3970</v>
      </c>
      <c r="O458">
        <v>76</v>
      </c>
      <c r="P458" t="s">
        <v>3971</v>
      </c>
      <c r="Q458">
        <v>0</v>
      </c>
      <c r="R458" t="s">
        <v>3972</v>
      </c>
      <c r="S458">
        <v>-3500</v>
      </c>
      <c r="T458" s="7" t="str">
        <f t="shared" si="20"/>
        <v>hp_4869992;atk_10625437;hit_500000;miss_76;cirt_0;cirtSub_-3500</v>
      </c>
    </row>
    <row r="459" spans="1:20" x14ac:dyDescent="0.15">
      <c r="A459" s="16">
        <v>360457</v>
      </c>
      <c r="B459" s="16" t="s">
        <v>229</v>
      </c>
      <c r="C459" s="16">
        <v>1</v>
      </c>
      <c r="D459" s="16">
        <v>2</v>
      </c>
      <c r="E459" s="20">
        <v>153</v>
      </c>
      <c r="F459" s="19" t="s">
        <v>3967</v>
      </c>
      <c r="G459">
        <f t="shared" si="19"/>
        <v>1194649</v>
      </c>
      <c r="H459">
        <f t="shared" si="18"/>
        <v>0.60000000000000009</v>
      </c>
      <c r="I459">
        <v>4869992</v>
      </c>
      <c r="J459" t="s">
        <v>3968</v>
      </c>
      <c r="K459">
        <v>17709063</v>
      </c>
      <c r="L459" t="s">
        <v>3969</v>
      </c>
      <c r="M459">
        <v>500000</v>
      </c>
      <c r="N459" t="s">
        <v>3970</v>
      </c>
      <c r="O459">
        <v>76</v>
      </c>
      <c r="P459" t="s">
        <v>3971</v>
      </c>
      <c r="Q459">
        <v>0</v>
      </c>
      <c r="R459" t="s">
        <v>3972</v>
      </c>
      <c r="S459">
        <v>-3500</v>
      </c>
      <c r="T459" s="7" t="str">
        <f t="shared" si="20"/>
        <v>hp_4869992;atk_10625437;hit_500000;miss_76;cirt_0;cirtSub_-3500</v>
      </c>
    </row>
    <row r="460" spans="1:20" x14ac:dyDescent="0.15">
      <c r="A460" s="16">
        <v>360458</v>
      </c>
      <c r="B460" s="16" t="s">
        <v>229</v>
      </c>
      <c r="C460" s="16">
        <v>1</v>
      </c>
      <c r="D460" s="16">
        <v>2</v>
      </c>
      <c r="E460" s="20">
        <v>153</v>
      </c>
      <c r="F460" s="19" t="s">
        <v>3967</v>
      </c>
      <c r="G460">
        <f t="shared" si="19"/>
        <v>1194649</v>
      </c>
      <c r="H460">
        <f t="shared" si="18"/>
        <v>0.60000000000000009</v>
      </c>
      <c r="I460">
        <v>4869992</v>
      </c>
      <c r="J460" t="s">
        <v>3968</v>
      </c>
      <c r="K460">
        <v>17709063</v>
      </c>
      <c r="L460" t="s">
        <v>3969</v>
      </c>
      <c r="M460">
        <v>500000</v>
      </c>
      <c r="N460" t="s">
        <v>3970</v>
      </c>
      <c r="O460">
        <v>76</v>
      </c>
      <c r="P460" t="s">
        <v>3971</v>
      </c>
      <c r="Q460">
        <v>0</v>
      </c>
      <c r="R460" t="s">
        <v>3972</v>
      </c>
      <c r="S460">
        <v>-3500</v>
      </c>
      <c r="T460" s="7" t="str">
        <f t="shared" si="20"/>
        <v>hp_4869992;atk_10625437;hit_500000;miss_76;cirt_0;cirtSub_-3500</v>
      </c>
    </row>
    <row r="461" spans="1:20" x14ac:dyDescent="0.15">
      <c r="A461" s="16">
        <v>360459</v>
      </c>
      <c r="B461" s="16" t="s">
        <v>229</v>
      </c>
      <c r="C461" s="16">
        <v>1</v>
      </c>
      <c r="D461" s="16">
        <v>2</v>
      </c>
      <c r="E461" s="20">
        <v>154</v>
      </c>
      <c r="F461" s="19" t="s">
        <v>3967</v>
      </c>
      <c r="G461" t="e">
        <f t="shared" si="19"/>
        <v>#N/A</v>
      </c>
      <c r="H461">
        <f t="shared" si="18"/>
        <v>0.60000000000000009</v>
      </c>
      <c r="I461">
        <v>4968605</v>
      </c>
      <c r="J461" t="s">
        <v>3968</v>
      </c>
      <c r="K461">
        <v>18067654</v>
      </c>
      <c r="L461" t="s">
        <v>3969</v>
      </c>
      <c r="M461">
        <v>500000</v>
      </c>
      <c r="N461" t="s">
        <v>3970</v>
      </c>
      <c r="O461">
        <v>77</v>
      </c>
      <c r="P461" t="s">
        <v>3971</v>
      </c>
      <c r="Q461">
        <v>0</v>
      </c>
      <c r="R461" t="s">
        <v>3972</v>
      </c>
      <c r="S461">
        <v>-3500</v>
      </c>
      <c r="T461" s="7" t="str">
        <f t="shared" si="20"/>
        <v>hp_4968605;atk_10840592;hit_500000;miss_77;cirt_0;cirtSub_-3500</v>
      </c>
    </row>
    <row r="462" spans="1:20" x14ac:dyDescent="0.15">
      <c r="A462" s="16">
        <v>360460</v>
      </c>
      <c r="B462" s="16" t="s">
        <v>229</v>
      </c>
      <c r="C462" s="16">
        <v>1</v>
      </c>
      <c r="D462" s="16">
        <v>2</v>
      </c>
      <c r="E462" s="20">
        <v>154</v>
      </c>
      <c r="F462" s="19" t="s">
        <v>3967</v>
      </c>
      <c r="G462" t="e">
        <f t="shared" si="19"/>
        <v>#N/A</v>
      </c>
      <c r="H462">
        <f t="shared" si="18"/>
        <v>0.60000000000000009</v>
      </c>
      <c r="I462">
        <v>4968605</v>
      </c>
      <c r="J462" t="s">
        <v>3968</v>
      </c>
      <c r="K462">
        <v>18067654</v>
      </c>
      <c r="L462" t="s">
        <v>3969</v>
      </c>
      <c r="M462">
        <v>500000</v>
      </c>
      <c r="N462" t="s">
        <v>3970</v>
      </c>
      <c r="O462">
        <v>77</v>
      </c>
      <c r="P462" t="s">
        <v>3971</v>
      </c>
      <c r="Q462">
        <v>0</v>
      </c>
      <c r="R462" t="s">
        <v>3972</v>
      </c>
      <c r="S462">
        <v>-3500</v>
      </c>
      <c r="T462" s="7" t="str">
        <f t="shared" si="20"/>
        <v>hp_4968605;atk_10840592;hit_500000;miss_77;cirt_0;cirtSub_-3500</v>
      </c>
    </row>
    <row r="463" spans="1:20" x14ac:dyDescent="0.15">
      <c r="A463" s="16">
        <v>360461</v>
      </c>
      <c r="B463" s="16" t="s">
        <v>229</v>
      </c>
      <c r="C463" s="16">
        <v>1</v>
      </c>
      <c r="D463" s="16">
        <v>2</v>
      </c>
      <c r="E463" s="20">
        <v>154</v>
      </c>
      <c r="F463" s="19" t="s">
        <v>3967</v>
      </c>
      <c r="G463" t="e">
        <f t="shared" si="19"/>
        <v>#N/A</v>
      </c>
      <c r="H463">
        <f t="shared" si="18"/>
        <v>0.60000000000000009</v>
      </c>
      <c r="I463">
        <v>4968605</v>
      </c>
      <c r="J463" t="s">
        <v>3968</v>
      </c>
      <c r="K463">
        <v>18067654</v>
      </c>
      <c r="L463" t="s">
        <v>3969</v>
      </c>
      <c r="M463">
        <v>500000</v>
      </c>
      <c r="N463" t="s">
        <v>3970</v>
      </c>
      <c r="O463">
        <v>77</v>
      </c>
      <c r="P463" t="s">
        <v>3971</v>
      </c>
      <c r="Q463">
        <v>0</v>
      </c>
      <c r="R463" t="s">
        <v>3972</v>
      </c>
      <c r="S463">
        <v>-3500</v>
      </c>
      <c r="T463" s="7" t="str">
        <f t="shared" si="20"/>
        <v>hp_4968605;atk_10840592;hit_500000;miss_77;cirt_0;cirtSub_-3500</v>
      </c>
    </row>
    <row r="464" spans="1:20" x14ac:dyDescent="0.15">
      <c r="A464" s="16">
        <v>360462</v>
      </c>
      <c r="B464" s="16" t="s">
        <v>229</v>
      </c>
      <c r="C464" s="16">
        <v>1</v>
      </c>
      <c r="D464" s="16">
        <v>2</v>
      </c>
      <c r="E464" s="20">
        <v>155</v>
      </c>
      <c r="F464" s="19" t="s">
        <v>3967</v>
      </c>
      <c r="G464" t="e">
        <f t="shared" si="19"/>
        <v>#N/A</v>
      </c>
      <c r="H464">
        <f t="shared" si="18"/>
        <v>0.60000000000000009</v>
      </c>
      <c r="I464">
        <v>5067217</v>
      </c>
      <c r="J464" t="s">
        <v>3968</v>
      </c>
      <c r="K464">
        <v>18426245</v>
      </c>
      <c r="L464" t="s">
        <v>3969</v>
      </c>
      <c r="M464">
        <v>500000</v>
      </c>
      <c r="N464" t="s">
        <v>3970</v>
      </c>
      <c r="O464">
        <v>77</v>
      </c>
      <c r="P464" t="s">
        <v>3971</v>
      </c>
      <c r="Q464">
        <v>0</v>
      </c>
      <c r="R464" t="s">
        <v>3972</v>
      </c>
      <c r="S464">
        <v>-3500</v>
      </c>
      <c r="T464" s="7" t="str">
        <f t="shared" si="20"/>
        <v>hp_5067217;atk_11055747;hit_500000;miss_77;cirt_0;cirtSub_-3500</v>
      </c>
    </row>
    <row r="465" spans="1:20" x14ac:dyDescent="0.15">
      <c r="A465" s="16">
        <v>360463</v>
      </c>
      <c r="B465" s="16" t="s">
        <v>229</v>
      </c>
      <c r="C465" s="16">
        <v>1</v>
      </c>
      <c r="D465" s="16">
        <v>2</v>
      </c>
      <c r="E465" s="20">
        <v>155</v>
      </c>
      <c r="F465" s="19" t="s">
        <v>3967</v>
      </c>
      <c r="G465" t="e">
        <f t="shared" si="19"/>
        <v>#N/A</v>
      </c>
      <c r="H465">
        <f t="shared" si="18"/>
        <v>0.60000000000000009</v>
      </c>
      <c r="I465">
        <v>5067217</v>
      </c>
      <c r="J465" t="s">
        <v>3968</v>
      </c>
      <c r="K465">
        <v>18426245</v>
      </c>
      <c r="L465" t="s">
        <v>3969</v>
      </c>
      <c r="M465">
        <v>500000</v>
      </c>
      <c r="N465" t="s">
        <v>3970</v>
      </c>
      <c r="O465">
        <v>77</v>
      </c>
      <c r="P465" t="s">
        <v>3971</v>
      </c>
      <c r="Q465">
        <v>0</v>
      </c>
      <c r="R465" t="s">
        <v>3972</v>
      </c>
      <c r="S465">
        <v>-3500</v>
      </c>
      <c r="T465" s="7" t="str">
        <f t="shared" si="20"/>
        <v>hp_5067217;atk_11055747;hit_500000;miss_77;cirt_0;cirtSub_-3500</v>
      </c>
    </row>
    <row r="466" spans="1:20" x14ac:dyDescent="0.15">
      <c r="A466" s="16">
        <v>360464</v>
      </c>
      <c r="B466" s="16" t="s">
        <v>229</v>
      </c>
      <c r="C466" s="16">
        <v>1</v>
      </c>
      <c r="D466" s="16">
        <v>2</v>
      </c>
      <c r="E466" s="20">
        <v>155</v>
      </c>
      <c r="F466" s="19" t="s">
        <v>3967</v>
      </c>
      <c r="G466" t="e">
        <f t="shared" si="19"/>
        <v>#N/A</v>
      </c>
      <c r="H466">
        <f t="shared" si="18"/>
        <v>0.60000000000000009</v>
      </c>
      <c r="I466">
        <v>5067217</v>
      </c>
      <c r="J466" t="s">
        <v>3968</v>
      </c>
      <c r="K466">
        <v>18426245</v>
      </c>
      <c r="L466" t="s">
        <v>3969</v>
      </c>
      <c r="M466">
        <v>500000</v>
      </c>
      <c r="N466" t="s">
        <v>3970</v>
      </c>
      <c r="O466">
        <v>77</v>
      </c>
      <c r="P466" t="s">
        <v>3971</v>
      </c>
      <c r="Q466">
        <v>0</v>
      </c>
      <c r="R466" t="s">
        <v>3972</v>
      </c>
      <c r="S466">
        <v>-3500</v>
      </c>
      <c r="T466" s="7" t="str">
        <f t="shared" si="20"/>
        <v>hp_5067217;atk_11055747;hit_500000;miss_77;cirt_0;cirtSub_-3500</v>
      </c>
    </row>
    <row r="467" spans="1:20" x14ac:dyDescent="0.15">
      <c r="A467" s="16">
        <v>360465</v>
      </c>
      <c r="B467" s="16" t="s">
        <v>229</v>
      </c>
      <c r="C467" s="16">
        <v>1</v>
      </c>
      <c r="D467" s="16">
        <v>2</v>
      </c>
      <c r="E467" s="20">
        <v>156</v>
      </c>
      <c r="F467" s="19" t="s">
        <v>3967</v>
      </c>
      <c r="G467">
        <f t="shared" si="19"/>
        <v>1261173</v>
      </c>
      <c r="H467">
        <f t="shared" si="18"/>
        <v>0.60000000000000009</v>
      </c>
      <c r="I467">
        <v>5165830</v>
      </c>
      <c r="J467" t="s">
        <v>3968</v>
      </c>
      <c r="K467">
        <v>18784836</v>
      </c>
      <c r="L467" t="s">
        <v>3969</v>
      </c>
      <c r="M467">
        <v>500000</v>
      </c>
      <c r="N467" t="s">
        <v>3970</v>
      </c>
      <c r="O467">
        <v>78</v>
      </c>
      <c r="P467" t="s">
        <v>3971</v>
      </c>
      <c r="Q467">
        <v>0</v>
      </c>
      <c r="R467" t="s">
        <v>3972</v>
      </c>
      <c r="S467">
        <v>-3500</v>
      </c>
      <c r="T467" s="7" t="str">
        <f t="shared" si="20"/>
        <v>hp_5165830;atk_11270901;hit_500000;miss_78;cirt_0;cirtSub_-3500</v>
      </c>
    </row>
    <row r="468" spans="1:20" x14ac:dyDescent="0.15">
      <c r="A468" s="16">
        <v>360466</v>
      </c>
      <c r="B468" s="16" t="s">
        <v>229</v>
      </c>
      <c r="C468" s="16">
        <v>1</v>
      </c>
      <c r="D468" s="16">
        <v>2</v>
      </c>
      <c r="E468" s="20">
        <v>156</v>
      </c>
      <c r="F468" s="19" t="s">
        <v>3967</v>
      </c>
      <c r="G468">
        <f t="shared" si="19"/>
        <v>1261173</v>
      </c>
      <c r="H468">
        <f t="shared" si="18"/>
        <v>0.60000000000000009</v>
      </c>
      <c r="I468">
        <v>5165830</v>
      </c>
      <c r="J468" t="s">
        <v>3968</v>
      </c>
      <c r="K468">
        <v>18784836</v>
      </c>
      <c r="L468" t="s">
        <v>3969</v>
      </c>
      <c r="M468">
        <v>500000</v>
      </c>
      <c r="N468" t="s">
        <v>3970</v>
      </c>
      <c r="O468">
        <v>78</v>
      </c>
      <c r="P468" t="s">
        <v>3971</v>
      </c>
      <c r="Q468">
        <v>0</v>
      </c>
      <c r="R468" t="s">
        <v>3972</v>
      </c>
      <c r="S468">
        <v>-3500</v>
      </c>
      <c r="T468" s="7" t="str">
        <f t="shared" si="20"/>
        <v>hp_5165830;atk_11270901;hit_500000;miss_78;cirt_0;cirtSub_-3500</v>
      </c>
    </row>
    <row r="469" spans="1:20" x14ac:dyDescent="0.15">
      <c r="A469" s="16">
        <v>360467</v>
      </c>
      <c r="B469" s="16" t="s">
        <v>229</v>
      </c>
      <c r="C469" s="16">
        <v>1</v>
      </c>
      <c r="D469" s="16">
        <v>2</v>
      </c>
      <c r="E469" s="20">
        <v>156</v>
      </c>
      <c r="F469" s="19" t="s">
        <v>3967</v>
      </c>
      <c r="G469">
        <f t="shared" si="19"/>
        <v>1261173</v>
      </c>
      <c r="H469">
        <f t="shared" si="18"/>
        <v>0.60000000000000009</v>
      </c>
      <c r="I469">
        <v>5165830</v>
      </c>
      <c r="J469" t="s">
        <v>3968</v>
      </c>
      <c r="K469">
        <v>18784836</v>
      </c>
      <c r="L469" t="s">
        <v>3969</v>
      </c>
      <c r="M469">
        <v>500000</v>
      </c>
      <c r="N469" t="s">
        <v>3970</v>
      </c>
      <c r="O469">
        <v>78</v>
      </c>
      <c r="P469" t="s">
        <v>3971</v>
      </c>
      <c r="Q469">
        <v>0</v>
      </c>
      <c r="R469" t="s">
        <v>3972</v>
      </c>
      <c r="S469">
        <v>-3500</v>
      </c>
      <c r="T469" s="7" t="str">
        <f t="shared" si="20"/>
        <v>hp_5165830;atk_11270901;hit_500000;miss_78;cirt_0;cirtSub_-3500</v>
      </c>
    </row>
    <row r="470" spans="1:20" x14ac:dyDescent="0.15">
      <c r="A470" s="16">
        <v>360468</v>
      </c>
      <c r="B470" s="16" t="s">
        <v>229</v>
      </c>
      <c r="C470" s="16">
        <v>1</v>
      </c>
      <c r="D470" s="16">
        <v>2</v>
      </c>
      <c r="E470" s="20">
        <v>157</v>
      </c>
      <c r="F470" s="19" t="s">
        <v>3967</v>
      </c>
      <c r="G470" t="e">
        <f t="shared" si="19"/>
        <v>#N/A</v>
      </c>
      <c r="H470">
        <f t="shared" si="18"/>
        <v>0.60000000000000009</v>
      </c>
      <c r="I470">
        <v>5264442</v>
      </c>
      <c r="J470" t="s">
        <v>3968</v>
      </c>
      <c r="K470">
        <v>19143427</v>
      </c>
      <c r="L470" t="s">
        <v>3969</v>
      </c>
      <c r="M470">
        <v>500000</v>
      </c>
      <c r="N470" t="s">
        <v>3970</v>
      </c>
      <c r="O470">
        <v>78</v>
      </c>
      <c r="P470" t="s">
        <v>3971</v>
      </c>
      <c r="Q470">
        <v>0</v>
      </c>
      <c r="R470" t="s">
        <v>3972</v>
      </c>
      <c r="S470">
        <v>-3500</v>
      </c>
      <c r="T470" s="7" t="str">
        <f t="shared" si="20"/>
        <v>hp_5264442;atk_11486056;hit_500000;miss_78;cirt_0;cirtSub_-3500</v>
      </c>
    </row>
    <row r="471" spans="1:20" x14ac:dyDescent="0.15">
      <c r="A471" s="16">
        <v>360469</v>
      </c>
      <c r="B471" s="16" t="s">
        <v>229</v>
      </c>
      <c r="C471" s="16">
        <v>1</v>
      </c>
      <c r="D471" s="16">
        <v>2</v>
      </c>
      <c r="E471" s="20">
        <v>157</v>
      </c>
      <c r="F471" s="19" t="s">
        <v>3967</v>
      </c>
      <c r="G471" t="e">
        <f t="shared" si="19"/>
        <v>#N/A</v>
      </c>
      <c r="H471">
        <f t="shared" si="18"/>
        <v>0.60000000000000009</v>
      </c>
      <c r="I471">
        <v>5264442</v>
      </c>
      <c r="J471" t="s">
        <v>3968</v>
      </c>
      <c r="K471">
        <v>19143427</v>
      </c>
      <c r="L471" t="s">
        <v>3969</v>
      </c>
      <c r="M471">
        <v>500000</v>
      </c>
      <c r="N471" t="s">
        <v>3970</v>
      </c>
      <c r="O471">
        <v>78</v>
      </c>
      <c r="P471" t="s">
        <v>3971</v>
      </c>
      <c r="Q471">
        <v>0</v>
      </c>
      <c r="R471" t="s">
        <v>3972</v>
      </c>
      <c r="S471">
        <v>-3500</v>
      </c>
      <c r="T471" s="7" t="str">
        <f t="shared" si="20"/>
        <v>hp_5264442;atk_11486056;hit_500000;miss_78;cirt_0;cirtSub_-3500</v>
      </c>
    </row>
    <row r="472" spans="1:20" x14ac:dyDescent="0.15">
      <c r="A472" s="16">
        <v>360470</v>
      </c>
      <c r="B472" s="16" t="s">
        <v>229</v>
      </c>
      <c r="C472" s="16">
        <v>1</v>
      </c>
      <c r="D472" s="16">
        <v>2</v>
      </c>
      <c r="E472" s="20">
        <v>157</v>
      </c>
      <c r="F472" s="19" t="s">
        <v>3967</v>
      </c>
      <c r="G472" t="e">
        <f t="shared" si="19"/>
        <v>#N/A</v>
      </c>
      <c r="H472">
        <f t="shared" si="18"/>
        <v>0.60000000000000009</v>
      </c>
      <c r="I472">
        <v>5264442</v>
      </c>
      <c r="J472" t="s">
        <v>3968</v>
      </c>
      <c r="K472">
        <v>19143427</v>
      </c>
      <c r="L472" t="s">
        <v>3969</v>
      </c>
      <c r="M472">
        <v>500000</v>
      </c>
      <c r="N472" t="s">
        <v>3970</v>
      </c>
      <c r="O472">
        <v>78</v>
      </c>
      <c r="P472" t="s">
        <v>3971</v>
      </c>
      <c r="Q472">
        <v>0</v>
      </c>
      <c r="R472" t="s">
        <v>3972</v>
      </c>
      <c r="S472">
        <v>-3500</v>
      </c>
      <c r="T472" s="7" t="str">
        <f t="shared" si="20"/>
        <v>hp_5264442;atk_11486056;hit_500000;miss_78;cirt_0;cirtSub_-3500</v>
      </c>
    </row>
    <row r="473" spans="1:20" x14ac:dyDescent="0.15">
      <c r="A473" s="16">
        <v>360471</v>
      </c>
      <c r="B473" s="16" t="s">
        <v>229</v>
      </c>
      <c r="C473" s="16">
        <v>1</v>
      </c>
      <c r="D473" s="16">
        <v>2</v>
      </c>
      <c r="E473" s="20">
        <v>158</v>
      </c>
      <c r="F473" s="19" t="s">
        <v>3967</v>
      </c>
      <c r="G473" t="e">
        <f t="shared" si="19"/>
        <v>#N/A</v>
      </c>
      <c r="H473">
        <f t="shared" si="18"/>
        <v>0.60000000000000009</v>
      </c>
      <c r="I473">
        <v>5363055</v>
      </c>
      <c r="J473" t="s">
        <v>3968</v>
      </c>
      <c r="K473">
        <v>19502018</v>
      </c>
      <c r="L473" t="s">
        <v>3969</v>
      </c>
      <c r="M473">
        <v>500000</v>
      </c>
      <c r="N473" t="s">
        <v>3970</v>
      </c>
      <c r="O473">
        <v>79</v>
      </c>
      <c r="P473" t="s">
        <v>3971</v>
      </c>
      <c r="Q473">
        <v>0</v>
      </c>
      <c r="R473" t="s">
        <v>3972</v>
      </c>
      <c r="S473">
        <v>-3500</v>
      </c>
      <c r="T473" s="7" t="str">
        <f t="shared" si="20"/>
        <v>hp_5363055;atk_11701210;hit_500000;miss_79;cirt_0;cirtSub_-3500</v>
      </c>
    </row>
    <row r="474" spans="1:20" x14ac:dyDescent="0.15">
      <c r="A474" s="16">
        <v>360472</v>
      </c>
      <c r="B474" s="16" t="s">
        <v>229</v>
      </c>
      <c r="C474" s="16">
        <v>1</v>
      </c>
      <c r="D474" s="16">
        <v>2</v>
      </c>
      <c r="E474" s="20">
        <v>158</v>
      </c>
      <c r="F474" s="19" t="s">
        <v>3967</v>
      </c>
      <c r="G474" t="e">
        <f t="shared" si="19"/>
        <v>#N/A</v>
      </c>
      <c r="H474">
        <f t="shared" si="18"/>
        <v>0.60000000000000009</v>
      </c>
      <c r="I474">
        <v>5363055</v>
      </c>
      <c r="J474" t="s">
        <v>3968</v>
      </c>
      <c r="K474">
        <v>19502018</v>
      </c>
      <c r="L474" t="s">
        <v>3969</v>
      </c>
      <c r="M474">
        <v>500000</v>
      </c>
      <c r="N474" t="s">
        <v>3970</v>
      </c>
      <c r="O474">
        <v>79</v>
      </c>
      <c r="P474" t="s">
        <v>3971</v>
      </c>
      <c r="Q474">
        <v>0</v>
      </c>
      <c r="R474" t="s">
        <v>3972</v>
      </c>
      <c r="S474">
        <v>-3500</v>
      </c>
      <c r="T474" s="7" t="str">
        <f t="shared" si="20"/>
        <v>hp_5363055;atk_11701210;hit_500000;miss_79;cirt_0;cirtSub_-3500</v>
      </c>
    </row>
    <row r="475" spans="1:20" x14ac:dyDescent="0.15">
      <c r="A475" s="16">
        <v>360473</v>
      </c>
      <c r="B475" s="16" t="s">
        <v>229</v>
      </c>
      <c r="C475" s="16">
        <v>1</v>
      </c>
      <c r="D475" s="16">
        <v>2</v>
      </c>
      <c r="E475" s="20">
        <v>158</v>
      </c>
      <c r="F475" s="19" t="s">
        <v>3967</v>
      </c>
      <c r="G475" t="e">
        <f t="shared" si="19"/>
        <v>#N/A</v>
      </c>
      <c r="H475">
        <f t="shared" si="18"/>
        <v>0.60000000000000009</v>
      </c>
      <c r="I475">
        <v>5363055</v>
      </c>
      <c r="J475" t="s">
        <v>3968</v>
      </c>
      <c r="K475">
        <v>19502018</v>
      </c>
      <c r="L475" t="s">
        <v>3969</v>
      </c>
      <c r="M475">
        <v>500000</v>
      </c>
      <c r="N475" t="s">
        <v>3970</v>
      </c>
      <c r="O475">
        <v>79</v>
      </c>
      <c r="P475" t="s">
        <v>3971</v>
      </c>
      <c r="Q475">
        <v>0</v>
      </c>
      <c r="R475" t="s">
        <v>3972</v>
      </c>
      <c r="S475">
        <v>-3500</v>
      </c>
      <c r="T475" s="7" t="str">
        <f t="shared" si="20"/>
        <v>hp_5363055;atk_11701210;hit_500000;miss_79;cirt_0;cirtSub_-3500</v>
      </c>
    </row>
    <row r="476" spans="1:20" x14ac:dyDescent="0.15">
      <c r="A476" s="16">
        <v>360474</v>
      </c>
      <c r="B476" s="16" t="s">
        <v>229</v>
      </c>
      <c r="C476" s="16">
        <v>1</v>
      </c>
      <c r="D476" s="16">
        <v>2</v>
      </c>
      <c r="E476" s="20">
        <v>159</v>
      </c>
      <c r="F476" s="19" t="s">
        <v>3967</v>
      </c>
      <c r="G476">
        <f t="shared" si="19"/>
        <v>1327696</v>
      </c>
      <c r="H476">
        <f t="shared" si="18"/>
        <v>0.60000000000000009</v>
      </c>
      <c r="I476">
        <v>5461667</v>
      </c>
      <c r="J476" t="s">
        <v>3968</v>
      </c>
      <c r="K476">
        <v>19860609</v>
      </c>
      <c r="L476" t="s">
        <v>3969</v>
      </c>
      <c r="M476">
        <v>500000</v>
      </c>
      <c r="N476" t="s">
        <v>3970</v>
      </c>
      <c r="O476">
        <v>79</v>
      </c>
      <c r="P476" t="s">
        <v>3971</v>
      </c>
      <c r="Q476">
        <v>0</v>
      </c>
      <c r="R476" t="s">
        <v>3972</v>
      </c>
      <c r="S476">
        <v>-3500</v>
      </c>
      <c r="T476" s="7" t="str">
        <f t="shared" si="20"/>
        <v>hp_5461667;atk_11916365;hit_500000;miss_79;cirt_0;cirtSub_-3500</v>
      </c>
    </row>
    <row r="477" spans="1:20" x14ac:dyDescent="0.15">
      <c r="A477" s="16">
        <v>360475</v>
      </c>
      <c r="B477" s="16" t="s">
        <v>229</v>
      </c>
      <c r="C477" s="16">
        <v>1</v>
      </c>
      <c r="D477" s="16">
        <v>2</v>
      </c>
      <c r="E477" s="20">
        <v>159</v>
      </c>
      <c r="F477" s="19" t="s">
        <v>3967</v>
      </c>
      <c r="G477">
        <f t="shared" si="19"/>
        <v>1327696</v>
      </c>
      <c r="H477">
        <f t="shared" si="18"/>
        <v>0.60000000000000009</v>
      </c>
      <c r="I477">
        <v>5461667</v>
      </c>
      <c r="J477" t="s">
        <v>3968</v>
      </c>
      <c r="K477">
        <v>19860609</v>
      </c>
      <c r="L477" t="s">
        <v>3969</v>
      </c>
      <c r="M477">
        <v>500000</v>
      </c>
      <c r="N477" t="s">
        <v>3970</v>
      </c>
      <c r="O477">
        <v>79</v>
      </c>
      <c r="P477" t="s">
        <v>3971</v>
      </c>
      <c r="Q477">
        <v>0</v>
      </c>
      <c r="R477" t="s">
        <v>3972</v>
      </c>
      <c r="S477">
        <v>-3500</v>
      </c>
      <c r="T477" s="7" t="str">
        <f t="shared" si="20"/>
        <v>hp_5461667;atk_11916365;hit_500000;miss_79;cirt_0;cirtSub_-3500</v>
      </c>
    </row>
    <row r="478" spans="1:20" x14ac:dyDescent="0.15">
      <c r="A478" s="16">
        <v>360476</v>
      </c>
      <c r="B478" s="16" t="s">
        <v>229</v>
      </c>
      <c r="C478" s="16">
        <v>1</v>
      </c>
      <c r="D478" s="16">
        <v>2</v>
      </c>
      <c r="E478" s="20">
        <v>159</v>
      </c>
      <c r="F478" s="19" t="s">
        <v>3967</v>
      </c>
      <c r="G478">
        <f t="shared" si="19"/>
        <v>1327696</v>
      </c>
      <c r="H478">
        <f t="shared" si="18"/>
        <v>0.60000000000000009</v>
      </c>
      <c r="I478">
        <v>5461667</v>
      </c>
      <c r="J478" t="s">
        <v>3968</v>
      </c>
      <c r="K478">
        <v>19860609</v>
      </c>
      <c r="L478" t="s">
        <v>3969</v>
      </c>
      <c r="M478">
        <v>500000</v>
      </c>
      <c r="N478" t="s">
        <v>3970</v>
      </c>
      <c r="O478">
        <v>79</v>
      </c>
      <c r="P478" t="s">
        <v>3971</v>
      </c>
      <c r="Q478">
        <v>0</v>
      </c>
      <c r="R478" t="s">
        <v>3972</v>
      </c>
      <c r="S478">
        <v>-3500</v>
      </c>
      <c r="T478" s="7" t="str">
        <f t="shared" si="20"/>
        <v>hp_5461667;atk_11916365;hit_500000;miss_79;cirt_0;cirtSub_-3500</v>
      </c>
    </row>
    <row r="479" spans="1:20" x14ac:dyDescent="0.15">
      <c r="A479" s="16">
        <v>360477</v>
      </c>
      <c r="B479" s="16" t="s">
        <v>229</v>
      </c>
      <c r="C479" s="16">
        <v>1</v>
      </c>
      <c r="D479" s="16">
        <v>2</v>
      </c>
      <c r="E479" s="20">
        <v>160</v>
      </c>
      <c r="F479" s="19" t="s">
        <v>3967</v>
      </c>
      <c r="G479" t="e">
        <f t="shared" si="19"/>
        <v>#N/A</v>
      </c>
      <c r="H479">
        <f t="shared" si="18"/>
        <v>0.60000000000000009</v>
      </c>
      <c r="I479">
        <v>5560280</v>
      </c>
      <c r="J479" t="s">
        <v>3968</v>
      </c>
      <c r="K479">
        <v>20219200</v>
      </c>
      <c r="L479" t="s">
        <v>3969</v>
      </c>
      <c r="M479">
        <v>500000</v>
      </c>
      <c r="N479" t="s">
        <v>3970</v>
      </c>
      <c r="O479">
        <v>80</v>
      </c>
      <c r="P479" t="s">
        <v>3971</v>
      </c>
      <c r="Q479">
        <v>0</v>
      </c>
      <c r="R479" t="s">
        <v>3972</v>
      </c>
      <c r="S479">
        <v>-3500</v>
      </c>
      <c r="T479" s="7" t="str">
        <f t="shared" si="20"/>
        <v>hp_5560280;atk_12131520;hit_500000;miss_80;cirt_0;cirtSub_-3500</v>
      </c>
    </row>
    <row r="480" spans="1:20" x14ac:dyDescent="0.15">
      <c r="A480" s="16">
        <v>360478</v>
      </c>
      <c r="B480" s="16" t="s">
        <v>229</v>
      </c>
      <c r="C480" s="16">
        <v>1</v>
      </c>
      <c r="D480" s="16">
        <v>2</v>
      </c>
      <c r="E480" s="20">
        <v>160</v>
      </c>
      <c r="F480" s="19" t="s">
        <v>3967</v>
      </c>
      <c r="G480" t="e">
        <f t="shared" si="19"/>
        <v>#N/A</v>
      </c>
      <c r="H480">
        <f t="shared" si="18"/>
        <v>0.60000000000000009</v>
      </c>
      <c r="I480">
        <v>5560280</v>
      </c>
      <c r="J480" t="s">
        <v>3968</v>
      </c>
      <c r="K480">
        <v>20219200</v>
      </c>
      <c r="L480" t="s">
        <v>3969</v>
      </c>
      <c r="M480">
        <v>500000</v>
      </c>
      <c r="N480" t="s">
        <v>3970</v>
      </c>
      <c r="O480">
        <v>80</v>
      </c>
      <c r="P480" t="s">
        <v>3971</v>
      </c>
      <c r="Q480">
        <v>0</v>
      </c>
      <c r="R480" t="s">
        <v>3972</v>
      </c>
      <c r="S480">
        <v>-3500</v>
      </c>
      <c r="T480" s="7" t="str">
        <f t="shared" si="20"/>
        <v>hp_5560280;atk_12131520;hit_500000;miss_80;cirt_0;cirtSub_-3500</v>
      </c>
    </row>
    <row r="481" spans="1:20" x14ac:dyDescent="0.15">
      <c r="A481" s="16">
        <v>360479</v>
      </c>
      <c r="B481" s="16" t="s">
        <v>229</v>
      </c>
      <c r="C481" s="16">
        <v>1</v>
      </c>
      <c r="D481" s="16">
        <v>2</v>
      </c>
      <c r="E481" s="20">
        <v>160</v>
      </c>
      <c r="F481" s="19" t="s">
        <v>3967</v>
      </c>
      <c r="G481" t="e">
        <f t="shared" si="19"/>
        <v>#N/A</v>
      </c>
      <c r="H481">
        <f t="shared" si="18"/>
        <v>0.60000000000000009</v>
      </c>
      <c r="I481">
        <v>5560280</v>
      </c>
      <c r="J481" t="s">
        <v>3968</v>
      </c>
      <c r="K481">
        <v>20219200</v>
      </c>
      <c r="L481" t="s">
        <v>3969</v>
      </c>
      <c r="M481">
        <v>500000</v>
      </c>
      <c r="N481" t="s">
        <v>3970</v>
      </c>
      <c r="O481">
        <v>80</v>
      </c>
      <c r="P481" t="s">
        <v>3971</v>
      </c>
      <c r="Q481">
        <v>0</v>
      </c>
      <c r="R481" t="s">
        <v>3972</v>
      </c>
      <c r="S481">
        <v>-3500</v>
      </c>
      <c r="T481" s="7" t="str">
        <f t="shared" si="20"/>
        <v>hp_5560280;atk_12131520;hit_500000;miss_80;cirt_0;cirtSub_-3500</v>
      </c>
    </row>
    <row r="482" spans="1:20" x14ac:dyDescent="0.15">
      <c r="A482" s="16">
        <v>360480</v>
      </c>
      <c r="B482" s="16" t="s">
        <v>229</v>
      </c>
      <c r="C482" s="16">
        <v>1</v>
      </c>
      <c r="D482" s="16">
        <v>2</v>
      </c>
      <c r="E482" s="20">
        <v>161</v>
      </c>
      <c r="F482" s="19" t="s">
        <v>3967</v>
      </c>
      <c r="G482" t="e">
        <f t="shared" si="19"/>
        <v>#N/A</v>
      </c>
      <c r="H482">
        <f t="shared" si="18"/>
        <v>0.60000000000000009</v>
      </c>
      <c r="I482">
        <v>5658892</v>
      </c>
      <c r="J482" t="s">
        <v>3968</v>
      </c>
      <c r="K482">
        <v>20577791</v>
      </c>
      <c r="L482" t="s">
        <v>3969</v>
      </c>
      <c r="M482">
        <v>500000</v>
      </c>
      <c r="N482" t="s">
        <v>3970</v>
      </c>
      <c r="O482">
        <v>80</v>
      </c>
      <c r="P482" t="s">
        <v>3971</v>
      </c>
      <c r="Q482">
        <v>0</v>
      </c>
      <c r="R482" t="s">
        <v>3972</v>
      </c>
      <c r="S482">
        <v>-3500</v>
      </c>
      <c r="T482" s="7" t="str">
        <f t="shared" si="20"/>
        <v>hp_5658892;atk_12346674;hit_500000;miss_80;cirt_0;cirtSub_-3500</v>
      </c>
    </row>
    <row r="483" spans="1:20" x14ac:dyDescent="0.15">
      <c r="A483" s="16">
        <v>360481</v>
      </c>
      <c r="B483" s="16" t="s">
        <v>229</v>
      </c>
      <c r="C483" s="16">
        <v>1</v>
      </c>
      <c r="D483" s="16">
        <v>2</v>
      </c>
      <c r="E483" s="20">
        <v>161</v>
      </c>
      <c r="F483" s="19" t="s">
        <v>3967</v>
      </c>
      <c r="G483" t="e">
        <f t="shared" si="19"/>
        <v>#N/A</v>
      </c>
      <c r="H483">
        <f t="shared" si="18"/>
        <v>0.60000000000000009</v>
      </c>
      <c r="I483">
        <v>5658892</v>
      </c>
      <c r="J483" t="s">
        <v>3968</v>
      </c>
      <c r="K483">
        <v>20577791</v>
      </c>
      <c r="L483" t="s">
        <v>3969</v>
      </c>
      <c r="M483">
        <v>500000</v>
      </c>
      <c r="N483" t="s">
        <v>3970</v>
      </c>
      <c r="O483">
        <v>80</v>
      </c>
      <c r="P483" t="s">
        <v>3971</v>
      </c>
      <c r="Q483">
        <v>0</v>
      </c>
      <c r="R483" t="s">
        <v>3972</v>
      </c>
      <c r="S483">
        <v>-3500</v>
      </c>
      <c r="T483" s="7" t="str">
        <f t="shared" si="20"/>
        <v>hp_5658892;atk_12346674;hit_500000;miss_80;cirt_0;cirtSub_-3500</v>
      </c>
    </row>
    <row r="484" spans="1:20" x14ac:dyDescent="0.15">
      <c r="A484" s="16">
        <v>360482</v>
      </c>
      <c r="B484" s="16" t="s">
        <v>229</v>
      </c>
      <c r="C484" s="16">
        <v>1</v>
      </c>
      <c r="D484" s="16">
        <v>2</v>
      </c>
      <c r="E484" s="20">
        <v>161</v>
      </c>
      <c r="F484" s="19" t="s">
        <v>3967</v>
      </c>
      <c r="G484" t="e">
        <f t="shared" si="19"/>
        <v>#N/A</v>
      </c>
      <c r="H484">
        <f t="shared" si="18"/>
        <v>0.60000000000000009</v>
      </c>
      <c r="I484">
        <v>5658892</v>
      </c>
      <c r="J484" t="s">
        <v>3968</v>
      </c>
      <c r="K484">
        <v>20577791</v>
      </c>
      <c r="L484" t="s">
        <v>3969</v>
      </c>
      <c r="M484">
        <v>500000</v>
      </c>
      <c r="N484" t="s">
        <v>3970</v>
      </c>
      <c r="O484">
        <v>80</v>
      </c>
      <c r="P484" t="s">
        <v>3971</v>
      </c>
      <c r="Q484">
        <v>0</v>
      </c>
      <c r="R484" t="s">
        <v>3972</v>
      </c>
      <c r="S484">
        <v>-3500</v>
      </c>
      <c r="T484" s="7" t="str">
        <f t="shared" si="20"/>
        <v>hp_5658892;atk_12346674;hit_500000;miss_80;cirt_0;cirtSub_-3500</v>
      </c>
    </row>
    <row r="485" spans="1:20" x14ac:dyDescent="0.15">
      <c r="A485" s="16">
        <v>360483</v>
      </c>
      <c r="B485" s="16" t="s">
        <v>229</v>
      </c>
      <c r="C485" s="16">
        <v>1</v>
      </c>
      <c r="D485" s="16">
        <v>2</v>
      </c>
      <c r="E485" s="20">
        <v>162</v>
      </c>
      <c r="F485" s="19" t="s">
        <v>3967</v>
      </c>
      <c r="G485">
        <f t="shared" si="19"/>
        <v>1394220</v>
      </c>
      <c r="H485">
        <f t="shared" si="18"/>
        <v>0.60000000000000009</v>
      </c>
      <c r="I485">
        <v>5757505</v>
      </c>
      <c r="J485" t="s">
        <v>3968</v>
      </c>
      <c r="K485">
        <v>20936382</v>
      </c>
      <c r="L485" t="s">
        <v>3969</v>
      </c>
      <c r="M485">
        <v>500000</v>
      </c>
      <c r="N485" t="s">
        <v>3970</v>
      </c>
      <c r="O485">
        <v>81</v>
      </c>
      <c r="P485" t="s">
        <v>3971</v>
      </c>
      <c r="Q485">
        <v>0</v>
      </c>
      <c r="R485" t="s">
        <v>3972</v>
      </c>
      <c r="S485">
        <v>-3500</v>
      </c>
      <c r="T485" s="7" t="str">
        <f t="shared" si="20"/>
        <v>hp_5757505;atk_12561829;hit_500000;miss_81;cirt_0;cirtSub_-3500</v>
      </c>
    </row>
    <row r="486" spans="1:20" x14ac:dyDescent="0.15">
      <c r="A486" s="16">
        <v>360484</v>
      </c>
      <c r="B486" s="16" t="s">
        <v>229</v>
      </c>
      <c r="C486" s="16">
        <v>1</v>
      </c>
      <c r="D486" s="16">
        <v>2</v>
      </c>
      <c r="E486" s="20">
        <v>162</v>
      </c>
      <c r="F486" s="19" t="s">
        <v>3967</v>
      </c>
      <c r="G486">
        <f t="shared" si="19"/>
        <v>1394220</v>
      </c>
      <c r="H486">
        <f t="shared" si="18"/>
        <v>0.60000000000000009</v>
      </c>
      <c r="I486">
        <v>5757505</v>
      </c>
      <c r="J486" t="s">
        <v>3968</v>
      </c>
      <c r="K486">
        <v>20936382</v>
      </c>
      <c r="L486" t="s">
        <v>3969</v>
      </c>
      <c r="M486">
        <v>500000</v>
      </c>
      <c r="N486" t="s">
        <v>3970</v>
      </c>
      <c r="O486">
        <v>81</v>
      </c>
      <c r="P486" t="s">
        <v>3971</v>
      </c>
      <c r="Q486">
        <v>0</v>
      </c>
      <c r="R486" t="s">
        <v>3972</v>
      </c>
      <c r="S486">
        <v>-3500</v>
      </c>
      <c r="T486" s="7" t="str">
        <f t="shared" si="20"/>
        <v>hp_5757505;atk_12561829;hit_500000;miss_81;cirt_0;cirtSub_-3500</v>
      </c>
    </row>
    <row r="487" spans="1:20" x14ac:dyDescent="0.15">
      <c r="A487" s="16">
        <v>360485</v>
      </c>
      <c r="B487" s="16" t="s">
        <v>229</v>
      </c>
      <c r="C487" s="16">
        <v>1</v>
      </c>
      <c r="D487" s="16">
        <v>2</v>
      </c>
      <c r="E487" s="20">
        <v>162</v>
      </c>
      <c r="F487" s="19" t="s">
        <v>3967</v>
      </c>
      <c r="G487">
        <f t="shared" si="19"/>
        <v>1394220</v>
      </c>
      <c r="H487">
        <f t="shared" si="18"/>
        <v>0.60000000000000009</v>
      </c>
      <c r="I487">
        <v>5757505</v>
      </c>
      <c r="J487" t="s">
        <v>3968</v>
      </c>
      <c r="K487">
        <v>20936382</v>
      </c>
      <c r="L487" t="s">
        <v>3969</v>
      </c>
      <c r="M487">
        <v>500000</v>
      </c>
      <c r="N487" t="s">
        <v>3970</v>
      </c>
      <c r="O487">
        <v>81</v>
      </c>
      <c r="P487" t="s">
        <v>3971</v>
      </c>
      <c r="Q487">
        <v>0</v>
      </c>
      <c r="R487" t="s">
        <v>3972</v>
      </c>
      <c r="S487">
        <v>-3500</v>
      </c>
      <c r="T487" s="7" t="str">
        <f t="shared" si="20"/>
        <v>hp_5757505;atk_12561829;hit_500000;miss_81;cirt_0;cirtSub_-3500</v>
      </c>
    </row>
    <row r="488" spans="1:20" x14ac:dyDescent="0.15">
      <c r="A488" s="16">
        <v>360486</v>
      </c>
      <c r="B488" s="16" t="s">
        <v>229</v>
      </c>
      <c r="C488" s="16">
        <v>1</v>
      </c>
      <c r="D488" s="16">
        <v>2</v>
      </c>
      <c r="E488" s="20">
        <v>163</v>
      </c>
      <c r="F488" s="19" t="s">
        <v>3967</v>
      </c>
      <c r="G488" t="e">
        <f t="shared" si="19"/>
        <v>#N/A</v>
      </c>
      <c r="H488">
        <f t="shared" si="18"/>
        <v>0.60000000000000009</v>
      </c>
      <c r="I488">
        <v>5856117</v>
      </c>
      <c r="J488" t="s">
        <v>3968</v>
      </c>
      <c r="K488">
        <v>21294973</v>
      </c>
      <c r="L488" t="s">
        <v>3969</v>
      </c>
      <c r="M488">
        <v>500000</v>
      </c>
      <c r="N488" t="s">
        <v>3970</v>
      </c>
      <c r="O488">
        <v>81</v>
      </c>
      <c r="P488" t="s">
        <v>3971</v>
      </c>
      <c r="Q488">
        <v>0</v>
      </c>
      <c r="R488" t="s">
        <v>3972</v>
      </c>
      <c r="S488">
        <v>-3500</v>
      </c>
      <c r="T488" s="7" t="str">
        <f t="shared" si="20"/>
        <v>hp_5856117;atk_12776983;hit_500000;miss_81;cirt_0;cirtSub_-3500</v>
      </c>
    </row>
    <row r="489" spans="1:20" x14ac:dyDescent="0.15">
      <c r="A489" s="16">
        <v>360487</v>
      </c>
      <c r="B489" s="16" t="s">
        <v>229</v>
      </c>
      <c r="C489" s="16">
        <v>1</v>
      </c>
      <c r="D489" s="16">
        <v>2</v>
      </c>
      <c r="E489" s="20">
        <v>163</v>
      </c>
      <c r="F489" s="19" t="s">
        <v>3967</v>
      </c>
      <c r="G489" t="e">
        <f t="shared" si="19"/>
        <v>#N/A</v>
      </c>
      <c r="H489">
        <f t="shared" si="18"/>
        <v>0.60000000000000009</v>
      </c>
      <c r="I489">
        <v>5856117</v>
      </c>
      <c r="J489" t="s">
        <v>3968</v>
      </c>
      <c r="K489">
        <v>21294973</v>
      </c>
      <c r="L489" t="s">
        <v>3969</v>
      </c>
      <c r="M489">
        <v>500000</v>
      </c>
      <c r="N489" t="s">
        <v>3970</v>
      </c>
      <c r="O489">
        <v>81</v>
      </c>
      <c r="P489" t="s">
        <v>3971</v>
      </c>
      <c r="Q489">
        <v>0</v>
      </c>
      <c r="R489" t="s">
        <v>3972</v>
      </c>
      <c r="S489">
        <v>-3500</v>
      </c>
      <c r="T489" s="7" t="str">
        <f t="shared" si="20"/>
        <v>hp_5856117;atk_12776983;hit_500000;miss_81;cirt_0;cirtSub_-3500</v>
      </c>
    </row>
    <row r="490" spans="1:20" x14ac:dyDescent="0.15">
      <c r="A490" s="16">
        <v>360488</v>
      </c>
      <c r="B490" s="16" t="s">
        <v>229</v>
      </c>
      <c r="C490" s="16">
        <v>1</v>
      </c>
      <c r="D490" s="16">
        <v>2</v>
      </c>
      <c r="E490" s="20">
        <v>163</v>
      </c>
      <c r="F490" s="19" t="s">
        <v>3967</v>
      </c>
      <c r="G490" t="e">
        <f t="shared" si="19"/>
        <v>#N/A</v>
      </c>
      <c r="H490">
        <f t="shared" si="18"/>
        <v>0.60000000000000009</v>
      </c>
      <c r="I490">
        <v>5856117</v>
      </c>
      <c r="J490" t="s">
        <v>3968</v>
      </c>
      <c r="K490">
        <v>21294973</v>
      </c>
      <c r="L490" t="s">
        <v>3969</v>
      </c>
      <c r="M490">
        <v>500000</v>
      </c>
      <c r="N490" t="s">
        <v>3970</v>
      </c>
      <c r="O490">
        <v>81</v>
      </c>
      <c r="P490" t="s">
        <v>3971</v>
      </c>
      <c r="Q490">
        <v>0</v>
      </c>
      <c r="R490" t="s">
        <v>3972</v>
      </c>
      <c r="S490">
        <v>-3500</v>
      </c>
      <c r="T490" s="7" t="str">
        <f t="shared" si="20"/>
        <v>hp_5856117;atk_12776983;hit_500000;miss_81;cirt_0;cirtSub_-3500</v>
      </c>
    </row>
    <row r="491" spans="1:20" x14ac:dyDescent="0.15">
      <c r="A491" s="16">
        <v>360489</v>
      </c>
      <c r="B491" s="16" t="s">
        <v>229</v>
      </c>
      <c r="C491" s="16">
        <v>1</v>
      </c>
      <c r="D491" s="16">
        <v>2</v>
      </c>
      <c r="E491" s="20">
        <v>164</v>
      </c>
      <c r="F491" s="19" t="s">
        <v>3967</v>
      </c>
      <c r="G491" t="e">
        <f t="shared" si="19"/>
        <v>#N/A</v>
      </c>
      <c r="H491">
        <f t="shared" si="18"/>
        <v>0.60000000000000009</v>
      </c>
      <c r="I491">
        <v>5954730</v>
      </c>
      <c r="J491" t="s">
        <v>3968</v>
      </c>
      <c r="K491">
        <v>21653564</v>
      </c>
      <c r="L491" t="s">
        <v>3969</v>
      </c>
      <c r="M491">
        <v>500000</v>
      </c>
      <c r="N491" t="s">
        <v>3970</v>
      </c>
      <c r="O491">
        <v>82</v>
      </c>
      <c r="P491" t="s">
        <v>3971</v>
      </c>
      <c r="Q491">
        <v>0</v>
      </c>
      <c r="R491" t="s">
        <v>3972</v>
      </c>
      <c r="S491">
        <v>-3500</v>
      </c>
      <c r="T491" s="7" t="str">
        <f t="shared" si="20"/>
        <v>hp_5954730;atk_12992138;hit_500000;miss_82;cirt_0;cirtSub_-3500</v>
      </c>
    </row>
    <row r="492" spans="1:20" x14ac:dyDescent="0.15">
      <c r="A492" s="16">
        <v>360490</v>
      </c>
      <c r="B492" s="16" t="s">
        <v>229</v>
      </c>
      <c r="C492" s="16">
        <v>1</v>
      </c>
      <c r="D492" s="16">
        <v>2</v>
      </c>
      <c r="E492" s="20">
        <v>164</v>
      </c>
      <c r="F492" s="19" t="s">
        <v>3967</v>
      </c>
      <c r="G492" t="e">
        <f t="shared" si="19"/>
        <v>#N/A</v>
      </c>
      <c r="H492">
        <f t="shared" si="18"/>
        <v>0.60000000000000009</v>
      </c>
      <c r="I492">
        <v>5954730</v>
      </c>
      <c r="J492" t="s">
        <v>3968</v>
      </c>
      <c r="K492">
        <v>21653564</v>
      </c>
      <c r="L492" t="s">
        <v>3969</v>
      </c>
      <c r="M492">
        <v>500000</v>
      </c>
      <c r="N492" t="s">
        <v>3970</v>
      </c>
      <c r="O492">
        <v>82</v>
      </c>
      <c r="P492" t="s">
        <v>3971</v>
      </c>
      <c r="Q492">
        <v>0</v>
      </c>
      <c r="R492" t="s">
        <v>3972</v>
      </c>
      <c r="S492">
        <v>-3500</v>
      </c>
      <c r="T492" s="7" t="str">
        <f t="shared" si="20"/>
        <v>hp_5954730;atk_12992138;hit_500000;miss_82;cirt_0;cirtSub_-3500</v>
      </c>
    </row>
    <row r="493" spans="1:20" x14ac:dyDescent="0.15">
      <c r="A493" s="16">
        <v>360491</v>
      </c>
      <c r="B493" s="16" t="s">
        <v>229</v>
      </c>
      <c r="C493" s="16">
        <v>1</v>
      </c>
      <c r="D493" s="16">
        <v>2</v>
      </c>
      <c r="E493" s="20">
        <v>164</v>
      </c>
      <c r="F493" s="19" t="s">
        <v>3967</v>
      </c>
      <c r="G493" t="e">
        <f t="shared" si="19"/>
        <v>#N/A</v>
      </c>
      <c r="H493">
        <f t="shared" si="18"/>
        <v>0.60000000000000009</v>
      </c>
      <c r="I493">
        <v>5954730</v>
      </c>
      <c r="J493" t="s">
        <v>3968</v>
      </c>
      <c r="K493">
        <v>21653564</v>
      </c>
      <c r="L493" t="s">
        <v>3969</v>
      </c>
      <c r="M493">
        <v>500000</v>
      </c>
      <c r="N493" t="s">
        <v>3970</v>
      </c>
      <c r="O493">
        <v>82</v>
      </c>
      <c r="P493" t="s">
        <v>3971</v>
      </c>
      <c r="Q493">
        <v>0</v>
      </c>
      <c r="R493" t="s">
        <v>3972</v>
      </c>
      <c r="S493">
        <v>-3500</v>
      </c>
      <c r="T493" s="7" t="str">
        <f t="shared" si="20"/>
        <v>hp_5954730;atk_12992138;hit_500000;miss_82;cirt_0;cirtSub_-3500</v>
      </c>
    </row>
    <row r="494" spans="1:20" x14ac:dyDescent="0.15">
      <c r="A494" s="16">
        <v>360492</v>
      </c>
      <c r="B494" s="16" t="s">
        <v>229</v>
      </c>
      <c r="C494" s="16">
        <v>1</v>
      </c>
      <c r="D494" s="16">
        <v>2</v>
      </c>
      <c r="E494" s="20">
        <v>165</v>
      </c>
      <c r="F494" s="19" t="s">
        <v>3967</v>
      </c>
      <c r="G494">
        <f t="shared" si="19"/>
        <v>1460744</v>
      </c>
      <c r="H494">
        <f t="shared" si="18"/>
        <v>0.60000000000000009</v>
      </c>
      <c r="I494">
        <v>6053342</v>
      </c>
      <c r="J494" t="s">
        <v>3968</v>
      </c>
      <c r="K494">
        <v>22012154</v>
      </c>
      <c r="L494" t="s">
        <v>3969</v>
      </c>
      <c r="M494">
        <v>500000</v>
      </c>
      <c r="N494" t="s">
        <v>3970</v>
      </c>
      <c r="O494">
        <v>82</v>
      </c>
      <c r="P494" t="s">
        <v>3971</v>
      </c>
      <c r="Q494">
        <v>0</v>
      </c>
      <c r="R494" t="s">
        <v>3972</v>
      </c>
      <c r="S494">
        <v>-3500</v>
      </c>
      <c r="T494" s="7" t="str">
        <f t="shared" si="20"/>
        <v>hp_6053342;atk_13207292;hit_500000;miss_82;cirt_0;cirtSub_-3500</v>
      </c>
    </row>
    <row r="495" spans="1:20" x14ac:dyDescent="0.15">
      <c r="A495" s="16">
        <v>360493</v>
      </c>
      <c r="B495" s="16" t="s">
        <v>229</v>
      </c>
      <c r="C495" s="16">
        <v>1</v>
      </c>
      <c r="D495" s="16">
        <v>2</v>
      </c>
      <c r="E495" s="20">
        <v>165</v>
      </c>
      <c r="F495" s="19" t="s">
        <v>3967</v>
      </c>
      <c r="G495">
        <f t="shared" si="19"/>
        <v>1460744</v>
      </c>
      <c r="H495">
        <f t="shared" si="18"/>
        <v>0.60000000000000009</v>
      </c>
      <c r="I495">
        <v>6053342</v>
      </c>
      <c r="J495" t="s">
        <v>3968</v>
      </c>
      <c r="K495">
        <v>22012154</v>
      </c>
      <c r="L495" t="s">
        <v>3969</v>
      </c>
      <c r="M495">
        <v>500000</v>
      </c>
      <c r="N495" t="s">
        <v>3970</v>
      </c>
      <c r="O495">
        <v>82</v>
      </c>
      <c r="P495" t="s">
        <v>3971</v>
      </c>
      <c r="Q495">
        <v>0</v>
      </c>
      <c r="R495" t="s">
        <v>3972</v>
      </c>
      <c r="S495">
        <v>-3500</v>
      </c>
      <c r="T495" s="7" t="str">
        <f t="shared" si="20"/>
        <v>hp_6053342;atk_13207292;hit_500000;miss_82;cirt_0;cirtSub_-3500</v>
      </c>
    </row>
    <row r="496" spans="1:20" x14ac:dyDescent="0.15">
      <c r="A496" s="16">
        <v>360494</v>
      </c>
      <c r="B496" s="16" t="s">
        <v>229</v>
      </c>
      <c r="C496" s="16">
        <v>1</v>
      </c>
      <c r="D496" s="16">
        <v>2</v>
      </c>
      <c r="E496" s="20">
        <v>165</v>
      </c>
      <c r="F496" s="19" t="s">
        <v>3967</v>
      </c>
      <c r="G496">
        <f t="shared" si="19"/>
        <v>1460744</v>
      </c>
      <c r="H496">
        <f t="shared" si="18"/>
        <v>0.60000000000000009</v>
      </c>
      <c r="I496">
        <v>6053342</v>
      </c>
      <c r="J496" t="s">
        <v>3968</v>
      </c>
      <c r="K496">
        <v>22012154</v>
      </c>
      <c r="L496" t="s">
        <v>3969</v>
      </c>
      <c r="M496">
        <v>500000</v>
      </c>
      <c r="N496" t="s">
        <v>3970</v>
      </c>
      <c r="O496">
        <v>82</v>
      </c>
      <c r="P496" t="s">
        <v>3971</v>
      </c>
      <c r="Q496">
        <v>0</v>
      </c>
      <c r="R496" t="s">
        <v>3972</v>
      </c>
      <c r="S496">
        <v>-3500</v>
      </c>
      <c r="T496" s="7" t="str">
        <f t="shared" si="20"/>
        <v>hp_6053342;atk_13207292;hit_500000;miss_82;cirt_0;cirtSub_-3500</v>
      </c>
    </row>
    <row r="497" spans="1:20" x14ac:dyDescent="0.15">
      <c r="A497" s="16">
        <v>360495</v>
      </c>
      <c r="B497" s="16" t="s">
        <v>229</v>
      </c>
      <c r="C497" s="16">
        <v>1</v>
      </c>
      <c r="D497" s="16">
        <v>2</v>
      </c>
      <c r="E497" s="20">
        <v>166</v>
      </c>
      <c r="F497" s="19" t="s">
        <v>3967</v>
      </c>
      <c r="G497" t="e">
        <f t="shared" si="19"/>
        <v>#N/A</v>
      </c>
      <c r="H497">
        <f t="shared" si="18"/>
        <v>0.60000000000000009</v>
      </c>
      <c r="I497">
        <v>6151955</v>
      </c>
      <c r="J497" t="s">
        <v>3968</v>
      </c>
      <c r="K497">
        <v>22370745</v>
      </c>
      <c r="L497" t="s">
        <v>3969</v>
      </c>
      <c r="M497">
        <v>500000</v>
      </c>
      <c r="N497" t="s">
        <v>3970</v>
      </c>
      <c r="O497">
        <v>83</v>
      </c>
      <c r="P497" t="s">
        <v>3971</v>
      </c>
      <c r="Q497">
        <v>0</v>
      </c>
      <c r="R497" t="s">
        <v>3972</v>
      </c>
      <c r="S497">
        <v>-3500</v>
      </c>
      <c r="T497" s="7" t="str">
        <f t="shared" si="20"/>
        <v>hp_6151955;atk_13422447;hit_500000;miss_83;cirt_0;cirtSub_-3500</v>
      </c>
    </row>
    <row r="498" spans="1:20" x14ac:dyDescent="0.15">
      <c r="A498" s="16">
        <v>360496</v>
      </c>
      <c r="B498" s="16" t="s">
        <v>229</v>
      </c>
      <c r="C498" s="16">
        <v>1</v>
      </c>
      <c r="D498" s="16">
        <v>2</v>
      </c>
      <c r="E498" s="20">
        <v>166</v>
      </c>
      <c r="F498" s="19" t="s">
        <v>3967</v>
      </c>
      <c r="G498" t="e">
        <f t="shared" si="19"/>
        <v>#N/A</v>
      </c>
      <c r="H498">
        <f t="shared" si="18"/>
        <v>0.60000000000000009</v>
      </c>
      <c r="I498">
        <v>6151955</v>
      </c>
      <c r="J498" t="s">
        <v>3968</v>
      </c>
      <c r="K498">
        <v>22370745</v>
      </c>
      <c r="L498" t="s">
        <v>3969</v>
      </c>
      <c r="M498">
        <v>500000</v>
      </c>
      <c r="N498" t="s">
        <v>3970</v>
      </c>
      <c r="O498">
        <v>83</v>
      </c>
      <c r="P498" t="s">
        <v>3971</v>
      </c>
      <c r="Q498">
        <v>0</v>
      </c>
      <c r="R498" t="s">
        <v>3972</v>
      </c>
      <c r="S498">
        <v>-3500</v>
      </c>
      <c r="T498" s="7" t="str">
        <f t="shared" si="20"/>
        <v>hp_6151955;atk_13422447;hit_500000;miss_83;cirt_0;cirtSub_-3500</v>
      </c>
    </row>
    <row r="499" spans="1:20" x14ac:dyDescent="0.15">
      <c r="A499" s="16">
        <v>360497</v>
      </c>
      <c r="B499" s="16" t="s">
        <v>229</v>
      </c>
      <c r="C499" s="16">
        <v>1</v>
      </c>
      <c r="D499" s="16">
        <v>2</v>
      </c>
      <c r="E499" s="20">
        <v>166</v>
      </c>
      <c r="F499" s="19" t="s">
        <v>3967</v>
      </c>
      <c r="G499" t="e">
        <f t="shared" si="19"/>
        <v>#N/A</v>
      </c>
      <c r="H499">
        <f t="shared" si="18"/>
        <v>0.60000000000000009</v>
      </c>
      <c r="I499">
        <v>6151955</v>
      </c>
      <c r="J499" t="s">
        <v>3968</v>
      </c>
      <c r="K499">
        <v>22370745</v>
      </c>
      <c r="L499" t="s">
        <v>3969</v>
      </c>
      <c r="M499">
        <v>500000</v>
      </c>
      <c r="N499" t="s">
        <v>3970</v>
      </c>
      <c r="O499">
        <v>83</v>
      </c>
      <c r="P499" t="s">
        <v>3971</v>
      </c>
      <c r="Q499">
        <v>0</v>
      </c>
      <c r="R499" t="s">
        <v>3972</v>
      </c>
      <c r="S499">
        <v>-3500</v>
      </c>
      <c r="T499" s="7" t="str">
        <f t="shared" si="20"/>
        <v>hp_6151955;atk_13422447;hit_500000;miss_83;cirt_0;cirtSub_-3500</v>
      </c>
    </row>
    <row r="500" spans="1:20" x14ac:dyDescent="0.15">
      <c r="A500" s="16">
        <v>360498</v>
      </c>
      <c r="B500" s="16" t="s">
        <v>229</v>
      </c>
      <c r="C500" s="16">
        <v>1</v>
      </c>
      <c r="D500" s="16">
        <v>2</v>
      </c>
      <c r="E500" s="20">
        <v>167</v>
      </c>
      <c r="F500" s="19" t="s">
        <v>3967</v>
      </c>
      <c r="G500" t="e">
        <f t="shared" si="19"/>
        <v>#N/A</v>
      </c>
      <c r="H500">
        <f t="shared" si="18"/>
        <v>0.60000000000000009</v>
      </c>
      <c r="I500">
        <v>6250567</v>
      </c>
      <c r="J500" t="s">
        <v>3968</v>
      </c>
      <c r="K500">
        <v>22729336</v>
      </c>
      <c r="L500" t="s">
        <v>3969</v>
      </c>
      <c r="M500">
        <v>500000</v>
      </c>
      <c r="N500" t="s">
        <v>3970</v>
      </c>
      <c r="O500">
        <v>83</v>
      </c>
      <c r="P500" t="s">
        <v>3971</v>
      </c>
      <c r="Q500">
        <v>0</v>
      </c>
      <c r="R500" t="s">
        <v>3972</v>
      </c>
      <c r="S500">
        <v>-3500</v>
      </c>
      <c r="T500" s="7" t="str">
        <f t="shared" si="20"/>
        <v>hp_6250567;atk_13637601;hit_500000;miss_83;cirt_0;cirtSub_-3500</v>
      </c>
    </row>
    <row r="501" spans="1:20" x14ac:dyDescent="0.15">
      <c r="A501" s="16">
        <v>360499</v>
      </c>
      <c r="B501" s="16" t="s">
        <v>229</v>
      </c>
      <c r="C501" s="16">
        <v>1</v>
      </c>
      <c r="D501" s="16">
        <v>2</v>
      </c>
      <c r="E501" s="20">
        <v>167</v>
      </c>
      <c r="F501" s="19" t="s">
        <v>3967</v>
      </c>
      <c r="G501" t="e">
        <f t="shared" si="19"/>
        <v>#N/A</v>
      </c>
      <c r="H501">
        <f t="shared" si="18"/>
        <v>0.60000000000000009</v>
      </c>
      <c r="I501">
        <v>6250567</v>
      </c>
      <c r="J501" t="s">
        <v>3968</v>
      </c>
      <c r="K501">
        <v>22729336</v>
      </c>
      <c r="L501" t="s">
        <v>3969</v>
      </c>
      <c r="M501">
        <v>500000</v>
      </c>
      <c r="N501" t="s">
        <v>3970</v>
      </c>
      <c r="O501">
        <v>83</v>
      </c>
      <c r="P501" t="s">
        <v>3971</v>
      </c>
      <c r="Q501">
        <v>0</v>
      </c>
      <c r="R501" t="s">
        <v>3972</v>
      </c>
      <c r="S501">
        <v>-3500</v>
      </c>
      <c r="T501" s="7" t="str">
        <f t="shared" si="20"/>
        <v>hp_6250567;atk_13637601;hit_500000;miss_83;cirt_0;cirtSub_-3500</v>
      </c>
    </row>
    <row r="502" spans="1:20" x14ac:dyDescent="0.15">
      <c r="A502" s="16">
        <v>360500</v>
      </c>
      <c r="B502" s="16" t="s">
        <v>229</v>
      </c>
      <c r="C502" s="16">
        <v>1</v>
      </c>
      <c r="D502" s="16">
        <v>2</v>
      </c>
      <c r="E502" s="20">
        <v>167</v>
      </c>
      <c r="F502" s="19" t="s">
        <v>3967</v>
      </c>
      <c r="G502" t="e">
        <f t="shared" si="19"/>
        <v>#N/A</v>
      </c>
      <c r="H502">
        <f t="shared" si="18"/>
        <v>0.60000000000000009</v>
      </c>
      <c r="I502">
        <v>6250567</v>
      </c>
      <c r="J502" t="s">
        <v>3968</v>
      </c>
      <c r="K502">
        <v>22729336</v>
      </c>
      <c r="L502" t="s">
        <v>3969</v>
      </c>
      <c r="M502">
        <v>500000</v>
      </c>
      <c r="N502" t="s">
        <v>3970</v>
      </c>
      <c r="O502">
        <v>83</v>
      </c>
      <c r="P502" t="s">
        <v>3971</v>
      </c>
      <c r="Q502">
        <v>0</v>
      </c>
      <c r="R502" t="s">
        <v>3972</v>
      </c>
      <c r="S502">
        <v>-3500</v>
      </c>
      <c r="T502" s="7" t="str">
        <f t="shared" si="20"/>
        <v>hp_6250567;atk_13637601;hit_500000;miss_83;cirt_0;cirtSub_-3500</v>
      </c>
    </row>
    <row r="503" spans="1:20" x14ac:dyDescent="0.15">
      <c r="A503" s="16">
        <v>360501</v>
      </c>
      <c r="B503" s="16" t="s">
        <v>229</v>
      </c>
      <c r="C503" s="16">
        <v>1</v>
      </c>
      <c r="D503" s="16">
        <v>2</v>
      </c>
      <c r="E503" s="20">
        <v>168</v>
      </c>
      <c r="F503" s="19" t="s">
        <v>3967</v>
      </c>
      <c r="G503">
        <f t="shared" si="19"/>
        <v>1527268</v>
      </c>
      <c r="H503">
        <f t="shared" ref="H503:H566" si="21">H413+0.02</f>
        <v>0.60000000000000009</v>
      </c>
      <c r="I503">
        <v>6349180</v>
      </c>
      <c r="J503" t="s">
        <v>3968</v>
      </c>
      <c r="K503">
        <v>23087927</v>
      </c>
      <c r="L503" t="s">
        <v>3969</v>
      </c>
      <c r="M503">
        <v>500000</v>
      </c>
      <c r="N503" t="s">
        <v>3970</v>
      </c>
      <c r="O503">
        <v>84</v>
      </c>
      <c r="P503" t="s">
        <v>3971</v>
      </c>
      <c r="Q503">
        <v>0</v>
      </c>
      <c r="R503" t="s">
        <v>3972</v>
      </c>
      <c r="S503">
        <v>-3500</v>
      </c>
      <c r="T503" s="7" t="str">
        <f t="shared" si="20"/>
        <v>hp_6349180;atk_13852756;hit_500000;miss_84;cirt_0;cirtSub_-3500</v>
      </c>
    </row>
    <row r="504" spans="1:20" x14ac:dyDescent="0.15">
      <c r="A504" s="16">
        <v>360502</v>
      </c>
      <c r="B504" s="16" t="s">
        <v>229</v>
      </c>
      <c r="C504" s="16">
        <v>1</v>
      </c>
      <c r="D504" s="16">
        <v>2</v>
      </c>
      <c r="E504" s="20">
        <v>168</v>
      </c>
      <c r="F504" s="19" t="s">
        <v>3967</v>
      </c>
      <c r="G504">
        <f t="shared" si="19"/>
        <v>1527268</v>
      </c>
      <c r="H504">
        <f t="shared" si="21"/>
        <v>0.60000000000000009</v>
      </c>
      <c r="I504">
        <v>6349180</v>
      </c>
      <c r="J504" t="s">
        <v>3968</v>
      </c>
      <c r="K504">
        <v>23087927</v>
      </c>
      <c r="L504" t="s">
        <v>3969</v>
      </c>
      <c r="M504">
        <v>500000</v>
      </c>
      <c r="N504" t="s">
        <v>3970</v>
      </c>
      <c r="O504">
        <v>84</v>
      </c>
      <c r="P504" t="s">
        <v>3971</v>
      </c>
      <c r="Q504">
        <v>0</v>
      </c>
      <c r="R504" t="s">
        <v>3972</v>
      </c>
      <c r="S504">
        <v>-3500</v>
      </c>
      <c r="T504" s="7" t="str">
        <f t="shared" si="20"/>
        <v>hp_6349180;atk_13852756;hit_500000;miss_84;cirt_0;cirtSub_-3500</v>
      </c>
    </row>
    <row r="505" spans="1:20" x14ac:dyDescent="0.15">
      <c r="A505" s="16">
        <v>360503</v>
      </c>
      <c r="B505" s="16" t="s">
        <v>229</v>
      </c>
      <c r="C505" s="16">
        <v>1</v>
      </c>
      <c r="D505" s="16">
        <v>2</v>
      </c>
      <c r="E505" s="20">
        <v>168</v>
      </c>
      <c r="F505" s="19" t="s">
        <v>3967</v>
      </c>
      <c r="G505">
        <f t="shared" si="19"/>
        <v>1527268</v>
      </c>
      <c r="H505">
        <f t="shared" si="21"/>
        <v>0.60000000000000009</v>
      </c>
      <c r="I505">
        <v>6349180</v>
      </c>
      <c r="J505" t="s">
        <v>3968</v>
      </c>
      <c r="K505">
        <v>23087927</v>
      </c>
      <c r="L505" t="s">
        <v>3969</v>
      </c>
      <c r="M505">
        <v>500000</v>
      </c>
      <c r="N505" t="s">
        <v>3970</v>
      </c>
      <c r="O505">
        <v>84</v>
      </c>
      <c r="P505" t="s">
        <v>3971</v>
      </c>
      <c r="Q505">
        <v>0</v>
      </c>
      <c r="R505" t="s">
        <v>3972</v>
      </c>
      <c r="S505">
        <v>-3500</v>
      </c>
      <c r="T505" s="7" t="str">
        <f t="shared" si="20"/>
        <v>hp_6349180;atk_13852756;hit_500000;miss_84;cirt_0;cirtSub_-3500</v>
      </c>
    </row>
    <row r="506" spans="1:20" x14ac:dyDescent="0.15">
      <c r="A506" s="16">
        <v>360504</v>
      </c>
      <c r="B506" s="16" t="s">
        <v>229</v>
      </c>
      <c r="C506" s="16">
        <v>1</v>
      </c>
      <c r="D506" s="16">
        <v>2</v>
      </c>
      <c r="E506" s="20">
        <v>169</v>
      </c>
      <c r="F506" s="19" t="s">
        <v>3967</v>
      </c>
      <c r="G506" t="e">
        <f t="shared" si="19"/>
        <v>#N/A</v>
      </c>
      <c r="H506">
        <f t="shared" si="21"/>
        <v>0.60000000000000009</v>
      </c>
      <c r="I506">
        <v>6447792</v>
      </c>
      <c r="J506" t="s">
        <v>3968</v>
      </c>
      <c r="K506">
        <v>23446518</v>
      </c>
      <c r="L506" t="s">
        <v>3969</v>
      </c>
      <c r="M506">
        <v>500000</v>
      </c>
      <c r="N506" t="s">
        <v>3970</v>
      </c>
      <c r="O506">
        <v>84</v>
      </c>
      <c r="P506" t="s">
        <v>3971</v>
      </c>
      <c r="Q506">
        <v>0</v>
      </c>
      <c r="R506" t="s">
        <v>3972</v>
      </c>
      <c r="S506">
        <v>-3500</v>
      </c>
      <c r="T506" s="7" t="str">
        <f t="shared" si="20"/>
        <v>hp_6447792;atk_14067910;hit_500000;miss_84;cirt_0;cirtSub_-3500</v>
      </c>
    </row>
    <row r="507" spans="1:20" x14ac:dyDescent="0.15">
      <c r="A507" s="16">
        <v>360505</v>
      </c>
      <c r="B507" s="16" t="s">
        <v>229</v>
      </c>
      <c r="C507" s="16">
        <v>1</v>
      </c>
      <c r="D507" s="16">
        <v>2</v>
      </c>
      <c r="E507" s="20">
        <v>169</v>
      </c>
      <c r="F507" s="19" t="s">
        <v>3967</v>
      </c>
      <c r="G507" t="e">
        <f t="shared" si="19"/>
        <v>#N/A</v>
      </c>
      <c r="H507">
        <f t="shared" si="21"/>
        <v>0.60000000000000009</v>
      </c>
      <c r="I507">
        <v>6447792</v>
      </c>
      <c r="J507" t="s">
        <v>3968</v>
      </c>
      <c r="K507">
        <v>23446518</v>
      </c>
      <c r="L507" t="s">
        <v>3969</v>
      </c>
      <c r="M507">
        <v>500000</v>
      </c>
      <c r="N507" t="s">
        <v>3970</v>
      </c>
      <c r="O507">
        <v>84</v>
      </c>
      <c r="P507" t="s">
        <v>3971</v>
      </c>
      <c r="Q507">
        <v>0</v>
      </c>
      <c r="R507" t="s">
        <v>3972</v>
      </c>
      <c r="S507">
        <v>-3500</v>
      </c>
      <c r="T507" s="7" t="str">
        <f t="shared" si="20"/>
        <v>hp_6447792;atk_14067910;hit_500000;miss_84;cirt_0;cirtSub_-3500</v>
      </c>
    </row>
    <row r="508" spans="1:20" x14ac:dyDescent="0.15">
      <c r="A508" s="16">
        <v>360506</v>
      </c>
      <c r="B508" s="16" t="s">
        <v>229</v>
      </c>
      <c r="C508" s="16">
        <v>1</v>
      </c>
      <c r="D508" s="16">
        <v>2</v>
      </c>
      <c r="E508" s="20">
        <v>169</v>
      </c>
      <c r="F508" s="19" t="s">
        <v>3967</v>
      </c>
      <c r="G508" t="e">
        <f t="shared" si="19"/>
        <v>#N/A</v>
      </c>
      <c r="H508">
        <f t="shared" si="21"/>
        <v>0.60000000000000009</v>
      </c>
      <c r="I508">
        <v>6447792</v>
      </c>
      <c r="J508" t="s">
        <v>3968</v>
      </c>
      <c r="K508">
        <v>23446518</v>
      </c>
      <c r="L508" t="s">
        <v>3969</v>
      </c>
      <c r="M508">
        <v>500000</v>
      </c>
      <c r="N508" t="s">
        <v>3970</v>
      </c>
      <c r="O508">
        <v>84</v>
      </c>
      <c r="P508" t="s">
        <v>3971</v>
      </c>
      <c r="Q508">
        <v>0</v>
      </c>
      <c r="R508" t="s">
        <v>3972</v>
      </c>
      <c r="S508">
        <v>-3500</v>
      </c>
      <c r="T508" s="7" t="str">
        <f t="shared" si="20"/>
        <v>hp_6447792;atk_14067910;hit_500000;miss_84;cirt_0;cirtSub_-3500</v>
      </c>
    </row>
    <row r="509" spans="1:20" x14ac:dyDescent="0.15">
      <c r="A509" s="16">
        <v>360507</v>
      </c>
      <c r="B509" s="16" t="s">
        <v>229</v>
      </c>
      <c r="C509" s="16">
        <v>1</v>
      </c>
      <c r="D509" s="16">
        <v>2</v>
      </c>
      <c r="E509" s="20">
        <v>170</v>
      </c>
      <c r="F509" s="19" t="s">
        <v>3967</v>
      </c>
      <c r="G509" t="e">
        <f t="shared" si="19"/>
        <v>#N/A</v>
      </c>
      <c r="H509">
        <f t="shared" si="21"/>
        <v>0.60000000000000009</v>
      </c>
      <c r="I509">
        <v>6546405</v>
      </c>
      <c r="J509" t="s">
        <v>3968</v>
      </c>
      <c r="K509">
        <v>23805109</v>
      </c>
      <c r="L509" t="s">
        <v>3969</v>
      </c>
      <c r="M509">
        <v>500000</v>
      </c>
      <c r="N509" t="s">
        <v>3970</v>
      </c>
      <c r="O509">
        <v>85</v>
      </c>
      <c r="P509" t="s">
        <v>3971</v>
      </c>
      <c r="Q509">
        <v>0</v>
      </c>
      <c r="R509" t="s">
        <v>3972</v>
      </c>
      <c r="S509">
        <v>-3500</v>
      </c>
      <c r="T509" s="7" t="str">
        <f t="shared" si="20"/>
        <v>hp_6546405;atk_14283065;hit_500000;miss_85;cirt_0;cirtSub_-3500</v>
      </c>
    </row>
    <row r="510" spans="1:20" x14ac:dyDescent="0.15">
      <c r="A510" s="16">
        <v>360508</v>
      </c>
      <c r="B510" s="16" t="s">
        <v>229</v>
      </c>
      <c r="C510" s="16">
        <v>1</v>
      </c>
      <c r="D510" s="16">
        <v>2</v>
      </c>
      <c r="E510" s="20">
        <v>170</v>
      </c>
      <c r="F510" s="19" t="s">
        <v>3967</v>
      </c>
      <c r="G510" t="e">
        <f t="shared" si="19"/>
        <v>#N/A</v>
      </c>
      <c r="H510">
        <f t="shared" si="21"/>
        <v>0.60000000000000009</v>
      </c>
      <c r="I510">
        <v>6546405</v>
      </c>
      <c r="J510" t="s">
        <v>3968</v>
      </c>
      <c r="K510">
        <v>23805109</v>
      </c>
      <c r="L510" t="s">
        <v>3969</v>
      </c>
      <c r="M510">
        <v>500000</v>
      </c>
      <c r="N510" t="s">
        <v>3970</v>
      </c>
      <c r="O510">
        <v>85</v>
      </c>
      <c r="P510" t="s">
        <v>3971</v>
      </c>
      <c r="Q510">
        <v>0</v>
      </c>
      <c r="R510" t="s">
        <v>3972</v>
      </c>
      <c r="S510">
        <v>-3500</v>
      </c>
      <c r="T510" s="7" t="str">
        <f t="shared" si="20"/>
        <v>hp_6546405;atk_14283065;hit_500000;miss_85;cirt_0;cirtSub_-3500</v>
      </c>
    </row>
    <row r="511" spans="1:20" x14ac:dyDescent="0.15">
      <c r="A511" s="16">
        <v>360509</v>
      </c>
      <c r="B511" s="16" t="s">
        <v>229</v>
      </c>
      <c r="C511" s="16">
        <v>1</v>
      </c>
      <c r="D511" s="16">
        <v>2</v>
      </c>
      <c r="E511" s="20">
        <v>170</v>
      </c>
      <c r="F511" s="19" t="s">
        <v>3967</v>
      </c>
      <c r="G511" t="e">
        <f t="shared" si="19"/>
        <v>#N/A</v>
      </c>
      <c r="H511">
        <f t="shared" si="21"/>
        <v>0.60000000000000009</v>
      </c>
      <c r="I511">
        <v>6546405</v>
      </c>
      <c r="J511" t="s">
        <v>3968</v>
      </c>
      <c r="K511">
        <v>23805109</v>
      </c>
      <c r="L511" t="s">
        <v>3969</v>
      </c>
      <c r="M511">
        <v>500000</v>
      </c>
      <c r="N511" t="s">
        <v>3970</v>
      </c>
      <c r="O511">
        <v>85</v>
      </c>
      <c r="P511" t="s">
        <v>3971</v>
      </c>
      <c r="Q511">
        <v>0</v>
      </c>
      <c r="R511" t="s">
        <v>3972</v>
      </c>
      <c r="S511">
        <v>-3500</v>
      </c>
      <c r="T511" s="7" t="str">
        <f t="shared" si="20"/>
        <v>hp_6546405;atk_14283065;hit_500000;miss_85;cirt_0;cirtSub_-3500</v>
      </c>
    </row>
    <row r="512" spans="1:20" x14ac:dyDescent="0.15">
      <c r="A512" s="16">
        <v>360510</v>
      </c>
      <c r="B512" s="16" t="s">
        <v>229</v>
      </c>
      <c r="C512" s="16">
        <v>1</v>
      </c>
      <c r="D512" s="16">
        <v>2</v>
      </c>
      <c r="E512" s="20">
        <v>171</v>
      </c>
      <c r="F512" s="19" t="s">
        <v>3967</v>
      </c>
      <c r="G512">
        <f t="shared" si="19"/>
        <v>1593791</v>
      </c>
      <c r="H512">
        <f t="shared" si="21"/>
        <v>0.60000000000000009</v>
      </c>
      <c r="I512">
        <v>6645017</v>
      </c>
      <c r="J512" t="s">
        <v>3968</v>
      </c>
      <c r="K512">
        <v>24163700</v>
      </c>
      <c r="L512" t="s">
        <v>3969</v>
      </c>
      <c r="M512">
        <v>500000</v>
      </c>
      <c r="N512" t="s">
        <v>3970</v>
      </c>
      <c r="O512">
        <v>85</v>
      </c>
      <c r="P512" t="s">
        <v>3971</v>
      </c>
      <c r="Q512">
        <v>0</v>
      </c>
      <c r="R512" t="s">
        <v>3972</v>
      </c>
      <c r="S512">
        <v>-3500</v>
      </c>
      <c r="T512" s="7" t="str">
        <f t="shared" si="20"/>
        <v>hp_6645017;atk_14498220;hit_500000;miss_85;cirt_0;cirtSub_-3500</v>
      </c>
    </row>
    <row r="513" spans="1:20" x14ac:dyDescent="0.15">
      <c r="A513" s="16">
        <v>360511</v>
      </c>
      <c r="B513" s="16" t="s">
        <v>229</v>
      </c>
      <c r="C513" s="16">
        <v>1</v>
      </c>
      <c r="D513" s="16">
        <v>2</v>
      </c>
      <c r="E513" s="20">
        <v>171</v>
      </c>
      <c r="F513" s="19" t="s">
        <v>3967</v>
      </c>
      <c r="G513">
        <f t="shared" si="19"/>
        <v>1593791</v>
      </c>
      <c r="H513">
        <f t="shared" si="21"/>
        <v>0.60000000000000009</v>
      </c>
      <c r="I513">
        <v>6645017</v>
      </c>
      <c r="J513" t="s">
        <v>3968</v>
      </c>
      <c r="K513">
        <v>24163700</v>
      </c>
      <c r="L513" t="s">
        <v>3969</v>
      </c>
      <c r="M513">
        <v>500000</v>
      </c>
      <c r="N513" t="s">
        <v>3970</v>
      </c>
      <c r="O513">
        <v>85</v>
      </c>
      <c r="P513" t="s">
        <v>3971</v>
      </c>
      <c r="Q513">
        <v>0</v>
      </c>
      <c r="R513" t="s">
        <v>3972</v>
      </c>
      <c r="S513">
        <v>-3500</v>
      </c>
      <c r="T513" s="7" t="str">
        <f t="shared" si="20"/>
        <v>hp_6645017;atk_14498220;hit_500000;miss_85;cirt_0;cirtSub_-3500</v>
      </c>
    </row>
    <row r="514" spans="1:20" x14ac:dyDescent="0.15">
      <c r="A514" s="16">
        <v>360512</v>
      </c>
      <c r="B514" s="16" t="s">
        <v>229</v>
      </c>
      <c r="C514" s="16">
        <v>1</v>
      </c>
      <c r="D514" s="16">
        <v>2</v>
      </c>
      <c r="E514" s="20">
        <v>171</v>
      </c>
      <c r="F514" s="19" t="s">
        <v>3967</v>
      </c>
      <c r="G514">
        <f t="shared" si="19"/>
        <v>1593791</v>
      </c>
      <c r="H514">
        <f t="shared" si="21"/>
        <v>0.60000000000000009</v>
      </c>
      <c r="I514">
        <v>6645017</v>
      </c>
      <c r="J514" t="s">
        <v>3968</v>
      </c>
      <c r="K514">
        <v>24163700</v>
      </c>
      <c r="L514" t="s">
        <v>3969</v>
      </c>
      <c r="M514">
        <v>500000</v>
      </c>
      <c r="N514" t="s">
        <v>3970</v>
      </c>
      <c r="O514">
        <v>85</v>
      </c>
      <c r="P514" t="s">
        <v>3971</v>
      </c>
      <c r="Q514">
        <v>0</v>
      </c>
      <c r="R514" t="s">
        <v>3972</v>
      </c>
      <c r="S514">
        <v>-3500</v>
      </c>
      <c r="T514" s="7" t="str">
        <f t="shared" si="20"/>
        <v>hp_6645017;atk_14498220;hit_500000;miss_85;cirt_0;cirtSub_-3500</v>
      </c>
    </row>
    <row r="515" spans="1:20" x14ac:dyDescent="0.15">
      <c r="A515" s="16">
        <v>360513</v>
      </c>
      <c r="B515" s="16" t="s">
        <v>229</v>
      </c>
      <c r="C515" s="16">
        <v>1</v>
      </c>
      <c r="D515" s="16">
        <v>2</v>
      </c>
      <c r="E515" s="20">
        <v>172</v>
      </c>
      <c r="F515" s="19" t="s">
        <v>3967</v>
      </c>
      <c r="G515" t="e">
        <f t="shared" ref="G515:G578" si="22">VLOOKUP(E515,$E$724:$K$963,7,0)</f>
        <v>#N/A</v>
      </c>
      <c r="H515">
        <f t="shared" si="21"/>
        <v>0.60000000000000009</v>
      </c>
      <c r="I515">
        <v>6743630</v>
      </c>
      <c r="J515" t="s">
        <v>3968</v>
      </c>
      <c r="K515">
        <v>24522291</v>
      </c>
      <c r="L515" t="s">
        <v>3969</v>
      </c>
      <c r="M515">
        <v>500000</v>
      </c>
      <c r="N515" t="s">
        <v>3970</v>
      </c>
      <c r="O515">
        <v>86</v>
      </c>
      <c r="P515" t="s">
        <v>3971</v>
      </c>
      <c r="Q515">
        <v>0</v>
      </c>
      <c r="R515" t="s">
        <v>3972</v>
      </c>
      <c r="S515">
        <v>-3500</v>
      </c>
      <c r="T515" s="7" t="str">
        <f t="shared" ref="T515:T578" si="23">F515&amp;"_"&amp;I515&amp;";"&amp;J515&amp;"_"&amp;INT(K515*H515)&amp;";"&amp;L515&amp;"_"&amp;M515&amp;";"&amp;N515&amp;"_"&amp;O515&amp;";"&amp;P515&amp;"_"&amp;Q515&amp;";"&amp;R515&amp;"_"&amp;S515</f>
        <v>hp_6743630;atk_14713374;hit_500000;miss_86;cirt_0;cirtSub_-3500</v>
      </c>
    </row>
    <row r="516" spans="1:20" x14ac:dyDescent="0.15">
      <c r="A516" s="16">
        <v>360514</v>
      </c>
      <c r="B516" s="16" t="s">
        <v>229</v>
      </c>
      <c r="C516" s="16">
        <v>1</v>
      </c>
      <c r="D516" s="16">
        <v>2</v>
      </c>
      <c r="E516" s="20">
        <v>172</v>
      </c>
      <c r="F516" s="19" t="s">
        <v>3967</v>
      </c>
      <c r="G516" t="e">
        <f t="shared" si="22"/>
        <v>#N/A</v>
      </c>
      <c r="H516">
        <f t="shared" si="21"/>
        <v>0.60000000000000009</v>
      </c>
      <c r="I516">
        <v>6743630</v>
      </c>
      <c r="J516" t="s">
        <v>3968</v>
      </c>
      <c r="K516">
        <v>24522291</v>
      </c>
      <c r="L516" t="s">
        <v>3969</v>
      </c>
      <c r="M516">
        <v>500000</v>
      </c>
      <c r="N516" t="s">
        <v>3970</v>
      </c>
      <c r="O516">
        <v>86</v>
      </c>
      <c r="P516" t="s">
        <v>3971</v>
      </c>
      <c r="Q516">
        <v>0</v>
      </c>
      <c r="R516" t="s">
        <v>3972</v>
      </c>
      <c r="S516">
        <v>-3500</v>
      </c>
      <c r="T516" s="7" t="str">
        <f t="shared" si="23"/>
        <v>hp_6743630;atk_14713374;hit_500000;miss_86;cirt_0;cirtSub_-3500</v>
      </c>
    </row>
    <row r="517" spans="1:20" x14ac:dyDescent="0.15">
      <c r="A517" s="16">
        <v>360515</v>
      </c>
      <c r="B517" s="16" t="s">
        <v>229</v>
      </c>
      <c r="C517" s="16">
        <v>1</v>
      </c>
      <c r="D517" s="16">
        <v>2</v>
      </c>
      <c r="E517" s="20">
        <v>172</v>
      </c>
      <c r="F517" s="19" t="s">
        <v>3967</v>
      </c>
      <c r="G517" t="e">
        <f t="shared" si="22"/>
        <v>#N/A</v>
      </c>
      <c r="H517">
        <f t="shared" si="21"/>
        <v>0.60000000000000009</v>
      </c>
      <c r="I517">
        <v>6743630</v>
      </c>
      <c r="J517" t="s">
        <v>3968</v>
      </c>
      <c r="K517">
        <v>24522291</v>
      </c>
      <c r="L517" t="s">
        <v>3969</v>
      </c>
      <c r="M517">
        <v>500000</v>
      </c>
      <c r="N517" t="s">
        <v>3970</v>
      </c>
      <c r="O517">
        <v>86</v>
      </c>
      <c r="P517" t="s">
        <v>3971</v>
      </c>
      <c r="Q517">
        <v>0</v>
      </c>
      <c r="R517" t="s">
        <v>3972</v>
      </c>
      <c r="S517">
        <v>-3500</v>
      </c>
      <c r="T517" s="7" t="str">
        <f t="shared" si="23"/>
        <v>hp_6743630;atk_14713374;hit_500000;miss_86;cirt_0;cirtSub_-3500</v>
      </c>
    </row>
    <row r="518" spans="1:20" x14ac:dyDescent="0.15">
      <c r="A518" s="16">
        <v>360516</v>
      </c>
      <c r="B518" s="16" t="s">
        <v>229</v>
      </c>
      <c r="C518" s="16">
        <v>1</v>
      </c>
      <c r="D518" s="16">
        <v>2</v>
      </c>
      <c r="E518" s="20">
        <v>173</v>
      </c>
      <c r="F518" s="19" t="s">
        <v>3967</v>
      </c>
      <c r="G518" t="e">
        <f t="shared" si="22"/>
        <v>#N/A</v>
      </c>
      <c r="H518">
        <f t="shared" si="21"/>
        <v>0.60000000000000009</v>
      </c>
      <c r="I518">
        <v>6842242</v>
      </c>
      <c r="J518" t="s">
        <v>3968</v>
      </c>
      <c r="K518">
        <v>24880882</v>
      </c>
      <c r="L518" t="s">
        <v>3969</v>
      </c>
      <c r="M518">
        <v>500000</v>
      </c>
      <c r="N518" t="s">
        <v>3970</v>
      </c>
      <c r="O518">
        <v>86</v>
      </c>
      <c r="P518" t="s">
        <v>3971</v>
      </c>
      <c r="Q518">
        <v>0</v>
      </c>
      <c r="R518" t="s">
        <v>3972</v>
      </c>
      <c r="S518">
        <v>-3500</v>
      </c>
      <c r="T518" s="7" t="str">
        <f t="shared" si="23"/>
        <v>hp_6842242;atk_14928529;hit_500000;miss_86;cirt_0;cirtSub_-3500</v>
      </c>
    </row>
    <row r="519" spans="1:20" x14ac:dyDescent="0.15">
      <c r="A519" s="16">
        <v>360517</v>
      </c>
      <c r="B519" s="16" t="s">
        <v>229</v>
      </c>
      <c r="C519" s="16">
        <v>1</v>
      </c>
      <c r="D519" s="16">
        <v>2</v>
      </c>
      <c r="E519" s="20">
        <v>173</v>
      </c>
      <c r="F519" s="19" t="s">
        <v>3967</v>
      </c>
      <c r="G519" t="e">
        <f t="shared" si="22"/>
        <v>#N/A</v>
      </c>
      <c r="H519">
        <f t="shared" si="21"/>
        <v>0.60000000000000009</v>
      </c>
      <c r="I519">
        <v>6842242</v>
      </c>
      <c r="J519" t="s">
        <v>3968</v>
      </c>
      <c r="K519">
        <v>24880882</v>
      </c>
      <c r="L519" t="s">
        <v>3969</v>
      </c>
      <c r="M519">
        <v>500000</v>
      </c>
      <c r="N519" t="s">
        <v>3970</v>
      </c>
      <c r="O519">
        <v>86</v>
      </c>
      <c r="P519" t="s">
        <v>3971</v>
      </c>
      <c r="Q519">
        <v>0</v>
      </c>
      <c r="R519" t="s">
        <v>3972</v>
      </c>
      <c r="S519">
        <v>-3500</v>
      </c>
      <c r="T519" s="7" t="str">
        <f t="shared" si="23"/>
        <v>hp_6842242;atk_14928529;hit_500000;miss_86;cirt_0;cirtSub_-3500</v>
      </c>
    </row>
    <row r="520" spans="1:20" x14ac:dyDescent="0.15">
      <c r="A520" s="16">
        <v>360518</v>
      </c>
      <c r="B520" s="16" t="s">
        <v>229</v>
      </c>
      <c r="C520" s="16">
        <v>1</v>
      </c>
      <c r="D520" s="16">
        <v>2</v>
      </c>
      <c r="E520" s="20">
        <v>173</v>
      </c>
      <c r="F520" s="19" t="s">
        <v>3967</v>
      </c>
      <c r="G520" t="e">
        <f t="shared" si="22"/>
        <v>#N/A</v>
      </c>
      <c r="H520">
        <f t="shared" si="21"/>
        <v>0.60000000000000009</v>
      </c>
      <c r="I520">
        <v>6842242</v>
      </c>
      <c r="J520" t="s">
        <v>3968</v>
      </c>
      <c r="K520">
        <v>24880882</v>
      </c>
      <c r="L520" t="s">
        <v>3969</v>
      </c>
      <c r="M520">
        <v>500000</v>
      </c>
      <c r="N520" t="s">
        <v>3970</v>
      </c>
      <c r="O520">
        <v>86</v>
      </c>
      <c r="P520" t="s">
        <v>3971</v>
      </c>
      <c r="Q520">
        <v>0</v>
      </c>
      <c r="R520" t="s">
        <v>3972</v>
      </c>
      <c r="S520">
        <v>-3500</v>
      </c>
      <c r="T520" s="7" t="str">
        <f t="shared" si="23"/>
        <v>hp_6842242;atk_14928529;hit_500000;miss_86;cirt_0;cirtSub_-3500</v>
      </c>
    </row>
    <row r="521" spans="1:20" x14ac:dyDescent="0.15">
      <c r="A521" s="16">
        <v>360519</v>
      </c>
      <c r="B521" s="16" t="s">
        <v>229</v>
      </c>
      <c r="C521" s="16">
        <v>1</v>
      </c>
      <c r="D521" s="16">
        <v>2</v>
      </c>
      <c r="E521" s="20">
        <v>174</v>
      </c>
      <c r="F521" s="19" t="s">
        <v>3967</v>
      </c>
      <c r="G521">
        <f t="shared" si="22"/>
        <v>1660315</v>
      </c>
      <c r="H521">
        <f t="shared" si="21"/>
        <v>0.60000000000000009</v>
      </c>
      <c r="I521">
        <v>6940855</v>
      </c>
      <c r="J521" t="s">
        <v>3968</v>
      </c>
      <c r="K521">
        <v>25239473</v>
      </c>
      <c r="L521" t="s">
        <v>3969</v>
      </c>
      <c r="M521">
        <v>500000</v>
      </c>
      <c r="N521" t="s">
        <v>3970</v>
      </c>
      <c r="O521">
        <v>87</v>
      </c>
      <c r="P521" t="s">
        <v>3971</v>
      </c>
      <c r="Q521">
        <v>0</v>
      </c>
      <c r="R521" t="s">
        <v>3972</v>
      </c>
      <c r="S521">
        <v>-3500</v>
      </c>
      <c r="T521" s="7" t="str">
        <f t="shared" si="23"/>
        <v>hp_6940855;atk_15143683;hit_500000;miss_87;cirt_0;cirtSub_-3500</v>
      </c>
    </row>
    <row r="522" spans="1:20" x14ac:dyDescent="0.15">
      <c r="A522" s="16">
        <v>360520</v>
      </c>
      <c r="B522" s="16" t="s">
        <v>229</v>
      </c>
      <c r="C522" s="16">
        <v>1</v>
      </c>
      <c r="D522" s="16">
        <v>2</v>
      </c>
      <c r="E522" s="20">
        <v>174</v>
      </c>
      <c r="F522" s="19" t="s">
        <v>3967</v>
      </c>
      <c r="G522">
        <f t="shared" si="22"/>
        <v>1660315</v>
      </c>
      <c r="H522">
        <f t="shared" si="21"/>
        <v>0.60000000000000009</v>
      </c>
      <c r="I522">
        <v>6940855</v>
      </c>
      <c r="J522" t="s">
        <v>3968</v>
      </c>
      <c r="K522">
        <v>25239473</v>
      </c>
      <c r="L522" t="s">
        <v>3969</v>
      </c>
      <c r="M522">
        <v>500000</v>
      </c>
      <c r="N522" t="s">
        <v>3970</v>
      </c>
      <c r="O522">
        <v>87</v>
      </c>
      <c r="P522" t="s">
        <v>3971</v>
      </c>
      <c r="Q522">
        <v>0</v>
      </c>
      <c r="R522" t="s">
        <v>3972</v>
      </c>
      <c r="S522">
        <v>-3500</v>
      </c>
      <c r="T522" s="7" t="str">
        <f t="shared" si="23"/>
        <v>hp_6940855;atk_15143683;hit_500000;miss_87;cirt_0;cirtSub_-3500</v>
      </c>
    </row>
    <row r="523" spans="1:20" x14ac:dyDescent="0.15">
      <c r="A523" s="16">
        <v>360521</v>
      </c>
      <c r="B523" s="16" t="s">
        <v>229</v>
      </c>
      <c r="C523" s="16">
        <v>1</v>
      </c>
      <c r="D523" s="16">
        <v>2</v>
      </c>
      <c r="E523" s="20">
        <v>174</v>
      </c>
      <c r="F523" s="19" t="s">
        <v>3967</v>
      </c>
      <c r="G523">
        <f t="shared" si="22"/>
        <v>1660315</v>
      </c>
      <c r="H523">
        <f t="shared" si="21"/>
        <v>0.60000000000000009</v>
      </c>
      <c r="I523">
        <v>6940855</v>
      </c>
      <c r="J523" t="s">
        <v>3968</v>
      </c>
      <c r="K523">
        <v>25239473</v>
      </c>
      <c r="L523" t="s">
        <v>3969</v>
      </c>
      <c r="M523">
        <v>500000</v>
      </c>
      <c r="N523" t="s">
        <v>3970</v>
      </c>
      <c r="O523">
        <v>87</v>
      </c>
      <c r="P523" t="s">
        <v>3971</v>
      </c>
      <c r="Q523">
        <v>0</v>
      </c>
      <c r="R523" t="s">
        <v>3972</v>
      </c>
      <c r="S523">
        <v>-3500</v>
      </c>
      <c r="T523" s="7" t="str">
        <f t="shared" si="23"/>
        <v>hp_6940855;atk_15143683;hit_500000;miss_87;cirt_0;cirtSub_-3500</v>
      </c>
    </row>
    <row r="524" spans="1:20" x14ac:dyDescent="0.15">
      <c r="A524" s="16">
        <v>360522</v>
      </c>
      <c r="B524" s="16" t="s">
        <v>229</v>
      </c>
      <c r="C524" s="16">
        <v>1</v>
      </c>
      <c r="D524" s="16">
        <v>2</v>
      </c>
      <c r="E524" s="20">
        <v>175</v>
      </c>
      <c r="F524" s="19" t="s">
        <v>3967</v>
      </c>
      <c r="G524" t="e">
        <f t="shared" si="22"/>
        <v>#N/A</v>
      </c>
      <c r="H524">
        <f t="shared" si="21"/>
        <v>0.60000000000000009</v>
      </c>
      <c r="I524">
        <v>7039468</v>
      </c>
      <c r="J524" t="s">
        <v>3968</v>
      </c>
      <c r="K524">
        <v>25598064</v>
      </c>
      <c r="L524" t="s">
        <v>3969</v>
      </c>
      <c r="M524">
        <v>500000</v>
      </c>
      <c r="N524" t="s">
        <v>3970</v>
      </c>
      <c r="O524">
        <v>87</v>
      </c>
      <c r="P524" t="s">
        <v>3971</v>
      </c>
      <c r="Q524">
        <v>0</v>
      </c>
      <c r="R524" t="s">
        <v>3972</v>
      </c>
      <c r="S524">
        <v>-3500</v>
      </c>
      <c r="T524" s="7" t="str">
        <f t="shared" si="23"/>
        <v>hp_7039468;atk_15358838;hit_500000;miss_87;cirt_0;cirtSub_-3500</v>
      </c>
    </row>
    <row r="525" spans="1:20" x14ac:dyDescent="0.15">
      <c r="A525" s="16">
        <v>360523</v>
      </c>
      <c r="B525" s="16" t="s">
        <v>229</v>
      </c>
      <c r="C525" s="16">
        <v>1</v>
      </c>
      <c r="D525" s="16">
        <v>2</v>
      </c>
      <c r="E525" s="20">
        <v>175</v>
      </c>
      <c r="F525" s="19" t="s">
        <v>3967</v>
      </c>
      <c r="G525" t="e">
        <f t="shared" si="22"/>
        <v>#N/A</v>
      </c>
      <c r="H525">
        <f t="shared" si="21"/>
        <v>0.60000000000000009</v>
      </c>
      <c r="I525">
        <v>7039468</v>
      </c>
      <c r="J525" t="s">
        <v>3968</v>
      </c>
      <c r="K525">
        <v>25598064</v>
      </c>
      <c r="L525" t="s">
        <v>3969</v>
      </c>
      <c r="M525">
        <v>500000</v>
      </c>
      <c r="N525" t="s">
        <v>3970</v>
      </c>
      <c r="O525">
        <v>87</v>
      </c>
      <c r="P525" t="s">
        <v>3971</v>
      </c>
      <c r="Q525">
        <v>0</v>
      </c>
      <c r="R525" t="s">
        <v>3972</v>
      </c>
      <c r="S525">
        <v>-3500</v>
      </c>
      <c r="T525" s="7" t="str">
        <f t="shared" si="23"/>
        <v>hp_7039468;atk_15358838;hit_500000;miss_87;cirt_0;cirtSub_-3500</v>
      </c>
    </row>
    <row r="526" spans="1:20" x14ac:dyDescent="0.15">
      <c r="A526" s="16">
        <v>360524</v>
      </c>
      <c r="B526" s="16" t="s">
        <v>229</v>
      </c>
      <c r="C526" s="16">
        <v>1</v>
      </c>
      <c r="D526" s="16">
        <v>2</v>
      </c>
      <c r="E526" s="20">
        <v>175</v>
      </c>
      <c r="F526" s="19" t="s">
        <v>3967</v>
      </c>
      <c r="G526" t="e">
        <f t="shared" si="22"/>
        <v>#N/A</v>
      </c>
      <c r="H526">
        <f t="shared" si="21"/>
        <v>0.60000000000000009</v>
      </c>
      <c r="I526">
        <v>7039468</v>
      </c>
      <c r="J526" t="s">
        <v>3968</v>
      </c>
      <c r="K526">
        <v>25598064</v>
      </c>
      <c r="L526" t="s">
        <v>3969</v>
      </c>
      <c r="M526">
        <v>500000</v>
      </c>
      <c r="N526" t="s">
        <v>3970</v>
      </c>
      <c r="O526">
        <v>87</v>
      </c>
      <c r="P526" t="s">
        <v>3971</v>
      </c>
      <c r="Q526">
        <v>0</v>
      </c>
      <c r="R526" t="s">
        <v>3972</v>
      </c>
      <c r="S526">
        <v>-3500</v>
      </c>
      <c r="T526" s="7" t="str">
        <f t="shared" si="23"/>
        <v>hp_7039468;atk_15358838;hit_500000;miss_87;cirt_0;cirtSub_-3500</v>
      </c>
    </row>
    <row r="527" spans="1:20" x14ac:dyDescent="0.15">
      <c r="A527" s="16">
        <v>360525</v>
      </c>
      <c r="B527" s="16" t="s">
        <v>229</v>
      </c>
      <c r="C527" s="16">
        <v>1</v>
      </c>
      <c r="D527" s="16">
        <v>2</v>
      </c>
      <c r="E527" s="20">
        <v>176</v>
      </c>
      <c r="F527" s="19" t="s">
        <v>3967</v>
      </c>
      <c r="G527" t="e">
        <f t="shared" si="22"/>
        <v>#N/A</v>
      </c>
      <c r="H527">
        <f t="shared" si="21"/>
        <v>0.60000000000000009</v>
      </c>
      <c r="I527">
        <v>7138080</v>
      </c>
      <c r="J527" t="s">
        <v>3968</v>
      </c>
      <c r="K527">
        <v>25956655</v>
      </c>
      <c r="L527" t="s">
        <v>3969</v>
      </c>
      <c r="M527">
        <v>500000</v>
      </c>
      <c r="N527" t="s">
        <v>3970</v>
      </c>
      <c r="O527">
        <v>88</v>
      </c>
      <c r="P527" t="s">
        <v>3971</v>
      </c>
      <c r="Q527">
        <v>0</v>
      </c>
      <c r="R527" t="s">
        <v>3972</v>
      </c>
      <c r="S527">
        <v>-3500</v>
      </c>
      <c r="T527" s="7" t="str">
        <f t="shared" si="23"/>
        <v>hp_7138080;atk_15573993;hit_500000;miss_88;cirt_0;cirtSub_-3500</v>
      </c>
    </row>
    <row r="528" spans="1:20" x14ac:dyDescent="0.15">
      <c r="A528" s="16">
        <v>360526</v>
      </c>
      <c r="B528" s="16" t="s">
        <v>229</v>
      </c>
      <c r="C528" s="16">
        <v>1</v>
      </c>
      <c r="D528" s="16">
        <v>2</v>
      </c>
      <c r="E528" s="20">
        <v>176</v>
      </c>
      <c r="F528" s="19" t="s">
        <v>3967</v>
      </c>
      <c r="G528" t="e">
        <f t="shared" si="22"/>
        <v>#N/A</v>
      </c>
      <c r="H528">
        <f t="shared" si="21"/>
        <v>0.60000000000000009</v>
      </c>
      <c r="I528">
        <v>7138080</v>
      </c>
      <c r="J528" t="s">
        <v>3968</v>
      </c>
      <c r="K528">
        <v>25956655</v>
      </c>
      <c r="L528" t="s">
        <v>3969</v>
      </c>
      <c r="M528">
        <v>500000</v>
      </c>
      <c r="N528" t="s">
        <v>3970</v>
      </c>
      <c r="O528">
        <v>88</v>
      </c>
      <c r="P528" t="s">
        <v>3971</v>
      </c>
      <c r="Q528">
        <v>0</v>
      </c>
      <c r="R528" t="s">
        <v>3972</v>
      </c>
      <c r="S528">
        <v>-3500</v>
      </c>
      <c r="T528" s="7" t="str">
        <f t="shared" si="23"/>
        <v>hp_7138080;atk_15573993;hit_500000;miss_88;cirt_0;cirtSub_-3500</v>
      </c>
    </row>
    <row r="529" spans="1:20" x14ac:dyDescent="0.15">
      <c r="A529" s="16">
        <v>360527</v>
      </c>
      <c r="B529" s="16" t="s">
        <v>229</v>
      </c>
      <c r="C529" s="16">
        <v>1</v>
      </c>
      <c r="D529" s="16">
        <v>2</v>
      </c>
      <c r="E529" s="20">
        <v>176</v>
      </c>
      <c r="F529" s="19" t="s">
        <v>3967</v>
      </c>
      <c r="G529" t="e">
        <f t="shared" si="22"/>
        <v>#N/A</v>
      </c>
      <c r="H529">
        <f t="shared" si="21"/>
        <v>0.60000000000000009</v>
      </c>
      <c r="I529">
        <v>7138080</v>
      </c>
      <c r="J529" t="s">
        <v>3968</v>
      </c>
      <c r="K529">
        <v>25956655</v>
      </c>
      <c r="L529" t="s">
        <v>3969</v>
      </c>
      <c r="M529">
        <v>500000</v>
      </c>
      <c r="N529" t="s">
        <v>3970</v>
      </c>
      <c r="O529">
        <v>88</v>
      </c>
      <c r="P529" t="s">
        <v>3971</v>
      </c>
      <c r="Q529">
        <v>0</v>
      </c>
      <c r="R529" t="s">
        <v>3972</v>
      </c>
      <c r="S529">
        <v>-3500</v>
      </c>
      <c r="T529" s="7" t="str">
        <f t="shared" si="23"/>
        <v>hp_7138080;atk_15573993;hit_500000;miss_88;cirt_0;cirtSub_-3500</v>
      </c>
    </row>
    <row r="530" spans="1:20" x14ac:dyDescent="0.15">
      <c r="A530" s="16">
        <v>360528</v>
      </c>
      <c r="B530" s="16" t="s">
        <v>229</v>
      </c>
      <c r="C530" s="16">
        <v>1</v>
      </c>
      <c r="D530" s="16">
        <v>2</v>
      </c>
      <c r="E530" s="20">
        <v>177</v>
      </c>
      <c r="F530" s="19" t="s">
        <v>3967</v>
      </c>
      <c r="G530">
        <f t="shared" si="22"/>
        <v>1726839</v>
      </c>
      <c r="H530">
        <f t="shared" si="21"/>
        <v>0.60000000000000009</v>
      </c>
      <c r="I530">
        <v>7236693</v>
      </c>
      <c r="J530" t="s">
        <v>3968</v>
      </c>
      <c r="K530">
        <v>26315245</v>
      </c>
      <c r="L530" t="s">
        <v>3969</v>
      </c>
      <c r="M530">
        <v>500000</v>
      </c>
      <c r="N530" t="s">
        <v>3970</v>
      </c>
      <c r="O530">
        <v>88</v>
      </c>
      <c r="P530" t="s">
        <v>3971</v>
      </c>
      <c r="Q530">
        <v>0</v>
      </c>
      <c r="R530" t="s">
        <v>3972</v>
      </c>
      <c r="S530">
        <v>-3500</v>
      </c>
      <c r="T530" s="7" t="str">
        <f t="shared" si="23"/>
        <v>hp_7236693;atk_15789147;hit_500000;miss_88;cirt_0;cirtSub_-3500</v>
      </c>
    </row>
    <row r="531" spans="1:20" x14ac:dyDescent="0.15">
      <c r="A531" s="16">
        <v>360529</v>
      </c>
      <c r="B531" s="16" t="s">
        <v>229</v>
      </c>
      <c r="C531" s="16">
        <v>1</v>
      </c>
      <c r="D531" s="16">
        <v>2</v>
      </c>
      <c r="E531" s="20">
        <v>177</v>
      </c>
      <c r="F531" s="19" t="s">
        <v>3967</v>
      </c>
      <c r="G531">
        <f t="shared" si="22"/>
        <v>1726839</v>
      </c>
      <c r="H531">
        <f t="shared" si="21"/>
        <v>0.60000000000000009</v>
      </c>
      <c r="I531">
        <v>7236693</v>
      </c>
      <c r="J531" t="s">
        <v>3968</v>
      </c>
      <c r="K531">
        <v>26315245</v>
      </c>
      <c r="L531" t="s">
        <v>3969</v>
      </c>
      <c r="M531">
        <v>500000</v>
      </c>
      <c r="N531" t="s">
        <v>3970</v>
      </c>
      <c r="O531">
        <v>88</v>
      </c>
      <c r="P531" t="s">
        <v>3971</v>
      </c>
      <c r="Q531">
        <v>0</v>
      </c>
      <c r="R531" t="s">
        <v>3972</v>
      </c>
      <c r="S531">
        <v>-3500</v>
      </c>
      <c r="T531" s="7" t="str">
        <f t="shared" si="23"/>
        <v>hp_7236693;atk_15789147;hit_500000;miss_88;cirt_0;cirtSub_-3500</v>
      </c>
    </row>
    <row r="532" spans="1:20" x14ac:dyDescent="0.15">
      <c r="A532" s="16">
        <v>360530</v>
      </c>
      <c r="B532" s="16" t="s">
        <v>229</v>
      </c>
      <c r="C532" s="16">
        <v>1</v>
      </c>
      <c r="D532" s="16">
        <v>2</v>
      </c>
      <c r="E532" s="20">
        <v>177</v>
      </c>
      <c r="F532" s="19" t="s">
        <v>3967</v>
      </c>
      <c r="G532">
        <f t="shared" si="22"/>
        <v>1726839</v>
      </c>
      <c r="H532">
        <f t="shared" si="21"/>
        <v>0.60000000000000009</v>
      </c>
      <c r="I532">
        <v>7236693</v>
      </c>
      <c r="J532" t="s">
        <v>3968</v>
      </c>
      <c r="K532">
        <v>26315245</v>
      </c>
      <c r="L532" t="s">
        <v>3969</v>
      </c>
      <c r="M532">
        <v>500000</v>
      </c>
      <c r="N532" t="s">
        <v>3970</v>
      </c>
      <c r="O532">
        <v>88</v>
      </c>
      <c r="P532" t="s">
        <v>3971</v>
      </c>
      <c r="Q532">
        <v>0</v>
      </c>
      <c r="R532" t="s">
        <v>3972</v>
      </c>
      <c r="S532">
        <v>-3500</v>
      </c>
      <c r="T532" s="7" t="str">
        <f t="shared" si="23"/>
        <v>hp_7236693;atk_15789147;hit_500000;miss_88;cirt_0;cirtSub_-3500</v>
      </c>
    </row>
    <row r="533" spans="1:20" x14ac:dyDescent="0.15">
      <c r="A533" s="16">
        <v>360531</v>
      </c>
      <c r="B533" s="16" t="s">
        <v>229</v>
      </c>
      <c r="C533" s="16">
        <v>1</v>
      </c>
      <c r="D533" s="16">
        <v>2</v>
      </c>
      <c r="E533" s="20">
        <v>178</v>
      </c>
      <c r="F533" s="19" t="s">
        <v>3967</v>
      </c>
      <c r="G533" t="e">
        <f t="shared" si="22"/>
        <v>#N/A</v>
      </c>
      <c r="H533">
        <f t="shared" si="21"/>
        <v>0.60000000000000009</v>
      </c>
      <c r="I533">
        <v>7335305</v>
      </c>
      <c r="J533" t="s">
        <v>3968</v>
      </c>
      <c r="K533">
        <v>26673836</v>
      </c>
      <c r="L533" t="s">
        <v>3969</v>
      </c>
      <c r="M533">
        <v>500000</v>
      </c>
      <c r="N533" t="s">
        <v>3970</v>
      </c>
      <c r="O533">
        <v>89</v>
      </c>
      <c r="P533" t="s">
        <v>3971</v>
      </c>
      <c r="Q533">
        <v>0</v>
      </c>
      <c r="R533" t="s">
        <v>3972</v>
      </c>
      <c r="S533">
        <v>-3500</v>
      </c>
      <c r="T533" s="7" t="str">
        <f t="shared" si="23"/>
        <v>hp_7335305;atk_16004301;hit_500000;miss_89;cirt_0;cirtSub_-3500</v>
      </c>
    </row>
    <row r="534" spans="1:20" x14ac:dyDescent="0.15">
      <c r="A534" s="16">
        <v>360532</v>
      </c>
      <c r="B534" s="16" t="s">
        <v>229</v>
      </c>
      <c r="C534" s="16">
        <v>1</v>
      </c>
      <c r="D534" s="16">
        <v>2</v>
      </c>
      <c r="E534" s="20">
        <v>178</v>
      </c>
      <c r="F534" s="19" t="s">
        <v>3967</v>
      </c>
      <c r="G534" t="e">
        <f t="shared" si="22"/>
        <v>#N/A</v>
      </c>
      <c r="H534">
        <f t="shared" si="21"/>
        <v>0.60000000000000009</v>
      </c>
      <c r="I534">
        <v>7335305</v>
      </c>
      <c r="J534" t="s">
        <v>3968</v>
      </c>
      <c r="K534">
        <v>26673836</v>
      </c>
      <c r="L534" t="s">
        <v>3969</v>
      </c>
      <c r="M534">
        <v>500000</v>
      </c>
      <c r="N534" t="s">
        <v>3970</v>
      </c>
      <c r="O534">
        <v>89</v>
      </c>
      <c r="P534" t="s">
        <v>3971</v>
      </c>
      <c r="Q534">
        <v>0</v>
      </c>
      <c r="R534" t="s">
        <v>3972</v>
      </c>
      <c r="S534">
        <v>-3500</v>
      </c>
      <c r="T534" s="7" t="str">
        <f t="shared" si="23"/>
        <v>hp_7335305;atk_16004301;hit_500000;miss_89;cirt_0;cirtSub_-3500</v>
      </c>
    </row>
    <row r="535" spans="1:20" x14ac:dyDescent="0.15">
      <c r="A535" s="16">
        <v>360533</v>
      </c>
      <c r="B535" s="16" t="s">
        <v>229</v>
      </c>
      <c r="C535" s="16">
        <v>1</v>
      </c>
      <c r="D535" s="16">
        <v>2</v>
      </c>
      <c r="E535" s="20">
        <v>178</v>
      </c>
      <c r="F535" s="19" t="s">
        <v>3967</v>
      </c>
      <c r="G535" t="e">
        <f t="shared" si="22"/>
        <v>#N/A</v>
      </c>
      <c r="H535">
        <f t="shared" si="21"/>
        <v>0.60000000000000009</v>
      </c>
      <c r="I535">
        <v>7335305</v>
      </c>
      <c r="J535" t="s">
        <v>3968</v>
      </c>
      <c r="K535">
        <v>26673836</v>
      </c>
      <c r="L535" t="s">
        <v>3969</v>
      </c>
      <c r="M535">
        <v>500000</v>
      </c>
      <c r="N535" t="s">
        <v>3970</v>
      </c>
      <c r="O535">
        <v>89</v>
      </c>
      <c r="P535" t="s">
        <v>3971</v>
      </c>
      <c r="Q535">
        <v>0</v>
      </c>
      <c r="R535" t="s">
        <v>3972</v>
      </c>
      <c r="S535">
        <v>-3500</v>
      </c>
      <c r="T535" s="7" t="str">
        <f t="shared" si="23"/>
        <v>hp_7335305;atk_16004301;hit_500000;miss_89;cirt_0;cirtSub_-3500</v>
      </c>
    </row>
    <row r="536" spans="1:20" x14ac:dyDescent="0.15">
      <c r="A536" s="16">
        <v>360534</v>
      </c>
      <c r="B536" s="16" t="s">
        <v>229</v>
      </c>
      <c r="C536" s="16">
        <v>1</v>
      </c>
      <c r="D536" s="16">
        <v>2</v>
      </c>
      <c r="E536" s="20">
        <v>179</v>
      </c>
      <c r="F536" s="19" t="s">
        <v>3967</v>
      </c>
      <c r="G536" t="e">
        <f t="shared" si="22"/>
        <v>#N/A</v>
      </c>
      <c r="H536">
        <f t="shared" si="21"/>
        <v>0.60000000000000009</v>
      </c>
      <c r="I536">
        <v>7433918</v>
      </c>
      <c r="J536" t="s">
        <v>3968</v>
      </c>
      <c r="K536">
        <v>27032427</v>
      </c>
      <c r="L536" t="s">
        <v>3969</v>
      </c>
      <c r="M536">
        <v>500000</v>
      </c>
      <c r="N536" t="s">
        <v>3970</v>
      </c>
      <c r="O536">
        <v>89</v>
      </c>
      <c r="P536" t="s">
        <v>3971</v>
      </c>
      <c r="Q536">
        <v>0</v>
      </c>
      <c r="R536" t="s">
        <v>3972</v>
      </c>
      <c r="S536">
        <v>-3500</v>
      </c>
      <c r="T536" s="7" t="str">
        <f t="shared" si="23"/>
        <v>hp_7433918;atk_16219456;hit_500000;miss_89;cirt_0;cirtSub_-3500</v>
      </c>
    </row>
    <row r="537" spans="1:20" x14ac:dyDescent="0.15">
      <c r="A537" s="16">
        <v>360535</v>
      </c>
      <c r="B537" s="16" t="s">
        <v>229</v>
      </c>
      <c r="C537" s="16">
        <v>1</v>
      </c>
      <c r="D537" s="16">
        <v>2</v>
      </c>
      <c r="E537" s="20">
        <v>179</v>
      </c>
      <c r="F537" s="19" t="s">
        <v>3967</v>
      </c>
      <c r="G537" t="e">
        <f t="shared" si="22"/>
        <v>#N/A</v>
      </c>
      <c r="H537">
        <f t="shared" si="21"/>
        <v>0.60000000000000009</v>
      </c>
      <c r="I537">
        <v>7433918</v>
      </c>
      <c r="J537" t="s">
        <v>3968</v>
      </c>
      <c r="K537">
        <v>27032427</v>
      </c>
      <c r="L537" t="s">
        <v>3969</v>
      </c>
      <c r="M537">
        <v>500000</v>
      </c>
      <c r="N537" t="s">
        <v>3970</v>
      </c>
      <c r="O537">
        <v>89</v>
      </c>
      <c r="P537" t="s">
        <v>3971</v>
      </c>
      <c r="Q537">
        <v>0</v>
      </c>
      <c r="R537" t="s">
        <v>3972</v>
      </c>
      <c r="S537">
        <v>-3500</v>
      </c>
      <c r="T537" s="7" t="str">
        <f t="shared" si="23"/>
        <v>hp_7433918;atk_16219456;hit_500000;miss_89;cirt_0;cirtSub_-3500</v>
      </c>
    </row>
    <row r="538" spans="1:20" x14ac:dyDescent="0.15">
      <c r="A538" s="16">
        <v>360536</v>
      </c>
      <c r="B538" s="16" t="s">
        <v>229</v>
      </c>
      <c r="C538" s="16">
        <v>1</v>
      </c>
      <c r="D538" s="16">
        <v>2</v>
      </c>
      <c r="E538" s="20">
        <v>179</v>
      </c>
      <c r="F538" s="19" t="s">
        <v>3967</v>
      </c>
      <c r="G538" t="e">
        <f t="shared" si="22"/>
        <v>#N/A</v>
      </c>
      <c r="H538">
        <f t="shared" si="21"/>
        <v>0.60000000000000009</v>
      </c>
      <c r="I538">
        <v>7433918</v>
      </c>
      <c r="J538" t="s">
        <v>3968</v>
      </c>
      <c r="K538">
        <v>27032427</v>
      </c>
      <c r="L538" t="s">
        <v>3969</v>
      </c>
      <c r="M538">
        <v>500000</v>
      </c>
      <c r="N538" t="s">
        <v>3970</v>
      </c>
      <c r="O538">
        <v>89</v>
      </c>
      <c r="P538" t="s">
        <v>3971</v>
      </c>
      <c r="Q538">
        <v>0</v>
      </c>
      <c r="R538" t="s">
        <v>3972</v>
      </c>
      <c r="S538">
        <v>-3500</v>
      </c>
      <c r="T538" s="7" t="str">
        <f t="shared" si="23"/>
        <v>hp_7433918;atk_16219456;hit_500000;miss_89;cirt_0;cirtSub_-3500</v>
      </c>
    </row>
    <row r="539" spans="1:20" x14ac:dyDescent="0.15">
      <c r="A539" s="16">
        <v>360537</v>
      </c>
      <c r="B539" s="16" t="s">
        <v>229</v>
      </c>
      <c r="C539" s="16">
        <v>1</v>
      </c>
      <c r="D539" s="16">
        <v>2</v>
      </c>
      <c r="E539" s="20">
        <v>180</v>
      </c>
      <c r="F539" s="19" t="s">
        <v>3967</v>
      </c>
      <c r="G539">
        <f t="shared" si="22"/>
        <v>1793363</v>
      </c>
      <c r="H539">
        <f t="shared" si="21"/>
        <v>0.60000000000000009</v>
      </c>
      <c r="I539">
        <v>7532530</v>
      </c>
      <c r="J539" t="s">
        <v>3968</v>
      </c>
      <c r="K539">
        <v>27391018</v>
      </c>
      <c r="L539" t="s">
        <v>3969</v>
      </c>
      <c r="M539">
        <v>500000</v>
      </c>
      <c r="N539" t="s">
        <v>3970</v>
      </c>
      <c r="O539">
        <v>90</v>
      </c>
      <c r="P539" t="s">
        <v>3971</v>
      </c>
      <c r="Q539">
        <v>0</v>
      </c>
      <c r="R539" t="s">
        <v>3972</v>
      </c>
      <c r="S539">
        <v>-3500</v>
      </c>
      <c r="T539" s="7" t="str">
        <f t="shared" si="23"/>
        <v>hp_7532530;atk_16434610;hit_500000;miss_90;cirt_0;cirtSub_-3500</v>
      </c>
    </row>
    <row r="540" spans="1:20" x14ac:dyDescent="0.15">
      <c r="A540" s="16">
        <v>360538</v>
      </c>
      <c r="B540" s="16" t="s">
        <v>229</v>
      </c>
      <c r="C540" s="16">
        <v>1</v>
      </c>
      <c r="D540" s="16">
        <v>2</v>
      </c>
      <c r="E540" s="20">
        <v>180</v>
      </c>
      <c r="F540" s="19" t="s">
        <v>3967</v>
      </c>
      <c r="G540">
        <f t="shared" si="22"/>
        <v>1793363</v>
      </c>
      <c r="H540">
        <f t="shared" si="21"/>
        <v>0.60000000000000009</v>
      </c>
      <c r="I540">
        <v>7532530</v>
      </c>
      <c r="J540" t="s">
        <v>3968</v>
      </c>
      <c r="K540">
        <v>27391018</v>
      </c>
      <c r="L540" t="s">
        <v>3969</v>
      </c>
      <c r="M540">
        <v>500000</v>
      </c>
      <c r="N540" t="s">
        <v>3970</v>
      </c>
      <c r="O540">
        <v>90</v>
      </c>
      <c r="P540" t="s">
        <v>3971</v>
      </c>
      <c r="Q540">
        <v>0</v>
      </c>
      <c r="R540" t="s">
        <v>3972</v>
      </c>
      <c r="S540">
        <v>-3500</v>
      </c>
      <c r="T540" s="7" t="str">
        <f t="shared" si="23"/>
        <v>hp_7532530;atk_16434610;hit_500000;miss_90;cirt_0;cirtSub_-3500</v>
      </c>
    </row>
    <row r="541" spans="1:20" x14ac:dyDescent="0.15">
      <c r="A541" s="16">
        <v>360539</v>
      </c>
      <c r="B541" s="16" t="s">
        <v>229</v>
      </c>
      <c r="C541" s="16">
        <v>1</v>
      </c>
      <c r="D541" s="16">
        <v>2</v>
      </c>
      <c r="E541" s="20">
        <v>180</v>
      </c>
      <c r="F541" s="19" t="s">
        <v>3967</v>
      </c>
      <c r="G541">
        <f t="shared" si="22"/>
        <v>1793363</v>
      </c>
      <c r="H541">
        <f t="shared" si="21"/>
        <v>0.60000000000000009</v>
      </c>
      <c r="I541">
        <v>7532530</v>
      </c>
      <c r="J541" t="s">
        <v>3968</v>
      </c>
      <c r="K541">
        <v>27391018</v>
      </c>
      <c r="L541" t="s">
        <v>3969</v>
      </c>
      <c r="M541">
        <v>500000</v>
      </c>
      <c r="N541" t="s">
        <v>3970</v>
      </c>
      <c r="O541">
        <v>90</v>
      </c>
      <c r="P541" t="s">
        <v>3971</v>
      </c>
      <c r="Q541">
        <v>0</v>
      </c>
      <c r="R541" t="s">
        <v>3972</v>
      </c>
      <c r="S541">
        <v>-3500</v>
      </c>
      <c r="T541" s="7" t="str">
        <f t="shared" si="23"/>
        <v>hp_7532530;atk_16434610;hit_500000;miss_90;cirt_0;cirtSub_-3500</v>
      </c>
    </row>
    <row r="542" spans="1:20" x14ac:dyDescent="0.15">
      <c r="A542" s="16">
        <v>360540</v>
      </c>
      <c r="B542" s="16" t="s">
        <v>229</v>
      </c>
      <c r="C542" s="16">
        <v>1</v>
      </c>
      <c r="D542" s="16">
        <v>2</v>
      </c>
      <c r="E542" s="20">
        <v>181</v>
      </c>
      <c r="F542" s="19" t="s">
        <v>3967</v>
      </c>
      <c r="G542" t="e">
        <f t="shared" si="22"/>
        <v>#N/A</v>
      </c>
      <c r="H542">
        <f t="shared" si="21"/>
        <v>0.62000000000000011</v>
      </c>
      <c r="I542">
        <v>7631143</v>
      </c>
      <c r="J542" t="s">
        <v>3968</v>
      </c>
      <c r="K542">
        <v>27749609</v>
      </c>
      <c r="L542" t="s">
        <v>3969</v>
      </c>
      <c r="M542">
        <v>500000</v>
      </c>
      <c r="N542" t="s">
        <v>3970</v>
      </c>
      <c r="O542">
        <v>90</v>
      </c>
      <c r="P542" t="s">
        <v>3971</v>
      </c>
      <c r="Q542">
        <v>0</v>
      </c>
      <c r="R542" t="s">
        <v>3972</v>
      </c>
      <c r="S542">
        <v>-3500</v>
      </c>
      <c r="T542" s="7" t="str">
        <f t="shared" si="23"/>
        <v>hp_7631143;atk_17204757;hit_500000;miss_90;cirt_0;cirtSub_-3500</v>
      </c>
    </row>
    <row r="543" spans="1:20" x14ac:dyDescent="0.15">
      <c r="A543" s="16">
        <v>360541</v>
      </c>
      <c r="B543" s="16" t="s">
        <v>229</v>
      </c>
      <c r="C543" s="16">
        <v>1</v>
      </c>
      <c r="D543" s="16">
        <v>2</v>
      </c>
      <c r="E543" s="20">
        <v>181</v>
      </c>
      <c r="F543" s="19" t="s">
        <v>3967</v>
      </c>
      <c r="G543" t="e">
        <f t="shared" si="22"/>
        <v>#N/A</v>
      </c>
      <c r="H543">
        <f t="shared" si="21"/>
        <v>0.62000000000000011</v>
      </c>
      <c r="I543">
        <v>7631143</v>
      </c>
      <c r="J543" t="s">
        <v>3968</v>
      </c>
      <c r="K543">
        <v>27749609</v>
      </c>
      <c r="L543" t="s">
        <v>3969</v>
      </c>
      <c r="M543">
        <v>500000</v>
      </c>
      <c r="N543" t="s">
        <v>3970</v>
      </c>
      <c r="O543">
        <v>90</v>
      </c>
      <c r="P543" t="s">
        <v>3971</v>
      </c>
      <c r="Q543">
        <v>0</v>
      </c>
      <c r="R543" t="s">
        <v>3972</v>
      </c>
      <c r="S543">
        <v>-3500</v>
      </c>
      <c r="T543" s="7" t="str">
        <f t="shared" si="23"/>
        <v>hp_7631143;atk_17204757;hit_500000;miss_90;cirt_0;cirtSub_-3500</v>
      </c>
    </row>
    <row r="544" spans="1:20" x14ac:dyDescent="0.15">
      <c r="A544" s="16">
        <v>360542</v>
      </c>
      <c r="B544" s="16" t="s">
        <v>229</v>
      </c>
      <c r="C544" s="16">
        <v>1</v>
      </c>
      <c r="D544" s="16">
        <v>2</v>
      </c>
      <c r="E544" s="20">
        <v>181</v>
      </c>
      <c r="F544" s="19" t="s">
        <v>3967</v>
      </c>
      <c r="G544" t="e">
        <f t="shared" si="22"/>
        <v>#N/A</v>
      </c>
      <c r="H544">
        <f t="shared" si="21"/>
        <v>0.62000000000000011</v>
      </c>
      <c r="I544">
        <v>7631143</v>
      </c>
      <c r="J544" t="s">
        <v>3968</v>
      </c>
      <c r="K544">
        <v>27749609</v>
      </c>
      <c r="L544" t="s">
        <v>3969</v>
      </c>
      <c r="M544">
        <v>500000</v>
      </c>
      <c r="N544" t="s">
        <v>3970</v>
      </c>
      <c r="O544">
        <v>90</v>
      </c>
      <c r="P544" t="s">
        <v>3971</v>
      </c>
      <c r="Q544">
        <v>0</v>
      </c>
      <c r="R544" t="s">
        <v>3972</v>
      </c>
      <c r="S544">
        <v>-3500</v>
      </c>
      <c r="T544" s="7" t="str">
        <f t="shared" si="23"/>
        <v>hp_7631143;atk_17204757;hit_500000;miss_90;cirt_0;cirtSub_-3500</v>
      </c>
    </row>
    <row r="545" spans="1:20" x14ac:dyDescent="0.15">
      <c r="A545" s="16">
        <v>360543</v>
      </c>
      <c r="B545" s="16" t="s">
        <v>229</v>
      </c>
      <c r="C545" s="16">
        <v>1</v>
      </c>
      <c r="D545" s="16">
        <v>2</v>
      </c>
      <c r="E545" s="20">
        <v>182</v>
      </c>
      <c r="F545" s="19" t="s">
        <v>3967</v>
      </c>
      <c r="G545" t="e">
        <f t="shared" si="22"/>
        <v>#N/A</v>
      </c>
      <c r="H545">
        <f t="shared" si="21"/>
        <v>0.62000000000000011</v>
      </c>
      <c r="I545">
        <v>7729755</v>
      </c>
      <c r="J545" t="s">
        <v>3968</v>
      </c>
      <c r="K545">
        <v>28108200</v>
      </c>
      <c r="L545" t="s">
        <v>3969</v>
      </c>
      <c r="M545">
        <v>500000</v>
      </c>
      <c r="N545" t="s">
        <v>3970</v>
      </c>
      <c r="O545">
        <v>91</v>
      </c>
      <c r="P545" t="s">
        <v>3971</v>
      </c>
      <c r="Q545">
        <v>0</v>
      </c>
      <c r="R545" t="s">
        <v>3972</v>
      </c>
      <c r="S545">
        <v>-3500</v>
      </c>
      <c r="T545" s="7" t="str">
        <f t="shared" si="23"/>
        <v>hp_7729755;atk_17427084;hit_500000;miss_91;cirt_0;cirtSub_-3500</v>
      </c>
    </row>
    <row r="546" spans="1:20" x14ac:dyDescent="0.15">
      <c r="A546" s="16">
        <v>360544</v>
      </c>
      <c r="B546" s="16" t="s">
        <v>229</v>
      </c>
      <c r="C546" s="16">
        <v>1</v>
      </c>
      <c r="D546" s="16">
        <v>2</v>
      </c>
      <c r="E546" s="20">
        <v>182</v>
      </c>
      <c r="F546" s="19" t="s">
        <v>3967</v>
      </c>
      <c r="G546" t="e">
        <f t="shared" si="22"/>
        <v>#N/A</v>
      </c>
      <c r="H546">
        <f t="shared" si="21"/>
        <v>0.62000000000000011</v>
      </c>
      <c r="I546">
        <v>7729755</v>
      </c>
      <c r="J546" t="s">
        <v>3968</v>
      </c>
      <c r="K546">
        <v>28108200</v>
      </c>
      <c r="L546" t="s">
        <v>3969</v>
      </c>
      <c r="M546">
        <v>500000</v>
      </c>
      <c r="N546" t="s">
        <v>3970</v>
      </c>
      <c r="O546">
        <v>91</v>
      </c>
      <c r="P546" t="s">
        <v>3971</v>
      </c>
      <c r="Q546">
        <v>0</v>
      </c>
      <c r="R546" t="s">
        <v>3972</v>
      </c>
      <c r="S546">
        <v>-3500</v>
      </c>
      <c r="T546" s="7" t="str">
        <f t="shared" si="23"/>
        <v>hp_7729755;atk_17427084;hit_500000;miss_91;cirt_0;cirtSub_-3500</v>
      </c>
    </row>
    <row r="547" spans="1:20" x14ac:dyDescent="0.15">
      <c r="A547" s="16">
        <v>360545</v>
      </c>
      <c r="B547" s="16" t="s">
        <v>229</v>
      </c>
      <c r="C547" s="16">
        <v>1</v>
      </c>
      <c r="D547" s="16">
        <v>2</v>
      </c>
      <c r="E547" s="20">
        <v>182</v>
      </c>
      <c r="F547" s="19" t="s">
        <v>3967</v>
      </c>
      <c r="G547" t="e">
        <f t="shared" si="22"/>
        <v>#N/A</v>
      </c>
      <c r="H547">
        <f t="shared" si="21"/>
        <v>0.62000000000000011</v>
      </c>
      <c r="I547">
        <v>7729755</v>
      </c>
      <c r="J547" t="s">
        <v>3968</v>
      </c>
      <c r="K547">
        <v>28108200</v>
      </c>
      <c r="L547" t="s">
        <v>3969</v>
      </c>
      <c r="M547">
        <v>500000</v>
      </c>
      <c r="N547" t="s">
        <v>3970</v>
      </c>
      <c r="O547">
        <v>91</v>
      </c>
      <c r="P547" t="s">
        <v>3971</v>
      </c>
      <c r="Q547">
        <v>0</v>
      </c>
      <c r="R547" t="s">
        <v>3972</v>
      </c>
      <c r="S547">
        <v>-3500</v>
      </c>
      <c r="T547" s="7" t="str">
        <f t="shared" si="23"/>
        <v>hp_7729755;atk_17427084;hit_500000;miss_91;cirt_0;cirtSub_-3500</v>
      </c>
    </row>
    <row r="548" spans="1:20" x14ac:dyDescent="0.15">
      <c r="A548" s="16">
        <v>360546</v>
      </c>
      <c r="B548" s="16" t="s">
        <v>229</v>
      </c>
      <c r="C548" s="16">
        <v>1</v>
      </c>
      <c r="D548" s="16">
        <v>2</v>
      </c>
      <c r="E548" s="20">
        <v>183</v>
      </c>
      <c r="F548" s="19" t="s">
        <v>3967</v>
      </c>
      <c r="G548">
        <f t="shared" si="22"/>
        <v>1859886</v>
      </c>
      <c r="H548">
        <f t="shared" si="21"/>
        <v>0.62000000000000011</v>
      </c>
      <c r="I548">
        <v>7828368</v>
      </c>
      <c r="J548" t="s">
        <v>3968</v>
      </c>
      <c r="K548">
        <v>28466791</v>
      </c>
      <c r="L548" t="s">
        <v>3969</v>
      </c>
      <c r="M548">
        <v>500000</v>
      </c>
      <c r="N548" t="s">
        <v>3970</v>
      </c>
      <c r="O548">
        <v>91</v>
      </c>
      <c r="P548" t="s">
        <v>3971</v>
      </c>
      <c r="Q548">
        <v>0</v>
      </c>
      <c r="R548" t="s">
        <v>3972</v>
      </c>
      <c r="S548">
        <v>-3500</v>
      </c>
      <c r="T548" s="7" t="str">
        <f t="shared" si="23"/>
        <v>hp_7828368;atk_17649410;hit_500000;miss_91;cirt_0;cirtSub_-3500</v>
      </c>
    </row>
    <row r="549" spans="1:20" x14ac:dyDescent="0.15">
      <c r="A549" s="16">
        <v>360547</v>
      </c>
      <c r="B549" s="16" t="s">
        <v>229</v>
      </c>
      <c r="C549" s="16">
        <v>1</v>
      </c>
      <c r="D549" s="16">
        <v>2</v>
      </c>
      <c r="E549" s="20">
        <v>183</v>
      </c>
      <c r="F549" s="19" t="s">
        <v>3967</v>
      </c>
      <c r="G549">
        <f t="shared" si="22"/>
        <v>1859886</v>
      </c>
      <c r="H549">
        <f t="shared" si="21"/>
        <v>0.62000000000000011</v>
      </c>
      <c r="I549">
        <v>7828368</v>
      </c>
      <c r="J549" t="s">
        <v>3968</v>
      </c>
      <c r="K549">
        <v>28466791</v>
      </c>
      <c r="L549" t="s">
        <v>3969</v>
      </c>
      <c r="M549">
        <v>500000</v>
      </c>
      <c r="N549" t="s">
        <v>3970</v>
      </c>
      <c r="O549">
        <v>91</v>
      </c>
      <c r="P549" t="s">
        <v>3971</v>
      </c>
      <c r="Q549">
        <v>0</v>
      </c>
      <c r="R549" t="s">
        <v>3972</v>
      </c>
      <c r="S549">
        <v>-3500</v>
      </c>
      <c r="T549" s="7" t="str">
        <f t="shared" si="23"/>
        <v>hp_7828368;atk_17649410;hit_500000;miss_91;cirt_0;cirtSub_-3500</v>
      </c>
    </row>
    <row r="550" spans="1:20" x14ac:dyDescent="0.15">
      <c r="A550" s="16">
        <v>360548</v>
      </c>
      <c r="B550" s="16" t="s">
        <v>229</v>
      </c>
      <c r="C550" s="16">
        <v>1</v>
      </c>
      <c r="D550" s="16">
        <v>2</v>
      </c>
      <c r="E550" s="20">
        <v>183</v>
      </c>
      <c r="F550" s="19" t="s">
        <v>3967</v>
      </c>
      <c r="G550">
        <f t="shared" si="22"/>
        <v>1859886</v>
      </c>
      <c r="H550">
        <f t="shared" si="21"/>
        <v>0.62000000000000011</v>
      </c>
      <c r="I550">
        <v>7828368</v>
      </c>
      <c r="J550" t="s">
        <v>3968</v>
      </c>
      <c r="K550">
        <v>28466791</v>
      </c>
      <c r="L550" t="s">
        <v>3969</v>
      </c>
      <c r="M550">
        <v>500000</v>
      </c>
      <c r="N550" t="s">
        <v>3970</v>
      </c>
      <c r="O550">
        <v>91</v>
      </c>
      <c r="P550" t="s">
        <v>3971</v>
      </c>
      <c r="Q550">
        <v>0</v>
      </c>
      <c r="R550" t="s">
        <v>3972</v>
      </c>
      <c r="S550">
        <v>-3500</v>
      </c>
      <c r="T550" s="7" t="str">
        <f t="shared" si="23"/>
        <v>hp_7828368;atk_17649410;hit_500000;miss_91;cirt_0;cirtSub_-3500</v>
      </c>
    </row>
    <row r="551" spans="1:20" x14ac:dyDescent="0.15">
      <c r="A551" s="16">
        <v>360549</v>
      </c>
      <c r="B551" s="16" t="s">
        <v>229</v>
      </c>
      <c r="C551" s="16">
        <v>1</v>
      </c>
      <c r="D551" s="16">
        <v>2</v>
      </c>
      <c r="E551" s="20">
        <v>184</v>
      </c>
      <c r="F551" s="19" t="s">
        <v>3967</v>
      </c>
      <c r="G551" t="e">
        <f t="shared" si="22"/>
        <v>#N/A</v>
      </c>
      <c r="H551">
        <f t="shared" si="21"/>
        <v>0.62000000000000011</v>
      </c>
      <c r="I551">
        <v>7926980</v>
      </c>
      <c r="J551" t="s">
        <v>3968</v>
      </c>
      <c r="K551">
        <v>28825382</v>
      </c>
      <c r="L551" t="s">
        <v>3969</v>
      </c>
      <c r="M551">
        <v>500000</v>
      </c>
      <c r="N551" t="s">
        <v>3970</v>
      </c>
      <c r="O551">
        <v>92</v>
      </c>
      <c r="P551" t="s">
        <v>3971</v>
      </c>
      <c r="Q551">
        <v>0</v>
      </c>
      <c r="R551" t="s">
        <v>3972</v>
      </c>
      <c r="S551">
        <v>-3500</v>
      </c>
      <c r="T551" s="7" t="str">
        <f t="shared" si="23"/>
        <v>hp_7926980;atk_17871736;hit_500000;miss_92;cirt_0;cirtSub_-3500</v>
      </c>
    </row>
    <row r="552" spans="1:20" x14ac:dyDescent="0.15">
      <c r="A552" s="16">
        <v>360550</v>
      </c>
      <c r="B552" s="16" t="s">
        <v>229</v>
      </c>
      <c r="C552" s="16">
        <v>1</v>
      </c>
      <c r="D552" s="16">
        <v>2</v>
      </c>
      <c r="E552" s="20">
        <v>184</v>
      </c>
      <c r="F552" s="19" t="s">
        <v>3967</v>
      </c>
      <c r="G552" t="e">
        <f t="shared" si="22"/>
        <v>#N/A</v>
      </c>
      <c r="H552">
        <f t="shared" si="21"/>
        <v>0.62000000000000011</v>
      </c>
      <c r="I552">
        <v>7926980</v>
      </c>
      <c r="J552" t="s">
        <v>3968</v>
      </c>
      <c r="K552">
        <v>28825382</v>
      </c>
      <c r="L552" t="s">
        <v>3969</v>
      </c>
      <c r="M552">
        <v>500000</v>
      </c>
      <c r="N552" t="s">
        <v>3970</v>
      </c>
      <c r="O552">
        <v>92</v>
      </c>
      <c r="P552" t="s">
        <v>3971</v>
      </c>
      <c r="Q552">
        <v>0</v>
      </c>
      <c r="R552" t="s">
        <v>3972</v>
      </c>
      <c r="S552">
        <v>-3500</v>
      </c>
      <c r="T552" s="7" t="str">
        <f t="shared" si="23"/>
        <v>hp_7926980;atk_17871736;hit_500000;miss_92;cirt_0;cirtSub_-3500</v>
      </c>
    </row>
    <row r="553" spans="1:20" x14ac:dyDescent="0.15">
      <c r="A553" s="16">
        <v>360551</v>
      </c>
      <c r="B553" s="16" t="s">
        <v>229</v>
      </c>
      <c r="C553" s="16">
        <v>1</v>
      </c>
      <c r="D553" s="16">
        <v>2</v>
      </c>
      <c r="E553" s="20">
        <v>184</v>
      </c>
      <c r="F553" s="19" t="s">
        <v>3967</v>
      </c>
      <c r="G553" t="e">
        <f t="shared" si="22"/>
        <v>#N/A</v>
      </c>
      <c r="H553">
        <f t="shared" si="21"/>
        <v>0.62000000000000011</v>
      </c>
      <c r="I553">
        <v>7926980</v>
      </c>
      <c r="J553" t="s">
        <v>3968</v>
      </c>
      <c r="K553">
        <v>28825382</v>
      </c>
      <c r="L553" t="s">
        <v>3969</v>
      </c>
      <c r="M553">
        <v>500000</v>
      </c>
      <c r="N553" t="s">
        <v>3970</v>
      </c>
      <c r="O553">
        <v>92</v>
      </c>
      <c r="P553" t="s">
        <v>3971</v>
      </c>
      <c r="Q553">
        <v>0</v>
      </c>
      <c r="R553" t="s">
        <v>3972</v>
      </c>
      <c r="S553">
        <v>-3500</v>
      </c>
      <c r="T553" s="7" t="str">
        <f t="shared" si="23"/>
        <v>hp_7926980;atk_17871736;hit_500000;miss_92;cirt_0;cirtSub_-3500</v>
      </c>
    </row>
    <row r="554" spans="1:20" x14ac:dyDescent="0.15">
      <c r="A554" s="16">
        <v>360552</v>
      </c>
      <c r="B554" s="16" t="s">
        <v>229</v>
      </c>
      <c r="C554" s="16">
        <v>1</v>
      </c>
      <c r="D554" s="16">
        <v>2</v>
      </c>
      <c r="E554" s="20">
        <v>185</v>
      </c>
      <c r="F554" s="19" t="s">
        <v>3967</v>
      </c>
      <c r="G554" t="e">
        <f t="shared" si="22"/>
        <v>#N/A</v>
      </c>
      <c r="H554">
        <f t="shared" si="21"/>
        <v>0.62000000000000011</v>
      </c>
      <c r="I554">
        <v>8025593</v>
      </c>
      <c r="J554" t="s">
        <v>3968</v>
      </c>
      <c r="K554">
        <v>29183973</v>
      </c>
      <c r="L554" t="s">
        <v>3969</v>
      </c>
      <c r="M554">
        <v>500000</v>
      </c>
      <c r="N554" t="s">
        <v>3970</v>
      </c>
      <c r="O554">
        <v>92</v>
      </c>
      <c r="P554" t="s">
        <v>3971</v>
      </c>
      <c r="Q554">
        <v>0</v>
      </c>
      <c r="R554" t="s">
        <v>3972</v>
      </c>
      <c r="S554">
        <v>-3500</v>
      </c>
      <c r="T554" s="7" t="str">
        <f t="shared" si="23"/>
        <v>hp_8025593;atk_18094063;hit_500000;miss_92;cirt_0;cirtSub_-3500</v>
      </c>
    </row>
    <row r="555" spans="1:20" x14ac:dyDescent="0.15">
      <c r="A555" s="16">
        <v>360553</v>
      </c>
      <c r="B555" s="16" t="s">
        <v>229</v>
      </c>
      <c r="C555" s="16">
        <v>1</v>
      </c>
      <c r="D555" s="16">
        <v>2</v>
      </c>
      <c r="E555" s="20">
        <v>185</v>
      </c>
      <c r="F555" s="19" t="s">
        <v>3967</v>
      </c>
      <c r="G555" t="e">
        <f t="shared" si="22"/>
        <v>#N/A</v>
      </c>
      <c r="H555">
        <f t="shared" si="21"/>
        <v>0.62000000000000011</v>
      </c>
      <c r="I555">
        <v>8025593</v>
      </c>
      <c r="J555" t="s">
        <v>3968</v>
      </c>
      <c r="K555">
        <v>29183973</v>
      </c>
      <c r="L555" t="s">
        <v>3969</v>
      </c>
      <c r="M555">
        <v>500000</v>
      </c>
      <c r="N555" t="s">
        <v>3970</v>
      </c>
      <c r="O555">
        <v>92</v>
      </c>
      <c r="P555" t="s">
        <v>3971</v>
      </c>
      <c r="Q555">
        <v>0</v>
      </c>
      <c r="R555" t="s">
        <v>3972</v>
      </c>
      <c r="S555">
        <v>-3500</v>
      </c>
      <c r="T555" s="7" t="str">
        <f t="shared" si="23"/>
        <v>hp_8025593;atk_18094063;hit_500000;miss_92;cirt_0;cirtSub_-3500</v>
      </c>
    </row>
    <row r="556" spans="1:20" x14ac:dyDescent="0.15">
      <c r="A556" s="16">
        <v>360554</v>
      </c>
      <c r="B556" s="16" t="s">
        <v>229</v>
      </c>
      <c r="C556" s="16">
        <v>1</v>
      </c>
      <c r="D556" s="16">
        <v>2</v>
      </c>
      <c r="E556" s="20">
        <v>185</v>
      </c>
      <c r="F556" s="19" t="s">
        <v>3967</v>
      </c>
      <c r="G556" t="e">
        <f t="shared" si="22"/>
        <v>#N/A</v>
      </c>
      <c r="H556">
        <f t="shared" si="21"/>
        <v>0.62000000000000011</v>
      </c>
      <c r="I556">
        <v>8025593</v>
      </c>
      <c r="J556" t="s">
        <v>3968</v>
      </c>
      <c r="K556">
        <v>29183973</v>
      </c>
      <c r="L556" t="s">
        <v>3969</v>
      </c>
      <c r="M556">
        <v>500000</v>
      </c>
      <c r="N556" t="s">
        <v>3970</v>
      </c>
      <c r="O556">
        <v>92</v>
      </c>
      <c r="P556" t="s">
        <v>3971</v>
      </c>
      <c r="Q556">
        <v>0</v>
      </c>
      <c r="R556" t="s">
        <v>3972</v>
      </c>
      <c r="S556">
        <v>-3500</v>
      </c>
      <c r="T556" s="7" t="str">
        <f t="shared" si="23"/>
        <v>hp_8025593;atk_18094063;hit_500000;miss_92;cirt_0;cirtSub_-3500</v>
      </c>
    </row>
    <row r="557" spans="1:20" x14ac:dyDescent="0.15">
      <c r="A557" s="16">
        <v>360555</v>
      </c>
      <c r="B557" s="16" t="s">
        <v>229</v>
      </c>
      <c r="C557" s="16">
        <v>1</v>
      </c>
      <c r="D557" s="16">
        <v>2</v>
      </c>
      <c r="E557" s="20">
        <v>186</v>
      </c>
      <c r="F557" s="19" t="s">
        <v>3967</v>
      </c>
      <c r="G557">
        <f t="shared" si="22"/>
        <v>1926410</v>
      </c>
      <c r="H557">
        <f t="shared" si="21"/>
        <v>0.62000000000000011</v>
      </c>
      <c r="I557">
        <v>8124205</v>
      </c>
      <c r="J557" t="s">
        <v>3968</v>
      </c>
      <c r="K557">
        <v>29542564</v>
      </c>
      <c r="L557" t="s">
        <v>3969</v>
      </c>
      <c r="M557">
        <v>500000</v>
      </c>
      <c r="N557" t="s">
        <v>3970</v>
      </c>
      <c r="O557">
        <v>93</v>
      </c>
      <c r="P557" t="s">
        <v>3971</v>
      </c>
      <c r="Q557">
        <v>0</v>
      </c>
      <c r="R557" t="s">
        <v>3972</v>
      </c>
      <c r="S557">
        <v>-3500</v>
      </c>
      <c r="T557" s="7" t="str">
        <f t="shared" si="23"/>
        <v>hp_8124205;atk_18316389;hit_500000;miss_93;cirt_0;cirtSub_-3500</v>
      </c>
    </row>
    <row r="558" spans="1:20" x14ac:dyDescent="0.15">
      <c r="A558" s="16">
        <v>360556</v>
      </c>
      <c r="B558" s="16" t="s">
        <v>229</v>
      </c>
      <c r="C558" s="16">
        <v>1</v>
      </c>
      <c r="D558" s="16">
        <v>2</v>
      </c>
      <c r="E558" s="20">
        <v>186</v>
      </c>
      <c r="F558" s="19" t="s">
        <v>3967</v>
      </c>
      <c r="G558">
        <f t="shared" si="22"/>
        <v>1926410</v>
      </c>
      <c r="H558">
        <f t="shared" si="21"/>
        <v>0.62000000000000011</v>
      </c>
      <c r="I558">
        <v>8124205</v>
      </c>
      <c r="J558" t="s">
        <v>3968</v>
      </c>
      <c r="K558">
        <v>29542564</v>
      </c>
      <c r="L558" t="s">
        <v>3969</v>
      </c>
      <c r="M558">
        <v>500000</v>
      </c>
      <c r="N558" t="s">
        <v>3970</v>
      </c>
      <c r="O558">
        <v>93</v>
      </c>
      <c r="P558" t="s">
        <v>3971</v>
      </c>
      <c r="Q558">
        <v>0</v>
      </c>
      <c r="R558" t="s">
        <v>3972</v>
      </c>
      <c r="S558">
        <v>-3500</v>
      </c>
      <c r="T558" s="7" t="str">
        <f t="shared" si="23"/>
        <v>hp_8124205;atk_18316389;hit_500000;miss_93;cirt_0;cirtSub_-3500</v>
      </c>
    </row>
    <row r="559" spans="1:20" x14ac:dyDescent="0.15">
      <c r="A559" s="16">
        <v>360557</v>
      </c>
      <c r="B559" s="16" t="s">
        <v>229</v>
      </c>
      <c r="C559" s="16">
        <v>1</v>
      </c>
      <c r="D559" s="16">
        <v>2</v>
      </c>
      <c r="E559" s="20">
        <v>186</v>
      </c>
      <c r="F559" s="19" t="s">
        <v>3967</v>
      </c>
      <c r="G559">
        <f t="shared" si="22"/>
        <v>1926410</v>
      </c>
      <c r="H559">
        <f t="shared" si="21"/>
        <v>0.62000000000000011</v>
      </c>
      <c r="I559">
        <v>8124205</v>
      </c>
      <c r="J559" t="s">
        <v>3968</v>
      </c>
      <c r="K559">
        <v>29542564</v>
      </c>
      <c r="L559" t="s">
        <v>3969</v>
      </c>
      <c r="M559">
        <v>500000</v>
      </c>
      <c r="N559" t="s">
        <v>3970</v>
      </c>
      <c r="O559">
        <v>93</v>
      </c>
      <c r="P559" t="s">
        <v>3971</v>
      </c>
      <c r="Q559">
        <v>0</v>
      </c>
      <c r="R559" t="s">
        <v>3972</v>
      </c>
      <c r="S559">
        <v>-3500</v>
      </c>
      <c r="T559" s="7" t="str">
        <f t="shared" si="23"/>
        <v>hp_8124205;atk_18316389;hit_500000;miss_93;cirt_0;cirtSub_-3500</v>
      </c>
    </row>
    <row r="560" spans="1:20" x14ac:dyDescent="0.15">
      <c r="A560" s="16">
        <v>360558</v>
      </c>
      <c r="B560" s="16" t="s">
        <v>229</v>
      </c>
      <c r="C560" s="16">
        <v>1</v>
      </c>
      <c r="D560" s="16">
        <v>2</v>
      </c>
      <c r="E560" s="20">
        <v>187</v>
      </c>
      <c r="F560" s="19" t="s">
        <v>3967</v>
      </c>
      <c r="G560" t="e">
        <f t="shared" si="22"/>
        <v>#N/A</v>
      </c>
      <c r="H560">
        <f t="shared" si="21"/>
        <v>0.62000000000000011</v>
      </c>
      <c r="I560">
        <v>8222818</v>
      </c>
      <c r="J560" t="s">
        <v>3968</v>
      </c>
      <c r="K560">
        <v>29901155</v>
      </c>
      <c r="L560" t="s">
        <v>3969</v>
      </c>
      <c r="M560">
        <v>500000</v>
      </c>
      <c r="N560" t="s">
        <v>3970</v>
      </c>
      <c r="O560">
        <v>93</v>
      </c>
      <c r="P560" t="s">
        <v>3971</v>
      </c>
      <c r="Q560">
        <v>0</v>
      </c>
      <c r="R560" t="s">
        <v>3972</v>
      </c>
      <c r="S560">
        <v>-3500</v>
      </c>
      <c r="T560" s="7" t="str">
        <f t="shared" si="23"/>
        <v>hp_8222818;atk_18538716;hit_500000;miss_93;cirt_0;cirtSub_-3500</v>
      </c>
    </row>
    <row r="561" spans="1:20" x14ac:dyDescent="0.15">
      <c r="A561" s="16">
        <v>360559</v>
      </c>
      <c r="B561" s="16" t="s">
        <v>229</v>
      </c>
      <c r="C561" s="16">
        <v>1</v>
      </c>
      <c r="D561" s="16">
        <v>2</v>
      </c>
      <c r="E561" s="20">
        <v>187</v>
      </c>
      <c r="F561" s="19" t="s">
        <v>3967</v>
      </c>
      <c r="G561" t="e">
        <f t="shared" si="22"/>
        <v>#N/A</v>
      </c>
      <c r="H561">
        <f t="shared" si="21"/>
        <v>0.62000000000000011</v>
      </c>
      <c r="I561">
        <v>8222818</v>
      </c>
      <c r="J561" t="s">
        <v>3968</v>
      </c>
      <c r="K561">
        <v>29901155</v>
      </c>
      <c r="L561" t="s">
        <v>3969</v>
      </c>
      <c r="M561">
        <v>500000</v>
      </c>
      <c r="N561" t="s">
        <v>3970</v>
      </c>
      <c r="O561">
        <v>93</v>
      </c>
      <c r="P561" t="s">
        <v>3971</v>
      </c>
      <c r="Q561">
        <v>0</v>
      </c>
      <c r="R561" t="s">
        <v>3972</v>
      </c>
      <c r="S561">
        <v>-3500</v>
      </c>
      <c r="T561" s="7" t="str">
        <f t="shared" si="23"/>
        <v>hp_8222818;atk_18538716;hit_500000;miss_93;cirt_0;cirtSub_-3500</v>
      </c>
    </row>
    <row r="562" spans="1:20" x14ac:dyDescent="0.15">
      <c r="A562" s="16">
        <v>360560</v>
      </c>
      <c r="B562" s="16" t="s">
        <v>229</v>
      </c>
      <c r="C562" s="16">
        <v>1</v>
      </c>
      <c r="D562" s="16">
        <v>2</v>
      </c>
      <c r="E562" s="20">
        <v>187</v>
      </c>
      <c r="F562" s="19" t="s">
        <v>3967</v>
      </c>
      <c r="G562" t="e">
        <f t="shared" si="22"/>
        <v>#N/A</v>
      </c>
      <c r="H562">
        <f t="shared" si="21"/>
        <v>0.62000000000000011</v>
      </c>
      <c r="I562">
        <v>8222818</v>
      </c>
      <c r="J562" t="s">
        <v>3968</v>
      </c>
      <c r="K562">
        <v>29901155</v>
      </c>
      <c r="L562" t="s">
        <v>3969</v>
      </c>
      <c r="M562">
        <v>500000</v>
      </c>
      <c r="N562" t="s">
        <v>3970</v>
      </c>
      <c r="O562">
        <v>93</v>
      </c>
      <c r="P562" t="s">
        <v>3971</v>
      </c>
      <c r="Q562">
        <v>0</v>
      </c>
      <c r="R562" t="s">
        <v>3972</v>
      </c>
      <c r="S562">
        <v>-3500</v>
      </c>
      <c r="T562" s="7" t="str">
        <f t="shared" si="23"/>
        <v>hp_8222818;atk_18538716;hit_500000;miss_93;cirt_0;cirtSub_-3500</v>
      </c>
    </row>
    <row r="563" spans="1:20" x14ac:dyDescent="0.15">
      <c r="A563" s="16">
        <v>360561</v>
      </c>
      <c r="B563" s="16" t="s">
        <v>229</v>
      </c>
      <c r="C563" s="16">
        <v>1</v>
      </c>
      <c r="D563" s="16">
        <v>2</v>
      </c>
      <c r="E563" s="20">
        <v>188</v>
      </c>
      <c r="F563" s="19" t="s">
        <v>3967</v>
      </c>
      <c r="G563" t="e">
        <f t="shared" si="22"/>
        <v>#N/A</v>
      </c>
      <c r="H563">
        <f t="shared" si="21"/>
        <v>0.62000000000000011</v>
      </c>
      <c r="I563">
        <v>8321430</v>
      </c>
      <c r="J563" t="s">
        <v>3968</v>
      </c>
      <c r="K563">
        <v>30259746</v>
      </c>
      <c r="L563" t="s">
        <v>3969</v>
      </c>
      <c r="M563">
        <v>500000</v>
      </c>
      <c r="N563" t="s">
        <v>3970</v>
      </c>
      <c r="O563">
        <v>94</v>
      </c>
      <c r="P563" t="s">
        <v>3971</v>
      </c>
      <c r="Q563">
        <v>0</v>
      </c>
      <c r="R563" t="s">
        <v>3972</v>
      </c>
      <c r="S563">
        <v>-3500</v>
      </c>
      <c r="T563" s="7" t="str">
        <f t="shared" si="23"/>
        <v>hp_8321430;atk_18761042;hit_500000;miss_94;cirt_0;cirtSub_-3500</v>
      </c>
    </row>
    <row r="564" spans="1:20" x14ac:dyDescent="0.15">
      <c r="A564" s="16">
        <v>360562</v>
      </c>
      <c r="B564" s="16" t="s">
        <v>229</v>
      </c>
      <c r="C564" s="16">
        <v>1</v>
      </c>
      <c r="D564" s="16">
        <v>2</v>
      </c>
      <c r="E564" s="20">
        <v>188</v>
      </c>
      <c r="F564" s="19" t="s">
        <v>3967</v>
      </c>
      <c r="G564" t="e">
        <f t="shared" si="22"/>
        <v>#N/A</v>
      </c>
      <c r="H564">
        <f t="shared" si="21"/>
        <v>0.62000000000000011</v>
      </c>
      <c r="I564">
        <v>8321430</v>
      </c>
      <c r="J564" t="s">
        <v>3968</v>
      </c>
      <c r="K564">
        <v>30259746</v>
      </c>
      <c r="L564" t="s">
        <v>3969</v>
      </c>
      <c r="M564">
        <v>500000</v>
      </c>
      <c r="N564" t="s">
        <v>3970</v>
      </c>
      <c r="O564">
        <v>94</v>
      </c>
      <c r="P564" t="s">
        <v>3971</v>
      </c>
      <c r="Q564">
        <v>0</v>
      </c>
      <c r="R564" t="s">
        <v>3972</v>
      </c>
      <c r="S564">
        <v>-3500</v>
      </c>
      <c r="T564" s="7" t="str">
        <f t="shared" si="23"/>
        <v>hp_8321430;atk_18761042;hit_500000;miss_94;cirt_0;cirtSub_-3500</v>
      </c>
    </row>
    <row r="565" spans="1:20" x14ac:dyDescent="0.15">
      <c r="A565" s="16">
        <v>360563</v>
      </c>
      <c r="B565" s="16" t="s">
        <v>229</v>
      </c>
      <c r="C565" s="16">
        <v>1</v>
      </c>
      <c r="D565" s="16">
        <v>2</v>
      </c>
      <c r="E565" s="20">
        <v>188</v>
      </c>
      <c r="F565" s="19" t="s">
        <v>3967</v>
      </c>
      <c r="G565" t="e">
        <f t="shared" si="22"/>
        <v>#N/A</v>
      </c>
      <c r="H565">
        <f t="shared" si="21"/>
        <v>0.62000000000000011</v>
      </c>
      <c r="I565">
        <v>8321430</v>
      </c>
      <c r="J565" t="s">
        <v>3968</v>
      </c>
      <c r="K565">
        <v>30259746</v>
      </c>
      <c r="L565" t="s">
        <v>3969</v>
      </c>
      <c r="M565">
        <v>500000</v>
      </c>
      <c r="N565" t="s">
        <v>3970</v>
      </c>
      <c r="O565">
        <v>94</v>
      </c>
      <c r="P565" t="s">
        <v>3971</v>
      </c>
      <c r="Q565">
        <v>0</v>
      </c>
      <c r="R565" t="s">
        <v>3972</v>
      </c>
      <c r="S565">
        <v>-3500</v>
      </c>
      <c r="T565" s="7" t="str">
        <f t="shared" si="23"/>
        <v>hp_8321430;atk_18761042;hit_500000;miss_94;cirt_0;cirtSub_-3500</v>
      </c>
    </row>
    <row r="566" spans="1:20" x14ac:dyDescent="0.15">
      <c r="A566" s="16">
        <v>360564</v>
      </c>
      <c r="B566" s="16" t="s">
        <v>229</v>
      </c>
      <c r="C566" s="16">
        <v>1</v>
      </c>
      <c r="D566" s="16">
        <v>2</v>
      </c>
      <c r="E566" s="20">
        <v>189</v>
      </c>
      <c r="F566" s="19" t="s">
        <v>3967</v>
      </c>
      <c r="G566">
        <f t="shared" si="22"/>
        <v>1992934</v>
      </c>
      <c r="H566">
        <f t="shared" si="21"/>
        <v>0.62000000000000011</v>
      </c>
      <c r="I566">
        <v>8420043</v>
      </c>
      <c r="J566" t="s">
        <v>3968</v>
      </c>
      <c r="K566">
        <v>30618337</v>
      </c>
      <c r="L566" t="s">
        <v>3969</v>
      </c>
      <c r="M566">
        <v>500000</v>
      </c>
      <c r="N566" t="s">
        <v>3970</v>
      </c>
      <c r="O566">
        <v>94</v>
      </c>
      <c r="P566" t="s">
        <v>3971</v>
      </c>
      <c r="Q566">
        <v>0</v>
      </c>
      <c r="R566" t="s">
        <v>3972</v>
      </c>
      <c r="S566">
        <v>-3500</v>
      </c>
      <c r="T566" s="7" t="str">
        <f t="shared" si="23"/>
        <v>hp_8420043;atk_18983368;hit_500000;miss_94;cirt_0;cirtSub_-3500</v>
      </c>
    </row>
    <row r="567" spans="1:20" x14ac:dyDescent="0.15">
      <c r="A567" s="16">
        <v>360565</v>
      </c>
      <c r="B567" s="16" t="s">
        <v>229</v>
      </c>
      <c r="C567" s="16">
        <v>1</v>
      </c>
      <c r="D567" s="16">
        <v>2</v>
      </c>
      <c r="E567" s="20">
        <v>189</v>
      </c>
      <c r="F567" s="19" t="s">
        <v>3967</v>
      </c>
      <c r="G567">
        <f t="shared" si="22"/>
        <v>1992934</v>
      </c>
      <c r="H567">
        <f t="shared" ref="H567:H630" si="24">H477+0.02</f>
        <v>0.62000000000000011</v>
      </c>
      <c r="I567">
        <v>8420043</v>
      </c>
      <c r="J567" t="s">
        <v>3968</v>
      </c>
      <c r="K567">
        <v>30618337</v>
      </c>
      <c r="L567" t="s">
        <v>3969</v>
      </c>
      <c r="M567">
        <v>500000</v>
      </c>
      <c r="N567" t="s">
        <v>3970</v>
      </c>
      <c r="O567">
        <v>94</v>
      </c>
      <c r="P567" t="s">
        <v>3971</v>
      </c>
      <c r="Q567">
        <v>0</v>
      </c>
      <c r="R567" t="s">
        <v>3972</v>
      </c>
      <c r="S567">
        <v>-3500</v>
      </c>
      <c r="T567" s="7" t="str">
        <f t="shared" si="23"/>
        <v>hp_8420043;atk_18983368;hit_500000;miss_94;cirt_0;cirtSub_-3500</v>
      </c>
    </row>
    <row r="568" spans="1:20" x14ac:dyDescent="0.15">
      <c r="A568" s="16">
        <v>360566</v>
      </c>
      <c r="B568" s="16" t="s">
        <v>229</v>
      </c>
      <c r="C568" s="16">
        <v>1</v>
      </c>
      <c r="D568" s="16">
        <v>2</v>
      </c>
      <c r="E568" s="20">
        <v>189</v>
      </c>
      <c r="F568" s="19" t="s">
        <v>3967</v>
      </c>
      <c r="G568">
        <f t="shared" si="22"/>
        <v>1992934</v>
      </c>
      <c r="H568">
        <f t="shared" si="24"/>
        <v>0.62000000000000011</v>
      </c>
      <c r="I568">
        <v>8420043</v>
      </c>
      <c r="J568" t="s">
        <v>3968</v>
      </c>
      <c r="K568">
        <v>30618337</v>
      </c>
      <c r="L568" t="s">
        <v>3969</v>
      </c>
      <c r="M568">
        <v>500000</v>
      </c>
      <c r="N568" t="s">
        <v>3970</v>
      </c>
      <c r="O568">
        <v>94</v>
      </c>
      <c r="P568" t="s">
        <v>3971</v>
      </c>
      <c r="Q568">
        <v>0</v>
      </c>
      <c r="R568" t="s">
        <v>3972</v>
      </c>
      <c r="S568">
        <v>-3500</v>
      </c>
      <c r="T568" s="7" t="str">
        <f t="shared" si="23"/>
        <v>hp_8420043;atk_18983368;hit_500000;miss_94;cirt_0;cirtSub_-3500</v>
      </c>
    </row>
    <row r="569" spans="1:20" x14ac:dyDescent="0.15">
      <c r="A569" s="16">
        <v>360567</v>
      </c>
      <c r="B569" s="16" t="s">
        <v>229</v>
      </c>
      <c r="C569" s="16">
        <v>1</v>
      </c>
      <c r="D569" s="16">
        <v>2</v>
      </c>
      <c r="E569" s="20">
        <v>190</v>
      </c>
      <c r="F569" s="19" t="s">
        <v>3967</v>
      </c>
      <c r="G569" t="e">
        <f t="shared" si="22"/>
        <v>#N/A</v>
      </c>
      <c r="H569">
        <f t="shared" si="24"/>
        <v>0.62000000000000011</v>
      </c>
      <c r="I569">
        <v>8518655</v>
      </c>
      <c r="J569" t="s">
        <v>3968</v>
      </c>
      <c r="K569">
        <v>30976927</v>
      </c>
      <c r="L569" t="s">
        <v>3969</v>
      </c>
      <c r="M569">
        <v>500000</v>
      </c>
      <c r="N569" t="s">
        <v>3970</v>
      </c>
      <c r="O569">
        <v>95</v>
      </c>
      <c r="P569" t="s">
        <v>3971</v>
      </c>
      <c r="Q569">
        <v>0</v>
      </c>
      <c r="R569" t="s">
        <v>3972</v>
      </c>
      <c r="S569">
        <v>-3500</v>
      </c>
      <c r="T569" s="7" t="str">
        <f t="shared" si="23"/>
        <v>hp_8518655;atk_19205694;hit_500000;miss_95;cirt_0;cirtSub_-3500</v>
      </c>
    </row>
    <row r="570" spans="1:20" x14ac:dyDescent="0.15">
      <c r="A570" s="16">
        <v>360568</v>
      </c>
      <c r="B570" s="16" t="s">
        <v>229</v>
      </c>
      <c r="C570" s="16">
        <v>1</v>
      </c>
      <c r="D570" s="16">
        <v>2</v>
      </c>
      <c r="E570" s="20">
        <v>190</v>
      </c>
      <c r="F570" s="19" t="s">
        <v>3967</v>
      </c>
      <c r="G570" t="e">
        <f t="shared" si="22"/>
        <v>#N/A</v>
      </c>
      <c r="H570">
        <f t="shared" si="24"/>
        <v>0.62000000000000011</v>
      </c>
      <c r="I570">
        <v>8518655</v>
      </c>
      <c r="J570" t="s">
        <v>3968</v>
      </c>
      <c r="K570">
        <v>30976927</v>
      </c>
      <c r="L570" t="s">
        <v>3969</v>
      </c>
      <c r="M570">
        <v>500000</v>
      </c>
      <c r="N570" t="s">
        <v>3970</v>
      </c>
      <c r="O570">
        <v>95</v>
      </c>
      <c r="P570" t="s">
        <v>3971</v>
      </c>
      <c r="Q570">
        <v>0</v>
      </c>
      <c r="R570" t="s">
        <v>3972</v>
      </c>
      <c r="S570">
        <v>-3500</v>
      </c>
      <c r="T570" s="7" t="str">
        <f t="shared" si="23"/>
        <v>hp_8518655;atk_19205694;hit_500000;miss_95;cirt_0;cirtSub_-3500</v>
      </c>
    </row>
    <row r="571" spans="1:20" x14ac:dyDescent="0.15">
      <c r="A571" s="16">
        <v>360569</v>
      </c>
      <c r="B571" s="16" t="s">
        <v>229</v>
      </c>
      <c r="C571" s="16">
        <v>1</v>
      </c>
      <c r="D571" s="16">
        <v>2</v>
      </c>
      <c r="E571" s="20">
        <v>190</v>
      </c>
      <c r="F571" s="19" t="s">
        <v>3967</v>
      </c>
      <c r="G571" t="e">
        <f t="shared" si="22"/>
        <v>#N/A</v>
      </c>
      <c r="H571">
        <f t="shared" si="24"/>
        <v>0.62000000000000011</v>
      </c>
      <c r="I571">
        <v>8518655</v>
      </c>
      <c r="J571" t="s">
        <v>3968</v>
      </c>
      <c r="K571">
        <v>30976927</v>
      </c>
      <c r="L571" t="s">
        <v>3969</v>
      </c>
      <c r="M571">
        <v>500000</v>
      </c>
      <c r="N571" t="s">
        <v>3970</v>
      </c>
      <c r="O571">
        <v>95</v>
      </c>
      <c r="P571" t="s">
        <v>3971</v>
      </c>
      <c r="Q571">
        <v>0</v>
      </c>
      <c r="R571" t="s">
        <v>3972</v>
      </c>
      <c r="S571">
        <v>-3500</v>
      </c>
      <c r="T571" s="7" t="str">
        <f t="shared" si="23"/>
        <v>hp_8518655;atk_19205694;hit_500000;miss_95;cirt_0;cirtSub_-3500</v>
      </c>
    </row>
    <row r="572" spans="1:20" x14ac:dyDescent="0.15">
      <c r="A572" s="16">
        <v>360570</v>
      </c>
      <c r="B572" s="16" t="s">
        <v>229</v>
      </c>
      <c r="C572" s="16">
        <v>1</v>
      </c>
      <c r="D572" s="16">
        <v>2</v>
      </c>
      <c r="E572" s="20">
        <v>191</v>
      </c>
      <c r="F572" s="19" t="s">
        <v>3967</v>
      </c>
      <c r="G572" t="e">
        <f t="shared" si="22"/>
        <v>#N/A</v>
      </c>
      <c r="H572">
        <f t="shared" si="24"/>
        <v>0.62000000000000011</v>
      </c>
      <c r="I572">
        <v>8665850</v>
      </c>
      <c r="J572" t="s">
        <v>3968</v>
      </c>
      <c r="K572">
        <v>31512182</v>
      </c>
      <c r="L572" t="s">
        <v>3969</v>
      </c>
      <c r="M572">
        <v>500000</v>
      </c>
      <c r="N572" t="s">
        <v>3970</v>
      </c>
      <c r="O572">
        <v>95</v>
      </c>
      <c r="P572" t="s">
        <v>3971</v>
      </c>
      <c r="Q572">
        <v>0</v>
      </c>
      <c r="R572" t="s">
        <v>3972</v>
      </c>
      <c r="S572">
        <v>-3500</v>
      </c>
      <c r="T572" s="7" t="str">
        <f t="shared" si="23"/>
        <v>hp_8665850;atk_19537552;hit_500000;miss_95;cirt_0;cirtSub_-3500</v>
      </c>
    </row>
    <row r="573" spans="1:20" x14ac:dyDescent="0.15">
      <c r="A573" s="16">
        <v>360571</v>
      </c>
      <c r="B573" s="16" t="s">
        <v>229</v>
      </c>
      <c r="C573" s="16">
        <v>1</v>
      </c>
      <c r="D573" s="16">
        <v>2</v>
      </c>
      <c r="E573" s="20">
        <v>191</v>
      </c>
      <c r="F573" s="19" t="s">
        <v>3967</v>
      </c>
      <c r="G573" t="e">
        <f t="shared" si="22"/>
        <v>#N/A</v>
      </c>
      <c r="H573">
        <f t="shared" si="24"/>
        <v>0.62000000000000011</v>
      </c>
      <c r="I573">
        <v>8665850</v>
      </c>
      <c r="J573" t="s">
        <v>3968</v>
      </c>
      <c r="K573">
        <v>31512182</v>
      </c>
      <c r="L573" t="s">
        <v>3969</v>
      </c>
      <c r="M573">
        <v>500000</v>
      </c>
      <c r="N573" t="s">
        <v>3970</v>
      </c>
      <c r="O573">
        <v>95</v>
      </c>
      <c r="P573" t="s">
        <v>3971</v>
      </c>
      <c r="Q573">
        <v>0</v>
      </c>
      <c r="R573" t="s">
        <v>3972</v>
      </c>
      <c r="S573">
        <v>-3500</v>
      </c>
      <c r="T573" s="7" t="str">
        <f t="shared" si="23"/>
        <v>hp_8665850;atk_19537552;hit_500000;miss_95;cirt_0;cirtSub_-3500</v>
      </c>
    </row>
    <row r="574" spans="1:20" x14ac:dyDescent="0.15">
      <c r="A574" s="16">
        <v>360572</v>
      </c>
      <c r="B574" s="16" t="s">
        <v>229</v>
      </c>
      <c r="C574" s="16">
        <v>1</v>
      </c>
      <c r="D574" s="16">
        <v>2</v>
      </c>
      <c r="E574" s="20">
        <v>191</v>
      </c>
      <c r="F574" s="19" t="s">
        <v>3967</v>
      </c>
      <c r="G574" t="e">
        <f t="shared" si="22"/>
        <v>#N/A</v>
      </c>
      <c r="H574">
        <f t="shared" si="24"/>
        <v>0.62000000000000011</v>
      </c>
      <c r="I574">
        <v>8665850</v>
      </c>
      <c r="J574" t="s">
        <v>3968</v>
      </c>
      <c r="K574">
        <v>31512182</v>
      </c>
      <c r="L574" t="s">
        <v>3969</v>
      </c>
      <c r="M574">
        <v>500000</v>
      </c>
      <c r="N574" t="s">
        <v>3970</v>
      </c>
      <c r="O574">
        <v>95</v>
      </c>
      <c r="P574" t="s">
        <v>3971</v>
      </c>
      <c r="Q574">
        <v>0</v>
      </c>
      <c r="R574" t="s">
        <v>3972</v>
      </c>
      <c r="S574">
        <v>-3500</v>
      </c>
      <c r="T574" s="7" t="str">
        <f t="shared" si="23"/>
        <v>hp_8665850;atk_19537552;hit_500000;miss_95;cirt_0;cirtSub_-3500</v>
      </c>
    </row>
    <row r="575" spans="1:20" x14ac:dyDescent="0.15">
      <c r="A575" s="16">
        <v>360573</v>
      </c>
      <c r="B575" s="16" t="s">
        <v>229</v>
      </c>
      <c r="C575" s="16">
        <v>1</v>
      </c>
      <c r="D575" s="16">
        <v>2</v>
      </c>
      <c r="E575" s="20">
        <v>192</v>
      </c>
      <c r="F575" s="19" t="s">
        <v>3967</v>
      </c>
      <c r="G575">
        <f t="shared" si="22"/>
        <v>2059458</v>
      </c>
      <c r="H575">
        <f t="shared" si="24"/>
        <v>0.62000000000000011</v>
      </c>
      <c r="I575">
        <v>8813045</v>
      </c>
      <c r="J575" t="s">
        <v>3968</v>
      </c>
      <c r="K575">
        <v>32047436</v>
      </c>
      <c r="L575" t="s">
        <v>3969</v>
      </c>
      <c r="M575">
        <v>500000</v>
      </c>
      <c r="N575" t="s">
        <v>3970</v>
      </c>
      <c r="O575">
        <v>96</v>
      </c>
      <c r="P575" t="s">
        <v>3971</v>
      </c>
      <c r="Q575">
        <v>0</v>
      </c>
      <c r="R575" t="s">
        <v>3972</v>
      </c>
      <c r="S575">
        <v>-3500</v>
      </c>
      <c r="T575" s="7" t="str">
        <f t="shared" si="23"/>
        <v>hp_8813045;atk_19869410;hit_500000;miss_96;cirt_0;cirtSub_-3500</v>
      </c>
    </row>
    <row r="576" spans="1:20" x14ac:dyDescent="0.15">
      <c r="A576" s="16">
        <v>360574</v>
      </c>
      <c r="B576" s="16" t="s">
        <v>229</v>
      </c>
      <c r="C576" s="16">
        <v>1</v>
      </c>
      <c r="D576" s="16">
        <v>2</v>
      </c>
      <c r="E576" s="20">
        <v>192</v>
      </c>
      <c r="F576" s="19" t="s">
        <v>3967</v>
      </c>
      <c r="G576">
        <f t="shared" si="22"/>
        <v>2059458</v>
      </c>
      <c r="H576">
        <f t="shared" si="24"/>
        <v>0.62000000000000011</v>
      </c>
      <c r="I576">
        <v>8813045</v>
      </c>
      <c r="J576" t="s">
        <v>3968</v>
      </c>
      <c r="K576">
        <v>32047436</v>
      </c>
      <c r="L576" t="s">
        <v>3969</v>
      </c>
      <c r="M576">
        <v>500000</v>
      </c>
      <c r="N576" t="s">
        <v>3970</v>
      </c>
      <c r="O576">
        <v>96</v>
      </c>
      <c r="P576" t="s">
        <v>3971</v>
      </c>
      <c r="Q576">
        <v>0</v>
      </c>
      <c r="R576" t="s">
        <v>3972</v>
      </c>
      <c r="S576">
        <v>-3500</v>
      </c>
      <c r="T576" s="7" t="str">
        <f t="shared" si="23"/>
        <v>hp_8813045;atk_19869410;hit_500000;miss_96;cirt_0;cirtSub_-3500</v>
      </c>
    </row>
    <row r="577" spans="1:20" x14ac:dyDescent="0.15">
      <c r="A577" s="16">
        <v>360575</v>
      </c>
      <c r="B577" s="16" t="s">
        <v>229</v>
      </c>
      <c r="C577" s="16">
        <v>1</v>
      </c>
      <c r="D577" s="16">
        <v>2</v>
      </c>
      <c r="E577" s="20">
        <v>192</v>
      </c>
      <c r="F577" s="19" t="s">
        <v>3967</v>
      </c>
      <c r="G577">
        <f t="shared" si="22"/>
        <v>2059458</v>
      </c>
      <c r="H577">
        <f t="shared" si="24"/>
        <v>0.62000000000000011</v>
      </c>
      <c r="I577">
        <v>8813045</v>
      </c>
      <c r="J577" t="s">
        <v>3968</v>
      </c>
      <c r="K577">
        <v>32047436</v>
      </c>
      <c r="L577" t="s">
        <v>3969</v>
      </c>
      <c r="M577">
        <v>500000</v>
      </c>
      <c r="N577" t="s">
        <v>3970</v>
      </c>
      <c r="O577">
        <v>96</v>
      </c>
      <c r="P577" t="s">
        <v>3971</v>
      </c>
      <c r="Q577">
        <v>0</v>
      </c>
      <c r="R577" t="s">
        <v>3972</v>
      </c>
      <c r="S577">
        <v>-3500</v>
      </c>
      <c r="T577" s="7" t="str">
        <f t="shared" si="23"/>
        <v>hp_8813045;atk_19869410;hit_500000;miss_96;cirt_0;cirtSub_-3500</v>
      </c>
    </row>
    <row r="578" spans="1:20" x14ac:dyDescent="0.15">
      <c r="A578" s="16">
        <v>360576</v>
      </c>
      <c r="B578" s="16" t="s">
        <v>229</v>
      </c>
      <c r="C578" s="16">
        <v>1</v>
      </c>
      <c r="D578" s="16">
        <v>2</v>
      </c>
      <c r="E578" s="20">
        <v>193</v>
      </c>
      <c r="F578" s="19" t="s">
        <v>3967</v>
      </c>
      <c r="G578" t="e">
        <f t="shared" si="22"/>
        <v>#N/A</v>
      </c>
      <c r="H578">
        <f t="shared" si="24"/>
        <v>0.62000000000000011</v>
      </c>
      <c r="I578">
        <v>8960240</v>
      </c>
      <c r="J578" t="s">
        <v>3968</v>
      </c>
      <c r="K578">
        <v>32582690</v>
      </c>
      <c r="L578" t="s">
        <v>3969</v>
      </c>
      <c r="M578">
        <v>500000</v>
      </c>
      <c r="N578" t="s">
        <v>3970</v>
      </c>
      <c r="O578">
        <v>96</v>
      </c>
      <c r="P578" t="s">
        <v>3971</v>
      </c>
      <c r="Q578">
        <v>0</v>
      </c>
      <c r="R578" t="s">
        <v>3972</v>
      </c>
      <c r="S578">
        <v>-3500</v>
      </c>
      <c r="T578" s="7" t="str">
        <f t="shared" si="23"/>
        <v>hp_8960240;atk_20201267;hit_500000;miss_96;cirt_0;cirtSub_-3500</v>
      </c>
    </row>
    <row r="579" spans="1:20" x14ac:dyDescent="0.15">
      <c r="A579" s="16">
        <v>360577</v>
      </c>
      <c r="B579" s="16" t="s">
        <v>229</v>
      </c>
      <c r="C579" s="16">
        <v>1</v>
      </c>
      <c r="D579" s="16">
        <v>2</v>
      </c>
      <c r="E579" s="20">
        <v>193</v>
      </c>
      <c r="F579" s="19" t="s">
        <v>3967</v>
      </c>
      <c r="G579" t="e">
        <f t="shared" ref="G579:G642" si="25">VLOOKUP(E579,$E$724:$K$963,7,0)</f>
        <v>#N/A</v>
      </c>
      <c r="H579">
        <f t="shared" si="24"/>
        <v>0.62000000000000011</v>
      </c>
      <c r="I579">
        <v>8960240</v>
      </c>
      <c r="J579" t="s">
        <v>3968</v>
      </c>
      <c r="K579">
        <v>32582690</v>
      </c>
      <c r="L579" t="s">
        <v>3969</v>
      </c>
      <c r="M579">
        <v>500000</v>
      </c>
      <c r="N579" t="s">
        <v>3970</v>
      </c>
      <c r="O579">
        <v>96</v>
      </c>
      <c r="P579" t="s">
        <v>3971</v>
      </c>
      <c r="Q579">
        <v>0</v>
      </c>
      <c r="R579" t="s">
        <v>3972</v>
      </c>
      <c r="S579">
        <v>-3500</v>
      </c>
      <c r="T579" s="7" t="str">
        <f t="shared" ref="T579:T642" si="26">F579&amp;"_"&amp;I579&amp;";"&amp;J579&amp;"_"&amp;INT(K579*H579)&amp;";"&amp;L579&amp;"_"&amp;M579&amp;";"&amp;N579&amp;"_"&amp;O579&amp;";"&amp;P579&amp;"_"&amp;Q579&amp;";"&amp;R579&amp;"_"&amp;S579</f>
        <v>hp_8960240;atk_20201267;hit_500000;miss_96;cirt_0;cirtSub_-3500</v>
      </c>
    </row>
    <row r="580" spans="1:20" x14ac:dyDescent="0.15">
      <c r="A580" s="16">
        <v>360578</v>
      </c>
      <c r="B580" s="16" t="s">
        <v>229</v>
      </c>
      <c r="C580" s="16">
        <v>1</v>
      </c>
      <c r="D580" s="16">
        <v>2</v>
      </c>
      <c r="E580" s="20">
        <v>193</v>
      </c>
      <c r="F580" s="19" t="s">
        <v>3967</v>
      </c>
      <c r="G580" t="e">
        <f t="shared" si="25"/>
        <v>#N/A</v>
      </c>
      <c r="H580">
        <f t="shared" si="24"/>
        <v>0.62000000000000011</v>
      </c>
      <c r="I580">
        <v>8960240</v>
      </c>
      <c r="J580" t="s">
        <v>3968</v>
      </c>
      <c r="K580">
        <v>32582690</v>
      </c>
      <c r="L580" t="s">
        <v>3969</v>
      </c>
      <c r="M580">
        <v>500000</v>
      </c>
      <c r="N580" t="s">
        <v>3970</v>
      </c>
      <c r="O580">
        <v>96</v>
      </c>
      <c r="P580" t="s">
        <v>3971</v>
      </c>
      <c r="Q580">
        <v>0</v>
      </c>
      <c r="R580" t="s">
        <v>3972</v>
      </c>
      <c r="S580">
        <v>-3500</v>
      </c>
      <c r="T580" s="7" t="str">
        <f t="shared" si="26"/>
        <v>hp_8960240;atk_20201267;hit_500000;miss_96;cirt_0;cirtSub_-3500</v>
      </c>
    </row>
    <row r="581" spans="1:20" x14ac:dyDescent="0.15">
      <c r="A581" s="16">
        <v>360579</v>
      </c>
      <c r="B581" s="16" t="s">
        <v>229</v>
      </c>
      <c r="C581" s="16">
        <v>1</v>
      </c>
      <c r="D581" s="16">
        <v>2</v>
      </c>
      <c r="E581" s="20">
        <v>194</v>
      </c>
      <c r="F581" s="19" t="s">
        <v>3967</v>
      </c>
      <c r="G581" t="e">
        <f t="shared" si="25"/>
        <v>#N/A</v>
      </c>
      <c r="H581">
        <f t="shared" si="24"/>
        <v>0.62000000000000011</v>
      </c>
      <c r="I581">
        <v>9107435</v>
      </c>
      <c r="J581" t="s">
        <v>3968</v>
      </c>
      <c r="K581">
        <v>33117944</v>
      </c>
      <c r="L581" t="s">
        <v>3969</v>
      </c>
      <c r="M581">
        <v>500000</v>
      </c>
      <c r="N581" t="s">
        <v>3970</v>
      </c>
      <c r="O581">
        <v>97</v>
      </c>
      <c r="P581" t="s">
        <v>3971</v>
      </c>
      <c r="Q581">
        <v>0</v>
      </c>
      <c r="R581" t="s">
        <v>3972</v>
      </c>
      <c r="S581">
        <v>-3500</v>
      </c>
      <c r="T581" s="7" t="str">
        <f t="shared" si="26"/>
        <v>hp_9107435;atk_20533125;hit_500000;miss_97;cirt_0;cirtSub_-3500</v>
      </c>
    </row>
    <row r="582" spans="1:20" x14ac:dyDescent="0.15">
      <c r="A582" s="16">
        <v>360580</v>
      </c>
      <c r="B582" s="16" t="s">
        <v>229</v>
      </c>
      <c r="C582" s="16">
        <v>1</v>
      </c>
      <c r="D582" s="16">
        <v>2</v>
      </c>
      <c r="E582" s="20">
        <v>194</v>
      </c>
      <c r="F582" s="19" t="s">
        <v>3967</v>
      </c>
      <c r="G582" t="e">
        <f t="shared" si="25"/>
        <v>#N/A</v>
      </c>
      <c r="H582">
        <f t="shared" si="24"/>
        <v>0.62000000000000011</v>
      </c>
      <c r="I582">
        <v>9107435</v>
      </c>
      <c r="J582" t="s">
        <v>3968</v>
      </c>
      <c r="K582">
        <v>33117944</v>
      </c>
      <c r="L582" t="s">
        <v>3969</v>
      </c>
      <c r="M582">
        <v>500000</v>
      </c>
      <c r="N582" t="s">
        <v>3970</v>
      </c>
      <c r="O582">
        <v>97</v>
      </c>
      <c r="P582" t="s">
        <v>3971</v>
      </c>
      <c r="Q582">
        <v>0</v>
      </c>
      <c r="R582" t="s">
        <v>3972</v>
      </c>
      <c r="S582">
        <v>-3500</v>
      </c>
      <c r="T582" s="7" t="str">
        <f t="shared" si="26"/>
        <v>hp_9107435;atk_20533125;hit_500000;miss_97;cirt_0;cirtSub_-3500</v>
      </c>
    </row>
    <row r="583" spans="1:20" x14ac:dyDescent="0.15">
      <c r="A583" s="16">
        <v>360581</v>
      </c>
      <c r="B583" s="16" t="s">
        <v>229</v>
      </c>
      <c r="C583" s="16">
        <v>1</v>
      </c>
      <c r="D583" s="16">
        <v>2</v>
      </c>
      <c r="E583" s="20">
        <v>194</v>
      </c>
      <c r="F583" s="19" t="s">
        <v>3967</v>
      </c>
      <c r="G583" t="e">
        <f t="shared" si="25"/>
        <v>#N/A</v>
      </c>
      <c r="H583">
        <f t="shared" si="24"/>
        <v>0.62000000000000011</v>
      </c>
      <c r="I583">
        <v>9107435</v>
      </c>
      <c r="J583" t="s">
        <v>3968</v>
      </c>
      <c r="K583">
        <v>33117944</v>
      </c>
      <c r="L583" t="s">
        <v>3969</v>
      </c>
      <c r="M583">
        <v>500000</v>
      </c>
      <c r="N583" t="s">
        <v>3970</v>
      </c>
      <c r="O583">
        <v>97</v>
      </c>
      <c r="P583" t="s">
        <v>3971</v>
      </c>
      <c r="Q583">
        <v>0</v>
      </c>
      <c r="R583" t="s">
        <v>3972</v>
      </c>
      <c r="S583">
        <v>-3500</v>
      </c>
      <c r="T583" s="7" t="str">
        <f t="shared" si="26"/>
        <v>hp_9107435;atk_20533125;hit_500000;miss_97;cirt_0;cirtSub_-3500</v>
      </c>
    </row>
    <row r="584" spans="1:20" x14ac:dyDescent="0.15">
      <c r="A584" s="16">
        <v>360582</v>
      </c>
      <c r="B584" s="16" t="s">
        <v>229</v>
      </c>
      <c r="C584" s="16">
        <v>1</v>
      </c>
      <c r="D584" s="16">
        <v>2</v>
      </c>
      <c r="E584" s="20">
        <v>195</v>
      </c>
      <c r="F584" s="19" t="s">
        <v>3967</v>
      </c>
      <c r="G584">
        <f t="shared" si="25"/>
        <v>2125981</v>
      </c>
      <c r="H584">
        <f t="shared" si="24"/>
        <v>0.62000000000000011</v>
      </c>
      <c r="I584">
        <v>9254630</v>
      </c>
      <c r="J584" t="s">
        <v>3968</v>
      </c>
      <c r="K584">
        <v>33653199</v>
      </c>
      <c r="L584" t="s">
        <v>3969</v>
      </c>
      <c r="M584">
        <v>500000</v>
      </c>
      <c r="N584" t="s">
        <v>3970</v>
      </c>
      <c r="O584">
        <v>97</v>
      </c>
      <c r="P584" t="s">
        <v>3971</v>
      </c>
      <c r="Q584">
        <v>0</v>
      </c>
      <c r="R584" t="s">
        <v>3972</v>
      </c>
      <c r="S584">
        <v>-3500</v>
      </c>
      <c r="T584" s="7" t="str">
        <f t="shared" si="26"/>
        <v>hp_9254630;atk_20864983;hit_500000;miss_97;cirt_0;cirtSub_-3500</v>
      </c>
    </row>
    <row r="585" spans="1:20" x14ac:dyDescent="0.15">
      <c r="A585" s="16">
        <v>360583</v>
      </c>
      <c r="B585" s="16" t="s">
        <v>229</v>
      </c>
      <c r="C585" s="16">
        <v>1</v>
      </c>
      <c r="D585" s="16">
        <v>2</v>
      </c>
      <c r="E585" s="20">
        <v>195</v>
      </c>
      <c r="F585" s="19" t="s">
        <v>3967</v>
      </c>
      <c r="G585">
        <f t="shared" si="25"/>
        <v>2125981</v>
      </c>
      <c r="H585">
        <f t="shared" si="24"/>
        <v>0.62000000000000011</v>
      </c>
      <c r="I585">
        <v>9254630</v>
      </c>
      <c r="J585" t="s">
        <v>3968</v>
      </c>
      <c r="K585">
        <v>33653199</v>
      </c>
      <c r="L585" t="s">
        <v>3969</v>
      </c>
      <c r="M585">
        <v>500000</v>
      </c>
      <c r="N585" t="s">
        <v>3970</v>
      </c>
      <c r="O585">
        <v>97</v>
      </c>
      <c r="P585" t="s">
        <v>3971</v>
      </c>
      <c r="Q585">
        <v>0</v>
      </c>
      <c r="R585" t="s">
        <v>3972</v>
      </c>
      <c r="S585">
        <v>-3500</v>
      </c>
      <c r="T585" s="7" t="str">
        <f t="shared" si="26"/>
        <v>hp_9254630;atk_20864983;hit_500000;miss_97;cirt_0;cirtSub_-3500</v>
      </c>
    </row>
    <row r="586" spans="1:20" x14ac:dyDescent="0.15">
      <c r="A586" s="16">
        <v>360584</v>
      </c>
      <c r="B586" s="16" t="s">
        <v>229</v>
      </c>
      <c r="C586" s="16">
        <v>1</v>
      </c>
      <c r="D586" s="16">
        <v>2</v>
      </c>
      <c r="E586" s="20">
        <v>195</v>
      </c>
      <c r="F586" s="19" t="s">
        <v>3967</v>
      </c>
      <c r="G586">
        <f t="shared" si="25"/>
        <v>2125981</v>
      </c>
      <c r="H586">
        <f t="shared" si="24"/>
        <v>0.62000000000000011</v>
      </c>
      <c r="I586">
        <v>9254630</v>
      </c>
      <c r="J586" t="s">
        <v>3968</v>
      </c>
      <c r="K586">
        <v>33653199</v>
      </c>
      <c r="L586" t="s">
        <v>3969</v>
      </c>
      <c r="M586">
        <v>500000</v>
      </c>
      <c r="N586" t="s">
        <v>3970</v>
      </c>
      <c r="O586">
        <v>97</v>
      </c>
      <c r="P586" t="s">
        <v>3971</v>
      </c>
      <c r="Q586">
        <v>0</v>
      </c>
      <c r="R586" t="s">
        <v>3972</v>
      </c>
      <c r="S586">
        <v>-3500</v>
      </c>
      <c r="T586" s="7" t="str">
        <f t="shared" si="26"/>
        <v>hp_9254630;atk_20864983;hit_500000;miss_97;cirt_0;cirtSub_-3500</v>
      </c>
    </row>
    <row r="587" spans="1:20" x14ac:dyDescent="0.15">
      <c r="A587" s="16">
        <v>360585</v>
      </c>
      <c r="B587" s="16" t="s">
        <v>229</v>
      </c>
      <c r="C587" s="16">
        <v>1</v>
      </c>
      <c r="D587" s="16">
        <v>2</v>
      </c>
      <c r="E587" s="20">
        <v>196</v>
      </c>
      <c r="F587" s="19" t="s">
        <v>3967</v>
      </c>
      <c r="G587" t="e">
        <f t="shared" si="25"/>
        <v>#N/A</v>
      </c>
      <c r="H587">
        <f t="shared" si="24"/>
        <v>0.62000000000000011</v>
      </c>
      <c r="I587">
        <v>9401825</v>
      </c>
      <c r="J587" t="s">
        <v>3968</v>
      </c>
      <c r="K587">
        <v>34188453</v>
      </c>
      <c r="L587" t="s">
        <v>3969</v>
      </c>
      <c r="M587">
        <v>500000</v>
      </c>
      <c r="N587" t="s">
        <v>3970</v>
      </c>
      <c r="O587">
        <v>98</v>
      </c>
      <c r="P587" t="s">
        <v>3971</v>
      </c>
      <c r="Q587">
        <v>0</v>
      </c>
      <c r="R587" t="s">
        <v>3972</v>
      </c>
      <c r="S587">
        <v>-3500</v>
      </c>
      <c r="T587" s="7" t="str">
        <f t="shared" si="26"/>
        <v>hp_9401825;atk_21196840;hit_500000;miss_98;cirt_0;cirtSub_-3500</v>
      </c>
    </row>
    <row r="588" spans="1:20" x14ac:dyDescent="0.15">
      <c r="A588" s="16">
        <v>360586</v>
      </c>
      <c r="B588" s="16" t="s">
        <v>229</v>
      </c>
      <c r="C588" s="16">
        <v>1</v>
      </c>
      <c r="D588" s="16">
        <v>2</v>
      </c>
      <c r="E588" s="20">
        <v>196</v>
      </c>
      <c r="F588" s="19" t="s">
        <v>3967</v>
      </c>
      <c r="G588" t="e">
        <f t="shared" si="25"/>
        <v>#N/A</v>
      </c>
      <c r="H588">
        <f t="shared" si="24"/>
        <v>0.62000000000000011</v>
      </c>
      <c r="I588">
        <v>9401825</v>
      </c>
      <c r="J588" t="s">
        <v>3968</v>
      </c>
      <c r="K588">
        <v>34188453</v>
      </c>
      <c r="L588" t="s">
        <v>3969</v>
      </c>
      <c r="M588">
        <v>500000</v>
      </c>
      <c r="N588" t="s">
        <v>3970</v>
      </c>
      <c r="O588">
        <v>98</v>
      </c>
      <c r="P588" t="s">
        <v>3971</v>
      </c>
      <c r="Q588">
        <v>0</v>
      </c>
      <c r="R588" t="s">
        <v>3972</v>
      </c>
      <c r="S588">
        <v>-3500</v>
      </c>
      <c r="T588" s="7" t="str">
        <f t="shared" si="26"/>
        <v>hp_9401825;atk_21196840;hit_500000;miss_98;cirt_0;cirtSub_-3500</v>
      </c>
    </row>
    <row r="589" spans="1:20" x14ac:dyDescent="0.15">
      <c r="A589" s="16">
        <v>360587</v>
      </c>
      <c r="B589" s="16" t="s">
        <v>229</v>
      </c>
      <c r="C589" s="16">
        <v>1</v>
      </c>
      <c r="D589" s="16">
        <v>2</v>
      </c>
      <c r="E589" s="20">
        <v>196</v>
      </c>
      <c r="F589" s="19" t="s">
        <v>3967</v>
      </c>
      <c r="G589" t="e">
        <f t="shared" si="25"/>
        <v>#N/A</v>
      </c>
      <c r="H589">
        <f t="shared" si="24"/>
        <v>0.62000000000000011</v>
      </c>
      <c r="I589">
        <v>9401825</v>
      </c>
      <c r="J589" t="s">
        <v>3968</v>
      </c>
      <c r="K589">
        <v>34188453</v>
      </c>
      <c r="L589" t="s">
        <v>3969</v>
      </c>
      <c r="M589">
        <v>500000</v>
      </c>
      <c r="N589" t="s">
        <v>3970</v>
      </c>
      <c r="O589">
        <v>98</v>
      </c>
      <c r="P589" t="s">
        <v>3971</v>
      </c>
      <c r="Q589">
        <v>0</v>
      </c>
      <c r="R589" t="s">
        <v>3972</v>
      </c>
      <c r="S589">
        <v>-3500</v>
      </c>
      <c r="T589" s="7" t="str">
        <f t="shared" si="26"/>
        <v>hp_9401825;atk_21196840;hit_500000;miss_98;cirt_0;cirtSub_-3500</v>
      </c>
    </row>
    <row r="590" spans="1:20" x14ac:dyDescent="0.15">
      <c r="A590" s="16">
        <v>360588</v>
      </c>
      <c r="B590" s="16" t="s">
        <v>229</v>
      </c>
      <c r="C590" s="16">
        <v>1</v>
      </c>
      <c r="D590" s="16">
        <v>2</v>
      </c>
      <c r="E590" s="20">
        <v>197</v>
      </c>
      <c r="F590" s="19" t="s">
        <v>3967</v>
      </c>
      <c r="G590" t="e">
        <f t="shared" si="25"/>
        <v>#N/A</v>
      </c>
      <c r="H590">
        <f t="shared" si="24"/>
        <v>0.62000000000000011</v>
      </c>
      <c r="I590">
        <v>9549019</v>
      </c>
      <c r="J590" t="s">
        <v>3968</v>
      </c>
      <c r="K590">
        <v>34723707</v>
      </c>
      <c r="L590" t="s">
        <v>3969</v>
      </c>
      <c r="M590">
        <v>500000</v>
      </c>
      <c r="N590" t="s">
        <v>3970</v>
      </c>
      <c r="O590">
        <v>98</v>
      </c>
      <c r="P590" t="s">
        <v>3971</v>
      </c>
      <c r="Q590">
        <v>0</v>
      </c>
      <c r="R590" t="s">
        <v>3972</v>
      </c>
      <c r="S590">
        <v>-3500</v>
      </c>
      <c r="T590" s="7" t="str">
        <f t="shared" si="26"/>
        <v>hp_9549019;atk_21528698;hit_500000;miss_98;cirt_0;cirtSub_-3500</v>
      </c>
    </row>
    <row r="591" spans="1:20" x14ac:dyDescent="0.15">
      <c r="A591" s="16">
        <v>360589</v>
      </c>
      <c r="B591" s="16" t="s">
        <v>229</v>
      </c>
      <c r="C591" s="16">
        <v>1</v>
      </c>
      <c r="D591" s="16">
        <v>2</v>
      </c>
      <c r="E591" s="20">
        <v>197</v>
      </c>
      <c r="F591" s="19" t="s">
        <v>3967</v>
      </c>
      <c r="G591" t="e">
        <f t="shared" si="25"/>
        <v>#N/A</v>
      </c>
      <c r="H591">
        <f t="shared" si="24"/>
        <v>0.62000000000000011</v>
      </c>
      <c r="I591">
        <v>9549019</v>
      </c>
      <c r="J591" t="s">
        <v>3968</v>
      </c>
      <c r="K591">
        <v>34723707</v>
      </c>
      <c r="L591" t="s">
        <v>3969</v>
      </c>
      <c r="M591">
        <v>500000</v>
      </c>
      <c r="N591" t="s">
        <v>3970</v>
      </c>
      <c r="O591">
        <v>98</v>
      </c>
      <c r="P591" t="s">
        <v>3971</v>
      </c>
      <c r="Q591">
        <v>0</v>
      </c>
      <c r="R591" t="s">
        <v>3972</v>
      </c>
      <c r="S591">
        <v>-3500</v>
      </c>
      <c r="T591" s="7" t="str">
        <f t="shared" si="26"/>
        <v>hp_9549019;atk_21528698;hit_500000;miss_98;cirt_0;cirtSub_-3500</v>
      </c>
    </row>
    <row r="592" spans="1:20" x14ac:dyDescent="0.15">
      <c r="A592" s="16">
        <v>360590</v>
      </c>
      <c r="B592" s="16" t="s">
        <v>229</v>
      </c>
      <c r="C592" s="16">
        <v>1</v>
      </c>
      <c r="D592" s="16">
        <v>2</v>
      </c>
      <c r="E592" s="20">
        <v>197</v>
      </c>
      <c r="F592" s="19" t="s">
        <v>3967</v>
      </c>
      <c r="G592" t="e">
        <f t="shared" si="25"/>
        <v>#N/A</v>
      </c>
      <c r="H592">
        <f t="shared" si="24"/>
        <v>0.62000000000000011</v>
      </c>
      <c r="I592">
        <v>9549019</v>
      </c>
      <c r="J592" t="s">
        <v>3968</v>
      </c>
      <c r="K592">
        <v>34723707</v>
      </c>
      <c r="L592" t="s">
        <v>3969</v>
      </c>
      <c r="M592">
        <v>500000</v>
      </c>
      <c r="N592" t="s">
        <v>3970</v>
      </c>
      <c r="O592">
        <v>98</v>
      </c>
      <c r="P592" t="s">
        <v>3971</v>
      </c>
      <c r="Q592">
        <v>0</v>
      </c>
      <c r="R592" t="s">
        <v>3972</v>
      </c>
      <c r="S592">
        <v>-3500</v>
      </c>
      <c r="T592" s="7" t="str">
        <f t="shared" si="26"/>
        <v>hp_9549019;atk_21528698;hit_500000;miss_98;cirt_0;cirtSub_-3500</v>
      </c>
    </row>
    <row r="593" spans="1:20" x14ac:dyDescent="0.15">
      <c r="A593" s="16">
        <v>360591</v>
      </c>
      <c r="B593" s="16" t="s">
        <v>229</v>
      </c>
      <c r="C593" s="16">
        <v>1</v>
      </c>
      <c r="D593" s="16">
        <v>2</v>
      </c>
      <c r="E593" s="20">
        <v>198</v>
      </c>
      <c r="F593" s="19" t="s">
        <v>3967</v>
      </c>
      <c r="G593">
        <f t="shared" si="25"/>
        <v>2192505</v>
      </c>
      <c r="H593">
        <f t="shared" si="24"/>
        <v>0.62000000000000011</v>
      </c>
      <c r="I593">
        <v>9696214</v>
      </c>
      <c r="J593" t="s">
        <v>3968</v>
      </c>
      <c r="K593">
        <v>35258961</v>
      </c>
      <c r="L593" t="s">
        <v>3969</v>
      </c>
      <c r="M593">
        <v>500000</v>
      </c>
      <c r="N593" t="s">
        <v>3970</v>
      </c>
      <c r="O593">
        <v>99</v>
      </c>
      <c r="P593" t="s">
        <v>3971</v>
      </c>
      <c r="Q593">
        <v>0</v>
      </c>
      <c r="R593" t="s">
        <v>3972</v>
      </c>
      <c r="S593">
        <v>-3500</v>
      </c>
      <c r="T593" s="7" t="str">
        <f t="shared" si="26"/>
        <v>hp_9696214;atk_21860555;hit_500000;miss_99;cirt_0;cirtSub_-3500</v>
      </c>
    </row>
    <row r="594" spans="1:20" x14ac:dyDescent="0.15">
      <c r="A594" s="16">
        <v>360592</v>
      </c>
      <c r="B594" s="16" t="s">
        <v>229</v>
      </c>
      <c r="C594" s="16">
        <v>1</v>
      </c>
      <c r="D594" s="16">
        <v>2</v>
      </c>
      <c r="E594" s="20">
        <v>198</v>
      </c>
      <c r="F594" s="19" t="s">
        <v>3967</v>
      </c>
      <c r="G594">
        <f t="shared" si="25"/>
        <v>2192505</v>
      </c>
      <c r="H594">
        <f t="shared" si="24"/>
        <v>0.62000000000000011</v>
      </c>
      <c r="I594">
        <v>9696214</v>
      </c>
      <c r="J594" t="s">
        <v>3968</v>
      </c>
      <c r="K594">
        <v>35258961</v>
      </c>
      <c r="L594" t="s">
        <v>3969</v>
      </c>
      <c r="M594">
        <v>500000</v>
      </c>
      <c r="N594" t="s">
        <v>3970</v>
      </c>
      <c r="O594">
        <v>99</v>
      </c>
      <c r="P594" t="s">
        <v>3971</v>
      </c>
      <c r="Q594">
        <v>0</v>
      </c>
      <c r="R594" t="s">
        <v>3972</v>
      </c>
      <c r="S594">
        <v>-3500</v>
      </c>
      <c r="T594" s="7" t="str">
        <f t="shared" si="26"/>
        <v>hp_9696214;atk_21860555;hit_500000;miss_99;cirt_0;cirtSub_-3500</v>
      </c>
    </row>
    <row r="595" spans="1:20" x14ac:dyDescent="0.15">
      <c r="A595" s="16">
        <v>360593</v>
      </c>
      <c r="B595" s="16" t="s">
        <v>229</v>
      </c>
      <c r="C595" s="16">
        <v>1</v>
      </c>
      <c r="D595" s="16">
        <v>2</v>
      </c>
      <c r="E595" s="20">
        <v>198</v>
      </c>
      <c r="F595" s="19" t="s">
        <v>3967</v>
      </c>
      <c r="G595">
        <f t="shared" si="25"/>
        <v>2192505</v>
      </c>
      <c r="H595">
        <f t="shared" si="24"/>
        <v>0.62000000000000011</v>
      </c>
      <c r="I595">
        <v>9696214</v>
      </c>
      <c r="J595" t="s">
        <v>3968</v>
      </c>
      <c r="K595">
        <v>35258961</v>
      </c>
      <c r="L595" t="s">
        <v>3969</v>
      </c>
      <c r="M595">
        <v>500000</v>
      </c>
      <c r="N595" t="s">
        <v>3970</v>
      </c>
      <c r="O595">
        <v>99</v>
      </c>
      <c r="P595" t="s">
        <v>3971</v>
      </c>
      <c r="Q595">
        <v>0</v>
      </c>
      <c r="R595" t="s">
        <v>3972</v>
      </c>
      <c r="S595">
        <v>-3500</v>
      </c>
      <c r="T595" s="7" t="str">
        <f t="shared" si="26"/>
        <v>hp_9696214;atk_21860555;hit_500000;miss_99;cirt_0;cirtSub_-3500</v>
      </c>
    </row>
    <row r="596" spans="1:20" x14ac:dyDescent="0.15">
      <c r="A596" s="16">
        <v>360594</v>
      </c>
      <c r="B596" s="16" t="s">
        <v>229</v>
      </c>
      <c r="C596" s="16">
        <v>1</v>
      </c>
      <c r="D596" s="16">
        <v>2</v>
      </c>
      <c r="E596" s="20">
        <v>199</v>
      </c>
      <c r="F596" s="19" t="s">
        <v>3967</v>
      </c>
      <c r="G596" t="e">
        <f t="shared" si="25"/>
        <v>#N/A</v>
      </c>
      <c r="H596">
        <f t="shared" si="24"/>
        <v>0.62000000000000011</v>
      </c>
      <c r="I596">
        <v>9843409</v>
      </c>
      <c r="J596" t="s">
        <v>3968</v>
      </c>
      <c r="K596">
        <v>35794215</v>
      </c>
      <c r="L596" t="s">
        <v>3969</v>
      </c>
      <c r="M596">
        <v>500000</v>
      </c>
      <c r="N596" t="s">
        <v>3970</v>
      </c>
      <c r="O596">
        <v>99</v>
      </c>
      <c r="P596" t="s">
        <v>3971</v>
      </c>
      <c r="Q596">
        <v>0</v>
      </c>
      <c r="R596" t="s">
        <v>3972</v>
      </c>
      <c r="S596">
        <v>-3500</v>
      </c>
      <c r="T596" s="7" t="str">
        <f t="shared" si="26"/>
        <v>hp_9843409;atk_22192413;hit_500000;miss_99;cirt_0;cirtSub_-3500</v>
      </c>
    </row>
    <row r="597" spans="1:20" x14ac:dyDescent="0.15">
      <c r="A597" s="16">
        <v>360595</v>
      </c>
      <c r="B597" s="16" t="s">
        <v>229</v>
      </c>
      <c r="C597" s="16">
        <v>1</v>
      </c>
      <c r="D597" s="16">
        <v>2</v>
      </c>
      <c r="E597" s="20">
        <v>199</v>
      </c>
      <c r="F597" s="19" t="s">
        <v>3967</v>
      </c>
      <c r="G597" t="e">
        <f t="shared" si="25"/>
        <v>#N/A</v>
      </c>
      <c r="H597">
        <f t="shared" si="24"/>
        <v>0.62000000000000011</v>
      </c>
      <c r="I597">
        <v>9843409</v>
      </c>
      <c r="J597" t="s">
        <v>3968</v>
      </c>
      <c r="K597">
        <v>35794215</v>
      </c>
      <c r="L597" t="s">
        <v>3969</v>
      </c>
      <c r="M597">
        <v>500000</v>
      </c>
      <c r="N597" t="s">
        <v>3970</v>
      </c>
      <c r="O597">
        <v>99</v>
      </c>
      <c r="P597" t="s">
        <v>3971</v>
      </c>
      <c r="Q597">
        <v>0</v>
      </c>
      <c r="R597" t="s">
        <v>3972</v>
      </c>
      <c r="S597">
        <v>-3500</v>
      </c>
      <c r="T597" s="7" t="str">
        <f t="shared" si="26"/>
        <v>hp_9843409;atk_22192413;hit_500000;miss_99;cirt_0;cirtSub_-3500</v>
      </c>
    </row>
    <row r="598" spans="1:20" x14ac:dyDescent="0.15">
      <c r="A598" s="16">
        <v>360596</v>
      </c>
      <c r="B598" s="16" t="s">
        <v>229</v>
      </c>
      <c r="C598" s="16">
        <v>1</v>
      </c>
      <c r="D598" s="16">
        <v>2</v>
      </c>
      <c r="E598" s="20">
        <v>199</v>
      </c>
      <c r="F598" s="19" t="s">
        <v>3967</v>
      </c>
      <c r="G598" t="e">
        <f t="shared" si="25"/>
        <v>#N/A</v>
      </c>
      <c r="H598">
        <f t="shared" si="24"/>
        <v>0.62000000000000011</v>
      </c>
      <c r="I598">
        <v>9843409</v>
      </c>
      <c r="J598" t="s">
        <v>3968</v>
      </c>
      <c r="K598">
        <v>35794215</v>
      </c>
      <c r="L598" t="s">
        <v>3969</v>
      </c>
      <c r="M598">
        <v>500000</v>
      </c>
      <c r="N598" t="s">
        <v>3970</v>
      </c>
      <c r="O598">
        <v>99</v>
      </c>
      <c r="P598" t="s">
        <v>3971</v>
      </c>
      <c r="Q598">
        <v>0</v>
      </c>
      <c r="R598" t="s">
        <v>3972</v>
      </c>
      <c r="S598">
        <v>-3500</v>
      </c>
      <c r="T598" s="7" t="str">
        <f t="shared" si="26"/>
        <v>hp_9843409;atk_22192413;hit_500000;miss_99;cirt_0;cirtSub_-3500</v>
      </c>
    </row>
    <row r="599" spans="1:20" x14ac:dyDescent="0.15">
      <c r="A599" s="16">
        <v>360597</v>
      </c>
      <c r="B599" s="16" t="s">
        <v>229</v>
      </c>
      <c r="C599" s="16">
        <v>1</v>
      </c>
      <c r="D599" s="16">
        <v>2</v>
      </c>
      <c r="E599" s="20">
        <v>200</v>
      </c>
      <c r="F599" s="19" t="s">
        <v>3967</v>
      </c>
      <c r="G599" t="e">
        <f t="shared" si="25"/>
        <v>#N/A</v>
      </c>
      <c r="H599">
        <f t="shared" si="24"/>
        <v>0.62000000000000011</v>
      </c>
      <c r="I599">
        <v>9990604</v>
      </c>
      <c r="J599" t="s">
        <v>3968</v>
      </c>
      <c r="K599">
        <v>36329470</v>
      </c>
      <c r="L599" t="s">
        <v>3969</v>
      </c>
      <c r="M599">
        <v>500000</v>
      </c>
      <c r="N599" t="s">
        <v>3970</v>
      </c>
      <c r="O599">
        <v>100</v>
      </c>
      <c r="P599" t="s">
        <v>3971</v>
      </c>
      <c r="Q599">
        <v>0</v>
      </c>
      <c r="R599" t="s">
        <v>3972</v>
      </c>
      <c r="S599">
        <v>-3500</v>
      </c>
      <c r="T599" s="7" t="str">
        <f t="shared" si="26"/>
        <v>hp_9990604;atk_22524271;hit_500000;miss_100;cirt_0;cirtSub_-3500</v>
      </c>
    </row>
    <row r="600" spans="1:20" x14ac:dyDescent="0.15">
      <c r="A600" s="16">
        <v>360598</v>
      </c>
      <c r="B600" s="16" t="s">
        <v>229</v>
      </c>
      <c r="C600" s="16">
        <v>1</v>
      </c>
      <c r="D600" s="16">
        <v>2</v>
      </c>
      <c r="E600" s="20">
        <v>200</v>
      </c>
      <c r="F600" s="19" t="s">
        <v>3967</v>
      </c>
      <c r="G600" t="e">
        <f t="shared" si="25"/>
        <v>#N/A</v>
      </c>
      <c r="H600">
        <f t="shared" si="24"/>
        <v>0.62000000000000011</v>
      </c>
      <c r="I600">
        <v>9990604</v>
      </c>
      <c r="J600" t="s">
        <v>3968</v>
      </c>
      <c r="K600">
        <v>36329470</v>
      </c>
      <c r="L600" t="s">
        <v>3969</v>
      </c>
      <c r="M600">
        <v>500000</v>
      </c>
      <c r="N600" t="s">
        <v>3970</v>
      </c>
      <c r="O600">
        <v>100</v>
      </c>
      <c r="P600" t="s">
        <v>3971</v>
      </c>
      <c r="Q600">
        <v>0</v>
      </c>
      <c r="R600" t="s">
        <v>3972</v>
      </c>
      <c r="S600">
        <v>-3500</v>
      </c>
      <c r="T600" s="7" t="str">
        <f t="shared" si="26"/>
        <v>hp_9990604;atk_22524271;hit_500000;miss_100;cirt_0;cirtSub_-3500</v>
      </c>
    </row>
    <row r="601" spans="1:20" x14ac:dyDescent="0.15">
      <c r="A601" s="16">
        <v>360599</v>
      </c>
      <c r="B601" s="16" t="s">
        <v>229</v>
      </c>
      <c r="C601" s="16">
        <v>1</v>
      </c>
      <c r="D601" s="16">
        <v>2</v>
      </c>
      <c r="E601" s="20">
        <v>200</v>
      </c>
      <c r="F601" s="19" t="s">
        <v>3967</v>
      </c>
      <c r="G601" t="e">
        <f t="shared" si="25"/>
        <v>#N/A</v>
      </c>
      <c r="H601">
        <f t="shared" si="24"/>
        <v>0.62000000000000011</v>
      </c>
      <c r="I601">
        <v>9990604</v>
      </c>
      <c r="J601" t="s">
        <v>3968</v>
      </c>
      <c r="K601">
        <v>36329470</v>
      </c>
      <c r="L601" t="s">
        <v>3969</v>
      </c>
      <c r="M601">
        <v>500000</v>
      </c>
      <c r="N601" t="s">
        <v>3970</v>
      </c>
      <c r="O601">
        <v>100</v>
      </c>
      <c r="P601" t="s">
        <v>3971</v>
      </c>
      <c r="Q601">
        <v>0</v>
      </c>
      <c r="R601" t="s">
        <v>3972</v>
      </c>
      <c r="S601">
        <v>-3500</v>
      </c>
      <c r="T601" s="7" t="str">
        <f t="shared" si="26"/>
        <v>hp_9990604;atk_22524271;hit_500000;miss_100;cirt_0;cirtSub_-3500</v>
      </c>
    </row>
    <row r="602" spans="1:20" x14ac:dyDescent="0.15">
      <c r="A602" s="16">
        <v>360600</v>
      </c>
      <c r="B602" s="16" t="s">
        <v>229</v>
      </c>
      <c r="C602" s="16">
        <v>1</v>
      </c>
      <c r="D602" s="16">
        <v>2</v>
      </c>
      <c r="E602" s="20">
        <v>201</v>
      </c>
      <c r="F602" s="19" t="s">
        <v>3967</v>
      </c>
      <c r="G602">
        <f t="shared" si="25"/>
        <v>2259029</v>
      </c>
      <c r="H602">
        <f t="shared" si="24"/>
        <v>0.62000000000000011</v>
      </c>
      <c r="I602">
        <v>10137799</v>
      </c>
      <c r="J602" t="s">
        <v>3968</v>
      </c>
      <c r="K602">
        <v>36864724</v>
      </c>
      <c r="L602" t="s">
        <v>3969</v>
      </c>
      <c r="M602">
        <v>500000</v>
      </c>
      <c r="N602" t="s">
        <v>3970</v>
      </c>
      <c r="O602">
        <v>100</v>
      </c>
      <c r="P602" t="s">
        <v>3971</v>
      </c>
      <c r="Q602">
        <v>0</v>
      </c>
      <c r="R602" t="s">
        <v>3972</v>
      </c>
      <c r="S602">
        <v>-3500</v>
      </c>
      <c r="T602" s="7" t="str">
        <f t="shared" si="26"/>
        <v>hp_10137799;atk_22856128;hit_500000;miss_100;cirt_0;cirtSub_-3500</v>
      </c>
    </row>
    <row r="603" spans="1:20" x14ac:dyDescent="0.15">
      <c r="A603" s="16">
        <v>360601</v>
      </c>
      <c r="B603" s="16" t="s">
        <v>229</v>
      </c>
      <c r="C603" s="16">
        <v>1</v>
      </c>
      <c r="D603" s="16">
        <v>2</v>
      </c>
      <c r="E603" s="20">
        <v>201</v>
      </c>
      <c r="F603" s="19" t="s">
        <v>3967</v>
      </c>
      <c r="G603">
        <f t="shared" si="25"/>
        <v>2259029</v>
      </c>
      <c r="H603">
        <f t="shared" si="24"/>
        <v>0.62000000000000011</v>
      </c>
      <c r="I603">
        <v>10137799</v>
      </c>
      <c r="J603" t="s">
        <v>3968</v>
      </c>
      <c r="K603">
        <v>36864724</v>
      </c>
      <c r="L603" t="s">
        <v>3969</v>
      </c>
      <c r="M603">
        <v>500000</v>
      </c>
      <c r="N603" t="s">
        <v>3970</v>
      </c>
      <c r="O603">
        <v>100</v>
      </c>
      <c r="P603" t="s">
        <v>3971</v>
      </c>
      <c r="Q603">
        <v>0</v>
      </c>
      <c r="R603" t="s">
        <v>3972</v>
      </c>
      <c r="S603">
        <v>-3500</v>
      </c>
      <c r="T603" s="7" t="str">
        <f t="shared" si="26"/>
        <v>hp_10137799;atk_22856128;hit_500000;miss_100;cirt_0;cirtSub_-3500</v>
      </c>
    </row>
    <row r="604" spans="1:20" x14ac:dyDescent="0.15">
      <c r="A604" s="16">
        <v>360602</v>
      </c>
      <c r="B604" s="16" t="s">
        <v>229</v>
      </c>
      <c r="C604" s="16">
        <v>1</v>
      </c>
      <c r="D604" s="16">
        <v>2</v>
      </c>
      <c r="E604" s="20">
        <v>201</v>
      </c>
      <c r="F604" s="19" t="s">
        <v>3967</v>
      </c>
      <c r="G604">
        <f t="shared" si="25"/>
        <v>2259029</v>
      </c>
      <c r="H604">
        <f t="shared" si="24"/>
        <v>0.62000000000000011</v>
      </c>
      <c r="I604">
        <v>10137799</v>
      </c>
      <c r="J604" t="s">
        <v>3968</v>
      </c>
      <c r="K604">
        <v>36864724</v>
      </c>
      <c r="L604" t="s">
        <v>3969</v>
      </c>
      <c r="M604">
        <v>500000</v>
      </c>
      <c r="N604" t="s">
        <v>3970</v>
      </c>
      <c r="O604">
        <v>100</v>
      </c>
      <c r="P604" t="s">
        <v>3971</v>
      </c>
      <c r="Q604">
        <v>0</v>
      </c>
      <c r="R604" t="s">
        <v>3972</v>
      </c>
      <c r="S604">
        <v>-3500</v>
      </c>
      <c r="T604" s="7" t="str">
        <f t="shared" si="26"/>
        <v>hp_10137799;atk_22856128;hit_500000;miss_100;cirt_0;cirtSub_-3500</v>
      </c>
    </row>
    <row r="605" spans="1:20" x14ac:dyDescent="0.15">
      <c r="A605" s="16">
        <v>360603</v>
      </c>
      <c r="B605" s="16" t="s">
        <v>229</v>
      </c>
      <c r="C605" s="16">
        <v>1</v>
      </c>
      <c r="D605" s="16">
        <v>2</v>
      </c>
      <c r="E605" s="20">
        <v>202</v>
      </c>
      <c r="F605" s="19" t="s">
        <v>3967</v>
      </c>
      <c r="G605" t="e">
        <f t="shared" si="25"/>
        <v>#N/A</v>
      </c>
      <c r="H605">
        <f t="shared" si="24"/>
        <v>0.62000000000000011</v>
      </c>
      <c r="I605">
        <v>10284994</v>
      </c>
      <c r="J605" t="s">
        <v>3968</v>
      </c>
      <c r="K605">
        <v>37399978</v>
      </c>
      <c r="L605" t="s">
        <v>3969</v>
      </c>
      <c r="M605">
        <v>500000</v>
      </c>
      <c r="N605" t="s">
        <v>3970</v>
      </c>
      <c r="O605">
        <v>101</v>
      </c>
      <c r="P605" t="s">
        <v>3971</v>
      </c>
      <c r="Q605">
        <v>0</v>
      </c>
      <c r="R605" t="s">
        <v>3972</v>
      </c>
      <c r="S605">
        <v>-3500</v>
      </c>
      <c r="T605" s="7" t="str">
        <f t="shared" si="26"/>
        <v>hp_10284994;atk_23187986;hit_500000;miss_101;cirt_0;cirtSub_-3500</v>
      </c>
    </row>
    <row r="606" spans="1:20" x14ac:dyDescent="0.15">
      <c r="A606" s="16">
        <v>360604</v>
      </c>
      <c r="B606" s="16" t="s">
        <v>229</v>
      </c>
      <c r="C606" s="16">
        <v>1</v>
      </c>
      <c r="D606" s="16">
        <v>2</v>
      </c>
      <c r="E606" s="20">
        <v>202</v>
      </c>
      <c r="F606" s="19" t="s">
        <v>3967</v>
      </c>
      <c r="G606" t="e">
        <f t="shared" si="25"/>
        <v>#N/A</v>
      </c>
      <c r="H606">
        <f t="shared" si="24"/>
        <v>0.62000000000000011</v>
      </c>
      <c r="I606">
        <v>10284994</v>
      </c>
      <c r="J606" t="s">
        <v>3968</v>
      </c>
      <c r="K606">
        <v>37399978</v>
      </c>
      <c r="L606" t="s">
        <v>3969</v>
      </c>
      <c r="M606">
        <v>500000</v>
      </c>
      <c r="N606" t="s">
        <v>3970</v>
      </c>
      <c r="O606">
        <v>101</v>
      </c>
      <c r="P606" t="s">
        <v>3971</v>
      </c>
      <c r="Q606">
        <v>0</v>
      </c>
      <c r="R606" t="s">
        <v>3972</v>
      </c>
      <c r="S606">
        <v>-3500</v>
      </c>
      <c r="T606" s="7" t="str">
        <f t="shared" si="26"/>
        <v>hp_10284994;atk_23187986;hit_500000;miss_101;cirt_0;cirtSub_-3500</v>
      </c>
    </row>
    <row r="607" spans="1:20" x14ac:dyDescent="0.15">
      <c r="A607" s="16">
        <v>360605</v>
      </c>
      <c r="B607" s="16" t="s">
        <v>229</v>
      </c>
      <c r="C607" s="16">
        <v>1</v>
      </c>
      <c r="D607" s="16">
        <v>2</v>
      </c>
      <c r="E607" s="20">
        <v>202</v>
      </c>
      <c r="F607" s="19" t="s">
        <v>3967</v>
      </c>
      <c r="G607" t="e">
        <f t="shared" si="25"/>
        <v>#N/A</v>
      </c>
      <c r="H607">
        <f t="shared" si="24"/>
        <v>0.62000000000000011</v>
      </c>
      <c r="I607">
        <v>10284994</v>
      </c>
      <c r="J607" t="s">
        <v>3968</v>
      </c>
      <c r="K607">
        <v>37399978</v>
      </c>
      <c r="L607" t="s">
        <v>3969</v>
      </c>
      <c r="M607">
        <v>500000</v>
      </c>
      <c r="N607" t="s">
        <v>3970</v>
      </c>
      <c r="O607">
        <v>101</v>
      </c>
      <c r="P607" t="s">
        <v>3971</v>
      </c>
      <c r="Q607">
        <v>0</v>
      </c>
      <c r="R607" t="s">
        <v>3972</v>
      </c>
      <c r="S607">
        <v>-3500</v>
      </c>
      <c r="T607" s="7" t="str">
        <f t="shared" si="26"/>
        <v>hp_10284994;atk_23187986;hit_500000;miss_101;cirt_0;cirtSub_-3500</v>
      </c>
    </row>
    <row r="608" spans="1:20" x14ac:dyDescent="0.15">
      <c r="A608" s="16">
        <v>360606</v>
      </c>
      <c r="B608" s="16" t="s">
        <v>229</v>
      </c>
      <c r="C608" s="16">
        <v>1</v>
      </c>
      <c r="D608" s="16">
        <v>2</v>
      </c>
      <c r="E608" s="20">
        <v>203</v>
      </c>
      <c r="F608" s="19" t="s">
        <v>3967</v>
      </c>
      <c r="G608" t="e">
        <f t="shared" si="25"/>
        <v>#N/A</v>
      </c>
      <c r="H608">
        <f t="shared" si="24"/>
        <v>0.62000000000000011</v>
      </c>
      <c r="I608">
        <v>10432189</v>
      </c>
      <c r="J608" t="s">
        <v>3968</v>
      </c>
      <c r="K608">
        <v>37935232</v>
      </c>
      <c r="L608" t="s">
        <v>3969</v>
      </c>
      <c r="M608">
        <v>500000</v>
      </c>
      <c r="N608" t="s">
        <v>3970</v>
      </c>
      <c r="O608">
        <v>101</v>
      </c>
      <c r="P608" t="s">
        <v>3971</v>
      </c>
      <c r="Q608">
        <v>0</v>
      </c>
      <c r="R608" t="s">
        <v>3972</v>
      </c>
      <c r="S608">
        <v>-3500</v>
      </c>
      <c r="T608" s="7" t="str">
        <f t="shared" si="26"/>
        <v>hp_10432189;atk_23519843;hit_500000;miss_101;cirt_0;cirtSub_-3500</v>
      </c>
    </row>
    <row r="609" spans="1:20" x14ac:dyDescent="0.15">
      <c r="A609" s="16">
        <v>360607</v>
      </c>
      <c r="B609" s="16" t="s">
        <v>229</v>
      </c>
      <c r="C609" s="16">
        <v>1</v>
      </c>
      <c r="D609" s="16">
        <v>2</v>
      </c>
      <c r="E609" s="20">
        <v>203</v>
      </c>
      <c r="F609" s="19" t="s">
        <v>3967</v>
      </c>
      <c r="G609" t="e">
        <f t="shared" si="25"/>
        <v>#N/A</v>
      </c>
      <c r="H609">
        <f t="shared" si="24"/>
        <v>0.62000000000000011</v>
      </c>
      <c r="I609">
        <v>10432189</v>
      </c>
      <c r="J609" t="s">
        <v>3968</v>
      </c>
      <c r="K609">
        <v>37935232</v>
      </c>
      <c r="L609" t="s">
        <v>3969</v>
      </c>
      <c r="M609">
        <v>500000</v>
      </c>
      <c r="N609" t="s">
        <v>3970</v>
      </c>
      <c r="O609">
        <v>101</v>
      </c>
      <c r="P609" t="s">
        <v>3971</v>
      </c>
      <c r="Q609">
        <v>0</v>
      </c>
      <c r="R609" t="s">
        <v>3972</v>
      </c>
      <c r="S609">
        <v>-3500</v>
      </c>
      <c r="T609" s="7" t="str">
        <f t="shared" si="26"/>
        <v>hp_10432189;atk_23519843;hit_500000;miss_101;cirt_0;cirtSub_-3500</v>
      </c>
    </row>
    <row r="610" spans="1:20" x14ac:dyDescent="0.15">
      <c r="A610" s="16">
        <v>360608</v>
      </c>
      <c r="B610" s="16" t="s">
        <v>229</v>
      </c>
      <c r="C610" s="16">
        <v>1</v>
      </c>
      <c r="D610" s="16">
        <v>2</v>
      </c>
      <c r="E610" s="20">
        <v>203</v>
      </c>
      <c r="F610" s="19" t="s">
        <v>3967</v>
      </c>
      <c r="G610" t="e">
        <f t="shared" si="25"/>
        <v>#N/A</v>
      </c>
      <c r="H610">
        <f t="shared" si="24"/>
        <v>0.62000000000000011</v>
      </c>
      <c r="I610">
        <v>10432189</v>
      </c>
      <c r="J610" t="s">
        <v>3968</v>
      </c>
      <c r="K610">
        <v>37935232</v>
      </c>
      <c r="L610" t="s">
        <v>3969</v>
      </c>
      <c r="M610">
        <v>500000</v>
      </c>
      <c r="N610" t="s">
        <v>3970</v>
      </c>
      <c r="O610">
        <v>101</v>
      </c>
      <c r="P610" t="s">
        <v>3971</v>
      </c>
      <c r="Q610">
        <v>0</v>
      </c>
      <c r="R610" t="s">
        <v>3972</v>
      </c>
      <c r="S610">
        <v>-3500</v>
      </c>
      <c r="T610" s="7" t="str">
        <f t="shared" si="26"/>
        <v>hp_10432189;atk_23519843;hit_500000;miss_101;cirt_0;cirtSub_-3500</v>
      </c>
    </row>
    <row r="611" spans="1:20" x14ac:dyDescent="0.15">
      <c r="A611" s="16">
        <v>360609</v>
      </c>
      <c r="B611" s="16" t="s">
        <v>229</v>
      </c>
      <c r="C611" s="16">
        <v>1</v>
      </c>
      <c r="D611" s="16">
        <v>2</v>
      </c>
      <c r="E611" s="20">
        <v>204</v>
      </c>
      <c r="F611" s="19" t="s">
        <v>3967</v>
      </c>
      <c r="G611">
        <f t="shared" si="25"/>
        <v>2325553</v>
      </c>
      <c r="H611">
        <f t="shared" si="24"/>
        <v>0.62000000000000011</v>
      </c>
      <c r="I611">
        <v>10579384</v>
      </c>
      <c r="J611" t="s">
        <v>3968</v>
      </c>
      <c r="K611">
        <v>38470487</v>
      </c>
      <c r="L611" t="s">
        <v>3969</v>
      </c>
      <c r="M611">
        <v>500000</v>
      </c>
      <c r="N611" t="s">
        <v>3970</v>
      </c>
      <c r="O611">
        <v>102</v>
      </c>
      <c r="P611" t="s">
        <v>3971</v>
      </c>
      <c r="Q611">
        <v>0</v>
      </c>
      <c r="R611" t="s">
        <v>3972</v>
      </c>
      <c r="S611">
        <v>-3500</v>
      </c>
      <c r="T611" s="7" t="str">
        <f t="shared" si="26"/>
        <v>hp_10579384;atk_23851701;hit_500000;miss_102;cirt_0;cirtSub_-3500</v>
      </c>
    </row>
    <row r="612" spans="1:20" x14ac:dyDescent="0.15">
      <c r="A612" s="16">
        <v>360610</v>
      </c>
      <c r="B612" s="16" t="s">
        <v>229</v>
      </c>
      <c r="C612" s="16">
        <v>1</v>
      </c>
      <c r="D612" s="16">
        <v>2</v>
      </c>
      <c r="E612" s="20">
        <v>204</v>
      </c>
      <c r="F612" s="19" t="s">
        <v>3967</v>
      </c>
      <c r="G612">
        <f t="shared" si="25"/>
        <v>2325553</v>
      </c>
      <c r="H612">
        <f t="shared" si="24"/>
        <v>0.62000000000000011</v>
      </c>
      <c r="I612">
        <v>10579384</v>
      </c>
      <c r="J612" t="s">
        <v>3968</v>
      </c>
      <c r="K612">
        <v>38470487</v>
      </c>
      <c r="L612" t="s">
        <v>3969</v>
      </c>
      <c r="M612">
        <v>500000</v>
      </c>
      <c r="N612" t="s">
        <v>3970</v>
      </c>
      <c r="O612">
        <v>102</v>
      </c>
      <c r="P612" t="s">
        <v>3971</v>
      </c>
      <c r="Q612">
        <v>0</v>
      </c>
      <c r="R612" t="s">
        <v>3972</v>
      </c>
      <c r="S612">
        <v>-3500</v>
      </c>
      <c r="T612" s="7" t="str">
        <f t="shared" si="26"/>
        <v>hp_10579384;atk_23851701;hit_500000;miss_102;cirt_0;cirtSub_-3500</v>
      </c>
    </row>
    <row r="613" spans="1:20" x14ac:dyDescent="0.15">
      <c r="A613" s="16">
        <v>360611</v>
      </c>
      <c r="B613" s="16" t="s">
        <v>229</v>
      </c>
      <c r="C613" s="16">
        <v>1</v>
      </c>
      <c r="D613" s="16">
        <v>2</v>
      </c>
      <c r="E613" s="20">
        <v>204</v>
      </c>
      <c r="F613" s="19" t="s">
        <v>3967</v>
      </c>
      <c r="G613">
        <f t="shared" si="25"/>
        <v>2325553</v>
      </c>
      <c r="H613">
        <f t="shared" si="24"/>
        <v>0.62000000000000011</v>
      </c>
      <c r="I613">
        <v>10579384</v>
      </c>
      <c r="J613" t="s">
        <v>3968</v>
      </c>
      <c r="K613">
        <v>38470487</v>
      </c>
      <c r="L613" t="s">
        <v>3969</v>
      </c>
      <c r="M613">
        <v>500000</v>
      </c>
      <c r="N613" t="s">
        <v>3970</v>
      </c>
      <c r="O613">
        <v>102</v>
      </c>
      <c r="P613" t="s">
        <v>3971</v>
      </c>
      <c r="Q613">
        <v>0</v>
      </c>
      <c r="R613" t="s">
        <v>3972</v>
      </c>
      <c r="S613">
        <v>-3500</v>
      </c>
      <c r="T613" s="7" t="str">
        <f t="shared" si="26"/>
        <v>hp_10579384;atk_23851701;hit_500000;miss_102;cirt_0;cirtSub_-3500</v>
      </c>
    </row>
    <row r="614" spans="1:20" x14ac:dyDescent="0.15">
      <c r="A614" s="16">
        <v>360612</v>
      </c>
      <c r="B614" s="16" t="s">
        <v>229</v>
      </c>
      <c r="C614" s="16">
        <v>1</v>
      </c>
      <c r="D614" s="16">
        <v>2</v>
      </c>
      <c r="E614" s="20">
        <v>205</v>
      </c>
      <c r="F614" s="19" t="s">
        <v>3967</v>
      </c>
      <c r="G614" t="e">
        <f t="shared" si="25"/>
        <v>#N/A</v>
      </c>
      <c r="H614">
        <f t="shared" si="24"/>
        <v>0.62000000000000011</v>
      </c>
      <c r="I614">
        <v>10726579</v>
      </c>
      <c r="J614" t="s">
        <v>3968</v>
      </c>
      <c r="K614">
        <v>39005741</v>
      </c>
      <c r="L614" t="s">
        <v>3969</v>
      </c>
      <c r="M614">
        <v>500000</v>
      </c>
      <c r="N614" t="s">
        <v>3970</v>
      </c>
      <c r="O614">
        <v>102</v>
      </c>
      <c r="P614" t="s">
        <v>3971</v>
      </c>
      <c r="Q614">
        <v>0</v>
      </c>
      <c r="R614" t="s">
        <v>3972</v>
      </c>
      <c r="S614">
        <v>-3500</v>
      </c>
      <c r="T614" s="7" t="str">
        <f t="shared" si="26"/>
        <v>hp_10726579;atk_24183559;hit_500000;miss_102;cirt_0;cirtSub_-3500</v>
      </c>
    </row>
    <row r="615" spans="1:20" x14ac:dyDescent="0.15">
      <c r="A615" s="16">
        <v>360613</v>
      </c>
      <c r="B615" s="16" t="s">
        <v>229</v>
      </c>
      <c r="C615" s="16">
        <v>1</v>
      </c>
      <c r="D615" s="16">
        <v>2</v>
      </c>
      <c r="E615" s="20">
        <v>205</v>
      </c>
      <c r="F615" s="19" t="s">
        <v>3967</v>
      </c>
      <c r="G615" t="e">
        <f t="shared" si="25"/>
        <v>#N/A</v>
      </c>
      <c r="H615">
        <f t="shared" si="24"/>
        <v>0.62000000000000011</v>
      </c>
      <c r="I615">
        <v>10726579</v>
      </c>
      <c r="J615" t="s">
        <v>3968</v>
      </c>
      <c r="K615">
        <v>39005741</v>
      </c>
      <c r="L615" t="s">
        <v>3969</v>
      </c>
      <c r="M615">
        <v>500000</v>
      </c>
      <c r="N615" t="s">
        <v>3970</v>
      </c>
      <c r="O615">
        <v>102</v>
      </c>
      <c r="P615" t="s">
        <v>3971</v>
      </c>
      <c r="Q615">
        <v>0</v>
      </c>
      <c r="R615" t="s">
        <v>3972</v>
      </c>
      <c r="S615">
        <v>-3500</v>
      </c>
      <c r="T615" s="7" t="str">
        <f t="shared" si="26"/>
        <v>hp_10726579;atk_24183559;hit_500000;miss_102;cirt_0;cirtSub_-3500</v>
      </c>
    </row>
    <row r="616" spans="1:20" x14ac:dyDescent="0.15">
      <c r="A616" s="16">
        <v>360614</v>
      </c>
      <c r="B616" s="16" t="s">
        <v>229</v>
      </c>
      <c r="C616" s="16">
        <v>1</v>
      </c>
      <c r="D616" s="16">
        <v>2</v>
      </c>
      <c r="E616" s="20">
        <v>205</v>
      </c>
      <c r="F616" s="19" t="s">
        <v>3967</v>
      </c>
      <c r="G616" t="e">
        <f t="shared" si="25"/>
        <v>#N/A</v>
      </c>
      <c r="H616">
        <f t="shared" si="24"/>
        <v>0.62000000000000011</v>
      </c>
      <c r="I616">
        <v>10726579</v>
      </c>
      <c r="J616" t="s">
        <v>3968</v>
      </c>
      <c r="K616">
        <v>39005741</v>
      </c>
      <c r="L616" t="s">
        <v>3969</v>
      </c>
      <c r="M616">
        <v>500000</v>
      </c>
      <c r="N616" t="s">
        <v>3970</v>
      </c>
      <c r="O616">
        <v>102</v>
      </c>
      <c r="P616" t="s">
        <v>3971</v>
      </c>
      <c r="Q616">
        <v>0</v>
      </c>
      <c r="R616" t="s">
        <v>3972</v>
      </c>
      <c r="S616">
        <v>-3500</v>
      </c>
      <c r="T616" s="7" t="str">
        <f t="shared" si="26"/>
        <v>hp_10726579;atk_24183559;hit_500000;miss_102;cirt_0;cirtSub_-3500</v>
      </c>
    </row>
    <row r="617" spans="1:20" x14ac:dyDescent="0.15">
      <c r="A617" s="16">
        <v>360615</v>
      </c>
      <c r="B617" s="16" t="s">
        <v>229</v>
      </c>
      <c r="C617" s="16">
        <v>1</v>
      </c>
      <c r="D617" s="16">
        <v>2</v>
      </c>
      <c r="E617" s="20">
        <v>206</v>
      </c>
      <c r="F617" s="19" t="s">
        <v>3967</v>
      </c>
      <c r="G617" t="e">
        <f t="shared" si="25"/>
        <v>#N/A</v>
      </c>
      <c r="H617">
        <f t="shared" si="24"/>
        <v>0.62000000000000011</v>
      </c>
      <c r="I617">
        <v>10873774</v>
      </c>
      <c r="J617" t="s">
        <v>3968</v>
      </c>
      <c r="K617">
        <v>39540995</v>
      </c>
      <c r="L617" t="s">
        <v>3969</v>
      </c>
      <c r="M617">
        <v>500000</v>
      </c>
      <c r="N617" t="s">
        <v>3970</v>
      </c>
      <c r="O617">
        <v>103</v>
      </c>
      <c r="P617" t="s">
        <v>3971</v>
      </c>
      <c r="Q617">
        <v>0</v>
      </c>
      <c r="R617" t="s">
        <v>3972</v>
      </c>
      <c r="S617">
        <v>-3500</v>
      </c>
      <c r="T617" s="7" t="str">
        <f t="shared" si="26"/>
        <v>hp_10873774;atk_24515416;hit_500000;miss_103;cirt_0;cirtSub_-3500</v>
      </c>
    </row>
    <row r="618" spans="1:20" x14ac:dyDescent="0.15">
      <c r="A618" s="16">
        <v>360616</v>
      </c>
      <c r="B618" s="16" t="s">
        <v>229</v>
      </c>
      <c r="C618" s="16">
        <v>1</v>
      </c>
      <c r="D618" s="16">
        <v>2</v>
      </c>
      <c r="E618" s="20">
        <v>206</v>
      </c>
      <c r="F618" s="19" t="s">
        <v>3967</v>
      </c>
      <c r="G618" t="e">
        <f t="shared" si="25"/>
        <v>#N/A</v>
      </c>
      <c r="H618">
        <f t="shared" si="24"/>
        <v>0.62000000000000011</v>
      </c>
      <c r="I618">
        <v>10873774</v>
      </c>
      <c r="J618" t="s">
        <v>3968</v>
      </c>
      <c r="K618">
        <v>39540995</v>
      </c>
      <c r="L618" t="s">
        <v>3969</v>
      </c>
      <c r="M618">
        <v>500000</v>
      </c>
      <c r="N618" t="s">
        <v>3970</v>
      </c>
      <c r="O618">
        <v>103</v>
      </c>
      <c r="P618" t="s">
        <v>3971</v>
      </c>
      <c r="Q618">
        <v>0</v>
      </c>
      <c r="R618" t="s">
        <v>3972</v>
      </c>
      <c r="S618">
        <v>-3500</v>
      </c>
      <c r="T618" s="7" t="str">
        <f t="shared" si="26"/>
        <v>hp_10873774;atk_24515416;hit_500000;miss_103;cirt_0;cirtSub_-3500</v>
      </c>
    </row>
    <row r="619" spans="1:20" x14ac:dyDescent="0.15">
      <c r="A619" s="16">
        <v>360617</v>
      </c>
      <c r="B619" s="16" t="s">
        <v>229</v>
      </c>
      <c r="C619" s="16">
        <v>1</v>
      </c>
      <c r="D619" s="16">
        <v>2</v>
      </c>
      <c r="E619" s="20">
        <v>206</v>
      </c>
      <c r="F619" s="19" t="s">
        <v>3967</v>
      </c>
      <c r="G619" t="e">
        <f t="shared" si="25"/>
        <v>#N/A</v>
      </c>
      <c r="H619">
        <f t="shared" si="24"/>
        <v>0.62000000000000011</v>
      </c>
      <c r="I619">
        <v>10873774</v>
      </c>
      <c r="J619" t="s">
        <v>3968</v>
      </c>
      <c r="K619">
        <v>39540995</v>
      </c>
      <c r="L619" t="s">
        <v>3969</v>
      </c>
      <c r="M619">
        <v>500000</v>
      </c>
      <c r="N619" t="s">
        <v>3970</v>
      </c>
      <c r="O619">
        <v>103</v>
      </c>
      <c r="P619" t="s">
        <v>3971</v>
      </c>
      <c r="Q619">
        <v>0</v>
      </c>
      <c r="R619" t="s">
        <v>3972</v>
      </c>
      <c r="S619">
        <v>-3500</v>
      </c>
      <c r="T619" s="7" t="str">
        <f t="shared" si="26"/>
        <v>hp_10873774;atk_24515416;hit_500000;miss_103;cirt_0;cirtSub_-3500</v>
      </c>
    </row>
    <row r="620" spans="1:20" x14ac:dyDescent="0.15">
      <c r="A620" s="16">
        <v>360618</v>
      </c>
      <c r="B620" s="16" t="s">
        <v>229</v>
      </c>
      <c r="C620" s="16">
        <v>1</v>
      </c>
      <c r="D620" s="16">
        <v>2</v>
      </c>
      <c r="E620" s="20">
        <v>207</v>
      </c>
      <c r="F620" s="19" t="s">
        <v>3967</v>
      </c>
      <c r="G620">
        <f t="shared" si="25"/>
        <v>2392076</v>
      </c>
      <c r="H620">
        <f t="shared" si="24"/>
        <v>0.62000000000000011</v>
      </c>
      <c r="I620">
        <v>11020969</v>
      </c>
      <c r="J620" t="s">
        <v>3968</v>
      </c>
      <c r="K620">
        <v>40076249</v>
      </c>
      <c r="L620" t="s">
        <v>3969</v>
      </c>
      <c r="M620">
        <v>500000</v>
      </c>
      <c r="N620" t="s">
        <v>3970</v>
      </c>
      <c r="O620">
        <v>103</v>
      </c>
      <c r="P620" t="s">
        <v>3971</v>
      </c>
      <c r="Q620">
        <v>0</v>
      </c>
      <c r="R620" t="s">
        <v>3972</v>
      </c>
      <c r="S620">
        <v>-3500</v>
      </c>
      <c r="T620" s="7" t="str">
        <f t="shared" si="26"/>
        <v>hp_11020969;atk_24847274;hit_500000;miss_103;cirt_0;cirtSub_-3500</v>
      </c>
    </row>
    <row r="621" spans="1:20" x14ac:dyDescent="0.15">
      <c r="A621" s="16">
        <v>360619</v>
      </c>
      <c r="B621" s="16" t="s">
        <v>229</v>
      </c>
      <c r="C621" s="16">
        <v>1</v>
      </c>
      <c r="D621" s="16">
        <v>2</v>
      </c>
      <c r="E621" s="20">
        <v>207</v>
      </c>
      <c r="F621" s="19" t="s">
        <v>3967</v>
      </c>
      <c r="G621">
        <f t="shared" si="25"/>
        <v>2392076</v>
      </c>
      <c r="H621">
        <f t="shared" si="24"/>
        <v>0.62000000000000011</v>
      </c>
      <c r="I621">
        <v>11020969</v>
      </c>
      <c r="J621" t="s">
        <v>3968</v>
      </c>
      <c r="K621">
        <v>40076249</v>
      </c>
      <c r="L621" t="s">
        <v>3969</v>
      </c>
      <c r="M621">
        <v>500000</v>
      </c>
      <c r="N621" t="s">
        <v>3970</v>
      </c>
      <c r="O621">
        <v>103</v>
      </c>
      <c r="P621" t="s">
        <v>3971</v>
      </c>
      <c r="Q621">
        <v>0</v>
      </c>
      <c r="R621" t="s">
        <v>3972</v>
      </c>
      <c r="S621">
        <v>-3500</v>
      </c>
      <c r="T621" s="7" t="str">
        <f t="shared" si="26"/>
        <v>hp_11020969;atk_24847274;hit_500000;miss_103;cirt_0;cirtSub_-3500</v>
      </c>
    </row>
    <row r="622" spans="1:20" x14ac:dyDescent="0.15">
      <c r="A622" s="16">
        <v>360620</v>
      </c>
      <c r="B622" s="16" t="s">
        <v>229</v>
      </c>
      <c r="C622" s="16">
        <v>1</v>
      </c>
      <c r="D622" s="16">
        <v>2</v>
      </c>
      <c r="E622" s="20">
        <v>207</v>
      </c>
      <c r="F622" s="19" t="s">
        <v>3967</v>
      </c>
      <c r="G622">
        <f t="shared" si="25"/>
        <v>2392076</v>
      </c>
      <c r="H622">
        <f t="shared" si="24"/>
        <v>0.62000000000000011</v>
      </c>
      <c r="I622">
        <v>11020969</v>
      </c>
      <c r="J622" t="s">
        <v>3968</v>
      </c>
      <c r="K622">
        <v>40076249</v>
      </c>
      <c r="L622" t="s">
        <v>3969</v>
      </c>
      <c r="M622">
        <v>500000</v>
      </c>
      <c r="N622" t="s">
        <v>3970</v>
      </c>
      <c r="O622">
        <v>103</v>
      </c>
      <c r="P622" t="s">
        <v>3971</v>
      </c>
      <c r="Q622">
        <v>0</v>
      </c>
      <c r="R622" t="s">
        <v>3972</v>
      </c>
      <c r="S622">
        <v>-3500</v>
      </c>
      <c r="T622" s="7" t="str">
        <f t="shared" si="26"/>
        <v>hp_11020969;atk_24847274;hit_500000;miss_103;cirt_0;cirtSub_-3500</v>
      </c>
    </row>
    <row r="623" spans="1:20" x14ac:dyDescent="0.15">
      <c r="A623" s="16">
        <v>360621</v>
      </c>
      <c r="B623" s="16" t="s">
        <v>229</v>
      </c>
      <c r="C623" s="16">
        <v>1</v>
      </c>
      <c r="D623" s="16">
        <v>2</v>
      </c>
      <c r="E623" s="20">
        <v>208</v>
      </c>
      <c r="F623" s="19" t="s">
        <v>3967</v>
      </c>
      <c r="G623" t="e">
        <f t="shared" si="25"/>
        <v>#N/A</v>
      </c>
      <c r="H623">
        <f t="shared" si="24"/>
        <v>0.62000000000000011</v>
      </c>
      <c r="I623">
        <v>11168163</v>
      </c>
      <c r="J623" t="s">
        <v>3968</v>
      </c>
      <c r="K623">
        <v>40611504</v>
      </c>
      <c r="L623" t="s">
        <v>3969</v>
      </c>
      <c r="M623">
        <v>500000</v>
      </c>
      <c r="N623" t="s">
        <v>3970</v>
      </c>
      <c r="O623">
        <v>104</v>
      </c>
      <c r="P623" t="s">
        <v>3971</v>
      </c>
      <c r="Q623">
        <v>0</v>
      </c>
      <c r="R623" t="s">
        <v>3972</v>
      </c>
      <c r="S623">
        <v>-3500</v>
      </c>
      <c r="T623" s="7" t="str">
        <f t="shared" si="26"/>
        <v>hp_11168163;atk_25179132;hit_500000;miss_104;cirt_0;cirtSub_-3500</v>
      </c>
    </row>
    <row r="624" spans="1:20" x14ac:dyDescent="0.15">
      <c r="A624" s="16">
        <v>360622</v>
      </c>
      <c r="B624" s="16" t="s">
        <v>229</v>
      </c>
      <c r="C624" s="16">
        <v>1</v>
      </c>
      <c r="D624" s="16">
        <v>2</v>
      </c>
      <c r="E624" s="20">
        <v>208</v>
      </c>
      <c r="F624" s="19" t="s">
        <v>3967</v>
      </c>
      <c r="G624" t="e">
        <f t="shared" si="25"/>
        <v>#N/A</v>
      </c>
      <c r="H624">
        <f t="shared" si="24"/>
        <v>0.62000000000000011</v>
      </c>
      <c r="I624">
        <v>11168163</v>
      </c>
      <c r="J624" t="s">
        <v>3968</v>
      </c>
      <c r="K624">
        <v>40611504</v>
      </c>
      <c r="L624" t="s">
        <v>3969</v>
      </c>
      <c r="M624">
        <v>500000</v>
      </c>
      <c r="N624" t="s">
        <v>3970</v>
      </c>
      <c r="O624">
        <v>104</v>
      </c>
      <c r="P624" t="s">
        <v>3971</v>
      </c>
      <c r="Q624">
        <v>0</v>
      </c>
      <c r="R624" t="s">
        <v>3972</v>
      </c>
      <c r="S624">
        <v>-3500</v>
      </c>
      <c r="T624" s="7" t="str">
        <f t="shared" si="26"/>
        <v>hp_11168163;atk_25179132;hit_500000;miss_104;cirt_0;cirtSub_-3500</v>
      </c>
    </row>
    <row r="625" spans="1:20" x14ac:dyDescent="0.15">
      <c r="A625" s="16">
        <v>360623</v>
      </c>
      <c r="B625" s="16" t="s">
        <v>229</v>
      </c>
      <c r="C625" s="16">
        <v>1</v>
      </c>
      <c r="D625" s="16">
        <v>2</v>
      </c>
      <c r="E625" s="20">
        <v>208</v>
      </c>
      <c r="F625" s="19" t="s">
        <v>3967</v>
      </c>
      <c r="G625" t="e">
        <f t="shared" si="25"/>
        <v>#N/A</v>
      </c>
      <c r="H625">
        <f t="shared" si="24"/>
        <v>0.62000000000000011</v>
      </c>
      <c r="I625">
        <v>11168163</v>
      </c>
      <c r="J625" t="s">
        <v>3968</v>
      </c>
      <c r="K625">
        <v>40611504</v>
      </c>
      <c r="L625" t="s">
        <v>3969</v>
      </c>
      <c r="M625">
        <v>500000</v>
      </c>
      <c r="N625" t="s">
        <v>3970</v>
      </c>
      <c r="O625">
        <v>104</v>
      </c>
      <c r="P625" t="s">
        <v>3971</v>
      </c>
      <c r="Q625">
        <v>0</v>
      </c>
      <c r="R625" t="s">
        <v>3972</v>
      </c>
      <c r="S625">
        <v>-3500</v>
      </c>
      <c r="T625" s="7" t="str">
        <f t="shared" si="26"/>
        <v>hp_11168163;atk_25179132;hit_500000;miss_104;cirt_0;cirtSub_-3500</v>
      </c>
    </row>
    <row r="626" spans="1:20" x14ac:dyDescent="0.15">
      <c r="A626" s="16">
        <v>360624</v>
      </c>
      <c r="B626" s="16" t="s">
        <v>229</v>
      </c>
      <c r="C626" s="16">
        <v>1</v>
      </c>
      <c r="D626" s="16">
        <v>2</v>
      </c>
      <c r="E626" s="20">
        <v>209</v>
      </c>
      <c r="F626" s="19" t="s">
        <v>3967</v>
      </c>
      <c r="G626" t="e">
        <f t="shared" si="25"/>
        <v>#N/A</v>
      </c>
      <c r="H626">
        <f t="shared" si="24"/>
        <v>0.62000000000000011</v>
      </c>
      <c r="I626">
        <v>11315358</v>
      </c>
      <c r="J626" t="s">
        <v>3968</v>
      </c>
      <c r="K626">
        <v>41146758</v>
      </c>
      <c r="L626" t="s">
        <v>3969</v>
      </c>
      <c r="M626">
        <v>500000</v>
      </c>
      <c r="N626" t="s">
        <v>3970</v>
      </c>
      <c r="O626">
        <v>104</v>
      </c>
      <c r="P626" t="s">
        <v>3971</v>
      </c>
      <c r="Q626">
        <v>0</v>
      </c>
      <c r="R626" t="s">
        <v>3972</v>
      </c>
      <c r="S626">
        <v>-3500</v>
      </c>
      <c r="T626" s="7" t="str">
        <f t="shared" si="26"/>
        <v>hp_11315358;atk_25510989;hit_500000;miss_104;cirt_0;cirtSub_-3500</v>
      </c>
    </row>
    <row r="627" spans="1:20" x14ac:dyDescent="0.15">
      <c r="A627" s="16">
        <v>360625</v>
      </c>
      <c r="B627" s="16" t="s">
        <v>229</v>
      </c>
      <c r="C627" s="16">
        <v>1</v>
      </c>
      <c r="D627" s="16">
        <v>2</v>
      </c>
      <c r="E627" s="20">
        <v>209</v>
      </c>
      <c r="F627" s="19" t="s">
        <v>3967</v>
      </c>
      <c r="G627" t="e">
        <f t="shared" si="25"/>
        <v>#N/A</v>
      </c>
      <c r="H627">
        <f t="shared" si="24"/>
        <v>0.62000000000000011</v>
      </c>
      <c r="I627">
        <v>11315358</v>
      </c>
      <c r="J627" t="s">
        <v>3968</v>
      </c>
      <c r="K627">
        <v>41146758</v>
      </c>
      <c r="L627" t="s">
        <v>3969</v>
      </c>
      <c r="M627">
        <v>500000</v>
      </c>
      <c r="N627" t="s">
        <v>3970</v>
      </c>
      <c r="O627">
        <v>104</v>
      </c>
      <c r="P627" t="s">
        <v>3971</v>
      </c>
      <c r="Q627">
        <v>0</v>
      </c>
      <c r="R627" t="s">
        <v>3972</v>
      </c>
      <c r="S627">
        <v>-3500</v>
      </c>
      <c r="T627" s="7" t="str">
        <f t="shared" si="26"/>
        <v>hp_11315358;atk_25510989;hit_500000;miss_104;cirt_0;cirtSub_-3500</v>
      </c>
    </row>
    <row r="628" spans="1:20" x14ac:dyDescent="0.15">
      <c r="A628" s="16">
        <v>360626</v>
      </c>
      <c r="B628" s="16" t="s">
        <v>229</v>
      </c>
      <c r="C628" s="16">
        <v>1</v>
      </c>
      <c r="D628" s="16">
        <v>2</v>
      </c>
      <c r="E628" s="20">
        <v>209</v>
      </c>
      <c r="F628" s="19" t="s">
        <v>3967</v>
      </c>
      <c r="G628" t="e">
        <f t="shared" si="25"/>
        <v>#N/A</v>
      </c>
      <c r="H628">
        <f t="shared" si="24"/>
        <v>0.62000000000000011</v>
      </c>
      <c r="I628">
        <v>11315358</v>
      </c>
      <c r="J628" t="s">
        <v>3968</v>
      </c>
      <c r="K628">
        <v>41146758</v>
      </c>
      <c r="L628" t="s">
        <v>3969</v>
      </c>
      <c r="M628">
        <v>500000</v>
      </c>
      <c r="N628" t="s">
        <v>3970</v>
      </c>
      <c r="O628">
        <v>104</v>
      </c>
      <c r="P628" t="s">
        <v>3971</v>
      </c>
      <c r="Q628">
        <v>0</v>
      </c>
      <c r="R628" t="s">
        <v>3972</v>
      </c>
      <c r="S628">
        <v>-3500</v>
      </c>
      <c r="T628" s="7" t="str">
        <f t="shared" si="26"/>
        <v>hp_11315358;atk_25510989;hit_500000;miss_104;cirt_0;cirtSub_-3500</v>
      </c>
    </row>
    <row r="629" spans="1:20" x14ac:dyDescent="0.15">
      <c r="A629" s="16">
        <v>360627</v>
      </c>
      <c r="B629" s="16" t="s">
        <v>229</v>
      </c>
      <c r="C629" s="16">
        <v>1</v>
      </c>
      <c r="D629" s="16">
        <v>2</v>
      </c>
      <c r="E629" s="20">
        <v>210</v>
      </c>
      <c r="F629" s="19" t="s">
        <v>3967</v>
      </c>
      <c r="G629">
        <f t="shared" si="25"/>
        <v>2458600</v>
      </c>
      <c r="H629">
        <f t="shared" si="24"/>
        <v>0.62000000000000011</v>
      </c>
      <c r="I629">
        <v>11462553</v>
      </c>
      <c r="J629" t="s">
        <v>3968</v>
      </c>
      <c r="K629">
        <v>41682012</v>
      </c>
      <c r="L629" t="s">
        <v>3969</v>
      </c>
      <c r="M629">
        <v>500000</v>
      </c>
      <c r="N629" t="s">
        <v>3970</v>
      </c>
      <c r="O629">
        <v>105</v>
      </c>
      <c r="P629" t="s">
        <v>3971</v>
      </c>
      <c r="Q629">
        <v>0</v>
      </c>
      <c r="R629" t="s">
        <v>3972</v>
      </c>
      <c r="S629">
        <v>-3500</v>
      </c>
      <c r="T629" s="7" t="str">
        <f t="shared" si="26"/>
        <v>hp_11462553;atk_25842847;hit_500000;miss_105;cirt_0;cirtSub_-3500</v>
      </c>
    </row>
    <row r="630" spans="1:20" x14ac:dyDescent="0.15">
      <c r="A630" s="16">
        <v>360628</v>
      </c>
      <c r="B630" s="16" t="s">
        <v>229</v>
      </c>
      <c r="C630" s="16">
        <v>1</v>
      </c>
      <c r="D630" s="16">
        <v>2</v>
      </c>
      <c r="E630" s="20">
        <v>210</v>
      </c>
      <c r="F630" s="19" t="s">
        <v>3967</v>
      </c>
      <c r="G630">
        <f t="shared" si="25"/>
        <v>2458600</v>
      </c>
      <c r="H630">
        <f t="shared" si="24"/>
        <v>0.62000000000000011</v>
      </c>
      <c r="I630">
        <v>11462553</v>
      </c>
      <c r="J630" t="s">
        <v>3968</v>
      </c>
      <c r="K630">
        <v>41682012</v>
      </c>
      <c r="L630" t="s">
        <v>3969</v>
      </c>
      <c r="M630">
        <v>500000</v>
      </c>
      <c r="N630" t="s">
        <v>3970</v>
      </c>
      <c r="O630">
        <v>105</v>
      </c>
      <c r="P630" t="s">
        <v>3971</v>
      </c>
      <c r="Q630">
        <v>0</v>
      </c>
      <c r="R630" t="s">
        <v>3972</v>
      </c>
      <c r="S630">
        <v>-3500</v>
      </c>
      <c r="T630" s="7" t="str">
        <f t="shared" si="26"/>
        <v>hp_11462553;atk_25842847;hit_500000;miss_105;cirt_0;cirtSub_-3500</v>
      </c>
    </row>
    <row r="631" spans="1:20" x14ac:dyDescent="0.15">
      <c r="A631" s="16">
        <v>360629</v>
      </c>
      <c r="B631" s="16" t="s">
        <v>229</v>
      </c>
      <c r="C631" s="16">
        <v>1</v>
      </c>
      <c r="D631" s="16">
        <v>2</v>
      </c>
      <c r="E631" s="20">
        <v>210</v>
      </c>
      <c r="F631" s="19" t="s">
        <v>3967</v>
      </c>
      <c r="G631">
        <f t="shared" si="25"/>
        <v>2458600</v>
      </c>
      <c r="H631">
        <f t="shared" ref="H631:H694" si="27">H541+0.02</f>
        <v>0.62000000000000011</v>
      </c>
      <c r="I631">
        <v>11462553</v>
      </c>
      <c r="J631" t="s">
        <v>3968</v>
      </c>
      <c r="K631">
        <v>41682012</v>
      </c>
      <c r="L631" t="s">
        <v>3969</v>
      </c>
      <c r="M631">
        <v>500000</v>
      </c>
      <c r="N631" t="s">
        <v>3970</v>
      </c>
      <c r="O631">
        <v>105</v>
      </c>
      <c r="P631" t="s">
        <v>3971</v>
      </c>
      <c r="Q631">
        <v>0</v>
      </c>
      <c r="R631" t="s">
        <v>3972</v>
      </c>
      <c r="S631">
        <v>-3500</v>
      </c>
      <c r="T631" s="7" t="str">
        <f t="shared" si="26"/>
        <v>hp_11462553;atk_25842847;hit_500000;miss_105;cirt_0;cirtSub_-3500</v>
      </c>
    </row>
    <row r="632" spans="1:20" x14ac:dyDescent="0.15">
      <c r="A632" s="16">
        <v>360630</v>
      </c>
      <c r="B632" s="16" t="s">
        <v>229</v>
      </c>
      <c r="C632" s="16">
        <v>1</v>
      </c>
      <c r="D632" s="16">
        <v>2</v>
      </c>
      <c r="E632" s="20">
        <v>211</v>
      </c>
      <c r="F632" s="19" t="s">
        <v>3967</v>
      </c>
      <c r="G632" t="e">
        <f t="shared" si="25"/>
        <v>#N/A</v>
      </c>
      <c r="H632">
        <f t="shared" si="27"/>
        <v>0.64000000000000012</v>
      </c>
      <c r="I632">
        <v>11609748</v>
      </c>
      <c r="J632" t="s">
        <v>3968</v>
      </c>
      <c r="K632">
        <v>42217266</v>
      </c>
      <c r="L632" t="s">
        <v>3969</v>
      </c>
      <c r="M632">
        <v>500000</v>
      </c>
      <c r="N632" t="s">
        <v>3970</v>
      </c>
      <c r="O632">
        <v>105</v>
      </c>
      <c r="P632" t="s">
        <v>3971</v>
      </c>
      <c r="Q632">
        <v>0</v>
      </c>
      <c r="R632" t="s">
        <v>3972</v>
      </c>
      <c r="S632">
        <v>-3500</v>
      </c>
      <c r="T632" s="7" t="str">
        <f t="shared" si="26"/>
        <v>hp_11609748;atk_27019050;hit_500000;miss_105;cirt_0;cirtSub_-3500</v>
      </c>
    </row>
    <row r="633" spans="1:20" x14ac:dyDescent="0.15">
      <c r="A633" s="16">
        <v>360631</v>
      </c>
      <c r="B633" s="16" t="s">
        <v>229</v>
      </c>
      <c r="C633" s="16">
        <v>1</v>
      </c>
      <c r="D633" s="16">
        <v>2</v>
      </c>
      <c r="E633" s="20">
        <v>211</v>
      </c>
      <c r="F633" s="19" t="s">
        <v>3967</v>
      </c>
      <c r="G633" t="e">
        <f t="shared" si="25"/>
        <v>#N/A</v>
      </c>
      <c r="H633">
        <f t="shared" si="27"/>
        <v>0.64000000000000012</v>
      </c>
      <c r="I633">
        <v>11609748</v>
      </c>
      <c r="J633" t="s">
        <v>3968</v>
      </c>
      <c r="K633">
        <v>42217266</v>
      </c>
      <c r="L633" t="s">
        <v>3969</v>
      </c>
      <c r="M633">
        <v>500000</v>
      </c>
      <c r="N633" t="s">
        <v>3970</v>
      </c>
      <c r="O633">
        <v>105</v>
      </c>
      <c r="P633" t="s">
        <v>3971</v>
      </c>
      <c r="Q633">
        <v>0</v>
      </c>
      <c r="R633" t="s">
        <v>3972</v>
      </c>
      <c r="S633">
        <v>-3500</v>
      </c>
      <c r="T633" s="7" t="str">
        <f t="shared" si="26"/>
        <v>hp_11609748;atk_27019050;hit_500000;miss_105;cirt_0;cirtSub_-3500</v>
      </c>
    </row>
    <row r="634" spans="1:20" x14ac:dyDescent="0.15">
      <c r="A634" s="16">
        <v>360632</v>
      </c>
      <c r="B634" s="16" t="s">
        <v>229</v>
      </c>
      <c r="C634" s="16">
        <v>1</v>
      </c>
      <c r="D634" s="16">
        <v>2</v>
      </c>
      <c r="E634" s="20">
        <v>211</v>
      </c>
      <c r="F634" s="19" t="s">
        <v>3967</v>
      </c>
      <c r="G634" t="e">
        <f t="shared" si="25"/>
        <v>#N/A</v>
      </c>
      <c r="H634">
        <f t="shared" si="27"/>
        <v>0.64000000000000012</v>
      </c>
      <c r="I634">
        <v>11609748</v>
      </c>
      <c r="J634" t="s">
        <v>3968</v>
      </c>
      <c r="K634">
        <v>42217266</v>
      </c>
      <c r="L634" t="s">
        <v>3969</v>
      </c>
      <c r="M634">
        <v>500000</v>
      </c>
      <c r="N634" t="s">
        <v>3970</v>
      </c>
      <c r="O634">
        <v>105</v>
      </c>
      <c r="P634" t="s">
        <v>3971</v>
      </c>
      <c r="Q634">
        <v>0</v>
      </c>
      <c r="R634" t="s">
        <v>3972</v>
      </c>
      <c r="S634">
        <v>-3500</v>
      </c>
      <c r="T634" s="7" t="str">
        <f t="shared" si="26"/>
        <v>hp_11609748;atk_27019050;hit_500000;miss_105;cirt_0;cirtSub_-3500</v>
      </c>
    </row>
    <row r="635" spans="1:20" x14ac:dyDescent="0.15">
      <c r="A635" s="16">
        <v>360633</v>
      </c>
      <c r="B635" s="16" t="s">
        <v>229</v>
      </c>
      <c r="C635" s="16">
        <v>1</v>
      </c>
      <c r="D635" s="16">
        <v>2</v>
      </c>
      <c r="E635" s="20">
        <v>212</v>
      </c>
      <c r="F635" s="19" t="s">
        <v>3967</v>
      </c>
      <c r="G635" t="e">
        <f t="shared" si="25"/>
        <v>#N/A</v>
      </c>
      <c r="H635">
        <f t="shared" si="27"/>
        <v>0.64000000000000012</v>
      </c>
      <c r="I635">
        <v>11756943</v>
      </c>
      <c r="J635" t="s">
        <v>3968</v>
      </c>
      <c r="K635">
        <v>42752520</v>
      </c>
      <c r="L635" t="s">
        <v>3969</v>
      </c>
      <c r="M635">
        <v>500000</v>
      </c>
      <c r="N635" t="s">
        <v>3970</v>
      </c>
      <c r="O635">
        <v>106</v>
      </c>
      <c r="P635" t="s">
        <v>3971</v>
      </c>
      <c r="Q635">
        <v>0</v>
      </c>
      <c r="R635" t="s">
        <v>3972</v>
      </c>
      <c r="S635">
        <v>-3500</v>
      </c>
      <c r="T635" s="7" t="str">
        <f t="shared" si="26"/>
        <v>hp_11756943;atk_27361612;hit_500000;miss_106;cirt_0;cirtSub_-3500</v>
      </c>
    </row>
    <row r="636" spans="1:20" x14ac:dyDescent="0.15">
      <c r="A636" s="16">
        <v>360634</v>
      </c>
      <c r="B636" s="16" t="s">
        <v>229</v>
      </c>
      <c r="C636" s="16">
        <v>1</v>
      </c>
      <c r="D636" s="16">
        <v>2</v>
      </c>
      <c r="E636" s="20">
        <v>212</v>
      </c>
      <c r="F636" s="19" t="s">
        <v>3967</v>
      </c>
      <c r="G636" t="e">
        <f t="shared" si="25"/>
        <v>#N/A</v>
      </c>
      <c r="H636">
        <f t="shared" si="27"/>
        <v>0.64000000000000012</v>
      </c>
      <c r="I636">
        <v>11756943</v>
      </c>
      <c r="J636" t="s">
        <v>3968</v>
      </c>
      <c r="K636">
        <v>42752520</v>
      </c>
      <c r="L636" t="s">
        <v>3969</v>
      </c>
      <c r="M636">
        <v>500000</v>
      </c>
      <c r="N636" t="s">
        <v>3970</v>
      </c>
      <c r="O636">
        <v>106</v>
      </c>
      <c r="P636" t="s">
        <v>3971</v>
      </c>
      <c r="Q636">
        <v>0</v>
      </c>
      <c r="R636" t="s">
        <v>3972</v>
      </c>
      <c r="S636">
        <v>-3500</v>
      </c>
      <c r="T636" s="7" t="str">
        <f t="shared" si="26"/>
        <v>hp_11756943;atk_27361612;hit_500000;miss_106;cirt_0;cirtSub_-3500</v>
      </c>
    </row>
    <row r="637" spans="1:20" x14ac:dyDescent="0.15">
      <c r="A637" s="16">
        <v>360635</v>
      </c>
      <c r="B637" s="16" t="s">
        <v>229</v>
      </c>
      <c r="C637" s="16">
        <v>1</v>
      </c>
      <c r="D637" s="16">
        <v>2</v>
      </c>
      <c r="E637" s="20">
        <v>212</v>
      </c>
      <c r="F637" s="19" t="s">
        <v>3967</v>
      </c>
      <c r="G637" t="e">
        <f t="shared" si="25"/>
        <v>#N/A</v>
      </c>
      <c r="H637">
        <f t="shared" si="27"/>
        <v>0.64000000000000012</v>
      </c>
      <c r="I637">
        <v>11756943</v>
      </c>
      <c r="J637" t="s">
        <v>3968</v>
      </c>
      <c r="K637">
        <v>42752520</v>
      </c>
      <c r="L637" t="s">
        <v>3969</v>
      </c>
      <c r="M637">
        <v>500000</v>
      </c>
      <c r="N637" t="s">
        <v>3970</v>
      </c>
      <c r="O637">
        <v>106</v>
      </c>
      <c r="P637" t="s">
        <v>3971</v>
      </c>
      <c r="Q637">
        <v>0</v>
      </c>
      <c r="R637" t="s">
        <v>3972</v>
      </c>
      <c r="S637">
        <v>-3500</v>
      </c>
      <c r="T637" s="7" t="str">
        <f t="shared" si="26"/>
        <v>hp_11756943;atk_27361612;hit_500000;miss_106;cirt_0;cirtSub_-3500</v>
      </c>
    </row>
    <row r="638" spans="1:20" x14ac:dyDescent="0.15">
      <c r="A638" s="16">
        <v>360636</v>
      </c>
      <c r="B638" s="16" t="s">
        <v>229</v>
      </c>
      <c r="C638" s="16">
        <v>1</v>
      </c>
      <c r="D638" s="16">
        <v>2</v>
      </c>
      <c r="E638" s="20">
        <v>213</v>
      </c>
      <c r="F638" s="19" t="s">
        <v>3967</v>
      </c>
      <c r="G638">
        <f t="shared" si="25"/>
        <v>2525124</v>
      </c>
      <c r="H638">
        <f t="shared" si="27"/>
        <v>0.64000000000000012</v>
      </c>
      <c r="I638">
        <v>12091843</v>
      </c>
      <c r="J638" t="s">
        <v>3968</v>
      </c>
      <c r="K638">
        <v>43970340</v>
      </c>
      <c r="L638" t="s">
        <v>3969</v>
      </c>
      <c r="M638">
        <v>500000</v>
      </c>
      <c r="N638" t="s">
        <v>3970</v>
      </c>
      <c r="O638">
        <v>106</v>
      </c>
      <c r="P638" t="s">
        <v>3971</v>
      </c>
      <c r="Q638">
        <v>0</v>
      </c>
      <c r="R638" t="s">
        <v>3972</v>
      </c>
      <c r="S638">
        <v>-3500</v>
      </c>
      <c r="T638" s="7" t="str">
        <f t="shared" si="26"/>
        <v>hp_12091843;atk_28141017;hit_500000;miss_106;cirt_0;cirtSub_-3500</v>
      </c>
    </row>
    <row r="639" spans="1:20" x14ac:dyDescent="0.15">
      <c r="A639" s="16">
        <v>360637</v>
      </c>
      <c r="B639" s="16" t="s">
        <v>229</v>
      </c>
      <c r="C639" s="16">
        <v>1</v>
      </c>
      <c r="D639" s="16">
        <v>2</v>
      </c>
      <c r="E639" s="20">
        <v>213</v>
      </c>
      <c r="F639" s="19" t="s">
        <v>3967</v>
      </c>
      <c r="G639">
        <f t="shared" si="25"/>
        <v>2525124</v>
      </c>
      <c r="H639">
        <f t="shared" si="27"/>
        <v>0.64000000000000012</v>
      </c>
      <c r="I639">
        <v>12091843</v>
      </c>
      <c r="J639" t="s">
        <v>3968</v>
      </c>
      <c r="K639">
        <v>43970340</v>
      </c>
      <c r="L639" t="s">
        <v>3969</v>
      </c>
      <c r="M639">
        <v>500000</v>
      </c>
      <c r="N639" t="s">
        <v>3970</v>
      </c>
      <c r="O639">
        <v>106</v>
      </c>
      <c r="P639" t="s">
        <v>3971</v>
      </c>
      <c r="Q639">
        <v>0</v>
      </c>
      <c r="R639" t="s">
        <v>3972</v>
      </c>
      <c r="S639">
        <v>-3500</v>
      </c>
      <c r="T639" s="7" t="str">
        <f t="shared" si="26"/>
        <v>hp_12091843;atk_28141017;hit_500000;miss_106;cirt_0;cirtSub_-3500</v>
      </c>
    </row>
    <row r="640" spans="1:20" x14ac:dyDescent="0.15">
      <c r="A640" s="16">
        <v>360638</v>
      </c>
      <c r="B640" s="16" t="s">
        <v>229</v>
      </c>
      <c r="C640" s="16">
        <v>1</v>
      </c>
      <c r="D640" s="16">
        <v>2</v>
      </c>
      <c r="E640" s="20">
        <v>213</v>
      </c>
      <c r="F640" s="19" t="s">
        <v>3967</v>
      </c>
      <c r="G640">
        <f t="shared" si="25"/>
        <v>2525124</v>
      </c>
      <c r="H640">
        <f t="shared" si="27"/>
        <v>0.64000000000000012</v>
      </c>
      <c r="I640">
        <v>12091843</v>
      </c>
      <c r="J640" t="s">
        <v>3968</v>
      </c>
      <c r="K640">
        <v>43970340</v>
      </c>
      <c r="L640" t="s">
        <v>3969</v>
      </c>
      <c r="M640">
        <v>500000</v>
      </c>
      <c r="N640" t="s">
        <v>3970</v>
      </c>
      <c r="O640">
        <v>106</v>
      </c>
      <c r="P640" t="s">
        <v>3971</v>
      </c>
      <c r="Q640">
        <v>0</v>
      </c>
      <c r="R640" t="s">
        <v>3972</v>
      </c>
      <c r="S640">
        <v>-3500</v>
      </c>
      <c r="T640" s="7" t="str">
        <f t="shared" si="26"/>
        <v>hp_12091843;atk_28141017;hit_500000;miss_106;cirt_0;cirtSub_-3500</v>
      </c>
    </row>
    <row r="641" spans="1:20" x14ac:dyDescent="0.15">
      <c r="A641" s="16">
        <v>360639</v>
      </c>
      <c r="B641" s="16" t="s">
        <v>229</v>
      </c>
      <c r="C641" s="16">
        <v>1</v>
      </c>
      <c r="D641" s="16">
        <v>2</v>
      </c>
      <c r="E641" s="20">
        <v>214</v>
      </c>
      <c r="F641" s="19" t="s">
        <v>3967</v>
      </c>
      <c r="G641" t="e">
        <f t="shared" si="25"/>
        <v>#N/A</v>
      </c>
      <c r="H641">
        <f t="shared" si="27"/>
        <v>0.64000000000000012</v>
      </c>
      <c r="I641">
        <v>12426744</v>
      </c>
      <c r="J641" t="s">
        <v>3968</v>
      </c>
      <c r="K641">
        <v>45188159</v>
      </c>
      <c r="L641" t="s">
        <v>3969</v>
      </c>
      <c r="M641">
        <v>500000</v>
      </c>
      <c r="N641" t="s">
        <v>3970</v>
      </c>
      <c r="O641">
        <v>107</v>
      </c>
      <c r="P641" t="s">
        <v>3971</v>
      </c>
      <c r="Q641">
        <v>0</v>
      </c>
      <c r="R641" t="s">
        <v>3972</v>
      </c>
      <c r="S641">
        <v>-3500</v>
      </c>
      <c r="T641" s="7" t="str">
        <f t="shared" si="26"/>
        <v>hp_12426744;atk_28920421;hit_500000;miss_107;cirt_0;cirtSub_-3500</v>
      </c>
    </row>
    <row r="642" spans="1:20" x14ac:dyDescent="0.15">
      <c r="A642" s="16">
        <v>360640</v>
      </c>
      <c r="B642" s="16" t="s">
        <v>229</v>
      </c>
      <c r="C642" s="16">
        <v>1</v>
      </c>
      <c r="D642" s="16">
        <v>2</v>
      </c>
      <c r="E642" s="20">
        <v>214</v>
      </c>
      <c r="F642" s="19" t="s">
        <v>3967</v>
      </c>
      <c r="G642" t="e">
        <f t="shared" si="25"/>
        <v>#N/A</v>
      </c>
      <c r="H642">
        <f t="shared" si="27"/>
        <v>0.64000000000000012</v>
      </c>
      <c r="I642">
        <v>12426744</v>
      </c>
      <c r="J642" t="s">
        <v>3968</v>
      </c>
      <c r="K642">
        <v>45188159</v>
      </c>
      <c r="L642" t="s">
        <v>3969</v>
      </c>
      <c r="M642">
        <v>500000</v>
      </c>
      <c r="N642" t="s">
        <v>3970</v>
      </c>
      <c r="O642">
        <v>107</v>
      </c>
      <c r="P642" t="s">
        <v>3971</v>
      </c>
      <c r="Q642">
        <v>0</v>
      </c>
      <c r="R642" t="s">
        <v>3972</v>
      </c>
      <c r="S642">
        <v>-3500</v>
      </c>
      <c r="T642" s="7" t="str">
        <f t="shared" si="26"/>
        <v>hp_12426744;atk_28920421;hit_500000;miss_107;cirt_0;cirtSub_-3500</v>
      </c>
    </row>
    <row r="643" spans="1:20" x14ac:dyDescent="0.15">
      <c r="A643" s="16">
        <v>360641</v>
      </c>
      <c r="B643" s="16" t="s">
        <v>229</v>
      </c>
      <c r="C643" s="16">
        <v>1</v>
      </c>
      <c r="D643" s="16">
        <v>2</v>
      </c>
      <c r="E643" s="20">
        <v>214</v>
      </c>
      <c r="F643" s="19" t="s">
        <v>3967</v>
      </c>
      <c r="G643" t="e">
        <f t="shared" ref="G643:G706" si="28">VLOOKUP(E643,$E$724:$K$963,7,0)</f>
        <v>#N/A</v>
      </c>
      <c r="H643">
        <f t="shared" si="27"/>
        <v>0.64000000000000012</v>
      </c>
      <c r="I643">
        <v>12426744</v>
      </c>
      <c r="J643" t="s">
        <v>3968</v>
      </c>
      <c r="K643">
        <v>45188159</v>
      </c>
      <c r="L643" t="s">
        <v>3969</v>
      </c>
      <c r="M643">
        <v>500000</v>
      </c>
      <c r="N643" t="s">
        <v>3970</v>
      </c>
      <c r="O643">
        <v>107</v>
      </c>
      <c r="P643" t="s">
        <v>3971</v>
      </c>
      <c r="Q643">
        <v>0</v>
      </c>
      <c r="R643" t="s">
        <v>3972</v>
      </c>
      <c r="S643">
        <v>-3500</v>
      </c>
      <c r="T643" s="7" t="str">
        <f t="shared" ref="T643:T706" si="29">F643&amp;"_"&amp;I643&amp;";"&amp;J643&amp;"_"&amp;INT(K643*H643)&amp;";"&amp;L643&amp;"_"&amp;M643&amp;";"&amp;N643&amp;"_"&amp;O643&amp;";"&amp;P643&amp;"_"&amp;Q643&amp;";"&amp;R643&amp;"_"&amp;S643</f>
        <v>hp_12426744;atk_28920421;hit_500000;miss_107;cirt_0;cirtSub_-3500</v>
      </c>
    </row>
    <row r="644" spans="1:20" x14ac:dyDescent="0.15">
      <c r="A644" s="16">
        <v>360642</v>
      </c>
      <c r="B644" s="16" t="s">
        <v>229</v>
      </c>
      <c r="C644" s="16">
        <v>1</v>
      </c>
      <c r="D644" s="16">
        <v>2</v>
      </c>
      <c r="E644" s="20">
        <v>215</v>
      </c>
      <c r="F644" s="19" t="s">
        <v>3967</v>
      </c>
      <c r="G644" t="e">
        <f t="shared" si="28"/>
        <v>#N/A</v>
      </c>
      <c r="H644">
        <f t="shared" si="27"/>
        <v>0.64000000000000012</v>
      </c>
      <c r="I644">
        <v>12761644</v>
      </c>
      <c r="J644" t="s">
        <v>3968</v>
      </c>
      <c r="K644">
        <v>46405978</v>
      </c>
      <c r="L644" t="s">
        <v>3969</v>
      </c>
      <c r="M644">
        <v>500000</v>
      </c>
      <c r="N644" t="s">
        <v>3970</v>
      </c>
      <c r="O644">
        <v>107</v>
      </c>
      <c r="P644" t="s">
        <v>3971</v>
      </c>
      <c r="Q644">
        <v>0</v>
      </c>
      <c r="R644" t="s">
        <v>3972</v>
      </c>
      <c r="S644">
        <v>-3500</v>
      </c>
      <c r="T644" s="7" t="str">
        <f t="shared" si="29"/>
        <v>hp_12761644;atk_29699825;hit_500000;miss_107;cirt_0;cirtSub_-3500</v>
      </c>
    </row>
    <row r="645" spans="1:20" x14ac:dyDescent="0.15">
      <c r="A645" s="16">
        <v>360643</v>
      </c>
      <c r="B645" s="16" t="s">
        <v>229</v>
      </c>
      <c r="C645" s="16">
        <v>1</v>
      </c>
      <c r="D645" s="16">
        <v>2</v>
      </c>
      <c r="E645" s="20">
        <v>215</v>
      </c>
      <c r="F645" s="19" t="s">
        <v>3967</v>
      </c>
      <c r="G645" t="e">
        <f t="shared" si="28"/>
        <v>#N/A</v>
      </c>
      <c r="H645">
        <f t="shared" si="27"/>
        <v>0.64000000000000012</v>
      </c>
      <c r="I645">
        <v>12761644</v>
      </c>
      <c r="J645" t="s">
        <v>3968</v>
      </c>
      <c r="K645">
        <v>46405978</v>
      </c>
      <c r="L645" t="s">
        <v>3969</v>
      </c>
      <c r="M645">
        <v>500000</v>
      </c>
      <c r="N645" t="s">
        <v>3970</v>
      </c>
      <c r="O645">
        <v>107</v>
      </c>
      <c r="P645" t="s">
        <v>3971</v>
      </c>
      <c r="Q645">
        <v>0</v>
      </c>
      <c r="R645" t="s">
        <v>3972</v>
      </c>
      <c r="S645">
        <v>-3500</v>
      </c>
      <c r="T645" s="7" t="str">
        <f t="shared" si="29"/>
        <v>hp_12761644;atk_29699825;hit_500000;miss_107;cirt_0;cirtSub_-3500</v>
      </c>
    </row>
    <row r="646" spans="1:20" x14ac:dyDescent="0.15">
      <c r="A646" s="16">
        <v>360644</v>
      </c>
      <c r="B646" s="16" t="s">
        <v>229</v>
      </c>
      <c r="C646" s="16">
        <v>1</v>
      </c>
      <c r="D646" s="16">
        <v>2</v>
      </c>
      <c r="E646" s="20">
        <v>215</v>
      </c>
      <c r="F646" s="19" t="s">
        <v>3967</v>
      </c>
      <c r="G646" t="e">
        <f t="shared" si="28"/>
        <v>#N/A</v>
      </c>
      <c r="H646">
        <f t="shared" si="27"/>
        <v>0.64000000000000012</v>
      </c>
      <c r="I646">
        <v>12761644</v>
      </c>
      <c r="J646" t="s">
        <v>3968</v>
      </c>
      <c r="K646">
        <v>46405978</v>
      </c>
      <c r="L646" t="s">
        <v>3969</v>
      </c>
      <c r="M646">
        <v>500000</v>
      </c>
      <c r="N646" t="s">
        <v>3970</v>
      </c>
      <c r="O646">
        <v>107</v>
      </c>
      <c r="P646" t="s">
        <v>3971</v>
      </c>
      <c r="Q646">
        <v>0</v>
      </c>
      <c r="R646" t="s">
        <v>3972</v>
      </c>
      <c r="S646">
        <v>-3500</v>
      </c>
      <c r="T646" s="7" t="str">
        <f t="shared" si="29"/>
        <v>hp_12761644;atk_29699825;hit_500000;miss_107;cirt_0;cirtSub_-3500</v>
      </c>
    </row>
    <row r="647" spans="1:20" x14ac:dyDescent="0.15">
      <c r="A647" s="16">
        <v>360645</v>
      </c>
      <c r="B647" s="16" t="s">
        <v>229</v>
      </c>
      <c r="C647" s="16">
        <v>1</v>
      </c>
      <c r="D647" s="16">
        <v>2</v>
      </c>
      <c r="E647" s="20">
        <v>216</v>
      </c>
      <c r="F647" s="19" t="s">
        <v>3967</v>
      </c>
      <c r="G647">
        <f t="shared" si="28"/>
        <v>2591648</v>
      </c>
      <c r="H647">
        <f t="shared" si="27"/>
        <v>0.64000000000000012</v>
      </c>
      <c r="I647">
        <v>13096544</v>
      </c>
      <c r="J647" t="s">
        <v>3968</v>
      </c>
      <c r="K647">
        <v>47623797</v>
      </c>
      <c r="L647" t="s">
        <v>3969</v>
      </c>
      <c r="M647">
        <v>500000</v>
      </c>
      <c r="N647" t="s">
        <v>3970</v>
      </c>
      <c r="O647">
        <v>108</v>
      </c>
      <c r="P647" t="s">
        <v>3971</v>
      </c>
      <c r="Q647">
        <v>0</v>
      </c>
      <c r="R647" t="s">
        <v>3972</v>
      </c>
      <c r="S647">
        <v>-3500</v>
      </c>
      <c r="T647" s="7" t="str">
        <f t="shared" si="29"/>
        <v>hp_13096544;atk_30479230;hit_500000;miss_108;cirt_0;cirtSub_-3500</v>
      </c>
    </row>
    <row r="648" spans="1:20" x14ac:dyDescent="0.15">
      <c r="A648" s="16">
        <v>360646</v>
      </c>
      <c r="B648" s="16" t="s">
        <v>229</v>
      </c>
      <c r="C648" s="16">
        <v>1</v>
      </c>
      <c r="D648" s="16">
        <v>2</v>
      </c>
      <c r="E648" s="20">
        <v>216</v>
      </c>
      <c r="F648" s="19" t="s">
        <v>3967</v>
      </c>
      <c r="G648">
        <f t="shared" si="28"/>
        <v>2591648</v>
      </c>
      <c r="H648">
        <f t="shared" si="27"/>
        <v>0.64000000000000012</v>
      </c>
      <c r="I648">
        <v>13096544</v>
      </c>
      <c r="J648" t="s">
        <v>3968</v>
      </c>
      <c r="K648">
        <v>47623797</v>
      </c>
      <c r="L648" t="s">
        <v>3969</v>
      </c>
      <c r="M648">
        <v>500000</v>
      </c>
      <c r="N648" t="s">
        <v>3970</v>
      </c>
      <c r="O648">
        <v>108</v>
      </c>
      <c r="P648" t="s">
        <v>3971</v>
      </c>
      <c r="Q648">
        <v>0</v>
      </c>
      <c r="R648" t="s">
        <v>3972</v>
      </c>
      <c r="S648">
        <v>-3500</v>
      </c>
      <c r="T648" s="7" t="str">
        <f t="shared" si="29"/>
        <v>hp_13096544;atk_30479230;hit_500000;miss_108;cirt_0;cirtSub_-3500</v>
      </c>
    </row>
    <row r="649" spans="1:20" x14ac:dyDescent="0.15">
      <c r="A649" s="16">
        <v>360647</v>
      </c>
      <c r="B649" s="16" t="s">
        <v>229</v>
      </c>
      <c r="C649" s="16">
        <v>1</v>
      </c>
      <c r="D649" s="16">
        <v>2</v>
      </c>
      <c r="E649" s="20">
        <v>216</v>
      </c>
      <c r="F649" s="19" t="s">
        <v>3967</v>
      </c>
      <c r="G649">
        <f t="shared" si="28"/>
        <v>2591648</v>
      </c>
      <c r="H649">
        <f t="shared" si="27"/>
        <v>0.64000000000000012</v>
      </c>
      <c r="I649">
        <v>13096544</v>
      </c>
      <c r="J649" t="s">
        <v>3968</v>
      </c>
      <c r="K649">
        <v>47623797</v>
      </c>
      <c r="L649" t="s">
        <v>3969</v>
      </c>
      <c r="M649">
        <v>500000</v>
      </c>
      <c r="N649" t="s">
        <v>3970</v>
      </c>
      <c r="O649">
        <v>108</v>
      </c>
      <c r="P649" t="s">
        <v>3971</v>
      </c>
      <c r="Q649">
        <v>0</v>
      </c>
      <c r="R649" t="s">
        <v>3972</v>
      </c>
      <c r="S649">
        <v>-3500</v>
      </c>
      <c r="T649" s="7" t="str">
        <f t="shared" si="29"/>
        <v>hp_13096544;atk_30479230;hit_500000;miss_108;cirt_0;cirtSub_-3500</v>
      </c>
    </row>
    <row r="650" spans="1:20" x14ac:dyDescent="0.15">
      <c r="A650" s="16">
        <v>360648</v>
      </c>
      <c r="B650" s="16" t="s">
        <v>229</v>
      </c>
      <c r="C650" s="16">
        <v>1</v>
      </c>
      <c r="D650" s="16">
        <v>2</v>
      </c>
      <c r="E650" s="20">
        <v>217</v>
      </c>
      <c r="F650" s="19" t="s">
        <v>3967</v>
      </c>
      <c r="G650" t="e">
        <f t="shared" si="28"/>
        <v>#N/A</v>
      </c>
      <c r="H650">
        <f t="shared" si="27"/>
        <v>0.64000000000000012</v>
      </c>
      <c r="I650">
        <v>13431445</v>
      </c>
      <c r="J650" t="s">
        <v>3968</v>
      </c>
      <c r="K650">
        <v>48841617</v>
      </c>
      <c r="L650" t="s">
        <v>3969</v>
      </c>
      <c r="M650">
        <v>500000</v>
      </c>
      <c r="N650" t="s">
        <v>3970</v>
      </c>
      <c r="O650">
        <v>108</v>
      </c>
      <c r="P650" t="s">
        <v>3971</v>
      </c>
      <c r="Q650">
        <v>0</v>
      </c>
      <c r="R650" t="s">
        <v>3972</v>
      </c>
      <c r="S650">
        <v>-3500</v>
      </c>
      <c r="T650" s="7" t="str">
        <f t="shared" si="29"/>
        <v>hp_13431445;atk_31258634;hit_500000;miss_108;cirt_0;cirtSub_-3500</v>
      </c>
    </row>
    <row r="651" spans="1:20" x14ac:dyDescent="0.15">
      <c r="A651" s="16">
        <v>360649</v>
      </c>
      <c r="B651" s="16" t="s">
        <v>229</v>
      </c>
      <c r="C651" s="16">
        <v>1</v>
      </c>
      <c r="D651" s="16">
        <v>2</v>
      </c>
      <c r="E651" s="20">
        <v>217</v>
      </c>
      <c r="F651" s="19" t="s">
        <v>3967</v>
      </c>
      <c r="G651" t="e">
        <f t="shared" si="28"/>
        <v>#N/A</v>
      </c>
      <c r="H651">
        <f t="shared" si="27"/>
        <v>0.64000000000000012</v>
      </c>
      <c r="I651">
        <v>13431445</v>
      </c>
      <c r="J651" t="s">
        <v>3968</v>
      </c>
      <c r="K651">
        <v>48841617</v>
      </c>
      <c r="L651" t="s">
        <v>3969</v>
      </c>
      <c r="M651">
        <v>500000</v>
      </c>
      <c r="N651" t="s">
        <v>3970</v>
      </c>
      <c r="O651">
        <v>108</v>
      </c>
      <c r="P651" t="s">
        <v>3971</v>
      </c>
      <c r="Q651">
        <v>0</v>
      </c>
      <c r="R651" t="s">
        <v>3972</v>
      </c>
      <c r="S651">
        <v>-3500</v>
      </c>
      <c r="T651" s="7" t="str">
        <f t="shared" si="29"/>
        <v>hp_13431445;atk_31258634;hit_500000;miss_108;cirt_0;cirtSub_-3500</v>
      </c>
    </row>
    <row r="652" spans="1:20" x14ac:dyDescent="0.15">
      <c r="A652" s="16">
        <v>360650</v>
      </c>
      <c r="B652" s="16" t="s">
        <v>229</v>
      </c>
      <c r="C652" s="16">
        <v>1</v>
      </c>
      <c r="D652" s="16">
        <v>2</v>
      </c>
      <c r="E652" s="20">
        <v>217</v>
      </c>
      <c r="F652" s="19" t="s">
        <v>3967</v>
      </c>
      <c r="G652" t="e">
        <f t="shared" si="28"/>
        <v>#N/A</v>
      </c>
      <c r="H652">
        <f t="shared" si="27"/>
        <v>0.64000000000000012</v>
      </c>
      <c r="I652">
        <v>13431445</v>
      </c>
      <c r="J652" t="s">
        <v>3968</v>
      </c>
      <c r="K652">
        <v>48841617</v>
      </c>
      <c r="L652" t="s">
        <v>3969</v>
      </c>
      <c r="M652">
        <v>500000</v>
      </c>
      <c r="N652" t="s">
        <v>3970</v>
      </c>
      <c r="O652">
        <v>108</v>
      </c>
      <c r="P652" t="s">
        <v>3971</v>
      </c>
      <c r="Q652">
        <v>0</v>
      </c>
      <c r="R652" t="s">
        <v>3972</v>
      </c>
      <c r="S652">
        <v>-3500</v>
      </c>
      <c r="T652" s="7" t="str">
        <f t="shared" si="29"/>
        <v>hp_13431445;atk_31258634;hit_500000;miss_108;cirt_0;cirtSub_-3500</v>
      </c>
    </row>
    <row r="653" spans="1:20" x14ac:dyDescent="0.15">
      <c r="A653" s="16">
        <v>360651</v>
      </c>
      <c r="B653" s="16" t="s">
        <v>229</v>
      </c>
      <c r="C653" s="16">
        <v>1</v>
      </c>
      <c r="D653" s="16">
        <v>2</v>
      </c>
      <c r="E653" s="20">
        <v>218</v>
      </c>
      <c r="F653" s="19" t="s">
        <v>3967</v>
      </c>
      <c r="G653" t="e">
        <f t="shared" si="28"/>
        <v>#N/A</v>
      </c>
      <c r="H653">
        <f t="shared" si="27"/>
        <v>0.64000000000000012</v>
      </c>
      <c r="I653">
        <v>13766345</v>
      </c>
      <c r="J653" t="s">
        <v>3968</v>
      </c>
      <c r="K653">
        <v>50059436</v>
      </c>
      <c r="L653" t="s">
        <v>3969</v>
      </c>
      <c r="M653">
        <v>500000</v>
      </c>
      <c r="N653" t="s">
        <v>3970</v>
      </c>
      <c r="O653">
        <v>109</v>
      </c>
      <c r="P653" t="s">
        <v>3971</v>
      </c>
      <c r="Q653">
        <v>0</v>
      </c>
      <c r="R653" t="s">
        <v>3972</v>
      </c>
      <c r="S653">
        <v>-3500</v>
      </c>
      <c r="T653" s="7" t="str">
        <f t="shared" si="29"/>
        <v>hp_13766345;atk_32038039;hit_500000;miss_109;cirt_0;cirtSub_-3500</v>
      </c>
    </row>
    <row r="654" spans="1:20" x14ac:dyDescent="0.15">
      <c r="A654" s="16">
        <v>360652</v>
      </c>
      <c r="B654" s="16" t="s">
        <v>229</v>
      </c>
      <c r="C654" s="16">
        <v>1</v>
      </c>
      <c r="D654" s="16">
        <v>2</v>
      </c>
      <c r="E654" s="20">
        <v>218</v>
      </c>
      <c r="F654" s="19" t="s">
        <v>3967</v>
      </c>
      <c r="G654" t="e">
        <f t="shared" si="28"/>
        <v>#N/A</v>
      </c>
      <c r="H654">
        <f t="shared" si="27"/>
        <v>0.64000000000000012</v>
      </c>
      <c r="I654">
        <v>13766345</v>
      </c>
      <c r="J654" t="s">
        <v>3968</v>
      </c>
      <c r="K654">
        <v>50059436</v>
      </c>
      <c r="L654" t="s">
        <v>3969</v>
      </c>
      <c r="M654">
        <v>500000</v>
      </c>
      <c r="N654" t="s">
        <v>3970</v>
      </c>
      <c r="O654">
        <v>109</v>
      </c>
      <c r="P654" t="s">
        <v>3971</v>
      </c>
      <c r="Q654">
        <v>0</v>
      </c>
      <c r="R654" t="s">
        <v>3972</v>
      </c>
      <c r="S654">
        <v>-3500</v>
      </c>
      <c r="T654" s="7" t="str">
        <f t="shared" si="29"/>
        <v>hp_13766345;atk_32038039;hit_500000;miss_109;cirt_0;cirtSub_-3500</v>
      </c>
    </row>
    <row r="655" spans="1:20" x14ac:dyDescent="0.15">
      <c r="A655" s="16">
        <v>360653</v>
      </c>
      <c r="B655" s="16" t="s">
        <v>229</v>
      </c>
      <c r="C655" s="16">
        <v>1</v>
      </c>
      <c r="D655" s="16">
        <v>2</v>
      </c>
      <c r="E655" s="20">
        <v>218</v>
      </c>
      <c r="F655" s="19" t="s">
        <v>3967</v>
      </c>
      <c r="G655" t="e">
        <f t="shared" si="28"/>
        <v>#N/A</v>
      </c>
      <c r="H655">
        <f t="shared" si="27"/>
        <v>0.64000000000000012</v>
      </c>
      <c r="I655">
        <v>13766345</v>
      </c>
      <c r="J655" t="s">
        <v>3968</v>
      </c>
      <c r="K655">
        <v>50059436</v>
      </c>
      <c r="L655" t="s">
        <v>3969</v>
      </c>
      <c r="M655">
        <v>500000</v>
      </c>
      <c r="N655" t="s">
        <v>3970</v>
      </c>
      <c r="O655">
        <v>109</v>
      </c>
      <c r="P655" t="s">
        <v>3971</v>
      </c>
      <c r="Q655">
        <v>0</v>
      </c>
      <c r="R655" t="s">
        <v>3972</v>
      </c>
      <c r="S655">
        <v>-3500</v>
      </c>
      <c r="T655" s="7" t="str">
        <f t="shared" si="29"/>
        <v>hp_13766345;atk_32038039;hit_500000;miss_109;cirt_0;cirtSub_-3500</v>
      </c>
    </row>
    <row r="656" spans="1:20" x14ac:dyDescent="0.15">
      <c r="A656" s="16">
        <v>360654</v>
      </c>
      <c r="B656" s="16" t="s">
        <v>229</v>
      </c>
      <c r="C656" s="16">
        <v>1</v>
      </c>
      <c r="D656" s="16">
        <v>2</v>
      </c>
      <c r="E656" s="20">
        <v>219</v>
      </c>
      <c r="F656" s="19" t="s">
        <v>3967</v>
      </c>
      <c r="G656">
        <f t="shared" si="28"/>
        <v>2658171</v>
      </c>
      <c r="H656">
        <f t="shared" si="27"/>
        <v>0.64000000000000012</v>
      </c>
      <c r="I656">
        <v>14101245</v>
      </c>
      <c r="J656" t="s">
        <v>3968</v>
      </c>
      <c r="K656">
        <v>51277255</v>
      </c>
      <c r="L656" t="s">
        <v>3969</v>
      </c>
      <c r="M656">
        <v>500000</v>
      </c>
      <c r="N656" t="s">
        <v>3970</v>
      </c>
      <c r="O656">
        <v>109</v>
      </c>
      <c r="P656" t="s">
        <v>3971</v>
      </c>
      <c r="Q656">
        <v>0</v>
      </c>
      <c r="R656" t="s">
        <v>3972</v>
      </c>
      <c r="S656">
        <v>-3500</v>
      </c>
      <c r="T656" s="7" t="str">
        <f t="shared" si="29"/>
        <v>hp_14101245;atk_32817443;hit_500000;miss_109;cirt_0;cirtSub_-3500</v>
      </c>
    </row>
    <row r="657" spans="1:20" x14ac:dyDescent="0.15">
      <c r="A657" s="16">
        <v>360655</v>
      </c>
      <c r="B657" s="16" t="s">
        <v>229</v>
      </c>
      <c r="C657" s="16">
        <v>1</v>
      </c>
      <c r="D657" s="16">
        <v>2</v>
      </c>
      <c r="E657" s="20">
        <v>219</v>
      </c>
      <c r="F657" s="19" t="s">
        <v>3967</v>
      </c>
      <c r="G657">
        <f t="shared" si="28"/>
        <v>2658171</v>
      </c>
      <c r="H657">
        <f t="shared" si="27"/>
        <v>0.64000000000000012</v>
      </c>
      <c r="I657">
        <v>14101245</v>
      </c>
      <c r="J657" t="s">
        <v>3968</v>
      </c>
      <c r="K657">
        <v>51277255</v>
      </c>
      <c r="L657" t="s">
        <v>3969</v>
      </c>
      <c r="M657">
        <v>500000</v>
      </c>
      <c r="N657" t="s">
        <v>3970</v>
      </c>
      <c r="O657">
        <v>109</v>
      </c>
      <c r="P657" t="s">
        <v>3971</v>
      </c>
      <c r="Q657">
        <v>0</v>
      </c>
      <c r="R657" t="s">
        <v>3972</v>
      </c>
      <c r="S657">
        <v>-3500</v>
      </c>
      <c r="T657" s="7" t="str">
        <f t="shared" si="29"/>
        <v>hp_14101245;atk_32817443;hit_500000;miss_109;cirt_0;cirtSub_-3500</v>
      </c>
    </row>
    <row r="658" spans="1:20" x14ac:dyDescent="0.15">
      <c r="A658" s="16">
        <v>360656</v>
      </c>
      <c r="B658" s="16" t="s">
        <v>229</v>
      </c>
      <c r="C658" s="16">
        <v>1</v>
      </c>
      <c r="D658" s="16">
        <v>2</v>
      </c>
      <c r="E658" s="20">
        <v>219</v>
      </c>
      <c r="F658" s="19" t="s">
        <v>3967</v>
      </c>
      <c r="G658">
        <f t="shared" si="28"/>
        <v>2658171</v>
      </c>
      <c r="H658">
        <f t="shared" si="27"/>
        <v>0.64000000000000012</v>
      </c>
      <c r="I658">
        <v>14101245</v>
      </c>
      <c r="J658" t="s">
        <v>3968</v>
      </c>
      <c r="K658">
        <v>51277255</v>
      </c>
      <c r="L658" t="s">
        <v>3969</v>
      </c>
      <c r="M658">
        <v>500000</v>
      </c>
      <c r="N658" t="s">
        <v>3970</v>
      </c>
      <c r="O658">
        <v>109</v>
      </c>
      <c r="P658" t="s">
        <v>3971</v>
      </c>
      <c r="Q658">
        <v>0</v>
      </c>
      <c r="R658" t="s">
        <v>3972</v>
      </c>
      <c r="S658">
        <v>-3500</v>
      </c>
      <c r="T658" s="7" t="str">
        <f t="shared" si="29"/>
        <v>hp_14101245;atk_32817443;hit_500000;miss_109;cirt_0;cirtSub_-3500</v>
      </c>
    </row>
    <row r="659" spans="1:20" x14ac:dyDescent="0.15">
      <c r="A659" s="16">
        <v>360657</v>
      </c>
      <c r="B659" s="16" t="s">
        <v>229</v>
      </c>
      <c r="C659" s="16">
        <v>1</v>
      </c>
      <c r="D659" s="16">
        <v>2</v>
      </c>
      <c r="E659" s="20">
        <v>220</v>
      </c>
      <c r="F659" s="19" t="s">
        <v>3967</v>
      </c>
      <c r="G659" t="e">
        <f t="shared" si="28"/>
        <v>#N/A</v>
      </c>
      <c r="H659">
        <f t="shared" si="27"/>
        <v>0.64000000000000012</v>
      </c>
      <c r="I659">
        <v>14436145</v>
      </c>
      <c r="J659" t="s">
        <v>3968</v>
      </c>
      <c r="K659">
        <v>52495074</v>
      </c>
      <c r="L659" t="s">
        <v>3969</v>
      </c>
      <c r="M659">
        <v>500000</v>
      </c>
      <c r="N659" t="s">
        <v>3970</v>
      </c>
      <c r="O659">
        <v>110</v>
      </c>
      <c r="P659" t="s">
        <v>3971</v>
      </c>
      <c r="Q659">
        <v>0</v>
      </c>
      <c r="R659" t="s">
        <v>3972</v>
      </c>
      <c r="S659">
        <v>-3500</v>
      </c>
      <c r="T659" s="7" t="str">
        <f t="shared" si="29"/>
        <v>hp_14436145;atk_33596847;hit_500000;miss_110;cirt_0;cirtSub_-3500</v>
      </c>
    </row>
    <row r="660" spans="1:20" x14ac:dyDescent="0.15">
      <c r="A660" s="16">
        <v>360658</v>
      </c>
      <c r="B660" s="16" t="s">
        <v>229</v>
      </c>
      <c r="C660" s="16">
        <v>1</v>
      </c>
      <c r="D660" s="16">
        <v>2</v>
      </c>
      <c r="E660" s="20">
        <v>220</v>
      </c>
      <c r="F660" s="19" t="s">
        <v>3967</v>
      </c>
      <c r="G660" t="e">
        <f t="shared" si="28"/>
        <v>#N/A</v>
      </c>
      <c r="H660">
        <f t="shared" si="27"/>
        <v>0.64000000000000012</v>
      </c>
      <c r="I660">
        <v>14436145</v>
      </c>
      <c r="J660" t="s">
        <v>3968</v>
      </c>
      <c r="K660">
        <v>52495074</v>
      </c>
      <c r="L660" t="s">
        <v>3969</v>
      </c>
      <c r="M660">
        <v>500000</v>
      </c>
      <c r="N660" t="s">
        <v>3970</v>
      </c>
      <c r="O660">
        <v>110</v>
      </c>
      <c r="P660" t="s">
        <v>3971</v>
      </c>
      <c r="Q660">
        <v>0</v>
      </c>
      <c r="R660" t="s">
        <v>3972</v>
      </c>
      <c r="S660">
        <v>-3500</v>
      </c>
      <c r="T660" s="7" t="str">
        <f t="shared" si="29"/>
        <v>hp_14436145;atk_33596847;hit_500000;miss_110;cirt_0;cirtSub_-3500</v>
      </c>
    </row>
    <row r="661" spans="1:20" x14ac:dyDescent="0.15">
      <c r="A661" s="16">
        <v>360659</v>
      </c>
      <c r="B661" s="16" t="s">
        <v>229</v>
      </c>
      <c r="C661" s="16">
        <v>1</v>
      </c>
      <c r="D661" s="16">
        <v>2</v>
      </c>
      <c r="E661" s="20">
        <v>220</v>
      </c>
      <c r="F661" s="19" t="s">
        <v>3967</v>
      </c>
      <c r="G661" t="e">
        <f t="shared" si="28"/>
        <v>#N/A</v>
      </c>
      <c r="H661">
        <f t="shared" si="27"/>
        <v>0.64000000000000012</v>
      </c>
      <c r="I661">
        <v>14436145</v>
      </c>
      <c r="J661" t="s">
        <v>3968</v>
      </c>
      <c r="K661">
        <v>52495074</v>
      </c>
      <c r="L661" t="s">
        <v>3969</v>
      </c>
      <c r="M661">
        <v>500000</v>
      </c>
      <c r="N661" t="s">
        <v>3970</v>
      </c>
      <c r="O661">
        <v>110</v>
      </c>
      <c r="P661" t="s">
        <v>3971</v>
      </c>
      <c r="Q661">
        <v>0</v>
      </c>
      <c r="R661" t="s">
        <v>3972</v>
      </c>
      <c r="S661">
        <v>-3500</v>
      </c>
      <c r="T661" s="7" t="str">
        <f t="shared" si="29"/>
        <v>hp_14436145;atk_33596847;hit_500000;miss_110;cirt_0;cirtSub_-3500</v>
      </c>
    </row>
    <row r="662" spans="1:20" x14ac:dyDescent="0.15">
      <c r="A662" s="16">
        <v>360660</v>
      </c>
      <c r="B662" s="16" t="s">
        <v>229</v>
      </c>
      <c r="C662" s="16">
        <v>1</v>
      </c>
      <c r="D662" s="16">
        <v>2</v>
      </c>
      <c r="E662" s="20">
        <v>221</v>
      </c>
      <c r="F662" s="19" t="s">
        <v>3967</v>
      </c>
      <c r="G662" t="e">
        <f t="shared" si="28"/>
        <v>#N/A</v>
      </c>
      <c r="H662">
        <f t="shared" si="27"/>
        <v>0.64000000000000012</v>
      </c>
      <c r="I662">
        <v>14771046</v>
      </c>
      <c r="J662" t="s">
        <v>3968</v>
      </c>
      <c r="K662">
        <v>53712894</v>
      </c>
      <c r="L662" t="s">
        <v>3969</v>
      </c>
      <c r="M662">
        <v>500000</v>
      </c>
      <c r="N662" t="s">
        <v>3970</v>
      </c>
      <c r="O662">
        <v>110</v>
      </c>
      <c r="P662" t="s">
        <v>3971</v>
      </c>
      <c r="Q662">
        <v>0</v>
      </c>
      <c r="R662" t="s">
        <v>3972</v>
      </c>
      <c r="S662">
        <v>-3500</v>
      </c>
      <c r="T662" s="7" t="str">
        <f t="shared" si="29"/>
        <v>hp_14771046;atk_34376252;hit_500000;miss_110;cirt_0;cirtSub_-3500</v>
      </c>
    </row>
    <row r="663" spans="1:20" x14ac:dyDescent="0.15">
      <c r="A663" s="16">
        <v>360661</v>
      </c>
      <c r="B663" s="16" t="s">
        <v>229</v>
      </c>
      <c r="C663" s="16">
        <v>1</v>
      </c>
      <c r="D663" s="16">
        <v>2</v>
      </c>
      <c r="E663" s="20">
        <v>221</v>
      </c>
      <c r="F663" s="19" t="s">
        <v>3967</v>
      </c>
      <c r="G663" t="e">
        <f t="shared" si="28"/>
        <v>#N/A</v>
      </c>
      <c r="H663">
        <f t="shared" si="27"/>
        <v>0.64000000000000012</v>
      </c>
      <c r="I663">
        <v>14771046</v>
      </c>
      <c r="J663" t="s">
        <v>3968</v>
      </c>
      <c r="K663">
        <v>53712894</v>
      </c>
      <c r="L663" t="s">
        <v>3969</v>
      </c>
      <c r="M663">
        <v>500000</v>
      </c>
      <c r="N663" t="s">
        <v>3970</v>
      </c>
      <c r="O663">
        <v>110</v>
      </c>
      <c r="P663" t="s">
        <v>3971</v>
      </c>
      <c r="Q663">
        <v>0</v>
      </c>
      <c r="R663" t="s">
        <v>3972</v>
      </c>
      <c r="S663">
        <v>-3500</v>
      </c>
      <c r="T663" s="7" t="str">
        <f t="shared" si="29"/>
        <v>hp_14771046;atk_34376252;hit_500000;miss_110;cirt_0;cirtSub_-3500</v>
      </c>
    </row>
    <row r="664" spans="1:20" x14ac:dyDescent="0.15">
      <c r="A664" s="16">
        <v>360662</v>
      </c>
      <c r="B664" s="16" t="s">
        <v>229</v>
      </c>
      <c r="C664" s="16">
        <v>1</v>
      </c>
      <c r="D664" s="16">
        <v>2</v>
      </c>
      <c r="E664" s="20">
        <v>221</v>
      </c>
      <c r="F664" s="19" t="s">
        <v>3967</v>
      </c>
      <c r="G664" t="e">
        <f t="shared" si="28"/>
        <v>#N/A</v>
      </c>
      <c r="H664">
        <f t="shared" si="27"/>
        <v>0.64000000000000012</v>
      </c>
      <c r="I664">
        <v>14771046</v>
      </c>
      <c r="J664" t="s">
        <v>3968</v>
      </c>
      <c r="K664">
        <v>53712894</v>
      </c>
      <c r="L664" t="s">
        <v>3969</v>
      </c>
      <c r="M664">
        <v>500000</v>
      </c>
      <c r="N664" t="s">
        <v>3970</v>
      </c>
      <c r="O664">
        <v>110</v>
      </c>
      <c r="P664" t="s">
        <v>3971</v>
      </c>
      <c r="Q664">
        <v>0</v>
      </c>
      <c r="R664" t="s">
        <v>3972</v>
      </c>
      <c r="S664">
        <v>-3500</v>
      </c>
      <c r="T664" s="7" t="str">
        <f t="shared" si="29"/>
        <v>hp_14771046;atk_34376252;hit_500000;miss_110;cirt_0;cirtSub_-3500</v>
      </c>
    </row>
    <row r="665" spans="1:20" x14ac:dyDescent="0.15">
      <c r="A665" s="16">
        <v>360663</v>
      </c>
      <c r="B665" s="16" t="s">
        <v>229</v>
      </c>
      <c r="C665" s="16">
        <v>1</v>
      </c>
      <c r="D665" s="16">
        <v>2</v>
      </c>
      <c r="E665" s="20">
        <v>222</v>
      </c>
      <c r="F665" s="19" t="s">
        <v>3967</v>
      </c>
      <c r="G665">
        <f t="shared" si="28"/>
        <v>2724695</v>
      </c>
      <c r="H665">
        <f t="shared" si="27"/>
        <v>0.64000000000000012</v>
      </c>
      <c r="I665">
        <v>15105946</v>
      </c>
      <c r="J665" t="s">
        <v>3968</v>
      </c>
      <c r="K665">
        <v>54930713</v>
      </c>
      <c r="L665" t="s">
        <v>3969</v>
      </c>
      <c r="M665">
        <v>500000</v>
      </c>
      <c r="N665" t="s">
        <v>3970</v>
      </c>
      <c r="O665">
        <v>111</v>
      </c>
      <c r="P665" t="s">
        <v>3971</v>
      </c>
      <c r="Q665">
        <v>0</v>
      </c>
      <c r="R665" t="s">
        <v>3972</v>
      </c>
      <c r="S665">
        <v>-3500</v>
      </c>
      <c r="T665" s="7" t="str">
        <f t="shared" si="29"/>
        <v>hp_15105946;atk_35155656;hit_500000;miss_111;cirt_0;cirtSub_-3500</v>
      </c>
    </row>
    <row r="666" spans="1:20" x14ac:dyDescent="0.15">
      <c r="A666" s="16">
        <v>360664</v>
      </c>
      <c r="B666" s="16" t="s">
        <v>229</v>
      </c>
      <c r="C666" s="16">
        <v>1</v>
      </c>
      <c r="D666" s="16">
        <v>2</v>
      </c>
      <c r="E666" s="20">
        <v>222</v>
      </c>
      <c r="F666" s="19" t="s">
        <v>3967</v>
      </c>
      <c r="G666">
        <f t="shared" si="28"/>
        <v>2724695</v>
      </c>
      <c r="H666">
        <f t="shared" si="27"/>
        <v>0.64000000000000012</v>
      </c>
      <c r="I666">
        <v>15105946</v>
      </c>
      <c r="J666" t="s">
        <v>3968</v>
      </c>
      <c r="K666">
        <v>54930713</v>
      </c>
      <c r="L666" t="s">
        <v>3969</v>
      </c>
      <c r="M666">
        <v>500000</v>
      </c>
      <c r="N666" t="s">
        <v>3970</v>
      </c>
      <c r="O666">
        <v>111</v>
      </c>
      <c r="P666" t="s">
        <v>3971</v>
      </c>
      <c r="Q666">
        <v>0</v>
      </c>
      <c r="R666" t="s">
        <v>3972</v>
      </c>
      <c r="S666">
        <v>-3500</v>
      </c>
      <c r="T666" s="7" t="str">
        <f t="shared" si="29"/>
        <v>hp_15105946;atk_35155656;hit_500000;miss_111;cirt_0;cirtSub_-3500</v>
      </c>
    </row>
    <row r="667" spans="1:20" x14ac:dyDescent="0.15">
      <c r="A667" s="16">
        <v>360665</v>
      </c>
      <c r="B667" s="16" t="s">
        <v>229</v>
      </c>
      <c r="C667" s="16">
        <v>1</v>
      </c>
      <c r="D667" s="16">
        <v>2</v>
      </c>
      <c r="E667" s="20">
        <v>222</v>
      </c>
      <c r="F667" s="19" t="s">
        <v>3967</v>
      </c>
      <c r="G667">
        <f t="shared" si="28"/>
        <v>2724695</v>
      </c>
      <c r="H667">
        <f t="shared" si="27"/>
        <v>0.64000000000000012</v>
      </c>
      <c r="I667">
        <v>15105946</v>
      </c>
      <c r="J667" t="s">
        <v>3968</v>
      </c>
      <c r="K667">
        <v>54930713</v>
      </c>
      <c r="L667" t="s">
        <v>3969</v>
      </c>
      <c r="M667">
        <v>500000</v>
      </c>
      <c r="N667" t="s">
        <v>3970</v>
      </c>
      <c r="O667">
        <v>111</v>
      </c>
      <c r="P667" t="s">
        <v>3971</v>
      </c>
      <c r="Q667">
        <v>0</v>
      </c>
      <c r="R667" t="s">
        <v>3972</v>
      </c>
      <c r="S667">
        <v>-3500</v>
      </c>
      <c r="T667" s="7" t="str">
        <f t="shared" si="29"/>
        <v>hp_15105946;atk_35155656;hit_500000;miss_111;cirt_0;cirtSub_-3500</v>
      </c>
    </row>
    <row r="668" spans="1:20" x14ac:dyDescent="0.15">
      <c r="A668" s="16">
        <v>360666</v>
      </c>
      <c r="B668" s="16" t="s">
        <v>229</v>
      </c>
      <c r="C668" s="16">
        <v>1</v>
      </c>
      <c r="D668" s="16">
        <v>2</v>
      </c>
      <c r="E668" s="20">
        <v>223</v>
      </c>
      <c r="F668" s="19" t="s">
        <v>3967</v>
      </c>
      <c r="G668" t="e">
        <f t="shared" si="28"/>
        <v>#N/A</v>
      </c>
      <c r="H668">
        <f t="shared" si="27"/>
        <v>0.64000000000000012</v>
      </c>
      <c r="I668">
        <v>15440846</v>
      </c>
      <c r="J668" t="s">
        <v>3968</v>
      </c>
      <c r="K668">
        <v>56148532</v>
      </c>
      <c r="L668" t="s">
        <v>3969</v>
      </c>
      <c r="M668">
        <v>500000</v>
      </c>
      <c r="N668" t="s">
        <v>3970</v>
      </c>
      <c r="O668">
        <v>111</v>
      </c>
      <c r="P668" t="s">
        <v>3971</v>
      </c>
      <c r="Q668">
        <v>0</v>
      </c>
      <c r="R668" t="s">
        <v>3972</v>
      </c>
      <c r="S668">
        <v>-3500</v>
      </c>
      <c r="T668" s="7" t="str">
        <f t="shared" si="29"/>
        <v>hp_15440846;atk_35935060;hit_500000;miss_111;cirt_0;cirtSub_-3500</v>
      </c>
    </row>
    <row r="669" spans="1:20" x14ac:dyDescent="0.15">
      <c r="A669" s="16">
        <v>360667</v>
      </c>
      <c r="B669" s="16" t="s">
        <v>229</v>
      </c>
      <c r="C669" s="16">
        <v>1</v>
      </c>
      <c r="D669" s="16">
        <v>2</v>
      </c>
      <c r="E669" s="20">
        <v>223</v>
      </c>
      <c r="F669" s="19" t="s">
        <v>3967</v>
      </c>
      <c r="G669" t="e">
        <f t="shared" si="28"/>
        <v>#N/A</v>
      </c>
      <c r="H669">
        <f t="shared" si="27"/>
        <v>0.64000000000000012</v>
      </c>
      <c r="I669">
        <v>15440846</v>
      </c>
      <c r="J669" t="s">
        <v>3968</v>
      </c>
      <c r="K669">
        <v>56148532</v>
      </c>
      <c r="L669" t="s">
        <v>3969</v>
      </c>
      <c r="M669">
        <v>500000</v>
      </c>
      <c r="N669" t="s">
        <v>3970</v>
      </c>
      <c r="O669">
        <v>111</v>
      </c>
      <c r="P669" t="s">
        <v>3971</v>
      </c>
      <c r="Q669">
        <v>0</v>
      </c>
      <c r="R669" t="s">
        <v>3972</v>
      </c>
      <c r="S669">
        <v>-3500</v>
      </c>
      <c r="T669" s="7" t="str">
        <f t="shared" si="29"/>
        <v>hp_15440846;atk_35935060;hit_500000;miss_111;cirt_0;cirtSub_-3500</v>
      </c>
    </row>
    <row r="670" spans="1:20" x14ac:dyDescent="0.15">
      <c r="A670" s="16">
        <v>360668</v>
      </c>
      <c r="B670" s="16" t="s">
        <v>229</v>
      </c>
      <c r="C670" s="16">
        <v>1</v>
      </c>
      <c r="D670" s="16">
        <v>2</v>
      </c>
      <c r="E670" s="20">
        <v>223</v>
      </c>
      <c r="F670" s="19" t="s">
        <v>3967</v>
      </c>
      <c r="G670" t="e">
        <f t="shared" si="28"/>
        <v>#N/A</v>
      </c>
      <c r="H670">
        <f t="shared" si="27"/>
        <v>0.64000000000000012</v>
      </c>
      <c r="I670">
        <v>15440846</v>
      </c>
      <c r="J670" t="s">
        <v>3968</v>
      </c>
      <c r="K670">
        <v>56148532</v>
      </c>
      <c r="L670" t="s">
        <v>3969</v>
      </c>
      <c r="M670">
        <v>500000</v>
      </c>
      <c r="N670" t="s">
        <v>3970</v>
      </c>
      <c r="O670">
        <v>111</v>
      </c>
      <c r="P670" t="s">
        <v>3971</v>
      </c>
      <c r="Q670">
        <v>0</v>
      </c>
      <c r="R670" t="s">
        <v>3972</v>
      </c>
      <c r="S670">
        <v>-3500</v>
      </c>
      <c r="T670" s="7" t="str">
        <f t="shared" si="29"/>
        <v>hp_15440846;atk_35935060;hit_500000;miss_111;cirt_0;cirtSub_-3500</v>
      </c>
    </row>
    <row r="671" spans="1:20" x14ac:dyDescent="0.15">
      <c r="A671" s="16">
        <v>360669</v>
      </c>
      <c r="B671" s="16" t="s">
        <v>229</v>
      </c>
      <c r="C671" s="16">
        <v>1</v>
      </c>
      <c r="D671" s="16">
        <v>2</v>
      </c>
      <c r="E671" s="20">
        <v>224</v>
      </c>
      <c r="F671" s="19" t="s">
        <v>3967</v>
      </c>
      <c r="G671" t="e">
        <f t="shared" si="28"/>
        <v>#N/A</v>
      </c>
      <c r="H671">
        <f t="shared" si="27"/>
        <v>0.64000000000000012</v>
      </c>
      <c r="I671">
        <v>15775747</v>
      </c>
      <c r="J671" t="s">
        <v>3968</v>
      </c>
      <c r="K671">
        <v>57366351</v>
      </c>
      <c r="L671" t="s">
        <v>3969</v>
      </c>
      <c r="M671">
        <v>500000</v>
      </c>
      <c r="N671" t="s">
        <v>3970</v>
      </c>
      <c r="O671">
        <v>112</v>
      </c>
      <c r="P671" t="s">
        <v>3971</v>
      </c>
      <c r="Q671">
        <v>0</v>
      </c>
      <c r="R671" t="s">
        <v>3972</v>
      </c>
      <c r="S671">
        <v>-3500</v>
      </c>
      <c r="T671" s="7" t="str">
        <f t="shared" si="29"/>
        <v>hp_15775747;atk_36714464;hit_500000;miss_112;cirt_0;cirtSub_-3500</v>
      </c>
    </row>
    <row r="672" spans="1:20" x14ac:dyDescent="0.15">
      <c r="A672" s="16">
        <v>360670</v>
      </c>
      <c r="B672" s="16" t="s">
        <v>229</v>
      </c>
      <c r="C672" s="16">
        <v>1</v>
      </c>
      <c r="D672" s="16">
        <v>2</v>
      </c>
      <c r="E672" s="20">
        <v>224</v>
      </c>
      <c r="F672" s="19" t="s">
        <v>3967</v>
      </c>
      <c r="G672" t="e">
        <f t="shared" si="28"/>
        <v>#N/A</v>
      </c>
      <c r="H672">
        <f t="shared" si="27"/>
        <v>0.64000000000000012</v>
      </c>
      <c r="I672">
        <v>15775747</v>
      </c>
      <c r="J672" t="s">
        <v>3968</v>
      </c>
      <c r="K672">
        <v>57366351</v>
      </c>
      <c r="L672" t="s">
        <v>3969</v>
      </c>
      <c r="M672">
        <v>500000</v>
      </c>
      <c r="N672" t="s">
        <v>3970</v>
      </c>
      <c r="O672">
        <v>112</v>
      </c>
      <c r="P672" t="s">
        <v>3971</v>
      </c>
      <c r="Q672">
        <v>0</v>
      </c>
      <c r="R672" t="s">
        <v>3972</v>
      </c>
      <c r="S672">
        <v>-3500</v>
      </c>
      <c r="T672" s="7" t="str">
        <f t="shared" si="29"/>
        <v>hp_15775747;atk_36714464;hit_500000;miss_112;cirt_0;cirtSub_-3500</v>
      </c>
    </row>
    <row r="673" spans="1:20" x14ac:dyDescent="0.15">
      <c r="A673" s="16">
        <v>360671</v>
      </c>
      <c r="B673" s="16" t="s">
        <v>229</v>
      </c>
      <c r="C673" s="16">
        <v>1</v>
      </c>
      <c r="D673" s="16">
        <v>2</v>
      </c>
      <c r="E673" s="20">
        <v>224</v>
      </c>
      <c r="F673" s="19" t="s">
        <v>3967</v>
      </c>
      <c r="G673" t="e">
        <f t="shared" si="28"/>
        <v>#N/A</v>
      </c>
      <c r="H673">
        <f t="shared" si="27"/>
        <v>0.64000000000000012</v>
      </c>
      <c r="I673">
        <v>15775747</v>
      </c>
      <c r="J673" t="s">
        <v>3968</v>
      </c>
      <c r="K673">
        <v>57366351</v>
      </c>
      <c r="L673" t="s">
        <v>3969</v>
      </c>
      <c r="M673">
        <v>500000</v>
      </c>
      <c r="N673" t="s">
        <v>3970</v>
      </c>
      <c r="O673">
        <v>112</v>
      </c>
      <c r="P673" t="s">
        <v>3971</v>
      </c>
      <c r="Q673">
        <v>0</v>
      </c>
      <c r="R673" t="s">
        <v>3972</v>
      </c>
      <c r="S673">
        <v>-3500</v>
      </c>
      <c r="T673" s="7" t="str">
        <f t="shared" si="29"/>
        <v>hp_15775747;atk_36714464;hit_500000;miss_112;cirt_0;cirtSub_-3500</v>
      </c>
    </row>
    <row r="674" spans="1:20" x14ac:dyDescent="0.15">
      <c r="A674" s="16">
        <v>360672</v>
      </c>
      <c r="B674" s="16" t="s">
        <v>229</v>
      </c>
      <c r="C674" s="16">
        <v>1</v>
      </c>
      <c r="D674" s="16">
        <v>2</v>
      </c>
      <c r="E674" s="20">
        <v>225</v>
      </c>
      <c r="F674" s="19" t="s">
        <v>3967</v>
      </c>
      <c r="G674">
        <f t="shared" si="28"/>
        <v>2791219</v>
      </c>
      <c r="H674">
        <f t="shared" si="27"/>
        <v>0.64000000000000012</v>
      </c>
      <c r="I674">
        <v>16110647</v>
      </c>
      <c r="J674" t="s">
        <v>3968</v>
      </c>
      <c r="K674">
        <v>58584171</v>
      </c>
      <c r="L674" t="s">
        <v>3969</v>
      </c>
      <c r="M674">
        <v>500000</v>
      </c>
      <c r="N674" t="s">
        <v>3970</v>
      </c>
      <c r="O674">
        <v>112</v>
      </c>
      <c r="P674" t="s">
        <v>3971</v>
      </c>
      <c r="Q674">
        <v>0</v>
      </c>
      <c r="R674" t="s">
        <v>3972</v>
      </c>
      <c r="S674">
        <v>-3500</v>
      </c>
      <c r="T674" s="7" t="str">
        <f t="shared" si="29"/>
        <v>hp_16110647;atk_37493869;hit_500000;miss_112;cirt_0;cirtSub_-3500</v>
      </c>
    </row>
    <row r="675" spans="1:20" x14ac:dyDescent="0.15">
      <c r="A675" s="16">
        <v>360673</v>
      </c>
      <c r="B675" s="16" t="s">
        <v>229</v>
      </c>
      <c r="C675" s="16">
        <v>1</v>
      </c>
      <c r="D675" s="16">
        <v>2</v>
      </c>
      <c r="E675" s="20">
        <v>225</v>
      </c>
      <c r="F675" s="19" t="s">
        <v>3967</v>
      </c>
      <c r="G675">
        <f t="shared" si="28"/>
        <v>2791219</v>
      </c>
      <c r="H675">
        <f t="shared" si="27"/>
        <v>0.64000000000000012</v>
      </c>
      <c r="I675">
        <v>16110647</v>
      </c>
      <c r="J675" t="s">
        <v>3968</v>
      </c>
      <c r="K675">
        <v>58584171</v>
      </c>
      <c r="L675" t="s">
        <v>3969</v>
      </c>
      <c r="M675">
        <v>500000</v>
      </c>
      <c r="N675" t="s">
        <v>3970</v>
      </c>
      <c r="O675">
        <v>112</v>
      </c>
      <c r="P675" t="s">
        <v>3971</v>
      </c>
      <c r="Q675">
        <v>0</v>
      </c>
      <c r="R675" t="s">
        <v>3972</v>
      </c>
      <c r="S675">
        <v>-3500</v>
      </c>
      <c r="T675" s="7" t="str">
        <f t="shared" si="29"/>
        <v>hp_16110647;atk_37493869;hit_500000;miss_112;cirt_0;cirtSub_-3500</v>
      </c>
    </row>
    <row r="676" spans="1:20" x14ac:dyDescent="0.15">
      <c r="A676" s="16">
        <v>360674</v>
      </c>
      <c r="B676" s="16" t="s">
        <v>229</v>
      </c>
      <c r="C676" s="16">
        <v>1</v>
      </c>
      <c r="D676" s="16">
        <v>2</v>
      </c>
      <c r="E676" s="20">
        <v>225</v>
      </c>
      <c r="F676" s="19" t="s">
        <v>3967</v>
      </c>
      <c r="G676">
        <f t="shared" si="28"/>
        <v>2791219</v>
      </c>
      <c r="H676">
        <f t="shared" si="27"/>
        <v>0.64000000000000012</v>
      </c>
      <c r="I676">
        <v>16110647</v>
      </c>
      <c r="J676" t="s">
        <v>3968</v>
      </c>
      <c r="K676">
        <v>58584171</v>
      </c>
      <c r="L676" t="s">
        <v>3969</v>
      </c>
      <c r="M676">
        <v>500000</v>
      </c>
      <c r="N676" t="s">
        <v>3970</v>
      </c>
      <c r="O676">
        <v>112</v>
      </c>
      <c r="P676" t="s">
        <v>3971</v>
      </c>
      <c r="Q676">
        <v>0</v>
      </c>
      <c r="R676" t="s">
        <v>3972</v>
      </c>
      <c r="S676">
        <v>-3500</v>
      </c>
      <c r="T676" s="7" t="str">
        <f t="shared" si="29"/>
        <v>hp_16110647;atk_37493869;hit_500000;miss_112;cirt_0;cirtSub_-3500</v>
      </c>
    </row>
    <row r="677" spans="1:20" x14ac:dyDescent="0.15">
      <c r="A677" s="16">
        <v>360675</v>
      </c>
      <c r="B677" s="16" t="s">
        <v>229</v>
      </c>
      <c r="C677" s="16">
        <v>1</v>
      </c>
      <c r="D677" s="16">
        <v>2</v>
      </c>
      <c r="E677" s="20">
        <v>226</v>
      </c>
      <c r="F677" s="19" t="s">
        <v>3967</v>
      </c>
      <c r="G677" t="e">
        <f t="shared" si="28"/>
        <v>#N/A</v>
      </c>
      <c r="H677">
        <f t="shared" si="27"/>
        <v>0.64000000000000012</v>
      </c>
      <c r="I677">
        <v>16445547</v>
      </c>
      <c r="J677" t="s">
        <v>3968</v>
      </c>
      <c r="K677">
        <v>59801990</v>
      </c>
      <c r="L677" t="s">
        <v>3969</v>
      </c>
      <c r="M677">
        <v>500000</v>
      </c>
      <c r="N677" t="s">
        <v>3970</v>
      </c>
      <c r="O677">
        <v>113</v>
      </c>
      <c r="P677" t="s">
        <v>3971</v>
      </c>
      <c r="Q677">
        <v>0</v>
      </c>
      <c r="R677" t="s">
        <v>3972</v>
      </c>
      <c r="S677">
        <v>-3500</v>
      </c>
      <c r="T677" s="7" t="str">
        <f t="shared" si="29"/>
        <v>hp_16445547;atk_38273273;hit_500000;miss_113;cirt_0;cirtSub_-3500</v>
      </c>
    </row>
    <row r="678" spans="1:20" x14ac:dyDescent="0.15">
      <c r="A678" s="16">
        <v>360676</v>
      </c>
      <c r="B678" s="16" t="s">
        <v>229</v>
      </c>
      <c r="C678" s="16">
        <v>1</v>
      </c>
      <c r="D678" s="16">
        <v>2</v>
      </c>
      <c r="E678" s="20">
        <v>226</v>
      </c>
      <c r="F678" s="19" t="s">
        <v>3967</v>
      </c>
      <c r="G678" t="e">
        <f t="shared" si="28"/>
        <v>#N/A</v>
      </c>
      <c r="H678">
        <f t="shared" si="27"/>
        <v>0.64000000000000012</v>
      </c>
      <c r="I678">
        <v>16445547</v>
      </c>
      <c r="J678" t="s">
        <v>3968</v>
      </c>
      <c r="K678">
        <v>59801990</v>
      </c>
      <c r="L678" t="s">
        <v>3969</v>
      </c>
      <c r="M678">
        <v>500000</v>
      </c>
      <c r="N678" t="s">
        <v>3970</v>
      </c>
      <c r="O678">
        <v>113</v>
      </c>
      <c r="P678" t="s">
        <v>3971</v>
      </c>
      <c r="Q678">
        <v>0</v>
      </c>
      <c r="R678" t="s">
        <v>3972</v>
      </c>
      <c r="S678">
        <v>-3500</v>
      </c>
      <c r="T678" s="7" t="str">
        <f t="shared" si="29"/>
        <v>hp_16445547;atk_38273273;hit_500000;miss_113;cirt_0;cirtSub_-3500</v>
      </c>
    </row>
    <row r="679" spans="1:20" x14ac:dyDescent="0.15">
      <c r="A679" s="16">
        <v>360677</v>
      </c>
      <c r="B679" s="16" t="s">
        <v>229</v>
      </c>
      <c r="C679" s="16">
        <v>1</v>
      </c>
      <c r="D679" s="16">
        <v>2</v>
      </c>
      <c r="E679" s="20">
        <v>226</v>
      </c>
      <c r="F679" s="19" t="s">
        <v>3967</v>
      </c>
      <c r="G679" t="e">
        <f t="shared" si="28"/>
        <v>#N/A</v>
      </c>
      <c r="H679">
        <f t="shared" si="27"/>
        <v>0.64000000000000012</v>
      </c>
      <c r="I679">
        <v>16445547</v>
      </c>
      <c r="J679" t="s">
        <v>3968</v>
      </c>
      <c r="K679">
        <v>59801990</v>
      </c>
      <c r="L679" t="s">
        <v>3969</v>
      </c>
      <c r="M679">
        <v>500000</v>
      </c>
      <c r="N679" t="s">
        <v>3970</v>
      </c>
      <c r="O679">
        <v>113</v>
      </c>
      <c r="P679" t="s">
        <v>3971</v>
      </c>
      <c r="Q679">
        <v>0</v>
      </c>
      <c r="R679" t="s">
        <v>3972</v>
      </c>
      <c r="S679">
        <v>-3500</v>
      </c>
      <c r="T679" s="7" t="str">
        <f t="shared" si="29"/>
        <v>hp_16445547;atk_38273273;hit_500000;miss_113;cirt_0;cirtSub_-3500</v>
      </c>
    </row>
    <row r="680" spans="1:20" x14ac:dyDescent="0.15">
      <c r="A680" s="16">
        <v>360678</v>
      </c>
      <c r="B680" s="16" t="s">
        <v>229</v>
      </c>
      <c r="C680" s="16">
        <v>1</v>
      </c>
      <c r="D680" s="16">
        <v>2</v>
      </c>
      <c r="E680" s="20">
        <v>227</v>
      </c>
      <c r="F680" s="19" t="s">
        <v>3967</v>
      </c>
      <c r="G680" t="e">
        <f t="shared" si="28"/>
        <v>#N/A</v>
      </c>
      <c r="H680">
        <f t="shared" si="27"/>
        <v>0.64000000000000012</v>
      </c>
      <c r="I680">
        <v>16780447</v>
      </c>
      <c r="J680" t="s">
        <v>3968</v>
      </c>
      <c r="K680">
        <v>61019809</v>
      </c>
      <c r="L680" t="s">
        <v>3969</v>
      </c>
      <c r="M680">
        <v>500000</v>
      </c>
      <c r="N680" t="s">
        <v>3970</v>
      </c>
      <c r="O680">
        <v>113</v>
      </c>
      <c r="P680" t="s">
        <v>3971</v>
      </c>
      <c r="Q680">
        <v>0</v>
      </c>
      <c r="R680" t="s">
        <v>3972</v>
      </c>
      <c r="S680">
        <v>-3500</v>
      </c>
      <c r="T680" s="7" t="str">
        <f t="shared" si="29"/>
        <v>hp_16780447;atk_39052677;hit_500000;miss_113;cirt_0;cirtSub_-3500</v>
      </c>
    </row>
    <row r="681" spans="1:20" x14ac:dyDescent="0.15">
      <c r="A681" s="16">
        <v>360679</v>
      </c>
      <c r="B681" s="16" t="s">
        <v>229</v>
      </c>
      <c r="C681" s="16">
        <v>1</v>
      </c>
      <c r="D681" s="16">
        <v>2</v>
      </c>
      <c r="E681" s="20">
        <v>227</v>
      </c>
      <c r="F681" s="19" t="s">
        <v>3967</v>
      </c>
      <c r="G681" t="e">
        <f t="shared" si="28"/>
        <v>#N/A</v>
      </c>
      <c r="H681">
        <f t="shared" si="27"/>
        <v>0.64000000000000012</v>
      </c>
      <c r="I681">
        <v>16780447</v>
      </c>
      <c r="J681" t="s">
        <v>3968</v>
      </c>
      <c r="K681">
        <v>61019809</v>
      </c>
      <c r="L681" t="s">
        <v>3969</v>
      </c>
      <c r="M681">
        <v>500000</v>
      </c>
      <c r="N681" t="s">
        <v>3970</v>
      </c>
      <c r="O681">
        <v>113</v>
      </c>
      <c r="P681" t="s">
        <v>3971</v>
      </c>
      <c r="Q681">
        <v>0</v>
      </c>
      <c r="R681" t="s">
        <v>3972</v>
      </c>
      <c r="S681">
        <v>-3500</v>
      </c>
      <c r="T681" s="7" t="str">
        <f t="shared" si="29"/>
        <v>hp_16780447;atk_39052677;hit_500000;miss_113;cirt_0;cirtSub_-3500</v>
      </c>
    </row>
    <row r="682" spans="1:20" x14ac:dyDescent="0.15">
      <c r="A682" s="16">
        <v>360680</v>
      </c>
      <c r="B682" s="16" t="s">
        <v>229</v>
      </c>
      <c r="C682" s="16">
        <v>1</v>
      </c>
      <c r="D682" s="16">
        <v>2</v>
      </c>
      <c r="E682" s="20">
        <v>227</v>
      </c>
      <c r="F682" s="19" t="s">
        <v>3967</v>
      </c>
      <c r="G682" t="e">
        <f t="shared" si="28"/>
        <v>#N/A</v>
      </c>
      <c r="H682">
        <f t="shared" si="27"/>
        <v>0.64000000000000012</v>
      </c>
      <c r="I682">
        <v>16780447</v>
      </c>
      <c r="J682" t="s">
        <v>3968</v>
      </c>
      <c r="K682">
        <v>61019809</v>
      </c>
      <c r="L682" t="s">
        <v>3969</v>
      </c>
      <c r="M682">
        <v>500000</v>
      </c>
      <c r="N682" t="s">
        <v>3970</v>
      </c>
      <c r="O682">
        <v>113</v>
      </c>
      <c r="P682" t="s">
        <v>3971</v>
      </c>
      <c r="Q682">
        <v>0</v>
      </c>
      <c r="R682" t="s">
        <v>3972</v>
      </c>
      <c r="S682">
        <v>-3500</v>
      </c>
      <c r="T682" s="7" t="str">
        <f t="shared" si="29"/>
        <v>hp_16780447;atk_39052677;hit_500000;miss_113;cirt_0;cirtSub_-3500</v>
      </c>
    </row>
    <row r="683" spans="1:20" x14ac:dyDescent="0.15">
      <c r="A683" s="16">
        <v>360681</v>
      </c>
      <c r="B683" s="16" t="s">
        <v>229</v>
      </c>
      <c r="C683" s="16">
        <v>1</v>
      </c>
      <c r="D683" s="16">
        <v>2</v>
      </c>
      <c r="E683" s="20">
        <v>228</v>
      </c>
      <c r="F683" s="19" t="s">
        <v>3967</v>
      </c>
      <c r="G683">
        <f t="shared" si="28"/>
        <v>2857743</v>
      </c>
      <c r="H683">
        <f t="shared" si="27"/>
        <v>0.64000000000000012</v>
      </c>
      <c r="I683">
        <v>17115348</v>
      </c>
      <c r="J683" t="s">
        <v>3968</v>
      </c>
      <c r="K683">
        <v>62237628</v>
      </c>
      <c r="L683" t="s">
        <v>3969</v>
      </c>
      <c r="M683">
        <v>500000</v>
      </c>
      <c r="N683" t="s">
        <v>3970</v>
      </c>
      <c r="O683">
        <v>114</v>
      </c>
      <c r="P683" t="s">
        <v>3971</v>
      </c>
      <c r="Q683">
        <v>0</v>
      </c>
      <c r="R683" t="s">
        <v>3972</v>
      </c>
      <c r="S683">
        <v>-3500</v>
      </c>
      <c r="T683" s="7" t="str">
        <f t="shared" si="29"/>
        <v>hp_17115348;atk_39832081;hit_500000;miss_114;cirt_0;cirtSub_-3500</v>
      </c>
    </row>
    <row r="684" spans="1:20" x14ac:dyDescent="0.15">
      <c r="A684" s="16">
        <v>360682</v>
      </c>
      <c r="B684" s="16" t="s">
        <v>229</v>
      </c>
      <c r="C684" s="16">
        <v>1</v>
      </c>
      <c r="D684" s="16">
        <v>2</v>
      </c>
      <c r="E684" s="20">
        <v>228</v>
      </c>
      <c r="F684" s="19" t="s">
        <v>3967</v>
      </c>
      <c r="G684">
        <f t="shared" si="28"/>
        <v>2857743</v>
      </c>
      <c r="H684">
        <f t="shared" si="27"/>
        <v>0.64000000000000012</v>
      </c>
      <c r="I684">
        <v>17115348</v>
      </c>
      <c r="J684" t="s">
        <v>3968</v>
      </c>
      <c r="K684">
        <v>62237628</v>
      </c>
      <c r="L684" t="s">
        <v>3969</v>
      </c>
      <c r="M684">
        <v>500000</v>
      </c>
      <c r="N684" t="s">
        <v>3970</v>
      </c>
      <c r="O684">
        <v>114</v>
      </c>
      <c r="P684" t="s">
        <v>3971</v>
      </c>
      <c r="Q684">
        <v>0</v>
      </c>
      <c r="R684" t="s">
        <v>3972</v>
      </c>
      <c r="S684">
        <v>-3500</v>
      </c>
      <c r="T684" s="7" t="str">
        <f t="shared" si="29"/>
        <v>hp_17115348;atk_39832081;hit_500000;miss_114;cirt_0;cirtSub_-3500</v>
      </c>
    </row>
    <row r="685" spans="1:20" x14ac:dyDescent="0.15">
      <c r="A685" s="16">
        <v>360683</v>
      </c>
      <c r="B685" s="16" t="s">
        <v>229</v>
      </c>
      <c r="C685" s="16">
        <v>1</v>
      </c>
      <c r="D685" s="16">
        <v>2</v>
      </c>
      <c r="E685" s="20">
        <v>228</v>
      </c>
      <c r="F685" s="19" t="s">
        <v>3967</v>
      </c>
      <c r="G685">
        <f t="shared" si="28"/>
        <v>2857743</v>
      </c>
      <c r="H685">
        <f t="shared" si="27"/>
        <v>0.64000000000000012</v>
      </c>
      <c r="I685">
        <v>17115348</v>
      </c>
      <c r="J685" t="s">
        <v>3968</v>
      </c>
      <c r="K685">
        <v>62237628</v>
      </c>
      <c r="L685" t="s">
        <v>3969</v>
      </c>
      <c r="M685">
        <v>500000</v>
      </c>
      <c r="N685" t="s">
        <v>3970</v>
      </c>
      <c r="O685">
        <v>114</v>
      </c>
      <c r="P685" t="s">
        <v>3971</v>
      </c>
      <c r="Q685">
        <v>0</v>
      </c>
      <c r="R685" t="s">
        <v>3972</v>
      </c>
      <c r="S685">
        <v>-3500</v>
      </c>
      <c r="T685" s="7" t="str">
        <f t="shared" si="29"/>
        <v>hp_17115348;atk_39832081;hit_500000;miss_114;cirt_0;cirtSub_-3500</v>
      </c>
    </row>
    <row r="686" spans="1:20" x14ac:dyDescent="0.15">
      <c r="A686" s="16">
        <v>360684</v>
      </c>
      <c r="B686" s="16" t="s">
        <v>229</v>
      </c>
      <c r="C686" s="16">
        <v>1</v>
      </c>
      <c r="D686" s="16">
        <v>2</v>
      </c>
      <c r="E686" s="20">
        <v>229</v>
      </c>
      <c r="F686" s="19" t="s">
        <v>3967</v>
      </c>
      <c r="G686" t="e">
        <f t="shared" si="28"/>
        <v>#N/A</v>
      </c>
      <c r="H686">
        <f t="shared" si="27"/>
        <v>0.64000000000000012</v>
      </c>
      <c r="I686">
        <v>17450248</v>
      </c>
      <c r="J686" t="s">
        <v>3968</v>
      </c>
      <c r="K686">
        <v>63455448</v>
      </c>
      <c r="L686" t="s">
        <v>3969</v>
      </c>
      <c r="M686">
        <v>500000</v>
      </c>
      <c r="N686" t="s">
        <v>3970</v>
      </c>
      <c r="O686">
        <v>114</v>
      </c>
      <c r="P686" t="s">
        <v>3971</v>
      </c>
      <c r="Q686">
        <v>0</v>
      </c>
      <c r="R686" t="s">
        <v>3972</v>
      </c>
      <c r="S686">
        <v>-3500</v>
      </c>
      <c r="T686" s="7" t="str">
        <f t="shared" si="29"/>
        <v>hp_17450248;atk_40611486;hit_500000;miss_114;cirt_0;cirtSub_-3500</v>
      </c>
    </row>
    <row r="687" spans="1:20" x14ac:dyDescent="0.15">
      <c r="A687" s="16">
        <v>360685</v>
      </c>
      <c r="B687" s="16" t="s">
        <v>229</v>
      </c>
      <c r="C687" s="16">
        <v>1</v>
      </c>
      <c r="D687" s="16">
        <v>2</v>
      </c>
      <c r="E687" s="20">
        <v>229</v>
      </c>
      <c r="F687" s="19" t="s">
        <v>3967</v>
      </c>
      <c r="G687" t="e">
        <f t="shared" si="28"/>
        <v>#N/A</v>
      </c>
      <c r="H687">
        <f t="shared" si="27"/>
        <v>0.64000000000000012</v>
      </c>
      <c r="I687">
        <v>17450248</v>
      </c>
      <c r="J687" t="s">
        <v>3968</v>
      </c>
      <c r="K687">
        <v>63455448</v>
      </c>
      <c r="L687" t="s">
        <v>3969</v>
      </c>
      <c r="M687">
        <v>500000</v>
      </c>
      <c r="N687" t="s">
        <v>3970</v>
      </c>
      <c r="O687">
        <v>114</v>
      </c>
      <c r="P687" t="s">
        <v>3971</v>
      </c>
      <c r="Q687">
        <v>0</v>
      </c>
      <c r="R687" t="s">
        <v>3972</v>
      </c>
      <c r="S687">
        <v>-3500</v>
      </c>
      <c r="T687" s="7" t="str">
        <f t="shared" si="29"/>
        <v>hp_17450248;atk_40611486;hit_500000;miss_114;cirt_0;cirtSub_-3500</v>
      </c>
    </row>
    <row r="688" spans="1:20" x14ac:dyDescent="0.15">
      <c r="A688" s="16">
        <v>360686</v>
      </c>
      <c r="B688" s="16" t="s">
        <v>229</v>
      </c>
      <c r="C688" s="16">
        <v>1</v>
      </c>
      <c r="D688" s="16">
        <v>2</v>
      </c>
      <c r="E688" s="20">
        <v>229</v>
      </c>
      <c r="F688" s="19" t="s">
        <v>3967</v>
      </c>
      <c r="G688" t="e">
        <f t="shared" si="28"/>
        <v>#N/A</v>
      </c>
      <c r="H688">
        <f t="shared" si="27"/>
        <v>0.64000000000000012</v>
      </c>
      <c r="I688">
        <v>17450248</v>
      </c>
      <c r="J688" t="s">
        <v>3968</v>
      </c>
      <c r="K688">
        <v>63455448</v>
      </c>
      <c r="L688" t="s">
        <v>3969</v>
      </c>
      <c r="M688">
        <v>500000</v>
      </c>
      <c r="N688" t="s">
        <v>3970</v>
      </c>
      <c r="O688">
        <v>114</v>
      </c>
      <c r="P688" t="s">
        <v>3971</v>
      </c>
      <c r="Q688">
        <v>0</v>
      </c>
      <c r="R688" t="s">
        <v>3972</v>
      </c>
      <c r="S688">
        <v>-3500</v>
      </c>
      <c r="T688" s="7" t="str">
        <f t="shared" si="29"/>
        <v>hp_17450248;atk_40611486;hit_500000;miss_114;cirt_0;cirtSub_-3500</v>
      </c>
    </row>
    <row r="689" spans="1:20" x14ac:dyDescent="0.15">
      <c r="A689" s="16">
        <v>360687</v>
      </c>
      <c r="B689" s="16" t="s">
        <v>229</v>
      </c>
      <c r="C689" s="16">
        <v>1</v>
      </c>
      <c r="D689" s="16">
        <v>2</v>
      </c>
      <c r="E689" s="20">
        <v>230</v>
      </c>
      <c r="F689" s="19" t="s">
        <v>3967</v>
      </c>
      <c r="G689" t="e">
        <f t="shared" si="28"/>
        <v>#N/A</v>
      </c>
      <c r="H689">
        <f t="shared" si="27"/>
        <v>0.64000000000000012</v>
      </c>
      <c r="I689">
        <v>17785148</v>
      </c>
      <c r="J689" t="s">
        <v>3968</v>
      </c>
      <c r="K689">
        <v>64673267</v>
      </c>
      <c r="L689" t="s">
        <v>3969</v>
      </c>
      <c r="M689">
        <v>500000</v>
      </c>
      <c r="N689" t="s">
        <v>3970</v>
      </c>
      <c r="O689">
        <v>115</v>
      </c>
      <c r="P689" t="s">
        <v>3971</v>
      </c>
      <c r="Q689">
        <v>0</v>
      </c>
      <c r="R689" t="s">
        <v>3972</v>
      </c>
      <c r="S689">
        <v>-3500</v>
      </c>
      <c r="T689" s="7" t="str">
        <f t="shared" si="29"/>
        <v>hp_17785148;atk_41390890;hit_500000;miss_115;cirt_0;cirtSub_-3500</v>
      </c>
    </row>
    <row r="690" spans="1:20" x14ac:dyDescent="0.15">
      <c r="A690" s="16">
        <v>360688</v>
      </c>
      <c r="B690" s="16" t="s">
        <v>229</v>
      </c>
      <c r="C690" s="16">
        <v>1</v>
      </c>
      <c r="D690" s="16">
        <v>2</v>
      </c>
      <c r="E690" s="20">
        <v>230</v>
      </c>
      <c r="F690" s="19" t="s">
        <v>3967</v>
      </c>
      <c r="G690" t="e">
        <f t="shared" si="28"/>
        <v>#N/A</v>
      </c>
      <c r="H690">
        <f t="shared" si="27"/>
        <v>0.64000000000000012</v>
      </c>
      <c r="I690">
        <v>17785148</v>
      </c>
      <c r="J690" t="s">
        <v>3968</v>
      </c>
      <c r="K690">
        <v>64673267</v>
      </c>
      <c r="L690" t="s">
        <v>3969</v>
      </c>
      <c r="M690">
        <v>500000</v>
      </c>
      <c r="N690" t="s">
        <v>3970</v>
      </c>
      <c r="O690">
        <v>115</v>
      </c>
      <c r="P690" t="s">
        <v>3971</v>
      </c>
      <c r="Q690">
        <v>0</v>
      </c>
      <c r="R690" t="s">
        <v>3972</v>
      </c>
      <c r="S690">
        <v>-3500</v>
      </c>
      <c r="T690" s="7" t="str">
        <f t="shared" si="29"/>
        <v>hp_17785148;atk_41390890;hit_500000;miss_115;cirt_0;cirtSub_-3500</v>
      </c>
    </row>
    <row r="691" spans="1:20" x14ac:dyDescent="0.15">
      <c r="A691" s="16">
        <v>360689</v>
      </c>
      <c r="B691" s="16" t="s">
        <v>229</v>
      </c>
      <c r="C691" s="16">
        <v>1</v>
      </c>
      <c r="D691" s="16">
        <v>2</v>
      </c>
      <c r="E691" s="20">
        <v>230</v>
      </c>
      <c r="F691" s="19" t="s">
        <v>3967</v>
      </c>
      <c r="G691" t="e">
        <f t="shared" si="28"/>
        <v>#N/A</v>
      </c>
      <c r="H691">
        <f t="shared" si="27"/>
        <v>0.64000000000000012</v>
      </c>
      <c r="I691">
        <v>17785148</v>
      </c>
      <c r="J691" t="s">
        <v>3968</v>
      </c>
      <c r="K691">
        <v>64673267</v>
      </c>
      <c r="L691" t="s">
        <v>3969</v>
      </c>
      <c r="M691">
        <v>500000</v>
      </c>
      <c r="N691" t="s">
        <v>3970</v>
      </c>
      <c r="O691">
        <v>115</v>
      </c>
      <c r="P691" t="s">
        <v>3971</v>
      </c>
      <c r="Q691">
        <v>0</v>
      </c>
      <c r="R691" t="s">
        <v>3972</v>
      </c>
      <c r="S691">
        <v>-3500</v>
      </c>
      <c r="T691" s="7" t="str">
        <f t="shared" si="29"/>
        <v>hp_17785148;atk_41390890;hit_500000;miss_115;cirt_0;cirtSub_-3500</v>
      </c>
    </row>
    <row r="692" spans="1:20" x14ac:dyDescent="0.15">
      <c r="A692" s="16">
        <v>360690</v>
      </c>
      <c r="B692" s="16" t="s">
        <v>229</v>
      </c>
      <c r="C692" s="16">
        <v>1</v>
      </c>
      <c r="D692" s="16">
        <v>2</v>
      </c>
      <c r="E692" s="20">
        <v>231</v>
      </c>
      <c r="F692" s="19" t="s">
        <v>3967</v>
      </c>
      <c r="G692">
        <f t="shared" si="28"/>
        <v>2924266</v>
      </c>
      <c r="H692">
        <f t="shared" si="27"/>
        <v>0.64000000000000012</v>
      </c>
      <c r="I692">
        <v>18120049</v>
      </c>
      <c r="J692" t="s">
        <v>3968</v>
      </c>
      <c r="K692">
        <v>65891086</v>
      </c>
      <c r="L692" t="s">
        <v>3969</v>
      </c>
      <c r="M692">
        <v>500000</v>
      </c>
      <c r="N692" t="s">
        <v>3970</v>
      </c>
      <c r="O692">
        <v>115</v>
      </c>
      <c r="P692" t="s">
        <v>3971</v>
      </c>
      <c r="Q692">
        <v>0</v>
      </c>
      <c r="R692" t="s">
        <v>3972</v>
      </c>
      <c r="S692">
        <v>-3500</v>
      </c>
      <c r="T692" s="7" t="str">
        <f t="shared" si="29"/>
        <v>hp_18120049;atk_42170295;hit_500000;miss_115;cirt_0;cirtSub_-3500</v>
      </c>
    </row>
    <row r="693" spans="1:20" x14ac:dyDescent="0.15">
      <c r="A693" s="16">
        <v>360691</v>
      </c>
      <c r="B693" s="16" t="s">
        <v>229</v>
      </c>
      <c r="C693" s="16">
        <v>1</v>
      </c>
      <c r="D693" s="16">
        <v>2</v>
      </c>
      <c r="E693" s="20">
        <v>231</v>
      </c>
      <c r="F693" s="19" t="s">
        <v>3967</v>
      </c>
      <c r="G693">
        <f t="shared" si="28"/>
        <v>2924266</v>
      </c>
      <c r="H693">
        <f t="shared" si="27"/>
        <v>0.64000000000000012</v>
      </c>
      <c r="I693">
        <v>18120049</v>
      </c>
      <c r="J693" t="s">
        <v>3968</v>
      </c>
      <c r="K693">
        <v>65891086</v>
      </c>
      <c r="L693" t="s">
        <v>3969</v>
      </c>
      <c r="M693">
        <v>500000</v>
      </c>
      <c r="N693" t="s">
        <v>3970</v>
      </c>
      <c r="O693">
        <v>115</v>
      </c>
      <c r="P693" t="s">
        <v>3971</v>
      </c>
      <c r="Q693">
        <v>0</v>
      </c>
      <c r="R693" t="s">
        <v>3972</v>
      </c>
      <c r="S693">
        <v>-3500</v>
      </c>
      <c r="T693" s="7" t="str">
        <f t="shared" si="29"/>
        <v>hp_18120049;atk_42170295;hit_500000;miss_115;cirt_0;cirtSub_-3500</v>
      </c>
    </row>
    <row r="694" spans="1:20" x14ac:dyDescent="0.15">
      <c r="A694" s="16">
        <v>360692</v>
      </c>
      <c r="B694" s="16" t="s">
        <v>229</v>
      </c>
      <c r="C694" s="16">
        <v>1</v>
      </c>
      <c r="D694" s="16">
        <v>2</v>
      </c>
      <c r="E694" s="20">
        <v>231</v>
      </c>
      <c r="F694" s="19" t="s">
        <v>3967</v>
      </c>
      <c r="G694">
        <f t="shared" si="28"/>
        <v>2924266</v>
      </c>
      <c r="H694">
        <f t="shared" si="27"/>
        <v>0.64000000000000012</v>
      </c>
      <c r="I694">
        <v>18120049</v>
      </c>
      <c r="J694" t="s">
        <v>3968</v>
      </c>
      <c r="K694">
        <v>65891086</v>
      </c>
      <c r="L694" t="s">
        <v>3969</v>
      </c>
      <c r="M694">
        <v>500000</v>
      </c>
      <c r="N694" t="s">
        <v>3970</v>
      </c>
      <c r="O694">
        <v>115</v>
      </c>
      <c r="P694" t="s">
        <v>3971</v>
      </c>
      <c r="Q694">
        <v>0</v>
      </c>
      <c r="R694" t="s">
        <v>3972</v>
      </c>
      <c r="S694">
        <v>-3500</v>
      </c>
      <c r="T694" s="7" t="str">
        <f t="shared" si="29"/>
        <v>hp_18120049;atk_42170295;hit_500000;miss_115;cirt_0;cirtSub_-3500</v>
      </c>
    </row>
    <row r="695" spans="1:20" x14ac:dyDescent="0.15">
      <c r="A695" s="16">
        <v>360693</v>
      </c>
      <c r="B695" s="16" t="s">
        <v>229</v>
      </c>
      <c r="C695" s="16">
        <v>1</v>
      </c>
      <c r="D695" s="16">
        <v>2</v>
      </c>
      <c r="E695" s="20">
        <v>232</v>
      </c>
      <c r="F695" s="19" t="s">
        <v>3967</v>
      </c>
      <c r="G695" t="e">
        <f t="shared" si="28"/>
        <v>#N/A</v>
      </c>
      <c r="H695">
        <f t="shared" ref="H695:H721" si="30">H605+0.02</f>
        <v>0.64000000000000012</v>
      </c>
      <c r="I695">
        <v>18454949</v>
      </c>
      <c r="J695" t="s">
        <v>3968</v>
      </c>
      <c r="K695">
        <v>67108905</v>
      </c>
      <c r="L695" t="s">
        <v>3969</v>
      </c>
      <c r="M695">
        <v>500000</v>
      </c>
      <c r="N695" t="s">
        <v>3970</v>
      </c>
      <c r="O695">
        <v>116</v>
      </c>
      <c r="P695" t="s">
        <v>3971</v>
      </c>
      <c r="Q695">
        <v>0</v>
      </c>
      <c r="R695" t="s">
        <v>3972</v>
      </c>
      <c r="S695">
        <v>-3500</v>
      </c>
      <c r="T695" s="7" t="str">
        <f t="shared" si="29"/>
        <v>hp_18454949;atk_42949699;hit_500000;miss_116;cirt_0;cirtSub_-3500</v>
      </c>
    </row>
    <row r="696" spans="1:20" x14ac:dyDescent="0.15">
      <c r="A696" s="16">
        <v>360694</v>
      </c>
      <c r="B696" s="16" t="s">
        <v>229</v>
      </c>
      <c r="C696" s="16">
        <v>1</v>
      </c>
      <c r="D696" s="16">
        <v>2</v>
      </c>
      <c r="E696" s="20">
        <v>232</v>
      </c>
      <c r="F696" s="19" t="s">
        <v>3967</v>
      </c>
      <c r="G696" t="e">
        <f t="shared" si="28"/>
        <v>#N/A</v>
      </c>
      <c r="H696">
        <f t="shared" si="30"/>
        <v>0.64000000000000012</v>
      </c>
      <c r="I696">
        <v>18454949</v>
      </c>
      <c r="J696" t="s">
        <v>3968</v>
      </c>
      <c r="K696">
        <v>67108905</v>
      </c>
      <c r="L696" t="s">
        <v>3969</v>
      </c>
      <c r="M696">
        <v>500000</v>
      </c>
      <c r="N696" t="s">
        <v>3970</v>
      </c>
      <c r="O696">
        <v>116</v>
      </c>
      <c r="P696" t="s">
        <v>3971</v>
      </c>
      <c r="Q696">
        <v>0</v>
      </c>
      <c r="R696" t="s">
        <v>3972</v>
      </c>
      <c r="S696">
        <v>-3500</v>
      </c>
      <c r="T696" s="7" t="str">
        <f t="shared" si="29"/>
        <v>hp_18454949;atk_42949699;hit_500000;miss_116;cirt_0;cirtSub_-3500</v>
      </c>
    </row>
    <row r="697" spans="1:20" x14ac:dyDescent="0.15">
      <c r="A697" s="16">
        <v>360695</v>
      </c>
      <c r="B697" s="16" t="s">
        <v>229</v>
      </c>
      <c r="C697" s="16">
        <v>1</v>
      </c>
      <c r="D697" s="16">
        <v>2</v>
      </c>
      <c r="E697" s="20">
        <v>232</v>
      </c>
      <c r="F697" s="19" t="s">
        <v>3967</v>
      </c>
      <c r="G697" t="e">
        <f t="shared" si="28"/>
        <v>#N/A</v>
      </c>
      <c r="H697">
        <f t="shared" si="30"/>
        <v>0.64000000000000012</v>
      </c>
      <c r="I697">
        <v>18454949</v>
      </c>
      <c r="J697" t="s">
        <v>3968</v>
      </c>
      <c r="K697">
        <v>67108905</v>
      </c>
      <c r="L697" t="s">
        <v>3969</v>
      </c>
      <c r="M697">
        <v>500000</v>
      </c>
      <c r="N697" t="s">
        <v>3970</v>
      </c>
      <c r="O697">
        <v>116</v>
      </c>
      <c r="P697" t="s">
        <v>3971</v>
      </c>
      <c r="Q697">
        <v>0</v>
      </c>
      <c r="R697" t="s">
        <v>3972</v>
      </c>
      <c r="S697">
        <v>-3500</v>
      </c>
      <c r="T697" s="7" t="str">
        <f t="shared" si="29"/>
        <v>hp_18454949;atk_42949699;hit_500000;miss_116;cirt_0;cirtSub_-3500</v>
      </c>
    </row>
    <row r="698" spans="1:20" x14ac:dyDescent="0.15">
      <c r="A698" s="16">
        <v>360696</v>
      </c>
      <c r="B698" s="16" t="s">
        <v>229</v>
      </c>
      <c r="C698" s="16">
        <v>1</v>
      </c>
      <c r="D698" s="16">
        <v>2</v>
      </c>
      <c r="E698" s="20">
        <v>233</v>
      </c>
      <c r="F698" s="19" t="s">
        <v>3967</v>
      </c>
      <c r="G698" t="e">
        <f t="shared" si="28"/>
        <v>#N/A</v>
      </c>
      <c r="H698">
        <f t="shared" si="30"/>
        <v>0.64000000000000012</v>
      </c>
      <c r="I698">
        <v>18789849</v>
      </c>
      <c r="J698" t="s">
        <v>3968</v>
      </c>
      <c r="K698">
        <v>68326725</v>
      </c>
      <c r="L698" t="s">
        <v>3969</v>
      </c>
      <c r="M698">
        <v>500000</v>
      </c>
      <c r="N698" t="s">
        <v>3970</v>
      </c>
      <c r="O698">
        <v>116</v>
      </c>
      <c r="P698" t="s">
        <v>3971</v>
      </c>
      <c r="Q698">
        <v>0</v>
      </c>
      <c r="R698" t="s">
        <v>3972</v>
      </c>
      <c r="S698">
        <v>-3500</v>
      </c>
      <c r="T698" s="7" t="str">
        <f t="shared" si="29"/>
        <v>hp_18789849;atk_43729104;hit_500000;miss_116;cirt_0;cirtSub_-3500</v>
      </c>
    </row>
    <row r="699" spans="1:20" x14ac:dyDescent="0.15">
      <c r="A699" s="16">
        <v>360697</v>
      </c>
      <c r="B699" s="16" t="s">
        <v>229</v>
      </c>
      <c r="C699" s="16">
        <v>1</v>
      </c>
      <c r="D699" s="16">
        <v>2</v>
      </c>
      <c r="E699" s="20">
        <v>233</v>
      </c>
      <c r="F699" s="19" t="s">
        <v>3967</v>
      </c>
      <c r="G699" t="e">
        <f t="shared" si="28"/>
        <v>#N/A</v>
      </c>
      <c r="H699">
        <f t="shared" si="30"/>
        <v>0.64000000000000012</v>
      </c>
      <c r="I699">
        <v>18789849</v>
      </c>
      <c r="J699" t="s">
        <v>3968</v>
      </c>
      <c r="K699">
        <v>68326725</v>
      </c>
      <c r="L699" t="s">
        <v>3969</v>
      </c>
      <c r="M699">
        <v>500000</v>
      </c>
      <c r="N699" t="s">
        <v>3970</v>
      </c>
      <c r="O699">
        <v>116</v>
      </c>
      <c r="P699" t="s">
        <v>3971</v>
      </c>
      <c r="Q699">
        <v>0</v>
      </c>
      <c r="R699" t="s">
        <v>3972</v>
      </c>
      <c r="S699">
        <v>-3500</v>
      </c>
      <c r="T699" s="7" t="str">
        <f t="shared" si="29"/>
        <v>hp_18789849;atk_43729104;hit_500000;miss_116;cirt_0;cirtSub_-3500</v>
      </c>
    </row>
    <row r="700" spans="1:20" x14ac:dyDescent="0.15">
      <c r="A700" s="16">
        <v>360698</v>
      </c>
      <c r="B700" s="16" t="s">
        <v>229</v>
      </c>
      <c r="C700" s="16">
        <v>1</v>
      </c>
      <c r="D700" s="16">
        <v>2</v>
      </c>
      <c r="E700" s="20">
        <v>233</v>
      </c>
      <c r="F700" s="19" t="s">
        <v>3967</v>
      </c>
      <c r="G700" t="e">
        <f t="shared" si="28"/>
        <v>#N/A</v>
      </c>
      <c r="H700">
        <f t="shared" si="30"/>
        <v>0.64000000000000012</v>
      </c>
      <c r="I700">
        <v>18789849</v>
      </c>
      <c r="J700" t="s">
        <v>3968</v>
      </c>
      <c r="K700">
        <v>68326725</v>
      </c>
      <c r="L700" t="s">
        <v>3969</v>
      </c>
      <c r="M700">
        <v>500000</v>
      </c>
      <c r="N700" t="s">
        <v>3970</v>
      </c>
      <c r="O700">
        <v>116</v>
      </c>
      <c r="P700" t="s">
        <v>3971</v>
      </c>
      <c r="Q700">
        <v>0</v>
      </c>
      <c r="R700" t="s">
        <v>3972</v>
      </c>
      <c r="S700">
        <v>-3500</v>
      </c>
      <c r="T700" s="7" t="str">
        <f t="shared" si="29"/>
        <v>hp_18789849;atk_43729104;hit_500000;miss_116;cirt_0;cirtSub_-3500</v>
      </c>
    </row>
    <row r="701" spans="1:20" x14ac:dyDescent="0.15">
      <c r="A701" s="16">
        <v>360699</v>
      </c>
      <c r="B701" s="16" t="s">
        <v>229</v>
      </c>
      <c r="C701" s="16">
        <v>1</v>
      </c>
      <c r="D701" s="16">
        <v>2</v>
      </c>
      <c r="E701" s="20">
        <v>234</v>
      </c>
      <c r="F701" s="19" t="s">
        <v>3967</v>
      </c>
      <c r="G701">
        <f t="shared" si="28"/>
        <v>2990790</v>
      </c>
      <c r="H701">
        <f t="shared" si="30"/>
        <v>0.64000000000000012</v>
      </c>
      <c r="I701">
        <v>19124750</v>
      </c>
      <c r="J701" t="s">
        <v>3968</v>
      </c>
      <c r="K701">
        <v>69544544</v>
      </c>
      <c r="L701" t="s">
        <v>3969</v>
      </c>
      <c r="M701">
        <v>500000</v>
      </c>
      <c r="N701" t="s">
        <v>3970</v>
      </c>
      <c r="O701">
        <v>117</v>
      </c>
      <c r="P701" t="s">
        <v>3971</v>
      </c>
      <c r="Q701">
        <v>0</v>
      </c>
      <c r="R701" t="s">
        <v>3972</v>
      </c>
      <c r="S701">
        <v>-3500</v>
      </c>
      <c r="T701" s="7" t="str">
        <f t="shared" si="29"/>
        <v>hp_19124750;atk_44508508;hit_500000;miss_117;cirt_0;cirtSub_-3500</v>
      </c>
    </row>
    <row r="702" spans="1:20" x14ac:dyDescent="0.15">
      <c r="A702" s="16">
        <v>360700</v>
      </c>
      <c r="B702" s="16" t="s">
        <v>229</v>
      </c>
      <c r="C702" s="16">
        <v>1</v>
      </c>
      <c r="D702" s="16">
        <v>2</v>
      </c>
      <c r="E702" s="20">
        <v>234</v>
      </c>
      <c r="F702" s="19" t="s">
        <v>3967</v>
      </c>
      <c r="G702">
        <f t="shared" si="28"/>
        <v>2990790</v>
      </c>
      <c r="H702">
        <f t="shared" si="30"/>
        <v>0.64000000000000012</v>
      </c>
      <c r="I702">
        <v>19124750</v>
      </c>
      <c r="J702" t="s">
        <v>3968</v>
      </c>
      <c r="K702">
        <v>69544544</v>
      </c>
      <c r="L702" t="s">
        <v>3969</v>
      </c>
      <c r="M702">
        <v>500000</v>
      </c>
      <c r="N702" t="s">
        <v>3970</v>
      </c>
      <c r="O702">
        <v>117</v>
      </c>
      <c r="P702" t="s">
        <v>3971</v>
      </c>
      <c r="Q702">
        <v>0</v>
      </c>
      <c r="R702" t="s">
        <v>3972</v>
      </c>
      <c r="S702">
        <v>-3500</v>
      </c>
      <c r="T702" s="7" t="str">
        <f t="shared" si="29"/>
        <v>hp_19124750;atk_44508508;hit_500000;miss_117;cirt_0;cirtSub_-3500</v>
      </c>
    </row>
    <row r="703" spans="1:20" x14ac:dyDescent="0.15">
      <c r="A703" s="16">
        <v>360701</v>
      </c>
      <c r="B703" s="16" t="s">
        <v>229</v>
      </c>
      <c r="C703" s="16">
        <v>1</v>
      </c>
      <c r="D703" s="16">
        <v>2</v>
      </c>
      <c r="E703" s="20">
        <v>234</v>
      </c>
      <c r="F703" s="19" t="s">
        <v>3967</v>
      </c>
      <c r="G703">
        <f t="shared" si="28"/>
        <v>2990790</v>
      </c>
      <c r="H703">
        <f t="shared" si="30"/>
        <v>0.64000000000000012</v>
      </c>
      <c r="I703">
        <v>19124750</v>
      </c>
      <c r="J703" t="s">
        <v>3968</v>
      </c>
      <c r="K703">
        <v>69544544</v>
      </c>
      <c r="L703" t="s">
        <v>3969</v>
      </c>
      <c r="M703">
        <v>500000</v>
      </c>
      <c r="N703" t="s">
        <v>3970</v>
      </c>
      <c r="O703">
        <v>117</v>
      </c>
      <c r="P703" t="s">
        <v>3971</v>
      </c>
      <c r="Q703">
        <v>0</v>
      </c>
      <c r="R703" t="s">
        <v>3972</v>
      </c>
      <c r="S703">
        <v>-3500</v>
      </c>
      <c r="T703" s="7" t="str">
        <f t="shared" si="29"/>
        <v>hp_19124750;atk_44508508;hit_500000;miss_117;cirt_0;cirtSub_-3500</v>
      </c>
    </row>
    <row r="704" spans="1:20" x14ac:dyDescent="0.15">
      <c r="A704" s="16">
        <v>360702</v>
      </c>
      <c r="B704" s="16" t="s">
        <v>229</v>
      </c>
      <c r="C704" s="16">
        <v>1</v>
      </c>
      <c r="D704" s="16">
        <v>2</v>
      </c>
      <c r="E704" s="20">
        <v>235</v>
      </c>
      <c r="F704" s="19" t="s">
        <v>3967</v>
      </c>
      <c r="G704" t="e">
        <f t="shared" si="28"/>
        <v>#N/A</v>
      </c>
      <c r="H704">
        <f t="shared" si="30"/>
        <v>0.64000000000000012</v>
      </c>
      <c r="I704">
        <v>19459650</v>
      </c>
      <c r="J704" t="s">
        <v>3968</v>
      </c>
      <c r="K704">
        <v>70762363</v>
      </c>
      <c r="L704" t="s">
        <v>3969</v>
      </c>
      <c r="M704">
        <v>500000</v>
      </c>
      <c r="N704" t="s">
        <v>3970</v>
      </c>
      <c r="O704">
        <v>117</v>
      </c>
      <c r="P704" t="s">
        <v>3971</v>
      </c>
      <c r="Q704">
        <v>0</v>
      </c>
      <c r="R704" t="s">
        <v>3972</v>
      </c>
      <c r="S704">
        <v>-3500</v>
      </c>
      <c r="T704" s="7" t="str">
        <f t="shared" si="29"/>
        <v>hp_19459650;atk_45287912;hit_500000;miss_117;cirt_0;cirtSub_-3500</v>
      </c>
    </row>
    <row r="705" spans="1:20" x14ac:dyDescent="0.15">
      <c r="A705" s="16">
        <v>360703</v>
      </c>
      <c r="B705" s="16" t="s">
        <v>229</v>
      </c>
      <c r="C705" s="16">
        <v>1</v>
      </c>
      <c r="D705" s="16">
        <v>2</v>
      </c>
      <c r="E705" s="20">
        <v>235</v>
      </c>
      <c r="F705" s="19" t="s">
        <v>3967</v>
      </c>
      <c r="G705" t="e">
        <f t="shared" si="28"/>
        <v>#N/A</v>
      </c>
      <c r="H705">
        <f t="shared" si="30"/>
        <v>0.64000000000000012</v>
      </c>
      <c r="I705">
        <v>19459650</v>
      </c>
      <c r="J705" t="s">
        <v>3968</v>
      </c>
      <c r="K705">
        <v>70762363</v>
      </c>
      <c r="L705" t="s">
        <v>3969</v>
      </c>
      <c r="M705">
        <v>500000</v>
      </c>
      <c r="N705" t="s">
        <v>3970</v>
      </c>
      <c r="O705">
        <v>117</v>
      </c>
      <c r="P705" t="s">
        <v>3971</v>
      </c>
      <c r="Q705">
        <v>0</v>
      </c>
      <c r="R705" t="s">
        <v>3972</v>
      </c>
      <c r="S705">
        <v>-3500</v>
      </c>
      <c r="T705" s="7" t="str">
        <f t="shared" si="29"/>
        <v>hp_19459650;atk_45287912;hit_500000;miss_117;cirt_0;cirtSub_-3500</v>
      </c>
    </row>
    <row r="706" spans="1:20" x14ac:dyDescent="0.15">
      <c r="A706" s="16">
        <v>360704</v>
      </c>
      <c r="B706" s="16" t="s">
        <v>229</v>
      </c>
      <c r="C706" s="16">
        <v>1</v>
      </c>
      <c r="D706" s="16">
        <v>2</v>
      </c>
      <c r="E706" s="20">
        <v>235</v>
      </c>
      <c r="F706" s="19" t="s">
        <v>3967</v>
      </c>
      <c r="G706" t="e">
        <f t="shared" si="28"/>
        <v>#N/A</v>
      </c>
      <c r="H706">
        <f t="shared" si="30"/>
        <v>0.64000000000000012</v>
      </c>
      <c r="I706">
        <v>19459650</v>
      </c>
      <c r="J706" t="s">
        <v>3968</v>
      </c>
      <c r="K706">
        <v>70762363</v>
      </c>
      <c r="L706" t="s">
        <v>3969</v>
      </c>
      <c r="M706">
        <v>500000</v>
      </c>
      <c r="N706" t="s">
        <v>3970</v>
      </c>
      <c r="O706">
        <v>117</v>
      </c>
      <c r="P706" t="s">
        <v>3971</v>
      </c>
      <c r="Q706">
        <v>0</v>
      </c>
      <c r="R706" t="s">
        <v>3972</v>
      </c>
      <c r="S706">
        <v>-3500</v>
      </c>
      <c r="T706" s="7" t="str">
        <f t="shared" si="29"/>
        <v>hp_19459650;atk_45287912;hit_500000;miss_117;cirt_0;cirtSub_-3500</v>
      </c>
    </row>
    <row r="707" spans="1:20" x14ac:dyDescent="0.15">
      <c r="A707" s="16">
        <v>360705</v>
      </c>
      <c r="B707" s="16" t="s">
        <v>229</v>
      </c>
      <c r="C707" s="16">
        <v>1</v>
      </c>
      <c r="D707" s="16">
        <v>2</v>
      </c>
      <c r="E707" s="20">
        <v>236</v>
      </c>
      <c r="F707" s="19" t="s">
        <v>3967</v>
      </c>
      <c r="G707" t="e">
        <f t="shared" ref="G707:G721" si="31">VLOOKUP(E707,$E$724:$K$963,7,0)</f>
        <v>#N/A</v>
      </c>
      <c r="H707">
        <f t="shared" si="30"/>
        <v>0.64000000000000012</v>
      </c>
      <c r="I707">
        <v>19794550</v>
      </c>
      <c r="J707" t="s">
        <v>3968</v>
      </c>
      <c r="K707">
        <v>71980182</v>
      </c>
      <c r="L707" t="s">
        <v>3969</v>
      </c>
      <c r="M707">
        <v>500000</v>
      </c>
      <c r="N707" t="s">
        <v>3970</v>
      </c>
      <c r="O707">
        <v>118</v>
      </c>
      <c r="P707" t="s">
        <v>3971</v>
      </c>
      <c r="Q707">
        <v>0</v>
      </c>
      <c r="R707" t="s">
        <v>3972</v>
      </c>
      <c r="S707">
        <v>-3500</v>
      </c>
      <c r="T707" s="7" t="str">
        <f t="shared" ref="T707:T772" si="32">F707&amp;"_"&amp;I707&amp;";"&amp;J707&amp;"_"&amp;INT(K707*H707)&amp;";"&amp;L707&amp;"_"&amp;M707&amp;";"&amp;N707&amp;"_"&amp;O707&amp;";"&amp;P707&amp;"_"&amp;Q707&amp;";"&amp;R707&amp;"_"&amp;S707</f>
        <v>hp_19794550;atk_46067316;hit_500000;miss_118;cirt_0;cirtSub_-3500</v>
      </c>
    </row>
    <row r="708" spans="1:20" x14ac:dyDescent="0.15">
      <c r="A708" s="16">
        <v>360706</v>
      </c>
      <c r="B708" s="16" t="s">
        <v>229</v>
      </c>
      <c r="C708" s="16">
        <v>1</v>
      </c>
      <c r="D708" s="16">
        <v>2</v>
      </c>
      <c r="E708" s="20">
        <v>236</v>
      </c>
      <c r="F708" s="19" t="s">
        <v>3967</v>
      </c>
      <c r="G708" t="e">
        <f t="shared" si="31"/>
        <v>#N/A</v>
      </c>
      <c r="H708">
        <f t="shared" si="30"/>
        <v>0.64000000000000012</v>
      </c>
      <c r="I708">
        <v>19794550</v>
      </c>
      <c r="J708" t="s">
        <v>3968</v>
      </c>
      <c r="K708">
        <v>71980182</v>
      </c>
      <c r="L708" t="s">
        <v>3969</v>
      </c>
      <c r="M708">
        <v>500000</v>
      </c>
      <c r="N708" t="s">
        <v>3970</v>
      </c>
      <c r="O708">
        <v>118</v>
      </c>
      <c r="P708" t="s">
        <v>3971</v>
      </c>
      <c r="Q708">
        <v>0</v>
      </c>
      <c r="R708" t="s">
        <v>3972</v>
      </c>
      <c r="S708">
        <v>-3500</v>
      </c>
      <c r="T708" s="7" t="str">
        <f t="shared" si="32"/>
        <v>hp_19794550;atk_46067316;hit_500000;miss_118;cirt_0;cirtSub_-3500</v>
      </c>
    </row>
    <row r="709" spans="1:20" x14ac:dyDescent="0.15">
      <c r="A709" s="16">
        <v>360707</v>
      </c>
      <c r="B709" s="16" t="s">
        <v>229</v>
      </c>
      <c r="C709" s="16">
        <v>1</v>
      </c>
      <c r="D709" s="16">
        <v>2</v>
      </c>
      <c r="E709" s="20">
        <v>236</v>
      </c>
      <c r="F709" s="19" t="s">
        <v>3967</v>
      </c>
      <c r="G709" t="e">
        <f t="shared" si="31"/>
        <v>#N/A</v>
      </c>
      <c r="H709">
        <f t="shared" si="30"/>
        <v>0.64000000000000012</v>
      </c>
      <c r="I709">
        <v>19794550</v>
      </c>
      <c r="J709" t="s">
        <v>3968</v>
      </c>
      <c r="K709">
        <v>71980182</v>
      </c>
      <c r="L709" t="s">
        <v>3969</v>
      </c>
      <c r="M709">
        <v>500000</v>
      </c>
      <c r="N709" t="s">
        <v>3970</v>
      </c>
      <c r="O709">
        <v>118</v>
      </c>
      <c r="P709" t="s">
        <v>3971</v>
      </c>
      <c r="Q709">
        <v>0</v>
      </c>
      <c r="R709" t="s">
        <v>3972</v>
      </c>
      <c r="S709">
        <v>-3500</v>
      </c>
      <c r="T709" s="7" t="str">
        <f t="shared" si="32"/>
        <v>hp_19794550;atk_46067316;hit_500000;miss_118;cirt_0;cirtSub_-3500</v>
      </c>
    </row>
    <row r="710" spans="1:20" x14ac:dyDescent="0.15">
      <c r="A710" s="16">
        <v>360708</v>
      </c>
      <c r="B710" s="16" t="s">
        <v>229</v>
      </c>
      <c r="C710" s="16">
        <v>1</v>
      </c>
      <c r="D710" s="16">
        <v>2</v>
      </c>
      <c r="E710" s="20">
        <v>237</v>
      </c>
      <c r="F710" s="19" t="s">
        <v>3967</v>
      </c>
      <c r="G710">
        <f t="shared" si="31"/>
        <v>3104956</v>
      </c>
      <c r="H710">
        <f t="shared" si="30"/>
        <v>0.64000000000000012</v>
      </c>
      <c r="I710">
        <v>20129450</v>
      </c>
      <c r="J710" t="s">
        <v>3968</v>
      </c>
      <c r="K710">
        <v>73198001</v>
      </c>
      <c r="L710" t="s">
        <v>3969</v>
      </c>
      <c r="M710">
        <v>500000</v>
      </c>
      <c r="N710" t="s">
        <v>3970</v>
      </c>
      <c r="O710">
        <v>118</v>
      </c>
      <c r="P710" t="s">
        <v>3971</v>
      </c>
      <c r="Q710">
        <v>0</v>
      </c>
      <c r="R710" t="s">
        <v>3972</v>
      </c>
      <c r="S710">
        <v>-3500</v>
      </c>
      <c r="T710" s="7" t="str">
        <f t="shared" si="32"/>
        <v>hp_20129450;atk_46846720;hit_500000;miss_118;cirt_0;cirtSub_-3500</v>
      </c>
    </row>
    <row r="711" spans="1:20" x14ac:dyDescent="0.15">
      <c r="A711" s="16">
        <v>360709</v>
      </c>
      <c r="B711" s="16" t="s">
        <v>229</v>
      </c>
      <c r="C711" s="16">
        <v>1</v>
      </c>
      <c r="D711" s="16">
        <v>2</v>
      </c>
      <c r="E711" s="20">
        <v>237</v>
      </c>
      <c r="F711" s="19" t="s">
        <v>3967</v>
      </c>
      <c r="G711">
        <f t="shared" si="31"/>
        <v>3104956</v>
      </c>
      <c r="H711">
        <f t="shared" si="30"/>
        <v>0.64000000000000012</v>
      </c>
      <c r="I711">
        <v>20129450</v>
      </c>
      <c r="J711" t="s">
        <v>3968</v>
      </c>
      <c r="K711">
        <v>73198001</v>
      </c>
      <c r="L711" t="s">
        <v>3969</v>
      </c>
      <c r="M711">
        <v>500000</v>
      </c>
      <c r="N711" t="s">
        <v>3970</v>
      </c>
      <c r="O711">
        <v>118</v>
      </c>
      <c r="P711" t="s">
        <v>3971</v>
      </c>
      <c r="Q711">
        <v>0</v>
      </c>
      <c r="R711" t="s">
        <v>3972</v>
      </c>
      <c r="S711">
        <v>-3500</v>
      </c>
      <c r="T711" s="7" t="str">
        <f t="shared" si="32"/>
        <v>hp_20129450;atk_46846720;hit_500000;miss_118;cirt_0;cirtSub_-3500</v>
      </c>
    </row>
    <row r="712" spans="1:20" x14ac:dyDescent="0.15">
      <c r="A712" s="16">
        <v>360710</v>
      </c>
      <c r="B712" s="16" t="s">
        <v>229</v>
      </c>
      <c r="C712" s="16">
        <v>1</v>
      </c>
      <c r="D712" s="16">
        <v>2</v>
      </c>
      <c r="E712" s="20">
        <v>237</v>
      </c>
      <c r="F712" s="19" t="s">
        <v>3967</v>
      </c>
      <c r="G712">
        <f t="shared" si="31"/>
        <v>3104956</v>
      </c>
      <c r="H712">
        <f t="shared" si="30"/>
        <v>0.64000000000000012</v>
      </c>
      <c r="I712">
        <v>20129450</v>
      </c>
      <c r="J712" t="s">
        <v>3968</v>
      </c>
      <c r="K712">
        <v>73198001</v>
      </c>
      <c r="L712" t="s">
        <v>3969</v>
      </c>
      <c r="M712">
        <v>500000</v>
      </c>
      <c r="N712" t="s">
        <v>3970</v>
      </c>
      <c r="O712">
        <v>118</v>
      </c>
      <c r="P712" t="s">
        <v>3971</v>
      </c>
      <c r="Q712">
        <v>0</v>
      </c>
      <c r="R712" t="s">
        <v>3972</v>
      </c>
      <c r="S712">
        <v>-3500</v>
      </c>
      <c r="T712" s="7" t="str">
        <f t="shared" si="32"/>
        <v>hp_20129450;atk_46846720;hit_500000;miss_118;cirt_0;cirtSub_-3500</v>
      </c>
    </row>
    <row r="713" spans="1:20" x14ac:dyDescent="0.15">
      <c r="A713" s="16">
        <v>360711</v>
      </c>
      <c r="B713" s="16" t="s">
        <v>229</v>
      </c>
      <c r="C713" s="16">
        <v>1</v>
      </c>
      <c r="D713" s="16">
        <v>2</v>
      </c>
      <c r="E713" s="20">
        <v>238</v>
      </c>
      <c r="F713" s="19" t="s">
        <v>3967</v>
      </c>
      <c r="G713" t="e">
        <f t="shared" si="31"/>
        <v>#N/A</v>
      </c>
      <c r="H713">
        <f t="shared" si="30"/>
        <v>0.64000000000000012</v>
      </c>
      <c r="I713">
        <v>20464351</v>
      </c>
      <c r="J713" t="s">
        <v>3968</v>
      </c>
      <c r="K713">
        <v>74415821</v>
      </c>
      <c r="L713" t="s">
        <v>3969</v>
      </c>
      <c r="M713">
        <v>500000</v>
      </c>
      <c r="N713" t="s">
        <v>3970</v>
      </c>
      <c r="O713">
        <v>119</v>
      </c>
      <c r="P713" t="s">
        <v>3971</v>
      </c>
      <c r="Q713">
        <v>0</v>
      </c>
      <c r="R713" t="s">
        <v>3972</v>
      </c>
      <c r="S713">
        <v>-3500</v>
      </c>
      <c r="T713" s="7" t="str">
        <f t="shared" si="32"/>
        <v>hp_20464351;atk_47626125;hit_500000;miss_119;cirt_0;cirtSub_-3500</v>
      </c>
    </row>
    <row r="714" spans="1:20" x14ac:dyDescent="0.15">
      <c r="A714" s="16">
        <v>360712</v>
      </c>
      <c r="B714" s="16" t="s">
        <v>229</v>
      </c>
      <c r="C714" s="16">
        <v>1</v>
      </c>
      <c r="D714" s="16">
        <v>2</v>
      </c>
      <c r="E714" s="20">
        <v>238</v>
      </c>
      <c r="F714" s="19" t="s">
        <v>3967</v>
      </c>
      <c r="G714" t="e">
        <f t="shared" si="31"/>
        <v>#N/A</v>
      </c>
      <c r="H714">
        <f t="shared" si="30"/>
        <v>0.64000000000000012</v>
      </c>
      <c r="I714">
        <v>20464351</v>
      </c>
      <c r="J714" t="s">
        <v>3968</v>
      </c>
      <c r="K714">
        <v>74415821</v>
      </c>
      <c r="L714" t="s">
        <v>3969</v>
      </c>
      <c r="M714">
        <v>500000</v>
      </c>
      <c r="N714" t="s">
        <v>3970</v>
      </c>
      <c r="O714">
        <v>119</v>
      </c>
      <c r="P714" t="s">
        <v>3971</v>
      </c>
      <c r="Q714">
        <v>0</v>
      </c>
      <c r="R714" t="s">
        <v>3972</v>
      </c>
      <c r="S714">
        <v>-3500</v>
      </c>
      <c r="T714" s="7" t="str">
        <f t="shared" si="32"/>
        <v>hp_20464351;atk_47626125;hit_500000;miss_119;cirt_0;cirtSub_-3500</v>
      </c>
    </row>
    <row r="715" spans="1:20" x14ac:dyDescent="0.15">
      <c r="A715" s="16">
        <v>360713</v>
      </c>
      <c r="B715" s="16" t="s">
        <v>229</v>
      </c>
      <c r="C715" s="16">
        <v>1</v>
      </c>
      <c r="D715" s="16">
        <v>2</v>
      </c>
      <c r="E715" s="20">
        <v>238</v>
      </c>
      <c r="F715" s="19" t="s">
        <v>3967</v>
      </c>
      <c r="G715" t="e">
        <f t="shared" si="31"/>
        <v>#N/A</v>
      </c>
      <c r="H715">
        <f t="shared" si="30"/>
        <v>0.64000000000000012</v>
      </c>
      <c r="I715">
        <v>20464351</v>
      </c>
      <c r="J715" t="s">
        <v>3968</v>
      </c>
      <c r="K715">
        <v>74415821</v>
      </c>
      <c r="L715" t="s">
        <v>3969</v>
      </c>
      <c r="M715">
        <v>500000</v>
      </c>
      <c r="N715" t="s">
        <v>3970</v>
      </c>
      <c r="O715">
        <v>119</v>
      </c>
      <c r="P715" t="s">
        <v>3971</v>
      </c>
      <c r="Q715">
        <v>0</v>
      </c>
      <c r="R715" t="s">
        <v>3972</v>
      </c>
      <c r="S715">
        <v>-3500</v>
      </c>
      <c r="T715" s="7" t="str">
        <f t="shared" si="32"/>
        <v>hp_20464351;atk_47626125;hit_500000;miss_119;cirt_0;cirtSub_-3500</v>
      </c>
    </row>
    <row r="716" spans="1:20" x14ac:dyDescent="0.15">
      <c r="A716" s="16">
        <v>360714</v>
      </c>
      <c r="B716" s="16" t="s">
        <v>229</v>
      </c>
      <c r="C716" s="16">
        <v>1</v>
      </c>
      <c r="D716" s="16">
        <v>2</v>
      </c>
      <c r="E716" s="20">
        <v>239</v>
      </c>
      <c r="F716" s="19" t="s">
        <v>3967</v>
      </c>
      <c r="G716" t="e">
        <f t="shared" si="31"/>
        <v>#N/A</v>
      </c>
      <c r="H716">
        <f t="shared" si="30"/>
        <v>0.64000000000000012</v>
      </c>
      <c r="I716">
        <v>20799251</v>
      </c>
      <c r="J716" t="s">
        <v>3968</v>
      </c>
      <c r="K716">
        <v>75633640</v>
      </c>
      <c r="L716" t="s">
        <v>3969</v>
      </c>
      <c r="M716">
        <v>500000</v>
      </c>
      <c r="N716" t="s">
        <v>3970</v>
      </c>
      <c r="O716">
        <v>119</v>
      </c>
      <c r="P716" t="s">
        <v>3971</v>
      </c>
      <c r="Q716">
        <v>0</v>
      </c>
      <c r="R716" t="s">
        <v>3972</v>
      </c>
      <c r="S716">
        <v>-3500</v>
      </c>
      <c r="T716" s="7" t="str">
        <f t="shared" si="32"/>
        <v>hp_20799251;atk_48405529;hit_500000;miss_119;cirt_0;cirtSub_-3500</v>
      </c>
    </row>
    <row r="717" spans="1:20" x14ac:dyDescent="0.15">
      <c r="A717" s="16">
        <v>360715</v>
      </c>
      <c r="B717" s="16" t="s">
        <v>229</v>
      </c>
      <c r="C717" s="16">
        <v>1</v>
      </c>
      <c r="D717" s="16">
        <v>2</v>
      </c>
      <c r="E717" s="20">
        <v>239</v>
      </c>
      <c r="F717" s="19" t="s">
        <v>3967</v>
      </c>
      <c r="G717" t="e">
        <f t="shared" si="31"/>
        <v>#N/A</v>
      </c>
      <c r="H717">
        <f t="shared" si="30"/>
        <v>0.64000000000000012</v>
      </c>
      <c r="I717">
        <v>20799251</v>
      </c>
      <c r="J717" t="s">
        <v>3968</v>
      </c>
      <c r="K717">
        <v>75633640</v>
      </c>
      <c r="L717" t="s">
        <v>3969</v>
      </c>
      <c r="M717">
        <v>500000</v>
      </c>
      <c r="N717" t="s">
        <v>3970</v>
      </c>
      <c r="O717">
        <v>119</v>
      </c>
      <c r="P717" t="s">
        <v>3971</v>
      </c>
      <c r="Q717">
        <v>0</v>
      </c>
      <c r="R717" t="s">
        <v>3972</v>
      </c>
      <c r="S717">
        <v>-3500</v>
      </c>
      <c r="T717" s="7" t="str">
        <f t="shared" si="32"/>
        <v>hp_20799251;atk_48405529;hit_500000;miss_119;cirt_0;cirtSub_-3500</v>
      </c>
    </row>
    <row r="718" spans="1:20" x14ac:dyDescent="0.15">
      <c r="A718" s="16">
        <v>360716</v>
      </c>
      <c r="B718" s="16" t="s">
        <v>229</v>
      </c>
      <c r="C718" s="16">
        <v>1</v>
      </c>
      <c r="D718" s="16">
        <v>2</v>
      </c>
      <c r="E718" s="20">
        <v>239</v>
      </c>
      <c r="F718" s="19" t="s">
        <v>3967</v>
      </c>
      <c r="G718" t="e">
        <f t="shared" si="31"/>
        <v>#N/A</v>
      </c>
      <c r="H718">
        <f t="shared" si="30"/>
        <v>0.64000000000000012</v>
      </c>
      <c r="I718">
        <v>20799251</v>
      </c>
      <c r="J718" t="s">
        <v>3968</v>
      </c>
      <c r="K718">
        <v>75633640</v>
      </c>
      <c r="L718" t="s">
        <v>3969</v>
      </c>
      <c r="M718">
        <v>500000</v>
      </c>
      <c r="N718" t="s">
        <v>3970</v>
      </c>
      <c r="O718">
        <v>119</v>
      </c>
      <c r="P718" t="s">
        <v>3971</v>
      </c>
      <c r="Q718">
        <v>0</v>
      </c>
      <c r="R718" t="s">
        <v>3972</v>
      </c>
      <c r="S718">
        <v>-3500</v>
      </c>
      <c r="T718" s="7" t="str">
        <f t="shared" si="32"/>
        <v>hp_20799251;atk_48405529;hit_500000;miss_119;cirt_0;cirtSub_-3500</v>
      </c>
    </row>
    <row r="719" spans="1:20" x14ac:dyDescent="0.15">
      <c r="A719" s="16">
        <v>360717</v>
      </c>
      <c r="B719" s="16" t="s">
        <v>229</v>
      </c>
      <c r="C719" s="16">
        <v>1</v>
      </c>
      <c r="D719" s="16">
        <v>2</v>
      </c>
      <c r="E719" s="20">
        <v>240</v>
      </c>
      <c r="F719" s="19" t="s">
        <v>3967</v>
      </c>
      <c r="G719">
        <f t="shared" si="31"/>
        <v>3219121</v>
      </c>
      <c r="H719">
        <f t="shared" si="30"/>
        <v>0.64000000000000012</v>
      </c>
      <c r="I719">
        <v>21134151</v>
      </c>
      <c r="J719" t="s">
        <v>3968</v>
      </c>
      <c r="K719">
        <v>76851459</v>
      </c>
      <c r="L719" t="s">
        <v>3969</v>
      </c>
      <c r="M719">
        <v>500000</v>
      </c>
      <c r="N719" t="s">
        <v>3970</v>
      </c>
      <c r="O719">
        <v>120</v>
      </c>
      <c r="P719" t="s">
        <v>3971</v>
      </c>
      <c r="Q719">
        <v>0</v>
      </c>
      <c r="R719" t="s">
        <v>3972</v>
      </c>
      <c r="S719">
        <v>-3500</v>
      </c>
      <c r="T719" s="7" t="str">
        <f t="shared" si="32"/>
        <v>hp_21134151;atk_49184933;hit_500000;miss_120;cirt_0;cirtSub_-3500</v>
      </c>
    </row>
    <row r="720" spans="1:20" x14ac:dyDescent="0.15">
      <c r="A720" s="16">
        <v>360718</v>
      </c>
      <c r="B720" s="16" t="s">
        <v>229</v>
      </c>
      <c r="C720" s="16">
        <v>1</v>
      </c>
      <c r="D720" s="16">
        <v>2</v>
      </c>
      <c r="E720" s="20">
        <v>240</v>
      </c>
      <c r="F720" s="19" t="s">
        <v>3967</v>
      </c>
      <c r="G720">
        <f t="shared" si="31"/>
        <v>3219121</v>
      </c>
      <c r="H720">
        <f t="shared" si="30"/>
        <v>0.64000000000000012</v>
      </c>
      <c r="I720">
        <v>21134151</v>
      </c>
      <c r="J720" t="s">
        <v>3968</v>
      </c>
      <c r="K720">
        <v>76851459</v>
      </c>
      <c r="L720" t="s">
        <v>3969</v>
      </c>
      <c r="M720">
        <v>500000</v>
      </c>
      <c r="N720" t="s">
        <v>3970</v>
      </c>
      <c r="O720">
        <v>120</v>
      </c>
      <c r="P720" t="s">
        <v>3971</v>
      </c>
      <c r="Q720">
        <v>0</v>
      </c>
      <c r="R720" t="s">
        <v>3972</v>
      </c>
      <c r="S720">
        <v>-3500</v>
      </c>
      <c r="T720" s="7" t="str">
        <f t="shared" si="32"/>
        <v>hp_21134151;atk_49184933;hit_500000;miss_120;cirt_0;cirtSub_-3500</v>
      </c>
    </row>
    <row r="721" spans="1:20" x14ac:dyDescent="0.15">
      <c r="A721" s="16">
        <v>360719</v>
      </c>
      <c r="B721" s="16" t="s">
        <v>229</v>
      </c>
      <c r="C721" s="16">
        <v>1</v>
      </c>
      <c r="D721" s="16">
        <v>2</v>
      </c>
      <c r="E721" s="20">
        <v>240</v>
      </c>
      <c r="F721" s="19" t="s">
        <v>3967</v>
      </c>
      <c r="G721">
        <f t="shared" si="31"/>
        <v>3219121</v>
      </c>
      <c r="H721">
        <f t="shared" si="30"/>
        <v>0.64000000000000012</v>
      </c>
      <c r="I721">
        <v>21134151</v>
      </c>
      <c r="J721" t="s">
        <v>3968</v>
      </c>
      <c r="K721">
        <v>76851459</v>
      </c>
      <c r="L721" t="s">
        <v>3969</v>
      </c>
      <c r="M721">
        <v>500000</v>
      </c>
      <c r="N721" t="s">
        <v>3970</v>
      </c>
      <c r="O721">
        <v>120</v>
      </c>
      <c r="P721" t="s">
        <v>3971</v>
      </c>
      <c r="Q721">
        <v>0</v>
      </c>
      <c r="R721" t="s">
        <v>3972</v>
      </c>
      <c r="S721">
        <v>-3500</v>
      </c>
      <c r="T721" s="7" t="str">
        <f t="shared" si="32"/>
        <v>hp_21134151;atk_49184933;hit_500000;miss_120;cirt_0;cirtSub_-3500</v>
      </c>
    </row>
    <row r="722" spans="1:20" x14ac:dyDescent="0.15">
      <c r="A722" s="16"/>
      <c r="B722" s="16"/>
      <c r="C722" s="16"/>
      <c r="D722" s="16"/>
      <c r="E722" s="20"/>
      <c r="F722" s="19"/>
      <c r="T722" s="7"/>
    </row>
    <row r="723" spans="1:20" x14ac:dyDescent="0.15">
      <c r="A723" s="16"/>
      <c r="B723" s="16"/>
      <c r="C723" s="16"/>
      <c r="D723" s="16"/>
      <c r="E723" s="20"/>
      <c r="F723" s="19"/>
      <c r="T723" s="7"/>
    </row>
    <row r="724" spans="1:20" x14ac:dyDescent="0.15">
      <c r="A724" s="16">
        <v>460000</v>
      </c>
      <c r="B724" s="16" t="s">
        <v>4842</v>
      </c>
      <c r="C724" s="16">
        <v>1</v>
      </c>
      <c r="D724" s="16">
        <v>1</v>
      </c>
      <c r="E724" s="20">
        <v>3</v>
      </c>
      <c r="F724" s="19" t="s">
        <v>3967</v>
      </c>
      <c r="G724">
        <v>55000</v>
      </c>
      <c r="H724">
        <v>0.5</v>
      </c>
      <c r="I724">
        <f>INT(G724*H724)</f>
        <v>27500</v>
      </c>
      <c r="J724" t="s">
        <v>3968</v>
      </c>
      <c r="K724">
        <v>10000</v>
      </c>
      <c r="L724" t="s">
        <v>3969</v>
      </c>
      <c r="M724">
        <v>500000</v>
      </c>
      <c r="N724" t="s">
        <v>3970</v>
      </c>
      <c r="O724">
        <v>15</v>
      </c>
      <c r="P724" t="s">
        <v>3971</v>
      </c>
      <c r="Q724">
        <v>15</v>
      </c>
      <c r="R724" t="s">
        <v>3972</v>
      </c>
      <c r="S724">
        <v>15</v>
      </c>
      <c r="T724" s="7" t="str">
        <f t="shared" si="32"/>
        <v>hp_27500;atk_5000;hit_500000;miss_15;cirt_15;cirtSub_15</v>
      </c>
    </row>
    <row r="725" spans="1:20" x14ac:dyDescent="0.15">
      <c r="A725" s="16">
        <v>460001</v>
      </c>
      <c r="B725" s="16" t="s">
        <v>4843</v>
      </c>
      <c r="C725" s="16">
        <v>1</v>
      </c>
      <c r="D725" s="16">
        <v>1</v>
      </c>
      <c r="E725" s="20">
        <v>6</v>
      </c>
      <c r="F725" s="19" t="s">
        <v>3967</v>
      </c>
      <c r="G725">
        <v>82500</v>
      </c>
      <c r="H725">
        <v>0.5</v>
      </c>
      <c r="I725">
        <f t="shared" ref="I725:I788" si="33">INT(G725*H725)</f>
        <v>41250</v>
      </c>
      <c r="J725" t="s">
        <v>3968</v>
      </c>
      <c r="K725">
        <v>15000</v>
      </c>
      <c r="L725" t="s">
        <v>3969</v>
      </c>
      <c r="M725">
        <v>500000</v>
      </c>
      <c r="N725" t="s">
        <v>3970</v>
      </c>
      <c r="O725">
        <v>30</v>
      </c>
      <c r="P725" t="s">
        <v>3971</v>
      </c>
      <c r="Q725">
        <v>30</v>
      </c>
      <c r="R725" t="s">
        <v>3972</v>
      </c>
      <c r="S725">
        <v>30</v>
      </c>
      <c r="T725" s="7" t="str">
        <f t="shared" si="32"/>
        <v>hp_41250;atk_7500;hit_500000;miss_30;cirt_30;cirtSub_30</v>
      </c>
    </row>
    <row r="726" spans="1:20" x14ac:dyDescent="0.15">
      <c r="A726" s="16">
        <v>460002</v>
      </c>
      <c r="B726" s="16" t="s">
        <v>4844</v>
      </c>
      <c r="C726" s="16">
        <v>1</v>
      </c>
      <c r="D726" s="16">
        <v>1</v>
      </c>
      <c r="E726" s="20">
        <v>9</v>
      </c>
      <c r="F726" s="19" t="s">
        <v>3967</v>
      </c>
      <c r="G726">
        <v>123750</v>
      </c>
      <c r="H726">
        <v>0.5</v>
      </c>
      <c r="I726">
        <f t="shared" si="33"/>
        <v>61875</v>
      </c>
      <c r="J726" t="s">
        <v>3968</v>
      </c>
      <c r="K726">
        <v>22500</v>
      </c>
      <c r="L726" t="s">
        <v>3969</v>
      </c>
      <c r="M726">
        <v>500000</v>
      </c>
      <c r="N726" t="s">
        <v>3970</v>
      </c>
      <c r="O726">
        <v>45</v>
      </c>
      <c r="P726" t="s">
        <v>3971</v>
      </c>
      <c r="Q726">
        <v>45</v>
      </c>
      <c r="R726" t="s">
        <v>3972</v>
      </c>
      <c r="S726">
        <v>45</v>
      </c>
      <c r="T726" s="7" t="str">
        <f t="shared" si="32"/>
        <v>hp_61875;atk_11250;hit_500000;miss_45;cirt_45;cirtSub_45</v>
      </c>
    </row>
    <row r="727" spans="1:20" x14ac:dyDescent="0.15">
      <c r="A727" s="16">
        <v>460003</v>
      </c>
      <c r="B727" s="16" t="s">
        <v>4845</v>
      </c>
      <c r="C727" s="16">
        <v>1</v>
      </c>
      <c r="D727" s="16">
        <v>1</v>
      </c>
      <c r="E727" s="20">
        <v>12</v>
      </c>
      <c r="F727" s="19" t="s">
        <v>3967</v>
      </c>
      <c r="G727">
        <v>170500</v>
      </c>
      <c r="H727">
        <v>0.5</v>
      </c>
      <c r="I727">
        <f t="shared" si="33"/>
        <v>85250</v>
      </c>
      <c r="J727" t="s">
        <v>3968</v>
      </c>
      <c r="K727">
        <v>31000</v>
      </c>
      <c r="L727" t="s">
        <v>3969</v>
      </c>
      <c r="M727">
        <v>500000</v>
      </c>
      <c r="N727" t="s">
        <v>3970</v>
      </c>
      <c r="O727">
        <v>60</v>
      </c>
      <c r="P727" t="s">
        <v>3971</v>
      </c>
      <c r="Q727">
        <v>60</v>
      </c>
      <c r="R727" t="s">
        <v>3972</v>
      </c>
      <c r="S727">
        <v>60</v>
      </c>
      <c r="T727" s="7" t="str">
        <f t="shared" si="32"/>
        <v>hp_85250;atk_15500;hit_500000;miss_60;cirt_60;cirtSub_60</v>
      </c>
    </row>
    <row r="728" spans="1:20" x14ac:dyDescent="0.15">
      <c r="A728" s="16">
        <v>460004</v>
      </c>
      <c r="B728" s="16" t="s">
        <v>4846</v>
      </c>
      <c r="C728" s="16">
        <v>1</v>
      </c>
      <c r="D728" s="16">
        <v>1</v>
      </c>
      <c r="E728" s="20">
        <v>15</v>
      </c>
      <c r="F728" s="19" t="s">
        <v>3967</v>
      </c>
      <c r="G728">
        <v>220000</v>
      </c>
      <c r="H728">
        <v>0.5</v>
      </c>
      <c r="I728">
        <f t="shared" si="33"/>
        <v>110000</v>
      </c>
      <c r="J728" t="s">
        <v>3968</v>
      </c>
      <c r="K728">
        <v>40000</v>
      </c>
      <c r="L728" t="s">
        <v>3969</v>
      </c>
      <c r="M728">
        <v>500000</v>
      </c>
      <c r="N728" t="s">
        <v>3970</v>
      </c>
      <c r="O728">
        <v>75</v>
      </c>
      <c r="P728" t="s">
        <v>3971</v>
      </c>
      <c r="Q728">
        <v>75</v>
      </c>
      <c r="R728" t="s">
        <v>3972</v>
      </c>
      <c r="S728">
        <v>75</v>
      </c>
      <c r="T728" s="7" t="str">
        <f t="shared" si="32"/>
        <v>hp_110000;atk_20000;hit_500000;miss_75;cirt_75;cirtSub_75</v>
      </c>
    </row>
    <row r="729" spans="1:20" x14ac:dyDescent="0.15">
      <c r="A729" s="16">
        <v>460005</v>
      </c>
      <c r="B729" s="16" t="s">
        <v>4847</v>
      </c>
      <c r="C729" s="16">
        <v>1</v>
      </c>
      <c r="D729" s="16">
        <v>1</v>
      </c>
      <c r="E729" s="20">
        <v>18</v>
      </c>
      <c r="F729" s="19" t="s">
        <v>3967</v>
      </c>
      <c r="G729">
        <v>264000</v>
      </c>
      <c r="H729">
        <v>0.5</v>
      </c>
      <c r="I729">
        <f t="shared" si="33"/>
        <v>132000</v>
      </c>
      <c r="J729" t="s">
        <v>3968</v>
      </c>
      <c r="K729">
        <v>48000</v>
      </c>
      <c r="L729" t="s">
        <v>3969</v>
      </c>
      <c r="M729">
        <v>500000</v>
      </c>
      <c r="N729" t="s">
        <v>3970</v>
      </c>
      <c r="O729">
        <v>90</v>
      </c>
      <c r="P729" t="s">
        <v>3971</v>
      </c>
      <c r="Q729">
        <v>90</v>
      </c>
      <c r="R729" t="s">
        <v>3972</v>
      </c>
      <c r="S729">
        <v>90</v>
      </c>
      <c r="T729" s="7" t="str">
        <f t="shared" si="32"/>
        <v>hp_132000;atk_24000;hit_500000;miss_90;cirt_90;cirtSub_90</v>
      </c>
    </row>
    <row r="730" spans="1:20" x14ac:dyDescent="0.15">
      <c r="A730" s="16">
        <v>460006</v>
      </c>
      <c r="B730" s="16" t="s">
        <v>4848</v>
      </c>
      <c r="C730" s="16">
        <v>1</v>
      </c>
      <c r="D730" s="16">
        <v>1</v>
      </c>
      <c r="E730" s="20">
        <v>21</v>
      </c>
      <c r="F730" s="19" t="s">
        <v>3967</v>
      </c>
      <c r="G730">
        <v>308000</v>
      </c>
      <c r="H730">
        <v>0.5</v>
      </c>
      <c r="I730">
        <f t="shared" si="33"/>
        <v>154000</v>
      </c>
      <c r="J730" t="s">
        <v>3968</v>
      </c>
      <c r="K730">
        <v>56000</v>
      </c>
      <c r="L730" t="s">
        <v>3969</v>
      </c>
      <c r="M730">
        <v>500000</v>
      </c>
      <c r="N730" t="s">
        <v>3970</v>
      </c>
      <c r="O730">
        <v>105</v>
      </c>
      <c r="P730" t="s">
        <v>3971</v>
      </c>
      <c r="Q730">
        <v>105</v>
      </c>
      <c r="R730" t="s">
        <v>3972</v>
      </c>
      <c r="S730">
        <v>105</v>
      </c>
      <c r="T730" s="7" t="str">
        <f t="shared" si="32"/>
        <v>hp_154000;atk_28000;hit_500000;miss_105;cirt_105;cirtSub_105</v>
      </c>
    </row>
    <row r="731" spans="1:20" x14ac:dyDescent="0.15">
      <c r="A731" s="16">
        <v>460007</v>
      </c>
      <c r="B731" s="16" t="s">
        <v>4849</v>
      </c>
      <c r="C731" s="16">
        <v>1</v>
      </c>
      <c r="D731" s="16">
        <v>1</v>
      </c>
      <c r="E731" s="20">
        <v>24</v>
      </c>
      <c r="F731" s="19" t="s">
        <v>3967</v>
      </c>
      <c r="G731">
        <v>363000</v>
      </c>
      <c r="H731">
        <v>0.5</v>
      </c>
      <c r="I731">
        <f t="shared" si="33"/>
        <v>181500</v>
      </c>
      <c r="J731" t="s">
        <v>3968</v>
      </c>
      <c r="K731">
        <v>66000</v>
      </c>
      <c r="L731" t="s">
        <v>3969</v>
      </c>
      <c r="M731">
        <v>500000</v>
      </c>
      <c r="N731" t="s">
        <v>3970</v>
      </c>
      <c r="O731">
        <v>120</v>
      </c>
      <c r="P731" t="s">
        <v>3971</v>
      </c>
      <c r="Q731">
        <v>120</v>
      </c>
      <c r="R731" t="s">
        <v>3972</v>
      </c>
      <c r="S731">
        <v>120</v>
      </c>
      <c r="T731" s="7" t="str">
        <f t="shared" si="32"/>
        <v>hp_181500;atk_33000;hit_500000;miss_120;cirt_120;cirtSub_120</v>
      </c>
    </row>
    <row r="732" spans="1:20" x14ac:dyDescent="0.15">
      <c r="A732" s="16">
        <v>460008</v>
      </c>
      <c r="B732" s="16" t="s">
        <v>4850</v>
      </c>
      <c r="C732" s="16">
        <v>1</v>
      </c>
      <c r="D732" s="16">
        <v>1</v>
      </c>
      <c r="E732" s="20">
        <v>27</v>
      </c>
      <c r="F732" s="19" t="s">
        <v>3967</v>
      </c>
      <c r="G732">
        <v>418000</v>
      </c>
      <c r="H732">
        <v>0.5</v>
      </c>
      <c r="I732">
        <f t="shared" si="33"/>
        <v>209000</v>
      </c>
      <c r="J732" t="s">
        <v>3968</v>
      </c>
      <c r="K732">
        <v>76000</v>
      </c>
      <c r="L732" t="s">
        <v>3969</v>
      </c>
      <c r="M732">
        <v>500000</v>
      </c>
      <c r="N732" t="s">
        <v>3970</v>
      </c>
      <c r="O732">
        <v>135</v>
      </c>
      <c r="P732" t="s">
        <v>3971</v>
      </c>
      <c r="Q732">
        <v>135</v>
      </c>
      <c r="R732" t="s">
        <v>3972</v>
      </c>
      <c r="S732">
        <v>135</v>
      </c>
      <c r="T732" s="7" t="str">
        <f t="shared" si="32"/>
        <v>hp_209000;atk_38000;hit_500000;miss_135;cirt_135;cirtSub_135</v>
      </c>
    </row>
    <row r="733" spans="1:20" x14ac:dyDescent="0.15">
      <c r="A733" s="16">
        <v>460009</v>
      </c>
      <c r="B733" s="16" t="s">
        <v>4851</v>
      </c>
      <c r="C733" s="16">
        <v>1</v>
      </c>
      <c r="D733" s="16">
        <v>1</v>
      </c>
      <c r="E733" s="20">
        <v>30</v>
      </c>
      <c r="F733" s="19" t="s">
        <v>3967</v>
      </c>
      <c r="G733">
        <v>473000</v>
      </c>
      <c r="H733">
        <v>0.5</v>
      </c>
      <c r="I733">
        <f t="shared" si="33"/>
        <v>236500</v>
      </c>
      <c r="J733" t="s">
        <v>3968</v>
      </c>
      <c r="K733">
        <v>86000</v>
      </c>
      <c r="L733" t="s">
        <v>3969</v>
      </c>
      <c r="M733">
        <v>500000</v>
      </c>
      <c r="N733" t="s">
        <v>3970</v>
      </c>
      <c r="O733">
        <v>150</v>
      </c>
      <c r="P733" t="s">
        <v>3971</v>
      </c>
      <c r="Q733">
        <v>150</v>
      </c>
      <c r="R733" t="s">
        <v>3972</v>
      </c>
      <c r="S733">
        <v>150</v>
      </c>
      <c r="T733" s="7" t="str">
        <f t="shared" si="32"/>
        <v>hp_236500;atk_43000;hit_500000;miss_150;cirt_150;cirtSub_150</v>
      </c>
    </row>
    <row r="734" spans="1:20" x14ac:dyDescent="0.15">
      <c r="A734" s="16">
        <v>460010</v>
      </c>
      <c r="B734" s="16" t="s">
        <v>4852</v>
      </c>
      <c r="C734" s="16">
        <v>1</v>
      </c>
      <c r="D734" s="16">
        <v>1</v>
      </c>
      <c r="E734" s="20">
        <v>33</v>
      </c>
      <c r="F734" s="19" t="s">
        <v>3967</v>
      </c>
      <c r="G734">
        <v>528000</v>
      </c>
      <c r="H734">
        <f>MIN(H724+0.02,0.9)</f>
        <v>0.52</v>
      </c>
      <c r="I734">
        <f t="shared" si="33"/>
        <v>274560</v>
      </c>
      <c r="J734" t="s">
        <v>3968</v>
      </c>
      <c r="K734">
        <v>96000</v>
      </c>
      <c r="L734" t="s">
        <v>3969</v>
      </c>
      <c r="M734">
        <v>500000</v>
      </c>
      <c r="N734" t="s">
        <v>3970</v>
      </c>
      <c r="O734">
        <v>165</v>
      </c>
      <c r="P734" t="s">
        <v>3971</v>
      </c>
      <c r="Q734">
        <v>165</v>
      </c>
      <c r="R734" t="s">
        <v>3972</v>
      </c>
      <c r="S734">
        <v>165</v>
      </c>
      <c r="T734" s="7" t="str">
        <f t="shared" si="32"/>
        <v>hp_274560;atk_49920;hit_500000;miss_165;cirt_165;cirtSub_165</v>
      </c>
    </row>
    <row r="735" spans="1:20" x14ac:dyDescent="0.15">
      <c r="A735" s="16">
        <v>460011</v>
      </c>
      <c r="B735" s="16" t="s">
        <v>4853</v>
      </c>
      <c r="C735" s="16">
        <v>1</v>
      </c>
      <c r="D735" s="16">
        <v>1</v>
      </c>
      <c r="E735" s="20">
        <v>36</v>
      </c>
      <c r="F735" s="19" t="s">
        <v>3967</v>
      </c>
      <c r="G735">
        <v>583000</v>
      </c>
      <c r="H735">
        <f t="shared" ref="H735:H798" si="34">MIN(H725+0.02,0.9)</f>
        <v>0.52</v>
      </c>
      <c r="I735">
        <f t="shared" si="33"/>
        <v>303160</v>
      </c>
      <c r="J735" t="s">
        <v>3968</v>
      </c>
      <c r="K735">
        <v>106000</v>
      </c>
      <c r="L735" t="s">
        <v>3969</v>
      </c>
      <c r="M735">
        <v>500000</v>
      </c>
      <c r="N735" t="s">
        <v>3970</v>
      </c>
      <c r="O735">
        <v>180</v>
      </c>
      <c r="P735" t="s">
        <v>3971</v>
      </c>
      <c r="Q735">
        <v>180</v>
      </c>
      <c r="R735" t="s">
        <v>3972</v>
      </c>
      <c r="S735">
        <v>180</v>
      </c>
      <c r="T735" s="7" t="str">
        <f t="shared" si="32"/>
        <v>hp_303160;atk_55120;hit_500000;miss_180;cirt_180;cirtSub_180</v>
      </c>
    </row>
    <row r="736" spans="1:20" x14ac:dyDescent="0.15">
      <c r="A736" s="16">
        <v>460012</v>
      </c>
      <c r="B736" s="16" t="s">
        <v>4854</v>
      </c>
      <c r="C736" s="16">
        <v>1</v>
      </c>
      <c r="D736" s="16">
        <v>1</v>
      </c>
      <c r="E736" s="20">
        <v>39</v>
      </c>
      <c r="F736" s="19" t="s">
        <v>3967</v>
      </c>
      <c r="G736">
        <v>665500</v>
      </c>
      <c r="H736">
        <f t="shared" si="34"/>
        <v>0.52</v>
      </c>
      <c r="I736">
        <f t="shared" si="33"/>
        <v>346060</v>
      </c>
      <c r="J736" t="s">
        <v>3968</v>
      </c>
      <c r="K736">
        <v>121000</v>
      </c>
      <c r="L736" t="s">
        <v>3969</v>
      </c>
      <c r="M736">
        <v>500000</v>
      </c>
      <c r="N736" t="s">
        <v>3970</v>
      </c>
      <c r="O736">
        <v>195</v>
      </c>
      <c r="P736" t="s">
        <v>3971</v>
      </c>
      <c r="Q736">
        <v>195</v>
      </c>
      <c r="R736" t="s">
        <v>3972</v>
      </c>
      <c r="S736">
        <v>195</v>
      </c>
      <c r="T736" s="7" t="str">
        <f t="shared" si="32"/>
        <v>hp_346060;atk_62920;hit_500000;miss_195;cirt_195;cirtSub_195</v>
      </c>
    </row>
    <row r="737" spans="1:20" x14ac:dyDescent="0.15">
      <c r="A737" s="16">
        <v>460013</v>
      </c>
      <c r="B737" s="16" t="s">
        <v>4855</v>
      </c>
      <c r="C737" s="16">
        <v>1</v>
      </c>
      <c r="D737" s="16">
        <v>1</v>
      </c>
      <c r="E737" s="20">
        <v>42</v>
      </c>
      <c r="F737" s="19" t="s">
        <v>3967</v>
      </c>
      <c r="G737">
        <v>720500</v>
      </c>
      <c r="H737">
        <f t="shared" si="34"/>
        <v>0.52</v>
      </c>
      <c r="I737">
        <f t="shared" si="33"/>
        <v>374660</v>
      </c>
      <c r="J737" t="s">
        <v>3968</v>
      </c>
      <c r="K737">
        <v>131000</v>
      </c>
      <c r="L737" t="s">
        <v>3969</v>
      </c>
      <c r="M737">
        <v>500000</v>
      </c>
      <c r="N737" t="s">
        <v>3970</v>
      </c>
      <c r="O737">
        <v>210</v>
      </c>
      <c r="P737" t="s">
        <v>3971</v>
      </c>
      <c r="Q737">
        <v>210</v>
      </c>
      <c r="R737" t="s">
        <v>3972</v>
      </c>
      <c r="S737">
        <v>210</v>
      </c>
      <c r="T737" s="7" t="str">
        <f t="shared" si="32"/>
        <v>hp_374660;atk_68120;hit_500000;miss_210;cirt_210;cirtSub_210</v>
      </c>
    </row>
    <row r="738" spans="1:20" x14ac:dyDescent="0.15">
      <c r="A738" s="16">
        <v>460014</v>
      </c>
      <c r="B738" s="16" t="s">
        <v>4856</v>
      </c>
      <c r="C738" s="16">
        <v>1</v>
      </c>
      <c r="D738" s="16">
        <v>1</v>
      </c>
      <c r="E738" s="20">
        <v>45</v>
      </c>
      <c r="F738" s="19" t="s">
        <v>3967</v>
      </c>
      <c r="G738">
        <v>825000</v>
      </c>
      <c r="H738">
        <f t="shared" si="34"/>
        <v>0.52</v>
      </c>
      <c r="I738">
        <f t="shared" si="33"/>
        <v>429000</v>
      </c>
      <c r="J738" t="s">
        <v>3968</v>
      </c>
      <c r="K738">
        <v>150000</v>
      </c>
      <c r="L738" t="s">
        <v>3969</v>
      </c>
      <c r="M738">
        <v>500000</v>
      </c>
      <c r="N738" t="s">
        <v>3970</v>
      </c>
      <c r="O738">
        <v>225</v>
      </c>
      <c r="P738" t="s">
        <v>3971</v>
      </c>
      <c r="Q738">
        <v>225</v>
      </c>
      <c r="R738" t="s">
        <v>3972</v>
      </c>
      <c r="S738">
        <v>225</v>
      </c>
      <c r="T738" s="7" t="str">
        <f t="shared" si="32"/>
        <v>hp_429000;atk_78000;hit_500000;miss_225;cirt_225;cirtSub_225</v>
      </c>
    </row>
    <row r="739" spans="1:20" x14ac:dyDescent="0.15">
      <c r="A739" s="16">
        <v>460015</v>
      </c>
      <c r="B739" s="16" t="s">
        <v>4857</v>
      </c>
      <c r="C739" s="16">
        <v>1</v>
      </c>
      <c r="D739" s="16">
        <v>1</v>
      </c>
      <c r="E739" s="20">
        <v>48</v>
      </c>
      <c r="F739" s="19" t="s">
        <v>3967</v>
      </c>
      <c r="G739">
        <v>852500</v>
      </c>
      <c r="H739">
        <f t="shared" si="34"/>
        <v>0.52</v>
      </c>
      <c r="I739">
        <f t="shared" si="33"/>
        <v>443300</v>
      </c>
      <c r="J739" t="s">
        <v>3968</v>
      </c>
      <c r="K739">
        <v>155000</v>
      </c>
      <c r="L739" t="s">
        <v>3969</v>
      </c>
      <c r="M739">
        <v>500000</v>
      </c>
      <c r="N739" t="s">
        <v>3970</v>
      </c>
      <c r="O739">
        <v>240</v>
      </c>
      <c r="P739" t="s">
        <v>3971</v>
      </c>
      <c r="Q739">
        <v>240</v>
      </c>
      <c r="R739" t="s">
        <v>3972</v>
      </c>
      <c r="S739">
        <v>240</v>
      </c>
      <c r="T739" s="7" t="str">
        <f t="shared" si="32"/>
        <v>hp_443300;atk_80600;hit_500000;miss_240;cirt_240;cirtSub_240</v>
      </c>
    </row>
    <row r="740" spans="1:20" x14ac:dyDescent="0.15">
      <c r="A740" s="16">
        <v>460016</v>
      </c>
      <c r="B740" s="16" t="s">
        <v>4858</v>
      </c>
      <c r="C740" s="16">
        <v>1</v>
      </c>
      <c r="D740" s="16">
        <v>1</v>
      </c>
      <c r="E740" s="20">
        <v>51</v>
      </c>
      <c r="F740" s="19" t="s">
        <v>3967</v>
      </c>
      <c r="G740">
        <v>907500</v>
      </c>
      <c r="H740">
        <f t="shared" si="34"/>
        <v>0.52</v>
      </c>
      <c r="I740">
        <f t="shared" si="33"/>
        <v>471900</v>
      </c>
      <c r="J740" t="s">
        <v>3968</v>
      </c>
      <c r="K740">
        <v>165000</v>
      </c>
      <c r="L740" t="s">
        <v>3969</v>
      </c>
      <c r="M740">
        <v>500000</v>
      </c>
      <c r="N740" t="s">
        <v>3970</v>
      </c>
      <c r="O740">
        <v>255</v>
      </c>
      <c r="P740" t="s">
        <v>3971</v>
      </c>
      <c r="Q740">
        <v>255</v>
      </c>
      <c r="R740" t="s">
        <v>3972</v>
      </c>
      <c r="S740">
        <v>255</v>
      </c>
      <c r="T740" s="7" t="str">
        <f t="shared" si="32"/>
        <v>hp_471900;atk_85800;hit_500000;miss_255;cirt_255;cirtSub_255</v>
      </c>
    </row>
    <row r="741" spans="1:20" x14ac:dyDescent="0.15">
      <c r="A741" s="16">
        <v>460017</v>
      </c>
      <c r="B741" s="16" t="s">
        <v>4859</v>
      </c>
      <c r="C741" s="16">
        <v>1</v>
      </c>
      <c r="D741" s="16">
        <v>1</v>
      </c>
      <c r="E741" s="20">
        <v>54</v>
      </c>
      <c r="F741" s="19" t="s">
        <v>3967</v>
      </c>
      <c r="G741">
        <v>962500</v>
      </c>
      <c r="H741">
        <f t="shared" si="34"/>
        <v>0.52</v>
      </c>
      <c r="I741">
        <f t="shared" si="33"/>
        <v>500500</v>
      </c>
      <c r="J741" t="s">
        <v>3968</v>
      </c>
      <c r="K741">
        <v>175000</v>
      </c>
      <c r="L741" t="s">
        <v>3969</v>
      </c>
      <c r="M741">
        <v>500000</v>
      </c>
      <c r="N741" t="s">
        <v>3970</v>
      </c>
      <c r="O741">
        <v>270</v>
      </c>
      <c r="P741" t="s">
        <v>3971</v>
      </c>
      <c r="Q741">
        <v>270</v>
      </c>
      <c r="R741" t="s">
        <v>3972</v>
      </c>
      <c r="S741">
        <v>270</v>
      </c>
      <c r="T741" s="7" t="str">
        <f t="shared" si="32"/>
        <v>hp_500500;atk_91000;hit_500000;miss_270;cirt_270;cirtSub_270</v>
      </c>
    </row>
    <row r="742" spans="1:20" x14ac:dyDescent="0.15">
      <c r="A742" s="16">
        <v>460018</v>
      </c>
      <c r="B742" s="16" t="s">
        <v>4860</v>
      </c>
      <c r="C742" s="16">
        <v>1</v>
      </c>
      <c r="D742" s="16">
        <v>1</v>
      </c>
      <c r="E742" s="20">
        <v>57</v>
      </c>
      <c r="F742" s="19" t="s">
        <v>3967</v>
      </c>
      <c r="G742">
        <v>1017500</v>
      </c>
      <c r="H742">
        <f t="shared" si="34"/>
        <v>0.52</v>
      </c>
      <c r="I742">
        <f t="shared" si="33"/>
        <v>529100</v>
      </c>
      <c r="J742" t="s">
        <v>3968</v>
      </c>
      <c r="K742">
        <v>185000</v>
      </c>
      <c r="L742" t="s">
        <v>3969</v>
      </c>
      <c r="M742">
        <v>500000</v>
      </c>
      <c r="N742" t="s">
        <v>3970</v>
      </c>
      <c r="O742">
        <v>285</v>
      </c>
      <c r="P742" t="s">
        <v>3971</v>
      </c>
      <c r="Q742">
        <v>285</v>
      </c>
      <c r="R742" t="s">
        <v>3972</v>
      </c>
      <c r="S742">
        <v>285</v>
      </c>
      <c r="T742" s="7" t="str">
        <f t="shared" si="32"/>
        <v>hp_529100;atk_96200;hit_500000;miss_285;cirt_285;cirtSub_285</v>
      </c>
    </row>
    <row r="743" spans="1:20" x14ac:dyDescent="0.15">
      <c r="A743" s="16">
        <v>460019</v>
      </c>
      <c r="B743" s="16" t="s">
        <v>4861</v>
      </c>
      <c r="C743" s="16">
        <v>1</v>
      </c>
      <c r="D743" s="16">
        <v>1</v>
      </c>
      <c r="E743" s="20">
        <v>60</v>
      </c>
      <c r="F743" s="19" t="s">
        <v>3967</v>
      </c>
      <c r="G743">
        <v>1100000</v>
      </c>
      <c r="H743">
        <f t="shared" si="34"/>
        <v>0.52</v>
      </c>
      <c r="I743">
        <f t="shared" si="33"/>
        <v>572000</v>
      </c>
      <c r="J743" t="s">
        <v>3968</v>
      </c>
      <c r="K743">
        <v>200000</v>
      </c>
      <c r="L743" t="s">
        <v>3969</v>
      </c>
      <c r="M743">
        <v>500000</v>
      </c>
      <c r="N743" t="s">
        <v>3970</v>
      </c>
      <c r="O743">
        <v>300</v>
      </c>
      <c r="P743" t="s">
        <v>3971</v>
      </c>
      <c r="Q743">
        <v>300</v>
      </c>
      <c r="R743" t="s">
        <v>3972</v>
      </c>
      <c r="S743">
        <v>300</v>
      </c>
      <c r="T743" s="7" t="str">
        <f t="shared" si="32"/>
        <v>hp_572000;atk_104000;hit_500000;miss_300;cirt_300;cirtSub_300</v>
      </c>
    </row>
    <row r="744" spans="1:20" x14ac:dyDescent="0.15">
      <c r="A744" s="16">
        <v>460020</v>
      </c>
      <c r="B744" s="16" t="s">
        <v>4862</v>
      </c>
      <c r="C744" s="16">
        <v>1</v>
      </c>
      <c r="D744" s="16">
        <v>1</v>
      </c>
      <c r="E744" s="20">
        <v>63</v>
      </c>
      <c r="F744" s="19" t="s">
        <v>3967</v>
      </c>
      <c r="G744">
        <v>1182500</v>
      </c>
      <c r="H744">
        <f t="shared" si="34"/>
        <v>0.54</v>
      </c>
      <c r="I744">
        <f t="shared" si="33"/>
        <v>638550</v>
      </c>
      <c r="J744" t="s">
        <v>3968</v>
      </c>
      <c r="K744">
        <v>215000</v>
      </c>
      <c r="L744" t="s">
        <v>3969</v>
      </c>
      <c r="M744">
        <v>500000</v>
      </c>
      <c r="N744" t="s">
        <v>3970</v>
      </c>
      <c r="O744">
        <v>315</v>
      </c>
      <c r="P744" t="s">
        <v>3971</v>
      </c>
      <c r="Q744">
        <v>315</v>
      </c>
      <c r="R744" t="s">
        <v>3972</v>
      </c>
      <c r="S744">
        <v>315</v>
      </c>
      <c r="T744" s="7" t="str">
        <f t="shared" si="32"/>
        <v>hp_638550;atk_116100;hit_500000;miss_315;cirt_315;cirtSub_315</v>
      </c>
    </row>
    <row r="745" spans="1:20" x14ac:dyDescent="0.15">
      <c r="A745" s="16">
        <v>460021</v>
      </c>
      <c r="B745" s="16" t="s">
        <v>4863</v>
      </c>
      <c r="C745" s="16">
        <v>1</v>
      </c>
      <c r="D745" s="16">
        <v>1</v>
      </c>
      <c r="E745" s="20">
        <v>66</v>
      </c>
      <c r="F745" s="19" t="s">
        <v>3967</v>
      </c>
      <c r="G745">
        <v>1265000</v>
      </c>
      <c r="H745">
        <f t="shared" si="34"/>
        <v>0.54</v>
      </c>
      <c r="I745">
        <f t="shared" si="33"/>
        <v>683100</v>
      </c>
      <c r="J745" t="s">
        <v>3968</v>
      </c>
      <c r="K745">
        <v>230000</v>
      </c>
      <c r="L745" t="s">
        <v>3969</v>
      </c>
      <c r="M745">
        <v>500000</v>
      </c>
      <c r="N745" t="s">
        <v>3970</v>
      </c>
      <c r="O745">
        <v>330</v>
      </c>
      <c r="P745" t="s">
        <v>3971</v>
      </c>
      <c r="Q745">
        <v>330</v>
      </c>
      <c r="R745" t="s">
        <v>3972</v>
      </c>
      <c r="S745">
        <v>330</v>
      </c>
      <c r="T745" s="7" t="str">
        <f t="shared" si="32"/>
        <v>hp_683100;atk_124200;hit_500000;miss_330;cirt_330;cirtSub_330</v>
      </c>
    </row>
    <row r="746" spans="1:20" x14ac:dyDescent="0.15">
      <c r="A746" s="16">
        <v>460022</v>
      </c>
      <c r="B746" s="16" t="s">
        <v>4864</v>
      </c>
      <c r="C746" s="16">
        <v>1</v>
      </c>
      <c r="D746" s="16">
        <v>1</v>
      </c>
      <c r="E746" s="20">
        <v>69</v>
      </c>
      <c r="F746" s="19" t="s">
        <v>3967</v>
      </c>
      <c r="G746">
        <v>1347500</v>
      </c>
      <c r="H746">
        <f t="shared" si="34"/>
        <v>0.54</v>
      </c>
      <c r="I746">
        <f t="shared" si="33"/>
        <v>727650</v>
      </c>
      <c r="J746" t="s">
        <v>3968</v>
      </c>
      <c r="K746">
        <v>245000</v>
      </c>
      <c r="L746" t="s">
        <v>3969</v>
      </c>
      <c r="M746">
        <v>500000</v>
      </c>
      <c r="N746" t="s">
        <v>3970</v>
      </c>
      <c r="O746">
        <v>345</v>
      </c>
      <c r="P746" t="s">
        <v>3971</v>
      </c>
      <c r="Q746">
        <v>345</v>
      </c>
      <c r="R746" t="s">
        <v>3972</v>
      </c>
      <c r="S746">
        <v>345</v>
      </c>
      <c r="T746" s="7" t="str">
        <f t="shared" si="32"/>
        <v>hp_727650;atk_132300;hit_500000;miss_345;cirt_345;cirtSub_345</v>
      </c>
    </row>
    <row r="747" spans="1:20" x14ac:dyDescent="0.15">
      <c r="A747" s="16">
        <v>460023</v>
      </c>
      <c r="B747" s="16" t="s">
        <v>4865</v>
      </c>
      <c r="C747" s="16">
        <v>1</v>
      </c>
      <c r="D747" s="16">
        <v>1</v>
      </c>
      <c r="E747" s="20">
        <v>72</v>
      </c>
      <c r="F747" s="19" t="s">
        <v>3967</v>
      </c>
      <c r="G747">
        <v>1430000</v>
      </c>
      <c r="H747">
        <f t="shared" si="34"/>
        <v>0.54</v>
      </c>
      <c r="I747">
        <f t="shared" si="33"/>
        <v>772200</v>
      </c>
      <c r="J747" t="s">
        <v>3968</v>
      </c>
      <c r="K747">
        <v>260000</v>
      </c>
      <c r="L747" t="s">
        <v>3969</v>
      </c>
      <c r="M747">
        <v>500000</v>
      </c>
      <c r="N747" t="s">
        <v>3970</v>
      </c>
      <c r="O747">
        <v>360</v>
      </c>
      <c r="P747" t="s">
        <v>3971</v>
      </c>
      <c r="Q747">
        <v>360</v>
      </c>
      <c r="R747" t="s">
        <v>3972</v>
      </c>
      <c r="S747">
        <v>360</v>
      </c>
      <c r="T747" s="7" t="str">
        <f t="shared" si="32"/>
        <v>hp_772200;atk_140400;hit_500000;miss_360;cirt_360;cirtSub_360</v>
      </c>
    </row>
    <row r="748" spans="1:20" x14ac:dyDescent="0.15">
      <c r="A748" s="16">
        <v>460024</v>
      </c>
      <c r="B748" s="16" t="s">
        <v>4866</v>
      </c>
      <c r="C748" s="16">
        <v>1</v>
      </c>
      <c r="D748" s="16">
        <v>1</v>
      </c>
      <c r="E748" s="20">
        <v>75</v>
      </c>
      <c r="F748" s="19" t="s">
        <v>3967</v>
      </c>
      <c r="G748">
        <v>1540000</v>
      </c>
      <c r="H748">
        <f t="shared" si="34"/>
        <v>0.54</v>
      </c>
      <c r="I748">
        <f t="shared" si="33"/>
        <v>831600</v>
      </c>
      <c r="J748" t="s">
        <v>3968</v>
      </c>
      <c r="K748">
        <v>280000</v>
      </c>
      <c r="L748" t="s">
        <v>3969</v>
      </c>
      <c r="M748">
        <v>500000</v>
      </c>
      <c r="N748" t="s">
        <v>3970</v>
      </c>
      <c r="O748">
        <v>375</v>
      </c>
      <c r="P748" t="s">
        <v>3971</v>
      </c>
      <c r="Q748">
        <v>375</v>
      </c>
      <c r="R748" t="s">
        <v>3972</v>
      </c>
      <c r="S748">
        <v>375</v>
      </c>
      <c r="T748" s="7" t="str">
        <f t="shared" si="32"/>
        <v>hp_831600;atk_151200;hit_500000;miss_375;cirt_375;cirtSub_375</v>
      </c>
    </row>
    <row r="749" spans="1:20" x14ac:dyDescent="0.15">
      <c r="A749" s="16">
        <v>460025</v>
      </c>
      <c r="B749" s="16" t="s">
        <v>4867</v>
      </c>
      <c r="C749" s="16">
        <v>1</v>
      </c>
      <c r="D749" s="16">
        <v>1</v>
      </c>
      <c r="E749" s="20">
        <v>78</v>
      </c>
      <c r="F749" s="19" t="s">
        <v>3967</v>
      </c>
      <c r="G749">
        <v>1650000</v>
      </c>
      <c r="H749">
        <f t="shared" si="34"/>
        <v>0.54</v>
      </c>
      <c r="I749">
        <f t="shared" si="33"/>
        <v>891000</v>
      </c>
      <c r="J749" t="s">
        <v>3968</v>
      </c>
      <c r="K749">
        <v>300000</v>
      </c>
      <c r="L749" t="s">
        <v>3969</v>
      </c>
      <c r="M749">
        <v>500000</v>
      </c>
      <c r="N749" t="s">
        <v>3970</v>
      </c>
      <c r="O749">
        <v>390</v>
      </c>
      <c r="P749" t="s">
        <v>3971</v>
      </c>
      <c r="Q749">
        <v>390</v>
      </c>
      <c r="R749" t="s">
        <v>3972</v>
      </c>
      <c r="S749">
        <v>390</v>
      </c>
      <c r="T749" s="7" t="str">
        <f t="shared" si="32"/>
        <v>hp_891000;atk_162000;hit_500000;miss_390;cirt_390;cirtSub_390</v>
      </c>
    </row>
    <row r="750" spans="1:20" x14ac:dyDescent="0.15">
      <c r="A750" s="16">
        <v>460026</v>
      </c>
      <c r="B750" s="16" t="s">
        <v>4868</v>
      </c>
      <c r="C750" s="16">
        <v>1</v>
      </c>
      <c r="D750" s="16">
        <v>1</v>
      </c>
      <c r="E750" s="20">
        <v>81</v>
      </c>
      <c r="F750" s="19" t="s">
        <v>3967</v>
      </c>
      <c r="G750">
        <v>1732500</v>
      </c>
      <c r="H750">
        <f t="shared" si="34"/>
        <v>0.54</v>
      </c>
      <c r="I750">
        <f t="shared" si="33"/>
        <v>935550</v>
      </c>
      <c r="J750" t="s">
        <v>3968</v>
      </c>
      <c r="K750">
        <v>315000</v>
      </c>
      <c r="L750" t="s">
        <v>3969</v>
      </c>
      <c r="M750">
        <v>500000</v>
      </c>
      <c r="N750" t="s">
        <v>3970</v>
      </c>
      <c r="O750">
        <v>405</v>
      </c>
      <c r="P750" t="s">
        <v>3971</v>
      </c>
      <c r="Q750">
        <v>405</v>
      </c>
      <c r="R750" t="s">
        <v>3972</v>
      </c>
      <c r="S750">
        <v>405</v>
      </c>
      <c r="T750" s="7" t="str">
        <f t="shared" si="32"/>
        <v>hp_935550;atk_170100;hit_500000;miss_405;cirt_405;cirtSub_405</v>
      </c>
    </row>
    <row r="751" spans="1:20" x14ac:dyDescent="0.15">
      <c r="A751" s="16">
        <v>460027</v>
      </c>
      <c r="B751" s="16" t="s">
        <v>4869</v>
      </c>
      <c r="C751" s="16">
        <v>1</v>
      </c>
      <c r="D751" s="16">
        <v>1</v>
      </c>
      <c r="E751" s="20">
        <v>84</v>
      </c>
      <c r="F751" s="19" t="s">
        <v>3967</v>
      </c>
      <c r="G751">
        <v>1787500</v>
      </c>
      <c r="H751">
        <f t="shared" si="34"/>
        <v>0.54</v>
      </c>
      <c r="I751">
        <f t="shared" si="33"/>
        <v>965250</v>
      </c>
      <c r="J751" t="s">
        <v>3968</v>
      </c>
      <c r="K751">
        <v>325000</v>
      </c>
      <c r="L751" t="s">
        <v>3969</v>
      </c>
      <c r="M751">
        <v>500000</v>
      </c>
      <c r="N751" t="s">
        <v>3970</v>
      </c>
      <c r="O751">
        <v>420</v>
      </c>
      <c r="P751" t="s">
        <v>3971</v>
      </c>
      <c r="Q751">
        <v>420</v>
      </c>
      <c r="R751" t="s">
        <v>3972</v>
      </c>
      <c r="S751">
        <v>420</v>
      </c>
      <c r="T751" s="7" t="str">
        <f t="shared" si="32"/>
        <v>hp_965250;atk_175500;hit_500000;miss_420;cirt_420;cirtSub_420</v>
      </c>
    </row>
    <row r="752" spans="1:20" x14ac:dyDescent="0.15">
      <c r="A752" s="16">
        <v>460028</v>
      </c>
      <c r="B752" s="16" t="s">
        <v>4870</v>
      </c>
      <c r="C752" s="16">
        <v>1</v>
      </c>
      <c r="D752" s="16">
        <v>1</v>
      </c>
      <c r="E752" s="20">
        <v>87</v>
      </c>
      <c r="F752" s="19" t="s">
        <v>3967</v>
      </c>
      <c r="G752">
        <v>1925000</v>
      </c>
      <c r="H752">
        <f t="shared" si="34"/>
        <v>0.54</v>
      </c>
      <c r="I752">
        <f t="shared" si="33"/>
        <v>1039500</v>
      </c>
      <c r="J752" t="s">
        <v>3968</v>
      </c>
      <c r="K752">
        <v>350000</v>
      </c>
      <c r="L752" t="s">
        <v>3969</v>
      </c>
      <c r="M752">
        <v>500000</v>
      </c>
      <c r="N752" t="s">
        <v>3970</v>
      </c>
      <c r="O752">
        <v>435</v>
      </c>
      <c r="P752" t="s">
        <v>3971</v>
      </c>
      <c r="Q752">
        <v>435</v>
      </c>
      <c r="R752" t="s">
        <v>3972</v>
      </c>
      <c r="S752">
        <v>435</v>
      </c>
      <c r="T752" s="7" t="str">
        <f t="shared" si="32"/>
        <v>hp_1039500;atk_189000;hit_500000;miss_435;cirt_435;cirtSub_435</v>
      </c>
    </row>
    <row r="753" spans="1:20" x14ac:dyDescent="0.15">
      <c r="A753" s="16">
        <v>460029</v>
      </c>
      <c r="B753" s="16" t="s">
        <v>4871</v>
      </c>
      <c r="C753" s="16">
        <v>1</v>
      </c>
      <c r="D753" s="16">
        <v>1</v>
      </c>
      <c r="E753" s="20">
        <v>90</v>
      </c>
      <c r="F753" s="19" t="s">
        <v>3967</v>
      </c>
      <c r="G753">
        <v>2035000</v>
      </c>
      <c r="H753">
        <f t="shared" si="34"/>
        <v>0.54</v>
      </c>
      <c r="I753">
        <f t="shared" si="33"/>
        <v>1098900</v>
      </c>
      <c r="J753" t="s">
        <v>3968</v>
      </c>
      <c r="K753">
        <v>370000</v>
      </c>
      <c r="L753" t="s">
        <v>3969</v>
      </c>
      <c r="M753">
        <v>500000</v>
      </c>
      <c r="N753" t="s">
        <v>3970</v>
      </c>
      <c r="O753">
        <v>450</v>
      </c>
      <c r="P753" t="s">
        <v>3971</v>
      </c>
      <c r="Q753">
        <v>450</v>
      </c>
      <c r="R753" t="s">
        <v>3972</v>
      </c>
      <c r="S753">
        <v>450</v>
      </c>
      <c r="T753" s="7" t="str">
        <f t="shared" si="32"/>
        <v>hp_1098900;atk_199800;hit_500000;miss_450;cirt_450;cirtSub_450</v>
      </c>
    </row>
    <row r="754" spans="1:20" x14ac:dyDescent="0.15">
      <c r="A754" s="16">
        <v>460030</v>
      </c>
      <c r="B754" s="16" t="s">
        <v>4872</v>
      </c>
      <c r="C754" s="16">
        <v>1</v>
      </c>
      <c r="D754" s="16">
        <v>1</v>
      </c>
      <c r="E754" s="20">
        <v>93</v>
      </c>
      <c r="F754" s="19" t="s">
        <v>3967</v>
      </c>
      <c r="G754">
        <v>2117500</v>
      </c>
      <c r="H754">
        <f t="shared" si="34"/>
        <v>0.56000000000000005</v>
      </c>
      <c r="I754">
        <f t="shared" si="33"/>
        <v>1185800</v>
      </c>
      <c r="J754" t="s">
        <v>3968</v>
      </c>
      <c r="K754">
        <v>385000</v>
      </c>
      <c r="L754" t="s">
        <v>3969</v>
      </c>
      <c r="M754">
        <v>500000</v>
      </c>
      <c r="N754" t="s">
        <v>3970</v>
      </c>
      <c r="O754">
        <v>465</v>
      </c>
      <c r="P754" t="s">
        <v>3971</v>
      </c>
      <c r="Q754">
        <v>465</v>
      </c>
      <c r="R754" t="s">
        <v>3972</v>
      </c>
      <c r="S754">
        <v>465</v>
      </c>
      <c r="T754" s="7" t="str">
        <f t="shared" si="32"/>
        <v>hp_1185800;atk_215600;hit_500000;miss_465;cirt_465;cirtSub_465</v>
      </c>
    </row>
    <row r="755" spans="1:20" x14ac:dyDescent="0.15">
      <c r="A755" s="16">
        <v>460031</v>
      </c>
      <c r="B755" s="16" t="s">
        <v>4873</v>
      </c>
      <c r="C755" s="16">
        <v>1</v>
      </c>
      <c r="D755" s="16">
        <v>1</v>
      </c>
      <c r="E755" s="20">
        <v>96</v>
      </c>
      <c r="F755" s="19" t="s">
        <v>3967</v>
      </c>
      <c r="G755">
        <v>2200000</v>
      </c>
      <c r="H755">
        <f t="shared" si="34"/>
        <v>0.56000000000000005</v>
      </c>
      <c r="I755">
        <f t="shared" si="33"/>
        <v>1232000</v>
      </c>
      <c r="J755" t="s">
        <v>3968</v>
      </c>
      <c r="K755">
        <v>400000</v>
      </c>
      <c r="L755" t="s">
        <v>3969</v>
      </c>
      <c r="M755">
        <v>500000</v>
      </c>
      <c r="N755" t="s">
        <v>3970</v>
      </c>
      <c r="O755">
        <v>480</v>
      </c>
      <c r="P755" t="s">
        <v>3971</v>
      </c>
      <c r="Q755">
        <v>480</v>
      </c>
      <c r="R755" t="s">
        <v>3972</v>
      </c>
      <c r="S755">
        <v>480</v>
      </c>
      <c r="T755" s="7" t="str">
        <f t="shared" si="32"/>
        <v>hp_1232000;atk_224000;hit_500000;miss_480;cirt_480;cirtSub_480</v>
      </c>
    </row>
    <row r="756" spans="1:20" x14ac:dyDescent="0.15">
      <c r="A756" s="16">
        <v>460032</v>
      </c>
      <c r="B756" s="16" t="s">
        <v>4874</v>
      </c>
      <c r="C756" s="16">
        <v>1</v>
      </c>
      <c r="D756" s="16">
        <v>1</v>
      </c>
      <c r="E756" s="20">
        <v>99</v>
      </c>
      <c r="F756" s="19" t="s">
        <v>3967</v>
      </c>
      <c r="G756">
        <v>2365000</v>
      </c>
      <c r="H756">
        <f t="shared" si="34"/>
        <v>0.56000000000000005</v>
      </c>
      <c r="I756">
        <f t="shared" si="33"/>
        <v>1324400</v>
      </c>
      <c r="J756" t="s">
        <v>3968</v>
      </c>
      <c r="K756">
        <v>430000</v>
      </c>
      <c r="L756" t="s">
        <v>3969</v>
      </c>
      <c r="M756">
        <v>500000</v>
      </c>
      <c r="N756" t="s">
        <v>3970</v>
      </c>
      <c r="O756">
        <v>495</v>
      </c>
      <c r="P756" t="s">
        <v>3971</v>
      </c>
      <c r="Q756">
        <v>495</v>
      </c>
      <c r="R756" t="s">
        <v>3972</v>
      </c>
      <c r="S756">
        <v>495</v>
      </c>
      <c r="T756" s="7" t="str">
        <f t="shared" si="32"/>
        <v>hp_1324400;atk_240800;hit_500000;miss_495;cirt_495;cirtSub_495</v>
      </c>
    </row>
    <row r="757" spans="1:20" x14ac:dyDescent="0.15">
      <c r="A757" s="16">
        <v>460033</v>
      </c>
      <c r="B757" s="16" t="s">
        <v>4875</v>
      </c>
      <c r="C757" s="16">
        <v>1</v>
      </c>
      <c r="D757" s="16">
        <v>1</v>
      </c>
      <c r="E757" s="20">
        <v>102</v>
      </c>
      <c r="F757" s="19" t="s">
        <v>3967</v>
      </c>
      <c r="G757">
        <v>2447500</v>
      </c>
      <c r="H757">
        <f t="shared" si="34"/>
        <v>0.56000000000000005</v>
      </c>
      <c r="I757">
        <f t="shared" si="33"/>
        <v>1370600</v>
      </c>
      <c r="J757" t="s">
        <v>3968</v>
      </c>
      <c r="K757">
        <v>445000</v>
      </c>
      <c r="L757" t="s">
        <v>3969</v>
      </c>
      <c r="M757">
        <v>500000</v>
      </c>
      <c r="N757" t="s">
        <v>3970</v>
      </c>
      <c r="O757">
        <v>510</v>
      </c>
      <c r="P757" t="s">
        <v>3971</v>
      </c>
      <c r="Q757">
        <v>510</v>
      </c>
      <c r="R757" t="s">
        <v>3972</v>
      </c>
      <c r="S757">
        <v>510</v>
      </c>
      <c r="T757" s="7" t="str">
        <f t="shared" si="32"/>
        <v>hp_1370600;atk_249200;hit_500000;miss_510;cirt_510;cirtSub_510</v>
      </c>
    </row>
    <row r="758" spans="1:20" x14ac:dyDescent="0.15">
      <c r="A758" s="16">
        <v>460034</v>
      </c>
      <c r="B758" s="16" t="s">
        <v>4876</v>
      </c>
      <c r="C758" s="16">
        <v>1</v>
      </c>
      <c r="D758" s="16">
        <v>1</v>
      </c>
      <c r="E758" s="20">
        <v>105</v>
      </c>
      <c r="F758" s="19" t="s">
        <v>3967</v>
      </c>
      <c r="G758">
        <v>2585000</v>
      </c>
      <c r="H758">
        <f t="shared" si="34"/>
        <v>0.56000000000000005</v>
      </c>
      <c r="I758">
        <f t="shared" si="33"/>
        <v>1447600</v>
      </c>
      <c r="J758" t="s">
        <v>3968</v>
      </c>
      <c r="K758">
        <v>470000</v>
      </c>
      <c r="L758" t="s">
        <v>3969</v>
      </c>
      <c r="M758">
        <v>500000</v>
      </c>
      <c r="N758" t="s">
        <v>3970</v>
      </c>
      <c r="O758">
        <v>525</v>
      </c>
      <c r="P758" t="s">
        <v>3971</v>
      </c>
      <c r="Q758">
        <v>525</v>
      </c>
      <c r="R758" t="s">
        <v>3972</v>
      </c>
      <c r="S758">
        <v>525</v>
      </c>
      <c r="T758" s="7" t="str">
        <f t="shared" si="32"/>
        <v>hp_1447600;atk_263200;hit_500000;miss_525;cirt_525;cirtSub_525</v>
      </c>
    </row>
    <row r="759" spans="1:20" x14ac:dyDescent="0.15">
      <c r="A759" s="16">
        <v>460035</v>
      </c>
      <c r="B759" s="16" t="s">
        <v>4877</v>
      </c>
      <c r="C759" s="16">
        <v>1</v>
      </c>
      <c r="D759" s="16">
        <v>1</v>
      </c>
      <c r="E759" s="20">
        <v>108</v>
      </c>
      <c r="F759" s="19" t="s">
        <v>3967</v>
      </c>
      <c r="G759">
        <v>2695000</v>
      </c>
      <c r="H759">
        <f t="shared" si="34"/>
        <v>0.56000000000000005</v>
      </c>
      <c r="I759">
        <f t="shared" si="33"/>
        <v>1509200</v>
      </c>
      <c r="J759" t="s">
        <v>3968</v>
      </c>
      <c r="K759">
        <v>490000</v>
      </c>
      <c r="L759" t="s">
        <v>3969</v>
      </c>
      <c r="M759">
        <v>500000</v>
      </c>
      <c r="N759" t="s">
        <v>3970</v>
      </c>
      <c r="O759">
        <v>540</v>
      </c>
      <c r="P759" t="s">
        <v>3971</v>
      </c>
      <c r="Q759">
        <v>540</v>
      </c>
      <c r="R759" t="s">
        <v>3972</v>
      </c>
      <c r="S759">
        <v>540</v>
      </c>
      <c r="T759" s="7" t="str">
        <f t="shared" si="32"/>
        <v>hp_1509200;atk_274400;hit_500000;miss_540;cirt_540;cirtSub_540</v>
      </c>
    </row>
    <row r="760" spans="1:20" x14ac:dyDescent="0.15">
      <c r="A760" s="16">
        <v>460036</v>
      </c>
      <c r="B760" s="16" t="s">
        <v>4878</v>
      </c>
      <c r="C760" s="16">
        <v>1</v>
      </c>
      <c r="D760" s="16">
        <v>1</v>
      </c>
      <c r="E760" s="20">
        <v>111</v>
      </c>
      <c r="F760" s="19" t="s">
        <v>3967</v>
      </c>
      <c r="G760">
        <v>2832500</v>
      </c>
      <c r="H760">
        <f t="shared" si="34"/>
        <v>0.56000000000000005</v>
      </c>
      <c r="I760">
        <f t="shared" si="33"/>
        <v>1586200</v>
      </c>
      <c r="J760" t="s">
        <v>3968</v>
      </c>
      <c r="K760">
        <v>515000</v>
      </c>
      <c r="L760" t="s">
        <v>3969</v>
      </c>
      <c r="M760">
        <v>500000</v>
      </c>
      <c r="N760" t="s">
        <v>3970</v>
      </c>
      <c r="O760">
        <v>555</v>
      </c>
      <c r="P760" t="s">
        <v>3971</v>
      </c>
      <c r="Q760">
        <v>555</v>
      </c>
      <c r="R760" t="s">
        <v>3972</v>
      </c>
      <c r="S760">
        <v>555</v>
      </c>
      <c r="T760" s="7" t="str">
        <f t="shared" si="32"/>
        <v>hp_1586200;atk_288400;hit_500000;miss_555;cirt_555;cirtSub_555</v>
      </c>
    </row>
    <row r="761" spans="1:20" x14ac:dyDescent="0.15">
      <c r="A761" s="16">
        <v>460037</v>
      </c>
      <c r="B761" s="16" t="s">
        <v>4879</v>
      </c>
      <c r="C761" s="16">
        <v>1</v>
      </c>
      <c r="D761" s="16">
        <v>1</v>
      </c>
      <c r="E761" s="20">
        <v>114</v>
      </c>
      <c r="F761" s="19" t="s">
        <v>3967</v>
      </c>
      <c r="G761">
        <v>2970000</v>
      </c>
      <c r="H761">
        <f t="shared" si="34"/>
        <v>0.56000000000000005</v>
      </c>
      <c r="I761">
        <f t="shared" si="33"/>
        <v>1663200</v>
      </c>
      <c r="J761" t="s">
        <v>3968</v>
      </c>
      <c r="K761">
        <v>540000</v>
      </c>
      <c r="L761" t="s">
        <v>3969</v>
      </c>
      <c r="M761">
        <v>500000</v>
      </c>
      <c r="N761" t="s">
        <v>3970</v>
      </c>
      <c r="O761">
        <v>570</v>
      </c>
      <c r="P761" t="s">
        <v>3971</v>
      </c>
      <c r="Q761">
        <v>570</v>
      </c>
      <c r="R761" t="s">
        <v>3972</v>
      </c>
      <c r="S761">
        <v>570</v>
      </c>
      <c r="T761" s="7" t="str">
        <f t="shared" si="32"/>
        <v>hp_1663200;atk_302400;hit_500000;miss_570;cirt_570;cirtSub_570</v>
      </c>
    </row>
    <row r="762" spans="1:20" x14ac:dyDescent="0.15">
      <c r="A762" s="16">
        <v>460038</v>
      </c>
      <c r="B762" s="16" t="s">
        <v>4880</v>
      </c>
      <c r="C762" s="16">
        <v>1</v>
      </c>
      <c r="D762" s="16">
        <v>1</v>
      </c>
      <c r="E762" s="20">
        <v>117</v>
      </c>
      <c r="F762" s="19" t="s">
        <v>3967</v>
      </c>
      <c r="G762">
        <v>3135000</v>
      </c>
      <c r="H762">
        <f t="shared" si="34"/>
        <v>0.56000000000000005</v>
      </c>
      <c r="I762">
        <f t="shared" si="33"/>
        <v>1755600</v>
      </c>
      <c r="J762" t="s">
        <v>3968</v>
      </c>
      <c r="K762">
        <v>570000</v>
      </c>
      <c r="L762" t="s">
        <v>3969</v>
      </c>
      <c r="M762">
        <v>500000</v>
      </c>
      <c r="N762" t="s">
        <v>3970</v>
      </c>
      <c r="O762">
        <v>585</v>
      </c>
      <c r="P762" t="s">
        <v>3971</v>
      </c>
      <c r="Q762">
        <v>585</v>
      </c>
      <c r="R762" t="s">
        <v>3972</v>
      </c>
      <c r="S762">
        <v>585</v>
      </c>
      <c r="T762" s="7" t="str">
        <f t="shared" si="32"/>
        <v>hp_1755600;atk_319200;hit_500000;miss_585;cirt_585;cirtSub_585</v>
      </c>
    </row>
    <row r="763" spans="1:20" x14ac:dyDescent="0.15">
      <c r="A763" s="16">
        <v>460039</v>
      </c>
      <c r="B763" s="16" t="s">
        <v>4881</v>
      </c>
      <c r="C763" s="16">
        <v>1</v>
      </c>
      <c r="D763" s="16">
        <v>1</v>
      </c>
      <c r="E763" s="20">
        <v>120</v>
      </c>
      <c r="F763" s="19" t="s">
        <v>3967</v>
      </c>
      <c r="G763">
        <v>3300000</v>
      </c>
      <c r="H763">
        <f t="shared" si="34"/>
        <v>0.56000000000000005</v>
      </c>
      <c r="I763">
        <f t="shared" si="33"/>
        <v>1848000</v>
      </c>
      <c r="J763" t="s">
        <v>3968</v>
      </c>
      <c r="K763">
        <v>600000</v>
      </c>
      <c r="L763" t="s">
        <v>3969</v>
      </c>
      <c r="M763">
        <v>500000</v>
      </c>
      <c r="N763" t="s">
        <v>3970</v>
      </c>
      <c r="O763">
        <v>600</v>
      </c>
      <c r="P763" t="s">
        <v>3971</v>
      </c>
      <c r="Q763">
        <v>600</v>
      </c>
      <c r="R763" t="s">
        <v>3972</v>
      </c>
      <c r="S763">
        <v>600</v>
      </c>
      <c r="T763" s="7" t="str">
        <f t="shared" si="32"/>
        <v>hp_1848000;atk_336000;hit_500000;miss_600;cirt_600;cirtSub_600</v>
      </c>
    </row>
    <row r="764" spans="1:20" x14ac:dyDescent="0.15">
      <c r="A764" s="16">
        <v>460040</v>
      </c>
      <c r="B764" s="16" t="s">
        <v>4882</v>
      </c>
      <c r="C764" s="16">
        <v>1</v>
      </c>
      <c r="D764" s="16">
        <v>1</v>
      </c>
      <c r="E764" s="20">
        <v>123</v>
      </c>
      <c r="F764" s="19" t="s">
        <v>3967</v>
      </c>
      <c r="G764">
        <v>3355000</v>
      </c>
      <c r="H764">
        <f t="shared" si="34"/>
        <v>0.58000000000000007</v>
      </c>
      <c r="I764">
        <f t="shared" si="33"/>
        <v>1945900</v>
      </c>
      <c r="J764" t="s">
        <v>3968</v>
      </c>
      <c r="K764">
        <v>610000</v>
      </c>
      <c r="L764" t="s">
        <v>3969</v>
      </c>
      <c r="M764">
        <v>500000</v>
      </c>
      <c r="N764" t="s">
        <v>3970</v>
      </c>
      <c r="O764">
        <v>615</v>
      </c>
      <c r="P764" t="s">
        <v>3971</v>
      </c>
      <c r="Q764">
        <v>615</v>
      </c>
      <c r="R764" t="s">
        <v>3972</v>
      </c>
      <c r="S764">
        <v>615</v>
      </c>
      <c r="T764" s="7" t="str">
        <f t="shared" si="32"/>
        <v>hp_1945900;atk_353800;hit_500000;miss_615;cirt_615;cirtSub_615</v>
      </c>
    </row>
    <row r="765" spans="1:20" x14ac:dyDescent="0.15">
      <c r="A765" s="16">
        <v>460041</v>
      </c>
      <c r="B765" s="16" t="s">
        <v>4883</v>
      </c>
      <c r="C765" s="16">
        <v>1</v>
      </c>
      <c r="D765" s="16">
        <v>1</v>
      </c>
      <c r="E765" s="20">
        <v>126</v>
      </c>
      <c r="F765" s="19" t="s">
        <v>3967</v>
      </c>
      <c r="G765">
        <v>3437500</v>
      </c>
      <c r="H765">
        <f t="shared" si="34"/>
        <v>0.58000000000000007</v>
      </c>
      <c r="I765">
        <f t="shared" si="33"/>
        <v>1993750</v>
      </c>
      <c r="J765" t="s">
        <v>3968</v>
      </c>
      <c r="K765">
        <v>625000</v>
      </c>
      <c r="L765" t="s">
        <v>3969</v>
      </c>
      <c r="M765">
        <v>500000</v>
      </c>
      <c r="N765" t="s">
        <v>3970</v>
      </c>
      <c r="O765">
        <v>630</v>
      </c>
      <c r="P765" t="s">
        <v>3971</v>
      </c>
      <c r="Q765">
        <v>630</v>
      </c>
      <c r="R765" t="s">
        <v>3972</v>
      </c>
      <c r="S765">
        <v>630</v>
      </c>
      <c r="T765" s="7" t="str">
        <f t="shared" si="32"/>
        <v>hp_1993750;atk_362500;hit_500000;miss_630;cirt_630;cirtSub_630</v>
      </c>
    </row>
    <row r="766" spans="1:20" x14ac:dyDescent="0.15">
      <c r="A766" s="16">
        <v>460042</v>
      </c>
      <c r="B766" s="16" t="s">
        <v>4884</v>
      </c>
      <c r="C766" s="16">
        <v>1</v>
      </c>
      <c r="D766" s="16">
        <v>1</v>
      </c>
      <c r="E766" s="20">
        <v>129</v>
      </c>
      <c r="F766" s="19" t="s">
        <v>3967</v>
      </c>
      <c r="G766">
        <v>3657500</v>
      </c>
      <c r="H766">
        <f t="shared" si="34"/>
        <v>0.58000000000000007</v>
      </c>
      <c r="I766">
        <f t="shared" si="33"/>
        <v>2121350</v>
      </c>
      <c r="J766" t="s">
        <v>3968</v>
      </c>
      <c r="K766">
        <v>665000</v>
      </c>
      <c r="L766" t="s">
        <v>3969</v>
      </c>
      <c r="M766">
        <v>500000</v>
      </c>
      <c r="N766" t="s">
        <v>3970</v>
      </c>
      <c r="O766">
        <v>645</v>
      </c>
      <c r="P766" t="s">
        <v>3971</v>
      </c>
      <c r="Q766">
        <v>645</v>
      </c>
      <c r="R766" t="s">
        <v>3972</v>
      </c>
      <c r="S766">
        <v>645</v>
      </c>
      <c r="T766" s="7" t="str">
        <f t="shared" si="32"/>
        <v>hp_2121350;atk_385700;hit_500000;miss_645;cirt_645;cirtSub_645</v>
      </c>
    </row>
    <row r="767" spans="1:20" x14ac:dyDescent="0.15">
      <c r="A767" s="16">
        <v>460043</v>
      </c>
      <c r="B767" s="16" t="s">
        <v>4885</v>
      </c>
      <c r="C767" s="16">
        <v>1</v>
      </c>
      <c r="D767" s="16">
        <v>1</v>
      </c>
      <c r="E767" s="20">
        <v>132</v>
      </c>
      <c r="F767" s="19" t="s">
        <v>3967</v>
      </c>
      <c r="G767">
        <v>3822500</v>
      </c>
      <c r="H767">
        <f t="shared" si="34"/>
        <v>0.58000000000000007</v>
      </c>
      <c r="I767">
        <f t="shared" si="33"/>
        <v>2217050</v>
      </c>
      <c r="J767" t="s">
        <v>3968</v>
      </c>
      <c r="K767">
        <v>695000</v>
      </c>
      <c r="L767" t="s">
        <v>3969</v>
      </c>
      <c r="M767">
        <v>500000</v>
      </c>
      <c r="N767" t="s">
        <v>3970</v>
      </c>
      <c r="O767">
        <v>660</v>
      </c>
      <c r="P767" t="s">
        <v>3971</v>
      </c>
      <c r="Q767">
        <v>660</v>
      </c>
      <c r="R767" t="s">
        <v>3972</v>
      </c>
      <c r="S767">
        <v>660</v>
      </c>
      <c r="T767" s="7" t="str">
        <f t="shared" si="32"/>
        <v>hp_2217050;atk_403100;hit_500000;miss_660;cirt_660;cirtSub_660</v>
      </c>
    </row>
    <row r="768" spans="1:20" x14ac:dyDescent="0.15">
      <c r="A768" s="16">
        <v>460044</v>
      </c>
      <c r="B768" s="16" t="s">
        <v>4886</v>
      </c>
      <c r="C768" s="16">
        <v>1</v>
      </c>
      <c r="D768" s="16">
        <v>1</v>
      </c>
      <c r="E768" s="20">
        <v>135</v>
      </c>
      <c r="F768" s="19" t="s">
        <v>3967</v>
      </c>
      <c r="G768">
        <v>4375284</v>
      </c>
      <c r="H768">
        <f t="shared" si="34"/>
        <v>0.58000000000000007</v>
      </c>
      <c r="I768">
        <f t="shared" si="33"/>
        <v>2537664</v>
      </c>
      <c r="J768" t="s">
        <v>3968</v>
      </c>
      <c r="K768">
        <v>795506</v>
      </c>
      <c r="L768" t="s">
        <v>3969</v>
      </c>
      <c r="M768">
        <v>500000</v>
      </c>
      <c r="N768" t="s">
        <v>3970</v>
      </c>
      <c r="O768">
        <v>675</v>
      </c>
      <c r="P768" t="s">
        <v>3971</v>
      </c>
      <c r="Q768">
        <v>675</v>
      </c>
      <c r="R768" t="s">
        <v>3972</v>
      </c>
      <c r="S768">
        <v>675</v>
      </c>
      <c r="T768" s="7" t="str">
        <f t="shared" si="32"/>
        <v>hp_2537664;atk_461393;hit_500000;miss_675;cirt_675;cirtSub_675</v>
      </c>
    </row>
    <row r="769" spans="1:20" x14ac:dyDescent="0.15">
      <c r="A769" s="16">
        <v>460045</v>
      </c>
      <c r="B769" s="16" t="s">
        <v>4887</v>
      </c>
      <c r="C769" s="16">
        <v>1</v>
      </c>
      <c r="D769" s="16">
        <v>1</v>
      </c>
      <c r="E769" s="20">
        <v>138</v>
      </c>
      <c r="F769" s="19" t="s">
        <v>3967</v>
      </c>
      <c r="G769">
        <v>4741165</v>
      </c>
      <c r="H769">
        <f t="shared" si="34"/>
        <v>0.58000000000000007</v>
      </c>
      <c r="I769">
        <f t="shared" si="33"/>
        <v>2749875</v>
      </c>
      <c r="J769" t="s">
        <v>3968</v>
      </c>
      <c r="K769">
        <v>862030</v>
      </c>
      <c r="L769" t="s">
        <v>3969</v>
      </c>
      <c r="M769">
        <v>500000</v>
      </c>
      <c r="N769" t="s">
        <v>3970</v>
      </c>
      <c r="O769">
        <v>690</v>
      </c>
      <c r="P769" t="s">
        <v>3971</v>
      </c>
      <c r="Q769">
        <v>690</v>
      </c>
      <c r="R769" t="s">
        <v>3972</v>
      </c>
      <c r="S769">
        <v>690</v>
      </c>
      <c r="T769" s="7" t="str">
        <f t="shared" si="32"/>
        <v>hp_2749875;atk_499977;hit_500000;miss_690;cirt_690;cirtSub_690</v>
      </c>
    </row>
    <row r="770" spans="1:20" x14ac:dyDescent="0.15">
      <c r="A770" s="16">
        <v>460046</v>
      </c>
      <c r="B770" s="16" t="s">
        <v>4888</v>
      </c>
      <c r="C770" s="16">
        <v>1</v>
      </c>
      <c r="D770" s="16">
        <v>1</v>
      </c>
      <c r="E770" s="20">
        <v>141</v>
      </c>
      <c r="F770" s="19" t="s">
        <v>3967</v>
      </c>
      <c r="G770">
        <v>5107046</v>
      </c>
      <c r="H770">
        <f t="shared" si="34"/>
        <v>0.58000000000000007</v>
      </c>
      <c r="I770">
        <f t="shared" si="33"/>
        <v>2962086</v>
      </c>
      <c r="J770" t="s">
        <v>3968</v>
      </c>
      <c r="K770">
        <v>928554</v>
      </c>
      <c r="L770" t="s">
        <v>3969</v>
      </c>
      <c r="M770">
        <v>500000</v>
      </c>
      <c r="N770" t="s">
        <v>3970</v>
      </c>
      <c r="O770">
        <v>705</v>
      </c>
      <c r="P770" t="s">
        <v>3971</v>
      </c>
      <c r="Q770">
        <v>705</v>
      </c>
      <c r="R770" t="s">
        <v>3972</v>
      </c>
      <c r="S770">
        <v>705</v>
      </c>
      <c r="T770" s="7" t="str">
        <f t="shared" si="32"/>
        <v>hp_2962086;atk_538561;hit_500000;miss_705;cirt_705;cirtSub_705</v>
      </c>
    </row>
    <row r="771" spans="1:20" x14ac:dyDescent="0.15">
      <c r="A771" s="16">
        <v>460047</v>
      </c>
      <c r="B771" s="16" t="s">
        <v>4889</v>
      </c>
      <c r="C771" s="16">
        <v>1</v>
      </c>
      <c r="D771" s="16">
        <v>1</v>
      </c>
      <c r="E771" s="20">
        <v>144</v>
      </c>
      <c r="F771" s="19" t="s">
        <v>3967</v>
      </c>
      <c r="G771">
        <v>5472926</v>
      </c>
      <c r="H771">
        <f t="shared" si="34"/>
        <v>0.58000000000000007</v>
      </c>
      <c r="I771">
        <f t="shared" si="33"/>
        <v>3174297</v>
      </c>
      <c r="J771" t="s">
        <v>3968</v>
      </c>
      <c r="K771">
        <v>995078</v>
      </c>
      <c r="L771" t="s">
        <v>3969</v>
      </c>
      <c r="M771">
        <v>500000</v>
      </c>
      <c r="N771" t="s">
        <v>3970</v>
      </c>
      <c r="O771">
        <v>720</v>
      </c>
      <c r="P771" t="s">
        <v>3971</v>
      </c>
      <c r="Q771">
        <v>720</v>
      </c>
      <c r="R771" t="s">
        <v>3972</v>
      </c>
      <c r="S771">
        <v>720</v>
      </c>
      <c r="T771" s="7" t="str">
        <f t="shared" si="32"/>
        <v>hp_3174297;atk_577145;hit_500000;miss_720;cirt_720;cirtSub_720</v>
      </c>
    </row>
    <row r="772" spans="1:20" x14ac:dyDescent="0.15">
      <c r="A772" s="16">
        <v>460048</v>
      </c>
      <c r="B772" s="16" t="s">
        <v>4890</v>
      </c>
      <c r="C772" s="16">
        <v>1</v>
      </c>
      <c r="D772" s="16">
        <v>1</v>
      </c>
      <c r="E772" s="20">
        <v>147</v>
      </c>
      <c r="F772" s="19" t="s">
        <v>3967</v>
      </c>
      <c r="G772">
        <v>5838807</v>
      </c>
      <c r="H772">
        <f t="shared" si="34"/>
        <v>0.58000000000000007</v>
      </c>
      <c r="I772">
        <f t="shared" si="33"/>
        <v>3386508</v>
      </c>
      <c r="J772" t="s">
        <v>3968</v>
      </c>
      <c r="K772">
        <v>1061601</v>
      </c>
      <c r="L772" t="s">
        <v>3969</v>
      </c>
      <c r="M772">
        <v>500000</v>
      </c>
      <c r="N772" t="s">
        <v>3970</v>
      </c>
      <c r="O772">
        <v>735</v>
      </c>
      <c r="P772" t="s">
        <v>3971</v>
      </c>
      <c r="Q772">
        <v>735</v>
      </c>
      <c r="R772" t="s">
        <v>3972</v>
      </c>
      <c r="S772">
        <v>735</v>
      </c>
      <c r="T772" s="7" t="str">
        <f t="shared" si="32"/>
        <v>hp_3386508;atk_615728;hit_500000;miss_735;cirt_735;cirtSub_735</v>
      </c>
    </row>
    <row r="773" spans="1:20" x14ac:dyDescent="0.15">
      <c r="A773" s="16">
        <v>460049</v>
      </c>
      <c r="B773" s="16" t="s">
        <v>4891</v>
      </c>
      <c r="C773" s="16">
        <v>1</v>
      </c>
      <c r="D773" s="16">
        <v>1</v>
      </c>
      <c r="E773" s="20">
        <v>150</v>
      </c>
      <c r="F773" s="19" t="s">
        <v>3967</v>
      </c>
      <c r="G773">
        <v>6204688</v>
      </c>
      <c r="H773">
        <f t="shared" si="34"/>
        <v>0.58000000000000007</v>
      </c>
      <c r="I773">
        <f t="shared" si="33"/>
        <v>3598719</v>
      </c>
      <c r="J773" t="s">
        <v>3968</v>
      </c>
      <c r="K773">
        <v>1128125</v>
      </c>
      <c r="L773" t="s">
        <v>3969</v>
      </c>
      <c r="M773">
        <v>500000</v>
      </c>
      <c r="N773" t="s">
        <v>3970</v>
      </c>
      <c r="O773">
        <v>750</v>
      </c>
      <c r="P773" t="s">
        <v>3971</v>
      </c>
      <c r="Q773">
        <v>750</v>
      </c>
      <c r="R773" t="s">
        <v>3972</v>
      </c>
      <c r="S773">
        <v>750</v>
      </c>
      <c r="T773" s="7" t="str">
        <f t="shared" ref="T773:T836" si="35">F773&amp;"_"&amp;I773&amp;";"&amp;J773&amp;"_"&amp;INT(K773*H773)&amp;";"&amp;L773&amp;"_"&amp;M773&amp;";"&amp;N773&amp;"_"&amp;O773&amp;";"&amp;P773&amp;"_"&amp;Q773&amp;";"&amp;R773&amp;"_"&amp;S773</f>
        <v>hp_3598719;atk_654312;hit_500000;miss_750;cirt_750;cirtSub_750</v>
      </c>
    </row>
    <row r="774" spans="1:20" x14ac:dyDescent="0.15">
      <c r="A774" s="16">
        <v>460050</v>
      </c>
      <c r="B774" s="16" t="s">
        <v>4892</v>
      </c>
      <c r="C774" s="16">
        <v>1</v>
      </c>
      <c r="D774" s="16">
        <v>1</v>
      </c>
      <c r="E774" s="20">
        <v>153</v>
      </c>
      <c r="F774" s="19" t="s">
        <v>3967</v>
      </c>
      <c r="G774">
        <v>6570568</v>
      </c>
      <c r="H774">
        <f t="shared" si="34"/>
        <v>0.60000000000000009</v>
      </c>
      <c r="I774">
        <f t="shared" si="33"/>
        <v>3942340</v>
      </c>
      <c r="J774" t="s">
        <v>3968</v>
      </c>
      <c r="K774">
        <v>1194649</v>
      </c>
      <c r="L774" t="s">
        <v>3969</v>
      </c>
      <c r="M774">
        <v>500000</v>
      </c>
      <c r="N774" t="s">
        <v>3970</v>
      </c>
      <c r="O774">
        <v>765</v>
      </c>
      <c r="P774" t="s">
        <v>3971</v>
      </c>
      <c r="Q774">
        <v>765</v>
      </c>
      <c r="R774" t="s">
        <v>3972</v>
      </c>
      <c r="S774">
        <v>765</v>
      </c>
      <c r="T774" s="7" t="str">
        <f t="shared" si="35"/>
        <v>hp_3942340;atk_716789;hit_500000;miss_765;cirt_765;cirtSub_765</v>
      </c>
    </row>
    <row r="775" spans="1:20" x14ac:dyDescent="0.15">
      <c r="A775" s="16">
        <v>460051</v>
      </c>
      <c r="B775" s="16" t="s">
        <v>4893</v>
      </c>
      <c r="C775" s="16">
        <v>1</v>
      </c>
      <c r="D775" s="16">
        <v>1</v>
      </c>
      <c r="E775" s="20">
        <v>156</v>
      </c>
      <c r="F775" s="19" t="s">
        <v>3967</v>
      </c>
      <c r="G775">
        <v>6936449</v>
      </c>
      <c r="H775">
        <f t="shared" si="34"/>
        <v>0.60000000000000009</v>
      </c>
      <c r="I775">
        <f t="shared" si="33"/>
        <v>4161869</v>
      </c>
      <c r="J775" t="s">
        <v>3968</v>
      </c>
      <c r="K775">
        <v>1261173</v>
      </c>
      <c r="L775" t="s">
        <v>3969</v>
      </c>
      <c r="M775">
        <v>500000</v>
      </c>
      <c r="N775" t="s">
        <v>3970</v>
      </c>
      <c r="O775">
        <v>780</v>
      </c>
      <c r="P775" t="s">
        <v>3971</v>
      </c>
      <c r="Q775">
        <v>780</v>
      </c>
      <c r="R775" t="s">
        <v>3972</v>
      </c>
      <c r="S775">
        <v>780</v>
      </c>
      <c r="T775" s="7" t="str">
        <f t="shared" si="35"/>
        <v>hp_4161869;atk_756703;hit_500000;miss_780;cirt_780;cirtSub_780</v>
      </c>
    </row>
    <row r="776" spans="1:20" x14ac:dyDescent="0.15">
      <c r="A776" s="16">
        <v>460052</v>
      </c>
      <c r="B776" s="16" t="s">
        <v>4894</v>
      </c>
      <c r="C776" s="16">
        <v>1</v>
      </c>
      <c r="D776" s="16">
        <v>1</v>
      </c>
      <c r="E776" s="20">
        <v>159</v>
      </c>
      <c r="F776" s="19" t="s">
        <v>3967</v>
      </c>
      <c r="G776">
        <v>7302329</v>
      </c>
      <c r="H776">
        <f t="shared" si="34"/>
        <v>0.60000000000000009</v>
      </c>
      <c r="I776">
        <f t="shared" si="33"/>
        <v>4381397</v>
      </c>
      <c r="J776" t="s">
        <v>3968</v>
      </c>
      <c r="K776">
        <v>1327696</v>
      </c>
      <c r="L776" t="s">
        <v>3969</v>
      </c>
      <c r="M776">
        <v>500000</v>
      </c>
      <c r="N776" t="s">
        <v>3970</v>
      </c>
      <c r="O776">
        <v>795</v>
      </c>
      <c r="P776" t="s">
        <v>3971</v>
      </c>
      <c r="Q776">
        <v>795</v>
      </c>
      <c r="R776" t="s">
        <v>3972</v>
      </c>
      <c r="S776">
        <v>795</v>
      </c>
      <c r="T776" s="7" t="str">
        <f t="shared" si="35"/>
        <v>hp_4381397;atk_796617;hit_500000;miss_795;cirt_795;cirtSub_795</v>
      </c>
    </row>
    <row r="777" spans="1:20" x14ac:dyDescent="0.15">
      <c r="A777" s="16">
        <v>460053</v>
      </c>
      <c r="B777" s="16" t="s">
        <v>4895</v>
      </c>
      <c r="C777" s="16">
        <v>1</v>
      </c>
      <c r="D777" s="16">
        <v>1</v>
      </c>
      <c r="E777" s="20">
        <v>162</v>
      </c>
      <c r="F777" s="19" t="s">
        <v>3967</v>
      </c>
      <c r="G777">
        <v>7668210</v>
      </c>
      <c r="H777">
        <f t="shared" si="34"/>
        <v>0.60000000000000009</v>
      </c>
      <c r="I777">
        <f t="shared" si="33"/>
        <v>4600926</v>
      </c>
      <c r="J777" t="s">
        <v>3968</v>
      </c>
      <c r="K777">
        <v>1394220</v>
      </c>
      <c r="L777" t="s">
        <v>3969</v>
      </c>
      <c r="M777">
        <v>500000</v>
      </c>
      <c r="N777" t="s">
        <v>3970</v>
      </c>
      <c r="O777">
        <v>810</v>
      </c>
      <c r="P777" t="s">
        <v>3971</v>
      </c>
      <c r="Q777">
        <v>810</v>
      </c>
      <c r="R777" t="s">
        <v>3972</v>
      </c>
      <c r="S777">
        <v>810</v>
      </c>
      <c r="T777" s="7" t="str">
        <f t="shared" si="35"/>
        <v>hp_4600926;atk_836532;hit_500000;miss_810;cirt_810;cirtSub_810</v>
      </c>
    </row>
    <row r="778" spans="1:20" x14ac:dyDescent="0.15">
      <c r="A778" s="16">
        <v>460054</v>
      </c>
      <c r="B778" s="16" t="s">
        <v>4896</v>
      </c>
      <c r="C778" s="16">
        <v>1</v>
      </c>
      <c r="D778" s="16">
        <v>1</v>
      </c>
      <c r="E778" s="20">
        <v>165</v>
      </c>
      <c r="F778" s="19" t="s">
        <v>3967</v>
      </c>
      <c r="G778">
        <v>8034091</v>
      </c>
      <c r="H778">
        <f t="shared" si="34"/>
        <v>0.60000000000000009</v>
      </c>
      <c r="I778">
        <f t="shared" si="33"/>
        <v>4820454</v>
      </c>
      <c r="J778" t="s">
        <v>3968</v>
      </c>
      <c r="K778">
        <v>1460744</v>
      </c>
      <c r="L778" t="s">
        <v>3969</v>
      </c>
      <c r="M778">
        <v>500000</v>
      </c>
      <c r="N778" t="s">
        <v>3970</v>
      </c>
      <c r="O778">
        <v>825</v>
      </c>
      <c r="P778" t="s">
        <v>3971</v>
      </c>
      <c r="Q778">
        <v>825</v>
      </c>
      <c r="R778" t="s">
        <v>3972</v>
      </c>
      <c r="S778">
        <v>825</v>
      </c>
      <c r="T778" s="7" t="str">
        <f t="shared" si="35"/>
        <v>hp_4820454;atk_876446;hit_500000;miss_825;cirt_825;cirtSub_825</v>
      </c>
    </row>
    <row r="779" spans="1:20" x14ac:dyDescent="0.15">
      <c r="A779" s="16">
        <v>460055</v>
      </c>
      <c r="B779" s="16" t="s">
        <v>4897</v>
      </c>
      <c r="C779" s="16">
        <v>1</v>
      </c>
      <c r="D779" s="16">
        <v>1</v>
      </c>
      <c r="E779" s="20">
        <v>168</v>
      </c>
      <c r="F779" s="19" t="s">
        <v>3967</v>
      </c>
      <c r="G779">
        <v>8399971</v>
      </c>
      <c r="H779">
        <f t="shared" si="34"/>
        <v>0.60000000000000009</v>
      </c>
      <c r="I779">
        <f t="shared" si="33"/>
        <v>5039982</v>
      </c>
      <c r="J779" t="s">
        <v>3968</v>
      </c>
      <c r="K779">
        <v>1527268</v>
      </c>
      <c r="L779" t="s">
        <v>3969</v>
      </c>
      <c r="M779">
        <v>500000</v>
      </c>
      <c r="N779" t="s">
        <v>3970</v>
      </c>
      <c r="O779">
        <v>840</v>
      </c>
      <c r="P779" t="s">
        <v>3971</v>
      </c>
      <c r="Q779">
        <v>840</v>
      </c>
      <c r="R779" t="s">
        <v>3972</v>
      </c>
      <c r="S779">
        <v>840</v>
      </c>
      <c r="T779" s="7" t="str">
        <f t="shared" si="35"/>
        <v>hp_5039982;atk_916360;hit_500000;miss_840;cirt_840;cirtSub_840</v>
      </c>
    </row>
    <row r="780" spans="1:20" x14ac:dyDescent="0.15">
      <c r="A780" s="16">
        <v>460056</v>
      </c>
      <c r="B780" s="16" t="s">
        <v>4898</v>
      </c>
      <c r="C780" s="16">
        <v>1</v>
      </c>
      <c r="D780" s="16">
        <v>1</v>
      </c>
      <c r="E780" s="20">
        <v>171</v>
      </c>
      <c r="F780" s="19" t="s">
        <v>3967</v>
      </c>
      <c r="G780">
        <v>8765852</v>
      </c>
      <c r="H780">
        <f t="shared" si="34"/>
        <v>0.60000000000000009</v>
      </c>
      <c r="I780">
        <f t="shared" si="33"/>
        <v>5259511</v>
      </c>
      <c r="J780" t="s">
        <v>3968</v>
      </c>
      <c r="K780">
        <v>1593791</v>
      </c>
      <c r="L780" t="s">
        <v>3969</v>
      </c>
      <c r="M780">
        <v>500000</v>
      </c>
      <c r="N780" t="s">
        <v>3970</v>
      </c>
      <c r="O780">
        <v>855</v>
      </c>
      <c r="P780" t="s">
        <v>3971</v>
      </c>
      <c r="Q780">
        <v>855</v>
      </c>
      <c r="R780" t="s">
        <v>3972</v>
      </c>
      <c r="S780">
        <v>855</v>
      </c>
      <c r="T780" s="7" t="str">
        <f t="shared" si="35"/>
        <v>hp_5259511;atk_956274;hit_500000;miss_855;cirt_855;cirtSub_855</v>
      </c>
    </row>
    <row r="781" spans="1:20" x14ac:dyDescent="0.15">
      <c r="A781" s="16">
        <v>460057</v>
      </c>
      <c r="B781" s="16" t="s">
        <v>4899</v>
      </c>
      <c r="C781" s="16">
        <v>1</v>
      </c>
      <c r="D781" s="16">
        <v>1</v>
      </c>
      <c r="E781" s="20">
        <v>174</v>
      </c>
      <c r="F781" s="19" t="s">
        <v>3967</v>
      </c>
      <c r="G781">
        <v>9131733</v>
      </c>
      <c r="H781">
        <f t="shared" si="34"/>
        <v>0.60000000000000009</v>
      </c>
      <c r="I781">
        <f t="shared" si="33"/>
        <v>5479039</v>
      </c>
      <c r="J781" t="s">
        <v>3968</v>
      </c>
      <c r="K781">
        <v>1660315</v>
      </c>
      <c r="L781" t="s">
        <v>3969</v>
      </c>
      <c r="M781">
        <v>500000</v>
      </c>
      <c r="N781" t="s">
        <v>3970</v>
      </c>
      <c r="O781">
        <v>870</v>
      </c>
      <c r="P781" t="s">
        <v>3971</v>
      </c>
      <c r="Q781">
        <v>870</v>
      </c>
      <c r="R781" t="s">
        <v>3972</v>
      </c>
      <c r="S781">
        <v>870</v>
      </c>
      <c r="T781" s="7" t="str">
        <f t="shared" si="35"/>
        <v>hp_5479039;atk_996189;hit_500000;miss_870;cirt_870;cirtSub_870</v>
      </c>
    </row>
    <row r="782" spans="1:20" x14ac:dyDescent="0.15">
      <c r="A782" s="16">
        <v>460058</v>
      </c>
      <c r="B782" s="16" t="s">
        <v>4900</v>
      </c>
      <c r="C782" s="16">
        <v>1</v>
      </c>
      <c r="D782" s="16">
        <v>1</v>
      </c>
      <c r="E782" s="20">
        <v>177</v>
      </c>
      <c r="F782" s="19" t="s">
        <v>3967</v>
      </c>
      <c r="G782">
        <v>9497613</v>
      </c>
      <c r="H782">
        <f t="shared" si="34"/>
        <v>0.60000000000000009</v>
      </c>
      <c r="I782">
        <f t="shared" si="33"/>
        <v>5698567</v>
      </c>
      <c r="J782" t="s">
        <v>3968</v>
      </c>
      <c r="K782">
        <v>1726839</v>
      </c>
      <c r="L782" t="s">
        <v>3969</v>
      </c>
      <c r="M782">
        <v>500000</v>
      </c>
      <c r="N782" t="s">
        <v>3970</v>
      </c>
      <c r="O782">
        <v>885</v>
      </c>
      <c r="P782" t="s">
        <v>3971</v>
      </c>
      <c r="Q782">
        <v>885</v>
      </c>
      <c r="R782" t="s">
        <v>3972</v>
      </c>
      <c r="S782">
        <v>885</v>
      </c>
      <c r="T782" s="7" t="str">
        <f t="shared" si="35"/>
        <v>hp_5698567;atk_1036103;hit_500000;miss_885;cirt_885;cirtSub_885</v>
      </c>
    </row>
    <row r="783" spans="1:20" x14ac:dyDescent="0.15">
      <c r="A783" s="16">
        <v>460059</v>
      </c>
      <c r="B783" s="16" t="s">
        <v>4901</v>
      </c>
      <c r="C783" s="16">
        <v>1</v>
      </c>
      <c r="D783" s="16">
        <v>1</v>
      </c>
      <c r="E783" s="20">
        <v>180</v>
      </c>
      <c r="F783" s="19" t="s">
        <v>3967</v>
      </c>
      <c r="G783">
        <v>9863494</v>
      </c>
      <c r="H783">
        <f t="shared" si="34"/>
        <v>0.60000000000000009</v>
      </c>
      <c r="I783">
        <f t="shared" si="33"/>
        <v>5918096</v>
      </c>
      <c r="J783" t="s">
        <v>3968</v>
      </c>
      <c r="K783">
        <v>1793363</v>
      </c>
      <c r="L783" t="s">
        <v>3969</v>
      </c>
      <c r="M783">
        <v>500000</v>
      </c>
      <c r="N783" t="s">
        <v>3970</v>
      </c>
      <c r="O783">
        <v>900</v>
      </c>
      <c r="P783" t="s">
        <v>3971</v>
      </c>
      <c r="Q783">
        <v>900</v>
      </c>
      <c r="R783" t="s">
        <v>3972</v>
      </c>
      <c r="S783">
        <v>900</v>
      </c>
      <c r="T783" s="7" t="str">
        <f t="shared" si="35"/>
        <v>hp_5918096;atk_1076017;hit_500000;miss_900;cirt_900;cirtSub_900</v>
      </c>
    </row>
    <row r="784" spans="1:20" x14ac:dyDescent="0.15">
      <c r="A784" s="16">
        <v>460060</v>
      </c>
      <c r="B784" s="16" t="s">
        <v>4902</v>
      </c>
      <c r="C784" s="16">
        <v>1</v>
      </c>
      <c r="D784" s="16">
        <v>1</v>
      </c>
      <c r="E784" s="20">
        <v>183</v>
      </c>
      <c r="F784" s="19" t="s">
        <v>3967</v>
      </c>
      <c r="G784">
        <v>10229374</v>
      </c>
      <c r="H784">
        <f t="shared" si="34"/>
        <v>0.62000000000000011</v>
      </c>
      <c r="I784">
        <f t="shared" si="33"/>
        <v>6342211</v>
      </c>
      <c r="J784" t="s">
        <v>3968</v>
      </c>
      <c r="K784">
        <v>1859886</v>
      </c>
      <c r="L784" t="s">
        <v>3969</v>
      </c>
      <c r="M784">
        <v>500000</v>
      </c>
      <c r="N784" t="s">
        <v>3970</v>
      </c>
      <c r="O784">
        <v>915</v>
      </c>
      <c r="P784" t="s">
        <v>3971</v>
      </c>
      <c r="Q784">
        <v>915</v>
      </c>
      <c r="R784" t="s">
        <v>3972</v>
      </c>
      <c r="S784">
        <v>915</v>
      </c>
      <c r="T784" s="7" t="str">
        <f t="shared" si="35"/>
        <v>hp_6342211;atk_1153129;hit_500000;miss_915;cirt_915;cirtSub_915</v>
      </c>
    </row>
    <row r="785" spans="1:20" x14ac:dyDescent="0.15">
      <c r="A785" s="16">
        <v>460061</v>
      </c>
      <c r="B785" s="16" t="s">
        <v>4903</v>
      </c>
      <c r="C785" s="16">
        <v>1</v>
      </c>
      <c r="D785" s="16">
        <v>1</v>
      </c>
      <c r="E785" s="20">
        <v>186</v>
      </c>
      <c r="F785" s="19" t="s">
        <v>3967</v>
      </c>
      <c r="G785">
        <v>10595255</v>
      </c>
      <c r="H785">
        <f t="shared" si="34"/>
        <v>0.62000000000000011</v>
      </c>
      <c r="I785">
        <f t="shared" si="33"/>
        <v>6569058</v>
      </c>
      <c r="J785" t="s">
        <v>3968</v>
      </c>
      <c r="K785">
        <v>1926410</v>
      </c>
      <c r="L785" t="s">
        <v>3969</v>
      </c>
      <c r="M785">
        <v>500000</v>
      </c>
      <c r="N785" t="s">
        <v>3970</v>
      </c>
      <c r="O785">
        <v>930</v>
      </c>
      <c r="P785" t="s">
        <v>3971</v>
      </c>
      <c r="Q785">
        <v>930</v>
      </c>
      <c r="R785" t="s">
        <v>3972</v>
      </c>
      <c r="S785">
        <v>930</v>
      </c>
      <c r="T785" s="7" t="str">
        <f t="shared" si="35"/>
        <v>hp_6569058;atk_1194374;hit_500000;miss_930;cirt_930;cirtSub_930</v>
      </c>
    </row>
    <row r="786" spans="1:20" x14ac:dyDescent="0.15">
      <c r="A786" s="16">
        <v>460062</v>
      </c>
      <c r="B786" s="16" t="s">
        <v>4904</v>
      </c>
      <c r="C786" s="16">
        <v>1</v>
      </c>
      <c r="D786" s="16">
        <v>1</v>
      </c>
      <c r="E786" s="20">
        <v>189</v>
      </c>
      <c r="F786" s="19" t="s">
        <v>3967</v>
      </c>
      <c r="G786">
        <v>10961136</v>
      </c>
      <c r="H786">
        <f t="shared" si="34"/>
        <v>0.62000000000000011</v>
      </c>
      <c r="I786">
        <f t="shared" si="33"/>
        <v>6795904</v>
      </c>
      <c r="J786" t="s">
        <v>3968</v>
      </c>
      <c r="K786">
        <v>1992934</v>
      </c>
      <c r="L786" t="s">
        <v>3969</v>
      </c>
      <c r="M786">
        <v>500000</v>
      </c>
      <c r="N786" t="s">
        <v>3970</v>
      </c>
      <c r="O786">
        <v>945</v>
      </c>
      <c r="P786" t="s">
        <v>3971</v>
      </c>
      <c r="Q786">
        <v>945</v>
      </c>
      <c r="R786" t="s">
        <v>3972</v>
      </c>
      <c r="S786">
        <v>945</v>
      </c>
      <c r="T786" s="7" t="str">
        <f t="shared" si="35"/>
        <v>hp_6795904;atk_1235619;hit_500000;miss_945;cirt_945;cirtSub_945</v>
      </c>
    </row>
    <row r="787" spans="1:20" x14ac:dyDescent="0.15">
      <c r="A787" s="16">
        <v>460063</v>
      </c>
      <c r="B787" s="16" t="s">
        <v>4905</v>
      </c>
      <c r="C787" s="16">
        <v>1</v>
      </c>
      <c r="D787" s="16">
        <v>1</v>
      </c>
      <c r="E787" s="20">
        <v>192</v>
      </c>
      <c r="F787" s="19" t="s">
        <v>3967</v>
      </c>
      <c r="G787">
        <v>11327016</v>
      </c>
      <c r="H787">
        <f t="shared" si="34"/>
        <v>0.62000000000000011</v>
      </c>
      <c r="I787">
        <f t="shared" si="33"/>
        <v>7022749</v>
      </c>
      <c r="J787" t="s">
        <v>3968</v>
      </c>
      <c r="K787">
        <v>2059458</v>
      </c>
      <c r="L787" t="s">
        <v>3969</v>
      </c>
      <c r="M787">
        <v>500000</v>
      </c>
      <c r="N787" t="s">
        <v>3970</v>
      </c>
      <c r="O787">
        <v>960</v>
      </c>
      <c r="P787" t="s">
        <v>3971</v>
      </c>
      <c r="Q787">
        <v>960</v>
      </c>
      <c r="R787" t="s">
        <v>3972</v>
      </c>
      <c r="S787">
        <v>960</v>
      </c>
      <c r="T787" s="7" t="str">
        <f t="shared" si="35"/>
        <v>hp_7022749;atk_1276863;hit_500000;miss_960;cirt_960;cirtSub_960</v>
      </c>
    </row>
    <row r="788" spans="1:20" x14ac:dyDescent="0.15">
      <c r="A788" s="16">
        <v>460064</v>
      </c>
      <c r="B788" s="16" t="s">
        <v>4906</v>
      </c>
      <c r="C788" s="16">
        <v>1</v>
      </c>
      <c r="D788" s="16">
        <v>1</v>
      </c>
      <c r="E788" s="20">
        <v>195</v>
      </c>
      <c r="F788" s="19" t="s">
        <v>3967</v>
      </c>
      <c r="G788">
        <v>11692897</v>
      </c>
      <c r="H788">
        <f t="shared" si="34"/>
        <v>0.62000000000000011</v>
      </c>
      <c r="I788">
        <f t="shared" si="33"/>
        <v>7249596</v>
      </c>
      <c r="J788" t="s">
        <v>3968</v>
      </c>
      <c r="K788">
        <v>2125981</v>
      </c>
      <c r="L788" t="s">
        <v>3969</v>
      </c>
      <c r="M788">
        <v>500000</v>
      </c>
      <c r="N788" t="s">
        <v>3970</v>
      </c>
      <c r="O788">
        <v>975</v>
      </c>
      <c r="P788" t="s">
        <v>3971</v>
      </c>
      <c r="Q788">
        <v>975</v>
      </c>
      <c r="R788" t="s">
        <v>3972</v>
      </c>
      <c r="S788">
        <v>975</v>
      </c>
      <c r="T788" s="7" t="str">
        <f t="shared" si="35"/>
        <v>hp_7249596;atk_1318108;hit_500000;miss_975;cirt_975;cirtSub_975</v>
      </c>
    </row>
    <row r="789" spans="1:20" x14ac:dyDescent="0.15">
      <c r="A789" s="16">
        <v>460065</v>
      </c>
      <c r="B789" s="16" t="s">
        <v>4907</v>
      </c>
      <c r="C789" s="16">
        <v>1</v>
      </c>
      <c r="D789" s="16">
        <v>1</v>
      </c>
      <c r="E789" s="20">
        <v>198</v>
      </c>
      <c r="F789" s="19" t="s">
        <v>3967</v>
      </c>
      <c r="G789">
        <v>12058778</v>
      </c>
      <c r="H789">
        <f t="shared" si="34"/>
        <v>0.62000000000000011</v>
      </c>
      <c r="I789">
        <f t="shared" ref="I789:I852" si="36">INT(G789*H789)</f>
        <v>7476442</v>
      </c>
      <c r="J789" t="s">
        <v>3968</v>
      </c>
      <c r="K789">
        <v>2192505</v>
      </c>
      <c r="L789" t="s">
        <v>3969</v>
      </c>
      <c r="M789">
        <v>500000</v>
      </c>
      <c r="N789" t="s">
        <v>3970</v>
      </c>
      <c r="O789">
        <v>990</v>
      </c>
      <c r="P789" t="s">
        <v>3971</v>
      </c>
      <c r="Q789">
        <v>990</v>
      </c>
      <c r="R789" t="s">
        <v>3972</v>
      </c>
      <c r="S789">
        <v>990</v>
      </c>
      <c r="T789" s="7" t="str">
        <f t="shared" si="35"/>
        <v>hp_7476442;atk_1359353;hit_500000;miss_990;cirt_990;cirtSub_990</v>
      </c>
    </row>
    <row r="790" spans="1:20" x14ac:dyDescent="0.15">
      <c r="A790" s="16">
        <v>460066</v>
      </c>
      <c r="B790" s="16" t="s">
        <v>4908</v>
      </c>
      <c r="C790" s="16">
        <v>1</v>
      </c>
      <c r="D790" s="16">
        <v>1</v>
      </c>
      <c r="E790" s="20">
        <v>201</v>
      </c>
      <c r="F790" s="19" t="s">
        <v>3967</v>
      </c>
      <c r="G790">
        <v>12424658</v>
      </c>
      <c r="H790">
        <f t="shared" si="34"/>
        <v>0.62000000000000011</v>
      </c>
      <c r="I790">
        <f t="shared" si="36"/>
        <v>7703287</v>
      </c>
      <c r="J790" t="s">
        <v>3968</v>
      </c>
      <c r="K790">
        <v>2259029</v>
      </c>
      <c r="L790" t="s">
        <v>3969</v>
      </c>
      <c r="M790">
        <v>500000</v>
      </c>
      <c r="N790" t="s">
        <v>3970</v>
      </c>
      <c r="O790">
        <v>1005</v>
      </c>
      <c r="P790" t="s">
        <v>3971</v>
      </c>
      <c r="Q790">
        <v>1005</v>
      </c>
      <c r="R790" t="s">
        <v>3972</v>
      </c>
      <c r="S790">
        <v>1005</v>
      </c>
      <c r="T790" s="7" t="str">
        <f t="shared" si="35"/>
        <v>hp_7703287;atk_1400597;hit_500000;miss_1005;cirt_1005;cirtSub_1005</v>
      </c>
    </row>
    <row r="791" spans="1:20" x14ac:dyDescent="0.15">
      <c r="A791" s="16">
        <v>460067</v>
      </c>
      <c r="B791" s="16" t="s">
        <v>4909</v>
      </c>
      <c r="C791" s="16">
        <v>1</v>
      </c>
      <c r="D791" s="16">
        <v>1</v>
      </c>
      <c r="E791" s="20">
        <v>204</v>
      </c>
      <c r="F791" s="19" t="s">
        <v>3967</v>
      </c>
      <c r="G791">
        <v>12790539</v>
      </c>
      <c r="H791">
        <f t="shared" si="34"/>
        <v>0.62000000000000011</v>
      </c>
      <c r="I791">
        <f t="shared" si="36"/>
        <v>7930134</v>
      </c>
      <c r="J791" t="s">
        <v>3968</v>
      </c>
      <c r="K791">
        <v>2325553</v>
      </c>
      <c r="L791" t="s">
        <v>3969</v>
      </c>
      <c r="M791">
        <v>500000</v>
      </c>
      <c r="N791" t="s">
        <v>3970</v>
      </c>
      <c r="O791">
        <v>1020</v>
      </c>
      <c r="P791" t="s">
        <v>3971</v>
      </c>
      <c r="Q791">
        <v>1020</v>
      </c>
      <c r="R791" t="s">
        <v>3972</v>
      </c>
      <c r="S791">
        <v>1020</v>
      </c>
      <c r="T791" s="7" t="str">
        <f t="shared" si="35"/>
        <v>hp_7930134;atk_1441842;hit_500000;miss_1020;cirt_1020;cirtSub_1020</v>
      </c>
    </row>
    <row r="792" spans="1:20" x14ac:dyDescent="0.15">
      <c r="A792" s="16">
        <v>460068</v>
      </c>
      <c r="B792" s="16" t="s">
        <v>4910</v>
      </c>
      <c r="C792" s="16">
        <v>1</v>
      </c>
      <c r="D792" s="16">
        <v>1</v>
      </c>
      <c r="E792" s="20">
        <v>207</v>
      </c>
      <c r="F792" s="19" t="s">
        <v>3967</v>
      </c>
      <c r="G792">
        <v>13156419</v>
      </c>
      <c r="H792">
        <f t="shared" si="34"/>
        <v>0.62000000000000011</v>
      </c>
      <c r="I792">
        <f t="shared" si="36"/>
        <v>8156979</v>
      </c>
      <c r="J792" t="s">
        <v>3968</v>
      </c>
      <c r="K792">
        <v>2392076</v>
      </c>
      <c r="L792" t="s">
        <v>3969</v>
      </c>
      <c r="M792">
        <v>500000</v>
      </c>
      <c r="N792" t="s">
        <v>3970</v>
      </c>
      <c r="O792">
        <v>1035</v>
      </c>
      <c r="P792" t="s">
        <v>3971</v>
      </c>
      <c r="Q792">
        <v>1035</v>
      </c>
      <c r="R792" t="s">
        <v>3972</v>
      </c>
      <c r="S792">
        <v>1035</v>
      </c>
      <c r="T792" s="7" t="str">
        <f t="shared" si="35"/>
        <v>hp_8156979;atk_1483087;hit_500000;miss_1035;cirt_1035;cirtSub_1035</v>
      </c>
    </row>
    <row r="793" spans="1:20" x14ac:dyDescent="0.15">
      <c r="A793" s="16">
        <v>460069</v>
      </c>
      <c r="B793" s="16" t="s">
        <v>4911</v>
      </c>
      <c r="C793" s="16">
        <v>1</v>
      </c>
      <c r="D793" s="16">
        <v>1</v>
      </c>
      <c r="E793" s="20">
        <v>210</v>
      </c>
      <c r="F793" s="19" t="s">
        <v>3967</v>
      </c>
      <c r="G793">
        <v>13522300</v>
      </c>
      <c r="H793">
        <f t="shared" si="34"/>
        <v>0.62000000000000011</v>
      </c>
      <c r="I793">
        <f t="shared" si="36"/>
        <v>8383826</v>
      </c>
      <c r="J793" t="s">
        <v>3968</v>
      </c>
      <c r="K793">
        <v>2458600</v>
      </c>
      <c r="L793" t="s">
        <v>3969</v>
      </c>
      <c r="M793">
        <v>500000</v>
      </c>
      <c r="N793" t="s">
        <v>3970</v>
      </c>
      <c r="O793">
        <v>1050</v>
      </c>
      <c r="P793" t="s">
        <v>3971</v>
      </c>
      <c r="Q793">
        <v>1050</v>
      </c>
      <c r="R793" t="s">
        <v>3972</v>
      </c>
      <c r="S793">
        <v>1050</v>
      </c>
      <c r="T793" s="7" t="str">
        <f t="shared" si="35"/>
        <v>hp_8383826;atk_1524332;hit_500000;miss_1050;cirt_1050;cirtSub_1050</v>
      </c>
    </row>
    <row r="794" spans="1:20" x14ac:dyDescent="0.15">
      <c r="A794" s="16">
        <v>460070</v>
      </c>
      <c r="B794" s="16" t="s">
        <v>4912</v>
      </c>
      <c r="C794" s="16">
        <v>1</v>
      </c>
      <c r="D794" s="16">
        <v>1</v>
      </c>
      <c r="E794" s="20">
        <v>213</v>
      </c>
      <c r="F794" s="19" t="s">
        <v>3967</v>
      </c>
      <c r="G794">
        <v>13888181</v>
      </c>
      <c r="H794">
        <f t="shared" si="34"/>
        <v>0.64000000000000012</v>
      </c>
      <c r="I794">
        <f t="shared" si="36"/>
        <v>8888435</v>
      </c>
      <c r="J794" t="s">
        <v>3968</v>
      </c>
      <c r="K794">
        <v>2525124</v>
      </c>
      <c r="L794" t="s">
        <v>3969</v>
      </c>
      <c r="M794">
        <v>500000</v>
      </c>
      <c r="N794" t="s">
        <v>3970</v>
      </c>
      <c r="O794">
        <v>1065</v>
      </c>
      <c r="P794" t="s">
        <v>3971</v>
      </c>
      <c r="Q794">
        <v>1065</v>
      </c>
      <c r="R794" t="s">
        <v>3972</v>
      </c>
      <c r="S794">
        <v>1065</v>
      </c>
      <c r="T794" s="7" t="str">
        <f t="shared" si="35"/>
        <v>hp_8888435;atk_1616079;hit_500000;miss_1065;cirt_1065;cirtSub_1065</v>
      </c>
    </row>
    <row r="795" spans="1:20" x14ac:dyDescent="0.15">
      <c r="A795" s="16">
        <v>460071</v>
      </c>
      <c r="B795" s="16" t="s">
        <v>4913</v>
      </c>
      <c r="C795" s="16">
        <v>1</v>
      </c>
      <c r="D795" s="16">
        <v>1</v>
      </c>
      <c r="E795" s="20">
        <v>216</v>
      </c>
      <c r="F795" s="19" t="s">
        <v>3967</v>
      </c>
      <c r="G795">
        <v>14254061</v>
      </c>
      <c r="H795">
        <f t="shared" si="34"/>
        <v>0.64000000000000012</v>
      </c>
      <c r="I795">
        <f t="shared" si="36"/>
        <v>9122599</v>
      </c>
      <c r="J795" t="s">
        <v>3968</v>
      </c>
      <c r="K795">
        <v>2591648</v>
      </c>
      <c r="L795" t="s">
        <v>3969</v>
      </c>
      <c r="M795">
        <v>500000</v>
      </c>
      <c r="N795" t="s">
        <v>3970</v>
      </c>
      <c r="O795">
        <v>1080</v>
      </c>
      <c r="P795" t="s">
        <v>3971</v>
      </c>
      <c r="Q795">
        <v>1080</v>
      </c>
      <c r="R795" t="s">
        <v>3972</v>
      </c>
      <c r="S795">
        <v>1080</v>
      </c>
      <c r="T795" s="7" t="str">
        <f t="shared" si="35"/>
        <v>hp_9122599;atk_1658654;hit_500000;miss_1080;cirt_1080;cirtSub_1080</v>
      </c>
    </row>
    <row r="796" spans="1:20" x14ac:dyDescent="0.15">
      <c r="A796" s="16">
        <v>460072</v>
      </c>
      <c r="B796" s="16" t="s">
        <v>4914</v>
      </c>
      <c r="C796" s="16">
        <v>1</v>
      </c>
      <c r="D796" s="16">
        <v>1</v>
      </c>
      <c r="E796" s="20">
        <v>219</v>
      </c>
      <c r="F796" s="19" t="s">
        <v>3967</v>
      </c>
      <c r="G796">
        <v>14619942</v>
      </c>
      <c r="H796">
        <f t="shared" si="34"/>
        <v>0.64000000000000012</v>
      </c>
      <c r="I796">
        <f t="shared" si="36"/>
        <v>9356762</v>
      </c>
      <c r="J796" t="s">
        <v>3968</v>
      </c>
      <c r="K796">
        <v>2658171</v>
      </c>
      <c r="L796" t="s">
        <v>3969</v>
      </c>
      <c r="M796">
        <v>500000</v>
      </c>
      <c r="N796" t="s">
        <v>3970</v>
      </c>
      <c r="O796">
        <v>1095</v>
      </c>
      <c r="P796" t="s">
        <v>3971</v>
      </c>
      <c r="Q796">
        <v>1095</v>
      </c>
      <c r="R796" t="s">
        <v>3972</v>
      </c>
      <c r="S796">
        <v>1095</v>
      </c>
      <c r="T796" s="7" t="str">
        <f t="shared" si="35"/>
        <v>hp_9356762;atk_1701229;hit_500000;miss_1095;cirt_1095;cirtSub_1095</v>
      </c>
    </row>
    <row r="797" spans="1:20" x14ac:dyDescent="0.15">
      <c r="A797" s="16">
        <v>460073</v>
      </c>
      <c r="B797" s="16" t="s">
        <v>4915</v>
      </c>
      <c r="C797" s="16">
        <v>1</v>
      </c>
      <c r="D797" s="16">
        <v>1</v>
      </c>
      <c r="E797" s="20">
        <v>222</v>
      </c>
      <c r="F797" s="19" t="s">
        <v>3967</v>
      </c>
      <c r="G797">
        <v>14985823</v>
      </c>
      <c r="H797">
        <f t="shared" si="34"/>
        <v>0.64000000000000012</v>
      </c>
      <c r="I797">
        <f t="shared" si="36"/>
        <v>9590926</v>
      </c>
      <c r="J797" t="s">
        <v>3968</v>
      </c>
      <c r="K797">
        <v>2724695</v>
      </c>
      <c r="L797" t="s">
        <v>3969</v>
      </c>
      <c r="M797">
        <v>500000</v>
      </c>
      <c r="N797" t="s">
        <v>3970</v>
      </c>
      <c r="O797">
        <v>1110</v>
      </c>
      <c r="P797" t="s">
        <v>3971</v>
      </c>
      <c r="Q797">
        <v>1110</v>
      </c>
      <c r="R797" t="s">
        <v>3972</v>
      </c>
      <c r="S797">
        <v>1110</v>
      </c>
      <c r="T797" s="7" t="str">
        <f t="shared" si="35"/>
        <v>hp_9590926;atk_1743804;hit_500000;miss_1110;cirt_1110;cirtSub_1110</v>
      </c>
    </row>
    <row r="798" spans="1:20" x14ac:dyDescent="0.15">
      <c r="A798" s="16">
        <v>460074</v>
      </c>
      <c r="B798" s="16" t="s">
        <v>4916</v>
      </c>
      <c r="C798" s="16">
        <v>1</v>
      </c>
      <c r="D798" s="16">
        <v>1</v>
      </c>
      <c r="E798" s="20">
        <v>225</v>
      </c>
      <c r="F798" s="19" t="s">
        <v>3967</v>
      </c>
      <c r="G798">
        <v>15351703</v>
      </c>
      <c r="H798">
        <f t="shared" si="34"/>
        <v>0.64000000000000012</v>
      </c>
      <c r="I798">
        <f t="shared" si="36"/>
        <v>9825089</v>
      </c>
      <c r="J798" t="s">
        <v>3968</v>
      </c>
      <c r="K798">
        <v>2791219</v>
      </c>
      <c r="L798" t="s">
        <v>3969</v>
      </c>
      <c r="M798">
        <v>500000</v>
      </c>
      <c r="N798" t="s">
        <v>3970</v>
      </c>
      <c r="O798">
        <v>1125</v>
      </c>
      <c r="P798" t="s">
        <v>3971</v>
      </c>
      <c r="Q798">
        <v>1125</v>
      </c>
      <c r="R798" t="s">
        <v>3972</v>
      </c>
      <c r="S798">
        <v>1125</v>
      </c>
      <c r="T798" s="7" t="str">
        <f t="shared" si="35"/>
        <v>hp_9825089;atk_1786380;hit_500000;miss_1125;cirt_1125;cirtSub_1125</v>
      </c>
    </row>
    <row r="799" spans="1:20" x14ac:dyDescent="0.15">
      <c r="A799" s="16">
        <v>460075</v>
      </c>
      <c r="B799" s="16" t="s">
        <v>4917</v>
      </c>
      <c r="C799" s="16">
        <v>1</v>
      </c>
      <c r="D799" s="16">
        <v>1</v>
      </c>
      <c r="E799" s="20">
        <v>228</v>
      </c>
      <c r="F799" s="19" t="s">
        <v>3967</v>
      </c>
      <c r="G799">
        <v>15717584</v>
      </c>
      <c r="H799">
        <f t="shared" ref="H799:H862" si="37">MIN(H789+0.02,0.9)</f>
        <v>0.64000000000000012</v>
      </c>
      <c r="I799">
        <f t="shared" si="36"/>
        <v>10059253</v>
      </c>
      <c r="J799" t="s">
        <v>3968</v>
      </c>
      <c r="K799">
        <v>2857743</v>
      </c>
      <c r="L799" t="s">
        <v>3969</v>
      </c>
      <c r="M799">
        <v>500000</v>
      </c>
      <c r="N799" t="s">
        <v>3970</v>
      </c>
      <c r="O799">
        <v>1140</v>
      </c>
      <c r="P799" t="s">
        <v>3971</v>
      </c>
      <c r="Q799">
        <v>1140</v>
      </c>
      <c r="R799" t="s">
        <v>3972</v>
      </c>
      <c r="S799">
        <v>1140</v>
      </c>
      <c r="T799" s="7" t="str">
        <f t="shared" si="35"/>
        <v>hp_10059253;atk_1828955;hit_500000;miss_1140;cirt_1140;cirtSub_1140</v>
      </c>
    </row>
    <row r="800" spans="1:20" x14ac:dyDescent="0.15">
      <c r="A800" s="16">
        <v>460076</v>
      </c>
      <c r="B800" s="16" t="s">
        <v>4918</v>
      </c>
      <c r="C800" s="16">
        <v>1</v>
      </c>
      <c r="D800" s="16">
        <v>1</v>
      </c>
      <c r="E800" s="20">
        <v>231</v>
      </c>
      <c r="F800" s="19" t="s">
        <v>3967</v>
      </c>
      <c r="G800">
        <v>16083464</v>
      </c>
      <c r="H800">
        <f t="shared" si="37"/>
        <v>0.64000000000000012</v>
      </c>
      <c r="I800">
        <f t="shared" si="36"/>
        <v>10293416</v>
      </c>
      <c r="J800" t="s">
        <v>3968</v>
      </c>
      <c r="K800">
        <v>2924266</v>
      </c>
      <c r="L800" t="s">
        <v>3969</v>
      </c>
      <c r="M800">
        <v>500000</v>
      </c>
      <c r="N800" t="s">
        <v>3970</v>
      </c>
      <c r="O800">
        <v>1155</v>
      </c>
      <c r="P800" t="s">
        <v>3971</v>
      </c>
      <c r="Q800">
        <v>1155</v>
      </c>
      <c r="R800" t="s">
        <v>3972</v>
      </c>
      <c r="S800">
        <v>1155</v>
      </c>
      <c r="T800" s="7" t="str">
        <f t="shared" si="35"/>
        <v>hp_10293416;atk_1871530;hit_500000;miss_1155;cirt_1155;cirtSub_1155</v>
      </c>
    </row>
    <row r="801" spans="1:20" x14ac:dyDescent="0.15">
      <c r="A801" s="16">
        <v>460077</v>
      </c>
      <c r="B801" s="16" t="s">
        <v>4919</v>
      </c>
      <c r="C801" s="16">
        <v>1</v>
      </c>
      <c r="D801" s="16">
        <v>1</v>
      </c>
      <c r="E801" s="20">
        <v>234</v>
      </c>
      <c r="F801" s="19" t="s">
        <v>3967</v>
      </c>
      <c r="G801">
        <v>16449345</v>
      </c>
      <c r="H801">
        <f t="shared" si="37"/>
        <v>0.64000000000000012</v>
      </c>
      <c r="I801">
        <f t="shared" si="36"/>
        <v>10527580</v>
      </c>
      <c r="J801" t="s">
        <v>3968</v>
      </c>
      <c r="K801">
        <v>2990790</v>
      </c>
      <c r="L801" t="s">
        <v>3969</v>
      </c>
      <c r="M801">
        <v>500000</v>
      </c>
      <c r="N801" t="s">
        <v>3970</v>
      </c>
      <c r="O801">
        <v>1170</v>
      </c>
      <c r="P801" t="s">
        <v>3971</v>
      </c>
      <c r="Q801">
        <v>1170</v>
      </c>
      <c r="R801" t="s">
        <v>3972</v>
      </c>
      <c r="S801">
        <v>1170</v>
      </c>
      <c r="T801" s="7" t="str">
        <f t="shared" si="35"/>
        <v>hp_10527580;atk_1914105;hit_500000;miss_1170;cirt_1170;cirtSub_1170</v>
      </c>
    </row>
    <row r="802" spans="1:20" x14ac:dyDescent="0.15">
      <c r="A802" s="16">
        <v>460078</v>
      </c>
      <c r="B802" s="16" t="s">
        <v>4920</v>
      </c>
      <c r="C802" s="16">
        <v>1</v>
      </c>
      <c r="D802" s="16">
        <v>1</v>
      </c>
      <c r="E802" s="20">
        <v>237</v>
      </c>
      <c r="F802" s="19" t="s">
        <v>3967</v>
      </c>
      <c r="G802">
        <v>17077256</v>
      </c>
      <c r="H802">
        <f t="shared" si="37"/>
        <v>0.64000000000000012</v>
      </c>
      <c r="I802">
        <f t="shared" si="36"/>
        <v>10929443</v>
      </c>
      <c r="J802" t="s">
        <v>3968</v>
      </c>
      <c r="K802">
        <v>3104956</v>
      </c>
      <c r="L802" t="s">
        <v>3969</v>
      </c>
      <c r="M802">
        <v>500000</v>
      </c>
      <c r="N802" t="s">
        <v>3970</v>
      </c>
      <c r="O802">
        <v>1185</v>
      </c>
      <c r="P802" t="s">
        <v>3971</v>
      </c>
      <c r="Q802">
        <v>1185</v>
      </c>
      <c r="R802" t="s">
        <v>3972</v>
      </c>
      <c r="S802">
        <v>1185</v>
      </c>
      <c r="T802" s="7" t="str">
        <f t="shared" si="35"/>
        <v>hp_10929443;atk_1987171;hit_500000;miss_1185;cirt_1185;cirtSub_1185</v>
      </c>
    </row>
    <row r="803" spans="1:20" x14ac:dyDescent="0.15">
      <c r="A803" s="16">
        <v>460079</v>
      </c>
      <c r="B803" s="16" t="s">
        <v>4921</v>
      </c>
      <c r="C803" s="16">
        <v>1</v>
      </c>
      <c r="D803" s="16">
        <v>1</v>
      </c>
      <c r="E803" s="20">
        <v>240</v>
      </c>
      <c r="F803" s="19" t="s">
        <v>3967</v>
      </c>
      <c r="G803">
        <v>17705167</v>
      </c>
      <c r="H803">
        <f t="shared" si="37"/>
        <v>0.64000000000000012</v>
      </c>
      <c r="I803">
        <f t="shared" si="36"/>
        <v>11331306</v>
      </c>
      <c r="J803" t="s">
        <v>3968</v>
      </c>
      <c r="K803">
        <v>3219121</v>
      </c>
      <c r="L803" t="s">
        <v>3969</v>
      </c>
      <c r="M803">
        <v>500000</v>
      </c>
      <c r="N803" t="s">
        <v>3970</v>
      </c>
      <c r="O803">
        <v>1200</v>
      </c>
      <c r="P803" t="s">
        <v>3971</v>
      </c>
      <c r="Q803">
        <v>1200</v>
      </c>
      <c r="R803" t="s">
        <v>3972</v>
      </c>
      <c r="S803">
        <v>1200</v>
      </c>
      <c r="T803" s="7" t="str">
        <f t="shared" si="35"/>
        <v>hp_11331306;atk_2060237;hit_500000;miss_1200;cirt_1200;cirtSub_1200</v>
      </c>
    </row>
    <row r="804" spans="1:20" x14ac:dyDescent="0.15">
      <c r="A804" s="16">
        <v>460080</v>
      </c>
      <c r="B804" s="16" t="s">
        <v>4922</v>
      </c>
      <c r="C804" s="16">
        <v>1</v>
      </c>
      <c r="D804" s="16">
        <v>1</v>
      </c>
      <c r="E804" s="20">
        <v>243</v>
      </c>
      <c r="F804" s="19" t="s">
        <v>3967</v>
      </c>
      <c r="G804">
        <v>18333078</v>
      </c>
      <c r="H804">
        <f t="shared" si="37"/>
        <v>0.66000000000000014</v>
      </c>
      <c r="I804">
        <f t="shared" si="36"/>
        <v>12099831</v>
      </c>
      <c r="J804" t="s">
        <v>3968</v>
      </c>
      <c r="K804">
        <v>3333287</v>
      </c>
      <c r="L804" t="s">
        <v>3969</v>
      </c>
      <c r="M804">
        <v>500000</v>
      </c>
      <c r="N804" t="s">
        <v>3970</v>
      </c>
      <c r="O804">
        <v>1215</v>
      </c>
      <c r="P804" t="s">
        <v>3971</v>
      </c>
      <c r="Q804">
        <v>1215</v>
      </c>
      <c r="R804" t="s">
        <v>3972</v>
      </c>
      <c r="S804">
        <v>1215</v>
      </c>
      <c r="T804" s="7" t="str">
        <f t="shared" si="35"/>
        <v>hp_12099831;atk_2199969;hit_500000;miss_1215;cirt_1215;cirtSub_1215</v>
      </c>
    </row>
    <row r="805" spans="1:20" x14ac:dyDescent="0.15">
      <c r="A805" s="16">
        <v>460081</v>
      </c>
      <c r="B805" s="16" t="s">
        <v>4923</v>
      </c>
      <c r="C805" s="16">
        <v>1</v>
      </c>
      <c r="D805" s="16">
        <v>1</v>
      </c>
      <c r="E805" s="20">
        <v>246</v>
      </c>
      <c r="F805" s="19" t="s">
        <v>3967</v>
      </c>
      <c r="G805">
        <v>18960989</v>
      </c>
      <c r="H805">
        <f t="shared" si="37"/>
        <v>0.66000000000000014</v>
      </c>
      <c r="I805">
        <f t="shared" si="36"/>
        <v>12514252</v>
      </c>
      <c r="J805" t="s">
        <v>3968</v>
      </c>
      <c r="K805">
        <v>3447453</v>
      </c>
      <c r="L805" t="s">
        <v>3969</v>
      </c>
      <c r="M805">
        <v>500000</v>
      </c>
      <c r="N805" t="s">
        <v>3970</v>
      </c>
      <c r="O805">
        <v>1230</v>
      </c>
      <c r="P805" t="s">
        <v>3971</v>
      </c>
      <c r="Q805">
        <v>1230</v>
      </c>
      <c r="R805" t="s">
        <v>3972</v>
      </c>
      <c r="S805">
        <v>1230</v>
      </c>
      <c r="T805" s="7" t="str">
        <f t="shared" si="35"/>
        <v>hp_12514252;atk_2275318;hit_500000;miss_1230;cirt_1230;cirtSub_1230</v>
      </c>
    </row>
    <row r="806" spans="1:20" x14ac:dyDescent="0.15">
      <c r="A806" s="16">
        <v>460082</v>
      </c>
      <c r="B806" s="16" t="s">
        <v>4924</v>
      </c>
      <c r="C806" s="16">
        <v>1</v>
      </c>
      <c r="D806" s="16">
        <v>1</v>
      </c>
      <c r="E806" s="20">
        <v>249</v>
      </c>
      <c r="F806" s="19" t="s">
        <v>3967</v>
      </c>
      <c r="G806">
        <v>19588901</v>
      </c>
      <c r="H806">
        <f t="shared" si="37"/>
        <v>0.66000000000000014</v>
      </c>
      <c r="I806">
        <f t="shared" si="36"/>
        <v>12928674</v>
      </c>
      <c r="J806" t="s">
        <v>3968</v>
      </c>
      <c r="K806">
        <v>3561618</v>
      </c>
      <c r="L806" t="s">
        <v>3969</v>
      </c>
      <c r="M806">
        <v>500000</v>
      </c>
      <c r="N806" t="s">
        <v>3970</v>
      </c>
      <c r="O806">
        <v>1245</v>
      </c>
      <c r="P806" t="s">
        <v>3971</v>
      </c>
      <c r="Q806">
        <v>1245</v>
      </c>
      <c r="R806" t="s">
        <v>3972</v>
      </c>
      <c r="S806">
        <v>1245</v>
      </c>
      <c r="T806" s="7" t="str">
        <f t="shared" si="35"/>
        <v>hp_12928674;atk_2350667;hit_500000;miss_1245;cirt_1245;cirtSub_1245</v>
      </c>
    </row>
    <row r="807" spans="1:20" x14ac:dyDescent="0.15">
      <c r="A807" s="16">
        <v>460083</v>
      </c>
      <c r="B807" s="16" t="s">
        <v>4925</v>
      </c>
      <c r="C807" s="16">
        <v>1</v>
      </c>
      <c r="D807" s="16">
        <v>1</v>
      </c>
      <c r="E807" s="20">
        <v>252</v>
      </c>
      <c r="F807" s="19" t="s">
        <v>3967</v>
      </c>
      <c r="G807">
        <v>20216812</v>
      </c>
      <c r="H807">
        <f t="shared" si="37"/>
        <v>0.66000000000000014</v>
      </c>
      <c r="I807">
        <f t="shared" si="36"/>
        <v>13343095</v>
      </c>
      <c r="J807" t="s">
        <v>3968</v>
      </c>
      <c r="K807">
        <v>3675784</v>
      </c>
      <c r="L807" t="s">
        <v>3969</v>
      </c>
      <c r="M807">
        <v>500000</v>
      </c>
      <c r="N807" t="s">
        <v>3970</v>
      </c>
      <c r="O807">
        <v>1260</v>
      </c>
      <c r="P807" t="s">
        <v>3971</v>
      </c>
      <c r="Q807">
        <v>1260</v>
      </c>
      <c r="R807" t="s">
        <v>3972</v>
      </c>
      <c r="S807">
        <v>1260</v>
      </c>
      <c r="T807" s="7" t="str">
        <f t="shared" si="35"/>
        <v>hp_13343095;atk_2426017;hit_500000;miss_1260;cirt_1260;cirtSub_1260</v>
      </c>
    </row>
    <row r="808" spans="1:20" x14ac:dyDescent="0.15">
      <c r="A808" s="16">
        <v>460084</v>
      </c>
      <c r="B808" s="16" t="s">
        <v>4926</v>
      </c>
      <c r="C808" s="16">
        <v>1</v>
      </c>
      <c r="D808" s="16">
        <v>1</v>
      </c>
      <c r="E808" s="20">
        <v>255</v>
      </c>
      <c r="F808" s="19" t="s">
        <v>3967</v>
      </c>
      <c r="G808">
        <v>20844723</v>
      </c>
      <c r="H808">
        <f t="shared" si="37"/>
        <v>0.66000000000000014</v>
      </c>
      <c r="I808">
        <f t="shared" si="36"/>
        <v>13757517</v>
      </c>
      <c r="J808" t="s">
        <v>3968</v>
      </c>
      <c r="K808">
        <v>3789950</v>
      </c>
      <c r="L808" t="s">
        <v>3969</v>
      </c>
      <c r="M808">
        <v>500000</v>
      </c>
      <c r="N808" t="s">
        <v>3970</v>
      </c>
      <c r="O808">
        <v>1275</v>
      </c>
      <c r="P808" t="s">
        <v>3971</v>
      </c>
      <c r="Q808">
        <v>1275</v>
      </c>
      <c r="R808" t="s">
        <v>3972</v>
      </c>
      <c r="S808">
        <v>1275</v>
      </c>
      <c r="T808" s="7" t="str">
        <f t="shared" si="35"/>
        <v>hp_13757517;atk_2501367;hit_500000;miss_1275;cirt_1275;cirtSub_1275</v>
      </c>
    </row>
    <row r="809" spans="1:20" x14ac:dyDescent="0.15">
      <c r="A809" s="16">
        <v>460085</v>
      </c>
      <c r="B809" s="16" t="s">
        <v>4927</v>
      </c>
      <c r="C809" s="16">
        <v>1</v>
      </c>
      <c r="D809" s="16">
        <v>1</v>
      </c>
      <c r="E809" s="20">
        <v>258</v>
      </c>
      <c r="F809" s="19" t="s">
        <v>3967</v>
      </c>
      <c r="G809">
        <v>21472634</v>
      </c>
      <c r="H809">
        <f t="shared" si="37"/>
        <v>0.66000000000000014</v>
      </c>
      <c r="I809">
        <f t="shared" si="36"/>
        <v>14171938</v>
      </c>
      <c r="J809" t="s">
        <v>3968</v>
      </c>
      <c r="K809">
        <v>3904115</v>
      </c>
      <c r="L809" t="s">
        <v>3969</v>
      </c>
      <c r="M809">
        <v>500000</v>
      </c>
      <c r="N809" t="s">
        <v>3970</v>
      </c>
      <c r="O809">
        <v>1290</v>
      </c>
      <c r="P809" t="s">
        <v>3971</v>
      </c>
      <c r="Q809">
        <v>1290</v>
      </c>
      <c r="R809" t="s">
        <v>3972</v>
      </c>
      <c r="S809">
        <v>1290</v>
      </c>
      <c r="T809" s="7" t="str">
        <f t="shared" si="35"/>
        <v>hp_14171938;atk_2576715;hit_500000;miss_1290;cirt_1290;cirtSub_1290</v>
      </c>
    </row>
    <row r="810" spans="1:20" x14ac:dyDescent="0.15">
      <c r="A810" s="16">
        <v>460086</v>
      </c>
      <c r="B810" s="16" t="s">
        <v>4928</v>
      </c>
      <c r="C810" s="16">
        <v>1</v>
      </c>
      <c r="D810" s="16">
        <v>1</v>
      </c>
      <c r="E810" s="20">
        <v>261</v>
      </c>
      <c r="F810" s="19" t="s">
        <v>3967</v>
      </c>
      <c r="G810">
        <v>22100545</v>
      </c>
      <c r="H810">
        <f t="shared" si="37"/>
        <v>0.66000000000000014</v>
      </c>
      <c r="I810">
        <f t="shared" si="36"/>
        <v>14586359</v>
      </c>
      <c r="J810" t="s">
        <v>3968</v>
      </c>
      <c r="K810">
        <v>4018281</v>
      </c>
      <c r="L810" t="s">
        <v>3969</v>
      </c>
      <c r="M810">
        <v>500000</v>
      </c>
      <c r="N810" t="s">
        <v>3970</v>
      </c>
      <c r="O810">
        <v>1305</v>
      </c>
      <c r="P810" t="s">
        <v>3971</v>
      </c>
      <c r="Q810">
        <v>1305</v>
      </c>
      <c r="R810" t="s">
        <v>3972</v>
      </c>
      <c r="S810">
        <v>1305</v>
      </c>
      <c r="T810" s="7" t="str">
        <f t="shared" si="35"/>
        <v>hp_14586359;atk_2652065;hit_500000;miss_1305;cirt_1305;cirtSub_1305</v>
      </c>
    </row>
    <row r="811" spans="1:20" x14ac:dyDescent="0.15">
      <c r="A811" s="16">
        <v>460087</v>
      </c>
      <c r="B811" s="16" t="s">
        <v>4929</v>
      </c>
      <c r="C811" s="16">
        <v>1</v>
      </c>
      <c r="D811" s="16">
        <v>1</v>
      </c>
      <c r="E811" s="20">
        <v>264</v>
      </c>
      <c r="F811" s="19" t="s">
        <v>3967</v>
      </c>
      <c r="G811">
        <v>22728456</v>
      </c>
      <c r="H811">
        <f t="shared" si="37"/>
        <v>0.66000000000000014</v>
      </c>
      <c r="I811">
        <f t="shared" si="36"/>
        <v>15000780</v>
      </c>
      <c r="J811" t="s">
        <v>3968</v>
      </c>
      <c r="K811">
        <v>4132447</v>
      </c>
      <c r="L811" t="s">
        <v>3969</v>
      </c>
      <c r="M811">
        <v>500000</v>
      </c>
      <c r="N811" t="s">
        <v>3970</v>
      </c>
      <c r="O811">
        <v>1320</v>
      </c>
      <c r="P811" t="s">
        <v>3971</v>
      </c>
      <c r="Q811">
        <v>1320</v>
      </c>
      <c r="R811" t="s">
        <v>3972</v>
      </c>
      <c r="S811">
        <v>1320</v>
      </c>
      <c r="T811" s="7" t="str">
        <f t="shared" si="35"/>
        <v>hp_15000780;atk_2727415;hit_500000;miss_1320;cirt_1320;cirtSub_1320</v>
      </c>
    </row>
    <row r="812" spans="1:20" x14ac:dyDescent="0.15">
      <c r="A812" s="16">
        <v>460088</v>
      </c>
      <c r="B812" s="16" t="s">
        <v>4930</v>
      </c>
      <c r="C812" s="16">
        <v>1</v>
      </c>
      <c r="D812" s="16">
        <v>1</v>
      </c>
      <c r="E812" s="20">
        <v>267</v>
      </c>
      <c r="F812" s="19" t="s">
        <v>3967</v>
      </c>
      <c r="G812">
        <v>23356367</v>
      </c>
      <c r="H812">
        <f t="shared" si="37"/>
        <v>0.66000000000000014</v>
      </c>
      <c r="I812">
        <f t="shared" si="36"/>
        <v>15415202</v>
      </c>
      <c r="J812" t="s">
        <v>3968</v>
      </c>
      <c r="K812">
        <v>4246612</v>
      </c>
      <c r="L812" t="s">
        <v>3969</v>
      </c>
      <c r="M812">
        <v>500000</v>
      </c>
      <c r="N812" t="s">
        <v>3970</v>
      </c>
      <c r="O812">
        <v>1335</v>
      </c>
      <c r="P812" t="s">
        <v>3971</v>
      </c>
      <c r="Q812">
        <v>1335</v>
      </c>
      <c r="R812" t="s">
        <v>3972</v>
      </c>
      <c r="S812">
        <v>1335</v>
      </c>
      <c r="T812" s="7" t="str">
        <f t="shared" si="35"/>
        <v>hp_15415202;atk_2802763;hit_500000;miss_1335;cirt_1335;cirtSub_1335</v>
      </c>
    </row>
    <row r="813" spans="1:20" x14ac:dyDescent="0.15">
      <c r="A813" s="16">
        <v>460089</v>
      </c>
      <c r="B813" s="16" t="s">
        <v>4931</v>
      </c>
      <c r="C813" s="16">
        <v>1</v>
      </c>
      <c r="D813" s="16">
        <v>1</v>
      </c>
      <c r="E813" s="20">
        <v>270</v>
      </c>
      <c r="F813" s="19" t="s">
        <v>3967</v>
      </c>
      <c r="G813">
        <v>23984278</v>
      </c>
      <c r="H813">
        <f t="shared" si="37"/>
        <v>0.66000000000000014</v>
      </c>
      <c r="I813">
        <f t="shared" si="36"/>
        <v>15829623</v>
      </c>
      <c r="J813" t="s">
        <v>3968</v>
      </c>
      <c r="K813">
        <v>4360778</v>
      </c>
      <c r="L813" t="s">
        <v>3969</v>
      </c>
      <c r="M813">
        <v>500000</v>
      </c>
      <c r="N813" t="s">
        <v>3970</v>
      </c>
      <c r="O813">
        <v>1350</v>
      </c>
      <c r="P813" t="s">
        <v>3971</v>
      </c>
      <c r="Q813">
        <v>1350</v>
      </c>
      <c r="R813" t="s">
        <v>3972</v>
      </c>
      <c r="S813">
        <v>1350</v>
      </c>
      <c r="T813" s="7" t="str">
        <f t="shared" si="35"/>
        <v>hp_15829623;atk_2878113;hit_500000;miss_1350;cirt_1350;cirtSub_1350</v>
      </c>
    </row>
    <row r="814" spans="1:20" x14ac:dyDescent="0.15">
      <c r="A814" s="16">
        <v>460090</v>
      </c>
      <c r="B814" s="16" t="s">
        <v>4932</v>
      </c>
      <c r="C814" s="16">
        <v>1</v>
      </c>
      <c r="D814" s="16">
        <v>1</v>
      </c>
      <c r="E814" s="20">
        <v>273</v>
      </c>
      <c r="F814" s="19" t="s">
        <v>3967</v>
      </c>
      <c r="G814">
        <v>24612189</v>
      </c>
      <c r="H814">
        <f t="shared" si="37"/>
        <v>0.68000000000000016</v>
      </c>
      <c r="I814">
        <f t="shared" si="36"/>
        <v>16736288</v>
      </c>
      <c r="J814" t="s">
        <v>3968</v>
      </c>
      <c r="K814">
        <v>4474944</v>
      </c>
      <c r="L814" t="s">
        <v>3969</v>
      </c>
      <c r="M814">
        <v>500000</v>
      </c>
      <c r="N814" t="s">
        <v>3970</v>
      </c>
      <c r="O814">
        <v>1365</v>
      </c>
      <c r="P814" t="s">
        <v>3971</v>
      </c>
      <c r="Q814">
        <v>1365</v>
      </c>
      <c r="R814" t="s">
        <v>3972</v>
      </c>
      <c r="S814">
        <v>1365</v>
      </c>
      <c r="T814" s="7" t="str">
        <f t="shared" si="35"/>
        <v>hp_16736288;atk_3042961;hit_500000;miss_1365;cirt_1365;cirtSub_1365</v>
      </c>
    </row>
    <row r="815" spans="1:20" x14ac:dyDescent="0.15">
      <c r="A815" s="16">
        <v>460091</v>
      </c>
      <c r="B815" s="16" t="s">
        <v>4933</v>
      </c>
      <c r="C815" s="16">
        <v>1</v>
      </c>
      <c r="D815" s="16">
        <v>1</v>
      </c>
      <c r="E815" s="20">
        <v>276</v>
      </c>
      <c r="F815" s="19" t="s">
        <v>3967</v>
      </c>
      <c r="G815">
        <v>25240100</v>
      </c>
      <c r="H815">
        <f t="shared" si="37"/>
        <v>0.68000000000000016</v>
      </c>
      <c r="I815">
        <f t="shared" si="36"/>
        <v>17163268</v>
      </c>
      <c r="J815" t="s">
        <v>3968</v>
      </c>
      <c r="K815">
        <v>4589109</v>
      </c>
      <c r="L815" t="s">
        <v>3969</v>
      </c>
      <c r="M815">
        <v>500000</v>
      </c>
      <c r="N815" t="s">
        <v>3970</v>
      </c>
      <c r="O815">
        <v>1380</v>
      </c>
      <c r="P815" t="s">
        <v>3971</v>
      </c>
      <c r="Q815">
        <v>1380</v>
      </c>
      <c r="R815" t="s">
        <v>3972</v>
      </c>
      <c r="S815">
        <v>1380</v>
      </c>
      <c r="T815" s="7" t="str">
        <f t="shared" si="35"/>
        <v>hp_17163268;atk_3120594;hit_500000;miss_1380;cirt_1380;cirtSub_1380</v>
      </c>
    </row>
    <row r="816" spans="1:20" x14ac:dyDescent="0.15">
      <c r="A816" s="16">
        <v>460092</v>
      </c>
      <c r="B816" s="16" t="s">
        <v>4934</v>
      </c>
      <c r="C816" s="16">
        <v>1</v>
      </c>
      <c r="D816" s="16">
        <v>1</v>
      </c>
      <c r="E816" s="20">
        <v>279</v>
      </c>
      <c r="F816" s="19" t="s">
        <v>3967</v>
      </c>
      <c r="G816">
        <v>25868012</v>
      </c>
      <c r="H816">
        <f t="shared" si="37"/>
        <v>0.68000000000000016</v>
      </c>
      <c r="I816">
        <f t="shared" si="36"/>
        <v>17590248</v>
      </c>
      <c r="J816" t="s">
        <v>3968</v>
      </c>
      <c r="K816">
        <v>4703275</v>
      </c>
      <c r="L816" t="s">
        <v>3969</v>
      </c>
      <c r="M816">
        <v>500000</v>
      </c>
      <c r="N816" t="s">
        <v>3970</v>
      </c>
      <c r="O816">
        <v>1395</v>
      </c>
      <c r="P816" t="s">
        <v>3971</v>
      </c>
      <c r="Q816">
        <v>1395</v>
      </c>
      <c r="R816" t="s">
        <v>3972</v>
      </c>
      <c r="S816">
        <v>1395</v>
      </c>
      <c r="T816" s="7" t="str">
        <f t="shared" si="35"/>
        <v>hp_17590248;atk_3198227;hit_500000;miss_1395;cirt_1395;cirtSub_1395</v>
      </c>
    </row>
    <row r="817" spans="1:20" x14ac:dyDescent="0.15">
      <c r="A817" s="16">
        <v>460093</v>
      </c>
      <c r="B817" s="16" t="s">
        <v>4935</v>
      </c>
      <c r="C817" s="16">
        <v>1</v>
      </c>
      <c r="D817" s="16">
        <v>1</v>
      </c>
      <c r="E817" s="20">
        <v>282</v>
      </c>
      <c r="F817" s="19" t="s">
        <v>3967</v>
      </c>
      <c r="G817">
        <v>26495923</v>
      </c>
      <c r="H817">
        <f t="shared" si="37"/>
        <v>0.68000000000000016</v>
      </c>
      <c r="I817">
        <f t="shared" si="36"/>
        <v>18017227</v>
      </c>
      <c r="J817" t="s">
        <v>3968</v>
      </c>
      <c r="K817">
        <v>4817440</v>
      </c>
      <c r="L817" t="s">
        <v>3969</v>
      </c>
      <c r="M817">
        <v>500000</v>
      </c>
      <c r="N817" t="s">
        <v>3970</v>
      </c>
      <c r="O817">
        <v>1410</v>
      </c>
      <c r="P817" t="s">
        <v>3971</v>
      </c>
      <c r="Q817">
        <v>1410</v>
      </c>
      <c r="R817" t="s">
        <v>3972</v>
      </c>
      <c r="S817">
        <v>1410</v>
      </c>
      <c r="T817" s="7" t="str">
        <f t="shared" si="35"/>
        <v>hp_18017227;atk_3275859;hit_500000;miss_1410;cirt_1410;cirtSub_1410</v>
      </c>
    </row>
    <row r="818" spans="1:20" x14ac:dyDescent="0.15">
      <c r="A818" s="16">
        <v>460094</v>
      </c>
      <c r="B818" s="16" t="s">
        <v>4936</v>
      </c>
      <c r="C818" s="16">
        <v>1</v>
      </c>
      <c r="D818" s="16">
        <v>1</v>
      </c>
      <c r="E818" s="20">
        <v>285</v>
      </c>
      <c r="F818" s="19" t="s">
        <v>3967</v>
      </c>
      <c r="G818">
        <v>27123834</v>
      </c>
      <c r="H818">
        <f t="shared" si="37"/>
        <v>0.68000000000000016</v>
      </c>
      <c r="I818">
        <f t="shared" si="36"/>
        <v>18444207</v>
      </c>
      <c r="J818" t="s">
        <v>3968</v>
      </c>
      <c r="K818">
        <v>4931606</v>
      </c>
      <c r="L818" t="s">
        <v>3969</v>
      </c>
      <c r="M818">
        <v>500000</v>
      </c>
      <c r="N818" t="s">
        <v>3970</v>
      </c>
      <c r="O818">
        <v>1425</v>
      </c>
      <c r="P818" t="s">
        <v>3971</v>
      </c>
      <c r="Q818">
        <v>1425</v>
      </c>
      <c r="R818" t="s">
        <v>3972</v>
      </c>
      <c r="S818">
        <v>1425</v>
      </c>
      <c r="T818" s="7" t="str">
        <f t="shared" si="35"/>
        <v>hp_18444207;atk_3353492;hit_500000;miss_1425;cirt_1425;cirtSub_1425</v>
      </c>
    </row>
    <row r="819" spans="1:20" x14ac:dyDescent="0.15">
      <c r="A819" s="16">
        <v>460095</v>
      </c>
      <c r="B819" s="16" t="s">
        <v>4937</v>
      </c>
      <c r="C819" s="16">
        <v>1</v>
      </c>
      <c r="D819" s="16">
        <v>1</v>
      </c>
      <c r="E819" s="20">
        <v>288</v>
      </c>
      <c r="F819" s="19" t="s">
        <v>3967</v>
      </c>
      <c r="G819">
        <v>27751745</v>
      </c>
      <c r="H819">
        <f t="shared" si="37"/>
        <v>0.68000000000000016</v>
      </c>
      <c r="I819">
        <f t="shared" si="36"/>
        <v>18871186</v>
      </c>
      <c r="J819" t="s">
        <v>3968</v>
      </c>
      <c r="K819">
        <v>5045772</v>
      </c>
      <c r="L819" t="s">
        <v>3969</v>
      </c>
      <c r="M819">
        <v>500000</v>
      </c>
      <c r="N819" t="s">
        <v>3970</v>
      </c>
      <c r="O819">
        <v>1440</v>
      </c>
      <c r="P819" t="s">
        <v>3971</v>
      </c>
      <c r="Q819">
        <v>1440</v>
      </c>
      <c r="R819" t="s">
        <v>3972</v>
      </c>
      <c r="S819">
        <v>1440</v>
      </c>
      <c r="T819" s="7" t="str">
        <f t="shared" si="35"/>
        <v>hp_18871186;atk_3431124;hit_500000;miss_1440;cirt_1440;cirtSub_1440</v>
      </c>
    </row>
    <row r="820" spans="1:20" x14ac:dyDescent="0.15">
      <c r="A820" s="16">
        <v>460096</v>
      </c>
      <c r="B820" s="16" t="s">
        <v>4938</v>
      </c>
      <c r="C820" s="16">
        <v>1</v>
      </c>
      <c r="D820" s="16">
        <v>1</v>
      </c>
      <c r="E820" s="20">
        <v>291</v>
      </c>
      <c r="F820" s="19" t="s">
        <v>3967</v>
      </c>
      <c r="G820">
        <v>28379656</v>
      </c>
      <c r="H820">
        <f t="shared" si="37"/>
        <v>0.68000000000000016</v>
      </c>
      <c r="I820">
        <f t="shared" si="36"/>
        <v>19298166</v>
      </c>
      <c r="J820" t="s">
        <v>3968</v>
      </c>
      <c r="K820">
        <v>5159937</v>
      </c>
      <c r="L820" t="s">
        <v>3969</v>
      </c>
      <c r="M820">
        <v>500000</v>
      </c>
      <c r="N820" t="s">
        <v>3970</v>
      </c>
      <c r="O820">
        <v>1455</v>
      </c>
      <c r="P820" t="s">
        <v>3971</v>
      </c>
      <c r="Q820">
        <v>1455</v>
      </c>
      <c r="R820" t="s">
        <v>3972</v>
      </c>
      <c r="S820">
        <v>1455</v>
      </c>
      <c r="T820" s="7" t="str">
        <f t="shared" si="35"/>
        <v>hp_19298166;atk_3508757;hit_500000;miss_1455;cirt_1455;cirtSub_1455</v>
      </c>
    </row>
    <row r="821" spans="1:20" x14ac:dyDescent="0.15">
      <c r="A821" s="16">
        <v>460097</v>
      </c>
      <c r="B821" s="16" t="s">
        <v>4939</v>
      </c>
      <c r="C821" s="16">
        <v>1</v>
      </c>
      <c r="D821" s="16">
        <v>1</v>
      </c>
      <c r="E821" s="20">
        <v>294</v>
      </c>
      <c r="F821" s="19" t="s">
        <v>3967</v>
      </c>
      <c r="G821">
        <v>29193748</v>
      </c>
      <c r="H821">
        <f t="shared" si="37"/>
        <v>0.68000000000000016</v>
      </c>
      <c r="I821">
        <f t="shared" si="36"/>
        <v>19851748</v>
      </c>
      <c r="J821" t="s">
        <v>3968</v>
      </c>
      <c r="K821">
        <v>5307954</v>
      </c>
      <c r="L821" t="s">
        <v>3969</v>
      </c>
      <c r="M821">
        <v>500000</v>
      </c>
      <c r="N821" t="s">
        <v>3970</v>
      </c>
      <c r="O821">
        <v>1470</v>
      </c>
      <c r="P821" t="s">
        <v>3971</v>
      </c>
      <c r="Q821">
        <v>1470</v>
      </c>
      <c r="R821" t="s">
        <v>3972</v>
      </c>
      <c r="S821">
        <v>1470</v>
      </c>
      <c r="T821" s="7" t="str">
        <f t="shared" si="35"/>
        <v>hp_19851748;atk_3609408;hit_500000;miss_1470;cirt_1470;cirtSub_1470</v>
      </c>
    </row>
    <row r="822" spans="1:20" x14ac:dyDescent="0.15">
      <c r="A822" s="16">
        <v>460098</v>
      </c>
      <c r="B822" s="16" t="s">
        <v>4940</v>
      </c>
      <c r="C822" s="16">
        <v>1</v>
      </c>
      <c r="D822" s="16">
        <v>1</v>
      </c>
      <c r="E822" s="20">
        <v>297</v>
      </c>
      <c r="F822" s="19" t="s">
        <v>3967</v>
      </c>
      <c r="G822">
        <v>30007840</v>
      </c>
      <c r="H822">
        <f t="shared" si="37"/>
        <v>0.68000000000000016</v>
      </c>
      <c r="I822">
        <f t="shared" si="36"/>
        <v>20405331</v>
      </c>
      <c r="J822" t="s">
        <v>3968</v>
      </c>
      <c r="K822">
        <v>5455971</v>
      </c>
      <c r="L822" t="s">
        <v>3969</v>
      </c>
      <c r="M822">
        <v>500000</v>
      </c>
      <c r="N822" t="s">
        <v>3970</v>
      </c>
      <c r="O822">
        <v>1485</v>
      </c>
      <c r="P822" t="s">
        <v>3971</v>
      </c>
      <c r="Q822">
        <v>1485</v>
      </c>
      <c r="R822" t="s">
        <v>3972</v>
      </c>
      <c r="S822">
        <v>1485</v>
      </c>
      <c r="T822" s="7" t="str">
        <f t="shared" si="35"/>
        <v>hp_20405331;atk_3710060;hit_500000;miss_1485;cirt_1485;cirtSub_1485</v>
      </c>
    </row>
    <row r="823" spans="1:20" x14ac:dyDescent="0.15">
      <c r="A823" s="16">
        <v>460099</v>
      </c>
      <c r="B823" s="16" t="s">
        <v>4941</v>
      </c>
      <c r="C823" s="16">
        <v>1</v>
      </c>
      <c r="D823" s="16">
        <v>1</v>
      </c>
      <c r="E823" s="20">
        <v>300</v>
      </c>
      <c r="F823" s="19" t="s">
        <v>3967</v>
      </c>
      <c r="G823">
        <v>30821932</v>
      </c>
      <c r="H823">
        <f t="shared" si="37"/>
        <v>0.68000000000000016</v>
      </c>
      <c r="I823">
        <f t="shared" si="36"/>
        <v>20958913</v>
      </c>
      <c r="J823" t="s">
        <v>3968</v>
      </c>
      <c r="K823">
        <v>5603988</v>
      </c>
      <c r="L823" t="s">
        <v>3969</v>
      </c>
      <c r="M823">
        <v>500000</v>
      </c>
      <c r="N823" t="s">
        <v>3970</v>
      </c>
      <c r="O823">
        <v>1500</v>
      </c>
      <c r="P823" t="s">
        <v>3971</v>
      </c>
      <c r="Q823">
        <v>1500</v>
      </c>
      <c r="R823" t="s">
        <v>3972</v>
      </c>
      <c r="S823">
        <v>1500</v>
      </c>
      <c r="T823" s="7" t="str">
        <f t="shared" si="35"/>
        <v>hp_20958913;atk_3810711;hit_500000;miss_1500;cirt_1500;cirtSub_1500</v>
      </c>
    </row>
    <row r="824" spans="1:20" x14ac:dyDescent="0.15">
      <c r="A824" s="16">
        <v>460100</v>
      </c>
      <c r="B824" s="16" t="s">
        <v>4942</v>
      </c>
      <c r="C824" s="16">
        <v>1</v>
      </c>
      <c r="D824" s="16">
        <v>1</v>
      </c>
      <c r="E824" s="20">
        <v>303</v>
      </c>
      <c r="F824" s="19" t="s">
        <v>3967</v>
      </c>
      <c r="G824">
        <v>31636024</v>
      </c>
      <c r="H824">
        <f t="shared" si="37"/>
        <v>0.70000000000000018</v>
      </c>
      <c r="I824">
        <f t="shared" si="36"/>
        <v>22145216</v>
      </c>
      <c r="J824" t="s">
        <v>3968</v>
      </c>
      <c r="K824">
        <v>5752004</v>
      </c>
      <c r="L824" t="s">
        <v>3969</v>
      </c>
      <c r="M824">
        <v>500000</v>
      </c>
      <c r="N824" t="s">
        <v>3970</v>
      </c>
      <c r="O824">
        <v>1515</v>
      </c>
      <c r="P824" t="s">
        <v>3971</v>
      </c>
      <c r="Q824">
        <v>1515</v>
      </c>
      <c r="R824" t="s">
        <v>3972</v>
      </c>
      <c r="S824">
        <v>1515</v>
      </c>
      <c r="T824" s="7" t="str">
        <f t="shared" si="35"/>
        <v>hp_22145216;atk_4026402;hit_500000;miss_1515;cirt_1515;cirtSub_1515</v>
      </c>
    </row>
    <row r="825" spans="1:20" x14ac:dyDescent="0.15">
      <c r="A825" s="16">
        <v>460101</v>
      </c>
      <c r="B825" s="16" t="s">
        <v>4943</v>
      </c>
      <c r="C825" s="16">
        <v>1</v>
      </c>
      <c r="D825" s="16">
        <v>1</v>
      </c>
      <c r="E825" s="20">
        <v>306</v>
      </c>
      <c r="F825" s="19" t="s">
        <v>3967</v>
      </c>
      <c r="G825">
        <v>32450116</v>
      </c>
      <c r="H825">
        <f t="shared" si="37"/>
        <v>0.70000000000000018</v>
      </c>
      <c r="I825">
        <f t="shared" si="36"/>
        <v>22715081</v>
      </c>
      <c r="J825" t="s">
        <v>3968</v>
      </c>
      <c r="K825">
        <v>5900021</v>
      </c>
      <c r="L825" t="s">
        <v>3969</v>
      </c>
      <c r="M825">
        <v>500000</v>
      </c>
      <c r="N825" t="s">
        <v>3970</v>
      </c>
      <c r="O825">
        <v>1530</v>
      </c>
      <c r="P825" t="s">
        <v>3971</v>
      </c>
      <c r="Q825">
        <v>1530</v>
      </c>
      <c r="R825" t="s">
        <v>3972</v>
      </c>
      <c r="S825">
        <v>1530</v>
      </c>
      <c r="T825" s="7" t="str">
        <f t="shared" si="35"/>
        <v>hp_22715081;atk_4130014;hit_500000;miss_1530;cirt_1530;cirtSub_1530</v>
      </c>
    </row>
    <row r="826" spans="1:20" x14ac:dyDescent="0.15">
      <c r="A826" s="16">
        <v>460102</v>
      </c>
      <c r="B826" s="16" t="s">
        <v>4944</v>
      </c>
      <c r="C826" s="16">
        <v>1</v>
      </c>
      <c r="D826" s="16">
        <v>1</v>
      </c>
      <c r="E826" s="20">
        <v>309</v>
      </c>
      <c r="F826" s="19" t="s">
        <v>3967</v>
      </c>
      <c r="G826">
        <v>33264208</v>
      </c>
      <c r="H826">
        <f t="shared" si="37"/>
        <v>0.70000000000000018</v>
      </c>
      <c r="I826">
        <f t="shared" si="36"/>
        <v>23284945</v>
      </c>
      <c r="J826" t="s">
        <v>3968</v>
      </c>
      <c r="K826">
        <v>6048038</v>
      </c>
      <c r="L826" t="s">
        <v>3969</v>
      </c>
      <c r="M826">
        <v>500000</v>
      </c>
      <c r="N826" t="s">
        <v>3970</v>
      </c>
      <c r="O826">
        <v>1545</v>
      </c>
      <c r="P826" t="s">
        <v>3971</v>
      </c>
      <c r="Q826">
        <v>1545</v>
      </c>
      <c r="R826" t="s">
        <v>3972</v>
      </c>
      <c r="S826">
        <v>1545</v>
      </c>
      <c r="T826" s="7" t="str">
        <f t="shared" si="35"/>
        <v>hp_23284945;atk_4233626;hit_500000;miss_1545;cirt_1545;cirtSub_1545</v>
      </c>
    </row>
    <row r="827" spans="1:20" x14ac:dyDescent="0.15">
      <c r="A827" s="16">
        <v>460103</v>
      </c>
      <c r="B827" s="16" t="s">
        <v>4945</v>
      </c>
      <c r="C827" s="16">
        <v>1</v>
      </c>
      <c r="D827" s="16">
        <v>1</v>
      </c>
      <c r="E827" s="20">
        <v>312</v>
      </c>
      <c r="F827" s="19" t="s">
        <v>3967</v>
      </c>
      <c r="G827">
        <v>34078300</v>
      </c>
      <c r="H827">
        <f t="shared" si="37"/>
        <v>0.70000000000000018</v>
      </c>
      <c r="I827">
        <f t="shared" si="36"/>
        <v>23854810</v>
      </c>
      <c r="J827" t="s">
        <v>3968</v>
      </c>
      <c r="K827">
        <v>6196055</v>
      </c>
      <c r="L827" t="s">
        <v>3969</v>
      </c>
      <c r="M827">
        <v>500000</v>
      </c>
      <c r="N827" t="s">
        <v>3970</v>
      </c>
      <c r="O827">
        <v>1560</v>
      </c>
      <c r="P827" t="s">
        <v>3971</v>
      </c>
      <c r="Q827">
        <v>1560</v>
      </c>
      <c r="R827" t="s">
        <v>3972</v>
      </c>
      <c r="S827">
        <v>1560</v>
      </c>
      <c r="T827" s="7" t="str">
        <f t="shared" si="35"/>
        <v>hp_23854810;atk_4337238;hit_500000;miss_1560;cirt_1560;cirtSub_1560</v>
      </c>
    </row>
    <row r="828" spans="1:20" x14ac:dyDescent="0.15">
      <c r="A828" s="16">
        <v>460104</v>
      </c>
      <c r="B828" s="16" t="s">
        <v>4946</v>
      </c>
      <c r="C828" s="16">
        <v>1</v>
      </c>
      <c r="D828" s="16">
        <v>1</v>
      </c>
      <c r="E828" s="20">
        <v>315</v>
      </c>
      <c r="F828" s="19" t="s">
        <v>3967</v>
      </c>
      <c r="G828">
        <v>34892392</v>
      </c>
      <c r="H828">
        <f t="shared" si="37"/>
        <v>0.70000000000000018</v>
      </c>
      <c r="I828">
        <f t="shared" si="36"/>
        <v>24424674</v>
      </c>
      <c r="J828" t="s">
        <v>3968</v>
      </c>
      <c r="K828">
        <v>6344071</v>
      </c>
      <c r="L828" t="s">
        <v>3969</v>
      </c>
      <c r="M828">
        <v>500000</v>
      </c>
      <c r="N828" t="s">
        <v>3970</v>
      </c>
      <c r="O828">
        <v>1575</v>
      </c>
      <c r="P828" t="s">
        <v>3971</v>
      </c>
      <c r="Q828">
        <v>1575</v>
      </c>
      <c r="R828" t="s">
        <v>3972</v>
      </c>
      <c r="S828">
        <v>1575</v>
      </c>
      <c r="T828" s="7" t="str">
        <f t="shared" si="35"/>
        <v>hp_24424674;atk_4440849;hit_500000;miss_1575;cirt_1575;cirtSub_1575</v>
      </c>
    </row>
    <row r="829" spans="1:20" x14ac:dyDescent="0.15">
      <c r="A829" s="16">
        <v>460105</v>
      </c>
      <c r="B829" s="16" t="s">
        <v>4947</v>
      </c>
      <c r="C829" s="16">
        <v>1</v>
      </c>
      <c r="D829" s="16">
        <v>1</v>
      </c>
      <c r="E829" s="20">
        <v>318</v>
      </c>
      <c r="F829" s="19" t="s">
        <v>3967</v>
      </c>
      <c r="G829">
        <v>35706484</v>
      </c>
      <c r="H829">
        <f t="shared" si="37"/>
        <v>0.70000000000000018</v>
      </c>
      <c r="I829">
        <f t="shared" si="36"/>
        <v>24994538</v>
      </c>
      <c r="J829" t="s">
        <v>3968</v>
      </c>
      <c r="K829">
        <v>6492088</v>
      </c>
      <c r="L829" t="s">
        <v>3969</v>
      </c>
      <c r="M829">
        <v>500000</v>
      </c>
      <c r="N829" t="s">
        <v>3970</v>
      </c>
      <c r="O829">
        <v>1590</v>
      </c>
      <c r="P829" t="s">
        <v>3971</v>
      </c>
      <c r="Q829">
        <v>1590</v>
      </c>
      <c r="R829" t="s">
        <v>3972</v>
      </c>
      <c r="S829">
        <v>1590</v>
      </c>
      <c r="T829" s="7" t="str">
        <f t="shared" si="35"/>
        <v>hp_24994538;atk_4544461;hit_500000;miss_1590;cirt_1590;cirtSub_1590</v>
      </c>
    </row>
    <row r="830" spans="1:20" x14ac:dyDescent="0.15">
      <c r="A830" s="16">
        <v>460106</v>
      </c>
      <c r="B830" s="16" t="s">
        <v>4948</v>
      </c>
      <c r="C830" s="16">
        <v>1</v>
      </c>
      <c r="D830" s="16">
        <v>1</v>
      </c>
      <c r="E830" s="20">
        <v>321</v>
      </c>
      <c r="F830" s="19" t="s">
        <v>3967</v>
      </c>
      <c r="G830">
        <v>36520576</v>
      </c>
      <c r="H830">
        <f t="shared" si="37"/>
        <v>0.70000000000000018</v>
      </c>
      <c r="I830">
        <f t="shared" si="36"/>
        <v>25564403</v>
      </c>
      <c r="J830" t="s">
        <v>3968</v>
      </c>
      <c r="K830">
        <v>6640105</v>
      </c>
      <c r="L830" t="s">
        <v>3969</v>
      </c>
      <c r="M830">
        <v>500000</v>
      </c>
      <c r="N830" t="s">
        <v>3970</v>
      </c>
      <c r="O830">
        <v>1605</v>
      </c>
      <c r="P830" t="s">
        <v>3971</v>
      </c>
      <c r="Q830">
        <v>1605</v>
      </c>
      <c r="R830" t="s">
        <v>3972</v>
      </c>
      <c r="S830">
        <v>1605</v>
      </c>
      <c r="T830" s="7" t="str">
        <f t="shared" si="35"/>
        <v>hp_25564403;atk_4648073;hit_500000;miss_1605;cirt_1605;cirtSub_1605</v>
      </c>
    </row>
    <row r="831" spans="1:20" x14ac:dyDescent="0.15">
      <c r="A831" s="16">
        <v>460107</v>
      </c>
      <c r="B831" s="16" t="s">
        <v>4949</v>
      </c>
      <c r="C831" s="16">
        <v>1</v>
      </c>
      <c r="D831" s="16">
        <v>1</v>
      </c>
      <c r="E831" s="20">
        <v>324</v>
      </c>
      <c r="F831" s="19" t="s">
        <v>3967</v>
      </c>
      <c r="G831">
        <v>37334668</v>
      </c>
      <c r="H831">
        <f t="shared" si="37"/>
        <v>0.70000000000000018</v>
      </c>
      <c r="I831">
        <f t="shared" si="36"/>
        <v>26134267</v>
      </c>
      <c r="J831" t="s">
        <v>3968</v>
      </c>
      <c r="K831">
        <v>6788121</v>
      </c>
      <c r="L831" t="s">
        <v>3969</v>
      </c>
      <c r="M831">
        <v>500000</v>
      </c>
      <c r="N831" t="s">
        <v>3970</v>
      </c>
      <c r="O831">
        <v>1620</v>
      </c>
      <c r="P831" t="s">
        <v>3971</v>
      </c>
      <c r="Q831">
        <v>1620</v>
      </c>
      <c r="R831" t="s">
        <v>3972</v>
      </c>
      <c r="S831">
        <v>1620</v>
      </c>
      <c r="T831" s="7" t="str">
        <f t="shared" si="35"/>
        <v>hp_26134267;atk_4751684;hit_500000;miss_1620;cirt_1620;cirtSub_1620</v>
      </c>
    </row>
    <row r="832" spans="1:20" x14ac:dyDescent="0.15">
      <c r="A832" s="16">
        <v>460108</v>
      </c>
      <c r="B832" s="16" t="s">
        <v>4950</v>
      </c>
      <c r="C832" s="16">
        <v>1</v>
      </c>
      <c r="D832" s="16">
        <v>1</v>
      </c>
      <c r="E832" s="20">
        <v>327</v>
      </c>
      <c r="F832" s="19" t="s">
        <v>3967</v>
      </c>
      <c r="G832">
        <v>38148760</v>
      </c>
      <c r="H832">
        <f t="shared" si="37"/>
        <v>0.70000000000000018</v>
      </c>
      <c r="I832">
        <f t="shared" si="36"/>
        <v>26704132</v>
      </c>
      <c r="J832" t="s">
        <v>3968</v>
      </c>
      <c r="K832">
        <v>6936138</v>
      </c>
      <c r="L832" t="s">
        <v>3969</v>
      </c>
      <c r="M832">
        <v>500000</v>
      </c>
      <c r="N832" t="s">
        <v>3970</v>
      </c>
      <c r="O832">
        <v>1635</v>
      </c>
      <c r="P832" t="s">
        <v>3971</v>
      </c>
      <c r="Q832">
        <v>1635</v>
      </c>
      <c r="R832" t="s">
        <v>3972</v>
      </c>
      <c r="S832">
        <v>1635</v>
      </c>
      <c r="T832" s="7" t="str">
        <f t="shared" si="35"/>
        <v>hp_26704132;atk_4855296;hit_500000;miss_1635;cirt_1635;cirtSub_1635</v>
      </c>
    </row>
    <row r="833" spans="1:20" x14ac:dyDescent="0.15">
      <c r="A833" s="16">
        <v>460109</v>
      </c>
      <c r="B833" s="16" t="s">
        <v>4951</v>
      </c>
      <c r="C833" s="16">
        <v>1</v>
      </c>
      <c r="D833" s="16">
        <v>1</v>
      </c>
      <c r="E833" s="20">
        <v>330</v>
      </c>
      <c r="F833" s="19" t="s">
        <v>3967</v>
      </c>
      <c r="G833">
        <v>38962852</v>
      </c>
      <c r="H833">
        <f t="shared" si="37"/>
        <v>0.70000000000000018</v>
      </c>
      <c r="I833">
        <f t="shared" si="36"/>
        <v>27273996</v>
      </c>
      <c r="J833" t="s">
        <v>3968</v>
      </c>
      <c r="K833">
        <v>7084155</v>
      </c>
      <c r="L833" t="s">
        <v>3969</v>
      </c>
      <c r="M833">
        <v>500000</v>
      </c>
      <c r="N833" t="s">
        <v>3970</v>
      </c>
      <c r="O833">
        <v>1650</v>
      </c>
      <c r="P833" t="s">
        <v>3971</v>
      </c>
      <c r="Q833">
        <v>1650</v>
      </c>
      <c r="R833" t="s">
        <v>3972</v>
      </c>
      <c r="S833">
        <v>1650</v>
      </c>
      <c r="T833" s="7" t="str">
        <f t="shared" si="35"/>
        <v>hp_27273996;atk_4958908;hit_500000;miss_1650;cirt_1650;cirtSub_1650</v>
      </c>
    </row>
    <row r="834" spans="1:20" x14ac:dyDescent="0.15">
      <c r="A834" s="16">
        <v>460110</v>
      </c>
      <c r="B834" s="16" t="s">
        <v>4952</v>
      </c>
      <c r="C834" s="16">
        <v>1</v>
      </c>
      <c r="D834" s="16">
        <v>1</v>
      </c>
      <c r="E834" s="20">
        <v>333</v>
      </c>
      <c r="F834" s="19" t="s">
        <v>3967</v>
      </c>
      <c r="G834">
        <v>39776944</v>
      </c>
      <c r="H834">
        <f t="shared" si="37"/>
        <v>0.7200000000000002</v>
      </c>
      <c r="I834">
        <f t="shared" si="36"/>
        <v>28639399</v>
      </c>
      <c r="J834" t="s">
        <v>3968</v>
      </c>
      <c r="K834">
        <v>7232172</v>
      </c>
      <c r="L834" t="s">
        <v>3969</v>
      </c>
      <c r="M834">
        <v>500000</v>
      </c>
      <c r="N834" t="s">
        <v>3970</v>
      </c>
      <c r="O834">
        <v>1665</v>
      </c>
      <c r="P834" t="s">
        <v>3971</v>
      </c>
      <c r="Q834">
        <v>1665</v>
      </c>
      <c r="R834" t="s">
        <v>3972</v>
      </c>
      <c r="S834">
        <v>1665</v>
      </c>
      <c r="T834" s="7" t="str">
        <f t="shared" si="35"/>
        <v>hp_28639399;atk_5207163;hit_500000;miss_1665;cirt_1665;cirtSub_1665</v>
      </c>
    </row>
    <row r="835" spans="1:20" x14ac:dyDescent="0.15">
      <c r="A835" s="16">
        <v>460111</v>
      </c>
      <c r="B835" s="16" t="s">
        <v>4953</v>
      </c>
      <c r="C835" s="16">
        <v>1</v>
      </c>
      <c r="D835" s="16">
        <v>1</v>
      </c>
      <c r="E835" s="20">
        <v>336</v>
      </c>
      <c r="F835" s="19" t="s">
        <v>3967</v>
      </c>
      <c r="G835">
        <v>40591036</v>
      </c>
      <c r="H835">
        <f t="shared" si="37"/>
        <v>0.7200000000000002</v>
      </c>
      <c r="I835">
        <f t="shared" si="36"/>
        <v>29225545</v>
      </c>
      <c r="J835" t="s">
        <v>3968</v>
      </c>
      <c r="K835">
        <v>7380188</v>
      </c>
      <c r="L835" t="s">
        <v>3969</v>
      </c>
      <c r="M835">
        <v>500000</v>
      </c>
      <c r="N835" t="s">
        <v>3970</v>
      </c>
      <c r="O835">
        <v>1680</v>
      </c>
      <c r="P835" t="s">
        <v>3971</v>
      </c>
      <c r="Q835">
        <v>1680</v>
      </c>
      <c r="R835" t="s">
        <v>3972</v>
      </c>
      <c r="S835">
        <v>1680</v>
      </c>
      <c r="T835" s="7" t="str">
        <f t="shared" si="35"/>
        <v>hp_29225545;atk_5313735;hit_500000;miss_1680;cirt_1680;cirtSub_1680</v>
      </c>
    </row>
    <row r="836" spans="1:20" x14ac:dyDescent="0.15">
      <c r="A836" s="16">
        <v>460112</v>
      </c>
      <c r="B836" s="16" t="s">
        <v>4954</v>
      </c>
      <c r="C836" s="16">
        <v>1</v>
      </c>
      <c r="D836" s="16">
        <v>1</v>
      </c>
      <c r="E836" s="20">
        <v>339</v>
      </c>
      <c r="F836" s="19" t="s">
        <v>3967</v>
      </c>
      <c r="G836">
        <v>41405128</v>
      </c>
      <c r="H836">
        <f t="shared" si="37"/>
        <v>0.7200000000000002</v>
      </c>
      <c r="I836">
        <f t="shared" si="36"/>
        <v>29811692</v>
      </c>
      <c r="J836" t="s">
        <v>3968</v>
      </c>
      <c r="K836">
        <v>7528205</v>
      </c>
      <c r="L836" t="s">
        <v>3969</v>
      </c>
      <c r="M836">
        <v>500000</v>
      </c>
      <c r="N836" t="s">
        <v>3970</v>
      </c>
      <c r="O836">
        <v>1695</v>
      </c>
      <c r="P836" t="s">
        <v>3971</v>
      </c>
      <c r="Q836">
        <v>1695</v>
      </c>
      <c r="R836" t="s">
        <v>3972</v>
      </c>
      <c r="S836">
        <v>1695</v>
      </c>
      <c r="T836" s="7" t="str">
        <f t="shared" si="35"/>
        <v>hp_29811692;atk_5420307;hit_500000;miss_1695;cirt_1695;cirtSub_1695</v>
      </c>
    </row>
    <row r="837" spans="1:20" x14ac:dyDescent="0.15">
      <c r="A837" s="16">
        <v>460113</v>
      </c>
      <c r="B837" s="16" t="s">
        <v>4955</v>
      </c>
      <c r="C837" s="16">
        <v>1</v>
      </c>
      <c r="D837" s="16">
        <v>1</v>
      </c>
      <c r="E837" s="20">
        <v>342</v>
      </c>
      <c r="F837" s="19" t="s">
        <v>3967</v>
      </c>
      <c r="G837">
        <v>42219220</v>
      </c>
      <c r="H837">
        <f t="shared" si="37"/>
        <v>0.7200000000000002</v>
      </c>
      <c r="I837">
        <f t="shared" si="36"/>
        <v>30397838</v>
      </c>
      <c r="J837" t="s">
        <v>3968</v>
      </c>
      <c r="K837">
        <v>7676222</v>
      </c>
      <c r="L837" t="s">
        <v>3969</v>
      </c>
      <c r="M837">
        <v>500000</v>
      </c>
      <c r="N837" t="s">
        <v>3970</v>
      </c>
      <c r="O837">
        <v>1710</v>
      </c>
      <c r="P837" t="s">
        <v>3971</v>
      </c>
      <c r="Q837">
        <v>1710</v>
      </c>
      <c r="R837" t="s">
        <v>3972</v>
      </c>
      <c r="S837">
        <v>1710</v>
      </c>
      <c r="T837" s="7" t="str">
        <f t="shared" ref="T837:T900" si="38">F837&amp;"_"&amp;I837&amp;";"&amp;J837&amp;"_"&amp;INT(K837*H837)&amp;";"&amp;L837&amp;"_"&amp;M837&amp;";"&amp;N837&amp;"_"&amp;O837&amp;";"&amp;P837&amp;"_"&amp;Q837&amp;";"&amp;R837&amp;"_"&amp;S837</f>
        <v>hp_30397838;atk_5526879;hit_500000;miss_1710;cirt_1710;cirtSub_1710</v>
      </c>
    </row>
    <row r="838" spans="1:20" x14ac:dyDescent="0.15">
      <c r="A838" s="16">
        <v>460114</v>
      </c>
      <c r="B838" s="16" t="s">
        <v>4956</v>
      </c>
      <c r="C838" s="16">
        <v>1</v>
      </c>
      <c r="D838" s="16">
        <v>1</v>
      </c>
      <c r="E838" s="20">
        <v>345</v>
      </c>
      <c r="F838" s="19" t="s">
        <v>3967</v>
      </c>
      <c r="G838">
        <v>43033312</v>
      </c>
      <c r="H838">
        <f t="shared" si="37"/>
        <v>0.7200000000000002</v>
      </c>
      <c r="I838">
        <f t="shared" si="36"/>
        <v>30983984</v>
      </c>
      <c r="J838" t="s">
        <v>3968</v>
      </c>
      <c r="K838">
        <v>7824239</v>
      </c>
      <c r="L838" t="s">
        <v>3969</v>
      </c>
      <c r="M838">
        <v>500000</v>
      </c>
      <c r="N838" t="s">
        <v>3970</v>
      </c>
      <c r="O838">
        <v>1725</v>
      </c>
      <c r="P838" t="s">
        <v>3971</v>
      </c>
      <c r="Q838">
        <v>1725</v>
      </c>
      <c r="R838" t="s">
        <v>3972</v>
      </c>
      <c r="S838">
        <v>1725</v>
      </c>
      <c r="T838" s="7" t="str">
        <f t="shared" si="38"/>
        <v>hp_30983984;atk_5633452;hit_500000;miss_1725;cirt_1725;cirtSub_1725</v>
      </c>
    </row>
    <row r="839" spans="1:20" x14ac:dyDescent="0.15">
      <c r="A839" s="16">
        <v>460115</v>
      </c>
      <c r="B839" s="16" t="s">
        <v>4957</v>
      </c>
      <c r="C839" s="16">
        <v>1</v>
      </c>
      <c r="D839" s="16">
        <v>1</v>
      </c>
      <c r="E839" s="20">
        <v>348</v>
      </c>
      <c r="F839" s="19" t="s">
        <v>3967</v>
      </c>
      <c r="G839">
        <v>43847404</v>
      </c>
      <c r="H839">
        <f t="shared" si="37"/>
        <v>0.7200000000000002</v>
      </c>
      <c r="I839">
        <f t="shared" si="36"/>
        <v>31570130</v>
      </c>
      <c r="J839" t="s">
        <v>3968</v>
      </c>
      <c r="K839">
        <v>7972255</v>
      </c>
      <c r="L839" t="s">
        <v>3969</v>
      </c>
      <c r="M839">
        <v>500000</v>
      </c>
      <c r="N839" t="s">
        <v>3970</v>
      </c>
      <c r="O839">
        <v>1740</v>
      </c>
      <c r="P839" t="s">
        <v>3971</v>
      </c>
      <c r="Q839">
        <v>1740</v>
      </c>
      <c r="R839" t="s">
        <v>3972</v>
      </c>
      <c r="S839">
        <v>1740</v>
      </c>
      <c r="T839" s="7" t="str">
        <f t="shared" si="38"/>
        <v>hp_31570130;atk_5740023;hit_500000;miss_1740;cirt_1740;cirtSub_1740</v>
      </c>
    </row>
    <row r="840" spans="1:20" x14ac:dyDescent="0.15">
      <c r="A840" s="16">
        <v>460116</v>
      </c>
      <c r="B840" s="16" t="s">
        <v>4958</v>
      </c>
      <c r="C840" s="16">
        <v>1</v>
      </c>
      <c r="D840" s="16">
        <v>1</v>
      </c>
      <c r="E840" s="20">
        <v>351</v>
      </c>
      <c r="F840" s="19" t="s">
        <v>3967</v>
      </c>
      <c r="G840">
        <v>44661496</v>
      </c>
      <c r="H840">
        <f t="shared" si="37"/>
        <v>0.7200000000000002</v>
      </c>
      <c r="I840">
        <f t="shared" si="36"/>
        <v>32156277</v>
      </c>
      <c r="J840" t="s">
        <v>3968</v>
      </c>
      <c r="K840">
        <v>8120272</v>
      </c>
      <c r="L840" t="s">
        <v>3969</v>
      </c>
      <c r="M840">
        <v>500000</v>
      </c>
      <c r="N840" t="s">
        <v>3970</v>
      </c>
      <c r="O840">
        <v>1755</v>
      </c>
      <c r="P840" t="s">
        <v>3971</v>
      </c>
      <c r="Q840">
        <v>1755</v>
      </c>
      <c r="R840" t="s">
        <v>3972</v>
      </c>
      <c r="S840">
        <v>1755</v>
      </c>
      <c r="T840" s="7" t="str">
        <f t="shared" si="38"/>
        <v>hp_32156277;atk_5846595;hit_500000;miss_1755;cirt_1755;cirtSub_1755</v>
      </c>
    </row>
    <row r="841" spans="1:20" x14ac:dyDescent="0.15">
      <c r="A841" s="16">
        <v>460117</v>
      </c>
      <c r="B841" s="16" t="s">
        <v>4959</v>
      </c>
      <c r="C841" s="16">
        <v>1</v>
      </c>
      <c r="D841" s="16">
        <v>1</v>
      </c>
      <c r="E841" s="20">
        <v>354</v>
      </c>
      <c r="F841" s="19" t="s">
        <v>3967</v>
      </c>
      <c r="G841">
        <v>45475588</v>
      </c>
      <c r="H841">
        <f t="shared" si="37"/>
        <v>0.7200000000000002</v>
      </c>
      <c r="I841">
        <f t="shared" si="36"/>
        <v>32742423</v>
      </c>
      <c r="J841" t="s">
        <v>3968</v>
      </c>
      <c r="K841">
        <v>8268289</v>
      </c>
      <c r="L841" t="s">
        <v>3969</v>
      </c>
      <c r="M841">
        <v>500000</v>
      </c>
      <c r="N841" t="s">
        <v>3970</v>
      </c>
      <c r="O841">
        <v>1770</v>
      </c>
      <c r="P841" t="s">
        <v>3971</v>
      </c>
      <c r="Q841">
        <v>1770</v>
      </c>
      <c r="R841" t="s">
        <v>3972</v>
      </c>
      <c r="S841">
        <v>1770</v>
      </c>
      <c r="T841" s="7" t="str">
        <f t="shared" si="38"/>
        <v>hp_32742423;atk_5953168;hit_500000;miss_1770;cirt_1770;cirtSub_1770</v>
      </c>
    </row>
    <row r="842" spans="1:20" x14ac:dyDescent="0.15">
      <c r="A842" s="16">
        <v>460118</v>
      </c>
      <c r="B842" s="16" t="s">
        <v>4960</v>
      </c>
      <c r="C842" s="16">
        <v>1</v>
      </c>
      <c r="D842" s="16">
        <v>1</v>
      </c>
      <c r="E842" s="20">
        <v>357</v>
      </c>
      <c r="F842" s="19" t="s">
        <v>3967</v>
      </c>
      <c r="G842">
        <v>46289680</v>
      </c>
      <c r="H842">
        <f t="shared" si="37"/>
        <v>0.7200000000000002</v>
      </c>
      <c r="I842">
        <f t="shared" si="36"/>
        <v>33328569</v>
      </c>
      <c r="J842" t="s">
        <v>3968</v>
      </c>
      <c r="K842">
        <v>8416306</v>
      </c>
      <c r="L842" t="s">
        <v>3969</v>
      </c>
      <c r="M842">
        <v>500000</v>
      </c>
      <c r="N842" t="s">
        <v>3970</v>
      </c>
      <c r="O842">
        <v>1785</v>
      </c>
      <c r="P842" t="s">
        <v>3971</v>
      </c>
      <c r="Q842">
        <v>1785</v>
      </c>
      <c r="R842" t="s">
        <v>3972</v>
      </c>
      <c r="S842">
        <v>1785</v>
      </c>
      <c r="T842" s="7" t="str">
        <f t="shared" si="38"/>
        <v>hp_33328569;atk_6059740;hit_500000;miss_1785;cirt_1785;cirtSub_1785</v>
      </c>
    </row>
    <row r="843" spans="1:20" x14ac:dyDescent="0.15">
      <c r="A843" s="16">
        <v>460119</v>
      </c>
      <c r="B843" s="16" t="s">
        <v>4961</v>
      </c>
      <c r="C843" s="16">
        <v>1</v>
      </c>
      <c r="D843" s="16">
        <v>1</v>
      </c>
      <c r="E843" s="20">
        <v>360</v>
      </c>
      <c r="F843" s="19" t="s">
        <v>3967</v>
      </c>
      <c r="G843">
        <v>47103773</v>
      </c>
      <c r="H843">
        <f t="shared" si="37"/>
        <v>0.7200000000000002</v>
      </c>
      <c r="I843">
        <f t="shared" si="36"/>
        <v>33914716</v>
      </c>
      <c r="J843" t="s">
        <v>3968</v>
      </c>
      <c r="K843">
        <v>8564322</v>
      </c>
      <c r="L843" t="s">
        <v>3969</v>
      </c>
      <c r="M843">
        <v>500000</v>
      </c>
      <c r="N843" t="s">
        <v>3970</v>
      </c>
      <c r="O843">
        <v>1800</v>
      </c>
      <c r="P843" t="s">
        <v>3971</v>
      </c>
      <c r="Q843">
        <v>1800</v>
      </c>
      <c r="R843" t="s">
        <v>3972</v>
      </c>
      <c r="S843">
        <v>1800</v>
      </c>
      <c r="T843" s="7" t="str">
        <f t="shared" si="38"/>
        <v>hp_33914716;atk_6166311;hit_500000;miss_1800;cirt_1800;cirtSub_1800</v>
      </c>
    </row>
    <row r="844" spans="1:20" x14ac:dyDescent="0.15">
      <c r="A844" s="16">
        <v>460120</v>
      </c>
      <c r="B844" s="16" t="s">
        <v>4962</v>
      </c>
      <c r="C844" s="16">
        <v>1</v>
      </c>
      <c r="D844" s="16">
        <v>1</v>
      </c>
      <c r="E844" s="20">
        <v>363</v>
      </c>
      <c r="F844" s="19" t="s">
        <v>3967</v>
      </c>
      <c r="G844">
        <v>48484496</v>
      </c>
      <c r="H844">
        <f t="shared" si="37"/>
        <v>0.74000000000000021</v>
      </c>
      <c r="I844">
        <f t="shared" si="36"/>
        <v>35878527</v>
      </c>
      <c r="J844" t="s">
        <v>3968</v>
      </c>
      <c r="K844">
        <v>8815363</v>
      </c>
      <c r="L844" t="s">
        <v>3969</v>
      </c>
      <c r="M844">
        <v>500000</v>
      </c>
      <c r="N844" t="s">
        <v>3970</v>
      </c>
      <c r="O844">
        <v>1815</v>
      </c>
      <c r="P844" t="s">
        <v>3971</v>
      </c>
      <c r="Q844">
        <v>1815</v>
      </c>
      <c r="R844" t="s">
        <v>3972</v>
      </c>
      <c r="S844">
        <v>1815</v>
      </c>
      <c r="T844" s="7" t="str">
        <f t="shared" si="38"/>
        <v>hp_35878527;atk_6523368;hit_500000;miss_1815;cirt_1815;cirtSub_1815</v>
      </c>
    </row>
    <row r="845" spans="1:20" x14ac:dyDescent="0.15">
      <c r="A845" s="16">
        <v>460121</v>
      </c>
      <c r="B845" s="16" t="s">
        <v>4963</v>
      </c>
      <c r="C845" s="16">
        <v>1</v>
      </c>
      <c r="D845" s="16">
        <v>1</v>
      </c>
      <c r="E845" s="20">
        <v>366</v>
      </c>
      <c r="F845" s="19" t="s">
        <v>3967</v>
      </c>
      <c r="G845">
        <v>49865219</v>
      </c>
      <c r="H845">
        <f t="shared" si="37"/>
        <v>0.74000000000000021</v>
      </c>
      <c r="I845">
        <f t="shared" si="36"/>
        <v>36900262</v>
      </c>
      <c r="J845" t="s">
        <v>3968</v>
      </c>
      <c r="K845">
        <v>9066403</v>
      </c>
      <c r="L845" t="s">
        <v>3969</v>
      </c>
      <c r="M845">
        <v>500000</v>
      </c>
      <c r="N845" t="s">
        <v>3970</v>
      </c>
      <c r="O845">
        <v>1830</v>
      </c>
      <c r="P845" t="s">
        <v>3971</v>
      </c>
      <c r="Q845">
        <v>1830</v>
      </c>
      <c r="R845" t="s">
        <v>3972</v>
      </c>
      <c r="S845">
        <v>1830</v>
      </c>
      <c r="T845" s="7" t="str">
        <f t="shared" si="38"/>
        <v>hp_36900262;atk_6709138;hit_500000;miss_1830;cirt_1830;cirtSub_1830</v>
      </c>
    </row>
    <row r="846" spans="1:20" x14ac:dyDescent="0.15">
      <c r="A846" s="16">
        <v>460122</v>
      </c>
      <c r="B846" s="16" t="s">
        <v>4964</v>
      </c>
      <c r="C846" s="16">
        <v>1</v>
      </c>
      <c r="D846" s="16">
        <v>1</v>
      </c>
      <c r="E846" s="20">
        <v>369</v>
      </c>
      <c r="F846" s="19" t="s">
        <v>3967</v>
      </c>
      <c r="G846">
        <v>51245942</v>
      </c>
      <c r="H846">
        <f t="shared" si="37"/>
        <v>0.74000000000000021</v>
      </c>
      <c r="I846">
        <f t="shared" si="36"/>
        <v>37921997</v>
      </c>
      <c r="J846" t="s">
        <v>3968</v>
      </c>
      <c r="K846">
        <v>9317444</v>
      </c>
      <c r="L846" t="s">
        <v>3969</v>
      </c>
      <c r="M846">
        <v>500000</v>
      </c>
      <c r="N846" t="s">
        <v>3970</v>
      </c>
      <c r="O846">
        <v>1845</v>
      </c>
      <c r="P846" t="s">
        <v>3971</v>
      </c>
      <c r="Q846">
        <v>1845</v>
      </c>
      <c r="R846" t="s">
        <v>3972</v>
      </c>
      <c r="S846">
        <v>1845</v>
      </c>
      <c r="T846" s="7" t="str">
        <f t="shared" si="38"/>
        <v>hp_37921997;atk_6894908;hit_500000;miss_1845;cirt_1845;cirtSub_1845</v>
      </c>
    </row>
    <row r="847" spans="1:20" x14ac:dyDescent="0.15">
      <c r="A847" s="16">
        <v>460123</v>
      </c>
      <c r="B847" s="16" t="s">
        <v>4965</v>
      </c>
      <c r="C847" s="16">
        <v>1</v>
      </c>
      <c r="D847" s="16">
        <v>1</v>
      </c>
      <c r="E847" s="20">
        <v>372</v>
      </c>
      <c r="F847" s="19" t="s">
        <v>3967</v>
      </c>
      <c r="G847">
        <v>52626665</v>
      </c>
      <c r="H847">
        <f t="shared" si="37"/>
        <v>0.74000000000000021</v>
      </c>
      <c r="I847">
        <f t="shared" si="36"/>
        <v>38943732</v>
      </c>
      <c r="J847" t="s">
        <v>3968</v>
      </c>
      <c r="K847">
        <v>9568484</v>
      </c>
      <c r="L847" t="s">
        <v>3969</v>
      </c>
      <c r="M847">
        <v>500000</v>
      </c>
      <c r="N847" t="s">
        <v>3970</v>
      </c>
      <c r="O847">
        <v>1860</v>
      </c>
      <c r="P847" t="s">
        <v>3971</v>
      </c>
      <c r="Q847">
        <v>1860</v>
      </c>
      <c r="R847" t="s">
        <v>3972</v>
      </c>
      <c r="S847">
        <v>1860</v>
      </c>
      <c r="T847" s="7" t="str">
        <f t="shared" si="38"/>
        <v>hp_38943732;atk_7080678;hit_500000;miss_1860;cirt_1860;cirtSub_1860</v>
      </c>
    </row>
    <row r="848" spans="1:20" x14ac:dyDescent="0.15">
      <c r="A848" s="16">
        <v>460124</v>
      </c>
      <c r="B848" s="16" t="s">
        <v>4966</v>
      </c>
      <c r="C848" s="16">
        <v>1</v>
      </c>
      <c r="D848" s="16">
        <v>1</v>
      </c>
      <c r="E848" s="20">
        <v>375</v>
      </c>
      <c r="F848" s="19" t="s">
        <v>3967</v>
      </c>
      <c r="G848">
        <v>54007388</v>
      </c>
      <c r="H848">
        <f t="shared" si="37"/>
        <v>0.74000000000000021</v>
      </c>
      <c r="I848">
        <f t="shared" si="36"/>
        <v>39965467</v>
      </c>
      <c r="J848" t="s">
        <v>3968</v>
      </c>
      <c r="K848">
        <v>9819525</v>
      </c>
      <c r="L848" t="s">
        <v>3969</v>
      </c>
      <c r="M848">
        <v>500000</v>
      </c>
      <c r="N848" t="s">
        <v>3970</v>
      </c>
      <c r="O848">
        <v>1875</v>
      </c>
      <c r="P848" t="s">
        <v>3971</v>
      </c>
      <c r="Q848">
        <v>1875</v>
      </c>
      <c r="R848" t="s">
        <v>3972</v>
      </c>
      <c r="S848">
        <v>1875</v>
      </c>
      <c r="T848" s="7" t="str">
        <f t="shared" si="38"/>
        <v>hp_39965467;atk_7266448;hit_500000;miss_1875;cirt_1875;cirtSub_1875</v>
      </c>
    </row>
    <row r="849" spans="1:20" x14ac:dyDescent="0.15">
      <c r="A849" s="16">
        <v>460125</v>
      </c>
      <c r="B849" s="16" t="s">
        <v>4967</v>
      </c>
      <c r="C849" s="16">
        <v>1</v>
      </c>
      <c r="D849" s="16">
        <v>1</v>
      </c>
      <c r="E849" s="20">
        <v>378</v>
      </c>
      <c r="F849" s="19" t="s">
        <v>3967</v>
      </c>
      <c r="G849">
        <v>55388111</v>
      </c>
      <c r="H849">
        <f t="shared" si="37"/>
        <v>0.74000000000000021</v>
      </c>
      <c r="I849">
        <f t="shared" si="36"/>
        <v>40987202</v>
      </c>
      <c r="J849" t="s">
        <v>3968</v>
      </c>
      <c r="K849">
        <v>10070566</v>
      </c>
      <c r="L849" t="s">
        <v>3969</v>
      </c>
      <c r="M849">
        <v>500000</v>
      </c>
      <c r="N849" t="s">
        <v>3970</v>
      </c>
      <c r="O849">
        <v>1890</v>
      </c>
      <c r="P849" t="s">
        <v>3971</v>
      </c>
      <c r="Q849">
        <v>1890</v>
      </c>
      <c r="R849" t="s">
        <v>3972</v>
      </c>
      <c r="S849">
        <v>1890</v>
      </c>
      <c r="T849" s="7" t="str">
        <f t="shared" si="38"/>
        <v>hp_40987202;atk_7452218;hit_500000;miss_1890;cirt_1890;cirtSub_1890</v>
      </c>
    </row>
    <row r="850" spans="1:20" x14ac:dyDescent="0.15">
      <c r="A850" s="16">
        <v>460126</v>
      </c>
      <c r="B850" s="16" t="s">
        <v>4968</v>
      </c>
      <c r="C850" s="16">
        <v>1</v>
      </c>
      <c r="D850" s="16">
        <v>1</v>
      </c>
      <c r="E850" s="20">
        <v>381</v>
      </c>
      <c r="F850" s="19" t="s">
        <v>3967</v>
      </c>
      <c r="G850">
        <v>56768834</v>
      </c>
      <c r="H850">
        <f t="shared" si="37"/>
        <v>0.74000000000000021</v>
      </c>
      <c r="I850">
        <f t="shared" si="36"/>
        <v>42008937</v>
      </c>
      <c r="J850" t="s">
        <v>3968</v>
      </c>
      <c r="K850">
        <v>10321606</v>
      </c>
      <c r="L850" t="s">
        <v>3969</v>
      </c>
      <c r="M850">
        <v>500000</v>
      </c>
      <c r="N850" t="s">
        <v>3970</v>
      </c>
      <c r="O850">
        <v>1905</v>
      </c>
      <c r="P850" t="s">
        <v>3971</v>
      </c>
      <c r="Q850">
        <v>1905</v>
      </c>
      <c r="R850" t="s">
        <v>3972</v>
      </c>
      <c r="S850">
        <v>1905</v>
      </c>
      <c r="T850" s="7" t="str">
        <f t="shared" si="38"/>
        <v>hp_42008937;atk_7637988;hit_500000;miss_1905;cirt_1905;cirtSub_1905</v>
      </c>
    </row>
    <row r="851" spans="1:20" x14ac:dyDescent="0.15">
      <c r="A851" s="16">
        <v>460127</v>
      </c>
      <c r="B851" s="16" t="s">
        <v>4969</v>
      </c>
      <c r="C851" s="16">
        <v>1</v>
      </c>
      <c r="D851" s="16">
        <v>1</v>
      </c>
      <c r="E851" s="20">
        <v>384</v>
      </c>
      <c r="F851" s="19" t="s">
        <v>3967</v>
      </c>
      <c r="G851">
        <v>58149557</v>
      </c>
      <c r="H851">
        <f t="shared" si="37"/>
        <v>0.74000000000000021</v>
      </c>
      <c r="I851">
        <f t="shared" si="36"/>
        <v>43030672</v>
      </c>
      <c r="J851" t="s">
        <v>3968</v>
      </c>
      <c r="K851">
        <v>10572647</v>
      </c>
      <c r="L851" t="s">
        <v>3969</v>
      </c>
      <c r="M851">
        <v>500000</v>
      </c>
      <c r="N851" t="s">
        <v>3970</v>
      </c>
      <c r="O851">
        <v>1920</v>
      </c>
      <c r="P851" t="s">
        <v>3971</v>
      </c>
      <c r="Q851">
        <v>1920</v>
      </c>
      <c r="R851" t="s">
        <v>3972</v>
      </c>
      <c r="S851">
        <v>1920</v>
      </c>
      <c r="T851" s="7" t="str">
        <f t="shared" si="38"/>
        <v>hp_43030672;atk_7823758;hit_500000;miss_1920;cirt_1920;cirtSub_1920</v>
      </c>
    </row>
    <row r="852" spans="1:20" x14ac:dyDescent="0.15">
      <c r="A852" s="16">
        <v>460128</v>
      </c>
      <c r="B852" s="16" t="s">
        <v>4970</v>
      </c>
      <c r="C852" s="16">
        <v>1</v>
      </c>
      <c r="D852" s="16">
        <v>1</v>
      </c>
      <c r="E852" s="20">
        <v>387</v>
      </c>
      <c r="F852" s="19" t="s">
        <v>3967</v>
      </c>
      <c r="G852">
        <v>59530280</v>
      </c>
      <c r="H852">
        <f t="shared" si="37"/>
        <v>0.74000000000000021</v>
      </c>
      <c r="I852">
        <f t="shared" si="36"/>
        <v>44052407</v>
      </c>
      <c r="J852" t="s">
        <v>3968</v>
      </c>
      <c r="K852">
        <v>10823687</v>
      </c>
      <c r="L852" t="s">
        <v>3969</v>
      </c>
      <c r="M852">
        <v>500000</v>
      </c>
      <c r="N852" t="s">
        <v>3970</v>
      </c>
      <c r="O852">
        <v>1935</v>
      </c>
      <c r="P852" t="s">
        <v>3971</v>
      </c>
      <c r="Q852">
        <v>1935</v>
      </c>
      <c r="R852" t="s">
        <v>3972</v>
      </c>
      <c r="S852">
        <v>1935</v>
      </c>
      <c r="T852" s="7" t="str">
        <f t="shared" si="38"/>
        <v>hp_44052407;atk_8009528;hit_500000;miss_1935;cirt_1935;cirtSub_1935</v>
      </c>
    </row>
    <row r="853" spans="1:20" x14ac:dyDescent="0.15">
      <c r="A853" s="16">
        <v>460129</v>
      </c>
      <c r="B853" s="16" t="s">
        <v>4971</v>
      </c>
      <c r="C853" s="16">
        <v>1</v>
      </c>
      <c r="D853" s="16">
        <v>1</v>
      </c>
      <c r="E853" s="20">
        <v>390</v>
      </c>
      <c r="F853" s="19" t="s">
        <v>3967</v>
      </c>
      <c r="G853">
        <v>60911003</v>
      </c>
      <c r="H853">
        <f t="shared" si="37"/>
        <v>0.74000000000000021</v>
      </c>
      <c r="I853">
        <f t="shared" ref="I853:I916" si="39">INT(G853*H853)</f>
        <v>45074142</v>
      </c>
      <c r="J853" t="s">
        <v>3968</v>
      </c>
      <c r="K853">
        <v>11074728</v>
      </c>
      <c r="L853" t="s">
        <v>3969</v>
      </c>
      <c r="M853">
        <v>500000</v>
      </c>
      <c r="N853" t="s">
        <v>3970</v>
      </c>
      <c r="O853">
        <v>1950</v>
      </c>
      <c r="P853" t="s">
        <v>3971</v>
      </c>
      <c r="Q853">
        <v>1950</v>
      </c>
      <c r="R853" t="s">
        <v>3972</v>
      </c>
      <c r="S853">
        <v>1950</v>
      </c>
      <c r="T853" s="7" t="str">
        <f t="shared" si="38"/>
        <v>hp_45074142;atk_8195298;hit_500000;miss_1950;cirt_1950;cirtSub_1950</v>
      </c>
    </row>
    <row r="854" spans="1:20" x14ac:dyDescent="0.15">
      <c r="A854" s="16">
        <v>460130</v>
      </c>
      <c r="B854" s="16" t="s">
        <v>4972</v>
      </c>
      <c r="C854" s="16">
        <v>1</v>
      </c>
      <c r="D854" s="16">
        <v>1</v>
      </c>
      <c r="E854" s="20">
        <v>393</v>
      </c>
      <c r="F854" s="19" t="s">
        <v>3967</v>
      </c>
      <c r="G854">
        <v>62291726</v>
      </c>
      <c r="H854">
        <f t="shared" si="37"/>
        <v>0.76000000000000023</v>
      </c>
      <c r="I854">
        <f t="shared" si="39"/>
        <v>47341711</v>
      </c>
      <c r="J854" t="s">
        <v>3968</v>
      </c>
      <c r="K854">
        <v>11325768</v>
      </c>
      <c r="L854" t="s">
        <v>3969</v>
      </c>
      <c r="M854">
        <v>500000</v>
      </c>
      <c r="N854" t="s">
        <v>3970</v>
      </c>
      <c r="O854">
        <v>1965</v>
      </c>
      <c r="P854" t="s">
        <v>3971</v>
      </c>
      <c r="Q854">
        <v>1965</v>
      </c>
      <c r="R854" t="s">
        <v>3972</v>
      </c>
      <c r="S854">
        <v>1965</v>
      </c>
      <c r="T854" s="7" t="str">
        <f t="shared" si="38"/>
        <v>hp_47341711;atk_8607583;hit_500000;miss_1965;cirt_1965;cirtSub_1965</v>
      </c>
    </row>
    <row r="855" spans="1:20" x14ac:dyDescent="0.15">
      <c r="A855" s="16">
        <v>460131</v>
      </c>
      <c r="B855" s="16" t="s">
        <v>4973</v>
      </c>
      <c r="C855" s="16">
        <v>1</v>
      </c>
      <c r="D855" s="16">
        <v>1</v>
      </c>
      <c r="E855" s="20">
        <v>396</v>
      </c>
      <c r="F855" s="19" t="s">
        <v>3967</v>
      </c>
      <c r="G855">
        <v>63672449</v>
      </c>
      <c r="H855">
        <f t="shared" si="37"/>
        <v>0.76000000000000023</v>
      </c>
      <c r="I855">
        <f t="shared" si="39"/>
        <v>48391061</v>
      </c>
      <c r="J855" t="s">
        <v>3968</v>
      </c>
      <c r="K855">
        <v>11576809</v>
      </c>
      <c r="L855" t="s">
        <v>3969</v>
      </c>
      <c r="M855">
        <v>500000</v>
      </c>
      <c r="N855" t="s">
        <v>3970</v>
      </c>
      <c r="O855">
        <v>1980</v>
      </c>
      <c r="P855" t="s">
        <v>3971</v>
      </c>
      <c r="Q855">
        <v>1980</v>
      </c>
      <c r="R855" t="s">
        <v>3972</v>
      </c>
      <c r="S855">
        <v>1980</v>
      </c>
      <c r="T855" s="7" t="str">
        <f t="shared" si="38"/>
        <v>hp_48391061;atk_8798374;hit_500000;miss_1980;cirt_1980;cirtSub_1980</v>
      </c>
    </row>
    <row r="856" spans="1:20" x14ac:dyDescent="0.15">
      <c r="A856" s="16">
        <v>460132</v>
      </c>
      <c r="B856" s="16" t="s">
        <v>4974</v>
      </c>
      <c r="C856" s="16">
        <v>1</v>
      </c>
      <c r="D856" s="16">
        <v>1</v>
      </c>
      <c r="E856" s="20">
        <v>399</v>
      </c>
      <c r="F856" s="19" t="s">
        <v>3967</v>
      </c>
      <c r="G856">
        <v>65053172</v>
      </c>
      <c r="H856">
        <f t="shared" si="37"/>
        <v>0.76000000000000023</v>
      </c>
      <c r="I856">
        <f t="shared" si="39"/>
        <v>49440410</v>
      </c>
      <c r="J856" t="s">
        <v>3968</v>
      </c>
      <c r="K856">
        <v>11827849</v>
      </c>
      <c r="L856" t="s">
        <v>3969</v>
      </c>
      <c r="M856">
        <v>500000</v>
      </c>
      <c r="N856" t="s">
        <v>3970</v>
      </c>
      <c r="O856">
        <v>1995</v>
      </c>
      <c r="P856" t="s">
        <v>3971</v>
      </c>
      <c r="Q856">
        <v>1995</v>
      </c>
      <c r="R856" t="s">
        <v>3972</v>
      </c>
      <c r="S856">
        <v>1995</v>
      </c>
      <c r="T856" s="7" t="str">
        <f t="shared" si="38"/>
        <v>hp_49440410;atk_8989165;hit_500000;miss_1995;cirt_1995;cirtSub_1995</v>
      </c>
    </row>
    <row r="857" spans="1:20" x14ac:dyDescent="0.15">
      <c r="A857" s="16">
        <v>460133</v>
      </c>
      <c r="B857" s="16" t="s">
        <v>4975</v>
      </c>
      <c r="C857" s="16">
        <v>1</v>
      </c>
      <c r="D857" s="16">
        <v>1</v>
      </c>
      <c r="E857" s="20">
        <v>402</v>
      </c>
      <c r="F857" s="19" t="s">
        <v>3967</v>
      </c>
      <c r="G857">
        <v>66433895</v>
      </c>
      <c r="H857">
        <f t="shared" si="37"/>
        <v>0.76000000000000023</v>
      </c>
      <c r="I857">
        <f t="shared" si="39"/>
        <v>50489760</v>
      </c>
      <c r="J857" t="s">
        <v>3968</v>
      </c>
      <c r="K857">
        <v>12078890</v>
      </c>
      <c r="L857" t="s">
        <v>3969</v>
      </c>
      <c r="M857">
        <v>500000</v>
      </c>
      <c r="N857" t="s">
        <v>3970</v>
      </c>
      <c r="O857">
        <v>2010</v>
      </c>
      <c r="P857" t="s">
        <v>3971</v>
      </c>
      <c r="Q857">
        <v>2010</v>
      </c>
      <c r="R857" t="s">
        <v>3972</v>
      </c>
      <c r="S857">
        <v>2010</v>
      </c>
      <c r="T857" s="7" t="str">
        <f t="shared" si="38"/>
        <v>hp_50489760;atk_9179956;hit_500000;miss_2010;cirt_2010;cirtSub_2010</v>
      </c>
    </row>
    <row r="858" spans="1:20" x14ac:dyDescent="0.15">
      <c r="A858" s="16">
        <v>460134</v>
      </c>
      <c r="B858" s="16" t="s">
        <v>4976</v>
      </c>
      <c r="C858" s="16">
        <v>1</v>
      </c>
      <c r="D858" s="16">
        <v>1</v>
      </c>
      <c r="E858" s="20">
        <v>405</v>
      </c>
      <c r="F858" s="19" t="s">
        <v>3967</v>
      </c>
      <c r="G858">
        <v>67814618</v>
      </c>
      <c r="H858">
        <f t="shared" si="37"/>
        <v>0.76000000000000023</v>
      </c>
      <c r="I858">
        <f t="shared" si="39"/>
        <v>51539109</v>
      </c>
      <c r="J858" t="s">
        <v>3968</v>
      </c>
      <c r="K858">
        <v>12329931</v>
      </c>
      <c r="L858" t="s">
        <v>3969</v>
      </c>
      <c r="M858">
        <v>500000</v>
      </c>
      <c r="N858" t="s">
        <v>3970</v>
      </c>
      <c r="O858">
        <v>2025</v>
      </c>
      <c r="P858" t="s">
        <v>3971</v>
      </c>
      <c r="Q858">
        <v>2025</v>
      </c>
      <c r="R858" t="s">
        <v>3972</v>
      </c>
      <c r="S858">
        <v>2025</v>
      </c>
      <c r="T858" s="7" t="str">
        <f t="shared" si="38"/>
        <v>hp_51539109;atk_9370747;hit_500000;miss_2025;cirt_2025;cirtSub_2025</v>
      </c>
    </row>
    <row r="859" spans="1:20" x14ac:dyDescent="0.15">
      <c r="A859" s="16">
        <v>460135</v>
      </c>
      <c r="B859" s="16" t="s">
        <v>4977</v>
      </c>
      <c r="C859" s="16">
        <v>1</v>
      </c>
      <c r="D859" s="16">
        <v>1</v>
      </c>
      <c r="E859" s="20">
        <v>408</v>
      </c>
      <c r="F859" s="19" t="s">
        <v>3967</v>
      </c>
      <c r="G859">
        <v>69195341</v>
      </c>
      <c r="H859">
        <f t="shared" si="37"/>
        <v>0.76000000000000023</v>
      </c>
      <c r="I859">
        <f t="shared" si="39"/>
        <v>52588459</v>
      </c>
      <c r="J859" t="s">
        <v>3968</v>
      </c>
      <c r="K859">
        <v>12580971</v>
      </c>
      <c r="L859" t="s">
        <v>3969</v>
      </c>
      <c r="M859">
        <v>500000</v>
      </c>
      <c r="N859" t="s">
        <v>3970</v>
      </c>
      <c r="O859">
        <v>2040</v>
      </c>
      <c r="P859" t="s">
        <v>3971</v>
      </c>
      <c r="Q859">
        <v>2040</v>
      </c>
      <c r="R859" t="s">
        <v>3972</v>
      </c>
      <c r="S859">
        <v>2040</v>
      </c>
      <c r="T859" s="7" t="str">
        <f t="shared" si="38"/>
        <v>hp_52588459;atk_9561537;hit_500000;miss_2040;cirt_2040;cirtSub_2040</v>
      </c>
    </row>
    <row r="860" spans="1:20" x14ac:dyDescent="0.15">
      <c r="A860" s="16">
        <v>460136</v>
      </c>
      <c r="B860" s="16" t="s">
        <v>4978</v>
      </c>
      <c r="C860" s="16">
        <v>1</v>
      </c>
      <c r="D860" s="16">
        <v>1</v>
      </c>
      <c r="E860" s="20">
        <v>411</v>
      </c>
      <c r="F860" s="19" t="s">
        <v>3967</v>
      </c>
      <c r="G860">
        <v>70576064</v>
      </c>
      <c r="H860">
        <f t="shared" si="37"/>
        <v>0.76000000000000023</v>
      </c>
      <c r="I860">
        <f t="shared" si="39"/>
        <v>53637808</v>
      </c>
      <c r="J860" t="s">
        <v>3968</v>
      </c>
      <c r="K860">
        <v>12832012</v>
      </c>
      <c r="L860" t="s">
        <v>3969</v>
      </c>
      <c r="M860">
        <v>500000</v>
      </c>
      <c r="N860" t="s">
        <v>3970</v>
      </c>
      <c r="O860">
        <v>2055</v>
      </c>
      <c r="P860" t="s">
        <v>3971</v>
      </c>
      <c r="Q860">
        <v>2055</v>
      </c>
      <c r="R860" t="s">
        <v>3972</v>
      </c>
      <c r="S860">
        <v>2055</v>
      </c>
      <c r="T860" s="7" t="str">
        <f t="shared" si="38"/>
        <v>hp_53637808;atk_9752329;hit_500000;miss_2055;cirt_2055;cirtSub_2055</v>
      </c>
    </row>
    <row r="861" spans="1:20" x14ac:dyDescent="0.15">
      <c r="A861" s="16">
        <v>460137</v>
      </c>
      <c r="B861" s="16" t="s">
        <v>4979</v>
      </c>
      <c r="C861" s="16">
        <v>1</v>
      </c>
      <c r="D861" s="16">
        <v>1</v>
      </c>
      <c r="E861" s="20">
        <v>414</v>
      </c>
      <c r="F861" s="19" t="s">
        <v>3967</v>
      </c>
      <c r="G861">
        <v>71956787</v>
      </c>
      <c r="H861">
        <f t="shared" si="37"/>
        <v>0.76000000000000023</v>
      </c>
      <c r="I861">
        <f t="shared" si="39"/>
        <v>54687158</v>
      </c>
      <c r="J861" t="s">
        <v>3968</v>
      </c>
      <c r="K861">
        <v>13083052</v>
      </c>
      <c r="L861" t="s">
        <v>3969</v>
      </c>
      <c r="M861">
        <v>500000</v>
      </c>
      <c r="N861" t="s">
        <v>3970</v>
      </c>
      <c r="O861">
        <v>2070</v>
      </c>
      <c r="P861" t="s">
        <v>3971</v>
      </c>
      <c r="Q861">
        <v>2070</v>
      </c>
      <c r="R861" t="s">
        <v>3972</v>
      </c>
      <c r="S861">
        <v>2070</v>
      </c>
      <c r="T861" s="7" t="str">
        <f t="shared" si="38"/>
        <v>hp_54687158;atk_9943119;hit_500000;miss_2070;cirt_2070;cirtSub_2070</v>
      </c>
    </row>
    <row r="862" spans="1:20" x14ac:dyDescent="0.15">
      <c r="A862" s="16">
        <v>460138</v>
      </c>
      <c r="B862" s="16" t="s">
        <v>4980</v>
      </c>
      <c r="C862" s="16">
        <v>1</v>
      </c>
      <c r="D862" s="16">
        <v>1</v>
      </c>
      <c r="E862" s="20">
        <v>417</v>
      </c>
      <c r="F862" s="19" t="s">
        <v>3967</v>
      </c>
      <c r="G862">
        <v>73337510</v>
      </c>
      <c r="H862">
        <f t="shared" si="37"/>
        <v>0.76000000000000023</v>
      </c>
      <c r="I862">
        <f t="shared" si="39"/>
        <v>55736507</v>
      </c>
      <c r="J862" t="s">
        <v>3968</v>
      </c>
      <c r="K862">
        <v>13334093</v>
      </c>
      <c r="L862" t="s">
        <v>3969</v>
      </c>
      <c r="M862">
        <v>500000</v>
      </c>
      <c r="N862" t="s">
        <v>3970</v>
      </c>
      <c r="O862">
        <v>2085</v>
      </c>
      <c r="P862" t="s">
        <v>3971</v>
      </c>
      <c r="Q862">
        <v>2085</v>
      </c>
      <c r="R862" t="s">
        <v>3972</v>
      </c>
      <c r="S862">
        <v>2085</v>
      </c>
      <c r="T862" s="7" t="str">
        <f t="shared" si="38"/>
        <v>hp_55736507;atk_10133910;hit_500000;miss_2085;cirt_2085;cirtSub_2085</v>
      </c>
    </row>
    <row r="863" spans="1:20" x14ac:dyDescent="0.15">
      <c r="A863" s="16">
        <v>460139</v>
      </c>
      <c r="B863" s="16" t="s">
        <v>4981</v>
      </c>
      <c r="C863" s="16">
        <v>1</v>
      </c>
      <c r="D863" s="16">
        <v>1</v>
      </c>
      <c r="E863" s="20">
        <v>420</v>
      </c>
      <c r="F863" s="19" t="s">
        <v>3967</v>
      </c>
      <c r="G863">
        <v>74718233</v>
      </c>
      <c r="H863">
        <f t="shared" ref="H863:H926" si="40">MIN(H853+0.02,0.9)</f>
        <v>0.76000000000000023</v>
      </c>
      <c r="I863">
        <f t="shared" si="39"/>
        <v>56785857</v>
      </c>
      <c r="J863" t="s">
        <v>3968</v>
      </c>
      <c r="K863">
        <v>13585133</v>
      </c>
      <c r="L863" t="s">
        <v>3969</v>
      </c>
      <c r="M863">
        <v>500000</v>
      </c>
      <c r="N863" t="s">
        <v>3970</v>
      </c>
      <c r="O863">
        <v>2100</v>
      </c>
      <c r="P863" t="s">
        <v>3971</v>
      </c>
      <c r="Q863">
        <v>2100</v>
      </c>
      <c r="R863" t="s">
        <v>3972</v>
      </c>
      <c r="S863">
        <v>2100</v>
      </c>
      <c r="T863" s="7" t="str">
        <f t="shared" si="38"/>
        <v>hp_56785857;atk_10324701;hit_500000;miss_2100;cirt_2100;cirtSub_2100</v>
      </c>
    </row>
    <row r="864" spans="1:20" x14ac:dyDescent="0.15">
      <c r="A864" s="16">
        <v>460140</v>
      </c>
      <c r="B864" s="16" t="s">
        <v>4982</v>
      </c>
      <c r="C864" s="16">
        <v>1</v>
      </c>
      <c r="D864" s="16">
        <v>1</v>
      </c>
      <c r="E864" s="20">
        <v>423</v>
      </c>
      <c r="F864" s="19" t="s">
        <v>3967</v>
      </c>
      <c r="G864">
        <v>76098956</v>
      </c>
      <c r="H864">
        <f t="shared" si="40"/>
        <v>0.78000000000000025</v>
      </c>
      <c r="I864">
        <f t="shared" si="39"/>
        <v>59357185</v>
      </c>
      <c r="J864" t="s">
        <v>3968</v>
      </c>
      <c r="K864">
        <v>13836174</v>
      </c>
      <c r="L864" t="s">
        <v>3969</v>
      </c>
      <c r="M864">
        <v>500000</v>
      </c>
      <c r="N864" t="s">
        <v>3970</v>
      </c>
      <c r="O864">
        <v>2115</v>
      </c>
      <c r="P864" t="s">
        <v>3971</v>
      </c>
      <c r="Q864">
        <v>2115</v>
      </c>
      <c r="R864" t="s">
        <v>3972</v>
      </c>
      <c r="S864">
        <v>2115</v>
      </c>
      <c r="T864" s="7" t="str">
        <f t="shared" si="38"/>
        <v>hp_59357185;atk_10792215;hit_500000;miss_2115;cirt_2115;cirtSub_2115</v>
      </c>
    </row>
    <row r="865" spans="1:20" x14ac:dyDescent="0.15">
      <c r="A865" s="16">
        <v>460141</v>
      </c>
      <c r="B865" s="16" t="s">
        <v>4983</v>
      </c>
      <c r="C865" s="16">
        <v>1</v>
      </c>
      <c r="D865" s="16">
        <v>1</v>
      </c>
      <c r="E865" s="20">
        <v>426</v>
      </c>
      <c r="F865" s="19" t="s">
        <v>3967</v>
      </c>
      <c r="G865">
        <v>77479679</v>
      </c>
      <c r="H865">
        <f t="shared" si="40"/>
        <v>0.78000000000000025</v>
      </c>
      <c r="I865">
        <f t="shared" si="39"/>
        <v>60434149</v>
      </c>
      <c r="J865" t="s">
        <v>3968</v>
      </c>
      <c r="K865">
        <v>14087214</v>
      </c>
      <c r="L865" t="s">
        <v>3969</v>
      </c>
      <c r="M865">
        <v>500000</v>
      </c>
      <c r="N865" t="s">
        <v>3970</v>
      </c>
      <c r="O865">
        <v>2130</v>
      </c>
      <c r="P865" t="s">
        <v>3971</v>
      </c>
      <c r="Q865">
        <v>2130</v>
      </c>
      <c r="R865" t="s">
        <v>3972</v>
      </c>
      <c r="S865">
        <v>2130</v>
      </c>
      <c r="T865" s="7" t="str">
        <f t="shared" si="38"/>
        <v>hp_60434149;atk_10988026;hit_500000;miss_2130;cirt_2130;cirtSub_2130</v>
      </c>
    </row>
    <row r="866" spans="1:20" x14ac:dyDescent="0.15">
      <c r="A866" s="16">
        <v>460142</v>
      </c>
      <c r="B866" s="16" t="s">
        <v>4984</v>
      </c>
      <c r="C866" s="16">
        <v>1</v>
      </c>
      <c r="D866" s="16">
        <v>1</v>
      </c>
      <c r="E866" s="20">
        <v>429</v>
      </c>
      <c r="F866" s="19" t="s">
        <v>3967</v>
      </c>
      <c r="G866">
        <v>78860402</v>
      </c>
      <c r="H866">
        <f t="shared" si="40"/>
        <v>0.78000000000000025</v>
      </c>
      <c r="I866">
        <f t="shared" si="39"/>
        <v>61511113</v>
      </c>
      <c r="J866" t="s">
        <v>3968</v>
      </c>
      <c r="K866">
        <v>14338255</v>
      </c>
      <c r="L866" t="s">
        <v>3969</v>
      </c>
      <c r="M866">
        <v>500000</v>
      </c>
      <c r="N866" t="s">
        <v>3970</v>
      </c>
      <c r="O866">
        <v>2145</v>
      </c>
      <c r="P866" t="s">
        <v>3971</v>
      </c>
      <c r="Q866">
        <v>2145</v>
      </c>
      <c r="R866" t="s">
        <v>3972</v>
      </c>
      <c r="S866">
        <v>2145</v>
      </c>
      <c r="T866" s="7" t="str">
        <f t="shared" si="38"/>
        <v>hp_61511113;atk_11183838;hit_500000;miss_2145;cirt_2145;cirtSub_2145</v>
      </c>
    </row>
    <row r="867" spans="1:20" x14ac:dyDescent="0.15">
      <c r="A867" s="16">
        <v>460143</v>
      </c>
      <c r="B867" s="16" t="s">
        <v>4985</v>
      </c>
      <c r="C867" s="16">
        <v>1</v>
      </c>
      <c r="D867" s="16">
        <v>1</v>
      </c>
      <c r="E867" s="20">
        <v>432</v>
      </c>
      <c r="F867" s="19" t="s">
        <v>3967</v>
      </c>
      <c r="G867">
        <v>80241125</v>
      </c>
      <c r="H867">
        <f t="shared" si="40"/>
        <v>0.78000000000000025</v>
      </c>
      <c r="I867">
        <f t="shared" si="39"/>
        <v>62588077</v>
      </c>
      <c r="J867" t="s">
        <v>3968</v>
      </c>
      <c r="K867">
        <v>14589296</v>
      </c>
      <c r="L867" t="s">
        <v>3969</v>
      </c>
      <c r="M867">
        <v>500000</v>
      </c>
      <c r="N867" t="s">
        <v>3970</v>
      </c>
      <c r="O867">
        <v>2160</v>
      </c>
      <c r="P867" t="s">
        <v>3971</v>
      </c>
      <c r="Q867">
        <v>2160</v>
      </c>
      <c r="R867" t="s">
        <v>3972</v>
      </c>
      <c r="S867">
        <v>2160</v>
      </c>
      <c r="T867" s="7" t="str">
        <f t="shared" si="38"/>
        <v>hp_62588077;atk_11379650;hit_500000;miss_2160;cirt_2160;cirtSub_2160</v>
      </c>
    </row>
    <row r="868" spans="1:20" x14ac:dyDescent="0.15">
      <c r="A868" s="16">
        <v>460144</v>
      </c>
      <c r="B868" s="16" t="s">
        <v>4986</v>
      </c>
      <c r="C868" s="16">
        <v>1</v>
      </c>
      <c r="D868" s="16">
        <v>1</v>
      </c>
      <c r="E868" s="20">
        <v>435</v>
      </c>
      <c r="F868" s="19" t="s">
        <v>3967</v>
      </c>
      <c r="G868">
        <v>81621848</v>
      </c>
      <c r="H868">
        <f t="shared" si="40"/>
        <v>0.78000000000000025</v>
      </c>
      <c r="I868">
        <f t="shared" si="39"/>
        <v>63665041</v>
      </c>
      <c r="J868" t="s">
        <v>3968</v>
      </c>
      <c r="K868">
        <v>14840336</v>
      </c>
      <c r="L868" t="s">
        <v>3969</v>
      </c>
      <c r="M868">
        <v>500000</v>
      </c>
      <c r="N868" t="s">
        <v>3970</v>
      </c>
      <c r="O868">
        <v>2175</v>
      </c>
      <c r="P868" t="s">
        <v>3971</v>
      </c>
      <c r="Q868">
        <v>2175</v>
      </c>
      <c r="R868" t="s">
        <v>3972</v>
      </c>
      <c r="S868">
        <v>2175</v>
      </c>
      <c r="T868" s="7" t="str">
        <f t="shared" si="38"/>
        <v>hp_63665041;atk_11575462;hit_500000;miss_2175;cirt_2175;cirtSub_2175</v>
      </c>
    </row>
    <row r="869" spans="1:20" x14ac:dyDescent="0.15">
      <c r="A869" s="16">
        <v>460145</v>
      </c>
      <c r="B869" s="16" t="s">
        <v>4987</v>
      </c>
      <c r="C869" s="16">
        <v>1</v>
      </c>
      <c r="D869" s="16">
        <v>1</v>
      </c>
      <c r="E869" s="20">
        <v>438</v>
      </c>
      <c r="F869" s="19" t="s">
        <v>3967</v>
      </c>
      <c r="G869">
        <v>83594099</v>
      </c>
      <c r="H869">
        <f t="shared" si="40"/>
        <v>0.78000000000000025</v>
      </c>
      <c r="I869">
        <f t="shared" si="39"/>
        <v>65203397</v>
      </c>
      <c r="J869" t="s">
        <v>3968</v>
      </c>
      <c r="K869">
        <v>15198927</v>
      </c>
      <c r="L869" t="s">
        <v>3969</v>
      </c>
      <c r="M869">
        <v>500000</v>
      </c>
      <c r="N869" t="s">
        <v>3970</v>
      </c>
      <c r="O869">
        <v>2190</v>
      </c>
      <c r="P869" t="s">
        <v>3971</v>
      </c>
      <c r="Q869">
        <v>2190</v>
      </c>
      <c r="R869" t="s">
        <v>3972</v>
      </c>
      <c r="S869">
        <v>2190</v>
      </c>
      <c r="T869" s="7" t="str">
        <f t="shared" si="38"/>
        <v>hp_65203397;atk_11855163;hit_500000;miss_2190;cirt_2190;cirtSub_2190</v>
      </c>
    </row>
    <row r="870" spans="1:20" x14ac:dyDescent="0.15">
      <c r="A870" s="16">
        <v>460146</v>
      </c>
      <c r="B870" s="16" t="s">
        <v>4988</v>
      </c>
      <c r="C870" s="16">
        <v>1</v>
      </c>
      <c r="D870" s="16">
        <v>1</v>
      </c>
      <c r="E870" s="20">
        <v>441</v>
      </c>
      <c r="F870" s="19" t="s">
        <v>3967</v>
      </c>
      <c r="G870">
        <v>85566349</v>
      </c>
      <c r="H870">
        <f t="shared" si="40"/>
        <v>0.78000000000000025</v>
      </c>
      <c r="I870">
        <f t="shared" si="39"/>
        <v>66741752</v>
      </c>
      <c r="J870" t="s">
        <v>3968</v>
      </c>
      <c r="K870">
        <v>15557518</v>
      </c>
      <c r="L870" t="s">
        <v>3969</v>
      </c>
      <c r="M870">
        <v>500000</v>
      </c>
      <c r="N870" t="s">
        <v>3970</v>
      </c>
      <c r="O870">
        <v>2205</v>
      </c>
      <c r="P870" t="s">
        <v>3971</v>
      </c>
      <c r="Q870">
        <v>2205</v>
      </c>
      <c r="R870" t="s">
        <v>3972</v>
      </c>
      <c r="S870">
        <v>2205</v>
      </c>
      <c r="T870" s="7" t="str">
        <f t="shared" si="38"/>
        <v>hp_66741752;atk_12134864;hit_500000;miss_2205;cirt_2205;cirtSub_2205</v>
      </c>
    </row>
    <row r="871" spans="1:20" x14ac:dyDescent="0.15">
      <c r="A871" s="16">
        <v>460147</v>
      </c>
      <c r="B871" s="16" t="s">
        <v>4989</v>
      </c>
      <c r="C871" s="16">
        <v>1</v>
      </c>
      <c r="D871" s="16">
        <v>1</v>
      </c>
      <c r="E871" s="20">
        <v>444</v>
      </c>
      <c r="F871" s="19" t="s">
        <v>3967</v>
      </c>
      <c r="G871">
        <v>87538599</v>
      </c>
      <c r="H871">
        <f t="shared" si="40"/>
        <v>0.78000000000000025</v>
      </c>
      <c r="I871">
        <f t="shared" si="39"/>
        <v>68280107</v>
      </c>
      <c r="J871" t="s">
        <v>3968</v>
      </c>
      <c r="K871">
        <v>15916109</v>
      </c>
      <c r="L871" t="s">
        <v>3969</v>
      </c>
      <c r="M871">
        <v>500000</v>
      </c>
      <c r="N871" t="s">
        <v>3970</v>
      </c>
      <c r="O871">
        <v>2220</v>
      </c>
      <c r="P871" t="s">
        <v>3971</v>
      </c>
      <c r="Q871">
        <v>2220</v>
      </c>
      <c r="R871" t="s">
        <v>3972</v>
      </c>
      <c r="S871">
        <v>2220</v>
      </c>
      <c r="T871" s="7" t="str">
        <f t="shared" si="38"/>
        <v>hp_68280107;atk_12414565;hit_500000;miss_2220;cirt_2220;cirtSub_2220</v>
      </c>
    </row>
    <row r="872" spans="1:20" x14ac:dyDescent="0.15">
      <c r="A872" s="16">
        <v>460148</v>
      </c>
      <c r="B872" s="16" t="s">
        <v>4990</v>
      </c>
      <c r="C872" s="16">
        <v>1</v>
      </c>
      <c r="D872" s="16">
        <v>1</v>
      </c>
      <c r="E872" s="20">
        <v>447</v>
      </c>
      <c r="F872" s="19" t="s">
        <v>3967</v>
      </c>
      <c r="G872">
        <v>89510849</v>
      </c>
      <c r="H872">
        <f t="shared" si="40"/>
        <v>0.78000000000000025</v>
      </c>
      <c r="I872">
        <f t="shared" si="39"/>
        <v>69818462</v>
      </c>
      <c r="J872" t="s">
        <v>3968</v>
      </c>
      <c r="K872">
        <v>16274700</v>
      </c>
      <c r="L872" t="s">
        <v>3969</v>
      </c>
      <c r="M872">
        <v>500000</v>
      </c>
      <c r="N872" t="s">
        <v>3970</v>
      </c>
      <c r="O872">
        <v>2235</v>
      </c>
      <c r="P872" t="s">
        <v>3971</v>
      </c>
      <c r="Q872">
        <v>2235</v>
      </c>
      <c r="R872" t="s">
        <v>3972</v>
      </c>
      <c r="S872">
        <v>2235</v>
      </c>
      <c r="T872" s="7" t="str">
        <f t="shared" si="38"/>
        <v>hp_69818462;atk_12694266;hit_500000;miss_2235;cirt_2235;cirtSub_2235</v>
      </c>
    </row>
    <row r="873" spans="1:20" x14ac:dyDescent="0.15">
      <c r="A873" s="16">
        <v>460149</v>
      </c>
      <c r="B873" s="16" t="s">
        <v>4991</v>
      </c>
      <c r="C873" s="16">
        <v>1</v>
      </c>
      <c r="D873" s="16">
        <v>1</v>
      </c>
      <c r="E873" s="20">
        <v>450</v>
      </c>
      <c r="F873" s="19" t="s">
        <v>3967</v>
      </c>
      <c r="G873">
        <v>91483099</v>
      </c>
      <c r="H873">
        <f t="shared" si="40"/>
        <v>0.78000000000000025</v>
      </c>
      <c r="I873">
        <f t="shared" si="39"/>
        <v>71356817</v>
      </c>
      <c r="J873" t="s">
        <v>3968</v>
      </c>
      <c r="K873">
        <v>16633291</v>
      </c>
      <c r="L873" t="s">
        <v>3969</v>
      </c>
      <c r="M873">
        <v>500000</v>
      </c>
      <c r="N873" t="s">
        <v>3970</v>
      </c>
      <c r="O873">
        <v>2250</v>
      </c>
      <c r="P873" t="s">
        <v>3971</v>
      </c>
      <c r="Q873">
        <v>2250</v>
      </c>
      <c r="R873" t="s">
        <v>3972</v>
      </c>
      <c r="S873">
        <v>2250</v>
      </c>
      <c r="T873" s="7" t="str">
        <f t="shared" si="38"/>
        <v>hp_71356817;atk_12973966;hit_500000;miss_2250;cirt_2250;cirtSub_2250</v>
      </c>
    </row>
    <row r="874" spans="1:20" x14ac:dyDescent="0.15">
      <c r="A874" s="16">
        <v>460150</v>
      </c>
      <c r="B874" s="16" t="s">
        <v>4992</v>
      </c>
      <c r="C874" s="16">
        <v>1</v>
      </c>
      <c r="D874" s="16">
        <v>1</v>
      </c>
      <c r="E874" s="20">
        <v>453</v>
      </c>
      <c r="F874" s="19" t="s">
        <v>3967</v>
      </c>
      <c r="G874">
        <v>93455349</v>
      </c>
      <c r="H874">
        <f t="shared" si="40"/>
        <v>0.80000000000000027</v>
      </c>
      <c r="I874">
        <f t="shared" si="39"/>
        <v>74764279</v>
      </c>
      <c r="J874" t="s">
        <v>3968</v>
      </c>
      <c r="K874">
        <v>16991882</v>
      </c>
      <c r="L874" t="s">
        <v>3969</v>
      </c>
      <c r="M874">
        <v>500000</v>
      </c>
      <c r="N874" t="s">
        <v>3970</v>
      </c>
      <c r="O874">
        <v>2265</v>
      </c>
      <c r="P874" t="s">
        <v>3971</v>
      </c>
      <c r="Q874">
        <v>2265</v>
      </c>
      <c r="R874" t="s">
        <v>3972</v>
      </c>
      <c r="S874">
        <v>2265</v>
      </c>
      <c r="T874" s="7" t="str">
        <f t="shared" si="38"/>
        <v>hp_74764279;atk_13593505;hit_500000;miss_2265;cirt_2265;cirtSub_2265</v>
      </c>
    </row>
    <row r="875" spans="1:20" x14ac:dyDescent="0.15">
      <c r="A875" s="16">
        <v>460151</v>
      </c>
      <c r="B875" s="16" t="s">
        <v>4993</v>
      </c>
      <c r="C875" s="16">
        <v>1</v>
      </c>
      <c r="D875" s="16">
        <v>1</v>
      </c>
      <c r="E875" s="20">
        <v>456</v>
      </c>
      <c r="F875" s="19" t="s">
        <v>3967</v>
      </c>
      <c r="G875">
        <v>95427599</v>
      </c>
      <c r="H875">
        <f t="shared" si="40"/>
        <v>0.80000000000000027</v>
      </c>
      <c r="I875">
        <f t="shared" si="39"/>
        <v>76342079</v>
      </c>
      <c r="J875" t="s">
        <v>3968</v>
      </c>
      <c r="K875">
        <v>17350473</v>
      </c>
      <c r="L875" t="s">
        <v>3969</v>
      </c>
      <c r="M875">
        <v>500000</v>
      </c>
      <c r="N875" t="s">
        <v>3970</v>
      </c>
      <c r="O875">
        <v>2280</v>
      </c>
      <c r="P875" t="s">
        <v>3971</v>
      </c>
      <c r="Q875">
        <v>2280</v>
      </c>
      <c r="R875" t="s">
        <v>3972</v>
      </c>
      <c r="S875">
        <v>2280</v>
      </c>
      <c r="T875" s="7" t="str">
        <f t="shared" si="38"/>
        <v>hp_76342079;atk_13880378;hit_500000;miss_2280;cirt_2280;cirtSub_2280</v>
      </c>
    </row>
    <row r="876" spans="1:20" x14ac:dyDescent="0.15">
      <c r="A876" s="16">
        <v>460152</v>
      </c>
      <c r="B876" s="16" t="s">
        <v>4994</v>
      </c>
      <c r="C876" s="16">
        <v>1</v>
      </c>
      <c r="D876" s="16">
        <v>1</v>
      </c>
      <c r="E876" s="20">
        <v>459</v>
      </c>
      <c r="F876" s="19" t="s">
        <v>3967</v>
      </c>
      <c r="G876">
        <v>97399849</v>
      </c>
      <c r="H876">
        <f t="shared" si="40"/>
        <v>0.80000000000000027</v>
      </c>
      <c r="I876">
        <f t="shared" si="39"/>
        <v>77919879</v>
      </c>
      <c r="J876" t="s">
        <v>3968</v>
      </c>
      <c r="K876">
        <v>17709063</v>
      </c>
      <c r="L876" t="s">
        <v>3969</v>
      </c>
      <c r="M876">
        <v>500000</v>
      </c>
      <c r="N876" t="s">
        <v>3970</v>
      </c>
      <c r="O876">
        <v>2295</v>
      </c>
      <c r="P876" t="s">
        <v>3971</v>
      </c>
      <c r="Q876">
        <v>2295</v>
      </c>
      <c r="R876" t="s">
        <v>3972</v>
      </c>
      <c r="S876">
        <v>2295</v>
      </c>
      <c r="T876" s="7" t="str">
        <f t="shared" si="38"/>
        <v>hp_77919879;atk_14167250;hit_500000;miss_2295;cirt_2295;cirtSub_2295</v>
      </c>
    </row>
    <row r="877" spans="1:20" x14ac:dyDescent="0.15">
      <c r="A877" s="16">
        <v>460153</v>
      </c>
      <c r="B877" s="16" t="s">
        <v>4995</v>
      </c>
      <c r="C877" s="16">
        <v>1</v>
      </c>
      <c r="D877" s="16">
        <v>1</v>
      </c>
      <c r="E877" s="20">
        <v>462</v>
      </c>
      <c r="F877" s="19" t="s">
        <v>3967</v>
      </c>
      <c r="G877">
        <v>99372099</v>
      </c>
      <c r="H877">
        <f t="shared" si="40"/>
        <v>0.80000000000000027</v>
      </c>
      <c r="I877">
        <f t="shared" si="39"/>
        <v>79497679</v>
      </c>
      <c r="J877" t="s">
        <v>3968</v>
      </c>
      <c r="K877">
        <v>18067654</v>
      </c>
      <c r="L877" t="s">
        <v>3969</v>
      </c>
      <c r="M877">
        <v>500000</v>
      </c>
      <c r="N877" t="s">
        <v>3970</v>
      </c>
      <c r="O877">
        <v>2310</v>
      </c>
      <c r="P877" t="s">
        <v>3971</v>
      </c>
      <c r="Q877">
        <v>2310</v>
      </c>
      <c r="R877" t="s">
        <v>3972</v>
      </c>
      <c r="S877">
        <v>2310</v>
      </c>
      <c r="T877" s="7" t="str">
        <f t="shared" si="38"/>
        <v>hp_79497679;atk_14454123;hit_500000;miss_2310;cirt_2310;cirtSub_2310</v>
      </c>
    </row>
    <row r="878" spans="1:20" x14ac:dyDescent="0.15">
      <c r="A878" s="16">
        <v>460154</v>
      </c>
      <c r="B878" s="16" t="s">
        <v>4996</v>
      </c>
      <c r="C878" s="16">
        <v>1</v>
      </c>
      <c r="D878" s="16">
        <v>1</v>
      </c>
      <c r="E878" s="20">
        <v>465</v>
      </c>
      <c r="F878" s="19" t="s">
        <v>3967</v>
      </c>
      <c r="G878">
        <v>101344349</v>
      </c>
      <c r="H878">
        <f t="shared" si="40"/>
        <v>0.80000000000000027</v>
      </c>
      <c r="I878">
        <f t="shared" si="39"/>
        <v>81075479</v>
      </c>
      <c r="J878" t="s">
        <v>3968</v>
      </c>
      <c r="K878">
        <v>18426245</v>
      </c>
      <c r="L878" t="s">
        <v>3969</v>
      </c>
      <c r="M878">
        <v>500000</v>
      </c>
      <c r="N878" t="s">
        <v>3970</v>
      </c>
      <c r="O878">
        <v>2325</v>
      </c>
      <c r="P878" t="s">
        <v>3971</v>
      </c>
      <c r="Q878">
        <v>2325</v>
      </c>
      <c r="R878" t="s">
        <v>3972</v>
      </c>
      <c r="S878">
        <v>2325</v>
      </c>
      <c r="T878" s="7" t="str">
        <f t="shared" si="38"/>
        <v>hp_81075479;atk_14740996;hit_500000;miss_2325;cirt_2325;cirtSub_2325</v>
      </c>
    </row>
    <row r="879" spans="1:20" x14ac:dyDescent="0.15">
      <c r="A879" s="16">
        <v>460155</v>
      </c>
      <c r="B879" s="16" t="s">
        <v>4997</v>
      </c>
      <c r="C879" s="16">
        <v>1</v>
      </c>
      <c r="D879" s="16">
        <v>1</v>
      </c>
      <c r="E879" s="20">
        <v>468</v>
      </c>
      <c r="F879" s="19" t="s">
        <v>3967</v>
      </c>
      <c r="G879">
        <v>103316599</v>
      </c>
      <c r="H879">
        <f t="shared" si="40"/>
        <v>0.80000000000000027</v>
      </c>
      <c r="I879">
        <f t="shared" si="39"/>
        <v>82653279</v>
      </c>
      <c r="J879" t="s">
        <v>3968</v>
      </c>
      <c r="K879">
        <v>18784836</v>
      </c>
      <c r="L879" t="s">
        <v>3969</v>
      </c>
      <c r="M879">
        <v>500000</v>
      </c>
      <c r="N879" t="s">
        <v>3970</v>
      </c>
      <c r="O879">
        <v>2340</v>
      </c>
      <c r="P879" t="s">
        <v>3971</v>
      </c>
      <c r="Q879">
        <v>2340</v>
      </c>
      <c r="R879" t="s">
        <v>3972</v>
      </c>
      <c r="S879">
        <v>2340</v>
      </c>
      <c r="T879" s="7" t="str">
        <f t="shared" si="38"/>
        <v>hp_82653279;atk_15027868;hit_500000;miss_2340;cirt_2340;cirtSub_2340</v>
      </c>
    </row>
    <row r="880" spans="1:20" x14ac:dyDescent="0.15">
      <c r="A880" s="16">
        <v>460156</v>
      </c>
      <c r="B880" s="16" t="s">
        <v>4998</v>
      </c>
      <c r="C880" s="16">
        <v>1</v>
      </c>
      <c r="D880" s="16">
        <v>1</v>
      </c>
      <c r="E880" s="20">
        <v>471</v>
      </c>
      <c r="F880" s="19" t="s">
        <v>3967</v>
      </c>
      <c r="G880">
        <v>105288849</v>
      </c>
      <c r="H880">
        <f t="shared" si="40"/>
        <v>0.80000000000000027</v>
      </c>
      <c r="I880">
        <f t="shared" si="39"/>
        <v>84231079</v>
      </c>
      <c r="J880" t="s">
        <v>3968</v>
      </c>
      <c r="K880">
        <v>19143427</v>
      </c>
      <c r="L880" t="s">
        <v>3969</v>
      </c>
      <c r="M880">
        <v>500000</v>
      </c>
      <c r="N880" t="s">
        <v>3970</v>
      </c>
      <c r="O880">
        <v>2355</v>
      </c>
      <c r="P880" t="s">
        <v>3971</v>
      </c>
      <c r="Q880">
        <v>2355</v>
      </c>
      <c r="R880" t="s">
        <v>3972</v>
      </c>
      <c r="S880">
        <v>2355</v>
      </c>
      <c r="T880" s="7" t="str">
        <f t="shared" si="38"/>
        <v>hp_84231079;atk_15314741;hit_500000;miss_2355;cirt_2355;cirtSub_2355</v>
      </c>
    </row>
    <row r="881" spans="1:20" x14ac:dyDescent="0.15">
      <c r="A881" s="16">
        <v>460157</v>
      </c>
      <c r="B881" s="16" t="s">
        <v>4999</v>
      </c>
      <c r="C881" s="16">
        <v>1</v>
      </c>
      <c r="D881" s="16">
        <v>1</v>
      </c>
      <c r="E881" s="20">
        <v>474</v>
      </c>
      <c r="F881" s="19" t="s">
        <v>3967</v>
      </c>
      <c r="G881">
        <v>107261099</v>
      </c>
      <c r="H881">
        <f t="shared" si="40"/>
        <v>0.80000000000000027</v>
      </c>
      <c r="I881">
        <f t="shared" si="39"/>
        <v>85808879</v>
      </c>
      <c r="J881" t="s">
        <v>3968</v>
      </c>
      <c r="K881">
        <v>19502018</v>
      </c>
      <c r="L881" t="s">
        <v>3969</v>
      </c>
      <c r="M881">
        <v>500000</v>
      </c>
      <c r="N881" t="s">
        <v>3970</v>
      </c>
      <c r="O881">
        <v>2370</v>
      </c>
      <c r="P881" t="s">
        <v>3971</v>
      </c>
      <c r="Q881">
        <v>2370</v>
      </c>
      <c r="R881" t="s">
        <v>3972</v>
      </c>
      <c r="S881">
        <v>2370</v>
      </c>
      <c r="T881" s="7" t="str">
        <f t="shared" si="38"/>
        <v>hp_85808879;atk_15601614;hit_500000;miss_2370;cirt_2370;cirtSub_2370</v>
      </c>
    </row>
    <row r="882" spans="1:20" x14ac:dyDescent="0.15">
      <c r="A882" s="16">
        <v>460158</v>
      </c>
      <c r="B882" s="16" t="s">
        <v>5000</v>
      </c>
      <c r="C882" s="16">
        <v>1</v>
      </c>
      <c r="D882" s="16">
        <v>1</v>
      </c>
      <c r="E882" s="20">
        <v>477</v>
      </c>
      <c r="F882" s="19" t="s">
        <v>3967</v>
      </c>
      <c r="G882">
        <v>109233349</v>
      </c>
      <c r="H882">
        <f t="shared" si="40"/>
        <v>0.80000000000000027</v>
      </c>
      <c r="I882">
        <f t="shared" si="39"/>
        <v>87386679</v>
      </c>
      <c r="J882" t="s">
        <v>3968</v>
      </c>
      <c r="K882">
        <v>19860609</v>
      </c>
      <c r="L882" t="s">
        <v>3969</v>
      </c>
      <c r="M882">
        <v>500000</v>
      </c>
      <c r="N882" t="s">
        <v>3970</v>
      </c>
      <c r="O882">
        <v>2385</v>
      </c>
      <c r="P882" t="s">
        <v>3971</v>
      </c>
      <c r="Q882">
        <v>2385</v>
      </c>
      <c r="R882" t="s">
        <v>3972</v>
      </c>
      <c r="S882">
        <v>2385</v>
      </c>
      <c r="T882" s="7" t="str">
        <f t="shared" si="38"/>
        <v>hp_87386679;atk_15888487;hit_500000;miss_2385;cirt_2385;cirtSub_2385</v>
      </c>
    </row>
    <row r="883" spans="1:20" x14ac:dyDescent="0.15">
      <c r="A883" s="16">
        <v>460159</v>
      </c>
      <c r="B883" s="16" t="s">
        <v>5001</v>
      </c>
      <c r="C883" s="16">
        <v>1</v>
      </c>
      <c r="D883" s="16">
        <v>1</v>
      </c>
      <c r="E883" s="20">
        <v>480</v>
      </c>
      <c r="F883" s="19" t="s">
        <v>3967</v>
      </c>
      <c r="G883">
        <v>111205599</v>
      </c>
      <c r="H883">
        <f t="shared" si="40"/>
        <v>0.80000000000000027</v>
      </c>
      <c r="I883">
        <f t="shared" si="39"/>
        <v>88964479</v>
      </c>
      <c r="J883" t="s">
        <v>3968</v>
      </c>
      <c r="K883">
        <v>20219200</v>
      </c>
      <c r="L883" t="s">
        <v>3969</v>
      </c>
      <c r="M883">
        <v>500000</v>
      </c>
      <c r="N883" t="s">
        <v>3970</v>
      </c>
      <c r="O883">
        <v>2400</v>
      </c>
      <c r="P883" t="s">
        <v>3971</v>
      </c>
      <c r="Q883">
        <v>2400</v>
      </c>
      <c r="R883" t="s">
        <v>3972</v>
      </c>
      <c r="S883">
        <v>2400</v>
      </c>
      <c r="T883" s="7" t="str">
        <f t="shared" si="38"/>
        <v>hp_88964479;atk_16175360;hit_500000;miss_2400;cirt_2400;cirtSub_2400</v>
      </c>
    </row>
    <row r="884" spans="1:20" x14ac:dyDescent="0.15">
      <c r="A884" s="16">
        <v>460160</v>
      </c>
      <c r="B884" s="16" t="s">
        <v>5002</v>
      </c>
      <c r="C884" s="16">
        <v>1</v>
      </c>
      <c r="D884" s="16">
        <v>1</v>
      </c>
      <c r="E884" s="20">
        <v>483</v>
      </c>
      <c r="F884" s="19" t="s">
        <v>3967</v>
      </c>
      <c r="G884">
        <v>113177849</v>
      </c>
      <c r="H884">
        <f t="shared" si="40"/>
        <v>0.82000000000000028</v>
      </c>
      <c r="I884">
        <f t="shared" si="39"/>
        <v>92805836</v>
      </c>
      <c r="J884" t="s">
        <v>3968</v>
      </c>
      <c r="K884">
        <v>20577791</v>
      </c>
      <c r="L884" t="s">
        <v>3969</v>
      </c>
      <c r="M884">
        <v>500000</v>
      </c>
      <c r="N884" t="s">
        <v>3970</v>
      </c>
      <c r="O884">
        <v>2415</v>
      </c>
      <c r="P884" t="s">
        <v>3971</v>
      </c>
      <c r="Q884">
        <v>2415</v>
      </c>
      <c r="R884" t="s">
        <v>3972</v>
      </c>
      <c r="S884">
        <v>2415</v>
      </c>
      <c r="T884" s="7" t="str">
        <f t="shared" si="38"/>
        <v>hp_92805836;atk_16873788;hit_500000;miss_2415;cirt_2415;cirtSub_2415</v>
      </c>
    </row>
    <row r="885" spans="1:20" x14ac:dyDescent="0.15">
      <c r="A885" s="16">
        <v>460161</v>
      </c>
      <c r="B885" s="16" t="s">
        <v>5003</v>
      </c>
      <c r="C885" s="16">
        <v>1</v>
      </c>
      <c r="D885" s="16">
        <v>1</v>
      </c>
      <c r="E885" s="20">
        <v>486</v>
      </c>
      <c r="F885" s="19" t="s">
        <v>3967</v>
      </c>
      <c r="G885">
        <v>115150099</v>
      </c>
      <c r="H885">
        <f t="shared" si="40"/>
        <v>0.82000000000000028</v>
      </c>
      <c r="I885">
        <f t="shared" si="39"/>
        <v>94423081</v>
      </c>
      <c r="J885" t="s">
        <v>3968</v>
      </c>
      <c r="K885">
        <v>20936382</v>
      </c>
      <c r="L885" t="s">
        <v>3969</v>
      </c>
      <c r="M885">
        <v>500000</v>
      </c>
      <c r="N885" t="s">
        <v>3970</v>
      </c>
      <c r="O885">
        <v>2430</v>
      </c>
      <c r="P885" t="s">
        <v>3971</v>
      </c>
      <c r="Q885">
        <v>2430</v>
      </c>
      <c r="R885" t="s">
        <v>3972</v>
      </c>
      <c r="S885">
        <v>2430</v>
      </c>
      <c r="T885" s="7" t="str">
        <f t="shared" si="38"/>
        <v>hp_94423081;atk_17167833;hit_500000;miss_2430;cirt_2430;cirtSub_2430</v>
      </c>
    </row>
    <row r="886" spans="1:20" x14ac:dyDescent="0.15">
      <c r="A886" s="16">
        <v>460162</v>
      </c>
      <c r="B886" s="16" t="s">
        <v>5004</v>
      </c>
      <c r="C886" s="16">
        <v>1</v>
      </c>
      <c r="D886" s="16">
        <v>1</v>
      </c>
      <c r="E886" s="20">
        <v>489</v>
      </c>
      <c r="F886" s="19" t="s">
        <v>3967</v>
      </c>
      <c r="G886">
        <v>117122349</v>
      </c>
      <c r="H886">
        <f t="shared" si="40"/>
        <v>0.82000000000000028</v>
      </c>
      <c r="I886">
        <f t="shared" si="39"/>
        <v>96040326</v>
      </c>
      <c r="J886" t="s">
        <v>3968</v>
      </c>
      <c r="K886">
        <v>21294973</v>
      </c>
      <c r="L886" t="s">
        <v>3969</v>
      </c>
      <c r="M886">
        <v>500000</v>
      </c>
      <c r="N886" t="s">
        <v>3970</v>
      </c>
      <c r="O886">
        <v>2445</v>
      </c>
      <c r="P886" t="s">
        <v>3971</v>
      </c>
      <c r="Q886">
        <v>2445</v>
      </c>
      <c r="R886" t="s">
        <v>3972</v>
      </c>
      <c r="S886">
        <v>2445</v>
      </c>
      <c r="T886" s="7" t="str">
        <f t="shared" si="38"/>
        <v>hp_96040326;atk_17461877;hit_500000;miss_2445;cirt_2445;cirtSub_2445</v>
      </c>
    </row>
    <row r="887" spans="1:20" x14ac:dyDescent="0.15">
      <c r="A887" s="16">
        <v>460163</v>
      </c>
      <c r="B887" s="16" t="s">
        <v>5005</v>
      </c>
      <c r="C887" s="16">
        <v>1</v>
      </c>
      <c r="D887" s="16">
        <v>1</v>
      </c>
      <c r="E887" s="20">
        <v>492</v>
      </c>
      <c r="F887" s="19" t="s">
        <v>3967</v>
      </c>
      <c r="G887">
        <v>119094599</v>
      </c>
      <c r="H887">
        <f t="shared" si="40"/>
        <v>0.82000000000000028</v>
      </c>
      <c r="I887">
        <f t="shared" si="39"/>
        <v>97657571</v>
      </c>
      <c r="J887" t="s">
        <v>3968</v>
      </c>
      <c r="K887">
        <v>21653564</v>
      </c>
      <c r="L887" t="s">
        <v>3969</v>
      </c>
      <c r="M887">
        <v>500000</v>
      </c>
      <c r="N887" t="s">
        <v>3970</v>
      </c>
      <c r="O887">
        <v>2460</v>
      </c>
      <c r="P887" t="s">
        <v>3971</v>
      </c>
      <c r="Q887">
        <v>2460</v>
      </c>
      <c r="R887" t="s">
        <v>3972</v>
      </c>
      <c r="S887">
        <v>2460</v>
      </c>
      <c r="T887" s="7" t="str">
        <f t="shared" si="38"/>
        <v>hp_97657571;atk_17755922;hit_500000;miss_2460;cirt_2460;cirtSub_2460</v>
      </c>
    </row>
    <row r="888" spans="1:20" x14ac:dyDescent="0.15">
      <c r="A888" s="16">
        <v>460164</v>
      </c>
      <c r="B888" s="16" t="s">
        <v>5006</v>
      </c>
      <c r="C888" s="16">
        <v>1</v>
      </c>
      <c r="D888" s="16">
        <v>1</v>
      </c>
      <c r="E888" s="20">
        <v>495</v>
      </c>
      <c r="F888" s="19" t="s">
        <v>3967</v>
      </c>
      <c r="G888">
        <v>121066850</v>
      </c>
      <c r="H888">
        <f t="shared" si="40"/>
        <v>0.82000000000000028</v>
      </c>
      <c r="I888">
        <f t="shared" si="39"/>
        <v>99274817</v>
      </c>
      <c r="J888" t="s">
        <v>3968</v>
      </c>
      <c r="K888">
        <v>22012154</v>
      </c>
      <c r="L888" t="s">
        <v>3969</v>
      </c>
      <c r="M888">
        <v>500000</v>
      </c>
      <c r="N888" t="s">
        <v>3970</v>
      </c>
      <c r="O888">
        <v>2475</v>
      </c>
      <c r="P888" t="s">
        <v>3971</v>
      </c>
      <c r="Q888">
        <v>2475</v>
      </c>
      <c r="R888" t="s">
        <v>3972</v>
      </c>
      <c r="S888">
        <v>2475</v>
      </c>
      <c r="T888" s="7" t="str">
        <f t="shared" si="38"/>
        <v>hp_99274817;atk_18049966;hit_500000;miss_2475;cirt_2475;cirtSub_2475</v>
      </c>
    </row>
    <row r="889" spans="1:20" x14ac:dyDescent="0.15">
      <c r="A889" s="16">
        <v>460165</v>
      </c>
      <c r="B889" s="16" t="s">
        <v>5007</v>
      </c>
      <c r="C889" s="16">
        <v>1</v>
      </c>
      <c r="D889" s="16">
        <v>1</v>
      </c>
      <c r="E889" s="20">
        <v>498</v>
      </c>
      <c r="F889" s="19" t="s">
        <v>3967</v>
      </c>
      <c r="G889">
        <v>123039100</v>
      </c>
      <c r="H889">
        <f t="shared" si="40"/>
        <v>0.82000000000000028</v>
      </c>
      <c r="I889">
        <f t="shared" si="39"/>
        <v>100892062</v>
      </c>
      <c r="J889" t="s">
        <v>3968</v>
      </c>
      <c r="K889">
        <v>22370745</v>
      </c>
      <c r="L889" t="s">
        <v>3969</v>
      </c>
      <c r="M889">
        <v>500000</v>
      </c>
      <c r="N889" t="s">
        <v>3970</v>
      </c>
      <c r="O889">
        <v>2490</v>
      </c>
      <c r="P889" t="s">
        <v>3971</v>
      </c>
      <c r="Q889">
        <v>2490</v>
      </c>
      <c r="R889" t="s">
        <v>3972</v>
      </c>
      <c r="S889">
        <v>2490</v>
      </c>
      <c r="T889" s="7" t="str">
        <f t="shared" si="38"/>
        <v>hp_100892062;atk_18344010;hit_500000;miss_2490;cirt_2490;cirtSub_2490</v>
      </c>
    </row>
    <row r="890" spans="1:20" x14ac:dyDescent="0.15">
      <c r="A890" s="16">
        <v>460166</v>
      </c>
      <c r="B890" s="16" t="s">
        <v>5008</v>
      </c>
      <c r="C890" s="16">
        <v>1</v>
      </c>
      <c r="D890" s="16">
        <v>1</v>
      </c>
      <c r="E890" s="20">
        <v>501</v>
      </c>
      <c r="F890" s="19" t="s">
        <v>3967</v>
      </c>
      <c r="G890">
        <v>125011350</v>
      </c>
      <c r="H890">
        <f t="shared" si="40"/>
        <v>0.82000000000000028</v>
      </c>
      <c r="I890">
        <f t="shared" si="39"/>
        <v>102509307</v>
      </c>
      <c r="J890" t="s">
        <v>3968</v>
      </c>
      <c r="K890">
        <v>22729336</v>
      </c>
      <c r="L890" t="s">
        <v>3969</v>
      </c>
      <c r="M890">
        <v>500000</v>
      </c>
      <c r="N890" t="s">
        <v>3970</v>
      </c>
      <c r="O890">
        <v>2505</v>
      </c>
      <c r="P890" t="s">
        <v>3971</v>
      </c>
      <c r="Q890">
        <v>2505</v>
      </c>
      <c r="R890" t="s">
        <v>3972</v>
      </c>
      <c r="S890">
        <v>2505</v>
      </c>
      <c r="T890" s="7" t="str">
        <f t="shared" si="38"/>
        <v>hp_102509307;atk_18638055;hit_500000;miss_2505;cirt_2505;cirtSub_2505</v>
      </c>
    </row>
    <row r="891" spans="1:20" x14ac:dyDescent="0.15">
      <c r="A891" s="16">
        <v>460167</v>
      </c>
      <c r="B891" s="16" t="s">
        <v>5009</v>
      </c>
      <c r="C891" s="16">
        <v>1</v>
      </c>
      <c r="D891" s="16">
        <v>1</v>
      </c>
      <c r="E891" s="20">
        <v>504</v>
      </c>
      <c r="F891" s="19" t="s">
        <v>3967</v>
      </c>
      <c r="G891">
        <v>126983600</v>
      </c>
      <c r="H891">
        <f t="shared" si="40"/>
        <v>0.82000000000000028</v>
      </c>
      <c r="I891">
        <f t="shared" si="39"/>
        <v>104126552</v>
      </c>
      <c r="J891" t="s">
        <v>3968</v>
      </c>
      <c r="K891">
        <v>23087927</v>
      </c>
      <c r="L891" t="s">
        <v>3969</v>
      </c>
      <c r="M891">
        <v>500000</v>
      </c>
      <c r="N891" t="s">
        <v>3970</v>
      </c>
      <c r="O891">
        <v>2520</v>
      </c>
      <c r="P891" t="s">
        <v>3971</v>
      </c>
      <c r="Q891">
        <v>2520</v>
      </c>
      <c r="R891" t="s">
        <v>3972</v>
      </c>
      <c r="S891">
        <v>2520</v>
      </c>
      <c r="T891" s="7" t="str">
        <f t="shared" si="38"/>
        <v>hp_104126552;atk_18932100;hit_500000;miss_2520;cirt_2520;cirtSub_2520</v>
      </c>
    </row>
    <row r="892" spans="1:20" x14ac:dyDescent="0.15">
      <c r="A892" s="16">
        <v>460168</v>
      </c>
      <c r="B892" s="16" t="s">
        <v>5010</v>
      </c>
      <c r="C892" s="16">
        <v>1</v>
      </c>
      <c r="D892" s="16">
        <v>1</v>
      </c>
      <c r="E892" s="20">
        <v>507</v>
      </c>
      <c r="F892" s="19" t="s">
        <v>3967</v>
      </c>
      <c r="G892">
        <v>128955850</v>
      </c>
      <c r="H892">
        <f t="shared" si="40"/>
        <v>0.82000000000000028</v>
      </c>
      <c r="I892">
        <f t="shared" si="39"/>
        <v>105743797</v>
      </c>
      <c r="J892" t="s">
        <v>3968</v>
      </c>
      <c r="K892">
        <v>23446518</v>
      </c>
      <c r="L892" t="s">
        <v>3969</v>
      </c>
      <c r="M892">
        <v>500000</v>
      </c>
      <c r="N892" t="s">
        <v>3970</v>
      </c>
      <c r="O892">
        <v>2535</v>
      </c>
      <c r="P892" t="s">
        <v>3971</v>
      </c>
      <c r="Q892">
        <v>2535</v>
      </c>
      <c r="R892" t="s">
        <v>3972</v>
      </c>
      <c r="S892">
        <v>2535</v>
      </c>
      <c r="T892" s="7" t="str">
        <f t="shared" si="38"/>
        <v>hp_105743797;atk_19226144;hit_500000;miss_2535;cirt_2535;cirtSub_2535</v>
      </c>
    </row>
    <row r="893" spans="1:20" x14ac:dyDescent="0.15">
      <c r="A893" s="16">
        <v>460169</v>
      </c>
      <c r="B893" s="16" t="s">
        <v>5011</v>
      </c>
      <c r="C893" s="16">
        <v>1</v>
      </c>
      <c r="D893" s="16">
        <v>1</v>
      </c>
      <c r="E893" s="20">
        <v>510</v>
      </c>
      <c r="F893" s="19" t="s">
        <v>3967</v>
      </c>
      <c r="G893">
        <v>130928100</v>
      </c>
      <c r="H893">
        <f t="shared" si="40"/>
        <v>0.82000000000000028</v>
      </c>
      <c r="I893">
        <f t="shared" si="39"/>
        <v>107361042</v>
      </c>
      <c r="J893" t="s">
        <v>3968</v>
      </c>
      <c r="K893">
        <v>23805109</v>
      </c>
      <c r="L893" t="s">
        <v>3969</v>
      </c>
      <c r="M893">
        <v>500000</v>
      </c>
      <c r="N893" t="s">
        <v>3970</v>
      </c>
      <c r="O893">
        <v>2550</v>
      </c>
      <c r="P893" t="s">
        <v>3971</v>
      </c>
      <c r="Q893">
        <v>2550</v>
      </c>
      <c r="R893" t="s">
        <v>3972</v>
      </c>
      <c r="S893">
        <v>2550</v>
      </c>
      <c r="T893" s="7" t="str">
        <f t="shared" si="38"/>
        <v>hp_107361042;atk_19520189;hit_500000;miss_2550;cirt_2550;cirtSub_2550</v>
      </c>
    </row>
    <row r="894" spans="1:20" x14ac:dyDescent="0.15">
      <c r="A894" s="16">
        <v>460170</v>
      </c>
      <c r="B894" s="16" t="s">
        <v>5012</v>
      </c>
      <c r="C894" s="16">
        <v>1</v>
      </c>
      <c r="D894" s="16">
        <v>1</v>
      </c>
      <c r="E894" s="20">
        <v>513</v>
      </c>
      <c r="F894" s="19" t="s">
        <v>3967</v>
      </c>
      <c r="G894">
        <v>132900350</v>
      </c>
      <c r="H894">
        <f t="shared" si="40"/>
        <v>0.8400000000000003</v>
      </c>
      <c r="I894">
        <f t="shared" si="39"/>
        <v>111636294</v>
      </c>
      <c r="J894" t="s">
        <v>3968</v>
      </c>
      <c r="K894">
        <v>24163700</v>
      </c>
      <c r="L894" t="s">
        <v>3969</v>
      </c>
      <c r="M894">
        <v>500000</v>
      </c>
      <c r="N894" t="s">
        <v>3970</v>
      </c>
      <c r="O894">
        <v>2565</v>
      </c>
      <c r="P894" t="s">
        <v>3971</v>
      </c>
      <c r="Q894">
        <v>2565</v>
      </c>
      <c r="R894" t="s">
        <v>3972</v>
      </c>
      <c r="S894">
        <v>2565</v>
      </c>
      <c r="T894" s="7" t="str">
        <f t="shared" si="38"/>
        <v>hp_111636294;atk_20297508;hit_500000;miss_2565;cirt_2565;cirtSub_2565</v>
      </c>
    </row>
    <row r="895" spans="1:20" x14ac:dyDescent="0.15">
      <c r="A895" s="16">
        <v>460171</v>
      </c>
      <c r="B895" s="16" t="s">
        <v>5013</v>
      </c>
      <c r="C895" s="16">
        <v>1</v>
      </c>
      <c r="D895" s="16">
        <v>1</v>
      </c>
      <c r="E895" s="20">
        <v>516</v>
      </c>
      <c r="F895" s="19" t="s">
        <v>3967</v>
      </c>
      <c r="G895">
        <v>134872600</v>
      </c>
      <c r="H895">
        <f t="shared" si="40"/>
        <v>0.8400000000000003</v>
      </c>
      <c r="I895">
        <f t="shared" si="39"/>
        <v>113292984</v>
      </c>
      <c r="J895" t="s">
        <v>3968</v>
      </c>
      <c r="K895">
        <v>24522291</v>
      </c>
      <c r="L895" t="s">
        <v>3969</v>
      </c>
      <c r="M895">
        <v>500000</v>
      </c>
      <c r="N895" t="s">
        <v>3970</v>
      </c>
      <c r="O895">
        <v>2580</v>
      </c>
      <c r="P895" t="s">
        <v>3971</v>
      </c>
      <c r="Q895">
        <v>2580</v>
      </c>
      <c r="R895" t="s">
        <v>3972</v>
      </c>
      <c r="S895">
        <v>2580</v>
      </c>
      <c r="T895" s="7" t="str">
        <f t="shared" si="38"/>
        <v>hp_113292984;atk_20598724;hit_500000;miss_2580;cirt_2580;cirtSub_2580</v>
      </c>
    </row>
    <row r="896" spans="1:20" x14ac:dyDescent="0.15">
      <c r="A896" s="16">
        <v>460172</v>
      </c>
      <c r="B896" s="16" t="s">
        <v>5014</v>
      </c>
      <c r="C896" s="16">
        <v>1</v>
      </c>
      <c r="D896" s="16">
        <v>1</v>
      </c>
      <c r="E896" s="20">
        <v>519</v>
      </c>
      <c r="F896" s="19" t="s">
        <v>3967</v>
      </c>
      <c r="G896">
        <v>136844850</v>
      </c>
      <c r="H896">
        <f t="shared" si="40"/>
        <v>0.8400000000000003</v>
      </c>
      <c r="I896">
        <f t="shared" si="39"/>
        <v>114949674</v>
      </c>
      <c r="J896" t="s">
        <v>3968</v>
      </c>
      <c r="K896">
        <v>24880882</v>
      </c>
      <c r="L896" t="s">
        <v>3969</v>
      </c>
      <c r="M896">
        <v>500000</v>
      </c>
      <c r="N896" t="s">
        <v>3970</v>
      </c>
      <c r="O896">
        <v>2595</v>
      </c>
      <c r="P896" t="s">
        <v>3971</v>
      </c>
      <c r="Q896">
        <v>2595</v>
      </c>
      <c r="R896" t="s">
        <v>3972</v>
      </c>
      <c r="S896">
        <v>2595</v>
      </c>
      <c r="T896" s="7" t="str">
        <f t="shared" si="38"/>
        <v>hp_114949674;atk_20899940;hit_500000;miss_2595;cirt_2595;cirtSub_2595</v>
      </c>
    </row>
    <row r="897" spans="1:20" x14ac:dyDescent="0.15">
      <c r="A897" s="16">
        <v>460173</v>
      </c>
      <c r="B897" s="16" t="s">
        <v>5015</v>
      </c>
      <c r="C897" s="16">
        <v>1</v>
      </c>
      <c r="D897" s="16">
        <v>1</v>
      </c>
      <c r="E897" s="20">
        <v>522</v>
      </c>
      <c r="F897" s="19" t="s">
        <v>3967</v>
      </c>
      <c r="G897">
        <v>138817100</v>
      </c>
      <c r="H897">
        <f t="shared" si="40"/>
        <v>0.8400000000000003</v>
      </c>
      <c r="I897">
        <f t="shared" si="39"/>
        <v>116606364</v>
      </c>
      <c r="J897" t="s">
        <v>3968</v>
      </c>
      <c r="K897">
        <v>25239473</v>
      </c>
      <c r="L897" t="s">
        <v>3969</v>
      </c>
      <c r="M897">
        <v>500000</v>
      </c>
      <c r="N897" t="s">
        <v>3970</v>
      </c>
      <c r="O897">
        <v>2610</v>
      </c>
      <c r="P897" t="s">
        <v>3971</v>
      </c>
      <c r="Q897">
        <v>2610</v>
      </c>
      <c r="R897" t="s">
        <v>3972</v>
      </c>
      <c r="S897">
        <v>2610</v>
      </c>
      <c r="T897" s="7" t="str">
        <f t="shared" si="38"/>
        <v>hp_116606364;atk_21201157;hit_500000;miss_2610;cirt_2610;cirtSub_2610</v>
      </c>
    </row>
    <row r="898" spans="1:20" x14ac:dyDescent="0.15">
      <c r="A898" s="16">
        <v>460174</v>
      </c>
      <c r="B898" s="16" t="s">
        <v>5016</v>
      </c>
      <c r="C898" s="16">
        <v>1</v>
      </c>
      <c r="D898" s="16">
        <v>1</v>
      </c>
      <c r="E898" s="20">
        <v>525</v>
      </c>
      <c r="F898" s="19" t="s">
        <v>3967</v>
      </c>
      <c r="G898">
        <v>140789350</v>
      </c>
      <c r="H898">
        <f t="shared" si="40"/>
        <v>0.8400000000000003</v>
      </c>
      <c r="I898">
        <f t="shared" si="39"/>
        <v>118263054</v>
      </c>
      <c r="J898" t="s">
        <v>3968</v>
      </c>
      <c r="K898">
        <v>25598064</v>
      </c>
      <c r="L898" t="s">
        <v>3969</v>
      </c>
      <c r="M898">
        <v>500000</v>
      </c>
      <c r="N898" t="s">
        <v>3970</v>
      </c>
      <c r="O898">
        <v>2625</v>
      </c>
      <c r="P898" t="s">
        <v>3971</v>
      </c>
      <c r="Q898">
        <v>2625</v>
      </c>
      <c r="R898" t="s">
        <v>3972</v>
      </c>
      <c r="S898">
        <v>2625</v>
      </c>
      <c r="T898" s="7" t="str">
        <f t="shared" si="38"/>
        <v>hp_118263054;atk_21502373;hit_500000;miss_2625;cirt_2625;cirtSub_2625</v>
      </c>
    </row>
    <row r="899" spans="1:20" x14ac:dyDescent="0.15">
      <c r="A899" s="16">
        <v>460175</v>
      </c>
      <c r="B899" s="16" t="s">
        <v>5017</v>
      </c>
      <c r="C899" s="16">
        <v>1</v>
      </c>
      <c r="D899" s="16">
        <v>1</v>
      </c>
      <c r="E899" s="20">
        <v>528</v>
      </c>
      <c r="F899" s="19" t="s">
        <v>3967</v>
      </c>
      <c r="G899">
        <v>142761600</v>
      </c>
      <c r="H899">
        <f t="shared" si="40"/>
        <v>0.8400000000000003</v>
      </c>
      <c r="I899">
        <f t="shared" si="39"/>
        <v>119919744</v>
      </c>
      <c r="J899" t="s">
        <v>3968</v>
      </c>
      <c r="K899">
        <v>25956655</v>
      </c>
      <c r="L899" t="s">
        <v>3969</v>
      </c>
      <c r="M899">
        <v>500000</v>
      </c>
      <c r="N899" t="s">
        <v>3970</v>
      </c>
      <c r="O899">
        <v>2640</v>
      </c>
      <c r="P899" t="s">
        <v>3971</v>
      </c>
      <c r="Q899">
        <v>2640</v>
      </c>
      <c r="R899" t="s">
        <v>3972</v>
      </c>
      <c r="S899">
        <v>2640</v>
      </c>
      <c r="T899" s="7" t="str">
        <f t="shared" si="38"/>
        <v>hp_119919744;atk_21803590;hit_500000;miss_2640;cirt_2640;cirtSub_2640</v>
      </c>
    </row>
    <row r="900" spans="1:20" x14ac:dyDescent="0.15">
      <c r="A900" s="16">
        <v>460176</v>
      </c>
      <c r="B900" s="16" t="s">
        <v>5018</v>
      </c>
      <c r="C900" s="16">
        <v>1</v>
      </c>
      <c r="D900" s="16">
        <v>1</v>
      </c>
      <c r="E900" s="20">
        <v>531</v>
      </c>
      <c r="F900" s="19" t="s">
        <v>3967</v>
      </c>
      <c r="G900">
        <v>144733850</v>
      </c>
      <c r="H900">
        <f t="shared" si="40"/>
        <v>0.8400000000000003</v>
      </c>
      <c r="I900">
        <f t="shared" si="39"/>
        <v>121576434</v>
      </c>
      <c r="J900" t="s">
        <v>3968</v>
      </c>
      <c r="K900">
        <v>26315245</v>
      </c>
      <c r="L900" t="s">
        <v>3969</v>
      </c>
      <c r="M900">
        <v>500000</v>
      </c>
      <c r="N900" t="s">
        <v>3970</v>
      </c>
      <c r="O900">
        <v>2655</v>
      </c>
      <c r="P900" t="s">
        <v>3971</v>
      </c>
      <c r="Q900">
        <v>2655</v>
      </c>
      <c r="R900" t="s">
        <v>3972</v>
      </c>
      <c r="S900">
        <v>2655</v>
      </c>
      <c r="T900" s="7" t="str">
        <f t="shared" si="38"/>
        <v>hp_121576434;atk_22104805;hit_500000;miss_2655;cirt_2655;cirtSub_2655</v>
      </c>
    </row>
    <row r="901" spans="1:20" x14ac:dyDescent="0.15">
      <c r="A901" s="16">
        <v>460177</v>
      </c>
      <c r="B901" s="16" t="s">
        <v>5019</v>
      </c>
      <c r="C901" s="16">
        <v>1</v>
      </c>
      <c r="D901" s="16">
        <v>1</v>
      </c>
      <c r="E901" s="20">
        <v>534</v>
      </c>
      <c r="F901" s="19" t="s">
        <v>3967</v>
      </c>
      <c r="G901">
        <v>146706100</v>
      </c>
      <c r="H901">
        <f t="shared" si="40"/>
        <v>0.8400000000000003</v>
      </c>
      <c r="I901">
        <f t="shared" si="39"/>
        <v>123233124</v>
      </c>
      <c r="J901" t="s">
        <v>3968</v>
      </c>
      <c r="K901">
        <v>26673836</v>
      </c>
      <c r="L901" t="s">
        <v>3969</v>
      </c>
      <c r="M901">
        <v>500000</v>
      </c>
      <c r="N901" t="s">
        <v>3970</v>
      </c>
      <c r="O901">
        <v>2670</v>
      </c>
      <c r="P901" t="s">
        <v>3971</v>
      </c>
      <c r="Q901">
        <v>2670</v>
      </c>
      <c r="R901" t="s">
        <v>3972</v>
      </c>
      <c r="S901">
        <v>2670</v>
      </c>
      <c r="T901" s="7" t="str">
        <f t="shared" ref="T901:T963" si="41">F901&amp;"_"&amp;I901&amp;";"&amp;J901&amp;"_"&amp;INT(K901*H901)&amp;";"&amp;L901&amp;"_"&amp;M901&amp;";"&amp;N901&amp;"_"&amp;O901&amp;";"&amp;P901&amp;"_"&amp;Q901&amp;";"&amp;R901&amp;"_"&amp;S901</f>
        <v>hp_123233124;atk_22406022;hit_500000;miss_2670;cirt_2670;cirtSub_2670</v>
      </c>
    </row>
    <row r="902" spans="1:20" x14ac:dyDescent="0.15">
      <c r="A902" s="16">
        <v>460178</v>
      </c>
      <c r="B902" s="16" t="s">
        <v>5020</v>
      </c>
      <c r="C902" s="16">
        <v>1</v>
      </c>
      <c r="D902" s="16">
        <v>1</v>
      </c>
      <c r="E902" s="20">
        <v>537</v>
      </c>
      <c r="F902" s="19" t="s">
        <v>3967</v>
      </c>
      <c r="G902">
        <v>148678350</v>
      </c>
      <c r="H902">
        <f t="shared" si="40"/>
        <v>0.8400000000000003</v>
      </c>
      <c r="I902">
        <f t="shared" si="39"/>
        <v>124889814</v>
      </c>
      <c r="J902" t="s">
        <v>3968</v>
      </c>
      <c r="K902">
        <v>27032427</v>
      </c>
      <c r="L902" t="s">
        <v>3969</v>
      </c>
      <c r="M902">
        <v>500000</v>
      </c>
      <c r="N902" t="s">
        <v>3970</v>
      </c>
      <c r="O902">
        <v>2685</v>
      </c>
      <c r="P902" t="s">
        <v>3971</v>
      </c>
      <c r="Q902">
        <v>2685</v>
      </c>
      <c r="R902" t="s">
        <v>3972</v>
      </c>
      <c r="S902">
        <v>2685</v>
      </c>
      <c r="T902" s="7" t="str">
        <f t="shared" si="41"/>
        <v>hp_124889814;atk_22707238;hit_500000;miss_2685;cirt_2685;cirtSub_2685</v>
      </c>
    </row>
    <row r="903" spans="1:20" x14ac:dyDescent="0.15">
      <c r="A903" s="16">
        <v>460179</v>
      </c>
      <c r="B903" s="16" t="s">
        <v>5021</v>
      </c>
      <c r="C903" s="16">
        <v>1</v>
      </c>
      <c r="D903" s="16">
        <v>1</v>
      </c>
      <c r="E903" s="20">
        <v>540</v>
      </c>
      <c r="F903" s="19" t="s">
        <v>3967</v>
      </c>
      <c r="G903">
        <v>150650600</v>
      </c>
      <c r="H903">
        <f t="shared" si="40"/>
        <v>0.8400000000000003</v>
      </c>
      <c r="I903">
        <f t="shared" si="39"/>
        <v>126546504</v>
      </c>
      <c r="J903" t="s">
        <v>3968</v>
      </c>
      <c r="K903">
        <v>27391018</v>
      </c>
      <c r="L903" t="s">
        <v>3969</v>
      </c>
      <c r="M903">
        <v>500000</v>
      </c>
      <c r="N903" t="s">
        <v>3970</v>
      </c>
      <c r="O903">
        <v>2700</v>
      </c>
      <c r="P903" t="s">
        <v>3971</v>
      </c>
      <c r="Q903">
        <v>2700</v>
      </c>
      <c r="R903" t="s">
        <v>3972</v>
      </c>
      <c r="S903">
        <v>2700</v>
      </c>
      <c r="T903" s="7" t="str">
        <f t="shared" si="41"/>
        <v>hp_126546504;atk_23008455;hit_500000;miss_2700;cirt_2700;cirtSub_2700</v>
      </c>
    </row>
    <row r="904" spans="1:20" x14ac:dyDescent="0.15">
      <c r="A904" s="16">
        <v>460180</v>
      </c>
      <c r="B904" s="16" t="s">
        <v>5022</v>
      </c>
      <c r="C904" s="16">
        <v>1</v>
      </c>
      <c r="D904" s="16">
        <v>1</v>
      </c>
      <c r="E904" s="20">
        <v>543</v>
      </c>
      <c r="F904" s="19" t="s">
        <v>3967</v>
      </c>
      <c r="G904">
        <v>152622850</v>
      </c>
      <c r="H904">
        <f t="shared" si="40"/>
        <v>0.86000000000000032</v>
      </c>
      <c r="I904">
        <f t="shared" si="39"/>
        <v>131255651</v>
      </c>
      <c r="J904" t="s">
        <v>3968</v>
      </c>
      <c r="K904">
        <v>27749609</v>
      </c>
      <c r="L904" t="s">
        <v>3969</v>
      </c>
      <c r="M904">
        <v>500000</v>
      </c>
      <c r="N904" t="s">
        <v>3970</v>
      </c>
      <c r="O904">
        <v>2715</v>
      </c>
      <c r="P904" t="s">
        <v>3971</v>
      </c>
      <c r="Q904">
        <v>2715</v>
      </c>
      <c r="R904" t="s">
        <v>3972</v>
      </c>
      <c r="S904">
        <v>2715</v>
      </c>
      <c r="T904" s="7" t="str">
        <f t="shared" si="41"/>
        <v>hp_131255651;atk_23864663;hit_500000;miss_2715;cirt_2715;cirtSub_2715</v>
      </c>
    </row>
    <row r="905" spans="1:20" x14ac:dyDescent="0.15">
      <c r="A905" s="16">
        <v>460181</v>
      </c>
      <c r="B905" s="16" t="s">
        <v>5023</v>
      </c>
      <c r="C905" s="16">
        <v>1</v>
      </c>
      <c r="D905" s="16">
        <v>1</v>
      </c>
      <c r="E905" s="20">
        <v>546</v>
      </c>
      <c r="F905" s="19" t="s">
        <v>3967</v>
      </c>
      <c r="G905">
        <v>154595100</v>
      </c>
      <c r="H905">
        <f t="shared" si="40"/>
        <v>0.86000000000000032</v>
      </c>
      <c r="I905">
        <f t="shared" si="39"/>
        <v>132951786</v>
      </c>
      <c r="J905" t="s">
        <v>3968</v>
      </c>
      <c r="K905">
        <v>28108200</v>
      </c>
      <c r="L905" t="s">
        <v>3969</v>
      </c>
      <c r="M905">
        <v>500000</v>
      </c>
      <c r="N905" t="s">
        <v>3970</v>
      </c>
      <c r="O905">
        <v>2730</v>
      </c>
      <c r="P905" t="s">
        <v>3971</v>
      </c>
      <c r="Q905">
        <v>2730</v>
      </c>
      <c r="R905" t="s">
        <v>3972</v>
      </c>
      <c r="S905">
        <v>2730</v>
      </c>
      <c r="T905" s="7" t="str">
        <f t="shared" si="41"/>
        <v>hp_132951786;atk_24173052;hit_500000;miss_2730;cirt_2730;cirtSub_2730</v>
      </c>
    </row>
    <row r="906" spans="1:20" x14ac:dyDescent="0.15">
      <c r="A906" s="16">
        <v>460182</v>
      </c>
      <c r="B906" s="16" t="s">
        <v>5024</v>
      </c>
      <c r="C906" s="16">
        <v>1</v>
      </c>
      <c r="D906" s="16">
        <v>1</v>
      </c>
      <c r="E906" s="20">
        <v>549</v>
      </c>
      <c r="F906" s="19" t="s">
        <v>3967</v>
      </c>
      <c r="G906">
        <v>156567351</v>
      </c>
      <c r="H906">
        <f t="shared" si="40"/>
        <v>0.86000000000000032</v>
      </c>
      <c r="I906">
        <f t="shared" si="39"/>
        <v>134647921</v>
      </c>
      <c r="J906" t="s">
        <v>3968</v>
      </c>
      <c r="K906">
        <v>28466791</v>
      </c>
      <c r="L906" t="s">
        <v>3969</v>
      </c>
      <c r="M906">
        <v>500000</v>
      </c>
      <c r="N906" t="s">
        <v>3970</v>
      </c>
      <c r="O906">
        <v>2745</v>
      </c>
      <c r="P906" t="s">
        <v>3971</v>
      </c>
      <c r="Q906">
        <v>2745</v>
      </c>
      <c r="R906" t="s">
        <v>3972</v>
      </c>
      <c r="S906">
        <v>2745</v>
      </c>
      <c r="T906" s="7" t="str">
        <f t="shared" si="41"/>
        <v>hp_134647921;atk_24481440;hit_500000;miss_2745;cirt_2745;cirtSub_2745</v>
      </c>
    </row>
    <row r="907" spans="1:20" x14ac:dyDescent="0.15">
      <c r="A907" s="16">
        <v>460183</v>
      </c>
      <c r="B907" s="16" t="s">
        <v>5025</v>
      </c>
      <c r="C907" s="16">
        <v>1</v>
      </c>
      <c r="D907" s="16">
        <v>1</v>
      </c>
      <c r="E907" s="20">
        <v>552</v>
      </c>
      <c r="F907" s="19" t="s">
        <v>3967</v>
      </c>
      <c r="G907">
        <v>158539601</v>
      </c>
      <c r="H907">
        <f t="shared" si="40"/>
        <v>0.86000000000000032</v>
      </c>
      <c r="I907">
        <f t="shared" si="39"/>
        <v>136344056</v>
      </c>
      <c r="J907" t="s">
        <v>3968</v>
      </c>
      <c r="K907">
        <v>28825382</v>
      </c>
      <c r="L907" t="s">
        <v>3969</v>
      </c>
      <c r="M907">
        <v>500000</v>
      </c>
      <c r="N907" t="s">
        <v>3970</v>
      </c>
      <c r="O907">
        <v>2760</v>
      </c>
      <c r="P907" t="s">
        <v>3971</v>
      </c>
      <c r="Q907">
        <v>2760</v>
      </c>
      <c r="R907" t="s">
        <v>3972</v>
      </c>
      <c r="S907">
        <v>2760</v>
      </c>
      <c r="T907" s="7" t="str">
        <f t="shared" si="41"/>
        <v>hp_136344056;atk_24789828;hit_500000;miss_2760;cirt_2760;cirtSub_2760</v>
      </c>
    </row>
    <row r="908" spans="1:20" x14ac:dyDescent="0.15">
      <c r="A908" s="16">
        <v>460184</v>
      </c>
      <c r="B908" s="16" t="s">
        <v>5026</v>
      </c>
      <c r="C908" s="16">
        <v>1</v>
      </c>
      <c r="D908" s="16">
        <v>1</v>
      </c>
      <c r="E908" s="20">
        <v>555</v>
      </c>
      <c r="F908" s="19" t="s">
        <v>3967</v>
      </c>
      <c r="G908">
        <v>160511851</v>
      </c>
      <c r="H908">
        <f t="shared" si="40"/>
        <v>0.86000000000000032</v>
      </c>
      <c r="I908">
        <f t="shared" si="39"/>
        <v>138040191</v>
      </c>
      <c r="J908" t="s">
        <v>3968</v>
      </c>
      <c r="K908">
        <v>29183973</v>
      </c>
      <c r="L908" t="s">
        <v>3969</v>
      </c>
      <c r="M908">
        <v>500000</v>
      </c>
      <c r="N908" t="s">
        <v>3970</v>
      </c>
      <c r="O908">
        <v>2775</v>
      </c>
      <c r="P908" t="s">
        <v>3971</v>
      </c>
      <c r="Q908">
        <v>2775</v>
      </c>
      <c r="R908" t="s">
        <v>3972</v>
      </c>
      <c r="S908">
        <v>2775</v>
      </c>
      <c r="T908" s="7" t="str">
        <f t="shared" si="41"/>
        <v>hp_138040191;atk_25098216;hit_500000;miss_2775;cirt_2775;cirtSub_2775</v>
      </c>
    </row>
    <row r="909" spans="1:20" x14ac:dyDescent="0.15">
      <c r="A909" s="16">
        <v>460185</v>
      </c>
      <c r="B909" s="16" t="s">
        <v>5027</v>
      </c>
      <c r="C909" s="16">
        <v>1</v>
      </c>
      <c r="D909" s="16">
        <v>1</v>
      </c>
      <c r="E909" s="20">
        <v>558</v>
      </c>
      <c r="F909" s="19" t="s">
        <v>3967</v>
      </c>
      <c r="G909">
        <v>162484101</v>
      </c>
      <c r="H909">
        <f t="shared" si="40"/>
        <v>0.86000000000000032</v>
      </c>
      <c r="I909">
        <f t="shared" si="39"/>
        <v>139736326</v>
      </c>
      <c r="J909" t="s">
        <v>3968</v>
      </c>
      <c r="K909">
        <v>29542564</v>
      </c>
      <c r="L909" t="s">
        <v>3969</v>
      </c>
      <c r="M909">
        <v>500000</v>
      </c>
      <c r="N909" t="s">
        <v>3970</v>
      </c>
      <c r="O909">
        <v>2790</v>
      </c>
      <c r="P909" t="s">
        <v>3971</v>
      </c>
      <c r="Q909">
        <v>2790</v>
      </c>
      <c r="R909" t="s">
        <v>3972</v>
      </c>
      <c r="S909">
        <v>2790</v>
      </c>
      <c r="T909" s="7" t="str">
        <f t="shared" si="41"/>
        <v>hp_139736326;atk_25406605;hit_500000;miss_2790;cirt_2790;cirtSub_2790</v>
      </c>
    </row>
    <row r="910" spans="1:20" x14ac:dyDescent="0.15">
      <c r="A910" s="16">
        <v>460186</v>
      </c>
      <c r="B910" s="16" t="s">
        <v>5028</v>
      </c>
      <c r="C910" s="16">
        <v>1</v>
      </c>
      <c r="D910" s="16">
        <v>1</v>
      </c>
      <c r="E910" s="20">
        <v>561</v>
      </c>
      <c r="F910" s="19" t="s">
        <v>3967</v>
      </c>
      <c r="G910">
        <v>164456351</v>
      </c>
      <c r="H910">
        <f t="shared" si="40"/>
        <v>0.86000000000000032</v>
      </c>
      <c r="I910">
        <f t="shared" si="39"/>
        <v>141432461</v>
      </c>
      <c r="J910" t="s">
        <v>3968</v>
      </c>
      <c r="K910">
        <v>29901155</v>
      </c>
      <c r="L910" t="s">
        <v>3969</v>
      </c>
      <c r="M910">
        <v>500000</v>
      </c>
      <c r="N910" t="s">
        <v>3970</v>
      </c>
      <c r="O910">
        <v>2805</v>
      </c>
      <c r="P910" t="s">
        <v>3971</v>
      </c>
      <c r="Q910">
        <v>2805</v>
      </c>
      <c r="R910" t="s">
        <v>3972</v>
      </c>
      <c r="S910">
        <v>2805</v>
      </c>
      <c r="T910" s="7" t="str">
        <f t="shared" si="41"/>
        <v>hp_141432461;atk_25714993;hit_500000;miss_2805;cirt_2805;cirtSub_2805</v>
      </c>
    </row>
    <row r="911" spans="1:20" x14ac:dyDescent="0.15">
      <c r="A911" s="16">
        <v>460187</v>
      </c>
      <c r="B911" s="16" t="s">
        <v>5029</v>
      </c>
      <c r="C911" s="16">
        <v>1</v>
      </c>
      <c r="D911" s="16">
        <v>1</v>
      </c>
      <c r="E911" s="20">
        <v>564</v>
      </c>
      <c r="F911" s="19" t="s">
        <v>3967</v>
      </c>
      <c r="G911">
        <v>166428601</v>
      </c>
      <c r="H911">
        <f t="shared" si="40"/>
        <v>0.86000000000000032</v>
      </c>
      <c r="I911">
        <f t="shared" si="39"/>
        <v>143128596</v>
      </c>
      <c r="J911" t="s">
        <v>3968</v>
      </c>
      <c r="K911">
        <v>30259746</v>
      </c>
      <c r="L911" t="s">
        <v>3969</v>
      </c>
      <c r="M911">
        <v>500000</v>
      </c>
      <c r="N911" t="s">
        <v>3970</v>
      </c>
      <c r="O911">
        <v>2820</v>
      </c>
      <c r="P911" t="s">
        <v>3971</v>
      </c>
      <c r="Q911">
        <v>2820</v>
      </c>
      <c r="R911" t="s">
        <v>3972</v>
      </c>
      <c r="S911">
        <v>2820</v>
      </c>
      <c r="T911" s="7" t="str">
        <f t="shared" si="41"/>
        <v>hp_143128596;atk_26023381;hit_500000;miss_2820;cirt_2820;cirtSub_2820</v>
      </c>
    </row>
    <row r="912" spans="1:20" x14ac:dyDescent="0.15">
      <c r="A912" s="16">
        <v>460188</v>
      </c>
      <c r="B912" s="16" t="s">
        <v>5030</v>
      </c>
      <c r="C912" s="16">
        <v>1</v>
      </c>
      <c r="D912" s="16">
        <v>1</v>
      </c>
      <c r="E912" s="20">
        <v>567</v>
      </c>
      <c r="F912" s="19" t="s">
        <v>3967</v>
      </c>
      <c r="G912">
        <v>168400851</v>
      </c>
      <c r="H912">
        <f t="shared" si="40"/>
        <v>0.86000000000000032</v>
      </c>
      <c r="I912">
        <f t="shared" si="39"/>
        <v>144824731</v>
      </c>
      <c r="J912" t="s">
        <v>3968</v>
      </c>
      <c r="K912">
        <v>30618337</v>
      </c>
      <c r="L912" t="s">
        <v>3969</v>
      </c>
      <c r="M912">
        <v>500000</v>
      </c>
      <c r="N912" t="s">
        <v>3970</v>
      </c>
      <c r="O912">
        <v>2835</v>
      </c>
      <c r="P912" t="s">
        <v>3971</v>
      </c>
      <c r="Q912">
        <v>2835</v>
      </c>
      <c r="R912" t="s">
        <v>3972</v>
      </c>
      <c r="S912">
        <v>2835</v>
      </c>
      <c r="T912" s="7" t="str">
        <f t="shared" si="41"/>
        <v>hp_144824731;atk_26331769;hit_500000;miss_2835;cirt_2835;cirtSub_2835</v>
      </c>
    </row>
    <row r="913" spans="1:20" x14ac:dyDescent="0.15">
      <c r="A913" s="16">
        <v>460189</v>
      </c>
      <c r="B913" s="16" t="s">
        <v>5031</v>
      </c>
      <c r="C913" s="16">
        <v>1</v>
      </c>
      <c r="D913" s="16">
        <v>1</v>
      </c>
      <c r="E913" s="20">
        <v>570</v>
      </c>
      <c r="F913" s="19" t="s">
        <v>3967</v>
      </c>
      <c r="G913">
        <v>170373101</v>
      </c>
      <c r="H913">
        <f t="shared" si="40"/>
        <v>0.86000000000000032</v>
      </c>
      <c r="I913">
        <f t="shared" si="39"/>
        <v>146520866</v>
      </c>
      <c r="J913" t="s">
        <v>3968</v>
      </c>
      <c r="K913">
        <v>30976927</v>
      </c>
      <c r="L913" t="s">
        <v>3969</v>
      </c>
      <c r="M913">
        <v>500000</v>
      </c>
      <c r="N913" t="s">
        <v>3970</v>
      </c>
      <c r="O913">
        <v>2850</v>
      </c>
      <c r="P913" t="s">
        <v>3971</v>
      </c>
      <c r="Q913">
        <v>2850</v>
      </c>
      <c r="R913" t="s">
        <v>3972</v>
      </c>
      <c r="S913">
        <v>2850</v>
      </c>
      <c r="T913" s="7" t="str">
        <f t="shared" si="41"/>
        <v>hp_146520866;atk_26640157;hit_500000;miss_2850;cirt_2850;cirtSub_2850</v>
      </c>
    </row>
    <row r="914" spans="1:20" x14ac:dyDescent="0.15">
      <c r="A914" s="16">
        <v>460190</v>
      </c>
      <c r="B914" s="16" t="s">
        <v>5032</v>
      </c>
      <c r="C914" s="16">
        <v>1</v>
      </c>
      <c r="D914" s="16">
        <v>1</v>
      </c>
      <c r="E914" s="20">
        <v>573</v>
      </c>
      <c r="F914" s="19" t="s">
        <v>3967</v>
      </c>
      <c r="G914">
        <v>173316999</v>
      </c>
      <c r="H914">
        <f t="shared" si="40"/>
        <v>0.88000000000000034</v>
      </c>
      <c r="I914">
        <f t="shared" si="39"/>
        <v>152518959</v>
      </c>
      <c r="J914" t="s">
        <v>3968</v>
      </c>
      <c r="K914">
        <v>31512182</v>
      </c>
      <c r="L914" t="s">
        <v>3969</v>
      </c>
      <c r="M914">
        <v>500000</v>
      </c>
      <c r="N914" t="s">
        <v>3970</v>
      </c>
      <c r="O914">
        <v>2865</v>
      </c>
      <c r="P914" t="s">
        <v>3971</v>
      </c>
      <c r="Q914">
        <v>2865</v>
      </c>
      <c r="R914" t="s">
        <v>3972</v>
      </c>
      <c r="S914">
        <v>2865</v>
      </c>
      <c r="T914" s="7" t="str">
        <f t="shared" si="41"/>
        <v>hp_152518959;atk_27730720;hit_500000;miss_2865;cirt_2865;cirtSub_2865</v>
      </c>
    </row>
    <row r="915" spans="1:20" x14ac:dyDescent="0.15">
      <c r="A915" s="16">
        <v>460191</v>
      </c>
      <c r="B915" s="16" t="s">
        <v>5033</v>
      </c>
      <c r="C915" s="16">
        <v>1</v>
      </c>
      <c r="D915" s="16">
        <v>1</v>
      </c>
      <c r="E915" s="20">
        <v>576</v>
      </c>
      <c r="F915" s="19" t="s">
        <v>3967</v>
      </c>
      <c r="G915">
        <v>176260897</v>
      </c>
      <c r="H915">
        <f t="shared" si="40"/>
        <v>0.88000000000000034</v>
      </c>
      <c r="I915">
        <f t="shared" si="39"/>
        <v>155109589</v>
      </c>
      <c r="J915" t="s">
        <v>3968</v>
      </c>
      <c r="K915">
        <v>32047436</v>
      </c>
      <c r="L915" t="s">
        <v>3969</v>
      </c>
      <c r="M915">
        <v>500000</v>
      </c>
      <c r="N915" t="s">
        <v>3970</v>
      </c>
      <c r="O915">
        <v>2880</v>
      </c>
      <c r="P915" t="s">
        <v>3971</v>
      </c>
      <c r="Q915">
        <v>2880</v>
      </c>
      <c r="R915" t="s">
        <v>3972</v>
      </c>
      <c r="S915">
        <v>2880</v>
      </c>
      <c r="T915" s="7" t="str">
        <f t="shared" si="41"/>
        <v>hp_155109589;atk_28201743;hit_500000;miss_2880;cirt_2880;cirtSub_2880</v>
      </c>
    </row>
    <row r="916" spans="1:20" x14ac:dyDescent="0.15">
      <c r="A916" s="16">
        <v>460192</v>
      </c>
      <c r="B916" s="16" t="s">
        <v>5034</v>
      </c>
      <c r="C916" s="16">
        <v>1</v>
      </c>
      <c r="D916" s="16">
        <v>1</v>
      </c>
      <c r="E916" s="20">
        <v>579</v>
      </c>
      <c r="F916" s="19" t="s">
        <v>3967</v>
      </c>
      <c r="G916">
        <v>179204796</v>
      </c>
      <c r="H916">
        <f t="shared" si="40"/>
        <v>0.88000000000000034</v>
      </c>
      <c r="I916">
        <f t="shared" si="39"/>
        <v>157700220</v>
      </c>
      <c r="J916" t="s">
        <v>3968</v>
      </c>
      <c r="K916">
        <v>32582690</v>
      </c>
      <c r="L916" t="s">
        <v>3969</v>
      </c>
      <c r="M916">
        <v>500000</v>
      </c>
      <c r="N916" t="s">
        <v>3970</v>
      </c>
      <c r="O916">
        <v>2895</v>
      </c>
      <c r="P916" t="s">
        <v>3971</v>
      </c>
      <c r="Q916">
        <v>2895</v>
      </c>
      <c r="R916" t="s">
        <v>3972</v>
      </c>
      <c r="S916">
        <v>2895</v>
      </c>
      <c r="T916" s="7" t="str">
        <f t="shared" si="41"/>
        <v>hp_157700220;atk_28672767;hit_500000;miss_2895;cirt_2895;cirtSub_2895</v>
      </c>
    </row>
    <row r="917" spans="1:20" x14ac:dyDescent="0.15">
      <c r="A917" s="16">
        <v>460193</v>
      </c>
      <c r="B917" s="16" t="s">
        <v>5035</v>
      </c>
      <c r="C917" s="16">
        <v>1</v>
      </c>
      <c r="D917" s="16">
        <v>1</v>
      </c>
      <c r="E917" s="20">
        <v>582</v>
      </c>
      <c r="F917" s="19" t="s">
        <v>3967</v>
      </c>
      <c r="G917">
        <v>182148694</v>
      </c>
      <c r="H917">
        <f t="shared" si="40"/>
        <v>0.88000000000000034</v>
      </c>
      <c r="I917">
        <f t="shared" ref="I917:I963" si="42">INT(G917*H917)</f>
        <v>160290850</v>
      </c>
      <c r="J917" t="s">
        <v>3968</v>
      </c>
      <c r="K917">
        <v>33117944</v>
      </c>
      <c r="L917" t="s">
        <v>3969</v>
      </c>
      <c r="M917">
        <v>500000</v>
      </c>
      <c r="N917" t="s">
        <v>3970</v>
      </c>
      <c r="O917">
        <v>2910</v>
      </c>
      <c r="P917" t="s">
        <v>3971</v>
      </c>
      <c r="Q917">
        <v>2910</v>
      </c>
      <c r="R917" t="s">
        <v>3972</v>
      </c>
      <c r="S917">
        <v>2910</v>
      </c>
      <c r="T917" s="7" t="str">
        <f t="shared" si="41"/>
        <v>hp_160290850;atk_29143790;hit_500000;miss_2910;cirt_2910;cirtSub_2910</v>
      </c>
    </row>
    <row r="918" spans="1:20" x14ac:dyDescent="0.15">
      <c r="A918" s="16">
        <v>460194</v>
      </c>
      <c r="B918" s="16" t="s">
        <v>5036</v>
      </c>
      <c r="C918" s="16">
        <v>1</v>
      </c>
      <c r="D918" s="16">
        <v>1</v>
      </c>
      <c r="E918" s="20">
        <v>585</v>
      </c>
      <c r="F918" s="19" t="s">
        <v>3967</v>
      </c>
      <c r="G918">
        <v>185092592</v>
      </c>
      <c r="H918">
        <f t="shared" si="40"/>
        <v>0.88000000000000034</v>
      </c>
      <c r="I918">
        <f t="shared" si="42"/>
        <v>162881480</v>
      </c>
      <c r="J918" t="s">
        <v>3968</v>
      </c>
      <c r="K918">
        <v>33653199</v>
      </c>
      <c r="L918" t="s">
        <v>3969</v>
      </c>
      <c r="M918">
        <v>500000</v>
      </c>
      <c r="N918" t="s">
        <v>3970</v>
      </c>
      <c r="O918">
        <v>2925</v>
      </c>
      <c r="P918" t="s">
        <v>3971</v>
      </c>
      <c r="Q918">
        <v>2925</v>
      </c>
      <c r="R918" t="s">
        <v>3972</v>
      </c>
      <c r="S918">
        <v>2925</v>
      </c>
      <c r="T918" s="7" t="str">
        <f t="shared" si="41"/>
        <v>hp_162881480;atk_29614815;hit_500000;miss_2925;cirt_2925;cirtSub_2925</v>
      </c>
    </row>
    <row r="919" spans="1:20" x14ac:dyDescent="0.15">
      <c r="A919" s="16">
        <v>460195</v>
      </c>
      <c r="B919" s="16" t="s">
        <v>5037</v>
      </c>
      <c r="C919" s="16">
        <v>1</v>
      </c>
      <c r="D919" s="16">
        <v>1</v>
      </c>
      <c r="E919" s="20">
        <v>588</v>
      </c>
      <c r="F919" s="19" t="s">
        <v>3967</v>
      </c>
      <c r="G919">
        <v>188036490</v>
      </c>
      <c r="H919">
        <f t="shared" si="40"/>
        <v>0.88000000000000034</v>
      </c>
      <c r="I919">
        <f t="shared" si="42"/>
        <v>165472111</v>
      </c>
      <c r="J919" t="s">
        <v>3968</v>
      </c>
      <c r="K919">
        <v>34188453</v>
      </c>
      <c r="L919" t="s">
        <v>3969</v>
      </c>
      <c r="M919">
        <v>500000</v>
      </c>
      <c r="N919" t="s">
        <v>3970</v>
      </c>
      <c r="O919">
        <v>2940</v>
      </c>
      <c r="P919" t="s">
        <v>3971</v>
      </c>
      <c r="Q919">
        <v>2940</v>
      </c>
      <c r="R919" t="s">
        <v>3972</v>
      </c>
      <c r="S919">
        <v>2940</v>
      </c>
      <c r="T919" s="7" t="str">
        <f t="shared" si="41"/>
        <v>hp_165472111;atk_30085838;hit_500000;miss_2940;cirt_2940;cirtSub_2940</v>
      </c>
    </row>
    <row r="920" spans="1:20" x14ac:dyDescent="0.15">
      <c r="A920" s="16">
        <v>460196</v>
      </c>
      <c r="B920" s="16" t="s">
        <v>5038</v>
      </c>
      <c r="C920" s="16">
        <v>1</v>
      </c>
      <c r="D920" s="16">
        <v>1</v>
      </c>
      <c r="E920" s="20">
        <v>591</v>
      </c>
      <c r="F920" s="19" t="s">
        <v>3967</v>
      </c>
      <c r="G920">
        <v>190980389</v>
      </c>
      <c r="H920">
        <f t="shared" si="40"/>
        <v>0.88000000000000034</v>
      </c>
      <c r="I920">
        <f t="shared" si="42"/>
        <v>168062742</v>
      </c>
      <c r="J920" t="s">
        <v>3968</v>
      </c>
      <c r="K920">
        <v>34723707</v>
      </c>
      <c r="L920" t="s">
        <v>3969</v>
      </c>
      <c r="M920">
        <v>500000</v>
      </c>
      <c r="N920" t="s">
        <v>3970</v>
      </c>
      <c r="O920">
        <v>2955</v>
      </c>
      <c r="P920" t="s">
        <v>3971</v>
      </c>
      <c r="Q920">
        <v>2955</v>
      </c>
      <c r="R920" t="s">
        <v>3972</v>
      </c>
      <c r="S920">
        <v>2955</v>
      </c>
      <c r="T920" s="7" t="str">
        <f t="shared" si="41"/>
        <v>hp_168062742;atk_30556862;hit_500000;miss_2955;cirt_2955;cirtSub_2955</v>
      </c>
    </row>
    <row r="921" spans="1:20" x14ac:dyDescent="0.15">
      <c r="A921" s="16">
        <v>460197</v>
      </c>
      <c r="B921" s="16" t="s">
        <v>5039</v>
      </c>
      <c r="C921" s="16">
        <v>1</v>
      </c>
      <c r="D921" s="16">
        <v>1</v>
      </c>
      <c r="E921" s="20">
        <v>594</v>
      </c>
      <c r="F921" s="19" t="s">
        <v>3967</v>
      </c>
      <c r="G921">
        <v>193924287</v>
      </c>
      <c r="H921">
        <f t="shared" si="40"/>
        <v>0.88000000000000034</v>
      </c>
      <c r="I921">
        <f t="shared" si="42"/>
        <v>170653372</v>
      </c>
      <c r="J921" t="s">
        <v>3968</v>
      </c>
      <c r="K921">
        <v>35258961</v>
      </c>
      <c r="L921" t="s">
        <v>3969</v>
      </c>
      <c r="M921">
        <v>500000</v>
      </c>
      <c r="N921" t="s">
        <v>3970</v>
      </c>
      <c r="O921">
        <v>2970</v>
      </c>
      <c r="P921" t="s">
        <v>3971</v>
      </c>
      <c r="Q921">
        <v>2970</v>
      </c>
      <c r="R921" t="s">
        <v>3972</v>
      </c>
      <c r="S921">
        <v>2970</v>
      </c>
      <c r="T921" s="7" t="str">
        <f t="shared" si="41"/>
        <v>hp_170653372;atk_31027885;hit_500000;miss_2970;cirt_2970;cirtSub_2970</v>
      </c>
    </row>
    <row r="922" spans="1:20" x14ac:dyDescent="0.15">
      <c r="A922" s="16">
        <v>460198</v>
      </c>
      <c r="B922" s="16" t="s">
        <v>5040</v>
      </c>
      <c r="C922" s="16">
        <v>1</v>
      </c>
      <c r="D922" s="16">
        <v>1</v>
      </c>
      <c r="E922" s="20">
        <v>597</v>
      </c>
      <c r="F922" s="19" t="s">
        <v>3967</v>
      </c>
      <c r="G922">
        <v>196868185</v>
      </c>
      <c r="H922">
        <f t="shared" si="40"/>
        <v>0.88000000000000034</v>
      </c>
      <c r="I922">
        <f t="shared" si="42"/>
        <v>173244002</v>
      </c>
      <c r="J922" t="s">
        <v>3968</v>
      </c>
      <c r="K922">
        <v>35794215</v>
      </c>
      <c r="L922" t="s">
        <v>3969</v>
      </c>
      <c r="M922">
        <v>500000</v>
      </c>
      <c r="N922" t="s">
        <v>3970</v>
      </c>
      <c r="O922">
        <v>2985</v>
      </c>
      <c r="P922" t="s">
        <v>3971</v>
      </c>
      <c r="Q922">
        <v>2985</v>
      </c>
      <c r="R922" t="s">
        <v>3972</v>
      </c>
      <c r="S922">
        <v>2985</v>
      </c>
      <c r="T922" s="7" t="str">
        <f t="shared" si="41"/>
        <v>hp_173244002;atk_31498909;hit_500000;miss_2985;cirt_2985;cirtSub_2985</v>
      </c>
    </row>
    <row r="923" spans="1:20" x14ac:dyDescent="0.15">
      <c r="A923" s="16">
        <v>460199</v>
      </c>
      <c r="B923" s="16" t="s">
        <v>5041</v>
      </c>
      <c r="C923" s="16">
        <v>1</v>
      </c>
      <c r="D923" s="16">
        <v>1</v>
      </c>
      <c r="E923" s="20">
        <v>600</v>
      </c>
      <c r="F923" s="19" t="s">
        <v>3967</v>
      </c>
      <c r="G923">
        <v>199812083</v>
      </c>
      <c r="H923">
        <f t="shared" si="40"/>
        <v>0.88000000000000034</v>
      </c>
      <c r="I923">
        <f t="shared" si="42"/>
        <v>175834633</v>
      </c>
      <c r="J923" t="s">
        <v>3968</v>
      </c>
      <c r="K923">
        <v>36329470</v>
      </c>
      <c r="L923" t="s">
        <v>3969</v>
      </c>
      <c r="M923">
        <v>500000</v>
      </c>
      <c r="N923" t="s">
        <v>3970</v>
      </c>
      <c r="O923">
        <v>3000</v>
      </c>
      <c r="P923" t="s">
        <v>3971</v>
      </c>
      <c r="Q923">
        <v>3000</v>
      </c>
      <c r="R923" t="s">
        <v>3972</v>
      </c>
      <c r="S923">
        <v>3000</v>
      </c>
      <c r="T923" s="7" t="str">
        <f t="shared" si="41"/>
        <v>hp_175834633;atk_31969933;hit_500000;miss_3000;cirt_3000;cirtSub_3000</v>
      </c>
    </row>
    <row r="924" spans="1:20" x14ac:dyDescent="0.15">
      <c r="A924" s="16">
        <v>460200</v>
      </c>
      <c r="B924" s="16" t="s">
        <v>5042</v>
      </c>
      <c r="C924" s="16">
        <v>1</v>
      </c>
      <c r="D924" s="16">
        <v>1</v>
      </c>
      <c r="E924" s="20">
        <v>603</v>
      </c>
      <c r="F924" s="19" t="s">
        <v>3967</v>
      </c>
      <c r="G924">
        <v>202755982</v>
      </c>
      <c r="H924">
        <f t="shared" si="40"/>
        <v>0.9</v>
      </c>
      <c r="I924">
        <f t="shared" si="42"/>
        <v>182480383</v>
      </c>
      <c r="J924" t="s">
        <v>3968</v>
      </c>
      <c r="K924">
        <v>36864724</v>
      </c>
      <c r="L924" t="s">
        <v>3969</v>
      </c>
      <c r="M924">
        <v>500000</v>
      </c>
      <c r="N924" t="s">
        <v>3970</v>
      </c>
      <c r="O924">
        <v>3015</v>
      </c>
      <c r="P924" t="s">
        <v>3971</v>
      </c>
      <c r="Q924">
        <v>3015</v>
      </c>
      <c r="R924" t="s">
        <v>3972</v>
      </c>
      <c r="S924">
        <v>3015</v>
      </c>
      <c r="T924" s="7" t="str">
        <f t="shared" si="41"/>
        <v>hp_182480383;atk_33178251;hit_500000;miss_3015;cirt_3015;cirtSub_3015</v>
      </c>
    </row>
    <row r="925" spans="1:20" x14ac:dyDescent="0.15">
      <c r="A925" s="16">
        <v>460201</v>
      </c>
      <c r="B925" s="16" t="s">
        <v>5043</v>
      </c>
      <c r="C925" s="16">
        <v>1</v>
      </c>
      <c r="D925" s="16">
        <v>1</v>
      </c>
      <c r="E925" s="20">
        <v>606</v>
      </c>
      <c r="F925" s="19" t="s">
        <v>3967</v>
      </c>
      <c r="G925">
        <v>205699880</v>
      </c>
      <c r="H925">
        <f t="shared" si="40"/>
        <v>0.9</v>
      </c>
      <c r="I925">
        <f t="shared" si="42"/>
        <v>185129892</v>
      </c>
      <c r="J925" t="s">
        <v>3968</v>
      </c>
      <c r="K925">
        <v>37399978</v>
      </c>
      <c r="L925" t="s">
        <v>3969</v>
      </c>
      <c r="M925">
        <v>500000</v>
      </c>
      <c r="N925" t="s">
        <v>3970</v>
      </c>
      <c r="O925">
        <v>3030</v>
      </c>
      <c r="P925" t="s">
        <v>3971</v>
      </c>
      <c r="Q925">
        <v>3030</v>
      </c>
      <c r="R925" t="s">
        <v>3972</v>
      </c>
      <c r="S925">
        <v>3030</v>
      </c>
      <c r="T925" s="7" t="str">
        <f t="shared" si="41"/>
        <v>hp_185129892;atk_33659980;hit_500000;miss_3030;cirt_3030;cirtSub_3030</v>
      </c>
    </row>
    <row r="926" spans="1:20" x14ac:dyDescent="0.15">
      <c r="A926" s="16">
        <v>460202</v>
      </c>
      <c r="B926" s="16" t="s">
        <v>5044</v>
      </c>
      <c r="C926" s="16">
        <v>1</v>
      </c>
      <c r="D926" s="16">
        <v>1</v>
      </c>
      <c r="E926" s="20">
        <v>609</v>
      </c>
      <c r="F926" s="19" t="s">
        <v>3967</v>
      </c>
      <c r="G926">
        <v>208643778</v>
      </c>
      <c r="H926">
        <f t="shared" si="40"/>
        <v>0.9</v>
      </c>
      <c r="I926">
        <f t="shared" si="42"/>
        <v>187779400</v>
      </c>
      <c r="J926" t="s">
        <v>3968</v>
      </c>
      <c r="K926">
        <v>37935232</v>
      </c>
      <c r="L926" t="s">
        <v>3969</v>
      </c>
      <c r="M926">
        <v>500000</v>
      </c>
      <c r="N926" t="s">
        <v>3970</v>
      </c>
      <c r="O926">
        <v>3045</v>
      </c>
      <c r="P926" t="s">
        <v>3971</v>
      </c>
      <c r="Q926">
        <v>3045</v>
      </c>
      <c r="R926" t="s">
        <v>3972</v>
      </c>
      <c r="S926">
        <v>3045</v>
      </c>
      <c r="T926" s="7" t="str">
        <f t="shared" si="41"/>
        <v>hp_187779400;atk_34141708;hit_500000;miss_3045;cirt_3045;cirtSub_3045</v>
      </c>
    </row>
    <row r="927" spans="1:20" x14ac:dyDescent="0.15">
      <c r="A927" s="16">
        <v>460203</v>
      </c>
      <c r="B927" s="16" t="s">
        <v>5045</v>
      </c>
      <c r="C927" s="16">
        <v>1</v>
      </c>
      <c r="D927" s="16">
        <v>1</v>
      </c>
      <c r="E927" s="20">
        <v>612</v>
      </c>
      <c r="F927" s="19" t="s">
        <v>3967</v>
      </c>
      <c r="G927">
        <v>211587676</v>
      </c>
      <c r="H927">
        <f t="shared" ref="H927:H963" si="43">MIN(H917+0.02,0.9)</f>
        <v>0.9</v>
      </c>
      <c r="I927">
        <f t="shared" si="42"/>
        <v>190428908</v>
      </c>
      <c r="J927" t="s">
        <v>3968</v>
      </c>
      <c r="K927">
        <v>38470487</v>
      </c>
      <c r="L927" t="s">
        <v>3969</v>
      </c>
      <c r="M927">
        <v>500000</v>
      </c>
      <c r="N927" t="s">
        <v>3970</v>
      </c>
      <c r="O927">
        <v>3060</v>
      </c>
      <c r="P927" t="s">
        <v>3971</v>
      </c>
      <c r="Q927">
        <v>3060</v>
      </c>
      <c r="R927" t="s">
        <v>3972</v>
      </c>
      <c r="S927">
        <v>3060</v>
      </c>
      <c r="T927" s="7" t="str">
        <f t="shared" si="41"/>
        <v>hp_190428908;atk_34623438;hit_500000;miss_3060;cirt_3060;cirtSub_3060</v>
      </c>
    </row>
    <row r="928" spans="1:20" x14ac:dyDescent="0.15">
      <c r="A928" s="16">
        <v>460204</v>
      </c>
      <c r="B928" s="16" t="s">
        <v>5046</v>
      </c>
      <c r="C928" s="16">
        <v>1</v>
      </c>
      <c r="D928" s="16">
        <v>1</v>
      </c>
      <c r="E928" s="20">
        <v>615</v>
      </c>
      <c r="F928" s="19" t="s">
        <v>3967</v>
      </c>
      <c r="G928">
        <v>214531575</v>
      </c>
      <c r="H928">
        <f t="shared" si="43"/>
        <v>0.9</v>
      </c>
      <c r="I928">
        <f t="shared" si="42"/>
        <v>193078417</v>
      </c>
      <c r="J928" t="s">
        <v>3968</v>
      </c>
      <c r="K928">
        <v>39005741</v>
      </c>
      <c r="L928" t="s">
        <v>3969</v>
      </c>
      <c r="M928">
        <v>500000</v>
      </c>
      <c r="N928" t="s">
        <v>3970</v>
      </c>
      <c r="O928">
        <v>3075</v>
      </c>
      <c r="P928" t="s">
        <v>3971</v>
      </c>
      <c r="Q928">
        <v>3075</v>
      </c>
      <c r="R928" t="s">
        <v>3972</v>
      </c>
      <c r="S928">
        <v>3075</v>
      </c>
      <c r="T928" s="7" t="str">
        <f t="shared" si="41"/>
        <v>hp_193078417;atk_35105166;hit_500000;miss_3075;cirt_3075;cirtSub_3075</v>
      </c>
    </row>
    <row r="929" spans="1:20" x14ac:dyDescent="0.15">
      <c r="A929" s="16">
        <v>460205</v>
      </c>
      <c r="B929" s="16" t="s">
        <v>5047</v>
      </c>
      <c r="C929" s="16">
        <v>1</v>
      </c>
      <c r="D929" s="16">
        <v>1</v>
      </c>
      <c r="E929" s="20">
        <v>618</v>
      </c>
      <c r="F929" s="19" t="s">
        <v>3967</v>
      </c>
      <c r="G929">
        <v>217475473</v>
      </c>
      <c r="H929">
        <f t="shared" si="43"/>
        <v>0.9</v>
      </c>
      <c r="I929">
        <f t="shared" si="42"/>
        <v>195727925</v>
      </c>
      <c r="J929" t="s">
        <v>3968</v>
      </c>
      <c r="K929">
        <v>39540995</v>
      </c>
      <c r="L929" t="s">
        <v>3969</v>
      </c>
      <c r="M929">
        <v>500000</v>
      </c>
      <c r="N929" t="s">
        <v>3970</v>
      </c>
      <c r="O929">
        <v>3090</v>
      </c>
      <c r="P929" t="s">
        <v>3971</v>
      </c>
      <c r="Q929">
        <v>3090</v>
      </c>
      <c r="R929" t="s">
        <v>3972</v>
      </c>
      <c r="S929">
        <v>3090</v>
      </c>
      <c r="T929" s="7" t="str">
        <f t="shared" si="41"/>
        <v>hp_195727925;atk_35586895;hit_500000;miss_3090;cirt_3090;cirtSub_3090</v>
      </c>
    </row>
    <row r="930" spans="1:20" x14ac:dyDescent="0.15">
      <c r="A930" s="16">
        <v>460206</v>
      </c>
      <c r="B930" s="16" t="s">
        <v>5048</v>
      </c>
      <c r="C930" s="16">
        <v>1</v>
      </c>
      <c r="D930" s="16">
        <v>1</v>
      </c>
      <c r="E930" s="20">
        <v>621</v>
      </c>
      <c r="F930" s="19" t="s">
        <v>3967</v>
      </c>
      <c r="G930">
        <v>220419371</v>
      </c>
      <c r="H930">
        <f t="shared" si="43"/>
        <v>0.9</v>
      </c>
      <c r="I930">
        <f t="shared" si="42"/>
        <v>198377433</v>
      </c>
      <c r="J930" t="s">
        <v>3968</v>
      </c>
      <c r="K930">
        <v>40076249</v>
      </c>
      <c r="L930" t="s">
        <v>3969</v>
      </c>
      <c r="M930">
        <v>500000</v>
      </c>
      <c r="N930" t="s">
        <v>3970</v>
      </c>
      <c r="O930">
        <v>3105</v>
      </c>
      <c r="P930" t="s">
        <v>3971</v>
      </c>
      <c r="Q930">
        <v>3105</v>
      </c>
      <c r="R930" t="s">
        <v>3972</v>
      </c>
      <c r="S930">
        <v>3105</v>
      </c>
      <c r="T930" s="7" t="str">
        <f t="shared" si="41"/>
        <v>hp_198377433;atk_36068624;hit_500000;miss_3105;cirt_3105;cirtSub_3105</v>
      </c>
    </row>
    <row r="931" spans="1:20" x14ac:dyDescent="0.15">
      <c r="A931" s="16">
        <v>460207</v>
      </c>
      <c r="B931" s="16" t="s">
        <v>5049</v>
      </c>
      <c r="C931" s="16">
        <v>1</v>
      </c>
      <c r="D931" s="16">
        <v>1</v>
      </c>
      <c r="E931" s="20">
        <v>624</v>
      </c>
      <c r="F931" s="19" t="s">
        <v>3967</v>
      </c>
      <c r="G931">
        <v>223363269</v>
      </c>
      <c r="H931">
        <f t="shared" si="43"/>
        <v>0.9</v>
      </c>
      <c r="I931">
        <f t="shared" si="42"/>
        <v>201026942</v>
      </c>
      <c r="J931" t="s">
        <v>3968</v>
      </c>
      <c r="K931">
        <v>40611504</v>
      </c>
      <c r="L931" t="s">
        <v>3969</v>
      </c>
      <c r="M931">
        <v>500000</v>
      </c>
      <c r="N931" t="s">
        <v>3970</v>
      </c>
      <c r="O931">
        <v>3120</v>
      </c>
      <c r="P931" t="s">
        <v>3971</v>
      </c>
      <c r="Q931">
        <v>3120</v>
      </c>
      <c r="R931" t="s">
        <v>3972</v>
      </c>
      <c r="S931">
        <v>3120</v>
      </c>
      <c r="T931" s="7" t="str">
        <f t="shared" si="41"/>
        <v>hp_201026942;atk_36550353;hit_500000;miss_3120;cirt_3120;cirtSub_3120</v>
      </c>
    </row>
    <row r="932" spans="1:20" x14ac:dyDescent="0.15">
      <c r="A932" s="16">
        <v>460208</v>
      </c>
      <c r="B932" s="16" t="s">
        <v>5050</v>
      </c>
      <c r="C932" s="16">
        <v>1</v>
      </c>
      <c r="D932" s="16">
        <v>1</v>
      </c>
      <c r="E932" s="20">
        <v>627</v>
      </c>
      <c r="F932" s="19" t="s">
        <v>3967</v>
      </c>
      <c r="G932">
        <v>226307168</v>
      </c>
      <c r="H932">
        <f t="shared" si="43"/>
        <v>0.9</v>
      </c>
      <c r="I932">
        <f t="shared" si="42"/>
        <v>203676451</v>
      </c>
      <c r="J932" t="s">
        <v>3968</v>
      </c>
      <c r="K932">
        <v>41146758</v>
      </c>
      <c r="L932" t="s">
        <v>3969</v>
      </c>
      <c r="M932">
        <v>500000</v>
      </c>
      <c r="N932" t="s">
        <v>3970</v>
      </c>
      <c r="O932">
        <v>3135</v>
      </c>
      <c r="P932" t="s">
        <v>3971</v>
      </c>
      <c r="Q932">
        <v>3135</v>
      </c>
      <c r="R932" t="s">
        <v>3972</v>
      </c>
      <c r="S932">
        <v>3135</v>
      </c>
      <c r="T932" s="7" t="str">
        <f t="shared" si="41"/>
        <v>hp_203676451;atk_37032082;hit_500000;miss_3135;cirt_3135;cirtSub_3135</v>
      </c>
    </row>
    <row r="933" spans="1:20" x14ac:dyDescent="0.15">
      <c r="A933" s="16">
        <v>460209</v>
      </c>
      <c r="B933" s="16" t="s">
        <v>5051</v>
      </c>
      <c r="C933" s="16">
        <v>1</v>
      </c>
      <c r="D933" s="16">
        <v>1</v>
      </c>
      <c r="E933" s="20">
        <v>630</v>
      </c>
      <c r="F933" s="19" t="s">
        <v>3967</v>
      </c>
      <c r="G933">
        <v>229251066</v>
      </c>
      <c r="H933">
        <f t="shared" si="43"/>
        <v>0.9</v>
      </c>
      <c r="I933">
        <f t="shared" si="42"/>
        <v>206325959</v>
      </c>
      <c r="J933" t="s">
        <v>3968</v>
      </c>
      <c r="K933">
        <v>41682012</v>
      </c>
      <c r="L933" t="s">
        <v>3969</v>
      </c>
      <c r="M933">
        <v>500000</v>
      </c>
      <c r="N933" t="s">
        <v>3970</v>
      </c>
      <c r="O933">
        <v>3150</v>
      </c>
      <c r="P933" t="s">
        <v>3971</v>
      </c>
      <c r="Q933">
        <v>3150</v>
      </c>
      <c r="R933" t="s">
        <v>3972</v>
      </c>
      <c r="S933">
        <v>3150</v>
      </c>
      <c r="T933" s="7" t="str">
        <f t="shared" si="41"/>
        <v>hp_206325959;atk_37513810;hit_500000;miss_3150;cirt_3150;cirtSub_3150</v>
      </c>
    </row>
    <row r="934" spans="1:20" x14ac:dyDescent="0.15">
      <c r="A934" s="16">
        <v>460210</v>
      </c>
      <c r="B934" s="16" t="s">
        <v>5052</v>
      </c>
      <c r="C934" s="16">
        <v>1</v>
      </c>
      <c r="D934" s="16">
        <v>1</v>
      </c>
      <c r="E934" s="20">
        <v>633</v>
      </c>
      <c r="F934" s="19" t="s">
        <v>3967</v>
      </c>
      <c r="G934">
        <v>232194964</v>
      </c>
      <c r="H934">
        <f t="shared" si="43"/>
        <v>0.9</v>
      </c>
      <c r="I934">
        <f t="shared" si="42"/>
        <v>208975467</v>
      </c>
      <c r="J934" t="s">
        <v>3968</v>
      </c>
      <c r="K934">
        <v>42217266</v>
      </c>
      <c r="L934" t="s">
        <v>3969</v>
      </c>
      <c r="M934">
        <v>500000</v>
      </c>
      <c r="N934" t="s">
        <v>3970</v>
      </c>
      <c r="O934">
        <v>3165</v>
      </c>
      <c r="P934" t="s">
        <v>3971</v>
      </c>
      <c r="Q934">
        <v>3165</v>
      </c>
      <c r="R934" t="s">
        <v>3972</v>
      </c>
      <c r="S934">
        <v>3165</v>
      </c>
      <c r="T934" s="7" t="str">
        <f t="shared" si="41"/>
        <v>hp_208975467;atk_37995539;hit_500000;miss_3165;cirt_3165;cirtSub_3165</v>
      </c>
    </row>
    <row r="935" spans="1:20" x14ac:dyDescent="0.15">
      <c r="A935" s="16">
        <v>460211</v>
      </c>
      <c r="B935" s="16" t="s">
        <v>5053</v>
      </c>
      <c r="C935" s="16">
        <v>1</v>
      </c>
      <c r="D935" s="16">
        <v>1</v>
      </c>
      <c r="E935" s="20">
        <v>636</v>
      </c>
      <c r="F935" s="19" t="s">
        <v>3967</v>
      </c>
      <c r="G935">
        <v>235138862</v>
      </c>
      <c r="H935">
        <f t="shared" si="43"/>
        <v>0.9</v>
      </c>
      <c r="I935">
        <f t="shared" si="42"/>
        <v>211624975</v>
      </c>
      <c r="J935" t="s">
        <v>3968</v>
      </c>
      <c r="K935">
        <v>42752520</v>
      </c>
      <c r="L935" t="s">
        <v>3969</v>
      </c>
      <c r="M935">
        <v>500000</v>
      </c>
      <c r="N935" t="s">
        <v>3970</v>
      </c>
      <c r="O935">
        <v>3180</v>
      </c>
      <c r="P935" t="s">
        <v>3971</v>
      </c>
      <c r="Q935">
        <v>3180</v>
      </c>
      <c r="R935" t="s">
        <v>3972</v>
      </c>
      <c r="S935">
        <v>3180</v>
      </c>
      <c r="T935" s="7" t="str">
        <f t="shared" si="41"/>
        <v>hp_211624975;atk_38477268;hit_500000;miss_3180;cirt_3180;cirtSub_3180</v>
      </c>
    </row>
    <row r="936" spans="1:20" x14ac:dyDescent="0.15">
      <c r="A936" s="16">
        <v>460212</v>
      </c>
      <c r="B936" s="16" t="s">
        <v>5054</v>
      </c>
      <c r="C936" s="16">
        <v>1</v>
      </c>
      <c r="D936" s="16">
        <v>1</v>
      </c>
      <c r="E936" s="20">
        <v>639</v>
      </c>
      <c r="F936" s="19" t="s">
        <v>3967</v>
      </c>
      <c r="G936">
        <v>241836868</v>
      </c>
      <c r="H936">
        <f t="shared" si="43"/>
        <v>0.9</v>
      </c>
      <c r="I936">
        <f t="shared" si="42"/>
        <v>217653181</v>
      </c>
      <c r="J936" t="s">
        <v>3968</v>
      </c>
      <c r="K936">
        <v>43970340</v>
      </c>
      <c r="L936" t="s">
        <v>3969</v>
      </c>
      <c r="M936">
        <v>500000</v>
      </c>
      <c r="N936" t="s">
        <v>3970</v>
      </c>
      <c r="O936">
        <v>3195</v>
      </c>
      <c r="P936" t="s">
        <v>3971</v>
      </c>
      <c r="Q936">
        <v>3195</v>
      </c>
      <c r="R936" t="s">
        <v>3972</v>
      </c>
      <c r="S936">
        <v>3195</v>
      </c>
      <c r="T936" s="7" t="str">
        <f t="shared" si="41"/>
        <v>hp_217653181;atk_39573306;hit_500000;miss_3195;cirt_3195;cirtSub_3195</v>
      </c>
    </row>
    <row r="937" spans="1:20" x14ac:dyDescent="0.15">
      <c r="A937" s="16">
        <v>460213</v>
      </c>
      <c r="B937" s="16" t="s">
        <v>5055</v>
      </c>
      <c r="C937" s="16">
        <v>1</v>
      </c>
      <c r="D937" s="16">
        <v>1</v>
      </c>
      <c r="E937" s="20">
        <v>642</v>
      </c>
      <c r="F937" s="19" t="s">
        <v>3967</v>
      </c>
      <c r="G937">
        <v>248534874</v>
      </c>
      <c r="H937">
        <f t="shared" si="43"/>
        <v>0.9</v>
      </c>
      <c r="I937">
        <f t="shared" si="42"/>
        <v>223681386</v>
      </c>
      <c r="J937" t="s">
        <v>3968</v>
      </c>
      <c r="K937">
        <v>45188159</v>
      </c>
      <c r="L937" t="s">
        <v>3969</v>
      </c>
      <c r="M937">
        <v>500000</v>
      </c>
      <c r="N937" t="s">
        <v>3970</v>
      </c>
      <c r="O937">
        <v>3210</v>
      </c>
      <c r="P937" t="s">
        <v>3971</v>
      </c>
      <c r="Q937">
        <v>3210</v>
      </c>
      <c r="R937" t="s">
        <v>3972</v>
      </c>
      <c r="S937">
        <v>3210</v>
      </c>
      <c r="T937" s="7" t="str">
        <f t="shared" si="41"/>
        <v>hp_223681386;atk_40669343;hit_500000;miss_3210;cirt_3210;cirtSub_3210</v>
      </c>
    </row>
    <row r="938" spans="1:20" x14ac:dyDescent="0.15">
      <c r="A938" s="16">
        <v>460214</v>
      </c>
      <c r="B938" s="16" t="s">
        <v>5056</v>
      </c>
      <c r="C938" s="16">
        <v>1</v>
      </c>
      <c r="D938" s="16">
        <v>1</v>
      </c>
      <c r="E938" s="20">
        <v>645</v>
      </c>
      <c r="F938" s="19" t="s">
        <v>3967</v>
      </c>
      <c r="G938">
        <v>255232880</v>
      </c>
      <c r="H938">
        <f t="shared" si="43"/>
        <v>0.9</v>
      </c>
      <c r="I938">
        <f t="shared" si="42"/>
        <v>229709592</v>
      </c>
      <c r="J938" t="s">
        <v>3968</v>
      </c>
      <c r="K938">
        <v>46405978</v>
      </c>
      <c r="L938" t="s">
        <v>3969</v>
      </c>
      <c r="M938">
        <v>500000</v>
      </c>
      <c r="N938" t="s">
        <v>3970</v>
      </c>
      <c r="O938">
        <v>3225</v>
      </c>
      <c r="P938" t="s">
        <v>3971</v>
      </c>
      <c r="Q938">
        <v>3225</v>
      </c>
      <c r="R938" t="s">
        <v>3972</v>
      </c>
      <c r="S938">
        <v>3225</v>
      </c>
      <c r="T938" s="7" t="str">
        <f t="shared" si="41"/>
        <v>hp_229709592;atk_41765380;hit_500000;miss_3225;cirt_3225;cirtSub_3225</v>
      </c>
    </row>
    <row r="939" spans="1:20" x14ac:dyDescent="0.15">
      <c r="A939" s="16">
        <v>460215</v>
      </c>
      <c r="B939" s="16" t="s">
        <v>5057</v>
      </c>
      <c r="C939" s="16">
        <v>1</v>
      </c>
      <c r="D939" s="16">
        <v>1</v>
      </c>
      <c r="E939" s="20">
        <v>648</v>
      </c>
      <c r="F939" s="19" t="s">
        <v>3967</v>
      </c>
      <c r="G939">
        <v>261930886</v>
      </c>
      <c r="H939">
        <f t="shared" si="43"/>
        <v>0.9</v>
      </c>
      <c r="I939">
        <f t="shared" si="42"/>
        <v>235737797</v>
      </c>
      <c r="J939" t="s">
        <v>3968</v>
      </c>
      <c r="K939">
        <v>47623797</v>
      </c>
      <c r="L939" t="s">
        <v>3969</v>
      </c>
      <c r="M939">
        <v>500000</v>
      </c>
      <c r="N939" t="s">
        <v>3970</v>
      </c>
      <c r="O939">
        <v>3240</v>
      </c>
      <c r="P939" t="s">
        <v>3971</v>
      </c>
      <c r="Q939">
        <v>3240</v>
      </c>
      <c r="R939" t="s">
        <v>3972</v>
      </c>
      <c r="S939">
        <v>3240</v>
      </c>
      <c r="T939" s="7" t="str">
        <f t="shared" si="41"/>
        <v>hp_235737797;atk_42861417;hit_500000;miss_3240;cirt_3240;cirtSub_3240</v>
      </c>
    </row>
    <row r="940" spans="1:20" x14ac:dyDescent="0.15">
      <c r="A940" s="16">
        <v>460216</v>
      </c>
      <c r="B940" s="16" t="s">
        <v>5058</v>
      </c>
      <c r="C940" s="16">
        <v>1</v>
      </c>
      <c r="D940" s="16">
        <v>1</v>
      </c>
      <c r="E940" s="20">
        <v>651</v>
      </c>
      <c r="F940" s="19" t="s">
        <v>3967</v>
      </c>
      <c r="G940">
        <v>268628891</v>
      </c>
      <c r="H940">
        <f t="shared" si="43"/>
        <v>0.9</v>
      </c>
      <c r="I940">
        <f t="shared" si="42"/>
        <v>241766001</v>
      </c>
      <c r="J940" t="s">
        <v>3968</v>
      </c>
      <c r="K940">
        <v>48841617</v>
      </c>
      <c r="L940" t="s">
        <v>3969</v>
      </c>
      <c r="M940">
        <v>500000</v>
      </c>
      <c r="N940" t="s">
        <v>3970</v>
      </c>
      <c r="O940">
        <v>3255</v>
      </c>
      <c r="P940" t="s">
        <v>3971</v>
      </c>
      <c r="Q940">
        <v>3255</v>
      </c>
      <c r="R940" t="s">
        <v>3972</v>
      </c>
      <c r="S940">
        <v>3255</v>
      </c>
      <c r="T940" s="7" t="str">
        <f t="shared" si="41"/>
        <v>hp_241766001;atk_43957455;hit_500000;miss_3255;cirt_3255;cirtSub_3255</v>
      </c>
    </row>
    <row r="941" spans="1:20" x14ac:dyDescent="0.15">
      <c r="A941" s="16">
        <v>460217</v>
      </c>
      <c r="B941" s="16" t="s">
        <v>5059</v>
      </c>
      <c r="C941" s="16">
        <v>1</v>
      </c>
      <c r="D941" s="16">
        <v>1</v>
      </c>
      <c r="E941" s="20">
        <v>654</v>
      </c>
      <c r="F941" s="19" t="s">
        <v>3967</v>
      </c>
      <c r="G941">
        <v>275326897</v>
      </c>
      <c r="H941">
        <f t="shared" si="43"/>
        <v>0.9</v>
      </c>
      <c r="I941">
        <f t="shared" si="42"/>
        <v>247794207</v>
      </c>
      <c r="J941" t="s">
        <v>3968</v>
      </c>
      <c r="K941">
        <v>50059436</v>
      </c>
      <c r="L941" t="s">
        <v>3969</v>
      </c>
      <c r="M941">
        <v>500000</v>
      </c>
      <c r="N941" t="s">
        <v>3970</v>
      </c>
      <c r="O941">
        <v>3270</v>
      </c>
      <c r="P941" t="s">
        <v>3971</v>
      </c>
      <c r="Q941">
        <v>3270</v>
      </c>
      <c r="R941" t="s">
        <v>3972</v>
      </c>
      <c r="S941">
        <v>3270</v>
      </c>
      <c r="T941" s="7" t="str">
        <f t="shared" si="41"/>
        <v>hp_247794207;atk_45053492;hit_500000;miss_3270;cirt_3270;cirtSub_3270</v>
      </c>
    </row>
    <row r="942" spans="1:20" x14ac:dyDescent="0.15">
      <c r="A942" s="16">
        <v>460218</v>
      </c>
      <c r="B942" s="16" t="s">
        <v>5060</v>
      </c>
      <c r="C942" s="16">
        <v>1</v>
      </c>
      <c r="D942" s="16">
        <v>1</v>
      </c>
      <c r="E942" s="20">
        <v>657</v>
      </c>
      <c r="F942" s="19" t="s">
        <v>3967</v>
      </c>
      <c r="G942">
        <v>282024903</v>
      </c>
      <c r="H942">
        <f t="shared" si="43"/>
        <v>0.9</v>
      </c>
      <c r="I942">
        <f t="shared" si="42"/>
        <v>253822412</v>
      </c>
      <c r="J942" t="s">
        <v>3968</v>
      </c>
      <c r="K942">
        <v>51277255</v>
      </c>
      <c r="L942" t="s">
        <v>3969</v>
      </c>
      <c r="M942">
        <v>500000</v>
      </c>
      <c r="N942" t="s">
        <v>3970</v>
      </c>
      <c r="O942">
        <v>3285</v>
      </c>
      <c r="P942" t="s">
        <v>3971</v>
      </c>
      <c r="Q942">
        <v>3285</v>
      </c>
      <c r="R942" t="s">
        <v>3972</v>
      </c>
      <c r="S942">
        <v>3285</v>
      </c>
      <c r="T942" s="7" t="str">
        <f t="shared" si="41"/>
        <v>hp_253822412;atk_46149529;hit_500000;miss_3285;cirt_3285;cirtSub_3285</v>
      </c>
    </row>
    <row r="943" spans="1:20" x14ac:dyDescent="0.15">
      <c r="A943" s="16">
        <v>460219</v>
      </c>
      <c r="B943" s="16" t="s">
        <v>5061</v>
      </c>
      <c r="C943" s="16">
        <v>1</v>
      </c>
      <c r="D943" s="16">
        <v>1</v>
      </c>
      <c r="E943" s="20">
        <v>660</v>
      </c>
      <c r="F943" s="19" t="s">
        <v>3967</v>
      </c>
      <c r="G943">
        <v>288722909</v>
      </c>
      <c r="H943">
        <f t="shared" si="43"/>
        <v>0.9</v>
      </c>
      <c r="I943">
        <f t="shared" si="42"/>
        <v>259850618</v>
      </c>
      <c r="J943" t="s">
        <v>3968</v>
      </c>
      <c r="K943">
        <v>52495074</v>
      </c>
      <c r="L943" t="s">
        <v>3969</v>
      </c>
      <c r="M943">
        <v>500000</v>
      </c>
      <c r="N943" t="s">
        <v>3970</v>
      </c>
      <c r="O943">
        <v>3300</v>
      </c>
      <c r="P943" t="s">
        <v>3971</v>
      </c>
      <c r="Q943">
        <v>3300</v>
      </c>
      <c r="R943" t="s">
        <v>3972</v>
      </c>
      <c r="S943">
        <v>3300</v>
      </c>
      <c r="T943" s="7" t="str">
        <f t="shared" si="41"/>
        <v>hp_259850618;atk_47245566;hit_500000;miss_3300;cirt_3300;cirtSub_3300</v>
      </c>
    </row>
    <row r="944" spans="1:20" x14ac:dyDescent="0.15">
      <c r="A944" s="16">
        <v>460220</v>
      </c>
      <c r="B944" s="16" t="s">
        <v>5062</v>
      </c>
      <c r="C944" s="16">
        <v>1</v>
      </c>
      <c r="D944" s="16">
        <v>1</v>
      </c>
      <c r="E944" s="20">
        <v>663</v>
      </c>
      <c r="F944" s="19" t="s">
        <v>3967</v>
      </c>
      <c r="G944">
        <v>295420915</v>
      </c>
      <c r="H944">
        <f t="shared" si="43"/>
        <v>0.9</v>
      </c>
      <c r="I944">
        <f t="shared" si="42"/>
        <v>265878823</v>
      </c>
      <c r="J944" t="s">
        <v>3968</v>
      </c>
      <c r="K944">
        <v>53712894</v>
      </c>
      <c r="L944" t="s">
        <v>3969</v>
      </c>
      <c r="M944">
        <v>500000</v>
      </c>
      <c r="N944" t="s">
        <v>3970</v>
      </c>
      <c r="O944">
        <v>3315</v>
      </c>
      <c r="P944" t="s">
        <v>3971</v>
      </c>
      <c r="Q944">
        <v>3315</v>
      </c>
      <c r="R944" t="s">
        <v>3972</v>
      </c>
      <c r="S944">
        <v>3315</v>
      </c>
      <c r="T944" s="7" t="str">
        <f t="shared" si="41"/>
        <v>hp_265878823;atk_48341604;hit_500000;miss_3315;cirt_3315;cirtSub_3315</v>
      </c>
    </row>
    <row r="945" spans="1:20" x14ac:dyDescent="0.15">
      <c r="A945" s="16">
        <v>460221</v>
      </c>
      <c r="B945" s="16" t="s">
        <v>5063</v>
      </c>
      <c r="C945" s="16">
        <v>1</v>
      </c>
      <c r="D945" s="16">
        <v>1</v>
      </c>
      <c r="E945" s="20">
        <v>666</v>
      </c>
      <c r="F945" s="19" t="s">
        <v>3967</v>
      </c>
      <c r="G945">
        <v>302118921</v>
      </c>
      <c r="H945">
        <f t="shared" si="43"/>
        <v>0.9</v>
      </c>
      <c r="I945">
        <f t="shared" si="42"/>
        <v>271907028</v>
      </c>
      <c r="J945" t="s">
        <v>3968</v>
      </c>
      <c r="K945">
        <v>54930713</v>
      </c>
      <c r="L945" t="s">
        <v>3969</v>
      </c>
      <c r="M945">
        <v>500000</v>
      </c>
      <c r="N945" t="s">
        <v>3970</v>
      </c>
      <c r="O945">
        <v>3330</v>
      </c>
      <c r="P945" t="s">
        <v>3971</v>
      </c>
      <c r="Q945">
        <v>3330</v>
      </c>
      <c r="R945" t="s">
        <v>3972</v>
      </c>
      <c r="S945">
        <v>3330</v>
      </c>
      <c r="T945" s="7" t="str">
        <f t="shared" si="41"/>
        <v>hp_271907028;atk_49437641;hit_500000;miss_3330;cirt_3330;cirtSub_3330</v>
      </c>
    </row>
    <row r="946" spans="1:20" x14ac:dyDescent="0.15">
      <c r="A946" s="16">
        <v>460222</v>
      </c>
      <c r="B946" s="16" t="s">
        <v>5064</v>
      </c>
      <c r="C946" s="16">
        <v>1</v>
      </c>
      <c r="D946" s="16">
        <v>1</v>
      </c>
      <c r="E946" s="20">
        <v>669</v>
      </c>
      <c r="F946" s="19" t="s">
        <v>3967</v>
      </c>
      <c r="G946">
        <v>308816926</v>
      </c>
      <c r="H946">
        <f t="shared" si="43"/>
        <v>0.9</v>
      </c>
      <c r="I946">
        <f t="shared" si="42"/>
        <v>277935233</v>
      </c>
      <c r="J946" t="s">
        <v>3968</v>
      </c>
      <c r="K946">
        <v>56148532</v>
      </c>
      <c r="L946" t="s">
        <v>3969</v>
      </c>
      <c r="M946">
        <v>500000</v>
      </c>
      <c r="N946" t="s">
        <v>3970</v>
      </c>
      <c r="O946">
        <v>3345</v>
      </c>
      <c r="P946" t="s">
        <v>3971</v>
      </c>
      <c r="Q946">
        <v>3345</v>
      </c>
      <c r="R946" t="s">
        <v>3972</v>
      </c>
      <c r="S946">
        <v>3345</v>
      </c>
      <c r="T946" s="7" t="str">
        <f t="shared" si="41"/>
        <v>hp_277935233;atk_50533678;hit_500000;miss_3345;cirt_3345;cirtSub_3345</v>
      </c>
    </row>
    <row r="947" spans="1:20" x14ac:dyDescent="0.15">
      <c r="A947" s="16">
        <v>460223</v>
      </c>
      <c r="B947" s="16" t="s">
        <v>5065</v>
      </c>
      <c r="C947" s="16">
        <v>1</v>
      </c>
      <c r="D947" s="16">
        <v>1</v>
      </c>
      <c r="E947" s="20">
        <v>672</v>
      </c>
      <c r="F947" s="19" t="s">
        <v>3967</v>
      </c>
      <c r="G947">
        <v>315514932</v>
      </c>
      <c r="H947">
        <f t="shared" si="43"/>
        <v>0.9</v>
      </c>
      <c r="I947">
        <f t="shared" si="42"/>
        <v>283963438</v>
      </c>
      <c r="J947" t="s">
        <v>3968</v>
      </c>
      <c r="K947">
        <v>57366351</v>
      </c>
      <c r="L947" t="s">
        <v>3969</v>
      </c>
      <c r="M947">
        <v>500000</v>
      </c>
      <c r="N947" t="s">
        <v>3970</v>
      </c>
      <c r="O947">
        <v>3360</v>
      </c>
      <c r="P947" t="s">
        <v>3971</v>
      </c>
      <c r="Q947">
        <v>3360</v>
      </c>
      <c r="R947" t="s">
        <v>3972</v>
      </c>
      <c r="S947">
        <v>3360</v>
      </c>
      <c r="T947" s="7" t="str">
        <f t="shared" si="41"/>
        <v>hp_283963438;atk_51629715;hit_500000;miss_3360;cirt_3360;cirtSub_3360</v>
      </c>
    </row>
    <row r="948" spans="1:20" x14ac:dyDescent="0.15">
      <c r="A948" s="16">
        <v>460224</v>
      </c>
      <c r="B948" s="16" t="s">
        <v>5066</v>
      </c>
      <c r="C948" s="16">
        <v>1</v>
      </c>
      <c r="D948" s="16">
        <v>1</v>
      </c>
      <c r="E948" s="20">
        <v>675</v>
      </c>
      <c r="F948" s="19" t="s">
        <v>3967</v>
      </c>
      <c r="G948">
        <v>322212938</v>
      </c>
      <c r="H948">
        <f t="shared" si="43"/>
        <v>0.9</v>
      </c>
      <c r="I948">
        <f t="shared" si="42"/>
        <v>289991644</v>
      </c>
      <c r="J948" t="s">
        <v>3968</v>
      </c>
      <c r="K948">
        <v>58584171</v>
      </c>
      <c r="L948" t="s">
        <v>3969</v>
      </c>
      <c r="M948">
        <v>500000</v>
      </c>
      <c r="N948" t="s">
        <v>3970</v>
      </c>
      <c r="O948">
        <v>3375</v>
      </c>
      <c r="P948" t="s">
        <v>3971</v>
      </c>
      <c r="Q948">
        <v>3375</v>
      </c>
      <c r="R948" t="s">
        <v>3972</v>
      </c>
      <c r="S948">
        <v>3375</v>
      </c>
      <c r="T948" s="7" t="str">
        <f t="shared" si="41"/>
        <v>hp_289991644;atk_52725753;hit_500000;miss_3375;cirt_3375;cirtSub_3375</v>
      </c>
    </row>
    <row r="949" spans="1:20" x14ac:dyDescent="0.15">
      <c r="A949" s="16">
        <v>460225</v>
      </c>
      <c r="B949" s="16" t="s">
        <v>5067</v>
      </c>
      <c r="C949" s="16">
        <v>1</v>
      </c>
      <c r="D949" s="16">
        <v>1</v>
      </c>
      <c r="E949" s="20">
        <v>678</v>
      </c>
      <c r="F949" s="19" t="s">
        <v>3967</v>
      </c>
      <c r="G949">
        <v>328910944</v>
      </c>
      <c r="H949">
        <f t="shared" si="43"/>
        <v>0.9</v>
      </c>
      <c r="I949">
        <f t="shared" si="42"/>
        <v>296019849</v>
      </c>
      <c r="J949" t="s">
        <v>3968</v>
      </c>
      <c r="K949">
        <v>59801990</v>
      </c>
      <c r="L949" t="s">
        <v>3969</v>
      </c>
      <c r="M949">
        <v>500000</v>
      </c>
      <c r="N949" t="s">
        <v>3970</v>
      </c>
      <c r="O949">
        <v>3390</v>
      </c>
      <c r="P949" t="s">
        <v>3971</v>
      </c>
      <c r="Q949">
        <v>3390</v>
      </c>
      <c r="R949" t="s">
        <v>3972</v>
      </c>
      <c r="S949">
        <v>3390</v>
      </c>
      <c r="T949" s="7" t="str">
        <f t="shared" si="41"/>
        <v>hp_296019849;atk_53821791;hit_500000;miss_3390;cirt_3390;cirtSub_3390</v>
      </c>
    </row>
    <row r="950" spans="1:20" x14ac:dyDescent="0.15">
      <c r="A950" s="16">
        <v>460226</v>
      </c>
      <c r="B950" s="16" t="s">
        <v>5068</v>
      </c>
      <c r="C950" s="16">
        <v>1</v>
      </c>
      <c r="D950" s="16">
        <v>1</v>
      </c>
      <c r="E950" s="20">
        <v>681</v>
      </c>
      <c r="F950" s="19" t="s">
        <v>3967</v>
      </c>
      <c r="G950">
        <v>335608950</v>
      </c>
      <c r="H950">
        <f t="shared" si="43"/>
        <v>0.9</v>
      </c>
      <c r="I950">
        <f t="shared" si="42"/>
        <v>302048055</v>
      </c>
      <c r="J950" t="s">
        <v>3968</v>
      </c>
      <c r="K950">
        <v>61019809</v>
      </c>
      <c r="L950" t="s">
        <v>3969</v>
      </c>
      <c r="M950">
        <v>500000</v>
      </c>
      <c r="N950" t="s">
        <v>3970</v>
      </c>
      <c r="O950">
        <v>3405</v>
      </c>
      <c r="P950" t="s">
        <v>3971</v>
      </c>
      <c r="Q950">
        <v>3405</v>
      </c>
      <c r="R950" t="s">
        <v>3972</v>
      </c>
      <c r="S950">
        <v>3405</v>
      </c>
      <c r="T950" s="7" t="str">
        <f t="shared" si="41"/>
        <v>hp_302048055;atk_54917828;hit_500000;miss_3405;cirt_3405;cirtSub_3405</v>
      </c>
    </row>
    <row r="951" spans="1:20" x14ac:dyDescent="0.15">
      <c r="A951" s="16">
        <v>460227</v>
      </c>
      <c r="B951" s="16" t="s">
        <v>5069</v>
      </c>
      <c r="C951" s="16">
        <v>1</v>
      </c>
      <c r="D951" s="16">
        <v>1</v>
      </c>
      <c r="E951" s="20">
        <v>684</v>
      </c>
      <c r="F951" s="19" t="s">
        <v>3967</v>
      </c>
      <c r="G951">
        <v>342306956</v>
      </c>
      <c r="H951">
        <f t="shared" si="43"/>
        <v>0.9</v>
      </c>
      <c r="I951">
        <f t="shared" si="42"/>
        <v>308076260</v>
      </c>
      <c r="J951" t="s">
        <v>3968</v>
      </c>
      <c r="K951">
        <v>62237628</v>
      </c>
      <c r="L951" t="s">
        <v>3969</v>
      </c>
      <c r="M951">
        <v>500000</v>
      </c>
      <c r="N951" t="s">
        <v>3970</v>
      </c>
      <c r="O951">
        <v>3420</v>
      </c>
      <c r="P951" t="s">
        <v>3971</v>
      </c>
      <c r="Q951">
        <v>3420</v>
      </c>
      <c r="R951" t="s">
        <v>3972</v>
      </c>
      <c r="S951">
        <v>3420</v>
      </c>
      <c r="T951" s="7" t="str">
        <f t="shared" si="41"/>
        <v>hp_308076260;atk_56013865;hit_500000;miss_3420;cirt_3420;cirtSub_3420</v>
      </c>
    </row>
    <row r="952" spans="1:20" x14ac:dyDescent="0.15">
      <c r="A952" s="16">
        <v>460228</v>
      </c>
      <c r="B952" s="16" t="s">
        <v>5070</v>
      </c>
      <c r="C952" s="16">
        <v>1</v>
      </c>
      <c r="D952" s="16">
        <v>1</v>
      </c>
      <c r="E952" s="20">
        <v>687</v>
      </c>
      <c r="F952" s="19" t="s">
        <v>3967</v>
      </c>
      <c r="G952">
        <v>349004961</v>
      </c>
      <c r="H952">
        <f t="shared" si="43"/>
        <v>0.9</v>
      </c>
      <c r="I952">
        <f t="shared" si="42"/>
        <v>314104464</v>
      </c>
      <c r="J952" t="s">
        <v>3968</v>
      </c>
      <c r="K952">
        <v>63455448</v>
      </c>
      <c r="L952" t="s">
        <v>3969</v>
      </c>
      <c r="M952">
        <v>500000</v>
      </c>
      <c r="N952" t="s">
        <v>3970</v>
      </c>
      <c r="O952">
        <v>3435</v>
      </c>
      <c r="P952" t="s">
        <v>3971</v>
      </c>
      <c r="Q952">
        <v>3435</v>
      </c>
      <c r="R952" t="s">
        <v>3972</v>
      </c>
      <c r="S952">
        <v>3435</v>
      </c>
      <c r="T952" s="7" t="str">
        <f t="shared" si="41"/>
        <v>hp_314104464;atk_57109903;hit_500000;miss_3435;cirt_3435;cirtSub_3435</v>
      </c>
    </row>
    <row r="953" spans="1:20" x14ac:dyDescent="0.15">
      <c r="A953" s="16">
        <v>460229</v>
      </c>
      <c r="B953" s="16" t="s">
        <v>5071</v>
      </c>
      <c r="C953" s="16">
        <v>1</v>
      </c>
      <c r="D953" s="16">
        <v>1</v>
      </c>
      <c r="E953" s="20">
        <v>690</v>
      </c>
      <c r="F953" s="19" t="s">
        <v>3967</v>
      </c>
      <c r="G953">
        <v>355702967</v>
      </c>
      <c r="H953">
        <f t="shared" si="43"/>
        <v>0.9</v>
      </c>
      <c r="I953">
        <f t="shared" si="42"/>
        <v>320132670</v>
      </c>
      <c r="J953" t="s">
        <v>3968</v>
      </c>
      <c r="K953">
        <v>64673267</v>
      </c>
      <c r="L953" t="s">
        <v>3969</v>
      </c>
      <c r="M953">
        <v>500000</v>
      </c>
      <c r="N953" t="s">
        <v>3970</v>
      </c>
      <c r="O953">
        <v>3450</v>
      </c>
      <c r="P953" t="s">
        <v>3971</v>
      </c>
      <c r="Q953">
        <v>3450</v>
      </c>
      <c r="R953" t="s">
        <v>3972</v>
      </c>
      <c r="S953">
        <v>3450</v>
      </c>
      <c r="T953" s="7" t="str">
        <f t="shared" si="41"/>
        <v>hp_320132670;atk_58205940;hit_500000;miss_3450;cirt_3450;cirtSub_3450</v>
      </c>
    </row>
    <row r="954" spans="1:20" x14ac:dyDescent="0.15">
      <c r="A954" s="16">
        <v>460230</v>
      </c>
      <c r="B954" s="16" t="s">
        <v>5072</v>
      </c>
      <c r="C954" s="16">
        <v>1</v>
      </c>
      <c r="D954" s="16">
        <v>1</v>
      </c>
      <c r="E954" s="20">
        <v>693</v>
      </c>
      <c r="F954" s="19" t="s">
        <v>3967</v>
      </c>
      <c r="G954">
        <v>362400973</v>
      </c>
      <c r="H954">
        <f t="shared" si="43"/>
        <v>0.9</v>
      </c>
      <c r="I954">
        <f t="shared" si="42"/>
        <v>326160875</v>
      </c>
      <c r="J954" t="s">
        <v>3968</v>
      </c>
      <c r="K954">
        <v>65891086</v>
      </c>
      <c r="L954" t="s">
        <v>3969</v>
      </c>
      <c r="M954">
        <v>500000</v>
      </c>
      <c r="N954" t="s">
        <v>3970</v>
      </c>
      <c r="O954">
        <v>3465</v>
      </c>
      <c r="P954" t="s">
        <v>3971</v>
      </c>
      <c r="Q954">
        <v>3465</v>
      </c>
      <c r="R954" t="s">
        <v>3972</v>
      </c>
      <c r="S954">
        <v>3465</v>
      </c>
      <c r="T954" s="7" t="str">
        <f t="shared" si="41"/>
        <v>hp_326160875;atk_59301977;hit_500000;miss_3465;cirt_3465;cirtSub_3465</v>
      </c>
    </row>
    <row r="955" spans="1:20" x14ac:dyDescent="0.15">
      <c r="A955" s="16">
        <v>460231</v>
      </c>
      <c r="B955" s="16" t="s">
        <v>5073</v>
      </c>
      <c r="C955" s="16">
        <v>1</v>
      </c>
      <c r="D955" s="16">
        <v>1</v>
      </c>
      <c r="E955" s="20">
        <v>696</v>
      </c>
      <c r="F955" s="19" t="s">
        <v>3967</v>
      </c>
      <c r="G955">
        <v>369098979</v>
      </c>
      <c r="H955">
        <f t="shared" si="43"/>
        <v>0.9</v>
      </c>
      <c r="I955">
        <f t="shared" si="42"/>
        <v>332189081</v>
      </c>
      <c r="J955" t="s">
        <v>3968</v>
      </c>
      <c r="K955">
        <v>67108905</v>
      </c>
      <c r="L955" t="s">
        <v>3969</v>
      </c>
      <c r="M955">
        <v>500000</v>
      </c>
      <c r="N955" t="s">
        <v>3970</v>
      </c>
      <c r="O955">
        <v>3480</v>
      </c>
      <c r="P955" t="s">
        <v>3971</v>
      </c>
      <c r="Q955">
        <v>3480</v>
      </c>
      <c r="R955" t="s">
        <v>3972</v>
      </c>
      <c r="S955">
        <v>3480</v>
      </c>
      <c r="T955" s="7" t="str">
        <f t="shared" si="41"/>
        <v>hp_332189081;atk_60398014;hit_500000;miss_3480;cirt_3480;cirtSub_3480</v>
      </c>
    </row>
    <row r="956" spans="1:20" x14ac:dyDescent="0.15">
      <c r="A956" s="16">
        <v>460232</v>
      </c>
      <c r="B956" s="16" t="s">
        <v>5074</v>
      </c>
      <c r="C956" s="16">
        <v>1</v>
      </c>
      <c r="D956" s="16">
        <v>1</v>
      </c>
      <c r="E956" s="20">
        <v>699</v>
      </c>
      <c r="F956" s="19" t="s">
        <v>3967</v>
      </c>
      <c r="G956">
        <v>375796985</v>
      </c>
      <c r="H956">
        <f t="shared" si="43"/>
        <v>0.9</v>
      </c>
      <c r="I956">
        <f t="shared" si="42"/>
        <v>338217286</v>
      </c>
      <c r="J956" t="s">
        <v>3968</v>
      </c>
      <c r="K956">
        <v>68326725</v>
      </c>
      <c r="L956" t="s">
        <v>3969</v>
      </c>
      <c r="M956">
        <v>500000</v>
      </c>
      <c r="N956" t="s">
        <v>3970</v>
      </c>
      <c r="O956">
        <v>3495</v>
      </c>
      <c r="P956" t="s">
        <v>3971</v>
      </c>
      <c r="Q956">
        <v>3495</v>
      </c>
      <c r="R956" t="s">
        <v>3972</v>
      </c>
      <c r="S956">
        <v>3495</v>
      </c>
      <c r="T956" s="7" t="str">
        <f t="shared" si="41"/>
        <v>hp_338217286;atk_61494052;hit_500000;miss_3495;cirt_3495;cirtSub_3495</v>
      </c>
    </row>
    <row r="957" spans="1:20" x14ac:dyDescent="0.15">
      <c r="A957" s="16">
        <v>460233</v>
      </c>
      <c r="B957" s="16" t="s">
        <v>5075</v>
      </c>
      <c r="C957" s="16">
        <v>1</v>
      </c>
      <c r="D957" s="16">
        <v>1</v>
      </c>
      <c r="E957" s="20">
        <v>702</v>
      </c>
      <c r="F957" s="19" t="s">
        <v>3967</v>
      </c>
      <c r="G957">
        <v>382494991</v>
      </c>
      <c r="H957">
        <f t="shared" si="43"/>
        <v>0.9</v>
      </c>
      <c r="I957">
        <f t="shared" si="42"/>
        <v>344245491</v>
      </c>
      <c r="J957" t="s">
        <v>3968</v>
      </c>
      <c r="K957">
        <v>69544544</v>
      </c>
      <c r="L957" t="s">
        <v>3969</v>
      </c>
      <c r="M957">
        <v>500000</v>
      </c>
      <c r="N957" t="s">
        <v>3970</v>
      </c>
      <c r="O957">
        <v>3510</v>
      </c>
      <c r="P957" t="s">
        <v>3971</v>
      </c>
      <c r="Q957">
        <v>3510</v>
      </c>
      <c r="R957" t="s">
        <v>3972</v>
      </c>
      <c r="S957">
        <v>3510</v>
      </c>
      <c r="T957" s="7" t="str">
        <f t="shared" si="41"/>
        <v>hp_344245491;atk_62590089;hit_500000;miss_3510;cirt_3510;cirtSub_3510</v>
      </c>
    </row>
    <row r="958" spans="1:20" x14ac:dyDescent="0.15">
      <c r="A958" s="16">
        <v>460234</v>
      </c>
      <c r="B958" s="16" t="s">
        <v>5076</v>
      </c>
      <c r="C958" s="16">
        <v>1</v>
      </c>
      <c r="D958" s="16">
        <v>1</v>
      </c>
      <c r="E958" s="20">
        <v>705</v>
      </c>
      <c r="F958" s="19" t="s">
        <v>3967</v>
      </c>
      <c r="G958">
        <v>389192996</v>
      </c>
      <c r="H958">
        <f t="shared" si="43"/>
        <v>0.9</v>
      </c>
      <c r="I958">
        <f t="shared" si="42"/>
        <v>350273696</v>
      </c>
      <c r="J958" t="s">
        <v>3968</v>
      </c>
      <c r="K958">
        <v>70762363</v>
      </c>
      <c r="L958" t="s">
        <v>3969</v>
      </c>
      <c r="M958">
        <v>500000</v>
      </c>
      <c r="N958" t="s">
        <v>3970</v>
      </c>
      <c r="O958">
        <v>3525</v>
      </c>
      <c r="P958" t="s">
        <v>3971</v>
      </c>
      <c r="Q958">
        <v>3525</v>
      </c>
      <c r="R958" t="s">
        <v>3972</v>
      </c>
      <c r="S958">
        <v>3525</v>
      </c>
      <c r="T958" s="7" t="str">
        <f t="shared" si="41"/>
        <v>hp_350273696;atk_63686126;hit_500000;miss_3525;cirt_3525;cirtSub_3525</v>
      </c>
    </row>
    <row r="959" spans="1:20" x14ac:dyDescent="0.15">
      <c r="A959" s="16">
        <v>460235</v>
      </c>
      <c r="B959" s="16" t="s">
        <v>5077</v>
      </c>
      <c r="C959" s="16">
        <v>1</v>
      </c>
      <c r="D959" s="16">
        <v>1</v>
      </c>
      <c r="E959" s="20">
        <v>708</v>
      </c>
      <c r="F959" s="19" t="s">
        <v>3967</v>
      </c>
      <c r="G959">
        <v>395891002</v>
      </c>
      <c r="H959">
        <f t="shared" si="43"/>
        <v>0.9</v>
      </c>
      <c r="I959">
        <f t="shared" si="42"/>
        <v>356301901</v>
      </c>
      <c r="J959" t="s">
        <v>3968</v>
      </c>
      <c r="K959">
        <v>71980182</v>
      </c>
      <c r="L959" t="s">
        <v>3969</v>
      </c>
      <c r="M959">
        <v>500000</v>
      </c>
      <c r="N959" t="s">
        <v>3970</v>
      </c>
      <c r="O959">
        <v>3540</v>
      </c>
      <c r="P959" t="s">
        <v>3971</v>
      </c>
      <c r="Q959">
        <v>3540</v>
      </c>
      <c r="R959" t="s">
        <v>3972</v>
      </c>
      <c r="S959">
        <v>3540</v>
      </c>
      <c r="T959" s="7" t="str">
        <f t="shared" si="41"/>
        <v>hp_356301901;atk_64782163;hit_500000;miss_3540;cirt_3540;cirtSub_3540</v>
      </c>
    </row>
    <row r="960" spans="1:20" x14ac:dyDescent="0.15">
      <c r="A960" s="16">
        <v>460236</v>
      </c>
      <c r="B960" s="16" t="s">
        <v>5078</v>
      </c>
      <c r="C960" s="16">
        <v>1</v>
      </c>
      <c r="D960" s="16">
        <v>1</v>
      </c>
      <c r="E960" s="20">
        <v>711</v>
      </c>
      <c r="F960" s="19" t="s">
        <v>3967</v>
      </c>
      <c r="G960">
        <v>402589008</v>
      </c>
      <c r="H960">
        <f t="shared" si="43"/>
        <v>0.9</v>
      </c>
      <c r="I960">
        <f t="shared" si="42"/>
        <v>362330107</v>
      </c>
      <c r="J960" t="s">
        <v>3968</v>
      </c>
      <c r="K960">
        <v>73198001</v>
      </c>
      <c r="L960" t="s">
        <v>3969</v>
      </c>
      <c r="M960">
        <v>500000</v>
      </c>
      <c r="N960" t="s">
        <v>3970</v>
      </c>
      <c r="O960">
        <v>3555</v>
      </c>
      <c r="P960" t="s">
        <v>3971</v>
      </c>
      <c r="Q960">
        <v>3555</v>
      </c>
      <c r="R960" t="s">
        <v>3972</v>
      </c>
      <c r="S960">
        <v>3555</v>
      </c>
      <c r="T960" s="7" t="str">
        <f t="shared" si="41"/>
        <v>hp_362330107;atk_65878200;hit_500000;miss_3555;cirt_3555;cirtSub_3555</v>
      </c>
    </row>
    <row r="961" spans="1:20" x14ac:dyDescent="0.15">
      <c r="A961" s="16">
        <v>460237</v>
      </c>
      <c r="B961" s="16" t="s">
        <v>5079</v>
      </c>
      <c r="C961" s="16">
        <v>1</v>
      </c>
      <c r="D961" s="16">
        <v>1</v>
      </c>
      <c r="E961" s="20">
        <v>714</v>
      </c>
      <c r="F961" s="19" t="s">
        <v>3967</v>
      </c>
      <c r="G961">
        <v>409287014</v>
      </c>
      <c r="H961">
        <f t="shared" si="43"/>
        <v>0.9</v>
      </c>
      <c r="I961">
        <f t="shared" si="42"/>
        <v>368358312</v>
      </c>
      <c r="J961" t="s">
        <v>3968</v>
      </c>
      <c r="K961">
        <v>74415821</v>
      </c>
      <c r="L961" t="s">
        <v>3969</v>
      </c>
      <c r="M961">
        <v>500000</v>
      </c>
      <c r="N961" t="s">
        <v>3970</v>
      </c>
      <c r="O961">
        <v>3570</v>
      </c>
      <c r="P961" t="s">
        <v>3971</v>
      </c>
      <c r="Q961">
        <v>3570</v>
      </c>
      <c r="R961" t="s">
        <v>3972</v>
      </c>
      <c r="S961">
        <v>3570</v>
      </c>
      <c r="T961" s="7" t="str">
        <f t="shared" si="41"/>
        <v>hp_368358312;atk_66974238;hit_500000;miss_3570;cirt_3570;cirtSub_3570</v>
      </c>
    </row>
    <row r="962" spans="1:20" x14ac:dyDescent="0.15">
      <c r="A962" s="16">
        <v>460238</v>
      </c>
      <c r="B962" s="16" t="s">
        <v>5080</v>
      </c>
      <c r="C962" s="16">
        <v>1</v>
      </c>
      <c r="D962" s="16">
        <v>1</v>
      </c>
      <c r="E962" s="20">
        <v>717</v>
      </c>
      <c r="F962" s="19" t="s">
        <v>3967</v>
      </c>
      <c r="G962">
        <v>415985020</v>
      </c>
      <c r="H962">
        <f t="shared" si="43"/>
        <v>0.9</v>
      </c>
      <c r="I962">
        <f t="shared" si="42"/>
        <v>374386518</v>
      </c>
      <c r="J962" t="s">
        <v>3968</v>
      </c>
      <c r="K962">
        <v>75633640</v>
      </c>
      <c r="L962" t="s">
        <v>3969</v>
      </c>
      <c r="M962">
        <v>500000</v>
      </c>
      <c r="N962" t="s">
        <v>3970</v>
      </c>
      <c r="O962">
        <v>3585</v>
      </c>
      <c r="P962" t="s">
        <v>3971</v>
      </c>
      <c r="Q962">
        <v>3585</v>
      </c>
      <c r="R962" t="s">
        <v>3972</v>
      </c>
      <c r="S962">
        <v>3585</v>
      </c>
      <c r="T962" s="7" t="str">
        <f t="shared" si="41"/>
        <v>hp_374386518;atk_68070276;hit_500000;miss_3585;cirt_3585;cirtSub_3585</v>
      </c>
    </row>
    <row r="963" spans="1:20" x14ac:dyDescent="0.15">
      <c r="A963" s="16">
        <v>460239</v>
      </c>
      <c r="B963" s="16" t="s">
        <v>5081</v>
      </c>
      <c r="C963" s="16">
        <v>1</v>
      </c>
      <c r="D963" s="16">
        <v>1</v>
      </c>
      <c r="E963" s="20">
        <v>720</v>
      </c>
      <c r="F963" s="19" t="s">
        <v>3967</v>
      </c>
      <c r="G963">
        <v>422683026</v>
      </c>
      <c r="H963">
        <f t="shared" si="43"/>
        <v>0.9</v>
      </c>
      <c r="I963">
        <f t="shared" si="42"/>
        <v>380414723</v>
      </c>
      <c r="J963" t="s">
        <v>3968</v>
      </c>
      <c r="K963">
        <v>76851459</v>
      </c>
      <c r="L963" t="s">
        <v>3969</v>
      </c>
      <c r="M963">
        <v>500000</v>
      </c>
      <c r="N963" t="s">
        <v>3970</v>
      </c>
      <c r="O963">
        <v>3600</v>
      </c>
      <c r="P963" t="s">
        <v>3971</v>
      </c>
      <c r="Q963">
        <v>3600</v>
      </c>
      <c r="R963" t="s">
        <v>3972</v>
      </c>
      <c r="S963">
        <v>3600</v>
      </c>
      <c r="T963" s="7" t="str">
        <f t="shared" si="41"/>
        <v>hp_380414723;atk_69166313;hit_500000;miss_3600;cirt_3600;cirtSub_3600</v>
      </c>
    </row>
  </sheetData>
  <autoFilter ref="A1:T963"/>
  <phoneticPr fontId="11" type="noConversion"/>
  <conditionalFormatting sqref="F724:F963">
    <cfRule type="cellIs" dxfId="6" priority="1" stopIfTrue="1" operator="notEqual">
      <formula>INDIRECT("Dummy_for_Comparison1!"&amp;ADDRESS(ROW(),COLUMN()))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T2403"/>
  <sheetViews>
    <sheetView workbookViewId="0">
      <selection activeCell="B1804" sqref="B1804:B2403"/>
    </sheetView>
  </sheetViews>
  <sheetFormatPr defaultRowHeight="13.5" x14ac:dyDescent="0.15"/>
  <cols>
    <col min="2" max="2" width="12.25" bestFit="1" customWidth="1"/>
  </cols>
  <sheetData>
    <row r="2" spans="1:20" x14ac:dyDescent="0.15">
      <c r="A2" s="16">
        <v>330000</v>
      </c>
      <c r="B2" s="16" t="s">
        <v>228</v>
      </c>
      <c r="C2" s="16">
        <v>1</v>
      </c>
      <c r="D2" s="16">
        <v>2</v>
      </c>
      <c r="E2" s="17">
        <v>1</v>
      </c>
      <c r="F2" s="19" t="s">
        <v>3967</v>
      </c>
      <c r="G2" s="19" t="e">
        <f>VLOOKUP(E2,$E$1804:$I$2287,5,0)</f>
        <v>#N/A</v>
      </c>
      <c r="H2" s="19">
        <v>0.5</v>
      </c>
      <c r="I2">
        <v>637</v>
      </c>
      <c r="J2" t="s">
        <v>3968</v>
      </c>
      <c r="K2">
        <v>3000</v>
      </c>
      <c r="L2" t="s">
        <v>3969</v>
      </c>
      <c r="M2">
        <v>500000</v>
      </c>
      <c r="N2" t="s">
        <v>3970</v>
      </c>
      <c r="O2">
        <v>0</v>
      </c>
      <c r="P2" t="s">
        <v>3971</v>
      </c>
      <c r="Q2">
        <v>0</v>
      </c>
      <c r="R2" t="s">
        <v>3972</v>
      </c>
      <c r="S2">
        <v>-3500</v>
      </c>
      <c r="T2" s="7" t="str">
        <f t="shared" ref="T2:T66" si="0">F2&amp;"_"&amp;I2&amp;";"&amp;J2&amp;"_"&amp;INT(K2*0.9)&amp;";"&amp;L2&amp;"_"&amp;M2&amp;";"&amp;N2&amp;"_"&amp;O2&amp;";"&amp;P2&amp;"_"&amp;Q2&amp;";"&amp;R2&amp;"_"&amp;S2</f>
        <v>hp_637;atk_2700;hit_500000;miss_0;cirt_0;cirtSub_-3500</v>
      </c>
    </row>
    <row r="3" spans="1:20" x14ac:dyDescent="0.15">
      <c r="A3" s="16">
        <v>330001</v>
      </c>
      <c r="B3" s="16" t="s">
        <v>228</v>
      </c>
      <c r="C3" s="16">
        <v>1</v>
      </c>
      <c r="D3" s="16">
        <v>2</v>
      </c>
      <c r="E3" s="17">
        <v>1</v>
      </c>
      <c r="F3" s="19" t="s">
        <v>3967</v>
      </c>
      <c r="G3" s="19" t="e">
        <f t="shared" ref="G3:G66" si="1">VLOOKUP(E3,$E$1804:$I$2287,5,0)</f>
        <v>#N/A</v>
      </c>
      <c r="H3" s="19">
        <v>0.5</v>
      </c>
      <c r="I3">
        <v>637</v>
      </c>
      <c r="J3" t="s">
        <v>3968</v>
      </c>
      <c r="K3">
        <v>3000</v>
      </c>
      <c r="L3" t="s">
        <v>3969</v>
      </c>
      <c r="M3">
        <v>500000</v>
      </c>
      <c r="N3" t="s">
        <v>3970</v>
      </c>
      <c r="O3">
        <v>0</v>
      </c>
      <c r="P3" t="s">
        <v>3971</v>
      </c>
      <c r="Q3">
        <v>0</v>
      </c>
      <c r="R3" t="s">
        <v>3972</v>
      </c>
      <c r="S3">
        <v>-3500</v>
      </c>
      <c r="T3" s="7" t="str">
        <f t="shared" si="0"/>
        <v>hp_637;atk_2700;hit_500000;miss_0;cirt_0;cirtSub_-3500</v>
      </c>
    </row>
    <row r="4" spans="1:20" x14ac:dyDescent="0.15">
      <c r="A4" s="16">
        <v>330002</v>
      </c>
      <c r="B4" s="16" t="s">
        <v>228</v>
      </c>
      <c r="C4" s="16">
        <v>1</v>
      </c>
      <c r="D4" s="16">
        <v>2</v>
      </c>
      <c r="E4" s="17">
        <v>1</v>
      </c>
      <c r="F4" s="19" t="s">
        <v>3967</v>
      </c>
      <c r="G4" s="19" t="e">
        <f t="shared" si="1"/>
        <v>#N/A</v>
      </c>
      <c r="H4" s="19">
        <v>0.5</v>
      </c>
      <c r="I4">
        <v>637</v>
      </c>
      <c r="J4" t="s">
        <v>3968</v>
      </c>
      <c r="K4">
        <v>3000</v>
      </c>
      <c r="L4" t="s">
        <v>3969</v>
      </c>
      <c r="M4">
        <v>500000</v>
      </c>
      <c r="N4" t="s">
        <v>3970</v>
      </c>
      <c r="O4">
        <v>0</v>
      </c>
      <c r="P4" t="s">
        <v>3971</v>
      </c>
      <c r="Q4">
        <v>0</v>
      </c>
      <c r="R4" t="s">
        <v>3972</v>
      </c>
      <c r="S4">
        <v>-3500</v>
      </c>
      <c r="T4" s="7" t="str">
        <f t="shared" si="0"/>
        <v>hp_637;atk_2700;hit_500000;miss_0;cirt_0;cirtSub_-3500</v>
      </c>
    </row>
    <row r="5" spans="1:20" x14ac:dyDescent="0.15">
      <c r="A5" s="16">
        <v>330003</v>
      </c>
      <c r="B5" s="16" t="s">
        <v>228</v>
      </c>
      <c r="C5" s="16">
        <v>1</v>
      </c>
      <c r="D5" s="16">
        <v>2</v>
      </c>
      <c r="E5" s="17">
        <v>2</v>
      </c>
      <c r="F5" s="19" t="s">
        <v>3967</v>
      </c>
      <c r="G5" s="19" t="e">
        <f t="shared" si="1"/>
        <v>#N/A</v>
      </c>
      <c r="H5" s="19">
        <v>0.5</v>
      </c>
      <c r="I5">
        <v>1232</v>
      </c>
      <c r="J5" t="s">
        <v>3968</v>
      </c>
      <c r="K5">
        <v>5800</v>
      </c>
      <c r="L5" t="s">
        <v>3969</v>
      </c>
      <c r="M5">
        <v>500000</v>
      </c>
      <c r="N5" t="s">
        <v>3970</v>
      </c>
      <c r="O5">
        <v>1</v>
      </c>
      <c r="P5" t="s">
        <v>3971</v>
      </c>
      <c r="Q5">
        <v>0</v>
      </c>
      <c r="R5" t="s">
        <v>3972</v>
      </c>
      <c r="S5">
        <v>-3500</v>
      </c>
      <c r="T5" s="7" t="str">
        <f t="shared" si="0"/>
        <v>hp_1232;atk_5220;hit_500000;miss_1;cirt_0;cirtSub_-3500</v>
      </c>
    </row>
    <row r="6" spans="1:20" x14ac:dyDescent="0.15">
      <c r="A6" s="16">
        <v>330004</v>
      </c>
      <c r="B6" s="16" t="s">
        <v>228</v>
      </c>
      <c r="C6" s="16">
        <v>1</v>
      </c>
      <c r="D6" s="16">
        <v>2</v>
      </c>
      <c r="E6" s="17">
        <v>2</v>
      </c>
      <c r="F6" s="19" t="s">
        <v>3967</v>
      </c>
      <c r="G6" s="19" t="e">
        <f t="shared" si="1"/>
        <v>#N/A</v>
      </c>
      <c r="H6" s="19">
        <v>0.5</v>
      </c>
      <c r="I6">
        <v>1232</v>
      </c>
      <c r="J6" t="s">
        <v>3968</v>
      </c>
      <c r="K6">
        <v>5800</v>
      </c>
      <c r="L6" t="s">
        <v>3969</v>
      </c>
      <c r="M6">
        <v>500000</v>
      </c>
      <c r="N6" t="s">
        <v>3970</v>
      </c>
      <c r="O6">
        <v>1</v>
      </c>
      <c r="P6" t="s">
        <v>3971</v>
      </c>
      <c r="Q6">
        <v>0</v>
      </c>
      <c r="R6" t="s">
        <v>3972</v>
      </c>
      <c r="S6">
        <v>-3500</v>
      </c>
      <c r="T6" s="7" t="str">
        <f t="shared" si="0"/>
        <v>hp_1232;atk_5220;hit_500000;miss_1;cirt_0;cirtSub_-3500</v>
      </c>
    </row>
    <row r="7" spans="1:20" x14ac:dyDescent="0.15">
      <c r="A7" s="16">
        <v>330005</v>
      </c>
      <c r="B7" s="16" t="s">
        <v>228</v>
      </c>
      <c r="C7" s="16">
        <v>1</v>
      </c>
      <c r="D7" s="16">
        <v>2</v>
      </c>
      <c r="E7" s="17">
        <v>2</v>
      </c>
      <c r="F7" s="19" t="s">
        <v>3967</v>
      </c>
      <c r="G7" s="19" t="e">
        <f t="shared" si="1"/>
        <v>#N/A</v>
      </c>
      <c r="H7" s="19">
        <v>0.5</v>
      </c>
      <c r="I7">
        <v>1232</v>
      </c>
      <c r="J7" t="s">
        <v>3968</v>
      </c>
      <c r="K7">
        <v>5800</v>
      </c>
      <c r="L7" t="s">
        <v>3969</v>
      </c>
      <c r="M7">
        <v>500000</v>
      </c>
      <c r="N7" t="s">
        <v>3970</v>
      </c>
      <c r="O7">
        <v>1</v>
      </c>
      <c r="P7" t="s">
        <v>3971</v>
      </c>
      <c r="Q7">
        <v>0</v>
      </c>
      <c r="R7" t="s">
        <v>3972</v>
      </c>
      <c r="S7">
        <v>-3500</v>
      </c>
      <c r="T7" s="7" t="str">
        <f t="shared" si="0"/>
        <v>hp_1232;atk_5220;hit_500000;miss_1;cirt_0;cirtSub_-3500</v>
      </c>
    </row>
    <row r="8" spans="1:20" x14ac:dyDescent="0.15">
      <c r="A8" s="16">
        <v>330006</v>
      </c>
      <c r="B8" s="16" t="s">
        <v>228</v>
      </c>
      <c r="C8" s="16">
        <v>1</v>
      </c>
      <c r="D8" s="16">
        <v>2</v>
      </c>
      <c r="E8" s="17">
        <v>3</v>
      </c>
      <c r="F8" s="19" t="s">
        <v>3967</v>
      </c>
      <c r="G8" s="19" t="e">
        <f t="shared" si="1"/>
        <v>#N/A</v>
      </c>
      <c r="H8" s="19">
        <v>0.5</v>
      </c>
      <c r="I8">
        <v>1806</v>
      </c>
      <c r="J8" t="s">
        <v>3968</v>
      </c>
      <c r="K8">
        <v>8500</v>
      </c>
      <c r="L8" t="s">
        <v>3969</v>
      </c>
      <c r="M8">
        <v>500000</v>
      </c>
      <c r="N8" t="s">
        <v>3970</v>
      </c>
      <c r="O8">
        <v>1</v>
      </c>
      <c r="P8" t="s">
        <v>3971</v>
      </c>
      <c r="Q8">
        <v>0</v>
      </c>
      <c r="R8" t="s">
        <v>3972</v>
      </c>
      <c r="S8">
        <v>-3500</v>
      </c>
      <c r="T8" s="7" t="str">
        <f t="shared" si="0"/>
        <v>hp_1806;atk_7650;hit_500000;miss_1;cirt_0;cirtSub_-3500</v>
      </c>
    </row>
    <row r="9" spans="1:20" x14ac:dyDescent="0.15">
      <c r="A9" s="16">
        <v>330007</v>
      </c>
      <c r="B9" s="16" t="s">
        <v>228</v>
      </c>
      <c r="C9" s="16">
        <v>1</v>
      </c>
      <c r="D9" s="16">
        <v>2</v>
      </c>
      <c r="E9" s="17">
        <v>3</v>
      </c>
      <c r="F9" s="19" t="s">
        <v>3967</v>
      </c>
      <c r="G9" s="19" t="e">
        <f t="shared" si="1"/>
        <v>#N/A</v>
      </c>
      <c r="H9" s="19">
        <v>0.5</v>
      </c>
      <c r="I9">
        <v>1806</v>
      </c>
      <c r="J9" t="s">
        <v>3968</v>
      </c>
      <c r="K9">
        <v>8500</v>
      </c>
      <c r="L9" t="s">
        <v>3969</v>
      </c>
      <c r="M9">
        <v>500000</v>
      </c>
      <c r="N9" t="s">
        <v>3970</v>
      </c>
      <c r="O9">
        <v>1</v>
      </c>
      <c r="P9" t="s">
        <v>3971</v>
      </c>
      <c r="Q9">
        <v>0</v>
      </c>
      <c r="R9" t="s">
        <v>3972</v>
      </c>
      <c r="S9">
        <v>-3500</v>
      </c>
      <c r="T9" s="7" t="str">
        <f t="shared" si="0"/>
        <v>hp_1806;atk_7650;hit_500000;miss_1;cirt_0;cirtSub_-3500</v>
      </c>
    </row>
    <row r="10" spans="1:20" x14ac:dyDescent="0.15">
      <c r="A10" s="16">
        <v>330008</v>
      </c>
      <c r="B10" s="16" t="s">
        <v>228</v>
      </c>
      <c r="C10" s="16">
        <v>1</v>
      </c>
      <c r="D10" s="16">
        <v>2</v>
      </c>
      <c r="E10" s="17">
        <v>3</v>
      </c>
      <c r="F10" s="19" t="s">
        <v>3967</v>
      </c>
      <c r="G10" s="19" t="e">
        <f t="shared" si="1"/>
        <v>#N/A</v>
      </c>
      <c r="H10" s="19">
        <v>0.5</v>
      </c>
      <c r="I10">
        <v>1806</v>
      </c>
      <c r="J10" t="s">
        <v>3968</v>
      </c>
      <c r="K10">
        <v>8500</v>
      </c>
      <c r="L10" t="s">
        <v>3969</v>
      </c>
      <c r="M10">
        <v>500000</v>
      </c>
      <c r="N10" t="s">
        <v>3970</v>
      </c>
      <c r="O10">
        <v>1</v>
      </c>
      <c r="P10" t="s">
        <v>3971</v>
      </c>
      <c r="Q10">
        <v>0</v>
      </c>
      <c r="R10" t="s">
        <v>3972</v>
      </c>
      <c r="S10">
        <v>-3500</v>
      </c>
      <c r="T10" s="7" t="str">
        <f t="shared" si="0"/>
        <v>hp_1806;atk_7650;hit_500000;miss_1;cirt_0;cirtSub_-3500</v>
      </c>
    </row>
    <row r="11" spans="1:20" x14ac:dyDescent="0.15">
      <c r="A11" s="16">
        <v>330009</v>
      </c>
      <c r="B11" s="16" t="s">
        <v>228</v>
      </c>
      <c r="C11" s="16">
        <v>1</v>
      </c>
      <c r="D11" s="16">
        <v>2</v>
      </c>
      <c r="E11" s="17">
        <v>4</v>
      </c>
      <c r="F11" s="19" t="s">
        <v>3967</v>
      </c>
      <c r="G11" s="19" t="e">
        <f t="shared" si="1"/>
        <v>#N/A</v>
      </c>
      <c r="H11" s="19">
        <v>0.5</v>
      </c>
      <c r="I11">
        <v>2337</v>
      </c>
      <c r="J11" t="s">
        <v>3968</v>
      </c>
      <c r="K11">
        <v>11000</v>
      </c>
      <c r="L11" t="s">
        <v>3969</v>
      </c>
      <c r="M11">
        <v>500000</v>
      </c>
      <c r="N11" t="s">
        <v>3970</v>
      </c>
      <c r="O11">
        <v>2</v>
      </c>
      <c r="P11" t="s">
        <v>3971</v>
      </c>
      <c r="Q11">
        <v>0</v>
      </c>
      <c r="R11" t="s">
        <v>3972</v>
      </c>
      <c r="S11">
        <v>-3500</v>
      </c>
      <c r="T11" s="7" t="str">
        <f t="shared" si="0"/>
        <v>hp_2337;atk_9900;hit_500000;miss_2;cirt_0;cirtSub_-3500</v>
      </c>
    </row>
    <row r="12" spans="1:20" x14ac:dyDescent="0.15">
      <c r="A12" s="16">
        <v>330010</v>
      </c>
      <c r="B12" s="16" t="s">
        <v>228</v>
      </c>
      <c r="C12" s="16">
        <v>1</v>
      </c>
      <c r="D12" s="16">
        <v>2</v>
      </c>
      <c r="E12" s="17">
        <v>4</v>
      </c>
      <c r="F12" s="19" t="s">
        <v>3967</v>
      </c>
      <c r="G12" s="19" t="e">
        <f t="shared" si="1"/>
        <v>#N/A</v>
      </c>
      <c r="H12" s="19">
        <v>0.5</v>
      </c>
      <c r="I12">
        <v>2337</v>
      </c>
      <c r="J12" t="s">
        <v>3968</v>
      </c>
      <c r="K12">
        <v>11000</v>
      </c>
      <c r="L12" t="s">
        <v>3969</v>
      </c>
      <c r="M12">
        <v>500000</v>
      </c>
      <c r="N12" t="s">
        <v>3970</v>
      </c>
      <c r="O12">
        <v>2</v>
      </c>
      <c r="P12" t="s">
        <v>3971</v>
      </c>
      <c r="Q12">
        <v>0</v>
      </c>
      <c r="R12" t="s">
        <v>3972</v>
      </c>
      <c r="S12">
        <v>-3500</v>
      </c>
      <c r="T12" s="7" t="str">
        <f t="shared" si="0"/>
        <v>hp_2337;atk_9900;hit_500000;miss_2;cirt_0;cirtSub_-3500</v>
      </c>
    </row>
    <row r="13" spans="1:20" x14ac:dyDescent="0.15">
      <c r="A13" s="16">
        <v>330011</v>
      </c>
      <c r="B13" s="16" t="s">
        <v>228</v>
      </c>
      <c r="C13" s="16">
        <v>1</v>
      </c>
      <c r="D13" s="16">
        <v>2</v>
      </c>
      <c r="E13" s="17">
        <v>4</v>
      </c>
      <c r="F13" s="19" t="s">
        <v>3967</v>
      </c>
      <c r="G13" s="19" t="e">
        <f t="shared" si="1"/>
        <v>#N/A</v>
      </c>
      <c r="H13" s="19">
        <v>0.5</v>
      </c>
      <c r="I13">
        <v>2337</v>
      </c>
      <c r="J13" t="s">
        <v>3968</v>
      </c>
      <c r="K13">
        <v>11000</v>
      </c>
      <c r="L13" t="s">
        <v>3969</v>
      </c>
      <c r="M13">
        <v>500000</v>
      </c>
      <c r="N13" t="s">
        <v>3970</v>
      </c>
      <c r="O13">
        <v>2</v>
      </c>
      <c r="P13" t="s">
        <v>3971</v>
      </c>
      <c r="Q13">
        <v>0</v>
      </c>
      <c r="R13" t="s">
        <v>3972</v>
      </c>
      <c r="S13">
        <v>-3500</v>
      </c>
      <c r="T13" s="7" t="str">
        <f t="shared" si="0"/>
        <v>hp_2337;atk_9900;hit_500000;miss_2;cirt_0;cirtSub_-3500</v>
      </c>
    </row>
    <row r="14" spans="1:20" x14ac:dyDescent="0.15">
      <c r="A14" s="16">
        <v>330012</v>
      </c>
      <c r="B14" s="16" t="s">
        <v>228</v>
      </c>
      <c r="C14" s="16">
        <v>1</v>
      </c>
      <c r="D14" s="16">
        <v>2</v>
      </c>
      <c r="E14" s="17">
        <v>5</v>
      </c>
      <c r="F14" s="19" t="s">
        <v>3967</v>
      </c>
      <c r="G14" s="19" t="e">
        <f t="shared" si="1"/>
        <v>#N/A</v>
      </c>
      <c r="H14" s="19">
        <v>0.5</v>
      </c>
      <c r="I14">
        <v>2868</v>
      </c>
      <c r="J14" t="s">
        <v>3968</v>
      </c>
      <c r="K14">
        <v>13500</v>
      </c>
      <c r="L14" t="s">
        <v>3969</v>
      </c>
      <c r="M14">
        <v>500000</v>
      </c>
      <c r="N14" t="s">
        <v>3970</v>
      </c>
      <c r="O14">
        <v>2</v>
      </c>
      <c r="P14" t="s">
        <v>3971</v>
      </c>
      <c r="Q14">
        <v>0</v>
      </c>
      <c r="R14" t="s">
        <v>3972</v>
      </c>
      <c r="S14">
        <v>-3500</v>
      </c>
      <c r="T14" s="7" t="str">
        <f t="shared" si="0"/>
        <v>hp_2868;atk_12150;hit_500000;miss_2;cirt_0;cirtSub_-3500</v>
      </c>
    </row>
    <row r="15" spans="1:20" x14ac:dyDescent="0.15">
      <c r="A15" s="16">
        <v>330013</v>
      </c>
      <c r="B15" s="16" t="s">
        <v>228</v>
      </c>
      <c r="C15" s="16">
        <v>1</v>
      </c>
      <c r="D15" s="16">
        <v>2</v>
      </c>
      <c r="E15" s="17">
        <v>5</v>
      </c>
      <c r="F15" s="19" t="s">
        <v>3967</v>
      </c>
      <c r="G15" s="19" t="e">
        <f t="shared" si="1"/>
        <v>#N/A</v>
      </c>
      <c r="H15" s="19">
        <v>0.5</v>
      </c>
      <c r="I15">
        <v>2868</v>
      </c>
      <c r="J15" t="s">
        <v>3968</v>
      </c>
      <c r="K15">
        <v>13500</v>
      </c>
      <c r="L15" t="s">
        <v>3969</v>
      </c>
      <c r="M15">
        <v>500000</v>
      </c>
      <c r="N15" t="s">
        <v>3970</v>
      </c>
      <c r="O15">
        <v>2</v>
      </c>
      <c r="P15" t="s">
        <v>3971</v>
      </c>
      <c r="Q15">
        <v>0</v>
      </c>
      <c r="R15" t="s">
        <v>3972</v>
      </c>
      <c r="S15">
        <v>-3500</v>
      </c>
      <c r="T15" s="7" t="str">
        <f t="shared" si="0"/>
        <v>hp_2868;atk_12150;hit_500000;miss_2;cirt_0;cirtSub_-3500</v>
      </c>
    </row>
    <row r="16" spans="1:20" x14ac:dyDescent="0.15">
      <c r="A16" s="16">
        <v>330014</v>
      </c>
      <c r="B16" s="16" t="s">
        <v>228</v>
      </c>
      <c r="C16" s="16">
        <v>1</v>
      </c>
      <c r="D16" s="16">
        <v>2</v>
      </c>
      <c r="E16" s="17">
        <v>5</v>
      </c>
      <c r="F16" s="19" t="s">
        <v>3967</v>
      </c>
      <c r="G16" s="19" t="e">
        <f t="shared" si="1"/>
        <v>#N/A</v>
      </c>
      <c r="H16" s="19">
        <v>0.5</v>
      </c>
      <c r="I16">
        <v>2868</v>
      </c>
      <c r="J16" t="s">
        <v>3968</v>
      </c>
      <c r="K16">
        <v>13500</v>
      </c>
      <c r="L16" t="s">
        <v>3969</v>
      </c>
      <c r="M16">
        <v>500000</v>
      </c>
      <c r="N16" t="s">
        <v>3970</v>
      </c>
      <c r="O16">
        <v>2</v>
      </c>
      <c r="P16" t="s">
        <v>3971</v>
      </c>
      <c r="Q16">
        <v>0</v>
      </c>
      <c r="R16" t="s">
        <v>3972</v>
      </c>
      <c r="S16">
        <v>-3500</v>
      </c>
      <c r="T16" s="7" t="str">
        <f t="shared" si="0"/>
        <v>hp_2868;atk_12150;hit_500000;miss_2;cirt_0;cirtSub_-3500</v>
      </c>
    </row>
    <row r="17" spans="1:20" x14ac:dyDescent="0.15">
      <c r="A17" s="16">
        <v>330015</v>
      </c>
      <c r="B17" s="16" t="s">
        <v>228</v>
      </c>
      <c r="C17" s="16">
        <v>1</v>
      </c>
      <c r="D17" s="16">
        <v>2</v>
      </c>
      <c r="E17" s="17">
        <v>6</v>
      </c>
      <c r="F17" s="19" t="s">
        <v>3967</v>
      </c>
      <c r="G17" s="19" t="e">
        <f t="shared" si="1"/>
        <v>#N/A</v>
      </c>
      <c r="H17" s="19">
        <v>0.5</v>
      </c>
      <c r="I17">
        <v>3400</v>
      </c>
      <c r="J17" t="s">
        <v>3968</v>
      </c>
      <c r="K17">
        <v>16000</v>
      </c>
      <c r="L17" t="s">
        <v>3969</v>
      </c>
      <c r="M17">
        <v>500000</v>
      </c>
      <c r="N17" t="s">
        <v>3970</v>
      </c>
      <c r="O17">
        <v>3</v>
      </c>
      <c r="P17" t="s">
        <v>3971</v>
      </c>
      <c r="Q17">
        <v>0</v>
      </c>
      <c r="R17" t="s">
        <v>3972</v>
      </c>
      <c r="S17">
        <v>-3500</v>
      </c>
      <c r="T17" s="7" t="str">
        <f t="shared" si="0"/>
        <v>hp_3400;atk_14400;hit_500000;miss_3;cirt_0;cirtSub_-3500</v>
      </c>
    </row>
    <row r="18" spans="1:20" x14ac:dyDescent="0.15">
      <c r="A18" s="16">
        <v>330016</v>
      </c>
      <c r="B18" s="16" t="s">
        <v>228</v>
      </c>
      <c r="C18" s="16">
        <v>1</v>
      </c>
      <c r="D18" s="16">
        <v>2</v>
      </c>
      <c r="E18" s="17">
        <v>6</v>
      </c>
      <c r="F18" s="19" t="s">
        <v>3967</v>
      </c>
      <c r="G18" s="19" t="e">
        <f t="shared" si="1"/>
        <v>#N/A</v>
      </c>
      <c r="H18" s="19">
        <v>0.5</v>
      </c>
      <c r="I18">
        <v>3400</v>
      </c>
      <c r="J18" t="s">
        <v>3968</v>
      </c>
      <c r="K18">
        <v>16000</v>
      </c>
      <c r="L18" t="s">
        <v>3969</v>
      </c>
      <c r="M18">
        <v>500000</v>
      </c>
      <c r="N18" t="s">
        <v>3970</v>
      </c>
      <c r="O18">
        <v>3</v>
      </c>
      <c r="P18" t="s">
        <v>3971</v>
      </c>
      <c r="Q18">
        <v>0</v>
      </c>
      <c r="R18" t="s">
        <v>3972</v>
      </c>
      <c r="S18">
        <v>-3500</v>
      </c>
      <c r="T18" s="7" t="str">
        <f t="shared" si="0"/>
        <v>hp_3400;atk_14400;hit_500000;miss_3;cirt_0;cirtSub_-3500</v>
      </c>
    </row>
    <row r="19" spans="1:20" x14ac:dyDescent="0.15">
      <c r="A19" s="16">
        <v>330017</v>
      </c>
      <c r="B19" s="16" t="s">
        <v>228</v>
      </c>
      <c r="C19" s="16">
        <v>1</v>
      </c>
      <c r="D19" s="16">
        <v>2</v>
      </c>
      <c r="E19" s="17">
        <v>6</v>
      </c>
      <c r="F19" s="19" t="s">
        <v>3967</v>
      </c>
      <c r="G19" s="19" t="e">
        <f t="shared" si="1"/>
        <v>#N/A</v>
      </c>
      <c r="H19" s="19">
        <v>0.5</v>
      </c>
      <c r="I19">
        <v>3400</v>
      </c>
      <c r="J19" t="s">
        <v>3968</v>
      </c>
      <c r="K19">
        <v>16000</v>
      </c>
      <c r="L19" t="s">
        <v>3969</v>
      </c>
      <c r="M19">
        <v>500000</v>
      </c>
      <c r="N19" t="s">
        <v>3970</v>
      </c>
      <c r="O19">
        <v>3</v>
      </c>
      <c r="P19" t="s">
        <v>3971</v>
      </c>
      <c r="Q19">
        <v>0</v>
      </c>
      <c r="R19" t="s">
        <v>3972</v>
      </c>
      <c r="S19">
        <v>-3500</v>
      </c>
      <c r="T19" s="7" t="str">
        <f t="shared" si="0"/>
        <v>hp_3400;atk_14400;hit_500000;miss_3;cirt_0;cirtSub_-3500</v>
      </c>
    </row>
    <row r="20" spans="1:20" x14ac:dyDescent="0.15">
      <c r="A20" s="16">
        <v>330018</v>
      </c>
      <c r="B20" s="16" t="s">
        <v>228</v>
      </c>
      <c r="C20" s="16">
        <v>1</v>
      </c>
      <c r="D20" s="16">
        <v>2</v>
      </c>
      <c r="E20" s="17">
        <v>7</v>
      </c>
      <c r="F20" s="19" t="s">
        <v>3967</v>
      </c>
      <c r="G20" s="19" t="e">
        <f t="shared" si="1"/>
        <v>#N/A</v>
      </c>
      <c r="H20" s="19">
        <v>0.5</v>
      </c>
      <c r="I20">
        <v>3931</v>
      </c>
      <c r="J20" t="s">
        <v>3968</v>
      </c>
      <c r="K20">
        <v>18500</v>
      </c>
      <c r="L20" t="s">
        <v>3969</v>
      </c>
      <c r="M20">
        <v>500000</v>
      </c>
      <c r="N20" t="s">
        <v>3970</v>
      </c>
      <c r="O20">
        <v>3</v>
      </c>
      <c r="P20" t="s">
        <v>3971</v>
      </c>
      <c r="Q20">
        <v>0</v>
      </c>
      <c r="R20" t="s">
        <v>3972</v>
      </c>
      <c r="S20">
        <v>-3500</v>
      </c>
      <c r="T20" s="7" t="str">
        <f t="shared" si="0"/>
        <v>hp_3931;atk_16650;hit_500000;miss_3;cirt_0;cirtSub_-3500</v>
      </c>
    </row>
    <row r="21" spans="1:20" x14ac:dyDescent="0.15">
      <c r="A21" s="16">
        <v>330019</v>
      </c>
      <c r="B21" s="16" t="s">
        <v>228</v>
      </c>
      <c r="C21" s="16">
        <v>1</v>
      </c>
      <c r="D21" s="16">
        <v>2</v>
      </c>
      <c r="E21" s="17">
        <v>7</v>
      </c>
      <c r="F21" s="19" t="s">
        <v>3967</v>
      </c>
      <c r="G21" s="19" t="e">
        <f t="shared" si="1"/>
        <v>#N/A</v>
      </c>
      <c r="H21" s="19">
        <v>0.5</v>
      </c>
      <c r="I21">
        <v>3931</v>
      </c>
      <c r="J21" t="s">
        <v>3968</v>
      </c>
      <c r="K21">
        <v>18500</v>
      </c>
      <c r="L21" t="s">
        <v>3969</v>
      </c>
      <c r="M21">
        <v>500000</v>
      </c>
      <c r="N21" t="s">
        <v>3970</v>
      </c>
      <c r="O21">
        <v>3</v>
      </c>
      <c r="P21" t="s">
        <v>3971</v>
      </c>
      <c r="Q21">
        <v>0</v>
      </c>
      <c r="R21" t="s">
        <v>3972</v>
      </c>
      <c r="S21">
        <v>-3500</v>
      </c>
      <c r="T21" s="7" t="str">
        <f t="shared" si="0"/>
        <v>hp_3931;atk_16650;hit_500000;miss_3;cirt_0;cirtSub_-3500</v>
      </c>
    </row>
    <row r="22" spans="1:20" x14ac:dyDescent="0.15">
      <c r="A22" s="16">
        <v>330020</v>
      </c>
      <c r="B22" s="16" t="s">
        <v>228</v>
      </c>
      <c r="C22" s="16">
        <v>1</v>
      </c>
      <c r="D22" s="16">
        <v>2</v>
      </c>
      <c r="E22" s="17">
        <v>7</v>
      </c>
      <c r="F22" s="19" t="s">
        <v>3967</v>
      </c>
      <c r="G22" s="19" t="e">
        <f t="shared" si="1"/>
        <v>#N/A</v>
      </c>
      <c r="H22" s="19">
        <v>0.5</v>
      </c>
      <c r="I22">
        <v>3931</v>
      </c>
      <c r="J22" t="s">
        <v>3968</v>
      </c>
      <c r="K22">
        <v>18500</v>
      </c>
      <c r="L22" t="s">
        <v>3969</v>
      </c>
      <c r="M22">
        <v>500000</v>
      </c>
      <c r="N22" t="s">
        <v>3970</v>
      </c>
      <c r="O22">
        <v>3</v>
      </c>
      <c r="P22" t="s">
        <v>3971</v>
      </c>
      <c r="Q22">
        <v>0</v>
      </c>
      <c r="R22" t="s">
        <v>3972</v>
      </c>
      <c r="S22">
        <v>-3500</v>
      </c>
      <c r="T22" s="7" t="str">
        <f t="shared" si="0"/>
        <v>hp_3931;atk_16650;hit_500000;miss_3;cirt_0;cirtSub_-3500</v>
      </c>
    </row>
    <row r="23" spans="1:20" x14ac:dyDescent="0.15">
      <c r="A23" s="16">
        <v>330021</v>
      </c>
      <c r="B23" s="16" t="s">
        <v>228</v>
      </c>
      <c r="C23" s="16">
        <v>1</v>
      </c>
      <c r="D23" s="16">
        <v>2</v>
      </c>
      <c r="E23" s="17">
        <v>8</v>
      </c>
      <c r="F23" s="19" t="s">
        <v>3967</v>
      </c>
      <c r="G23" s="19" t="e">
        <f t="shared" si="1"/>
        <v>#N/A</v>
      </c>
      <c r="H23" s="19">
        <v>0.5</v>
      </c>
      <c r="I23">
        <v>4462</v>
      </c>
      <c r="J23" t="s">
        <v>3968</v>
      </c>
      <c r="K23">
        <v>21000</v>
      </c>
      <c r="L23" t="s">
        <v>3969</v>
      </c>
      <c r="M23">
        <v>500000</v>
      </c>
      <c r="N23" t="s">
        <v>3970</v>
      </c>
      <c r="O23">
        <v>4</v>
      </c>
      <c r="P23" t="s">
        <v>3971</v>
      </c>
      <c r="Q23">
        <v>0</v>
      </c>
      <c r="R23" t="s">
        <v>3972</v>
      </c>
      <c r="S23">
        <v>-3500</v>
      </c>
      <c r="T23" s="7" t="str">
        <f t="shared" si="0"/>
        <v>hp_4462;atk_18900;hit_500000;miss_4;cirt_0;cirtSub_-3500</v>
      </c>
    </row>
    <row r="24" spans="1:20" x14ac:dyDescent="0.15">
      <c r="A24" s="16">
        <v>330022</v>
      </c>
      <c r="B24" s="16" t="s">
        <v>228</v>
      </c>
      <c r="C24" s="16">
        <v>1</v>
      </c>
      <c r="D24" s="16">
        <v>2</v>
      </c>
      <c r="E24" s="17">
        <v>8</v>
      </c>
      <c r="F24" s="19" t="s">
        <v>3967</v>
      </c>
      <c r="G24" s="19" t="e">
        <f t="shared" si="1"/>
        <v>#N/A</v>
      </c>
      <c r="H24" s="19">
        <v>0.5</v>
      </c>
      <c r="I24">
        <v>4462</v>
      </c>
      <c r="J24" t="s">
        <v>3968</v>
      </c>
      <c r="K24">
        <v>21000</v>
      </c>
      <c r="L24" t="s">
        <v>3969</v>
      </c>
      <c r="M24">
        <v>500000</v>
      </c>
      <c r="N24" t="s">
        <v>3970</v>
      </c>
      <c r="O24">
        <v>4</v>
      </c>
      <c r="P24" t="s">
        <v>3971</v>
      </c>
      <c r="Q24">
        <v>0</v>
      </c>
      <c r="R24" t="s">
        <v>3972</v>
      </c>
      <c r="S24">
        <v>-3500</v>
      </c>
      <c r="T24" s="7" t="str">
        <f t="shared" si="0"/>
        <v>hp_4462;atk_18900;hit_500000;miss_4;cirt_0;cirtSub_-3500</v>
      </c>
    </row>
    <row r="25" spans="1:20" x14ac:dyDescent="0.15">
      <c r="A25" s="16">
        <v>330023</v>
      </c>
      <c r="B25" s="16" t="s">
        <v>228</v>
      </c>
      <c r="C25" s="16">
        <v>1</v>
      </c>
      <c r="D25" s="16">
        <v>2</v>
      </c>
      <c r="E25" s="17">
        <v>8</v>
      </c>
      <c r="F25" s="19" t="s">
        <v>3967</v>
      </c>
      <c r="G25" s="19" t="e">
        <f t="shared" si="1"/>
        <v>#N/A</v>
      </c>
      <c r="H25" s="19">
        <v>0.5</v>
      </c>
      <c r="I25">
        <v>4462</v>
      </c>
      <c r="J25" t="s">
        <v>3968</v>
      </c>
      <c r="K25">
        <v>21000</v>
      </c>
      <c r="L25" t="s">
        <v>3969</v>
      </c>
      <c r="M25">
        <v>500000</v>
      </c>
      <c r="N25" t="s">
        <v>3970</v>
      </c>
      <c r="O25">
        <v>4</v>
      </c>
      <c r="P25" t="s">
        <v>3971</v>
      </c>
      <c r="Q25">
        <v>0</v>
      </c>
      <c r="R25" t="s">
        <v>3972</v>
      </c>
      <c r="S25">
        <v>-3500</v>
      </c>
      <c r="T25" s="7" t="str">
        <f t="shared" si="0"/>
        <v>hp_4462;atk_18900;hit_500000;miss_4;cirt_0;cirtSub_-3500</v>
      </c>
    </row>
    <row r="26" spans="1:20" x14ac:dyDescent="0.15">
      <c r="A26" s="16">
        <v>330024</v>
      </c>
      <c r="B26" s="16" t="s">
        <v>228</v>
      </c>
      <c r="C26" s="16">
        <v>1</v>
      </c>
      <c r="D26" s="16">
        <v>2</v>
      </c>
      <c r="E26" s="17">
        <v>9</v>
      </c>
      <c r="F26" s="19" t="s">
        <v>3967</v>
      </c>
      <c r="G26" s="19" t="e">
        <f t="shared" si="1"/>
        <v>#N/A</v>
      </c>
      <c r="H26" s="19">
        <v>0.5</v>
      </c>
      <c r="I26">
        <v>4993</v>
      </c>
      <c r="J26" t="s">
        <v>3968</v>
      </c>
      <c r="K26">
        <v>23500</v>
      </c>
      <c r="L26" t="s">
        <v>3969</v>
      </c>
      <c r="M26">
        <v>500000</v>
      </c>
      <c r="N26" t="s">
        <v>3970</v>
      </c>
      <c r="O26">
        <v>4</v>
      </c>
      <c r="P26" t="s">
        <v>3971</v>
      </c>
      <c r="Q26">
        <v>0</v>
      </c>
      <c r="R26" t="s">
        <v>3972</v>
      </c>
      <c r="S26">
        <v>-3500</v>
      </c>
      <c r="T26" s="7" t="str">
        <f t="shared" si="0"/>
        <v>hp_4993;atk_21150;hit_500000;miss_4;cirt_0;cirtSub_-3500</v>
      </c>
    </row>
    <row r="27" spans="1:20" x14ac:dyDescent="0.15">
      <c r="A27" s="16">
        <v>330025</v>
      </c>
      <c r="B27" s="16" t="s">
        <v>228</v>
      </c>
      <c r="C27" s="16">
        <v>1</v>
      </c>
      <c r="D27" s="16">
        <v>2</v>
      </c>
      <c r="E27" s="17">
        <v>9</v>
      </c>
      <c r="F27" s="19" t="s">
        <v>3967</v>
      </c>
      <c r="G27" s="19" t="e">
        <f t="shared" si="1"/>
        <v>#N/A</v>
      </c>
      <c r="H27" s="19">
        <v>0.5</v>
      </c>
      <c r="I27">
        <v>4993</v>
      </c>
      <c r="J27" t="s">
        <v>3968</v>
      </c>
      <c r="K27">
        <v>23500</v>
      </c>
      <c r="L27" t="s">
        <v>3969</v>
      </c>
      <c r="M27">
        <v>500000</v>
      </c>
      <c r="N27" t="s">
        <v>3970</v>
      </c>
      <c r="O27">
        <v>4</v>
      </c>
      <c r="P27" t="s">
        <v>3971</v>
      </c>
      <c r="Q27">
        <v>0</v>
      </c>
      <c r="R27" t="s">
        <v>3972</v>
      </c>
      <c r="S27">
        <v>-3500</v>
      </c>
      <c r="T27" s="7" t="str">
        <f t="shared" si="0"/>
        <v>hp_4993;atk_21150;hit_500000;miss_4;cirt_0;cirtSub_-3500</v>
      </c>
    </row>
    <row r="28" spans="1:20" x14ac:dyDescent="0.15">
      <c r="A28" s="16">
        <v>330026</v>
      </c>
      <c r="B28" s="16" t="s">
        <v>228</v>
      </c>
      <c r="C28" s="16">
        <v>1</v>
      </c>
      <c r="D28" s="16">
        <v>2</v>
      </c>
      <c r="E28" s="17">
        <v>9</v>
      </c>
      <c r="F28" s="19" t="s">
        <v>3967</v>
      </c>
      <c r="G28" s="19" t="e">
        <f t="shared" si="1"/>
        <v>#N/A</v>
      </c>
      <c r="H28" s="19">
        <v>0.5</v>
      </c>
      <c r="I28">
        <v>4993</v>
      </c>
      <c r="J28" t="s">
        <v>3968</v>
      </c>
      <c r="K28">
        <v>23500</v>
      </c>
      <c r="L28" t="s">
        <v>3969</v>
      </c>
      <c r="M28">
        <v>500000</v>
      </c>
      <c r="N28" t="s">
        <v>3970</v>
      </c>
      <c r="O28">
        <v>4</v>
      </c>
      <c r="P28" t="s">
        <v>3971</v>
      </c>
      <c r="Q28">
        <v>0</v>
      </c>
      <c r="R28" t="s">
        <v>3972</v>
      </c>
      <c r="S28">
        <v>-3500</v>
      </c>
      <c r="T28" s="7" t="str">
        <f t="shared" si="0"/>
        <v>hp_4993;atk_21150;hit_500000;miss_4;cirt_0;cirtSub_-3500</v>
      </c>
    </row>
    <row r="29" spans="1:20" x14ac:dyDescent="0.15">
      <c r="A29" s="16">
        <v>330027</v>
      </c>
      <c r="B29" s="16" t="s">
        <v>228</v>
      </c>
      <c r="C29" s="16">
        <v>1</v>
      </c>
      <c r="D29" s="16">
        <v>2</v>
      </c>
      <c r="E29" s="17">
        <v>10</v>
      </c>
      <c r="F29" s="19" t="s">
        <v>3967</v>
      </c>
      <c r="G29" s="19">
        <f t="shared" si="1"/>
        <v>0.5</v>
      </c>
      <c r="H29" s="19">
        <v>0.5</v>
      </c>
      <c r="I29">
        <v>5525</v>
      </c>
      <c r="J29" t="s">
        <v>3968</v>
      </c>
      <c r="K29">
        <v>26000</v>
      </c>
      <c r="L29" t="s">
        <v>3969</v>
      </c>
      <c r="M29">
        <v>500000</v>
      </c>
      <c r="N29" t="s">
        <v>3970</v>
      </c>
      <c r="O29">
        <v>5</v>
      </c>
      <c r="P29" t="s">
        <v>3971</v>
      </c>
      <c r="Q29">
        <v>0</v>
      </c>
      <c r="R29" t="s">
        <v>3972</v>
      </c>
      <c r="S29">
        <v>-3500</v>
      </c>
      <c r="T29" s="7" t="str">
        <f t="shared" si="0"/>
        <v>hp_5525;atk_23400;hit_500000;miss_5;cirt_0;cirtSub_-3500</v>
      </c>
    </row>
    <row r="30" spans="1:20" x14ac:dyDescent="0.15">
      <c r="A30" s="16">
        <v>330028</v>
      </c>
      <c r="B30" s="16" t="s">
        <v>228</v>
      </c>
      <c r="C30" s="16">
        <v>1</v>
      </c>
      <c r="D30" s="16">
        <v>2</v>
      </c>
      <c r="E30" s="17">
        <v>10</v>
      </c>
      <c r="F30" s="19" t="s">
        <v>3967</v>
      </c>
      <c r="G30" s="19">
        <f t="shared" si="1"/>
        <v>0.5</v>
      </c>
      <c r="H30" s="19">
        <v>0.5</v>
      </c>
      <c r="I30">
        <v>5525</v>
      </c>
      <c r="J30" t="s">
        <v>3968</v>
      </c>
      <c r="K30">
        <v>26000</v>
      </c>
      <c r="L30" t="s">
        <v>3969</v>
      </c>
      <c r="M30">
        <v>500000</v>
      </c>
      <c r="N30" t="s">
        <v>3970</v>
      </c>
      <c r="O30">
        <v>5</v>
      </c>
      <c r="P30" t="s">
        <v>3971</v>
      </c>
      <c r="Q30">
        <v>0</v>
      </c>
      <c r="R30" t="s">
        <v>3972</v>
      </c>
      <c r="S30">
        <v>-3500</v>
      </c>
      <c r="T30" s="7" t="str">
        <f t="shared" si="0"/>
        <v>hp_5525;atk_23400;hit_500000;miss_5;cirt_0;cirtSub_-3500</v>
      </c>
    </row>
    <row r="31" spans="1:20" x14ac:dyDescent="0.15">
      <c r="A31" s="16">
        <v>330029</v>
      </c>
      <c r="B31" s="16" t="s">
        <v>228</v>
      </c>
      <c r="C31" s="16">
        <v>1</v>
      </c>
      <c r="D31" s="16">
        <v>2</v>
      </c>
      <c r="E31" s="17">
        <v>10</v>
      </c>
      <c r="F31" s="19" t="s">
        <v>3967</v>
      </c>
      <c r="G31" s="19">
        <f t="shared" si="1"/>
        <v>0.5</v>
      </c>
      <c r="H31" s="19">
        <v>0.5</v>
      </c>
      <c r="I31">
        <v>5525</v>
      </c>
      <c r="J31" t="s">
        <v>3968</v>
      </c>
      <c r="K31">
        <v>26000</v>
      </c>
      <c r="L31" t="s">
        <v>3969</v>
      </c>
      <c r="M31">
        <v>500000</v>
      </c>
      <c r="N31" t="s">
        <v>3970</v>
      </c>
      <c r="O31">
        <v>5</v>
      </c>
      <c r="P31" t="s">
        <v>3971</v>
      </c>
      <c r="Q31">
        <v>0</v>
      </c>
      <c r="R31" t="s">
        <v>3972</v>
      </c>
      <c r="S31">
        <v>-3500</v>
      </c>
      <c r="T31" s="7" t="str">
        <f t="shared" si="0"/>
        <v>hp_5525;atk_23400;hit_500000;miss_5;cirt_0;cirtSub_-3500</v>
      </c>
    </row>
    <row r="32" spans="1:20" x14ac:dyDescent="0.15">
      <c r="A32" s="16">
        <v>330030</v>
      </c>
      <c r="B32" s="16" t="s">
        <v>228</v>
      </c>
      <c r="C32" s="16">
        <v>1</v>
      </c>
      <c r="D32" s="16">
        <v>2</v>
      </c>
      <c r="E32" s="17">
        <v>11</v>
      </c>
      <c r="F32" s="19" t="s">
        <v>3967</v>
      </c>
      <c r="G32" s="19" t="e">
        <f t="shared" si="1"/>
        <v>#N/A</v>
      </c>
      <c r="H32" s="19">
        <v>0.5</v>
      </c>
      <c r="I32">
        <v>6268</v>
      </c>
      <c r="J32" t="s">
        <v>3968</v>
      </c>
      <c r="K32">
        <v>29500</v>
      </c>
      <c r="L32" t="s">
        <v>3969</v>
      </c>
      <c r="M32">
        <v>500000</v>
      </c>
      <c r="N32" t="s">
        <v>3970</v>
      </c>
      <c r="O32">
        <v>5</v>
      </c>
      <c r="P32" t="s">
        <v>3971</v>
      </c>
      <c r="Q32">
        <v>0</v>
      </c>
      <c r="R32" t="s">
        <v>3972</v>
      </c>
      <c r="S32">
        <v>-3500</v>
      </c>
      <c r="T32" s="7" t="str">
        <f t="shared" si="0"/>
        <v>hp_6268;atk_26550;hit_500000;miss_5;cirt_0;cirtSub_-3500</v>
      </c>
    </row>
    <row r="33" spans="1:20" x14ac:dyDescent="0.15">
      <c r="A33" s="16">
        <v>330031</v>
      </c>
      <c r="B33" s="16" t="s">
        <v>228</v>
      </c>
      <c r="C33" s="16">
        <v>1</v>
      </c>
      <c r="D33" s="16">
        <v>2</v>
      </c>
      <c r="E33" s="17">
        <v>11</v>
      </c>
      <c r="F33" s="19" t="s">
        <v>3967</v>
      </c>
      <c r="G33" s="19" t="e">
        <f t="shared" si="1"/>
        <v>#N/A</v>
      </c>
      <c r="H33" s="19">
        <v>0.5</v>
      </c>
      <c r="I33">
        <v>6268</v>
      </c>
      <c r="J33" t="s">
        <v>3968</v>
      </c>
      <c r="K33">
        <v>29500</v>
      </c>
      <c r="L33" t="s">
        <v>3969</v>
      </c>
      <c r="M33">
        <v>500000</v>
      </c>
      <c r="N33" t="s">
        <v>3970</v>
      </c>
      <c r="O33">
        <v>5</v>
      </c>
      <c r="P33" t="s">
        <v>3971</v>
      </c>
      <c r="Q33">
        <v>0</v>
      </c>
      <c r="R33" t="s">
        <v>3972</v>
      </c>
      <c r="S33">
        <v>-3500</v>
      </c>
      <c r="T33" s="7" t="str">
        <f t="shared" si="0"/>
        <v>hp_6268;atk_26550;hit_500000;miss_5;cirt_0;cirtSub_-3500</v>
      </c>
    </row>
    <row r="34" spans="1:20" x14ac:dyDescent="0.15">
      <c r="A34" s="16">
        <v>330032</v>
      </c>
      <c r="B34" s="16" t="s">
        <v>228</v>
      </c>
      <c r="C34" s="16">
        <v>1</v>
      </c>
      <c r="D34" s="16">
        <v>2</v>
      </c>
      <c r="E34" s="17">
        <v>11</v>
      </c>
      <c r="F34" s="19" t="s">
        <v>3967</v>
      </c>
      <c r="G34" s="19" t="e">
        <f t="shared" si="1"/>
        <v>#N/A</v>
      </c>
      <c r="H34" s="19">
        <v>0.5</v>
      </c>
      <c r="I34">
        <v>6268</v>
      </c>
      <c r="J34" t="s">
        <v>3968</v>
      </c>
      <c r="K34">
        <v>29500</v>
      </c>
      <c r="L34" t="s">
        <v>3969</v>
      </c>
      <c r="M34">
        <v>500000</v>
      </c>
      <c r="N34" t="s">
        <v>3970</v>
      </c>
      <c r="O34">
        <v>5</v>
      </c>
      <c r="P34" t="s">
        <v>3971</v>
      </c>
      <c r="Q34">
        <v>0</v>
      </c>
      <c r="R34" t="s">
        <v>3972</v>
      </c>
      <c r="S34">
        <v>-3500</v>
      </c>
      <c r="T34" s="7" t="str">
        <f t="shared" si="0"/>
        <v>hp_6268;atk_26550;hit_500000;miss_5;cirt_0;cirtSub_-3500</v>
      </c>
    </row>
    <row r="35" spans="1:20" x14ac:dyDescent="0.15">
      <c r="A35" s="16">
        <v>330033</v>
      </c>
      <c r="B35" s="16" t="s">
        <v>228</v>
      </c>
      <c r="C35" s="16">
        <v>1</v>
      </c>
      <c r="D35" s="16">
        <v>2</v>
      </c>
      <c r="E35" s="17">
        <v>12</v>
      </c>
      <c r="F35" s="19" t="s">
        <v>3967</v>
      </c>
      <c r="G35" s="19" t="e">
        <f t="shared" si="1"/>
        <v>#N/A</v>
      </c>
      <c r="H35" s="19">
        <v>0.5</v>
      </c>
      <c r="I35">
        <v>7012</v>
      </c>
      <c r="J35" t="s">
        <v>3968</v>
      </c>
      <c r="K35">
        <v>33000</v>
      </c>
      <c r="L35" t="s">
        <v>3969</v>
      </c>
      <c r="M35">
        <v>500000</v>
      </c>
      <c r="N35" t="s">
        <v>3970</v>
      </c>
      <c r="O35">
        <v>6</v>
      </c>
      <c r="P35" t="s">
        <v>3971</v>
      </c>
      <c r="Q35">
        <v>0</v>
      </c>
      <c r="R35" t="s">
        <v>3972</v>
      </c>
      <c r="S35">
        <v>-3500</v>
      </c>
      <c r="T35" s="7" t="str">
        <f t="shared" si="0"/>
        <v>hp_7012;atk_29700;hit_500000;miss_6;cirt_0;cirtSub_-3500</v>
      </c>
    </row>
    <row r="36" spans="1:20" x14ac:dyDescent="0.15">
      <c r="A36" s="16">
        <v>330034</v>
      </c>
      <c r="B36" s="16" t="s">
        <v>228</v>
      </c>
      <c r="C36" s="16">
        <v>1</v>
      </c>
      <c r="D36" s="16">
        <v>2</v>
      </c>
      <c r="E36" s="17">
        <v>12</v>
      </c>
      <c r="F36" s="19" t="s">
        <v>3967</v>
      </c>
      <c r="G36" s="19" t="e">
        <f t="shared" si="1"/>
        <v>#N/A</v>
      </c>
      <c r="H36" s="19">
        <v>0.5</v>
      </c>
      <c r="I36">
        <v>7012</v>
      </c>
      <c r="J36" t="s">
        <v>3968</v>
      </c>
      <c r="K36">
        <v>33000</v>
      </c>
      <c r="L36" t="s">
        <v>3969</v>
      </c>
      <c r="M36">
        <v>500000</v>
      </c>
      <c r="N36" t="s">
        <v>3970</v>
      </c>
      <c r="O36">
        <v>6</v>
      </c>
      <c r="P36" t="s">
        <v>3971</v>
      </c>
      <c r="Q36">
        <v>0</v>
      </c>
      <c r="R36" t="s">
        <v>3972</v>
      </c>
      <c r="S36">
        <v>-3500</v>
      </c>
      <c r="T36" s="7" t="str">
        <f t="shared" si="0"/>
        <v>hp_7012;atk_29700;hit_500000;miss_6;cirt_0;cirtSub_-3500</v>
      </c>
    </row>
    <row r="37" spans="1:20" x14ac:dyDescent="0.15">
      <c r="A37" s="16">
        <v>330035</v>
      </c>
      <c r="B37" s="16" t="s">
        <v>228</v>
      </c>
      <c r="C37" s="16">
        <v>1</v>
      </c>
      <c r="D37" s="16">
        <v>2</v>
      </c>
      <c r="E37" s="17">
        <v>12</v>
      </c>
      <c r="F37" s="19" t="s">
        <v>3967</v>
      </c>
      <c r="G37" s="19" t="e">
        <f t="shared" si="1"/>
        <v>#N/A</v>
      </c>
      <c r="H37" s="19">
        <v>0.5</v>
      </c>
      <c r="I37">
        <v>7012</v>
      </c>
      <c r="J37" t="s">
        <v>3968</v>
      </c>
      <c r="K37">
        <v>33000</v>
      </c>
      <c r="L37" t="s">
        <v>3969</v>
      </c>
      <c r="M37">
        <v>500000</v>
      </c>
      <c r="N37" t="s">
        <v>3970</v>
      </c>
      <c r="O37">
        <v>6</v>
      </c>
      <c r="P37" t="s">
        <v>3971</v>
      </c>
      <c r="Q37">
        <v>0</v>
      </c>
      <c r="R37" t="s">
        <v>3972</v>
      </c>
      <c r="S37">
        <v>-3500</v>
      </c>
      <c r="T37" s="7" t="str">
        <f t="shared" si="0"/>
        <v>hp_7012;atk_29700;hit_500000;miss_6;cirt_0;cirtSub_-3500</v>
      </c>
    </row>
    <row r="38" spans="1:20" x14ac:dyDescent="0.15">
      <c r="A38" s="16">
        <v>330036</v>
      </c>
      <c r="B38" s="16" t="s">
        <v>228</v>
      </c>
      <c r="C38" s="16">
        <v>1</v>
      </c>
      <c r="D38" s="16">
        <v>2</v>
      </c>
      <c r="E38" s="17">
        <v>13</v>
      </c>
      <c r="F38" s="19" t="s">
        <v>3967</v>
      </c>
      <c r="G38" s="19" t="e">
        <f t="shared" si="1"/>
        <v>#N/A</v>
      </c>
      <c r="H38" s="19">
        <v>0.5</v>
      </c>
      <c r="I38">
        <v>7756</v>
      </c>
      <c r="J38" t="s">
        <v>3968</v>
      </c>
      <c r="K38">
        <v>36500</v>
      </c>
      <c r="L38" t="s">
        <v>3969</v>
      </c>
      <c r="M38">
        <v>500000</v>
      </c>
      <c r="N38" t="s">
        <v>3970</v>
      </c>
      <c r="O38">
        <v>6</v>
      </c>
      <c r="P38" t="s">
        <v>3971</v>
      </c>
      <c r="Q38">
        <v>0</v>
      </c>
      <c r="R38" t="s">
        <v>3972</v>
      </c>
      <c r="S38">
        <v>-3500</v>
      </c>
      <c r="T38" s="7" t="str">
        <f t="shared" si="0"/>
        <v>hp_7756;atk_32850;hit_500000;miss_6;cirt_0;cirtSub_-3500</v>
      </c>
    </row>
    <row r="39" spans="1:20" x14ac:dyDescent="0.15">
      <c r="A39" s="16">
        <v>330037</v>
      </c>
      <c r="B39" s="16" t="s">
        <v>228</v>
      </c>
      <c r="C39" s="16">
        <v>1</v>
      </c>
      <c r="D39" s="16">
        <v>2</v>
      </c>
      <c r="E39" s="17">
        <v>13</v>
      </c>
      <c r="F39" s="19" t="s">
        <v>3967</v>
      </c>
      <c r="G39" s="19" t="e">
        <f t="shared" si="1"/>
        <v>#N/A</v>
      </c>
      <c r="H39" s="19">
        <v>0.5</v>
      </c>
      <c r="I39">
        <v>7756</v>
      </c>
      <c r="J39" t="s">
        <v>3968</v>
      </c>
      <c r="K39">
        <v>36500</v>
      </c>
      <c r="L39" t="s">
        <v>3969</v>
      </c>
      <c r="M39">
        <v>500000</v>
      </c>
      <c r="N39" t="s">
        <v>3970</v>
      </c>
      <c r="O39">
        <v>6</v>
      </c>
      <c r="P39" t="s">
        <v>3971</v>
      </c>
      <c r="Q39">
        <v>0</v>
      </c>
      <c r="R39" t="s">
        <v>3972</v>
      </c>
      <c r="S39">
        <v>-3500</v>
      </c>
      <c r="T39" s="7" t="str">
        <f t="shared" si="0"/>
        <v>hp_7756;atk_32850;hit_500000;miss_6;cirt_0;cirtSub_-3500</v>
      </c>
    </row>
    <row r="40" spans="1:20" x14ac:dyDescent="0.15">
      <c r="A40" s="16">
        <v>330038</v>
      </c>
      <c r="B40" s="16" t="s">
        <v>228</v>
      </c>
      <c r="C40" s="16">
        <v>1</v>
      </c>
      <c r="D40" s="16">
        <v>2</v>
      </c>
      <c r="E40" s="17">
        <v>13</v>
      </c>
      <c r="F40" s="19" t="s">
        <v>3967</v>
      </c>
      <c r="G40" s="19" t="e">
        <f t="shared" si="1"/>
        <v>#N/A</v>
      </c>
      <c r="H40" s="19">
        <v>0.5</v>
      </c>
      <c r="I40">
        <v>7756</v>
      </c>
      <c r="J40" t="s">
        <v>3968</v>
      </c>
      <c r="K40">
        <v>36500</v>
      </c>
      <c r="L40" t="s">
        <v>3969</v>
      </c>
      <c r="M40">
        <v>500000</v>
      </c>
      <c r="N40" t="s">
        <v>3970</v>
      </c>
      <c r="O40">
        <v>6</v>
      </c>
      <c r="P40" t="s">
        <v>3971</v>
      </c>
      <c r="Q40">
        <v>0</v>
      </c>
      <c r="R40" t="s">
        <v>3972</v>
      </c>
      <c r="S40">
        <v>-3500</v>
      </c>
      <c r="T40" s="7" t="str">
        <f t="shared" si="0"/>
        <v>hp_7756;atk_32850;hit_500000;miss_6;cirt_0;cirtSub_-3500</v>
      </c>
    </row>
    <row r="41" spans="1:20" x14ac:dyDescent="0.15">
      <c r="A41" s="16">
        <v>330039</v>
      </c>
      <c r="B41" s="16" t="s">
        <v>228</v>
      </c>
      <c r="C41" s="16">
        <v>1</v>
      </c>
      <c r="D41" s="16">
        <v>2</v>
      </c>
      <c r="E41" s="17">
        <v>14</v>
      </c>
      <c r="F41" s="19" t="s">
        <v>3967</v>
      </c>
      <c r="G41" s="19" t="e">
        <f t="shared" si="1"/>
        <v>#N/A</v>
      </c>
      <c r="H41" s="19">
        <v>0.5</v>
      </c>
      <c r="I41">
        <v>8500</v>
      </c>
      <c r="J41" t="s">
        <v>3968</v>
      </c>
      <c r="K41">
        <v>40000</v>
      </c>
      <c r="L41" t="s">
        <v>3969</v>
      </c>
      <c r="M41">
        <v>500000</v>
      </c>
      <c r="N41" t="s">
        <v>3970</v>
      </c>
      <c r="O41">
        <v>7</v>
      </c>
      <c r="P41" t="s">
        <v>3971</v>
      </c>
      <c r="Q41">
        <v>0</v>
      </c>
      <c r="R41" t="s">
        <v>3972</v>
      </c>
      <c r="S41">
        <v>-3500</v>
      </c>
      <c r="T41" s="7" t="str">
        <f t="shared" si="0"/>
        <v>hp_8500;atk_36000;hit_500000;miss_7;cirt_0;cirtSub_-3500</v>
      </c>
    </row>
    <row r="42" spans="1:20" x14ac:dyDescent="0.15">
      <c r="A42" s="16">
        <v>330040</v>
      </c>
      <c r="B42" s="16" t="s">
        <v>228</v>
      </c>
      <c r="C42" s="16">
        <v>1</v>
      </c>
      <c r="D42" s="16">
        <v>2</v>
      </c>
      <c r="E42" s="17">
        <v>14</v>
      </c>
      <c r="F42" s="19" t="s">
        <v>3967</v>
      </c>
      <c r="G42" s="19" t="e">
        <f t="shared" si="1"/>
        <v>#N/A</v>
      </c>
      <c r="H42" s="19">
        <v>0.5</v>
      </c>
      <c r="I42">
        <v>8500</v>
      </c>
      <c r="J42" t="s">
        <v>3968</v>
      </c>
      <c r="K42">
        <v>40000</v>
      </c>
      <c r="L42" t="s">
        <v>3969</v>
      </c>
      <c r="M42">
        <v>500000</v>
      </c>
      <c r="N42" t="s">
        <v>3970</v>
      </c>
      <c r="O42">
        <v>7</v>
      </c>
      <c r="P42" t="s">
        <v>3971</v>
      </c>
      <c r="Q42">
        <v>0</v>
      </c>
      <c r="R42" t="s">
        <v>3972</v>
      </c>
      <c r="S42">
        <v>-3500</v>
      </c>
      <c r="T42" s="7" t="str">
        <f t="shared" si="0"/>
        <v>hp_8500;atk_36000;hit_500000;miss_7;cirt_0;cirtSub_-3500</v>
      </c>
    </row>
    <row r="43" spans="1:20" x14ac:dyDescent="0.15">
      <c r="A43" s="16">
        <v>330041</v>
      </c>
      <c r="B43" s="16" t="s">
        <v>228</v>
      </c>
      <c r="C43" s="16">
        <v>1</v>
      </c>
      <c r="D43" s="16">
        <v>2</v>
      </c>
      <c r="E43" s="17">
        <v>14</v>
      </c>
      <c r="F43" s="19" t="s">
        <v>3967</v>
      </c>
      <c r="G43" s="19" t="e">
        <f t="shared" si="1"/>
        <v>#N/A</v>
      </c>
      <c r="H43" s="19">
        <v>0.5</v>
      </c>
      <c r="I43">
        <v>8500</v>
      </c>
      <c r="J43" t="s">
        <v>3968</v>
      </c>
      <c r="K43">
        <v>40000</v>
      </c>
      <c r="L43" t="s">
        <v>3969</v>
      </c>
      <c r="M43">
        <v>500000</v>
      </c>
      <c r="N43" t="s">
        <v>3970</v>
      </c>
      <c r="O43">
        <v>7</v>
      </c>
      <c r="P43" t="s">
        <v>3971</v>
      </c>
      <c r="Q43">
        <v>0</v>
      </c>
      <c r="R43" t="s">
        <v>3972</v>
      </c>
      <c r="S43">
        <v>-3500</v>
      </c>
      <c r="T43" s="7" t="str">
        <f t="shared" si="0"/>
        <v>hp_8500;atk_36000;hit_500000;miss_7;cirt_0;cirtSub_-3500</v>
      </c>
    </row>
    <row r="44" spans="1:20" x14ac:dyDescent="0.15">
      <c r="A44" s="16">
        <v>330042</v>
      </c>
      <c r="B44" s="16" t="s">
        <v>228</v>
      </c>
      <c r="C44" s="16">
        <v>1</v>
      </c>
      <c r="D44" s="16">
        <v>2</v>
      </c>
      <c r="E44" s="17">
        <v>15</v>
      </c>
      <c r="F44" s="19" t="s">
        <v>3967</v>
      </c>
      <c r="G44" s="19">
        <f t="shared" si="1"/>
        <v>0.5</v>
      </c>
      <c r="H44" s="19">
        <v>0.5</v>
      </c>
      <c r="I44">
        <v>9243</v>
      </c>
      <c r="J44" t="s">
        <v>3968</v>
      </c>
      <c r="K44">
        <v>43500</v>
      </c>
      <c r="L44" t="s">
        <v>3969</v>
      </c>
      <c r="M44">
        <v>500000</v>
      </c>
      <c r="N44" t="s">
        <v>3970</v>
      </c>
      <c r="O44">
        <v>7</v>
      </c>
      <c r="P44" t="s">
        <v>3971</v>
      </c>
      <c r="Q44">
        <v>0</v>
      </c>
      <c r="R44" t="s">
        <v>3972</v>
      </c>
      <c r="S44">
        <v>-3500</v>
      </c>
      <c r="T44" s="7" t="str">
        <f t="shared" si="0"/>
        <v>hp_9243;atk_39150;hit_500000;miss_7;cirt_0;cirtSub_-3500</v>
      </c>
    </row>
    <row r="45" spans="1:20" x14ac:dyDescent="0.15">
      <c r="A45" s="16">
        <v>330043</v>
      </c>
      <c r="B45" s="16" t="s">
        <v>228</v>
      </c>
      <c r="C45" s="16">
        <v>1</v>
      </c>
      <c r="D45" s="16">
        <v>2</v>
      </c>
      <c r="E45" s="17">
        <v>15</v>
      </c>
      <c r="F45" s="19" t="s">
        <v>3967</v>
      </c>
      <c r="G45" s="19">
        <f t="shared" si="1"/>
        <v>0.5</v>
      </c>
      <c r="H45" s="19">
        <v>0.5</v>
      </c>
      <c r="I45">
        <v>9243</v>
      </c>
      <c r="J45" t="s">
        <v>3968</v>
      </c>
      <c r="K45">
        <v>43500</v>
      </c>
      <c r="L45" t="s">
        <v>3969</v>
      </c>
      <c r="M45">
        <v>500000</v>
      </c>
      <c r="N45" t="s">
        <v>3970</v>
      </c>
      <c r="O45">
        <v>7</v>
      </c>
      <c r="P45" t="s">
        <v>3971</v>
      </c>
      <c r="Q45">
        <v>0</v>
      </c>
      <c r="R45" t="s">
        <v>3972</v>
      </c>
      <c r="S45">
        <v>-3500</v>
      </c>
      <c r="T45" s="7" t="str">
        <f t="shared" si="0"/>
        <v>hp_9243;atk_39150;hit_500000;miss_7;cirt_0;cirtSub_-3500</v>
      </c>
    </row>
    <row r="46" spans="1:20" x14ac:dyDescent="0.15">
      <c r="A46" s="16">
        <v>330044</v>
      </c>
      <c r="B46" s="16" t="s">
        <v>228</v>
      </c>
      <c r="C46" s="16">
        <v>1</v>
      </c>
      <c r="D46" s="16">
        <v>2</v>
      </c>
      <c r="E46" s="17">
        <v>15</v>
      </c>
      <c r="F46" s="19" t="s">
        <v>3967</v>
      </c>
      <c r="G46" s="19">
        <f t="shared" si="1"/>
        <v>0.5</v>
      </c>
      <c r="H46" s="19">
        <v>0.5</v>
      </c>
      <c r="I46">
        <v>9243</v>
      </c>
      <c r="J46" t="s">
        <v>3968</v>
      </c>
      <c r="K46">
        <v>43500</v>
      </c>
      <c r="L46" t="s">
        <v>3969</v>
      </c>
      <c r="M46">
        <v>500000</v>
      </c>
      <c r="N46" t="s">
        <v>3970</v>
      </c>
      <c r="O46">
        <v>7</v>
      </c>
      <c r="P46" t="s">
        <v>3971</v>
      </c>
      <c r="Q46">
        <v>0</v>
      </c>
      <c r="R46" t="s">
        <v>3972</v>
      </c>
      <c r="S46">
        <v>-3500</v>
      </c>
      <c r="T46" s="7" t="str">
        <f t="shared" si="0"/>
        <v>hp_9243;atk_39150;hit_500000;miss_7;cirt_0;cirtSub_-3500</v>
      </c>
    </row>
    <row r="47" spans="1:20" x14ac:dyDescent="0.15">
      <c r="A47" s="16">
        <v>330045</v>
      </c>
      <c r="B47" s="16" t="s">
        <v>228</v>
      </c>
      <c r="C47" s="16">
        <v>1</v>
      </c>
      <c r="D47" s="16">
        <v>2</v>
      </c>
      <c r="E47" s="17">
        <v>16</v>
      </c>
      <c r="F47" s="19" t="s">
        <v>3967</v>
      </c>
      <c r="G47" s="19" t="e">
        <f t="shared" si="1"/>
        <v>#N/A</v>
      </c>
      <c r="H47" s="19">
        <v>0.5</v>
      </c>
      <c r="I47">
        <v>9987</v>
      </c>
      <c r="J47" t="s">
        <v>3968</v>
      </c>
      <c r="K47">
        <v>47000</v>
      </c>
      <c r="L47" t="s">
        <v>3969</v>
      </c>
      <c r="M47">
        <v>500000</v>
      </c>
      <c r="N47" t="s">
        <v>3970</v>
      </c>
      <c r="O47">
        <v>8</v>
      </c>
      <c r="P47" t="s">
        <v>3971</v>
      </c>
      <c r="Q47">
        <v>0</v>
      </c>
      <c r="R47" t="s">
        <v>3972</v>
      </c>
      <c r="S47">
        <v>-3500</v>
      </c>
      <c r="T47" s="7" t="str">
        <f t="shared" si="0"/>
        <v>hp_9987;atk_42300;hit_500000;miss_8;cirt_0;cirtSub_-3500</v>
      </c>
    </row>
    <row r="48" spans="1:20" x14ac:dyDescent="0.15">
      <c r="A48" s="16">
        <v>330046</v>
      </c>
      <c r="B48" s="16" t="s">
        <v>228</v>
      </c>
      <c r="C48" s="16">
        <v>1</v>
      </c>
      <c r="D48" s="16">
        <v>2</v>
      </c>
      <c r="E48" s="17">
        <v>16</v>
      </c>
      <c r="F48" s="19" t="s">
        <v>3967</v>
      </c>
      <c r="G48" s="19" t="e">
        <f t="shared" si="1"/>
        <v>#N/A</v>
      </c>
      <c r="H48" s="19">
        <v>0.5</v>
      </c>
      <c r="I48">
        <v>9987</v>
      </c>
      <c r="J48" t="s">
        <v>3968</v>
      </c>
      <c r="K48">
        <v>47000</v>
      </c>
      <c r="L48" t="s">
        <v>3969</v>
      </c>
      <c r="M48">
        <v>500000</v>
      </c>
      <c r="N48" t="s">
        <v>3970</v>
      </c>
      <c r="O48">
        <v>8</v>
      </c>
      <c r="P48" t="s">
        <v>3971</v>
      </c>
      <c r="Q48">
        <v>0</v>
      </c>
      <c r="R48" t="s">
        <v>3972</v>
      </c>
      <c r="S48">
        <v>-3500</v>
      </c>
      <c r="T48" s="7" t="str">
        <f t="shared" si="0"/>
        <v>hp_9987;atk_42300;hit_500000;miss_8;cirt_0;cirtSub_-3500</v>
      </c>
    </row>
    <row r="49" spans="1:20" x14ac:dyDescent="0.15">
      <c r="A49" s="16">
        <v>330047</v>
      </c>
      <c r="B49" s="16" t="s">
        <v>228</v>
      </c>
      <c r="C49" s="16">
        <v>1</v>
      </c>
      <c r="D49" s="16">
        <v>2</v>
      </c>
      <c r="E49" s="17">
        <v>16</v>
      </c>
      <c r="F49" s="19" t="s">
        <v>3967</v>
      </c>
      <c r="G49" s="19" t="e">
        <f t="shared" si="1"/>
        <v>#N/A</v>
      </c>
      <c r="H49" s="19">
        <v>0.5</v>
      </c>
      <c r="I49">
        <v>9987</v>
      </c>
      <c r="J49" t="s">
        <v>3968</v>
      </c>
      <c r="K49">
        <v>47000</v>
      </c>
      <c r="L49" t="s">
        <v>3969</v>
      </c>
      <c r="M49">
        <v>500000</v>
      </c>
      <c r="N49" t="s">
        <v>3970</v>
      </c>
      <c r="O49">
        <v>8</v>
      </c>
      <c r="P49" t="s">
        <v>3971</v>
      </c>
      <c r="Q49">
        <v>0</v>
      </c>
      <c r="R49" t="s">
        <v>3972</v>
      </c>
      <c r="S49">
        <v>-3500</v>
      </c>
      <c r="T49" s="7" t="str">
        <f t="shared" si="0"/>
        <v>hp_9987;atk_42300;hit_500000;miss_8;cirt_0;cirtSub_-3500</v>
      </c>
    </row>
    <row r="50" spans="1:20" x14ac:dyDescent="0.15">
      <c r="A50" s="16">
        <v>330048</v>
      </c>
      <c r="B50" s="16" t="s">
        <v>228</v>
      </c>
      <c r="C50" s="16">
        <v>1</v>
      </c>
      <c r="D50" s="16">
        <v>2</v>
      </c>
      <c r="E50" s="17">
        <v>17</v>
      </c>
      <c r="F50" s="19" t="s">
        <v>3967</v>
      </c>
      <c r="G50" s="19" t="e">
        <f t="shared" si="1"/>
        <v>#N/A</v>
      </c>
      <c r="H50" s="19">
        <v>0.5</v>
      </c>
      <c r="I50">
        <v>10731</v>
      </c>
      <c r="J50" t="s">
        <v>3968</v>
      </c>
      <c r="K50">
        <v>50500</v>
      </c>
      <c r="L50" t="s">
        <v>3969</v>
      </c>
      <c r="M50">
        <v>500000</v>
      </c>
      <c r="N50" t="s">
        <v>3970</v>
      </c>
      <c r="O50">
        <v>8</v>
      </c>
      <c r="P50" t="s">
        <v>3971</v>
      </c>
      <c r="Q50">
        <v>0</v>
      </c>
      <c r="R50" t="s">
        <v>3972</v>
      </c>
      <c r="S50">
        <v>-3500</v>
      </c>
      <c r="T50" s="7" t="str">
        <f t="shared" si="0"/>
        <v>hp_10731;atk_45450;hit_500000;miss_8;cirt_0;cirtSub_-3500</v>
      </c>
    </row>
    <row r="51" spans="1:20" x14ac:dyDescent="0.15">
      <c r="A51" s="16">
        <v>330049</v>
      </c>
      <c r="B51" s="16" t="s">
        <v>228</v>
      </c>
      <c r="C51" s="16">
        <v>1</v>
      </c>
      <c r="D51" s="16">
        <v>2</v>
      </c>
      <c r="E51" s="17">
        <v>17</v>
      </c>
      <c r="F51" s="19" t="s">
        <v>3967</v>
      </c>
      <c r="G51" s="19" t="e">
        <f t="shared" si="1"/>
        <v>#N/A</v>
      </c>
      <c r="H51" s="19">
        <v>0.5</v>
      </c>
      <c r="I51">
        <v>10731</v>
      </c>
      <c r="J51" t="s">
        <v>3968</v>
      </c>
      <c r="K51">
        <v>50500</v>
      </c>
      <c r="L51" t="s">
        <v>3969</v>
      </c>
      <c r="M51">
        <v>500000</v>
      </c>
      <c r="N51" t="s">
        <v>3970</v>
      </c>
      <c r="O51">
        <v>8</v>
      </c>
      <c r="P51" t="s">
        <v>3971</v>
      </c>
      <c r="Q51">
        <v>0</v>
      </c>
      <c r="R51" t="s">
        <v>3972</v>
      </c>
      <c r="S51">
        <v>-3500</v>
      </c>
      <c r="T51" s="7" t="str">
        <f t="shared" si="0"/>
        <v>hp_10731;atk_45450;hit_500000;miss_8;cirt_0;cirtSub_-3500</v>
      </c>
    </row>
    <row r="52" spans="1:20" x14ac:dyDescent="0.15">
      <c r="A52" s="16">
        <v>330050</v>
      </c>
      <c r="B52" s="16" t="s">
        <v>228</v>
      </c>
      <c r="C52" s="16">
        <v>1</v>
      </c>
      <c r="D52" s="16">
        <v>2</v>
      </c>
      <c r="E52" s="17">
        <v>17</v>
      </c>
      <c r="F52" s="19" t="s">
        <v>3967</v>
      </c>
      <c r="G52" s="19" t="e">
        <f t="shared" si="1"/>
        <v>#N/A</v>
      </c>
      <c r="H52" s="19">
        <v>0.5</v>
      </c>
      <c r="I52">
        <v>10731</v>
      </c>
      <c r="J52" t="s">
        <v>3968</v>
      </c>
      <c r="K52">
        <v>50500</v>
      </c>
      <c r="L52" t="s">
        <v>3969</v>
      </c>
      <c r="M52">
        <v>500000</v>
      </c>
      <c r="N52" t="s">
        <v>3970</v>
      </c>
      <c r="O52">
        <v>8</v>
      </c>
      <c r="P52" t="s">
        <v>3971</v>
      </c>
      <c r="Q52">
        <v>0</v>
      </c>
      <c r="R52" t="s">
        <v>3972</v>
      </c>
      <c r="S52">
        <v>-3500</v>
      </c>
      <c r="T52" s="7" t="str">
        <f t="shared" si="0"/>
        <v>hp_10731;atk_45450;hit_500000;miss_8;cirt_0;cirtSub_-3500</v>
      </c>
    </row>
    <row r="53" spans="1:20" x14ac:dyDescent="0.15">
      <c r="A53" s="16">
        <v>330051</v>
      </c>
      <c r="B53" s="16" t="s">
        <v>228</v>
      </c>
      <c r="C53" s="16">
        <v>1</v>
      </c>
      <c r="D53" s="16">
        <v>2</v>
      </c>
      <c r="E53" s="17">
        <v>18</v>
      </c>
      <c r="F53" s="19" t="s">
        <v>3967</v>
      </c>
      <c r="G53" s="19" t="e">
        <f t="shared" si="1"/>
        <v>#N/A</v>
      </c>
      <c r="H53" s="19">
        <v>0.5</v>
      </c>
      <c r="I53">
        <v>11475</v>
      </c>
      <c r="J53" t="s">
        <v>3968</v>
      </c>
      <c r="K53">
        <v>54000</v>
      </c>
      <c r="L53" t="s">
        <v>3969</v>
      </c>
      <c r="M53">
        <v>500000</v>
      </c>
      <c r="N53" t="s">
        <v>3970</v>
      </c>
      <c r="O53">
        <v>9</v>
      </c>
      <c r="P53" t="s">
        <v>3971</v>
      </c>
      <c r="Q53">
        <v>0</v>
      </c>
      <c r="R53" t="s">
        <v>3972</v>
      </c>
      <c r="S53">
        <v>-3500</v>
      </c>
      <c r="T53" s="7" t="str">
        <f t="shared" si="0"/>
        <v>hp_11475;atk_48600;hit_500000;miss_9;cirt_0;cirtSub_-3500</v>
      </c>
    </row>
    <row r="54" spans="1:20" x14ac:dyDescent="0.15">
      <c r="A54" s="16">
        <v>330052</v>
      </c>
      <c r="B54" s="16" t="s">
        <v>228</v>
      </c>
      <c r="C54" s="16">
        <v>1</v>
      </c>
      <c r="D54" s="16">
        <v>2</v>
      </c>
      <c r="E54" s="17">
        <v>18</v>
      </c>
      <c r="F54" s="19" t="s">
        <v>3967</v>
      </c>
      <c r="G54" s="19" t="e">
        <f t="shared" si="1"/>
        <v>#N/A</v>
      </c>
      <c r="H54" s="19">
        <v>0.5</v>
      </c>
      <c r="I54">
        <v>11475</v>
      </c>
      <c r="J54" t="s">
        <v>3968</v>
      </c>
      <c r="K54">
        <v>54000</v>
      </c>
      <c r="L54" t="s">
        <v>3969</v>
      </c>
      <c r="M54">
        <v>500000</v>
      </c>
      <c r="N54" t="s">
        <v>3970</v>
      </c>
      <c r="O54">
        <v>9</v>
      </c>
      <c r="P54" t="s">
        <v>3971</v>
      </c>
      <c r="Q54">
        <v>0</v>
      </c>
      <c r="R54" t="s">
        <v>3972</v>
      </c>
      <c r="S54">
        <v>-3500</v>
      </c>
      <c r="T54" s="7" t="str">
        <f t="shared" si="0"/>
        <v>hp_11475;atk_48600;hit_500000;miss_9;cirt_0;cirtSub_-3500</v>
      </c>
    </row>
    <row r="55" spans="1:20" x14ac:dyDescent="0.15">
      <c r="A55" s="16">
        <v>330053</v>
      </c>
      <c r="B55" s="16" t="s">
        <v>228</v>
      </c>
      <c r="C55" s="16">
        <v>1</v>
      </c>
      <c r="D55" s="16">
        <v>2</v>
      </c>
      <c r="E55" s="17">
        <v>18</v>
      </c>
      <c r="F55" s="19" t="s">
        <v>3967</v>
      </c>
      <c r="G55" s="19" t="e">
        <f t="shared" si="1"/>
        <v>#N/A</v>
      </c>
      <c r="H55" s="19">
        <v>0.5</v>
      </c>
      <c r="I55">
        <v>11475</v>
      </c>
      <c r="J55" t="s">
        <v>3968</v>
      </c>
      <c r="K55">
        <v>54000</v>
      </c>
      <c r="L55" t="s">
        <v>3969</v>
      </c>
      <c r="M55">
        <v>500000</v>
      </c>
      <c r="N55" t="s">
        <v>3970</v>
      </c>
      <c r="O55">
        <v>9</v>
      </c>
      <c r="P55" t="s">
        <v>3971</v>
      </c>
      <c r="Q55">
        <v>0</v>
      </c>
      <c r="R55" t="s">
        <v>3972</v>
      </c>
      <c r="S55">
        <v>-3500</v>
      </c>
      <c r="T55" s="7" t="str">
        <f t="shared" si="0"/>
        <v>hp_11475;atk_48600;hit_500000;miss_9;cirt_0;cirtSub_-3500</v>
      </c>
    </row>
    <row r="56" spans="1:20" x14ac:dyDescent="0.15">
      <c r="A56" s="16">
        <v>330054</v>
      </c>
      <c r="B56" s="16" t="s">
        <v>228</v>
      </c>
      <c r="C56" s="16">
        <v>1</v>
      </c>
      <c r="D56" s="16">
        <v>2</v>
      </c>
      <c r="E56" s="17">
        <v>19</v>
      </c>
      <c r="F56" s="19" t="s">
        <v>3967</v>
      </c>
      <c r="G56" s="19" t="e">
        <f t="shared" si="1"/>
        <v>#N/A</v>
      </c>
      <c r="H56" s="19">
        <v>0.5</v>
      </c>
      <c r="I56">
        <v>12218</v>
      </c>
      <c r="J56" t="s">
        <v>3968</v>
      </c>
      <c r="K56">
        <v>57500</v>
      </c>
      <c r="L56" t="s">
        <v>3969</v>
      </c>
      <c r="M56">
        <v>500000</v>
      </c>
      <c r="N56" t="s">
        <v>3970</v>
      </c>
      <c r="O56">
        <v>9</v>
      </c>
      <c r="P56" t="s">
        <v>3971</v>
      </c>
      <c r="Q56">
        <v>0</v>
      </c>
      <c r="R56" t="s">
        <v>3972</v>
      </c>
      <c r="S56">
        <v>-3500</v>
      </c>
      <c r="T56" s="7" t="str">
        <f t="shared" si="0"/>
        <v>hp_12218;atk_51750;hit_500000;miss_9;cirt_0;cirtSub_-3500</v>
      </c>
    </row>
    <row r="57" spans="1:20" x14ac:dyDescent="0.15">
      <c r="A57" s="16">
        <v>330055</v>
      </c>
      <c r="B57" s="16" t="s">
        <v>228</v>
      </c>
      <c r="C57" s="16">
        <v>1</v>
      </c>
      <c r="D57" s="16">
        <v>2</v>
      </c>
      <c r="E57" s="17">
        <v>19</v>
      </c>
      <c r="F57" s="19" t="s">
        <v>3967</v>
      </c>
      <c r="G57" s="19" t="e">
        <f t="shared" si="1"/>
        <v>#N/A</v>
      </c>
      <c r="H57" s="19">
        <v>0.5</v>
      </c>
      <c r="I57">
        <v>12218</v>
      </c>
      <c r="J57" t="s">
        <v>3968</v>
      </c>
      <c r="K57">
        <v>57500</v>
      </c>
      <c r="L57" t="s">
        <v>3969</v>
      </c>
      <c r="M57">
        <v>500000</v>
      </c>
      <c r="N57" t="s">
        <v>3970</v>
      </c>
      <c r="O57">
        <v>9</v>
      </c>
      <c r="P57" t="s">
        <v>3971</v>
      </c>
      <c r="Q57">
        <v>0</v>
      </c>
      <c r="R57" t="s">
        <v>3972</v>
      </c>
      <c r="S57">
        <v>-3500</v>
      </c>
      <c r="T57" s="7" t="str">
        <f t="shared" si="0"/>
        <v>hp_12218;atk_51750;hit_500000;miss_9;cirt_0;cirtSub_-3500</v>
      </c>
    </row>
    <row r="58" spans="1:20" x14ac:dyDescent="0.15">
      <c r="A58" s="16">
        <v>330056</v>
      </c>
      <c r="B58" s="16" t="s">
        <v>228</v>
      </c>
      <c r="C58" s="16">
        <v>1</v>
      </c>
      <c r="D58" s="16">
        <v>2</v>
      </c>
      <c r="E58" s="17">
        <v>19</v>
      </c>
      <c r="F58" s="19" t="s">
        <v>3967</v>
      </c>
      <c r="G58" s="19" t="e">
        <f t="shared" si="1"/>
        <v>#N/A</v>
      </c>
      <c r="H58" s="19">
        <v>0.5</v>
      </c>
      <c r="I58">
        <v>12218</v>
      </c>
      <c r="J58" t="s">
        <v>3968</v>
      </c>
      <c r="K58">
        <v>57500</v>
      </c>
      <c r="L58" t="s">
        <v>3969</v>
      </c>
      <c r="M58">
        <v>500000</v>
      </c>
      <c r="N58" t="s">
        <v>3970</v>
      </c>
      <c r="O58">
        <v>9</v>
      </c>
      <c r="P58" t="s">
        <v>3971</v>
      </c>
      <c r="Q58">
        <v>0</v>
      </c>
      <c r="R58" t="s">
        <v>3972</v>
      </c>
      <c r="S58">
        <v>-3500</v>
      </c>
      <c r="T58" s="7" t="str">
        <f t="shared" si="0"/>
        <v>hp_12218;atk_51750;hit_500000;miss_9;cirt_0;cirtSub_-3500</v>
      </c>
    </row>
    <row r="59" spans="1:20" x14ac:dyDescent="0.15">
      <c r="A59" s="16">
        <v>330057</v>
      </c>
      <c r="B59" s="16" t="s">
        <v>228</v>
      </c>
      <c r="C59" s="16">
        <v>1</v>
      </c>
      <c r="D59" s="16">
        <v>2</v>
      </c>
      <c r="E59" s="17">
        <v>20</v>
      </c>
      <c r="F59" s="19" t="s">
        <v>3967</v>
      </c>
      <c r="G59" s="19">
        <f t="shared" si="1"/>
        <v>0.52</v>
      </c>
      <c r="H59" s="19">
        <v>0.52</v>
      </c>
      <c r="I59">
        <v>12962</v>
      </c>
      <c r="J59" t="s">
        <v>3968</v>
      </c>
      <c r="K59">
        <v>61000</v>
      </c>
      <c r="L59" t="s">
        <v>3969</v>
      </c>
      <c r="M59">
        <v>500000</v>
      </c>
      <c r="N59" t="s">
        <v>3970</v>
      </c>
      <c r="O59">
        <v>10</v>
      </c>
      <c r="P59" t="s">
        <v>3971</v>
      </c>
      <c r="Q59">
        <v>0</v>
      </c>
      <c r="R59" t="s">
        <v>3972</v>
      </c>
      <c r="S59">
        <v>-3500</v>
      </c>
      <c r="T59" s="7" t="str">
        <f t="shared" si="0"/>
        <v>hp_12962;atk_54900;hit_500000;miss_10;cirt_0;cirtSub_-3500</v>
      </c>
    </row>
    <row r="60" spans="1:20" x14ac:dyDescent="0.15">
      <c r="A60" s="16">
        <v>330058</v>
      </c>
      <c r="B60" s="16" t="s">
        <v>228</v>
      </c>
      <c r="C60" s="16">
        <v>1</v>
      </c>
      <c r="D60" s="16">
        <v>2</v>
      </c>
      <c r="E60" s="17">
        <v>20</v>
      </c>
      <c r="F60" s="19" t="s">
        <v>3967</v>
      </c>
      <c r="G60" s="19">
        <f t="shared" si="1"/>
        <v>0.52</v>
      </c>
      <c r="H60" s="19">
        <v>0.52</v>
      </c>
      <c r="I60">
        <v>12962</v>
      </c>
      <c r="J60" t="s">
        <v>3968</v>
      </c>
      <c r="K60">
        <v>61000</v>
      </c>
      <c r="L60" t="s">
        <v>3969</v>
      </c>
      <c r="M60">
        <v>500000</v>
      </c>
      <c r="N60" t="s">
        <v>3970</v>
      </c>
      <c r="O60">
        <v>10</v>
      </c>
      <c r="P60" t="s">
        <v>3971</v>
      </c>
      <c r="Q60">
        <v>0</v>
      </c>
      <c r="R60" t="s">
        <v>3972</v>
      </c>
      <c r="S60">
        <v>-3500</v>
      </c>
      <c r="T60" s="7" t="str">
        <f t="shared" si="0"/>
        <v>hp_12962;atk_54900;hit_500000;miss_10;cirt_0;cirtSub_-3500</v>
      </c>
    </row>
    <row r="61" spans="1:20" x14ac:dyDescent="0.15">
      <c r="A61" s="16">
        <v>330059</v>
      </c>
      <c r="B61" s="16" t="s">
        <v>228</v>
      </c>
      <c r="C61" s="16">
        <v>1</v>
      </c>
      <c r="D61" s="16">
        <v>2</v>
      </c>
      <c r="E61" s="17">
        <v>20</v>
      </c>
      <c r="F61" s="19" t="s">
        <v>3967</v>
      </c>
      <c r="G61" s="19">
        <f t="shared" si="1"/>
        <v>0.52</v>
      </c>
      <c r="H61" s="19">
        <v>0.52</v>
      </c>
      <c r="I61">
        <v>12962</v>
      </c>
      <c r="J61" t="s">
        <v>3968</v>
      </c>
      <c r="K61">
        <v>61000</v>
      </c>
      <c r="L61" t="s">
        <v>3969</v>
      </c>
      <c r="M61">
        <v>500000</v>
      </c>
      <c r="N61" t="s">
        <v>3970</v>
      </c>
      <c r="O61">
        <v>10</v>
      </c>
      <c r="P61" t="s">
        <v>3971</v>
      </c>
      <c r="Q61">
        <v>0</v>
      </c>
      <c r="R61" t="s">
        <v>3972</v>
      </c>
      <c r="S61">
        <v>-3500</v>
      </c>
      <c r="T61" s="7" t="str">
        <f t="shared" si="0"/>
        <v>hp_12962;atk_54900;hit_500000;miss_10;cirt_0;cirtSub_-3500</v>
      </c>
    </row>
    <row r="62" spans="1:20" x14ac:dyDescent="0.15">
      <c r="A62" s="16">
        <v>330060</v>
      </c>
      <c r="B62" s="16" t="s">
        <v>228</v>
      </c>
      <c r="C62" s="16">
        <v>1</v>
      </c>
      <c r="D62" s="16">
        <v>2</v>
      </c>
      <c r="E62" s="17">
        <v>21</v>
      </c>
      <c r="F62" s="19" t="s">
        <v>3967</v>
      </c>
      <c r="G62" s="19" t="e">
        <f t="shared" si="1"/>
        <v>#N/A</v>
      </c>
      <c r="H62" s="19">
        <v>0.52</v>
      </c>
      <c r="I62">
        <v>13706</v>
      </c>
      <c r="J62" t="s">
        <v>3968</v>
      </c>
      <c r="K62">
        <v>64500</v>
      </c>
      <c r="L62" t="s">
        <v>3969</v>
      </c>
      <c r="M62">
        <v>500000</v>
      </c>
      <c r="N62" t="s">
        <v>3970</v>
      </c>
      <c r="O62">
        <v>10</v>
      </c>
      <c r="P62" t="s">
        <v>3971</v>
      </c>
      <c r="Q62">
        <v>0</v>
      </c>
      <c r="R62" t="s">
        <v>3972</v>
      </c>
      <c r="S62">
        <v>-3500</v>
      </c>
      <c r="T62" s="7" t="str">
        <f t="shared" si="0"/>
        <v>hp_13706;atk_58050;hit_500000;miss_10;cirt_0;cirtSub_-3500</v>
      </c>
    </row>
    <row r="63" spans="1:20" x14ac:dyDescent="0.15">
      <c r="A63" s="16">
        <v>330061</v>
      </c>
      <c r="B63" s="16" t="s">
        <v>228</v>
      </c>
      <c r="C63" s="16">
        <v>1</v>
      </c>
      <c r="D63" s="16">
        <v>2</v>
      </c>
      <c r="E63" s="17">
        <v>21</v>
      </c>
      <c r="F63" s="19" t="s">
        <v>3967</v>
      </c>
      <c r="G63" s="19" t="e">
        <f t="shared" si="1"/>
        <v>#N/A</v>
      </c>
      <c r="H63" s="19">
        <v>0.52</v>
      </c>
      <c r="I63">
        <v>13706</v>
      </c>
      <c r="J63" t="s">
        <v>3968</v>
      </c>
      <c r="K63">
        <v>64500</v>
      </c>
      <c r="L63" t="s">
        <v>3969</v>
      </c>
      <c r="M63">
        <v>500000</v>
      </c>
      <c r="N63" t="s">
        <v>3970</v>
      </c>
      <c r="O63">
        <v>10</v>
      </c>
      <c r="P63" t="s">
        <v>3971</v>
      </c>
      <c r="Q63">
        <v>0</v>
      </c>
      <c r="R63" t="s">
        <v>3972</v>
      </c>
      <c r="S63">
        <v>-3500</v>
      </c>
      <c r="T63" s="7" t="str">
        <f t="shared" si="0"/>
        <v>hp_13706;atk_58050;hit_500000;miss_10;cirt_0;cirtSub_-3500</v>
      </c>
    </row>
    <row r="64" spans="1:20" x14ac:dyDescent="0.15">
      <c r="A64" s="16">
        <v>330062</v>
      </c>
      <c r="B64" s="16" t="s">
        <v>228</v>
      </c>
      <c r="C64" s="16">
        <v>1</v>
      </c>
      <c r="D64" s="16">
        <v>2</v>
      </c>
      <c r="E64" s="17">
        <v>21</v>
      </c>
      <c r="F64" s="19" t="s">
        <v>3967</v>
      </c>
      <c r="G64" s="19" t="e">
        <f t="shared" si="1"/>
        <v>#N/A</v>
      </c>
      <c r="H64" s="19">
        <v>0.52</v>
      </c>
      <c r="I64">
        <v>13706</v>
      </c>
      <c r="J64" t="s">
        <v>3968</v>
      </c>
      <c r="K64">
        <v>64500</v>
      </c>
      <c r="L64" t="s">
        <v>3969</v>
      </c>
      <c r="M64">
        <v>500000</v>
      </c>
      <c r="N64" t="s">
        <v>3970</v>
      </c>
      <c r="O64">
        <v>10</v>
      </c>
      <c r="P64" t="s">
        <v>3971</v>
      </c>
      <c r="Q64">
        <v>0</v>
      </c>
      <c r="R64" t="s">
        <v>3972</v>
      </c>
      <c r="S64">
        <v>-3500</v>
      </c>
      <c r="T64" s="7" t="str">
        <f t="shared" si="0"/>
        <v>hp_13706;atk_58050;hit_500000;miss_10;cirt_0;cirtSub_-3500</v>
      </c>
    </row>
    <row r="65" spans="1:20" x14ac:dyDescent="0.15">
      <c r="A65" s="16">
        <v>330063</v>
      </c>
      <c r="B65" s="16" t="s">
        <v>228</v>
      </c>
      <c r="C65" s="16">
        <v>1</v>
      </c>
      <c r="D65" s="16">
        <v>2</v>
      </c>
      <c r="E65" s="17">
        <v>22</v>
      </c>
      <c r="F65" s="19" t="s">
        <v>3967</v>
      </c>
      <c r="G65" s="19" t="e">
        <f t="shared" si="1"/>
        <v>#N/A</v>
      </c>
      <c r="H65" s="19">
        <v>0.52</v>
      </c>
      <c r="I65">
        <v>14450</v>
      </c>
      <c r="J65" t="s">
        <v>3968</v>
      </c>
      <c r="K65">
        <v>68000</v>
      </c>
      <c r="L65" t="s">
        <v>3969</v>
      </c>
      <c r="M65">
        <v>500000</v>
      </c>
      <c r="N65" t="s">
        <v>3970</v>
      </c>
      <c r="O65">
        <v>11</v>
      </c>
      <c r="P65" t="s">
        <v>3971</v>
      </c>
      <c r="Q65">
        <v>0</v>
      </c>
      <c r="R65" t="s">
        <v>3972</v>
      </c>
      <c r="S65">
        <v>-3500</v>
      </c>
      <c r="T65" s="7" t="str">
        <f t="shared" si="0"/>
        <v>hp_14450;atk_61200;hit_500000;miss_11;cirt_0;cirtSub_-3500</v>
      </c>
    </row>
    <row r="66" spans="1:20" x14ac:dyDescent="0.15">
      <c r="A66" s="16">
        <v>330064</v>
      </c>
      <c r="B66" s="16" t="s">
        <v>228</v>
      </c>
      <c r="C66" s="16">
        <v>1</v>
      </c>
      <c r="D66" s="16">
        <v>2</v>
      </c>
      <c r="E66" s="17">
        <v>22</v>
      </c>
      <c r="F66" s="19" t="s">
        <v>3967</v>
      </c>
      <c r="G66" s="19" t="e">
        <f t="shared" si="1"/>
        <v>#N/A</v>
      </c>
      <c r="H66" s="19">
        <v>0.52</v>
      </c>
      <c r="I66">
        <v>14450</v>
      </c>
      <c r="J66" t="s">
        <v>3968</v>
      </c>
      <c r="K66">
        <v>68000</v>
      </c>
      <c r="L66" t="s">
        <v>3969</v>
      </c>
      <c r="M66">
        <v>500000</v>
      </c>
      <c r="N66" t="s">
        <v>3970</v>
      </c>
      <c r="O66">
        <v>11</v>
      </c>
      <c r="P66" t="s">
        <v>3971</v>
      </c>
      <c r="Q66">
        <v>0</v>
      </c>
      <c r="R66" t="s">
        <v>3972</v>
      </c>
      <c r="S66">
        <v>-3500</v>
      </c>
      <c r="T66" s="7" t="str">
        <f t="shared" si="0"/>
        <v>hp_14450;atk_61200;hit_500000;miss_11;cirt_0;cirtSub_-3500</v>
      </c>
    </row>
    <row r="67" spans="1:20" x14ac:dyDescent="0.15">
      <c r="A67" s="16">
        <v>330065</v>
      </c>
      <c r="B67" s="16" t="s">
        <v>228</v>
      </c>
      <c r="C67" s="16">
        <v>1</v>
      </c>
      <c r="D67" s="16">
        <v>2</v>
      </c>
      <c r="E67" s="17">
        <v>22</v>
      </c>
      <c r="F67" s="19" t="s">
        <v>3967</v>
      </c>
      <c r="G67" s="19" t="e">
        <f t="shared" ref="G67:G130" si="2">VLOOKUP(E67,$E$1804:$I$2287,5,0)</f>
        <v>#N/A</v>
      </c>
      <c r="H67" s="19">
        <v>0.52</v>
      </c>
      <c r="I67">
        <v>14450</v>
      </c>
      <c r="J67" t="s">
        <v>3968</v>
      </c>
      <c r="K67">
        <v>68000</v>
      </c>
      <c r="L67" t="s">
        <v>3969</v>
      </c>
      <c r="M67">
        <v>500000</v>
      </c>
      <c r="N67" t="s">
        <v>3970</v>
      </c>
      <c r="O67">
        <v>11</v>
      </c>
      <c r="P67" t="s">
        <v>3971</v>
      </c>
      <c r="Q67">
        <v>0</v>
      </c>
      <c r="R67" t="s">
        <v>3972</v>
      </c>
      <c r="S67">
        <v>-3500</v>
      </c>
      <c r="T67" s="7" t="str">
        <f t="shared" ref="T67:T130" si="3">F67&amp;"_"&amp;I67&amp;";"&amp;J67&amp;"_"&amp;INT(K67*0.9)&amp;";"&amp;L67&amp;"_"&amp;M67&amp;";"&amp;N67&amp;"_"&amp;O67&amp;";"&amp;P67&amp;"_"&amp;Q67&amp;";"&amp;R67&amp;"_"&amp;S67</f>
        <v>hp_14450;atk_61200;hit_500000;miss_11;cirt_0;cirtSub_-3500</v>
      </c>
    </row>
    <row r="68" spans="1:20" x14ac:dyDescent="0.15">
      <c r="A68" s="16">
        <v>330066</v>
      </c>
      <c r="B68" s="16" t="s">
        <v>228</v>
      </c>
      <c r="C68" s="16">
        <v>1</v>
      </c>
      <c r="D68" s="16">
        <v>2</v>
      </c>
      <c r="E68" s="17">
        <v>23</v>
      </c>
      <c r="F68" s="19" t="s">
        <v>3967</v>
      </c>
      <c r="G68" s="19" t="e">
        <f t="shared" si="2"/>
        <v>#N/A</v>
      </c>
      <c r="H68" s="19">
        <v>0.52</v>
      </c>
      <c r="I68">
        <v>15193</v>
      </c>
      <c r="J68" t="s">
        <v>3968</v>
      </c>
      <c r="K68">
        <v>71500</v>
      </c>
      <c r="L68" t="s">
        <v>3969</v>
      </c>
      <c r="M68">
        <v>500000</v>
      </c>
      <c r="N68" t="s">
        <v>3970</v>
      </c>
      <c r="O68">
        <v>11</v>
      </c>
      <c r="P68" t="s">
        <v>3971</v>
      </c>
      <c r="Q68">
        <v>0</v>
      </c>
      <c r="R68" t="s">
        <v>3972</v>
      </c>
      <c r="S68">
        <v>-3500</v>
      </c>
      <c r="T68" s="7" t="str">
        <f t="shared" si="3"/>
        <v>hp_15193;atk_64350;hit_500000;miss_11;cirt_0;cirtSub_-3500</v>
      </c>
    </row>
    <row r="69" spans="1:20" x14ac:dyDescent="0.15">
      <c r="A69" s="16">
        <v>330067</v>
      </c>
      <c r="B69" s="16" t="s">
        <v>228</v>
      </c>
      <c r="C69" s="16">
        <v>1</v>
      </c>
      <c r="D69" s="16">
        <v>2</v>
      </c>
      <c r="E69" s="17">
        <v>23</v>
      </c>
      <c r="F69" s="19" t="s">
        <v>3967</v>
      </c>
      <c r="G69" s="19" t="e">
        <f t="shared" si="2"/>
        <v>#N/A</v>
      </c>
      <c r="H69" s="19">
        <v>0.52</v>
      </c>
      <c r="I69">
        <v>15193</v>
      </c>
      <c r="J69" t="s">
        <v>3968</v>
      </c>
      <c r="K69">
        <v>71500</v>
      </c>
      <c r="L69" t="s">
        <v>3969</v>
      </c>
      <c r="M69">
        <v>500000</v>
      </c>
      <c r="N69" t="s">
        <v>3970</v>
      </c>
      <c r="O69">
        <v>11</v>
      </c>
      <c r="P69" t="s">
        <v>3971</v>
      </c>
      <c r="Q69">
        <v>0</v>
      </c>
      <c r="R69" t="s">
        <v>3972</v>
      </c>
      <c r="S69">
        <v>-3500</v>
      </c>
      <c r="T69" s="7" t="str">
        <f t="shared" si="3"/>
        <v>hp_15193;atk_64350;hit_500000;miss_11;cirt_0;cirtSub_-3500</v>
      </c>
    </row>
    <row r="70" spans="1:20" x14ac:dyDescent="0.15">
      <c r="A70" s="16">
        <v>330068</v>
      </c>
      <c r="B70" s="16" t="s">
        <v>228</v>
      </c>
      <c r="C70" s="16">
        <v>1</v>
      </c>
      <c r="D70" s="16">
        <v>2</v>
      </c>
      <c r="E70" s="17">
        <v>23</v>
      </c>
      <c r="F70" s="19" t="s">
        <v>3967</v>
      </c>
      <c r="G70" s="19" t="e">
        <f t="shared" si="2"/>
        <v>#N/A</v>
      </c>
      <c r="H70" s="19">
        <v>0.52</v>
      </c>
      <c r="I70">
        <v>15193</v>
      </c>
      <c r="J70" t="s">
        <v>3968</v>
      </c>
      <c r="K70">
        <v>71500</v>
      </c>
      <c r="L70" t="s">
        <v>3969</v>
      </c>
      <c r="M70">
        <v>500000</v>
      </c>
      <c r="N70" t="s">
        <v>3970</v>
      </c>
      <c r="O70">
        <v>11</v>
      </c>
      <c r="P70" t="s">
        <v>3971</v>
      </c>
      <c r="Q70">
        <v>0</v>
      </c>
      <c r="R70" t="s">
        <v>3972</v>
      </c>
      <c r="S70">
        <v>-3500</v>
      </c>
      <c r="T70" s="7" t="str">
        <f t="shared" si="3"/>
        <v>hp_15193;atk_64350;hit_500000;miss_11;cirt_0;cirtSub_-3500</v>
      </c>
    </row>
    <row r="71" spans="1:20" x14ac:dyDescent="0.15">
      <c r="A71" s="16">
        <v>330069</v>
      </c>
      <c r="B71" s="16" t="s">
        <v>228</v>
      </c>
      <c r="C71" s="16">
        <v>1</v>
      </c>
      <c r="D71" s="16">
        <v>2</v>
      </c>
      <c r="E71" s="17">
        <v>24</v>
      </c>
      <c r="F71" s="19" t="s">
        <v>3967</v>
      </c>
      <c r="G71" s="19" t="e">
        <f t="shared" si="2"/>
        <v>#N/A</v>
      </c>
      <c r="H71" s="19">
        <v>0.52</v>
      </c>
      <c r="I71">
        <v>15937</v>
      </c>
      <c r="J71" t="s">
        <v>3968</v>
      </c>
      <c r="K71">
        <v>75000</v>
      </c>
      <c r="L71" t="s">
        <v>3969</v>
      </c>
      <c r="M71">
        <v>500000</v>
      </c>
      <c r="N71" t="s">
        <v>3970</v>
      </c>
      <c r="O71">
        <v>12</v>
      </c>
      <c r="P71" t="s">
        <v>3971</v>
      </c>
      <c r="Q71">
        <v>0</v>
      </c>
      <c r="R71" t="s">
        <v>3972</v>
      </c>
      <c r="S71">
        <v>-3500</v>
      </c>
      <c r="T71" s="7" t="str">
        <f t="shared" si="3"/>
        <v>hp_15937;atk_67500;hit_500000;miss_12;cirt_0;cirtSub_-3500</v>
      </c>
    </row>
    <row r="72" spans="1:20" x14ac:dyDescent="0.15">
      <c r="A72" s="16">
        <v>330070</v>
      </c>
      <c r="B72" s="16" t="s">
        <v>228</v>
      </c>
      <c r="C72" s="16">
        <v>1</v>
      </c>
      <c r="D72" s="16">
        <v>2</v>
      </c>
      <c r="E72" s="17">
        <v>24</v>
      </c>
      <c r="F72" s="19" t="s">
        <v>3967</v>
      </c>
      <c r="G72" s="19" t="e">
        <f t="shared" si="2"/>
        <v>#N/A</v>
      </c>
      <c r="H72" s="19">
        <v>0.52</v>
      </c>
      <c r="I72">
        <v>15937</v>
      </c>
      <c r="J72" t="s">
        <v>3968</v>
      </c>
      <c r="K72">
        <v>75000</v>
      </c>
      <c r="L72" t="s">
        <v>3969</v>
      </c>
      <c r="M72">
        <v>500000</v>
      </c>
      <c r="N72" t="s">
        <v>3970</v>
      </c>
      <c r="O72">
        <v>12</v>
      </c>
      <c r="P72" t="s">
        <v>3971</v>
      </c>
      <c r="Q72">
        <v>0</v>
      </c>
      <c r="R72" t="s">
        <v>3972</v>
      </c>
      <c r="S72">
        <v>-3500</v>
      </c>
      <c r="T72" s="7" t="str">
        <f t="shared" si="3"/>
        <v>hp_15937;atk_67500;hit_500000;miss_12;cirt_0;cirtSub_-3500</v>
      </c>
    </row>
    <row r="73" spans="1:20" x14ac:dyDescent="0.15">
      <c r="A73" s="16">
        <v>330071</v>
      </c>
      <c r="B73" s="16" t="s">
        <v>228</v>
      </c>
      <c r="C73" s="16">
        <v>1</v>
      </c>
      <c r="D73" s="16">
        <v>2</v>
      </c>
      <c r="E73" s="17">
        <v>24</v>
      </c>
      <c r="F73" s="19" t="s">
        <v>3967</v>
      </c>
      <c r="G73" s="19" t="e">
        <f t="shared" si="2"/>
        <v>#N/A</v>
      </c>
      <c r="H73" s="19">
        <v>0.52</v>
      </c>
      <c r="I73">
        <v>15937</v>
      </c>
      <c r="J73" t="s">
        <v>3968</v>
      </c>
      <c r="K73">
        <v>75000</v>
      </c>
      <c r="L73" t="s">
        <v>3969</v>
      </c>
      <c r="M73">
        <v>500000</v>
      </c>
      <c r="N73" t="s">
        <v>3970</v>
      </c>
      <c r="O73">
        <v>12</v>
      </c>
      <c r="P73" t="s">
        <v>3971</v>
      </c>
      <c r="Q73">
        <v>0</v>
      </c>
      <c r="R73" t="s">
        <v>3972</v>
      </c>
      <c r="S73">
        <v>-3500</v>
      </c>
      <c r="T73" s="7" t="str">
        <f t="shared" si="3"/>
        <v>hp_15937;atk_67500;hit_500000;miss_12;cirt_0;cirtSub_-3500</v>
      </c>
    </row>
    <row r="74" spans="1:20" x14ac:dyDescent="0.15">
      <c r="A74" s="16">
        <v>330072</v>
      </c>
      <c r="B74" s="16" t="s">
        <v>228</v>
      </c>
      <c r="C74" s="16">
        <v>1</v>
      </c>
      <c r="D74" s="16">
        <v>2</v>
      </c>
      <c r="E74" s="17">
        <v>25</v>
      </c>
      <c r="F74" s="19" t="s">
        <v>3967</v>
      </c>
      <c r="G74" s="19">
        <f t="shared" si="2"/>
        <v>0.52</v>
      </c>
      <c r="H74" s="19">
        <v>0.52</v>
      </c>
      <c r="I74">
        <v>16893</v>
      </c>
      <c r="J74" t="s">
        <v>3968</v>
      </c>
      <c r="K74">
        <v>79500</v>
      </c>
      <c r="L74" t="s">
        <v>3969</v>
      </c>
      <c r="M74">
        <v>500000</v>
      </c>
      <c r="N74" t="s">
        <v>3970</v>
      </c>
      <c r="O74">
        <v>12</v>
      </c>
      <c r="P74" t="s">
        <v>3971</v>
      </c>
      <c r="Q74">
        <v>0</v>
      </c>
      <c r="R74" t="s">
        <v>3972</v>
      </c>
      <c r="S74">
        <v>-3500</v>
      </c>
      <c r="T74" s="7" t="str">
        <f t="shared" si="3"/>
        <v>hp_16893;atk_71550;hit_500000;miss_12;cirt_0;cirtSub_-3500</v>
      </c>
    </row>
    <row r="75" spans="1:20" x14ac:dyDescent="0.15">
      <c r="A75" s="16">
        <v>330073</v>
      </c>
      <c r="B75" s="16" t="s">
        <v>228</v>
      </c>
      <c r="C75" s="16">
        <v>1</v>
      </c>
      <c r="D75" s="16">
        <v>2</v>
      </c>
      <c r="E75" s="17">
        <v>25</v>
      </c>
      <c r="F75" s="19" t="s">
        <v>3967</v>
      </c>
      <c r="G75" s="19">
        <f t="shared" si="2"/>
        <v>0.52</v>
      </c>
      <c r="H75" s="19">
        <v>0.52</v>
      </c>
      <c r="I75">
        <v>16893</v>
      </c>
      <c r="J75" t="s">
        <v>3968</v>
      </c>
      <c r="K75">
        <v>79500</v>
      </c>
      <c r="L75" t="s">
        <v>3969</v>
      </c>
      <c r="M75">
        <v>500000</v>
      </c>
      <c r="N75" t="s">
        <v>3970</v>
      </c>
      <c r="O75">
        <v>12</v>
      </c>
      <c r="P75" t="s">
        <v>3971</v>
      </c>
      <c r="Q75">
        <v>0</v>
      </c>
      <c r="R75" t="s">
        <v>3972</v>
      </c>
      <c r="S75">
        <v>-3500</v>
      </c>
      <c r="T75" s="7" t="str">
        <f t="shared" si="3"/>
        <v>hp_16893;atk_71550;hit_500000;miss_12;cirt_0;cirtSub_-3500</v>
      </c>
    </row>
    <row r="76" spans="1:20" x14ac:dyDescent="0.15">
      <c r="A76" s="16">
        <v>330074</v>
      </c>
      <c r="B76" s="16" t="s">
        <v>228</v>
      </c>
      <c r="C76" s="16">
        <v>1</v>
      </c>
      <c r="D76" s="16">
        <v>2</v>
      </c>
      <c r="E76" s="17">
        <v>25</v>
      </c>
      <c r="F76" s="19" t="s">
        <v>3967</v>
      </c>
      <c r="G76" s="19">
        <f t="shared" si="2"/>
        <v>0.52</v>
      </c>
      <c r="H76" s="19">
        <v>0.52</v>
      </c>
      <c r="I76">
        <v>16893</v>
      </c>
      <c r="J76" t="s">
        <v>3968</v>
      </c>
      <c r="K76">
        <v>79500</v>
      </c>
      <c r="L76" t="s">
        <v>3969</v>
      </c>
      <c r="M76">
        <v>500000</v>
      </c>
      <c r="N76" t="s">
        <v>3970</v>
      </c>
      <c r="O76">
        <v>12</v>
      </c>
      <c r="P76" t="s">
        <v>3971</v>
      </c>
      <c r="Q76">
        <v>0</v>
      </c>
      <c r="R76" t="s">
        <v>3972</v>
      </c>
      <c r="S76">
        <v>-3500</v>
      </c>
      <c r="T76" s="7" t="str">
        <f t="shared" si="3"/>
        <v>hp_16893;atk_71550;hit_500000;miss_12;cirt_0;cirtSub_-3500</v>
      </c>
    </row>
    <row r="77" spans="1:20" x14ac:dyDescent="0.15">
      <c r="A77" s="16">
        <v>330075</v>
      </c>
      <c r="B77" s="16" t="s">
        <v>228</v>
      </c>
      <c r="C77" s="16">
        <v>1</v>
      </c>
      <c r="D77" s="16">
        <v>2</v>
      </c>
      <c r="E77" s="17">
        <v>26</v>
      </c>
      <c r="F77" s="19" t="s">
        <v>3967</v>
      </c>
      <c r="G77" s="19" t="e">
        <f t="shared" si="2"/>
        <v>#N/A</v>
      </c>
      <c r="H77" s="19">
        <f>MIN(H59+0.01,0.8)</f>
        <v>0.53</v>
      </c>
      <c r="I77">
        <v>17850</v>
      </c>
      <c r="J77" t="s">
        <v>3968</v>
      </c>
      <c r="K77">
        <v>84000</v>
      </c>
      <c r="L77" t="s">
        <v>3969</v>
      </c>
      <c r="M77">
        <v>500000</v>
      </c>
      <c r="N77" t="s">
        <v>3970</v>
      </c>
      <c r="O77">
        <v>13</v>
      </c>
      <c r="P77" t="s">
        <v>3971</v>
      </c>
      <c r="Q77">
        <v>0</v>
      </c>
      <c r="R77" t="s">
        <v>3972</v>
      </c>
      <c r="S77">
        <v>-3500</v>
      </c>
      <c r="T77" s="7" t="str">
        <f t="shared" si="3"/>
        <v>hp_17850;atk_75600;hit_500000;miss_13;cirt_0;cirtSub_-3500</v>
      </c>
    </row>
    <row r="78" spans="1:20" x14ac:dyDescent="0.15">
      <c r="A78" s="16">
        <v>330076</v>
      </c>
      <c r="B78" s="16" t="s">
        <v>228</v>
      </c>
      <c r="C78" s="16">
        <v>1</v>
      </c>
      <c r="D78" s="16">
        <v>2</v>
      </c>
      <c r="E78" s="17">
        <v>26</v>
      </c>
      <c r="F78" s="19" t="s">
        <v>3967</v>
      </c>
      <c r="G78" s="19" t="e">
        <f t="shared" si="2"/>
        <v>#N/A</v>
      </c>
      <c r="H78" s="19">
        <f t="shared" ref="H78:H141" si="4">MIN(H60+0.01,0.8)</f>
        <v>0.53</v>
      </c>
      <c r="I78">
        <v>17850</v>
      </c>
      <c r="J78" t="s">
        <v>3968</v>
      </c>
      <c r="K78">
        <v>84000</v>
      </c>
      <c r="L78" t="s">
        <v>3969</v>
      </c>
      <c r="M78">
        <v>500000</v>
      </c>
      <c r="N78" t="s">
        <v>3970</v>
      </c>
      <c r="O78">
        <v>13</v>
      </c>
      <c r="P78" t="s">
        <v>3971</v>
      </c>
      <c r="Q78">
        <v>0</v>
      </c>
      <c r="R78" t="s">
        <v>3972</v>
      </c>
      <c r="S78">
        <v>-3500</v>
      </c>
      <c r="T78" s="7" t="str">
        <f t="shared" si="3"/>
        <v>hp_17850;atk_75600;hit_500000;miss_13;cirt_0;cirtSub_-3500</v>
      </c>
    </row>
    <row r="79" spans="1:20" x14ac:dyDescent="0.15">
      <c r="A79" s="16">
        <v>330077</v>
      </c>
      <c r="B79" s="16" t="s">
        <v>228</v>
      </c>
      <c r="C79" s="16">
        <v>1</v>
      </c>
      <c r="D79" s="16">
        <v>2</v>
      </c>
      <c r="E79" s="17">
        <v>26</v>
      </c>
      <c r="F79" s="19" t="s">
        <v>3967</v>
      </c>
      <c r="G79" s="19" t="e">
        <f t="shared" si="2"/>
        <v>#N/A</v>
      </c>
      <c r="H79" s="19">
        <f t="shared" si="4"/>
        <v>0.53</v>
      </c>
      <c r="I79">
        <v>17850</v>
      </c>
      <c r="J79" t="s">
        <v>3968</v>
      </c>
      <c r="K79">
        <v>84000</v>
      </c>
      <c r="L79" t="s">
        <v>3969</v>
      </c>
      <c r="M79">
        <v>500000</v>
      </c>
      <c r="N79" t="s">
        <v>3970</v>
      </c>
      <c r="O79">
        <v>13</v>
      </c>
      <c r="P79" t="s">
        <v>3971</v>
      </c>
      <c r="Q79">
        <v>0</v>
      </c>
      <c r="R79" t="s">
        <v>3972</v>
      </c>
      <c r="S79">
        <v>-3500</v>
      </c>
      <c r="T79" s="7" t="str">
        <f t="shared" si="3"/>
        <v>hp_17850;atk_75600;hit_500000;miss_13;cirt_0;cirtSub_-3500</v>
      </c>
    </row>
    <row r="80" spans="1:20" x14ac:dyDescent="0.15">
      <c r="A80" s="16">
        <v>330078</v>
      </c>
      <c r="B80" s="16" t="s">
        <v>228</v>
      </c>
      <c r="C80" s="16">
        <v>1</v>
      </c>
      <c r="D80" s="16">
        <v>2</v>
      </c>
      <c r="E80" s="17">
        <v>27</v>
      </c>
      <c r="F80" s="19" t="s">
        <v>3967</v>
      </c>
      <c r="G80" s="19" t="e">
        <f t="shared" si="2"/>
        <v>#N/A</v>
      </c>
      <c r="H80" s="19">
        <f t="shared" si="4"/>
        <v>0.53</v>
      </c>
      <c r="I80">
        <v>18806</v>
      </c>
      <c r="J80" t="s">
        <v>3968</v>
      </c>
      <c r="K80">
        <v>88500</v>
      </c>
      <c r="L80" t="s">
        <v>3969</v>
      </c>
      <c r="M80">
        <v>500000</v>
      </c>
      <c r="N80" t="s">
        <v>3970</v>
      </c>
      <c r="O80">
        <v>13</v>
      </c>
      <c r="P80" t="s">
        <v>3971</v>
      </c>
      <c r="Q80">
        <v>0</v>
      </c>
      <c r="R80" t="s">
        <v>3972</v>
      </c>
      <c r="S80">
        <v>-3500</v>
      </c>
      <c r="T80" s="7" t="str">
        <f t="shared" si="3"/>
        <v>hp_18806;atk_79650;hit_500000;miss_13;cirt_0;cirtSub_-3500</v>
      </c>
    </row>
    <row r="81" spans="1:20" x14ac:dyDescent="0.15">
      <c r="A81" s="16">
        <v>330079</v>
      </c>
      <c r="B81" s="16" t="s">
        <v>228</v>
      </c>
      <c r="C81" s="16">
        <v>1</v>
      </c>
      <c r="D81" s="16">
        <v>2</v>
      </c>
      <c r="E81" s="17">
        <v>27</v>
      </c>
      <c r="F81" s="19" t="s">
        <v>3967</v>
      </c>
      <c r="G81" s="19" t="e">
        <f t="shared" si="2"/>
        <v>#N/A</v>
      </c>
      <c r="H81" s="19">
        <f t="shared" si="4"/>
        <v>0.53</v>
      </c>
      <c r="I81">
        <v>18806</v>
      </c>
      <c r="J81" t="s">
        <v>3968</v>
      </c>
      <c r="K81">
        <v>88500</v>
      </c>
      <c r="L81" t="s">
        <v>3969</v>
      </c>
      <c r="M81">
        <v>500000</v>
      </c>
      <c r="N81" t="s">
        <v>3970</v>
      </c>
      <c r="O81">
        <v>13</v>
      </c>
      <c r="P81" t="s">
        <v>3971</v>
      </c>
      <c r="Q81">
        <v>0</v>
      </c>
      <c r="R81" t="s">
        <v>3972</v>
      </c>
      <c r="S81">
        <v>-3500</v>
      </c>
      <c r="T81" s="7" t="str">
        <f t="shared" si="3"/>
        <v>hp_18806;atk_79650;hit_500000;miss_13;cirt_0;cirtSub_-3500</v>
      </c>
    </row>
    <row r="82" spans="1:20" x14ac:dyDescent="0.15">
      <c r="A82" s="16">
        <v>330080</v>
      </c>
      <c r="B82" s="16" t="s">
        <v>228</v>
      </c>
      <c r="C82" s="16">
        <v>1</v>
      </c>
      <c r="D82" s="16">
        <v>2</v>
      </c>
      <c r="E82" s="17">
        <v>27</v>
      </c>
      <c r="F82" s="19" t="s">
        <v>3967</v>
      </c>
      <c r="G82" s="19" t="e">
        <f t="shared" si="2"/>
        <v>#N/A</v>
      </c>
      <c r="H82" s="19">
        <f t="shared" si="4"/>
        <v>0.53</v>
      </c>
      <c r="I82">
        <v>18806</v>
      </c>
      <c r="J82" t="s">
        <v>3968</v>
      </c>
      <c r="K82">
        <v>88500</v>
      </c>
      <c r="L82" t="s">
        <v>3969</v>
      </c>
      <c r="M82">
        <v>500000</v>
      </c>
      <c r="N82" t="s">
        <v>3970</v>
      </c>
      <c r="O82">
        <v>13</v>
      </c>
      <c r="P82" t="s">
        <v>3971</v>
      </c>
      <c r="Q82">
        <v>0</v>
      </c>
      <c r="R82" t="s">
        <v>3972</v>
      </c>
      <c r="S82">
        <v>-3500</v>
      </c>
      <c r="T82" s="7" t="str">
        <f t="shared" si="3"/>
        <v>hp_18806;atk_79650;hit_500000;miss_13;cirt_0;cirtSub_-3500</v>
      </c>
    </row>
    <row r="83" spans="1:20" x14ac:dyDescent="0.15">
      <c r="A83" s="16">
        <v>330081</v>
      </c>
      <c r="B83" s="16" t="s">
        <v>228</v>
      </c>
      <c r="C83" s="16">
        <v>1</v>
      </c>
      <c r="D83" s="16">
        <v>2</v>
      </c>
      <c r="E83" s="17">
        <v>28</v>
      </c>
      <c r="F83" s="19" t="s">
        <v>3967</v>
      </c>
      <c r="G83" s="19" t="e">
        <f t="shared" si="2"/>
        <v>#N/A</v>
      </c>
      <c r="H83" s="19">
        <f t="shared" si="4"/>
        <v>0.53</v>
      </c>
      <c r="I83">
        <v>19762</v>
      </c>
      <c r="J83" t="s">
        <v>3968</v>
      </c>
      <c r="K83">
        <v>93000</v>
      </c>
      <c r="L83" t="s">
        <v>3969</v>
      </c>
      <c r="M83">
        <v>500000</v>
      </c>
      <c r="N83" t="s">
        <v>3970</v>
      </c>
      <c r="O83">
        <v>14</v>
      </c>
      <c r="P83" t="s">
        <v>3971</v>
      </c>
      <c r="Q83">
        <v>0</v>
      </c>
      <c r="R83" t="s">
        <v>3972</v>
      </c>
      <c r="S83">
        <v>-3500</v>
      </c>
      <c r="T83" s="7" t="str">
        <f t="shared" si="3"/>
        <v>hp_19762;atk_83700;hit_500000;miss_14;cirt_0;cirtSub_-3500</v>
      </c>
    </row>
    <row r="84" spans="1:20" x14ac:dyDescent="0.15">
      <c r="A84" s="16">
        <v>330082</v>
      </c>
      <c r="B84" s="16" t="s">
        <v>228</v>
      </c>
      <c r="C84" s="16">
        <v>1</v>
      </c>
      <c r="D84" s="16">
        <v>2</v>
      </c>
      <c r="E84" s="17">
        <v>28</v>
      </c>
      <c r="F84" s="19" t="s">
        <v>3967</v>
      </c>
      <c r="G84" s="19" t="e">
        <f t="shared" si="2"/>
        <v>#N/A</v>
      </c>
      <c r="H84" s="19">
        <f t="shared" si="4"/>
        <v>0.53</v>
      </c>
      <c r="I84">
        <v>19762</v>
      </c>
      <c r="J84" t="s">
        <v>3968</v>
      </c>
      <c r="K84">
        <v>93000</v>
      </c>
      <c r="L84" t="s">
        <v>3969</v>
      </c>
      <c r="M84">
        <v>500000</v>
      </c>
      <c r="N84" t="s">
        <v>3970</v>
      </c>
      <c r="O84">
        <v>14</v>
      </c>
      <c r="P84" t="s">
        <v>3971</v>
      </c>
      <c r="Q84">
        <v>0</v>
      </c>
      <c r="R84" t="s">
        <v>3972</v>
      </c>
      <c r="S84">
        <v>-3500</v>
      </c>
      <c r="T84" s="7" t="str">
        <f t="shared" si="3"/>
        <v>hp_19762;atk_83700;hit_500000;miss_14;cirt_0;cirtSub_-3500</v>
      </c>
    </row>
    <row r="85" spans="1:20" x14ac:dyDescent="0.15">
      <c r="A85" s="16">
        <v>330083</v>
      </c>
      <c r="B85" s="16" t="s">
        <v>228</v>
      </c>
      <c r="C85" s="16">
        <v>1</v>
      </c>
      <c r="D85" s="16">
        <v>2</v>
      </c>
      <c r="E85" s="17">
        <v>28</v>
      </c>
      <c r="F85" s="19" t="s">
        <v>3967</v>
      </c>
      <c r="G85" s="19" t="e">
        <f t="shared" si="2"/>
        <v>#N/A</v>
      </c>
      <c r="H85" s="19">
        <f t="shared" si="4"/>
        <v>0.53</v>
      </c>
      <c r="I85">
        <v>19762</v>
      </c>
      <c r="J85" t="s">
        <v>3968</v>
      </c>
      <c r="K85">
        <v>93000</v>
      </c>
      <c r="L85" t="s">
        <v>3969</v>
      </c>
      <c r="M85">
        <v>500000</v>
      </c>
      <c r="N85" t="s">
        <v>3970</v>
      </c>
      <c r="O85">
        <v>14</v>
      </c>
      <c r="P85" t="s">
        <v>3971</v>
      </c>
      <c r="Q85">
        <v>0</v>
      </c>
      <c r="R85" t="s">
        <v>3972</v>
      </c>
      <c r="S85">
        <v>-3500</v>
      </c>
      <c r="T85" s="7" t="str">
        <f t="shared" si="3"/>
        <v>hp_19762;atk_83700;hit_500000;miss_14;cirt_0;cirtSub_-3500</v>
      </c>
    </row>
    <row r="86" spans="1:20" x14ac:dyDescent="0.15">
      <c r="A86" s="16">
        <v>330084</v>
      </c>
      <c r="B86" s="16" t="s">
        <v>228</v>
      </c>
      <c r="C86" s="16">
        <v>1</v>
      </c>
      <c r="D86" s="16">
        <v>2</v>
      </c>
      <c r="E86" s="17">
        <v>29</v>
      </c>
      <c r="F86" s="19" t="s">
        <v>3967</v>
      </c>
      <c r="G86" s="19" t="e">
        <f t="shared" si="2"/>
        <v>#N/A</v>
      </c>
      <c r="H86" s="19">
        <f t="shared" si="4"/>
        <v>0.53</v>
      </c>
      <c r="I86">
        <v>20718</v>
      </c>
      <c r="J86" t="s">
        <v>3968</v>
      </c>
      <c r="K86">
        <v>97500</v>
      </c>
      <c r="L86" t="s">
        <v>3969</v>
      </c>
      <c r="M86">
        <v>500000</v>
      </c>
      <c r="N86" t="s">
        <v>3970</v>
      </c>
      <c r="O86">
        <v>14</v>
      </c>
      <c r="P86" t="s">
        <v>3971</v>
      </c>
      <c r="Q86">
        <v>0</v>
      </c>
      <c r="R86" t="s">
        <v>3972</v>
      </c>
      <c r="S86">
        <v>-3500</v>
      </c>
      <c r="T86" s="7" t="str">
        <f t="shared" si="3"/>
        <v>hp_20718;atk_87750;hit_500000;miss_14;cirt_0;cirtSub_-3500</v>
      </c>
    </row>
    <row r="87" spans="1:20" x14ac:dyDescent="0.15">
      <c r="A87" s="16">
        <v>330085</v>
      </c>
      <c r="B87" s="16" t="s">
        <v>228</v>
      </c>
      <c r="C87" s="16">
        <v>1</v>
      </c>
      <c r="D87" s="16">
        <v>2</v>
      </c>
      <c r="E87" s="17">
        <v>29</v>
      </c>
      <c r="F87" s="19" t="s">
        <v>3967</v>
      </c>
      <c r="G87" s="19" t="e">
        <f t="shared" si="2"/>
        <v>#N/A</v>
      </c>
      <c r="H87" s="19">
        <f t="shared" si="4"/>
        <v>0.53</v>
      </c>
      <c r="I87">
        <v>20718</v>
      </c>
      <c r="J87" t="s">
        <v>3968</v>
      </c>
      <c r="K87">
        <v>97500</v>
      </c>
      <c r="L87" t="s">
        <v>3969</v>
      </c>
      <c r="M87">
        <v>500000</v>
      </c>
      <c r="N87" t="s">
        <v>3970</v>
      </c>
      <c r="O87">
        <v>14</v>
      </c>
      <c r="P87" t="s">
        <v>3971</v>
      </c>
      <c r="Q87">
        <v>0</v>
      </c>
      <c r="R87" t="s">
        <v>3972</v>
      </c>
      <c r="S87">
        <v>-3500</v>
      </c>
      <c r="T87" s="7" t="str">
        <f t="shared" si="3"/>
        <v>hp_20718;atk_87750;hit_500000;miss_14;cirt_0;cirtSub_-3500</v>
      </c>
    </row>
    <row r="88" spans="1:20" x14ac:dyDescent="0.15">
      <c r="A88" s="16">
        <v>330086</v>
      </c>
      <c r="B88" s="16" t="s">
        <v>228</v>
      </c>
      <c r="C88" s="16">
        <v>1</v>
      </c>
      <c r="D88" s="16">
        <v>2</v>
      </c>
      <c r="E88" s="17">
        <v>29</v>
      </c>
      <c r="F88" s="19" t="s">
        <v>3967</v>
      </c>
      <c r="G88" s="19" t="e">
        <f t="shared" si="2"/>
        <v>#N/A</v>
      </c>
      <c r="H88" s="19">
        <f t="shared" si="4"/>
        <v>0.53</v>
      </c>
      <c r="I88">
        <v>20718</v>
      </c>
      <c r="J88" t="s">
        <v>3968</v>
      </c>
      <c r="K88">
        <v>97500</v>
      </c>
      <c r="L88" t="s">
        <v>3969</v>
      </c>
      <c r="M88">
        <v>500000</v>
      </c>
      <c r="N88" t="s">
        <v>3970</v>
      </c>
      <c r="O88">
        <v>14</v>
      </c>
      <c r="P88" t="s">
        <v>3971</v>
      </c>
      <c r="Q88">
        <v>0</v>
      </c>
      <c r="R88" t="s">
        <v>3972</v>
      </c>
      <c r="S88">
        <v>-3500</v>
      </c>
      <c r="T88" s="7" t="str">
        <f t="shared" si="3"/>
        <v>hp_20718;atk_87750;hit_500000;miss_14;cirt_0;cirtSub_-3500</v>
      </c>
    </row>
    <row r="89" spans="1:20" x14ac:dyDescent="0.15">
      <c r="A89" s="16">
        <v>330087</v>
      </c>
      <c r="B89" s="16" t="s">
        <v>228</v>
      </c>
      <c r="C89" s="16">
        <v>1</v>
      </c>
      <c r="D89" s="16">
        <v>2</v>
      </c>
      <c r="E89" s="17">
        <v>30</v>
      </c>
      <c r="F89" s="19" t="s">
        <v>3967</v>
      </c>
      <c r="G89" s="19">
        <f t="shared" si="2"/>
        <v>0.54</v>
      </c>
      <c r="H89" s="19">
        <f t="shared" si="4"/>
        <v>0.53</v>
      </c>
      <c r="I89">
        <v>21675</v>
      </c>
      <c r="J89" t="s">
        <v>3968</v>
      </c>
      <c r="K89">
        <v>102000</v>
      </c>
      <c r="L89" t="s">
        <v>3969</v>
      </c>
      <c r="M89">
        <v>500000</v>
      </c>
      <c r="N89" t="s">
        <v>3970</v>
      </c>
      <c r="O89">
        <v>15</v>
      </c>
      <c r="P89" t="s">
        <v>3971</v>
      </c>
      <c r="Q89">
        <v>0</v>
      </c>
      <c r="R89" t="s">
        <v>3972</v>
      </c>
      <c r="S89">
        <v>-3500</v>
      </c>
      <c r="T89" s="7" t="str">
        <f t="shared" si="3"/>
        <v>hp_21675;atk_91800;hit_500000;miss_15;cirt_0;cirtSub_-3500</v>
      </c>
    </row>
    <row r="90" spans="1:20" x14ac:dyDescent="0.15">
      <c r="A90" s="16">
        <v>330088</v>
      </c>
      <c r="B90" s="16" t="s">
        <v>228</v>
      </c>
      <c r="C90" s="16">
        <v>1</v>
      </c>
      <c r="D90" s="16">
        <v>2</v>
      </c>
      <c r="E90" s="17">
        <v>30</v>
      </c>
      <c r="F90" s="19" t="s">
        <v>3967</v>
      </c>
      <c r="G90" s="19">
        <f t="shared" si="2"/>
        <v>0.54</v>
      </c>
      <c r="H90" s="19">
        <f t="shared" si="4"/>
        <v>0.53</v>
      </c>
      <c r="I90">
        <v>21675</v>
      </c>
      <c r="J90" t="s">
        <v>3968</v>
      </c>
      <c r="K90">
        <v>102000</v>
      </c>
      <c r="L90" t="s">
        <v>3969</v>
      </c>
      <c r="M90">
        <v>500000</v>
      </c>
      <c r="N90" t="s">
        <v>3970</v>
      </c>
      <c r="O90">
        <v>15</v>
      </c>
      <c r="P90" t="s">
        <v>3971</v>
      </c>
      <c r="Q90">
        <v>0</v>
      </c>
      <c r="R90" t="s">
        <v>3972</v>
      </c>
      <c r="S90">
        <v>-3500</v>
      </c>
      <c r="T90" s="7" t="str">
        <f t="shared" si="3"/>
        <v>hp_21675;atk_91800;hit_500000;miss_15;cirt_0;cirtSub_-3500</v>
      </c>
    </row>
    <row r="91" spans="1:20" x14ac:dyDescent="0.15">
      <c r="A91" s="16">
        <v>330089</v>
      </c>
      <c r="B91" s="16" t="s">
        <v>228</v>
      </c>
      <c r="C91" s="16">
        <v>1</v>
      </c>
      <c r="D91" s="16">
        <v>2</v>
      </c>
      <c r="E91" s="17">
        <v>30</v>
      </c>
      <c r="F91" s="19" t="s">
        <v>3967</v>
      </c>
      <c r="G91" s="19">
        <f t="shared" si="2"/>
        <v>0.54</v>
      </c>
      <c r="H91" s="19">
        <f t="shared" si="4"/>
        <v>0.53</v>
      </c>
      <c r="I91">
        <v>21675</v>
      </c>
      <c r="J91" t="s">
        <v>3968</v>
      </c>
      <c r="K91">
        <v>102000</v>
      </c>
      <c r="L91" t="s">
        <v>3969</v>
      </c>
      <c r="M91">
        <v>500000</v>
      </c>
      <c r="N91" t="s">
        <v>3970</v>
      </c>
      <c r="O91">
        <v>15</v>
      </c>
      <c r="P91" t="s">
        <v>3971</v>
      </c>
      <c r="Q91">
        <v>0</v>
      </c>
      <c r="R91" t="s">
        <v>3972</v>
      </c>
      <c r="S91">
        <v>-3500</v>
      </c>
      <c r="T91" s="7" t="str">
        <f t="shared" si="3"/>
        <v>hp_21675;atk_91800;hit_500000;miss_15;cirt_0;cirtSub_-3500</v>
      </c>
    </row>
    <row r="92" spans="1:20" x14ac:dyDescent="0.15">
      <c r="A92" s="16">
        <v>330090</v>
      </c>
      <c r="B92" s="16" t="s">
        <v>228</v>
      </c>
      <c r="C92" s="16">
        <v>1</v>
      </c>
      <c r="D92" s="16">
        <v>2</v>
      </c>
      <c r="E92" s="17">
        <v>31</v>
      </c>
      <c r="F92" s="19" t="s">
        <v>3967</v>
      </c>
      <c r="G92" s="19" t="e">
        <f t="shared" si="2"/>
        <v>#N/A</v>
      </c>
      <c r="H92" s="19">
        <f t="shared" si="4"/>
        <v>0.53</v>
      </c>
      <c r="I92">
        <v>22631</v>
      </c>
      <c r="J92" t="s">
        <v>3968</v>
      </c>
      <c r="K92">
        <v>106500</v>
      </c>
      <c r="L92" t="s">
        <v>3969</v>
      </c>
      <c r="M92">
        <v>500000</v>
      </c>
      <c r="N92" t="s">
        <v>3970</v>
      </c>
      <c r="O92">
        <v>15</v>
      </c>
      <c r="P92" t="s">
        <v>3971</v>
      </c>
      <c r="Q92">
        <v>0</v>
      </c>
      <c r="R92" t="s">
        <v>3972</v>
      </c>
      <c r="S92">
        <v>-3500</v>
      </c>
      <c r="T92" s="7" t="str">
        <f t="shared" si="3"/>
        <v>hp_22631;atk_95850;hit_500000;miss_15;cirt_0;cirtSub_-3500</v>
      </c>
    </row>
    <row r="93" spans="1:20" x14ac:dyDescent="0.15">
      <c r="A93" s="16">
        <v>330091</v>
      </c>
      <c r="B93" s="16" t="s">
        <v>228</v>
      </c>
      <c r="C93" s="16">
        <v>1</v>
      </c>
      <c r="D93" s="16">
        <v>2</v>
      </c>
      <c r="E93" s="17">
        <v>31</v>
      </c>
      <c r="F93" s="19" t="s">
        <v>3967</v>
      </c>
      <c r="G93" s="19" t="e">
        <f t="shared" si="2"/>
        <v>#N/A</v>
      </c>
      <c r="H93" s="19">
        <f t="shared" si="4"/>
        <v>0.53</v>
      </c>
      <c r="I93">
        <v>22631</v>
      </c>
      <c r="J93" t="s">
        <v>3968</v>
      </c>
      <c r="K93">
        <v>106500</v>
      </c>
      <c r="L93" t="s">
        <v>3969</v>
      </c>
      <c r="M93">
        <v>500000</v>
      </c>
      <c r="N93" t="s">
        <v>3970</v>
      </c>
      <c r="O93">
        <v>15</v>
      </c>
      <c r="P93" t="s">
        <v>3971</v>
      </c>
      <c r="Q93">
        <v>0</v>
      </c>
      <c r="R93" t="s">
        <v>3972</v>
      </c>
      <c r="S93">
        <v>-3500</v>
      </c>
      <c r="T93" s="7" t="str">
        <f t="shared" si="3"/>
        <v>hp_22631;atk_95850;hit_500000;miss_15;cirt_0;cirtSub_-3500</v>
      </c>
    </row>
    <row r="94" spans="1:20" x14ac:dyDescent="0.15">
      <c r="A94" s="16">
        <v>330092</v>
      </c>
      <c r="B94" s="16" t="s">
        <v>228</v>
      </c>
      <c r="C94" s="16">
        <v>1</v>
      </c>
      <c r="D94" s="16">
        <v>2</v>
      </c>
      <c r="E94" s="17">
        <v>31</v>
      </c>
      <c r="F94" s="19" t="s">
        <v>3967</v>
      </c>
      <c r="G94" s="19" t="e">
        <f t="shared" si="2"/>
        <v>#N/A</v>
      </c>
      <c r="H94" s="19">
        <f t="shared" si="4"/>
        <v>0.53</v>
      </c>
      <c r="I94">
        <v>22631</v>
      </c>
      <c r="J94" t="s">
        <v>3968</v>
      </c>
      <c r="K94">
        <v>106500</v>
      </c>
      <c r="L94" t="s">
        <v>3969</v>
      </c>
      <c r="M94">
        <v>500000</v>
      </c>
      <c r="N94" t="s">
        <v>3970</v>
      </c>
      <c r="O94">
        <v>15</v>
      </c>
      <c r="P94" t="s">
        <v>3971</v>
      </c>
      <c r="Q94">
        <v>0</v>
      </c>
      <c r="R94" t="s">
        <v>3972</v>
      </c>
      <c r="S94">
        <v>-3500</v>
      </c>
      <c r="T94" s="7" t="str">
        <f t="shared" si="3"/>
        <v>hp_22631;atk_95850;hit_500000;miss_15;cirt_0;cirtSub_-3500</v>
      </c>
    </row>
    <row r="95" spans="1:20" x14ac:dyDescent="0.15">
      <c r="A95" s="16">
        <v>330093</v>
      </c>
      <c r="B95" s="16" t="s">
        <v>228</v>
      </c>
      <c r="C95" s="16">
        <v>1</v>
      </c>
      <c r="D95" s="16">
        <v>2</v>
      </c>
      <c r="E95" s="17">
        <v>32</v>
      </c>
      <c r="F95" s="19" t="s">
        <v>3967</v>
      </c>
      <c r="G95" s="19" t="e">
        <f t="shared" si="2"/>
        <v>#N/A</v>
      </c>
      <c r="H95" s="19">
        <f t="shared" si="4"/>
        <v>0.54</v>
      </c>
      <c r="I95">
        <v>23587</v>
      </c>
      <c r="J95" t="s">
        <v>3968</v>
      </c>
      <c r="K95">
        <v>111000</v>
      </c>
      <c r="L95" t="s">
        <v>3969</v>
      </c>
      <c r="M95">
        <v>500000</v>
      </c>
      <c r="N95" t="s">
        <v>3970</v>
      </c>
      <c r="O95">
        <v>16</v>
      </c>
      <c r="P95" t="s">
        <v>3971</v>
      </c>
      <c r="Q95">
        <v>0</v>
      </c>
      <c r="R95" t="s">
        <v>3972</v>
      </c>
      <c r="S95">
        <v>-3500</v>
      </c>
      <c r="T95" s="7" t="str">
        <f t="shared" si="3"/>
        <v>hp_23587;atk_99900;hit_500000;miss_16;cirt_0;cirtSub_-3500</v>
      </c>
    </row>
    <row r="96" spans="1:20" x14ac:dyDescent="0.15">
      <c r="A96" s="16">
        <v>330094</v>
      </c>
      <c r="B96" s="16" t="s">
        <v>228</v>
      </c>
      <c r="C96" s="16">
        <v>1</v>
      </c>
      <c r="D96" s="16">
        <v>2</v>
      </c>
      <c r="E96" s="17">
        <v>32</v>
      </c>
      <c r="F96" s="19" t="s">
        <v>3967</v>
      </c>
      <c r="G96" s="19" t="e">
        <f t="shared" si="2"/>
        <v>#N/A</v>
      </c>
      <c r="H96" s="19">
        <f t="shared" si="4"/>
        <v>0.54</v>
      </c>
      <c r="I96">
        <v>23587</v>
      </c>
      <c r="J96" t="s">
        <v>3968</v>
      </c>
      <c r="K96">
        <v>111000</v>
      </c>
      <c r="L96" t="s">
        <v>3969</v>
      </c>
      <c r="M96">
        <v>500000</v>
      </c>
      <c r="N96" t="s">
        <v>3970</v>
      </c>
      <c r="O96">
        <v>16</v>
      </c>
      <c r="P96" t="s">
        <v>3971</v>
      </c>
      <c r="Q96">
        <v>0</v>
      </c>
      <c r="R96" t="s">
        <v>3972</v>
      </c>
      <c r="S96">
        <v>-3500</v>
      </c>
      <c r="T96" s="7" t="str">
        <f t="shared" si="3"/>
        <v>hp_23587;atk_99900;hit_500000;miss_16;cirt_0;cirtSub_-3500</v>
      </c>
    </row>
    <row r="97" spans="1:20" x14ac:dyDescent="0.15">
      <c r="A97" s="16">
        <v>330095</v>
      </c>
      <c r="B97" s="16" t="s">
        <v>228</v>
      </c>
      <c r="C97" s="16">
        <v>1</v>
      </c>
      <c r="D97" s="16">
        <v>2</v>
      </c>
      <c r="E97" s="17">
        <v>32</v>
      </c>
      <c r="F97" s="19" t="s">
        <v>3967</v>
      </c>
      <c r="G97" s="19" t="e">
        <f t="shared" si="2"/>
        <v>#N/A</v>
      </c>
      <c r="H97" s="19">
        <f t="shared" si="4"/>
        <v>0.54</v>
      </c>
      <c r="I97">
        <v>23587</v>
      </c>
      <c r="J97" t="s">
        <v>3968</v>
      </c>
      <c r="K97">
        <v>111000</v>
      </c>
      <c r="L97" t="s">
        <v>3969</v>
      </c>
      <c r="M97">
        <v>500000</v>
      </c>
      <c r="N97" t="s">
        <v>3970</v>
      </c>
      <c r="O97">
        <v>16</v>
      </c>
      <c r="P97" t="s">
        <v>3971</v>
      </c>
      <c r="Q97">
        <v>0</v>
      </c>
      <c r="R97" t="s">
        <v>3972</v>
      </c>
      <c r="S97">
        <v>-3500</v>
      </c>
      <c r="T97" s="7" t="str">
        <f t="shared" si="3"/>
        <v>hp_23587;atk_99900;hit_500000;miss_16;cirt_0;cirtSub_-3500</v>
      </c>
    </row>
    <row r="98" spans="1:20" x14ac:dyDescent="0.15">
      <c r="A98" s="16">
        <v>330096</v>
      </c>
      <c r="B98" s="16" t="s">
        <v>228</v>
      </c>
      <c r="C98" s="16">
        <v>1</v>
      </c>
      <c r="D98" s="16">
        <v>2</v>
      </c>
      <c r="E98" s="17">
        <v>33</v>
      </c>
      <c r="F98" s="19" t="s">
        <v>3967</v>
      </c>
      <c r="G98" s="19" t="e">
        <f t="shared" si="2"/>
        <v>#N/A</v>
      </c>
      <c r="H98" s="19">
        <f t="shared" si="4"/>
        <v>0.54</v>
      </c>
      <c r="I98">
        <v>24543</v>
      </c>
      <c r="J98" t="s">
        <v>3968</v>
      </c>
      <c r="K98">
        <v>115500</v>
      </c>
      <c r="L98" t="s">
        <v>3969</v>
      </c>
      <c r="M98">
        <v>500000</v>
      </c>
      <c r="N98" t="s">
        <v>3970</v>
      </c>
      <c r="O98">
        <v>16</v>
      </c>
      <c r="P98" t="s">
        <v>3971</v>
      </c>
      <c r="Q98">
        <v>0</v>
      </c>
      <c r="R98" t="s">
        <v>3972</v>
      </c>
      <c r="S98">
        <v>-3500</v>
      </c>
      <c r="T98" s="7" t="str">
        <f t="shared" si="3"/>
        <v>hp_24543;atk_103950;hit_500000;miss_16;cirt_0;cirtSub_-3500</v>
      </c>
    </row>
    <row r="99" spans="1:20" x14ac:dyDescent="0.15">
      <c r="A99" s="16">
        <v>330097</v>
      </c>
      <c r="B99" s="16" t="s">
        <v>228</v>
      </c>
      <c r="C99" s="16">
        <v>1</v>
      </c>
      <c r="D99" s="16">
        <v>2</v>
      </c>
      <c r="E99" s="17">
        <v>33</v>
      </c>
      <c r="F99" s="19" t="s">
        <v>3967</v>
      </c>
      <c r="G99" s="19" t="e">
        <f t="shared" si="2"/>
        <v>#N/A</v>
      </c>
      <c r="H99" s="19">
        <f t="shared" si="4"/>
        <v>0.54</v>
      </c>
      <c r="I99">
        <v>24543</v>
      </c>
      <c r="J99" t="s">
        <v>3968</v>
      </c>
      <c r="K99">
        <v>115500</v>
      </c>
      <c r="L99" t="s">
        <v>3969</v>
      </c>
      <c r="M99">
        <v>500000</v>
      </c>
      <c r="N99" t="s">
        <v>3970</v>
      </c>
      <c r="O99">
        <v>16</v>
      </c>
      <c r="P99" t="s">
        <v>3971</v>
      </c>
      <c r="Q99">
        <v>0</v>
      </c>
      <c r="R99" t="s">
        <v>3972</v>
      </c>
      <c r="S99">
        <v>-3500</v>
      </c>
      <c r="T99" s="7" t="str">
        <f t="shared" si="3"/>
        <v>hp_24543;atk_103950;hit_500000;miss_16;cirt_0;cirtSub_-3500</v>
      </c>
    </row>
    <row r="100" spans="1:20" x14ac:dyDescent="0.15">
      <c r="A100" s="16">
        <v>330098</v>
      </c>
      <c r="B100" s="16" t="s">
        <v>228</v>
      </c>
      <c r="C100" s="16">
        <v>1</v>
      </c>
      <c r="D100" s="16">
        <v>2</v>
      </c>
      <c r="E100" s="17">
        <v>33</v>
      </c>
      <c r="F100" s="19" t="s">
        <v>3967</v>
      </c>
      <c r="G100" s="19" t="e">
        <f t="shared" si="2"/>
        <v>#N/A</v>
      </c>
      <c r="H100" s="19">
        <f t="shared" si="4"/>
        <v>0.54</v>
      </c>
      <c r="I100">
        <v>24543</v>
      </c>
      <c r="J100" t="s">
        <v>3968</v>
      </c>
      <c r="K100">
        <v>115500</v>
      </c>
      <c r="L100" t="s">
        <v>3969</v>
      </c>
      <c r="M100">
        <v>500000</v>
      </c>
      <c r="N100" t="s">
        <v>3970</v>
      </c>
      <c r="O100">
        <v>16</v>
      </c>
      <c r="P100" t="s">
        <v>3971</v>
      </c>
      <c r="Q100">
        <v>0</v>
      </c>
      <c r="R100" t="s">
        <v>3972</v>
      </c>
      <c r="S100">
        <v>-3500</v>
      </c>
      <c r="T100" s="7" t="str">
        <f t="shared" si="3"/>
        <v>hp_24543;atk_103950;hit_500000;miss_16;cirt_0;cirtSub_-3500</v>
      </c>
    </row>
    <row r="101" spans="1:20" x14ac:dyDescent="0.15">
      <c r="A101" s="16">
        <v>330099</v>
      </c>
      <c r="B101" s="16" t="s">
        <v>228</v>
      </c>
      <c r="C101" s="16">
        <v>1</v>
      </c>
      <c r="D101" s="16">
        <v>2</v>
      </c>
      <c r="E101" s="17">
        <v>34</v>
      </c>
      <c r="F101" s="19" t="s">
        <v>3967</v>
      </c>
      <c r="G101" s="19" t="e">
        <f t="shared" si="2"/>
        <v>#N/A</v>
      </c>
      <c r="H101" s="19">
        <f t="shared" si="4"/>
        <v>0.54</v>
      </c>
      <c r="I101">
        <v>25500</v>
      </c>
      <c r="J101" t="s">
        <v>3968</v>
      </c>
      <c r="K101">
        <v>120000</v>
      </c>
      <c r="L101" t="s">
        <v>3969</v>
      </c>
      <c r="M101">
        <v>500000</v>
      </c>
      <c r="N101" t="s">
        <v>3970</v>
      </c>
      <c r="O101">
        <v>17</v>
      </c>
      <c r="P101" t="s">
        <v>3971</v>
      </c>
      <c r="Q101">
        <v>0</v>
      </c>
      <c r="R101" t="s">
        <v>3972</v>
      </c>
      <c r="S101">
        <v>-3500</v>
      </c>
      <c r="T101" s="7" t="str">
        <f t="shared" si="3"/>
        <v>hp_25500;atk_108000;hit_500000;miss_17;cirt_0;cirtSub_-3500</v>
      </c>
    </row>
    <row r="102" spans="1:20" x14ac:dyDescent="0.15">
      <c r="A102" s="16">
        <v>330100</v>
      </c>
      <c r="B102" s="16" t="s">
        <v>228</v>
      </c>
      <c r="C102" s="16">
        <v>1</v>
      </c>
      <c r="D102" s="16">
        <v>2</v>
      </c>
      <c r="E102" s="17">
        <v>34</v>
      </c>
      <c r="F102" s="19" t="s">
        <v>3967</v>
      </c>
      <c r="G102" s="19" t="e">
        <f t="shared" si="2"/>
        <v>#N/A</v>
      </c>
      <c r="H102" s="19">
        <f t="shared" si="4"/>
        <v>0.54</v>
      </c>
      <c r="I102">
        <v>25500</v>
      </c>
      <c r="J102" t="s">
        <v>3968</v>
      </c>
      <c r="K102">
        <v>120000</v>
      </c>
      <c r="L102" t="s">
        <v>3969</v>
      </c>
      <c r="M102">
        <v>500000</v>
      </c>
      <c r="N102" t="s">
        <v>3970</v>
      </c>
      <c r="O102">
        <v>17</v>
      </c>
      <c r="P102" t="s">
        <v>3971</v>
      </c>
      <c r="Q102">
        <v>0</v>
      </c>
      <c r="R102" t="s">
        <v>3972</v>
      </c>
      <c r="S102">
        <v>-3500</v>
      </c>
      <c r="T102" s="7" t="str">
        <f t="shared" si="3"/>
        <v>hp_25500;atk_108000;hit_500000;miss_17;cirt_0;cirtSub_-3500</v>
      </c>
    </row>
    <row r="103" spans="1:20" x14ac:dyDescent="0.15">
      <c r="A103" s="16">
        <v>330101</v>
      </c>
      <c r="B103" s="16" t="s">
        <v>228</v>
      </c>
      <c r="C103" s="16">
        <v>1</v>
      </c>
      <c r="D103" s="16">
        <v>2</v>
      </c>
      <c r="E103" s="17">
        <v>34</v>
      </c>
      <c r="F103" s="19" t="s">
        <v>3967</v>
      </c>
      <c r="G103" s="19" t="e">
        <f t="shared" si="2"/>
        <v>#N/A</v>
      </c>
      <c r="H103" s="19">
        <f t="shared" si="4"/>
        <v>0.54</v>
      </c>
      <c r="I103">
        <v>25500</v>
      </c>
      <c r="J103" t="s">
        <v>3968</v>
      </c>
      <c r="K103">
        <v>120000</v>
      </c>
      <c r="L103" t="s">
        <v>3969</v>
      </c>
      <c r="M103">
        <v>500000</v>
      </c>
      <c r="N103" t="s">
        <v>3970</v>
      </c>
      <c r="O103">
        <v>17</v>
      </c>
      <c r="P103" t="s">
        <v>3971</v>
      </c>
      <c r="Q103">
        <v>0</v>
      </c>
      <c r="R103" t="s">
        <v>3972</v>
      </c>
      <c r="S103">
        <v>-3500</v>
      </c>
      <c r="T103" s="7" t="str">
        <f t="shared" si="3"/>
        <v>hp_25500;atk_108000;hit_500000;miss_17;cirt_0;cirtSub_-3500</v>
      </c>
    </row>
    <row r="104" spans="1:20" x14ac:dyDescent="0.15">
      <c r="A104" s="16">
        <v>330102</v>
      </c>
      <c r="B104" s="16" t="s">
        <v>228</v>
      </c>
      <c r="C104" s="16">
        <v>1</v>
      </c>
      <c r="D104" s="16">
        <v>2</v>
      </c>
      <c r="E104" s="17">
        <v>35</v>
      </c>
      <c r="F104" s="19" t="s">
        <v>3967</v>
      </c>
      <c r="G104" s="19">
        <f t="shared" si="2"/>
        <v>0.56000000000000005</v>
      </c>
      <c r="H104" s="19">
        <f t="shared" si="4"/>
        <v>0.54</v>
      </c>
      <c r="I104">
        <v>26456</v>
      </c>
      <c r="J104" t="s">
        <v>3968</v>
      </c>
      <c r="K104">
        <v>124500</v>
      </c>
      <c r="L104" t="s">
        <v>3969</v>
      </c>
      <c r="M104">
        <v>500000</v>
      </c>
      <c r="N104" t="s">
        <v>3970</v>
      </c>
      <c r="O104">
        <v>17</v>
      </c>
      <c r="P104" t="s">
        <v>3971</v>
      </c>
      <c r="Q104">
        <v>0</v>
      </c>
      <c r="R104" t="s">
        <v>3972</v>
      </c>
      <c r="S104">
        <v>-3500</v>
      </c>
      <c r="T104" s="7" t="str">
        <f t="shared" si="3"/>
        <v>hp_26456;atk_112050;hit_500000;miss_17;cirt_0;cirtSub_-3500</v>
      </c>
    </row>
    <row r="105" spans="1:20" x14ac:dyDescent="0.15">
      <c r="A105" s="16">
        <v>330103</v>
      </c>
      <c r="B105" s="16" t="s">
        <v>228</v>
      </c>
      <c r="C105" s="16">
        <v>1</v>
      </c>
      <c r="D105" s="16">
        <v>2</v>
      </c>
      <c r="E105" s="17">
        <v>35</v>
      </c>
      <c r="F105" s="19" t="s">
        <v>3967</v>
      </c>
      <c r="G105" s="19">
        <f t="shared" si="2"/>
        <v>0.56000000000000005</v>
      </c>
      <c r="H105" s="19">
        <f t="shared" si="4"/>
        <v>0.54</v>
      </c>
      <c r="I105">
        <v>26456</v>
      </c>
      <c r="J105" t="s">
        <v>3968</v>
      </c>
      <c r="K105">
        <v>124500</v>
      </c>
      <c r="L105" t="s">
        <v>3969</v>
      </c>
      <c r="M105">
        <v>500000</v>
      </c>
      <c r="N105" t="s">
        <v>3970</v>
      </c>
      <c r="O105">
        <v>17</v>
      </c>
      <c r="P105" t="s">
        <v>3971</v>
      </c>
      <c r="Q105">
        <v>0</v>
      </c>
      <c r="R105" t="s">
        <v>3972</v>
      </c>
      <c r="S105">
        <v>-3500</v>
      </c>
      <c r="T105" s="7" t="str">
        <f t="shared" si="3"/>
        <v>hp_26456;atk_112050;hit_500000;miss_17;cirt_0;cirtSub_-3500</v>
      </c>
    </row>
    <row r="106" spans="1:20" x14ac:dyDescent="0.15">
      <c r="A106" s="16">
        <v>330104</v>
      </c>
      <c r="B106" s="16" t="s">
        <v>228</v>
      </c>
      <c r="C106" s="16">
        <v>1</v>
      </c>
      <c r="D106" s="16">
        <v>2</v>
      </c>
      <c r="E106" s="17">
        <v>35</v>
      </c>
      <c r="F106" s="19" t="s">
        <v>3967</v>
      </c>
      <c r="G106" s="19">
        <f t="shared" si="2"/>
        <v>0.56000000000000005</v>
      </c>
      <c r="H106" s="19">
        <f t="shared" si="4"/>
        <v>0.54</v>
      </c>
      <c r="I106">
        <v>26456</v>
      </c>
      <c r="J106" t="s">
        <v>3968</v>
      </c>
      <c r="K106">
        <v>124500</v>
      </c>
      <c r="L106" t="s">
        <v>3969</v>
      </c>
      <c r="M106">
        <v>500000</v>
      </c>
      <c r="N106" t="s">
        <v>3970</v>
      </c>
      <c r="O106">
        <v>17</v>
      </c>
      <c r="P106" t="s">
        <v>3971</v>
      </c>
      <c r="Q106">
        <v>0</v>
      </c>
      <c r="R106" t="s">
        <v>3972</v>
      </c>
      <c r="S106">
        <v>-3500</v>
      </c>
      <c r="T106" s="7" t="str">
        <f t="shared" si="3"/>
        <v>hp_26456;atk_112050;hit_500000;miss_17;cirt_0;cirtSub_-3500</v>
      </c>
    </row>
    <row r="107" spans="1:20" x14ac:dyDescent="0.15">
      <c r="A107" s="16">
        <v>330105</v>
      </c>
      <c r="B107" s="16" t="s">
        <v>228</v>
      </c>
      <c r="C107" s="16">
        <v>1</v>
      </c>
      <c r="D107" s="16">
        <v>2</v>
      </c>
      <c r="E107" s="17">
        <v>36</v>
      </c>
      <c r="F107" s="19" t="s">
        <v>3967</v>
      </c>
      <c r="G107" s="19" t="e">
        <f t="shared" si="2"/>
        <v>#N/A</v>
      </c>
      <c r="H107" s="19">
        <f t="shared" si="4"/>
        <v>0.54</v>
      </c>
      <c r="I107">
        <v>27412</v>
      </c>
      <c r="J107" t="s">
        <v>3968</v>
      </c>
      <c r="K107">
        <v>129000</v>
      </c>
      <c r="L107" t="s">
        <v>3969</v>
      </c>
      <c r="M107">
        <v>500000</v>
      </c>
      <c r="N107" t="s">
        <v>3970</v>
      </c>
      <c r="O107">
        <v>18</v>
      </c>
      <c r="P107" t="s">
        <v>3971</v>
      </c>
      <c r="Q107">
        <v>0</v>
      </c>
      <c r="R107" t="s">
        <v>3972</v>
      </c>
      <c r="S107">
        <v>-3500</v>
      </c>
      <c r="T107" s="7" t="str">
        <f t="shared" si="3"/>
        <v>hp_27412;atk_116100;hit_500000;miss_18;cirt_0;cirtSub_-3500</v>
      </c>
    </row>
    <row r="108" spans="1:20" x14ac:dyDescent="0.15">
      <c r="A108" s="16">
        <v>330106</v>
      </c>
      <c r="B108" s="16" t="s">
        <v>228</v>
      </c>
      <c r="C108" s="16">
        <v>1</v>
      </c>
      <c r="D108" s="16">
        <v>2</v>
      </c>
      <c r="E108" s="17">
        <v>36</v>
      </c>
      <c r="F108" s="19" t="s">
        <v>3967</v>
      </c>
      <c r="G108" s="19" t="e">
        <f t="shared" si="2"/>
        <v>#N/A</v>
      </c>
      <c r="H108" s="19">
        <f t="shared" si="4"/>
        <v>0.54</v>
      </c>
      <c r="I108">
        <v>27412</v>
      </c>
      <c r="J108" t="s">
        <v>3968</v>
      </c>
      <c r="K108">
        <v>129000</v>
      </c>
      <c r="L108" t="s">
        <v>3969</v>
      </c>
      <c r="M108">
        <v>500000</v>
      </c>
      <c r="N108" t="s">
        <v>3970</v>
      </c>
      <c r="O108">
        <v>18</v>
      </c>
      <c r="P108" t="s">
        <v>3971</v>
      </c>
      <c r="Q108">
        <v>0</v>
      </c>
      <c r="R108" t="s">
        <v>3972</v>
      </c>
      <c r="S108">
        <v>-3500</v>
      </c>
      <c r="T108" s="7" t="str">
        <f t="shared" si="3"/>
        <v>hp_27412;atk_116100;hit_500000;miss_18;cirt_0;cirtSub_-3500</v>
      </c>
    </row>
    <row r="109" spans="1:20" x14ac:dyDescent="0.15">
      <c r="A109" s="16">
        <v>330107</v>
      </c>
      <c r="B109" s="16" t="s">
        <v>228</v>
      </c>
      <c r="C109" s="16">
        <v>1</v>
      </c>
      <c r="D109" s="16">
        <v>2</v>
      </c>
      <c r="E109" s="17">
        <v>36</v>
      </c>
      <c r="F109" s="19" t="s">
        <v>3967</v>
      </c>
      <c r="G109" s="19" t="e">
        <f t="shared" si="2"/>
        <v>#N/A</v>
      </c>
      <c r="H109" s="19">
        <f t="shared" si="4"/>
        <v>0.54</v>
      </c>
      <c r="I109">
        <v>27412</v>
      </c>
      <c r="J109" t="s">
        <v>3968</v>
      </c>
      <c r="K109">
        <v>129000</v>
      </c>
      <c r="L109" t="s">
        <v>3969</v>
      </c>
      <c r="M109">
        <v>500000</v>
      </c>
      <c r="N109" t="s">
        <v>3970</v>
      </c>
      <c r="O109">
        <v>18</v>
      </c>
      <c r="P109" t="s">
        <v>3971</v>
      </c>
      <c r="Q109">
        <v>0</v>
      </c>
      <c r="R109" t="s">
        <v>3972</v>
      </c>
      <c r="S109">
        <v>-3500</v>
      </c>
      <c r="T109" s="7" t="str">
        <f t="shared" si="3"/>
        <v>hp_27412;atk_116100;hit_500000;miss_18;cirt_0;cirtSub_-3500</v>
      </c>
    </row>
    <row r="110" spans="1:20" x14ac:dyDescent="0.15">
      <c r="A110" s="16">
        <v>330108</v>
      </c>
      <c r="B110" s="16" t="s">
        <v>228</v>
      </c>
      <c r="C110" s="16">
        <v>1</v>
      </c>
      <c r="D110" s="16">
        <v>2</v>
      </c>
      <c r="E110" s="17">
        <v>37</v>
      </c>
      <c r="F110" s="19" t="s">
        <v>3967</v>
      </c>
      <c r="G110" s="19" t="e">
        <f t="shared" si="2"/>
        <v>#N/A</v>
      </c>
      <c r="H110" s="19">
        <f t="shared" si="4"/>
        <v>0.54</v>
      </c>
      <c r="I110">
        <v>28368</v>
      </c>
      <c r="J110" t="s">
        <v>3968</v>
      </c>
      <c r="K110">
        <v>133500</v>
      </c>
      <c r="L110" t="s">
        <v>3969</v>
      </c>
      <c r="M110">
        <v>500000</v>
      </c>
      <c r="N110" t="s">
        <v>3970</v>
      </c>
      <c r="O110">
        <v>18</v>
      </c>
      <c r="P110" t="s">
        <v>3971</v>
      </c>
      <c r="Q110">
        <v>0</v>
      </c>
      <c r="R110" t="s">
        <v>3972</v>
      </c>
      <c r="S110">
        <v>-3500</v>
      </c>
      <c r="T110" s="7" t="str">
        <f t="shared" si="3"/>
        <v>hp_28368;atk_120150;hit_500000;miss_18;cirt_0;cirtSub_-3500</v>
      </c>
    </row>
    <row r="111" spans="1:20" x14ac:dyDescent="0.15">
      <c r="A111" s="16">
        <v>330109</v>
      </c>
      <c r="B111" s="16" t="s">
        <v>228</v>
      </c>
      <c r="C111" s="16">
        <v>1</v>
      </c>
      <c r="D111" s="16">
        <v>2</v>
      </c>
      <c r="E111" s="17">
        <v>37</v>
      </c>
      <c r="F111" s="19" t="s">
        <v>3967</v>
      </c>
      <c r="G111" s="19" t="e">
        <f t="shared" si="2"/>
        <v>#N/A</v>
      </c>
      <c r="H111" s="19">
        <f t="shared" si="4"/>
        <v>0.54</v>
      </c>
      <c r="I111">
        <v>28368</v>
      </c>
      <c r="J111" t="s">
        <v>3968</v>
      </c>
      <c r="K111">
        <v>133500</v>
      </c>
      <c r="L111" t="s">
        <v>3969</v>
      </c>
      <c r="M111">
        <v>500000</v>
      </c>
      <c r="N111" t="s">
        <v>3970</v>
      </c>
      <c r="O111">
        <v>18</v>
      </c>
      <c r="P111" t="s">
        <v>3971</v>
      </c>
      <c r="Q111">
        <v>0</v>
      </c>
      <c r="R111" t="s">
        <v>3972</v>
      </c>
      <c r="S111">
        <v>-3500</v>
      </c>
      <c r="T111" s="7" t="str">
        <f t="shared" si="3"/>
        <v>hp_28368;atk_120150;hit_500000;miss_18;cirt_0;cirtSub_-3500</v>
      </c>
    </row>
    <row r="112" spans="1:20" x14ac:dyDescent="0.15">
      <c r="A112" s="16">
        <v>330110</v>
      </c>
      <c r="B112" s="16" t="s">
        <v>228</v>
      </c>
      <c r="C112" s="16">
        <v>1</v>
      </c>
      <c r="D112" s="16">
        <v>2</v>
      </c>
      <c r="E112" s="17">
        <v>37</v>
      </c>
      <c r="F112" s="19" t="s">
        <v>3967</v>
      </c>
      <c r="G112" s="19" t="e">
        <f t="shared" si="2"/>
        <v>#N/A</v>
      </c>
      <c r="H112" s="19">
        <f t="shared" si="4"/>
        <v>0.54</v>
      </c>
      <c r="I112">
        <v>28368</v>
      </c>
      <c r="J112" t="s">
        <v>3968</v>
      </c>
      <c r="K112">
        <v>133500</v>
      </c>
      <c r="L112" t="s">
        <v>3969</v>
      </c>
      <c r="M112">
        <v>500000</v>
      </c>
      <c r="N112" t="s">
        <v>3970</v>
      </c>
      <c r="O112">
        <v>18</v>
      </c>
      <c r="P112" t="s">
        <v>3971</v>
      </c>
      <c r="Q112">
        <v>0</v>
      </c>
      <c r="R112" t="s">
        <v>3972</v>
      </c>
      <c r="S112">
        <v>-3500</v>
      </c>
      <c r="T112" s="7" t="str">
        <f t="shared" si="3"/>
        <v>hp_28368;atk_120150;hit_500000;miss_18;cirt_0;cirtSub_-3500</v>
      </c>
    </row>
    <row r="113" spans="1:20" x14ac:dyDescent="0.15">
      <c r="A113" s="16">
        <v>330111</v>
      </c>
      <c r="B113" s="16" t="s">
        <v>228</v>
      </c>
      <c r="C113" s="16">
        <v>1</v>
      </c>
      <c r="D113" s="16">
        <v>2</v>
      </c>
      <c r="E113" s="17">
        <v>38</v>
      </c>
      <c r="F113" s="19" t="s">
        <v>3967</v>
      </c>
      <c r="G113" s="19" t="e">
        <f t="shared" si="2"/>
        <v>#N/A</v>
      </c>
      <c r="H113" s="19">
        <f t="shared" si="4"/>
        <v>0.55000000000000004</v>
      </c>
      <c r="I113">
        <v>29325</v>
      </c>
      <c r="J113" t="s">
        <v>3968</v>
      </c>
      <c r="K113">
        <v>138000</v>
      </c>
      <c r="L113" t="s">
        <v>3969</v>
      </c>
      <c r="M113">
        <v>500000</v>
      </c>
      <c r="N113" t="s">
        <v>3970</v>
      </c>
      <c r="O113">
        <v>19</v>
      </c>
      <c r="P113" t="s">
        <v>3971</v>
      </c>
      <c r="Q113">
        <v>0</v>
      </c>
      <c r="R113" t="s">
        <v>3972</v>
      </c>
      <c r="S113">
        <v>-3500</v>
      </c>
      <c r="T113" s="7" t="str">
        <f t="shared" si="3"/>
        <v>hp_29325;atk_124200;hit_500000;miss_19;cirt_0;cirtSub_-3500</v>
      </c>
    </row>
    <row r="114" spans="1:20" x14ac:dyDescent="0.15">
      <c r="A114" s="16">
        <v>330112</v>
      </c>
      <c r="B114" s="16" t="s">
        <v>228</v>
      </c>
      <c r="C114" s="16">
        <v>1</v>
      </c>
      <c r="D114" s="16">
        <v>2</v>
      </c>
      <c r="E114" s="17">
        <v>38</v>
      </c>
      <c r="F114" s="19" t="s">
        <v>3967</v>
      </c>
      <c r="G114" s="19" t="e">
        <f t="shared" si="2"/>
        <v>#N/A</v>
      </c>
      <c r="H114" s="19">
        <f t="shared" si="4"/>
        <v>0.55000000000000004</v>
      </c>
      <c r="I114">
        <v>29325</v>
      </c>
      <c r="J114" t="s">
        <v>3968</v>
      </c>
      <c r="K114">
        <v>138000</v>
      </c>
      <c r="L114" t="s">
        <v>3969</v>
      </c>
      <c r="M114">
        <v>500000</v>
      </c>
      <c r="N114" t="s">
        <v>3970</v>
      </c>
      <c r="O114">
        <v>19</v>
      </c>
      <c r="P114" t="s">
        <v>3971</v>
      </c>
      <c r="Q114">
        <v>0</v>
      </c>
      <c r="R114" t="s">
        <v>3972</v>
      </c>
      <c r="S114">
        <v>-3500</v>
      </c>
      <c r="T114" s="7" t="str">
        <f t="shared" si="3"/>
        <v>hp_29325;atk_124200;hit_500000;miss_19;cirt_0;cirtSub_-3500</v>
      </c>
    </row>
    <row r="115" spans="1:20" x14ac:dyDescent="0.15">
      <c r="A115" s="16">
        <v>330113</v>
      </c>
      <c r="B115" s="16" t="s">
        <v>228</v>
      </c>
      <c r="C115" s="16">
        <v>1</v>
      </c>
      <c r="D115" s="16">
        <v>2</v>
      </c>
      <c r="E115" s="17">
        <v>38</v>
      </c>
      <c r="F115" s="19" t="s">
        <v>3967</v>
      </c>
      <c r="G115" s="19" t="e">
        <f t="shared" si="2"/>
        <v>#N/A</v>
      </c>
      <c r="H115" s="19">
        <f t="shared" si="4"/>
        <v>0.55000000000000004</v>
      </c>
      <c r="I115">
        <v>29325</v>
      </c>
      <c r="J115" t="s">
        <v>3968</v>
      </c>
      <c r="K115">
        <v>138000</v>
      </c>
      <c r="L115" t="s">
        <v>3969</v>
      </c>
      <c r="M115">
        <v>500000</v>
      </c>
      <c r="N115" t="s">
        <v>3970</v>
      </c>
      <c r="O115">
        <v>19</v>
      </c>
      <c r="P115" t="s">
        <v>3971</v>
      </c>
      <c r="Q115">
        <v>0</v>
      </c>
      <c r="R115" t="s">
        <v>3972</v>
      </c>
      <c r="S115">
        <v>-3500</v>
      </c>
      <c r="T115" s="7" t="str">
        <f t="shared" si="3"/>
        <v>hp_29325;atk_124200;hit_500000;miss_19;cirt_0;cirtSub_-3500</v>
      </c>
    </row>
    <row r="116" spans="1:20" x14ac:dyDescent="0.15">
      <c r="A116" s="16">
        <v>330114</v>
      </c>
      <c r="B116" s="16" t="s">
        <v>228</v>
      </c>
      <c r="C116" s="16">
        <v>1</v>
      </c>
      <c r="D116" s="16">
        <v>2</v>
      </c>
      <c r="E116" s="17">
        <v>39</v>
      </c>
      <c r="F116" s="19" t="s">
        <v>3967</v>
      </c>
      <c r="G116" s="19" t="e">
        <f t="shared" si="2"/>
        <v>#N/A</v>
      </c>
      <c r="H116" s="19">
        <f t="shared" si="4"/>
        <v>0.55000000000000004</v>
      </c>
      <c r="I116">
        <v>30281</v>
      </c>
      <c r="J116" t="s">
        <v>3968</v>
      </c>
      <c r="K116">
        <v>142500</v>
      </c>
      <c r="L116" t="s">
        <v>3969</v>
      </c>
      <c r="M116">
        <v>500000</v>
      </c>
      <c r="N116" t="s">
        <v>3970</v>
      </c>
      <c r="O116">
        <v>19</v>
      </c>
      <c r="P116" t="s">
        <v>3971</v>
      </c>
      <c r="Q116">
        <v>0</v>
      </c>
      <c r="R116" t="s">
        <v>3972</v>
      </c>
      <c r="S116">
        <v>-3500</v>
      </c>
      <c r="T116" s="7" t="str">
        <f t="shared" si="3"/>
        <v>hp_30281;atk_128250;hit_500000;miss_19;cirt_0;cirtSub_-3500</v>
      </c>
    </row>
    <row r="117" spans="1:20" x14ac:dyDescent="0.15">
      <c r="A117" s="16">
        <v>330115</v>
      </c>
      <c r="B117" s="16" t="s">
        <v>228</v>
      </c>
      <c r="C117" s="16">
        <v>1</v>
      </c>
      <c r="D117" s="16">
        <v>2</v>
      </c>
      <c r="E117" s="17">
        <v>39</v>
      </c>
      <c r="F117" s="19" t="s">
        <v>3967</v>
      </c>
      <c r="G117" s="19" t="e">
        <f t="shared" si="2"/>
        <v>#N/A</v>
      </c>
      <c r="H117" s="19">
        <f t="shared" si="4"/>
        <v>0.55000000000000004</v>
      </c>
      <c r="I117">
        <v>30281</v>
      </c>
      <c r="J117" t="s">
        <v>3968</v>
      </c>
      <c r="K117">
        <v>142500</v>
      </c>
      <c r="L117" t="s">
        <v>3969</v>
      </c>
      <c r="M117">
        <v>500000</v>
      </c>
      <c r="N117" t="s">
        <v>3970</v>
      </c>
      <c r="O117">
        <v>19</v>
      </c>
      <c r="P117" t="s">
        <v>3971</v>
      </c>
      <c r="Q117">
        <v>0</v>
      </c>
      <c r="R117" t="s">
        <v>3972</v>
      </c>
      <c r="S117">
        <v>-3500</v>
      </c>
      <c r="T117" s="7" t="str">
        <f t="shared" si="3"/>
        <v>hp_30281;atk_128250;hit_500000;miss_19;cirt_0;cirtSub_-3500</v>
      </c>
    </row>
    <row r="118" spans="1:20" x14ac:dyDescent="0.15">
      <c r="A118" s="16">
        <v>330116</v>
      </c>
      <c r="B118" s="16" t="s">
        <v>228</v>
      </c>
      <c r="C118" s="16">
        <v>1</v>
      </c>
      <c r="D118" s="16">
        <v>2</v>
      </c>
      <c r="E118" s="17">
        <v>39</v>
      </c>
      <c r="F118" s="19" t="s">
        <v>3967</v>
      </c>
      <c r="G118" s="19" t="e">
        <f t="shared" si="2"/>
        <v>#N/A</v>
      </c>
      <c r="H118" s="19">
        <f t="shared" si="4"/>
        <v>0.55000000000000004</v>
      </c>
      <c r="I118">
        <v>30281</v>
      </c>
      <c r="J118" t="s">
        <v>3968</v>
      </c>
      <c r="K118">
        <v>142500</v>
      </c>
      <c r="L118" t="s">
        <v>3969</v>
      </c>
      <c r="M118">
        <v>500000</v>
      </c>
      <c r="N118" t="s">
        <v>3970</v>
      </c>
      <c r="O118">
        <v>19</v>
      </c>
      <c r="P118" t="s">
        <v>3971</v>
      </c>
      <c r="Q118">
        <v>0</v>
      </c>
      <c r="R118" t="s">
        <v>3972</v>
      </c>
      <c r="S118">
        <v>-3500</v>
      </c>
      <c r="T118" s="7" t="str">
        <f t="shared" si="3"/>
        <v>hp_30281;atk_128250;hit_500000;miss_19;cirt_0;cirtSub_-3500</v>
      </c>
    </row>
    <row r="119" spans="1:20" x14ac:dyDescent="0.15">
      <c r="A119" s="16">
        <v>330117</v>
      </c>
      <c r="B119" s="16" t="s">
        <v>228</v>
      </c>
      <c r="C119" s="16">
        <v>1</v>
      </c>
      <c r="D119" s="16">
        <v>2</v>
      </c>
      <c r="E119" s="17">
        <v>40</v>
      </c>
      <c r="F119" s="19" t="s">
        <v>3967</v>
      </c>
      <c r="G119" s="19">
        <f t="shared" si="2"/>
        <v>0.56000000000000005</v>
      </c>
      <c r="H119" s="19">
        <f t="shared" si="4"/>
        <v>0.55000000000000004</v>
      </c>
      <c r="I119">
        <v>31237</v>
      </c>
      <c r="J119" t="s">
        <v>3968</v>
      </c>
      <c r="K119">
        <v>147000</v>
      </c>
      <c r="L119" t="s">
        <v>3969</v>
      </c>
      <c r="M119">
        <v>500000</v>
      </c>
      <c r="N119" t="s">
        <v>3970</v>
      </c>
      <c r="O119">
        <v>20</v>
      </c>
      <c r="P119" t="s">
        <v>3971</v>
      </c>
      <c r="Q119">
        <v>0</v>
      </c>
      <c r="R119" t="s">
        <v>3972</v>
      </c>
      <c r="S119">
        <v>-3500</v>
      </c>
      <c r="T119" s="7" t="str">
        <f t="shared" si="3"/>
        <v>hp_31237;atk_132300;hit_500000;miss_20;cirt_0;cirtSub_-3500</v>
      </c>
    </row>
    <row r="120" spans="1:20" x14ac:dyDescent="0.15">
      <c r="A120" s="16">
        <v>330118</v>
      </c>
      <c r="B120" s="16" t="s">
        <v>228</v>
      </c>
      <c r="C120" s="16">
        <v>1</v>
      </c>
      <c r="D120" s="16">
        <v>2</v>
      </c>
      <c r="E120" s="17">
        <v>40</v>
      </c>
      <c r="F120" s="19" t="s">
        <v>3967</v>
      </c>
      <c r="G120" s="19">
        <f t="shared" si="2"/>
        <v>0.56000000000000005</v>
      </c>
      <c r="H120" s="19">
        <f t="shared" si="4"/>
        <v>0.55000000000000004</v>
      </c>
      <c r="I120">
        <v>31237</v>
      </c>
      <c r="J120" t="s">
        <v>3968</v>
      </c>
      <c r="K120">
        <v>147000</v>
      </c>
      <c r="L120" t="s">
        <v>3969</v>
      </c>
      <c r="M120">
        <v>500000</v>
      </c>
      <c r="N120" t="s">
        <v>3970</v>
      </c>
      <c r="O120">
        <v>20</v>
      </c>
      <c r="P120" t="s">
        <v>3971</v>
      </c>
      <c r="Q120">
        <v>0</v>
      </c>
      <c r="R120" t="s">
        <v>3972</v>
      </c>
      <c r="S120">
        <v>-3500</v>
      </c>
      <c r="T120" s="7" t="str">
        <f t="shared" si="3"/>
        <v>hp_31237;atk_132300;hit_500000;miss_20;cirt_0;cirtSub_-3500</v>
      </c>
    </row>
    <row r="121" spans="1:20" x14ac:dyDescent="0.15">
      <c r="A121" s="16">
        <v>330119</v>
      </c>
      <c r="B121" s="16" t="s">
        <v>228</v>
      </c>
      <c r="C121" s="16">
        <v>1</v>
      </c>
      <c r="D121" s="16">
        <v>2</v>
      </c>
      <c r="E121" s="17">
        <v>40</v>
      </c>
      <c r="F121" s="19" t="s">
        <v>3967</v>
      </c>
      <c r="G121" s="19">
        <f t="shared" si="2"/>
        <v>0.56000000000000005</v>
      </c>
      <c r="H121" s="19">
        <f t="shared" si="4"/>
        <v>0.55000000000000004</v>
      </c>
      <c r="I121">
        <v>31237</v>
      </c>
      <c r="J121" t="s">
        <v>3968</v>
      </c>
      <c r="K121">
        <v>147000</v>
      </c>
      <c r="L121" t="s">
        <v>3969</v>
      </c>
      <c r="M121">
        <v>500000</v>
      </c>
      <c r="N121" t="s">
        <v>3970</v>
      </c>
      <c r="O121">
        <v>20</v>
      </c>
      <c r="P121" t="s">
        <v>3971</v>
      </c>
      <c r="Q121">
        <v>0</v>
      </c>
      <c r="R121" t="s">
        <v>3972</v>
      </c>
      <c r="S121">
        <v>-3500</v>
      </c>
      <c r="T121" s="7" t="str">
        <f t="shared" si="3"/>
        <v>hp_31237;atk_132300;hit_500000;miss_20;cirt_0;cirtSub_-3500</v>
      </c>
    </row>
    <row r="122" spans="1:20" x14ac:dyDescent="0.15">
      <c r="A122" s="16">
        <v>330120</v>
      </c>
      <c r="B122" s="16" t="s">
        <v>228</v>
      </c>
      <c r="C122" s="16">
        <v>1</v>
      </c>
      <c r="D122" s="16">
        <v>2</v>
      </c>
      <c r="E122" s="17">
        <v>41</v>
      </c>
      <c r="F122" s="19" t="s">
        <v>3967</v>
      </c>
      <c r="G122" s="19" t="e">
        <f t="shared" si="2"/>
        <v>#N/A</v>
      </c>
      <c r="H122" s="19">
        <f t="shared" si="4"/>
        <v>0.55000000000000004</v>
      </c>
      <c r="I122">
        <v>32193</v>
      </c>
      <c r="J122" t="s">
        <v>3968</v>
      </c>
      <c r="K122">
        <v>151500</v>
      </c>
      <c r="L122" t="s">
        <v>3969</v>
      </c>
      <c r="M122">
        <v>500000</v>
      </c>
      <c r="N122" t="s">
        <v>3970</v>
      </c>
      <c r="O122">
        <v>20</v>
      </c>
      <c r="P122" t="s">
        <v>3971</v>
      </c>
      <c r="Q122">
        <v>0</v>
      </c>
      <c r="R122" t="s">
        <v>3972</v>
      </c>
      <c r="S122">
        <v>-3500</v>
      </c>
      <c r="T122" s="7" t="str">
        <f t="shared" si="3"/>
        <v>hp_32193;atk_136350;hit_500000;miss_20;cirt_0;cirtSub_-3500</v>
      </c>
    </row>
    <row r="123" spans="1:20" x14ac:dyDescent="0.15">
      <c r="A123" s="16">
        <v>330121</v>
      </c>
      <c r="B123" s="16" t="s">
        <v>228</v>
      </c>
      <c r="C123" s="16">
        <v>1</v>
      </c>
      <c r="D123" s="16">
        <v>2</v>
      </c>
      <c r="E123" s="17">
        <v>41</v>
      </c>
      <c r="F123" s="19" t="s">
        <v>3967</v>
      </c>
      <c r="G123" s="19" t="e">
        <f t="shared" si="2"/>
        <v>#N/A</v>
      </c>
      <c r="H123" s="19">
        <f t="shared" si="4"/>
        <v>0.55000000000000004</v>
      </c>
      <c r="I123">
        <v>32193</v>
      </c>
      <c r="J123" t="s">
        <v>3968</v>
      </c>
      <c r="K123">
        <v>151500</v>
      </c>
      <c r="L123" t="s">
        <v>3969</v>
      </c>
      <c r="M123">
        <v>500000</v>
      </c>
      <c r="N123" t="s">
        <v>3970</v>
      </c>
      <c r="O123">
        <v>20</v>
      </c>
      <c r="P123" t="s">
        <v>3971</v>
      </c>
      <c r="Q123">
        <v>0</v>
      </c>
      <c r="R123" t="s">
        <v>3972</v>
      </c>
      <c r="S123">
        <v>-3500</v>
      </c>
      <c r="T123" s="7" t="str">
        <f t="shared" si="3"/>
        <v>hp_32193;atk_136350;hit_500000;miss_20;cirt_0;cirtSub_-3500</v>
      </c>
    </row>
    <row r="124" spans="1:20" x14ac:dyDescent="0.15">
      <c r="A124" s="16">
        <v>330122</v>
      </c>
      <c r="B124" s="16" t="s">
        <v>228</v>
      </c>
      <c r="C124" s="16">
        <v>1</v>
      </c>
      <c r="D124" s="16">
        <v>2</v>
      </c>
      <c r="E124" s="17">
        <v>41</v>
      </c>
      <c r="F124" s="19" t="s">
        <v>3967</v>
      </c>
      <c r="G124" s="19" t="e">
        <f t="shared" si="2"/>
        <v>#N/A</v>
      </c>
      <c r="H124" s="19">
        <f t="shared" si="4"/>
        <v>0.55000000000000004</v>
      </c>
      <c r="I124">
        <v>32193</v>
      </c>
      <c r="J124" t="s">
        <v>3968</v>
      </c>
      <c r="K124">
        <v>151500</v>
      </c>
      <c r="L124" t="s">
        <v>3969</v>
      </c>
      <c r="M124">
        <v>500000</v>
      </c>
      <c r="N124" t="s">
        <v>3970</v>
      </c>
      <c r="O124">
        <v>20</v>
      </c>
      <c r="P124" t="s">
        <v>3971</v>
      </c>
      <c r="Q124">
        <v>0</v>
      </c>
      <c r="R124" t="s">
        <v>3972</v>
      </c>
      <c r="S124">
        <v>-3500</v>
      </c>
      <c r="T124" s="7" t="str">
        <f t="shared" si="3"/>
        <v>hp_32193;atk_136350;hit_500000;miss_20;cirt_0;cirtSub_-3500</v>
      </c>
    </row>
    <row r="125" spans="1:20" x14ac:dyDescent="0.15">
      <c r="A125" s="16">
        <v>330123</v>
      </c>
      <c r="B125" s="16" t="s">
        <v>228</v>
      </c>
      <c r="C125" s="16">
        <v>1</v>
      </c>
      <c r="D125" s="16">
        <v>2</v>
      </c>
      <c r="E125" s="17">
        <v>42</v>
      </c>
      <c r="F125" s="19" t="s">
        <v>3967</v>
      </c>
      <c r="G125" s="19" t="e">
        <f t="shared" si="2"/>
        <v>#N/A</v>
      </c>
      <c r="H125" s="19">
        <f t="shared" si="4"/>
        <v>0.55000000000000004</v>
      </c>
      <c r="I125">
        <v>33150</v>
      </c>
      <c r="J125" t="s">
        <v>3968</v>
      </c>
      <c r="K125">
        <v>156000</v>
      </c>
      <c r="L125" t="s">
        <v>3969</v>
      </c>
      <c r="M125">
        <v>500000</v>
      </c>
      <c r="N125" t="s">
        <v>3970</v>
      </c>
      <c r="O125">
        <v>21</v>
      </c>
      <c r="P125" t="s">
        <v>3971</v>
      </c>
      <c r="Q125">
        <v>0</v>
      </c>
      <c r="R125" t="s">
        <v>3972</v>
      </c>
      <c r="S125">
        <v>-3500</v>
      </c>
      <c r="T125" s="7" t="str">
        <f t="shared" si="3"/>
        <v>hp_33150;atk_140400;hit_500000;miss_21;cirt_0;cirtSub_-3500</v>
      </c>
    </row>
    <row r="126" spans="1:20" x14ac:dyDescent="0.15">
      <c r="A126" s="16">
        <v>330124</v>
      </c>
      <c r="B126" s="16" t="s">
        <v>228</v>
      </c>
      <c r="C126" s="16">
        <v>1</v>
      </c>
      <c r="D126" s="16">
        <v>2</v>
      </c>
      <c r="E126" s="17">
        <v>42</v>
      </c>
      <c r="F126" s="19" t="s">
        <v>3967</v>
      </c>
      <c r="G126" s="19" t="e">
        <f t="shared" si="2"/>
        <v>#N/A</v>
      </c>
      <c r="H126" s="19">
        <f t="shared" si="4"/>
        <v>0.55000000000000004</v>
      </c>
      <c r="I126">
        <v>33150</v>
      </c>
      <c r="J126" t="s">
        <v>3968</v>
      </c>
      <c r="K126">
        <v>156000</v>
      </c>
      <c r="L126" t="s">
        <v>3969</v>
      </c>
      <c r="M126">
        <v>500000</v>
      </c>
      <c r="N126" t="s">
        <v>3970</v>
      </c>
      <c r="O126">
        <v>21</v>
      </c>
      <c r="P126" t="s">
        <v>3971</v>
      </c>
      <c r="Q126">
        <v>0</v>
      </c>
      <c r="R126" t="s">
        <v>3972</v>
      </c>
      <c r="S126">
        <v>-3500</v>
      </c>
      <c r="T126" s="7" t="str">
        <f t="shared" si="3"/>
        <v>hp_33150;atk_140400;hit_500000;miss_21;cirt_0;cirtSub_-3500</v>
      </c>
    </row>
    <row r="127" spans="1:20" x14ac:dyDescent="0.15">
      <c r="A127" s="16">
        <v>330125</v>
      </c>
      <c r="B127" s="16" t="s">
        <v>228</v>
      </c>
      <c r="C127" s="16">
        <v>1</v>
      </c>
      <c r="D127" s="16">
        <v>2</v>
      </c>
      <c r="E127" s="17">
        <v>42</v>
      </c>
      <c r="F127" s="19" t="s">
        <v>3967</v>
      </c>
      <c r="G127" s="19" t="e">
        <f t="shared" si="2"/>
        <v>#N/A</v>
      </c>
      <c r="H127" s="19">
        <f t="shared" si="4"/>
        <v>0.55000000000000004</v>
      </c>
      <c r="I127">
        <v>33150</v>
      </c>
      <c r="J127" t="s">
        <v>3968</v>
      </c>
      <c r="K127">
        <v>156000</v>
      </c>
      <c r="L127" t="s">
        <v>3969</v>
      </c>
      <c r="M127">
        <v>500000</v>
      </c>
      <c r="N127" t="s">
        <v>3970</v>
      </c>
      <c r="O127">
        <v>21</v>
      </c>
      <c r="P127" t="s">
        <v>3971</v>
      </c>
      <c r="Q127">
        <v>0</v>
      </c>
      <c r="R127" t="s">
        <v>3972</v>
      </c>
      <c r="S127">
        <v>-3500</v>
      </c>
      <c r="T127" s="7" t="str">
        <f t="shared" si="3"/>
        <v>hp_33150;atk_140400;hit_500000;miss_21;cirt_0;cirtSub_-3500</v>
      </c>
    </row>
    <row r="128" spans="1:20" x14ac:dyDescent="0.15">
      <c r="A128" s="16">
        <v>330126</v>
      </c>
      <c r="B128" s="16" t="s">
        <v>228</v>
      </c>
      <c r="C128" s="16">
        <v>1</v>
      </c>
      <c r="D128" s="16">
        <v>2</v>
      </c>
      <c r="E128" s="17">
        <v>43</v>
      </c>
      <c r="F128" s="19" t="s">
        <v>3967</v>
      </c>
      <c r="G128" s="19" t="e">
        <f t="shared" si="2"/>
        <v>#N/A</v>
      </c>
      <c r="H128" s="19">
        <f t="shared" si="4"/>
        <v>0.55000000000000004</v>
      </c>
      <c r="I128">
        <v>34106</v>
      </c>
      <c r="J128" t="s">
        <v>3968</v>
      </c>
      <c r="K128">
        <v>160500</v>
      </c>
      <c r="L128" t="s">
        <v>3969</v>
      </c>
      <c r="M128">
        <v>500000</v>
      </c>
      <c r="N128" t="s">
        <v>3970</v>
      </c>
      <c r="O128">
        <v>21</v>
      </c>
      <c r="P128" t="s">
        <v>3971</v>
      </c>
      <c r="Q128">
        <v>0</v>
      </c>
      <c r="R128" t="s">
        <v>3972</v>
      </c>
      <c r="S128">
        <v>-3500</v>
      </c>
      <c r="T128" s="7" t="str">
        <f t="shared" si="3"/>
        <v>hp_34106;atk_144450;hit_500000;miss_21;cirt_0;cirtSub_-3500</v>
      </c>
    </row>
    <row r="129" spans="1:20" x14ac:dyDescent="0.15">
      <c r="A129" s="16">
        <v>330127</v>
      </c>
      <c r="B129" s="16" t="s">
        <v>228</v>
      </c>
      <c r="C129" s="16">
        <v>1</v>
      </c>
      <c r="D129" s="16">
        <v>2</v>
      </c>
      <c r="E129" s="17">
        <v>43</v>
      </c>
      <c r="F129" s="19" t="s">
        <v>3967</v>
      </c>
      <c r="G129" s="19" t="e">
        <f t="shared" si="2"/>
        <v>#N/A</v>
      </c>
      <c r="H129" s="19">
        <f t="shared" si="4"/>
        <v>0.55000000000000004</v>
      </c>
      <c r="I129">
        <v>34106</v>
      </c>
      <c r="J129" t="s">
        <v>3968</v>
      </c>
      <c r="K129">
        <v>160500</v>
      </c>
      <c r="L129" t="s">
        <v>3969</v>
      </c>
      <c r="M129">
        <v>500000</v>
      </c>
      <c r="N129" t="s">
        <v>3970</v>
      </c>
      <c r="O129">
        <v>21</v>
      </c>
      <c r="P129" t="s">
        <v>3971</v>
      </c>
      <c r="Q129">
        <v>0</v>
      </c>
      <c r="R129" t="s">
        <v>3972</v>
      </c>
      <c r="S129">
        <v>-3500</v>
      </c>
      <c r="T129" s="7" t="str">
        <f t="shared" si="3"/>
        <v>hp_34106;atk_144450;hit_500000;miss_21;cirt_0;cirtSub_-3500</v>
      </c>
    </row>
    <row r="130" spans="1:20" x14ac:dyDescent="0.15">
      <c r="A130" s="16">
        <v>330128</v>
      </c>
      <c r="B130" s="16" t="s">
        <v>228</v>
      </c>
      <c r="C130" s="16">
        <v>1</v>
      </c>
      <c r="D130" s="16">
        <v>2</v>
      </c>
      <c r="E130" s="17">
        <v>43</v>
      </c>
      <c r="F130" s="19" t="s">
        <v>3967</v>
      </c>
      <c r="G130" s="19" t="e">
        <f t="shared" si="2"/>
        <v>#N/A</v>
      </c>
      <c r="H130" s="19">
        <f t="shared" si="4"/>
        <v>0.55000000000000004</v>
      </c>
      <c r="I130">
        <v>34106</v>
      </c>
      <c r="J130" t="s">
        <v>3968</v>
      </c>
      <c r="K130">
        <v>160500</v>
      </c>
      <c r="L130" t="s">
        <v>3969</v>
      </c>
      <c r="M130">
        <v>500000</v>
      </c>
      <c r="N130" t="s">
        <v>3970</v>
      </c>
      <c r="O130">
        <v>21</v>
      </c>
      <c r="P130" t="s">
        <v>3971</v>
      </c>
      <c r="Q130">
        <v>0</v>
      </c>
      <c r="R130" t="s">
        <v>3972</v>
      </c>
      <c r="S130">
        <v>-3500</v>
      </c>
      <c r="T130" s="7" t="str">
        <f t="shared" si="3"/>
        <v>hp_34106;atk_144450;hit_500000;miss_21;cirt_0;cirtSub_-3500</v>
      </c>
    </row>
    <row r="131" spans="1:20" x14ac:dyDescent="0.15">
      <c r="A131" s="16">
        <v>330129</v>
      </c>
      <c r="B131" s="16" t="s">
        <v>228</v>
      </c>
      <c r="C131" s="16">
        <v>1</v>
      </c>
      <c r="D131" s="16">
        <v>2</v>
      </c>
      <c r="E131" s="17">
        <v>44</v>
      </c>
      <c r="F131" s="19" t="s">
        <v>3967</v>
      </c>
      <c r="G131" s="19" t="e">
        <f t="shared" ref="G131:G194" si="5">VLOOKUP(E131,$E$1804:$I$2287,5,0)</f>
        <v>#N/A</v>
      </c>
      <c r="H131" s="19">
        <f t="shared" si="4"/>
        <v>0.56000000000000005</v>
      </c>
      <c r="I131">
        <v>35062</v>
      </c>
      <c r="J131" t="s">
        <v>3968</v>
      </c>
      <c r="K131">
        <v>165000</v>
      </c>
      <c r="L131" t="s">
        <v>3969</v>
      </c>
      <c r="M131">
        <v>500000</v>
      </c>
      <c r="N131" t="s">
        <v>3970</v>
      </c>
      <c r="O131">
        <v>22</v>
      </c>
      <c r="P131" t="s">
        <v>3971</v>
      </c>
      <c r="Q131">
        <v>0</v>
      </c>
      <c r="R131" t="s">
        <v>3972</v>
      </c>
      <c r="S131">
        <v>-3500</v>
      </c>
      <c r="T131" s="7" t="str">
        <f t="shared" ref="T131:T194" si="6">F131&amp;"_"&amp;I131&amp;";"&amp;J131&amp;"_"&amp;INT(K131*0.9)&amp;";"&amp;L131&amp;"_"&amp;M131&amp;";"&amp;N131&amp;"_"&amp;O131&amp;";"&amp;P131&amp;"_"&amp;Q131&amp;";"&amp;R131&amp;"_"&amp;S131</f>
        <v>hp_35062;atk_148500;hit_500000;miss_22;cirt_0;cirtSub_-3500</v>
      </c>
    </row>
    <row r="132" spans="1:20" x14ac:dyDescent="0.15">
      <c r="A132" s="16">
        <v>330130</v>
      </c>
      <c r="B132" s="16" t="s">
        <v>228</v>
      </c>
      <c r="C132" s="16">
        <v>1</v>
      </c>
      <c r="D132" s="16">
        <v>2</v>
      </c>
      <c r="E132" s="17">
        <v>44</v>
      </c>
      <c r="F132" s="19" t="s">
        <v>3967</v>
      </c>
      <c r="G132" s="19" t="e">
        <f t="shared" si="5"/>
        <v>#N/A</v>
      </c>
      <c r="H132" s="19">
        <f t="shared" si="4"/>
        <v>0.56000000000000005</v>
      </c>
      <c r="I132">
        <v>35062</v>
      </c>
      <c r="J132" t="s">
        <v>3968</v>
      </c>
      <c r="K132">
        <v>165000</v>
      </c>
      <c r="L132" t="s">
        <v>3969</v>
      </c>
      <c r="M132">
        <v>500000</v>
      </c>
      <c r="N132" t="s">
        <v>3970</v>
      </c>
      <c r="O132">
        <v>22</v>
      </c>
      <c r="P132" t="s">
        <v>3971</v>
      </c>
      <c r="Q132">
        <v>0</v>
      </c>
      <c r="R132" t="s">
        <v>3972</v>
      </c>
      <c r="S132">
        <v>-3500</v>
      </c>
      <c r="T132" s="7" t="str">
        <f t="shared" si="6"/>
        <v>hp_35062;atk_148500;hit_500000;miss_22;cirt_0;cirtSub_-3500</v>
      </c>
    </row>
    <row r="133" spans="1:20" x14ac:dyDescent="0.15">
      <c r="A133" s="16">
        <v>330131</v>
      </c>
      <c r="B133" s="16" t="s">
        <v>228</v>
      </c>
      <c r="C133" s="16">
        <v>1</v>
      </c>
      <c r="D133" s="16">
        <v>2</v>
      </c>
      <c r="E133" s="17">
        <v>44</v>
      </c>
      <c r="F133" s="19" t="s">
        <v>3967</v>
      </c>
      <c r="G133" s="19" t="e">
        <f t="shared" si="5"/>
        <v>#N/A</v>
      </c>
      <c r="H133" s="19">
        <f t="shared" si="4"/>
        <v>0.56000000000000005</v>
      </c>
      <c r="I133">
        <v>35062</v>
      </c>
      <c r="J133" t="s">
        <v>3968</v>
      </c>
      <c r="K133">
        <v>165000</v>
      </c>
      <c r="L133" t="s">
        <v>3969</v>
      </c>
      <c r="M133">
        <v>500000</v>
      </c>
      <c r="N133" t="s">
        <v>3970</v>
      </c>
      <c r="O133">
        <v>22</v>
      </c>
      <c r="P133" t="s">
        <v>3971</v>
      </c>
      <c r="Q133">
        <v>0</v>
      </c>
      <c r="R133" t="s">
        <v>3972</v>
      </c>
      <c r="S133">
        <v>-3500</v>
      </c>
      <c r="T133" s="7" t="str">
        <f t="shared" si="6"/>
        <v>hp_35062;atk_148500;hit_500000;miss_22;cirt_0;cirtSub_-3500</v>
      </c>
    </row>
    <row r="134" spans="1:20" x14ac:dyDescent="0.15">
      <c r="A134" s="16">
        <v>330132</v>
      </c>
      <c r="B134" s="16" t="s">
        <v>228</v>
      </c>
      <c r="C134" s="16">
        <v>1</v>
      </c>
      <c r="D134" s="16">
        <v>2</v>
      </c>
      <c r="E134" s="17">
        <v>45</v>
      </c>
      <c r="F134" s="19" t="s">
        <v>3967</v>
      </c>
      <c r="G134" s="19">
        <f t="shared" si="5"/>
        <v>0.58000000000000007</v>
      </c>
      <c r="H134" s="19">
        <f t="shared" si="4"/>
        <v>0.56000000000000005</v>
      </c>
      <c r="I134">
        <v>36018</v>
      </c>
      <c r="J134" t="s">
        <v>3968</v>
      </c>
      <c r="K134">
        <v>169500</v>
      </c>
      <c r="L134" t="s">
        <v>3969</v>
      </c>
      <c r="M134">
        <v>500000</v>
      </c>
      <c r="N134" t="s">
        <v>3970</v>
      </c>
      <c r="O134">
        <v>22</v>
      </c>
      <c r="P134" t="s">
        <v>3971</v>
      </c>
      <c r="Q134">
        <v>0</v>
      </c>
      <c r="R134" t="s">
        <v>3972</v>
      </c>
      <c r="S134">
        <v>-3500</v>
      </c>
      <c r="T134" s="7" t="str">
        <f t="shared" si="6"/>
        <v>hp_36018;atk_152550;hit_500000;miss_22;cirt_0;cirtSub_-3500</v>
      </c>
    </row>
    <row r="135" spans="1:20" x14ac:dyDescent="0.15">
      <c r="A135" s="16">
        <v>330133</v>
      </c>
      <c r="B135" s="16" t="s">
        <v>228</v>
      </c>
      <c r="C135" s="16">
        <v>1</v>
      </c>
      <c r="D135" s="16">
        <v>2</v>
      </c>
      <c r="E135" s="17">
        <v>45</v>
      </c>
      <c r="F135" s="19" t="s">
        <v>3967</v>
      </c>
      <c r="G135" s="19">
        <f t="shared" si="5"/>
        <v>0.58000000000000007</v>
      </c>
      <c r="H135" s="19">
        <f t="shared" si="4"/>
        <v>0.56000000000000005</v>
      </c>
      <c r="I135">
        <v>36018</v>
      </c>
      <c r="J135" t="s">
        <v>3968</v>
      </c>
      <c r="K135">
        <v>169500</v>
      </c>
      <c r="L135" t="s">
        <v>3969</v>
      </c>
      <c r="M135">
        <v>500000</v>
      </c>
      <c r="N135" t="s">
        <v>3970</v>
      </c>
      <c r="O135">
        <v>22</v>
      </c>
      <c r="P135" t="s">
        <v>3971</v>
      </c>
      <c r="Q135">
        <v>0</v>
      </c>
      <c r="R135" t="s">
        <v>3972</v>
      </c>
      <c r="S135">
        <v>-3500</v>
      </c>
      <c r="T135" s="7" t="str">
        <f t="shared" si="6"/>
        <v>hp_36018;atk_152550;hit_500000;miss_22;cirt_0;cirtSub_-3500</v>
      </c>
    </row>
    <row r="136" spans="1:20" x14ac:dyDescent="0.15">
      <c r="A136" s="16">
        <v>330134</v>
      </c>
      <c r="B136" s="16" t="s">
        <v>228</v>
      </c>
      <c r="C136" s="16">
        <v>1</v>
      </c>
      <c r="D136" s="16">
        <v>2</v>
      </c>
      <c r="E136" s="17">
        <v>45</v>
      </c>
      <c r="F136" s="19" t="s">
        <v>3967</v>
      </c>
      <c r="G136" s="19">
        <f t="shared" si="5"/>
        <v>0.58000000000000007</v>
      </c>
      <c r="H136" s="19">
        <f t="shared" si="4"/>
        <v>0.56000000000000005</v>
      </c>
      <c r="I136">
        <v>36018</v>
      </c>
      <c r="J136" t="s">
        <v>3968</v>
      </c>
      <c r="K136">
        <v>169500</v>
      </c>
      <c r="L136" t="s">
        <v>3969</v>
      </c>
      <c r="M136">
        <v>500000</v>
      </c>
      <c r="N136" t="s">
        <v>3970</v>
      </c>
      <c r="O136">
        <v>22</v>
      </c>
      <c r="P136" t="s">
        <v>3971</v>
      </c>
      <c r="Q136">
        <v>0</v>
      </c>
      <c r="R136" t="s">
        <v>3972</v>
      </c>
      <c r="S136">
        <v>-3500</v>
      </c>
      <c r="T136" s="7" t="str">
        <f t="shared" si="6"/>
        <v>hp_36018;atk_152550;hit_500000;miss_22;cirt_0;cirtSub_-3500</v>
      </c>
    </row>
    <row r="137" spans="1:20" x14ac:dyDescent="0.15">
      <c r="A137" s="16">
        <v>330135</v>
      </c>
      <c r="B137" s="16" t="s">
        <v>228</v>
      </c>
      <c r="C137" s="16">
        <v>1</v>
      </c>
      <c r="D137" s="16">
        <v>2</v>
      </c>
      <c r="E137" s="17">
        <v>46</v>
      </c>
      <c r="F137" s="19" t="s">
        <v>3967</v>
      </c>
      <c r="G137" s="19" t="e">
        <f t="shared" si="5"/>
        <v>#N/A</v>
      </c>
      <c r="H137" s="19">
        <f t="shared" si="4"/>
        <v>0.56000000000000005</v>
      </c>
      <c r="I137">
        <v>36975</v>
      </c>
      <c r="J137" t="s">
        <v>3968</v>
      </c>
      <c r="K137">
        <v>174000</v>
      </c>
      <c r="L137" t="s">
        <v>3969</v>
      </c>
      <c r="M137">
        <v>500000</v>
      </c>
      <c r="N137" t="s">
        <v>3970</v>
      </c>
      <c r="O137">
        <v>23</v>
      </c>
      <c r="P137" t="s">
        <v>3971</v>
      </c>
      <c r="Q137">
        <v>0</v>
      </c>
      <c r="R137" t="s">
        <v>3972</v>
      </c>
      <c r="S137">
        <v>-3500</v>
      </c>
      <c r="T137" s="7" t="str">
        <f t="shared" si="6"/>
        <v>hp_36975;atk_156600;hit_500000;miss_23;cirt_0;cirtSub_-3500</v>
      </c>
    </row>
    <row r="138" spans="1:20" x14ac:dyDescent="0.15">
      <c r="A138" s="16">
        <v>330136</v>
      </c>
      <c r="B138" s="16" t="s">
        <v>228</v>
      </c>
      <c r="C138" s="16">
        <v>1</v>
      </c>
      <c r="D138" s="16">
        <v>2</v>
      </c>
      <c r="E138" s="17">
        <v>46</v>
      </c>
      <c r="F138" s="19" t="s">
        <v>3967</v>
      </c>
      <c r="G138" s="19" t="e">
        <f t="shared" si="5"/>
        <v>#N/A</v>
      </c>
      <c r="H138" s="19">
        <f t="shared" si="4"/>
        <v>0.56000000000000005</v>
      </c>
      <c r="I138">
        <v>36975</v>
      </c>
      <c r="J138" t="s">
        <v>3968</v>
      </c>
      <c r="K138">
        <v>174000</v>
      </c>
      <c r="L138" t="s">
        <v>3969</v>
      </c>
      <c r="M138">
        <v>500000</v>
      </c>
      <c r="N138" t="s">
        <v>3970</v>
      </c>
      <c r="O138">
        <v>23</v>
      </c>
      <c r="P138" t="s">
        <v>3971</v>
      </c>
      <c r="Q138">
        <v>0</v>
      </c>
      <c r="R138" t="s">
        <v>3972</v>
      </c>
      <c r="S138">
        <v>-3500</v>
      </c>
      <c r="T138" s="7" t="str">
        <f t="shared" si="6"/>
        <v>hp_36975;atk_156600;hit_500000;miss_23;cirt_0;cirtSub_-3500</v>
      </c>
    </row>
    <row r="139" spans="1:20" x14ac:dyDescent="0.15">
      <c r="A139" s="16">
        <v>330137</v>
      </c>
      <c r="B139" s="16" t="s">
        <v>228</v>
      </c>
      <c r="C139" s="16">
        <v>1</v>
      </c>
      <c r="D139" s="16">
        <v>2</v>
      </c>
      <c r="E139" s="17">
        <v>46</v>
      </c>
      <c r="F139" s="19" t="s">
        <v>3967</v>
      </c>
      <c r="G139" s="19" t="e">
        <f t="shared" si="5"/>
        <v>#N/A</v>
      </c>
      <c r="H139" s="19">
        <f t="shared" si="4"/>
        <v>0.56000000000000005</v>
      </c>
      <c r="I139">
        <v>36975</v>
      </c>
      <c r="J139" t="s">
        <v>3968</v>
      </c>
      <c r="K139">
        <v>174000</v>
      </c>
      <c r="L139" t="s">
        <v>3969</v>
      </c>
      <c r="M139">
        <v>500000</v>
      </c>
      <c r="N139" t="s">
        <v>3970</v>
      </c>
      <c r="O139">
        <v>23</v>
      </c>
      <c r="P139" t="s">
        <v>3971</v>
      </c>
      <c r="Q139">
        <v>0</v>
      </c>
      <c r="R139" t="s">
        <v>3972</v>
      </c>
      <c r="S139">
        <v>-3500</v>
      </c>
      <c r="T139" s="7" t="str">
        <f t="shared" si="6"/>
        <v>hp_36975;atk_156600;hit_500000;miss_23;cirt_0;cirtSub_-3500</v>
      </c>
    </row>
    <row r="140" spans="1:20" x14ac:dyDescent="0.15">
      <c r="A140" s="16">
        <v>330138</v>
      </c>
      <c r="B140" s="16" t="s">
        <v>228</v>
      </c>
      <c r="C140" s="16">
        <v>1</v>
      </c>
      <c r="D140" s="16">
        <v>2</v>
      </c>
      <c r="E140" s="17">
        <v>47</v>
      </c>
      <c r="F140" s="19" t="s">
        <v>3967</v>
      </c>
      <c r="G140" s="19" t="e">
        <f t="shared" si="5"/>
        <v>#N/A</v>
      </c>
      <c r="H140" s="19">
        <f t="shared" si="4"/>
        <v>0.56000000000000005</v>
      </c>
      <c r="I140">
        <v>38250</v>
      </c>
      <c r="J140" t="s">
        <v>3968</v>
      </c>
      <c r="K140">
        <v>180000</v>
      </c>
      <c r="L140" t="s">
        <v>3969</v>
      </c>
      <c r="M140">
        <v>500000</v>
      </c>
      <c r="N140" t="s">
        <v>3970</v>
      </c>
      <c r="O140">
        <v>23</v>
      </c>
      <c r="P140" t="s">
        <v>3971</v>
      </c>
      <c r="Q140">
        <v>0</v>
      </c>
      <c r="R140" t="s">
        <v>3972</v>
      </c>
      <c r="S140">
        <v>-3500</v>
      </c>
      <c r="T140" s="7" t="str">
        <f t="shared" si="6"/>
        <v>hp_38250;atk_162000;hit_500000;miss_23;cirt_0;cirtSub_-3500</v>
      </c>
    </row>
    <row r="141" spans="1:20" x14ac:dyDescent="0.15">
      <c r="A141" s="16">
        <v>330139</v>
      </c>
      <c r="B141" s="16" t="s">
        <v>228</v>
      </c>
      <c r="C141" s="16">
        <v>1</v>
      </c>
      <c r="D141" s="16">
        <v>2</v>
      </c>
      <c r="E141" s="17">
        <v>47</v>
      </c>
      <c r="F141" s="19" t="s">
        <v>3967</v>
      </c>
      <c r="G141" s="19" t="e">
        <f t="shared" si="5"/>
        <v>#N/A</v>
      </c>
      <c r="H141" s="19">
        <f t="shared" si="4"/>
        <v>0.56000000000000005</v>
      </c>
      <c r="I141">
        <v>38250</v>
      </c>
      <c r="J141" t="s">
        <v>3968</v>
      </c>
      <c r="K141">
        <v>180000</v>
      </c>
      <c r="L141" t="s">
        <v>3969</v>
      </c>
      <c r="M141">
        <v>500000</v>
      </c>
      <c r="N141" t="s">
        <v>3970</v>
      </c>
      <c r="O141">
        <v>23</v>
      </c>
      <c r="P141" t="s">
        <v>3971</v>
      </c>
      <c r="Q141">
        <v>0</v>
      </c>
      <c r="R141" t="s">
        <v>3972</v>
      </c>
      <c r="S141">
        <v>-3500</v>
      </c>
      <c r="T141" s="7" t="str">
        <f t="shared" si="6"/>
        <v>hp_38250;atk_162000;hit_500000;miss_23;cirt_0;cirtSub_-3500</v>
      </c>
    </row>
    <row r="142" spans="1:20" x14ac:dyDescent="0.15">
      <c r="A142" s="16">
        <v>330140</v>
      </c>
      <c r="B142" s="16" t="s">
        <v>228</v>
      </c>
      <c r="C142" s="16">
        <v>1</v>
      </c>
      <c r="D142" s="16">
        <v>2</v>
      </c>
      <c r="E142" s="17">
        <v>47</v>
      </c>
      <c r="F142" s="19" t="s">
        <v>3967</v>
      </c>
      <c r="G142" s="19" t="e">
        <f t="shared" si="5"/>
        <v>#N/A</v>
      </c>
      <c r="H142" s="19">
        <f t="shared" ref="H142:H205" si="7">MIN(H124+0.01,0.8)</f>
        <v>0.56000000000000005</v>
      </c>
      <c r="I142">
        <v>38250</v>
      </c>
      <c r="J142" t="s">
        <v>3968</v>
      </c>
      <c r="K142">
        <v>180000</v>
      </c>
      <c r="L142" t="s">
        <v>3969</v>
      </c>
      <c r="M142">
        <v>500000</v>
      </c>
      <c r="N142" t="s">
        <v>3970</v>
      </c>
      <c r="O142">
        <v>23</v>
      </c>
      <c r="P142" t="s">
        <v>3971</v>
      </c>
      <c r="Q142">
        <v>0</v>
      </c>
      <c r="R142" t="s">
        <v>3972</v>
      </c>
      <c r="S142">
        <v>-3500</v>
      </c>
      <c r="T142" s="7" t="str">
        <f t="shared" si="6"/>
        <v>hp_38250;atk_162000;hit_500000;miss_23;cirt_0;cirtSub_-3500</v>
      </c>
    </row>
    <row r="143" spans="1:20" x14ac:dyDescent="0.15">
      <c r="A143" s="16">
        <v>330141</v>
      </c>
      <c r="B143" s="16" t="s">
        <v>228</v>
      </c>
      <c r="C143" s="16">
        <v>1</v>
      </c>
      <c r="D143" s="16">
        <v>2</v>
      </c>
      <c r="E143" s="17">
        <v>48</v>
      </c>
      <c r="F143" s="19" t="s">
        <v>3967</v>
      </c>
      <c r="G143" s="19" t="e">
        <f t="shared" si="5"/>
        <v>#N/A</v>
      </c>
      <c r="H143" s="19">
        <f t="shared" si="7"/>
        <v>0.56000000000000005</v>
      </c>
      <c r="I143">
        <v>39312</v>
      </c>
      <c r="J143" t="s">
        <v>3968</v>
      </c>
      <c r="K143">
        <v>185000</v>
      </c>
      <c r="L143" t="s">
        <v>3969</v>
      </c>
      <c r="M143">
        <v>500000</v>
      </c>
      <c r="N143" t="s">
        <v>3970</v>
      </c>
      <c r="O143">
        <v>24</v>
      </c>
      <c r="P143" t="s">
        <v>3971</v>
      </c>
      <c r="Q143">
        <v>0</v>
      </c>
      <c r="R143" t="s">
        <v>3972</v>
      </c>
      <c r="S143">
        <v>-3500</v>
      </c>
      <c r="T143" s="7" t="str">
        <f t="shared" si="6"/>
        <v>hp_39312;atk_166500;hit_500000;miss_24;cirt_0;cirtSub_-3500</v>
      </c>
    </row>
    <row r="144" spans="1:20" x14ac:dyDescent="0.15">
      <c r="A144" s="16">
        <v>330142</v>
      </c>
      <c r="B144" s="16" t="s">
        <v>228</v>
      </c>
      <c r="C144" s="16">
        <v>1</v>
      </c>
      <c r="D144" s="16">
        <v>2</v>
      </c>
      <c r="E144" s="17">
        <v>48</v>
      </c>
      <c r="F144" s="19" t="s">
        <v>3967</v>
      </c>
      <c r="G144" s="19" t="e">
        <f t="shared" si="5"/>
        <v>#N/A</v>
      </c>
      <c r="H144" s="19">
        <f t="shared" si="7"/>
        <v>0.56000000000000005</v>
      </c>
      <c r="I144">
        <v>39312</v>
      </c>
      <c r="J144" t="s">
        <v>3968</v>
      </c>
      <c r="K144">
        <v>185000</v>
      </c>
      <c r="L144" t="s">
        <v>3969</v>
      </c>
      <c r="M144">
        <v>500000</v>
      </c>
      <c r="N144" t="s">
        <v>3970</v>
      </c>
      <c r="O144">
        <v>24</v>
      </c>
      <c r="P144" t="s">
        <v>3971</v>
      </c>
      <c r="Q144">
        <v>0</v>
      </c>
      <c r="R144" t="s">
        <v>3972</v>
      </c>
      <c r="S144">
        <v>-3500</v>
      </c>
      <c r="T144" s="7" t="str">
        <f t="shared" si="6"/>
        <v>hp_39312;atk_166500;hit_500000;miss_24;cirt_0;cirtSub_-3500</v>
      </c>
    </row>
    <row r="145" spans="1:20" x14ac:dyDescent="0.15">
      <c r="A145" s="16">
        <v>330143</v>
      </c>
      <c r="B145" s="16" t="s">
        <v>228</v>
      </c>
      <c r="C145" s="16">
        <v>1</v>
      </c>
      <c r="D145" s="16">
        <v>2</v>
      </c>
      <c r="E145" s="17">
        <v>48</v>
      </c>
      <c r="F145" s="19" t="s">
        <v>3967</v>
      </c>
      <c r="G145" s="19" t="e">
        <f t="shared" si="5"/>
        <v>#N/A</v>
      </c>
      <c r="H145" s="19">
        <f t="shared" si="7"/>
        <v>0.56000000000000005</v>
      </c>
      <c r="I145">
        <v>39312</v>
      </c>
      <c r="J145" t="s">
        <v>3968</v>
      </c>
      <c r="K145">
        <v>185000</v>
      </c>
      <c r="L145" t="s">
        <v>3969</v>
      </c>
      <c r="M145">
        <v>500000</v>
      </c>
      <c r="N145" t="s">
        <v>3970</v>
      </c>
      <c r="O145">
        <v>24</v>
      </c>
      <c r="P145" t="s">
        <v>3971</v>
      </c>
      <c r="Q145">
        <v>0</v>
      </c>
      <c r="R145" t="s">
        <v>3972</v>
      </c>
      <c r="S145">
        <v>-3500</v>
      </c>
      <c r="T145" s="7" t="str">
        <f t="shared" si="6"/>
        <v>hp_39312;atk_166500;hit_500000;miss_24;cirt_0;cirtSub_-3500</v>
      </c>
    </row>
    <row r="146" spans="1:20" x14ac:dyDescent="0.15">
      <c r="A146" s="16">
        <v>330144</v>
      </c>
      <c r="B146" s="16" t="s">
        <v>228</v>
      </c>
      <c r="C146" s="16">
        <v>1</v>
      </c>
      <c r="D146" s="16">
        <v>2</v>
      </c>
      <c r="E146" s="17">
        <v>49</v>
      </c>
      <c r="F146" s="19" t="s">
        <v>3967</v>
      </c>
      <c r="G146" s="19" t="e">
        <f t="shared" si="5"/>
        <v>#N/A</v>
      </c>
      <c r="H146" s="19">
        <f t="shared" si="7"/>
        <v>0.56000000000000005</v>
      </c>
      <c r="I146">
        <v>40375</v>
      </c>
      <c r="J146" t="s">
        <v>3968</v>
      </c>
      <c r="K146">
        <v>190000</v>
      </c>
      <c r="L146" t="s">
        <v>3969</v>
      </c>
      <c r="M146">
        <v>500000</v>
      </c>
      <c r="N146" t="s">
        <v>3970</v>
      </c>
      <c r="O146">
        <v>24</v>
      </c>
      <c r="P146" t="s">
        <v>3971</v>
      </c>
      <c r="Q146">
        <v>0</v>
      </c>
      <c r="R146" t="s">
        <v>3972</v>
      </c>
      <c r="S146">
        <v>-3500</v>
      </c>
      <c r="T146" s="7" t="str">
        <f t="shared" si="6"/>
        <v>hp_40375;atk_171000;hit_500000;miss_24;cirt_0;cirtSub_-3500</v>
      </c>
    </row>
    <row r="147" spans="1:20" x14ac:dyDescent="0.15">
      <c r="A147" s="16">
        <v>330145</v>
      </c>
      <c r="B147" s="16" t="s">
        <v>228</v>
      </c>
      <c r="C147" s="16">
        <v>1</v>
      </c>
      <c r="D147" s="16">
        <v>2</v>
      </c>
      <c r="E147" s="17">
        <v>49</v>
      </c>
      <c r="F147" s="19" t="s">
        <v>3967</v>
      </c>
      <c r="G147" s="19" t="e">
        <f t="shared" si="5"/>
        <v>#N/A</v>
      </c>
      <c r="H147" s="19">
        <f t="shared" si="7"/>
        <v>0.56000000000000005</v>
      </c>
      <c r="I147">
        <v>40375</v>
      </c>
      <c r="J147" t="s">
        <v>3968</v>
      </c>
      <c r="K147">
        <v>190000</v>
      </c>
      <c r="L147" t="s">
        <v>3969</v>
      </c>
      <c r="M147">
        <v>500000</v>
      </c>
      <c r="N147" t="s">
        <v>3970</v>
      </c>
      <c r="O147">
        <v>24</v>
      </c>
      <c r="P147" t="s">
        <v>3971</v>
      </c>
      <c r="Q147">
        <v>0</v>
      </c>
      <c r="R147" t="s">
        <v>3972</v>
      </c>
      <c r="S147">
        <v>-3500</v>
      </c>
      <c r="T147" s="7" t="str">
        <f t="shared" si="6"/>
        <v>hp_40375;atk_171000;hit_500000;miss_24;cirt_0;cirtSub_-3500</v>
      </c>
    </row>
    <row r="148" spans="1:20" x14ac:dyDescent="0.15">
      <c r="A148" s="16">
        <v>330146</v>
      </c>
      <c r="B148" s="16" t="s">
        <v>228</v>
      </c>
      <c r="C148" s="16">
        <v>1</v>
      </c>
      <c r="D148" s="16">
        <v>2</v>
      </c>
      <c r="E148" s="17">
        <v>49</v>
      </c>
      <c r="F148" s="19" t="s">
        <v>3967</v>
      </c>
      <c r="G148" s="19" t="e">
        <f t="shared" si="5"/>
        <v>#N/A</v>
      </c>
      <c r="H148" s="19">
        <f t="shared" si="7"/>
        <v>0.56000000000000005</v>
      </c>
      <c r="I148">
        <v>40375</v>
      </c>
      <c r="J148" t="s">
        <v>3968</v>
      </c>
      <c r="K148">
        <v>190000</v>
      </c>
      <c r="L148" t="s">
        <v>3969</v>
      </c>
      <c r="M148">
        <v>500000</v>
      </c>
      <c r="N148" t="s">
        <v>3970</v>
      </c>
      <c r="O148">
        <v>24</v>
      </c>
      <c r="P148" t="s">
        <v>3971</v>
      </c>
      <c r="Q148">
        <v>0</v>
      </c>
      <c r="R148" t="s">
        <v>3972</v>
      </c>
      <c r="S148">
        <v>-3500</v>
      </c>
      <c r="T148" s="7" t="str">
        <f t="shared" si="6"/>
        <v>hp_40375;atk_171000;hit_500000;miss_24;cirt_0;cirtSub_-3500</v>
      </c>
    </row>
    <row r="149" spans="1:20" x14ac:dyDescent="0.15">
      <c r="A149" s="16">
        <v>330147</v>
      </c>
      <c r="B149" s="16" t="s">
        <v>228</v>
      </c>
      <c r="C149" s="16">
        <v>1</v>
      </c>
      <c r="D149" s="16">
        <v>2</v>
      </c>
      <c r="E149" s="17">
        <v>50</v>
      </c>
      <c r="F149" s="19" t="s">
        <v>3967</v>
      </c>
      <c r="G149" s="19">
        <f t="shared" si="5"/>
        <v>0.58000000000000007</v>
      </c>
      <c r="H149" s="19">
        <f t="shared" si="7"/>
        <v>0.57000000000000006</v>
      </c>
      <c r="I149">
        <v>41437</v>
      </c>
      <c r="J149" t="s">
        <v>3968</v>
      </c>
      <c r="K149">
        <v>195000</v>
      </c>
      <c r="L149" t="s">
        <v>3969</v>
      </c>
      <c r="M149">
        <v>500000</v>
      </c>
      <c r="N149" t="s">
        <v>3970</v>
      </c>
      <c r="O149">
        <v>25</v>
      </c>
      <c r="P149" t="s">
        <v>3971</v>
      </c>
      <c r="Q149">
        <v>0</v>
      </c>
      <c r="R149" t="s">
        <v>3972</v>
      </c>
      <c r="S149">
        <v>-3500</v>
      </c>
      <c r="T149" s="7" t="str">
        <f t="shared" si="6"/>
        <v>hp_41437;atk_175500;hit_500000;miss_25;cirt_0;cirtSub_-3500</v>
      </c>
    </row>
    <row r="150" spans="1:20" x14ac:dyDescent="0.15">
      <c r="A150" s="16">
        <v>330148</v>
      </c>
      <c r="B150" s="16" t="s">
        <v>228</v>
      </c>
      <c r="C150" s="16">
        <v>1</v>
      </c>
      <c r="D150" s="16">
        <v>2</v>
      </c>
      <c r="E150" s="17">
        <v>50</v>
      </c>
      <c r="F150" s="19" t="s">
        <v>3967</v>
      </c>
      <c r="G150" s="19">
        <f t="shared" si="5"/>
        <v>0.58000000000000007</v>
      </c>
      <c r="H150" s="19">
        <f t="shared" si="7"/>
        <v>0.57000000000000006</v>
      </c>
      <c r="I150">
        <v>41437</v>
      </c>
      <c r="J150" t="s">
        <v>3968</v>
      </c>
      <c r="K150">
        <v>195000</v>
      </c>
      <c r="L150" t="s">
        <v>3969</v>
      </c>
      <c r="M150">
        <v>500000</v>
      </c>
      <c r="N150" t="s">
        <v>3970</v>
      </c>
      <c r="O150">
        <v>25</v>
      </c>
      <c r="P150" t="s">
        <v>3971</v>
      </c>
      <c r="Q150">
        <v>0</v>
      </c>
      <c r="R150" t="s">
        <v>3972</v>
      </c>
      <c r="S150">
        <v>-3500</v>
      </c>
      <c r="T150" s="7" t="str">
        <f t="shared" si="6"/>
        <v>hp_41437;atk_175500;hit_500000;miss_25;cirt_0;cirtSub_-3500</v>
      </c>
    </row>
    <row r="151" spans="1:20" x14ac:dyDescent="0.15">
      <c r="A151" s="16">
        <v>330149</v>
      </c>
      <c r="B151" s="16" t="s">
        <v>228</v>
      </c>
      <c r="C151" s="16">
        <v>1</v>
      </c>
      <c r="D151" s="16">
        <v>2</v>
      </c>
      <c r="E151" s="17">
        <v>50</v>
      </c>
      <c r="F151" s="19" t="s">
        <v>3967</v>
      </c>
      <c r="G151" s="19">
        <f t="shared" si="5"/>
        <v>0.58000000000000007</v>
      </c>
      <c r="H151" s="19">
        <f t="shared" si="7"/>
        <v>0.57000000000000006</v>
      </c>
      <c r="I151">
        <v>41437</v>
      </c>
      <c r="J151" t="s">
        <v>3968</v>
      </c>
      <c r="K151">
        <v>195000</v>
      </c>
      <c r="L151" t="s">
        <v>3969</v>
      </c>
      <c r="M151">
        <v>500000</v>
      </c>
      <c r="N151" t="s">
        <v>3970</v>
      </c>
      <c r="O151">
        <v>25</v>
      </c>
      <c r="P151" t="s">
        <v>3971</v>
      </c>
      <c r="Q151">
        <v>0</v>
      </c>
      <c r="R151" t="s">
        <v>3972</v>
      </c>
      <c r="S151">
        <v>-3500</v>
      </c>
      <c r="T151" s="7" t="str">
        <f t="shared" si="6"/>
        <v>hp_41437;atk_175500;hit_500000;miss_25;cirt_0;cirtSub_-3500</v>
      </c>
    </row>
    <row r="152" spans="1:20" x14ac:dyDescent="0.15">
      <c r="A152" s="16">
        <v>330150</v>
      </c>
      <c r="B152" s="16" t="s">
        <v>228</v>
      </c>
      <c r="C152" s="16">
        <v>1</v>
      </c>
      <c r="D152" s="16">
        <v>2</v>
      </c>
      <c r="E152" s="17">
        <v>51</v>
      </c>
      <c r="F152" s="19" t="s">
        <v>3967</v>
      </c>
      <c r="G152" s="19" t="e">
        <f t="shared" si="5"/>
        <v>#N/A</v>
      </c>
      <c r="H152" s="19">
        <f t="shared" si="7"/>
        <v>0.57000000000000006</v>
      </c>
      <c r="I152">
        <v>46856</v>
      </c>
      <c r="J152" t="s">
        <v>3968</v>
      </c>
      <c r="K152">
        <v>220500</v>
      </c>
      <c r="L152" t="s">
        <v>3969</v>
      </c>
      <c r="M152">
        <v>500000</v>
      </c>
      <c r="N152" t="s">
        <v>3970</v>
      </c>
      <c r="O152">
        <v>25</v>
      </c>
      <c r="P152" t="s">
        <v>3971</v>
      </c>
      <c r="Q152">
        <v>0</v>
      </c>
      <c r="R152" t="s">
        <v>3972</v>
      </c>
      <c r="S152">
        <v>-3500</v>
      </c>
      <c r="T152" s="7" t="str">
        <f t="shared" si="6"/>
        <v>hp_46856;atk_198450;hit_500000;miss_25;cirt_0;cirtSub_-3500</v>
      </c>
    </row>
    <row r="153" spans="1:20" x14ac:dyDescent="0.15">
      <c r="A153" s="16">
        <v>330151</v>
      </c>
      <c r="B153" s="16" t="s">
        <v>228</v>
      </c>
      <c r="C153" s="16">
        <v>1</v>
      </c>
      <c r="D153" s="16">
        <v>2</v>
      </c>
      <c r="E153" s="17">
        <v>51</v>
      </c>
      <c r="F153" s="19" t="s">
        <v>3967</v>
      </c>
      <c r="G153" s="19" t="e">
        <f t="shared" si="5"/>
        <v>#N/A</v>
      </c>
      <c r="H153" s="19">
        <f t="shared" si="7"/>
        <v>0.57000000000000006</v>
      </c>
      <c r="I153">
        <v>46856</v>
      </c>
      <c r="J153" t="s">
        <v>3968</v>
      </c>
      <c r="K153">
        <v>220500</v>
      </c>
      <c r="L153" t="s">
        <v>3969</v>
      </c>
      <c r="M153">
        <v>500000</v>
      </c>
      <c r="N153" t="s">
        <v>3970</v>
      </c>
      <c r="O153">
        <v>25</v>
      </c>
      <c r="P153" t="s">
        <v>3971</v>
      </c>
      <c r="Q153">
        <v>0</v>
      </c>
      <c r="R153" t="s">
        <v>3972</v>
      </c>
      <c r="S153">
        <v>-3500</v>
      </c>
      <c r="T153" s="7" t="str">
        <f t="shared" si="6"/>
        <v>hp_46856;atk_198450;hit_500000;miss_25;cirt_0;cirtSub_-3500</v>
      </c>
    </row>
    <row r="154" spans="1:20" x14ac:dyDescent="0.15">
      <c r="A154" s="16">
        <v>330152</v>
      </c>
      <c r="B154" s="16" t="s">
        <v>228</v>
      </c>
      <c r="C154" s="16">
        <v>1</v>
      </c>
      <c r="D154" s="16">
        <v>2</v>
      </c>
      <c r="E154" s="17">
        <v>51</v>
      </c>
      <c r="F154" s="19" t="s">
        <v>3967</v>
      </c>
      <c r="G154" s="19" t="e">
        <f t="shared" si="5"/>
        <v>#N/A</v>
      </c>
      <c r="H154" s="19">
        <f t="shared" si="7"/>
        <v>0.57000000000000006</v>
      </c>
      <c r="I154">
        <v>46856</v>
      </c>
      <c r="J154" t="s">
        <v>3968</v>
      </c>
      <c r="K154">
        <v>220500</v>
      </c>
      <c r="L154" t="s">
        <v>3969</v>
      </c>
      <c r="M154">
        <v>500000</v>
      </c>
      <c r="N154" t="s">
        <v>3970</v>
      </c>
      <c r="O154">
        <v>25</v>
      </c>
      <c r="P154" t="s">
        <v>3971</v>
      </c>
      <c r="Q154">
        <v>0</v>
      </c>
      <c r="R154" t="s">
        <v>3972</v>
      </c>
      <c r="S154">
        <v>-3500</v>
      </c>
      <c r="T154" s="7" t="str">
        <f t="shared" si="6"/>
        <v>hp_46856;atk_198450;hit_500000;miss_25;cirt_0;cirtSub_-3500</v>
      </c>
    </row>
    <row r="155" spans="1:20" x14ac:dyDescent="0.15">
      <c r="A155" s="16">
        <v>330153</v>
      </c>
      <c r="B155" s="16" t="s">
        <v>228</v>
      </c>
      <c r="C155" s="16">
        <v>1</v>
      </c>
      <c r="D155" s="16">
        <v>2</v>
      </c>
      <c r="E155" s="17">
        <v>52</v>
      </c>
      <c r="F155" s="19" t="s">
        <v>3967</v>
      </c>
      <c r="G155" s="19" t="e">
        <f t="shared" si="5"/>
        <v>#N/A</v>
      </c>
      <c r="H155" s="19">
        <f t="shared" si="7"/>
        <v>0.57000000000000006</v>
      </c>
      <c r="I155">
        <v>48027</v>
      </c>
      <c r="J155" t="s">
        <v>3968</v>
      </c>
      <c r="K155">
        <v>226013</v>
      </c>
      <c r="L155" t="s">
        <v>3969</v>
      </c>
      <c r="M155">
        <v>500000</v>
      </c>
      <c r="N155" t="s">
        <v>3970</v>
      </c>
      <c r="O155">
        <v>26</v>
      </c>
      <c r="P155" t="s">
        <v>3971</v>
      </c>
      <c r="Q155">
        <v>0</v>
      </c>
      <c r="R155" t="s">
        <v>3972</v>
      </c>
      <c r="S155">
        <v>-3500</v>
      </c>
      <c r="T155" s="7" t="str">
        <f t="shared" si="6"/>
        <v>hp_48027;atk_203411;hit_500000;miss_26;cirt_0;cirtSub_-3500</v>
      </c>
    </row>
    <row r="156" spans="1:20" x14ac:dyDescent="0.15">
      <c r="A156" s="16">
        <v>330154</v>
      </c>
      <c r="B156" s="16" t="s">
        <v>228</v>
      </c>
      <c r="C156" s="16">
        <v>1</v>
      </c>
      <c r="D156" s="16">
        <v>2</v>
      </c>
      <c r="E156" s="17">
        <v>52</v>
      </c>
      <c r="F156" s="19" t="s">
        <v>3967</v>
      </c>
      <c r="G156" s="19" t="e">
        <f t="shared" si="5"/>
        <v>#N/A</v>
      </c>
      <c r="H156" s="19">
        <f t="shared" si="7"/>
        <v>0.57000000000000006</v>
      </c>
      <c r="I156">
        <v>48027</v>
      </c>
      <c r="J156" t="s">
        <v>3968</v>
      </c>
      <c r="K156">
        <v>226013</v>
      </c>
      <c r="L156" t="s">
        <v>3969</v>
      </c>
      <c r="M156">
        <v>500000</v>
      </c>
      <c r="N156" t="s">
        <v>3970</v>
      </c>
      <c r="O156">
        <v>26</v>
      </c>
      <c r="P156" t="s">
        <v>3971</v>
      </c>
      <c r="Q156">
        <v>0</v>
      </c>
      <c r="R156" t="s">
        <v>3972</v>
      </c>
      <c r="S156">
        <v>-3500</v>
      </c>
      <c r="T156" s="7" t="str">
        <f t="shared" si="6"/>
        <v>hp_48027;atk_203411;hit_500000;miss_26;cirt_0;cirtSub_-3500</v>
      </c>
    </row>
    <row r="157" spans="1:20" x14ac:dyDescent="0.15">
      <c r="A157" s="16">
        <v>330155</v>
      </c>
      <c r="B157" s="16" t="s">
        <v>228</v>
      </c>
      <c r="C157" s="16">
        <v>1</v>
      </c>
      <c r="D157" s="16">
        <v>2</v>
      </c>
      <c r="E157" s="17">
        <v>52</v>
      </c>
      <c r="F157" s="19" t="s">
        <v>3967</v>
      </c>
      <c r="G157" s="19" t="e">
        <f t="shared" si="5"/>
        <v>#N/A</v>
      </c>
      <c r="H157" s="19">
        <f t="shared" si="7"/>
        <v>0.57000000000000006</v>
      </c>
      <c r="I157">
        <v>48027</v>
      </c>
      <c r="J157" t="s">
        <v>3968</v>
      </c>
      <c r="K157">
        <v>226013</v>
      </c>
      <c r="L157" t="s">
        <v>3969</v>
      </c>
      <c r="M157">
        <v>500000</v>
      </c>
      <c r="N157" t="s">
        <v>3970</v>
      </c>
      <c r="O157">
        <v>26</v>
      </c>
      <c r="P157" t="s">
        <v>3971</v>
      </c>
      <c r="Q157">
        <v>0</v>
      </c>
      <c r="R157" t="s">
        <v>3972</v>
      </c>
      <c r="S157">
        <v>-3500</v>
      </c>
      <c r="T157" s="7" t="str">
        <f t="shared" si="6"/>
        <v>hp_48027;atk_203411;hit_500000;miss_26;cirt_0;cirtSub_-3500</v>
      </c>
    </row>
    <row r="158" spans="1:20" x14ac:dyDescent="0.15">
      <c r="A158" s="16">
        <v>330156</v>
      </c>
      <c r="B158" s="16" t="s">
        <v>228</v>
      </c>
      <c r="C158" s="16">
        <v>1</v>
      </c>
      <c r="D158" s="16">
        <v>2</v>
      </c>
      <c r="E158" s="17">
        <v>53</v>
      </c>
      <c r="F158" s="19" t="s">
        <v>3967</v>
      </c>
      <c r="G158" s="19" t="e">
        <f t="shared" si="5"/>
        <v>#N/A</v>
      </c>
      <c r="H158" s="19">
        <f t="shared" si="7"/>
        <v>0.57000000000000006</v>
      </c>
      <c r="I158">
        <v>49198</v>
      </c>
      <c r="J158" t="s">
        <v>3968</v>
      </c>
      <c r="K158">
        <v>231525</v>
      </c>
      <c r="L158" t="s">
        <v>3969</v>
      </c>
      <c r="M158">
        <v>500000</v>
      </c>
      <c r="N158" t="s">
        <v>3970</v>
      </c>
      <c r="O158">
        <v>26</v>
      </c>
      <c r="P158" t="s">
        <v>3971</v>
      </c>
      <c r="Q158">
        <v>0</v>
      </c>
      <c r="R158" t="s">
        <v>3972</v>
      </c>
      <c r="S158">
        <v>-3500</v>
      </c>
      <c r="T158" s="7" t="str">
        <f t="shared" si="6"/>
        <v>hp_49198;atk_208372;hit_500000;miss_26;cirt_0;cirtSub_-3500</v>
      </c>
    </row>
    <row r="159" spans="1:20" x14ac:dyDescent="0.15">
      <c r="A159" s="16">
        <v>330157</v>
      </c>
      <c r="B159" s="16" t="s">
        <v>228</v>
      </c>
      <c r="C159" s="16">
        <v>1</v>
      </c>
      <c r="D159" s="16">
        <v>2</v>
      </c>
      <c r="E159" s="17">
        <v>53</v>
      </c>
      <c r="F159" s="19" t="s">
        <v>3967</v>
      </c>
      <c r="G159" s="19" t="e">
        <f t="shared" si="5"/>
        <v>#N/A</v>
      </c>
      <c r="H159" s="19">
        <f t="shared" si="7"/>
        <v>0.57000000000000006</v>
      </c>
      <c r="I159">
        <v>49198</v>
      </c>
      <c r="J159" t="s">
        <v>3968</v>
      </c>
      <c r="K159">
        <v>231525</v>
      </c>
      <c r="L159" t="s">
        <v>3969</v>
      </c>
      <c r="M159">
        <v>500000</v>
      </c>
      <c r="N159" t="s">
        <v>3970</v>
      </c>
      <c r="O159">
        <v>26</v>
      </c>
      <c r="P159" t="s">
        <v>3971</v>
      </c>
      <c r="Q159">
        <v>0</v>
      </c>
      <c r="R159" t="s">
        <v>3972</v>
      </c>
      <c r="S159">
        <v>-3500</v>
      </c>
      <c r="T159" s="7" t="str">
        <f t="shared" si="6"/>
        <v>hp_49198;atk_208372;hit_500000;miss_26;cirt_0;cirtSub_-3500</v>
      </c>
    </row>
    <row r="160" spans="1:20" x14ac:dyDescent="0.15">
      <c r="A160" s="16">
        <v>330158</v>
      </c>
      <c r="B160" s="16" t="s">
        <v>228</v>
      </c>
      <c r="C160" s="16">
        <v>1</v>
      </c>
      <c r="D160" s="16">
        <v>2</v>
      </c>
      <c r="E160" s="17">
        <v>53</v>
      </c>
      <c r="F160" s="19" t="s">
        <v>3967</v>
      </c>
      <c r="G160" s="19" t="e">
        <f t="shared" si="5"/>
        <v>#N/A</v>
      </c>
      <c r="H160" s="19">
        <f t="shared" si="7"/>
        <v>0.57000000000000006</v>
      </c>
      <c r="I160">
        <v>49198</v>
      </c>
      <c r="J160" t="s">
        <v>3968</v>
      </c>
      <c r="K160">
        <v>231525</v>
      </c>
      <c r="L160" t="s">
        <v>3969</v>
      </c>
      <c r="M160">
        <v>500000</v>
      </c>
      <c r="N160" t="s">
        <v>3970</v>
      </c>
      <c r="O160">
        <v>26</v>
      </c>
      <c r="P160" t="s">
        <v>3971</v>
      </c>
      <c r="Q160">
        <v>0</v>
      </c>
      <c r="R160" t="s">
        <v>3972</v>
      </c>
      <c r="S160">
        <v>-3500</v>
      </c>
      <c r="T160" s="7" t="str">
        <f t="shared" si="6"/>
        <v>hp_49198;atk_208372;hit_500000;miss_26;cirt_0;cirtSub_-3500</v>
      </c>
    </row>
    <row r="161" spans="1:20" x14ac:dyDescent="0.15">
      <c r="A161" s="16">
        <v>330159</v>
      </c>
      <c r="B161" s="16" t="s">
        <v>228</v>
      </c>
      <c r="C161" s="16">
        <v>1</v>
      </c>
      <c r="D161" s="16">
        <v>2</v>
      </c>
      <c r="E161" s="17">
        <v>54</v>
      </c>
      <c r="F161" s="19" t="s">
        <v>3967</v>
      </c>
      <c r="G161" s="19" t="e">
        <f t="shared" si="5"/>
        <v>#N/A</v>
      </c>
      <c r="H161" s="19">
        <f t="shared" si="7"/>
        <v>0.57000000000000006</v>
      </c>
      <c r="I161">
        <v>50370</v>
      </c>
      <c r="J161" t="s">
        <v>3968</v>
      </c>
      <c r="K161">
        <v>237038</v>
      </c>
      <c r="L161" t="s">
        <v>3969</v>
      </c>
      <c r="M161">
        <v>500000</v>
      </c>
      <c r="N161" t="s">
        <v>3970</v>
      </c>
      <c r="O161">
        <v>27</v>
      </c>
      <c r="P161" t="s">
        <v>3971</v>
      </c>
      <c r="Q161">
        <v>0</v>
      </c>
      <c r="R161" t="s">
        <v>3972</v>
      </c>
      <c r="S161">
        <v>-3500</v>
      </c>
      <c r="T161" s="7" t="str">
        <f t="shared" si="6"/>
        <v>hp_50370;atk_213334;hit_500000;miss_27;cirt_0;cirtSub_-3500</v>
      </c>
    </row>
    <row r="162" spans="1:20" x14ac:dyDescent="0.15">
      <c r="A162" s="16">
        <v>330160</v>
      </c>
      <c r="B162" s="16" t="s">
        <v>228</v>
      </c>
      <c r="C162" s="16">
        <v>1</v>
      </c>
      <c r="D162" s="16">
        <v>2</v>
      </c>
      <c r="E162" s="17">
        <v>54</v>
      </c>
      <c r="F162" s="19" t="s">
        <v>3967</v>
      </c>
      <c r="G162" s="19" t="e">
        <f t="shared" si="5"/>
        <v>#N/A</v>
      </c>
      <c r="H162" s="19">
        <f t="shared" si="7"/>
        <v>0.57000000000000006</v>
      </c>
      <c r="I162">
        <v>50370</v>
      </c>
      <c r="J162" t="s">
        <v>3968</v>
      </c>
      <c r="K162">
        <v>237038</v>
      </c>
      <c r="L162" t="s">
        <v>3969</v>
      </c>
      <c r="M162">
        <v>500000</v>
      </c>
      <c r="N162" t="s">
        <v>3970</v>
      </c>
      <c r="O162">
        <v>27</v>
      </c>
      <c r="P162" t="s">
        <v>3971</v>
      </c>
      <c r="Q162">
        <v>0</v>
      </c>
      <c r="R162" t="s">
        <v>3972</v>
      </c>
      <c r="S162">
        <v>-3500</v>
      </c>
      <c r="T162" s="7" t="str">
        <f t="shared" si="6"/>
        <v>hp_50370;atk_213334;hit_500000;miss_27;cirt_0;cirtSub_-3500</v>
      </c>
    </row>
    <row r="163" spans="1:20" x14ac:dyDescent="0.15">
      <c r="A163" s="16">
        <v>330161</v>
      </c>
      <c r="B163" s="16" t="s">
        <v>228</v>
      </c>
      <c r="C163" s="16">
        <v>1</v>
      </c>
      <c r="D163" s="16">
        <v>2</v>
      </c>
      <c r="E163" s="17">
        <v>54</v>
      </c>
      <c r="F163" s="19" t="s">
        <v>3967</v>
      </c>
      <c r="G163" s="19" t="e">
        <f t="shared" si="5"/>
        <v>#N/A</v>
      </c>
      <c r="H163" s="19">
        <f t="shared" si="7"/>
        <v>0.57000000000000006</v>
      </c>
      <c r="I163">
        <v>50370</v>
      </c>
      <c r="J163" t="s">
        <v>3968</v>
      </c>
      <c r="K163">
        <v>237038</v>
      </c>
      <c r="L163" t="s">
        <v>3969</v>
      </c>
      <c r="M163">
        <v>500000</v>
      </c>
      <c r="N163" t="s">
        <v>3970</v>
      </c>
      <c r="O163">
        <v>27</v>
      </c>
      <c r="P163" t="s">
        <v>3971</v>
      </c>
      <c r="Q163">
        <v>0</v>
      </c>
      <c r="R163" t="s">
        <v>3972</v>
      </c>
      <c r="S163">
        <v>-3500</v>
      </c>
      <c r="T163" s="7" t="str">
        <f t="shared" si="6"/>
        <v>hp_50370;atk_213334;hit_500000;miss_27;cirt_0;cirtSub_-3500</v>
      </c>
    </row>
    <row r="164" spans="1:20" x14ac:dyDescent="0.15">
      <c r="A164" s="16">
        <v>330162</v>
      </c>
      <c r="B164" s="16" t="s">
        <v>228</v>
      </c>
      <c r="C164" s="16">
        <v>1</v>
      </c>
      <c r="D164" s="16">
        <v>2</v>
      </c>
      <c r="E164" s="17">
        <v>55</v>
      </c>
      <c r="F164" s="19" t="s">
        <v>3967</v>
      </c>
      <c r="G164" s="19">
        <f t="shared" si="5"/>
        <v>0.60000000000000009</v>
      </c>
      <c r="H164" s="19">
        <f t="shared" si="7"/>
        <v>0.57000000000000006</v>
      </c>
      <c r="I164">
        <v>51542</v>
      </c>
      <c r="J164" t="s">
        <v>3968</v>
      </c>
      <c r="K164">
        <v>242550</v>
      </c>
      <c r="L164" t="s">
        <v>3969</v>
      </c>
      <c r="M164">
        <v>500000</v>
      </c>
      <c r="N164" t="s">
        <v>3970</v>
      </c>
      <c r="O164">
        <v>27</v>
      </c>
      <c r="P164" t="s">
        <v>3971</v>
      </c>
      <c r="Q164">
        <v>0</v>
      </c>
      <c r="R164" t="s">
        <v>3972</v>
      </c>
      <c r="S164">
        <v>-3500</v>
      </c>
      <c r="T164" s="7" t="str">
        <f t="shared" si="6"/>
        <v>hp_51542;atk_218295;hit_500000;miss_27;cirt_0;cirtSub_-3500</v>
      </c>
    </row>
    <row r="165" spans="1:20" x14ac:dyDescent="0.15">
      <c r="A165" s="16">
        <v>330163</v>
      </c>
      <c r="B165" s="16" t="s">
        <v>228</v>
      </c>
      <c r="C165" s="16">
        <v>1</v>
      </c>
      <c r="D165" s="16">
        <v>2</v>
      </c>
      <c r="E165" s="17">
        <v>55</v>
      </c>
      <c r="F165" s="19" t="s">
        <v>3967</v>
      </c>
      <c r="G165" s="19">
        <f t="shared" si="5"/>
        <v>0.60000000000000009</v>
      </c>
      <c r="H165" s="19">
        <f t="shared" si="7"/>
        <v>0.57000000000000006</v>
      </c>
      <c r="I165">
        <v>51542</v>
      </c>
      <c r="J165" t="s">
        <v>3968</v>
      </c>
      <c r="K165">
        <v>242550</v>
      </c>
      <c r="L165" t="s">
        <v>3969</v>
      </c>
      <c r="M165">
        <v>500000</v>
      </c>
      <c r="N165" t="s">
        <v>3970</v>
      </c>
      <c r="O165">
        <v>27</v>
      </c>
      <c r="P165" t="s">
        <v>3971</v>
      </c>
      <c r="Q165">
        <v>0</v>
      </c>
      <c r="R165" t="s">
        <v>3972</v>
      </c>
      <c r="S165">
        <v>-3500</v>
      </c>
      <c r="T165" s="7" t="str">
        <f t="shared" si="6"/>
        <v>hp_51542;atk_218295;hit_500000;miss_27;cirt_0;cirtSub_-3500</v>
      </c>
    </row>
    <row r="166" spans="1:20" x14ac:dyDescent="0.15">
      <c r="A166" s="16">
        <v>330164</v>
      </c>
      <c r="B166" s="16" t="s">
        <v>228</v>
      </c>
      <c r="C166" s="16">
        <v>1</v>
      </c>
      <c r="D166" s="16">
        <v>2</v>
      </c>
      <c r="E166" s="17">
        <v>55</v>
      </c>
      <c r="F166" s="19" t="s">
        <v>3967</v>
      </c>
      <c r="G166" s="19">
        <f t="shared" si="5"/>
        <v>0.60000000000000009</v>
      </c>
      <c r="H166" s="19">
        <f t="shared" si="7"/>
        <v>0.57000000000000006</v>
      </c>
      <c r="I166">
        <v>51542</v>
      </c>
      <c r="J166" t="s">
        <v>3968</v>
      </c>
      <c r="K166">
        <v>242550</v>
      </c>
      <c r="L166" t="s">
        <v>3969</v>
      </c>
      <c r="M166">
        <v>500000</v>
      </c>
      <c r="N166" t="s">
        <v>3970</v>
      </c>
      <c r="O166">
        <v>27</v>
      </c>
      <c r="P166" t="s">
        <v>3971</v>
      </c>
      <c r="Q166">
        <v>0</v>
      </c>
      <c r="R166" t="s">
        <v>3972</v>
      </c>
      <c r="S166">
        <v>-3500</v>
      </c>
      <c r="T166" s="7" t="str">
        <f t="shared" si="6"/>
        <v>hp_51542;atk_218295;hit_500000;miss_27;cirt_0;cirtSub_-3500</v>
      </c>
    </row>
    <row r="167" spans="1:20" x14ac:dyDescent="0.15">
      <c r="A167" s="16">
        <v>330165</v>
      </c>
      <c r="B167" s="16" t="s">
        <v>228</v>
      </c>
      <c r="C167" s="16">
        <v>1</v>
      </c>
      <c r="D167" s="16">
        <v>2</v>
      </c>
      <c r="E167" s="17">
        <v>56</v>
      </c>
      <c r="F167" s="19" t="s">
        <v>3967</v>
      </c>
      <c r="G167" s="19" t="e">
        <f t="shared" si="5"/>
        <v>#N/A</v>
      </c>
      <c r="H167" s="19">
        <f t="shared" si="7"/>
        <v>0.58000000000000007</v>
      </c>
      <c r="I167">
        <v>52713</v>
      </c>
      <c r="J167" t="s">
        <v>3968</v>
      </c>
      <c r="K167">
        <v>248063</v>
      </c>
      <c r="L167" t="s">
        <v>3969</v>
      </c>
      <c r="M167">
        <v>500000</v>
      </c>
      <c r="N167" t="s">
        <v>3970</v>
      </c>
      <c r="O167">
        <v>28</v>
      </c>
      <c r="P167" t="s">
        <v>3971</v>
      </c>
      <c r="Q167">
        <v>0</v>
      </c>
      <c r="R167" t="s">
        <v>3972</v>
      </c>
      <c r="S167">
        <v>-3500</v>
      </c>
      <c r="T167" s="7" t="str">
        <f t="shared" si="6"/>
        <v>hp_52713;atk_223256;hit_500000;miss_28;cirt_0;cirtSub_-3500</v>
      </c>
    </row>
    <row r="168" spans="1:20" x14ac:dyDescent="0.15">
      <c r="A168" s="16">
        <v>330166</v>
      </c>
      <c r="B168" s="16" t="s">
        <v>228</v>
      </c>
      <c r="C168" s="16">
        <v>1</v>
      </c>
      <c r="D168" s="16">
        <v>2</v>
      </c>
      <c r="E168" s="17">
        <v>56</v>
      </c>
      <c r="F168" s="19" t="s">
        <v>3967</v>
      </c>
      <c r="G168" s="19" t="e">
        <f t="shared" si="5"/>
        <v>#N/A</v>
      </c>
      <c r="H168" s="19">
        <f t="shared" si="7"/>
        <v>0.58000000000000007</v>
      </c>
      <c r="I168">
        <v>52713</v>
      </c>
      <c r="J168" t="s">
        <v>3968</v>
      </c>
      <c r="K168">
        <v>248063</v>
      </c>
      <c r="L168" t="s">
        <v>3969</v>
      </c>
      <c r="M168">
        <v>500000</v>
      </c>
      <c r="N168" t="s">
        <v>3970</v>
      </c>
      <c r="O168">
        <v>28</v>
      </c>
      <c r="P168" t="s">
        <v>3971</v>
      </c>
      <c r="Q168">
        <v>0</v>
      </c>
      <c r="R168" t="s">
        <v>3972</v>
      </c>
      <c r="S168">
        <v>-3500</v>
      </c>
      <c r="T168" s="7" t="str">
        <f t="shared" si="6"/>
        <v>hp_52713;atk_223256;hit_500000;miss_28;cirt_0;cirtSub_-3500</v>
      </c>
    </row>
    <row r="169" spans="1:20" x14ac:dyDescent="0.15">
      <c r="A169" s="16">
        <v>330167</v>
      </c>
      <c r="B169" s="16" t="s">
        <v>228</v>
      </c>
      <c r="C169" s="16">
        <v>1</v>
      </c>
      <c r="D169" s="16">
        <v>2</v>
      </c>
      <c r="E169" s="17">
        <v>56</v>
      </c>
      <c r="F169" s="19" t="s">
        <v>3967</v>
      </c>
      <c r="G169" s="19" t="e">
        <f t="shared" si="5"/>
        <v>#N/A</v>
      </c>
      <c r="H169" s="19">
        <f t="shared" si="7"/>
        <v>0.58000000000000007</v>
      </c>
      <c r="I169">
        <v>52713</v>
      </c>
      <c r="J169" t="s">
        <v>3968</v>
      </c>
      <c r="K169">
        <v>248063</v>
      </c>
      <c r="L169" t="s">
        <v>3969</v>
      </c>
      <c r="M169">
        <v>500000</v>
      </c>
      <c r="N169" t="s">
        <v>3970</v>
      </c>
      <c r="O169">
        <v>28</v>
      </c>
      <c r="P169" t="s">
        <v>3971</v>
      </c>
      <c r="Q169">
        <v>0</v>
      </c>
      <c r="R169" t="s">
        <v>3972</v>
      </c>
      <c r="S169">
        <v>-3500</v>
      </c>
      <c r="T169" s="7" t="str">
        <f t="shared" si="6"/>
        <v>hp_52713;atk_223256;hit_500000;miss_28;cirt_0;cirtSub_-3500</v>
      </c>
    </row>
    <row r="170" spans="1:20" x14ac:dyDescent="0.15">
      <c r="A170" s="16">
        <v>330168</v>
      </c>
      <c r="B170" s="16" t="s">
        <v>228</v>
      </c>
      <c r="C170" s="16">
        <v>1</v>
      </c>
      <c r="D170" s="16">
        <v>2</v>
      </c>
      <c r="E170" s="17">
        <v>57</v>
      </c>
      <c r="F170" s="19" t="s">
        <v>3967</v>
      </c>
      <c r="G170" s="19" t="e">
        <f t="shared" si="5"/>
        <v>#N/A</v>
      </c>
      <c r="H170" s="19">
        <f t="shared" si="7"/>
        <v>0.58000000000000007</v>
      </c>
      <c r="I170">
        <v>53884</v>
      </c>
      <c r="J170" t="s">
        <v>3968</v>
      </c>
      <c r="K170">
        <v>253575</v>
      </c>
      <c r="L170" t="s">
        <v>3969</v>
      </c>
      <c r="M170">
        <v>500000</v>
      </c>
      <c r="N170" t="s">
        <v>3970</v>
      </c>
      <c r="O170">
        <v>28</v>
      </c>
      <c r="P170" t="s">
        <v>3971</v>
      </c>
      <c r="Q170">
        <v>0</v>
      </c>
      <c r="R170" t="s">
        <v>3972</v>
      </c>
      <c r="S170">
        <v>-3500</v>
      </c>
      <c r="T170" s="7" t="str">
        <f t="shared" si="6"/>
        <v>hp_53884;atk_228217;hit_500000;miss_28;cirt_0;cirtSub_-3500</v>
      </c>
    </row>
    <row r="171" spans="1:20" x14ac:dyDescent="0.15">
      <c r="A171" s="16">
        <v>330169</v>
      </c>
      <c r="B171" s="16" t="s">
        <v>228</v>
      </c>
      <c r="C171" s="16">
        <v>1</v>
      </c>
      <c r="D171" s="16">
        <v>2</v>
      </c>
      <c r="E171" s="17">
        <v>57</v>
      </c>
      <c r="F171" s="19" t="s">
        <v>3967</v>
      </c>
      <c r="G171" s="19" t="e">
        <f t="shared" si="5"/>
        <v>#N/A</v>
      </c>
      <c r="H171" s="19">
        <f t="shared" si="7"/>
        <v>0.58000000000000007</v>
      </c>
      <c r="I171">
        <v>53884</v>
      </c>
      <c r="J171" t="s">
        <v>3968</v>
      </c>
      <c r="K171">
        <v>253575</v>
      </c>
      <c r="L171" t="s">
        <v>3969</v>
      </c>
      <c r="M171">
        <v>500000</v>
      </c>
      <c r="N171" t="s">
        <v>3970</v>
      </c>
      <c r="O171">
        <v>28</v>
      </c>
      <c r="P171" t="s">
        <v>3971</v>
      </c>
      <c r="Q171">
        <v>0</v>
      </c>
      <c r="R171" t="s">
        <v>3972</v>
      </c>
      <c r="S171">
        <v>-3500</v>
      </c>
      <c r="T171" s="7" t="str">
        <f t="shared" si="6"/>
        <v>hp_53884;atk_228217;hit_500000;miss_28;cirt_0;cirtSub_-3500</v>
      </c>
    </row>
    <row r="172" spans="1:20" x14ac:dyDescent="0.15">
      <c r="A172" s="16">
        <v>330170</v>
      </c>
      <c r="B172" s="16" t="s">
        <v>228</v>
      </c>
      <c r="C172" s="16">
        <v>1</v>
      </c>
      <c r="D172" s="16">
        <v>2</v>
      </c>
      <c r="E172" s="17">
        <v>57</v>
      </c>
      <c r="F172" s="19" t="s">
        <v>3967</v>
      </c>
      <c r="G172" s="19" t="e">
        <f t="shared" si="5"/>
        <v>#N/A</v>
      </c>
      <c r="H172" s="19">
        <f t="shared" si="7"/>
        <v>0.58000000000000007</v>
      </c>
      <c r="I172">
        <v>53884</v>
      </c>
      <c r="J172" t="s">
        <v>3968</v>
      </c>
      <c r="K172">
        <v>253575</v>
      </c>
      <c r="L172" t="s">
        <v>3969</v>
      </c>
      <c r="M172">
        <v>500000</v>
      </c>
      <c r="N172" t="s">
        <v>3970</v>
      </c>
      <c r="O172">
        <v>28</v>
      </c>
      <c r="P172" t="s">
        <v>3971</v>
      </c>
      <c r="Q172">
        <v>0</v>
      </c>
      <c r="R172" t="s">
        <v>3972</v>
      </c>
      <c r="S172">
        <v>-3500</v>
      </c>
      <c r="T172" s="7" t="str">
        <f t="shared" si="6"/>
        <v>hp_53884;atk_228217;hit_500000;miss_28;cirt_0;cirtSub_-3500</v>
      </c>
    </row>
    <row r="173" spans="1:20" x14ac:dyDescent="0.15">
      <c r="A173" s="16">
        <v>330171</v>
      </c>
      <c r="B173" s="16" t="s">
        <v>228</v>
      </c>
      <c r="C173" s="16">
        <v>1</v>
      </c>
      <c r="D173" s="16">
        <v>2</v>
      </c>
      <c r="E173" s="17">
        <v>58</v>
      </c>
      <c r="F173" s="19" t="s">
        <v>3967</v>
      </c>
      <c r="G173" s="19" t="e">
        <f t="shared" si="5"/>
        <v>#N/A</v>
      </c>
      <c r="H173" s="19">
        <f t="shared" si="7"/>
        <v>0.58000000000000007</v>
      </c>
      <c r="I173">
        <v>55056</v>
      </c>
      <c r="J173" t="s">
        <v>3968</v>
      </c>
      <c r="K173">
        <v>259088</v>
      </c>
      <c r="L173" t="s">
        <v>3969</v>
      </c>
      <c r="M173">
        <v>500000</v>
      </c>
      <c r="N173" t="s">
        <v>3970</v>
      </c>
      <c r="O173">
        <v>29</v>
      </c>
      <c r="P173" t="s">
        <v>3971</v>
      </c>
      <c r="Q173">
        <v>0</v>
      </c>
      <c r="R173" t="s">
        <v>3972</v>
      </c>
      <c r="S173">
        <v>-3500</v>
      </c>
      <c r="T173" s="7" t="str">
        <f t="shared" si="6"/>
        <v>hp_55056;atk_233179;hit_500000;miss_29;cirt_0;cirtSub_-3500</v>
      </c>
    </row>
    <row r="174" spans="1:20" x14ac:dyDescent="0.15">
      <c r="A174" s="16">
        <v>330172</v>
      </c>
      <c r="B174" s="16" t="s">
        <v>228</v>
      </c>
      <c r="C174" s="16">
        <v>1</v>
      </c>
      <c r="D174" s="16">
        <v>2</v>
      </c>
      <c r="E174" s="17">
        <v>58</v>
      </c>
      <c r="F174" s="19" t="s">
        <v>3967</v>
      </c>
      <c r="G174" s="19" t="e">
        <f t="shared" si="5"/>
        <v>#N/A</v>
      </c>
      <c r="H174" s="19">
        <f t="shared" si="7"/>
        <v>0.58000000000000007</v>
      </c>
      <c r="I174">
        <v>55056</v>
      </c>
      <c r="J174" t="s">
        <v>3968</v>
      </c>
      <c r="K174">
        <v>259088</v>
      </c>
      <c r="L174" t="s">
        <v>3969</v>
      </c>
      <c r="M174">
        <v>500000</v>
      </c>
      <c r="N174" t="s">
        <v>3970</v>
      </c>
      <c r="O174">
        <v>29</v>
      </c>
      <c r="P174" t="s">
        <v>3971</v>
      </c>
      <c r="Q174">
        <v>0</v>
      </c>
      <c r="R174" t="s">
        <v>3972</v>
      </c>
      <c r="S174">
        <v>-3500</v>
      </c>
      <c r="T174" s="7" t="str">
        <f t="shared" si="6"/>
        <v>hp_55056;atk_233179;hit_500000;miss_29;cirt_0;cirtSub_-3500</v>
      </c>
    </row>
    <row r="175" spans="1:20" x14ac:dyDescent="0.15">
      <c r="A175" s="16">
        <v>330173</v>
      </c>
      <c r="B175" s="16" t="s">
        <v>228</v>
      </c>
      <c r="C175" s="16">
        <v>1</v>
      </c>
      <c r="D175" s="16">
        <v>2</v>
      </c>
      <c r="E175" s="17">
        <v>58</v>
      </c>
      <c r="F175" s="19" t="s">
        <v>3967</v>
      </c>
      <c r="G175" s="19" t="e">
        <f t="shared" si="5"/>
        <v>#N/A</v>
      </c>
      <c r="H175" s="19">
        <f t="shared" si="7"/>
        <v>0.58000000000000007</v>
      </c>
      <c r="I175">
        <v>55056</v>
      </c>
      <c r="J175" t="s">
        <v>3968</v>
      </c>
      <c r="K175">
        <v>259088</v>
      </c>
      <c r="L175" t="s">
        <v>3969</v>
      </c>
      <c r="M175">
        <v>500000</v>
      </c>
      <c r="N175" t="s">
        <v>3970</v>
      </c>
      <c r="O175">
        <v>29</v>
      </c>
      <c r="P175" t="s">
        <v>3971</v>
      </c>
      <c r="Q175">
        <v>0</v>
      </c>
      <c r="R175" t="s">
        <v>3972</v>
      </c>
      <c r="S175">
        <v>-3500</v>
      </c>
      <c r="T175" s="7" t="str">
        <f t="shared" si="6"/>
        <v>hp_55056;atk_233179;hit_500000;miss_29;cirt_0;cirtSub_-3500</v>
      </c>
    </row>
    <row r="176" spans="1:20" x14ac:dyDescent="0.15">
      <c r="A176" s="16">
        <v>330174</v>
      </c>
      <c r="B176" s="16" t="s">
        <v>228</v>
      </c>
      <c r="C176" s="16">
        <v>1</v>
      </c>
      <c r="D176" s="16">
        <v>2</v>
      </c>
      <c r="E176" s="17">
        <v>59</v>
      </c>
      <c r="F176" s="19" t="s">
        <v>3967</v>
      </c>
      <c r="G176" s="19" t="e">
        <f t="shared" si="5"/>
        <v>#N/A</v>
      </c>
      <c r="H176" s="19">
        <f t="shared" si="7"/>
        <v>0.58000000000000007</v>
      </c>
      <c r="I176">
        <v>56227</v>
      </c>
      <c r="J176" t="s">
        <v>3968</v>
      </c>
      <c r="K176">
        <v>264600</v>
      </c>
      <c r="L176" t="s">
        <v>3969</v>
      </c>
      <c r="M176">
        <v>500000</v>
      </c>
      <c r="N176" t="s">
        <v>3970</v>
      </c>
      <c r="O176">
        <v>29</v>
      </c>
      <c r="P176" t="s">
        <v>3971</v>
      </c>
      <c r="Q176">
        <v>0</v>
      </c>
      <c r="R176" t="s">
        <v>3972</v>
      </c>
      <c r="S176">
        <v>-3500</v>
      </c>
      <c r="T176" s="7" t="str">
        <f t="shared" si="6"/>
        <v>hp_56227;atk_238140;hit_500000;miss_29;cirt_0;cirtSub_-3500</v>
      </c>
    </row>
    <row r="177" spans="1:20" x14ac:dyDescent="0.15">
      <c r="A177" s="16">
        <v>330175</v>
      </c>
      <c r="B177" s="16" t="s">
        <v>228</v>
      </c>
      <c r="C177" s="16">
        <v>1</v>
      </c>
      <c r="D177" s="16">
        <v>2</v>
      </c>
      <c r="E177" s="17">
        <v>59</v>
      </c>
      <c r="F177" s="19" t="s">
        <v>3967</v>
      </c>
      <c r="G177" s="19" t="e">
        <f t="shared" si="5"/>
        <v>#N/A</v>
      </c>
      <c r="H177" s="19">
        <f t="shared" si="7"/>
        <v>0.58000000000000007</v>
      </c>
      <c r="I177">
        <v>56227</v>
      </c>
      <c r="J177" t="s">
        <v>3968</v>
      </c>
      <c r="K177">
        <v>264600</v>
      </c>
      <c r="L177" t="s">
        <v>3969</v>
      </c>
      <c r="M177">
        <v>500000</v>
      </c>
      <c r="N177" t="s">
        <v>3970</v>
      </c>
      <c r="O177">
        <v>29</v>
      </c>
      <c r="P177" t="s">
        <v>3971</v>
      </c>
      <c r="Q177">
        <v>0</v>
      </c>
      <c r="R177" t="s">
        <v>3972</v>
      </c>
      <c r="S177">
        <v>-3500</v>
      </c>
      <c r="T177" s="7" t="str">
        <f t="shared" si="6"/>
        <v>hp_56227;atk_238140;hit_500000;miss_29;cirt_0;cirtSub_-3500</v>
      </c>
    </row>
    <row r="178" spans="1:20" x14ac:dyDescent="0.15">
      <c r="A178" s="16">
        <v>330176</v>
      </c>
      <c r="B178" s="16" t="s">
        <v>228</v>
      </c>
      <c r="C178" s="16">
        <v>1</v>
      </c>
      <c r="D178" s="16">
        <v>2</v>
      </c>
      <c r="E178" s="17">
        <v>59</v>
      </c>
      <c r="F178" s="19" t="s">
        <v>3967</v>
      </c>
      <c r="G178" s="19" t="e">
        <f t="shared" si="5"/>
        <v>#N/A</v>
      </c>
      <c r="H178" s="19">
        <f t="shared" si="7"/>
        <v>0.58000000000000007</v>
      </c>
      <c r="I178">
        <v>56227</v>
      </c>
      <c r="J178" t="s">
        <v>3968</v>
      </c>
      <c r="K178">
        <v>264600</v>
      </c>
      <c r="L178" t="s">
        <v>3969</v>
      </c>
      <c r="M178">
        <v>500000</v>
      </c>
      <c r="N178" t="s">
        <v>3970</v>
      </c>
      <c r="O178">
        <v>29</v>
      </c>
      <c r="P178" t="s">
        <v>3971</v>
      </c>
      <c r="Q178">
        <v>0</v>
      </c>
      <c r="R178" t="s">
        <v>3972</v>
      </c>
      <c r="S178">
        <v>-3500</v>
      </c>
      <c r="T178" s="7" t="str">
        <f t="shared" si="6"/>
        <v>hp_56227;atk_238140;hit_500000;miss_29;cirt_0;cirtSub_-3500</v>
      </c>
    </row>
    <row r="179" spans="1:20" x14ac:dyDescent="0.15">
      <c r="A179" s="16">
        <v>330177</v>
      </c>
      <c r="B179" s="16" t="s">
        <v>228</v>
      </c>
      <c r="C179" s="16">
        <v>1</v>
      </c>
      <c r="D179" s="16">
        <v>2</v>
      </c>
      <c r="E179" s="17">
        <v>60</v>
      </c>
      <c r="F179" s="19" t="s">
        <v>3967</v>
      </c>
      <c r="G179" s="19">
        <f t="shared" si="5"/>
        <v>0.62000000000000011</v>
      </c>
      <c r="H179" s="19">
        <f t="shared" si="7"/>
        <v>0.58000000000000007</v>
      </c>
      <c r="I179">
        <v>57398</v>
      </c>
      <c r="J179" t="s">
        <v>3968</v>
      </c>
      <c r="K179">
        <v>270113</v>
      </c>
      <c r="L179" t="s">
        <v>3969</v>
      </c>
      <c r="M179">
        <v>500000</v>
      </c>
      <c r="N179" t="s">
        <v>3970</v>
      </c>
      <c r="O179">
        <v>30</v>
      </c>
      <c r="P179" t="s">
        <v>3971</v>
      </c>
      <c r="Q179">
        <v>0</v>
      </c>
      <c r="R179" t="s">
        <v>3972</v>
      </c>
      <c r="S179">
        <v>-3500</v>
      </c>
      <c r="T179" s="7" t="str">
        <f t="shared" si="6"/>
        <v>hp_57398;atk_243101;hit_500000;miss_30;cirt_0;cirtSub_-3500</v>
      </c>
    </row>
    <row r="180" spans="1:20" x14ac:dyDescent="0.15">
      <c r="A180" s="16">
        <v>330178</v>
      </c>
      <c r="B180" s="16" t="s">
        <v>228</v>
      </c>
      <c r="C180" s="16">
        <v>1</v>
      </c>
      <c r="D180" s="16">
        <v>2</v>
      </c>
      <c r="E180" s="17">
        <v>60</v>
      </c>
      <c r="F180" s="19" t="s">
        <v>3967</v>
      </c>
      <c r="G180" s="19">
        <f t="shared" si="5"/>
        <v>0.62000000000000011</v>
      </c>
      <c r="H180" s="19">
        <f t="shared" si="7"/>
        <v>0.58000000000000007</v>
      </c>
      <c r="I180">
        <v>57398</v>
      </c>
      <c r="J180" t="s">
        <v>3968</v>
      </c>
      <c r="K180">
        <v>270113</v>
      </c>
      <c r="L180" t="s">
        <v>3969</v>
      </c>
      <c r="M180">
        <v>500000</v>
      </c>
      <c r="N180" t="s">
        <v>3970</v>
      </c>
      <c r="O180">
        <v>30</v>
      </c>
      <c r="P180" t="s">
        <v>3971</v>
      </c>
      <c r="Q180">
        <v>0</v>
      </c>
      <c r="R180" t="s">
        <v>3972</v>
      </c>
      <c r="S180">
        <v>-3500</v>
      </c>
      <c r="T180" s="7" t="str">
        <f t="shared" si="6"/>
        <v>hp_57398;atk_243101;hit_500000;miss_30;cirt_0;cirtSub_-3500</v>
      </c>
    </row>
    <row r="181" spans="1:20" x14ac:dyDescent="0.15">
      <c r="A181" s="16">
        <v>330179</v>
      </c>
      <c r="B181" s="16" t="s">
        <v>228</v>
      </c>
      <c r="C181" s="16">
        <v>1</v>
      </c>
      <c r="D181" s="16">
        <v>2</v>
      </c>
      <c r="E181" s="17">
        <v>60</v>
      </c>
      <c r="F181" s="19" t="s">
        <v>3967</v>
      </c>
      <c r="G181" s="19">
        <f t="shared" si="5"/>
        <v>0.62000000000000011</v>
      </c>
      <c r="H181" s="19">
        <f t="shared" si="7"/>
        <v>0.58000000000000007</v>
      </c>
      <c r="I181">
        <v>57398</v>
      </c>
      <c r="J181" t="s">
        <v>3968</v>
      </c>
      <c r="K181">
        <v>270113</v>
      </c>
      <c r="L181" t="s">
        <v>3969</v>
      </c>
      <c r="M181">
        <v>500000</v>
      </c>
      <c r="N181" t="s">
        <v>3970</v>
      </c>
      <c r="O181">
        <v>30</v>
      </c>
      <c r="P181" t="s">
        <v>3971</v>
      </c>
      <c r="Q181">
        <v>0</v>
      </c>
      <c r="R181" t="s">
        <v>3972</v>
      </c>
      <c r="S181">
        <v>-3500</v>
      </c>
      <c r="T181" s="7" t="str">
        <f t="shared" si="6"/>
        <v>hp_57398;atk_243101;hit_500000;miss_30;cirt_0;cirtSub_-3500</v>
      </c>
    </row>
    <row r="182" spans="1:20" x14ac:dyDescent="0.15">
      <c r="A182" s="16">
        <v>330180</v>
      </c>
      <c r="B182" s="16" t="s">
        <v>228</v>
      </c>
      <c r="C182" s="16">
        <v>1</v>
      </c>
      <c r="D182" s="16">
        <v>2</v>
      </c>
      <c r="E182" s="17">
        <v>61</v>
      </c>
      <c r="F182" s="19" t="s">
        <v>3967</v>
      </c>
      <c r="G182" s="19" t="e">
        <f t="shared" si="5"/>
        <v>#N/A</v>
      </c>
      <c r="H182" s="19">
        <f t="shared" si="7"/>
        <v>0.58000000000000007</v>
      </c>
      <c r="I182">
        <v>58570</v>
      </c>
      <c r="J182" t="s">
        <v>3968</v>
      </c>
      <c r="K182">
        <v>275625</v>
      </c>
      <c r="L182" t="s">
        <v>3969</v>
      </c>
      <c r="M182">
        <v>500000</v>
      </c>
      <c r="N182" t="s">
        <v>3970</v>
      </c>
      <c r="O182">
        <v>30</v>
      </c>
      <c r="P182" t="s">
        <v>3971</v>
      </c>
      <c r="Q182">
        <v>0</v>
      </c>
      <c r="R182" t="s">
        <v>3972</v>
      </c>
      <c r="S182">
        <v>-3500</v>
      </c>
      <c r="T182" s="7" t="str">
        <f t="shared" si="6"/>
        <v>hp_58570;atk_248062;hit_500000;miss_30;cirt_0;cirtSub_-3500</v>
      </c>
    </row>
    <row r="183" spans="1:20" x14ac:dyDescent="0.15">
      <c r="A183" s="16">
        <v>330181</v>
      </c>
      <c r="B183" s="16" t="s">
        <v>228</v>
      </c>
      <c r="C183" s="16">
        <v>1</v>
      </c>
      <c r="D183" s="16">
        <v>2</v>
      </c>
      <c r="E183" s="17">
        <v>61</v>
      </c>
      <c r="F183" s="19" t="s">
        <v>3967</v>
      </c>
      <c r="G183" s="19" t="e">
        <f t="shared" si="5"/>
        <v>#N/A</v>
      </c>
      <c r="H183" s="19">
        <f t="shared" si="7"/>
        <v>0.58000000000000007</v>
      </c>
      <c r="I183">
        <v>58570</v>
      </c>
      <c r="J183" t="s">
        <v>3968</v>
      </c>
      <c r="K183">
        <v>275625</v>
      </c>
      <c r="L183" t="s">
        <v>3969</v>
      </c>
      <c r="M183">
        <v>500000</v>
      </c>
      <c r="N183" t="s">
        <v>3970</v>
      </c>
      <c r="O183">
        <v>30</v>
      </c>
      <c r="P183" t="s">
        <v>3971</v>
      </c>
      <c r="Q183">
        <v>0</v>
      </c>
      <c r="R183" t="s">
        <v>3972</v>
      </c>
      <c r="S183">
        <v>-3500</v>
      </c>
      <c r="T183" s="7" t="str">
        <f t="shared" si="6"/>
        <v>hp_58570;atk_248062;hit_500000;miss_30;cirt_0;cirtSub_-3500</v>
      </c>
    </row>
    <row r="184" spans="1:20" x14ac:dyDescent="0.15">
      <c r="A184" s="16">
        <v>330182</v>
      </c>
      <c r="B184" s="16" t="s">
        <v>228</v>
      </c>
      <c r="C184" s="16">
        <v>1</v>
      </c>
      <c r="D184" s="16">
        <v>2</v>
      </c>
      <c r="E184" s="17">
        <v>61</v>
      </c>
      <c r="F184" s="19" t="s">
        <v>3967</v>
      </c>
      <c r="G184" s="19" t="e">
        <f t="shared" si="5"/>
        <v>#N/A</v>
      </c>
      <c r="H184" s="19">
        <f t="shared" si="7"/>
        <v>0.58000000000000007</v>
      </c>
      <c r="I184">
        <v>58570</v>
      </c>
      <c r="J184" t="s">
        <v>3968</v>
      </c>
      <c r="K184">
        <v>275625</v>
      </c>
      <c r="L184" t="s">
        <v>3969</v>
      </c>
      <c r="M184">
        <v>500000</v>
      </c>
      <c r="N184" t="s">
        <v>3970</v>
      </c>
      <c r="O184">
        <v>30</v>
      </c>
      <c r="P184" t="s">
        <v>3971</v>
      </c>
      <c r="Q184">
        <v>0</v>
      </c>
      <c r="R184" t="s">
        <v>3972</v>
      </c>
      <c r="S184">
        <v>-3500</v>
      </c>
      <c r="T184" s="7" t="str">
        <f t="shared" si="6"/>
        <v>hp_58570;atk_248062;hit_500000;miss_30;cirt_0;cirtSub_-3500</v>
      </c>
    </row>
    <row r="185" spans="1:20" x14ac:dyDescent="0.15">
      <c r="A185" s="16">
        <v>330183</v>
      </c>
      <c r="B185" s="16" t="s">
        <v>228</v>
      </c>
      <c r="C185" s="16">
        <v>1</v>
      </c>
      <c r="D185" s="16">
        <v>2</v>
      </c>
      <c r="E185" s="17">
        <v>62</v>
      </c>
      <c r="F185" s="19" t="s">
        <v>3967</v>
      </c>
      <c r="G185" s="19" t="e">
        <f t="shared" si="5"/>
        <v>#N/A</v>
      </c>
      <c r="H185" s="19">
        <f t="shared" si="7"/>
        <v>0.59000000000000008</v>
      </c>
      <c r="I185">
        <v>59741</v>
      </c>
      <c r="J185" t="s">
        <v>3968</v>
      </c>
      <c r="K185">
        <v>281138</v>
      </c>
      <c r="L185" t="s">
        <v>3969</v>
      </c>
      <c r="M185">
        <v>500000</v>
      </c>
      <c r="N185" t="s">
        <v>3970</v>
      </c>
      <c r="O185">
        <v>31</v>
      </c>
      <c r="P185" t="s">
        <v>3971</v>
      </c>
      <c r="Q185">
        <v>0</v>
      </c>
      <c r="R185" t="s">
        <v>3972</v>
      </c>
      <c r="S185">
        <v>-3500</v>
      </c>
      <c r="T185" s="7" t="str">
        <f t="shared" si="6"/>
        <v>hp_59741;atk_253024;hit_500000;miss_31;cirt_0;cirtSub_-3500</v>
      </c>
    </row>
    <row r="186" spans="1:20" x14ac:dyDescent="0.15">
      <c r="A186" s="16">
        <v>330184</v>
      </c>
      <c r="B186" s="16" t="s">
        <v>228</v>
      </c>
      <c r="C186" s="16">
        <v>1</v>
      </c>
      <c r="D186" s="16">
        <v>2</v>
      </c>
      <c r="E186" s="17">
        <v>62</v>
      </c>
      <c r="F186" s="19" t="s">
        <v>3967</v>
      </c>
      <c r="G186" s="19" t="e">
        <f t="shared" si="5"/>
        <v>#N/A</v>
      </c>
      <c r="H186" s="19">
        <f t="shared" si="7"/>
        <v>0.59000000000000008</v>
      </c>
      <c r="I186">
        <v>59741</v>
      </c>
      <c r="J186" t="s">
        <v>3968</v>
      </c>
      <c r="K186">
        <v>281138</v>
      </c>
      <c r="L186" t="s">
        <v>3969</v>
      </c>
      <c r="M186">
        <v>500000</v>
      </c>
      <c r="N186" t="s">
        <v>3970</v>
      </c>
      <c r="O186">
        <v>31</v>
      </c>
      <c r="P186" t="s">
        <v>3971</v>
      </c>
      <c r="Q186">
        <v>0</v>
      </c>
      <c r="R186" t="s">
        <v>3972</v>
      </c>
      <c r="S186">
        <v>-3500</v>
      </c>
      <c r="T186" s="7" t="str">
        <f t="shared" si="6"/>
        <v>hp_59741;atk_253024;hit_500000;miss_31;cirt_0;cirtSub_-3500</v>
      </c>
    </row>
    <row r="187" spans="1:20" x14ac:dyDescent="0.15">
      <c r="A187" s="16">
        <v>330185</v>
      </c>
      <c r="B187" s="16" t="s">
        <v>228</v>
      </c>
      <c r="C187" s="16">
        <v>1</v>
      </c>
      <c r="D187" s="16">
        <v>2</v>
      </c>
      <c r="E187" s="17">
        <v>62</v>
      </c>
      <c r="F187" s="19" t="s">
        <v>3967</v>
      </c>
      <c r="G187" s="19" t="e">
        <f t="shared" si="5"/>
        <v>#N/A</v>
      </c>
      <c r="H187" s="19">
        <f t="shared" si="7"/>
        <v>0.59000000000000008</v>
      </c>
      <c r="I187">
        <v>59741</v>
      </c>
      <c r="J187" t="s">
        <v>3968</v>
      </c>
      <c r="K187">
        <v>281138</v>
      </c>
      <c r="L187" t="s">
        <v>3969</v>
      </c>
      <c r="M187">
        <v>500000</v>
      </c>
      <c r="N187" t="s">
        <v>3970</v>
      </c>
      <c r="O187">
        <v>31</v>
      </c>
      <c r="P187" t="s">
        <v>3971</v>
      </c>
      <c r="Q187">
        <v>0</v>
      </c>
      <c r="R187" t="s">
        <v>3972</v>
      </c>
      <c r="S187">
        <v>-3500</v>
      </c>
      <c r="T187" s="7" t="str">
        <f t="shared" si="6"/>
        <v>hp_59741;atk_253024;hit_500000;miss_31;cirt_0;cirtSub_-3500</v>
      </c>
    </row>
    <row r="188" spans="1:20" x14ac:dyDescent="0.15">
      <c r="A188" s="16">
        <v>330186</v>
      </c>
      <c r="B188" s="16" t="s">
        <v>228</v>
      </c>
      <c r="C188" s="16">
        <v>1</v>
      </c>
      <c r="D188" s="16">
        <v>2</v>
      </c>
      <c r="E188" s="17">
        <v>63</v>
      </c>
      <c r="F188" s="19" t="s">
        <v>3967</v>
      </c>
      <c r="G188" s="19" t="e">
        <f t="shared" si="5"/>
        <v>#N/A</v>
      </c>
      <c r="H188" s="19">
        <f t="shared" si="7"/>
        <v>0.59000000000000008</v>
      </c>
      <c r="I188">
        <v>60913</v>
      </c>
      <c r="J188" t="s">
        <v>3968</v>
      </c>
      <c r="K188">
        <v>286650</v>
      </c>
      <c r="L188" t="s">
        <v>3969</v>
      </c>
      <c r="M188">
        <v>500000</v>
      </c>
      <c r="N188" t="s">
        <v>3970</v>
      </c>
      <c r="O188">
        <v>31</v>
      </c>
      <c r="P188" t="s">
        <v>3971</v>
      </c>
      <c r="Q188">
        <v>0</v>
      </c>
      <c r="R188" t="s">
        <v>3972</v>
      </c>
      <c r="S188">
        <v>-3500</v>
      </c>
      <c r="T188" s="7" t="str">
        <f t="shared" si="6"/>
        <v>hp_60913;atk_257985;hit_500000;miss_31;cirt_0;cirtSub_-3500</v>
      </c>
    </row>
    <row r="189" spans="1:20" x14ac:dyDescent="0.15">
      <c r="A189" s="16">
        <v>330187</v>
      </c>
      <c r="B189" s="16" t="s">
        <v>228</v>
      </c>
      <c r="C189" s="16">
        <v>1</v>
      </c>
      <c r="D189" s="16">
        <v>2</v>
      </c>
      <c r="E189" s="17">
        <v>63</v>
      </c>
      <c r="F189" s="19" t="s">
        <v>3967</v>
      </c>
      <c r="G189" s="19" t="e">
        <f t="shared" si="5"/>
        <v>#N/A</v>
      </c>
      <c r="H189" s="19">
        <f t="shared" si="7"/>
        <v>0.59000000000000008</v>
      </c>
      <c r="I189">
        <v>60913</v>
      </c>
      <c r="J189" t="s">
        <v>3968</v>
      </c>
      <c r="K189">
        <v>286650</v>
      </c>
      <c r="L189" t="s">
        <v>3969</v>
      </c>
      <c r="M189">
        <v>500000</v>
      </c>
      <c r="N189" t="s">
        <v>3970</v>
      </c>
      <c r="O189">
        <v>31</v>
      </c>
      <c r="P189" t="s">
        <v>3971</v>
      </c>
      <c r="Q189">
        <v>0</v>
      </c>
      <c r="R189" t="s">
        <v>3972</v>
      </c>
      <c r="S189">
        <v>-3500</v>
      </c>
      <c r="T189" s="7" t="str">
        <f t="shared" si="6"/>
        <v>hp_60913;atk_257985;hit_500000;miss_31;cirt_0;cirtSub_-3500</v>
      </c>
    </row>
    <row r="190" spans="1:20" x14ac:dyDescent="0.15">
      <c r="A190" s="16">
        <v>330188</v>
      </c>
      <c r="B190" s="16" t="s">
        <v>228</v>
      </c>
      <c r="C190" s="16">
        <v>1</v>
      </c>
      <c r="D190" s="16">
        <v>2</v>
      </c>
      <c r="E190" s="17">
        <v>63</v>
      </c>
      <c r="F190" s="19" t="s">
        <v>3967</v>
      </c>
      <c r="G190" s="19" t="e">
        <f t="shared" si="5"/>
        <v>#N/A</v>
      </c>
      <c r="H190" s="19">
        <f t="shared" si="7"/>
        <v>0.59000000000000008</v>
      </c>
      <c r="I190">
        <v>60913</v>
      </c>
      <c r="J190" t="s">
        <v>3968</v>
      </c>
      <c r="K190">
        <v>286650</v>
      </c>
      <c r="L190" t="s">
        <v>3969</v>
      </c>
      <c r="M190">
        <v>500000</v>
      </c>
      <c r="N190" t="s">
        <v>3970</v>
      </c>
      <c r="O190">
        <v>31</v>
      </c>
      <c r="P190" t="s">
        <v>3971</v>
      </c>
      <c r="Q190">
        <v>0</v>
      </c>
      <c r="R190" t="s">
        <v>3972</v>
      </c>
      <c r="S190">
        <v>-3500</v>
      </c>
      <c r="T190" s="7" t="str">
        <f t="shared" si="6"/>
        <v>hp_60913;atk_257985;hit_500000;miss_31;cirt_0;cirtSub_-3500</v>
      </c>
    </row>
    <row r="191" spans="1:20" x14ac:dyDescent="0.15">
      <c r="A191" s="16">
        <v>330189</v>
      </c>
      <c r="B191" s="16" t="s">
        <v>228</v>
      </c>
      <c r="C191" s="16">
        <v>1</v>
      </c>
      <c r="D191" s="16">
        <v>2</v>
      </c>
      <c r="E191" s="17">
        <v>64</v>
      </c>
      <c r="F191" s="19" t="s">
        <v>3967</v>
      </c>
      <c r="G191" s="19" t="e">
        <f t="shared" si="5"/>
        <v>#N/A</v>
      </c>
      <c r="H191" s="19">
        <f t="shared" si="7"/>
        <v>0.59000000000000008</v>
      </c>
      <c r="I191">
        <v>62318</v>
      </c>
      <c r="J191" t="s">
        <v>3968</v>
      </c>
      <c r="K191">
        <v>293265</v>
      </c>
      <c r="L191" t="s">
        <v>3969</v>
      </c>
      <c r="M191">
        <v>500000</v>
      </c>
      <c r="N191" t="s">
        <v>3970</v>
      </c>
      <c r="O191">
        <v>32</v>
      </c>
      <c r="P191" t="s">
        <v>3971</v>
      </c>
      <c r="Q191">
        <v>0</v>
      </c>
      <c r="R191" t="s">
        <v>3972</v>
      </c>
      <c r="S191">
        <v>-3500</v>
      </c>
      <c r="T191" s="7" t="str">
        <f t="shared" si="6"/>
        <v>hp_62318;atk_263938;hit_500000;miss_32;cirt_0;cirtSub_-3500</v>
      </c>
    </row>
    <row r="192" spans="1:20" x14ac:dyDescent="0.15">
      <c r="A192" s="16">
        <v>330190</v>
      </c>
      <c r="B192" s="16" t="s">
        <v>228</v>
      </c>
      <c r="C192" s="16">
        <v>1</v>
      </c>
      <c r="D192" s="16">
        <v>2</v>
      </c>
      <c r="E192" s="17">
        <v>64</v>
      </c>
      <c r="F192" s="19" t="s">
        <v>3967</v>
      </c>
      <c r="G192" s="19" t="e">
        <f t="shared" si="5"/>
        <v>#N/A</v>
      </c>
      <c r="H192" s="19">
        <f t="shared" si="7"/>
        <v>0.59000000000000008</v>
      </c>
      <c r="I192">
        <v>62318</v>
      </c>
      <c r="J192" t="s">
        <v>3968</v>
      </c>
      <c r="K192">
        <v>293265</v>
      </c>
      <c r="L192" t="s">
        <v>3969</v>
      </c>
      <c r="M192">
        <v>500000</v>
      </c>
      <c r="N192" t="s">
        <v>3970</v>
      </c>
      <c r="O192">
        <v>32</v>
      </c>
      <c r="P192" t="s">
        <v>3971</v>
      </c>
      <c r="Q192">
        <v>0</v>
      </c>
      <c r="R192" t="s">
        <v>3972</v>
      </c>
      <c r="S192">
        <v>-3500</v>
      </c>
      <c r="T192" s="7" t="str">
        <f t="shared" si="6"/>
        <v>hp_62318;atk_263938;hit_500000;miss_32;cirt_0;cirtSub_-3500</v>
      </c>
    </row>
    <row r="193" spans="1:20" x14ac:dyDescent="0.15">
      <c r="A193" s="16">
        <v>330191</v>
      </c>
      <c r="B193" s="16" t="s">
        <v>228</v>
      </c>
      <c r="C193" s="16">
        <v>1</v>
      </c>
      <c r="D193" s="16">
        <v>2</v>
      </c>
      <c r="E193" s="17">
        <v>64</v>
      </c>
      <c r="F193" s="19" t="s">
        <v>3967</v>
      </c>
      <c r="G193" s="19" t="e">
        <f t="shared" si="5"/>
        <v>#N/A</v>
      </c>
      <c r="H193" s="19">
        <f t="shared" si="7"/>
        <v>0.59000000000000008</v>
      </c>
      <c r="I193">
        <v>62318</v>
      </c>
      <c r="J193" t="s">
        <v>3968</v>
      </c>
      <c r="K193">
        <v>293265</v>
      </c>
      <c r="L193" t="s">
        <v>3969</v>
      </c>
      <c r="M193">
        <v>500000</v>
      </c>
      <c r="N193" t="s">
        <v>3970</v>
      </c>
      <c r="O193">
        <v>32</v>
      </c>
      <c r="P193" t="s">
        <v>3971</v>
      </c>
      <c r="Q193">
        <v>0</v>
      </c>
      <c r="R193" t="s">
        <v>3972</v>
      </c>
      <c r="S193">
        <v>-3500</v>
      </c>
      <c r="T193" s="7" t="str">
        <f t="shared" si="6"/>
        <v>hp_62318;atk_263938;hit_500000;miss_32;cirt_0;cirtSub_-3500</v>
      </c>
    </row>
    <row r="194" spans="1:20" x14ac:dyDescent="0.15">
      <c r="A194" s="16">
        <v>330192</v>
      </c>
      <c r="B194" s="16" t="s">
        <v>228</v>
      </c>
      <c r="C194" s="16">
        <v>1</v>
      </c>
      <c r="D194" s="16">
        <v>2</v>
      </c>
      <c r="E194" s="17">
        <v>65</v>
      </c>
      <c r="F194" s="19" t="s">
        <v>3967</v>
      </c>
      <c r="G194" s="19">
        <f t="shared" si="5"/>
        <v>0.62000000000000011</v>
      </c>
      <c r="H194" s="19">
        <f t="shared" si="7"/>
        <v>0.59000000000000008</v>
      </c>
      <c r="I194">
        <v>63724</v>
      </c>
      <c r="J194" t="s">
        <v>3968</v>
      </c>
      <c r="K194">
        <v>299880</v>
      </c>
      <c r="L194" t="s">
        <v>3969</v>
      </c>
      <c r="M194">
        <v>500000</v>
      </c>
      <c r="N194" t="s">
        <v>3970</v>
      </c>
      <c r="O194">
        <v>32</v>
      </c>
      <c r="P194" t="s">
        <v>3971</v>
      </c>
      <c r="Q194">
        <v>0</v>
      </c>
      <c r="R194" t="s">
        <v>3972</v>
      </c>
      <c r="S194">
        <v>-3500</v>
      </c>
      <c r="T194" s="7" t="str">
        <f t="shared" si="6"/>
        <v>hp_63724;atk_269892;hit_500000;miss_32;cirt_0;cirtSub_-3500</v>
      </c>
    </row>
    <row r="195" spans="1:20" x14ac:dyDescent="0.15">
      <c r="A195" s="16">
        <v>330193</v>
      </c>
      <c r="B195" s="16" t="s">
        <v>228</v>
      </c>
      <c r="C195" s="16">
        <v>1</v>
      </c>
      <c r="D195" s="16">
        <v>2</v>
      </c>
      <c r="E195" s="17">
        <v>65</v>
      </c>
      <c r="F195" s="19" t="s">
        <v>3967</v>
      </c>
      <c r="G195" s="19">
        <f t="shared" ref="G195:G258" si="8">VLOOKUP(E195,$E$1804:$I$2287,5,0)</f>
        <v>0.62000000000000011</v>
      </c>
      <c r="H195" s="19">
        <f t="shared" si="7"/>
        <v>0.59000000000000008</v>
      </c>
      <c r="I195">
        <v>63724</v>
      </c>
      <c r="J195" t="s">
        <v>3968</v>
      </c>
      <c r="K195">
        <v>299880</v>
      </c>
      <c r="L195" t="s">
        <v>3969</v>
      </c>
      <c r="M195">
        <v>500000</v>
      </c>
      <c r="N195" t="s">
        <v>3970</v>
      </c>
      <c r="O195">
        <v>32</v>
      </c>
      <c r="P195" t="s">
        <v>3971</v>
      </c>
      <c r="Q195">
        <v>0</v>
      </c>
      <c r="R195" t="s">
        <v>3972</v>
      </c>
      <c r="S195">
        <v>-3500</v>
      </c>
      <c r="T195" s="7" t="str">
        <f t="shared" ref="T195:T258" si="9">F195&amp;"_"&amp;I195&amp;";"&amp;J195&amp;"_"&amp;INT(K195*0.9)&amp;";"&amp;L195&amp;"_"&amp;M195&amp;";"&amp;N195&amp;"_"&amp;O195&amp;";"&amp;P195&amp;"_"&amp;Q195&amp;";"&amp;R195&amp;"_"&amp;S195</f>
        <v>hp_63724;atk_269892;hit_500000;miss_32;cirt_0;cirtSub_-3500</v>
      </c>
    </row>
    <row r="196" spans="1:20" x14ac:dyDescent="0.15">
      <c r="A196" s="16">
        <v>330194</v>
      </c>
      <c r="B196" s="16" t="s">
        <v>228</v>
      </c>
      <c r="C196" s="16">
        <v>1</v>
      </c>
      <c r="D196" s="16">
        <v>2</v>
      </c>
      <c r="E196" s="17">
        <v>65</v>
      </c>
      <c r="F196" s="19" t="s">
        <v>3967</v>
      </c>
      <c r="G196" s="19">
        <f t="shared" si="8"/>
        <v>0.62000000000000011</v>
      </c>
      <c r="H196" s="19">
        <f t="shared" si="7"/>
        <v>0.59000000000000008</v>
      </c>
      <c r="I196">
        <v>63724</v>
      </c>
      <c r="J196" t="s">
        <v>3968</v>
      </c>
      <c r="K196">
        <v>299880</v>
      </c>
      <c r="L196" t="s">
        <v>3969</v>
      </c>
      <c r="M196">
        <v>500000</v>
      </c>
      <c r="N196" t="s">
        <v>3970</v>
      </c>
      <c r="O196">
        <v>32</v>
      </c>
      <c r="P196" t="s">
        <v>3971</v>
      </c>
      <c r="Q196">
        <v>0</v>
      </c>
      <c r="R196" t="s">
        <v>3972</v>
      </c>
      <c r="S196">
        <v>-3500</v>
      </c>
      <c r="T196" s="7" t="str">
        <f t="shared" si="9"/>
        <v>hp_63724;atk_269892;hit_500000;miss_32;cirt_0;cirtSub_-3500</v>
      </c>
    </row>
    <row r="197" spans="1:20" x14ac:dyDescent="0.15">
      <c r="A197" s="16">
        <v>330195</v>
      </c>
      <c r="B197" s="16" t="s">
        <v>228</v>
      </c>
      <c r="C197" s="16">
        <v>1</v>
      </c>
      <c r="D197" s="16">
        <v>2</v>
      </c>
      <c r="E197" s="17">
        <v>66</v>
      </c>
      <c r="F197" s="19" t="s">
        <v>3967</v>
      </c>
      <c r="G197" s="19" t="e">
        <f t="shared" si="8"/>
        <v>#N/A</v>
      </c>
      <c r="H197" s="19">
        <f t="shared" si="7"/>
        <v>0.59000000000000008</v>
      </c>
      <c r="I197">
        <v>65130</v>
      </c>
      <c r="J197" t="s">
        <v>3968</v>
      </c>
      <c r="K197">
        <v>306495</v>
      </c>
      <c r="L197" t="s">
        <v>3969</v>
      </c>
      <c r="M197">
        <v>500000</v>
      </c>
      <c r="N197" t="s">
        <v>3970</v>
      </c>
      <c r="O197">
        <v>33</v>
      </c>
      <c r="P197" t="s">
        <v>3971</v>
      </c>
      <c r="Q197">
        <v>0</v>
      </c>
      <c r="R197" t="s">
        <v>3972</v>
      </c>
      <c r="S197">
        <v>-3500</v>
      </c>
      <c r="T197" s="7" t="str">
        <f t="shared" si="9"/>
        <v>hp_65130;atk_275845;hit_500000;miss_33;cirt_0;cirtSub_-3500</v>
      </c>
    </row>
    <row r="198" spans="1:20" x14ac:dyDescent="0.15">
      <c r="A198" s="16">
        <v>330196</v>
      </c>
      <c r="B198" s="16" t="s">
        <v>228</v>
      </c>
      <c r="C198" s="16">
        <v>1</v>
      </c>
      <c r="D198" s="16">
        <v>2</v>
      </c>
      <c r="E198" s="17">
        <v>66</v>
      </c>
      <c r="F198" s="19" t="s">
        <v>3967</v>
      </c>
      <c r="G198" s="19" t="e">
        <f t="shared" si="8"/>
        <v>#N/A</v>
      </c>
      <c r="H198" s="19">
        <f t="shared" si="7"/>
        <v>0.59000000000000008</v>
      </c>
      <c r="I198">
        <v>65130</v>
      </c>
      <c r="J198" t="s">
        <v>3968</v>
      </c>
      <c r="K198">
        <v>306495</v>
      </c>
      <c r="L198" t="s">
        <v>3969</v>
      </c>
      <c r="M198">
        <v>500000</v>
      </c>
      <c r="N198" t="s">
        <v>3970</v>
      </c>
      <c r="O198">
        <v>33</v>
      </c>
      <c r="P198" t="s">
        <v>3971</v>
      </c>
      <c r="Q198">
        <v>0</v>
      </c>
      <c r="R198" t="s">
        <v>3972</v>
      </c>
      <c r="S198">
        <v>-3500</v>
      </c>
      <c r="T198" s="7" t="str">
        <f t="shared" si="9"/>
        <v>hp_65130;atk_275845;hit_500000;miss_33;cirt_0;cirtSub_-3500</v>
      </c>
    </row>
    <row r="199" spans="1:20" x14ac:dyDescent="0.15">
      <c r="A199" s="16">
        <v>330197</v>
      </c>
      <c r="B199" s="16" t="s">
        <v>228</v>
      </c>
      <c r="C199" s="16">
        <v>1</v>
      </c>
      <c r="D199" s="16">
        <v>2</v>
      </c>
      <c r="E199" s="17">
        <v>66</v>
      </c>
      <c r="F199" s="19" t="s">
        <v>3967</v>
      </c>
      <c r="G199" s="19" t="e">
        <f t="shared" si="8"/>
        <v>#N/A</v>
      </c>
      <c r="H199" s="19">
        <f t="shared" si="7"/>
        <v>0.59000000000000008</v>
      </c>
      <c r="I199">
        <v>65130</v>
      </c>
      <c r="J199" t="s">
        <v>3968</v>
      </c>
      <c r="K199">
        <v>306495</v>
      </c>
      <c r="L199" t="s">
        <v>3969</v>
      </c>
      <c r="M199">
        <v>500000</v>
      </c>
      <c r="N199" t="s">
        <v>3970</v>
      </c>
      <c r="O199">
        <v>33</v>
      </c>
      <c r="P199" t="s">
        <v>3971</v>
      </c>
      <c r="Q199">
        <v>0</v>
      </c>
      <c r="R199" t="s">
        <v>3972</v>
      </c>
      <c r="S199">
        <v>-3500</v>
      </c>
      <c r="T199" s="7" t="str">
        <f t="shared" si="9"/>
        <v>hp_65130;atk_275845;hit_500000;miss_33;cirt_0;cirtSub_-3500</v>
      </c>
    </row>
    <row r="200" spans="1:20" x14ac:dyDescent="0.15">
      <c r="A200" s="16">
        <v>330198</v>
      </c>
      <c r="B200" s="16" t="s">
        <v>228</v>
      </c>
      <c r="C200" s="16">
        <v>1</v>
      </c>
      <c r="D200" s="16">
        <v>2</v>
      </c>
      <c r="E200" s="17">
        <v>67</v>
      </c>
      <c r="F200" s="19" t="s">
        <v>3967</v>
      </c>
      <c r="G200" s="19" t="e">
        <f t="shared" si="8"/>
        <v>#N/A</v>
      </c>
      <c r="H200" s="19">
        <f t="shared" si="7"/>
        <v>0.59000000000000008</v>
      </c>
      <c r="I200">
        <v>66536</v>
      </c>
      <c r="J200" t="s">
        <v>3968</v>
      </c>
      <c r="K200">
        <v>313110</v>
      </c>
      <c r="L200" t="s">
        <v>3969</v>
      </c>
      <c r="M200">
        <v>500000</v>
      </c>
      <c r="N200" t="s">
        <v>3970</v>
      </c>
      <c r="O200">
        <v>33</v>
      </c>
      <c r="P200" t="s">
        <v>3971</v>
      </c>
      <c r="Q200">
        <v>0</v>
      </c>
      <c r="R200" t="s">
        <v>3972</v>
      </c>
      <c r="S200">
        <v>-3500</v>
      </c>
      <c r="T200" s="7" t="str">
        <f t="shared" si="9"/>
        <v>hp_66536;atk_281799;hit_500000;miss_33;cirt_0;cirtSub_-3500</v>
      </c>
    </row>
    <row r="201" spans="1:20" x14ac:dyDescent="0.15">
      <c r="A201" s="16">
        <v>330199</v>
      </c>
      <c r="B201" s="16" t="s">
        <v>228</v>
      </c>
      <c r="C201" s="16">
        <v>1</v>
      </c>
      <c r="D201" s="16">
        <v>2</v>
      </c>
      <c r="E201" s="17">
        <v>67</v>
      </c>
      <c r="F201" s="19" t="s">
        <v>3967</v>
      </c>
      <c r="G201" s="19" t="e">
        <f t="shared" si="8"/>
        <v>#N/A</v>
      </c>
      <c r="H201" s="19">
        <f t="shared" si="7"/>
        <v>0.59000000000000008</v>
      </c>
      <c r="I201">
        <v>66536</v>
      </c>
      <c r="J201" t="s">
        <v>3968</v>
      </c>
      <c r="K201">
        <v>313110</v>
      </c>
      <c r="L201" t="s">
        <v>3969</v>
      </c>
      <c r="M201">
        <v>500000</v>
      </c>
      <c r="N201" t="s">
        <v>3970</v>
      </c>
      <c r="O201">
        <v>33</v>
      </c>
      <c r="P201" t="s">
        <v>3971</v>
      </c>
      <c r="Q201">
        <v>0</v>
      </c>
      <c r="R201" t="s">
        <v>3972</v>
      </c>
      <c r="S201">
        <v>-3500</v>
      </c>
      <c r="T201" s="7" t="str">
        <f t="shared" si="9"/>
        <v>hp_66536;atk_281799;hit_500000;miss_33;cirt_0;cirtSub_-3500</v>
      </c>
    </row>
    <row r="202" spans="1:20" x14ac:dyDescent="0.15">
      <c r="A202" s="16">
        <v>330200</v>
      </c>
      <c r="B202" s="16" t="s">
        <v>228</v>
      </c>
      <c r="C202" s="16">
        <v>1</v>
      </c>
      <c r="D202" s="16">
        <v>2</v>
      </c>
      <c r="E202" s="17">
        <v>67</v>
      </c>
      <c r="F202" s="19" t="s">
        <v>3967</v>
      </c>
      <c r="G202" s="19" t="e">
        <f t="shared" si="8"/>
        <v>#N/A</v>
      </c>
      <c r="H202" s="19">
        <f t="shared" si="7"/>
        <v>0.59000000000000008</v>
      </c>
      <c r="I202">
        <v>66536</v>
      </c>
      <c r="J202" t="s">
        <v>3968</v>
      </c>
      <c r="K202">
        <v>313110</v>
      </c>
      <c r="L202" t="s">
        <v>3969</v>
      </c>
      <c r="M202">
        <v>500000</v>
      </c>
      <c r="N202" t="s">
        <v>3970</v>
      </c>
      <c r="O202">
        <v>33</v>
      </c>
      <c r="P202" t="s">
        <v>3971</v>
      </c>
      <c r="Q202">
        <v>0</v>
      </c>
      <c r="R202" t="s">
        <v>3972</v>
      </c>
      <c r="S202">
        <v>-3500</v>
      </c>
      <c r="T202" s="7" t="str">
        <f t="shared" si="9"/>
        <v>hp_66536;atk_281799;hit_500000;miss_33;cirt_0;cirtSub_-3500</v>
      </c>
    </row>
    <row r="203" spans="1:20" x14ac:dyDescent="0.15">
      <c r="A203" s="16">
        <v>330201</v>
      </c>
      <c r="B203" s="16" t="s">
        <v>228</v>
      </c>
      <c r="C203" s="16">
        <v>1</v>
      </c>
      <c r="D203" s="16">
        <v>2</v>
      </c>
      <c r="E203" s="17">
        <v>68</v>
      </c>
      <c r="F203" s="19" t="s">
        <v>3967</v>
      </c>
      <c r="G203" s="19" t="e">
        <f t="shared" si="8"/>
        <v>#N/A</v>
      </c>
      <c r="H203" s="19">
        <f t="shared" si="7"/>
        <v>0.60000000000000009</v>
      </c>
      <c r="I203">
        <v>67941</v>
      </c>
      <c r="J203" t="s">
        <v>3968</v>
      </c>
      <c r="K203">
        <v>319725</v>
      </c>
      <c r="L203" t="s">
        <v>3969</v>
      </c>
      <c r="M203">
        <v>500000</v>
      </c>
      <c r="N203" t="s">
        <v>3970</v>
      </c>
      <c r="O203">
        <v>34</v>
      </c>
      <c r="P203" t="s">
        <v>3971</v>
      </c>
      <c r="Q203">
        <v>0</v>
      </c>
      <c r="R203" t="s">
        <v>3972</v>
      </c>
      <c r="S203">
        <v>-3500</v>
      </c>
      <c r="T203" s="7" t="str">
        <f t="shared" si="9"/>
        <v>hp_67941;atk_287752;hit_500000;miss_34;cirt_0;cirtSub_-3500</v>
      </c>
    </row>
    <row r="204" spans="1:20" x14ac:dyDescent="0.15">
      <c r="A204" s="16">
        <v>330202</v>
      </c>
      <c r="B204" s="16" t="s">
        <v>228</v>
      </c>
      <c r="C204" s="16">
        <v>1</v>
      </c>
      <c r="D204" s="16">
        <v>2</v>
      </c>
      <c r="E204" s="17">
        <v>68</v>
      </c>
      <c r="F204" s="19" t="s">
        <v>3967</v>
      </c>
      <c r="G204" s="19" t="e">
        <f t="shared" si="8"/>
        <v>#N/A</v>
      </c>
      <c r="H204" s="19">
        <f t="shared" si="7"/>
        <v>0.60000000000000009</v>
      </c>
      <c r="I204">
        <v>67941</v>
      </c>
      <c r="J204" t="s">
        <v>3968</v>
      </c>
      <c r="K204">
        <v>319725</v>
      </c>
      <c r="L204" t="s">
        <v>3969</v>
      </c>
      <c r="M204">
        <v>500000</v>
      </c>
      <c r="N204" t="s">
        <v>3970</v>
      </c>
      <c r="O204">
        <v>34</v>
      </c>
      <c r="P204" t="s">
        <v>3971</v>
      </c>
      <c r="Q204">
        <v>0</v>
      </c>
      <c r="R204" t="s">
        <v>3972</v>
      </c>
      <c r="S204">
        <v>-3500</v>
      </c>
      <c r="T204" s="7" t="str">
        <f t="shared" si="9"/>
        <v>hp_67941;atk_287752;hit_500000;miss_34;cirt_0;cirtSub_-3500</v>
      </c>
    </row>
    <row r="205" spans="1:20" x14ac:dyDescent="0.15">
      <c r="A205" s="16">
        <v>330203</v>
      </c>
      <c r="B205" s="16" t="s">
        <v>228</v>
      </c>
      <c r="C205" s="16">
        <v>1</v>
      </c>
      <c r="D205" s="16">
        <v>2</v>
      </c>
      <c r="E205" s="17">
        <v>68</v>
      </c>
      <c r="F205" s="19" t="s">
        <v>3967</v>
      </c>
      <c r="G205" s="19" t="e">
        <f t="shared" si="8"/>
        <v>#N/A</v>
      </c>
      <c r="H205" s="19">
        <f t="shared" si="7"/>
        <v>0.60000000000000009</v>
      </c>
      <c r="I205">
        <v>67941</v>
      </c>
      <c r="J205" t="s">
        <v>3968</v>
      </c>
      <c r="K205">
        <v>319725</v>
      </c>
      <c r="L205" t="s">
        <v>3969</v>
      </c>
      <c r="M205">
        <v>500000</v>
      </c>
      <c r="N205" t="s">
        <v>3970</v>
      </c>
      <c r="O205">
        <v>34</v>
      </c>
      <c r="P205" t="s">
        <v>3971</v>
      </c>
      <c r="Q205">
        <v>0</v>
      </c>
      <c r="R205" t="s">
        <v>3972</v>
      </c>
      <c r="S205">
        <v>-3500</v>
      </c>
      <c r="T205" s="7" t="str">
        <f t="shared" si="9"/>
        <v>hp_67941;atk_287752;hit_500000;miss_34;cirt_0;cirtSub_-3500</v>
      </c>
    </row>
    <row r="206" spans="1:20" x14ac:dyDescent="0.15">
      <c r="A206" s="16">
        <v>330204</v>
      </c>
      <c r="B206" s="16" t="s">
        <v>228</v>
      </c>
      <c r="C206" s="16">
        <v>1</v>
      </c>
      <c r="D206" s="16">
        <v>2</v>
      </c>
      <c r="E206" s="17">
        <v>69</v>
      </c>
      <c r="F206" s="19" t="s">
        <v>3967</v>
      </c>
      <c r="G206" s="19" t="e">
        <f t="shared" si="8"/>
        <v>#N/A</v>
      </c>
      <c r="H206" s="19">
        <f t="shared" ref="H206:H269" si="10">MIN(H188+0.01,0.8)</f>
        <v>0.60000000000000009</v>
      </c>
      <c r="I206">
        <v>69347</v>
      </c>
      <c r="J206" t="s">
        <v>3968</v>
      </c>
      <c r="K206">
        <v>326340</v>
      </c>
      <c r="L206" t="s">
        <v>3969</v>
      </c>
      <c r="M206">
        <v>500000</v>
      </c>
      <c r="N206" t="s">
        <v>3970</v>
      </c>
      <c r="O206">
        <v>34</v>
      </c>
      <c r="P206" t="s">
        <v>3971</v>
      </c>
      <c r="Q206">
        <v>0</v>
      </c>
      <c r="R206" t="s">
        <v>3972</v>
      </c>
      <c r="S206">
        <v>-3500</v>
      </c>
      <c r="T206" s="7" t="str">
        <f t="shared" si="9"/>
        <v>hp_69347;atk_293706;hit_500000;miss_34;cirt_0;cirtSub_-3500</v>
      </c>
    </row>
    <row r="207" spans="1:20" x14ac:dyDescent="0.15">
      <c r="A207" s="16">
        <v>330205</v>
      </c>
      <c r="B207" s="16" t="s">
        <v>228</v>
      </c>
      <c r="C207" s="16">
        <v>1</v>
      </c>
      <c r="D207" s="16">
        <v>2</v>
      </c>
      <c r="E207" s="17">
        <v>69</v>
      </c>
      <c r="F207" s="19" t="s">
        <v>3967</v>
      </c>
      <c r="G207" s="19" t="e">
        <f t="shared" si="8"/>
        <v>#N/A</v>
      </c>
      <c r="H207" s="19">
        <f t="shared" si="10"/>
        <v>0.60000000000000009</v>
      </c>
      <c r="I207">
        <v>69347</v>
      </c>
      <c r="J207" t="s">
        <v>3968</v>
      </c>
      <c r="K207">
        <v>326340</v>
      </c>
      <c r="L207" t="s">
        <v>3969</v>
      </c>
      <c r="M207">
        <v>500000</v>
      </c>
      <c r="N207" t="s">
        <v>3970</v>
      </c>
      <c r="O207">
        <v>34</v>
      </c>
      <c r="P207" t="s">
        <v>3971</v>
      </c>
      <c r="Q207">
        <v>0</v>
      </c>
      <c r="R207" t="s">
        <v>3972</v>
      </c>
      <c r="S207">
        <v>-3500</v>
      </c>
      <c r="T207" s="7" t="str">
        <f t="shared" si="9"/>
        <v>hp_69347;atk_293706;hit_500000;miss_34;cirt_0;cirtSub_-3500</v>
      </c>
    </row>
    <row r="208" spans="1:20" x14ac:dyDescent="0.15">
      <c r="A208" s="16">
        <v>330206</v>
      </c>
      <c r="B208" s="16" t="s">
        <v>228</v>
      </c>
      <c r="C208" s="16">
        <v>1</v>
      </c>
      <c r="D208" s="16">
        <v>2</v>
      </c>
      <c r="E208" s="17">
        <v>69</v>
      </c>
      <c r="F208" s="19" t="s">
        <v>3967</v>
      </c>
      <c r="G208" s="19" t="e">
        <f t="shared" si="8"/>
        <v>#N/A</v>
      </c>
      <c r="H208" s="19">
        <f t="shared" si="10"/>
        <v>0.60000000000000009</v>
      </c>
      <c r="I208">
        <v>69347</v>
      </c>
      <c r="J208" t="s">
        <v>3968</v>
      </c>
      <c r="K208">
        <v>326340</v>
      </c>
      <c r="L208" t="s">
        <v>3969</v>
      </c>
      <c r="M208">
        <v>500000</v>
      </c>
      <c r="N208" t="s">
        <v>3970</v>
      </c>
      <c r="O208">
        <v>34</v>
      </c>
      <c r="P208" t="s">
        <v>3971</v>
      </c>
      <c r="Q208">
        <v>0</v>
      </c>
      <c r="R208" t="s">
        <v>3972</v>
      </c>
      <c r="S208">
        <v>-3500</v>
      </c>
      <c r="T208" s="7" t="str">
        <f t="shared" si="9"/>
        <v>hp_69347;atk_293706;hit_500000;miss_34;cirt_0;cirtSub_-3500</v>
      </c>
    </row>
    <row r="209" spans="1:20" x14ac:dyDescent="0.15">
      <c r="A209" s="16">
        <v>330207</v>
      </c>
      <c r="B209" s="16" t="s">
        <v>228</v>
      </c>
      <c r="C209" s="16">
        <v>1</v>
      </c>
      <c r="D209" s="16">
        <v>2</v>
      </c>
      <c r="E209" s="17">
        <v>70</v>
      </c>
      <c r="F209" s="19" t="s">
        <v>3967</v>
      </c>
      <c r="G209" s="19">
        <f t="shared" si="8"/>
        <v>0.64000000000000012</v>
      </c>
      <c r="H209" s="19">
        <f t="shared" si="10"/>
        <v>0.60000000000000009</v>
      </c>
      <c r="I209">
        <v>70753</v>
      </c>
      <c r="J209" t="s">
        <v>3968</v>
      </c>
      <c r="K209">
        <v>332955</v>
      </c>
      <c r="L209" t="s">
        <v>3969</v>
      </c>
      <c r="M209">
        <v>500000</v>
      </c>
      <c r="N209" t="s">
        <v>3970</v>
      </c>
      <c r="O209">
        <v>35</v>
      </c>
      <c r="P209" t="s">
        <v>3971</v>
      </c>
      <c r="Q209">
        <v>0</v>
      </c>
      <c r="R209" t="s">
        <v>3972</v>
      </c>
      <c r="S209">
        <v>-3500</v>
      </c>
      <c r="T209" s="7" t="str">
        <f t="shared" si="9"/>
        <v>hp_70753;atk_299659;hit_500000;miss_35;cirt_0;cirtSub_-3500</v>
      </c>
    </row>
    <row r="210" spans="1:20" x14ac:dyDescent="0.15">
      <c r="A210" s="16">
        <v>330208</v>
      </c>
      <c r="B210" s="16" t="s">
        <v>228</v>
      </c>
      <c r="C210" s="16">
        <v>1</v>
      </c>
      <c r="D210" s="16">
        <v>2</v>
      </c>
      <c r="E210" s="17">
        <v>70</v>
      </c>
      <c r="F210" s="19" t="s">
        <v>3967</v>
      </c>
      <c r="G210" s="19">
        <f t="shared" si="8"/>
        <v>0.64000000000000012</v>
      </c>
      <c r="H210" s="19">
        <f t="shared" si="10"/>
        <v>0.60000000000000009</v>
      </c>
      <c r="I210">
        <v>70753</v>
      </c>
      <c r="J210" t="s">
        <v>3968</v>
      </c>
      <c r="K210">
        <v>332955</v>
      </c>
      <c r="L210" t="s">
        <v>3969</v>
      </c>
      <c r="M210">
        <v>500000</v>
      </c>
      <c r="N210" t="s">
        <v>3970</v>
      </c>
      <c r="O210">
        <v>35</v>
      </c>
      <c r="P210" t="s">
        <v>3971</v>
      </c>
      <c r="Q210">
        <v>0</v>
      </c>
      <c r="R210" t="s">
        <v>3972</v>
      </c>
      <c r="S210">
        <v>-3500</v>
      </c>
      <c r="T210" s="7" t="str">
        <f t="shared" si="9"/>
        <v>hp_70753;atk_299659;hit_500000;miss_35;cirt_0;cirtSub_-3500</v>
      </c>
    </row>
    <row r="211" spans="1:20" x14ac:dyDescent="0.15">
      <c r="A211" s="16">
        <v>330209</v>
      </c>
      <c r="B211" s="16" t="s">
        <v>228</v>
      </c>
      <c r="C211" s="16">
        <v>1</v>
      </c>
      <c r="D211" s="16">
        <v>2</v>
      </c>
      <c r="E211" s="17">
        <v>70</v>
      </c>
      <c r="F211" s="19" t="s">
        <v>3967</v>
      </c>
      <c r="G211" s="19">
        <f t="shared" si="8"/>
        <v>0.64000000000000012</v>
      </c>
      <c r="H211" s="19">
        <f t="shared" si="10"/>
        <v>0.60000000000000009</v>
      </c>
      <c r="I211">
        <v>70753</v>
      </c>
      <c r="J211" t="s">
        <v>3968</v>
      </c>
      <c r="K211">
        <v>332955</v>
      </c>
      <c r="L211" t="s">
        <v>3969</v>
      </c>
      <c r="M211">
        <v>500000</v>
      </c>
      <c r="N211" t="s">
        <v>3970</v>
      </c>
      <c r="O211">
        <v>35</v>
      </c>
      <c r="P211" t="s">
        <v>3971</v>
      </c>
      <c r="Q211">
        <v>0</v>
      </c>
      <c r="R211" t="s">
        <v>3972</v>
      </c>
      <c r="S211">
        <v>-3500</v>
      </c>
      <c r="T211" s="7" t="str">
        <f t="shared" si="9"/>
        <v>hp_70753;atk_299659;hit_500000;miss_35;cirt_0;cirtSub_-3500</v>
      </c>
    </row>
    <row r="212" spans="1:20" x14ac:dyDescent="0.15">
      <c r="A212" s="16">
        <v>330210</v>
      </c>
      <c r="B212" s="16" t="s">
        <v>228</v>
      </c>
      <c r="C212" s="16">
        <v>1</v>
      </c>
      <c r="D212" s="16">
        <v>2</v>
      </c>
      <c r="E212" s="17">
        <v>71</v>
      </c>
      <c r="F212" s="19" t="s">
        <v>3967</v>
      </c>
      <c r="G212" s="19" t="e">
        <f t="shared" si="8"/>
        <v>#N/A</v>
      </c>
      <c r="H212" s="19">
        <f t="shared" si="10"/>
        <v>0.60000000000000009</v>
      </c>
      <c r="I212">
        <v>72159</v>
      </c>
      <c r="J212" t="s">
        <v>3968</v>
      </c>
      <c r="K212">
        <v>339570</v>
      </c>
      <c r="L212" t="s">
        <v>3969</v>
      </c>
      <c r="M212">
        <v>500000</v>
      </c>
      <c r="N212" t="s">
        <v>3970</v>
      </c>
      <c r="O212">
        <v>35</v>
      </c>
      <c r="P212" t="s">
        <v>3971</v>
      </c>
      <c r="Q212">
        <v>0</v>
      </c>
      <c r="R212" t="s">
        <v>3972</v>
      </c>
      <c r="S212">
        <v>-3500</v>
      </c>
      <c r="T212" s="7" t="str">
        <f t="shared" si="9"/>
        <v>hp_72159;atk_305613;hit_500000;miss_35;cirt_0;cirtSub_-3500</v>
      </c>
    </row>
    <row r="213" spans="1:20" x14ac:dyDescent="0.15">
      <c r="A213" s="16">
        <v>330211</v>
      </c>
      <c r="B213" s="16" t="s">
        <v>228</v>
      </c>
      <c r="C213" s="16">
        <v>1</v>
      </c>
      <c r="D213" s="16">
        <v>2</v>
      </c>
      <c r="E213" s="17">
        <v>71</v>
      </c>
      <c r="F213" s="19" t="s">
        <v>3967</v>
      </c>
      <c r="G213" s="19" t="e">
        <f t="shared" si="8"/>
        <v>#N/A</v>
      </c>
      <c r="H213" s="19">
        <f t="shared" si="10"/>
        <v>0.60000000000000009</v>
      </c>
      <c r="I213">
        <v>72159</v>
      </c>
      <c r="J213" t="s">
        <v>3968</v>
      </c>
      <c r="K213">
        <v>339570</v>
      </c>
      <c r="L213" t="s">
        <v>3969</v>
      </c>
      <c r="M213">
        <v>500000</v>
      </c>
      <c r="N213" t="s">
        <v>3970</v>
      </c>
      <c r="O213">
        <v>35</v>
      </c>
      <c r="P213" t="s">
        <v>3971</v>
      </c>
      <c r="Q213">
        <v>0</v>
      </c>
      <c r="R213" t="s">
        <v>3972</v>
      </c>
      <c r="S213">
        <v>-3500</v>
      </c>
      <c r="T213" s="7" t="str">
        <f t="shared" si="9"/>
        <v>hp_72159;atk_305613;hit_500000;miss_35;cirt_0;cirtSub_-3500</v>
      </c>
    </row>
    <row r="214" spans="1:20" x14ac:dyDescent="0.15">
      <c r="A214" s="16">
        <v>330212</v>
      </c>
      <c r="B214" s="16" t="s">
        <v>228</v>
      </c>
      <c r="C214" s="16">
        <v>1</v>
      </c>
      <c r="D214" s="16">
        <v>2</v>
      </c>
      <c r="E214" s="17">
        <v>71</v>
      </c>
      <c r="F214" s="19" t="s">
        <v>3967</v>
      </c>
      <c r="G214" s="19" t="e">
        <f t="shared" si="8"/>
        <v>#N/A</v>
      </c>
      <c r="H214" s="19">
        <f t="shared" si="10"/>
        <v>0.60000000000000009</v>
      </c>
      <c r="I214">
        <v>72159</v>
      </c>
      <c r="J214" t="s">
        <v>3968</v>
      </c>
      <c r="K214">
        <v>339570</v>
      </c>
      <c r="L214" t="s">
        <v>3969</v>
      </c>
      <c r="M214">
        <v>500000</v>
      </c>
      <c r="N214" t="s">
        <v>3970</v>
      </c>
      <c r="O214">
        <v>35</v>
      </c>
      <c r="P214" t="s">
        <v>3971</v>
      </c>
      <c r="Q214">
        <v>0</v>
      </c>
      <c r="R214" t="s">
        <v>3972</v>
      </c>
      <c r="S214">
        <v>-3500</v>
      </c>
      <c r="T214" s="7" t="str">
        <f t="shared" si="9"/>
        <v>hp_72159;atk_305613;hit_500000;miss_35;cirt_0;cirtSub_-3500</v>
      </c>
    </row>
    <row r="215" spans="1:20" x14ac:dyDescent="0.15">
      <c r="A215" s="16">
        <v>330213</v>
      </c>
      <c r="B215" s="16" t="s">
        <v>228</v>
      </c>
      <c r="C215" s="16">
        <v>1</v>
      </c>
      <c r="D215" s="16">
        <v>2</v>
      </c>
      <c r="E215" s="17">
        <v>72</v>
      </c>
      <c r="F215" s="19" t="s">
        <v>3967</v>
      </c>
      <c r="G215" s="19" t="e">
        <f t="shared" si="8"/>
        <v>#N/A</v>
      </c>
      <c r="H215" s="19">
        <f t="shared" si="10"/>
        <v>0.60000000000000009</v>
      </c>
      <c r="I215">
        <v>73564</v>
      </c>
      <c r="J215" t="s">
        <v>3968</v>
      </c>
      <c r="K215">
        <v>346185</v>
      </c>
      <c r="L215" t="s">
        <v>3969</v>
      </c>
      <c r="M215">
        <v>500000</v>
      </c>
      <c r="N215" t="s">
        <v>3970</v>
      </c>
      <c r="O215">
        <v>36</v>
      </c>
      <c r="P215" t="s">
        <v>3971</v>
      </c>
      <c r="Q215">
        <v>0</v>
      </c>
      <c r="R215" t="s">
        <v>3972</v>
      </c>
      <c r="S215">
        <v>-3500</v>
      </c>
      <c r="T215" s="7" t="str">
        <f t="shared" si="9"/>
        <v>hp_73564;atk_311566;hit_500000;miss_36;cirt_0;cirtSub_-3500</v>
      </c>
    </row>
    <row r="216" spans="1:20" x14ac:dyDescent="0.15">
      <c r="A216" s="16">
        <v>330214</v>
      </c>
      <c r="B216" s="16" t="s">
        <v>228</v>
      </c>
      <c r="C216" s="16">
        <v>1</v>
      </c>
      <c r="D216" s="16">
        <v>2</v>
      </c>
      <c r="E216" s="17">
        <v>72</v>
      </c>
      <c r="F216" s="19" t="s">
        <v>3967</v>
      </c>
      <c r="G216" s="19" t="e">
        <f t="shared" si="8"/>
        <v>#N/A</v>
      </c>
      <c r="H216" s="19">
        <f t="shared" si="10"/>
        <v>0.60000000000000009</v>
      </c>
      <c r="I216">
        <v>73564</v>
      </c>
      <c r="J216" t="s">
        <v>3968</v>
      </c>
      <c r="K216">
        <v>346185</v>
      </c>
      <c r="L216" t="s">
        <v>3969</v>
      </c>
      <c r="M216">
        <v>500000</v>
      </c>
      <c r="N216" t="s">
        <v>3970</v>
      </c>
      <c r="O216">
        <v>36</v>
      </c>
      <c r="P216" t="s">
        <v>3971</v>
      </c>
      <c r="Q216">
        <v>0</v>
      </c>
      <c r="R216" t="s">
        <v>3972</v>
      </c>
      <c r="S216">
        <v>-3500</v>
      </c>
      <c r="T216" s="7" t="str">
        <f t="shared" si="9"/>
        <v>hp_73564;atk_311566;hit_500000;miss_36;cirt_0;cirtSub_-3500</v>
      </c>
    </row>
    <row r="217" spans="1:20" x14ac:dyDescent="0.15">
      <c r="A217" s="16">
        <v>330215</v>
      </c>
      <c r="B217" s="16" t="s">
        <v>228</v>
      </c>
      <c r="C217" s="16">
        <v>1</v>
      </c>
      <c r="D217" s="16">
        <v>2</v>
      </c>
      <c r="E217" s="17">
        <v>72</v>
      </c>
      <c r="F217" s="19" t="s">
        <v>3967</v>
      </c>
      <c r="G217" s="19" t="e">
        <f t="shared" si="8"/>
        <v>#N/A</v>
      </c>
      <c r="H217" s="19">
        <f t="shared" si="10"/>
        <v>0.60000000000000009</v>
      </c>
      <c r="I217">
        <v>73564</v>
      </c>
      <c r="J217" t="s">
        <v>3968</v>
      </c>
      <c r="K217">
        <v>346185</v>
      </c>
      <c r="L217" t="s">
        <v>3969</v>
      </c>
      <c r="M217">
        <v>500000</v>
      </c>
      <c r="N217" t="s">
        <v>3970</v>
      </c>
      <c r="O217">
        <v>36</v>
      </c>
      <c r="P217" t="s">
        <v>3971</v>
      </c>
      <c r="Q217">
        <v>0</v>
      </c>
      <c r="R217" t="s">
        <v>3972</v>
      </c>
      <c r="S217">
        <v>-3500</v>
      </c>
      <c r="T217" s="7" t="str">
        <f t="shared" si="9"/>
        <v>hp_73564;atk_311566;hit_500000;miss_36;cirt_0;cirtSub_-3500</v>
      </c>
    </row>
    <row r="218" spans="1:20" x14ac:dyDescent="0.15">
      <c r="A218" s="16">
        <v>330216</v>
      </c>
      <c r="B218" s="16" t="s">
        <v>228</v>
      </c>
      <c r="C218" s="16">
        <v>1</v>
      </c>
      <c r="D218" s="16">
        <v>2</v>
      </c>
      <c r="E218" s="17">
        <v>73</v>
      </c>
      <c r="F218" s="19" t="s">
        <v>3967</v>
      </c>
      <c r="G218" s="19" t="e">
        <f t="shared" si="8"/>
        <v>#N/A</v>
      </c>
      <c r="H218" s="19">
        <f t="shared" si="10"/>
        <v>0.60000000000000009</v>
      </c>
      <c r="I218">
        <v>74970</v>
      </c>
      <c r="J218" t="s">
        <v>3968</v>
      </c>
      <c r="K218">
        <v>352800</v>
      </c>
      <c r="L218" t="s">
        <v>3969</v>
      </c>
      <c r="M218">
        <v>500000</v>
      </c>
      <c r="N218" t="s">
        <v>3970</v>
      </c>
      <c r="O218">
        <v>36</v>
      </c>
      <c r="P218" t="s">
        <v>3971</v>
      </c>
      <c r="Q218">
        <v>0</v>
      </c>
      <c r="R218" t="s">
        <v>3972</v>
      </c>
      <c r="S218">
        <v>-3500</v>
      </c>
      <c r="T218" s="7" t="str">
        <f t="shared" si="9"/>
        <v>hp_74970;atk_317520;hit_500000;miss_36;cirt_0;cirtSub_-3500</v>
      </c>
    </row>
    <row r="219" spans="1:20" x14ac:dyDescent="0.15">
      <c r="A219" s="16">
        <v>330217</v>
      </c>
      <c r="B219" s="16" t="s">
        <v>228</v>
      </c>
      <c r="C219" s="16">
        <v>1</v>
      </c>
      <c r="D219" s="16">
        <v>2</v>
      </c>
      <c r="E219" s="17">
        <v>73</v>
      </c>
      <c r="F219" s="19" t="s">
        <v>3967</v>
      </c>
      <c r="G219" s="19" t="e">
        <f t="shared" si="8"/>
        <v>#N/A</v>
      </c>
      <c r="H219" s="19">
        <f t="shared" si="10"/>
        <v>0.60000000000000009</v>
      </c>
      <c r="I219">
        <v>74970</v>
      </c>
      <c r="J219" t="s">
        <v>3968</v>
      </c>
      <c r="K219">
        <v>352800</v>
      </c>
      <c r="L219" t="s">
        <v>3969</v>
      </c>
      <c r="M219">
        <v>500000</v>
      </c>
      <c r="N219" t="s">
        <v>3970</v>
      </c>
      <c r="O219">
        <v>36</v>
      </c>
      <c r="P219" t="s">
        <v>3971</v>
      </c>
      <c r="Q219">
        <v>0</v>
      </c>
      <c r="R219" t="s">
        <v>3972</v>
      </c>
      <c r="S219">
        <v>-3500</v>
      </c>
      <c r="T219" s="7" t="str">
        <f t="shared" si="9"/>
        <v>hp_74970;atk_317520;hit_500000;miss_36;cirt_0;cirtSub_-3500</v>
      </c>
    </row>
    <row r="220" spans="1:20" x14ac:dyDescent="0.15">
      <c r="A220" s="16">
        <v>330218</v>
      </c>
      <c r="B220" s="16" t="s">
        <v>228</v>
      </c>
      <c r="C220" s="16">
        <v>1</v>
      </c>
      <c r="D220" s="16">
        <v>2</v>
      </c>
      <c r="E220" s="17">
        <v>73</v>
      </c>
      <c r="F220" s="19" t="s">
        <v>3967</v>
      </c>
      <c r="G220" s="19" t="e">
        <f t="shared" si="8"/>
        <v>#N/A</v>
      </c>
      <c r="H220" s="19">
        <f t="shared" si="10"/>
        <v>0.60000000000000009</v>
      </c>
      <c r="I220">
        <v>74970</v>
      </c>
      <c r="J220" t="s">
        <v>3968</v>
      </c>
      <c r="K220">
        <v>352800</v>
      </c>
      <c r="L220" t="s">
        <v>3969</v>
      </c>
      <c r="M220">
        <v>500000</v>
      </c>
      <c r="N220" t="s">
        <v>3970</v>
      </c>
      <c r="O220">
        <v>36</v>
      </c>
      <c r="P220" t="s">
        <v>3971</v>
      </c>
      <c r="Q220">
        <v>0</v>
      </c>
      <c r="R220" t="s">
        <v>3972</v>
      </c>
      <c r="S220">
        <v>-3500</v>
      </c>
      <c r="T220" s="7" t="str">
        <f t="shared" si="9"/>
        <v>hp_74970;atk_317520;hit_500000;miss_36;cirt_0;cirtSub_-3500</v>
      </c>
    </row>
    <row r="221" spans="1:20" x14ac:dyDescent="0.15">
      <c r="A221" s="16">
        <v>330219</v>
      </c>
      <c r="B221" s="16" t="s">
        <v>228</v>
      </c>
      <c r="C221" s="16">
        <v>1</v>
      </c>
      <c r="D221" s="16">
        <v>2</v>
      </c>
      <c r="E221" s="17">
        <v>74</v>
      </c>
      <c r="F221" s="19" t="s">
        <v>3967</v>
      </c>
      <c r="G221" s="19" t="e">
        <f t="shared" si="8"/>
        <v>#N/A</v>
      </c>
      <c r="H221" s="19">
        <f t="shared" si="10"/>
        <v>0.6100000000000001</v>
      </c>
      <c r="I221">
        <v>76375</v>
      </c>
      <c r="J221" t="s">
        <v>3968</v>
      </c>
      <c r="K221">
        <v>359415</v>
      </c>
      <c r="L221" t="s">
        <v>3969</v>
      </c>
      <c r="M221">
        <v>500000</v>
      </c>
      <c r="N221" t="s">
        <v>3970</v>
      </c>
      <c r="O221">
        <v>37</v>
      </c>
      <c r="P221" t="s">
        <v>3971</v>
      </c>
      <c r="Q221">
        <v>0</v>
      </c>
      <c r="R221" t="s">
        <v>3972</v>
      </c>
      <c r="S221">
        <v>-3500</v>
      </c>
      <c r="T221" s="7" t="str">
        <f t="shared" si="9"/>
        <v>hp_76375;atk_323473;hit_500000;miss_37;cirt_0;cirtSub_-3500</v>
      </c>
    </row>
    <row r="222" spans="1:20" x14ac:dyDescent="0.15">
      <c r="A222" s="16">
        <v>330220</v>
      </c>
      <c r="B222" s="16" t="s">
        <v>228</v>
      </c>
      <c r="C222" s="16">
        <v>1</v>
      </c>
      <c r="D222" s="16">
        <v>2</v>
      </c>
      <c r="E222" s="17">
        <v>74</v>
      </c>
      <c r="F222" s="19" t="s">
        <v>3967</v>
      </c>
      <c r="G222" s="19" t="e">
        <f t="shared" si="8"/>
        <v>#N/A</v>
      </c>
      <c r="H222" s="19">
        <f t="shared" si="10"/>
        <v>0.6100000000000001</v>
      </c>
      <c r="I222">
        <v>76375</v>
      </c>
      <c r="J222" t="s">
        <v>3968</v>
      </c>
      <c r="K222">
        <v>359415</v>
      </c>
      <c r="L222" t="s">
        <v>3969</v>
      </c>
      <c r="M222">
        <v>500000</v>
      </c>
      <c r="N222" t="s">
        <v>3970</v>
      </c>
      <c r="O222">
        <v>37</v>
      </c>
      <c r="P222" t="s">
        <v>3971</v>
      </c>
      <c r="Q222">
        <v>0</v>
      </c>
      <c r="R222" t="s">
        <v>3972</v>
      </c>
      <c r="S222">
        <v>-3500</v>
      </c>
      <c r="T222" s="7" t="str">
        <f t="shared" si="9"/>
        <v>hp_76375;atk_323473;hit_500000;miss_37;cirt_0;cirtSub_-3500</v>
      </c>
    </row>
    <row r="223" spans="1:20" x14ac:dyDescent="0.15">
      <c r="A223" s="16">
        <v>330221</v>
      </c>
      <c r="B223" s="16" t="s">
        <v>228</v>
      </c>
      <c r="C223" s="16">
        <v>1</v>
      </c>
      <c r="D223" s="16">
        <v>2</v>
      </c>
      <c r="E223" s="17">
        <v>74</v>
      </c>
      <c r="F223" s="19" t="s">
        <v>3967</v>
      </c>
      <c r="G223" s="19" t="e">
        <f t="shared" si="8"/>
        <v>#N/A</v>
      </c>
      <c r="H223" s="19">
        <f t="shared" si="10"/>
        <v>0.6100000000000001</v>
      </c>
      <c r="I223">
        <v>76375</v>
      </c>
      <c r="J223" t="s">
        <v>3968</v>
      </c>
      <c r="K223">
        <v>359415</v>
      </c>
      <c r="L223" t="s">
        <v>3969</v>
      </c>
      <c r="M223">
        <v>500000</v>
      </c>
      <c r="N223" t="s">
        <v>3970</v>
      </c>
      <c r="O223">
        <v>37</v>
      </c>
      <c r="P223" t="s">
        <v>3971</v>
      </c>
      <c r="Q223">
        <v>0</v>
      </c>
      <c r="R223" t="s">
        <v>3972</v>
      </c>
      <c r="S223">
        <v>-3500</v>
      </c>
      <c r="T223" s="7" t="str">
        <f t="shared" si="9"/>
        <v>hp_76375;atk_323473;hit_500000;miss_37;cirt_0;cirtSub_-3500</v>
      </c>
    </row>
    <row r="224" spans="1:20" x14ac:dyDescent="0.15">
      <c r="A224" s="16">
        <v>330222</v>
      </c>
      <c r="B224" s="16" t="s">
        <v>228</v>
      </c>
      <c r="C224" s="16">
        <v>1</v>
      </c>
      <c r="D224" s="16">
        <v>2</v>
      </c>
      <c r="E224" s="17">
        <v>75</v>
      </c>
      <c r="F224" s="19" t="s">
        <v>3967</v>
      </c>
      <c r="G224" s="19">
        <f t="shared" si="8"/>
        <v>0.64000000000000012</v>
      </c>
      <c r="H224" s="19">
        <f t="shared" si="10"/>
        <v>0.6100000000000001</v>
      </c>
      <c r="I224">
        <v>77781</v>
      </c>
      <c r="J224" t="s">
        <v>3968</v>
      </c>
      <c r="K224">
        <v>366030</v>
      </c>
      <c r="L224" t="s">
        <v>3969</v>
      </c>
      <c r="M224">
        <v>500000</v>
      </c>
      <c r="N224" t="s">
        <v>3970</v>
      </c>
      <c r="O224">
        <v>37</v>
      </c>
      <c r="P224" t="s">
        <v>3971</v>
      </c>
      <c r="Q224">
        <v>0</v>
      </c>
      <c r="R224" t="s">
        <v>3972</v>
      </c>
      <c r="S224">
        <v>-3500</v>
      </c>
      <c r="T224" s="7" t="str">
        <f t="shared" si="9"/>
        <v>hp_77781;atk_329427;hit_500000;miss_37;cirt_0;cirtSub_-3500</v>
      </c>
    </row>
    <row r="225" spans="1:20" x14ac:dyDescent="0.15">
      <c r="A225" s="16">
        <v>330223</v>
      </c>
      <c r="B225" s="16" t="s">
        <v>228</v>
      </c>
      <c r="C225" s="16">
        <v>1</v>
      </c>
      <c r="D225" s="16">
        <v>2</v>
      </c>
      <c r="E225" s="17">
        <v>75</v>
      </c>
      <c r="F225" s="19" t="s">
        <v>3967</v>
      </c>
      <c r="G225" s="19">
        <f t="shared" si="8"/>
        <v>0.64000000000000012</v>
      </c>
      <c r="H225" s="19">
        <f t="shared" si="10"/>
        <v>0.6100000000000001</v>
      </c>
      <c r="I225">
        <v>77781</v>
      </c>
      <c r="J225" t="s">
        <v>3968</v>
      </c>
      <c r="K225">
        <v>366030</v>
      </c>
      <c r="L225" t="s">
        <v>3969</v>
      </c>
      <c r="M225">
        <v>500000</v>
      </c>
      <c r="N225" t="s">
        <v>3970</v>
      </c>
      <c r="O225">
        <v>37</v>
      </c>
      <c r="P225" t="s">
        <v>3971</v>
      </c>
      <c r="Q225">
        <v>0</v>
      </c>
      <c r="R225" t="s">
        <v>3972</v>
      </c>
      <c r="S225">
        <v>-3500</v>
      </c>
      <c r="T225" s="7" t="str">
        <f t="shared" si="9"/>
        <v>hp_77781;atk_329427;hit_500000;miss_37;cirt_0;cirtSub_-3500</v>
      </c>
    </row>
    <row r="226" spans="1:20" x14ac:dyDescent="0.15">
      <c r="A226" s="16">
        <v>330224</v>
      </c>
      <c r="B226" s="16" t="s">
        <v>228</v>
      </c>
      <c r="C226" s="16">
        <v>1</v>
      </c>
      <c r="D226" s="16">
        <v>2</v>
      </c>
      <c r="E226" s="17">
        <v>75</v>
      </c>
      <c r="F226" s="19" t="s">
        <v>3967</v>
      </c>
      <c r="G226" s="19">
        <f t="shared" si="8"/>
        <v>0.64000000000000012</v>
      </c>
      <c r="H226" s="19">
        <f t="shared" si="10"/>
        <v>0.6100000000000001</v>
      </c>
      <c r="I226">
        <v>77781</v>
      </c>
      <c r="J226" t="s">
        <v>3968</v>
      </c>
      <c r="K226">
        <v>366030</v>
      </c>
      <c r="L226" t="s">
        <v>3969</v>
      </c>
      <c r="M226">
        <v>500000</v>
      </c>
      <c r="N226" t="s">
        <v>3970</v>
      </c>
      <c r="O226">
        <v>37</v>
      </c>
      <c r="P226" t="s">
        <v>3971</v>
      </c>
      <c r="Q226">
        <v>0</v>
      </c>
      <c r="R226" t="s">
        <v>3972</v>
      </c>
      <c r="S226">
        <v>-3500</v>
      </c>
      <c r="T226" s="7" t="str">
        <f t="shared" si="9"/>
        <v>hp_77781;atk_329427;hit_500000;miss_37;cirt_0;cirtSub_-3500</v>
      </c>
    </row>
    <row r="227" spans="1:20" x14ac:dyDescent="0.15">
      <c r="A227" s="16">
        <v>330225</v>
      </c>
      <c r="B227" s="16" t="s">
        <v>228</v>
      </c>
      <c r="C227" s="16">
        <v>1</v>
      </c>
      <c r="D227" s="16">
        <v>2</v>
      </c>
      <c r="E227" s="17">
        <v>76</v>
      </c>
      <c r="F227" s="19" t="s">
        <v>3967</v>
      </c>
      <c r="G227" s="19" t="e">
        <f t="shared" si="8"/>
        <v>#N/A</v>
      </c>
      <c r="H227" s="19">
        <f t="shared" si="10"/>
        <v>0.6100000000000001</v>
      </c>
      <c r="I227">
        <v>79186</v>
      </c>
      <c r="J227" t="s">
        <v>3968</v>
      </c>
      <c r="K227">
        <v>372645</v>
      </c>
      <c r="L227" t="s">
        <v>3969</v>
      </c>
      <c r="M227">
        <v>500000</v>
      </c>
      <c r="N227" t="s">
        <v>3970</v>
      </c>
      <c r="O227">
        <v>38</v>
      </c>
      <c r="P227" t="s">
        <v>3971</v>
      </c>
      <c r="Q227">
        <v>0</v>
      </c>
      <c r="R227" t="s">
        <v>3972</v>
      </c>
      <c r="S227">
        <v>-3500</v>
      </c>
      <c r="T227" s="7" t="str">
        <f t="shared" si="9"/>
        <v>hp_79186;atk_335380;hit_500000;miss_38;cirt_0;cirtSub_-3500</v>
      </c>
    </row>
    <row r="228" spans="1:20" x14ac:dyDescent="0.15">
      <c r="A228" s="16">
        <v>330226</v>
      </c>
      <c r="B228" s="16" t="s">
        <v>228</v>
      </c>
      <c r="C228" s="16">
        <v>1</v>
      </c>
      <c r="D228" s="16">
        <v>2</v>
      </c>
      <c r="E228" s="17">
        <v>76</v>
      </c>
      <c r="F228" s="19" t="s">
        <v>3967</v>
      </c>
      <c r="G228" s="19" t="e">
        <f t="shared" si="8"/>
        <v>#N/A</v>
      </c>
      <c r="H228" s="19">
        <f t="shared" si="10"/>
        <v>0.6100000000000001</v>
      </c>
      <c r="I228">
        <v>79186</v>
      </c>
      <c r="J228" t="s">
        <v>3968</v>
      </c>
      <c r="K228">
        <v>372645</v>
      </c>
      <c r="L228" t="s">
        <v>3969</v>
      </c>
      <c r="M228">
        <v>500000</v>
      </c>
      <c r="N228" t="s">
        <v>3970</v>
      </c>
      <c r="O228">
        <v>38</v>
      </c>
      <c r="P228" t="s">
        <v>3971</v>
      </c>
      <c r="Q228">
        <v>0</v>
      </c>
      <c r="R228" t="s">
        <v>3972</v>
      </c>
      <c r="S228">
        <v>-3500</v>
      </c>
      <c r="T228" s="7" t="str">
        <f t="shared" si="9"/>
        <v>hp_79186;atk_335380;hit_500000;miss_38;cirt_0;cirtSub_-3500</v>
      </c>
    </row>
    <row r="229" spans="1:20" x14ac:dyDescent="0.15">
      <c r="A229" s="16">
        <v>330227</v>
      </c>
      <c r="B229" s="16" t="s">
        <v>228</v>
      </c>
      <c r="C229" s="16">
        <v>1</v>
      </c>
      <c r="D229" s="16">
        <v>2</v>
      </c>
      <c r="E229" s="17">
        <v>76</v>
      </c>
      <c r="F229" s="19" t="s">
        <v>3967</v>
      </c>
      <c r="G229" s="19" t="e">
        <f t="shared" si="8"/>
        <v>#N/A</v>
      </c>
      <c r="H229" s="19">
        <f t="shared" si="10"/>
        <v>0.6100000000000001</v>
      </c>
      <c r="I229">
        <v>79186</v>
      </c>
      <c r="J229" t="s">
        <v>3968</v>
      </c>
      <c r="K229">
        <v>372645</v>
      </c>
      <c r="L229" t="s">
        <v>3969</v>
      </c>
      <c r="M229">
        <v>500000</v>
      </c>
      <c r="N229" t="s">
        <v>3970</v>
      </c>
      <c r="O229">
        <v>38</v>
      </c>
      <c r="P229" t="s">
        <v>3971</v>
      </c>
      <c r="Q229">
        <v>0</v>
      </c>
      <c r="R229" t="s">
        <v>3972</v>
      </c>
      <c r="S229">
        <v>-3500</v>
      </c>
      <c r="T229" s="7" t="str">
        <f t="shared" si="9"/>
        <v>hp_79186;atk_335380;hit_500000;miss_38;cirt_0;cirtSub_-3500</v>
      </c>
    </row>
    <row r="230" spans="1:20" x14ac:dyDescent="0.15">
      <c r="A230" s="16">
        <v>330228</v>
      </c>
      <c r="B230" s="16" t="s">
        <v>228</v>
      </c>
      <c r="C230" s="16">
        <v>1</v>
      </c>
      <c r="D230" s="16">
        <v>2</v>
      </c>
      <c r="E230" s="17">
        <v>77</v>
      </c>
      <c r="F230" s="19" t="s">
        <v>3967</v>
      </c>
      <c r="G230" s="19" t="e">
        <f t="shared" si="8"/>
        <v>#N/A</v>
      </c>
      <c r="H230" s="19">
        <f t="shared" si="10"/>
        <v>0.6100000000000001</v>
      </c>
      <c r="I230">
        <v>80592</v>
      </c>
      <c r="J230" t="s">
        <v>3968</v>
      </c>
      <c r="K230">
        <v>379260</v>
      </c>
      <c r="L230" t="s">
        <v>3969</v>
      </c>
      <c r="M230">
        <v>500000</v>
      </c>
      <c r="N230" t="s">
        <v>3970</v>
      </c>
      <c r="O230">
        <v>38</v>
      </c>
      <c r="P230" t="s">
        <v>3971</v>
      </c>
      <c r="Q230">
        <v>0</v>
      </c>
      <c r="R230" t="s">
        <v>3972</v>
      </c>
      <c r="S230">
        <v>-3500</v>
      </c>
      <c r="T230" s="7" t="str">
        <f t="shared" si="9"/>
        <v>hp_80592;atk_341334;hit_500000;miss_38;cirt_0;cirtSub_-3500</v>
      </c>
    </row>
    <row r="231" spans="1:20" x14ac:dyDescent="0.15">
      <c r="A231" s="16">
        <v>330229</v>
      </c>
      <c r="B231" s="16" t="s">
        <v>228</v>
      </c>
      <c r="C231" s="16">
        <v>1</v>
      </c>
      <c r="D231" s="16">
        <v>2</v>
      </c>
      <c r="E231" s="17">
        <v>77</v>
      </c>
      <c r="F231" s="19" t="s">
        <v>3967</v>
      </c>
      <c r="G231" s="19" t="e">
        <f t="shared" si="8"/>
        <v>#N/A</v>
      </c>
      <c r="H231" s="19">
        <f t="shared" si="10"/>
        <v>0.6100000000000001</v>
      </c>
      <c r="I231">
        <v>80592</v>
      </c>
      <c r="J231" t="s">
        <v>3968</v>
      </c>
      <c r="K231">
        <v>379260</v>
      </c>
      <c r="L231" t="s">
        <v>3969</v>
      </c>
      <c r="M231">
        <v>500000</v>
      </c>
      <c r="N231" t="s">
        <v>3970</v>
      </c>
      <c r="O231">
        <v>38</v>
      </c>
      <c r="P231" t="s">
        <v>3971</v>
      </c>
      <c r="Q231">
        <v>0</v>
      </c>
      <c r="R231" t="s">
        <v>3972</v>
      </c>
      <c r="S231">
        <v>-3500</v>
      </c>
      <c r="T231" s="7" t="str">
        <f t="shared" si="9"/>
        <v>hp_80592;atk_341334;hit_500000;miss_38;cirt_0;cirtSub_-3500</v>
      </c>
    </row>
    <row r="232" spans="1:20" x14ac:dyDescent="0.15">
      <c r="A232" s="16">
        <v>330230</v>
      </c>
      <c r="B232" s="16" t="s">
        <v>228</v>
      </c>
      <c r="C232" s="16">
        <v>1</v>
      </c>
      <c r="D232" s="16">
        <v>2</v>
      </c>
      <c r="E232" s="17">
        <v>77</v>
      </c>
      <c r="F232" s="19" t="s">
        <v>3967</v>
      </c>
      <c r="G232" s="19" t="e">
        <f t="shared" si="8"/>
        <v>#N/A</v>
      </c>
      <c r="H232" s="19">
        <f t="shared" si="10"/>
        <v>0.6100000000000001</v>
      </c>
      <c r="I232">
        <v>80592</v>
      </c>
      <c r="J232" t="s">
        <v>3968</v>
      </c>
      <c r="K232">
        <v>379260</v>
      </c>
      <c r="L232" t="s">
        <v>3969</v>
      </c>
      <c r="M232">
        <v>500000</v>
      </c>
      <c r="N232" t="s">
        <v>3970</v>
      </c>
      <c r="O232">
        <v>38</v>
      </c>
      <c r="P232" t="s">
        <v>3971</v>
      </c>
      <c r="Q232">
        <v>0</v>
      </c>
      <c r="R232" t="s">
        <v>3972</v>
      </c>
      <c r="S232">
        <v>-3500</v>
      </c>
      <c r="T232" s="7" t="str">
        <f t="shared" si="9"/>
        <v>hp_80592;atk_341334;hit_500000;miss_38;cirt_0;cirtSub_-3500</v>
      </c>
    </row>
    <row r="233" spans="1:20" x14ac:dyDescent="0.15">
      <c r="A233" s="16">
        <v>330231</v>
      </c>
      <c r="B233" s="16" t="s">
        <v>228</v>
      </c>
      <c r="C233" s="16">
        <v>1</v>
      </c>
      <c r="D233" s="16">
        <v>2</v>
      </c>
      <c r="E233" s="17">
        <v>78</v>
      </c>
      <c r="F233" s="19" t="s">
        <v>3967</v>
      </c>
      <c r="G233" s="19" t="e">
        <f t="shared" si="8"/>
        <v>#N/A</v>
      </c>
      <c r="H233" s="19">
        <f t="shared" si="10"/>
        <v>0.6100000000000001</v>
      </c>
      <c r="I233">
        <v>81998</v>
      </c>
      <c r="J233" t="s">
        <v>3968</v>
      </c>
      <c r="K233">
        <v>385875</v>
      </c>
      <c r="L233" t="s">
        <v>3969</v>
      </c>
      <c r="M233">
        <v>500000</v>
      </c>
      <c r="N233" t="s">
        <v>3970</v>
      </c>
      <c r="O233">
        <v>39</v>
      </c>
      <c r="P233" t="s">
        <v>3971</v>
      </c>
      <c r="Q233">
        <v>0</v>
      </c>
      <c r="R233" t="s">
        <v>3972</v>
      </c>
      <c r="S233">
        <v>-3500</v>
      </c>
      <c r="T233" s="7" t="str">
        <f t="shared" si="9"/>
        <v>hp_81998;atk_347287;hit_500000;miss_39;cirt_0;cirtSub_-3500</v>
      </c>
    </row>
    <row r="234" spans="1:20" x14ac:dyDescent="0.15">
      <c r="A234" s="16">
        <v>330232</v>
      </c>
      <c r="B234" s="16" t="s">
        <v>228</v>
      </c>
      <c r="C234" s="16">
        <v>1</v>
      </c>
      <c r="D234" s="16">
        <v>2</v>
      </c>
      <c r="E234" s="17">
        <v>78</v>
      </c>
      <c r="F234" s="19" t="s">
        <v>3967</v>
      </c>
      <c r="G234" s="19" t="e">
        <f t="shared" si="8"/>
        <v>#N/A</v>
      </c>
      <c r="H234" s="19">
        <f t="shared" si="10"/>
        <v>0.6100000000000001</v>
      </c>
      <c r="I234">
        <v>81998</v>
      </c>
      <c r="J234" t="s">
        <v>3968</v>
      </c>
      <c r="K234">
        <v>385875</v>
      </c>
      <c r="L234" t="s">
        <v>3969</v>
      </c>
      <c r="M234">
        <v>500000</v>
      </c>
      <c r="N234" t="s">
        <v>3970</v>
      </c>
      <c r="O234">
        <v>39</v>
      </c>
      <c r="P234" t="s">
        <v>3971</v>
      </c>
      <c r="Q234">
        <v>0</v>
      </c>
      <c r="R234" t="s">
        <v>3972</v>
      </c>
      <c r="S234">
        <v>-3500</v>
      </c>
      <c r="T234" s="7" t="str">
        <f t="shared" si="9"/>
        <v>hp_81998;atk_347287;hit_500000;miss_39;cirt_0;cirtSub_-3500</v>
      </c>
    </row>
    <row r="235" spans="1:20" x14ac:dyDescent="0.15">
      <c r="A235" s="16">
        <v>330233</v>
      </c>
      <c r="B235" s="16" t="s">
        <v>228</v>
      </c>
      <c r="C235" s="16">
        <v>1</v>
      </c>
      <c r="D235" s="16">
        <v>2</v>
      </c>
      <c r="E235" s="17">
        <v>78</v>
      </c>
      <c r="F235" s="19" t="s">
        <v>3967</v>
      </c>
      <c r="G235" s="19" t="e">
        <f t="shared" si="8"/>
        <v>#N/A</v>
      </c>
      <c r="H235" s="19">
        <f t="shared" si="10"/>
        <v>0.6100000000000001</v>
      </c>
      <c r="I235">
        <v>81998</v>
      </c>
      <c r="J235" t="s">
        <v>3968</v>
      </c>
      <c r="K235">
        <v>385875</v>
      </c>
      <c r="L235" t="s">
        <v>3969</v>
      </c>
      <c r="M235">
        <v>500000</v>
      </c>
      <c r="N235" t="s">
        <v>3970</v>
      </c>
      <c r="O235">
        <v>39</v>
      </c>
      <c r="P235" t="s">
        <v>3971</v>
      </c>
      <c r="Q235">
        <v>0</v>
      </c>
      <c r="R235" t="s">
        <v>3972</v>
      </c>
      <c r="S235">
        <v>-3500</v>
      </c>
      <c r="T235" s="7" t="str">
        <f t="shared" si="9"/>
        <v>hp_81998;atk_347287;hit_500000;miss_39;cirt_0;cirtSub_-3500</v>
      </c>
    </row>
    <row r="236" spans="1:20" x14ac:dyDescent="0.15">
      <c r="A236" s="16">
        <v>330234</v>
      </c>
      <c r="B236" s="16" t="s">
        <v>228</v>
      </c>
      <c r="C236" s="16">
        <v>1</v>
      </c>
      <c r="D236" s="16">
        <v>2</v>
      </c>
      <c r="E236" s="17">
        <v>79</v>
      </c>
      <c r="F236" s="19" t="s">
        <v>3967</v>
      </c>
      <c r="G236" s="19" t="e">
        <f t="shared" si="8"/>
        <v>#N/A</v>
      </c>
      <c r="H236" s="19">
        <f t="shared" si="10"/>
        <v>0.6100000000000001</v>
      </c>
      <c r="I236">
        <v>83404</v>
      </c>
      <c r="J236" t="s">
        <v>3968</v>
      </c>
      <c r="K236">
        <v>392490</v>
      </c>
      <c r="L236" t="s">
        <v>3969</v>
      </c>
      <c r="M236">
        <v>500000</v>
      </c>
      <c r="N236" t="s">
        <v>3970</v>
      </c>
      <c r="O236">
        <v>39</v>
      </c>
      <c r="P236" t="s">
        <v>3971</v>
      </c>
      <c r="Q236">
        <v>0</v>
      </c>
      <c r="R236" t="s">
        <v>3972</v>
      </c>
      <c r="S236">
        <v>-3500</v>
      </c>
      <c r="T236" s="7" t="str">
        <f t="shared" si="9"/>
        <v>hp_83404;atk_353241;hit_500000;miss_39;cirt_0;cirtSub_-3500</v>
      </c>
    </row>
    <row r="237" spans="1:20" x14ac:dyDescent="0.15">
      <c r="A237" s="16">
        <v>330235</v>
      </c>
      <c r="B237" s="16" t="s">
        <v>228</v>
      </c>
      <c r="C237" s="16">
        <v>1</v>
      </c>
      <c r="D237" s="16">
        <v>2</v>
      </c>
      <c r="E237" s="17">
        <v>79</v>
      </c>
      <c r="F237" s="19" t="s">
        <v>3967</v>
      </c>
      <c r="G237" s="19" t="e">
        <f t="shared" si="8"/>
        <v>#N/A</v>
      </c>
      <c r="H237" s="19">
        <f t="shared" si="10"/>
        <v>0.6100000000000001</v>
      </c>
      <c r="I237">
        <v>83404</v>
      </c>
      <c r="J237" t="s">
        <v>3968</v>
      </c>
      <c r="K237">
        <v>392490</v>
      </c>
      <c r="L237" t="s">
        <v>3969</v>
      </c>
      <c r="M237">
        <v>500000</v>
      </c>
      <c r="N237" t="s">
        <v>3970</v>
      </c>
      <c r="O237">
        <v>39</v>
      </c>
      <c r="P237" t="s">
        <v>3971</v>
      </c>
      <c r="Q237">
        <v>0</v>
      </c>
      <c r="R237" t="s">
        <v>3972</v>
      </c>
      <c r="S237">
        <v>-3500</v>
      </c>
      <c r="T237" s="7" t="str">
        <f t="shared" si="9"/>
        <v>hp_83404;atk_353241;hit_500000;miss_39;cirt_0;cirtSub_-3500</v>
      </c>
    </row>
    <row r="238" spans="1:20" x14ac:dyDescent="0.15">
      <c r="A238" s="16">
        <v>330236</v>
      </c>
      <c r="B238" s="16" t="s">
        <v>228</v>
      </c>
      <c r="C238" s="16">
        <v>1</v>
      </c>
      <c r="D238" s="16">
        <v>2</v>
      </c>
      <c r="E238" s="17">
        <v>79</v>
      </c>
      <c r="F238" s="19" t="s">
        <v>3967</v>
      </c>
      <c r="G238" s="19" t="e">
        <f t="shared" si="8"/>
        <v>#N/A</v>
      </c>
      <c r="H238" s="19">
        <f t="shared" si="10"/>
        <v>0.6100000000000001</v>
      </c>
      <c r="I238">
        <v>83404</v>
      </c>
      <c r="J238" t="s">
        <v>3968</v>
      </c>
      <c r="K238">
        <v>392490</v>
      </c>
      <c r="L238" t="s">
        <v>3969</v>
      </c>
      <c r="M238">
        <v>500000</v>
      </c>
      <c r="N238" t="s">
        <v>3970</v>
      </c>
      <c r="O238">
        <v>39</v>
      </c>
      <c r="P238" t="s">
        <v>3971</v>
      </c>
      <c r="Q238">
        <v>0</v>
      </c>
      <c r="R238" t="s">
        <v>3972</v>
      </c>
      <c r="S238">
        <v>-3500</v>
      </c>
      <c r="T238" s="7" t="str">
        <f t="shared" si="9"/>
        <v>hp_83404;atk_353241;hit_500000;miss_39;cirt_0;cirtSub_-3500</v>
      </c>
    </row>
    <row r="239" spans="1:20" x14ac:dyDescent="0.15">
      <c r="A239" s="16">
        <v>330237</v>
      </c>
      <c r="B239" s="16" t="s">
        <v>228</v>
      </c>
      <c r="C239" s="16">
        <v>1</v>
      </c>
      <c r="D239" s="16">
        <v>2</v>
      </c>
      <c r="E239" s="17">
        <v>80</v>
      </c>
      <c r="F239" s="19" t="s">
        <v>3967</v>
      </c>
      <c r="G239" s="19">
        <f t="shared" si="8"/>
        <v>0.66000000000000014</v>
      </c>
      <c r="H239" s="19">
        <f t="shared" si="10"/>
        <v>0.62000000000000011</v>
      </c>
      <c r="I239">
        <v>85044</v>
      </c>
      <c r="J239" t="s">
        <v>3968</v>
      </c>
      <c r="K239">
        <v>400208</v>
      </c>
      <c r="L239" t="s">
        <v>3969</v>
      </c>
      <c r="M239">
        <v>500000</v>
      </c>
      <c r="N239" t="s">
        <v>3970</v>
      </c>
      <c r="O239">
        <v>40</v>
      </c>
      <c r="P239" t="s">
        <v>3971</v>
      </c>
      <c r="Q239">
        <v>0</v>
      </c>
      <c r="R239" t="s">
        <v>3972</v>
      </c>
      <c r="S239">
        <v>-3500</v>
      </c>
      <c r="T239" s="7" t="str">
        <f t="shared" si="9"/>
        <v>hp_85044;atk_360187;hit_500000;miss_40;cirt_0;cirtSub_-3500</v>
      </c>
    </row>
    <row r="240" spans="1:20" x14ac:dyDescent="0.15">
      <c r="A240" s="16">
        <v>330238</v>
      </c>
      <c r="B240" s="16" t="s">
        <v>228</v>
      </c>
      <c r="C240" s="16">
        <v>1</v>
      </c>
      <c r="D240" s="16">
        <v>2</v>
      </c>
      <c r="E240" s="17">
        <v>80</v>
      </c>
      <c r="F240" s="19" t="s">
        <v>3967</v>
      </c>
      <c r="G240" s="19">
        <f t="shared" si="8"/>
        <v>0.66000000000000014</v>
      </c>
      <c r="H240" s="19">
        <f t="shared" si="10"/>
        <v>0.62000000000000011</v>
      </c>
      <c r="I240">
        <v>85044</v>
      </c>
      <c r="J240" t="s">
        <v>3968</v>
      </c>
      <c r="K240">
        <v>400208</v>
      </c>
      <c r="L240" t="s">
        <v>3969</v>
      </c>
      <c r="M240">
        <v>500000</v>
      </c>
      <c r="N240" t="s">
        <v>3970</v>
      </c>
      <c r="O240">
        <v>40</v>
      </c>
      <c r="P240" t="s">
        <v>3971</v>
      </c>
      <c r="Q240">
        <v>0</v>
      </c>
      <c r="R240" t="s">
        <v>3972</v>
      </c>
      <c r="S240">
        <v>-3500</v>
      </c>
      <c r="T240" s="7" t="str">
        <f t="shared" si="9"/>
        <v>hp_85044;atk_360187;hit_500000;miss_40;cirt_0;cirtSub_-3500</v>
      </c>
    </row>
    <row r="241" spans="1:20" x14ac:dyDescent="0.15">
      <c r="A241" s="16">
        <v>330239</v>
      </c>
      <c r="B241" s="16" t="s">
        <v>228</v>
      </c>
      <c r="C241" s="16">
        <v>1</v>
      </c>
      <c r="D241" s="16">
        <v>2</v>
      </c>
      <c r="E241" s="17">
        <v>80</v>
      </c>
      <c r="F241" s="19" t="s">
        <v>3967</v>
      </c>
      <c r="G241" s="19">
        <f t="shared" si="8"/>
        <v>0.66000000000000014</v>
      </c>
      <c r="H241" s="19">
        <f t="shared" si="10"/>
        <v>0.62000000000000011</v>
      </c>
      <c r="I241">
        <v>85044</v>
      </c>
      <c r="J241" t="s">
        <v>3968</v>
      </c>
      <c r="K241">
        <v>400208</v>
      </c>
      <c r="L241" t="s">
        <v>3969</v>
      </c>
      <c r="M241">
        <v>500000</v>
      </c>
      <c r="N241" t="s">
        <v>3970</v>
      </c>
      <c r="O241">
        <v>40</v>
      </c>
      <c r="P241" t="s">
        <v>3971</v>
      </c>
      <c r="Q241">
        <v>0</v>
      </c>
      <c r="R241" t="s">
        <v>3972</v>
      </c>
      <c r="S241">
        <v>-3500</v>
      </c>
      <c r="T241" s="7" t="str">
        <f t="shared" si="9"/>
        <v>hp_85044;atk_360187;hit_500000;miss_40;cirt_0;cirtSub_-3500</v>
      </c>
    </row>
    <row r="242" spans="1:20" x14ac:dyDescent="0.15">
      <c r="A242" s="16">
        <v>330240</v>
      </c>
      <c r="B242" s="16" t="s">
        <v>228</v>
      </c>
      <c r="C242" s="16">
        <v>1</v>
      </c>
      <c r="D242" s="16">
        <v>2</v>
      </c>
      <c r="E242" s="17">
        <v>81</v>
      </c>
      <c r="F242" s="19" t="s">
        <v>3967</v>
      </c>
      <c r="G242" s="19" t="e">
        <f t="shared" si="8"/>
        <v>#N/A</v>
      </c>
      <c r="H242" s="19">
        <f t="shared" si="10"/>
        <v>0.62000000000000011</v>
      </c>
      <c r="I242">
        <v>86683</v>
      </c>
      <c r="J242" t="s">
        <v>3968</v>
      </c>
      <c r="K242">
        <v>407925</v>
      </c>
      <c r="L242" t="s">
        <v>3969</v>
      </c>
      <c r="M242">
        <v>500000</v>
      </c>
      <c r="N242" t="s">
        <v>3970</v>
      </c>
      <c r="O242">
        <v>40</v>
      </c>
      <c r="P242" t="s">
        <v>3971</v>
      </c>
      <c r="Q242">
        <v>0</v>
      </c>
      <c r="R242" t="s">
        <v>3972</v>
      </c>
      <c r="S242">
        <v>-3500</v>
      </c>
      <c r="T242" s="7" t="str">
        <f t="shared" si="9"/>
        <v>hp_86683;atk_367132;hit_500000;miss_40;cirt_0;cirtSub_-3500</v>
      </c>
    </row>
    <row r="243" spans="1:20" x14ac:dyDescent="0.15">
      <c r="A243" s="16">
        <v>330241</v>
      </c>
      <c r="B243" s="16" t="s">
        <v>228</v>
      </c>
      <c r="C243" s="16">
        <v>1</v>
      </c>
      <c r="D243" s="16">
        <v>2</v>
      </c>
      <c r="E243" s="17">
        <v>81</v>
      </c>
      <c r="F243" s="19" t="s">
        <v>3967</v>
      </c>
      <c r="G243" s="19" t="e">
        <f t="shared" si="8"/>
        <v>#N/A</v>
      </c>
      <c r="H243" s="19">
        <f t="shared" si="10"/>
        <v>0.62000000000000011</v>
      </c>
      <c r="I243">
        <v>86683</v>
      </c>
      <c r="J243" t="s">
        <v>3968</v>
      </c>
      <c r="K243">
        <v>407925</v>
      </c>
      <c r="L243" t="s">
        <v>3969</v>
      </c>
      <c r="M243">
        <v>500000</v>
      </c>
      <c r="N243" t="s">
        <v>3970</v>
      </c>
      <c r="O243">
        <v>40</v>
      </c>
      <c r="P243" t="s">
        <v>3971</v>
      </c>
      <c r="Q243">
        <v>0</v>
      </c>
      <c r="R243" t="s">
        <v>3972</v>
      </c>
      <c r="S243">
        <v>-3500</v>
      </c>
      <c r="T243" s="7" t="str">
        <f t="shared" si="9"/>
        <v>hp_86683;atk_367132;hit_500000;miss_40;cirt_0;cirtSub_-3500</v>
      </c>
    </row>
    <row r="244" spans="1:20" x14ac:dyDescent="0.15">
      <c r="A244" s="16">
        <v>330242</v>
      </c>
      <c r="B244" s="16" t="s">
        <v>228</v>
      </c>
      <c r="C244" s="16">
        <v>1</v>
      </c>
      <c r="D244" s="16">
        <v>2</v>
      </c>
      <c r="E244" s="17">
        <v>81</v>
      </c>
      <c r="F244" s="19" t="s">
        <v>3967</v>
      </c>
      <c r="G244" s="19" t="e">
        <f t="shared" si="8"/>
        <v>#N/A</v>
      </c>
      <c r="H244" s="19">
        <f t="shared" si="10"/>
        <v>0.62000000000000011</v>
      </c>
      <c r="I244">
        <v>86683</v>
      </c>
      <c r="J244" t="s">
        <v>3968</v>
      </c>
      <c r="K244">
        <v>407925</v>
      </c>
      <c r="L244" t="s">
        <v>3969</v>
      </c>
      <c r="M244">
        <v>500000</v>
      </c>
      <c r="N244" t="s">
        <v>3970</v>
      </c>
      <c r="O244">
        <v>40</v>
      </c>
      <c r="P244" t="s">
        <v>3971</v>
      </c>
      <c r="Q244">
        <v>0</v>
      </c>
      <c r="R244" t="s">
        <v>3972</v>
      </c>
      <c r="S244">
        <v>-3500</v>
      </c>
      <c r="T244" s="7" t="str">
        <f t="shared" si="9"/>
        <v>hp_86683;atk_367132;hit_500000;miss_40;cirt_0;cirtSub_-3500</v>
      </c>
    </row>
    <row r="245" spans="1:20" x14ac:dyDescent="0.15">
      <c r="A245" s="16">
        <v>330243</v>
      </c>
      <c r="B245" s="16" t="s">
        <v>228</v>
      </c>
      <c r="C245" s="16">
        <v>1</v>
      </c>
      <c r="D245" s="16">
        <v>2</v>
      </c>
      <c r="E245" s="17">
        <v>82</v>
      </c>
      <c r="F245" s="19" t="s">
        <v>3967</v>
      </c>
      <c r="G245" s="19" t="e">
        <f t="shared" si="8"/>
        <v>#N/A</v>
      </c>
      <c r="H245" s="19">
        <f t="shared" si="10"/>
        <v>0.62000000000000011</v>
      </c>
      <c r="I245">
        <v>88324</v>
      </c>
      <c r="J245" t="s">
        <v>3968</v>
      </c>
      <c r="K245">
        <v>415643</v>
      </c>
      <c r="L245" t="s">
        <v>3969</v>
      </c>
      <c r="M245">
        <v>500000</v>
      </c>
      <c r="N245" t="s">
        <v>3970</v>
      </c>
      <c r="O245">
        <v>41</v>
      </c>
      <c r="P245" t="s">
        <v>3971</v>
      </c>
      <c r="Q245">
        <v>0</v>
      </c>
      <c r="R245" t="s">
        <v>3972</v>
      </c>
      <c r="S245">
        <v>-3500</v>
      </c>
      <c r="T245" s="7" t="str">
        <f t="shared" si="9"/>
        <v>hp_88324;atk_374078;hit_500000;miss_41;cirt_0;cirtSub_-3500</v>
      </c>
    </row>
    <row r="246" spans="1:20" x14ac:dyDescent="0.15">
      <c r="A246" s="16">
        <v>330244</v>
      </c>
      <c r="B246" s="16" t="s">
        <v>228</v>
      </c>
      <c r="C246" s="16">
        <v>1</v>
      </c>
      <c r="D246" s="16">
        <v>2</v>
      </c>
      <c r="E246" s="17">
        <v>82</v>
      </c>
      <c r="F246" s="19" t="s">
        <v>3967</v>
      </c>
      <c r="G246" s="19" t="e">
        <f t="shared" si="8"/>
        <v>#N/A</v>
      </c>
      <c r="H246" s="19">
        <f t="shared" si="10"/>
        <v>0.62000000000000011</v>
      </c>
      <c r="I246">
        <v>88324</v>
      </c>
      <c r="J246" t="s">
        <v>3968</v>
      </c>
      <c r="K246">
        <v>415643</v>
      </c>
      <c r="L246" t="s">
        <v>3969</v>
      </c>
      <c r="M246">
        <v>500000</v>
      </c>
      <c r="N246" t="s">
        <v>3970</v>
      </c>
      <c r="O246">
        <v>41</v>
      </c>
      <c r="P246" t="s">
        <v>3971</v>
      </c>
      <c r="Q246">
        <v>0</v>
      </c>
      <c r="R246" t="s">
        <v>3972</v>
      </c>
      <c r="S246">
        <v>-3500</v>
      </c>
      <c r="T246" s="7" t="str">
        <f t="shared" si="9"/>
        <v>hp_88324;atk_374078;hit_500000;miss_41;cirt_0;cirtSub_-3500</v>
      </c>
    </row>
    <row r="247" spans="1:20" x14ac:dyDescent="0.15">
      <c r="A247" s="16">
        <v>330245</v>
      </c>
      <c r="B247" s="16" t="s">
        <v>228</v>
      </c>
      <c r="C247" s="16">
        <v>1</v>
      </c>
      <c r="D247" s="16">
        <v>2</v>
      </c>
      <c r="E247" s="17">
        <v>82</v>
      </c>
      <c r="F247" s="19" t="s">
        <v>3967</v>
      </c>
      <c r="G247" s="19" t="e">
        <f t="shared" si="8"/>
        <v>#N/A</v>
      </c>
      <c r="H247" s="19">
        <f t="shared" si="10"/>
        <v>0.62000000000000011</v>
      </c>
      <c r="I247">
        <v>88324</v>
      </c>
      <c r="J247" t="s">
        <v>3968</v>
      </c>
      <c r="K247">
        <v>415643</v>
      </c>
      <c r="L247" t="s">
        <v>3969</v>
      </c>
      <c r="M247">
        <v>500000</v>
      </c>
      <c r="N247" t="s">
        <v>3970</v>
      </c>
      <c r="O247">
        <v>41</v>
      </c>
      <c r="P247" t="s">
        <v>3971</v>
      </c>
      <c r="Q247">
        <v>0</v>
      </c>
      <c r="R247" t="s">
        <v>3972</v>
      </c>
      <c r="S247">
        <v>-3500</v>
      </c>
      <c r="T247" s="7" t="str">
        <f t="shared" si="9"/>
        <v>hp_88324;atk_374078;hit_500000;miss_41;cirt_0;cirtSub_-3500</v>
      </c>
    </row>
    <row r="248" spans="1:20" x14ac:dyDescent="0.15">
      <c r="A248" s="16">
        <v>330246</v>
      </c>
      <c r="B248" s="16" t="s">
        <v>228</v>
      </c>
      <c r="C248" s="16">
        <v>1</v>
      </c>
      <c r="D248" s="16">
        <v>2</v>
      </c>
      <c r="E248" s="17">
        <v>83</v>
      </c>
      <c r="F248" s="19" t="s">
        <v>3967</v>
      </c>
      <c r="G248" s="19" t="e">
        <f t="shared" si="8"/>
        <v>#N/A</v>
      </c>
      <c r="H248" s="19">
        <f t="shared" si="10"/>
        <v>0.62000000000000011</v>
      </c>
      <c r="I248">
        <v>89964</v>
      </c>
      <c r="J248" t="s">
        <v>3968</v>
      </c>
      <c r="K248">
        <v>423360</v>
      </c>
      <c r="L248" t="s">
        <v>3969</v>
      </c>
      <c r="M248">
        <v>500000</v>
      </c>
      <c r="N248" t="s">
        <v>3970</v>
      </c>
      <c r="O248">
        <v>41</v>
      </c>
      <c r="P248" t="s">
        <v>3971</v>
      </c>
      <c r="Q248">
        <v>0</v>
      </c>
      <c r="R248" t="s">
        <v>3972</v>
      </c>
      <c r="S248">
        <v>-3500</v>
      </c>
      <c r="T248" s="7" t="str">
        <f t="shared" si="9"/>
        <v>hp_89964;atk_381024;hit_500000;miss_41;cirt_0;cirtSub_-3500</v>
      </c>
    </row>
    <row r="249" spans="1:20" x14ac:dyDescent="0.15">
      <c r="A249" s="16">
        <v>330247</v>
      </c>
      <c r="B249" s="16" t="s">
        <v>228</v>
      </c>
      <c r="C249" s="16">
        <v>1</v>
      </c>
      <c r="D249" s="16">
        <v>2</v>
      </c>
      <c r="E249" s="17">
        <v>83</v>
      </c>
      <c r="F249" s="19" t="s">
        <v>3967</v>
      </c>
      <c r="G249" s="19" t="e">
        <f t="shared" si="8"/>
        <v>#N/A</v>
      </c>
      <c r="H249" s="19">
        <f t="shared" si="10"/>
        <v>0.62000000000000011</v>
      </c>
      <c r="I249">
        <v>89964</v>
      </c>
      <c r="J249" t="s">
        <v>3968</v>
      </c>
      <c r="K249">
        <v>423360</v>
      </c>
      <c r="L249" t="s">
        <v>3969</v>
      </c>
      <c r="M249">
        <v>500000</v>
      </c>
      <c r="N249" t="s">
        <v>3970</v>
      </c>
      <c r="O249">
        <v>41</v>
      </c>
      <c r="P249" t="s">
        <v>3971</v>
      </c>
      <c r="Q249">
        <v>0</v>
      </c>
      <c r="R249" t="s">
        <v>3972</v>
      </c>
      <c r="S249">
        <v>-3500</v>
      </c>
      <c r="T249" s="7" t="str">
        <f t="shared" si="9"/>
        <v>hp_89964;atk_381024;hit_500000;miss_41;cirt_0;cirtSub_-3500</v>
      </c>
    </row>
    <row r="250" spans="1:20" x14ac:dyDescent="0.15">
      <c r="A250" s="16">
        <v>330248</v>
      </c>
      <c r="B250" s="16" t="s">
        <v>228</v>
      </c>
      <c r="C250" s="16">
        <v>1</v>
      </c>
      <c r="D250" s="16">
        <v>2</v>
      </c>
      <c r="E250" s="17">
        <v>83</v>
      </c>
      <c r="F250" s="19" t="s">
        <v>3967</v>
      </c>
      <c r="G250" s="19" t="e">
        <f t="shared" si="8"/>
        <v>#N/A</v>
      </c>
      <c r="H250" s="19">
        <f t="shared" si="10"/>
        <v>0.62000000000000011</v>
      </c>
      <c r="I250">
        <v>89964</v>
      </c>
      <c r="J250" t="s">
        <v>3968</v>
      </c>
      <c r="K250">
        <v>423360</v>
      </c>
      <c r="L250" t="s">
        <v>3969</v>
      </c>
      <c r="M250">
        <v>500000</v>
      </c>
      <c r="N250" t="s">
        <v>3970</v>
      </c>
      <c r="O250">
        <v>41</v>
      </c>
      <c r="P250" t="s">
        <v>3971</v>
      </c>
      <c r="Q250">
        <v>0</v>
      </c>
      <c r="R250" t="s">
        <v>3972</v>
      </c>
      <c r="S250">
        <v>-3500</v>
      </c>
      <c r="T250" s="7" t="str">
        <f t="shared" si="9"/>
        <v>hp_89964;atk_381024;hit_500000;miss_41;cirt_0;cirtSub_-3500</v>
      </c>
    </row>
    <row r="251" spans="1:20" x14ac:dyDescent="0.15">
      <c r="A251" s="16">
        <v>330249</v>
      </c>
      <c r="B251" s="16" t="s">
        <v>228</v>
      </c>
      <c r="C251" s="16">
        <v>1</v>
      </c>
      <c r="D251" s="16">
        <v>2</v>
      </c>
      <c r="E251" s="17">
        <v>84</v>
      </c>
      <c r="F251" s="19" t="s">
        <v>3967</v>
      </c>
      <c r="G251" s="19" t="e">
        <f t="shared" si="8"/>
        <v>#N/A</v>
      </c>
      <c r="H251" s="19">
        <f t="shared" si="10"/>
        <v>0.62000000000000011</v>
      </c>
      <c r="I251">
        <v>91603</v>
      </c>
      <c r="J251" t="s">
        <v>3968</v>
      </c>
      <c r="K251">
        <v>431078</v>
      </c>
      <c r="L251" t="s">
        <v>3969</v>
      </c>
      <c r="M251">
        <v>500000</v>
      </c>
      <c r="N251" t="s">
        <v>3970</v>
      </c>
      <c r="O251">
        <v>42</v>
      </c>
      <c r="P251" t="s">
        <v>3971</v>
      </c>
      <c r="Q251">
        <v>0</v>
      </c>
      <c r="R251" t="s">
        <v>3972</v>
      </c>
      <c r="S251">
        <v>-3500</v>
      </c>
      <c r="T251" s="7" t="str">
        <f t="shared" si="9"/>
        <v>hp_91603;atk_387970;hit_500000;miss_42;cirt_0;cirtSub_-3500</v>
      </c>
    </row>
    <row r="252" spans="1:20" x14ac:dyDescent="0.15">
      <c r="A252" s="16">
        <v>330250</v>
      </c>
      <c r="B252" s="16" t="s">
        <v>228</v>
      </c>
      <c r="C252" s="16">
        <v>1</v>
      </c>
      <c r="D252" s="16">
        <v>2</v>
      </c>
      <c r="E252" s="17">
        <v>84</v>
      </c>
      <c r="F252" s="19" t="s">
        <v>3967</v>
      </c>
      <c r="G252" s="19" t="e">
        <f t="shared" si="8"/>
        <v>#N/A</v>
      </c>
      <c r="H252" s="19">
        <f t="shared" si="10"/>
        <v>0.62000000000000011</v>
      </c>
      <c r="I252">
        <v>91603</v>
      </c>
      <c r="J252" t="s">
        <v>3968</v>
      </c>
      <c r="K252">
        <v>431078</v>
      </c>
      <c r="L252" t="s">
        <v>3969</v>
      </c>
      <c r="M252">
        <v>500000</v>
      </c>
      <c r="N252" t="s">
        <v>3970</v>
      </c>
      <c r="O252">
        <v>42</v>
      </c>
      <c r="P252" t="s">
        <v>3971</v>
      </c>
      <c r="Q252">
        <v>0</v>
      </c>
      <c r="R252" t="s">
        <v>3972</v>
      </c>
      <c r="S252">
        <v>-3500</v>
      </c>
      <c r="T252" s="7" t="str">
        <f t="shared" si="9"/>
        <v>hp_91603;atk_387970;hit_500000;miss_42;cirt_0;cirtSub_-3500</v>
      </c>
    </row>
    <row r="253" spans="1:20" x14ac:dyDescent="0.15">
      <c r="A253" s="16">
        <v>330251</v>
      </c>
      <c r="B253" s="16" t="s">
        <v>228</v>
      </c>
      <c r="C253" s="16">
        <v>1</v>
      </c>
      <c r="D253" s="16">
        <v>2</v>
      </c>
      <c r="E253" s="17">
        <v>84</v>
      </c>
      <c r="F253" s="19" t="s">
        <v>3967</v>
      </c>
      <c r="G253" s="19" t="e">
        <f t="shared" si="8"/>
        <v>#N/A</v>
      </c>
      <c r="H253" s="19">
        <f t="shared" si="10"/>
        <v>0.62000000000000011</v>
      </c>
      <c r="I253">
        <v>91603</v>
      </c>
      <c r="J253" t="s">
        <v>3968</v>
      </c>
      <c r="K253">
        <v>431078</v>
      </c>
      <c r="L253" t="s">
        <v>3969</v>
      </c>
      <c r="M253">
        <v>500000</v>
      </c>
      <c r="N253" t="s">
        <v>3970</v>
      </c>
      <c r="O253">
        <v>42</v>
      </c>
      <c r="P253" t="s">
        <v>3971</v>
      </c>
      <c r="Q253">
        <v>0</v>
      </c>
      <c r="R253" t="s">
        <v>3972</v>
      </c>
      <c r="S253">
        <v>-3500</v>
      </c>
      <c r="T253" s="7" t="str">
        <f t="shared" si="9"/>
        <v>hp_91603;atk_387970;hit_500000;miss_42;cirt_0;cirtSub_-3500</v>
      </c>
    </row>
    <row r="254" spans="1:20" x14ac:dyDescent="0.15">
      <c r="A254" s="16">
        <v>330252</v>
      </c>
      <c r="B254" s="16" t="s">
        <v>228</v>
      </c>
      <c r="C254" s="16">
        <v>1</v>
      </c>
      <c r="D254" s="16">
        <v>2</v>
      </c>
      <c r="E254" s="17">
        <v>85</v>
      </c>
      <c r="F254" s="19" t="s">
        <v>3967</v>
      </c>
      <c r="G254" s="19">
        <f t="shared" si="8"/>
        <v>0.68000000000000016</v>
      </c>
      <c r="H254" s="19">
        <f t="shared" si="10"/>
        <v>0.62000000000000011</v>
      </c>
      <c r="I254">
        <v>93244</v>
      </c>
      <c r="J254" t="s">
        <v>3968</v>
      </c>
      <c r="K254">
        <v>438795</v>
      </c>
      <c r="L254" t="s">
        <v>3969</v>
      </c>
      <c r="M254">
        <v>500000</v>
      </c>
      <c r="N254" t="s">
        <v>3970</v>
      </c>
      <c r="O254">
        <v>42</v>
      </c>
      <c r="P254" t="s">
        <v>3971</v>
      </c>
      <c r="Q254">
        <v>0</v>
      </c>
      <c r="R254" t="s">
        <v>3972</v>
      </c>
      <c r="S254">
        <v>-3500</v>
      </c>
      <c r="T254" s="7" t="str">
        <f t="shared" si="9"/>
        <v>hp_93244;atk_394915;hit_500000;miss_42;cirt_0;cirtSub_-3500</v>
      </c>
    </row>
    <row r="255" spans="1:20" x14ac:dyDescent="0.15">
      <c r="A255" s="16">
        <v>330253</v>
      </c>
      <c r="B255" s="16" t="s">
        <v>228</v>
      </c>
      <c r="C255" s="16">
        <v>1</v>
      </c>
      <c r="D255" s="16">
        <v>2</v>
      </c>
      <c r="E255" s="17">
        <v>85</v>
      </c>
      <c r="F255" s="19" t="s">
        <v>3967</v>
      </c>
      <c r="G255" s="19">
        <f t="shared" si="8"/>
        <v>0.68000000000000016</v>
      </c>
      <c r="H255" s="19">
        <f t="shared" si="10"/>
        <v>0.62000000000000011</v>
      </c>
      <c r="I255">
        <v>93244</v>
      </c>
      <c r="J255" t="s">
        <v>3968</v>
      </c>
      <c r="K255">
        <v>438795</v>
      </c>
      <c r="L255" t="s">
        <v>3969</v>
      </c>
      <c r="M255">
        <v>500000</v>
      </c>
      <c r="N255" t="s">
        <v>3970</v>
      </c>
      <c r="O255">
        <v>42</v>
      </c>
      <c r="P255" t="s">
        <v>3971</v>
      </c>
      <c r="Q255">
        <v>0</v>
      </c>
      <c r="R255" t="s">
        <v>3972</v>
      </c>
      <c r="S255">
        <v>-3500</v>
      </c>
      <c r="T255" s="7" t="str">
        <f t="shared" si="9"/>
        <v>hp_93244;atk_394915;hit_500000;miss_42;cirt_0;cirtSub_-3500</v>
      </c>
    </row>
    <row r="256" spans="1:20" x14ac:dyDescent="0.15">
      <c r="A256" s="16">
        <v>330254</v>
      </c>
      <c r="B256" s="16" t="s">
        <v>228</v>
      </c>
      <c r="C256" s="16">
        <v>1</v>
      </c>
      <c r="D256" s="16">
        <v>2</v>
      </c>
      <c r="E256" s="17">
        <v>85</v>
      </c>
      <c r="F256" s="19" t="s">
        <v>3967</v>
      </c>
      <c r="G256" s="19">
        <f t="shared" si="8"/>
        <v>0.68000000000000016</v>
      </c>
      <c r="H256" s="19">
        <f t="shared" si="10"/>
        <v>0.62000000000000011</v>
      </c>
      <c r="I256">
        <v>93244</v>
      </c>
      <c r="J256" t="s">
        <v>3968</v>
      </c>
      <c r="K256">
        <v>438795</v>
      </c>
      <c r="L256" t="s">
        <v>3969</v>
      </c>
      <c r="M256">
        <v>500000</v>
      </c>
      <c r="N256" t="s">
        <v>3970</v>
      </c>
      <c r="O256">
        <v>42</v>
      </c>
      <c r="P256" t="s">
        <v>3971</v>
      </c>
      <c r="Q256">
        <v>0</v>
      </c>
      <c r="R256" t="s">
        <v>3972</v>
      </c>
      <c r="S256">
        <v>-3500</v>
      </c>
      <c r="T256" s="7" t="str">
        <f t="shared" si="9"/>
        <v>hp_93244;atk_394915;hit_500000;miss_42;cirt_0;cirtSub_-3500</v>
      </c>
    </row>
    <row r="257" spans="1:20" x14ac:dyDescent="0.15">
      <c r="A257" s="16">
        <v>330255</v>
      </c>
      <c r="B257" s="16" t="s">
        <v>228</v>
      </c>
      <c r="C257" s="16">
        <v>1</v>
      </c>
      <c r="D257" s="16">
        <v>2</v>
      </c>
      <c r="E257" s="17">
        <v>86</v>
      </c>
      <c r="F257" s="19" t="s">
        <v>3967</v>
      </c>
      <c r="G257" s="19" t="e">
        <f t="shared" si="8"/>
        <v>#N/A</v>
      </c>
      <c r="H257" s="19">
        <f t="shared" si="10"/>
        <v>0.63000000000000012</v>
      </c>
      <c r="I257">
        <v>94883</v>
      </c>
      <c r="J257" t="s">
        <v>3968</v>
      </c>
      <c r="K257">
        <v>446513</v>
      </c>
      <c r="L257" t="s">
        <v>3969</v>
      </c>
      <c r="M257">
        <v>500000</v>
      </c>
      <c r="N257" t="s">
        <v>3970</v>
      </c>
      <c r="O257">
        <v>43</v>
      </c>
      <c r="P257" t="s">
        <v>3971</v>
      </c>
      <c r="Q257">
        <v>0</v>
      </c>
      <c r="R257" t="s">
        <v>3972</v>
      </c>
      <c r="S257">
        <v>-3500</v>
      </c>
      <c r="T257" s="7" t="str">
        <f t="shared" si="9"/>
        <v>hp_94883;atk_401861;hit_500000;miss_43;cirt_0;cirtSub_-3500</v>
      </c>
    </row>
    <row r="258" spans="1:20" x14ac:dyDescent="0.15">
      <c r="A258" s="16">
        <v>330256</v>
      </c>
      <c r="B258" s="16" t="s">
        <v>228</v>
      </c>
      <c r="C258" s="16">
        <v>1</v>
      </c>
      <c r="D258" s="16">
        <v>2</v>
      </c>
      <c r="E258" s="17">
        <v>86</v>
      </c>
      <c r="F258" s="19" t="s">
        <v>3967</v>
      </c>
      <c r="G258" s="19" t="e">
        <f t="shared" si="8"/>
        <v>#N/A</v>
      </c>
      <c r="H258" s="19">
        <f t="shared" si="10"/>
        <v>0.63000000000000012</v>
      </c>
      <c r="I258">
        <v>94883</v>
      </c>
      <c r="J258" t="s">
        <v>3968</v>
      </c>
      <c r="K258">
        <v>446513</v>
      </c>
      <c r="L258" t="s">
        <v>3969</v>
      </c>
      <c r="M258">
        <v>500000</v>
      </c>
      <c r="N258" t="s">
        <v>3970</v>
      </c>
      <c r="O258">
        <v>43</v>
      </c>
      <c r="P258" t="s">
        <v>3971</v>
      </c>
      <c r="Q258">
        <v>0</v>
      </c>
      <c r="R258" t="s">
        <v>3972</v>
      </c>
      <c r="S258">
        <v>-3500</v>
      </c>
      <c r="T258" s="7" t="str">
        <f t="shared" si="9"/>
        <v>hp_94883;atk_401861;hit_500000;miss_43;cirt_0;cirtSub_-3500</v>
      </c>
    </row>
    <row r="259" spans="1:20" x14ac:dyDescent="0.15">
      <c r="A259" s="16">
        <v>330257</v>
      </c>
      <c r="B259" s="16" t="s">
        <v>228</v>
      </c>
      <c r="C259" s="16">
        <v>1</v>
      </c>
      <c r="D259" s="16">
        <v>2</v>
      </c>
      <c r="E259" s="17">
        <v>86</v>
      </c>
      <c r="F259" s="19" t="s">
        <v>3967</v>
      </c>
      <c r="G259" s="19" t="e">
        <f t="shared" ref="G259:G322" si="11">VLOOKUP(E259,$E$1804:$I$2287,5,0)</f>
        <v>#N/A</v>
      </c>
      <c r="H259" s="19">
        <f t="shared" si="10"/>
        <v>0.63000000000000012</v>
      </c>
      <c r="I259">
        <v>94883</v>
      </c>
      <c r="J259" t="s">
        <v>3968</v>
      </c>
      <c r="K259">
        <v>446513</v>
      </c>
      <c r="L259" t="s">
        <v>3969</v>
      </c>
      <c r="M259">
        <v>500000</v>
      </c>
      <c r="N259" t="s">
        <v>3970</v>
      </c>
      <c r="O259">
        <v>43</v>
      </c>
      <c r="P259" t="s">
        <v>3971</v>
      </c>
      <c r="Q259">
        <v>0</v>
      </c>
      <c r="R259" t="s">
        <v>3972</v>
      </c>
      <c r="S259">
        <v>-3500</v>
      </c>
      <c r="T259" s="7" t="str">
        <f t="shared" ref="T259:T322" si="12">F259&amp;"_"&amp;I259&amp;";"&amp;J259&amp;"_"&amp;INT(K259*0.9)&amp;";"&amp;L259&amp;"_"&amp;M259&amp;";"&amp;N259&amp;"_"&amp;O259&amp;";"&amp;P259&amp;"_"&amp;Q259&amp;";"&amp;R259&amp;"_"&amp;S259</f>
        <v>hp_94883;atk_401861;hit_500000;miss_43;cirt_0;cirtSub_-3500</v>
      </c>
    </row>
    <row r="260" spans="1:20" x14ac:dyDescent="0.15">
      <c r="A260" s="16">
        <v>330258</v>
      </c>
      <c r="B260" s="16" t="s">
        <v>228</v>
      </c>
      <c r="C260" s="16">
        <v>1</v>
      </c>
      <c r="D260" s="16">
        <v>2</v>
      </c>
      <c r="E260" s="17">
        <v>87</v>
      </c>
      <c r="F260" s="19" t="s">
        <v>3967</v>
      </c>
      <c r="G260" s="19" t="e">
        <f t="shared" si="11"/>
        <v>#N/A</v>
      </c>
      <c r="H260" s="19">
        <f t="shared" si="10"/>
        <v>0.63000000000000012</v>
      </c>
      <c r="I260">
        <v>96524</v>
      </c>
      <c r="J260" t="s">
        <v>3968</v>
      </c>
      <c r="K260">
        <v>454230</v>
      </c>
      <c r="L260" t="s">
        <v>3969</v>
      </c>
      <c r="M260">
        <v>500000</v>
      </c>
      <c r="N260" t="s">
        <v>3970</v>
      </c>
      <c r="O260">
        <v>43</v>
      </c>
      <c r="P260" t="s">
        <v>3971</v>
      </c>
      <c r="Q260">
        <v>0</v>
      </c>
      <c r="R260" t="s">
        <v>3972</v>
      </c>
      <c r="S260">
        <v>-3500</v>
      </c>
      <c r="T260" s="7" t="str">
        <f t="shared" si="12"/>
        <v>hp_96524;atk_408807;hit_500000;miss_43;cirt_0;cirtSub_-3500</v>
      </c>
    </row>
    <row r="261" spans="1:20" x14ac:dyDescent="0.15">
      <c r="A261" s="16">
        <v>330259</v>
      </c>
      <c r="B261" s="16" t="s">
        <v>228</v>
      </c>
      <c r="C261" s="16">
        <v>1</v>
      </c>
      <c r="D261" s="16">
        <v>2</v>
      </c>
      <c r="E261" s="17">
        <v>87</v>
      </c>
      <c r="F261" s="19" t="s">
        <v>3967</v>
      </c>
      <c r="G261" s="19" t="e">
        <f t="shared" si="11"/>
        <v>#N/A</v>
      </c>
      <c r="H261" s="19">
        <f t="shared" si="10"/>
        <v>0.63000000000000012</v>
      </c>
      <c r="I261">
        <v>96524</v>
      </c>
      <c r="J261" t="s">
        <v>3968</v>
      </c>
      <c r="K261">
        <v>454230</v>
      </c>
      <c r="L261" t="s">
        <v>3969</v>
      </c>
      <c r="M261">
        <v>500000</v>
      </c>
      <c r="N261" t="s">
        <v>3970</v>
      </c>
      <c r="O261">
        <v>43</v>
      </c>
      <c r="P261" t="s">
        <v>3971</v>
      </c>
      <c r="Q261">
        <v>0</v>
      </c>
      <c r="R261" t="s">
        <v>3972</v>
      </c>
      <c r="S261">
        <v>-3500</v>
      </c>
      <c r="T261" s="7" t="str">
        <f t="shared" si="12"/>
        <v>hp_96524;atk_408807;hit_500000;miss_43;cirt_0;cirtSub_-3500</v>
      </c>
    </row>
    <row r="262" spans="1:20" x14ac:dyDescent="0.15">
      <c r="A262" s="16">
        <v>330260</v>
      </c>
      <c r="B262" s="16" t="s">
        <v>228</v>
      </c>
      <c r="C262" s="16">
        <v>1</v>
      </c>
      <c r="D262" s="16">
        <v>2</v>
      </c>
      <c r="E262" s="17">
        <v>87</v>
      </c>
      <c r="F262" s="19" t="s">
        <v>3967</v>
      </c>
      <c r="G262" s="19" t="e">
        <f t="shared" si="11"/>
        <v>#N/A</v>
      </c>
      <c r="H262" s="19">
        <f t="shared" si="10"/>
        <v>0.63000000000000012</v>
      </c>
      <c r="I262">
        <v>96524</v>
      </c>
      <c r="J262" t="s">
        <v>3968</v>
      </c>
      <c r="K262">
        <v>454230</v>
      </c>
      <c r="L262" t="s">
        <v>3969</v>
      </c>
      <c r="M262">
        <v>500000</v>
      </c>
      <c r="N262" t="s">
        <v>3970</v>
      </c>
      <c r="O262">
        <v>43</v>
      </c>
      <c r="P262" t="s">
        <v>3971</v>
      </c>
      <c r="Q262">
        <v>0</v>
      </c>
      <c r="R262" t="s">
        <v>3972</v>
      </c>
      <c r="S262">
        <v>-3500</v>
      </c>
      <c r="T262" s="7" t="str">
        <f t="shared" si="12"/>
        <v>hp_96524;atk_408807;hit_500000;miss_43;cirt_0;cirtSub_-3500</v>
      </c>
    </row>
    <row r="263" spans="1:20" x14ac:dyDescent="0.15">
      <c r="A263" s="16">
        <v>330261</v>
      </c>
      <c r="B263" s="16" t="s">
        <v>228</v>
      </c>
      <c r="C263" s="16">
        <v>1</v>
      </c>
      <c r="D263" s="16">
        <v>2</v>
      </c>
      <c r="E263" s="17">
        <v>88</v>
      </c>
      <c r="F263" s="19" t="s">
        <v>3967</v>
      </c>
      <c r="G263" s="19" t="e">
        <f t="shared" si="11"/>
        <v>#N/A</v>
      </c>
      <c r="H263" s="19">
        <f t="shared" si="10"/>
        <v>0.63000000000000012</v>
      </c>
      <c r="I263">
        <v>98163</v>
      </c>
      <c r="J263" t="s">
        <v>3968</v>
      </c>
      <c r="K263">
        <v>461948</v>
      </c>
      <c r="L263" t="s">
        <v>3969</v>
      </c>
      <c r="M263">
        <v>500000</v>
      </c>
      <c r="N263" t="s">
        <v>3970</v>
      </c>
      <c r="O263">
        <v>44</v>
      </c>
      <c r="P263" t="s">
        <v>3971</v>
      </c>
      <c r="Q263">
        <v>0</v>
      </c>
      <c r="R263" t="s">
        <v>3972</v>
      </c>
      <c r="S263">
        <v>-3500</v>
      </c>
      <c r="T263" s="7" t="str">
        <f t="shared" si="12"/>
        <v>hp_98163;atk_415753;hit_500000;miss_44;cirt_0;cirtSub_-3500</v>
      </c>
    </row>
    <row r="264" spans="1:20" x14ac:dyDescent="0.15">
      <c r="A264" s="16">
        <v>330262</v>
      </c>
      <c r="B264" s="16" t="s">
        <v>228</v>
      </c>
      <c r="C264" s="16">
        <v>1</v>
      </c>
      <c r="D264" s="16">
        <v>2</v>
      </c>
      <c r="E264" s="17">
        <v>88</v>
      </c>
      <c r="F264" s="19" t="s">
        <v>3967</v>
      </c>
      <c r="G264" s="19" t="e">
        <f t="shared" si="11"/>
        <v>#N/A</v>
      </c>
      <c r="H264" s="19">
        <f t="shared" si="10"/>
        <v>0.63000000000000012</v>
      </c>
      <c r="I264">
        <v>98163</v>
      </c>
      <c r="J264" t="s">
        <v>3968</v>
      </c>
      <c r="K264">
        <v>461948</v>
      </c>
      <c r="L264" t="s">
        <v>3969</v>
      </c>
      <c r="M264">
        <v>500000</v>
      </c>
      <c r="N264" t="s">
        <v>3970</v>
      </c>
      <c r="O264">
        <v>44</v>
      </c>
      <c r="P264" t="s">
        <v>3971</v>
      </c>
      <c r="Q264">
        <v>0</v>
      </c>
      <c r="R264" t="s">
        <v>3972</v>
      </c>
      <c r="S264">
        <v>-3500</v>
      </c>
      <c r="T264" s="7" t="str">
        <f t="shared" si="12"/>
        <v>hp_98163;atk_415753;hit_500000;miss_44;cirt_0;cirtSub_-3500</v>
      </c>
    </row>
    <row r="265" spans="1:20" x14ac:dyDescent="0.15">
      <c r="A265" s="16">
        <v>330263</v>
      </c>
      <c r="B265" s="16" t="s">
        <v>228</v>
      </c>
      <c r="C265" s="16">
        <v>1</v>
      </c>
      <c r="D265" s="16">
        <v>2</v>
      </c>
      <c r="E265" s="17">
        <v>88</v>
      </c>
      <c r="F265" s="19" t="s">
        <v>3967</v>
      </c>
      <c r="G265" s="19" t="e">
        <f t="shared" si="11"/>
        <v>#N/A</v>
      </c>
      <c r="H265" s="19">
        <f t="shared" si="10"/>
        <v>0.63000000000000012</v>
      </c>
      <c r="I265">
        <v>98163</v>
      </c>
      <c r="J265" t="s">
        <v>3968</v>
      </c>
      <c r="K265">
        <v>461948</v>
      </c>
      <c r="L265" t="s">
        <v>3969</v>
      </c>
      <c r="M265">
        <v>500000</v>
      </c>
      <c r="N265" t="s">
        <v>3970</v>
      </c>
      <c r="O265">
        <v>44</v>
      </c>
      <c r="P265" t="s">
        <v>3971</v>
      </c>
      <c r="Q265">
        <v>0</v>
      </c>
      <c r="R265" t="s">
        <v>3972</v>
      </c>
      <c r="S265">
        <v>-3500</v>
      </c>
      <c r="T265" s="7" t="str">
        <f t="shared" si="12"/>
        <v>hp_98163;atk_415753;hit_500000;miss_44;cirt_0;cirtSub_-3500</v>
      </c>
    </row>
    <row r="266" spans="1:20" x14ac:dyDescent="0.15">
      <c r="A266" s="16">
        <v>330264</v>
      </c>
      <c r="B266" s="16" t="s">
        <v>228</v>
      </c>
      <c r="C266" s="16">
        <v>1</v>
      </c>
      <c r="D266" s="16">
        <v>2</v>
      </c>
      <c r="E266" s="17">
        <v>89</v>
      </c>
      <c r="F266" s="19" t="s">
        <v>3967</v>
      </c>
      <c r="G266" s="19" t="e">
        <f t="shared" si="11"/>
        <v>#N/A</v>
      </c>
      <c r="H266" s="19">
        <f t="shared" si="10"/>
        <v>0.63000000000000012</v>
      </c>
      <c r="I266">
        <v>99803</v>
      </c>
      <c r="J266" t="s">
        <v>3968</v>
      </c>
      <c r="K266">
        <v>469665</v>
      </c>
      <c r="L266" t="s">
        <v>3969</v>
      </c>
      <c r="M266">
        <v>500000</v>
      </c>
      <c r="N266" t="s">
        <v>3970</v>
      </c>
      <c r="O266">
        <v>44</v>
      </c>
      <c r="P266" t="s">
        <v>3971</v>
      </c>
      <c r="Q266">
        <v>0</v>
      </c>
      <c r="R266" t="s">
        <v>3972</v>
      </c>
      <c r="S266">
        <v>-3500</v>
      </c>
      <c r="T266" s="7" t="str">
        <f t="shared" si="12"/>
        <v>hp_99803;atk_422698;hit_500000;miss_44;cirt_0;cirtSub_-3500</v>
      </c>
    </row>
    <row r="267" spans="1:20" x14ac:dyDescent="0.15">
      <c r="A267" s="16">
        <v>330265</v>
      </c>
      <c r="B267" s="16" t="s">
        <v>228</v>
      </c>
      <c r="C267" s="16">
        <v>1</v>
      </c>
      <c r="D267" s="16">
        <v>2</v>
      </c>
      <c r="E267" s="17">
        <v>89</v>
      </c>
      <c r="F267" s="19" t="s">
        <v>3967</v>
      </c>
      <c r="G267" s="19" t="e">
        <f t="shared" si="11"/>
        <v>#N/A</v>
      </c>
      <c r="H267" s="19">
        <f t="shared" si="10"/>
        <v>0.63000000000000012</v>
      </c>
      <c r="I267">
        <v>99803</v>
      </c>
      <c r="J267" t="s">
        <v>3968</v>
      </c>
      <c r="K267">
        <v>469665</v>
      </c>
      <c r="L267" t="s">
        <v>3969</v>
      </c>
      <c r="M267">
        <v>500000</v>
      </c>
      <c r="N267" t="s">
        <v>3970</v>
      </c>
      <c r="O267">
        <v>44</v>
      </c>
      <c r="P267" t="s">
        <v>3971</v>
      </c>
      <c r="Q267">
        <v>0</v>
      </c>
      <c r="R267" t="s">
        <v>3972</v>
      </c>
      <c r="S267">
        <v>-3500</v>
      </c>
      <c r="T267" s="7" t="str">
        <f t="shared" si="12"/>
        <v>hp_99803;atk_422698;hit_500000;miss_44;cirt_0;cirtSub_-3500</v>
      </c>
    </row>
    <row r="268" spans="1:20" x14ac:dyDescent="0.15">
      <c r="A268" s="16">
        <v>330266</v>
      </c>
      <c r="B268" s="16" t="s">
        <v>228</v>
      </c>
      <c r="C268" s="16">
        <v>1</v>
      </c>
      <c r="D268" s="16">
        <v>2</v>
      </c>
      <c r="E268" s="17">
        <v>89</v>
      </c>
      <c r="F268" s="19" t="s">
        <v>3967</v>
      </c>
      <c r="G268" s="19" t="e">
        <f t="shared" si="11"/>
        <v>#N/A</v>
      </c>
      <c r="H268" s="19">
        <f t="shared" si="10"/>
        <v>0.63000000000000012</v>
      </c>
      <c r="I268">
        <v>99803</v>
      </c>
      <c r="J268" t="s">
        <v>3968</v>
      </c>
      <c r="K268">
        <v>469665</v>
      </c>
      <c r="L268" t="s">
        <v>3969</v>
      </c>
      <c r="M268">
        <v>500000</v>
      </c>
      <c r="N268" t="s">
        <v>3970</v>
      </c>
      <c r="O268">
        <v>44</v>
      </c>
      <c r="P268" t="s">
        <v>3971</v>
      </c>
      <c r="Q268">
        <v>0</v>
      </c>
      <c r="R268" t="s">
        <v>3972</v>
      </c>
      <c r="S268">
        <v>-3500</v>
      </c>
      <c r="T268" s="7" t="str">
        <f t="shared" si="12"/>
        <v>hp_99803;atk_422698;hit_500000;miss_44;cirt_0;cirtSub_-3500</v>
      </c>
    </row>
    <row r="269" spans="1:20" x14ac:dyDescent="0.15">
      <c r="A269" s="16">
        <v>330267</v>
      </c>
      <c r="B269" s="16" t="s">
        <v>228</v>
      </c>
      <c r="C269" s="16">
        <v>1</v>
      </c>
      <c r="D269" s="16">
        <v>2</v>
      </c>
      <c r="E269" s="17">
        <v>90</v>
      </c>
      <c r="F269" s="19" t="s">
        <v>3967</v>
      </c>
      <c r="G269" s="19">
        <f t="shared" si="11"/>
        <v>0.68000000000000016</v>
      </c>
      <c r="H269" s="19">
        <f t="shared" si="10"/>
        <v>0.63000000000000012</v>
      </c>
      <c r="I269">
        <v>101444</v>
      </c>
      <c r="J269" t="s">
        <v>3968</v>
      </c>
      <c r="K269">
        <v>477383</v>
      </c>
      <c r="L269" t="s">
        <v>3969</v>
      </c>
      <c r="M269">
        <v>500000</v>
      </c>
      <c r="N269" t="s">
        <v>3970</v>
      </c>
      <c r="O269">
        <v>45</v>
      </c>
      <c r="P269" t="s">
        <v>3971</v>
      </c>
      <c r="Q269">
        <v>0</v>
      </c>
      <c r="R269" t="s">
        <v>3972</v>
      </c>
      <c r="S269">
        <v>-3500</v>
      </c>
      <c r="T269" s="7" t="str">
        <f t="shared" si="12"/>
        <v>hp_101444;atk_429644;hit_500000;miss_45;cirt_0;cirtSub_-3500</v>
      </c>
    </row>
    <row r="270" spans="1:20" x14ac:dyDescent="0.15">
      <c r="A270" s="16">
        <v>330268</v>
      </c>
      <c r="B270" s="16" t="s">
        <v>228</v>
      </c>
      <c r="C270" s="16">
        <v>1</v>
      </c>
      <c r="D270" s="16">
        <v>2</v>
      </c>
      <c r="E270" s="17">
        <v>90</v>
      </c>
      <c r="F270" s="19" t="s">
        <v>3967</v>
      </c>
      <c r="G270" s="19">
        <f t="shared" si="11"/>
        <v>0.68000000000000016</v>
      </c>
      <c r="H270" s="19">
        <f t="shared" ref="H270:H333" si="13">MIN(H252+0.01,0.8)</f>
        <v>0.63000000000000012</v>
      </c>
      <c r="I270">
        <v>101444</v>
      </c>
      <c r="J270" t="s">
        <v>3968</v>
      </c>
      <c r="K270">
        <v>477383</v>
      </c>
      <c r="L270" t="s">
        <v>3969</v>
      </c>
      <c r="M270">
        <v>500000</v>
      </c>
      <c r="N270" t="s">
        <v>3970</v>
      </c>
      <c r="O270">
        <v>45</v>
      </c>
      <c r="P270" t="s">
        <v>3971</v>
      </c>
      <c r="Q270">
        <v>0</v>
      </c>
      <c r="R270" t="s">
        <v>3972</v>
      </c>
      <c r="S270">
        <v>-3500</v>
      </c>
      <c r="T270" s="7" t="str">
        <f t="shared" si="12"/>
        <v>hp_101444;atk_429644;hit_500000;miss_45;cirt_0;cirtSub_-3500</v>
      </c>
    </row>
    <row r="271" spans="1:20" x14ac:dyDescent="0.15">
      <c r="A271" s="16">
        <v>330269</v>
      </c>
      <c r="B271" s="16" t="s">
        <v>228</v>
      </c>
      <c r="C271" s="16">
        <v>1</v>
      </c>
      <c r="D271" s="16">
        <v>2</v>
      </c>
      <c r="E271" s="17">
        <v>90</v>
      </c>
      <c r="F271" s="19" t="s">
        <v>3967</v>
      </c>
      <c r="G271" s="19">
        <f t="shared" si="11"/>
        <v>0.68000000000000016</v>
      </c>
      <c r="H271" s="19">
        <f t="shared" si="13"/>
        <v>0.63000000000000012</v>
      </c>
      <c r="I271">
        <v>101444</v>
      </c>
      <c r="J271" t="s">
        <v>3968</v>
      </c>
      <c r="K271">
        <v>477383</v>
      </c>
      <c r="L271" t="s">
        <v>3969</v>
      </c>
      <c r="M271">
        <v>500000</v>
      </c>
      <c r="N271" t="s">
        <v>3970</v>
      </c>
      <c r="O271">
        <v>45</v>
      </c>
      <c r="P271" t="s">
        <v>3971</v>
      </c>
      <c r="Q271">
        <v>0</v>
      </c>
      <c r="R271" t="s">
        <v>3972</v>
      </c>
      <c r="S271">
        <v>-3500</v>
      </c>
      <c r="T271" s="7" t="str">
        <f t="shared" si="12"/>
        <v>hp_101444;atk_429644;hit_500000;miss_45;cirt_0;cirtSub_-3500</v>
      </c>
    </row>
    <row r="272" spans="1:20" x14ac:dyDescent="0.15">
      <c r="A272" s="16">
        <v>330270</v>
      </c>
      <c r="B272" s="16" t="s">
        <v>228</v>
      </c>
      <c r="C272" s="16">
        <v>1</v>
      </c>
      <c r="D272" s="16">
        <v>2</v>
      </c>
      <c r="E272" s="17">
        <v>91</v>
      </c>
      <c r="F272" s="19" t="s">
        <v>3967</v>
      </c>
      <c r="G272" s="19" t="e">
        <f t="shared" si="11"/>
        <v>#N/A</v>
      </c>
      <c r="H272" s="19">
        <f t="shared" si="13"/>
        <v>0.63000000000000012</v>
      </c>
      <c r="I272">
        <v>103083</v>
      </c>
      <c r="J272" t="s">
        <v>3968</v>
      </c>
      <c r="K272">
        <v>485100</v>
      </c>
      <c r="L272" t="s">
        <v>3969</v>
      </c>
      <c r="M272">
        <v>500000</v>
      </c>
      <c r="N272" t="s">
        <v>3970</v>
      </c>
      <c r="O272">
        <v>45</v>
      </c>
      <c r="P272" t="s">
        <v>3971</v>
      </c>
      <c r="Q272">
        <v>0</v>
      </c>
      <c r="R272" t="s">
        <v>3972</v>
      </c>
      <c r="S272">
        <v>-3500</v>
      </c>
      <c r="T272" s="7" t="str">
        <f t="shared" si="12"/>
        <v>hp_103083;atk_436590;hit_500000;miss_45;cirt_0;cirtSub_-3500</v>
      </c>
    </row>
    <row r="273" spans="1:20" x14ac:dyDescent="0.15">
      <c r="A273" s="16">
        <v>330271</v>
      </c>
      <c r="B273" s="16" t="s">
        <v>228</v>
      </c>
      <c r="C273" s="16">
        <v>1</v>
      </c>
      <c r="D273" s="16">
        <v>2</v>
      </c>
      <c r="E273" s="17">
        <v>91</v>
      </c>
      <c r="F273" s="19" t="s">
        <v>3967</v>
      </c>
      <c r="G273" s="19" t="e">
        <f t="shared" si="11"/>
        <v>#N/A</v>
      </c>
      <c r="H273" s="19">
        <f t="shared" si="13"/>
        <v>0.63000000000000012</v>
      </c>
      <c r="I273">
        <v>103083</v>
      </c>
      <c r="J273" t="s">
        <v>3968</v>
      </c>
      <c r="K273">
        <v>485100</v>
      </c>
      <c r="L273" t="s">
        <v>3969</v>
      </c>
      <c r="M273">
        <v>500000</v>
      </c>
      <c r="N273" t="s">
        <v>3970</v>
      </c>
      <c r="O273">
        <v>45</v>
      </c>
      <c r="P273" t="s">
        <v>3971</v>
      </c>
      <c r="Q273">
        <v>0</v>
      </c>
      <c r="R273" t="s">
        <v>3972</v>
      </c>
      <c r="S273">
        <v>-3500</v>
      </c>
      <c r="T273" s="7" t="str">
        <f t="shared" si="12"/>
        <v>hp_103083;atk_436590;hit_500000;miss_45;cirt_0;cirtSub_-3500</v>
      </c>
    </row>
    <row r="274" spans="1:20" x14ac:dyDescent="0.15">
      <c r="A274" s="16">
        <v>330272</v>
      </c>
      <c r="B274" s="16" t="s">
        <v>228</v>
      </c>
      <c r="C274" s="16">
        <v>1</v>
      </c>
      <c r="D274" s="16">
        <v>2</v>
      </c>
      <c r="E274" s="17">
        <v>91</v>
      </c>
      <c r="F274" s="19" t="s">
        <v>3967</v>
      </c>
      <c r="G274" s="19" t="e">
        <f t="shared" si="11"/>
        <v>#N/A</v>
      </c>
      <c r="H274" s="19">
        <f t="shared" si="13"/>
        <v>0.63000000000000012</v>
      </c>
      <c r="I274">
        <v>103083</v>
      </c>
      <c r="J274" t="s">
        <v>3968</v>
      </c>
      <c r="K274">
        <v>485100</v>
      </c>
      <c r="L274" t="s">
        <v>3969</v>
      </c>
      <c r="M274">
        <v>500000</v>
      </c>
      <c r="N274" t="s">
        <v>3970</v>
      </c>
      <c r="O274">
        <v>45</v>
      </c>
      <c r="P274" t="s">
        <v>3971</v>
      </c>
      <c r="Q274">
        <v>0</v>
      </c>
      <c r="R274" t="s">
        <v>3972</v>
      </c>
      <c r="S274">
        <v>-3500</v>
      </c>
      <c r="T274" s="7" t="str">
        <f t="shared" si="12"/>
        <v>hp_103083;atk_436590;hit_500000;miss_45;cirt_0;cirtSub_-3500</v>
      </c>
    </row>
    <row r="275" spans="1:20" x14ac:dyDescent="0.15">
      <c r="A275" s="16">
        <v>330273</v>
      </c>
      <c r="B275" s="16" t="s">
        <v>228</v>
      </c>
      <c r="C275" s="16">
        <v>1</v>
      </c>
      <c r="D275" s="16">
        <v>2</v>
      </c>
      <c r="E275" s="17">
        <v>92</v>
      </c>
      <c r="F275" s="19" t="s">
        <v>3967</v>
      </c>
      <c r="G275" s="19" t="e">
        <f t="shared" si="11"/>
        <v>#N/A</v>
      </c>
      <c r="H275" s="19">
        <f t="shared" si="13"/>
        <v>0.64000000000000012</v>
      </c>
      <c r="I275">
        <v>104723</v>
      </c>
      <c r="J275" t="s">
        <v>3968</v>
      </c>
      <c r="K275">
        <v>492818</v>
      </c>
      <c r="L275" t="s">
        <v>3969</v>
      </c>
      <c r="M275">
        <v>500000</v>
      </c>
      <c r="N275" t="s">
        <v>3970</v>
      </c>
      <c r="O275">
        <v>46</v>
      </c>
      <c r="P275" t="s">
        <v>3971</v>
      </c>
      <c r="Q275">
        <v>0</v>
      </c>
      <c r="R275" t="s">
        <v>3972</v>
      </c>
      <c r="S275">
        <v>-3500</v>
      </c>
      <c r="T275" s="7" t="str">
        <f t="shared" si="12"/>
        <v>hp_104723;atk_443536;hit_500000;miss_46;cirt_0;cirtSub_-3500</v>
      </c>
    </row>
    <row r="276" spans="1:20" x14ac:dyDescent="0.15">
      <c r="A276" s="16">
        <v>330274</v>
      </c>
      <c r="B276" s="16" t="s">
        <v>228</v>
      </c>
      <c r="C276" s="16">
        <v>1</v>
      </c>
      <c r="D276" s="16">
        <v>2</v>
      </c>
      <c r="E276" s="17">
        <v>92</v>
      </c>
      <c r="F276" s="19" t="s">
        <v>3967</v>
      </c>
      <c r="G276" s="19" t="e">
        <f t="shared" si="11"/>
        <v>#N/A</v>
      </c>
      <c r="H276" s="19">
        <f t="shared" si="13"/>
        <v>0.64000000000000012</v>
      </c>
      <c r="I276">
        <v>104723</v>
      </c>
      <c r="J276" t="s">
        <v>3968</v>
      </c>
      <c r="K276">
        <v>492818</v>
      </c>
      <c r="L276" t="s">
        <v>3969</v>
      </c>
      <c r="M276">
        <v>500000</v>
      </c>
      <c r="N276" t="s">
        <v>3970</v>
      </c>
      <c r="O276">
        <v>46</v>
      </c>
      <c r="P276" t="s">
        <v>3971</v>
      </c>
      <c r="Q276">
        <v>0</v>
      </c>
      <c r="R276" t="s">
        <v>3972</v>
      </c>
      <c r="S276">
        <v>-3500</v>
      </c>
      <c r="T276" s="7" t="str">
        <f t="shared" si="12"/>
        <v>hp_104723;atk_443536;hit_500000;miss_46;cirt_0;cirtSub_-3500</v>
      </c>
    </row>
    <row r="277" spans="1:20" x14ac:dyDescent="0.15">
      <c r="A277" s="16">
        <v>330275</v>
      </c>
      <c r="B277" s="16" t="s">
        <v>228</v>
      </c>
      <c r="C277" s="16">
        <v>1</v>
      </c>
      <c r="D277" s="16">
        <v>2</v>
      </c>
      <c r="E277" s="17">
        <v>92</v>
      </c>
      <c r="F277" s="19" t="s">
        <v>3967</v>
      </c>
      <c r="G277" s="19" t="e">
        <f t="shared" si="11"/>
        <v>#N/A</v>
      </c>
      <c r="H277" s="19">
        <f t="shared" si="13"/>
        <v>0.64000000000000012</v>
      </c>
      <c r="I277">
        <v>104723</v>
      </c>
      <c r="J277" t="s">
        <v>3968</v>
      </c>
      <c r="K277">
        <v>492818</v>
      </c>
      <c r="L277" t="s">
        <v>3969</v>
      </c>
      <c r="M277">
        <v>500000</v>
      </c>
      <c r="N277" t="s">
        <v>3970</v>
      </c>
      <c r="O277">
        <v>46</v>
      </c>
      <c r="P277" t="s">
        <v>3971</v>
      </c>
      <c r="Q277">
        <v>0</v>
      </c>
      <c r="R277" t="s">
        <v>3972</v>
      </c>
      <c r="S277">
        <v>-3500</v>
      </c>
      <c r="T277" s="7" t="str">
        <f t="shared" si="12"/>
        <v>hp_104723;atk_443536;hit_500000;miss_46;cirt_0;cirtSub_-3500</v>
      </c>
    </row>
    <row r="278" spans="1:20" x14ac:dyDescent="0.15">
      <c r="A278" s="16">
        <v>330276</v>
      </c>
      <c r="B278" s="16" t="s">
        <v>228</v>
      </c>
      <c r="C278" s="16">
        <v>1</v>
      </c>
      <c r="D278" s="16">
        <v>2</v>
      </c>
      <c r="E278" s="17">
        <v>93</v>
      </c>
      <c r="F278" s="19" t="s">
        <v>3967</v>
      </c>
      <c r="G278" s="19" t="e">
        <f t="shared" si="11"/>
        <v>#N/A</v>
      </c>
      <c r="H278" s="19">
        <f t="shared" si="13"/>
        <v>0.64000000000000012</v>
      </c>
      <c r="I278">
        <v>106363</v>
      </c>
      <c r="J278" t="s">
        <v>3968</v>
      </c>
      <c r="K278">
        <v>500535</v>
      </c>
      <c r="L278" t="s">
        <v>3969</v>
      </c>
      <c r="M278">
        <v>500000</v>
      </c>
      <c r="N278" t="s">
        <v>3970</v>
      </c>
      <c r="O278">
        <v>46</v>
      </c>
      <c r="P278" t="s">
        <v>3971</v>
      </c>
      <c r="Q278">
        <v>0</v>
      </c>
      <c r="R278" t="s">
        <v>3972</v>
      </c>
      <c r="S278">
        <v>-3500</v>
      </c>
      <c r="T278" s="7" t="str">
        <f t="shared" si="12"/>
        <v>hp_106363;atk_450481;hit_500000;miss_46;cirt_0;cirtSub_-3500</v>
      </c>
    </row>
    <row r="279" spans="1:20" x14ac:dyDescent="0.15">
      <c r="A279" s="16">
        <v>330277</v>
      </c>
      <c r="B279" s="16" t="s">
        <v>228</v>
      </c>
      <c r="C279" s="16">
        <v>1</v>
      </c>
      <c r="D279" s="16">
        <v>2</v>
      </c>
      <c r="E279" s="17">
        <v>93</v>
      </c>
      <c r="F279" s="19" t="s">
        <v>3967</v>
      </c>
      <c r="G279" s="19" t="e">
        <f t="shared" si="11"/>
        <v>#N/A</v>
      </c>
      <c r="H279" s="19">
        <f t="shared" si="13"/>
        <v>0.64000000000000012</v>
      </c>
      <c r="I279">
        <v>106363</v>
      </c>
      <c r="J279" t="s">
        <v>3968</v>
      </c>
      <c r="K279">
        <v>500535</v>
      </c>
      <c r="L279" t="s">
        <v>3969</v>
      </c>
      <c r="M279">
        <v>500000</v>
      </c>
      <c r="N279" t="s">
        <v>3970</v>
      </c>
      <c r="O279">
        <v>46</v>
      </c>
      <c r="P279" t="s">
        <v>3971</v>
      </c>
      <c r="Q279">
        <v>0</v>
      </c>
      <c r="R279" t="s">
        <v>3972</v>
      </c>
      <c r="S279">
        <v>-3500</v>
      </c>
      <c r="T279" s="7" t="str">
        <f t="shared" si="12"/>
        <v>hp_106363;atk_450481;hit_500000;miss_46;cirt_0;cirtSub_-3500</v>
      </c>
    </row>
    <row r="280" spans="1:20" x14ac:dyDescent="0.15">
      <c r="A280" s="16">
        <v>330278</v>
      </c>
      <c r="B280" s="16" t="s">
        <v>228</v>
      </c>
      <c r="C280" s="16">
        <v>1</v>
      </c>
      <c r="D280" s="16">
        <v>2</v>
      </c>
      <c r="E280" s="17">
        <v>93</v>
      </c>
      <c r="F280" s="19" t="s">
        <v>3967</v>
      </c>
      <c r="G280" s="19" t="e">
        <f t="shared" si="11"/>
        <v>#N/A</v>
      </c>
      <c r="H280" s="19">
        <f t="shared" si="13"/>
        <v>0.64000000000000012</v>
      </c>
      <c r="I280">
        <v>106363</v>
      </c>
      <c r="J280" t="s">
        <v>3968</v>
      </c>
      <c r="K280">
        <v>500535</v>
      </c>
      <c r="L280" t="s">
        <v>3969</v>
      </c>
      <c r="M280">
        <v>500000</v>
      </c>
      <c r="N280" t="s">
        <v>3970</v>
      </c>
      <c r="O280">
        <v>46</v>
      </c>
      <c r="P280" t="s">
        <v>3971</v>
      </c>
      <c r="Q280">
        <v>0</v>
      </c>
      <c r="R280" t="s">
        <v>3972</v>
      </c>
      <c r="S280">
        <v>-3500</v>
      </c>
      <c r="T280" s="7" t="str">
        <f t="shared" si="12"/>
        <v>hp_106363;atk_450481;hit_500000;miss_46;cirt_0;cirtSub_-3500</v>
      </c>
    </row>
    <row r="281" spans="1:20" x14ac:dyDescent="0.15">
      <c r="A281" s="16">
        <v>330279</v>
      </c>
      <c r="B281" s="16" t="s">
        <v>228</v>
      </c>
      <c r="C281" s="16">
        <v>1</v>
      </c>
      <c r="D281" s="16">
        <v>2</v>
      </c>
      <c r="E281" s="17">
        <v>94</v>
      </c>
      <c r="F281" s="19" t="s">
        <v>3967</v>
      </c>
      <c r="G281" s="19" t="e">
        <f t="shared" si="11"/>
        <v>#N/A</v>
      </c>
      <c r="H281" s="19">
        <f t="shared" si="13"/>
        <v>0.64000000000000012</v>
      </c>
      <c r="I281">
        <v>108238</v>
      </c>
      <c r="J281" t="s">
        <v>3968</v>
      </c>
      <c r="K281">
        <v>509355</v>
      </c>
      <c r="L281" t="s">
        <v>3969</v>
      </c>
      <c r="M281">
        <v>500000</v>
      </c>
      <c r="N281" t="s">
        <v>3970</v>
      </c>
      <c r="O281">
        <v>47</v>
      </c>
      <c r="P281" t="s">
        <v>3971</v>
      </c>
      <c r="Q281">
        <v>0</v>
      </c>
      <c r="R281" t="s">
        <v>3972</v>
      </c>
      <c r="S281">
        <v>-3500</v>
      </c>
      <c r="T281" s="7" t="str">
        <f t="shared" si="12"/>
        <v>hp_108238;atk_458419;hit_500000;miss_47;cirt_0;cirtSub_-3500</v>
      </c>
    </row>
    <row r="282" spans="1:20" x14ac:dyDescent="0.15">
      <c r="A282" s="16">
        <v>330280</v>
      </c>
      <c r="B282" s="16" t="s">
        <v>228</v>
      </c>
      <c r="C282" s="16">
        <v>1</v>
      </c>
      <c r="D282" s="16">
        <v>2</v>
      </c>
      <c r="E282" s="17">
        <v>94</v>
      </c>
      <c r="F282" s="19" t="s">
        <v>3967</v>
      </c>
      <c r="G282" s="19" t="e">
        <f t="shared" si="11"/>
        <v>#N/A</v>
      </c>
      <c r="H282" s="19">
        <f t="shared" si="13"/>
        <v>0.64000000000000012</v>
      </c>
      <c r="I282">
        <v>108238</v>
      </c>
      <c r="J282" t="s">
        <v>3968</v>
      </c>
      <c r="K282">
        <v>509355</v>
      </c>
      <c r="L282" t="s">
        <v>3969</v>
      </c>
      <c r="M282">
        <v>500000</v>
      </c>
      <c r="N282" t="s">
        <v>3970</v>
      </c>
      <c r="O282">
        <v>47</v>
      </c>
      <c r="P282" t="s">
        <v>3971</v>
      </c>
      <c r="Q282">
        <v>0</v>
      </c>
      <c r="R282" t="s">
        <v>3972</v>
      </c>
      <c r="S282">
        <v>-3500</v>
      </c>
      <c r="T282" s="7" t="str">
        <f t="shared" si="12"/>
        <v>hp_108238;atk_458419;hit_500000;miss_47;cirt_0;cirtSub_-3500</v>
      </c>
    </row>
    <row r="283" spans="1:20" x14ac:dyDescent="0.15">
      <c r="A283" s="16">
        <v>330281</v>
      </c>
      <c r="B283" s="16" t="s">
        <v>228</v>
      </c>
      <c r="C283" s="16">
        <v>1</v>
      </c>
      <c r="D283" s="16">
        <v>2</v>
      </c>
      <c r="E283" s="17">
        <v>94</v>
      </c>
      <c r="F283" s="19" t="s">
        <v>3967</v>
      </c>
      <c r="G283" s="19" t="e">
        <f t="shared" si="11"/>
        <v>#N/A</v>
      </c>
      <c r="H283" s="19">
        <f t="shared" si="13"/>
        <v>0.64000000000000012</v>
      </c>
      <c r="I283">
        <v>108238</v>
      </c>
      <c r="J283" t="s">
        <v>3968</v>
      </c>
      <c r="K283">
        <v>509355</v>
      </c>
      <c r="L283" t="s">
        <v>3969</v>
      </c>
      <c r="M283">
        <v>500000</v>
      </c>
      <c r="N283" t="s">
        <v>3970</v>
      </c>
      <c r="O283">
        <v>47</v>
      </c>
      <c r="P283" t="s">
        <v>3971</v>
      </c>
      <c r="Q283">
        <v>0</v>
      </c>
      <c r="R283" t="s">
        <v>3972</v>
      </c>
      <c r="S283">
        <v>-3500</v>
      </c>
      <c r="T283" s="7" t="str">
        <f t="shared" si="12"/>
        <v>hp_108238;atk_458419;hit_500000;miss_47;cirt_0;cirtSub_-3500</v>
      </c>
    </row>
    <row r="284" spans="1:20" x14ac:dyDescent="0.15">
      <c r="A284" s="16">
        <v>330282</v>
      </c>
      <c r="B284" s="16" t="s">
        <v>228</v>
      </c>
      <c r="C284" s="16">
        <v>1</v>
      </c>
      <c r="D284" s="16">
        <v>2</v>
      </c>
      <c r="E284" s="17">
        <v>95</v>
      </c>
      <c r="F284" s="19" t="s">
        <v>3967</v>
      </c>
      <c r="G284" s="19">
        <f t="shared" si="11"/>
        <v>0.70000000000000018</v>
      </c>
      <c r="H284" s="19">
        <f t="shared" si="13"/>
        <v>0.64000000000000012</v>
      </c>
      <c r="I284">
        <v>110112</v>
      </c>
      <c r="J284" t="s">
        <v>3968</v>
      </c>
      <c r="K284">
        <v>518175</v>
      </c>
      <c r="L284" t="s">
        <v>3969</v>
      </c>
      <c r="M284">
        <v>500000</v>
      </c>
      <c r="N284" t="s">
        <v>3970</v>
      </c>
      <c r="O284">
        <v>47</v>
      </c>
      <c r="P284" t="s">
        <v>3971</v>
      </c>
      <c r="Q284">
        <v>0</v>
      </c>
      <c r="R284" t="s">
        <v>3972</v>
      </c>
      <c r="S284">
        <v>-3500</v>
      </c>
      <c r="T284" s="7" t="str">
        <f t="shared" si="12"/>
        <v>hp_110112;atk_466357;hit_500000;miss_47;cirt_0;cirtSub_-3500</v>
      </c>
    </row>
    <row r="285" spans="1:20" x14ac:dyDescent="0.15">
      <c r="A285" s="16">
        <v>330283</v>
      </c>
      <c r="B285" s="16" t="s">
        <v>228</v>
      </c>
      <c r="C285" s="16">
        <v>1</v>
      </c>
      <c r="D285" s="16">
        <v>2</v>
      </c>
      <c r="E285" s="17">
        <v>95</v>
      </c>
      <c r="F285" s="19" t="s">
        <v>3967</v>
      </c>
      <c r="G285" s="19">
        <f t="shared" si="11"/>
        <v>0.70000000000000018</v>
      </c>
      <c r="H285" s="19">
        <f t="shared" si="13"/>
        <v>0.64000000000000012</v>
      </c>
      <c r="I285">
        <v>110112</v>
      </c>
      <c r="J285" t="s">
        <v>3968</v>
      </c>
      <c r="K285">
        <v>518175</v>
      </c>
      <c r="L285" t="s">
        <v>3969</v>
      </c>
      <c r="M285">
        <v>500000</v>
      </c>
      <c r="N285" t="s">
        <v>3970</v>
      </c>
      <c r="O285">
        <v>47</v>
      </c>
      <c r="P285" t="s">
        <v>3971</v>
      </c>
      <c r="Q285">
        <v>0</v>
      </c>
      <c r="R285" t="s">
        <v>3972</v>
      </c>
      <c r="S285">
        <v>-3500</v>
      </c>
      <c r="T285" s="7" t="str">
        <f t="shared" si="12"/>
        <v>hp_110112;atk_466357;hit_500000;miss_47;cirt_0;cirtSub_-3500</v>
      </c>
    </row>
    <row r="286" spans="1:20" x14ac:dyDescent="0.15">
      <c r="A286" s="16">
        <v>330284</v>
      </c>
      <c r="B286" s="16" t="s">
        <v>228</v>
      </c>
      <c r="C286" s="16">
        <v>1</v>
      </c>
      <c r="D286" s="16">
        <v>2</v>
      </c>
      <c r="E286" s="17">
        <v>95</v>
      </c>
      <c r="F286" s="19" t="s">
        <v>3967</v>
      </c>
      <c r="G286" s="19">
        <f t="shared" si="11"/>
        <v>0.70000000000000018</v>
      </c>
      <c r="H286" s="19">
        <f t="shared" si="13"/>
        <v>0.64000000000000012</v>
      </c>
      <c r="I286">
        <v>110112</v>
      </c>
      <c r="J286" t="s">
        <v>3968</v>
      </c>
      <c r="K286">
        <v>518175</v>
      </c>
      <c r="L286" t="s">
        <v>3969</v>
      </c>
      <c r="M286">
        <v>500000</v>
      </c>
      <c r="N286" t="s">
        <v>3970</v>
      </c>
      <c r="O286">
        <v>47</v>
      </c>
      <c r="P286" t="s">
        <v>3971</v>
      </c>
      <c r="Q286">
        <v>0</v>
      </c>
      <c r="R286" t="s">
        <v>3972</v>
      </c>
      <c r="S286">
        <v>-3500</v>
      </c>
      <c r="T286" s="7" t="str">
        <f t="shared" si="12"/>
        <v>hp_110112;atk_466357;hit_500000;miss_47;cirt_0;cirtSub_-3500</v>
      </c>
    </row>
    <row r="287" spans="1:20" x14ac:dyDescent="0.15">
      <c r="A287" s="16">
        <v>330285</v>
      </c>
      <c r="B287" s="16" t="s">
        <v>228</v>
      </c>
      <c r="C287" s="16">
        <v>1</v>
      </c>
      <c r="D287" s="16">
        <v>2</v>
      </c>
      <c r="E287" s="17">
        <v>96</v>
      </c>
      <c r="F287" s="19" t="s">
        <v>3967</v>
      </c>
      <c r="G287" s="19" t="e">
        <f t="shared" si="11"/>
        <v>#N/A</v>
      </c>
      <c r="H287" s="19">
        <f t="shared" si="13"/>
        <v>0.64000000000000012</v>
      </c>
      <c r="I287">
        <v>111986</v>
      </c>
      <c r="J287" t="s">
        <v>3968</v>
      </c>
      <c r="K287">
        <v>526995</v>
      </c>
      <c r="L287" t="s">
        <v>3969</v>
      </c>
      <c r="M287">
        <v>500000</v>
      </c>
      <c r="N287" t="s">
        <v>3970</v>
      </c>
      <c r="O287">
        <v>48</v>
      </c>
      <c r="P287" t="s">
        <v>3971</v>
      </c>
      <c r="Q287">
        <v>0</v>
      </c>
      <c r="R287" t="s">
        <v>3972</v>
      </c>
      <c r="S287">
        <v>-3500</v>
      </c>
      <c r="T287" s="7" t="str">
        <f t="shared" si="12"/>
        <v>hp_111986;atk_474295;hit_500000;miss_48;cirt_0;cirtSub_-3500</v>
      </c>
    </row>
    <row r="288" spans="1:20" x14ac:dyDescent="0.15">
      <c r="A288" s="16">
        <v>330286</v>
      </c>
      <c r="B288" s="16" t="s">
        <v>228</v>
      </c>
      <c r="C288" s="16">
        <v>1</v>
      </c>
      <c r="D288" s="16">
        <v>2</v>
      </c>
      <c r="E288" s="17">
        <v>96</v>
      </c>
      <c r="F288" s="19" t="s">
        <v>3967</v>
      </c>
      <c r="G288" s="19" t="e">
        <f t="shared" si="11"/>
        <v>#N/A</v>
      </c>
      <c r="H288" s="19">
        <f t="shared" si="13"/>
        <v>0.64000000000000012</v>
      </c>
      <c r="I288">
        <v>111986</v>
      </c>
      <c r="J288" t="s">
        <v>3968</v>
      </c>
      <c r="K288">
        <v>526995</v>
      </c>
      <c r="L288" t="s">
        <v>3969</v>
      </c>
      <c r="M288">
        <v>500000</v>
      </c>
      <c r="N288" t="s">
        <v>3970</v>
      </c>
      <c r="O288">
        <v>48</v>
      </c>
      <c r="P288" t="s">
        <v>3971</v>
      </c>
      <c r="Q288">
        <v>0</v>
      </c>
      <c r="R288" t="s">
        <v>3972</v>
      </c>
      <c r="S288">
        <v>-3500</v>
      </c>
      <c r="T288" s="7" t="str">
        <f t="shared" si="12"/>
        <v>hp_111986;atk_474295;hit_500000;miss_48;cirt_0;cirtSub_-3500</v>
      </c>
    </row>
    <row r="289" spans="1:20" x14ac:dyDescent="0.15">
      <c r="A289" s="16">
        <v>330287</v>
      </c>
      <c r="B289" s="16" t="s">
        <v>228</v>
      </c>
      <c r="C289" s="16">
        <v>1</v>
      </c>
      <c r="D289" s="16">
        <v>2</v>
      </c>
      <c r="E289" s="17">
        <v>96</v>
      </c>
      <c r="F289" s="19" t="s">
        <v>3967</v>
      </c>
      <c r="G289" s="19" t="e">
        <f t="shared" si="11"/>
        <v>#N/A</v>
      </c>
      <c r="H289" s="19">
        <f t="shared" si="13"/>
        <v>0.64000000000000012</v>
      </c>
      <c r="I289">
        <v>111986</v>
      </c>
      <c r="J289" t="s">
        <v>3968</v>
      </c>
      <c r="K289">
        <v>526995</v>
      </c>
      <c r="L289" t="s">
        <v>3969</v>
      </c>
      <c r="M289">
        <v>500000</v>
      </c>
      <c r="N289" t="s">
        <v>3970</v>
      </c>
      <c r="O289">
        <v>48</v>
      </c>
      <c r="P289" t="s">
        <v>3971</v>
      </c>
      <c r="Q289">
        <v>0</v>
      </c>
      <c r="R289" t="s">
        <v>3972</v>
      </c>
      <c r="S289">
        <v>-3500</v>
      </c>
      <c r="T289" s="7" t="str">
        <f t="shared" si="12"/>
        <v>hp_111986;atk_474295;hit_500000;miss_48;cirt_0;cirtSub_-3500</v>
      </c>
    </row>
    <row r="290" spans="1:20" x14ac:dyDescent="0.15">
      <c r="A290" s="16">
        <v>330288</v>
      </c>
      <c r="B290" s="16" t="s">
        <v>228</v>
      </c>
      <c r="C290" s="16">
        <v>1</v>
      </c>
      <c r="D290" s="16">
        <v>2</v>
      </c>
      <c r="E290" s="17">
        <v>97</v>
      </c>
      <c r="F290" s="19" t="s">
        <v>3967</v>
      </c>
      <c r="G290" s="19" t="e">
        <f t="shared" si="11"/>
        <v>#N/A</v>
      </c>
      <c r="H290" s="19">
        <f t="shared" si="13"/>
        <v>0.64000000000000012</v>
      </c>
      <c r="I290">
        <v>113860</v>
      </c>
      <c r="J290" t="s">
        <v>3968</v>
      </c>
      <c r="K290">
        <v>535815</v>
      </c>
      <c r="L290" t="s">
        <v>3969</v>
      </c>
      <c r="M290">
        <v>500000</v>
      </c>
      <c r="N290" t="s">
        <v>3970</v>
      </c>
      <c r="O290">
        <v>48</v>
      </c>
      <c r="P290" t="s">
        <v>3971</v>
      </c>
      <c r="Q290">
        <v>0</v>
      </c>
      <c r="R290" t="s">
        <v>3972</v>
      </c>
      <c r="S290">
        <v>-3500</v>
      </c>
      <c r="T290" s="7" t="str">
        <f t="shared" si="12"/>
        <v>hp_113860;atk_482233;hit_500000;miss_48;cirt_0;cirtSub_-3500</v>
      </c>
    </row>
    <row r="291" spans="1:20" x14ac:dyDescent="0.15">
      <c r="A291" s="16">
        <v>330289</v>
      </c>
      <c r="B291" s="16" t="s">
        <v>228</v>
      </c>
      <c r="C291" s="16">
        <v>1</v>
      </c>
      <c r="D291" s="16">
        <v>2</v>
      </c>
      <c r="E291" s="17">
        <v>97</v>
      </c>
      <c r="F291" s="19" t="s">
        <v>3967</v>
      </c>
      <c r="G291" s="19" t="e">
        <f t="shared" si="11"/>
        <v>#N/A</v>
      </c>
      <c r="H291" s="19">
        <f t="shared" si="13"/>
        <v>0.64000000000000012</v>
      </c>
      <c r="I291">
        <v>113860</v>
      </c>
      <c r="J291" t="s">
        <v>3968</v>
      </c>
      <c r="K291">
        <v>535815</v>
      </c>
      <c r="L291" t="s">
        <v>3969</v>
      </c>
      <c r="M291">
        <v>500000</v>
      </c>
      <c r="N291" t="s">
        <v>3970</v>
      </c>
      <c r="O291">
        <v>48</v>
      </c>
      <c r="P291" t="s">
        <v>3971</v>
      </c>
      <c r="Q291">
        <v>0</v>
      </c>
      <c r="R291" t="s">
        <v>3972</v>
      </c>
      <c r="S291">
        <v>-3500</v>
      </c>
      <c r="T291" s="7" t="str">
        <f t="shared" si="12"/>
        <v>hp_113860;atk_482233;hit_500000;miss_48;cirt_0;cirtSub_-3500</v>
      </c>
    </row>
    <row r="292" spans="1:20" x14ac:dyDescent="0.15">
      <c r="A292" s="16">
        <v>330290</v>
      </c>
      <c r="B292" s="16" t="s">
        <v>228</v>
      </c>
      <c r="C292" s="16">
        <v>1</v>
      </c>
      <c r="D292" s="16">
        <v>2</v>
      </c>
      <c r="E292" s="17">
        <v>97</v>
      </c>
      <c r="F292" s="19" t="s">
        <v>3967</v>
      </c>
      <c r="G292" s="19" t="e">
        <f t="shared" si="11"/>
        <v>#N/A</v>
      </c>
      <c r="H292" s="19">
        <f t="shared" si="13"/>
        <v>0.64000000000000012</v>
      </c>
      <c r="I292">
        <v>113860</v>
      </c>
      <c r="J292" t="s">
        <v>3968</v>
      </c>
      <c r="K292">
        <v>535815</v>
      </c>
      <c r="L292" t="s">
        <v>3969</v>
      </c>
      <c r="M292">
        <v>500000</v>
      </c>
      <c r="N292" t="s">
        <v>3970</v>
      </c>
      <c r="O292">
        <v>48</v>
      </c>
      <c r="P292" t="s">
        <v>3971</v>
      </c>
      <c r="Q292">
        <v>0</v>
      </c>
      <c r="R292" t="s">
        <v>3972</v>
      </c>
      <c r="S292">
        <v>-3500</v>
      </c>
      <c r="T292" s="7" t="str">
        <f t="shared" si="12"/>
        <v>hp_113860;atk_482233;hit_500000;miss_48;cirt_0;cirtSub_-3500</v>
      </c>
    </row>
    <row r="293" spans="1:20" x14ac:dyDescent="0.15">
      <c r="A293" s="16">
        <v>330291</v>
      </c>
      <c r="B293" s="16" t="s">
        <v>228</v>
      </c>
      <c r="C293" s="16">
        <v>1</v>
      </c>
      <c r="D293" s="16">
        <v>2</v>
      </c>
      <c r="E293" s="17">
        <v>98</v>
      </c>
      <c r="F293" s="19" t="s">
        <v>3967</v>
      </c>
      <c r="G293" s="19" t="e">
        <f t="shared" si="11"/>
        <v>#N/A</v>
      </c>
      <c r="H293" s="19">
        <f t="shared" si="13"/>
        <v>0.65000000000000013</v>
      </c>
      <c r="I293">
        <v>115735</v>
      </c>
      <c r="J293" t="s">
        <v>3968</v>
      </c>
      <c r="K293">
        <v>544635</v>
      </c>
      <c r="L293" t="s">
        <v>3969</v>
      </c>
      <c r="M293">
        <v>500000</v>
      </c>
      <c r="N293" t="s">
        <v>3970</v>
      </c>
      <c r="O293">
        <v>49</v>
      </c>
      <c r="P293" t="s">
        <v>3971</v>
      </c>
      <c r="Q293">
        <v>0</v>
      </c>
      <c r="R293" t="s">
        <v>3972</v>
      </c>
      <c r="S293">
        <v>-3500</v>
      </c>
      <c r="T293" s="7" t="str">
        <f t="shared" si="12"/>
        <v>hp_115735;atk_490171;hit_500000;miss_49;cirt_0;cirtSub_-3500</v>
      </c>
    </row>
    <row r="294" spans="1:20" x14ac:dyDescent="0.15">
      <c r="A294" s="16">
        <v>330292</v>
      </c>
      <c r="B294" s="16" t="s">
        <v>228</v>
      </c>
      <c r="C294" s="16">
        <v>1</v>
      </c>
      <c r="D294" s="16">
        <v>2</v>
      </c>
      <c r="E294" s="17">
        <v>98</v>
      </c>
      <c r="F294" s="19" t="s">
        <v>3967</v>
      </c>
      <c r="G294" s="19" t="e">
        <f t="shared" si="11"/>
        <v>#N/A</v>
      </c>
      <c r="H294" s="19">
        <f t="shared" si="13"/>
        <v>0.65000000000000013</v>
      </c>
      <c r="I294">
        <v>115735</v>
      </c>
      <c r="J294" t="s">
        <v>3968</v>
      </c>
      <c r="K294">
        <v>544635</v>
      </c>
      <c r="L294" t="s">
        <v>3969</v>
      </c>
      <c r="M294">
        <v>500000</v>
      </c>
      <c r="N294" t="s">
        <v>3970</v>
      </c>
      <c r="O294">
        <v>49</v>
      </c>
      <c r="P294" t="s">
        <v>3971</v>
      </c>
      <c r="Q294">
        <v>0</v>
      </c>
      <c r="R294" t="s">
        <v>3972</v>
      </c>
      <c r="S294">
        <v>-3500</v>
      </c>
      <c r="T294" s="7" t="str">
        <f t="shared" si="12"/>
        <v>hp_115735;atk_490171;hit_500000;miss_49;cirt_0;cirtSub_-3500</v>
      </c>
    </row>
    <row r="295" spans="1:20" x14ac:dyDescent="0.15">
      <c r="A295" s="16">
        <v>330293</v>
      </c>
      <c r="B295" s="16" t="s">
        <v>228</v>
      </c>
      <c r="C295" s="16">
        <v>1</v>
      </c>
      <c r="D295" s="16">
        <v>2</v>
      </c>
      <c r="E295" s="17">
        <v>98</v>
      </c>
      <c r="F295" s="19" t="s">
        <v>3967</v>
      </c>
      <c r="G295" s="19" t="e">
        <f t="shared" si="11"/>
        <v>#N/A</v>
      </c>
      <c r="H295" s="19">
        <f t="shared" si="13"/>
        <v>0.65000000000000013</v>
      </c>
      <c r="I295">
        <v>115735</v>
      </c>
      <c r="J295" t="s">
        <v>3968</v>
      </c>
      <c r="K295">
        <v>544635</v>
      </c>
      <c r="L295" t="s">
        <v>3969</v>
      </c>
      <c r="M295">
        <v>500000</v>
      </c>
      <c r="N295" t="s">
        <v>3970</v>
      </c>
      <c r="O295">
        <v>49</v>
      </c>
      <c r="P295" t="s">
        <v>3971</v>
      </c>
      <c r="Q295">
        <v>0</v>
      </c>
      <c r="R295" t="s">
        <v>3972</v>
      </c>
      <c r="S295">
        <v>-3500</v>
      </c>
      <c r="T295" s="7" t="str">
        <f t="shared" si="12"/>
        <v>hp_115735;atk_490171;hit_500000;miss_49;cirt_0;cirtSub_-3500</v>
      </c>
    </row>
    <row r="296" spans="1:20" x14ac:dyDescent="0.15">
      <c r="A296" s="16">
        <v>330294</v>
      </c>
      <c r="B296" s="16" t="s">
        <v>228</v>
      </c>
      <c r="C296" s="16">
        <v>1</v>
      </c>
      <c r="D296" s="16">
        <v>2</v>
      </c>
      <c r="E296" s="17">
        <v>99</v>
      </c>
      <c r="F296" s="19" t="s">
        <v>3967</v>
      </c>
      <c r="G296" s="19" t="e">
        <f t="shared" si="11"/>
        <v>#N/A</v>
      </c>
      <c r="H296" s="19">
        <f t="shared" si="13"/>
        <v>0.65000000000000013</v>
      </c>
      <c r="I296">
        <v>117609</v>
      </c>
      <c r="J296" t="s">
        <v>3968</v>
      </c>
      <c r="K296">
        <v>553455</v>
      </c>
      <c r="L296" t="s">
        <v>3969</v>
      </c>
      <c r="M296">
        <v>500000</v>
      </c>
      <c r="N296" t="s">
        <v>3970</v>
      </c>
      <c r="O296">
        <v>49</v>
      </c>
      <c r="P296" t="s">
        <v>3971</v>
      </c>
      <c r="Q296">
        <v>0</v>
      </c>
      <c r="R296" t="s">
        <v>3972</v>
      </c>
      <c r="S296">
        <v>-3500</v>
      </c>
      <c r="T296" s="7" t="str">
        <f t="shared" si="12"/>
        <v>hp_117609;atk_498109;hit_500000;miss_49;cirt_0;cirtSub_-3500</v>
      </c>
    </row>
    <row r="297" spans="1:20" x14ac:dyDescent="0.15">
      <c r="A297" s="16">
        <v>330295</v>
      </c>
      <c r="B297" s="16" t="s">
        <v>228</v>
      </c>
      <c r="C297" s="16">
        <v>1</v>
      </c>
      <c r="D297" s="16">
        <v>2</v>
      </c>
      <c r="E297" s="17">
        <v>99</v>
      </c>
      <c r="F297" s="19" t="s">
        <v>3967</v>
      </c>
      <c r="G297" s="19" t="e">
        <f t="shared" si="11"/>
        <v>#N/A</v>
      </c>
      <c r="H297" s="19">
        <f t="shared" si="13"/>
        <v>0.65000000000000013</v>
      </c>
      <c r="I297">
        <v>117609</v>
      </c>
      <c r="J297" t="s">
        <v>3968</v>
      </c>
      <c r="K297">
        <v>553455</v>
      </c>
      <c r="L297" t="s">
        <v>3969</v>
      </c>
      <c r="M297">
        <v>500000</v>
      </c>
      <c r="N297" t="s">
        <v>3970</v>
      </c>
      <c r="O297">
        <v>49</v>
      </c>
      <c r="P297" t="s">
        <v>3971</v>
      </c>
      <c r="Q297">
        <v>0</v>
      </c>
      <c r="R297" t="s">
        <v>3972</v>
      </c>
      <c r="S297">
        <v>-3500</v>
      </c>
      <c r="T297" s="7" t="str">
        <f t="shared" si="12"/>
        <v>hp_117609;atk_498109;hit_500000;miss_49;cirt_0;cirtSub_-3500</v>
      </c>
    </row>
    <row r="298" spans="1:20" x14ac:dyDescent="0.15">
      <c r="A298" s="16">
        <v>330296</v>
      </c>
      <c r="B298" s="16" t="s">
        <v>228</v>
      </c>
      <c r="C298" s="16">
        <v>1</v>
      </c>
      <c r="D298" s="16">
        <v>2</v>
      </c>
      <c r="E298" s="17">
        <v>99</v>
      </c>
      <c r="F298" s="19" t="s">
        <v>3967</v>
      </c>
      <c r="G298" s="19" t="e">
        <f t="shared" si="11"/>
        <v>#N/A</v>
      </c>
      <c r="H298" s="19">
        <f t="shared" si="13"/>
        <v>0.65000000000000013</v>
      </c>
      <c r="I298">
        <v>117609</v>
      </c>
      <c r="J298" t="s">
        <v>3968</v>
      </c>
      <c r="K298">
        <v>553455</v>
      </c>
      <c r="L298" t="s">
        <v>3969</v>
      </c>
      <c r="M298">
        <v>500000</v>
      </c>
      <c r="N298" t="s">
        <v>3970</v>
      </c>
      <c r="O298">
        <v>49</v>
      </c>
      <c r="P298" t="s">
        <v>3971</v>
      </c>
      <c r="Q298">
        <v>0</v>
      </c>
      <c r="R298" t="s">
        <v>3972</v>
      </c>
      <c r="S298">
        <v>-3500</v>
      </c>
      <c r="T298" s="7" t="str">
        <f t="shared" si="12"/>
        <v>hp_117609;atk_498109;hit_500000;miss_49;cirt_0;cirtSub_-3500</v>
      </c>
    </row>
    <row r="299" spans="1:20" x14ac:dyDescent="0.15">
      <c r="A299" s="16">
        <v>330297</v>
      </c>
      <c r="B299" s="16" t="s">
        <v>228</v>
      </c>
      <c r="C299" s="16">
        <v>1</v>
      </c>
      <c r="D299" s="16">
        <v>2</v>
      </c>
      <c r="E299" s="17">
        <v>100</v>
      </c>
      <c r="F299" s="19" t="s">
        <v>3967</v>
      </c>
      <c r="G299" s="19">
        <f t="shared" si="11"/>
        <v>0.70000000000000018</v>
      </c>
      <c r="H299" s="19">
        <f t="shared" si="13"/>
        <v>0.65000000000000013</v>
      </c>
      <c r="I299">
        <v>119483</v>
      </c>
      <c r="J299" t="s">
        <v>3968</v>
      </c>
      <c r="K299">
        <v>562275</v>
      </c>
      <c r="L299" t="s">
        <v>3969</v>
      </c>
      <c r="M299">
        <v>500000</v>
      </c>
      <c r="N299" t="s">
        <v>3970</v>
      </c>
      <c r="O299">
        <v>50</v>
      </c>
      <c r="P299" t="s">
        <v>3971</v>
      </c>
      <c r="Q299">
        <v>0</v>
      </c>
      <c r="R299" t="s">
        <v>3972</v>
      </c>
      <c r="S299">
        <v>-3500</v>
      </c>
      <c r="T299" s="7" t="str">
        <f t="shared" si="12"/>
        <v>hp_119483;atk_506047;hit_500000;miss_50;cirt_0;cirtSub_-3500</v>
      </c>
    </row>
    <row r="300" spans="1:20" x14ac:dyDescent="0.15">
      <c r="A300" s="16">
        <v>330298</v>
      </c>
      <c r="B300" s="16" t="s">
        <v>228</v>
      </c>
      <c r="C300" s="16">
        <v>1</v>
      </c>
      <c r="D300" s="16">
        <v>2</v>
      </c>
      <c r="E300" s="17">
        <v>100</v>
      </c>
      <c r="F300" s="19" t="s">
        <v>3967</v>
      </c>
      <c r="G300" s="19">
        <f t="shared" si="11"/>
        <v>0.70000000000000018</v>
      </c>
      <c r="H300" s="19">
        <f t="shared" si="13"/>
        <v>0.65000000000000013</v>
      </c>
      <c r="I300">
        <v>119483</v>
      </c>
      <c r="J300" t="s">
        <v>3968</v>
      </c>
      <c r="K300">
        <v>562275</v>
      </c>
      <c r="L300" t="s">
        <v>3969</v>
      </c>
      <c r="M300">
        <v>500000</v>
      </c>
      <c r="N300" t="s">
        <v>3970</v>
      </c>
      <c r="O300">
        <v>50</v>
      </c>
      <c r="P300" t="s">
        <v>3971</v>
      </c>
      <c r="Q300">
        <v>0</v>
      </c>
      <c r="R300" t="s">
        <v>3972</v>
      </c>
      <c r="S300">
        <v>-3500</v>
      </c>
      <c r="T300" s="7" t="str">
        <f t="shared" si="12"/>
        <v>hp_119483;atk_506047;hit_500000;miss_50;cirt_0;cirtSub_-3500</v>
      </c>
    </row>
    <row r="301" spans="1:20" x14ac:dyDescent="0.15">
      <c r="A301" s="16">
        <v>330299</v>
      </c>
      <c r="B301" s="16" t="s">
        <v>228</v>
      </c>
      <c r="C301" s="16">
        <v>1</v>
      </c>
      <c r="D301" s="16">
        <v>2</v>
      </c>
      <c r="E301" s="17">
        <v>100</v>
      </c>
      <c r="F301" s="19" t="s">
        <v>3967</v>
      </c>
      <c r="G301" s="19">
        <f t="shared" si="11"/>
        <v>0.70000000000000018</v>
      </c>
      <c r="H301" s="19">
        <f t="shared" si="13"/>
        <v>0.65000000000000013</v>
      </c>
      <c r="I301">
        <v>119483</v>
      </c>
      <c r="J301" t="s">
        <v>3968</v>
      </c>
      <c r="K301">
        <v>562275</v>
      </c>
      <c r="L301" t="s">
        <v>3969</v>
      </c>
      <c r="M301">
        <v>500000</v>
      </c>
      <c r="N301" t="s">
        <v>3970</v>
      </c>
      <c r="O301">
        <v>50</v>
      </c>
      <c r="P301" t="s">
        <v>3971</v>
      </c>
      <c r="Q301">
        <v>0</v>
      </c>
      <c r="R301" t="s">
        <v>3972</v>
      </c>
      <c r="S301">
        <v>-3500</v>
      </c>
      <c r="T301" s="7" t="str">
        <f t="shared" si="12"/>
        <v>hp_119483;atk_506047;hit_500000;miss_50;cirt_0;cirtSub_-3500</v>
      </c>
    </row>
    <row r="302" spans="1:20" x14ac:dyDescent="0.15">
      <c r="A302" s="16">
        <v>330300</v>
      </c>
      <c r="B302" s="16" t="s">
        <v>228</v>
      </c>
      <c r="C302" s="16">
        <v>1</v>
      </c>
      <c r="D302" s="16">
        <v>2</v>
      </c>
      <c r="E302" s="17">
        <v>101</v>
      </c>
      <c r="F302" s="19" t="s">
        <v>3967</v>
      </c>
      <c r="G302" s="19" t="e">
        <f t="shared" si="11"/>
        <v>#N/A</v>
      </c>
      <c r="H302" s="19">
        <f t="shared" si="13"/>
        <v>0.65000000000000013</v>
      </c>
      <c r="I302">
        <v>121357</v>
      </c>
      <c r="J302" t="s">
        <v>3968</v>
      </c>
      <c r="K302">
        <v>571095</v>
      </c>
      <c r="L302" t="s">
        <v>3969</v>
      </c>
      <c r="M302">
        <v>500000</v>
      </c>
      <c r="N302" t="s">
        <v>3970</v>
      </c>
      <c r="O302">
        <v>50</v>
      </c>
      <c r="P302" t="s">
        <v>3971</v>
      </c>
      <c r="Q302">
        <v>0</v>
      </c>
      <c r="R302" t="s">
        <v>3972</v>
      </c>
      <c r="S302">
        <v>-3500</v>
      </c>
      <c r="T302" s="7" t="str">
        <f t="shared" si="12"/>
        <v>hp_121357;atk_513985;hit_500000;miss_50;cirt_0;cirtSub_-3500</v>
      </c>
    </row>
    <row r="303" spans="1:20" x14ac:dyDescent="0.15">
      <c r="A303" s="16">
        <v>330301</v>
      </c>
      <c r="B303" s="16" t="s">
        <v>228</v>
      </c>
      <c r="C303" s="16">
        <v>1</v>
      </c>
      <c r="D303" s="16">
        <v>2</v>
      </c>
      <c r="E303" s="17">
        <v>101</v>
      </c>
      <c r="F303" s="19" t="s">
        <v>3967</v>
      </c>
      <c r="G303" s="19" t="e">
        <f t="shared" si="11"/>
        <v>#N/A</v>
      </c>
      <c r="H303" s="19">
        <f t="shared" si="13"/>
        <v>0.65000000000000013</v>
      </c>
      <c r="I303">
        <v>121357</v>
      </c>
      <c r="J303" t="s">
        <v>3968</v>
      </c>
      <c r="K303">
        <v>571095</v>
      </c>
      <c r="L303" t="s">
        <v>3969</v>
      </c>
      <c r="M303">
        <v>500000</v>
      </c>
      <c r="N303" t="s">
        <v>3970</v>
      </c>
      <c r="O303">
        <v>50</v>
      </c>
      <c r="P303" t="s">
        <v>3971</v>
      </c>
      <c r="Q303">
        <v>0</v>
      </c>
      <c r="R303" t="s">
        <v>3972</v>
      </c>
      <c r="S303">
        <v>-3500</v>
      </c>
      <c r="T303" s="7" t="str">
        <f t="shared" si="12"/>
        <v>hp_121357;atk_513985;hit_500000;miss_50;cirt_0;cirtSub_-3500</v>
      </c>
    </row>
    <row r="304" spans="1:20" x14ac:dyDescent="0.15">
      <c r="A304" s="16">
        <v>330302</v>
      </c>
      <c r="B304" s="16" t="s">
        <v>228</v>
      </c>
      <c r="C304" s="16">
        <v>1</v>
      </c>
      <c r="D304" s="16">
        <v>2</v>
      </c>
      <c r="E304" s="17">
        <v>101</v>
      </c>
      <c r="F304" s="19" t="s">
        <v>3967</v>
      </c>
      <c r="G304" s="19" t="e">
        <f t="shared" si="11"/>
        <v>#N/A</v>
      </c>
      <c r="H304" s="19">
        <f t="shared" si="13"/>
        <v>0.65000000000000013</v>
      </c>
      <c r="I304">
        <v>121357</v>
      </c>
      <c r="J304" t="s">
        <v>3968</v>
      </c>
      <c r="K304">
        <v>571095</v>
      </c>
      <c r="L304" t="s">
        <v>3969</v>
      </c>
      <c r="M304">
        <v>500000</v>
      </c>
      <c r="N304" t="s">
        <v>3970</v>
      </c>
      <c r="O304">
        <v>50</v>
      </c>
      <c r="P304" t="s">
        <v>3971</v>
      </c>
      <c r="Q304">
        <v>0</v>
      </c>
      <c r="R304" t="s">
        <v>3972</v>
      </c>
      <c r="S304">
        <v>-3500</v>
      </c>
      <c r="T304" s="7" t="str">
        <f t="shared" si="12"/>
        <v>hp_121357;atk_513985;hit_500000;miss_50;cirt_0;cirtSub_-3500</v>
      </c>
    </row>
    <row r="305" spans="1:20" x14ac:dyDescent="0.15">
      <c r="A305" s="16">
        <v>330303</v>
      </c>
      <c r="B305" s="16" t="s">
        <v>228</v>
      </c>
      <c r="C305" s="16">
        <v>1</v>
      </c>
      <c r="D305" s="16">
        <v>2</v>
      </c>
      <c r="E305" s="17">
        <v>102</v>
      </c>
      <c r="F305" s="19" t="s">
        <v>3967</v>
      </c>
      <c r="G305" s="19" t="e">
        <f t="shared" si="11"/>
        <v>#N/A</v>
      </c>
      <c r="H305" s="19">
        <f t="shared" si="13"/>
        <v>0.65000000000000013</v>
      </c>
      <c r="I305">
        <v>123232</v>
      </c>
      <c r="J305" t="s">
        <v>3968</v>
      </c>
      <c r="K305">
        <v>579915</v>
      </c>
      <c r="L305" t="s">
        <v>3969</v>
      </c>
      <c r="M305">
        <v>500000</v>
      </c>
      <c r="N305" t="s">
        <v>3970</v>
      </c>
      <c r="O305">
        <v>51</v>
      </c>
      <c r="P305" t="s">
        <v>3971</v>
      </c>
      <c r="Q305">
        <v>0</v>
      </c>
      <c r="R305" t="s">
        <v>3972</v>
      </c>
      <c r="S305">
        <v>-3500</v>
      </c>
      <c r="T305" s="7" t="str">
        <f t="shared" si="12"/>
        <v>hp_123232;atk_521923;hit_500000;miss_51;cirt_0;cirtSub_-3500</v>
      </c>
    </row>
    <row r="306" spans="1:20" x14ac:dyDescent="0.15">
      <c r="A306" s="16">
        <v>330304</v>
      </c>
      <c r="B306" s="16" t="s">
        <v>228</v>
      </c>
      <c r="C306" s="16">
        <v>1</v>
      </c>
      <c r="D306" s="16">
        <v>2</v>
      </c>
      <c r="E306" s="17">
        <v>102</v>
      </c>
      <c r="F306" s="19" t="s">
        <v>3967</v>
      </c>
      <c r="G306" s="19" t="e">
        <f t="shared" si="11"/>
        <v>#N/A</v>
      </c>
      <c r="H306" s="19">
        <f t="shared" si="13"/>
        <v>0.65000000000000013</v>
      </c>
      <c r="I306">
        <v>123232</v>
      </c>
      <c r="J306" t="s">
        <v>3968</v>
      </c>
      <c r="K306">
        <v>579915</v>
      </c>
      <c r="L306" t="s">
        <v>3969</v>
      </c>
      <c r="M306">
        <v>500000</v>
      </c>
      <c r="N306" t="s">
        <v>3970</v>
      </c>
      <c r="O306">
        <v>51</v>
      </c>
      <c r="P306" t="s">
        <v>3971</v>
      </c>
      <c r="Q306">
        <v>0</v>
      </c>
      <c r="R306" t="s">
        <v>3972</v>
      </c>
      <c r="S306">
        <v>-3500</v>
      </c>
      <c r="T306" s="7" t="str">
        <f t="shared" si="12"/>
        <v>hp_123232;atk_521923;hit_500000;miss_51;cirt_0;cirtSub_-3500</v>
      </c>
    </row>
    <row r="307" spans="1:20" x14ac:dyDescent="0.15">
      <c r="A307" s="16">
        <v>330305</v>
      </c>
      <c r="B307" s="16" t="s">
        <v>228</v>
      </c>
      <c r="C307" s="16">
        <v>1</v>
      </c>
      <c r="D307" s="16">
        <v>2</v>
      </c>
      <c r="E307" s="17">
        <v>102</v>
      </c>
      <c r="F307" s="19" t="s">
        <v>3967</v>
      </c>
      <c r="G307" s="19" t="e">
        <f t="shared" si="11"/>
        <v>#N/A</v>
      </c>
      <c r="H307" s="19">
        <f t="shared" si="13"/>
        <v>0.65000000000000013</v>
      </c>
      <c r="I307">
        <v>123232</v>
      </c>
      <c r="J307" t="s">
        <v>3968</v>
      </c>
      <c r="K307">
        <v>579915</v>
      </c>
      <c r="L307" t="s">
        <v>3969</v>
      </c>
      <c r="M307">
        <v>500000</v>
      </c>
      <c r="N307" t="s">
        <v>3970</v>
      </c>
      <c r="O307">
        <v>51</v>
      </c>
      <c r="P307" t="s">
        <v>3971</v>
      </c>
      <c r="Q307">
        <v>0</v>
      </c>
      <c r="R307" t="s">
        <v>3972</v>
      </c>
      <c r="S307">
        <v>-3500</v>
      </c>
      <c r="T307" s="7" t="str">
        <f t="shared" si="12"/>
        <v>hp_123232;atk_521923;hit_500000;miss_51;cirt_0;cirtSub_-3500</v>
      </c>
    </row>
    <row r="308" spans="1:20" x14ac:dyDescent="0.15">
      <c r="A308" s="16">
        <v>330306</v>
      </c>
      <c r="B308" s="16" t="s">
        <v>228</v>
      </c>
      <c r="C308" s="16">
        <v>1</v>
      </c>
      <c r="D308" s="16">
        <v>2</v>
      </c>
      <c r="E308" s="17">
        <v>103</v>
      </c>
      <c r="F308" s="19" t="s">
        <v>3967</v>
      </c>
      <c r="G308" s="19" t="e">
        <f t="shared" si="11"/>
        <v>#N/A</v>
      </c>
      <c r="H308" s="19">
        <f t="shared" si="13"/>
        <v>0.65000000000000013</v>
      </c>
      <c r="I308">
        <v>125106</v>
      </c>
      <c r="J308" t="s">
        <v>3968</v>
      </c>
      <c r="K308">
        <v>588735</v>
      </c>
      <c r="L308" t="s">
        <v>3969</v>
      </c>
      <c r="M308">
        <v>500000</v>
      </c>
      <c r="N308" t="s">
        <v>3970</v>
      </c>
      <c r="O308">
        <v>51</v>
      </c>
      <c r="P308" t="s">
        <v>3971</v>
      </c>
      <c r="Q308">
        <v>0</v>
      </c>
      <c r="R308" t="s">
        <v>3972</v>
      </c>
      <c r="S308">
        <v>-3500</v>
      </c>
      <c r="T308" s="7" t="str">
        <f t="shared" si="12"/>
        <v>hp_125106;atk_529861;hit_500000;miss_51;cirt_0;cirtSub_-3500</v>
      </c>
    </row>
    <row r="309" spans="1:20" x14ac:dyDescent="0.15">
      <c r="A309" s="16">
        <v>330307</v>
      </c>
      <c r="B309" s="16" t="s">
        <v>228</v>
      </c>
      <c r="C309" s="16">
        <v>1</v>
      </c>
      <c r="D309" s="16">
        <v>2</v>
      </c>
      <c r="E309" s="17">
        <v>103</v>
      </c>
      <c r="F309" s="19" t="s">
        <v>3967</v>
      </c>
      <c r="G309" s="19" t="e">
        <f t="shared" si="11"/>
        <v>#N/A</v>
      </c>
      <c r="H309" s="19">
        <f t="shared" si="13"/>
        <v>0.65000000000000013</v>
      </c>
      <c r="I309">
        <v>125106</v>
      </c>
      <c r="J309" t="s">
        <v>3968</v>
      </c>
      <c r="K309">
        <v>588735</v>
      </c>
      <c r="L309" t="s">
        <v>3969</v>
      </c>
      <c r="M309">
        <v>500000</v>
      </c>
      <c r="N309" t="s">
        <v>3970</v>
      </c>
      <c r="O309">
        <v>51</v>
      </c>
      <c r="P309" t="s">
        <v>3971</v>
      </c>
      <c r="Q309">
        <v>0</v>
      </c>
      <c r="R309" t="s">
        <v>3972</v>
      </c>
      <c r="S309">
        <v>-3500</v>
      </c>
      <c r="T309" s="7" t="str">
        <f t="shared" si="12"/>
        <v>hp_125106;atk_529861;hit_500000;miss_51;cirt_0;cirtSub_-3500</v>
      </c>
    </row>
    <row r="310" spans="1:20" x14ac:dyDescent="0.15">
      <c r="A310" s="16">
        <v>330308</v>
      </c>
      <c r="B310" s="16" t="s">
        <v>228</v>
      </c>
      <c r="C310" s="16">
        <v>1</v>
      </c>
      <c r="D310" s="16">
        <v>2</v>
      </c>
      <c r="E310" s="17">
        <v>103</v>
      </c>
      <c r="F310" s="19" t="s">
        <v>3967</v>
      </c>
      <c r="G310" s="19" t="e">
        <f t="shared" si="11"/>
        <v>#N/A</v>
      </c>
      <c r="H310" s="19">
        <f t="shared" si="13"/>
        <v>0.65000000000000013</v>
      </c>
      <c r="I310">
        <v>125106</v>
      </c>
      <c r="J310" t="s">
        <v>3968</v>
      </c>
      <c r="K310">
        <v>588735</v>
      </c>
      <c r="L310" t="s">
        <v>3969</v>
      </c>
      <c r="M310">
        <v>500000</v>
      </c>
      <c r="N310" t="s">
        <v>3970</v>
      </c>
      <c r="O310">
        <v>51</v>
      </c>
      <c r="P310" t="s">
        <v>3971</v>
      </c>
      <c r="Q310">
        <v>0</v>
      </c>
      <c r="R310" t="s">
        <v>3972</v>
      </c>
      <c r="S310">
        <v>-3500</v>
      </c>
      <c r="T310" s="7" t="str">
        <f t="shared" si="12"/>
        <v>hp_125106;atk_529861;hit_500000;miss_51;cirt_0;cirtSub_-3500</v>
      </c>
    </row>
    <row r="311" spans="1:20" x14ac:dyDescent="0.15">
      <c r="A311" s="16">
        <v>330309</v>
      </c>
      <c r="B311" s="16" t="s">
        <v>228</v>
      </c>
      <c r="C311" s="16">
        <v>1</v>
      </c>
      <c r="D311" s="16">
        <v>2</v>
      </c>
      <c r="E311" s="17">
        <v>104</v>
      </c>
      <c r="F311" s="19" t="s">
        <v>3967</v>
      </c>
      <c r="G311" s="19" t="e">
        <f t="shared" si="11"/>
        <v>#N/A</v>
      </c>
      <c r="H311" s="19">
        <f t="shared" si="13"/>
        <v>0.66000000000000014</v>
      </c>
      <c r="I311">
        <v>126980</v>
      </c>
      <c r="J311" t="s">
        <v>3968</v>
      </c>
      <c r="K311">
        <v>597555</v>
      </c>
      <c r="L311" t="s">
        <v>3969</v>
      </c>
      <c r="M311">
        <v>500000</v>
      </c>
      <c r="N311" t="s">
        <v>3970</v>
      </c>
      <c r="O311">
        <v>52</v>
      </c>
      <c r="P311" t="s">
        <v>3971</v>
      </c>
      <c r="Q311">
        <v>0</v>
      </c>
      <c r="R311" t="s">
        <v>3972</v>
      </c>
      <c r="S311">
        <v>-3500</v>
      </c>
      <c r="T311" s="7" t="str">
        <f t="shared" si="12"/>
        <v>hp_126980;atk_537799;hit_500000;miss_52;cirt_0;cirtSub_-3500</v>
      </c>
    </row>
    <row r="312" spans="1:20" x14ac:dyDescent="0.15">
      <c r="A312" s="16">
        <v>330310</v>
      </c>
      <c r="B312" s="16" t="s">
        <v>228</v>
      </c>
      <c r="C312" s="16">
        <v>1</v>
      </c>
      <c r="D312" s="16">
        <v>2</v>
      </c>
      <c r="E312" s="17">
        <v>104</v>
      </c>
      <c r="F312" s="19" t="s">
        <v>3967</v>
      </c>
      <c r="G312" s="19" t="e">
        <f t="shared" si="11"/>
        <v>#N/A</v>
      </c>
      <c r="H312" s="19">
        <f t="shared" si="13"/>
        <v>0.66000000000000014</v>
      </c>
      <c r="I312">
        <v>126980</v>
      </c>
      <c r="J312" t="s">
        <v>3968</v>
      </c>
      <c r="K312">
        <v>597555</v>
      </c>
      <c r="L312" t="s">
        <v>3969</v>
      </c>
      <c r="M312">
        <v>500000</v>
      </c>
      <c r="N312" t="s">
        <v>3970</v>
      </c>
      <c r="O312">
        <v>52</v>
      </c>
      <c r="P312" t="s">
        <v>3971</v>
      </c>
      <c r="Q312">
        <v>0</v>
      </c>
      <c r="R312" t="s">
        <v>3972</v>
      </c>
      <c r="S312">
        <v>-3500</v>
      </c>
      <c r="T312" s="7" t="str">
        <f t="shared" si="12"/>
        <v>hp_126980;atk_537799;hit_500000;miss_52;cirt_0;cirtSub_-3500</v>
      </c>
    </row>
    <row r="313" spans="1:20" x14ac:dyDescent="0.15">
      <c r="A313" s="16">
        <v>330311</v>
      </c>
      <c r="B313" s="16" t="s">
        <v>228</v>
      </c>
      <c r="C313" s="16">
        <v>1</v>
      </c>
      <c r="D313" s="16">
        <v>2</v>
      </c>
      <c r="E313" s="17">
        <v>104</v>
      </c>
      <c r="F313" s="19" t="s">
        <v>3967</v>
      </c>
      <c r="G313" s="19" t="e">
        <f t="shared" si="11"/>
        <v>#N/A</v>
      </c>
      <c r="H313" s="19">
        <f t="shared" si="13"/>
        <v>0.66000000000000014</v>
      </c>
      <c r="I313">
        <v>126980</v>
      </c>
      <c r="J313" t="s">
        <v>3968</v>
      </c>
      <c r="K313">
        <v>597555</v>
      </c>
      <c r="L313" t="s">
        <v>3969</v>
      </c>
      <c r="M313">
        <v>500000</v>
      </c>
      <c r="N313" t="s">
        <v>3970</v>
      </c>
      <c r="O313">
        <v>52</v>
      </c>
      <c r="P313" t="s">
        <v>3971</v>
      </c>
      <c r="Q313">
        <v>0</v>
      </c>
      <c r="R313" t="s">
        <v>3972</v>
      </c>
      <c r="S313">
        <v>-3500</v>
      </c>
      <c r="T313" s="7" t="str">
        <f t="shared" si="12"/>
        <v>hp_126980;atk_537799;hit_500000;miss_52;cirt_0;cirtSub_-3500</v>
      </c>
    </row>
    <row r="314" spans="1:20" x14ac:dyDescent="0.15">
      <c r="A314" s="16">
        <v>330312</v>
      </c>
      <c r="B314" s="16" t="s">
        <v>228</v>
      </c>
      <c r="C314" s="16">
        <v>1</v>
      </c>
      <c r="D314" s="16">
        <v>2</v>
      </c>
      <c r="E314" s="17">
        <v>105</v>
      </c>
      <c r="F314" s="19" t="s">
        <v>3967</v>
      </c>
      <c r="G314" s="19">
        <f t="shared" si="11"/>
        <v>0.7200000000000002</v>
      </c>
      <c r="H314" s="19">
        <f t="shared" si="13"/>
        <v>0.66000000000000014</v>
      </c>
      <c r="I314">
        <v>128854</v>
      </c>
      <c r="J314" t="s">
        <v>3968</v>
      </c>
      <c r="K314">
        <v>606375</v>
      </c>
      <c r="L314" t="s">
        <v>3969</v>
      </c>
      <c r="M314">
        <v>500000</v>
      </c>
      <c r="N314" t="s">
        <v>3970</v>
      </c>
      <c r="O314">
        <v>52</v>
      </c>
      <c r="P314" t="s">
        <v>3971</v>
      </c>
      <c r="Q314">
        <v>0</v>
      </c>
      <c r="R314" t="s">
        <v>3972</v>
      </c>
      <c r="S314">
        <v>-3500</v>
      </c>
      <c r="T314" s="7" t="str">
        <f t="shared" si="12"/>
        <v>hp_128854;atk_545737;hit_500000;miss_52;cirt_0;cirtSub_-3500</v>
      </c>
    </row>
    <row r="315" spans="1:20" x14ac:dyDescent="0.15">
      <c r="A315" s="16">
        <v>330313</v>
      </c>
      <c r="B315" s="16" t="s">
        <v>228</v>
      </c>
      <c r="C315" s="16">
        <v>1</v>
      </c>
      <c r="D315" s="16">
        <v>2</v>
      </c>
      <c r="E315" s="17">
        <v>105</v>
      </c>
      <c r="F315" s="19" t="s">
        <v>3967</v>
      </c>
      <c r="G315" s="19">
        <f t="shared" si="11"/>
        <v>0.7200000000000002</v>
      </c>
      <c r="H315" s="19">
        <f t="shared" si="13"/>
        <v>0.66000000000000014</v>
      </c>
      <c r="I315">
        <v>128854</v>
      </c>
      <c r="J315" t="s">
        <v>3968</v>
      </c>
      <c r="K315">
        <v>606375</v>
      </c>
      <c r="L315" t="s">
        <v>3969</v>
      </c>
      <c r="M315">
        <v>500000</v>
      </c>
      <c r="N315" t="s">
        <v>3970</v>
      </c>
      <c r="O315">
        <v>52</v>
      </c>
      <c r="P315" t="s">
        <v>3971</v>
      </c>
      <c r="Q315">
        <v>0</v>
      </c>
      <c r="R315" t="s">
        <v>3972</v>
      </c>
      <c r="S315">
        <v>-3500</v>
      </c>
      <c r="T315" s="7" t="str">
        <f t="shared" si="12"/>
        <v>hp_128854;atk_545737;hit_500000;miss_52;cirt_0;cirtSub_-3500</v>
      </c>
    </row>
    <row r="316" spans="1:20" x14ac:dyDescent="0.15">
      <c r="A316" s="16">
        <v>330314</v>
      </c>
      <c r="B316" s="16" t="s">
        <v>228</v>
      </c>
      <c r="C316" s="16">
        <v>1</v>
      </c>
      <c r="D316" s="16">
        <v>2</v>
      </c>
      <c r="E316" s="17">
        <v>105</v>
      </c>
      <c r="F316" s="19" t="s">
        <v>3967</v>
      </c>
      <c r="G316" s="19">
        <f t="shared" si="11"/>
        <v>0.7200000000000002</v>
      </c>
      <c r="H316" s="19">
        <f t="shared" si="13"/>
        <v>0.66000000000000014</v>
      </c>
      <c r="I316">
        <v>128854</v>
      </c>
      <c r="J316" t="s">
        <v>3968</v>
      </c>
      <c r="K316">
        <v>606375</v>
      </c>
      <c r="L316" t="s">
        <v>3969</v>
      </c>
      <c r="M316">
        <v>500000</v>
      </c>
      <c r="N316" t="s">
        <v>3970</v>
      </c>
      <c r="O316">
        <v>52</v>
      </c>
      <c r="P316" t="s">
        <v>3971</v>
      </c>
      <c r="Q316">
        <v>0</v>
      </c>
      <c r="R316" t="s">
        <v>3972</v>
      </c>
      <c r="S316">
        <v>-3500</v>
      </c>
      <c r="T316" s="7" t="str">
        <f t="shared" si="12"/>
        <v>hp_128854;atk_545737;hit_500000;miss_52;cirt_0;cirtSub_-3500</v>
      </c>
    </row>
    <row r="317" spans="1:20" x14ac:dyDescent="0.15">
      <c r="A317" s="16">
        <v>330315</v>
      </c>
      <c r="B317" s="16" t="s">
        <v>228</v>
      </c>
      <c r="C317" s="16">
        <v>1</v>
      </c>
      <c r="D317" s="16">
        <v>2</v>
      </c>
      <c r="E317" s="17">
        <v>106</v>
      </c>
      <c r="F317" s="19" t="s">
        <v>3967</v>
      </c>
      <c r="G317" s="19" t="e">
        <f t="shared" si="11"/>
        <v>#N/A</v>
      </c>
      <c r="H317" s="19">
        <f t="shared" si="13"/>
        <v>0.66000000000000014</v>
      </c>
      <c r="I317">
        <v>130962</v>
      </c>
      <c r="J317" t="s">
        <v>3968</v>
      </c>
      <c r="K317">
        <v>616298</v>
      </c>
      <c r="L317" t="s">
        <v>3969</v>
      </c>
      <c r="M317">
        <v>500000</v>
      </c>
      <c r="N317" t="s">
        <v>3970</v>
      </c>
      <c r="O317">
        <v>53</v>
      </c>
      <c r="P317" t="s">
        <v>3971</v>
      </c>
      <c r="Q317">
        <v>0</v>
      </c>
      <c r="R317" t="s">
        <v>3972</v>
      </c>
      <c r="S317">
        <v>-3500</v>
      </c>
      <c r="T317" s="7" t="str">
        <f t="shared" si="12"/>
        <v>hp_130962;atk_554668;hit_500000;miss_53;cirt_0;cirtSub_-3500</v>
      </c>
    </row>
    <row r="318" spans="1:20" x14ac:dyDescent="0.15">
      <c r="A318" s="16">
        <v>330316</v>
      </c>
      <c r="B318" s="16" t="s">
        <v>228</v>
      </c>
      <c r="C318" s="16">
        <v>1</v>
      </c>
      <c r="D318" s="16">
        <v>2</v>
      </c>
      <c r="E318" s="17">
        <v>106</v>
      </c>
      <c r="F318" s="19" t="s">
        <v>3967</v>
      </c>
      <c r="G318" s="19" t="e">
        <f t="shared" si="11"/>
        <v>#N/A</v>
      </c>
      <c r="H318" s="19">
        <f t="shared" si="13"/>
        <v>0.66000000000000014</v>
      </c>
      <c r="I318">
        <v>130962</v>
      </c>
      <c r="J318" t="s">
        <v>3968</v>
      </c>
      <c r="K318">
        <v>616298</v>
      </c>
      <c r="L318" t="s">
        <v>3969</v>
      </c>
      <c r="M318">
        <v>500000</v>
      </c>
      <c r="N318" t="s">
        <v>3970</v>
      </c>
      <c r="O318">
        <v>53</v>
      </c>
      <c r="P318" t="s">
        <v>3971</v>
      </c>
      <c r="Q318">
        <v>0</v>
      </c>
      <c r="R318" t="s">
        <v>3972</v>
      </c>
      <c r="S318">
        <v>-3500</v>
      </c>
      <c r="T318" s="7" t="str">
        <f t="shared" si="12"/>
        <v>hp_130962;atk_554668;hit_500000;miss_53;cirt_0;cirtSub_-3500</v>
      </c>
    </row>
    <row r="319" spans="1:20" x14ac:dyDescent="0.15">
      <c r="A319" s="16">
        <v>330317</v>
      </c>
      <c r="B319" s="16" t="s">
        <v>228</v>
      </c>
      <c r="C319" s="16">
        <v>1</v>
      </c>
      <c r="D319" s="16">
        <v>2</v>
      </c>
      <c r="E319" s="17">
        <v>106</v>
      </c>
      <c r="F319" s="19" t="s">
        <v>3967</v>
      </c>
      <c r="G319" s="19" t="e">
        <f t="shared" si="11"/>
        <v>#N/A</v>
      </c>
      <c r="H319" s="19">
        <f t="shared" si="13"/>
        <v>0.66000000000000014</v>
      </c>
      <c r="I319">
        <v>130962</v>
      </c>
      <c r="J319" t="s">
        <v>3968</v>
      </c>
      <c r="K319">
        <v>616298</v>
      </c>
      <c r="L319" t="s">
        <v>3969</v>
      </c>
      <c r="M319">
        <v>500000</v>
      </c>
      <c r="N319" t="s">
        <v>3970</v>
      </c>
      <c r="O319">
        <v>53</v>
      </c>
      <c r="P319" t="s">
        <v>3971</v>
      </c>
      <c r="Q319">
        <v>0</v>
      </c>
      <c r="R319" t="s">
        <v>3972</v>
      </c>
      <c r="S319">
        <v>-3500</v>
      </c>
      <c r="T319" s="7" t="str">
        <f t="shared" si="12"/>
        <v>hp_130962;atk_554668;hit_500000;miss_53;cirt_0;cirtSub_-3500</v>
      </c>
    </row>
    <row r="320" spans="1:20" x14ac:dyDescent="0.15">
      <c r="A320" s="16">
        <v>330318</v>
      </c>
      <c r="B320" s="16" t="s">
        <v>228</v>
      </c>
      <c r="C320" s="16">
        <v>1</v>
      </c>
      <c r="D320" s="16">
        <v>2</v>
      </c>
      <c r="E320" s="17">
        <v>107</v>
      </c>
      <c r="F320" s="19" t="s">
        <v>3967</v>
      </c>
      <c r="G320" s="19" t="e">
        <f t="shared" si="11"/>
        <v>#N/A</v>
      </c>
      <c r="H320" s="19">
        <f t="shared" si="13"/>
        <v>0.66000000000000014</v>
      </c>
      <c r="I320">
        <v>133071</v>
      </c>
      <c r="J320" t="s">
        <v>3968</v>
      </c>
      <c r="K320">
        <v>626220</v>
      </c>
      <c r="L320" t="s">
        <v>3969</v>
      </c>
      <c r="M320">
        <v>500000</v>
      </c>
      <c r="N320" t="s">
        <v>3970</v>
      </c>
      <c r="O320">
        <v>53</v>
      </c>
      <c r="P320" t="s">
        <v>3971</v>
      </c>
      <c r="Q320">
        <v>0</v>
      </c>
      <c r="R320" t="s">
        <v>3972</v>
      </c>
      <c r="S320">
        <v>-3500</v>
      </c>
      <c r="T320" s="7" t="str">
        <f t="shared" si="12"/>
        <v>hp_133071;atk_563598;hit_500000;miss_53;cirt_0;cirtSub_-3500</v>
      </c>
    </row>
    <row r="321" spans="1:20" x14ac:dyDescent="0.15">
      <c r="A321" s="16">
        <v>330319</v>
      </c>
      <c r="B321" s="16" t="s">
        <v>228</v>
      </c>
      <c r="C321" s="16">
        <v>1</v>
      </c>
      <c r="D321" s="16">
        <v>2</v>
      </c>
      <c r="E321" s="17">
        <v>107</v>
      </c>
      <c r="F321" s="19" t="s">
        <v>3967</v>
      </c>
      <c r="G321" s="19" t="e">
        <f t="shared" si="11"/>
        <v>#N/A</v>
      </c>
      <c r="H321" s="19">
        <f t="shared" si="13"/>
        <v>0.66000000000000014</v>
      </c>
      <c r="I321">
        <v>133071</v>
      </c>
      <c r="J321" t="s">
        <v>3968</v>
      </c>
      <c r="K321">
        <v>626220</v>
      </c>
      <c r="L321" t="s">
        <v>3969</v>
      </c>
      <c r="M321">
        <v>500000</v>
      </c>
      <c r="N321" t="s">
        <v>3970</v>
      </c>
      <c r="O321">
        <v>53</v>
      </c>
      <c r="P321" t="s">
        <v>3971</v>
      </c>
      <c r="Q321">
        <v>0</v>
      </c>
      <c r="R321" t="s">
        <v>3972</v>
      </c>
      <c r="S321">
        <v>-3500</v>
      </c>
      <c r="T321" s="7" t="str">
        <f t="shared" si="12"/>
        <v>hp_133071;atk_563598;hit_500000;miss_53;cirt_0;cirtSub_-3500</v>
      </c>
    </row>
    <row r="322" spans="1:20" x14ac:dyDescent="0.15">
      <c r="A322" s="16">
        <v>330320</v>
      </c>
      <c r="B322" s="16" t="s">
        <v>228</v>
      </c>
      <c r="C322" s="16">
        <v>1</v>
      </c>
      <c r="D322" s="16">
        <v>2</v>
      </c>
      <c r="E322" s="17">
        <v>107</v>
      </c>
      <c r="F322" s="19" t="s">
        <v>3967</v>
      </c>
      <c r="G322" s="19" t="e">
        <f t="shared" si="11"/>
        <v>#N/A</v>
      </c>
      <c r="H322" s="19">
        <f t="shared" si="13"/>
        <v>0.66000000000000014</v>
      </c>
      <c r="I322">
        <v>133071</v>
      </c>
      <c r="J322" t="s">
        <v>3968</v>
      </c>
      <c r="K322">
        <v>626220</v>
      </c>
      <c r="L322" t="s">
        <v>3969</v>
      </c>
      <c r="M322">
        <v>500000</v>
      </c>
      <c r="N322" t="s">
        <v>3970</v>
      </c>
      <c r="O322">
        <v>53</v>
      </c>
      <c r="P322" t="s">
        <v>3971</v>
      </c>
      <c r="Q322">
        <v>0</v>
      </c>
      <c r="R322" t="s">
        <v>3972</v>
      </c>
      <c r="S322">
        <v>-3500</v>
      </c>
      <c r="T322" s="7" t="str">
        <f t="shared" si="12"/>
        <v>hp_133071;atk_563598;hit_500000;miss_53;cirt_0;cirtSub_-3500</v>
      </c>
    </row>
    <row r="323" spans="1:20" x14ac:dyDescent="0.15">
      <c r="A323" s="16">
        <v>330321</v>
      </c>
      <c r="B323" s="16" t="s">
        <v>228</v>
      </c>
      <c r="C323" s="16">
        <v>1</v>
      </c>
      <c r="D323" s="16">
        <v>2</v>
      </c>
      <c r="E323" s="17">
        <v>108</v>
      </c>
      <c r="F323" s="19" t="s">
        <v>3967</v>
      </c>
      <c r="G323" s="19" t="e">
        <f t="shared" ref="G323:G386" si="14">VLOOKUP(E323,$E$1804:$I$2287,5,0)</f>
        <v>#N/A</v>
      </c>
      <c r="H323" s="19">
        <f t="shared" si="13"/>
        <v>0.66000000000000014</v>
      </c>
      <c r="I323">
        <v>135180</v>
      </c>
      <c r="J323" t="s">
        <v>3968</v>
      </c>
      <c r="K323">
        <v>636143</v>
      </c>
      <c r="L323" t="s">
        <v>3969</v>
      </c>
      <c r="M323">
        <v>500000</v>
      </c>
      <c r="N323" t="s">
        <v>3970</v>
      </c>
      <c r="O323">
        <v>54</v>
      </c>
      <c r="P323" t="s">
        <v>3971</v>
      </c>
      <c r="Q323">
        <v>0</v>
      </c>
      <c r="R323" t="s">
        <v>3972</v>
      </c>
      <c r="S323">
        <v>-3500</v>
      </c>
      <c r="T323" s="7" t="str">
        <f t="shared" ref="T323:T386" si="15">F323&amp;"_"&amp;I323&amp;";"&amp;J323&amp;"_"&amp;INT(K323*0.9)&amp;";"&amp;L323&amp;"_"&amp;M323&amp;";"&amp;N323&amp;"_"&amp;O323&amp;";"&amp;P323&amp;"_"&amp;Q323&amp;";"&amp;R323&amp;"_"&amp;S323</f>
        <v>hp_135180;atk_572528;hit_500000;miss_54;cirt_0;cirtSub_-3500</v>
      </c>
    </row>
    <row r="324" spans="1:20" x14ac:dyDescent="0.15">
      <c r="A324" s="16">
        <v>330322</v>
      </c>
      <c r="B324" s="16" t="s">
        <v>228</v>
      </c>
      <c r="C324" s="16">
        <v>1</v>
      </c>
      <c r="D324" s="16">
        <v>2</v>
      </c>
      <c r="E324" s="17">
        <v>108</v>
      </c>
      <c r="F324" s="19" t="s">
        <v>3967</v>
      </c>
      <c r="G324" s="19" t="e">
        <f t="shared" si="14"/>
        <v>#N/A</v>
      </c>
      <c r="H324" s="19">
        <f t="shared" si="13"/>
        <v>0.66000000000000014</v>
      </c>
      <c r="I324">
        <v>135180</v>
      </c>
      <c r="J324" t="s">
        <v>3968</v>
      </c>
      <c r="K324">
        <v>636143</v>
      </c>
      <c r="L324" t="s">
        <v>3969</v>
      </c>
      <c r="M324">
        <v>500000</v>
      </c>
      <c r="N324" t="s">
        <v>3970</v>
      </c>
      <c r="O324">
        <v>54</v>
      </c>
      <c r="P324" t="s">
        <v>3971</v>
      </c>
      <c r="Q324">
        <v>0</v>
      </c>
      <c r="R324" t="s">
        <v>3972</v>
      </c>
      <c r="S324">
        <v>-3500</v>
      </c>
      <c r="T324" s="7" t="str">
        <f t="shared" si="15"/>
        <v>hp_135180;atk_572528;hit_500000;miss_54;cirt_0;cirtSub_-3500</v>
      </c>
    </row>
    <row r="325" spans="1:20" x14ac:dyDescent="0.15">
      <c r="A325" s="16">
        <v>330323</v>
      </c>
      <c r="B325" s="16" t="s">
        <v>228</v>
      </c>
      <c r="C325" s="16">
        <v>1</v>
      </c>
      <c r="D325" s="16">
        <v>2</v>
      </c>
      <c r="E325" s="17">
        <v>108</v>
      </c>
      <c r="F325" s="19" t="s">
        <v>3967</v>
      </c>
      <c r="G325" s="19" t="e">
        <f t="shared" si="14"/>
        <v>#N/A</v>
      </c>
      <c r="H325" s="19">
        <f t="shared" si="13"/>
        <v>0.66000000000000014</v>
      </c>
      <c r="I325">
        <v>135180</v>
      </c>
      <c r="J325" t="s">
        <v>3968</v>
      </c>
      <c r="K325">
        <v>636143</v>
      </c>
      <c r="L325" t="s">
        <v>3969</v>
      </c>
      <c r="M325">
        <v>500000</v>
      </c>
      <c r="N325" t="s">
        <v>3970</v>
      </c>
      <c r="O325">
        <v>54</v>
      </c>
      <c r="P325" t="s">
        <v>3971</v>
      </c>
      <c r="Q325">
        <v>0</v>
      </c>
      <c r="R325" t="s">
        <v>3972</v>
      </c>
      <c r="S325">
        <v>-3500</v>
      </c>
      <c r="T325" s="7" t="str">
        <f t="shared" si="15"/>
        <v>hp_135180;atk_572528;hit_500000;miss_54;cirt_0;cirtSub_-3500</v>
      </c>
    </row>
    <row r="326" spans="1:20" x14ac:dyDescent="0.15">
      <c r="A326" s="16">
        <v>330324</v>
      </c>
      <c r="B326" s="16" t="s">
        <v>228</v>
      </c>
      <c r="C326" s="16">
        <v>1</v>
      </c>
      <c r="D326" s="16">
        <v>2</v>
      </c>
      <c r="E326" s="17">
        <v>109</v>
      </c>
      <c r="F326" s="19" t="s">
        <v>3967</v>
      </c>
      <c r="G326" s="19" t="e">
        <f t="shared" si="14"/>
        <v>#N/A</v>
      </c>
      <c r="H326" s="19">
        <f t="shared" si="13"/>
        <v>0.66000000000000014</v>
      </c>
      <c r="I326">
        <v>137288</v>
      </c>
      <c r="J326" t="s">
        <v>3968</v>
      </c>
      <c r="K326">
        <v>646065</v>
      </c>
      <c r="L326" t="s">
        <v>3969</v>
      </c>
      <c r="M326">
        <v>500000</v>
      </c>
      <c r="N326" t="s">
        <v>3970</v>
      </c>
      <c r="O326">
        <v>54</v>
      </c>
      <c r="P326" t="s">
        <v>3971</v>
      </c>
      <c r="Q326">
        <v>0</v>
      </c>
      <c r="R326" t="s">
        <v>3972</v>
      </c>
      <c r="S326">
        <v>-3500</v>
      </c>
      <c r="T326" s="7" t="str">
        <f t="shared" si="15"/>
        <v>hp_137288;atk_581458;hit_500000;miss_54;cirt_0;cirtSub_-3500</v>
      </c>
    </row>
    <row r="327" spans="1:20" x14ac:dyDescent="0.15">
      <c r="A327" s="16">
        <v>330325</v>
      </c>
      <c r="B327" s="16" t="s">
        <v>228</v>
      </c>
      <c r="C327" s="16">
        <v>1</v>
      </c>
      <c r="D327" s="16">
        <v>2</v>
      </c>
      <c r="E327" s="17">
        <v>109</v>
      </c>
      <c r="F327" s="19" t="s">
        <v>3967</v>
      </c>
      <c r="G327" s="19" t="e">
        <f t="shared" si="14"/>
        <v>#N/A</v>
      </c>
      <c r="H327" s="19">
        <f t="shared" si="13"/>
        <v>0.66000000000000014</v>
      </c>
      <c r="I327">
        <v>137288</v>
      </c>
      <c r="J327" t="s">
        <v>3968</v>
      </c>
      <c r="K327">
        <v>646065</v>
      </c>
      <c r="L327" t="s">
        <v>3969</v>
      </c>
      <c r="M327">
        <v>500000</v>
      </c>
      <c r="N327" t="s">
        <v>3970</v>
      </c>
      <c r="O327">
        <v>54</v>
      </c>
      <c r="P327" t="s">
        <v>3971</v>
      </c>
      <c r="Q327">
        <v>0</v>
      </c>
      <c r="R327" t="s">
        <v>3972</v>
      </c>
      <c r="S327">
        <v>-3500</v>
      </c>
      <c r="T327" s="7" t="str">
        <f t="shared" si="15"/>
        <v>hp_137288;atk_581458;hit_500000;miss_54;cirt_0;cirtSub_-3500</v>
      </c>
    </row>
    <row r="328" spans="1:20" x14ac:dyDescent="0.15">
      <c r="A328" s="16">
        <v>330326</v>
      </c>
      <c r="B328" s="16" t="s">
        <v>228</v>
      </c>
      <c r="C328" s="16">
        <v>1</v>
      </c>
      <c r="D328" s="16">
        <v>2</v>
      </c>
      <c r="E328" s="17">
        <v>109</v>
      </c>
      <c r="F328" s="19" t="s">
        <v>3967</v>
      </c>
      <c r="G328" s="19" t="e">
        <f t="shared" si="14"/>
        <v>#N/A</v>
      </c>
      <c r="H328" s="19">
        <f t="shared" si="13"/>
        <v>0.66000000000000014</v>
      </c>
      <c r="I328">
        <v>137288</v>
      </c>
      <c r="J328" t="s">
        <v>3968</v>
      </c>
      <c r="K328">
        <v>646065</v>
      </c>
      <c r="L328" t="s">
        <v>3969</v>
      </c>
      <c r="M328">
        <v>500000</v>
      </c>
      <c r="N328" t="s">
        <v>3970</v>
      </c>
      <c r="O328">
        <v>54</v>
      </c>
      <c r="P328" t="s">
        <v>3971</v>
      </c>
      <c r="Q328">
        <v>0</v>
      </c>
      <c r="R328" t="s">
        <v>3972</v>
      </c>
      <c r="S328">
        <v>-3500</v>
      </c>
      <c r="T328" s="7" t="str">
        <f t="shared" si="15"/>
        <v>hp_137288;atk_581458;hit_500000;miss_54;cirt_0;cirtSub_-3500</v>
      </c>
    </row>
    <row r="329" spans="1:20" x14ac:dyDescent="0.15">
      <c r="A329" s="16">
        <v>330327</v>
      </c>
      <c r="B329" s="16" t="s">
        <v>228</v>
      </c>
      <c r="C329" s="16">
        <v>1</v>
      </c>
      <c r="D329" s="16">
        <v>2</v>
      </c>
      <c r="E329" s="17">
        <v>110</v>
      </c>
      <c r="F329" s="19" t="s">
        <v>3967</v>
      </c>
      <c r="G329" s="19">
        <f t="shared" si="14"/>
        <v>0.74000000000000021</v>
      </c>
      <c r="H329" s="19">
        <f t="shared" si="13"/>
        <v>0.67000000000000015</v>
      </c>
      <c r="I329">
        <v>139397</v>
      </c>
      <c r="J329" t="s">
        <v>3968</v>
      </c>
      <c r="K329">
        <v>655988</v>
      </c>
      <c r="L329" t="s">
        <v>3969</v>
      </c>
      <c r="M329">
        <v>500000</v>
      </c>
      <c r="N329" t="s">
        <v>3970</v>
      </c>
      <c r="O329">
        <v>55</v>
      </c>
      <c r="P329" t="s">
        <v>3971</v>
      </c>
      <c r="Q329">
        <v>0</v>
      </c>
      <c r="R329" t="s">
        <v>3972</v>
      </c>
      <c r="S329">
        <v>-3500</v>
      </c>
      <c r="T329" s="7" t="str">
        <f t="shared" si="15"/>
        <v>hp_139397;atk_590389;hit_500000;miss_55;cirt_0;cirtSub_-3500</v>
      </c>
    </row>
    <row r="330" spans="1:20" x14ac:dyDescent="0.15">
      <c r="A330" s="16">
        <v>330328</v>
      </c>
      <c r="B330" s="16" t="s">
        <v>228</v>
      </c>
      <c r="C330" s="16">
        <v>1</v>
      </c>
      <c r="D330" s="16">
        <v>2</v>
      </c>
      <c r="E330" s="17">
        <v>110</v>
      </c>
      <c r="F330" s="19" t="s">
        <v>3967</v>
      </c>
      <c r="G330" s="19">
        <f t="shared" si="14"/>
        <v>0.74000000000000021</v>
      </c>
      <c r="H330" s="19">
        <f t="shared" si="13"/>
        <v>0.67000000000000015</v>
      </c>
      <c r="I330">
        <v>139397</v>
      </c>
      <c r="J330" t="s">
        <v>3968</v>
      </c>
      <c r="K330">
        <v>655988</v>
      </c>
      <c r="L330" t="s">
        <v>3969</v>
      </c>
      <c r="M330">
        <v>500000</v>
      </c>
      <c r="N330" t="s">
        <v>3970</v>
      </c>
      <c r="O330">
        <v>55</v>
      </c>
      <c r="P330" t="s">
        <v>3971</v>
      </c>
      <c r="Q330">
        <v>0</v>
      </c>
      <c r="R330" t="s">
        <v>3972</v>
      </c>
      <c r="S330">
        <v>-3500</v>
      </c>
      <c r="T330" s="7" t="str">
        <f t="shared" si="15"/>
        <v>hp_139397;atk_590389;hit_500000;miss_55;cirt_0;cirtSub_-3500</v>
      </c>
    </row>
    <row r="331" spans="1:20" x14ac:dyDescent="0.15">
      <c r="A331" s="16">
        <v>330329</v>
      </c>
      <c r="B331" s="16" t="s">
        <v>228</v>
      </c>
      <c r="C331" s="16">
        <v>1</v>
      </c>
      <c r="D331" s="16">
        <v>2</v>
      </c>
      <c r="E331" s="17">
        <v>110</v>
      </c>
      <c r="F331" s="19" t="s">
        <v>3967</v>
      </c>
      <c r="G331" s="19">
        <f t="shared" si="14"/>
        <v>0.74000000000000021</v>
      </c>
      <c r="H331" s="19">
        <f t="shared" si="13"/>
        <v>0.67000000000000015</v>
      </c>
      <c r="I331">
        <v>139397</v>
      </c>
      <c r="J331" t="s">
        <v>3968</v>
      </c>
      <c r="K331">
        <v>655988</v>
      </c>
      <c r="L331" t="s">
        <v>3969</v>
      </c>
      <c r="M331">
        <v>500000</v>
      </c>
      <c r="N331" t="s">
        <v>3970</v>
      </c>
      <c r="O331">
        <v>55</v>
      </c>
      <c r="P331" t="s">
        <v>3971</v>
      </c>
      <c r="Q331">
        <v>0</v>
      </c>
      <c r="R331" t="s">
        <v>3972</v>
      </c>
      <c r="S331">
        <v>-3500</v>
      </c>
      <c r="T331" s="7" t="str">
        <f t="shared" si="15"/>
        <v>hp_139397;atk_590389;hit_500000;miss_55;cirt_0;cirtSub_-3500</v>
      </c>
    </row>
    <row r="332" spans="1:20" x14ac:dyDescent="0.15">
      <c r="A332" s="16">
        <v>330330</v>
      </c>
      <c r="B332" s="16" t="s">
        <v>228</v>
      </c>
      <c r="C332" s="16">
        <v>1</v>
      </c>
      <c r="D332" s="16">
        <v>2</v>
      </c>
      <c r="E332" s="17">
        <v>111</v>
      </c>
      <c r="F332" s="19" t="s">
        <v>3967</v>
      </c>
      <c r="G332" s="19" t="e">
        <f t="shared" si="14"/>
        <v>#N/A</v>
      </c>
      <c r="H332" s="19">
        <f t="shared" si="13"/>
        <v>0.67000000000000015</v>
      </c>
      <c r="I332">
        <v>141506</v>
      </c>
      <c r="J332" t="s">
        <v>3968</v>
      </c>
      <c r="K332">
        <v>665910</v>
      </c>
      <c r="L332" t="s">
        <v>3969</v>
      </c>
      <c r="M332">
        <v>500000</v>
      </c>
      <c r="N332" t="s">
        <v>3970</v>
      </c>
      <c r="O332">
        <v>55</v>
      </c>
      <c r="P332" t="s">
        <v>3971</v>
      </c>
      <c r="Q332">
        <v>0</v>
      </c>
      <c r="R332" t="s">
        <v>3972</v>
      </c>
      <c r="S332">
        <v>-3500</v>
      </c>
      <c r="T332" s="7" t="str">
        <f t="shared" si="15"/>
        <v>hp_141506;atk_599319;hit_500000;miss_55;cirt_0;cirtSub_-3500</v>
      </c>
    </row>
    <row r="333" spans="1:20" x14ac:dyDescent="0.15">
      <c r="A333" s="16">
        <v>330331</v>
      </c>
      <c r="B333" s="16" t="s">
        <v>228</v>
      </c>
      <c r="C333" s="16">
        <v>1</v>
      </c>
      <c r="D333" s="16">
        <v>2</v>
      </c>
      <c r="E333" s="17">
        <v>111</v>
      </c>
      <c r="F333" s="19" t="s">
        <v>3967</v>
      </c>
      <c r="G333" s="19" t="e">
        <f t="shared" si="14"/>
        <v>#N/A</v>
      </c>
      <c r="H333" s="19">
        <f t="shared" si="13"/>
        <v>0.67000000000000015</v>
      </c>
      <c r="I333">
        <v>141506</v>
      </c>
      <c r="J333" t="s">
        <v>3968</v>
      </c>
      <c r="K333">
        <v>665910</v>
      </c>
      <c r="L333" t="s">
        <v>3969</v>
      </c>
      <c r="M333">
        <v>500000</v>
      </c>
      <c r="N333" t="s">
        <v>3970</v>
      </c>
      <c r="O333">
        <v>55</v>
      </c>
      <c r="P333" t="s">
        <v>3971</v>
      </c>
      <c r="Q333">
        <v>0</v>
      </c>
      <c r="R333" t="s">
        <v>3972</v>
      </c>
      <c r="S333">
        <v>-3500</v>
      </c>
      <c r="T333" s="7" t="str">
        <f t="shared" si="15"/>
        <v>hp_141506;atk_599319;hit_500000;miss_55;cirt_0;cirtSub_-3500</v>
      </c>
    </row>
    <row r="334" spans="1:20" x14ac:dyDescent="0.15">
      <c r="A334" s="16">
        <v>330332</v>
      </c>
      <c r="B334" s="16" t="s">
        <v>228</v>
      </c>
      <c r="C334" s="16">
        <v>1</v>
      </c>
      <c r="D334" s="16">
        <v>2</v>
      </c>
      <c r="E334" s="17">
        <v>111</v>
      </c>
      <c r="F334" s="19" t="s">
        <v>3967</v>
      </c>
      <c r="G334" s="19" t="e">
        <f t="shared" si="14"/>
        <v>#N/A</v>
      </c>
      <c r="H334" s="19">
        <f t="shared" ref="H334:H397" si="16">MIN(H316+0.01,0.8)</f>
        <v>0.67000000000000015</v>
      </c>
      <c r="I334">
        <v>141506</v>
      </c>
      <c r="J334" t="s">
        <v>3968</v>
      </c>
      <c r="K334">
        <v>665910</v>
      </c>
      <c r="L334" t="s">
        <v>3969</v>
      </c>
      <c r="M334">
        <v>500000</v>
      </c>
      <c r="N334" t="s">
        <v>3970</v>
      </c>
      <c r="O334">
        <v>55</v>
      </c>
      <c r="P334" t="s">
        <v>3971</v>
      </c>
      <c r="Q334">
        <v>0</v>
      </c>
      <c r="R334" t="s">
        <v>3972</v>
      </c>
      <c r="S334">
        <v>-3500</v>
      </c>
      <c r="T334" s="7" t="str">
        <f t="shared" si="15"/>
        <v>hp_141506;atk_599319;hit_500000;miss_55;cirt_0;cirtSub_-3500</v>
      </c>
    </row>
    <row r="335" spans="1:20" x14ac:dyDescent="0.15">
      <c r="A335" s="16">
        <v>330333</v>
      </c>
      <c r="B335" s="16" t="s">
        <v>228</v>
      </c>
      <c r="C335" s="16">
        <v>1</v>
      </c>
      <c r="D335" s="16">
        <v>2</v>
      </c>
      <c r="E335" s="17">
        <v>112</v>
      </c>
      <c r="F335" s="19" t="s">
        <v>3967</v>
      </c>
      <c r="G335" s="19" t="e">
        <f t="shared" si="14"/>
        <v>#N/A</v>
      </c>
      <c r="H335" s="19">
        <f t="shared" si="16"/>
        <v>0.67000000000000015</v>
      </c>
      <c r="I335">
        <v>143614</v>
      </c>
      <c r="J335" t="s">
        <v>3968</v>
      </c>
      <c r="K335">
        <v>675833</v>
      </c>
      <c r="L335" t="s">
        <v>3969</v>
      </c>
      <c r="M335">
        <v>500000</v>
      </c>
      <c r="N335" t="s">
        <v>3970</v>
      </c>
      <c r="O335">
        <v>56</v>
      </c>
      <c r="P335" t="s">
        <v>3971</v>
      </c>
      <c r="Q335">
        <v>0</v>
      </c>
      <c r="R335" t="s">
        <v>3972</v>
      </c>
      <c r="S335">
        <v>-3500</v>
      </c>
      <c r="T335" s="7" t="str">
        <f t="shared" si="15"/>
        <v>hp_143614;atk_608249;hit_500000;miss_56;cirt_0;cirtSub_-3500</v>
      </c>
    </row>
    <row r="336" spans="1:20" x14ac:dyDescent="0.15">
      <c r="A336" s="16">
        <v>330334</v>
      </c>
      <c r="B336" s="16" t="s">
        <v>228</v>
      </c>
      <c r="C336" s="16">
        <v>1</v>
      </c>
      <c r="D336" s="16">
        <v>2</v>
      </c>
      <c r="E336" s="17">
        <v>112</v>
      </c>
      <c r="F336" s="19" t="s">
        <v>3967</v>
      </c>
      <c r="G336" s="19" t="e">
        <f t="shared" si="14"/>
        <v>#N/A</v>
      </c>
      <c r="H336" s="19">
        <f t="shared" si="16"/>
        <v>0.67000000000000015</v>
      </c>
      <c r="I336">
        <v>143614</v>
      </c>
      <c r="J336" t="s">
        <v>3968</v>
      </c>
      <c r="K336">
        <v>675833</v>
      </c>
      <c r="L336" t="s">
        <v>3969</v>
      </c>
      <c r="M336">
        <v>500000</v>
      </c>
      <c r="N336" t="s">
        <v>3970</v>
      </c>
      <c r="O336">
        <v>56</v>
      </c>
      <c r="P336" t="s">
        <v>3971</v>
      </c>
      <c r="Q336">
        <v>0</v>
      </c>
      <c r="R336" t="s">
        <v>3972</v>
      </c>
      <c r="S336">
        <v>-3500</v>
      </c>
      <c r="T336" s="7" t="str">
        <f t="shared" si="15"/>
        <v>hp_143614;atk_608249;hit_500000;miss_56;cirt_0;cirtSub_-3500</v>
      </c>
    </row>
    <row r="337" spans="1:20" x14ac:dyDescent="0.15">
      <c r="A337" s="16">
        <v>330335</v>
      </c>
      <c r="B337" s="16" t="s">
        <v>228</v>
      </c>
      <c r="C337" s="16">
        <v>1</v>
      </c>
      <c r="D337" s="16">
        <v>2</v>
      </c>
      <c r="E337" s="17">
        <v>112</v>
      </c>
      <c r="F337" s="19" t="s">
        <v>3967</v>
      </c>
      <c r="G337" s="19" t="e">
        <f t="shared" si="14"/>
        <v>#N/A</v>
      </c>
      <c r="H337" s="19">
        <f t="shared" si="16"/>
        <v>0.67000000000000015</v>
      </c>
      <c r="I337">
        <v>143614</v>
      </c>
      <c r="J337" t="s">
        <v>3968</v>
      </c>
      <c r="K337">
        <v>675833</v>
      </c>
      <c r="L337" t="s">
        <v>3969</v>
      </c>
      <c r="M337">
        <v>500000</v>
      </c>
      <c r="N337" t="s">
        <v>3970</v>
      </c>
      <c r="O337">
        <v>56</v>
      </c>
      <c r="P337" t="s">
        <v>3971</v>
      </c>
      <c r="Q337">
        <v>0</v>
      </c>
      <c r="R337" t="s">
        <v>3972</v>
      </c>
      <c r="S337">
        <v>-3500</v>
      </c>
      <c r="T337" s="7" t="str">
        <f t="shared" si="15"/>
        <v>hp_143614;atk_608249;hit_500000;miss_56;cirt_0;cirtSub_-3500</v>
      </c>
    </row>
    <row r="338" spans="1:20" x14ac:dyDescent="0.15">
      <c r="A338" s="16">
        <v>330336</v>
      </c>
      <c r="B338" s="16" t="s">
        <v>228</v>
      </c>
      <c r="C338" s="16">
        <v>1</v>
      </c>
      <c r="D338" s="16">
        <v>2</v>
      </c>
      <c r="E338" s="17">
        <v>113</v>
      </c>
      <c r="F338" s="19" t="s">
        <v>3967</v>
      </c>
      <c r="G338" s="19" t="e">
        <f t="shared" si="14"/>
        <v>#N/A</v>
      </c>
      <c r="H338" s="19">
        <f t="shared" si="16"/>
        <v>0.67000000000000015</v>
      </c>
      <c r="I338">
        <v>145723</v>
      </c>
      <c r="J338" t="s">
        <v>3968</v>
      </c>
      <c r="K338">
        <v>685755</v>
      </c>
      <c r="L338" t="s">
        <v>3969</v>
      </c>
      <c r="M338">
        <v>500000</v>
      </c>
      <c r="N338" t="s">
        <v>3970</v>
      </c>
      <c r="O338">
        <v>56</v>
      </c>
      <c r="P338" t="s">
        <v>3971</v>
      </c>
      <c r="Q338">
        <v>0</v>
      </c>
      <c r="R338" t="s">
        <v>3972</v>
      </c>
      <c r="S338">
        <v>-3500</v>
      </c>
      <c r="T338" s="7" t="str">
        <f t="shared" si="15"/>
        <v>hp_145723;atk_617179;hit_500000;miss_56;cirt_0;cirtSub_-3500</v>
      </c>
    </row>
    <row r="339" spans="1:20" x14ac:dyDescent="0.15">
      <c r="A339" s="16">
        <v>330337</v>
      </c>
      <c r="B339" s="16" t="s">
        <v>228</v>
      </c>
      <c r="C339" s="16">
        <v>1</v>
      </c>
      <c r="D339" s="16">
        <v>2</v>
      </c>
      <c r="E339" s="17">
        <v>113</v>
      </c>
      <c r="F339" s="19" t="s">
        <v>3967</v>
      </c>
      <c r="G339" s="19" t="e">
        <f t="shared" si="14"/>
        <v>#N/A</v>
      </c>
      <c r="H339" s="19">
        <f t="shared" si="16"/>
        <v>0.67000000000000015</v>
      </c>
      <c r="I339">
        <v>145723</v>
      </c>
      <c r="J339" t="s">
        <v>3968</v>
      </c>
      <c r="K339">
        <v>685755</v>
      </c>
      <c r="L339" t="s">
        <v>3969</v>
      </c>
      <c r="M339">
        <v>500000</v>
      </c>
      <c r="N339" t="s">
        <v>3970</v>
      </c>
      <c r="O339">
        <v>56</v>
      </c>
      <c r="P339" t="s">
        <v>3971</v>
      </c>
      <c r="Q339">
        <v>0</v>
      </c>
      <c r="R339" t="s">
        <v>3972</v>
      </c>
      <c r="S339">
        <v>-3500</v>
      </c>
      <c r="T339" s="7" t="str">
        <f t="shared" si="15"/>
        <v>hp_145723;atk_617179;hit_500000;miss_56;cirt_0;cirtSub_-3500</v>
      </c>
    </row>
    <row r="340" spans="1:20" x14ac:dyDescent="0.15">
      <c r="A340" s="16">
        <v>330338</v>
      </c>
      <c r="B340" s="16" t="s">
        <v>228</v>
      </c>
      <c r="C340" s="16">
        <v>1</v>
      </c>
      <c r="D340" s="16">
        <v>2</v>
      </c>
      <c r="E340" s="17">
        <v>113</v>
      </c>
      <c r="F340" s="19" t="s">
        <v>3967</v>
      </c>
      <c r="G340" s="19" t="e">
        <f t="shared" si="14"/>
        <v>#N/A</v>
      </c>
      <c r="H340" s="19">
        <f t="shared" si="16"/>
        <v>0.67000000000000015</v>
      </c>
      <c r="I340">
        <v>145723</v>
      </c>
      <c r="J340" t="s">
        <v>3968</v>
      </c>
      <c r="K340">
        <v>685755</v>
      </c>
      <c r="L340" t="s">
        <v>3969</v>
      </c>
      <c r="M340">
        <v>500000</v>
      </c>
      <c r="N340" t="s">
        <v>3970</v>
      </c>
      <c r="O340">
        <v>56</v>
      </c>
      <c r="P340" t="s">
        <v>3971</v>
      </c>
      <c r="Q340">
        <v>0</v>
      </c>
      <c r="R340" t="s">
        <v>3972</v>
      </c>
      <c r="S340">
        <v>-3500</v>
      </c>
      <c r="T340" s="7" t="str">
        <f t="shared" si="15"/>
        <v>hp_145723;atk_617179;hit_500000;miss_56;cirt_0;cirtSub_-3500</v>
      </c>
    </row>
    <row r="341" spans="1:20" x14ac:dyDescent="0.15">
      <c r="A341" s="16">
        <v>330339</v>
      </c>
      <c r="B341" s="16" t="s">
        <v>228</v>
      </c>
      <c r="C341" s="16">
        <v>1</v>
      </c>
      <c r="D341" s="16">
        <v>2</v>
      </c>
      <c r="E341" s="17">
        <v>114</v>
      </c>
      <c r="F341" s="19" t="s">
        <v>3967</v>
      </c>
      <c r="G341" s="19" t="e">
        <f t="shared" si="14"/>
        <v>#N/A</v>
      </c>
      <c r="H341" s="19">
        <f t="shared" si="16"/>
        <v>0.67000000000000015</v>
      </c>
      <c r="I341">
        <v>147831</v>
      </c>
      <c r="J341" t="s">
        <v>3968</v>
      </c>
      <c r="K341">
        <v>695678</v>
      </c>
      <c r="L341" t="s">
        <v>3969</v>
      </c>
      <c r="M341">
        <v>500000</v>
      </c>
      <c r="N341" t="s">
        <v>3970</v>
      </c>
      <c r="O341">
        <v>57</v>
      </c>
      <c r="P341" t="s">
        <v>3971</v>
      </c>
      <c r="Q341">
        <v>0</v>
      </c>
      <c r="R341" t="s">
        <v>3972</v>
      </c>
      <c r="S341">
        <v>-3500</v>
      </c>
      <c r="T341" s="7" t="str">
        <f t="shared" si="15"/>
        <v>hp_147831;atk_626110;hit_500000;miss_57;cirt_0;cirtSub_-3500</v>
      </c>
    </row>
    <row r="342" spans="1:20" x14ac:dyDescent="0.15">
      <c r="A342" s="16">
        <v>330340</v>
      </c>
      <c r="B342" s="16" t="s">
        <v>228</v>
      </c>
      <c r="C342" s="16">
        <v>1</v>
      </c>
      <c r="D342" s="16">
        <v>2</v>
      </c>
      <c r="E342" s="17">
        <v>114</v>
      </c>
      <c r="F342" s="19" t="s">
        <v>3967</v>
      </c>
      <c r="G342" s="19" t="e">
        <f t="shared" si="14"/>
        <v>#N/A</v>
      </c>
      <c r="H342" s="19">
        <f t="shared" si="16"/>
        <v>0.67000000000000015</v>
      </c>
      <c r="I342">
        <v>147831</v>
      </c>
      <c r="J342" t="s">
        <v>3968</v>
      </c>
      <c r="K342">
        <v>695678</v>
      </c>
      <c r="L342" t="s">
        <v>3969</v>
      </c>
      <c r="M342">
        <v>500000</v>
      </c>
      <c r="N342" t="s">
        <v>3970</v>
      </c>
      <c r="O342">
        <v>57</v>
      </c>
      <c r="P342" t="s">
        <v>3971</v>
      </c>
      <c r="Q342">
        <v>0</v>
      </c>
      <c r="R342" t="s">
        <v>3972</v>
      </c>
      <c r="S342">
        <v>-3500</v>
      </c>
      <c r="T342" s="7" t="str">
        <f t="shared" si="15"/>
        <v>hp_147831;atk_626110;hit_500000;miss_57;cirt_0;cirtSub_-3500</v>
      </c>
    </row>
    <row r="343" spans="1:20" x14ac:dyDescent="0.15">
      <c r="A343" s="16">
        <v>330341</v>
      </c>
      <c r="B343" s="16" t="s">
        <v>228</v>
      </c>
      <c r="C343" s="16">
        <v>1</v>
      </c>
      <c r="D343" s="16">
        <v>2</v>
      </c>
      <c r="E343" s="17">
        <v>114</v>
      </c>
      <c r="F343" s="19" t="s">
        <v>3967</v>
      </c>
      <c r="G343" s="19" t="e">
        <f t="shared" si="14"/>
        <v>#N/A</v>
      </c>
      <c r="H343" s="19">
        <f t="shared" si="16"/>
        <v>0.67000000000000015</v>
      </c>
      <c r="I343">
        <v>147831</v>
      </c>
      <c r="J343" t="s">
        <v>3968</v>
      </c>
      <c r="K343">
        <v>695678</v>
      </c>
      <c r="L343" t="s">
        <v>3969</v>
      </c>
      <c r="M343">
        <v>500000</v>
      </c>
      <c r="N343" t="s">
        <v>3970</v>
      </c>
      <c r="O343">
        <v>57</v>
      </c>
      <c r="P343" t="s">
        <v>3971</v>
      </c>
      <c r="Q343">
        <v>0</v>
      </c>
      <c r="R343" t="s">
        <v>3972</v>
      </c>
      <c r="S343">
        <v>-3500</v>
      </c>
      <c r="T343" s="7" t="str">
        <f t="shared" si="15"/>
        <v>hp_147831;atk_626110;hit_500000;miss_57;cirt_0;cirtSub_-3500</v>
      </c>
    </row>
    <row r="344" spans="1:20" x14ac:dyDescent="0.15">
      <c r="A344" s="16">
        <v>330342</v>
      </c>
      <c r="B344" s="16" t="s">
        <v>228</v>
      </c>
      <c r="C344" s="16">
        <v>1</v>
      </c>
      <c r="D344" s="16">
        <v>2</v>
      </c>
      <c r="E344" s="17">
        <v>115</v>
      </c>
      <c r="F344" s="19" t="s">
        <v>3967</v>
      </c>
      <c r="G344" s="19">
        <f t="shared" si="14"/>
        <v>0.74000000000000021</v>
      </c>
      <c r="H344" s="19">
        <f t="shared" si="16"/>
        <v>0.67000000000000015</v>
      </c>
      <c r="I344">
        <v>149940</v>
      </c>
      <c r="J344" t="s">
        <v>3968</v>
      </c>
      <c r="K344">
        <v>705600</v>
      </c>
      <c r="L344" t="s">
        <v>3969</v>
      </c>
      <c r="M344">
        <v>500000</v>
      </c>
      <c r="N344" t="s">
        <v>3970</v>
      </c>
      <c r="O344">
        <v>57</v>
      </c>
      <c r="P344" t="s">
        <v>3971</v>
      </c>
      <c r="Q344">
        <v>0</v>
      </c>
      <c r="R344" t="s">
        <v>3972</v>
      </c>
      <c r="S344">
        <v>-3500</v>
      </c>
      <c r="T344" s="7" t="str">
        <f t="shared" si="15"/>
        <v>hp_149940;atk_635040;hit_500000;miss_57;cirt_0;cirtSub_-3500</v>
      </c>
    </row>
    <row r="345" spans="1:20" x14ac:dyDescent="0.15">
      <c r="A345" s="16">
        <v>330343</v>
      </c>
      <c r="B345" s="16" t="s">
        <v>228</v>
      </c>
      <c r="C345" s="16">
        <v>1</v>
      </c>
      <c r="D345" s="16">
        <v>2</v>
      </c>
      <c r="E345" s="17">
        <v>115</v>
      </c>
      <c r="F345" s="19" t="s">
        <v>3967</v>
      </c>
      <c r="G345" s="19">
        <f t="shared" si="14"/>
        <v>0.74000000000000021</v>
      </c>
      <c r="H345" s="19">
        <f t="shared" si="16"/>
        <v>0.67000000000000015</v>
      </c>
      <c r="I345">
        <v>149940</v>
      </c>
      <c r="J345" t="s">
        <v>3968</v>
      </c>
      <c r="K345">
        <v>705600</v>
      </c>
      <c r="L345" t="s">
        <v>3969</v>
      </c>
      <c r="M345">
        <v>500000</v>
      </c>
      <c r="N345" t="s">
        <v>3970</v>
      </c>
      <c r="O345">
        <v>57</v>
      </c>
      <c r="P345" t="s">
        <v>3971</v>
      </c>
      <c r="Q345">
        <v>0</v>
      </c>
      <c r="R345" t="s">
        <v>3972</v>
      </c>
      <c r="S345">
        <v>-3500</v>
      </c>
      <c r="T345" s="7" t="str">
        <f t="shared" si="15"/>
        <v>hp_149940;atk_635040;hit_500000;miss_57;cirt_0;cirtSub_-3500</v>
      </c>
    </row>
    <row r="346" spans="1:20" x14ac:dyDescent="0.15">
      <c r="A346" s="16">
        <v>330344</v>
      </c>
      <c r="B346" s="16" t="s">
        <v>228</v>
      </c>
      <c r="C346" s="16">
        <v>1</v>
      </c>
      <c r="D346" s="16">
        <v>2</v>
      </c>
      <c r="E346" s="17">
        <v>115</v>
      </c>
      <c r="F346" s="19" t="s">
        <v>3967</v>
      </c>
      <c r="G346" s="19">
        <f t="shared" si="14"/>
        <v>0.74000000000000021</v>
      </c>
      <c r="H346" s="19">
        <f t="shared" si="16"/>
        <v>0.67000000000000015</v>
      </c>
      <c r="I346">
        <v>149940</v>
      </c>
      <c r="J346" t="s">
        <v>3968</v>
      </c>
      <c r="K346">
        <v>705600</v>
      </c>
      <c r="L346" t="s">
        <v>3969</v>
      </c>
      <c r="M346">
        <v>500000</v>
      </c>
      <c r="N346" t="s">
        <v>3970</v>
      </c>
      <c r="O346">
        <v>57</v>
      </c>
      <c r="P346" t="s">
        <v>3971</v>
      </c>
      <c r="Q346">
        <v>0</v>
      </c>
      <c r="R346" t="s">
        <v>3972</v>
      </c>
      <c r="S346">
        <v>-3500</v>
      </c>
      <c r="T346" s="7" t="str">
        <f t="shared" si="15"/>
        <v>hp_149940;atk_635040;hit_500000;miss_57;cirt_0;cirtSub_-3500</v>
      </c>
    </row>
    <row r="347" spans="1:20" x14ac:dyDescent="0.15">
      <c r="A347" s="16">
        <v>330345</v>
      </c>
      <c r="B347" s="16" t="s">
        <v>228</v>
      </c>
      <c r="C347" s="16">
        <v>1</v>
      </c>
      <c r="D347" s="16">
        <v>2</v>
      </c>
      <c r="E347" s="17">
        <v>116</v>
      </c>
      <c r="F347" s="19" t="s">
        <v>3967</v>
      </c>
      <c r="G347" s="19" t="e">
        <f t="shared" si="14"/>
        <v>#N/A</v>
      </c>
      <c r="H347" s="19">
        <f t="shared" si="16"/>
        <v>0.68000000000000016</v>
      </c>
      <c r="I347">
        <v>152048</v>
      </c>
      <c r="J347" t="s">
        <v>3968</v>
      </c>
      <c r="K347">
        <v>715523</v>
      </c>
      <c r="L347" t="s">
        <v>3969</v>
      </c>
      <c r="M347">
        <v>500000</v>
      </c>
      <c r="N347" t="s">
        <v>3970</v>
      </c>
      <c r="O347">
        <v>58</v>
      </c>
      <c r="P347" t="s">
        <v>3971</v>
      </c>
      <c r="Q347">
        <v>0</v>
      </c>
      <c r="R347" t="s">
        <v>3972</v>
      </c>
      <c r="S347">
        <v>-3500</v>
      </c>
      <c r="T347" s="7" t="str">
        <f t="shared" si="15"/>
        <v>hp_152048;atk_643970;hit_500000;miss_58;cirt_0;cirtSub_-3500</v>
      </c>
    </row>
    <row r="348" spans="1:20" x14ac:dyDescent="0.15">
      <c r="A348" s="16">
        <v>330346</v>
      </c>
      <c r="B348" s="16" t="s">
        <v>228</v>
      </c>
      <c r="C348" s="16">
        <v>1</v>
      </c>
      <c r="D348" s="16">
        <v>2</v>
      </c>
      <c r="E348" s="17">
        <v>116</v>
      </c>
      <c r="F348" s="19" t="s">
        <v>3967</v>
      </c>
      <c r="G348" s="19" t="e">
        <f t="shared" si="14"/>
        <v>#N/A</v>
      </c>
      <c r="H348" s="19">
        <f t="shared" si="16"/>
        <v>0.68000000000000016</v>
      </c>
      <c r="I348">
        <v>152048</v>
      </c>
      <c r="J348" t="s">
        <v>3968</v>
      </c>
      <c r="K348">
        <v>715523</v>
      </c>
      <c r="L348" t="s">
        <v>3969</v>
      </c>
      <c r="M348">
        <v>500000</v>
      </c>
      <c r="N348" t="s">
        <v>3970</v>
      </c>
      <c r="O348">
        <v>58</v>
      </c>
      <c r="P348" t="s">
        <v>3971</v>
      </c>
      <c r="Q348">
        <v>0</v>
      </c>
      <c r="R348" t="s">
        <v>3972</v>
      </c>
      <c r="S348">
        <v>-3500</v>
      </c>
      <c r="T348" s="7" t="str">
        <f t="shared" si="15"/>
        <v>hp_152048;atk_643970;hit_500000;miss_58;cirt_0;cirtSub_-3500</v>
      </c>
    </row>
    <row r="349" spans="1:20" x14ac:dyDescent="0.15">
      <c r="A349" s="16">
        <v>330347</v>
      </c>
      <c r="B349" s="16" t="s">
        <v>228</v>
      </c>
      <c r="C349" s="16">
        <v>1</v>
      </c>
      <c r="D349" s="16">
        <v>2</v>
      </c>
      <c r="E349" s="17">
        <v>116</v>
      </c>
      <c r="F349" s="19" t="s">
        <v>3967</v>
      </c>
      <c r="G349" s="19" t="e">
        <f t="shared" si="14"/>
        <v>#N/A</v>
      </c>
      <c r="H349" s="19">
        <f t="shared" si="16"/>
        <v>0.68000000000000016</v>
      </c>
      <c r="I349">
        <v>152048</v>
      </c>
      <c r="J349" t="s">
        <v>3968</v>
      </c>
      <c r="K349">
        <v>715523</v>
      </c>
      <c r="L349" t="s">
        <v>3969</v>
      </c>
      <c r="M349">
        <v>500000</v>
      </c>
      <c r="N349" t="s">
        <v>3970</v>
      </c>
      <c r="O349">
        <v>58</v>
      </c>
      <c r="P349" t="s">
        <v>3971</v>
      </c>
      <c r="Q349">
        <v>0</v>
      </c>
      <c r="R349" t="s">
        <v>3972</v>
      </c>
      <c r="S349">
        <v>-3500</v>
      </c>
      <c r="T349" s="7" t="str">
        <f t="shared" si="15"/>
        <v>hp_152048;atk_643970;hit_500000;miss_58;cirt_0;cirtSub_-3500</v>
      </c>
    </row>
    <row r="350" spans="1:20" x14ac:dyDescent="0.15">
      <c r="A350" s="16">
        <v>330348</v>
      </c>
      <c r="B350" s="16" t="s">
        <v>228</v>
      </c>
      <c r="C350" s="16">
        <v>1</v>
      </c>
      <c r="D350" s="16">
        <v>2</v>
      </c>
      <c r="E350" s="17">
        <v>117</v>
      </c>
      <c r="F350" s="19" t="s">
        <v>3967</v>
      </c>
      <c r="G350" s="19" t="e">
        <f t="shared" si="14"/>
        <v>#N/A</v>
      </c>
      <c r="H350" s="19">
        <f t="shared" si="16"/>
        <v>0.68000000000000016</v>
      </c>
      <c r="I350">
        <v>154156</v>
      </c>
      <c r="J350" t="s">
        <v>3968</v>
      </c>
      <c r="K350">
        <v>725445</v>
      </c>
      <c r="L350" t="s">
        <v>3969</v>
      </c>
      <c r="M350">
        <v>500000</v>
      </c>
      <c r="N350" t="s">
        <v>3970</v>
      </c>
      <c r="O350">
        <v>58</v>
      </c>
      <c r="P350" t="s">
        <v>3971</v>
      </c>
      <c r="Q350">
        <v>0</v>
      </c>
      <c r="R350" t="s">
        <v>3972</v>
      </c>
      <c r="S350">
        <v>-3500</v>
      </c>
      <c r="T350" s="7" t="str">
        <f t="shared" si="15"/>
        <v>hp_154156;atk_652900;hit_500000;miss_58;cirt_0;cirtSub_-3500</v>
      </c>
    </row>
    <row r="351" spans="1:20" x14ac:dyDescent="0.15">
      <c r="A351" s="16">
        <v>330349</v>
      </c>
      <c r="B351" s="16" t="s">
        <v>228</v>
      </c>
      <c r="C351" s="16">
        <v>1</v>
      </c>
      <c r="D351" s="16">
        <v>2</v>
      </c>
      <c r="E351" s="17">
        <v>117</v>
      </c>
      <c r="F351" s="19" t="s">
        <v>3967</v>
      </c>
      <c r="G351" s="19" t="e">
        <f t="shared" si="14"/>
        <v>#N/A</v>
      </c>
      <c r="H351" s="19">
        <f t="shared" si="16"/>
        <v>0.68000000000000016</v>
      </c>
      <c r="I351">
        <v>154156</v>
      </c>
      <c r="J351" t="s">
        <v>3968</v>
      </c>
      <c r="K351">
        <v>725445</v>
      </c>
      <c r="L351" t="s">
        <v>3969</v>
      </c>
      <c r="M351">
        <v>500000</v>
      </c>
      <c r="N351" t="s">
        <v>3970</v>
      </c>
      <c r="O351">
        <v>58</v>
      </c>
      <c r="P351" t="s">
        <v>3971</v>
      </c>
      <c r="Q351">
        <v>0</v>
      </c>
      <c r="R351" t="s">
        <v>3972</v>
      </c>
      <c r="S351">
        <v>-3500</v>
      </c>
      <c r="T351" s="7" t="str">
        <f t="shared" si="15"/>
        <v>hp_154156;atk_652900;hit_500000;miss_58;cirt_0;cirtSub_-3500</v>
      </c>
    </row>
    <row r="352" spans="1:20" x14ac:dyDescent="0.15">
      <c r="A352" s="16">
        <v>330350</v>
      </c>
      <c r="B352" s="16" t="s">
        <v>228</v>
      </c>
      <c r="C352" s="16">
        <v>1</v>
      </c>
      <c r="D352" s="16">
        <v>2</v>
      </c>
      <c r="E352" s="17">
        <v>117</v>
      </c>
      <c r="F352" s="19" t="s">
        <v>3967</v>
      </c>
      <c r="G352" s="19" t="e">
        <f t="shared" si="14"/>
        <v>#N/A</v>
      </c>
      <c r="H352" s="19">
        <f t="shared" si="16"/>
        <v>0.68000000000000016</v>
      </c>
      <c r="I352">
        <v>154156</v>
      </c>
      <c r="J352" t="s">
        <v>3968</v>
      </c>
      <c r="K352">
        <v>725445</v>
      </c>
      <c r="L352" t="s">
        <v>3969</v>
      </c>
      <c r="M352">
        <v>500000</v>
      </c>
      <c r="N352" t="s">
        <v>3970</v>
      </c>
      <c r="O352">
        <v>58</v>
      </c>
      <c r="P352" t="s">
        <v>3971</v>
      </c>
      <c r="Q352">
        <v>0</v>
      </c>
      <c r="R352" t="s">
        <v>3972</v>
      </c>
      <c r="S352">
        <v>-3500</v>
      </c>
      <c r="T352" s="7" t="str">
        <f t="shared" si="15"/>
        <v>hp_154156;atk_652900;hit_500000;miss_58;cirt_0;cirtSub_-3500</v>
      </c>
    </row>
    <row r="353" spans="1:20" x14ac:dyDescent="0.15">
      <c r="A353" s="16">
        <v>330351</v>
      </c>
      <c r="B353" s="16" t="s">
        <v>228</v>
      </c>
      <c r="C353" s="16">
        <v>1</v>
      </c>
      <c r="D353" s="16">
        <v>2</v>
      </c>
      <c r="E353" s="17">
        <v>118</v>
      </c>
      <c r="F353" s="19" t="s">
        <v>3967</v>
      </c>
      <c r="G353" s="19" t="e">
        <f t="shared" si="14"/>
        <v>#N/A</v>
      </c>
      <c r="H353" s="19">
        <f t="shared" si="16"/>
        <v>0.68000000000000016</v>
      </c>
      <c r="I353">
        <v>156265</v>
      </c>
      <c r="J353" t="s">
        <v>3968</v>
      </c>
      <c r="K353">
        <v>735368</v>
      </c>
      <c r="L353" t="s">
        <v>3969</v>
      </c>
      <c r="M353">
        <v>500000</v>
      </c>
      <c r="N353" t="s">
        <v>3970</v>
      </c>
      <c r="O353">
        <v>59</v>
      </c>
      <c r="P353" t="s">
        <v>3971</v>
      </c>
      <c r="Q353">
        <v>0</v>
      </c>
      <c r="R353" t="s">
        <v>3972</v>
      </c>
      <c r="S353">
        <v>-3500</v>
      </c>
      <c r="T353" s="7" t="str">
        <f t="shared" si="15"/>
        <v>hp_156265;atk_661831;hit_500000;miss_59;cirt_0;cirtSub_-3500</v>
      </c>
    </row>
    <row r="354" spans="1:20" x14ac:dyDescent="0.15">
      <c r="A354" s="16">
        <v>330352</v>
      </c>
      <c r="B354" s="16" t="s">
        <v>228</v>
      </c>
      <c r="C354" s="16">
        <v>1</v>
      </c>
      <c r="D354" s="16">
        <v>2</v>
      </c>
      <c r="E354" s="17">
        <v>118</v>
      </c>
      <c r="F354" s="19" t="s">
        <v>3967</v>
      </c>
      <c r="G354" s="19" t="e">
        <f t="shared" si="14"/>
        <v>#N/A</v>
      </c>
      <c r="H354" s="19">
        <f t="shared" si="16"/>
        <v>0.68000000000000016</v>
      </c>
      <c r="I354">
        <v>156265</v>
      </c>
      <c r="J354" t="s">
        <v>3968</v>
      </c>
      <c r="K354">
        <v>735368</v>
      </c>
      <c r="L354" t="s">
        <v>3969</v>
      </c>
      <c r="M354">
        <v>500000</v>
      </c>
      <c r="N354" t="s">
        <v>3970</v>
      </c>
      <c r="O354">
        <v>59</v>
      </c>
      <c r="P354" t="s">
        <v>3971</v>
      </c>
      <c r="Q354">
        <v>0</v>
      </c>
      <c r="R354" t="s">
        <v>3972</v>
      </c>
      <c r="S354">
        <v>-3500</v>
      </c>
      <c r="T354" s="7" t="str">
        <f t="shared" si="15"/>
        <v>hp_156265;atk_661831;hit_500000;miss_59;cirt_0;cirtSub_-3500</v>
      </c>
    </row>
    <row r="355" spans="1:20" x14ac:dyDescent="0.15">
      <c r="A355" s="16">
        <v>330353</v>
      </c>
      <c r="B355" s="16" t="s">
        <v>228</v>
      </c>
      <c r="C355" s="16">
        <v>1</v>
      </c>
      <c r="D355" s="16">
        <v>2</v>
      </c>
      <c r="E355" s="17">
        <v>118</v>
      </c>
      <c r="F355" s="19" t="s">
        <v>3967</v>
      </c>
      <c r="G355" s="19" t="e">
        <f t="shared" si="14"/>
        <v>#N/A</v>
      </c>
      <c r="H355" s="19">
        <f t="shared" si="16"/>
        <v>0.68000000000000016</v>
      </c>
      <c r="I355">
        <v>156265</v>
      </c>
      <c r="J355" t="s">
        <v>3968</v>
      </c>
      <c r="K355">
        <v>735368</v>
      </c>
      <c r="L355" t="s">
        <v>3969</v>
      </c>
      <c r="M355">
        <v>500000</v>
      </c>
      <c r="N355" t="s">
        <v>3970</v>
      </c>
      <c r="O355">
        <v>59</v>
      </c>
      <c r="P355" t="s">
        <v>3971</v>
      </c>
      <c r="Q355">
        <v>0</v>
      </c>
      <c r="R355" t="s">
        <v>3972</v>
      </c>
      <c r="S355">
        <v>-3500</v>
      </c>
      <c r="T355" s="7" t="str">
        <f t="shared" si="15"/>
        <v>hp_156265;atk_661831;hit_500000;miss_59;cirt_0;cirtSub_-3500</v>
      </c>
    </row>
    <row r="356" spans="1:20" x14ac:dyDescent="0.15">
      <c r="A356" s="16">
        <v>330354</v>
      </c>
      <c r="B356" s="16" t="s">
        <v>228</v>
      </c>
      <c r="C356" s="16">
        <v>1</v>
      </c>
      <c r="D356" s="16">
        <v>2</v>
      </c>
      <c r="E356" s="17">
        <v>119</v>
      </c>
      <c r="F356" s="19" t="s">
        <v>3967</v>
      </c>
      <c r="G356" s="19" t="e">
        <f t="shared" si="14"/>
        <v>#N/A</v>
      </c>
      <c r="H356" s="19">
        <f t="shared" si="16"/>
        <v>0.68000000000000016</v>
      </c>
      <c r="I356">
        <v>158608</v>
      </c>
      <c r="J356" t="s">
        <v>3968</v>
      </c>
      <c r="K356">
        <v>746393</v>
      </c>
      <c r="L356" t="s">
        <v>3969</v>
      </c>
      <c r="M356">
        <v>500000</v>
      </c>
      <c r="N356" t="s">
        <v>3970</v>
      </c>
      <c r="O356">
        <v>59</v>
      </c>
      <c r="P356" t="s">
        <v>3971</v>
      </c>
      <c r="Q356">
        <v>0</v>
      </c>
      <c r="R356" t="s">
        <v>3972</v>
      </c>
      <c r="S356">
        <v>-3500</v>
      </c>
      <c r="T356" s="7" t="str">
        <f t="shared" si="15"/>
        <v>hp_158608;atk_671753;hit_500000;miss_59;cirt_0;cirtSub_-3500</v>
      </c>
    </row>
    <row r="357" spans="1:20" x14ac:dyDescent="0.15">
      <c r="A357" s="16">
        <v>330355</v>
      </c>
      <c r="B357" s="16" t="s">
        <v>228</v>
      </c>
      <c r="C357" s="16">
        <v>1</v>
      </c>
      <c r="D357" s="16">
        <v>2</v>
      </c>
      <c r="E357" s="17">
        <v>119</v>
      </c>
      <c r="F357" s="19" t="s">
        <v>3967</v>
      </c>
      <c r="G357" s="19" t="e">
        <f t="shared" si="14"/>
        <v>#N/A</v>
      </c>
      <c r="H357" s="19">
        <f t="shared" si="16"/>
        <v>0.68000000000000016</v>
      </c>
      <c r="I357">
        <v>158608</v>
      </c>
      <c r="J357" t="s">
        <v>3968</v>
      </c>
      <c r="K357">
        <v>746393</v>
      </c>
      <c r="L357" t="s">
        <v>3969</v>
      </c>
      <c r="M357">
        <v>500000</v>
      </c>
      <c r="N357" t="s">
        <v>3970</v>
      </c>
      <c r="O357">
        <v>59</v>
      </c>
      <c r="P357" t="s">
        <v>3971</v>
      </c>
      <c r="Q357">
        <v>0</v>
      </c>
      <c r="R357" t="s">
        <v>3972</v>
      </c>
      <c r="S357">
        <v>-3500</v>
      </c>
      <c r="T357" s="7" t="str">
        <f t="shared" si="15"/>
        <v>hp_158608;atk_671753;hit_500000;miss_59;cirt_0;cirtSub_-3500</v>
      </c>
    </row>
    <row r="358" spans="1:20" x14ac:dyDescent="0.15">
      <c r="A358" s="16">
        <v>330356</v>
      </c>
      <c r="B358" s="16" t="s">
        <v>228</v>
      </c>
      <c r="C358" s="16">
        <v>1</v>
      </c>
      <c r="D358" s="16">
        <v>2</v>
      </c>
      <c r="E358" s="17">
        <v>119</v>
      </c>
      <c r="F358" s="19" t="s">
        <v>3967</v>
      </c>
      <c r="G358" s="19" t="e">
        <f t="shared" si="14"/>
        <v>#N/A</v>
      </c>
      <c r="H358" s="19">
        <f t="shared" si="16"/>
        <v>0.68000000000000016</v>
      </c>
      <c r="I358">
        <v>158608</v>
      </c>
      <c r="J358" t="s">
        <v>3968</v>
      </c>
      <c r="K358">
        <v>746393</v>
      </c>
      <c r="L358" t="s">
        <v>3969</v>
      </c>
      <c r="M358">
        <v>500000</v>
      </c>
      <c r="N358" t="s">
        <v>3970</v>
      </c>
      <c r="O358">
        <v>59</v>
      </c>
      <c r="P358" t="s">
        <v>3971</v>
      </c>
      <c r="Q358">
        <v>0</v>
      </c>
      <c r="R358" t="s">
        <v>3972</v>
      </c>
      <c r="S358">
        <v>-3500</v>
      </c>
      <c r="T358" s="7" t="str">
        <f t="shared" si="15"/>
        <v>hp_158608;atk_671753;hit_500000;miss_59;cirt_0;cirtSub_-3500</v>
      </c>
    </row>
    <row r="359" spans="1:20" x14ac:dyDescent="0.15">
      <c r="A359" s="16">
        <v>330357</v>
      </c>
      <c r="B359" s="16" t="s">
        <v>228</v>
      </c>
      <c r="C359" s="16">
        <v>1</v>
      </c>
      <c r="D359" s="16">
        <v>2</v>
      </c>
      <c r="E359" s="17">
        <v>120</v>
      </c>
      <c r="F359" s="19" t="s">
        <v>3967</v>
      </c>
      <c r="G359" s="19">
        <f t="shared" si="14"/>
        <v>0.76000000000000023</v>
      </c>
      <c r="H359" s="19">
        <f t="shared" si="16"/>
        <v>0.68000000000000016</v>
      </c>
      <c r="I359">
        <v>160950</v>
      </c>
      <c r="J359" t="s">
        <v>3968</v>
      </c>
      <c r="K359">
        <v>757418</v>
      </c>
      <c r="L359" t="s">
        <v>3969</v>
      </c>
      <c r="M359">
        <v>500000</v>
      </c>
      <c r="N359" t="s">
        <v>3970</v>
      </c>
      <c r="O359">
        <v>60</v>
      </c>
      <c r="P359" t="s">
        <v>3971</v>
      </c>
      <c r="Q359">
        <v>0</v>
      </c>
      <c r="R359" t="s">
        <v>3972</v>
      </c>
      <c r="S359">
        <v>-3500</v>
      </c>
      <c r="T359" s="7" t="str">
        <f t="shared" si="15"/>
        <v>hp_160950;atk_681676;hit_500000;miss_60;cirt_0;cirtSub_-3500</v>
      </c>
    </row>
    <row r="360" spans="1:20" x14ac:dyDescent="0.15">
      <c r="A360" s="16">
        <v>330358</v>
      </c>
      <c r="B360" s="16" t="s">
        <v>228</v>
      </c>
      <c r="C360" s="16">
        <v>1</v>
      </c>
      <c r="D360" s="16">
        <v>2</v>
      </c>
      <c r="E360" s="17">
        <v>120</v>
      </c>
      <c r="F360" s="19" t="s">
        <v>3967</v>
      </c>
      <c r="G360" s="19">
        <f t="shared" si="14"/>
        <v>0.76000000000000023</v>
      </c>
      <c r="H360" s="19">
        <f t="shared" si="16"/>
        <v>0.68000000000000016</v>
      </c>
      <c r="I360">
        <v>160950</v>
      </c>
      <c r="J360" t="s">
        <v>3968</v>
      </c>
      <c r="K360">
        <v>757418</v>
      </c>
      <c r="L360" t="s">
        <v>3969</v>
      </c>
      <c r="M360">
        <v>500000</v>
      </c>
      <c r="N360" t="s">
        <v>3970</v>
      </c>
      <c r="O360">
        <v>60</v>
      </c>
      <c r="P360" t="s">
        <v>3971</v>
      </c>
      <c r="Q360">
        <v>0</v>
      </c>
      <c r="R360" t="s">
        <v>3972</v>
      </c>
      <c r="S360">
        <v>-3500</v>
      </c>
      <c r="T360" s="7" t="str">
        <f t="shared" si="15"/>
        <v>hp_160950;atk_681676;hit_500000;miss_60;cirt_0;cirtSub_-3500</v>
      </c>
    </row>
    <row r="361" spans="1:20" x14ac:dyDescent="0.15">
      <c r="A361" s="16">
        <v>330359</v>
      </c>
      <c r="B361" s="16" t="s">
        <v>228</v>
      </c>
      <c r="C361" s="16">
        <v>1</v>
      </c>
      <c r="D361" s="16">
        <v>2</v>
      </c>
      <c r="E361" s="17">
        <v>120</v>
      </c>
      <c r="F361" s="19" t="s">
        <v>3967</v>
      </c>
      <c r="G361" s="19">
        <f t="shared" si="14"/>
        <v>0.76000000000000023</v>
      </c>
      <c r="H361" s="19">
        <f t="shared" si="16"/>
        <v>0.68000000000000016</v>
      </c>
      <c r="I361">
        <v>160950</v>
      </c>
      <c r="J361" t="s">
        <v>3968</v>
      </c>
      <c r="K361">
        <v>757418</v>
      </c>
      <c r="L361" t="s">
        <v>3969</v>
      </c>
      <c r="M361">
        <v>500000</v>
      </c>
      <c r="N361" t="s">
        <v>3970</v>
      </c>
      <c r="O361">
        <v>60</v>
      </c>
      <c r="P361" t="s">
        <v>3971</v>
      </c>
      <c r="Q361">
        <v>0</v>
      </c>
      <c r="R361" t="s">
        <v>3972</v>
      </c>
      <c r="S361">
        <v>-3500</v>
      </c>
      <c r="T361" s="7" t="str">
        <f t="shared" si="15"/>
        <v>hp_160950;atk_681676;hit_500000;miss_60;cirt_0;cirtSub_-3500</v>
      </c>
    </row>
    <row r="362" spans="1:20" x14ac:dyDescent="0.15">
      <c r="A362" s="16">
        <v>330360</v>
      </c>
      <c r="B362" s="16" t="s">
        <v>228</v>
      </c>
      <c r="C362" s="16">
        <v>1</v>
      </c>
      <c r="D362" s="16">
        <v>2</v>
      </c>
      <c r="E362" s="17">
        <v>121</v>
      </c>
      <c r="F362" s="19" t="s">
        <v>3967</v>
      </c>
      <c r="G362" s="19" t="e">
        <f t="shared" si="14"/>
        <v>#N/A</v>
      </c>
      <c r="H362" s="19">
        <f t="shared" si="16"/>
        <v>0.68000000000000016</v>
      </c>
      <c r="I362">
        <v>163294</v>
      </c>
      <c r="J362" t="s">
        <v>3968</v>
      </c>
      <c r="K362">
        <v>768443</v>
      </c>
      <c r="L362" t="s">
        <v>3969</v>
      </c>
      <c r="M362">
        <v>500000</v>
      </c>
      <c r="N362" t="s">
        <v>3970</v>
      </c>
      <c r="O362">
        <v>60</v>
      </c>
      <c r="P362" t="s">
        <v>3971</v>
      </c>
      <c r="Q362">
        <v>0</v>
      </c>
      <c r="R362" t="s">
        <v>3972</v>
      </c>
      <c r="S362">
        <v>-3500</v>
      </c>
      <c r="T362" s="7" t="str">
        <f t="shared" si="15"/>
        <v>hp_163294;atk_691598;hit_500000;miss_60;cirt_0;cirtSub_-3500</v>
      </c>
    </row>
    <row r="363" spans="1:20" x14ac:dyDescent="0.15">
      <c r="A363" s="16">
        <v>330361</v>
      </c>
      <c r="B363" s="16" t="s">
        <v>228</v>
      </c>
      <c r="C363" s="16">
        <v>1</v>
      </c>
      <c r="D363" s="16">
        <v>2</v>
      </c>
      <c r="E363" s="17">
        <v>121</v>
      </c>
      <c r="F363" s="19" t="s">
        <v>3967</v>
      </c>
      <c r="G363" s="19" t="e">
        <f t="shared" si="14"/>
        <v>#N/A</v>
      </c>
      <c r="H363" s="19">
        <f t="shared" si="16"/>
        <v>0.68000000000000016</v>
      </c>
      <c r="I363">
        <v>163294</v>
      </c>
      <c r="J363" t="s">
        <v>3968</v>
      </c>
      <c r="K363">
        <v>768443</v>
      </c>
      <c r="L363" t="s">
        <v>3969</v>
      </c>
      <c r="M363">
        <v>500000</v>
      </c>
      <c r="N363" t="s">
        <v>3970</v>
      </c>
      <c r="O363">
        <v>60</v>
      </c>
      <c r="P363" t="s">
        <v>3971</v>
      </c>
      <c r="Q363">
        <v>0</v>
      </c>
      <c r="R363" t="s">
        <v>3972</v>
      </c>
      <c r="S363">
        <v>-3500</v>
      </c>
      <c r="T363" s="7" t="str">
        <f t="shared" si="15"/>
        <v>hp_163294;atk_691598;hit_500000;miss_60;cirt_0;cirtSub_-3500</v>
      </c>
    </row>
    <row r="364" spans="1:20" x14ac:dyDescent="0.15">
      <c r="A364" s="16">
        <v>330362</v>
      </c>
      <c r="B364" s="16" t="s">
        <v>228</v>
      </c>
      <c r="C364" s="16">
        <v>1</v>
      </c>
      <c r="D364" s="16">
        <v>2</v>
      </c>
      <c r="E364" s="17">
        <v>121</v>
      </c>
      <c r="F364" s="19" t="s">
        <v>3967</v>
      </c>
      <c r="G364" s="19" t="e">
        <f t="shared" si="14"/>
        <v>#N/A</v>
      </c>
      <c r="H364" s="19">
        <f t="shared" si="16"/>
        <v>0.68000000000000016</v>
      </c>
      <c r="I364">
        <v>163294</v>
      </c>
      <c r="J364" t="s">
        <v>3968</v>
      </c>
      <c r="K364">
        <v>768443</v>
      </c>
      <c r="L364" t="s">
        <v>3969</v>
      </c>
      <c r="M364">
        <v>500000</v>
      </c>
      <c r="N364" t="s">
        <v>3970</v>
      </c>
      <c r="O364">
        <v>60</v>
      </c>
      <c r="P364" t="s">
        <v>3971</v>
      </c>
      <c r="Q364">
        <v>0</v>
      </c>
      <c r="R364" t="s">
        <v>3972</v>
      </c>
      <c r="S364">
        <v>-3500</v>
      </c>
      <c r="T364" s="7" t="str">
        <f t="shared" si="15"/>
        <v>hp_163294;atk_691598;hit_500000;miss_60;cirt_0;cirtSub_-3500</v>
      </c>
    </row>
    <row r="365" spans="1:20" x14ac:dyDescent="0.15">
      <c r="A365" s="16">
        <v>330363</v>
      </c>
      <c r="B365" s="16" t="s">
        <v>228</v>
      </c>
      <c r="C365" s="16">
        <v>1</v>
      </c>
      <c r="D365" s="16">
        <v>2</v>
      </c>
      <c r="E365" s="17">
        <v>122</v>
      </c>
      <c r="F365" s="19" t="s">
        <v>3967</v>
      </c>
      <c r="G365" s="19" t="e">
        <f t="shared" si="14"/>
        <v>#N/A</v>
      </c>
      <c r="H365" s="19">
        <f t="shared" si="16"/>
        <v>0.69000000000000017</v>
      </c>
      <c r="I365">
        <v>165636</v>
      </c>
      <c r="J365" t="s">
        <v>3968</v>
      </c>
      <c r="K365">
        <v>779468</v>
      </c>
      <c r="L365" t="s">
        <v>3969</v>
      </c>
      <c r="M365">
        <v>500000</v>
      </c>
      <c r="N365" t="s">
        <v>3970</v>
      </c>
      <c r="O365">
        <v>61</v>
      </c>
      <c r="P365" t="s">
        <v>3971</v>
      </c>
      <c r="Q365">
        <v>0</v>
      </c>
      <c r="R365" t="s">
        <v>3972</v>
      </c>
      <c r="S365">
        <v>-3500</v>
      </c>
      <c r="T365" s="7" t="str">
        <f t="shared" si="15"/>
        <v>hp_165636;atk_701521;hit_500000;miss_61;cirt_0;cirtSub_-3500</v>
      </c>
    </row>
    <row r="366" spans="1:20" x14ac:dyDescent="0.15">
      <c r="A366" s="16">
        <v>330364</v>
      </c>
      <c r="B366" s="16" t="s">
        <v>228</v>
      </c>
      <c r="C366" s="16">
        <v>1</v>
      </c>
      <c r="D366" s="16">
        <v>2</v>
      </c>
      <c r="E366" s="17">
        <v>122</v>
      </c>
      <c r="F366" s="19" t="s">
        <v>3967</v>
      </c>
      <c r="G366" s="19" t="e">
        <f t="shared" si="14"/>
        <v>#N/A</v>
      </c>
      <c r="H366" s="19">
        <f t="shared" si="16"/>
        <v>0.69000000000000017</v>
      </c>
      <c r="I366">
        <v>165636</v>
      </c>
      <c r="J366" t="s">
        <v>3968</v>
      </c>
      <c r="K366">
        <v>779468</v>
      </c>
      <c r="L366" t="s">
        <v>3969</v>
      </c>
      <c r="M366">
        <v>500000</v>
      </c>
      <c r="N366" t="s">
        <v>3970</v>
      </c>
      <c r="O366">
        <v>61</v>
      </c>
      <c r="P366" t="s">
        <v>3971</v>
      </c>
      <c r="Q366">
        <v>0</v>
      </c>
      <c r="R366" t="s">
        <v>3972</v>
      </c>
      <c r="S366">
        <v>-3500</v>
      </c>
      <c r="T366" s="7" t="str">
        <f t="shared" si="15"/>
        <v>hp_165636;atk_701521;hit_500000;miss_61;cirt_0;cirtSub_-3500</v>
      </c>
    </row>
    <row r="367" spans="1:20" x14ac:dyDescent="0.15">
      <c r="A367" s="16">
        <v>330365</v>
      </c>
      <c r="B367" s="16" t="s">
        <v>228</v>
      </c>
      <c r="C367" s="16">
        <v>1</v>
      </c>
      <c r="D367" s="16">
        <v>2</v>
      </c>
      <c r="E367" s="17">
        <v>122</v>
      </c>
      <c r="F367" s="19" t="s">
        <v>3967</v>
      </c>
      <c r="G367" s="19" t="e">
        <f t="shared" si="14"/>
        <v>#N/A</v>
      </c>
      <c r="H367" s="19">
        <f t="shared" si="16"/>
        <v>0.69000000000000017</v>
      </c>
      <c r="I367">
        <v>165636</v>
      </c>
      <c r="J367" t="s">
        <v>3968</v>
      </c>
      <c r="K367">
        <v>779468</v>
      </c>
      <c r="L367" t="s">
        <v>3969</v>
      </c>
      <c r="M367">
        <v>500000</v>
      </c>
      <c r="N367" t="s">
        <v>3970</v>
      </c>
      <c r="O367">
        <v>61</v>
      </c>
      <c r="P367" t="s">
        <v>3971</v>
      </c>
      <c r="Q367">
        <v>0</v>
      </c>
      <c r="R367" t="s">
        <v>3972</v>
      </c>
      <c r="S367">
        <v>-3500</v>
      </c>
      <c r="T367" s="7" t="str">
        <f t="shared" si="15"/>
        <v>hp_165636;atk_701521;hit_500000;miss_61;cirt_0;cirtSub_-3500</v>
      </c>
    </row>
    <row r="368" spans="1:20" x14ac:dyDescent="0.15">
      <c r="A368" s="16">
        <v>330366</v>
      </c>
      <c r="B368" s="16" t="s">
        <v>228</v>
      </c>
      <c r="C368" s="16">
        <v>1</v>
      </c>
      <c r="D368" s="16">
        <v>2</v>
      </c>
      <c r="E368" s="17">
        <v>123</v>
      </c>
      <c r="F368" s="19" t="s">
        <v>3967</v>
      </c>
      <c r="G368" s="19" t="e">
        <f t="shared" si="14"/>
        <v>#N/A</v>
      </c>
      <c r="H368" s="19">
        <f t="shared" si="16"/>
        <v>0.69000000000000017</v>
      </c>
      <c r="I368">
        <v>167979</v>
      </c>
      <c r="J368" t="s">
        <v>3968</v>
      </c>
      <c r="K368">
        <v>790493</v>
      </c>
      <c r="L368" t="s">
        <v>3969</v>
      </c>
      <c r="M368">
        <v>500000</v>
      </c>
      <c r="N368" t="s">
        <v>3970</v>
      </c>
      <c r="O368">
        <v>61</v>
      </c>
      <c r="P368" t="s">
        <v>3971</v>
      </c>
      <c r="Q368">
        <v>0</v>
      </c>
      <c r="R368" t="s">
        <v>3972</v>
      </c>
      <c r="S368">
        <v>-3500</v>
      </c>
      <c r="T368" s="7" t="str">
        <f t="shared" si="15"/>
        <v>hp_167979;atk_711443;hit_500000;miss_61;cirt_0;cirtSub_-3500</v>
      </c>
    </row>
    <row r="369" spans="1:20" x14ac:dyDescent="0.15">
      <c r="A369" s="16">
        <v>330367</v>
      </c>
      <c r="B369" s="16" t="s">
        <v>228</v>
      </c>
      <c r="C369" s="16">
        <v>1</v>
      </c>
      <c r="D369" s="16">
        <v>2</v>
      </c>
      <c r="E369" s="17">
        <v>123</v>
      </c>
      <c r="F369" s="19" t="s">
        <v>3967</v>
      </c>
      <c r="G369" s="19" t="e">
        <f t="shared" si="14"/>
        <v>#N/A</v>
      </c>
      <c r="H369" s="19">
        <f t="shared" si="16"/>
        <v>0.69000000000000017</v>
      </c>
      <c r="I369">
        <v>167979</v>
      </c>
      <c r="J369" t="s">
        <v>3968</v>
      </c>
      <c r="K369">
        <v>790493</v>
      </c>
      <c r="L369" t="s">
        <v>3969</v>
      </c>
      <c r="M369">
        <v>500000</v>
      </c>
      <c r="N369" t="s">
        <v>3970</v>
      </c>
      <c r="O369">
        <v>61</v>
      </c>
      <c r="P369" t="s">
        <v>3971</v>
      </c>
      <c r="Q369">
        <v>0</v>
      </c>
      <c r="R369" t="s">
        <v>3972</v>
      </c>
      <c r="S369">
        <v>-3500</v>
      </c>
      <c r="T369" s="7" t="str">
        <f t="shared" si="15"/>
        <v>hp_167979;atk_711443;hit_500000;miss_61;cirt_0;cirtSub_-3500</v>
      </c>
    </row>
    <row r="370" spans="1:20" x14ac:dyDescent="0.15">
      <c r="A370" s="16">
        <v>330368</v>
      </c>
      <c r="B370" s="16" t="s">
        <v>228</v>
      </c>
      <c r="C370" s="16">
        <v>1</v>
      </c>
      <c r="D370" s="16">
        <v>2</v>
      </c>
      <c r="E370" s="17">
        <v>123</v>
      </c>
      <c r="F370" s="19" t="s">
        <v>3967</v>
      </c>
      <c r="G370" s="19" t="e">
        <f t="shared" si="14"/>
        <v>#N/A</v>
      </c>
      <c r="H370" s="19">
        <f t="shared" si="16"/>
        <v>0.69000000000000017</v>
      </c>
      <c r="I370">
        <v>167979</v>
      </c>
      <c r="J370" t="s">
        <v>3968</v>
      </c>
      <c r="K370">
        <v>790493</v>
      </c>
      <c r="L370" t="s">
        <v>3969</v>
      </c>
      <c r="M370">
        <v>500000</v>
      </c>
      <c r="N370" t="s">
        <v>3970</v>
      </c>
      <c r="O370">
        <v>61</v>
      </c>
      <c r="P370" t="s">
        <v>3971</v>
      </c>
      <c r="Q370">
        <v>0</v>
      </c>
      <c r="R370" t="s">
        <v>3972</v>
      </c>
      <c r="S370">
        <v>-3500</v>
      </c>
      <c r="T370" s="7" t="str">
        <f t="shared" si="15"/>
        <v>hp_167979;atk_711443;hit_500000;miss_61;cirt_0;cirtSub_-3500</v>
      </c>
    </row>
    <row r="371" spans="1:20" x14ac:dyDescent="0.15">
      <c r="A371" s="16">
        <v>330369</v>
      </c>
      <c r="B371" s="16" t="s">
        <v>228</v>
      </c>
      <c r="C371" s="16">
        <v>1</v>
      </c>
      <c r="D371" s="16">
        <v>2</v>
      </c>
      <c r="E371" s="17">
        <v>124</v>
      </c>
      <c r="F371" s="19" t="s">
        <v>3967</v>
      </c>
      <c r="G371" s="19" t="e">
        <f t="shared" si="14"/>
        <v>#N/A</v>
      </c>
      <c r="H371" s="19">
        <f t="shared" si="16"/>
        <v>0.69000000000000017</v>
      </c>
      <c r="I371">
        <v>170322</v>
      </c>
      <c r="J371" t="s">
        <v>3968</v>
      </c>
      <c r="K371">
        <v>801518</v>
      </c>
      <c r="L371" t="s">
        <v>3969</v>
      </c>
      <c r="M371">
        <v>500000</v>
      </c>
      <c r="N371" t="s">
        <v>3970</v>
      </c>
      <c r="O371">
        <v>62</v>
      </c>
      <c r="P371" t="s">
        <v>3971</v>
      </c>
      <c r="Q371">
        <v>0</v>
      </c>
      <c r="R371" t="s">
        <v>3972</v>
      </c>
      <c r="S371">
        <v>-3500</v>
      </c>
      <c r="T371" s="7" t="str">
        <f t="shared" si="15"/>
        <v>hp_170322;atk_721366;hit_500000;miss_62;cirt_0;cirtSub_-3500</v>
      </c>
    </row>
    <row r="372" spans="1:20" x14ac:dyDescent="0.15">
      <c r="A372" s="16">
        <v>330370</v>
      </c>
      <c r="B372" s="16" t="s">
        <v>228</v>
      </c>
      <c r="C372" s="16">
        <v>1</v>
      </c>
      <c r="D372" s="16">
        <v>2</v>
      </c>
      <c r="E372" s="17">
        <v>124</v>
      </c>
      <c r="F372" s="19" t="s">
        <v>3967</v>
      </c>
      <c r="G372" s="19" t="e">
        <f t="shared" si="14"/>
        <v>#N/A</v>
      </c>
      <c r="H372" s="19">
        <f t="shared" si="16"/>
        <v>0.69000000000000017</v>
      </c>
      <c r="I372">
        <v>170322</v>
      </c>
      <c r="J372" t="s">
        <v>3968</v>
      </c>
      <c r="K372">
        <v>801518</v>
      </c>
      <c r="L372" t="s">
        <v>3969</v>
      </c>
      <c r="M372">
        <v>500000</v>
      </c>
      <c r="N372" t="s">
        <v>3970</v>
      </c>
      <c r="O372">
        <v>62</v>
      </c>
      <c r="P372" t="s">
        <v>3971</v>
      </c>
      <c r="Q372">
        <v>0</v>
      </c>
      <c r="R372" t="s">
        <v>3972</v>
      </c>
      <c r="S372">
        <v>-3500</v>
      </c>
      <c r="T372" s="7" t="str">
        <f t="shared" si="15"/>
        <v>hp_170322;atk_721366;hit_500000;miss_62;cirt_0;cirtSub_-3500</v>
      </c>
    </row>
    <row r="373" spans="1:20" x14ac:dyDescent="0.15">
      <c r="A373" s="16">
        <v>330371</v>
      </c>
      <c r="B373" s="16" t="s">
        <v>228</v>
      </c>
      <c r="C373" s="16">
        <v>1</v>
      </c>
      <c r="D373" s="16">
        <v>2</v>
      </c>
      <c r="E373" s="17">
        <v>124</v>
      </c>
      <c r="F373" s="19" t="s">
        <v>3967</v>
      </c>
      <c r="G373" s="19" t="e">
        <f t="shared" si="14"/>
        <v>#N/A</v>
      </c>
      <c r="H373" s="19">
        <f t="shared" si="16"/>
        <v>0.69000000000000017</v>
      </c>
      <c r="I373">
        <v>170322</v>
      </c>
      <c r="J373" t="s">
        <v>3968</v>
      </c>
      <c r="K373">
        <v>801518</v>
      </c>
      <c r="L373" t="s">
        <v>3969</v>
      </c>
      <c r="M373">
        <v>500000</v>
      </c>
      <c r="N373" t="s">
        <v>3970</v>
      </c>
      <c r="O373">
        <v>62</v>
      </c>
      <c r="P373" t="s">
        <v>3971</v>
      </c>
      <c r="Q373">
        <v>0</v>
      </c>
      <c r="R373" t="s">
        <v>3972</v>
      </c>
      <c r="S373">
        <v>-3500</v>
      </c>
      <c r="T373" s="7" t="str">
        <f t="shared" si="15"/>
        <v>hp_170322;atk_721366;hit_500000;miss_62;cirt_0;cirtSub_-3500</v>
      </c>
    </row>
    <row r="374" spans="1:20" x14ac:dyDescent="0.15">
      <c r="A374" s="16">
        <v>330372</v>
      </c>
      <c r="B374" s="16" t="s">
        <v>228</v>
      </c>
      <c r="C374" s="16">
        <v>1</v>
      </c>
      <c r="D374" s="16">
        <v>2</v>
      </c>
      <c r="E374" s="17">
        <v>125</v>
      </c>
      <c r="F374" s="19" t="s">
        <v>3967</v>
      </c>
      <c r="G374" s="19">
        <f t="shared" si="14"/>
        <v>0.76000000000000023</v>
      </c>
      <c r="H374" s="19">
        <f t="shared" si="16"/>
        <v>0.69000000000000017</v>
      </c>
      <c r="I374">
        <v>172665</v>
      </c>
      <c r="J374" t="s">
        <v>3968</v>
      </c>
      <c r="K374">
        <v>812543</v>
      </c>
      <c r="L374" t="s">
        <v>3969</v>
      </c>
      <c r="M374">
        <v>500000</v>
      </c>
      <c r="N374" t="s">
        <v>3970</v>
      </c>
      <c r="O374">
        <v>62</v>
      </c>
      <c r="P374" t="s">
        <v>3971</v>
      </c>
      <c r="Q374">
        <v>0</v>
      </c>
      <c r="R374" t="s">
        <v>3972</v>
      </c>
      <c r="S374">
        <v>-3500</v>
      </c>
      <c r="T374" s="7" t="str">
        <f t="shared" si="15"/>
        <v>hp_172665;atk_731288;hit_500000;miss_62;cirt_0;cirtSub_-3500</v>
      </c>
    </row>
    <row r="375" spans="1:20" x14ac:dyDescent="0.15">
      <c r="A375" s="16">
        <v>330373</v>
      </c>
      <c r="B375" s="16" t="s">
        <v>228</v>
      </c>
      <c r="C375" s="16">
        <v>1</v>
      </c>
      <c r="D375" s="16">
        <v>2</v>
      </c>
      <c r="E375" s="17">
        <v>125</v>
      </c>
      <c r="F375" s="19" t="s">
        <v>3967</v>
      </c>
      <c r="G375" s="19">
        <f t="shared" si="14"/>
        <v>0.76000000000000023</v>
      </c>
      <c r="H375" s="19">
        <f t="shared" si="16"/>
        <v>0.69000000000000017</v>
      </c>
      <c r="I375">
        <v>172665</v>
      </c>
      <c r="J375" t="s">
        <v>3968</v>
      </c>
      <c r="K375">
        <v>812543</v>
      </c>
      <c r="L375" t="s">
        <v>3969</v>
      </c>
      <c r="M375">
        <v>500000</v>
      </c>
      <c r="N375" t="s">
        <v>3970</v>
      </c>
      <c r="O375">
        <v>62</v>
      </c>
      <c r="P375" t="s">
        <v>3971</v>
      </c>
      <c r="Q375">
        <v>0</v>
      </c>
      <c r="R375" t="s">
        <v>3972</v>
      </c>
      <c r="S375">
        <v>-3500</v>
      </c>
      <c r="T375" s="7" t="str">
        <f t="shared" si="15"/>
        <v>hp_172665;atk_731288;hit_500000;miss_62;cirt_0;cirtSub_-3500</v>
      </c>
    </row>
    <row r="376" spans="1:20" x14ac:dyDescent="0.15">
      <c r="A376" s="16">
        <v>330374</v>
      </c>
      <c r="B376" s="16" t="s">
        <v>228</v>
      </c>
      <c r="C376" s="16">
        <v>1</v>
      </c>
      <c r="D376" s="16">
        <v>2</v>
      </c>
      <c r="E376" s="17">
        <v>125</v>
      </c>
      <c r="F376" s="19" t="s">
        <v>3967</v>
      </c>
      <c r="G376" s="19">
        <f t="shared" si="14"/>
        <v>0.76000000000000023</v>
      </c>
      <c r="H376" s="19">
        <f t="shared" si="16"/>
        <v>0.69000000000000017</v>
      </c>
      <c r="I376">
        <v>172665</v>
      </c>
      <c r="J376" t="s">
        <v>3968</v>
      </c>
      <c r="K376">
        <v>812543</v>
      </c>
      <c r="L376" t="s">
        <v>3969</v>
      </c>
      <c r="M376">
        <v>500000</v>
      </c>
      <c r="N376" t="s">
        <v>3970</v>
      </c>
      <c r="O376">
        <v>62</v>
      </c>
      <c r="P376" t="s">
        <v>3971</v>
      </c>
      <c r="Q376">
        <v>0</v>
      </c>
      <c r="R376" t="s">
        <v>3972</v>
      </c>
      <c r="S376">
        <v>-3500</v>
      </c>
      <c r="T376" s="7" t="str">
        <f t="shared" si="15"/>
        <v>hp_172665;atk_731288;hit_500000;miss_62;cirt_0;cirtSub_-3500</v>
      </c>
    </row>
    <row r="377" spans="1:20" x14ac:dyDescent="0.15">
      <c r="A377" s="16">
        <v>330375</v>
      </c>
      <c r="B377" s="16" t="s">
        <v>228</v>
      </c>
      <c r="C377" s="16">
        <v>1</v>
      </c>
      <c r="D377" s="16">
        <v>2</v>
      </c>
      <c r="E377" s="17">
        <v>126</v>
      </c>
      <c r="F377" s="19" t="s">
        <v>3967</v>
      </c>
      <c r="G377" s="19" t="e">
        <f t="shared" si="14"/>
        <v>#N/A</v>
      </c>
      <c r="H377" s="19">
        <f t="shared" si="16"/>
        <v>0.69000000000000017</v>
      </c>
      <c r="I377">
        <v>175008</v>
      </c>
      <c r="J377" t="s">
        <v>3968</v>
      </c>
      <c r="K377">
        <v>823568</v>
      </c>
      <c r="L377" t="s">
        <v>3969</v>
      </c>
      <c r="M377">
        <v>500000</v>
      </c>
      <c r="N377" t="s">
        <v>3970</v>
      </c>
      <c r="O377">
        <v>63</v>
      </c>
      <c r="P377" t="s">
        <v>3971</v>
      </c>
      <c r="Q377">
        <v>0</v>
      </c>
      <c r="R377" t="s">
        <v>3972</v>
      </c>
      <c r="S377">
        <v>-3500</v>
      </c>
      <c r="T377" s="7" t="str">
        <f t="shared" si="15"/>
        <v>hp_175008;atk_741211;hit_500000;miss_63;cirt_0;cirtSub_-3500</v>
      </c>
    </row>
    <row r="378" spans="1:20" x14ac:dyDescent="0.15">
      <c r="A378" s="16">
        <v>330376</v>
      </c>
      <c r="B378" s="16" t="s">
        <v>228</v>
      </c>
      <c r="C378" s="16">
        <v>1</v>
      </c>
      <c r="D378" s="16">
        <v>2</v>
      </c>
      <c r="E378" s="17">
        <v>126</v>
      </c>
      <c r="F378" s="19" t="s">
        <v>3967</v>
      </c>
      <c r="G378" s="19" t="e">
        <f t="shared" si="14"/>
        <v>#N/A</v>
      </c>
      <c r="H378" s="19">
        <f t="shared" si="16"/>
        <v>0.69000000000000017</v>
      </c>
      <c r="I378">
        <v>175008</v>
      </c>
      <c r="J378" t="s">
        <v>3968</v>
      </c>
      <c r="K378">
        <v>823568</v>
      </c>
      <c r="L378" t="s">
        <v>3969</v>
      </c>
      <c r="M378">
        <v>500000</v>
      </c>
      <c r="N378" t="s">
        <v>3970</v>
      </c>
      <c r="O378">
        <v>63</v>
      </c>
      <c r="P378" t="s">
        <v>3971</v>
      </c>
      <c r="Q378">
        <v>0</v>
      </c>
      <c r="R378" t="s">
        <v>3972</v>
      </c>
      <c r="S378">
        <v>-3500</v>
      </c>
      <c r="T378" s="7" t="str">
        <f t="shared" si="15"/>
        <v>hp_175008;atk_741211;hit_500000;miss_63;cirt_0;cirtSub_-3500</v>
      </c>
    </row>
    <row r="379" spans="1:20" x14ac:dyDescent="0.15">
      <c r="A379" s="16">
        <v>330377</v>
      </c>
      <c r="B379" s="16" t="s">
        <v>228</v>
      </c>
      <c r="C379" s="16">
        <v>1</v>
      </c>
      <c r="D379" s="16">
        <v>2</v>
      </c>
      <c r="E379" s="17">
        <v>126</v>
      </c>
      <c r="F379" s="19" t="s">
        <v>3967</v>
      </c>
      <c r="G379" s="19" t="e">
        <f t="shared" si="14"/>
        <v>#N/A</v>
      </c>
      <c r="H379" s="19">
        <f t="shared" si="16"/>
        <v>0.69000000000000017</v>
      </c>
      <c r="I379">
        <v>175008</v>
      </c>
      <c r="J379" t="s">
        <v>3968</v>
      </c>
      <c r="K379">
        <v>823568</v>
      </c>
      <c r="L379" t="s">
        <v>3969</v>
      </c>
      <c r="M379">
        <v>500000</v>
      </c>
      <c r="N379" t="s">
        <v>3970</v>
      </c>
      <c r="O379">
        <v>63</v>
      </c>
      <c r="P379" t="s">
        <v>3971</v>
      </c>
      <c r="Q379">
        <v>0</v>
      </c>
      <c r="R379" t="s">
        <v>3972</v>
      </c>
      <c r="S379">
        <v>-3500</v>
      </c>
      <c r="T379" s="7" t="str">
        <f t="shared" si="15"/>
        <v>hp_175008;atk_741211;hit_500000;miss_63;cirt_0;cirtSub_-3500</v>
      </c>
    </row>
    <row r="380" spans="1:20" x14ac:dyDescent="0.15">
      <c r="A380" s="16">
        <v>330378</v>
      </c>
      <c r="B380" s="16" t="s">
        <v>228</v>
      </c>
      <c r="C380" s="16">
        <v>1</v>
      </c>
      <c r="D380" s="16">
        <v>2</v>
      </c>
      <c r="E380" s="17">
        <v>127</v>
      </c>
      <c r="F380" s="19" t="s">
        <v>3967</v>
      </c>
      <c r="G380" s="19" t="e">
        <f t="shared" si="14"/>
        <v>#N/A</v>
      </c>
      <c r="H380" s="19">
        <f t="shared" si="16"/>
        <v>0.69000000000000017</v>
      </c>
      <c r="I380">
        <v>177350</v>
      </c>
      <c r="J380" t="s">
        <v>3968</v>
      </c>
      <c r="K380">
        <v>834593</v>
      </c>
      <c r="L380" t="s">
        <v>3969</v>
      </c>
      <c r="M380">
        <v>500000</v>
      </c>
      <c r="N380" t="s">
        <v>3970</v>
      </c>
      <c r="O380">
        <v>63</v>
      </c>
      <c r="P380" t="s">
        <v>3971</v>
      </c>
      <c r="Q380">
        <v>0</v>
      </c>
      <c r="R380" t="s">
        <v>3972</v>
      </c>
      <c r="S380">
        <v>-3500</v>
      </c>
      <c r="T380" s="7" t="str">
        <f t="shared" si="15"/>
        <v>hp_177350;atk_751133;hit_500000;miss_63;cirt_0;cirtSub_-3500</v>
      </c>
    </row>
    <row r="381" spans="1:20" x14ac:dyDescent="0.15">
      <c r="A381" s="16">
        <v>330379</v>
      </c>
      <c r="B381" s="16" t="s">
        <v>228</v>
      </c>
      <c r="C381" s="16">
        <v>1</v>
      </c>
      <c r="D381" s="16">
        <v>2</v>
      </c>
      <c r="E381" s="17">
        <v>127</v>
      </c>
      <c r="F381" s="19" t="s">
        <v>3967</v>
      </c>
      <c r="G381" s="19" t="e">
        <f t="shared" si="14"/>
        <v>#N/A</v>
      </c>
      <c r="H381" s="19">
        <f t="shared" si="16"/>
        <v>0.69000000000000017</v>
      </c>
      <c r="I381">
        <v>177350</v>
      </c>
      <c r="J381" t="s">
        <v>3968</v>
      </c>
      <c r="K381">
        <v>834593</v>
      </c>
      <c r="L381" t="s">
        <v>3969</v>
      </c>
      <c r="M381">
        <v>500000</v>
      </c>
      <c r="N381" t="s">
        <v>3970</v>
      </c>
      <c r="O381">
        <v>63</v>
      </c>
      <c r="P381" t="s">
        <v>3971</v>
      </c>
      <c r="Q381">
        <v>0</v>
      </c>
      <c r="R381" t="s">
        <v>3972</v>
      </c>
      <c r="S381">
        <v>-3500</v>
      </c>
      <c r="T381" s="7" t="str">
        <f t="shared" si="15"/>
        <v>hp_177350;atk_751133;hit_500000;miss_63;cirt_0;cirtSub_-3500</v>
      </c>
    </row>
    <row r="382" spans="1:20" x14ac:dyDescent="0.15">
      <c r="A382" s="16">
        <v>330380</v>
      </c>
      <c r="B382" s="16" t="s">
        <v>228</v>
      </c>
      <c r="C382" s="16">
        <v>1</v>
      </c>
      <c r="D382" s="16">
        <v>2</v>
      </c>
      <c r="E382" s="17">
        <v>127</v>
      </c>
      <c r="F382" s="19" t="s">
        <v>3967</v>
      </c>
      <c r="G382" s="19" t="e">
        <f t="shared" si="14"/>
        <v>#N/A</v>
      </c>
      <c r="H382" s="19">
        <f t="shared" si="16"/>
        <v>0.69000000000000017</v>
      </c>
      <c r="I382">
        <v>177350</v>
      </c>
      <c r="J382" t="s">
        <v>3968</v>
      </c>
      <c r="K382">
        <v>834593</v>
      </c>
      <c r="L382" t="s">
        <v>3969</v>
      </c>
      <c r="M382">
        <v>500000</v>
      </c>
      <c r="N382" t="s">
        <v>3970</v>
      </c>
      <c r="O382">
        <v>63</v>
      </c>
      <c r="P382" t="s">
        <v>3971</v>
      </c>
      <c r="Q382">
        <v>0</v>
      </c>
      <c r="R382" t="s">
        <v>3972</v>
      </c>
      <c r="S382">
        <v>-3500</v>
      </c>
      <c r="T382" s="7" t="str">
        <f t="shared" si="15"/>
        <v>hp_177350;atk_751133;hit_500000;miss_63;cirt_0;cirtSub_-3500</v>
      </c>
    </row>
    <row r="383" spans="1:20" x14ac:dyDescent="0.15">
      <c r="A383" s="16">
        <v>330381</v>
      </c>
      <c r="B383" s="16" t="s">
        <v>228</v>
      </c>
      <c r="C383" s="16">
        <v>1</v>
      </c>
      <c r="D383" s="16">
        <v>2</v>
      </c>
      <c r="E383" s="17">
        <v>128</v>
      </c>
      <c r="F383" s="19" t="s">
        <v>3967</v>
      </c>
      <c r="G383" s="19" t="e">
        <f t="shared" si="14"/>
        <v>#N/A</v>
      </c>
      <c r="H383" s="19">
        <f t="shared" si="16"/>
        <v>0.70000000000000018</v>
      </c>
      <c r="I383">
        <v>179693</v>
      </c>
      <c r="J383" t="s">
        <v>3968</v>
      </c>
      <c r="K383">
        <v>845618</v>
      </c>
      <c r="L383" t="s">
        <v>3969</v>
      </c>
      <c r="M383">
        <v>500000</v>
      </c>
      <c r="N383" t="s">
        <v>3970</v>
      </c>
      <c r="O383">
        <v>64</v>
      </c>
      <c r="P383" t="s">
        <v>3971</v>
      </c>
      <c r="Q383">
        <v>0</v>
      </c>
      <c r="R383" t="s">
        <v>3972</v>
      </c>
      <c r="S383">
        <v>-3500</v>
      </c>
      <c r="T383" s="7" t="str">
        <f t="shared" si="15"/>
        <v>hp_179693;atk_761056;hit_500000;miss_64;cirt_0;cirtSub_-3500</v>
      </c>
    </row>
    <row r="384" spans="1:20" x14ac:dyDescent="0.15">
      <c r="A384" s="16">
        <v>330382</v>
      </c>
      <c r="B384" s="16" t="s">
        <v>228</v>
      </c>
      <c r="C384" s="16">
        <v>1</v>
      </c>
      <c r="D384" s="16">
        <v>2</v>
      </c>
      <c r="E384" s="17">
        <v>128</v>
      </c>
      <c r="F384" s="19" t="s">
        <v>3967</v>
      </c>
      <c r="G384" s="19" t="e">
        <f t="shared" si="14"/>
        <v>#N/A</v>
      </c>
      <c r="H384" s="19">
        <f t="shared" si="16"/>
        <v>0.70000000000000018</v>
      </c>
      <c r="I384">
        <v>179693</v>
      </c>
      <c r="J384" t="s">
        <v>3968</v>
      </c>
      <c r="K384">
        <v>845618</v>
      </c>
      <c r="L384" t="s">
        <v>3969</v>
      </c>
      <c r="M384">
        <v>500000</v>
      </c>
      <c r="N384" t="s">
        <v>3970</v>
      </c>
      <c r="O384">
        <v>64</v>
      </c>
      <c r="P384" t="s">
        <v>3971</v>
      </c>
      <c r="Q384">
        <v>0</v>
      </c>
      <c r="R384" t="s">
        <v>3972</v>
      </c>
      <c r="S384">
        <v>-3500</v>
      </c>
      <c r="T384" s="7" t="str">
        <f t="shared" si="15"/>
        <v>hp_179693;atk_761056;hit_500000;miss_64;cirt_0;cirtSub_-3500</v>
      </c>
    </row>
    <row r="385" spans="1:20" x14ac:dyDescent="0.15">
      <c r="A385" s="16">
        <v>330383</v>
      </c>
      <c r="B385" s="16" t="s">
        <v>228</v>
      </c>
      <c r="C385" s="16">
        <v>1</v>
      </c>
      <c r="D385" s="16">
        <v>2</v>
      </c>
      <c r="E385" s="17">
        <v>128</v>
      </c>
      <c r="F385" s="19" t="s">
        <v>3967</v>
      </c>
      <c r="G385" s="19" t="e">
        <f t="shared" si="14"/>
        <v>#N/A</v>
      </c>
      <c r="H385" s="19">
        <f t="shared" si="16"/>
        <v>0.70000000000000018</v>
      </c>
      <c r="I385">
        <v>179693</v>
      </c>
      <c r="J385" t="s">
        <v>3968</v>
      </c>
      <c r="K385">
        <v>845618</v>
      </c>
      <c r="L385" t="s">
        <v>3969</v>
      </c>
      <c r="M385">
        <v>500000</v>
      </c>
      <c r="N385" t="s">
        <v>3970</v>
      </c>
      <c r="O385">
        <v>64</v>
      </c>
      <c r="P385" t="s">
        <v>3971</v>
      </c>
      <c r="Q385">
        <v>0</v>
      </c>
      <c r="R385" t="s">
        <v>3972</v>
      </c>
      <c r="S385">
        <v>-3500</v>
      </c>
      <c r="T385" s="7" t="str">
        <f t="shared" si="15"/>
        <v>hp_179693;atk_761056;hit_500000;miss_64;cirt_0;cirtSub_-3500</v>
      </c>
    </row>
    <row r="386" spans="1:20" x14ac:dyDescent="0.15">
      <c r="A386" s="16">
        <v>330384</v>
      </c>
      <c r="B386" s="16" t="s">
        <v>228</v>
      </c>
      <c r="C386" s="16">
        <v>1</v>
      </c>
      <c r="D386" s="16">
        <v>2</v>
      </c>
      <c r="E386" s="17">
        <v>129</v>
      </c>
      <c r="F386" s="19" t="s">
        <v>3967</v>
      </c>
      <c r="G386" s="19" t="e">
        <f t="shared" si="14"/>
        <v>#N/A</v>
      </c>
      <c r="H386" s="19">
        <f t="shared" si="16"/>
        <v>0.70000000000000018</v>
      </c>
      <c r="I386">
        <v>182036</v>
      </c>
      <c r="J386" t="s">
        <v>3968</v>
      </c>
      <c r="K386">
        <v>856643</v>
      </c>
      <c r="L386" t="s">
        <v>3969</v>
      </c>
      <c r="M386">
        <v>500000</v>
      </c>
      <c r="N386" t="s">
        <v>3970</v>
      </c>
      <c r="O386">
        <v>64</v>
      </c>
      <c r="P386" t="s">
        <v>3971</v>
      </c>
      <c r="Q386">
        <v>0</v>
      </c>
      <c r="R386" t="s">
        <v>3972</v>
      </c>
      <c r="S386">
        <v>-3500</v>
      </c>
      <c r="T386" s="7" t="str">
        <f t="shared" si="15"/>
        <v>hp_182036;atk_770978;hit_500000;miss_64;cirt_0;cirtSub_-3500</v>
      </c>
    </row>
    <row r="387" spans="1:20" x14ac:dyDescent="0.15">
      <c r="A387" s="16">
        <v>330385</v>
      </c>
      <c r="B387" s="16" t="s">
        <v>228</v>
      </c>
      <c r="C387" s="16">
        <v>1</v>
      </c>
      <c r="D387" s="16">
        <v>2</v>
      </c>
      <c r="E387" s="17">
        <v>129</v>
      </c>
      <c r="F387" s="19" t="s">
        <v>3967</v>
      </c>
      <c r="G387" s="19" t="e">
        <f t="shared" ref="G387:G450" si="17">VLOOKUP(E387,$E$1804:$I$2287,5,0)</f>
        <v>#N/A</v>
      </c>
      <c r="H387" s="19">
        <f t="shared" si="16"/>
        <v>0.70000000000000018</v>
      </c>
      <c r="I387">
        <v>182036</v>
      </c>
      <c r="J387" t="s">
        <v>3968</v>
      </c>
      <c r="K387">
        <v>856643</v>
      </c>
      <c r="L387" t="s">
        <v>3969</v>
      </c>
      <c r="M387">
        <v>500000</v>
      </c>
      <c r="N387" t="s">
        <v>3970</v>
      </c>
      <c r="O387">
        <v>64</v>
      </c>
      <c r="P387" t="s">
        <v>3971</v>
      </c>
      <c r="Q387">
        <v>0</v>
      </c>
      <c r="R387" t="s">
        <v>3972</v>
      </c>
      <c r="S387">
        <v>-3500</v>
      </c>
      <c r="T387" s="7" t="str">
        <f t="shared" ref="T387:T450" si="18">F387&amp;"_"&amp;I387&amp;";"&amp;J387&amp;"_"&amp;INT(K387*0.9)&amp;";"&amp;L387&amp;"_"&amp;M387&amp;";"&amp;N387&amp;"_"&amp;O387&amp;";"&amp;P387&amp;"_"&amp;Q387&amp;";"&amp;R387&amp;"_"&amp;S387</f>
        <v>hp_182036;atk_770978;hit_500000;miss_64;cirt_0;cirtSub_-3500</v>
      </c>
    </row>
    <row r="388" spans="1:20" x14ac:dyDescent="0.15">
      <c r="A388" s="16">
        <v>330386</v>
      </c>
      <c r="B388" s="16" t="s">
        <v>228</v>
      </c>
      <c r="C388" s="16">
        <v>1</v>
      </c>
      <c r="D388" s="16">
        <v>2</v>
      </c>
      <c r="E388" s="17">
        <v>129</v>
      </c>
      <c r="F388" s="19" t="s">
        <v>3967</v>
      </c>
      <c r="G388" s="19" t="e">
        <f t="shared" si="17"/>
        <v>#N/A</v>
      </c>
      <c r="H388" s="19">
        <f t="shared" si="16"/>
        <v>0.70000000000000018</v>
      </c>
      <c r="I388">
        <v>182036</v>
      </c>
      <c r="J388" t="s">
        <v>3968</v>
      </c>
      <c r="K388">
        <v>856643</v>
      </c>
      <c r="L388" t="s">
        <v>3969</v>
      </c>
      <c r="M388">
        <v>500000</v>
      </c>
      <c r="N388" t="s">
        <v>3970</v>
      </c>
      <c r="O388">
        <v>64</v>
      </c>
      <c r="P388" t="s">
        <v>3971</v>
      </c>
      <c r="Q388">
        <v>0</v>
      </c>
      <c r="R388" t="s">
        <v>3972</v>
      </c>
      <c r="S388">
        <v>-3500</v>
      </c>
      <c r="T388" s="7" t="str">
        <f t="shared" si="18"/>
        <v>hp_182036;atk_770978;hit_500000;miss_64;cirt_0;cirtSub_-3500</v>
      </c>
    </row>
    <row r="389" spans="1:20" x14ac:dyDescent="0.15">
      <c r="A389" s="16">
        <v>330387</v>
      </c>
      <c r="B389" s="16" t="s">
        <v>228</v>
      </c>
      <c r="C389" s="16">
        <v>1</v>
      </c>
      <c r="D389" s="16">
        <v>2</v>
      </c>
      <c r="E389" s="17">
        <v>130</v>
      </c>
      <c r="F389" s="19" t="s">
        <v>3967</v>
      </c>
      <c r="G389" s="19">
        <f t="shared" si="17"/>
        <v>0.78000000000000025</v>
      </c>
      <c r="H389" s="19">
        <f t="shared" si="16"/>
        <v>0.70000000000000018</v>
      </c>
      <c r="I389">
        <v>184614</v>
      </c>
      <c r="J389" t="s">
        <v>3968</v>
      </c>
      <c r="K389">
        <v>868770</v>
      </c>
      <c r="L389" t="s">
        <v>3969</v>
      </c>
      <c r="M389">
        <v>500000</v>
      </c>
      <c r="N389" t="s">
        <v>3970</v>
      </c>
      <c r="O389">
        <v>65</v>
      </c>
      <c r="P389" t="s">
        <v>3971</v>
      </c>
      <c r="Q389">
        <v>0</v>
      </c>
      <c r="R389" t="s">
        <v>3972</v>
      </c>
      <c r="S389">
        <v>-3500</v>
      </c>
      <c r="T389" s="7" t="str">
        <f t="shared" si="18"/>
        <v>hp_184614;atk_781893;hit_500000;miss_65;cirt_0;cirtSub_-3500</v>
      </c>
    </row>
    <row r="390" spans="1:20" x14ac:dyDescent="0.15">
      <c r="A390" s="16">
        <v>330388</v>
      </c>
      <c r="B390" s="16" t="s">
        <v>228</v>
      </c>
      <c r="C390" s="16">
        <v>1</v>
      </c>
      <c r="D390" s="16">
        <v>2</v>
      </c>
      <c r="E390" s="17">
        <v>130</v>
      </c>
      <c r="F390" s="19" t="s">
        <v>3967</v>
      </c>
      <c r="G390" s="19">
        <f t="shared" si="17"/>
        <v>0.78000000000000025</v>
      </c>
      <c r="H390" s="19">
        <f t="shared" si="16"/>
        <v>0.70000000000000018</v>
      </c>
      <c r="I390">
        <v>184614</v>
      </c>
      <c r="J390" t="s">
        <v>3968</v>
      </c>
      <c r="K390">
        <v>868770</v>
      </c>
      <c r="L390" t="s">
        <v>3969</v>
      </c>
      <c r="M390">
        <v>500000</v>
      </c>
      <c r="N390" t="s">
        <v>3970</v>
      </c>
      <c r="O390">
        <v>65</v>
      </c>
      <c r="P390" t="s">
        <v>3971</v>
      </c>
      <c r="Q390">
        <v>0</v>
      </c>
      <c r="R390" t="s">
        <v>3972</v>
      </c>
      <c r="S390">
        <v>-3500</v>
      </c>
      <c r="T390" s="7" t="str">
        <f t="shared" si="18"/>
        <v>hp_184614;atk_781893;hit_500000;miss_65;cirt_0;cirtSub_-3500</v>
      </c>
    </row>
    <row r="391" spans="1:20" x14ac:dyDescent="0.15">
      <c r="A391" s="16">
        <v>330389</v>
      </c>
      <c r="B391" s="16" t="s">
        <v>228</v>
      </c>
      <c r="C391" s="16">
        <v>1</v>
      </c>
      <c r="D391" s="16">
        <v>2</v>
      </c>
      <c r="E391" s="17">
        <v>130</v>
      </c>
      <c r="F391" s="19" t="s">
        <v>3967</v>
      </c>
      <c r="G391" s="19">
        <f t="shared" si="17"/>
        <v>0.78000000000000025</v>
      </c>
      <c r="H391" s="19">
        <f t="shared" si="16"/>
        <v>0.70000000000000018</v>
      </c>
      <c r="I391">
        <v>184614</v>
      </c>
      <c r="J391" t="s">
        <v>3968</v>
      </c>
      <c r="K391">
        <v>868770</v>
      </c>
      <c r="L391" t="s">
        <v>3969</v>
      </c>
      <c r="M391">
        <v>500000</v>
      </c>
      <c r="N391" t="s">
        <v>3970</v>
      </c>
      <c r="O391">
        <v>65</v>
      </c>
      <c r="P391" t="s">
        <v>3971</v>
      </c>
      <c r="Q391">
        <v>0</v>
      </c>
      <c r="R391" t="s">
        <v>3972</v>
      </c>
      <c r="S391">
        <v>-3500</v>
      </c>
      <c r="T391" s="7" t="str">
        <f t="shared" si="18"/>
        <v>hp_184614;atk_781893;hit_500000;miss_65;cirt_0;cirtSub_-3500</v>
      </c>
    </row>
    <row r="392" spans="1:20" x14ac:dyDescent="0.15">
      <c r="A392" s="16">
        <v>330390</v>
      </c>
      <c r="B392" s="16" t="s">
        <v>228</v>
      </c>
      <c r="C392" s="16">
        <v>1</v>
      </c>
      <c r="D392" s="16">
        <v>2</v>
      </c>
      <c r="E392" s="17">
        <v>131</v>
      </c>
      <c r="F392" s="19" t="s">
        <v>3967</v>
      </c>
      <c r="G392" s="19" t="e">
        <f t="shared" si="17"/>
        <v>#N/A</v>
      </c>
      <c r="H392" s="19">
        <f t="shared" si="16"/>
        <v>0.70000000000000018</v>
      </c>
      <c r="I392">
        <v>187190</v>
      </c>
      <c r="J392" t="s">
        <v>3968</v>
      </c>
      <c r="K392">
        <v>880898</v>
      </c>
      <c r="L392" t="s">
        <v>3969</v>
      </c>
      <c r="M392">
        <v>500000</v>
      </c>
      <c r="N392" t="s">
        <v>3970</v>
      </c>
      <c r="O392">
        <v>65</v>
      </c>
      <c r="P392" t="s">
        <v>3971</v>
      </c>
      <c r="Q392">
        <v>0</v>
      </c>
      <c r="R392" t="s">
        <v>3972</v>
      </c>
      <c r="S392">
        <v>-3500</v>
      </c>
      <c r="T392" s="7" t="str">
        <f t="shared" si="18"/>
        <v>hp_187190;atk_792808;hit_500000;miss_65;cirt_0;cirtSub_-3500</v>
      </c>
    </row>
    <row r="393" spans="1:20" x14ac:dyDescent="0.15">
      <c r="A393" s="16">
        <v>330391</v>
      </c>
      <c r="B393" s="16" t="s">
        <v>228</v>
      </c>
      <c r="C393" s="16">
        <v>1</v>
      </c>
      <c r="D393" s="16">
        <v>2</v>
      </c>
      <c r="E393" s="17">
        <v>131</v>
      </c>
      <c r="F393" s="19" t="s">
        <v>3967</v>
      </c>
      <c r="G393" s="19" t="e">
        <f t="shared" si="17"/>
        <v>#N/A</v>
      </c>
      <c r="H393" s="19">
        <f t="shared" si="16"/>
        <v>0.70000000000000018</v>
      </c>
      <c r="I393">
        <v>187190</v>
      </c>
      <c r="J393" t="s">
        <v>3968</v>
      </c>
      <c r="K393">
        <v>880898</v>
      </c>
      <c r="L393" t="s">
        <v>3969</v>
      </c>
      <c r="M393">
        <v>500000</v>
      </c>
      <c r="N393" t="s">
        <v>3970</v>
      </c>
      <c r="O393">
        <v>65</v>
      </c>
      <c r="P393" t="s">
        <v>3971</v>
      </c>
      <c r="Q393">
        <v>0</v>
      </c>
      <c r="R393" t="s">
        <v>3972</v>
      </c>
      <c r="S393">
        <v>-3500</v>
      </c>
      <c r="T393" s="7" t="str">
        <f t="shared" si="18"/>
        <v>hp_187190;atk_792808;hit_500000;miss_65;cirt_0;cirtSub_-3500</v>
      </c>
    </row>
    <row r="394" spans="1:20" x14ac:dyDescent="0.15">
      <c r="A394" s="16">
        <v>330392</v>
      </c>
      <c r="B394" s="16" t="s">
        <v>228</v>
      </c>
      <c r="C394" s="16">
        <v>1</v>
      </c>
      <c r="D394" s="16">
        <v>2</v>
      </c>
      <c r="E394" s="17">
        <v>131</v>
      </c>
      <c r="F394" s="19" t="s">
        <v>3967</v>
      </c>
      <c r="G394" s="19" t="e">
        <f t="shared" si="17"/>
        <v>#N/A</v>
      </c>
      <c r="H394" s="19">
        <f t="shared" si="16"/>
        <v>0.70000000000000018</v>
      </c>
      <c r="I394">
        <v>187190</v>
      </c>
      <c r="J394" t="s">
        <v>3968</v>
      </c>
      <c r="K394">
        <v>880898</v>
      </c>
      <c r="L394" t="s">
        <v>3969</v>
      </c>
      <c r="M394">
        <v>500000</v>
      </c>
      <c r="N394" t="s">
        <v>3970</v>
      </c>
      <c r="O394">
        <v>65</v>
      </c>
      <c r="P394" t="s">
        <v>3971</v>
      </c>
      <c r="Q394">
        <v>0</v>
      </c>
      <c r="R394" t="s">
        <v>3972</v>
      </c>
      <c r="S394">
        <v>-3500</v>
      </c>
      <c r="T394" s="7" t="str">
        <f t="shared" si="18"/>
        <v>hp_187190;atk_792808;hit_500000;miss_65;cirt_0;cirtSub_-3500</v>
      </c>
    </row>
    <row r="395" spans="1:20" x14ac:dyDescent="0.15">
      <c r="A395" s="16">
        <v>330393</v>
      </c>
      <c r="B395" s="16" t="s">
        <v>228</v>
      </c>
      <c r="C395" s="16">
        <v>1</v>
      </c>
      <c r="D395" s="16">
        <v>2</v>
      </c>
      <c r="E395" s="17">
        <v>132</v>
      </c>
      <c r="F395" s="19" t="s">
        <v>3967</v>
      </c>
      <c r="G395" s="19" t="e">
        <f t="shared" si="17"/>
        <v>#N/A</v>
      </c>
      <c r="H395" s="19">
        <f t="shared" si="16"/>
        <v>0.70000000000000018</v>
      </c>
      <c r="I395">
        <v>189767</v>
      </c>
      <c r="J395" t="s">
        <v>3968</v>
      </c>
      <c r="K395">
        <v>893025</v>
      </c>
      <c r="L395" t="s">
        <v>3969</v>
      </c>
      <c r="M395">
        <v>500000</v>
      </c>
      <c r="N395" t="s">
        <v>3970</v>
      </c>
      <c r="O395">
        <v>66</v>
      </c>
      <c r="P395" t="s">
        <v>3971</v>
      </c>
      <c r="Q395">
        <v>0</v>
      </c>
      <c r="R395" t="s">
        <v>3972</v>
      </c>
      <c r="S395">
        <v>-3500</v>
      </c>
      <c r="T395" s="7" t="str">
        <f t="shared" si="18"/>
        <v>hp_189767;atk_803722;hit_500000;miss_66;cirt_0;cirtSub_-3500</v>
      </c>
    </row>
    <row r="396" spans="1:20" x14ac:dyDescent="0.15">
      <c r="A396" s="16">
        <v>330394</v>
      </c>
      <c r="B396" s="16" t="s">
        <v>228</v>
      </c>
      <c r="C396" s="16">
        <v>1</v>
      </c>
      <c r="D396" s="16">
        <v>2</v>
      </c>
      <c r="E396" s="17">
        <v>132</v>
      </c>
      <c r="F396" s="19" t="s">
        <v>3967</v>
      </c>
      <c r="G396" s="19" t="e">
        <f t="shared" si="17"/>
        <v>#N/A</v>
      </c>
      <c r="H396" s="19">
        <f t="shared" si="16"/>
        <v>0.70000000000000018</v>
      </c>
      <c r="I396">
        <v>189767</v>
      </c>
      <c r="J396" t="s">
        <v>3968</v>
      </c>
      <c r="K396">
        <v>893025</v>
      </c>
      <c r="L396" t="s">
        <v>3969</v>
      </c>
      <c r="M396">
        <v>500000</v>
      </c>
      <c r="N396" t="s">
        <v>3970</v>
      </c>
      <c r="O396">
        <v>66</v>
      </c>
      <c r="P396" t="s">
        <v>3971</v>
      </c>
      <c r="Q396">
        <v>0</v>
      </c>
      <c r="R396" t="s">
        <v>3972</v>
      </c>
      <c r="S396">
        <v>-3500</v>
      </c>
      <c r="T396" s="7" t="str">
        <f t="shared" si="18"/>
        <v>hp_189767;atk_803722;hit_500000;miss_66;cirt_0;cirtSub_-3500</v>
      </c>
    </row>
    <row r="397" spans="1:20" x14ac:dyDescent="0.15">
      <c r="A397" s="16">
        <v>330395</v>
      </c>
      <c r="B397" s="16" t="s">
        <v>228</v>
      </c>
      <c r="C397" s="16">
        <v>1</v>
      </c>
      <c r="D397" s="16">
        <v>2</v>
      </c>
      <c r="E397" s="17">
        <v>132</v>
      </c>
      <c r="F397" s="19" t="s">
        <v>3967</v>
      </c>
      <c r="G397" s="19" t="e">
        <f t="shared" si="17"/>
        <v>#N/A</v>
      </c>
      <c r="H397" s="19">
        <f t="shared" si="16"/>
        <v>0.70000000000000018</v>
      </c>
      <c r="I397">
        <v>189767</v>
      </c>
      <c r="J397" t="s">
        <v>3968</v>
      </c>
      <c r="K397">
        <v>893025</v>
      </c>
      <c r="L397" t="s">
        <v>3969</v>
      </c>
      <c r="M397">
        <v>500000</v>
      </c>
      <c r="N397" t="s">
        <v>3970</v>
      </c>
      <c r="O397">
        <v>66</v>
      </c>
      <c r="P397" t="s">
        <v>3971</v>
      </c>
      <c r="Q397">
        <v>0</v>
      </c>
      <c r="R397" t="s">
        <v>3972</v>
      </c>
      <c r="S397">
        <v>-3500</v>
      </c>
      <c r="T397" s="7" t="str">
        <f t="shared" si="18"/>
        <v>hp_189767;atk_803722;hit_500000;miss_66;cirt_0;cirtSub_-3500</v>
      </c>
    </row>
    <row r="398" spans="1:20" x14ac:dyDescent="0.15">
      <c r="A398" s="16">
        <v>330396</v>
      </c>
      <c r="B398" s="16" t="s">
        <v>228</v>
      </c>
      <c r="C398" s="16">
        <v>1</v>
      </c>
      <c r="D398" s="16">
        <v>2</v>
      </c>
      <c r="E398" s="17">
        <v>133</v>
      </c>
      <c r="F398" s="19" t="s">
        <v>3967</v>
      </c>
      <c r="G398" s="19" t="e">
        <f t="shared" si="17"/>
        <v>#N/A</v>
      </c>
      <c r="H398" s="19">
        <f t="shared" ref="H398:H461" si="19">MIN(H380+0.01,0.8)</f>
        <v>0.70000000000000018</v>
      </c>
      <c r="I398">
        <v>192344</v>
      </c>
      <c r="J398" t="s">
        <v>3968</v>
      </c>
      <c r="K398">
        <v>905153</v>
      </c>
      <c r="L398" t="s">
        <v>3969</v>
      </c>
      <c r="M398">
        <v>500000</v>
      </c>
      <c r="N398" t="s">
        <v>3970</v>
      </c>
      <c r="O398">
        <v>66</v>
      </c>
      <c r="P398" t="s">
        <v>3971</v>
      </c>
      <c r="Q398">
        <v>0</v>
      </c>
      <c r="R398" t="s">
        <v>3972</v>
      </c>
      <c r="S398">
        <v>-3500</v>
      </c>
      <c r="T398" s="7" t="str">
        <f t="shared" si="18"/>
        <v>hp_192344;atk_814637;hit_500000;miss_66;cirt_0;cirtSub_-3500</v>
      </c>
    </row>
    <row r="399" spans="1:20" x14ac:dyDescent="0.15">
      <c r="A399" s="16">
        <v>330397</v>
      </c>
      <c r="B399" s="16" t="s">
        <v>228</v>
      </c>
      <c r="C399" s="16">
        <v>1</v>
      </c>
      <c r="D399" s="16">
        <v>2</v>
      </c>
      <c r="E399" s="17">
        <v>133</v>
      </c>
      <c r="F399" s="19" t="s">
        <v>3967</v>
      </c>
      <c r="G399" s="19" t="e">
        <f t="shared" si="17"/>
        <v>#N/A</v>
      </c>
      <c r="H399" s="19">
        <f t="shared" si="19"/>
        <v>0.70000000000000018</v>
      </c>
      <c r="I399">
        <v>192344</v>
      </c>
      <c r="J399" t="s">
        <v>3968</v>
      </c>
      <c r="K399">
        <v>905153</v>
      </c>
      <c r="L399" t="s">
        <v>3969</v>
      </c>
      <c r="M399">
        <v>500000</v>
      </c>
      <c r="N399" t="s">
        <v>3970</v>
      </c>
      <c r="O399">
        <v>66</v>
      </c>
      <c r="P399" t="s">
        <v>3971</v>
      </c>
      <c r="Q399">
        <v>0</v>
      </c>
      <c r="R399" t="s">
        <v>3972</v>
      </c>
      <c r="S399">
        <v>-3500</v>
      </c>
      <c r="T399" s="7" t="str">
        <f t="shared" si="18"/>
        <v>hp_192344;atk_814637;hit_500000;miss_66;cirt_0;cirtSub_-3500</v>
      </c>
    </row>
    <row r="400" spans="1:20" x14ac:dyDescent="0.15">
      <c r="A400" s="16">
        <v>330398</v>
      </c>
      <c r="B400" s="16" t="s">
        <v>228</v>
      </c>
      <c r="C400" s="16">
        <v>1</v>
      </c>
      <c r="D400" s="16">
        <v>2</v>
      </c>
      <c r="E400" s="17">
        <v>133</v>
      </c>
      <c r="F400" s="19" t="s">
        <v>3967</v>
      </c>
      <c r="G400" s="19" t="e">
        <f t="shared" si="17"/>
        <v>#N/A</v>
      </c>
      <c r="H400" s="19">
        <f t="shared" si="19"/>
        <v>0.70000000000000018</v>
      </c>
      <c r="I400">
        <v>192344</v>
      </c>
      <c r="J400" t="s">
        <v>3968</v>
      </c>
      <c r="K400">
        <v>905153</v>
      </c>
      <c r="L400" t="s">
        <v>3969</v>
      </c>
      <c r="M400">
        <v>500000</v>
      </c>
      <c r="N400" t="s">
        <v>3970</v>
      </c>
      <c r="O400">
        <v>66</v>
      </c>
      <c r="P400" t="s">
        <v>3971</v>
      </c>
      <c r="Q400">
        <v>0</v>
      </c>
      <c r="R400" t="s">
        <v>3972</v>
      </c>
      <c r="S400">
        <v>-3500</v>
      </c>
      <c r="T400" s="7" t="str">
        <f t="shared" si="18"/>
        <v>hp_192344;atk_814637;hit_500000;miss_66;cirt_0;cirtSub_-3500</v>
      </c>
    </row>
    <row r="401" spans="1:20" x14ac:dyDescent="0.15">
      <c r="A401" s="16">
        <v>330399</v>
      </c>
      <c r="B401" s="16" t="s">
        <v>228</v>
      </c>
      <c r="C401" s="16">
        <v>1</v>
      </c>
      <c r="D401" s="16">
        <v>2</v>
      </c>
      <c r="E401" s="17">
        <v>134</v>
      </c>
      <c r="F401" s="19" t="s">
        <v>3967</v>
      </c>
      <c r="G401" s="19" t="e">
        <f t="shared" si="17"/>
        <v>#N/A</v>
      </c>
      <c r="H401" s="19">
        <f t="shared" si="19"/>
        <v>0.71000000000000019</v>
      </c>
      <c r="I401">
        <v>194922</v>
      </c>
      <c r="J401" t="s">
        <v>3968</v>
      </c>
      <c r="K401">
        <v>917280</v>
      </c>
      <c r="L401" t="s">
        <v>3969</v>
      </c>
      <c r="M401">
        <v>500000</v>
      </c>
      <c r="N401" t="s">
        <v>3970</v>
      </c>
      <c r="O401">
        <v>67</v>
      </c>
      <c r="P401" t="s">
        <v>3971</v>
      </c>
      <c r="Q401">
        <v>0</v>
      </c>
      <c r="R401" t="s">
        <v>3972</v>
      </c>
      <c r="S401">
        <v>-3500</v>
      </c>
      <c r="T401" s="7" t="str">
        <f t="shared" si="18"/>
        <v>hp_194922;atk_825552;hit_500000;miss_67;cirt_0;cirtSub_-3500</v>
      </c>
    </row>
    <row r="402" spans="1:20" x14ac:dyDescent="0.15">
      <c r="A402" s="16">
        <v>330400</v>
      </c>
      <c r="B402" s="16" t="s">
        <v>228</v>
      </c>
      <c r="C402" s="16">
        <v>1</v>
      </c>
      <c r="D402" s="16">
        <v>2</v>
      </c>
      <c r="E402" s="17">
        <v>134</v>
      </c>
      <c r="F402" s="19" t="s">
        <v>3967</v>
      </c>
      <c r="G402" s="19" t="e">
        <f t="shared" si="17"/>
        <v>#N/A</v>
      </c>
      <c r="H402" s="19">
        <f t="shared" si="19"/>
        <v>0.71000000000000019</v>
      </c>
      <c r="I402">
        <v>194922</v>
      </c>
      <c r="J402" t="s">
        <v>3968</v>
      </c>
      <c r="K402">
        <v>917280</v>
      </c>
      <c r="L402" t="s">
        <v>3969</v>
      </c>
      <c r="M402">
        <v>500000</v>
      </c>
      <c r="N402" t="s">
        <v>3970</v>
      </c>
      <c r="O402">
        <v>67</v>
      </c>
      <c r="P402" t="s">
        <v>3971</v>
      </c>
      <c r="Q402">
        <v>0</v>
      </c>
      <c r="R402" t="s">
        <v>3972</v>
      </c>
      <c r="S402">
        <v>-3500</v>
      </c>
      <c r="T402" s="7" t="str">
        <f t="shared" si="18"/>
        <v>hp_194922;atk_825552;hit_500000;miss_67;cirt_0;cirtSub_-3500</v>
      </c>
    </row>
    <row r="403" spans="1:20" x14ac:dyDescent="0.15">
      <c r="A403" s="16">
        <v>330401</v>
      </c>
      <c r="B403" s="16" t="s">
        <v>228</v>
      </c>
      <c r="C403" s="16">
        <v>1</v>
      </c>
      <c r="D403" s="16">
        <v>2</v>
      </c>
      <c r="E403" s="17">
        <v>134</v>
      </c>
      <c r="F403" s="19" t="s">
        <v>3967</v>
      </c>
      <c r="G403" s="19" t="e">
        <f t="shared" si="17"/>
        <v>#N/A</v>
      </c>
      <c r="H403" s="19">
        <f t="shared" si="19"/>
        <v>0.71000000000000019</v>
      </c>
      <c r="I403">
        <v>194922</v>
      </c>
      <c r="J403" t="s">
        <v>3968</v>
      </c>
      <c r="K403">
        <v>917280</v>
      </c>
      <c r="L403" t="s">
        <v>3969</v>
      </c>
      <c r="M403">
        <v>500000</v>
      </c>
      <c r="N403" t="s">
        <v>3970</v>
      </c>
      <c r="O403">
        <v>67</v>
      </c>
      <c r="P403" t="s">
        <v>3971</v>
      </c>
      <c r="Q403">
        <v>0</v>
      </c>
      <c r="R403" t="s">
        <v>3972</v>
      </c>
      <c r="S403">
        <v>-3500</v>
      </c>
      <c r="T403" s="7" t="str">
        <f t="shared" si="18"/>
        <v>hp_194922;atk_825552;hit_500000;miss_67;cirt_0;cirtSub_-3500</v>
      </c>
    </row>
    <row r="404" spans="1:20" x14ac:dyDescent="0.15">
      <c r="A404" s="16">
        <v>330402</v>
      </c>
      <c r="B404" s="16" t="s">
        <v>228</v>
      </c>
      <c r="C404" s="16">
        <v>1</v>
      </c>
      <c r="D404" s="16">
        <v>2</v>
      </c>
      <c r="E404" s="17">
        <v>135</v>
      </c>
      <c r="F404" s="19" t="s">
        <v>3967</v>
      </c>
      <c r="G404" s="19">
        <f t="shared" si="17"/>
        <v>0.8</v>
      </c>
      <c r="H404" s="19">
        <f t="shared" si="19"/>
        <v>0.71000000000000019</v>
      </c>
      <c r="I404">
        <v>197499</v>
      </c>
      <c r="J404" t="s">
        <v>3968</v>
      </c>
      <c r="K404">
        <v>929408</v>
      </c>
      <c r="L404" t="s">
        <v>3969</v>
      </c>
      <c r="M404">
        <v>500000</v>
      </c>
      <c r="N404" t="s">
        <v>3970</v>
      </c>
      <c r="O404">
        <v>67</v>
      </c>
      <c r="P404" t="s">
        <v>3971</v>
      </c>
      <c r="Q404">
        <v>0</v>
      </c>
      <c r="R404" t="s">
        <v>3972</v>
      </c>
      <c r="S404">
        <v>-3500</v>
      </c>
      <c r="T404" s="7" t="str">
        <f t="shared" si="18"/>
        <v>hp_197499;atk_836467;hit_500000;miss_67;cirt_0;cirtSub_-3500</v>
      </c>
    </row>
    <row r="405" spans="1:20" x14ac:dyDescent="0.15">
      <c r="A405" s="16">
        <v>330403</v>
      </c>
      <c r="B405" s="16" t="s">
        <v>228</v>
      </c>
      <c r="C405" s="16">
        <v>1</v>
      </c>
      <c r="D405" s="16">
        <v>2</v>
      </c>
      <c r="E405" s="17">
        <v>135</v>
      </c>
      <c r="F405" s="19" t="s">
        <v>3967</v>
      </c>
      <c r="G405" s="19">
        <f t="shared" si="17"/>
        <v>0.8</v>
      </c>
      <c r="H405" s="19">
        <f t="shared" si="19"/>
        <v>0.71000000000000019</v>
      </c>
      <c r="I405">
        <v>197499</v>
      </c>
      <c r="J405" t="s">
        <v>3968</v>
      </c>
      <c r="K405">
        <v>929408</v>
      </c>
      <c r="L405" t="s">
        <v>3969</v>
      </c>
      <c r="M405">
        <v>500000</v>
      </c>
      <c r="N405" t="s">
        <v>3970</v>
      </c>
      <c r="O405">
        <v>67</v>
      </c>
      <c r="P405" t="s">
        <v>3971</v>
      </c>
      <c r="Q405">
        <v>0</v>
      </c>
      <c r="R405" t="s">
        <v>3972</v>
      </c>
      <c r="S405">
        <v>-3500</v>
      </c>
      <c r="T405" s="7" t="str">
        <f t="shared" si="18"/>
        <v>hp_197499;atk_836467;hit_500000;miss_67;cirt_0;cirtSub_-3500</v>
      </c>
    </row>
    <row r="406" spans="1:20" x14ac:dyDescent="0.15">
      <c r="A406" s="16">
        <v>330404</v>
      </c>
      <c r="B406" s="16" t="s">
        <v>228</v>
      </c>
      <c r="C406" s="16">
        <v>1</v>
      </c>
      <c r="D406" s="16">
        <v>2</v>
      </c>
      <c r="E406" s="17">
        <v>135</v>
      </c>
      <c r="F406" s="19" t="s">
        <v>3967</v>
      </c>
      <c r="G406" s="19">
        <f t="shared" si="17"/>
        <v>0.8</v>
      </c>
      <c r="H406" s="19">
        <f t="shared" si="19"/>
        <v>0.71000000000000019</v>
      </c>
      <c r="I406">
        <v>197499</v>
      </c>
      <c r="J406" t="s">
        <v>3968</v>
      </c>
      <c r="K406">
        <v>929408</v>
      </c>
      <c r="L406" t="s">
        <v>3969</v>
      </c>
      <c r="M406">
        <v>500000</v>
      </c>
      <c r="N406" t="s">
        <v>3970</v>
      </c>
      <c r="O406">
        <v>67</v>
      </c>
      <c r="P406" t="s">
        <v>3971</v>
      </c>
      <c r="Q406">
        <v>0</v>
      </c>
      <c r="R406" t="s">
        <v>3972</v>
      </c>
      <c r="S406">
        <v>-3500</v>
      </c>
      <c r="T406" s="7" t="str">
        <f t="shared" si="18"/>
        <v>hp_197499;atk_836467;hit_500000;miss_67;cirt_0;cirtSub_-3500</v>
      </c>
    </row>
    <row r="407" spans="1:20" x14ac:dyDescent="0.15">
      <c r="A407" s="16">
        <v>330405</v>
      </c>
      <c r="B407" s="16" t="s">
        <v>228</v>
      </c>
      <c r="C407" s="16">
        <v>1</v>
      </c>
      <c r="D407" s="16">
        <v>2</v>
      </c>
      <c r="E407" s="17">
        <v>136</v>
      </c>
      <c r="F407" s="19" t="s">
        <v>3967</v>
      </c>
      <c r="G407" s="19" t="e">
        <f t="shared" si="17"/>
        <v>#N/A</v>
      </c>
      <c r="H407" s="19">
        <f t="shared" si="19"/>
        <v>0.71000000000000019</v>
      </c>
      <c r="I407">
        <v>200076</v>
      </c>
      <c r="J407" t="s">
        <v>3968</v>
      </c>
      <c r="K407">
        <v>941535</v>
      </c>
      <c r="L407" t="s">
        <v>3969</v>
      </c>
      <c r="M407">
        <v>500000</v>
      </c>
      <c r="N407" t="s">
        <v>3970</v>
      </c>
      <c r="O407">
        <v>68</v>
      </c>
      <c r="P407" t="s">
        <v>3971</v>
      </c>
      <c r="Q407">
        <v>0</v>
      </c>
      <c r="R407" t="s">
        <v>3972</v>
      </c>
      <c r="S407">
        <v>-3500</v>
      </c>
      <c r="T407" s="7" t="str">
        <f t="shared" si="18"/>
        <v>hp_200076;atk_847381;hit_500000;miss_68;cirt_0;cirtSub_-3500</v>
      </c>
    </row>
    <row r="408" spans="1:20" x14ac:dyDescent="0.15">
      <c r="A408" s="16">
        <v>330406</v>
      </c>
      <c r="B408" s="16" t="s">
        <v>228</v>
      </c>
      <c r="C408" s="16">
        <v>1</v>
      </c>
      <c r="D408" s="16">
        <v>2</v>
      </c>
      <c r="E408" s="17">
        <v>136</v>
      </c>
      <c r="F408" s="19" t="s">
        <v>3967</v>
      </c>
      <c r="G408" s="19" t="e">
        <f t="shared" si="17"/>
        <v>#N/A</v>
      </c>
      <c r="H408" s="19">
        <f t="shared" si="19"/>
        <v>0.71000000000000019</v>
      </c>
      <c r="I408">
        <v>200076</v>
      </c>
      <c r="J408" t="s">
        <v>3968</v>
      </c>
      <c r="K408">
        <v>941535</v>
      </c>
      <c r="L408" t="s">
        <v>3969</v>
      </c>
      <c r="M408">
        <v>500000</v>
      </c>
      <c r="N408" t="s">
        <v>3970</v>
      </c>
      <c r="O408">
        <v>68</v>
      </c>
      <c r="P408" t="s">
        <v>3971</v>
      </c>
      <c r="Q408">
        <v>0</v>
      </c>
      <c r="R408" t="s">
        <v>3972</v>
      </c>
      <c r="S408">
        <v>-3500</v>
      </c>
      <c r="T408" s="7" t="str">
        <f t="shared" si="18"/>
        <v>hp_200076;atk_847381;hit_500000;miss_68;cirt_0;cirtSub_-3500</v>
      </c>
    </row>
    <row r="409" spans="1:20" x14ac:dyDescent="0.15">
      <c r="A409" s="16">
        <v>330407</v>
      </c>
      <c r="B409" s="16" t="s">
        <v>228</v>
      </c>
      <c r="C409" s="16">
        <v>1</v>
      </c>
      <c r="D409" s="16">
        <v>2</v>
      </c>
      <c r="E409" s="17">
        <v>136</v>
      </c>
      <c r="F409" s="19" t="s">
        <v>3967</v>
      </c>
      <c r="G409" s="19" t="e">
        <f t="shared" si="17"/>
        <v>#N/A</v>
      </c>
      <c r="H409" s="19">
        <f t="shared" si="19"/>
        <v>0.71000000000000019</v>
      </c>
      <c r="I409">
        <v>200076</v>
      </c>
      <c r="J409" t="s">
        <v>3968</v>
      </c>
      <c r="K409">
        <v>941535</v>
      </c>
      <c r="L409" t="s">
        <v>3969</v>
      </c>
      <c r="M409">
        <v>500000</v>
      </c>
      <c r="N409" t="s">
        <v>3970</v>
      </c>
      <c r="O409">
        <v>68</v>
      </c>
      <c r="P409" t="s">
        <v>3971</v>
      </c>
      <c r="Q409">
        <v>0</v>
      </c>
      <c r="R409" t="s">
        <v>3972</v>
      </c>
      <c r="S409">
        <v>-3500</v>
      </c>
      <c r="T409" s="7" t="str">
        <f t="shared" si="18"/>
        <v>hp_200076;atk_847381;hit_500000;miss_68;cirt_0;cirtSub_-3500</v>
      </c>
    </row>
    <row r="410" spans="1:20" x14ac:dyDescent="0.15">
      <c r="A410" s="16">
        <v>330408</v>
      </c>
      <c r="B410" s="16" t="s">
        <v>228</v>
      </c>
      <c r="C410" s="16">
        <v>1</v>
      </c>
      <c r="D410" s="16">
        <v>2</v>
      </c>
      <c r="E410" s="17">
        <v>137</v>
      </c>
      <c r="F410" s="19" t="s">
        <v>3967</v>
      </c>
      <c r="G410" s="19" t="e">
        <f t="shared" si="17"/>
        <v>#N/A</v>
      </c>
      <c r="H410" s="19">
        <f t="shared" si="19"/>
        <v>0.71000000000000019</v>
      </c>
      <c r="I410">
        <v>202653</v>
      </c>
      <c r="J410" t="s">
        <v>3968</v>
      </c>
      <c r="K410">
        <v>953663</v>
      </c>
      <c r="L410" t="s">
        <v>3969</v>
      </c>
      <c r="M410">
        <v>500000</v>
      </c>
      <c r="N410" t="s">
        <v>3970</v>
      </c>
      <c r="O410">
        <v>68</v>
      </c>
      <c r="P410" t="s">
        <v>3971</v>
      </c>
      <c r="Q410">
        <v>0</v>
      </c>
      <c r="R410" t="s">
        <v>3972</v>
      </c>
      <c r="S410">
        <v>-3500</v>
      </c>
      <c r="T410" s="7" t="str">
        <f t="shared" si="18"/>
        <v>hp_202653;atk_858296;hit_500000;miss_68;cirt_0;cirtSub_-3500</v>
      </c>
    </row>
    <row r="411" spans="1:20" x14ac:dyDescent="0.15">
      <c r="A411" s="16">
        <v>330409</v>
      </c>
      <c r="B411" s="16" t="s">
        <v>228</v>
      </c>
      <c r="C411" s="16">
        <v>1</v>
      </c>
      <c r="D411" s="16">
        <v>2</v>
      </c>
      <c r="E411" s="17">
        <v>137</v>
      </c>
      <c r="F411" s="19" t="s">
        <v>3967</v>
      </c>
      <c r="G411" s="19" t="e">
        <f t="shared" si="17"/>
        <v>#N/A</v>
      </c>
      <c r="H411" s="19">
        <f t="shared" si="19"/>
        <v>0.71000000000000019</v>
      </c>
      <c r="I411">
        <v>202653</v>
      </c>
      <c r="J411" t="s">
        <v>3968</v>
      </c>
      <c r="K411">
        <v>953663</v>
      </c>
      <c r="L411" t="s">
        <v>3969</v>
      </c>
      <c r="M411">
        <v>500000</v>
      </c>
      <c r="N411" t="s">
        <v>3970</v>
      </c>
      <c r="O411">
        <v>68</v>
      </c>
      <c r="P411" t="s">
        <v>3971</v>
      </c>
      <c r="Q411">
        <v>0</v>
      </c>
      <c r="R411" t="s">
        <v>3972</v>
      </c>
      <c r="S411">
        <v>-3500</v>
      </c>
      <c r="T411" s="7" t="str">
        <f t="shared" si="18"/>
        <v>hp_202653;atk_858296;hit_500000;miss_68;cirt_0;cirtSub_-3500</v>
      </c>
    </row>
    <row r="412" spans="1:20" x14ac:dyDescent="0.15">
      <c r="A412" s="16">
        <v>330410</v>
      </c>
      <c r="B412" s="16" t="s">
        <v>228</v>
      </c>
      <c r="C412" s="16">
        <v>1</v>
      </c>
      <c r="D412" s="16">
        <v>2</v>
      </c>
      <c r="E412" s="17">
        <v>137</v>
      </c>
      <c r="F412" s="19" t="s">
        <v>3967</v>
      </c>
      <c r="G412" s="19" t="e">
        <f t="shared" si="17"/>
        <v>#N/A</v>
      </c>
      <c r="H412" s="19">
        <f t="shared" si="19"/>
        <v>0.71000000000000019</v>
      </c>
      <c r="I412">
        <v>202653</v>
      </c>
      <c r="J412" t="s">
        <v>3968</v>
      </c>
      <c r="K412">
        <v>953663</v>
      </c>
      <c r="L412" t="s">
        <v>3969</v>
      </c>
      <c r="M412">
        <v>500000</v>
      </c>
      <c r="N412" t="s">
        <v>3970</v>
      </c>
      <c r="O412">
        <v>68</v>
      </c>
      <c r="P412" t="s">
        <v>3971</v>
      </c>
      <c r="Q412">
        <v>0</v>
      </c>
      <c r="R412" t="s">
        <v>3972</v>
      </c>
      <c r="S412">
        <v>-3500</v>
      </c>
      <c r="T412" s="7" t="str">
        <f t="shared" si="18"/>
        <v>hp_202653;atk_858296;hit_500000;miss_68;cirt_0;cirtSub_-3500</v>
      </c>
    </row>
    <row r="413" spans="1:20" x14ac:dyDescent="0.15">
      <c r="A413" s="16">
        <v>330411</v>
      </c>
      <c r="B413" s="16" t="s">
        <v>228</v>
      </c>
      <c r="C413" s="16">
        <v>1</v>
      </c>
      <c r="D413" s="16">
        <v>2</v>
      </c>
      <c r="E413" s="17">
        <v>138</v>
      </c>
      <c r="F413" s="19" t="s">
        <v>3967</v>
      </c>
      <c r="G413" s="19" t="e">
        <f t="shared" si="17"/>
        <v>#N/A</v>
      </c>
      <c r="H413" s="19">
        <f t="shared" si="19"/>
        <v>0.71000000000000019</v>
      </c>
      <c r="I413">
        <v>205230</v>
      </c>
      <c r="J413" t="s">
        <v>3968</v>
      </c>
      <c r="K413">
        <v>965790</v>
      </c>
      <c r="L413" t="s">
        <v>3969</v>
      </c>
      <c r="M413">
        <v>500000</v>
      </c>
      <c r="N413" t="s">
        <v>3970</v>
      </c>
      <c r="O413">
        <v>69</v>
      </c>
      <c r="P413" t="s">
        <v>3971</v>
      </c>
      <c r="Q413">
        <v>0</v>
      </c>
      <c r="R413" t="s">
        <v>3972</v>
      </c>
      <c r="S413">
        <v>-3500</v>
      </c>
      <c r="T413" s="7" t="str">
        <f t="shared" si="18"/>
        <v>hp_205230;atk_869211;hit_500000;miss_69;cirt_0;cirtSub_-3500</v>
      </c>
    </row>
    <row r="414" spans="1:20" x14ac:dyDescent="0.15">
      <c r="A414" s="16">
        <v>330412</v>
      </c>
      <c r="B414" s="16" t="s">
        <v>228</v>
      </c>
      <c r="C414" s="16">
        <v>1</v>
      </c>
      <c r="D414" s="16">
        <v>2</v>
      </c>
      <c r="E414" s="17">
        <v>138</v>
      </c>
      <c r="F414" s="19" t="s">
        <v>3967</v>
      </c>
      <c r="G414" s="19" t="e">
        <f t="shared" si="17"/>
        <v>#N/A</v>
      </c>
      <c r="H414" s="19">
        <f t="shared" si="19"/>
        <v>0.71000000000000019</v>
      </c>
      <c r="I414">
        <v>205230</v>
      </c>
      <c r="J414" t="s">
        <v>3968</v>
      </c>
      <c r="K414">
        <v>965790</v>
      </c>
      <c r="L414" t="s">
        <v>3969</v>
      </c>
      <c r="M414">
        <v>500000</v>
      </c>
      <c r="N414" t="s">
        <v>3970</v>
      </c>
      <c r="O414">
        <v>69</v>
      </c>
      <c r="P414" t="s">
        <v>3971</v>
      </c>
      <c r="Q414">
        <v>0</v>
      </c>
      <c r="R414" t="s">
        <v>3972</v>
      </c>
      <c r="S414">
        <v>-3500</v>
      </c>
      <c r="T414" s="7" t="str">
        <f t="shared" si="18"/>
        <v>hp_205230;atk_869211;hit_500000;miss_69;cirt_0;cirtSub_-3500</v>
      </c>
    </row>
    <row r="415" spans="1:20" x14ac:dyDescent="0.15">
      <c r="A415" s="16">
        <v>330413</v>
      </c>
      <c r="B415" s="16" t="s">
        <v>228</v>
      </c>
      <c r="C415" s="16">
        <v>1</v>
      </c>
      <c r="D415" s="16">
        <v>2</v>
      </c>
      <c r="E415" s="17">
        <v>138</v>
      </c>
      <c r="F415" s="19" t="s">
        <v>3967</v>
      </c>
      <c r="G415" s="19" t="e">
        <f t="shared" si="17"/>
        <v>#N/A</v>
      </c>
      <c r="H415" s="19">
        <f t="shared" si="19"/>
        <v>0.71000000000000019</v>
      </c>
      <c r="I415">
        <v>205230</v>
      </c>
      <c r="J415" t="s">
        <v>3968</v>
      </c>
      <c r="K415">
        <v>965790</v>
      </c>
      <c r="L415" t="s">
        <v>3969</v>
      </c>
      <c r="M415">
        <v>500000</v>
      </c>
      <c r="N415" t="s">
        <v>3970</v>
      </c>
      <c r="O415">
        <v>69</v>
      </c>
      <c r="P415" t="s">
        <v>3971</v>
      </c>
      <c r="Q415">
        <v>0</v>
      </c>
      <c r="R415" t="s">
        <v>3972</v>
      </c>
      <c r="S415">
        <v>-3500</v>
      </c>
      <c r="T415" s="7" t="str">
        <f t="shared" si="18"/>
        <v>hp_205230;atk_869211;hit_500000;miss_69;cirt_0;cirtSub_-3500</v>
      </c>
    </row>
    <row r="416" spans="1:20" x14ac:dyDescent="0.15">
      <c r="A416" s="16">
        <v>330414</v>
      </c>
      <c r="B416" s="16" t="s">
        <v>228</v>
      </c>
      <c r="C416" s="16">
        <v>1</v>
      </c>
      <c r="D416" s="16">
        <v>2</v>
      </c>
      <c r="E416" s="17">
        <v>139</v>
      </c>
      <c r="F416" s="19" t="s">
        <v>3967</v>
      </c>
      <c r="G416" s="19" t="e">
        <f t="shared" si="17"/>
        <v>#N/A</v>
      </c>
      <c r="H416" s="19">
        <f t="shared" si="19"/>
        <v>0.71000000000000019</v>
      </c>
      <c r="I416">
        <v>207807</v>
      </c>
      <c r="J416" t="s">
        <v>3968</v>
      </c>
      <c r="K416">
        <v>977918</v>
      </c>
      <c r="L416" t="s">
        <v>3969</v>
      </c>
      <c r="M416">
        <v>500000</v>
      </c>
      <c r="N416" t="s">
        <v>3970</v>
      </c>
      <c r="O416">
        <v>69</v>
      </c>
      <c r="P416" t="s">
        <v>3971</v>
      </c>
      <c r="Q416">
        <v>0</v>
      </c>
      <c r="R416" t="s">
        <v>3972</v>
      </c>
      <c r="S416">
        <v>-3500</v>
      </c>
      <c r="T416" s="7" t="str">
        <f t="shared" si="18"/>
        <v>hp_207807;atk_880126;hit_500000;miss_69;cirt_0;cirtSub_-3500</v>
      </c>
    </row>
    <row r="417" spans="1:20" x14ac:dyDescent="0.15">
      <c r="A417" s="16">
        <v>330415</v>
      </c>
      <c r="B417" s="16" t="s">
        <v>228</v>
      </c>
      <c r="C417" s="16">
        <v>1</v>
      </c>
      <c r="D417" s="16">
        <v>2</v>
      </c>
      <c r="E417" s="17">
        <v>139</v>
      </c>
      <c r="F417" s="19" t="s">
        <v>3967</v>
      </c>
      <c r="G417" s="19" t="e">
        <f t="shared" si="17"/>
        <v>#N/A</v>
      </c>
      <c r="H417" s="19">
        <f t="shared" si="19"/>
        <v>0.71000000000000019</v>
      </c>
      <c r="I417">
        <v>207807</v>
      </c>
      <c r="J417" t="s">
        <v>3968</v>
      </c>
      <c r="K417">
        <v>977918</v>
      </c>
      <c r="L417" t="s">
        <v>3969</v>
      </c>
      <c r="M417">
        <v>500000</v>
      </c>
      <c r="N417" t="s">
        <v>3970</v>
      </c>
      <c r="O417">
        <v>69</v>
      </c>
      <c r="P417" t="s">
        <v>3971</v>
      </c>
      <c r="Q417">
        <v>0</v>
      </c>
      <c r="R417" t="s">
        <v>3972</v>
      </c>
      <c r="S417">
        <v>-3500</v>
      </c>
      <c r="T417" s="7" t="str">
        <f t="shared" si="18"/>
        <v>hp_207807;atk_880126;hit_500000;miss_69;cirt_0;cirtSub_-3500</v>
      </c>
    </row>
    <row r="418" spans="1:20" x14ac:dyDescent="0.15">
      <c r="A418" s="16">
        <v>330416</v>
      </c>
      <c r="B418" s="16" t="s">
        <v>228</v>
      </c>
      <c r="C418" s="16">
        <v>1</v>
      </c>
      <c r="D418" s="16">
        <v>2</v>
      </c>
      <c r="E418" s="17">
        <v>139</v>
      </c>
      <c r="F418" s="19" t="s">
        <v>3967</v>
      </c>
      <c r="G418" s="19" t="e">
        <f t="shared" si="17"/>
        <v>#N/A</v>
      </c>
      <c r="H418" s="19">
        <f t="shared" si="19"/>
        <v>0.71000000000000019</v>
      </c>
      <c r="I418">
        <v>207807</v>
      </c>
      <c r="J418" t="s">
        <v>3968</v>
      </c>
      <c r="K418">
        <v>977918</v>
      </c>
      <c r="L418" t="s">
        <v>3969</v>
      </c>
      <c r="M418">
        <v>500000</v>
      </c>
      <c r="N418" t="s">
        <v>3970</v>
      </c>
      <c r="O418">
        <v>69</v>
      </c>
      <c r="P418" t="s">
        <v>3971</v>
      </c>
      <c r="Q418">
        <v>0</v>
      </c>
      <c r="R418" t="s">
        <v>3972</v>
      </c>
      <c r="S418">
        <v>-3500</v>
      </c>
      <c r="T418" s="7" t="str">
        <f t="shared" si="18"/>
        <v>hp_207807;atk_880126;hit_500000;miss_69;cirt_0;cirtSub_-3500</v>
      </c>
    </row>
    <row r="419" spans="1:20" x14ac:dyDescent="0.15">
      <c r="A419" s="16">
        <v>330417</v>
      </c>
      <c r="B419" s="16" t="s">
        <v>228</v>
      </c>
      <c r="C419" s="16">
        <v>1</v>
      </c>
      <c r="D419" s="16">
        <v>2</v>
      </c>
      <c r="E419" s="17">
        <v>140</v>
      </c>
      <c r="F419" s="19" t="s">
        <v>3967</v>
      </c>
      <c r="G419" s="19">
        <f t="shared" si="17"/>
        <v>0.8</v>
      </c>
      <c r="H419" s="19">
        <f t="shared" si="19"/>
        <v>0.7200000000000002</v>
      </c>
      <c r="I419">
        <v>210384</v>
      </c>
      <c r="J419" t="s">
        <v>3968</v>
      </c>
      <c r="K419">
        <v>990045</v>
      </c>
      <c r="L419" t="s">
        <v>3969</v>
      </c>
      <c r="M419">
        <v>500000</v>
      </c>
      <c r="N419" t="s">
        <v>3970</v>
      </c>
      <c r="O419">
        <v>70</v>
      </c>
      <c r="P419" t="s">
        <v>3971</v>
      </c>
      <c r="Q419">
        <v>0</v>
      </c>
      <c r="R419" t="s">
        <v>3972</v>
      </c>
      <c r="S419">
        <v>-3500</v>
      </c>
      <c r="T419" s="7" t="str">
        <f t="shared" si="18"/>
        <v>hp_210384;atk_891040;hit_500000;miss_70;cirt_0;cirtSub_-3500</v>
      </c>
    </row>
    <row r="420" spans="1:20" x14ac:dyDescent="0.15">
      <c r="A420" s="16">
        <v>330418</v>
      </c>
      <c r="B420" s="16" t="s">
        <v>228</v>
      </c>
      <c r="C420" s="16">
        <v>1</v>
      </c>
      <c r="D420" s="16">
        <v>2</v>
      </c>
      <c r="E420" s="17">
        <v>140</v>
      </c>
      <c r="F420" s="19" t="s">
        <v>3967</v>
      </c>
      <c r="G420" s="19">
        <f t="shared" si="17"/>
        <v>0.8</v>
      </c>
      <c r="H420" s="19">
        <f t="shared" si="19"/>
        <v>0.7200000000000002</v>
      </c>
      <c r="I420">
        <v>210384</v>
      </c>
      <c r="J420" t="s">
        <v>3968</v>
      </c>
      <c r="K420">
        <v>990045</v>
      </c>
      <c r="L420" t="s">
        <v>3969</v>
      </c>
      <c r="M420">
        <v>500000</v>
      </c>
      <c r="N420" t="s">
        <v>3970</v>
      </c>
      <c r="O420">
        <v>70</v>
      </c>
      <c r="P420" t="s">
        <v>3971</v>
      </c>
      <c r="Q420">
        <v>0</v>
      </c>
      <c r="R420" t="s">
        <v>3972</v>
      </c>
      <c r="S420">
        <v>-3500</v>
      </c>
      <c r="T420" s="7" t="str">
        <f t="shared" si="18"/>
        <v>hp_210384;atk_891040;hit_500000;miss_70;cirt_0;cirtSub_-3500</v>
      </c>
    </row>
    <row r="421" spans="1:20" x14ac:dyDescent="0.15">
      <c r="A421" s="16">
        <v>330419</v>
      </c>
      <c r="B421" s="16" t="s">
        <v>228</v>
      </c>
      <c r="C421" s="16">
        <v>1</v>
      </c>
      <c r="D421" s="16">
        <v>2</v>
      </c>
      <c r="E421" s="17">
        <v>140</v>
      </c>
      <c r="F421" s="19" t="s">
        <v>3967</v>
      </c>
      <c r="G421" s="19">
        <f t="shared" si="17"/>
        <v>0.8</v>
      </c>
      <c r="H421" s="19">
        <f t="shared" si="19"/>
        <v>0.7200000000000002</v>
      </c>
      <c r="I421">
        <v>210384</v>
      </c>
      <c r="J421" t="s">
        <v>3968</v>
      </c>
      <c r="K421">
        <v>990045</v>
      </c>
      <c r="L421" t="s">
        <v>3969</v>
      </c>
      <c r="M421">
        <v>500000</v>
      </c>
      <c r="N421" t="s">
        <v>3970</v>
      </c>
      <c r="O421">
        <v>70</v>
      </c>
      <c r="P421" t="s">
        <v>3971</v>
      </c>
      <c r="Q421">
        <v>0</v>
      </c>
      <c r="R421" t="s">
        <v>3972</v>
      </c>
      <c r="S421">
        <v>-3500</v>
      </c>
      <c r="T421" s="7" t="str">
        <f t="shared" si="18"/>
        <v>hp_210384;atk_891040;hit_500000;miss_70;cirt_0;cirtSub_-3500</v>
      </c>
    </row>
    <row r="422" spans="1:20" x14ac:dyDescent="0.15">
      <c r="A422" s="16">
        <v>330420</v>
      </c>
      <c r="B422" s="16" t="s">
        <v>228</v>
      </c>
      <c r="C422" s="16">
        <v>1</v>
      </c>
      <c r="D422" s="16">
        <v>2</v>
      </c>
      <c r="E422" s="17">
        <v>141</v>
      </c>
      <c r="F422" s="19" t="s">
        <v>3967</v>
      </c>
      <c r="G422" s="19" t="e">
        <f t="shared" si="17"/>
        <v>#N/A</v>
      </c>
      <c r="H422" s="19">
        <f t="shared" si="19"/>
        <v>0.7200000000000002</v>
      </c>
      <c r="I422">
        <v>212961</v>
      </c>
      <c r="J422" t="s">
        <v>3968</v>
      </c>
      <c r="K422">
        <v>1002173</v>
      </c>
      <c r="L422" t="s">
        <v>3969</v>
      </c>
      <c r="M422">
        <v>500000</v>
      </c>
      <c r="N422" t="s">
        <v>3970</v>
      </c>
      <c r="O422">
        <v>70</v>
      </c>
      <c r="P422" t="s">
        <v>3971</v>
      </c>
      <c r="Q422">
        <v>0</v>
      </c>
      <c r="R422" t="s">
        <v>3972</v>
      </c>
      <c r="S422">
        <v>-3500</v>
      </c>
      <c r="T422" s="7" t="str">
        <f t="shared" si="18"/>
        <v>hp_212961;atk_901955;hit_500000;miss_70;cirt_0;cirtSub_-3500</v>
      </c>
    </row>
    <row r="423" spans="1:20" x14ac:dyDescent="0.15">
      <c r="A423" s="16">
        <v>330421</v>
      </c>
      <c r="B423" s="16" t="s">
        <v>228</v>
      </c>
      <c r="C423" s="16">
        <v>1</v>
      </c>
      <c r="D423" s="16">
        <v>2</v>
      </c>
      <c r="E423" s="17">
        <v>141</v>
      </c>
      <c r="F423" s="19" t="s">
        <v>3967</v>
      </c>
      <c r="G423" s="19" t="e">
        <f t="shared" si="17"/>
        <v>#N/A</v>
      </c>
      <c r="H423" s="19">
        <f t="shared" si="19"/>
        <v>0.7200000000000002</v>
      </c>
      <c r="I423">
        <v>212961</v>
      </c>
      <c r="J423" t="s">
        <v>3968</v>
      </c>
      <c r="K423">
        <v>1002173</v>
      </c>
      <c r="L423" t="s">
        <v>3969</v>
      </c>
      <c r="M423">
        <v>500000</v>
      </c>
      <c r="N423" t="s">
        <v>3970</v>
      </c>
      <c r="O423">
        <v>70</v>
      </c>
      <c r="P423" t="s">
        <v>3971</v>
      </c>
      <c r="Q423">
        <v>0</v>
      </c>
      <c r="R423" t="s">
        <v>3972</v>
      </c>
      <c r="S423">
        <v>-3500</v>
      </c>
      <c r="T423" s="7" t="str">
        <f t="shared" si="18"/>
        <v>hp_212961;atk_901955;hit_500000;miss_70;cirt_0;cirtSub_-3500</v>
      </c>
    </row>
    <row r="424" spans="1:20" x14ac:dyDescent="0.15">
      <c r="A424" s="16">
        <v>330422</v>
      </c>
      <c r="B424" s="16" t="s">
        <v>228</v>
      </c>
      <c r="C424" s="16">
        <v>1</v>
      </c>
      <c r="D424" s="16">
        <v>2</v>
      </c>
      <c r="E424" s="17">
        <v>141</v>
      </c>
      <c r="F424" s="19" t="s">
        <v>3967</v>
      </c>
      <c r="G424" s="19" t="e">
        <f t="shared" si="17"/>
        <v>#N/A</v>
      </c>
      <c r="H424" s="19">
        <f t="shared" si="19"/>
        <v>0.7200000000000002</v>
      </c>
      <c r="I424">
        <v>212961</v>
      </c>
      <c r="J424" t="s">
        <v>3968</v>
      </c>
      <c r="K424">
        <v>1002173</v>
      </c>
      <c r="L424" t="s">
        <v>3969</v>
      </c>
      <c r="M424">
        <v>500000</v>
      </c>
      <c r="N424" t="s">
        <v>3970</v>
      </c>
      <c r="O424">
        <v>70</v>
      </c>
      <c r="P424" t="s">
        <v>3971</v>
      </c>
      <c r="Q424">
        <v>0</v>
      </c>
      <c r="R424" t="s">
        <v>3972</v>
      </c>
      <c r="S424">
        <v>-3500</v>
      </c>
      <c r="T424" s="7" t="str">
        <f t="shared" si="18"/>
        <v>hp_212961;atk_901955;hit_500000;miss_70;cirt_0;cirtSub_-3500</v>
      </c>
    </row>
    <row r="425" spans="1:20" x14ac:dyDescent="0.15">
      <c r="A425" s="16">
        <v>330423</v>
      </c>
      <c r="B425" s="16" t="s">
        <v>228</v>
      </c>
      <c r="C425" s="16">
        <v>1</v>
      </c>
      <c r="D425" s="16">
        <v>2</v>
      </c>
      <c r="E425" s="17">
        <v>142</v>
      </c>
      <c r="F425" s="19" t="s">
        <v>3967</v>
      </c>
      <c r="G425" s="19" t="e">
        <f t="shared" si="17"/>
        <v>#N/A</v>
      </c>
      <c r="H425" s="19">
        <f t="shared" si="19"/>
        <v>0.7200000000000002</v>
      </c>
      <c r="I425">
        <v>215773</v>
      </c>
      <c r="J425" t="s">
        <v>3968</v>
      </c>
      <c r="K425">
        <v>1015403</v>
      </c>
      <c r="L425" t="s">
        <v>3969</v>
      </c>
      <c r="M425">
        <v>500000</v>
      </c>
      <c r="N425" t="s">
        <v>3970</v>
      </c>
      <c r="O425">
        <v>71</v>
      </c>
      <c r="P425" t="s">
        <v>3971</v>
      </c>
      <c r="Q425">
        <v>0</v>
      </c>
      <c r="R425" t="s">
        <v>3972</v>
      </c>
      <c r="S425">
        <v>-3500</v>
      </c>
      <c r="T425" s="7" t="str">
        <f t="shared" si="18"/>
        <v>hp_215773;atk_913862;hit_500000;miss_71;cirt_0;cirtSub_-3500</v>
      </c>
    </row>
    <row r="426" spans="1:20" x14ac:dyDescent="0.15">
      <c r="A426" s="16">
        <v>330424</v>
      </c>
      <c r="B426" s="16" t="s">
        <v>228</v>
      </c>
      <c r="C426" s="16">
        <v>1</v>
      </c>
      <c r="D426" s="16">
        <v>2</v>
      </c>
      <c r="E426" s="17">
        <v>142</v>
      </c>
      <c r="F426" s="19" t="s">
        <v>3967</v>
      </c>
      <c r="G426" s="19" t="e">
        <f t="shared" si="17"/>
        <v>#N/A</v>
      </c>
      <c r="H426" s="19">
        <f t="shared" si="19"/>
        <v>0.7200000000000002</v>
      </c>
      <c r="I426">
        <v>215773</v>
      </c>
      <c r="J426" t="s">
        <v>3968</v>
      </c>
      <c r="K426">
        <v>1015403</v>
      </c>
      <c r="L426" t="s">
        <v>3969</v>
      </c>
      <c r="M426">
        <v>500000</v>
      </c>
      <c r="N426" t="s">
        <v>3970</v>
      </c>
      <c r="O426">
        <v>71</v>
      </c>
      <c r="P426" t="s">
        <v>3971</v>
      </c>
      <c r="Q426">
        <v>0</v>
      </c>
      <c r="R426" t="s">
        <v>3972</v>
      </c>
      <c r="S426">
        <v>-3500</v>
      </c>
      <c r="T426" s="7" t="str">
        <f t="shared" si="18"/>
        <v>hp_215773;atk_913862;hit_500000;miss_71;cirt_0;cirtSub_-3500</v>
      </c>
    </row>
    <row r="427" spans="1:20" x14ac:dyDescent="0.15">
      <c r="A427" s="16">
        <v>330425</v>
      </c>
      <c r="B427" s="16" t="s">
        <v>228</v>
      </c>
      <c r="C427" s="16">
        <v>1</v>
      </c>
      <c r="D427" s="16">
        <v>2</v>
      </c>
      <c r="E427" s="17">
        <v>142</v>
      </c>
      <c r="F427" s="19" t="s">
        <v>3967</v>
      </c>
      <c r="G427" s="19" t="e">
        <f t="shared" si="17"/>
        <v>#N/A</v>
      </c>
      <c r="H427" s="19">
        <f t="shared" si="19"/>
        <v>0.7200000000000002</v>
      </c>
      <c r="I427">
        <v>215773</v>
      </c>
      <c r="J427" t="s">
        <v>3968</v>
      </c>
      <c r="K427">
        <v>1015403</v>
      </c>
      <c r="L427" t="s">
        <v>3969</v>
      </c>
      <c r="M427">
        <v>500000</v>
      </c>
      <c r="N427" t="s">
        <v>3970</v>
      </c>
      <c r="O427">
        <v>71</v>
      </c>
      <c r="P427" t="s">
        <v>3971</v>
      </c>
      <c r="Q427">
        <v>0</v>
      </c>
      <c r="R427" t="s">
        <v>3972</v>
      </c>
      <c r="S427">
        <v>-3500</v>
      </c>
      <c r="T427" s="7" t="str">
        <f t="shared" si="18"/>
        <v>hp_215773;atk_913862;hit_500000;miss_71;cirt_0;cirtSub_-3500</v>
      </c>
    </row>
    <row r="428" spans="1:20" x14ac:dyDescent="0.15">
      <c r="A428" s="16">
        <v>330426</v>
      </c>
      <c r="B428" s="16" t="s">
        <v>228</v>
      </c>
      <c r="C428" s="16">
        <v>1</v>
      </c>
      <c r="D428" s="16">
        <v>2</v>
      </c>
      <c r="E428" s="17">
        <v>143</v>
      </c>
      <c r="F428" s="19" t="s">
        <v>3967</v>
      </c>
      <c r="G428" s="19" t="e">
        <f t="shared" si="17"/>
        <v>#N/A</v>
      </c>
      <c r="H428" s="19">
        <f t="shared" si="19"/>
        <v>0.7200000000000002</v>
      </c>
      <c r="I428">
        <v>218584</v>
      </c>
      <c r="J428" t="s">
        <v>3968</v>
      </c>
      <c r="K428">
        <v>1028633</v>
      </c>
      <c r="L428" t="s">
        <v>3969</v>
      </c>
      <c r="M428">
        <v>500000</v>
      </c>
      <c r="N428" t="s">
        <v>3970</v>
      </c>
      <c r="O428">
        <v>71</v>
      </c>
      <c r="P428" t="s">
        <v>3971</v>
      </c>
      <c r="Q428">
        <v>0</v>
      </c>
      <c r="R428" t="s">
        <v>3972</v>
      </c>
      <c r="S428">
        <v>-3500</v>
      </c>
      <c r="T428" s="7" t="str">
        <f t="shared" si="18"/>
        <v>hp_218584;atk_925769;hit_500000;miss_71;cirt_0;cirtSub_-3500</v>
      </c>
    </row>
    <row r="429" spans="1:20" x14ac:dyDescent="0.15">
      <c r="A429" s="16">
        <v>330427</v>
      </c>
      <c r="B429" s="16" t="s">
        <v>228</v>
      </c>
      <c r="C429" s="16">
        <v>1</v>
      </c>
      <c r="D429" s="16">
        <v>2</v>
      </c>
      <c r="E429" s="17">
        <v>143</v>
      </c>
      <c r="F429" s="19" t="s">
        <v>3967</v>
      </c>
      <c r="G429" s="19" t="e">
        <f t="shared" si="17"/>
        <v>#N/A</v>
      </c>
      <c r="H429" s="19">
        <f t="shared" si="19"/>
        <v>0.7200000000000002</v>
      </c>
      <c r="I429">
        <v>218584</v>
      </c>
      <c r="J429" t="s">
        <v>3968</v>
      </c>
      <c r="K429">
        <v>1028633</v>
      </c>
      <c r="L429" t="s">
        <v>3969</v>
      </c>
      <c r="M429">
        <v>500000</v>
      </c>
      <c r="N429" t="s">
        <v>3970</v>
      </c>
      <c r="O429">
        <v>71</v>
      </c>
      <c r="P429" t="s">
        <v>3971</v>
      </c>
      <c r="Q429">
        <v>0</v>
      </c>
      <c r="R429" t="s">
        <v>3972</v>
      </c>
      <c r="S429">
        <v>-3500</v>
      </c>
      <c r="T429" s="7" t="str">
        <f t="shared" si="18"/>
        <v>hp_218584;atk_925769;hit_500000;miss_71;cirt_0;cirtSub_-3500</v>
      </c>
    </row>
    <row r="430" spans="1:20" x14ac:dyDescent="0.15">
      <c r="A430" s="16">
        <v>330428</v>
      </c>
      <c r="B430" s="16" t="s">
        <v>228</v>
      </c>
      <c r="C430" s="16">
        <v>1</v>
      </c>
      <c r="D430" s="16">
        <v>2</v>
      </c>
      <c r="E430" s="17">
        <v>143</v>
      </c>
      <c r="F430" s="19" t="s">
        <v>3967</v>
      </c>
      <c r="G430" s="19" t="e">
        <f t="shared" si="17"/>
        <v>#N/A</v>
      </c>
      <c r="H430" s="19">
        <f t="shared" si="19"/>
        <v>0.7200000000000002</v>
      </c>
      <c r="I430">
        <v>218584</v>
      </c>
      <c r="J430" t="s">
        <v>3968</v>
      </c>
      <c r="K430">
        <v>1028633</v>
      </c>
      <c r="L430" t="s">
        <v>3969</v>
      </c>
      <c r="M430">
        <v>500000</v>
      </c>
      <c r="N430" t="s">
        <v>3970</v>
      </c>
      <c r="O430">
        <v>71</v>
      </c>
      <c r="P430" t="s">
        <v>3971</v>
      </c>
      <c r="Q430">
        <v>0</v>
      </c>
      <c r="R430" t="s">
        <v>3972</v>
      </c>
      <c r="S430">
        <v>-3500</v>
      </c>
      <c r="T430" s="7" t="str">
        <f t="shared" si="18"/>
        <v>hp_218584;atk_925769;hit_500000;miss_71;cirt_0;cirtSub_-3500</v>
      </c>
    </row>
    <row r="431" spans="1:20" x14ac:dyDescent="0.15">
      <c r="A431" s="16">
        <v>330429</v>
      </c>
      <c r="B431" s="16" t="s">
        <v>228</v>
      </c>
      <c r="C431" s="16">
        <v>1</v>
      </c>
      <c r="D431" s="16">
        <v>2</v>
      </c>
      <c r="E431" s="17">
        <v>144</v>
      </c>
      <c r="F431" s="19" t="s">
        <v>3967</v>
      </c>
      <c r="G431" s="19" t="e">
        <f t="shared" si="17"/>
        <v>#N/A</v>
      </c>
      <c r="H431" s="19">
        <f t="shared" si="19"/>
        <v>0.7200000000000002</v>
      </c>
      <c r="I431">
        <v>221396</v>
      </c>
      <c r="J431" t="s">
        <v>3968</v>
      </c>
      <c r="K431">
        <v>1041863</v>
      </c>
      <c r="L431" t="s">
        <v>3969</v>
      </c>
      <c r="M431">
        <v>500000</v>
      </c>
      <c r="N431" t="s">
        <v>3970</v>
      </c>
      <c r="O431">
        <v>72</v>
      </c>
      <c r="P431" t="s">
        <v>3971</v>
      </c>
      <c r="Q431">
        <v>0</v>
      </c>
      <c r="R431" t="s">
        <v>3972</v>
      </c>
      <c r="S431">
        <v>-3500</v>
      </c>
      <c r="T431" s="7" t="str">
        <f t="shared" si="18"/>
        <v>hp_221396;atk_937676;hit_500000;miss_72;cirt_0;cirtSub_-3500</v>
      </c>
    </row>
    <row r="432" spans="1:20" x14ac:dyDescent="0.15">
      <c r="A432" s="16">
        <v>330430</v>
      </c>
      <c r="B432" s="16" t="s">
        <v>228</v>
      </c>
      <c r="C432" s="16">
        <v>1</v>
      </c>
      <c r="D432" s="16">
        <v>2</v>
      </c>
      <c r="E432" s="17">
        <v>144</v>
      </c>
      <c r="F432" s="19" t="s">
        <v>3967</v>
      </c>
      <c r="G432" s="19" t="e">
        <f t="shared" si="17"/>
        <v>#N/A</v>
      </c>
      <c r="H432" s="19">
        <f t="shared" si="19"/>
        <v>0.7200000000000002</v>
      </c>
      <c r="I432">
        <v>221396</v>
      </c>
      <c r="J432" t="s">
        <v>3968</v>
      </c>
      <c r="K432">
        <v>1041863</v>
      </c>
      <c r="L432" t="s">
        <v>3969</v>
      </c>
      <c r="M432">
        <v>500000</v>
      </c>
      <c r="N432" t="s">
        <v>3970</v>
      </c>
      <c r="O432">
        <v>72</v>
      </c>
      <c r="P432" t="s">
        <v>3971</v>
      </c>
      <c r="Q432">
        <v>0</v>
      </c>
      <c r="R432" t="s">
        <v>3972</v>
      </c>
      <c r="S432">
        <v>-3500</v>
      </c>
      <c r="T432" s="7" t="str">
        <f t="shared" si="18"/>
        <v>hp_221396;atk_937676;hit_500000;miss_72;cirt_0;cirtSub_-3500</v>
      </c>
    </row>
    <row r="433" spans="1:20" x14ac:dyDescent="0.15">
      <c r="A433" s="16">
        <v>330431</v>
      </c>
      <c r="B433" s="16" t="s">
        <v>228</v>
      </c>
      <c r="C433" s="16">
        <v>1</v>
      </c>
      <c r="D433" s="16">
        <v>2</v>
      </c>
      <c r="E433" s="17">
        <v>144</v>
      </c>
      <c r="F433" s="19" t="s">
        <v>3967</v>
      </c>
      <c r="G433" s="19" t="e">
        <f t="shared" si="17"/>
        <v>#N/A</v>
      </c>
      <c r="H433" s="19">
        <f t="shared" si="19"/>
        <v>0.7200000000000002</v>
      </c>
      <c r="I433">
        <v>221396</v>
      </c>
      <c r="J433" t="s">
        <v>3968</v>
      </c>
      <c r="K433">
        <v>1041863</v>
      </c>
      <c r="L433" t="s">
        <v>3969</v>
      </c>
      <c r="M433">
        <v>500000</v>
      </c>
      <c r="N433" t="s">
        <v>3970</v>
      </c>
      <c r="O433">
        <v>72</v>
      </c>
      <c r="P433" t="s">
        <v>3971</v>
      </c>
      <c r="Q433">
        <v>0</v>
      </c>
      <c r="R433" t="s">
        <v>3972</v>
      </c>
      <c r="S433">
        <v>-3500</v>
      </c>
      <c r="T433" s="7" t="str">
        <f t="shared" si="18"/>
        <v>hp_221396;atk_937676;hit_500000;miss_72;cirt_0;cirtSub_-3500</v>
      </c>
    </row>
    <row r="434" spans="1:20" x14ac:dyDescent="0.15">
      <c r="A434" s="16">
        <v>330432</v>
      </c>
      <c r="B434" s="16" t="s">
        <v>228</v>
      </c>
      <c r="C434" s="16">
        <v>1</v>
      </c>
      <c r="D434" s="16">
        <v>2</v>
      </c>
      <c r="E434" s="17">
        <v>145</v>
      </c>
      <c r="F434" s="19" t="s">
        <v>3967</v>
      </c>
      <c r="G434" s="19">
        <f t="shared" si="17"/>
        <v>0.8</v>
      </c>
      <c r="H434" s="19">
        <f t="shared" si="19"/>
        <v>0.7200000000000002</v>
      </c>
      <c r="I434">
        <v>224207</v>
      </c>
      <c r="J434" t="s">
        <v>3968</v>
      </c>
      <c r="K434">
        <v>1055093</v>
      </c>
      <c r="L434" t="s">
        <v>3969</v>
      </c>
      <c r="M434">
        <v>500000</v>
      </c>
      <c r="N434" t="s">
        <v>3970</v>
      </c>
      <c r="O434">
        <v>72</v>
      </c>
      <c r="P434" t="s">
        <v>3971</v>
      </c>
      <c r="Q434">
        <v>0</v>
      </c>
      <c r="R434" t="s">
        <v>3972</v>
      </c>
      <c r="S434">
        <v>-3500</v>
      </c>
      <c r="T434" s="7" t="str">
        <f t="shared" si="18"/>
        <v>hp_224207;atk_949583;hit_500000;miss_72;cirt_0;cirtSub_-3500</v>
      </c>
    </row>
    <row r="435" spans="1:20" x14ac:dyDescent="0.15">
      <c r="A435" s="16">
        <v>330433</v>
      </c>
      <c r="B435" s="16" t="s">
        <v>228</v>
      </c>
      <c r="C435" s="16">
        <v>1</v>
      </c>
      <c r="D435" s="16">
        <v>2</v>
      </c>
      <c r="E435" s="17">
        <v>145</v>
      </c>
      <c r="F435" s="19" t="s">
        <v>3967</v>
      </c>
      <c r="G435" s="19">
        <f t="shared" si="17"/>
        <v>0.8</v>
      </c>
      <c r="H435" s="19">
        <f t="shared" si="19"/>
        <v>0.7200000000000002</v>
      </c>
      <c r="I435">
        <v>224207</v>
      </c>
      <c r="J435" t="s">
        <v>3968</v>
      </c>
      <c r="K435">
        <v>1055093</v>
      </c>
      <c r="L435" t="s">
        <v>3969</v>
      </c>
      <c r="M435">
        <v>500000</v>
      </c>
      <c r="N435" t="s">
        <v>3970</v>
      </c>
      <c r="O435">
        <v>72</v>
      </c>
      <c r="P435" t="s">
        <v>3971</v>
      </c>
      <c r="Q435">
        <v>0</v>
      </c>
      <c r="R435" t="s">
        <v>3972</v>
      </c>
      <c r="S435">
        <v>-3500</v>
      </c>
      <c r="T435" s="7" t="str">
        <f t="shared" si="18"/>
        <v>hp_224207;atk_949583;hit_500000;miss_72;cirt_0;cirtSub_-3500</v>
      </c>
    </row>
    <row r="436" spans="1:20" x14ac:dyDescent="0.15">
      <c r="A436" s="16">
        <v>330434</v>
      </c>
      <c r="B436" s="16" t="s">
        <v>228</v>
      </c>
      <c r="C436" s="16">
        <v>1</v>
      </c>
      <c r="D436" s="16">
        <v>2</v>
      </c>
      <c r="E436" s="17">
        <v>145</v>
      </c>
      <c r="F436" s="19" t="s">
        <v>3967</v>
      </c>
      <c r="G436" s="19">
        <f t="shared" si="17"/>
        <v>0.8</v>
      </c>
      <c r="H436" s="19">
        <f t="shared" si="19"/>
        <v>0.7200000000000002</v>
      </c>
      <c r="I436">
        <v>224207</v>
      </c>
      <c r="J436" t="s">
        <v>3968</v>
      </c>
      <c r="K436">
        <v>1055093</v>
      </c>
      <c r="L436" t="s">
        <v>3969</v>
      </c>
      <c r="M436">
        <v>500000</v>
      </c>
      <c r="N436" t="s">
        <v>3970</v>
      </c>
      <c r="O436">
        <v>72</v>
      </c>
      <c r="P436" t="s">
        <v>3971</v>
      </c>
      <c r="Q436">
        <v>0</v>
      </c>
      <c r="R436" t="s">
        <v>3972</v>
      </c>
      <c r="S436">
        <v>-3500</v>
      </c>
      <c r="T436" s="7" t="str">
        <f t="shared" si="18"/>
        <v>hp_224207;atk_949583;hit_500000;miss_72;cirt_0;cirtSub_-3500</v>
      </c>
    </row>
    <row r="437" spans="1:20" x14ac:dyDescent="0.15">
      <c r="A437" s="16">
        <v>330435</v>
      </c>
      <c r="B437" s="16" t="s">
        <v>228</v>
      </c>
      <c r="C437" s="16">
        <v>1</v>
      </c>
      <c r="D437" s="16">
        <v>2</v>
      </c>
      <c r="E437" s="17">
        <v>146</v>
      </c>
      <c r="F437" s="19" t="s">
        <v>3967</v>
      </c>
      <c r="G437" s="19" t="e">
        <f t="shared" si="17"/>
        <v>#N/A</v>
      </c>
      <c r="H437" s="19">
        <f t="shared" si="19"/>
        <v>0.7300000000000002</v>
      </c>
      <c r="I437">
        <v>227018</v>
      </c>
      <c r="J437" t="s">
        <v>3968</v>
      </c>
      <c r="K437">
        <v>1068323</v>
      </c>
      <c r="L437" t="s">
        <v>3969</v>
      </c>
      <c r="M437">
        <v>500000</v>
      </c>
      <c r="N437" t="s">
        <v>3970</v>
      </c>
      <c r="O437">
        <v>73</v>
      </c>
      <c r="P437" t="s">
        <v>3971</v>
      </c>
      <c r="Q437">
        <v>0</v>
      </c>
      <c r="R437" t="s">
        <v>3972</v>
      </c>
      <c r="S437">
        <v>-3500</v>
      </c>
      <c r="T437" s="7" t="str">
        <f t="shared" si="18"/>
        <v>hp_227018;atk_961490;hit_500000;miss_73;cirt_0;cirtSub_-3500</v>
      </c>
    </row>
    <row r="438" spans="1:20" x14ac:dyDescent="0.15">
      <c r="A438" s="16">
        <v>330436</v>
      </c>
      <c r="B438" s="16" t="s">
        <v>228</v>
      </c>
      <c r="C438" s="16">
        <v>1</v>
      </c>
      <c r="D438" s="16">
        <v>2</v>
      </c>
      <c r="E438" s="17">
        <v>146</v>
      </c>
      <c r="F438" s="19" t="s">
        <v>3967</v>
      </c>
      <c r="G438" s="19" t="e">
        <f t="shared" si="17"/>
        <v>#N/A</v>
      </c>
      <c r="H438" s="19">
        <f t="shared" si="19"/>
        <v>0.7300000000000002</v>
      </c>
      <c r="I438">
        <v>227018</v>
      </c>
      <c r="J438" t="s">
        <v>3968</v>
      </c>
      <c r="K438">
        <v>1068323</v>
      </c>
      <c r="L438" t="s">
        <v>3969</v>
      </c>
      <c r="M438">
        <v>500000</v>
      </c>
      <c r="N438" t="s">
        <v>3970</v>
      </c>
      <c r="O438">
        <v>73</v>
      </c>
      <c r="P438" t="s">
        <v>3971</v>
      </c>
      <c r="Q438">
        <v>0</v>
      </c>
      <c r="R438" t="s">
        <v>3972</v>
      </c>
      <c r="S438">
        <v>-3500</v>
      </c>
      <c r="T438" s="7" t="str">
        <f t="shared" si="18"/>
        <v>hp_227018;atk_961490;hit_500000;miss_73;cirt_0;cirtSub_-3500</v>
      </c>
    </row>
    <row r="439" spans="1:20" x14ac:dyDescent="0.15">
      <c r="A439" s="16">
        <v>330437</v>
      </c>
      <c r="B439" s="16" t="s">
        <v>228</v>
      </c>
      <c r="C439" s="16">
        <v>1</v>
      </c>
      <c r="D439" s="16">
        <v>2</v>
      </c>
      <c r="E439" s="17">
        <v>146</v>
      </c>
      <c r="F439" s="19" t="s">
        <v>3967</v>
      </c>
      <c r="G439" s="19" t="e">
        <f t="shared" si="17"/>
        <v>#N/A</v>
      </c>
      <c r="H439" s="19">
        <f t="shared" si="19"/>
        <v>0.7300000000000002</v>
      </c>
      <c r="I439">
        <v>227018</v>
      </c>
      <c r="J439" t="s">
        <v>3968</v>
      </c>
      <c r="K439">
        <v>1068323</v>
      </c>
      <c r="L439" t="s">
        <v>3969</v>
      </c>
      <c r="M439">
        <v>500000</v>
      </c>
      <c r="N439" t="s">
        <v>3970</v>
      </c>
      <c r="O439">
        <v>73</v>
      </c>
      <c r="P439" t="s">
        <v>3971</v>
      </c>
      <c r="Q439">
        <v>0</v>
      </c>
      <c r="R439" t="s">
        <v>3972</v>
      </c>
      <c r="S439">
        <v>-3500</v>
      </c>
      <c r="T439" s="7" t="str">
        <f t="shared" si="18"/>
        <v>hp_227018;atk_961490;hit_500000;miss_73;cirt_0;cirtSub_-3500</v>
      </c>
    </row>
    <row r="440" spans="1:20" x14ac:dyDescent="0.15">
      <c r="A440" s="16">
        <v>330438</v>
      </c>
      <c r="B440" s="16" t="s">
        <v>228</v>
      </c>
      <c r="C440" s="16">
        <v>1</v>
      </c>
      <c r="D440" s="16">
        <v>2</v>
      </c>
      <c r="E440" s="17">
        <v>147</v>
      </c>
      <c r="F440" s="19" t="s">
        <v>3967</v>
      </c>
      <c r="G440" s="19" t="e">
        <f t="shared" si="17"/>
        <v>#N/A</v>
      </c>
      <c r="H440" s="19">
        <f t="shared" si="19"/>
        <v>0.7300000000000002</v>
      </c>
      <c r="I440">
        <v>229829</v>
      </c>
      <c r="J440" t="s">
        <v>3968</v>
      </c>
      <c r="K440">
        <v>1081553</v>
      </c>
      <c r="L440" t="s">
        <v>3969</v>
      </c>
      <c r="M440">
        <v>500000</v>
      </c>
      <c r="N440" t="s">
        <v>3970</v>
      </c>
      <c r="O440">
        <v>73</v>
      </c>
      <c r="P440" t="s">
        <v>3971</v>
      </c>
      <c r="Q440">
        <v>0</v>
      </c>
      <c r="R440" t="s">
        <v>3972</v>
      </c>
      <c r="S440">
        <v>-3500</v>
      </c>
      <c r="T440" s="7" t="str">
        <f t="shared" si="18"/>
        <v>hp_229829;atk_973397;hit_500000;miss_73;cirt_0;cirtSub_-3500</v>
      </c>
    </row>
    <row r="441" spans="1:20" x14ac:dyDescent="0.15">
      <c r="A441" s="16">
        <v>330439</v>
      </c>
      <c r="B441" s="16" t="s">
        <v>228</v>
      </c>
      <c r="C441" s="16">
        <v>1</v>
      </c>
      <c r="D441" s="16">
        <v>2</v>
      </c>
      <c r="E441" s="17">
        <v>147</v>
      </c>
      <c r="F441" s="19" t="s">
        <v>3967</v>
      </c>
      <c r="G441" s="19" t="e">
        <f t="shared" si="17"/>
        <v>#N/A</v>
      </c>
      <c r="H441" s="19">
        <f t="shared" si="19"/>
        <v>0.7300000000000002</v>
      </c>
      <c r="I441">
        <v>229829</v>
      </c>
      <c r="J441" t="s">
        <v>3968</v>
      </c>
      <c r="K441">
        <v>1081553</v>
      </c>
      <c r="L441" t="s">
        <v>3969</v>
      </c>
      <c r="M441">
        <v>500000</v>
      </c>
      <c r="N441" t="s">
        <v>3970</v>
      </c>
      <c r="O441">
        <v>73</v>
      </c>
      <c r="P441" t="s">
        <v>3971</v>
      </c>
      <c r="Q441">
        <v>0</v>
      </c>
      <c r="R441" t="s">
        <v>3972</v>
      </c>
      <c r="S441">
        <v>-3500</v>
      </c>
      <c r="T441" s="7" t="str">
        <f t="shared" si="18"/>
        <v>hp_229829;atk_973397;hit_500000;miss_73;cirt_0;cirtSub_-3500</v>
      </c>
    </row>
    <row r="442" spans="1:20" x14ac:dyDescent="0.15">
      <c r="A442" s="16">
        <v>330440</v>
      </c>
      <c r="B442" s="16" t="s">
        <v>228</v>
      </c>
      <c r="C442" s="16">
        <v>1</v>
      </c>
      <c r="D442" s="16">
        <v>2</v>
      </c>
      <c r="E442" s="17">
        <v>147</v>
      </c>
      <c r="F442" s="19" t="s">
        <v>3967</v>
      </c>
      <c r="G442" s="19" t="e">
        <f t="shared" si="17"/>
        <v>#N/A</v>
      </c>
      <c r="H442" s="19">
        <f t="shared" si="19"/>
        <v>0.7300000000000002</v>
      </c>
      <c r="I442">
        <v>229829</v>
      </c>
      <c r="J442" t="s">
        <v>3968</v>
      </c>
      <c r="K442">
        <v>1081553</v>
      </c>
      <c r="L442" t="s">
        <v>3969</v>
      </c>
      <c r="M442">
        <v>500000</v>
      </c>
      <c r="N442" t="s">
        <v>3970</v>
      </c>
      <c r="O442">
        <v>73</v>
      </c>
      <c r="P442" t="s">
        <v>3971</v>
      </c>
      <c r="Q442">
        <v>0</v>
      </c>
      <c r="R442" t="s">
        <v>3972</v>
      </c>
      <c r="S442">
        <v>-3500</v>
      </c>
      <c r="T442" s="7" t="str">
        <f t="shared" si="18"/>
        <v>hp_229829;atk_973397;hit_500000;miss_73;cirt_0;cirtSub_-3500</v>
      </c>
    </row>
    <row r="443" spans="1:20" x14ac:dyDescent="0.15">
      <c r="A443" s="16">
        <v>330441</v>
      </c>
      <c r="B443" s="16" t="s">
        <v>228</v>
      </c>
      <c r="C443" s="16">
        <v>1</v>
      </c>
      <c r="D443" s="16">
        <v>2</v>
      </c>
      <c r="E443" s="17">
        <v>148</v>
      </c>
      <c r="F443" s="19" t="s">
        <v>3967</v>
      </c>
      <c r="G443" s="19" t="e">
        <f t="shared" si="17"/>
        <v>#N/A</v>
      </c>
      <c r="H443" s="19">
        <f t="shared" si="19"/>
        <v>0.7300000000000002</v>
      </c>
      <c r="I443">
        <v>232641</v>
      </c>
      <c r="J443" t="s">
        <v>3968</v>
      </c>
      <c r="K443">
        <v>1094783</v>
      </c>
      <c r="L443" t="s">
        <v>3969</v>
      </c>
      <c r="M443">
        <v>500000</v>
      </c>
      <c r="N443" t="s">
        <v>3970</v>
      </c>
      <c r="O443">
        <v>74</v>
      </c>
      <c r="P443" t="s">
        <v>3971</v>
      </c>
      <c r="Q443">
        <v>0</v>
      </c>
      <c r="R443" t="s">
        <v>3972</v>
      </c>
      <c r="S443">
        <v>-3500</v>
      </c>
      <c r="T443" s="7" t="str">
        <f t="shared" si="18"/>
        <v>hp_232641;atk_985304;hit_500000;miss_74;cirt_0;cirtSub_-3500</v>
      </c>
    </row>
    <row r="444" spans="1:20" x14ac:dyDescent="0.15">
      <c r="A444" s="16">
        <v>330442</v>
      </c>
      <c r="B444" s="16" t="s">
        <v>228</v>
      </c>
      <c r="C444" s="16">
        <v>1</v>
      </c>
      <c r="D444" s="16">
        <v>2</v>
      </c>
      <c r="E444" s="17">
        <v>148</v>
      </c>
      <c r="F444" s="19" t="s">
        <v>3967</v>
      </c>
      <c r="G444" s="19" t="e">
        <f t="shared" si="17"/>
        <v>#N/A</v>
      </c>
      <c r="H444" s="19">
        <f t="shared" si="19"/>
        <v>0.7300000000000002</v>
      </c>
      <c r="I444">
        <v>232641</v>
      </c>
      <c r="J444" t="s">
        <v>3968</v>
      </c>
      <c r="K444">
        <v>1094783</v>
      </c>
      <c r="L444" t="s">
        <v>3969</v>
      </c>
      <c r="M444">
        <v>500000</v>
      </c>
      <c r="N444" t="s">
        <v>3970</v>
      </c>
      <c r="O444">
        <v>74</v>
      </c>
      <c r="P444" t="s">
        <v>3971</v>
      </c>
      <c r="Q444">
        <v>0</v>
      </c>
      <c r="R444" t="s">
        <v>3972</v>
      </c>
      <c r="S444">
        <v>-3500</v>
      </c>
      <c r="T444" s="7" t="str">
        <f t="shared" si="18"/>
        <v>hp_232641;atk_985304;hit_500000;miss_74;cirt_0;cirtSub_-3500</v>
      </c>
    </row>
    <row r="445" spans="1:20" x14ac:dyDescent="0.15">
      <c r="A445" s="16">
        <v>330443</v>
      </c>
      <c r="B445" s="16" t="s">
        <v>228</v>
      </c>
      <c r="C445" s="16">
        <v>1</v>
      </c>
      <c r="D445" s="16">
        <v>2</v>
      </c>
      <c r="E445" s="17">
        <v>148</v>
      </c>
      <c r="F445" s="19" t="s">
        <v>3967</v>
      </c>
      <c r="G445" s="19" t="e">
        <f t="shared" si="17"/>
        <v>#N/A</v>
      </c>
      <c r="H445" s="19">
        <f t="shared" si="19"/>
        <v>0.7300000000000002</v>
      </c>
      <c r="I445">
        <v>232641</v>
      </c>
      <c r="J445" t="s">
        <v>3968</v>
      </c>
      <c r="K445">
        <v>1094783</v>
      </c>
      <c r="L445" t="s">
        <v>3969</v>
      </c>
      <c r="M445">
        <v>500000</v>
      </c>
      <c r="N445" t="s">
        <v>3970</v>
      </c>
      <c r="O445">
        <v>74</v>
      </c>
      <c r="P445" t="s">
        <v>3971</v>
      </c>
      <c r="Q445">
        <v>0</v>
      </c>
      <c r="R445" t="s">
        <v>3972</v>
      </c>
      <c r="S445">
        <v>-3500</v>
      </c>
      <c r="T445" s="7" t="str">
        <f t="shared" si="18"/>
        <v>hp_232641;atk_985304;hit_500000;miss_74;cirt_0;cirtSub_-3500</v>
      </c>
    </row>
    <row r="446" spans="1:20" x14ac:dyDescent="0.15">
      <c r="A446" s="16">
        <v>330444</v>
      </c>
      <c r="B446" s="16" t="s">
        <v>228</v>
      </c>
      <c r="C446" s="16">
        <v>1</v>
      </c>
      <c r="D446" s="16">
        <v>2</v>
      </c>
      <c r="E446" s="17">
        <v>149</v>
      </c>
      <c r="F446" s="19" t="s">
        <v>3967</v>
      </c>
      <c r="G446" s="19" t="e">
        <f t="shared" si="17"/>
        <v>#N/A</v>
      </c>
      <c r="H446" s="19">
        <f t="shared" si="19"/>
        <v>0.7300000000000002</v>
      </c>
      <c r="I446">
        <v>235452</v>
      </c>
      <c r="J446" t="s">
        <v>3968</v>
      </c>
      <c r="K446">
        <v>1108013</v>
      </c>
      <c r="L446" t="s">
        <v>3969</v>
      </c>
      <c r="M446">
        <v>500000</v>
      </c>
      <c r="N446" t="s">
        <v>3970</v>
      </c>
      <c r="O446">
        <v>74</v>
      </c>
      <c r="P446" t="s">
        <v>3971</v>
      </c>
      <c r="Q446">
        <v>0</v>
      </c>
      <c r="R446" t="s">
        <v>3972</v>
      </c>
      <c r="S446">
        <v>-3500</v>
      </c>
      <c r="T446" s="7" t="str">
        <f t="shared" si="18"/>
        <v>hp_235452;atk_997211;hit_500000;miss_74;cirt_0;cirtSub_-3500</v>
      </c>
    </row>
    <row r="447" spans="1:20" x14ac:dyDescent="0.15">
      <c r="A447" s="16">
        <v>330445</v>
      </c>
      <c r="B447" s="16" t="s">
        <v>228</v>
      </c>
      <c r="C447" s="16">
        <v>1</v>
      </c>
      <c r="D447" s="16">
        <v>2</v>
      </c>
      <c r="E447" s="17">
        <v>149</v>
      </c>
      <c r="F447" s="19" t="s">
        <v>3967</v>
      </c>
      <c r="G447" s="19" t="e">
        <f t="shared" si="17"/>
        <v>#N/A</v>
      </c>
      <c r="H447" s="19">
        <f t="shared" si="19"/>
        <v>0.7300000000000002</v>
      </c>
      <c r="I447">
        <v>235452</v>
      </c>
      <c r="J447" t="s">
        <v>3968</v>
      </c>
      <c r="K447">
        <v>1108013</v>
      </c>
      <c r="L447" t="s">
        <v>3969</v>
      </c>
      <c r="M447">
        <v>500000</v>
      </c>
      <c r="N447" t="s">
        <v>3970</v>
      </c>
      <c r="O447">
        <v>74</v>
      </c>
      <c r="P447" t="s">
        <v>3971</v>
      </c>
      <c r="Q447">
        <v>0</v>
      </c>
      <c r="R447" t="s">
        <v>3972</v>
      </c>
      <c r="S447">
        <v>-3500</v>
      </c>
      <c r="T447" s="7" t="str">
        <f t="shared" si="18"/>
        <v>hp_235452;atk_997211;hit_500000;miss_74;cirt_0;cirtSub_-3500</v>
      </c>
    </row>
    <row r="448" spans="1:20" x14ac:dyDescent="0.15">
      <c r="A448" s="16">
        <v>330446</v>
      </c>
      <c r="B448" s="16" t="s">
        <v>228</v>
      </c>
      <c r="C448" s="16">
        <v>1</v>
      </c>
      <c r="D448" s="16">
        <v>2</v>
      </c>
      <c r="E448" s="17">
        <v>149</v>
      </c>
      <c r="F448" s="19" t="s">
        <v>3967</v>
      </c>
      <c r="G448" s="19" t="e">
        <f t="shared" si="17"/>
        <v>#N/A</v>
      </c>
      <c r="H448" s="19">
        <f t="shared" si="19"/>
        <v>0.7300000000000002</v>
      </c>
      <c r="I448">
        <v>235452</v>
      </c>
      <c r="J448" t="s">
        <v>3968</v>
      </c>
      <c r="K448">
        <v>1108013</v>
      </c>
      <c r="L448" t="s">
        <v>3969</v>
      </c>
      <c r="M448">
        <v>500000</v>
      </c>
      <c r="N448" t="s">
        <v>3970</v>
      </c>
      <c r="O448">
        <v>74</v>
      </c>
      <c r="P448" t="s">
        <v>3971</v>
      </c>
      <c r="Q448">
        <v>0</v>
      </c>
      <c r="R448" t="s">
        <v>3972</v>
      </c>
      <c r="S448">
        <v>-3500</v>
      </c>
      <c r="T448" s="7" t="str">
        <f t="shared" si="18"/>
        <v>hp_235452;atk_997211;hit_500000;miss_74;cirt_0;cirtSub_-3500</v>
      </c>
    </row>
    <row r="449" spans="1:20" x14ac:dyDescent="0.15">
      <c r="A449" s="16">
        <v>330447</v>
      </c>
      <c r="B449" s="16" t="s">
        <v>228</v>
      </c>
      <c r="C449" s="16">
        <v>1</v>
      </c>
      <c r="D449" s="16">
        <v>2</v>
      </c>
      <c r="E449" s="17">
        <v>150</v>
      </c>
      <c r="F449" s="19" t="s">
        <v>3967</v>
      </c>
      <c r="G449" s="19">
        <f t="shared" si="17"/>
        <v>0.8</v>
      </c>
      <c r="H449" s="19">
        <f t="shared" si="19"/>
        <v>0.7300000000000002</v>
      </c>
      <c r="I449">
        <v>238264</v>
      </c>
      <c r="J449" t="s">
        <v>3968</v>
      </c>
      <c r="K449">
        <v>1121243</v>
      </c>
      <c r="L449" t="s">
        <v>3969</v>
      </c>
      <c r="M449">
        <v>500000</v>
      </c>
      <c r="N449" t="s">
        <v>3970</v>
      </c>
      <c r="O449">
        <v>75</v>
      </c>
      <c r="P449" t="s">
        <v>3971</v>
      </c>
      <c r="Q449">
        <v>0</v>
      </c>
      <c r="R449" t="s">
        <v>3972</v>
      </c>
      <c r="S449">
        <v>-3500</v>
      </c>
      <c r="T449" s="7" t="str">
        <f t="shared" si="18"/>
        <v>hp_238264;atk_1009118;hit_500000;miss_75;cirt_0;cirtSub_-3500</v>
      </c>
    </row>
    <row r="450" spans="1:20" x14ac:dyDescent="0.15">
      <c r="A450" s="16">
        <v>330448</v>
      </c>
      <c r="B450" s="16" t="s">
        <v>228</v>
      </c>
      <c r="C450" s="16">
        <v>1</v>
      </c>
      <c r="D450" s="16">
        <v>2</v>
      </c>
      <c r="E450" s="17">
        <v>150</v>
      </c>
      <c r="F450" s="19" t="s">
        <v>3967</v>
      </c>
      <c r="G450" s="19">
        <f t="shared" si="17"/>
        <v>0.8</v>
      </c>
      <c r="H450" s="19">
        <f t="shared" si="19"/>
        <v>0.7300000000000002</v>
      </c>
      <c r="I450">
        <v>238264</v>
      </c>
      <c r="J450" t="s">
        <v>3968</v>
      </c>
      <c r="K450">
        <v>1121243</v>
      </c>
      <c r="L450" t="s">
        <v>3969</v>
      </c>
      <c r="M450">
        <v>500000</v>
      </c>
      <c r="N450" t="s">
        <v>3970</v>
      </c>
      <c r="O450">
        <v>75</v>
      </c>
      <c r="P450" t="s">
        <v>3971</v>
      </c>
      <c r="Q450">
        <v>0</v>
      </c>
      <c r="R450" t="s">
        <v>3972</v>
      </c>
      <c r="S450">
        <v>-3500</v>
      </c>
      <c r="T450" s="7" t="str">
        <f t="shared" si="18"/>
        <v>hp_238264;atk_1009118;hit_500000;miss_75;cirt_0;cirtSub_-3500</v>
      </c>
    </row>
    <row r="451" spans="1:20" x14ac:dyDescent="0.15">
      <c r="A451" s="16">
        <v>330449</v>
      </c>
      <c r="B451" s="16" t="s">
        <v>228</v>
      </c>
      <c r="C451" s="16">
        <v>1</v>
      </c>
      <c r="D451" s="16">
        <v>2</v>
      </c>
      <c r="E451" s="17">
        <v>150</v>
      </c>
      <c r="F451" s="19" t="s">
        <v>3967</v>
      </c>
      <c r="G451" s="19">
        <f t="shared" ref="G451:G514" si="20">VLOOKUP(E451,$E$1804:$I$2287,5,0)</f>
        <v>0.8</v>
      </c>
      <c r="H451" s="19">
        <f t="shared" si="19"/>
        <v>0.7300000000000002</v>
      </c>
      <c r="I451">
        <v>238264</v>
      </c>
      <c r="J451" t="s">
        <v>3968</v>
      </c>
      <c r="K451">
        <v>1121243</v>
      </c>
      <c r="L451" t="s">
        <v>3969</v>
      </c>
      <c r="M451">
        <v>500000</v>
      </c>
      <c r="N451" t="s">
        <v>3970</v>
      </c>
      <c r="O451">
        <v>75</v>
      </c>
      <c r="P451" t="s">
        <v>3971</v>
      </c>
      <c r="Q451">
        <v>0</v>
      </c>
      <c r="R451" t="s">
        <v>3972</v>
      </c>
      <c r="S451">
        <v>-3500</v>
      </c>
      <c r="T451" s="7" t="str">
        <f t="shared" ref="T451:T514" si="21">F451&amp;"_"&amp;I451&amp;";"&amp;J451&amp;"_"&amp;INT(K451*0.9)&amp;";"&amp;L451&amp;"_"&amp;M451&amp;";"&amp;N451&amp;"_"&amp;O451&amp;";"&amp;P451&amp;"_"&amp;Q451&amp;";"&amp;R451&amp;"_"&amp;S451</f>
        <v>hp_238264;atk_1009118;hit_500000;miss_75;cirt_0;cirtSub_-3500</v>
      </c>
    </row>
    <row r="452" spans="1:20" x14ac:dyDescent="0.15">
      <c r="A452" s="16">
        <v>330450</v>
      </c>
      <c r="B452" s="16" t="s">
        <v>228</v>
      </c>
      <c r="C452" s="16">
        <v>1</v>
      </c>
      <c r="D452" s="16">
        <v>2</v>
      </c>
      <c r="E452" s="17">
        <v>151</v>
      </c>
      <c r="F452" s="19" t="s">
        <v>3967</v>
      </c>
      <c r="G452" s="19" t="e">
        <f t="shared" si="20"/>
        <v>#N/A</v>
      </c>
      <c r="H452" s="19">
        <f t="shared" si="19"/>
        <v>0.7300000000000002</v>
      </c>
      <c r="I452">
        <v>241075</v>
      </c>
      <c r="J452" t="s">
        <v>3968</v>
      </c>
      <c r="K452">
        <v>1134473</v>
      </c>
      <c r="L452" t="s">
        <v>3969</v>
      </c>
      <c r="M452">
        <v>500000</v>
      </c>
      <c r="N452" t="s">
        <v>3970</v>
      </c>
      <c r="O452">
        <v>75</v>
      </c>
      <c r="P452" t="s">
        <v>3971</v>
      </c>
      <c r="Q452">
        <v>0</v>
      </c>
      <c r="R452" t="s">
        <v>3972</v>
      </c>
      <c r="S452">
        <v>-3500</v>
      </c>
      <c r="T452" s="7" t="str">
        <f t="shared" si="21"/>
        <v>hp_241075;atk_1021025;hit_500000;miss_75;cirt_0;cirtSub_-3500</v>
      </c>
    </row>
    <row r="453" spans="1:20" x14ac:dyDescent="0.15">
      <c r="A453" s="16">
        <v>330451</v>
      </c>
      <c r="B453" s="16" t="s">
        <v>228</v>
      </c>
      <c r="C453" s="16">
        <v>1</v>
      </c>
      <c r="D453" s="16">
        <v>2</v>
      </c>
      <c r="E453" s="17">
        <v>151</v>
      </c>
      <c r="F453" s="19" t="s">
        <v>3967</v>
      </c>
      <c r="G453" s="19" t="e">
        <f t="shared" si="20"/>
        <v>#N/A</v>
      </c>
      <c r="H453" s="19">
        <f t="shared" si="19"/>
        <v>0.7300000000000002</v>
      </c>
      <c r="I453">
        <v>241075</v>
      </c>
      <c r="J453" t="s">
        <v>3968</v>
      </c>
      <c r="K453">
        <v>1134473</v>
      </c>
      <c r="L453" t="s">
        <v>3969</v>
      </c>
      <c r="M453">
        <v>500000</v>
      </c>
      <c r="N453" t="s">
        <v>3970</v>
      </c>
      <c r="O453">
        <v>75</v>
      </c>
      <c r="P453" t="s">
        <v>3971</v>
      </c>
      <c r="Q453">
        <v>0</v>
      </c>
      <c r="R453" t="s">
        <v>3972</v>
      </c>
      <c r="S453">
        <v>-3500</v>
      </c>
      <c r="T453" s="7" t="str">
        <f t="shared" si="21"/>
        <v>hp_241075;atk_1021025;hit_500000;miss_75;cirt_0;cirtSub_-3500</v>
      </c>
    </row>
    <row r="454" spans="1:20" x14ac:dyDescent="0.15">
      <c r="A454" s="16">
        <v>330452</v>
      </c>
      <c r="B454" s="16" t="s">
        <v>228</v>
      </c>
      <c r="C454" s="16">
        <v>1</v>
      </c>
      <c r="D454" s="16">
        <v>2</v>
      </c>
      <c r="E454" s="17">
        <v>151</v>
      </c>
      <c r="F454" s="19" t="s">
        <v>3967</v>
      </c>
      <c r="G454" s="19" t="e">
        <f t="shared" si="20"/>
        <v>#N/A</v>
      </c>
      <c r="H454" s="19">
        <f t="shared" si="19"/>
        <v>0.7300000000000002</v>
      </c>
      <c r="I454">
        <v>241075</v>
      </c>
      <c r="J454" t="s">
        <v>3968</v>
      </c>
      <c r="K454">
        <v>1134473</v>
      </c>
      <c r="L454" t="s">
        <v>3969</v>
      </c>
      <c r="M454">
        <v>500000</v>
      </c>
      <c r="N454" t="s">
        <v>3970</v>
      </c>
      <c r="O454">
        <v>75</v>
      </c>
      <c r="P454" t="s">
        <v>3971</v>
      </c>
      <c r="Q454">
        <v>0</v>
      </c>
      <c r="R454" t="s">
        <v>3972</v>
      </c>
      <c r="S454">
        <v>-3500</v>
      </c>
      <c r="T454" s="7" t="str">
        <f t="shared" si="21"/>
        <v>hp_241075;atk_1021025;hit_500000;miss_75;cirt_0;cirtSub_-3500</v>
      </c>
    </row>
    <row r="455" spans="1:20" x14ac:dyDescent="0.15">
      <c r="A455" s="16">
        <v>330453</v>
      </c>
      <c r="B455" s="16" t="s">
        <v>228</v>
      </c>
      <c r="C455" s="16">
        <v>1</v>
      </c>
      <c r="D455" s="16">
        <v>2</v>
      </c>
      <c r="E455" s="17">
        <v>152</v>
      </c>
      <c r="F455" s="19" t="s">
        <v>3967</v>
      </c>
      <c r="G455" s="19" t="e">
        <f t="shared" si="20"/>
        <v>#N/A</v>
      </c>
      <c r="H455" s="19">
        <f t="shared" si="19"/>
        <v>0.74000000000000021</v>
      </c>
      <c r="I455">
        <v>243887</v>
      </c>
      <c r="J455" t="s">
        <v>3968</v>
      </c>
      <c r="K455">
        <v>1147703</v>
      </c>
      <c r="L455" t="s">
        <v>3969</v>
      </c>
      <c r="M455">
        <v>500000</v>
      </c>
      <c r="N455" t="s">
        <v>3970</v>
      </c>
      <c r="O455">
        <v>76</v>
      </c>
      <c r="P455" t="s">
        <v>3971</v>
      </c>
      <c r="Q455">
        <v>0</v>
      </c>
      <c r="R455" t="s">
        <v>3972</v>
      </c>
      <c r="S455">
        <v>-3500</v>
      </c>
      <c r="T455" s="7" t="str">
        <f t="shared" si="21"/>
        <v>hp_243887;atk_1032932;hit_500000;miss_76;cirt_0;cirtSub_-3500</v>
      </c>
    </row>
    <row r="456" spans="1:20" x14ac:dyDescent="0.15">
      <c r="A456" s="16">
        <v>330454</v>
      </c>
      <c r="B456" s="16" t="s">
        <v>228</v>
      </c>
      <c r="C456" s="16">
        <v>1</v>
      </c>
      <c r="D456" s="16">
        <v>2</v>
      </c>
      <c r="E456" s="17">
        <v>152</v>
      </c>
      <c r="F456" s="19" t="s">
        <v>3967</v>
      </c>
      <c r="G456" s="19" t="e">
        <f t="shared" si="20"/>
        <v>#N/A</v>
      </c>
      <c r="H456" s="19">
        <f t="shared" si="19"/>
        <v>0.74000000000000021</v>
      </c>
      <c r="I456">
        <v>243887</v>
      </c>
      <c r="J456" t="s">
        <v>3968</v>
      </c>
      <c r="K456">
        <v>1147703</v>
      </c>
      <c r="L456" t="s">
        <v>3969</v>
      </c>
      <c r="M456">
        <v>500000</v>
      </c>
      <c r="N456" t="s">
        <v>3970</v>
      </c>
      <c r="O456">
        <v>76</v>
      </c>
      <c r="P456" t="s">
        <v>3971</v>
      </c>
      <c r="Q456">
        <v>0</v>
      </c>
      <c r="R456" t="s">
        <v>3972</v>
      </c>
      <c r="S456">
        <v>-3500</v>
      </c>
      <c r="T456" s="7" t="str">
        <f t="shared" si="21"/>
        <v>hp_243887;atk_1032932;hit_500000;miss_76;cirt_0;cirtSub_-3500</v>
      </c>
    </row>
    <row r="457" spans="1:20" x14ac:dyDescent="0.15">
      <c r="A457" s="16">
        <v>330455</v>
      </c>
      <c r="B457" s="16" t="s">
        <v>228</v>
      </c>
      <c r="C457" s="16">
        <v>1</v>
      </c>
      <c r="D457" s="16">
        <v>2</v>
      </c>
      <c r="E457" s="17">
        <v>152</v>
      </c>
      <c r="F457" s="19" t="s">
        <v>3967</v>
      </c>
      <c r="G457" s="19" t="e">
        <f t="shared" si="20"/>
        <v>#N/A</v>
      </c>
      <c r="H457" s="19">
        <f t="shared" si="19"/>
        <v>0.74000000000000021</v>
      </c>
      <c r="I457">
        <v>243887</v>
      </c>
      <c r="J457" t="s">
        <v>3968</v>
      </c>
      <c r="K457">
        <v>1147703</v>
      </c>
      <c r="L457" t="s">
        <v>3969</v>
      </c>
      <c r="M457">
        <v>500000</v>
      </c>
      <c r="N457" t="s">
        <v>3970</v>
      </c>
      <c r="O457">
        <v>76</v>
      </c>
      <c r="P457" t="s">
        <v>3971</v>
      </c>
      <c r="Q457">
        <v>0</v>
      </c>
      <c r="R457" t="s">
        <v>3972</v>
      </c>
      <c r="S457">
        <v>-3500</v>
      </c>
      <c r="T457" s="7" t="str">
        <f t="shared" si="21"/>
        <v>hp_243887;atk_1032932;hit_500000;miss_76;cirt_0;cirtSub_-3500</v>
      </c>
    </row>
    <row r="458" spans="1:20" x14ac:dyDescent="0.15">
      <c r="A458" s="16">
        <v>330456</v>
      </c>
      <c r="B458" s="16" t="s">
        <v>228</v>
      </c>
      <c r="C458" s="16">
        <v>1</v>
      </c>
      <c r="D458" s="16">
        <v>2</v>
      </c>
      <c r="E458" s="17">
        <v>153</v>
      </c>
      <c r="F458" s="19" t="s">
        <v>3967</v>
      </c>
      <c r="G458" s="19" t="e">
        <f t="shared" si="20"/>
        <v>#N/A</v>
      </c>
      <c r="H458" s="19">
        <f t="shared" si="19"/>
        <v>0.74000000000000021</v>
      </c>
      <c r="I458">
        <v>246698</v>
      </c>
      <c r="J458" t="s">
        <v>3968</v>
      </c>
      <c r="K458">
        <v>1160933</v>
      </c>
      <c r="L458" t="s">
        <v>3969</v>
      </c>
      <c r="M458">
        <v>500000</v>
      </c>
      <c r="N458" t="s">
        <v>3970</v>
      </c>
      <c r="O458">
        <v>76</v>
      </c>
      <c r="P458" t="s">
        <v>3971</v>
      </c>
      <c r="Q458">
        <v>0</v>
      </c>
      <c r="R458" t="s">
        <v>3972</v>
      </c>
      <c r="S458">
        <v>-3500</v>
      </c>
      <c r="T458" s="7" t="str">
        <f t="shared" si="21"/>
        <v>hp_246698;atk_1044839;hit_500000;miss_76;cirt_0;cirtSub_-3500</v>
      </c>
    </row>
    <row r="459" spans="1:20" x14ac:dyDescent="0.15">
      <c r="A459" s="16">
        <v>330457</v>
      </c>
      <c r="B459" s="16" t="s">
        <v>228</v>
      </c>
      <c r="C459" s="16">
        <v>1</v>
      </c>
      <c r="D459" s="16">
        <v>2</v>
      </c>
      <c r="E459" s="17">
        <v>153</v>
      </c>
      <c r="F459" s="19" t="s">
        <v>3967</v>
      </c>
      <c r="G459" s="19" t="e">
        <f t="shared" si="20"/>
        <v>#N/A</v>
      </c>
      <c r="H459" s="19">
        <f t="shared" si="19"/>
        <v>0.74000000000000021</v>
      </c>
      <c r="I459">
        <v>246698</v>
      </c>
      <c r="J459" t="s">
        <v>3968</v>
      </c>
      <c r="K459">
        <v>1160933</v>
      </c>
      <c r="L459" t="s">
        <v>3969</v>
      </c>
      <c r="M459">
        <v>500000</v>
      </c>
      <c r="N459" t="s">
        <v>3970</v>
      </c>
      <c r="O459">
        <v>76</v>
      </c>
      <c r="P459" t="s">
        <v>3971</v>
      </c>
      <c r="Q459">
        <v>0</v>
      </c>
      <c r="R459" t="s">
        <v>3972</v>
      </c>
      <c r="S459">
        <v>-3500</v>
      </c>
      <c r="T459" s="7" t="str">
        <f t="shared" si="21"/>
        <v>hp_246698;atk_1044839;hit_500000;miss_76;cirt_0;cirtSub_-3500</v>
      </c>
    </row>
    <row r="460" spans="1:20" x14ac:dyDescent="0.15">
      <c r="A460" s="16">
        <v>330458</v>
      </c>
      <c r="B460" s="16" t="s">
        <v>228</v>
      </c>
      <c r="C460" s="16">
        <v>1</v>
      </c>
      <c r="D460" s="16">
        <v>2</v>
      </c>
      <c r="E460" s="17">
        <v>153</v>
      </c>
      <c r="F460" s="19" t="s">
        <v>3967</v>
      </c>
      <c r="G460" s="19" t="e">
        <f t="shared" si="20"/>
        <v>#N/A</v>
      </c>
      <c r="H460" s="19">
        <f t="shared" si="19"/>
        <v>0.74000000000000021</v>
      </c>
      <c r="I460">
        <v>246698</v>
      </c>
      <c r="J460" t="s">
        <v>3968</v>
      </c>
      <c r="K460">
        <v>1160933</v>
      </c>
      <c r="L460" t="s">
        <v>3969</v>
      </c>
      <c r="M460">
        <v>500000</v>
      </c>
      <c r="N460" t="s">
        <v>3970</v>
      </c>
      <c r="O460">
        <v>76</v>
      </c>
      <c r="P460" t="s">
        <v>3971</v>
      </c>
      <c r="Q460">
        <v>0</v>
      </c>
      <c r="R460" t="s">
        <v>3972</v>
      </c>
      <c r="S460">
        <v>-3500</v>
      </c>
      <c r="T460" s="7" t="str">
        <f t="shared" si="21"/>
        <v>hp_246698;atk_1044839;hit_500000;miss_76;cirt_0;cirtSub_-3500</v>
      </c>
    </row>
    <row r="461" spans="1:20" x14ac:dyDescent="0.15">
      <c r="A461" s="16">
        <v>330459</v>
      </c>
      <c r="B461" s="16" t="s">
        <v>228</v>
      </c>
      <c r="C461" s="16">
        <v>1</v>
      </c>
      <c r="D461" s="16">
        <v>2</v>
      </c>
      <c r="E461" s="17">
        <v>154</v>
      </c>
      <c r="F461" s="19" t="s">
        <v>3967</v>
      </c>
      <c r="G461" s="19" t="e">
        <f t="shared" si="20"/>
        <v>#N/A</v>
      </c>
      <c r="H461" s="19">
        <f t="shared" si="19"/>
        <v>0.74000000000000021</v>
      </c>
      <c r="I461">
        <v>249509</v>
      </c>
      <c r="J461" t="s">
        <v>3968</v>
      </c>
      <c r="K461">
        <v>1174163</v>
      </c>
      <c r="L461" t="s">
        <v>3969</v>
      </c>
      <c r="M461">
        <v>500000</v>
      </c>
      <c r="N461" t="s">
        <v>3970</v>
      </c>
      <c r="O461">
        <v>77</v>
      </c>
      <c r="P461" t="s">
        <v>3971</v>
      </c>
      <c r="Q461">
        <v>0</v>
      </c>
      <c r="R461" t="s">
        <v>3972</v>
      </c>
      <c r="S461">
        <v>-3500</v>
      </c>
      <c r="T461" s="7" t="str">
        <f t="shared" si="21"/>
        <v>hp_249509;atk_1056746;hit_500000;miss_77;cirt_0;cirtSub_-3500</v>
      </c>
    </row>
    <row r="462" spans="1:20" x14ac:dyDescent="0.15">
      <c r="A462" s="16">
        <v>330460</v>
      </c>
      <c r="B462" s="16" t="s">
        <v>228</v>
      </c>
      <c r="C462" s="16">
        <v>1</v>
      </c>
      <c r="D462" s="16">
        <v>2</v>
      </c>
      <c r="E462" s="17">
        <v>154</v>
      </c>
      <c r="F462" s="19" t="s">
        <v>3967</v>
      </c>
      <c r="G462" s="19" t="e">
        <f t="shared" si="20"/>
        <v>#N/A</v>
      </c>
      <c r="H462" s="19">
        <f t="shared" ref="H462:H525" si="22">MIN(H444+0.01,0.8)</f>
        <v>0.74000000000000021</v>
      </c>
      <c r="I462">
        <v>249509</v>
      </c>
      <c r="J462" t="s">
        <v>3968</v>
      </c>
      <c r="K462">
        <v>1174163</v>
      </c>
      <c r="L462" t="s">
        <v>3969</v>
      </c>
      <c r="M462">
        <v>500000</v>
      </c>
      <c r="N462" t="s">
        <v>3970</v>
      </c>
      <c r="O462">
        <v>77</v>
      </c>
      <c r="P462" t="s">
        <v>3971</v>
      </c>
      <c r="Q462">
        <v>0</v>
      </c>
      <c r="R462" t="s">
        <v>3972</v>
      </c>
      <c r="S462">
        <v>-3500</v>
      </c>
      <c r="T462" s="7" t="str">
        <f t="shared" si="21"/>
        <v>hp_249509;atk_1056746;hit_500000;miss_77;cirt_0;cirtSub_-3500</v>
      </c>
    </row>
    <row r="463" spans="1:20" x14ac:dyDescent="0.15">
      <c r="A463" s="16">
        <v>330461</v>
      </c>
      <c r="B463" s="16" t="s">
        <v>228</v>
      </c>
      <c r="C463" s="16">
        <v>1</v>
      </c>
      <c r="D463" s="16">
        <v>2</v>
      </c>
      <c r="E463" s="17">
        <v>154</v>
      </c>
      <c r="F463" s="19" t="s">
        <v>3967</v>
      </c>
      <c r="G463" s="19" t="e">
        <f t="shared" si="20"/>
        <v>#N/A</v>
      </c>
      <c r="H463" s="19">
        <f t="shared" si="22"/>
        <v>0.74000000000000021</v>
      </c>
      <c r="I463">
        <v>249509</v>
      </c>
      <c r="J463" t="s">
        <v>3968</v>
      </c>
      <c r="K463">
        <v>1174163</v>
      </c>
      <c r="L463" t="s">
        <v>3969</v>
      </c>
      <c r="M463">
        <v>500000</v>
      </c>
      <c r="N463" t="s">
        <v>3970</v>
      </c>
      <c r="O463">
        <v>77</v>
      </c>
      <c r="P463" t="s">
        <v>3971</v>
      </c>
      <c r="Q463">
        <v>0</v>
      </c>
      <c r="R463" t="s">
        <v>3972</v>
      </c>
      <c r="S463">
        <v>-3500</v>
      </c>
      <c r="T463" s="7" t="str">
        <f t="shared" si="21"/>
        <v>hp_249509;atk_1056746;hit_500000;miss_77;cirt_0;cirtSub_-3500</v>
      </c>
    </row>
    <row r="464" spans="1:20" x14ac:dyDescent="0.15">
      <c r="A464" s="16">
        <v>330462</v>
      </c>
      <c r="B464" s="16" t="s">
        <v>228</v>
      </c>
      <c r="C464" s="16">
        <v>1</v>
      </c>
      <c r="D464" s="16">
        <v>2</v>
      </c>
      <c r="E464" s="17">
        <v>155</v>
      </c>
      <c r="F464" s="19" t="s">
        <v>3967</v>
      </c>
      <c r="G464" s="19">
        <f t="shared" si="20"/>
        <v>0.8</v>
      </c>
      <c r="H464" s="19">
        <f t="shared" si="22"/>
        <v>0.74000000000000021</v>
      </c>
      <c r="I464">
        <v>252320</v>
      </c>
      <c r="J464" t="s">
        <v>3968</v>
      </c>
      <c r="K464">
        <v>1187393</v>
      </c>
      <c r="L464" t="s">
        <v>3969</v>
      </c>
      <c r="M464">
        <v>500000</v>
      </c>
      <c r="N464" t="s">
        <v>3970</v>
      </c>
      <c r="O464">
        <v>77</v>
      </c>
      <c r="P464" t="s">
        <v>3971</v>
      </c>
      <c r="Q464">
        <v>0</v>
      </c>
      <c r="R464" t="s">
        <v>3972</v>
      </c>
      <c r="S464">
        <v>-3500</v>
      </c>
      <c r="T464" s="7" t="str">
        <f t="shared" si="21"/>
        <v>hp_252320;atk_1068653;hit_500000;miss_77;cirt_0;cirtSub_-3500</v>
      </c>
    </row>
    <row r="465" spans="1:20" x14ac:dyDescent="0.15">
      <c r="A465" s="16">
        <v>330463</v>
      </c>
      <c r="B465" s="16" t="s">
        <v>228</v>
      </c>
      <c r="C465" s="16">
        <v>1</v>
      </c>
      <c r="D465" s="16">
        <v>2</v>
      </c>
      <c r="E465" s="17">
        <v>155</v>
      </c>
      <c r="F465" s="19" t="s">
        <v>3967</v>
      </c>
      <c r="G465" s="19">
        <f t="shared" si="20"/>
        <v>0.8</v>
      </c>
      <c r="H465" s="19">
        <f t="shared" si="22"/>
        <v>0.74000000000000021</v>
      </c>
      <c r="I465">
        <v>252320</v>
      </c>
      <c r="J465" t="s">
        <v>3968</v>
      </c>
      <c r="K465">
        <v>1187393</v>
      </c>
      <c r="L465" t="s">
        <v>3969</v>
      </c>
      <c r="M465">
        <v>500000</v>
      </c>
      <c r="N465" t="s">
        <v>3970</v>
      </c>
      <c r="O465">
        <v>77</v>
      </c>
      <c r="P465" t="s">
        <v>3971</v>
      </c>
      <c r="Q465">
        <v>0</v>
      </c>
      <c r="R465" t="s">
        <v>3972</v>
      </c>
      <c r="S465">
        <v>-3500</v>
      </c>
      <c r="T465" s="7" t="str">
        <f t="shared" si="21"/>
        <v>hp_252320;atk_1068653;hit_500000;miss_77;cirt_0;cirtSub_-3500</v>
      </c>
    </row>
    <row r="466" spans="1:20" x14ac:dyDescent="0.15">
      <c r="A466" s="16">
        <v>330464</v>
      </c>
      <c r="B466" s="16" t="s">
        <v>228</v>
      </c>
      <c r="C466" s="16">
        <v>1</v>
      </c>
      <c r="D466" s="16">
        <v>2</v>
      </c>
      <c r="E466" s="17">
        <v>155</v>
      </c>
      <c r="F466" s="19" t="s">
        <v>3967</v>
      </c>
      <c r="G466" s="19">
        <f t="shared" si="20"/>
        <v>0.8</v>
      </c>
      <c r="H466" s="19">
        <f t="shared" si="22"/>
        <v>0.74000000000000021</v>
      </c>
      <c r="I466">
        <v>252320</v>
      </c>
      <c r="J466" t="s">
        <v>3968</v>
      </c>
      <c r="K466">
        <v>1187393</v>
      </c>
      <c r="L466" t="s">
        <v>3969</v>
      </c>
      <c r="M466">
        <v>500000</v>
      </c>
      <c r="N466" t="s">
        <v>3970</v>
      </c>
      <c r="O466">
        <v>77</v>
      </c>
      <c r="P466" t="s">
        <v>3971</v>
      </c>
      <c r="Q466">
        <v>0</v>
      </c>
      <c r="R466" t="s">
        <v>3972</v>
      </c>
      <c r="S466">
        <v>-3500</v>
      </c>
      <c r="T466" s="7" t="str">
        <f t="shared" si="21"/>
        <v>hp_252320;atk_1068653;hit_500000;miss_77;cirt_0;cirtSub_-3500</v>
      </c>
    </row>
    <row r="467" spans="1:20" x14ac:dyDescent="0.15">
      <c r="A467" s="16">
        <v>330465</v>
      </c>
      <c r="B467" s="16" t="s">
        <v>228</v>
      </c>
      <c r="C467" s="16">
        <v>1</v>
      </c>
      <c r="D467" s="16">
        <v>2</v>
      </c>
      <c r="E467" s="17">
        <v>156</v>
      </c>
      <c r="F467" s="19" t="s">
        <v>3967</v>
      </c>
      <c r="G467" s="19" t="e">
        <f t="shared" si="20"/>
        <v>#N/A</v>
      </c>
      <c r="H467" s="19">
        <f t="shared" si="22"/>
        <v>0.74000000000000021</v>
      </c>
      <c r="I467">
        <v>255366</v>
      </c>
      <c r="J467" t="s">
        <v>3968</v>
      </c>
      <c r="K467">
        <v>1201725</v>
      </c>
      <c r="L467" t="s">
        <v>3969</v>
      </c>
      <c r="M467">
        <v>500000</v>
      </c>
      <c r="N467" t="s">
        <v>3970</v>
      </c>
      <c r="O467">
        <v>78</v>
      </c>
      <c r="P467" t="s">
        <v>3971</v>
      </c>
      <c r="Q467">
        <v>0</v>
      </c>
      <c r="R467" t="s">
        <v>3972</v>
      </c>
      <c r="S467">
        <v>-3500</v>
      </c>
      <c r="T467" s="7" t="str">
        <f t="shared" si="21"/>
        <v>hp_255366;atk_1081552;hit_500000;miss_78;cirt_0;cirtSub_-3500</v>
      </c>
    </row>
    <row r="468" spans="1:20" x14ac:dyDescent="0.15">
      <c r="A468" s="16">
        <v>330466</v>
      </c>
      <c r="B468" s="16" t="s">
        <v>228</v>
      </c>
      <c r="C468" s="16">
        <v>1</v>
      </c>
      <c r="D468" s="16">
        <v>2</v>
      </c>
      <c r="E468" s="17">
        <v>156</v>
      </c>
      <c r="F468" s="19" t="s">
        <v>3967</v>
      </c>
      <c r="G468" s="19" t="e">
        <f t="shared" si="20"/>
        <v>#N/A</v>
      </c>
      <c r="H468" s="19">
        <f t="shared" si="22"/>
        <v>0.74000000000000021</v>
      </c>
      <c r="I468">
        <v>255366</v>
      </c>
      <c r="J468" t="s">
        <v>3968</v>
      </c>
      <c r="K468">
        <v>1201725</v>
      </c>
      <c r="L468" t="s">
        <v>3969</v>
      </c>
      <c r="M468">
        <v>500000</v>
      </c>
      <c r="N468" t="s">
        <v>3970</v>
      </c>
      <c r="O468">
        <v>78</v>
      </c>
      <c r="P468" t="s">
        <v>3971</v>
      </c>
      <c r="Q468">
        <v>0</v>
      </c>
      <c r="R468" t="s">
        <v>3972</v>
      </c>
      <c r="S468">
        <v>-3500</v>
      </c>
      <c r="T468" s="7" t="str">
        <f t="shared" si="21"/>
        <v>hp_255366;atk_1081552;hit_500000;miss_78;cirt_0;cirtSub_-3500</v>
      </c>
    </row>
    <row r="469" spans="1:20" x14ac:dyDescent="0.15">
      <c r="A469" s="16">
        <v>330467</v>
      </c>
      <c r="B469" s="16" t="s">
        <v>228</v>
      </c>
      <c r="C469" s="16">
        <v>1</v>
      </c>
      <c r="D469" s="16">
        <v>2</v>
      </c>
      <c r="E469" s="17">
        <v>156</v>
      </c>
      <c r="F469" s="19" t="s">
        <v>3967</v>
      </c>
      <c r="G469" s="19" t="e">
        <f t="shared" si="20"/>
        <v>#N/A</v>
      </c>
      <c r="H469" s="19">
        <f t="shared" si="22"/>
        <v>0.74000000000000021</v>
      </c>
      <c r="I469">
        <v>255366</v>
      </c>
      <c r="J469" t="s">
        <v>3968</v>
      </c>
      <c r="K469">
        <v>1201725</v>
      </c>
      <c r="L469" t="s">
        <v>3969</v>
      </c>
      <c r="M469">
        <v>500000</v>
      </c>
      <c r="N469" t="s">
        <v>3970</v>
      </c>
      <c r="O469">
        <v>78</v>
      </c>
      <c r="P469" t="s">
        <v>3971</v>
      </c>
      <c r="Q469">
        <v>0</v>
      </c>
      <c r="R469" t="s">
        <v>3972</v>
      </c>
      <c r="S469">
        <v>-3500</v>
      </c>
      <c r="T469" s="7" t="str">
        <f t="shared" si="21"/>
        <v>hp_255366;atk_1081552;hit_500000;miss_78;cirt_0;cirtSub_-3500</v>
      </c>
    </row>
    <row r="470" spans="1:20" x14ac:dyDescent="0.15">
      <c r="A470" s="16">
        <v>330468</v>
      </c>
      <c r="B470" s="16" t="s">
        <v>228</v>
      </c>
      <c r="C470" s="16">
        <v>1</v>
      </c>
      <c r="D470" s="16">
        <v>2</v>
      </c>
      <c r="E470" s="17">
        <v>157</v>
      </c>
      <c r="F470" s="19" t="s">
        <v>3967</v>
      </c>
      <c r="G470" s="19" t="e">
        <f t="shared" si="20"/>
        <v>#N/A</v>
      </c>
      <c r="H470" s="19">
        <f t="shared" si="22"/>
        <v>0.74000000000000021</v>
      </c>
      <c r="I470">
        <v>258411</v>
      </c>
      <c r="J470" t="s">
        <v>3968</v>
      </c>
      <c r="K470">
        <v>1216058</v>
      </c>
      <c r="L470" t="s">
        <v>3969</v>
      </c>
      <c r="M470">
        <v>500000</v>
      </c>
      <c r="N470" t="s">
        <v>3970</v>
      </c>
      <c r="O470">
        <v>78</v>
      </c>
      <c r="P470" t="s">
        <v>3971</v>
      </c>
      <c r="Q470">
        <v>0</v>
      </c>
      <c r="R470" t="s">
        <v>3972</v>
      </c>
      <c r="S470">
        <v>-3500</v>
      </c>
      <c r="T470" s="7" t="str">
        <f t="shared" si="21"/>
        <v>hp_258411;atk_1094452;hit_500000;miss_78;cirt_0;cirtSub_-3500</v>
      </c>
    </row>
    <row r="471" spans="1:20" x14ac:dyDescent="0.15">
      <c r="A471" s="16">
        <v>330469</v>
      </c>
      <c r="B471" s="16" t="s">
        <v>228</v>
      </c>
      <c r="C471" s="16">
        <v>1</v>
      </c>
      <c r="D471" s="16">
        <v>2</v>
      </c>
      <c r="E471" s="17">
        <v>157</v>
      </c>
      <c r="F471" s="19" t="s">
        <v>3967</v>
      </c>
      <c r="G471" s="19" t="e">
        <f t="shared" si="20"/>
        <v>#N/A</v>
      </c>
      <c r="H471" s="19">
        <f t="shared" si="22"/>
        <v>0.74000000000000021</v>
      </c>
      <c r="I471">
        <v>258411</v>
      </c>
      <c r="J471" t="s">
        <v>3968</v>
      </c>
      <c r="K471">
        <v>1216058</v>
      </c>
      <c r="L471" t="s">
        <v>3969</v>
      </c>
      <c r="M471">
        <v>500000</v>
      </c>
      <c r="N471" t="s">
        <v>3970</v>
      </c>
      <c r="O471">
        <v>78</v>
      </c>
      <c r="P471" t="s">
        <v>3971</v>
      </c>
      <c r="Q471">
        <v>0</v>
      </c>
      <c r="R471" t="s">
        <v>3972</v>
      </c>
      <c r="S471">
        <v>-3500</v>
      </c>
      <c r="T471" s="7" t="str">
        <f t="shared" si="21"/>
        <v>hp_258411;atk_1094452;hit_500000;miss_78;cirt_0;cirtSub_-3500</v>
      </c>
    </row>
    <row r="472" spans="1:20" x14ac:dyDescent="0.15">
      <c r="A472" s="16">
        <v>330470</v>
      </c>
      <c r="B472" s="16" t="s">
        <v>228</v>
      </c>
      <c r="C472" s="16">
        <v>1</v>
      </c>
      <c r="D472" s="16">
        <v>2</v>
      </c>
      <c r="E472" s="17">
        <v>157</v>
      </c>
      <c r="F472" s="19" t="s">
        <v>3967</v>
      </c>
      <c r="G472" s="19" t="e">
        <f t="shared" si="20"/>
        <v>#N/A</v>
      </c>
      <c r="H472" s="19">
        <f t="shared" si="22"/>
        <v>0.74000000000000021</v>
      </c>
      <c r="I472">
        <v>258411</v>
      </c>
      <c r="J472" t="s">
        <v>3968</v>
      </c>
      <c r="K472">
        <v>1216058</v>
      </c>
      <c r="L472" t="s">
        <v>3969</v>
      </c>
      <c r="M472">
        <v>500000</v>
      </c>
      <c r="N472" t="s">
        <v>3970</v>
      </c>
      <c r="O472">
        <v>78</v>
      </c>
      <c r="P472" t="s">
        <v>3971</v>
      </c>
      <c r="Q472">
        <v>0</v>
      </c>
      <c r="R472" t="s">
        <v>3972</v>
      </c>
      <c r="S472">
        <v>-3500</v>
      </c>
      <c r="T472" s="7" t="str">
        <f t="shared" si="21"/>
        <v>hp_258411;atk_1094452;hit_500000;miss_78;cirt_0;cirtSub_-3500</v>
      </c>
    </row>
    <row r="473" spans="1:20" x14ac:dyDescent="0.15">
      <c r="A473" s="16">
        <v>330471</v>
      </c>
      <c r="B473" s="16" t="s">
        <v>228</v>
      </c>
      <c r="C473" s="16">
        <v>1</v>
      </c>
      <c r="D473" s="16">
        <v>2</v>
      </c>
      <c r="E473" s="17">
        <v>158</v>
      </c>
      <c r="F473" s="19" t="s">
        <v>3967</v>
      </c>
      <c r="G473" s="19" t="e">
        <f t="shared" si="20"/>
        <v>#N/A</v>
      </c>
      <c r="H473" s="19">
        <f t="shared" si="22"/>
        <v>0.75000000000000022</v>
      </c>
      <c r="I473">
        <v>261458</v>
      </c>
      <c r="J473" t="s">
        <v>3968</v>
      </c>
      <c r="K473">
        <v>1230390</v>
      </c>
      <c r="L473" t="s">
        <v>3969</v>
      </c>
      <c r="M473">
        <v>500000</v>
      </c>
      <c r="N473" t="s">
        <v>3970</v>
      </c>
      <c r="O473">
        <v>79</v>
      </c>
      <c r="P473" t="s">
        <v>3971</v>
      </c>
      <c r="Q473">
        <v>0</v>
      </c>
      <c r="R473" t="s">
        <v>3972</v>
      </c>
      <c r="S473">
        <v>-3500</v>
      </c>
      <c r="T473" s="7" t="str">
        <f t="shared" si="21"/>
        <v>hp_261458;atk_1107351;hit_500000;miss_79;cirt_0;cirtSub_-3500</v>
      </c>
    </row>
    <row r="474" spans="1:20" x14ac:dyDescent="0.15">
      <c r="A474" s="16">
        <v>330472</v>
      </c>
      <c r="B474" s="16" t="s">
        <v>228</v>
      </c>
      <c r="C474" s="16">
        <v>1</v>
      </c>
      <c r="D474" s="16">
        <v>2</v>
      </c>
      <c r="E474" s="17">
        <v>158</v>
      </c>
      <c r="F474" s="19" t="s">
        <v>3967</v>
      </c>
      <c r="G474" s="19" t="e">
        <f t="shared" si="20"/>
        <v>#N/A</v>
      </c>
      <c r="H474" s="19">
        <f t="shared" si="22"/>
        <v>0.75000000000000022</v>
      </c>
      <c r="I474">
        <v>261458</v>
      </c>
      <c r="J474" t="s">
        <v>3968</v>
      </c>
      <c r="K474">
        <v>1230390</v>
      </c>
      <c r="L474" t="s">
        <v>3969</v>
      </c>
      <c r="M474">
        <v>500000</v>
      </c>
      <c r="N474" t="s">
        <v>3970</v>
      </c>
      <c r="O474">
        <v>79</v>
      </c>
      <c r="P474" t="s">
        <v>3971</v>
      </c>
      <c r="Q474">
        <v>0</v>
      </c>
      <c r="R474" t="s">
        <v>3972</v>
      </c>
      <c r="S474">
        <v>-3500</v>
      </c>
      <c r="T474" s="7" t="str">
        <f t="shared" si="21"/>
        <v>hp_261458;atk_1107351;hit_500000;miss_79;cirt_0;cirtSub_-3500</v>
      </c>
    </row>
    <row r="475" spans="1:20" x14ac:dyDescent="0.15">
      <c r="A475" s="16">
        <v>330473</v>
      </c>
      <c r="B475" s="16" t="s">
        <v>228</v>
      </c>
      <c r="C475" s="16">
        <v>1</v>
      </c>
      <c r="D475" s="16">
        <v>2</v>
      </c>
      <c r="E475" s="17">
        <v>158</v>
      </c>
      <c r="F475" s="19" t="s">
        <v>3967</v>
      </c>
      <c r="G475" s="19" t="e">
        <f t="shared" si="20"/>
        <v>#N/A</v>
      </c>
      <c r="H475" s="19">
        <f t="shared" si="22"/>
        <v>0.75000000000000022</v>
      </c>
      <c r="I475">
        <v>261458</v>
      </c>
      <c r="J475" t="s">
        <v>3968</v>
      </c>
      <c r="K475">
        <v>1230390</v>
      </c>
      <c r="L475" t="s">
        <v>3969</v>
      </c>
      <c r="M475">
        <v>500000</v>
      </c>
      <c r="N475" t="s">
        <v>3970</v>
      </c>
      <c r="O475">
        <v>79</v>
      </c>
      <c r="P475" t="s">
        <v>3971</v>
      </c>
      <c r="Q475">
        <v>0</v>
      </c>
      <c r="R475" t="s">
        <v>3972</v>
      </c>
      <c r="S475">
        <v>-3500</v>
      </c>
      <c r="T475" s="7" t="str">
        <f t="shared" si="21"/>
        <v>hp_261458;atk_1107351;hit_500000;miss_79;cirt_0;cirtSub_-3500</v>
      </c>
    </row>
    <row r="476" spans="1:20" x14ac:dyDescent="0.15">
      <c r="A476" s="16">
        <v>330474</v>
      </c>
      <c r="B476" s="16" t="s">
        <v>228</v>
      </c>
      <c r="C476" s="16">
        <v>1</v>
      </c>
      <c r="D476" s="16">
        <v>2</v>
      </c>
      <c r="E476" s="17">
        <v>159</v>
      </c>
      <c r="F476" s="19" t="s">
        <v>3967</v>
      </c>
      <c r="G476" s="19" t="e">
        <f t="shared" si="20"/>
        <v>#N/A</v>
      </c>
      <c r="H476" s="19">
        <f t="shared" si="22"/>
        <v>0.75000000000000022</v>
      </c>
      <c r="I476">
        <v>264503</v>
      </c>
      <c r="J476" t="s">
        <v>3968</v>
      </c>
      <c r="K476">
        <v>1244723</v>
      </c>
      <c r="L476" t="s">
        <v>3969</v>
      </c>
      <c r="M476">
        <v>500000</v>
      </c>
      <c r="N476" t="s">
        <v>3970</v>
      </c>
      <c r="O476">
        <v>79</v>
      </c>
      <c r="P476" t="s">
        <v>3971</v>
      </c>
      <c r="Q476">
        <v>0</v>
      </c>
      <c r="R476" t="s">
        <v>3972</v>
      </c>
      <c r="S476">
        <v>-3500</v>
      </c>
      <c r="T476" s="7" t="str">
        <f t="shared" si="21"/>
        <v>hp_264503;atk_1120250;hit_500000;miss_79;cirt_0;cirtSub_-3500</v>
      </c>
    </row>
    <row r="477" spans="1:20" x14ac:dyDescent="0.15">
      <c r="A477" s="16">
        <v>330475</v>
      </c>
      <c r="B477" s="16" t="s">
        <v>228</v>
      </c>
      <c r="C477" s="16">
        <v>1</v>
      </c>
      <c r="D477" s="16">
        <v>2</v>
      </c>
      <c r="E477" s="17">
        <v>159</v>
      </c>
      <c r="F477" s="19" t="s">
        <v>3967</v>
      </c>
      <c r="G477" s="19" t="e">
        <f t="shared" si="20"/>
        <v>#N/A</v>
      </c>
      <c r="H477" s="19">
        <f t="shared" si="22"/>
        <v>0.75000000000000022</v>
      </c>
      <c r="I477">
        <v>264503</v>
      </c>
      <c r="J477" t="s">
        <v>3968</v>
      </c>
      <c r="K477">
        <v>1244723</v>
      </c>
      <c r="L477" t="s">
        <v>3969</v>
      </c>
      <c r="M477">
        <v>500000</v>
      </c>
      <c r="N477" t="s">
        <v>3970</v>
      </c>
      <c r="O477">
        <v>79</v>
      </c>
      <c r="P477" t="s">
        <v>3971</v>
      </c>
      <c r="Q477">
        <v>0</v>
      </c>
      <c r="R477" t="s">
        <v>3972</v>
      </c>
      <c r="S477">
        <v>-3500</v>
      </c>
      <c r="T477" s="7" t="str">
        <f t="shared" si="21"/>
        <v>hp_264503;atk_1120250;hit_500000;miss_79;cirt_0;cirtSub_-3500</v>
      </c>
    </row>
    <row r="478" spans="1:20" x14ac:dyDescent="0.15">
      <c r="A478" s="16">
        <v>330476</v>
      </c>
      <c r="B478" s="16" t="s">
        <v>228</v>
      </c>
      <c r="C478" s="16">
        <v>1</v>
      </c>
      <c r="D478" s="16">
        <v>2</v>
      </c>
      <c r="E478" s="17">
        <v>159</v>
      </c>
      <c r="F478" s="19" t="s">
        <v>3967</v>
      </c>
      <c r="G478" s="19" t="e">
        <f t="shared" si="20"/>
        <v>#N/A</v>
      </c>
      <c r="H478" s="19">
        <f t="shared" si="22"/>
        <v>0.75000000000000022</v>
      </c>
      <c r="I478">
        <v>264503</v>
      </c>
      <c r="J478" t="s">
        <v>3968</v>
      </c>
      <c r="K478">
        <v>1244723</v>
      </c>
      <c r="L478" t="s">
        <v>3969</v>
      </c>
      <c r="M478">
        <v>500000</v>
      </c>
      <c r="N478" t="s">
        <v>3970</v>
      </c>
      <c r="O478">
        <v>79</v>
      </c>
      <c r="P478" t="s">
        <v>3971</v>
      </c>
      <c r="Q478">
        <v>0</v>
      </c>
      <c r="R478" t="s">
        <v>3972</v>
      </c>
      <c r="S478">
        <v>-3500</v>
      </c>
      <c r="T478" s="7" t="str">
        <f t="shared" si="21"/>
        <v>hp_264503;atk_1120250;hit_500000;miss_79;cirt_0;cirtSub_-3500</v>
      </c>
    </row>
    <row r="479" spans="1:20" x14ac:dyDescent="0.15">
      <c r="A479" s="16">
        <v>330477</v>
      </c>
      <c r="B479" s="16" t="s">
        <v>228</v>
      </c>
      <c r="C479" s="16">
        <v>1</v>
      </c>
      <c r="D479" s="16">
        <v>2</v>
      </c>
      <c r="E479" s="17">
        <v>160</v>
      </c>
      <c r="F479" s="19" t="s">
        <v>3967</v>
      </c>
      <c r="G479" s="19">
        <f t="shared" si="20"/>
        <v>0.8</v>
      </c>
      <c r="H479" s="19">
        <f t="shared" si="22"/>
        <v>0.75000000000000022</v>
      </c>
      <c r="I479">
        <v>267549</v>
      </c>
      <c r="J479" t="s">
        <v>3968</v>
      </c>
      <c r="K479">
        <v>1259055</v>
      </c>
      <c r="L479" t="s">
        <v>3969</v>
      </c>
      <c r="M479">
        <v>500000</v>
      </c>
      <c r="N479" t="s">
        <v>3970</v>
      </c>
      <c r="O479">
        <v>80</v>
      </c>
      <c r="P479" t="s">
        <v>3971</v>
      </c>
      <c r="Q479">
        <v>0</v>
      </c>
      <c r="R479" t="s">
        <v>3972</v>
      </c>
      <c r="S479">
        <v>-3500</v>
      </c>
      <c r="T479" s="7" t="str">
        <f t="shared" si="21"/>
        <v>hp_267549;atk_1133149;hit_500000;miss_80;cirt_0;cirtSub_-3500</v>
      </c>
    </row>
    <row r="480" spans="1:20" x14ac:dyDescent="0.15">
      <c r="A480" s="16">
        <v>330478</v>
      </c>
      <c r="B480" s="16" t="s">
        <v>228</v>
      </c>
      <c r="C480" s="16">
        <v>1</v>
      </c>
      <c r="D480" s="16">
        <v>2</v>
      </c>
      <c r="E480" s="17">
        <v>160</v>
      </c>
      <c r="F480" s="19" t="s">
        <v>3967</v>
      </c>
      <c r="G480" s="19">
        <f t="shared" si="20"/>
        <v>0.8</v>
      </c>
      <c r="H480" s="19">
        <f t="shared" si="22"/>
        <v>0.75000000000000022</v>
      </c>
      <c r="I480">
        <v>267549</v>
      </c>
      <c r="J480" t="s">
        <v>3968</v>
      </c>
      <c r="K480">
        <v>1259055</v>
      </c>
      <c r="L480" t="s">
        <v>3969</v>
      </c>
      <c r="M480">
        <v>500000</v>
      </c>
      <c r="N480" t="s">
        <v>3970</v>
      </c>
      <c r="O480">
        <v>80</v>
      </c>
      <c r="P480" t="s">
        <v>3971</v>
      </c>
      <c r="Q480">
        <v>0</v>
      </c>
      <c r="R480" t="s">
        <v>3972</v>
      </c>
      <c r="S480">
        <v>-3500</v>
      </c>
      <c r="T480" s="7" t="str">
        <f t="shared" si="21"/>
        <v>hp_267549;atk_1133149;hit_500000;miss_80;cirt_0;cirtSub_-3500</v>
      </c>
    </row>
    <row r="481" spans="1:20" x14ac:dyDescent="0.15">
      <c r="A481" s="16">
        <v>330479</v>
      </c>
      <c r="B481" s="16" t="s">
        <v>228</v>
      </c>
      <c r="C481" s="16">
        <v>1</v>
      </c>
      <c r="D481" s="16">
        <v>2</v>
      </c>
      <c r="E481" s="17">
        <v>160</v>
      </c>
      <c r="F481" s="19" t="s">
        <v>3967</v>
      </c>
      <c r="G481" s="19">
        <f t="shared" si="20"/>
        <v>0.8</v>
      </c>
      <c r="H481" s="19">
        <f t="shared" si="22"/>
        <v>0.75000000000000022</v>
      </c>
      <c r="I481">
        <v>267549</v>
      </c>
      <c r="J481" t="s">
        <v>3968</v>
      </c>
      <c r="K481">
        <v>1259055</v>
      </c>
      <c r="L481" t="s">
        <v>3969</v>
      </c>
      <c r="M481">
        <v>500000</v>
      </c>
      <c r="N481" t="s">
        <v>3970</v>
      </c>
      <c r="O481">
        <v>80</v>
      </c>
      <c r="P481" t="s">
        <v>3971</v>
      </c>
      <c r="Q481">
        <v>0</v>
      </c>
      <c r="R481" t="s">
        <v>3972</v>
      </c>
      <c r="S481">
        <v>-3500</v>
      </c>
      <c r="T481" s="7" t="str">
        <f t="shared" si="21"/>
        <v>hp_267549;atk_1133149;hit_500000;miss_80;cirt_0;cirtSub_-3500</v>
      </c>
    </row>
    <row r="482" spans="1:20" x14ac:dyDescent="0.15">
      <c r="A482" s="16">
        <v>330480</v>
      </c>
      <c r="B482" s="16" t="s">
        <v>228</v>
      </c>
      <c r="C482" s="16">
        <v>1</v>
      </c>
      <c r="D482" s="16">
        <v>2</v>
      </c>
      <c r="E482" s="17">
        <v>161</v>
      </c>
      <c r="F482" s="19" t="s">
        <v>3967</v>
      </c>
      <c r="G482" s="19" t="e">
        <f t="shared" si="20"/>
        <v>#N/A</v>
      </c>
      <c r="H482" s="19">
        <f t="shared" si="22"/>
        <v>0.75000000000000022</v>
      </c>
      <c r="I482">
        <v>270594</v>
      </c>
      <c r="J482" t="s">
        <v>3968</v>
      </c>
      <c r="K482">
        <v>1273388</v>
      </c>
      <c r="L482" t="s">
        <v>3969</v>
      </c>
      <c r="M482">
        <v>500000</v>
      </c>
      <c r="N482" t="s">
        <v>3970</v>
      </c>
      <c r="O482">
        <v>80</v>
      </c>
      <c r="P482" t="s">
        <v>3971</v>
      </c>
      <c r="Q482">
        <v>0</v>
      </c>
      <c r="R482" t="s">
        <v>3972</v>
      </c>
      <c r="S482">
        <v>-3500</v>
      </c>
      <c r="T482" s="7" t="str">
        <f t="shared" si="21"/>
        <v>hp_270594;atk_1146049;hit_500000;miss_80;cirt_0;cirtSub_-3500</v>
      </c>
    </row>
    <row r="483" spans="1:20" x14ac:dyDescent="0.15">
      <c r="A483" s="16">
        <v>330481</v>
      </c>
      <c r="B483" s="16" t="s">
        <v>228</v>
      </c>
      <c r="C483" s="16">
        <v>1</v>
      </c>
      <c r="D483" s="16">
        <v>2</v>
      </c>
      <c r="E483" s="17">
        <v>161</v>
      </c>
      <c r="F483" s="19" t="s">
        <v>3967</v>
      </c>
      <c r="G483" s="19" t="e">
        <f t="shared" si="20"/>
        <v>#N/A</v>
      </c>
      <c r="H483" s="19">
        <f t="shared" si="22"/>
        <v>0.75000000000000022</v>
      </c>
      <c r="I483">
        <v>270594</v>
      </c>
      <c r="J483" t="s">
        <v>3968</v>
      </c>
      <c r="K483">
        <v>1273388</v>
      </c>
      <c r="L483" t="s">
        <v>3969</v>
      </c>
      <c r="M483">
        <v>500000</v>
      </c>
      <c r="N483" t="s">
        <v>3970</v>
      </c>
      <c r="O483">
        <v>80</v>
      </c>
      <c r="P483" t="s">
        <v>3971</v>
      </c>
      <c r="Q483">
        <v>0</v>
      </c>
      <c r="R483" t="s">
        <v>3972</v>
      </c>
      <c r="S483">
        <v>-3500</v>
      </c>
      <c r="T483" s="7" t="str">
        <f t="shared" si="21"/>
        <v>hp_270594;atk_1146049;hit_500000;miss_80;cirt_0;cirtSub_-3500</v>
      </c>
    </row>
    <row r="484" spans="1:20" x14ac:dyDescent="0.15">
      <c r="A484" s="16">
        <v>330482</v>
      </c>
      <c r="B484" s="16" t="s">
        <v>228</v>
      </c>
      <c r="C484" s="16">
        <v>1</v>
      </c>
      <c r="D484" s="16">
        <v>2</v>
      </c>
      <c r="E484" s="17">
        <v>161</v>
      </c>
      <c r="F484" s="19" t="s">
        <v>3967</v>
      </c>
      <c r="G484" s="19" t="e">
        <f t="shared" si="20"/>
        <v>#N/A</v>
      </c>
      <c r="H484" s="19">
        <f t="shared" si="22"/>
        <v>0.75000000000000022</v>
      </c>
      <c r="I484">
        <v>270594</v>
      </c>
      <c r="J484" t="s">
        <v>3968</v>
      </c>
      <c r="K484">
        <v>1273388</v>
      </c>
      <c r="L484" t="s">
        <v>3969</v>
      </c>
      <c r="M484">
        <v>500000</v>
      </c>
      <c r="N484" t="s">
        <v>3970</v>
      </c>
      <c r="O484">
        <v>80</v>
      </c>
      <c r="P484" t="s">
        <v>3971</v>
      </c>
      <c r="Q484">
        <v>0</v>
      </c>
      <c r="R484" t="s">
        <v>3972</v>
      </c>
      <c r="S484">
        <v>-3500</v>
      </c>
      <c r="T484" s="7" t="str">
        <f t="shared" si="21"/>
        <v>hp_270594;atk_1146049;hit_500000;miss_80;cirt_0;cirtSub_-3500</v>
      </c>
    </row>
    <row r="485" spans="1:20" x14ac:dyDescent="0.15">
      <c r="A485" s="16">
        <v>330483</v>
      </c>
      <c r="B485" s="16" t="s">
        <v>228</v>
      </c>
      <c r="C485" s="16">
        <v>1</v>
      </c>
      <c r="D485" s="16">
        <v>2</v>
      </c>
      <c r="E485" s="17">
        <v>162</v>
      </c>
      <c r="F485" s="19" t="s">
        <v>3967</v>
      </c>
      <c r="G485" s="19" t="e">
        <f t="shared" si="20"/>
        <v>#N/A</v>
      </c>
      <c r="H485" s="19">
        <f t="shared" si="22"/>
        <v>0.75000000000000022</v>
      </c>
      <c r="I485">
        <v>273640</v>
      </c>
      <c r="J485" t="s">
        <v>3968</v>
      </c>
      <c r="K485">
        <v>1287720</v>
      </c>
      <c r="L485" t="s">
        <v>3969</v>
      </c>
      <c r="M485">
        <v>500000</v>
      </c>
      <c r="N485" t="s">
        <v>3970</v>
      </c>
      <c r="O485">
        <v>81</v>
      </c>
      <c r="P485" t="s">
        <v>3971</v>
      </c>
      <c r="Q485">
        <v>0</v>
      </c>
      <c r="R485" t="s">
        <v>3972</v>
      </c>
      <c r="S485">
        <v>-3500</v>
      </c>
      <c r="T485" s="7" t="str">
        <f t="shared" si="21"/>
        <v>hp_273640;atk_1158948;hit_500000;miss_81;cirt_0;cirtSub_-3500</v>
      </c>
    </row>
    <row r="486" spans="1:20" x14ac:dyDescent="0.15">
      <c r="A486" s="16">
        <v>330484</v>
      </c>
      <c r="B486" s="16" t="s">
        <v>228</v>
      </c>
      <c r="C486" s="16">
        <v>1</v>
      </c>
      <c r="D486" s="16">
        <v>2</v>
      </c>
      <c r="E486" s="17">
        <v>162</v>
      </c>
      <c r="F486" s="19" t="s">
        <v>3967</v>
      </c>
      <c r="G486" s="19" t="e">
        <f t="shared" si="20"/>
        <v>#N/A</v>
      </c>
      <c r="H486" s="19">
        <f t="shared" si="22"/>
        <v>0.75000000000000022</v>
      </c>
      <c r="I486">
        <v>273640</v>
      </c>
      <c r="J486" t="s">
        <v>3968</v>
      </c>
      <c r="K486">
        <v>1287720</v>
      </c>
      <c r="L486" t="s">
        <v>3969</v>
      </c>
      <c r="M486">
        <v>500000</v>
      </c>
      <c r="N486" t="s">
        <v>3970</v>
      </c>
      <c r="O486">
        <v>81</v>
      </c>
      <c r="P486" t="s">
        <v>3971</v>
      </c>
      <c r="Q486">
        <v>0</v>
      </c>
      <c r="R486" t="s">
        <v>3972</v>
      </c>
      <c r="S486">
        <v>-3500</v>
      </c>
      <c r="T486" s="7" t="str">
        <f t="shared" si="21"/>
        <v>hp_273640;atk_1158948;hit_500000;miss_81;cirt_0;cirtSub_-3500</v>
      </c>
    </row>
    <row r="487" spans="1:20" x14ac:dyDescent="0.15">
      <c r="A487" s="16">
        <v>330485</v>
      </c>
      <c r="B487" s="16" t="s">
        <v>228</v>
      </c>
      <c r="C487" s="16">
        <v>1</v>
      </c>
      <c r="D487" s="16">
        <v>2</v>
      </c>
      <c r="E487" s="17">
        <v>162</v>
      </c>
      <c r="F487" s="19" t="s">
        <v>3967</v>
      </c>
      <c r="G487" s="19" t="e">
        <f t="shared" si="20"/>
        <v>#N/A</v>
      </c>
      <c r="H487" s="19">
        <f t="shared" si="22"/>
        <v>0.75000000000000022</v>
      </c>
      <c r="I487">
        <v>273640</v>
      </c>
      <c r="J487" t="s">
        <v>3968</v>
      </c>
      <c r="K487">
        <v>1287720</v>
      </c>
      <c r="L487" t="s">
        <v>3969</v>
      </c>
      <c r="M487">
        <v>500000</v>
      </c>
      <c r="N487" t="s">
        <v>3970</v>
      </c>
      <c r="O487">
        <v>81</v>
      </c>
      <c r="P487" t="s">
        <v>3971</v>
      </c>
      <c r="Q487">
        <v>0</v>
      </c>
      <c r="R487" t="s">
        <v>3972</v>
      </c>
      <c r="S487">
        <v>-3500</v>
      </c>
      <c r="T487" s="7" t="str">
        <f t="shared" si="21"/>
        <v>hp_273640;atk_1158948;hit_500000;miss_81;cirt_0;cirtSub_-3500</v>
      </c>
    </row>
    <row r="488" spans="1:20" x14ac:dyDescent="0.15">
      <c r="A488" s="16">
        <v>330486</v>
      </c>
      <c r="B488" s="16" t="s">
        <v>228</v>
      </c>
      <c r="C488" s="16">
        <v>1</v>
      </c>
      <c r="D488" s="16">
        <v>2</v>
      </c>
      <c r="E488" s="17">
        <v>163</v>
      </c>
      <c r="F488" s="19" t="s">
        <v>3967</v>
      </c>
      <c r="G488" s="19" t="e">
        <f t="shared" si="20"/>
        <v>#N/A</v>
      </c>
      <c r="H488" s="19">
        <f t="shared" si="22"/>
        <v>0.75000000000000022</v>
      </c>
      <c r="I488">
        <v>276686</v>
      </c>
      <c r="J488" t="s">
        <v>3968</v>
      </c>
      <c r="K488">
        <v>1302053</v>
      </c>
      <c r="L488" t="s">
        <v>3969</v>
      </c>
      <c r="M488">
        <v>500000</v>
      </c>
      <c r="N488" t="s">
        <v>3970</v>
      </c>
      <c r="O488">
        <v>81</v>
      </c>
      <c r="P488" t="s">
        <v>3971</v>
      </c>
      <c r="Q488">
        <v>0</v>
      </c>
      <c r="R488" t="s">
        <v>3972</v>
      </c>
      <c r="S488">
        <v>-3500</v>
      </c>
      <c r="T488" s="7" t="str">
        <f t="shared" si="21"/>
        <v>hp_276686;atk_1171847;hit_500000;miss_81;cirt_0;cirtSub_-3500</v>
      </c>
    </row>
    <row r="489" spans="1:20" x14ac:dyDescent="0.15">
      <c r="A489" s="16">
        <v>330487</v>
      </c>
      <c r="B489" s="16" t="s">
        <v>228</v>
      </c>
      <c r="C489" s="16">
        <v>1</v>
      </c>
      <c r="D489" s="16">
        <v>2</v>
      </c>
      <c r="E489" s="17">
        <v>163</v>
      </c>
      <c r="F489" s="19" t="s">
        <v>3967</v>
      </c>
      <c r="G489" s="19" t="e">
        <f t="shared" si="20"/>
        <v>#N/A</v>
      </c>
      <c r="H489" s="19">
        <f t="shared" si="22"/>
        <v>0.75000000000000022</v>
      </c>
      <c r="I489">
        <v>276686</v>
      </c>
      <c r="J489" t="s">
        <v>3968</v>
      </c>
      <c r="K489">
        <v>1302053</v>
      </c>
      <c r="L489" t="s">
        <v>3969</v>
      </c>
      <c r="M489">
        <v>500000</v>
      </c>
      <c r="N489" t="s">
        <v>3970</v>
      </c>
      <c r="O489">
        <v>81</v>
      </c>
      <c r="P489" t="s">
        <v>3971</v>
      </c>
      <c r="Q489">
        <v>0</v>
      </c>
      <c r="R489" t="s">
        <v>3972</v>
      </c>
      <c r="S489">
        <v>-3500</v>
      </c>
      <c r="T489" s="7" t="str">
        <f t="shared" si="21"/>
        <v>hp_276686;atk_1171847;hit_500000;miss_81;cirt_0;cirtSub_-3500</v>
      </c>
    </row>
    <row r="490" spans="1:20" x14ac:dyDescent="0.15">
      <c r="A490" s="16">
        <v>330488</v>
      </c>
      <c r="B490" s="16" t="s">
        <v>228</v>
      </c>
      <c r="C490" s="16">
        <v>1</v>
      </c>
      <c r="D490" s="16">
        <v>2</v>
      </c>
      <c r="E490" s="17">
        <v>163</v>
      </c>
      <c r="F490" s="19" t="s">
        <v>3967</v>
      </c>
      <c r="G490" s="19" t="e">
        <f t="shared" si="20"/>
        <v>#N/A</v>
      </c>
      <c r="H490" s="19">
        <f t="shared" si="22"/>
        <v>0.75000000000000022</v>
      </c>
      <c r="I490">
        <v>276686</v>
      </c>
      <c r="J490" t="s">
        <v>3968</v>
      </c>
      <c r="K490">
        <v>1302053</v>
      </c>
      <c r="L490" t="s">
        <v>3969</v>
      </c>
      <c r="M490">
        <v>500000</v>
      </c>
      <c r="N490" t="s">
        <v>3970</v>
      </c>
      <c r="O490">
        <v>81</v>
      </c>
      <c r="P490" t="s">
        <v>3971</v>
      </c>
      <c r="Q490">
        <v>0</v>
      </c>
      <c r="R490" t="s">
        <v>3972</v>
      </c>
      <c r="S490">
        <v>-3500</v>
      </c>
      <c r="T490" s="7" t="str">
        <f t="shared" si="21"/>
        <v>hp_276686;atk_1171847;hit_500000;miss_81;cirt_0;cirtSub_-3500</v>
      </c>
    </row>
    <row r="491" spans="1:20" x14ac:dyDescent="0.15">
      <c r="A491" s="16">
        <v>330489</v>
      </c>
      <c r="B491" s="16" t="s">
        <v>228</v>
      </c>
      <c r="C491" s="16">
        <v>1</v>
      </c>
      <c r="D491" s="16">
        <v>2</v>
      </c>
      <c r="E491" s="17">
        <v>164</v>
      </c>
      <c r="F491" s="19" t="s">
        <v>3967</v>
      </c>
      <c r="G491" s="19" t="e">
        <f t="shared" si="20"/>
        <v>#N/A</v>
      </c>
      <c r="H491" s="19">
        <f t="shared" si="22"/>
        <v>0.76000000000000023</v>
      </c>
      <c r="I491">
        <v>279731</v>
      </c>
      <c r="J491" t="s">
        <v>3968</v>
      </c>
      <c r="K491">
        <v>1316385</v>
      </c>
      <c r="L491" t="s">
        <v>3969</v>
      </c>
      <c r="M491">
        <v>500000</v>
      </c>
      <c r="N491" t="s">
        <v>3970</v>
      </c>
      <c r="O491">
        <v>82</v>
      </c>
      <c r="P491" t="s">
        <v>3971</v>
      </c>
      <c r="Q491">
        <v>0</v>
      </c>
      <c r="R491" t="s">
        <v>3972</v>
      </c>
      <c r="S491">
        <v>-3500</v>
      </c>
      <c r="T491" s="7" t="str">
        <f t="shared" si="21"/>
        <v>hp_279731;atk_1184746;hit_500000;miss_82;cirt_0;cirtSub_-3500</v>
      </c>
    </row>
    <row r="492" spans="1:20" x14ac:dyDescent="0.15">
      <c r="A492" s="16">
        <v>330490</v>
      </c>
      <c r="B492" s="16" t="s">
        <v>228</v>
      </c>
      <c r="C492" s="16">
        <v>1</v>
      </c>
      <c r="D492" s="16">
        <v>2</v>
      </c>
      <c r="E492" s="17">
        <v>164</v>
      </c>
      <c r="F492" s="19" t="s">
        <v>3967</v>
      </c>
      <c r="G492" s="19" t="e">
        <f t="shared" si="20"/>
        <v>#N/A</v>
      </c>
      <c r="H492" s="19">
        <f t="shared" si="22"/>
        <v>0.76000000000000023</v>
      </c>
      <c r="I492">
        <v>279731</v>
      </c>
      <c r="J492" t="s">
        <v>3968</v>
      </c>
      <c r="K492">
        <v>1316385</v>
      </c>
      <c r="L492" t="s">
        <v>3969</v>
      </c>
      <c r="M492">
        <v>500000</v>
      </c>
      <c r="N492" t="s">
        <v>3970</v>
      </c>
      <c r="O492">
        <v>82</v>
      </c>
      <c r="P492" t="s">
        <v>3971</v>
      </c>
      <c r="Q492">
        <v>0</v>
      </c>
      <c r="R492" t="s">
        <v>3972</v>
      </c>
      <c r="S492">
        <v>-3500</v>
      </c>
      <c r="T492" s="7" t="str">
        <f t="shared" si="21"/>
        <v>hp_279731;atk_1184746;hit_500000;miss_82;cirt_0;cirtSub_-3500</v>
      </c>
    </row>
    <row r="493" spans="1:20" x14ac:dyDescent="0.15">
      <c r="A493" s="16">
        <v>330491</v>
      </c>
      <c r="B493" s="16" t="s">
        <v>228</v>
      </c>
      <c r="C493" s="16">
        <v>1</v>
      </c>
      <c r="D493" s="16">
        <v>2</v>
      </c>
      <c r="E493" s="17">
        <v>164</v>
      </c>
      <c r="F493" s="19" t="s">
        <v>3967</v>
      </c>
      <c r="G493" s="19" t="e">
        <f t="shared" si="20"/>
        <v>#N/A</v>
      </c>
      <c r="H493" s="19">
        <f t="shared" si="22"/>
        <v>0.76000000000000023</v>
      </c>
      <c r="I493">
        <v>279731</v>
      </c>
      <c r="J493" t="s">
        <v>3968</v>
      </c>
      <c r="K493">
        <v>1316385</v>
      </c>
      <c r="L493" t="s">
        <v>3969</v>
      </c>
      <c r="M493">
        <v>500000</v>
      </c>
      <c r="N493" t="s">
        <v>3970</v>
      </c>
      <c r="O493">
        <v>82</v>
      </c>
      <c r="P493" t="s">
        <v>3971</v>
      </c>
      <c r="Q493">
        <v>0</v>
      </c>
      <c r="R493" t="s">
        <v>3972</v>
      </c>
      <c r="S493">
        <v>-3500</v>
      </c>
      <c r="T493" s="7" t="str">
        <f t="shared" si="21"/>
        <v>hp_279731;atk_1184746;hit_500000;miss_82;cirt_0;cirtSub_-3500</v>
      </c>
    </row>
    <row r="494" spans="1:20" x14ac:dyDescent="0.15">
      <c r="A494" s="16">
        <v>330492</v>
      </c>
      <c r="B494" s="16" t="s">
        <v>228</v>
      </c>
      <c r="C494" s="16">
        <v>1</v>
      </c>
      <c r="D494" s="16">
        <v>2</v>
      </c>
      <c r="E494" s="17">
        <v>165</v>
      </c>
      <c r="F494" s="19" t="s">
        <v>3967</v>
      </c>
      <c r="G494" s="19">
        <f t="shared" si="20"/>
        <v>0.8</v>
      </c>
      <c r="H494" s="19">
        <f t="shared" si="22"/>
        <v>0.76000000000000023</v>
      </c>
      <c r="I494">
        <v>282777</v>
      </c>
      <c r="J494" t="s">
        <v>3968</v>
      </c>
      <c r="K494">
        <v>1330718</v>
      </c>
      <c r="L494" t="s">
        <v>3969</v>
      </c>
      <c r="M494">
        <v>500000</v>
      </c>
      <c r="N494" t="s">
        <v>3970</v>
      </c>
      <c r="O494">
        <v>82</v>
      </c>
      <c r="P494" t="s">
        <v>3971</v>
      </c>
      <c r="Q494">
        <v>0</v>
      </c>
      <c r="R494" t="s">
        <v>3972</v>
      </c>
      <c r="S494">
        <v>-3500</v>
      </c>
      <c r="T494" s="7" t="str">
        <f t="shared" si="21"/>
        <v>hp_282777;atk_1197646;hit_500000;miss_82;cirt_0;cirtSub_-3500</v>
      </c>
    </row>
    <row r="495" spans="1:20" x14ac:dyDescent="0.15">
      <c r="A495" s="16">
        <v>330493</v>
      </c>
      <c r="B495" s="16" t="s">
        <v>228</v>
      </c>
      <c r="C495" s="16">
        <v>1</v>
      </c>
      <c r="D495" s="16">
        <v>2</v>
      </c>
      <c r="E495" s="17">
        <v>165</v>
      </c>
      <c r="F495" s="19" t="s">
        <v>3967</v>
      </c>
      <c r="G495" s="19">
        <f t="shared" si="20"/>
        <v>0.8</v>
      </c>
      <c r="H495" s="19">
        <f t="shared" si="22"/>
        <v>0.76000000000000023</v>
      </c>
      <c r="I495">
        <v>282777</v>
      </c>
      <c r="J495" t="s">
        <v>3968</v>
      </c>
      <c r="K495">
        <v>1330718</v>
      </c>
      <c r="L495" t="s">
        <v>3969</v>
      </c>
      <c r="M495">
        <v>500000</v>
      </c>
      <c r="N495" t="s">
        <v>3970</v>
      </c>
      <c r="O495">
        <v>82</v>
      </c>
      <c r="P495" t="s">
        <v>3971</v>
      </c>
      <c r="Q495">
        <v>0</v>
      </c>
      <c r="R495" t="s">
        <v>3972</v>
      </c>
      <c r="S495">
        <v>-3500</v>
      </c>
      <c r="T495" s="7" t="str">
        <f t="shared" si="21"/>
        <v>hp_282777;atk_1197646;hit_500000;miss_82;cirt_0;cirtSub_-3500</v>
      </c>
    </row>
    <row r="496" spans="1:20" x14ac:dyDescent="0.15">
      <c r="A496" s="16">
        <v>330494</v>
      </c>
      <c r="B496" s="16" t="s">
        <v>228</v>
      </c>
      <c r="C496" s="16">
        <v>1</v>
      </c>
      <c r="D496" s="16">
        <v>2</v>
      </c>
      <c r="E496" s="17">
        <v>165</v>
      </c>
      <c r="F496" s="19" t="s">
        <v>3967</v>
      </c>
      <c r="G496" s="19">
        <f t="shared" si="20"/>
        <v>0.8</v>
      </c>
      <c r="H496" s="19">
        <f t="shared" si="22"/>
        <v>0.76000000000000023</v>
      </c>
      <c r="I496">
        <v>282777</v>
      </c>
      <c r="J496" t="s">
        <v>3968</v>
      </c>
      <c r="K496">
        <v>1330718</v>
      </c>
      <c r="L496" t="s">
        <v>3969</v>
      </c>
      <c r="M496">
        <v>500000</v>
      </c>
      <c r="N496" t="s">
        <v>3970</v>
      </c>
      <c r="O496">
        <v>82</v>
      </c>
      <c r="P496" t="s">
        <v>3971</v>
      </c>
      <c r="Q496">
        <v>0</v>
      </c>
      <c r="R496" t="s">
        <v>3972</v>
      </c>
      <c r="S496">
        <v>-3500</v>
      </c>
      <c r="T496" s="7" t="str">
        <f t="shared" si="21"/>
        <v>hp_282777;atk_1197646;hit_500000;miss_82;cirt_0;cirtSub_-3500</v>
      </c>
    </row>
    <row r="497" spans="1:20" x14ac:dyDescent="0.15">
      <c r="A497" s="16">
        <v>330495</v>
      </c>
      <c r="B497" s="16" t="s">
        <v>228</v>
      </c>
      <c r="C497" s="16">
        <v>1</v>
      </c>
      <c r="D497" s="16">
        <v>2</v>
      </c>
      <c r="E497" s="17">
        <v>166</v>
      </c>
      <c r="F497" s="19" t="s">
        <v>3967</v>
      </c>
      <c r="G497" s="19" t="e">
        <f t="shared" si="20"/>
        <v>#N/A</v>
      </c>
      <c r="H497" s="19">
        <f t="shared" si="22"/>
        <v>0.76000000000000023</v>
      </c>
      <c r="I497">
        <v>285823</v>
      </c>
      <c r="J497" t="s">
        <v>3968</v>
      </c>
      <c r="K497">
        <v>1345050</v>
      </c>
      <c r="L497" t="s">
        <v>3969</v>
      </c>
      <c r="M497">
        <v>500000</v>
      </c>
      <c r="N497" t="s">
        <v>3970</v>
      </c>
      <c r="O497">
        <v>83</v>
      </c>
      <c r="P497" t="s">
        <v>3971</v>
      </c>
      <c r="Q497">
        <v>0</v>
      </c>
      <c r="R497" t="s">
        <v>3972</v>
      </c>
      <c r="S497">
        <v>-3500</v>
      </c>
      <c r="T497" s="7" t="str">
        <f t="shared" si="21"/>
        <v>hp_285823;atk_1210545;hit_500000;miss_83;cirt_0;cirtSub_-3500</v>
      </c>
    </row>
    <row r="498" spans="1:20" x14ac:dyDescent="0.15">
      <c r="A498" s="16">
        <v>330496</v>
      </c>
      <c r="B498" s="16" t="s">
        <v>228</v>
      </c>
      <c r="C498" s="16">
        <v>1</v>
      </c>
      <c r="D498" s="16">
        <v>2</v>
      </c>
      <c r="E498" s="17">
        <v>166</v>
      </c>
      <c r="F498" s="19" t="s">
        <v>3967</v>
      </c>
      <c r="G498" s="19" t="e">
        <f t="shared" si="20"/>
        <v>#N/A</v>
      </c>
      <c r="H498" s="19">
        <f t="shared" si="22"/>
        <v>0.76000000000000023</v>
      </c>
      <c r="I498">
        <v>285823</v>
      </c>
      <c r="J498" t="s">
        <v>3968</v>
      </c>
      <c r="K498">
        <v>1345050</v>
      </c>
      <c r="L498" t="s">
        <v>3969</v>
      </c>
      <c r="M498">
        <v>500000</v>
      </c>
      <c r="N498" t="s">
        <v>3970</v>
      </c>
      <c r="O498">
        <v>83</v>
      </c>
      <c r="P498" t="s">
        <v>3971</v>
      </c>
      <c r="Q498">
        <v>0</v>
      </c>
      <c r="R498" t="s">
        <v>3972</v>
      </c>
      <c r="S498">
        <v>-3500</v>
      </c>
      <c r="T498" s="7" t="str">
        <f t="shared" si="21"/>
        <v>hp_285823;atk_1210545;hit_500000;miss_83;cirt_0;cirtSub_-3500</v>
      </c>
    </row>
    <row r="499" spans="1:20" x14ac:dyDescent="0.15">
      <c r="A499" s="16">
        <v>330497</v>
      </c>
      <c r="B499" s="16" t="s">
        <v>228</v>
      </c>
      <c r="C499" s="16">
        <v>1</v>
      </c>
      <c r="D499" s="16">
        <v>2</v>
      </c>
      <c r="E499" s="17">
        <v>166</v>
      </c>
      <c r="F499" s="19" t="s">
        <v>3967</v>
      </c>
      <c r="G499" s="19" t="e">
        <f t="shared" si="20"/>
        <v>#N/A</v>
      </c>
      <c r="H499" s="19">
        <f t="shared" si="22"/>
        <v>0.76000000000000023</v>
      </c>
      <c r="I499">
        <v>285823</v>
      </c>
      <c r="J499" t="s">
        <v>3968</v>
      </c>
      <c r="K499">
        <v>1345050</v>
      </c>
      <c r="L499" t="s">
        <v>3969</v>
      </c>
      <c r="M499">
        <v>500000</v>
      </c>
      <c r="N499" t="s">
        <v>3970</v>
      </c>
      <c r="O499">
        <v>83</v>
      </c>
      <c r="P499" t="s">
        <v>3971</v>
      </c>
      <c r="Q499">
        <v>0</v>
      </c>
      <c r="R499" t="s">
        <v>3972</v>
      </c>
      <c r="S499">
        <v>-3500</v>
      </c>
      <c r="T499" s="7" t="str">
        <f t="shared" si="21"/>
        <v>hp_285823;atk_1210545;hit_500000;miss_83;cirt_0;cirtSub_-3500</v>
      </c>
    </row>
    <row r="500" spans="1:20" x14ac:dyDescent="0.15">
      <c r="A500" s="16">
        <v>330498</v>
      </c>
      <c r="B500" s="16" t="s">
        <v>228</v>
      </c>
      <c r="C500" s="16">
        <v>1</v>
      </c>
      <c r="D500" s="16">
        <v>2</v>
      </c>
      <c r="E500" s="17">
        <v>167</v>
      </c>
      <c r="F500" s="19" t="s">
        <v>3967</v>
      </c>
      <c r="G500" s="19" t="e">
        <f t="shared" si="20"/>
        <v>#N/A</v>
      </c>
      <c r="H500" s="19">
        <f t="shared" si="22"/>
        <v>0.76000000000000023</v>
      </c>
      <c r="I500">
        <v>288869</v>
      </c>
      <c r="J500" t="s">
        <v>3968</v>
      </c>
      <c r="K500">
        <v>1359383</v>
      </c>
      <c r="L500" t="s">
        <v>3969</v>
      </c>
      <c r="M500">
        <v>500000</v>
      </c>
      <c r="N500" t="s">
        <v>3970</v>
      </c>
      <c r="O500">
        <v>83</v>
      </c>
      <c r="P500" t="s">
        <v>3971</v>
      </c>
      <c r="Q500">
        <v>0</v>
      </c>
      <c r="R500" t="s">
        <v>3972</v>
      </c>
      <c r="S500">
        <v>-3500</v>
      </c>
      <c r="T500" s="7" t="str">
        <f t="shared" si="21"/>
        <v>hp_288869;atk_1223444;hit_500000;miss_83;cirt_0;cirtSub_-3500</v>
      </c>
    </row>
    <row r="501" spans="1:20" x14ac:dyDescent="0.15">
      <c r="A501" s="16">
        <v>330499</v>
      </c>
      <c r="B501" s="16" t="s">
        <v>228</v>
      </c>
      <c r="C501" s="16">
        <v>1</v>
      </c>
      <c r="D501" s="16">
        <v>2</v>
      </c>
      <c r="E501" s="17">
        <v>167</v>
      </c>
      <c r="F501" s="19" t="s">
        <v>3967</v>
      </c>
      <c r="G501" s="19" t="e">
        <f t="shared" si="20"/>
        <v>#N/A</v>
      </c>
      <c r="H501" s="19">
        <f t="shared" si="22"/>
        <v>0.76000000000000023</v>
      </c>
      <c r="I501">
        <v>288869</v>
      </c>
      <c r="J501" t="s">
        <v>3968</v>
      </c>
      <c r="K501">
        <v>1359383</v>
      </c>
      <c r="L501" t="s">
        <v>3969</v>
      </c>
      <c r="M501">
        <v>500000</v>
      </c>
      <c r="N501" t="s">
        <v>3970</v>
      </c>
      <c r="O501">
        <v>83</v>
      </c>
      <c r="P501" t="s">
        <v>3971</v>
      </c>
      <c r="Q501">
        <v>0</v>
      </c>
      <c r="R501" t="s">
        <v>3972</v>
      </c>
      <c r="S501">
        <v>-3500</v>
      </c>
      <c r="T501" s="7" t="str">
        <f t="shared" si="21"/>
        <v>hp_288869;atk_1223444;hit_500000;miss_83;cirt_0;cirtSub_-3500</v>
      </c>
    </row>
    <row r="502" spans="1:20" x14ac:dyDescent="0.15">
      <c r="A502" s="16">
        <v>330500</v>
      </c>
      <c r="B502" s="16" t="s">
        <v>228</v>
      </c>
      <c r="C502" s="16">
        <v>1</v>
      </c>
      <c r="D502" s="16">
        <v>2</v>
      </c>
      <c r="E502" s="17">
        <v>167</v>
      </c>
      <c r="F502" s="19" t="s">
        <v>3967</v>
      </c>
      <c r="G502" s="19" t="e">
        <f t="shared" si="20"/>
        <v>#N/A</v>
      </c>
      <c r="H502" s="19">
        <f t="shared" si="22"/>
        <v>0.76000000000000023</v>
      </c>
      <c r="I502">
        <v>288869</v>
      </c>
      <c r="J502" t="s">
        <v>3968</v>
      </c>
      <c r="K502">
        <v>1359383</v>
      </c>
      <c r="L502" t="s">
        <v>3969</v>
      </c>
      <c r="M502">
        <v>500000</v>
      </c>
      <c r="N502" t="s">
        <v>3970</v>
      </c>
      <c r="O502">
        <v>83</v>
      </c>
      <c r="P502" t="s">
        <v>3971</v>
      </c>
      <c r="Q502">
        <v>0</v>
      </c>
      <c r="R502" t="s">
        <v>3972</v>
      </c>
      <c r="S502">
        <v>-3500</v>
      </c>
      <c r="T502" s="7" t="str">
        <f t="shared" si="21"/>
        <v>hp_288869;atk_1223444;hit_500000;miss_83;cirt_0;cirtSub_-3500</v>
      </c>
    </row>
    <row r="503" spans="1:20" x14ac:dyDescent="0.15">
      <c r="A503" s="16">
        <v>330501</v>
      </c>
      <c r="B503" s="16" t="s">
        <v>228</v>
      </c>
      <c r="C503" s="16">
        <v>1</v>
      </c>
      <c r="D503" s="16">
        <v>2</v>
      </c>
      <c r="E503" s="17">
        <v>168</v>
      </c>
      <c r="F503" s="19" t="s">
        <v>3967</v>
      </c>
      <c r="G503" s="19" t="e">
        <f t="shared" si="20"/>
        <v>#N/A</v>
      </c>
      <c r="H503" s="19">
        <f t="shared" si="22"/>
        <v>0.76000000000000023</v>
      </c>
      <c r="I503">
        <v>291914</v>
      </c>
      <c r="J503" t="s">
        <v>3968</v>
      </c>
      <c r="K503">
        <v>1373715</v>
      </c>
      <c r="L503" t="s">
        <v>3969</v>
      </c>
      <c r="M503">
        <v>500000</v>
      </c>
      <c r="N503" t="s">
        <v>3970</v>
      </c>
      <c r="O503">
        <v>84</v>
      </c>
      <c r="P503" t="s">
        <v>3971</v>
      </c>
      <c r="Q503">
        <v>0</v>
      </c>
      <c r="R503" t="s">
        <v>3972</v>
      </c>
      <c r="S503">
        <v>-3500</v>
      </c>
      <c r="T503" s="7" t="str">
        <f t="shared" si="21"/>
        <v>hp_291914;atk_1236343;hit_500000;miss_84;cirt_0;cirtSub_-3500</v>
      </c>
    </row>
    <row r="504" spans="1:20" x14ac:dyDescent="0.15">
      <c r="A504" s="16">
        <v>330502</v>
      </c>
      <c r="B504" s="16" t="s">
        <v>228</v>
      </c>
      <c r="C504" s="16">
        <v>1</v>
      </c>
      <c r="D504" s="16">
        <v>2</v>
      </c>
      <c r="E504" s="17">
        <v>168</v>
      </c>
      <c r="F504" s="19" t="s">
        <v>3967</v>
      </c>
      <c r="G504" s="19" t="e">
        <f t="shared" si="20"/>
        <v>#N/A</v>
      </c>
      <c r="H504" s="19">
        <f t="shared" si="22"/>
        <v>0.76000000000000023</v>
      </c>
      <c r="I504">
        <v>291914</v>
      </c>
      <c r="J504" t="s">
        <v>3968</v>
      </c>
      <c r="K504">
        <v>1373715</v>
      </c>
      <c r="L504" t="s">
        <v>3969</v>
      </c>
      <c r="M504">
        <v>500000</v>
      </c>
      <c r="N504" t="s">
        <v>3970</v>
      </c>
      <c r="O504">
        <v>84</v>
      </c>
      <c r="P504" t="s">
        <v>3971</v>
      </c>
      <c r="Q504">
        <v>0</v>
      </c>
      <c r="R504" t="s">
        <v>3972</v>
      </c>
      <c r="S504">
        <v>-3500</v>
      </c>
      <c r="T504" s="7" t="str">
        <f t="shared" si="21"/>
        <v>hp_291914;atk_1236343;hit_500000;miss_84;cirt_0;cirtSub_-3500</v>
      </c>
    </row>
    <row r="505" spans="1:20" x14ac:dyDescent="0.15">
      <c r="A505" s="16">
        <v>330503</v>
      </c>
      <c r="B505" s="16" t="s">
        <v>228</v>
      </c>
      <c r="C505" s="16">
        <v>1</v>
      </c>
      <c r="D505" s="16">
        <v>2</v>
      </c>
      <c r="E505" s="17">
        <v>168</v>
      </c>
      <c r="F505" s="19" t="s">
        <v>3967</v>
      </c>
      <c r="G505" s="19" t="e">
        <f t="shared" si="20"/>
        <v>#N/A</v>
      </c>
      <c r="H505" s="19">
        <f t="shared" si="22"/>
        <v>0.76000000000000023</v>
      </c>
      <c r="I505">
        <v>291914</v>
      </c>
      <c r="J505" t="s">
        <v>3968</v>
      </c>
      <c r="K505">
        <v>1373715</v>
      </c>
      <c r="L505" t="s">
        <v>3969</v>
      </c>
      <c r="M505">
        <v>500000</v>
      </c>
      <c r="N505" t="s">
        <v>3970</v>
      </c>
      <c r="O505">
        <v>84</v>
      </c>
      <c r="P505" t="s">
        <v>3971</v>
      </c>
      <c r="Q505">
        <v>0</v>
      </c>
      <c r="R505" t="s">
        <v>3972</v>
      </c>
      <c r="S505">
        <v>-3500</v>
      </c>
      <c r="T505" s="7" t="str">
        <f t="shared" si="21"/>
        <v>hp_291914;atk_1236343;hit_500000;miss_84;cirt_0;cirtSub_-3500</v>
      </c>
    </row>
    <row r="506" spans="1:20" x14ac:dyDescent="0.15">
      <c r="A506" s="16">
        <v>330504</v>
      </c>
      <c r="B506" s="16" t="s">
        <v>228</v>
      </c>
      <c r="C506" s="16">
        <v>1</v>
      </c>
      <c r="D506" s="16">
        <v>2</v>
      </c>
      <c r="E506" s="17">
        <v>169</v>
      </c>
      <c r="F506" s="19" t="s">
        <v>3967</v>
      </c>
      <c r="G506" s="19" t="e">
        <f t="shared" si="20"/>
        <v>#N/A</v>
      </c>
      <c r="H506" s="19">
        <f t="shared" si="22"/>
        <v>0.76000000000000023</v>
      </c>
      <c r="I506">
        <v>295194</v>
      </c>
      <c r="J506" t="s">
        <v>3968</v>
      </c>
      <c r="K506">
        <v>1389150</v>
      </c>
      <c r="L506" t="s">
        <v>3969</v>
      </c>
      <c r="M506">
        <v>500000</v>
      </c>
      <c r="N506" t="s">
        <v>3970</v>
      </c>
      <c r="O506">
        <v>84</v>
      </c>
      <c r="P506" t="s">
        <v>3971</v>
      </c>
      <c r="Q506">
        <v>0</v>
      </c>
      <c r="R506" t="s">
        <v>3972</v>
      </c>
      <c r="S506">
        <v>-3500</v>
      </c>
      <c r="T506" s="7" t="str">
        <f t="shared" si="21"/>
        <v>hp_295194;atk_1250235;hit_500000;miss_84;cirt_0;cirtSub_-3500</v>
      </c>
    </row>
    <row r="507" spans="1:20" x14ac:dyDescent="0.15">
      <c r="A507" s="16">
        <v>330505</v>
      </c>
      <c r="B507" s="16" t="s">
        <v>228</v>
      </c>
      <c r="C507" s="16">
        <v>1</v>
      </c>
      <c r="D507" s="16">
        <v>2</v>
      </c>
      <c r="E507" s="17">
        <v>169</v>
      </c>
      <c r="F507" s="19" t="s">
        <v>3967</v>
      </c>
      <c r="G507" s="19" t="e">
        <f t="shared" si="20"/>
        <v>#N/A</v>
      </c>
      <c r="H507" s="19">
        <f t="shared" si="22"/>
        <v>0.76000000000000023</v>
      </c>
      <c r="I507">
        <v>295194</v>
      </c>
      <c r="J507" t="s">
        <v>3968</v>
      </c>
      <c r="K507">
        <v>1389150</v>
      </c>
      <c r="L507" t="s">
        <v>3969</v>
      </c>
      <c r="M507">
        <v>500000</v>
      </c>
      <c r="N507" t="s">
        <v>3970</v>
      </c>
      <c r="O507">
        <v>84</v>
      </c>
      <c r="P507" t="s">
        <v>3971</v>
      </c>
      <c r="Q507">
        <v>0</v>
      </c>
      <c r="R507" t="s">
        <v>3972</v>
      </c>
      <c r="S507">
        <v>-3500</v>
      </c>
      <c r="T507" s="7" t="str">
        <f t="shared" si="21"/>
        <v>hp_295194;atk_1250235;hit_500000;miss_84;cirt_0;cirtSub_-3500</v>
      </c>
    </row>
    <row r="508" spans="1:20" x14ac:dyDescent="0.15">
      <c r="A508" s="16">
        <v>330506</v>
      </c>
      <c r="B508" s="16" t="s">
        <v>228</v>
      </c>
      <c r="C508" s="16">
        <v>1</v>
      </c>
      <c r="D508" s="16">
        <v>2</v>
      </c>
      <c r="E508" s="17">
        <v>169</v>
      </c>
      <c r="F508" s="19" t="s">
        <v>3967</v>
      </c>
      <c r="G508" s="19" t="e">
        <f t="shared" si="20"/>
        <v>#N/A</v>
      </c>
      <c r="H508" s="19">
        <f t="shared" si="22"/>
        <v>0.76000000000000023</v>
      </c>
      <c r="I508">
        <v>295194</v>
      </c>
      <c r="J508" t="s">
        <v>3968</v>
      </c>
      <c r="K508">
        <v>1389150</v>
      </c>
      <c r="L508" t="s">
        <v>3969</v>
      </c>
      <c r="M508">
        <v>500000</v>
      </c>
      <c r="N508" t="s">
        <v>3970</v>
      </c>
      <c r="O508">
        <v>84</v>
      </c>
      <c r="P508" t="s">
        <v>3971</v>
      </c>
      <c r="Q508">
        <v>0</v>
      </c>
      <c r="R508" t="s">
        <v>3972</v>
      </c>
      <c r="S508">
        <v>-3500</v>
      </c>
      <c r="T508" s="7" t="str">
        <f t="shared" si="21"/>
        <v>hp_295194;atk_1250235;hit_500000;miss_84;cirt_0;cirtSub_-3500</v>
      </c>
    </row>
    <row r="509" spans="1:20" x14ac:dyDescent="0.15">
      <c r="A509" s="16">
        <v>330507</v>
      </c>
      <c r="B509" s="16" t="s">
        <v>228</v>
      </c>
      <c r="C509" s="16">
        <v>1</v>
      </c>
      <c r="D509" s="16">
        <v>2</v>
      </c>
      <c r="E509" s="17">
        <v>170</v>
      </c>
      <c r="F509" s="19" t="s">
        <v>3967</v>
      </c>
      <c r="G509" s="19">
        <f t="shared" si="20"/>
        <v>0.8</v>
      </c>
      <c r="H509" s="19">
        <f t="shared" si="22"/>
        <v>0.77000000000000024</v>
      </c>
      <c r="I509">
        <v>298474</v>
      </c>
      <c r="J509" t="s">
        <v>3968</v>
      </c>
      <c r="K509">
        <v>1404585</v>
      </c>
      <c r="L509" t="s">
        <v>3969</v>
      </c>
      <c r="M509">
        <v>500000</v>
      </c>
      <c r="N509" t="s">
        <v>3970</v>
      </c>
      <c r="O509">
        <v>85</v>
      </c>
      <c r="P509" t="s">
        <v>3971</v>
      </c>
      <c r="Q509">
        <v>0</v>
      </c>
      <c r="R509" t="s">
        <v>3972</v>
      </c>
      <c r="S509">
        <v>-3500</v>
      </c>
      <c r="T509" s="7" t="str">
        <f t="shared" si="21"/>
        <v>hp_298474;atk_1264126;hit_500000;miss_85;cirt_0;cirtSub_-3500</v>
      </c>
    </row>
    <row r="510" spans="1:20" x14ac:dyDescent="0.15">
      <c r="A510" s="16">
        <v>330508</v>
      </c>
      <c r="B510" s="16" t="s">
        <v>228</v>
      </c>
      <c r="C510" s="16">
        <v>1</v>
      </c>
      <c r="D510" s="16">
        <v>2</v>
      </c>
      <c r="E510" s="17">
        <v>170</v>
      </c>
      <c r="F510" s="19" t="s">
        <v>3967</v>
      </c>
      <c r="G510" s="19">
        <f t="shared" si="20"/>
        <v>0.8</v>
      </c>
      <c r="H510" s="19">
        <f t="shared" si="22"/>
        <v>0.77000000000000024</v>
      </c>
      <c r="I510">
        <v>298474</v>
      </c>
      <c r="J510" t="s">
        <v>3968</v>
      </c>
      <c r="K510">
        <v>1404585</v>
      </c>
      <c r="L510" t="s">
        <v>3969</v>
      </c>
      <c r="M510">
        <v>500000</v>
      </c>
      <c r="N510" t="s">
        <v>3970</v>
      </c>
      <c r="O510">
        <v>85</v>
      </c>
      <c r="P510" t="s">
        <v>3971</v>
      </c>
      <c r="Q510">
        <v>0</v>
      </c>
      <c r="R510" t="s">
        <v>3972</v>
      </c>
      <c r="S510">
        <v>-3500</v>
      </c>
      <c r="T510" s="7" t="str">
        <f t="shared" si="21"/>
        <v>hp_298474;atk_1264126;hit_500000;miss_85;cirt_0;cirtSub_-3500</v>
      </c>
    </row>
    <row r="511" spans="1:20" x14ac:dyDescent="0.15">
      <c r="A511" s="16">
        <v>330509</v>
      </c>
      <c r="B511" s="16" t="s">
        <v>228</v>
      </c>
      <c r="C511" s="16">
        <v>1</v>
      </c>
      <c r="D511" s="16">
        <v>2</v>
      </c>
      <c r="E511" s="17">
        <v>170</v>
      </c>
      <c r="F511" s="19" t="s">
        <v>3967</v>
      </c>
      <c r="G511" s="19">
        <f t="shared" si="20"/>
        <v>0.8</v>
      </c>
      <c r="H511" s="19">
        <f t="shared" si="22"/>
        <v>0.77000000000000024</v>
      </c>
      <c r="I511">
        <v>298474</v>
      </c>
      <c r="J511" t="s">
        <v>3968</v>
      </c>
      <c r="K511">
        <v>1404585</v>
      </c>
      <c r="L511" t="s">
        <v>3969</v>
      </c>
      <c r="M511">
        <v>500000</v>
      </c>
      <c r="N511" t="s">
        <v>3970</v>
      </c>
      <c r="O511">
        <v>85</v>
      </c>
      <c r="P511" t="s">
        <v>3971</v>
      </c>
      <c r="Q511">
        <v>0</v>
      </c>
      <c r="R511" t="s">
        <v>3972</v>
      </c>
      <c r="S511">
        <v>-3500</v>
      </c>
      <c r="T511" s="7" t="str">
        <f t="shared" si="21"/>
        <v>hp_298474;atk_1264126;hit_500000;miss_85;cirt_0;cirtSub_-3500</v>
      </c>
    </row>
    <row r="512" spans="1:20" x14ac:dyDescent="0.15">
      <c r="A512" s="16">
        <v>330510</v>
      </c>
      <c r="B512" s="16" t="s">
        <v>228</v>
      </c>
      <c r="C512" s="16">
        <v>1</v>
      </c>
      <c r="D512" s="16">
        <v>2</v>
      </c>
      <c r="E512" s="17">
        <v>171</v>
      </c>
      <c r="F512" s="19" t="s">
        <v>3967</v>
      </c>
      <c r="G512" s="19" t="e">
        <f t="shared" si="20"/>
        <v>#N/A</v>
      </c>
      <c r="H512" s="19">
        <f t="shared" si="22"/>
        <v>0.77000000000000024</v>
      </c>
      <c r="I512">
        <v>301754</v>
      </c>
      <c r="J512" t="s">
        <v>3968</v>
      </c>
      <c r="K512">
        <v>1420020</v>
      </c>
      <c r="L512" t="s">
        <v>3969</v>
      </c>
      <c r="M512">
        <v>500000</v>
      </c>
      <c r="N512" t="s">
        <v>3970</v>
      </c>
      <c r="O512">
        <v>85</v>
      </c>
      <c r="P512" t="s">
        <v>3971</v>
      </c>
      <c r="Q512">
        <v>0</v>
      </c>
      <c r="R512" t="s">
        <v>3972</v>
      </c>
      <c r="S512">
        <v>-3500</v>
      </c>
      <c r="T512" s="7" t="str">
        <f t="shared" si="21"/>
        <v>hp_301754;atk_1278018;hit_500000;miss_85;cirt_0;cirtSub_-3500</v>
      </c>
    </row>
    <row r="513" spans="1:20" x14ac:dyDescent="0.15">
      <c r="A513" s="16">
        <v>330511</v>
      </c>
      <c r="B513" s="16" t="s">
        <v>228</v>
      </c>
      <c r="C513" s="16">
        <v>1</v>
      </c>
      <c r="D513" s="16">
        <v>2</v>
      </c>
      <c r="E513" s="17">
        <v>171</v>
      </c>
      <c r="F513" s="19" t="s">
        <v>3967</v>
      </c>
      <c r="G513" s="19" t="e">
        <f t="shared" si="20"/>
        <v>#N/A</v>
      </c>
      <c r="H513" s="19">
        <f t="shared" si="22"/>
        <v>0.77000000000000024</v>
      </c>
      <c r="I513">
        <v>301754</v>
      </c>
      <c r="J513" t="s">
        <v>3968</v>
      </c>
      <c r="K513">
        <v>1420020</v>
      </c>
      <c r="L513" t="s">
        <v>3969</v>
      </c>
      <c r="M513">
        <v>500000</v>
      </c>
      <c r="N513" t="s">
        <v>3970</v>
      </c>
      <c r="O513">
        <v>85</v>
      </c>
      <c r="P513" t="s">
        <v>3971</v>
      </c>
      <c r="Q513">
        <v>0</v>
      </c>
      <c r="R513" t="s">
        <v>3972</v>
      </c>
      <c r="S513">
        <v>-3500</v>
      </c>
      <c r="T513" s="7" t="str">
        <f t="shared" si="21"/>
        <v>hp_301754;atk_1278018;hit_500000;miss_85;cirt_0;cirtSub_-3500</v>
      </c>
    </row>
    <row r="514" spans="1:20" x14ac:dyDescent="0.15">
      <c r="A514" s="16">
        <v>330512</v>
      </c>
      <c r="B514" s="16" t="s">
        <v>228</v>
      </c>
      <c r="C514" s="16">
        <v>1</v>
      </c>
      <c r="D514" s="16">
        <v>2</v>
      </c>
      <c r="E514" s="17">
        <v>171</v>
      </c>
      <c r="F514" s="19" t="s">
        <v>3967</v>
      </c>
      <c r="G514" s="19" t="e">
        <f t="shared" si="20"/>
        <v>#N/A</v>
      </c>
      <c r="H514" s="19">
        <f t="shared" si="22"/>
        <v>0.77000000000000024</v>
      </c>
      <c r="I514">
        <v>301754</v>
      </c>
      <c r="J514" t="s">
        <v>3968</v>
      </c>
      <c r="K514">
        <v>1420020</v>
      </c>
      <c r="L514" t="s">
        <v>3969</v>
      </c>
      <c r="M514">
        <v>500000</v>
      </c>
      <c r="N514" t="s">
        <v>3970</v>
      </c>
      <c r="O514">
        <v>85</v>
      </c>
      <c r="P514" t="s">
        <v>3971</v>
      </c>
      <c r="Q514">
        <v>0</v>
      </c>
      <c r="R514" t="s">
        <v>3972</v>
      </c>
      <c r="S514">
        <v>-3500</v>
      </c>
      <c r="T514" s="7" t="str">
        <f t="shared" si="21"/>
        <v>hp_301754;atk_1278018;hit_500000;miss_85;cirt_0;cirtSub_-3500</v>
      </c>
    </row>
    <row r="515" spans="1:20" x14ac:dyDescent="0.15">
      <c r="A515" s="16">
        <v>330513</v>
      </c>
      <c r="B515" s="16" t="s">
        <v>228</v>
      </c>
      <c r="C515" s="16">
        <v>1</v>
      </c>
      <c r="D515" s="16">
        <v>2</v>
      </c>
      <c r="E515" s="17">
        <v>172</v>
      </c>
      <c r="F515" s="19" t="s">
        <v>3967</v>
      </c>
      <c r="G515" s="19" t="e">
        <f t="shared" ref="G515:G578" si="23">VLOOKUP(E515,$E$1804:$I$2287,5,0)</f>
        <v>#N/A</v>
      </c>
      <c r="H515" s="19">
        <f t="shared" si="22"/>
        <v>0.77000000000000024</v>
      </c>
      <c r="I515">
        <v>305034</v>
      </c>
      <c r="J515" t="s">
        <v>3968</v>
      </c>
      <c r="K515">
        <v>1435455</v>
      </c>
      <c r="L515" t="s">
        <v>3969</v>
      </c>
      <c r="M515">
        <v>500000</v>
      </c>
      <c r="N515" t="s">
        <v>3970</v>
      </c>
      <c r="O515">
        <v>86</v>
      </c>
      <c r="P515" t="s">
        <v>3971</v>
      </c>
      <c r="Q515">
        <v>0</v>
      </c>
      <c r="R515" t="s">
        <v>3972</v>
      </c>
      <c r="S515">
        <v>-3500</v>
      </c>
      <c r="T515" s="7" t="str">
        <f t="shared" ref="T515:T578" si="24">F515&amp;"_"&amp;I515&amp;";"&amp;J515&amp;"_"&amp;INT(K515*0.9)&amp;";"&amp;L515&amp;"_"&amp;M515&amp;";"&amp;N515&amp;"_"&amp;O515&amp;";"&amp;P515&amp;"_"&amp;Q515&amp;";"&amp;R515&amp;"_"&amp;S515</f>
        <v>hp_305034;atk_1291909;hit_500000;miss_86;cirt_0;cirtSub_-3500</v>
      </c>
    </row>
    <row r="516" spans="1:20" x14ac:dyDescent="0.15">
      <c r="A516" s="16">
        <v>330514</v>
      </c>
      <c r="B516" s="16" t="s">
        <v>228</v>
      </c>
      <c r="C516" s="16">
        <v>1</v>
      </c>
      <c r="D516" s="16">
        <v>2</v>
      </c>
      <c r="E516" s="17">
        <v>172</v>
      </c>
      <c r="F516" s="19" t="s">
        <v>3967</v>
      </c>
      <c r="G516" s="19" t="e">
        <f t="shared" si="23"/>
        <v>#N/A</v>
      </c>
      <c r="H516" s="19">
        <f t="shared" si="22"/>
        <v>0.77000000000000024</v>
      </c>
      <c r="I516">
        <v>305034</v>
      </c>
      <c r="J516" t="s">
        <v>3968</v>
      </c>
      <c r="K516">
        <v>1435455</v>
      </c>
      <c r="L516" t="s">
        <v>3969</v>
      </c>
      <c r="M516">
        <v>500000</v>
      </c>
      <c r="N516" t="s">
        <v>3970</v>
      </c>
      <c r="O516">
        <v>86</v>
      </c>
      <c r="P516" t="s">
        <v>3971</v>
      </c>
      <c r="Q516">
        <v>0</v>
      </c>
      <c r="R516" t="s">
        <v>3972</v>
      </c>
      <c r="S516">
        <v>-3500</v>
      </c>
      <c r="T516" s="7" t="str">
        <f t="shared" si="24"/>
        <v>hp_305034;atk_1291909;hit_500000;miss_86;cirt_0;cirtSub_-3500</v>
      </c>
    </row>
    <row r="517" spans="1:20" x14ac:dyDescent="0.15">
      <c r="A517" s="16">
        <v>330515</v>
      </c>
      <c r="B517" s="16" t="s">
        <v>228</v>
      </c>
      <c r="C517" s="16">
        <v>1</v>
      </c>
      <c r="D517" s="16">
        <v>2</v>
      </c>
      <c r="E517" s="17">
        <v>172</v>
      </c>
      <c r="F517" s="19" t="s">
        <v>3967</v>
      </c>
      <c r="G517" s="19" t="e">
        <f t="shared" si="23"/>
        <v>#N/A</v>
      </c>
      <c r="H517" s="19">
        <f t="shared" si="22"/>
        <v>0.77000000000000024</v>
      </c>
      <c r="I517">
        <v>305034</v>
      </c>
      <c r="J517" t="s">
        <v>3968</v>
      </c>
      <c r="K517">
        <v>1435455</v>
      </c>
      <c r="L517" t="s">
        <v>3969</v>
      </c>
      <c r="M517">
        <v>500000</v>
      </c>
      <c r="N517" t="s">
        <v>3970</v>
      </c>
      <c r="O517">
        <v>86</v>
      </c>
      <c r="P517" t="s">
        <v>3971</v>
      </c>
      <c r="Q517">
        <v>0</v>
      </c>
      <c r="R517" t="s">
        <v>3972</v>
      </c>
      <c r="S517">
        <v>-3500</v>
      </c>
      <c r="T517" s="7" t="str">
        <f t="shared" si="24"/>
        <v>hp_305034;atk_1291909;hit_500000;miss_86;cirt_0;cirtSub_-3500</v>
      </c>
    </row>
    <row r="518" spans="1:20" x14ac:dyDescent="0.15">
      <c r="A518" s="16">
        <v>330516</v>
      </c>
      <c r="B518" s="16" t="s">
        <v>228</v>
      </c>
      <c r="C518" s="16">
        <v>1</v>
      </c>
      <c r="D518" s="16">
        <v>2</v>
      </c>
      <c r="E518" s="17">
        <v>173</v>
      </c>
      <c r="F518" s="19" t="s">
        <v>3967</v>
      </c>
      <c r="G518" s="19" t="e">
        <f t="shared" si="23"/>
        <v>#N/A</v>
      </c>
      <c r="H518" s="19">
        <f t="shared" si="22"/>
        <v>0.77000000000000024</v>
      </c>
      <c r="I518">
        <v>308314</v>
      </c>
      <c r="J518" t="s">
        <v>3968</v>
      </c>
      <c r="K518">
        <v>1450890</v>
      </c>
      <c r="L518" t="s">
        <v>3969</v>
      </c>
      <c r="M518">
        <v>500000</v>
      </c>
      <c r="N518" t="s">
        <v>3970</v>
      </c>
      <c r="O518">
        <v>86</v>
      </c>
      <c r="P518" t="s">
        <v>3971</v>
      </c>
      <c r="Q518">
        <v>0</v>
      </c>
      <c r="R518" t="s">
        <v>3972</v>
      </c>
      <c r="S518">
        <v>-3500</v>
      </c>
      <c r="T518" s="7" t="str">
        <f t="shared" si="24"/>
        <v>hp_308314;atk_1305801;hit_500000;miss_86;cirt_0;cirtSub_-3500</v>
      </c>
    </row>
    <row r="519" spans="1:20" x14ac:dyDescent="0.15">
      <c r="A519" s="16">
        <v>330517</v>
      </c>
      <c r="B519" s="16" t="s">
        <v>228</v>
      </c>
      <c r="C519" s="16">
        <v>1</v>
      </c>
      <c r="D519" s="16">
        <v>2</v>
      </c>
      <c r="E519" s="17">
        <v>173</v>
      </c>
      <c r="F519" s="19" t="s">
        <v>3967</v>
      </c>
      <c r="G519" s="19" t="e">
        <f t="shared" si="23"/>
        <v>#N/A</v>
      </c>
      <c r="H519" s="19">
        <f t="shared" si="22"/>
        <v>0.77000000000000024</v>
      </c>
      <c r="I519">
        <v>308314</v>
      </c>
      <c r="J519" t="s">
        <v>3968</v>
      </c>
      <c r="K519">
        <v>1450890</v>
      </c>
      <c r="L519" t="s">
        <v>3969</v>
      </c>
      <c r="M519">
        <v>500000</v>
      </c>
      <c r="N519" t="s">
        <v>3970</v>
      </c>
      <c r="O519">
        <v>86</v>
      </c>
      <c r="P519" t="s">
        <v>3971</v>
      </c>
      <c r="Q519">
        <v>0</v>
      </c>
      <c r="R519" t="s">
        <v>3972</v>
      </c>
      <c r="S519">
        <v>-3500</v>
      </c>
      <c r="T519" s="7" t="str">
        <f t="shared" si="24"/>
        <v>hp_308314;atk_1305801;hit_500000;miss_86;cirt_0;cirtSub_-3500</v>
      </c>
    </row>
    <row r="520" spans="1:20" x14ac:dyDescent="0.15">
      <c r="A520" s="16">
        <v>330518</v>
      </c>
      <c r="B520" s="16" t="s">
        <v>228</v>
      </c>
      <c r="C520" s="16">
        <v>1</v>
      </c>
      <c r="D520" s="16">
        <v>2</v>
      </c>
      <c r="E520" s="17">
        <v>173</v>
      </c>
      <c r="F520" s="19" t="s">
        <v>3967</v>
      </c>
      <c r="G520" s="19" t="e">
        <f t="shared" si="23"/>
        <v>#N/A</v>
      </c>
      <c r="H520" s="19">
        <f t="shared" si="22"/>
        <v>0.77000000000000024</v>
      </c>
      <c r="I520">
        <v>308314</v>
      </c>
      <c r="J520" t="s">
        <v>3968</v>
      </c>
      <c r="K520">
        <v>1450890</v>
      </c>
      <c r="L520" t="s">
        <v>3969</v>
      </c>
      <c r="M520">
        <v>500000</v>
      </c>
      <c r="N520" t="s">
        <v>3970</v>
      </c>
      <c r="O520">
        <v>86</v>
      </c>
      <c r="P520" t="s">
        <v>3971</v>
      </c>
      <c r="Q520">
        <v>0</v>
      </c>
      <c r="R520" t="s">
        <v>3972</v>
      </c>
      <c r="S520">
        <v>-3500</v>
      </c>
      <c r="T520" s="7" t="str">
        <f t="shared" si="24"/>
        <v>hp_308314;atk_1305801;hit_500000;miss_86;cirt_0;cirtSub_-3500</v>
      </c>
    </row>
    <row r="521" spans="1:20" x14ac:dyDescent="0.15">
      <c r="A521" s="16">
        <v>330519</v>
      </c>
      <c r="B521" s="16" t="s">
        <v>228</v>
      </c>
      <c r="C521" s="16">
        <v>1</v>
      </c>
      <c r="D521" s="16">
        <v>2</v>
      </c>
      <c r="E521" s="17">
        <v>174</v>
      </c>
      <c r="F521" s="19" t="s">
        <v>3967</v>
      </c>
      <c r="G521" s="19" t="e">
        <f t="shared" si="23"/>
        <v>#N/A</v>
      </c>
      <c r="H521" s="19">
        <f t="shared" si="22"/>
        <v>0.77000000000000024</v>
      </c>
      <c r="I521">
        <v>311593</v>
      </c>
      <c r="J521" t="s">
        <v>3968</v>
      </c>
      <c r="K521">
        <v>1466325</v>
      </c>
      <c r="L521" t="s">
        <v>3969</v>
      </c>
      <c r="M521">
        <v>500000</v>
      </c>
      <c r="N521" t="s">
        <v>3970</v>
      </c>
      <c r="O521">
        <v>87</v>
      </c>
      <c r="P521" t="s">
        <v>3971</v>
      </c>
      <c r="Q521">
        <v>0</v>
      </c>
      <c r="R521" t="s">
        <v>3972</v>
      </c>
      <c r="S521">
        <v>-3500</v>
      </c>
      <c r="T521" s="7" t="str">
        <f t="shared" si="24"/>
        <v>hp_311593;atk_1319692;hit_500000;miss_87;cirt_0;cirtSub_-3500</v>
      </c>
    </row>
    <row r="522" spans="1:20" x14ac:dyDescent="0.15">
      <c r="A522" s="16">
        <v>330520</v>
      </c>
      <c r="B522" s="16" t="s">
        <v>228</v>
      </c>
      <c r="C522" s="16">
        <v>1</v>
      </c>
      <c r="D522" s="16">
        <v>2</v>
      </c>
      <c r="E522" s="17">
        <v>174</v>
      </c>
      <c r="F522" s="19" t="s">
        <v>3967</v>
      </c>
      <c r="G522" s="19" t="e">
        <f t="shared" si="23"/>
        <v>#N/A</v>
      </c>
      <c r="H522" s="19">
        <f t="shared" si="22"/>
        <v>0.77000000000000024</v>
      </c>
      <c r="I522">
        <v>311593</v>
      </c>
      <c r="J522" t="s">
        <v>3968</v>
      </c>
      <c r="K522">
        <v>1466325</v>
      </c>
      <c r="L522" t="s">
        <v>3969</v>
      </c>
      <c r="M522">
        <v>500000</v>
      </c>
      <c r="N522" t="s">
        <v>3970</v>
      </c>
      <c r="O522">
        <v>87</v>
      </c>
      <c r="P522" t="s">
        <v>3971</v>
      </c>
      <c r="Q522">
        <v>0</v>
      </c>
      <c r="R522" t="s">
        <v>3972</v>
      </c>
      <c r="S522">
        <v>-3500</v>
      </c>
      <c r="T522" s="7" t="str">
        <f t="shared" si="24"/>
        <v>hp_311593;atk_1319692;hit_500000;miss_87;cirt_0;cirtSub_-3500</v>
      </c>
    </row>
    <row r="523" spans="1:20" x14ac:dyDescent="0.15">
      <c r="A523" s="16">
        <v>330521</v>
      </c>
      <c r="B523" s="16" t="s">
        <v>228</v>
      </c>
      <c r="C523" s="16">
        <v>1</v>
      </c>
      <c r="D523" s="16">
        <v>2</v>
      </c>
      <c r="E523" s="17">
        <v>174</v>
      </c>
      <c r="F523" s="19" t="s">
        <v>3967</v>
      </c>
      <c r="G523" s="19" t="e">
        <f t="shared" si="23"/>
        <v>#N/A</v>
      </c>
      <c r="H523" s="19">
        <f t="shared" si="22"/>
        <v>0.77000000000000024</v>
      </c>
      <c r="I523">
        <v>311593</v>
      </c>
      <c r="J523" t="s">
        <v>3968</v>
      </c>
      <c r="K523">
        <v>1466325</v>
      </c>
      <c r="L523" t="s">
        <v>3969</v>
      </c>
      <c r="M523">
        <v>500000</v>
      </c>
      <c r="N523" t="s">
        <v>3970</v>
      </c>
      <c r="O523">
        <v>87</v>
      </c>
      <c r="P523" t="s">
        <v>3971</v>
      </c>
      <c r="Q523">
        <v>0</v>
      </c>
      <c r="R523" t="s">
        <v>3972</v>
      </c>
      <c r="S523">
        <v>-3500</v>
      </c>
      <c r="T523" s="7" t="str">
        <f t="shared" si="24"/>
        <v>hp_311593;atk_1319692;hit_500000;miss_87;cirt_0;cirtSub_-3500</v>
      </c>
    </row>
    <row r="524" spans="1:20" x14ac:dyDescent="0.15">
      <c r="A524" s="16">
        <v>330522</v>
      </c>
      <c r="B524" s="16" t="s">
        <v>228</v>
      </c>
      <c r="C524" s="16">
        <v>1</v>
      </c>
      <c r="D524" s="16">
        <v>2</v>
      </c>
      <c r="E524" s="17">
        <v>175</v>
      </c>
      <c r="F524" s="19" t="s">
        <v>3967</v>
      </c>
      <c r="G524" s="19">
        <f t="shared" si="23"/>
        <v>0.8</v>
      </c>
      <c r="H524" s="19">
        <f t="shared" si="22"/>
        <v>0.77000000000000024</v>
      </c>
      <c r="I524">
        <v>314874</v>
      </c>
      <c r="J524" t="s">
        <v>3968</v>
      </c>
      <c r="K524">
        <v>1481760</v>
      </c>
      <c r="L524" t="s">
        <v>3969</v>
      </c>
      <c r="M524">
        <v>500000</v>
      </c>
      <c r="N524" t="s">
        <v>3970</v>
      </c>
      <c r="O524">
        <v>87</v>
      </c>
      <c r="P524" t="s">
        <v>3971</v>
      </c>
      <c r="Q524">
        <v>0</v>
      </c>
      <c r="R524" t="s">
        <v>3972</v>
      </c>
      <c r="S524">
        <v>-3500</v>
      </c>
      <c r="T524" s="7" t="str">
        <f t="shared" si="24"/>
        <v>hp_314874;atk_1333584;hit_500000;miss_87;cirt_0;cirtSub_-3500</v>
      </c>
    </row>
    <row r="525" spans="1:20" x14ac:dyDescent="0.15">
      <c r="A525" s="16">
        <v>330523</v>
      </c>
      <c r="B525" s="16" t="s">
        <v>228</v>
      </c>
      <c r="C525" s="16">
        <v>1</v>
      </c>
      <c r="D525" s="16">
        <v>2</v>
      </c>
      <c r="E525" s="17">
        <v>175</v>
      </c>
      <c r="F525" s="19" t="s">
        <v>3967</v>
      </c>
      <c r="G525" s="19">
        <f t="shared" si="23"/>
        <v>0.8</v>
      </c>
      <c r="H525" s="19">
        <f t="shared" si="22"/>
        <v>0.77000000000000024</v>
      </c>
      <c r="I525">
        <v>314874</v>
      </c>
      <c r="J525" t="s">
        <v>3968</v>
      </c>
      <c r="K525">
        <v>1481760</v>
      </c>
      <c r="L525" t="s">
        <v>3969</v>
      </c>
      <c r="M525">
        <v>500000</v>
      </c>
      <c r="N525" t="s">
        <v>3970</v>
      </c>
      <c r="O525">
        <v>87</v>
      </c>
      <c r="P525" t="s">
        <v>3971</v>
      </c>
      <c r="Q525">
        <v>0</v>
      </c>
      <c r="R525" t="s">
        <v>3972</v>
      </c>
      <c r="S525">
        <v>-3500</v>
      </c>
      <c r="T525" s="7" t="str">
        <f t="shared" si="24"/>
        <v>hp_314874;atk_1333584;hit_500000;miss_87;cirt_0;cirtSub_-3500</v>
      </c>
    </row>
    <row r="526" spans="1:20" x14ac:dyDescent="0.15">
      <c r="A526" s="16">
        <v>330524</v>
      </c>
      <c r="B526" s="16" t="s">
        <v>228</v>
      </c>
      <c r="C526" s="16">
        <v>1</v>
      </c>
      <c r="D526" s="16">
        <v>2</v>
      </c>
      <c r="E526" s="17">
        <v>175</v>
      </c>
      <c r="F526" s="19" t="s">
        <v>3967</v>
      </c>
      <c r="G526" s="19">
        <f t="shared" si="23"/>
        <v>0.8</v>
      </c>
      <c r="H526" s="19">
        <f t="shared" ref="H526:H589" si="25">MIN(H508+0.01,0.8)</f>
        <v>0.77000000000000024</v>
      </c>
      <c r="I526">
        <v>314874</v>
      </c>
      <c r="J526" t="s">
        <v>3968</v>
      </c>
      <c r="K526">
        <v>1481760</v>
      </c>
      <c r="L526" t="s">
        <v>3969</v>
      </c>
      <c r="M526">
        <v>500000</v>
      </c>
      <c r="N526" t="s">
        <v>3970</v>
      </c>
      <c r="O526">
        <v>87</v>
      </c>
      <c r="P526" t="s">
        <v>3971</v>
      </c>
      <c r="Q526">
        <v>0</v>
      </c>
      <c r="R526" t="s">
        <v>3972</v>
      </c>
      <c r="S526">
        <v>-3500</v>
      </c>
      <c r="T526" s="7" t="str">
        <f t="shared" si="24"/>
        <v>hp_314874;atk_1333584;hit_500000;miss_87;cirt_0;cirtSub_-3500</v>
      </c>
    </row>
    <row r="527" spans="1:20" x14ac:dyDescent="0.15">
      <c r="A527" s="16">
        <v>330525</v>
      </c>
      <c r="B527" s="16" t="s">
        <v>228</v>
      </c>
      <c r="C527" s="16">
        <v>1</v>
      </c>
      <c r="D527" s="16">
        <v>2</v>
      </c>
      <c r="E527" s="17">
        <v>176</v>
      </c>
      <c r="F527" s="19" t="s">
        <v>3967</v>
      </c>
      <c r="G527" s="19" t="e">
        <f t="shared" si="23"/>
        <v>#N/A</v>
      </c>
      <c r="H527" s="19">
        <f t="shared" si="25"/>
        <v>0.78000000000000025</v>
      </c>
      <c r="I527">
        <v>318154</v>
      </c>
      <c r="J527" t="s">
        <v>3968</v>
      </c>
      <c r="K527">
        <v>1497195</v>
      </c>
      <c r="L527" t="s">
        <v>3969</v>
      </c>
      <c r="M527">
        <v>500000</v>
      </c>
      <c r="N527" t="s">
        <v>3970</v>
      </c>
      <c r="O527">
        <v>88</v>
      </c>
      <c r="P527" t="s">
        <v>3971</v>
      </c>
      <c r="Q527">
        <v>0</v>
      </c>
      <c r="R527" t="s">
        <v>3972</v>
      </c>
      <c r="S527">
        <v>-3500</v>
      </c>
      <c r="T527" s="7" t="str">
        <f t="shared" si="24"/>
        <v>hp_318154;atk_1347475;hit_500000;miss_88;cirt_0;cirtSub_-3500</v>
      </c>
    </row>
    <row r="528" spans="1:20" x14ac:dyDescent="0.15">
      <c r="A528" s="16">
        <v>330526</v>
      </c>
      <c r="B528" s="16" t="s">
        <v>228</v>
      </c>
      <c r="C528" s="16">
        <v>1</v>
      </c>
      <c r="D528" s="16">
        <v>2</v>
      </c>
      <c r="E528" s="17">
        <v>176</v>
      </c>
      <c r="F528" s="19" t="s">
        <v>3967</v>
      </c>
      <c r="G528" s="19" t="e">
        <f t="shared" si="23"/>
        <v>#N/A</v>
      </c>
      <c r="H528" s="19">
        <f t="shared" si="25"/>
        <v>0.78000000000000025</v>
      </c>
      <c r="I528">
        <v>318154</v>
      </c>
      <c r="J528" t="s">
        <v>3968</v>
      </c>
      <c r="K528">
        <v>1497195</v>
      </c>
      <c r="L528" t="s">
        <v>3969</v>
      </c>
      <c r="M528">
        <v>500000</v>
      </c>
      <c r="N528" t="s">
        <v>3970</v>
      </c>
      <c r="O528">
        <v>88</v>
      </c>
      <c r="P528" t="s">
        <v>3971</v>
      </c>
      <c r="Q528">
        <v>0</v>
      </c>
      <c r="R528" t="s">
        <v>3972</v>
      </c>
      <c r="S528">
        <v>-3500</v>
      </c>
      <c r="T528" s="7" t="str">
        <f t="shared" si="24"/>
        <v>hp_318154;atk_1347475;hit_500000;miss_88;cirt_0;cirtSub_-3500</v>
      </c>
    </row>
    <row r="529" spans="1:20" x14ac:dyDescent="0.15">
      <c r="A529" s="16">
        <v>330527</v>
      </c>
      <c r="B529" s="16" t="s">
        <v>228</v>
      </c>
      <c r="C529" s="16">
        <v>1</v>
      </c>
      <c r="D529" s="16">
        <v>2</v>
      </c>
      <c r="E529" s="17">
        <v>176</v>
      </c>
      <c r="F529" s="19" t="s">
        <v>3967</v>
      </c>
      <c r="G529" s="19" t="e">
        <f t="shared" si="23"/>
        <v>#N/A</v>
      </c>
      <c r="H529" s="19">
        <f t="shared" si="25"/>
        <v>0.78000000000000025</v>
      </c>
      <c r="I529">
        <v>318154</v>
      </c>
      <c r="J529" t="s">
        <v>3968</v>
      </c>
      <c r="K529">
        <v>1497195</v>
      </c>
      <c r="L529" t="s">
        <v>3969</v>
      </c>
      <c r="M529">
        <v>500000</v>
      </c>
      <c r="N529" t="s">
        <v>3970</v>
      </c>
      <c r="O529">
        <v>88</v>
      </c>
      <c r="P529" t="s">
        <v>3971</v>
      </c>
      <c r="Q529">
        <v>0</v>
      </c>
      <c r="R529" t="s">
        <v>3972</v>
      </c>
      <c r="S529">
        <v>-3500</v>
      </c>
      <c r="T529" s="7" t="str">
        <f t="shared" si="24"/>
        <v>hp_318154;atk_1347475;hit_500000;miss_88;cirt_0;cirtSub_-3500</v>
      </c>
    </row>
    <row r="530" spans="1:20" x14ac:dyDescent="0.15">
      <c r="A530" s="16">
        <v>330528</v>
      </c>
      <c r="B530" s="16" t="s">
        <v>228</v>
      </c>
      <c r="C530" s="16">
        <v>1</v>
      </c>
      <c r="D530" s="16">
        <v>2</v>
      </c>
      <c r="E530" s="17">
        <v>177</v>
      </c>
      <c r="F530" s="19" t="s">
        <v>3967</v>
      </c>
      <c r="G530" s="19" t="e">
        <f t="shared" si="23"/>
        <v>#N/A</v>
      </c>
      <c r="H530" s="19">
        <f t="shared" si="25"/>
        <v>0.78000000000000025</v>
      </c>
      <c r="I530">
        <v>321434</v>
      </c>
      <c r="J530" t="s">
        <v>3968</v>
      </c>
      <c r="K530">
        <v>1512630</v>
      </c>
      <c r="L530" t="s">
        <v>3969</v>
      </c>
      <c r="M530">
        <v>500000</v>
      </c>
      <c r="N530" t="s">
        <v>3970</v>
      </c>
      <c r="O530">
        <v>88</v>
      </c>
      <c r="P530" t="s">
        <v>3971</v>
      </c>
      <c r="Q530">
        <v>0</v>
      </c>
      <c r="R530" t="s">
        <v>3972</v>
      </c>
      <c r="S530">
        <v>-3500</v>
      </c>
      <c r="T530" s="7" t="str">
        <f t="shared" si="24"/>
        <v>hp_321434;atk_1361367;hit_500000;miss_88;cirt_0;cirtSub_-3500</v>
      </c>
    </row>
    <row r="531" spans="1:20" x14ac:dyDescent="0.15">
      <c r="A531" s="16">
        <v>330529</v>
      </c>
      <c r="B531" s="16" t="s">
        <v>228</v>
      </c>
      <c r="C531" s="16">
        <v>1</v>
      </c>
      <c r="D531" s="16">
        <v>2</v>
      </c>
      <c r="E531" s="17">
        <v>177</v>
      </c>
      <c r="F531" s="19" t="s">
        <v>3967</v>
      </c>
      <c r="G531" s="19" t="e">
        <f t="shared" si="23"/>
        <v>#N/A</v>
      </c>
      <c r="H531" s="19">
        <f t="shared" si="25"/>
        <v>0.78000000000000025</v>
      </c>
      <c r="I531">
        <v>321434</v>
      </c>
      <c r="J531" t="s">
        <v>3968</v>
      </c>
      <c r="K531">
        <v>1512630</v>
      </c>
      <c r="L531" t="s">
        <v>3969</v>
      </c>
      <c r="M531">
        <v>500000</v>
      </c>
      <c r="N531" t="s">
        <v>3970</v>
      </c>
      <c r="O531">
        <v>88</v>
      </c>
      <c r="P531" t="s">
        <v>3971</v>
      </c>
      <c r="Q531">
        <v>0</v>
      </c>
      <c r="R531" t="s">
        <v>3972</v>
      </c>
      <c r="S531">
        <v>-3500</v>
      </c>
      <c r="T531" s="7" t="str">
        <f t="shared" si="24"/>
        <v>hp_321434;atk_1361367;hit_500000;miss_88;cirt_0;cirtSub_-3500</v>
      </c>
    </row>
    <row r="532" spans="1:20" x14ac:dyDescent="0.15">
      <c r="A532" s="16">
        <v>330530</v>
      </c>
      <c r="B532" s="16" t="s">
        <v>228</v>
      </c>
      <c r="C532" s="16">
        <v>1</v>
      </c>
      <c r="D532" s="16">
        <v>2</v>
      </c>
      <c r="E532" s="17">
        <v>177</v>
      </c>
      <c r="F532" s="19" t="s">
        <v>3967</v>
      </c>
      <c r="G532" s="19" t="e">
        <f t="shared" si="23"/>
        <v>#N/A</v>
      </c>
      <c r="H532" s="19">
        <f t="shared" si="25"/>
        <v>0.78000000000000025</v>
      </c>
      <c r="I532">
        <v>321434</v>
      </c>
      <c r="J532" t="s">
        <v>3968</v>
      </c>
      <c r="K532">
        <v>1512630</v>
      </c>
      <c r="L532" t="s">
        <v>3969</v>
      </c>
      <c r="M532">
        <v>500000</v>
      </c>
      <c r="N532" t="s">
        <v>3970</v>
      </c>
      <c r="O532">
        <v>88</v>
      </c>
      <c r="P532" t="s">
        <v>3971</v>
      </c>
      <c r="Q532">
        <v>0</v>
      </c>
      <c r="R532" t="s">
        <v>3972</v>
      </c>
      <c r="S532">
        <v>-3500</v>
      </c>
      <c r="T532" s="7" t="str">
        <f t="shared" si="24"/>
        <v>hp_321434;atk_1361367;hit_500000;miss_88;cirt_0;cirtSub_-3500</v>
      </c>
    </row>
    <row r="533" spans="1:20" x14ac:dyDescent="0.15">
      <c r="A533" s="16">
        <v>330531</v>
      </c>
      <c r="B533" s="16" t="s">
        <v>228</v>
      </c>
      <c r="C533" s="16">
        <v>1</v>
      </c>
      <c r="D533" s="16">
        <v>2</v>
      </c>
      <c r="E533" s="17">
        <v>178</v>
      </c>
      <c r="F533" s="19" t="s">
        <v>3967</v>
      </c>
      <c r="G533" s="19" t="e">
        <f t="shared" si="23"/>
        <v>#N/A</v>
      </c>
      <c r="H533" s="19">
        <f t="shared" si="25"/>
        <v>0.78000000000000025</v>
      </c>
      <c r="I533">
        <v>324713</v>
      </c>
      <c r="J533" t="s">
        <v>3968</v>
      </c>
      <c r="K533">
        <v>1528065</v>
      </c>
      <c r="L533" t="s">
        <v>3969</v>
      </c>
      <c r="M533">
        <v>500000</v>
      </c>
      <c r="N533" t="s">
        <v>3970</v>
      </c>
      <c r="O533">
        <v>89</v>
      </c>
      <c r="P533" t="s">
        <v>3971</v>
      </c>
      <c r="Q533">
        <v>0</v>
      </c>
      <c r="R533" t="s">
        <v>3972</v>
      </c>
      <c r="S533">
        <v>-3500</v>
      </c>
      <c r="T533" s="7" t="str">
        <f t="shared" si="24"/>
        <v>hp_324713;atk_1375258;hit_500000;miss_89;cirt_0;cirtSub_-3500</v>
      </c>
    </row>
    <row r="534" spans="1:20" x14ac:dyDescent="0.15">
      <c r="A534" s="16">
        <v>330532</v>
      </c>
      <c r="B534" s="16" t="s">
        <v>228</v>
      </c>
      <c r="C534" s="16">
        <v>1</v>
      </c>
      <c r="D534" s="16">
        <v>2</v>
      </c>
      <c r="E534" s="17">
        <v>178</v>
      </c>
      <c r="F534" s="19" t="s">
        <v>3967</v>
      </c>
      <c r="G534" s="19" t="e">
        <f t="shared" si="23"/>
        <v>#N/A</v>
      </c>
      <c r="H534" s="19">
        <f t="shared" si="25"/>
        <v>0.78000000000000025</v>
      </c>
      <c r="I534">
        <v>324713</v>
      </c>
      <c r="J534" t="s">
        <v>3968</v>
      </c>
      <c r="K534">
        <v>1528065</v>
      </c>
      <c r="L534" t="s">
        <v>3969</v>
      </c>
      <c r="M534">
        <v>500000</v>
      </c>
      <c r="N534" t="s">
        <v>3970</v>
      </c>
      <c r="O534">
        <v>89</v>
      </c>
      <c r="P534" t="s">
        <v>3971</v>
      </c>
      <c r="Q534">
        <v>0</v>
      </c>
      <c r="R534" t="s">
        <v>3972</v>
      </c>
      <c r="S534">
        <v>-3500</v>
      </c>
      <c r="T534" s="7" t="str">
        <f t="shared" si="24"/>
        <v>hp_324713;atk_1375258;hit_500000;miss_89;cirt_0;cirtSub_-3500</v>
      </c>
    </row>
    <row r="535" spans="1:20" x14ac:dyDescent="0.15">
      <c r="A535" s="16">
        <v>330533</v>
      </c>
      <c r="B535" s="16" t="s">
        <v>228</v>
      </c>
      <c r="C535" s="16">
        <v>1</v>
      </c>
      <c r="D535" s="16">
        <v>2</v>
      </c>
      <c r="E535" s="17">
        <v>178</v>
      </c>
      <c r="F535" s="19" t="s">
        <v>3967</v>
      </c>
      <c r="G535" s="19" t="e">
        <f t="shared" si="23"/>
        <v>#N/A</v>
      </c>
      <c r="H535" s="19">
        <f t="shared" si="25"/>
        <v>0.78000000000000025</v>
      </c>
      <c r="I535">
        <v>324713</v>
      </c>
      <c r="J535" t="s">
        <v>3968</v>
      </c>
      <c r="K535">
        <v>1528065</v>
      </c>
      <c r="L535" t="s">
        <v>3969</v>
      </c>
      <c r="M535">
        <v>500000</v>
      </c>
      <c r="N535" t="s">
        <v>3970</v>
      </c>
      <c r="O535">
        <v>89</v>
      </c>
      <c r="P535" t="s">
        <v>3971</v>
      </c>
      <c r="Q535">
        <v>0</v>
      </c>
      <c r="R535" t="s">
        <v>3972</v>
      </c>
      <c r="S535">
        <v>-3500</v>
      </c>
      <c r="T535" s="7" t="str">
        <f t="shared" si="24"/>
        <v>hp_324713;atk_1375258;hit_500000;miss_89;cirt_0;cirtSub_-3500</v>
      </c>
    </row>
    <row r="536" spans="1:20" x14ac:dyDescent="0.15">
      <c r="A536" s="16">
        <v>330534</v>
      </c>
      <c r="B536" s="16" t="s">
        <v>228</v>
      </c>
      <c r="C536" s="16">
        <v>1</v>
      </c>
      <c r="D536" s="16">
        <v>2</v>
      </c>
      <c r="E536" s="17">
        <v>179</v>
      </c>
      <c r="F536" s="19" t="s">
        <v>3967</v>
      </c>
      <c r="G536" s="19" t="e">
        <f t="shared" si="23"/>
        <v>#N/A</v>
      </c>
      <c r="H536" s="19">
        <f t="shared" si="25"/>
        <v>0.78000000000000025</v>
      </c>
      <c r="I536">
        <v>327993</v>
      </c>
      <c r="J536" t="s">
        <v>3968</v>
      </c>
      <c r="K536">
        <v>1543500</v>
      </c>
      <c r="L536" t="s">
        <v>3969</v>
      </c>
      <c r="M536">
        <v>500000</v>
      </c>
      <c r="N536" t="s">
        <v>3970</v>
      </c>
      <c r="O536">
        <v>89</v>
      </c>
      <c r="P536" t="s">
        <v>3971</v>
      </c>
      <c r="Q536">
        <v>0</v>
      </c>
      <c r="R536" t="s">
        <v>3972</v>
      </c>
      <c r="S536">
        <v>-3500</v>
      </c>
      <c r="T536" s="7" t="str">
        <f t="shared" si="24"/>
        <v>hp_327993;atk_1389150;hit_500000;miss_89;cirt_0;cirtSub_-3500</v>
      </c>
    </row>
    <row r="537" spans="1:20" x14ac:dyDescent="0.15">
      <c r="A537" s="16">
        <v>330535</v>
      </c>
      <c r="B537" s="16" t="s">
        <v>228</v>
      </c>
      <c r="C537" s="16">
        <v>1</v>
      </c>
      <c r="D537" s="16">
        <v>2</v>
      </c>
      <c r="E537" s="17">
        <v>179</v>
      </c>
      <c r="F537" s="19" t="s">
        <v>3967</v>
      </c>
      <c r="G537" s="19" t="e">
        <f t="shared" si="23"/>
        <v>#N/A</v>
      </c>
      <c r="H537" s="19">
        <f t="shared" si="25"/>
        <v>0.78000000000000025</v>
      </c>
      <c r="I537">
        <v>327993</v>
      </c>
      <c r="J537" t="s">
        <v>3968</v>
      </c>
      <c r="K537">
        <v>1543500</v>
      </c>
      <c r="L537" t="s">
        <v>3969</v>
      </c>
      <c r="M537">
        <v>500000</v>
      </c>
      <c r="N537" t="s">
        <v>3970</v>
      </c>
      <c r="O537">
        <v>89</v>
      </c>
      <c r="P537" t="s">
        <v>3971</v>
      </c>
      <c r="Q537">
        <v>0</v>
      </c>
      <c r="R537" t="s">
        <v>3972</v>
      </c>
      <c r="S537">
        <v>-3500</v>
      </c>
      <c r="T537" s="7" t="str">
        <f t="shared" si="24"/>
        <v>hp_327993;atk_1389150;hit_500000;miss_89;cirt_0;cirtSub_-3500</v>
      </c>
    </row>
    <row r="538" spans="1:20" x14ac:dyDescent="0.15">
      <c r="A538" s="16">
        <v>330536</v>
      </c>
      <c r="B538" s="16" t="s">
        <v>228</v>
      </c>
      <c r="C538" s="16">
        <v>1</v>
      </c>
      <c r="D538" s="16">
        <v>2</v>
      </c>
      <c r="E538" s="17">
        <v>179</v>
      </c>
      <c r="F538" s="19" t="s">
        <v>3967</v>
      </c>
      <c r="G538" s="19" t="e">
        <f t="shared" si="23"/>
        <v>#N/A</v>
      </c>
      <c r="H538" s="19">
        <f t="shared" si="25"/>
        <v>0.78000000000000025</v>
      </c>
      <c r="I538">
        <v>327993</v>
      </c>
      <c r="J538" t="s">
        <v>3968</v>
      </c>
      <c r="K538">
        <v>1543500</v>
      </c>
      <c r="L538" t="s">
        <v>3969</v>
      </c>
      <c r="M538">
        <v>500000</v>
      </c>
      <c r="N538" t="s">
        <v>3970</v>
      </c>
      <c r="O538">
        <v>89</v>
      </c>
      <c r="P538" t="s">
        <v>3971</v>
      </c>
      <c r="Q538">
        <v>0</v>
      </c>
      <c r="R538" t="s">
        <v>3972</v>
      </c>
      <c r="S538">
        <v>-3500</v>
      </c>
      <c r="T538" s="7" t="str">
        <f t="shared" si="24"/>
        <v>hp_327993;atk_1389150;hit_500000;miss_89;cirt_0;cirtSub_-3500</v>
      </c>
    </row>
    <row r="539" spans="1:20" x14ac:dyDescent="0.15">
      <c r="A539" s="16">
        <v>330537</v>
      </c>
      <c r="B539" s="16" t="s">
        <v>228</v>
      </c>
      <c r="C539" s="16">
        <v>1</v>
      </c>
      <c r="D539" s="16">
        <v>2</v>
      </c>
      <c r="E539" s="17">
        <v>180</v>
      </c>
      <c r="F539" s="19" t="s">
        <v>3967</v>
      </c>
      <c r="G539" s="19">
        <f t="shared" si="23"/>
        <v>0.8</v>
      </c>
      <c r="H539" s="19">
        <f t="shared" si="25"/>
        <v>0.78000000000000025</v>
      </c>
      <c r="I539">
        <v>331273</v>
      </c>
      <c r="J539" t="s">
        <v>3968</v>
      </c>
      <c r="K539">
        <v>1558935</v>
      </c>
      <c r="L539" t="s">
        <v>3969</v>
      </c>
      <c r="M539">
        <v>500000</v>
      </c>
      <c r="N539" t="s">
        <v>3970</v>
      </c>
      <c r="O539">
        <v>90</v>
      </c>
      <c r="P539" t="s">
        <v>3971</v>
      </c>
      <c r="Q539">
        <v>0</v>
      </c>
      <c r="R539" t="s">
        <v>3972</v>
      </c>
      <c r="S539">
        <v>-3500</v>
      </c>
      <c r="T539" s="7" t="str">
        <f t="shared" si="24"/>
        <v>hp_331273;atk_1403041;hit_500000;miss_90;cirt_0;cirtSub_-3500</v>
      </c>
    </row>
    <row r="540" spans="1:20" x14ac:dyDescent="0.15">
      <c r="A540" s="16">
        <v>330538</v>
      </c>
      <c r="B540" s="16" t="s">
        <v>228</v>
      </c>
      <c r="C540" s="16">
        <v>1</v>
      </c>
      <c r="D540" s="16">
        <v>2</v>
      </c>
      <c r="E540" s="17">
        <v>180</v>
      </c>
      <c r="F540" s="19" t="s">
        <v>3967</v>
      </c>
      <c r="G540" s="19">
        <f t="shared" si="23"/>
        <v>0.8</v>
      </c>
      <c r="H540" s="19">
        <f t="shared" si="25"/>
        <v>0.78000000000000025</v>
      </c>
      <c r="I540">
        <v>331273</v>
      </c>
      <c r="J540" t="s">
        <v>3968</v>
      </c>
      <c r="K540">
        <v>1558935</v>
      </c>
      <c r="L540" t="s">
        <v>3969</v>
      </c>
      <c r="M540">
        <v>500000</v>
      </c>
      <c r="N540" t="s">
        <v>3970</v>
      </c>
      <c r="O540">
        <v>90</v>
      </c>
      <c r="P540" t="s">
        <v>3971</v>
      </c>
      <c r="Q540">
        <v>0</v>
      </c>
      <c r="R540" t="s">
        <v>3972</v>
      </c>
      <c r="S540">
        <v>-3500</v>
      </c>
      <c r="T540" s="7" t="str">
        <f t="shared" si="24"/>
        <v>hp_331273;atk_1403041;hit_500000;miss_90;cirt_0;cirtSub_-3500</v>
      </c>
    </row>
    <row r="541" spans="1:20" x14ac:dyDescent="0.15">
      <c r="A541" s="16">
        <v>330539</v>
      </c>
      <c r="B541" s="16" t="s">
        <v>228</v>
      </c>
      <c r="C541" s="16">
        <v>1</v>
      </c>
      <c r="D541" s="16">
        <v>2</v>
      </c>
      <c r="E541" s="17">
        <v>180</v>
      </c>
      <c r="F541" s="19" t="s">
        <v>3967</v>
      </c>
      <c r="G541" s="19">
        <f t="shared" si="23"/>
        <v>0.8</v>
      </c>
      <c r="H541" s="19">
        <f t="shared" si="25"/>
        <v>0.78000000000000025</v>
      </c>
      <c r="I541">
        <v>331273</v>
      </c>
      <c r="J541" t="s">
        <v>3968</v>
      </c>
      <c r="K541">
        <v>1558935</v>
      </c>
      <c r="L541" t="s">
        <v>3969</v>
      </c>
      <c r="M541">
        <v>500000</v>
      </c>
      <c r="N541" t="s">
        <v>3970</v>
      </c>
      <c r="O541">
        <v>90</v>
      </c>
      <c r="P541" t="s">
        <v>3971</v>
      </c>
      <c r="Q541">
        <v>0</v>
      </c>
      <c r="R541" t="s">
        <v>3972</v>
      </c>
      <c r="S541">
        <v>-3500</v>
      </c>
      <c r="T541" s="7" t="str">
        <f t="shared" si="24"/>
        <v>hp_331273;atk_1403041;hit_500000;miss_90;cirt_0;cirtSub_-3500</v>
      </c>
    </row>
    <row r="542" spans="1:20" x14ac:dyDescent="0.15">
      <c r="A542" s="16">
        <v>330540</v>
      </c>
      <c r="B542" s="16" t="s">
        <v>228</v>
      </c>
      <c r="C542" s="16">
        <v>1</v>
      </c>
      <c r="D542" s="16">
        <v>2</v>
      </c>
      <c r="E542" s="17">
        <v>181</v>
      </c>
      <c r="F542" s="19" t="s">
        <v>3967</v>
      </c>
      <c r="G542" s="19" t="e">
        <f t="shared" si="23"/>
        <v>#N/A</v>
      </c>
      <c r="H542" s="19">
        <f t="shared" si="25"/>
        <v>0.78000000000000025</v>
      </c>
      <c r="I542">
        <v>334554</v>
      </c>
      <c r="J542" t="s">
        <v>3968</v>
      </c>
      <c r="K542">
        <v>1574370</v>
      </c>
      <c r="L542" t="s">
        <v>3969</v>
      </c>
      <c r="M542">
        <v>500000</v>
      </c>
      <c r="N542" t="s">
        <v>3970</v>
      </c>
      <c r="O542">
        <v>90</v>
      </c>
      <c r="P542" t="s">
        <v>3971</v>
      </c>
      <c r="Q542">
        <v>0</v>
      </c>
      <c r="R542" t="s">
        <v>3972</v>
      </c>
      <c r="S542">
        <v>-3500</v>
      </c>
      <c r="T542" s="7" t="str">
        <f t="shared" si="24"/>
        <v>hp_334554;atk_1416933;hit_500000;miss_90;cirt_0;cirtSub_-3500</v>
      </c>
    </row>
    <row r="543" spans="1:20" x14ac:dyDescent="0.15">
      <c r="A543" s="16">
        <v>330541</v>
      </c>
      <c r="B543" s="16" t="s">
        <v>228</v>
      </c>
      <c r="C543" s="16">
        <v>1</v>
      </c>
      <c r="D543" s="16">
        <v>2</v>
      </c>
      <c r="E543" s="17">
        <v>181</v>
      </c>
      <c r="F543" s="19" t="s">
        <v>3967</v>
      </c>
      <c r="G543" s="19" t="e">
        <f t="shared" si="23"/>
        <v>#N/A</v>
      </c>
      <c r="H543" s="19">
        <f t="shared" si="25"/>
        <v>0.78000000000000025</v>
      </c>
      <c r="I543">
        <v>334554</v>
      </c>
      <c r="J543" t="s">
        <v>3968</v>
      </c>
      <c r="K543">
        <v>1574370</v>
      </c>
      <c r="L543" t="s">
        <v>3969</v>
      </c>
      <c r="M543">
        <v>500000</v>
      </c>
      <c r="N543" t="s">
        <v>3970</v>
      </c>
      <c r="O543">
        <v>90</v>
      </c>
      <c r="P543" t="s">
        <v>3971</v>
      </c>
      <c r="Q543">
        <v>0</v>
      </c>
      <c r="R543" t="s">
        <v>3972</v>
      </c>
      <c r="S543">
        <v>-3500</v>
      </c>
      <c r="T543" s="7" t="str">
        <f t="shared" si="24"/>
        <v>hp_334554;atk_1416933;hit_500000;miss_90;cirt_0;cirtSub_-3500</v>
      </c>
    </row>
    <row r="544" spans="1:20" x14ac:dyDescent="0.15">
      <c r="A544" s="16">
        <v>330542</v>
      </c>
      <c r="B544" s="16" t="s">
        <v>228</v>
      </c>
      <c r="C544" s="16">
        <v>1</v>
      </c>
      <c r="D544" s="16">
        <v>2</v>
      </c>
      <c r="E544" s="17">
        <v>181</v>
      </c>
      <c r="F544" s="19" t="s">
        <v>3967</v>
      </c>
      <c r="G544" s="19" t="e">
        <f t="shared" si="23"/>
        <v>#N/A</v>
      </c>
      <c r="H544" s="19">
        <f t="shared" si="25"/>
        <v>0.78000000000000025</v>
      </c>
      <c r="I544">
        <v>334554</v>
      </c>
      <c r="J544" t="s">
        <v>3968</v>
      </c>
      <c r="K544">
        <v>1574370</v>
      </c>
      <c r="L544" t="s">
        <v>3969</v>
      </c>
      <c r="M544">
        <v>500000</v>
      </c>
      <c r="N544" t="s">
        <v>3970</v>
      </c>
      <c r="O544">
        <v>90</v>
      </c>
      <c r="P544" t="s">
        <v>3971</v>
      </c>
      <c r="Q544">
        <v>0</v>
      </c>
      <c r="R544" t="s">
        <v>3972</v>
      </c>
      <c r="S544">
        <v>-3500</v>
      </c>
      <c r="T544" s="7" t="str">
        <f t="shared" si="24"/>
        <v>hp_334554;atk_1416933;hit_500000;miss_90;cirt_0;cirtSub_-3500</v>
      </c>
    </row>
    <row r="545" spans="1:20" x14ac:dyDescent="0.15">
      <c r="A545" s="16">
        <v>330543</v>
      </c>
      <c r="B545" s="16" t="s">
        <v>228</v>
      </c>
      <c r="C545" s="16">
        <v>1</v>
      </c>
      <c r="D545" s="16">
        <v>2</v>
      </c>
      <c r="E545" s="17">
        <v>182</v>
      </c>
      <c r="F545" s="19" t="s">
        <v>3967</v>
      </c>
      <c r="G545" s="19" t="e">
        <f t="shared" si="23"/>
        <v>#N/A</v>
      </c>
      <c r="H545" s="19">
        <f t="shared" si="25"/>
        <v>0.79000000000000026</v>
      </c>
      <c r="I545">
        <v>337833</v>
      </c>
      <c r="J545" t="s">
        <v>3968</v>
      </c>
      <c r="K545">
        <v>1589805</v>
      </c>
      <c r="L545" t="s">
        <v>3969</v>
      </c>
      <c r="M545">
        <v>500000</v>
      </c>
      <c r="N545" t="s">
        <v>3970</v>
      </c>
      <c r="O545">
        <v>91</v>
      </c>
      <c r="P545" t="s">
        <v>3971</v>
      </c>
      <c r="Q545">
        <v>0</v>
      </c>
      <c r="R545" t="s">
        <v>3972</v>
      </c>
      <c r="S545">
        <v>-3500</v>
      </c>
      <c r="T545" s="7" t="str">
        <f t="shared" si="24"/>
        <v>hp_337833;atk_1430824;hit_500000;miss_91;cirt_0;cirtSub_-3500</v>
      </c>
    </row>
    <row r="546" spans="1:20" x14ac:dyDescent="0.15">
      <c r="A546" s="16">
        <v>330544</v>
      </c>
      <c r="B546" s="16" t="s">
        <v>228</v>
      </c>
      <c r="C546" s="16">
        <v>1</v>
      </c>
      <c r="D546" s="16">
        <v>2</v>
      </c>
      <c r="E546" s="17">
        <v>182</v>
      </c>
      <c r="F546" s="19" t="s">
        <v>3967</v>
      </c>
      <c r="G546" s="19" t="e">
        <f t="shared" si="23"/>
        <v>#N/A</v>
      </c>
      <c r="H546" s="19">
        <f t="shared" si="25"/>
        <v>0.79000000000000026</v>
      </c>
      <c r="I546">
        <v>337833</v>
      </c>
      <c r="J546" t="s">
        <v>3968</v>
      </c>
      <c r="K546">
        <v>1589805</v>
      </c>
      <c r="L546" t="s">
        <v>3969</v>
      </c>
      <c r="M546">
        <v>500000</v>
      </c>
      <c r="N546" t="s">
        <v>3970</v>
      </c>
      <c r="O546">
        <v>91</v>
      </c>
      <c r="P546" t="s">
        <v>3971</v>
      </c>
      <c r="Q546">
        <v>0</v>
      </c>
      <c r="R546" t="s">
        <v>3972</v>
      </c>
      <c r="S546">
        <v>-3500</v>
      </c>
      <c r="T546" s="7" t="str">
        <f t="shared" si="24"/>
        <v>hp_337833;atk_1430824;hit_500000;miss_91;cirt_0;cirtSub_-3500</v>
      </c>
    </row>
    <row r="547" spans="1:20" x14ac:dyDescent="0.15">
      <c r="A547" s="16">
        <v>330545</v>
      </c>
      <c r="B547" s="16" t="s">
        <v>228</v>
      </c>
      <c r="C547" s="16">
        <v>1</v>
      </c>
      <c r="D547" s="16">
        <v>2</v>
      </c>
      <c r="E547" s="17">
        <v>182</v>
      </c>
      <c r="F547" s="19" t="s">
        <v>3967</v>
      </c>
      <c r="G547" s="19" t="e">
        <f t="shared" si="23"/>
        <v>#N/A</v>
      </c>
      <c r="H547" s="19">
        <f t="shared" si="25"/>
        <v>0.79000000000000026</v>
      </c>
      <c r="I547">
        <v>337833</v>
      </c>
      <c r="J547" t="s">
        <v>3968</v>
      </c>
      <c r="K547">
        <v>1589805</v>
      </c>
      <c r="L547" t="s">
        <v>3969</v>
      </c>
      <c r="M547">
        <v>500000</v>
      </c>
      <c r="N547" t="s">
        <v>3970</v>
      </c>
      <c r="O547">
        <v>91</v>
      </c>
      <c r="P547" t="s">
        <v>3971</v>
      </c>
      <c r="Q547">
        <v>0</v>
      </c>
      <c r="R547" t="s">
        <v>3972</v>
      </c>
      <c r="S547">
        <v>-3500</v>
      </c>
      <c r="T547" s="7" t="str">
        <f t="shared" si="24"/>
        <v>hp_337833;atk_1430824;hit_500000;miss_91;cirt_0;cirtSub_-3500</v>
      </c>
    </row>
    <row r="548" spans="1:20" x14ac:dyDescent="0.15">
      <c r="A548" s="16">
        <v>330546</v>
      </c>
      <c r="B548" s="16" t="s">
        <v>228</v>
      </c>
      <c r="C548" s="16">
        <v>1</v>
      </c>
      <c r="D548" s="16">
        <v>2</v>
      </c>
      <c r="E548" s="17">
        <v>183</v>
      </c>
      <c r="F548" s="19" t="s">
        <v>3967</v>
      </c>
      <c r="G548" s="19" t="e">
        <f t="shared" si="23"/>
        <v>#N/A</v>
      </c>
      <c r="H548" s="19">
        <f t="shared" si="25"/>
        <v>0.79000000000000026</v>
      </c>
      <c r="I548">
        <v>341348</v>
      </c>
      <c r="J548" t="s">
        <v>3968</v>
      </c>
      <c r="K548">
        <v>1606343</v>
      </c>
      <c r="L548" t="s">
        <v>3969</v>
      </c>
      <c r="M548">
        <v>500000</v>
      </c>
      <c r="N548" t="s">
        <v>3970</v>
      </c>
      <c r="O548">
        <v>91</v>
      </c>
      <c r="P548" t="s">
        <v>3971</v>
      </c>
      <c r="Q548">
        <v>0</v>
      </c>
      <c r="R548" t="s">
        <v>3972</v>
      </c>
      <c r="S548">
        <v>-3500</v>
      </c>
      <c r="T548" s="7" t="str">
        <f t="shared" si="24"/>
        <v>hp_341348;atk_1445708;hit_500000;miss_91;cirt_0;cirtSub_-3500</v>
      </c>
    </row>
    <row r="549" spans="1:20" x14ac:dyDescent="0.15">
      <c r="A549" s="16">
        <v>330547</v>
      </c>
      <c r="B549" s="16" t="s">
        <v>228</v>
      </c>
      <c r="C549" s="16">
        <v>1</v>
      </c>
      <c r="D549" s="16">
        <v>2</v>
      </c>
      <c r="E549" s="17">
        <v>183</v>
      </c>
      <c r="F549" s="19" t="s">
        <v>3967</v>
      </c>
      <c r="G549" s="19" t="e">
        <f t="shared" si="23"/>
        <v>#N/A</v>
      </c>
      <c r="H549" s="19">
        <f t="shared" si="25"/>
        <v>0.79000000000000026</v>
      </c>
      <c r="I549">
        <v>341348</v>
      </c>
      <c r="J549" t="s">
        <v>3968</v>
      </c>
      <c r="K549">
        <v>1606343</v>
      </c>
      <c r="L549" t="s">
        <v>3969</v>
      </c>
      <c r="M549">
        <v>500000</v>
      </c>
      <c r="N549" t="s">
        <v>3970</v>
      </c>
      <c r="O549">
        <v>91</v>
      </c>
      <c r="P549" t="s">
        <v>3971</v>
      </c>
      <c r="Q549">
        <v>0</v>
      </c>
      <c r="R549" t="s">
        <v>3972</v>
      </c>
      <c r="S549">
        <v>-3500</v>
      </c>
      <c r="T549" s="7" t="str">
        <f t="shared" si="24"/>
        <v>hp_341348;atk_1445708;hit_500000;miss_91;cirt_0;cirtSub_-3500</v>
      </c>
    </row>
    <row r="550" spans="1:20" x14ac:dyDescent="0.15">
      <c r="A550" s="16">
        <v>330548</v>
      </c>
      <c r="B550" s="16" t="s">
        <v>228</v>
      </c>
      <c r="C550" s="16">
        <v>1</v>
      </c>
      <c r="D550" s="16">
        <v>2</v>
      </c>
      <c r="E550" s="17">
        <v>183</v>
      </c>
      <c r="F550" s="19" t="s">
        <v>3967</v>
      </c>
      <c r="G550" s="19" t="e">
        <f t="shared" si="23"/>
        <v>#N/A</v>
      </c>
      <c r="H550" s="19">
        <f t="shared" si="25"/>
        <v>0.79000000000000026</v>
      </c>
      <c r="I550">
        <v>341348</v>
      </c>
      <c r="J550" t="s">
        <v>3968</v>
      </c>
      <c r="K550">
        <v>1606343</v>
      </c>
      <c r="L550" t="s">
        <v>3969</v>
      </c>
      <c r="M550">
        <v>500000</v>
      </c>
      <c r="N550" t="s">
        <v>3970</v>
      </c>
      <c r="O550">
        <v>91</v>
      </c>
      <c r="P550" t="s">
        <v>3971</v>
      </c>
      <c r="Q550">
        <v>0</v>
      </c>
      <c r="R550" t="s">
        <v>3972</v>
      </c>
      <c r="S550">
        <v>-3500</v>
      </c>
      <c r="T550" s="7" t="str">
        <f t="shared" si="24"/>
        <v>hp_341348;atk_1445708;hit_500000;miss_91;cirt_0;cirtSub_-3500</v>
      </c>
    </row>
    <row r="551" spans="1:20" x14ac:dyDescent="0.15">
      <c r="A551" s="16">
        <v>330549</v>
      </c>
      <c r="B551" s="16" t="s">
        <v>228</v>
      </c>
      <c r="C551" s="16">
        <v>1</v>
      </c>
      <c r="D551" s="16">
        <v>2</v>
      </c>
      <c r="E551" s="17">
        <v>184</v>
      </c>
      <c r="F551" s="19" t="s">
        <v>3967</v>
      </c>
      <c r="G551" s="19" t="e">
        <f t="shared" si="23"/>
        <v>#N/A</v>
      </c>
      <c r="H551" s="19">
        <f t="shared" si="25"/>
        <v>0.79000000000000026</v>
      </c>
      <c r="I551">
        <v>344862</v>
      </c>
      <c r="J551" t="s">
        <v>3968</v>
      </c>
      <c r="K551">
        <v>1622880</v>
      </c>
      <c r="L551" t="s">
        <v>3969</v>
      </c>
      <c r="M551">
        <v>500000</v>
      </c>
      <c r="N551" t="s">
        <v>3970</v>
      </c>
      <c r="O551">
        <v>92</v>
      </c>
      <c r="P551" t="s">
        <v>3971</v>
      </c>
      <c r="Q551">
        <v>0</v>
      </c>
      <c r="R551" t="s">
        <v>3972</v>
      </c>
      <c r="S551">
        <v>-3500</v>
      </c>
      <c r="T551" s="7" t="str">
        <f t="shared" si="24"/>
        <v>hp_344862;atk_1460592;hit_500000;miss_92;cirt_0;cirtSub_-3500</v>
      </c>
    </row>
    <row r="552" spans="1:20" x14ac:dyDescent="0.15">
      <c r="A552" s="16">
        <v>330550</v>
      </c>
      <c r="B552" s="16" t="s">
        <v>228</v>
      </c>
      <c r="C552" s="16">
        <v>1</v>
      </c>
      <c r="D552" s="16">
        <v>2</v>
      </c>
      <c r="E552" s="17">
        <v>184</v>
      </c>
      <c r="F552" s="19" t="s">
        <v>3967</v>
      </c>
      <c r="G552" s="19" t="e">
        <f t="shared" si="23"/>
        <v>#N/A</v>
      </c>
      <c r="H552" s="19">
        <f t="shared" si="25"/>
        <v>0.79000000000000026</v>
      </c>
      <c r="I552">
        <v>344862</v>
      </c>
      <c r="J552" t="s">
        <v>3968</v>
      </c>
      <c r="K552">
        <v>1622880</v>
      </c>
      <c r="L552" t="s">
        <v>3969</v>
      </c>
      <c r="M552">
        <v>500000</v>
      </c>
      <c r="N552" t="s">
        <v>3970</v>
      </c>
      <c r="O552">
        <v>92</v>
      </c>
      <c r="P552" t="s">
        <v>3971</v>
      </c>
      <c r="Q552">
        <v>0</v>
      </c>
      <c r="R552" t="s">
        <v>3972</v>
      </c>
      <c r="S552">
        <v>-3500</v>
      </c>
      <c r="T552" s="7" t="str">
        <f t="shared" si="24"/>
        <v>hp_344862;atk_1460592;hit_500000;miss_92;cirt_0;cirtSub_-3500</v>
      </c>
    </row>
    <row r="553" spans="1:20" x14ac:dyDescent="0.15">
      <c r="A553" s="16">
        <v>330551</v>
      </c>
      <c r="B553" s="16" t="s">
        <v>228</v>
      </c>
      <c r="C553" s="16">
        <v>1</v>
      </c>
      <c r="D553" s="16">
        <v>2</v>
      </c>
      <c r="E553" s="17">
        <v>184</v>
      </c>
      <c r="F553" s="19" t="s">
        <v>3967</v>
      </c>
      <c r="G553" s="19" t="e">
        <f t="shared" si="23"/>
        <v>#N/A</v>
      </c>
      <c r="H553" s="19">
        <f t="shared" si="25"/>
        <v>0.79000000000000026</v>
      </c>
      <c r="I553">
        <v>344862</v>
      </c>
      <c r="J553" t="s">
        <v>3968</v>
      </c>
      <c r="K553">
        <v>1622880</v>
      </c>
      <c r="L553" t="s">
        <v>3969</v>
      </c>
      <c r="M553">
        <v>500000</v>
      </c>
      <c r="N553" t="s">
        <v>3970</v>
      </c>
      <c r="O553">
        <v>92</v>
      </c>
      <c r="P553" t="s">
        <v>3971</v>
      </c>
      <c r="Q553">
        <v>0</v>
      </c>
      <c r="R553" t="s">
        <v>3972</v>
      </c>
      <c r="S553">
        <v>-3500</v>
      </c>
      <c r="T553" s="7" t="str">
        <f t="shared" si="24"/>
        <v>hp_344862;atk_1460592;hit_500000;miss_92;cirt_0;cirtSub_-3500</v>
      </c>
    </row>
    <row r="554" spans="1:20" x14ac:dyDescent="0.15">
      <c r="A554" s="16">
        <v>330552</v>
      </c>
      <c r="B554" s="16" t="s">
        <v>228</v>
      </c>
      <c r="C554" s="16">
        <v>1</v>
      </c>
      <c r="D554" s="16">
        <v>2</v>
      </c>
      <c r="E554" s="17">
        <v>185</v>
      </c>
      <c r="F554" s="19" t="s">
        <v>3967</v>
      </c>
      <c r="G554" s="19">
        <f t="shared" si="23"/>
        <v>0.8</v>
      </c>
      <c r="H554" s="19">
        <f t="shared" si="25"/>
        <v>0.79000000000000026</v>
      </c>
      <c r="I554">
        <v>348375</v>
      </c>
      <c r="J554" t="s">
        <v>3968</v>
      </c>
      <c r="K554">
        <v>1639418</v>
      </c>
      <c r="L554" t="s">
        <v>3969</v>
      </c>
      <c r="M554">
        <v>500000</v>
      </c>
      <c r="N554" t="s">
        <v>3970</v>
      </c>
      <c r="O554">
        <v>92</v>
      </c>
      <c r="P554" t="s">
        <v>3971</v>
      </c>
      <c r="Q554">
        <v>0</v>
      </c>
      <c r="R554" t="s">
        <v>3972</v>
      </c>
      <c r="S554">
        <v>-3500</v>
      </c>
      <c r="T554" s="7" t="str">
        <f t="shared" si="24"/>
        <v>hp_348375;atk_1475476;hit_500000;miss_92;cirt_0;cirtSub_-3500</v>
      </c>
    </row>
    <row r="555" spans="1:20" x14ac:dyDescent="0.15">
      <c r="A555" s="16">
        <v>330553</v>
      </c>
      <c r="B555" s="16" t="s">
        <v>228</v>
      </c>
      <c r="C555" s="16">
        <v>1</v>
      </c>
      <c r="D555" s="16">
        <v>2</v>
      </c>
      <c r="E555" s="17">
        <v>185</v>
      </c>
      <c r="F555" s="19" t="s">
        <v>3967</v>
      </c>
      <c r="G555" s="19">
        <f t="shared" si="23"/>
        <v>0.8</v>
      </c>
      <c r="H555" s="19">
        <f t="shared" si="25"/>
        <v>0.79000000000000026</v>
      </c>
      <c r="I555">
        <v>348375</v>
      </c>
      <c r="J555" t="s">
        <v>3968</v>
      </c>
      <c r="K555">
        <v>1639418</v>
      </c>
      <c r="L555" t="s">
        <v>3969</v>
      </c>
      <c r="M555">
        <v>500000</v>
      </c>
      <c r="N555" t="s">
        <v>3970</v>
      </c>
      <c r="O555">
        <v>92</v>
      </c>
      <c r="P555" t="s">
        <v>3971</v>
      </c>
      <c r="Q555">
        <v>0</v>
      </c>
      <c r="R555" t="s">
        <v>3972</v>
      </c>
      <c r="S555">
        <v>-3500</v>
      </c>
      <c r="T555" s="7" t="str">
        <f t="shared" si="24"/>
        <v>hp_348375;atk_1475476;hit_500000;miss_92;cirt_0;cirtSub_-3500</v>
      </c>
    </row>
    <row r="556" spans="1:20" x14ac:dyDescent="0.15">
      <c r="A556" s="16">
        <v>330554</v>
      </c>
      <c r="B556" s="16" t="s">
        <v>228</v>
      </c>
      <c r="C556" s="16">
        <v>1</v>
      </c>
      <c r="D556" s="16">
        <v>2</v>
      </c>
      <c r="E556" s="17">
        <v>185</v>
      </c>
      <c r="F556" s="19" t="s">
        <v>3967</v>
      </c>
      <c r="G556" s="19">
        <f t="shared" si="23"/>
        <v>0.8</v>
      </c>
      <c r="H556" s="19">
        <f t="shared" si="25"/>
        <v>0.79000000000000026</v>
      </c>
      <c r="I556">
        <v>348375</v>
      </c>
      <c r="J556" t="s">
        <v>3968</v>
      </c>
      <c r="K556">
        <v>1639418</v>
      </c>
      <c r="L556" t="s">
        <v>3969</v>
      </c>
      <c r="M556">
        <v>500000</v>
      </c>
      <c r="N556" t="s">
        <v>3970</v>
      </c>
      <c r="O556">
        <v>92</v>
      </c>
      <c r="P556" t="s">
        <v>3971</v>
      </c>
      <c r="Q556">
        <v>0</v>
      </c>
      <c r="R556" t="s">
        <v>3972</v>
      </c>
      <c r="S556">
        <v>-3500</v>
      </c>
      <c r="T556" s="7" t="str">
        <f t="shared" si="24"/>
        <v>hp_348375;atk_1475476;hit_500000;miss_92;cirt_0;cirtSub_-3500</v>
      </c>
    </row>
    <row r="557" spans="1:20" x14ac:dyDescent="0.15">
      <c r="A557" s="16">
        <v>330555</v>
      </c>
      <c r="B557" s="16" t="s">
        <v>228</v>
      </c>
      <c r="C557" s="16">
        <v>1</v>
      </c>
      <c r="D557" s="16">
        <v>2</v>
      </c>
      <c r="E557" s="17">
        <v>186</v>
      </c>
      <c r="F557" s="19" t="s">
        <v>3967</v>
      </c>
      <c r="G557" s="19" t="e">
        <f t="shared" si="23"/>
        <v>#N/A</v>
      </c>
      <c r="H557" s="19">
        <f t="shared" si="25"/>
        <v>0.79000000000000026</v>
      </c>
      <c r="I557">
        <v>351890</v>
      </c>
      <c r="J557" t="s">
        <v>3968</v>
      </c>
      <c r="K557">
        <v>1655955</v>
      </c>
      <c r="L557" t="s">
        <v>3969</v>
      </c>
      <c r="M557">
        <v>500000</v>
      </c>
      <c r="N557" t="s">
        <v>3970</v>
      </c>
      <c r="O557">
        <v>93</v>
      </c>
      <c r="P557" t="s">
        <v>3971</v>
      </c>
      <c r="Q557">
        <v>0</v>
      </c>
      <c r="R557" t="s">
        <v>3972</v>
      </c>
      <c r="S557">
        <v>-3500</v>
      </c>
      <c r="T557" s="7" t="str">
        <f t="shared" si="24"/>
        <v>hp_351890;atk_1490359;hit_500000;miss_93;cirt_0;cirtSub_-3500</v>
      </c>
    </row>
    <row r="558" spans="1:20" x14ac:dyDescent="0.15">
      <c r="A558" s="16">
        <v>330556</v>
      </c>
      <c r="B558" s="16" t="s">
        <v>228</v>
      </c>
      <c r="C558" s="16">
        <v>1</v>
      </c>
      <c r="D558" s="16">
        <v>2</v>
      </c>
      <c r="E558" s="17">
        <v>186</v>
      </c>
      <c r="F558" s="19" t="s">
        <v>3967</v>
      </c>
      <c r="G558" s="19" t="e">
        <f t="shared" si="23"/>
        <v>#N/A</v>
      </c>
      <c r="H558" s="19">
        <f t="shared" si="25"/>
        <v>0.79000000000000026</v>
      </c>
      <c r="I558">
        <v>351890</v>
      </c>
      <c r="J558" t="s">
        <v>3968</v>
      </c>
      <c r="K558">
        <v>1655955</v>
      </c>
      <c r="L558" t="s">
        <v>3969</v>
      </c>
      <c r="M558">
        <v>500000</v>
      </c>
      <c r="N558" t="s">
        <v>3970</v>
      </c>
      <c r="O558">
        <v>93</v>
      </c>
      <c r="P558" t="s">
        <v>3971</v>
      </c>
      <c r="Q558">
        <v>0</v>
      </c>
      <c r="R558" t="s">
        <v>3972</v>
      </c>
      <c r="S558">
        <v>-3500</v>
      </c>
      <c r="T558" s="7" t="str">
        <f t="shared" si="24"/>
        <v>hp_351890;atk_1490359;hit_500000;miss_93;cirt_0;cirtSub_-3500</v>
      </c>
    </row>
    <row r="559" spans="1:20" x14ac:dyDescent="0.15">
      <c r="A559" s="16">
        <v>330557</v>
      </c>
      <c r="B559" s="16" t="s">
        <v>228</v>
      </c>
      <c r="C559" s="16">
        <v>1</v>
      </c>
      <c r="D559" s="16">
        <v>2</v>
      </c>
      <c r="E559" s="17">
        <v>186</v>
      </c>
      <c r="F559" s="19" t="s">
        <v>3967</v>
      </c>
      <c r="G559" s="19" t="e">
        <f t="shared" si="23"/>
        <v>#N/A</v>
      </c>
      <c r="H559" s="19">
        <f t="shared" si="25"/>
        <v>0.79000000000000026</v>
      </c>
      <c r="I559">
        <v>351890</v>
      </c>
      <c r="J559" t="s">
        <v>3968</v>
      </c>
      <c r="K559">
        <v>1655955</v>
      </c>
      <c r="L559" t="s">
        <v>3969</v>
      </c>
      <c r="M559">
        <v>500000</v>
      </c>
      <c r="N559" t="s">
        <v>3970</v>
      </c>
      <c r="O559">
        <v>93</v>
      </c>
      <c r="P559" t="s">
        <v>3971</v>
      </c>
      <c r="Q559">
        <v>0</v>
      </c>
      <c r="R559" t="s">
        <v>3972</v>
      </c>
      <c r="S559">
        <v>-3500</v>
      </c>
      <c r="T559" s="7" t="str">
        <f t="shared" si="24"/>
        <v>hp_351890;atk_1490359;hit_500000;miss_93;cirt_0;cirtSub_-3500</v>
      </c>
    </row>
    <row r="560" spans="1:20" x14ac:dyDescent="0.15">
      <c r="A560" s="16">
        <v>330558</v>
      </c>
      <c r="B560" s="16" t="s">
        <v>228</v>
      </c>
      <c r="C560" s="16">
        <v>1</v>
      </c>
      <c r="D560" s="16">
        <v>2</v>
      </c>
      <c r="E560" s="17">
        <v>187</v>
      </c>
      <c r="F560" s="19" t="s">
        <v>3967</v>
      </c>
      <c r="G560" s="19" t="e">
        <f t="shared" si="23"/>
        <v>#N/A</v>
      </c>
      <c r="H560" s="19">
        <f t="shared" si="25"/>
        <v>0.79000000000000026</v>
      </c>
      <c r="I560">
        <v>355404</v>
      </c>
      <c r="J560" t="s">
        <v>3968</v>
      </c>
      <c r="K560">
        <v>1672493</v>
      </c>
      <c r="L560" t="s">
        <v>3969</v>
      </c>
      <c r="M560">
        <v>500000</v>
      </c>
      <c r="N560" t="s">
        <v>3970</v>
      </c>
      <c r="O560">
        <v>93</v>
      </c>
      <c r="P560" t="s">
        <v>3971</v>
      </c>
      <c r="Q560">
        <v>0</v>
      </c>
      <c r="R560" t="s">
        <v>3972</v>
      </c>
      <c r="S560">
        <v>-3500</v>
      </c>
      <c r="T560" s="7" t="str">
        <f t="shared" si="24"/>
        <v>hp_355404;atk_1505243;hit_500000;miss_93;cirt_0;cirtSub_-3500</v>
      </c>
    </row>
    <row r="561" spans="1:20" x14ac:dyDescent="0.15">
      <c r="A561" s="16">
        <v>330559</v>
      </c>
      <c r="B561" s="16" t="s">
        <v>228</v>
      </c>
      <c r="C561" s="16">
        <v>1</v>
      </c>
      <c r="D561" s="16">
        <v>2</v>
      </c>
      <c r="E561" s="17">
        <v>187</v>
      </c>
      <c r="F561" s="19" t="s">
        <v>3967</v>
      </c>
      <c r="G561" s="19" t="e">
        <f t="shared" si="23"/>
        <v>#N/A</v>
      </c>
      <c r="H561" s="19">
        <f t="shared" si="25"/>
        <v>0.79000000000000026</v>
      </c>
      <c r="I561">
        <v>355404</v>
      </c>
      <c r="J561" t="s">
        <v>3968</v>
      </c>
      <c r="K561">
        <v>1672493</v>
      </c>
      <c r="L561" t="s">
        <v>3969</v>
      </c>
      <c r="M561">
        <v>500000</v>
      </c>
      <c r="N561" t="s">
        <v>3970</v>
      </c>
      <c r="O561">
        <v>93</v>
      </c>
      <c r="P561" t="s">
        <v>3971</v>
      </c>
      <c r="Q561">
        <v>0</v>
      </c>
      <c r="R561" t="s">
        <v>3972</v>
      </c>
      <c r="S561">
        <v>-3500</v>
      </c>
      <c r="T561" s="7" t="str">
        <f t="shared" si="24"/>
        <v>hp_355404;atk_1505243;hit_500000;miss_93;cirt_0;cirtSub_-3500</v>
      </c>
    </row>
    <row r="562" spans="1:20" x14ac:dyDescent="0.15">
      <c r="A562" s="16">
        <v>330560</v>
      </c>
      <c r="B562" s="16" t="s">
        <v>228</v>
      </c>
      <c r="C562" s="16">
        <v>1</v>
      </c>
      <c r="D562" s="16">
        <v>2</v>
      </c>
      <c r="E562" s="17">
        <v>187</v>
      </c>
      <c r="F562" s="19" t="s">
        <v>3967</v>
      </c>
      <c r="G562" s="19" t="e">
        <f t="shared" si="23"/>
        <v>#N/A</v>
      </c>
      <c r="H562" s="19">
        <f t="shared" si="25"/>
        <v>0.79000000000000026</v>
      </c>
      <c r="I562">
        <v>355404</v>
      </c>
      <c r="J562" t="s">
        <v>3968</v>
      </c>
      <c r="K562">
        <v>1672493</v>
      </c>
      <c r="L562" t="s">
        <v>3969</v>
      </c>
      <c r="M562">
        <v>500000</v>
      </c>
      <c r="N562" t="s">
        <v>3970</v>
      </c>
      <c r="O562">
        <v>93</v>
      </c>
      <c r="P562" t="s">
        <v>3971</v>
      </c>
      <c r="Q562">
        <v>0</v>
      </c>
      <c r="R562" t="s">
        <v>3972</v>
      </c>
      <c r="S562">
        <v>-3500</v>
      </c>
      <c r="T562" s="7" t="str">
        <f t="shared" si="24"/>
        <v>hp_355404;atk_1505243;hit_500000;miss_93;cirt_0;cirtSub_-3500</v>
      </c>
    </row>
    <row r="563" spans="1:20" x14ac:dyDescent="0.15">
      <c r="A563" s="16">
        <v>330561</v>
      </c>
      <c r="B563" s="16" t="s">
        <v>228</v>
      </c>
      <c r="C563" s="16">
        <v>1</v>
      </c>
      <c r="D563" s="16">
        <v>2</v>
      </c>
      <c r="E563" s="17">
        <v>188</v>
      </c>
      <c r="F563" s="19" t="s">
        <v>3967</v>
      </c>
      <c r="G563" s="19" t="e">
        <f t="shared" si="23"/>
        <v>#N/A</v>
      </c>
      <c r="H563" s="19">
        <f t="shared" si="25"/>
        <v>0.8</v>
      </c>
      <c r="I563">
        <v>358919</v>
      </c>
      <c r="J563" t="s">
        <v>3968</v>
      </c>
      <c r="K563">
        <v>1689030</v>
      </c>
      <c r="L563" t="s">
        <v>3969</v>
      </c>
      <c r="M563">
        <v>500000</v>
      </c>
      <c r="N563" t="s">
        <v>3970</v>
      </c>
      <c r="O563">
        <v>94</v>
      </c>
      <c r="P563" t="s">
        <v>3971</v>
      </c>
      <c r="Q563">
        <v>0</v>
      </c>
      <c r="R563" t="s">
        <v>3972</v>
      </c>
      <c r="S563">
        <v>-3500</v>
      </c>
      <c r="T563" s="7" t="str">
        <f t="shared" si="24"/>
        <v>hp_358919;atk_1520127;hit_500000;miss_94;cirt_0;cirtSub_-3500</v>
      </c>
    </row>
    <row r="564" spans="1:20" x14ac:dyDescent="0.15">
      <c r="A564" s="16">
        <v>330562</v>
      </c>
      <c r="B564" s="16" t="s">
        <v>228</v>
      </c>
      <c r="C564" s="16">
        <v>1</v>
      </c>
      <c r="D564" s="16">
        <v>2</v>
      </c>
      <c r="E564" s="17">
        <v>188</v>
      </c>
      <c r="F564" s="19" t="s">
        <v>3967</v>
      </c>
      <c r="G564" s="19" t="e">
        <f t="shared" si="23"/>
        <v>#N/A</v>
      </c>
      <c r="H564" s="19">
        <f t="shared" si="25"/>
        <v>0.8</v>
      </c>
      <c r="I564">
        <v>358919</v>
      </c>
      <c r="J564" t="s">
        <v>3968</v>
      </c>
      <c r="K564">
        <v>1689030</v>
      </c>
      <c r="L564" t="s">
        <v>3969</v>
      </c>
      <c r="M564">
        <v>500000</v>
      </c>
      <c r="N564" t="s">
        <v>3970</v>
      </c>
      <c r="O564">
        <v>94</v>
      </c>
      <c r="P564" t="s">
        <v>3971</v>
      </c>
      <c r="Q564">
        <v>0</v>
      </c>
      <c r="R564" t="s">
        <v>3972</v>
      </c>
      <c r="S564">
        <v>-3500</v>
      </c>
      <c r="T564" s="7" t="str">
        <f t="shared" si="24"/>
        <v>hp_358919;atk_1520127;hit_500000;miss_94;cirt_0;cirtSub_-3500</v>
      </c>
    </row>
    <row r="565" spans="1:20" x14ac:dyDescent="0.15">
      <c r="A565" s="16">
        <v>330563</v>
      </c>
      <c r="B565" s="16" t="s">
        <v>228</v>
      </c>
      <c r="C565" s="16">
        <v>1</v>
      </c>
      <c r="D565" s="16">
        <v>2</v>
      </c>
      <c r="E565" s="17">
        <v>188</v>
      </c>
      <c r="F565" s="19" t="s">
        <v>3967</v>
      </c>
      <c r="G565" s="19" t="e">
        <f t="shared" si="23"/>
        <v>#N/A</v>
      </c>
      <c r="H565" s="19">
        <f t="shared" si="25"/>
        <v>0.8</v>
      </c>
      <c r="I565">
        <v>358919</v>
      </c>
      <c r="J565" t="s">
        <v>3968</v>
      </c>
      <c r="K565">
        <v>1689030</v>
      </c>
      <c r="L565" t="s">
        <v>3969</v>
      </c>
      <c r="M565">
        <v>500000</v>
      </c>
      <c r="N565" t="s">
        <v>3970</v>
      </c>
      <c r="O565">
        <v>94</v>
      </c>
      <c r="P565" t="s">
        <v>3971</v>
      </c>
      <c r="Q565">
        <v>0</v>
      </c>
      <c r="R565" t="s">
        <v>3972</v>
      </c>
      <c r="S565">
        <v>-3500</v>
      </c>
      <c r="T565" s="7" t="str">
        <f t="shared" si="24"/>
        <v>hp_358919;atk_1520127;hit_500000;miss_94;cirt_0;cirtSub_-3500</v>
      </c>
    </row>
    <row r="566" spans="1:20" x14ac:dyDescent="0.15">
      <c r="A566" s="16">
        <v>330564</v>
      </c>
      <c r="B566" s="16" t="s">
        <v>228</v>
      </c>
      <c r="C566" s="16">
        <v>1</v>
      </c>
      <c r="D566" s="16">
        <v>2</v>
      </c>
      <c r="E566" s="17">
        <v>189</v>
      </c>
      <c r="F566" s="19" t="s">
        <v>3967</v>
      </c>
      <c r="G566" s="19" t="e">
        <f t="shared" si="23"/>
        <v>#N/A</v>
      </c>
      <c r="H566" s="19">
        <f t="shared" si="25"/>
        <v>0.8</v>
      </c>
      <c r="I566">
        <v>362433</v>
      </c>
      <c r="J566" t="s">
        <v>3968</v>
      </c>
      <c r="K566">
        <v>1705568</v>
      </c>
      <c r="L566" t="s">
        <v>3969</v>
      </c>
      <c r="M566">
        <v>500000</v>
      </c>
      <c r="N566" t="s">
        <v>3970</v>
      </c>
      <c r="O566">
        <v>94</v>
      </c>
      <c r="P566" t="s">
        <v>3971</v>
      </c>
      <c r="Q566">
        <v>0</v>
      </c>
      <c r="R566" t="s">
        <v>3972</v>
      </c>
      <c r="S566">
        <v>-3500</v>
      </c>
      <c r="T566" s="7" t="str">
        <f t="shared" si="24"/>
        <v>hp_362433;atk_1535011;hit_500000;miss_94;cirt_0;cirtSub_-3500</v>
      </c>
    </row>
    <row r="567" spans="1:20" x14ac:dyDescent="0.15">
      <c r="A567" s="16">
        <v>330565</v>
      </c>
      <c r="B567" s="16" t="s">
        <v>228</v>
      </c>
      <c r="C567" s="16">
        <v>1</v>
      </c>
      <c r="D567" s="16">
        <v>2</v>
      </c>
      <c r="E567" s="17">
        <v>189</v>
      </c>
      <c r="F567" s="19" t="s">
        <v>3967</v>
      </c>
      <c r="G567" s="19" t="e">
        <f t="shared" si="23"/>
        <v>#N/A</v>
      </c>
      <c r="H567" s="19">
        <f t="shared" si="25"/>
        <v>0.8</v>
      </c>
      <c r="I567">
        <v>362433</v>
      </c>
      <c r="J567" t="s">
        <v>3968</v>
      </c>
      <c r="K567">
        <v>1705568</v>
      </c>
      <c r="L567" t="s">
        <v>3969</v>
      </c>
      <c r="M567">
        <v>500000</v>
      </c>
      <c r="N567" t="s">
        <v>3970</v>
      </c>
      <c r="O567">
        <v>94</v>
      </c>
      <c r="P567" t="s">
        <v>3971</v>
      </c>
      <c r="Q567">
        <v>0</v>
      </c>
      <c r="R567" t="s">
        <v>3972</v>
      </c>
      <c r="S567">
        <v>-3500</v>
      </c>
      <c r="T567" s="7" t="str">
        <f t="shared" si="24"/>
        <v>hp_362433;atk_1535011;hit_500000;miss_94;cirt_0;cirtSub_-3500</v>
      </c>
    </row>
    <row r="568" spans="1:20" x14ac:dyDescent="0.15">
      <c r="A568" s="16">
        <v>330566</v>
      </c>
      <c r="B568" s="16" t="s">
        <v>228</v>
      </c>
      <c r="C568" s="16">
        <v>1</v>
      </c>
      <c r="D568" s="16">
        <v>2</v>
      </c>
      <c r="E568" s="17">
        <v>189</v>
      </c>
      <c r="F568" s="19" t="s">
        <v>3967</v>
      </c>
      <c r="G568" s="19" t="e">
        <f t="shared" si="23"/>
        <v>#N/A</v>
      </c>
      <c r="H568" s="19">
        <f t="shared" si="25"/>
        <v>0.8</v>
      </c>
      <c r="I568">
        <v>362433</v>
      </c>
      <c r="J568" t="s">
        <v>3968</v>
      </c>
      <c r="K568">
        <v>1705568</v>
      </c>
      <c r="L568" t="s">
        <v>3969</v>
      </c>
      <c r="M568">
        <v>500000</v>
      </c>
      <c r="N568" t="s">
        <v>3970</v>
      </c>
      <c r="O568">
        <v>94</v>
      </c>
      <c r="P568" t="s">
        <v>3971</v>
      </c>
      <c r="Q568">
        <v>0</v>
      </c>
      <c r="R568" t="s">
        <v>3972</v>
      </c>
      <c r="S568">
        <v>-3500</v>
      </c>
      <c r="T568" s="7" t="str">
        <f t="shared" si="24"/>
        <v>hp_362433;atk_1535011;hit_500000;miss_94;cirt_0;cirtSub_-3500</v>
      </c>
    </row>
    <row r="569" spans="1:20" x14ac:dyDescent="0.15">
      <c r="A569" s="16">
        <v>330567</v>
      </c>
      <c r="B569" s="16" t="s">
        <v>228</v>
      </c>
      <c r="C569" s="16">
        <v>1</v>
      </c>
      <c r="D569" s="16">
        <v>2</v>
      </c>
      <c r="E569" s="17">
        <v>190</v>
      </c>
      <c r="F569" s="19" t="s">
        <v>3967</v>
      </c>
      <c r="G569" s="19">
        <f t="shared" si="23"/>
        <v>0.8</v>
      </c>
      <c r="H569" s="19">
        <f t="shared" si="25"/>
        <v>0.8</v>
      </c>
      <c r="I569">
        <v>365947</v>
      </c>
      <c r="J569" t="s">
        <v>3968</v>
      </c>
      <c r="K569">
        <v>1722105</v>
      </c>
      <c r="L569" t="s">
        <v>3969</v>
      </c>
      <c r="M569">
        <v>500000</v>
      </c>
      <c r="N569" t="s">
        <v>3970</v>
      </c>
      <c r="O569">
        <v>95</v>
      </c>
      <c r="P569" t="s">
        <v>3971</v>
      </c>
      <c r="Q569">
        <v>0</v>
      </c>
      <c r="R569" t="s">
        <v>3972</v>
      </c>
      <c r="S569">
        <v>-3500</v>
      </c>
      <c r="T569" s="7" t="str">
        <f t="shared" si="24"/>
        <v>hp_365947;atk_1549894;hit_500000;miss_95;cirt_0;cirtSub_-3500</v>
      </c>
    </row>
    <row r="570" spans="1:20" x14ac:dyDescent="0.15">
      <c r="A570" s="16">
        <v>330568</v>
      </c>
      <c r="B570" s="16" t="s">
        <v>228</v>
      </c>
      <c r="C570" s="16">
        <v>1</v>
      </c>
      <c r="D570" s="16">
        <v>2</v>
      </c>
      <c r="E570" s="17">
        <v>190</v>
      </c>
      <c r="F570" s="19" t="s">
        <v>3967</v>
      </c>
      <c r="G570" s="19">
        <f t="shared" si="23"/>
        <v>0.8</v>
      </c>
      <c r="H570" s="19">
        <f t="shared" si="25"/>
        <v>0.8</v>
      </c>
      <c r="I570">
        <v>365947</v>
      </c>
      <c r="J570" t="s">
        <v>3968</v>
      </c>
      <c r="K570">
        <v>1722105</v>
      </c>
      <c r="L570" t="s">
        <v>3969</v>
      </c>
      <c r="M570">
        <v>500000</v>
      </c>
      <c r="N570" t="s">
        <v>3970</v>
      </c>
      <c r="O570">
        <v>95</v>
      </c>
      <c r="P570" t="s">
        <v>3971</v>
      </c>
      <c r="Q570">
        <v>0</v>
      </c>
      <c r="R570" t="s">
        <v>3972</v>
      </c>
      <c r="S570">
        <v>-3500</v>
      </c>
      <c r="T570" s="7" t="str">
        <f t="shared" si="24"/>
        <v>hp_365947;atk_1549894;hit_500000;miss_95;cirt_0;cirtSub_-3500</v>
      </c>
    </row>
    <row r="571" spans="1:20" x14ac:dyDescent="0.15">
      <c r="A571" s="16">
        <v>330569</v>
      </c>
      <c r="B571" s="16" t="s">
        <v>228</v>
      </c>
      <c r="C571" s="16">
        <v>1</v>
      </c>
      <c r="D571" s="16">
        <v>2</v>
      </c>
      <c r="E571" s="17">
        <v>190</v>
      </c>
      <c r="F571" s="19" t="s">
        <v>3967</v>
      </c>
      <c r="G571" s="19">
        <f t="shared" si="23"/>
        <v>0.8</v>
      </c>
      <c r="H571" s="19">
        <f t="shared" si="25"/>
        <v>0.8</v>
      </c>
      <c r="I571">
        <v>365947</v>
      </c>
      <c r="J571" t="s">
        <v>3968</v>
      </c>
      <c r="K571">
        <v>1722105</v>
      </c>
      <c r="L571" t="s">
        <v>3969</v>
      </c>
      <c r="M571">
        <v>500000</v>
      </c>
      <c r="N571" t="s">
        <v>3970</v>
      </c>
      <c r="O571">
        <v>95</v>
      </c>
      <c r="P571" t="s">
        <v>3971</v>
      </c>
      <c r="Q571">
        <v>0</v>
      </c>
      <c r="R571" t="s">
        <v>3972</v>
      </c>
      <c r="S571">
        <v>-3500</v>
      </c>
      <c r="T571" s="7" t="str">
        <f t="shared" si="24"/>
        <v>hp_365947;atk_1549894;hit_500000;miss_95;cirt_0;cirtSub_-3500</v>
      </c>
    </row>
    <row r="572" spans="1:20" x14ac:dyDescent="0.15">
      <c r="A572" s="16">
        <v>330570</v>
      </c>
      <c r="B572" s="16" t="s">
        <v>228</v>
      </c>
      <c r="C572" s="16">
        <v>1</v>
      </c>
      <c r="D572" s="16">
        <v>2</v>
      </c>
      <c r="E572" s="17">
        <v>191</v>
      </c>
      <c r="F572" s="19" t="s">
        <v>3967</v>
      </c>
      <c r="G572" s="19" t="e">
        <f t="shared" si="23"/>
        <v>#N/A</v>
      </c>
      <c r="H572" s="19">
        <f t="shared" si="25"/>
        <v>0.8</v>
      </c>
      <c r="I572">
        <v>369461</v>
      </c>
      <c r="J572" t="s">
        <v>3968</v>
      </c>
      <c r="K572">
        <v>1738643</v>
      </c>
      <c r="L572" t="s">
        <v>3969</v>
      </c>
      <c r="M572">
        <v>500000</v>
      </c>
      <c r="N572" t="s">
        <v>3970</v>
      </c>
      <c r="O572">
        <v>95</v>
      </c>
      <c r="P572" t="s">
        <v>3971</v>
      </c>
      <c r="Q572">
        <v>0</v>
      </c>
      <c r="R572" t="s">
        <v>3972</v>
      </c>
      <c r="S572">
        <v>-3500</v>
      </c>
      <c r="T572" s="7" t="str">
        <f t="shared" si="24"/>
        <v>hp_369461;atk_1564778;hit_500000;miss_95;cirt_0;cirtSub_-3500</v>
      </c>
    </row>
    <row r="573" spans="1:20" x14ac:dyDescent="0.15">
      <c r="A573" s="16">
        <v>330571</v>
      </c>
      <c r="B573" s="16" t="s">
        <v>228</v>
      </c>
      <c r="C573" s="16">
        <v>1</v>
      </c>
      <c r="D573" s="16">
        <v>2</v>
      </c>
      <c r="E573" s="17">
        <v>191</v>
      </c>
      <c r="F573" s="19" t="s">
        <v>3967</v>
      </c>
      <c r="G573" s="19" t="e">
        <f t="shared" si="23"/>
        <v>#N/A</v>
      </c>
      <c r="H573" s="19">
        <f t="shared" si="25"/>
        <v>0.8</v>
      </c>
      <c r="I573">
        <v>369461</v>
      </c>
      <c r="J573" t="s">
        <v>3968</v>
      </c>
      <c r="K573">
        <v>1738643</v>
      </c>
      <c r="L573" t="s">
        <v>3969</v>
      </c>
      <c r="M573">
        <v>500000</v>
      </c>
      <c r="N573" t="s">
        <v>3970</v>
      </c>
      <c r="O573">
        <v>95</v>
      </c>
      <c r="P573" t="s">
        <v>3971</v>
      </c>
      <c r="Q573">
        <v>0</v>
      </c>
      <c r="R573" t="s">
        <v>3972</v>
      </c>
      <c r="S573">
        <v>-3500</v>
      </c>
      <c r="T573" s="7" t="str">
        <f t="shared" si="24"/>
        <v>hp_369461;atk_1564778;hit_500000;miss_95;cirt_0;cirtSub_-3500</v>
      </c>
    </row>
    <row r="574" spans="1:20" x14ac:dyDescent="0.15">
      <c r="A574" s="16">
        <v>330572</v>
      </c>
      <c r="B574" s="16" t="s">
        <v>228</v>
      </c>
      <c r="C574" s="16">
        <v>1</v>
      </c>
      <c r="D574" s="16">
        <v>2</v>
      </c>
      <c r="E574" s="17">
        <v>191</v>
      </c>
      <c r="F574" s="19" t="s">
        <v>3967</v>
      </c>
      <c r="G574" s="19" t="e">
        <f t="shared" si="23"/>
        <v>#N/A</v>
      </c>
      <c r="H574" s="19">
        <f t="shared" si="25"/>
        <v>0.8</v>
      </c>
      <c r="I574">
        <v>369461</v>
      </c>
      <c r="J574" t="s">
        <v>3968</v>
      </c>
      <c r="K574">
        <v>1738643</v>
      </c>
      <c r="L574" t="s">
        <v>3969</v>
      </c>
      <c r="M574">
        <v>500000</v>
      </c>
      <c r="N574" t="s">
        <v>3970</v>
      </c>
      <c r="O574">
        <v>95</v>
      </c>
      <c r="P574" t="s">
        <v>3971</v>
      </c>
      <c r="Q574">
        <v>0</v>
      </c>
      <c r="R574" t="s">
        <v>3972</v>
      </c>
      <c r="S574">
        <v>-3500</v>
      </c>
      <c r="T574" s="7" t="str">
        <f t="shared" si="24"/>
        <v>hp_369461;atk_1564778;hit_500000;miss_95;cirt_0;cirtSub_-3500</v>
      </c>
    </row>
    <row r="575" spans="1:20" x14ac:dyDescent="0.15">
      <c r="A575" s="16">
        <v>330573</v>
      </c>
      <c r="B575" s="16" t="s">
        <v>228</v>
      </c>
      <c r="C575" s="16">
        <v>1</v>
      </c>
      <c r="D575" s="16">
        <v>2</v>
      </c>
      <c r="E575" s="17">
        <v>192</v>
      </c>
      <c r="F575" s="19" t="s">
        <v>3967</v>
      </c>
      <c r="G575" s="19" t="e">
        <f t="shared" si="23"/>
        <v>#N/A</v>
      </c>
      <c r="H575" s="19">
        <f t="shared" si="25"/>
        <v>0.8</v>
      </c>
      <c r="I575">
        <v>372975</v>
      </c>
      <c r="J575" t="s">
        <v>3968</v>
      </c>
      <c r="K575">
        <v>1755180</v>
      </c>
      <c r="L575" t="s">
        <v>3969</v>
      </c>
      <c r="M575">
        <v>500000</v>
      </c>
      <c r="N575" t="s">
        <v>3970</v>
      </c>
      <c r="O575">
        <v>96</v>
      </c>
      <c r="P575" t="s">
        <v>3971</v>
      </c>
      <c r="Q575">
        <v>0</v>
      </c>
      <c r="R575" t="s">
        <v>3972</v>
      </c>
      <c r="S575">
        <v>-3500</v>
      </c>
      <c r="T575" s="7" t="str">
        <f t="shared" si="24"/>
        <v>hp_372975;atk_1579662;hit_500000;miss_96;cirt_0;cirtSub_-3500</v>
      </c>
    </row>
    <row r="576" spans="1:20" x14ac:dyDescent="0.15">
      <c r="A576" s="16">
        <v>330574</v>
      </c>
      <c r="B576" s="16" t="s">
        <v>228</v>
      </c>
      <c r="C576" s="16">
        <v>1</v>
      </c>
      <c r="D576" s="16">
        <v>2</v>
      </c>
      <c r="E576" s="17">
        <v>192</v>
      </c>
      <c r="F576" s="19" t="s">
        <v>3967</v>
      </c>
      <c r="G576" s="19" t="e">
        <f t="shared" si="23"/>
        <v>#N/A</v>
      </c>
      <c r="H576" s="19">
        <f t="shared" si="25"/>
        <v>0.8</v>
      </c>
      <c r="I576">
        <v>372975</v>
      </c>
      <c r="J576" t="s">
        <v>3968</v>
      </c>
      <c r="K576">
        <v>1755180</v>
      </c>
      <c r="L576" t="s">
        <v>3969</v>
      </c>
      <c r="M576">
        <v>500000</v>
      </c>
      <c r="N576" t="s">
        <v>3970</v>
      </c>
      <c r="O576">
        <v>96</v>
      </c>
      <c r="P576" t="s">
        <v>3971</v>
      </c>
      <c r="Q576">
        <v>0</v>
      </c>
      <c r="R576" t="s">
        <v>3972</v>
      </c>
      <c r="S576">
        <v>-3500</v>
      </c>
      <c r="T576" s="7" t="str">
        <f t="shared" si="24"/>
        <v>hp_372975;atk_1579662;hit_500000;miss_96;cirt_0;cirtSub_-3500</v>
      </c>
    </row>
    <row r="577" spans="1:20" x14ac:dyDescent="0.15">
      <c r="A577" s="16">
        <v>330575</v>
      </c>
      <c r="B577" s="16" t="s">
        <v>228</v>
      </c>
      <c r="C577" s="16">
        <v>1</v>
      </c>
      <c r="D577" s="16">
        <v>2</v>
      </c>
      <c r="E577" s="17">
        <v>192</v>
      </c>
      <c r="F577" s="19" t="s">
        <v>3967</v>
      </c>
      <c r="G577" s="19" t="e">
        <f t="shared" si="23"/>
        <v>#N/A</v>
      </c>
      <c r="H577" s="19">
        <f t="shared" si="25"/>
        <v>0.8</v>
      </c>
      <c r="I577">
        <v>372975</v>
      </c>
      <c r="J577" t="s">
        <v>3968</v>
      </c>
      <c r="K577">
        <v>1755180</v>
      </c>
      <c r="L577" t="s">
        <v>3969</v>
      </c>
      <c r="M577">
        <v>500000</v>
      </c>
      <c r="N577" t="s">
        <v>3970</v>
      </c>
      <c r="O577">
        <v>96</v>
      </c>
      <c r="P577" t="s">
        <v>3971</v>
      </c>
      <c r="Q577">
        <v>0</v>
      </c>
      <c r="R577" t="s">
        <v>3972</v>
      </c>
      <c r="S577">
        <v>-3500</v>
      </c>
      <c r="T577" s="7" t="str">
        <f t="shared" si="24"/>
        <v>hp_372975;atk_1579662;hit_500000;miss_96;cirt_0;cirtSub_-3500</v>
      </c>
    </row>
    <row r="578" spans="1:20" x14ac:dyDescent="0.15">
      <c r="A578" s="16">
        <v>330576</v>
      </c>
      <c r="B578" s="16" t="s">
        <v>228</v>
      </c>
      <c r="C578" s="16">
        <v>1</v>
      </c>
      <c r="D578" s="16">
        <v>2</v>
      </c>
      <c r="E578" s="17">
        <v>193</v>
      </c>
      <c r="F578" s="19" t="s">
        <v>3967</v>
      </c>
      <c r="G578" s="19" t="e">
        <f t="shared" si="23"/>
        <v>#N/A</v>
      </c>
      <c r="H578" s="19">
        <f t="shared" si="25"/>
        <v>0.8</v>
      </c>
      <c r="I578">
        <v>376489</v>
      </c>
      <c r="J578" t="s">
        <v>3968</v>
      </c>
      <c r="K578">
        <v>1771718</v>
      </c>
      <c r="L578" t="s">
        <v>3969</v>
      </c>
      <c r="M578">
        <v>500000</v>
      </c>
      <c r="N578" t="s">
        <v>3970</v>
      </c>
      <c r="O578">
        <v>96</v>
      </c>
      <c r="P578" t="s">
        <v>3971</v>
      </c>
      <c r="Q578">
        <v>0</v>
      </c>
      <c r="R578" t="s">
        <v>3972</v>
      </c>
      <c r="S578">
        <v>-3500</v>
      </c>
      <c r="T578" s="7" t="str">
        <f t="shared" si="24"/>
        <v>hp_376489;atk_1594546;hit_500000;miss_96;cirt_0;cirtSub_-3500</v>
      </c>
    </row>
    <row r="579" spans="1:20" x14ac:dyDescent="0.15">
      <c r="A579" s="16">
        <v>330577</v>
      </c>
      <c r="B579" s="16" t="s">
        <v>228</v>
      </c>
      <c r="C579" s="16">
        <v>1</v>
      </c>
      <c r="D579" s="16">
        <v>2</v>
      </c>
      <c r="E579" s="17">
        <v>193</v>
      </c>
      <c r="F579" s="19" t="s">
        <v>3967</v>
      </c>
      <c r="G579" s="19" t="e">
        <f t="shared" ref="G579:G642" si="26">VLOOKUP(E579,$E$1804:$I$2287,5,0)</f>
        <v>#N/A</v>
      </c>
      <c r="H579" s="19">
        <f t="shared" si="25"/>
        <v>0.8</v>
      </c>
      <c r="I579">
        <v>376489</v>
      </c>
      <c r="J579" t="s">
        <v>3968</v>
      </c>
      <c r="K579">
        <v>1771718</v>
      </c>
      <c r="L579" t="s">
        <v>3969</v>
      </c>
      <c r="M579">
        <v>500000</v>
      </c>
      <c r="N579" t="s">
        <v>3970</v>
      </c>
      <c r="O579">
        <v>96</v>
      </c>
      <c r="P579" t="s">
        <v>3971</v>
      </c>
      <c r="Q579">
        <v>0</v>
      </c>
      <c r="R579" t="s">
        <v>3972</v>
      </c>
      <c r="S579">
        <v>-3500</v>
      </c>
      <c r="T579" s="7" t="str">
        <f t="shared" ref="T579:T642" si="27">F579&amp;"_"&amp;I579&amp;";"&amp;J579&amp;"_"&amp;INT(K579*0.9)&amp;";"&amp;L579&amp;"_"&amp;M579&amp;";"&amp;N579&amp;"_"&amp;O579&amp;";"&amp;P579&amp;"_"&amp;Q579&amp;";"&amp;R579&amp;"_"&amp;S579</f>
        <v>hp_376489;atk_1594546;hit_500000;miss_96;cirt_0;cirtSub_-3500</v>
      </c>
    </row>
    <row r="580" spans="1:20" x14ac:dyDescent="0.15">
      <c r="A580" s="16">
        <v>330578</v>
      </c>
      <c r="B580" s="16" t="s">
        <v>228</v>
      </c>
      <c r="C580" s="16">
        <v>1</v>
      </c>
      <c r="D580" s="16">
        <v>2</v>
      </c>
      <c r="E580" s="17">
        <v>193</v>
      </c>
      <c r="F580" s="19" t="s">
        <v>3967</v>
      </c>
      <c r="G580" s="19" t="e">
        <f t="shared" si="26"/>
        <v>#N/A</v>
      </c>
      <c r="H580" s="19">
        <f t="shared" si="25"/>
        <v>0.8</v>
      </c>
      <c r="I580">
        <v>376489</v>
      </c>
      <c r="J580" t="s">
        <v>3968</v>
      </c>
      <c r="K580">
        <v>1771718</v>
      </c>
      <c r="L580" t="s">
        <v>3969</v>
      </c>
      <c r="M580">
        <v>500000</v>
      </c>
      <c r="N580" t="s">
        <v>3970</v>
      </c>
      <c r="O580">
        <v>96</v>
      </c>
      <c r="P580" t="s">
        <v>3971</v>
      </c>
      <c r="Q580">
        <v>0</v>
      </c>
      <c r="R580" t="s">
        <v>3972</v>
      </c>
      <c r="S580">
        <v>-3500</v>
      </c>
      <c r="T580" s="7" t="str">
        <f t="shared" si="27"/>
        <v>hp_376489;atk_1594546;hit_500000;miss_96;cirt_0;cirtSub_-3500</v>
      </c>
    </row>
    <row r="581" spans="1:20" x14ac:dyDescent="0.15">
      <c r="A581" s="16">
        <v>330579</v>
      </c>
      <c r="B581" s="16" t="s">
        <v>228</v>
      </c>
      <c r="C581" s="16">
        <v>1</v>
      </c>
      <c r="D581" s="16">
        <v>2</v>
      </c>
      <c r="E581" s="17">
        <v>194</v>
      </c>
      <c r="F581" s="19" t="s">
        <v>3967</v>
      </c>
      <c r="G581" s="19" t="e">
        <f t="shared" si="26"/>
        <v>#N/A</v>
      </c>
      <c r="H581" s="19">
        <f t="shared" si="25"/>
        <v>0.8</v>
      </c>
      <c r="I581">
        <v>380238</v>
      </c>
      <c r="J581" t="s">
        <v>3968</v>
      </c>
      <c r="K581">
        <v>1789358</v>
      </c>
      <c r="L581" t="s">
        <v>3969</v>
      </c>
      <c r="M581">
        <v>500000</v>
      </c>
      <c r="N581" t="s">
        <v>3970</v>
      </c>
      <c r="O581">
        <v>97</v>
      </c>
      <c r="P581" t="s">
        <v>3971</v>
      </c>
      <c r="Q581">
        <v>0</v>
      </c>
      <c r="R581" t="s">
        <v>3972</v>
      </c>
      <c r="S581">
        <v>-3500</v>
      </c>
      <c r="T581" s="7" t="str">
        <f t="shared" si="27"/>
        <v>hp_380238;atk_1610422;hit_500000;miss_97;cirt_0;cirtSub_-3500</v>
      </c>
    </row>
    <row r="582" spans="1:20" x14ac:dyDescent="0.15">
      <c r="A582" s="16">
        <v>330580</v>
      </c>
      <c r="B582" s="16" t="s">
        <v>228</v>
      </c>
      <c r="C582" s="16">
        <v>1</v>
      </c>
      <c r="D582" s="16">
        <v>2</v>
      </c>
      <c r="E582" s="17">
        <v>194</v>
      </c>
      <c r="F582" s="19" t="s">
        <v>3967</v>
      </c>
      <c r="G582" s="19" t="e">
        <f t="shared" si="26"/>
        <v>#N/A</v>
      </c>
      <c r="H582" s="19">
        <f t="shared" si="25"/>
        <v>0.8</v>
      </c>
      <c r="I582">
        <v>380238</v>
      </c>
      <c r="J582" t="s">
        <v>3968</v>
      </c>
      <c r="K582">
        <v>1789358</v>
      </c>
      <c r="L582" t="s">
        <v>3969</v>
      </c>
      <c r="M582">
        <v>500000</v>
      </c>
      <c r="N582" t="s">
        <v>3970</v>
      </c>
      <c r="O582">
        <v>97</v>
      </c>
      <c r="P582" t="s">
        <v>3971</v>
      </c>
      <c r="Q582">
        <v>0</v>
      </c>
      <c r="R582" t="s">
        <v>3972</v>
      </c>
      <c r="S582">
        <v>-3500</v>
      </c>
      <c r="T582" s="7" t="str">
        <f t="shared" si="27"/>
        <v>hp_380238;atk_1610422;hit_500000;miss_97;cirt_0;cirtSub_-3500</v>
      </c>
    </row>
    <row r="583" spans="1:20" x14ac:dyDescent="0.15">
      <c r="A583" s="16">
        <v>330581</v>
      </c>
      <c r="B583" s="16" t="s">
        <v>228</v>
      </c>
      <c r="C583" s="16">
        <v>1</v>
      </c>
      <c r="D583" s="16">
        <v>2</v>
      </c>
      <c r="E583" s="17">
        <v>194</v>
      </c>
      <c r="F583" s="19" t="s">
        <v>3967</v>
      </c>
      <c r="G583" s="19" t="e">
        <f t="shared" si="26"/>
        <v>#N/A</v>
      </c>
      <c r="H583" s="19">
        <f t="shared" si="25"/>
        <v>0.8</v>
      </c>
      <c r="I583">
        <v>380238</v>
      </c>
      <c r="J583" t="s">
        <v>3968</v>
      </c>
      <c r="K583">
        <v>1789358</v>
      </c>
      <c r="L583" t="s">
        <v>3969</v>
      </c>
      <c r="M583">
        <v>500000</v>
      </c>
      <c r="N583" t="s">
        <v>3970</v>
      </c>
      <c r="O583">
        <v>97</v>
      </c>
      <c r="P583" t="s">
        <v>3971</v>
      </c>
      <c r="Q583">
        <v>0</v>
      </c>
      <c r="R583" t="s">
        <v>3972</v>
      </c>
      <c r="S583">
        <v>-3500</v>
      </c>
      <c r="T583" s="7" t="str">
        <f t="shared" si="27"/>
        <v>hp_380238;atk_1610422;hit_500000;miss_97;cirt_0;cirtSub_-3500</v>
      </c>
    </row>
    <row r="584" spans="1:20" x14ac:dyDescent="0.15">
      <c r="A584" s="16">
        <v>330582</v>
      </c>
      <c r="B584" s="16" t="s">
        <v>228</v>
      </c>
      <c r="C584" s="16">
        <v>1</v>
      </c>
      <c r="D584" s="16">
        <v>2</v>
      </c>
      <c r="E584" s="17">
        <v>195</v>
      </c>
      <c r="F584" s="19" t="s">
        <v>3967</v>
      </c>
      <c r="G584" s="19">
        <f t="shared" si="26"/>
        <v>0.8</v>
      </c>
      <c r="H584" s="19">
        <f t="shared" si="25"/>
        <v>0.8</v>
      </c>
      <c r="I584">
        <v>383986</v>
      </c>
      <c r="J584" t="s">
        <v>3968</v>
      </c>
      <c r="K584">
        <v>1806998</v>
      </c>
      <c r="L584" t="s">
        <v>3969</v>
      </c>
      <c r="M584">
        <v>500000</v>
      </c>
      <c r="N584" t="s">
        <v>3970</v>
      </c>
      <c r="O584">
        <v>97</v>
      </c>
      <c r="P584" t="s">
        <v>3971</v>
      </c>
      <c r="Q584">
        <v>0</v>
      </c>
      <c r="R584" t="s">
        <v>3972</v>
      </c>
      <c r="S584">
        <v>-3500</v>
      </c>
      <c r="T584" s="7" t="str">
        <f t="shared" si="27"/>
        <v>hp_383986;atk_1626298;hit_500000;miss_97;cirt_0;cirtSub_-3500</v>
      </c>
    </row>
    <row r="585" spans="1:20" x14ac:dyDescent="0.15">
      <c r="A585" s="16">
        <v>330583</v>
      </c>
      <c r="B585" s="16" t="s">
        <v>228</v>
      </c>
      <c r="C585" s="16">
        <v>1</v>
      </c>
      <c r="D585" s="16">
        <v>2</v>
      </c>
      <c r="E585" s="17">
        <v>195</v>
      </c>
      <c r="F585" s="19" t="s">
        <v>3967</v>
      </c>
      <c r="G585" s="19">
        <f t="shared" si="26"/>
        <v>0.8</v>
      </c>
      <c r="H585" s="19">
        <f t="shared" si="25"/>
        <v>0.8</v>
      </c>
      <c r="I585">
        <v>383986</v>
      </c>
      <c r="J585" t="s">
        <v>3968</v>
      </c>
      <c r="K585">
        <v>1806998</v>
      </c>
      <c r="L585" t="s">
        <v>3969</v>
      </c>
      <c r="M585">
        <v>500000</v>
      </c>
      <c r="N585" t="s">
        <v>3970</v>
      </c>
      <c r="O585">
        <v>97</v>
      </c>
      <c r="P585" t="s">
        <v>3971</v>
      </c>
      <c r="Q585">
        <v>0</v>
      </c>
      <c r="R585" t="s">
        <v>3972</v>
      </c>
      <c r="S585">
        <v>-3500</v>
      </c>
      <c r="T585" s="7" t="str">
        <f t="shared" si="27"/>
        <v>hp_383986;atk_1626298;hit_500000;miss_97;cirt_0;cirtSub_-3500</v>
      </c>
    </row>
    <row r="586" spans="1:20" x14ac:dyDescent="0.15">
      <c r="A586" s="16">
        <v>330584</v>
      </c>
      <c r="B586" s="16" t="s">
        <v>228</v>
      </c>
      <c r="C586" s="16">
        <v>1</v>
      </c>
      <c r="D586" s="16">
        <v>2</v>
      </c>
      <c r="E586" s="17">
        <v>195</v>
      </c>
      <c r="F586" s="19" t="s">
        <v>3967</v>
      </c>
      <c r="G586" s="19">
        <f t="shared" si="26"/>
        <v>0.8</v>
      </c>
      <c r="H586" s="19">
        <f t="shared" si="25"/>
        <v>0.8</v>
      </c>
      <c r="I586">
        <v>383986</v>
      </c>
      <c r="J586" t="s">
        <v>3968</v>
      </c>
      <c r="K586">
        <v>1806998</v>
      </c>
      <c r="L586" t="s">
        <v>3969</v>
      </c>
      <c r="M586">
        <v>500000</v>
      </c>
      <c r="N586" t="s">
        <v>3970</v>
      </c>
      <c r="O586">
        <v>97</v>
      </c>
      <c r="P586" t="s">
        <v>3971</v>
      </c>
      <c r="Q586">
        <v>0</v>
      </c>
      <c r="R586" t="s">
        <v>3972</v>
      </c>
      <c r="S586">
        <v>-3500</v>
      </c>
      <c r="T586" s="7" t="str">
        <f t="shared" si="27"/>
        <v>hp_383986;atk_1626298;hit_500000;miss_97;cirt_0;cirtSub_-3500</v>
      </c>
    </row>
    <row r="587" spans="1:20" x14ac:dyDescent="0.15">
      <c r="A587" s="16">
        <v>330585</v>
      </c>
      <c r="B587" s="16" t="s">
        <v>228</v>
      </c>
      <c r="C587" s="16">
        <v>1</v>
      </c>
      <c r="D587" s="16">
        <v>2</v>
      </c>
      <c r="E587" s="17">
        <v>196</v>
      </c>
      <c r="F587" s="19" t="s">
        <v>3967</v>
      </c>
      <c r="G587" s="19" t="e">
        <f t="shared" si="26"/>
        <v>#N/A</v>
      </c>
      <c r="H587" s="19">
        <f t="shared" si="25"/>
        <v>0.8</v>
      </c>
      <c r="I587">
        <v>387735</v>
      </c>
      <c r="J587" t="s">
        <v>3968</v>
      </c>
      <c r="K587">
        <v>1824638</v>
      </c>
      <c r="L587" t="s">
        <v>3969</v>
      </c>
      <c r="M587">
        <v>500000</v>
      </c>
      <c r="N587" t="s">
        <v>3970</v>
      </c>
      <c r="O587">
        <v>98</v>
      </c>
      <c r="P587" t="s">
        <v>3971</v>
      </c>
      <c r="Q587">
        <v>0</v>
      </c>
      <c r="R587" t="s">
        <v>3972</v>
      </c>
      <c r="S587">
        <v>-3500</v>
      </c>
      <c r="T587" s="7" t="str">
        <f t="shared" si="27"/>
        <v>hp_387735;atk_1642174;hit_500000;miss_98;cirt_0;cirtSub_-3500</v>
      </c>
    </row>
    <row r="588" spans="1:20" x14ac:dyDescent="0.15">
      <c r="A588" s="16">
        <v>330586</v>
      </c>
      <c r="B588" s="16" t="s">
        <v>228</v>
      </c>
      <c r="C588" s="16">
        <v>1</v>
      </c>
      <c r="D588" s="16">
        <v>2</v>
      </c>
      <c r="E588" s="17">
        <v>196</v>
      </c>
      <c r="F588" s="19" t="s">
        <v>3967</v>
      </c>
      <c r="G588" s="19" t="e">
        <f t="shared" si="26"/>
        <v>#N/A</v>
      </c>
      <c r="H588" s="19">
        <f t="shared" si="25"/>
        <v>0.8</v>
      </c>
      <c r="I588">
        <v>387735</v>
      </c>
      <c r="J588" t="s">
        <v>3968</v>
      </c>
      <c r="K588">
        <v>1824638</v>
      </c>
      <c r="L588" t="s">
        <v>3969</v>
      </c>
      <c r="M588">
        <v>500000</v>
      </c>
      <c r="N588" t="s">
        <v>3970</v>
      </c>
      <c r="O588">
        <v>98</v>
      </c>
      <c r="P588" t="s">
        <v>3971</v>
      </c>
      <c r="Q588">
        <v>0</v>
      </c>
      <c r="R588" t="s">
        <v>3972</v>
      </c>
      <c r="S588">
        <v>-3500</v>
      </c>
      <c r="T588" s="7" t="str">
        <f t="shared" si="27"/>
        <v>hp_387735;atk_1642174;hit_500000;miss_98;cirt_0;cirtSub_-3500</v>
      </c>
    </row>
    <row r="589" spans="1:20" x14ac:dyDescent="0.15">
      <c r="A589" s="16">
        <v>330587</v>
      </c>
      <c r="B589" s="16" t="s">
        <v>228</v>
      </c>
      <c r="C589" s="16">
        <v>1</v>
      </c>
      <c r="D589" s="16">
        <v>2</v>
      </c>
      <c r="E589" s="17">
        <v>196</v>
      </c>
      <c r="F589" s="19" t="s">
        <v>3967</v>
      </c>
      <c r="G589" s="19" t="e">
        <f t="shared" si="26"/>
        <v>#N/A</v>
      </c>
      <c r="H589" s="19">
        <f t="shared" si="25"/>
        <v>0.8</v>
      </c>
      <c r="I589">
        <v>387735</v>
      </c>
      <c r="J589" t="s">
        <v>3968</v>
      </c>
      <c r="K589">
        <v>1824638</v>
      </c>
      <c r="L589" t="s">
        <v>3969</v>
      </c>
      <c r="M589">
        <v>500000</v>
      </c>
      <c r="N589" t="s">
        <v>3970</v>
      </c>
      <c r="O589">
        <v>98</v>
      </c>
      <c r="P589" t="s">
        <v>3971</v>
      </c>
      <c r="Q589">
        <v>0</v>
      </c>
      <c r="R589" t="s">
        <v>3972</v>
      </c>
      <c r="S589">
        <v>-3500</v>
      </c>
      <c r="T589" s="7" t="str">
        <f t="shared" si="27"/>
        <v>hp_387735;atk_1642174;hit_500000;miss_98;cirt_0;cirtSub_-3500</v>
      </c>
    </row>
    <row r="590" spans="1:20" x14ac:dyDescent="0.15">
      <c r="A590" s="16">
        <v>330588</v>
      </c>
      <c r="B590" s="16" t="s">
        <v>228</v>
      </c>
      <c r="C590" s="16">
        <v>1</v>
      </c>
      <c r="D590" s="16">
        <v>2</v>
      </c>
      <c r="E590" s="17">
        <v>197</v>
      </c>
      <c r="F590" s="19" t="s">
        <v>3967</v>
      </c>
      <c r="G590" s="19" t="e">
        <f t="shared" si="26"/>
        <v>#N/A</v>
      </c>
      <c r="H590" s="19">
        <f t="shared" ref="H590:H653" si="28">MIN(H572+0.01,0.8)</f>
        <v>0.8</v>
      </c>
      <c r="I590">
        <v>391483</v>
      </c>
      <c r="J590" t="s">
        <v>3968</v>
      </c>
      <c r="K590">
        <v>1842278</v>
      </c>
      <c r="L590" t="s">
        <v>3969</v>
      </c>
      <c r="M590">
        <v>500000</v>
      </c>
      <c r="N590" t="s">
        <v>3970</v>
      </c>
      <c r="O590">
        <v>98</v>
      </c>
      <c r="P590" t="s">
        <v>3971</v>
      </c>
      <c r="Q590">
        <v>0</v>
      </c>
      <c r="R590" t="s">
        <v>3972</v>
      </c>
      <c r="S590">
        <v>-3500</v>
      </c>
      <c r="T590" s="7" t="str">
        <f t="shared" si="27"/>
        <v>hp_391483;atk_1658050;hit_500000;miss_98;cirt_0;cirtSub_-3500</v>
      </c>
    </row>
    <row r="591" spans="1:20" x14ac:dyDescent="0.15">
      <c r="A591" s="16">
        <v>330589</v>
      </c>
      <c r="B591" s="16" t="s">
        <v>228</v>
      </c>
      <c r="C591" s="16">
        <v>1</v>
      </c>
      <c r="D591" s="16">
        <v>2</v>
      </c>
      <c r="E591" s="17">
        <v>197</v>
      </c>
      <c r="F591" s="19" t="s">
        <v>3967</v>
      </c>
      <c r="G591" s="19" t="e">
        <f t="shared" si="26"/>
        <v>#N/A</v>
      </c>
      <c r="H591" s="19">
        <f t="shared" si="28"/>
        <v>0.8</v>
      </c>
      <c r="I591">
        <v>391483</v>
      </c>
      <c r="J591" t="s">
        <v>3968</v>
      </c>
      <c r="K591">
        <v>1842278</v>
      </c>
      <c r="L591" t="s">
        <v>3969</v>
      </c>
      <c r="M591">
        <v>500000</v>
      </c>
      <c r="N591" t="s">
        <v>3970</v>
      </c>
      <c r="O591">
        <v>98</v>
      </c>
      <c r="P591" t="s">
        <v>3971</v>
      </c>
      <c r="Q591">
        <v>0</v>
      </c>
      <c r="R591" t="s">
        <v>3972</v>
      </c>
      <c r="S591">
        <v>-3500</v>
      </c>
      <c r="T591" s="7" t="str">
        <f t="shared" si="27"/>
        <v>hp_391483;atk_1658050;hit_500000;miss_98;cirt_0;cirtSub_-3500</v>
      </c>
    </row>
    <row r="592" spans="1:20" x14ac:dyDescent="0.15">
      <c r="A592" s="16">
        <v>330590</v>
      </c>
      <c r="B592" s="16" t="s">
        <v>228</v>
      </c>
      <c r="C592" s="16">
        <v>1</v>
      </c>
      <c r="D592" s="16">
        <v>2</v>
      </c>
      <c r="E592" s="17">
        <v>197</v>
      </c>
      <c r="F592" s="19" t="s">
        <v>3967</v>
      </c>
      <c r="G592" s="19" t="e">
        <f t="shared" si="26"/>
        <v>#N/A</v>
      </c>
      <c r="H592" s="19">
        <f t="shared" si="28"/>
        <v>0.8</v>
      </c>
      <c r="I592">
        <v>391483</v>
      </c>
      <c r="J592" t="s">
        <v>3968</v>
      </c>
      <c r="K592">
        <v>1842278</v>
      </c>
      <c r="L592" t="s">
        <v>3969</v>
      </c>
      <c r="M592">
        <v>500000</v>
      </c>
      <c r="N592" t="s">
        <v>3970</v>
      </c>
      <c r="O592">
        <v>98</v>
      </c>
      <c r="P592" t="s">
        <v>3971</v>
      </c>
      <c r="Q592">
        <v>0</v>
      </c>
      <c r="R592" t="s">
        <v>3972</v>
      </c>
      <c r="S592">
        <v>-3500</v>
      </c>
      <c r="T592" s="7" t="str">
        <f t="shared" si="27"/>
        <v>hp_391483;atk_1658050;hit_500000;miss_98;cirt_0;cirtSub_-3500</v>
      </c>
    </row>
    <row r="593" spans="1:20" x14ac:dyDescent="0.15">
      <c r="A593" s="16">
        <v>330591</v>
      </c>
      <c r="B593" s="16" t="s">
        <v>228</v>
      </c>
      <c r="C593" s="16">
        <v>1</v>
      </c>
      <c r="D593" s="16">
        <v>2</v>
      </c>
      <c r="E593" s="17">
        <v>198</v>
      </c>
      <c r="F593" s="19" t="s">
        <v>3967</v>
      </c>
      <c r="G593" s="19" t="e">
        <f t="shared" si="26"/>
        <v>#N/A</v>
      </c>
      <c r="H593" s="19">
        <f t="shared" si="28"/>
        <v>0.8</v>
      </c>
      <c r="I593">
        <v>395232</v>
      </c>
      <c r="J593" t="s">
        <v>3968</v>
      </c>
      <c r="K593">
        <v>1859918</v>
      </c>
      <c r="L593" t="s">
        <v>3969</v>
      </c>
      <c r="M593">
        <v>500000</v>
      </c>
      <c r="N593" t="s">
        <v>3970</v>
      </c>
      <c r="O593">
        <v>99</v>
      </c>
      <c r="P593" t="s">
        <v>3971</v>
      </c>
      <c r="Q593">
        <v>0</v>
      </c>
      <c r="R593" t="s">
        <v>3972</v>
      </c>
      <c r="S593">
        <v>-3500</v>
      </c>
      <c r="T593" s="7" t="str">
        <f t="shared" si="27"/>
        <v>hp_395232;atk_1673926;hit_500000;miss_99;cirt_0;cirtSub_-3500</v>
      </c>
    </row>
    <row r="594" spans="1:20" x14ac:dyDescent="0.15">
      <c r="A594" s="16">
        <v>330592</v>
      </c>
      <c r="B594" s="16" t="s">
        <v>228</v>
      </c>
      <c r="C594" s="16">
        <v>1</v>
      </c>
      <c r="D594" s="16">
        <v>2</v>
      </c>
      <c r="E594" s="17">
        <v>198</v>
      </c>
      <c r="F594" s="19" t="s">
        <v>3967</v>
      </c>
      <c r="G594" s="19" t="e">
        <f t="shared" si="26"/>
        <v>#N/A</v>
      </c>
      <c r="H594" s="19">
        <f t="shared" si="28"/>
        <v>0.8</v>
      </c>
      <c r="I594">
        <v>395232</v>
      </c>
      <c r="J594" t="s">
        <v>3968</v>
      </c>
      <c r="K594">
        <v>1859918</v>
      </c>
      <c r="L594" t="s">
        <v>3969</v>
      </c>
      <c r="M594">
        <v>500000</v>
      </c>
      <c r="N594" t="s">
        <v>3970</v>
      </c>
      <c r="O594">
        <v>99</v>
      </c>
      <c r="P594" t="s">
        <v>3971</v>
      </c>
      <c r="Q594">
        <v>0</v>
      </c>
      <c r="R594" t="s">
        <v>3972</v>
      </c>
      <c r="S594">
        <v>-3500</v>
      </c>
      <c r="T594" s="7" t="str">
        <f t="shared" si="27"/>
        <v>hp_395232;atk_1673926;hit_500000;miss_99;cirt_0;cirtSub_-3500</v>
      </c>
    </row>
    <row r="595" spans="1:20" x14ac:dyDescent="0.15">
      <c r="A595" s="16">
        <v>330593</v>
      </c>
      <c r="B595" s="16" t="s">
        <v>228</v>
      </c>
      <c r="C595" s="16">
        <v>1</v>
      </c>
      <c r="D595" s="16">
        <v>2</v>
      </c>
      <c r="E595" s="17">
        <v>198</v>
      </c>
      <c r="F595" s="19" t="s">
        <v>3967</v>
      </c>
      <c r="G595" s="19" t="e">
        <f t="shared" si="26"/>
        <v>#N/A</v>
      </c>
      <c r="H595" s="19">
        <f t="shared" si="28"/>
        <v>0.8</v>
      </c>
      <c r="I595">
        <v>395232</v>
      </c>
      <c r="J595" t="s">
        <v>3968</v>
      </c>
      <c r="K595">
        <v>1859918</v>
      </c>
      <c r="L595" t="s">
        <v>3969</v>
      </c>
      <c r="M595">
        <v>500000</v>
      </c>
      <c r="N595" t="s">
        <v>3970</v>
      </c>
      <c r="O595">
        <v>99</v>
      </c>
      <c r="P595" t="s">
        <v>3971</v>
      </c>
      <c r="Q595">
        <v>0</v>
      </c>
      <c r="R595" t="s">
        <v>3972</v>
      </c>
      <c r="S595">
        <v>-3500</v>
      </c>
      <c r="T595" s="7" t="str">
        <f t="shared" si="27"/>
        <v>hp_395232;atk_1673926;hit_500000;miss_99;cirt_0;cirtSub_-3500</v>
      </c>
    </row>
    <row r="596" spans="1:20" x14ac:dyDescent="0.15">
      <c r="A596" s="16">
        <v>330594</v>
      </c>
      <c r="B596" s="16" t="s">
        <v>228</v>
      </c>
      <c r="C596" s="16">
        <v>1</v>
      </c>
      <c r="D596" s="16">
        <v>2</v>
      </c>
      <c r="E596" s="17">
        <v>199</v>
      </c>
      <c r="F596" s="19" t="s">
        <v>3967</v>
      </c>
      <c r="G596" s="19" t="e">
        <f t="shared" si="26"/>
        <v>#N/A</v>
      </c>
      <c r="H596" s="19">
        <f t="shared" si="28"/>
        <v>0.8</v>
      </c>
      <c r="I596">
        <v>398980</v>
      </c>
      <c r="J596" t="s">
        <v>3968</v>
      </c>
      <c r="K596">
        <v>1877558</v>
      </c>
      <c r="L596" t="s">
        <v>3969</v>
      </c>
      <c r="M596">
        <v>500000</v>
      </c>
      <c r="N596" t="s">
        <v>3970</v>
      </c>
      <c r="O596">
        <v>99</v>
      </c>
      <c r="P596" t="s">
        <v>3971</v>
      </c>
      <c r="Q596">
        <v>0</v>
      </c>
      <c r="R596" t="s">
        <v>3972</v>
      </c>
      <c r="S596">
        <v>-3500</v>
      </c>
      <c r="T596" s="7" t="str">
        <f t="shared" si="27"/>
        <v>hp_398980;atk_1689802;hit_500000;miss_99;cirt_0;cirtSub_-3500</v>
      </c>
    </row>
    <row r="597" spans="1:20" x14ac:dyDescent="0.15">
      <c r="A597" s="16">
        <v>330595</v>
      </c>
      <c r="B597" s="16" t="s">
        <v>228</v>
      </c>
      <c r="C597" s="16">
        <v>1</v>
      </c>
      <c r="D597" s="16">
        <v>2</v>
      </c>
      <c r="E597" s="17">
        <v>199</v>
      </c>
      <c r="F597" s="19" t="s">
        <v>3967</v>
      </c>
      <c r="G597" s="19" t="e">
        <f t="shared" si="26"/>
        <v>#N/A</v>
      </c>
      <c r="H597" s="19">
        <f t="shared" si="28"/>
        <v>0.8</v>
      </c>
      <c r="I597">
        <v>398980</v>
      </c>
      <c r="J597" t="s">
        <v>3968</v>
      </c>
      <c r="K597">
        <v>1877558</v>
      </c>
      <c r="L597" t="s">
        <v>3969</v>
      </c>
      <c r="M597">
        <v>500000</v>
      </c>
      <c r="N597" t="s">
        <v>3970</v>
      </c>
      <c r="O597">
        <v>99</v>
      </c>
      <c r="P597" t="s">
        <v>3971</v>
      </c>
      <c r="Q597">
        <v>0</v>
      </c>
      <c r="R597" t="s">
        <v>3972</v>
      </c>
      <c r="S597">
        <v>-3500</v>
      </c>
      <c r="T597" s="7" t="str">
        <f t="shared" si="27"/>
        <v>hp_398980;atk_1689802;hit_500000;miss_99;cirt_0;cirtSub_-3500</v>
      </c>
    </row>
    <row r="598" spans="1:20" x14ac:dyDescent="0.15">
      <c r="A598" s="16">
        <v>330596</v>
      </c>
      <c r="B598" s="16" t="s">
        <v>228</v>
      </c>
      <c r="C598" s="16">
        <v>1</v>
      </c>
      <c r="D598" s="16">
        <v>2</v>
      </c>
      <c r="E598" s="17">
        <v>199</v>
      </c>
      <c r="F598" s="19" t="s">
        <v>3967</v>
      </c>
      <c r="G598" s="19" t="e">
        <f t="shared" si="26"/>
        <v>#N/A</v>
      </c>
      <c r="H598" s="19">
        <f t="shared" si="28"/>
        <v>0.8</v>
      </c>
      <c r="I598">
        <v>398980</v>
      </c>
      <c r="J598" t="s">
        <v>3968</v>
      </c>
      <c r="K598">
        <v>1877558</v>
      </c>
      <c r="L598" t="s">
        <v>3969</v>
      </c>
      <c r="M598">
        <v>500000</v>
      </c>
      <c r="N598" t="s">
        <v>3970</v>
      </c>
      <c r="O598">
        <v>99</v>
      </c>
      <c r="P598" t="s">
        <v>3971</v>
      </c>
      <c r="Q598">
        <v>0</v>
      </c>
      <c r="R598" t="s">
        <v>3972</v>
      </c>
      <c r="S598">
        <v>-3500</v>
      </c>
      <c r="T598" s="7" t="str">
        <f t="shared" si="27"/>
        <v>hp_398980;atk_1689802;hit_500000;miss_99;cirt_0;cirtSub_-3500</v>
      </c>
    </row>
    <row r="599" spans="1:20" x14ac:dyDescent="0.15">
      <c r="A599" s="16">
        <v>330597</v>
      </c>
      <c r="B599" s="16" t="s">
        <v>228</v>
      </c>
      <c r="C599" s="16">
        <v>1</v>
      </c>
      <c r="D599" s="16">
        <v>2</v>
      </c>
      <c r="E599" s="17">
        <v>200</v>
      </c>
      <c r="F599" s="19" t="s">
        <v>3967</v>
      </c>
      <c r="G599" s="19">
        <f t="shared" si="26"/>
        <v>0.8</v>
      </c>
      <c r="H599" s="19">
        <f t="shared" si="28"/>
        <v>0.8</v>
      </c>
      <c r="I599">
        <v>402729</v>
      </c>
      <c r="J599" t="s">
        <v>3968</v>
      </c>
      <c r="K599">
        <v>1895198</v>
      </c>
      <c r="L599" t="s">
        <v>3969</v>
      </c>
      <c r="M599">
        <v>500000</v>
      </c>
      <c r="N599" t="s">
        <v>3970</v>
      </c>
      <c r="O599">
        <v>100</v>
      </c>
      <c r="P599" t="s">
        <v>3971</v>
      </c>
      <c r="Q599">
        <v>0</v>
      </c>
      <c r="R599" t="s">
        <v>3972</v>
      </c>
      <c r="S599">
        <v>-3500</v>
      </c>
      <c r="T599" s="7" t="str">
        <f t="shared" si="27"/>
        <v>hp_402729;atk_1705678;hit_500000;miss_100;cirt_0;cirtSub_-3500</v>
      </c>
    </row>
    <row r="600" spans="1:20" x14ac:dyDescent="0.15">
      <c r="A600" s="16">
        <v>330598</v>
      </c>
      <c r="B600" s="16" t="s">
        <v>228</v>
      </c>
      <c r="C600" s="16">
        <v>1</v>
      </c>
      <c r="D600" s="16">
        <v>2</v>
      </c>
      <c r="E600" s="17">
        <v>200</v>
      </c>
      <c r="F600" s="19" t="s">
        <v>3967</v>
      </c>
      <c r="G600" s="19">
        <f t="shared" si="26"/>
        <v>0.8</v>
      </c>
      <c r="H600" s="19">
        <f t="shared" si="28"/>
        <v>0.8</v>
      </c>
      <c r="I600">
        <v>402729</v>
      </c>
      <c r="J600" t="s">
        <v>3968</v>
      </c>
      <c r="K600">
        <v>1895198</v>
      </c>
      <c r="L600" t="s">
        <v>3969</v>
      </c>
      <c r="M600">
        <v>500000</v>
      </c>
      <c r="N600" t="s">
        <v>3970</v>
      </c>
      <c r="O600">
        <v>100</v>
      </c>
      <c r="P600" t="s">
        <v>3971</v>
      </c>
      <c r="Q600">
        <v>0</v>
      </c>
      <c r="R600" t="s">
        <v>3972</v>
      </c>
      <c r="S600">
        <v>-3500</v>
      </c>
      <c r="T600" s="7" t="str">
        <f t="shared" si="27"/>
        <v>hp_402729;atk_1705678;hit_500000;miss_100;cirt_0;cirtSub_-3500</v>
      </c>
    </row>
    <row r="601" spans="1:20" x14ac:dyDescent="0.15">
      <c r="A601" s="16">
        <v>330599</v>
      </c>
      <c r="B601" s="16" t="s">
        <v>228</v>
      </c>
      <c r="C601" s="16">
        <v>1</v>
      </c>
      <c r="D601" s="16">
        <v>2</v>
      </c>
      <c r="E601" s="17">
        <v>200</v>
      </c>
      <c r="F601" s="19" t="s">
        <v>3967</v>
      </c>
      <c r="G601" s="19">
        <f t="shared" si="26"/>
        <v>0.8</v>
      </c>
      <c r="H601" s="19">
        <f t="shared" si="28"/>
        <v>0.8</v>
      </c>
      <c r="I601">
        <v>402729</v>
      </c>
      <c r="J601" t="s">
        <v>3968</v>
      </c>
      <c r="K601">
        <v>1895198</v>
      </c>
      <c r="L601" t="s">
        <v>3969</v>
      </c>
      <c r="M601">
        <v>500000</v>
      </c>
      <c r="N601" t="s">
        <v>3970</v>
      </c>
      <c r="O601">
        <v>100</v>
      </c>
      <c r="P601" t="s">
        <v>3971</v>
      </c>
      <c r="Q601">
        <v>0</v>
      </c>
      <c r="R601" t="s">
        <v>3972</v>
      </c>
      <c r="S601">
        <v>-3500</v>
      </c>
      <c r="T601" s="7" t="str">
        <f t="shared" si="27"/>
        <v>hp_402729;atk_1705678;hit_500000;miss_100;cirt_0;cirtSub_-3500</v>
      </c>
    </row>
    <row r="602" spans="1:20" x14ac:dyDescent="0.15">
      <c r="A602" s="16">
        <v>330600</v>
      </c>
      <c r="B602" s="16" t="s">
        <v>228</v>
      </c>
      <c r="C602" s="16">
        <v>1</v>
      </c>
      <c r="D602" s="16">
        <v>2</v>
      </c>
      <c r="E602" s="17">
        <v>201</v>
      </c>
      <c r="F602" s="19" t="s">
        <v>3967</v>
      </c>
      <c r="G602" s="19" t="e">
        <f t="shared" si="26"/>
        <v>#N/A</v>
      </c>
      <c r="H602" s="19">
        <f t="shared" si="28"/>
        <v>0.8</v>
      </c>
      <c r="I602">
        <v>406477</v>
      </c>
      <c r="J602" t="s">
        <v>3968</v>
      </c>
      <c r="K602">
        <v>1912838</v>
      </c>
      <c r="L602" t="s">
        <v>3969</v>
      </c>
      <c r="M602">
        <v>500000</v>
      </c>
      <c r="N602" t="s">
        <v>3970</v>
      </c>
      <c r="O602">
        <v>100</v>
      </c>
      <c r="P602" t="s">
        <v>3971</v>
      </c>
      <c r="Q602">
        <v>0</v>
      </c>
      <c r="R602" t="s">
        <v>3972</v>
      </c>
      <c r="S602">
        <v>-3500</v>
      </c>
      <c r="T602" s="7" t="str">
        <f t="shared" si="27"/>
        <v>hp_406477;atk_1721554;hit_500000;miss_100;cirt_0;cirtSub_-3500</v>
      </c>
    </row>
    <row r="603" spans="1:20" x14ac:dyDescent="0.15">
      <c r="A603" s="16">
        <v>330601</v>
      </c>
      <c r="B603" s="16" t="s">
        <v>228</v>
      </c>
      <c r="C603" s="16">
        <v>1</v>
      </c>
      <c r="D603" s="16">
        <v>2</v>
      </c>
      <c r="E603" s="17">
        <v>201</v>
      </c>
      <c r="F603" s="19" t="s">
        <v>3967</v>
      </c>
      <c r="G603" s="19" t="e">
        <f t="shared" si="26"/>
        <v>#N/A</v>
      </c>
      <c r="H603" s="19">
        <f t="shared" si="28"/>
        <v>0.8</v>
      </c>
      <c r="I603">
        <v>406477</v>
      </c>
      <c r="J603" t="s">
        <v>3968</v>
      </c>
      <c r="K603">
        <v>1912838</v>
      </c>
      <c r="L603" t="s">
        <v>3969</v>
      </c>
      <c r="M603">
        <v>500000</v>
      </c>
      <c r="N603" t="s">
        <v>3970</v>
      </c>
      <c r="O603">
        <v>100</v>
      </c>
      <c r="P603" t="s">
        <v>3971</v>
      </c>
      <c r="Q603">
        <v>0</v>
      </c>
      <c r="R603" t="s">
        <v>3972</v>
      </c>
      <c r="S603">
        <v>-3500</v>
      </c>
      <c r="T603" s="7" t="str">
        <f t="shared" si="27"/>
        <v>hp_406477;atk_1721554;hit_500000;miss_100;cirt_0;cirtSub_-3500</v>
      </c>
    </row>
    <row r="604" spans="1:20" x14ac:dyDescent="0.15">
      <c r="A604" s="16">
        <v>330602</v>
      </c>
      <c r="B604" s="16" t="s">
        <v>228</v>
      </c>
      <c r="C604" s="16">
        <v>1</v>
      </c>
      <c r="D604" s="16">
        <v>2</v>
      </c>
      <c r="E604" s="17">
        <v>201</v>
      </c>
      <c r="F604" s="19" t="s">
        <v>3967</v>
      </c>
      <c r="G604" s="19" t="e">
        <f t="shared" si="26"/>
        <v>#N/A</v>
      </c>
      <c r="H604" s="19">
        <f t="shared" si="28"/>
        <v>0.8</v>
      </c>
      <c r="I604">
        <v>406477</v>
      </c>
      <c r="J604" t="s">
        <v>3968</v>
      </c>
      <c r="K604">
        <v>1912838</v>
      </c>
      <c r="L604" t="s">
        <v>3969</v>
      </c>
      <c r="M604">
        <v>500000</v>
      </c>
      <c r="N604" t="s">
        <v>3970</v>
      </c>
      <c r="O604">
        <v>100</v>
      </c>
      <c r="P604" t="s">
        <v>3971</v>
      </c>
      <c r="Q604">
        <v>0</v>
      </c>
      <c r="R604" t="s">
        <v>3972</v>
      </c>
      <c r="S604">
        <v>-3500</v>
      </c>
      <c r="T604" s="7" t="str">
        <f t="shared" si="27"/>
        <v>hp_406477;atk_1721554;hit_500000;miss_100;cirt_0;cirtSub_-3500</v>
      </c>
    </row>
    <row r="605" spans="1:20" x14ac:dyDescent="0.15">
      <c r="A605" s="16">
        <v>330603</v>
      </c>
      <c r="B605" s="16" t="s">
        <v>228</v>
      </c>
      <c r="C605" s="16">
        <v>1</v>
      </c>
      <c r="D605" s="16">
        <v>2</v>
      </c>
      <c r="E605" s="17">
        <v>202</v>
      </c>
      <c r="F605" s="19" t="s">
        <v>3967</v>
      </c>
      <c r="G605" s="19" t="e">
        <f t="shared" si="26"/>
        <v>#N/A</v>
      </c>
      <c r="H605" s="19">
        <f t="shared" si="28"/>
        <v>0.8</v>
      </c>
      <c r="I605">
        <v>410226</v>
      </c>
      <c r="J605" t="s">
        <v>3968</v>
      </c>
      <c r="K605">
        <v>1930478</v>
      </c>
      <c r="L605" t="s">
        <v>3969</v>
      </c>
      <c r="M605">
        <v>500000</v>
      </c>
      <c r="N605" t="s">
        <v>3970</v>
      </c>
      <c r="O605">
        <v>101</v>
      </c>
      <c r="P605" t="s">
        <v>3971</v>
      </c>
      <c r="Q605">
        <v>0</v>
      </c>
      <c r="R605" t="s">
        <v>3972</v>
      </c>
      <c r="S605">
        <v>-3500</v>
      </c>
      <c r="T605" s="7" t="str">
        <f t="shared" si="27"/>
        <v>hp_410226;atk_1737430;hit_500000;miss_101;cirt_0;cirtSub_-3500</v>
      </c>
    </row>
    <row r="606" spans="1:20" x14ac:dyDescent="0.15">
      <c r="A606" s="16">
        <v>330604</v>
      </c>
      <c r="B606" s="16" t="s">
        <v>228</v>
      </c>
      <c r="C606" s="16">
        <v>1</v>
      </c>
      <c r="D606" s="16">
        <v>2</v>
      </c>
      <c r="E606" s="17">
        <v>202</v>
      </c>
      <c r="F606" s="19" t="s">
        <v>3967</v>
      </c>
      <c r="G606" s="19" t="e">
        <f t="shared" si="26"/>
        <v>#N/A</v>
      </c>
      <c r="H606" s="19">
        <f t="shared" si="28"/>
        <v>0.8</v>
      </c>
      <c r="I606">
        <v>410226</v>
      </c>
      <c r="J606" t="s">
        <v>3968</v>
      </c>
      <c r="K606">
        <v>1930478</v>
      </c>
      <c r="L606" t="s">
        <v>3969</v>
      </c>
      <c r="M606">
        <v>500000</v>
      </c>
      <c r="N606" t="s">
        <v>3970</v>
      </c>
      <c r="O606">
        <v>101</v>
      </c>
      <c r="P606" t="s">
        <v>3971</v>
      </c>
      <c r="Q606">
        <v>0</v>
      </c>
      <c r="R606" t="s">
        <v>3972</v>
      </c>
      <c r="S606">
        <v>-3500</v>
      </c>
      <c r="T606" s="7" t="str">
        <f t="shared" si="27"/>
        <v>hp_410226;atk_1737430;hit_500000;miss_101;cirt_0;cirtSub_-3500</v>
      </c>
    </row>
    <row r="607" spans="1:20" x14ac:dyDescent="0.15">
      <c r="A607" s="16">
        <v>330605</v>
      </c>
      <c r="B607" s="16" t="s">
        <v>228</v>
      </c>
      <c r="C607" s="16">
        <v>1</v>
      </c>
      <c r="D607" s="16">
        <v>2</v>
      </c>
      <c r="E607" s="17">
        <v>202</v>
      </c>
      <c r="F607" s="19" t="s">
        <v>3967</v>
      </c>
      <c r="G607" s="19" t="e">
        <f t="shared" si="26"/>
        <v>#N/A</v>
      </c>
      <c r="H607" s="19">
        <f t="shared" si="28"/>
        <v>0.8</v>
      </c>
      <c r="I607">
        <v>410226</v>
      </c>
      <c r="J607" t="s">
        <v>3968</v>
      </c>
      <c r="K607">
        <v>1930478</v>
      </c>
      <c r="L607" t="s">
        <v>3969</v>
      </c>
      <c r="M607">
        <v>500000</v>
      </c>
      <c r="N607" t="s">
        <v>3970</v>
      </c>
      <c r="O607">
        <v>101</v>
      </c>
      <c r="P607" t="s">
        <v>3971</v>
      </c>
      <c r="Q607">
        <v>0</v>
      </c>
      <c r="R607" t="s">
        <v>3972</v>
      </c>
      <c r="S607">
        <v>-3500</v>
      </c>
      <c r="T607" s="7" t="str">
        <f t="shared" si="27"/>
        <v>hp_410226;atk_1737430;hit_500000;miss_101;cirt_0;cirtSub_-3500</v>
      </c>
    </row>
    <row r="608" spans="1:20" x14ac:dyDescent="0.15">
      <c r="A608" s="16">
        <v>330606</v>
      </c>
      <c r="B608" s="16" t="s">
        <v>228</v>
      </c>
      <c r="C608" s="16">
        <v>1</v>
      </c>
      <c r="D608" s="16">
        <v>2</v>
      </c>
      <c r="E608" s="17">
        <v>203</v>
      </c>
      <c r="F608" s="19" t="s">
        <v>3967</v>
      </c>
      <c r="G608" s="19" t="e">
        <f t="shared" si="26"/>
        <v>#N/A</v>
      </c>
      <c r="H608" s="19">
        <f t="shared" si="28"/>
        <v>0.8</v>
      </c>
      <c r="I608">
        <v>413974</v>
      </c>
      <c r="J608" t="s">
        <v>3968</v>
      </c>
      <c r="K608">
        <v>1948118</v>
      </c>
      <c r="L608" t="s">
        <v>3969</v>
      </c>
      <c r="M608">
        <v>500000</v>
      </c>
      <c r="N608" t="s">
        <v>3970</v>
      </c>
      <c r="O608">
        <v>101</v>
      </c>
      <c r="P608" t="s">
        <v>3971</v>
      </c>
      <c r="Q608">
        <v>0</v>
      </c>
      <c r="R608" t="s">
        <v>3972</v>
      </c>
      <c r="S608">
        <v>-3500</v>
      </c>
      <c r="T608" s="7" t="str">
        <f t="shared" si="27"/>
        <v>hp_413974;atk_1753306;hit_500000;miss_101;cirt_0;cirtSub_-3500</v>
      </c>
    </row>
    <row r="609" spans="1:20" x14ac:dyDescent="0.15">
      <c r="A609" s="16">
        <v>330607</v>
      </c>
      <c r="B609" s="16" t="s">
        <v>228</v>
      </c>
      <c r="C609" s="16">
        <v>1</v>
      </c>
      <c r="D609" s="16">
        <v>2</v>
      </c>
      <c r="E609" s="17">
        <v>203</v>
      </c>
      <c r="F609" s="19" t="s">
        <v>3967</v>
      </c>
      <c r="G609" s="19" t="e">
        <f t="shared" si="26"/>
        <v>#N/A</v>
      </c>
      <c r="H609" s="19">
        <f t="shared" si="28"/>
        <v>0.8</v>
      </c>
      <c r="I609">
        <v>413974</v>
      </c>
      <c r="J609" t="s">
        <v>3968</v>
      </c>
      <c r="K609">
        <v>1948118</v>
      </c>
      <c r="L609" t="s">
        <v>3969</v>
      </c>
      <c r="M609">
        <v>500000</v>
      </c>
      <c r="N609" t="s">
        <v>3970</v>
      </c>
      <c r="O609">
        <v>101</v>
      </c>
      <c r="P609" t="s">
        <v>3971</v>
      </c>
      <c r="Q609">
        <v>0</v>
      </c>
      <c r="R609" t="s">
        <v>3972</v>
      </c>
      <c r="S609">
        <v>-3500</v>
      </c>
      <c r="T609" s="7" t="str">
        <f t="shared" si="27"/>
        <v>hp_413974;atk_1753306;hit_500000;miss_101;cirt_0;cirtSub_-3500</v>
      </c>
    </row>
    <row r="610" spans="1:20" x14ac:dyDescent="0.15">
      <c r="A610" s="16">
        <v>330608</v>
      </c>
      <c r="B610" s="16" t="s">
        <v>228</v>
      </c>
      <c r="C610" s="16">
        <v>1</v>
      </c>
      <c r="D610" s="16">
        <v>2</v>
      </c>
      <c r="E610" s="17">
        <v>203</v>
      </c>
      <c r="F610" s="19" t="s">
        <v>3967</v>
      </c>
      <c r="G610" s="19" t="e">
        <f t="shared" si="26"/>
        <v>#N/A</v>
      </c>
      <c r="H610" s="19">
        <f t="shared" si="28"/>
        <v>0.8</v>
      </c>
      <c r="I610">
        <v>413974</v>
      </c>
      <c r="J610" t="s">
        <v>3968</v>
      </c>
      <c r="K610">
        <v>1948118</v>
      </c>
      <c r="L610" t="s">
        <v>3969</v>
      </c>
      <c r="M610">
        <v>500000</v>
      </c>
      <c r="N610" t="s">
        <v>3970</v>
      </c>
      <c r="O610">
        <v>101</v>
      </c>
      <c r="P610" t="s">
        <v>3971</v>
      </c>
      <c r="Q610">
        <v>0</v>
      </c>
      <c r="R610" t="s">
        <v>3972</v>
      </c>
      <c r="S610">
        <v>-3500</v>
      </c>
      <c r="T610" s="7" t="str">
        <f t="shared" si="27"/>
        <v>hp_413974;atk_1753306;hit_500000;miss_101;cirt_0;cirtSub_-3500</v>
      </c>
    </row>
    <row r="611" spans="1:20" x14ac:dyDescent="0.15">
      <c r="A611" s="16">
        <v>330609</v>
      </c>
      <c r="B611" s="16" t="s">
        <v>228</v>
      </c>
      <c r="C611" s="16">
        <v>1</v>
      </c>
      <c r="D611" s="16">
        <v>2</v>
      </c>
      <c r="E611" s="17">
        <v>204</v>
      </c>
      <c r="F611" s="19" t="s">
        <v>3967</v>
      </c>
      <c r="G611" s="19" t="e">
        <f t="shared" si="26"/>
        <v>#N/A</v>
      </c>
      <c r="H611" s="19">
        <f t="shared" si="28"/>
        <v>0.8</v>
      </c>
      <c r="I611">
        <v>417723</v>
      </c>
      <c r="J611" t="s">
        <v>3968</v>
      </c>
      <c r="K611">
        <v>1965758</v>
      </c>
      <c r="L611" t="s">
        <v>3969</v>
      </c>
      <c r="M611">
        <v>500000</v>
      </c>
      <c r="N611" t="s">
        <v>3970</v>
      </c>
      <c r="O611">
        <v>102</v>
      </c>
      <c r="P611" t="s">
        <v>3971</v>
      </c>
      <c r="Q611">
        <v>0</v>
      </c>
      <c r="R611" t="s">
        <v>3972</v>
      </c>
      <c r="S611">
        <v>-3500</v>
      </c>
      <c r="T611" s="7" t="str">
        <f t="shared" si="27"/>
        <v>hp_417723;atk_1769182;hit_500000;miss_102;cirt_0;cirtSub_-3500</v>
      </c>
    </row>
    <row r="612" spans="1:20" x14ac:dyDescent="0.15">
      <c r="A612" s="16">
        <v>330610</v>
      </c>
      <c r="B612" s="16" t="s">
        <v>228</v>
      </c>
      <c r="C612" s="16">
        <v>1</v>
      </c>
      <c r="D612" s="16">
        <v>2</v>
      </c>
      <c r="E612" s="17">
        <v>204</v>
      </c>
      <c r="F612" s="19" t="s">
        <v>3967</v>
      </c>
      <c r="G612" s="19" t="e">
        <f t="shared" si="26"/>
        <v>#N/A</v>
      </c>
      <c r="H612" s="19">
        <f t="shared" si="28"/>
        <v>0.8</v>
      </c>
      <c r="I612">
        <v>417723</v>
      </c>
      <c r="J612" t="s">
        <v>3968</v>
      </c>
      <c r="K612">
        <v>1965758</v>
      </c>
      <c r="L612" t="s">
        <v>3969</v>
      </c>
      <c r="M612">
        <v>500000</v>
      </c>
      <c r="N612" t="s">
        <v>3970</v>
      </c>
      <c r="O612">
        <v>102</v>
      </c>
      <c r="P612" t="s">
        <v>3971</v>
      </c>
      <c r="Q612">
        <v>0</v>
      </c>
      <c r="R612" t="s">
        <v>3972</v>
      </c>
      <c r="S612">
        <v>-3500</v>
      </c>
      <c r="T612" s="7" t="str">
        <f t="shared" si="27"/>
        <v>hp_417723;atk_1769182;hit_500000;miss_102;cirt_0;cirtSub_-3500</v>
      </c>
    </row>
    <row r="613" spans="1:20" x14ac:dyDescent="0.15">
      <c r="A613" s="16">
        <v>330611</v>
      </c>
      <c r="B613" s="16" t="s">
        <v>228</v>
      </c>
      <c r="C613" s="16">
        <v>1</v>
      </c>
      <c r="D613" s="16">
        <v>2</v>
      </c>
      <c r="E613" s="17">
        <v>204</v>
      </c>
      <c r="F613" s="19" t="s">
        <v>3967</v>
      </c>
      <c r="G613" s="19" t="e">
        <f t="shared" si="26"/>
        <v>#N/A</v>
      </c>
      <c r="H613" s="19">
        <f t="shared" si="28"/>
        <v>0.8</v>
      </c>
      <c r="I613">
        <v>417723</v>
      </c>
      <c r="J613" t="s">
        <v>3968</v>
      </c>
      <c r="K613">
        <v>1965758</v>
      </c>
      <c r="L613" t="s">
        <v>3969</v>
      </c>
      <c r="M613">
        <v>500000</v>
      </c>
      <c r="N613" t="s">
        <v>3970</v>
      </c>
      <c r="O613">
        <v>102</v>
      </c>
      <c r="P613" t="s">
        <v>3971</v>
      </c>
      <c r="Q613">
        <v>0</v>
      </c>
      <c r="R613" t="s">
        <v>3972</v>
      </c>
      <c r="S613">
        <v>-3500</v>
      </c>
      <c r="T613" s="7" t="str">
        <f t="shared" si="27"/>
        <v>hp_417723;atk_1769182;hit_500000;miss_102;cirt_0;cirtSub_-3500</v>
      </c>
    </row>
    <row r="614" spans="1:20" x14ac:dyDescent="0.15">
      <c r="A614" s="16">
        <v>330612</v>
      </c>
      <c r="B614" s="16" t="s">
        <v>228</v>
      </c>
      <c r="C614" s="16">
        <v>1</v>
      </c>
      <c r="D614" s="16">
        <v>2</v>
      </c>
      <c r="E614" s="17">
        <v>205</v>
      </c>
      <c r="F614" s="19" t="s">
        <v>3967</v>
      </c>
      <c r="G614" s="19">
        <f t="shared" si="26"/>
        <v>0.8</v>
      </c>
      <c r="H614" s="19">
        <f t="shared" si="28"/>
        <v>0.8</v>
      </c>
      <c r="I614">
        <v>421471</v>
      </c>
      <c r="J614" t="s">
        <v>3968</v>
      </c>
      <c r="K614">
        <v>1983398</v>
      </c>
      <c r="L614" t="s">
        <v>3969</v>
      </c>
      <c r="M614">
        <v>500000</v>
      </c>
      <c r="N614" t="s">
        <v>3970</v>
      </c>
      <c r="O614">
        <v>102</v>
      </c>
      <c r="P614" t="s">
        <v>3971</v>
      </c>
      <c r="Q614">
        <v>0</v>
      </c>
      <c r="R614" t="s">
        <v>3972</v>
      </c>
      <c r="S614">
        <v>-3500</v>
      </c>
      <c r="T614" s="7" t="str">
        <f t="shared" si="27"/>
        <v>hp_421471;atk_1785058;hit_500000;miss_102;cirt_0;cirtSub_-3500</v>
      </c>
    </row>
    <row r="615" spans="1:20" x14ac:dyDescent="0.15">
      <c r="A615" s="16">
        <v>330613</v>
      </c>
      <c r="B615" s="16" t="s">
        <v>228</v>
      </c>
      <c r="C615" s="16">
        <v>1</v>
      </c>
      <c r="D615" s="16">
        <v>2</v>
      </c>
      <c r="E615" s="17">
        <v>205</v>
      </c>
      <c r="F615" s="19" t="s">
        <v>3967</v>
      </c>
      <c r="G615" s="19">
        <f t="shared" si="26"/>
        <v>0.8</v>
      </c>
      <c r="H615" s="19">
        <f t="shared" si="28"/>
        <v>0.8</v>
      </c>
      <c r="I615">
        <v>421471</v>
      </c>
      <c r="J615" t="s">
        <v>3968</v>
      </c>
      <c r="K615">
        <v>1983398</v>
      </c>
      <c r="L615" t="s">
        <v>3969</v>
      </c>
      <c r="M615">
        <v>500000</v>
      </c>
      <c r="N615" t="s">
        <v>3970</v>
      </c>
      <c r="O615">
        <v>102</v>
      </c>
      <c r="P615" t="s">
        <v>3971</v>
      </c>
      <c r="Q615">
        <v>0</v>
      </c>
      <c r="R615" t="s">
        <v>3972</v>
      </c>
      <c r="S615">
        <v>-3500</v>
      </c>
      <c r="T615" s="7" t="str">
        <f t="shared" si="27"/>
        <v>hp_421471;atk_1785058;hit_500000;miss_102;cirt_0;cirtSub_-3500</v>
      </c>
    </row>
    <row r="616" spans="1:20" x14ac:dyDescent="0.15">
      <c r="A616" s="16">
        <v>330614</v>
      </c>
      <c r="B616" s="16" t="s">
        <v>228</v>
      </c>
      <c r="C616" s="16">
        <v>1</v>
      </c>
      <c r="D616" s="16">
        <v>2</v>
      </c>
      <c r="E616" s="17">
        <v>205</v>
      </c>
      <c r="F616" s="19" t="s">
        <v>3967</v>
      </c>
      <c r="G616" s="19">
        <f t="shared" si="26"/>
        <v>0.8</v>
      </c>
      <c r="H616" s="19">
        <f t="shared" si="28"/>
        <v>0.8</v>
      </c>
      <c r="I616">
        <v>421471</v>
      </c>
      <c r="J616" t="s">
        <v>3968</v>
      </c>
      <c r="K616">
        <v>1983398</v>
      </c>
      <c r="L616" t="s">
        <v>3969</v>
      </c>
      <c r="M616">
        <v>500000</v>
      </c>
      <c r="N616" t="s">
        <v>3970</v>
      </c>
      <c r="O616">
        <v>102</v>
      </c>
      <c r="P616" t="s">
        <v>3971</v>
      </c>
      <c r="Q616">
        <v>0</v>
      </c>
      <c r="R616" t="s">
        <v>3972</v>
      </c>
      <c r="S616">
        <v>-3500</v>
      </c>
      <c r="T616" s="7" t="str">
        <f t="shared" si="27"/>
        <v>hp_421471;atk_1785058;hit_500000;miss_102;cirt_0;cirtSub_-3500</v>
      </c>
    </row>
    <row r="617" spans="1:20" x14ac:dyDescent="0.15">
      <c r="A617" s="16">
        <v>330615</v>
      </c>
      <c r="B617" s="16" t="s">
        <v>228</v>
      </c>
      <c r="C617" s="16">
        <v>1</v>
      </c>
      <c r="D617" s="16">
        <v>2</v>
      </c>
      <c r="E617" s="17">
        <v>206</v>
      </c>
      <c r="F617" s="19" t="s">
        <v>3967</v>
      </c>
      <c r="G617" s="19" t="e">
        <f t="shared" si="26"/>
        <v>#N/A</v>
      </c>
      <c r="H617" s="19">
        <f t="shared" si="28"/>
        <v>0.8</v>
      </c>
      <c r="I617">
        <v>425454</v>
      </c>
      <c r="J617" t="s">
        <v>3968</v>
      </c>
      <c r="K617">
        <v>2002140</v>
      </c>
      <c r="L617" t="s">
        <v>3969</v>
      </c>
      <c r="M617">
        <v>500000</v>
      </c>
      <c r="N617" t="s">
        <v>3970</v>
      </c>
      <c r="O617">
        <v>103</v>
      </c>
      <c r="P617" t="s">
        <v>3971</v>
      </c>
      <c r="Q617">
        <v>0</v>
      </c>
      <c r="R617" t="s">
        <v>3972</v>
      </c>
      <c r="S617">
        <v>-3500</v>
      </c>
      <c r="T617" s="7" t="str">
        <f t="shared" si="27"/>
        <v>hp_425454;atk_1801926;hit_500000;miss_103;cirt_0;cirtSub_-3500</v>
      </c>
    </row>
    <row r="618" spans="1:20" x14ac:dyDescent="0.15">
      <c r="A618" s="16">
        <v>330616</v>
      </c>
      <c r="B618" s="16" t="s">
        <v>228</v>
      </c>
      <c r="C618" s="16">
        <v>1</v>
      </c>
      <c r="D618" s="16">
        <v>2</v>
      </c>
      <c r="E618" s="17">
        <v>206</v>
      </c>
      <c r="F618" s="19" t="s">
        <v>3967</v>
      </c>
      <c r="G618" s="19" t="e">
        <f t="shared" si="26"/>
        <v>#N/A</v>
      </c>
      <c r="H618" s="19">
        <f t="shared" si="28"/>
        <v>0.8</v>
      </c>
      <c r="I618">
        <v>425454</v>
      </c>
      <c r="J618" t="s">
        <v>3968</v>
      </c>
      <c r="K618">
        <v>2002140</v>
      </c>
      <c r="L618" t="s">
        <v>3969</v>
      </c>
      <c r="M618">
        <v>500000</v>
      </c>
      <c r="N618" t="s">
        <v>3970</v>
      </c>
      <c r="O618">
        <v>103</v>
      </c>
      <c r="P618" t="s">
        <v>3971</v>
      </c>
      <c r="Q618">
        <v>0</v>
      </c>
      <c r="R618" t="s">
        <v>3972</v>
      </c>
      <c r="S618">
        <v>-3500</v>
      </c>
      <c r="T618" s="7" t="str">
        <f t="shared" si="27"/>
        <v>hp_425454;atk_1801926;hit_500000;miss_103;cirt_0;cirtSub_-3500</v>
      </c>
    </row>
    <row r="619" spans="1:20" x14ac:dyDescent="0.15">
      <c r="A619" s="16">
        <v>330617</v>
      </c>
      <c r="B619" s="16" t="s">
        <v>228</v>
      </c>
      <c r="C619" s="16">
        <v>1</v>
      </c>
      <c r="D619" s="16">
        <v>2</v>
      </c>
      <c r="E619" s="17">
        <v>206</v>
      </c>
      <c r="F619" s="19" t="s">
        <v>3967</v>
      </c>
      <c r="G619" s="19" t="e">
        <f t="shared" si="26"/>
        <v>#N/A</v>
      </c>
      <c r="H619" s="19">
        <f t="shared" si="28"/>
        <v>0.8</v>
      </c>
      <c r="I619">
        <v>425454</v>
      </c>
      <c r="J619" t="s">
        <v>3968</v>
      </c>
      <c r="K619">
        <v>2002140</v>
      </c>
      <c r="L619" t="s">
        <v>3969</v>
      </c>
      <c r="M619">
        <v>500000</v>
      </c>
      <c r="N619" t="s">
        <v>3970</v>
      </c>
      <c r="O619">
        <v>103</v>
      </c>
      <c r="P619" t="s">
        <v>3971</v>
      </c>
      <c r="Q619">
        <v>0</v>
      </c>
      <c r="R619" t="s">
        <v>3972</v>
      </c>
      <c r="S619">
        <v>-3500</v>
      </c>
      <c r="T619" s="7" t="str">
        <f t="shared" si="27"/>
        <v>hp_425454;atk_1801926;hit_500000;miss_103;cirt_0;cirtSub_-3500</v>
      </c>
    </row>
    <row r="620" spans="1:20" x14ac:dyDescent="0.15">
      <c r="A620" s="16">
        <v>330618</v>
      </c>
      <c r="B620" s="16" t="s">
        <v>228</v>
      </c>
      <c r="C620" s="16">
        <v>1</v>
      </c>
      <c r="D620" s="16">
        <v>2</v>
      </c>
      <c r="E620" s="17">
        <v>207</v>
      </c>
      <c r="F620" s="19" t="s">
        <v>3967</v>
      </c>
      <c r="G620" s="19" t="e">
        <f t="shared" si="26"/>
        <v>#N/A</v>
      </c>
      <c r="H620" s="19">
        <f t="shared" si="28"/>
        <v>0.8</v>
      </c>
      <c r="I620">
        <v>429437</v>
      </c>
      <c r="J620" t="s">
        <v>3968</v>
      </c>
      <c r="K620">
        <v>2020883</v>
      </c>
      <c r="L620" t="s">
        <v>3969</v>
      </c>
      <c r="M620">
        <v>500000</v>
      </c>
      <c r="N620" t="s">
        <v>3970</v>
      </c>
      <c r="O620">
        <v>103</v>
      </c>
      <c r="P620" t="s">
        <v>3971</v>
      </c>
      <c r="Q620">
        <v>0</v>
      </c>
      <c r="R620" t="s">
        <v>3972</v>
      </c>
      <c r="S620">
        <v>-3500</v>
      </c>
      <c r="T620" s="7" t="str">
        <f t="shared" si="27"/>
        <v>hp_429437;atk_1818794;hit_500000;miss_103;cirt_0;cirtSub_-3500</v>
      </c>
    </row>
    <row r="621" spans="1:20" x14ac:dyDescent="0.15">
      <c r="A621" s="16">
        <v>330619</v>
      </c>
      <c r="B621" s="16" t="s">
        <v>228</v>
      </c>
      <c r="C621" s="16">
        <v>1</v>
      </c>
      <c r="D621" s="16">
        <v>2</v>
      </c>
      <c r="E621" s="17">
        <v>207</v>
      </c>
      <c r="F621" s="19" t="s">
        <v>3967</v>
      </c>
      <c r="G621" s="19" t="e">
        <f t="shared" si="26"/>
        <v>#N/A</v>
      </c>
      <c r="H621" s="19">
        <f t="shared" si="28"/>
        <v>0.8</v>
      </c>
      <c r="I621">
        <v>429437</v>
      </c>
      <c r="J621" t="s">
        <v>3968</v>
      </c>
      <c r="K621">
        <v>2020883</v>
      </c>
      <c r="L621" t="s">
        <v>3969</v>
      </c>
      <c r="M621">
        <v>500000</v>
      </c>
      <c r="N621" t="s">
        <v>3970</v>
      </c>
      <c r="O621">
        <v>103</v>
      </c>
      <c r="P621" t="s">
        <v>3971</v>
      </c>
      <c r="Q621">
        <v>0</v>
      </c>
      <c r="R621" t="s">
        <v>3972</v>
      </c>
      <c r="S621">
        <v>-3500</v>
      </c>
      <c r="T621" s="7" t="str">
        <f t="shared" si="27"/>
        <v>hp_429437;atk_1818794;hit_500000;miss_103;cirt_0;cirtSub_-3500</v>
      </c>
    </row>
    <row r="622" spans="1:20" x14ac:dyDescent="0.15">
      <c r="A622" s="16">
        <v>330620</v>
      </c>
      <c r="B622" s="16" t="s">
        <v>228</v>
      </c>
      <c r="C622" s="16">
        <v>1</v>
      </c>
      <c r="D622" s="16">
        <v>2</v>
      </c>
      <c r="E622" s="17">
        <v>207</v>
      </c>
      <c r="F622" s="19" t="s">
        <v>3967</v>
      </c>
      <c r="G622" s="19" t="e">
        <f t="shared" si="26"/>
        <v>#N/A</v>
      </c>
      <c r="H622" s="19">
        <f t="shared" si="28"/>
        <v>0.8</v>
      </c>
      <c r="I622">
        <v>429437</v>
      </c>
      <c r="J622" t="s">
        <v>3968</v>
      </c>
      <c r="K622">
        <v>2020883</v>
      </c>
      <c r="L622" t="s">
        <v>3969</v>
      </c>
      <c r="M622">
        <v>500000</v>
      </c>
      <c r="N622" t="s">
        <v>3970</v>
      </c>
      <c r="O622">
        <v>103</v>
      </c>
      <c r="P622" t="s">
        <v>3971</v>
      </c>
      <c r="Q622">
        <v>0</v>
      </c>
      <c r="R622" t="s">
        <v>3972</v>
      </c>
      <c r="S622">
        <v>-3500</v>
      </c>
      <c r="T622" s="7" t="str">
        <f t="shared" si="27"/>
        <v>hp_429437;atk_1818794;hit_500000;miss_103;cirt_0;cirtSub_-3500</v>
      </c>
    </row>
    <row r="623" spans="1:20" x14ac:dyDescent="0.15">
      <c r="A623" s="16">
        <v>330621</v>
      </c>
      <c r="B623" s="16" t="s">
        <v>228</v>
      </c>
      <c r="C623" s="16">
        <v>1</v>
      </c>
      <c r="D623" s="16">
        <v>2</v>
      </c>
      <c r="E623" s="17">
        <v>208</v>
      </c>
      <c r="F623" s="19" t="s">
        <v>3967</v>
      </c>
      <c r="G623" s="19" t="e">
        <f t="shared" si="26"/>
        <v>#N/A</v>
      </c>
      <c r="H623" s="19">
        <f t="shared" si="28"/>
        <v>0.8</v>
      </c>
      <c r="I623">
        <v>433420</v>
      </c>
      <c r="J623" t="s">
        <v>3968</v>
      </c>
      <c r="K623">
        <v>2039625</v>
      </c>
      <c r="L623" t="s">
        <v>3969</v>
      </c>
      <c r="M623">
        <v>500000</v>
      </c>
      <c r="N623" t="s">
        <v>3970</v>
      </c>
      <c r="O623">
        <v>104</v>
      </c>
      <c r="P623" t="s">
        <v>3971</v>
      </c>
      <c r="Q623">
        <v>0</v>
      </c>
      <c r="R623" t="s">
        <v>3972</v>
      </c>
      <c r="S623">
        <v>-3500</v>
      </c>
      <c r="T623" s="7" t="str">
        <f t="shared" si="27"/>
        <v>hp_433420;atk_1835662;hit_500000;miss_104;cirt_0;cirtSub_-3500</v>
      </c>
    </row>
    <row r="624" spans="1:20" x14ac:dyDescent="0.15">
      <c r="A624" s="16">
        <v>330622</v>
      </c>
      <c r="B624" s="16" t="s">
        <v>228</v>
      </c>
      <c r="C624" s="16">
        <v>1</v>
      </c>
      <c r="D624" s="16">
        <v>2</v>
      </c>
      <c r="E624" s="17">
        <v>208</v>
      </c>
      <c r="F624" s="19" t="s">
        <v>3967</v>
      </c>
      <c r="G624" s="19" t="e">
        <f t="shared" si="26"/>
        <v>#N/A</v>
      </c>
      <c r="H624" s="19">
        <f t="shared" si="28"/>
        <v>0.8</v>
      </c>
      <c r="I624">
        <v>433420</v>
      </c>
      <c r="J624" t="s">
        <v>3968</v>
      </c>
      <c r="K624">
        <v>2039625</v>
      </c>
      <c r="L624" t="s">
        <v>3969</v>
      </c>
      <c r="M624">
        <v>500000</v>
      </c>
      <c r="N624" t="s">
        <v>3970</v>
      </c>
      <c r="O624">
        <v>104</v>
      </c>
      <c r="P624" t="s">
        <v>3971</v>
      </c>
      <c r="Q624">
        <v>0</v>
      </c>
      <c r="R624" t="s">
        <v>3972</v>
      </c>
      <c r="S624">
        <v>-3500</v>
      </c>
      <c r="T624" s="7" t="str">
        <f t="shared" si="27"/>
        <v>hp_433420;atk_1835662;hit_500000;miss_104;cirt_0;cirtSub_-3500</v>
      </c>
    </row>
    <row r="625" spans="1:20" x14ac:dyDescent="0.15">
      <c r="A625" s="16">
        <v>330623</v>
      </c>
      <c r="B625" s="16" t="s">
        <v>228</v>
      </c>
      <c r="C625" s="16">
        <v>1</v>
      </c>
      <c r="D625" s="16">
        <v>2</v>
      </c>
      <c r="E625" s="17">
        <v>208</v>
      </c>
      <c r="F625" s="19" t="s">
        <v>3967</v>
      </c>
      <c r="G625" s="19" t="e">
        <f t="shared" si="26"/>
        <v>#N/A</v>
      </c>
      <c r="H625" s="19">
        <f t="shared" si="28"/>
        <v>0.8</v>
      </c>
      <c r="I625">
        <v>433420</v>
      </c>
      <c r="J625" t="s">
        <v>3968</v>
      </c>
      <c r="K625">
        <v>2039625</v>
      </c>
      <c r="L625" t="s">
        <v>3969</v>
      </c>
      <c r="M625">
        <v>500000</v>
      </c>
      <c r="N625" t="s">
        <v>3970</v>
      </c>
      <c r="O625">
        <v>104</v>
      </c>
      <c r="P625" t="s">
        <v>3971</v>
      </c>
      <c r="Q625">
        <v>0</v>
      </c>
      <c r="R625" t="s">
        <v>3972</v>
      </c>
      <c r="S625">
        <v>-3500</v>
      </c>
      <c r="T625" s="7" t="str">
        <f t="shared" si="27"/>
        <v>hp_433420;atk_1835662;hit_500000;miss_104;cirt_0;cirtSub_-3500</v>
      </c>
    </row>
    <row r="626" spans="1:20" x14ac:dyDescent="0.15">
      <c r="A626" s="16">
        <v>330624</v>
      </c>
      <c r="B626" s="16" t="s">
        <v>228</v>
      </c>
      <c r="C626" s="16">
        <v>1</v>
      </c>
      <c r="D626" s="16">
        <v>2</v>
      </c>
      <c r="E626" s="17">
        <v>209</v>
      </c>
      <c r="F626" s="19" t="s">
        <v>3967</v>
      </c>
      <c r="G626" s="19" t="e">
        <f t="shared" si="26"/>
        <v>#N/A</v>
      </c>
      <c r="H626" s="19">
        <f t="shared" si="28"/>
        <v>0.8</v>
      </c>
      <c r="I626">
        <v>437403</v>
      </c>
      <c r="J626" t="s">
        <v>3968</v>
      </c>
      <c r="K626">
        <v>2058368</v>
      </c>
      <c r="L626" t="s">
        <v>3969</v>
      </c>
      <c r="M626">
        <v>500000</v>
      </c>
      <c r="N626" t="s">
        <v>3970</v>
      </c>
      <c r="O626">
        <v>104</v>
      </c>
      <c r="P626" t="s">
        <v>3971</v>
      </c>
      <c r="Q626">
        <v>0</v>
      </c>
      <c r="R626" t="s">
        <v>3972</v>
      </c>
      <c r="S626">
        <v>-3500</v>
      </c>
      <c r="T626" s="7" t="str">
        <f t="shared" si="27"/>
        <v>hp_437403;atk_1852531;hit_500000;miss_104;cirt_0;cirtSub_-3500</v>
      </c>
    </row>
    <row r="627" spans="1:20" x14ac:dyDescent="0.15">
      <c r="A627" s="16">
        <v>330625</v>
      </c>
      <c r="B627" s="16" t="s">
        <v>228</v>
      </c>
      <c r="C627" s="16">
        <v>1</v>
      </c>
      <c r="D627" s="16">
        <v>2</v>
      </c>
      <c r="E627" s="17">
        <v>209</v>
      </c>
      <c r="F627" s="19" t="s">
        <v>3967</v>
      </c>
      <c r="G627" s="19" t="e">
        <f t="shared" si="26"/>
        <v>#N/A</v>
      </c>
      <c r="H627" s="19">
        <f t="shared" si="28"/>
        <v>0.8</v>
      </c>
      <c r="I627">
        <v>437403</v>
      </c>
      <c r="J627" t="s">
        <v>3968</v>
      </c>
      <c r="K627">
        <v>2058368</v>
      </c>
      <c r="L627" t="s">
        <v>3969</v>
      </c>
      <c r="M627">
        <v>500000</v>
      </c>
      <c r="N627" t="s">
        <v>3970</v>
      </c>
      <c r="O627">
        <v>104</v>
      </c>
      <c r="P627" t="s">
        <v>3971</v>
      </c>
      <c r="Q627">
        <v>0</v>
      </c>
      <c r="R627" t="s">
        <v>3972</v>
      </c>
      <c r="S627">
        <v>-3500</v>
      </c>
      <c r="T627" s="7" t="str">
        <f t="shared" si="27"/>
        <v>hp_437403;atk_1852531;hit_500000;miss_104;cirt_0;cirtSub_-3500</v>
      </c>
    </row>
    <row r="628" spans="1:20" x14ac:dyDescent="0.15">
      <c r="A628" s="16">
        <v>330626</v>
      </c>
      <c r="B628" s="16" t="s">
        <v>228</v>
      </c>
      <c r="C628" s="16">
        <v>1</v>
      </c>
      <c r="D628" s="16">
        <v>2</v>
      </c>
      <c r="E628" s="17">
        <v>209</v>
      </c>
      <c r="F628" s="19" t="s">
        <v>3967</v>
      </c>
      <c r="G628" s="19" t="e">
        <f t="shared" si="26"/>
        <v>#N/A</v>
      </c>
      <c r="H628" s="19">
        <f t="shared" si="28"/>
        <v>0.8</v>
      </c>
      <c r="I628">
        <v>437403</v>
      </c>
      <c r="J628" t="s">
        <v>3968</v>
      </c>
      <c r="K628">
        <v>2058368</v>
      </c>
      <c r="L628" t="s">
        <v>3969</v>
      </c>
      <c r="M628">
        <v>500000</v>
      </c>
      <c r="N628" t="s">
        <v>3970</v>
      </c>
      <c r="O628">
        <v>104</v>
      </c>
      <c r="P628" t="s">
        <v>3971</v>
      </c>
      <c r="Q628">
        <v>0</v>
      </c>
      <c r="R628" t="s">
        <v>3972</v>
      </c>
      <c r="S628">
        <v>-3500</v>
      </c>
      <c r="T628" s="7" t="str">
        <f t="shared" si="27"/>
        <v>hp_437403;atk_1852531;hit_500000;miss_104;cirt_0;cirtSub_-3500</v>
      </c>
    </row>
    <row r="629" spans="1:20" x14ac:dyDescent="0.15">
      <c r="A629" s="16">
        <v>330627</v>
      </c>
      <c r="B629" s="16" t="s">
        <v>228</v>
      </c>
      <c r="C629" s="16">
        <v>1</v>
      </c>
      <c r="D629" s="16">
        <v>2</v>
      </c>
      <c r="E629" s="17">
        <v>210</v>
      </c>
      <c r="F629" s="19" t="s">
        <v>3967</v>
      </c>
      <c r="G629" s="19">
        <f t="shared" si="26"/>
        <v>0.8</v>
      </c>
      <c r="H629" s="19">
        <f t="shared" si="28"/>
        <v>0.8</v>
      </c>
      <c r="I629">
        <v>441386</v>
      </c>
      <c r="J629" t="s">
        <v>3968</v>
      </c>
      <c r="K629">
        <v>2077110</v>
      </c>
      <c r="L629" t="s">
        <v>3969</v>
      </c>
      <c r="M629">
        <v>500000</v>
      </c>
      <c r="N629" t="s">
        <v>3970</v>
      </c>
      <c r="O629">
        <v>105</v>
      </c>
      <c r="P629" t="s">
        <v>3971</v>
      </c>
      <c r="Q629">
        <v>0</v>
      </c>
      <c r="R629" t="s">
        <v>3972</v>
      </c>
      <c r="S629">
        <v>-3500</v>
      </c>
      <c r="T629" s="7" t="str">
        <f t="shared" si="27"/>
        <v>hp_441386;atk_1869399;hit_500000;miss_105;cirt_0;cirtSub_-3500</v>
      </c>
    </row>
    <row r="630" spans="1:20" x14ac:dyDescent="0.15">
      <c r="A630" s="16">
        <v>330628</v>
      </c>
      <c r="B630" s="16" t="s">
        <v>228</v>
      </c>
      <c r="C630" s="16">
        <v>1</v>
      </c>
      <c r="D630" s="16">
        <v>2</v>
      </c>
      <c r="E630" s="17">
        <v>210</v>
      </c>
      <c r="F630" s="19" t="s">
        <v>3967</v>
      </c>
      <c r="G630" s="19">
        <f t="shared" si="26"/>
        <v>0.8</v>
      </c>
      <c r="H630" s="19">
        <f t="shared" si="28"/>
        <v>0.8</v>
      </c>
      <c r="I630">
        <v>441386</v>
      </c>
      <c r="J630" t="s">
        <v>3968</v>
      </c>
      <c r="K630">
        <v>2077110</v>
      </c>
      <c r="L630" t="s">
        <v>3969</v>
      </c>
      <c r="M630">
        <v>500000</v>
      </c>
      <c r="N630" t="s">
        <v>3970</v>
      </c>
      <c r="O630">
        <v>105</v>
      </c>
      <c r="P630" t="s">
        <v>3971</v>
      </c>
      <c r="Q630">
        <v>0</v>
      </c>
      <c r="R630" t="s">
        <v>3972</v>
      </c>
      <c r="S630">
        <v>-3500</v>
      </c>
      <c r="T630" s="7" t="str">
        <f t="shared" si="27"/>
        <v>hp_441386;atk_1869399;hit_500000;miss_105;cirt_0;cirtSub_-3500</v>
      </c>
    </row>
    <row r="631" spans="1:20" x14ac:dyDescent="0.15">
      <c r="A631" s="16">
        <v>330629</v>
      </c>
      <c r="B631" s="16" t="s">
        <v>228</v>
      </c>
      <c r="C631" s="16">
        <v>1</v>
      </c>
      <c r="D631" s="16">
        <v>2</v>
      </c>
      <c r="E631" s="17">
        <v>210</v>
      </c>
      <c r="F631" s="19" t="s">
        <v>3967</v>
      </c>
      <c r="G631" s="19">
        <f t="shared" si="26"/>
        <v>0.8</v>
      </c>
      <c r="H631" s="19">
        <f t="shared" si="28"/>
        <v>0.8</v>
      </c>
      <c r="I631">
        <v>441386</v>
      </c>
      <c r="J631" t="s">
        <v>3968</v>
      </c>
      <c r="K631">
        <v>2077110</v>
      </c>
      <c r="L631" t="s">
        <v>3969</v>
      </c>
      <c r="M631">
        <v>500000</v>
      </c>
      <c r="N631" t="s">
        <v>3970</v>
      </c>
      <c r="O631">
        <v>105</v>
      </c>
      <c r="P631" t="s">
        <v>3971</v>
      </c>
      <c r="Q631">
        <v>0</v>
      </c>
      <c r="R631" t="s">
        <v>3972</v>
      </c>
      <c r="S631">
        <v>-3500</v>
      </c>
      <c r="T631" s="7" t="str">
        <f t="shared" si="27"/>
        <v>hp_441386;atk_1869399;hit_500000;miss_105;cirt_0;cirtSub_-3500</v>
      </c>
    </row>
    <row r="632" spans="1:20" x14ac:dyDescent="0.15">
      <c r="A632" s="16">
        <v>330630</v>
      </c>
      <c r="B632" s="16" t="s">
        <v>228</v>
      </c>
      <c r="C632" s="16">
        <v>1</v>
      </c>
      <c r="D632" s="16">
        <v>2</v>
      </c>
      <c r="E632" s="17">
        <v>211</v>
      </c>
      <c r="F632" s="19" t="s">
        <v>3967</v>
      </c>
      <c r="G632" s="19" t="e">
        <f t="shared" si="26"/>
        <v>#N/A</v>
      </c>
      <c r="H632" s="19">
        <f t="shared" si="28"/>
        <v>0.8</v>
      </c>
      <c r="I632">
        <v>445368</v>
      </c>
      <c r="J632" t="s">
        <v>3968</v>
      </c>
      <c r="K632">
        <v>2095853</v>
      </c>
      <c r="L632" t="s">
        <v>3969</v>
      </c>
      <c r="M632">
        <v>500000</v>
      </c>
      <c r="N632" t="s">
        <v>3970</v>
      </c>
      <c r="O632">
        <v>105</v>
      </c>
      <c r="P632" t="s">
        <v>3971</v>
      </c>
      <c r="Q632">
        <v>0</v>
      </c>
      <c r="R632" t="s">
        <v>3972</v>
      </c>
      <c r="S632">
        <v>-3500</v>
      </c>
      <c r="T632" s="7" t="str">
        <f t="shared" si="27"/>
        <v>hp_445368;atk_1886267;hit_500000;miss_105;cirt_0;cirtSub_-3500</v>
      </c>
    </row>
    <row r="633" spans="1:20" x14ac:dyDescent="0.15">
      <c r="A633" s="16">
        <v>330631</v>
      </c>
      <c r="B633" s="16" t="s">
        <v>228</v>
      </c>
      <c r="C633" s="16">
        <v>1</v>
      </c>
      <c r="D633" s="16">
        <v>2</v>
      </c>
      <c r="E633" s="17">
        <v>211</v>
      </c>
      <c r="F633" s="19" t="s">
        <v>3967</v>
      </c>
      <c r="G633" s="19" t="e">
        <f t="shared" si="26"/>
        <v>#N/A</v>
      </c>
      <c r="H633" s="19">
        <f t="shared" si="28"/>
        <v>0.8</v>
      </c>
      <c r="I633">
        <v>445368</v>
      </c>
      <c r="J633" t="s">
        <v>3968</v>
      </c>
      <c r="K633">
        <v>2095853</v>
      </c>
      <c r="L633" t="s">
        <v>3969</v>
      </c>
      <c r="M633">
        <v>500000</v>
      </c>
      <c r="N633" t="s">
        <v>3970</v>
      </c>
      <c r="O633">
        <v>105</v>
      </c>
      <c r="P633" t="s">
        <v>3971</v>
      </c>
      <c r="Q633">
        <v>0</v>
      </c>
      <c r="R633" t="s">
        <v>3972</v>
      </c>
      <c r="S633">
        <v>-3500</v>
      </c>
      <c r="T633" s="7" t="str">
        <f t="shared" si="27"/>
        <v>hp_445368;atk_1886267;hit_500000;miss_105;cirt_0;cirtSub_-3500</v>
      </c>
    </row>
    <row r="634" spans="1:20" x14ac:dyDescent="0.15">
      <c r="A634" s="16">
        <v>330632</v>
      </c>
      <c r="B634" s="16" t="s">
        <v>228</v>
      </c>
      <c r="C634" s="16">
        <v>1</v>
      </c>
      <c r="D634" s="16">
        <v>2</v>
      </c>
      <c r="E634" s="17">
        <v>211</v>
      </c>
      <c r="F634" s="19" t="s">
        <v>3967</v>
      </c>
      <c r="G634" s="19" t="e">
        <f t="shared" si="26"/>
        <v>#N/A</v>
      </c>
      <c r="H634" s="19">
        <f t="shared" si="28"/>
        <v>0.8</v>
      </c>
      <c r="I634">
        <v>445368</v>
      </c>
      <c r="J634" t="s">
        <v>3968</v>
      </c>
      <c r="K634">
        <v>2095853</v>
      </c>
      <c r="L634" t="s">
        <v>3969</v>
      </c>
      <c r="M634">
        <v>500000</v>
      </c>
      <c r="N634" t="s">
        <v>3970</v>
      </c>
      <c r="O634">
        <v>105</v>
      </c>
      <c r="P634" t="s">
        <v>3971</v>
      </c>
      <c r="Q634">
        <v>0</v>
      </c>
      <c r="R634" t="s">
        <v>3972</v>
      </c>
      <c r="S634">
        <v>-3500</v>
      </c>
      <c r="T634" s="7" t="str">
        <f t="shared" si="27"/>
        <v>hp_445368;atk_1886267;hit_500000;miss_105;cirt_0;cirtSub_-3500</v>
      </c>
    </row>
    <row r="635" spans="1:20" x14ac:dyDescent="0.15">
      <c r="A635" s="16">
        <v>330633</v>
      </c>
      <c r="B635" s="16" t="s">
        <v>228</v>
      </c>
      <c r="C635" s="16">
        <v>1</v>
      </c>
      <c r="D635" s="16">
        <v>2</v>
      </c>
      <c r="E635" s="17">
        <v>212</v>
      </c>
      <c r="F635" s="19" t="s">
        <v>3967</v>
      </c>
      <c r="G635" s="19" t="e">
        <f t="shared" si="26"/>
        <v>#N/A</v>
      </c>
      <c r="H635" s="19">
        <f t="shared" si="28"/>
        <v>0.8</v>
      </c>
      <c r="I635">
        <v>449351</v>
      </c>
      <c r="J635" t="s">
        <v>3968</v>
      </c>
      <c r="K635">
        <v>2114595</v>
      </c>
      <c r="L635" t="s">
        <v>3969</v>
      </c>
      <c r="M635">
        <v>500000</v>
      </c>
      <c r="N635" t="s">
        <v>3970</v>
      </c>
      <c r="O635">
        <v>106</v>
      </c>
      <c r="P635" t="s">
        <v>3971</v>
      </c>
      <c r="Q635">
        <v>0</v>
      </c>
      <c r="R635" t="s">
        <v>3972</v>
      </c>
      <c r="S635">
        <v>-3500</v>
      </c>
      <c r="T635" s="7" t="str">
        <f t="shared" si="27"/>
        <v>hp_449351;atk_1903135;hit_500000;miss_106;cirt_0;cirtSub_-3500</v>
      </c>
    </row>
    <row r="636" spans="1:20" x14ac:dyDescent="0.15">
      <c r="A636" s="16">
        <v>330634</v>
      </c>
      <c r="B636" s="16" t="s">
        <v>228</v>
      </c>
      <c r="C636" s="16">
        <v>1</v>
      </c>
      <c r="D636" s="16">
        <v>2</v>
      </c>
      <c r="E636" s="17">
        <v>212</v>
      </c>
      <c r="F636" s="19" t="s">
        <v>3967</v>
      </c>
      <c r="G636" s="19" t="e">
        <f t="shared" si="26"/>
        <v>#N/A</v>
      </c>
      <c r="H636" s="19">
        <f t="shared" si="28"/>
        <v>0.8</v>
      </c>
      <c r="I636">
        <v>449351</v>
      </c>
      <c r="J636" t="s">
        <v>3968</v>
      </c>
      <c r="K636">
        <v>2114595</v>
      </c>
      <c r="L636" t="s">
        <v>3969</v>
      </c>
      <c r="M636">
        <v>500000</v>
      </c>
      <c r="N636" t="s">
        <v>3970</v>
      </c>
      <c r="O636">
        <v>106</v>
      </c>
      <c r="P636" t="s">
        <v>3971</v>
      </c>
      <c r="Q636">
        <v>0</v>
      </c>
      <c r="R636" t="s">
        <v>3972</v>
      </c>
      <c r="S636">
        <v>-3500</v>
      </c>
      <c r="T636" s="7" t="str">
        <f t="shared" si="27"/>
        <v>hp_449351;atk_1903135;hit_500000;miss_106;cirt_0;cirtSub_-3500</v>
      </c>
    </row>
    <row r="637" spans="1:20" x14ac:dyDescent="0.15">
      <c r="A637" s="16">
        <v>330635</v>
      </c>
      <c r="B637" s="16" t="s">
        <v>228</v>
      </c>
      <c r="C637" s="16">
        <v>1</v>
      </c>
      <c r="D637" s="16">
        <v>2</v>
      </c>
      <c r="E637" s="17">
        <v>212</v>
      </c>
      <c r="F637" s="19" t="s">
        <v>3967</v>
      </c>
      <c r="G637" s="19" t="e">
        <f t="shared" si="26"/>
        <v>#N/A</v>
      </c>
      <c r="H637" s="19">
        <f t="shared" si="28"/>
        <v>0.8</v>
      </c>
      <c r="I637">
        <v>449351</v>
      </c>
      <c r="J637" t="s">
        <v>3968</v>
      </c>
      <c r="K637">
        <v>2114595</v>
      </c>
      <c r="L637" t="s">
        <v>3969</v>
      </c>
      <c r="M637">
        <v>500000</v>
      </c>
      <c r="N637" t="s">
        <v>3970</v>
      </c>
      <c r="O637">
        <v>106</v>
      </c>
      <c r="P637" t="s">
        <v>3971</v>
      </c>
      <c r="Q637">
        <v>0</v>
      </c>
      <c r="R637" t="s">
        <v>3972</v>
      </c>
      <c r="S637">
        <v>-3500</v>
      </c>
      <c r="T637" s="7" t="str">
        <f t="shared" si="27"/>
        <v>hp_449351;atk_1903135;hit_500000;miss_106;cirt_0;cirtSub_-3500</v>
      </c>
    </row>
    <row r="638" spans="1:20" x14ac:dyDescent="0.15">
      <c r="A638" s="16">
        <v>330636</v>
      </c>
      <c r="B638" s="16" t="s">
        <v>228</v>
      </c>
      <c r="C638" s="16">
        <v>1</v>
      </c>
      <c r="D638" s="16">
        <v>2</v>
      </c>
      <c r="E638" s="17">
        <v>213</v>
      </c>
      <c r="F638" s="19" t="s">
        <v>3967</v>
      </c>
      <c r="G638" s="19" t="e">
        <f t="shared" si="26"/>
        <v>#N/A</v>
      </c>
      <c r="H638" s="19">
        <f t="shared" si="28"/>
        <v>0.8</v>
      </c>
      <c r="I638">
        <v>453333</v>
      </c>
      <c r="J638" t="s">
        <v>3968</v>
      </c>
      <c r="K638">
        <v>2133338</v>
      </c>
      <c r="L638" t="s">
        <v>3969</v>
      </c>
      <c r="M638">
        <v>500000</v>
      </c>
      <c r="N638" t="s">
        <v>3970</v>
      </c>
      <c r="O638">
        <v>106</v>
      </c>
      <c r="P638" t="s">
        <v>3971</v>
      </c>
      <c r="Q638">
        <v>0</v>
      </c>
      <c r="R638" t="s">
        <v>3972</v>
      </c>
      <c r="S638">
        <v>-3500</v>
      </c>
      <c r="T638" s="7" t="str">
        <f t="shared" si="27"/>
        <v>hp_453333;atk_1920004;hit_500000;miss_106;cirt_0;cirtSub_-3500</v>
      </c>
    </row>
    <row r="639" spans="1:20" x14ac:dyDescent="0.15">
      <c r="A639" s="16">
        <v>330637</v>
      </c>
      <c r="B639" s="16" t="s">
        <v>228</v>
      </c>
      <c r="C639" s="16">
        <v>1</v>
      </c>
      <c r="D639" s="16">
        <v>2</v>
      </c>
      <c r="E639" s="17">
        <v>213</v>
      </c>
      <c r="F639" s="19" t="s">
        <v>3967</v>
      </c>
      <c r="G639" s="19" t="e">
        <f t="shared" si="26"/>
        <v>#N/A</v>
      </c>
      <c r="H639" s="19">
        <f t="shared" si="28"/>
        <v>0.8</v>
      </c>
      <c r="I639">
        <v>453333</v>
      </c>
      <c r="J639" t="s">
        <v>3968</v>
      </c>
      <c r="K639">
        <v>2133338</v>
      </c>
      <c r="L639" t="s">
        <v>3969</v>
      </c>
      <c r="M639">
        <v>500000</v>
      </c>
      <c r="N639" t="s">
        <v>3970</v>
      </c>
      <c r="O639">
        <v>106</v>
      </c>
      <c r="P639" t="s">
        <v>3971</v>
      </c>
      <c r="Q639">
        <v>0</v>
      </c>
      <c r="R639" t="s">
        <v>3972</v>
      </c>
      <c r="S639">
        <v>-3500</v>
      </c>
      <c r="T639" s="7" t="str">
        <f t="shared" si="27"/>
        <v>hp_453333;atk_1920004;hit_500000;miss_106;cirt_0;cirtSub_-3500</v>
      </c>
    </row>
    <row r="640" spans="1:20" x14ac:dyDescent="0.15">
      <c r="A640" s="16">
        <v>330638</v>
      </c>
      <c r="B640" s="16" t="s">
        <v>228</v>
      </c>
      <c r="C640" s="16">
        <v>1</v>
      </c>
      <c r="D640" s="16">
        <v>2</v>
      </c>
      <c r="E640" s="17">
        <v>213</v>
      </c>
      <c r="F640" s="19" t="s">
        <v>3967</v>
      </c>
      <c r="G640" s="19" t="e">
        <f t="shared" si="26"/>
        <v>#N/A</v>
      </c>
      <c r="H640" s="19">
        <f t="shared" si="28"/>
        <v>0.8</v>
      </c>
      <c r="I640">
        <v>453333</v>
      </c>
      <c r="J640" t="s">
        <v>3968</v>
      </c>
      <c r="K640">
        <v>2133338</v>
      </c>
      <c r="L640" t="s">
        <v>3969</v>
      </c>
      <c r="M640">
        <v>500000</v>
      </c>
      <c r="N640" t="s">
        <v>3970</v>
      </c>
      <c r="O640">
        <v>106</v>
      </c>
      <c r="P640" t="s">
        <v>3971</v>
      </c>
      <c r="Q640">
        <v>0</v>
      </c>
      <c r="R640" t="s">
        <v>3972</v>
      </c>
      <c r="S640">
        <v>-3500</v>
      </c>
      <c r="T640" s="7" t="str">
        <f t="shared" si="27"/>
        <v>hp_453333;atk_1920004;hit_500000;miss_106;cirt_0;cirtSub_-3500</v>
      </c>
    </row>
    <row r="641" spans="1:20" x14ac:dyDescent="0.15">
      <c r="A641" s="16">
        <v>330639</v>
      </c>
      <c r="B641" s="16" t="s">
        <v>228</v>
      </c>
      <c r="C641" s="16">
        <v>1</v>
      </c>
      <c r="D641" s="16">
        <v>2</v>
      </c>
      <c r="E641" s="17">
        <v>214</v>
      </c>
      <c r="F641" s="19" t="s">
        <v>3967</v>
      </c>
      <c r="G641" s="19" t="e">
        <f t="shared" si="26"/>
        <v>#N/A</v>
      </c>
      <c r="H641" s="19">
        <f t="shared" si="28"/>
        <v>0.8</v>
      </c>
      <c r="I641">
        <v>457317</v>
      </c>
      <c r="J641" t="s">
        <v>3968</v>
      </c>
      <c r="K641">
        <v>2152080</v>
      </c>
      <c r="L641" t="s">
        <v>3969</v>
      </c>
      <c r="M641">
        <v>500000</v>
      </c>
      <c r="N641" t="s">
        <v>3970</v>
      </c>
      <c r="O641">
        <v>107</v>
      </c>
      <c r="P641" t="s">
        <v>3971</v>
      </c>
      <c r="Q641">
        <v>0</v>
      </c>
      <c r="R641" t="s">
        <v>3972</v>
      </c>
      <c r="S641">
        <v>-3500</v>
      </c>
      <c r="T641" s="7" t="str">
        <f t="shared" si="27"/>
        <v>hp_457317;atk_1936872;hit_500000;miss_107;cirt_0;cirtSub_-3500</v>
      </c>
    </row>
    <row r="642" spans="1:20" x14ac:dyDescent="0.15">
      <c r="A642" s="16">
        <v>330640</v>
      </c>
      <c r="B642" s="16" t="s">
        <v>228</v>
      </c>
      <c r="C642" s="16">
        <v>1</v>
      </c>
      <c r="D642" s="16">
        <v>2</v>
      </c>
      <c r="E642" s="17">
        <v>214</v>
      </c>
      <c r="F642" s="19" t="s">
        <v>3967</v>
      </c>
      <c r="G642" s="19" t="e">
        <f t="shared" si="26"/>
        <v>#N/A</v>
      </c>
      <c r="H642" s="19">
        <f t="shared" si="28"/>
        <v>0.8</v>
      </c>
      <c r="I642">
        <v>457317</v>
      </c>
      <c r="J642" t="s">
        <v>3968</v>
      </c>
      <c r="K642">
        <v>2152080</v>
      </c>
      <c r="L642" t="s">
        <v>3969</v>
      </c>
      <c r="M642">
        <v>500000</v>
      </c>
      <c r="N642" t="s">
        <v>3970</v>
      </c>
      <c r="O642">
        <v>107</v>
      </c>
      <c r="P642" t="s">
        <v>3971</v>
      </c>
      <c r="Q642">
        <v>0</v>
      </c>
      <c r="R642" t="s">
        <v>3972</v>
      </c>
      <c r="S642">
        <v>-3500</v>
      </c>
      <c r="T642" s="7" t="str">
        <f t="shared" si="27"/>
        <v>hp_457317;atk_1936872;hit_500000;miss_107;cirt_0;cirtSub_-3500</v>
      </c>
    </row>
    <row r="643" spans="1:20" x14ac:dyDescent="0.15">
      <c r="A643" s="16">
        <v>330641</v>
      </c>
      <c r="B643" s="16" t="s">
        <v>228</v>
      </c>
      <c r="C643" s="16">
        <v>1</v>
      </c>
      <c r="D643" s="16">
        <v>2</v>
      </c>
      <c r="E643" s="17">
        <v>214</v>
      </c>
      <c r="F643" s="19" t="s">
        <v>3967</v>
      </c>
      <c r="G643" s="19" t="e">
        <f t="shared" ref="G643:G706" si="29">VLOOKUP(E643,$E$1804:$I$2287,5,0)</f>
        <v>#N/A</v>
      </c>
      <c r="H643" s="19">
        <f t="shared" si="28"/>
        <v>0.8</v>
      </c>
      <c r="I643">
        <v>457317</v>
      </c>
      <c r="J643" t="s">
        <v>3968</v>
      </c>
      <c r="K643">
        <v>2152080</v>
      </c>
      <c r="L643" t="s">
        <v>3969</v>
      </c>
      <c r="M643">
        <v>500000</v>
      </c>
      <c r="N643" t="s">
        <v>3970</v>
      </c>
      <c r="O643">
        <v>107</v>
      </c>
      <c r="P643" t="s">
        <v>3971</v>
      </c>
      <c r="Q643">
        <v>0</v>
      </c>
      <c r="R643" t="s">
        <v>3972</v>
      </c>
      <c r="S643">
        <v>-3500</v>
      </c>
      <c r="T643" s="7" t="str">
        <f t="shared" ref="T643:T706" si="30">F643&amp;"_"&amp;I643&amp;";"&amp;J643&amp;"_"&amp;INT(K643*0.9)&amp;";"&amp;L643&amp;"_"&amp;M643&amp;";"&amp;N643&amp;"_"&amp;O643&amp;";"&amp;P643&amp;"_"&amp;Q643&amp;";"&amp;R643&amp;"_"&amp;S643</f>
        <v>hp_457317;atk_1936872;hit_500000;miss_107;cirt_0;cirtSub_-3500</v>
      </c>
    </row>
    <row r="644" spans="1:20" x14ac:dyDescent="0.15">
      <c r="A644" s="16">
        <v>330642</v>
      </c>
      <c r="B644" s="16" t="s">
        <v>228</v>
      </c>
      <c r="C644" s="16">
        <v>1</v>
      </c>
      <c r="D644" s="16">
        <v>2</v>
      </c>
      <c r="E644" s="17">
        <v>215</v>
      </c>
      <c r="F644" s="19" t="s">
        <v>3967</v>
      </c>
      <c r="G644" s="19">
        <f t="shared" si="29"/>
        <v>0.8</v>
      </c>
      <c r="H644" s="19">
        <f t="shared" si="28"/>
        <v>0.8</v>
      </c>
      <c r="I644">
        <v>461300</v>
      </c>
      <c r="J644" t="s">
        <v>3968</v>
      </c>
      <c r="K644">
        <v>2170823</v>
      </c>
      <c r="L644" t="s">
        <v>3969</v>
      </c>
      <c r="M644">
        <v>500000</v>
      </c>
      <c r="N644" t="s">
        <v>3970</v>
      </c>
      <c r="O644">
        <v>107</v>
      </c>
      <c r="P644" t="s">
        <v>3971</v>
      </c>
      <c r="Q644">
        <v>0</v>
      </c>
      <c r="R644" t="s">
        <v>3972</v>
      </c>
      <c r="S644">
        <v>-3500</v>
      </c>
      <c r="T644" s="7" t="str">
        <f t="shared" si="30"/>
        <v>hp_461300;atk_1953740;hit_500000;miss_107;cirt_0;cirtSub_-3500</v>
      </c>
    </row>
    <row r="645" spans="1:20" x14ac:dyDescent="0.15">
      <c r="A645" s="16">
        <v>330643</v>
      </c>
      <c r="B645" s="16" t="s">
        <v>228</v>
      </c>
      <c r="C645" s="16">
        <v>1</v>
      </c>
      <c r="D645" s="16">
        <v>2</v>
      </c>
      <c r="E645" s="17">
        <v>215</v>
      </c>
      <c r="F645" s="19" t="s">
        <v>3967</v>
      </c>
      <c r="G645" s="19">
        <f t="shared" si="29"/>
        <v>0.8</v>
      </c>
      <c r="H645" s="19">
        <f t="shared" si="28"/>
        <v>0.8</v>
      </c>
      <c r="I645">
        <v>461300</v>
      </c>
      <c r="J645" t="s">
        <v>3968</v>
      </c>
      <c r="K645">
        <v>2170823</v>
      </c>
      <c r="L645" t="s">
        <v>3969</v>
      </c>
      <c r="M645">
        <v>500000</v>
      </c>
      <c r="N645" t="s">
        <v>3970</v>
      </c>
      <c r="O645">
        <v>107</v>
      </c>
      <c r="P645" t="s">
        <v>3971</v>
      </c>
      <c r="Q645">
        <v>0</v>
      </c>
      <c r="R645" t="s">
        <v>3972</v>
      </c>
      <c r="S645">
        <v>-3500</v>
      </c>
      <c r="T645" s="7" t="str">
        <f t="shared" si="30"/>
        <v>hp_461300;atk_1953740;hit_500000;miss_107;cirt_0;cirtSub_-3500</v>
      </c>
    </row>
    <row r="646" spans="1:20" x14ac:dyDescent="0.15">
      <c r="A646" s="16">
        <v>330644</v>
      </c>
      <c r="B646" s="16" t="s">
        <v>228</v>
      </c>
      <c r="C646" s="16">
        <v>1</v>
      </c>
      <c r="D646" s="16">
        <v>2</v>
      </c>
      <c r="E646" s="17">
        <v>215</v>
      </c>
      <c r="F646" s="19" t="s">
        <v>3967</v>
      </c>
      <c r="G646" s="19">
        <f t="shared" si="29"/>
        <v>0.8</v>
      </c>
      <c r="H646" s="19">
        <f t="shared" si="28"/>
        <v>0.8</v>
      </c>
      <c r="I646">
        <v>461300</v>
      </c>
      <c r="J646" t="s">
        <v>3968</v>
      </c>
      <c r="K646">
        <v>2170823</v>
      </c>
      <c r="L646" t="s">
        <v>3969</v>
      </c>
      <c r="M646">
        <v>500000</v>
      </c>
      <c r="N646" t="s">
        <v>3970</v>
      </c>
      <c r="O646">
        <v>107</v>
      </c>
      <c r="P646" t="s">
        <v>3971</v>
      </c>
      <c r="Q646">
        <v>0</v>
      </c>
      <c r="R646" t="s">
        <v>3972</v>
      </c>
      <c r="S646">
        <v>-3500</v>
      </c>
      <c r="T646" s="7" t="str">
        <f t="shared" si="30"/>
        <v>hp_461300;atk_1953740;hit_500000;miss_107;cirt_0;cirtSub_-3500</v>
      </c>
    </row>
    <row r="647" spans="1:20" x14ac:dyDescent="0.15">
      <c r="A647" s="16">
        <v>330645</v>
      </c>
      <c r="B647" s="16" t="s">
        <v>228</v>
      </c>
      <c r="C647" s="16">
        <v>1</v>
      </c>
      <c r="D647" s="16">
        <v>2</v>
      </c>
      <c r="E647" s="17">
        <v>216</v>
      </c>
      <c r="F647" s="19" t="s">
        <v>3967</v>
      </c>
      <c r="G647" s="19" t="e">
        <f t="shared" si="29"/>
        <v>#N/A</v>
      </c>
      <c r="H647" s="19">
        <f t="shared" si="28"/>
        <v>0.8</v>
      </c>
      <c r="I647">
        <v>465282</v>
      </c>
      <c r="J647" t="s">
        <v>3968</v>
      </c>
      <c r="K647">
        <v>2189565</v>
      </c>
      <c r="L647" t="s">
        <v>3969</v>
      </c>
      <c r="M647">
        <v>500000</v>
      </c>
      <c r="N647" t="s">
        <v>3970</v>
      </c>
      <c r="O647">
        <v>108</v>
      </c>
      <c r="P647" t="s">
        <v>3971</v>
      </c>
      <c r="Q647">
        <v>0</v>
      </c>
      <c r="R647" t="s">
        <v>3972</v>
      </c>
      <c r="S647">
        <v>-3500</v>
      </c>
      <c r="T647" s="7" t="str">
        <f t="shared" si="30"/>
        <v>hp_465282;atk_1970608;hit_500000;miss_108;cirt_0;cirtSub_-3500</v>
      </c>
    </row>
    <row r="648" spans="1:20" x14ac:dyDescent="0.15">
      <c r="A648" s="16">
        <v>330646</v>
      </c>
      <c r="B648" s="16" t="s">
        <v>228</v>
      </c>
      <c r="C648" s="16">
        <v>1</v>
      </c>
      <c r="D648" s="16">
        <v>2</v>
      </c>
      <c r="E648" s="17">
        <v>216</v>
      </c>
      <c r="F648" s="19" t="s">
        <v>3967</v>
      </c>
      <c r="G648" s="19" t="e">
        <f t="shared" si="29"/>
        <v>#N/A</v>
      </c>
      <c r="H648" s="19">
        <f t="shared" si="28"/>
        <v>0.8</v>
      </c>
      <c r="I648">
        <v>465282</v>
      </c>
      <c r="J648" t="s">
        <v>3968</v>
      </c>
      <c r="K648">
        <v>2189565</v>
      </c>
      <c r="L648" t="s">
        <v>3969</v>
      </c>
      <c r="M648">
        <v>500000</v>
      </c>
      <c r="N648" t="s">
        <v>3970</v>
      </c>
      <c r="O648">
        <v>108</v>
      </c>
      <c r="P648" t="s">
        <v>3971</v>
      </c>
      <c r="Q648">
        <v>0</v>
      </c>
      <c r="R648" t="s">
        <v>3972</v>
      </c>
      <c r="S648">
        <v>-3500</v>
      </c>
      <c r="T648" s="7" t="str">
        <f t="shared" si="30"/>
        <v>hp_465282;atk_1970608;hit_500000;miss_108;cirt_0;cirtSub_-3500</v>
      </c>
    </row>
    <row r="649" spans="1:20" x14ac:dyDescent="0.15">
      <c r="A649" s="16">
        <v>330647</v>
      </c>
      <c r="B649" s="16" t="s">
        <v>228</v>
      </c>
      <c r="C649" s="16">
        <v>1</v>
      </c>
      <c r="D649" s="16">
        <v>2</v>
      </c>
      <c r="E649" s="17">
        <v>216</v>
      </c>
      <c r="F649" s="19" t="s">
        <v>3967</v>
      </c>
      <c r="G649" s="19" t="e">
        <f t="shared" si="29"/>
        <v>#N/A</v>
      </c>
      <c r="H649" s="19">
        <f t="shared" si="28"/>
        <v>0.8</v>
      </c>
      <c r="I649">
        <v>465282</v>
      </c>
      <c r="J649" t="s">
        <v>3968</v>
      </c>
      <c r="K649">
        <v>2189565</v>
      </c>
      <c r="L649" t="s">
        <v>3969</v>
      </c>
      <c r="M649">
        <v>500000</v>
      </c>
      <c r="N649" t="s">
        <v>3970</v>
      </c>
      <c r="O649">
        <v>108</v>
      </c>
      <c r="P649" t="s">
        <v>3971</v>
      </c>
      <c r="Q649">
        <v>0</v>
      </c>
      <c r="R649" t="s">
        <v>3972</v>
      </c>
      <c r="S649">
        <v>-3500</v>
      </c>
      <c r="T649" s="7" t="str">
        <f t="shared" si="30"/>
        <v>hp_465282;atk_1970608;hit_500000;miss_108;cirt_0;cirtSub_-3500</v>
      </c>
    </row>
    <row r="650" spans="1:20" x14ac:dyDescent="0.15">
      <c r="A650" s="16">
        <v>330648</v>
      </c>
      <c r="B650" s="16" t="s">
        <v>228</v>
      </c>
      <c r="C650" s="16">
        <v>1</v>
      </c>
      <c r="D650" s="16">
        <v>2</v>
      </c>
      <c r="E650" s="17">
        <v>217</v>
      </c>
      <c r="F650" s="19" t="s">
        <v>3967</v>
      </c>
      <c r="G650" s="19" t="e">
        <f t="shared" si="29"/>
        <v>#N/A</v>
      </c>
      <c r="H650" s="19">
        <f t="shared" si="28"/>
        <v>0.8</v>
      </c>
      <c r="I650">
        <v>469500</v>
      </c>
      <c r="J650" t="s">
        <v>3968</v>
      </c>
      <c r="K650">
        <v>2209410</v>
      </c>
      <c r="L650" t="s">
        <v>3969</v>
      </c>
      <c r="M650">
        <v>500000</v>
      </c>
      <c r="N650" t="s">
        <v>3970</v>
      </c>
      <c r="O650">
        <v>108</v>
      </c>
      <c r="P650" t="s">
        <v>3971</v>
      </c>
      <c r="Q650">
        <v>0</v>
      </c>
      <c r="R650" t="s">
        <v>3972</v>
      </c>
      <c r="S650">
        <v>-3500</v>
      </c>
      <c r="T650" s="7" t="str">
        <f t="shared" si="30"/>
        <v>hp_469500;atk_1988469;hit_500000;miss_108;cirt_0;cirtSub_-3500</v>
      </c>
    </row>
    <row r="651" spans="1:20" x14ac:dyDescent="0.15">
      <c r="A651" s="16">
        <v>330649</v>
      </c>
      <c r="B651" s="16" t="s">
        <v>228</v>
      </c>
      <c r="C651" s="16">
        <v>1</v>
      </c>
      <c r="D651" s="16">
        <v>2</v>
      </c>
      <c r="E651" s="17">
        <v>217</v>
      </c>
      <c r="F651" s="19" t="s">
        <v>3967</v>
      </c>
      <c r="G651" s="19" t="e">
        <f t="shared" si="29"/>
        <v>#N/A</v>
      </c>
      <c r="H651" s="19">
        <f t="shared" si="28"/>
        <v>0.8</v>
      </c>
      <c r="I651">
        <v>469500</v>
      </c>
      <c r="J651" t="s">
        <v>3968</v>
      </c>
      <c r="K651">
        <v>2209410</v>
      </c>
      <c r="L651" t="s">
        <v>3969</v>
      </c>
      <c r="M651">
        <v>500000</v>
      </c>
      <c r="N651" t="s">
        <v>3970</v>
      </c>
      <c r="O651">
        <v>108</v>
      </c>
      <c r="P651" t="s">
        <v>3971</v>
      </c>
      <c r="Q651">
        <v>0</v>
      </c>
      <c r="R651" t="s">
        <v>3972</v>
      </c>
      <c r="S651">
        <v>-3500</v>
      </c>
      <c r="T651" s="7" t="str">
        <f t="shared" si="30"/>
        <v>hp_469500;atk_1988469;hit_500000;miss_108;cirt_0;cirtSub_-3500</v>
      </c>
    </row>
    <row r="652" spans="1:20" x14ac:dyDescent="0.15">
      <c r="A652" s="16">
        <v>330650</v>
      </c>
      <c r="B652" s="16" t="s">
        <v>228</v>
      </c>
      <c r="C652" s="16">
        <v>1</v>
      </c>
      <c r="D652" s="16">
        <v>2</v>
      </c>
      <c r="E652" s="17">
        <v>217</v>
      </c>
      <c r="F652" s="19" t="s">
        <v>3967</v>
      </c>
      <c r="G652" s="19" t="e">
        <f t="shared" si="29"/>
        <v>#N/A</v>
      </c>
      <c r="H652" s="19">
        <f t="shared" si="28"/>
        <v>0.8</v>
      </c>
      <c r="I652">
        <v>469500</v>
      </c>
      <c r="J652" t="s">
        <v>3968</v>
      </c>
      <c r="K652">
        <v>2209410</v>
      </c>
      <c r="L652" t="s">
        <v>3969</v>
      </c>
      <c r="M652">
        <v>500000</v>
      </c>
      <c r="N652" t="s">
        <v>3970</v>
      </c>
      <c r="O652">
        <v>108</v>
      </c>
      <c r="P652" t="s">
        <v>3971</v>
      </c>
      <c r="Q652">
        <v>0</v>
      </c>
      <c r="R652" t="s">
        <v>3972</v>
      </c>
      <c r="S652">
        <v>-3500</v>
      </c>
      <c r="T652" s="7" t="str">
        <f t="shared" si="30"/>
        <v>hp_469500;atk_1988469;hit_500000;miss_108;cirt_0;cirtSub_-3500</v>
      </c>
    </row>
    <row r="653" spans="1:20" x14ac:dyDescent="0.15">
      <c r="A653" s="16">
        <v>330651</v>
      </c>
      <c r="B653" s="16" t="s">
        <v>228</v>
      </c>
      <c r="C653" s="16">
        <v>1</v>
      </c>
      <c r="D653" s="16">
        <v>2</v>
      </c>
      <c r="E653" s="17">
        <v>218</v>
      </c>
      <c r="F653" s="19" t="s">
        <v>3967</v>
      </c>
      <c r="G653" s="19" t="e">
        <f t="shared" si="29"/>
        <v>#N/A</v>
      </c>
      <c r="H653" s="19">
        <f t="shared" si="28"/>
        <v>0.8</v>
      </c>
      <c r="I653">
        <v>473716</v>
      </c>
      <c r="J653" t="s">
        <v>3968</v>
      </c>
      <c r="K653">
        <v>2229255</v>
      </c>
      <c r="L653" t="s">
        <v>3969</v>
      </c>
      <c r="M653">
        <v>500000</v>
      </c>
      <c r="N653" t="s">
        <v>3970</v>
      </c>
      <c r="O653">
        <v>109</v>
      </c>
      <c r="P653" t="s">
        <v>3971</v>
      </c>
      <c r="Q653">
        <v>0</v>
      </c>
      <c r="R653" t="s">
        <v>3972</v>
      </c>
      <c r="S653">
        <v>-3500</v>
      </c>
      <c r="T653" s="7" t="str">
        <f t="shared" si="30"/>
        <v>hp_473716;atk_2006329;hit_500000;miss_109;cirt_0;cirtSub_-3500</v>
      </c>
    </row>
    <row r="654" spans="1:20" x14ac:dyDescent="0.15">
      <c r="A654" s="16">
        <v>330652</v>
      </c>
      <c r="B654" s="16" t="s">
        <v>228</v>
      </c>
      <c r="C654" s="16">
        <v>1</v>
      </c>
      <c r="D654" s="16">
        <v>2</v>
      </c>
      <c r="E654" s="17">
        <v>218</v>
      </c>
      <c r="F654" s="19" t="s">
        <v>3967</v>
      </c>
      <c r="G654" s="19" t="e">
        <f t="shared" si="29"/>
        <v>#N/A</v>
      </c>
      <c r="H654" s="19">
        <f t="shared" ref="H654:H717" si="31">MIN(H636+0.01,0.8)</f>
        <v>0.8</v>
      </c>
      <c r="I654">
        <v>473716</v>
      </c>
      <c r="J654" t="s">
        <v>3968</v>
      </c>
      <c r="K654">
        <v>2229255</v>
      </c>
      <c r="L654" t="s">
        <v>3969</v>
      </c>
      <c r="M654">
        <v>500000</v>
      </c>
      <c r="N654" t="s">
        <v>3970</v>
      </c>
      <c r="O654">
        <v>109</v>
      </c>
      <c r="P654" t="s">
        <v>3971</v>
      </c>
      <c r="Q654">
        <v>0</v>
      </c>
      <c r="R654" t="s">
        <v>3972</v>
      </c>
      <c r="S654">
        <v>-3500</v>
      </c>
      <c r="T654" s="7" t="str">
        <f t="shared" si="30"/>
        <v>hp_473716;atk_2006329;hit_500000;miss_109;cirt_0;cirtSub_-3500</v>
      </c>
    </row>
    <row r="655" spans="1:20" x14ac:dyDescent="0.15">
      <c r="A655" s="16">
        <v>330653</v>
      </c>
      <c r="B655" s="16" t="s">
        <v>228</v>
      </c>
      <c r="C655" s="16">
        <v>1</v>
      </c>
      <c r="D655" s="16">
        <v>2</v>
      </c>
      <c r="E655" s="17">
        <v>218</v>
      </c>
      <c r="F655" s="19" t="s">
        <v>3967</v>
      </c>
      <c r="G655" s="19" t="e">
        <f t="shared" si="29"/>
        <v>#N/A</v>
      </c>
      <c r="H655" s="19">
        <f t="shared" si="31"/>
        <v>0.8</v>
      </c>
      <c r="I655">
        <v>473716</v>
      </c>
      <c r="J655" t="s">
        <v>3968</v>
      </c>
      <c r="K655">
        <v>2229255</v>
      </c>
      <c r="L655" t="s">
        <v>3969</v>
      </c>
      <c r="M655">
        <v>500000</v>
      </c>
      <c r="N655" t="s">
        <v>3970</v>
      </c>
      <c r="O655">
        <v>109</v>
      </c>
      <c r="P655" t="s">
        <v>3971</v>
      </c>
      <c r="Q655">
        <v>0</v>
      </c>
      <c r="R655" t="s">
        <v>3972</v>
      </c>
      <c r="S655">
        <v>-3500</v>
      </c>
      <c r="T655" s="7" t="str">
        <f t="shared" si="30"/>
        <v>hp_473716;atk_2006329;hit_500000;miss_109;cirt_0;cirtSub_-3500</v>
      </c>
    </row>
    <row r="656" spans="1:20" x14ac:dyDescent="0.15">
      <c r="A656" s="16">
        <v>330654</v>
      </c>
      <c r="B656" s="16" t="s">
        <v>228</v>
      </c>
      <c r="C656" s="16">
        <v>1</v>
      </c>
      <c r="D656" s="16">
        <v>2</v>
      </c>
      <c r="E656" s="17">
        <v>219</v>
      </c>
      <c r="F656" s="19" t="s">
        <v>3967</v>
      </c>
      <c r="G656" s="19" t="e">
        <f t="shared" si="29"/>
        <v>#N/A</v>
      </c>
      <c r="H656" s="19">
        <f t="shared" si="31"/>
        <v>0.8</v>
      </c>
      <c r="I656">
        <v>477933</v>
      </c>
      <c r="J656" t="s">
        <v>3968</v>
      </c>
      <c r="K656">
        <v>2249100</v>
      </c>
      <c r="L656" t="s">
        <v>3969</v>
      </c>
      <c r="M656">
        <v>500000</v>
      </c>
      <c r="N656" t="s">
        <v>3970</v>
      </c>
      <c r="O656">
        <v>109</v>
      </c>
      <c r="P656" t="s">
        <v>3971</v>
      </c>
      <c r="Q656">
        <v>0</v>
      </c>
      <c r="R656" t="s">
        <v>3972</v>
      </c>
      <c r="S656">
        <v>-3500</v>
      </c>
      <c r="T656" s="7" t="str">
        <f t="shared" si="30"/>
        <v>hp_477933;atk_2024190;hit_500000;miss_109;cirt_0;cirtSub_-3500</v>
      </c>
    </row>
    <row r="657" spans="1:20" x14ac:dyDescent="0.15">
      <c r="A657" s="16">
        <v>330655</v>
      </c>
      <c r="B657" s="16" t="s">
        <v>228</v>
      </c>
      <c r="C657" s="16">
        <v>1</v>
      </c>
      <c r="D657" s="16">
        <v>2</v>
      </c>
      <c r="E657" s="17">
        <v>219</v>
      </c>
      <c r="F657" s="19" t="s">
        <v>3967</v>
      </c>
      <c r="G657" s="19" t="e">
        <f t="shared" si="29"/>
        <v>#N/A</v>
      </c>
      <c r="H657" s="19">
        <f t="shared" si="31"/>
        <v>0.8</v>
      </c>
      <c r="I657">
        <v>477933</v>
      </c>
      <c r="J657" t="s">
        <v>3968</v>
      </c>
      <c r="K657">
        <v>2249100</v>
      </c>
      <c r="L657" t="s">
        <v>3969</v>
      </c>
      <c r="M657">
        <v>500000</v>
      </c>
      <c r="N657" t="s">
        <v>3970</v>
      </c>
      <c r="O657">
        <v>109</v>
      </c>
      <c r="P657" t="s">
        <v>3971</v>
      </c>
      <c r="Q657">
        <v>0</v>
      </c>
      <c r="R657" t="s">
        <v>3972</v>
      </c>
      <c r="S657">
        <v>-3500</v>
      </c>
      <c r="T657" s="7" t="str">
        <f t="shared" si="30"/>
        <v>hp_477933;atk_2024190;hit_500000;miss_109;cirt_0;cirtSub_-3500</v>
      </c>
    </row>
    <row r="658" spans="1:20" x14ac:dyDescent="0.15">
      <c r="A658" s="16">
        <v>330656</v>
      </c>
      <c r="B658" s="16" t="s">
        <v>228</v>
      </c>
      <c r="C658" s="16">
        <v>1</v>
      </c>
      <c r="D658" s="16">
        <v>2</v>
      </c>
      <c r="E658" s="17">
        <v>219</v>
      </c>
      <c r="F658" s="19" t="s">
        <v>3967</v>
      </c>
      <c r="G658" s="19" t="e">
        <f t="shared" si="29"/>
        <v>#N/A</v>
      </c>
      <c r="H658" s="19">
        <f t="shared" si="31"/>
        <v>0.8</v>
      </c>
      <c r="I658">
        <v>477933</v>
      </c>
      <c r="J658" t="s">
        <v>3968</v>
      </c>
      <c r="K658">
        <v>2249100</v>
      </c>
      <c r="L658" t="s">
        <v>3969</v>
      </c>
      <c r="M658">
        <v>500000</v>
      </c>
      <c r="N658" t="s">
        <v>3970</v>
      </c>
      <c r="O658">
        <v>109</v>
      </c>
      <c r="P658" t="s">
        <v>3971</v>
      </c>
      <c r="Q658">
        <v>0</v>
      </c>
      <c r="R658" t="s">
        <v>3972</v>
      </c>
      <c r="S658">
        <v>-3500</v>
      </c>
      <c r="T658" s="7" t="str">
        <f t="shared" si="30"/>
        <v>hp_477933;atk_2024190;hit_500000;miss_109;cirt_0;cirtSub_-3500</v>
      </c>
    </row>
    <row r="659" spans="1:20" x14ac:dyDescent="0.15">
      <c r="A659" s="16">
        <v>330657</v>
      </c>
      <c r="B659" s="16" t="s">
        <v>228</v>
      </c>
      <c r="C659" s="16">
        <v>1</v>
      </c>
      <c r="D659" s="16">
        <v>2</v>
      </c>
      <c r="E659" s="17">
        <v>220</v>
      </c>
      <c r="F659" s="19" t="s">
        <v>3967</v>
      </c>
      <c r="G659" s="19">
        <f t="shared" si="29"/>
        <v>0.8</v>
      </c>
      <c r="H659" s="19">
        <f t="shared" si="31"/>
        <v>0.8</v>
      </c>
      <c r="I659">
        <v>482150</v>
      </c>
      <c r="J659" t="s">
        <v>3968</v>
      </c>
      <c r="K659">
        <v>2268945</v>
      </c>
      <c r="L659" t="s">
        <v>3969</v>
      </c>
      <c r="M659">
        <v>500000</v>
      </c>
      <c r="N659" t="s">
        <v>3970</v>
      </c>
      <c r="O659">
        <v>110</v>
      </c>
      <c r="P659" t="s">
        <v>3971</v>
      </c>
      <c r="Q659">
        <v>0</v>
      </c>
      <c r="R659" t="s">
        <v>3972</v>
      </c>
      <c r="S659">
        <v>-3500</v>
      </c>
      <c r="T659" s="7" t="str">
        <f t="shared" si="30"/>
        <v>hp_482150;atk_2042050;hit_500000;miss_110;cirt_0;cirtSub_-3500</v>
      </c>
    </row>
    <row r="660" spans="1:20" x14ac:dyDescent="0.15">
      <c r="A660" s="16">
        <v>330658</v>
      </c>
      <c r="B660" s="16" t="s">
        <v>228</v>
      </c>
      <c r="C660" s="16">
        <v>1</v>
      </c>
      <c r="D660" s="16">
        <v>2</v>
      </c>
      <c r="E660" s="17">
        <v>220</v>
      </c>
      <c r="F660" s="19" t="s">
        <v>3967</v>
      </c>
      <c r="G660" s="19">
        <f t="shared" si="29"/>
        <v>0.8</v>
      </c>
      <c r="H660" s="19">
        <f t="shared" si="31"/>
        <v>0.8</v>
      </c>
      <c r="I660">
        <v>482150</v>
      </c>
      <c r="J660" t="s">
        <v>3968</v>
      </c>
      <c r="K660">
        <v>2268945</v>
      </c>
      <c r="L660" t="s">
        <v>3969</v>
      </c>
      <c r="M660">
        <v>500000</v>
      </c>
      <c r="N660" t="s">
        <v>3970</v>
      </c>
      <c r="O660">
        <v>110</v>
      </c>
      <c r="P660" t="s">
        <v>3971</v>
      </c>
      <c r="Q660">
        <v>0</v>
      </c>
      <c r="R660" t="s">
        <v>3972</v>
      </c>
      <c r="S660">
        <v>-3500</v>
      </c>
      <c r="T660" s="7" t="str">
        <f t="shared" si="30"/>
        <v>hp_482150;atk_2042050;hit_500000;miss_110;cirt_0;cirtSub_-3500</v>
      </c>
    </row>
    <row r="661" spans="1:20" x14ac:dyDescent="0.15">
      <c r="A661" s="16">
        <v>330659</v>
      </c>
      <c r="B661" s="16" t="s">
        <v>228</v>
      </c>
      <c r="C661" s="16">
        <v>1</v>
      </c>
      <c r="D661" s="16">
        <v>2</v>
      </c>
      <c r="E661" s="17">
        <v>220</v>
      </c>
      <c r="F661" s="19" t="s">
        <v>3967</v>
      </c>
      <c r="G661" s="19">
        <f t="shared" si="29"/>
        <v>0.8</v>
      </c>
      <c r="H661" s="19">
        <f t="shared" si="31"/>
        <v>0.8</v>
      </c>
      <c r="I661">
        <v>482150</v>
      </c>
      <c r="J661" t="s">
        <v>3968</v>
      </c>
      <c r="K661">
        <v>2268945</v>
      </c>
      <c r="L661" t="s">
        <v>3969</v>
      </c>
      <c r="M661">
        <v>500000</v>
      </c>
      <c r="N661" t="s">
        <v>3970</v>
      </c>
      <c r="O661">
        <v>110</v>
      </c>
      <c r="P661" t="s">
        <v>3971</v>
      </c>
      <c r="Q661">
        <v>0</v>
      </c>
      <c r="R661" t="s">
        <v>3972</v>
      </c>
      <c r="S661">
        <v>-3500</v>
      </c>
      <c r="T661" s="7" t="str">
        <f t="shared" si="30"/>
        <v>hp_482150;atk_2042050;hit_500000;miss_110;cirt_0;cirtSub_-3500</v>
      </c>
    </row>
    <row r="662" spans="1:20" x14ac:dyDescent="0.15">
      <c r="A662" s="16">
        <v>330660</v>
      </c>
      <c r="B662" s="16" t="s">
        <v>228</v>
      </c>
      <c r="C662" s="16">
        <v>1</v>
      </c>
      <c r="D662" s="16">
        <v>2</v>
      </c>
      <c r="E662" s="17">
        <v>221</v>
      </c>
      <c r="F662" s="19" t="s">
        <v>3967</v>
      </c>
      <c r="G662" s="19" t="e">
        <f t="shared" si="29"/>
        <v>#N/A</v>
      </c>
      <c r="H662" s="19">
        <f t="shared" si="31"/>
        <v>0.8</v>
      </c>
      <c r="I662">
        <v>486368</v>
      </c>
      <c r="J662" t="s">
        <v>3968</v>
      </c>
      <c r="K662">
        <v>2288790</v>
      </c>
      <c r="L662" t="s">
        <v>3969</v>
      </c>
      <c r="M662">
        <v>500000</v>
      </c>
      <c r="N662" t="s">
        <v>3970</v>
      </c>
      <c r="O662">
        <v>110</v>
      </c>
      <c r="P662" t="s">
        <v>3971</v>
      </c>
      <c r="Q662">
        <v>0</v>
      </c>
      <c r="R662" t="s">
        <v>3972</v>
      </c>
      <c r="S662">
        <v>-3500</v>
      </c>
      <c r="T662" s="7" t="str">
        <f t="shared" si="30"/>
        <v>hp_486368;atk_2059911;hit_500000;miss_110;cirt_0;cirtSub_-3500</v>
      </c>
    </row>
    <row r="663" spans="1:20" x14ac:dyDescent="0.15">
      <c r="A663" s="16">
        <v>330661</v>
      </c>
      <c r="B663" s="16" t="s">
        <v>228</v>
      </c>
      <c r="C663" s="16">
        <v>1</v>
      </c>
      <c r="D663" s="16">
        <v>2</v>
      </c>
      <c r="E663" s="17">
        <v>221</v>
      </c>
      <c r="F663" s="19" t="s">
        <v>3967</v>
      </c>
      <c r="G663" s="19" t="e">
        <f t="shared" si="29"/>
        <v>#N/A</v>
      </c>
      <c r="H663" s="19">
        <f t="shared" si="31"/>
        <v>0.8</v>
      </c>
      <c r="I663">
        <v>486368</v>
      </c>
      <c r="J663" t="s">
        <v>3968</v>
      </c>
      <c r="K663">
        <v>2288790</v>
      </c>
      <c r="L663" t="s">
        <v>3969</v>
      </c>
      <c r="M663">
        <v>500000</v>
      </c>
      <c r="N663" t="s">
        <v>3970</v>
      </c>
      <c r="O663">
        <v>110</v>
      </c>
      <c r="P663" t="s">
        <v>3971</v>
      </c>
      <c r="Q663">
        <v>0</v>
      </c>
      <c r="R663" t="s">
        <v>3972</v>
      </c>
      <c r="S663">
        <v>-3500</v>
      </c>
      <c r="T663" s="7" t="str">
        <f t="shared" si="30"/>
        <v>hp_486368;atk_2059911;hit_500000;miss_110;cirt_0;cirtSub_-3500</v>
      </c>
    </row>
    <row r="664" spans="1:20" x14ac:dyDescent="0.15">
      <c r="A664" s="16">
        <v>330662</v>
      </c>
      <c r="B664" s="16" t="s">
        <v>228</v>
      </c>
      <c r="C664" s="16">
        <v>1</v>
      </c>
      <c r="D664" s="16">
        <v>2</v>
      </c>
      <c r="E664" s="17">
        <v>221</v>
      </c>
      <c r="F664" s="19" t="s">
        <v>3967</v>
      </c>
      <c r="G664" s="19" t="e">
        <f t="shared" si="29"/>
        <v>#N/A</v>
      </c>
      <c r="H664" s="19">
        <f t="shared" si="31"/>
        <v>0.8</v>
      </c>
      <c r="I664">
        <v>486368</v>
      </c>
      <c r="J664" t="s">
        <v>3968</v>
      </c>
      <c r="K664">
        <v>2288790</v>
      </c>
      <c r="L664" t="s">
        <v>3969</v>
      </c>
      <c r="M664">
        <v>500000</v>
      </c>
      <c r="N664" t="s">
        <v>3970</v>
      </c>
      <c r="O664">
        <v>110</v>
      </c>
      <c r="P664" t="s">
        <v>3971</v>
      </c>
      <c r="Q664">
        <v>0</v>
      </c>
      <c r="R664" t="s">
        <v>3972</v>
      </c>
      <c r="S664">
        <v>-3500</v>
      </c>
      <c r="T664" s="7" t="str">
        <f t="shared" si="30"/>
        <v>hp_486368;atk_2059911;hit_500000;miss_110;cirt_0;cirtSub_-3500</v>
      </c>
    </row>
    <row r="665" spans="1:20" x14ac:dyDescent="0.15">
      <c r="A665" s="16">
        <v>330663</v>
      </c>
      <c r="B665" s="16" t="s">
        <v>228</v>
      </c>
      <c r="C665" s="16">
        <v>1</v>
      </c>
      <c r="D665" s="16">
        <v>2</v>
      </c>
      <c r="E665" s="17">
        <v>222</v>
      </c>
      <c r="F665" s="19" t="s">
        <v>3967</v>
      </c>
      <c r="G665" s="19" t="e">
        <f t="shared" si="29"/>
        <v>#N/A</v>
      </c>
      <c r="H665" s="19">
        <f t="shared" si="31"/>
        <v>0.8</v>
      </c>
      <c r="I665">
        <v>490585</v>
      </c>
      <c r="J665" t="s">
        <v>3968</v>
      </c>
      <c r="K665">
        <v>2308635</v>
      </c>
      <c r="L665" t="s">
        <v>3969</v>
      </c>
      <c r="M665">
        <v>500000</v>
      </c>
      <c r="N665" t="s">
        <v>3970</v>
      </c>
      <c r="O665">
        <v>111</v>
      </c>
      <c r="P665" t="s">
        <v>3971</v>
      </c>
      <c r="Q665">
        <v>0</v>
      </c>
      <c r="R665" t="s">
        <v>3972</v>
      </c>
      <c r="S665">
        <v>-3500</v>
      </c>
      <c r="T665" s="7" t="str">
        <f t="shared" si="30"/>
        <v>hp_490585;atk_2077771;hit_500000;miss_111;cirt_0;cirtSub_-3500</v>
      </c>
    </row>
    <row r="666" spans="1:20" x14ac:dyDescent="0.15">
      <c r="A666" s="16">
        <v>330664</v>
      </c>
      <c r="B666" s="16" t="s">
        <v>228</v>
      </c>
      <c r="C666" s="16">
        <v>1</v>
      </c>
      <c r="D666" s="16">
        <v>2</v>
      </c>
      <c r="E666" s="17">
        <v>222</v>
      </c>
      <c r="F666" s="19" t="s">
        <v>3967</v>
      </c>
      <c r="G666" s="19" t="e">
        <f t="shared" si="29"/>
        <v>#N/A</v>
      </c>
      <c r="H666" s="19">
        <f t="shared" si="31"/>
        <v>0.8</v>
      </c>
      <c r="I666">
        <v>490585</v>
      </c>
      <c r="J666" t="s">
        <v>3968</v>
      </c>
      <c r="K666">
        <v>2308635</v>
      </c>
      <c r="L666" t="s">
        <v>3969</v>
      </c>
      <c r="M666">
        <v>500000</v>
      </c>
      <c r="N666" t="s">
        <v>3970</v>
      </c>
      <c r="O666">
        <v>111</v>
      </c>
      <c r="P666" t="s">
        <v>3971</v>
      </c>
      <c r="Q666">
        <v>0</v>
      </c>
      <c r="R666" t="s">
        <v>3972</v>
      </c>
      <c r="S666">
        <v>-3500</v>
      </c>
      <c r="T666" s="7" t="str">
        <f t="shared" si="30"/>
        <v>hp_490585;atk_2077771;hit_500000;miss_111;cirt_0;cirtSub_-3500</v>
      </c>
    </row>
    <row r="667" spans="1:20" x14ac:dyDescent="0.15">
      <c r="A667" s="16">
        <v>330665</v>
      </c>
      <c r="B667" s="16" t="s">
        <v>228</v>
      </c>
      <c r="C667" s="16">
        <v>1</v>
      </c>
      <c r="D667" s="16">
        <v>2</v>
      </c>
      <c r="E667" s="17">
        <v>222</v>
      </c>
      <c r="F667" s="19" t="s">
        <v>3967</v>
      </c>
      <c r="G667" s="19" t="e">
        <f t="shared" si="29"/>
        <v>#N/A</v>
      </c>
      <c r="H667" s="19">
        <f t="shared" si="31"/>
        <v>0.8</v>
      </c>
      <c r="I667">
        <v>490585</v>
      </c>
      <c r="J667" t="s">
        <v>3968</v>
      </c>
      <c r="K667">
        <v>2308635</v>
      </c>
      <c r="L667" t="s">
        <v>3969</v>
      </c>
      <c r="M667">
        <v>500000</v>
      </c>
      <c r="N667" t="s">
        <v>3970</v>
      </c>
      <c r="O667">
        <v>111</v>
      </c>
      <c r="P667" t="s">
        <v>3971</v>
      </c>
      <c r="Q667">
        <v>0</v>
      </c>
      <c r="R667" t="s">
        <v>3972</v>
      </c>
      <c r="S667">
        <v>-3500</v>
      </c>
      <c r="T667" s="7" t="str">
        <f t="shared" si="30"/>
        <v>hp_490585;atk_2077771;hit_500000;miss_111;cirt_0;cirtSub_-3500</v>
      </c>
    </row>
    <row r="668" spans="1:20" x14ac:dyDescent="0.15">
      <c r="A668" s="16">
        <v>330666</v>
      </c>
      <c r="B668" s="16" t="s">
        <v>228</v>
      </c>
      <c r="C668" s="16">
        <v>1</v>
      </c>
      <c r="D668" s="16">
        <v>2</v>
      </c>
      <c r="E668" s="17">
        <v>223</v>
      </c>
      <c r="F668" s="19" t="s">
        <v>3967</v>
      </c>
      <c r="G668" s="19" t="e">
        <f t="shared" si="29"/>
        <v>#N/A</v>
      </c>
      <c r="H668" s="19">
        <f t="shared" si="31"/>
        <v>0.8</v>
      </c>
      <c r="I668">
        <v>494802</v>
      </c>
      <c r="J668" t="s">
        <v>3968</v>
      </c>
      <c r="K668">
        <v>2328480</v>
      </c>
      <c r="L668" t="s">
        <v>3969</v>
      </c>
      <c r="M668">
        <v>500000</v>
      </c>
      <c r="N668" t="s">
        <v>3970</v>
      </c>
      <c r="O668">
        <v>111</v>
      </c>
      <c r="P668" t="s">
        <v>3971</v>
      </c>
      <c r="Q668">
        <v>0</v>
      </c>
      <c r="R668" t="s">
        <v>3972</v>
      </c>
      <c r="S668">
        <v>-3500</v>
      </c>
      <c r="T668" s="7" t="str">
        <f t="shared" si="30"/>
        <v>hp_494802;atk_2095632;hit_500000;miss_111;cirt_0;cirtSub_-3500</v>
      </c>
    </row>
    <row r="669" spans="1:20" x14ac:dyDescent="0.15">
      <c r="A669" s="16">
        <v>330667</v>
      </c>
      <c r="B669" s="16" t="s">
        <v>228</v>
      </c>
      <c r="C669" s="16">
        <v>1</v>
      </c>
      <c r="D669" s="16">
        <v>2</v>
      </c>
      <c r="E669" s="17">
        <v>223</v>
      </c>
      <c r="F669" s="19" t="s">
        <v>3967</v>
      </c>
      <c r="G669" s="19" t="e">
        <f t="shared" si="29"/>
        <v>#N/A</v>
      </c>
      <c r="H669" s="19">
        <f t="shared" si="31"/>
        <v>0.8</v>
      </c>
      <c r="I669">
        <v>494802</v>
      </c>
      <c r="J669" t="s">
        <v>3968</v>
      </c>
      <c r="K669">
        <v>2328480</v>
      </c>
      <c r="L669" t="s">
        <v>3969</v>
      </c>
      <c r="M669">
        <v>500000</v>
      </c>
      <c r="N669" t="s">
        <v>3970</v>
      </c>
      <c r="O669">
        <v>111</v>
      </c>
      <c r="P669" t="s">
        <v>3971</v>
      </c>
      <c r="Q669">
        <v>0</v>
      </c>
      <c r="R669" t="s">
        <v>3972</v>
      </c>
      <c r="S669">
        <v>-3500</v>
      </c>
      <c r="T669" s="7" t="str">
        <f t="shared" si="30"/>
        <v>hp_494802;atk_2095632;hit_500000;miss_111;cirt_0;cirtSub_-3500</v>
      </c>
    </row>
    <row r="670" spans="1:20" x14ac:dyDescent="0.15">
      <c r="A670" s="16">
        <v>330668</v>
      </c>
      <c r="B670" s="16" t="s">
        <v>228</v>
      </c>
      <c r="C670" s="16">
        <v>1</v>
      </c>
      <c r="D670" s="16">
        <v>2</v>
      </c>
      <c r="E670" s="17">
        <v>223</v>
      </c>
      <c r="F670" s="19" t="s">
        <v>3967</v>
      </c>
      <c r="G670" s="19" t="e">
        <f t="shared" si="29"/>
        <v>#N/A</v>
      </c>
      <c r="H670" s="19">
        <f t="shared" si="31"/>
        <v>0.8</v>
      </c>
      <c r="I670">
        <v>494802</v>
      </c>
      <c r="J670" t="s">
        <v>3968</v>
      </c>
      <c r="K670">
        <v>2328480</v>
      </c>
      <c r="L670" t="s">
        <v>3969</v>
      </c>
      <c r="M670">
        <v>500000</v>
      </c>
      <c r="N670" t="s">
        <v>3970</v>
      </c>
      <c r="O670">
        <v>111</v>
      </c>
      <c r="P670" t="s">
        <v>3971</v>
      </c>
      <c r="Q670">
        <v>0</v>
      </c>
      <c r="R670" t="s">
        <v>3972</v>
      </c>
      <c r="S670">
        <v>-3500</v>
      </c>
      <c r="T670" s="7" t="str">
        <f t="shared" si="30"/>
        <v>hp_494802;atk_2095632;hit_500000;miss_111;cirt_0;cirtSub_-3500</v>
      </c>
    </row>
    <row r="671" spans="1:20" x14ac:dyDescent="0.15">
      <c r="A671" s="16">
        <v>330669</v>
      </c>
      <c r="B671" s="16" t="s">
        <v>228</v>
      </c>
      <c r="C671" s="16">
        <v>1</v>
      </c>
      <c r="D671" s="16">
        <v>2</v>
      </c>
      <c r="E671" s="17">
        <v>224</v>
      </c>
      <c r="F671" s="19" t="s">
        <v>3967</v>
      </c>
      <c r="G671" s="19" t="e">
        <f t="shared" si="29"/>
        <v>#N/A</v>
      </c>
      <c r="H671" s="19">
        <f t="shared" si="31"/>
        <v>0.8</v>
      </c>
      <c r="I671">
        <v>499018</v>
      </c>
      <c r="J671" t="s">
        <v>3968</v>
      </c>
      <c r="K671">
        <v>2348325</v>
      </c>
      <c r="L671" t="s">
        <v>3969</v>
      </c>
      <c r="M671">
        <v>500000</v>
      </c>
      <c r="N671" t="s">
        <v>3970</v>
      </c>
      <c r="O671">
        <v>112</v>
      </c>
      <c r="P671" t="s">
        <v>3971</v>
      </c>
      <c r="Q671">
        <v>0</v>
      </c>
      <c r="R671" t="s">
        <v>3972</v>
      </c>
      <c r="S671">
        <v>-3500</v>
      </c>
      <c r="T671" s="7" t="str">
        <f t="shared" si="30"/>
        <v>hp_499018;atk_2113492;hit_500000;miss_112;cirt_0;cirtSub_-3500</v>
      </c>
    </row>
    <row r="672" spans="1:20" x14ac:dyDescent="0.15">
      <c r="A672" s="16">
        <v>330670</v>
      </c>
      <c r="B672" s="16" t="s">
        <v>228</v>
      </c>
      <c r="C672" s="16">
        <v>1</v>
      </c>
      <c r="D672" s="16">
        <v>2</v>
      </c>
      <c r="E672" s="17">
        <v>224</v>
      </c>
      <c r="F672" s="19" t="s">
        <v>3967</v>
      </c>
      <c r="G672" s="19" t="e">
        <f t="shared" si="29"/>
        <v>#N/A</v>
      </c>
      <c r="H672" s="19">
        <f t="shared" si="31"/>
        <v>0.8</v>
      </c>
      <c r="I672">
        <v>499018</v>
      </c>
      <c r="J672" t="s">
        <v>3968</v>
      </c>
      <c r="K672">
        <v>2348325</v>
      </c>
      <c r="L672" t="s">
        <v>3969</v>
      </c>
      <c r="M672">
        <v>500000</v>
      </c>
      <c r="N672" t="s">
        <v>3970</v>
      </c>
      <c r="O672">
        <v>112</v>
      </c>
      <c r="P672" t="s">
        <v>3971</v>
      </c>
      <c r="Q672">
        <v>0</v>
      </c>
      <c r="R672" t="s">
        <v>3972</v>
      </c>
      <c r="S672">
        <v>-3500</v>
      </c>
      <c r="T672" s="7" t="str">
        <f t="shared" si="30"/>
        <v>hp_499018;atk_2113492;hit_500000;miss_112;cirt_0;cirtSub_-3500</v>
      </c>
    </row>
    <row r="673" spans="1:20" x14ac:dyDescent="0.15">
      <c r="A673" s="16">
        <v>330671</v>
      </c>
      <c r="B673" s="16" t="s">
        <v>228</v>
      </c>
      <c r="C673" s="16">
        <v>1</v>
      </c>
      <c r="D673" s="16">
        <v>2</v>
      </c>
      <c r="E673" s="17">
        <v>224</v>
      </c>
      <c r="F673" s="19" t="s">
        <v>3967</v>
      </c>
      <c r="G673" s="19" t="e">
        <f t="shared" si="29"/>
        <v>#N/A</v>
      </c>
      <c r="H673" s="19">
        <f t="shared" si="31"/>
        <v>0.8</v>
      </c>
      <c r="I673">
        <v>499018</v>
      </c>
      <c r="J673" t="s">
        <v>3968</v>
      </c>
      <c r="K673">
        <v>2348325</v>
      </c>
      <c r="L673" t="s">
        <v>3969</v>
      </c>
      <c r="M673">
        <v>500000</v>
      </c>
      <c r="N673" t="s">
        <v>3970</v>
      </c>
      <c r="O673">
        <v>112</v>
      </c>
      <c r="P673" t="s">
        <v>3971</v>
      </c>
      <c r="Q673">
        <v>0</v>
      </c>
      <c r="R673" t="s">
        <v>3972</v>
      </c>
      <c r="S673">
        <v>-3500</v>
      </c>
      <c r="T673" s="7" t="str">
        <f t="shared" si="30"/>
        <v>hp_499018;atk_2113492;hit_500000;miss_112;cirt_0;cirtSub_-3500</v>
      </c>
    </row>
    <row r="674" spans="1:20" x14ac:dyDescent="0.15">
      <c r="A674" s="16">
        <v>330672</v>
      </c>
      <c r="B674" s="16" t="s">
        <v>228</v>
      </c>
      <c r="C674" s="16">
        <v>1</v>
      </c>
      <c r="D674" s="16">
        <v>2</v>
      </c>
      <c r="E674" s="17">
        <v>225</v>
      </c>
      <c r="F674" s="19" t="s">
        <v>3967</v>
      </c>
      <c r="G674" s="19">
        <f t="shared" si="29"/>
        <v>0.8</v>
      </c>
      <c r="H674" s="19">
        <f t="shared" si="31"/>
        <v>0.8</v>
      </c>
      <c r="I674">
        <v>503236</v>
      </c>
      <c r="J674" t="s">
        <v>3968</v>
      </c>
      <c r="K674">
        <v>2368170</v>
      </c>
      <c r="L674" t="s">
        <v>3969</v>
      </c>
      <c r="M674">
        <v>500000</v>
      </c>
      <c r="N674" t="s">
        <v>3970</v>
      </c>
      <c r="O674">
        <v>112</v>
      </c>
      <c r="P674" t="s">
        <v>3971</v>
      </c>
      <c r="Q674">
        <v>0</v>
      </c>
      <c r="R674" t="s">
        <v>3972</v>
      </c>
      <c r="S674">
        <v>-3500</v>
      </c>
      <c r="T674" s="7" t="str">
        <f t="shared" si="30"/>
        <v>hp_503236;atk_2131353;hit_500000;miss_112;cirt_0;cirtSub_-3500</v>
      </c>
    </row>
    <row r="675" spans="1:20" x14ac:dyDescent="0.15">
      <c r="A675" s="16">
        <v>330673</v>
      </c>
      <c r="B675" s="16" t="s">
        <v>228</v>
      </c>
      <c r="C675" s="16">
        <v>1</v>
      </c>
      <c r="D675" s="16">
        <v>2</v>
      </c>
      <c r="E675" s="17">
        <v>225</v>
      </c>
      <c r="F675" s="19" t="s">
        <v>3967</v>
      </c>
      <c r="G675" s="19">
        <f t="shared" si="29"/>
        <v>0.8</v>
      </c>
      <c r="H675" s="19">
        <f t="shared" si="31"/>
        <v>0.8</v>
      </c>
      <c r="I675">
        <v>503236</v>
      </c>
      <c r="J675" t="s">
        <v>3968</v>
      </c>
      <c r="K675">
        <v>2368170</v>
      </c>
      <c r="L675" t="s">
        <v>3969</v>
      </c>
      <c r="M675">
        <v>500000</v>
      </c>
      <c r="N675" t="s">
        <v>3970</v>
      </c>
      <c r="O675">
        <v>112</v>
      </c>
      <c r="P675" t="s">
        <v>3971</v>
      </c>
      <c r="Q675">
        <v>0</v>
      </c>
      <c r="R675" t="s">
        <v>3972</v>
      </c>
      <c r="S675">
        <v>-3500</v>
      </c>
      <c r="T675" s="7" t="str">
        <f t="shared" si="30"/>
        <v>hp_503236;atk_2131353;hit_500000;miss_112;cirt_0;cirtSub_-3500</v>
      </c>
    </row>
    <row r="676" spans="1:20" x14ac:dyDescent="0.15">
      <c r="A676" s="16">
        <v>330674</v>
      </c>
      <c r="B676" s="16" t="s">
        <v>228</v>
      </c>
      <c r="C676" s="16">
        <v>1</v>
      </c>
      <c r="D676" s="16">
        <v>2</v>
      </c>
      <c r="E676" s="17">
        <v>225</v>
      </c>
      <c r="F676" s="19" t="s">
        <v>3967</v>
      </c>
      <c r="G676" s="19">
        <f t="shared" si="29"/>
        <v>0.8</v>
      </c>
      <c r="H676" s="19">
        <f t="shared" si="31"/>
        <v>0.8</v>
      </c>
      <c r="I676">
        <v>503236</v>
      </c>
      <c r="J676" t="s">
        <v>3968</v>
      </c>
      <c r="K676">
        <v>2368170</v>
      </c>
      <c r="L676" t="s">
        <v>3969</v>
      </c>
      <c r="M676">
        <v>500000</v>
      </c>
      <c r="N676" t="s">
        <v>3970</v>
      </c>
      <c r="O676">
        <v>112</v>
      </c>
      <c r="P676" t="s">
        <v>3971</v>
      </c>
      <c r="Q676">
        <v>0</v>
      </c>
      <c r="R676" t="s">
        <v>3972</v>
      </c>
      <c r="S676">
        <v>-3500</v>
      </c>
      <c r="T676" s="7" t="str">
        <f t="shared" si="30"/>
        <v>hp_503236;atk_2131353;hit_500000;miss_112;cirt_0;cirtSub_-3500</v>
      </c>
    </row>
    <row r="677" spans="1:20" x14ac:dyDescent="0.15">
      <c r="A677" s="16">
        <v>330675</v>
      </c>
      <c r="B677" s="16" t="s">
        <v>228</v>
      </c>
      <c r="C677" s="16">
        <v>1</v>
      </c>
      <c r="D677" s="16">
        <v>2</v>
      </c>
      <c r="E677" s="17">
        <v>226</v>
      </c>
      <c r="F677" s="19" t="s">
        <v>3967</v>
      </c>
      <c r="G677" s="19" t="e">
        <f t="shared" si="29"/>
        <v>#N/A</v>
      </c>
      <c r="H677" s="19">
        <f t="shared" si="31"/>
        <v>0.8</v>
      </c>
      <c r="I677">
        <v>507453</v>
      </c>
      <c r="J677" t="s">
        <v>3968</v>
      </c>
      <c r="K677">
        <v>2388015</v>
      </c>
      <c r="L677" t="s">
        <v>3969</v>
      </c>
      <c r="M677">
        <v>500000</v>
      </c>
      <c r="N677" t="s">
        <v>3970</v>
      </c>
      <c r="O677">
        <v>113</v>
      </c>
      <c r="P677" t="s">
        <v>3971</v>
      </c>
      <c r="Q677">
        <v>0</v>
      </c>
      <c r="R677" t="s">
        <v>3972</v>
      </c>
      <c r="S677">
        <v>-3500</v>
      </c>
      <c r="T677" s="7" t="str">
        <f t="shared" si="30"/>
        <v>hp_507453;atk_2149213;hit_500000;miss_113;cirt_0;cirtSub_-3500</v>
      </c>
    </row>
    <row r="678" spans="1:20" x14ac:dyDescent="0.15">
      <c r="A678" s="16">
        <v>330676</v>
      </c>
      <c r="B678" s="16" t="s">
        <v>228</v>
      </c>
      <c r="C678" s="16">
        <v>1</v>
      </c>
      <c r="D678" s="16">
        <v>2</v>
      </c>
      <c r="E678" s="17">
        <v>226</v>
      </c>
      <c r="F678" s="19" t="s">
        <v>3967</v>
      </c>
      <c r="G678" s="19" t="e">
        <f t="shared" si="29"/>
        <v>#N/A</v>
      </c>
      <c r="H678" s="19">
        <f t="shared" si="31"/>
        <v>0.8</v>
      </c>
      <c r="I678">
        <v>507453</v>
      </c>
      <c r="J678" t="s">
        <v>3968</v>
      </c>
      <c r="K678">
        <v>2388015</v>
      </c>
      <c r="L678" t="s">
        <v>3969</v>
      </c>
      <c r="M678">
        <v>500000</v>
      </c>
      <c r="N678" t="s">
        <v>3970</v>
      </c>
      <c r="O678">
        <v>113</v>
      </c>
      <c r="P678" t="s">
        <v>3971</v>
      </c>
      <c r="Q678">
        <v>0</v>
      </c>
      <c r="R678" t="s">
        <v>3972</v>
      </c>
      <c r="S678">
        <v>-3500</v>
      </c>
      <c r="T678" s="7" t="str">
        <f t="shared" si="30"/>
        <v>hp_507453;atk_2149213;hit_500000;miss_113;cirt_0;cirtSub_-3500</v>
      </c>
    </row>
    <row r="679" spans="1:20" x14ac:dyDescent="0.15">
      <c r="A679" s="16">
        <v>330677</v>
      </c>
      <c r="B679" s="16" t="s">
        <v>228</v>
      </c>
      <c r="C679" s="16">
        <v>1</v>
      </c>
      <c r="D679" s="16">
        <v>2</v>
      </c>
      <c r="E679" s="17">
        <v>226</v>
      </c>
      <c r="F679" s="19" t="s">
        <v>3967</v>
      </c>
      <c r="G679" s="19" t="e">
        <f t="shared" si="29"/>
        <v>#N/A</v>
      </c>
      <c r="H679" s="19">
        <f t="shared" si="31"/>
        <v>0.8</v>
      </c>
      <c r="I679">
        <v>507453</v>
      </c>
      <c r="J679" t="s">
        <v>3968</v>
      </c>
      <c r="K679">
        <v>2388015</v>
      </c>
      <c r="L679" t="s">
        <v>3969</v>
      </c>
      <c r="M679">
        <v>500000</v>
      </c>
      <c r="N679" t="s">
        <v>3970</v>
      </c>
      <c r="O679">
        <v>113</v>
      </c>
      <c r="P679" t="s">
        <v>3971</v>
      </c>
      <c r="Q679">
        <v>0</v>
      </c>
      <c r="R679" t="s">
        <v>3972</v>
      </c>
      <c r="S679">
        <v>-3500</v>
      </c>
      <c r="T679" s="7" t="str">
        <f t="shared" si="30"/>
        <v>hp_507453;atk_2149213;hit_500000;miss_113;cirt_0;cirtSub_-3500</v>
      </c>
    </row>
    <row r="680" spans="1:20" x14ac:dyDescent="0.15">
      <c r="A680" s="16">
        <v>330678</v>
      </c>
      <c r="B680" s="16" t="s">
        <v>228</v>
      </c>
      <c r="C680" s="16">
        <v>1</v>
      </c>
      <c r="D680" s="16">
        <v>2</v>
      </c>
      <c r="E680" s="17">
        <v>227</v>
      </c>
      <c r="F680" s="19" t="s">
        <v>3967</v>
      </c>
      <c r="G680" s="19" t="e">
        <f t="shared" si="29"/>
        <v>#N/A</v>
      </c>
      <c r="H680" s="19">
        <f t="shared" si="31"/>
        <v>0.8</v>
      </c>
      <c r="I680">
        <v>511670</v>
      </c>
      <c r="J680" t="s">
        <v>3968</v>
      </c>
      <c r="K680">
        <v>2407860</v>
      </c>
      <c r="L680" t="s">
        <v>3969</v>
      </c>
      <c r="M680">
        <v>500000</v>
      </c>
      <c r="N680" t="s">
        <v>3970</v>
      </c>
      <c r="O680">
        <v>113</v>
      </c>
      <c r="P680" t="s">
        <v>3971</v>
      </c>
      <c r="Q680">
        <v>0</v>
      </c>
      <c r="R680" t="s">
        <v>3972</v>
      </c>
      <c r="S680">
        <v>-3500</v>
      </c>
      <c r="T680" s="7" t="str">
        <f t="shared" si="30"/>
        <v>hp_511670;atk_2167074;hit_500000;miss_113;cirt_0;cirtSub_-3500</v>
      </c>
    </row>
    <row r="681" spans="1:20" x14ac:dyDescent="0.15">
      <c r="A681" s="16">
        <v>330679</v>
      </c>
      <c r="B681" s="16" t="s">
        <v>228</v>
      </c>
      <c r="C681" s="16">
        <v>1</v>
      </c>
      <c r="D681" s="16">
        <v>2</v>
      </c>
      <c r="E681" s="17">
        <v>227</v>
      </c>
      <c r="F681" s="19" t="s">
        <v>3967</v>
      </c>
      <c r="G681" s="19" t="e">
        <f t="shared" si="29"/>
        <v>#N/A</v>
      </c>
      <c r="H681" s="19">
        <f t="shared" si="31"/>
        <v>0.8</v>
      </c>
      <c r="I681">
        <v>511670</v>
      </c>
      <c r="J681" t="s">
        <v>3968</v>
      </c>
      <c r="K681">
        <v>2407860</v>
      </c>
      <c r="L681" t="s">
        <v>3969</v>
      </c>
      <c r="M681">
        <v>500000</v>
      </c>
      <c r="N681" t="s">
        <v>3970</v>
      </c>
      <c r="O681">
        <v>113</v>
      </c>
      <c r="P681" t="s">
        <v>3971</v>
      </c>
      <c r="Q681">
        <v>0</v>
      </c>
      <c r="R681" t="s">
        <v>3972</v>
      </c>
      <c r="S681">
        <v>-3500</v>
      </c>
      <c r="T681" s="7" t="str">
        <f t="shared" si="30"/>
        <v>hp_511670;atk_2167074;hit_500000;miss_113;cirt_0;cirtSub_-3500</v>
      </c>
    </row>
    <row r="682" spans="1:20" x14ac:dyDescent="0.15">
      <c r="A682" s="16">
        <v>330680</v>
      </c>
      <c r="B682" s="16" t="s">
        <v>228</v>
      </c>
      <c r="C682" s="16">
        <v>1</v>
      </c>
      <c r="D682" s="16">
        <v>2</v>
      </c>
      <c r="E682" s="17">
        <v>227</v>
      </c>
      <c r="F682" s="19" t="s">
        <v>3967</v>
      </c>
      <c r="G682" s="19" t="e">
        <f t="shared" si="29"/>
        <v>#N/A</v>
      </c>
      <c r="H682" s="19">
        <f t="shared" si="31"/>
        <v>0.8</v>
      </c>
      <c r="I682">
        <v>511670</v>
      </c>
      <c r="J682" t="s">
        <v>3968</v>
      </c>
      <c r="K682">
        <v>2407860</v>
      </c>
      <c r="L682" t="s">
        <v>3969</v>
      </c>
      <c r="M682">
        <v>500000</v>
      </c>
      <c r="N682" t="s">
        <v>3970</v>
      </c>
      <c r="O682">
        <v>113</v>
      </c>
      <c r="P682" t="s">
        <v>3971</v>
      </c>
      <c r="Q682">
        <v>0</v>
      </c>
      <c r="R682" t="s">
        <v>3972</v>
      </c>
      <c r="S682">
        <v>-3500</v>
      </c>
      <c r="T682" s="7" t="str">
        <f t="shared" si="30"/>
        <v>hp_511670;atk_2167074;hit_500000;miss_113;cirt_0;cirtSub_-3500</v>
      </c>
    </row>
    <row r="683" spans="1:20" x14ac:dyDescent="0.15">
      <c r="A683" s="16">
        <v>330681</v>
      </c>
      <c r="B683" s="16" t="s">
        <v>228</v>
      </c>
      <c r="C683" s="16">
        <v>1</v>
      </c>
      <c r="D683" s="16">
        <v>2</v>
      </c>
      <c r="E683" s="17">
        <v>228</v>
      </c>
      <c r="F683" s="19" t="s">
        <v>3967</v>
      </c>
      <c r="G683" s="19" t="e">
        <f t="shared" si="29"/>
        <v>#N/A</v>
      </c>
      <c r="H683" s="19">
        <f t="shared" si="31"/>
        <v>0.8</v>
      </c>
      <c r="I683">
        <v>516121</v>
      </c>
      <c r="J683" t="s">
        <v>3968</v>
      </c>
      <c r="K683">
        <v>2428808</v>
      </c>
      <c r="L683" t="s">
        <v>3969</v>
      </c>
      <c r="M683">
        <v>500000</v>
      </c>
      <c r="N683" t="s">
        <v>3970</v>
      </c>
      <c r="O683">
        <v>114</v>
      </c>
      <c r="P683" t="s">
        <v>3971</v>
      </c>
      <c r="Q683">
        <v>0</v>
      </c>
      <c r="R683" t="s">
        <v>3972</v>
      </c>
      <c r="S683">
        <v>-3500</v>
      </c>
      <c r="T683" s="7" t="str">
        <f t="shared" si="30"/>
        <v>hp_516121;atk_2185927;hit_500000;miss_114;cirt_0;cirtSub_-3500</v>
      </c>
    </row>
    <row r="684" spans="1:20" x14ac:dyDescent="0.15">
      <c r="A684" s="16">
        <v>330682</v>
      </c>
      <c r="B684" s="16" t="s">
        <v>228</v>
      </c>
      <c r="C684" s="16">
        <v>1</v>
      </c>
      <c r="D684" s="16">
        <v>2</v>
      </c>
      <c r="E684" s="17">
        <v>228</v>
      </c>
      <c r="F684" s="19" t="s">
        <v>3967</v>
      </c>
      <c r="G684" s="19" t="e">
        <f t="shared" si="29"/>
        <v>#N/A</v>
      </c>
      <c r="H684" s="19">
        <f t="shared" si="31"/>
        <v>0.8</v>
      </c>
      <c r="I684">
        <v>516121</v>
      </c>
      <c r="J684" t="s">
        <v>3968</v>
      </c>
      <c r="K684">
        <v>2428808</v>
      </c>
      <c r="L684" t="s">
        <v>3969</v>
      </c>
      <c r="M684">
        <v>500000</v>
      </c>
      <c r="N684" t="s">
        <v>3970</v>
      </c>
      <c r="O684">
        <v>114</v>
      </c>
      <c r="P684" t="s">
        <v>3971</v>
      </c>
      <c r="Q684">
        <v>0</v>
      </c>
      <c r="R684" t="s">
        <v>3972</v>
      </c>
      <c r="S684">
        <v>-3500</v>
      </c>
      <c r="T684" s="7" t="str">
        <f t="shared" si="30"/>
        <v>hp_516121;atk_2185927;hit_500000;miss_114;cirt_0;cirtSub_-3500</v>
      </c>
    </row>
    <row r="685" spans="1:20" x14ac:dyDescent="0.15">
      <c r="A685" s="16">
        <v>330683</v>
      </c>
      <c r="B685" s="16" t="s">
        <v>228</v>
      </c>
      <c r="C685" s="16">
        <v>1</v>
      </c>
      <c r="D685" s="16">
        <v>2</v>
      </c>
      <c r="E685" s="17">
        <v>228</v>
      </c>
      <c r="F685" s="19" t="s">
        <v>3967</v>
      </c>
      <c r="G685" s="19" t="e">
        <f t="shared" si="29"/>
        <v>#N/A</v>
      </c>
      <c r="H685" s="19">
        <f t="shared" si="31"/>
        <v>0.8</v>
      </c>
      <c r="I685">
        <v>516121</v>
      </c>
      <c r="J685" t="s">
        <v>3968</v>
      </c>
      <c r="K685">
        <v>2428808</v>
      </c>
      <c r="L685" t="s">
        <v>3969</v>
      </c>
      <c r="M685">
        <v>500000</v>
      </c>
      <c r="N685" t="s">
        <v>3970</v>
      </c>
      <c r="O685">
        <v>114</v>
      </c>
      <c r="P685" t="s">
        <v>3971</v>
      </c>
      <c r="Q685">
        <v>0</v>
      </c>
      <c r="R685" t="s">
        <v>3972</v>
      </c>
      <c r="S685">
        <v>-3500</v>
      </c>
      <c r="T685" s="7" t="str">
        <f t="shared" si="30"/>
        <v>hp_516121;atk_2185927;hit_500000;miss_114;cirt_0;cirtSub_-3500</v>
      </c>
    </row>
    <row r="686" spans="1:20" x14ac:dyDescent="0.15">
      <c r="A686" s="16">
        <v>330684</v>
      </c>
      <c r="B686" s="16" t="s">
        <v>228</v>
      </c>
      <c r="C686" s="16">
        <v>1</v>
      </c>
      <c r="D686" s="16">
        <v>2</v>
      </c>
      <c r="E686" s="17">
        <v>229</v>
      </c>
      <c r="F686" s="19" t="s">
        <v>3967</v>
      </c>
      <c r="G686" s="19" t="e">
        <f t="shared" si="29"/>
        <v>#N/A</v>
      </c>
      <c r="H686" s="19">
        <f t="shared" si="31"/>
        <v>0.8</v>
      </c>
      <c r="I686">
        <v>520573</v>
      </c>
      <c r="J686" t="s">
        <v>3968</v>
      </c>
      <c r="K686">
        <v>2449755</v>
      </c>
      <c r="L686" t="s">
        <v>3969</v>
      </c>
      <c r="M686">
        <v>500000</v>
      </c>
      <c r="N686" t="s">
        <v>3970</v>
      </c>
      <c r="O686">
        <v>114</v>
      </c>
      <c r="P686" t="s">
        <v>3971</v>
      </c>
      <c r="Q686">
        <v>0</v>
      </c>
      <c r="R686" t="s">
        <v>3972</v>
      </c>
      <c r="S686">
        <v>-3500</v>
      </c>
      <c r="T686" s="7" t="str">
        <f t="shared" si="30"/>
        <v>hp_520573;atk_2204779;hit_500000;miss_114;cirt_0;cirtSub_-3500</v>
      </c>
    </row>
    <row r="687" spans="1:20" x14ac:dyDescent="0.15">
      <c r="A687" s="16">
        <v>330685</v>
      </c>
      <c r="B687" s="16" t="s">
        <v>228</v>
      </c>
      <c r="C687" s="16">
        <v>1</v>
      </c>
      <c r="D687" s="16">
        <v>2</v>
      </c>
      <c r="E687" s="17">
        <v>229</v>
      </c>
      <c r="F687" s="19" t="s">
        <v>3967</v>
      </c>
      <c r="G687" s="19" t="e">
        <f t="shared" si="29"/>
        <v>#N/A</v>
      </c>
      <c r="H687" s="19">
        <f t="shared" si="31"/>
        <v>0.8</v>
      </c>
      <c r="I687">
        <v>520573</v>
      </c>
      <c r="J687" t="s">
        <v>3968</v>
      </c>
      <c r="K687">
        <v>2449755</v>
      </c>
      <c r="L687" t="s">
        <v>3969</v>
      </c>
      <c r="M687">
        <v>500000</v>
      </c>
      <c r="N687" t="s">
        <v>3970</v>
      </c>
      <c r="O687">
        <v>114</v>
      </c>
      <c r="P687" t="s">
        <v>3971</v>
      </c>
      <c r="Q687">
        <v>0</v>
      </c>
      <c r="R687" t="s">
        <v>3972</v>
      </c>
      <c r="S687">
        <v>-3500</v>
      </c>
      <c r="T687" s="7" t="str">
        <f t="shared" si="30"/>
        <v>hp_520573;atk_2204779;hit_500000;miss_114;cirt_0;cirtSub_-3500</v>
      </c>
    </row>
    <row r="688" spans="1:20" x14ac:dyDescent="0.15">
      <c r="A688" s="16">
        <v>330686</v>
      </c>
      <c r="B688" s="16" t="s">
        <v>228</v>
      </c>
      <c r="C688" s="16">
        <v>1</v>
      </c>
      <c r="D688" s="16">
        <v>2</v>
      </c>
      <c r="E688" s="17">
        <v>229</v>
      </c>
      <c r="F688" s="19" t="s">
        <v>3967</v>
      </c>
      <c r="G688" s="19" t="e">
        <f t="shared" si="29"/>
        <v>#N/A</v>
      </c>
      <c r="H688" s="19">
        <f t="shared" si="31"/>
        <v>0.8</v>
      </c>
      <c r="I688">
        <v>520573</v>
      </c>
      <c r="J688" t="s">
        <v>3968</v>
      </c>
      <c r="K688">
        <v>2449755</v>
      </c>
      <c r="L688" t="s">
        <v>3969</v>
      </c>
      <c r="M688">
        <v>500000</v>
      </c>
      <c r="N688" t="s">
        <v>3970</v>
      </c>
      <c r="O688">
        <v>114</v>
      </c>
      <c r="P688" t="s">
        <v>3971</v>
      </c>
      <c r="Q688">
        <v>0</v>
      </c>
      <c r="R688" t="s">
        <v>3972</v>
      </c>
      <c r="S688">
        <v>-3500</v>
      </c>
      <c r="T688" s="7" t="str">
        <f t="shared" si="30"/>
        <v>hp_520573;atk_2204779;hit_500000;miss_114;cirt_0;cirtSub_-3500</v>
      </c>
    </row>
    <row r="689" spans="1:20" x14ac:dyDescent="0.15">
      <c r="A689" s="16">
        <v>330687</v>
      </c>
      <c r="B689" s="16" t="s">
        <v>228</v>
      </c>
      <c r="C689" s="16">
        <v>1</v>
      </c>
      <c r="D689" s="16">
        <v>2</v>
      </c>
      <c r="E689" s="17">
        <v>230</v>
      </c>
      <c r="F689" s="19" t="s">
        <v>3967</v>
      </c>
      <c r="G689" s="19">
        <f t="shared" si="29"/>
        <v>0.8</v>
      </c>
      <c r="H689" s="19">
        <f t="shared" si="31"/>
        <v>0.8</v>
      </c>
      <c r="I689">
        <v>525024</v>
      </c>
      <c r="J689" t="s">
        <v>3968</v>
      </c>
      <c r="K689">
        <v>2470703</v>
      </c>
      <c r="L689" t="s">
        <v>3969</v>
      </c>
      <c r="M689">
        <v>500000</v>
      </c>
      <c r="N689" t="s">
        <v>3970</v>
      </c>
      <c r="O689">
        <v>115</v>
      </c>
      <c r="P689" t="s">
        <v>3971</v>
      </c>
      <c r="Q689">
        <v>0</v>
      </c>
      <c r="R689" t="s">
        <v>3972</v>
      </c>
      <c r="S689">
        <v>-3500</v>
      </c>
      <c r="T689" s="7" t="str">
        <f t="shared" si="30"/>
        <v>hp_525024;atk_2223632;hit_500000;miss_115;cirt_0;cirtSub_-3500</v>
      </c>
    </row>
    <row r="690" spans="1:20" x14ac:dyDescent="0.15">
      <c r="A690" s="16">
        <v>330688</v>
      </c>
      <c r="B690" s="16" t="s">
        <v>228</v>
      </c>
      <c r="C690" s="16">
        <v>1</v>
      </c>
      <c r="D690" s="16">
        <v>2</v>
      </c>
      <c r="E690" s="17">
        <v>230</v>
      </c>
      <c r="F690" s="19" t="s">
        <v>3967</v>
      </c>
      <c r="G690" s="19">
        <f t="shared" si="29"/>
        <v>0.8</v>
      </c>
      <c r="H690" s="19">
        <f t="shared" si="31"/>
        <v>0.8</v>
      </c>
      <c r="I690">
        <v>525024</v>
      </c>
      <c r="J690" t="s">
        <v>3968</v>
      </c>
      <c r="K690">
        <v>2470703</v>
      </c>
      <c r="L690" t="s">
        <v>3969</v>
      </c>
      <c r="M690">
        <v>500000</v>
      </c>
      <c r="N690" t="s">
        <v>3970</v>
      </c>
      <c r="O690">
        <v>115</v>
      </c>
      <c r="P690" t="s">
        <v>3971</v>
      </c>
      <c r="Q690">
        <v>0</v>
      </c>
      <c r="R690" t="s">
        <v>3972</v>
      </c>
      <c r="S690">
        <v>-3500</v>
      </c>
      <c r="T690" s="7" t="str">
        <f t="shared" si="30"/>
        <v>hp_525024;atk_2223632;hit_500000;miss_115;cirt_0;cirtSub_-3500</v>
      </c>
    </row>
    <row r="691" spans="1:20" x14ac:dyDescent="0.15">
      <c r="A691" s="16">
        <v>330689</v>
      </c>
      <c r="B691" s="16" t="s">
        <v>228</v>
      </c>
      <c r="C691" s="16">
        <v>1</v>
      </c>
      <c r="D691" s="16">
        <v>2</v>
      </c>
      <c r="E691" s="17">
        <v>230</v>
      </c>
      <c r="F691" s="19" t="s">
        <v>3967</v>
      </c>
      <c r="G691" s="19">
        <f t="shared" si="29"/>
        <v>0.8</v>
      </c>
      <c r="H691" s="19">
        <f t="shared" si="31"/>
        <v>0.8</v>
      </c>
      <c r="I691">
        <v>525024</v>
      </c>
      <c r="J691" t="s">
        <v>3968</v>
      </c>
      <c r="K691">
        <v>2470703</v>
      </c>
      <c r="L691" t="s">
        <v>3969</v>
      </c>
      <c r="M691">
        <v>500000</v>
      </c>
      <c r="N691" t="s">
        <v>3970</v>
      </c>
      <c r="O691">
        <v>115</v>
      </c>
      <c r="P691" t="s">
        <v>3971</v>
      </c>
      <c r="Q691">
        <v>0</v>
      </c>
      <c r="R691" t="s">
        <v>3972</v>
      </c>
      <c r="S691">
        <v>-3500</v>
      </c>
      <c r="T691" s="7" t="str">
        <f t="shared" si="30"/>
        <v>hp_525024;atk_2223632;hit_500000;miss_115;cirt_0;cirtSub_-3500</v>
      </c>
    </row>
    <row r="692" spans="1:20" x14ac:dyDescent="0.15">
      <c r="A692" s="16">
        <v>330690</v>
      </c>
      <c r="B692" s="16" t="s">
        <v>228</v>
      </c>
      <c r="C692" s="16">
        <v>1</v>
      </c>
      <c r="D692" s="16">
        <v>2</v>
      </c>
      <c r="E692" s="17">
        <v>231</v>
      </c>
      <c r="F692" s="19" t="s">
        <v>3967</v>
      </c>
      <c r="G692" s="19" t="e">
        <f t="shared" si="29"/>
        <v>#N/A</v>
      </c>
      <c r="H692" s="19">
        <f t="shared" si="31"/>
        <v>0.8</v>
      </c>
      <c r="I692">
        <v>529476</v>
      </c>
      <c r="J692" t="s">
        <v>3968</v>
      </c>
      <c r="K692">
        <v>2491650</v>
      </c>
      <c r="L692" t="s">
        <v>3969</v>
      </c>
      <c r="M692">
        <v>500000</v>
      </c>
      <c r="N692" t="s">
        <v>3970</v>
      </c>
      <c r="O692">
        <v>115</v>
      </c>
      <c r="P692" t="s">
        <v>3971</v>
      </c>
      <c r="Q692">
        <v>0</v>
      </c>
      <c r="R692" t="s">
        <v>3972</v>
      </c>
      <c r="S692">
        <v>-3500</v>
      </c>
      <c r="T692" s="7" t="str">
        <f t="shared" si="30"/>
        <v>hp_529476;atk_2242485;hit_500000;miss_115;cirt_0;cirtSub_-3500</v>
      </c>
    </row>
    <row r="693" spans="1:20" x14ac:dyDescent="0.15">
      <c r="A693" s="16">
        <v>330691</v>
      </c>
      <c r="B693" s="16" t="s">
        <v>228</v>
      </c>
      <c r="C693" s="16">
        <v>1</v>
      </c>
      <c r="D693" s="16">
        <v>2</v>
      </c>
      <c r="E693" s="17">
        <v>231</v>
      </c>
      <c r="F693" s="19" t="s">
        <v>3967</v>
      </c>
      <c r="G693" s="19" t="e">
        <f t="shared" si="29"/>
        <v>#N/A</v>
      </c>
      <c r="H693" s="19">
        <f t="shared" si="31"/>
        <v>0.8</v>
      </c>
      <c r="I693">
        <v>529476</v>
      </c>
      <c r="J693" t="s">
        <v>3968</v>
      </c>
      <c r="K693">
        <v>2491650</v>
      </c>
      <c r="L693" t="s">
        <v>3969</v>
      </c>
      <c r="M693">
        <v>500000</v>
      </c>
      <c r="N693" t="s">
        <v>3970</v>
      </c>
      <c r="O693">
        <v>115</v>
      </c>
      <c r="P693" t="s">
        <v>3971</v>
      </c>
      <c r="Q693">
        <v>0</v>
      </c>
      <c r="R693" t="s">
        <v>3972</v>
      </c>
      <c r="S693">
        <v>-3500</v>
      </c>
      <c r="T693" s="7" t="str">
        <f t="shared" si="30"/>
        <v>hp_529476;atk_2242485;hit_500000;miss_115;cirt_0;cirtSub_-3500</v>
      </c>
    </row>
    <row r="694" spans="1:20" x14ac:dyDescent="0.15">
      <c r="A694" s="16">
        <v>330692</v>
      </c>
      <c r="B694" s="16" t="s">
        <v>228</v>
      </c>
      <c r="C694" s="16">
        <v>1</v>
      </c>
      <c r="D694" s="16">
        <v>2</v>
      </c>
      <c r="E694" s="17">
        <v>231</v>
      </c>
      <c r="F694" s="19" t="s">
        <v>3967</v>
      </c>
      <c r="G694" s="19" t="e">
        <f t="shared" si="29"/>
        <v>#N/A</v>
      </c>
      <c r="H694" s="19">
        <f t="shared" si="31"/>
        <v>0.8</v>
      </c>
      <c r="I694">
        <v>529476</v>
      </c>
      <c r="J694" t="s">
        <v>3968</v>
      </c>
      <c r="K694">
        <v>2491650</v>
      </c>
      <c r="L694" t="s">
        <v>3969</v>
      </c>
      <c r="M694">
        <v>500000</v>
      </c>
      <c r="N694" t="s">
        <v>3970</v>
      </c>
      <c r="O694">
        <v>115</v>
      </c>
      <c r="P694" t="s">
        <v>3971</v>
      </c>
      <c r="Q694">
        <v>0</v>
      </c>
      <c r="R694" t="s">
        <v>3972</v>
      </c>
      <c r="S694">
        <v>-3500</v>
      </c>
      <c r="T694" s="7" t="str">
        <f t="shared" si="30"/>
        <v>hp_529476;atk_2242485;hit_500000;miss_115;cirt_0;cirtSub_-3500</v>
      </c>
    </row>
    <row r="695" spans="1:20" x14ac:dyDescent="0.15">
      <c r="A695" s="16">
        <v>330693</v>
      </c>
      <c r="B695" s="16" t="s">
        <v>228</v>
      </c>
      <c r="C695" s="16">
        <v>1</v>
      </c>
      <c r="D695" s="16">
        <v>2</v>
      </c>
      <c r="E695" s="17">
        <v>232</v>
      </c>
      <c r="F695" s="19" t="s">
        <v>3967</v>
      </c>
      <c r="G695" s="19" t="e">
        <f t="shared" si="29"/>
        <v>#N/A</v>
      </c>
      <c r="H695" s="19">
        <f t="shared" si="31"/>
        <v>0.8</v>
      </c>
      <c r="I695">
        <v>533926</v>
      </c>
      <c r="J695" t="s">
        <v>3968</v>
      </c>
      <c r="K695">
        <v>2512598</v>
      </c>
      <c r="L695" t="s">
        <v>3969</v>
      </c>
      <c r="M695">
        <v>500000</v>
      </c>
      <c r="N695" t="s">
        <v>3970</v>
      </c>
      <c r="O695">
        <v>116</v>
      </c>
      <c r="P695" t="s">
        <v>3971</v>
      </c>
      <c r="Q695">
        <v>0</v>
      </c>
      <c r="R695" t="s">
        <v>3972</v>
      </c>
      <c r="S695">
        <v>-3500</v>
      </c>
      <c r="T695" s="7" t="str">
        <f t="shared" si="30"/>
        <v>hp_533926;atk_2261338;hit_500000;miss_116;cirt_0;cirtSub_-3500</v>
      </c>
    </row>
    <row r="696" spans="1:20" x14ac:dyDescent="0.15">
      <c r="A696" s="16">
        <v>330694</v>
      </c>
      <c r="B696" s="16" t="s">
        <v>228</v>
      </c>
      <c r="C696" s="16">
        <v>1</v>
      </c>
      <c r="D696" s="16">
        <v>2</v>
      </c>
      <c r="E696" s="17">
        <v>232</v>
      </c>
      <c r="F696" s="19" t="s">
        <v>3967</v>
      </c>
      <c r="G696" s="19" t="e">
        <f t="shared" si="29"/>
        <v>#N/A</v>
      </c>
      <c r="H696" s="19">
        <f t="shared" si="31"/>
        <v>0.8</v>
      </c>
      <c r="I696">
        <v>533926</v>
      </c>
      <c r="J696" t="s">
        <v>3968</v>
      </c>
      <c r="K696">
        <v>2512598</v>
      </c>
      <c r="L696" t="s">
        <v>3969</v>
      </c>
      <c r="M696">
        <v>500000</v>
      </c>
      <c r="N696" t="s">
        <v>3970</v>
      </c>
      <c r="O696">
        <v>116</v>
      </c>
      <c r="P696" t="s">
        <v>3971</v>
      </c>
      <c r="Q696">
        <v>0</v>
      </c>
      <c r="R696" t="s">
        <v>3972</v>
      </c>
      <c r="S696">
        <v>-3500</v>
      </c>
      <c r="T696" s="7" t="str">
        <f t="shared" si="30"/>
        <v>hp_533926;atk_2261338;hit_500000;miss_116;cirt_0;cirtSub_-3500</v>
      </c>
    </row>
    <row r="697" spans="1:20" x14ac:dyDescent="0.15">
      <c r="A697" s="16">
        <v>330695</v>
      </c>
      <c r="B697" s="16" t="s">
        <v>228</v>
      </c>
      <c r="C697" s="16">
        <v>1</v>
      </c>
      <c r="D697" s="16">
        <v>2</v>
      </c>
      <c r="E697" s="17">
        <v>232</v>
      </c>
      <c r="F697" s="19" t="s">
        <v>3967</v>
      </c>
      <c r="G697" s="19" t="e">
        <f t="shared" si="29"/>
        <v>#N/A</v>
      </c>
      <c r="H697" s="19">
        <f t="shared" si="31"/>
        <v>0.8</v>
      </c>
      <c r="I697">
        <v>533926</v>
      </c>
      <c r="J697" t="s">
        <v>3968</v>
      </c>
      <c r="K697">
        <v>2512598</v>
      </c>
      <c r="L697" t="s">
        <v>3969</v>
      </c>
      <c r="M697">
        <v>500000</v>
      </c>
      <c r="N697" t="s">
        <v>3970</v>
      </c>
      <c r="O697">
        <v>116</v>
      </c>
      <c r="P697" t="s">
        <v>3971</v>
      </c>
      <c r="Q697">
        <v>0</v>
      </c>
      <c r="R697" t="s">
        <v>3972</v>
      </c>
      <c r="S697">
        <v>-3500</v>
      </c>
      <c r="T697" s="7" t="str">
        <f t="shared" si="30"/>
        <v>hp_533926;atk_2261338;hit_500000;miss_116;cirt_0;cirtSub_-3500</v>
      </c>
    </row>
    <row r="698" spans="1:20" x14ac:dyDescent="0.15">
      <c r="A698" s="16">
        <v>330696</v>
      </c>
      <c r="B698" s="16" t="s">
        <v>228</v>
      </c>
      <c r="C698" s="16">
        <v>1</v>
      </c>
      <c r="D698" s="16">
        <v>2</v>
      </c>
      <c r="E698" s="17">
        <v>233</v>
      </c>
      <c r="F698" s="19" t="s">
        <v>3967</v>
      </c>
      <c r="G698" s="19" t="e">
        <f t="shared" si="29"/>
        <v>#N/A</v>
      </c>
      <c r="H698" s="19">
        <f t="shared" si="31"/>
        <v>0.8</v>
      </c>
      <c r="I698">
        <v>538378</v>
      </c>
      <c r="J698" t="s">
        <v>3968</v>
      </c>
      <c r="K698">
        <v>2533545</v>
      </c>
      <c r="L698" t="s">
        <v>3969</v>
      </c>
      <c r="M698">
        <v>500000</v>
      </c>
      <c r="N698" t="s">
        <v>3970</v>
      </c>
      <c r="O698">
        <v>116</v>
      </c>
      <c r="P698" t="s">
        <v>3971</v>
      </c>
      <c r="Q698">
        <v>0</v>
      </c>
      <c r="R698" t="s">
        <v>3972</v>
      </c>
      <c r="S698">
        <v>-3500</v>
      </c>
      <c r="T698" s="7" t="str">
        <f t="shared" si="30"/>
        <v>hp_538378;atk_2280190;hit_500000;miss_116;cirt_0;cirtSub_-3500</v>
      </c>
    </row>
    <row r="699" spans="1:20" x14ac:dyDescent="0.15">
      <c r="A699" s="16">
        <v>330697</v>
      </c>
      <c r="B699" s="16" t="s">
        <v>228</v>
      </c>
      <c r="C699" s="16">
        <v>1</v>
      </c>
      <c r="D699" s="16">
        <v>2</v>
      </c>
      <c r="E699" s="17">
        <v>233</v>
      </c>
      <c r="F699" s="19" t="s">
        <v>3967</v>
      </c>
      <c r="G699" s="19" t="e">
        <f t="shared" si="29"/>
        <v>#N/A</v>
      </c>
      <c r="H699" s="19">
        <f t="shared" si="31"/>
        <v>0.8</v>
      </c>
      <c r="I699">
        <v>538378</v>
      </c>
      <c r="J699" t="s">
        <v>3968</v>
      </c>
      <c r="K699">
        <v>2533545</v>
      </c>
      <c r="L699" t="s">
        <v>3969</v>
      </c>
      <c r="M699">
        <v>500000</v>
      </c>
      <c r="N699" t="s">
        <v>3970</v>
      </c>
      <c r="O699">
        <v>116</v>
      </c>
      <c r="P699" t="s">
        <v>3971</v>
      </c>
      <c r="Q699">
        <v>0</v>
      </c>
      <c r="R699" t="s">
        <v>3972</v>
      </c>
      <c r="S699">
        <v>-3500</v>
      </c>
      <c r="T699" s="7" t="str">
        <f t="shared" si="30"/>
        <v>hp_538378;atk_2280190;hit_500000;miss_116;cirt_0;cirtSub_-3500</v>
      </c>
    </row>
    <row r="700" spans="1:20" x14ac:dyDescent="0.15">
      <c r="A700" s="16">
        <v>330698</v>
      </c>
      <c r="B700" s="16" t="s">
        <v>228</v>
      </c>
      <c r="C700" s="16">
        <v>1</v>
      </c>
      <c r="D700" s="16">
        <v>2</v>
      </c>
      <c r="E700" s="17">
        <v>233</v>
      </c>
      <c r="F700" s="19" t="s">
        <v>3967</v>
      </c>
      <c r="G700" s="19" t="e">
        <f t="shared" si="29"/>
        <v>#N/A</v>
      </c>
      <c r="H700" s="19">
        <f t="shared" si="31"/>
        <v>0.8</v>
      </c>
      <c r="I700">
        <v>538378</v>
      </c>
      <c r="J700" t="s">
        <v>3968</v>
      </c>
      <c r="K700">
        <v>2533545</v>
      </c>
      <c r="L700" t="s">
        <v>3969</v>
      </c>
      <c r="M700">
        <v>500000</v>
      </c>
      <c r="N700" t="s">
        <v>3970</v>
      </c>
      <c r="O700">
        <v>116</v>
      </c>
      <c r="P700" t="s">
        <v>3971</v>
      </c>
      <c r="Q700">
        <v>0</v>
      </c>
      <c r="R700" t="s">
        <v>3972</v>
      </c>
      <c r="S700">
        <v>-3500</v>
      </c>
      <c r="T700" s="7" t="str">
        <f t="shared" si="30"/>
        <v>hp_538378;atk_2280190;hit_500000;miss_116;cirt_0;cirtSub_-3500</v>
      </c>
    </row>
    <row r="701" spans="1:20" x14ac:dyDescent="0.15">
      <c r="A701" s="16">
        <v>330699</v>
      </c>
      <c r="B701" s="16" t="s">
        <v>228</v>
      </c>
      <c r="C701" s="16">
        <v>1</v>
      </c>
      <c r="D701" s="16">
        <v>2</v>
      </c>
      <c r="E701" s="17">
        <v>234</v>
      </c>
      <c r="F701" s="19" t="s">
        <v>3967</v>
      </c>
      <c r="G701" s="19" t="e">
        <f t="shared" si="29"/>
        <v>#N/A</v>
      </c>
      <c r="H701" s="19">
        <f t="shared" si="31"/>
        <v>0.8</v>
      </c>
      <c r="I701">
        <v>542829</v>
      </c>
      <c r="J701" t="s">
        <v>3968</v>
      </c>
      <c r="K701">
        <v>2554493</v>
      </c>
      <c r="L701" t="s">
        <v>3969</v>
      </c>
      <c r="M701">
        <v>500000</v>
      </c>
      <c r="N701" t="s">
        <v>3970</v>
      </c>
      <c r="O701">
        <v>117</v>
      </c>
      <c r="P701" t="s">
        <v>3971</v>
      </c>
      <c r="Q701">
        <v>0</v>
      </c>
      <c r="R701" t="s">
        <v>3972</v>
      </c>
      <c r="S701">
        <v>-3500</v>
      </c>
      <c r="T701" s="7" t="str">
        <f t="shared" si="30"/>
        <v>hp_542829;atk_2299043;hit_500000;miss_117;cirt_0;cirtSub_-3500</v>
      </c>
    </row>
    <row r="702" spans="1:20" x14ac:dyDescent="0.15">
      <c r="A702" s="16">
        <v>330700</v>
      </c>
      <c r="B702" s="16" t="s">
        <v>228</v>
      </c>
      <c r="C702" s="16">
        <v>1</v>
      </c>
      <c r="D702" s="16">
        <v>2</v>
      </c>
      <c r="E702" s="17">
        <v>234</v>
      </c>
      <c r="F702" s="19" t="s">
        <v>3967</v>
      </c>
      <c r="G702" s="19" t="e">
        <f t="shared" si="29"/>
        <v>#N/A</v>
      </c>
      <c r="H702" s="19">
        <f t="shared" si="31"/>
        <v>0.8</v>
      </c>
      <c r="I702">
        <v>542829</v>
      </c>
      <c r="J702" t="s">
        <v>3968</v>
      </c>
      <c r="K702">
        <v>2554493</v>
      </c>
      <c r="L702" t="s">
        <v>3969</v>
      </c>
      <c r="M702">
        <v>500000</v>
      </c>
      <c r="N702" t="s">
        <v>3970</v>
      </c>
      <c r="O702">
        <v>117</v>
      </c>
      <c r="P702" t="s">
        <v>3971</v>
      </c>
      <c r="Q702">
        <v>0</v>
      </c>
      <c r="R702" t="s">
        <v>3972</v>
      </c>
      <c r="S702">
        <v>-3500</v>
      </c>
      <c r="T702" s="7" t="str">
        <f t="shared" si="30"/>
        <v>hp_542829;atk_2299043;hit_500000;miss_117;cirt_0;cirtSub_-3500</v>
      </c>
    </row>
    <row r="703" spans="1:20" x14ac:dyDescent="0.15">
      <c r="A703" s="16">
        <v>330701</v>
      </c>
      <c r="B703" s="16" t="s">
        <v>228</v>
      </c>
      <c r="C703" s="16">
        <v>1</v>
      </c>
      <c r="D703" s="16">
        <v>2</v>
      </c>
      <c r="E703" s="17">
        <v>234</v>
      </c>
      <c r="F703" s="19" t="s">
        <v>3967</v>
      </c>
      <c r="G703" s="19" t="e">
        <f t="shared" si="29"/>
        <v>#N/A</v>
      </c>
      <c r="H703" s="19">
        <f t="shared" si="31"/>
        <v>0.8</v>
      </c>
      <c r="I703">
        <v>542829</v>
      </c>
      <c r="J703" t="s">
        <v>3968</v>
      </c>
      <c r="K703">
        <v>2554493</v>
      </c>
      <c r="L703" t="s">
        <v>3969</v>
      </c>
      <c r="M703">
        <v>500000</v>
      </c>
      <c r="N703" t="s">
        <v>3970</v>
      </c>
      <c r="O703">
        <v>117</v>
      </c>
      <c r="P703" t="s">
        <v>3971</v>
      </c>
      <c r="Q703">
        <v>0</v>
      </c>
      <c r="R703" t="s">
        <v>3972</v>
      </c>
      <c r="S703">
        <v>-3500</v>
      </c>
      <c r="T703" s="7" t="str">
        <f t="shared" si="30"/>
        <v>hp_542829;atk_2299043;hit_500000;miss_117;cirt_0;cirtSub_-3500</v>
      </c>
    </row>
    <row r="704" spans="1:20" x14ac:dyDescent="0.15">
      <c r="A704" s="16">
        <v>330702</v>
      </c>
      <c r="B704" s="16" t="s">
        <v>228</v>
      </c>
      <c r="C704" s="16">
        <v>1</v>
      </c>
      <c r="D704" s="16">
        <v>2</v>
      </c>
      <c r="E704" s="17">
        <v>235</v>
      </c>
      <c r="F704" s="19" t="s">
        <v>3967</v>
      </c>
      <c r="G704" s="19">
        <f t="shared" si="29"/>
        <v>0.8</v>
      </c>
      <c r="H704" s="19">
        <f t="shared" si="31"/>
        <v>0.8</v>
      </c>
      <c r="I704">
        <v>547281</v>
      </c>
      <c r="J704" t="s">
        <v>3968</v>
      </c>
      <c r="K704">
        <v>2575440</v>
      </c>
      <c r="L704" t="s">
        <v>3969</v>
      </c>
      <c r="M704">
        <v>500000</v>
      </c>
      <c r="N704" t="s">
        <v>3970</v>
      </c>
      <c r="O704">
        <v>117</v>
      </c>
      <c r="P704" t="s">
        <v>3971</v>
      </c>
      <c r="Q704">
        <v>0</v>
      </c>
      <c r="R704" t="s">
        <v>3972</v>
      </c>
      <c r="S704">
        <v>-3500</v>
      </c>
      <c r="T704" s="7" t="str">
        <f t="shared" si="30"/>
        <v>hp_547281;atk_2317896;hit_500000;miss_117;cirt_0;cirtSub_-3500</v>
      </c>
    </row>
    <row r="705" spans="1:20" x14ac:dyDescent="0.15">
      <c r="A705" s="16">
        <v>330703</v>
      </c>
      <c r="B705" s="16" t="s">
        <v>228</v>
      </c>
      <c r="C705" s="16">
        <v>1</v>
      </c>
      <c r="D705" s="16">
        <v>2</v>
      </c>
      <c r="E705" s="17">
        <v>235</v>
      </c>
      <c r="F705" s="19" t="s">
        <v>3967</v>
      </c>
      <c r="G705" s="19">
        <f t="shared" si="29"/>
        <v>0.8</v>
      </c>
      <c r="H705" s="19">
        <f t="shared" si="31"/>
        <v>0.8</v>
      </c>
      <c r="I705">
        <v>547281</v>
      </c>
      <c r="J705" t="s">
        <v>3968</v>
      </c>
      <c r="K705">
        <v>2575440</v>
      </c>
      <c r="L705" t="s">
        <v>3969</v>
      </c>
      <c r="M705">
        <v>500000</v>
      </c>
      <c r="N705" t="s">
        <v>3970</v>
      </c>
      <c r="O705">
        <v>117</v>
      </c>
      <c r="P705" t="s">
        <v>3971</v>
      </c>
      <c r="Q705">
        <v>0</v>
      </c>
      <c r="R705" t="s">
        <v>3972</v>
      </c>
      <c r="S705">
        <v>-3500</v>
      </c>
      <c r="T705" s="7" t="str">
        <f t="shared" si="30"/>
        <v>hp_547281;atk_2317896;hit_500000;miss_117;cirt_0;cirtSub_-3500</v>
      </c>
    </row>
    <row r="706" spans="1:20" x14ac:dyDescent="0.15">
      <c r="A706" s="16">
        <v>330704</v>
      </c>
      <c r="B706" s="16" t="s">
        <v>228</v>
      </c>
      <c r="C706" s="16">
        <v>1</v>
      </c>
      <c r="D706" s="16">
        <v>2</v>
      </c>
      <c r="E706" s="17">
        <v>235</v>
      </c>
      <c r="F706" s="19" t="s">
        <v>3967</v>
      </c>
      <c r="G706" s="19">
        <f t="shared" si="29"/>
        <v>0.8</v>
      </c>
      <c r="H706" s="19">
        <f t="shared" si="31"/>
        <v>0.8</v>
      </c>
      <c r="I706">
        <v>547281</v>
      </c>
      <c r="J706" t="s">
        <v>3968</v>
      </c>
      <c r="K706">
        <v>2575440</v>
      </c>
      <c r="L706" t="s">
        <v>3969</v>
      </c>
      <c r="M706">
        <v>500000</v>
      </c>
      <c r="N706" t="s">
        <v>3970</v>
      </c>
      <c r="O706">
        <v>117</v>
      </c>
      <c r="P706" t="s">
        <v>3971</v>
      </c>
      <c r="Q706">
        <v>0</v>
      </c>
      <c r="R706" t="s">
        <v>3972</v>
      </c>
      <c r="S706">
        <v>-3500</v>
      </c>
      <c r="T706" s="7" t="str">
        <f t="shared" si="30"/>
        <v>hp_547281;atk_2317896;hit_500000;miss_117;cirt_0;cirtSub_-3500</v>
      </c>
    </row>
    <row r="707" spans="1:20" x14ac:dyDescent="0.15">
      <c r="A707" s="16">
        <v>330705</v>
      </c>
      <c r="B707" s="16" t="s">
        <v>228</v>
      </c>
      <c r="C707" s="16">
        <v>1</v>
      </c>
      <c r="D707" s="16">
        <v>2</v>
      </c>
      <c r="E707" s="17">
        <v>236</v>
      </c>
      <c r="F707" s="19" t="s">
        <v>3967</v>
      </c>
      <c r="G707" s="19" t="e">
        <f t="shared" ref="G707:G770" si="32">VLOOKUP(E707,$E$1804:$I$2287,5,0)</f>
        <v>#N/A</v>
      </c>
      <c r="H707" s="19">
        <f t="shared" si="31"/>
        <v>0.8</v>
      </c>
      <c r="I707">
        <v>551732</v>
      </c>
      <c r="J707" t="s">
        <v>3968</v>
      </c>
      <c r="K707">
        <v>2596388</v>
      </c>
      <c r="L707" t="s">
        <v>3969</v>
      </c>
      <c r="M707">
        <v>500000</v>
      </c>
      <c r="N707" t="s">
        <v>3970</v>
      </c>
      <c r="O707">
        <v>118</v>
      </c>
      <c r="P707" t="s">
        <v>3971</v>
      </c>
      <c r="Q707">
        <v>0</v>
      </c>
      <c r="R707" t="s">
        <v>3972</v>
      </c>
      <c r="S707">
        <v>-3500</v>
      </c>
      <c r="T707" s="7" t="str">
        <f t="shared" ref="T707:T770" si="33">F707&amp;"_"&amp;I707&amp;";"&amp;J707&amp;"_"&amp;INT(K707*0.9)&amp;";"&amp;L707&amp;"_"&amp;M707&amp;";"&amp;N707&amp;"_"&amp;O707&amp;";"&amp;P707&amp;"_"&amp;Q707&amp;";"&amp;R707&amp;"_"&amp;S707</f>
        <v>hp_551732;atk_2336749;hit_500000;miss_118;cirt_0;cirtSub_-3500</v>
      </c>
    </row>
    <row r="708" spans="1:20" x14ac:dyDescent="0.15">
      <c r="A708" s="16">
        <v>330706</v>
      </c>
      <c r="B708" s="16" t="s">
        <v>228</v>
      </c>
      <c r="C708" s="16">
        <v>1</v>
      </c>
      <c r="D708" s="16">
        <v>2</v>
      </c>
      <c r="E708" s="17">
        <v>236</v>
      </c>
      <c r="F708" s="19" t="s">
        <v>3967</v>
      </c>
      <c r="G708" s="19" t="e">
        <f t="shared" si="32"/>
        <v>#N/A</v>
      </c>
      <c r="H708" s="19">
        <f t="shared" si="31"/>
        <v>0.8</v>
      </c>
      <c r="I708">
        <v>551732</v>
      </c>
      <c r="J708" t="s">
        <v>3968</v>
      </c>
      <c r="K708">
        <v>2596388</v>
      </c>
      <c r="L708" t="s">
        <v>3969</v>
      </c>
      <c r="M708">
        <v>500000</v>
      </c>
      <c r="N708" t="s">
        <v>3970</v>
      </c>
      <c r="O708">
        <v>118</v>
      </c>
      <c r="P708" t="s">
        <v>3971</v>
      </c>
      <c r="Q708">
        <v>0</v>
      </c>
      <c r="R708" t="s">
        <v>3972</v>
      </c>
      <c r="S708">
        <v>-3500</v>
      </c>
      <c r="T708" s="7" t="str">
        <f t="shared" si="33"/>
        <v>hp_551732;atk_2336749;hit_500000;miss_118;cirt_0;cirtSub_-3500</v>
      </c>
    </row>
    <row r="709" spans="1:20" x14ac:dyDescent="0.15">
      <c r="A709" s="16">
        <v>330707</v>
      </c>
      <c r="B709" s="16" t="s">
        <v>228</v>
      </c>
      <c r="C709" s="16">
        <v>1</v>
      </c>
      <c r="D709" s="16">
        <v>2</v>
      </c>
      <c r="E709" s="17">
        <v>236</v>
      </c>
      <c r="F709" s="19" t="s">
        <v>3967</v>
      </c>
      <c r="G709" s="19" t="e">
        <f t="shared" si="32"/>
        <v>#N/A</v>
      </c>
      <c r="H709" s="19">
        <f t="shared" si="31"/>
        <v>0.8</v>
      </c>
      <c r="I709">
        <v>551732</v>
      </c>
      <c r="J709" t="s">
        <v>3968</v>
      </c>
      <c r="K709">
        <v>2596388</v>
      </c>
      <c r="L709" t="s">
        <v>3969</v>
      </c>
      <c r="M709">
        <v>500000</v>
      </c>
      <c r="N709" t="s">
        <v>3970</v>
      </c>
      <c r="O709">
        <v>118</v>
      </c>
      <c r="P709" t="s">
        <v>3971</v>
      </c>
      <c r="Q709">
        <v>0</v>
      </c>
      <c r="R709" t="s">
        <v>3972</v>
      </c>
      <c r="S709">
        <v>-3500</v>
      </c>
      <c r="T709" s="7" t="str">
        <f t="shared" si="33"/>
        <v>hp_551732;atk_2336749;hit_500000;miss_118;cirt_0;cirtSub_-3500</v>
      </c>
    </row>
    <row r="710" spans="1:20" x14ac:dyDescent="0.15">
      <c r="A710" s="16">
        <v>330708</v>
      </c>
      <c r="B710" s="16" t="s">
        <v>228</v>
      </c>
      <c r="C710" s="16">
        <v>1</v>
      </c>
      <c r="D710" s="16">
        <v>2</v>
      </c>
      <c r="E710" s="17">
        <v>237</v>
      </c>
      <c r="F710" s="19" t="s">
        <v>3967</v>
      </c>
      <c r="G710" s="19" t="e">
        <f t="shared" si="32"/>
        <v>#N/A</v>
      </c>
      <c r="H710" s="19">
        <f t="shared" si="31"/>
        <v>0.8</v>
      </c>
      <c r="I710">
        <v>556183</v>
      </c>
      <c r="J710" t="s">
        <v>3968</v>
      </c>
      <c r="K710">
        <v>2617335</v>
      </c>
      <c r="L710" t="s">
        <v>3969</v>
      </c>
      <c r="M710">
        <v>500000</v>
      </c>
      <c r="N710" t="s">
        <v>3970</v>
      </c>
      <c r="O710">
        <v>118</v>
      </c>
      <c r="P710" t="s">
        <v>3971</v>
      </c>
      <c r="Q710">
        <v>0</v>
      </c>
      <c r="R710" t="s">
        <v>3972</v>
      </c>
      <c r="S710">
        <v>-3500</v>
      </c>
      <c r="T710" s="7" t="str">
        <f t="shared" si="33"/>
        <v>hp_556183;atk_2355601;hit_500000;miss_118;cirt_0;cirtSub_-3500</v>
      </c>
    </row>
    <row r="711" spans="1:20" x14ac:dyDescent="0.15">
      <c r="A711" s="16">
        <v>330709</v>
      </c>
      <c r="B711" s="16" t="s">
        <v>228</v>
      </c>
      <c r="C711" s="16">
        <v>1</v>
      </c>
      <c r="D711" s="16">
        <v>2</v>
      </c>
      <c r="E711" s="17">
        <v>237</v>
      </c>
      <c r="F711" s="19" t="s">
        <v>3967</v>
      </c>
      <c r="G711" s="19" t="e">
        <f t="shared" si="32"/>
        <v>#N/A</v>
      </c>
      <c r="H711" s="19">
        <f t="shared" si="31"/>
        <v>0.8</v>
      </c>
      <c r="I711">
        <v>556183</v>
      </c>
      <c r="J711" t="s">
        <v>3968</v>
      </c>
      <c r="K711">
        <v>2617335</v>
      </c>
      <c r="L711" t="s">
        <v>3969</v>
      </c>
      <c r="M711">
        <v>500000</v>
      </c>
      <c r="N711" t="s">
        <v>3970</v>
      </c>
      <c r="O711">
        <v>118</v>
      </c>
      <c r="P711" t="s">
        <v>3971</v>
      </c>
      <c r="Q711">
        <v>0</v>
      </c>
      <c r="R711" t="s">
        <v>3972</v>
      </c>
      <c r="S711">
        <v>-3500</v>
      </c>
      <c r="T711" s="7" t="str">
        <f t="shared" si="33"/>
        <v>hp_556183;atk_2355601;hit_500000;miss_118;cirt_0;cirtSub_-3500</v>
      </c>
    </row>
    <row r="712" spans="1:20" x14ac:dyDescent="0.15">
      <c r="A712" s="16">
        <v>330710</v>
      </c>
      <c r="B712" s="16" t="s">
        <v>228</v>
      </c>
      <c r="C712" s="16">
        <v>1</v>
      </c>
      <c r="D712" s="16">
        <v>2</v>
      </c>
      <c r="E712" s="17">
        <v>237</v>
      </c>
      <c r="F712" s="19" t="s">
        <v>3967</v>
      </c>
      <c r="G712" s="19" t="e">
        <f t="shared" si="32"/>
        <v>#N/A</v>
      </c>
      <c r="H712" s="19">
        <f t="shared" si="31"/>
        <v>0.8</v>
      </c>
      <c r="I712">
        <v>556183</v>
      </c>
      <c r="J712" t="s">
        <v>3968</v>
      </c>
      <c r="K712">
        <v>2617335</v>
      </c>
      <c r="L712" t="s">
        <v>3969</v>
      </c>
      <c r="M712">
        <v>500000</v>
      </c>
      <c r="N712" t="s">
        <v>3970</v>
      </c>
      <c r="O712">
        <v>118</v>
      </c>
      <c r="P712" t="s">
        <v>3971</v>
      </c>
      <c r="Q712">
        <v>0</v>
      </c>
      <c r="R712" t="s">
        <v>3972</v>
      </c>
      <c r="S712">
        <v>-3500</v>
      </c>
      <c r="T712" s="7" t="str">
        <f t="shared" si="33"/>
        <v>hp_556183;atk_2355601;hit_500000;miss_118;cirt_0;cirtSub_-3500</v>
      </c>
    </row>
    <row r="713" spans="1:20" x14ac:dyDescent="0.15">
      <c r="A713" s="16">
        <v>330711</v>
      </c>
      <c r="B713" s="16" t="s">
        <v>228</v>
      </c>
      <c r="C713" s="16">
        <v>1</v>
      </c>
      <c r="D713" s="16">
        <v>2</v>
      </c>
      <c r="E713" s="17">
        <v>238</v>
      </c>
      <c r="F713" s="19" t="s">
        <v>3967</v>
      </c>
      <c r="G713" s="19" t="e">
        <f t="shared" si="32"/>
        <v>#N/A</v>
      </c>
      <c r="H713" s="19">
        <f t="shared" si="31"/>
        <v>0.8</v>
      </c>
      <c r="I713">
        <v>560635</v>
      </c>
      <c r="J713" t="s">
        <v>3968</v>
      </c>
      <c r="K713">
        <v>2638283</v>
      </c>
      <c r="L713" t="s">
        <v>3969</v>
      </c>
      <c r="M713">
        <v>500000</v>
      </c>
      <c r="N713" t="s">
        <v>3970</v>
      </c>
      <c r="O713">
        <v>119</v>
      </c>
      <c r="P713" t="s">
        <v>3971</v>
      </c>
      <c r="Q713">
        <v>0</v>
      </c>
      <c r="R713" t="s">
        <v>3972</v>
      </c>
      <c r="S713">
        <v>-3500</v>
      </c>
      <c r="T713" s="7" t="str">
        <f t="shared" si="33"/>
        <v>hp_560635;atk_2374454;hit_500000;miss_119;cirt_0;cirtSub_-3500</v>
      </c>
    </row>
    <row r="714" spans="1:20" x14ac:dyDescent="0.15">
      <c r="A714" s="16">
        <v>330712</v>
      </c>
      <c r="B714" s="16" t="s">
        <v>228</v>
      </c>
      <c r="C714" s="16">
        <v>1</v>
      </c>
      <c r="D714" s="16">
        <v>2</v>
      </c>
      <c r="E714" s="17">
        <v>238</v>
      </c>
      <c r="F714" s="19" t="s">
        <v>3967</v>
      </c>
      <c r="G714" s="19" t="e">
        <f t="shared" si="32"/>
        <v>#N/A</v>
      </c>
      <c r="H714" s="19">
        <f t="shared" si="31"/>
        <v>0.8</v>
      </c>
      <c r="I714">
        <v>560635</v>
      </c>
      <c r="J714" t="s">
        <v>3968</v>
      </c>
      <c r="K714">
        <v>2638283</v>
      </c>
      <c r="L714" t="s">
        <v>3969</v>
      </c>
      <c r="M714">
        <v>500000</v>
      </c>
      <c r="N714" t="s">
        <v>3970</v>
      </c>
      <c r="O714">
        <v>119</v>
      </c>
      <c r="P714" t="s">
        <v>3971</v>
      </c>
      <c r="Q714">
        <v>0</v>
      </c>
      <c r="R714" t="s">
        <v>3972</v>
      </c>
      <c r="S714">
        <v>-3500</v>
      </c>
      <c r="T714" s="7" t="str">
        <f t="shared" si="33"/>
        <v>hp_560635;atk_2374454;hit_500000;miss_119;cirt_0;cirtSub_-3500</v>
      </c>
    </row>
    <row r="715" spans="1:20" x14ac:dyDescent="0.15">
      <c r="A715" s="16">
        <v>330713</v>
      </c>
      <c r="B715" s="16" t="s">
        <v>228</v>
      </c>
      <c r="C715" s="16">
        <v>1</v>
      </c>
      <c r="D715" s="16">
        <v>2</v>
      </c>
      <c r="E715" s="17">
        <v>238</v>
      </c>
      <c r="F715" s="19" t="s">
        <v>3967</v>
      </c>
      <c r="G715" s="19" t="e">
        <f t="shared" si="32"/>
        <v>#N/A</v>
      </c>
      <c r="H715" s="19">
        <f t="shared" si="31"/>
        <v>0.8</v>
      </c>
      <c r="I715">
        <v>560635</v>
      </c>
      <c r="J715" t="s">
        <v>3968</v>
      </c>
      <c r="K715">
        <v>2638283</v>
      </c>
      <c r="L715" t="s">
        <v>3969</v>
      </c>
      <c r="M715">
        <v>500000</v>
      </c>
      <c r="N715" t="s">
        <v>3970</v>
      </c>
      <c r="O715">
        <v>119</v>
      </c>
      <c r="P715" t="s">
        <v>3971</v>
      </c>
      <c r="Q715">
        <v>0</v>
      </c>
      <c r="R715" t="s">
        <v>3972</v>
      </c>
      <c r="S715">
        <v>-3500</v>
      </c>
      <c r="T715" s="7" t="str">
        <f t="shared" si="33"/>
        <v>hp_560635;atk_2374454;hit_500000;miss_119;cirt_0;cirtSub_-3500</v>
      </c>
    </row>
    <row r="716" spans="1:20" x14ac:dyDescent="0.15">
      <c r="A716" s="16">
        <v>330714</v>
      </c>
      <c r="B716" s="16" t="s">
        <v>228</v>
      </c>
      <c r="C716" s="16">
        <v>1</v>
      </c>
      <c r="D716" s="16">
        <v>2</v>
      </c>
      <c r="E716" s="17">
        <v>239</v>
      </c>
      <c r="F716" s="19" t="s">
        <v>3967</v>
      </c>
      <c r="G716" s="19" t="e">
        <f t="shared" si="32"/>
        <v>#N/A</v>
      </c>
      <c r="H716" s="19">
        <f t="shared" si="31"/>
        <v>0.8</v>
      </c>
      <c r="I716">
        <v>565320</v>
      </c>
      <c r="J716" t="s">
        <v>3968</v>
      </c>
      <c r="K716">
        <v>2660333</v>
      </c>
      <c r="L716" t="s">
        <v>3969</v>
      </c>
      <c r="M716">
        <v>500000</v>
      </c>
      <c r="N716" t="s">
        <v>3970</v>
      </c>
      <c r="O716">
        <v>119</v>
      </c>
      <c r="P716" t="s">
        <v>3971</v>
      </c>
      <c r="Q716">
        <v>0</v>
      </c>
      <c r="R716" t="s">
        <v>3972</v>
      </c>
      <c r="S716">
        <v>-3500</v>
      </c>
      <c r="T716" s="7" t="str">
        <f t="shared" si="33"/>
        <v>hp_565320;atk_2394299;hit_500000;miss_119;cirt_0;cirtSub_-3500</v>
      </c>
    </row>
    <row r="717" spans="1:20" x14ac:dyDescent="0.15">
      <c r="A717" s="16">
        <v>330715</v>
      </c>
      <c r="B717" s="16" t="s">
        <v>228</v>
      </c>
      <c r="C717" s="16">
        <v>1</v>
      </c>
      <c r="D717" s="16">
        <v>2</v>
      </c>
      <c r="E717" s="17">
        <v>239</v>
      </c>
      <c r="F717" s="19" t="s">
        <v>3967</v>
      </c>
      <c r="G717" s="19" t="e">
        <f t="shared" si="32"/>
        <v>#N/A</v>
      </c>
      <c r="H717" s="19">
        <f t="shared" si="31"/>
        <v>0.8</v>
      </c>
      <c r="I717">
        <v>565320</v>
      </c>
      <c r="J717" t="s">
        <v>3968</v>
      </c>
      <c r="K717">
        <v>2660333</v>
      </c>
      <c r="L717" t="s">
        <v>3969</v>
      </c>
      <c r="M717">
        <v>500000</v>
      </c>
      <c r="N717" t="s">
        <v>3970</v>
      </c>
      <c r="O717">
        <v>119</v>
      </c>
      <c r="P717" t="s">
        <v>3971</v>
      </c>
      <c r="Q717">
        <v>0</v>
      </c>
      <c r="R717" t="s">
        <v>3972</v>
      </c>
      <c r="S717">
        <v>-3500</v>
      </c>
      <c r="T717" s="7" t="str">
        <f t="shared" si="33"/>
        <v>hp_565320;atk_2394299;hit_500000;miss_119;cirt_0;cirtSub_-3500</v>
      </c>
    </row>
    <row r="718" spans="1:20" x14ac:dyDescent="0.15">
      <c r="A718" s="16">
        <v>330716</v>
      </c>
      <c r="B718" s="16" t="s">
        <v>228</v>
      </c>
      <c r="C718" s="16">
        <v>1</v>
      </c>
      <c r="D718" s="16">
        <v>2</v>
      </c>
      <c r="E718" s="17">
        <v>239</v>
      </c>
      <c r="F718" s="19" t="s">
        <v>3967</v>
      </c>
      <c r="G718" s="19" t="e">
        <f t="shared" si="32"/>
        <v>#N/A</v>
      </c>
      <c r="H718" s="19">
        <f t="shared" ref="H718:H781" si="34">MIN(H700+0.01,0.8)</f>
        <v>0.8</v>
      </c>
      <c r="I718">
        <v>565320</v>
      </c>
      <c r="J718" t="s">
        <v>3968</v>
      </c>
      <c r="K718">
        <v>2660333</v>
      </c>
      <c r="L718" t="s">
        <v>3969</v>
      </c>
      <c r="M718">
        <v>500000</v>
      </c>
      <c r="N718" t="s">
        <v>3970</v>
      </c>
      <c r="O718">
        <v>119</v>
      </c>
      <c r="P718" t="s">
        <v>3971</v>
      </c>
      <c r="Q718">
        <v>0</v>
      </c>
      <c r="R718" t="s">
        <v>3972</v>
      </c>
      <c r="S718">
        <v>-3500</v>
      </c>
      <c r="T718" s="7" t="str">
        <f t="shared" si="33"/>
        <v>hp_565320;atk_2394299;hit_500000;miss_119;cirt_0;cirtSub_-3500</v>
      </c>
    </row>
    <row r="719" spans="1:20" x14ac:dyDescent="0.15">
      <c r="A719" s="16">
        <v>330717</v>
      </c>
      <c r="B719" s="16" t="s">
        <v>228</v>
      </c>
      <c r="C719" s="16">
        <v>1</v>
      </c>
      <c r="D719" s="16">
        <v>2</v>
      </c>
      <c r="E719" s="17">
        <v>240</v>
      </c>
      <c r="F719" s="19" t="s">
        <v>3967</v>
      </c>
      <c r="G719" s="19">
        <f t="shared" si="32"/>
        <v>0.8</v>
      </c>
      <c r="H719" s="19">
        <f t="shared" si="34"/>
        <v>0.8</v>
      </c>
      <c r="I719">
        <v>570006</v>
      </c>
      <c r="J719" t="s">
        <v>3968</v>
      </c>
      <c r="K719">
        <v>2682383</v>
      </c>
      <c r="L719" t="s">
        <v>3969</v>
      </c>
      <c r="M719">
        <v>500000</v>
      </c>
      <c r="N719" t="s">
        <v>3970</v>
      </c>
      <c r="O719">
        <v>120</v>
      </c>
      <c r="P719" t="s">
        <v>3971</v>
      </c>
      <c r="Q719">
        <v>0</v>
      </c>
      <c r="R719" t="s">
        <v>3972</v>
      </c>
      <c r="S719">
        <v>-3500</v>
      </c>
      <c r="T719" s="7" t="str">
        <f t="shared" si="33"/>
        <v>hp_570006;atk_2414144;hit_500000;miss_120;cirt_0;cirtSub_-3500</v>
      </c>
    </row>
    <row r="720" spans="1:20" x14ac:dyDescent="0.15">
      <c r="A720" s="16">
        <v>330718</v>
      </c>
      <c r="B720" s="16" t="s">
        <v>228</v>
      </c>
      <c r="C720" s="16">
        <v>1</v>
      </c>
      <c r="D720" s="16">
        <v>2</v>
      </c>
      <c r="E720" s="17">
        <v>240</v>
      </c>
      <c r="F720" s="19" t="s">
        <v>3967</v>
      </c>
      <c r="G720" s="19">
        <f t="shared" si="32"/>
        <v>0.8</v>
      </c>
      <c r="H720" s="19">
        <f t="shared" si="34"/>
        <v>0.8</v>
      </c>
      <c r="I720">
        <v>570006</v>
      </c>
      <c r="J720" t="s">
        <v>3968</v>
      </c>
      <c r="K720">
        <v>2682383</v>
      </c>
      <c r="L720" t="s">
        <v>3969</v>
      </c>
      <c r="M720">
        <v>500000</v>
      </c>
      <c r="N720" t="s">
        <v>3970</v>
      </c>
      <c r="O720">
        <v>120</v>
      </c>
      <c r="P720" t="s">
        <v>3971</v>
      </c>
      <c r="Q720">
        <v>0</v>
      </c>
      <c r="R720" t="s">
        <v>3972</v>
      </c>
      <c r="S720">
        <v>-3500</v>
      </c>
      <c r="T720" s="7" t="str">
        <f t="shared" si="33"/>
        <v>hp_570006;atk_2414144;hit_500000;miss_120;cirt_0;cirtSub_-3500</v>
      </c>
    </row>
    <row r="721" spans="1:20" x14ac:dyDescent="0.15">
      <c r="A721" s="16">
        <v>330719</v>
      </c>
      <c r="B721" s="16" t="s">
        <v>228</v>
      </c>
      <c r="C721" s="16">
        <v>1</v>
      </c>
      <c r="D721" s="16">
        <v>2</v>
      </c>
      <c r="E721" s="17">
        <v>240</v>
      </c>
      <c r="F721" s="19" t="s">
        <v>3967</v>
      </c>
      <c r="G721" s="19">
        <f t="shared" si="32"/>
        <v>0.8</v>
      </c>
      <c r="H721" s="19">
        <f t="shared" si="34"/>
        <v>0.8</v>
      </c>
      <c r="I721">
        <v>570006</v>
      </c>
      <c r="J721" t="s">
        <v>3968</v>
      </c>
      <c r="K721">
        <v>2682383</v>
      </c>
      <c r="L721" t="s">
        <v>3969</v>
      </c>
      <c r="M721">
        <v>500000</v>
      </c>
      <c r="N721" t="s">
        <v>3970</v>
      </c>
      <c r="O721">
        <v>120</v>
      </c>
      <c r="P721" t="s">
        <v>3971</v>
      </c>
      <c r="Q721">
        <v>0</v>
      </c>
      <c r="R721" t="s">
        <v>3972</v>
      </c>
      <c r="S721">
        <v>-3500</v>
      </c>
      <c r="T721" s="7" t="str">
        <f t="shared" si="33"/>
        <v>hp_570006;atk_2414144;hit_500000;miss_120;cirt_0;cirtSub_-3500</v>
      </c>
    </row>
    <row r="722" spans="1:20" x14ac:dyDescent="0.15">
      <c r="A722" s="16">
        <v>330720</v>
      </c>
      <c r="B722" s="16" t="s">
        <v>228</v>
      </c>
      <c r="C722" s="16">
        <v>1</v>
      </c>
      <c r="D722" s="16">
        <v>2</v>
      </c>
      <c r="E722" s="17">
        <v>241</v>
      </c>
      <c r="F722" s="19" t="s">
        <v>3967</v>
      </c>
      <c r="G722" s="19" t="e">
        <f t="shared" si="32"/>
        <v>#N/A</v>
      </c>
      <c r="H722" s="19">
        <f t="shared" si="34"/>
        <v>0.8</v>
      </c>
      <c r="I722">
        <v>574691</v>
      </c>
      <c r="J722" t="s">
        <v>3968</v>
      </c>
      <c r="K722">
        <v>2704433</v>
      </c>
      <c r="L722" t="s">
        <v>3969</v>
      </c>
      <c r="M722">
        <v>500000</v>
      </c>
      <c r="N722" t="s">
        <v>3970</v>
      </c>
      <c r="O722">
        <v>120</v>
      </c>
      <c r="P722" t="s">
        <v>3971</v>
      </c>
      <c r="Q722">
        <v>0</v>
      </c>
      <c r="R722" t="s">
        <v>3972</v>
      </c>
      <c r="S722">
        <v>-3500</v>
      </c>
      <c r="T722" s="7" t="str">
        <f t="shared" si="33"/>
        <v>hp_574691;atk_2433989;hit_500000;miss_120;cirt_0;cirtSub_-3500</v>
      </c>
    </row>
    <row r="723" spans="1:20" x14ac:dyDescent="0.15">
      <c r="A723" s="16">
        <v>330721</v>
      </c>
      <c r="B723" s="16" t="s">
        <v>228</v>
      </c>
      <c r="C723" s="16">
        <v>1</v>
      </c>
      <c r="D723" s="16">
        <v>2</v>
      </c>
      <c r="E723" s="17">
        <v>241</v>
      </c>
      <c r="F723" s="19" t="s">
        <v>3967</v>
      </c>
      <c r="G723" s="19" t="e">
        <f t="shared" si="32"/>
        <v>#N/A</v>
      </c>
      <c r="H723" s="19">
        <f t="shared" si="34"/>
        <v>0.8</v>
      </c>
      <c r="I723">
        <v>574691</v>
      </c>
      <c r="J723" t="s">
        <v>3968</v>
      </c>
      <c r="K723">
        <v>2704433</v>
      </c>
      <c r="L723" t="s">
        <v>3969</v>
      </c>
      <c r="M723">
        <v>500000</v>
      </c>
      <c r="N723" t="s">
        <v>3970</v>
      </c>
      <c r="O723">
        <v>120</v>
      </c>
      <c r="P723" t="s">
        <v>3971</v>
      </c>
      <c r="Q723">
        <v>0</v>
      </c>
      <c r="R723" t="s">
        <v>3972</v>
      </c>
      <c r="S723">
        <v>-3500</v>
      </c>
      <c r="T723" s="7" t="str">
        <f t="shared" si="33"/>
        <v>hp_574691;atk_2433989;hit_500000;miss_120;cirt_0;cirtSub_-3500</v>
      </c>
    </row>
    <row r="724" spans="1:20" x14ac:dyDescent="0.15">
      <c r="A724" s="16">
        <v>330722</v>
      </c>
      <c r="B724" s="16" t="s">
        <v>228</v>
      </c>
      <c r="C724" s="16">
        <v>1</v>
      </c>
      <c r="D724" s="16">
        <v>2</v>
      </c>
      <c r="E724" s="17">
        <v>241</v>
      </c>
      <c r="F724" s="19" t="s">
        <v>3967</v>
      </c>
      <c r="G724" s="19" t="e">
        <f t="shared" si="32"/>
        <v>#N/A</v>
      </c>
      <c r="H724" s="19">
        <f t="shared" si="34"/>
        <v>0.8</v>
      </c>
      <c r="I724">
        <v>574691</v>
      </c>
      <c r="J724" t="s">
        <v>3968</v>
      </c>
      <c r="K724">
        <v>2704433</v>
      </c>
      <c r="L724" t="s">
        <v>3969</v>
      </c>
      <c r="M724">
        <v>500000</v>
      </c>
      <c r="N724" t="s">
        <v>3970</v>
      </c>
      <c r="O724">
        <v>120</v>
      </c>
      <c r="P724" t="s">
        <v>3971</v>
      </c>
      <c r="Q724">
        <v>0</v>
      </c>
      <c r="R724" t="s">
        <v>3972</v>
      </c>
      <c r="S724">
        <v>-3500</v>
      </c>
      <c r="T724" s="7" t="str">
        <f t="shared" si="33"/>
        <v>hp_574691;atk_2433989;hit_500000;miss_120;cirt_0;cirtSub_-3500</v>
      </c>
    </row>
    <row r="725" spans="1:20" x14ac:dyDescent="0.15">
      <c r="A725" s="16">
        <v>330723</v>
      </c>
      <c r="B725" s="16" t="s">
        <v>228</v>
      </c>
      <c r="C725" s="16">
        <v>1</v>
      </c>
      <c r="D725" s="16">
        <v>2</v>
      </c>
      <c r="E725" s="17">
        <v>242</v>
      </c>
      <c r="F725" s="19" t="s">
        <v>3967</v>
      </c>
      <c r="G725" s="19" t="e">
        <f t="shared" si="32"/>
        <v>#N/A</v>
      </c>
      <c r="H725" s="19">
        <f t="shared" si="34"/>
        <v>0.8</v>
      </c>
      <c r="I725">
        <v>579377</v>
      </c>
      <c r="J725" t="s">
        <v>3968</v>
      </c>
      <c r="K725">
        <v>2726483</v>
      </c>
      <c r="L725" t="s">
        <v>3969</v>
      </c>
      <c r="M725">
        <v>500000</v>
      </c>
      <c r="N725" t="s">
        <v>3970</v>
      </c>
      <c r="O725">
        <v>121</v>
      </c>
      <c r="P725" t="s">
        <v>3971</v>
      </c>
      <c r="Q725">
        <v>0</v>
      </c>
      <c r="R725" t="s">
        <v>3972</v>
      </c>
      <c r="S725">
        <v>-3500</v>
      </c>
      <c r="T725" s="7" t="str">
        <f t="shared" si="33"/>
        <v>hp_579377;atk_2453834;hit_500000;miss_121;cirt_0;cirtSub_-3500</v>
      </c>
    </row>
    <row r="726" spans="1:20" x14ac:dyDescent="0.15">
      <c r="A726" s="16">
        <v>330724</v>
      </c>
      <c r="B726" s="16" t="s">
        <v>228</v>
      </c>
      <c r="C726" s="16">
        <v>1</v>
      </c>
      <c r="D726" s="16">
        <v>2</v>
      </c>
      <c r="E726" s="17">
        <v>242</v>
      </c>
      <c r="F726" s="19" t="s">
        <v>3967</v>
      </c>
      <c r="G726" s="19" t="e">
        <f t="shared" si="32"/>
        <v>#N/A</v>
      </c>
      <c r="H726" s="19">
        <f t="shared" si="34"/>
        <v>0.8</v>
      </c>
      <c r="I726">
        <v>579377</v>
      </c>
      <c r="J726" t="s">
        <v>3968</v>
      </c>
      <c r="K726">
        <v>2726483</v>
      </c>
      <c r="L726" t="s">
        <v>3969</v>
      </c>
      <c r="M726">
        <v>500000</v>
      </c>
      <c r="N726" t="s">
        <v>3970</v>
      </c>
      <c r="O726">
        <v>121</v>
      </c>
      <c r="P726" t="s">
        <v>3971</v>
      </c>
      <c r="Q726">
        <v>0</v>
      </c>
      <c r="R726" t="s">
        <v>3972</v>
      </c>
      <c r="S726">
        <v>-3500</v>
      </c>
      <c r="T726" s="7" t="str">
        <f t="shared" si="33"/>
        <v>hp_579377;atk_2453834;hit_500000;miss_121;cirt_0;cirtSub_-3500</v>
      </c>
    </row>
    <row r="727" spans="1:20" x14ac:dyDescent="0.15">
      <c r="A727" s="16">
        <v>330725</v>
      </c>
      <c r="B727" s="16" t="s">
        <v>228</v>
      </c>
      <c r="C727" s="16">
        <v>1</v>
      </c>
      <c r="D727" s="16">
        <v>2</v>
      </c>
      <c r="E727" s="17">
        <v>242</v>
      </c>
      <c r="F727" s="19" t="s">
        <v>3967</v>
      </c>
      <c r="G727" s="19" t="e">
        <f t="shared" si="32"/>
        <v>#N/A</v>
      </c>
      <c r="H727" s="19">
        <f t="shared" si="34"/>
        <v>0.8</v>
      </c>
      <c r="I727">
        <v>579377</v>
      </c>
      <c r="J727" t="s">
        <v>3968</v>
      </c>
      <c r="K727">
        <v>2726483</v>
      </c>
      <c r="L727" t="s">
        <v>3969</v>
      </c>
      <c r="M727">
        <v>500000</v>
      </c>
      <c r="N727" t="s">
        <v>3970</v>
      </c>
      <c r="O727">
        <v>121</v>
      </c>
      <c r="P727" t="s">
        <v>3971</v>
      </c>
      <c r="Q727">
        <v>0</v>
      </c>
      <c r="R727" t="s">
        <v>3972</v>
      </c>
      <c r="S727">
        <v>-3500</v>
      </c>
      <c r="T727" s="7" t="str">
        <f t="shared" si="33"/>
        <v>hp_579377;atk_2453834;hit_500000;miss_121;cirt_0;cirtSub_-3500</v>
      </c>
    </row>
    <row r="728" spans="1:20" x14ac:dyDescent="0.15">
      <c r="A728" s="16">
        <v>330726</v>
      </c>
      <c r="B728" s="16" t="s">
        <v>228</v>
      </c>
      <c r="C728" s="16">
        <v>1</v>
      </c>
      <c r="D728" s="16">
        <v>2</v>
      </c>
      <c r="E728" s="17">
        <v>243</v>
      </c>
      <c r="F728" s="19" t="s">
        <v>3967</v>
      </c>
      <c r="G728" s="19" t="e">
        <f t="shared" si="32"/>
        <v>#N/A</v>
      </c>
      <c r="H728" s="19">
        <f t="shared" si="34"/>
        <v>0.8</v>
      </c>
      <c r="I728">
        <v>584063</v>
      </c>
      <c r="J728" t="s">
        <v>3968</v>
      </c>
      <c r="K728">
        <v>2748533</v>
      </c>
      <c r="L728" t="s">
        <v>3969</v>
      </c>
      <c r="M728">
        <v>500000</v>
      </c>
      <c r="N728" t="s">
        <v>3970</v>
      </c>
      <c r="O728">
        <v>121</v>
      </c>
      <c r="P728" t="s">
        <v>3971</v>
      </c>
      <c r="Q728">
        <v>0</v>
      </c>
      <c r="R728" t="s">
        <v>3972</v>
      </c>
      <c r="S728">
        <v>-3500</v>
      </c>
      <c r="T728" s="7" t="str">
        <f t="shared" si="33"/>
        <v>hp_584063;atk_2473679;hit_500000;miss_121;cirt_0;cirtSub_-3500</v>
      </c>
    </row>
    <row r="729" spans="1:20" x14ac:dyDescent="0.15">
      <c r="A729" s="16">
        <v>330727</v>
      </c>
      <c r="B729" s="16" t="s">
        <v>228</v>
      </c>
      <c r="C729" s="16">
        <v>1</v>
      </c>
      <c r="D729" s="16">
        <v>2</v>
      </c>
      <c r="E729" s="17">
        <v>243</v>
      </c>
      <c r="F729" s="19" t="s">
        <v>3967</v>
      </c>
      <c r="G729" s="19" t="e">
        <f t="shared" si="32"/>
        <v>#N/A</v>
      </c>
      <c r="H729" s="19">
        <f t="shared" si="34"/>
        <v>0.8</v>
      </c>
      <c r="I729">
        <v>584063</v>
      </c>
      <c r="J729" t="s">
        <v>3968</v>
      </c>
      <c r="K729">
        <v>2748533</v>
      </c>
      <c r="L729" t="s">
        <v>3969</v>
      </c>
      <c r="M729">
        <v>500000</v>
      </c>
      <c r="N729" t="s">
        <v>3970</v>
      </c>
      <c r="O729">
        <v>121</v>
      </c>
      <c r="P729" t="s">
        <v>3971</v>
      </c>
      <c r="Q729">
        <v>0</v>
      </c>
      <c r="R729" t="s">
        <v>3972</v>
      </c>
      <c r="S729">
        <v>-3500</v>
      </c>
      <c r="T729" s="7" t="str">
        <f t="shared" si="33"/>
        <v>hp_584063;atk_2473679;hit_500000;miss_121;cirt_0;cirtSub_-3500</v>
      </c>
    </row>
    <row r="730" spans="1:20" x14ac:dyDescent="0.15">
      <c r="A730" s="16">
        <v>330728</v>
      </c>
      <c r="B730" s="16" t="s">
        <v>228</v>
      </c>
      <c r="C730" s="16">
        <v>1</v>
      </c>
      <c r="D730" s="16">
        <v>2</v>
      </c>
      <c r="E730" s="17">
        <v>243</v>
      </c>
      <c r="F730" s="19" t="s">
        <v>3967</v>
      </c>
      <c r="G730" s="19" t="e">
        <f t="shared" si="32"/>
        <v>#N/A</v>
      </c>
      <c r="H730" s="19">
        <f t="shared" si="34"/>
        <v>0.8</v>
      </c>
      <c r="I730">
        <v>584063</v>
      </c>
      <c r="J730" t="s">
        <v>3968</v>
      </c>
      <c r="K730">
        <v>2748533</v>
      </c>
      <c r="L730" t="s">
        <v>3969</v>
      </c>
      <c r="M730">
        <v>500000</v>
      </c>
      <c r="N730" t="s">
        <v>3970</v>
      </c>
      <c r="O730">
        <v>121</v>
      </c>
      <c r="P730" t="s">
        <v>3971</v>
      </c>
      <c r="Q730">
        <v>0</v>
      </c>
      <c r="R730" t="s">
        <v>3972</v>
      </c>
      <c r="S730">
        <v>-3500</v>
      </c>
      <c r="T730" s="7" t="str">
        <f t="shared" si="33"/>
        <v>hp_584063;atk_2473679;hit_500000;miss_121;cirt_0;cirtSub_-3500</v>
      </c>
    </row>
    <row r="731" spans="1:20" x14ac:dyDescent="0.15">
      <c r="A731" s="16">
        <v>330729</v>
      </c>
      <c r="B731" s="16" t="s">
        <v>228</v>
      </c>
      <c r="C731" s="16">
        <v>1</v>
      </c>
      <c r="D731" s="16">
        <v>2</v>
      </c>
      <c r="E731" s="17">
        <v>244</v>
      </c>
      <c r="F731" s="19" t="s">
        <v>3967</v>
      </c>
      <c r="G731" s="19" t="e">
        <f t="shared" si="32"/>
        <v>#N/A</v>
      </c>
      <c r="H731" s="19">
        <f t="shared" si="34"/>
        <v>0.8</v>
      </c>
      <c r="I731">
        <v>588749</v>
      </c>
      <c r="J731" t="s">
        <v>3968</v>
      </c>
      <c r="K731">
        <v>2770583</v>
      </c>
      <c r="L731" t="s">
        <v>3969</v>
      </c>
      <c r="M731">
        <v>500000</v>
      </c>
      <c r="N731" t="s">
        <v>3970</v>
      </c>
      <c r="O731">
        <v>122</v>
      </c>
      <c r="P731" t="s">
        <v>3971</v>
      </c>
      <c r="Q731">
        <v>0</v>
      </c>
      <c r="R731" t="s">
        <v>3972</v>
      </c>
      <c r="S731">
        <v>-3500</v>
      </c>
      <c r="T731" s="7" t="str">
        <f t="shared" si="33"/>
        <v>hp_588749;atk_2493524;hit_500000;miss_122;cirt_0;cirtSub_-3500</v>
      </c>
    </row>
    <row r="732" spans="1:20" x14ac:dyDescent="0.15">
      <c r="A732" s="16">
        <v>330730</v>
      </c>
      <c r="B732" s="16" t="s">
        <v>228</v>
      </c>
      <c r="C732" s="16">
        <v>1</v>
      </c>
      <c r="D732" s="16">
        <v>2</v>
      </c>
      <c r="E732" s="17">
        <v>244</v>
      </c>
      <c r="F732" s="19" t="s">
        <v>3967</v>
      </c>
      <c r="G732" s="19" t="e">
        <f t="shared" si="32"/>
        <v>#N/A</v>
      </c>
      <c r="H732" s="19">
        <f t="shared" si="34"/>
        <v>0.8</v>
      </c>
      <c r="I732">
        <v>588749</v>
      </c>
      <c r="J732" t="s">
        <v>3968</v>
      </c>
      <c r="K732">
        <v>2770583</v>
      </c>
      <c r="L732" t="s">
        <v>3969</v>
      </c>
      <c r="M732">
        <v>500000</v>
      </c>
      <c r="N732" t="s">
        <v>3970</v>
      </c>
      <c r="O732">
        <v>122</v>
      </c>
      <c r="P732" t="s">
        <v>3971</v>
      </c>
      <c r="Q732">
        <v>0</v>
      </c>
      <c r="R732" t="s">
        <v>3972</v>
      </c>
      <c r="S732">
        <v>-3500</v>
      </c>
      <c r="T732" s="7" t="str">
        <f t="shared" si="33"/>
        <v>hp_588749;atk_2493524;hit_500000;miss_122;cirt_0;cirtSub_-3500</v>
      </c>
    </row>
    <row r="733" spans="1:20" x14ac:dyDescent="0.15">
      <c r="A733" s="16">
        <v>330731</v>
      </c>
      <c r="B733" s="16" t="s">
        <v>228</v>
      </c>
      <c r="C733" s="16">
        <v>1</v>
      </c>
      <c r="D733" s="16">
        <v>2</v>
      </c>
      <c r="E733" s="17">
        <v>244</v>
      </c>
      <c r="F733" s="19" t="s">
        <v>3967</v>
      </c>
      <c r="G733" s="19" t="e">
        <f t="shared" si="32"/>
        <v>#N/A</v>
      </c>
      <c r="H733" s="19">
        <f t="shared" si="34"/>
        <v>0.8</v>
      </c>
      <c r="I733">
        <v>588749</v>
      </c>
      <c r="J733" t="s">
        <v>3968</v>
      </c>
      <c r="K733">
        <v>2770583</v>
      </c>
      <c r="L733" t="s">
        <v>3969</v>
      </c>
      <c r="M733">
        <v>500000</v>
      </c>
      <c r="N733" t="s">
        <v>3970</v>
      </c>
      <c r="O733">
        <v>122</v>
      </c>
      <c r="P733" t="s">
        <v>3971</v>
      </c>
      <c r="Q733">
        <v>0</v>
      </c>
      <c r="R733" t="s">
        <v>3972</v>
      </c>
      <c r="S733">
        <v>-3500</v>
      </c>
      <c r="T733" s="7" t="str">
        <f t="shared" si="33"/>
        <v>hp_588749;atk_2493524;hit_500000;miss_122;cirt_0;cirtSub_-3500</v>
      </c>
    </row>
    <row r="734" spans="1:20" x14ac:dyDescent="0.15">
      <c r="A734" s="16">
        <v>330732</v>
      </c>
      <c r="B734" s="16" t="s">
        <v>228</v>
      </c>
      <c r="C734" s="16">
        <v>1</v>
      </c>
      <c r="D734" s="16">
        <v>2</v>
      </c>
      <c r="E734" s="17">
        <v>245</v>
      </c>
      <c r="F734" s="19" t="s">
        <v>3967</v>
      </c>
      <c r="G734" s="19">
        <f t="shared" si="32"/>
        <v>0.8</v>
      </c>
      <c r="H734" s="19">
        <f t="shared" si="34"/>
        <v>0.8</v>
      </c>
      <c r="I734">
        <v>593434</v>
      </c>
      <c r="J734" t="s">
        <v>3968</v>
      </c>
      <c r="K734">
        <v>2792633</v>
      </c>
      <c r="L734" t="s">
        <v>3969</v>
      </c>
      <c r="M734">
        <v>500000</v>
      </c>
      <c r="N734" t="s">
        <v>3970</v>
      </c>
      <c r="O734">
        <v>122</v>
      </c>
      <c r="P734" t="s">
        <v>3971</v>
      </c>
      <c r="Q734">
        <v>0</v>
      </c>
      <c r="R734" t="s">
        <v>3972</v>
      </c>
      <c r="S734">
        <v>-3500</v>
      </c>
      <c r="T734" s="7" t="str">
        <f t="shared" si="33"/>
        <v>hp_593434;atk_2513369;hit_500000;miss_122;cirt_0;cirtSub_-3500</v>
      </c>
    </row>
    <row r="735" spans="1:20" x14ac:dyDescent="0.15">
      <c r="A735" s="16">
        <v>330733</v>
      </c>
      <c r="B735" s="16" t="s">
        <v>228</v>
      </c>
      <c r="C735" s="16">
        <v>1</v>
      </c>
      <c r="D735" s="16">
        <v>2</v>
      </c>
      <c r="E735" s="17">
        <v>245</v>
      </c>
      <c r="F735" s="19" t="s">
        <v>3967</v>
      </c>
      <c r="G735" s="19">
        <f t="shared" si="32"/>
        <v>0.8</v>
      </c>
      <c r="H735" s="19">
        <f t="shared" si="34"/>
        <v>0.8</v>
      </c>
      <c r="I735">
        <v>593434</v>
      </c>
      <c r="J735" t="s">
        <v>3968</v>
      </c>
      <c r="K735">
        <v>2792633</v>
      </c>
      <c r="L735" t="s">
        <v>3969</v>
      </c>
      <c r="M735">
        <v>500000</v>
      </c>
      <c r="N735" t="s">
        <v>3970</v>
      </c>
      <c r="O735">
        <v>122</v>
      </c>
      <c r="P735" t="s">
        <v>3971</v>
      </c>
      <c r="Q735">
        <v>0</v>
      </c>
      <c r="R735" t="s">
        <v>3972</v>
      </c>
      <c r="S735">
        <v>-3500</v>
      </c>
      <c r="T735" s="7" t="str">
        <f t="shared" si="33"/>
        <v>hp_593434;atk_2513369;hit_500000;miss_122;cirt_0;cirtSub_-3500</v>
      </c>
    </row>
    <row r="736" spans="1:20" x14ac:dyDescent="0.15">
      <c r="A736" s="16">
        <v>330734</v>
      </c>
      <c r="B736" s="16" t="s">
        <v>228</v>
      </c>
      <c r="C736" s="16">
        <v>1</v>
      </c>
      <c r="D736" s="16">
        <v>2</v>
      </c>
      <c r="E736" s="17">
        <v>245</v>
      </c>
      <c r="F736" s="19" t="s">
        <v>3967</v>
      </c>
      <c r="G736" s="19">
        <f t="shared" si="32"/>
        <v>0.8</v>
      </c>
      <c r="H736" s="19">
        <f t="shared" si="34"/>
        <v>0.8</v>
      </c>
      <c r="I736">
        <v>593434</v>
      </c>
      <c r="J736" t="s">
        <v>3968</v>
      </c>
      <c r="K736">
        <v>2792633</v>
      </c>
      <c r="L736" t="s">
        <v>3969</v>
      </c>
      <c r="M736">
        <v>500000</v>
      </c>
      <c r="N736" t="s">
        <v>3970</v>
      </c>
      <c r="O736">
        <v>122</v>
      </c>
      <c r="P736" t="s">
        <v>3971</v>
      </c>
      <c r="Q736">
        <v>0</v>
      </c>
      <c r="R736" t="s">
        <v>3972</v>
      </c>
      <c r="S736">
        <v>-3500</v>
      </c>
      <c r="T736" s="7" t="str">
        <f t="shared" si="33"/>
        <v>hp_593434;atk_2513369;hit_500000;miss_122;cirt_0;cirtSub_-3500</v>
      </c>
    </row>
    <row r="737" spans="1:20" x14ac:dyDescent="0.15">
      <c r="A737" s="16">
        <v>330735</v>
      </c>
      <c r="B737" s="16" t="s">
        <v>228</v>
      </c>
      <c r="C737" s="16">
        <v>1</v>
      </c>
      <c r="D737" s="16">
        <v>2</v>
      </c>
      <c r="E737" s="17">
        <v>246</v>
      </c>
      <c r="F737" s="19" t="s">
        <v>3967</v>
      </c>
      <c r="G737" s="19" t="e">
        <f t="shared" si="32"/>
        <v>#N/A</v>
      </c>
      <c r="H737" s="19">
        <f t="shared" si="34"/>
        <v>0.8</v>
      </c>
      <c r="I737">
        <v>598120</v>
      </c>
      <c r="J737" t="s">
        <v>3968</v>
      </c>
      <c r="K737">
        <v>2814683</v>
      </c>
      <c r="L737" t="s">
        <v>3969</v>
      </c>
      <c r="M737">
        <v>500000</v>
      </c>
      <c r="N737" t="s">
        <v>3970</v>
      </c>
      <c r="O737">
        <v>123</v>
      </c>
      <c r="P737" t="s">
        <v>3971</v>
      </c>
      <c r="Q737">
        <v>0</v>
      </c>
      <c r="R737" t="s">
        <v>3972</v>
      </c>
      <c r="S737">
        <v>-3500</v>
      </c>
      <c r="T737" s="7" t="str">
        <f t="shared" si="33"/>
        <v>hp_598120;atk_2533214;hit_500000;miss_123;cirt_0;cirtSub_-3500</v>
      </c>
    </row>
    <row r="738" spans="1:20" x14ac:dyDescent="0.15">
      <c r="A738" s="16">
        <v>330736</v>
      </c>
      <c r="B738" s="16" t="s">
        <v>228</v>
      </c>
      <c r="C738" s="16">
        <v>1</v>
      </c>
      <c r="D738" s="16">
        <v>2</v>
      </c>
      <c r="E738" s="17">
        <v>246</v>
      </c>
      <c r="F738" s="19" t="s">
        <v>3967</v>
      </c>
      <c r="G738" s="19" t="e">
        <f t="shared" si="32"/>
        <v>#N/A</v>
      </c>
      <c r="H738" s="19">
        <f t="shared" si="34"/>
        <v>0.8</v>
      </c>
      <c r="I738">
        <v>598120</v>
      </c>
      <c r="J738" t="s">
        <v>3968</v>
      </c>
      <c r="K738">
        <v>2814683</v>
      </c>
      <c r="L738" t="s">
        <v>3969</v>
      </c>
      <c r="M738">
        <v>500000</v>
      </c>
      <c r="N738" t="s">
        <v>3970</v>
      </c>
      <c r="O738">
        <v>123</v>
      </c>
      <c r="P738" t="s">
        <v>3971</v>
      </c>
      <c r="Q738">
        <v>0</v>
      </c>
      <c r="R738" t="s">
        <v>3972</v>
      </c>
      <c r="S738">
        <v>-3500</v>
      </c>
      <c r="T738" s="7" t="str">
        <f t="shared" si="33"/>
        <v>hp_598120;atk_2533214;hit_500000;miss_123;cirt_0;cirtSub_-3500</v>
      </c>
    </row>
    <row r="739" spans="1:20" x14ac:dyDescent="0.15">
      <c r="A739" s="16">
        <v>330737</v>
      </c>
      <c r="B739" s="16" t="s">
        <v>228</v>
      </c>
      <c r="C739" s="16">
        <v>1</v>
      </c>
      <c r="D739" s="16">
        <v>2</v>
      </c>
      <c r="E739" s="17">
        <v>246</v>
      </c>
      <c r="F739" s="19" t="s">
        <v>3967</v>
      </c>
      <c r="G739" s="19" t="e">
        <f t="shared" si="32"/>
        <v>#N/A</v>
      </c>
      <c r="H739" s="19">
        <f t="shared" si="34"/>
        <v>0.8</v>
      </c>
      <c r="I739">
        <v>598120</v>
      </c>
      <c r="J739" t="s">
        <v>3968</v>
      </c>
      <c r="K739">
        <v>2814683</v>
      </c>
      <c r="L739" t="s">
        <v>3969</v>
      </c>
      <c r="M739">
        <v>500000</v>
      </c>
      <c r="N739" t="s">
        <v>3970</v>
      </c>
      <c r="O739">
        <v>123</v>
      </c>
      <c r="P739" t="s">
        <v>3971</v>
      </c>
      <c r="Q739">
        <v>0</v>
      </c>
      <c r="R739" t="s">
        <v>3972</v>
      </c>
      <c r="S739">
        <v>-3500</v>
      </c>
      <c r="T739" s="7" t="str">
        <f t="shared" si="33"/>
        <v>hp_598120;atk_2533214;hit_500000;miss_123;cirt_0;cirtSub_-3500</v>
      </c>
    </row>
    <row r="740" spans="1:20" x14ac:dyDescent="0.15">
      <c r="A740" s="16">
        <v>330738</v>
      </c>
      <c r="B740" s="16" t="s">
        <v>228</v>
      </c>
      <c r="C740" s="16">
        <v>1</v>
      </c>
      <c r="D740" s="16">
        <v>2</v>
      </c>
      <c r="E740" s="17">
        <v>247</v>
      </c>
      <c r="F740" s="19" t="s">
        <v>3967</v>
      </c>
      <c r="G740" s="19" t="e">
        <f t="shared" si="32"/>
        <v>#N/A</v>
      </c>
      <c r="H740" s="19">
        <f t="shared" si="34"/>
        <v>0.8</v>
      </c>
      <c r="I740">
        <v>602805</v>
      </c>
      <c r="J740" t="s">
        <v>3968</v>
      </c>
      <c r="K740">
        <v>2836733</v>
      </c>
      <c r="L740" t="s">
        <v>3969</v>
      </c>
      <c r="M740">
        <v>500000</v>
      </c>
      <c r="N740" t="s">
        <v>3970</v>
      </c>
      <c r="O740">
        <v>123</v>
      </c>
      <c r="P740" t="s">
        <v>3971</v>
      </c>
      <c r="Q740">
        <v>0</v>
      </c>
      <c r="R740" t="s">
        <v>3972</v>
      </c>
      <c r="S740">
        <v>-3500</v>
      </c>
      <c r="T740" s="7" t="str">
        <f t="shared" si="33"/>
        <v>hp_602805;atk_2553059;hit_500000;miss_123;cirt_0;cirtSub_-3500</v>
      </c>
    </row>
    <row r="741" spans="1:20" x14ac:dyDescent="0.15">
      <c r="A741" s="16">
        <v>330739</v>
      </c>
      <c r="B741" s="16" t="s">
        <v>228</v>
      </c>
      <c r="C741" s="16">
        <v>1</v>
      </c>
      <c r="D741" s="16">
        <v>2</v>
      </c>
      <c r="E741" s="17">
        <v>247</v>
      </c>
      <c r="F741" s="19" t="s">
        <v>3967</v>
      </c>
      <c r="G741" s="19" t="e">
        <f t="shared" si="32"/>
        <v>#N/A</v>
      </c>
      <c r="H741" s="19">
        <f t="shared" si="34"/>
        <v>0.8</v>
      </c>
      <c r="I741">
        <v>602805</v>
      </c>
      <c r="J741" t="s">
        <v>3968</v>
      </c>
      <c r="K741">
        <v>2836733</v>
      </c>
      <c r="L741" t="s">
        <v>3969</v>
      </c>
      <c r="M741">
        <v>500000</v>
      </c>
      <c r="N741" t="s">
        <v>3970</v>
      </c>
      <c r="O741">
        <v>123</v>
      </c>
      <c r="P741" t="s">
        <v>3971</v>
      </c>
      <c r="Q741">
        <v>0</v>
      </c>
      <c r="R741" t="s">
        <v>3972</v>
      </c>
      <c r="S741">
        <v>-3500</v>
      </c>
      <c r="T741" s="7" t="str">
        <f t="shared" si="33"/>
        <v>hp_602805;atk_2553059;hit_500000;miss_123;cirt_0;cirtSub_-3500</v>
      </c>
    </row>
    <row r="742" spans="1:20" x14ac:dyDescent="0.15">
      <c r="A742" s="16">
        <v>330740</v>
      </c>
      <c r="B742" s="16" t="s">
        <v>228</v>
      </c>
      <c r="C742" s="16">
        <v>1</v>
      </c>
      <c r="D742" s="16">
        <v>2</v>
      </c>
      <c r="E742" s="17">
        <v>247</v>
      </c>
      <c r="F742" s="19" t="s">
        <v>3967</v>
      </c>
      <c r="G742" s="19" t="e">
        <f t="shared" si="32"/>
        <v>#N/A</v>
      </c>
      <c r="H742" s="19">
        <f t="shared" si="34"/>
        <v>0.8</v>
      </c>
      <c r="I742">
        <v>602805</v>
      </c>
      <c r="J742" t="s">
        <v>3968</v>
      </c>
      <c r="K742">
        <v>2836733</v>
      </c>
      <c r="L742" t="s">
        <v>3969</v>
      </c>
      <c r="M742">
        <v>500000</v>
      </c>
      <c r="N742" t="s">
        <v>3970</v>
      </c>
      <c r="O742">
        <v>123</v>
      </c>
      <c r="P742" t="s">
        <v>3971</v>
      </c>
      <c r="Q742">
        <v>0</v>
      </c>
      <c r="R742" t="s">
        <v>3972</v>
      </c>
      <c r="S742">
        <v>-3500</v>
      </c>
      <c r="T742" s="7" t="str">
        <f t="shared" si="33"/>
        <v>hp_602805;atk_2553059;hit_500000;miss_123;cirt_0;cirtSub_-3500</v>
      </c>
    </row>
    <row r="743" spans="1:20" x14ac:dyDescent="0.15">
      <c r="A743" s="16">
        <v>330741</v>
      </c>
      <c r="B743" s="16" t="s">
        <v>228</v>
      </c>
      <c r="C743" s="16">
        <v>1</v>
      </c>
      <c r="D743" s="16">
        <v>2</v>
      </c>
      <c r="E743" s="17">
        <v>248</v>
      </c>
      <c r="F743" s="19" t="s">
        <v>3967</v>
      </c>
      <c r="G743" s="19" t="e">
        <f t="shared" si="32"/>
        <v>#N/A</v>
      </c>
      <c r="H743" s="19">
        <f t="shared" si="34"/>
        <v>0.8</v>
      </c>
      <c r="I743">
        <v>607491</v>
      </c>
      <c r="J743" t="s">
        <v>3968</v>
      </c>
      <c r="K743">
        <v>2858783</v>
      </c>
      <c r="L743" t="s">
        <v>3969</v>
      </c>
      <c r="M743">
        <v>500000</v>
      </c>
      <c r="N743" t="s">
        <v>3970</v>
      </c>
      <c r="O743">
        <v>124</v>
      </c>
      <c r="P743" t="s">
        <v>3971</v>
      </c>
      <c r="Q743">
        <v>0</v>
      </c>
      <c r="R743" t="s">
        <v>3972</v>
      </c>
      <c r="S743">
        <v>-3500</v>
      </c>
      <c r="T743" s="7" t="str">
        <f t="shared" si="33"/>
        <v>hp_607491;atk_2572904;hit_500000;miss_124;cirt_0;cirtSub_-3500</v>
      </c>
    </row>
    <row r="744" spans="1:20" x14ac:dyDescent="0.15">
      <c r="A744" s="16">
        <v>330742</v>
      </c>
      <c r="B744" s="16" t="s">
        <v>228</v>
      </c>
      <c r="C744" s="16">
        <v>1</v>
      </c>
      <c r="D744" s="16">
        <v>2</v>
      </c>
      <c r="E744" s="17">
        <v>248</v>
      </c>
      <c r="F744" s="19" t="s">
        <v>3967</v>
      </c>
      <c r="G744" s="19" t="e">
        <f t="shared" si="32"/>
        <v>#N/A</v>
      </c>
      <c r="H744" s="19">
        <f t="shared" si="34"/>
        <v>0.8</v>
      </c>
      <c r="I744">
        <v>607491</v>
      </c>
      <c r="J744" t="s">
        <v>3968</v>
      </c>
      <c r="K744">
        <v>2858783</v>
      </c>
      <c r="L744" t="s">
        <v>3969</v>
      </c>
      <c r="M744">
        <v>500000</v>
      </c>
      <c r="N744" t="s">
        <v>3970</v>
      </c>
      <c r="O744">
        <v>124</v>
      </c>
      <c r="P744" t="s">
        <v>3971</v>
      </c>
      <c r="Q744">
        <v>0</v>
      </c>
      <c r="R744" t="s">
        <v>3972</v>
      </c>
      <c r="S744">
        <v>-3500</v>
      </c>
      <c r="T744" s="7" t="str">
        <f t="shared" si="33"/>
        <v>hp_607491;atk_2572904;hit_500000;miss_124;cirt_0;cirtSub_-3500</v>
      </c>
    </row>
    <row r="745" spans="1:20" x14ac:dyDescent="0.15">
      <c r="A745" s="16">
        <v>330743</v>
      </c>
      <c r="B745" s="16" t="s">
        <v>228</v>
      </c>
      <c r="C745" s="16">
        <v>1</v>
      </c>
      <c r="D745" s="16">
        <v>2</v>
      </c>
      <c r="E745" s="17">
        <v>248</v>
      </c>
      <c r="F745" s="19" t="s">
        <v>3967</v>
      </c>
      <c r="G745" s="19" t="e">
        <f t="shared" si="32"/>
        <v>#N/A</v>
      </c>
      <c r="H745" s="19">
        <f t="shared" si="34"/>
        <v>0.8</v>
      </c>
      <c r="I745">
        <v>607491</v>
      </c>
      <c r="J745" t="s">
        <v>3968</v>
      </c>
      <c r="K745">
        <v>2858783</v>
      </c>
      <c r="L745" t="s">
        <v>3969</v>
      </c>
      <c r="M745">
        <v>500000</v>
      </c>
      <c r="N745" t="s">
        <v>3970</v>
      </c>
      <c r="O745">
        <v>124</v>
      </c>
      <c r="P745" t="s">
        <v>3971</v>
      </c>
      <c r="Q745">
        <v>0</v>
      </c>
      <c r="R745" t="s">
        <v>3972</v>
      </c>
      <c r="S745">
        <v>-3500</v>
      </c>
      <c r="T745" s="7" t="str">
        <f t="shared" si="33"/>
        <v>hp_607491;atk_2572904;hit_500000;miss_124;cirt_0;cirtSub_-3500</v>
      </c>
    </row>
    <row r="746" spans="1:20" x14ac:dyDescent="0.15">
      <c r="A746" s="16">
        <v>330744</v>
      </c>
      <c r="B746" s="16" t="s">
        <v>228</v>
      </c>
      <c r="C746" s="16">
        <v>1</v>
      </c>
      <c r="D746" s="16">
        <v>2</v>
      </c>
      <c r="E746" s="17">
        <v>249</v>
      </c>
      <c r="F746" s="19" t="s">
        <v>3967</v>
      </c>
      <c r="G746" s="19" t="e">
        <f t="shared" si="32"/>
        <v>#N/A</v>
      </c>
      <c r="H746" s="19">
        <f t="shared" si="34"/>
        <v>0.8</v>
      </c>
      <c r="I746">
        <v>612411</v>
      </c>
      <c r="J746" t="s">
        <v>3968</v>
      </c>
      <c r="K746">
        <v>2881935</v>
      </c>
      <c r="L746" t="s">
        <v>3969</v>
      </c>
      <c r="M746">
        <v>500000</v>
      </c>
      <c r="N746" t="s">
        <v>3970</v>
      </c>
      <c r="O746">
        <v>124</v>
      </c>
      <c r="P746" t="s">
        <v>3971</v>
      </c>
      <c r="Q746">
        <v>0</v>
      </c>
      <c r="R746" t="s">
        <v>3972</v>
      </c>
      <c r="S746">
        <v>-3500</v>
      </c>
      <c r="T746" s="7" t="str">
        <f t="shared" si="33"/>
        <v>hp_612411;atk_2593741;hit_500000;miss_124;cirt_0;cirtSub_-3500</v>
      </c>
    </row>
    <row r="747" spans="1:20" x14ac:dyDescent="0.15">
      <c r="A747" s="16">
        <v>330745</v>
      </c>
      <c r="B747" s="16" t="s">
        <v>228</v>
      </c>
      <c r="C747" s="16">
        <v>1</v>
      </c>
      <c r="D747" s="16">
        <v>2</v>
      </c>
      <c r="E747" s="17">
        <v>249</v>
      </c>
      <c r="F747" s="19" t="s">
        <v>3967</v>
      </c>
      <c r="G747" s="19" t="e">
        <f t="shared" si="32"/>
        <v>#N/A</v>
      </c>
      <c r="H747" s="19">
        <f t="shared" si="34"/>
        <v>0.8</v>
      </c>
      <c r="I747">
        <v>612411</v>
      </c>
      <c r="J747" t="s">
        <v>3968</v>
      </c>
      <c r="K747">
        <v>2881935</v>
      </c>
      <c r="L747" t="s">
        <v>3969</v>
      </c>
      <c r="M747">
        <v>500000</v>
      </c>
      <c r="N747" t="s">
        <v>3970</v>
      </c>
      <c r="O747">
        <v>124</v>
      </c>
      <c r="P747" t="s">
        <v>3971</v>
      </c>
      <c r="Q747">
        <v>0</v>
      </c>
      <c r="R747" t="s">
        <v>3972</v>
      </c>
      <c r="S747">
        <v>-3500</v>
      </c>
      <c r="T747" s="7" t="str">
        <f t="shared" si="33"/>
        <v>hp_612411;atk_2593741;hit_500000;miss_124;cirt_0;cirtSub_-3500</v>
      </c>
    </row>
    <row r="748" spans="1:20" x14ac:dyDescent="0.15">
      <c r="A748" s="16">
        <v>330746</v>
      </c>
      <c r="B748" s="16" t="s">
        <v>228</v>
      </c>
      <c r="C748" s="16">
        <v>1</v>
      </c>
      <c r="D748" s="16">
        <v>2</v>
      </c>
      <c r="E748" s="17">
        <v>249</v>
      </c>
      <c r="F748" s="19" t="s">
        <v>3967</v>
      </c>
      <c r="G748" s="19" t="e">
        <f t="shared" si="32"/>
        <v>#N/A</v>
      </c>
      <c r="H748" s="19">
        <f t="shared" si="34"/>
        <v>0.8</v>
      </c>
      <c r="I748">
        <v>612411</v>
      </c>
      <c r="J748" t="s">
        <v>3968</v>
      </c>
      <c r="K748">
        <v>2881935</v>
      </c>
      <c r="L748" t="s">
        <v>3969</v>
      </c>
      <c r="M748">
        <v>500000</v>
      </c>
      <c r="N748" t="s">
        <v>3970</v>
      </c>
      <c r="O748">
        <v>124</v>
      </c>
      <c r="P748" t="s">
        <v>3971</v>
      </c>
      <c r="Q748">
        <v>0</v>
      </c>
      <c r="R748" t="s">
        <v>3972</v>
      </c>
      <c r="S748">
        <v>-3500</v>
      </c>
      <c r="T748" s="7" t="str">
        <f t="shared" si="33"/>
        <v>hp_612411;atk_2593741;hit_500000;miss_124;cirt_0;cirtSub_-3500</v>
      </c>
    </row>
    <row r="749" spans="1:20" x14ac:dyDescent="0.15">
      <c r="A749" s="16">
        <v>330747</v>
      </c>
      <c r="B749" s="16" t="s">
        <v>228</v>
      </c>
      <c r="C749" s="16">
        <v>1</v>
      </c>
      <c r="D749" s="16">
        <v>2</v>
      </c>
      <c r="E749" s="17">
        <v>250</v>
      </c>
      <c r="F749" s="19" t="s">
        <v>3967</v>
      </c>
      <c r="G749" s="19">
        <f t="shared" si="32"/>
        <v>0.8</v>
      </c>
      <c r="H749" s="19">
        <f t="shared" si="34"/>
        <v>0.8</v>
      </c>
      <c r="I749">
        <v>617331</v>
      </c>
      <c r="J749" t="s">
        <v>3968</v>
      </c>
      <c r="K749">
        <v>2905088</v>
      </c>
      <c r="L749" t="s">
        <v>3969</v>
      </c>
      <c r="M749">
        <v>500000</v>
      </c>
      <c r="N749" t="s">
        <v>3970</v>
      </c>
      <c r="O749">
        <v>125</v>
      </c>
      <c r="P749" t="s">
        <v>3971</v>
      </c>
      <c r="Q749">
        <v>0</v>
      </c>
      <c r="R749" t="s">
        <v>3972</v>
      </c>
      <c r="S749">
        <v>-3500</v>
      </c>
      <c r="T749" s="7" t="str">
        <f t="shared" si="33"/>
        <v>hp_617331;atk_2614579;hit_500000;miss_125;cirt_0;cirtSub_-3500</v>
      </c>
    </row>
    <row r="750" spans="1:20" x14ac:dyDescent="0.15">
      <c r="A750" s="16">
        <v>330748</v>
      </c>
      <c r="B750" s="16" t="s">
        <v>228</v>
      </c>
      <c r="C750" s="16">
        <v>1</v>
      </c>
      <c r="D750" s="16">
        <v>2</v>
      </c>
      <c r="E750" s="17">
        <v>250</v>
      </c>
      <c r="F750" s="19" t="s">
        <v>3967</v>
      </c>
      <c r="G750" s="19">
        <f t="shared" si="32"/>
        <v>0.8</v>
      </c>
      <c r="H750" s="19">
        <f t="shared" si="34"/>
        <v>0.8</v>
      </c>
      <c r="I750">
        <v>617331</v>
      </c>
      <c r="J750" t="s">
        <v>3968</v>
      </c>
      <c r="K750">
        <v>2905088</v>
      </c>
      <c r="L750" t="s">
        <v>3969</v>
      </c>
      <c r="M750">
        <v>500000</v>
      </c>
      <c r="N750" t="s">
        <v>3970</v>
      </c>
      <c r="O750">
        <v>125</v>
      </c>
      <c r="P750" t="s">
        <v>3971</v>
      </c>
      <c r="Q750">
        <v>0</v>
      </c>
      <c r="R750" t="s">
        <v>3972</v>
      </c>
      <c r="S750">
        <v>-3500</v>
      </c>
      <c r="T750" s="7" t="str">
        <f t="shared" si="33"/>
        <v>hp_617331;atk_2614579;hit_500000;miss_125;cirt_0;cirtSub_-3500</v>
      </c>
    </row>
    <row r="751" spans="1:20" x14ac:dyDescent="0.15">
      <c r="A751" s="16">
        <v>330749</v>
      </c>
      <c r="B751" s="16" t="s">
        <v>228</v>
      </c>
      <c r="C751" s="16">
        <v>1</v>
      </c>
      <c r="D751" s="16">
        <v>2</v>
      </c>
      <c r="E751" s="17">
        <v>250</v>
      </c>
      <c r="F751" s="19" t="s">
        <v>3967</v>
      </c>
      <c r="G751" s="19">
        <f t="shared" si="32"/>
        <v>0.8</v>
      </c>
      <c r="H751" s="19">
        <f t="shared" si="34"/>
        <v>0.8</v>
      </c>
      <c r="I751">
        <v>617331</v>
      </c>
      <c r="J751" t="s">
        <v>3968</v>
      </c>
      <c r="K751">
        <v>2905088</v>
      </c>
      <c r="L751" t="s">
        <v>3969</v>
      </c>
      <c r="M751">
        <v>500000</v>
      </c>
      <c r="N751" t="s">
        <v>3970</v>
      </c>
      <c r="O751">
        <v>125</v>
      </c>
      <c r="P751" t="s">
        <v>3971</v>
      </c>
      <c r="Q751">
        <v>0</v>
      </c>
      <c r="R751" t="s">
        <v>3972</v>
      </c>
      <c r="S751">
        <v>-3500</v>
      </c>
      <c r="T751" s="7" t="str">
        <f t="shared" si="33"/>
        <v>hp_617331;atk_2614579;hit_500000;miss_125;cirt_0;cirtSub_-3500</v>
      </c>
    </row>
    <row r="752" spans="1:20" x14ac:dyDescent="0.15">
      <c r="A752" s="16">
        <v>330750</v>
      </c>
      <c r="B752" s="16" t="s">
        <v>228</v>
      </c>
      <c r="C752" s="16">
        <v>1</v>
      </c>
      <c r="D752" s="16">
        <v>2</v>
      </c>
      <c r="E752" s="17">
        <v>251</v>
      </c>
      <c r="F752" s="19" t="s">
        <v>3967</v>
      </c>
      <c r="G752" s="19" t="e">
        <f t="shared" si="32"/>
        <v>#N/A</v>
      </c>
      <c r="H752" s="19">
        <f t="shared" si="34"/>
        <v>0.8</v>
      </c>
      <c r="I752">
        <v>622251</v>
      </c>
      <c r="J752" t="s">
        <v>3968</v>
      </c>
      <c r="K752">
        <v>2928240</v>
      </c>
      <c r="L752" t="s">
        <v>3969</v>
      </c>
      <c r="M752">
        <v>500000</v>
      </c>
      <c r="N752" t="s">
        <v>3970</v>
      </c>
      <c r="O752">
        <v>125</v>
      </c>
      <c r="P752" t="s">
        <v>3971</v>
      </c>
      <c r="Q752">
        <v>0</v>
      </c>
      <c r="R752" t="s">
        <v>3972</v>
      </c>
      <c r="S752">
        <v>-3500</v>
      </c>
      <c r="T752" s="7" t="str">
        <f t="shared" si="33"/>
        <v>hp_622251;atk_2635416;hit_500000;miss_125;cirt_0;cirtSub_-3500</v>
      </c>
    </row>
    <row r="753" spans="1:20" x14ac:dyDescent="0.15">
      <c r="A753" s="16">
        <v>330751</v>
      </c>
      <c r="B753" s="16" t="s">
        <v>228</v>
      </c>
      <c r="C753" s="16">
        <v>1</v>
      </c>
      <c r="D753" s="16">
        <v>2</v>
      </c>
      <c r="E753" s="17">
        <v>251</v>
      </c>
      <c r="F753" s="19" t="s">
        <v>3967</v>
      </c>
      <c r="G753" s="19" t="e">
        <f t="shared" si="32"/>
        <v>#N/A</v>
      </c>
      <c r="H753" s="19">
        <f t="shared" si="34"/>
        <v>0.8</v>
      </c>
      <c r="I753">
        <v>622251</v>
      </c>
      <c r="J753" t="s">
        <v>3968</v>
      </c>
      <c r="K753">
        <v>2928240</v>
      </c>
      <c r="L753" t="s">
        <v>3969</v>
      </c>
      <c r="M753">
        <v>500000</v>
      </c>
      <c r="N753" t="s">
        <v>3970</v>
      </c>
      <c r="O753">
        <v>125</v>
      </c>
      <c r="P753" t="s">
        <v>3971</v>
      </c>
      <c r="Q753">
        <v>0</v>
      </c>
      <c r="R753" t="s">
        <v>3972</v>
      </c>
      <c r="S753">
        <v>-3500</v>
      </c>
      <c r="T753" s="7" t="str">
        <f t="shared" si="33"/>
        <v>hp_622251;atk_2635416;hit_500000;miss_125;cirt_0;cirtSub_-3500</v>
      </c>
    </row>
    <row r="754" spans="1:20" x14ac:dyDescent="0.15">
      <c r="A754" s="16">
        <v>330752</v>
      </c>
      <c r="B754" s="16" t="s">
        <v>228</v>
      </c>
      <c r="C754" s="16">
        <v>1</v>
      </c>
      <c r="D754" s="16">
        <v>2</v>
      </c>
      <c r="E754" s="17">
        <v>251</v>
      </c>
      <c r="F754" s="19" t="s">
        <v>3967</v>
      </c>
      <c r="G754" s="19" t="e">
        <f t="shared" si="32"/>
        <v>#N/A</v>
      </c>
      <c r="H754" s="19">
        <f t="shared" si="34"/>
        <v>0.8</v>
      </c>
      <c r="I754">
        <v>622251</v>
      </c>
      <c r="J754" t="s">
        <v>3968</v>
      </c>
      <c r="K754">
        <v>2928240</v>
      </c>
      <c r="L754" t="s">
        <v>3969</v>
      </c>
      <c r="M754">
        <v>500000</v>
      </c>
      <c r="N754" t="s">
        <v>3970</v>
      </c>
      <c r="O754">
        <v>125</v>
      </c>
      <c r="P754" t="s">
        <v>3971</v>
      </c>
      <c r="Q754">
        <v>0</v>
      </c>
      <c r="R754" t="s">
        <v>3972</v>
      </c>
      <c r="S754">
        <v>-3500</v>
      </c>
      <c r="T754" s="7" t="str">
        <f t="shared" si="33"/>
        <v>hp_622251;atk_2635416;hit_500000;miss_125;cirt_0;cirtSub_-3500</v>
      </c>
    </row>
    <row r="755" spans="1:20" x14ac:dyDescent="0.15">
      <c r="A755" s="16">
        <v>330753</v>
      </c>
      <c r="B755" s="16" t="s">
        <v>228</v>
      </c>
      <c r="C755" s="16">
        <v>1</v>
      </c>
      <c r="D755" s="16">
        <v>2</v>
      </c>
      <c r="E755" s="17">
        <v>252</v>
      </c>
      <c r="F755" s="19" t="s">
        <v>3967</v>
      </c>
      <c r="G755" s="19" t="e">
        <f t="shared" si="32"/>
        <v>#N/A</v>
      </c>
      <c r="H755" s="19">
        <f t="shared" si="34"/>
        <v>0.8</v>
      </c>
      <c r="I755">
        <v>627170</v>
      </c>
      <c r="J755" t="s">
        <v>3968</v>
      </c>
      <c r="K755">
        <v>2951393</v>
      </c>
      <c r="L755" t="s">
        <v>3969</v>
      </c>
      <c r="M755">
        <v>500000</v>
      </c>
      <c r="N755" t="s">
        <v>3970</v>
      </c>
      <c r="O755">
        <v>126</v>
      </c>
      <c r="P755" t="s">
        <v>3971</v>
      </c>
      <c r="Q755">
        <v>0</v>
      </c>
      <c r="R755" t="s">
        <v>3972</v>
      </c>
      <c r="S755">
        <v>-3500</v>
      </c>
      <c r="T755" s="7" t="str">
        <f t="shared" si="33"/>
        <v>hp_627170;atk_2656253;hit_500000;miss_126;cirt_0;cirtSub_-3500</v>
      </c>
    </row>
    <row r="756" spans="1:20" x14ac:dyDescent="0.15">
      <c r="A756" s="16">
        <v>330754</v>
      </c>
      <c r="B756" s="16" t="s">
        <v>228</v>
      </c>
      <c r="C756" s="16">
        <v>1</v>
      </c>
      <c r="D756" s="16">
        <v>2</v>
      </c>
      <c r="E756" s="17">
        <v>252</v>
      </c>
      <c r="F756" s="19" t="s">
        <v>3967</v>
      </c>
      <c r="G756" s="19" t="e">
        <f t="shared" si="32"/>
        <v>#N/A</v>
      </c>
      <c r="H756" s="19">
        <f t="shared" si="34"/>
        <v>0.8</v>
      </c>
      <c r="I756">
        <v>627170</v>
      </c>
      <c r="J756" t="s">
        <v>3968</v>
      </c>
      <c r="K756">
        <v>2951393</v>
      </c>
      <c r="L756" t="s">
        <v>3969</v>
      </c>
      <c r="M756">
        <v>500000</v>
      </c>
      <c r="N756" t="s">
        <v>3970</v>
      </c>
      <c r="O756">
        <v>126</v>
      </c>
      <c r="P756" t="s">
        <v>3971</v>
      </c>
      <c r="Q756">
        <v>0</v>
      </c>
      <c r="R756" t="s">
        <v>3972</v>
      </c>
      <c r="S756">
        <v>-3500</v>
      </c>
      <c r="T756" s="7" t="str">
        <f t="shared" si="33"/>
        <v>hp_627170;atk_2656253;hit_500000;miss_126;cirt_0;cirtSub_-3500</v>
      </c>
    </row>
    <row r="757" spans="1:20" x14ac:dyDescent="0.15">
      <c r="A757" s="16">
        <v>330755</v>
      </c>
      <c r="B757" s="16" t="s">
        <v>228</v>
      </c>
      <c r="C757" s="16">
        <v>1</v>
      </c>
      <c r="D757" s="16">
        <v>2</v>
      </c>
      <c r="E757" s="17">
        <v>252</v>
      </c>
      <c r="F757" s="19" t="s">
        <v>3967</v>
      </c>
      <c r="G757" s="19" t="e">
        <f t="shared" si="32"/>
        <v>#N/A</v>
      </c>
      <c r="H757" s="19">
        <f t="shared" si="34"/>
        <v>0.8</v>
      </c>
      <c r="I757">
        <v>627170</v>
      </c>
      <c r="J757" t="s">
        <v>3968</v>
      </c>
      <c r="K757">
        <v>2951393</v>
      </c>
      <c r="L757" t="s">
        <v>3969</v>
      </c>
      <c r="M757">
        <v>500000</v>
      </c>
      <c r="N757" t="s">
        <v>3970</v>
      </c>
      <c r="O757">
        <v>126</v>
      </c>
      <c r="P757" t="s">
        <v>3971</v>
      </c>
      <c r="Q757">
        <v>0</v>
      </c>
      <c r="R757" t="s">
        <v>3972</v>
      </c>
      <c r="S757">
        <v>-3500</v>
      </c>
      <c r="T757" s="7" t="str">
        <f t="shared" si="33"/>
        <v>hp_627170;atk_2656253;hit_500000;miss_126;cirt_0;cirtSub_-3500</v>
      </c>
    </row>
    <row r="758" spans="1:20" x14ac:dyDescent="0.15">
      <c r="A758" s="16">
        <v>330756</v>
      </c>
      <c r="B758" s="16" t="s">
        <v>228</v>
      </c>
      <c r="C758" s="16">
        <v>1</v>
      </c>
      <c r="D758" s="16">
        <v>2</v>
      </c>
      <c r="E758" s="17">
        <v>253</v>
      </c>
      <c r="F758" s="19" t="s">
        <v>3967</v>
      </c>
      <c r="G758" s="19" t="e">
        <f t="shared" si="32"/>
        <v>#N/A</v>
      </c>
      <c r="H758" s="19">
        <f t="shared" si="34"/>
        <v>0.8</v>
      </c>
      <c r="I758">
        <v>632090</v>
      </c>
      <c r="J758" t="s">
        <v>3968</v>
      </c>
      <c r="K758">
        <v>2974545</v>
      </c>
      <c r="L758" t="s">
        <v>3969</v>
      </c>
      <c r="M758">
        <v>500000</v>
      </c>
      <c r="N758" t="s">
        <v>3970</v>
      </c>
      <c r="O758">
        <v>126</v>
      </c>
      <c r="P758" t="s">
        <v>3971</v>
      </c>
      <c r="Q758">
        <v>0</v>
      </c>
      <c r="R758" t="s">
        <v>3972</v>
      </c>
      <c r="S758">
        <v>-3500</v>
      </c>
      <c r="T758" s="7" t="str">
        <f t="shared" si="33"/>
        <v>hp_632090;atk_2677090;hit_500000;miss_126;cirt_0;cirtSub_-3500</v>
      </c>
    </row>
    <row r="759" spans="1:20" x14ac:dyDescent="0.15">
      <c r="A759" s="16">
        <v>330757</v>
      </c>
      <c r="B759" s="16" t="s">
        <v>228</v>
      </c>
      <c r="C759" s="16">
        <v>1</v>
      </c>
      <c r="D759" s="16">
        <v>2</v>
      </c>
      <c r="E759" s="17">
        <v>253</v>
      </c>
      <c r="F759" s="19" t="s">
        <v>3967</v>
      </c>
      <c r="G759" s="19" t="e">
        <f t="shared" si="32"/>
        <v>#N/A</v>
      </c>
      <c r="H759" s="19">
        <f t="shared" si="34"/>
        <v>0.8</v>
      </c>
      <c r="I759">
        <v>632090</v>
      </c>
      <c r="J759" t="s">
        <v>3968</v>
      </c>
      <c r="K759">
        <v>2974545</v>
      </c>
      <c r="L759" t="s">
        <v>3969</v>
      </c>
      <c r="M759">
        <v>500000</v>
      </c>
      <c r="N759" t="s">
        <v>3970</v>
      </c>
      <c r="O759">
        <v>126</v>
      </c>
      <c r="P759" t="s">
        <v>3971</v>
      </c>
      <c r="Q759">
        <v>0</v>
      </c>
      <c r="R759" t="s">
        <v>3972</v>
      </c>
      <c r="S759">
        <v>-3500</v>
      </c>
      <c r="T759" s="7" t="str">
        <f t="shared" si="33"/>
        <v>hp_632090;atk_2677090;hit_500000;miss_126;cirt_0;cirtSub_-3500</v>
      </c>
    </row>
    <row r="760" spans="1:20" x14ac:dyDescent="0.15">
      <c r="A760" s="16">
        <v>330758</v>
      </c>
      <c r="B760" s="16" t="s">
        <v>228</v>
      </c>
      <c r="C760" s="16">
        <v>1</v>
      </c>
      <c r="D760" s="16">
        <v>2</v>
      </c>
      <c r="E760" s="17">
        <v>253</v>
      </c>
      <c r="F760" s="19" t="s">
        <v>3967</v>
      </c>
      <c r="G760" s="19" t="e">
        <f t="shared" si="32"/>
        <v>#N/A</v>
      </c>
      <c r="H760" s="19">
        <f t="shared" si="34"/>
        <v>0.8</v>
      </c>
      <c r="I760">
        <v>632090</v>
      </c>
      <c r="J760" t="s">
        <v>3968</v>
      </c>
      <c r="K760">
        <v>2974545</v>
      </c>
      <c r="L760" t="s">
        <v>3969</v>
      </c>
      <c r="M760">
        <v>500000</v>
      </c>
      <c r="N760" t="s">
        <v>3970</v>
      </c>
      <c r="O760">
        <v>126</v>
      </c>
      <c r="P760" t="s">
        <v>3971</v>
      </c>
      <c r="Q760">
        <v>0</v>
      </c>
      <c r="R760" t="s">
        <v>3972</v>
      </c>
      <c r="S760">
        <v>-3500</v>
      </c>
      <c r="T760" s="7" t="str">
        <f t="shared" si="33"/>
        <v>hp_632090;atk_2677090;hit_500000;miss_126;cirt_0;cirtSub_-3500</v>
      </c>
    </row>
    <row r="761" spans="1:20" x14ac:dyDescent="0.15">
      <c r="A761" s="16">
        <v>330759</v>
      </c>
      <c r="B761" s="16" t="s">
        <v>228</v>
      </c>
      <c r="C761" s="16">
        <v>1</v>
      </c>
      <c r="D761" s="16">
        <v>2</v>
      </c>
      <c r="E761" s="17">
        <v>254</v>
      </c>
      <c r="F761" s="19" t="s">
        <v>3967</v>
      </c>
      <c r="G761" s="19" t="e">
        <f t="shared" si="32"/>
        <v>#N/A</v>
      </c>
      <c r="H761" s="19">
        <f t="shared" si="34"/>
        <v>0.8</v>
      </c>
      <c r="I761">
        <v>637010</v>
      </c>
      <c r="J761" t="s">
        <v>3968</v>
      </c>
      <c r="K761">
        <v>2997698</v>
      </c>
      <c r="L761" t="s">
        <v>3969</v>
      </c>
      <c r="M761">
        <v>500000</v>
      </c>
      <c r="N761" t="s">
        <v>3970</v>
      </c>
      <c r="O761">
        <v>127</v>
      </c>
      <c r="P761" t="s">
        <v>3971</v>
      </c>
      <c r="Q761">
        <v>0</v>
      </c>
      <c r="R761" t="s">
        <v>3972</v>
      </c>
      <c r="S761">
        <v>-3500</v>
      </c>
      <c r="T761" s="7" t="str">
        <f t="shared" si="33"/>
        <v>hp_637010;atk_2697928;hit_500000;miss_127;cirt_0;cirtSub_-3500</v>
      </c>
    </row>
    <row r="762" spans="1:20" x14ac:dyDescent="0.15">
      <c r="A762" s="16">
        <v>330760</v>
      </c>
      <c r="B762" s="16" t="s">
        <v>228</v>
      </c>
      <c r="C762" s="16">
        <v>1</v>
      </c>
      <c r="D762" s="16">
        <v>2</v>
      </c>
      <c r="E762" s="17">
        <v>254</v>
      </c>
      <c r="F762" s="19" t="s">
        <v>3967</v>
      </c>
      <c r="G762" s="19" t="e">
        <f t="shared" si="32"/>
        <v>#N/A</v>
      </c>
      <c r="H762" s="19">
        <f t="shared" si="34"/>
        <v>0.8</v>
      </c>
      <c r="I762">
        <v>637010</v>
      </c>
      <c r="J762" t="s">
        <v>3968</v>
      </c>
      <c r="K762">
        <v>2997698</v>
      </c>
      <c r="L762" t="s">
        <v>3969</v>
      </c>
      <c r="M762">
        <v>500000</v>
      </c>
      <c r="N762" t="s">
        <v>3970</v>
      </c>
      <c r="O762">
        <v>127</v>
      </c>
      <c r="P762" t="s">
        <v>3971</v>
      </c>
      <c r="Q762">
        <v>0</v>
      </c>
      <c r="R762" t="s">
        <v>3972</v>
      </c>
      <c r="S762">
        <v>-3500</v>
      </c>
      <c r="T762" s="7" t="str">
        <f t="shared" si="33"/>
        <v>hp_637010;atk_2697928;hit_500000;miss_127;cirt_0;cirtSub_-3500</v>
      </c>
    </row>
    <row r="763" spans="1:20" x14ac:dyDescent="0.15">
      <c r="A763" s="16">
        <v>330761</v>
      </c>
      <c r="B763" s="16" t="s">
        <v>228</v>
      </c>
      <c r="C763" s="16">
        <v>1</v>
      </c>
      <c r="D763" s="16">
        <v>2</v>
      </c>
      <c r="E763" s="17">
        <v>254</v>
      </c>
      <c r="F763" s="19" t="s">
        <v>3967</v>
      </c>
      <c r="G763" s="19" t="e">
        <f t="shared" si="32"/>
        <v>#N/A</v>
      </c>
      <c r="H763" s="19">
        <f t="shared" si="34"/>
        <v>0.8</v>
      </c>
      <c r="I763">
        <v>637010</v>
      </c>
      <c r="J763" t="s">
        <v>3968</v>
      </c>
      <c r="K763">
        <v>2997698</v>
      </c>
      <c r="L763" t="s">
        <v>3969</v>
      </c>
      <c r="M763">
        <v>500000</v>
      </c>
      <c r="N763" t="s">
        <v>3970</v>
      </c>
      <c r="O763">
        <v>127</v>
      </c>
      <c r="P763" t="s">
        <v>3971</v>
      </c>
      <c r="Q763">
        <v>0</v>
      </c>
      <c r="R763" t="s">
        <v>3972</v>
      </c>
      <c r="S763">
        <v>-3500</v>
      </c>
      <c r="T763" s="7" t="str">
        <f t="shared" si="33"/>
        <v>hp_637010;atk_2697928;hit_500000;miss_127;cirt_0;cirtSub_-3500</v>
      </c>
    </row>
    <row r="764" spans="1:20" x14ac:dyDescent="0.15">
      <c r="A764" s="16">
        <v>330762</v>
      </c>
      <c r="B764" s="16" t="s">
        <v>228</v>
      </c>
      <c r="C764" s="16">
        <v>1</v>
      </c>
      <c r="D764" s="16">
        <v>2</v>
      </c>
      <c r="E764" s="17">
        <v>255</v>
      </c>
      <c r="F764" s="19" t="s">
        <v>3967</v>
      </c>
      <c r="G764" s="19">
        <f t="shared" si="32"/>
        <v>0.8</v>
      </c>
      <c r="H764" s="19">
        <f t="shared" si="34"/>
        <v>0.8</v>
      </c>
      <c r="I764">
        <v>641931</v>
      </c>
      <c r="J764" t="s">
        <v>3968</v>
      </c>
      <c r="K764">
        <v>3020850</v>
      </c>
      <c r="L764" t="s">
        <v>3969</v>
      </c>
      <c r="M764">
        <v>500000</v>
      </c>
      <c r="N764" t="s">
        <v>3970</v>
      </c>
      <c r="O764">
        <v>127</v>
      </c>
      <c r="P764" t="s">
        <v>3971</v>
      </c>
      <c r="Q764">
        <v>0</v>
      </c>
      <c r="R764" t="s">
        <v>3972</v>
      </c>
      <c r="S764">
        <v>-3500</v>
      </c>
      <c r="T764" s="7" t="str">
        <f t="shared" si="33"/>
        <v>hp_641931;atk_2718765;hit_500000;miss_127;cirt_0;cirtSub_-3500</v>
      </c>
    </row>
    <row r="765" spans="1:20" x14ac:dyDescent="0.15">
      <c r="A765" s="16">
        <v>330763</v>
      </c>
      <c r="B765" s="16" t="s">
        <v>228</v>
      </c>
      <c r="C765" s="16">
        <v>1</v>
      </c>
      <c r="D765" s="16">
        <v>2</v>
      </c>
      <c r="E765" s="17">
        <v>255</v>
      </c>
      <c r="F765" s="19" t="s">
        <v>3967</v>
      </c>
      <c r="G765" s="19">
        <f t="shared" si="32"/>
        <v>0.8</v>
      </c>
      <c r="H765" s="19">
        <f t="shared" si="34"/>
        <v>0.8</v>
      </c>
      <c r="I765">
        <v>641931</v>
      </c>
      <c r="J765" t="s">
        <v>3968</v>
      </c>
      <c r="K765">
        <v>3020850</v>
      </c>
      <c r="L765" t="s">
        <v>3969</v>
      </c>
      <c r="M765">
        <v>500000</v>
      </c>
      <c r="N765" t="s">
        <v>3970</v>
      </c>
      <c r="O765">
        <v>127</v>
      </c>
      <c r="P765" t="s">
        <v>3971</v>
      </c>
      <c r="Q765">
        <v>0</v>
      </c>
      <c r="R765" t="s">
        <v>3972</v>
      </c>
      <c r="S765">
        <v>-3500</v>
      </c>
      <c r="T765" s="7" t="str">
        <f t="shared" si="33"/>
        <v>hp_641931;atk_2718765;hit_500000;miss_127;cirt_0;cirtSub_-3500</v>
      </c>
    </row>
    <row r="766" spans="1:20" x14ac:dyDescent="0.15">
      <c r="A766" s="16">
        <v>330764</v>
      </c>
      <c r="B766" s="16" t="s">
        <v>228</v>
      </c>
      <c r="C766" s="16">
        <v>1</v>
      </c>
      <c r="D766" s="16">
        <v>2</v>
      </c>
      <c r="E766" s="17">
        <v>255</v>
      </c>
      <c r="F766" s="19" t="s">
        <v>3967</v>
      </c>
      <c r="G766" s="19">
        <f t="shared" si="32"/>
        <v>0.8</v>
      </c>
      <c r="H766" s="19">
        <f t="shared" si="34"/>
        <v>0.8</v>
      </c>
      <c r="I766">
        <v>641931</v>
      </c>
      <c r="J766" t="s">
        <v>3968</v>
      </c>
      <c r="K766">
        <v>3020850</v>
      </c>
      <c r="L766" t="s">
        <v>3969</v>
      </c>
      <c r="M766">
        <v>500000</v>
      </c>
      <c r="N766" t="s">
        <v>3970</v>
      </c>
      <c r="O766">
        <v>127</v>
      </c>
      <c r="P766" t="s">
        <v>3971</v>
      </c>
      <c r="Q766">
        <v>0</v>
      </c>
      <c r="R766" t="s">
        <v>3972</v>
      </c>
      <c r="S766">
        <v>-3500</v>
      </c>
      <c r="T766" s="7" t="str">
        <f t="shared" si="33"/>
        <v>hp_641931;atk_2718765;hit_500000;miss_127;cirt_0;cirtSub_-3500</v>
      </c>
    </row>
    <row r="767" spans="1:20" x14ac:dyDescent="0.15">
      <c r="A767" s="16">
        <v>330765</v>
      </c>
      <c r="B767" s="16" t="s">
        <v>228</v>
      </c>
      <c r="C767" s="16">
        <v>1</v>
      </c>
      <c r="D767" s="16">
        <v>2</v>
      </c>
      <c r="E767" s="17">
        <v>256</v>
      </c>
      <c r="F767" s="19" t="s">
        <v>3967</v>
      </c>
      <c r="G767" s="19" t="e">
        <f t="shared" si="32"/>
        <v>#N/A</v>
      </c>
      <c r="H767" s="19">
        <f t="shared" si="34"/>
        <v>0.8</v>
      </c>
      <c r="I767">
        <v>646850</v>
      </c>
      <c r="J767" t="s">
        <v>3968</v>
      </c>
      <c r="K767">
        <v>3044003</v>
      </c>
      <c r="L767" t="s">
        <v>3969</v>
      </c>
      <c r="M767">
        <v>500000</v>
      </c>
      <c r="N767" t="s">
        <v>3970</v>
      </c>
      <c r="O767">
        <v>128</v>
      </c>
      <c r="P767" t="s">
        <v>3971</v>
      </c>
      <c r="Q767">
        <v>0</v>
      </c>
      <c r="R767" t="s">
        <v>3972</v>
      </c>
      <c r="S767">
        <v>-3500</v>
      </c>
      <c r="T767" s="7" t="str">
        <f t="shared" si="33"/>
        <v>hp_646850;atk_2739602;hit_500000;miss_128;cirt_0;cirtSub_-3500</v>
      </c>
    </row>
    <row r="768" spans="1:20" x14ac:dyDescent="0.15">
      <c r="A768" s="16">
        <v>330766</v>
      </c>
      <c r="B768" s="16" t="s">
        <v>228</v>
      </c>
      <c r="C768" s="16">
        <v>1</v>
      </c>
      <c r="D768" s="16">
        <v>2</v>
      </c>
      <c r="E768" s="17">
        <v>256</v>
      </c>
      <c r="F768" s="19" t="s">
        <v>3967</v>
      </c>
      <c r="G768" s="19" t="e">
        <f t="shared" si="32"/>
        <v>#N/A</v>
      </c>
      <c r="H768" s="19">
        <f t="shared" si="34"/>
        <v>0.8</v>
      </c>
      <c r="I768">
        <v>646850</v>
      </c>
      <c r="J768" t="s">
        <v>3968</v>
      </c>
      <c r="K768">
        <v>3044003</v>
      </c>
      <c r="L768" t="s">
        <v>3969</v>
      </c>
      <c r="M768">
        <v>500000</v>
      </c>
      <c r="N768" t="s">
        <v>3970</v>
      </c>
      <c r="O768">
        <v>128</v>
      </c>
      <c r="P768" t="s">
        <v>3971</v>
      </c>
      <c r="Q768">
        <v>0</v>
      </c>
      <c r="R768" t="s">
        <v>3972</v>
      </c>
      <c r="S768">
        <v>-3500</v>
      </c>
      <c r="T768" s="7" t="str">
        <f t="shared" si="33"/>
        <v>hp_646850;atk_2739602;hit_500000;miss_128;cirt_0;cirtSub_-3500</v>
      </c>
    </row>
    <row r="769" spans="1:20" x14ac:dyDescent="0.15">
      <c r="A769" s="16">
        <v>330767</v>
      </c>
      <c r="B769" s="16" t="s">
        <v>228</v>
      </c>
      <c r="C769" s="16">
        <v>1</v>
      </c>
      <c r="D769" s="16">
        <v>2</v>
      </c>
      <c r="E769" s="17">
        <v>256</v>
      </c>
      <c r="F769" s="19" t="s">
        <v>3967</v>
      </c>
      <c r="G769" s="19" t="e">
        <f t="shared" si="32"/>
        <v>#N/A</v>
      </c>
      <c r="H769" s="19">
        <f t="shared" si="34"/>
        <v>0.8</v>
      </c>
      <c r="I769">
        <v>646850</v>
      </c>
      <c r="J769" t="s">
        <v>3968</v>
      </c>
      <c r="K769">
        <v>3044003</v>
      </c>
      <c r="L769" t="s">
        <v>3969</v>
      </c>
      <c r="M769">
        <v>500000</v>
      </c>
      <c r="N769" t="s">
        <v>3970</v>
      </c>
      <c r="O769">
        <v>128</v>
      </c>
      <c r="P769" t="s">
        <v>3971</v>
      </c>
      <c r="Q769">
        <v>0</v>
      </c>
      <c r="R769" t="s">
        <v>3972</v>
      </c>
      <c r="S769">
        <v>-3500</v>
      </c>
      <c r="T769" s="7" t="str">
        <f t="shared" si="33"/>
        <v>hp_646850;atk_2739602;hit_500000;miss_128;cirt_0;cirtSub_-3500</v>
      </c>
    </row>
    <row r="770" spans="1:20" x14ac:dyDescent="0.15">
      <c r="A770" s="16">
        <v>330768</v>
      </c>
      <c r="B770" s="16" t="s">
        <v>228</v>
      </c>
      <c r="C770" s="16">
        <v>1</v>
      </c>
      <c r="D770" s="16">
        <v>2</v>
      </c>
      <c r="E770" s="17">
        <v>257</v>
      </c>
      <c r="F770" s="19" t="s">
        <v>3967</v>
      </c>
      <c r="G770" s="19" t="e">
        <f t="shared" si="32"/>
        <v>#N/A</v>
      </c>
      <c r="H770" s="19">
        <f t="shared" si="34"/>
        <v>0.8</v>
      </c>
      <c r="I770">
        <v>651770</v>
      </c>
      <c r="J770" t="s">
        <v>3968</v>
      </c>
      <c r="K770">
        <v>3067155</v>
      </c>
      <c r="L770" t="s">
        <v>3969</v>
      </c>
      <c r="M770">
        <v>500000</v>
      </c>
      <c r="N770" t="s">
        <v>3970</v>
      </c>
      <c r="O770">
        <v>128</v>
      </c>
      <c r="P770" t="s">
        <v>3971</v>
      </c>
      <c r="Q770">
        <v>0</v>
      </c>
      <c r="R770" t="s">
        <v>3972</v>
      </c>
      <c r="S770">
        <v>-3500</v>
      </c>
      <c r="T770" s="7" t="str">
        <f t="shared" si="33"/>
        <v>hp_651770;atk_2760439;hit_500000;miss_128;cirt_0;cirtSub_-3500</v>
      </c>
    </row>
    <row r="771" spans="1:20" x14ac:dyDescent="0.15">
      <c r="A771" s="16">
        <v>330769</v>
      </c>
      <c r="B771" s="16" t="s">
        <v>228</v>
      </c>
      <c r="C771" s="16">
        <v>1</v>
      </c>
      <c r="D771" s="16">
        <v>2</v>
      </c>
      <c r="E771" s="17">
        <v>257</v>
      </c>
      <c r="F771" s="19" t="s">
        <v>3967</v>
      </c>
      <c r="G771" s="19" t="e">
        <f t="shared" ref="G771:G834" si="35">VLOOKUP(E771,$E$1804:$I$2287,5,0)</f>
        <v>#N/A</v>
      </c>
      <c r="H771" s="19">
        <f t="shared" si="34"/>
        <v>0.8</v>
      </c>
      <c r="I771">
        <v>651770</v>
      </c>
      <c r="J771" t="s">
        <v>3968</v>
      </c>
      <c r="K771">
        <v>3067155</v>
      </c>
      <c r="L771" t="s">
        <v>3969</v>
      </c>
      <c r="M771">
        <v>500000</v>
      </c>
      <c r="N771" t="s">
        <v>3970</v>
      </c>
      <c r="O771">
        <v>128</v>
      </c>
      <c r="P771" t="s">
        <v>3971</v>
      </c>
      <c r="Q771">
        <v>0</v>
      </c>
      <c r="R771" t="s">
        <v>3972</v>
      </c>
      <c r="S771">
        <v>-3500</v>
      </c>
      <c r="T771" s="7" t="str">
        <f t="shared" ref="T771:T834" si="36">F771&amp;"_"&amp;I771&amp;";"&amp;J771&amp;"_"&amp;INT(K771*0.9)&amp;";"&amp;L771&amp;"_"&amp;M771&amp;";"&amp;N771&amp;"_"&amp;O771&amp;";"&amp;P771&amp;"_"&amp;Q771&amp;";"&amp;R771&amp;"_"&amp;S771</f>
        <v>hp_651770;atk_2760439;hit_500000;miss_128;cirt_0;cirtSub_-3500</v>
      </c>
    </row>
    <row r="772" spans="1:20" x14ac:dyDescent="0.15">
      <c r="A772" s="16">
        <v>330770</v>
      </c>
      <c r="B772" s="16" t="s">
        <v>228</v>
      </c>
      <c r="C772" s="16">
        <v>1</v>
      </c>
      <c r="D772" s="16">
        <v>2</v>
      </c>
      <c r="E772" s="17">
        <v>257</v>
      </c>
      <c r="F772" s="19" t="s">
        <v>3967</v>
      </c>
      <c r="G772" s="19" t="e">
        <f t="shared" si="35"/>
        <v>#N/A</v>
      </c>
      <c r="H772" s="19">
        <f t="shared" si="34"/>
        <v>0.8</v>
      </c>
      <c r="I772">
        <v>651770</v>
      </c>
      <c r="J772" t="s">
        <v>3968</v>
      </c>
      <c r="K772">
        <v>3067155</v>
      </c>
      <c r="L772" t="s">
        <v>3969</v>
      </c>
      <c r="M772">
        <v>500000</v>
      </c>
      <c r="N772" t="s">
        <v>3970</v>
      </c>
      <c r="O772">
        <v>128</v>
      </c>
      <c r="P772" t="s">
        <v>3971</v>
      </c>
      <c r="Q772">
        <v>0</v>
      </c>
      <c r="R772" t="s">
        <v>3972</v>
      </c>
      <c r="S772">
        <v>-3500</v>
      </c>
      <c r="T772" s="7" t="str">
        <f t="shared" si="36"/>
        <v>hp_651770;atk_2760439;hit_500000;miss_128;cirt_0;cirtSub_-3500</v>
      </c>
    </row>
    <row r="773" spans="1:20" x14ac:dyDescent="0.15">
      <c r="A773" s="16">
        <v>330771</v>
      </c>
      <c r="B773" s="16" t="s">
        <v>228</v>
      </c>
      <c r="C773" s="16">
        <v>1</v>
      </c>
      <c r="D773" s="16">
        <v>2</v>
      </c>
      <c r="E773" s="17">
        <v>258</v>
      </c>
      <c r="F773" s="19" t="s">
        <v>3967</v>
      </c>
      <c r="G773" s="19" t="e">
        <f t="shared" si="35"/>
        <v>#N/A</v>
      </c>
      <c r="H773" s="19">
        <f t="shared" si="34"/>
        <v>0.8</v>
      </c>
      <c r="I773">
        <v>656690</v>
      </c>
      <c r="J773" t="s">
        <v>3968</v>
      </c>
      <c r="K773">
        <v>3090308</v>
      </c>
      <c r="L773" t="s">
        <v>3969</v>
      </c>
      <c r="M773">
        <v>500000</v>
      </c>
      <c r="N773" t="s">
        <v>3970</v>
      </c>
      <c r="O773">
        <v>129</v>
      </c>
      <c r="P773" t="s">
        <v>3971</v>
      </c>
      <c r="Q773">
        <v>0</v>
      </c>
      <c r="R773" t="s">
        <v>3972</v>
      </c>
      <c r="S773">
        <v>-3500</v>
      </c>
      <c r="T773" s="7" t="str">
        <f t="shared" si="36"/>
        <v>hp_656690;atk_2781277;hit_500000;miss_129;cirt_0;cirtSub_-3500</v>
      </c>
    </row>
    <row r="774" spans="1:20" x14ac:dyDescent="0.15">
      <c r="A774" s="16">
        <v>330772</v>
      </c>
      <c r="B774" s="16" t="s">
        <v>228</v>
      </c>
      <c r="C774" s="16">
        <v>1</v>
      </c>
      <c r="D774" s="16">
        <v>2</v>
      </c>
      <c r="E774" s="17">
        <v>258</v>
      </c>
      <c r="F774" s="19" t="s">
        <v>3967</v>
      </c>
      <c r="G774" s="19" t="e">
        <f t="shared" si="35"/>
        <v>#N/A</v>
      </c>
      <c r="H774" s="19">
        <f t="shared" si="34"/>
        <v>0.8</v>
      </c>
      <c r="I774">
        <v>656690</v>
      </c>
      <c r="J774" t="s">
        <v>3968</v>
      </c>
      <c r="K774">
        <v>3090308</v>
      </c>
      <c r="L774" t="s">
        <v>3969</v>
      </c>
      <c r="M774">
        <v>500000</v>
      </c>
      <c r="N774" t="s">
        <v>3970</v>
      </c>
      <c r="O774">
        <v>129</v>
      </c>
      <c r="P774" t="s">
        <v>3971</v>
      </c>
      <c r="Q774">
        <v>0</v>
      </c>
      <c r="R774" t="s">
        <v>3972</v>
      </c>
      <c r="S774">
        <v>-3500</v>
      </c>
      <c r="T774" s="7" t="str">
        <f t="shared" si="36"/>
        <v>hp_656690;atk_2781277;hit_500000;miss_129;cirt_0;cirtSub_-3500</v>
      </c>
    </row>
    <row r="775" spans="1:20" x14ac:dyDescent="0.15">
      <c r="A775" s="16">
        <v>330773</v>
      </c>
      <c r="B775" s="16" t="s">
        <v>228</v>
      </c>
      <c r="C775" s="16">
        <v>1</v>
      </c>
      <c r="D775" s="16">
        <v>2</v>
      </c>
      <c r="E775" s="17">
        <v>258</v>
      </c>
      <c r="F775" s="19" t="s">
        <v>3967</v>
      </c>
      <c r="G775" s="19" t="e">
        <f t="shared" si="35"/>
        <v>#N/A</v>
      </c>
      <c r="H775" s="19">
        <f t="shared" si="34"/>
        <v>0.8</v>
      </c>
      <c r="I775">
        <v>656690</v>
      </c>
      <c r="J775" t="s">
        <v>3968</v>
      </c>
      <c r="K775">
        <v>3090308</v>
      </c>
      <c r="L775" t="s">
        <v>3969</v>
      </c>
      <c r="M775">
        <v>500000</v>
      </c>
      <c r="N775" t="s">
        <v>3970</v>
      </c>
      <c r="O775">
        <v>129</v>
      </c>
      <c r="P775" t="s">
        <v>3971</v>
      </c>
      <c r="Q775">
        <v>0</v>
      </c>
      <c r="R775" t="s">
        <v>3972</v>
      </c>
      <c r="S775">
        <v>-3500</v>
      </c>
      <c r="T775" s="7" t="str">
        <f t="shared" si="36"/>
        <v>hp_656690;atk_2781277;hit_500000;miss_129;cirt_0;cirtSub_-3500</v>
      </c>
    </row>
    <row r="776" spans="1:20" x14ac:dyDescent="0.15">
      <c r="A776" s="16">
        <v>330774</v>
      </c>
      <c r="B776" s="16" t="s">
        <v>228</v>
      </c>
      <c r="C776" s="16">
        <v>1</v>
      </c>
      <c r="D776" s="16">
        <v>2</v>
      </c>
      <c r="E776" s="17">
        <v>259</v>
      </c>
      <c r="F776" s="19" t="s">
        <v>3967</v>
      </c>
      <c r="G776" s="19" t="e">
        <f t="shared" si="35"/>
        <v>#N/A</v>
      </c>
      <c r="H776" s="19">
        <f t="shared" si="34"/>
        <v>0.8</v>
      </c>
      <c r="I776">
        <v>661610</v>
      </c>
      <c r="J776" t="s">
        <v>3968</v>
      </c>
      <c r="K776">
        <v>3113460</v>
      </c>
      <c r="L776" t="s">
        <v>3969</v>
      </c>
      <c r="M776">
        <v>500000</v>
      </c>
      <c r="N776" t="s">
        <v>3970</v>
      </c>
      <c r="O776">
        <v>129</v>
      </c>
      <c r="P776" t="s">
        <v>3971</v>
      </c>
      <c r="Q776">
        <v>0</v>
      </c>
      <c r="R776" t="s">
        <v>3972</v>
      </c>
      <c r="S776">
        <v>-3500</v>
      </c>
      <c r="T776" s="7" t="str">
        <f t="shared" si="36"/>
        <v>hp_661610;atk_2802114;hit_500000;miss_129;cirt_0;cirtSub_-3500</v>
      </c>
    </row>
    <row r="777" spans="1:20" x14ac:dyDescent="0.15">
      <c r="A777" s="16">
        <v>330775</v>
      </c>
      <c r="B777" s="16" t="s">
        <v>228</v>
      </c>
      <c r="C777" s="16">
        <v>1</v>
      </c>
      <c r="D777" s="16">
        <v>2</v>
      </c>
      <c r="E777" s="17">
        <v>259</v>
      </c>
      <c r="F777" s="19" t="s">
        <v>3967</v>
      </c>
      <c r="G777" s="19" t="e">
        <f t="shared" si="35"/>
        <v>#N/A</v>
      </c>
      <c r="H777" s="19">
        <f t="shared" si="34"/>
        <v>0.8</v>
      </c>
      <c r="I777">
        <v>661610</v>
      </c>
      <c r="J777" t="s">
        <v>3968</v>
      </c>
      <c r="K777">
        <v>3113460</v>
      </c>
      <c r="L777" t="s">
        <v>3969</v>
      </c>
      <c r="M777">
        <v>500000</v>
      </c>
      <c r="N777" t="s">
        <v>3970</v>
      </c>
      <c r="O777">
        <v>129</v>
      </c>
      <c r="P777" t="s">
        <v>3971</v>
      </c>
      <c r="Q777">
        <v>0</v>
      </c>
      <c r="R777" t="s">
        <v>3972</v>
      </c>
      <c r="S777">
        <v>-3500</v>
      </c>
      <c r="T777" s="7" t="str">
        <f t="shared" si="36"/>
        <v>hp_661610;atk_2802114;hit_500000;miss_129;cirt_0;cirtSub_-3500</v>
      </c>
    </row>
    <row r="778" spans="1:20" x14ac:dyDescent="0.15">
      <c r="A778" s="16">
        <v>330776</v>
      </c>
      <c r="B778" s="16" t="s">
        <v>228</v>
      </c>
      <c r="C778" s="16">
        <v>1</v>
      </c>
      <c r="D778" s="16">
        <v>2</v>
      </c>
      <c r="E778" s="17">
        <v>259</v>
      </c>
      <c r="F778" s="19" t="s">
        <v>3967</v>
      </c>
      <c r="G778" s="19" t="e">
        <f t="shared" si="35"/>
        <v>#N/A</v>
      </c>
      <c r="H778" s="19">
        <f t="shared" si="34"/>
        <v>0.8</v>
      </c>
      <c r="I778">
        <v>661610</v>
      </c>
      <c r="J778" t="s">
        <v>3968</v>
      </c>
      <c r="K778">
        <v>3113460</v>
      </c>
      <c r="L778" t="s">
        <v>3969</v>
      </c>
      <c r="M778">
        <v>500000</v>
      </c>
      <c r="N778" t="s">
        <v>3970</v>
      </c>
      <c r="O778">
        <v>129</v>
      </c>
      <c r="P778" t="s">
        <v>3971</v>
      </c>
      <c r="Q778">
        <v>0</v>
      </c>
      <c r="R778" t="s">
        <v>3972</v>
      </c>
      <c r="S778">
        <v>-3500</v>
      </c>
      <c r="T778" s="7" t="str">
        <f t="shared" si="36"/>
        <v>hp_661610;atk_2802114;hit_500000;miss_129;cirt_0;cirtSub_-3500</v>
      </c>
    </row>
    <row r="779" spans="1:20" x14ac:dyDescent="0.15">
      <c r="A779" s="16">
        <v>330777</v>
      </c>
      <c r="B779" s="16" t="s">
        <v>228</v>
      </c>
      <c r="C779" s="16">
        <v>1</v>
      </c>
      <c r="D779" s="16">
        <v>2</v>
      </c>
      <c r="E779" s="17">
        <v>260</v>
      </c>
      <c r="F779" s="19" t="s">
        <v>3967</v>
      </c>
      <c r="G779" s="19">
        <f t="shared" si="35"/>
        <v>0.8</v>
      </c>
      <c r="H779" s="19">
        <f t="shared" si="34"/>
        <v>0.8</v>
      </c>
      <c r="I779">
        <v>666764</v>
      </c>
      <c r="J779" t="s">
        <v>3968</v>
      </c>
      <c r="K779">
        <v>3137715</v>
      </c>
      <c r="L779" t="s">
        <v>3969</v>
      </c>
      <c r="M779">
        <v>500000</v>
      </c>
      <c r="N779" t="s">
        <v>3970</v>
      </c>
      <c r="O779">
        <v>130</v>
      </c>
      <c r="P779" t="s">
        <v>3971</v>
      </c>
      <c r="Q779">
        <v>0</v>
      </c>
      <c r="R779" t="s">
        <v>3972</v>
      </c>
      <c r="S779">
        <v>-3500</v>
      </c>
      <c r="T779" s="7" t="str">
        <f t="shared" si="36"/>
        <v>hp_666764;atk_2823943;hit_500000;miss_130;cirt_0;cirtSub_-3500</v>
      </c>
    </row>
    <row r="780" spans="1:20" x14ac:dyDescent="0.15">
      <c r="A780" s="16">
        <v>330778</v>
      </c>
      <c r="B780" s="16" t="s">
        <v>228</v>
      </c>
      <c r="C780" s="16">
        <v>1</v>
      </c>
      <c r="D780" s="16">
        <v>2</v>
      </c>
      <c r="E780" s="17">
        <v>260</v>
      </c>
      <c r="F780" s="19" t="s">
        <v>3967</v>
      </c>
      <c r="G780" s="19">
        <f t="shared" si="35"/>
        <v>0.8</v>
      </c>
      <c r="H780" s="19">
        <f t="shared" si="34"/>
        <v>0.8</v>
      </c>
      <c r="I780">
        <v>666764</v>
      </c>
      <c r="J780" t="s">
        <v>3968</v>
      </c>
      <c r="K780">
        <v>3137715</v>
      </c>
      <c r="L780" t="s">
        <v>3969</v>
      </c>
      <c r="M780">
        <v>500000</v>
      </c>
      <c r="N780" t="s">
        <v>3970</v>
      </c>
      <c r="O780">
        <v>130</v>
      </c>
      <c r="P780" t="s">
        <v>3971</v>
      </c>
      <c r="Q780">
        <v>0</v>
      </c>
      <c r="R780" t="s">
        <v>3972</v>
      </c>
      <c r="S780">
        <v>-3500</v>
      </c>
      <c r="T780" s="7" t="str">
        <f t="shared" si="36"/>
        <v>hp_666764;atk_2823943;hit_500000;miss_130;cirt_0;cirtSub_-3500</v>
      </c>
    </row>
    <row r="781" spans="1:20" x14ac:dyDescent="0.15">
      <c r="A781" s="16">
        <v>330779</v>
      </c>
      <c r="B781" s="16" t="s">
        <v>228</v>
      </c>
      <c r="C781" s="16">
        <v>1</v>
      </c>
      <c r="D781" s="16">
        <v>2</v>
      </c>
      <c r="E781" s="17">
        <v>260</v>
      </c>
      <c r="F781" s="19" t="s">
        <v>3967</v>
      </c>
      <c r="G781" s="19">
        <f t="shared" si="35"/>
        <v>0.8</v>
      </c>
      <c r="H781" s="19">
        <f t="shared" si="34"/>
        <v>0.8</v>
      </c>
      <c r="I781">
        <v>666764</v>
      </c>
      <c r="J781" t="s">
        <v>3968</v>
      </c>
      <c r="K781">
        <v>3137715</v>
      </c>
      <c r="L781" t="s">
        <v>3969</v>
      </c>
      <c r="M781">
        <v>500000</v>
      </c>
      <c r="N781" t="s">
        <v>3970</v>
      </c>
      <c r="O781">
        <v>130</v>
      </c>
      <c r="P781" t="s">
        <v>3971</v>
      </c>
      <c r="Q781">
        <v>0</v>
      </c>
      <c r="R781" t="s">
        <v>3972</v>
      </c>
      <c r="S781">
        <v>-3500</v>
      </c>
      <c r="T781" s="7" t="str">
        <f t="shared" si="36"/>
        <v>hp_666764;atk_2823943;hit_500000;miss_130;cirt_0;cirtSub_-3500</v>
      </c>
    </row>
    <row r="782" spans="1:20" x14ac:dyDescent="0.15">
      <c r="A782" s="16">
        <v>330780</v>
      </c>
      <c r="B782" s="16" t="s">
        <v>228</v>
      </c>
      <c r="C782" s="16">
        <v>1</v>
      </c>
      <c r="D782" s="16">
        <v>2</v>
      </c>
      <c r="E782" s="17">
        <v>261</v>
      </c>
      <c r="F782" s="19" t="s">
        <v>3967</v>
      </c>
      <c r="G782" s="19" t="e">
        <f t="shared" si="35"/>
        <v>#N/A</v>
      </c>
      <c r="H782" s="19">
        <f t="shared" ref="H782:H810" si="37">MIN(H764+0.01,0.8)</f>
        <v>0.8</v>
      </c>
      <c r="I782">
        <v>671919</v>
      </c>
      <c r="J782" t="s">
        <v>3968</v>
      </c>
      <c r="K782">
        <v>3161970</v>
      </c>
      <c r="L782" t="s">
        <v>3969</v>
      </c>
      <c r="M782">
        <v>500000</v>
      </c>
      <c r="N782" t="s">
        <v>3970</v>
      </c>
      <c r="O782">
        <v>130</v>
      </c>
      <c r="P782" t="s">
        <v>3971</v>
      </c>
      <c r="Q782">
        <v>0</v>
      </c>
      <c r="R782" t="s">
        <v>3972</v>
      </c>
      <c r="S782">
        <v>-3500</v>
      </c>
      <c r="T782" s="7" t="str">
        <f t="shared" si="36"/>
        <v>hp_671919;atk_2845773;hit_500000;miss_130;cirt_0;cirtSub_-3500</v>
      </c>
    </row>
    <row r="783" spans="1:20" x14ac:dyDescent="0.15">
      <c r="A783" s="16">
        <v>330781</v>
      </c>
      <c r="B783" s="16" t="s">
        <v>228</v>
      </c>
      <c r="C783" s="16">
        <v>1</v>
      </c>
      <c r="D783" s="16">
        <v>2</v>
      </c>
      <c r="E783" s="17">
        <v>261</v>
      </c>
      <c r="F783" s="19" t="s">
        <v>3967</v>
      </c>
      <c r="G783" s="19" t="e">
        <f t="shared" si="35"/>
        <v>#N/A</v>
      </c>
      <c r="H783" s="19">
        <f t="shared" si="37"/>
        <v>0.8</v>
      </c>
      <c r="I783">
        <v>671919</v>
      </c>
      <c r="J783" t="s">
        <v>3968</v>
      </c>
      <c r="K783">
        <v>3161970</v>
      </c>
      <c r="L783" t="s">
        <v>3969</v>
      </c>
      <c r="M783">
        <v>500000</v>
      </c>
      <c r="N783" t="s">
        <v>3970</v>
      </c>
      <c r="O783">
        <v>130</v>
      </c>
      <c r="P783" t="s">
        <v>3971</v>
      </c>
      <c r="Q783">
        <v>0</v>
      </c>
      <c r="R783" t="s">
        <v>3972</v>
      </c>
      <c r="S783">
        <v>-3500</v>
      </c>
      <c r="T783" s="7" t="str">
        <f t="shared" si="36"/>
        <v>hp_671919;atk_2845773;hit_500000;miss_130;cirt_0;cirtSub_-3500</v>
      </c>
    </row>
    <row r="784" spans="1:20" x14ac:dyDescent="0.15">
      <c r="A784" s="16">
        <v>330782</v>
      </c>
      <c r="B784" s="16" t="s">
        <v>228</v>
      </c>
      <c r="C784" s="16">
        <v>1</v>
      </c>
      <c r="D784" s="16">
        <v>2</v>
      </c>
      <c r="E784" s="17">
        <v>261</v>
      </c>
      <c r="F784" s="19" t="s">
        <v>3967</v>
      </c>
      <c r="G784" s="19" t="e">
        <f t="shared" si="35"/>
        <v>#N/A</v>
      </c>
      <c r="H784" s="19">
        <f t="shared" si="37"/>
        <v>0.8</v>
      </c>
      <c r="I784">
        <v>671919</v>
      </c>
      <c r="J784" t="s">
        <v>3968</v>
      </c>
      <c r="K784">
        <v>3161970</v>
      </c>
      <c r="L784" t="s">
        <v>3969</v>
      </c>
      <c r="M784">
        <v>500000</v>
      </c>
      <c r="N784" t="s">
        <v>3970</v>
      </c>
      <c r="O784">
        <v>130</v>
      </c>
      <c r="P784" t="s">
        <v>3971</v>
      </c>
      <c r="Q784">
        <v>0</v>
      </c>
      <c r="R784" t="s">
        <v>3972</v>
      </c>
      <c r="S784">
        <v>-3500</v>
      </c>
      <c r="T784" s="7" t="str">
        <f t="shared" si="36"/>
        <v>hp_671919;atk_2845773;hit_500000;miss_130;cirt_0;cirtSub_-3500</v>
      </c>
    </row>
    <row r="785" spans="1:20" x14ac:dyDescent="0.15">
      <c r="A785" s="16">
        <v>330783</v>
      </c>
      <c r="B785" s="16" t="s">
        <v>228</v>
      </c>
      <c r="C785" s="16">
        <v>1</v>
      </c>
      <c r="D785" s="16">
        <v>2</v>
      </c>
      <c r="E785" s="17">
        <v>262</v>
      </c>
      <c r="F785" s="19" t="s">
        <v>3967</v>
      </c>
      <c r="G785" s="19" t="e">
        <f t="shared" si="35"/>
        <v>#N/A</v>
      </c>
      <c r="H785" s="19">
        <f t="shared" si="37"/>
        <v>0.8</v>
      </c>
      <c r="I785">
        <v>677072</v>
      </c>
      <c r="J785" t="s">
        <v>3968</v>
      </c>
      <c r="K785">
        <v>3186225</v>
      </c>
      <c r="L785" t="s">
        <v>3969</v>
      </c>
      <c r="M785">
        <v>500000</v>
      </c>
      <c r="N785" t="s">
        <v>3970</v>
      </c>
      <c r="O785">
        <v>131</v>
      </c>
      <c r="P785" t="s">
        <v>3971</v>
      </c>
      <c r="Q785">
        <v>0</v>
      </c>
      <c r="R785" t="s">
        <v>3972</v>
      </c>
      <c r="S785">
        <v>-3500</v>
      </c>
      <c r="T785" s="7" t="str">
        <f t="shared" si="36"/>
        <v>hp_677072;atk_2867602;hit_500000;miss_131;cirt_0;cirtSub_-3500</v>
      </c>
    </row>
    <row r="786" spans="1:20" x14ac:dyDescent="0.15">
      <c r="A786" s="16">
        <v>330784</v>
      </c>
      <c r="B786" s="16" t="s">
        <v>228</v>
      </c>
      <c r="C786" s="16">
        <v>1</v>
      </c>
      <c r="D786" s="16">
        <v>2</v>
      </c>
      <c r="E786" s="17">
        <v>262</v>
      </c>
      <c r="F786" s="19" t="s">
        <v>3967</v>
      </c>
      <c r="G786" s="19" t="e">
        <f t="shared" si="35"/>
        <v>#N/A</v>
      </c>
      <c r="H786" s="19">
        <f t="shared" si="37"/>
        <v>0.8</v>
      </c>
      <c r="I786">
        <v>677072</v>
      </c>
      <c r="J786" t="s">
        <v>3968</v>
      </c>
      <c r="K786">
        <v>3186225</v>
      </c>
      <c r="L786" t="s">
        <v>3969</v>
      </c>
      <c r="M786">
        <v>500000</v>
      </c>
      <c r="N786" t="s">
        <v>3970</v>
      </c>
      <c r="O786">
        <v>131</v>
      </c>
      <c r="P786" t="s">
        <v>3971</v>
      </c>
      <c r="Q786">
        <v>0</v>
      </c>
      <c r="R786" t="s">
        <v>3972</v>
      </c>
      <c r="S786">
        <v>-3500</v>
      </c>
      <c r="T786" s="7" t="str">
        <f t="shared" si="36"/>
        <v>hp_677072;atk_2867602;hit_500000;miss_131;cirt_0;cirtSub_-3500</v>
      </c>
    </row>
    <row r="787" spans="1:20" x14ac:dyDescent="0.15">
      <c r="A787" s="16">
        <v>330785</v>
      </c>
      <c r="B787" s="16" t="s">
        <v>228</v>
      </c>
      <c r="C787" s="16">
        <v>1</v>
      </c>
      <c r="D787" s="16">
        <v>2</v>
      </c>
      <c r="E787" s="17">
        <v>262</v>
      </c>
      <c r="F787" s="19" t="s">
        <v>3967</v>
      </c>
      <c r="G787" s="19" t="e">
        <f t="shared" si="35"/>
        <v>#N/A</v>
      </c>
      <c r="H787" s="19">
        <f t="shared" si="37"/>
        <v>0.8</v>
      </c>
      <c r="I787">
        <v>677072</v>
      </c>
      <c r="J787" t="s">
        <v>3968</v>
      </c>
      <c r="K787">
        <v>3186225</v>
      </c>
      <c r="L787" t="s">
        <v>3969</v>
      </c>
      <c r="M787">
        <v>500000</v>
      </c>
      <c r="N787" t="s">
        <v>3970</v>
      </c>
      <c r="O787">
        <v>131</v>
      </c>
      <c r="P787" t="s">
        <v>3971</v>
      </c>
      <c r="Q787">
        <v>0</v>
      </c>
      <c r="R787" t="s">
        <v>3972</v>
      </c>
      <c r="S787">
        <v>-3500</v>
      </c>
      <c r="T787" s="7" t="str">
        <f t="shared" si="36"/>
        <v>hp_677072;atk_2867602;hit_500000;miss_131;cirt_0;cirtSub_-3500</v>
      </c>
    </row>
    <row r="788" spans="1:20" x14ac:dyDescent="0.15">
      <c r="A788" s="16">
        <v>330786</v>
      </c>
      <c r="B788" s="16" t="s">
        <v>228</v>
      </c>
      <c r="C788" s="16">
        <v>1</v>
      </c>
      <c r="D788" s="16">
        <v>2</v>
      </c>
      <c r="E788" s="17">
        <v>263</v>
      </c>
      <c r="F788" s="19" t="s">
        <v>3967</v>
      </c>
      <c r="G788" s="19" t="e">
        <f t="shared" si="35"/>
        <v>#N/A</v>
      </c>
      <c r="H788" s="19">
        <f t="shared" si="37"/>
        <v>0.8</v>
      </c>
      <c r="I788">
        <v>682227</v>
      </c>
      <c r="J788" t="s">
        <v>3968</v>
      </c>
      <c r="K788">
        <v>3210480</v>
      </c>
      <c r="L788" t="s">
        <v>3969</v>
      </c>
      <c r="M788">
        <v>500000</v>
      </c>
      <c r="N788" t="s">
        <v>3970</v>
      </c>
      <c r="O788">
        <v>131</v>
      </c>
      <c r="P788" t="s">
        <v>3971</v>
      </c>
      <c r="Q788">
        <v>0</v>
      </c>
      <c r="R788" t="s">
        <v>3972</v>
      </c>
      <c r="S788">
        <v>-3500</v>
      </c>
      <c r="T788" s="7" t="str">
        <f t="shared" si="36"/>
        <v>hp_682227;atk_2889432;hit_500000;miss_131;cirt_0;cirtSub_-3500</v>
      </c>
    </row>
    <row r="789" spans="1:20" x14ac:dyDescent="0.15">
      <c r="A789" s="16">
        <v>330787</v>
      </c>
      <c r="B789" s="16" t="s">
        <v>228</v>
      </c>
      <c r="C789" s="16">
        <v>1</v>
      </c>
      <c r="D789" s="16">
        <v>2</v>
      </c>
      <c r="E789" s="17">
        <v>263</v>
      </c>
      <c r="F789" s="19" t="s">
        <v>3967</v>
      </c>
      <c r="G789" s="19" t="e">
        <f t="shared" si="35"/>
        <v>#N/A</v>
      </c>
      <c r="H789" s="19">
        <f t="shared" si="37"/>
        <v>0.8</v>
      </c>
      <c r="I789">
        <v>682227</v>
      </c>
      <c r="J789" t="s">
        <v>3968</v>
      </c>
      <c r="K789">
        <v>3210480</v>
      </c>
      <c r="L789" t="s">
        <v>3969</v>
      </c>
      <c r="M789">
        <v>500000</v>
      </c>
      <c r="N789" t="s">
        <v>3970</v>
      </c>
      <c r="O789">
        <v>131</v>
      </c>
      <c r="P789" t="s">
        <v>3971</v>
      </c>
      <c r="Q789">
        <v>0</v>
      </c>
      <c r="R789" t="s">
        <v>3972</v>
      </c>
      <c r="S789">
        <v>-3500</v>
      </c>
      <c r="T789" s="7" t="str">
        <f t="shared" si="36"/>
        <v>hp_682227;atk_2889432;hit_500000;miss_131;cirt_0;cirtSub_-3500</v>
      </c>
    </row>
    <row r="790" spans="1:20" x14ac:dyDescent="0.15">
      <c r="A790" s="16">
        <v>330788</v>
      </c>
      <c r="B790" s="16" t="s">
        <v>228</v>
      </c>
      <c r="C790" s="16">
        <v>1</v>
      </c>
      <c r="D790" s="16">
        <v>2</v>
      </c>
      <c r="E790" s="17">
        <v>263</v>
      </c>
      <c r="F790" s="19" t="s">
        <v>3967</v>
      </c>
      <c r="G790" s="19" t="e">
        <f t="shared" si="35"/>
        <v>#N/A</v>
      </c>
      <c r="H790" s="19">
        <f t="shared" si="37"/>
        <v>0.8</v>
      </c>
      <c r="I790">
        <v>682227</v>
      </c>
      <c r="J790" t="s">
        <v>3968</v>
      </c>
      <c r="K790">
        <v>3210480</v>
      </c>
      <c r="L790" t="s">
        <v>3969</v>
      </c>
      <c r="M790">
        <v>500000</v>
      </c>
      <c r="N790" t="s">
        <v>3970</v>
      </c>
      <c r="O790">
        <v>131</v>
      </c>
      <c r="P790" t="s">
        <v>3971</v>
      </c>
      <c r="Q790">
        <v>0</v>
      </c>
      <c r="R790" t="s">
        <v>3972</v>
      </c>
      <c r="S790">
        <v>-3500</v>
      </c>
      <c r="T790" s="7" t="str">
        <f t="shared" si="36"/>
        <v>hp_682227;atk_2889432;hit_500000;miss_131;cirt_0;cirtSub_-3500</v>
      </c>
    </row>
    <row r="791" spans="1:20" x14ac:dyDescent="0.15">
      <c r="A791" s="16">
        <v>330789</v>
      </c>
      <c r="B791" s="16" t="s">
        <v>228</v>
      </c>
      <c r="C791" s="16">
        <v>1</v>
      </c>
      <c r="D791" s="16">
        <v>2</v>
      </c>
      <c r="E791" s="17">
        <v>264</v>
      </c>
      <c r="F791" s="19" t="s">
        <v>3967</v>
      </c>
      <c r="G791" s="19" t="e">
        <f t="shared" si="35"/>
        <v>#N/A</v>
      </c>
      <c r="H791" s="19">
        <f t="shared" si="37"/>
        <v>0.8</v>
      </c>
      <c r="I791">
        <v>687381</v>
      </c>
      <c r="J791" t="s">
        <v>3968</v>
      </c>
      <c r="K791">
        <v>3234735</v>
      </c>
      <c r="L791" t="s">
        <v>3969</v>
      </c>
      <c r="M791">
        <v>500000</v>
      </c>
      <c r="N791" t="s">
        <v>3970</v>
      </c>
      <c r="O791">
        <v>132</v>
      </c>
      <c r="P791" t="s">
        <v>3971</v>
      </c>
      <c r="Q791">
        <v>0</v>
      </c>
      <c r="R791" t="s">
        <v>3972</v>
      </c>
      <c r="S791">
        <v>-3500</v>
      </c>
      <c r="T791" s="7" t="str">
        <f t="shared" si="36"/>
        <v>hp_687381;atk_2911261;hit_500000;miss_132;cirt_0;cirtSub_-3500</v>
      </c>
    </row>
    <row r="792" spans="1:20" x14ac:dyDescent="0.15">
      <c r="A792" s="16">
        <v>330790</v>
      </c>
      <c r="B792" s="16" t="s">
        <v>228</v>
      </c>
      <c r="C792" s="16">
        <v>1</v>
      </c>
      <c r="D792" s="16">
        <v>2</v>
      </c>
      <c r="E792" s="17">
        <v>264</v>
      </c>
      <c r="F792" s="19" t="s">
        <v>3967</v>
      </c>
      <c r="G792" s="19" t="e">
        <f t="shared" si="35"/>
        <v>#N/A</v>
      </c>
      <c r="H792" s="19">
        <f t="shared" si="37"/>
        <v>0.8</v>
      </c>
      <c r="I792">
        <v>687381</v>
      </c>
      <c r="J792" t="s">
        <v>3968</v>
      </c>
      <c r="K792">
        <v>3234735</v>
      </c>
      <c r="L792" t="s">
        <v>3969</v>
      </c>
      <c r="M792">
        <v>500000</v>
      </c>
      <c r="N792" t="s">
        <v>3970</v>
      </c>
      <c r="O792">
        <v>132</v>
      </c>
      <c r="P792" t="s">
        <v>3971</v>
      </c>
      <c r="Q792">
        <v>0</v>
      </c>
      <c r="R792" t="s">
        <v>3972</v>
      </c>
      <c r="S792">
        <v>-3500</v>
      </c>
      <c r="T792" s="7" t="str">
        <f t="shared" si="36"/>
        <v>hp_687381;atk_2911261;hit_500000;miss_132;cirt_0;cirtSub_-3500</v>
      </c>
    </row>
    <row r="793" spans="1:20" x14ac:dyDescent="0.15">
      <c r="A793" s="16">
        <v>330791</v>
      </c>
      <c r="B793" s="16" t="s">
        <v>228</v>
      </c>
      <c r="C793" s="16">
        <v>1</v>
      </c>
      <c r="D793" s="16">
        <v>2</v>
      </c>
      <c r="E793" s="17">
        <v>264</v>
      </c>
      <c r="F793" s="19" t="s">
        <v>3967</v>
      </c>
      <c r="G793" s="19" t="e">
        <f t="shared" si="35"/>
        <v>#N/A</v>
      </c>
      <c r="H793" s="19">
        <f t="shared" si="37"/>
        <v>0.8</v>
      </c>
      <c r="I793">
        <v>687381</v>
      </c>
      <c r="J793" t="s">
        <v>3968</v>
      </c>
      <c r="K793">
        <v>3234735</v>
      </c>
      <c r="L793" t="s">
        <v>3969</v>
      </c>
      <c r="M793">
        <v>500000</v>
      </c>
      <c r="N793" t="s">
        <v>3970</v>
      </c>
      <c r="O793">
        <v>132</v>
      </c>
      <c r="P793" t="s">
        <v>3971</v>
      </c>
      <c r="Q793">
        <v>0</v>
      </c>
      <c r="R793" t="s">
        <v>3972</v>
      </c>
      <c r="S793">
        <v>-3500</v>
      </c>
      <c r="T793" s="7" t="str">
        <f t="shared" si="36"/>
        <v>hp_687381;atk_2911261;hit_500000;miss_132;cirt_0;cirtSub_-3500</v>
      </c>
    </row>
    <row r="794" spans="1:20" x14ac:dyDescent="0.15">
      <c r="A794" s="16">
        <v>330792</v>
      </c>
      <c r="B794" s="16" t="s">
        <v>228</v>
      </c>
      <c r="C794" s="16">
        <v>1</v>
      </c>
      <c r="D794" s="16">
        <v>2</v>
      </c>
      <c r="E794" s="17">
        <v>265</v>
      </c>
      <c r="F794" s="19" t="s">
        <v>3967</v>
      </c>
      <c r="G794" s="19">
        <f t="shared" si="35"/>
        <v>0.8</v>
      </c>
      <c r="H794" s="19">
        <f t="shared" si="37"/>
        <v>0.8</v>
      </c>
      <c r="I794">
        <v>692535</v>
      </c>
      <c r="J794" t="s">
        <v>3968</v>
      </c>
      <c r="K794">
        <v>3258990</v>
      </c>
      <c r="L794" t="s">
        <v>3969</v>
      </c>
      <c r="M794">
        <v>500000</v>
      </c>
      <c r="N794" t="s">
        <v>3970</v>
      </c>
      <c r="O794">
        <v>132</v>
      </c>
      <c r="P794" t="s">
        <v>3971</v>
      </c>
      <c r="Q794">
        <v>0</v>
      </c>
      <c r="R794" t="s">
        <v>3972</v>
      </c>
      <c r="S794">
        <v>-3500</v>
      </c>
      <c r="T794" s="7" t="str">
        <f t="shared" si="36"/>
        <v>hp_692535;atk_2933091;hit_500000;miss_132;cirt_0;cirtSub_-3500</v>
      </c>
    </row>
    <row r="795" spans="1:20" x14ac:dyDescent="0.15">
      <c r="A795" s="16">
        <v>330793</v>
      </c>
      <c r="B795" s="16" t="s">
        <v>228</v>
      </c>
      <c r="C795" s="16">
        <v>1</v>
      </c>
      <c r="D795" s="16">
        <v>2</v>
      </c>
      <c r="E795" s="17">
        <v>265</v>
      </c>
      <c r="F795" s="19" t="s">
        <v>3967</v>
      </c>
      <c r="G795" s="19">
        <f t="shared" si="35"/>
        <v>0.8</v>
      </c>
      <c r="H795" s="19">
        <f t="shared" si="37"/>
        <v>0.8</v>
      </c>
      <c r="I795">
        <v>692535</v>
      </c>
      <c r="J795" t="s">
        <v>3968</v>
      </c>
      <c r="K795">
        <v>3258990</v>
      </c>
      <c r="L795" t="s">
        <v>3969</v>
      </c>
      <c r="M795">
        <v>500000</v>
      </c>
      <c r="N795" t="s">
        <v>3970</v>
      </c>
      <c r="O795">
        <v>132</v>
      </c>
      <c r="P795" t="s">
        <v>3971</v>
      </c>
      <c r="Q795">
        <v>0</v>
      </c>
      <c r="R795" t="s">
        <v>3972</v>
      </c>
      <c r="S795">
        <v>-3500</v>
      </c>
      <c r="T795" s="7" t="str">
        <f t="shared" si="36"/>
        <v>hp_692535;atk_2933091;hit_500000;miss_132;cirt_0;cirtSub_-3500</v>
      </c>
    </row>
    <row r="796" spans="1:20" x14ac:dyDescent="0.15">
      <c r="A796" s="16">
        <v>330794</v>
      </c>
      <c r="B796" s="16" t="s">
        <v>228</v>
      </c>
      <c r="C796" s="16">
        <v>1</v>
      </c>
      <c r="D796" s="16">
        <v>2</v>
      </c>
      <c r="E796" s="17">
        <v>265</v>
      </c>
      <c r="F796" s="19" t="s">
        <v>3967</v>
      </c>
      <c r="G796" s="19">
        <f t="shared" si="35"/>
        <v>0.8</v>
      </c>
      <c r="H796" s="19">
        <f t="shared" si="37"/>
        <v>0.8</v>
      </c>
      <c r="I796">
        <v>692535</v>
      </c>
      <c r="J796" t="s">
        <v>3968</v>
      </c>
      <c r="K796">
        <v>3258990</v>
      </c>
      <c r="L796" t="s">
        <v>3969</v>
      </c>
      <c r="M796">
        <v>500000</v>
      </c>
      <c r="N796" t="s">
        <v>3970</v>
      </c>
      <c r="O796">
        <v>132</v>
      </c>
      <c r="P796" t="s">
        <v>3971</v>
      </c>
      <c r="Q796">
        <v>0</v>
      </c>
      <c r="R796" t="s">
        <v>3972</v>
      </c>
      <c r="S796">
        <v>-3500</v>
      </c>
      <c r="T796" s="7" t="str">
        <f t="shared" si="36"/>
        <v>hp_692535;atk_2933091;hit_500000;miss_132;cirt_0;cirtSub_-3500</v>
      </c>
    </row>
    <row r="797" spans="1:20" x14ac:dyDescent="0.15">
      <c r="A797" s="16">
        <v>330795</v>
      </c>
      <c r="B797" s="16" t="s">
        <v>228</v>
      </c>
      <c r="C797" s="16">
        <v>1</v>
      </c>
      <c r="D797" s="16">
        <v>2</v>
      </c>
      <c r="E797" s="17">
        <v>266</v>
      </c>
      <c r="F797" s="19" t="s">
        <v>3967</v>
      </c>
      <c r="G797" s="19" t="e">
        <f t="shared" si="35"/>
        <v>#N/A</v>
      </c>
      <c r="H797" s="19">
        <f t="shared" si="37"/>
        <v>0.8</v>
      </c>
      <c r="I797">
        <v>697689</v>
      </c>
      <c r="J797" t="s">
        <v>3968</v>
      </c>
      <c r="K797">
        <v>3283245</v>
      </c>
      <c r="L797" t="s">
        <v>3969</v>
      </c>
      <c r="M797">
        <v>500000</v>
      </c>
      <c r="N797" t="s">
        <v>3970</v>
      </c>
      <c r="O797">
        <v>133</v>
      </c>
      <c r="P797" t="s">
        <v>3971</v>
      </c>
      <c r="Q797">
        <v>0</v>
      </c>
      <c r="R797" t="s">
        <v>3972</v>
      </c>
      <c r="S797">
        <v>-3500</v>
      </c>
      <c r="T797" s="7" t="str">
        <f t="shared" si="36"/>
        <v>hp_697689;atk_2954920;hit_500000;miss_133;cirt_0;cirtSub_-3500</v>
      </c>
    </row>
    <row r="798" spans="1:20" x14ac:dyDescent="0.15">
      <c r="A798" s="16">
        <v>330796</v>
      </c>
      <c r="B798" s="16" t="s">
        <v>228</v>
      </c>
      <c r="C798" s="16">
        <v>1</v>
      </c>
      <c r="D798" s="16">
        <v>2</v>
      </c>
      <c r="E798" s="17">
        <v>266</v>
      </c>
      <c r="F798" s="19" t="s">
        <v>3967</v>
      </c>
      <c r="G798" s="19" t="e">
        <f t="shared" si="35"/>
        <v>#N/A</v>
      </c>
      <c r="H798" s="19">
        <f t="shared" si="37"/>
        <v>0.8</v>
      </c>
      <c r="I798">
        <v>697689</v>
      </c>
      <c r="J798" t="s">
        <v>3968</v>
      </c>
      <c r="K798">
        <v>3283245</v>
      </c>
      <c r="L798" t="s">
        <v>3969</v>
      </c>
      <c r="M798">
        <v>500000</v>
      </c>
      <c r="N798" t="s">
        <v>3970</v>
      </c>
      <c r="O798">
        <v>133</v>
      </c>
      <c r="P798" t="s">
        <v>3971</v>
      </c>
      <c r="Q798">
        <v>0</v>
      </c>
      <c r="R798" t="s">
        <v>3972</v>
      </c>
      <c r="S798">
        <v>-3500</v>
      </c>
      <c r="T798" s="7" t="str">
        <f t="shared" si="36"/>
        <v>hp_697689;atk_2954920;hit_500000;miss_133;cirt_0;cirtSub_-3500</v>
      </c>
    </row>
    <row r="799" spans="1:20" x14ac:dyDescent="0.15">
      <c r="A799" s="16">
        <v>330797</v>
      </c>
      <c r="B799" s="16" t="s">
        <v>228</v>
      </c>
      <c r="C799" s="16">
        <v>1</v>
      </c>
      <c r="D799" s="16">
        <v>2</v>
      </c>
      <c r="E799" s="17">
        <v>266</v>
      </c>
      <c r="F799" s="19" t="s">
        <v>3967</v>
      </c>
      <c r="G799" s="19" t="e">
        <f t="shared" si="35"/>
        <v>#N/A</v>
      </c>
      <c r="H799" s="19">
        <f t="shared" si="37"/>
        <v>0.8</v>
      </c>
      <c r="I799">
        <v>697689</v>
      </c>
      <c r="J799" t="s">
        <v>3968</v>
      </c>
      <c r="K799">
        <v>3283245</v>
      </c>
      <c r="L799" t="s">
        <v>3969</v>
      </c>
      <c r="M799">
        <v>500000</v>
      </c>
      <c r="N799" t="s">
        <v>3970</v>
      </c>
      <c r="O799">
        <v>133</v>
      </c>
      <c r="P799" t="s">
        <v>3971</v>
      </c>
      <c r="Q799">
        <v>0</v>
      </c>
      <c r="R799" t="s">
        <v>3972</v>
      </c>
      <c r="S799">
        <v>-3500</v>
      </c>
      <c r="T799" s="7" t="str">
        <f t="shared" si="36"/>
        <v>hp_697689;atk_2954920;hit_500000;miss_133;cirt_0;cirtSub_-3500</v>
      </c>
    </row>
    <row r="800" spans="1:20" x14ac:dyDescent="0.15">
      <c r="A800" s="16">
        <v>330798</v>
      </c>
      <c r="B800" s="16" t="s">
        <v>228</v>
      </c>
      <c r="C800" s="16">
        <v>1</v>
      </c>
      <c r="D800" s="16">
        <v>2</v>
      </c>
      <c r="E800" s="17">
        <v>267</v>
      </c>
      <c r="F800" s="19" t="s">
        <v>3967</v>
      </c>
      <c r="G800" s="19" t="e">
        <f t="shared" si="35"/>
        <v>#N/A</v>
      </c>
      <c r="H800" s="19">
        <f t="shared" si="37"/>
        <v>0.8</v>
      </c>
      <c r="I800">
        <v>702843</v>
      </c>
      <c r="J800" t="s">
        <v>3968</v>
      </c>
      <c r="K800">
        <v>3307500</v>
      </c>
      <c r="L800" t="s">
        <v>3969</v>
      </c>
      <c r="M800">
        <v>500000</v>
      </c>
      <c r="N800" t="s">
        <v>3970</v>
      </c>
      <c r="O800">
        <v>133</v>
      </c>
      <c r="P800" t="s">
        <v>3971</v>
      </c>
      <c r="Q800">
        <v>0</v>
      </c>
      <c r="R800" t="s">
        <v>3972</v>
      </c>
      <c r="S800">
        <v>-3500</v>
      </c>
      <c r="T800" s="7" t="str">
        <f t="shared" si="36"/>
        <v>hp_702843;atk_2976750;hit_500000;miss_133;cirt_0;cirtSub_-3500</v>
      </c>
    </row>
    <row r="801" spans="1:20" x14ac:dyDescent="0.15">
      <c r="A801" s="16">
        <v>330799</v>
      </c>
      <c r="B801" s="16" t="s">
        <v>228</v>
      </c>
      <c r="C801" s="16">
        <v>1</v>
      </c>
      <c r="D801" s="16">
        <v>2</v>
      </c>
      <c r="E801" s="17">
        <v>267</v>
      </c>
      <c r="F801" s="19" t="s">
        <v>3967</v>
      </c>
      <c r="G801" s="19" t="e">
        <f t="shared" si="35"/>
        <v>#N/A</v>
      </c>
      <c r="H801" s="19">
        <f t="shared" si="37"/>
        <v>0.8</v>
      </c>
      <c r="I801">
        <v>702843</v>
      </c>
      <c r="J801" t="s">
        <v>3968</v>
      </c>
      <c r="K801">
        <v>3307500</v>
      </c>
      <c r="L801" t="s">
        <v>3969</v>
      </c>
      <c r="M801">
        <v>500000</v>
      </c>
      <c r="N801" t="s">
        <v>3970</v>
      </c>
      <c r="O801">
        <v>133</v>
      </c>
      <c r="P801" t="s">
        <v>3971</v>
      </c>
      <c r="Q801">
        <v>0</v>
      </c>
      <c r="R801" t="s">
        <v>3972</v>
      </c>
      <c r="S801">
        <v>-3500</v>
      </c>
      <c r="T801" s="7" t="str">
        <f t="shared" si="36"/>
        <v>hp_702843;atk_2976750;hit_500000;miss_133;cirt_0;cirtSub_-3500</v>
      </c>
    </row>
    <row r="802" spans="1:20" x14ac:dyDescent="0.15">
      <c r="A802" s="16">
        <v>330800</v>
      </c>
      <c r="B802" s="16" t="s">
        <v>228</v>
      </c>
      <c r="C802" s="16">
        <v>1</v>
      </c>
      <c r="D802" s="16">
        <v>2</v>
      </c>
      <c r="E802" s="17">
        <v>267</v>
      </c>
      <c r="F802" s="19" t="s">
        <v>3967</v>
      </c>
      <c r="G802" s="19" t="e">
        <f t="shared" si="35"/>
        <v>#N/A</v>
      </c>
      <c r="H802" s="19">
        <f t="shared" si="37"/>
        <v>0.8</v>
      </c>
      <c r="I802">
        <v>702843</v>
      </c>
      <c r="J802" t="s">
        <v>3968</v>
      </c>
      <c r="K802">
        <v>3307500</v>
      </c>
      <c r="L802" t="s">
        <v>3969</v>
      </c>
      <c r="M802">
        <v>500000</v>
      </c>
      <c r="N802" t="s">
        <v>3970</v>
      </c>
      <c r="O802">
        <v>133</v>
      </c>
      <c r="P802" t="s">
        <v>3971</v>
      </c>
      <c r="Q802">
        <v>0</v>
      </c>
      <c r="R802" t="s">
        <v>3972</v>
      </c>
      <c r="S802">
        <v>-3500</v>
      </c>
      <c r="T802" s="7" t="str">
        <f t="shared" si="36"/>
        <v>hp_702843;atk_2976750;hit_500000;miss_133;cirt_0;cirtSub_-3500</v>
      </c>
    </row>
    <row r="803" spans="1:20" x14ac:dyDescent="0.15">
      <c r="A803" s="16">
        <v>330801</v>
      </c>
      <c r="B803" s="16" t="s">
        <v>228</v>
      </c>
      <c r="C803" s="16">
        <v>1</v>
      </c>
      <c r="D803" s="16">
        <v>2</v>
      </c>
      <c r="E803" s="17">
        <v>268</v>
      </c>
      <c r="F803" s="19" t="s">
        <v>3967</v>
      </c>
      <c r="G803" s="19" t="e">
        <f t="shared" si="35"/>
        <v>#N/A</v>
      </c>
      <c r="H803" s="19">
        <f t="shared" si="37"/>
        <v>0.8</v>
      </c>
      <c r="I803">
        <v>707998</v>
      </c>
      <c r="J803" t="s">
        <v>3968</v>
      </c>
      <c r="K803">
        <v>3331755</v>
      </c>
      <c r="L803" t="s">
        <v>3969</v>
      </c>
      <c r="M803">
        <v>500000</v>
      </c>
      <c r="N803" t="s">
        <v>3970</v>
      </c>
      <c r="O803">
        <v>134</v>
      </c>
      <c r="P803" t="s">
        <v>3971</v>
      </c>
      <c r="Q803">
        <v>0</v>
      </c>
      <c r="R803" t="s">
        <v>3972</v>
      </c>
      <c r="S803">
        <v>-3500</v>
      </c>
      <c r="T803" s="7" t="str">
        <f t="shared" si="36"/>
        <v>hp_707998;atk_2998579;hit_500000;miss_134;cirt_0;cirtSub_-3500</v>
      </c>
    </row>
    <row r="804" spans="1:20" x14ac:dyDescent="0.15">
      <c r="A804" s="16">
        <v>330802</v>
      </c>
      <c r="B804" s="16" t="s">
        <v>228</v>
      </c>
      <c r="C804" s="16">
        <v>1</v>
      </c>
      <c r="D804" s="16">
        <v>2</v>
      </c>
      <c r="E804" s="17">
        <v>268</v>
      </c>
      <c r="F804" s="19" t="s">
        <v>3967</v>
      </c>
      <c r="G804" s="19" t="e">
        <f t="shared" si="35"/>
        <v>#N/A</v>
      </c>
      <c r="H804" s="19">
        <f t="shared" si="37"/>
        <v>0.8</v>
      </c>
      <c r="I804">
        <v>707998</v>
      </c>
      <c r="J804" t="s">
        <v>3968</v>
      </c>
      <c r="K804">
        <v>3331755</v>
      </c>
      <c r="L804" t="s">
        <v>3969</v>
      </c>
      <c r="M804">
        <v>500000</v>
      </c>
      <c r="N804" t="s">
        <v>3970</v>
      </c>
      <c r="O804">
        <v>134</v>
      </c>
      <c r="P804" t="s">
        <v>3971</v>
      </c>
      <c r="Q804">
        <v>0</v>
      </c>
      <c r="R804" t="s">
        <v>3972</v>
      </c>
      <c r="S804">
        <v>-3500</v>
      </c>
      <c r="T804" s="7" t="str">
        <f t="shared" si="36"/>
        <v>hp_707998;atk_2998579;hit_500000;miss_134;cirt_0;cirtSub_-3500</v>
      </c>
    </row>
    <row r="805" spans="1:20" x14ac:dyDescent="0.15">
      <c r="A805" s="16">
        <v>330803</v>
      </c>
      <c r="B805" s="16" t="s">
        <v>228</v>
      </c>
      <c r="C805" s="16">
        <v>1</v>
      </c>
      <c r="D805" s="16">
        <v>2</v>
      </c>
      <c r="E805" s="17">
        <v>268</v>
      </c>
      <c r="F805" s="19" t="s">
        <v>3967</v>
      </c>
      <c r="G805" s="19" t="e">
        <f t="shared" si="35"/>
        <v>#N/A</v>
      </c>
      <c r="H805" s="19">
        <f t="shared" si="37"/>
        <v>0.8</v>
      </c>
      <c r="I805">
        <v>707998</v>
      </c>
      <c r="J805" t="s">
        <v>3968</v>
      </c>
      <c r="K805">
        <v>3331755</v>
      </c>
      <c r="L805" t="s">
        <v>3969</v>
      </c>
      <c r="M805">
        <v>500000</v>
      </c>
      <c r="N805" t="s">
        <v>3970</v>
      </c>
      <c r="O805">
        <v>134</v>
      </c>
      <c r="P805" t="s">
        <v>3971</v>
      </c>
      <c r="Q805">
        <v>0</v>
      </c>
      <c r="R805" t="s">
        <v>3972</v>
      </c>
      <c r="S805">
        <v>-3500</v>
      </c>
      <c r="T805" s="7" t="str">
        <f t="shared" si="36"/>
        <v>hp_707998;atk_2998579;hit_500000;miss_134;cirt_0;cirtSub_-3500</v>
      </c>
    </row>
    <row r="806" spans="1:20" x14ac:dyDescent="0.15">
      <c r="A806" s="16">
        <v>330804</v>
      </c>
      <c r="B806" s="16" t="s">
        <v>228</v>
      </c>
      <c r="C806" s="16">
        <v>1</v>
      </c>
      <c r="D806" s="16">
        <v>2</v>
      </c>
      <c r="E806" s="17">
        <v>269</v>
      </c>
      <c r="F806" s="19" t="s">
        <v>3967</v>
      </c>
      <c r="G806" s="19" t="e">
        <f t="shared" si="35"/>
        <v>#N/A</v>
      </c>
      <c r="H806" s="19">
        <f t="shared" si="37"/>
        <v>0.8</v>
      </c>
      <c r="I806">
        <v>713152</v>
      </c>
      <c r="J806" t="s">
        <v>3968</v>
      </c>
      <c r="K806">
        <v>3356010</v>
      </c>
      <c r="L806" t="s">
        <v>3969</v>
      </c>
      <c r="M806">
        <v>500000</v>
      </c>
      <c r="N806" t="s">
        <v>3970</v>
      </c>
      <c r="O806">
        <v>134</v>
      </c>
      <c r="P806" t="s">
        <v>3971</v>
      </c>
      <c r="Q806">
        <v>0</v>
      </c>
      <c r="R806" t="s">
        <v>3972</v>
      </c>
      <c r="S806">
        <v>-3500</v>
      </c>
      <c r="T806" s="7" t="str">
        <f t="shared" si="36"/>
        <v>hp_713152;atk_3020409;hit_500000;miss_134;cirt_0;cirtSub_-3500</v>
      </c>
    </row>
    <row r="807" spans="1:20" x14ac:dyDescent="0.15">
      <c r="A807" s="16">
        <v>330805</v>
      </c>
      <c r="B807" s="16" t="s">
        <v>228</v>
      </c>
      <c r="C807" s="16">
        <v>1</v>
      </c>
      <c r="D807" s="16">
        <v>2</v>
      </c>
      <c r="E807" s="17">
        <v>269</v>
      </c>
      <c r="F807" s="19" t="s">
        <v>3967</v>
      </c>
      <c r="G807" s="19" t="e">
        <f t="shared" si="35"/>
        <v>#N/A</v>
      </c>
      <c r="H807" s="19">
        <f t="shared" si="37"/>
        <v>0.8</v>
      </c>
      <c r="I807">
        <v>713152</v>
      </c>
      <c r="J807" t="s">
        <v>3968</v>
      </c>
      <c r="K807">
        <v>3356010</v>
      </c>
      <c r="L807" t="s">
        <v>3969</v>
      </c>
      <c r="M807">
        <v>500000</v>
      </c>
      <c r="N807" t="s">
        <v>3970</v>
      </c>
      <c r="O807">
        <v>134</v>
      </c>
      <c r="P807" t="s">
        <v>3971</v>
      </c>
      <c r="Q807">
        <v>0</v>
      </c>
      <c r="R807" t="s">
        <v>3972</v>
      </c>
      <c r="S807">
        <v>-3500</v>
      </c>
      <c r="T807" s="7" t="str">
        <f t="shared" si="36"/>
        <v>hp_713152;atk_3020409;hit_500000;miss_134;cirt_0;cirtSub_-3500</v>
      </c>
    </row>
    <row r="808" spans="1:20" x14ac:dyDescent="0.15">
      <c r="A808" s="16">
        <v>330806</v>
      </c>
      <c r="B808" s="16" t="s">
        <v>228</v>
      </c>
      <c r="C808" s="16">
        <v>1</v>
      </c>
      <c r="D808" s="16">
        <v>2</v>
      </c>
      <c r="E808" s="17">
        <v>269</v>
      </c>
      <c r="F808" s="19" t="s">
        <v>3967</v>
      </c>
      <c r="G808" s="19" t="e">
        <f t="shared" si="35"/>
        <v>#N/A</v>
      </c>
      <c r="H808" s="19">
        <f t="shared" si="37"/>
        <v>0.8</v>
      </c>
      <c r="I808">
        <v>713152</v>
      </c>
      <c r="J808" t="s">
        <v>3968</v>
      </c>
      <c r="K808">
        <v>3356010</v>
      </c>
      <c r="L808" t="s">
        <v>3969</v>
      </c>
      <c r="M808">
        <v>500000</v>
      </c>
      <c r="N808" t="s">
        <v>3970</v>
      </c>
      <c r="O808">
        <v>134</v>
      </c>
      <c r="P808" t="s">
        <v>3971</v>
      </c>
      <c r="Q808">
        <v>0</v>
      </c>
      <c r="R808" t="s">
        <v>3972</v>
      </c>
      <c r="S808">
        <v>-3500</v>
      </c>
      <c r="T808" s="7" t="str">
        <f t="shared" si="36"/>
        <v>hp_713152;atk_3020409;hit_500000;miss_134;cirt_0;cirtSub_-3500</v>
      </c>
    </row>
    <row r="809" spans="1:20" x14ac:dyDescent="0.15">
      <c r="A809" s="16">
        <v>330807</v>
      </c>
      <c r="B809" s="16" t="s">
        <v>228</v>
      </c>
      <c r="C809" s="16">
        <v>1</v>
      </c>
      <c r="D809" s="16">
        <v>2</v>
      </c>
      <c r="E809" s="17">
        <v>270</v>
      </c>
      <c r="F809" s="19" t="s">
        <v>3967</v>
      </c>
      <c r="G809" s="19">
        <f t="shared" si="35"/>
        <v>0.8</v>
      </c>
      <c r="H809" s="19">
        <f t="shared" si="37"/>
        <v>0.8</v>
      </c>
      <c r="I809">
        <v>718540</v>
      </c>
      <c r="J809" t="s">
        <v>3968</v>
      </c>
      <c r="K809">
        <v>3381368</v>
      </c>
      <c r="L809" t="s">
        <v>3969</v>
      </c>
      <c r="M809">
        <v>500000</v>
      </c>
      <c r="N809" t="s">
        <v>3970</v>
      </c>
      <c r="O809">
        <v>135</v>
      </c>
      <c r="P809" t="s">
        <v>3971</v>
      </c>
      <c r="Q809">
        <v>0</v>
      </c>
      <c r="R809" t="s">
        <v>3972</v>
      </c>
      <c r="S809">
        <v>-3500</v>
      </c>
      <c r="T809" s="7" t="str">
        <f t="shared" si="36"/>
        <v>hp_718540;atk_3043231;hit_500000;miss_135;cirt_0;cirtSub_-3500</v>
      </c>
    </row>
    <row r="810" spans="1:20" x14ac:dyDescent="0.15">
      <c r="A810" s="16">
        <v>330808</v>
      </c>
      <c r="B810" s="16" t="s">
        <v>228</v>
      </c>
      <c r="C810" s="16">
        <v>1</v>
      </c>
      <c r="D810" s="16">
        <v>2</v>
      </c>
      <c r="E810" s="17">
        <v>270</v>
      </c>
      <c r="F810" s="19" t="s">
        <v>3967</v>
      </c>
      <c r="G810" s="19">
        <f t="shared" si="35"/>
        <v>0.8</v>
      </c>
      <c r="H810" s="19">
        <f t="shared" si="37"/>
        <v>0.8</v>
      </c>
      <c r="I810">
        <v>718540</v>
      </c>
      <c r="J810" t="s">
        <v>3968</v>
      </c>
      <c r="K810">
        <v>3381368</v>
      </c>
      <c r="L810" t="s">
        <v>3969</v>
      </c>
      <c r="M810">
        <v>500000</v>
      </c>
      <c r="N810" t="s">
        <v>3970</v>
      </c>
      <c r="O810">
        <v>135</v>
      </c>
      <c r="P810" t="s">
        <v>3971</v>
      </c>
      <c r="Q810">
        <v>0</v>
      </c>
      <c r="R810" t="s">
        <v>3972</v>
      </c>
      <c r="S810">
        <v>-3500</v>
      </c>
      <c r="T810" s="7" t="str">
        <f t="shared" si="36"/>
        <v>hp_718540;atk_3043231;hit_500000;miss_135;cirt_0;cirtSub_-3500</v>
      </c>
    </row>
    <row r="811" spans="1:20" x14ac:dyDescent="0.15">
      <c r="A811" s="16">
        <v>330809</v>
      </c>
      <c r="B811" s="16" t="s">
        <v>228</v>
      </c>
      <c r="C811" s="16">
        <v>1</v>
      </c>
      <c r="D811" s="16">
        <v>2</v>
      </c>
      <c r="E811" s="17">
        <v>270</v>
      </c>
      <c r="F811" s="19" t="s">
        <v>3967</v>
      </c>
      <c r="G811" s="19">
        <f t="shared" si="35"/>
        <v>0.8</v>
      </c>
      <c r="H811" s="19"/>
      <c r="I811">
        <v>718540</v>
      </c>
      <c r="J811" t="s">
        <v>3968</v>
      </c>
      <c r="K811">
        <v>3381368</v>
      </c>
      <c r="L811" t="s">
        <v>3969</v>
      </c>
      <c r="M811">
        <v>500000</v>
      </c>
      <c r="N811" t="s">
        <v>3970</v>
      </c>
      <c r="O811">
        <v>135</v>
      </c>
      <c r="P811" t="s">
        <v>3971</v>
      </c>
      <c r="Q811">
        <v>0</v>
      </c>
      <c r="R811" t="s">
        <v>3972</v>
      </c>
      <c r="S811">
        <v>-3500</v>
      </c>
      <c r="T811" s="7" t="str">
        <f t="shared" si="36"/>
        <v>hp_718540;atk_3043231;hit_500000;miss_135;cirt_0;cirtSub_-3500</v>
      </c>
    </row>
    <row r="812" spans="1:20" x14ac:dyDescent="0.15">
      <c r="A812" s="16">
        <v>330810</v>
      </c>
      <c r="B812" s="16" t="s">
        <v>228</v>
      </c>
      <c r="C812" s="16">
        <v>1</v>
      </c>
      <c r="D812" s="16">
        <v>2</v>
      </c>
      <c r="E812" s="17">
        <v>271</v>
      </c>
      <c r="F812" s="19" t="s">
        <v>3967</v>
      </c>
      <c r="G812" s="19" t="e">
        <f t="shared" si="35"/>
        <v>#N/A</v>
      </c>
      <c r="H812" s="19"/>
      <c r="I812">
        <v>723928</v>
      </c>
      <c r="J812" t="s">
        <v>3968</v>
      </c>
      <c r="K812">
        <v>3406725</v>
      </c>
      <c r="L812" t="s">
        <v>3969</v>
      </c>
      <c r="M812">
        <v>500000</v>
      </c>
      <c r="N812" t="s">
        <v>3970</v>
      </c>
      <c r="O812">
        <v>135</v>
      </c>
      <c r="P812" t="s">
        <v>3971</v>
      </c>
      <c r="Q812">
        <v>0</v>
      </c>
      <c r="R812" t="s">
        <v>3972</v>
      </c>
      <c r="S812">
        <v>-3500</v>
      </c>
      <c r="T812" s="7" t="str">
        <f t="shared" si="36"/>
        <v>hp_723928;atk_3066052;hit_500000;miss_135;cirt_0;cirtSub_-3500</v>
      </c>
    </row>
    <row r="813" spans="1:20" x14ac:dyDescent="0.15">
      <c r="A813" s="16">
        <v>330811</v>
      </c>
      <c r="B813" s="16" t="s">
        <v>228</v>
      </c>
      <c r="C813" s="16">
        <v>1</v>
      </c>
      <c r="D813" s="16">
        <v>2</v>
      </c>
      <c r="E813" s="17">
        <v>271</v>
      </c>
      <c r="F813" s="19" t="s">
        <v>3967</v>
      </c>
      <c r="G813" s="19" t="e">
        <f t="shared" si="35"/>
        <v>#N/A</v>
      </c>
      <c r="H813" s="19"/>
      <c r="I813">
        <v>723928</v>
      </c>
      <c r="J813" t="s">
        <v>3968</v>
      </c>
      <c r="K813">
        <v>3406725</v>
      </c>
      <c r="L813" t="s">
        <v>3969</v>
      </c>
      <c r="M813">
        <v>500000</v>
      </c>
      <c r="N813" t="s">
        <v>3970</v>
      </c>
      <c r="O813">
        <v>135</v>
      </c>
      <c r="P813" t="s">
        <v>3971</v>
      </c>
      <c r="Q813">
        <v>0</v>
      </c>
      <c r="R813" t="s">
        <v>3972</v>
      </c>
      <c r="S813">
        <v>-3500</v>
      </c>
      <c r="T813" s="7" t="str">
        <f t="shared" si="36"/>
        <v>hp_723928;atk_3066052;hit_500000;miss_135;cirt_0;cirtSub_-3500</v>
      </c>
    </row>
    <row r="814" spans="1:20" x14ac:dyDescent="0.15">
      <c r="A814" s="16">
        <v>330812</v>
      </c>
      <c r="B814" s="16" t="s">
        <v>228</v>
      </c>
      <c r="C814" s="16">
        <v>1</v>
      </c>
      <c r="D814" s="16">
        <v>2</v>
      </c>
      <c r="E814" s="17">
        <v>271</v>
      </c>
      <c r="F814" s="19" t="s">
        <v>3967</v>
      </c>
      <c r="G814" s="19" t="e">
        <f t="shared" si="35"/>
        <v>#N/A</v>
      </c>
      <c r="H814" s="19"/>
      <c r="I814">
        <v>723928</v>
      </c>
      <c r="J814" t="s">
        <v>3968</v>
      </c>
      <c r="K814">
        <v>3406725</v>
      </c>
      <c r="L814" t="s">
        <v>3969</v>
      </c>
      <c r="M814">
        <v>500000</v>
      </c>
      <c r="N814" t="s">
        <v>3970</v>
      </c>
      <c r="O814">
        <v>135</v>
      </c>
      <c r="P814" t="s">
        <v>3971</v>
      </c>
      <c r="Q814">
        <v>0</v>
      </c>
      <c r="R814" t="s">
        <v>3972</v>
      </c>
      <c r="S814">
        <v>-3500</v>
      </c>
      <c r="T814" s="7" t="str">
        <f t="shared" si="36"/>
        <v>hp_723928;atk_3066052;hit_500000;miss_135;cirt_0;cirtSub_-3500</v>
      </c>
    </row>
    <row r="815" spans="1:20" x14ac:dyDescent="0.15">
      <c r="A815" s="16">
        <v>330813</v>
      </c>
      <c r="B815" s="16" t="s">
        <v>228</v>
      </c>
      <c r="C815" s="16">
        <v>1</v>
      </c>
      <c r="D815" s="16">
        <v>2</v>
      </c>
      <c r="E815" s="17">
        <v>272</v>
      </c>
      <c r="F815" s="19" t="s">
        <v>3967</v>
      </c>
      <c r="G815" s="19" t="e">
        <f t="shared" si="35"/>
        <v>#N/A</v>
      </c>
      <c r="H815" s="19"/>
      <c r="I815">
        <v>729317</v>
      </c>
      <c r="J815" t="s">
        <v>3968</v>
      </c>
      <c r="K815">
        <v>3432083</v>
      </c>
      <c r="L815" t="s">
        <v>3969</v>
      </c>
      <c r="M815">
        <v>500000</v>
      </c>
      <c r="N815" t="s">
        <v>3970</v>
      </c>
      <c r="O815">
        <v>136</v>
      </c>
      <c r="P815" t="s">
        <v>3971</v>
      </c>
      <c r="Q815">
        <v>0</v>
      </c>
      <c r="R815" t="s">
        <v>3972</v>
      </c>
      <c r="S815">
        <v>-3500</v>
      </c>
      <c r="T815" s="7" t="str">
        <f t="shared" si="36"/>
        <v>hp_729317;atk_3088874;hit_500000;miss_136;cirt_0;cirtSub_-3500</v>
      </c>
    </row>
    <row r="816" spans="1:20" x14ac:dyDescent="0.15">
      <c r="A816" s="16">
        <v>330814</v>
      </c>
      <c r="B816" s="16" t="s">
        <v>228</v>
      </c>
      <c r="C816" s="16">
        <v>1</v>
      </c>
      <c r="D816" s="16">
        <v>2</v>
      </c>
      <c r="E816" s="17">
        <v>272</v>
      </c>
      <c r="F816" s="19" t="s">
        <v>3967</v>
      </c>
      <c r="G816" s="19" t="e">
        <f t="shared" si="35"/>
        <v>#N/A</v>
      </c>
      <c r="H816" s="19"/>
      <c r="I816">
        <v>729317</v>
      </c>
      <c r="J816" t="s">
        <v>3968</v>
      </c>
      <c r="K816">
        <v>3432083</v>
      </c>
      <c r="L816" t="s">
        <v>3969</v>
      </c>
      <c r="M816">
        <v>500000</v>
      </c>
      <c r="N816" t="s">
        <v>3970</v>
      </c>
      <c r="O816">
        <v>136</v>
      </c>
      <c r="P816" t="s">
        <v>3971</v>
      </c>
      <c r="Q816">
        <v>0</v>
      </c>
      <c r="R816" t="s">
        <v>3972</v>
      </c>
      <c r="S816">
        <v>-3500</v>
      </c>
      <c r="T816" s="7" t="str">
        <f t="shared" si="36"/>
        <v>hp_729317;atk_3088874;hit_500000;miss_136;cirt_0;cirtSub_-3500</v>
      </c>
    </row>
    <row r="817" spans="1:20" x14ac:dyDescent="0.15">
      <c r="A817" s="16">
        <v>330815</v>
      </c>
      <c r="B817" s="16" t="s">
        <v>228</v>
      </c>
      <c r="C817" s="16">
        <v>1</v>
      </c>
      <c r="D817" s="16">
        <v>2</v>
      </c>
      <c r="E817" s="17">
        <v>272</v>
      </c>
      <c r="F817" s="19" t="s">
        <v>3967</v>
      </c>
      <c r="G817" s="19" t="e">
        <f t="shared" si="35"/>
        <v>#N/A</v>
      </c>
      <c r="H817" s="19"/>
      <c r="I817">
        <v>729317</v>
      </c>
      <c r="J817" t="s">
        <v>3968</v>
      </c>
      <c r="K817">
        <v>3432083</v>
      </c>
      <c r="L817" t="s">
        <v>3969</v>
      </c>
      <c r="M817">
        <v>500000</v>
      </c>
      <c r="N817" t="s">
        <v>3970</v>
      </c>
      <c r="O817">
        <v>136</v>
      </c>
      <c r="P817" t="s">
        <v>3971</v>
      </c>
      <c r="Q817">
        <v>0</v>
      </c>
      <c r="R817" t="s">
        <v>3972</v>
      </c>
      <c r="S817">
        <v>-3500</v>
      </c>
      <c r="T817" s="7" t="str">
        <f t="shared" si="36"/>
        <v>hp_729317;atk_3088874;hit_500000;miss_136;cirt_0;cirtSub_-3500</v>
      </c>
    </row>
    <row r="818" spans="1:20" x14ac:dyDescent="0.15">
      <c r="A818" s="16">
        <v>330816</v>
      </c>
      <c r="B818" s="16" t="s">
        <v>228</v>
      </c>
      <c r="C818" s="16">
        <v>1</v>
      </c>
      <c r="D818" s="16">
        <v>2</v>
      </c>
      <c r="E818" s="17">
        <v>273</v>
      </c>
      <c r="F818" s="19" t="s">
        <v>3967</v>
      </c>
      <c r="G818" s="19" t="e">
        <f t="shared" si="35"/>
        <v>#N/A</v>
      </c>
      <c r="H818" s="19"/>
      <c r="I818">
        <v>734706</v>
      </c>
      <c r="J818" t="s">
        <v>3968</v>
      </c>
      <c r="K818">
        <v>3457440</v>
      </c>
      <c r="L818" t="s">
        <v>3969</v>
      </c>
      <c r="M818">
        <v>500000</v>
      </c>
      <c r="N818" t="s">
        <v>3970</v>
      </c>
      <c r="O818">
        <v>136</v>
      </c>
      <c r="P818" t="s">
        <v>3971</v>
      </c>
      <c r="Q818">
        <v>0</v>
      </c>
      <c r="R818" t="s">
        <v>3972</v>
      </c>
      <c r="S818">
        <v>-3500</v>
      </c>
      <c r="T818" s="7" t="str">
        <f t="shared" si="36"/>
        <v>hp_734706;atk_3111696;hit_500000;miss_136;cirt_0;cirtSub_-3500</v>
      </c>
    </row>
    <row r="819" spans="1:20" x14ac:dyDescent="0.15">
      <c r="A819" s="16">
        <v>330817</v>
      </c>
      <c r="B819" s="16" t="s">
        <v>228</v>
      </c>
      <c r="C819" s="16">
        <v>1</v>
      </c>
      <c r="D819" s="16">
        <v>2</v>
      </c>
      <c r="E819" s="17">
        <v>273</v>
      </c>
      <c r="F819" s="19" t="s">
        <v>3967</v>
      </c>
      <c r="G819" s="19" t="e">
        <f t="shared" si="35"/>
        <v>#N/A</v>
      </c>
      <c r="H819" s="19"/>
      <c r="I819">
        <v>734706</v>
      </c>
      <c r="J819" t="s">
        <v>3968</v>
      </c>
      <c r="K819">
        <v>3457440</v>
      </c>
      <c r="L819" t="s">
        <v>3969</v>
      </c>
      <c r="M819">
        <v>500000</v>
      </c>
      <c r="N819" t="s">
        <v>3970</v>
      </c>
      <c r="O819">
        <v>136</v>
      </c>
      <c r="P819" t="s">
        <v>3971</v>
      </c>
      <c r="Q819">
        <v>0</v>
      </c>
      <c r="R819" t="s">
        <v>3972</v>
      </c>
      <c r="S819">
        <v>-3500</v>
      </c>
      <c r="T819" s="7" t="str">
        <f t="shared" si="36"/>
        <v>hp_734706;atk_3111696;hit_500000;miss_136;cirt_0;cirtSub_-3500</v>
      </c>
    </row>
    <row r="820" spans="1:20" x14ac:dyDescent="0.15">
      <c r="A820" s="16">
        <v>330818</v>
      </c>
      <c r="B820" s="16" t="s">
        <v>228</v>
      </c>
      <c r="C820" s="16">
        <v>1</v>
      </c>
      <c r="D820" s="16">
        <v>2</v>
      </c>
      <c r="E820" s="17">
        <v>273</v>
      </c>
      <c r="F820" s="19" t="s">
        <v>3967</v>
      </c>
      <c r="G820" s="19" t="e">
        <f t="shared" si="35"/>
        <v>#N/A</v>
      </c>
      <c r="H820" s="19"/>
      <c r="I820">
        <v>734706</v>
      </c>
      <c r="J820" t="s">
        <v>3968</v>
      </c>
      <c r="K820">
        <v>3457440</v>
      </c>
      <c r="L820" t="s">
        <v>3969</v>
      </c>
      <c r="M820">
        <v>500000</v>
      </c>
      <c r="N820" t="s">
        <v>3970</v>
      </c>
      <c r="O820">
        <v>136</v>
      </c>
      <c r="P820" t="s">
        <v>3971</v>
      </c>
      <c r="Q820">
        <v>0</v>
      </c>
      <c r="R820" t="s">
        <v>3972</v>
      </c>
      <c r="S820">
        <v>-3500</v>
      </c>
      <c r="T820" s="7" t="str">
        <f t="shared" si="36"/>
        <v>hp_734706;atk_3111696;hit_500000;miss_136;cirt_0;cirtSub_-3500</v>
      </c>
    </row>
    <row r="821" spans="1:20" x14ac:dyDescent="0.15">
      <c r="A821" s="16">
        <v>330819</v>
      </c>
      <c r="B821" s="16" t="s">
        <v>228</v>
      </c>
      <c r="C821" s="16">
        <v>1</v>
      </c>
      <c r="D821" s="16">
        <v>2</v>
      </c>
      <c r="E821" s="17">
        <v>274</v>
      </c>
      <c r="F821" s="19" t="s">
        <v>3967</v>
      </c>
      <c r="G821" s="19" t="e">
        <f t="shared" si="35"/>
        <v>#N/A</v>
      </c>
      <c r="H821" s="19"/>
      <c r="I821">
        <v>740094</v>
      </c>
      <c r="J821" t="s">
        <v>3968</v>
      </c>
      <c r="K821">
        <v>3482798</v>
      </c>
      <c r="L821" t="s">
        <v>3969</v>
      </c>
      <c r="M821">
        <v>500000</v>
      </c>
      <c r="N821" t="s">
        <v>3970</v>
      </c>
      <c r="O821">
        <v>137</v>
      </c>
      <c r="P821" t="s">
        <v>3971</v>
      </c>
      <c r="Q821">
        <v>0</v>
      </c>
      <c r="R821" t="s">
        <v>3972</v>
      </c>
      <c r="S821">
        <v>-3500</v>
      </c>
      <c r="T821" s="7" t="str">
        <f t="shared" si="36"/>
        <v>hp_740094;atk_3134518;hit_500000;miss_137;cirt_0;cirtSub_-3500</v>
      </c>
    </row>
    <row r="822" spans="1:20" x14ac:dyDescent="0.15">
      <c r="A822" s="16">
        <v>330820</v>
      </c>
      <c r="B822" s="16" t="s">
        <v>228</v>
      </c>
      <c r="C822" s="16">
        <v>1</v>
      </c>
      <c r="D822" s="16">
        <v>2</v>
      </c>
      <c r="E822" s="17">
        <v>274</v>
      </c>
      <c r="F822" s="19" t="s">
        <v>3967</v>
      </c>
      <c r="G822" s="19" t="e">
        <f t="shared" si="35"/>
        <v>#N/A</v>
      </c>
      <c r="H822" s="19"/>
      <c r="I822">
        <v>740094</v>
      </c>
      <c r="J822" t="s">
        <v>3968</v>
      </c>
      <c r="K822">
        <v>3482798</v>
      </c>
      <c r="L822" t="s">
        <v>3969</v>
      </c>
      <c r="M822">
        <v>500000</v>
      </c>
      <c r="N822" t="s">
        <v>3970</v>
      </c>
      <c r="O822">
        <v>137</v>
      </c>
      <c r="P822" t="s">
        <v>3971</v>
      </c>
      <c r="Q822">
        <v>0</v>
      </c>
      <c r="R822" t="s">
        <v>3972</v>
      </c>
      <c r="S822">
        <v>-3500</v>
      </c>
      <c r="T822" s="7" t="str">
        <f t="shared" si="36"/>
        <v>hp_740094;atk_3134518;hit_500000;miss_137;cirt_0;cirtSub_-3500</v>
      </c>
    </row>
    <row r="823" spans="1:20" x14ac:dyDescent="0.15">
      <c r="A823" s="16">
        <v>330821</v>
      </c>
      <c r="B823" s="16" t="s">
        <v>228</v>
      </c>
      <c r="C823" s="16">
        <v>1</v>
      </c>
      <c r="D823" s="16">
        <v>2</v>
      </c>
      <c r="E823" s="17">
        <v>274</v>
      </c>
      <c r="F823" s="19" t="s">
        <v>3967</v>
      </c>
      <c r="G823" s="19" t="e">
        <f t="shared" si="35"/>
        <v>#N/A</v>
      </c>
      <c r="H823" s="19"/>
      <c r="I823">
        <v>740094</v>
      </c>
      <c r="J823" t="s">
        <v>3968</v>
      </c>
      <c r="K823">
        <v>3482798</v>
      </c>
      <c r="L823" t="s">
        <v>3969</v>
      </c>
      <c r="M823">
        <v>500000</v>
      </c>
      <c r="N823" t="s">
        <v>3970</v>
      </c>
      <c r="O823">
        <v>137</v>
      </c>
      <c r="P823" t="s">
        <v>3971</v>
      </c>
      <c r="Q823">
        <v>0</v>
      </c>
      <c r="R823" t="s">
        <v>3972</v>
      </c>
      <c r="S823">
        <v>-3500</v>
      </c>
      <c r="T823" s="7" t="str">
        <f t="shared" si="36"/>
        <v>hp_740094;atk_3134518;hit_500000;miss_137;cirt_0;cirtSub_-3500</v>
      </c>
    </row>
    <row r="824" spans="1:20" x14ac:dyDescent="0.15">
      <c r="A824" s="16">
        <v>330822</v>
      </c>
      <c r="B824" s="16" t="s">
        <v>228</v>
      </c>
      <c r="C824" s="16">
        <v>1</v>
      </c>
      <c r="D824" s="16">
        <v>2</v>
      </c>
      <c r="E824" s="17">
        <v>275</v>
      </c>
      <c r="F824" s="19" t="s">
        <v>3967</v>
      </c>
      <c r="G824" s="19">
        <f t="shared" si="35"/>
        <v>0.8</v>
      </c>
      <c r="H824" s="19"/>
      <c r="I824">
        <v>745483</v>
      </c>
      <c r="J824" t="s">
        <v>3968</v>
      </c>
      <c r="K824">
        <v>3508155</v>
      </c>
      <c r="L824" t="s">
        <v>3969</v>
      </c>
      <c r="M824">
        <v>500000</v>
      </c>
      <c r="N824" t="s">
        <v>3970</v>
      </c>
      <c r="O824">
        <v>137</v>
      </c>
      <c r="P824" t="s">
        <v>3971</v>
      </c>
      <c r="Q824">
        <v>0</v>
      </c>
      <c r="R824" t="s">
        <v>3972</v>
      </c>
      <c r="S824">
        <v>-3500</v>
      </c>
      <c r="T824" s="7" t="str">
        <f t="shared" si="36"/>
        <v>hp_745483;atk_3157339;hit_500000;miss_137;cirt_0;cirtSub_-3500</v>
      </c>
    </row>
    <row r="825" spans="1:20" x14ac:dyDescent="0.15">
      <c r="A825" s="16">
        <v>330823</v>
      </c>
      <c r="B825" s="16" t="s">
        <v>228</v>
      </c>
      <c r="C825" s="16">
        <v>1</v>
      </c>
      <c r="D825" s="16">
        <v>2</v>
      </c>
      <c r="E825" s="17">
        <v>275</v>
      </c>
      <c r="F825" s="19" t="s">
        <v>3967</v>
      </c>
      <c r="G825" s="19">
        <f t="shared" si="35"/>
        <v>0.8</v>
      </c>
      <c r="H825" s="19"/>
      <c r="I825">
        <v>745483</v>
      </c>
      <c r="J825" t="s">
        <v>3968</v>
      </c>
      <c r="K825">
        <v>3508155</v>
      </c>
      <c r="L825" t="s">
        <v>3969</v>
      </c>
      <c r="M825">
        <v>500000</v>
      </c>
      <c r="N825" t="s">
        <v>3970</v>
      </c>
      <c r="O825">
        <v>137</v>
      </c>
      <c r="P825" t="s">
        <v>3971</v>
      </c>
      <c r="Q825">
        <v>0</v>
      </c>
      <c r="R825" t="s">
        <v>3972</v>
      </c>
      <c r="S825">
        <v>-3500</v>
      </c>
      <c r="T825" s="7" t="str">
        <f t="shared" si="36"/>
        <v>hp_745483;atk_3157339;hit_500000;miss_137;cirt_0;cirtSub_-3500</v>
      </c>
    </row>
    <row r="826" spans="1:20" x14ac:dyDescent="0.15">
      <c r="A826" s="16">
        <v>330824</v>
      </c>
      <c r="B826" s="16" t="s">
        <v>228</v>
      </c>
      <c r="C826" s="16">
        <v>1</v>
      </c>
      <c r="D826" s="16">
        <v>2</v>
      </c>
      <c r="E826" s="17">
        <v>275</v>
      </c>
      <c r="F826" s="19" t="s">
        <v>3967</v>
      </c>
      <c r="G826" s="19">
        <f t="shared" si="35"/>
        <v>0.8</v>
      </c>
      <c r="H826" s="19"/>
      <c r="I826">
        <v>745483</v>
      </c>
      <c r="J826" t="s">
        <v>3968</v>
      </c>
      <c r="K826">
        <v>3508155</v>
      </c>
      <c r="L826" t="s">
        <v>3969</v>
      </c>
      <c r="M826">
        <v>500000</v>
      </c>
      <c r="N826" t="s">
        <v>3970</v>
      </c>
      <c r="O826">
        <v>137</v>
      </c>
      <c r="P826" t="s">
        <v>3971</v>
      </c>
      <c r="Q826">
        <v>0</v>
      </c>
      <c r="R826" t="s">
        <v>3972</v>
      </c>
      <c r="S826">
        <v>-3500</v>
      </c>
      <c r="T826" s="7" t="str">
        <f t="shared" si="36"/>
        <v>hp_745483;atk_3157339;hit_500000;miss_137;cirt_0;cirtSub_-3500</v>
      </c>
    </row>
    <row r="827" spans="1:20" x14ac:dyDescent="0.15">
      <c r="A827" s="16">
        <v>330825</v>
      </c>
      <c r="B827" s="16" t="s">
        <v>228</v>
      </c>
      <c r="C827" s="16">
        <v>1</v>
      </c>
      <c r="D827" s="16">
        <v>2</v>
      </c>
      <c r="E827" s="17">
        <v>276</v>
      </c>
      <c r="F827" s="19" t="s">
        <v>3967</v>
      </c>
      <c r="G827" s="19" t="e">
        <f t="shared" si="35"/>
        <v>#N/A</v>
      </c>
      <c r="H827" s="19"/>
      <c r="I827">
        <v>750871</v>
      </c>
      <c r="J827" t="s">
        <v>3968</v>
      </c>
      <c r="K827">
        <v>3533513</v>
      </c>
      <c r="L827" t="s">
        <v>3969</v>
      </c>
      <c r="M827">
        <v>500000</v>
      </c>
      <c r="N827" t="s">
        <v>3970</v>
      </c>
      <c r="O827">
        <v>138</v>
      </c>
      <c r="P827" t="s">
        <v>3971</v>
      </c>
      <c r="Q827">
        <v>0</v>
      </c>
      <c r="R827" t="s">
        <v>3972</v>
      </c>
      <c r="S827">
        <v>-3500</v>
      </c>
      <c r="T827" s="7" t="str">
        <f t="shared" si="36"/>
        <v>hp_750871;atk_3180161;hit_500000;miss_138;cirt_0;cirtSub_-3500</v>
      </c>
    </row>
    <row r="828" spans="1:20" x14ac:dyDescent="0.15">
      <c r="A828" s="16">
        <v>330826</v>
      </c>
      <c r="B828" s="16" t="s">
        <v>228</v>
      </c>
      <c r="C828" s="16">
        <v>1</v>
      </c>
      <c r="D828" s="16">
        <v>2</v>
      </c>
      <c r="E828" s="17">
        <v>276</v>
      </c>
      <c r="F828" s="19" t="s">
        <v>3967</v>
      </c>
      <c r="G828" s="19" t="e">
        <f t="shared" si="35"/>
        <v>#N/A</v>
      </c>
      <c r="H828" s="19"/>
      <c r="I828">
        <v>750871</v>
      </c>
      <c r="J828" t="s">
        <v>3968</v>
      </c>
      <c r="K828">
        <v>3533513</v>
      </c>
      <c r="L828" t="s">
        <v>3969</v>
      </c>
      <c r="M828">
        <v>500000</v>
      </c>
      <c r="N828" t="s">
        <v>3970</v>
      </c>
      <c r="O828">
        <v>138</v>
      </c>
      <c r="P828" t="s">
        <v>3971</v>
      </c>
      <c r="Q828">
        <v>0</v>
      </c>
      <c r="R828" t="s">
        <v>3972</v>
      </c>
      <c r="S828">
        <v>-3500</v>
      </c>
      <c r="T828" s="7" t="str">
        <f t="shared" si="36"/>
        <v>hp_750871;atk_3180161;hit_500000;miss_138;cirt_0;cirtSub_-3500</v>
      </c>
    </row>
    <row r="829" spans="1:20" x14ac:dyDescent="0.15">
      <c r="A829" s="16">
        <v>330827</v>
      </c>
      <c r="B829" s="16" t="s">
        <v>228</v>
      </c>
      <c r="C829" s="16">
        <v>1</v>
      </c>
      <c r="D829" s="16">
        <v>2</v>
      </c>
      <c r="E829" s="17">
        <v>276</v>
      </c>
      <c r="F829" s="19" t="s">
        <v>3967</v>
      </c>
      <c r="G829" s="19" t="e">
        <f t="shared" si="35"/>
        <v>#N/A</v>
      </c>
      <c r="H829" s="19"/>
      <c r="I829">
        <v>750871</v>
      </c>
      <c r="J829" t="s">
        <v>3968</v>
      </c>
      <c r="K829">
        <v>3533513</v>
      </c>
      <c r="L829" t="s">
        <v>3969</v>
      </c>
      <c r="M829">
        <v>500000</v>
      </c>
      <c r="N829" t="s">
        <v>3970</v>
      </c>
      <c r="O829">
        <v>138</v>
      </c>
      <c r="P829" t="s">
        <v>3971</v>
      </c>
      <c r="Q829">
        <v>0</v>
      </c>
      <c r="R829" t="s">
        <v>3972</v>
      </c>
      <c r="S829">
        <v>-3500</v>
      </c>
      <c r="T829" s="7" t="str">
        <f t="shared" si="36"/>
        <v>hp_750871;atk_3180161;hit_500000;miss_138;cirt_0;cirtSub_-3500</v>
      </c>
    </row>
    <row r="830" spans="1:20" x14ac:dyDescent="0.15">
      <c r="A830" s="16">
        <v>330828</v>
      </c>
      <c r="B830" s="16" t="s">
        <v>228</v>
      </c>
      <c r="C830" s="16">
        <v>1</v>
      </c>
      <c r="D830" s="16">
        <v>2</v>
      </c>
      <c r="E830" s="17">
        <v>277</v>
      </c>
      <c r="F830" s="19" t="s">
        <v>3967</v>
      </c>
      <c r="G830" s="19" t="e">
        <f t="shared" si="35"/>
        <v>#N/A</v>
      </c>
      <c r="H830" s="19"/>
      <c r="I830">
        <v>756260</v>
      </c>
      <c r="J830" t="s">
        <v>3968</v>
      </c>
      <c r="K830">
        <v>3558870</v>
      </c>
      <c r="L830" t="s">
        <v>3969</v>
      </c>
      <c r="M830">
        <v>500000</v>
      </c>
      <c r="N830" t="s">
        <v>3970</v>
      </c>
      <c r="O830">
        <v>138</v>
      </c>
      <c r="P830" t="s">
        <v>3971</v>
      </c>
      <c r="Q830">
        <v>0</v>
      </c>
      <c r="R830" t="s">
        <v>3972</v>
      </c>
      <c r="S830">
        <v>-3500</v>
      </c>
      <c r="T830" s="7" t="str">
        <f t="shared" si="36"/>
        <v>hp_756260;atk_3202983;hit_500000;miss_138;cirt_0;cirtSub_-3500</v>
      </c>
    </row>
    <row r="831" spans="1:20" x14ac:dyDescent="0.15">
      <c r="A831" s="16">
        <v>330829</v>
      </c>
      <c r="B831" s="16" t="s">
        <v>228</v>
      </c>
      <c r="C831" s="16">
        <v>1</v>
      </c>
      <c r="D831" s="16">
        <v>2</v>
      </c>
      <c r="E831" s="17">
        <v>277</v>
      </c>
      <c r="F831" s="19" t="s">
        <v>3967</v>
      </c>
      <c r="G831" s="19" t="e">
        <f t="shared" si="35"/>
        <v>#N/A</v>
      </c>
      <c r="H831" s="19"/>
      <c r="I831">
        <v>756260</v>
      </c>
      <c r="J831" t="s">
        <v>3968</v>
      </c>
      <c r="K831">
        <v>3558870</v>
      </c>
      <c r="L831" t="s">
        <v>3969</v>
      </c>
      <c r="M831">
        <v>500000</v>
      </c>
      <c r="N831" t="s">
        <v>3970</v>
      </c>
      <c r="O831">
        <v>138</v>
      </c>
      <c r="P831" t="s">
        <v>3971</v>
      </c>
      <c r="Q831">
        <v>0</v>
      </c>
      <c r="R831" t="s">
        <v>3972</v>
      </c>
      <c r="S831">
        <v>-3500</v>
      </c>
      <c r="T831" s="7" t="str">
        <f t="shared" si="36"/>
        <v>hp_756260;atk_3202983;hit_500000;miss_138;cirt_0;cirtSub_-3500</v>
      </c>
    </row>
    <row r="832" spans="1:20" x14ac:dyDescent="0.15">
      <c r="A832" s="16">
        <v>330830</v>
      </c>
      <c r="B832" s="16" t="s">
        <v>228</v>
      </c>
      <c r="C832" s="16">
        <v>1</v>
      </c>
      <c r="D832" s="16">
        <v>2</v>
      </c>
      <c r="E832" s="17">
        <v>277</v>
      </c>
      <c r="F832" s="19" t="s">
        <v>3967</v>
      </c>
      <c r="G832" s="19" t="e">
        <f t="shared" si="35"/>
        <v>#N/A</v>
      </c>
      <c r="H832" s="19"/>
      <c r="I832">
        <v>756260</v>
      </c>
      <c r="J832" t="s">
        <v>3968</v>
      </c>
      <c r="K832">
        <v>3558870</v>
      </c>
      <c r="L832" t="s">
        <v>3969</v>
      </c>
      <c r="M832">
        <v>500000</v>
      </c>
      <c r="N832" t="s">
        <v>3970</v>
      </c>
      <c r="O832">
        <v>138</v>
      </c>
      <c r="P832" t="s">
        <v>3971</v>
      </c>
      <c r="Q832">
        <v>0</v>
      </c>
      <c r="R832" t="s">
        <v>3972</v>
      </c>
      <c r="S832">
        <v>-3500</v>
      </c>
      <c r="T832" s="7" t="str">
        <f t="shared" si="36"/>
        <v>hp_756260;atk_3202983;hit_500000;miss_138;cirt_0;cirtSub_-3500</v>
      </c>
    </row>
    <row r="833" spans="1:20" x14ac:dyDescent="0.15">
      <c r="A833" s="16">
        <v>330831</v>
      </c>
      <c r="B833" s="16" t="s">
        <v>228</v>
      </c>
      <c r="C833" s="16">
        <v>1</v>
      </c>
      <c r="D833" s="16">
        <v>2</v>
      </c>
      <c r="E833" s="17">
        <v>278</v>
      </c>
      <c r="F833" s="19" t="s">
        <v>3967</v>
      </c>
      <c r="G833" s="19" t="e">
        <f t="shared" si="35"/>
        <v>#N/A</v>
      </c>
      <c r="H833" s="19"/>
      <c r="I833">
        <v>761648</v>
      </c>
      <c r="J833" t="s">
        <v>3968</v>
      </c>
      <c r="K833">
        <v>3584228</v>
      </c>
      <c r="L833" t="s">
        <v>3969</v>
      </c>
      <c r="M833">
        <v>500000</v>
      </c>
      <c r="N833" t="s">
        <v>3970</v>
      </c>
      <c r="O833">
        <v>139</v>
      </c>
      <c r="P833" t="s">
        <v>3971</v>
      </c>
      <c r="Q833">
        <v>0</v>
      </c>
      <c r="R833" t="s">
        <v>3972</v>
      </c>
      <c r="S833">
        <v>-3500</v>
      </c>
      <c r="T833" s="7" t="str">
        <f t="shared" si="36"/>
        <v>hp_761648;atk_3225805;hit_500000;miss_139;cirt_0;cirtSub_-3500</v>
      </c>
    </row>
    <row r="834" spans="1:20" x14ac:dyDescent="0.15">
      <c r="A834" s="16">
        <v>330832</v>
      </c>
      <c r="B834" s="16" t="s">
        <v>228</v>
      </c>
      <c r="C834" s="16">
        <v>1</v>
      </c>
      <c r="D834" s="16">
        <v>2</v>
      </c>
      <c r="E834" s="17">
        <v>278</v>
      </c>
      <c r="F834" s="19" t="s">
        <v>3967</v>
      </c>
      <c r="G834" s="19" t="e">
        <f t="shared" si="35"/>
        <v>#N/A</v>
      </c>
      <c r="H834" s="19"/>
      <c r="I834">
        <v>761648</v>
      </c>
      <c r="J834" t="s">
        <v>3968</v>
      </c>
      <c r="K834">
        <v>3584228</v>
      </c>
      <c r="L834" t="s">
        <v>3969</v>
      </c>
      <c r="M834">
        <v>500000</v>
      </c>
      <c r="N834" t="s">
        <v>3970</v>
      </c>
      <c r="O834">
        <v>139</v>
      </c>
      <c r="P834" t="s">
        <v>3971</v>
      </c>
      <c r="Q834">
        <v>0</v>
      </c>
      <c r="R834" t="s">
        <v>3972</v>
      </c>
      <c r="S834">
        <v>-3500</v>
      </c>
      <c r="T834" s="7" t="str">
        <f t="shared" si="36"/>
        <v>hp_761648;atk_3225805;hit_500000;miss_139;cirt_0;cirtSub_-3500</v>
      </c>
    </row>
    <row r="835" spans="1:20" x14ac:dyDescent="0.15">
      <c r="A835" s="16">
        <v>330833</v>
      </c>
      <c r="B835" s="16" t="s">
        <v>228</v>
      </c>
      <c r="C835" s="16">
        <v>1</v>
      </c>
      <c r="D835" s="16">
        <v>2</v>
      </c>
      <c r="E835" s="17">
        <v>278</v>
      </c>
      <c r="F835" s="19" t="s">
        <v>3967</v>
      </c>
      <c r="G835" s="19" t="e">
        <f t="shared" ref="G835:G898" si="38">VLOOKUP(E835,$E$1804:$I$2287,5,0)</f>
        <v>#N/A</v>
      </c>
      <c r="H835" s="19"/>
      <c r="I835">
        <v>761648</v>
      </c>
      <c r="J835" t="s">
        <v>3968</v>
      </c>
      <c r="K835">
        <v>3584228</v>
      </c>
      <c r="L835" t="s">
        <v>3969</v>
      </c>
      <c r="M835">
        <v>500000</v>
      </c>
      <c r="N835" t="s">
        <v>3970</v>
      </c>
      <c r="O835">
        <v>139</v>
      </c>
      <c r="P835" t="s">
        <v>3971</v>
      </c>
      <c r="Q835">
        <v>0</v>
      </c>
      <c r="R835" t="s">
        <v>3972</v>
      </c>
      <c r="S835">
        <v>-3500</v>
      </c>
      <c r="T835" s="7" t="str">
        <f t="shared" ref="T835:T898" si="39">F835&amp;"_"&amp;I835&amp;";"&amp;J835&amp;"_"&amp;INT(K835*0.9)&amp;";"&amp;L835&amp;"_"&amp;M835&amp;";"&amp;N835&amp;"_"&amp;O835&amp;";"&amp;P835&amp;"_"&amp;Q835&amp;";"&amp;R835&amp;"_"&amp;S835</f>
        <v>hp_761648;atk_3225805;hit_500000;miss_139;cirt_0;cirtSub_-3500</v>
      </c>
    </row>
    <row r="836" spans="1:20" x14ac:dyDescent="0.15">
      <c r="A836" s="16">
        <v>330834</v>
      </c>
      <c r="B836" s="16" t="s">
        <v>228</v>
      </c>
      <c r="C836" s="16">
        <v>1</v>
      </c>
      <c r="D836" s="16">
        <v>2</v>
      </c>
      <c r="E836" s="17">
        <v>279</v>
      </c>
      <c r="F836" s="19" t="s">
        <v>3967</v>
      </c>
      <c r="G836" s="19" t="e">
        <f t="shared" si="38"/>
        <v>#N/A</v>
      </c>
      <c r="H836" s="19"/>
      <c r="I836">
        <v>767036</v>
      </c>
      <c r="J836" t="s">
        <v>3968</v>
      </c>
      <c r="K836">
        <v>3609585</v>
      </c>
      <c r="L836" t="s">
        <v>3969</v>
      </c>
      <c r="M836">
        <v>500000</v>
      </c>
      <c r="N836" t="s">
        <v>3970</v>
      </c>
      <c r="O836">
        <v>139</v>
      </c>
      <c r="P836" t="s">
        <v>3971</v>
      </c>
      <c r="Q836">
        <v>0</v>
      </c>
      <c r="R836" t="s">
        <v>3972</v>
      </c>
      <c r="S836">
        <v>-3500</v>
      </c>
      <c r="T836" s="7" t="str">
        <f t="shared" si="39"/>
        <v>hp_767036;atk_3248626;hit_500000;miss_139;cirt_0;cirtSub_-3500</v>
      </c>
    </row>
    <row r="837" spans="1:20" x14ac:dyDescent="0.15">
      <c r="A837" s="16">
        <v>330835</v>
      </c>
      <c r="B837" s="16" t="s">
        <v>228</v>
      </c>
      <c r="C837" s="16">
        <v>1</v>
      </c>
      <c r="D837" s="16">
        <v>2</v>
      </c>
      <c r="E837" s="17">
        <v>279</v>
      </c>
      <c r="F837" s="19" t="s">
        <v>3967</v>
      </c>
      <c r="G837" s="19" t="e">
        <f t="shared" si="38"/>
        <v>#N/A</v>
      </c>
      <c r="H837" s="19"/>
      <c r="I837">
        <v>767036</v>
      </c>
      <c r="J837" t="s">
        <v>3968</v>
      </c>
      <c r="K837">
        <v>3609585</v>
      </c>
      <c r="L837" t="s">
        <v>3969</v>
      </c>
      <c r="M837">
        <v>500000</v>
      </c>
      <c r="N837" t="s">
        <v>3970</v>
      </c>
      <c r="O837">
        <v>139</v>
      </c>
      <c r="P837" t="s">
        <v>3971</v>
      </c>
      <c r="Q837">
        <v>0</v>
      </c>
      <c r="R837" t="s">
        <v>3972</v>
      </c>
      <c r="S837">
        <v>-3500</v>
      </c>
      <c r="T837" s="7" t="str">
        <f t="shared" si="39"/>
        <v>hp_767036;atk_3248626;hit_500000;miss_139;cirt_0;cirtSub_-3500</v>
      </c>
    </row>
    <row r="838" spans="1:20" x14ac:dyDescent="0.15">
      <c r="A838" s="16">
        <v>330836</v>
      </c>
      <c r="B838" s="16" t="s">
        <v>228</v>
      </c>
      <c r="C838" s="16">
        <v>1</v>
      </c>
      <c r="D838" s="16">
        <v>2</v>
      </c>
      <c r="E838" s="17">
        <v>279</v>
      </c>
      <c r="F838" s="19" t="s">
        <v>3967</v>
      </c>
      <c r="G838" s="19" t="e">
        <f t="shared" si="38"/>
        <v>#N/A</v>
      </c>
      <c r="H838" s="19"/>
      <c r="I838">
        <v>767036</v>
      </c>
      <c r="J838" t="s">
        <v>3968</v>
      </c>
      <c r="K838">
        <v>3609585</v>
      </c>
      <c r="L838" t="s">
        <v>3969</v>
      </c>
      <c r="M838">
        <v>500000</v>
      </c>
      <c r="N838" t="s">
        <v>3970</v>
      </c>
      <c r="O838">
        <v>139</v>
      </c>
      <c r="P838" t="s">
        <v>3971</v>
      </c>
      <c r="Q838">
        <v>0</v>
      </c>
      <c r="R838" t="s">
        <v>3972</v>
      </c>
      <c r="S838">
        <v>-3500</v>
      </c>
      <c r="T838" s="7" t="str">
        <f t="shared" si="39"/>
        <v>hp_767036;atk_3248626;hit_500000;miss_139;cirt_0;cirtSub_-3500</v>
      </c>
    </row>
    <row r="839" spans="1:20" x14ac:dyDescent="0.15">
      <c r="A839" s="16">
        <v>330837</v>
      </c>
      <c r="B839" s="16" t="s">
        <v>228</v>
      </c>
      <c r="C839" s="16">
        <v>1</v>
      </c>
      <c r="D839" s="16">
        <v>2</v>
      </c>
      <c r="E839" s="17">
        <v>280</v>
      </c>
      <c r="F839" s="19" t="s">
        <v>3967</v>
      </c>
      <c r="G839" s="19">
        <f t="shared" si="38"/>
        <v>0.8</v>
      </c>
      <c r="H839" s="19"/>
      <c r="I839">
        <v>772425</v>
      </c>
      <c r="J839" t="s">
        <v>3968</v>
      </c>
      <c r="K839">
        <v>3634943</v>
      </c>
      <c r="L839" t="s">
        <v>3969</v>
      </c>
      <c r="M839">
        <v>500000</v>
      </c>
      <c r="N839" t="s">
        <v>3970</v>
      </c>
      <c r="O839">
        <v>140</v>
      </c>
      <c r="P839" t="s">
        <v>3971</v>
      </c>
      <c r="Q839">
        <v>0</v>
      </c>
      <c r="R839" t="s">
        <v>3972</v>
      </c>
      <c r="S839">
        <v>-3500</v>
      </c>
      <c r="T839" s="7" t="str">
        <f t="shared" si="39"/>
        <v>hp_772425;atk_3271448;hit_500000;miss_140;cirt_0;cirtSub_-3500</v>
      </c>
    </row>
    <row r="840" spans="1:20" x14ac:dyDescent="0.15">
      <c r="A840" s="16">
        <v>330838</v>
      </c>
      <c r="B840" s="16" t="s">
        <v>228</v>
      </c>
      <c r="C840" s="16">
        <v>1</v>
      </c>
      <c r="D840" s="16">
        <v>2</v>
      </c>
      <c r="E840" s="17">
        <v>280</v>
      </c>
      <c r="F840" s="19" t="s">
        <v>3967</v>
      </c>
      <c r="G840" s="19">
        <f t="shared" si="38"/>
        <v>0.8</v>
      </c>
      <c r="H840" s="19"/>
      <c r="I840">
        <v>772425</v>
      </c>
      <c r="J840" t="s">
        <v>3968</v>
      </c>
      <c r="K840">
        <v>3634943</v>
      </c>
      <c r="L840" t="s">
        <v>3969</v>
      </c>
      <c r="M840">
        <v>500000</v>
      </c>
      <c r="N840" t="s">
        <v>3970</v>
      </c>
      <c r="O840">
        <v>140</v>
      </c>
      <c r="P840" t="s">
        <v>3971</v>
      </c>
      <c r="Q840">
        <v>0</v>
      </c>
      <c r="R840" t="s">
        <v>3972</v>
      </c>
      <c r="S840">
        <v>-3500</v>
      </c>
      <c r="T840" s="7" t="str">
        <f t="shared" si="39"/>
        <v>hp_772425;atk_3271448;hit_500000;miss_140;cirt_0;cirtSub_-3500</v>
      </c>
    </row>
    <row r="841" spans="1:20" x14ac:dyDescent="0.15">
      <c r="A841" s="16">
        <v>330839</v>
      </c>
      <c r="B841" s="16" t="s">
        <v>228</v>
      </c>
      <c r="C841" s="16">
        <v>1</v>
      </c>
      <c r="D841" s="16">
        <v>2</v>
      </c>
      <c r="E841" s="17">
        <v>280</v>
      </c>
      <c r="F841" s="19" t="s">
        <v>3967</v>
      </c>
      <c r="G841" s="19">
        <f t="shared" si="38"/>
        <v>0.8</v>
      </c>
      <c r="H841" s="19"/>
      <c r="I841">
        <v>772425</v>
      </c>
      <c r="J841" t="s">
        <v>3968</v>
      </c>
      <c r="K841">
        <v>3634943</v>
      </c>
      <c r="L841" t="s">
        <v>3969</v>
      </c>
      <c r="M841">
        <v>500000</v>
      </c>
      <c r="N841" t="s">
        <v>3970</v>
      </c>
      <c r="O841">
        <v>140</v>
      </c>
      <c r="P841" t="s">
        <v>3971</v>
      </c>
      <c r="Q841">
        <v>0</v>
      </c>
      <c r="R841" t="s">
        <v>3972</v>
      </c>
      <c r="S841">
        <v>-3500</v>
      </c>
      <c r="T841" s="7" t="str">
        <f t="shared" si="39"/>
        <v>hp_772425;atk_3271448;hit_500000;miss_140;cirt_0;cirtSub_-3500</v>
      </c>
    </row>
    <row r="842" spans="1:20" x14ac:dyDescent="0.15">
      <c r="A842" s="16">
        <v>330840</v>
      </c>
      <c r="B842" s="16" t="s">
        <v>228</v>
      </c>
      <c r="C842" s="16">
        <v>1</v>
      </c>
      <c r="D842" s="16">
        <v>2</v>
      </c>
      <c r="E842" s="17">
        <v>281</v>
      </c>
      <c r="F842" s="19" t="s">
        <v>3967</v>
      </c>
      <c r="G842" s="19" t="e">
        <f t="shared" si="38"/>
        <v>#N/A</v>
      </c>
      <c r="H842" s="19"/>
      <c r="I842">
        <v>777813</v>
      </c>
      <c r="J842" t="s">
        <v>3968</v>
      </c>
      <c r="K842">
        <v>3660300</v>
      </c>
      <c r="L842" t="s">
        <v>3969</v>
      </c>
      <c r="M842">
        <v>500000</v>
      </c>
      <c r="N842" t="s">
        <v>3970</v>
      </c>
      <c r="O842">
        <v>140</v>
      </c>
      <c r="P842" t="s">
        <v>3971</v>
      </c>
      <c r="Q842">
        <v>0</v>
      </c>
      <c r="R842" t="s">
        <v>3972</v>
      </c>
      <c r="S842">
        <v>-3500</v>
      </c>
      <c r="T842" s="7" t="str">
        <f t="shared" si="39"/>
        <v>hp_777813;atk_3294270;hit_500000;miss_140;cirt_0;cirtSub_-3500</v>
      </c>
    </row>
    <row r="843" spans="1:20" x14ac:dyDescent="0.15">
      <c r="A843" s="16">
        <v>330841</v>
      </c>
      <c r="B843" s="16" t="s">
        <v>228</v>
      </c>
      <c r="C843" s="16">
        <v>1</v>
      </c>
      <c r="D843" s="16">
        <v>2</v>
      </c>
      <c r="E843" s="17">
        <v>281</v>
      </c>
      <c r="F843" s="19" t="s">
        <v>3967</v>
      </c>
      <c r="G843" s="19" t="e">
        <f t="shared" si="38"/>
        <v>#N/A</v>
      </c>
      <c r="H843" s="19"/>
      <c r="I843">
        <v>777813</v>
      </c>
      <c r="J843" t="s">
        <v>3968</v>
      </c>
      <c r="K843">
        <v>3660300</v>
      </c>
      <c r="L843" t="s">
        <v>3969</v>
      </c>
      <c r="M843">
        <v>500000</v>
      </c>
      <c r="N843" t="s">
        <v>3970</v>
      </c>
      <c r="O843">
        <v>140</v>
      </c>
      <c r="P843" t="s">
        <v>3971</v>
      </c>
      <c r="Q843">
        <v>0</v>
      </c>
      <c r="R843" t="s">
        <v>3972</v>
      </c>
      <c r="S843">
        <v>-3500</v>
      </c>
      <c r="T843" s="7" t="str">
        <f t="shared" si="39"/>
        <v>hp_777813;atk_3294270;hit_500000;miss_140;cirt_0;cirtSub_-3500</v>
      </c>
    </row>
    <row r="844" spans="1:20" x14ac:dyDescent="0.15">
      <c r="A844" s="16">
        <v>330842</v>
      </c>
      <c r="B844" s="16" t="s">
        <v>228</v>
      </c>
      <c r="C844" s="16">
        <v>1</v>
      </c>
      <c r="D844" s="16">
        <v>2</v>
      </c>
      <c r="E844" s="17">
        <v>281</v>
      </c>
      <c r="F844" s="19" t="s">
        <v>3967</v>
      </c>
      <c r="G844" s="19" t="e">
        <f t="shared" si="38"/>
        <v>#N/A</v>
      </c>
      <c r="H844" s="19"/>
      <c r="I844">
        <v>777813</v>
      </c>
      <c r="J844" t="s">
        <v>3968</v>
      </c>
      <c r="K844">
        <v>3660300</v>
      </c>
      <c r="L844" t="s">
        <v>3969</v>
      </c>
      <c r="M844">
        <v>500000</v>
      </c>
      <c r="N844" t="s">
        <v>3970</v>
      </c>
      <c r="O844">
        <v>140</v>
      </c>
      <c r="P844" t="s">
        <v>3971</v>
      </c>
      <c r="Q844">
        <v>0</v>
      </c>
      <c r="R844" t="s">
        <v>3972</v>
      </c>
      <c r="S844">
        <v>-3500</v>
      </c>
      <c r="T844" s="7" t="str">
        <f t="shared" si="39"/>
        <v>hp_777813;atk_3294270;hit_500000;miss_140;cirt_0;cirtSub_-3500</v>
      </c>
    </row>
    <row r="845" spans="1:20" x14ac:dyDescent="0.15">
      <c r="A845" s="16">
        <v>330843</v>
      </c>
      <c r="B845" s="16" t="s">
        <v>228</v>
      </c>
      <c r="C845" s="16">
        <v>1</v>
      </c>
      <c r="D845" s="16">
        <v>2</v>
      </c>
      <c r="E845" s="17">
        <v>282</v>
      </c>
      <c r="F845" s="19" t="s">
        <v>3967</v>
      </c>
      <c r="G845" s="19" t="e">
        <f t="shared" si="38"/>
        <v>#N/A</v>
      </c>
      <c r="H845" s="19"/>
      <c r="I845">
        <v>783436</v>
      </c>
      <c r="J845" t="s">
        <v>3968</v>
      </c>
      <c r="K845">
        <v>3686760</v>
      </c>
      <c r="L845" t="s">
        <v>3969</v>
      </c>
      <c r="M845">
        <v>500000</v>
      </c>
      <c r="N845" t="s">
        <v>3970</v>
      </c>
      <c r="O845">
        <v>141</v>
      </c>
      <c r="P845" t="s">
        <v>3971</v>
      </c>
      <c r="Q845">
        <v>0</v>
      </c>
      <c r="R845" t="s">
        <v>3972</v>
      </c>
      <c r="S845">
        <v>-3500</v>
      </c>
      <c r="T845" s="7" t="str">
        <f t="shared" si="39"/>
        <v>hp_783436;atk_3318084;hit_500000;miss_141;cirt_0;cirtSub_-3500</v>
      </c>
    </row>
    <row r="846" spans="1:20" x14ac:dyDescent="0.15">
      <c r="A846" s="16">
        <v>330844</v>
      </c>
      <c r="B846" s="16" t="s">
        <v>228</v>
      </c>
      <c r="C846" s="16">
        <v>1</v>
      </c>
      <c r="D846" s="16">
        <v>2</v>
      </c>
      <c r="E846" s="17">
        <v>282</v>
      </c>
      <c r="F846" s="19" t="s">
        <v>3967</v>
      </c>
      <c r="G846" s="19" t="e">
        <f t="shared" si="38"/>
        <v>#N/A</v>
      </c>
      <c r="H846" s="19"/>
      <c r="I846">
        <v>783436</v>
      </c>
      <c r="J846" t="s">
        <v>3968</v>
      </c>
      <c r="K846">
        <v>3686760</v>
      </c>
      <c r="L846" t="s">
        <v>3969</v>
      </c>
      <c r="M846">
        <v>500000</v>
      </c>
      <c r="N846" t="s">
        <v>3970</v>
      </c>
      <c r="O846">
        <v>141</v>
      </c>
      <c r="P846" t="s">
        <v>3971</v>
      </c>
      <c r="Q846">
        <v>0</v>
      </c>
      <c r="R846" t="s">
        <v>3972</v>
      </c>
      <c r="S846">
        <v>-3500</v>
      </c>
      <c r="T846" s="7" t="str">
        <f t="shared" si="39"/>
        <v>hp_783436;atk_3318084;hit_500000;miss_141;cirt_0;cirtSub_-3500</v>
      </c>
    </row>
    <row r="847" spans="1:20" x14ac:dyDescent="0.15">
      <c r="A847" s="16">
        <v>330845</v>
      </c>
      <c r="B847" s="16" t="s">
        <v>228</v>
      </c>
      <c r="C847" s="16">
        <v>1</v>
      </c>
      <c r="D847" s="16">
        <v>2</v>
      </c>
      <c r="E847" s="17">
        <v>282</v>
      </c>
      <c r="F847" s="19" t="s">
        <v>3967</v>
      </c>
      <c r="G847" s="19" t="e">
        <f t="shared" si="38"/>
        <v>#N/A</v>
      </c>
      <c r="H847" s="19"/>
      <c r="I847">
        <v>783436</v>
      </c>
      <c r="J847" t="s">
        <v>3968</v>
      </c>
      <c r="K847">
        <v>3686760</v>
      </c>
      <c r="L847" t="s">
        <v>3969</v>
      </c>
      <c r="M847">
        <v>500000</v>
      </c>
      <c r="N847" t="s">
        <v>3970</v>
      </c>
      <c r="O847">
        <v>141</v>
      </c>
      <c r="P847" t="s">
        <v>3971</v>
      </c>
      <c r="Q847">
        <v>0</v>
      </c>
      <c r="R847" t="s">
        <v>3972</v>
      </c>
      <c r="S847">
        <v>-3500</v>
      </c>
      <c r="T847" s="7" t="str">
        <f t="shared" si="39"/>
        <v>hp_783436;atk_3318084;hit_500000;miss_141;cirt_0;cirtSub_-3500</v>
      </c>
    </row>
    <row r="848" spans="1:20" x14ac:dyDescent="0.15">
      <c r="A848" s="16">
        <v>330846</v>
      </c>
      <c r="B848" s="16" t="s">
        <v>228</v>
      </c>
      <c r="C848" s="16">
        <v>1</v>
      </c>
      <c r="D848" s="16">
        <v>2</v>
      </c>
      <c r="E848" s="17">
        <v>283</v>
      </c>
      <c r="F848" s="19" t="s">
        <v>3967</v>
      </c>
      <c r="G848" s="19" t="e">
        <f t="shared" si="38"/>
        <v>#N/A</v>
      </c>
      <c r="H848" s="19"/>
      <c r="I848">
        <v>789059</v>
      </c>
      <c r="J848" t="s">
        <v>3968</v>
      </c>
      <c r="K848">
        <v>3713220</v>
      </c>
      <c r="L848" t="s">
        <v>3969</v>
      </c>
      <c r="M848">
        <v>500000</v>
      </c>
      <c r="N848" t="s">
        <v>3970</v>
      </c>
      <c r="O848">
        <v>141</v>
      </c>
      <c r="P848" t="s">
        <v>3971</v>
      </c>
      <c r="Q848">
        <v>0</v>
      </c>
      <c r="R848" t="s">
        <v>3972</v>
      </c>
      <c r="S848">
        <v>-3500</v>
      </c>
      <c r="T848" s="7" t="str">
        <f t="shared" si="39"/>
        <v>hp_789059;atk_3341898;hit_500000;miss_141;cirt_0;cirtSub_-3500</v>
      </c>
    </row>
    <row r="849" spans="1:20" x14ac:dyDescent="0.15">
      <c r="A849" s="16">
        <v>330847</v>
      </c>
      <c r="B849" s="16" t="s">
        <v>228</v>
      </c>
      <c r="C849" s="16">
        <v>1</v>
      </c>
      <c r="D849" s="16">
        <v>2</v>
      </c>
      <c r="E849" s="17">
        <v>283</v>
      </c>
      <c r="F849" s="19" t="s">
        <v>3967</v>
      </c>
      <c r="G849" s="19" t="e">
        <f t="shared" si="38"/>
        <v>#N/A</v>
      </c>
      <c r="H849" s="19"/>
      <c r="I849">
        <v>789059</v>
      </c>
      <c r="J849" t="s">
        <v>3968</v>
      </c>
      <c r="K849">
        <v>3713220</v>
      </c>
      <c r="L849" t="s">
        <v>3969</v>
      </c>
      <c r="M849">
        <v>500000</v>
      </c>
      <c r="N849" t="s">
        <v>3970</v>
      </c>
      <c r="O849">
        <v>141</v>
      </c>
      <c r="P849" t="s">
        <v>3971</v>
      </c>
      <c r="Q849">
        <v>0</v>
      </c>
      <c r="R849" t="s">
        <v>3972</v>
      </c>
      <c r="S849">
        <v>-3500</v>
      </c>
      <c r="T849" s="7" t="str">
        <f t="shared" si="39"/>
        <v>hp_789059;atk_3341898;hit_500000;miss_141;cirt_0;cirtSub_-3500</v>
      </c>
    </row>
    <row r="850" spans="1:20" x14ac:dyDescent="0.15">
      <c r="A850" s="16">
        <v>330848</v>
      </c>
      <c r="B850" s="16" t="s">
        <v>228</v>
      </c>
      <c r="C850" s="16">
        <v>1</v>
      </c>
      <c r="D850" s="16">
        <v>2</v>
      </c>
      <c r="E850" s="17">
        <v>283</v>
      </c>
      <c r="F850" s="19" t="s">
        <v>3967</v>
      </c>
      <c r="G850" s="19" t="e">
        <f t="shared" si="38"/>
        <v>#N/A</v>
      </c>
      <c r="H850" s="19"/>
      <c r="I850">
        <v>789059</v>
      </c>
      <c r="J850" t="s">
        <v>3968</v>
      </c>
      <c r="K850">
        <v>3713220</v>
      </c>
      <c r="L850" t="s">
        <v>3969</v>
      </c>
      <c r="M850">
        <v>500000</v>
      </c>
      <c r="N850" t="s">
        <v>3970</v>
      </c>
      <c r="O850">
        <v>141</v>
      </c>
      <c r="P850" t="s">
        <v>3971</v>
      </c>
      <c r="Q850">
        <v>0</v>
      </c>
      <c r="R850" t="s">
        <v>3972</v>
      </c>
      <c r="S850">
        <v>-3500</v>
      </c>
      <c r="T850" s="7" t="str">
        <f t="shared" si="39"/>
        <v>hp_789059;atk_3341898;hit_500000;miss_141;cirt_0;cirtSub_-3500</v>
      </c>
    </row>
    <row r="851" spans="1:20" x14ac:dyDescent="0.15">
      <c r="A851" s="16">
        <v>330849</v>
      </c>
      <c r="B851" s="16" t="s">
        <v>228</v>
      </c>
      <c r="C851" s="16">
        <v>1</v>
      </c>
      <c r="D851" s="16">
        <v>2</v>
      </c>
      <c r="E851" s="17">
        <v>284</v>
      </c>
      <c r="F851" s="19" t="s">
        <v>3967</v>
      </c>
      <c r="G851" s="19" t="e">
        <f t="shared" si="38"/>
        <v>#N/A</v>
      </c>
      <c r="H851" s="19"/>
      <c r="I851">
        <v>794682</v>
      </c>
      <c r="J851" t="s">
        <v>3968</v>
      </c>
      <c r="K851">
        <v>3739680</v>
      </c>
      <c r="L851" t="s">
        <v>3969</v>
      </c>
      <c r="M851">
        <v>500000</v>
      </c>
      <c r="N851" t="s">
        <v>3970</v>
      </c>
      <c r="O851">
        <v>142</v>
      </c>
      <c r="P851" t="s">
        <v>3971</v>
      </c>
      <c r="Q851">
        <v>0</v>
      </c>
      <c r="R851" t="s">
        <v>3972</v>
      </c>
      <c r="S851">
        <v>-3500</v>
      </c>
      <c r="T851" s="7" t="str">
        <f t="shared" si="39"/>
        <v>hp_794682;atk_3365712;hit_500000;miss_142;cirt_0;cirtSub_-3500</v>
      </c>
    </row>
    <row r="852" spans="1:20" x14ac:dyDescent="0.15">
      <c r="A852" s="16">
        <v>330850</v>
      </c>
      <c r="B852" s="16" t="s">
        <v>228</v>
      </c>
      <c r="C852" s="16">
        <v>1</v>
      </c>
      <c r="D852" s="16">
        <v>2</v>
      </c>
      <c r="E852" s="17">
        <v>284</v>
      </c>
      <c r="F852" s="19" t="s">
        <v>3967</v>
      </c>
      <c r="G852" s="19" t="e">
        <f t="shared" si="38"/>
        <v>#N/A</v>
      </c>
      <c r="H852" s="19"/>
      <c r="I852">
        <v>794682</v>
      </c>
      <c r="J852" t="s">
        <v>3968</v>
      </c>
      <c r="K852">
        <v>3739680</v>
      </c>
      <c r="L852" t="s">
        <v>3969</v>
      </c>
      <c r="M852">
        <v>500000</v>
      </c>
      <c r="N852" t="s">
        <v>3970</v>
      </c>
      <c r="O852">
        <v>142</v>
      </c>
      <c r="P852" t="s">
        <v>3971</v>
      </c>
      <c r="Q852">
        <v>0</v>
      </c>
      <c r="R852" t="s">
        <v>3972</v>
      </c>
      <c r="S852">
        <v>-3500</v>
      </c>
      <c r="T852" s="7" t="str">
        <f t="shared" si="39"/>
        <v>hp_794682;atk_3365712;hit_500000;miss_142;cirt_0;cirtSub_-3500</v>
      </c>
    </row>
    <row r="853" spans="1:20" x14ac:dyDescent="0.15">
      <c r="A853" s="16">
        <v>330851</v>
      </c>
      <c r="B853" s="16" t="s">
        <v>228</v>
      </c>
      <c r="C853" s="16">
        <v>1</v>
      </c>
      <c r="D853" s="16">
        <v>2</v>
      </c>
      <c r="E853" s="17">
        <v>284</v>
      </c>
      <c r="F853" s="19" t="s">
        <v>3967</v>
      </c>
      <c r="G853" s="19" t="e">
        <f t="shared" si="38"/>
        <v>#N/A</v>
      </c>
      <c r="H853" s="19"/>
      <c r="I853">
        <v>794682</v>
      </c>
      <c r="J853" t="s">
        <v>3968</v>
      </c>
      <c r="K853">
        <v>3739680</v>
      </c>
      <c r="L853" t="s">
        <v>3969</v>
      </c>
      <c r="M853">
        <v>500000</v>
      </c>
      <c r="N853" t="s">
        <v>3970</v>
      </c>
      <c r="O853">
        <v>142</v>
      </c>
      <c r="P853" t="s">
        <v>3971</v>
      </c>
      <c r="Q853">
        <v>0</v>
      </c>
      <c r="R853" t="s">
        <v>3972</v>
      </c>
      <c r="S853">
        <v>-3500</v>
      </c>
      <c r="T853" s="7" t="str">
        <f t="shared" si="39"/>
        <v>hp_794682;atk_3365712;hit_500000;miss_142;cirt_0;cirtSub_-3500</v>
      </c>
    </row>
    <row r="854" spans="1:20" x14ac:dyDescent="0.15">
      <c r="A854" s="16">
        <v>330852</v>
      </c>
      <c r="B854" s="16" t="s">
        <v>228</v>
      </c>
      <c r="C854" s="16">
        <v>1</v>
      </c>
      <c r="D854" s="16">
        <v>2</v>
      </c>
      <c r="E854" s="17">
        <v>285</v>
      </c>
      <c r="F854" s="19" t="s">
        <v>3967</v>
      </c>
      <c r="G854" s="19">
        <f t="shared" si="38"/>
        <v>0.8</v>
      </c>
      <c r="H854" s="19"/>
      <c r="I854">
        <v>800304</v>
      </c>
      <c r="J854" t="s">
        <v>3968</v>
      </c>
      <c r="K854">
        <v>3766140</v>
      </c>
      <c r="L854" t="s">
        <v>3969</v>
      </c>
      <c r="M854">
        <v>500000</v>
      </c>
      <c r="N854" t="s">
        <v>3970</v>
      </c>
      <c r="O854">
        <v>142</v>
      </c>
      <c r="P854" t="s">
        <v>3971</v>
      </c>
      <c r="Q854">
        <v>0</v>
      </c>
      <c r="R854" t="s">
        <v>3972</v>
      </c>
      <c r="S854">
        <v>-3500</v>
      </c>
      <c r="T854" s="7" t="str">
        <f t="shared" si="39"/>
        <v>hp_800304;atk_3389526;hit_500000;miss_142;cirt_0;cirtSub_-3500</v>
      </c>
    </row>
    <row r="855" spans="1:20" x14ac:dyDescent="0.15">
      <c r="A855" s="16">
        <v>330853</v>
      </c>
      <c r="B855" s="16" t="s">
        <v>228</v>
      </c>
      <c r="C855" s="16">
        <v>1</v>
      </c>
      <c r="D855" s="16">
        <v>2</v>
      </c>
      <c r="E855" s="17">
        <v>285</v>
      </c>
      <c r="F855" s="19" t="s">
        <v>3967</v>
      </c>
      <c r="G855" s="19">
        <f t="shared" si="38"/>
        <v>0.8</v>
      </c>
      <c r="H855" s="19"/>
      <c r="I855">
        <v>800304</v>
      </c>
      <c r="J855" t="s">
        <v>3968</v>
      </c>
      <c r="K855">
        <v>3766140</v>
      </c>
      <c r="L855" t="s">
        <v>3969</v>
      </c>
      <c r="M855">
        <v>500000</v>
      </c>
      <c r="N855" t="s">
        <v>3970</v>
      </c>
      <c r="O855">
        <v>142</v>
      </c>
      <c r="P855" t="s">
        <v>3971</v>
      </c>
      <c r="Q855">
        <v>0</v>
      </c>
      <c r="R855" t="s">
        <v>3972</v>
      </c>
      <c r="S855">
        <v>-3500</v>
      </c>
      <c r="T855" s="7" t="str">
        <f t="shared" si="39"/>
        <v>hp_800304;atk_3389526;hit_500000;miss_142;cirt_0;cirtSub_-3500</v>
      </c>
    </row>
    <row r="856" spans="1:20" x14ac:dyDescent="0.15">
      <c r="A856" s="16">
        <v>330854</v>
      </c>
      <c r="B856" s="16" t="s">
        <v>228</v>
      </c>
      <c r="C856" s="16">
        <v>1</v>
      </c>
      <c r="D856" s="16">
        <v>2</v>
      </c>
      <c r="E856" s="17">
        <v>285</v>
      </c>
      <c r="F856" s="19" t="s">
        <v>3967</v>
      </c>
      <c r="G856" s="19">
        <f t="shared" si="38"/>
        <v>0.8</v>
      </c>
      <c r="H856" s="19"/>
      <c r="I856">
        <v>800304</v>
      </c>
      <c r="J856" t="s">
        <v>3968</v>
      </c>
      <c r="K856">
        <v>3766140</v>
      </c>
      <c r="L856" t="s">
        <v>3969</v>
      </c>
      <c r="M856">
        <v>500000</v>
      </c>
      <c r="N856" t="s">
        <v>3970</v>
      </c>
      <c r="O856">
        <v>142</v>
      </c>
      <c r="P856" t="s">
        <v>3971</v>
      </c>
      <c r="Q856">
        <v>0</v>
      </c>
      <c r="R856" t="s">
        <v>3972</v>
      </c>
      <c r="S856">
        <v>-3500</v>
      </c>
      <c r="T856" s="7" t="str">
        <f t="shared" si="39"/>
        <v>hp_800304;atk_3389526;hit_500000;miss_142;cirt_0;cirtSub_-3500</v>
      </c>
    </row>
    <row r="857" spans="1:20" x14ac:dyDescent="0.15">
      <c r="A857" s="16">
        <v>330855</v>
      </c>
      <c r="B857" s="16" t="s">
        <v>228</v>
      </c>
      <c r="C857" s="16">
        <v>1</v>
      </c>
      <c r="D857" s="16">
        <v>2</v>
      </c>
      <c r="E857" s="17">
        <v>286</v>
      </c>
      <c r="F857" s="19" t="s">
        <v>3967</v>
      </c>
      <c r="G857" s="19" t="e">
        <f t="shared" si="38"/>
        <v>#N/A</v>
      </c>
      <c r="H857" s="19"/>
      <c r="I857">
        <v>805927</v>
      </c>
      <c r="J857" t="s">
        <v>3968</v>
      </c>
      <c r="K857">
        <v>3792600</v>
      </c>
      <c r="L857" t="s">
        <v>3969</v>
      </c>
      <c r="M857">
        <v>500000</v>
      </c>
      <c r="N857" t="s">
        <v>3970</v>
      </c>
      <c r="O857">
        <v>143</v>
      </c>
      <c r="P857" t="s">
        <v>3971</v>
      </c>
      <c r="Q857">
        <v>0</v>
      </c>
      <c r="R857" t="s">
        <v>3972</v>
      </c>
      <c r="S857">
        <v>-3500</v>
      </c>
      <c r="T857" s="7" t="str">
        <f t="shared" si="39"/>
        <v>hp_805927;atk_3413340;hit_500000;miss_143;cirt_0;cirtSub_-3500</v>
      </c>
    </row>
    <row r="858" spans="1:20" x14ac:dyDescent="0.15">
      <c r="A858" s="16">
        <v>330856</v>
      </c>
      <c r="B858" s="16" t="s">
        <v>228</v>
      </c>
      <c r="C858" s="16">
        <v>1</v>
      </c>
      <c r="D858" s="16">
        <v>2</v>
      </c>
      <c r="E858" s="17">
        <v>286</v>
      </c>
      <c r="F858" s="19" t="s">
        <v>3967</v>
      </c>
      <c r="G858" s="19" t="e">
        <f t="shared" si="38"/>
        <v>#N/A</v>
      </c>
      <c r="H858" s="19"/>
      <c r="I858">
        <v>805927</v>
      </c>
      <c r="J858" t="s">
        <v>3968</v>
      </c>
      <c r="K858">
        <v>3792600</v>
      </c>
      <c r="L858" t="s">
        <v>3969</v>
      </c>
      <c r="M858">
        <v>500000</v>
      </c>
      <c r="N858" t="s">
        <v>3970</v>
      </c>
      <c r="O858">
        <v>143</v>
      </c>
      <c r="P858" t="s">
        <v>3971</v>
      </c>
      <c r="Q858">
        <v>0</v>
      </c>
      <c r="R858" t="s">
        <v>3972</v>
      </c>
      <c r="S858">
        <v>-3500</v>
      </c>
      <c r="T858" s="7" t="str">
        <f t="shared" si="39"/>
        <v>hp_805927;atk_3413340;hit_500000;miss_143;cirt_0;cirtSub_-3500</v>
      </c>
    </row>
    <row r="859" spans="1:20" x14ac:dyDescent="0.15">
      <c r="A859" s="16">
        <v>330857</v>
      </c>
      <c r="B859" s="16" t="s">
        <v>228</v>
      </c>
      <c r="C859" s="16">
        <v>1</v>
      </c>
      <c r="D859" s="16">
        <v>2</v>
      </c>
      <c r="E859" s="17">
        <v>286</v>
      </c>
      <c r="F859" s="19" t="s">
        <v>3967</v>
      </c>
      <c r="G859" s="19" t="e">
        <f t="shared" si="38"/>
        <v>#N/A</v>
      </c>
      <c r="H859" s="19"/>
      <c r="I859">
        <v>805927</v>
      </c>
      <c r="J859" t="s">
        <v>3968</v>
      </c>
      <c r="K859">
        <v>3792600</v>
      </c>
      <c r="L859" t="s">
        <v>3969</v>
      </c>
      <c r="M859">
        <v>500000</v>
      </c>
      <c r="N859" t="s">
        <v>3970</v>
      </c>
      <c r="O859">
        <v>143</v>
      </c>
      <c r="P859" t="s">
        <v>3971</v>
      </c>
      <c r="Q859">
        <v>0</v>
      </c>
      <c r="R859" t="s">
        <v>3972</v>
      </c>
      <c r="S859">
        <v>-3500</v>
      </c>
      <c r="T859" s="7" t="str">
        <f t="shared" si="39"/>
        <v>hp_805927;atk_3413340;hit_500000;miss_143;cirt_0;cirtSub_-3500</v>
      </c>
    </row>
    <row r="860" spans="1:20" x14ac:dyDescent="0.15">
      <c r="A860" s="16">
        <v>330858</v>
      </c>
      <c r="B860" s="16" t="s">
        <v>228</v>
      </c>
      <c r="C860" s="16">
        <v>1</v>
      </c>
      <c r="D860" s="16">
        <v>2</v>
      </c>
      <c r="E860" s="17">
        <v>287</v>
      </c>
      <c r="F860" s="19" t="s">
        <v>3967</v>
      </c>
      <c r="G860" s="19" t="e">
        <f t="shared" si="38"/>
        <v>#N/A</v>
      </c>
      <c r="H860" s="19"/>
      <c r="I860">
        <v>811550</v>
      </c>
      <c r="J860" t="s">
        <v>3968</v>
      </c>
      <c r="K860">
        <v>3819060</v>
      </c>
      <c r="L860" t="s">
        <v>3969</v>
      </c>
      <c r="M860">
        <v>500000</v>
      </c>
      <c r="N860" t="s">
        <v>3970</v>
      </c>
      <c r="O860">
        <v>143</v>
      </c>
      <c r="P860" t="s">
        <v>3971</v>
      </c>
      <c r="Q860">
        <v>0</v>
      </c>
      <c r="R860" t="s">
        <v>3972</v>
      </c>
      <c r="S860">
        <v>-3500</v>
      </c>
      <c r="T860" s="7" t="str">
        <f t="shared" si="39"/>
        <v>hp_811550;atk_3437154;hit_500000;miss_143;cirt_0;cirtSub_-3500</v>
      </c>
    </row>
    <row r="861" spans="1:20" x14ac:dyDescent="0.15">
      <c r="A861" s="16">
        <v>330859</v>
      </c>
      <c r="B861" s="16" t="s">
        <v>228</v>
      </c>
      <c r="C861" s="16">
        <v>1</v>
      </c>
      <c r="D861" s="16">
        <v>2</v>
      </c>
      <c r="E861" s="17">
        <v>287</v>
      </c>
      <c r="F861" s="19" t="s">
        <v>3967</v>
      </c>
      <c r="G861" s="19" t="e">
        <f t="shared" si="38"/>
        <v>#N/A</v>
      </c>
      <c r="H861" s="19"/>
      <c r="I861">
        <v>811550</v>
      </c>
      <c r="J861" t="s">
        <v>3968</v>
      </c>
      <c r="K861">
        <v>3819060</v>
      </c>
      <c r="L861" t="s">
        <v>3969</v>
      </c>
      <c r="M861">
        <v>500000</v>
      </c>
      <c r="N861" t="s">
        <v>3970</v>
      </c>
      <c r="O861">
        <v>143</v>
      </c>
      <c r="P861" t="s">
        <v>3971</v>
      </c>
      <c r="Q861">
        <v>0</v>
      </c>
      <c r="R861" t="s">
        <v>3972</v>
      </c>
      <c r="S861">
        <v>-3500</v>
      </c>
      <c r="T861" s="7" t="str">
        <f t="shared" si="39"/>
        <v>hp_811550;atk_3437154;hit_500000;miss_143;cirt_0;cirtSub_-3500</v>
      </c>
    </row>
    <row r="862" spans="1:20" x14ac:dyDescent="0.15">
      <c r="A862" s="16">
        <v>330860</v>
      </c>
      <c r="B862" s="16" t="s">
        <v>228</v>
      </c>
      <c r="C862" s="16">
        <v>1</v>
      </c>
      <c r="D862" s="16">
        <v>2</v>
      </c>
      <c r="E862" s="17">
        <v>287</v>
      </c>
      <c r="F862" s="19" t="s">
        <v>3967</v>
      </c>
      <c r="G862" s="19" t="e">
        <f t="shared" si="38"/>
        <v>#N/A</v>
      </c>
      <c r="H862" s="19"/>
      <c r="I862">
        <v>811550</v>
      </c>
      <c r="J862" t="s">
        <v>3968</v>
      </c>
      <c r="K862">
        <v>3819060</v>
      </c>
      <c r="L862" t="s">
        <v>3969</v>
      </c>
      <c r="M862">
        <v>500000</v>
      </c>
      <c r="N862" t="s">
        <v>3970</v>
      </c>
      <c r="O862">
        <v>143</v>
      </c>
      <c r="P862" t="s">
        <v>3971</v>
      </c>
      <c r="Q862">
        <v>0</v>
      </c>
      <c r="R862" t="s">
        <v>3972</v>
      </c>
      <c r="S862">
        <v>-3500</v>
      </c>
      <c r="T862" s="7" t="str">
        <f t="shared" si="39"/>
        <v>hp_811550;atk_3437154;hit_500000;miss_143;cirt_0;cirtSub_-3500</v>
      </c>
    </row>
    <row r="863" spans="1:20" x14ac:dyDescent="0.15">
      <c r="A863" s="16">
        <v>330861</v>
      </c>
      <c r="B863" s="16" t="s">
        <v>228</v>
      </c>
      <c r="C863" s="16">
        <v>1</v>
      </c>
      <c r="D863" s="16">
        <v>2</v>
      </c>
      <c r="E863" s="17">
        <v>288</v>
      </c>
      <c r="F863" s="19" t="s">
        <v>3967</v>
      </c>
      <c r="G863" s="19" t="e">
        <f t="shared" si="38"/>
        <v>#N/A</v>
      </c>
      <c r="H863" s="19"/>
      <c r="I863">
        <v>817173</v>
      </c>
      <c r="J863" t="s">
        <v>3968</v>
      </c>
      <c r="K863">
        <v>3845520</v>
      </c>
      <c r="L863" t="s">
        <v>3969</v>
      </c>
      <c r="M863">
        <v>500000</v>
      </c>
      <c r="N863" t="s">
        <v>3970</v>
      </c>
      <c r="O863">
        <v>144</v>
      </c>
      <c r="P863" t="s">
        <v>3971</v>
      </c>
      <c r="Q863">
        <v>0</v>
      </c>
      <c r="R863" t="s">
        <v>3972</v>
      </c>
      <c r="S863">
        <v>-3500</v>
      </c>
      <c r="T863" s="7" t="str">
        <f t="shared" si="39"/>
        <v>hp_817173;atk_3460968;hit_500000;miss_144;cirt_0;cirtSub_-3500</v>
      </c>
    </row>
    <row r="864" spans="1:20" x14ac:dyDescent="0.15">
      <c r="A864" s="16">
        <v>330862</v>
      </c>
      <c r="B864" s="16" t="s">
        <v>228</v>
      </c>
      <c r="C864" s="16">
        <v>1</v>
      </c>
      <c r="D864" s="16">
        <v>2</v>
      </c>
      <c r="E864" s="17">
        <v>288</v>
      </c>
      <c r="F864" s="19" t="s">
        <v>3967</v>
      </c>
      <c r="G864" s="19" t="e">
        <f t="shared" si="38"/>
        <v>#N/A</v>
      </c>
      <c r="H864" s="19"/>
      <c r="I864">
        <v>817173</v>
      </c>
      <c r="J864" t="s">
        <v>3968</v>
      </c>
      <c r="K864">
        <v>3845520</v>
      </c>
      <c r="L864" t="s">
        <v>3969</v>
      </c>
      <c r="M864">
        <v>500000</v>
      </c>
      <c r="N864" t="s">
        <v>3970</v>
      </c>
      <c r="O864">
        <v>144</v>
      </c>
      <c r="P864" t="s">
        <v>3971</v>
      </c>
      <c r="Q864">
        <v>0</v>
      </c>
      <c r="R864" t="s">
        <v>3972</v>
      </c>
      <c r="S864">
        <v>-3500</v>
      </c>
      <c r="T864" s="7" t="str">
        <f t="shared" si="39"/>
        <v>hp_817173;atk_3460968;hit_500000;miss_144;cirt_0;cirtSub_-3500</v>
      </c>
    </row>
    <row r="865" spans="1:20" x14ac:dyDescent="0.15">
      <c r="A865" s="16">
        <v>330863</v>
      </c>
      <c r="B865" s="16" t="s">
        <v>228</v>
      </c>
      <c r="C865" s="16">
        <v>1</v>
      </c>
      <c r="D865" s="16">
        <v>2</v>
      </c>
      <c r="E865" s="17">
        <v>288</v>
      </c>
      <c r="F865" s="19" t="s">
        <v>3967</v>
      </c>
      <c r="G865" s="19" t="e">
        <f t="shared" si="38"/>
        <v>#N/A</v>
      </c>
      <c r="H865" s="19"/>
      <c r="I865">
        <v>817173</v>
      </c>
      <c r="J865" t="s">
        <v>3968</v>
      </c>
      <c r="K865">
        <v>3845520</v>
      </c>
      <c r="L865" t="s">
        <v>3969</v>
      </c>
      <c r="M865">
        <v>500000</v>
      </c>
      <c r="N865" t="s">
        <v>3970</v>
      </c>
      <c r="O865">
        <v>144</v>
      </c>
      <c r="P865" t="s">
        <v>3971</v>
      </c>
      <c r="Q865">
        <v>0</v>
      </c>
      <c r="R865" t="s">
        <v>3972</v>
      </c>
      <c r="S865">
        <v>-3500</v>
      </c>
      <c r="T865" s="7" t="str">
        <f t="shared" si="39"/>
        <v>hp_817173;atk_3460968;hit_500000;miss_144;cirt_0;cirtSub_-3500</v>
      </c>
    </row>
    <row r="866" spans="1:20" x14ac:dyDescent="0.15">
      <c r="A866" s="16">
        <v>330864</v>
      </c>
      <c r="B866" s="16" t="s">
        <v>228</v>
      </c>
      <c r="C866" s="16">
        <v>1</v>
      </c>
      <c r="D866" s="16">
        <v>2</v>
      </c>
      <c r="E866" s="17">
        <v>289</v>
      </c>
      <c r="F866" s="19" t="s">
        <v>3967</v>
      </c>
      <c r="G866" s="19" t="e">
        <f t="shared" si="38"/>
        <v>#N/A</v>
      </c>
      <c r="H866" s="19"/>
      <c r="I866">
        <v>822795</v>
      </c>
      <c r="J866" t="s">
        <v>3968</v>
      </c>
      <c r="K866">
        <v>3871980</v>
      </c>
      <c r="L866" t="s">
        <v>3969</v>
      </c>
      <c r="M866">
        <v>500000</v>
      </c>
      <c r="N866" t="s">
        <v>3970</v>
      </c>
      <c r="O866">
        <v>144</v>
      </c>
      <c r="P866" t="s">
        <v>3971</v>
      </c>
      <c r="Q866">
        <v>0</v>
      </c>
      <c r="R866" t="s">
        <v>3972</v>
      </c>
      <c r="S866">
        <v>-3500</v>
      </c>
      <c r="T866" s="7" t="str">
        <f t="shared" si="39"/>
        <v>hp_822795;atk_3484782;hit_500000;miss_144;cirt_0;cirtSub_-3500</v>
      </c>
    </row>
    <row r="867" spans="1:20" x14ac:dyDescent="0.15">
      <c r="A867" s="16">
        <v>330865</v>
      </c>
      <c r="B867" s="16" t="s">
        <v>228</v>
      </c>
      <c r="C867" s="16">
        <v>1</v>
      </c>
      <c r="D867" s="16">
        <v>2</v>
      </c>
      <c r="E867" s="17">
        <v>289</v>
      </c>
      <c r="F867" s="19" t="s">
        <v>3967</v>
      </c>
      <c r="G867" s="19" t="e">
        <f t="shared" si="38"/>
        <v>#N/A</v>
      </c>
      <c r="H867" s="19"/>
      <c r="I867">
        <v>822795</v>
      </c>
      <c r="J867" t="s">
        <v>3968</v>
      </c>
      <c r="K867">
        <v>3871980</v>
      </c>
      <c r="L867" t="s">
        <v>3969</v>
      </c>
      <c r="M867">
        <v>500000</v>
      </c>
      <c r="N867" t="s">
        <v>3970</v>
      </c>
      <c r="O867">
        <v>144</v>
      </c>
      <c r="P867" t="s">
        <v>3971</v>
      </c>
      <c r="Q867">
        <v>0</v>
      </c>
      <c r="R867" t="s">
        <v>3972</v>
      </c>
      <c r="S867">
        <v>-3500</v>
      </c>
      <c r="T867" s="7" t="str">
        <f t="shared" si="39"/>
        <v>hp_822795;atk_3484782;hit_500000;miss_144;cirt_0;cirtSub_-3500</v>
      </c>
    </row>
    <row r="868" spans="1:20" x14ac:dyDescent="0.15">
      <c r="A868" s="16">
        <v>330866</v>
      </c>
      <c r="B868" s="16" t="s">
        <v>228</v>
      </c>
      <c r="C868" s="16">
        <v>1</v>
      </c>
      <c r="D868" s="16">
        <v>2</v>
      </c>
      <c r="E868" s="17">
        <v>289</v>
      </c>
      <c r="F868" s="19" t="s">
        <v>3967</v>
      </c>
      <c r="G868" s="19" t="e">
        <f t="shared" si="38"/>
        <v>#N/A</v>
      </c>
      <c r="H868" s="19"/>
      <c r="I868">
        <v>822795</v>
      </c>
      <c r="J868" t="s">
        <v>3968</v>
      </c>
      <c r="K868">
        <v>3871980</v>
      </c>
      <c r="L868" t="s">
        <v>3969</v>
      </c>
      <c r="M868">
        <v>500000</v>
      </c>
      <c r="N868" t="s">
        <v>3970</v>
      </c>
      <c r="O868">
        <v>144</v>
      </c>
      <c r="P868" t="s">
        <v>3971</v>
      </c>
      <c r="Q868">
        <v>0</v>
      </c>
      <c r="R868" t="s">
        <v>3972</v>
      </c>
      <c r="S868">
        <v>-3500</v>
      </c>
      <c r="T868" s="7" t="str">
        <f t="shared" si="39"/>
        <v>hp_822795;atk_3484782;hit_500000;miss_144;cirt_0;cirtSub_-3500</v>
      </c>
    </row>
    <row r="869" spans="1:20" x14ac:dyDescent="0.15">
      <c r="A869" s="16">
        <v>330867</v>
      </c>
      <c r="B869" s="16" t="s">
        <v>228</v>
      </c>
      <c r="C869" s="16">
        <v>1</v>
      </c>
      <c r="D869" s="16">
        <v>2</v>
      </c>
      <c r="E869" s="17">
        <v>290</v>
      </c>
      <c r="F869" s="19" t="s">
        <v>3967</v>
      </c>
      <c r="G869" s="19">
        <f t="shared" si="38"/>
        <v>0.8</v>
      </c>
      <c r="H869" s="19"/>
      <c r="I869">
        <v>828418</v>
      </c>
      <c r="J869" t="s">
        <v>3968</v>
      </c>
      <c r="K869">
        <v>3898440</v>
      </c>
      <c r="L869" t="s">
        <v>3969</v>
      </c>
      <c r="M869">
        <v>500000</v>
      </c>
      <c r="N869" t="s">
        <v>3970</v>
      </c>
      <c r="O869">
        <v>145</v>
      </c>
      <c r="P869" t="s">
        <v>3971</v>
      </c>
      <c r="Q869">
        <v>0</v>
      </c>
      <c r="R869" t="s">
        <v>3972</v>
      </c>
      <c r="S869">
        <v>-3500</v>
      </c>
      <c r="T869" s="7" t="str">
        <f t="shared" si="39"/>
        <v>hp_828418;atk_3508596;hit_500000;miss_145;cirt_0;cirtSub_-3500</v>
      </c>
    </row>
    <row r="870" spans="1:20" x14ac:dyDescent="0.15">
      <c r="A870" s="16">
        <v>330868</v>
      </c>
      <c r="B870" s="16" t="s">
        <v>228</v>
      </c>
      <c r="C870" s="16">
        <v>1</v>
      </c>
      <c r="D870" s="16">
        <v>2</v>
      </c>
      <c r="E870" s="17">
        <v>290</v>
      </c>
      <c r="F870" s="19" t="s">
        <v>3967</v>
      </c>
      <c r="G870" s="19">
        <f t="shared" si="38"/>
        <v>0.8</v>
      </c>
      <c r="H870" s="19"/>
      <c r="I870">
        <v>828418</v>
      </c>
      <c r="J870" t="s">
        <v>3968</v>
      </c>
      <c r="K870">
        <v>3898440</v>
      </c>
      <c r="L870" t="s">
        <v>3969</v>
      </c>
      <c r="M870">
        <v>500000</v>
      </c>
      <c r="N870" t="s">
        <v>3970</v>
      </c>
      <c r="O870">
        <v>145</v>
      </c>
      <c r="P870" t="s">
        <v>3971</v>
      </c>
      <c r="Q870">
        <v>0</v>
      </c>
      <c r="R870" t="s">
        <v>3972</v>
      </c>
      <c r="S870">
        <v>-3500</v>
      </c>
      <c r="T870" s="7" t="str">
        <f t="shared" si="39"/>
        <v>hp_828418;atk_3508596;hit_500000;miss_145;cirt_0;cirtSub_-3500</v>
      </c>
    </row>
    <row r="871" spans="1:20" x14ac:dyDescent="0.15">
      <c r="A871" s="16">
        <v>330869</v>
      </c>
      <c r="B871" s="16" t="s">
        <v>228</v>
      </c>
      <c r="C871" s="16">
        <v>1</v>
      </c>
      <c r="D871" s="16">
        <v>2</v>
      </c>
      <c r="E871" s="17">
        <v>290</v>
      </c>
      <c r="F871" s="19" t="s">
        <v>3967</v>
      </c>
      <c r="G871" s="19">
        <f t="shared" si="38"/>
        <v>0.8</v>
      </c>
      <c r="H871" s="19"/>
      <c r="I871">
        <v>828418</v>
      </c>
      <c r="J871" t="s">
        <v>3968</v>
      </c>
      <c r="K871">
        <v>3898440</v>
      </c>
      <c r="L871" t="s">
        <v>3969</v>
      </c>
      <c r="M871">
        <v>500000</v>
      </c>
      <c r="N871" t="s">
        <v>3970</v>
      </c>
      <c r="O871">
        <v>145</v>
      </c>
      <c r="P871" t="s">
        <v>3971</v>
      </c>
      <c r="Q871">
        <v>0</v>
      </c>
      <c r="R871" t="s">
        <v>3972</v>
      </c>
      <c r="S871">
        <v>-3500</v>
      </c>
      <c r="T871" s="7" t="str">
        <f t="shared" si="39"/>
        <v>hp_828418;atk_3508596;hit_500000;miss_145;cirt_0;cirtSub_-3500</v>
      </c>
    </row>
    <row r="872" spans="1:20" x14ac:dyDescent="0.15">
      <c r="A872" s="16">
        <v>330870</v>
      </c>
      <c r="B872" s="16" t="s">
        <v>228</v>
      </c>
      <c r="C872" s="16">
        <v>1</v>
      </c>
      <c r="D872" s="16">
        <v>2</v>
      </c>
      <c r="E872" s="17">
        <v>291</v>
      </c>
      <c r="F872" s="19" t="s">
        <v>3967</v>
      </c>
      <c r="G872" s="19" t="e">
        <f t="shared" si="38"/>
        <v>#N/A</v>
      </c>
      <c r="H872" s="19"/>
      <c r="I872">
        <v>834041</v>
      </c>
      <c r="J872" t="s">
        <v>3968</v>
      </c>
      <c r="K872">
        <v>3924900</v>
      </c>
      <c r="L872" t="s">
        <v>3969</v>
      </c>
      <c r="M872">
        <v>500000</v>
      </c>
      <c r="N872" t="s">
        <v>3970</v>
      </c>
      <c r="O872">
        <v>145</v>
      </c>
      <c r="P872" t="s">
        <v>3971</v>
      </c>
      <c r="Q872">
        <v>0</v>
      </c>
      <c r="R872" t="s">
        <v>3972</v>
      </c>
      <c r="S872">
        <v>-3500</v>
      </c>
      <c r="T872" s="7" t="str">
        <f t="shared" si="39"/>
        <v>hp_834041;atk_3532410;hit_500000;miss_145;cirt_0;cirtSub_-3500</v>
      </c>
    </row>
    <row r="873" spans="1:20" x14ac:dyDescent="0.15">
      <c r="A873" s="16">
        <v>330871</v>
      </c>
      <c r="B873" s="16" t="s">
        <v>228</v>
      </c>
      <c r="C873" s="16">
        <v>1</v>
      </c>
      <c r="D873" s="16">
        <v>2</v>
      </c>
      <c r="E873" s="17">
        <v>291</v>
      </c>
      <c r="F873" s="19" t="s">
        <v>3967</v>
      </c>
      <c r="G873" s="19" t="e">
        <f t="shared" si="38"/>
        <v>#N/A</v>
      </c>
      <c r="H873" s="19"/>
      <c r="I873">
        <v>834041</v>
      </c>
      <c r="J873" t="s">
        <v>3968</v>
      </c>
      <c r="K873">
        <v>3924900</v>
      </c>
      <c r="L873" t="s">
        <v>3969</v>
      </c>
      <c r="M873">
        <v>500000</v>
      </c>
      <c r="N873" t="s">
        <v>3970</v>
      </c>
      <c r="O873">
        <v>145</v>
      </c>
      <c r="P873" t="s">
        <v>3971</v>
      </c>
      <c r="Q873">
        <v>0</v>
      </c>
      <c r="R873" t="s">
        <v>3972</v>
      </c>
      <c r="S873">
        <v>-3500</v>
      </c>
      <c r="T873" s="7" t="str">
        <f t="shared" si="39"/>
        <v>hp_834041;atk_3532410;hit_500000;miss_145;cirt_0;cirtSub_-3500</v>
      </c>
    </row>
    <row r="874" spans="1:20" x14ac:dyDescent="0.15">
      <c r="A874" s="16">
        <v>330872</v>
      </c>
      <c r="B874" s="16" t="s">
        <v>228</v>
      </c>
      <c r="C874" s="16">
        <v>1</v>
      </c>
      <c r="D874" s="16">
        <v>2</v>
      </c>
      <c r="E874" s="17">
        <v>291</v>
      </c>
      <c r="F874" s="19" t="s">
        <v>3967</v>
      </c>
      <c r="G874" s="19" t="e">
        <f t="shared" si="38"/>
        <v>#N/A</v>
      </c>
      <c r="H874" s="19"/>
      <c r="I874">
        <v>834041</v>
      </c>
      <c r="J874" t="s">
        <v>3968</v>
      </c>
      <c r="K874">
        <v>3924900</v>
      </c>
      <c r="L874" t="s">
        <v>3969</v>
      </c>
      <c r="M874">
        <v>500000</v>
      </c>
      <c r="N874" t="s">
        <v>3970</v>
      </c>
      <c r="O874">
        <v>145</v>
      </c>
      <c r="P874" t="s">
        <v>3971</v>
      </c>
      <c r="Q874">
        <v>0</v>
      </c>
      <c r="R874" t="s">
        <v>3972</v>
      </c>
      <c r="S874">
        <v>-3500</v>
      </c>
      <c r="T874" s="7" t="str">
        <f t="shared" si="39"/>
        <v>hp_834041;atk_3532410;hit_500000;miss_145;cirt_0;cirtSub_-3500</v>
      </c>
    </row>
    <row r="875" spans="1:20" x14ac:dyDescent="0.15">
      <c r="A875" s="16">
        <v>330873</v>
      </c>
      <c r="B875" s="16" t="s">
        <v>228</v>
      </c>
      <c r="C875" s="16">
        <v>1</v>
      </c>
      <c r="D875" s="16">
        <v>2</v>
      </c>
      <c r="E875" s="17">
        <v>292</v>
      </c>
      <c r="F875" s="19" t="s">
        <v>3967</v>
      </c>
      <c r="G875" s="19" t="e">
        <f t="shared" si="38"/>
        <v>#N/A</v>
      </c>
      <c r="H875" s="19"/>
      <c r="I875">
        <v>839664</v>
      </c>
      <c r="J875" t="s">
        <v>3968</v>
      </c>
      <c r="K875">
        <v>3951360</v>
      </c>
      <c r="L875" t="s">
        <v>3969</v>
      </c>
      <c r="M875">
        <v>500000</v>
      </c>
      <c r="N875" t="s">
        <v>3970</v>
      </c>
      <c r="O875">
        <v>146</v>
      </c>
      <c r="P875" t="s">
        <v>3971</v>
      </c>
      <c r="Q875">
        <v>0</v>
      </c>
      <c r="R875" t="s">
        <v>3972</v>
      </c>
      <c r="S875">
        <v>-3500</v>
      </c>
      <c r="T875" s="7" t="str">
        <f t="shared" si="39"/>
        <v>hp_839664;atk_3556224;hit_500000;miss_146;cirt_0;cirtSub_-3500</v>
      </c>
    </row>
    <row r="876" spans="1:20" x14ac:dyDescent="0.15">
      <c r="A876" s="16">
        <v>330874</v>
      </c>
      <c r="B876" s="16" t="s">
        <v>228</v>
      </c>
      <c r="C876" s="16">
        <v>1</v>
      </c>
      <c r="D876" s="16">
        <v>2</v>
      </c>
      <c r="E876" s="17">
        <v>292</v>
      </c>
      <c r="F876" s="19" t="s">
        <v>3967</v>
      </c>
      <c r="G876" s="19" t="e">
        <f t="shared" si="38"/>
        <v>#N/A</v>
      </c>
      <c r="H876" s="19"/>
      <c r="I876">
        <v>839664</v>
      </c>
      <c r="J876" t="s">
        <v>3968</v>
      </c>
      <c r="K876">
        <v>3951360</v>
      </c>
      <c r="L876" t="s">
        <v>3969</v>
      </c>
      <c r="M876">
        <v>500000</v>
      </c>
      <c r="N876" t="s">
        <v>3970</v>
      </c>
      <c r="O876">
        <v>146</v>
      </c>
      <c r="P876" t="s">
        <v>3971</v>
      </c>
      <c r="Q876">
        <v>0</v>
      </c>
      <c r="R876" t="s">
        <v>3972</v>
      </c>
      <c r="S876">
        <v>-3500</v>
      </c>
      <c r="T876" s="7" t="str">
        <f t="shared" si="39"/>
        <v>hp_839664;atk_3556224;hit_500000;miss_146;cirt_0;cirtSub_-3500</v>
      </c>
    </row>
    <row r="877" spans="1:20" x14ac:dyDescent="0.15">
      <c r="A877" s="16">
        <v>330875</v>
      </c>
      <c r="B877" s="16" t="s">
        <v>228</v>
      </c>
      <c r="C877" s="16">
        <v>1</v>
      </c>
      <c r="D877" s="16">
        <v>2</v>
      </c>
      <c r="E877" s="17">
        <v>292</v>
      </c>
      <c r="F877" s="19" t="s">
        <v>3967</v>
      </c>
      <c r="G877" s="19" t="e">
        <f t="shared" si="38"/>
        <v>#N/A</v>
      </c>
      <c r="H877" s="19"/>
      <c r="I877">
        <v>839664</v>
      </c>
      <c r="J877" t="s">
        <v>3968</v>
      </c>
      <c r="K877">
        <v>3951360</v>
      </c>
      <c r="L877" t="s">
        <v>3969</v>
      </c>
      <c r="M877">
        <v>500000</v>
      </c>
      <c r="N877" t="s">
        <v>3970</v>
      </c>
      <c r="O877">
        <v>146</v>
      </c>
      <c r="P877" t="s">
        <v>3971</v>
      </c>
      <c r="Q877">
        <v>0</v>
      </c>
      <c r="R877" t="s">
        <v>3972</v>
      </c>
      <c r="S877">
        <v>-3500</v>
      </c>
      <c r="T877" s="7" t="str">
        <f t="shared" si="39"/>
        <v>hp_839664;atk_3556224;hit_500000;miss_146;cirt_0;cirtSub_-3500</v>
      </c>
    </row>
    <row r="878" spans="1:20" x14ac:dyDescent="0.15">
      <c r="A878" s="16">
        <v>330876</v>
      </c>
      <c r="B878" s="16" t="s">
        <v>228</v>
      </c>
      <c r="C878" s="16">
        <v>1</v>
      </c>
      <c r="D878" s="16">
        <v>2</v>
      </c>
      <c r="E878" s="17">
        <v>293</v>
      </c>
      <c r="F878" s="19" t="s">
        <v>3967</v>
      </c>
      <c r="G878" s="19" t="e">
        <f t="shared" si="38"/>
        <v>#N/A</v>
      </c>
      <c r="H878" s="19"/>
      <c r="I878">
        <v>845286</v>
      </c>
      <c r="J878" t="s">
        <v>3968</v>
      </c>
      <c r="K878">
        <v>3977820</v>
      </c>
      <c r="L878" t="s">
        <v>3969</v>
      </c>
      <c r="M878">
        <v>500000</v>
      </c>
      <c r="N878" t="s">
        <v>3970</v>
      </c>
      <c r="O878">
        <v>146</v>
      </c>
      <c r="P878" t="s">
        <v>3971</v>
      </c>
      <c r="Q878">
        <v>0</v>
      </c>
      <c r="R878" t="s">
        <v>3972</v>
      </c>
      <c r="S878">
        <v>-3500</v>
      </c>
      <c r="T878" s="7" t="str">
        <f t="shared" si="39"/>
        <v>hp_845286;atk_3580038;hit_500000;miss_146;cirt_0;cirtSub_-3500</v>
      </c>
    </row>
    <row r="879" spans="1:20" x14ac:dyDescent="0.15">
      <c r="A879" s="16">
        <v>330877</v>
      </c>
      <c r="B879" s="16" t="s">
        <v>228</v>
      </c>
      <c r="C879" s="16">
        <v>1</v>
      </c>
      <c r="D879" s="16">
        <v>2</v>
      </c>
      <c r="E879" s="17">
        <v>293</v>
      </c>
      <c r="F879" s="19" t="s">
        <v>3967</v>
      </c>
      <c r="G879" s="19" t="e">
        <f t="shared" si="38"/>
        <v>#N/A</v>
      </c>
      <c r="H879" s="19"/>
      <c r="I879">
        <v>845286</v>
      </c>
      <c r="J879" t="s">
        <v>3968</v>
      </c>
      <c r="K879">
        <v>3977820</v>
      </c>
      <c r="L879" t="s">
        <v>3969</v>
      </c>
      <c r="M879">
        <v>500000</v>
      </c>
      <c r="N879" t="s">
        <v>3970</v>
      </c>
      <c r="O879">
        <v>146</v>
      </c>
      <c r="P879" t="s">
        <v>3971</v>
      </c>
      <c r="Q879">
        <v>0</v>
      </c>
      <c r="R879" t="s">
        <v>3972</v>
      </c>
      <c r="S879">
        <v>-3500</v>
      </c>
      <c r="T879" s="7" t="str">
        <f t="shared" si="39"/>
        <v>hp_845286;atk_3580038;hit_500000;miss_146;cirt_0;cirtSub_-3500</v>
      </c>
    </row>
    <row r="880" spans="1:20" x14ac:dyDescent="0.15">
      <c r="A880" s="16">
        <v>330878</v>
      </c>
      <c r="B880" s="16" t="s">
        <v>228</v>
      </c>
      <c r="C880" s="16">
        <v>1</v>
      </c>
      <c r="D880" s="16">
        <v>2</v>
      </c>
      <c r="E880" s="17">
        <v>293</v>
      </c>
      <c r="F880" s="19" t="s">
        <v>3967</v>
      </c>
      <c r="G880" s="19" t="e">
        <f t="shared" si="38"/>
        <v>#N/A</v>
      </c>
      <c r="H880" s="19"/>
      <c r="I880">
        <v>845286</v>
      </c>
      <c r="J880" t="s">
        <v>3968</v>
      </c>
      <c r="K880">
        <v>3977820</v>
      </c>
      <c r="L880" t="s">
        <v>3969</v>
      </c>
      <c r="M880">
        <v>500000</v>
      </c>
      <c r="N880" t="s">
        <v>3970</v>
      </c>
      <c r="O880">
        <v>146</v>
      </c>
      <c r="P880" t="s">
        <v>3971</v>
      </c>
      <c r="Q880">
        <v>0</v>
      </c>
      <c r="R880" t="s">
        <v>3972</v>
      </c>
      <c r="S880">
        <v>-3500</v>
      </c>
      <c r="T880" s="7" t="str">
        <f t="shared" si="39"/>
        <v>hp_845286;atk_3580038;hit_500000;miss_146;cirt_0;cirtSub_-3500</v>
      </c>
    </row>
    <row r="881" spans="1:20" x14ac:dyDescent="0.15">
      <c r="A881" s="16">
        <v>330879</v>
      </c>
      <c r="B881" s="16" t="s">
        <v>228</v>
      </c>
      <c r="C881" s="16">
        <v>1</v>
      </c>
      <c r="D881" s="16">
        <v>2</v>
      </c>
      <c r="E881" s="17">
        <v>294</v>
      </c>
      <c r="F881" s="19" t="s">
        <v>3967</v>
      </c>
      <c r="G881" s="19" t="e">
        <f t="shared" si="38"/>
        <v>#N/A</v>
      </c>
      <c r="H881" s="19"/>
      <c r="I881">
        <v>850909</v>
      </c>
      <c r="J881" t="s">
        <v>3968</v>
      </c>
      <c r="K881">
        <v>4004280</v>
      </c>
      <c r="L881" t="s">
        <v>3969</v>
      </c>
      <c r="M881">
        <v>500000</v>
      </c>
      <c r="N881" t="s">
        <v>3970</v>
      </c>
      <c r="O881">
        <v>147</v>
      </c>
      <c r="P881" t="s">
        <v>3971</v>
      </c>
      <c r="Q881">
        <v>0</v>
      </c>
      <c r="R881" t="s">
        <v>3972</v>
      </c>
      <c r="S881">
        <v>-3500</v>
      </c>
      <c r="T881" s="7" t="str">
        <f t="shared" si="39"/>
        <v>hp_850909;atk_3603852;hit_500000;miss_147;cirt_0;cirtSub_-3500</v>
      </c>
    </row>
    <row r="882" spans="1:20" x14ac:dyDescent="0.15">
      <c r="A882" s="16">
        <v>330880</v>
      </c>
      <c r="B882" s="16" t="s">
        <v>228</v>
      </c>
      <c r="C882" s="16">
        <v>1</v>
      </c>
      <c r="D882" s="16">
        <v>2</v>
      </c>
      <c r="E882" s="17">
        <v>294</v>
      </c>
      <c r="F882" s="19" t="s">
        <v>3967</v>
      </c>
      <c r="G882" s="19" t="e">
        <f t="shared" si="38"/>
        <v>#N/A</v>
      </c>
      <c r="H882" s="19"/>
      <c r="I882">
        <v>850909</v>
      </c>
      <c r="J882" t="s">
        <v>3968</v>
      </c>
      <c r="K882">
        <v>4004280</v>
      </c>
      <c r="L882" t="s">
        <v>3969</v>
      </c>
      <c r="M882">
        <v>500000</v>
      </c>
      <c r="N882" t="s">
        <v>3970</v>
      </c>
      <c r="O882">
        <v>147</v>
      </c>
      <c r="P882" t="s">
        <v>3971</v>
      </c>
      <c r="Q882">
        <v>0</v>
      </c>
      <c r="R882" t="s">
        <v>3972</v>
      </c>
      <c r="S882">
        <v>-3500</v>
      </c>
      <c r="T882" s="7" t="str">
        <f t="shared" si="39"/>
        <v>hp_850909;atk_3603852;hit_500000;miss_147;cirt_0;cirtSub_-3500</v>
      </c>
    </row>
    <row r="883" spans="1:20" x14ac:dyDescent="0.15">
      <c r="A883" s="16">
        <v>330881</v>
      </c>
      <c r="B883" s="16" t="s">
        <v>228</v>
      </c>
      <c r="C883" s="16">
        <v>1</v>
      </c>
      <c r="D883" s="16">
        <v>2</v>
      </c>
      <c r="E883" s="17">
        <v>294</v>
      </c>
      <c r="F883" s="19" t="s">
        <v>3967</v>
      </c>
      <c r="G883" s="19" t="e">
        <f t="shared" si="38"/>
        <v>#N/A</v>
      </c>
      <c r="H883" s="19"/>
      <c r="I883">
        <v>850909</v>
      </c>
      <c r="J883" t="s">
        <v>3968</v>
      </c>
      <c r="K883">
        <v>4004280</v>
      </c>
      <c r="L883" t="s">
        <v>3969</v>
      </c>
      <c r="M883">
        <v>500000</v>
      </c>
      <c r="N883" t="s">
        <v>3970</v>
      </c>
      <c r="O883">
        <v>147</v>
      </c>
      <c r="P883" t="s">
        <v>3971</v>
      </c>
      <c r="Q883">
        <v>0</v>
      </c>
      <c r="R883" t="s">
        <v>3972</v>
      </c>
      <c r="S883">
        <v>-3500</v>
      </c>
      <c r="T883" s="7" t="str">
        <f t="shared" si="39"/>
        <v>hp_850909;atk_3603852;hit_500000;miss_147;cirt_0;cirtSub_-3500</v>
      </c>
    </row>
    <row r="884" spans="1:20" x14ac:dyDescent="0.15">
      <c r="A884" s="16">
        <v>330882</v>
      </c>
      <c r="B884" s="16" t="s">
        <v>228</v>
      </c>
      <c r="C884" s="16">
        <v>1</v>
      </c>
      <c r="D884" s="16">
        <v>2</v>
      </c>
      <c r="E884" s="17">
        <v>295</v>
      </c>
      <c r="F884" s="19" t="s">
        <v>3967</v>
      </c>
      <c r="G884" s="19">
        <f t="shared" si="38"/>
        <v>0.8</v>
      </c>
      <c r="H884" s="19"/>
      <c r="I884">
        <v>856766</v>
      </c>
      <c r="J884" t="s">
        <v>3968</v>
      </c>
      <c r="K884">
        <v>4031843</v>
      </c>
      <c r="L884" t="s">
        <v>3969</v>
      </c>
      <c r="M884">
        <v>500000</v>
      </c>
      <c r="N884" t="s">
        <v>3970</v>
      </c>
      <c r="O884">
        <v>147</v>
      </c>
      <c r="P884" t="s">
        <v>3971</v>
      </c>
      <c r="Q884">
        <v>0</v>
      </c>
      <c r="R884" t="s">
        <v>3972</v>
      </c>
      <c r="S884">
        <v>-3500</v>
      </c>
      <c r="T884" s="7" t="str">
        <f t="shared" si="39"/>
        <v>hp_856766;atk_3628658;hit_500000;miss_147;cirt_0;cirtSub_-3500</v>
      </c>
    </row>
    <row r="885" spans="1:20" x14ac:dyDescent="0.15">
      <c r="A885" s="16">
        <v>330883</v>
      </c>
      <c r="B885" s="16" t="s">
        <v>228</v>
      </c>
      <c r="C885" s="16">
        <v>1</v>
      </c>
      <c r="D885" s="16">
        <v>2</v>
      </c>
      <c r="E885" s="17">
        <v>295</v>
      </c>
      <c r="F885" s="19" t="s">
        <v>3967</v>
      </c>
      <c r="G885" s="19">
        <f t="shared" si="38"/>
        <v>0.8</v>
      </c>
      <c r="H885" s="19"/>
      <c r="I885">
        <v>856766</v>
      </c>
      <c r="J885" t="s">
        <v>3968</v>
      </c>
      <c r="K885">
        <v>4031843</v>
      </c>
      <c r="L885" t="s">
        <v>3969</v>
      </c>
      <c r="M885">
        <v>500000</v>
      </c>
      <c r="N885" t="s">
        <v>3970</v>
      </c>
      <c r="O885">
        <v>147</v>
      </c>
      <c r="P885" t="s">
        <v>3971</v>
      </c>
      <c r="Q885">
        <v>0</v>
      </c>
      <c r="R885" t="s">
        <v>3972</v>
      </c>
      <c r="S885">
        <v>-3500</v>
      </c>
      <c r="T885" s="7" t="str">
        <f t="shared" si="39"/>
        <v>hp_856766;atk_3628658;hit_500000;miss_147;cirt_0;cirtSub_-3500</v>
      </c>
    </row>
    <row r="886" spans="1:20" x14ac:dyDescent="0.15">
      <c r="A886" s="16">
        <v>330884</v>
      </c>
      <c r="B886" s="16" t="s">
        <v>228</v>
      </c>
      <c r="C886" s="16">
        <v>1</v>
      </c>
      <c r="D886" s="16">
        <v>2</v>
      </c>
      <c r="E886" s="17">
        <v>295</v>
      </c>
      <c r="F886" s="19" t="s">
        <v>3967</v>
      </c>
      <c r="G886" s="19">
        <f t="shared" si="38"/>
        <v>0.8</v>
      </c>
      <c r="H886" s="19"/>
      <c r="I886">
        <v>856766</v>
      </c>
      <c r="J886" t="s">
        <v>3968</v>
      </c>
      <c r="K886">
        <v>4031843</v>
      </c>
      <c r="L886" t="s">
        <v>3969</v>
      </c>
      <c r="M886">
        <v>500000</v>
      </c>
      <c r="N886" t="s">
        <v>3970</v>
      </c>
      <c r="O886">
        <v>147</v>
      </c>
      <c r="P886" t="s">
        <v>3971</v>
      </c>
      <c r="Q886">
        <v>0</v>
      </c>
      <c r="R886" t="s">
        <v>3972</v>
      </c>
      <c r="S886">
        <v>-3500</v>
      </c>
      <c r="T886" s="7" t="str">
        <f t="shared" si="39"/>
        <v>hp_856766;atk_3628658;hit_500000;miss_147;cirt_0;cirtSub_-3500</v>
      </c>
    </row>
    <row r="887" spans="1:20" x14ac:dyDescent="0.15">
      <c r="A887" s="16">
        <v>330885</v>
      </c>
      <c r="B887" s="16" t="s">
        <v>228</v>
      </c>
      <c r="C887" s="16">
        <v>1</v>
      </c>
      <c r="D887" s="16">
        <v>2</v>
      </c>
      <c r="E887" s="17">
        <v>296</v>
      </c>
      <c r="F887" s="19" t="s">
        <v>3967</v>
      </c>
      <c r="G887" s="19" t="e">
        <f t="shared" si="38"/>
        <v>#N/A</v>
      </c>
      <c r="H887" s="19"/>
      <c r="I887">
        <v>862623</v>
      </c>
      <c r="J887" t="s">
        <v>3968</v>
      </c>
      <c r="K887">
        <v>4059405</v>
      </c>
      <c r="L887" t="s">
        <v>3969</v>
      </c>
      <c r="M887">
        <v>500000</v>
      </c>
      <c r="N887" t="s">
        <v>3970</v>
      </c>
      <c r="O887">
        <v>148</v>
      </c>
      <c r="P887" t="s">
        <v>3971</v>
      </c>
      <c r="Q887">
        <v>0</v>
      </c>
      <c r="R887" t="s">
        <v>3972</v>
      </c>
      <c r="S887">
        <v>-3500</v>
      </c>
      <c r="T887" s="7" t="str">
        <f t="shared" si="39"/>
        <v>hp_862623;atk_3653464;hit_500000;miss_148;cirt_0;cirtSub_-3500</v>
      </c>
    </row>
    <row r="888" spans="1:20" x14ac:dyDescent="0.15">
      <c r="A888" s="16">
        <v>330886</v>
      </c>
      <c r="B888" s="16" t="s">
        <v>228</v>
      </c>
      <c r="C888" s="16">
        <v>1</v>
      </c>
      <c r="D888" s="16">
        <v>2</v>
      </c>
      <c r="E888" s="17">
        <v>296</v>
      </c>
      <c r="F888" s="19" t="s">
        <v>3967</v>
      </c>
      <c r="G888" s="19" t="e">
        <f t="shared" si="38"/>
        <v>#N/A</v>
      </c>
      <c r="H888" s="19"/>
      <c r="I888">
        <v>862623</v>
      </c>
      <c r="J888" t="s">
        <v>3968</v>
      </c>
      <c r="K888">
        <v>4059405</v>
      </c>
      <c r="L888" t="s">
        <v>3969</v>
      </c>
      <c r="M888">
        <v>500000</v>
      </c>
      <c r="N888" t="s">
        <v>3970</v>
      </c>
      <c r="O888">
        <v>148</v>
      </c>
      <c r="P888" t="s">
        <v>3971</v>
      </c>
      <c r="Q888">
        <v>0</v>
      </c>
      <c r="R888" t="s">
        <v>3972</v>
      </c>
      <c r="S888">
        <v>-3500</v>
      </c>
      <c r="T888" s="7" t="str">
        <f t="shared" si="39"/>
        <v>hp_862623;atk_3653464;hit_500000;miss_148;cirt_0;cirtSub_-3500</v>
      </c>
    </row>
    <row r="889" spans="1:20" x14ac:dyDescent="0.15">
      <c r="A889" s="16">
        <v>330887</v>
      </c>
      <c r="B889" s="16" t="s">
        <v>228</v>
      </c>
      <c r="C889" s="16">
        <v>1</v>
      </c>
      <c r="D889" s="16">
        <v>2</v>
      </c>
      <c r="E889" s="17">
        <v>296</v>
      </c>
      <c r="F889" s="19" t="s">
        <v>3967</v>
      </c>
      <c r="G889" s="19" t="e">
        <f t="shared" si="38"/>
        <v>#N/A</v>
      </c>
      <c r="H889" s="19"/>
      <c r="I889">
        <v>862623</v>
      </c>
      <c r="J889" t="s">
        <v>3968</v>
      </c>
      <c r="K889">
        <v>4059405</v>
      </c>
      <c r="L889" t="s">
        <v>3969</v>
      </c>
      <c r="M889">
        <v>500000</v>
      </c>
      <c r="N889" t="s">
        <v>3970</v>
      </c>
      <c r="O889">
        <v>148</v>
      </c>
      <c r="P889" t="s">
        <v>3971</v>
      </c>
      <c r="Q889">
        <v>0</v>
      </c>
      <c r="R889" t="s">
        <v>3972</v>
      </c>
      <c r="S889">
        <v>-3500</v>
      </c>
      <c r="T889" s="7" t="str">
        <f t="shared" si="39"/>
        <v>hp_862623;atk_3653464;hit_500000;miss_148;cirt_0;cirtSub_-3500</v>
      </c>
    </row>
    <row r="890" spans="1:20" x14ac:dyDescent="0.15">
      <c r="A890" s="16">
        <v>330888</v>
      </c>
      <c r="B890" s="16" t="s">
        <v>228</v>
      </c>
      <c r="C890" s="16">
        <v>1</v>
      </c>
      <c r="D890" s="16">
        <v>2</v>
      </c>
      <c r="E890" s="17">
        <v>297</v>
      </c>
      <c r="F890" s="19" t="s">
        <v>3967</v>
      </c>
      <c r="G890" s="19" t="e">
        <f t="shared" si="38"/>
        <v>#N/A</v>
      </c>
      <c r="H890" s="19"/>
      <c r="I890">
        <v>868480</v>
      </c>
      <c r="J890" t="s">
        <v>3968</v>
      </c>
      <c r="K890">
        <v>4086968</v>
      </c>
      <c r="L890" t="s">
        <v>3969</v>
      </c>
      <c r="M890">
        <v>500000</v>
      </c>
      <c r="N890" t="s">
        <v>3970</v>
      </c>
      <c r="O890">
        <v>148</v>
      </c>
      <c r="P890" t="s">
        <v>3971</v>
      </c>
      <c r="Q890">
        <v>0</v>
      </c>
      <c r="R890" t="s">
        <v>3972</v>
      </c>
      <c r="S890">
        <v>-3500</v>
      </c>
      <c r="T890" s="7" t="str">
        <f t="shared" si="39"/>
        <v>hp_868480;atk_3678271;hit_500000;miss_148;cirt_0;cirtSub_-3500</v>
      </c>
    </row>
    <row r="891" spans="1:20" x14ac:dyDescent="0.15">
      <c r="A891" s="16">
        <v>330889</v>
      </c>
      <c r="B891" s="16" t="s">
        <v>228</v>
      </c>
      <c r="C891" s="16">
        <v>1</v>
      </c>
      <c r="D891" s="16">
        <v>2</v>
      </c>
      <c r="E891" s="17">
        <v>297</v>
      </c>
      <c r="F891" s="19" t="s">
        <v>3967</v>
      </c>
      <c r="G891" s="19" t="e">
        <f t="shared" si="38"/>
        <v>#N/A</v>
      </c>
      <c r="H891" s="19"/>
      <c r="I891">
        <v>868480</v>
      </c>
      <c r="J891" t="s">
        <v>3968</v>
      </c>
      <c r="K891">
        <v>4086968</v>
      </c>
      <c r="L891" t="s">
        <v>3969</v>
      </c>
      <c r="M891">
        <v>500000</v>
      </c>
      <c r="N891" t="s">
        <v>3970</v>
      </c>
      <c r="O891">
        <v>148</v>
      </c>
      <c r="P891" t="s">
        <v>3971</v>
      </c>
      <c r="Q891">
        <v>0</v>
      </c>
      <c r="R891" t="s">
        <v>3972</v>
      </c>
      <c r="S891">
        <v>-3500</v>
      </c>
      <c r="T891" s="7" t="str">
        <f t="shared" si="39"/>
        <v>hp_868480;atk_3678271;hit_500000;miss_148;cirt_0;cirtSub_-3500</v>
      </c>
    </row>
    <row r="892" spans="1:20" x14ac:dyDescent="0.15">
      <c r="A892" s="16">
        <v>330890</v>
      </c>
      <c r="B892" s="16" t="s">
        <v>228</v>
      </c>
      <c r="C892" s="16">
        <v>1</v>
      </c>
      <c r="D892" s="16">
        <v>2</v>
      </c>
      <c r="E892" s="17">
        <v>297</v>
      </c>
      <c r="F892" s="19" t="s">
        <v>3967</v>
      </c>
      <c r="G892" s="19" t="e">
        <f t="shared" si="38"/>
        <v>#N/A</v>
      </c>
      <c r="H892" s="19"/>
      <c r="I892">
        <v>868480</v>
      </c>
      <c r="J892" t="s">
        <v>3968</v>
      </c>
      <c r="K892">
        <v>4086968</v>
      </c>
      <c r="L892" t="s">
        <v>3969</v>
      </c>
      <c r="M892">
        <v>500000</v>
      </c>
      <c r="N892" t="s">
        <v>3970</v>
      </c>
      <c r="O892">
        <v>148</v>
      </c>
      <c r="P892" t="s">
        <v>3971</v>
      </c>
      <c r="Q892">
        <v>0</v>
      </c>
      <c r="R892" t="s">
        <v>3972</v>
      </c>
      <c r="S892">
        <v>-3500</v>
      </c>
      <c r="T892" s="7" t="str">
        <f t="shared" si="39"/>
        <v>hp_868480;atk_3678271;hit_500000;miss_148;cirt_0;cirtSub_-3500</v>
      </c>
    </row>
    <row r="893" spans="1:20" x14ac:dyDescent="0.15">
      <c r="A893" s="16">
        <v>330891</v>
      </c>
      <c r="B893" s="16" t="s">
        <v>228</v>
      </c>
      <c r="C893" s="16">
        <v>1</v>
      </c>
      <c r="D893" s="16">
        <v>2</v>
      </c>
      <c r="E893" s="17">
        <v>298</v>
      </c>
      <c r="F893" s="19" t="s">
        <v>3967</v>
      </c>
      <c r="G893" s="19" t="e">
        <f t="shared" si="38"/>
        <v>#N/A</v>
      </c>
      <c r="H893" s="19"/>
      <c r="I893">
        <v>874338</v>
      </c>
      <c r="J893" t="s">
        <v>3968</v>
      </c>
      <c r="K893">
        <v>4114530</v>
      </c>
      <c r="L893" t="s">
        <v>3969</v>
      </c>
      <c r="M893">
        <v>500000</v>
      </c>
      <c r="N893" t="s">
        <v>3970</v>
      </c>
      <c r="O893">
        <v>149</v>
      </c>
      <c r="P893" t="s">
        <v>3971</v>
      </c>
      <c r="Q893">
        <v>0</v>
      </c>
      <c r="R893" t="s">
        <v>3972</v>
      </c>
      <c r="S893">
        <v>-3500</v>
      </c>
      <c r="T893" s="7" t="str">
        <f t="shared" si="39"/>
        <v>hp_874338;atk_3703077;hit_500000;miss_149;cirt_0;cirtSub_-3500</v>
      </c>
    </row>
    <row r="894" spans="1:20" x14ac:dyDescent="0.15">
      <c r="A894" s="16">
        <v>330892</v>
      </c>
      <c r="B894" s="16" t="s">
        <v>228</v>
      </c>
      <c r="C894" s="16">
        <v>1</v>
      </c>
      <c r="D894" s="16">
        <v>2</v>
      </c>
      <c r="E894" s="17">
        <v>298</v>
      </c>
      <c r="F894" s="19" t="s">
        <v>3967</v>
      </c>
      <c r="G894" s="19" t="e">
        <f t="shared" si="38"/>
        <v>#N/A</v>
      </c>
      <c r="H894" s="19"/>
      <c r="I894">
        <v>874338</v>
      </c>
      <c r="J894" t="s">
        <v>3968</v>
      </c>
      <c r="K894">
        <v>4114530</v>
      </c>
      <c r="L894" t="s">
        <v>3969</v>
      </c>
      <c r="M894">
        <v>500000</v>
      </c>
      <c r="N894" t="s">
        <v>3970</v>
      </c>
      <c r="O894">
        <v>149</v>
      </c>
      <c r="P894" t="s">
        <v>3971</v>
      </c>
      <c r="Q894">
        <v>0</v>
      </c>
      <c r="R894" t="s">
        <v>3972</v>
      </c>
      <c r="S894">
        <v>-3500</v>
      </c>
      <c r="T894" s="7" t="str">
        <f t="shared" si="39"/>
        <v>hp_874338;atk_3703077;hit_500000;miss_149;cirt_0;cirtSub_-3500</v>
      </c>
    </row>
    <row r="895" spans="1:20" x14ac:dyDescent="0.15">
      <c r="A895" s="16">
        <v>330893</v>
      </c>
      <c r="B895" s="16" t="s">
        <v>228</v>
      </c>
      <c r="C895" s="16">
        <v>1</v>
      </c>
      <c r="D895" s="16">
        <v>2</v>
      </c>
      <c r="E895" s="17">
        <v>298</v>
      </c>
      <c r="F895" s="19" t="s">
        <v>3967</v>
      </c>
      <c r="G895" s="19" t="e">
        <f t="shared" si="38"/>
        <v>#N/A</v>
      </c>
      <c r="H895" s="19"/>
      <c r="I895">
        <v>874338</v>
      </c>
      <c r="J895" t="s">
        <v>3968</v>
      </c>
      <c r="K895">
        <v>4114530</v>
      </c>
      <c r="L895" t="s">
        <v>3969</v>
      </c>
      <c r="M895">
        <v>500000</v>
      </c>
      <c r="N895" t="s">
        <v>3970</v>
      </c>
      <c r="O895">
        <v>149</v>
      </c>
      <c r="P895" t="s">
        <v>3971</v>
      </c>
      <c r="Q895">
        <v>0</v>
      </c>
      <c r="R895" t="s">
        <v>3972</v>
      </c>
      <c r="S895">
        <v>-3500</v>
      </c>
      <c r="T895" s="7" t="str">
        <f t="shared" si="39"/>
        <v>hp_874338;atk_3703077;hit_500000;miss_149;cirt_0;cirtSub_-3500</v>
      </c>
    </row>
    <row r="896" spans="1:20" x14ac:dyDescent="0.15">
      <c r="A896" s="16">
        <v>330894</v>
      </c>
      <c r="B896" s="16" t="s">
        <v>228</v>
      </c>
      <c r="C896" s="16">
        <v>1</v>
      </c>
      <c r="D896" s="16">
        <v>2</v>
      </c>
      <c r="E896" s="17">
        <v>299</v>
      </c>
      <c r="F896" s="19" t="s">
        <v>3967</v>
      </c>
      <c r="G896" s="19" t="e">
        <f t="shared" si="38"/>
        <v>#N/A</v>
      </c>
      <c r="H896" s="19"/>
      <c r="I896">
        <v>880194</v>
      </c>
      <c r="J896" t="s">
        <v>3968</v>
      </c>
      <c r="K896">
        <v>4142093</v>
      </c>
      <c r="L896" t="s">
        <v>3969</v>
      </c>
      <c r="M896">
        <v>500000</v>
      </c>
      <c r="N896" t="s">
        <v>3970</v>
      </c>
      <c r="O896">
        <v>149</v>
      </c>
      <c r="P896" t="s">
        <v>3971</v>
      </c>
      <c r="Q896">
        <v>0</v>
      </c>
      <c r="R896" t="s">
        <v>3972</v>
      </c>
      <c r="S896">
        <v>-3500</v>
      </c>
      <c r="T896" s="7" t="str">
        <f t="shared" si="39"/>
        <v>hp_880194;atk_3727883;hit_500000;miss_149;cirt_0;cirtSub_-3500</v>
      </c>
    </row>
    <row r="897" spans="1:20" x14ac:dyDescent="0.15">
      <c r="A897" s="16">
        <v>330895</v>
      </c>
      <c r="B897" s="16" t="s">
        <v>228</v>
      </c>
      <c r="C897" s="16">
        <v>1</v>
      </c>
      <c r="D897" s="16">
        <v>2</v>
      </c>
      <c r="E897" s="17">
        <v>299</v>
      </c>
      <c r="F897" s="19" t="s">
        <v>3967</v>
      </c>
      <c r="G897" s="19" t="e">
        <f t="shared" si="38"/>
        <v>#N/A</v>
      </c>
      <c r="H897" s="19"/>
      <c r="I897">
        <v>880194</v>
      </c>
      <c r="J897" t="s">
        <v>3968</v>
      </c>
      <c r="K897">
        <v>4142093</v>
      </c>
      <c r="L897" t="s">
        <v>3969</v>
      </c>
      <c r="M897">
        <v>500000</v>
      </c>
      <c r="N897" t="s">
        <v>3970</v>
      </c>
      <c r="O897">
        <v>149</v>
      </c>
      <c r="P897" t="s">
        <v>3971</v>
      </c>
      <c r="Q897">
        <v>0</v>
      </c>
      <c r="R897" t="s">
        <v>3972</v>
      </c>
      <c r="S897">
        <v>-3500</v>
      </c>
      <c r="T897" s="7" t="str">
        <f t="shared" si="39"/>
        <v>hp_880194;atk_3727883;hit_500000;miss_149;cirt_0;cirtSub_-3500</v>
      </c>
    </row>
    <row r="898" spans="1:20" x14ac:dyDescent="0.15">
      <c r="A898" s="16">
        <v>330896</v>
      </c>
      <c r="B898" s="16" t="s">
        <v>228</v>
      </c>
      <c r="C898" s="16">
        <v>1</v>
      </c>
      <c r="D898" s="16">
        <v>2</v>
      </c>
      <c r="E898" s="17">
        <v>299</v>
      </c>
      <c r="F898" s="19" t="s">
        <v>3967</v>
      </c>
      <c r="G898" s="19" t="e">
        <f t="shared" si="38"/>
        <v>#N/A</v>
      </c>
      <c r="H898" s="19"/>
      <c r="I898">
        <v>880194</v>
      </c>
      <c r="J898" t="s">
        <v>3968</v>
      </c>
      <c r="K898">
        <v>4142093</v>
      </c>
      <c r="L898" t="s">
        <v>3969</v>
      </c>
      <c r="M898">
        <v>500000</v>
      </c>
      <c r="N898" t="s">
        <v>3970</v>
      </c>
      <c r="O898">
        <v>149</v>
      </c>
      <c r="P898" t="s">
        <v>3971</v>
      </c>
      <c r="Q898">
        <v>0</v>
      </c>
      <c r="R898" t="s">
        <v>3972</v>
      </c>
      <c r="S898">
        <v>-3500</v>
      </c>
      <c r="T898" s="7" t="str">
        <f t="shared" si="39"/>
        <v>hp_880194;atk_3727883;hit_500000;miss_149;cirt_0;cirtSub_-3500</v>
      </c>
    </row>
    <row r="899" spans="1:20" x14ac:dyDescent="0.15">
      <c r="A899" s="16">
        <v>330897</v>
      </c>
      <c r="B899" s="16" t="s">
        <v>228</v>
      </c>
      <c r="C899" s="16">
        <v>1</v>
      </c>
      <c r="D899" s="16">
        <v>2</v>
      </c>
      <c r="E899" s="17">
        <v>300</v>
      </c>
      <c r="F899" s="19" t="s">
        <v>3967</v>
      </c>
      <c r="G899" s="19">
        <f t="shared" ref="G899:G962" si="40">VLOOKUP(E899,$E$1804:$I$2287,5,0)</f>
        <v>0.8</v>
      </c>
      <c r="H899" s="19"/>
      <c r="I899">
        <v>886051</v>
      </c>
      <c r="J899" t="s">
        <v>3968</v>
      </c>
      <c r="K899">
        <v>4169655</v>
      </c>
      <c r="L899" t="s">
        <v>3969</v>
      </c>
      <c r="M899">
        <v>500000</v>
      </c>
      <c r="N899" t="s">
        <v>3970</v>
      </c>
      <c r="O899">
        <v>150</v>
      </c>
      <c r="P899" t="s">
        <v>3971</v>
      </c>
      <c r="Q899">
        <v>0</v>
      </c>
      <c r="R899" t="s">
        <v>3972</v>
      </c>
      <c r="S899">
        <v>-3500</v>
      </c>
      <c r="T899" s="7" t="str">
        <f t="shared" ref="T899:T962" si="41">F899&amp;"_"&amp;I899&amp;";"&amp;J899&amp;"_"&amp;INT(K899*0.9)&amp;";"&amp;L899&amp;"_"&amp;M899&amp;";"&amp;N899&amp;"_"&amp;O899&amp;";"&amp;P899&amp;"_"&amp;Q899&amp;";"&amp;R899&amp;"_"&amp;S899</f>
        <v>hp_886051;atk_3752689;hit_500000;miss_150;cirt_0;cirtSub_-3500</v>
      </c>
    </row>
    <row r="900" spans="1:20" x14ac:dyDescent="0.15">
      <c r="A900" s="16">
        <v>330898</v>
      </c>
      <c r="B900" s="16" t="s">
        <v>228</v>
      </c>
      <c r="C900" s="16">
        <v>1</v>
      </c>
      <c r="D900" s="16">
        <v>2</v>
      </c>
      <c r="E900" s="17">
        <v>300</v>
      </c>
      <c r="F900" s="19" t="s">
        <v>3967</v>
      </c>
      <c r="G900" s="19">
        <f t="shared" si="40"/>
        <v>0.8</v>
      </c>
      <c r="H900" s="19"/>
      <c r="I900">
        <v>886051</v>
      </c>
      <c r="J900" t="s">
        <v>3968</v>
      </c>
      <c r="K900">
        <v>4169655</v>
      </c>
      <c r="L900" t="s">
        <v>3969</v>
      </c>
      <c r="M900">
        <v>500000</v>
      </c>
      <c r="N900" t="s">
        <v>3970</v>
      </c>
      <c r="O900">
        <v>150</v>
      </c>
      <c r="P900" t="s">
        <v>3971</v>
      </c>
      <c r="Q900">
        <v>0</v>
      </c>
      <c r="R900" t="s">
        <v>3972</v>
      </c>
      <c r="S900">
        <v>-3500</v>
      </c>
      <c r="T900" s="7" t="str">
        <f t="shared" si="41"/>
        <v>hp_886051;atk_3752689;hit_500000;miss_150;cirt_0;cirtSub_-3500</v>
      </c>
    </row>
    <row r="901" spans="1:20" x14ac:dyDescent="0.15">
      <c r="A901" s="16">
        <v>330899</v>
      </c>
      <c r="B901" s="16" t="s">
        <v>228</v>
      </c>
      <c r="C901" s="16">
        <v>1</v>
      </c>
      <c r="D901" s="16">
        <v>2</v>
      </c>
      <c r="E901" s="17">
        <v>300</v>
      </c>
      <c r="F901" s="19" t="s">
        <v>3967</v>
      </c>
      <c r="G901" s="19">
        <f t="shared" si="40"/>
        <v>0.8</v>
      </c>
      <c r="H901" s="19"/>
      <c r="I901">
        <v>886051</v>
      </c>
      <c r="J901" t="s">
        <v>3968</v>
      </c>
      <c r="K901">
        <v>4169655</v>
      </c>
      <c r="L901" t="s">
        <v>3969</v>
      </c>
      <c r="M901">
        <v>500000</v>
      </c>
      <c r="N901" t="s">
        <v>3970</v>
      </c>
      <c r="O901">
        <v>150</v>
      </c>
      <c r="P901" t="s">
        <v>3971</v>
      </c>
      <c r="Q901">
        <v>0</v>
      </c>
      <c r="R901" t="s">
        <v>3972</v>
      </c>
      <c r="S901">
        <v>-3500</v>
      </c>
      <c r="T901" s="7" t="str">
        <f t="shared" si="41"/>
        <v>hp_886051;atk_3752689;hit_500000;miss_150;cirt_0;cirtSub_-3500</v>
      </c>
    </row>
    <row r="902" spans="1:20" x14ac:dyDescent="0.15">
      <c r="A902" s="16">
        <v>330900</v>
      </c>
      <c r="B902" s="16" t="s">
        <v>228</v>
      </c>
      <c r="C902" s="16">
        <v>1</v>
      </c>
      <c r="D902" s="16">
        <v>2</v>
      </c>
      <c r="E902" s="17">
        <v>301</v>
      </c>
      <c r="F902" s="19" t="s">
        <v>3967</v>
      </c>
      <c r="G902" s="19" t="e">
        <f t="shared" si="40"/>
        <v>#N/A</v>
      </c>
      <c r="H902" s="19"/>
      <c r="I902">
        <v>891908</v>
      </c>
      <c r="J902" t="s">
        <v>3968</v>
      </c>
      <c r="K902">
        <v>4197218</v>
      </c>
      <c r="L902" t="s">
        <v>3969</v>
      </c>
      <c r="M902">
        <v>500000</v>
      </c>
      <c r="N902" t="s">
        <v>3970</v>
      </c>
      <c r="O902">
        <v>150</v>
      </c>
      <c r="P902" t="s">
        <v>3971</v>
      </c>
      <c r="Q902">
        <v>0</v>
      </c>
      <c r="R902" t="s">
        <v>3972</v>
      </c>
      <c r="S902">
        <v>-3500</v>
      </c>
      <c r="T902" s="7" t="str">
        <f t="shared" si="41"/>
        <v>hp_891908;atk_3777496;hit_500000;miss_150;cirt_0;cirtSub_-3500</v>
      </c>
    </row>
    <row r="903" spans="1:20" x14ac:dyDescent="0.15">
      <c r="A903" s="16">
        <v>330901</v>
      </c>
      <c r="B903" s="16" t="s">
        <v>228</v>
      </c>
      <c r="C903" s="16">
        <v>1</v>
      </c>
      <c r="D903" s="16">
        <v>2</v>
      </c>
      <c r="E903" s="17">
        <v>301</v>
      </c>
      <c r="F903" s="19" t="s">
        <v>3967</v>
      </c>
      <c r="G903" s="19" t="e">
        <f t="shared" si="40"/>
        <v>#N/A</v>
      </c>
      <c r="H903" s="19"/>
      <c r="I903">
        <v>891908</v>
      </c>
      <c r="J903" t="s">
        <v>3968</v>
      </c>
      <c r="K903">
        <v>4197218</v>
      </c>
      <c r="L903" t="s">
        <v>3969</v>
      </c>
      <c r="M903">
        <v>500000</v>
      </c>
      <c r="N903" t="s">
        <v>3970</v>
      </c>
      <c r="O903">
        <v>150</v>
      </c>
      <c r="P903" t="s">
        <v>3971</v>
      </c>
      <c r="Q903">
        <v>0</v>
      </c>
      <c r="R903" t="s">
        <v>3972</v>
      </c>
      <c r="S903">
        <v>-3500</v>
      </c>
      <c r="T903" s="7" t="str">
        <f t="shared" si="41"/>
        <v>hp_891908;atk_3777496;hit_500000;miss_150;cirt_0;cirtSub_-3500</v>
      </c>
    </row>
    <row r="904" spans="1:20" x14ac:dyDescent="0.15">
      <c r="A904" s="16">
        <v>330902</v>
      </c>
      <c r="B904" s="16" t="s">
        <v>228</v>
      </c>
      <c r="C904" s="16">
        <v>1</v>
      </c>
      <c r="D904" s="16">
        <v>2</v>
      </c>
      <c r="E904" s="17">
        <v>301</v>
      </c>
      <c r="F904" s="19" t="s">
        <v>3967</v>
      </c>
      <c r="G904" s="19" t="e">
        <f t="shared" si="40"/>
        <v>#N/A</v>
      </c>
      <c r="H904" s="19"/>
      <c r="I904">
        <v>891908</v>
      </c>
      <c r="J904" t="s">
        <v>3968</v>
      </c>
      <c r="K904">
        <v>4197218</v>
      </c>
      <c r="L904" t="s">
        <v>3969</v>
      </c>
      <c r="M904">
        <v>500000</v>
      </c>
      <c r="N904" t="s">
        <v>3970</v>
      </c>
      <c r="O904">
        <v>150</v>
      </c>
      <c r="P904" t="s">
        <v>3971</v>
      </c>
      <c r="Q904">
        <v>0</v>
      </c>
      <c r="R904" t="s">
        <v>3972</v>
      </c>
      <c r="S904">
        <v>-3500</v>
      </c>
      <c r="T904" s="7" t="str">
        <f t="shared" si="41"/>
        <v>hp_891908;atk_3777496;hit_500000;miss_150;cirt_0;cirtSub_-3500</v>
      </c>
    </row>
    <row r="905" spans="1:20" x14ac:dyDescent="0.15">
      <c r="A905" s="16">
        <v>330903</v>
      </c>
      <c r="B905" s="16" t="s">
        <v>228</v>
      </c>
      <c r="C905" s="16">
        <v>1</v>
      </c>
      <c r="D905" s="16">
        <v>2</v>
      </c>
      <c r="E905" s="17">
        <v>302</v>
      </c>
      <c r="F905" s="19" t="s">
        <v>3967</v>
      </c>
      <c r="G905" s="19" t="e">
        <f t="shared" si="40"/>
        <v>#N/A</v>
      </c>
      <c r="H905" s="19"/>
      <c r="I905">
        <v>897765</v>
      </c>
      <c r="J905" t="s">
        <v>3968</v>
      </c>
      <c r="K905">
        <v>4224780</v>
      </c>
      <c r="L905" t="s">
        <v>3969</v>
      </c>
      <c r="M905">
        <v>500000</v>
      </c>
      <c r="N905" t="s">
        <v>3970</v>
      </c>
      <c r="O905">
        <v>151</v>
      </c>
      <c r="P905" t="s">
        <v>3971</v>
      </c>
      <c r="Q905">
        <v>0</v>
      </c>
      <c r="R905" t="s">
        <v>3972</v>
      </c>
      <c r="S905">
        <v>-3500</v>
      </c>
      <c r="T905" s="7" t="str">
        <f t="shared" si="41"/>
        <v>hp_897765;atk_3802302;hit_500000;miss_151;cirt_0;cirtSub_-3500</v>
      </c>
    </row>
    <row r="906" spans="1:20" x14ac:dyDescent="0.15">
      <c r="A906" s="16">
        <v>330904</v>
      </c>
      <c r="B906" s="16" t="s">
        <v>228</v>
      </c>
      <c r="C906" s="16">
        <v>1</v>
      </c>
      <c r="D906" s="16">
        <v>2</v>
      </c>
      <c r="E906" s="17">
        <v>302</v>
      </c>
      <c r="F906" s="19" t="s">
        <v>3967</v>
      </c>
      <c r="G906" s="19" t="e">
        <f t="shared" si="40"/>
        <v>#N/A</v>
      </c>
      <c r="H906" s="19"/>
      <c r="I906">
        <v>897765</v>
      </c>
      <c r="J906" t="s">
        <v>3968</v>
      </c>
      <c r="K906">
        <v>4224780</v>
      </c>
      <c r="L906" t="s">
        <v>3969</v>
      </c>
      <c r="M906">
        <v>500000</v>
      </c>
      <c r="N906" t="s">
        <v>3970</v>
      </c>
      <c r="O906">
        <v>151</v>
      </c>
      <c r="P906" t="s">
        <v>3971</v>
      </c>
      <c r="Q906">
        <v>0</v>
      </c>
      <c r="R906" t="s">
        <v>3972</v>
      </c>
      <c r="S906">
        <v>-3500</v>
      </c>
      <c r="T906" s="7" t="str">
        <f t="shared" si="41"/>
        <v>hp_897765;atk_3802302;hit_500000;miss_151;cirt_0;cirtSub_-3500</v>
      </c>
    </row>
    <row r="907" spans="1:20" x14ac:dyDescent="0.15">
      <c r="A907" s="16">
        <v>330905</v>
      </c>
      <c r="B907" s="16" t="s">
        <v>228</v>
      </c>
      <c r="C907" s="16">
        <v>1</v>
      </c>
      <c r="D907" s="16">
        <v>2</v>
      </c>
      <c r="E907" s="17">
        <v>302</v>
      </c>
      <c r="F907" s="19" t="s">
        <v>3967</v>
      </c>
      <c r="G907" s="19" t="e">
        <f t="shared" si="40"/>
        <v>#N/A</v>
      </c>
      <c r="H907" s="19"/>
      <c r="I907">
        <v>897765</v>
      </c>
      <c r="J907" t="s">
        <v>3968</v>
      </c>
      <c r="K907">
        <v>4224780</v>
      </c>
      <c r="L907" t="s">
        <v>3969</v>
      </c>
      <c r="M907">
        <v>500000</v>
      </c>
      <c r="N907" t="s">
        <v>3970</v>
      </c>
      <c r="O907">
        <v>151</v>
      </c>
      <c r="P907" t="s">
        <v>3971</v>
      </c>
      <c r="Q907">
        <v>0</v>
      </c>
      <c r="R907" t="s">
        <v>3972</v>
      </c>
      <c r="S907">
        <v>-3500</v>
      </c>
      <c r="T907" s="7" t="str">
        <f t="shared" si="41"/>
        <v>hp_897765;atk_3802302;hit_500000;miss_151;cirt_0;cirtSub_-3500</v>
      </c>
    </row>
    <row r="908" spans="1:20" x14ac:dyDescent="0.15">
      <c r="A908" s="16">
        <v>330906</v>
      </c>
      <c r="B908" s="16" t="s">
        <v>228</v>
      </c>
      <c r="C908" s="16">
        <v>1</v>
      </c>
      <c r="D908" s="16">
        <v>2</v>
      </c>
      <c r="E908" s="17">
        <v>303</v>
      </c>
      <c r="F908" s="19" t="s">
        <v>3967</v>
      </c>
      <c r="G908" s="19" t="e">
        <f t="shared" si="40"/>
        <v>#N/A</v>
      </c>
      <c r="H908" s="19"/>
      <c r="I908">
        <v>903623</v>
      </c>
      <c r="J908" t="s">
        <v>3968</v>
      </c>
      <c r="K908">
        <v>4252343</v>
      </c>
      <c r="L908" t="s">
        <v>3969</v>
      </c>
      <c r="M908">
        <v>500000</v>
      </c>
      <c r="N908" t="s">
        <v>3970</v>
      </c>
      <c r="O908">
        <v>151</v>
      </c>
      <c r="P908" t="s">
        <v>3971</v>
      </c>
      <c r="Q908">
        <v>0</v>
      </c>
      <c r="R908" t="s">
        <v>3972</v>
      </c>
      <c r="S908">
        <v>-3500</v>
      </c>
      <c r="T908" s="7" t="str">
        <f t="shared" si="41"/>
        <v>hp_903623;atk_3827108;hit_500000;miss_151;cirt_0;cirtSub_-3500</v>
      </c>
    </row>
    <row r="909" spans="1:20" x14ac:dyDescent="0.15">
      <c r="A909" s="16">
        <v>330907</v>
      </c>
      <c r="B909" s="16" t="s">
        <v>228</v>
      </c>
      <c r="C909" s="16">
        <v>1</v>
      </c>
      <c r="D909" s="16">
        <v>2</v>
      </c>
      <c r="E909" s="17">
        <v>303</v>
      </c>
      <c r="F909" s="19" t="s">
        <v>3967</v>
      </c>
      <c r="G909" s="19" t="e">
        <f t="shared" si="40"/>
        <v>#N/A</v>
      </c>
      <c r="H909" s="19"/>
      <c r="I909">
        <v>903623</v>
      </c>
      <c r="J909" t="s">
        <v>3968</v>
      </c>
      <c r="K909">
        <v>4252343</v>
      </c>
      <c r="L909" t="s">
        <v>3969</v>
      </c>
      <c r="M909">
        <v>500000</v>
      </c>
      <c r="N909" t="s">
        <v>3970</v>
      </c>
      <c r="O909">
        <v>151</v>
      </c>
      <c r="P909" t="s">
        <v>3971</v>
      </c>
      <c r="Q909">
        <v>0</v>
      </c>
      <c r="R909" t="s">
        <v>3972</v>
      </c>
      <c r="S909">
        <v>-3500</v>
      </c>
      <c r="T909" s="7" t="str">
        <f t="shared" si="41"/>
        <v>hp_903623;atk_3827108;hit_500000;miss_151;cirt_0;cirtSub_-3500</v>
      </c>
    </row>
    <row r="910" spans="1:20" x14ac:dyDescent="0.15">
      <c r="A910" s="16">
        <v>330908</v>
      </c>
      <c r="B910" s="16" t="s">
        <v>228</v>
      </c>
      <c r="C910" s="16">
        <v>1</v>
      </c>
      <c r="D910" s="16">
        <v>2</v>
      </c>
      <c r="E910" s="17">
        <v>303</v>
      </c>
      <c r="F910" s="19" t="s">
        <v>3967</v>
      </c>
      <c r="G910" s="19" t="e">
        <f t="shared" si="40"/>
        <v>#N/A</v>
      </c>
      <c r="H910" s="19"/>
      <c r="I910">
        <v>903623</v>
      </c>
      <c r="J910" t="s">
        <v>3968</v>
      </c>
      <c r="K910">
        <v>4252343</v>
      </c>
      <c r="L910" t="s">
        <v>3969</v>
      </c>
      <c r="M910">
        <v>500000</v>
      </c>
      <c r="N910" t="s">
        <v>3970</v>
      </c>
      <c r="O910">
        <v>151</v>
      </c>
      <c r="P910" t="s">
        <v>3971</v>
      </c>
      <c r="Q910">
        <v>0</v>
      </c>
      <c r="R910" t="s">
        <v>3972</v>
      </c>
      <c r="S910">
        <v>-3500</v>
      </c>
      <c r="T910" s="7" t="str">
        <f t="shared" si="41"/>
        <v>hp_903623;atk_3827108;hit_500000;miss_151;cirt_0;cirtSub_-3500</v>
      </c>
    </row>
    <row r="911" spans="1:20" x14ac:dyDescent="0.15">
      <c r="A911" s="16">
        <v>330909</v>
      </c>
      <c r="B911" s="16" t="s">
        <v>228</v>
      </c>
      <c r="C911" s="16">
        <v>1</v>
      </c>
      <c r="D911" s="16">
        <v>2</v>
      </c>
      <c r="E911" s="17">
        <v>304</v>
      </c>
      <c r="F911" s="19" t="s">
        <v>3967</v>
      </c>
      <c r="G911" s="19" t="e">
        <f t="shared" si="40"/>
        <v>#N/A</v>
      </c>
      <c r="H911" s="19"/>
      <c r="I911">
        <v>909479</v>
      </c>
      <c r="J911" t="s">
        <v>3968</v>
      </c>
      <c r="K911">
        <v>4279905</v>
      </c>
      <c r="L911" t="s">
        <v>3969</v>
      </c>
      <c r="M911">
        <v>500000</v>
      </c>
      <c r="N911" t="s">
        <v>3970</v>
      </c>
      <c r="O911">
        <v>152</v>
      </c>
      <c r="P911" t="s">
        <v>3971</v>
      </c>
      <c r="Q911">
        <v>0</v>
      </c>
      <c r="R911" t="s">
        <v>3972</v>
      </c>
      <c r="S911">
        <v>-3500</v>
      </c>
      <c r="T911" s="7" t="str">
        <f t="shared" si="41"/>
        <v>hp_909479;atk_3851914;hit_500000;miss_152;cirt_0;cirtSub_-3500</v>
      </c>
    </row>
    <row r="912" spans="1:20" x14ac:dyDescent="0.15">
      <c r="A912" s="16">
        <v>330910</v>
      </c>
      <c r="B912" s="16" t="s">
        <v>228</v>
      </c>
      <c r="C912" s="16">
        <v>1</v>
      </c>
      <c r="D912" s="16">
        <v>2</v>
      </c>
      <c r="E912" s="17">
        <v>304</v>
      </c>
      <c r="F912" s="19" t="s">
        <v>3967</v>
      </c>
      <c r="G912" s="19" t="e">
        <f t="shared" si="40"/>
        <v>#N/A</v>
      </c>
      <c r="H912" s="19"/>
      <c r="I912">
        <v>909479</v>
      </c>
      <c r="J912" t="s">
        <v>3968</v>
      </c>
      <c r="K912">
        <v>4279905</v>
      </c>
      <c r="L912" t="s">
        <v>3969</v>
      </c>
      <c r="M912">
        <v>500000</v>
      </c>
      <c r="N912" t="s">
        <v>3970</v>
      </c>
      <c r="O912">
        <v>152</v>
      </c>
      <c r="P912" t="s">
        <v>3971</v>
      </c>
      <c r="Q912">
        <v>0</v>
      </c>
      <c r="R912" t="s">
        <v>3972</v>
      </c>
      <c r="S912">
        <v>-3500</v>
      </c>
      <c r="T912" s="7" t="str">
        <f t="shared" si="41"/>
        <v>hp_909479;atk_3851914;hit_500000;miss_152;cirt_0;cirtSub_-3500</v>
      </c>
    </row>
    <row r="913" spans="1:20" x14ac:dyDescent="0.15">
      <c r="A913" s="16">
        <v>330911</v>
      </c>
      <c r="B913" s="16" t="s">
        <v>228</v>
      </c>
      <c r="C913" s="16">
        <v>1</v>
      </c>
      <c r="D913" s="16">
        <v>2</v>
      </c>
      <c r="E913" s="17">
        <v>304</v>
      </c>
      <c r="F913" s="19" t="s">
        <v>3967</v>
      </c>
      <c r="G913" s="19" t="e">
        <f t="shared" si="40"/>
        <v>#N/A</v>
      </c>
      <c r="H913" s="19"/>
      <c r="I913">
        <v>909479</v>
      </c>
      <c r="J913" t="s">
        <v>3968</v>
      </c>
      <c r="K913">
        <v>4279905</v>
      </c>
      <c r="L913" t="s">
        <v>3969</v>
      </c>
      <c r="M913">
        <v>500000</v>
      </c>
      <c r="N913" t="s">
        <v>3970</v>
      </c>
      <c r="O913">
        <v>152</v>
      </c>
      <c r="P913" t="s">
        <v>3971</v>
      </c>
      <c r="Q913">
        <v>0</v>
      </c>
      <c r="R913" t="s">
        <v>3972</v>
      </c>
      <c r="S913">
        <v>-3500</v>
      </c>
      <c r="T913" s="7" t="str">
        <f t="shared" si="41"/>
        <v>hp_909479;atk_3851914;hit_500000;miss_152;cirt_0;cirtSub_-3500</v>
      </c>
    </row>
    <row r="914" spans="1:20" x14ac:dyDescent="0.15">
      <c r="A914" s="16">
        <v>330912</v>
      </c>
      <c r="B914" s="16" t="s">
        <v>228</v>
      </c>
      <c r="C914" s="16">
        <v>1</v>
      </c>
      <c r="D914" s="16">
        <v>2</v>
      </c>
      <c r="E914" s="17">
        <v>305</v>
      </c>
      <c r="F914" s="19" t="s">
        <v>3967</v>
      </c>
      <c r="G914" s="19">
        <f t="shared" si="40"/>
        <v>0.8</v>
      </c>
      <c r="H914" s="19"/>
      <c r="I914">
        <v>915336</v>
      </c>
      <c r="J914" t="s">
        <v>3968</v>
      </c>
      <c r="K914">
        <v>4307468</v>
      </c>
      <c r="L914" t="s">
        <v>3969</v>
      </c>
      <c r="M914">
        <v>500000</v>
      </c>
      <c r="N914" t="s">
        <v>3970</v>
      </c>
      <c r="O914">
        <v>152</v>
      </c>
      <c r="P914" t="s">
        <v>3971</v>
      </c>
      <c r="Q914">
        <v>0</v>
      </c>
      <c r="R914" t="s">
        <v>3972</v>
      </c>
      <c r="S914">
        <v>-3500</v>
      </c>
      <c r="T914" s="7" t="str">
        <f t="shared" si="41"/>
        <v>hp_915336;atk_3876721;hit_500000;miss_152;cirt_0;cirtSub_-3500</v>
      </c>
    </row>
    <row r="915" spans="1:20" x14ac:dyDescent="0.15">
      <c r="A915" s="16">
        <v>330913</v>
      </c>
      <c r="B915" s="16" t="s">
        <v>228</v>
      </c>
      <c r="C915" s="16">
        <v>1</v>
      </c>
      <c r="D915" s="16">
        <v>2</v>
      </c>
      <c r="E915" s="17">
        <v>305</v>
      </c>
      <c r="F915" s="19" t="s">
        <v>3967</v>
      </c>
      <c r="G915" s="19">
        <f t="shared" si="40"/>
        <v>0.8</v>
      </c>
      <c r="H915" s="19"/>
      <c r="I915">
        <v>915336</v>
      </c>
      <c r="J915" t="s">
        <v>3968</v>
      </c>
      <c r="K915">
        <v>4307468</v>
      </c>
      <c r="L915" t="s">
        <v>3969</v>
      </c>
      <c r="M915">
        <v>500000</v>
      </c>
      <c r="N915" t="s">
        <v>3970</v>
      </c>
      <c r="O915">
        <v>152</v>
      </c>
      <c r="P915" t="s">
        <v>3971</v>
      </c>
      <c r="Q915">
        <v>0</v>
      </c>
      <c r="R915" t="s">
        <v>3972</v>
      </c>
      <c r="S915">
        <v>-3500</v>
      </c>
      <c r="T915" s="7" t="str">
        <f t="shared" si="41"/>
        <v>hp_915336;atk_3876721;hit_500000;miss_152;cirt_0;cirtSub_-3500</v>
      </c>
    </row>
    <row r="916" spans="1:20" x14ac:dyDescent="0.15">
      <c r="A916" s="16">
        <v>330914</v>
      </c>
      <c r="B916" s="16" t="s">
        <v>228</v>
      </c>
      <c r="C916" s="16">
        <v>1</v>
      </c>
      <c r="D916" s="16">
        <v>2</v>
      </c>
      <c r="E916" s="17">
        <v>305</v>
      </c>
      <c r="F916" s="19" t="s">
        <v>3967</v>
      </c>
      <c r="G916" s="19">
        <f t="shared" si="40"/>
        <v>0.8</v>
      </c>
      <c r="H916" s="19"/>
      <c r="I916">
        <v>915336</v>
      </c>
      <c r="J916" t="s">
        <v>3968</v>
      </c>
      <c r="K916">
        <v>4307468</v>
      </c>
      <c r="L916" t="s">
        <v>3969</v>
      </c>
      <c r="M916">
        <v>500000</v>
      </c>
      <c r="N916" t="s">
        <v>3970</v>
      </c>
      <c r="O916">
        <v>152</v>
      </c>
      <c r="P916" t="s">
        <v>3971</v>
      </c>
      <c r="Q916">
        <v>0</v>
      </c>
      <c r="R916" t="s">
        <v>3972</v>
      </c>
      <c r="S916">
        <v>-3500</v>
      </c>
      <c r="T916" s="7" t="str">
        <f t="shared" si="41"/>
        <v>hp_915336;atk_3876721;hit_500000;miss_152;cirt_0;cirtSub_-3500</v>
      </c>
    </row>
    <row r="917" spans="1:20" x14ac:dyDescent="0.15">
      <c r="A917" s="16">
        <v>330915</v>
      </c>
      <c r="B917" s="16" t="s">
        <v>228</v>
      </c>
      <c r="C917" s="16">
        <v>1</v>
      </c>
      <c r="D917" s="16">
        <v>2</v>
      </c>
      <c r="E917" s="17">
        <v>306</v>
      </c>
      <c r="F917" s="19" t="s">
        <v>3967</v>
      </c>
      <c r="G917" s="19" t="e">
        <f t="shared" si="40"/>
        <v>#N/A</v>
      </c>
      <c r="H917" s="19"/>
      <c r="I917">
        <v>921194</v>
      </c>
      <c r="J917" t="s">
        <v>3968</v>
      </c>
      <c r="K917">
        <v>4335030</v>
      </c>
      <c r="L917" t="s">
        <v>3969</v>
      </c>
      <c r="M917">
        <v>500000</v>
      </c>
      <c r="N917" t="s">
        <v>3970</v>
      </c>
      <c r="O917">
        <v>153</v>
      </c>
      <c r="P917" t="s">
        <v>3971</v>
      </c>
      <c r="Q917">
        <v>0</v>
      </c>
      <c r="R917" t="s">
        <v>3972</v>
      </c>
      <c r="S917">
        <v>-3500</v>
      </c>
      <c r="T917" s="7" t="str">
        <f t="shared" si="41"/>
        <v>hp_921194;atk_3901527;hit_500000;miss_153;cirt_0;cirtSub_-3500</v>
      </c>
    </row>
    <row r="918" spans="1:20" x14ac:dyDescent="0.15">
      <c r="A918" s="16">
        <v>330916</v>
      </c>
      <c r="B918" s="16" t="s">
        <v>228</v>
      </c>
      <c r="C918" s="16">
        <v>1</v>
      </c>
      <c r="D918" s="16">
        <v>2</v>
      </c>
      <c r="E918" s="17">
        <v>306</v>
      </c>
      <c r="F918" s="19" t="s">
        <v>3967</v>
      </c>
      <c r="G918" s="19" t="e">
        <f t="shared" si="40"/>
        <v>#N/A</v>
      </c>
      <c r="H918" s="19"/>
      <c r="I918">
        <v>921194</v>
      </c>
      <c r="J918" t="s">
        <v>3968</v>
      </c>
      <c r="K918">
        <v>4335030</v>
      </c>
      <c r="L918" t="s">
        <v>3969</v>
      </c>
      <c r="M918">
        <v>500000</v>
      </c>
      <c r="N918" t="s">
        <v>3970</v>
      </c>
      <c r="O918">
        <v>153</v>
      </c>
      <c r="P918" t="s">
        <v>3971</v>
      </c>
      <c r="Q918">
        <v>0</v>
      </c>
      <c r="R918" t="s">
        <v>3972</v>
      </c>
      <c r="S918">
        <v>-3500</v>
      </c>
      <c r="T918" s="7" t="str">
        <f t="shared" si="41"/>
        <v>hp_921194;atk_3901527;hit_500000;miss_153;cirt_0;cirtSub_-3500</v>
      </c>
    </row>
    <row r="919" spans="1:20" x14ac:dyDescent="0.15">
      <c r="A919" s="16">
        <v>330917</v>
      </c>
      <c r="B919" s="16" t="s">
        <v>228</v>
      </c>
      <c r="C919" s="16">
        <v>1</v>
      </c>
      <c r="D919" s="16">
        <v>2</v>
      </c>
      <c r="E919" s="17">
        <v>306</v>
      </c>
      <c r="F919" s="19" t="s">
        <v>3967</v>
      </c>
      <c r="G919" s="19" t="e">
        <f t="shared" si="40"/>
        <v>#N/A</v>
      </c>
      <c r="H919" s="19"/>
      <c r="I919">
        <v>921194</v>
      </c>
      <c r="J919" t="s">
        <v>3968</v>
      </c>
      <c r="K919">
        <v>4335030</v>
      </c>
      <c r="L919" t="s">
        <v>3969</v>
      </c>
      <c r="M919">
        <v>500000</v>
      </c>
      <c r="N919" t="s">
        <v>3970</v>
      </c>
      <c r="O919">
        <v>153</v>
      </c>
      <c r="P919" t="s">
        <v>3971</v>
      </c>
      <c r="Q919">
        <v>0</v>
      </c>
      <c r="R919" t="s">
        <v>3972</v>
      </c>
      <c r="S919">
        <v>-3500</v>
      </c>
      <c r="T919" s="7" t="str">
        <f t="shared" si="41"/>
        <v>hp_921194;atk_3901527;hit_500000;miss_153;cirt_0;cirtSub_-3500</v>
      </c>
    </row>
    <row r="920" spans="1:20" x14ac:dyDescent="0.15">
      <c r="A920" s="16">
        <v>330918</v>
      </c>
      <c r="B920" s="16" t="s">
        <v>228</v>
      </c>
      <c r="C920" s="16">
        <v>1</v>
      </c>
      <c r="D920" s="16">
        <v>2</v>
      </c>
      <c r="E920" s="17">
        <v>307</v>
      </c>
      <c r="F920" s="19" t="s">
        <v>3967</v>
      </c>
      <c r="G920" s="19" t="e">
        <f t="shared" si="40"/>
        <v>#N/A</v>
      </c>
      <c r="H920" s="19"/>
      <c r="I920">
        <v>927285</v>
      </c>
      <c r="J920" t="s">
        <v>3968</v>
      </c>
      <c r="K920">
        <v>4363695</v>
      </c>
      <c r="L920" t="s">
        <v>3969</v>
      </c>
      <c r="M920">
        <v>500000</v>
      </c>
      <c r="N920" t="s">
        <v>3970</v>
      </c>
      <c r="O920">
        <v>153</v>
      </c>
      <c r="P920" t="s">
        <v>3971</v>
      </c>
      <c r="Q920">
        <v>0</v>
      </c>
      <c r="R920" t="s">
        <v>3972</v>
      </c>
      <c r="S920">
        <v>-3500</v>
      </c>
      <c r="T920" s="7" t="str">
        <f t="shared" si="41"/>
        <v>hp_927285;atk_3927325;hit_500000;miss_153;cirt_0;cirtSub_-3500</v>
      </c>
    </row>
    <row r="921" spans="1:20" x14ac:dyDescent="0.15">
      <c r="A921" s="16">
        <v>330919</v>
      </c>
      <c r="B921" s="16" t="s">
        <v>228</v>
      </c>
      <c r="C921" s="16">
        <v>1</v>
      </c>
      <c r="D921" s="16">
        <v>2</v>
      </c>
      <c r="E921" s="17">
        <v>307</v>
      </c>
      <c r="F921" s="19" t="s">
        <v>3967</v>
      </c>
      <c r="G921" s="19" t="e">
        <f t="shared" si="40"/>
        <v>#N/A</v>
      </c>
      <c r="H921" s="19"/>
      <c r="I921">
        <v>927285</v>
      </c>
      <c r="J921" t="s">
        <v>3968</v>
      </c>
      <c r="K921">
        <v>4363695</v>
      </c>
      <c r="L921" t="s">
        <v>3969</v>
      </c>
      <c r="M921">
        <v>500000</v>
      </c>
      <c r="N921" t="s">
        <v>3970</v>
      </c>
      <c r="O921">
        <v>153</v>
      </c>
      <c r="P921" t="s">
        <v>3971</v>
      </c>
      <c r="Q921">
        <v>0</v>
      </c>
      <c r="R921" t="s">
        <v>3972</v>
      </c>
      <c r="S921">
        <v>-3500</v>
      </c>
      <c r="T921" s="7" t="str">
        <f t="shared" si="41"/>
        <v>hp_927285;atk_3927325;hit_500000;miss_153;cirt_0;cirtSub_-3500</v>
      </c>
    </row>
    <row r="922" spans="1:20" x14ac:dyDescent="0.15">
      <c r="A922" s="16">
        <v>330920</v>
      </c>
      <c r="B922" s="16" t="s">
        <v>228</v>
      </c>
      <c r="C922" s="16">
        <v>1</v>
      </c>
      <c r="D922" s="16">
        <v>2</v>
      </c>
      <c r="E922" s="17">
        <v>307</v>
      </c>
      <c r="F922" s="19" t="s">
        <v>3967</v>
      </c>
      <c r="G922" s="19" t="e">
        <f t="shared" si="40"/>
        <v>#N/A</v>
      </c>
      <c r="H922" s="19"/>
      <c r="I922">
        <v>927285</v>
      </c>
      <c r="J922" t="s">
        <v>3968</v>
      </c>
      <c r="K922">
        <v>4363695</v>
      </c>
      <c r="L922" t="s">
        <v>3969</v>
      </c>
      <c r="M922">
        <v>500000</v>
      </c>
      <c r="N922" t="s">
        <v>3970</v>
      </c>
      <c r="O922">
        <v>153</v>
      </c>
      <c r="P922" t="s">
        <v>3971</v>
      </c>
      <c r="Q922">
        <v>0</v>
      </c>
      <c r="R922" t="s">
        <v>3972</v>
      </c>
      <c r="S922">
        <v>-3500</v>
      </c>
      <c r="T922" s="7" t="str">
        <f t="shared" si="41"/>
        <v>hp_927285;atk_3927325;hit_500000;miss_153;cirt_0;cirtSub_-3500</v>
      </c>
    </row>
    <row r="923" spans="1:20" x14ac:dyDescent="0.15">
      <c r="A923" s="16">
        <v>330921</v>
      </c>
      <c r="B923" s="16" t="s">
        <v>228</v>
      </c>
      <c r="C923" s="16">
        <v>1</v>
      </c>
      <c r="D923" s="16">
        <v>2</v>
      </c>
      <c r="E923" s="17">
        <v>308</v>
      </c>
      <c r="F923" s="19" t="s">
        <v>3967</v>
      </c>
      <c r="G923" s="19" t="e">
        <f t="shared" si="40"/>
        <v>#N/A</v>
      </c>
      <c r="H923" s="19"/>
      <c r="I923">
        <v>933376</v>
      </c>
      <c r="J923" t="s">
        <v>3968</v>
      </c>
      <c r="K923">
        <v>4392360</v>
      </c>
      <c r="L923" t="s">
        <v>3969</v>
      </c>
      <c r="M923">
        <v>500000</v>
      </c>
      <c r="N923" t="s">
        <v>3970</v>
      </c>
      <c r="O923">
        <v>154</v>
      </c>
      <c r="P923" t="s">
        <v>3971</v>
      </c>
      <c r="Q923">
        <v>0</v>
      </c>
      <c r="R923" t="s">
        <v>3972</v>
      </c>
      <c r="S923">
        <v>-3500</v>
      </c>
      <c r="T923" s="7" t="str">
        <f t="shared" si="41"/>
        <v>hp_933376;atk_3953124;hit_500000;miss_154;cirt_0;cirtSub_-3500</v>
      </c>
    </row>
    <row r="924" spans="1:20" x14ac:dyDescent="0.15">
      <c r="A924" s="16">
        <v>330922</v>
      </c>
      <c r="B924" s="16" t="s">
        <v>228</v>
      </c>
      <c r="C924" s="16">
        <v>1</v>
      </c>
      <c r="D924" s="16">
        <v>2</v>
      </c>
      <c r="E924" s="17">
        <v>308</v>
      </c>
      <c r="F924" s="19" t="s">
        <v>3967</v>
      </c>
      <c r="G924" s="19" t="e">
        <f t="shared" si="40"/>
        <v>#N/A</v>
      </c>
      <c r="H924" s="19"/>
      <c r="I924">
        <v>933376</v>
      </c>
      <c r="J924" t="s">
        <v>3968</v>
      </c>
      <c r="K924">
        <v>4392360</v>
      </c>
      <c r="L924" t="s">
        <v>3969</v>
      </c>
      <c r="M924">
        <v>500000</v>
      </c>
      <c r="N924" t="s">
        <v>3970</v>
      </c>
      <c r="O924">
        <v>154</v>
      </c>
      <c r="P924" t="s">
        <v>3971</v>
      </c>
      <c r="Q924">
        <v>0</v>
      </c>
      <c r="R924" t="s">
        <v>3972</v>
      </c>
      <c r="S924">
        <v>-3500</v>
      </c>
      <c r="T924" s="7" t="str">
        <f t="shared" si="41"/>
        <v>hp_933376;atk_3953124;hit_500000;miss_154;cirt_0;cirtSub_-3500</v>
      </c>
    </row>
    <row r="925" spans="1:20" x14ac:dyDescent="0.15">
      <c r="A925" s="16">
        <v>330923</v>
      </c>
      <c r="B925" s="16" t="s">
        <v>228</v>
      </c>
      <c r="C925" s="16">
        <v>1</v>
      </c>
      <c r="D925" s="16">
        <v>2</v>
      </c>
      <c r="E925" s="17">
        <v>308</v>
      </c>
      <c r="F925" s="19" t="s">
        <v>3967</v>
      </c>
      <c r="G925" s="19" t="e">
        <f t="shared" si="40"/>
        <v>#N/A</v>
      </c>
      <c r="H925" s="19"/>
      <c r="I925">
        <v>933376</v>
      </c>
      <c r="J925" t="s">
        <v>3968</v>
      </c>
      <c r="K925">
        <v>4392360</v>
      </c>
      <c r="L925" t="s">
        <v>3969</v>
      </c>
      <c r="M925">
        <v>500000</v>
      </c>
      <c r="N925" t="s">
        <v>3970</v>
      </c>
      <c r="O925">
        <v>154</v>
      </c>
      <c r="P925" t="s">
        <v>3971</v>
      </c>
      <c r="Q925">
        <v>0</v>
      </c>
      <c r="R925" t="s">
        <v>3972</v>
      </c>
      <c r="S925">
        <v>-3500</v>
      </c>
      <c r="T925" s="7" t="str">
        <f t="shared" si="41"/>
        <v>hp_933376;atk_3953124;hit_500000;miss_154;cirt_0;cirtSub_-3500</v>
      </c>
    </row>
    <row r="926" spans="1:20" x14ac:dyDescent="0.15">
      <c r="A926" s="16">
        <v>330924</v>
      </c>
      <c r="B926" s="16" t="s">
        <v>228</v>
      </c>
      <c r="C926" s="16">
        <v>1</v>
      </c>
      <c r="D926" s="16">
        <v>2</v>
      </c>
      <c r="E926" s="17">
        <v>309</v>
      </c>
      <c r="F926" s="19" t="s">
        <v>3967</v>
      </c>
      <c r="G926" s="19" t="e">
        <f t="shared" si="40"/>
        <v>#N/A</v>
      </c>
      <c r="H926" s="19"/>
      <c r="I926">
        <v>939467</v>
      </c>
      <c r="J926" t="s">
        <v>3968</v>
      </c>
      <c r="K926">
        <v>4421025</v>
      </c>
      <c r="L926" t="s">
        <v>3969</v>
      </c>
      <c r="M926">
        <v>500000</v>
      </c>
      <c r="N926" t="s">
        <v>3970</v>
      </c>
      <c r="O926">
        <v>154</v>
      </c>
      <c r="P926" t="s">
        <v>3971</v>
      </c>
      <c r="Q926">
        <v>0</v>
      </c>
      <c r="R926" t="s">
        <v>3972</v>
      </c>
      <c r="S926">
        <v>-3500</v>
      </c>
      <c r="T926" s="7" t="str">
        <f t="shared" si="41"/>
        <v>hp_939467;atk_3978922;hit_500000;miss_154;cirt_0;cirtSub_-3500</v>
      </c>
    </row>
    <row r="927" spans="1:20" x14ac:dyDescent="0.15">
      <c r="A927" s="16">
        <v>330925</v>
      </c>
      <c r="B927" s="16" t="s">
        <v>228</v>
      </c>
      <c r="C927" s="16">
        <v>1</v>
      </c>
      <c r="D927" s="16">
        <v>2</v>
      </c>
      <c r="E927" s="17">
        <v>309</v>
      </c>
      <c r="F927" s="19" t="s">
        <v>3967</v>
      </c>
      <c r="G927" s="19" t="e">
        <f t="shared" si="40"/>
        <v>#N/A</v>
      </c>
      <c r="H927" s="19"/>
      <c r="I927">
        <v>939467</v>
      </c>
      <c r="J927" t="s">
        <v>3968</v>
      </c>
      <c r="K927">
        <v>4421025</v>
      </c>
      <c r="L927" t="s">
        <v>3969</v>
      </c>
      <c r="M927">
        <v>500000</v>
      </c>
      <c r="N927" t="s">
        <v>3970</v>
      </c>
      <c r="O927">
        <v>154</v>
      </c>
      <c r="P927" t="s">
        <v>3971</v>
      </c>
      <c r="Q927">
        <v>0</v>
      </c>
      <c r="R927" t="s">
        <v>3972</v>
      </c>
      <c r="S927">
        <v>-3500</v>
      </c>
      <c r="T927" s="7" t="str">
        <f t="shared" si="41"/>
        <v>hp_939467;atk_3978922;hit_500000;miss_154;cirt_0;cirtSub_-3500</v>
      </c>
    </row>
    <row r="928" spans="1:20" x14ac:dyDescent="0.15">
      <c r="A928" s="16">
        <v>330926</v>
      </c>
      <c r="B928" s="16" t="s">
        <v>228</v>
      </c>
      <c r="C928" s="16">
        <v>1</v>
      </c>
      <c r="D928" s="16">
        <v>2</v>
      </c>
      <c r="E928" s="17">
        <v>309</v>
      </c>
      <c r="F928" s="19" t="s">
        <v>3967</v>
      </c>
      <c r="G928" s="19" t="e">
        <f t="shared" si="40"/>
        <v>#N/A</v>
      </c>
      <c r="H928" s="19"/>
      <c r="I928">
        <v>939467</v>
      </c>
      <c r="J928" t="s">
        <v>3968</v>
      </c>
      <c r="K928">
        <v>4421025</v>
      </c>
      <c r="L928" t="s">
        <v>3969</v>
      </c>
      <c r="M928">
        <v>500000</v>
      </c>
      <c r="N928" t="s">
        <v>3970</v>
      </c>
      <c r="O928">
        <v>154</v>
      </c>
      <c r="P928" t="s">
        <v>3971</v>
      </c>
      <c r="Q928">
        <v>0</v>
      </c>
      <c r="R928" t="s">
        <v>3972</v>
      </c>
      <c r="S928">
        <v>-3500</v>
      </c>
      <c r="T928" s="7" t="str">
        <f t="shared" si="41"/>
        <v>hp_939467;atk_3978922;hit_500000;miss_154;cirt_0;cirtSub_-3500</v>
      </c>
    </row>
    <row r="929" spans="1:20" x14ac:dyDescent="0.15">
      <c r="A929" s="16">
        <v>330927</v>
      </c>
      <c r="B929" s="16" t="s">
        <v>228</v>
      </c>
      <c r="C929" s="16">
        <v>1</v>
      </c>
      <c r="D929" s="16">
        <v>2</v>
      </c>
      <c r="E929" s="17">
        <v>310</v>
      </c>
      <c r="F929" s="19" t="s">
        <v>3967</v>
      </c>
      <c r="G929" s="19">
        <f t="shared" si="40"/>
        <v>0.8</v>
      </c>
      <c r="H929" s="19"/>
      <c r="I929">
        <v>945559</v>
      </c>
      <c r="J929" t="s">
        <v>3968</v>
      </c>
      <c r="K929">
        <v>4449690</v>
      </c>
      <c r="L929" t="s">
        <v>3969</v>
      </c>
      <c r="M929">
        <v>500000</v>
      </c>
      <c r="N929" t="s">
        <v>3970</v>
      </c>
      <c r="O929">
        <v>155</v>
      </c>
      <c r="P929" t="s">
        <v>3971</v>
      </c>
      <c r="Q929">
        <v>0</v>
      </c>
      <c r="R929" t="s">
        <v>3972</v>
      </c>
      <c r="S929">
        <v>-3500</v>
      </c>
      <c r="T929" s="7" t="str">
        <f t="shared" si="41"/>
        <v>hp_945559;atk_4004721;hit_500000;miss_155;cirt_0;cirtSub_-3500</v>
      </c>
    </row>
    <row r="930" spans="1:20" x14ac:dyDescent="0.15">
      <c r="A930" s="16">
        <v>330928</v>
      </c>
      <c r="B930" s="16" t="s">
        <v>228</v>
      </c>
      <c r="C930" s="16">
        <v>1</v>
      </c>
      <c r="D930" s="16">
        <v>2</v>
      </c>
      <c r="E930" s="17">
        <v>310</v>
      </c>
      <c r="F930" s="19" t="s">
        <v>3967</v>
      </c>
      <c r="G930" s="19">
        <f t="shared" si="40"/>
        <v>0.8</v>
      </c>
      <c r="H930" s="19"/>
      <c r="I930">
        <v>945559</v>
      </c>
      <c r="J930" t="s">
        <v>3968</v>
      </c>
      <c r="K930">
        <v>4449690</v>
      </c>
      <c r="L930" t="s">
        <v>3969</v>
      </c>
      <c r="M930">
        <v>500000</v>
      </c>
      <c r="N930" t="s">
        <v>3970</v>
      </c>
      <c r="O930">
        <v>155</v>
      </c>
      <c r="P930" t="s">
        <v>3971</v>
      </c>
      <c r="Q930">
        <v>0</v>
      </c>
      <c r="R930" t="s">
        <v>3972</v>
      </c>
      <c r="S930">
        <v>-3500</v>
      </c>
      <c r="T930" s="7" t="str">
        <f t="shared" si="41"/>
        <v>hp_945559;atk_4004721;hit_500000;miss_155;cirt_0;cirtSub_-3500</v>
      </c>
    </row>
    <row r="931" spans="1:20" x14ac:dyDescent="0.15">
      <c r="A931" s="16">
        <v>330929</v>
      </c>
      <c r="B931" s="16" t="s">
        <v>228</v>
      </c>
      <c r="C931" s="16">
        <v>1</v>
      </c>
      <c r="D931" s="16">
        <v>2</v>
      </c>
      <c r="E931" s="17">
        <v>310</v>
      </c>
      <c r="F931" s="19" t="s">
        <v>3967</v>
      </c>
      <c r="G931" s="19">
        <f t="shared" si="40"/>
        <v>0.8</v>
      </c>
      <c r="H931" s="19"/>
      <c r="I931">
        <v>945559</v>
      </c>
      <c r="J931" t="s">
        <v>3968</v>
      </c>
      <c r="K931">
        <v>4449690</v>
      </c>
      <c r="L931" t="s">
        <v>3969</v>
      </c>
      <c r="M931">
        <v>500000</v>
      </c>
      <c r="N931" t="s">
        <v>3970</v>
      </c>
      <c r="O931">
        <v>155</v>
      </c>
      <c r="P931" t="s">
        <v>3971</v>
      </c>
      <c r="Q931">
        <v>0</v>
      </c>
      <c r="R931" t="s">
        <v>3972</v>
      </c>
      <c r="S931">
        <v>-3500</v>
      </c>
      <c r="T931" s="7" t="str">
        <f t="shared" si="41"/>
        <v>hp_945559;atk_4004721;hit_500000;miss_155;cirt_0;cirtSub_-3500</v>
      </c>
    </row>
    <row r="932" spans="1:20" x14ac:dyDescent="0.15">
      <c r="A932" s="16">
        <v>330930</v>
      </c>
      <c r="B932" s="16" t="s">
        <v>228</v>
      </c>
      <c r="C932" s="16">
        <v>1</v>
      </c>
      <c r="D932" s="16">
        <v>2</v>
      </c>
      <c r="E932" s="17">
        <v>311</v>
      </c>
      <c r="F932" s="19" t="s">
        <v>3967</v>
      </c>
      <c r="G932" s="19" t="e">
        <f t="shared" si="40"/>
        <v>#N/A</v>
      </c>
      <c r="H932" s="19"/>
      <c r="I932">
        <v>951650</v>
      </c>
      <c r="J932" t="s">
        <v>3968</v>
      </c>
      <c r="K932">
        <v>4478355</v>
      </c>
      <c r="L932" t="s">
        <v>3969</v>
      </c>
      <c r="M932">
        <v>500000</v>
      </c>
      <c r="N932" t="s">
        <v>3970</v>
      </c>
      <c r="O932">
        <v>155</v>
      </c>
      <c r="P932" t="s">
        <v>3971</v>
      </c>
      <c r="Q932">
        <v>0</v>
      </c>
      <c r="R932" t="s">
        <v>3972</v>
      </c>
      <c r="S932">
        <v>-3500</v>
      </c>
      <c r="T932" s="7" t="str">
        <f t="shared" si="41"/>
        <v>hp_951650;atk_4030519;hit_500000;miss_155;cirt_0;cirtSub_-3500</v>
      </c>
    </row>
    <row r="933" spans="1:20" x14ac:dyDescent="0.15">
      <c r="A933" s="16">
        <v>330931</v>
      </c>
      <c r="B933" s="16" t="s">
        <v>228</v>
      </c>
      <c r="C933" s="16">
        <v>1</v>
      </c>
      <c r="D933" s="16">
        <v>2</v>
      </c>
      <c r="E933" s="17">
        <v>311</v>
      </c>
      <c r="F933" s="19" t="s">
        <v>3967</v>
      </c>
      <c r="G933" s="19" t="e">
        <f t="shared" si="40"/>
        <v>#N/A</v>
      </c>
      <c r="H933" s="19"/>
      <c r="I933">
        <v>951650</v>
      </c>
      <c r="J933" t="s">
        <v>3968</v>
      </c>
      <c r="K933">
        <v>4478355</v>
      </c>
      <c r="L933" t="s">
        <v>3969</v>
      </c>
      <c r="M933">
        <v>500000</v>
      </c>
      <c r="N933" t="s">
        <v>3970</v>
      </c>
      <c r="O933">
        <v>155</v>
      </c>
      <c r="P933" t="s">
        <v>3971</v>
      </c>
      <c r="Q933">
        <v>0</v>
      </c>
      <c r="R933" t="s">
        <v>3972</v>
      </c>
      <c r="S933">
        <v>-3500</v>
      </c>
      <c r="T933" s="7" t="str">
        <f t="shared" si="41"/>
        <v>hp_951650;atk_4030519;hit_500000;miss_155;cirt_0;cirtSub_-3500</v>
      </c>
    </row>
    <row r="934" spans="1:20" x14ac:dyDescent="0.15">
      <c r="A934" s="16">
        <v>330932</v>
      </c>
      <c r="B934" s="16" t="s">
        <v>228</v>
      </c>
      <c r="C934" s="16">
        <v>1</v>
      </c>
      <c r="D934" s="16">
        <v>2</v>
      </c>
      <c r="E934" s="17">
        <v>311</v>
      </c>
      <c r="F934" s="19" t="s">
        <v>3967</v>
      </c>
      <c r="G934" s="19" t="e">
        <f t="shared" si="40"/>
        <v>#N/A</v>
      </c>
      <c r="H934" s="19"/>
      <c r="I934">
        <v>951650</v>
      </c>
      <c r="J934" t="s">
        <v>3968</v>
      </c>
      <c r="K934">
        <v>4478355</v>
      </c>
      <c r="L934" t="s">
        <v>3969</v>
      </c>
      <c r="M934">
        <v>500000</v>
      </c>
      <c r="N934" t="s">
        <v>3970</v>
      </c>
      <c r="O934">
        <v>155</v>
      </c>
      <c r="P934" t="s">
        <v>3971</v>
      </c>
      <c r="Q934">
        <v>0</v>
      </c>
      <c r="R934" t="s">
        <v>3972</v>
      </c>
      <c r="S934">
        <v>-3500</v>
      </c>
      <c r="T934" s="7" t="str">
        <f t="shared" si="41"/>
        <v>hp_951650;atk_4030519;hit_500000;miss_155;cirt_0;cirtSub_-3500</v>
      </c>
    </row>
    <row r="935" spans="1:20" x14ac:dyDescent="0.15">
      <c r="A935" s="16">
        <v>330933</v>
      </c>
      <c r="B935" s="16" t="s">
        <v>228</v>
      </c>
      <c r="C935" s="16">
        <v>1</v>
      </c>
      <c r="D935" s="16">
        <v>2</v>
      </c>
      <c r="E935" s="17">
        <v>312</v>
      </c>
      <c r="F935" s="19" t="s">
        <v>3967</v>
      </c>
      <c r="G935" s="19" t="e">
        <f t="shared" si="40"/>
        <v>#N/A</v>
      </c>
      <c r="H935" s="19"/>
      <c r="I935">
        <v>957741</v>
      </c>
      <c r="J935" t="s">
        <v>3968</v>
      </c>
      <c r="K935">
        <v>4507020</v>
      </c>
      <c r="L935" t="s">
        <v>3969</v>
      </c>
      <c r="M935">
        <v>500000</v>
      </c>
      <c r="N935" t="s">
        <v>3970</v>
      </c>
      <c r="O935">
        <v>156</v>
      </c>
      <c r="P935" t="s">
        <v>3971</v>
      </c>
      <c r="Q935">
        <v>0</v>
      </c>
      <c r="R935" t="s">
        <v>3972</v>
      </c>
      <c r="S935">
        <v>-3500</v>
      </c>
      <c r="T935" s="7" t="str">
        <f t="shared" si="41"/>
        <v>hp_957741;atk_4056318;hit_500000;miss_156;cirt_0;cirtSub_-3500</v>
      </c>
    </row>
    <row r="936" spans="1:20" x14ac:dyDescent="0.15">
      <c r="A936" s="16">
        <v>330934</v>
      </c>
      <c r="B936" s="16" t="s">
        <v>228</v>
      </c>
      <c r="C936" s="16">
        <v>1</v>
      </c>
      <c r="D936" s="16">
        <v>2</v>
      </c>
      <c r="E936" s="17">
        <v>312</v>
      </c>
      <c r="F936" s="19" t="s">
        <v>3967</v>
      </c>
      <c r="G936" s="19" t="e">
        <f t="shared" si="40"/>
        <v>#N/A</v>
      </c>
      <c r="H936" s="19"/>
      <c r="I936">
        <v>957741</v>
      </c>
      <c r="J936" t="s">
        <v>3968</v>
      </c>
      <c r="K936">
        <v>4507020</v>
      </c>
      <c r="L936" t="s">
        <v>3969</v>
      </c>
      <c r="M936">
        <v>500000</v>
      </c>
      <c r="N936" t="s">
        <v>3970</v>
      </c>
      <c r="O936">
        <v>156</v>
      </c>
      <c r="P936" t="s">
        <v>3971</v>
      </c>
      <c r="Q936">
        <v>0</v>
      </c>
      <c r="R936" t="s">
        <v>3972</v>
      </c>
      <c r="S936">
        <v>-3500</v>
      </c>
      <c r="T936" s="7" t="str">
        <f t="shared" si="41"/>
        <v>hp_957741;atk_4056318;hit_500000;miss_156;cirt_0;cirtSub_-3500</v>
      </c>
    </row>
    <row r="937" spans="1:20" x14ac:dyDescent="0.15">
      <c r="A937" s="16">
        <v>330935</v>
      </c>
      <c r="B937" s="16" t="s">
        <v>228</v>
      </c>
      <c r="C937" s="16">
        <v>1</v>
      </c>
      <c r="D937" s="16">
        <v>2</v>
      </c>
      <c r="E937" s="17">
        <v>312</v>
      </c>
      <c r="F937" s="19" t="s">
        <v>3967</v>
      </c>
      <c r="G937" s="19" t="e">
        <f t="shared" si="40"/>
        <v>#N/A</v>
      </c>
      <c r="H937" s="19"/>
      <c r="I937">
        <v>957741</v>
      </c>
      <c r="J937" t="s">
        <v>3968</v>
      </c>
      <c r="K937">
        <v>4507020</v>
      </c>
      <c r="L937" t="s">
        <v>3969</v>
      </c>
      <c r="M937">
        <v>500000</v>
      </c>
      <c r="N937" t="s">
        <v>3970</v>
      </c>
      <c r="O937">
        <v>156</v>
      </c>
      <c r="P937" t="s">
        <v>3971</v>
      </c>
      <c r="Q937">
        <v>0</v>
      </c>
      <c r="R937" t="s">
        <v>3972</v>
      </c>
      <c r="S937">
        <v>-3500</v>
      </c>
      <c r="T937" s="7" t="str">
        <f t="shared" si="41"/>
        <v>hp_957741;atk_4056318;hit_500000;miss_156;cirt_0;cirtSub_-3500</v>
      </c>
    </row>
    <row r="938" spans="1:20" x14ac:dyDescent="0.15">
      <c r="A938" s="16">
        <v>330936</v>
      </c>
      <c r="B938" s="16" t="s">
        <v>228</v>
      </c>
      <c r="C938" s="16">
        <v>1</v>
      </c>
      <c r="D938" s="16">
        <v>2</v>
      </c>
      <c r="E938" s="17">
        <v>313</v>
      </c>
      <c r="F938" s="19" t="s">
        <v>3967</v>
      </c>
      <c r="G938" s="19" t="e">
        <f t="shared" si="40"/>
        <v>#N/A</v>
      </c>
      <c r="H938" s="19"/>
      <c r="I938">
        <v>963832</v>
      </c>
      <c r="J938" t="s">
        <v>3968</v>
      </c>
      <c r="K938">
        <v>4535685</v>
      </c>
      <c r="L938" t="s">
        <v>3969</v>
      </c>
      <c r="M938">
        <v>500000</v>
      </c>
      <c r="N938" t="s">
        <v>3970</v>
      </c>
      <c r="O938">
        <v>156</v>
      </c>
      <c r="P938" t="s">
        <v>3971</v>
      </c>
      <c r="Q938">
        <v>0</v>
      </c>
      <c r="R938" t="s">
        <v>3972</v>
      </c>
      <c r="S938">
        <v>-3500</v>
      </c>
      <c r="T938" s="7" t="str">
        <f t="shared" si="41"/>
        <v>hp_963832;atk_4082116;hit_500000;miss_156;cirt_0;cirtSub_-3500</v>
      </c>
    </row>
    <row r="939" spans="1:20" x14ac:dyDescent="0.15">
      <c r="A939" s="16">
        <v>330937</v>
      </c>
      <c r="B939" s="16" t="s">
        <v>228</v>
      </c>
      <c r="C939" s="16">
        <v>1</v>
      </c>
      <c r="D939" s="16">
        <v>2</v>
      </c>
      <c r="E939" s="17">
        <v>313</v>
      </c>
      <c r="F939" s="19" t="s">
        <v>3967</v>
      </c>
      <c r="G939" s="19" t="e">
        <f t="shared" si="40"/>
        <v>#N/A</v>
      </c>
      <c r="H939" s="19"/>
      <c r="I939">
        <v>963832</v>
      </c>
      <c r="J939" t="s">
        <v>3968</v>
      </c>
      <c r="K939">
        <v>4535685</v>
      </c>
      <c r="L939" t="s">
        <v>3969</v>
      </c>
      <c r="M939">
        <v>500000</v>
      </c>
      <c r="N939" t="s">
        <v>3970</v>
      </c>
      <c r="O939">
        <v>156</v>
      </c>
      <c r="P939" t="s">
        <v>3971</v>
      </c>
      <c r="Q939">
        <v>0</v>
      </c>
      <c r="R939" t="s">
        <v>3972</v>
      </c>
      <c r="S939">
        <v>-3500</v>
      </c>
      <c r="T939" s="7" t="str">
        <f t="shared" si="41"/>
        <v>hp_963832;atk_4082116;hit_500000;miss_156;cirt_0;cirtSub_-3500</v>
      </c>
    </row>
    <row r="940" spans="1:20" x14ac:dyDescent="0.15">
      <c r="A940" s="16">
        <v>330938</v>
      </c>
      <c r="B940" s="16" t="s">
        <v>228</v>
      </c>
      <c r="C940" s="16">
        <v>1</v>
      </c>
      <c r="D940" s="16">
        <v>2</v>
      </c>
      <c r="E940" s="17">
        <v>313</v>
      </c>
      <c r="F940" s="19" t="s">
        <v>3967</v>
      </c>
      <c r="G940" s="19" t="e">
        <f t="shared" si="40"/>
        <v>#N/A</v>
      </c>
      <c r="H940" s="19"/>
      <c r="I940">
        <v>963832</v>
      </c>
      <c r="J940" t="s">
        <v>3968</v>
      </c>
      <c r="K940">
        <v>4535685</v>
      </c>
      <c r="L940" t="s">
        <v>3969</v>
      </c>
      <c r="M940">
        <v>500000</v>
      </c>
      <c r="N940" t="s">
        <v>3970</v>
      </c>
      <c r="O940">
        <v>156</v>
      </c>
      <c r="P940" t="s">
        <v>3971</v>
      </c>
      <c r="Q940">
        <v>0</v>
      </c>
      <c r="R940" t="s">
        <v>3972</v>
      </c>
      <c r="S940">
        <v>-3500</v>
      </c>
      <c r="T940" s="7" t="str">
        <f t="shared" si="41"/>
        <v>hp_963832;atk_4082116;hit_500000;miss_156;cirt_0;cirtSub_-3500</v>
      </c>
    </row>
    <row r="941" spans="1:20" x14ac:dyDescent="0.15">
      <c r="A941" s="16">
        <v>330939</v>
      </c>
      <c r="B941" s="16" t="s">
        <v>228</v>
      </c>
      <c r="C941" s="16">
        <v>1</v>
      </c>
      <c r="D941" s="16">
        <v>2</v>
      </c>
      <c r="E941" s="17">
        <v>314</v>
      </c>
      <c r="F941" s="19" t="s">
        <v>3967</v>
      </c>
      <c r="G941" s="19" t="e">
        <f t="shared" si="40"/>
        <v>#N/A</v>
      </c>
      <c r="H941" s="19"/>
      <c r="I941">
        <v>969924</v>
      </c>
      <c r="J941" t="s">
        <v>3968</v>
      </c>
      <c r="K941">
        <v>4564350</v>
      </c>
      <c r="L941" t="s">
        <v>3969</v>
      </c>
      <c r="M941">
        <v>500000</v>
      </c>
      <c r="N941" t="s">
        <v>3970</v>
      </c>
      <c r="O941">
        <v>157</v>
      </c>
      <c r="P941" t="s">
        <v>3971</v>
      </c>
      <c r="Q941">
        <v>0</v>
      </c>
      <c r="R941" t="s">
        <v>3972</v>
      </c>
      <c r="S941">
        <v>-3500</v>
      </c>
      <c r="T941" s="7" t="str">
        <f t="shared" si="41"/>
        <v>hp_969924;atk_4107915;hit_500000;miss_157;cirt_0;cirtSub_-3500</v>
      </c>
    </row>
    <row r="942" spans="1:20" x14ac:dyDescent="0.15">
      <c r="A942" s="16">
        <v>330940</v>
      </c>
      <c r="B942" s="16" t="s">
        <v>228</v>
      </c>
      <c r="C942" s="16">
        <v>1</v>
      </c>
      <c r="D942" s="16">
        <v>2</v>
      </c>
      <c r="E942" s="17">
        <v>314</v>
      </c>
      <c r="F942" s="19" t="s">
        <v>3967</v>
      </c>
      <c r="G942" s="19" t="e">
        <f t="shared" si="40"/>
        <v>#N/A</v>
      </c>
      <c r="H942" s="19"/>
      <c r="I942">
        <v>969924</v>
      </c>
      <c r="J942" t="s">
        <v>3968</v>
      </c>
      <c r="K942">
        <v>4564350</v>
      </c>
      <c r="L942" t="s">
        <v>3969</v>
      </c>
      <c r="M942">
        <v>500000</v>
      </c>
      <c r="N942" t="s">
        <v>3970</v>
      </c>
      <c r="O942">
        <v>157</v>
      </c>
      <c r="P942" t="s">
        <v>3971</v>
      </c>
      <c r="Q942">
        <v>0</v>
      </c>
      <c r="R942" t="s">
        <v>3972</v>
      </c>
      <c r="S942">
        <v>-3500</v>
      </c>
      <c r="T942" s="7" t="str">
        <f t="shared" si="41"/>
        <v>hp_969924;atk_4107915;hit_500000;miss_157;cirt_0;cirtSub_-3500</v>
      </c>
    </row>
    <row r="943" spans="1:20" x14ac:dyDescent="0.15">
      <c r="A943" s="16">
        <v>330941</v>
      </c>
      <c r="B943" s="16" t="s">
        <v>228</v>
      </c>
      <c r="C943" s="16">
        <v>1</v>
      </c>
      <c r="D943" s="16">
        <v>2</v>
      </c>
      <c r="E943" s="17">
        <v>314</v>
      </c>
      <c r="F943" s="19" t="s">
        <v>3967</v>
      </c>
      <c r="G943" s="19" t="e">
        <f t="shared" si="40"/>
        <v>#N/A</v>
      </c>
      <c r="H943" s="19"/>
      <c r="I943">
        <v>969924</v>
      </c>
      <c r="J943" t="s">
        <v>3968</v>
      </c>
      <c r="K943">
        <v>4564350</v>
      </c>
      <c r="L943" t="s">
        <v>3969</v>
      </c>
      <c r="M943">
        <v>500000</v>
      </c>
      <c r="N943" t="s">
        <v>3970</v>
      </c>
      <c r="O943">
        <v>157</v>
      </c>
      <c r="P943" t="s">
        <v>3971</v>
      </c>
      <c r="Q943">
        <v>0</v>
      </c>
      <c r="R943" t="s">
        <v>3972</v>
      </c>
      <c r="S943">
        <v>-3500</v>
      </c>
      <c r="T943" s="7" t="str">
        <f t="shared" si="41"/>
        <v>hp_969924;atk_4107915;hit_500000;miss_157;cirt_0;cirtSub_-3500</v>
      </c>
    </row>
    <row r="944" spans="1:20" x14ac:dyDescent="0.15">
      <c r="A944" s="16">
        <v>330942</v>
      </c>
      <c r="B944" s="16" t="s">
        <v>228</v>
      </c>
      <c r="C944" s="16">
        <v>1</v>
      </c>
      <c r="D944" s="16">
        <v>2</v>
      </c>
      <c r="E944" s="17">
        <v>315</v>
      </c>
      <c r="F944" s="19" t="s">
        <v>3967</v>
      </c>
      <c r="G944" s="19">
        <f t="shared" si="40"/>
        <v>0.8</v>
      </c>
      <c r="H944" s="19"/>
      <c r="I944">
        <v>976015</v>
      </c>
      <c r="J944" t="s">
        <v>3968</v>
      </c>
      <c r="K944">
        <v>4593015</v>
      </c>
      <c r="L944" t="s">
        <v>3969</v>
      </c>
      <c r="M944">
        <v>500000</v>
      </c>
      <c r="N944" t="s">
        <v>3970</v>
      </c>
      <c r="O944">
        <v>157</v>
      </c>
      <c r="P944" t="s">
        <v>3971</v>
      </c>
      <c r="Q944">
        <v>0</v>
      </c>
      <c r="R944" t="s">
        <v>3972</v>
      </c>
      <c r="S944">
        <v>-3500</v>
      </c>
      <c r="T944" s="7" t="str">
        <f t="shared" si="41"/>
        <v>hp_976015;atk_4133713;hit_500000;miss_157;cirt_0;cirtSub_-3500</v>
      </c>
    </row>
    <row r="945" spans="1:20" x14ac:dyDescent="0.15">
      <c r="A945" s="16">
        <v>330943</v>
      </c>
      <c r="B945" s="16" t="s">
        <v>228</v>
      </c>
      <c r="C945" s="16">
        <v>1</v>
      </c>
      <c r="D945" s="16">
        <v>2</v>
      </c>
      <c r="E945" s="17">
        <v>315</v>
      </c>
      <c r="F945" s="19" t="s">
        <v>3967</v>
      </c>
      <c r="G945" s="19">
        <f t="shared" si="40"/>
        <v>0.8</v>
      </c>
      <c r="H945" s="19"/>
      <c r="I945">
        <v>976015</v>
      </c>
      <c r="J945" t="s">
        <v>3968</v>
      </c>
      <c r="K945">
        <v>4593015</v>
      </c>
      <c r="L945" t="s">
        <v>3969</v>
      </c>
      <c r="M945">
        <v>500000</v>
      </c>
      <c r="N945" t="s">
        <v>3970</v>
      </c>
      <c r="O945">
        <v>157</v>
      </c>
      <c r="P945" t="s">
        <v>3971</v>
      </c>
      <c r="Q945">
        <v>0</v>
      </c>
      <c r="R945" t="s">
        <v>3972</v>
      </c>
      <c r="S945">
        <v>-3500</v>
      </c>
      <c r="T945" s="7" t="str">
        <f t="shared" si="41"/>
        <v>hp_976015;atk_4133713;hit_500000;miss_157;cirt_0;cirtSub_-3500</v>
      </c>
    </row>
    <row r="946" spans="1:20" x14ac:dyDescent="0.15">
      <c r="A946" s="16">
        <v>330944</v>
      </c>
      <c r="B946" s="16" t="s">
        <v>228</v>
      </c>
      <c r="C946" s="16">
        <v>1</v>
      </c>
      <c r="D946" s="16">
        <v>2</v>
      </c>
      <c r="E946" s="17">
        <v>315</v>
      </c>
      <c r="F946" s="19" t="s">
        <v>3967</v>
      </c>
      <c r="G946" s="19">
        <f t="shared" si="40"/>
        <v>0.8</v>
      </c>
      <c r="H946" s="19"/>
      <c r="I946">
        <v>976015</v>
      </c>
      <c r="J946" t="s">
        <v>3968</v>
      </c>
      <c r="K946">
        <v>4593015</v>
      </c>
      <c r="L946" t="s">
        <v>3969</v>
      </c>
      <c r="M946">
        <v>500000</v>
      </c>
      <c r="N946" t="s">
        <v>3970</v>
      </c>
      <c r="O946">
        <v>157</v>
      </c>
      <c r="P946" t="s">
        <v>3971</v>
      </c>
      <c r="Q946">
        <v>0</v>
      </c>
      <c r="R946" t="s">
        <v>3972</v>
      </c>
      <c r="S946">
        <v>-3500</v>
      </c>
      <c r="T946" s="7" t="str">
        <f t="shared" si="41"/>
        <v>hp_976015;atk_4133713;hit_500000;miss_157;cirt_0;cirtSub_-3500</v>
      </c>
    </row>
    <row r="947" spans="1:20" x14ac:dyDescent="0.15">
      <c r="A947" s="16">
        <v>330945</v>
      </c>
      <c r="B947" s="16" t="s">
        <v>228</v>
      </c>
      <c r="C947" s="16">
        <v>1</v>
      </c>
      <c r="D947" s="16">
        <v>2</v>
      </c>
      <c r="E947" s="17">
        <v>316</v>
      </c>
      <c r="F947" s="19" t="s">
        <v>3967</v>
      </c>
      <c r="G947" s="19" t="e">
        <f t="shared" si="40"/>
        <v>#N/A</v>
      </c>
      <c r="H947" s="19"/>
      <c r="I947">
        <v>982107</v>
      </c>
      <c r="J947" t="s">
        <v>3968</v>
      </c>
      <c r="K947">
        <v>4621680</v>
      </c>
      <c r="L947" t="s">
        <v>3969</v>
      </c>
      <c r="M947">
        <v>500000</v>
      </c>
      <c r="N947" t="s">
        <v>3970</v>
      </c>
      <c r="O947">
        <v>158</v>
      </c>
      <c r="P947" t="s">
        <v>3971</v>
      </c>
      <c r="Q947">
        <v>0</v>
      </c>
      <c r="R947" t="s">
        <v>3972</v>
      </c>
      <c r="S947">
        <v>-3500</v>
      </c>
      <c r="T947" s="7" t="str">
        <f t="shared" si="41"/>
        <v>hp_982107;atk_4159512;hit_500000;miss_158;cirt_0;cirtSub_-3500</v>
      </c>
    </row>
    <row r="948" spans="1:20" x14ac:dyDescent="0.15">
      <c r="A948" s="16">
        <v>330946</v>
      </c>
      <c r="B948" s="16" t="s">
        <v>228</v>
      </c>
      <c r="C948" s="16">
        <v>1</v>
      </c>
      <c r="D948" s="16">
        <v>2</v>
      </c>
      <c r="E948" s="17">
        <v>316</v>
      </c>
      <c r="F948" s="19" t="s">
        <v>3967</v>
      </c>
      <c r="G948" s="19" t="e">
        <f t="shared" si="40"/>
        <v>#N/A</v>
      </c>
      <c r="H948" s="19"/>
      <c r="I948">
        <v>982107</v>
      </c>
      <c r="J948" t="s">
        <v>3968</v>
      </c>
      <c r="K948">
        <v>4621680</v>
      </c>
      <c r="L948" t="s">
        <v>3969</v>
      </c>
      <c r="M948">
        <v>500000</v>
      </c>
      <c r="N948" t="s">
        <v>3970</v>
      </c>
      <c r="O948">
        <v>158</v>
      </c>
      <c r="P948" t="s">
        <v>3971</v>
      </c>
      <c r="Q948">
        <v>0</v>
      </c>
      <c r="R948" t="s">
        <v>3972</v>
      </c>
      <c r="S948">
        <v>-3500</v>
      </c>
      <c r="T948" s="7" t="str">
        <f t="shared" si="41"/>
        <v>hp_982107;atk_4159512;hit_500000;miss_158;cirt_0;cirtSub_-3500</v>
      </c>
    </row>
    <row r="949" spans="1:20" x14ac:dyDescent="0.15">
      <c r="A949" s="16">
        <v>330947</v>
      </c>
      <c r="B949" s="16" t="s">
        <v>228</v>
      </c>
      <c r="C949" s="16">
        <v>1</v>
      </c>
      <c r="D949" s="16">
        <v>2</v>
      </c>
      <c r="E949" s="17">
        <v>316</v>
      </c>
      <c r="F949" s="19" t="s">
        <v>3967</v>
      </c>
      <c r="G949" s="19" t="e">
        <f t="shared" si="40"/>
        <v>#N/A</v>
      </c>
      <c r="H949" s="19"/>
      <c r="I949">
        <v>982107</v>
      </c>
      <c r="J949" t="s">
        <v>3968</v>
      </c>
      <c r="K949">
        <v>4621680</v>
      </c>
      <c r="L949" t="s">
        <v>3969</v>
      </c>
      <c r="M949">
        <v>500000</v>
      </c>
      <c r="N949" t="s">
        <v>3970</v>
      </c>
      <c r="O949">
        <v>158</v>
      </c>
      <c r="P949" t="s">
        <v>3971</v>
      </c>
      <c r="Q949">
        <v>0</v>
      </c>
      <c r="R949" t="s">
        <v>3972</v>
      </c>
      <c r="S949">
        <v>-3500</v>
      </c>
      <c r="T949" s="7" t="str">
        <f t="shared" si="41"/>
        <v>hp_982107;atk_4159512;hit_500000;miss_158;cirt_0;cirtSub_-3500</v>
      </c>
    </row>
    <row r="950" spans="1:20" x14ac:dyDescent="0.15">
      <c r="A950" s="16">
        <v>330948</v>
      </c>
      <c r="B950" s="16" t="s">
        <v>228</v>
      </c>
      <c r="C950" s="16">
        <v>1</v>
      </c>
      <c r="D950" s="16">
        <v>2</v>
      </c>
      <c r="E950" s="17">
        <v>317</v>
      </c>
      <c r="F950" s="19" t="s">
        <v>3967</v>
      </c>
      <c r="G950" s="19" t="e">
        <f t="shared" si="40"/>
        <v>#N/A</v>
      </c>
      <c r="H950" s="19"/>
      <c r="I950">
        <v>988198</v>
      </c>
      <c r="J950" t="s">
        <v>3968</v>
      </c>
      <c r="K950">
        <v>4650345</v>
      </c>
      <c r="L950" t="s">
        <v>3969</v>
      </c>
      <c r="M950">
        <v>500000</v>
      </c>
      <c r="N950" t="s">
        <v>3970</v>
      </c>
      <c r="O950">
        <v>158</v>
      </c>
      <c r="P950" t="s">
        <v>3971</v>
      </c>
      <c r="Q950">
        <v>0</v>
      </c>
      <c r="R950" t="s">
        <v>3972</v>
      </c>
      <c r="S950">
        <v>-3500</v>
      </c>
      <c r="T950" s="7" t="str">
        <f t="shared" si="41"/>
        <v>hp_988198;atk_4185310;hit_500000;miss_158;cirt_0;cirtSub_-3500</v>
      </c>
    </row>
    <row r="951" spans="1:20" x14ac:dyDescent="0.15">
      <c r="A951" s="16">
        <v>330949</v>
      </c>
      <c r="B951" s="16" t="s">
        <v>228</v>
      </c>
      <c r="C951" s="16">
        <v>1</v>
      </c>
      <c r="D951" s="16">
        <v>2</v>
      </c>
      <c r="E951" s="17">
        <v>317</v>
      </c>
      <c r="F951" s="19" t="s">
        <v>3967</v>
      </c>
      <c r="G951" s="19" t="e">
        <f t="shared" si="40"/>
        <v>#N/A</v>
      </c>
      <c r="H951" s="19"/>
      <c r="I951">
        <v>988198</v>
      </c>
      <c r="J951" t="s">
        <v>3968</v>
      </c>
      <c r="K951">
        <v>4650345</v>
      </c>
      <c r="L951" t="s">
        <v>3969</v>
      </c>
      <c r="M951">
        <v>500000</v>
      </c>
      <c r="N951" t="s">
        <v>3970</v>
      </c>
      <c r="O951">
        <v>158</v>
      </c>
      <c r="P951" t="s">
        <v>3971</v>
      </c>
      <c r="Q951">
        <v>0</v>
      </c>
      <c r="R951" t="s">
        <v>3972</v>
      </c>
      <c r="S951">
        <v>-3500</v>
      </c>
      <c r="T951" s="7" t="str">
        <f t="shared" si="41"/>
        <v>hp_988198;atk_4185310;hit_500000;miss_158;cirt_0;cirtSub_-3500</v>
      </c>
    </row>
    <row r="952" spans="1:20" x14ac:dyDescent="0.15">
      <c r="A952" s="16">
        <v>330950</v>
      </c>
      <c r="B952" s="16" t="s">
        <v>228</v>
      </c>
      <c r="C952" s="16">
        <v>1</v>
      </c>
      <c r="D952" s="16">
        <v>2</v>
      </c>
      <c r="E952" s="17">
        <v>317</v>
      </c>
      <c r="F952" s="19" t="s">
        <v>3967</v>
      </c>
      <c r="G952" s="19" t="e">
        <f t="shared" si="40"/>
        <v>#N/A</v>
      </c>
      <c r="H952" s="19"/>
      <c r="I952">
        <v>988198</v>
      </c>
      <c r="J952" t="s">
        <v>3968</v>
      </c>
      <c r="K952">
        <v>4650345</v>
      </c>
      <c r="L952" t="s">
        <v>3969</v>
      </c>
      <c r="M952">
        <v>500000</v>
      </c>
      <c r="N952" t="s">
        <v>3970</v>
      </c>
      <c r="O952">
        <v>158</v>
      </c>
      <c r="P952" t="s">
        <v>3971</v>
      </c>
      <c r="Q952">
        <v>0</v>
      </c>
      <c r="R952" t="s">
        <v>3972</v>
      </c>
      <c r="S952">
        <v>-3500</v>
      </c>
      <c r="T952" s="7" t="str">
        <f t="shared" si="41"/>
        <v>hp_988198;atk_4185310;hit_500000;miss_158;cirt_0;cirtSub_-3500</v>
      </c>
    </row>
    <row r="953" spans="1:20" x14ac:dyDescent="0.15">
      <c r="A953" s="16">
        <v>330951</v>
      </c>
      <c r="B953" s="16" t="s">
        <v>228</v>
      </c>
      <c r="C953" s="16">
        <v>1</v>
      </c>
      <c r="D953" s="16">
        <v>2</v>
      </c>
      <c r="E953" s="17">
        <v>318</v>
      </c>
      <c r="F953" s="19" t="s">
        <v>3967</v>
      </c>
      <c r="G953" s="19" t="e">
        <f t="shared" si="40"/>
        <v>#N/A</v>
      </c>
      <c r="H953" s="19"/>
      <c r="I953">
        <v>994523</v>
      </c>
      <c r="J953" t="s">
        <v>3968</v>
      </c>
      <c r="K953">
        <v>4680113</v>
      </c>
      <c r="L953" t="s">
        <v>3969</v>
      </c>
      <c r="M953">
        <v>500000</v>
      </c>
      <c r="N953" t="s">
        <v>3970</v>
      </c>
      <c r="O953">
        <v>159</v>
      </c>
      <c r="P953" t="s">
        <v>3971</v>
      </c>
      <c r="Q953">
        <v>0</v>
      </c>
      <c r="R953" t="s">
        <v>3972</v>
      </c>
      <c r="S953">
        <v>-3500</v>
      </c>
      <c r="T953" s="7" t="str">
        <f t="shared" si="41"/>
        <v>hp_994523;atk_4212101;hit_500000;miss_159;cirt_0;cirtSub_-3500</v>
      </c>
    </row>
    <row r="954" spans="1:20" x14ac:dyDescent="0.15">
      <c r="A954" s="16">
        <v>330952</v>
      </c>
      <c r="B954" s="16" t="s">
        <v>228</v>
      </c>
      <c r="C954" s="16">
        <v>1</v>
      </c>
      <c r="D954" s="16">
        <v>2</v>
      </c>
      <c r="E954" s="17">
        <v>318</v>
      </c>
      <c r="F954" s="19" t="s">
        <v>3967</v>
      </c>
      <c r="G954" s="19" t="e">
        <f t="shared" si="40"/>
        <v>#N/A</v>
      </c>
      <c r="H954" s="19"/>
      <c r="I954">
        <v>994523</v>
      </c>
      <c r="J954" t="s">
        <v>3968</v>
      </c>
      <c r="K954">
        <v>4680113</v>
      </c>
      <c r="L954" t="s">
        <v>3969</v>
      </c>
      <c r="M954">
        <v>500000</v>
      </c>
      <c r="N954" t="s">
        <v>3970</v>
      </c>
      <c r="O954">
        <v>159</v>
      </c>
      <c r="P954" t="s">
        <v>3971</v>
      </c>
      <c r="Q954">
        <v>0</v>
      </c>
      <c r="R954" t="s">
        <v>3972</v>
      </c>
      <c r="S954">
        <v>-3500</v>
      </c>
      <c r="T954" s="7" t="str">
        <f t="shared" si="41"/>
        <v>hp_994523;atk_4212101;hit_500000;miss_159;cirt_0;cirtSub_-3500</v>
      </c>
    </row>
    <row r="955" spans="1:20" x14ac:dyDescent="0.15">
      <c r="A955" s="16">
        <v>330953</v>
      </c>
      <c r="B955" s="16" t="s">
        <v>228</v>
      </c>
      <c r="C955" s="16">
        <v>1</v>
      </c>
      <c r="D955" s="16">
        <v>2</v>
      </c>
      <c r="E955" s="17">
        <v>318</v>
      </c>
      <c r="F955" s="19" t="s">
        <v>3967</v>
      </c>
      <c r="G955" s="19" t="e">
        <f t="shared" si="40"/>
        <v>#N/A</v>
      </c>
      <c r="H955" s="19"/>
      <c r="I955">
        <v>994523</v>
      </c>
      <c r="J955" t="s">
        <v>3968</v>
      </c>
      <c r="K955">
        <v>4680113</v>
      </c>
      <c r="L955" t="s">
        <v>3969</v>
      </c>
      <c r="M955">
        <v>500000</v>
      </c>
      <c r="N955" t="s">
        <v>3970</v>
      </c>
      <c r="O955">
        <v>159</v>
      </c>
      <c r="P955" t="s">
        <v>3971</v>
      </c>
      <c r="Q955">
        <v>0</v>
      </c>
      <c r="R955" t="s">
        <v>3972</v>
      </c>
      <c r="S955">
        <v>-3500</v>
      </c>
      <c r="T955" s="7" t="str">
        <f t="shared" si="41"/>
        <v>hp_994523;atk_4212101;hit_500000;miss_159;cirt_0;cirtSub_-3500</v>
      </c>
    </row>
    <row r="956" spans="1:20" x14ac:dyDescent="0.15">
      <c r="A956" s="16">
        <v>330954</v>
      </c>
      <c r="B956" s="16" t="s">
        <v>228</v>
      </c>
      <c r="C956" s="16">
        <v>1</v>
      </c>
      <c r="D956" s="16">
        <v>2</v>
      </c>
      <c r="E956" s="17">
        <v>319</v>
      </c>
      <c r="F956" s="19" t="s">
        <v>3967</v>
      </c>
      <c r="G956" s="19" t="e">
        <f t="shared" si="40"/>
        <v>#N/A</v>
      </c>
      <c r="H956" s="19"/>
      <c r="I956">
        <v>1000849</v>
      </c>
      <c r="J956" t="s">
        <v>3968</v>
      </c>
      <c r="K956">
        <v>4709880</v>
      </c>
      <c r="L956" t="s">
        <v>3969</v>
      </c>
      <c r="M956">
        <v>500000</v>
      </c>
      <c r="N956" t="s">
        <v>3970</v>
      </c>
      <c r="O956">
        <v>159</v>
      </c>
      <c r="P956" t="s">
        <v>3971</v>
      </c>
      <c r="Q956">
        <v>0</v>
      </c>
      <c r="R956" t="s">
        <v>3972</v>
      </c>
      <c r="S956">
        <v>-3500</v>
      </c>
      <c r="T956" s="7" t="str">
        <f t="shared" si="41"/>
        <v>hp_1000849;atk_4238892;hit_500000;miss_159;cirt_0;cirtSub_-3500</v>
      </c>
    </row>
    <row r="957" spans="1:20" x14ac:dyDescent="0.15">
      <c r="A957" s="16">
        <v>330955</v>
      </c>
      <c r="B957" s="16" t="s">
        <v>228</v>
      </c>
      <c r="C957" s="16">
        <v>1</v>
      </c>
      <c r="D957" s="16">
        <v>2</v>
      </c>
      <c r="E957" s="17">
        <v>319</v>
      </c>
      <c r="F957" s="19" t="s">
        <v>3967</v>
      </c>
      <c r="G957" s="19" t="e">
        <f t="shared" si="40"/>
        <v>#N/A</v>
      </c>
      <c r="H957" s="19"/>
      <c r="I957">
        <v>1000849</v>
      </c>
      <c r="J957" t="s">
        <v>3968</v>
      </c>
      <c r="K957">
        <v>4709880</v>
      </c>
      <c r="L957" t="s">
        <v>3969</v>
      </c>
      <c r="M957">
        <v>500000</v>
      </c>
      <c r="N957" t="s">
        <v>3970</v>
      </c>
      <c r="O957">
        <v>159</v>
      </c>
      <c r="P957" t="s">
        <v>3971</v>
      </c>
      <c r="Q957">
        <v>0</v>
      </c>
      <c r="R957" t="s">
        <v>3972</v>
      </c>
      <c r="S957">
        <v>-3500</v>
      </c>
      <c r="T957" s="7" t="str">
        <f t="shared" si="41"/>
        <v>hp_1000849;atk_4238892;hit_500000;miss_159;cirt_0;cirtSub_-3500</v>
      </c>
    </row>
    <row r="958" spans="1:20" x14ac:dyDescent="0.15">
      <c r="A958" s="16">
        <v>330956</v>
      </c>
      <c r="B958" s="16" t="s">
        <v>228</v>
      </c>
      <c r="C958" s="16">
        <v>1</v>
      </c>
      <c r="D958" s="16">
        <v>2</v>
      </c>
      <c r="E958" s="17">
        <v>319</v>
      </c>
      <c r="F958" s="19" t="s">
        <v>3967</v>
      </c>
      <c r="G958" s="19" t="e">
        <f t="shared" si="40"/>
        <v>#N/A</v>
      </c>
      <c r="H958" s="19"/>
      <c r="I958">
        <v>1000849</v>
      </c>
      <c r="J958" t="s">
        <v>3968</v>
      </c>
      <c r="K958">
        <v>4709880</v>
      </c>
      <c r="L958" t="s">
        <v>3969</v>
      </c>
      <c r="M958">
        <v>500000</v>
      </c>
      <c r="N958" t="s">
        <v>3970</v>
      </c>
      <c r="O958">
        <v>159</v>
      </c>
      <c r="P958" t="s">
        <v>3971</v>
      </c>
      <c r="Q958">
        <v>0</v>
      </c>
      <c r="R958" t="s">
        <v>3972</v>
      </c>
      <c r="S958">
        <v>-3500</v>
      </c>
      <c r="T958" s="7" t="str">
        <f t="shared" si="41"/>
        <v>hp_1000849;atk_4238892;hit_500000;miss_159;cirt_0;cirtSub_-3500</v>
      </c>
    </row>
    <row r="959" spans="1:20" x14ac:dyDescent="0.15">
      <c r="A959" s="16">
        <v>330957</v>
      </c>
      <c r="B959" s="16" t="s">
        <v>228</v>
      </c>
      <c r="C959" s="16">
        <v>1</v>
      </c>
      <c r="D959" s="16">
        <v>2</v>
      </c>
      <c r="E959" s="17">
        <v>320</v>
      </c>
      <c r="F959" s="19" t="s">
        <v>3967</v>
      </c>
      <c r="G959" s="19">
        <f t="shared" si="40"/>
        <v>0.8</v>
      </c>
      <c r="H959" s="19"/>
      <c r="I959">
        <v>1007175</v>
      </c>
      <c r="J959" t="s">
        <v>3968</v>
      </c>
      <c r="K959">
        <v>4739648</v>
      </c>
      <c r="L959" t="s">
        <v>3969</v>
      </c>
      <c r="M959">
        <v>500000</v>
      </c>
      <c r="N959" t="s">
        <v>3970</v>
      </c>
      <c r="O959">
        <v>160</v>
      </c>
      <c r="P959" t="s">
        <v>3971</v>
      </c>
      <c r="Q959">
        <v>0</v>
      </c>
      <c r="R959" t="s">
        <v>3972</v>
      </c>
      <c r="S959">
        <v>-3500</v>
      </c>
      <c r="T959" s="7" t="str">
        <f t="shared" si="41"/>
        <v>hp_1007175;atk_4265683;hit_500000;miss_160;cirt_0;cirtSub_-3500</v>
      </c>
    </row>
    <row r="960" spans="1:20" x14ac:dyDescent="0.15">
      <c r="A960" s="16">
        <v>330958</v>
      </c>
      <c r="B960" s="16" t="s">
        <v>228</v>
      </c>
      <c r="C960" s="16">
        <v>1</v>
      </c>
      <c r="D960" s="16">
        <v>2</v>
      </c>
      <c r="E960" s="17">
        <v>320</v>
      </c>
      <c r="F960" s="19" t="s">
        <v>3967</v>
      </c>
      <c r="G960" s="19">
        <f t="shared" si="40"/>
        <v>0.8</v>
      </c>
      <c r="H960" s="19"/>
      <c r="I960">
        <v>1007175</v>
      </c>
      <c r="J960" t="s">
        <v>3968</v>
      </c>
      <c r="K960">
        <v>4739648</v>
      </c>
      <c r="L960" t="s">
        <v>3969</v>
      </c>
      <c r="M960">
        <v>500000</v>
      </c>
      <c r="N960" t="s">
        <v>3970</v>
      </c>
      <c r="O960">
        <v>160</v>
      </c>
      <c r="P960" t="s">
        <v>3971</v>
      </c>
      <c r="Q960">
        <v>0</v>
      </c>
      <c r="R960" t="s">
        <v>3972</v>
      </c>
      <c r="S960">
        <v>-3500</v>
      </c>
      <c r="T960" s="7" t="str">
        <f t="shared" si="41"/>
        <v>hp_1007175;atk_4265683;hit_500000;miss_160;cirt_0;cirtSub_-3500</v>
      </c>
    </row>
    <row r="961" spans="1:20" x14ac:dyDescent="0.15">
      <c r="A961" s="16">
        <v>330959</v>
      </c>
      <c r="B961" s="16" t="s">
        <v>228</v>
      </c>
      <c r="C961" s="16">
        <v>1</v>
      </c>
      <c r="D961" s="16">
        <v>2</v>
      </c>
      <c r="E961" s="17">
        <v>320</v>
      </c>
      <c r="F961" s="19" t="s">
        <v>3967</v>
      </c>
      <c r="G961" s="19">
        <f t="shared" si="40"/>
        <v>0.8</v>
      </c>
      <c r="H961" s="19"/>
      <c r="I961">
        <v>1007175</v>
      </c>
      <c r="J961" t="s">
        <v>3968</v>
      </c>
      <c r="K961">
        <v>4739648</v>
      </c>
      <c r="L961" t="s">
        <v>3969</v>
      </c>
      <c r="M961">
        <v>500000</v>
      </c>
      <c r="N961" t="s">
        <v>3970</v>
      </c>
      <c r="O961">
        <v>160</v>
      </c>
      <c r="P961" t="s">
        <v>3971</v>
      </c>
      <c r="Q961">
        <v>0</v>
      </c>
      <c r="R961" t="s">
        <v>3972</v>
      </c>
      <c r="S961">
        <v>-3500</v>
      </c>
      <c r="T961" s="7" t="str">
        <f t="shared" si="41"/>
        <v>hp_1007175;atk_4265683;hit_500000;miss_160;cirt_0;cirtSub_-3500</v>
      </c>
    </row>
    <row r="962" spans="1:20" x14ac:dyDescent="0.15">
      <c r="A962" s="16">
        <v>330960</v>
      </c>
      <c r="B962" s="16" t="s">
        <v>228</v>
      </c>
      <c r="C962" s="16">
        <v>1</v>
      </c>
      <c r="D962" s="16">
        <v>2</v>
      </c>
      <c r="E962" s="17">
        <v>321</v>
      </c>
      <c r="F962" s="19" t="s">
        <v>3967</v>
      </c>
      <c r="G962" s="19" t="e">
        <f t="shared" si="40"/>
        <v>#N/A</v>
      </c>
      <c r="H962" s="19"/>
      <c r="I962">
        <v>1013500</v>
      </c>
      <c r="J962" t="s">
        <v>3968</v>
      </c>
      <c r="K962">
        <v>4769415</v>
      </c>
      <c r="L962" t="s">
        <v>3969</v>
      </c>
      <c r="M962">
        <v>500000</v>
      </c>
      <c r="N962" t="s">
        <v>3970</v>
      </c>
      <c r="O962">
        <v>160</v>
      </c>
      <c r="P962" t="s">
        <v>3971</v>
      </c>
      <c r="Q962">
        <v>0</v>
      </c>
      <c r="R962" t="s">
        <v>3972</v>
      </c>
      <c r="S962">
        <v>-3500</v>
      </c>
      <c r="T962" s="7" t="str">
        <f t="shared" si="41"/>
        <v>hp_1013500;atk_4292473;hit_500000;miss_160;cirt_0;cirtSub_-3500</v>
      </c>
    </row>
    <row r="963" spans="1:20" x14ac:dyDescent="0.15">
      <c r="A963" s="16">
        <v>330961</v>
      </c>
      <c r="B963" s="16" t="s">
        <v>228</v>
      </c>
      <c r="C963" s="16">
        <v>1</v>
      </c>
      <c r="D963" s="16">
        <v>2</v>
      </c>
      <c r="E963" s="17">
        <v>321</v>
      </c>
      <c r="F963" s="19" t="s">
        <v>3967</v>
      </c>
      <c r="G963" s="19" t="e">
        <f t="shared" ref="G963:G1026" si="42">VLOOKUP(E963,$E$1804:$I$2287,5,0)</f>
        <v>#N/A</v>
      </c>
      <c r="H963" s="19"/>
      <c r="I963">
        <v>1013500</v>
      </c>
      <c r="J963" t="s">
        <v>3968</v>
      </c>
      <c r="K963">
        <v>4769415</v>
      </c>
      <c r="L963" t="s">
        <v>3969</v>
      </c>
      <c r="M963">
        <v>500000</v>
      </c>
      <c r="N963" t="s">
        <v>3970</v>
      </c>
      <c r="O963">
        <v>160</v>
      </c>
      <c r="P963" t="s">
        <v>3971</v>
      </c>
      <c r="Q963">
        <v>0</v>
      </c>
      <c r="R963" t="s">
        <v>3972</v>
      </c>
      <c r="S963">
        <v>-3500</v>
      </c>
      <c r="T963" s="7" t="str">
        <f t="shared" ref="T963:T1026" si="43">F963&amp;"_"&amp;I963&amp;";"&amp;J963&amp;"_"&amp;INT(K963*0.9)&amp;";"&amp;L963&amp;"_"&amp;M963&amp;";"&amp;N963&amp;"_"&amp;O963&amp;";"&amp;P963&amp;"_"&amp;Q963&amp;";"&amp;R963&amp;"_"&amp;S963</f>
        <v>hp_1013500;atk_4292473;hit_500000;miss_160;cirt_0;cirtSub_-3500</v>
      </c>
    </row>
    <row r="964" spans="1:20" x14ac:dyDescent="0.15">
      <c r="A964" s="16">
        <v>330962</v>
      </c>
      <c r="B964" s="16" t="s">
        <v>228</v>
      </c>
      <c r="C964" s="16">
        <v>1</v>
      </c>
      <c r="D964" s="16">
        <v>2</v>
      </c>
      <c r="E964" s="17">
        <v>321</v>
      </c>
      <c r="F964" s="19" t="s">
        <v>3967</v>
      </c>
      <c r="G964" s="19" t="e">
        <f t="shared" si="42"/>
        <v>#N/A</v>
      </c>
      <c r="H964" s="19"/>
      <c r="I964">
        <v>1013500</v>
      </c>
      <c r="J964" t="s">
        <v>3968</v>
      </c>
      <c r="K964">
        <v>4769415</v>
      </c>
      <c r="L964" t="s">
        <v>3969</v>
      </c>
      <c r="M964">
        <v>500000</v>
      </c>
      <c r="N964" t="s">
        <v>3970</v>
      </c>
      <c r="O964">
        <v>160</v>
      </c>
      <c r="P964" t="s">
        <v>3971</v>
      </c>
      <c r="Q964">
        <v>0</v>
      </c>
      <c r="R964" t="s">
        <v>3972</v>
      </c>
      <c r="S964">
        <v>-3500</v>
      </c>
      <c r="T964" s="7" t="str">
        <f t="shared" si="43"/>
        <v>hp_1013500;atk_4292473;hit_500000;miss_160;cirt_0;cirtSub_-3500</v>
      </c>
    </row>
    <row r="965" spans="1:20" x14ac:dyDescent="0.15">
      <c r="A965" s="16">
        <v>330963</v>
      </c>
      <c r="B965" s="16" t="s">
        <v>228</v>
      </c>
      <c r="C965" s="16">
        <v>1</v>
      </c>
      <c r="D965" s="16">
        <v>2</v>
      </c>
      <c r="E965" s="17">
        <v>322</v>
      </c>
      <c r="F965" s="19" t="s">
        <v>3967</v>
      </c>
      <c r="G965" s="19" t="e">
        <f t="shared" si="42"/>
        <v>#N/A</v>
      </c>
      <c r="H965" s="19"/>
      <c r="I965">
        <v>1019826</v>
      </c>
      <c r="J965" t="s">
        <v>3968</v>
      </c>
      <c r="K965">
        <v>4799183</v>
      </c>
      <c r="L965" t="s">
        <v>3969</v>
      </c>
      <c r="M965">
        <v>500000</v>
      </c>
      <c r="N965" t="s">
        <v>3970</v>
      </c>
      <c r="O965">
        <v>161</v>
      </c>
      <c r="P965" t="s">
        <v>3971</v>
      </c>
      <c r="Q965">
        <v>0</v>
      </c>
      <c r="R965" t="s">
        <v>3972</v>
      </c>
      <c r="S965">
        <v>-3500</v>
      </c>
      <c r="T965" s="7" t="str">
        <f t="shared" si="43"/>
        <v>hp_1019826;atk_4319264;hit_500000;miss_161;cirt_0;cirtSub_-3500</v>
      </c>
    </row>
    <row r="966" spans="1:20" x14ac:dyDescent="0.15">
      <c r="A966" s="16">
        <v>330964</v>
      </c>
      <c r="B966" s="16" t="s">
        <v>228</v>
      </c>
      <c r="C966" s="16">
        <v>1</v>
      </c>
      <c r="D966" s="16">
        <v>2</v>
      </c>
      <c r="E966" s="17">
        <v>322</v>
      </c>
      <c r="F966" s="19" t="s">
        <v>3967</v>
      </c>
      <c r="G966" s="19" t="e">
        <f t="shared" si="42"/>
        <v>#N/A</v>
      </c>
      <c r="H966" s="19"/>
      <c r="I966">
        <v>1019826</v>
      </c>
      <c r="J966" t="s">
        <v>3968</v>
      </c>
      <c r="K966">
        <v>4799183</v>
      </c>
      <c r="L966" t="s">
        <v>3969</v>
      </c>
      <c r="M966">
        <v>500000</v>
      </c>
      <c r="N966" t="s">
        <v>3970</v>
      </c>
      <c r="O966">
        <v>161</v>
      </c>
      <c r="P966" t="s">
        <v>3971</v>
      </c>
      <c r="Q966">
        <v>0</v>
      </c>
      <c r="R966" t="s">
        <v>3972</v>
      </c>
      <c r="S966">
        <v>-3500</v>
      </c>
      <c r="T966" s="7" t="str">
        <f t="shared" si="43"/>
        <v>hp_1019826;atk_4319264;hit_500000;miss_161;cirt_0;cirtSub_-3500</v>
      </c>
    </row>
    <row r="967" spans="1:20" x14ac:dyDescent="0.15">
      <c r="A967" s="16">
        <v>330965</v>
      </c>
      <c r="B967" s="16" t="s">
        <v>228</v>
      </c>
      <c r="C967" s="16">
        <v>1</v>
      </c>
      <c r="D967" s="16">
        <v>2</v>
      </c>
      <c r="E967" s="17">
        <v>322</v>
      </c>
      <c r="F967" s="19" t="s">
        <v>3967</v>
      </c>
      <c r="G967" s="19" t="e">
        <f t="shared" si="42"/>
        <v>#N/A</v>
      </c>
      <c r="H967" s="19"/>
      <c r="I967">
        <v>1019826</v>
      </c>
      <c r="J967" t="s">
        <v>3968</v>
      </c>
      <c r="K967">
        <v>4799183</v>
      </c>
      <c r="L967" t="s">
        <v>3969</v>
      </c>
      <c r="M967">
        <v>500000</v>
      </c>
      <c r="N967" t="s">
        <v>3970</v>
      </c>
      <c r="O967">
        <v>161</v>
      </c>
      <c r="P967" t="s">
        <v>3971</v>
      </c>
      <c r="Q967">
        <v>0</v>
      </c>
      <c r="R967" t="s">
        <v>3972</v>
      </c>
      <c r="S967">
        <v>-3500</v>
      </c>
      <c r="T967" s="7" t="str">
        <f t="shared" si="43"/>
        <v>hp_1019826;atk_4319264;hit_500000;miss_161;cirt_0;cirtSub_-3500</v>
      </c>
    </row>
    <row r="968" spans="1:20" x14ac:dyDescent="0.15">
      <c r="A968" s="16">
        <v>330966</v>
      </c>
      <c r="B968" s="16" t="s">
        <v>228</v>
      </c>
      <c r="C968" s="16">
        <v>1</v>
      </c>
      <c r="D968" s="16">
        <v>2</v>
      </c>
      <c r="E968" s="17">
        <v>323</v>
      </c>
      <c r="F968" s="19" t="s">
        <v>3967</v>
      </c>
      <c r="G968" s="19" t="e">
        <f t="shared" si="42"/>
        <v>#N/A</v>
      </c>
      <c r="H968" s="19"/>
      <c r="I968">
        <v>1026152</v>
      </c>
      <c r="J968" t="s">
        <v>3968</v>
      </c>
      <c r="K968">
        <v>4828950</v>
      </c>
      <c r="L968" t="s">
        <v>3969</v>
      </c>
      <c r="M968">
        <v>500000</v>
      </c>
      <c r="N968" t="s">
        <v>3970</v>
      </c>
      <c r="O968">
        <v>161</v>
      </c>
      <c r="P968" t="s">
        <v>3971</v>
      </c>
      <c r="Q968">
        <v>0</v>
      </c>
      <c r="R968" t="s">
        <v>3972</v>
      </c>
      <c r="S968">
        <v>-3500</v>
      </c>
      <c r="T968" s="7" t="str">
        <f t="shared" si="43"/>
        <v>hp_1026152;atk_4346055;hit_500000;miss_161;cirt_0;cirtSub_-3500</v>
      </c>
    </row>
    <row r="969" spans="1:20" x14ac:dyDescent="0.15">
      <c r="A969" s="16">
        <v>330967</v>
      </c>
      <c r="B969" s="16" t="s">
        <v>228</v>
      </c>
      <c r="C969" s="16">
        <v>1</v>
      </c>
      <c r="D969" s="16">
        <v>2</v>
      </c>
      <c r="E969" s="17">
        <v>323</v>
      </c>
      <c r="F969" s="19" t="s">
        <v>3967</v>
      </c>
      <c r="G969" s="19" t="e">
        <f t="shared" si="42"/>
        <v>#N/A</v>
      </c>
      <c r="H969" s="19"/>
      <c r="I969">
        <v>1026152</v>
      </c>
      <c r="J969" t="s">
        <v>3968</v>
      </c>
      <c r="K969">
        <v>4828950</v>
      </c>
      <c r="L969" t="s">
        <v>3969</v>
      </c>
      <c r="M969">
        <v>500000</v>
      </c>
      <c r="N969" t="s">
        <v>3970</v>
      </c>
      <c r="O969">
        <v>161</v>
      </c>
      <c r="P969" t="s">
        <v>3971</v>
      </c>
      <c r="Q969">
        <v>0</v>
      </c>
      <c r="R969" t="s">
        <v>3972</v>
      </c>
      <c r="S969">
        <v>-3500</v>
      </c>
      <c r="T969" s="7" t="str">
        <f t="shared" si="43"/>
        <v>hp_1026152;atk_4346055;hit_500000;miss_161;cirt_0;cirtSub_-3500</v>
      </c>
    </row>
    <row r="970" spans="1:20" x14ac:dyDescent="0.15">
      <c r="A970" s="16">
        <v>330968</v>
      </c>
      <c r="B970" s="16" t="s">
        <v>228</v>
      </c>
      <c r="C970" s="16">
        <v>1</v>
      </c>
      <c r="D970" s="16">
        <v>2</v>
      </c>
      <c r="E970" s="17">
        <v>323</v>
      </c>
      <c r="F970" s="19" t="s">
        <v>3967</v>
      </c>
      <c r="G970" s="19" t="e">
        <f t="shared" si="42"/>
        <v>#N/A</v>
      </c>
      <c r="H970" s="19"/>
      <c r="I970">
        <v>1026152</v>
      </c>
      <c r="J970" t="s">
        <v>3968</v>
      </c>
      <c r="K970">
        <v>4828950</v>
      </c>
      <c r="L970" t="s">
        <v>3969</v>
      </c>
      <c r="M970">
        <v>500000</v>
      </c>
      <c r="N970" t="s">
        <v>3970</v>
      </c>
      <c r="O970">
        <v>161</v>
      </c>
      <c r="P970" t="s">
        <v>3971</v>
      </c>
      <c r="Q970">
        <v>0</v>
      </c>
      <c r="R970" t="s">
        <v>3972</v>
      </c>
      <c r="S970">
        <v>-3500</v>
      </c>
      <c r="T970" s="7" t="str">
        <f t="shared" si="43"/>
        <v>hp_1026152;atk_4346055;hit_500000;miss_161;cirt_0;cirtSub_-3500</v>
      </c>
    </row>
    <row r="971" spans="1:20" x14ac:dyDescent="0.15">
      <c r="A971" s="16">
        <v>330969</v>
      </c>
      <c r="B971" s="16" t="s">
        <v>228</v>
      </c>
      <c r="C971" s="16">
        <v>1</v>
      </c>
      <c r="D971" s="16">
        <v>2</v>
      </c>
      <c r="E971" s="17">
        <v>324</v>
      </c>
      <c r="F971" s="19" t="s">
        <v>3967</v>
      </c>
      <c r="G971" s="19" t="e">
        <f t="shared" si="42"/>
        <v>#N/A</v>
      </c>
      <c r="H971" s="19"/>
      <c r="I971">
        <v>1032477</v>
      </c>
      <c r="J971" t="s">
        <v>3968</v>
      </c>
      <c r="K971">
        <v>4858718</v>
      </c>
      <c r="L971" t="s">
        <v>3969</v>
      </c>
      <c r="M971">
        <v>500000</v>
      </c>
      <c r="N971" t="s">
        <v>3970</v>
      </c>
      <c r="O971">
        <v>162</v>
      </c>
      <c r="P971" t="s">
        <v>3971</v>
      </c>
      <c r="Q971">
        <v>0</v>
      </c>
      <c r="R971" t="s">
        <v>3972</v>
      </c>
      <c r="S971">
        <v>-3500</v>
      </c>
      <c r="T971" s="7" t="str">
        <f t="shared" si="43"/>
        <v>hp_1032477;atk_4372846;hit_500000;miss_162;cirt_0;cirtSub_-3500</v>
      </c>
    </row>
    <row r="972" spans="1:20" x14ac:dyDescent="0.15">
      <c r="A972" s="16">
        <v>330970</v>
      </c>
      <c r="B972" s="16" t="s">
        <v>228</v>
      </c>
      <c r="C972" s="16">
        <v>1</v>
      </c>
      <c r="D972" s="16">
        <v>2</v>
      </c>
      <c r="E972" s="17">
        <v>324</v>
      </c>
      <c r="F972" s="19" t="s">
        <v>3967</v>
      </c>
      <c r="G972" s="19" t="e">
        <f t="shared" si="42"/>
        <v>#N/A</v>
      </c>
      <c r="H972" s="19"/>
      <c r="I972">
        <v>1032477</v>
      </c>
      <c r="J972" t="s">
        <v>3968</v>
      </c>
      <c r="K972">
        <v>4858718</v>
      </c>
      <c r="L972" t="s">
        <v>3969</v>
      </c>
      <c r="M972">
        <v>500000</v>
      </c>
      <c r="N972" t="s">
        <v>3970</v>
      </c>
      <c r="O972">
        <v>162</v>
      </c>
      <c r="P972" t="s">
        <v>3971</v>
      </c>
      <c r="Q972">
        <v>0</v>
      </c>
      <c r="R972" t="s">
        <v>3972</v>
      </c>
      <c r="S972">
        <v>-3500</v>
      </c>
      <c r="T972" s="7" t="str">
        <f t="shared" si="43"/>
        <v>hp_1032477;atk_4372846;hit_500000;miss_162;cirt_0;cirtSub_-3500</v>
      </c>
    </row>
    <row r="973" spans="1:20" x14ac:dyDescent="0.15">
      <c r="A973" s="16">
        <v>330971</v>
      </c>
      <c r="B973" s="16" t="s">
        <v>228</v>
      </c>
      <c r="C973" s="16">
        <v>1</v>
      </c>
      <c r="D973" s="16">
        <v>2</v>
      </c>
      <c r="E973" s="17">
        <v>324</v>
      </c>
      <c r="F973" s="19" t="s">
        <v>3967</v>
      </c>
      <c r="G973" s="19" t="e">
        <f t="shared" si="42"/>
        <v>#N/A</v>
      </c>
      <c r="H973" s="19"/>
      <c r="I973">
        <v>1032477</v>
      </c>
      <c r="J973" t="s">
        <v>3968</v>
      </c>
      <c r="K973">
        <v>4858718</v>
      </c>
      <c r="L973" t="s">
        <v>3969</v>
      </c>
      <c r="M973">
        <v>500000</v>
      </c>
      <c r="N973" t="s">
        <v>3970</v>
      </c>
      <c r="O973">
        <v>162</v>
      </c>
      <c r="P973" t="s">
        <v>3971</v>
      </c>
      <c r="Q973">
        <v>0</v>
      </c>
      <c r="R973" t="s">
        <v>3972</v>
      </c>
      <c r="S973">
        <v>-3500</v>
      </c>
      <c r="T973" s="7" t="str">
        <f t="shared" si="43"/>
        <v>hp_1032477;atk_4372846;hit_500000;miss_162;cirt_0;cirtSub_-3500</v>
      </c>
    </row>
    <row r="974" spans="1:20" x14ac:dyDescent="0.15">
      <c r="A974" s="16">
        <v>330972</v>
      </c>
      <c r="B974" s="16" t="s">
        <v>228</v>
      </c>
      <c r="C974" s="16">
        <v>1</v>
      </c>
      <c r="D974" s="16">
        <v>2</v>
      </c>
      <c r="E974" s="17">
        <v>325</v>
      </c>
      <c r="F974" s="19" t="s">
        <v>3967</v>
      </c>
      <c r="G974" s="19">
        <f t="shared" si="42"/>
        <v>0.8</v>
      </c>
      <c r="H974" s="19"/>
      <c r="I974">
        <v>1038802</v>
      </c>
      <c r="J974" t="s">
        <v>3968</v>
      </c>
      <c r="K974">
        <v>4888485</v>
      </c>
      <c r="L974" t="s">
        <v>3969</v>
      </c>
      <c r="M974">
        <v>500000</v>
      </c>
      <c r="N974" t="s">
        <v>3970</v>
      </c>
      <c r="O974">
        <v>162</v>
      </c>
      <c r="P974" t="s">
        <v>3971</v>
      </c>
      <c r="Q974">
        <v>0</v>
      </c>
      <c r="R974" t="s">
        <v>3972</v>
      </c>
      <c r="S974">
        <v>-3500</v>
      </c>
      <c r="T974" s="7" t="str">
        <f t="shared" si="43"/>
        <v>hp_1038802;atk_4399636;hit_500000;miss_162;cirt_0;cirtSub_-3500</v>
      </c>
    </row>
    <row r="975" spans="1:20" x14ac:dyDescent="0.15">
      <c r="A975" s="16">
        <v>330973</v>
      </c>
      <c r="B975" s="16" t="s">
        <v>228</v>
      </c>
      <c r="C975" s="16">
        <v>1</v>
      </c>
      <c r="D975" s="16">
        <v>2</v>
      </c>
      <c r="E975" s="17">
        <v>325</v>
      </c>
      <c r="F975" s="19" t="s">
        <v>3967</v>
      </c>
      <c r="G975" s="19">
        <f t="shared" si="42"/>
        <v>0.8</v>
      </c>
      <c r="H975" s="19"/>
      <c r="I975">
        <v>1038802</v>
      </c>
      <c r="J975" t="s">
        <v>3968</v>
      </c>
      <c r="K975">
        <v>4888485</v>
      </c>
      <c r="L975" t="s">
        <v>3969</v>
      </c>
      <c r="M975">
        <v>500000</v>
      </c>
      <c r="N975" t="s">
        <v>3970</v>
      </c>
      <c r="O975">
        <v>162</v>
      </c>
      <c r="P975" t="s">
        <v>3971</v>
      </c>
      <c r="Q975">
        <v>0</v>
      </c>
      <c r="R975" t="s">
        <v>3972</v>
      </c>
      <c r="S975">
        <v>-3500</v>
      </c>
      <c r="T975" s="7" t="str">
        <f t="shared" si="43"/>
        <v>hp_1038802;atk_4399636;hit_500000;miss_162;cirt_0;cirtSub_-3500</v>
      </c>
    </row>
    <row r="976" spans="1:20" x14ac:dyDescent="0.15">
      <c r="A976" s="16">
        <v>330974</v>
      </c>
      <c r="B976" s="16" t="s">
        <v>228</v>
      </c>
      <c r="C976" s="16">
        <v>1</v>
      </c>
      <c r="D976" s="16">
        <v>2</v>
      </c>
      <c r="E976" s="17">
        <v>325</v>
      </c>
      <c r="F976" s="19" t="s">
        <v>3967</v>
      </c>
      <c r="G976" s="19">
        <f t="shared" si="42"/>
        <v>0.8</v>
      </c>
      <c r="H976" s="19"/>
      <c r="I976">
        <v>1038802</v>
      </c>
      <c r="J976" t="s">
        <v>3968</v>
      </c>
      <c r="K976">
        <v>4888485</v>
      </c>
      <c r="L976" t="s">
        <v>3969</v>
      </c>
      <c r="M976">
        <v>500000</v>
      </c>
      <c r="N976" t="s">
        <v>3970</v>
      </c>
      <c r="O976">
        <v>162</v>
      </c>
      <c r="P976" t="s">
        <v>3971</v>
      </c>
      <c r="Q976">
        <v>0</v>
      </c>
      <c r="R976" t="s">
        <v>3972</v>
      </c>
      <c r="S976">
        <v>-3500</v>
      </c>
      <c r="T976" s="7" t="str">
        <f t="shared" si="43"/>
        <v>hp_1038802;atk_4399636;hit_500000;miss_162;cirt_0;cirtSub_-3500</v>
      </c>
    </row>
    <row r="977" spans="1:20" x14ac:dyDescent="0.15">
      <c r="A977" s="16">
        <v>330975</v>
      </c>
      <c r="B977" s="16" t="s">
        <v>228</v>
      </c>
      <c r="C977" s="16">
        <v>1</v>
      </c>
      <c r="D977" s="16">
        <v>2</v>
      </c>
      <c r="E977" s="17">
        <v>326</v>
      </c>
      <c r="F977" s="19" t="s">
        <v>3967</v>
      </c>
      <c r="G977" s="19" t="e">
        <f t="shared" si="42"/>
        <v>#N/A</v>
      </c>
      <c r="H977" s="19"/>
      <c r="I977">
        <v>1045128</v>
      </c>
      <c r="J977" t="s">
        <v>3968</v>
      </c>
      <c r="K977">
        <v>4918253</v>
      </c>
      <c r="L977" t="s">
        <v>3969</v>
      </c>
      <c r="M977">
        <v>500000</v>
      </c>
      <c r="N977" t="s">
        <v>3970</v>
      </c>
      <c r="O977">
        <v>163</v>
      </c>
      <c r="P977" t="s">
        <v>3971</v>
      </c>
      <c r="Q977">
        <v>0</v>
      </c>
      <c r="R977" t="s">
        <v>3972</v>
      </c>
      <c r="S977">
        <v>-3500</v>
      </c>
      <c r="T977" s="7" t="str">
        <f t="shared" si="43"/>
        <v>hp_1045128;atk_4426427;hit_500000;miss_163;cirt_0;cirtSub_-3500</v>
      </c>
    </row>
    <row r="978" spans="1:20" x14ac:dyDescent="0.15">
      <c r="A978" s="16">
        <v>330976</v>
      </c>
      <c r="B978" s="16" t="s">
        <v>228</v>
      </c>
      <c r="C978" s="16">
        <v>1</v>
      </c>
      <c r="D978" s="16">
        <v>2</v>
      </c>
      <c r="E978" s="17">
        <v>326</v>
      </c>
      <c r="F978" s="19" t="s">
        <v>3967</v>
      </c>
      <c r="G978" s="19" t="e">
        <f t="shared" si="42"/>
        <v>#N/A</v>
      </c>
      <c r="H978" s="19"/>
      <c r="I978">
        <v>1045128</v>
      </c>
      <c r="J978" t="s">
        <v>3968</v>
      </c>
      <c r="K978">
        <v>4918253</v>
      </c>
      <c r="L978" t="s">
        <v>3969</v>
      </c>
      <c r="M978">
        <v>500000</v>
      </c>
      <c r="N978" t="s">
        <v>3970</v>
      </c>
      <c r="O978">
        <v>163</v>
      </c>
      <c r="P978" t="s">
        <v>3971</v>
      </c>
      <c r="Q978">
        <v>0</v>
      </c>
      <c r="R978" t="s">
        <v>3972</v>
      </c>
      <c r="S978">
        <v>-3500</v>
      </c>
      <c r="T978" s="7" t="str">
        <f t="shared" si="43"/>
        <v>hp_1045128;atk_4426427;hit_500000;miss_163;cirt_0;cirtSub_-3500</v>
      </c>
    </row>
    <row r="979" spans="1:20" x14ac:dyDescent="0.15">
      <c r="A979" s="16">
        <v>330977</v>
      </c>
      <c r="B979" s="16" t="s">
        <v>228</v>
      </c>
      <c r="C979" s="16">
        <v>1</v>
      </c>
      <c r="D979" s="16">
        <v>2</v>
      </c>
      <c r="E979" s="17">
        <v>326</v>
      </c>
      <c r="F979" s="19" t="s">
        <v>3967</v>
      </c>
      <c r="G979" s="19" t="e">
        <f t="shared" si="42"/>
        <v>#N/A</v>
      </c>
      <c r="H979" s="19"/>
      <c r="I979">
        <v>1045128</v>
      </c>
      <c r="J979" t="s">
        <v>3968</v>
      </c>
      <c r="K979">
        <v>4918253</v>
      </c>
      <c r="L979" t="s">
        <v>3969</v>
      </c>
      <c r="M979">
        <v>500000</v>
      </c>
      <c r="N979" t="s">
        <v>3970</v>
      </c>
      <c r="O979">
        <v>163</v>
      </c>
      <c r="P979" t="s">
        <v>3971</v>
      </c>
      <c r="Q979">
        <v>0</v>
      </c>
      <c r="R979" t="s">
        <v>3972</v>
      </c>
      <c r="S979">
        <v>-3500</v>
      </c>
      <c r="T979" s="7" t="str">
        <f t="shared" si="43"/>
        <v>hp_1045128;atk_4426427;hit_500000;miss_163;cirt_0;cirtSub_-3500</v>
      </c>
    </row>
    <row r="980" spans="1:20" x14ac:dyDescent="0.15">
      <c r="A980" s="16">
        <v>330978</v>
      </c>
      <c r="B980" s="16" t="s">
        <v>228</v>
      </c>
      <c r="C980" s="16">
        <v>1</v>
      </c>
      <c r="D980" s="16">
        <v>2</v>
      </c>
      <c r="E980" s="17">
        <v>327</v>
      </c>
      <c r="F980" s="19" t="s">
        <v>3967</v>
      </c>
      <c r="G980" s="19" t="e">
        <f t="shared" si="42"/>
        <v>#N/A</v>
      </c>
      <c r="H980" s="19"/>
      <c r="I980">
        <v>1051688</v>
      </c>
      <c r="J980" t="s">
        <v>3968</v>
      </c>
      <c r="K980">
        <v>4949123</v>
      </c>
      <c r="L980" t="s">
        <v>3969</v>
      </c>
      <c r="M980">
        <v>500000</v>
      </c>
      <c r="N980" t="s">
        <v>3970</v>
      </c>
      <c r="O980">
        <v>163</v>
      </c>
      <c r="P980" t="s">
        <v>3971</v>
      </c>
      <c r="Q980">
        <v>0</v>
      </c>
      <c r="R980" t="s">
        <v>3972</v>
      </c>
      <c r="S980">
        <v>-3500</v>
      </c>
      <c r="T980" s="7" t="str">
        <f t="shared" si="43"/>
        <v>hp_1051688;atk_4454210;hit_500000;miss_163;cirt_0;cirtSub_-3500</v>
      </c>
    </row>
    <row r="981" spans="1:20" x14ac:dyDescent="0.15">
      <c r="A981" s="16">
        <v>330979</v>
      </c>
      <c r="B981" s="16" t="s">
        <v>228</v>
      </c>
      <c r="C981" s="16">
        <v>1</v>
      </c>
      <c r="D981" s="16">
        <v>2</v>
      </c>
      <c r="E981" s="17">
        <v>327</v>
      </c>
      <c r="F981" s="19" t="s">
        <v>3967</v>
      </c>
      <c r="G981" s="19" t="e">
        <f t="shared" si="42"/>
        <v>#N/A</v>
      </c>
      <c r="H981" s="19"/>
      <c r="I981">
        <v>1051688</v>
      </c>
      <c r="J981" t="s">
        <v>3968</v>
      </c>
      <c r="K981">
        <v>4949123</v>
      </c>
      <c r="L981" t="s">
        <v>3969</v>
      </c>
      <c r="M981">
        <v>500000</v>
      </c>
      <c r="N981" t="s">
        <v>3970</v>
      </c>
      <c r="O981">
        <v>163</v>
      </c>
      <c r="P981" t="s">
        <v>3971</v>
      </c>
      <c r="Q981">
        <v>0</v>
      </c>
      <c r="R981" t="s">
        <v>3972</v>
      </c>
      <c r="S981">
        <v>-3500</v>
      </c>
      <c r="T981" s="7" t="str">
        <f t="shared" si="43"/>
        <v>hp_1051688;atk_4454210;hit_500000;miss_163;cirt_0;cirtSub_-3500</v>
      </c>
    </row>
    <row r="982" spans="1:20" x14ac:dyDescent="0.15">
      <c r="A982" s="16">
        <v>330980</v>
      </c>
      <c r="B982" s="16" t="s">
        <v>228</v>
      </c>
      <c r="C982" s="16">
        <v>1</v>
      </c>
      <c r="D982" s="16">
        <v>2</v>
      </c>
      <c r="E982" s="17">
        <v>327</v>
      </c>
      <c r="F982" s="19" t="s">
        <v>3967</v>
      </c>
      <c r="G982" s="19" t="e">
        <f t="shared" si="42"/>
        <v>#N/A</v>
      </c>
      <c r="H982" s="19"/>
      <c r="I982">
        <v>1051688</v>
      </c>
      <c r="J982" t="s">
        <v>3968</v>
      </c>
      <c r="K982">
        <v>4949123</v>
      </c>
      <c r="L982" t="s">
        <v>3969</v>
      </c>
      <c r="M982">
        <v>500000</v>
      </c>
      <c r="N982" t="s">
        <v>3970</v>
      </c>
      <c r="O982">
        <v>163</v>
      </c>
      <c r="P982" t="s">
        <v>3971</v>
      </c>
      <c r="Q982">
        <v>0</v>
      </c>
      <c r="R982" t="s">
        <v>3972</v>
      </c>
      <c r="S982">
        <v>-3500</v>
      </c>
      <c r="T982" s="7" t="str">
        <f t="shared" si="43"/>
        <v>hp_1051688;atk_4454210;hit_500000;miss_163;cirt_0;cirtSub_-3500</v>
      </c>
    </row>
    <row r="983" spans="1:20" x14ac:dyDescent="0.15">
      <c r="A983" s="16">
        <v>330981</v>
      </c>
      <c r="B983" s="16" t="s">
        <v>228</v>
      </c>
      <c r="C983" s="16">
        <v>1</v>
      </c>
      <c r="D983" s="16">
        <v>2</v>
      </c>
      <c r="E983" s="17">
        <v>328</v>
      </c>
      <c r="F983" s="19" t="s">
        <v>3967</v>
      </c>
      <c r="G983" s="19" t="e">
        <f t="shared" si="42"/>
        <v>#N/A</v>
      </c>
      <c r="H983" s="19"/>
      <c r="I983">
        <v>1058248</v>
      </c>
      <c r="J983" t="s">
        <v>3968</v>
      </c>
      <c r="K983">
        <v>4979993</v>
      </c>
      <c r="L983" t="s">
        <v>3969</v>
      </c>
      <c r="M983">
        <v>500000</v>
      </c>
      <c r="N983" t="s">
        <v>3970</v>
      </c>
      <c r="O983">
        <v>164</v>
      </c>
      <c r="P983" t="s">
        <v>3971</v>
      </c>
      <c r="Q983">
        <v>0</v>
      </c>
      <c r="R983" t="s">
        <v>3972</v>
      </c>
      <c r="S983">
        <v>-3500</v>
      </c>
      <c r="T983" s="7" t="str">
        <f t="shared" si="43"/>
        <v>hp_1058248;atk_4481993;hit_500000;miss_164;cirt_0;cirtSub_-3500</v>
      </c>
    </row>
    <row r="984" spans="1:20" x14ac:dyDescent="0.15">
      <c r="A984" s="16">
        <v>330982</v>
      </c>
      <c r="B984" s="16" t="s">
        <v>228</v>
      </c>
      <c r="C984" s="16">
        <v>1</v>
      </c>
      <c r="D984" s="16">
        <v>2</v>
      </c>
      <c r="E984" s="17">
        <v>328</v>
      </c>
      <c r="F984" s="19" t="s">
        <v>3967</v>
      </c>
      <c r="G984" s="19" t="e">
        <f t="shared" si="42"/>
        <v>#N/A</v>
      </c>
      <c r="H984" s="19"/>
      <c r="I984">
        <v>1058248</v>
      </c>
      <c r="J984" t="s">
        <v>3968</v>
      </c>
      <c r="K984">
        <v>4979993</v>
      </c>
      <c r="L984" t="s">
        <v>3969</v>
      </c>
      <c r="M984">
        <v>500000</v>
      </c>
      <c r="N984" t="s">
        <v>3970</v>
      </c>
      <c r="O984">
        <v>164</v>
      </c>
      <c r="P984" t="s">
        <v>3971</v>
      </c>
      <c r="Q984">
        <v>0</v>
      </c>
      <c r="R984" t="s">
        <v>3972</v>
      </c>
      <c r="S984">
        <v>-3500</v>
      </c>
      <c r="T984" s="7" t="str">
        <f t="shared" si="43"/>
        <v>hp_1058248;atk_4481993;hit_500000;miss_164;cirt_0;cirtSub_-3500</v>
      </c>
    </row>
    <row r="985" spans="1:20" x14ac:dyDescent="0.15">
      <c r="A985" s="16">
        <v>330983</v>
      </c>
      <c r="B985" s="16" t="s">
        <v>228</v>
      </c>
      <c r="C985" s="16">
        <v>1</v>
      </c>
      <c r="D985" s="16">
        <v>2</v>
      </c>
      <c r="E985" s="17">
        <v>328</v>
      </c>
      <c r="F985" s="19" t="s">
        <v>3967</v>
      </c>
      <c r="G985" s="19" t="e">
        <f t="shared" si="42"/>
        <v>#N/A</v>
      </c>
      <c r="H985" s="19"/>
      <c r="I985">
        <v>1058248</v>
      </c>
      <c r="J985" t="s">
        <v>3968</v>
      </c>
      <c r="K985">
        <v>4979993</v>
      </c>
      <c r="L985" t="s">
        <v>3969</v>
      </c>
      <c r="M985">
        <v>500000</v>
      </c>
      <c r="N985" t="s">
        <v>3970</v>
      </c>
      <c r="O985">
        <v>164</v>
      </c>
      <c r="P985" t="s">
        <v>3971</v>
      </c>
      <c r="Q985">
        <v>0</v>
      </c>
      <c r="R985" t="s">
        <v>3972</v>
      </c>
      <c r="S985">
        <v>-3500</v>
      </c>
      <c r="T985" s="7" t="str">
        <f t="shared" si="43"/>
        <v>hp_1058248;atk_4481993;hit_500000;miss_164;cirt_0;cirtSub_-3500</v>
      </c>
    </row>
    <row r="986" spans="1:20" x14ac:dyDescent="0.15">
      <c r="A986" s="16">
        <v>330984</v>
      </c>
      <c r="B986" s="16" t="s">
        <v>228</v>
      </c>
      <c r="C986" s="16">
        <v>1</v>
      </c>
      <c r="D986" s="16">
        <v>2</v>
      </c>
      <c r="E986" s="17">
        <v>329</v>
      </c>
      <c r="F986" s="19" t="s">
        <v>3967</v>
      </c>
      <c r="G986" s="19" t="e">
        <f t="shared" si="42"/>
        <v>#N/A</v>
      </c>
      <c r="H986" s="19"/>
      <c r="I986">
        <v>1064808</v>
      </c>
      <c r="J986" t="s">
        <v>3968</v>
      </c>
      <c r="K986">
        <v>5010863</v>
      </c>
      <c r="L986" t="s">
        <v>3969</v>
      </c>
      <c r="M986">
        <v>500000</v>
      </c>
      <c r="N986" t="s">
        <v>3970</v>
      </c>
      <c r="O986">
        <v>164</v>
      </c>
      <c r="P986" t="s">
        <v>3971</v>
      </c>
      <c r="Q986">
        <v>0</v>
      </c>
      <c r="R986" t="s">
        <v>3972</v>
      </c>
      <c r="S986">
        <v>-3500</v>
      </c>
      <c r="T986" s="7" t="str">
        <f t="shared" si="43"/>
        <v>hp_1064808;atk_4509776;hit_500000;miss_164;cirt_0;cirtSub_-3500</v>
      </c>
    </row>
    <row r="987" spans="1:20" x14ac:dyDescent="0.15">
      <c r="A987" s="16">
        <v>330985</v>
      </c>
      <c r="B987" s="16" t="s">
        <v>228</v>
      </c>
      <c r="C987" s="16">
        <v>1</v>
      </c>
      <c r="D987" s="16">
        <v>2</v>
      </c>
      <c r="E987" s="17">
        <v>329</v>
      </c>
      <c r="F987" s="19" t="s">
        <v>3967</v>
      </c>
      <c r="G987" s="19" t="e">
        <f t="shared" si="42"/>
        <v>#N/A</v>
      </c>
      <c r="H987" s="19"/>
      <c r="I987">
        <v>1064808</v>
      </c>
      <c r="J987" t="s">
        <v>3968</v>
      </c>
      <c r="K987">
        <v>5010863</v>
      </c>
      <c r="L987" t="s">
        <v>3969</v>
      </c>
      <c r="M987">
        <v>500000</v>
      </c>
      <c r="N987" t="s">
        <v>3970</v>
      </c>
      <c r="O987">
        <v>164</v>
      </c>
      <c r="P987" t="s">
        <v>3971</v>
      </c>
      <c r="Q987">
        <v>0</v>
      </c>
      <c r="R987" t="s">
        <v>3972</v>
      </c>
      <c r="S987">
        <v>-3500</v>
      </c>
      <c r="T987" s="7" t="str">
        <f t="shared" si="43"/>
        <v>hp_1064808;atk_4509776;hit_500000;miss_164;cirt_0;cirtSub_-3500</v>
      </c>
    </row>
    <row r="988" spans="1:20" x14ac:dyDescent="0.15">
      <c r="A988" s="16">
        <v>330986</v>
      </c>
      <c r="B988" s="16" t="s">
        <v>228</v>
      </c>
      <c r="C988" s="16">
        <v>1</v>
      </c>
      <c r="D988" s="16">
        <v>2</v>
      </c>
      <c r="E988" s="17">
        <v>329</v>
      </c>
      <c r="F988" s="19" t="s">
        <v>3967</v>
      </c>
      <c r="G988" s="19" t="e">
        <f t="shared" si="42"/>
        <v>#N/A</v>
      </c>
      <c r="H988" s="19"/>
      <c r="I988">
        <v>1064808</v>
      </c>
      <c r="J988" t="s">
        <v>3968</v>
      </c>
      <c r="K988">
        <v>5010863</v>
      </c>
      <c r="L988" t="s">
        <v>3969</v>
      </c>
      <c r="M988">
        <v>500000</v>
      </c>
      <c r="N988" t="s">
        <v>3970</v>
      </c>
      <c r="O988">
        <v>164</v>
      </c>
      <c r="P988" t="s">
        <v>3971</v>
      </c>
      <c r="Q988">
        <v>0</v>
      </c>
      <c r="R988" t="s">
        <v>3972</v>
      </c>
      <c r="S988">
        <v>-3500</v>
      </c>
      <c r="T988" s="7" t="str">
        <f t="shared" si="43"/>
        <v>hp_1064808;atk_4509776;hit_500000;miss_164;cirt_0;cirtSub_-3500</v>
      </c>
    </row>
    <row r="989" spans="1:20" x14ac:dyDescent="0.15">
      <c r="A989" s="16">
        <v>330987</v>
      </c>
      <c r="B989" s="16" t="s">
        <v>228</v>
      </c>
      <c r="C989" s="16">
        <v>1</v>
      </c>
      <c r="D989" s="16">
        <v>2</v>
      </c>
      <c r="E989" s="17">
        <v>330</v>
      </c>
      <c r="F989" s="19" t="s">
        <v>3967</v>
      </c>
      <c r="G989" s="19">
        <f t="shared" si="42"/>
        <v>0.8</v>
      </c>
      <c r="H989" s="19"/>
      <c r="I989">
        <v>1071368</v>
      </c>
      <c r="J989" t="s">
        <v>3968</v>
      </c>
      <c r="K989">
        <v>5041733</v>
      </c>
      <c r="L989" t="s">
        <v>3969</v>
      </c>
      <c r="M989">
        <v>500000</v>
      </c>
      <c r="N989" t="s">
        <v>3970</v>
      </c>
      <c r="O989">
        <v>165</v>
      </c>
      <c r="P989" t="s">
        <v>3971</v>
      </c>
      <c r="Q989">
        <v>0</v>
      </c>
      <c r="R989" t="s">
        <v>3972</v>
      </c>
      <c r="S989">
        <v>-3500</v>
      </c>
      <c r="T989" s="7" t="str">
        <f t="shared" si="43"/>
        <v>hp_1071368;atk_4537559;hit_500000;miss_165;cirt_0;cirtSub_-3500</v>
      </c>
    </row>
    <row r="990" spans="1:20" x14ac:dyDescent="0.15">
      <c r="A990" s="16">
        <v>330988</v>
      </c>
      <c r="B990" s="16" t="s">
        <v>228</v>
      </c>
      <c r="C990" s="16">
        <v>1</v>
      </c>
      <c r="D990" s="16">
        <v>2</v>
      </c>
      <c r="E990" s="17">
        <v>330</v>
      </c>
      <c r="F990" s="19" t="s">
        <v>3967</v>
      </c>
      <c r="G990" s="19">
        <f t="shared" si="42"/>
        <v>0.8</v>
      </c>
      <c r="H990" s="19"/>
      <c r="I990">
        <v>1071368</v>
      </c>
      <c r="J990" t="s">
        <v>3968</v>
      </c>
      <c r="K990">
        <v>5041733</v>
      </c>
      <c r="L990" t="s">
        <v>3969</v>
      </c>
      <c r="M990">
        <v>500000</v>
      </c>
      <c r="N990" t="s">
        <v>3970</v>
      </c>
      <c r="O990">
        <v>165</v>
      </c>
      <c r="P990" t="s">
        <v>3971</v>
      </c>
      <c r="Q990">
        <v>0</v>
      </c>
      <c r="R990" t="s">
        <v>3972</v>
      </c>
      <c r="S990">
        <v>-3500</v>
      </c>
      <c r="T990" s="7" t="str">
        <f t="shared" si="43"/>
        <v>hp_1071368;atk_4537559;hit_500000;miss_165;cirt_0;cirtSub_-3500</v>
      </c>
    </row>
    <row r="991" spans="1:20" x14ac:dyDescent="0.15">
      <c r="A991" s="16">
        <v>330989</v>
      </c>
      <c r="B991" s="16" t="s">
        <v>228</v>
      </c>
      <c r="C991" s="16">
        <v>1</v>
      </c>
      <c r="D991" s="16">
        <v>2</v>
      </c>
      <c r="E991" s="17">
        <v>330</v>
      </c>
      <c r="F991" s="19" t="s">
        <v>3967</v>
      </c>
      <c r="G991" s="19">
        <f t="shared" si="42"/>
        <v>0.8</v>
      </c>
      <c r="H991" s="19"/>
      <c r="I991">
        <v>1071368</v>
      </c>
      <c r="J991" t="s">
        <v>3968</v>
      </c>
      <c r="K991">
        <v>5041733</v>
      </c>
      <c r="L991" t="s">
        <v>3969</v>
      </c>
      <c r="M991">
        <v>500000</v>
      </c>
      <c r="N991" t="s">
        <v>3970</v>
      </c>
      <c r="O991">
        <v>165</v>
      </c>
      <c r="P991" t="s">
        <v>3971</v>
      </c>
      <c r="Q991">
        <v>0</v>
      </c>
      <c r="R991" t="s">
        <v>3972</v>
      </c>
      <c r="S991">
        <v>-3500</v>
      </c>
      <c r="T991" s="7" t="str">
        <f t="shared" si="43"/>
        <v>hp_1071368;atk_4537559;hit_500000;miss_165;cirt_0;cirtSub_-3500</v>
      </c>
    </row>
    <row r="992" spans="1:20" x14ac:dyDescent="0.15">
      <c r="A992" s="16">
        <v>330990</v>
      </c>
      <c r="B992" s="16" t="s">
        <v>228</v>
      </c>
      <c r="C992" s="16">
        <v>1</v>
      </c>
      <c r="D992" s="16">
        <v>2</v>
      </c>
      <c r="E992" s="17">
        <v>331</v>
      </c>
      <c r="F992" s="19" t="s">
        <v>3967</v>
      </c>
      <c r="G992" s="19" t="e">
        <f t="shared" si="42"/>
        <v>#N/A</v>
      </c>
      <c r="H992" s="19"/>
      <c r="I992">
        <v>1077928</v>
      </c>
      <c r="J992" t="s">
        <v>3968</v>
      </c>
      <c r="K992">
        <v>5072603</v>
      </c>
      <c r="L992" t="s">
        <v>3969</v>
      </c>
      <c r="M992">
        <v>500000</v>
      </c>
      <c r="N992" t="s">
        <v>3970</v>
      </c>
      <c r="O992">
        <v>165</v>
      </c>
      <c r="P992" t="s">
        <v>3971</v>
      </c>
      <c r="Q992">
        <v>0</v>
      </c>
      <c r="R992" t="s">
        <v>3972</v>
      </c>
      <c r="S992">
        <v>-3500</v>
      </c>
      <c r="T992" s="7" t="str">
        <f t="shared" si="43"/>
        <v>hp_1077928;atk_4565342;hit_500000;miss_165;cirt_0;cirtSub_-3500</v>
      </c>
    </row>
    <row r="993" spans="1:20" x14ac:dyDescent="0.15">
      <c r="A993" s="16">
        <v>330991</v>
      </c>
      <c r="B993" s="16" t="s">
        <v>228</v>
      </c>
      <c r="C993" s="16">
        <v>1</v>
      </c>
      <c r="D993" s="16">
        <v>2</v>
      </c>
      <c r="E993" s="17">
        <v>331</v>
      </c>
      <c r="F993" s="19" t="s">
        <v>3967</v>
      </c>
      <c r="G993" s="19" t="e">
        <f t="shared" si="42"/>
        <v>#N/A</v>
      </c>
      <c r="H993" s="19"/>
      <c r="I993">
        <v>1077928</v>
      </c>
      <c r="J993" t="s">
        <v>3968</v>
      </c>
      <c r="K993">
        <v>5072603</v>
      </c>
      <c r="L993" t="s">
        <v>3969</v>
      </c>
      <c r="M993">
        <v>500000</v>
      </c>
      <c r="N993" t="s">
        <v>3970</v>
      </c>
      <c r="O993">
        <v>165</v>
      </c>
      <c r="P993" t="s">
        <v>3971</v>
      </c>
      <c r="Q993">
        <v>0</v>
      </c>
      <c r="R993" t="s">
        <v>3972</v>
      </c>
      <c r="S993">
        <v>-3500</v>
      </c>
      <c r="T993" s="7" t="str">
        <f t="shared" si="43"/>
        <v>hp_1077928;atk_4565342;hit_500000;miss_165;cirt_0;cirtSub_-3500</v>
      </c>
    </row>
    <row r="994" spans="1:20" x14ac:dyDescent="0.15">
      <c r="A994" s="16">
        <v>330992</v>
      </c>
      <c r="B994" s="16" t="s">
        <v>228</v>
      </c>
      <c r="C994" s="16">
        <v>1</v>
      </c>
      <c r="D994" s="16">
        <v>2</v>
      </c>
      <c r="E994" s="17">
        <v>331</v>
      </c>
      <c r="F994" s="19" t="s">
        <v>3967</v>
      </c>
      <c r="G994" s="19" t="e">
        <f t="shared" si="42"/>
        <v>#N/A</v>
      </c>
      <c r="H994" s="19"/>
      <c r="I994">
        <v>1077928</v>
      </c>
      <c r="J994" t="s">
        <v>3968</v>
      </c>
      <c r="K994">
        <v>5072603</v>
      </c>
      <c r="L994" t="s">
        <v>3969</v>
      </c>
      <c r="M994">
        <v>500000</v>
      </c>
      <c r="N994" t="s">
        <v>3970</v>
      </c>
      <c r="O994">
        <v>165</v>
      </c>
      <c r="P994" t="s">
        <v>3971</v>
      </c>
      <c r="Q994">
        <v>0</v>
      </c>
      <c r="R994" t="s">
        <v>3972</v>
      </c>
      <c r="S994">
        <v>-3500</v>
      </c>
      <c r="T994" s="7" t="str">
        <f t="shared" si="43"/>
        <v>hp_1077928;atk_4565342;hit_500000;miss_165;cirt_0;cirtSub_-3500</v>
      </c>
    </row>
    <row r="995" spans="1:20" x14ac:dyDescent="0.15">
      <c r="A995" s="16">
        <v>330993</v>
      </c>
      <c r="B995" s="16" t="s">
        <v>228</v>
      </c>
      <c r="C995" s="16">
        <v>1</v>
      </c>
      <c r="D995" s="16">
        <v>2</v>
      </c>
      <c r="E995" s="17">
        <v>332</v>
      </c>
      <c r="F995" s="19" t="s">
        <v>3967</v>
      </c>
      <c r="G995" s="19" t="e">
        <f t="shared" si="42"/>
        <v>#N/A</v>
      </c>
      <c r="H995" s="19"/>
      <c r="I995">
        <v>1084487</v>
      </c>
      <c r="J995" t="s">
        <v>3968</v>
      </c>
      <c r="K995">
        <v>5103473</v>
      </c>
      <c r="L995" t="s">
        <v>3969</v>
      </c>
      <c r="M995">
        <v>500000</v>
      </c>
      <c r="N995" t="s">
        <v>3970</v>
      </c>
      <c r="O995">
        <v>166</v>
      </c>
      <c r="P995" t="s">
        <v>3971</v>
      </c>
      <c r="Q995">
        <v>0</v>
      </c>
      <c r="R995" t="s">
        <v>3972</v>
      </c>
      <c r="S995">
        <v>-3500</v>
      </c>
      <c r="T995" s="7" t="str">
        <f t="shared" si="43"/>
        <v>hp_1084487;atk_4593125;hit_500000;miss_166;cirt_0;cirtSub_-3500</v>
      </c>
    </row>
    <row r="996" spans="1:20" x14ac:dyDescent="0.15">
      <c r="A996" s="16">
        <v>330994</v>
      </c>
      <c r="B996" s="16" t="s">
        <v>228</v>
      </c>
      <c r="C996" s="16">
        <v>1</v>
      </c>
      <c r="D996" s="16">
        <v>2</v>
      </c>
      <c r="E996" s="17">
        <v>332</v>
      </c>
      <c r="F996" s="19" t="s">
        <v>3967</v>
      </c>
      <c r="G996" s="19" t="e">
        <f t="shared" si="42"/>
        <v>#N/A</v>
      </c>
      <c r="H996" s="19"/>
      <c r="I996">
        <v>1084487</v>
      </c>
      <c r="J996" t="s">
        <v>3968</v>
      </c>
      <c r="K996">
        <v>5103473</v>
      </c>
      <c r="L996" t="s">
        <v>3969</v>
      </c>
      <c r="M996">
        <v>500000</v>
      </c>
      <c r="N996" t="s">
        <v>3970</v>
      </c>
      <c r="O996">
        <v>166</v>
      </c>
      <c r="P996" t="s">
        <v>3971</v>
      </c>
      <c r="Q996">
        <v>0</v>
      </c>
      <c r="R996" t="s">
        <v>3972</v>
      </c>
      <c r="S996">
        <v>-3500</v>
      </c>
      <c r="T996" s="7" t="str">
        <f t="shared" si="43"/>
        <v>hp_1084487;atk_4593125;hit_500000;miss_166;cirt_0;cirtSub_-3500</v>
      </c>
    </row>
    <row r="997" spans="1:20" x14ac:dyDescent="0.15">
      <c r="A997" s="16">
        <v>330995</v>
      </c>
      <c r="B997" s="16" t="s">
        <v>228</v>
      </c>
      <c r="C997" s="16">
        <v>1</v>
      </c>
      <c r="D997" s="16">
        <v>2</v>
      </c>
      <c r="E997" s="17">
        <v>332</v>
      </c>
      <c r="F997" s="19" t="s">
        <v>3967</v>
      </c>
      <c r="G997" s="19" t="e">
        <f t="shared" si="42"/>
        <v>#N/A</v>
      </c>
      <c r="H997" s="19"/>
      <c r="I997">
        <v>1084487</v>
      </c>
      <c r="J997" t="s">
        <v>3968</v>
      </c>
      <c r="K997">
        <v>5103473</v>
      </c>
      <c r="L997" t="s">
        <v>3969</v>
      </c>
      <c r="M997">
        <v>500000</v>
      </c>
      <c r="N997" t="s">
        <v>3970</v>
      </c>
      <c r="O997">
        <v>166</v>
      </c>
      <c r="P997" t="s">
        <v>3971</v>
      </c>
      <c r="Q997">
        <v>0</v>
      </c>
      <c r="R997" t="s">
        <v>3972</v>
      </c>
      <c r="S997">
        <v>-3500</v>
      </c>
      <c r="T997" s="7" t="str">
        <f t="shared" si="43"/>
        <v>hp_1084487;atk_4593125;hit_500000;miss_166;cirt_0;cirtSub_-3500</v>
      </c>
    </row>
    <row r="998" spans="1:20" x14ac:dyDescent="0.15">
      <c r="A998" s="16">
        <v>330996</v>
      </c>
      <c r="B998" s="16" t="s">
        <v>228</v>
      </c>
      <c r="C998" s="16">
        <v>1</v>
      </c>
      <c r="D998" s="16">
        <v>2</v>
      </c>
      <c r="E998" s="17">
        <v>333</v>
      </c>
      <c r="F998" s="19" t="s">
        <v>3967</v>
      </c>
      <c r="G998" s="19" t="e">
        <f t="shared" si="42"/>
        <v>#N/A</v>
      </c>
      <c r="H998" s="19"/>
      <c r="I998">
        <v>1091048</v>
      </c>
      <c r="J998" t="s">
        <v>3968</v>
      </c>
      <c r="K998">
        <v>5134343</v>
      </c>
      <c r="L998" t="s">
        <v>3969</v>
      </c>
      <c r="M998">
        <v>500000</v>
      </c>
      <c r="N998" t="s">
        <v>3970</v>
      </c>
      <c r="O998">
        <v>166</v>
      </c>
      <c r="P998" t="s">
        <v>3971</v>
      </c>
      <c r="Q998">
        <v>0</v>
      </c>
      <c r="R998" t="s">
        <v>3972</v>
      </c>
      <c r="S998">
        <v>-3500</v>
      </c>
      <c r="T998" s="7" t="str">
        <f t="shared" si="43"/>
        <v>hp_1091048;atk_4620908;hit_500000;miss_166;cirt_0;cirtSub_-3500</v>
      </c>
    </row>
    <row r="999" spans="1:20" x14ac:dyDescent="0.15">
      <c r="A999" s="16">
        <v>330997</v>
      </c>
      <c r="B999" s="16" t="s">
        <v>228</v>
      </c>
      <c r="C999" s="16">
        <v>1</v>
      </c>
      <c r="D999" s="16">
        <v>2</v>
      </c>
      <c r="E999" s="17">
        <v>333</v>
      </c>
      <c r="F999" s="19" t="s">
        <v>3967</v>
      </c>
      <c r="G999" s="19" t="e">
        <f t="shared" si="42"/>
        <v>#N/A</v>
      </c>
      <c r="H999" s="19"/>
      <c r="I999">
        <v>1091048</v>
      </c>
      <c r="J999" t="s">
        <v>3968</v>
      </c>
      <c r="K999">
        <v>5134343</v>
      </c>
      <c r="L999" t="s">
        <v>3969</v>
      </c>
      <c r="M999">
        <v>500000</v>
      </c>
      <c r="N999" t="s">
        <v>3970</v>
      </c>
      <c r="O999">
        <v>166</v>
      </c>
      <c r="P999" t="s">
        <v>3971</v>
      </c>
      <c r="Q999">
        <v>0</v>
      </c>
      <c r="R999" t="s">
        <v>3972</v>
      </c>
      <c r="S999">
        <v>-3500</v>
      </c>
      <c r="T999" s="7" t="str">
        <f t="shared" si="43"/>
        <v>hp_1091048;atk_4620908;hit_500000;miss_166;cirt_0;cirtSub_-3500</v>
      </c>
    </row>
    <row r="1000" spans="1:20" x14ac:dyDescent="0.15">
      <c r="A1000" s="16">
        <v>330998</v>
      </c>
      <c r="B1000" s="16" t="s">
        <v>228</v>
      </c>
      <c r="C1000" s="16">
        <v>1</v>
      </c>
      <c r="D1000" s="16">
        <v>2</v>
      </c>
      <c r="E1000" s="17">
        <v>333</v>
      </c>
      <c r="F1000" s="19" t="s">
        <v>3967</v>
      </c>
      <c r="G1000" s="19" t="e">
        <f t="shared" si="42"/>
        <v>#N/A</v>
      </c>
      <c r="H1000" s="19"/>
      <c r="I1000">
        <v>1091048</v>
      </c>
      <c r="J1000" t="s">
        <v>3968</v>
      </c>
      <c r="K1000">
        <v>5134343</v>
      </c>
      <c r="L1000" t="s">
        <v>3969</v>
      </c>
      <c r="M1000">
        <v>500000</v>
      </c>
      <c r="N1000" t="s">
        <v>3970</v>
      </c>
      <c r="O1000">
        <v>166</v>
      </c>
      <c r="P1000" t="s">
        <v>3971</v>
      </c>
      <c r="Q1000">
        <v>0</v>
      </c>
      <c r="R1000" t="s">
        <v>3972</v>
      </c>
      <c r="S1000">
        <v>-3500</v>
      </c>
      <c r="T1000" s="7" t="str">
        <f t="shared" si="43"/>
        <v>hp_1091048;atk_4620908;hit_500000;miss_166;cirt_0;cirtSub_-3500</v>
      </c>
    </row>
    <row r="1001" spans="1:20" x14ac:dyDescent="0.15">
      <c r="A1001" s="16">
        <v>330999</v>
      </c>
      <c r="B1001" s="16" t="s">
        <v>228</v>
      </c>
      <c r="C1001" s="16">
        <v>1</v>
      </c>
      <c r="D1001" s="16">
        <v>2</v>
      </c>
      <c r="E1001" s="17">
        <v>334</v>
      </c>
      <c r="F1001" s="19" t="s">
        <v>3967</v>
      </c>
      <c r="G1001" s="19" t="e">
        <f t="shared" si="42"/>
        <v>#N/A</v>
      </c>
      <c r="H1001" s="19"/>
      <c r="I1001">
        <v>1097607</v>
      </c>
      <c r="J1001" t="s">
        <v>3968</v>
      </c>
      <c r="K1001">
        <v>5165213</v>
      </c>
      <c r="L1001" t="s">
        <v>3969</v>
      </c>
      <c r="M1001">
        <v>500000</v>
      </c>
      <c r="N1001" t="s">
        <v>3970</v>
      </c>
      <c r="O1001">
        <v>167</v>
      </c>
      <c r="P1001" t="s">
        <v>3971</v>
      </c>
      <c r="Q1001">
        <v>0</v>
      </c>
      <c r="R1001" t="s">
        <v>3972</v>
      </c>
      <c r="S1001">
        <v>-3500</v>
      </c>
      <c r="T1001" s="7" t="str">
        <f t="shared" si="43"/>
        <v>hp_1097607;atk_4648691;hit_500000;miss_167;cirt_0;cirtSub_-3500</v>
      </c>
    </row>
    <row r="1002" spans="1:20" x14ac:dyDescent="0.15">
      <c r="A1002" s="16">
        <v>331000</v>
      </c>
      <c r="B1002" s="16" t="s">
        <v>228</v>
      </c>
      <c r="C1002" s="16">
        <v>1</v>
      </c>
      <c r="D1002" s="16">
        <v>2</v>
      </c>
      <c r="E1002" s="17">
        <v>334</v>
      </c>
      <c r="F1002" s="19" t="s">
        <v>3967</v>
      </c>
      <c r="G1002" s="19" t="e">
        <f t="shared" si="42"/>
        <v>#N/A</v>
      </c>
      <c r="H1002" s="19"/>
      <c r="I1002">
        <v>1097607</v>
      </c>
      <c r="J1002" t="s">
        <v>3968</v>
      </c>
      <c r="K1002">
        <v>5165213</v>
      </c>
      <c r="L1002" t="s">
        <v>3969</v>
      </c>
      <c r="M1002">
        <v>500000</v>
      </c>
      <c r="N1002" t="s">
        <v>3970</v>
      </c>
      <c r="O1002">
        <v>167</v>
      </c>
      <c r="P1002" t="s">
        <v>3971</v>
      </c>
      <c r="Q1002">
        <v>0</v>
      </c>
      <c r="R1002" t="s">
        <v>3972</v>
      </c>
      <c r="S1002">
        <v>-3500</v>
      </c>
      <c r="T1002" s="7" t="str">
        <f t="shared" si="43"/>
        <v>hp_1097607;atk_4648691;hit_500000;miss_167;cirt_0;cirtSub_-3500</v>
      </c>
    </row>
    <row r="1003" spans="1:20" x14ac:dyDescent="0.15">
      <c r="A1003" s="16">
        <v>331001</v>
      </c>
      <c r="B1003" s="16" t="s">
        <v>228</v>
      </c>
      <c r="C1003" s="16">
        <v>1</v>
      </c>
      <c r="D1003" s="16">
        <v>2</v>
      </c>
      <c r="E1003" s="17">
        <v>334</v>
      </c>
      <c r="F1003" s="19" t="s">
        <v>3967</v>
      </c>
      <c r="G1003" s="19" t="e">
        <f t="shared" si="42"/>
        <v>#N/A</v>
      </c>
      <c r="H1003" s="19"/>
      <c r="I1003">
        <v>1097607</v>
      </c>
      <c r="J1003" t="s">
        <v>3968</v>
      </c>
      <c r="K1003">
        <v>5165213</v>
      </c>
      <c r="L1003" t="s">
        <v>3969</v>
      </c>
      <c r="M1003">
        <v>500000</v>
      </c>
      <c r="N1003" t="s">
        <v>3970</v>
      </c>
      <c r="O1003">
        <v>167</v>
      </c>
      <c r="P1003" t="s">
        <v>3971</v>
      </c>
      <c r="Q1003">
        <v>0</v>
      </c>
      <c r="R1003" t="s">
        <v>3972</v>
      </c>
      <c r="S1003">
        <v>-3500</v>
      </c>
      <c r="T1003" s="7" t="str">
        <f t="shared" si="43"/>
        <v>hp_1097607;atk_4648691;hit_500000;miss_167;cirt_0;cirtSub_-3500</v>
      </c>
    </row>
    <row r="1004" spans="1:20" x14ac:dyDescent="0.15">
      <c r="A1004" s="16">
        <v>331002</v>
      </c>
      <c r="B1004" s="16" t="s">
        <v>228</v>
      </c>
      <c r="C1004" s="16">
        <v>1</v>
      </c>
      <c r="D1004" s="16">
        <v>2</v>
      </c>
      <c r="E1004" s="17">
        <v>335</v>
      </c>
      <c r="F1004" s="19" t="s">
        <v>3967</v>
      </c>
      <c r="G1004" s="19">
        <f t="shared" si="42"/>
        <v>0.8</v>
      </c>
      <c r="H1004" s="19"/>
      <c r="I1004">
        <v>1104167</v>
      </c>
      <c r="J1004" t="s">
        <v>3968</v>
      </c>
      <c r="K1004">
        <v>5196083</v>
      </c>
      <c r="L1004" t="s">
        <v>3969</v>
      </c>
      <c r="M1004">
        <v>500000</v>
      </c>
      <c r="N1004" t="s">
        <v>3970</v>
      </c>
      <c r="O1004">
        <v>167</v>
      </c>
      <c r="P1004" t="s">
        <v>3971</v>
      </c>
      <c r="Q1004">
        <v>0</v>
      </c>
      <c r="R1004" t="s">
        <v>3972</v>
      </c>
      <c r="S1004">
        <v>-3500</v>
      </c>
      <c r="T1004" s="7" t="str">
        <f t="shared" si="43"/>
        <v>hp_1104167;atk_4676474;hit_500000;miss_167;cirt_0;cirtSub_-3500</v>
      </c>
    </row>
    <row r="1005" spans="1:20" x14ac:dyDescent="0.15">
      <c r="A1005" s="16">
        <v>331003</v>
      </c>
      <c r="B1005" s="16" t="s">
        <v>228</v>
      </c>
      <c r="C1005" s="16">
        <v>1</v>
      </c>
      <c r="D1005" s="16">
        <v>2</v>
      </c>
      <c r="E1005" s="17">
        <v>335</v>
      </c>
      <c r="F1005" s="19" t="s">
        <v>3967</v>
      </c>
      <c r="G1005" s="19">
        <f t="shared" si="42"/>
        <v>0.8</v>
      </c>
      <c r="H1005" s="19"/>
      <c r="I1005">
        <v>1104167</v>
      </c>
      <c r="J1005" t="s">
        <v>3968</v>
      </c>
      <c r="K1005">
        <v>5196083</v>
      </c>
      <c r="L1005" t="s">
        <v>3969</v>
      </c>
      <c r="M1005">
        <v>500000</v>
      </c>
      <c r="N1005" t="s">
        <v>3970</v>
      </c>
      <c r="O1005">
        <v>167</v>
      </c>
      <c r="P1005" t="s">
        <v>3971</v>
      </c>
      <c r="Q1005">
        <v>0</v>
      </c>
      <c r="R1005" t="s">
        <v>3972</v>
      </c>
      <c r="S1005">
        <v>-3500</v>
      </c>
      <c r="T1005" s="7" t="str">
        <f t="shared" si="43"/>
        <v>hp_1104167;atk_4676474;hit_500000;miss_167;cirt_0;cirtSub_-3500</v>
      </c>
    </row>
    <row r="1006" spans="1:20" x14ac:dyDescent="0.15">
      <c r="A1006" s="16">
        <v>331004</v>
      </c>
      <c r="B1006" s="16" t="s">
        <v>228</v>
      </c>
      <c r="C1006" s="16">
        <v>1</v>
      </c>
      <c r="D1006" s="16">
        <v>2</v>
      </c>
      <c r="E1006" s="17">
        <v>335</v>
      </c>
      <c r="F1006" s="19" t="s">
        <v>3967</v>
      </c>
      <c r="G1006" s="19">
        <f t="shared" si="42"/>
        <v>0.8</v>
      </c>
      <c r="H1006" s="19"/>
      <c r="I1006">
        <v>1104167</v>
      </c>
      <c r="J1006" t="s">
        <v>3968</v>
      </c>
      <c r="K1006">
        <v>5196083</v>
      </c>
      <c r="L1006" t="s">
        <v>3969</v>
      </c>
      <c r="M1006">
        <v>500000</v>
      </c>
      <c r="N1006" t="s">
        <v>3970</v>
      </c>
      <c r="O1006">
        <v>167</v>
      </c>
      <c r="P1006" t="s">
        <v>3971</v>
      </c>
      <c r="Q1006">
        <v>0</v>
      </c>
      <c r="R1006" t="s">
        <v>3972</v>
      </c>
      <c r="S1006">
        <v>-3500</v>
      </c>
      <c r="T1006" s="7" t="str">
        <f t="shared" si="43"/>
        <v>hp_1104167;atk_4676474;hit_500000;miss_167;cirt_0;cirtSub_-3500</v>
      </c>
    </row>
    <row r="1007" spans="1:20" x14ac:dyDescent="0.15">
      <c r="A1007" s="16">
        <v>331005</v>
      </c>
      <c r="B1007" s="16" t="s">
        <v>228</v>
      </c>
      <c r="C1007" s="16">
        <v>1</v>
      </c>
      <c r="D1007" s="16">
        <v>2</v>
      </c>
      <c r="E1007" s="17">
        <v>336</v>
      </c>
      <c r="F1007" s="19" t="s">
        <v>3967</v>
      </c>
      <c r="G1007" s="19" t="e">
        <f t="shared" si="42"/>
        <v>#N/A</v>
      </c>
      <c r="H1007" s="19"/>
      <c r="I1007">
        <v>1110727</v>
      </c>
      <c r="J1007" t="s">
        <v>3968</v>
      </c>
      <c r="K1007">
        <v>5226953</v>
      </c>
      <c r="L1007" t="s">
        <v>3969</v>
      </c>
      <c r="M1007">
        <v>500000</v>
      </c>
      <c r="N1007" t="s">
        <v>3970</v>
      </c>
      <c r="O1007">
        <v>168</v>
      </c>
      <c r="P1007" t="s">
        <v>3971</v>
      </c>
      <c r="Q1007">
        <v>0</v>
      </c>
      <c r="R1007" t="s">
        <v>3972</v>
      </c>
      <c r="S1007">
        <v>-3500</v>
      </c>
      <c r="T1007" s="7" t="str">
        <f t="shared" si="43"/>
        <v>hp_1110727;atk_4704257;hit_500000;miss_168;cirt_0;cirtSub_-3500</v>
      </c>
    </row>
    <row r="1008" spans="1:20" x14ac:dyDescent="0.15">
      <c r="A1008" s="16">
        <v>331006</v>
      </c>
      <c r="B1008" s="16" t="s">
        <v>228</v>
      </c>
      <c r="C1008" s="16">
        <v>1</v>
      </c>
      <c r="D1008" s="16">
        <v>2</v>
      </c>
      <c r="E1008" s="17">
        <v>336</v>
      </c>
      <c r="F1008" s="19" t="s">
        <v>3967</v>
      </c>
      <c r="G1008" s="19" t="e">
        <f t="shared" si="42"/>
        <v>#N/A</v>
      </c>
      <c r="H1008" s="19"/>
      <c r="I1008">
        <v>1110727</v>
      </c>
      <c r="J1008" t="s">
        <v>3968</v>
      </c>
      <c r="K1008">
        <v>5226953</v>
      </c>
      <c r="L1008" t="s">
        <v>3969</v>
      </c>
      <c r="M1008">
        <v>500000</v>
      </c>
      <c r="N1008" t="s">
        <v>3970</v>
      </c>
      <c r="O1008">
        <v>168</v>
      </c>
      <c r="P1008" t="s">
        <v>3971</v>
      </c>
      <c r="Q1008">
        <v>0</v>
      </c>
      <c r="R1008" t="s">
        <v>3972</v>
      </c>
      <c r="S1008">
        <v>-3500</v>
      </c>
      <c r="T1008" s="7" t="str">
        <f t="shared" si="43"/>
        <v>hp_1110727;atk_4704257;hit_500000;miss_168;cirt_0;cirtSub_-3500</v>
      </c>
    </row>
    <row r="1009" spans="1:20" x14ac:dyDescent="0.15">
      <c r="A1009" s="16">
        <v>331007</v>
      </c>
      <c r="B1009" s="16" t="s">
        <v>228</v>
      </c>
      <c r="C1009" s="16">
        <v>1</v>
      </c>
      <c r="D1009" s="16">
        <v>2</v>
      </c>
      <c r="E1009" s="17">
        <v>336</v>
      </c>
      <c r="F1009" s="19" t="s">
        <v>3967</v>
      </c>
      <c r="G1009" s="19" t="e">
        <f t="shared" si="42"/>
        <v>#N/A</v>
      </c>
      <c r="H1009" s="19"/>
      <c r="I1009">
        <v>1110727</v>
      </c>
      <c r="J1009" t="s">
        <v>3968</v>
      </c>
      <c r="K1009">
        <v>5226953</v>
      </c>
      <c r="L1009" t="s">
        <v>3969</v>
      </c>
      <c r="M1009">
        <v>500000</v>
      </c>
      <c r="N1009" t="s">
        <v>3970</v>
      </c>
      <c r="O1009">
        <v>168</v>
      </c>
      <c r="P1009" t="s">
        <v>3971</v>
      </c>
      <c r="Q1009">
        <v>0</v>
      </c>
      <c r="R1009" t="s">
        <v>3972</v>
      </c>
      <c r="S1009">
        <v>-3500</v>
      </c>
      <c r="T1009" s="7" t="str">
        <f t="shared" si="43"/>
        <v>hp_1110727;atk_4704257;hit_500000;miss_168;cirt_0;cirtSub_-3500</v>
      </c>
    </row>
    <row r="1010" spans="1:20" x14ac:dyDescent="0.15">
      <c r="A1010" s="16">
        <v>331008</v>
      </c>
      <c r="B1010" s="16" t="s">
        <v>228</v>
      </c>
      <c r="C1010" s="16">
        <v>1</v>
      </c>
      <c r="D1010" s="16">
        <v>2</v>
      </c>
      <c r="E1010" s="17">
        <v>337</v>
      </c>
      <c r="F1010" s="19" t="s">
        <v>3967</v>
      </c>
      <c r="G1010" s="19" t="e">
        <f t="shared" si="42"/>
        <v>#N/A</v>
      </c>
      <c r="H1010" s="19"/>
      <c r="I1010">
        <v>1117521</v>
      </c>
      <c r="J1010" t="s">
        <v>3968</v>
      </c>
      <c r="K1010">
        <v>5258925</v>
      </c>
      <c r="L1010" t="s">
        <v>3969</v>
      </c>
      <c r="M1010">
        <v>500000</v>
      </c>
      <c r="N1010" t="s">
        <v>3970</v>
      </c>
      <c r="O1010">
        <v>168</v>
      </c>
      <c r="P1010" t="s">
        <v>3971</v>
      </c>
      <c r="Q1010">
        <v>0</v>
      </c>
      <c r="R1010" t="s">
        <v>3972</v>
      </c>
      <c r="S1010">
        <v>-3500</v>
      </c>
      <c r="T1010" s="7" t="str">
        <f t="shared" si="43"/>
        <v>hp_1117521;atk_4733032;hit_500000;miss_168;cirt_0;cirtSub_-3500</v>
      </c>
    </row>
    <row r="1011" spans="1:20" x14ac:dyDescent="0.15">
      <c r="A1011" s="16">
        <v>331009</v>
      </c>
      <c r="B1011" s="16" t="s">
        <v>228</v>
      </c>
      <c r="C1011" s="16">
        <v>1</v>
      </c>
      <c r="D1011" s="16">
        <v>2</v>
      </c>
      <c r="E1011" s="17">
        <v>337</v>
      </c>
      <c r="F1011" s="19" t="s">
        <v>3967</v>
      </c>
      <c r="G1011" s="19" t="e">
        <f t="shared" si="42"/>
        <v>#N/A</v>
      </c>
      <c r="H1011" s="19"/>
      <c r="I1011">
        <v>1117521</v>
      </c>
      <c r="J1011" t="s">
        <v>3968</v>
      </c>
      <c r="K1011">
        <v>5258925</v>
      </c>
      <c r="L1011" t="s">
        <v>3969</v>
      </c>
      <c r="M1011">
        <v>500000</v>
      </c>
      <c r="N1011" t="s">
        <v>3970</v>
      </c>
      <c r="O1011">
        <v>168</v>
      </c>
      <c r="P1011" t="s">
        <v>3971</v>
      </c>
      <c r="Q1011">
        <v>0</v>
      </c>
      <c r="R1011" t="s">
        <v>3972</v>
      </c>
      <c r="S1011">
        <v>-3500</v>
      </c>
      <c r="T1011" s="7" t="str">
        <f t="shared" si="43"/>
        <v>hp_1117521;atk_4733032;hit_500000;miss_168;cirt_0;cirtSub_-3500</v>
      </c>
    </row>
    <row r="1012" spans="1:20" x14ac:dyDescent="0.15">
      <c r="A1012" s="16">
        <v>331010</v>
      </c>
      <c r="B1012" s="16" t="s">
        <v>228</v>
      </c>
      <c r="C1012" s="16">
        <v>1</v>
      </c>
      <c r="D1012" s="16">
        <v>2</v>
      </c>
      <c r="E1012" s="17">
        <v>337</v>
      </c>
      <c r="F1012" s="19" t="s">
        <v>3967</v>
      </c>
      <c r="G1012" s="19" t="e">
        <f t="shared" si="42"/>
        <v>#N/A</v>
      </c>
      <c r="H1012" s="19"/>
      <c r="I1012">
        <v>1117521</v>
      </c>
      <c r="J1012" t="s">
        <v>3968</v>
      </c>
      <c r="K1012">
        <v>5258925</v>
      </c>
      <c r="L1012" t="s">
        <v>3969</v>
      </c>
      <c r="M1012">
        <v>500000</v>
      </c>
      <c r="N1012" t="s">
        <v>3970</v>
      </c>
      <c r="O1012">
        <v>168</v>
      </c>
      <c r="P1012" t="s">
        <v>3971</v>
      </c>
      <c r="Q1012">
        <v>0</v>
      </c>
      <c r="R1012" t="s">
        <v>3972</v>
      </c>
      <c r="S1012">
        <v>-3500</v>
      </c>
      <c r="T1012" s="7" t="str">
        <f t="shared" si="43"/>
        <v>hp_1117521;atk_4733032;hit_500000;miss_168;cirt_0;cirtSub_-3500</v>
      </c>
    </row>
    <row r="1013" spans="1:20" x14ac:dyDescent="0.15">
      <c r="A1013" s="16">
        <v>331011</v>
      </c>
      <c r="B1013" s="16" t="s">
        <v>228</v>
      </c>
      <c r="C1013" s="16">
        <v>1</v>
      </c>
      <c r="D1013" s="16">
        <v>2</v>
      </c>
      <c r="E1013" s="17">
        <v>338</v>
      </c>
      <c r="F1013" s="19" t="s">
        <v>3967</v>
      </c>
      <c r="G1013" s="19" t="e">
        <f t="shared" si="42"/>
        <v>#N/A</v>
      </c>
      <c r="H1013" s="19"/>
      <c r="I1013">
        <v>1124315</v>
      </c>
      <c r="J1013" t="s">
        <v>3968</v>
      </c>
      <c r="K1013">
        <v>5290898</v>
      </c>
      <c r="L1013" t="s">
        <v>3969</v>
      </c>
      <c r="M1013">
        <v>500000</v>
      </c>
      <c r="N1013" t="s">
        <v>3970</v>
      </c>
      <c r="O1013">
        <v>169</v>
      </c>
      <c r="P1013" t="s">
        <v>3971</v>
      </c>
      <c r="Q1013">
        <v>0</v>
      </c>
      <c r="R1013" t="s">
        <v>3972</v>
      </c>
      <c r="S1013">
        <v>-3500</v>
      </c>
      <c r="T1013" s="7" t="str">
        <f t="shared" si="43"/>
        <v>hp_1124315;atk_4761808;hit_500000;miss_169;cirt_0;cirtSub_-3500</v>
      </c>
    </row>
    <row r="1014" spans="1:20" x14ac:dyDescent="0.15">
      <c r="A1014" s="16">
        <v>331012</v>
      </c>
      <c r="B1014" s="16" t="s">
        <v>228</v>
      </c>
      <c r="C1014" s="16">
        <v>1</v>
      </c>
      <c r="D1014" s="16">
        <v>2</v>
      </c>
      <c r="E1014" s="17">
        <v>338</v>
      </c>
      <c r="F1014" s="19" t="s">
        <v>3967</v>
      </c>
      <c r="G1014" s="19" t="e">
        <f t="shared" si="42"/>
        <v>#N/A</v>
      </c>
      <c r="H1014" s="19"/>
      <c r="I1014">
        <v>1124315</v>
      </c>
      <c r="J1014" t="s">
        <v>3968</v>
      </c>
      <c r="K1014">
        <v>5290898</v>
      </c>
      <c r="L1014" t="s">
        <v>3969</v>
      </c>
      <c r="M1014">
        <v>500000</v>
      </c>
      <c r="N1014" t="s">
        <v>3970</v>
      </c>
      <c r="O1014">
        <v>169</v>
      </c>
      <c r="P1014" t="s">
        <v>3971</v>
      </c>
      <c r="Q1014">
        <v>0</v>
      </c>
      <c r="R1014" t="s">
        <v>3972</v>
      </c>
      <c r="S1014">
        <v>-3500</v>
      </c>
      <c r="T1014" s="7" t="str">
        <f t="shared" si="43"/>
        <v>hp_1124315;atk_4761808;hit_500000;miss_169;cirt_0;cirtSub_-3500</v>
      </c>
    </row>
    <row r="1015" spans="1:20" x14ac:dyDescent="0.15">
      <c r="A1015" s="16">
        <v>331013</v>
      </c>
      <c r="B1015" s="16" t="s">
        <v>228</v>
      </c>
      <c r="C1015" s="16">
        <v>1</v>
      </c>
      <c r="D1015" s="16">
        <v>2</v>
      </c>
      <c r="E1015" s="17">
        <v>338</v>
      </c>
      <c r="F1015" s="19" t="s">
        <v>3967</v>
      </c>
      <c r="G1015" s="19" t="e">
        <f t="shared" si="42"/>
        <v>#N/A</v>
      </c>
      <c r="H1015" s="19"/>
      <c r="I1015">
        <v>1124315</v>
      </c>
      <c r="J1015" t="s">
        <v>3968</v>
      </c>
      <c r="K1015">
        <v>5290898</v>
      </c>
      <c r="L1015" t="s">
        <v>3969</v>
      </c>
      <c r="M1015">
        <v>500000</v>
      </c>
      <c r="N1015" t="s">
        <v>3970</v>
      </c>
      <c r="O1015">
        <v>169</v>
      </c>
      <c r="P1015" t="s">
        <v>3971</v>
      </c>
      <c r="Q1015">
        <v>0</v>
      </c>
      <c r="R1015" t="s">
        <v>3972</v>
      </c>
      <c r="S1015">
        <v>-3500</v>
      </c>
      <c r="T1015" s="7" t="str">
        <f t="shared" si="43"/>
        <v>hp_1124315;atk_4761808;hit_500000;miss_169;cirt_0;cirtSub_-3500</v>
      </c>
    </row>
    <row r="1016" spans="1:20" x14ac:dyDescent="0.15">
      <c r="A1016" s="16">
        <v>331014</v>
      </c>
      <c r="B1016" s="16" t="s">
        <v>228</v>
      </c>
      <c r="C1016" s="16">
        <v>1</v>
      </c>
      <c r="D1016" s="16">
        <v>2</v>
      </c>
      <c r="E1016" s="17">
        <v>339</v>
      </c>
      <c r="F1016" s="19" t="s">
        <v>3967</v>
      </c>
      <c r="G1016" s="19" t="e">
        <f t="shared" si="42"/>
        <v>#N/A</v>
      </c>
      <c r="H1016" s="19"/>
      <c r="I1016">
        <v>1131110</v>
      </c>
      <c r="J1016" t="s">
        <v>3968</v>
      </c>
      <c r="K1016">
        <v>5322870</v>
      </c>
      <c r="L1016" t="s">
        <v>3969</v>
      </c>
      <c r="M1016">
        <v>500000</v>
      </c>
      <c r="N1016" t="s">
        <v>3970</v>
      </c>
      <c r="O1016">
        <v>169</v>
      </c>
      <c r="P1016" t="s">
        <v>3971</v>
      </c>
      <c r="Q1016">
        <v>0</v>
      </c>
      <c r="R1016" t="s">
        <v>3972</v>
      </c>
      <c r="S1016">
        <v>-3500</v>
      </c>
      <c r="T1016" s="7" t="str">
        <f t="shared" si="43"/>
        <v>hp_1131110;atk_4790583;hit_500000;miss_169;cirt_0;cirtSub_-3500</v>
      </c>
    </row>
    <row r="1017" spans="1:20" x14ac:dyDescent="0.15">
      <c r="A1017" s="16">
        <v>331015</v>
      </c>
      <c r="B1017" s="16" t="s">
        <v>228</v>
      </c>
      <c r="C1017" s="16">
        <v>1</v>
      </c>
      <c r="D1017" s="16">
        <v>2</v>
      </c>
      <c r="E1017" s="17">
        <v>339</v>
      </c>
      <c r="F1017" s="19" t="s">
        <v>3967</v>
      </c>
      <c r="G1017" s="19" t="e">
        <f t="shared" si="42"/>
        <v>#N/A</v>
      </c>
      <c r="H1017" s="19"/>
      <c r="I1017">
        <v>1131110</v>
      </c>
      <c r="J1017" t="s">
        <v>3968</v>
      </c>
      <c r="K1017">
        <v>5322870</v>
      </c>
      <c r="L1017" t="s">
        <v>3969</v>
      </c>
      <c r="M1017">
        <v>500000</v>
      </c>
      <c r="N1017" t="s">
        <v>3970</v>
      </c>
      <c r="O1017">
        <v>169</v>
      </c>
      <c r="P1017" t="s">
        <v>3971</v>
      </c>
      <c r="Q1017">
        <v>0</v>
      </c>
      <c r="R1017" t="s">
        <v>3972</v>
      </c>
      <c r="S1017">
        <v>-3500</v>
      </c>
      <c r="T1017" s="7" t="str">
        <f t="shared" si="43"/>
        <v>hp_1131110;atk_4790583;hit_500000;miss_169;cirt_0;cirtSub_-3500</v>
      </c>
    </row>
    <row r="1018" spans="1:20" x14ac:dyDescent="0.15">
      <c r="A1018" s="16">
        <v>331016</v>
      </c>
      <c r="B1018" s="16" t="s">
        <v>228</v>
      </c>
      <c r="C1018" s="16">
        <v>1</v>
      </c>
      <c r="D1018" s="16">
        <v>2</v>
      </c>
      <c r="E1018" s="17">
        <v>339</v>
      </c>
      <c r="F1018" s="19" t="s">
        <v>3967</v>
      </c>
      <c r="G1018" s="19" t="e">
        <f t="shared" si="42"/>
        <v>#N/A</v>
      </c>
      <c r="H1018" s="19"/>
      <c r="I1018">
        <v>1131110</v>
      </c>
      <c r="J1018" t="s">
        <v>3968</v>
      </c>
      <c r="K1018">
        <v>5322870</v>
      </c>
      <c r="L1018" t="s">
        <v>3969</v>
      </c>
      <c r="M1018">
        <v>500000</v>
      </c>
      <c r="N1018" t="s">
        <v>3970</v>
      </c>
      <c r="O1018">
        <v>169</v>
      </c>
      <c r="P1018" t="s">
        <v>3971</v>
      </c>
      <c r="Q1018">
        <v>0</v>
      </c>
      <c r="R1018" t="s">
        <v>3972</v>
      </c>
      <c r="S1018">
        <v>-3500</v>
      </c>
      <c r="T1018" s="7" t="str">
        <f t="shared" si="43"/>
        <v>hp_1131110;atk_4790583;hit_500000;miss_169;cirt_0;cirtSub_-3500</v>
      </c>
    </row>
    <row r="1019" spans="1:20" x14ac:dyDescent="0.15">
      <c r="A1019" s="16">
        <v>331017</v>
      </c>
      <c r="B1019" s="16" t="s">
        <v>228</v>
      </c>
      <c r="C1019" s="16">
        <v>1</v>
      </c>
      <c r="D1019" s="16">
        <v>2</v>
      </c>
      <c r="E1019" s="17">
        <v>340</v>
      </c>
      <c r="F1019" s="19" t="s">
        <v>3967</v>
      </c>
      <c r="G1019" s="19">
        <f t="shared" si="42"/>
        <v>0.8</v>
      </c>
      <c r="H1019" s="19"/>
      <c r="I1019">
        <v>1137904</v>
      </c>
      <c r="J1019" t="s">
        <v>3968</v>
      </c>
      <c r="K1019">
        <v>5354843</v>
      </c>
      <c r="L1019" t="s">
        <v>3969</v>
      </c>
      <c r="M1019">
        <v>500000</v>
      </c>
      <c r="N1019" t="s">
        <v>3970</v>
      </c>
      <c r="O1019">
        <v>170</v>
      </c>
      <c r="P1019" t="s">
        <v>3971</v>
      </c>
      <c r="Q1019">
        <v>0</v>
      </c>
      <c r="R1019" t="s">
        <v>3972</v>
      </c>
      <c r="S1019">
        <v>-3500</v>
      </c>
      <c r="T1019" s="7" t="str">
        <f t="shared" si="43"/>
        <v>hp_1137904;atk_4819358;hit_500000;miss_170;cirt_0;cirtSub_-3500</v>
      </c>
    </row>
    <row r="1020" spans="1:20" x14ac:dyDescent="0.15">
      <c r="A1020" s="16">
        <v>331018</v>
      </c>
      <c r="B1020" s="16" t="s">
        <v>228</v>
      </c>
      <c r="C1020" s="16">
        <v>1</v>
      </c>
      <c r="D1020" s="16">
        <v>2</v>
      </c>
      <c r="E1020" s="17">
        <v>340</v>
      </c>
      <c r="F1020" s="19" t="s">
        <v>3967</v>
      </c>
      <c r="G1020" s="19">
        <f t="shared" si="42"/>
        <v>0.8</v>
      </c>
      <c r="H1020" s="19"/>
      <c r="I1020">
        <v>1137904</v>
      </c>
      <c r="J1020" t="s">
        <v>3968</v>
      </c>
      <c r="K1020">
        <v>5354843</v>
      </c>
      <c r="L1020" t="s">
        <v>3969</v>
      </c>
      <c r="M1020">
        <v>500000</v>
      </c>
      <c r="N1020" t="s">
        <v>3970</v>
      </c>
      <c r="O1020">
        <v>170</v>
      </c>
      <c r="P1020" t="s">
        <v>3971</v>
      </c>
      <c r="Q1020">
        <v>0</v>
      </c>
      <c r="R1020" t="s">
        <v>3972</v>
      </c>
      <c r="S1020">
        <v>-3500</v>
      </c>
      <c r="T1020" s="7" t="str">
        <f t="shared" si="43"/>
        <v>hp_1137904;atk_4819358;hit_500000;miss_170;cirt_0;cirtSub_-3500</v>
      </c>
    </row>
    <row r="1021" spans="1:20" x14ac:dyDescent="0.15">
      <c r="A1021" s="16">
        <v>331019</v>
      </c>
      <c r="B1021" s="16" t="s">
        <v>228</v>
      </c>
      <c r="C1021" s="16">
        <v>1</v>
      </c>
      <c r="D1021" s="16">
        <v>2</v>
      </c>
      <c r="E1021" s="17">
        <v>340</v>
      </c>
      <c r="F1021" s="19" t="s">
        <v>3967</v>
      </c>
      <c r="G1021" s="19">
        <f t="shared" si="42"/>
        <v>0.8</v>
      </c>
      <c r="H1021" s="19"/>
      <c r="I1021">
        <v>1137904</v>
      </c>
      <c r="J1021" t="s">
        <v>3968</v>
      </c>
      <c r="K1021">
        <v>5354843</v>
      </c>
      <c r="L1021" t="s">
        <v>3969</v>
      </c>
      <c r="M1021">
        <v>500000</v>
      </c>
      <c r="N1021" t="s">
        <v>3970</v>
      </c>
      <c r="O1021">
        <v>170</v>
      </c>
      <c r="P1021" t="s">
        <v>3971</v>
      </c>
      <c r="Q1021">
        <v>0</v>
      </c>
      <c r="R1021" t="s">
        <v>3972</v>
      </c>
      <c r="S1021">
        <v>-3500</v>
      </c>
      <c r="T1021" s="7" t="str">
        <f t="shared" si="43"/>
        <v>hp_1137904;atk_4819358;hit_500000;miss_170;cirt_0;cirtSub_-3500</v>
      </c>
    </row>
    <row r="1022" spans="1:20" x14ac:dyDescent="0.15">
      <c r="A1022" s="16">
        <v>331020</v>
      </c>
      <c r="B1022" s="16" t="s">
        <v>228</v>
      </c>
      <c r="C1022" s="16">
        <v>1</v>
      </c>
      <c r="D1022" s="16">
        <v>2</v>
      </c>
      <c r="E1022" s="17">
        <v>341</v>
      </c>
      <c r="F1022" s="19" t="s">
        <v>3967</v>
      </c>
      <c r="G1022" s="19" t="e">
        <f t="shared" si="42"/>
        <v>#N/A</v>
      </c>
      <c r="H1022" s="19"/>
      <c r="I1022">
        <v>1144698</v>
      </c>
      <c r="J1022" t="s">
        <v>3968</v>
      </c>
      <c r="K1022">
        <v>5386815</v>
      </c>
      <c r="L1022" t="s">
        <v>3969</v>
      </c>
      <c r="M1022">
        <v>500000</v>
      </c>
      <c r="N1022" t="s">
        <v>3970</v>
      </c>
      <c r="O1022">
        <v>170</v>
      </c>
      <c r="P1022" t="s">
        <v>3971</v>
      </c>
      <c r="Q1022">
        <v>0</v>
      </c>
      <c r="R1022" t="s">
        <v>3972</v>
      </c>
      <c r="S1022">
        <v>-3500</v>
      </c>
      <c r="T1022" s="7" t="str">
        <f t="shared" si="43"/>
        <v>hp_1144698;atk_4848133;hit_500000;miss_170;cirt_0;cirtSub_-3500</v>
      </c>
    </row>
    <row r="1023" spans="1:20" x14ac:dyDescent="0.15">
      <c r="A1023" s="16">
        <v>331021</v>
      </c>
      <c r="B1023" s="16" t="s">
        <v>228</v>
      </c>
      <c r="C1023" s="16">
        <v>1</v>
      </c>
      <c r="D1023" s="16">
        <v>2</v>
      </c>
      <c r="E1023" s="17">
        <v>341</v>
      </c>
      <c r="F1023" s="19" t="s">
        <v>3967</v>
      </c>
      <c r="G1023" s="19" t="e">
        <f t="shared" si="42"/>
        <v>#N/A</v>
      </c>
      <c r="H1023" s="19"/>
      <c r="I1023">
        <v>1144698</v>
      </c>
      <c r="J1023" t="s">
        <v>3968</v>
      </c>
      <c r="K1023">
        <v>5386815</v>
      </c>
      <c r="L1023" t="s">
        <v>3969</v>
      </c>
      <c r="M1023">
        <v>500000</v>
      </c>
      <c r="N1023" t="s">
        <v>3970</v>
      </c>
      <c r="O1023">
        <v>170</v>
      </c>
      <c r="P1023" t="s">
        <v>3971</v>
      </c>
      <c r="Q1023">
        <v>0</v>
      </c>
      <c r="R1023" t="s">
        <v>3972</v>
      </c>
      <c r="S1023">
        <v>-3500</v>
      </c>
      <c r="T1023" s="7" t="str">
        <f t="shared" si="43"/>
        <v>hp_1144698;atk_4848133;hit_500000;miss_170;cirt_0;cirtSub_-3500</v>
      </c>
    </row>
    <row r="1024" spans="1:20" x14ac:dyDescent="0.15">
      <c r="A1024" s="16">
        <v>331022</v>
      </c>
      <c r="B1024" s="16" t="s">
        <v>228</v>
      </c>
      <c r="C1024" s="16">
        <v>1</v>
      </c>
      <c r="D1024" s="16">
        <v>2</v>
      </c>
      <c r="E1024" s="17">
        <v>341</v>
      </c>
      <c r="F1024" s="19" t="s">
        <v>3967</v>
      </c>
      <c r="G1024" s="19" t="e">
        <f t="shared" si="42"/>
        <v>#N/A</v>
      </c>
      <c r="H1024" s="19"/>
      <c r="I1024">
        <v>1144698</v>
      </c>
      <c r="J1024" t="s">
        <v>3968</v>
      </c>
      <c r="K1024">
        <v>5386815</v>
      </c>
      <c r="L1024" t="s">
        <v>3969</v>
      </c>
      <c r="M1024">
        <v>500000</v>
      </c>
      <c r="N1024" t="s">
        <v>3970</v>
      </c>
      <c r="O1024">
        <v>170</v>
      </c>
      <c r="P1024" t="s">
        <v>3971</v>
      </c>
      <c r="Q1024">
        <v>0</v>
      </c>
      <c r="R1024" t="s">
        <v>3972</v>
      </c>
      <c r="S1024">
        <v>-3500</v>
      </c>
      <c r="T1024" s="7" t="str">
        <f t="shared" si="43"/>
        <v>hp_1144698;atk_4848133;hit_500000;miss_170;cirt_0;cirtSub_-3500</v>
      </c>
    </row>
    <row r="1025" spans="1:20" x14ac:dyDescent="0.15">
      <c r="A1025" s="16">
        <v>331023</v>
      </c>
      <c r="B1025" s="16" t="s">
        <v>228</v>
      </c>
      <c r="C1025" s="16">
        <v>1</v>
      </c>
      <c r="D1025" s="16">
        <v>2</v>
      </c>
      <c r="E1025" s="17">
        <v>342</v>
      </c>
      <c r="F1025" s="19" t="s">
        <v>3967</v>
      </c>
      <c r="G1025" s="19" t="e">
        <f t="shared" si="42"/>
        <v>#N/A</v>
      </c>
      <c r="H1025" s="19"/>
      <c r="I1025">
        <v>1151492</v>
      </c>
      <c r="J1025" t="s">
        <v>3968</v>
      </c>
      <c r="K1025">
        <v>5418788</v>
      </c>
      <c r="L1025" t="s">
        <v>3969</v>
      </c>
      <c r="M1025">
        <v>500000</v>
      </c>
      <c r="N1025" t="s">
        <v>3970</v>
      </c>
      <c r="O1025">
        <v>171</v>
      </c>
      <c r="P1025" t="s">
        <v>3971</v>
      </c>
      <c r="Q1025">
        <v>0</v>
      </c>
      <c r="R1025" t="s">
        <v>3972</v>
      </c>
      <c r="S1025">
        <v>-3500</v>
      </c>
      <c r="T1025" s="7" t="str">
        <f t="shared" si="43"/>
        <v>hp_1151492;atk_4876909;hit_500000;miss_171;cirt_0;cirtSub_-3500</v>
      </c>
    </row>
    <row r="1026" spans="1:20" x14ac:dyDescent="0.15">
      <c r="A1026" s="16">
        <v>331024</v>
      </c>
      <c r="B1026" s="16" t="s">
        <v>228</v>
      </c>
      <c r="C1026" s="16">
        <v>1</v>
      </c>
      <c r="D1026" s="16">
        <v>2</v>
      </c>
      <c r="E1026" s="17">
        <v>342</v>
      </c>
      <c r="F1026" s="19" t="s">
        <v>3967</v>
      </c>
      <c r="G1026" s="19" t="e">
        <f t="shared" si="42"/>
        <v>#N/A</v>
      </c>
      <c r="H1026" s="19"/>
      <c r="I1026">
        <v>1151492</v>
      </c>
      <c r="J1026" t="s">
        <v>3968</v>
      </c>
      <c r="K1026">
        <v>5418788</v>
      </c>
      <c r="L1026" t="s">
        <v>3969</v>
      </c>
      <c r="M1026">
        <v>500000</v>
      </c>
      <c r="N1026" t="s">
        <v>3970</v>
      </c>
      <c r="O1026">
        <v>171</v>
      </c>
      <c r="P1026" t="s">
        <v>3971</v>
      </c>
      <c r="Q1026">
        <v>0</v>
      </c>
      <c r="R1026" t="s">
        <v>3972</v>
      </c>
      <c r="S1026">
        <v>-3500</v>
      </c>
      <c r="T1026" s="7" t="str">
        <f t="shared" si="43"/>
        <v>hp_1151492;atk_4876909;hit_500000;miss_171;cirt_0;cirtSub_-3500</v>
      </c>
    </row>
    <row r="1027" spans="1:20" x14ac:dyDescent="0.15">
      <c r="A1027" s="16">
        <v>331025</v>
      </c>
      <c r="B1027" s="16" t="s">
        <v>228</v>
      </c>
      <c r="C1027" s="16">
        <v>1</v>
      </c>
      <c r="D1027" s="16">
        <v>2</v>
      </c>
      <c r="E1027" s="17">
        <v>342</v>
      </c>
      <c r="F1027" s="19" t="s">
        <v>3967</v>
      </c>
      <c r="G1027" s="19" t="e">
        <f t="shared" ref="G1027:G1090" si="44">VLOOKUP(E1027,$E$1804:$I$2287,5,0)</f>
        <v>#N/A</v>
      </c>
      <c r="H1027" s="19"/>
      <c r="I1027">
        <v>1151492</v>
      </c>
      <c r="J1027" t="s">
        <v>3968</v>
      </c>
      <c r="K1027">
        <v>5418788</v>
      </c>
      <c r="L1027" t="s">
        <v>3969</v>
      </c>
      <c r="M1027">
        <v>500000</v>
      </c>
      <c r="N1027" t="s">
        <v>3970</v>
      </c>
      <c r="O1027">
        <v>171</v>
      </c>
      <c r="P1027" t="s">
        <v>3971</v>
      </c>
      <c r="Q1027">
        <v>0</v>
      </c>
      <c r="R1027" t="s">
        <v>3972</v>
      </c>
      <c r="S1027">
        <v>-3500</v>
      </c>
      <c r="T1027" s="7" t="str">
        <f t="shared" ref="T1027:T1090" si="45">F1027&amp;"_"&amp;I1027&amp;";"&amp;J1027&amp;"_"&amp;INT(K1027*0.9)&amp;";"&amp;L1027&amp;"_"&amp;M1027&amp;";"&amp;N1027&amp;"_"&amp;O1027&amp;";"&amp;P1027&amp;"_"&amp;Q1027&amp;";"&amp;R1027&amp;"_"&amp;S1027</f>
        <v>hp_1151492;atk_4876909;hit_500000;miss_171;cirt_0;cirtSub_-3500</v>
      </c>
    </row>
    <row r="1028" spans="1:20" x14ac:dyDescent="0.15">
      <c r="A1028" s="16">
        <v>331026</v>
      </c>
      <c r="B1028" s="16" t="s">
        <v>228</v>
      </c>
      <c r="C1028" s="16">
        <v>1</v>
      </c>
      <c r="D1028" s="16">
        <v>2</v>
      </c>
      <c r="E1028" s="17">
        <v>343</v>
      </c>
      <c r="F1028" s="19" t="s">
        <v>3967</v>
      </c>
      <c r="G1028" s="19" t="e">
        <f t="shared" si="44"/>
        <v>#N/A</v>
      </c>
      <c r="H1028" s="19"/>
      <c r="I1028">
        <v>1158286</v>
      </c>
      <c r="J1028" t="s">
        <v>3968</v>
      </c>
      <c r="K1028">
        <v>5450760</v>
      </c>
      <c r="L1028" t="s">
        <v>3969</v>
      </c>
      <c r="M1028">
        <v>500000</v>
      </c>
      <c r="N1028" t="s">
        <v>3970</v>
      </c>
      <c r="O1028">
        <v>171</v>
      </c>
      <c r="P1028" t="s">
        <v>3971</v>
      </c>
      <c r="Q1028">
        <v>0</v>
      </c>
      <c r="R1028" t="s">
        <v>3972</v>
      </c>
      <c r="S1028">
        <v>-3500</v>
      </c>
      <c r="T1028" s="7" t="str">
        <f t="shared" si="45"/>
        <v>hp_1158286;atk_4905684;hit_500000;miss_171;cirt_0;cirtSub_-3500</v>
      </c>
    </row>
    <row r="1029" spans="1:20" x14ac:dyDescent="0.15">
      <c r="A1029" s="16">
        <v>331027</v>
      </c>
      <c r="B1029" s="16" t="s">
        <v>228</v>
      </c>
      <c r="C1029" s="16">
        <v>1</v>
      </c>
      <c r="D1029" s="16">
        <v>2</v>
      </c>
      <c r="E1029" s="17">
        <v>343</v>
      </c>
      <c r="F1029" s="19" t="s">
        <v>3967</v>
      </c>
      <c r="G1029" s="19" t="e">
        <f t="shared" si="44"/>
        <v>#N/A</v>
      </c>
      <c r="H1029" s="19"/>
      <c r="I1029">
        <v>1158286</v>
      </c>
      <c r="J1029" t="s">
        <v>3968</v>
      </c>
      <c r="K1029">
        <v>5450760</v>
      </c>
      <c r="L1029" t="s">
        <v>3969</v>
      </c>
      <c r="M1029">
        <v>500000</v>
      </c>
      <c r="N1029" t="s">
        <v>3970</v>
      </c>
      <c r="O1029">
        <v>171</v>
      </c>
      <c r="P1029" t="s">
        <v>3971</v>
      </c>
      <c r="Q1029">
        <v>0</v>
      </c>
      <c r="R1029" t="s">
        <v>3972</v>
      </c>
      <c r="S1029">
        <v>-3500</v>
      </c>
      <c r="T1029" s="7" t="str">
        <f t="shared" si="45"/>
        <v>hp_1158286;atk_4905684;hit_500000;miss_171;cirt_0;cirtSub_-3500</v>
      </c>
    </row>
    <row r="1030" spans="1:20" x14ac:dyDescent="0.15">
      <c r="A1030" s="16">
        <v>331028</v>
      </c>
      <c r="B1030" s="16" t="s">
        <v>228</v>
      </c>
      <c r="C1030" s="16">
        <v>1</v>
      </c>
      <c r="D1030" s="16">
        <v>2</v>
      </c>
      <c r="E1030" s="17">
        <v>343</v>
      </c>
      <c r="F1030" s="19" t="s">
        <v>3967</v>
      </c>
      <c r="G1030" s="19" t="e">
        <f t="shared" si="44"/>
        <v>#N/A</v>
      </c>
      <c r="H1030" s="19"/>
      <c r="I1030">
        <v>1158286</v>
      </c>
      <c r="J1030" t="s">
        <v>3968</v>
      </c>
      <c r="K1030">
        <v>5450760</v>
      </c>
      <c r="L1030" t="s">
        <v>3969</v>
      </c>
      <c r="M1030">
        <v>500000</v>
      </c>
      <c r="N1030" t="s">
        <v>3970</v>
      </c>
      <c r="O1030">
        <v>171</v>
      </c>
      <c r="P1030" t="s">
        <v>3971</v>
      </c>
      <c r="Q1030">
        <v>0</v>
      </c>
      <c r="R1030" t="s">
        <v>3972</v>
      </c>
      <c r="S1030">
        <v>-3500</v>
      </c>
      <c r="T1030" s="7" t="str">
        <f t="shared" si="45"/>
        <v>hp_1158286;atk_4905684;hit_500000;miss_171;cirt_0;cirtSub_-3500</v>
      </c>
    </row>
    <row r="1031" spans="1:20" x14ac:dyDescent="0.15">
      <c r="A1031" s="16">
        <v>331029</v>
      </c>
      <c r="B1031" s="16" t="s">
        <v>228</v>
      </c>
      <c r="C1031" s="16">
        <v>1</v>
      </c>
      <c r="D1031" s="16">
        <v>2</v>
      </c>
      <c r="E1031" s="17">
        <v>344</v>
      </c>
      <c r="F1031" s="19" t="s">
        <v>3967</v>
      </c>
      <c r="G1031" s="19" t="e">
        <f t="shared" si="44"/>
        <v>#N/A</v>
      </c>
      <c r="H1031" s="19"/>
      <c r="I1031">
        <v>1165080</v>
      </c>
      <c r="J1031" t="s">
        <v>3968</v>
      </c>
      <c r="K1031">
        <v>5482733</v>
      </c>
      <c r="L1031" t="s">
        <v>3969</v>
      </c>
      <c r="M1031">
        <v>500000</v>
      </c>
      <c r="N1031" t="s">
        <v>3970</v>
      </c>
      <c r="O1031">
        <v>172</v>
      </c>
      <c r="P1031" t="s">
        <v>3971</v>
      </c>
      <c r="Q1031">
        <v>0</v>
      </c>
      <c r="R1031" t="s">
        <v>3972</v>
      </c>
      <c r="S1031">
        <v>-3500</v>
      </c>
      <c r="T1031" s="7" t="str">
        <f t="shared" si="45"/>
        <v>hp_1165080;atk_4934459;hit_500000;miss_172;cirt_0;cirtSub_-3500</v>
      </c>
    </row>
    <row r="1032" spans="1:20" x14ac:dyDescent="0.15">
      <c r="A1032" s="16">
        <v>331030</v>
      </c>
      <c r="B1032" s="16" t="s">
        <v>228</v>
      </c>
      <c r="C1032" s="16">
        <v>1</v>
      </c>
      <c r="D1032" s="16">
        <v>2</v>
      </c>
      <c r="E1032" s="17">
        <v>344</v>
      </c>
      <c r="F1032" s="19" t="s">
        <v>3967</v>
      </c>
      <c r="G1032" s="19" t="e">
        <f t="shared" si="44"/>
        <v>#N/A</v>
      </c>
      <c r="H1032" s="19"/>
      <c r="I1032">
        <v>1165080</v>
      </c>
      <c r="J1032" t="s">
        <v>3968</v>
      </c>
      <c r="K1032">
        <v>5482733</v>
      </c>
      <c r="L1032" t="s">
        <v>3969</v>
      </c>
      <c r="M1032">
        <v>500000</v>
      </c>
      <c r="N1032" t="s">
        <v>3970</v>
      </c>
      <c r="O1032">
        <v>172</v>
      </c>
      <c r="P1032" t="s">
        <v>3971</v>
      </c>
      <c r="Q1032">
        <v>0</v>
      </c>
      <c r="R1032" t="s">
        <v>3972</v>
      </c>
      <c r="S1032">
        <v>-3500</v>
      </c>
      <c r="T1032" s="7" t="str">
        <f t="shared" si="45"/>
        <v>hp_1165080;atk_4934459;hit_500000;miss_172;cirt_0;cirtSub_-3500</v>
      </c>
    </row>
    <row r="1033" spans="1:20" x14ac:dyDescent="0.15">
      <c r="A1033" s="16">
        <v>331031</v>
      </c>
      <c r="B1033" s="16" t="s">
        <v>228</v>
      </c>
      <c r="C1033" s="16">
        <v>1</v>
      </c>
      <c r="D1033" s="16">
        <v>2</v>
      </c>
      <c r="E1033" s="17">
        <v>344</v>
      </c>
      <c r="F1033" s="19" t="s">
        <v>3967</v>
      </c>
      <c r="G1033" s="19" t="e">
        <f t="shared" si="44"/>
        <v>#N/A</v>
      </c>
      <c r="H1033" s="19"/>
      <c r="I1033">
        <v>1165080</v>
      </c>
      <c r="J1033" t="s">
        <v>3968</v>
      </c>
      <c r="K1033">
        <v>5482733</v>
      </c>
      <c r="L1033" t="s">
        <v>3969</v>
      </c>
      <c r="M1033">
        <v>500000</v>
      </c>
      <c r="N1033" t="s">
        <v>3970</v>
      </c>
      <c r="O1033">
        <v>172</v>
      </c>
      <c r="P1033" t="s">
        <v>3971</v>
      </c>
      <c r="Q1033">
        <v>0</v>
      </c>
      <c r="R1033" t="s">
        <v>3972</v>
      </c>
      <c r="S1033">
        <v>-3500</v>
      </c>
      <c r="T1033" s="7" t="str">
        <f t="shared" si="45"/>
        <v>hp_1165080;atk_4934459;hit_500000;miss_172;cirt_0;cirtSub_-3500</v>
      </c>
    </row>
    <row r="1034" spans="1:20" x14ac:dyDescent="0.15">
      <c r="A1034" s="16">
        <v>331032</v>
      </c>
      <c r="B1034" s="16" t="s">
        <v>228</v>
      </c>
      <c r="C1034" s="16">
        <v>1</v>
      </c>
      <c r="D1034" s="16">
        <v>2</v>
      </c>
      <c r="E1034" s="17">
        <v>345</v>
      </c>
      <c r="F1034" s="19" t="s">
        <v>3967</v>
      </c>
      <c r="G1034" s="19">
        <f t="shared" si="44"/>
        <v>0.8</v>
      </c>
      <c r="H1034" s="19"/>
      <c r="I1034">
        <v>1171874</v>
      </c>
      <c r="J1034" t="s">
        <v>3968</v>
      </c>
      <c r="K1034">
        <v>5514705</v>
      </c>
      <c r="L1034" t="s">
        <v>3969</v>
      </c>
      <c r="M1034">
        <v>500000</v>
      </c>
      <c r="N1034" t="s">
        <v>3970</v>
      </c>
      <c r="O1034">
        <v>172</v>
      </c>
      <c r="P1034" t="s">
        <v>3971</v>
      </c>
      <c r="Q1034">
        <v>0</v>
      </c>
      <c r="R1034" t="s">
        <v>3972</v>
      </c>
      <c r="S1034">
        <v>-3500</v>
      </c>
      <c r="T1034" s="7" t="str">
        <f t="shared" si="45"/>
        <v>hp_1171874;atk_4963234;hit_500000;miss_172;cirt_0;cirtSub_-3500</v>
      </c>
    </row>
    <row r="1035" spans="1:20" x14ac:dyDescent="0.15">
      <c r="A1035" s="16">
        <v>331033</v>
      </c>
      <c r="B1035" s="16" t="s">
        <v>228</v>
      </c>
      <c r="C1035" s="16">
        <v>1</v>
      </c>
      <c r="D1035" s="16">
        <v>2</v>
      </c>
      <c r="E1035" s="17">
        <v>345</v>
      </c>
      <c r="F1035" s="19" t="s">
        <v>3967</v>
      </c>
      <c r="G1035" s="19">
        <f t="shared" si="44"/>
        <v>0.8</v>
      </c>
      <c r="H1035" s="19"/>
      <c r="I1035">
        <v>1171874</v>
      </c>
      <c r="J1035" t="s">
        <v>3968</v>
      </c>
      <c r="K1035">
        <v>5514705</v>
      </c>
      <c r="L1035" t="s">
        <v>3969</v>
      </c>
      <c r="M1035">
        <v>500000</v>
      </c>
      <c r="N1035" t="s">
        <v>3970</v>
      </c>
      <c r="O1035">
        <v>172</v>
      </c>
      <c r="P1035" t="s">
        <v>3971</v>
      </c>
      <c r="Q1035">
        <v>0</v>
      </c>
      <c r="R1035" t="s">
        <v>3972</v>
      </c>
      <c r="S1035">
        <v>-3500</v>
      </c>
      <c r="T1035" s="7" t="str">
        <f t="shared" si="45"/>
        <v>hp_1171874;atk_4963234;hit_500000;miss_172;cirt_0;cirtSub_-3500</v>
      </c>
    </row>
    <row r="1036" spans="1:20" x14ac:dyDescent="0.15">
      <c r="A1036" s="16">
        <v>331034</v>
      </c>
      <c r="B1036" s="16" t="s">
        <v>228</v>
      </c>
      <c r="C1036" s="16">
        <v>1</v>
      </c>
      <c r="D1036" s="16">
        <v>2</v>
      </c>
      <c r="E1036" s="17">
        <v>345</v>
      </c>
      <c r="F1036" s="19" t="s">
        <v>3967</v>
      </c>
      <c r="G1036" s="19">
        <f t="shared" si="44"/>
        <v>0.8</v>
      </c>
      <c r="H1036" s="19"/>
      <c r="I1036">
        <v>1171874</v>
      </c>
      <c r="J1036" t="s">
        <v>3968</v>
      </c>
      <c r="K1036">
        <v>5514705</v>
      </c>
      <c r="L1036" t="s">
        <v>3969</v>
      </c>
      <c r="M1036">
        <v>500000</v>
      </c>
      <c r="N1036" t="s">
        <v>3970</v>
      </c>
      <c r="O1036">
        <v>172</v>
      </c>
      <c r="P1036" t="s">
        <v>3971</v>
      </c>
      <c r="Q1036">
        <v>0</v>
      </c>
      <c r="R1036" t="s">
        <v>3972</v>
      </c>
      <c r="S1036">
        <v>-3500</v>
      </c>
      <c r="T1036" s="7" t="str">
        <f t="shared" si="45"/>
        <v>hp_1171874;atk_4963234;hit_500000;miss_172;cirt_0;cirtSub_-3500</v>
      </c>
    </row>
    <row r="1037" spans="1:20" x14ac:dyDescent="0.15">
      <c r="A1037" s="16">
        <v>331035</v>
      </c>
      <c r="B1037" s="16" t="s">
        <v>228</v>
      </c>
      <c r="C1037" s="16">
        <v>1</v>
      </c>
      <c r="D1037" s="16">
        <v>2</v>
      </c>
      <c r="E1037" s="17">
        <v>346</v>
      </c>
      <c r="F1037" s="19" t="s">
        <v>3967</v>
      </c>
      <c r="G1037" s="19" t="e">
        <f t="shared" si="44"/>
        <v>#N/A</v>
      </c>
      <c r="H1037" s="19"/>
      <c r="I1037">
        <v>1178668</v>
      </c>
      <c r="J1037" t="s">
        <v>3968</v>
      </c>
      <c r="K1037">
        <v>5546678</v>
      </c>
      <c r="L1037" t="s">
        <v>3969</v>
      </c>
      <c r="M1037">
        <v>500000</v>
      </c>
      <c r="N1037" t="s">
        <v>3970</v>
      </c>
      <c r="O1037">
        <v>173</v>
      </c>
      <c r="P1037" t="s">
        <v>3971</v>
      </c>
      <c r="Q1037">
        <v>0</v>
      </c>
      <c r="R1037" t="s">
        <v>3972</v>
      </c>
      <c r="S1037">
        <v>-3500</v>
      </c>
      <c r="T1037" s="7" t="str">
        <f t="shared" si="45"/>
        <v>hp_1178668;atk_4992010;hit_500000;miss_173;cirt_0;cirtSub_-3500</v>
      </c>
    </row>
    <row r="1038" spans="1:20" x14ac:dyDescent="0.15">
      <c r="A1038" s="16">
        <v>331036</v>
      </c>
      <c r="B1038" s="16" t="s">
        <v>228</v>
      </c>
      <c r="C1038" s="16">
        <v>1</v>
      </c>
      <c r="D1038" s="16">
        <v>2</v>
      </c>
      <c r="E1038" s="17">
        <v>346</v>
      </c>
      <c r="F1038" s="19" t="s">
        <v>3967</v>
      </c>
      <c r="G1038" s="19" t="e">
        <f t="shared" si="44"/>
        <v>#N/A</v>
      </c>
      <c r="H1038" s="19"/>
      <c r="I1038">
        <v>1178668</v>
      </c>
      <c r="J1038" t="s">
        <v>3968</v>
      </c>
      <c r="K1038">
        <v>5546678</v>
      </c>
      <c r="L1038" t="s">
        <v>3969</v>
      </c>
      <c r="M1038">
        <v>500000</v>
      </c>
      <c r="N1038" t="s">
        <v>3970</v>
      </c>
      <c r="O1038">
        <v>173</v>
      </c>
      <c r="P1038" t="s">
        <v>3971</v>
      </c>
      <c r="Q1038">
        <v>0</v>
      </c>
      <c r="R1038" t="s">
        <v>3972</v>
      </c>
      <c r="S1038">
        <v>-3500</v>
      </c>
      <c r="T1038" s="7" t="str">
        <f t="shared" si="45"/>
        <v>hp_1178668;atk_4992010;hit_500000;miss_173;cirt_0;cirtSub_-3500</v>
      </c>
    </row>
    <row r="1039" spans="1:20" x14ac:dyDescent="0.15">
      <c r="A1039" s="16">
        <v>331037</v>
      </c>
      <c r="B1039" s="16" t="s">
        <v>228</v>
      </c>
      <c r="C1039" s="16">
        <v>1</v>
      </c>
      <c r="D1039" s="16">
        <v>2</v>
      </c>
      <c r="E1039" s="17">
        <v>346</v>
      </c>
      <c r="F1039" s="19" t="s">
        <v>3967</v>
      </c>
      <c r="G1039" s="19" t="e">
        <f t="shared" si="44"/>
        <v>#N/A</v>
      </c>
      <c r="H1039" s="19"/>
      <c r="I1039">
        <v>1178668</v>
      </c>
      <c r="J1039" t="s">
        <v>3968</v>
      </c>
      <c r="K1039">
        <v>5546678</v>
      </c>
      <c r="L1039" t="s">
        <v>3969</v>
      </c>
      <c r="M1039">
        <v>500000</v>
      </c>
      <c r="N1039" t="s">
        <v>3970</v>
      </c>
      <c r="O1039">
        <v>173</v>
      </c>
      <c r="P1039" t="s">
        <v>3971</v>
      </c>
      <c r="Q1039">
        <v>0</v>
      </c>
      <c r="R1039" t="s">
        <v>3972</v>
      </c>
      <c r="S1039">
        <v>-3500</v>
      </c>
      <c r="T1039" s="7" t="str">
        <f t="shared" si="45"/>
        <v>hp_1178668;atk_4992010;hit_500000;miss_173;cirt_0;cirtSub_-3500</v>
      </c>
    </row>
    <row r="1040" spans="1:20" x14ac:dyDescent="0.15">
      <c r="A1040" s="16">
        <v>331038</v>
      </c>
      <c r="B1040" s="16" t="s">
        <v>228</v>
      </c>
      <c r="C1040" s="16">
        <v>1</v>
      </c>
      <c r="D1040" s="16">
        <v>2</v>
      </c>
      <c r="E1040" s="17">
        <v>347</v>
      </c>
      <c r="F1040" s="19" t="s">
        <v>3967</v>
      </c>
      <c r="G1040" s="19" t="e">
        <f t="shared" si="44"/>
        <v>#N/A</v>
      </c>
      <c r="H1040" s="19"/>
      <c r="I1040">
        <v>1185463</v>
      </c>
      <c r="J1040" t="s">
        <v>3968</v>
      </c>
      <c r="K1040">
        <v>5578650</v>
      </c>
      <c r="L1040" t="s">
        <v>3969</v>
      </c>
      <c r="M1040">
        <v>500000</v>
      </c>
      <c r="N1040" t="s">
        <v>3970</v>
      </c>
      <c r="O1040">
        <v>173</v>
      </c>
      <c r="P1040" t="s">
        <v>3971</v>
      </c>
      <c r="Q1040">
        <v>0</v>
      </c>
      <c r="R1040" t="s">
        <v>3972</v>
      </c>
      <c r="S1040">
        <v>-3500</v>
      </c>
      <c r="T1040" s="7" t="str">
        <f t="shared" si="45"/>
        <v>hp_1185463;atk_5020785;hit_500000;miss_173;cirt_0;cirtSub_-3500</v>
      </c>
    </row>
    <row r="1041" spans="1:20" x14ac:dyDescent="0.15">
      <c r="A1041" s="16">
        <v>331039</v>
      </c>
      <c r="B1041" s="16" t="s">
        <v>228</v>
      </c>
      <c r="C1041" s="16">
        <v>1</v>
      </c>
      <c r="D1041" s="16">
        <v>2</v>
      </c>
      <c r="E1041" s="17">
        <v>347</v>
      </c>
      <c r="F1041" s="19" t="s">
        <v>3967</v>
      </c>
      <c r="G1041" s="19" t="e">
        <f t="shared" si="44"/>
        <v>#N/A</v>
      </c>
      <c r="H1041" s="19"/>
      <c r="I1041">
        <v>1185463</v>
      </c>
      <c r="J1041" t="s">
        <v>3968</v>
      </c>
      <c r="K1041">
        <v>5578650</v>
      </c>
      <c r="L1041" t="s">
        <v>3969</v>
      </c>
      <c r="M1041">
        <v>500000</v>
      </c>
      <c r="N1041" t="s">
        <v>3970</v>
      </c>
      <c r="O1041">
        <v>173</v>
      </c>
      <c r="P1041" t="s">
        <v>3971</v>
      </c>
      <c r="Q1041">
        <v>0</v>
      </c>
      <c r="R1041" t="s">
        <v>3972</v>
      </c>
      <c r="S1041">
        <v>-3500</v>
      </c>
      <c r="T1041" s="7" t="str">
        <f t="shared" si="45"/>
        <v>hp_1185463;atk_5020785;hit_500000;miss_173;cirt_0;cirtSub_-3500</v>
      </c>
    </row>
    <row r="1042" spans="1:20" x14ac:dyDescent="0.15">
      <c r="A1042" s="16">
        <v>331040</v>
      </c>
      <c r="B1042" s="16" t="s">
        <v>228</v>
      </c>
      <c r="C1042" s="16">
        <v>1</v>
      </c>
      <c r="D1042" s="16">
        <v>2</v>
      </c>
      <c r="E1042" s="17">
        <v>347</v>
      </c>
      <c r="F1042" s="19" t="s">
        <v>3967</v>
      </c>
      <c r="G1042" s="19" t="e">
        <f t="shared" si="44"/>
        <v>#N/A</v>
      </c>
      <c r="H1042" s="19"/>
      <c r="I1042">
        <v>1185463</v>
      </c>
      <c r="J1042" t="s">
        <v>3968</v>
      </c>
      <c r="K1042">
        <v>5578650</v>
      </c>
      <c r="L1042" t="s">
        <v>3969</v>
      </c>
      <c r="M1042">
        <v>500000</v>
      </c>
      <c r="N1042" t="s">
        <v>3970</v>
      </c>
      <c r="O1042">
        <v>173</v>
      </c>
      <c r="P1042" t="s">
        <v>3971</v>
      </c>
      <c r="Q1042">
        <v>0</v>
      </c>
      <c r="R1042" t="s">
        <v>3972</v>
      </c>
      <c r="S1042">
        <v>-3500</v>
      </c>
      <c r="T1042" s="7" t="str">
        <f t="shared" si="45"/>
        <v>hp_1185463;atk_5020785;hit_500000;miss_173;cirt_0;cirtSub_-3500</v>
      </c>
    </row>
    <row r="1043" spans="1:20" x14ac:dyDescent="0.15">
      <c r="A1043" s="16">
        <v>331041</v>
      </c>
      <c r="B1043" s="16" t="s">
        <v>228</v>
      </c>
      <c r="C1043" s="16">
        <v>1</v>
      </c>
      <c r="D1043" s="16">
        <v>2</v>
      </c>
      <c r="E1043" s="17">
        <v>348</v>
      </c>
      <c r="F1043" s="19" t="s">
        <v>3967</v>
      </c>
      <c r="G1043" s="19" t="e">
        <f t="shared" si="44"/>
        <v>#N/A</v>
      </c>
      <c r="H1043" s="19"/>
      <c r="I1043">
        <v>1192257</v>
      </c>
      <c r="J1043" t="s">
        <v>3968</v>
      </c>
      <c r="K1043">
        <v>5610623</v>
      </c>
      <c r="L1043" t="s">
        <v>3969</v>
      </c>
      <c r="M1043">
        <v>500000</v>
      </c>
      <c r="N1043" t="s">
        <v>3970</v>
      </c>
      <c r="O1043">
        <v>174</v>
      </c>
      <c r="P1043" t="s">
        <v>3971</v>
      </c>
      <c r="Q1043">
        <v>0</v>
      </c>
      <c r="R1043" t="s">
        <v>3972</v>
      </c>
      <c r="S1043">
        <v>-3500</v>
      </c>
      <c r="T1043" s="7" t="str">
        <f t="shared" si="45"/>
        <v>hp_1192257;atk_5049560;hit_500000;miss_174;cirt_0;cirtSub_-3500</v>
      </c>
    </row>
    <row r="1044" spans="1:20" x14ac:dyDescent="0.15">
      <c r="A1044" s="16">
        <v>331042</v>
      </c>
      <c r="B1044" s="16" t="s">
        <v>228</v>
      </c>
      <c r="C1044" s="16">
        <v>1</v>
      </c>
      <c r="D1044" s="16">
        <v>2</v>
      </c>
      <c r="E1044" s="17">
        <v>348</v>
      </c>
      <c r="F1044" s="19" t="s">
        <v>3967</v>
      </c>
      <c r="G1044" s="19" t="e">
        <f t="shared" si="44"/>
        <v>#N/A</v>
      </c>
      <c r="H1044" s="19"/>
      <c r="I1044">
        <v>1192257</v>
      </c>
      <c r="J1044" t="s">
        <v>3968</v>
      </c>
      <c r="K1044">
        <v>5610623</v>
      </c>
      <c r="L1044" t="s">
        <v>3969</v>
      </c>
      <c r="M1044">
        <v>500000</v>
      </c>
      <c r="N1044" t="s">
        <v>3970</v>
      </c>
      <c r="O1044">
        <v>174</v>
      </c>
      <c r="P1044" t="s">
        <v>3971</v>
      </c>
      <c r="Q1044">
        <v>0</v>
      </c>
      <c r="R1044" t="s">
        <v>3972</v>
      </c>
      <c r="S1044">
        <v>-3500</v>
      </c>
      <c r="T1044" s="7" t="str">
        <f t="shared" si="45"/>
        <v>hp_1192257;atk_5049560;hit_500000;miss_174;cirt_0;cirtSub_-3500</v>
      </c>
    </row>
    <row r="1045" spans="1:20" x14ac:dyDescent="0.15">
      <c r="A1045" s="16">
        <v>331043</v>
      </c>
      <c r="B1045" s="16" t="s">
        <v>228</v>
      </c>
      <c r="C1045" s="16">
        <v>1</v>
      </c>
      <c r="D1045" s="16">
        <v>2</v>
      </c>
      <c r="E1045" s="17">
        <v>348</v>
      </c>
      <c r="F1045" s="19" t="s">
        <v>3967</v>
      </c>
      <c r="G1045" s="19" t="e">
        <f t="shared" si="44"/>
        <v>#N/A</v>
      </c>
      <c r="H1045" s="19"/>
      <c r="I1045">
        <v>1192257</v>
      </c>
      <c r="J1045" t="s">
        <v>3968</v>
      </c>
      <c r="K1045">
        <v>5610623</v>
      </c>
      <c r="L1045" t="s">
        <v>3969</v>
      </c>
      <c r="M1045">
        <v>500000</v>
      </c>
      <c r="N1045" t="s">
        <v>3970</v>
      </c>
      <c r="O1045">
        <v>174</v>
      </c>
      <c r="P1045" t="s">
        <v>3971</v>
      </c>
      <c r="Q1045">
        <v>0</v>
      </c>
      <c r="R1045" t="s">
        <v>3972</v>
      </c>
      <c r="S1045">
        <v>-3500</v>
      </c>
      <c r="T1045" s="7" t="str">
        <f t="shared" si="45"/>
        <v>hp_1192257;atk_5049560;hit_500000;miss_174;cirt_0;cirtSub_-3500</v>
      </c>
    </row>
    <row r="1046" spans="1:20" x14ac:dyDescent="0.15">
      <c r="A1046" s="16">
        <v>331044</v>
      </c>
      <c r="B1046" s="16" t="s">
        <v>228</v>
      </c>
      <c r="C1046" s="16">
        <v>1</v>
      </c>
      <c r="D1046" s="16">
        <v>2</v>
      </c>
      <c r="E1046" s="17">
        <v>349</v>
      </c>
      <c r="F1046" s="19" t="s">
        <v>3967</v>
      </c>
      <c r="G1046" s="19" t="e">
        <f t="shared" si="44"/>
        <v>#N/A</v>
      </c>
      <c r="H1046" s="19"/>
      <c r="I1046">
        <v>1199051</v>
      </c>
      <c r="J1046" t="s">
        <v>3968</v>
      </c>
      <c r="K1046">
        <v>5642595</v>
      </c>
      <c r="L1046" t="s">
        <v>3969</v>
      </c>
      <c r="M1046">
        <v>500000</v>
      </c>
      <c r="N1046" t="s">
        <v>3970</v>
      </c>
      <c r="O1046">
        <v>174</v>
      </c>
      <c r="P1046" t="s">
        <v>3971</v>
      </c>
      <c r="Q1046">
        <v>0</v>
      </c>
      <c r="R1046" t="s">
        <v>3972</v>
      </c>
      <c r="S1046">
        <v>-3500</v>
      </c>
      <c r="T1046" s="7" t="str">
        <f t="shared" si="45"/>
        <v>hp_1199051;atk_5078335;hit_500000;miss_174;cirt_0;cirtSub_-3500</v>
      </c>
    </row>
    <row r="1047" spans="1:20" x14ac:dyDescent="0.15">
      <c r="A1047" s="16">
        <v>331045</v>
      </c>
      <c r="B1047" s="16" t="s">
        <v>228</v>
      </c>
      <c r="C1047" s="16">
        <v>1</v>
      </c>
      <c r="D1047" s="16">
        <v>2</v>
      </c>
      <c r="E1047" s="17">
        <v>349</v>
      </c>
      <c r="F1047" s="19" t="s">
        <v>3967</v>
      </c>
      <c r="G1047" s="19" t="e">
        <f t="shared" si="44"/>
        <v>#N/A</v>
      </c>
      <c r="H1047" s="19"/>
      <c r="I1047">
        <v>1199051</v>
      </c>
      <c r="J1047" t="s">
        <v>3968</v>
      </c>
      <c r="K1047">
        <v>5642595</v>
      </c>
      <c r="L1047" t="s">
        <v>3969</v>
      </c>
      <c r="M1047">
        <v>500000</v>
      </c>
      <c r="N1047" t="s">
        <v>3970</v>
      </c>
      <c r="O1047">
        <v>174</v>
      </c>
      <c r="P1047" t="s">
        <v>3971</v>
      </c>
      <c r="Q1047">
        <v>0</v>
      </c>
      <c r="R1047" t="s">
        <v>3972</v>
      </c>
      <c r="S1047">
        <v>-3500</v>
      </c>
      <c r="T1047" s="7" t="str">
        <f t="shared" si="45"/>
        <v>hp_1199051;atk_5078335;hit_500000;miss_174;cirt_0;cirtSub_-3500</v>
      </c>
    </row>
    <row r="1048" spans="1:20" x14ac:dyDescent="0.15">
      <c r="A1048" s="16">
        <v>331046</v>
      </c>
      <c r="B1048" s="16" t="s">
        <v>228</v>
      </c>
      <c r="C1048" s="16">
        <v>1</v>
      </c>
      <c r="D1048" s="16">
        <v>2</v>
      </c>
      <c r="E1048" s="17">
        <v>349</v>
      </c>
      <c r="F1048" s="19" t="s">
        <v>3967</v>
      </c>
      <c r="G1048" s="19" t="e">
        <f t="shared" si="44"/>
        <v>#N/A</v>
      </c>
      <c r="H1048" s="19"/>
      <c r="I1048">
        <v>1199051</v>
      </c>
      <c r="J1048" t="s">
        <v>3968</v>
      </c>
      <c r="K1048">
        <v>5642595</v>
      </c>
      <c r="L1048" t="s">
        <v>3969</v>
      </c>
      <c r="M1048">
        <v>500000</v>
      </c>
      <c r="N1048" t="s">
        <v>3970</v>
      </c>
      <c r="O1048">
        <v>174</v>
      </c>
      <c r="P1048" t="s">
        <v>3971</v>
      </c>
      <c r="Q1048">
        <v>0</v>
      </c>
      <c r="R1048" t="s">
        <v>3972</v>
      </c>
      <c r="S1048">
        <v>-3500</v>
      </c>
      <c r="T1048" s="7" t="str">
        <f t="shared" si="45"/>
        <v>hp_1199051;atk_5078335;hit_500000;miss_174;cirt_0;cirtSub_-3500</v>
      </c>
    </row>
    <row r="1049" spans="1:20" x14ac:dyDescent="0.15">
      <c r="A1049" s="16">
        <v>331047</v>
      </c>
      <c r="B1049" s="16" t="s">
        <v>228</v>
      </c>
      <c r="C1049" s="16">
        <v>1</v>
      </c>
      <c r="D1049" s="16">
        <v>2</v>
      </c>
      <c r="E1049" s="17">
        <v>350</v>
      </c>
      <c r="F1049" s="19" t="s">
        <v>3967</v>
      </c>
      <c r="G1049" s="19">
        <f t="shared" si="44"/>
        <v>0.8</v>
      </c>
      <c r="H1049" s="19"/>
      <c r="I1049">
        <v>1205845</v>
      </c>
      <c r="J1049" t="s">
        <v>3968</v>
      </c>
      <c r="K1049">
        <v>5674568</v>
      </c>
      <c r="L1049" t="s">
        <v>3969</v>
      </c>
      <c r="M1049">
        <v>500000</v>
      </c>
      <c r="N1049" t="s">
        <v>3970</v>
      </c>
      <c r="O1049">
        <v>175</v>
      </c>
      <c r="P1049" t="s">
        <v>3971</v>
      </c>
      <c r="Q1049">
        <v>0</v>
      </c>
      <c r="R1049" t="s">
        <v>3972</v>
      </c>
      <c r="S1049">
        <v>-3500</v>
      </c>
      <c r="T1049" s="7" t="str">
        <f t="shared" si="45"/>
        <v>hp_1205845;atk_5107111;hit_500000;miss_175;cirt_0;cirtSub_-3500</v>
      </c>
    </row>
    <row r="1050" spans="1:20" x14ac:dyDescent="0.15">
      <c r="A1050" s="16">
        <v>331048</v>
      </c>
      <c r="B1050" s="16" t="s">
        <v>228</v>
      </c>
      <c r="C1050" s="16">
        <v>1</v>
      </c>
      <c r="D1050" s="16">
        <v>2</v>
      </c>
      <c r="E1050" s="17">
        <v>350</v>
      </c>
      <c r="F1050" s="19" t="s">
        <v>3967</v>
      </c>
      <c r="G1050" s="19">
        <f t="shared" si="44"/>
        <v>0.8</v>
      </c>
      <c r="H1050" s="19"/>
      <c r="I1050">
        <v>1205845</v>
      </c>
      <c r="J1050" t="s">
        <v>3968</v>
      </c>
      <c r="K1050">
        <v>5674568</v>
      </c>
      <c r="L1050" t="s">
        <v>3969</v>
      </c>
      <c r="M1050">
        <v>500000</v>
      </c>
      <c r="N1050" t="s">
        <v>3970</v>
      </c>
      <c r="O1050">
        <v>175</v>
      </c>
      <c r="P1050" t="s">
        <v>3971</v>
      </c>
      <c r="Q1050">
        <v>0</v>
      </c>
      <c r="R1050" t="s">
        <v>3972</v>
      </c>
      <c r="S1050">
        <v>-3500</v>
      </c>
      <c r="T1050" s="7" t="str">
        <f t="shared" si="45"/>
        <v>hp_1205845;atk_5107111;hit_500000;miss_175;cirt_0;cirtSub_-3500</v>
      </c>
    </row>
    <row r="1051" spans="1:20" x14ac:dyDescent="0.15">
      <c r="A1051" s="16">
        <v>331049</v>
      </c>
      <c r="B1051" s="16" t="s">
        <v>228</v>
      </c>
      <c r="C1051" s="16">
        <v>1</v>
      </c>
      <c r="D1051" s="16">
        <v>2</v>
      </c>
      <c r="E1051" s="17">
        <v>350</v>
      </c>
      <c r="F1051" s="19" t="s">
        <v>3967</v>
      </c>
      <c r="G1051" s="19">
        <f t="shared" si="44"/>
        <v>0.8</v>
      </c>
      <c r="H1051" s="19"/>
      <c r="I1051">
        <v>1205845</v>
      </c>
      <c r="J1051" t="s">
        <v>3968</v>
      </c>
      <c r="K1051">
        <v>5674568</v>
      </c>
      <c r="L1051" t="s">
        <v>3969</v>
      </c>
      <c r="M1051">
        <v>500000</v>
      </c>
      <c r="N1051" t="s">
        <v>3970</v>
      </c>
      <c r="O1051">
        <v>175</v>
      </c>
      <c r="P1051" t="s">
        <v>3971</v>
      </c>
      <c r="Q1051">
        <v>0</v>
      </c>
      <c r="R1051" t="s">
        <v>3972</v>
      </c>
      <c r="S1051">
        <v>-3500</v>
      </c>
      <c r="T1051" s="7" t="str">
        <f t="shared" si="45"/>
        <v>hp_1205845;atk_5107111;hit_500000;miss_175;cirt_0;cirtSub_-3500</v>
      </c>
    </row>
    <row r="1052" spans="1:20" x14ac:dyDescent="0.15">
      <c r="A1052" s="16">
        <v>331050</v>
      </c>
      <c r="B1052" s="16" t="s">
        <v>228</v>
      </c>
      <c r="C1052" s="16">
        <v>1</v>
      </c>
      <c r="D1052" s="16">
        <v>2</v>
      </c>
      <c r="E1052" s="17">
        <v>351</v>
      </c>
      <c r="F1052" s="19" t="s">
        <v>3967</v>
      </c>
      <c r="G1052" s="19" t="e">
        <f t="shared" si="44"/>
        <v>#N/A</v>
      </c>
      <c r="H1052" s="19"/>
      <c r="I1052">
        <v>1212874</v>
      </c>
      <c r="J1052" t="s">
        <v>3968</v>
      </c>
      <c r="K1052">
        <v>5707643</v>
      </c>
      <c r="L1052" t="s">
        <v>3969</v>
      </c>
      <c r="M1052">
        <v>500000</v>
      </c>
      <c r="N1052" t="s">
        <v>3970</v>
      </c>
      <c r="O1052">
        <v>175</v>
      </c>
      <c r="P1052" t="s">
        <v>3971</v>
      </c>
      <c r="Q1052">
        <v>0</v>
      </c>
      <c r="R1052" t="s">
        <v>3972</v>
      </c>
      <c r="S1052">
        <v>-3500</v>
      </c>
      <c r="T1052" s="7" t="str">
        <f t="shared" si="45"/>
        <v>hp_1212874;atk_5136878;hit_500000;miss_175;cirt_0;cirtSub_-3500</v>
      </c>
    </row>
    <row r="1053" spans="1:20" x14ac:dyDescent="0.15">
      <c r="A1053" s="16">
        <v>331051</v>
      </c>
      <c r="B1053" s="16" t="s">
        <v>228</v>
      </c>
      <c r="C1053" s="16">
        <v>1</v>
      </c>
      <c r="D1053" s="16">
        <v>2</v>
      </c>
      <c r="E1053" s="17">
        <v>351</v>
      </c>
      <c r="F1053" s="19" t="s">
        <v>3967</v>
      </c>
      <c r="G1053" s="19" t="e">
        <f t="shared" si="44"/>
        <v>#N/A</v>
      </c>
      <c r="H1053" s="19"/>
      <c r="I1053">
        <v>1212874</v>
      </c>
      <c r="J1053" t="s">
        <v>3968</v>
      </c>
      <c r="K1053">
        <v>5707643</v>
      </c>
      <c r="L1053" t="s">
        <v>3969</v>
      </c>
      <c r="M1053">
        <v>500000</v>
      </c>
      <c r="N1053" t="s">
        <v>3970</v>
      </c>
      <c r="O1053">
        <v>175</v>
      </c>
      <c r="P1053" t="s">
        <v>3971</v>
      </c>
      <c r="Q1053">
        <v>0</v>
      </c>
      <c r="R1053" t="s">
        <v>3972</v>
      </c>
      <c r="S1053">
        <v>-3500</v>
      </c>
      <c r="T1053" s="7" t="str">
        <f t="shared" si="45"/>
        <v>hp_1212874;atk_5136878;hit_500000;miss_175;cirt_0;cirtSub_-3500</v>
      </c>
    </row>
    <row r="1054" spans="1:20" x14ac:dyDescent="0.15">
      <c r="A1054" s="16">
        <v>331052</v>
      </c>
      <c r="B1054" s="16" t="s">
        <v>228</v>
      </c>
      <c r="C1054" s="16">
        <v>1</v>
      </c>
      <c r="D1054" s="16">
        <v>2</v>
      </c>
      <c r="E1054" s="17">
        <v>351</v>
      </c>
      <c r="F1054" s="19" t="s">
        <v>3967</v>
      </c>
      <c r="G1054" s="19" t="e">
        <f t="shared" si="44"/>
        <v>#N/A</v>
      </c>
      <c r="H1054" s="19"/>
      <c r="I1054">
        <v>1212874</v>
      </c>
      <c r="J1054" t="s">
        <v>3968</v>
      </c>
      <c r="K1054">
        <v>5707643</v>
      </c>
      <c r="L1054" t="s">
        <v>3969</v>
      </c>
      <c r="M1054">
        <v>500000</v>
      </c>
      <c r="N1054" t="s">
        <v>3970</v>
      </c>
      <c r="O1054">
        <v>175</v>
      </c>
      <c r="P1054" t="s">
        <v>3971</v>
      </c>
      <c r="Q1054">
        <v>0</v>
      </c>
      <c r="R1054" t="s">
        <v>3972</v>
      </c>
      <c r="S1054">
        <v>-3500</v>
      </c>
      <c r="T1054" s="7" t="str">
        <f t="shared" si="45"/>
        <v>hp_1212874;atk_5136878;hit_500000;miss_175;cirt_0;cirtSub_-3500</v>
      </c>
    </row>
    <row r="1055" spans="1:20" x14ac:dyDescent="0.15">
      <c r="A1055" s="16">
        <v>331053</v>
      </c>
      <c r="B1055" s="16" t="s">
        <v>228</v>
      </c>
      <c r="C1055" s="16">
        <v>1</v>
      </c>
      <c r="D1055" s="16">
        <v>2</v>
      </c>
      <c r="E1055" s="17">
        <v>352</v>
      </c>
      <c r="F1055" s="19" t="s">
        <v>3967</v>
      </c>
      <c r="G1055" s="19" t="e">
        <f t="shared" si="44"/>
        <v>#N/A</v>
      </c>
      <c r="H1055" s="19"/>
      <c r="I1055">
        <v>1219902</v>
      </c>
      <c r="J1055" t="s">
        <v>3968</v>
      </c>
      <c r="K1055">
        <v>5740718</v>
      </c>
      <c r="L1055" t="s">
        <v>3969</v>
      </c>
      <c r="M1055">
        <v>500000</v>
      </c>
      <c r="N1055" t="s">
        <v>3970</v>
      </c>
      <c r="O1055">
        <v>176</v>
      </c>
      <c r="P1055" t="s">
        <v>3971</v>
      </c>
      <c r="Q1055">
        <v>0</v>
      </c>
      <c r="R1055" t="s">
        <v>3972</v>
      </c>
      <c r="S1055">
        <v>-3500</v>
      </c>
      <c r="T1055" s="7" t="str">
        <f t="shared" si="45"/>
        <v>hp_1219902;atk_5166646;hit_500000;miss_176;cirt_0;cirtSub_-3500</v>
      </c>
    </row>
    <row r="1056" spans="1:20" x14ac:dyDescent="0.15">
      <c r="A1056" s="16">
        <v>331054</v>
      </c>
      <c r="B1056" s="16" t="s">
        <v>228</v>
      </c>
      <c r="C1056" s="16">
        <v>1</v>
      </c>
      <c r="D1056" s="16">
        <v>2</v>
      </c>
      <c r="E1056" s="17">
        <v>352</v>
      </c>
      <c r="F1056" s="19" t="s">
        <v>3967</v>
      </c>
      <c r="G1056" s="19" t="e">
        <f t="shared" si="44"/>
        <v>#N/A</v>
      </c>
      <c r="H1056" s="19"/>
      <c r="I1056">
        <v>1219902</v>
      </c>
      <c r="J1056" t="s">
        <v>3968</v>
      </c>
      <c r="K1056">
        <v>5740718</v>
      </c>
      <c r="L1056" t="s">
        <v>3969</v>
      </c>
      <c r="M1056">
        <v>500000</v>
      </c>
      <c r="N1056" t="s">
        <v>3970</v>
      </c>
      <c r="O1056">
        <v>176</v>
      </c>
      <c r="P1056" t="s">
        <v>3971</v>
      </c>
      <c r="Q1056">
        <v>0</v>
      </c>
      <c r="R1056" t="s">
        <v>3972</v>
      </c>
      <c r="S1056">
        <v>-3500</v>
      </c>
      <c r="T1056" s="7" t="str">
        <f t="shared" si="45"/>
        <v>hp_1219902;atk_5166646;hit_500000;miss_176;cirt_0;cirtSub_-3500</v>
      </c>
    </row>
    <row r="1057" spans="1:20" x14ac:dyDescent="0.15">
      <c r="A1057" s="16">
        <v>331055</v>
      </c>
      <c r="B1057" s="16" t="s">
        <v>228</v>
      </c>
      <c r="C1057" s="16">
        <v>1</v>
      </c>
      <c r="D1057" s="16">
        <v>2</v>
      </c>
      <c r="E1057" s="17">
        <v>352</v>
      </c>
      <c r="F1057" s="19" t="s">
        <v>3967</v>
      </c>
      <c r="G1057" s="19" t="e">
        <f t="shared" si="44"/>
        <v>#N/A</v>
      </c>
      <c r="H1057" s="19"/>
      <c r="I1057">
        <v>1219902</v>
      </c>
      <c r="J1057" t="s">
        <v>3968</v>
      </c>
      <c r="K1057">
        <v>5740718</v>
      </c>
      <c r="L1057" t="s">
        <v>3969</v>
      </c>
      <c r="M1057">
        <v>500000</v>
      </c>
      <c r="N1057" t="s">
        <v>3970</v>
      </c>
      <c r="O1057">
        <v>176</v>
      </c>
      <c r="P1057" t="s">
        <v>3971</v>
      </c>
      <c r="Q1057">
        <v>0</v>
      </c>
      <c r="R1057" t="s">
        <v>3972</v>
      </c>
      <c r="S1057">
        <v>-3500</v>
      </c>
      <c r="T1057" s="7" t="str">
        <f t="shared" si="45"/>
        <v>hp_1219902;atk_5166646;hit_500000;miss_176;cirt_0;cirtSub_-3500</v>
      </c>
    </row>
    <row r="1058" spans="1:20" x14ac:dyDescent="0.15">
      <c r="A1058" s="16">
        <v>331056</v>
      </c>
      <c r="B1058" s="16" t="s">
        <v>228</v>
      </c>
      <c r="C1058" s="16">
        <v>1</v>
      </c>
      <c r="D1058" s="16">
        <v>2</v>
      </c>
      <c r="E1058" s="17">
        <v>353</v>
      </c>
      <c r="F1058" s="19" t="s">
        <v>3967</v>
      </c>
      <c r="G1058" s="19" t="e">
        <f t="shared" si="44"/>
        <v>#N/A</v>
      </c>
      <c r="H1058" s="19"/>
      <c r="I1058">
        <v>1226930</v>
      </c>
      <c r="J1058" t="s">
        <v>3968</v>
      </c>
      <c r="K1058">
        <v>5773793</v>
      </c>
      <c r="L1058" t="s">
        <v>3969</v>
      </c>
      <c r="M1058">
        <v>500000</v>
      </c>
      <c r="N1058" t="s">
        <v>3970</v>
      </c>
      <c r="O1058">
        <v>176</v>
      </c>
      <c r="P1058" t="s">
        <v>3971</v>
      </c>
      <c r="Q1058">
        <v>0</v>
      </c>
      <c r="R1058" t="s">
        <v>3972</v>
      </c>
      <c r="S1058">
        <v>-3500</v>
      </c>
      <c r="T1058" s="7" t="str">
        <f t="shared" si="45"/>
        <v>hp_1226930;atk_5196413;hit_500000;miss_176;cirt_0;cirtSub_-3500</v>
      </c>
    </row>
    <row r="1059" spans="1:20" x14ac:dyDescent="0.15">
      <c r="A1059" s="16">
        <v>331057</v>
      </c>
      <c r="B1059" s="16" t="s">
        <v>228</v>
      </c>
      <c r="C1059" s="16">
        <v>1</v>
      </c>
      <c r="D1059" s="16">
        <v>2</v>
      </c>
      <c r="E1059" s="17">
        <v>353</v>
      </c>
      <c r="F1059" s="19" t="s">
        <v>3967</v>
      </c>
      <c r="G1059" s="19" t="e">
        <f t="shared" si="44"/>
        <v>#N/A</v>
      </c>
      <c r="H1059" s="19"/>
      <c r="I1059">
        <v>1226930</v>
      </c>
      <c r="J1059" t="s">
        <v>3968</v>
      </c>
      <c r="K1059">
        <v>5773793</v>
      </c>
      <c r="L1059" t="s">
        <v>3969</v>
      </c>
      <c r="M1059">
        <v>500000</v>
      </c>
      <c r="N1059" t="s">
        <v>3970</v>
      </c>
      <c r="O1059">
        <v>176</v>
      </c>
      <c r="P1059" t="s">
        <v>3971</v>
      </c>
      <c r="Q1059">
        <v>0</v>
      </c>
      <c r="R1059" t="s">
        <v>3972</v>
      </c>
      <c r="S1059">
        <v>-3500</v>
      </c>
      <c r="T1059" s="7" t="str">
        <f t="shared" si="45"/>
        <v>hp_1226930;atk_5196413;hit_500000;miss_176;cirt_0;cirtSub_-3500</v>
      </c>
    </row>
    <row r="1060" spans="1:20" x14ac:dyDescent="0.15">
      <c r="A1060" s="16">
        <v>331058</v>
      </c>
      <c r="B1060" s="16" t="s">
        <v>228</v>
      </c>
      <c r="C1060" s="16">
        <v>1</v>
      </c>
      <c r="D1060" s="16">
        <v>2</v>
      </c>
      <c r="E1060" s="17">
        <v>353</v>
      </c>
      <c r="F1060" s="19" t="s">
        <v>3967</v>
      </c>
      <c r="G1060" s="19" t="e">
        <f t="shared" si="44"/>
        <v>#N/A</v>
      </c>
      <c r="H1060" s="19"/>
      <c r="I1060">
        <v>1226930</v>
      </c>
      <c r="J1060" t="s">
        <v>3968</v>
      </c>
      <c r="K1060">
        <v>5773793</v>
      </c>
      <c r="L1060" t="s">
        <v>3969</v>
      </c>
      <c r="M1060">
        <v>500000</v>
      </c>
      <c r="N1060" t="s">
        <v>3970</v>
      </c>
      <c r="O1060">
        <v>176</v>
      </c>
      <c r="P1060" t="s">
        <v>3971</v>
      </c>
      <c r="Q1060">
        <v>0</v>
      </c>
      <c r="R1060" t="s">
        <v>3972</v>
      </c>
      <c r="S1060">
        <v>-3500</v>
      </c>
      <c r="T1060" s="7" t="str">
        <f t="shared" si="45"/>
        <v>hp_1226930;atk_5196413;hit_500000;miss_176;cirt_0;cirtSub_-3500</v>
      </c>
    </row>
    <row r="1061" spans="1:20" x14ac:dyDescent="0.15">
      <c r="A1061" s="16">
        <v>331059</v>
      </c>
      <c r="B1061" s="16" t="s">
        <v>228</v>
      </c>
      <c r="C1061" s="16">
        <v>1</v>
      </c>
      <c r="D1061" s="16">
        <v>2</v>
      </c>
      <c r="E1061" s="17">
        <v>354</v>
      </c>
      <c r="F1061" s="19" t="s">
        <v>3967</v>
      </c>
      <c r="G1061" s="19" t="e">
        <f t="shared" si="44"/>
        <v>#N/A</v>
      </c>
      <c r="H1061" s="19"/>
      <c r="I1061">
        <v>1233959</v>
      </c>
      <c r="J1061" t="s">
        <v>3968</v>
      </c>
      <c r="K1061">
        <v>5806868</v>
      </c>
      <c r="L1061" t="s">
        <v>3969</v>
      </c>
      <c r="M1061">
        <v>500000</v>
      </c>
      <c r="N1061" t="s">
        <v>3970</v>
      </c>
      <c r="O1061">
        <v>177</v>
      </c>
      <c r="P1061" t="s">
        <v>3971</v>
      </c>
      <c r="Q1061">
        <v>0</v>
      </c>
      <c r="R1061" t="s">
        <v>3972</v>
      </c>
      <c r="S1061">
        <v>-3500</v>
      </c>
      <c r="T1061" s="7" t="str">
        <f t="shared" si="45"/>
        <v>hp_1233959;atk_5226181;hit_500000;miss_177;cirt_0;cirtSub_-3500</v>
      </c>
    </row>
    <row r="1062" spans="1:20" x14ac:dyDescent="0.15">
      <c r="A1062" s="16">
        <v>331060</v>
      </c>
      <c r="B1062" s="16" t="s">
        <v>228</v>
      </c>
      <c r="C1062" s="16">
        <v>1</v>
      </c>
      <c r="D1062" s="16">
        <v>2</v>
      </c>
      <c r="E1062" s="17">
        <v>354</v>
      </c>
      <c r="F1062" s="19" t="s">
        <v>3967</v>
      </c>
      <c r="G1062" s="19" t="e">
        <f t="shared" si="44"/>
        <v>#N/A</v>
      </c>
      <c r="H1062" s="19"/>
      <c r="I1062">
        <v>1233959</v>
      </c>
      <c r="J1062" t="s">
        <v>3968</v>
      </c>
      <c r="K1062">
        <v>5806868</v>
      </c>
      <c r="L1062" t="s">
        <v>3969</v>
      </c>
      <c r="M1062">
        <v>500000</v>
      </c>
      <c r="N1062" t="s">
        <v>3970</v>
      </c>
      <c r="O1062">
        <v>177</v>
      </c>
      <c r="P1062" t="s">
        <v>3971</v>
      </c>
      <c r="Q1062">
        <v>0</v>
      </c>
      <c r="R1062" t="s">
        <v>3972</v>
      </c>
      <c r="S1062">
        <v>-3500</v>
      </c>
      <c r="T1062" s="7" t="str">
        <f t="shared" si="45"/>
        <v>hp_1233959;atk_5226181;hit_500000;miss_177;cirt_0;cirtSub_-3500</v>
      </c>
    </row>
    <row r="1063" spans="1:20" x14ac:dyDescent="0.15">
      <c r="A1063" s="16">
        <v>331061</v>
      </c>
      <c r="B1063" s="16" t="s">
        <v>228</v>
      </c>
      <c r="C1063" s="16">
        <v>1</v>
      </c>
      <c r="D1063" s="16">
        <v>2</v>
      </c>
      <c r="E1063" s="17">
        <v>354</v>
      </c>
      <c r="F1063" s="19" t="s">
        <v>3967</v>
      </c>
      <c r="G1063" s="19" t="e">
        <f t="shared" si="44"/>
        <v>#N/A</v>
      </c>
      <c r="H1063" s="19"/>
      <c r="I1063">
        <v>1233959</v>
      </c>
      <c r="J1063" t="s">
        <v>3968</v>
      </c>
      <c r="K1063">
        <v>5806868</v>
      </c>
      <c r="L1063" t="s">
        <v>3969</v>
      </c>
      <c r="M1063">
        <v>500000</v>
      </c>
      <c r="N1063" t="s">
        <v>3970</v>
      </c>
      <c r="O1063">
        <v>177</v>
      </c>
      <c r="P1063" t="s">
        <v>3971</v>
      </c>
      <c r="Q1063">
        <v>0</v>
      </c>
      <c r="R1063" t="s">
        <v>3972</v>
      </c>
      <c r="S1063">
        <v>-3500</v>
      </c>
      <c r="T1063" s="7" t="str">
        <f t="shared" si="45"/>
        <v>hp_1233959;atk_5226181;hit_500000;miss_177;cirt_0;cirtSub_-3500</v>
      </c>
    </row>
    <row r="1064" spans="1:20" x14ac:dyDescent="0.15">
      <c r="A1064" s="16">
        <v>331062</v>
      </c>
      <c r="B1064" s="16" t="s">
        <v>228</v>
      </c>
      <c r="C1064" s="16">
        <v>1</v>
      </c>
      <c r="D1064" s="16">
        <v>2</v>
      </c>
      <c r="E1064" s="17">
        <v>355</v>
      </c>
      <c r="F1064" s="19" t="s">
        <v>3967</v>
      </c>
      <c r="G1064" s="19">
        <f t="shared" si="44"/>
        <v>0.8</v>
      </c>
      <c r="H1064" s="19"/>
      <c r="I1064">
        <v>1240988</v>
      </c>
      <c r="J1064" t="s">
        <v>3968</v>
      </c>
      <c r="K1064">
        <v>5839943</v>
      </c>
      <c r="L1064" t="s">
        <v>3969</v>
      </c>
      <c r="M1064">
        <v>500000</v>
      </c>
      <c r="N1064" t="s">
        <v>3970</v>
      </c>
      <c r="O1064">
        <v>177</v>
      </c>
      <c r="P1064" t="s">
        <v>3971</v>
      </c>
      <c r="Q1064">
        <v>0</v>
      </c>
      <c r="R1064" t="s">
        <v>3972</v>
      </c>
      <c r="S1064">
        <v>-3500</v>
      </c>
      <c r="T1064" s="7" t="str">
        <f t="shared" si="45"/>
        <v>hp_1240988;atk_5255948;hit_500000;miss_177;cirt_0;cirtSub_-3500</v>
      </c>
    </row>
    <row r="1065" spans="1:20" x14ac:dyDescent="0.15">
      <c r="A1065" s="16">
        <v>331063</v>
      </c>
      <c r="B1065" s="16" t="s">
        <v>228</v>
      </c>
      <c r="C1065" s="16">
        <v>1</v>
      </c>
      <c r="D1065" s="16">
        <v>2</v>
      </c>
      <c r="E1065" s="17">
        <v>355</v>
      </c>
      <c r="F1065" s="19" t="s">
        <v>3967</v>
      </c>
      <c r="G1065" s="19">
        <f t="shared" si="44"/>
        <v>0.8</v>
      </c>
      <c r="H1065" s="19"/>
      <c r="I1065">
        <v>1240988</v>
      </c>
      <c r="J1065" t="s">
        <v>3968</v>
      </c>
      <c r="K1065">
        <v>5839943</v>
      </c>
      <c r="L1065" t="s">
        <v>3969</v>
      </c>
      <c r="M1065">
        <v>500000</v>
      </c>
      <c r="N1065" t="s">
        <v>3970</v>
      </c>
      <c r="O1065">
        <v>177</v>
      </c>
      <c r="P1065" t="s">
        <v>3971</v>
      </c>
      <c r="Q1065">
        <v>0</v>
      </c>
      <c r="R1065" t="s">
        <v>3972</v>
      </c>
      <c r="S1065">
        <v>-3500</v>
      </c>
      <c r="T1065" s="7" t="str">
        <f t="shared" si="45"/>
        <v>hp_1240988;atk_5255948;hit_500000;miss_177;cirt_0;cirtSub_-3500</v>
      </c>
    </row>
    <row r="1066" spans="1:20" x14ac:dyDescent="0.15">
      <c r="A1066" s="16">
        <v>331064</v>
      </c>
      <c r="B1066" s="16" t="s">
        <v>228</v>
      </c>
      <c r="C1066" s="16">
        <v>1</v>
      </c>
      <c r="D1066" s="16">
        <v>2</v>
      </c>
      <c r="E1066" s="17">
        <v>355</v>
      </c>
      <c r="F1066" s="19" t="s">
        <v>3967</v>
      </c>
      <c r="G1066" s="19">
        <f t="shared" si="44"/>
        <v>0.8</v>
      </c>
      <c r="H1066" s="19"/>
      <c r="I1066">
        <v>1240988</v>
      </c>
      <c r="J1066" t="s">
        <v>3968</v>
      </c>
      <c r="K1066">
        <v>5839943</v>
      </c>
      <c r="L1066" t="s">
        <v>3969</v>
      </c>
      <c r="M1066">
        <v>500000</v>
      </c>
      <c r="N1066" t="s">
        <v>3970</v>
      </c>
      <c r="O1066">
        <v>177</v>
      </c>
      <c r="P1066" t="s">
        <v>3971</v>
      </c>
      <c r="Q1066">
        <v>0</v>
      </c>
      <c r="R1066" t="s">
        <v>3972</v>
      </c>
      <c r="S1066">
        <v>-3500</v>
      </c>
      <c r="T1066" s="7" t="str">
        <f t="shared" si="45"/>
        <v>hp_1240988;atk_5255948;hit_500000;miss_177;cirt_0;cirtSub_-3500</v>
      </c>
    </row>
    <row r="1067" spans="1:20" x14ac:dyDescent="0.15">
      <c r="A1067" s="16">
        <v>331065</v>
      </c>
      <c r="B1067" s="16" t="s">
        <v>228</v>
      </c>
      <c r="C1067" s="16">
        <v>1</v>
      </c>
      <c r="D1067" s="16">
        <v>2</v>
      </c>
      <c r="E1067" s="17">
        <v>356</v>
      </c>
      <c r="F1067" s="19" t="s">
        <v>3967</v>
      </c>
      <c r="G1067" s="19" t="e">
        <f t="shared" si="44"/>
        <v>#N/A</v>
      </c>
      <c r="H1067" s="19"/>
      <c r="I1067">
        <v>1248015</v>
      </c>
      <c r="J1067" t="s">
        <v>3968</v>
      </c>
      <c r="K1067">
        <v>5873018</v>
      </c>
      <c r="L1067" t="s">
        <v>3969</v>
      </c>
      <c r="M1067">
        <v>500000</v>
      </c>
      <c r="N1067" t="s">
        <v>3970</v>
      </c>
      <c r="O1067">
        <v>178</v>
      </c>
      <c r="P1067" t="s">
        <v>3971</v>
      </c>
      <c r="Q1067">
        <v>0</v>
      </c>
      <c r="R1067" t="s">
        <v>3972</v>
      </c>
      <c r="S1067">
        <v>-3500</v>
      </c>
      <c r="T1067" s="7" t="str">
        <f t="shared" si="45"/>
        <v>hp_1248015;atk_5285716;hit_500000;miss_178;cirt_0;cirtSub_-3500</v>
      </c>
    </row>
    <row r="1068" spans="1:20" x14ac:dyDescent="0.15">
      <c r="A1068" s="16">
        <v>331066</v>
      </c>
      <c r="B1068" s="16" t="s">
        <v>228</v>
      </c>
      <c r="C1068" s="16">
        <v>1</v>
      </c>
      <c r="D1068" s="16">
        <v>2</v>
      </c>
      <c r="E1068" s="17">
        <v>356</v>
      </c>
      <c r="F1068" s="19" t="s">
        <v>3967</v>
      </c>
      <c r="G1068" s="19" t="e">
        <f t="shared" si="44"/>
        <v>#N/A</v>
      </c>
      <c r="H1068" s="19"/>
      <c r="I1068">
        <v>1248015</v>
      </c>
      <c r="J1068" t="s">
        <v>3968</v>
      </c>
      <c r="K1068">
        <v>5873018</v>
      </c>
      <c r="L1068" t="s">
        <v>3969</v>
      </c>
      <c r="M1068">
        <v>500000</v>
      </c>
      <c r="N1068" t="s">
        <v>3970</v>
      </c>
      <c r="O1068">
        <v>178</v>
      </c>
      <c r="P1068" t="s">
        <v>3971</v>
      </c>
      <c r="Q1068">
        <v>0</v>
      </c>
      <c r="R1068" t="s">
        <v>3972</v>
      </c>
      <c r="S1068">
        <v>-3500</v>
      </c>
      <c r="T1068" s="7" t="str">
        <f t="shared" si="45"/>
        <v>hp_1248015;atk_5285716;hit_500000;miss_178;cirt_0;cirtSub_-3500</v>
      </c>
    </row>
    <row r="1069" spans="1:20" x14ac:dyDescent="0.15">
      <c r="A1069" s="16">
        <v>331067</v>
      </c>
      <c r="B1069" s="16" t="s">
        <v>228</v>
      </c>
      <c r="C1069" s="16">
        <v>1</v>
      </c>
      <c r="D1069" s="16">
        <v>2</v>
      </c>
      <c r="E1069" s="17">
        <v>356</v>
      </c>
      <c r="F1069" s="19" t="s">
        <v>3967</v>
      </c>
      <c r="G1069" s="19" t="e">
        <f t="shared" si="44"/>
        <v>#N/A</v>
      </c>
      <c r="H1069" s="19"/>
      <c r="I1069">
        <v>1248015</v>
      </c>
      <c r="J1069" t="s">
        <v>3968</v>
      </c>
      <c r="K1069">
        <v>5873018</v>
      </c>
      <c r="L1069" t="s">
        <v>3969</v>
      </c>
      <c r="M1069">
        <v>500000</v>
      </c>
      <c r="N1069" t="s">
        <v>3970</v>
      </c>
      <c r="O1069">
        <v>178</v>
      </c>
      <c r="P1069" t="s">
        <v>3971</v>
      </c>
      <c r="Q1069">
        <v>0</v>
      </c>
      <c r="R1069" t="s">
        <v>3972</v>
      </c>
      <c r="S1069">
        <v>-3500</v>
      </c>
      <c r="T1069" s="7" t="str">
        <f t="shared" si="45"/>
        <v>hp_1248015;atk_5285716;hit_500000;miss_178;cirt_0;cirtSub_-3500</v>
      </c>
    </row>
    <row r="1070" spans="1:20" x14ac:dyDescent="0.15">
      <c r="A1070" s="16">
        <v>331068</v>
      </c>
      <c r="B1070" s="16" t="s">
        <v>228</v>
      </c>
      <c r="C1070" s="16">
        <v>1</v>
      </c>
      <c r="D1070" s="16">
        <v>2</v>
      </c>
      <c r="E1070" s="17">
        <v>357</v>
      </c>
      <c r="F1070" s="19" t="s">
        <v>3967</v>
      </c>
      <c r="G1070" s="19" t="e">
        <f t="shared" si="44"/>
        <v>#N/A</v>
      </c>
      <c r="H1070" s="19"/>
      <c r="I1070">
        <v>1255044</v>
      </c>
      <c r="J1070" t="s">
        <v>3968</v>
      </c>
      <c r="K1070">
        <v>5906093</v>
      </c>
      <c r="L1070" t="s">
        <v>3969</v>
      </c>
      <c r="M1070">
        <v>500000</v>
      </c>
      <c r="N1070" t="s">
        <v>3970</v>
      </c>
      <c r="O1070">
        <v>178</v>
      </c>
      <c r="P1070" t="s">
        <v>3971</v>
      </c>
      <c r="Q1070">
        <v>0</v>
      </c>
      <c r="R1070" t="s">
        <v>3972</v>
      </c>
      <c r="S1070">
        <v>-3500</v>
      </c>
      <c r="T1070" s="7" t="str">
        <f t="shared" si="45"/>
        <v>hp_1255044;atk_5315483;hit_500000;miss_178;cirt_0;cirtSub_-3500</v>
      </c>
    </row>
    <row r="1071" spans="1:20" x14ac:dyDescent="0.15">
      <c r="A1071" s="16">
        <v>331069</v>
      </c>
      <c r="B1071" s="16" t="s">
        <v>228</v>
      </c>
      <c r="C1071" s="16">
        <v>1</v>
      </c>
      <c r="D1071" s="16">
        <v>2</v>
      </c>
      <c r="E1071" s="17">
        <v>357</v>
      </c>
      <c r="F1071" s="19" t="s">
        <v>3967</v>
      </c>
      <c r="G1071" s="19" t="e">
        <f t="shared" si="44"/>
        <v>#N/A</v>
      </c>
      <c r="H1071" s="19"/>
      <c r="I1071">
        <v>1255044</v>
      </c>
      <c r="J1071" t="s">
        <v>3968</v>
      </c>
      <c r="K1071">
        <v>5906093</v>
      </c>
      <c r="L1071" t="s">
        <v>3969</v>
      </c>
      <c r="M1071">
        <v>500000</v>
      </c>
      <c r="N1071" t="s">
        <v>3970</v>
      </c>
      <c r="O1071">
        <v>178</v>
      </c>
      <c r="P1071" t="s">
        <v>3971</v>
      </c>
      <c r="Q1071">
        <v>0</v>
      </c>
      <c r="R1071" t="s">
        <v>3972</v>
      </c>
      <c r="S1071">
        <v>-3500</v>
      </c>
      <c r="T1071" s="7" t="str">
        <f t="shared" si="45"/>
        <v>hp_1255044;atk_5315483;hit_500000;miss_178;cirt_0;cirtSub_-3500</v>
      </c>
    </row>
    <row r="1072" spans="1:20" x14ac:dyDescent="0.15">
      <c r="A1072" s="16">
        <v>331070</v>
      </c>
      <c r="B1072" s="16" t="s">
        <v>228</v>
      </c>
      <c r="C1072" s="16">
        <v>1</v>
      </c>
      <c r="D1072" s="16">
        <v>2</v>
      </c>
      <c r="E1072" s="17">
        <v>357</v>
      </c>
      <c r="F1072" s="19" t="s">
        <v>3967</v>
      </c>
      <c r="G1072" s="19" t="e">
        <f t="shared" si="44"/>
        <v>#N/A</v>
      </c>
      <c r="H1072" s="19"/>
      <c r="I1072">
        <v>1255044</v>
      </c>
      <c r="J1072" t="s">
        <v>3968</v>
      </c>
      <c r="K1072">
        <v>5906093</v>
      </c>
      <c r="L1072" t="s">
        <v>3969</v>
      </c>
      <c r="M1072">
        <v>500000</v>
      </c>
      <c r="N1072" t="s">
        <v>3970</v>
      </c>
      <c r="O1072">
        <v>178</v>
      </c>
      <c r="P1072" t="s">
        <v>3971</v>
      </c>
      <c r="Q1072">
        <v>0</v>
      </c>
      <c r="R1072" t="s">
        <v>3972</v>
      </c>
      <c r="S1072">
        <v>-3500</v>
      </c>
      <c r="T1072" s="7" t="str">
        <f t="shared" si="45"/>
        <v>hp_1255044;atk_5315483;hit_500000;miss_178;cirt_0;cirtSub_-3500</v>
      </c>
    </row>
    <row r="1073" spans="1:20" x14ac:dyDescent="0.15">
      <c r="A1073" s="16">
        <v>331071</v>
      </c>
      <c r="B1073" s="16" t="s">
        <v>228</v>
      </c>
      <c r="C1073" s="16">
        <v>1</v>
      </c>
      <c r="D1073" s="16">
        <v>2</v>
      </c>
      <c r="E1073" s="17">
        <v>358</v>
      </c>
      <c r="F1073" s="19" t="s">
        <v>3967</v>
      </c>
      <c r="G1073" s="19" t="e">
        <f t="shared" si="44"/>
        <v>#N/A</v>
      </c>
      <c r="H1073" s="19"/>
      <c r="I1073">
        <v>1262073</v>
      </c>
      <c r="J1073" t="s">
        <v>3968</v>
      </c>
      <c r="K1073">
        <v>5939168</v>
      </c>
      <c r="L1073" t="s">
        <v>3969</v>
      </c>
      <c r="M1073">
        <v>500000</v>
      </c>
      <c r="N1073" t="s">
        <v>3970</v>
      </c>
      <c r="O1073">
        <v>179</v>
      </c>
      <c r="P1073" t="s">
        <v>3971</v>
      </c>
      <c r="Q1073">
        <v>0</v>
      </c>
      <c r="R1073" t="s">
        <v>3972</v>
      </c>
      <c r="S1073">
        <v>-3500</v>
      </c>
      <c r="T1073" s="7" t="str">
        <f t="shared" si="45"/>
        <v>hp_1262073;atk_5345251;hit_500000;miss_179;cirt_0;cirtSub_-3500</v>
      </c>
    </row>
    <row r="1074" spans="1:20" x14ac:dyDescent="0.15">
      <c r="A1074" s="16">
        <v>331072</v>
      </c>
      <c r="B1074" s="16" t="s">
        <v>228</v>
      </c>
      <c r="C1074" s="16">
        <v>1</v>
      </c>
      <c r="D1074" s="16">
        <v>2</v>
      </c>
      <c r="E1074" s="17">
        <v>358</v>
      </c>
      <c r="F1074" s="19" t="s">
        <v>3967</v>
      </c>
      <c r="G1074" s="19" t="e">
        <f t="shared" si="44"/>
        <v>#N/A</v>
      </c>
      <c r="H1074" s="19"/>
      <c r="I1074">
        <v>1262073</v>
      </c>
      <c r="J1074" t="s">
        <v>3968</v>
      </c>
      <c r="K1074">
        <v>5939168</v>
      </c>
      <c r="L1074" t="s">
        <v>3969</v>
      </c>
      <c r="M1074">
        <v>500000</v>
      </c>
      <c r="N1074" t="s">
        <v>3970</v>
      </c>
      <c r="O1074">
        <v>179</v>
      </c>
      <c r="P1074" t="s">
        <v>3971</v>
      </c>
      <c r="Q1074">
        <v>0</v>
      </c>
      <c r="R1074" t="s">
        <v>3972</v>
      </c>
      <c r="S1074">
        <v>-3500</v>
      </c>
      <c r="T1074" s="7" t="str">
        <f t="shared" si="45"/>
        <v>hp_1262073;atk_5345251;hit_500000;miss_179;cirt_0;cirtSub_-3500</v>
      </c>
    </row>
    <row r="1075" spans="1:20" x14ac:dyDescent="0.15">
      <c r="A1075" s="16">
        <v>331073</v>
      </c>
      <c r="B1075" s="16" t="s">
        <v>228</v>
      </c>
      <c r="C1075" s="16">
        <v>1</v>
      </c>
      <c r="D1075" s="16">
        <v>2</v>
      </c>
      <c r="E1075" s="17">
        <v>358</v>
      </c>
      <c r="F1075" s="19" t="s">
        <v>3967</v>
      </c>
      <c r="G1075" s="19" t="e">
        <f t="shared" si="44"/>
        <v>#N/A</v>
      </c>
      <c r="H1075" s="19"/>
      <c r="I1075">
        <v>1262073</v>
      </c>
      <c r="J1075" t="s">
        <v>3968</v>
      </c>
      <c r="K1075">
        <v>5939168</v>
      </c>
      <c r="L1075" t="s">
        <v>3969</v>
      </c>
      <c r="M1075">
        <v>500000</v>
      </c>
      <c r="N1075" t="s">
        <v>3970</v>
      </c>
      <c r="O1075">
        <v>179</v>
      </c>
      <c r="P1075" t="s">
        <v>3971</v>
      </c>
      <c r="Q1075">
        <v>0</v>
      </c>
      <c r="R1075" t="s">
        <v>3972</v>
      </c>
      <c r="S1075">
        <v>-3500</v>
      </c>
      <c r="T1075" s="7" t="str">
        <f t="shared" si="45"/>
        <v>hp_1262073;atk_5345251;hit_500000;miss_179;cirt_0;cirtSub_-3500</v>
      </c>
    </row>
    <row r="1076" spans="1:20" x14ac:dyDescent="0.15">
      <c r="A1076" s="16">
        <v>331074</v>
      </c>
      <c r="B1076" s="16" t="s">
        <v>228</v>
      </c>
      <c r="C1076" s="16">
        <v>1</v>
      </c>
      <c r="D1076" s="16">
        <v>2</v>
      </c>
      <c r="E1076" s="17">
        <v>359</v>
      </c>
      <c r="F1076" s="19" t="s">
        <v>3967</v>
      </c>
      <c r="G1076" s="19" t="e">
        <f t="shared" si="44"/>
        <v>#N/A</v>
      </c>
      <c r="H1076" s="19"/>
      <c r="I1076">
        <v>1269101</v>
      </c>
      <c r="J1076" t="s">
        <v>3968</v>
      </c>
      <c r="K1076">
        <v>5972243</v>
      </c>
      <c r="L1076" t="s">
        <v>3969</v>
      </c>
      <c r="M1076">
        <v>500000</v>
      </c>
      <c r="N1076" t="s">
        <v>3970</v>
      </c>
      <c r="O1076">
        <v>179</v>
      </c>
      <c r="P1076" t="s">
        <v>3971</v>
      </c>
      <c r="Q1076">
        <v>0</v>
      </c>
      <c r="R1076" t="s">
        <v>3972</v>
      </c>
      <c r="S1076">
        <v>-3500</v>
      </c>
      <c r="T1076" s="7" t="str">
        <f t="shared" si="45"/>
        <v>hp_1269101;atk_5375018;hit_500000;miss_179;cirt_0;cirtSub_-3500</v>
      </c>
    </row>
    <row r="1077" spans="1:20" x14ac:dyDescent="0.15">
      <c r="A1077" s="16">
        <v>331075</v>
      </c>
      <c r="B1077" s="16" t="s">
        <v>228</v>
      </c>
      <c r="C1077" s="16">
        <v>1</v>
      </c>
      <c r="D1077" s="16">
        <v>2</v>
      </c>
      <c r="E1077" s="17">
        <v>359</v>
      </c>
      <c r="F1077" s="19" t="s">
        <v>3967</v>
      </c>
      <c r="G1077" s="19" t="e">
        <f t="shared" si="44"/>
        <v>#N/A</v>
      </c>
      <c r="H1077" s="19"/>
      <c r="I1077">
        <v>1269101</v>
      </c>
      <c r="J1077" t="s">
        <v>3968</v>
      </c>
      <c r="K1077">
        <v>5972243</v>
      </c>
      <c r="L1077" t="s">
        <v>3969</v>
      </c>
      <c r="M1077">
        <v>500000</v>
      </c>
      <c r="N1077" t="s">
        <v>3970</v>
      </c>
      <c r="O1077">
        <v>179</v>
      </c>
      <c r="P1077" t="s">
        <v>3971</v>
      </c>
      <c r="Q1077">
        <v>0</v>
      </c>
      <c r="R1077" t="s">
        <v>3972</v>
      </c>
      <c r="S1077">
        <v>-3500</v>
      </c>
      <c r="T1077" s="7" t="str">
        <f t="shared" si="45"/>
        <v>hp_1269101;atk_5375018;hit_500000;miss_179;cirt_0;cirtSub_-3500</v>
      </c>
    </row>
    <row r="1078" spans="1:20" x14ac:dyDescent="0.15">
      <c r="A1078" s="16">
        <v>331076</v>
      </c>
      <c r="B1078" s="16" t="s">
        <v>228</v>
      </c>
      <c r="C1078" s="16">
        <v>1</v>
      </c>
      <c r="D1078" s="16">
        <v>2</v>
      </c>
      <c r="E1078" s="17">
        <v>359</v>
      </c>
      <c r="F1078" s="19" t="s">
        <v>3967</v>
      </c>
      <c r="G1078" s="19" t="e">
        <f t="shared" si="44"/>
        <v>#N/A</v>
      </c>
      <c r="H1078" s="19"/>
      <c r="I1078">
        <v>1269101</v>
      </c>
      <c r="J1078" t="s">
        <v>3968</v>
      </c>
      <c r="K1078">
        <v>5972243</v>
      </c>
      <c r="L1078" t="s">
        <v>3969</v>
      </c>
      <c r="M1078">
        <v>500000</v>
      </c>
      <c r="N1078" t="s">
        <v>3970</v>
      </c>
      <c r="O1078">
        <v>179</v>
      </c>
      <c r="P1078" t="s">
        <v>3971</v>
      </c>
      <c r="Q1078">
        <v>0</v>
      </c>
      <c r="R1078" t="s">
        <v>3972</v>
      </c>
      <c r="S1078">
        <v>-3500</v>
      </c>
      <c r="T1078" s="7" t="str">
        <f t="shared" si="45"/>
        <v>hp_1269101;atk_5375018;hit_500000;miss_179;cirt_0;cirtSub_-3500</v>
      </c>
    </row>
    <row r="1079" spans="1:20" x14ac:dyDescent="0.15">
      <c r="A1079" s="16">
        <v>331077</v>
      </c>
      <c r="B1079" s="16" t="s">
        <v>228</v>
      </c>
      <c r="C1079" s="16">
        <v>1</v>
      </c>
      <c r="D1079" s="16">
        <v>2</v>
      </c>
      <c r="E1079" s="17">
        <v>360</v>
      </c>
      <c r="F1079" s="19" t="s">
        <v>3967</v>
      </c>
      <c r="G1079" s="19">
        <f t="shared" si="44"/>
        <v>0.8</v>
      </c>
      <c r="H1079" s="19"/>
      <c r="I1079">
        <v>1276129</v>
      </c>
      <c r="J1079" t="s">
        <v>3968</v>
      </c>
      <c r="K1079">
        <v>6005318</v>
      </c>
      <c r="L1079" t="s">
        <v>3969</v>
      </c>
      <c r="M1079">
        <v>500000</v>
      </c>
      <c r="N1079" t="s">
        <v>3970</v>
      </c>
      <c r="O1079">
        <v>180</v>
      </c>
      <c r="P1079" t="s">
        <v>3971</v>
      </c>
      <c r="Q1079">
        <v>0</v>
      </c>
      <c r="R1079" t="s">
        <v>3972</v>
      </c>
      <c r="S1079">
        <v>-3500</v>
      </c>
      <c r="T1079" s="7" t="str">
        <f t="shared" si="45"/>
        <v>hp_1276129;atk_5404786;hit_500000;miss_180;cirt_0;cirtSub_-3500</v>
      </c>
    </row>
    <row r="1080" spans="1:20" x14ac:dyDescent="0.15">
      <c r="A1080" s="16">
        <v>331078</v>
      </c>
      <c r="B1080" s="16" t="s">
        <v>228</v>
      </c>
      <c r="C1080" s="16">
        <v>1</v>
      </c>
      <c r="D1080" s="16">
        <v>2</v>
      </c>
      <c r="E1080" s="17">
        <v>360</v>
      </c>
      <c r="F1080" s="19" t="s">
        <v>3967</v>
      </c>
      <c r="G1080" s="19">
        <f t="shared" si="44"/>
        <v>0.8</v>
      </c>
      <c r="H1080" s="19"/>
      <c r="I1080">
        <v>1276129</v>
      </c>
      <c r="J1080" t="s">
        <v>3968</v>
      </c>
      <c r="K1080">
        <v>6005318</v>
      </c>
      <c r="L1080" t="s">
        <v>3969</v>
      </c>
      <c r="M1080">
        <v>500000</v>
      </c>
      <c r="N1080" t="s">
        <v>3970</v>
      </c>
      <c r="O1080">
        <v>180</v>
      </c>
      <c r="P1080" t="s">
        <v>3971</v>
      </c>
      <c r="Q1080">
        <v>0</v>
      </c>
      <c r="R1080" t="s">
        <v>3972</v>
      </c>
      <c r="S1080">
        <v>-3500</v>
      </c>
      <c r="T1080" s="7" t="str">
        <f t="shared" si="45"/>
        <v>hp_1276129;atk_5404786;hit_500000;miss_180;cirt_0;cirtSub_-3500</v>
      </c>
    </row>
    <row r="1081" spans="1:20" x14ac:dyDescent="0.15">
      <c r="A1081" s="16">
        <v>331079</v>
      </c>
      <c r="B1081" s="16" t="s">
        <v>228</v>
      </c>
      <c r="C1081" s="16">
        <v>1</v>
      </c>
      <c r="D1081" s="16">
        <v>2</v>
      </c>
      <c r="E1081" s="17">
        <v>360</v>
      </c>
      <c r="F1081" s="19" t="s">
        <v>3967</v>
      </c>
      <c r="G1081" s="19">
        <f t="shared" si="44"/>
        <v>0.8</v>
      </c>
      <c r="H1081" s="19"/>
      <c r="I1081">
        <v>1276129</v>
      </c>
      <c r="J1081" t="s">
        <v>3968</v>
      </c>
      <c r="K1081">
        <v>6005318</v>
      </c>
      <c r="L1081" t="s">
        <v>3969</v>
      </c>
      <c r="M1081">
        <v>500000</v>
      </c>
      <c r="N1081" t="s">
        <v>3970</v>
      </c>
      <c r="O1081">
        <v>180</v>
      </c>
      <c r="P1081" t="s">
        <v>3971</v>
      </c>
      <c r="Q1081">
        <v>0</v>
      </c>
      <c r="R1081" t="s">
        <v>3972</v>
      </c>
      <c r="S1081">
        <v>-3500</v>
      </c>
      <c r="T1081" s="7" t="str">
        <f t="shared" si="45"/>
        <v>hp_1276129;atk_5404786;hit_500000;miss_180;cirt_0;cirtSub_-3500</v>
      </c>
    </row>
    <row r="1082" spans="1:20" x14ac:dyDescent="0.15">
      <c r="A1082" s="16">
        <v>331080</v>
      </c>
      <c r="B1082" s="16" t="s">
        <v>228</v>
      </c>
      <c r="C1082" s="16">
        <v>1</v>
      </c>
      <c r="D1082" s="16">
        <v>2</v>
      </c>
      <c r="E1082" s="17">
        <v>361</v>
      </c>
      <c r="F1082" s="19" t="s">
        <v>3967</v>
      </c>
      <c r="G1082" s="19" t="e">
        <f t="shared" si="44"/>
        <v>#N/A</v>
      </c>
      <c r="H1082" s="19"/>
      <c r="I1082">
        <v>1283158</v>
      </c>
      <c r="J1082" t="s">
        <v>3968</v>
      </c>
      <c r="K1082">
        <v>6038393</v>
      </c>
      <c r="L1082" t="s">
        <v>3969</v>
      </c>
      <c r="M1082">
        <v>500000</v>
      </c>
      <c r="N1082" t="s">
        <v>3970</v>
      </c>
      <c r="O1082">
        <v>180</v>
      </c>
      <c r="P1082" t="s">
        <v>3971</v>
      </c>
      <c r="Q1082">
        <v>0</v>
      </c>
      <c r="R1082" t="s">
        <v>3972</v>
      </c>
      <c r="S1082">
        <v>-3500</v>
      </c>
      <c r="T1082" s="7" t="str">
        <f t="shared" si="45"/>
        <v>hp_1283158;atk_5434553;hit_500000;miss_180;cirt_0;cirtSub_-3500</v>
      </c>
    </row>
    <row r="1083" spans="1:20" x14ac:dyDescent="0.15">
      <c r="A1083" s="16">
        <v>331081</v>
      </c>
      <c r="B1083" s="16" t="s">
        <v>228</v>
      </c>
      <c r="C1083" s="16">
        <v>1</v>
      </c>
      <c r="D1083" s="16">
        <v>2</v>
      </c>
      <c r="E1083" s="17">
        <v>361</v>
      </c>
      <c r="F1083" s="19" t="s">
        <v>3967</v>
      </c>
      <c r="G1083" s="19" t="e">
        <f t="shared" si="44"/>
        <v>#N/A</v>
      </c>
      <c r="H1083" s="19"/>
      <c r="I1083">
        <v>1283158</v>
      </c>
      <c r="J1083" t="s">
        <v>3968</v>
      </c>
      <c r="K1083">
        <v>6038393</v>
      </c>
      <c r="L1083" t="s">
        <v>3969</v>
      </c>
      <c r="M1083">
        <v>500000</v>
      </c>
      <c r="N1083" t="s">
        <v>3970</v>
      </c>
      <c r="O1083">
        <v>180</v>
      </c>
      <c r="P1083" t="s">
        <v>3971</v>
      </c>
      <c r="Q1083">
        <v>0</v>
      </c>
      <c r="R1083" t="s">
        <v>3972</v>
      </c>
      <c r="S1083">
        <v>-3500</v>
      </c>
      <c r="T1083" s="7" t="str">
        <f t="shared" si="45"/>
        <v>hp_1283158;atk_5434553;hit_500000;miss_180;cirt_0;cirtSub_-3500</v>
      </c>
    </row>
    <row r="1084" spans="1:20" x14ac:dyDescent="0.15">
      <c r="A1084" s="16">
        <v>331082</v>
      </c>
      <c r="B1084" s="16" t="s">
        <v>228</v>
      </c>
      <c r="C1084" s="16">
        <v>1</v>
      </c>
      <c r="D1084" s="16">
        <v>2</v>
      </c>
      <c r="E1084" s="17">
        <v>361</v>
      </c>
      <c r="F1084" s="19" t="s">
        <v>3967</v>
      </c>
      <c r="G1084" s="19" t="e">
        <f t="shared" si="44"/>
        <v>#N/A</v>
      </c>
      <c r="H1084" s="19"/>
      <c r="I1084">
        <v>1283158</v>
      </c>
      <c r="J1084" t="s">
        <v>3968</v>
      </c>
      <c r="K1084">
        <v>6038393</v>
      </c>
      <c r="L1084" t="s">
        <v>3969</v>
      </c>
      <c r="M1084">
        <v>500000</v>
      </c>
      <c r="N1084" t="s">
        <v>3970</v>
      </c>
      <c r="O1084">
        <v>180</v>
      </c>
      <c r="P1084" t="s">
        <v>3971</v>
      </c>
      <c r="Q1084">
        <v>0</v>
      </c>
      <c r="R1084" t="s">
        <v>3972</v>
      </c>
      <c r="S1084">
        <v>-3500</v>
      </c>
      <c r="T1084" s="7" t="str">
        <f t="shared" si="45"/>
        <v>hp_1283158;atk_5434553;hit_500000;miss_180;cirt_0;cirtSub_-3500</v>
      </c>
    </row>
    <row r="1085" spans="1:20" x14ac:dyDescent="0.15">
      <c r="A1085" s="16">
        <v>331083</v>
      </c>
      <c r="B1085" s="16" t="s">
        <v>228</v>
      </c>
      <c r="C1085" s="16">
        <v>1</v>
      </c>
      <c r="D1085" s="16">
        <v>2</v>
      </c>
      <c r="E1085" s="17">
        <v>362</v>
      </c>
      <c r="F1085" s="19" t="s">
        <v>3967</v>
      </c>
      <c r="G1085" s="19" t="e">
        <f t="shared" si="44"/>
        <v>#N/A</v>
      </c>
      <c r="H1085" s="19"/>
      <c r="I1085">
        <v>1290421</v>
      </c>
      <c r="J1085" t="s">
        <v>3968</v>
      </c>
      <c r="K1085">
        <v>6072570</v>
      </c>
      <c r="L1085" t="s">
        <v>3969</v>
      </c>
      <c r="M1085">
        <v>500000</v>
      </c>
      <c r="N1085" t="s">
        <v>3970</v>
      </c>
      <c r="O1085">
        <v>181</v>
      </c>
      <c r="P1085" t="s">
        <v>3971</v>
      </c>
      <c r="Q1085">
        <v>0</v>
      </c>
      <c r="R1085" t="s">
        <v>3972</v>
      </c>
      <c r="S1085">
        <v>-3500</v>
      </c>
      <c r="T1085" s="7" t="str">
        <f t="shared" si="45"/>
        <v>hp_1290421;atk_5465313;hit_500000;miss_181;cirt_0;cirtSub_-3500</v>
      </c>
    </row>
    <row r="1086" spans="1:20" x14ac:dyDescent="0.15">
      <c r="A1086" s="16">
        <v>331084</v>
      </c>
      <c r="B1086" s="16" t="s">
        <v>228</v>
      </c>
      <c r="C1086" s="16">
        <v>1</v>
      </c>
      <c r="D1086" s="16">
        <v>2</v>
      </c>
      <c r="E1086" s="17">
        <v>362</v>
      </c>
      <c r="F1086" s="19" t="s">
        <v>3967</v>
      </c>
      <c r="G1086" s="19" t="e">
        <f t="shared" si="44"/>
        <v>#N/A</v>
      </c>
      <c r="H1086" s="19"/>
      <c r="I1086">
        <v>1290421</v>
      </c>
      <c r="J1086" t="s">
        <v>3968</v>
      </c>
      <c r="K1086">
        <v>6072570</v>
      </c>
      <c r="L1086" t="s">
        <v>3969</v>
      </c>
      <c r="M1086">
        <v>500000</v>
      </c>
      <c r="N1086" t="s">
        <v>3970</v>
      </c>
      <c r="O1086">
        <v>181</v>
      </c>
      <c r="P1086" t="s">
        <v>3971</v>
      </c>
      <c r="Q1086">
        <v>0</v>
      </c>
      <c r="R1086" t="s">
        <v>3972</v>
      </c>
      <c r="S1086">
        <v>-3500</v>
      </c>
      <c r="T1086" s="7" t="str">
        <f t="shared" si="45"/>
        <v>hp_1290421;atk_5465313;hit_500000;miss_181;cirt_0;cirtSub_-3500</v>
      </c>
    </row>
    <row r="1087" spans="1:20" x14ac:dyDescent="0.15">
      <c r="A1087" s="16">
        <v>331085</v>
      </c>
      <c r="B1087" s="16" t="s">
        <v>228</v>
      </c>
      <c r="C1087" s="16">
        <v>1</v>
      </c>
      <c r="D1087" s="16">
        <v>2</v>
      </c>
      <c r="E1087" s="17">
        <v>362</v>
      </c>
      <c r="F1087" s="19" t="s">
        <v>3967</v>
      </c>
      <c r="G1087" s="19" t="e">
        <f t="shared" si="44"/>
        <v>#N/A</v>
      </c>
      <c r="H1087" s="19"/>
      <c r="I1087">
        <v>1290421</v>
      </c>
      <c r="J1087" t="s">
        <v>3968</v>
      </c>
      <c r="K1087">
        <v>6072570</v>
      </c>
      <c r="L1087" t="s">
        <v>3969</v>
      </c>
      <c r="M1087">
        <v>500000</v>
      </c>
      <c r="N1087" t="s">
        <v>3970</v>
      </c>
      <c r="O1087">
        <v>181</v>
      </c>
      <c r="P1087" t="s">
        <v>3971</v>
      </c>
      <c r="Q1087">
        <v>0</v>
      </c>
      <c r="R1087" t="s">
        <v>3972</v>
      </c>
      <c r="S1087">
        <v>-3500</v>
      </c>
      <c r="T1087" s="7" t="str">
        <f t="shared" si="45"/>
        <v>hp_1290421;atk_5465313;hit_500000;miss_181;cirt_0;cirtSub_-3500</v>
      </c>
    </row>
    <row r="1088" spans="1:20" x14ac:dyDescent="0.15">
      <c r="A1088" s="16">
        <v>331086</v>
      </c>
      <c r="B1088" s="16" t="s">
        <v>228</v>
      </c>
      <c r="C1088" s="16">
        <v>1</v>
      </c>
      <c r="D1088" s="16">
        <v>2</v>
      </c>
      <c r="E1088" s="17">
        <v>363</v>
      </c>
      <c r="F1088" s="19" t="s">
        <v>3967</v>
      </c>
      <c r="G1088" s="19" t="e">
        <f t="shared" si="44"/>
        <v>#N/A</v>
      </c>
      <c r="H1088" s="19"/>
      <c r="I1088">
        <v>1297683</v>
      </c>
      <c r="J1088" t="s">
        <v>3968</v>
      </c>
      <c r="K1088">
        <v>6106748</v>
      </c>
      <c r="L1088" t="s">
        <v>3969</v>
      </c>
      <c r="M1088">
        <v>500000</v>
      </c>
      <c r="N1088" t="s">
        <v>3970</v>
      </c>
      <c r="O1088">
        <v>181</v>
      </c>
      <c r="P1088" t="s">
        <v>3971</v>
      </c>
      <c r="Q1088">
        <v>0</v>
      </c>
      <c r="R1088" t="s">
        <v>3972</v>
      </c>
      <c r="S1088">
        <v>-3500</v>
      </c>
      <c r="T1088" s="7" t="str">
        <f t="shared" si="45"/>
        <v>hp_1297683;atk_5496073;hit_500000;miss_181;cirt_0;cirtSub_-3500</v>
      </c>
    </row>
    <row r="1089" spans="1:20" x14ac:dyDescent="0.15">
      <c r="A1089" s="16">
        <v>331087</v>
      </c>
      <c r="B1089" s="16" t="s">
        <v>228</v>
      </c>
      <c r="C1089" s="16">
        <v>1</v>
      </c>
      <c r="D1089" s="16">
        <v>2</v>
      </c>
      <c r="E1089" s="17">
        <v>363</v>
      </c>
      <c r="F1089" s="19" t="s">
        <v>3967</v>
      </c>
      <c r="G1089" s="19" t="e">
        <f t="shared" si="44"/>
        <v>#N/A</v>
      </c>
      <c r="H1089" s="19"/>
      <c r="I1089">
        <v>1297683</v>
      </c>
      <c r="J1089" t="s">
        <v>3968</v>
      </c>
      <c r="K1089">
        <v>6106748</v>
      </c>
      <c r="L1089" t="s">
        <v>3969</v>
      </c>
      <c r="M1089">
        <v>500000</v>
      </c>
      <c r="N1089" t="s">
        <v>3970</v>
      </c>
      <c r="O1089">
        <v>181</v>
      </c>
      <c r="P1089" t="s">
        <v>3971</v>
      </c>
      <c r="Q1089">
        <v>0</v>
      </c>
      <c r="R1089" t="s">
        <v>3972</v>
      </c>
      <c r="S1089">
        <v>-3500</v>
      </c>
      <c r="T1089" s="7" t="str">
        <f t="shared" si="45"/>
        <v>hp_1297683;atk_5496073;hit_500000;miss_181;cirt_0;cirtSub_-3500</v>
      </c>
    </row>
    <row r="1090" spans="1:20" x14ac:dyDescent="0.15">
      <c r="A1090" s="16">
        <v>331088</v>
      </c>
      <c r="B1090" s="16" t="s">
        <v>228</v>
      </c>
      <c r="C1090" s="16">
        <v>1</v>
      </c>
      <c r="D1090" s="16">
        <v>2</v>
      </c>
      <c r="E1090" s="17">
        <v>363</v>
      </c>
      <c r="F1090" s="19" t="s">
        <v>3967</v>
      </c>
      <c r="G1090" s="19" t="e">
        <f t="shared" si="44"/>
        <v>#N/A</v>
      </c>
      <c r="H1090" s="19"/>
      <c r="I1090">
        <v>1297683</v>
      </c>
      <c r="J1090" t="s">
        <v>3968</v>
      </c>
      <c r="K1090">
        <v>6106748</v>
      </c>
      <c r="L1090" t="s">
        <v>3969</v>
      </c>
      <c r="M1090">
        <v>500000</v>
      </c>
      <c r="N1090" t="s">
        <v>3970</v>
      </c>
      <c r="O1090">
        <v>181</v>
      </c>
      <c r="P1090" t="s">
        <v>3971</v>
      </c>
      <c r="Q1090">
        <v>0</v>
      </c>
      <c r="R1090" t="s">
        <v>3972</v>
      </c>
      <c r="S1090">
        <v>-3500</v>
      </c>
      <c r="T1090" s="7" t="str">
        <f t="shared" si="45"/>
        <v>hp_1297683;atk_5496073;hit_500000;miss_181;cirt_0;cirtSub_-3500</v>
      </c>
    </row>
    <row r="1091" spans="1:20" x14ac:dyDescent="0.15">
      <c r="A1091" s="16">
        <v>331089</v>
      </c>
      <c r="B1091" s="16" t="s">
        <v>228</v>
      </c>
      <c r="C1091" s="16">
        <v>1</v>
      </c>
      <c r="D1091" s="16">
        <v>2</v>
      </c>
      <c r="E1091" s="17">
        <v>364</v>
      </c>
      <c r="F1091" s="19" t="s">
        <v>3967</v>
      </c>
      <c r="G1091" s="19" t="e">
        <f t="shared" ref="G1091:G1154" si="46">VLOOKUP(E1091,$E$1804:$I$2287,5,0)</f>
        <v>#N/A</v>
      </c>
      <c r="H1091" s="19"/>
      <c r="I1091">
        <v>1304946</v>
      </c>
      <c r="J1091" t="s">
        <v>3968</v>
      </c>
      <c r="K1091">
        <v>6140925</v>
      </c>
      <c r="L1091" t="s">
        <v>3969</v>
      </c>
      <c r="M1091">
        <v>500000</v>
      </c>
      <c r="N1091" t="s">
        <v>3970</v>
      </c>
      <c r="O1091">
        <v>182</v>
      </c>
      <c r="P1091" t="s">
        <v>3971</v>
      </c>
      <c r="Q1091">
        <v>0</v>
      </c>
      <c r="R1091" t="s">
        <v>3972</v>
      </c>
      <c r="S1091">
        <v>-3500</v>
      </c>
      <c r="T1091" s="7" t="str">
        <f t="shared" ref="T1091:T1154" si="47">F1091&amp;"_"&amp;I1091&amp;";"&amp;J1091&amp;"_"&amp;INT(K1091*0.9)&amp;";"&amp;L1091&amp;"_"&amp;M1091&amp;";"&amp;N1091&amp;"_"&amp;O1091&amp;";"&amp;P1091&amp;"_"&amp;Q1091&amp;";"&amp;R1091&amp;"_"&amp;S1091</f>
        <v>hp_1304946;atk_5526832;hit_500000;miss_182;cirt_0;cirtSub_-3500</v>
      </c>
    </row>
    <row r="1092" spans="1:20" x14ac:dyDescent="0.15">
      <c r="A1092" s="16">
        <v>331090</v>
      </c>
      <c r="B1092" s="16" t="s">
        <v>228</v>
      </c>
      <c r="C1092" s="16">
        <v>1</v>
      </c>
      <c r="D1092" s="16">
        <v>2</v>
      </c>
      <c r="E1092" s="17">
        <v>364</v>
      </c>
      <c r="F1092" s="19" t="s">
        <v>3967</v>
      </c>
      <c r="G1092" s="19" t="e">
        <f t="shared" si="46"/>
        <v>#N/A</v>
      </c>
      <c r="H1092" s="19"/>
      <c r="I1092">
        <v>1304946</v>
      </c>
      <c r="J1092" t="s">
        <v>3968</v>
      </c>
      <c r="K1092">
        <v>6140925</v>
      </c>
      <c r="L1092" t="s">
        <v>3969</v>
      </c>
      <c r="M1092">
        <v>500000</v>
      </c>
      <c r="N1092" t="s">
        <v>3970</v>
      </c>
      <c r="O1092">
        <v>182</v>
      </c>
      <c r="P1092" t="s">
        <v>3971</v>
      </c>
      <c r="Q1092">
        <v>0</v>
      </c>
      <c r="R1092" t="s">
        <v>3972</v>
      </c>
      <c r="S1092">
        <v>-3500</v>
      </c>
      <c r="T1092" s="7" t="str">
        <f t="shared" si="47"/>
        <v>hp_1304946;atk_5526832;hit_500000;miss_182;cirt_0;cirtSub_-3500</v>
      </c>
    </row>
    <row r="1093" spans="1:20" x14ac:dyDescent="0.15">
      <c r="A1093" s="16">
        <v>331091</v>
      </c>
      <c r="B1093" s="16" t="s">
        <v>228</v>
      </c>
      <c r="C1093" s="16">
        <v>1</v>
      </c>
      <c r="D1093" s="16">
        <v>2</v>
      </c>
      <c r="E1093" s="17">
        <v>364</v>
      </c>
      <c r="F1093" s="19" t="s">
        <v>3967</v>
      </c>
      <c r="G1093" s="19" t="e">
        <f t="shared" si="46"/>
        <v>#N/A</v>
      </c>
      <c r="H1093" s="19"/>
      <c r="I1093">
        <v>1304946</v>
      </c>
      <c r="J1093" t="s">
        <v>3968</v>
      </c>
      <c r="K1093">
        <v>6140925</v>
      </c>
      <c r="L1093" t="s">
        <v>3969</v>
      </c>
      <c r="M1093">
        <v>500000</v>
      </c>
      <c r="N1093" t="s">
        <v>3970</v>
      </c>
      <c r="O1093">
        <v>182</v>
      </c>
      <c r="P1093" t="s">
        <v>3971</v>
      </c>
      <c r="Q1093">
        <v>0</v>
      </c>
      <c r="R1093" t="s">
        <v>3972</v>
      </c>
      <c r="S1093">
        <v>-3500</v>
      </c>
      <c r="T1093" s="7" t="str">
        <f t="shared" si="47"/>
        <v>hp_1304946;atk_5526832;hit_500000;miss_182;cirt_0;cirtSub_-3500</v>
      </c>
    </row>
    <row r="1094" spans="1:20" x14ac:dyDescent="0.15">
      <c r="A1094" s="16">
        <v>331092</v>
      </c>
      <c r="B1094" s="16" t="s">
        <v>228</v>
      </c>
      <c r="C1094" s="16">
        <v>1</v>
      </c>
      <c r="D1094" s="16">
        <v>2</v>
      </c>
      <c r="E1094" s="17">
        <v>365</v>
      </c>
      <c r="F1094" s="19" t="s">
        <v>3967</v>
      </c>
      <c r="G1094" s="19">
        <f t="shared" si="46"/>
        <v>0.8</v>
      </c>
      <c r="H1094" s="19"/>
      <c r="I1094">
        <v>1312209</v>
      </c>
      <c r="J1094" t="s">
        <v>3968</v>
      </c>
      <c r="K1094">
        <v>6175103</v>
      </c>
      <c r="L1094" t="s">
        <v>3969</v>
      </c>
      <c r="M1094">
        <v>500000</v>
      </c>
      <c r="N1094" t="s">
        <v>3970</v>
      </c>
      <c r="O1094">
        <v>182</v>
      </c>
      <c r="P1094" t="s">
        <v>3971</v>
      </c>
      <c r="Q1094">
        <v>0</v>
      </c>
      <c r="R1094" t="s">
        <v>3972</v>
      </c>
      <c r="S1094">
        <v>-3500</v>
      </c>
      <c r="T1094" s="7" t="str">
        <f t="shared" si="47"/>
        <v>hp_1312209;atk_5557592;hit_500000;miss_182;cirt_0;cirtSub_-3500</v>
      </c>
    </row>
    <row r="1095" spans="1:20" x14ac:dyDescent="0.15">
      <c r="A1095" s="16">
        <v>331093</v>
      </c>
      <c r="B1095" s="16" t="s">
        <v>228</v>
      </c>
      <c r="C1095" s="16">
        <v>1</v>
      </c>
      <c r="D1095" s="16">
        <v>2</v>
      </c>
      <c r="E1095" s="17">
        <v>365</v>
      </c>
      <c r="F1095" s="19" t="s">
        <v>3967</v>
      </c>
      <c r="G1095" s="19">
        <f t="shared" si="46"/>
        <v>0.8</v>
      </c>
      <c r="H1095" s="19"/>
      <c r="I1095">
        <v>1312209</v>
      </c>
      <c r="J1095" t="s">
        <v>3968</v>
      </c>
      <c r="K1095">
        <v>6175103</v>
      </c>
      <c r="L1095" t="s">
        <v>3969</v>
      </c>
      <c r="M1095">
        <v>500000</v>
      </c>
      <c r="N1095" t="s">
        <v>3970</v>
      </c>
      <c r="O1095">
        <v>182</v>
      </c>
      <c r="P1095" t="s">
        <v>3971</v>
      </c>
      <c r="Q1095">
        <v>0</v>
      </c>
      <c r="R1095" t="s">
        <v>3972</v>
      </c>
      <c r="S1095">
        <v>-3500</v>
      </c>
      <c r="T1095" s="7" t="str">
        <f t="shared" si="47"/>
        <v>hp_1312209;atk_5557592;hit_500000;miss_182;cirt_0;cirtSub_-3500</v>
      </c>
    </row>
    <row r="1096" spans="1:20" x14ac:dyDescent="0.15">
      <c r="A1096" s="16">
        <v>331094</v>
      </c>
      <c r="B1096" s="16" t="s">
        <v>228</v>
      </c>
      <c r="C1096" s="16">
        <v>1</v>
      </c>
      <c r="D1096" s="16">
        <v>2</v>
      </c>
      <c r="E1096" s="17">
        <v>365</v>
      </c>
      <c r="F1096" s="19" t="s">
        <v>3967</v>
      </c>
      <c r="G1096" s="19">
        <f t="shared" si="46"/>
        <v>0.8</v>
      </c>
      <c r="H1096" s="19"/>
      <c r="I1096">
        <v>1312209</v>
      </c>
      <c r="J1096" t="s">
        <v>3968</v>
      </c>
      <c r="K1096">
        <v>6175103</v>
      </c>
      <c r="L1096" t="s">
        <v>3969</v>
      </c>
      <c r="M1096">
        <v>500000</v>
      </c>
      <c r="N1096" t="s">
        <v>3970</v>
      </c>
      <c r="O1096">
        <v>182</v>
      </c>
      <c r="P1096" t="s">
        <v>3971</v>
      </c>
      <c r="Q1096">
        <v>0</v>
      </c>
      <c r="R1096" t="s">
        <v>3972</v>
      </c>
      <c r="S1096">
        <v>-3500</v>
      </c>
      <c r="T1096" s="7" t="str">
        <f t="shared" si="47"/>
        <v>hp_1312209;atk_5557592;hit_500000;miss_182;cirt_0;cirtSub_-3500</v>
      </c>
    </row>
    <row r="1097" spans="1:20" x14ac:dyDescent="0.15">
      <c r="A1097" s="16">
        <v>331095</v>
      </c>
      <c r="B1097" s="16" t="s">
        <v>228</v>
      </c>
      <c r="C1097" s="16">
        <v>1</v>
      </c>
      <c r="D1097" s="16">
        <v>2</v>
      </c>
      <c r="E1097" s="17">
        <v>366</v>
      </c>
      <c r="F1097" s="19" t="s">
        <v>3967</v>
      </c>
      <c r="G1097" s="19" t="e">
        <f t="shared" si="46"/>
        <v>#N/A</v>
      </c>
      <c r="H1097" s="19"/>
      <c r="I1097">
        <v>1319472</v>
      </c>
      <c r="J1097" t="s">
        <v>3968</v>
      </c>
      <c r="K1097">
        <v>6209280</v>
      </c>
      <c r="L1097" t="s">
        <v>3969</v>
      </c>
      <c r="M1097">
        <v>500000</v>
      </c>
      <c r="N1097" t="s">
        <v>3970</v>
      </c>
      <c r="O1097">
        <v>183</v>
      </c>
      <c r="P1097" t="s">
        <v>3971</v>
      </c>
      <c r="Q1097">
        <v>0</v>
      </c>
      <c r="R1097" t="s">
        <v>3972</v>
      </c>
      <c r="S1097">
        <v>-3500</v>
      </c>
      <c r="T1097" s="7" t="str">
        <f t="shared" si="47"/>
        <v>hp_1319472;atk_5588352;hit_500000;miss_183;cirt_0;cirtSub_-3500</v>
      </c>
    </row>
    <row r="1098" spans="1:20" x14ac:dyDescent="0.15">
      <c r="A1098" s="16">
        <v>331096</v>
      </c>
      <c r="B1098" s="16" t="s">
        <v>228</v>
      </c>
      <c r="C1098" s="16">
        <v>1</v>
      </c>
      <c r="D1098" s="16">
        <v>2</v>
      </c>
      <c r="E1098" s="17">
        <v>366</v>
      </c>
      <c r="F1098" s="19" t="s">
        <v>3967</v>
      </c>
      <c r="G1098" s="19" t="e">
        <f t="shared" si="46"/>
        <v>#N/A</v>
      </c>
      <c r="H1098" s="19"/>
      <c r="I1098">
        <v>1319472</v>
      </c>
      <c r="J1098" t="s">
        <v>3968</v>
      </c>
      <c r="K1098">
        <v>6209280</v>
      </c>
      <c r="L1098" t="s">
        <v>3969</v>
      </c>
      <c r="M1098">
        <v>500000</v>
      </c>
      <c r="N1098" t="s">
        <v>3970</v>
      </c>
      <c r="O1098">
        <v>183</v>
      </c>
      <c r="P1098" t="s">
        <v>3971</v>
      </c>
      <c r="Q1098">
        <v>0</v>
      </c>
      <c r="R1098" t="s">
        <v>3972</v>
      </c>
      <c r="S1098">
        <v>-3500</v>
      </c>
      <c r="T1098" s="7" t="str">
        <f t="shared" si="47"/>
        <v>hp_1319472;atk_5588352;hit_500000;miss_183;cirt_0;cirtSub_-3500</v>
      </c>
    </row>
    <row r="1099" spans="1:20" x14ac:dyDescent="0.15">
      <c r="A1099" s="16">
        <v>331097</v>
      </c>
      <c r="B1099" s="16" t="s">
        <v>228</v>
      </c>
      <c r="C1099" s="16">
        <v>1</v>
      </c>
      <c r="D1099" s="16">
        <v>2</v>
      </c>
      <c r="E1099" s="17">
        <v>366</v>
      </c>
      <c r="F1099" s="19" t="s">
        <v>3967</v>
      </c>
      <c r="G1099" s="19" t="e">
        <f t="shared" si="46"/>
        <v>#N/A</v>
      </c>
      <c r="H1099" s="19"/>
      <c r="I1099">
        <v>1319472</v>
      </c>
      <c r="J1099" t="s">
        <v>3968</v>
      </c>
      <c r="K1099">
        <v>6209280</v>
      </c>
      <c r="L1099" t="s">
        <v>3969</v>
      </c>
      <c r="M1099">
        <v>500000</v>
      </c>
      <c r="N1099" t="s">
        <v>3970</v>
      </c>
      <c r="O1099">
        <v>183</v>
      </c>
      <c r="P1099" t="s">
        <v>3971</v>
      </c>
      <c r="Q1099">
        <v>0</v>
      </c>
      <c r="R1099" t="s">
        <v>3972</v>
      </c>
      <c r="S1099">
        <v>-3500</v>
      </c>
      <c r="T1099" s="7" t="str">
        <f t="shared" si="47"/>
        <v>hp_1319472;atk_5588352;hit_500000;miss_183;cirt_0;cirtSub_-3500</v>
      </c>
    </row>
    <row r="1100" spans="1:20" x14ac:dyDescent="0.15">
      <c r="A1100" s="16">
        <v>331098</v>
      </c>
      <c r="B1100" s="16" t="s">
        <v>228</v>
      </c>
      <c r="C1100" s="16">
        <v>1</v>
      </c>
      <c r="D1100" s="16">
        <v>2</v>
      </c>
      <c r="E1100" s="17">
        <v>367</v>
      </c>
      <c r="F1100" s="19" t="s">
        <v>3967</v>
      </c>
      <c r="G1100" s="19" t="e">
        <f t="shared" si="46"/>
        <v>#N/A</v>
      </c>
      <c r="H1100" s="19"/>
      <c r="I1100">
        <v>1326734</v>
      </c>
      <c r="J1100" t="s">
        <v>3968</v>
      </c>
      <c r="K1100">
        <v>6243458</v>
      </c>
      <c r="L1100" t="s">
        <v>3969</v>
      </c>
      <c r="M1100">
        <v>500000</v>
      </c>
      <c r="N1100" t="s">
        <v>3970</v>
      </c>
      <c r="O1100">
        <v>183</v>
      </c>
      <c r="P1100" t="s">
        <v>3971</v>
      </c>
      <c r="Q1100">
        <v>0</v>
      </c>
      <c r="R1100" t="s">
        <v>3972</v>
      </c>
      <c r="S1100">
        <v>-3500</v>
      </c>
      <c r="T1100" s="7" t="str">
        <f t="shared" si="47"/>
        <v>hp_1326734;atk_5619112;hit_500000;miss_183;cirt_0;cirtSub_-3500</v>
      </c>
    </row>
    <row r="1101" spans="1:20" x14ac:dyDescent="0.15">
      <c r="A1101" s="16">
        <v>331099</v>
      </c>
      <c r="B1101" s="16" t="s">
        <v>228</v>
      </c>
      <c r="C1101" s="16">
        <v>1</v>
      </c>
      <c r="D1101" s="16">
        <v>2</v>
      </c>
      <c r="E1101" s="17">
        <v>367</v>
      </c>
      <c r="F1101" s="19" t="s">
        <v>3967</v>
      </c>
      <c r="G1101" s="19" t="e">
        <f t="shared" si="46"/>
        <v>#N/A</v>
      </c>
      <c r="H1101" s="19"/>
      <c r="I1101">
        <v>1326734</v>
      </c>
      <c r="J1101" t="s">
        <v>3968</v>
      </c>
      <c r="K1101">
        <v>6243458</v>
      </c>
      <c r="L1101" t="s">
        <v>3969</v>
      </c>
      <c r="M1101">
        <v>500000</v>
      </c>
      <c r="N1101" t="s">
        <v>3970</v>
      </c>
      <c r="O1101">
        <v>183</v>
      </c>
      <c r="P1101" t="s">
        <v>3971</v>
      </c>
      <c r="Q1101">
        <v>0</v>
      </c>
      <c r="R1101" t="s">
        <v>3972</v>
      </c>
      <c r="S1101">
        <v>-3500</v>
      </c>
      <c r="T1101" s="7" t="str">
        <f t="shared" si="47"/>
        <v>hp_1326734;atk_5619112;hit_500000;miss_183;cirt_0;cirtSub_-3500</v>
      </c>
    </row>
    <row r="1102" spans="1:20" x14ac:dyDescent="0.15">
      <c r="A1102" s="16">
        <v>331100</v>
      </c>
      <c r="B1102" s="16" t="s">
        <v>228</v>
      </c>
      <c r="C1102" s="16">
        <v>1</v>
      </c>
      <c r="D1102" s="16">
        <v>2</v>
      </c>
      <c r="E1102" s="17">
        <v>367</v>
      </c>
      <c r="F1102" s="19" t="s">
        <v>3967</v>
      </c>
      <c r="G1102" s="19" t="e">
        <f t="shared" si="46"/>
        <v>#N/A</v>
      </c>
      <c r="H1102" s="19"/>
      <c r="I1102">
        <v>1326734</v>
      </c>
      <c r="J1102" t="s">
        <v>3968</v>
      </c>
      <c r="K1102">
        <v>6243458</v>
      </c>
      <c r="L1102" t="s">
        <v>3969</v>
      </c>
      <c r="M1102">
        <v>500000</v>
      </c>
      <c r="N1102" t="s">
        <v>3970</v>
      </c>
      <c r="O1102">
        <v>183</v>
      </c>
      <c r="P1102" t="s">
        <v>3971</v>
      </c>
      <c r="Q1102">
        <v>0</v>
      </c>
      <c r="R1102" t="s">
        <v>3972</v>
      </c>
      <c r="S1102">
        <v>-3500</v>
      </c>
      <c r="T1102" s="7" t="str">
        <f t="shared" si="47"/>
        <v>hp_1326734;atk_5619112;hit_500000;miss_183;cirt_0;cirtSub_-3500</v>
      </c>
    </row>
    <row r="1103" spans="1:20" x14ac:dyDescent="0.15">
      <c r="A1103" s="16">
        <v>331101</v>
      </c>
      <c r="B1103" s="16" t="s">
        <v>228</v>
      </c>
      <c r="C1103" s="16">
        <v>1</v>
      </c>
      <c r="D1103" s="16">
        <v>2</v>
      </c>
      <c r="E1103" s="17">
        <v>368</v>
      </c>
      <c r="F1103" s="19" t="s">
        <v>3967</v>
      </c>
      <c r="G1103" s="19" t="e">
        <f t="shared" si="46"/>
        <v>#N/A</v>
      </c>
      <c r="H1103" s="19"/>
      <c r="I1103">
        <v>1333997</v>
      </c>
      <c r="J1103" t="s">
        <v>3968</v>
      </c>
      <c r="K1103">
        <v>6277635</v>
      </c>
      <c r="L1103" t="s">
        <v>3969</v>
      </c>
      <c r="M1103">
        <v>500000</v>
      </c>
      <c r="N1103" t="s">
        <v>3970</v>
      </c>
      <c r="O1103">
        <v>184</v>
      </c>
      <c r="P1103" t="s">
        <v>3971</v>
      </c>
      <c r="Q1103">
        <v>0</v>
      </c>
      <c r="R1103" t="s">
        <v>3972</v>
      </c>
      <c r="S1103">
        <v>-3500</v>
      </c>
      <c r="T1103" s="7" t="str">
        <f t="shared" si="47"/>
        <v>hp_1333997;atk_5649871;hit_500000;miss_184;cirt_0;cirtSub_-3500</v>
      </c>
    </row>
    <row r="1104" spans="1:20" x14ac:dyDescent="0.15">
      <c r="A1104" s="16">
        <v>331102</v>
      </c>
      <c r="B1104" s="16" t="s">
        <v>228</v>
      </c>
      <c r="C1104" s="16">
        <v>1</v>
      </c>
      <c r="D1104" s="16">
        <v>2</v>
      </c>
      <c r="E1104" s="17">
        <v>368</v>
      </c>
      <c r="F1104" s="19" t="s">
        <v>3967</v>
      </c>
      <c r="G1104" s="19" t="e">
        <f t="shared" si="46"/>
        <v>#N/A</v>
      </c>
      <c r="H1104" s="19"/>
      <c r="I1104">
        <v>1333997</v>
      </c>
      <c r="J1104" t="s">
        <v>3968</v>
      </c>
      <c r="K1104">
        <v>6277635</v>
      </c>
      <c r="L1104" t="s">
        <v>3969</v>
      </c>
      <c r="M1104">
        <v>500000</v>
      </c>
      <c r="N1104" t="s">
        <v>3970</v>
      </c>
      <c r="O1104">
        <v>184</v>
      </c>
      <c r="P1104" t="s">
        <v>3971</v>
      </c>
      <c r="Q1104">
        <v>0</v>
      </c>
      <c r="R1104" t="s">
        <v>3972</v>
      </c>
      <c r="S1104">
        <v>-3500</v>
      </c>
      <c r="T1104" s="7" t="str">
        <f t="shared" si="47"/>
        <v>hp_1333997;atk_5649871;hit_500000;miss_184;cirt_0;cirtSub_-3500</v>
      </c>
    </row>
    <row r="1105" spans="1:20" x14ac:dyDescent="0.15">
      <c r="A1105" s="16">
        <v>331103</v>
      </c>
      <c r="B1105" s="16" t="s">
        <v>228</v>
      </c>
      <c r="C1105" s="16">
        <v>1</v>
      </c>
      <c r="D1105" s="16">
        <v>2</v>
      </c>
      <c r="E1105" s="17">
        <v>368</v>
      </c>
      <c r="F1105" s="19" t="s">
        <v>3967</v>
      </c>
      <c r="G1105" s="19" t="e">
        <f t="shared" si="46"/>
        <v>#N/A</v>
      </c>
      <c r="H1105" s="19"/>
      <c r="I1105">
        <v>1333997</v>
      </c>
      <c r="J1105" t="s">
        <v>3968</v>
      </c>
      <c r="K1105">
        <v>6277635</v>
      </c>
      <c r="L1105" t="s">
        <v>3969</v>
      </c>
      <c r="M1105">
        <v>500000</v>
      </c>
      <c r="N1105" t="s">
        <v>3970</v>
      </c>
      <c r="O1105">
        <v>184</v>
      </c>
      <c r="P1105" t="s">
        <v>3971</v>
      </c>
      <c r="Q1105">
        <v>0</v>
      </c>
      <c r="R1105" t="s">
        <v>3972</v>
      </c>
      <c r="S1105">
        <v>-3500</v>
      </c>
      <c r="T1105" s="7" t="str">
        <f t="shared" si="47"/>
        <v>hp_1333997;atk_5649871;hit_500000;miss_184;cirt_0;cirtSub_-3500</v>
      </c>
    </row>
    <row r="1106" spans="1:20" x14ac:dyDescent="0.15">
      <c r="A1106" s="16">
        <v>331104</v>
      </c>
      <c r="B1106" s="16" t="s">
        <v>228</v>
      </c>
      <c r="C1106" s="16">
        <v>1</v>
      </c>
      <c r="D1106" s="16">
        <v>2</v>
      </c>
      <c r="E1106" s="17">
        <v>369</v>
      </c>
      <c r="F1106" s="19" t="s">
        <v>3967</v>
      </c>
      <c r="G1106" s="19" t="e">
        <f t="shared" si="46"/>
        <v>#N/A</v>
      </c>
      <c r="H1106" s="19"/>
      <c r="I1106">
        <v>1341260</v>
      </c>
      <c r="J1106" t="s">
        <v>3968</v>
      </c>
      <c r="K1106">
        <v>6311813</v>
      </c>
      <c r="L1106" t="s">
        <v>3969</v>
      </c>
      <c r="M1106">
        <v>500000</v>
      </c>
      <c r="N1106" t="s">
        <v>3970</v>
      </c>
      <c r="O1106">
        <v>184</v>
      </c>
      <c r="P1106" t="s">
        <v>3971</v>
      </c>
      <c r="Q1106">
        <v>0</v>
      </c>
      <c r="R1106" t="s">
        <v>3972</v>
      </c>
      <c r="S1106">
        <v>-3500</v>
      </c>
      <c r="T1106" s="7" t="str">
        <f t="shared" si="47"/>
        <v>hp_1341260;atk_5680631;hit_500000;miss_184;cirt_0;cirtSub_-3500</v>
      </c>
    </row>
    <row r="1107" spans="1:20" x14ac:dyDescent="0.15">
      <c r="A1107" s="16">
        <v>331105</v>
      </c>
      <c r="B1107" s="16" t="s">
        <v>228</v>
      </c>
      <c r="C1107" s="16">
        <v>1</v>
      </c>
      <c r="D1107" s="16">
        <v>2</v>
      </c>
      <c r="E1107" s="17">
        <v>369</v>
      </c>
      <c r="F1107" s="19" t="s">
        <v>3967</v>
      </c>
      <c r="G1107" s="19" t="e">
        <f t="shared" si="46"/>
        <v>#N/A</v>
      </c>
      <c r="H1107" s="19"/>
      <c r="I1107">
        <v>1341260</v>
      </c>
      <c r="J1107" t="s">
        <v>3968</v>
      </c>
      <c r="K1107">
        <v>6311813</v>
      </c>
      <c r="L1107" t="s">
        <v>3969</v>
      </c>
      <c r="M1107">
        <v>500000</v>
      </c>
      <c r="N1107" t="s">
        <v>3970</v>
      </c>
      <c r="O1107">
        <v>184</v>
      </c>
      <c r="P1107" t="s">
        <v>3971</v>
      </c>
      <c r="Q1107">
        <v>0</v>
      </c>
      <c r="R1107" t="s">
        <v>3972</v>
      </c>
      <c r="S1107">
        <v>-3500</v>
      </c>
      <c r="T1107" s="7" t="str">
        <f t="shared" si="47"/>
        <v>hp_1341260;atk_5680631;hit_500000;miss_184;cirt_0;cirtSub_-3500</v>
      </c>
    </row>
    <row r="1108" spans="1:20" x14ac:dyDescent="0.15">
      <c r="A1108" s="16">
        <v>331106</v>
      </c>
      <c r="B1108" s="16" t="s">
        <v>228</v>
      </c>
      <c r="C1108" s="16">
        <v>1</v>
      </c>
      <c r="D1108" s="16">
        <v>2</v>
      </c>
      <c r="E1108" s="17">
        <v>369</v>
      </c>
      <c r="F1108" s="19" t="s">
        <v>3967</v>
      </c>
      <c r="G1108" s="19" t="e">
        <f t="shared" si="46"/>
        <v>#N/A</v>
      </c>
      <c r="H1108" s="19"/>
      <c r="I1108">
        <v>1341260</v>
      </c>
      <c r="J1108" t="s">
        <v>3968</v>
      </c>
      <c r="K1108">
        <v>6311813</v>
      </c>
      <c r="L1108" t="s">
        <v>3969</v>
      </c>
      <c r="M1108">
        <v>500000</v>
      </c>
      <c r="N1108" t="s">
        <v>3970</v>
      </c>
      <c r="O1108">
        <v>184</v>
      </c>
      <c r="P1108" t="s">
        <v>3971</v>
      </c>
      <c r="Q1108">
        <v>0</v>
      </c>
      <c r="R1108" t="s">
        <v>3972</v>
      </c>
      <c r="S1108">
        <v>-3500</v>
      </c>
      <c r="T1108" s="7" t="str">
        <f t="shared" si="47"/>
        <v>hp_1341260;atk_5680631;hit_500000;miss_184;cirt_0;cirtSub_-3500</v>
      </c>
    </row>
    <row r="1109" spans="1:20" x14ac:dyDescent="0.15">
      <c r="A1109" s="16">
        <v>331107</v>
      </c>
      <c r="B1109" s="16" t="s">
        <v>228</v>
      </c>
      <c r="C1109" s="16">
        <v>1</v>
      </c>
      <c r="D1109" s="16">
        <v>2</v>
      </c>
      <c r="E1109" s="17">
        <v>370</v>
      </c>
      <c r="F1109" s="19" t="s">
        <v>3967</v>
      </c>
      <c r="G1109" s="19">
        <f t="shared" si="46"/>
        <v>0.8</v>
      </c>
      <c r="H1109" s="19"/>
      <c r="I1109">
        <v>1348523</v>
      </c>
      <c r="J1109" t="s">
        <v>3968</v>
      </c>
      <c r="K1109">
        <v>6345990</v>
      </c>
      <c r="L1109" t="s">
        <v>3969</v>
      </c>
      <c r="M1109">
        <v>500000</v>
      </c>
      <c r="N1109" t="s">
        <v>3970</v>
      </c>
      <c r="O1109">
        <v>185</v>
      </c>
      <c r="P1109" t="s">
        <v>3971</v>
      </c>
      <c r="Q1109">
        <v>0</v>
      </c>
      <c r="R1109" t="s">
        <v>3972</v>
      </c>
      <c r="S1109">
        <v>-3500</v>
      </c>
      <c r="T1109" s="7" t="str">
        <f t="shared" si="47"/>
        <v>hp_1348523;atk_5711391;hit_500000;miss_185;cirt_0;cirtSub_-3500</v>
      </c>
    </row>
    <row r="1110" spans="1:20" x14ac:dyDescent="0.15">
      <c r="A1110" s="16">
        <v>331108</v>
      </c>
      <c r="B1110" s="16" t="s">
        <v>228</v>
      </c>
      <c r="C1110" s="16">
        <v>1</v>
      </c>
      <c r="D1110" s="16">
        <v>2</v>
      </c>
      <c r="E1110" s="17">
        <v>370</v>
      </c>
      <c r="F1110" s="19" t="s">
        <v>3967</v>
      </c>
      <c r="G1110" s="19">
        <f t="shared" si="46"/>
        <v>0.8</v>
      </c>
      <c r="H1110" s="19"/>
      <c r="I1110">
        <v>1348523</v>
      </c>
      <c r="J1110" t="s">
        <v>3968</v>
      </c>
      <c r="K1110">
        <v>6345990</v>
      </c>
      <c r="L1110" t="s">
        <v>3969</v>
      </c>
      <c r="M1110">
        <v>500000</v>
      </c>
      <c r="N1110" t="s">
        <v>3970</v>
      </c>
      <c r="O1110">
        <v>185</v>
      </c>
      <c r="P1110" t="s">
        <v>3971</v>
      </c>
      <c r="Q1110">
        <v>0</v>
      </c>
      <c r="R1110" t="s">
        <v>3972</v>
      </c>
      <c r="S1110">
        <v>-3500</v>
      </c>
      <c r="T1110" s="7" t="str">
        <f t="shared" si="47"/>
        <v>hp_1348523;atk_5711391;hit_500000;miss_185;cirt_0;cirtSub_-3500</v>
      </c>
    </row>
    <row r="1111" spans="1:20" x14ac:dyDescent="0.15">
      <c r="A1111" s="16">
        <v>331109</v>
      </c>
      <c r="B1111" s="16" t="s">
        <v>228</v>
      </c>
      <c r="C1111" s="16">
        <v>1</v>
      </c>
      <c r="D1111" s="16">
        <v>2</v>
      </c>
      <c r="E1111" s="17">
        <v>370</v>
      </c>
      <c r="F1111" s="19" t="s">
        <v>3967</v>
      </c>
      <c r="G1111" s="19">
        <f t="shared" si="46"/>
        <v>0.8</v>
      </c>
      <c r="H1111" s="19"/>
      <c r="I1111">
        <v>1348523</v>
      </c>
      <c r="J1111" t="s">
        <v>3968</v>
      </c>
      <c r="K1111">
        <v>6345990</v>
      </c>
      <c r="L1111" t="s">
        <v>3969</v>
      </c>
      <c r="M1111">
        <v>500000</v>
      </c>
      <c r="N1111" t="s">
        <v>3970</v>
      </c>
      <c r="O1111">
        <v>185</v>
      </c>
      <c r="P1111" t="s">
        <v>3971</v>
      </c>
      <c r="Q1111">
        <v>0</v>
      </c>
      <c r="R1111" t="s">
        <v>3972</v>
      </c>
      <c r="S1111">
        <v>-3500</v>
      </c>
      <c r="T1111" s="7" t="str">
        <f t="shared" si="47"/>
        <v>hp_1348523;atk_5711391;hit_500000;miss_185;cirt_0;cirtSub_-3500</v>
      </c>
    </row>
    <row r="1112" spans="1:20" x14ac:dyDescent="0.15">
      <c r="A1112" s="16">
        <v>331110</v>
      </c>
      <c r="B1112" s="16" t="s">
        <v>228</v>
      </c>
      <c r="C1112" s="16">
        <v>1</v>
      </c>
      <c r="D1112" s="16">
        <v>2</v>
      </c>
      <c r="E1112" s="17">
        <v>371</v>
      </c>
      <c r="F1112" s="19" t="s">
        <v>3967</v>
      </c>
      <c r="G1112" s="19" t="e">
        <f t="shared" si="46"/>
        <v>#N/A</v>
      </c>
      <c r="H1112" s="19"/>
      <c r="I1112">
        <v>1355785</v>
      </c>
      <c r="J1112" t="s">
        <v>3968</v>
      </c>
      <c r="K1112">
        <v>6380168</v>
      </c>
      <c r="L1112" t="s">
        <v>3969</v>
      </c>
      <c r="M1112">
        <v>500000</v>
      </c>
      <c r="N1112" t="s">
        <v>3970</v>
      </c>
      <c r="O1112">
        <v>185</v>
      </c>
      <c r="P1112" t="s">
        <v>3971</v>
      </c>
      <c r="Q1112">
        <v>0</v>
      </c>
      <c r="R1112" t="s">
        <v>3972</v>
      </c>
      <c r="S1112">
        <v>-3500</v>
      </c>
      <c r="T1112" s="7" t="str">
        <f t="shared" si="47"/>
        <v>hp_1355785;atk_5742151;hit_500000;miss_185;cirt_0;cirtSub_-3500</v>
      </c>
    </row>
    <row r="1113" spans="1:20" x14ac:dyDescent="0.15">
      <c r="A1113" s="16">
        <v>331111</v>
      </c>
      <c r="B1113" s="16" t="s">
        <v>228</v>
      </c>
      <c r="C1113" s="16">
        <v>1</v>
      </c>
      <c r="D1113" s="16">
        <v>2</v>
      </c>
      <c r="E1113" s="17">
        <v>371</v>
      </c>
      <c r="F1113" s="19" t="s">
        <v>3967</v>
      </c>
      <c r="G1113" s="19" t="e">
        <f t="shared" si="46"/>
        <v>#N/A</v>
      </c>
      <c r="H1113" s="19"/>
      <c r="I1113">
        <v>1355785</v>
      </c>
      <c r="J1113" t="s">
        <v>3968</v>
      </c>
      <c r="K1113">
        <v>6380168</v>
      </c>
      <c r="L1113" t="s">
        <v>3969</v>
      </c>
      <c r="M1113">
        <v>500000</v>
      </c>
      <c r="N1113" t="s">
        <v>3970</v>
      </c>
      <c r="O1113">
        <v>185</v>
      </c>
      <c r="P1113" t="s">
        <v>3971</v>
      </c>
      <c r="Q1113">
        <v>0</v>
      </c>
      <c r="R1113" t="s">
        <v>3972</v>
      </c>
      <c r="S1113">
        <v>-3500</v>
      </c>
      <c r="T1113" s="7" t="str">
        <f t="shared" si="47"/>
        <v>hp_1355785;atk_5742151;hit_500000;miss_185;cirt_0;cirtSub_-3500</v>
      </c>
    </row>
    <row r="1114" spans="1:20" x14ac:dyDescent="0.15">
      <c r="A1114" s="16">
        <v>331112</v>
      </c>
      <c r="B1114" s="16" t="s">
        <v>228</v>
      </c>
      <c r="C1114" s="16">
        <v>1</v>
      </c>
      <c r="D1114" s="16">
        <v>2</v>
      </c>
      <c r="E1114" s="17">
        <v>371</v>
      </c>
      <c r="F1114" s="19" t="s">
        <v>3967</v>
      </c>
      <c r="G1114" s="19" t="e">
        <f t="shared" si="46"/>
        <v>#N/A</v>
      </c>
      <c r="H1114" s="19"/>
      <c r="I1114">
        <v>1355785</v>
      </c>
      <c r="J1114" t="s">
        <v>3968</v>
      </c>
      <c r="K1114">
        <v>6380168</v>
      </c>
      <c r="L1114" t="s">
        <v>3969</v>
      </c>
      <c r="M1114">
        <v>500000</v>
      </c>
      <c r="N1114" t="s">
        <v>3970</v>
      </c>
      <c r="O1114">
        <v>185</v>
      </c>
      <c r="P1114" t="s">
        <v>3971</v>
      </c>
      <c r="Q1114">
        <v>0</v>
      </c>
      <c r="R1114" t="s">
        <v>3972</v>
      </c>
      <c r="S1114">
        <v>-3500</v>
      </c>
      <c r="T1114" s="7" t="str">
        <f t="shared" si="47"/>
        <v>hp_1355785;atk_5742151;hit_500000;miss_185;cirt_0;cirtSub_-3500</v>
      </c>
    </row>
    <row r="1115" spans="1:20" x14ac:dyDescent="0.15">
      <c r="A1115" s="16">
        <v>331113</v>
      </c>
      <c r="B1115" s="16" t="s">
        <v>228</v>
      </c>
      <c r="C1115" s="16">
        <v>1</v>
      </c>
      <c r="D1115" s="16">
        <v>2</v>
      </c>
      <c r="E1115" s="17">
        <v>372</v>
      </c>
      <c r="F1115" s="19" t="s">
        <v>3967</v>
      </c>
      <c r="G1115" s="19" t="e">
        <f t="shared" si="46"/>
        <v>#N/A</v>
      </c>
      <c r="H1115" s="19"/>
      <c r="I1115">
        <v>1363048</v>
      </c>
      <c r="J1115" t="s">
        <v>3968</v>
      </c>
      <c r="K1115">
        <v>6414345</v>
      </c>
      <c r="L1115" t="s">
        <v>3969</v>
      </c>
      <c r="M1115">
        <v>500000</v>
      </c>
      <c r="N1115" t="s">
        <v>3970</v>
      </c>
      <c r="O1115">
        <v>186</v>
      </c>
      <c r="P1115" t="s">
        <v>3971</v>
      </c>
      <c r="Q1115">
        <v>0</v>
      </c>
      <c r="R1115" t="s">
        <v>3972</v>
      </c>
      <c r="S1115">
        <v>-3500</v>
      </c>
      <c r="T1115" s="7" t="str">
        <f t="shared" si="47"/>
        <v>hp_1363048;atk_5772910;hit_500000;miss_186;cirt_0;cirtSub_-3500</v>
      </c>
    </row>
    <row r="1116" spans="1:20" x14ac:dyDescent="0.15">
      <c r="A1116" s="16">
        <v>331114</v>
      </c>
      <c r="B1116" s="16" t="s">
        <v>228</v>
      </c>
      <c r="C1116" s="16">
        <v>1</v>
      </c>
      <c r="D1116" s="16">
        <v>2</v>
      </c>
      <c r="E1116" s="17">
        <v>372</v>
      </c>
      <c r="F1116" s="19" t="s">
        <v>3967</v>
      </c>
      <c r="G1116" s="19" t="e">
        <f t="shared" si="46"/>
        <v>#N/A</v>
      </c>
      <c r="H1116" s="19"/>
      <c r="I1116">
        <v>1363048</v>
      </c>
      <c r="J1116" t="s">
        <v>3968</v>
      </c>
      <c r="K1116">
        <v>6414345</v>
      </c>
      <c r="L1116" t="s">
        <v>3969</v>
      </c>
      <c r="M1116">
        <v>500000</v>
      </c>
      <c r="N1116" t="s">
        <v>3970</v>
      </c>
      <c r="O1116">
        <v>186</v>
      </c>
      <c r="P1116" t="s">
        <v>3971</v>
      </c>
      <c r="Q1116">
        <v>0</v>
      </c>
      <c r="R1116" t="s">
        <v>3972</v>
      </c>
      <c r="S1116">
        <v>-3500</v>
      </c>
      <c r="T1116" s="7" t="str">
        <f t="shared" si="47"/>
        <v>hp_1363048;atk_5772910;hit_500000;miss_186;cirt_0;cirtSub_-3500</v>
      </c>
    </row>
    <row r="1117" spans="1:20" x14ac:dyDescent="0.15">
      <c r="A1117" s="16">
        <v>331115</v>
      </c>
      <c r="B1117" s="16" t="s">
        <v>228</v>
      </c>
      <c r="C1117" s="16">
        <v>1</v>
      </c>
      <c r="D1117" s="16">
        <v>2</v>
      </c>
      <c r="E1117" s="17">
        <v>372</v>
      </c>
      <c r="F1117" s="19" t="s">
        <v>3967</v>
      </c>
      <c r="G1117" s="19" t="e">
        <f t="shared" si="46"/>
        <v>#N/A</v>
      </c>
      <c r="H1117" s="19"/>
      <c r="I1117">
        <v>1363048</v>
      </c>
      <c r="J1117" t="s">
        <v>3968</v>
      </c>
      <c r="K1117">
        <v>6414345</v>
      </c>
      <c r="L1117" t="s">
        <v>3969</v>
      </c>
      <c r="M1117">
        <v>500000</v>
      </c>
      <c r="N1117" t="s">
        <v>3970</v>
      </c>
      <c r="O1117">
        <v>186</v>
      </c>
      <c r="P1117" t="s">
        <v>3971</v>
      </c>
      <c r="Q1117">
        <v>0</v>
      </c>
      <c r="R1117" t="s">
        <v>3972</v>
      </c>
      <c r="S1117">
        <v>-3500</v>
      </c>
      <c r="T1117" s="7" t="str">
        <f t="shared" si="47"/>
        <v>hp_1363048;atk_5772910;hit_500000;miss_186;cirt_0;cirtSub_-3500</v>
      </c>
    </row>
    <row r="1118" spans="1:20" x14ac:dyDescent="0.15">
      <c r="A1118" s="16">
        <v>331116</v>
      </c>
      <c r="B1118" s="16" t="s">
        <v>228</v>
      </c>
      <c r="C1118" s="16">
        <v>1</v>
      </c>
      <c r="D1118" s="16">
        <v>2</v>
      </c>
      <c r="E1118" s="17">
        <v>373</v>
      </c>
      <c r="F1118" s="19" t="s">
        <v>3967</v>
      </c>
      <c r="G1118" s="19" t="e">
        <f t="shared" si="46"/>
        <v>#N/A</v>
      </c>
      <c r="H1118" s="19"/>
      <c r="I1118">
        <v>1370311</v>
      </c>
      <c r="J1118" t="s">
        <v>3968</v>
      </c>
      <c r="K1118">
        <v>6448523</v>
      </c>
      <c r="L1118" t="s">
        <v>3969</v>
      </c>
      <c r="M1118">
        <v>500000</v>
      </c>
      <c r="N1118" t="s">
        <v>3970</v>
      </c>
      <c r="O1118">
        <v>186</v>
      </c>
      <c r="P1118" t="s">
        <v>3971</v>
      </c>
      <c r="Q1118">
        <v>0</v>
      </c>
      <c r="R1118" t="s">
        <v>3972</v>
      </c>
      <c r="S1118">
        <v>-3500</v>
      </c>
      <c r="T1118" s="7" t="str">
        <f t="shared" si="47"/>
        <v>hp_1370311;atk_5803670;hit_500000;miss_186;cirt_0;cirtSub_-3500</v>
      </c>
    </row>
    <row r="1119" spans="1:20" x14ac:dyDescent="0.15">
      <c r="A1119" s="16">
        <v>331117</v>
      </c>
      <c r="B1119" s="16" t="s">
        <v>228</v>
      </c>
      <c r="C1119" s="16">
        <v>1</v>
      </c>
      <c r="D1119" s="16">
        <v>2</v>
      </c>
      <c r="E1119" s="17">
        <v>373</v>
      </c>
      <c r="F1119" s="19" t="s">
        <v>3967</v>
      </c>
      <c r="G1119" s="19" t="e">
        <f t="shared" si="46"/>
        <v>#N/A</v>
      </c>
      <c r="H1119" s="19"/>
      <c r="I1119">
        <v>1370311</v>
      </c>
      <c r="J1119" t="s">
        <v>3968</v>
      </c>
      <c r="K1119">
        <v>6448523</v>
      </c>
      <c r="L1119" t="s">
        <v>3969</v>
      </c>
      <c r="M1119">
        <v>500000</v>
      </c>
      <c r="N1119" t="s">
        <v>3970</v>
      </c>
      <c r="O1119">
        <v>186</v>
      </c>
      <c r="P1119" t="s">
        <v>3971</v>
      </c>
      <c r="Q1119">
        <v>0</v>
      </c>
      <c r="R1119" t="s">
        <v>3972</v>
      </c>
      <c r="S1119">
        <v>-3500</v>
      </c>
      <c r="T1119" s="7" t="str">
        <f t="shared" si="47"/>
        <v>hp_1370311;atk_5803670;hit_500000;miss_186;cirt_0;cirtSub_-3500</v>
      </c>
    </row>
    <row r="1120" spans="1:20" x14ac:dyDescent="0.15">
      <c r="A1120" s="16">
        <v>331118</v>
      </c>
      <c r="B1120" s="16" t="s">
        <v>228</v>
      </c>
      <c r="C1120" s="16">
        <v>1</v>
      </c>
      <c r="D1120" s="16">
        <v>2</v>
      </c>
      <c r="E1120" s="17">
        <v>373</v>
      </c>
      <c r="F1120" s="19" t="s">
        <v>3967</v>
      </c>
      <c r="G1120" s="19" t="e">
        <f t="shared" si="46"/>
        <v>#N/A</v>
      </c>
      <c r="H1120" s="19"/>
      <c r="I1120">
        <v>1370311</v>
      </c>
      <c r="J1120" t="s">
        <v>3968</v>
      </c>
      <c r="K1120">
        <v>6448523</v>
      </c>
      <c r="L1120" t="s">
        <v>3969</v>
      </c>
      <c r="M1120">
        <v>500000</v>
      </c>
      <c r="N1120" t="s">
        <v>3970</v>
      </c>
      <c r="O1120">
        <v>186</v>
      </c>
      <c r="P1120" t="s">
        <v>3971</v>
      </c>
      <c r="Q1120">
        <v>0</v>
      </c>
      <c r="R1120" t="s">
        <v>3972</v>
      </c>
      <c r="S1120">
        <v>-3500</v>
      </c>
      <c r="T1120" s="7" t="str">
        <f t="shared" si="47"/>
        <v>hp_1370311;atk_5803670;hit_500000;miss_186;cirt_0;cirtSub_-3500</v>
      </c>
    </row>
    <row r="1121" spans="1:20" x14ac:dyDescent="0.15">
      <c r="A1121" s="16">
        <v>331119</v>
      </c>
      <c r="B1121" s="16" t="s">
        <v>228</v>
      </c>
      <c r="C1121" s="16">
        <v>1</v>
      </c>
      <c r="D1121" s="16">
        <v>2</v>
      </c>
      <c r="E1121" s="17">
        <v>374</v>
      </c>
      <c r="F1121" s="19" t="s">
        <v>3967</v>
      </c>
      <c r="G1121" s="19" t="e">
        <f t="shared" si="46"/>
        <v>#N/A</v>
      </c>
      <c r="H1121" s="19"/>
      <c r="I1121">
        <v>1377808</v>
      </c>
      <c r="J1121" t="s">
        <v>3968</v>
      </c>
      <c r="K1121">
        <v>6483803</v>
      </c>
      <c r="L1121" t="s">
        <v>3969</v>
      </c>
      <c r="M1121">
        <v>500000</v>
      </c>
      <c r="N1121" t="s">
        <v>3970</v>
      </c>
      <c r="O1121">
        <v>187</v>
      </c>
      <c r="P1121" t="s">
        <v>3971</v>
      </c>
      <c r="Q1121">
        <v>0</v>
      </c>
      <c r="R1121" t="s">
        <v>3972</v>
      </c>
      <c r="S1121">
        <v>-3500</v>
      </c>
      <c r="T1121" s="7" t="str">
        <f t="shared" si="47"/>
        <v>hp_1377808;atk_5835422;hit_500000;miss_187;cirt_0;cirtSub_-3500</v>
      </c>
    </row>
    <row r="1122" spans="1:20" x14ac:dyDescent="0.15">
      <c r="A1122" s="16">
        <v>331120</v>
      </c>
      <c r="B1122" s="16" t="s">
        <v>228</v>
      </c>
      <c r="C1122" s="16">
        <v>1</v>
      </c>
      <c r="D1122" s="16">
        <v>2</v>
      </c>
      <c r="E1122" s="17">
        <v>374</v>
      </c>
      <c r="F1122" s="19" t="s">
        <v>3967</v>
      </c>
      <c r="G1122" s="19" t="e">
        <f t="shared" si="46"/>
        <v>#N/A</v>
      </c>
      <c r="H1122" s="19"/>
      <c r="I1122">
        <v>1377808</v>
      </c>
      <c r="J1122" t="s">
        <v>3968</v>
      </c>
      <c r="K1122">
        <v>6483803</v>
      </c>
      <c r="L1122" t="s">
        <v>3969</v>
      </c>
      <c r="M1122">
        <v>500000</v>
      </c>
      <c r="N1122" t="s">
        <v>3970</v>
      </c>
      <c r="O1122">
        <v>187</v>
      </c>
      <c r="P1122" t="s">
        <v>3971</v>
      </c>
      <c r="Q1122">
        <v>0</v>
      </c>
      <c r="R1122" t="s">
        <v>3972</v>
      </c>
      <c r="S1122">
        <v>-3500</v>
      </c>
      <c r="T1122" s="7" t="str">
        <f t="shared" si="47"/>
        <v>hp_1377808;atk_5835422;hit_500000;miss_187;cirt_0;cirtSub_-3500</v>
      </c>
    </row>
    <row r="1123" spans="1:20" x14ac:dyDescent="0.15">
      <c r="A1123" s="16">
        <v>331121</v>
      </c>
      <c r="B1123" s="16" t="s">
        <v>228</v>
      </c>
      <c r="C1123" s="16">
        <v>1</v>
      </c>
      <c r="D1123" s="16">
        <v>2</v>
      </c>
      <c r="E1123" s="17">
        <v>374</v>
      </c>
      <c r="F1123" s="19" t="s">
        <v>3967</v>
      </c>
      <c r="G1123" s="19" t="e">
        <f t="shared" si="46"/>
        <v>#N/A</v>
      </c>
      <c r="H1123" s="19"/>
      <c r="I1123">
        <v>1377808</v>
      </c>
      <c r="J1123" t="s">
        <v>3968</v>
      </c>
      <c r="K1123">
        <v>6483803</v>
      </c>
      <c r="L1123" t="s">
        <v>3969</v>
      </c>
      <c r="M1123">
        <v>500000</v>
      </c>
      <c r="N1123" t="s">
        <v>3970</v>
      </c>
      <c r="O1123">
        <v>187</v>
      </c>
      <c r="P1123" t="s">
        <v>3971</v>
      </c>
      <c r="Q1123">
        <v>0</v>
      </c>
      <c r="R1123" t="s">
        <v>3972</v>
      </c>
      <c r="S1123">
        <v>-3500</v>
      </c>
      <c r="T1123" s="7" t="str">
        <f t="shared" si="47"/>
        <v>hp_1377808;atk_5835422;hit_500000;miss_187;cirt_0;cirtSub_-3500</v>
      </c>
    </row>
    <row r="1124" spans="1:20" x14ac:dyDescent="0.15">
      <c r="A1124" s="16">
        <v>331122</v>
      </c>
      <c r="B1124" s="16" t="s">
        <v>228</v>
      </c>
      <c r="C1124" s="16">
        <v>1</v>
      </c>
      <c r="D1124" s="16">
        <v>2</v>
      </c>
      <c r="E1124" s="17">
        <v>375</v>
      </c>
      <c r="F1124" s="19" t="s">
        <v>3967</v>
      </c>
      <c r="G1124" s="19">
        <f t="shared" si="46"/>
        <v>0.8</v>
      </c>
      <c r="H1124" s="19"/>
      <c r="I1124">
        <v>1385305</v>
      </c>
      <c r="J1124" t="s">
        <v>3968</v>
      </c>
      <c r="K1124">
        <v>6519083</v>
      </c>
      <c r="L1124" t="s">
        <v>3969</v>
      </c>
      <c r="M1124">
        <v>500000</v>
      </c>
      <c r="N1124" t="s">
        <v>3970</v>
      </c>
      <c r="O1124">
        <v>187</v>
      </c>
      <c r="P1124" t="s">
        <v>3971</v>
      </c>
      <c r="Q1124">
        <v>0</v>
      </c>
      <c r="R1124" t="s">
        <v>3972</v>
      </c>
      <c r="S1124">
        <v>-3500</v>
      </c>
      <c r="T1124" s="7" t="str">
        <f t="shared" si="47"/>
        <v>hp_1385305;atk_5867174;hit_500000;miss_187;cirt_0;cirtSub_-3500</v>
      </c>
    </row>
    <row r="1125" spans="1:20" x14ac:dyDescent="0.15">
      <c r="A1125" s="16">
        <v>331123</v>
      </c>
      <c r="B1125" s="16" t="s">
        <v>228</v>
      </c>
      <c r="C1125" s="16">
        <v>1</v>
      </c>
      <c r="D1125" s="16">
        <v>2</v>
      </c>
      <c r="E1125" s="17">
        <v>375</v>
      </c>
      <c r="F1125" s="19" t="s">
        <v>3967</v>
      </c>
      <c r="G1125" s="19">
        <f t="shared" si="46"/>
        <v>0.8</v>
      </c>
      <c r="H1125" s="19"/>
      <c r="I1125">
        <v>1385305</v>
      </c>
      <c r="J1125" t="s">
        <v>3968</v>
      </c>
      <c r="K1125">
        <v>6519083</v>
      </c>
      <c r="L1125" t="s">
        <v>3969</v>
      </c>
      <c r="M1125">
        <v>500000</v>
      </c>
      <c r="N1125" t="s">
        <v>3970</v>
      </c>
      <c r="O1125">
        <v>187</v>
      </c>
      <c r="P1125" t="s">
        <v>3971</v>
      </c>
      <c r="Q1125">
        <v>0</v>
      </c>
      <c r="R1125" t="s">
        <v>3972</v>
      </c>
      <c r="S1125">
        <v>-3500</v>
      </c>
      <c r="T1125" s="7" t="str">
        <f t="shared" si="47"/>
        <v>hp_1385305;atk_5867174;hit_500000;miss_187;cirt_0;cirtSub_-3500</v>
      </c>
    </row>
    <row r="1126" spans="1:20" x14ac:dyDescent="0.15">
      <c r="A1126" s="16">
        <v>331124</v>
      </c>
      <c r="B1126" s="16" t="s">
        <v>228</v>
      </c>
      <c r="C1126" s="16">
        <v>1</v>
      </c>
      <c r="D1126" s="16">
        <v>2</v>
      </c>
      <c r="E1126" s="17">
        <v>375</v>
      </c>
      <c r="F1126" s="19" t="s">
        <v>3967</v>
      </c>
      <c r="G1126" s="19">
        <f t="shared" si="46"/>
        <v>0.8</v>
      </c>
      <c r="H1126" s="19"/>
      <c r="I1126">
        <v>1385305</v>
      </c>
      <c r="J1126" t="s">
        <v>3968</v>
      </c>
      <c r="K1126">
        <v>6519083</v>
      </c>
      <c r="L1126" t="s">
        <v>3969</v>
      </c>
      <c r="M1126">
        <v>500000</v>
      </c>
      <c r="N1126" t="s">
        <v>3970</v>
      </c>
      <c r="O1126">
        <v>187</v>
      </c>
      <c r="P1126" t="s">
        <v>3971</v>
      </c>
      <c r="Q1126">
        <v>0</v>
      </c>
      <c r="R1126" t="s">
        <v>3972</v>
      </c>
      <c r="S1126">
        <v>-3500</v>
      </c>
      <c r="T1126" s="7" t="str">
        <f t="shared" si="47"/>
        <v>hp_1385305;atk_5867174;hit_500000;miss_187;cirt_0;cirtSub_-3500</v>
      </c>
    </row>
    <row r="1127" spans="1:20" x14ac:dyDescent="0.15">
      <c r="A1127" s="16">
        <v>331125</v>
      </c>
      <c r="B1127" s="16" t="s">
        <v>228</v>
      </c>
      <c r="C1127" s="16">
        <v>1</v>
      </c>
      <c r="D1127" s="16">
        <v>2</v>
      </c>
      <c r="E1127" s="17">
        <v>376</v>
      </c>
      <c r="F1127" s="19" t="s">
        <v>3967</v>
      </c>
      <c r="G1127" s="19" t="e">
        <f t="shared" si="46"/>
        <v>#N/A</v>
      </c>
      <c r="H1127" s="19"/>
      <c r="I1127">
        <v>1392802</v>
      </c>
      <c r="J1127" t="s">
        <v>3968</v>
      </c>
      <c r="K1127">
        <v>6554363</v>
      </c>
      <c r="L1127" t="s">
        <v>3969</v>
      </c>
      <c r="M1127">
        <v>500000</v>
      </c>
      <c r="N1127" t="s">
        <v>3970</v>
      </c>
      <c r="O1127">
        <v>188</v>
      </c>
      <c r="P1127" t="s">
        <v>3971</v>
      </c>
      <c r="Q1127">
        <v>0</v>
      </c>
      <c r="R1127" t="s">
        <v>3972</v>
      </c>
      <c r="S1127">
        <v>-3500</v>
      </c>
      <c r="T1127" s="7" t="str">
        <f t="shared" si="47"/>
        <v>hp_1392802;atk_5898926;hit_500000;miss_188;cirt_0;cirtSub_-3500</v>
      </c>
    </row>
    <row r="1128" spans="1:20" x14ac:dyDescent="0.15">
      <c r="A1128" s="16">
        <v>331126</v>
      </c>
      <c r="B1128" s="16" t="s">
        <v>228</v>
      </c>
      <c r="C1128" s="16">
        <v>1</v>
      </c>
      <c r="D1128" s="16">
        <v>2</v>
      </c>
      <c r="E1128" s="17">
        <v>376</v>
      </c>
      <c r="F1128" s="19" t="s">
        <v>3967</v>
      </c>
      <c r="G1128" s="19" t="e">
        <f t="shared" si="46"/>
        <v>#N/A</v>
      </c>
      <c r="H1128" s="19"/>
      <c r="I1128">
        <v>1392802</v>
      </c>
      <c r="J1128" t="s">
        <v>3968</v>
      </c>
      <c r="K1128">
        <v>6554363</v>
      </c>
      <c r="L1128" t="s">
        <v>3969</v>
      </c>
      <c r="M1128">
        <v>500000</v>
      </c>
      <c r="N1128" t="s">
        <v>3970</v>
      </c>
      <c r="O1128">
        <v>188</v>
      </c>
      <c r="P1128" t="s">
        <v>3971</v>
      </c>
      <c r="Q1128">
        <v>0</v>
      </c>
      <c r="R1128" t="s">
        <v>3972</v>
      </c>
      <c r="S1128">
        <v>-3500</v>
      </c>
      <c r="T1128" s="7" t="str">
        <f t="shared" si="47"/>
        <v>hp_1392802;atk_5898926;hit_500000;miss_188;cirt_0;cirtSub_-3500</v>
      </c>
    </row>
    <row r="1129" spans="1:20" x14ac:dyDescent="0.15">
      <c r="A1129" s="16">
        <v>331127</v>
      </c>
      <c r="B1129" s="16" t="s">
        <v>228</v>
      </c>
      <c r="C1129" s="16">
        <v>1</v>
      </c>
      <c r="D1129" s="16">
        <v>2</v>
      </c>
      <c r="E1129" s="17">
        <v>376</v>
      </c>
      <c r="F1129" s="19" t="s">
        <v>3967</v>
      </c>
      <c r="G1129" s="19" t="e">
        <f t="shared" si="46"/>
        <v>#N/A</v>
      </c>
      <c r="H1129" s="19"/>
      <c r="I1129">
        <v>1392802</v>
      </c>
      <c r="J1129" t="s">
        <v>3968</v>
      </c>
      <c r="K1129">
        <v>6554363</v>
      </c>
      <c r="L1129" t="s">
        <v>3969</v>
      </c>
      <c r="M1129">
        <v>500000</v>
      </c>
      <c r="N1129" t="s">
        <v>3970</v>
      </c>
      <c r="O1129">
        <v>188</v>
      </c>
      <c r="P1129" t="s">
        <v>3971</v>
      </c>
      <c r="Q1129">
        <v>0</v>
      </c>
      <c r="R1129" t="s">
        <v>3972</v>
      </c>
      <c r="S1129">
        <v>-3500</v>
      </c>
      <c r="T1129" s="7" t="str">
        <f t="shared" si="47"/>
        <v>hp_1392802;atk_5898926;hit_500000;miss_188;cirt_0;cirtSub_-3500</v>
      </c>
    </row>
    <row r="1130" spans="1:20" x14ac:dyDescent="0.15">
      <c r="A1130" s="16">
        <v>331128</v>
      </c>
      <c r="B1130" s="16" t="s">
        <v>228</v>
      </c>
      <c r="C1130" s="16">
        <v>1</v>
      </c>
      <c r="D1130" s="16">
        <v>2</v>
      </c>
      <c r="E1130" s="17">
        <v>377</v>
      </c>
      <c r="F1130" s="19" t="s">
        <v>3967</v>
      </c>
      <c r="G1130" s="19" t="e">
        <f t="shared" si="46"/>
        <v>#N/A</v>
      </c>
      <c r="H1130" s="19"/>
      <c r="I1130">
        <v>1400299</v>
      </c>
      <c r="J1130" t="s">
        <v>3968</v>
      </c>
      <c r="K1130">
        <v>6589643</v>
      </c>
      <c r="L1130" t="s">
        <v>3969</v>
      </c>
      <c r="M1130">
        <v>500000</v>
      </c>
      <c r="N1130" t="s">
        <v>3970</v>
      </c>
      <c r="O1130">
        <v>188</v>
      </c>
      <c r="P1130" t="s">
        <v>3971</v>
      </c>
      <c r="Q1130">
        <v>0</v>
      </c>
      <c r="R1130" t="s">
        <v>3972</v>
      </c>
      <c r="S1130">
        <v>-3500</v>
      </c>
      <c r="T1130" s="7" t="str">
        <f t="shared" si="47"/>
        <v>hp_1400299;atk_5930678;hit_500000;miss_188;cirt_0;cirtSub_-3500</v>
      </c>
    </row>
    <row r="1131" spans="1:20" x14ac:dyDescent="0.15">
      <c r="A1131" s="16">
        <v>331129</v>
      </c>
      <c r="B1131" s="16" t="s">
        <v>228</v>
      </c>
      <c r="C1131" s="16">
        <v>1</v>
      </c>
      <c r="D1131" s="16">
        <v>2</v>
      </c>
      <c r="E1131" s="17">
        <v>377</v>
      </c>
      <c r="F1131" s="19" t="s">
        <v>3967</v>
      </c>
      <c r="G1131" s="19" t="e">
        <f t="shared" si="46"/>
        <v>#N/A</v>
      </c>
      <c r="H1131" s="19"/>
      <c r="I1131">
        <v>1400299</v>
      </c>
      <c r="J1131" t="s">
        <v>3968</v>
      </c>
      <c r="K1131">
        <v>6589643</v>
      </c>
      <c r="L1131" t="s">
        <v>3969</v>
      </c>
      <c r="M1131">
        <v>500000</v>
      </c>
      <c r="N1131" t="s">
        <v>3970</v>
      </c>
      <c r="O1131">
        <v>188</v>
      </c>
      <c r="P1131" t="s">
        <v>3971</v>
      </c>
      <c r="Q1131">
        <v>0</v>
      </c>
      <c r="R1131" t="s">
        <v>3972</v>
      </c>
      <c r="S1131">
        <v>-3500</v>
      </c>
      <c r="T1131" s="7" t="str">
        <f t="shared" si="47"/>
        <v>hp_1400299;atk_5930678;hit_500000;miss_188;cirt_0;cirtSub_-3500</v>
      </c>
    </row>
    <row r="1132" spans="1:20" x14ac:dyDescent="0.15">
      <c r="A1132" s="16">
        <v>331130</v>
      </c>
      <c r="B1132" s="16" t="s">
        <v>228</v>
      </c>
      <c r="C1132" s="16">
        <v>1</v>
      </c>
      <c r="D1132" s="16">
        <v>2</v>
      </c>
      <c r="E1132" s="17">
        <v>377</v>
      </c>
      <c r="F1132" s="19" t="s">
        <v>3967</v>
      </c>
      <c r="G1132" s="19" t="e">
        <f t="shared" si="46"/>
        <v>#N/A</v>
      </c>
      <c r="H1132" s="19"/>
      <c r="I1132">
        <v>1400299</v>
      </c>
      <c r="J1132" t="s">
        <v>3968</v>
      </c>
      <c r="K1132">
        <v>6589643</v>
      </c>
      <c r="L1132" t="s">
        <v>3969</v>
      </c>
      <c r="M1132">
        <v>500000</v>
      </c>
      <c r="N1132" t="s">
        <v>3970</v>
      </c>
      <c r="O1132">
        <v>188</v>
      </c>
      <c r="P1132" t="s">
        <v>3971</v>
      </c>
      <c r="Q1132">
        <v>0</v>
      </c>
      <c r="R1132" t="s">
        <v>3972</v>
      </c>
      <c r="S1132">
        <v>-3500</v>
      </c>
      <c r="T1132" s="7" t="str">
        <f t="shared" si="47"/>
        <v>hp_1400299;atk_5930678;hit_500000;miss_188;cirt_0;cirtSub_-3500</v>
      </c>
    </row>
    <row r="1133" spans="1:20" x14ac:dyDescent="0.15">
      <c r="A1133" s="16">
        <v>331131</v>
      </c>
      <c r="B1133" s="16" t="s">
        <v>228</v>
      </c>
      <c r="C1133" s="16">
        <v>1</v>
      </c>
      <c r="D1133" s="16">
        <v>2</v>
      </c>
      <c r="E1133" s="17">
        <v>378</v>
      </c>
      <c r="F1133" s="19" t="s">
        <v>3967</v>
      </c>
      <c r="G1133" s="19" t="e">
        <f t="shared" si="46"/>
        <v>#N/A</v>
      </c>
      <c r="H1133" s="19"/>
      <c r="I1133">
        <v>1407796</v>
      </c>
      <c r="J1133" t="s">
        <v>3968</v>
      </c>
      <c r="K1133">
        <v>6624923</v>
      </c>
      <c r="L1133" t="s">
        <v>3969</v>
      </c>
      <c r="M1133">
        <v>500000</v>
      </c>
      <c r="N1133" t="s">
        <v>3970</v>
      </c>
      <c r="O1133">
        <v>189</v>
      </c>
      <c r="P1133" t="s">
        <v>3971</v>
      </c>
      <c r="Q1133">
        <v>0</v>
      </c>
      <c r="R1133" t="s">
        <v>3972</v>
      </c>
      <c r="S1133">
        <v>-3500</v>
      </c>
      <c r="T1133" s="7" t="str">
        <f t="shared" si="47"/>
        <v>hp_1407796;atk_5962430;hit_500000;miss_189;cirt_0;cirtSub_-3500</v>
      </c>
    </row>
    <row r="1134" spans="1:20" x14ac:dyDescent="0.15">
      <c r="A1134" s="16">
        <v>331132</v>
      </c>
      <c r="B1134" s="16" t="s">
        <v>228</v>
      </c>
      <c r="C1134" s="16">
        <v>1</v>
      </c>
      <c r="D1134" s="16">
        <v>2</v>
      </c>
      <c r="E1134" s="17">
        <v>378</v>
      </c>
      <c r="F1134" s="19" t="s">
        <v>3967</v>
      </c>
      <c r="G1134" s="19" t="e">
        <f t="shared" si="46"/>
        <v>#N/A</v>
      </c>
      <c r="H1134" s="19"/>
      <c r="I1134">
        <v>1407796</v>
      </c>
      <c r="J1134" t="s">
        <v>3968</v>
      </c>
      <c r="K1134">
        <v>6624923</v>
      </c>
      <c r="L1134" t="s">
        <v>3969</v>
      </c>
      <c r="M1134">
        <v>500000</v>
      </c>
      <c r="N1134" t="s">
        <v>3970</v>
      </c>
      <c r="O1134">
        <v>189</v>
      </c>
      <c r="P1134" t="s">
        <v>3971</v>
      </c>
      <c r="Q1134">
        <v>0</v>
      </c>
      <c r="R1134" t="s">
        <v>3972</v>
      </c>
      <c r="S1134">
        <v>-3500</v>
      </c>
      <c r="T1134" s="7" t="str">
        <f t="shared" si="47"/>
        <v>hp_1407796;atk_5962430;hit_500000;miss_189;cirt_0;cirtSub_-3500</v>
      </c>
    </row>
    <row r="1135" spans="1:20" x14ac:dyDescent="0.15">
      <c r="A1135" s="16">
        <v>331133</v>
      </c>
      <c r="B1135" s="16" t="s">
        <v>228</v>
      </c>
      <c r="C1135" s="16">
        <v>1</v>
      </c>
      <c r="D1135" s="16">
        <v>2</v>
      </c>
      <c r="E1135" s="17">
        <v>378</v>
      </c>
      <c r="F1135" s="19" t="s">
        <v>3967</v>
      </c>
      <c r="G1135" s="19" t="e">
        <f t="shared" si="46"/>
        <v>#N/A</v>
      </c>
      <c r="H1135" s="19"/>
      <c r="I1135">
        <v>1407796</v>
      </c>
      <c r="J1135" t="s">
        <v>3968</v>
      </c>
      <c r="K1135">
        <v>6624923</v>
      </c>
      <c r="L1135" t="s">
        <v>3969</v>
      </c>
      <c r="M1135">
        <v>500000</v>
      </c>
      <c r="N1135" t="s">
        <v>3970</v>
      </c>
      <c r="O1135">
        <v>189</v>
      </c>
      <c r="P1135" t="s">
        <v>3971</v>
      </c>
      <c r="Q1135">
        <v>0</v>
      </c>
      <c r="R1135" t="s">
        <v>3972</v>
      </c>
      <c r="S1135">
        <v>-3500</v>
      </c>
      <c r="T1135" s="7" t="str">
        <f t="shared" si="47"/>
        <v>hp_1407796;atk_5962430;hit_500000;miss_189;cirt_0;cirtSub_-3500</v>
      </c>
    </row>
    <row r="1136" spans="1:20" x14ac:dyDescent="0.15">
      <c r="A1136" s="16">
        <v>331134</v>
      </c>
      <c r="B1136" s="16" t="s">
        <v>228</v>
      </c>
      <c r="C1136" s="16">
        <v>1</v>
      </c>
      <c r="D1136" s="16">
        <v>2</v>
      </c>
      <c r="E1136" s="17">
        <v>379</v>
      </c>
      <c r="F1136" s="19" t="s">
        <v>3967</v>
      </c>
      <c r="G1136" s="19" t="e">
        <f t="shared" si="46"/>
        <v>#N/A</v>
      </c>
      <c r="H1136" s="19"/>
      <c r="I1136">
        <v>1415293</v>
      </c>
      <c r="J1136" t="s">
        <v>3968</v>
      </c>
      <c r="K1136">
        <v>6660203</v>
      </c>
      <c r="L1136" t="s">
        <v>3969</v>
      </c>
      <c r="M1136">
        <v>500000</v>
      </c>
      <c r="N1136" t="s">
        <v>3970</v>
      </c>
      <c r="O1136">
        <v>189</v>
      </c>
      <c r="P1136" t="s">
        <v>3971</v>
      </c>
      <c r="Q1136">
        <v>0</v>
      </c>
      <c r="R1136" t="s">
        <v>3972</v>
      </c>
      <c r="S1136">
        <v>-3500</v>
      </c>
      <c r="T1136" s="7" t="str">
        <f t="shared" si="47"/>
        <v>hp_1415293;atk_5994182;hit_500000;miss_189;cirt_0;cirtSub_-3500</v>
      </c>
    </row>
    <row r="1137" spans="1:20" x14ac:dyDescent="0.15">
      <c r="A1137" s="16">
        <v>331135</v>
      </c>
      <c r="B1137" s="16" t="s">
        <v>228</v>
      </c>
      <c r="C1137" s="16">
        <v>1</v>
      </c>
      <c r="D1137" s="16">
        <v>2</v>
      </c>
      <c r="E1137" s="17">
        <v>379</v>
      </c>
      <c r="F1137" s="19" t="s">
        <v>3967</v>
      </c>
      <c r="G1137" s="19" t="e">
        <f t="shared" si="46"/>
        <v>#N/A</v>
      </c>
      <c r="H1137" s="19"/>
      <c r="I1137">
        <v>1415293</v>
      </c>
      <c r="J1137" t="s">
        <v>3968</v>
      </c>
      <c r="K1137">
        <v>6660203</v>
      </c>
      <c r="L1137" t="s">
        <v>3969</v>
      </c>
      <c r="M1137">
        <v>500000</v>
      </c>
      <c r="N1137" t="s">
        <v>3970</v>
      </c>
      <c r="O1137">
        <v>189</v>
      </c>
      <c r="P1137" t="s">
        <v>3971</v>
      </c>
      <c r="Q1137">
        <v>0</v>
      </c>
      <c r="R1137" t="s">
        <v>3972</v>
      </c>
      <c r="S1137">
        <v>-3500</v>
      </c>
      <c r="T1137" s="7" t="str">
        <f t="shared" si="47"/>
        <v>hp_1415293;atk_5994182;hit_500000;miss_189;cirt_0;cirtSub_-3500</v>
      </c>
    </row>
    <row r="1138" spans="1:20" x14ac:dyDescent="0.15">
      <c r="A1138" s="16">
        <v>331136</v>
      </c>
      <c r="B1138" s="16" t="s">
        <v>228</v>
      </c>
      <c r="C1138" s="16">
        <v>1</v>
      </c>
      <c r="D1138" s="16">
        <v>2</v>
      </c>
      <c r="E1138" s="17">
        <v>379</v>
      </c>
      <c r="F1138" s="19" t="s">
        <v>3967</v>
      </c>
      <c r="G1138" s="19" t="e">
        <f t="shared" si="46"/>
        <v>#N/A</v>
      </c>
      <c r="H1138" s="19"/>
      <c r="I1138">
        <v>1415293</v>
      </c>
      <c r="J1138" t="s">
        <v>3968</v>
      </c>
      <c r="K1138">
        <v>6660203</v>
      </c>
      <c r="L1138" t="s">
        <v>3969</v>
      </c>
      <c r="M1138">
        <v>500000</v>
      </c>
      <c r="N1138" t="s">
        <v>3970</v>
      </c>
      <c r="O1138">
        <v>189</v>
      </c>
      <c r="P1138" t="s">
        <v>3971</v>
      </c>
      <c r="Q1138">
        <v>0</v>
      </c>
      <c r="R1138" t="s">
        <v>3972</v>
      </c>
      <c r="S1138">
        <v>-3500</v>
      </c>
      <c r="T1138" s="7" t="str">
        <f t="shared" si="47"/>
        <v>hp_1415293;atk_5994182;hit_500000;miss_189;cirt_0;cirtSub_-3500</v>
      </c>
    </row>
    <row r="1139" spans="1:20" x14ac:dyDescent="0.15">
      <c r="A1139" s="16">
        <v>331137</v>
      </c>
      <c r="B1139" s="16" t="s">
        <v>228</v>
      </c>
      <c r="C1139" s="16">
        <v>1</v>
      </c>
      <c r="D1139" s="16">
        <v>2</v>
      </c>
      <c r="E1139" s="17">
        <v>380</v>
      </c>
      <c r="F1139" s="19" t="s">
        <v>3967</v>
      </c>
      <c r="G1139" s="19">
        <f t="shared" si="46"/>
        <v>0.8</v>
      </c>
      <c r="H1139" s="19"/>
      <c r="I1139">
        <v>1422790</v>
      </c>
      <c r="J1139" t="s">
        <v>3968</v>
      </c>
      <c r="K1139">
        <v>6695483</v>
      </c>
      <c r="L1139" t="s">
        <v>3969</v>
      </c>
      <c r="M1139">
        <v>500000</v>
      </c>
      <c r="N1139" t="s">
        <v>3970</v>
      </c>
      <c r="O1139">
        <v>190</v>
      </c>
      <c r="P1139" t="s">
        <v>3971</v>
      </c>
      <c r="Q1139">
        <v>0</v>
      </c>
      <c r="R1139" t="s">
        <v>3972</v>
      </c>
      <c r="S1139">
        <v>-3500</v>
      </c>
      <c r="T1139" s="7" t="str">
        <f t="shared" si="47"/>
        <v>hp_1422790;atk_6025934;hit_500000;miss_190;cirt_0;cirtSub_-3500</v>
      </c>
    </row>
    <row r="1140" spans="1:20" x14ac:dyDescent="0.15">
      <c r="A1140" s="16">
        <v>331138</v>
      </c>
      <c r="B1140" s="16" t="s">
        <v>228</v>
      </c>
      <c r="C1140" s="16">
        <v>1</v>
      </c>
      <c r="D1140" s="16">
        <v>2</v>
      </c>
      <c r="E1140" s="17">
        <v>380</v>
      </c>
      <c r="F1140" s="19" t="s">
        <v>3967</v>
      </c>
      <c r="G1140" s="19">
        <f t="shared" si="46"/>
        <v>0.8</v>
      </c>
      <c r="H1140" s="19"/>
      <c r="I1140">
        <v>1422790</v>
      </c>
      <c r="J1140" t="s">
        <v>3968</v>
      </c>
      <c r="K1140">
        <v>6695483</v>
      </c>
      <c r="L1140" t="s">
        <v>3969</v>
      </c>
      <c r="M1140">
        <v>500000</v>
      </c>
      <c r="N1140" t="s">
        <v>3970</v>
      </c>
      <c r="O1140">
        <v>190</v>
      </c>
      <c r="P1140" t="s">
        <v>3971</v>
      </c>
      <c r="Q1140">
        <v>0</v>
      </c>
      <c r="R1140" t="s">
        <v>3972</v>
      </c>
      <c r="S1140">
        <v>-3500</v>
      </c>
      <c r="T1140" s="7" t="str">
        <f t="shared" si="47"/>
        <v>hp_1422790;atk_6025934;hit_500000;miss_190;cirt_0;cirtSub_-3500</v>
      </c>
    </row>
    <row r="1141" spans="1:20" x14ac:dyDescent="0.15">
      <c r="A1141" s="16">
        <v>331139</v>
      </c>
      <c r="B1141" s="16" t="s">
        <v>228</v>
      </c>
      <c r="C1141" s="16">
        <v>1</v>
      </c>
      <c r="D1141" s="16">
        <v>2</v>
      </c>
      <c r="E1141" s="17">
        <v>380</v>
      </c>
      <c r="F1141" s="19" t="s">
        <v>3967</v>
      </c>
      <c r="G1141" s="19">
        <f t="shared" si="46"/>
        <v>0.8</v>
      </c>
      <c r="H1141" s="19"/>
      <c r="I1141">
        <v>1422790</v>
      </c>
      <c r="J1141" t="s">
        <v>3968</v>
      </c>
      <c r="K1141">
        <v>6695483</v>
      </c>
      <c r="L1141" t="s">
        <v>3969</v>
      </c>
      <c r="M1141">
        <v>500000</v>
      </c>
      <c r="N1141" t="s">
        <v>3970</v>
      </c>
      <c r="O1141">
        <v>190</v>
      </c>
      <c r="P1141" t="s">
        <v>3971</v>
      </c>
      <c r="Q1141">
        <v>0</v>
      </c>
      <c r="R1141" t="s">
        <v>3972</v>
      </c>
      <c r="S1141">
        <v>-3500</v>
      </c>
      <c r="T1141" s="7" t="str">
        <f t="shared" si="47"/>
        <v>hp_1422790;atk_6025934;hit_500000;miss_190;cirt_0;cirtSub_-3500</v>
      </c>
    </row>
    <row r="1142" spans="1:20" x14ac:dyDescent="0.15">
      <c r="A1142" s="16">
        <v>331140</v>
      </c>
      <c r="B1142" s="16" t="s">
        <v>228</v>
      </c>
      <c r="C1142" s="16">
        <v>1</v>
      </c>
      <c r="D1142" s="16">
        <v>2</v>
      </c>
      <c r="E1142" s="17">
        <v>381</v>
      </c>
      <c r="F1142" s="19" t="s">
        <v>3967</v>
      </c>
      <c r="G1142" s="19" t="e">
        <f t="shared" si="46"/>
        <v>#N/A</v>
      </c>
      <c r="H1142" s="19"/>
      <c r="I1142">
        <v>1430287</v>
      </c>
      <c r="J1142" t="s">
        <v>3968</v>
      </c>
      <c r="K1142">
        <v>6730763</v>
      </c>
      <c r="L1142" t="s">
        <v>3969</v>
      </c>
      <c r="M1142">
        <v>500000</v>
      </c>
      <c r="N1142" t="s">
        <v>3970</v>
      </c>
      <c r="O1142">
        <v>190</v>
      </c>
      <c r="P1142" t="s">
        <v>3971</v>
      </c>
      <c r="Q1142">
        <v>0</v>
      </c>
      <c r="R1142" t="s">
        <v>3972</v>
      </c>
      <c r="S1142">
        <v>-3500</v>
      </c>
      <c r="T1142" s="7" t="str">
        <f t="shared" si="47"/>
        <v>hp_1430287;atk_6057686;hit_500000;miss_190;cirt_0;cirtSub_-3500</v>
      </c>
    </row>
    <row r="1143" spans="1:20" x14ac:dyDescent="0.15">
      <c r="A1143" s="16">
        <v>331141</v>
      </c>
      <c r="B1143" s="16" t="s">
        <v>228</v>
      </c>
      <c r="C1143" s="16">
        <v>1</v>
      </c>
      <c r="D1143" s="16">
        <v>2</v>
      </c>
      <c r="E1143" s="17">
        <v>381</v>
      </c>
      <c r="F1143" s="19" t="s">
        <v>3967</v>
      </c>
      <c r="G1143" s="19" t="e">
        <f t="shared" si="46"/>
        <v>#N/A</v>
      </c>
      <c r="H1143" s="19"/>
      <c r="I1143">
        <v>1430287</v>
      </c>
      <c r="J1143" t="s">
        <v>3968</v>
      </c>
      <c r="K1143">
        <v>6730763</v>
      </c>
      <c r="L1143" t="s">
        <v>3969</v>
      </c>
      <c r="M1143">
        <v>500000</v>
      </c>
      <c r="N1143" t="s">
        <v>3970</v>
      </c>
      <c r="O1143">
        <v>190</v>
      </c>
      <c r="P1143" t="s">
        <v>3971</v>
      </c>
      <c r="Q1143">
        <v>0</v>
      </c>
      <c r="R1143" t="s">
        <v>3972</v>
      </c>
      <c r="S1143">
        <v>-3500</v>
      </c>
      <c r="T1143" s="7" t="str">
        <f t="shared" si="47"/>
        <v>hp_1430287;atk_6057686;hit_500000;miss_190;cirt_0;cirtSub_-3500</v>
      </c>
    </row>
    <row r="1144" spans="1:20" x14ac:dyDescent="0.15">
      <c r="A1144" s="16">
        <v>331142</v>
      </c>
      <c r="B1144" s="16" t="s">
        <v>228</v>
      </c>
      <c r="C1144" s="16">
        <v>1</v>
      </c>
      <c r="D1144" s="16">
        <v>2</v>
      </c>
      <c r="E1144" s="17">
        <v>381</v>
      </c>
      <c r="F1144" s="19" t="s">
        <v>3967</v>
      </c>
      <c r="G1144" s="19" t="e">
        <f t="shared" si="46"/>
        <v>#N/A</v>
      </c>
      <c r="H1144" s="19"/>
      <c r="I1144">
        <v>1430287</v>
      </c>
      <c r="J1144" t="s">
        <v>3968</v>
      </c>
      <c r="K1144">
        <v>6730763</v>
      </c>
      <c r="L1144" t="s">
        <v>3969</v>
      </c>
      <c r="M1144">
        <v>500000</v>
      </c>
      <c r="N1144" t="s">
        <v>3970</v>
      </c>
      <c r="O1144">
        <v>190</v>
      </c>
      <c r="P1144" t="s">
        <v>3971</v>
      </c>
      <c r="Q1144">
        <v>0</v>
      </c>
      <c r="R1144" t="s">
        <v>3972</v>
      </c>
      <c r="S1144">
        <v>-3500</v>
      </c>
      <c r="T1144" s="7" t="str">
        <f t="shared" si="47"/>
        <v>hp_1430287;atk_6057686;hit_500000;miss_190;cirt_0;cirtSub_-3500</v>
      </c>
    </row>
    <row r="1145" spans="1:20" x14ac:dyDescent="0.15">
      <c r="A1145" s="16">
        <v>331143</v>
      </c>
      <c r="B1145" s="16" t="s">
        <v>228</v>
      </c>
      <c r="C1145" s="16">
        <v>1</v>
      </c>
      <c r="D1145" s="16">
        <v>2</v>
      </c>
      <c r="E1145" s="17">
        <v>382</v>
      </c>
      <c r="F1145" s="19" t="s">
        <v>3967</v>
      </c>
      <c r="G1145" s="19" t="e">
        <f t="shared" si="46"/>
        <v>#N/A</v>
      </c>
      <c r="H1145" s="19"/>
      <c r="I1145">
        <v>1437784</v>
      </c>
      <c r="J1145" t="s">
        <v>3968</v>
      </c>
      <c r="K1145">
        <v>6766043</v>
      </c>
      <c r="L1145" t="s">
        <v>3969</v>
      </c>
      <c r="M1145">
        <v>500000</v>
      </c>
      <c r="N1145" t="s">
        <v>3970</v>
      </c>
      <c r="O1145">
        <v>191</v>
      </c>
      <c r="P1145" t="s">
        <v>3971</v>
      </c>
      <c r="Q1145">
        <v>0</v>
      </c>
      <c r="R1145" t="s">
        <v>3972</v>
      </c>
      <c r="S1145">
        <v>-3500</v>
      </c>
      <c r="T1145" s="7" t="str">
        <f t="shared" si="47"/>
        <v>hp_1437784;atk_6089438;hit_500000;miss_191;cirt_0;cirtSub_-3500</v>
      </c>
    </row>
    <row r="1146" spans="1:20" x14ac:dyDescent="0.15">
      <c r="A1146" s="16">
        <v>331144</v>
      </c>
      <c r="B1146" s="16" t="s">
        <v>228</v>
      </c>
      <c r="C1146" s="16">
        <v>1</v>
      </c>
      <c r="D1146" s="16">
        <v>2</v>
      </c>
      <c r="E1146" s="17">
        <v>382</v>
      </c>
      <c r="F1146" s="19" t="s">
        <v>3967</v>
      </c>
      <c r="G1146" s="19" t="e">
        <f t="shared" si="46"/>
        <v>#N/A</v>
      </c>
      <c r="H1146" s="19"/>
      <c r="I1146">
        <v>1437784</v>
      </c>
      <c r="J1146" t="s">
        <v>3968</v>
      </c>
      <c r="K1146">
        <v>6766043</v>
      </c>
      <c r="L1146" t="s">
        <v>3969</v>
      </c>
      <c r="M1146">
        <v>500000</v>
      </c>
      <c r="N1146" t="s">
        <v>3970</v>
      </c>
      <c r="O1146">
        <v>191</v>
      </c>
      <c r="P1146" t="s">
        <v>3971</v>
      </c>
      <c r="Q1146">
        <v>0</v>
      </c>
      <c r="R1146" t="s">
        <v>3972</v>
      </c>
      <c r="S1146">
        <v>-3500</v>
      </c>
      <c r="T1146" s="7" t="str">
        <f t="shared" si="47"/>
        <v>hp_1437784;atk_6089438;hit_500000;miss_191;cirt_0;cirtSub_-3500</v>
      </c>
    </row>
    <row r="1147" spans="1:20" x14ac:dyDescent="0.15">
      <c r="A1147" s="16">
        <v>331145</v>
      </c>
      <c r="B1147" s="16" t="s">
        <v>228</v>
      </c>
      <c r="C1147" s="16">
        <v>1</v>
      </c>
      <c r="D1147" s="16">
        <v>2</v>
      </c>
      <c r="E1147" s="17">
        <v>382</v>
      </c>
      <c r="F1147" s="19" t="s">
        <v>3967</v>
      </c>
      <c r="G1147" s="19" t="e">
        <f t="shared" si="46"/>
        <v>#N/A</v>
      </c>
      <c r="H1147" s="19"/>
      <c r="I1147">
        <v>1437784</v>
      </c>
      <c r="J1147" t="s">
        <v>3968</v>
      </c>
      <c r="K1147">
        <v>6766043</v>
      </c>
      <c r="L1147" t="s">
        <v>3969</v>
      </c>
      <c r="M1147">
        <v>500000</v>
      </c>
      <c r="N1147" t="s">
        <v>3970</v>
      </c>
      <c r="O1147">
        <v>191</v>
      </c>
      <c r="P1147" t="s">
        <v>3971</v>
      </c>
      <c r="Q1147">
        <v>0</v>
      </c>
      <c r="R1147" t="s">
        <v>3972</v>
      </c>
      <c r="S1147">
        <v>-3500</v>
      </c>
      <c r="T1147" s="7" t="str">
        <f t="shared" si="47"/>
        <v>hp_1437784;atk_6089438;hit_500000;miss_191;cirt_0;cirtSub_-3500</v>
      </c>
    </row>
    <row r="1148" spans="1:20" x14ac:dyDescent="0.15">
      <c r="A1148" s="16">
        <v>331146</v>
      </c>
      <c r="B1148" s="16" t="s">
        <v>228</v>
      </c>
      <c r="C1148" s="16">
        <v>1</v>
      </c>
      <c r="D1148" s="16">
        <v>2</v>
      </c>
      <c r="E1148" s="17">
        <v>383</v>
      </c>
      <c r="F1148" s="19" t="s">
        <v>3967</v>
      </c>
      <c r="G1148" s="19" t="e">
        <f t="shared" si="46"/>
        <v>#N/A</v>
      </c>
      <c r="H1148" s="19"/>
      <c r="I1148">
        <v>1445281</v>
      </c>
      <c r="J1148" t="s">
        <v>3968</v>
      </c>
      <c r="K1148">
        <v>6801323</v>
      </c>
      <c r="L1148" t="s">
        <v>3969</v>
      </c>
      <c r="M1148">
        <v>500000</v>
      </c>
      <c r="N1148" t="s">
        <v>3970</v>
      </c>
      <c r="O1148">
        <v>191</v>
      </c>
      <c r="P1148" t="s">
        <v>3971</v>
      </c>
      <c r="Q1148">
        <v>0</v>
      </c>
      <c r="R1148" t="s">
        <v>3972</v>
      </c>
      <c r="S1148">
        <v>-3500</v>
      </c>
      <c r="T1148" s="7" t="str">
        <f t="shared" si="47"/>
        <v>hp_1445281;atk_6121190;hit_500000;miss_191;cirt_0;cirtSub_-3500</v>
      </c>
    </row>
    <row r="1149" spans="1:20" x14ac:dyDescent="0.15">
      <c r="A1149" s="16">
        <v>331147</v>
      </c>
      <c r="B1149" s="16" t="s">
        <v>228</v>
      </c>
      <c r="C1149" s="16">
        <v>1</v>
      </c>
      <c r="D1149" s="16">
        <v>2</v>
      </c>
      <c r="E1149" s="17">
        <v>383</v>
      </c>
      <c r="F1149" s="19" t="s">
        <v>3967</v>
      </c>
      <c r="G1149" s="19" t="e">
        <f t="shared" si="46"/>
        <v>#N/A</v>
      </c>
      <c r="H1149" s="19"/>
      <c r="I1149">
        <v>1445281</v>
      </c>
      <c r="J1149" t="s">
        <v>3968</v>
      </c>
      <c r="K1149">
        <v>6801323</v>
      </c>
      <c r="L1149" t="s">
        <v>3969</v>
      </c>
      <c r="M1149">
        <v>500000</v>
      </c>
      <c r="N1149" t="s">
        <v>3970</v>
      </c>
      <c r="O1149">
        <v>191</v>
      </c>
      <c r="P1149" t="s">
        <v>3971</v>
      </c>
      <c r="Q1149">
        <v>0</v>
      </c>
      <c r="R1149" t="s">
        <v>3972</v>
      </c>
      <c r="S1149">
        <v>-3500</v>
      </c>
      <c r="T1149" s="7" t="str">
        <f t="shared" si="47"/>
        <v>hp_1445281;atk_6121190;hit_500000;miss_191;cirt_0;cirtSub_-3500</v>
      </c>
    </row>
    <row r="1150" spans="1:20" x14ac:dyDescent="0.15">
      <c r="A1150" s="16">
        <v>331148</v>
      </c>
      <c r="B1150" s="16" t="s">
        <v>228</v>
      </c>
      <c r="C1150" s="16">
        <v>1</v>
      </c>
      <c r="D1150" s="16">
        <v>2</v>
      </c>
      <c r="E1150" s="17">
        <v>383</v>
      </c>
      <c r="F1150" s="19" t="s">
        <v>3967</v>
      </c>
      <c r="G1150" s="19" t="e">
        <f t="shared" si="46"/>
        <v>#N/A</v>
      </c>
      <c r="H1150" s="19"/>
      <c r="I1150">
        <v>1445281</v>
      </c>
      <c r="J1150" t="s">
        <v>3968</v>
      </c>
      <c r="K1150">
        <v>6801323</v>
      </c>
      <c r="L1150" t="s">
        <v>3969</v>
      </c>
      <c r="M1150">
        <v>500000</v>
      </c>
      <c r="N1150" t="s">
        <v>3970</v>
      </c>
      <c r="O1150">
        <v>191</v>
      </c>
      <c r="P1150" t="s">
        <v>3971</v>
      </c>
      <c r="Q1150">
        <v>0</v>
      </c>
      <c r="R1150" t="s">
        <v>3972</v>
      </c>
      <c r="S1150">
        <v>-3500</v>
      </c>
      <c r="T1150" s="7" t="str">
        <f t="shared" si="47"/>
        <v>hp_1445281;atk_6121190;hit_500000;miss_191;cirt_0;cirtSub_-3500</v>
      </c>
    </row>
    <row r="1151" spans="1:20" x14ac:dyDescent="0.15">
      <c r="A1151" s="16">
        <v>331149</v>
      </c>
      <c r="B1151" s="16" t="s">
        <v>228</v>
      </c>
      <c r="C1151" s="16">
        <v>1</v>
      </c>
      <c r="D1151" s="16">
        <v>2</v>
      </c>
      <c r="E1151" s="17">
        <v>384</v>
      </c>
      <c r="F1151" s="19" t="s">
        <v>3967</v>
      </c>
      <c r="G1151" s="19" t="e">
        <f t="shared" si="46"/>
        <v>#N/A</v>
      </c>
      <c r="H1151" s="19"/>
      <c r="I1151">
        <v>1453012</v>
      </c>
      <c r="J1151" t="s">
        <v>3968</v>
      </c>
      <c r="K1151">
        <v>6837705</v>
      </c>
      <c r="L1151" t="s">
        <v>3969</v>
      </c>
      <c r="M1151">
        <v>500000</v>
      </c>
      <c r="N1151" t="s">
        <v>3970</v>
      </c>
      <c r="O1151">
        <v>192</v>
      </c>
      <c r="P1151" t="s">
        <v>3971</v>
      </c>
      <c r="Q1151">
        <v>0</v>
      </c>
      <c r="R1151" t="s">
        <v>3972</v>
      </c>
      <c r="S1151">
        <v>-3500</v>
      </c>
      <c r="T1151" s="7" t="str">
        <f t="shared" si="47"/>
        <v>hp_1453012;atk_6153934;hit_500000;miss_192;cirt_0;cirtSub_-3500</v>
      </c>
    </row>
    <row r="1152" spans="1:20" x14ac:dyDescent="0.15">
      <c r="A1152" s="16">
        <v>331150</v>
      </c>
      <c r="B1152" s="16" t="s">
        <v>228</v>
      </c>
      <c r="C1152" s="16">
        <v>1</v>
      </c>
      <c r="D1152" s="16">
        <v>2</v>
      </c>
      <c r="E1152" s="17">
        <v>384</v>
      </c>
      <c r="F1152" s="19" t="s">
        <v>3967</v>
      </c>
      <c r="G1152" s="19" t="e">
        <f t="shared" si="46"/>
        <v>#N/A</v>
      </c>
      <c r="H1152" s="19"/>
      <c r="I1152">
        <v>1453012</v>
      </c>
      <c r="J1152" t="s">
        <v>3968</v>
      </c>
      <c r="K1152">
        <v>6837705</v>
      </c>
      <c r="L1152" t="s">
        <v>3969</v>
      </c>
      <c r="M1152">
        <v>500000</v>
      </c>
      <c r="N1152" t="s">
        <v>3970</v>
      </c>
      <c r="O1152">
        <v>192</v>
      </c>
      <c r="P1152" t="s">
        <v>3971</v>
      </c>
      <c r="Q1152">
        <v>0</v>
      </c>
      <c r="R1152" t="s">
        <v>3972</v>
      </c>
      <c r="S1152">
        <v>-3500</v>
      </c>
      <c r="T1152" s="7" t="str">
        <f t="shared" si="47"/>
        <v>hp_1453012;atk_6153934;hit_500000;miss_192;cirt_0;cirtSub_-3500</v>
      </c>
    </row>
    <row r="1153" spans="1:20" x14ac:dyDescent="0.15">
      <c r="A1153" s="16">
        <v>331151</v>
      </c>
      <c r="B1153" s="16" t="s">
        <v>228</v>
      </c>
      <c r="C1153" s="16">
        <v>1</v>
      </c>
      <c r="D1153" s="16">
        <v>2</v>
      </c>
      <c r="E1153" s="17">
        <v>384</v>
      </c>
      <c r="F1153" s="19" t="s">
        <v>3967</v>
      </c>
      <c r="G1153" s="19" t="e">
        <f t="shared" si="46"/>
        <v>#N/A</v>
      </c>
      <c r="H1153" s="19"/>
      <c r="I1153">
        <v>1453012</v>
      </c>
      <c r="J1153" t="s">
        <v>3968</v>
      </c>
      <c r="K1153">
        <v>6837705</v>
      </c>
      <c r="L1153" t="s">
        <v>3969</v>
      </c>
      <c r="M1153">
        <v>500000</v>
      </c>
      <c r="N1153" t="s">
        <v>3970</v>
      </c>
      <c r="O1153">
        <v>192</v>
      </c>
      <c r="P1153" t="s">
        <v>3971</v>
      </c>
      <c r="Q1153">
        <v>0</v>
      </c>
      <c r="R1153" t="s">
        <v>3972</v>
      </c>
      <c r="S1153">
        <v>-3500</v>
      </c>
      <c r="T1153" s="7" t="str">
        <f t="shared" si="47"/>
        <v>hp_1453012;atk_6153934;hit_500000;miss_192;cirt_0;cirtSub_-3500</v>
      </c>
    </row>
    <row r="1154" spans="1:20" x14ac:dyDescent="0.15">
      <c r="A1154" s="16">
        <v>331152</v>
      </c>
      <c r="B1154" s="16" t="s">
        <v>228</v>
      </c>
      <c r="C1154" s="16">
        <v>1</v>
      </c>
      <c r="D1154" s="16">
        <v>2</v>
      </c>
      <c r="E1154" s="17">
        <v>385</v>
      </c>
      <c r="F1154" s="19" t="s">
        <v>3967</v>
      </c>
      <c r="G1154" s="19">
        <f t="shared" si="46"/>
        <v>0.8</v>
      </c>
      <c r="H1154" s="19"/>
      <c r="I1154">
        <v>1460743</v>
      </c>
      <c r="J1154" t="s">
        <v>3968</v>
      </c>
      <c r="K1154">
        <v>6874088</v>
      </c>
      <c r="L1154" t="s">
        <v>3969</v>
      </c>
      <c r="M1154">
        <v>500000</v>
      </c>
      <c r="N1154" t="s">
        <v>3970</v>
      </c>
      <c r="O1154">
        <v>192</v>
      </c>
      <c r="P1154" t="s">
        <v>3971</v>
      </c>
      <c r="Q1154">
        <v>0</v>
      </c>
      <c r="R1154" t="s">
        <v>3972</v>
      </c>
      <c r="S1154">
        <v>-3500</v>
      </c>
      <c r="T1154" s="7" t="str">
        <f t="shared" si="47"/>
        <v>hp_1460743;atk_6186679;hit_500000;miss_192;cirt_0;cirtSub_-3500</v>
      </c>
    </row>
    <row r="1155" spans="1:20" x14ac:dyDescent="0.15">
      <c r="A1155" s="16">
        <v>331153</v>
      </c>
      <c r="B1155" s="16" t="s">
        <v>228</v>
      </c>
      <c r="C1155" s="16">
        <v>1</v>
      </c>
      <c r="D1155" s="16">
        <v>2</v>
      </c>
      <c r="E1155" s="17">
        <v>385</v>
      </c>
      <c r="F1155" s="19" t="s">
        <v>3967</v>
      </c>
      <c r="G1155" s="19">
        <f t="shared" ref="G1155:G1218" si="48">VLOOKUP(E1155,$E$1804:$I$2287,5,0)</f>
        <v>0.8</v>
      </c>
      <c r="H1155" s="19"/>
      <c r="I1155">
        <v>1460743</v>
      </c>
      <c r="J1155" t="s">
        <v>3968</v>
      </c>
      <c r="K1155">
        <v>6874088</v>
      </c>
      <c r="L1155" t="s">
        <v>3969</v>
      </c>
      <c r="M1155">
        <v>500000</v>
      </c>
      <c r="N1155" t="s">
        <v>3970</v>
      </c>
      <c r="O1155">
        <v>192</v>
      </c>
      <c r="P1155" t="s">
        <v>3971</v>
      </c>
      <c r="Q1155">
        <v>0</v>
      </c>
      <c r="R1155" t="s">
        <v>3972</v>
      </c>
      <c r="S1155">
        <v>-3500</v>
      </c>
      <c r="T1155" s="7" t="str">
        <f t="shared" ref="T1155:T1218" si="49">F1155&amp;"_"&amp;I1155&amp;";"&amp;J1155&amp;"_"&amp;INT(K1155*0.9)&amp;";"&amp;L1155&amp;"_"&amp;M1155&amp;";"&amp;N1155&amp;"_"&amp;O1155&amp;";"&amp;P1155&amp;"_"&amp;Q1155&amp;";"&amp;R1155&amp;"_"&amp;S1155</f>
        <v>hp_1460743;atk_6186679;hit_500000;miss_192;cirt_0;cirtSub_-3500</v>
      </c>
    </row>
    <row r="1156" spans="1:20" x14ac:dyDescent="0.15">
      <c r="A1156" s="16">
        <v>331154</v>
      </c>
      <c r="B1156" s="16" t="s">
        <v>228</v>
      </c>
      <c r="C1156" s="16">
        <v>1</v>
      </c>
      <c r="D1156" s="16">
        <v>2</v>
      </c>
      <c r="E1156" s="17">
        <v>385</v>
      </c>
      <c r="F1156" s="19" t="s">
        <v>3967</v>
      </c>
      <c r="G1156" s="19">
        <f t="shared" si="48"/>
        <v>0.8</v>
      </c>
      <c r="H1156" s="19"/>
      <c r="I1156">
        <v>1460743</v>
      </c>
      <c r="J1156" t="s">
        <v>3968</v>
      </c>
      <c r="K1156">
        <v>6874088</v>
      </c>
      <c r="L1156" t="s">
        <v>3969</v>
      </c>
      <c r="M1156">
        <v>500000</v>
      </c>
      <c r="N1156" t="s">
        <v>3970</v>
      </c>
      <c r="O1156">
        <v>192</v>
      </c>
      <c r="P1156" t="s">
        <v>3971</v>
      </c>
      <c r="Q1156">
        <v>0</v>
      </c>
      <c r="R1156" t="s">
        <v>3972</v>
      </c>
      <c r="S1156">
        <v>-3500</v>
      </c>
      <c r="T1156" s="7" t="str">
        <f t="shared" si="49"/>
        <v>hp_1460743;atk_6186679;hit_500000;miss_192;cirt_0;cirtSub_-3500</v>
      </c>
    </row>
    <row r="1157" spans="1:20" x14ac:dyDescent="0.15">
      <c r="A1157" s="16">
        <v>331155</v>
      </c>
      <c r="B1157" s="16" t="s">
        <v>228</v>
      </c>
      <c r="C1157" s="16">
        <v>1</v>
      </c>
      <c r="D1157" s="16">
        <v>2</v>
      </c>
      <c r="E1157" s="17">
        <v>386</v>
      </c>
      <c r="F1157" s="19" t="s">
        <v>3967</v>
      </c>
      <c r="G1157" s="19" t="e">
        <f t="shared" si="48"/>
        <v>#N/A</v>
      </c>
      <c r="H1157" s="19"/>
      <c r="I1157">
        <v>1468475</v>
      </c>
      <c r="J1157" t="s">
        <v>3968</v>
      </c>
      <c r="K1157">
        <v>6910470</v>
      </c>
      <c r="L1157" t="s">
        <v>3969</v>
      </c>
      <c r="M1157">
        <v>500000</v>
      </c>
      <c r="N1157" t="s">
        <v>3970</v>
      </c>
      <c r="O1157">
        <v>193</v>
      </c>
      <c r="P1157" t="s">
        <v>3971</v>
      </c>
      <c r="Q1157">
        <v>0</v>
      </c>
      <c r="R1157" t="s">
        <v>3972</v>
      </c>
      <c r="S1157">
        <v>-3500</v>
      </c>
      <c r="T1157" s="7" t="str">
        <f t="shared" si="49"/>
        <v>hp_1468475;atk_6219423;hit_500000;miss_193;cirt_0;cirtSub_-3500</v>
      </c>
    </row>
    <row r="1158" spans="1:20" x14ac:dyDescent="0.15">
      <c r="A1158" s="16">
        <v>331156</v>
      </c>
      <c r="B1158" s="16" t="s">
        <v>228</v>
      </c>
      <c r="C1158" s="16">
        <v>1</v>
      </c>
      <c r="D1158" s="16">
        <v>2</v>
      </c>
      <c r="E1158" s="17">
        <v>386</v>
      </c>
      <c r="F1158" s="19" t="s">
        <v>3967</v>
      </c>
      <c r="G1158" s="19" t="e">
        <f t="shared" si="48"/>
        <v>#N/A</v>
      </c>
      <c r="H1158" s="19"/>
      <c r="I1158">
        <v>1468475</v>
      </c>
      <c r="J1158" t="s">
        <v>3968</v>
      </c>
      <c r="K1158">
        <v>6910470</v>
      </c>
      <c r="L1158" t="s">
        <v>3969</v>
      </c>
      <c r="M1158">
        <v>500000</v>
      </c>
      <c r="N1158" t="s">
        <v>3970</v>
      </c>
      <c r="O1158">
        <v>193</v>
      </c>
      <c r="P1158" t="s">
        <v>3971</v>
      </c>
      <c r="Q1158">
        <v>0</v>
      </c>
      <c r="R1158" t="s">
        <v>3972</v>
      </c>
      <c r="S1158">
        <v>-3500</v>
      </c>
      <c r="T1158" s="7" t="str">
        <f t="shared" si="49"/>
        <v>hp_1468475;atk_6219423;hit_500000;miss_193;cirt_0;cirtSub_-3500</v>
      </c>
    </row>
    <row r="1159" spans="1:20" x14ac:dyDescent="0.15">
      <c r="A1159" s="16">
        <v>331157</v>
      </c>
      <c r="B1159" s="16" t="s">
        <v>228</v>
      </c>
      <c r="C1159" s="16">
        <v>1</v>
      </c>
      <c r="D1159" s="16">
        <v>2</v>
      </c>
      <c r="E1159" s="17">
        <v>386</v>
      </c>
      <c r="F1159" s="19" t="s">
        <v>3967</v>
      </c>
      <c r="G1159" s="19" t="e">
        <f t="shared" si="48"/>
        <v>#N/A</v>
      </c>
      <c r="H1159" s="19"/>
      <c r="I1159">
        <v>1468475</v>
      </c>
      <c r="J1159" t="s">
        <v>3968</v>
      </c>
      <c r="K1159">
        <v>6910470</v>
      </c>
      <c r="L1159" t="s">
        <v>3969</v>
      </c>
      <c r="M1159">
        <v>500000</v>
      </c>
      <c r="N1159" t="s">
        <v>3970</v>
      </c>
      <c r="O1159">
        <v>193</v>
      </c>
      <c r="P1159" t="s">
        <v>3971</v>
      </c>
      <c r="Q1159">
        <v>0</v>
      </c>
      <c r="R1159" t="s">
        <v>3972</v>
      </c>
      <c r="S1159">
        <v>-3500</v>
      </c>
      <c r="T1159" s="7" t="str">
        <f t="shared" si="49"/>
        <v>hp_1468475;atk_6219423;hit_500000;miss_193;cirt_0;cirtSub_-3500</v>
      </c>
    </row>
    <row r="1160" spans="1:20" x14ac:dyDescent="0.15">
      <c r="A1160" s="16">
        <v>331158</v>
      </c>
      <c r="B1160" s="16" t="s">
        <v>228</v>
      </c>
      <c r="C1160" s="16">
        <v>1</v>
      </c>
      <c r="D1160" s="16">
        <v>2</v>
      </c>
      <c r="E1160" s="17">
        <v>387</v>
      </c>
      <c r="F1160" s="19" t="s">
        <v>3967</v>
      </c>
      <c r="G1160" s="19" t="e">
        <f t="shared" si="48"/>
        <v>#N/A</v>
      </c>
      <c r="H1160" s="19"/>
      <c r="I1160">
        <v>1476206</v>
      </c>
      <c r="J1160" t="s">
        <v>3968</v>
      </c>
      <c r="K1160">
        <v>6946853</v>
      </c>
      <c r="L1160" t="s">
        <v>3969</v>
      </c>
      <c r="M1160">
        <v>500000</v>
      </c>
      <c r="N1160" t="s">
        <v>3970</v>
      </c>
      <c r="O1160">
        <v>193</v>
      </c>
      <c r="P1160" t="s">
        <v>3971</v>
      </c>
      <c r="Q1160">
        <v>0</v>
      </c>
      <c r="R1160" t="s">
        <v>3972</v>
      </c>
      <c r="S1160">
        <v>-3500</v>
      </c>
      <c r="T1160" s="7" t="str">
        <f t="shared" si="49"/>
        <v>hp_1476206;atk_6252167;hit_500000;miss_193;cirt_0;cirtSub_-3500</v>
      </c>
    </row>
    <row r="1161" spans="1:20" x14ac:dyDescent="0.15">
      <c r="A1161" s="16">
        <v>331159</v>
      </c>
      <c r="B1161" s="16" t="s">
        <v>228</v>
      </c>
      <c r="C1161" s="16">
        <v>1</v>
      </c>
      <c r="D1161" s="16">
        <v>2</v>
      </c>
      <c r="E1161" s="17">
        <v>387</v>
      </c>
      <c r="F1161" s="19" t="s">
        <v>3967</v>
      </c>
      <c r="G1161" s="19" t="e">
        <f t="shared" si="48"/>
        <v>#N/A</v>
      </c>
      <c r="H1161" s="19"/>
      <c r="I1161">
        <v>1476206</v>
      </c>
      <c r="J1161" t="s">
        <v>3968</v>
      </c>
      <c r="K1161">
        <v>6946853</v>
      </c>
      <c r="L1161" t="s">
        <v>3969</v>
      </c>
      <c r="M1161">
        <v>500000</v>
      </c>
      <c r="N1161" t="s">
        <v>3970</v>
      </c>
      <c r="O1161">
        <v>193</v>
      </c>
      <c r="P1161" t="s">
        <v>3971</v>
      </c>
      <c r="Q1161">
        <v>0</v>
      </c>
      <c r="R1161" t="s">
        <v>3972</v>
      </c>
      <c r="S1161">
        <v>-3500</v>
      </c>
      <c r="T1161" s="7" t="str">
        <f t="shared" si="49"/>
        <v>hp_1476206;atk_6252167;hit_500000;miss_193;cirt_0;cirtSub_-3500</v>
      </c>
    </row>
    <row r="1162" spans="1:20" x14ac:dyDescent="0.15">
      <c r="A1162" s="16">
        <v>331160</v>
      </c>
      <c r="B1162" s="16" t="s">
        <v>228</v>
      </c>
      <c r="C1162" s="16">
        <v>1</v>
      </c>
      <c r="D1162" s="16">
        <v>2</v>
      </c>
      <c r="E1162" s="17">
        <v>387</v>
      </c>
      <c r="F1162" s="19" t="s">
        <v>3967</v>
      </c>
      <c r="G1162" s="19" t="e">
        <f t="shared" si="48"/>
        <v>#N/A</v>
      </c>
      <c r="H1162" s="19"/>
      <c r="I1162">
        <v>1476206</v>
      </c>
      <c r="J1162" t="s">
        <v>3968</v>
      </c>
      <c r="K1162">
        <v>6946853</v>
      </c>
      <c r="L1162" t="s">
        <v>3969</v>
      </c>
      <c r="M1162">
        <v>500000</v>
      </c>
      <c r="N1162" t="s">
        <v>3970</v>
      </c>
      <c r="O1162">
        <v>193</v>
      </c>
      <c r="P1162" t="s">
        <v>3971</v>
      </c>
      <c r="Q1162">
        <v>0</v>
      </c>
      <c r="R1162" t="s">
        <v>3972</v>
      </c>
      <c r="S1162">
        <v>-3500</v>
      </c>
      <c r="T1162" s="7" t="str">
        <f t="shared" si="49"/>
        <v>hp_1476206;atk_6252167;hit_500000;miss_193;cirt_0;cirtSub_-3500</v>
      </c>
    </row>
    <row r="1163" spans="1:20" x14ac:dyDescent="0.15">
      <c r="A1163" s="16">
        <v>331161</v>
      </c>
      <c r="B1163" s="16" t="s">
        <v>228</v>
      </c>
      <c r="C1163" s="16">
        <v>1</v>
      </c>
      <c r="D1163" s="16">
        <v>2</v>
      </c>
      <c r="E1163" s="17">
        <v>388</v>
      </c>
      <c r="F1163" s="19" t="s">
        <v>3967</v>
      </c>
      <c r="G1163" s="19" t="e">
        <f t="shared" si="48"/>
        <v>#N/A</v>
      </c>
      <c r="H1163" s="19"/>
      <c r="I1163">
        <v>1483937</v>
      </c>
      <c r="J1163" t="s">
        <v>3968</v>
      </c>
      <c r="K1163">
        <v>6983235</v>
      </c>
      <c r="L1163" t="s">
        <v>3969</v>
      </c>
      <c r="M1163">
        <v>500000</v>
      </c>
      <c r="N1163" t="s">
        <v>3970</v>
      </c>
      <c r="O1163">
        <v>194</v>
      </c>
      <c r="P1163" t="s">
        <v>3971</v>
      </c>
      <c r="Q1163">
        <v>0</v>
      </c>
      <c r="R1163" t="s">
        <v>3972</v>
      </c>
      <c r="S1163">
        <v>-3500</v>
      </c>
      <c r="T1163" s="7" t="str">
        <f t="shared" si="49"/>
        <v>hp_1483937;atk_6284911;hit_500000;miss_194;cirt_0;cirtSub_-3500</v>
      </c>
    </row>
    <row r="1164" spans="1:20" x14ac:dyDescent="0.15">
      <c r="A1164" s="16">
        <v>331162</v>
      </c>
      <c r="B1164" s="16" t="s">
        <v>228</v>
      </c>
      <c r="C1164" s="16">
        <v>1</v>
      </c>
      <c r="D1164" s="16">
        <v>2</v>
      </c>
      <c r="E1164" s="17">
        <v>388</v>
      </c>
      <c r="F1164" s="19" t="s">
        <v>3967</v>
      </c>
      <c r="G1164" s="19" t="e">
        <f t="shared" si="48"/>
        <v>#N/A</v>
      </c>
      <c r="H1164" s="19"/>
      <c r="I1164">
        <v>1483937</v>
      </c>
      <c r="J1164" t="s">
        <v>3968</v>
      </c>
      <c r="K1164">
        <v>6983235</v>
      </c>
      <c r="L1164" t="s">
        <v>3969</v>
      </c>
      <c r="M1164">
        <v>500000</v>
      </c>
      <c r="N1164" t="s">
        <v>3970</v>
      </c>
      <c r="O1164">
        <v>194</v>
      </c>
      <c r="P1164" t="s">
        <v>3971</v>
      </c>
      <c r="Q1164">
        <v>0</v>
      </c>
      <c r="R1164" t="s">
        <v>3972</v>
      </c>
      <c r="S1164">
        <v>-3500</v>
      </c>
      <c r="T1164" s="7" t="str">
        <f t="shared" si="49"/>
        <v>hp_1483937;atk_6284911;hit_500000;miss_194;cirt_0;cirtSub_-3500</v>
      </c>
    </row>
    <row r="1165" spans="1:20" x14ac:dyDescent="0.15">
      <c r="A1165" s="16">
        <v>331163</v>
      </c>
      <c r="B1165" s="16" t="s">
        <v>228</v>
      </c>
      <c r="C1165" s="16">
        <v>1</v>
      </c>
      <c r="D1165" s="16">
        <v>2</v>
      </c>
      <c r="E1165" s="17">
        <v>388</v>
      </c>
      <c r="F1165" s="19" t="s">
        <v>3967</v>
      </c>
      <c r="G1165" s="19" t="e">
        <f t="shared" si="48"/>
        <v>#N/A</v>
      </c>
      <c r="H1165" s="19"/>
      <c r="I1165">
        <v>1483937</v>
      </c>
      <c r="J1165" t="s">
        <v>3968</v>
      </c>
      <c r="K1165">
        <v>6983235</v>
      </c>
      <c r="L1165" t="s">
        <v>3969</v>
      </c>
      <c r="M1165">
        <v>500000</v>
      </c>
      <c r="N1165" t="s">
        <v>3970</v>
      </c>
      <c r="O1165">
        <v>194</v>
      </c>
      <c r="P1165" t="s">
        <v>3971</v>
      </c>
      <c r="Q1165">
        <v>0</v>
      </c>
      <c r="R1165" t="s">
        <v>3972</v>
      </c>
      <c r="S1165">
        <v>-3500</v>
      </c>
      <c r="T1165" s="7" t="str">
        <f t="shared" si="49"/>
        <v>hp_1483937;atk_6284911;hit_500000;miss_194;cirt_0;cirtSub_-3500</v>
      </c>
    </row>
    <row r="1166" spans="1:20" x14ac:dyDescent="0.15">
      <c r="A1166" s="16">
        <v>331164</v>
      </c>
      <c r="B1166" s="16" t="s">
        <v>228</v>
      </c>
      <c r="C1166" s="16">
        <v>1</v>
      </c>
      <c r="D1166" s="16">
        <v>2</v>
      </c>
      <c r="E1166" s="17">
        <v>389</v>
      </c>
      <c r="F1166" s="19" t="s">
        <v>3967</v>
      </c>
      <c r="G1166" s="19" t="e">
        <f t="shared" si="48"/>
        <v>#N/A</v>
      </c>
      <c r="H1166" s="19"/>
      <c r="I1166">
        <v>1491668</v>
      </c>
      <c r="J1166" t="s">
        <v>3968</v>
      </c>
      <c r="K1166">
        <v>7019618</v>
      </c>
      <c r="L1166" t="s">
        <v>3969</v>
      </c>
      <c r="M1166">
        <v>500000</v>
      </c>
      <c r="N1166" t="s">
        <v>3970</v>
      </c>
      <c r="O1166">
        <v>194</v>
      </c>
      <c r="P1166" t="s">
        <v>3971</v>
      </c>
      <c r="Q1166">
        <v>0</v>
      </c>
      <c r="R1166" t="s">
        <v>3972</v>
      </c>
      <c r="S1166">
        <v>-3500</v>
      </c>
      <c r="T1166" s="7" t="str">
        <f t="shared" si="49"/>
        <v>hp_1491668;atk_6317656;hit_500000;miss_194;cirt_0;cirtSub_-3500</v>
      </c>
    </row>
    <row r="1167" spans="1:20" x14ac:dyDescent="0.15">
      <c r="A1167" s="16">
        <v>331165</v>
      </c>
      <c r="B1167" s="16" t="s">
        <v>228</v>
      </c>
      <c r="C1167" s="16">
        <v>1</v>
      </c>
      <c r="D1167" s="16">
        <v>2</v>
      </c>
      <c r="E1167" s="17">
        <v>389</v>
      </c>
      <c r="F1167" s="19" t="s">
        <v>3967</v>
      </c>
      <c r="G1167" s="19" t="e">
        <f t="shared" si="48"/>
        <v>#N/A</v>
      </c>
      <c r="H1167" s="19"/>
      <c r="I1167">
        <v>1491668</v>
      </c>
      <c r="J1167" t="s">
        <v>3968</v>
      </c>
      <c r="K1167">
        <v>7019618</v>
      </c>
      <c r="L1167" t="s">
        <v>3969</v>
      </c>
      <c r="M1167">
        <v>500000</v>
      </c>
      <c r="N1167" t="s">
        <v>3970</v>
      </c>
      <c r="O1167">
        <v>194</v>
      </c>
      <c r="P1167" t="s">
        <v>3971</v>
      </c>
      <c r="Q1167">
        <v>0</v>
      </c>
      <c r="R1167" t="s">
        <v>3972</v>
      </c>
      <c r="S1167">
        <v>-3500</v>
      </c>
      <c r="T1167" s="7" t="str">
        <f t="shared" si="49"/>
        <v>hp_1491668;atk_6317656;hit_500000;miss_194;cirt_0;cirtSub_-3500</v>
      </c>
    </row>
    <row r="1168" spans="1:20" x14ac:dyDescent="0.15">
      <c r="A1168" s="16">
        <v>331166</v>
      </c>
      <c r="B1168" s="16" t="s">
        <v>228</v>
      </c>
      <c r="C1168" s="16">
        <v>1</v>
      </c>
      <c r="D1168" s="16">
        <v>2</v>
      </c>
      <c r="E1168" s="17">
        <v>389</v>
      </c>
      <c r="F1168" s="19" t="s">
        <v>3967</v>
      </c>
      <c r="G1168" s="19" t="e">
        <f t="shared" si="48"/>
        <v>#N/A</v>
      </c>
      <c r="H1168" s="19"/>
      <c r="I1168">
        <v>1491668</v>
      </c>
      <c r="J1168" t="s">
        <v>3968</v>
      </c>
      <c r="K1168">
        <v>7019618</v>
      </c>
      <c r="L1168" t="s">
        <v>3969</v>
      </c>
      <c r="M1168">
        <v>500000</v>
      </c>
      <c r="N1168" t="s">
        <v>3970</v>
      </c>
      <c r="O1168">
        <v>194</v>
      </c>
      <c r="P1168" t="s">
        <v>3971</v>
      </c>
      <c r="Q1168">
        <v>0</v>
      </c>
      <c r="R1168" t="s">
        <v>3972</v>
      </c>
      <c r="S1168">
        <v>-3500</v>
      </c>
      <c r="T1168" s="7" t="str">
        <f t="shared" si="49"/>
        <v>hp_1491668;atk_6317656;hit_500000;miss_194;cirt_0;cirtSub_-3500</v>
      </c>
    </row>
    <row r="1169" spans="1:20" x14ac:dyDescent="0.15">
      <c r="A1169" s="16">
        <v>331167</v>
      </c>
      <c r="B1169" s="16" t="s">
        <v>228</v>
      </c>
      <c r="C1169" s="16">
        <v>1</v>
      </c>
      <c r="D1169" s="16">
        <v>2</v>
      </c>
      <c r="E1169" s="17">
        <v>390</v>
      </c>
      <c r="F1169" s="19" t="s">
        <v>3967</v>
      </c>
      <c r="G1169" s="19">
        <f t="shared" si="48"/>
        <v>0.8</v>
      </c>
      <c r="H1169" s="19"/>
      <c r="I1169">
        <v>1499400</v>
      </c>
      <c r="J1169" t="s">
        <v>3968</v>
      </c>
      <c r="K1169">
        <v>7056000</v>
      </c>
      <c r="L1169" t="s">
        <v>3969</v>
      </c>
      <c r="M1169">
        <v>500000</v>
      </c>
      <c r="N1169" t="s">
        <v>3970</v>
      </c>
      <c r="O1169">
        <v>195</v>
      </c>
      <c r="P1169" t="s">
        <v>3971</v>
      </c>
      <c r="Q1169">
        <v>0</v>
      </c>
      <c r="R1169" t="s">
        <v>3972</v>
      </c>
      <c r="S1169">
        <v>-3500</v>
      </c>
      <c r="T1169" s="7" t="str">
        <f t="shared" si="49"/>
        <v>hp_1499400;atk_6350400;hit_500000;miss_195;cirt_0;cirtSub_-3500</v>
      </c>
    </row>
    <row r="1170" spans="1:20" x14ac:dyDescent="0.15">
      <c r="A1170" s="16">
        <v>331168</v>
      </c>
      <c r="B1170" s="16" t="s">
        <v>228</v>
      </c>
      <c r="C1170" s="16">
        <v>1</v>
      </c>
      <c r="D1170" s="16">
        <v>2</v>
      </c>
      <c r="E1170" s="17">
        <v>390</v>
      </c>
      <c r="F1170" s="19" t="s">
        <v>3967</v>
      </c>
      <c r="G1170" s="19">
        <f t="shared" si="48"/>
        <v>0.8</v>
      </c>
      <c r="H1170" s="19"/>
      <c r="I1170">
        <v>1499400</v>
      </c>
      <c r="J1170" t="s">
        <v>3968</v>
      </c>
      <c r="K1170">
        <v>7056000</v>
      </c>
      <c r="L1170" t="s">
        <v>3969</v>
      </c>
      <c r="M1170">
        <v>500000</v>
      </c>
      <c r="N1170" t="s">
        <v>3970</v>
      </c>
      <c r="O1170">
        <v>195</v>
      </c>
      <c r="P1170" t="s">
        <v>3971</v>
      </c>
      <c r="Q1170">
        <v>0</v>
      </c>
      <c r="R1170" t="s">
        <v>3972</v>
      </c>
      <c r="S1170">
        <v>-3500</v>
      </c>
      <c r="T1170" s="7" t="str">
        <f t="shared" si="49"/>
        <v>hp_1499400;atk_6350400;hit_500000;miss_195;cirt_0;cirtSub_-3500</v>
      </c>
    </row>
    <row r="1171" spans="1:20" x14ac:dyDescent="0.15">
      <c r="A1171" s="16">
        <v>331169</v>
      </c>
      <c r="B1171" s="16" t="s">
        <v>228</v>
      </c>
      <c r="C1171" s="16">
        <v>1</v>
      </c>
      <c r="D1171" s="16">
        <v>2</v>
      </c>
      <c r="E1171" s="17">
        <v>390</v>
      </c>
      <c r="F1171" s="19" t="s">
        <v>3967</v>
      </c>
      <c r="G1171" s="19">
        <f t="shared" si="48"/>
        <v>0.8</v>
      </c>
      <c r="H1171" s="19"/>
      <c r="I1171">
        <v>1499400</v>
      </c>
      <c r="J1171" t="s">
        <v>3968</v>
      </c>
      <c r="K1171">
        <v>7056000</v>
      </c>
      <c r="L1171" t="s">
        <v>3969</v>
      </c>
      <c r="M1171">
        <v>500000</v>
      </c>
      <c r="N1171" t="s">
        <v>3970</v>
      </c>
      <c r="O1171">
        <v>195</v>
      </c>
      <c r="P1171" t="s">
        <v>3971</v>
      </c>
      <c r="Q1171">
        <v>0</v>
      </c>
      <c r="R1171" t="s">
        <v>3972</v>
      </c>
      <c r="S1171">
        <v>-3500</v>
      </c>
      <c r="T1171" s="7" t="str">
        <f t="shared" si="49"/>
        <v>hp_1499400;atk_6350400;hit_500000;miss_195;cirt_0;cirtSub_-3500</v>
      </c>
    </row>
    <row r="1172" spans="1:20" x14ac:dyDescent="0.15">
      <c r="A1172" s="16">
        <v>331170</v>
      </c>
      <c r="B1172" s="16" t="s">
        <v>228</v>
      </c>
      <c r="C1172" s="16">
        <v>1</v>
      </c>
      <c r="D1172" s="16">
        <v>2</v>
      </c>
      <c r="E1172" s="17">
        <v>391</v>
      </c>
      <c r="F1172" s="19" t="s">
        <v>3967</v>
      </c>
      <c r="G1172" s="19" t="e">
        <f t="shared" si="48"/>
        <v>#N/A</v>
      </c>
      <c r="H1172" s="19"/>
      <c r="I1172">
        <v>1507131</v>
      </c>
      <c r="J1172" t="s">
        <v>3968</v>
      </c>
      <c r="K1172">
        <v>7092383</v>
      </c>
      <c r="L1172" t="s">
        <v>3969</v>
      </c>
      <c r="M1172">
        <v>500000</v>
      </c>
      <c r="N1172" t="s">
        <v>3970</v>
      </c>
      <c r="O1172">
        <v>195</v>
      </c>
      <c r="P1172" t="s">
        <v>3971</v>
      </c>
      <c r="Q1172">
        <v>0</v>
      </c>
      <c r="R1172" t="s">
        <v>3972</v>
      </c>
      <c r="S1172">
        <v>-3500</v>
      </c>
      <c r="T1172" s="7" t="str">
        <f t="shared" si="49"/>
        <v>hp_1507131;atk_6383144;hit_500000;miss_195;cirt_0;cirtSub_-3500</v>
      </c>
    </row>
    <row r="1173" spans="1:20" x14ac:dyDescent="0.15">
      <c r="A1173" s="16">
        <v>331171</v>
      </c>
      <c r="B1173" s="16" t="s">
        <v>228</v>
      </c>
      <c r="C1173" s="16">
        <v>1</v>
      </c>
      <c r="D1173" s="16">
        <v>2</v>
      </c>
      <c r="E1173" s="17">
        <v>391</v>
      </c>
      <c r="F1173" s="19" t="s">
        <v>3967</v>
      </c>
      <c r="G1173" s="19" t="e">
        <f t="shared" si="48"/>
        <v>#N/A</v>
      </c>
      <c r="H1173" s="19"/>
      <c r="I1173">
        <v>1507131</v>
      </c>
      <c r="J1173" t="s">
        <v>3968</v>
      </c>
      <c r="K1173">
        <v>7092383</v>
      </c>
      <c r="L1173" t="s">
        <v>3969</v>
      </c>
      <c r="M1173">
        <v>500000</v>
      </c>
      <c r="N1173" t="s">
        <v>3970</v>
      </c>
      <c r="O1173">
        <v>195</v>
      </c>
      <c r="P1173" t="s">
        <v>3971</v>
      </c>
      <c r="Q1173">
        <v>0</v>
      </c>
      <c r="R1173" t="s">
        <v>3972</v>
      </c>
      <c r="S1173">
        <v>-3500</v>
      </c>
      <c r="T1173" s="7" t="str">
        <f t="shared" si="49"/>
        <v>hp_1507131;atk_6383144;hit_500000;miss_195;cirt_0;cirtSub_-3500</v>
      </c>
    </row>
    <row r="1174" spans="1:20" x14ac:dyDescent="0.15">
      <c r="A1174" s="16">
        <v>331172</v>
      </c>
      <c r="B1174" s="16" t="s">
        <v>228</v>
      </c>
      <c r="C1174" s="16">
        <v>1</v>
      </c>
      <c r="D1174" s="16">
        <v>2</v>
      </c>
      <c r="E1174" s="17">
        <v>391</v>
      </c>
      <c r="F1174" s="19" t="s">
        <v>3967</v>
      </c>
      <c r="G1174" s="19" t="e">
        <f t="shared" si="48"/>
        <v>#N/A</v>
      </c>
      <c r="H1174" s="19"/>
      <c r="I1174">
        <v>1507131</v>
      </c>
      <c r="J1174" t="s">
        <v>3968</v>
      </c>
      <c r="K1174">
        <v>7092383</v>
      </c>
      <c r="L1174" t="s">
        <v>3969</v>
      </c>
      <c r="M1174">
        <v>500000</v>
      </c>
      <c r="N1174" t="s">
        <v>3970</v>
      </c>
      <c r="O1174">
        <v>195</v>
      </c>
      <c r="P1174" t="s">
        <v>3971</v>
      </c>
      <c r="Q1174">
        <v>0</v>
      </c>
      <c r="R1174" t="s">
        <v>3972</v>
      </c>
      <c r="S1174">
        <v>-3500</v>
      </c>
      <c r="T1174" s="7" t="str">
        <f t="shared" si="49"/>
        <v>hp_1507131;atk_6383144;hit_500000;miss_195;cirt_0;cirtSub_-3500</v>
      </c>
    </row>
    <row r="1175" spans="1:20" x14ac:dyDescent="0.15">
      <c r="A1175" s="16">
        <v>331173</v>
      </c>
      <c r="B1175" s="16" t="s">
        <v>228</v>
      </c>
      <c r="C1175" s="16">
        <v>1</v>
      </c>
      <c r="D1175" s="16">
        <v>2</v>
      </c>
      <c r="E1175" s="17">
        <v>392</v>
      </c>
      <c r="F1175" s="19" t="s">
        <v>3967</v>
      </c>
      <c r="G1175" s="19" t="e">
        <f t="shared" si="48"/>
        <v>#N/A</v>
      </c>
      <c r="H1175" s="19"/>
      <c r="I1175">
        <v>1514862</v>
      </c>
      <c r="J1175" t="s">
        <v>3968</v>
      </c>
      <c r="K1175">
        <v>7128765</v>
      </c>
      <c r="L1175" t="s">
        <v>3969</v>
      </c>
      <c r="M1175">
        <v>500000</v>
      </c>
      <c r="N1175" t="s">
        <v>3970</v>
      </c>
      <c r="O1175">
        <v>196</v>
      </c>
      <c r="P1175" t="s">
        <v>3971</v>
      </c>
      <c r="Q1175">
        <v>0</v>
      </c>
      <c r="R1175" t="s">
        <v>3972</v>
      </c>
      <c r="S1175">
        <v>-3500</v>
      </c>
      <c r="T1175" s="7" t="str">
        <f t="shared" si="49"/>
        <v>hp_1514862;atk_6415888;hit_500000;miss_196;cirt_0;cirtSub_-3500</v>
      </c>
    </row>
    <row r="1176" spans="1:20" x14ac:dyDescent="0.15">
      <c r="A1176" s="16">
        <v>331174</v>
      </c>
      <c r="B1176" s="16" t="s">
        <v>228</v>
      </c>
      <c r="C1176" s="16">
        <v>1</v>
      </c>
      <c r="D1176" s="16">
        <v>2</v>
      </c>
      <c r="E1176" s="17">
        <v>392</v>
      </c>
      <c r="F1176" s="19" t="s">
        <v>3967</v>
      </c>
      <c r="G1176" s="19" t="e">
        <f t="shared" si="48"/>
        <v>#N/A</v>
      </c>
      <c r="H1176" s="19"/>
      <c r="I1176">
        <v>1514862</v>
      </c>
      <c r="J1176" t="s">
        <v>3968</v>
      </c>
      <c r="K1176">
        <v>7128765</v>
      </c>
      <c r="L1176" t="s">
        <v>3969</v>
      </c>
      <c r="M1176">
        <v>500000</v>
      </c>
      <c r="N1176" t="s">
        <v>3970</v>
      </c>
      <c r="O1176">
        <v>196</v>
      </c>
      <c r="P1176" t="s">
        <v>3971</v>
      </c>
      <c r="Q1176">
        <v>0</v>
      </c>
      <c r="R1176" t="s">
        <v>3972</v>
      </c>
      <c r="S1176">
        <v>-3500</v>
      </c>
      <c r="T1176" s="7" t="str">
        <f t="shared" si="49"/>
        <v>hp_1514862;atk_6415888;hit_500000;miss_196;cirt_0;cirtSub_-3500</v>
      </c>
    </row>
    <row r="1177" spans="1:20" x14ac:dyDescent="0.15">
      <c r="A1177" s="16">
        <v>331175</v>
      </c>
      <c r="B1177" s="16" t="s">
        <v>228</v>
      </c>
      <c r="C1177" s="16">
        <v>1</v>
      </c>
      <c r="D1177" s="16">
        <v>2</v>
      </c>
      <c r="E1177" s="17">
        <v>392</v>
      </c>
      <c r="F1177" s="19" t="s">
        <v>3967</v>
      </c>
      <c r="G1177" s="19" t="e">
        <f t="shared" si="48"/>
        <v>#N/A</v>
      </c>
      <c r="H1177" s="19"/>
      <c r="I1177">
        <v>1514862</v>
      </c>
      <c r="J1177" t="s">
        <v>3968</v>
      </c>
      <c r="K1177">
        <v>7128765</v>
      </c>
      <c r="L1177" t="s">
        <v>3969</v>
      </c>
      <c r="M1177">
        <v>500000</v>
      </c>
      <c r="N1177" t="s">
        <v>3970</v>
      </c>
      <c r="O1177">
        <v>196</v>
      </c>
      <c r="P1177" t="s">
        <v>3971</v>
      </c>
      <c r="Q1177">
        <v>0</v>
      </c>
      <c r="R1177" t="s">
        <v>3972</v>
      </c>
      <c r="S1177">
        <v>-3500</v>
      </c>
      <c r="T1177" s="7" t="str">
        <f t="shared" si="49"/>
        <v>hp_1514862;atk_6415888;hit_500000;miss_196;cirt_0;cirtSub_-3500</v>
      </c>
    </row>
    <row r="1178" spans="1:20" x14ac:dyDescent="0.15">
      <c r="A1178" s="16">
        <v>331176</v>
      </c>
      <c r="B1178" s="16" t="s">
        <v>228</v>
      </c>
      <c r="C1178" s="16">
        <v>1</v>
      </c>
      <c r="D1178" s="16">
        <v>2</v>
      </c>
      <c r="E1178" s="17">
        <v>393</v>
      </c>
      <c r="F1178" s="19" t="s">
        <v>3967</v>
      </c>
      <c r="G1178" s="19" t="e">
        <f t="shared" si="48"/>
        <v>#N/A</v>
      </c>
      <c r="H1178" s="19"/>
      <c r="I1178">
        <v>1522593</v>
      </c>
      <c r="J1178" t="s">
        <v>3968</v>
      </c>
      <c r="K1178">
        <v>7165148</v>
      </c>
      <c r="L1178" t="s">
        <v>3969</v>
      </c>
      <c r="M1178">
        <v>500000</v>
      </c>
      <c r="N1178" t="s">
        <v>3970</v>
      </c>
      <c r="O1178">
        <v>196</v>
      </c>
      <c r="P1178" t="s">
        <v>3971</v>
      </c>
      <c r="Q1178">
        <v>0</v>
      </c>
      <c r="R1178" t="s">
        <v>3972</v>
      </c>
      <c r="S1178">
        <v>-3500</v>
      </c>
      <c r="T1178" s="7" t="str">
        <f t="shared" si="49"/>
        <v>hp_1522593;atk_6448633;hit_500000;miss_196;cirt_0;cirtSub_-3500</v>
      </c>
    </row>
    <row r="1179" spans="1:20" x14ac:dyDescent="0.15">
      <c r="A1179" s="16">
        <v>331177</v>
      </c>
      <c r="B1179" s="16" t="s">
        <v>228</v>
      </c>
      <c r="C1179" s="16">
        <v>1</v>
      </c>
      <c r="D1179" s="16">
        <v>2</v>
      </c>
      <c r="E1179" s="17">
        <v>393</v>
      </c>
      <c r="F1179" s="19" t="s">
        <v>3967</v>
      </c>
      <c r="G1179" s="19" t="e">
        <f t="shared" si="48"/>
        <v>#N/A</v>
      </c>
      <c r="H1179" s="19"/>
      <c r="I1179">
        <v>1522593</v>
      </c>
      <c r="J1179" t="s">
        <v>3968</v>
      </c>
      <c r="K1179">
        <v>7165148</v>
      </c>
      <c r="L1179" t="s">
        <v>3969</v>
      </c>
      <c r="M1179">
        <v>500000</v>
      </c>
      <c r="N1179" t="s">
        <v>3970</v>
      </c>
      <c r="O1179">
        <v>196</v>
      </c>
      <c r="P1179" t="s">
        <v>3971</v>
      </c>
      <c r="Q1179">
        <v>0</v>
      </c>
      <c r="R1179" t="s">
        <v>3972</v>
      </c>
      <c r="S1179">
        <v>-3500</v>
      </c>
      <c r="T1179" s="7" t="str">
        <f t="shared" si="49"/>
        <v>hp_1522593;atk_6448633;hit_500000;miss_196;cirt_0;cirtSub_-3500</v>
      </c>
    </row>
    <row r="1180" spans="1:20" x14ac:dyDescent="0.15">
      <c r="A1180" s="16">
        <v>331178</v>
      </c>
      <c r="B1180" s="16" t="s">
        <v>228</v>
      </c>
      <c r="C1180" s="16">
        <v>1</v>
      </c>
      <c r="D1180" s="16">
        <v>2</v>
      </c>
      <c r="E1180" s="17">
        <v>393</v>
      </c>
      <c r="F1180" s="19" t="s">
        <v>3967</v>
      </c>
      <c r="G1180" s="19" t="e">
        <f t="shared" si="48"/>
        <v>#N/A</v>
      </c>
      <c r="H1180" s="19"/>
      <c r="I1180">
        <v>1522593</v>
      </c>
      <c r="J1180" t="s">
        <v>3968</v>
      </c>
      <c r="K1180">
        <v>7165148</v>
      </c>
      <c r="L1180" t="s">
        <v>3969</v>
      </c>
      <c r="M1180">
        <v>500000</v>
      </c>
      <c r="N1180" t="s">
        <v>3970</v>
      </c>
      <c r="O1180">
        <v>196</v>
      </c>
      <c r="P1180" t="s">
        <v>3971</v>
      </c>
      <c r="Q1180">
        <v>0</v>
      </c>
      <c r="R1180" t="s">
        <v>3972</v>
      </c>
      <c r="S1180">
        <v>-3500</v>
      </c>
      <c r="T1180" s="7" t="str">
        <f t="shared" si="49"/>
        <v>hp_1522593;atk_6448633;hit_500000;miss_196;cirt_0;cirtSub_-3500</v>
      </c>
    </row>
    <row r="1181" spans="1:20" x14ac:dyDescent="0.15">
      <c r="A1181" s="16">
        <v>331179</v>
      </c>
      <c r="B1181" s="16" t="s">
        <v>228</v>
      </c>
      <c r="C1181" s="16">
        <v>1</v>
      </c>
      <c r="D1181" s="16">
        <v>2</v>
      </c>
      <c r="E1181" s="17">
        <v>394</v>
      </c>
      <c r="F1181" s="19" t="s">
        <v>3967</v>
      </c>
      <c r="G1181" s="19" t="e">
        <f t="shared" si="48"/>
        <v>#N/A</v>
      </c>
      <c r="H1181" s="19"/>
      <c r="I1181">
        <v>1530325</v>
      </c>
      <c r="J1181" t="s">
        <v>3968</v>
      </c>
      <c r="K1181">
        <v>7201530</v>
      </c>
      <c r="L1181" t="s">
        <v>3969</v>
      </c>
      <c r="M1181">
        <v>500000</v>
      </c>
      <c r="N1181" t="s">
        <v>3970</v>
      </c>
      <c r="O1181">
        <v>197</v>
      </c>
      <c r="P1181" t="s">
        <v>3971</v>
      </c>
      <c r="Q1181">
        <v>0</v>
      </c>
      <c r="R1181" t="s">
        <v>3972</v>
      </c>
      <c r="S1181">
        <v>-3500</v>
      </c>
      <c r="T1181" s="7" t="str">
        <f t="shared" si="49"/>
        <v>hp_1530325;atk_6481377;hit_500000;miss_197;cirt_0;cirtSub_-3500</v>
      </c>
    </row>
    <row r="1182" spans="1:20" x14ac:dyDescent="0.15">
      <c r="A1182" s="16">
        <v>331180</v>
      </c>
      <c r="B1182" s="16" t="s">
        <v>228</v>
      </c>
      <c r="C1182" s="16">
        <v>1</v>
      </c>
      <c r="D1182" s="16">
        <v>2</v>
      </c>
      <c r="E1182" s="17">
        <v>394</v>
      </c>
      <c r="F1182" s="19" t="s">
        <v>3967</v>
      </c>
      <c r="G1182" s="19" t="e">
        <f t="shared" si="48"/>
        <v>#N/A</v>
      </c>
      <c r="H1182" s="19"/>
      <c r="I1182">
        <v>1530325</v>
      </c>
      <c r="J1182" t="s">
        <v>3968</v>
      </c>
      <c r="K1182">
        <v>7201530</v>
      </c>
      <c r="L1182" t="s">
        <v>3969</v>
      </c>
      <c r="M1182">
        <v>500000</v>
      </c>
      <c r="N1182" t="s">
        <v>3970</v>
      </c>
      <c r="O1182">
        <v>197</v>
      </c>
      <c r="P1182" t="s">
        <v>3971</v>
      </c>
      <c r="Q1182">
        <v>0</v>
      </c>
      <c r="R1182" t="s">
        <v>3972</v>
      </c>
      <c r="S1182">
        <v>-3500</v>
      </c>
      <c r="T1182" s="7" t="str">
        <f t="shared" si="49"/>
        <v>hp_1530325;atk_6481377;hit_500000;miss_197;cirt_0;cirtSub_-3500</v>
      </c>
    </row>
    <row r="1183" spans="1:20" x14ac:dyDescent="0.15">
      <c r="A1183" s="16">
        <v>331181</v>
      </c>
      <c r="B1183" s="16" t="s">
        <v>228</v>
      </c>
      <c r="C1183" s="16">
        <v>1</v>
      </c>
      <c r="D1183" s="16">
        <v>2</v>
      </c>
      <c r="E1183" s="17">
        <v>394</v>
      </c>
      <c r="F1183" s="19" t="s">
        <v>3967</v>
      </c>
      <c r="G1183" s="19" t="e">
        <f t="shared" si="48"/>
        <v>#N/A</v>
      </c>
      <c r="H1183" s="19"/>
      <c r="I1183">
        <v>1530325</v>
      </c>
      <c r="J1183" t="s">
        <v>3968</v>
      </c>
      <c r="K1183">
        <v>7201530</v>
      </c>
      <c r="L1183" t="s">
        <v>3969</v>
      </c>
      <c r="M1183">
        <v>500000</v>
      </c>
      <c r="N1183" t="s">
        <v>3970</v>
      </c>
      <c r="O1183">
        <v>197</v>
      </c>
      <c r="P1183" t="s">
        <v>3971</v>
      </c>
      <c r="Q1183">
        <v>0</v>
      </c>
      <c r="R1183" t="s">
        <v>3972</v>
      </c>
      <c r="S1183">
        <v>-3500</v>
      </c>
      <c r="T1183" s="7" t="str">
        <f t="shared" si="49"/>
        <v>hp_1530325;atk_6481377;hit_500000;miss_197;cirt_0;cirtSub_-3500</v>
      </c>
    </row>
    <row r="1184" spans="1:20" x14ac:dyDescent="0.15">
      <c r="A1184" s="16">
        <v>331182</v>
      </c>
      <c r="B1184" s="16" t="s">
        <v>228</v>
      </c>
      <c r="C1184" s="16">
        <v>1</v>
      </c>
      <c r="D1184" s="16">
        <v>2</v>
      </c>
      <c r="E1184" s="17">
        <v>395</v>
      </c>
      <c r="F1184" s="19" t="s">
        <v>3967</v>
      </c>
      <c r="G1184" s="19">
        <f t="shared" si="48"/>
        <v>0.8</v>
      </c>
      <c r="H1184" s="19"/>
      <c r="I1184">
        <v>1538290</v>
      </c>
      <c r="J1184" t="s">
        <v>3968</v>
      </c>
      <c r="K1184">
        <v>7239015</v>
      </c>
      <c r="L1184" t="s">
        <v>3969</v>
      </c>
      <c r="M1184">
        <v>500000</v>
      </c>
      <c r="N1184" t="s">
        <v>3970</v>
      </c>
      <c r="O1184">
        <v>197</v>
      </c>
      <c r="P1184" t="s">
        <v>3971</v>
      </c>
      <c r="Q1184">
        <v>0</v>
      </c>
      <c r="R1184" t="s">
        <v>3972</v>
      </c>
      <c r="S1184">
        <v>-3500</v>
      </c>
      <c r="T1184" s="7" t="str">
        <f t="shared" si="49"/>
        <v>hp_1538290;atk_6515113;hit_500000;miss_197;cirt_0;cirtSub_-3500</v>
      </c>
    </row>
    <row r="1185" spans="1:20" x14ac:dyDescent="0.15">
      <c r="A1185" s="16">
        <v>331183</v>
      </c>
      <c r="B1185" s="16" t="s">
        <v>228</v>
      </c>
      <c r="C1185" s="16">
        <v>1</v>
      </c>
      <c r="D1185" s="16">
        <v>2</v>
      </c>
      <c r="E1185" s="17">
        <v>395</v>
      </c>
      <c r="F1185" s="19" t="s">
        <v>3967</v>
      </c>
      <c r="G1185" s="19">
        <f t="shared" si="48"/>
        <v>0.8</v>
      </c>
      <c r="H1185" s="19"/>
      <c r="I1185">
        <v>1538290</v>
      </c>
      <c r="J1185" t="s">
        <v>3968</v>
      </c>
      <c r="K1185">
        <v>7239015</v>
      </c>
      <c r="L1185" t="s">
        <v>3969</v>
      </c>
      <c r="M1185">
        <v>500000</v>
      </c>
      <c r="N1185" t="s">
        <v>3970</v>
      </c>
      <c r="O1185">
        <v>197</v>
      </c>
      <c r="P1185" t="s">
        <v>3971</v>
      </c>
      <c r="Q1185">
        <v>0</v>
      </c>
      <c r="R1185" t="s">
        <v>3972</v>
      </c>
      <c r="S1185">
        <v>-3500</v>
      </c>
      <c r="T1185" s="7" t="str">
        <f t="shared" si="49"/>
        <v>hp_1538290;atk_6515113;hit_500000;miss_197;cirt_0;cirtSub_-3500</v>
      </c>
    </row>
    <row r="1186" spans="1:20" x14ac:dyDescent="0.15">
      <c r="A1186" s="16">
        <v>331184</v>
      </c>
      <c r="B1186" s="16" t="s">
        <v>228</v>
      </c>
      <c r="C1186" s="16">
        <v>1</v>
      </c>
      <c r="D1186" s="16">
        <v>2</v>
      </c>
      <c r="E1186" s="17">
        <v>395</v>
      </c>
      <c r="F1186" s="19" t="s">
        <v>3967</v>
      </c>
      <c r="G1186" s="19">
        <f t="shared" si="48"/>
        <v>0.8</v>
      </c>
      <c r="H1186" s="19"/>
      <c r="I1186">
        <v>1538290</v>
      </c>
      <c r="J1186" t="s">
        <v>3968</v>
      </c>
      <c r="K1186">
        <v>7239015</v>
      </c>
      <c r="L1186" t="s">
        <v>3969</v>
      </c>
      <c r="M1186">
        <v>500000</v>
      </c>
      <c r="N1186" t="s">
        <v>3970</v>
      </c>
      <c r="O1186">
        <v>197</v>
      </c>
      <c r="P1186" t="s">
        <v>3971</v>
      </c>
      <c r="Q1186">
        <v>0</v>
      </c>
      <c r="R1186" t="s">
        <v>3972</v>
      </c>
      <c r="S1186">
        <v>-3500</v>
      </c>
      <c r="T1186" s="7" t="str">
        <f t="shared" si="49"/>
        <v>hp_1538290;atk_6515113;hit_500000;miss_197;cirt_0;cirtSub_-3500</v>
      </c>
    </row>
    <row r="1187" spans="1:20" x14ac:dyDescent="0.15">
      <c r="A1187" s="16">
        <v>331185</v>
      </c>
      <c r="B1187" s="16" t="s">
        <v>228</v>
      </c>
      <c r="C1187" s="16">
        <v>1</v>
      </c>
      <c r="D1187" s="16">
        <v>2</v>
      </c>
      <c r="E1187" s="17">
        <v>396</v>
      </c>
      <c r="F1187" s="19" t="s">
        <v>3967</v>
      </c>
      <c r="G1187" s="19" t="e">
        <f t="shared" si="48"/>
        <v>#N/A</v>
      </c>
      <c r="H1187" s="19"/>
      <c r="I1187">
        <v>1546256</v>
      </c>
      <c r="J1187" t="s">
        <v>3968</v>
      </c>
      <c r="K1187">
        <v>7276500</v>
      </c>
      <c r="L1187" t="s">
        <v>3969</v>
      </c>
      <c r="M1187">
        <v>500000</v>
      </c>
      <c r="N1187" t="s">
        <v>3970</v>
      </c>
      <c r="O1187">
        <v>198</v>
      </c>
      <c r="P1187" t="s">
        <v>3971</v>
      </c>
      <c r="Q1187">
        <v>0</v>
      </c>
      <c r="R1187" t="s">
        <v>3972</v>
      </c>
      <c r="S1187">
        <v>-3500</v>
      </c>
      <c r="T1187" s="7" t="str">
        <f t="shared" si="49"/>
        <v>hp_1546256;atk_6548850;hit_500000;miss_198;cirt_0;cirtSub_-3500</v>
      </c>
    </row>
    <row r="1188" spans="1:20" x14ac:dyDescent="0.15">
      <c r="A1188" s="16">
        <v>331186</v>
      </c>
      <c r="B1188" s="16" t="s">
        <v>228</v>
      </c>
      <c r="C1188" s="16">
        <v>1</v>
      </c>
      <c r="D1188" s="16">
        <v>2</v>
      </c>
      <c r="E1188" s="17">
        <v>396</v>
      </c>
      <c r="F1188" s="19" t="s">
        <v>3967</v>
      </c>
      <c r="G1188" s="19" t="e">
        <f t="shared" si="48"/>
        <v>#N/A</v>
      </c>
      <c r="H1188" s="19"/>
      <c r="I1188">
        <v>1546256</v>
      </c>
      <c r="J1188" t="s">
        <v>3968</v>
      </c>
      <c r="K1188">
        <v>7276500</v>
      </c>
      <c r="L1188" t="s">
        <v>3969</v>
      </c>
      <c r="M1188">
        <v>500000</v>
      </c>
      <c r="N1188" t="s">
        <v>3970</v>
      </c>
      <c r="O1188">
        <v>198</v>
      </c>
      <c r="P1188" t="s">
        <v>3971</v>
      </c>
      <c r="Q1188">
        <v>0</v>
      </c>
      <c r="R1188" t="s">
        <v>3972</v>
      </c>
      <c r="S1188">
        <v>-3500</v>
      </c>
      <c r="T1188" s="7" t="str">
        <f t="shared" si="49"/>
        <v>hp_1546256;atk_6548850;hit_500000;miss_198;cirt_0;cirtSub_-3500</v>
      </c>
    </row>
    <row r="1189" spans="1:20" x14ac:dyDescent="0.15">
      <c r="A1189" s="16">
        <v>331187</v>
      </c>
      <c r="B1189" s="16" t="s">
        <v>228</v>
      </c>
      <c r="C1189" s="16">
        <v>1</v>
      </c>
      <c r="D1189" s="16">
        <v>2</v>
      </c>
      <c r="E1189" s="17">
        <v>396</v>
      </c>
      <c r="F1189" s="19" t="s">
        <v>3967</v>
      </c>
      <c r="G1189" s="19" t="e">
        <f t="shared" si="48"/>
        <v>#N/A</v>
      </c>
      <c r="H1189" s="19"/>
      <c r="I1189">
        <v>1546256</v>
      </c>
      <c r="J1189" t="s">
        <v>3968</v>
      </c>
      <c r="K1189">
        <v>7276500</v>
      </c>
      <c r="L1189" t="s">
        <v>3969</v>
      </c>
      <c r="M1189">
        <v>500000</v>
      </c>
      <c r="N1189" t="s">
        <v>3970</v>
      </c>
      <c r="O1189">
        <v>198</v>
      </c>
      <c r="P1189" t="s">
        <v>3971</v>
      </c>
      <c r="Q1189">
        <v>0</v>
      </c>
      <c r="R1189" t="s">
        <v>3972</v>
      </c>
      <c r="S1189">
        <v>-3500</v>
      </c>
      <c r="T1189" s="7" t="str">
        <f t="shared" si="49"/>
        <v>hp_1546256;atk_6548850;hit_500000;miss_198;cirt_0;cirtSub_-3500</v>
      </c>
    </row>
    <row r="1190" spans="1:20" x14ac:dyDescent="0.15">
      <c r="A1190" s="16">
        <v>331188</v>
      </c>
      <c r="B1190" s="16" t="s">
        <v>228</v>
      </c>
      <c r="C1190" s="16">
        <v>1</v>
      </c>
      <c r="D1190" s="16">
        <v>2</v>
      </c>
      <c r="E1190" s="17">
        <v>397</v>
      </c>
      <c r="F1190" s="19" t="s">
        <v>3967</v>
      </c>
      <c r="G1190" s="19" t="e">
        <f t="shared" si="48"/>
        <v>#N/A</v>
      </c>
      <c r="H1190" s="19"/>
      <c r="I1190">
        <v>1554221</v>
      </c>
      <c r="J1190" t="s">
        <v>3968</v>
      </c>
      <c r="K1190">
        <v>7313985</v>
      </c>
      <c r="L1190" t="s">
        <v>3969</v>
      </c>
      <c r="M1190">
        <v>500000</v>
      </c>
      <c r="N1190" t="s">
        <v>3970</v>
      </c>
      <c r="O1190">
        <v>198</v>
      </c>
      <c r="P1190" t="s">
        <v>3971</v>
      </c>
      <c r="Q1190">
        <v>0</v>
      </c>
      <c r="R1190" t="s">
        <v>3972</v>
      </c>
      <c r="S1190">
        <v>-3500</v>
      </c>
      <c r="T1190" s="7" t="str">
        <f t="shared" si="49"/>
        <v>hp_1554221;atk_6582586;hit_500000;miss_198;cirt_0;cirtSub_-3500</v>
      </c>
    </row>
    <row r="1191" spans="1:20" x14ac:dyDescent="0.15">
      <c r="A1191" s="16">
        <v>331189</v>
      </c>
      <c r="B1191" s="16" t="s">
        <v>228</v>
      </c>
      <c r="C1191" s="16">
        <v>1</v>
      </c>
      <c r="D1191" s="16">
        <v>2</v>
      </c>
      <c r="E1191" s="17">
        <v>397</v>
      </c>
      <c r="F1191" s="19" t="s">
        <v>3967</v>
      </c>
      <c r="G1191" s="19" t="e">
        <f t="shared" si="48"/>
        <v>#N/A</v>
      </c>
      <c r="H1191" s="19"/>
      <c r="I1191">
        <v>1554221</v>
      </c>
      <c r="J1191" t="s">
        <v>3968</v>
      </c>
      <c r="K1191">
        <v>7313985</v>
      </c>
      <c r="L1191" t="s">
        <v>3969</v>
      </c>
      <c r="M1191">
        <v>500000</v>
      </c>
      <c r="N1191" t="s">
        <v>3970</v>
      </c>
      <c r="O1191">
        <v>198</v>
      </c>
      <c r="P1191" t="s">
        <v>3971</v>
      </c>
      <c r="Q1191">
        <v>0</v>
      </c>
      <c r="R1191" t="s">
        <v>3972</v>
      </c>
      <c r="S1191">
        <v>-3500</v>
      </c>
      <c r="T1191" s="7" t="str">
        <f t="shared" si="49"/>
        <v>hp_1554221;atk_6582586;hit_500000;miss_198;cirt_0;cirtSub_-3500</v>
      </c>
    </row>
    <row r="1192" spans="1:20" x14ac:dyDescent="0.15">
      <c r="A1192" s="16">
        <v>331190</v>
      </c>
      <c r="B1192" s="16" t="s">
        <v>228</v>
      </c>
      <c r="C1192" s="16">
        <v>1</v>
      </c>
      <c r="D1192" s="16">
        <v>2</v>
      </c>
      <c r="E1192" s="17">
        <v>397</v>
      </c>
      <c r="F1192" s="19" t="s">
        <v>3967</v>
      </c>
      <c r="G1192" s="19" t="e">
        <f t="shared" si="48"/>
        <v>#N/A</v>
      </c>
      <c r="H1192" s="19"/>
      <c r="I1192">
        <v>1554221</v>
      </c>
      <c r="J1192" t="s">
        <v>3968</v>
      </c>
      <c r="K1192">
        <v>7313985</v>
      </c>
      <c r="L1192" t="s">
        <v>3969</v>
      </c>
      <c r="M1192">
        <v>500000</v>
      </c>
      <c r="N1192" t="s">
        <v>3970</v>
      </c>
      <c r="O1192">
        <v>198</v>
      </c>
      <c r="P1192" t="s">
        <v>3971</v>
      </c>
      <c r="Q1192">
        <v>0</v>
      </c>
      <c r="R1192" t="s">
        <v>3972</v>
      </c>
      <c r="S1192">
        <v>-3500</v>
      </c>
      <c r="T1192" s="7" t="str">
        <f t="shared" si="49"/>
        <v>hp_1554221;atk_6582586;hit_500000;miss_198;cirt_0;cirtSub_-3500</v>
      </c>
    </row>
    <row r="1193" spans="1:20" x14ac:dyDescent="0.15">
      <c r="A1193" s="16">
        <v>331191</v>
      </c>
      <c r="B1193" s="16" t="s">
        <v>228</v>
      </c>
      <c r="C1193" s="16">
        <v>1</v>
      </c>
      <c r="D1193" s="16">
        <v>2</v>
      </c>
      <c r="E1193" s="17">
        <v>398</v>
      </c>
      <c r="F1193" s="19" t="s">
        <v>3967</v>
      </c>
      <c r="G1193" s="19" t="e">
        <f t="shared" si="48"/>
        <v>#N/A</v>
      </c>
      <c r="H1193" s="19"/>
      <c r="I1193">
        <v>1562187</v>
      </c>
      <c r="J1193" t="s">
        <v>3968</v>
      </c>
      <c r="K1193">
        <v>7351470</v>
      </c>
      <c r="L1193" t="s">
        <v>3969</v>
      </c>
      <c r="M1193">
        <v>500000</v>
      </c>
      <c r="N1193" t="s">
        <v>3970</v>
      </c>
      <c r="O1193">
        <v>199</v>
      </c>
      <c r="P1193" t="s">
        <v>3971</v>
      </c>
      <c r="Q1193">
        <v>0</v>
      </c>
      <c r="R1193" t="s">
        <v>3972</v>
      </c>
      <c r="S1193">
        <v>-3500</v>
      </c>
      <c r="T1193" s="7" t="str">
        <f t="shared" si="49"/>
        <v>hp_1562187;atk_6616323;hit_500000;miss_199;cirt_0;cirtSub_-3500</v>
      </c>
    </row>
    <row r="1194" spans="1:20" x14ac:dyDescent="0.15">
      <c r="A1194" s="16">
        <v>331192</v>
      </c>
      <c r="B1194" s="16" t="s">
        <v>228</v>
      </c>
      <c r="C1194" s="16">
        <v>1</v>
      </c>
      <c r="D1194" s="16">
        <v>2</v>
      </c>
      <c r="E1194" s="17">
        <v>398</v>
      </c>
      <c r="F1194" s="19" t="s">
        <v>3967</v>
      </c>
      <c r="G1194" s="19" t="e">
        <f t="shared" si="48"/>
        <v>#N/A</v>
      </c>
      <c r="H1194" s="19"/>
      <c r="I1194">
        <v>1562187</v>
      </c>
      <c r="J1194" t="s">
        <v>3968</v>
      </c>
      <c r="K1194">
        <v>7351470</v>
      </c>
      <c r="L1194" t="s">
        <v>3969</v>
      </c>
      <c r="M1194">
        <v>500000</v>
      </c>
      <c r="N1194" t="s">
        <v>3970</v>
      </c>
      <c r="O1194">
        <v>199</v>
      </c>
      <c r="P1194" t="s">
        <v>3971</v>
      </c>
      <c r="Q1194">
        <v>0</v>
      </c>
      <c r="R1194" t="s">
        <v>3972</v>
      </c>
      <c r="S1194">
        <v>-3500</v>
      </c>
      <c r="T1194" s="7" t="str">
        <f t="shared" si="49"/>
        <v>hp_1562187;atk_6616323;hit_500000;miss_199;cirt_0;cirtSub_-3500</v>
      </c>
    </row>
    <row r="1195" spans="1:20" x14ac:dyDescent="0.15">
      <c r="A1195" s="16">
        <v>331193</v>
      </c>
      <c r="B1195" s="16" t="s">
        <v>228</v>
      </c>
      <c r="C1195" s="16">
        <v>1</v>
      </c>
      <c r="D1195" s="16">
        <v>2</v>
      </c>
      <c r="E1195" s="17">
        <v>398</v>
      </c>
      <c r="F1195" s="19" t="s">
        <v>3967</v>
      </c>
      <c r="G1195" s="19" t="e">
        <f t="shared" si="48"/>
        <v>#N/A</v>
      </c>
      <c r="H1195" s="19"/>
      <c r="I1195">
        <v>1562187</v>
      </c>
      <c r="J1195" t="s">
        <v>3968</v>
      </c>
      <c r="K1195">
        <v>7351470</v>
      </c>
      <c r="L1195" t="s">
        <v>3969</v>
      </c>
      <c r="M1195">
        <v>500000</v>
      </c>
      <c r="N1195" t="s">
        <v>3970</v>
      </c>
      <c r="O1195">
        <v>199</v>
      </c>
      <c r="P1195" t="s">
        <v>3971</v>
      </c>
      <c r="Q1195">
        <v>0</v>
      </c>
      <c r="R1195" t="s">
        <v>3972</v>
      </c>
      <c r="S1195">
        <v>-3500</v>
      </c>
      <c r="T1195" s="7" t="str">
        <f t="shared" si="49"/>
        <v>hp_1562187;atk_6616323;hit_500000;miss_199;cirt_0;cirtSub_-3500</v>
      </c>
    </row>
    <row r="1196" spans="1:20" x14ac:dyDescent="0.15">
      <c r="A1196" s="16">
        <v>331194</v>
      </c>
      <c r="B1196" s="16" t="s">
        <v>228</v>
      </c>
      <c r="C1196" s="16">
        <v>1</v>
      </c>
      <c r="D1196" s="16">
        <v>2</v>
      </c>
      <c r="E1196" s="17">
        <v>399</v>
      </c>
      <c r="F1196" s="19" t="s">
        <v>3967</v>
      </c>
      <c r="G1196" s="19" t="e">
        <f t="shared" si="48"/>
        <v>#N/A</v>
      </c>
      <c r="H1196" s="19"/>
      <c r="I1196">
        <v>1570153</v>
      </c>
      <c r="J1196" t="s">
        <v>3968</v>
      </c>
      <c r="K1196">
        <v>7388955</v>
      </c>
      <c r="L1196" t="s">
        <v>3969</v>
      </c>
      <c r="M1196">
        <v>500000</v>
      </c>
      <c r="N1196" t="s">
        <v>3970</v>
      </c>
      <c r="O1196">
        <v>199</v>
      </c>
      <c r="P1196" t="s">
        <v>3971</v>
      </c>
      <c r="Q1196">
        <v>0</v>
      </c>
      <c r="R1196" t="s">
        <v>3972</v>
      </c>
      <c r="S1196">
        <v>-3500</v>
      </c>
      <c r="T1196" s="7" t="str">
        <f t="shared" si="49"/>
        <v>hp_1570153;atk_6650059;hit_500000;miss_199;cirt_0;cirtSub_-3500</v>
      </c>
    </row>
    <row r="1197" spans="1:20" x14ac:dyDescent="0.15">
      <c r="A1197" s="16">
        <v>331195</v>
      </c>
      <c r="B1197" s="16" t="s">
        <v>228</v>
      </c>
      <c r="C1197" s="16">
        <v>1</v>
      </c>
      <c r="D1197" s="16">
        <v>2</v>
      </c>
      <c r="E1197" s="17">
        <v>399</v>
      </c>
      <c r="F1197" s="19" t="s">
        <v>3967</v>
      </c>
      <c r="G1197" s="19" t="e">
        <f t="shared" si="48"/>
        <v>#N/A</v>
      </c>
      <c r="H1197" s="19"/>
      <c r="I1197">
        <v>1570153</v>
      </c>
      <c r="J1197" t="s">
        <v>3968</v>
      </c>
      <c r="K1197">
        <v>7388955</v>
      </c>
      <c r="L1197" t="s">
        <v>3969</v>
      </c>
      <c r="M1197">
        <v>500000</v>
      </c>
      <c r="N1197" t="s">
        <v>3970</v>
      </c>
      <c r="O1197">
        <v>199</v>
      </c>
      <c r="P1197" t="s">
        <v>3971</v>
      </c>
      <c r="Q1197">
        <v>0</v>
      </c>
      <c r="R1197" t="s">
        <v>3972</v>
      </c>
      <c r="S1197">
        <v>-3500</v>
      </c>
      <c r="T1197" s="7" t="str">
        <f t="shared" si="49"/>
        <v>hp_1570153;atk_6650059;hit_500000;miss_199;cirt_0;cirtSub_-3500</v>
      </c>
    </row>
    <row r="1198" spans="1:20" x14ac:dyDescent="0.15">
      <c r="A1198" s="16">
        <v>331196</v>
      </c>
      <c r="B1198" s="16" t="s">
        <v>228</v>
      </c>
      <c r="C1198" s="16">
        <v>1</v>
      </c>
      <c r="D1198" s="16">
        <v>2</v>
      </c>
      <c r="E1198" s="17">
        <v>399</v>
      </c>
      <c r="F1198" s="19" t="s">
        <v>3967</v>
      </c>
      <c r="G1198" s="19" t="e">
        <f t="shared" si="48"/>
        <v>#N/A</v>
      </c>
      <c r="H1198" s="19"/>
      <c r="I1198">
        <v>1570153</v>
      </c>
      <c r="J1198" t="s">
        <v>3968</v>
      </c>
      <c r="K1198">
        <v>7388955</v>
      </c>
      <c r="L1198" t="s">
        <v>3969</v>
      </c>
      <c r="M1198">
        <v>500000</v>
      </c>
      <c r="N1198" t="s">
        <v>3970</v>
      </c>
      <c r="O1198">
        <v>199</v>
      </c>
      <c r="P1198" t="s">
        <v>3971</v>
      </c>
      <c r="Q1198">
        <v>0</v>
      </c>
      <c r="R1198" t="s">
        <v>3972</v>
      </c>
      <c r="S1198">
        <v>-3500</v>
      </c>
      <c r="T1198" s="7" t="str">
        <f t="shared" si="49"/>
        <v>hp_1570153;atk_6650059;hit_500000;miss_199;cirt_0;cirtSub_-3500</v>
      </c>
    </row>
    <row r="1199" spans="1:20" x14ac:dyDescent="0.15">
      <c r="A1199" s="16">
        <v>331197</v>
      </c>
      <c r="B1199" s="16" t="s">
        <v>228</v>
      </c>
      <c r="C1199" s="16">
        <v>1</v>
      </c>
      <c r="D1199" s="16">
        <v>2</v>
      </c>
      <c r="E1199" s="17">
        <v>400</v>
      </c>
      <c r="F1199" s="19" t="s">
        <v>3967</v>
      </c>
      <c r="G1199" s="19">
        <f t="shared" si="48"/>
        <v>0.8</v>
      </c>
      <c r="H1199" s="19"/>
      <c r="I1199">
        <v>1578118</v>
      </c>
      <c r="J1199" t="s">
        <v>3968</v>
      </c>
      <c r="K1199">
        <v>7426440</v>
      </c>
      <c r="L1199" t="s">
        <v>3969</v>
      </c>
      <c r="M1199">
        <v>500000</v>
      </c>
      <c r="N1199" t="s">
        <v>3970</v>
      </c>
      <c r="O1199">
        <v>200</v>
      </c>
      <c r="P1199" t="s">
        <v>3971</v>
      </c>
      <c r="Q1199">
        <v>0</v>
      </c>
      <c r="R1199" t="s">
        <v>3972</v>
      </c>
      <c r="S1199">
        <v>-3500</v>
      </c>
      <c r="T1199" s="7" t="str">
        <f t="shared" si="49"/>
        <v>hp_1578118;atk_6683796;hit_500000;miss_200;cirt_0;cirtSub_-3500</v>
      </c>
    </row>
    <row r="1200" spans="1:20" x14ac:dyDescent="0.15">
      <c r="A1200" s="16">
        <v>331198</v>
      </c>
      <c r="B1200" s="16" t="s">
        <v>228</v>
      </c>
      <c r="C1200" s="16">
        <v>1</v>
      </c>
      <c r="D1200" s="16">
        <v>2</v>
      </c>
      <c r="E1200" s="17">
        <v>400</v>
      </c>
      <c r="F1200" s="19" t="s">
        <v>3967</v>
      </c>
      <c r="G1200" s="19">
        <f t="shared" si="48"/>
        <v>0.8</v>
      </c>
      <c r="H1200" s="19"/>
      <c r="I1200">
        <v>1578118</v>
      </c>
      <c r="J1200" t="s">
        <v>3968</v>
      </c>
      <c r="K1200">
        <v>7426440</v>
      </c>
      <c r="L1200" t="s">
        <v>3969</v>
      </c>
      <c r="M1200">
        <v>500000</v>
      </c>
      <c r="N1200" t="s">
        <v>3970</v>
      </c>
      <c r="O1200">
        <v>200</v>
      </c>
      <c r="P1200" t="s">
        <v>3971</v>
      </c>
      <c r="Q1200">
        <v>0</v>
      </c>
      <c r="R1200" t="s">
        <v>3972</v>
      </c>
      <c r="S1200">
        <v>-3500</v>
      </c>
      <c r="T1200" s="7" t="str">
        <f t="shared" si="49"/>
        <v>hp_1578118;atk_6683796;hit_500000;miss_200;cirt_0;cirtSub_-3500</v>
      </c>
    </row>
    <row r="1201" spans="1:20" x14ac:dyDescent="0.15">
      <c r="A1201" s="16">
        <v>331199</v>
      </c>
      <c r="B1201" s="16" t="s">
        <v>228</v>
      </c>
      <c r="C1201" s="16">
        <v>1</v>
      </c>
      <c r="D1201" s="16">
        <v>2</v>
      </c>
      <c r="E1201" s="17">
        <v>400</v>
      </c>
      <c r="F1201" s="19" t="s">
        <v>3967</v>
      </c>
      <c r="G1201" s="19">
        <f t="shared" si="48"/>
        <v>0.8</v>
      </c>
      <c r="H1201" s="19"/>
      <c r="I1201">
        <v>1578118</v>
      </c>
      <c r="J1201" t="s">
        <v>3968</v>
      </c>
      <c r="K1201">
        <v>7426440</v>
      </c>
      <c r="L1201" t="s">
        <v>3969</v>
      </c>
      <c r="M1201">
        <v>500000</v>
      </c>
      <c r="N1201" t="s">
        <v>3970</v>
      </c>
      <c r="O1201">
        <v>200</v>
      </c>
      <c r="P1201" t="s">
        <v>3971</v>
      </c>
      <c r="Q1201">
        <v>0</v>
      </c>
      <c r="R1201" t="s">
        <v>3972</v>
      </c>
      <c r="S1201">
        <v>-3500</v>
      </c>
      <c r="T1201" s="7" t="str">
        <f t="shared" si="49"/>
        <v>hp_1578118;atk_6683796;hit_500000;miss_200;cirt_0;cirtSub_-3500</v>
      </c>
    </row>
    <row r="1202" spans="1:20" x14ac:dyDescent="0.15">
      <c r="A1202" s="16">
        <v>331200</v>
      </c>
      <c r="B1202" s="16" t="s">
        <v>228</v>
      </c>
      <c r="C1202" s="16">
        <v>1</v>
      </c>
      <c r="D1202" s="16">
        <v>2</v>
      </c>
      <c r="E1202" s="17">
        <v>401</v>
      </c>
      <c r="F1202" s="19" t="s">
        <v>3967</v>
      </c>
      <c r="G1202" s="19" t="e">
        <f t="shared" si="48"/>
        <v>#N/A</v>
      </c>
      <c r="H1202" s="19"/>
      <c r="I1202">
        <v>1586083</v>
      </c>
      <c r="J1202" t="s">
        <v>3968</v>
      </c>
      <c r="K1202">
        <v>7463925</v>
      </c>
      <c r="L1202" t="s">
        <v>3969</v>
      </c>
      <c r="M1202">
        <v>500000</v>
      </c>
      <c r="N1202" t="s">
        <v>3970</v>
      </c>
      <c r="O1202">
        <v>200</v>
      </c>
      <c r="P1202" t="s">
        <v>3971</v>
      </c>
      <c r="Q1202">
        <v>0</v>
      </c>
      <c r="R1202" t="s">
        <v>3972</v>
      </c>
      <c r="S1202">
        <v>-3500</v>
      </c>
      <c r="T1202" s="7" t="str">
        <f t="shared" si="49"/>
        <v>hp_1586083;atk_6717532;hit_500000;miss_200;cirt_0;cirtSub_-3500</v>
      </c>
    </row>
    <row r="1203" spans="1:20" x14ac:dyDescent="0.15">
      <c r="A1203" s="16">
        <v>331201</v>
      </c>
      <c r="B1203" s="16" t="s">
        <v>228</v>
      </c>
      <c r="C1203" s="16">
        <v>1</v>
      </c>
      <c r="D1203" s="16">
        <v>2</v>
      </c>
      <c r="E1203" s="17">
        <v>401</v>
      </c>
      <c r="F1203" s="19" t="s">
        <v>3967</v>
      </c>
      <c r="G1203" s="19" t="e">
        <f t="shared" si="48"/>
        <v>#N/A</v>
      </c>
      <c r="H1203" s="19"/>
      <c r="I1203">
        <v>1586083</v>
      </c>
      <c r="J1203" t="s">
        <v>3968</v>
      </c>
      <c r="K1203">
        <v>7463925</v>
      </c>
      <c r="L1203" t="s">
        <v>3969</v>
      </c>
      <c r="M1203">
        <v>500000</v>
      </c>
      <c r="N1203" t="s">
        <v>3970</v>
      </c>
      <c r="O1203">
        <v>200</v>
      </c>
      <c r="P1203" t="s">
        <v>3971</v>
      </c>
      <c r="Q1203">
        <v>0</v>
      </c>
      <c r="R1203" t="s">
        <v>3972</v>
      </c>
      <c r="S1203">
        <v>-3500</v>
      </c>
      <c r="T1203" s="7" t="str">
        <f t="shared" si="49"/>
        <v>hp_1586083;atk_6717532;hit_500000;miss_200;cirt_0;cirtSub_-3500</v>
      </c>
    </row>
    <row r="1204" spans="1:20" x14ac:dyDescent="0.15">
      <c r="A1204" s="16">
        <v>331202</v>
      </c>
      <c r="B1204" s="16" t="s">
        <v>228</v>
      </c>
      <c r="C1204" s="16">
        <v>1</v>
      </c>
      <c r="D1204" s="16">
        <v>2</v>
      </c>
      <c r="E1204" s="17">
        <v>401</v>
      </c>
      <c r="F1204" s="19" t="s">
        <v>3967</v>
      </c>
      <c r="G1204" s="19" t="e">
        <f t="shared" si="48"/>
        <v>#N/A</v>
      </c>
      <c r="H1204" s="19"/>
      <c r="I1204">
        <v>1586083</v>
      </c>
      <c r="J1204" t="s">
        <v>3968</v>
      </c>
      <c r="K1204">
        <v>7463925</v>
      </c>
      <c r="L1204" t="s">
        <v>3969</v>
      </c>
      <c r="M1204">
        <v>500000</v>
      </c>
      <c r="N1204" t="s">
        <v>3970</v>
      </c>
      <c r="O1204">
        <v>200</v>
      </c>
      <c r="P1204" t="s">
        <v>3971</v>
      </c>
      <c r="Q1204">
        <v>0</v>
      </c>
      <c r="R1204" t="s">
        <v>3972</v>
      </c>
      <c r="S1204">
        <v>-3500</v>
      </c>
      <c r="T1204" s="7" t="str">
        <f t="shared" si="49"/>
        <v>hp_1586083;atk_6717532;hit_500000;miss_200;cirt_0;cirtSub_-3500</v>
      </c>
    </row>
    <row r="1205" spans="1:20" x14ac:dyDescent="0.15">
      <c r="A1205" s="16">
        <v>331203</v>
      </c>
      <c r="B1205" s="16" t="s">
        <v>228</v>
      </c>
      <c r="C1205" s="16">
        <v>1</v>
      </c>
      <c r="D1205" s="16">
        <v>2</v>
      </c>
      <c r="E1205" s="17">
        <v>402</v>
      </c>
      <c r="F1205" s="19" t="s">
        <v>3967</v>
      </c>
      <c r="G1205" s="19" t="e">
        <f t="shared" si="48"/>
        <v>#N/A</v>
      </c>
      <c r="H1205" s="19"/>
      <c r="I1205">
        <v>1594050</v>
      </c>
      <c r="J1205" t="s">
        <v>3968</v>
      </c>
      <c r="K1205">
        <v>7501410</v>
      </c>
      <c r="L1205" t="s">
        <v>3969</v>
      </c>
      <c r="M1205">
        <v>500000</v>
      </c>
      <c r="N1205" t="s">
        <v>3970</v>
      </c>
      <c r="O1205">
        <v>201</v>
      </c>
      <c r="P1205" t="s">
        <v>3971</v>
      </c>
      <c r="Q1205">
        <v>0</v>
      </c>
      <c r="R1205" t="s">
        <v>3972</v>
      </c>
      <c r="S1205">
        <v>-3500</v>
      </c>
      <c r="T1205" s="7" t="str">
        <f t="shared" si="49"/>
        <v>hp_1594050;atk_6751269;hit_500000;miss_201;cirt_0;cirtSub_-3500</v>
      </c>
    </row>
    <row r="1206" spans="1:20" x14ac:dyDescent="0.15">
      <c r="A1206" s="16">
        <v>331204</v>
      </c>
      <c r="B1206" s="16" t="s">
        <v>228</v>
      </c>
      <c r="C1206" s="16">
        <v>1</v>
      </c>
      <c r="D1206" s="16">
        <v>2</v>
      </c>
      <c r="E1206" s="17">
        <v>402</v>
      </c>
      <c r="F1206" s="19" t="s">
        <v>3967</v>
      </c>
      <c r="G1206" s="19" t="e">
        <f t="shared" si="48"/>
        <v>#N/A</v>
      </c>
      <c r="H1206" s="19"/>
      <c r="I1206">
        <v>1594050</v>
      </c>
      <c r="J1206" t="s">
        <v>3968</v>
      </c>
      <c r="K1206">
        <v>7501410</v>
      </c>
      <c r="L1206" t="s">
        <v>3969</v>
      </c>
      <c r="M1206">
        <v>500000</v>
      </c>
      <c r="N1206" t="s">
        <v>3970</v>
      </c>
      <c r="O1206">
        <v>201</v>
      </c>
      <c r="P1206" t="s">
        <v>3971</v>
      </c>
      <c r="Q1206">
        <v>0</v>
      </c>
      <c r="R1206" t="s">
        <v>3972</v>
      </c>
      <c r="S1206">
        <v>-3500</v>
      </c>
      <c r="T1206" s="7" t="str">
        <f t="shared" si="49"/>
        <v>hp_1594050;atk_6751269;hit_500000;miss_201;cirt_0;cirtSub_-3500</v>
      </c>
    </row>
    <row r="1207" spans="1:20" x14ac:dyDescent="0.15">
      <c r="A1207" s="16">
        <v>331205</v>
      </c>
      <c r="B1207" s="16" t="s">
        <v>228</v>
      </c>
      <c r="C1207" s="16">
        <v>1</v>
      </c>
      <c r="D1207" s="16">
        <v>2</v>
      </c>
      <c r="E1207" s="17">
        <v>402</v>
      </c>
      <c r="F1207" s="19" t="s">
        <v>3967</v>
      </c>
      <c r="G1207" s="19" t="e">
        <f t="shared" si="48"/>
        <v>#N/A</v>
      </c>
      <c r="H1207" s="19"/>
      <c r="I1207">
        <v>1594050</v>
      </c>
      <c r="J1207" t="s">
        <v>3968</v>
      </c>
      <c r="K1207">
        <v>7501410</v>
      </c>
      <c r="L1207" t="s">
        <v>3969</v>
      </c>
      <c r="M1207">
        <v>500000</v>
      </c>
      <c r="N1207" t="s">
        <v>3970</v>
      </c>
      <c r="O1207">
        <v>201</v>
      </c>
      <c r="P1207" t="s">
        <v>3971</v>
      </c>
      <c r="Q1207">
        <v>0</v>
      </c>
      <c r="R1207" t="s">
        <v>3972</v>
      </c>
      <c r="S1207">
        <v>-3500</v>
      </c>
      <c r="T1207" s="7" t="str">
        <f t="shared" si="49"/>
        <v>hp_1594050;atk_6751269;hit_500000;miss_201;cirt_0;cirtSub_-3500</v>
      </c>
    </row>
    <row r="1208" spans="1:20" x14ac:dyDescent="0.15">
      <c r="A1208" s="16">
        <v>331206</v>
      </c>
      <c r="B1208" s="16" t="s">
        <v>228</v>
      </c>
      <c r="C1208" s="16">
        <v>1</v>
      </c>
      <c r="D1208" s="16">
        <v>2</v>
      </c>
      <c r="E1208" s="17">
        <v>403</v>
      </c>
      <c r="F1208" s="19" t="s">
        <v>3967</v>
      </c>
      <c r="G1208" s="19" t="e">
        <f t="shared" si="48"/>
        <v>#N/A</v>
      </c>
      <c r="H1208" s="19"/>
      <c r="I1208">
        <v>1602015</v>
      </c>
      <c r="J1208" t="s">
        <v>3968</v>
      </c>
      <c r="K1208">
        <v>7538895</v>
      </c>
      <c r="L1208" t="s">
        <v>3969</v>
      </c>
      <c r="M1208">
        <v>500000</v>
      </c>
      <c r="N1208" t="s">
        <v>3970</v>
      </c>
      <c r="O1208">
        <v>201</v>
      </c>
      <c r="P1208" t="s">
        <v>3971</v>
      </c>
      <c r="Q1208">
        <v>0</v>
      </c>
      <c r="R1208" t="s">
        <v>3972</v>
      </c>
      <c r="S1208">
        <v>-3500</v>
      </c>
      <c r="T1208" s="7" t="str">
        <f t="shared" si="49"/>
        <v>hp_1602015;atk_6785005;hit_500000;miss_201;cirt_0;cirtSub_-3500</v>
      </c>
    </row>
    <row r="1209" spans="1:20" x14ac:dyDescent="0.15">
      <c r="A1209" s="16">
        <v>331207</v>
      </c>
      <c r="B1209" s="16" t="s">
        <v>228</v>
      </c>
      <c r="C1209" s="16">
        <v>1</v>
      </c>
      <c r="D1209" s="16">
        <v>2</v>
      </c>
      <c r="E1209" s="17">
        <v>403</v>
      </c>
      <c r="F1209" s="19" t="s">
        <v>3967</v>
      </c>
      <c r="G1209" s="19" t="e">
        <f t="shared" si="48"/>
        <v>#N/A</v>
      </c>
      <c r="H1209" s="19"/>
      <c r="I1209">
        <v>1602015</v>
      </c>
      <c r="J1209" t="s">
        <v>3968</v>
      </c>
      <c r="K1209">
        <v>7538895</v>
      </c>
      <c r="L1209" t="s">
        <v>3969</v>
      </c>
      <c r="M1209">
        <v>500000</v>
      </c>
      <c r="N1209" t="s">
        <v>3970</v>
      </c>
      <c r="O1209">
        <v>201</v>
      </c>
      <c r="P1209" t="s">
        <v>3971</v>
      </c>
      <c r="Q1209">
        <v>0</v>
      </c>
      <c r="R1209" t="s">
        <v>3972</v>
      </c>
      <c r="S1209">
        <v>-3500</v>
      </c>
      <c r="T1209" s="7" t="str">
        <f t="shared" si="49"/>
        <v>hp_1602015;atk_6785005;hit_500000;miss_201;cirt_0;cirtSub_-3500</v>
      </c>
    </row>
    <row r="1210" spans="1:20" x14ac:dyDescent="0.15">
      <c r="A1210" s="16">
        <v>331208</v>
      </c>
      <c r="B1210" s="16" t="s">
        <v>228</v>
      </c>
      <c r="C1210" s="16">
        <v>1</v>
      </c>
      <c r="D1210" s="16">
        <v>2</v>
      </c>
      <c r="E1210" s="17">
        <v>403</v>
      </c>
      <c r="F1210" s="19" t="s">
        <v>3967</v>
      </c>
      <c r="G1210" s="19" t="e">
        <f t="shared" si="48"/>
        <v>#N/A</v>
      </c>
      <c r="H1210" s="19"/>
      <c r="I1210">
        <v>1602015</v>
      </c>
      <c r="J1210" t="s">
        <v>3968</v>
      </c>
      <c r="K1210">
        <v>7538895</v>
      </c>
      <c r="L1210" t="s">
        <v>3969</v>
      </c>
      <c r="M1210">
        <v>500000</v>
      </c>
      <c r="N1210" t="s">
        <v>3970</v>
      </c>
      <c r="O1210">
        <v>201</v>
      </c>
      <c r="P1210" t="s">
        <v>3971</v>
      </c>
      <c r="Q1210">
        <v>0</v>
      </c>
      <c r="R1210" t="s">
        <v>3972</v>
      </c>
      <c r="S1210">
        <v>-3500</v>
      </c>
      <c r="T1210" s="7" t="str">
        <f t="shared" si="49"/>
        <v>hp_1602015;atk_6785005;hit_500000;miss_201;cirt_0;cirtSub_-3500</v>
      </c>
    </row>
    <row r="1211" spans="1:20" x14ac:dyDescent="0.15">
      <c r="A1211" s="16">
        <v>331209</v>
      </c>
      <c r="B1211" s="16" t="s">
        <v>228</v>
      </c>
      <c r="C1211" s="16">
        <v>1</v>
      </c>
      <c r="D1211" s="16">
        <v>2</v>
      </c>
      <c r="E1211" s="17">
        <v>404</v>
      </c>
      <c r="F1211" s="19" t="s">
        <v>3967</v>
      </c>
      <c r="G1211" s="19" t="e">
        <f t="shared" si="48"/>
        <v>#N/A</v>
      </c>
      <c r="H1211" s="19"/>
      <c r="I1211">
        <v>1610215</v>
      </c>
      <c r="J1211" t="s">
        <v>3968</v>
      </c>
      <c r="K1211">
        <v>7577483</v>
      </c>
      <c r="L1211" t="s">
        <v>3969</v>
      </c>
      <c r="M1211">
        <v>500000</v>
      </c>
      <c r="N1211" t="s">
        <v>3970</v>
      </c>
      <c r="O1211">
        <v>202</v>
      </c>
      <c r="P1211" t="s">
        <v>3971</v>
      </c>
      <c r="Q1211">
        <v>0</v>
      </c>
      <c r="R1211" t="s">
        <v>3972</v>
      </c>
      <c r="S1211">
        <v>-3500</v>
      </c>
      <c r="T1211" s="7" t="str">
        <f t="shared" si="49"/>
        <v>hp_1610215;atk_6819734;hit_500000;miss_202;cirt_0;cirtSub_-3500</v>
      </c>
    </row>
    <row r="1212" spans="1:20" x14ac:dyDescent="0.15">
      <c r="A1212" s="16">
        <v>331210</v>
      </c>
      <c r="B1212" s="16" t="s">
        <v>228</v>
      </c>
      <c r="C1212" s="16">
        <v>1</v>
      </c>
      <c r="D1212" s="16">
        <v>2</v>
      </c>
      <c r="E1212" s="17">
        <v>404</v>
      </c>
      <c r="F1212" s="19" t="s">
        <v>3967</v>
      </c>
      <c r="G1212" s="19" t="e">
        <f t="shared" si="48"/>
        <v>#N/A</v>
      </c>
      <c r="H1212" s="19"/>
      <c r="I1212">
        <v>1610215</v>
      </c>
      <c r="J1212" t="s">
        <v>3968</v>
      </c>
      <c r="K1212">
        <v>7577483</v>
      </c>
      <c r="L1212" t="s">
        <v>3969</v>
      </c>
      <c r="M1212">
        <v>500000</v>
      </c>
      <c r="N1212" t="s">
        <v>3970</v>
      </c>
      <c r="O1212">
        <v>202</v>
      </c>
      <c r="P1212" t="s">
        <v>3971</v>
      </c>
      <c r="Q1212">
        <v>0</v>
      </c>
      <c r="R1212" t="s">
        <v>3972</v>
      </c>
      <c r="S1212">
        <v>-3500</v>
      </c>
      <c r="T1212" s="7" t="str">
        <f t="shared" si="49"/>
        <v>hp_1610215;atk_6819734;hit_500000;miss_202;cirt_0;cirtSub_-3500</v>
      </c>
    </row>
    <row r="1213" spans="1:20" x14ac:dyDescent="0.15">
      <c r="A1213" s="16">
        <v>331211</v>
      </c>
      <c r="B1213" s="16" t="s">
        <v>228</v>
      </c>
      <c r="C1213" s="16">
        <v>1</v>
      </c>
      <c r="D1213" s="16">
        <v>2</v>
      </c>
      <c r="E1213" s="17">
        <v>404</v>
      </c>
      <c r="F1213" s="19" t="s">
        <v>3967</v>
      </c>
      <c r="G1213" s="19" t="e">
        <f t="shared" si="48"/>
        <v>#N/A</v>
      </c>
      <c r="H1213" s="19"/>
      <c r="I1213">
        <v>1610215</v>
      </c>
      <c r="J1213" t="s">
        <v>3968</v>
      </c>
      <c r="K1213">
        <v>7577483</v>
      </c>
      <c r="L1213" t="s">
        <v>3969</v>
      </c>
      <c r="M1213">
        <v>500000</v>
      </c>
      <c r="N1213" t="s">
        <v>3970</v>
      </c>
      <c r="O1213">
        <v>202</v>
      </c>
      <c r="P1213" t="s">
        <v>3971</v>
      </c>
      <c r="Q1213">
        <v>0</v>
      </c>
      <c r="R1213" t="s">
        <v>3972</v>
      </c>
      <c r="S1213">
        <v>-3500</v>
      </c>
      <c r="T1213" s="7" t="str">
        <f t="shared" si="49"/>
        <v>hp_1610215;atk_6819734;hit_500000;miss_202;cirt_0;cirtSub_-3500</v>
      </c>
    </row>
    <row r="1214" spans="1:20" x14ac:dyDescent="0.15">
      <c r="A1214" s="16">
        <v>331212</v>
      </c>
      <c r="B1214" s="16" t="s">
        <v>228</v>
      </c>
      <c r="C1214" s="16">
        <v>1</v>
      </c>
      <c r="D1214" s="16">
        <v>2</v>
      </c>
      <c r="E1214" s="17">
        <v>405</v>
      </c>
      <c r="F1214" s="19" t="s">
        <v>3967</v>
      </c>
      <c r="G1214" s="19">
        <f t="shared" si="48"/>
        <v>0.8</v>
      </c>
      <c r="H1214" s="19"/>
      <c r="I1214">
        <v>1618415</v>
      </c>
      <c r="J1214" t="s">
        <v>3968</v>
      </c>
      <c r="K1214">
        <v>7616070</v>
      </c>
      <c r="L1214" t="s">
        <v>3969</v>
      </c>
      <c r="M1214">
        <v>500000</v>
      </c>
      <c r="N1214" t="s">
        <v>3970</v>
      </c>
      <c r="O1214">
        <v>202</v>
      </c>
      <c r="P1214" t="s">
        <v>3971</v>
      </c>
      <c r="Q1214">
        <v>0</v>
      </c>
      <c r="R1214" t="s">
        <v>3972</v>
      </c>
      <c r="S1214">
        <v>-3500</v>
      </c>
      <c r="T1214" s="7" t="str">
        <f t="shared" si="49"/>
        <v>hp_1618415;atk_6854463;hit_500000;miss_202;cirt_0;cirtSub_-3500</v>
      </c>
    </row>
    <row r="1215" spans="1:20" x14ac:dyDescent="0.15">
      <c r="A1215" s="16">
        <v>331213</v>
      </c>
      <c r="B1215" s="16" t="s">
        <v>228</v>
      </c>
      <c r="C1215" s="16">
        <v>1</v>
      </c>
      <c r="D1215" s="16">
        <v>2</v>
      </c>
      <c r="E1215" s="17">
        <v>405</v>
      </c>
      <c r="F1215" s="19" t="s">
        <v>3967</v>
      </c>
      <c r="G1215" s="19">
        <f t="shared" si="48"/>
        <v>0.8</v>
      </c>
      <c r="H1215" s="19"/>
      <c r="I1215">
        <v>1618415</v>
      </c>
      <c r="J1215" t="s">
        <v>3968</v>
      </c>
      <c r="K1215">
        <v>7616070</v>
      </c>
      <c r="L1215" t="s">
        <v>3969</v>
      </c>
      <c r="M1215">
        <v>500000</v>
      </c>
      <c r="N1215" t="s">
        <v>3970</v>
      </c>
      <c r="O1215">
        <v>202</v>
      </c>
      <c r="P1215" t="s">
        <v>3971</v>
      </c>
      <c r="Q1215">
        <v>0</v>
      </c>
      <c r="R1215" t="s">
        <v>3972</v>
      </c>
      <c r="S1215">
        <v>-3500</v>
      </c>
      <c r="T1215" s="7" t="str">
        <f t="shared" si="49"/>
        <v>hp_1618415;atk_6854463;hit_500000;miss_202;cirt_0;cirtSub_-3500</v>
      </c>
    </row>
    <row r="1216" spans="1:20" x14ac:dyDescent="0.15">
      <c r="A1216" s="16">
        <v>331214</v>
      </c>
      <c r="B1216" s="16" t="s">
        <v>228</v>
      </c>
      <c r="C1216" s="16">
        <v>1</v>
      </c>
      <c r="D1216" s="16">
        <v>2</v>
      </c>
      <c r="E1216" s="17">
        <v>405</v>
      </c>
      <c r="F1216" s="19" t="s">
        <v>3967</v>
      </c>
      <c r="G1216" s="19">
        <f t="shared" si="48"/>
        <v>0.8</v>
      </c>
      <c r="H1216" s="19"/>
      <c r="I1216">
        <v>1618415</v>
      </c>
      <c r="J1216" t="s">
        <v>3968</v>
      </c>
      <c r="K1216">
        <v>7616070</v>
      </c>
      <c r="L1216" t="s">
        <v>3969</v>
      </c>
      <c r="M1216">
        <v>500000</v>
      </c>
      <c r="N1216" t="s">
        <v>3970</v>
      </c>
      <c r="O1216">
        <v>202</v>
      </c>
      <c r="P1216" t="s">
        <v>3971</v>
      </c>
      <c r="Q1216">
        <v>0</v>
      </c>
      <c r="R1216" t="s">
        <v>3972</v>
      </c>
      <c r="S1216">
        <v>-3500</v>
      </c>
      <c r="T1216" s="7" t="str">
        <f t="shared" si="49"/>
        <v>hp_1618415;atk_6854463;hit_500000;miss_202;cirt_0;cirtSub_-3500</v>
      </c>
    </row>
    <row r="1217" spans="1:20" x14ac:dyDescent="0.15">
      <c r="A1217" s="16">
        <v>331215</v>
      </c>
      <c r="B1217" s="16" t="s">
        <v>228</v>
      </c>
      <c r="C1217" s="16">
        <v>1</v>
      </c>
      <c r="D1217" s="16">
        <v>2</v>
      </c>
      <c r="E1217" s="17">
        <v>406</v>
      </c>
      <c r="F1217" s="19" t="s">
        <v>3967</v>
      </c>
      <c r="G1217" s="19" t="e">
        <f t="shared" si="48"/>
        <v>#N/A</v>
      </c>
      <c r="H1217" s="19"/>
      <c r="I1217">
        <v>1626614</v>
      </c>
      <c r="J1217" t="s">
        <v>3968</v>
      </c>
      <c r="K1217">
        <v>7654658</v>
      </c>
      <c r="L1217" t="s">
        <v>3969</v>
      </c>
      <c r="M1217">
        <v>500000</v>
      </c>
      <c r="N1217" t="s">
        <v>3970</v>
      </c>
      <c r="O1217">
        <v>203</v>
      </c>
      <c r="P1217" t="s">
        <v>3971</v>
      </c>
      <c r="Q1217">
        <v>0</v>
      </c>
      <c r="R1217" t="s">
        <v>3972</v>
      </c>
      <c r="S1217">
        <v>-3500</v>
      </c>
      <c r="T1217" s="7" t="str">
        <f t="shared" si="49"/>
        <v>hp_1626614;atk_6889192;hit_500000;miss_203;cirt_0;cirtSub_-3500</v>
      </c>
    </row>
    <row r="1218" spans="1:20" x14ac:dyDescent="0.15">
      <c r="A1218" s="16">
        <v>331216</v>
      </c>
      <c r="B1218" s="16" t="s">
        <v>228</v>
      </c>
      <c r="C1218" s="16">
        <v>1</v>
      </c>
      <c r="D1218" s="16">
        <v>2</v>
      </c>
      <c r="E1218" s="17">
        <v>406</v>
      </c>
      <c r="F1218" s="19" t="s">
        <v>3967</v>
      </c>
      <c r="G1218" s="19" t="e">
        <f t="shared" si="48"/>
        <v>#N/A</v>
      </c>
      <c r="H1218" s="19"/>
      <c r="I1218">
        <v>1626614</v>
      </c>
      <c r="J1218" t="s">
        <v>3968</v>
      </c>
      <c r="K1218">
        <v>7654658</v>
      </c>
      <c r="L1218" t="s">
        <v>3969</v>
      </c>
      <c r="M1218">
        <v>500000</v>
      </c>
      <c r="N1218" t="s">
        <v>3970</v>
      </c>
      <c r="O1218">
        <v>203</v>
      </c>
      <c r="P1218" t="s">
        <v>3971</v>
      </c>
      <c r="Q1218">
        <v>0</v>
      </c>
      <c r="R1218" t="s">
        <v>3972</v>
      </c>
      <c r="S1218">
        <v>-3500</v>
      </c>
      <c r="T1218" s="7" t="str">
        <f t="shared" si="49"/>
        <v>hp_1626614;atk_6889192;hit_500000;miss_203;cirt_0;cirtSub_-3500</v>
      </c>
    </row>
    <row r="1219" spans="1:20" x14ac:dyDescent="0.15">
      <c r="A1219" s="16">
        <v>331217</v>
      </c>
      <c r="B1219" s="16" t="s">
        <v>228</v>
      </c>
      <c r="C1219" s="16">
        <v>1</v>
      </c>
      <c r="D1219" s="16">
        <v>2</v>
      </c>
      <c r="E1219" s="17">
        <v>406</v>
      </c>
      <c r="F1219" s="19" t="s">
        <v>3967</v>
      </c>
      <c r="G1219" s="19" t="e">
        <f t="shared" ref="G1219:G1282" si="50">VLOOKUP(E1219,$E$1804:$I$2287,5,0)</f>
        <v>#N/A</v>
      </c>
      <c r="H1219" s="19"/>
      <c r="I1219">
        <v>1626614</v>
      </c>
      <c r="J1219" t="s">
        <v>3968</v>
      </c>
      <c r="K1219">
        <v>7654658</v>
      </c>
      <c r="L1219" t="s">
        <v>3969</v>
      </c>
      <c r="M1219">
        <v>500000</v>
      </c>
      <c r="N1219" t="s">
        <v>3970</v>
      </c>
      <c r="O1219">
        <v>203</v>
      </c>
      <c r="P1219" t="s">
        <v>3971</v>
      </c>
      <c r="Q1219">
        <v>0</v>
      </c>
      <c r="R1219" t="s">
        <v>3972</v>
      </c>
      <c r="S1219">
        <v>-3500</v>
      </c>
      <c r="T1219" s="7" t="str">
        <f t="shared" ref="T1219:T1282" si="51">F1219&amp;"_"&amp;I1219&amp;";"&amp;J1219&amp;"_"&amp;INT(K1219*0.9)&amp;";"&amp;L1219&amp;"_"&amp;M1219&amp;";"&amp;N1219&amp;"_"&amp;O1219&amp;";"&amp;P1219&amp;"_"&amp;Q1219&amp;";"&amp;R1219&amp;"_"&amp;S1219</f>
        <v>hp_1626614;atk_6889192;hit_500000;miss_203;cirt_0;cirtSub_-3500</v>
      </c>
    </row>
    <row r="1220" spans="1:20" x14ac:dyDescent="0.15">
      <c r="A1220" s="16">
        <v>331218</v>
      </c>
      <c r="B1220" s="16" t="s">
        <v>228</v>
      </c>
      <c r="C1220" s="16">
        <v>1</v>
      </c>
      <c r="D1220" s="16">
        <v>2</v>
      </c>
      <c r="E1220" s="17">
        <v>407</v>
      </c>
      <c r="F1220" s="19" t="s">
        <v>3967</v>
      </c>
      <c r="G1220" s="19" t="e">
        <f t="shared" si="50"/>
        <v>#N/A</v>
      </c>
      <c r="H1220" s="19"/>
      <c r="I1220">
        <v>1634814</v>
      </c>
      <c r="J1220" t="s">
        <v>3968</v>
      </c>
      <c r="K1220">
        <v>7693245</v>
      </c>
      <c r="L1220" t="s">
        <v>3969</v>
      </c>
      <c r="M1220">
        <v>500000</v>
      </c>
      <c r="N1220" t="s">
        <v>3970</v>
      </c>
      <c r="O1220">
        <v>203</v>
      </c>
      <c r="P1220" t="s">
        <v>3971</v>
      </c>
      <c r="Q1220">
        <v>0</v>
      </c>
      <c r="R1220" t="s">
        <v>3972</v>
      </c>
      <c r="S1220">
        <v>-3500</v>
      </c>
      <c r="T1220" s="7" t="str">
        <f t="shared" si="51"/>
        <v>hp_1634814;atk_6923920;hit_500000;miss_203;cirt_0;cirtSub_-3500</v>
      </c>
    </row>
    <row r="1221" spans="1:20" x14ac:dyDescent="0.15">
      <c r="A1221" s="16">
        <v>331219</v>
      </c>
      <c r="B1221" s="16" t="s">
        <v>228</v>
      </c>
      <c r="C1221" s="16">
        <v>1</v>
      </c>
      <c r="D1221" s="16">
        <v>2</v>
      </c>
      <c r="E1221" s="17">
        <v>407</v>
      </c>
      <c r="F1221" s="19" t="s">
        <v>3967</v>
      </c>
      <c r="G1221" s="19" t="e">
        <f t="shared" si="50"/>
        <v>#N/A</v>
      </c>
      <c r="H1221" s="19"/>
      <c r="I1221">
        <v>1634814</v>
      </c>
      <c r="J1221" t="s">
        <v>3968</v>
      </c>
      <c r="K1221">
        <v>7693245</v>
      </c>
      <c r="L1221" t="s">
        <v>3969</v>
      </c>
      <c r="M1221">
        <v>500000</v>
      </c>
      <c r="N1221" t="s">
        <v>3970</v>
      </c>
      <c r="O1221">
        <v>203</v>
      </c>
      <c r="P1221" t="s">
        <v>3971</v>
      </c>
      <c r="Q1221">
        <v>0</v>
      </c>
      <c r="R1221" t="s">
        <v>3972</v>
      </c>
      <c r="S1221">
        <v>-3500</v>
      </c>
      <c r="T1221" s="7" t="str">
        <f t="shared" si="51"/>
        <v>hp_1634814;atk_6923920;hit_500000;miss_203;cirt_0;cirtSub_-3500</v>
      </c>
    </row>
    <row r="1222" spans="1:20" x14ac:dyDescent="0.15">
      <c r="A1222" s="16">
        <v>331220</v>
      </c>
      <c r="B1222" s="16" t="s">
        <v>228</v>
      </c>
      <c r="C1222" s="16">
        <v>1</v>
      </c>
      <c r="D1222" s="16">
        <v>2</v>
      </c>
      <c r="E1222" s="17">
        <v>407</v>
      </c>
      <c r="F1222" s="19" t="s">
        <v>3967</v>
      </c>
      <c r="G1222" s="19" t="e">
        <f t="shared" si="50"/>
        <v>#N/A</v>
      </c>
      <c r="H1222" s="19"/>
      <c r="I1222">
        <v>1634814</v>
      </c>
      <c r="J1222" t="s">
        <v>3968</v>
      </c>
      <c r="K1222">
        <v>7693245</v>
      </c>
      <c r="L1222" t="s">
        <v>3969</v>
      </c>
      <c r="M1222">
        <v>500000</v>
      </c>
      <c r="N1222" t="s">
        <v>3970</v>
      </c>
      <c r="O1222">
        <v>203</v>
      </c>
      <c r="P1222" t="s">
        <v>3971</v>
      </c>
      <c r="Q1222">
        <v>0</v>
      </c>
      <c r="R1222" t="s">
        <v>3972</v>
      </c>
      <c r="S1222">
        <v>-3500</v>
      </c>
      <c r="T1222" s="7" t="str">
        <f t="shared" si="51"/>
        <v>hp_1634814;atk_6923920;hit_500000;miss_203;cirt_0;cirtSub_-3500</v>
      </c>
    </row>
    <row r="1223" spans="1:20" x14ac:dyDescent="0.15">
      <c r="A1223" s="16">
        <v>331221</v>
      </c>
      <c r="B1223" s="16" t="s">
        <v>228</v>
      </c>
      <c r="C1223" s="16">
        <v>1</v>
      </c>
      <c r="D1223" s="16">
        <v>2</v>
      </c>
      <c r="E1223" s="17">
        <v>408</v>
      </c>
      <c r="F1223" s="19" t="s">
        <v>3967</v>
      </c>
      <c r="G1223" s="19" t="e">
        <f t="shared" si="50"/>
        <v>#N/A</v>
      </c>
      <c r="H1223" s="19"/>
      <c r="I1223">
        <v>1643014</v>
      </c>
      <c r="J1223" t="s">
        <v>3968</v>
      </c>
      <c r="K1223">
        <v>7731833</v>
      </c>
      <c r="L1223" t="s">
        <v>3969</v>
      </c>
      <c r="M1223">
        <v>500000</v>
      </c>
      <c r="N1223" t="s">
        <v>3970</v>
      </c>
      <c r="O1223">
        <v>204</v>
      </c>
      <c r="P1223" t="s">
        <v>3971</v>
      </c>
      <c r="Q1223">
        <v>0</v>
      </c>
      <c r="R1223" t="s">
        <v>3972</v>
      </c>
      <c r="S1223">
        <v>-3500</v>
      </c>
      <c r="T1223" s="7" t="str">
        <f t="shared" si="51"/>
        <v>hp_1643014;atk_6958649;hit_500000;miss_204;cirt_0;cirtSub_-3500</v>
      </c>
    </row>
    <row r="1224" spans="1:20" x14ac:dyDescent="0.15">
      <c r="A1224" s="16">
        <v>331222</v>
      </c>
      <c r="B1224" s="16" t="s">
        <v>228</v>
      </c>
      <c r="C1224" s="16">
        <v>1</v>
      </c>
      <c r="D1224" s="16">
        <v>2</v>
      </c>
      <c r="E1224" s="17">
        <v>408</v>
      </c>
      <c r="F1224" s="19" t="s">
        <v>3967</v>
      </c>
      <c r="G1224" s="19" t="e">
        <f t="shared" si="50"/>
        <v>#N/A</v>
      </c>
      <c r="H1224" s="19"/>
      <c r="I1224">
        <v>1643014</v>
      </c>
      <c r="J1224" t="s">
        <v>3968</v>
      </c>
      <c r="K1224">
        <v>7731833</v>
      </c>
      <c r="L1224" t="s">
        <v>3969</v>
      </c>
      <c r="M1224">
        <v>500000</v>
      </c>
      <c r="N1224" t="s">
        <v>3970</v>
      </c>
      <c r="O1224">
        <v>204</v>
      </c>
      <c r="P1224" t="s">
        <v>3971</v>
      </c>
      <c r="Q1224">
        <v>0</v>
      </c>
      <c r="R1224" t="s">
        <v>3972</v>
      </c>
      <c r="S1224">
        <v>-3500</v>
      </c>
      <c r="T1224" s="7" t="str">
        <f t="shared" si="51"/>
        <v>hp_1643014;atk_6958649;hit_500000;miss_204;cirt_0;cirtSub_-3500</v>
      </c>
    </row>
    <row r="1225" spans="1:20" x14ac:dyDescent="0.15">
      <c r="A1225" s="16">
        <v>331223</v>
      </c>
      <c r="B1225" s="16" t="s">
        <v>228</v>
      </c>
      <c r="C1225" s="16">
        <v>1</v>
      </c>
      <c r="D1225" s="16">
        <v>2</v>
      </c>
      <c r="E1225" s="17">
        <v>408</v>
      </c>
      <c r="F1225" s="19" t="s">
        <v>3967</v>
      </c>
      <c r="G1225" s="19" t="e">
        <f t="shared" si="50"/>
        <v>#N/A</v>
      </c>
      <c r="H1225" s="19"/>
      <c r="I1225">
        <v>1643014</v>
      </c>
      <c r="J1225" t="s">
        <v>3968</v>
      </c>
      <c r="K1225">
        <v>7731833</v>
      </c>
      <c r="L1225" t="s">
        <v>3969</v>
      </c>
      <c r="M1225">
        <v>500000</v>
      </c>
      <c r="N1225" t="s">
        <v>3970</v>
      </c>
      <c r="O1225">
        <v>204</v>
      </c>
      <c r="P1225" t="s">
        <v>3971</v>
      </c>
      <c r="Q1225">
        <v>0</v>
      </c>
      <c r="R1225" t="s">
        <v>3972</v>
      </c>
      <c r="S1225">
        <v>-3500</v>
      </c>
      <c r="T1225" s="7" t="str">
        <f t="shared" si="51"/>
        <v>hp_1643014;atk_6958649;hit_500000;miss_204;cirt_0;cirtSub_-3500</v>
      </c>
    </row>
    <row r="1226" spans="1:20" x14ac:dyDescent="0.15">
      <c r="A1226" s="16">
        <v>331224</v>
      </c>
      <c r="B1226" s="16" t="s">
        <v>228</v>
      </c>
      <c r="C1226" s="16">
        <v>1</v>
      </c>
      <c r="D1226" s="16">
        <v>2</v>
      </c>
      <c r="E1226" s="17">
        <v>409</v>
      </c>
      <c r="F1226" s="19" t="s">
        <v>3967</v>
      </c>
      <c r="G1226" s="19" t="e">
        <f t="shared" si="50"/>
        <v>#N/A</v>
      </c>
      <c r="H1226" s="19"/>
      <c r="I1226">
        <v>1651214</v>
      </c>
      <c r="J1226" t="s">
        <v>3968</v>
      </c>
      <c r="K1226">
        <v>7770420</v>
      </c>
      <c r="L1226" t="s">
        <v>3969</v>
      </c>
      <c r="M1226">
        <v>500000</v>
      </c>
      <c r="N1226" t="s">
        <v>3970</v>
      </c>
      <c r="O1226">
        <v>204</v>
      </c>
      <c r="P1226" t="s">
        <v>3971</v>
      </c>
      <c r="Q1226">
        <v>0</v>
      </c>
      <c r="R1226" t="s">
        <v>3972</v>
      </c>
      <c r="S1226">
        <v>-3500</v>
      </c>
      <c r="T1226" s="7" t="str">
        <f t="shared" si="51"/>
        <v>hp_1651214;atk_6993378;hit_500000;miss_204;cirt_0;cirtSub_-3500</v>
      </c>
    </row>
    <row r="1227" spans="1:20" x14ac:dyDescent="0.15">
      <c r="A1227" s="16">
        <v>331225</v>
      </c>
      <c r="B1227" s="16" t="s">
        <v>228</v>
      </c>
      <c r="C1227" s="16">
        <v>1</v>
      </c>
      <c r="D1227" s="16">
        <v>2</v>
      </c>
      <c r="E1227" s="17">
        <v>409</v>
      </c>
      <c r="F1227" s="19" t="s">
        <v>3967</v>
      </c>
      <c r="G1227" s="19" t="e">
        <f t="shared" si="50"/>
        <v>#N/A</v>
      </c>
      <c r="H1227" s="19"/>
      <c r="I1227">
        <v>1651214</v>
      </c>
      <c r="J1227" t="s">
        <v>3968</v>
      </c>
      <c r="K1227">
        <v>7770420</v>
      </c>
      <c r="L1227" t="s">
        <v>3969</v>
      </c>
      <c r="M1227">
        <v>500000</v>
      </c>
      <c r="N1227" t="s">
        <v>3970</v>
      </c>
      <c r="O1227">
        <v>204</v>
      </c>
      <c r="P1227" t="s">
        <v>3971</v>
      </c>
      <c r="Q1227">
        <v>0</v>
      </c>
      <c r="R1227" t="s">
        <v>3972</v>
      </c>
      <c r="S1227">
        <v>-3500</v>
      </c>
      <c r="T1227" s="7" t="str">
        <f t="shared" si="51"/>
        <v>hp_1651214;atk_6993378;hit_500000;miss_204;cirt_0;cirtSub_-3500</v>
      </c>
    </row>
    <row r="1228" spans="1:20" x14ac:dyDescent="0.15">
      <c r="A1228" s="16">
        <v>331226</v>
      </c>
      <c r="B1228" s="16" t="s">
        <v>228</v>
      </c>
      <c r="C1228" s="16">
        <v>1</v>
      </c>
      <c r="D1228" s="16">
        <v>2</v>
      </c>
      <c r="E1228" s="17">
        <v>409</v>
      </c>
      <c r="F1228" s="19" t="s">
        <v>3967</v>
      </c>
      <c r="G1228" s="19" t="e">
        <f t="shared" si="50"/>
        <v>#N/A</v>
      </c>
      <c r="H1228" s="19"/>
      <c r="I1228">
        <v>1651214</v>
      </c>
      <c r="J1228" t="s">
        <v>3968</v>
      </c>
      <c r="K1228">
        <v>7770420</v>
      </c>
      <c r="L1228" t="s">
        <v>3969</v>
      </c>
      <c r="M1228">
        <v>500000</v>
      </c>
      <c r="N1228" t="s">
        <v>3970</v>
      </c>
      <c r="O1228">
        <v>204</v>
      </c>
      <c r="P1228" t="s">
        <v>3971</v>
      </c>
      <c r="Q1228">
        <v>0</v>
      </c>
      <c r="R1228" t="s">
        <v>3972</v>
      </c>
      <c r="S1228">
        <v>-3500</v>
      </c>
      <c r="T1228" s="7" t="str">
        <f t="shared" si="51"/>
        <v>hp_1651214;atk_6993378;hit_500000;miss_204;cirt_0;cirtSub_-3500</v>
      </c>
    </row>
    <row r="1229" spans="1:20" x14ac:dyDescent="0.15">
      <c r="A1229" s="16">
        <v>331227</v>
      </c>
      <c r="B1229" s="16" t="s">
        <v>228</v>
      </c>
      <c r="C1229" s="16">
        <v>1</v>
      </c>
      <c r="D1229" s="16">
        <v>2</v>
      </c>
      <c r="E1229" s="17">
        <v>410</v>
      </c>
      <c r="F1229" s="19" t="s">
        <v>3967</v>
      </c>
      <c r="G1229" s="19">
        <f t="shared" si="50"/>
        <v>0.8</v>
      </c>
      <c r="H1229" s="19"/>
      <c r="I1229">
        <v>1659414</v>
      </c>
      <c r="J1229" t="s">
        <v>3968</v>
      </c>
      <c r="K1229">
        <v>7809008</v>
      </c>
      <c r="L1229" t="s">
        <v>3969</v>
      </c>
      <c r="M1229">
        <v>500000</v>
      </c>
      <c r="N1229" t="s">
        <v>3970</v>
      </c>
      <c r="O1229">
        <v>205</v>
      </c>
      <c r="P1229" t="s">
        <v>3971</v>
      </c>
      <c r="Q1229">
        <v>0</v>
      </c>
      <c r="R1229" t="s">
        <v>3972</v>
      </c>
      <c r="S1229">
        <v>-3500</v>
      </c>
      <c r="T1229" s="7" t="str">
        <f t="shared" si="51"/>
        <v>hp_1659414;atk_7028107;hit_500000;miss_205;cirt_0;cirtSub_-3500</v>
      </c>
    </row>
    <row r="1230" spans="1:20" x14ac:dyDescent="0.15">
      <c r="A1230" s="16">
        <v>331228</v>
      </c>
      <c r="B1230" s="16" t="s">
        <v>228</v>
      </c>
      <c r="C1230" s="16">
        <v>1</v>
      </c>
      <c r="D1230" s="16">
        <v>2</v>
      </c>
      <c r="E1230" s="17">
        <v>410</v>
      </c>
      <c r="F1230" s="19" t="s">
        <v>3967</v>
      </c>
      <c r="G1230" s="19">
        <f t="shared" si="50"/>
        <v>0.8</v>
      </c>
      <c r="H1230" s="19"/>
      <c r="I1230">
        <v>1659414</v>
      </c>
      <c r="J1230" t="s">
        <v>3968</v>
      </c>
      <c r="K1230">
        <v>7809008</v>
      </c>
      <c r="L1230" t="s">
        <v>3969</v>
      </c>
      <c r="M1230">
        <v>500000</v>
      </c>
      <c r="N1230" t="s">
        <v>3970</v>
      </c>
      <c r="O1230">
        <v>205</v>
      </c>
      <c r="P1230" t="s">
        <v>3971</v>
      </c>
      <c r="Q1230">
        <v>0</v>
      </c>
      <c r="R1230" t="s">
        <v>3972</v>
      </c>
      <c r="S1230">
        <v>-3500</v>
      </c>
      <c r="T1230" s="7" t="str">
        <f t="shared" si="51"/>
        <v>hp_1659414;atk_7028107;hit_500000;miss_205;cirt_0;cirtSub_-3500</v>
      </c>
    </row>
    <row r="1231" spans="1:20" x14ac:dyDescent="0.15">
      <c r="A1231" s="16">
        <v>331229</v>
      </c>
      <c r="B1231" s="16" t="s">
        <v>228</v>
      </c>
      <c r="C1231" s="16">
        <v>1</v>
      </c>
      <c r="D1231" s="16">
        <v>2</v>
      </c>
      <c r="E1231" s="17">
        <v>410</v>
      </c>
      <c r="F1231" s="19" t="s">
        <v>3967</v>
      </c>
      <c r="G1231" s="19">
        <f t="shared" si="50"/>
        <v>0.8</v>
      </c>
      <c r="H1231" s="19"/>
      <c r="I1231">
        <v>1659414</v>
      </c>
      <c r="J1231" t="s">
        <v>3968</v>
      </c>
      <c r="K1231">
        <v>7809008</v>
      </c>
      <c r="L1231" t="s">
        <v>3969</v>
      </c>
      <c r="M1231">
        <v>500000</v>
      </c>
      <c r="N1231" t="s">
        <v>3970</v>
      </c>
      <c r="O1231">
        <v>205</v>
      </c>
      <c r="P1231" t="s">
        <v>3971</v>
      </c>
      <c r="Q1231">
        <v>0</v>
      </c>
      <c r="R1231" t="s">
        <v>3972</v>
      </c>
      <c r="S1231">
        <v>-3500</v>
      </c>
      <c r="T1231" s="7" t="str">
        <f t="shared" si="51"/>
        <v>hp_1659414;atk_7028107;hit_500000;miss_205;cirt_0;cirtSub_-3500</v>
      </c>
    </row>
    <row r="1232" spans="1:20" x14ac:dyDescent="0.15">
      <c r="A1232" s="16">
        <v>331230</v>
      </c>
      <c r="B1232" s="16" t="s">
        <v>228</v>
      </c>
      <c r="C1232" s="16">
        <v>1</v>
      </c>
      <c r="D1232" s="16">
        <v>2</v>
      </c>
      <c r="E1232" s="17">
        <v>411</v>
      </c>
      <c r="F1232" s="19" t="s">
        <v>3967</v>
      </c>
      <c r="G1232" s="19" t="e">
        <f t="shared" si="50"/>
        <v>#N/A</v>
      </c>
      <c r="H1232" s="19"/>
      <c r="I1232">
        <v>1667614</v>
      </c>
      <c r="J1232" t="s">
        <v>3968</v>
      </c>
      <c r="K1232">
        <v>7847595</v>
      </c>
      <c r="L1232" t="s">
        <v>3969</v>
      </c>
      <c r="M1232">
        <v>500000</v>
      </c>
      <c r="N1232" t="s">
        <v>3970</v>
      </c>
      <c r="O1232">
        <v>205</v>
      </c>
      <c r="P1232" t="s">
        <v>3971</v>
      </c>
      <c r="Q1232">
        <v>0</v>
      </c>
      <c r="R1232" t="s">
        <v>3972</v>
      </c>
      <c r="S1232">
        <v>-3500</v>
      </c>
      <c r="T1232" s="7" t="str">
        <f t="shared" si="51"/>
        <v>hp_1667614;atk_7062835;hit_500000;miss_205;cirt_0;cirtSub_-3500</v>
      </c>
    </row>
    <row r="1233" spans="1:20" x14ac:dyDescent="0.15">
      <c r="A1233" s="16">
        <v>331231</v>
      </c>
      <c r="B1233" s="16" t="s">
        <v>228</v>
      </c>
      <c r="C1233" s="16">
        <v>1</v>
      </c>
      <c r="D1233" s="16">
        <v>2</v>
      </c>
      <c r="E1233" s="17">
        <v>411</v>
      </c>
      <c r="F1233" s="19" t="s">
        <v>3967</v>
      </c>
      <c r="G1233" s="19" t="e">
        <f t="shared" si="50"/>
        <v>#N/A</v>
      </c>
      <c r="H1233" s="19"/>
      <c r="I1233">
        <v>1667614</v>
      </c>
      <c r="J1233" t="s">
        <v>3968</v>
      </c>
      <c r="K1233">
        <v>7847595</v>
      </c>
      <c r="L1233" t="s">
        <v>3969</v>
      </c>
      <c r="M1233">
        <v>500000</v>
      </c>
      <c r="N1233" t="s">
        <v>3970</v>
      </c>
      <c r="O1233">
        <v>205</v>
      </c>
      <c r="P1233" t="s">
        <v>3971</v>
      </c>
      <c r="Q1233">
        <v>0</v>
      </c>
      <c r="R1233" t="s">
        <v>3972</v>
      </c>
      <c r="S1233">
        <v>-3500</v>
      </c>
      <c r="T1233" s="7" t="str">
        <f t="shared" si="51"/>
        <v>hp_1667614;atk_7062835;hit_500000;miss_205;cirt_0;cirtSub_-3500</v>
      </c>
    </row>
    <row r="1234" spans="1:20" x14ac:dyDescent="0.15">
      <c r="A1234" s="16">
        <v>331232</v>
      </c>
      <c r="B1234" s="16" t="s">
        <v>228</v>
      </c>
      <c r="C1234" s="16">
        <v>1</v>
      </c>
      <c r="D1234" s="16">
        <v>2</v>
      </c>
      <c r="E1234" s="17">
        <v>411</v>
      </c>
      <c r="F1234" s="19" t="s">
        <v>3967</v>
      </c>
      <c r="G1234" s="19" t="e">
        <f t="shared" si="50"/>
        <v>#N/A</v>
      </c>
      <c r="H1234" s="19"/>
      <c r="I1234">
        <v>1667614</v>
      </c>
      <c r="J1234" t="s">
        <v>3968</v>
      </c>
      <c r="K1234">
        <v>7847595</v>
      </c>
      <c r="L1234" t="s">
        <v>3969</v>
      </c>
      <c r="M1234">
        <v>500000</v>
      </c>
      <c r="N1234" t="s">
        <v>3970</v>
      </c>
      <c r="O1234">
        <v>205</v>
      </c>
      <c r="P1234" t="s">
        <v>3971</v>
      </c>
      <c r="Q1234">
        <v>0</v>
      </c>
      <c r="R1234" t="s">
        <v>3972</v>
      </c>
      <c r="S1234">
        <v>-3500</v>
      </c>
      <c r="T1234" s="7" t="str">
        <f t="shared" si="51"/>
        <v>hp_1667614;atk_7062835;hit_500000;miss_205;cirt_0;cirtSub_-3500</v>
      </c>
    </row>
    <row r="1235" spans="1:20" x14ac:dyDescent="0.15">
      <c r="A1235" s="16">
        <v>331233</v>
      </c>
      <c r="B1235" s="16" t="s">
        <v>228</v>
      </c>
      <c r="C1235" s="16">
        <v>1</v>
      </c>
      <c r="D1235" s="16">
        <v>2</v>
      </c>
      <c r="E1235" s="17">
        <v>412</v>
      </c>
      <c r="F1235" s="19" t="s">
        <v>3967</v>
      </c>
      <c r="G1235" s="19" t="e">
        <f t="shared" si="50"/>
        <v>#N/A</v>
      </c>
      <c r="H1235" s="19"/>
      <c r="I1235">
        <v>1675814</v>
      </c>
      <c r="J1235" t="s">
        <v>3968</v>
      </c>
      <c r="K1235">
        <v>7886183</v>
      </c>
      <c r="L1235" t="s">
        <v>3969</v>
      </c>
      <c r="M1235">
        <v>500000</v>
      </c>
      <c r="N1235" t="s">
        <v>3970</v>
      </c>
      <c r="O1235">
        <v>206</v>
      </c>
      <c r="P1235" t="s">
        <v>3971</v>
      </c>
      <c r="Q1235">
        <v>0</v>
      </c>
      <c r="R1235" t="s">
        <v>3972</v>
      </c>
      <c r="S1235">
        <v>-3500</v>
      </c>
      <c r="T1235" s="7" t="str">
        <f t="shared" si="51"/>
        <v>hp_1675814;atk_7097564;hit_500000;miss_206;cirt_0;cirtSub_-3500</v>
      </c>
    </row>
    <row r="1236" spans="1:20" x14ac:dyDescent="0.15">
      <c r="A1236" s="16">
        <v>331234</v>
      </c>
      <c r="B1236" s="16" t="s">
        <v>228</v>
      </c>
      <c r="C1236" s="16">
        <v>1</v>
      </c>
      <c r="D1236" s="16">
        <v>2</v>
      </c>
      <c r="E1236" s="17">
        <v>412</v>
      </c>
      <c r="F1236" s="19" t="s">
        <v>3967</v>
      </c>
      <c r="G1236" s="19" t="e">
        <f t="shared" si="50"/>
        <v>#N/A</v>
      </c>
      <c r="H1236" s="19"/>
      <c r="I1236">
        <v>1675814</v>
      </c>
      <c r="J1236" t="s">
        <v>3968</v>
      </c>
      <c r="K1236">
        <v>7886183</v>
      </c>
      <c r="L1236" t="s">
        <v>3969</v>
      </c>
      <c r="M1236">
        <v>500000</v>
      </c>
      <c r="N1236" t="s">
        <v>3970</v>
      </c>
      <c r="O1236">
        <v>206</v>
      </c>
      <c r="P1236" t="s">
        <v>3971</v>
      </c>
      <c r="Q1236">
        <v>0</v>
      </c>
      <c r="R1236" t="s">
        <v>3972</v>
      </c>
      <c r="S1236">
        <v>-3500</v>
      </c>
      <c r="T1236" s="7" t="str">
        <f t="shared" si="51"/>
        <v>hp_1675814;atk_7097564;hit_500000;miss_206;cirt_0;cirtSub_-3500</v>
      </c>
    </row>
    <row r="1237" spans="1:20" x14ac:dyDescent="0.15">
      <c r="A1237" s="16">
        <v>331235</v>
      </c>
      <c r="B1237" s="16" t="s">
        <v>228</v>
      </c>
      <c r="C1237" s="16">
        <v>1</v>
      </c>
      <c r="D1237" s="16">
        <v>2</v>
      </c>
      <c r="E1237" s="17">
        <v>412</v>
      </c>
      <c r="F1237" s="19" t="s">
        <v>3967</v>
      </c>
      <c r="G1237" s="19" t="e">
        <f t="shared" si="50"/>
        <v>#N/A</v>
      </c>
      <c r="H1237" s="19"/>
      <c r="I1237">
        <v>1675814</v>
      </c>
      <c r="J1237" t="s">
        <v>3968</v>
      </c>
      <c r="K1237">
        <v>7886183</v>
      </c>
      <c r="L1237" t="s">
        <v>3969</v>
      </c>
      <c r="M1237">
        <v>500000</v>
      </c>
      <c r="N1237" t="s">
        <v>3970</v>
      </c>
      <c r="O1237">
        <v>206</v>
      </c>
      <c r="P1237" t="s">
        <v>3971</v>
      </c>
      <c r="Q1237">
        <v>0</v>
      </c>
      <c r="R1237" t="s">
        <v>3972</v>
      </c>
      <c r="S1237">
        <v>-3500</v>
      </c>
      <c r="T1237" s="7" t="str">
        <f t="shared" si="51"/>
        <v>hp_1675814;atk_7097564;hit_500000;miss_206;cirt_0;cirtSub_-3500</v>
      </c>
    </row>
    <row r="1238" spans="1:20" x14ac:dyDescent="0.15">
      <c r="A1238" s="16">
        <v>331236</v>
      </c>
      <c r="B1238" s="16" t="s">
        <v>228</v>
      </c>
      <c r="C1238" s="16">
        <v>1</v>
      </c>
      <c r="D1238" s="16">
        <v>2</v>
      </c>
      <c r="E1238" s="17">
        <v>413</v>
      </c>
      <c r="F1238" s="19" t="s">
        <v>3967</v>
      </c>
      <c r="G1238" s="19" t="e">
        <f t="shared" si="50"/>
        <v>#N/A</v>
      </c>
      <c r="H1238" s="19"/>
      <c r="I1238">
        <v>1684014</v>
      </c>
      <c r="J1238" t="s">
        <v>3968</v>
      </c>
      <c r="K1238">
        <v>7924770</v>
      </c>
      <c r="L1238" t="s">
        <v>3969</v>
      </c>
      <c r="M1238">
        <v>500000</v>
      </c>
      <c r="N1238" t="s">
        <v>3970</v>
      </c>
      <c r="O1238">
        <v>206</v>
      </c>
      <c r="P1238" t="s">
        <v>3971</v>
      </c>
      <c r="Q1238">
        <v>0</v>
      </c>
      <c r="R1238" t="s">
        <v>3972</v>
      </c>
      <c r="S1238">
        <v>-3500</v>
      </c>
      <c r="T1238" s="7" t="str">
        <f t="shared" si="51"/>
        <v>hp_1684014;atk_7132293;hit_500000;miss_206;cirt_0;cirtSub_-3500</v>
      </c>
    </row>
    <row r="1239" spans="1:20" x14ac:dyDescent="0.15">
      <c r="A1239" s="16">
        <v>331237</v>
      </c>
      <c r="B1239" s="16" t="s">
        <v>228</v>
      </c>
      <c r="C1239" s="16">
        <v>1</v>
      </c>
      <c r="D1239" s="16">
        <v>2</v>
      </c>
      <c r="E1239" s="17">
        <v>413</v>
      </c>
      <c r="F1239" s="19" t="s">
        <v>3967</v>
      </c>
      <c r="G1239" s="19" t="e">
        <f t="shared" si="50"/>
        <v>#N/A</v>
      </c>
      <c r="H1239" s="19"/>
      <c r="I1239">
        <v>1684014</v>
      </c>
      <c r="J1239" t="s">
        <v>3968</v>
      </c>
      <c r="K1239">
        <v>7924770</v>
      </c>
      <c r="L1239" t="s">
        <v>3969</v>
      </c>
      <c r="M1239">
        <v>500000</v>
      </c>
      <c r="N1239" t="s">
        <v>3970</v>
      </c>
      <c r="O1239">
        <v>206</v>
      </c>
      <c r="P1239" t="s">
        <v>3971</v>
      </c>
      <c r="Q1239">
        <v>0</v>
      </c>
      <c r="R1239" t="s">
        <v>3972</v>
      </c>
      <c r="S1239">
        <v>-3500</v>
      </c>
      <c r="T1239" s="7" t="str">
        <f t="shared" si="51"/>
        <v>hp_1684014;atk_7132293;hit_500000;miss_206;cirt_0;cirtSub_-3500</v>
      </c>
    </row>
    <row r="1240" spans="1:20" x14ac:dyDescent="0.15">
      <c r="A1240" s="16">
        <v>331238</v>
      </c>
      <c r="B1240" s="16" t="s">
        <v>228</v>
      </c>
      <c r="C1240" s="16">
        <v>1</v>
      </c>
      <c r="D1240" s="16">
        <v>2</v>
      </c>
      <c r="E1240" s="17">
        <v>413</v>
      </c>
      <c r="F1240" s="19" t="s">
        <v>3967</v>
      </c>
      <c r="G1240" s="19" t="e">
        <f t="shared" si="50"/>
        <v>#N/A</v>
      </c>
      <c r="H1240" s="19"/>
      <c r="I1240">
        <v>1684014</v>
      </c>
      <c r="J1240" t="s">
        <v>3968</v>
      </c>
      <c r="K1240">
        <v>7924770</v>
      </c>
      <c r="L1240" t="s">
        <v>3969</v>
      </c>
      <c r="M1240">
        <v>500000</v>
      </c>
      <c r="N1240" t="s">
        <v>3970</v>
      </c>
      <c r="O1240">
        <v>206</v>
      </c>
      <c r="P1240" t="s">
        <v>3971</v>
      </c>
      <c r="Q1240">
        <v>0</v>
      </c>
      <c r="R1240" t="s">
        <v>3972</v>
      </c>
      <c r="S1240">
        <v>-3500</v>
      </c>
      <c r="T1240" s="7" t="str">
        <f t="shared" si="51"/>
        <v>hp_1684014;atk_7132293;hit_500000;miss_206;cirt_0;cirtSub_-3500</v>
      </c>
    </row>
    <row r="1241" spans="1:20" x14ac:dyDescent="0.15">
      <c r="A1241" s="16">
        <v>331239</v>
      </c>
      <c r="B1241" s="16" t="s">
        <v>228</v>
      </c>
      <c r="C1241" s="16">
        <v>1</v>
      </c>
      <c r="D1241" s="16">
        <v>2</v>
      </c>
      <c r="E1241" s="17">
        <v>414</v>
      </c>
      <c r="F1241" s="19" t="s">
        <v>3967</v>
      </c>
      <c r="G1241" s="19" t="e">
        <f t="shared" si="50"/>
        <v>#N/A</v>
      </c>
      <c r="H1241" s="19"/>
      <c r="I1241">
        <v>1692213</v>
      </c>
      <c r="J1241" t="s">
        <v>3968</v>
      </c>
      <c r="K1241">
        <v>7963358</v>
      </c>
      <c r="L1241" t="s">
        <v>3969</v>
      </c>
      <c r="M1241">
        <v>500000</v>
      </c>
      <c r="N1241" t="s">
        <v>3970</v>
      </c>
      <c r="O1241">
        <v>207</v>
      </c>
      <c r="P1241" t="s">
        <v>3971</v>
      </c>
      <c r="Q1241">
        <v>0</v>
      </c>
      <c r="R1241" t="s">
        <v>3972</v>
      </c>
      <c r="S1241">
        <v>-3500</v>
      </c>
      <c r="T1241" s="7" t="str">
        <f t="shared" si="51"/>
        <v>hp_1692213;atk_7167022;hit_500000;miss_207;cirt_0;cirtSub_-3500</v>
      </c>
    </row>
    <row r="1242" spans="1:20" x14ac:dyDescent="0.15">
      <c r="A1242" s="16">
        <v>331240</v>
      </c>
      <c r="B1242" s="16" t="s">
        <v>228</v>
      </c>
      <c r="C1242" s="16">
        <v>1</v>
      </c>
      <c r="D1242" s="16">
        <v>2</v>
      </c>
      <c r="E1242" s="17">
        <v>414</v>
      </c>
      <c r="F1242" s="19" t="s">
        <v>3967</v>
      </c>
      <c r="G1242" s="19" t="e">
        <f t="shared" si="50"/>
        <v>#N/A</v>
      </c>
      <c r="H1242" s="19"/>
      <c r="I1242">
        <v>1692213</v>
      </c>
      <c r="J1242" t="s">
        <v>3968</v>
      </c>
      <c r="K1242">
        <v>7963358</v>
      </c>
      <c r="L1242" t="s">
        <v>3969</v>
      </c>
      <c r="M1242">
        <v>500000</v>
      </c>
      <c r="N1242" t="s">
        <v>3970</v>
      </c>
      <c r="O1242">
        <v>207</v>
      </c>
      <c r="P1242" t="s">
        <v>3971</v>
      </c>
      <c r="Q1242">
        <v>0</v>
      </c>
      <c r="R1242" t="s">
        <v>3972</v>
      </c>
      <c r="S1242">
        <v>-3500</v>
      </c>
      <c r="T1242" s="7" t="str">
        <f t="shared" si="51"/>
        <v>hp_1692213;atk_7167022;hit_500000;miss_207;cirt_0;cirtSub_-3500</v>
      </c>
    </row>
    <row r="1243" spans="1:20" x14ac:dyDescent="0.15">
      <c r="A1243" s="16">
        <v>331241</v>
      </c>
      <c r="B1243" s="16" t="s">
        <v>228</v>
      </c>
      <c r="C1243" s="16">
        <v>1</v>
      </c>
      <c r="D1243" s="16">
        <v>2</v>
      </c>
      <c r="E1243" s="17">
        <v>414</v>
      </c>
      <c r="F1243" s="19" t="s">
        <v>3967</v>
      </c>
      <c r="G1243" s="19" t="e">
        <f t="shared" si="50"/>
        <v>#N/A</v>
      </c>
      <c r="H1243" s="19"/>
      <c r="I1243">
        <v>1692213</v>
      </c>
      <c r="J1243" t="s">
        <v>3968</v>
      </c>
      <c r="K1243">
        <v>7963358</v>
      </c>
      <c r="L1243" t="s">
        <v>3969</v>
      </c>
      <c r="M1243">
        <v>500000</v>
      </c>
      <c r="N1243" t="s">
        <v>3970</v>
      </c>
      <c r="O1243">
        <v>207</v>
      </c>
      <c r="P1243" t="s">
        <v>3971</v>
      </c>
      <c r="Q1243">
        <v>0</v>
      </c>
      <c r="R1243" t="s">
        <v>3972</v>
      </c>
      <c r="S1243">
        <v>-3500</v>
      </c>
      <c r="T1243" s="7" t="str">
        <f t="shared" si="51"/>
        <v>hp_1692213;atk_7167022;hit_500000;miss_207;cirt_0;cirtSub_-3500</v>
      </c>
    </row>
    <row r="1244" spans="1:20" x14ac:dyDescent="0.15">
      <c r="A1244" s="16">
        <v>331242</v>
      </c>
      <c r="B1244" s="16" t="s">
        <v>228</v>
      </c>
      <c r="C1244" s="16">
        <v>1</v>
      </c>
      <c r="D1244" s="16">
        <v>2</v>
      </c>
      <c r="E1244" s="17">
        <v>415</v>
      </c>
      <c r="F1244" s="19" t="s">
        <v>3967</v>
      </c>
      <c r="G1244" s="19">
        <f t="shared" si="50"/>
        <v>0.8</v>
      </c>
      <c r="H1244" s="19"/>
      <c r="I1244">
        <v>1700647</v>
      </c>
      <c r="J1244" t="s">
        <v>3968</v>
      </c>
      <c r="K1244">
        <v>8003048</v>
      </c>
      <c r="L1244" t="s">
        <v>3969</v>
      </c>
      <c r="M1244">
        <v>500000</v>
      </c>
      <c r="N1244" t="s">
        <v>3970</v>
      </c>
      <c r="O1244">
        <v>207</v>
      </c>
      <c r="P1244" t="s">
        <v>3971</v>
      </c>
      <c r="Q1244">
        <v>0</v>
      </c>
      <c r="R1244" t="s">
        <v>3972</v>
      </c>
      <c r="S1244">
        <v>-3500</v>
      </c>
      <c r="T1244" s="7" t="str">
        <f t="shared" si="51"/>
        <v>hp_1700647;atk_7202743;hit_500000;miss_207;cirt_0;cirtSub_-3500</v>
      </c>
    </row>
    <row r="1245" spans="1:20" x14ac:dyDescent="0.15">
      <c r="A1245" s="16">
        <v>331243</v>
      </c>
      <c r="B1245" s="16" t="s">
        <v>228</v>
      </c>
      <c r="C1245" s="16">
        <v>1</v>
      </c>
      <c r="D1245" s="16">
        <v>2</v>
      </c>
      <c r="E1245" s="17">
        <v>415</v>
      </c>
      <c r="F1245" s="19" t="s">
        <v>3967</v>
      </c>
      <c r="G1245" s="19">
        <f t="shared" si="50"/>
        <v>0.8</v>
      </c>
      <c r="H1245" s="19"/>
      <c r="I1245">
        <v>1700647</v>
      </c>
      <c r="J1245" t="s">
        <v>3968</v>
      </c>
      <c r="K1245">
        <v>8003048</v>
      </c>
      <c r="L1245" t="s">
        <v>3969</v>
      </c>
      <c r="M1245">
        <v>500000</v>
      </c>
      <c r="N1245" t="s">
        <v>3970</v>
      </c>
      <c r="O1245">
        <v>207</v>
      </c>
      <c r="P1245" t="s">
        <v>3971</v>
      </c>
      <c r="Q1245">
        <v>0</v>
      </c>
      <c r="R1245" t="s">
        <v>3972</v>
      </c>
      <c r="S1245">
        <v>-3500</v>
      </c>
      <c r="T1245" s="7" t="str">
        <f t="shared" si="51"/>
        <v>hp_1700647;atk_7202743;hit_500000;miss_207;cirt_0;cirtSub_-3500</v>
      </c>
    </row>
    <row r="1246" spans="1:20" x14ac:dyDescent="0.15">
      <c r="A1246" s="16">
        <v>331244</v>
      </c>
      <c r="B1246" s="16" t="s">
        <v>228</v>
      </c>
      <c r="C1246" s="16">
        <v>1</v>
      </c>
      <c r="D1246" s="16">
        <v>2</v>
      </c>
      <c r="E1246" s="17">
        <v>415</v>
      </c>
      <c r="F1246" s="19" t="s">
        <v>3967</v>
      </c>
      <c r="G1246" s="19">
        <f t="shared" si="50"/>
        <v>0.8</v>
      </c>
      <c r="H1246" s="19"/>
      <c r="I1246">
        <v>1700647</v>
      </c>
      <c r="J1246" t="s">
        <v>3968</v>
      </c>
      <c r="K1246">
        <v>8003048</v>
      </c>
      <c r="L1246" t="s">
        <v>3969</v>
      </c>
      <c r="M1246">
        <v>500000</v>
      </c>
      <c r="N1246" t="s">
        <v>3970</v>
      </c>
      <c r="O1246">
        <v>207</v>
      </c>
      <c r="P1246" t="s">
        <v>3971</v>
      </c>
      <c r="Q1246">
        <v>0</v>
      </c>
      <c r="R1246" t="s">
        <v>3972</v>
      </c>
      <c r="S1246">
        <v>-3500</v>
      </c>
      <c r="T1246" s="7" t="str">
        <f t="shared" si="51"/>
        <v>hp_1700647;atk_7202743;hit_500000;miss_207;cirt_0;cirtSub_-3500</v>
      </c>
    </row>
    <row r="1247" spans="1:20" x14ac:dyDescent="0.15">
      <c r="A1247" s="16">
        <v>331245</v>
      </c>
      <c r="B1247" s="16" t="s">
        <v>228</v>
      </c>
      <c r="C1247" s="16">
        <v>1</v>
      </c>
      <c r="D1247" s="16">
        <v>2</v>
      </c>
      <c r="E1247" s="17">
        <v>416</v>
      </c>
      <c r="F1247" s="19" t="s">
        <v>3967</v>
      </c>
      <c r="G1247" s="19" t="e">
        <f t="shared" si="50"/>
        <v>#N/A</v>
      </c>
      <c r="H1247" s="19"/>
      <c r="I1247">
        <v>1709081</v>
      </c>
      <c r="J1247" t="s">
        <v>3968</v>
      </c>
      <c r="K1247">
        <v>8042738</v>
      </c>
      <c r="L1247" t="s">
        <v>3969</v>
      </c>
      <c r="M1247">
        <v>500000</v>
      </c>
      <c r="N1247" t="s">
        <v>3970</v>
      </c>
      <c r="O1247">
        <v>208</v>
      </c>
      <c r="P1247" t="s">
        <v>3971</v>
      </c>
      <c r="Q1247">
        <v>0</v>
      </c>
      <c r="R1247" t="s">
        <v>3972</v>
      </c>
      <c r="S1247">
        <v>-3500</v>
      </c>
      <c r="T1247" s="7" t="str">
        <f t="shared" si="51"/>
        <v>hp_1709081;atk_7238464;hit_500000;miss_208;cirt_0;cirtSub_-3500</v>
      </c>
    </row>
    <row r="1248" spans="1:20" x14ac:dyDescent="0.15">
      <c r="A1248" s="16">
        <v>331246</v>
      </c>
      <c r="B1248" s="16" t="s">
        <v>228</v>
      </c>
      <c r="C1248" s="16">
        <v>1</v>
      </c>
      <c r="D1248" s="16">
        <v>2</v>
      </c>
      <c r="E1248" s="17">
        <v>416</v>
      </c>
      <c r="F1248" s="19" t="s">
        <v>3967</v>
      </c>
      <c r="G1248" s="19" t="e">
        <f t="shared" si="50"/>
        <v>#N/A</v>
      </c>
      <c r="H1248" s="19"/>
      <c r="I1248">
        <v>1709081</v>
      </c>
      <c r="J1248" t="s">
        <v>3968</v>
      </c>
      <c r="K1248">
        <v>8042738</v>
      </c>
      <c r="L1248" t="s">
        <v>3969</v>
      </c>
      <c r="M1248">
        <v>500000</v>
      </c>
      <c r="N1248" t="s">
        <v>3970</v>
      </c>
      <c r="O1248">
        <v>208</v>
      </c>
      <c r="P1248" t="s">
        <v>3971</v>
      </c>
      <c r="Q1248">
        <v>0</v>
      </c>
      <c r="R1248" t="s">
        <v>3972</v>
      </c>
      <c r="S1248">
        <v>-3500</v>
      </c>
      <c r="T1248" s="7" t="str">
        <f t="shared" si="51"/>
        <v>hp_1709081;atk_7238464;hit_500000;miss_208;cirt_0;cirtSub_-3500</v>
      </c>
    </row>
    <row r="1249" spans="1:20" x14ac:dyDescent="0.15">
      <c r="A1249" s="16">
        <v>331247</v>
      </c>
      <c r="B1249" s="16" t="s">
        <v>228</v>
      </c>
      <c r="C1249" s="16">
        <v>1</v>
      </c>
      <c r="D1249" s="16">
        <v>2</v>
      </c>
      <c r="E1249" s="17">
        <v>416</v>
      </c>
      <c r="F1249" s="19" t="s">
        <v>3967</v>
      </c>
      <c r="G1249" s="19" t="e">
        <f t="shared" si="50"/>
        <v>#N/A</v>
      </c>
      <c r="H1249" s="19"/>
      <c r="I1249">
        <v>1709081</v>
      </c>
      <c r="J1249" t="s">
        <v>3968</v>
      </c>
      <c r="K1249">
        <v>8042738</v>
      </c>
      <c r="L1249" t="s">
        <v>3969</v>
      </c>
      <c r="M1249">
        <v>500000</v>
      </c>
      <c r="N1249" t="s">
        <v>3970</v>
      </c>
      <c r="O1249">
        <v>208</v>
      </c>
      <c r="P1249" t="s">
        <v>3971</v>
      </c>
      <c r="Q1249">
        <v>0</v>
      </c>
      <c r="R1249" t="s">
        <v>3972</v>
      </c>
      <c r="S1249">
        <v>-3500</v>
      </c>
      <c r="T1249" s="7" t="str">
        <f t="shared" si="51"/>
        <v>hp_1709081;atk_7238464;hit_500000;miss_208;cirt_0;cirtSub_-3500</v>
      </c>
    </row>
    <row r="1250" spans="1:20" x14ac:dyDescent="0.15">
      <c r="A1250" s="16">
        <v>331248</v>
      </c>
      <c r="B1250" s="16" t="s">
        <v>228</v>
      </c>
      <c r="C1250" s="16">
        <v>1</v>
      </c>
      <c r="D1250" s="16">
        <v>2</v>
      </c>
      <c r="E1250" s="17">
        <v>417</v>
      </c>
      <c r="F1250" s="19" t="s">
        <v>3967</v>
      </c>
      <c r="G1250" s="19" t="e">
        <f t="shared" si="50"/>
        <v>#N/A</v>
      </c>
      <c r="H1250" s="19"/>
      <c r="I1250">
        <v>1717515</v>
      </c>
      <c r="J1250" t="s">
        <v>3968</v>
      </c>
      <c r="K1250">
        <v>8082428</v>
      </c>
      <c r="L1250" t="s">
        <v>3969</v>
      </c>
      <c r="M1250">
        <v>500000</v>
      </c>
      <c r="N1250" t="s">
        <v>3970</v>
      </c>
      <c r="O1250">
        <v>208</v>
      </c>
      <c r="P1250" t="s">
        <v>3971</v>
      </c>
      <c r="Q1250">
        <v>0</v>
      </c>
      <c r="R1250" t="s">
        <v>3972</v>
      </c>
      <c r="S1250">
        <v>-3500</v>
      </c>
      <c r="T1250" s="7" t="str">
        <f t="shared" si="51"/>
        <v>hp_1717515;atk_7274185;hit_500000;miss_208;cirt_0;cirtSub_-3500</v>
      </c>
    </row>
    <row r="1251" spans="1:20" x14ac:dyDescent="0.15">
      <c r="A1251" s="16">
        <v>331249</v>
      </c>
      <c r="B1251" s="16" t="s">
        <v>228</v>
      </c>
      <c r="C1251" s="16">
        <v>1</v>
      </c>
      <c r="D1251" s="16">
        <v>2</v>
      </c>
      <c r="E1251" s="17">
        <v>417</v>
      </c>
      <c r="F1251" s="19" t="s">
        <v>3967</v>
      </c>
      <c r="G1251" s="19" t="e">
        <f t="shared" si="50"/>
        <v>#N/A</v>
      </c>
      <c r="H1251" s="19"/>
      <c r="I1251">
        <v>1717515</v>
      </c>
      <c r="J1251" t="s">
        <v>3968</v>
      </c>
      <c r="K1251">
        <v>8082428</v>
      </c>
      <c r="L1251" t="s">
        <v>3969</v>
      </c>
      <c r="M1251">
        <v>500000</v>
      </c>
      <c r="N1251" t="s">
        <v>3970</v>
      </c>
      <c r="O1251">
        <v>208</v>
      </c>
      <c r="P1251" t="s">
        <v>3971</v>
      </c>
      <c r="Q1251">
        <v>0</v>
      </c>
      <c r="R1251" t="s">
        <v>3972</v>
      </c>
      <c r="S1251">
        <v>-3500</v>
      </c>
      <c r="T1251" s="7" t="str">
        <f t="shared" si="51"/>
        <v>hp_1717515;atk_7274185;hit_500000;miss_208;cirt_0;cirtSub_-3500</v>
      </c>
    </row>
    <row r="1252" spans="1:20" x14ac:dyDescent="0.15">
      <c r="A1252" s="16">
        <v>331250</v>
      </c>
      <c r="B1252" s="16" t="s">
        <v>228</v>
      </c>
      <c r="C1252" s="16">
        <v>1</v>
      </c>
      <c r="D1252" s="16">
        <v>2</v>
      </c>
      <c r="E1252" s="17">
        <v>417</v>
      </c>
      <c r="F1252" s="19" t="s">
        <v>3967</v>
      </c>
      <c r="G1252" s="19" t="e">
        <f t="shared" si="50"/>
        <v>#N/A</v>
      </c>
      <c r="H1252" s="19"/>
      <c r="I1252">
        <v>1717515</v>
      </c>
      <c r="J1252" t="s">
        <v>3968</v>
      </c>
      <c r="K1252">
        <v>8082428</v>
      </c>
      <c r="L1252" t="s">
        <v>3969</v>
      </c>
      <c r="M1252">
        <v>500000</v>
      </c>
      <c r="N1252" t="s">
        <v>3970</v>
      </c>
      <c r="O1252">
        <v>208</v>
      </c>
      <c r="P1252" t="s">
        <v>3971</v>
      </c>
      <c r="Q1252">
        <v>0</v>
      </c>
      <c r="R1252" t="s">
        <v>3972</v>
      </c>
      <c r="S1252">
        <v>-3500</v>
      </c>
      <c r="T1252" s="7" t="str">
        <f t="shared" si="51"/>
        <v>hp_1717515;atk_7274185;hit_500000;miss_208;cirt_0;cirtSub_-3500</v>
      </c>
    </row>
    <row r="1253" spans="1:20" x14ac:dyDescent="0.15">
      <c r="A1253" s="16">
        <v>331251</v>
      </c>
      <c r="B1253" s="16" t="s">
        <v>228</v>
      </c>
      <c r="C1253" s="16">
        <v>1</v>
      </c>
      <c r="D1253" s="16">
        <v>2</v>
      </c>
      <c r="E1253" s="17">
        <v>418</v>
      </c>
      <c r="F1253" s="19" t="s">
        <v>3967</v>
      </c>
      <c r="G1253" s="19" t="e">
        <f t="shared" si="50"/>
        <v>#N/A</v>
      </c>
      <c r="H1253" s="19"/>
      <c r="I1253">
        <v>1725949</v>
      </c>
      <c r="J1253" t="s">
        <v>3968</v>
      </c>
      <c r="K1253">
        <v>8122118</v>
      </c>
      <c r="L1253" t="s">
        <v>3969</v>
      </c>
      <c r="M1253">
        <v>500000</v>
      </c>
      <c r="N1253" t="s">
        <v>3970</v>
      </c>
      <c r="O1253">
        <v>209</v>
      </c>
      <c r="P1253" t="s">
        <v>3971</v>
      </c>
      <c r="Q1253">
        <v>0</v>
      </c>
      <c r="R1253" t="s">
        <v>3972</v>
      </c>
      <c r="S1253">
        <v>-3500</v>
      </c>
      <c r="T1253" s="7" t="str">
        <f t="shared" si="51"/>
        <v>hp_1725949;atk_7309906;hit_500000;miss_209;cirt_0;cirtSub_-3500</v>
      </c>
    </row>
    <row r="1254" spans="1:20" x14ac:dyDescent="0.15">
      <c r="A1254" s="16">
        <v>331252</v>
      </c>
      <c r="B1254" s="16" t="s">
        <v>228</v>
      </c>
      <c r="C1254" s="16">
        <v>1</v>
      </c>
      <c r="D1254" s="16">
        <v>2</v>
      </c>
      <c r="E1254" s="17">
        <v>418</v>
      </c>
      <c r="F1254" s="19" t="s">
        <v>3967</v>
      </c>
      <c r="G1254" s="19" t="e">
        <f t="shared" si="50"/>
        <v>#N/A</v>
      </c>
      <c r="H1254" s="19"/>
      <c r="I1254">
        <v>1725949</v>
      </c>
      <c r="J1254" t="s">
        <v>3968</v>
      </c>
      <c r="K1254">
        <v>8122118</v>
      </c>
      <c r="L1254" t="s">
        <v>3969</v>
      </c>
      <c r="M1254">
        <v>500000</v>
      </c>
      <c r="N1254" t="s">
        <v>3970</v>
      </c>
      <c r="O1254">
        <v>209</v>
      </c>
      <c r="P1254" t="s">
        <v>3971</v>
      </c>
      <c r="Q1254">
        <v>0</v>
      </c>
      <c r="R1254" t="s">
        <v>3972</v>
      </c>
      <c r="S1254">
        <v>-3500</v>
      </c>
      <c r="T1254" s="7" t="str">
        <f t="shared" si="51"/>
        <v>hp_1725949;atk_7309906;hit_500000;miss_209;cirt_0;cirtSub_-3500</v>
      </c>
    </row>
    <row r="1255" spans="1:20" x14ac:dyDescent="0.15">
      <c r="A1255" s="16">
        <v>331253</v>
      </c>
      <c r="B1255" s="16" t="s">
        <v>228</v>
      </c>
      <c r="C1255" s="16">
        <v>1</v>
      </c>
      <c r="D1255" s="16">
        <v>2</v>
      </c>
      <c r="E1255" s="17">
        <v>418</v>
      </c>
      <c r="F1255" s="19" t="s">
        <v>3967</v>
      </c>
      <c r="G1255" s="19" t="e">
        <f t="shared" si="50"/>
        <v>#N/A</v>
      </c>
      <c r="H1255" s="19"/>
      <c r="I1255">
        <v>1725949</v>
      </c>
      <c r="J1255" t="s">
        <v>3968</v>
      </c>
      <c r="K1255">
        <v>8122118</v>
      </c>
      <c r="L1255" t="s">
        <v>3969</v>
      </c>
      <c r="M1255">
        <v>500000</v>
      </c>
      <c r="N1255" t="s">
        <v>3970</v>
      </c>
      <c r="O1255">
        <v>209</v>
      </c>
      <c r="P1255" t="s">
        <v>3971</v>
      </c>
      <c r="Q1255">
        <v>0</v>
      </c>
      <c r="R1255" t="s">
        <v>3972</v>
      </c>
      <c r="S1255">
        <v>-3500</v>
      </c>
      <c r="T1255" s="7" t="str">
        <f t="shared" si="51"/>
        <v>hp_1725949;atk_7309906;hit_500000;miss_209;cirt_0;cirtSub_-3500</v>
      </c>
    </row>
    <row r="1256" spans="1:20" x14ac:dyDescent="0.15">
      <c r="A1256" s="16">
        <v>331254</v>
      </c>
      <c r="B1256" s="16" t="s">
        <v>228</v>
      </c>
      <c r="C1256" s="16">
        <v>1</v>
      </c>
      <c r="D1256" s="16">
        <v>2</v>
      </c>
      <c r="E1256" s="17">
        <v>419</v>
      </c>
      <c r="F1256" s="19" t="s">
        <v>3967</v>
      </c>
      <c r="G1256" s="19" t="e">
        <f t="shared" si="50"/>
        <v>#N/A</v>
      </c>
      <c r="H1256" s="19"/>
      <c r="I1256">
        <v>1734384</v>
      </c>
      <c r="J1256" t="s">
        <v>3968</v>
      </c>
      <c r="K1256">
        <v>8161808</v>
      </c>
      <c r="L1256" t="s">
        <v>3969</v>
      </c>
      <c r="M1256">
        <v>500000</v>
      </c>
      <c r="N1256" t="s">
        <v>3970</v>
      </c>
      <c r="O1256">
        <v>209</v>
      </c>
      <c r="P1256" t="s">
        <v>3971</v>
      </c>
      <c r="Q1256">
        <v>0</v>
      </c>
      <c r="R1256" t="s">
        <v>3972</v>
      </c>
      <c r="S1256">
        <v>-3500</v>
      </c>
      <c r="T1256" s="7" t="str">
        <f t="shared" si="51"/>
        <v>hp_1734384;atk_7345627;hit_500000;miss_209;cirt_0;cirtSub_-3500</v>
      </c>
    </row>
    <row r="1257" spans="1:20" x14ac:dyDescent="0.15">
      <c r="A1257" s="16">
        <v>331255</v>
      </c>
      <c r="B1257" s="16" t="s">
        <v>228</v>
      </c>
      <c r="C1257" s="16">
        <v>1</v>
      </c>
      <c r="D1257" s="16">
        <v>2</v>
      </c>
      <c r="E1257" s="17">
        <v>419</v>
      </c>
      <c r="F1257" s="19" t="s">
        <v>3967</v>
      </c>
      <c r="G1257" s="19" t="e">
        <f t="shared" si="50"/>
        <v>#N/A</v>
      </c>
      <c r="H1257" s="19"/>
      <c r="I1257">
        <v>1734384</v>
      </c>
      <c r="J1257" t="s">
        <v>3968</v>
      </c>
      <c r="K1257">
        <v>8161808</v>
      </c>
      <c r="L1257" t="s">
        <v>3969</v>
      </c>
      <c r="M1257">
        <v>500000</v>
      </c>
      <c r="N1257" t="s">
        <v>3970</v>
      </c>
      <c r="O1257">
        <v>209</v>
      </c>
      <c r="P1257" t="s">
        <v>3971</v>
      </c>
      <c r="Q1257">
        <v>0</v>
      </c>
      <c r="R1257" t="s">
        <v>3972</v>
      </c>
      <c r="S1257">
        <v>-3500</v>
      </c>
      <c r="T1257" s="7" t="str">
        <f t="shared" si="51"/>
        <v>hp_1734384;atk_7345627;hit_500000;miss_209;cirt_0;cirtSub_-3500</v>
      </c>
    </row>
    <row r="1258" spans="1:20" x14ac:dyDescent="0.15">
      <c r="A1258" s="16">
        <v>331256</v>
      </c>
      <c r="B1258" s="16" t="s">
        <v>228</v>
      </c>
      <c r="C1258" s="16">
        <v>1</v>
      </c>
      <c r="D1258" s="16">
        <v>2</v>
      </c>
      <c r="E1258" s="17">
        <v>419</v>
      </c>
      <c r="F1258" s="19" t="s">
        <v>3967</v>
      </c>
      <c r="G1258" s="19" t="e">
        <f t="shared" si="50"/>
        <v>#N/A</v>
      </c>
      <c r="H1258" s="19"/>
      <c r="I1258">
        <v>1734384</v>
      </c>
      <c r="J1258" t="s">
        <v>3968</v>
      </c>
      <c r="K1258">
        <v>8161808</v>
      </c>
      <c r="L1258" t="s">
        <v>3969</v>
      </c>
      <c r="M1258">
        <v>500000</v>
      </c>
      <c r="N1258" t="s">
        <v>3970</v>
      </c>
      <c r="O1258">
        <v>209</v>
      </c>
      <c r="P1258" t="s">
        <v>3971</v>
      </c>
      <c r="Q1258">
        <v>0</v>
      </c>
      <c r="R1258" t="s">
        <v>3972</v>
      </c>
      <c r="S1258">
        <v>-3500</v>
      </c>
      <c r="T1258" s="7" t="str">
        <f t="shared" si="51"/>
        <v>hp_1734384;atk_7345627;hit_500000;miss_209;cirt_0;cirtSub_-3500</v>
      </c>
    </row>
    <row r="1259" spans="1:20" x14ac:dyDescent="0.15">
      <c r="A1259" s="16">
        <v>331257</v>
      </c>
      <c r="B1259" s="16" t="s">
        <v>228</v>
      </c>
      <c r="C1259" s="16">
        <v>1</v>
      </c>
      <c r="D1259" s="16">
        <v>2</v>
      </c>
      <c r="E1259" s="17">
        <v>420</v>
      </c>
      <c r="F1259" s="19" t="s">
        <v>3967</v>
      </c>
      <c r="G1259" s="19">
        <f t="shared" si="50"/>
        <v>0.8</v>
      </c>
      <c r="H1259" s="19"/>
      <c r="I1259">
        <v>1742817</v>
      </c>
      <c r="J1259" t="s">
        <v>3968</v>
      </c>
      <c r="K1259">
        <v>8201498</v>
      </c>
      <c r="L1259" t="s">
        <v>3969</v>
      </c>
      <c r="M1259">
        <v>500000</v>
      </c>
      <c r="N1259" t="s">
        <v>3970</v>
      </c>
      <c r="O1259">
        <v>210</v>
      </c>
      <c r="P1259" t="s">
        <v>3971</v>
      </c>
      <c r="Q1259">
        <v>0</v>
      </c>
      <c r="R1259" t="s">
        <v>3972</v>
      </c>
      <c r="S1259">
        <v>-3500</v>
      </c>
      <c r="T1259" s="7" t="str">
        <f t="shared" si="51"/>
        <v>hp_1742817;atk_7381348;hit_500000;miss_210;cirt_0;cirtSub_-3500</v>
      </c>
    </row>
    <row r="1260" spans="1:20" x14ac:dyDescent="0.15">
      <c r="A1260" s="16">
        <v>331258</v>
      </c>
      <c r="B1260" s="16" t="s">
        <v>228</v>
      </c>
      <c r="C1260" s="16">
        <v>1</v>
      </c>
      <c r="D1260" s="16">
        <v>2</v>
      </c>
      <c r="E1260" s="17">
        <v>420</v>
      </c>
      <c r="F1260" s="19" t="s">
        <v>3967</v>
      </c>
      <c r="G1260" s="19">
        <f t="shared" si="50"/>
        <v>0.8</v>
      </c>
      <c r="H1260" s="19"/>
      <c r="I1260">
        <v>1742817</v>
      </c>
      <c r="J1260" t="s">
        <v>3968</v>
      </c>
      <c r="K1260">
        <v>8201498</v>
      </c>
      <c r="L1260" t="s">
        <v>3969</v>
      </c>
      <c r="M1260">
        <v>500000</v>
      </c>
      <c r="N1260" t="s">
        <v>3970</v>
      </c>
      <c r="O1260">
        <v>210</v>
      </c>
      <c r="P1260" t="s">
        <v>3971</v>
      </c>
      <c r="Q1260">
        <v>0</v>
      </c>
      <c r="R1260" t="s">
        <v>3972</v>
      </c>
      <c r="S1260">
        <v>-3500</v>
      </c>
      <c r="T1260" s="7" t="str">
        <f t="shared" si="51"/>
        <v>hp_1742817;atk_7381348;hit_500000;miss_210;cirt_0;cirtSub_-3500</v>
      </c>
    </row>
    <row r="1261" spans="1:20" x14ac:dyDescent="0.15">
      <c r="A1261" s="16">
        <v>331259</v>
      </c>
      <c r="B1261" s="16" t="s">
        <v>228</v>
      </c>
      <c r="C1261" s="16">
        <v>1</v>
      </c>
      <c r="D1261" s="16">
        <v>2</v>
      </c>
      <c r="E1261" s="17">
        <v>420</v>
      </c>
      <c r="F1261" s="19" t="s">
        <v>3967</v>
      </c>
      <c r="G1261" s="19">
        <f t="shared" si="50"/>
        <v>0.8</v>
      </c>
      <c r="H1261" s="19"/>
      <c r="I1261">
        <v>1742817</v>
      </c>
      <c r="J1261" t="s">
        <v>3968</v>
      </c>
      <c r="K1261">
        <v>8201498</v>
      </c>
      <c r="L1261" t="s">
        <v>3969</v>
      </c>
      <c r="M1261">
        <v>500000</v>
      </c>
      <c r="N1261" t="s">
        <v>3970</v>
      </c>
      <c r="O1261">
        <v>210</v>
      </c>
      <c r="P1261" t="s">
        <v>3971</v>
      </c>
      <c r="Q1261">
        <v>0</v>
      </c>
      <c r="R1261" t="s">
        <v>3972</v>
      </c>
      <c r="S1261">
        <v>-3500</v>
      </c>
      <c r="T1261" s="7" t="str">
        <f t="shared" si="51"/>
        <v>hp_1742817;atk_7381348;hit_500000;miss_210;cirt_0;cirtSub_-3500</v>
      </c>
    </row>
    <row r="1262" spans="1:20" x14ac:dyDescent="0.15">
      <c r="A1262" s="16">
        <v>331260</v>
      </c>
      <c r="B1262" s="16" t="s">
        <v>228</v>
      </c>
      <c r="C1262" s="16">
        <v>1</v>
      </c>
      <c r="D1262" s="16">
        <v>2</v>
      </c>
      <c r="E1262" s="17">
        <v>421</v>
      </c>
      <c r="F1262" s="19" t="s">
        <v>3967</v>
      </c>
      <c r="G1262" s="19" t="e">
        <f t="shared" si="50"/>
        <v>#N/A</v>
      </c>
      <c r="H1262" s="19"/>
      <c r="I1262">
        <v>1751252</v>
      </c>
      <c r="J1262" t="s">
        <v>3968</v>
      </c>
      <c r="K1262">
        <v>8241188</v>
      </c>
      <c r="L1262" t="s">
        <v>3969</v>
      </c>
      <c r="M1262">
        <v>500000</v>
      </c>
      <c r="N1262" t="s">
        <v>3970</v>
      </c>
      <c r="O1262">
        <v>210</v>
      </c>
      <c r="P1262" t="s">
        <v>3971</v>
      </c>
      <c r="Q1262">
        <v>0</v>
      </c>
      <c r="R1262" t="s">
        <v>3972</v>
      </c>
      <c r="S1262">
        <v>-3500</v>
      </c>
      <c r="T1262" s="7" t="str">
        <f t="shared" si="51"/>
        <v>hp_1751252;atk_7417069;hit_500000;miss_210;cirt_0;cirtSub_-3500</v>
      </c>
    </row>
    <row r="1263" spans="1:20" x14ac:dyDescent="0.15">
      <c r="A1263" s="16">
        <v>331261</v>
      </c>
      <c r="B1263" s="16" t="s">
        <v>228</v>
      </c>
      <c r="C1263" s="16">
        <v>1</v>
      </c>
      <c r="D1263" s="16">
        <v>2</v>
      </c>
      <c r="E1263" s="17">
        <v>421</v>
      </c>
      <c r="F1263" s="19" t="s">
        <v>3967</v>
      </c>
      <c r="G1263" s="19" t="e">
        <f t="shared" si="50"/>
        <v>#N/A</v>
      </c>
      <c r="H1263" s="19"/>
      <c r="I1263">
        <v>1751252</v>
      </c>
      <c r="J1263" t="s">
        <v>3968</v>
      </c>
      <c r="K1263">
        <v>8241188</v>
      </c>
      <c r="L1263" t="s">
        <v>3969</v>
      </c>
      <c r="M1263">
        <v>500000</v>
      </c>
      <c r="N1263" t="s">
        <v>3970</v>
      </c>
      <c r="O1263">
        <v>210</v>
      </c>
      <c r="P1263" t="s">
        <v>3971</v>
      </c>
      <c r="Q1263">
        <v>0</v>
      </c>
      <c r="R1263" t="s">
        <v>3972</v>
      </c>
      <c r="S1263">
        <v>-3500</v>
      </c>
      <c r="T1263" s="7" t="str">
        <f t="shared" si="51"/>
        <v>hp_1751252;atk_7417069;hit_500000;miss_210;cirt_0;cirtSub_-3500</v>
      </c>
    </row>
    <row r="1264" spans="1:20" x14ac:dyDescent="0.15">
      <c r="A1264" s="16">
        <v>331262</v>
      </c>
      <c r="B1264" s="16" t="s">
        <v>228</v>
      </c>
      <c r="C1264" s="16">
        <v>1</v>
      </c>
      <c r="D1264" s="16">
        <v>2</v>
      </c>
      <c r="E1264" s="17">
        <v>421</v>
      </c>
      <c r="F1264" s="19" t="s">
        <v>3967</v>
      </c>
      <c r="G1264" s="19" t="e">
        <f t="shared" si="50"/>
        <v>#N/A</v>
      </c>
      <c r="H1264" s="19"/>
      <c r="I1264">
        <v>1751252</v>
      </c>
      <c r="J1264" t="s">
        <v>3968</v>
      </c>
      <c r="K1264">
        <v>8241188</v>
      </c>
      <c r="L1264" t="s">
        <v>3969</v>
      </c>
      <c r="M1264">
        <v>500000</v>
      </c>
      <c r="N1264" t="s">
        <v>3970</v>
      </c>
      <c r="O1264">
        <v>210</v>
      </c>
      <c r="P1264" t="s">
        <v>3971</v>
      </c>
      <c r="Q1264">
        <v>0</v>
      </c>
      <c r="R1264" t="s">
        <v>3972</v>
      </c>
      <c r="S1264">
        <v>-3500</v>
      </c>
      <c r="T1264" s="7" t="str">
        <f t="shared" si="51"/>
        <v>hp_1751252;atk_7417069;hit_500000;miss_210;cirt_0;cirtSub_-3500</v>
      </c>
    </row>
    <row r="1265" spans="1:20" x14ac:dyDescent="0.15">
      <c r="A1265" s="16">
        <v>331263</v>
      </c>
      <c r="B1265" s="16" t="s">
        <v>228</v>
      </c>
      <c r="C1265" s="16">
        <v>1</v>
      </c>
      <c r="D1265" s="16">
        <v>2</v>
      </c>
      <c r="E1265" s="17">
        <v>422</v>
      </c>
      <c r="F1265" s="19" t="s">
        <v>3967</v>
      </c>
      <c r="G1265" s="19" t="e">
        <f t="shared" si="50"/>
        <v>#N/A</v>
      </c>
      <c r="H1265" s="19"/>
      <c r="I1265">
        <v>1759686</v>
      </c>
      <c r="J1265" t="s">
        <v>3968</v>
      </c>
      <c r="K1265">
        <v>8280878</v>
      </c>
      <c r="L1265" t="s">
        <v>3969</v>
      </c>
      <c r="M1265">
        <v>500000</v>
      </c>
      <c r="N1265" t="s">
        <v>3970</v>
      </c>
      <c r="O1265">
        <v>211</v>
      </c>
      <c r="P1265" t="s">
        <v>3971</v>
      </c>
      <c r="Q1265">
        <v>0</v>
      </c>
      <c r="R1265" t="s">
        <v>3972</v>
      </c>
      <c r="S1265">
        <v>-3500</v>
      </c>
      <c r="T1265" s="7" t="str">
        <f t="shared" si="51"/>
        <v>hp_1759686;atk_7452790;hit_500000;miss_211;cirt_0;cirtSub_-3500</v>
      </c>
    </row>
    <row r="1266" spans="1:20" x14ac:dyDescent="0.15">
      <c r="A1266" s="16">
        <v>331264</v>
      </c>
      <c r="B1266" s="16" t="s">
        <v>228</v>
      </c>
      <c r="C1266" s="16">
        <v>1</v>
      </c>
      <c r="D1266" s="16">
        <v>2</v>
      </c>
      <c r="E1266" s="17">
        <v>422</v>
      </c>
      <c r="F1266" s="19" t="s">
        <v>3967</v>
      </c>
      <c r="G1266" s="19" t="e">
        <f t="shared" si="50"/>
        <v>#N/A</v>
      </c>
      <c r="H1266" s="19"/>
      <c r="I1266">
        <v>1759686</v>
      </c>
      <c r="J1266" t="s">
        <v>3968</v>
      </c>
      <c r="K1266">
        <v>8280878</v>
      </c>
      <c r="L1266" t="s">
        <v>3969</v>
      </c>
      <c r="M1266">
        <v>500000</v>
      </c>
      <c r="N1266" t="s">
        <v>3970</v>
      </c>
      <c r="O1266">
        <v>211</v>
      </c>
      <c r="P1266" t="s">
        <v>3971</v>
      </c>
      <c r="Q1266">
        <v>0</v>
      </c>
      <c r="R1266" t="s">
        <v>3972</v>
      </c>
      <c r="S1266">
        <v>-3500</v>
      </c>
      <c r="T1266" s="7" t="str">
        <f t="shared" si="51"/>
        <v>hp_1759686;atk_7452790;hit_500000;miss_211;cirt_0;cirtSub_-3500</v>
      </c>
    </row>
    <row r="1267" spans="1:20" x14ac:dyDescent="0.15">
      <c r="A1267" s="16">
        <v>331265</v>
      </c>
      <c r="B1267" s="16" t="s">
        <v>228</v>
      </c>
      <c r="C1267" s="16">
        <v>1</v>
      </c>
      <c r="D1267" s="16">
        <v>2</v>
      </c>
      <c r="E1267" s="17">
        <v>422</v>
      </c>
      <c r="F1267" s="19" t="s">
        <v>3967</v>
      </c>
      <c r="G1267" s="19" t="e">
        <f t="shared" si="50"/>
        <v>#N/A</v>
      </c>
      <c r="H1267" s="19"/>
      <c r="I1267">
        <v>1759686</v>
      </c>
      <c r="J1267" t="s">
        <v>3968</v>
      </c>
      <c r="K1267">
        <v>8280878</v>
      </c>
      <c r="L1267" t="s">
        <v>3969</v>
      </c>
      <c r="M1267">
        <v>500000</v>
      </c>
      <c r="N1267" t="s">
        <v>3970</v>
      </c>
      <c r="O1267">
        <v>211</v>
      </c>
      <c r="P1267" t="s">
        <v>3971</v>
      </c>
      <c r="Q1267">
        <v>0</v>
      </c>
      <c r="R1267" t="s">
        <v>3972</v>
      </c>
      <c r="S1267">
        <v>-3500</v>
      </c>
      <c r="T1267" s="7" t="str">
        <f t="shared" si="51"/>
        <v>hp_1759686;atk_7452790;hit_500000;miss_211;cirt_0;cirtSub_-3500</v>
      </c>
    </row>
    <row r="1268" spans="1:20" x14ac:dyDescent="0.15">
      <c r="A1268" s="16">
        <v>331266</v>
      </c>
      <c r="B1268" s="16" t="s">
        <v>228</v>
      </c>
      <c r="C1268" s="16">
        <v>1</v>
      </c>
      <c r="D1268" s="16">
        <v>2</v>
      </c>
      <c r="E1268" s="17">
        <v>423</v>
      </c>
      <c r="F1268" s="19" t="s">
        <v>3967</v>
      </c>
      <c r="G1268" s="19" t="e">
        <f t="shared" si="50"/>
        <v>#N/A</v>
      </c>
      <c r="H1268" s="19"/>
      <c r="I1268">
        <v>1768120</v>
      </c>
      <c r="J1268" t="s">
        <v>3968</v>
      </c>
      <c r="K1268">
        <v>8320568</v>
      </c>
      <c r="L1268" t="s">
        <v>3969</v>
      </c>
      <c r="M1268">
        <v>500000</v>
      </c>
      <c r="N1268" t="s">
        <v>3970</v>
      </c>
      <c r="O1268">
        <v>211</v>
      </c>
      <c r="P1268" t="s">
        <v>3971</v>
      </c>
      <c r="Q1268">
        <v>0</v>
      </c>
      <c r="R1268" t="s">
        <v>3972</v>
      </c>
      <c r="S1268">
        <v>-3500</v>
      </c>
      <c r="T1268" s="7" t="str">
        <f t="shared" si="51"/>
        <v>hp_1768120;atk_7488511;hit_500000;miss_211;cirt_0;cirtSub_-3500</v>
      </c>
    </row>
    <row r="1269" spans="1:20" x14ac:dyDescent="0.15">
      <c r="A1269" s="16">
        <v>331267</v>
      </c>
      <c r="B1269" s="16" t="s">
        <v>228</v>
      </c>
      <c r="C1269" s="16">
        <v>1</v>
      </c>
      <c r="D1269" s="16">
        <v>2</v>
      </c>
      <c r="E1269" s="17">
        <v>423</v>
      </c>
      <c r="F1269" s="19" t="s">
        <v>3967</v>
      </c>
      <c r="G1269" s="19" t="e">
        <f t="shared" si="50"/>
        <v>#N/A</v>
      </c>
      <c r="H1269" s="19"/>
      <c r="I1269">
        <v>1768120</v>
      </c>
      <c r="J1269" t="s">
        <v>3968</v>
      </c>
      <c r="K1269">
        <v>8320568</v>
      </c>
      <c r="L1269" t="s">
        <v>3969</v>
      </c>
      <c r="M1269">
        <v>500000</v>
      </c>
      <c r="N1269" t="s">
        <v>3970</v>
      </c>
      <c r="O1269">
        <v>211</v>
      </c>
      <c r="P1269" t="s">
        <v>3971</v>
      </c>
      <c r="Q1269">
        <v>0</v>
      </c>
      <c r="R1269" t="s">
        <v>3972</v>
      </c>
      <c r="S1269">
        <v>-3500</v>
      </c>
      <c r="T1269" s="7" t="str">
        <f t="shared" si="51"/>
        <v>hp_1768120;atk_7488511;hit_500000;miss_211;cirt_0;cirtSub_-3500</v>
      </c>
    </row>
    <row r="1270" spans="1:20" x14ac:dyDescent="0.15">
      <c r="A1270" s="16">
        <v>331268</v>
      </c>
      <c r="B1270" s="16" t="s">
        <v>228</v>
      </c>
      <c r="C1270" s="16">
        <v>1</v>
      </c>
      <c r="D1270" s="16">
        <v>2</v>
      </c>
      <c r="E1270" s="17">
        <v>423</v>
      </c>
      <c r="F1270" s="19" t="s">
        <v>3967</v>
      </c>
      <c r="G1270" s="19" t="e">
        <f t="shared" si="50"/>
        <v>#N/A</v>
      </c>
      <c r="H1270" s="19"/>
      <c r="I1270">
        <v>1768120</v>
      </c>
      <c r="J1270" t="s">
        <v>3968</v>
      </c>
      <c r="K1270">
        <v>8320568</v>
      </c>
      <c r="L1270" t="s">
        <v>3969</v>
      </c>
      <c r="M1270">
        <v>500000</v>
      </c>
      <c r="N1270" t="s">
        <v>3970</v>
      </c>
      <c r="O1270">
        <v>211</v>
      </c>
      <c r="P1270" t="s">
        <v>3971</v>
      </c>
      <c r="Q1270">
        <v>0</v>
      </c>
      <c r="R1270" t="s">
        <v>3972</v>
      </c>
      <c r="S1270">
        <v>-3500</v>
      </c>
      <c r="T1270" s="7" t="str">
        <f t="shared" si="51"/>
        <v>hp_1768120;atk_7488511;hit_500000;miss_211;cirt_0;cirtSub_-3500</v>
      </c>
    </row>
    <row r="1271" spans="1:20" x14ac:dyDescent="0.15">
      <c r="A1271" s="16">
        <v>331269</v>
      </c>
      <c r="B1271" s="16" t="s">
        <v>228</v>
      </c>
      <c r="C1271" s="16">
        <v>1</v>
      </c>
      <c r="D1271" s="16">
        <v>2</v>
      </c>
      <c r="E1271" s="17">
        <v>424</v>
      </c>
      <c r="F1271" s="19" t="s">
        <v>3967</v>
      </c>
      <c r="G1271" s="19" t="e">
        <f t="shared" si="50"/>
        <v>#N/A</v>
      </c>
      <c r="H1271" s="19"/>
      <c r="I1271">
        <v>1776554</v>
      </c>
      <c r="J1271" t="s">
        <v>3968</v>
      </c>
      <c r="K1271">
        <v>8360258</v>
      </c>
      <c r="L1271" t="s">
        <v>3969</v>
      </c>
      <c r="M1271">
        <v>500000</v>
      </c>
      <c r="N1271" t="s">
        <v>3970</v>
      </c>
      <c r="O1271">
        <v>212</v>
      </c>
      <c r="P1271" t="s">
        <v>3971</v>
      </c>
      <c r="Q1271">
        <v>0</v>
      </c>
      <c r="R1271" t="s">
        <v>3972</v>
      </c>
      <c r="S1271">
        <v>-3500</v>
      </c>
      <c r="T1271" s="7" t="str">
        <f t="shared" si="51"/>
        <v>hp_1776554;atk_7524232;hit_500000;miss_212;cirt_0;cirtSub_-3500</v>
      </c>
    </row>
    <row r="1272" spans="1:20" x14ac:dyDescent="0.15">
      <c r="A1272" s="16">
        <v>331270</v>
      </c>
      <c r="B1272" s="16" t="s">
        <v>228</v>
      </c>
      <c r="C1272" s="16">
        <v>1</v>
      </c>
      <c r="D1272" s="16">
        <v>2</v>
      </c>
      <c r="E1272" s="17">
        <v>424</v>
      </c>
      <c r="F1272" s="19" t="s">
        <v>3967</v>
      </c>
      <c r="G1272" s="19" t="e">
        <f t="shared" si="50"/>
        <v>#N/A</v>
      </c>
      <c r="H1272" s="19"/>
      <c r="I1272">
        <v>1776554</v>
      </c>
      <c r="J1272" t="s">
        <v>3968</v>
      </c>
      <c r="K1272">
        <v>8360258</v>
      </c>
      <c r="L1272" t="s">
        <v>3969</v>
      </c>
      <c r="M1272">
        <v>500000</v>
      </c>
      <c r="N1272" t="s">
        <v>3970</v>
      </c>
      <c r="O1272">
        <v>212</v>
      </c>
      <c r="P1272" t="s">
        <v>3971</v>
      </c>
      <c r="Q1272">
        <v>0</v>
      </c>
      <c r="R1272" t="s">
        <v>3972</v>
      </c>
      <c r="S1272">
        <v>-3500</v>
      </c>
      <c r="T1272" s="7" t="str">
        <f t="shared" si="51"/>
        <v>hp_1776554;atk_7524232;hit_500000;miss_212;cirt_0;cirtSub_-3500</v>
      </c>
    </row>
    <row r="1273" spans="1:20" x14ac:dyDescent="0.15">
      <c r="A1273" s="16">
        <v>331271</v>
      </c>
      <c r="B1273" s="16" t="s">
        <v>228</v>
      </c>
      <c r="C1273" s="16">
        <v>1</v>
      </c>
      <c r="D1273" s="16">
        <v>2</v>
      </c>
      <c r="E1273" s="17">
        <v>424</v>
      </c>
      <c r="F1273" s="19" t="s">
        <v>3967</v>
      </c>
      <c r="G1273" s="19" t="e">
        <f t="shared" si="50"/>
        <v>#N/A</v>
      </c>
      <c r="H1273" s="19"/>
      <c r="I1273">
        <v>1776554</v>
      </c>
      <c r="J1273" t="s">
        <v>3968</v>
      </c>
      <c r="K1273">
        <v>8360258</v>
      </c>
      <c r="L1273" t="s">
        <v>3969</v>
      </c>
      <c r="M1273">
        <v>500000</v>
      </c>
      <c r="N1273" t="s">
        <v>3970</v>
      </c>
      <c r="O1273">
        <v>212</v>
      </c>
      <c r="P1273" t="s">
        <v>3971</v>
      </c>
      <c r="Q1273">
        <v>0</v>
      </c>
      <c r="R1273" t="s">
        <v>3972</v>
      </c>
      <c r="S1273">
        <v>-3500</v>
      </c>
      <c r="T1273" s="7" t="str">
        <f t="shared" si="51"/>
        <v>hp_1776554;atk_7524232;hit_500000;miss_212;cirt_0;cirtSub_-3500</v>
      </c>
    </row>
    <row r="1274" spans="1:20" x14ac:dyDescent="0.15">
      <c r="A1274" s="16">
        <v>331272</v>
      </c>
      <c r="B1274" s="16" t="s">
        <v>228</v>
      </c>
      <c r="C1274" s="16">
        <v>1</v>
      </c>
      <c r="D1274" s="16">
        <v>2</v>
      </c>
      <c r="E1274" s="17">
        <v>425</v>
      </c>
      <c r="F1274" s="19" t="s">
        <v>3967</v>
      </c>
      <c r="G1274" s="19">
        <f t="shared" si="50"/>
        <v>0.8</v>
      </c>
      <c r="H1274" s="19"/>
      <c r="I1274">
        <v>1784988</v>
      </c>
      <c r="J1274" t="s">
        <v>3968</v>
      </c>
      <c r="K1274">
        <v>8399948</v>
      </c>
      <c r="L1274" t="s">
        <v>3969</v>
      </c>
      <c r="M1274">
        <v>500000</v>
      </c>
      <c r="N1274" t="s">
        <v>3970</v>
      </c>
      <c r="O1274">
        <v>212</v>
      </c>
      <c r="P1274" t="s">
        <v>3971</v>
      </c>
      <c r="Q1274">
        <v>0</v>
      </c>
      <c r="R1274" t="s">
        <v>3972</v>
      </c>
      <c r="S1274">
        <v>-3500</v>
      </c>
      <c r="T1274" s="7" t="str">
        <f t="shared" si="51"/>
        <v>hp_1784988;atk_7559953;hit_500000;miss_212;cirt_0;cirtSub_-3500</v>
      </c>
    </row>
    <row r="1275" spans="1:20" x14ac:dyDescent="0.15">
      <c r="A1275" s="16">
        <v>331273</v>
      </c>
      <c r="B1275" s="16" t="s">
        <v>228</v>
      </c>
      <c r="C1275" s="16">
        <v>1</v>
      </c>
      <c r="D1275" s="16">
        <v>2</v>
      </c>
      <c r="E1275" s="17">
        <v>425</v>
      </c>
      <c r="F1275" s="19" t="s">
        <v>3967</v>
      </c>
      <c r="G1275" s="19">
        <f t="shared" si="50"/>
        <v>0.8</v>
      </c>
      <c r="H1275" s="19"/>
      <c r="I1275">
        <v>1784988</v>
      </c>
      <c r="J1275" t="s">
        <v>3968</v>
      </c>
      <c r="K1275">
        <v>8399948</v>
      </c>
      <c r="L1275" t="s">
        <v>3969</v>
      </c>
      <c r="M1275">
        <v>500000</v>
      </c>
      <c r="N1275" t="s">
        <v>3970</v>
      </c>
      <c r="O1275">
        <v>212</v>
      </c>
      <c r="P1275" t="s">
        <v>3971</v>
      </c>
      <c r="Q1275">
        <v>0</v>
      </c>
      <c r="R1275" t="s">
        <v>3972</v>
      </c>
      <c r="S1275">
        <v>-3500</v>
      </c>
      <c r="T1275" s="7" t="str">
        <f t="shared" si="51"/>
        <v>hp_1784988;atk_7559953;hit_500000;miss_212;cirt_0;cirtSub_-3500</v>
      </c>
    </row>
    <row r="1276" spans="1:20" x14ac:dyDescent="0.15">
      <c r="A1276" s="16">
        <v>331274</v>
      </c>
      <c r="B1276" s="16" t="s">
        <v>228</v>
      </c>
      <c r="C1276" s="16">
        <v>1</v>
      </c>
      <c r="D1276" s="16">
        <v>2</v>
      </c>
      <c r="E1276" s="17">
        <v>425</v>
      </c>
      <c r="F1276" s="19" t="s">
        <v>3967</v>
      </c>
      <c r="G1276" s="19">
        <f t="shared" si="50"/>
        <v>0.8</v>
      </c>
      <c r="H1276" s="19"/>
      <c r="I1276">
        <v>1784988</v>
      </c>
      <c r="J1276" t="s">
        <v>3968</v>
      </c>
      <c r="K1276">
        <v>8399948</v>
      </c>
      <c r="L1276" t="s">
        <v>3969</v>
      </c>
      <c r="M1276">
        <v>500000</v>
      </c>
      <c r="N1276" t="s">
        <v>3970</v>
      </c>
      <c r="O1276">
        <v>212</v>
      </c>
      <c r="P1276" t="s">
        <v>3971</v>
      </c>
      <c r="Q1276">
        <v>0</v>
      </c>
      <c r="R1276" t="s">
        <v>3972</v>
      </c>
      <c r="S1276">
        <v>-3500</v>
      </c>
      <c r="T1276" s="7" t="str">
        <f t="shared" si="51"/>
        <v>hp_1784988;atk_7559953;hit_500000;miss_212;cirt_0;cirtSub_-3500</v>
      </c>
    </row>
    <row r="1277" spans="1:20" x14ac:dyDescent="0.15">
      <c r="A1277" s="16">
        <v>331275</v>
      </c>
      <c r="B1277" s="16" t="s">
        <v>228</v>
      </c>
      <c r="C1277" s="16">
        <v>1</v>
      </c>
      <c r="D1277" s="16">
        <v>2</v>
      </c>
      <c r="E1277" s="17">
        <v>426</v>
      </c>
      <c r="F1277" s="19" t="s">
        <v>3967</v>
      </c>
      <c r="G1277" s="19" t="e">
        <f t="shared" si="50"/>
        <v>#N/A</v>
      </c>
      <c r="H1277" s="19"/>
      <c r="I1277">
        <v>1793657</v>
      </c>
      <c r="J1277" t="s">
        <v>3968</v>
      </c>
      <c r="K1277">
        <v>8440740</v>
      </c>
      <c r="L1277" t="s">
        <v>3969</v>
      </c>
      <c r="M1277">
        <v>500000</v>
      </c>
      <c r="N1277" t="s">
        <v>3970</v>
      </c>
      <c r="O1277">
        <v>213</v>
      </c>
      <c r="P1277" t="s">
        <v>3971</v>
      </c>
      <c r="Q1277">
        <v>0</v>
      </c>
      <c r="R1277" t="s">
        <v>3972</v>
      </c>
      <c r="S1277">
        <v>-3500</v>
      </c>
      <c r="T1277" s="7" t="str">
        <f t="shared" si="51"/>
        <v>hp_1793657;atk_7596666;hit_500000;miss_213;cirt_0;cirtSub_-3500</v>
      </c>
    </row>
    <row r="1278" spans="1:20" x14ac:dyDescent="0.15">
      <c r="A1278" s="16">
        <v>331276</v>
      </c>
      <c r="B1278" s="16" t="s">
        <v>228</v>
      </c>
      <c r="C1278" s="16">
        <v>1</v>
      </c>
      <c r="D1278" s="16">
        <v>2</v>
      </c>
      <c r="E1278" s="17">
        <v>426</v>
      </c>
      <c r="F1278" s="19" t="s">
        <v>3967</v>
      </c>
      <c r="G1278" s="19" t="e">
        <f t="shared" si="50"/>
        <v>#N/A</v>
      </c>
      <c r="H1278" s="19"/>
      <c r="I1278">
        <v>1793657</v>
      </c>
      <c r="J1278" t="s">
        <v>3968</v>
      </c>
      <c r="K1278">
        <v>8440740</v>
      </c>
      <c r="L1278" t="s">
        <v>3969</v>
      </c>
      <c r="M1278">
        <v>500000</v>
      </c>
      <c r="N1278" t="s">
        <v>3970</v>
      </c>
      <c r="O1278">
        <v>213</v>
      </c>
      <c r="P1278" t="s">
        <v>3971</v>
      </c>
      <c r="Q1278">
        <v>0</v>
      </c>
      <c r="R1278" t="s">
        <v>3972</v>
      </c>
      <c r="S1278">
        <v>-3500</v>
      </c>
      <c r="T1278" s="7" t="str">
        <f t="shared" si="51"/>
        <v>hp_1793657;atk_7596666;hit_500000;miss_213;cirt_0;cirtSub_-3500</v>
      </c>
    </row>
    <row r="1279" spans="1:20" x14ac:dyDescent="0.15">
      <c r="A1279" s="16">
        <v>331277</v>
      </c>
      <c r="B1279" s="16" t="s">
        <v>228</v>
      </c>
      <c r="C1279" s="16">
        <v>1</v>
      </c>
      <c r="D1279" s="16">
        <v>2</v>
      </c>
      <c r="E1279" s="17">
        <v>426</v>
      </c>
      <c r="F1279" s="19" t="s">
        <v>3967</v>
      </c>
      <c r="G1279" s="19" t="e">
        <f t="shared" si="50"/>
        <v>#N/A</v>
      </c>
      <c r="H1279" s="19"/>
      <c r="I1279">
        <v>1793657</v>
      </c>
      <c r="J1279" t="s">
        <v>3968</v>
      </c>
      <c r="K1279">
        <v>8440740</v>
      </c>
      <c r="L1279" t="s">
        <v>3969</v>
      </c>
      <c r="M1279">
        <v>500000</v>
      </c>
      <c r="N1279" t="s">
        <v>3970</v>
      </c>
      <c r="O1279">
        <v>213</v>
      </c>
      <c r="P1279" t="s">
        <v>3971</v>
      </c>
      <c r="Q1279">
        <v>0</v>
      </c>
      <c r="R1279" t="s">
        <v>3972</v>
      </c>
      <c r="S1279">
        <v>-3500</v>
      </c>
      <c r="T1279" s="7" t="str">
        <f t="shared" si="51"/>
        <v>hp_1793657;atk_7596666;hit_500000;miss_213;cirt_0;cirtSub_-3500</v>
      </c>
    </row>
    <row r="1280" spans="1:20" x14ac:dyDescent="0.15">
      <c r="A1280" s="16">
        <v>331278</v>
      </c>
      <c r="B1280" s="16" t="s">
        <v>228</v>
      </c>
      <c r="C1280" s="16">
        <v>1</v>
      </c>
      <c r="D1280" s="16">
        <v>2</v>
      </c>
      <c r="E1280" s="17">
        <v>427</v>
      </c>
      <c r="F1280" s="19" t="s">
        <v>3967</v>
      </c>
      <c r="G1280" s="19" t="e">
        <f t="shared" si="50"/>
        <v>#N/A</v>
      </c>
      <c r="H1280" s="19"/>
      <c r="I1280">
        <v>1802325</v>
      </c>
      <c r="J1280" t="s">
        <v>3968</v>
      </c>
      <c r="K1280">
        <v>8481533</v>
      </c>
      <c r="L1280" t="s">
        <v>3969</v>
      </c>
      <c r="M1280">
        <v>500000</v>
      </c>
      <c r="N1280" t="s">
        <v>3970</v>
      </c>
      <c r="O1280">
        <v>213</v>
      </c>
      <c r="P1280" t="s">
        <v>3971</v>
      </c>
      <c r="Q1280">
        <v>0</v>
      </c>
      <c r="R1280" t="s">
        <v>3972</v>
      </c>
      <c r="S1280">
        <v>-3500</v>
      </c>
      <c r="T1280" s="7" t="str">
        <f t="shared" si="51"/>
        <v>hp_1802325;atk_7633379;hit_500000;miss_213;cirt_0;cirtSub_-3500</v>
      </c>
    </row>
    <row r="1281" spans="1:20" x14ac:dyDescent="0.15">
      <c r="A1281" s="16">
        <v>331279</v>
      </c>
      <c r="B1281" s="16" t="s">
        <v>228</v>
      </c>
      <c r="C1281" s="16">
        <v>1</v>
      </c>
      <c r="D1281" s="16">
        <v>2</v>
      </c>
      <c r="E1281" s="17">
        <v>427</v>
      </c>
      <c r="F1281" s="19" t="s">
        <v>3967</v>
      </c>
      <c r="G1281" s="19" t="e">
        <f t="shared" si="50"/>
        <v>#N/A</v>
      </c>
      <c r="H1281" s="19"/>
      <c r="I1281">
        <v>1802325</v>
      </c>
      <c r="J1281" t="s">
        <v>3968</v>
      </c>
      <c r="K1281">
        <v>8481533</v>
      </c>
      <c r="L1281" t="s">
        <v>3969</v>
      </c>
      <c r="M1281">
        <v>500000</v>
      </c>
      <c r="N1281" t="s">
        <v>3970</v>
      </c>
      <c r="O1281">
        <v>213</v>
      </c>
      <c r="P1281" t="s">
        <v>3971</v>
      </c>
      <c r="Q1281">
        <v>0</v>
      </c>
      <c r="R1281" t="s">
        <v>3972</v>
      </c>
      <c r="S1281">
        <v>-3500</v>
      </c>
      <c r="T1281" s="7" t="str">
        <f t="shared" si="51"/>
        <v>hp_1802325;atk_7633379;hit_500000;miss_213;cirt_0;cirtSub_-3500</v>
      </c>
    </row>
    <row r="1282" spans="1:20" x14ac:dyDescent="0.15">
      <c r="A1282" s="16">
        <v>331280</v>
      </c>
      <c r="B1282" s="16" t="s">
        <v>228</v>
      </c>
      <c r="C1282" s="16">
        <v>1</v>
      </c>
      <c r="D1282" s="16">
        <v>2</v>
      </c>
      <c r="E1282" s="17">
        <v>427</v>
      </c>
      <c r="F1282" s="19" t="s">
        <v>3967</v>
      </c>
      <c r="G1282" s="19" t="e">
        <f t="shared" si="50"/>
        <v>#N/A</v>
      </c>
      <c r="H1282" s="19"/>
      <c r="I1282">
        <v>1802325</v>
      </c>
      <c r="J1282" t="s">
        <v>3968</v>
      </c>
      <c r="K1282">
        <v>8481533</v>
      </c>
      <c r="L1282" t="s">
        <v>3969</v>
      </c>
      <c r="M1282">
        <v>500000</v>
      </c>
      <c r="N1282" t="s">
        <v>3970</v>
      </c>
      <c r="O1282">
        <v>213</v>
      </c>
      <c r="P1282" t="s">
        <v>3971</v>
      </c>
      <c r="Q1282">
        <v>0</v>
      </c>
      <c r="R1282" t="s">
        <v>3972</v>
      </c>
      <c r="S1282">
        <v>-3500</v>
      </c>
      <c r="T1282" s="7" t="str">
        <f t="shared" si="51"/>
        <v>hp_1802325;atk_7633379;hit_500000;miss_213;cirt_0;cirtSub_-3500</v>
      </c>
    </row>
    <row r="1283" spans="1:20" x14ac:dyDescent="0.15">
      <c r="A1283" s="16">
        <v>331281</v>
      </c>
      <c r="B1283" s="16" t="s">
        <v>228</v>
      </c>
      <c r="C1283" s="16">
        <v>1</v>
      </c>
      <c r="D1283" s="16">
        <v>2</v>
      </c>
      <c r="E1283" s="17">
        <v>428</v>
      </c>
      <c r="F1283" s="19" t="s">
        <v>3967</v>
      </c>
      <c r="G1283" s="19" t="e">
        <f t="shared" ref="G1283:G1346" si="52">VLOOKUP(E1283,$E$1804:$I$2287,5,0)</f>
        <v>#N/A</v>
      </c>
      <c r="H1283" s="19"/>
      <c r="I1283">
        <v>1810993</v>
      </c>
      <c r="J1283" t="s">
        <v>3968</v>
      </c>
      <c r="K1283">
        <v>8522325</v>
      </c>
      <c r="L1283" t="s">
        <v>3969</v>
      </c>
      <c r="M1283">
        <v>500000</v>
      </c>
      <c r="N1283" t="s">
        <v>3970</v>
      </c>
      <c r="O1283">
        <v>214</v>
      </c>
      <c r="P1283" t="s">
        <v>3971</v>
      </c>
      <c r="Q1283">
        <v>0</v>
      </c>
      <c r="R1283" t="s">
        <v>3972</v>
      </c>
      <c r="S1283">
        <v>-3500</v>
      </c>
      <c r="T1283" s="7" t="str">
        <f t="shared" ref="T1283:T1346" si="53">F1283&amp;"_"&amp;I1283&amp;";"&amp;J1283&amp;"_"&amp;INT(K1283*0.9)&amp;";"&amp;L1283&amp;"_"&amp;M1283&amp;";"&amp;N1283&amp;"_"&amp;O1283&amp;";"&amp;P1283&amp;"_"&amp;Q1283&amp;";"&amp;R1283&amp;"_"&amp;S1283</f>
        <v>hp_1810993;atk_7670092;hit_500000;miss_214;cirt_0;cirtSub_-3500</v>
      </c>
    </row>
    <row r="1284" spans="1:20" x14ac:dyDescent="0.15">
      <c r="A1284" s="16">
        <v>331282</v>
      </c>
      <c r="B1284" s="16" t="s">
        <v>228</v>
      </c>
      <c r="C1284" s="16">
        <v>1</v>
      </c>
      <c r="D1284" s="16">
        <v>2</v>
      </c>
      <c r="E1284" s="17">
        <v>428</v>
      </c>
      <c r="F1284" s="19" t="s">
        <v>3967</v>
      </c>
      <c r="G1284" s="19" t="e">
        <f t="shared" si="52"/>
        <v>#N/A</v>
      </c>
      <c r="H1284" s="19"/>
      <c r="I1284">
        <v>1810993</v>
      </c>
      <c r="J1284" t="s">
        <v>3968</v>
      </c>
      <c r="K1284">
        <v>8522325</v>
      </c>
      <c r="L1284" t="s">
        <v>3969</v>
      </c>
      <c r="M1284">
        <v>500000</v>
      </c>
      <c r="N1284" t="s">
        <v>3970</v>
      </c>
      <c r="O1284">
        <v>214</v>
      </c>
      <c r="P1284" t="s">
        <v>3971</v>
      </c>
      <c r="Q1284">
        <v>0</v>
      </c>
      <c r="R1284" t="s">
        <v>3972</v>
      </c>
      <c r="S1284">
        <v>-3500</v>
      </c>
      <c r="T1284" s="7" t="str">
        <f t="shared" si="53"/>
        <v>hp_1810993;atk_7670092;hit_500000;miss_214;cirt_0;cirtSub_-3500</v>
      </c>
    </row>
    <row r="1285" spans="1:20" x14ac:dyDescent="0.15">
      <c r="A1285" s="16">
        <v>331283</v>
      </c>
      <c r="B1285" s="16" t="s">
        <v>228</v>
      </c>
      <c r="C1285" s="16">
        <v>1</v>
      </c>
      <c r="D1285" s="16">
        <v>2</v>
      </c>
      <c r="E1285" s="17">
        <v>428</v>
      </c>
      <c r="F1285" s="19" t="s">
        <v>3967</v>
      </c>
      <c r="G1285" s="19" t="e">
        <f t="shared" si="52"/>
        <v>#N/A</v>
      </c>
      <c r="H1285" s="19"/>
      <c r="I1285">
        <v>1810993</v>
      </c>
      <c r="J1285" t="s">
        <v>3968</v>
      </c>
      <c r="K1285">
        <v>8522325</v>
      </c>
      <c r="L1285" t="s">
        <v>3969</v>
      </c>
      <c r="M1285">
        <v>500000</v>
      </c>
      <c r="N1285" t="s">
        <v>3970</v>
      </c>
      <c r="O1285">
        <v>214</v>
      </c>
      <c r="P1285" t="s">
        <v>3971</v>
      </c>
      <c r="Q1285">
        <v>0</v>
      </c>
      <c r="R1285" t="s">
        <v>3972</v>
      </c>
      <c r="S1285">
        <v>-3500</v>
      </c>
      <c r="T1285" s="7" t="str">
        <f t="shared" si="53"/>
        <v>hp_1810993;atk_7670092;hit_500000;miss_214;cirt_0;cirtSub_-3500</v>
      </c>
    </row>
    <row r="1286" spans="1:20" x14ac:dyDescent="0.15">
      <c r="A1286" s="16">
        <v>331284</v>
      </c>
      <c r="B1286" s="16" t="s">
        <v>228</v>
      </c>
      <c r="C1286" s="16">
        <v>1</v>
      </c>
      <c r="D1286" s="16">
        <v>2</v>
      </c>
      <c r="E1286" s="17">
        <v>429</v>
      </c>
      <c r="F1286" s="19" t="s">
        <v>3967</v>
      </c>
      <c r="G1286" s="19" t="e">
        <f t="shared" si="52"/>
        <v>#N/A</v>
      </c>
      <c r="H1286" s="19"/>
      <c r="I1286">
        <v>1819662</v>
      </c>
      <c r="J1286" t="s">
        <v>3968</v>
      </c>
      <c r="K1286">
        <v>8563118</v>
      </c>
      <c r="L1286" t="s">
        <v>3969</v>
      </c>
      <c r="M1286">
        <v>500000</v>
      </c>
      <c r="N1286" t="s">
        <v>3970</v>
      </c>
      <c r="O1286">
        <v>214</v>
      </c>
      <c r="P1286" t="s">
        <v>3971</v>
      </c>
      <c r="Q1286">
        <v>0</v>
      </c>
      <c r="R1286" t="s">
        <v>3972</v>
      </c>
      <c r="S1286">
        <v>-3500</v>
      </c>
      <c r="T1286" s="7" t="str">
        <f t="shared" si="53"/>
        <v>hp_1819662;atk_7706806;hit_500000;miss_214;cirt_0;cirtSub_-3500</v>
      </c>
    </row>
    <row r="1287" spans="1:20" x14ac:dyDescent="0.15">
      <c r="A1287" s="16">
        <v>331285</v>
      </c>
      <c r="B1287" s="16" t="s">
        <v>228</v>
      </c>
      <c r="C1287" s="16">
        <v>1</v>
      </c>
      <c r="D1287" s="16">
        <v>2</v>
      </c>
      <c r="E1287" s="17">
        <v>429</v>
      </c>
      <c r="F1287" s="19" t="s">
        <v>3967</v>
      </c>
      <c r="G1287" s="19" t="e">
        <f t="shared" si="52"/>
        <v>#N/A</v>
      </c>
      <c r="H1287" s="19"/>
      <c r="I1287">
        <v>1819662</v>
      </c>
      <c r="J1287" t="s">
        <v>3968</v>
      </c>
      <c r="K1287">
        <v>8563118</v>
      </c>
      <c r="L1287" t="s">
        <v>3969</v>
      </c>
      <c r="M1287">
        <v>500000</v>
      </c>
      <c r="N1287" t="s">
        <v>3970</v>
      </c>
      <c r="O1287">
        <v>214</v>
      </c>
      <c r="P1287" t="s">
        <v>3971</v>
      </c>
      <c r="Q1287">
        <v>0</v>
      </c>
      <c r="R1287" t="s">
        <v>3972</v>
      </c>
      <c r="S1287">
        <v>-3500</v>
      </c>
      <c r="T1287" s="7" t="str">
        <f t="shared" si="53"/>
        <v>hp_1819662;atk_7706806;hit_500000;miss_214;cirt_0;cirtSub_-3500</v>
      </c>
    </row>
    <row r="1288" spans="1:20" x14ac:dyDescent="0.15">
      <c r="A1288" s="16">
        <v>331286</v>
      </c>
      <c r="B1288" s="16" t="s">
        <v>228</v>
      </c>
      <c r="C1288" s="16">
        <v>1</v>
      </c>
      <c r="D1288" s="16">
        <v>2</v>
      </c>
      <c r="E1288" s="17">
        <v>429</v>
      </c>
      <c r="F1288" s="19" t="s">
        <v>3967</v>
      </c>
      <c r="G1288" s="19" t="e">
        <f t="shared" si="52"/>
        <v>#N/A</v>
      </c>
      <c r="H1288" s="19"/>
      <c r="I1288">
        <v>1819662</v>
      </c>
      <c r="J1288" t="s">
        <v>3968</v>
      </c>
      <c r="K1288">
        <v>8563118</v>
      </c>
      <c r="L1288" t="s">
        <v>3969</v>
      </c>
      <c r="M1288">
        <v>500000</v>
      </c>
      <c r="N1288" t="s">
        <v>3970</v>
      </c>
      <c r="O1288">
        <v>214</v>
      </c>
      <c r="P1288" t="s">
        <v>3971</v>
      </c>
      <c r="Q1288">
        <v>0</v>
      </c>
      <c r="R1288" t="s">
        <v>3972</v>
      </c>
      <c r="S1288">
        <v>-3500</v>
      </c>
      <c r="T1288" s="7" t="str">
        <f t="shared" si="53"/>
        <v>hp_1819662;atk_7706806;hit_500000;miss_214;cirt_0;cirtSub_-3500</v>
      </c>
    </row>
    <row r="1289" spans="1:20" x14ac:dyDescent="0.15">
      <c r="A1289" s="16">
        <v>331287</v>
      </c>
      <c r="B1289" s="16" t="s">
        <v>228</v>
      </c>
      <c r="C1289" s="16">
        <v>1</v>
      </c>
      <c r="D1289" s="16">
        <v>2</v>
      </c>
      <c r="E1289" s="17">
        <v>430</v>
      </c>
      <c r="F1289" s="19" t="s">
        <v>3967</v>
      </c>
      <c r="G1289" s="19">
        <f t="shared" si="52"/>
        <v>0.8</v>
      </c>
      <c r="H1289" s="19"/>
      <c r="I1289">
        <v>1828331</v>
      </c>
      <c r="J1289" t="s">
        <v>3968</v>
      </c>
      <c r="K1289">
        <v>8603910</v>
      </c>
      <c r="L1289" t="s">
        <v>3969</v>
      </c>
      <c r="M1289">
        <v>500000</v>
      </c>
      <c r="N1289" t="s">
        <v>3970</v>
      </c>
      <c r="O1289">
        <v>215</v>
      </c>
      <c r="P1289" t="s">
        <v>3971</v>
      </c>
      <c r="Q1289">
        <v>0</v>
      </c>
      <c r="R1289" t="s">
        <v>3972</v>
      </c>
      <c r="S1289">
        <v>-3500</v>
      </c>
      <c r="T1289" s="7" t="str">
        <f t="shared" si="53"/>
        <v>hp_1828331;atk_7743519;hit_500000;miss_215;cirt_0;cirtSub_-3500</v>
      </c>
    </row>
    <row r="1290" spans="1:20" x14ac:dyDescent="0.15">
      <c r="A1290" s="16">
        <v>331288</v>
      </c>
      <c r="B1290" s="16" t="s">
        <v>228</v>
      </c>
      <c r="C1290" s="16">
        <v>1</v>
      </c>
      <c r="D1290" s="16">
        <v>2</v>
      </c>
      <c r="E1290" s="17">
        <v>430</v>
      </c>
      <c r="F1290" s="19" t="s">
        <v>3967</v>
      </c>
      <c r="G1290" s="19">
        <f t="shared" si="52"/>
        <v>0.8</v>
      </c>
      <c r="H1290" s="19"/>
      <c r="I1290">
        <v>1828331</v>
      </c>
      <c r="J1290" t="s">
        <v>3968</v>
      </c>
      <c r="K1290">
        <v>8603910</v>
      </c>
      <c r="L1290" t="s">
        <v>3969</v>
      </c>
      <c r="M1290">
        <v>500000</v>
      </c>
      <c r="N1290" t="s">
        <v>3970</v>
      </c>
      <c r="O1290">
        <v>215</v>
      </c>
      <c r="P1290" t="s">
        <v>3971</v>
      </c>
      <c r="Q1290">
        <v>0</v>
      </c>
      <c r="R1290" t="s">
        <v>3972</v>
      </c>
      <c r="S1290">
        <v>-3500</v>
      </c>
      <c r="T1290" s="7" t="str">
        <f t="shared" si="53"/>
        <v>hp_1828331;atk_7743519;hit_500000;miss_215;cirt_0;cirtSub_-3500</v>
      </c>
    </row>
    <row r="1291" spans="1:20" x14ac:dyDescent="0.15">
      <c r="A1291" s="16">
        <v>331289</v>
      </c>
      <c r="B1291" s="16" t="s">
        <v>228</v>
      </c>
      <c r="C1291" s="16">
        <v>1</v>
      </c>
      <c r="D1291" s="16">
        <v>2</v>
      </c>
      <c r="E1291" s="17">
        <v>430</v>
      </c>
      <c r="F1291" s="19" t="s">
        <v>3967</v>
      </c>
      <c r="G1291" s="19">
        <f t="shared" si="52"/>
        <v>0.8</v>
      </c>
      <c r="H1291" s="19"/>
      <c r="I1291">
        <v>1828331</v>
      </c>
      <c r="J1291" t="s">
        <v>3968</v>
      </c>
      <c r="K1291">
        <v>8603910</v>
      </c>
      <c r="L1291" t="s">
        <v>3969</v>
      </c>
      <c r="M1291">
        <v>500000</v>
      </c>
      <c r="N1291" t="s">
        <v>3970</v>
      </c>
      <c r="O1291">
        <v>215</v>
      </c>
      <c r="P1291" t="s">
        <v>3971</v>
      </c>
      <c r="Q1291">
        <v>0</v>
      </c>
      <c r="R1291" t="s">
        <v>3972</v>
      </c>
      <c r="S1291">
        <v>-3500</v>
      </c>
      <c r="T1291" s="7" t="str">
        <f t="shared" si="53"/>
        <v>hp_1828331;atk_7743519;hit_500000;miss_215;cirt_0;cirtSub_-3500</v>
      </c>
    </row>
    <row r="1292" spans="1:20" x14ac:dyDescent="0.15">
      <c r="A1292" s="16">
        <v>331290</v>
      </c>
      <c r="B1292" s="16" t="s">
        <v>228</v>
      </c>
      <c r="C1292" s="16">
        <v>1</v>
      </c>
      <c r="D1292" s="16">
        <v>2</v>
      </c>
      <c r="E1292" s="17">
        <v>431</v>
      </c>
      <c r="F1292" s="19" t="s">
        <v>3967</v>
      </c>
      <c r="G1292" s="19" t="e">
        <f t="shared" si="52"/>
        <v>#N/A</v>
      </c>
      <c r="H1292" s="19"/>
      <c r="I1292">
        <v>1836999</v>
      </c>
      <c r="J1292" t="s">
        <v>3968</v>
      </c>
      <c r="K1292">
        <v>8644703</v>
      </c>
      <c r="L1292" t="s">
        <v>3969</v>
      </c>
      <c r="M1292">
        <v>500000</v>
      </c>
      <c r="N1292" t="s">
        <v>3970</v>
      </c>
      <c r="O1292">
        <v>215</v>
      </c>
      <c r="P1292" t="s">
        <v>3971</v>
      </c>
      <c r="Q1292">
        <v>0</v>
      </c>
      <c r="R1292" t="s">
        <v>3972</v>
      </c>
      <c r="S1292">
        <v>-3500</v>
      </c>
      <c r="T1292" s="7" t="str">
        <f t="shared" si="53"/>
        <v>hp_1836999;atk_7780232;hit_500000;miss_215;cirt_0;cirtSub_-3500</v>
      </c>
    </row>
    <row r="1293" spans="1:20" x14ac:dyDescent="0.15">
      <c r="A1293" s="16">
        <v>331291</v>
      </c>
      <c r="B1293" s="16" t="s">
        <v>228</v>
      </c>
      <c r="C1293" s="16">
        <v>1</v>
      </c>
      <c r="D1293" s="16">
        <v>2</v>
      </c>
      <c r="E1293" s="17">
        <v>431</v>
      </c>
      <c r="F1293" s="19" t="s">
        <v>3967</v>
      </c>
      <c r="G1293" s="19" t="e">
        <f t="shared" si="52"/>
        <v>#N/A</v>
      </c>
      <c r="H1293" s="19"/>
      <c r="I1293">
        <v>1836999</v>
      </c>
      <c r="J1293" t="s">
        <v>3968</v>
      </c>
      <c r="K1293">
        <v>8644703</v>
      </c>
      <c r="L1293" t="s">
        <v>3969</v>
      </c>
      <c r="M1293">
        <v>500000</v>
      </c>
      <c r="N1293" t="s">
        <v>3970</v>
      </c>
      <c r="O1293">
        <v>215</v>
      </c>
      <c r="P1293" t="s">
        <v>3971</v>
      </c>
      <c r="Q1293">
        <v>0</v>
      </c>
      <c r="R1293" t="s">
        <v>3972</v>
      </c>
      <c r="S1293">
        <v>-3500</v>
      </c>
      <c r="T1293" s="7" t="str">
        <f t="shared" si="53"/>
        <v>hp_1836999;atk_7780232;hit_500000;miss_215;cirt_0;cirtSub_-3500</v>
      </c>
    </row>
    <row r="1294" spans="1:20" x14ac:dyDescent="0.15">
      <c r="A1294" s="16">
        <v>331292</v>
      </c>
      <c r="B1294" s="16" t="s">
        <v>228</v>
      </c>
      <c r="C1294" s="16">
        <v>1</v>
      </c>
      <c r="D1294" s="16">
        <v>2</v>
      </c>
      <c r="E1294" s="17">
        <v>431</v>
      </c>
      <c r="F1294" s="19" t="s">
        <v>3967</v>
      </c>
      <c r="G1294" s="19" t="e">
        <f t="shared" si="52"/>
        <v>#N/A</v>
      </c>
      <c r="H1294" s="19"/>
      <c r="I1294">
        <v>1836999</v>
      </c>
      <c r="J1294" t="s">
        <v>3968</v>
      </c>
      <c r="K1294">
        <v>8644703</v>
      </c>
      <c r="L1294" t="s">
        <v>3969</v>
      </c>
      <c r="M1294">
        <v>500000</v>
      </c>
      <c r="N1294" t="s">
        <v>3970</v>
      </c>
      <c r="O1294">
        <v>215</v>
      </c>
      <c r="P1294" t="s">
        <v>3971</v>
      </c>
      <c r="Q1294">
        <v>0</v>
      </c>
      <c r="R1294" t="s">
        <v>3972</v>
      </c>
      <c r="S1294">
        <v>-3500</v>
      </c>
      <c r="T1294" s="7" t="str">
        <f t="shared" si="53"/>
        <v>hp_1836999;atk_7780232;hit_500000;miss_215;cirt_0;cirtSub_-3500</v>
      </c>
    </row>
    <row r="1295" spans="1:20" x14ac:dyDescent="0.15">
      <c r="A1295" s="16">
        <v>331293</v>
      </c>
      <c r="B1295" s="16" t="s">
        <v>228</v>
      </c>
      <c r="C1295" s="16">
        <v>1</v>
      </c>
      <c r="D1295" s="16">
        <v>2</v>
      </c>
      <c r="E1295" s="17">
        <v>432</v>
      </c>
      <c r="F1295" s="19" t="s">
        <v>3967</v>
      </c>
      <c r="G1295" s="19" t="e">
        <f t="shared" si="52"/>
        <v>#N/A</v>
      </c>
      <c r="H1295" s="19"/>
      <c r="I1295">
        <v>1845667</v>
      </c>
      <c r="J1295" t="s">
        <v>3968</v>
      </c>
      <c r="K1295">
        <v>8685495</v>
      </c>
      <c r="L1295" t="s">
        <v>3969</v>
      </c>
      <c r="M1295">
        <v>500000</v>
      </c>
      <c r="N1295" t="s">
        <v>3970</v>
      </c>
      <c r="O1295">
        <v>216</v>
      </c>
      <c r="P1295" t="s">
        <v>3971</v>
      </c>
      <c r="Q1295">
        <v>0</v>
      </c>
      <c r="R1295" t="s">
        <v>3972</v>
      </c>
      <c r="S1295">
        <v>-3500</v>
      </c>
      <c r="T1295" s="7" t="str">
        <f t="shared" si="53"/>
        <v>hp_1845667;atk_7816945;hit_500000;miss_216;cirt_0;cirtSub_-3500</v>
      </c>
    </row>
    <row r="1296" spans="1:20" x14ac:dyDescent="0.15">
      <c r="A1296" s="16">
        <v>331294</v>
      </c>
      <c r="B1296" s="16" t="s">
        <v>228</v>
      </c>
      <c r="C1296" s="16">
        <v>1</v>
      </c>
      <c r="D1296" s="16">
        <v>2</v>
      </c>
      <c r="E1296" s="17">
        <v>432</v>
      </c>
      <c r="F1296" s="19" t="s">
        <v>3967</v>
      </c>
      <c r="G1296" s="19" t="e">
        <f t="shared" si="52"/>
        <v>#N/A</v>
      </c>
      <c r="H1296" s="19"/>
      <c r="I1296">
        <v>1845667</v>
      </c>
      <c r="J1296" t="s">
        <v>3968</v>
      </c>
      <c r="K1296">
        <v>8685495</v>
      </c>
      <c r="L1296" t="s">
        <v>3969</v>
      </c>
      <c r="M1296">
        <v>500000</v>
      </c>
      <c r="N1296" t="s">
        <v>3970</v>
      </c>
      <c r="O1296">
        <v>216</v>
      </c>
      <c r="P1296" t="s">
        <v>3971</v>
      </c>
      <c r="Q1296">
        <v>0</v>
      </c>
      <c r="R1296" t="s">
        <v>3972</v>
      </c>
      <c r="S1296">
        <v>-3500</v>
      </c>
      <c r="T1296" s="7" t="str">
        <f t="shared" si="53"/>
        <v>hp_1845667;atk_7816945;hit_500000;miss_216;cirt_0;cirtSub_-3500</v>
      </c>
    </row>
    <row r="1297" spans="1:20" x14ac:dyDescent="0.15">
      <c r="A1297" s="16">
        <v>331295</v>
      </c>
      <c r="B1297" s="16" t="s">
        <v>228</v>
      </c>
      <c r="C1297" s="16">
        <v>1</v>
      </c>
      <c r="D1297" s="16">
        <v>2</v>
      </c>
      <c r="E1297" s="17">
        <v>432</v>
      </c>
      <c r="F1297" s="19" t="s">
        <v>3967</v>
      </c>
      <c r="G1297" s="19" t="e">
        <f t="shared" si="52"/>
        <v>#N/A</v>
      </c>
      <c r="H1297" s="19"/>
      <c r="I1297">
        <v>1845667</v>
      </c>
      <c r="J1297" t="s">
        <v>3968</v>
      </c>
      <c r="K1297">
        <v>8685495</v>
      </c>
      <c r="L1297" t="s">
        <v>3969</v>
      </c>
      <c r="M1297">
        <v>500000</v>
      </c>
      <c r="N1297" t="s">
        <v>3970</v>
      </c>
      <c r="O1297">
        <v>216</v>
      </c>
      <c r="P1297" t="s">
        <v>3971</v>
      </c>
      <c r="Q1297">
        <v>0</v>
      </c>
      <c r="R1297" t="s">
        <v>3972</v>
      </c>
      <c r="S1297">
        <v>-3500</v>
      </c>
      <c r="T1297" s="7" t="str">
        <f t="shared" si="53"/>
        <v>hp_1845667;atk_7816945;hit_500000;miss_216;cirt_0;cirtSub_-3500</v>
      </c>
    </row>
    <row r="1298" spans="1:20" x14ac:dyDescent="0.15">
      <c r="A1298" s="16">
        <v>331296</v>
      </c>
      <c r="B1298" s="16" t="s">
        <v>228</v>
      </c>
      <c r="C1298" s="16">
        <v>1</v>
      </c>
      <c r="D1298" s="16">
        <v>2</v>
      </c>
      <c r="E1298" s="17">
        <v>433</v>
      </c>
      <c r="F1298" s="19" t="s">
        <v>3967</v>
      </c>
      <c r="G1298" s="19" t="e">
        <f t="shared" si="52"/>
        <v>#N/A</v>
      </c>
      <c r="H1298" s="19"/>
      <c r="I1298">
        <v>1854336</v>
      </c>
      <c r="J1298" t="s">
        <v>3968</v>
      </c>
      <c r="K1298">
        <v>8726288</v>
      </c>
      <c r="L1298" t="s">
        <v>3969</v>
      </c>
      <c r="M1298">
        <v>500000</v>
      </c>
      <c r="N1298" t="s">
        <v>3970</v>
      </c>
      <c r="O1298">
        <v>216</v>
      </c>
      <c r="P1298" t="s">
        <v>3971</v>
      </c>
      <c r="Q1298">
        <v>0</v>
      </c>
      <c r="R1298" t="s">
        <v>3972</v>
      </c>
      <c r="S1298">
        <v>-3500</v>
      </c>
      <c r="T1298" s="7" t="str">
        <f t="shared" si="53"/>
        <v>hp_1854336;atk_7853659;hit_500000;miss_216;cirt_0;cirtSub_-3500</v>
      </c>
    </row>
    <row r="1299" spans="1:20" x14ac:dyDescent="0.15">
      <c r="A1299" s="16">
        <v>331297</v>
      </c>
      <c r="B1299" s="16" t="s">
        <v>228</v>
      </c>
      <c r="C1299" s="16">
        <v>1</v>
      </c>
      <c r="D1299" s="16">
        <v>2</v>
      </c>
      <c r="E1299" s="17">
        <v>433</v>
      </c>
      <c r="F1299" s="19" t="s">
        <v>3967</v>
      </c>
      <c r="G1299" s="19" t="e">
        <f t="shared" si="52"/>
        <v>#N/A</v>
      </c>
      <c r="H1299" s="19"/>
      <c r="I1299">
        <v>1854336</v>
      </c>
      <c r="J1299" t="s">
        <v>3968</v>
      </c>
      <c r="K1299">
        <v>8726288</v>
      </c>
      <c r="L1299" t="s">
        <v>3969</v>
      </c>
      <c r="M1299">
        <v>500000</v>
      </c>
      <c r="N1299" t="s">
        <v>3970</v>
      </c>
      <c r="O1299">
        <v>216</v>
      </c>
      <c r="P1299" t="s">
        <v>3971</v>
      </c>
      <c r="Q1299">
        <v>0</v>
      </c>
      <c r="R1299" t="s">
        <v>3972</v>
      </c>
      <c r="S1299">
        <v>-3500</v>
      </c>
      <c r="T1299" s="7" t="str">
        <f t="shared" si="53"/>
        <v>hp_1854336;atk_7853659;hit_500000;miss_216;cirt_0;cirtSub_-3500</v>
      </c>
    </row>
    <row r="1300" spans="1:20" x14ac:dyDescent="0.15">
      <c r="A1300" s="16">
        <v>331298</v>
      </c>
      <c r="B1300" s="16" t="s">
        <v>228</v>
      </c>
      <c r="C1300" s="16">
        <v>1</v>
      </c>
      <c r="D1300" s="16">
        <v>2</v>
      </c>
      <c r="E1300" s="17">
        <v>433</v>
      </c>
      <c r="F1300" s="19" t="s">
        <v>3967</v>
      </c>
      <c r="G1300" s="19" t="e">
        <f t="shared" si="52"/>
        <v>#N/A</v>
      </c>
      <c r="H1300" s="19"/>
      <c r="I1300">
        <v>1854336</v>
      </c>
      <c r="J1300" t="s">
        <v>3968</v>
      </c>
      <c r="K1300">
        <v>8726288</v>
      </c>
      <c r="L1300" t="s">
        <v>3969</v>
      </c>
      <c r="M1300">
        <v>500000</v>
      </c>
      <c r="N1300" t="s">
        <v>3970</v>
      </c>
      <c r="O1300">
        <v>216</v>
      </c>
      <c r="P1300" t="s">
        <v>3971</v>
      </c>
      <c r="Q1300">
        <v>0</v>
      </c>
      <c r="R1300" t="s">
        <v>3972</v>
      </c>
      <c r="S1300">
        <v>-3500</v>
      </c>
      <c r="T1300" s="7" t="str">
        <f t="shared" si="53"/>
        <v>hp_1854336;atk_7853659;hit_500000;miss_216;cirt_0;cirtSub_-3500</v>
      </c>
    </row>
    <row r="1301" spans="1:20" x14ac:dyDescent="0.15">
      <c r="A1301" s="16">
        <v>331299</v>
      </c>
      <c r="B1301" s="16" t="s">
        <v>228</v>
      </c>
      <c r="C1301" s="16">
        <v>1</v>
      </c>
      <c r="D1301" s="16">
        <v>2</v>
      </c>
      <c r="E1301" s="17">
        <v>434</v>
      </c>
      <c r="F1301" s="19" t="s">
        <v>3967</v>
      </c>
      <c r="G1301" s="19" t="e">
        <f t="shared" si="52"/>
        <v>#N/A</v>
      </c>
      <c r="H1301" s="19"/>
      <c r="I1301">
        <v>1863004</v>
      </c>
      <c r="J1301" t="s">
        <v>3968</v>
      </c>
      <c r="K1301">
        <v>8767080</v>
      </c>
      <c r="L1301" t="s">
        <v>3969</v>
      </c>
      <c r="M1301">
        <v>500000</v>
      </c>
      <c r="N1301" t="s">
        <v>3970</v>
      </c>
      <c r="O1301">
        <v>217</v>
      </c>
      <c r="P1301" t="s">
        <v>3971</v>
      </c>
      <c r="Q1301">
        <v>0</v>
      </c>
      <c r="R1301" t="s">
        <v>3972</v>
      </c>
      <c r="S1301">
        <v>-3500</v>
      </c>
      <c r="T1301" s="7" t="str">
        <f t="shared" si="53"/>
        <v>hp_1863004;atk_7890372;hit_500000;miss_217;cirt_0;cirtSub_-3500</v>
      </c>
    </row>
    <row r="1302" spans="1:20" x14ac:dyDescent="0.15">
      <c r="A1302" s="16">
        <v>331300</v>
      </c>
      <c r="B1302" s="16" t="s">
        <v>228</v>
      </c>
      <c r="C1302" s="16">
        <v>1</v>
      </c>
      <c r="D1302" s="16">
        <v>2</v>
      </c>
      <c r="E1302" s="17">
        <v>434</v>
      </c>
      <c r="F1302" s="19" t="s">
        <v>3967</v>
      </c>
      <c r="G1302" s="19" t="e">
        <f t="shared" si="52"/>
        <v>#N/A</v>
      </c>
      <c r="H1302" s="19"/>
      <c r="I1302">
        <v>1863004</v>
      </c>
      <c r="J1302" t="s">
        <v>3968</v>
      </c>
      <c r="K1302">
        <v>8767080</v>
      </c>
      <c r="L1302" t="s">
        <v>3969</v>
      </c>
      <c r="M1302">
        <v>500000</v>
      </c>
      <c r="N1302" t="s">
        <v>3970</v>
      </c>
      <c r="O1302">
        <v>217</v>
      </c>
      <c r="P1302" t="s">
        <v>3971</v>
      </c>
      <c r="Q1302">
        <v>0</v>
      </c>
      <c r="R1302" t="s">
        <v>3972</v>
      </c>
      <c r="S1302">
        <v>-3500</v>
      </c>
      <c r="T1302" s="7" t="str">
        <f t="shared" si="53"/>
        <v>hp_1863004;atk_7890372;hit_500000;miss_217;cirt_0;cirtSub_-3500</v>
      </c>
    </row>
    <row r="1303" spans="1:20" x14ac:dyDescent="0.15">
      <c r="A1303" s="16">
        <v>331301</v>
      </c>
      <c r="B1303" s="16" t="s">
        <v>228</v>
      </c>
      <c r="C1303" s="16">
        <v>1</v>
      </c>
      <c r="D1303" s="16">
        <v>2</v>
      </c>
      <c r="E1303" s="17">
        <v>434</v>
      </c>
      <c r="F1303" s="19" t="s">
        <v>3967</v>
      </c>
      <c r="G1303" s="19" t="e">
        <f t="shared" si="52"/>
        <v>#N/A</v>
      </c>
      <c r="H1303" s="19"/>
      <c r="I1303">
        <v>1863004</v>
      </c>
      <c r="J1303" t="s">
        <v>3968</v>
      </c>
      <c r="K1303">
        <v>8767080</v>
      </c>
      <c r="L1303" t="s">
        <v>3969</v>
      </c>
      <c r="M1303">
        <v>500000</v>
      </c>
      <c r="N1303" t="s">
        <v>3970</v>
      </c>
      <c r="O1303">
        <v>217</v>
      </c>
      <c r="P1303" t="s">
        <v>3971</v>
      </c>
      <c r="Q1303">
        <v>0</v>
      </c>
      <c r="R1303" t="s">
        <v>3972</v>
      </c>
      <c r="S1303">
        <v>-3500</v>
      </c>
      <c r="T1303" s="7" t="str">
        <f t="shared" si="53"/>
        <v>hp_1863004;atk_7890372;hit_500000;miss_217;cirt_0;cirtSub_-3500</v>
      </c>
    </row>
    <row r="1304" spans="1:20" x14ac:dyDescent="0.15">
      <c r="A1304" s="16">
        <v>331302</v>
      </c>
      <c r="B1304" s="16" t="s">
        <v>228</v>
      </c>
      <c r="C1304" s="16">
        <v>1</v>
      </c>
      <c r="D1304" s="16">
        <v>2</v>
      </c>
      <c r="E1304" s="17">
        <v>435</v>
      </c>
      <c r="F1304" s="19" t="s">
        <v>3967</v>
      </c>
      <c r="G1304" s="19">
        <f t="shared" si="52"/>
        <v>0.8</v>
      </c>
      <c r="H1304" s="19"/>
      <c r="I1304">
        <v>1871672</v>
      </c>
      <c r="J1304" t="s">
        <v>3968</v>
      </c>
      <c r="K1304">
        <v>8807873</v>
      </c>
      <c r="L1304" t="s">
        <v>3969</v>
      </c>
      <c r="M1304">
        <v>500000</v>
      </c>
      <c r="N1304" t="s">
        <v>3970</v>
      </c>
      <c r="O1304">
        <v>217</v>
      </c>
      <c r="P1304" t="s">
        <v>3971</v>
      </c>
      <c r="Q1304">
        <v>0</v>
      </c>
      <c r="R1304" t="s">
        <v>3972</v>
      </c>
      <c r="S1304">
        <v>-3500</v>
      </c>
      <c r="T1304" s="7" t="str">
        <f t="shared" si="53"/>
        <v>hp_1871672;atk_7927085;hit_500000;miss_217;cirt_0;cirtSub_-3500</v>
      </c>
    </row>
    <row r="1305" spans="1:20" x14ac:dyDescent="0.15">
      <c r="A1305" s="16">
        <v>331303</v>
      </c>
      <c r="B1305" s="16" t="s">
        <v>228</v>
      </c>
      <c r="C1305" s="16">
        <v>1</v>
      </c>
      <c r="D1305" s="16">
        <v>2</v>
      </c>
      <c r="E1305" s="17">
        <v>435</v>
      </c>
      <c r="F1305" s="19" t="s">
        <v>3967</v>
      </c>
      <c r="G1305" s="19">
        <f t="shared" si="52"/>
        <v>0.8</v>
      </c>
      <c r="H1305" s="19"/>
      <c r="I1305">
        <v>1871672</v>
      </c>
      <c r="J1305" t="s">
        <v>3968</v>
      </c>
      <c r="K1305">
        <v>8807873</v>
      </c>
      <c r="L1305" t="s">
        <v>3969</v>
      </c>
      <c r="M1305">
        <v>500000</v>
      </c>
      <c r="N1305" t="s">
        <v>3970</v>
      </c>
      <c r="O1305">
        <v>217</v>
      </c>
      <c r="P1305" t="s">
        <v>3971</v>
      </c>
      <c r="Q1305">
        <v>0</v>
      </c>
      <c r="R1305" t="s">
        <v>3972</v>
      </c>
      <c r="S1305">
        <v>-3500</v>
      </c>
      <c r="T1305" s="7" t="str">
        <f t="shared" si="53"/>
        <v>hp_1871672;atk_7927085;hit_500000;miss_217;cirt_0;cirtSub_-3500</v>
      </c>
    </row>
    <row r="1306" spans="1:20" x14ac:dyDescent="0.15">
      <c r="A1306" s="16">
        <v>331304</v>
      </c>
      <c r="B1306" s="16" t="s">
        <v>228</v>
      </c>
      <c r="C1306" s="16">
        <v>1</v>
      </c>
      <c r="D1306" s="16">
        <v>2</v>
      </c>
      <c r="E1306" s="17">
        <v>435</v>
      </c>
      <c r="F1306" s="19" t="s">
        <v>3967</v>
      </c>
      <c r="G1306" s="19">
        <f t="shared" si="52"/>
        <v>0.8</v>
      </c>
      <c r="H1306" s="19"/>
      <c r="I1306">
        <v>1871672</v>
      </c>
      <c r="J1306" t="s">
        <v>3968</v>
      </c>
      <c r="K1306">
        <v>8807873</v>
      </c>
      <c r="L1306" t="s">
        <v>3969</v>
      </c>
      <c r="M1306">
        <v>500000</v>
      </c>
      <c r="N1306" t="s">
        <v>3970</v>
      </c>
      <c r="O1306">
        <v>217</v>
      </c>
      <c r="P1306" t="s">
        <v>3971</v>
      </c>
      <c r="Q1306">
        <v>0</v>
      </c>
      <c r="R1306" t="s">
        <v>3972</v>
      </c>
      <c r="S1306">
        <v>-3500</v>
      </c>
      <c r="T1306" s="7" t="str">
        <f t="shared" si="53"/>
        <v>hp_1871672;atk_7927085;hit_500000;miss_217;cirt_0;cirtSub_-3500</v>
      </c>
    </row>
    <row r="1307" spans="1:20" x14ac:dyDescent="0.15">
      <c r="A1307" s="16">
        <v>331305</v>
      </c>
      <c r="B1307" s="16" t="s">
        <v>228</v>
      </c>
      <c r="C1307" s="16">
        <v>1</v>
      </c>
      <c r="D1307" s="16">
        <v>2</v>
      </c>
      <c r="E1307" s="17">
        <v>436</v>
      </c>
      <c r="F1307" s="19" t="s">
        <v>3967</v>
      </c>
      <c r="G1307" s="19" t="e">
        <f t="shared" si="52"/>
        <v>#N/A</v>
      </c>
      <c r="H1307" s="19"/>
      <c r="I1307">
        <v>1880341</v>
      </c>
      <c r="J1307" t="s">
        <v>3968</v>
      </c>
      <c r="K1307">
        <v>8848665</v>
      </c>
      <c r="L1307" t="s">
        <v>3969</v>
      </c>
      <c r="M1307">
        <v>500000</v>
      </c>
      <c r="N1307" t="s">
        <v>3970</v>
      </c>
      <c r="O1307">
        <v>218</v>
      </c>
      <c r="P1307" t="s">
        <v>3971</v>
      </c>
      <c r="Q1307">
        <v>0</v>
      </c>
      <c r="R1307" t="s">
        <v>3972</v>
      </c>
      <c r="S1307">
        <v>-3500</v>
      </c>
      <c r="T1307" s="7" t="str">
        <f t="shared" si="53"/>
        <v>hp_1880341;atk_7963798;hit_500000;miss_218;cirt_0;cirtSub_-3500</v>
      </c>
    </row>
    <row r="1308" spans="1:20" x14ac:dyDescent="0.15">
      <c r="A1308" s="16">
        <v>331306</v>
      </c>
      <c r="B1308" s="16" t="s">
        <v>228</v>
      </c>
      <c r="C1308" s="16">
        <v>1</v>
      </c>
      <c r="D1308" s="16">
        <v>2</v>
      </c>
      <c r="E1308" s="17">
        <v>436</v>
      </c>
      <c r="F1308" s="19" t="s">
        <v>3967</v>
      </c>
      <c r="G1308" s="19" t="e">
        <f t="shared" si="52"/>
        <v>#N/A</v>
      </c>
      <c r="H1308" s="19"/>
      <c r="I1308">
        <v>1880341</v>
      </c>
      <c r="J1308" t="s">
        <v>3968</v>
      </c>
      <c r="K1308">
        <v>8848665</v>
      </c>
      <c r="L1308" t="s">
        <v>3969</v>
      </c>
      <c r="M1308">
        <v>500000</v>
      </c>
      <c r="N1308" t="s">
        <v>3970</v>
      </c>
      <c r="O1308">
        <v>218</v>
      </c>
      <c r="P1308" t="s">
        <v>3971</v>
      </c>
      <c r="Q1308">
        <v>0</v>
      </c>
      <c r="R1308" t="s">
        <v>3972</v>
      </c>
      <c r="S1308">
        <v>-3500</v>
      </c>
      <c r="T1308" s="7" t="str">
        <f t="shared" si="53"/>
        <v>hp_1880341;atk_7963798;hit_500000;miss_218;cirt_0;cirtSub_-3500</v>
      </c>
    </row>
    <row r="1309" spans="1:20" x14ac:dyDescent="0.15">
      <c r="A1309" s="16">
        <v>331307</v>
      </c>
      <c r="B1309" s="16" t="s">
        <v>228</v>
      </c>
      <c r="C1309" s="16">
        <v>1</v>
      </c>
      <c r="D1309" s="16">
        <v>2</v>
      </c>
      <c r="E1309" s="17">
        <v>436</v>
      </c>
      <c r="F1309" s="19" t="s">
        <v>3967</v>
      </c>
      <c r="G1309" s="19" t="e">
        <f t="shared" si="52"/>
        <v>#N/A</v>
      </c>
      <c r="H1309" s="19"/>
      <c r="I1309">
        <v>1880341</v>
      </c>
      <c r="J1309" t="s">
        <v>3968</v>
      </c>
      <c r="K1309">
        <v>8848665</v>
      </c>
      <c r="L1309" t="s">
        <v>3969</v>
      </c>
      <c r="M1309">
        <v>500000</v>
      </c>
      <c r="N1309" t="s">
        <v>3970</v>
      </c>
      <c r="O1309">
        <v>218</v>
      </c>
      <c r="P1309" t="s">
        <v>3971</v>
      </c>
      <c r="Q1309">
        <v>0</v>
      </c>
      <c r="R1309" t="s">
        <v>3972</v>
      </c>
      <c r="S1309">
        <v>-3500</v>
      </c>
      <c r="T1309" s="7" t="str">
        <f t="shared" si="53"/>
        <v>hp_1880341;atk_7963798;hit_500000;miss_218;cirt_0;cirtSub_-3500</v>
      </c>
    </row>
    <row r="1310" spans="1:20" x14ac:dyDescent="0.15">
      <c r="A1310" s="16">
        <v>331308</v>
      </c>
      <c r="B1310" s="16" t="s">
        <v>228</v>
      </c>
      <c r="C1310" s="16">
        <v>1</v>
      </c>
      <c r="D1310" s="16">
        <v>2</v>
      </c>
      <c r="E1310" s="17">
        <v>437</v>
      </c>
      <c r="F1310" s="19" t="s">
        <v>3967</v>
      </c>
      <c r="G1310" s="19" t="e">
        <f t="shared" si="52"/>
        <v>#N/A</v>
      </c>
      <c r="H1310" s="19"/>
      <c r="I1310">
        <v>1889244</v>
      </c>
      <c r="J1310" t="s">
        <v>3968</v>
      </c>
      <c r="K1310">
        <v>8890560</v>
      </c>
      <c r="L1310" t="s">
        <v>3969</v>
      </c>
      <c r="M1310">
        <v>500000</v>
      </c>
      <c r="N1310" t="s">
        <v>3970</v>
      </c>
      <c r="O1310">
        <v>218</v>
      </c>
      <c r="P1310" t="s">
        <v>3971</v>
      </c>
      <c r="Q1310">
        <v>0</v>
      </c>
      <c r="R1310" t="s">
        <v>3972</v>
      </c>
      <c r="S1310">
        <v>-3500</v>
      </c>
      <c r="T1310" s="7" t="str">
        <f t="shared" si="53"/>
        <v>hp_1889244;atk_8001504;hit_500000;miss_218;cirt_0;cirtSub_-3500</v>
      </c>
    </row>
    <row r="1311" spans="1:20" x14ac:dyDescent="0.15">
      <c r="A1311" s="16">
        <v>331309</v>
      </c>
      <c r="B1311" s="16" t="s">
        <v>228</v>
      </c>
      <c r="C1311" s="16">
        <v>1</v>
      </c>
      <c r="D1311" s="16">
        <v>2</v>
      </c>
      <c r="E1311" s="17">
        <v>437</v>
      </c>
      <c r="F1311" s="19" t="s">
        <v>3967</v>
      </c>
      <c r="G1311" s="19" t="e">
        <f t="shared" si="52"/>
        <v>#N/A</v>
      </c>
      <c r="H1311" s="19"/>
      <c r="I1311">
        <v>1889244</v>
      </c>
      <c r="J1311" t="s">
        <v>3968</v>
      </c>
      <c r="K1311">
        <v>8890560</v>
      </c>
      <c r="L1311" t="s">
        <v>3969</v>
      </c>
      <c r="M1311">
        <v>500000</v>
      </c>
      <c r="N1311" t="s">
        <v>3970</v>
      </c>
      <c r="O1311">
        <v>218</v>
      </c>
      <c r="P1311" t="s">
        <v>3971</v>
      </c>
      <c r="Q1311">
        <v>0</v>
      </c>
      <c r="R1311" t="s">
        <v>3972</v>
      </c>
      <c r="S1311">
        <v>-3500</v>
      </c>
      <c r="T1311" s="7" t="str">
        <f t="shared" si="53"/>
        <v>hp_1889244;atk_8001504;hit_500000;miss_218;cirt_0;cirtSub_-3500</v>
      </c>
    </row>
    <row r="1312" spans="1:20" x14ac:dyDescent="0.15">
      <c r="A1312" s="16">
        <v>331310</v>
      </c>
      <c r="B1312" s="16" t="s">
        <v>228</v>
      </c>
      <c r="C1312" s="16">
        <v>1</v>
      </c>
      <c r="D1312" s="16">
        <v>2</v>
      </c>
      <c r="E1312" s="17">
        <v>437</v>
      </c>
      <c r="F1312" s="19" t="s">
        <v>3967</v>
      </c>
      <c r="G1312" s="19" t="e">
        <f t="shared" si="52"/>
        <v>#N/A</v>
      </c>
      <c r="H1312" s="19"/>
      <c r="I1312">
        <v>1889244</v>
      </c>
      <c r="J1312" t="s">
        <v>3968</v>
      </c>
      <c r="K1312">
        <v>8890560</v>
      </c>
      <c r="L1312" t="s">
        <v>3969</v>
      </c>
      <c r="M1312">
        <v>500000</v>
      </c>
      <c r="N1312" t="s">
        <v>3970</v>
      </c>
      <c r="O1312">
        <v>218</v>
      </c>
      <c r="P1312" t="s">
        <v>3971</v>
      </c>
      <c r="Q1312">
        <v>0</v>
      </c>
      <c r="R1312" t="s">
        <v>3972</v>
      </c>
      <c r="S1312">
        <v>-3500</v>
      </c>
      <c r="T1312" s="7" t="str">
        <f t="shared" si="53"/>
        <v>hp_1889244;atk_8001504;hit_500000;miss_218;cirt_0;cirtSub_-3500</v>
      </c>
    </row>
    <row r="1313" spans="1:20" x14ac:dyDescent="0.15">
      <c r="A1313" s="16">
        <v>331311</v>
      </c>
      <c r="B1313" s="16" t="s">
        <v>228</v>
      </c>
      <c r="C1313" s="16">
        <v>1</v>
      </c>
      <c r="D1313" s="16">
        <v>2</v>
      </c>
      <c r="E1313" s="17">
        <v>438</v>
      </c>
      <c r="F1313" s="19" t="s">
        <v>3967</v>
      </c>
      <c r="G1313" s="19" t="e">
        <f t="shared" si="52"/>
        <v>#N/A</v>
      </c>
      <c r="H1313" s="19"/>
      <c r="I1313">
        <v>1898146</v>
      </c>
      <c r="J1313" t="s">
        <v>3968</v>
      </c>
      <c r="K1313">
        <v>8932455</v>
      </c>
      <c r="L1313" t="s">
        <v>3969</v>
      </c>
      <c r="M1313">
        <v>500000</v>
      </c>
      <c r="N1313" t="s">
        <v>3970</v>
      </c>
      <c r="O1313">
        <v>219</v>
      </c>
      <c r="P1313" t="s">
        <v>3971</v>
      </c>
      <c r="Q1313">
        <v>0</v>
      </c>
      <c r="R1313" t="s">
        <v>3972</v>
      </c>
      <c r="S1313">
        <v>-3500</v>
      </c>
      <c r="T1313" s="7" t="str">
        <f t="shared" si="53"/>
        <v>hp_1898146;atk_8039209;hit_500000;miss_219;cirt_0;cirtSub_-3500</v>
      </c>
    </row>
    <row r="1314" spans="1:20" x14ac:dyDescent="0.15">
      <c r="A1314" s="16">
        <v>331312</v>
      </c>
      <c r="B1314" s="16" t="s">
        <v>228</v>
      </c>
      <c r="C1314" s="16">
        <v>1</v>
      </c>
      <c r="D1314" s="16">
        <v>2</v>
      </c>
      <c r="E1314" s="17">
        <v>438</v>
      </c>
      <c r="F1314" s="19" t="s">
        <v>3967</v>
      </c>
      <c r="G1314" s="19" t="e">
        <f t="shared" si="52"/>
        <v>#N/A</v>
      </c>
      <c r="H1314" s="19"/>
      <c r="I1314">
        <v>1898146</v>
      </c>
      <c r="J1314" t="s">
        <v>3968</v>
      </c>
      <c r="K1314">
        <v>8932455</v>
      </c>
      <c r="L1314" t="s">
        <v>3969</v>
      </c>
      <c r="M1314">
        <v>500000</v>
      </c>
      <c r="N1314" t="s">
        <v>3970</v>
      </c>
      <c r="O1314">
        <v>219</v>
      </c>
      <c r="P1314" t="s">
        <v>3971</v>
      </c>
      <c r="Q1314">
        <v>0</v>
      </c>
      <c r="R1314" t="s">
        <v>3972</v>
      </c>
      <c r="S1314">
        <v>-3500</v>
      </c>
      <c r="T1314" s="7" t="str">
        <f t="shared" si="53"/>
        <v>hp_1898146;atk_8039209;hit_500000;miss_219;cirt_0;cirtSub_-3500</v>
      </c>
    </row>
    <row r="1315" spans="1:20" x14ac:dyDescent="0.15">
      <c r="A1315" s="16">
        <v>331313</v>
      </c>
      <c r="B1315" s="16" t="s">
        <v>228</v>
      </c>
      <c r="C1315" s="16">
        <v>1</v>
      </c>
      <c r="D1315" s="16">
        <v>2</v>
      </c>
      <c r="E1315" s="17">
        <v>438</v>
      </c>
      <c r="F1315" s="19" t="s">
        <v>3967</v>
      </c>
      <c r="G1315" s="19" t="e">
        <f t="shared" si="52"/>
        <v>#N/A</v>
      </c>
      <c r="H1315" s="19"/>
      <c r="I1315">
        <v>1898146</v>
      </c>
      <c r="J1315" t="s">
        <v>3968</v>
      </c>
      <c r="K1315">
        <v>8932455</v>
      </c>
      <c r="L1315" t="s">
        <v>3969</v>
      </c>
      <c r="M1315">
        <v>500000</v>
      </c>
      <c r="N1315" t="s">
        <v>3970</v>
      </c>
      <c r="O1315">
        <v>219</v>
      </c>
      <c r="P1315" t="s">
        <v>3971</v>
      </c>
      <c r="Q1315">
        <v>0</v>
      </c>
      <c r="R1315" t="s">
        <v>3972</v>
      </c>
      <c r="S1315">
        <v>-3500</v>
      </c>
      <c r="T1315" s="7" t="str">
        <f t="shared" si="53"/>
        <v>hp_1898146;atk_8039209;hit_500000;miss_219;cirt_0;cirtSub_-3500</v>
      </c>
    </row>
    <row r="1316" spans="1:20" x14ac:dyDescent="0.15">
      <c r="A1316" s="16">
        <v>331314</v>
      </c>
      <c r="B1316" s="16" t="s">
        <v>228</v>
      </c>
      <c r="C1316" s="16">
        <v>1</v>
      </c>
      <c r="D1316" s="16">
        <v>2</v>
      </c>
      <c r="E1316" s="17">
        <v>439</v>
      </c>
      <c r="F1316" s="19" t="s">
        <v>3967</v>
      </c>
      <c r="G1316" s="19" t="e">
        <f t="shared" si="52"/>
        <v>#N/A</v>
      </c>
      <c r="H1316" s="19"/>
      <c r="I1316">
        <v>1907049</v>
      </c>
      <c r="J1316" t="s">
        <v>3968</v>
      </c>
      <c r="K1316">
        <v>8974350</v>
      </c>
      <c r="L1316" t="s">
        <v>3969</v>
      </c>
      <c r="M1316">
        <v>500000</v>
      </c>
      <c r="N1316" t="s">
        <v>3970</v>
      </c>
      <c r="O1316">
        <v>219</v>
      </c>
      <c r="P1316" t="s">
        <v>3971</v>
      </c>
      <c r="Q1316">
        <v>0</v>
      </c>
      <c r="R1316" t="s">
        <v>3972</v>
      </c>
      <c r="S1316">
        <v>-3500</v>
      </c>
      <c r="T1316" s="7" t="str">
        <f t="shared" si="53"/>
        <v>hp_1907049;atk_8076915;hit_500000;miss_219;cirt_0;cirtSub_-3500</v>
      </c>
    </row>
    <row r="1317" spans="1:20" x14ac:dyDescent="0.15">
      <c r="A1317" s="16">
        <v>331315</v>
      </c>
      <c r="B1317" s="16" t="s">
        <v>228</v>
      </c>
      <c r="C1317" s="16">
        <v>1</v>
      </c>
      <c r="D1317" s="16">
        <v>2</v>
      </c>
      <c r="E1317" s="17">
        <v>439</v>
      </c>
      <c r="F1317" s="19" t="s">
        <v>3967</v>
      </c>
      <c r="G1317" s="19" t="e">
        <f t="shared" si="52"/>
        <v>#N/A</v>
      </c>
      <c r="H1317" s="19"/>
      <c r="I1317">
        <v>1907049</v>
      </c>
      <c r="J1317" t="s">
        <v>3968</v>
      </c>
      <c r="K1317">
        <v>8974350</v>
      </c>
      <c r="L1317" t="s">
        <v>3969</v>
      </c>
      <c r="M1317">
        <v>500000</v>
      </c>
      <c r="N1317" t="s">
        <v>3970</v>
      </c>
      <c r="O1317">
        <v>219</v>
      </c>
      <c r="P1317" t="s">
        <v>3971</v>
      </c>
      <c r="Q1317">
        <v>0</v>
      </c>
      <c r="R1317" t="s">
        <v>3972</v>
      </c>
      <c r="S1317">
        <v>-3500</v>
      </c>
      <c r="T1317" s="7" t="str">
        <f t="shared" si="53"/>
        <v>hp_1907049;atk_8076915;hit_500000;miss_219;cirt_0;cirtSub_-3500</v>
      </c>
    </row>
    <row r="1318" spans="1:20" x14ac:dyDescent="0.15">
      <c r="A1318" s="16">
        <v>331316</v>
      </c>
      <c r="B1318" s="16" t="s">
        <v>228</v>
      </c>
      <c r="C1318" s="16">
        <v>1</v>
      </c>
      <c r="D1318" s="16">
        <v>2</v>
      </c>
      <c r="E1318" s="17">
        <v>439</v>
      </c>
      <c r="F1318" s="19" t="s">
        <v>3967</v>
      </c>
      <c r="G1318" s="19" t="e">
        <f t="shared" si="52"/>
        <v>#N/A</v>
      </c>
      <c r="H1318" s="19"/>
      <c r="I1318">
        <v>1907049</v>
      </c>
      <c r="J1318" t="s">
        <v>3968</v>
      </c>
      <c r="K1318">
        <v>8974350</v>
      </c>
      <c r="L1318" t="s">
        <v>3969</v>
      </c>
      <c r="M1318">
        <v>500000</v>
      </c>
      <c r="N1318" t="s">
        <v>3970</v>
      </c>
      <c r="O1318">
        <v>219</v>
      </c>
      <c r="P1318" t="s">
        <v>3971</v>
      </c>
      <c r="Q1318">
        <v>0</v>
      </c>
      <c r="R1318" t="s">
        <v>3972</v>
      </c>
      <c r="S1318">
        <v>-3500</v>
      </c>
      <c r="T1318" s="7" t="str">
        <f t="shared" si="53"/>
        <v>hp_1907049;atk_8076915;hit_500000;miss_219;cirt_0;cirtSub_-3500</v>
      </c>
    </row>
    <row r="1319" spans="1:20" x14ac:dyDescent="0.15">
      <c r="A1319" s="16">
        <v>331317</v>
      </c>
      <c r="B1319" s="16" t="s">
        <v>228</v>
      </c>
      <c r="C1319" s="16">
        <v>1</v>
      </c>
      <c r="D1319" s="16">
        <v>2</v>
      </c>
      <c r="E1319" s="17">
        <v>440</v>
      </c>
      <c r="F1319" s="19" t="s">
        <v>3967</v>
      </c>
      <c r="G1319" s="19">
        <f t="shared" si="52"/>
        <v>0.8</v>
      </c>
      <c r="H1319" s="19"/>
      <c r="I1319">
        <v>1915951</v>
      </c>
      <c r="J1319" t="s">
        <v>3968</v>
      </c>
      <c r="K1319">
        <v>9016245</v>
      </c>
      <c r="L1319" t="s">
        <v>3969</v>
      </c>
      <c r="M1319">
        <v>500000</v>
      </c>
      <c r="N1319" t="s">
        <v>3970</v>
      </c>
      <c r="O1319">
        <v>220</v>
      </c>
      <c r="P1319" t="s">
        <v>3971</v>
      </c>
      <c r="Q1319">
        <v>0</v>
      </c>
      <c r="R1319" t="s">
        <v>3972</v>
      </c>
      <c r="S1319">
        <v>-3500</v>
      </c>
      <c r="T1319" s="7" t="str">
        <f t="shared" si="53"/>
        <v>hp_1915951;atk_8114620;hit_500000;miss_220;cirt_0;cirtSub_-3500</v>
      </c>
    </row>
    <row r="1320" spans="1:20" x14ac:dyDescent="0.15">
      <c r="A1320" s="16">
        <v>331318</v>
      </c>
      <c r="B1320" s="16" t="s">
        <v>228</v>
      </c>
      <c r="C1320" s="16">
        <v>1</v>
      </c>
      <c r="D1320" s="16">
        <v>2</v>
      </c>
      <c r="E1320" s="17">
        <v>440</v>
      </c>
      <c r="F1320" s="19" t="s">
        <v>3967</v>
      </c>
      <c r="G1320" s="19">
        <f t="shared" si="52"/>
        <v>0.8</v>
      </c>
      <c r="H1320" s="19"/>
      <c r="I1320">
        <v>1915951</v>
      </c>
      <c r="J1320" t="s">
        <v>3968</v>
      </c>
      <c r="K1320">
        <v>9016245</v>
      </c>
      <c r="L1320" t="s">
        <v>3969</v>
      </c>
      <c r="M1320">
        <v>500000</v>
      </c>
      <c r="N1320" t="s">
        <v>3970</v>
      </c>
      <c r="O1320">
        <v>220</v>
      </c>
      <c r="P1320" t="s">
        <v>3971</v>
      </c>
      <c r="Q1320">
        <v>0</v>
      </c>
      <c r="R1320" t="s">
        <v>3972</v>
      </c>
      <c r="S1320">
        <v>-3500</v>
      </c>
      <c r="T1320" s="7" t="str">
        <f t="shared" si="53"/>
        <v>hp_1915951;atk_8114620;hit_500000;miss_220;cirt_0;cirtSub_-3500</v>
      </c>
    </row>
    <row r="1321" spans="1:20" x14ac:dyDescent="0.15">
      <c r="A1321" s="16">
        <v>331319</v>
      </c>
      <c r="B1321" s="16" t="s">
        <v>228</v>
      </c>
      <c r="C1321" s="16">
        <v>1</v>
      </c>
      <c r="D1321" s="16">
        <v>2</v>
      </c>
      <c r="E1321" s="17">
        <v>440</v>
      </c>
      <c r="F1321" s="19" t="s">
        <v>3967</v>
      </c>
      <c r="G1321" s="19">
        <f t="shared" si="52"/>
        <v>0.8</v>
      </c>
      <c r="H1321" s="19"/>
      <c r="I1321">
        <v>1915951</v>
      </c>
      <c r="J1321" t="s">
        <v>3968</v>
      </c>
      <c r="K1321">
        <v>9016245</v>
      </c>
      <c r="L1321" t="s">
        <v>3969</v>
      </c>
      <c r="M1321">
        <v>500000</v>
      </c>
      <c r="N1321" t="s">
        <v>3970</v>
      </c>
      <c r="O1321">
        <v>220</v>
      </c>
      <c r="P1321" t="s">
        <v>3971</v>
      </c>
      <c r="Q1321">
        <v>0</v>
      </c>
      <c r="R1321" t="s">
        <v>3972</v>
      </c>
      <c r="S1321">
        <v>-3500</v>
      </c>
      <c r="T1321" s="7" t="str">
        <f t="shared" si="53"/>
        <v>hp_1915951;atk_8114620;hit_500000;miss_220;cirt_0;cirtSub_-3500</v>
      </c>
    </row>
    <row r="1322" spans="1:20" x14ac:dyDescent="0.15">
      <c r="A1322" s="16">
        <v>331320</v>
      </c>
      <c r="B1322" s="16" t="s">
        <v>228</v>
      </c>
      <c r="C1322" s="16">
        <v>1</v>
      </c>
      <c r="D1322" s="16">
        <v>2</v>
      </c>
      <c r="E1322" s="17">
        <v>441</v>
      </c>
      <c r="F1322" s="19" t="s">
        <v>3967</v>
      </c>
      <c r="G1322" s="19" t="e">
        <f t="shared" si="52"/>
        <v>#N/A</v>
      </c>
      <c r="H1322" s="19"/>
      <c r="I1322">
        <v>1924854</v>
      </c>
      <c r="J1322" t="s">
        <v>3968</v>
      </c>
      <c r="K1322">
        <v>9058140</v>
      </c>
      <c r="L1322" t="s">
        <v>3969</v>
      </c>
      <c r="M1322">
        <v>500000</v>
      </c>
      <c r="N1322" t="s">
        <v>3970</v>
      </c>
      <c r="O1322">
        <v>220</v>
      </c>
      <c r="P1322" t="s">
        <v>3971</v>
      </c>
      <c r="Q1322">
        <v>0</v>
      </c>
      <c r="R1322" t="s">
        <v>3972</v>
      </c>
      <c r="S1322">
        <v>-3500</v>
      </c>
      <c r="T1322" s="7" t="str">
        <f t="shared" si="53"/>
        <v>hp_1924854;atk_8152326;hit_500000;miss_220;cirt_0;cirtSub_-3500</v>
      </c>
    </row>
    <row r="1323" spans="1:20" x14ac:dyDescent="0.15">
      <c r="A1323" s="16">
        <v>331321</v>
      </c>
      <c r="B1323" s="16" t="s">
        <v>228</v>
      </c>
      <c r="C1323" s="16">
        <v>1</v>
      </c>
      <c r="D1323" s="16">
        <v>2</v>
      </c>
      <c r="E1323" s="17">
        <v>441</v>
      </c>
      <c r="F1323" s="19" t="s">
        <v>3967</v>
      </c>
      <c r="G1323" s="19" t="e">
        <f t="shared" si="52"/>
        <v>#N/A</v>
      </c>
      <c r="H1323" s="19"/>
      <c r="I1323">
        <v>1924854</v>
      </c>
      <c r="J1323" t="s">
        <v>3968</v>
      </c>
      <c r="K1323">
        <v>9058140</v>
      </c>
      <c r="L1323" t="s">
        <v>3969</v>
      </c>
      <c r="M1323">
        <v>500000</v>
      </c>
      <c r="N1323" t="s">
        <v>3970</v>
      </c>
      <c r="O1323">
        <v>220</v>
      </c>
      <c r="P1323" t="s">
        <v>3971</v>
      </c>
      <c r="Q1323">
        <v>0</v>
      </c>
      <c r="R1323" t="s">
        <v>3972</v>
      </c>
      <c r="S1323">
        <v>-3500</v>
      </c>
      <c r="T1323" s="7" t="str">
        <f t="shared" si="53"/>
        <v>hp_1924854;atk_8152326;hit_500000;miss_220;cirt_0;cirtSub_-3500</v>
      </c>
    </row>
    <row r="1324" spans="1:20" x14ac:dyDescent="0.15">
      <c r="A1324" s="16">
        <v>331322</v>
      </c>
      <c r="B1324" s="16" t="s">
        <v>228</v>
      </c>
      <c r="C1324" s="16">
        <v>1</v>
      </c>
      <c r="D1324" s="16">
        <v>2</v>
      </c>
      <c r="E1324" s="17">
        <v>441</v>
      </c>
      <c r="F1324" s="19" t="s">
        <v>3967</v>
      </c>
      <c r="G1324" s="19" t="e">
        <f t="shared" si="52"/>
        <v>#N/A</v>
      </c>
      <c r="H1324" s="19"/>
      <c r="I1324">
        <v>1924854</v>
      </c>
      <c r="J1324" t="s">
        <v>3968</v>
      </c>
      <c r="K1324">
        <v>9058140</v>
      </c>
      <c r="L1324" t="s">
        <v>3969</v>
      </c>
      <c r="M1324">
        <v>500000</v>
      </c>
      <c r="N1324" t="s">
        <v>3970</v>
      </c>
      <c r="O1324">
        <v>220</v>
      </c>
      <c r="P1324" t="s">
        <v>3971</v>
      </c>
      <c r="Q1324">
        <v>0</v>
      </c>
      <c r="R1324" t="s">
        <v>3972</v>
      </c>
      <c r="S1324">
        <v>-3500</v>
      </c>
      <c r="T1324" s="7" t="str">
        <f t="shared" si="53"/>
        <v>hp_1924854;atk_8152326;hit_500000;miss_220;cirt_0;cirtSub_-3500</v>
      </c>
    </row>
    <row r="1325" spans="1:20" x14ac:dyDescent="0.15">
      <c r="A1325" s="16">
        <v>331323</v>
      </c>
      <c r="B1325" s="16" t="s">
        <v>228</v>
      </c>
      <c r="C1325" s="16">
        <v>1</v>
      </c>
      <c r="D1325" s="16">
        <v>2</v>
      </c>
      <c r="E1325" s="17">
        <v>442</v>
      </c>
      <c r="F1325" s="19" t="s">
        <v>3967</v>
      </c>
      <c r="G1325" s="19" t="e">
        <f t="shared" si="52"/>
        <v>#N/A</v>
      </c>
      <c r="H1325" s="19"/>
      <c r="I1325">
        <v>1933757</v>
      </c>
      <c r="J1325" t="s">
        <v>3968</v>
      </c>
      <c r="K1325">
        <v>9100035</v>
      </c>
      <c r="L1325" t="s">
        <v>3969</v>
      </c>
      <c r="M1325">
        <v>500000</v>
      </c>
      <c r="N1325" t="s">
        <v>3970</v>
      </c>
      <c r="O1325">
        <v>221</v>
      </c>
      <c r="P1325" t="s">
        <v>3971</v>
      </c>
      <c r="Q1325">
        <v>0</v>
      </c>
      <c r="R1325" t="s">
        <v>3972</v>
      </c>
      <c r="S1325">
        <v>-3500</v>
      </c>
      <c r="T1325" s="7" t="str">
        <f t="shared" si="53"/>
        <v>hp_1933757;atk_8190031;hit_500000;miss_221;cirt_0;cirtSub_-3500</v>
      </c>
    </row>
    <row r="1326" spans="1:20" x14ac:dyDescent="0.15">
      <c r="A1326" s="16">
        <v>331324</v>
      </c>
      <c r="B1326" s="16" t="s">
        <v>228</v>
      </c>
      <c r="C1326" s="16">
        <v>1</v>
      </c>
      <c r="D1326" s="16">
        <v>2</v>
      </c>
      <c r="E1326" s="17">
        <v>442</v>
      </c>
      <c r="F1326" s="19" t="s">
        <v>3967</v>
      </c>
      <c r="G1326" s="19" t="e">
        <f t="shared" si="52"/>
        <v>#N/A</v>
      </c>
      <c r="H1326" s="19"/>
      <c r="I1326">
        <v>1933757</v>
      </c>
      <c r="J1326" t="s">
        <v>3968</v>
      </c>
      <c r="K1326">
        <v>9100035</v>
      </c>
      <c r="L1326" t="s">
        <v>3969</v>
      </c>
      <c r="M1326">
        <v>500000</v>
      </c>
      <c r="N1326" t="s">
        <v>3970</v>
      </c>
      <c r="O1326">
        <v>221</v>
      </c>
      <c r="P1326" t="s">
        <v>3971</v>
      </c>
      <c r="Q1326">
        <v>0</v>
      </c>
      <c r="R1326" t="s">
        <v>3972</v>
      </c>
      <c r="S1326">
        <v>-3500</v>
      </c>
      <c r="T1326" s="7" t="str">
        <f t="shared" si="53"/>
        <v>hp_1933757;atk_8190031;hit_500000;miss_221;cirt_0;cirtSub_-3500</v>
      </c>
    </row>
    <row r="1327" spans="1:20" x14ac:dyDescent="0.15">
      <c r="A1327" s="16">
        <v>331325</v>
      </c>
      <c r="B1327" s="16" t="s">
        <v>228</v>
      </c>
      <c r="C1327" s="16">
        <v>1</v>
      </c>
      <c r="D1327" s="16">
        <v>2</v>
      </c>
      <c r="E1327" s="17">
        <v>442</v>
      </c>
      <c r="F1327" s="19" t="s">
        <v>3967</v>
      </c>
      <c r="G1327" s="19" t="e">
        <f t="shared" si="52"/>
        <v>#N/A</v>
      </c>
      <c r="H1327" s="19"/>
      <c r="I1327">
        <v>1933757</v>
      </c>
      <c r="J1327" t="s">
        <v>3968</v>
      </c>
      <c r="K1327">
        <v>9100035</v>
      </c>
      <c r="L1327" t="s">
        <v>3969</v>
      </c>
      <c r="M1327">
        <v>500000</v>
      </c>
      <c r="N1327" t="s">
        <v>3970</v>
      </c>
      <c r="O1327">
        <v>221</v>
      </c>
      <c r="P1327" t="s">
        <v>3971</v>
      </c>
      <c r="Q1327">
        <v>0</v>
      </c>
      <c r="R1327" t="s">
        <v>3972</v>
      </c>
      <c r="S1327">
        <v>-3500</v>
      </c>
      <c r="T1327" s="7" t="str">
        <f t="shared" si="53"/>
        <v>hp_1933757;atk_8190031;hit_500000;miss_221;cirt_0;cirtSub_-3500</v>
      </c>
    </row>
    <row r="1328" spans="1:20" x14ac:dyDescent="0.15">
      <c r="A1328" s="16">
        <v>331326</v>
      </c>
      <c r="B1328" s="16" t="s">
        <v>228</v>
      </c>
      <c r="C1328" s="16">
        <v>1</v>
      </c>
      <c r="D1328" s="16">
        <v>2</v>
      </c>
      <c r="E1328" s="17">
        <v>443</v>
      </c>
      <c r="F1328" s="19" t="s">
        <v>3967</v>
      </c>
      <c r="G1328" s="19" t="e">
        <f t="shared" si="52"/>
        <v>#N/A</v>
      </c>
      <c r="H1328" s="19"/>
      <c r="I1328">
        <v>1942660</v>
      </c>
      <c r="J1328" t="s">
        <v>3968</v>
      </c>
      <c r="K1328">
        <v>9141930</v>
      </c>
      <c r="L1328" t="s">
        <v>3969</v>
      </c>
      <c r="M1328">
        <v>500000</v>
      </c>
      <c r="N1328" t="s">
        <v>3970</v>
      </c>
      <c r="O1328">
        <v>221</v>
      </c>
      <c r="P1328" t="s">
        <v>3971</v>
      </c>
      <c r="Q1328">
        <v>0</v>
      </c>
      <c r="R1328" t="s">
        <v>3972</v>
      </c>
      <c r="S1328">
        <v>-3500</v>
      </c>
      <c r="T1328" s="7" t="str">
        <f t="shared" si="53"/>
        <v>hp_1942660;atk_8227737;hit_500000;miss_221;cirt_0;cirtSub_-3500</v>
      </c>
    </row>
    <row r="1329" spans="1:20" x14ac:dyDescent="0.15">
      <c r="A1329" s="16">
        <v>331327</v>
      </c>
      <c r="B1329" s="16" t="s">
        <v>228</v>
      </c>
      <c r="C1329" s="16">
        <v>1</v>
      </c>
      <c r="D1329" s="16">
        <v>2</v>
      </c>
      <c r="E1329" s="17">
        <v>443</v>
      </c>
      <c r="F1329" s="19" t="s">
        <v>3967</v>
      </c>
      <c r="G1329" s="19" t="e">
        <f t="shared" si="52"/>
        <v>#N/A</v>
      </c>
      <c r="H1329" s="19"/>
      <c r="I1329">
        <v>1942660</v>
      </c>
      <c r="J1329" t="s">
        <v>3968</v>
      </c>
      <c r="K1329">
        <v>9141930</v>
      </c>
      <c r="L1329" t="s">
        <v>3969</v>
      </c>
      <c r="M1329">
        <v>500000</v>
      </c>
      <c r="N1329" t="s">
        <v>3970</v>
      </c>
      <c r="O1329">
        <v>221</v>
      </c>
      <c r="P1329" t="s">
        <v>3971</v>
      </c>
      <c r="Q1329">
        <v>0</v>
      </c>
      <c r="R1329" t="s">
        <v>3972</v>
      </c>
      <c r="S1329">
        <v>-3500</v>
      </c>
      <c r="T1329" s="7" t="str">
        <f t="shared" si="53"/>
        <v>hp_1942660;atk_8227737;hit_500000;miss_221;cirt_0;cirtSub_-3500</v>
      </c>
    </row>
    <row r="1330" spans="1:20" x14ac:dyDescent="0.15">
      <c r="A1330" s="16">
        <v>331328</v>
      </c>
      <c r="B1330" s="16" t="s">
        <v>228</v>
      </c>
      <c r="C1330" s="16">
        <v>1</v>
      </c>
      <c r="D1330" s="16">
        <v>2</v>
      </c>
      <c r="E1330" s="17">
        <v>443</v>
      </c>
      <c r="F1330" s="19" t="s">
        <v>3967</v>
      </c>
      <c r="G1330" s="19" t="e">
        <f t="shared" si="52"/>
        <v>#N/A</v>
      </c>
      <c r="H1330" s="19"/>
      <c r="I1330">
        <v>1942660</v>
      </c>
      <c r="J1330" t="s">
        <v>3968</v>
      </c>
      <c r="K1330">
        <v>9141930</v>
      </c>
      <c r="L1330" t="s">
        <v>3969</v>
      </c>
      <c r="M1330">
        <v>500000</v>
      </c>
      <c r="N1330" t="s">
        <v>3970</v>
      </c>
      <c r="O1330">
        <v>221</v>
      </c>
      <c r="P1330" t="s">
        <v>3971</v>
      </c>
      <c r="Q1330">
        <v>0</v>
      </c>
      <c r="R1330" t="s">
        <v>3972</v>
      </c>
      <c r="S1330">
        <v>-3500</v>
      </c>
      <c r="T1330" s="7" t="str">
        <f t="shared" si="53"/>
        <v>hp_1942660;atk_8227737;hit_500000;miss_221;cirt_0;cirtSub_-3500</v>
      </c>
    </row>
    <row r="1331" spans="1:20" x14ac:dyDescent="0.15">
      <c r="A1331" s="16">
        <v>331329</v>
      </c>
      <c r="B1331" s="16" t="s">
        <v>228</v>
      </c>
      <c r="C1331" s="16">
        <v>1</v>
      </c>
      <c r="D1331" s="16">
        <v>2</v>
      </c>
      <c r="E1331" s="17">
        <v>444</v>
      </c>
      <c r="F1331" s="19" t="s">
        <v>3967</v>
      </c>
      <c r="G1331" s="19" t="e">
        <f t="shared" si="52"/>
        <v>#N/A</v>
      </c>
      <c r="H1331" s="19"/>
      <c r="I1331">
        <v>1951562</v>
      </c>
      <c r="J1331" t="s">
        <v>3968</v>
      </c>
      <c r="K1331">
        <v>9183825</v>
      </c>
      <c r="L1331" t="s">
        <v>3969</v>
      </c>
      <c r="M1331">
        <v>500000</v>
      </c>
      <c r="N1331" t="s">
        <v>3970</v>
      </c>
      <c r="O1331">
        <v>222</v>
      </c>
      <c r="P1331" t="s">
        <v>3971</v>
      </c>
      <c r="Q1331">
        <v>0</v>
      </c>
      <c r="R1331" t="s">
        <v>3972</v>
      </c>
      <c r="S1331">
        <v>-3500</v>
      </c>
      <c r="T1331" s="7" t="str">
        <f t="shared" si="53"/>
        <v>hp_1951562;atk_8265442;hit_500000;miss_222;cirt_0;cirtSub_-3500</v>
      </c>
    </row>
    <row r="1332" spans="1:20" x14ac:dyDescent="0.15">
      <c r="A1332" s="16">
        <v>331330</v>
      </c>
      <c r="B1332" s="16" t="s">
        <v>228</v>
      </c>
      <c r="C1332" s="16">
        <v>1</v>
      </c>
      <c r="D1332" s="16">
        <v>2</v>
      </c>
      <c r="E1332" s="17">
        <v>444</v>
      </c>
      <c r="F1332" s="19" t="s">
        <v>3967</v>
      </c>
      <c r="G1332" s="19" t="e">
        <f t="shared" si="52"/>
        <v>#N/A</v>
      </c>
      <c r="H1332" s="19"/>
      <c r="I1332">
        <v>1951562</v>
      </c>
      <c r="J1332" t="s">
        <v>3968</v>
      </c>
      <c r="K1332">
        <v>9183825</v>
      </c>
      <c r="L1332" t="s">
        <v>3969</v>
      </c>
      <c r="M1332">
        <v>500000</v>
      </c>
      <c r="N1332" t="s">
        <v>3970</v>
      </c>
      <c r="O1332">
        <v>222</v>
      </c>
      <c r="P1332" t="s">
        <v>3971</v>
      </c>
      <c r="Q1332">
        <v>0</v>
      </c>
      <c r="R1332" t="s">
        <v>3972</v>
      </c>
      <c r="S1332">
        <v>-3500</v>
      </c>
      <c r="T1332" s="7" t="str">
        <f t="shared" si="53"/>
        <v>hp_1951562;atk_8265442;hit_500000;miss_222;cirt_0;cirtSub_-3500</v>
      </c>
    </row>
    <row r="1333" spans="1:20" x14ac:dyDescent="0.15">
      <c r="A1333" s="16">
        <v>331331</v>
      </c>
      <c r="B1333" s="16" t="s">
        <v>228</v>
      </c>
      <c r="C1333" s="16">
        <v>1</v>
      </c>
      <c r="D1333" s="16">
        <v>2</v>
      </c>
      <c r="E1333" s="17">
        <v>444</v>
      </c>
      <c r="F1333" s="19" t="s">
        <v>3967</v>
      </c>
      <c r="G1333" s="19" t="e">
        <f t="shared" si="52"/>
        <v>#N/A</v>
      </c>
      <c r="H1333" s="19"/>
      <c r="I1333">
        <v>1951562</v>
      </c>
      <c r="J1333" t="s">
        <v>3968</v>
      </c>
      <c r="K1333">
        <v>9183825</v>
      </c>
      <c r="L1333" t="s">
        <v>3969</v>
      </c>
      <c r="M1333">
        <v>500000</v>
      </c>
      <c r="N1333" t="s">
        <v>3970</v>
      </c>
      <c r="O1333">
        <v>222</v>
      </c>
      <c r="P1333" t="s">
        <v>3971</v>
      </c>
      <c r="Q1333">
        <v>0</v>
      </c>
      <c r="R1333" t="s">
        <v>3972</v>
      </c>
      <c r="S1333">
        <v>-3500</v>
      </c>
      <c r="T1333" s="7" t="str">
        <f t="shared" si="53"/>
        <v>hp_1951562;atk_8265442;hit_500000;miss_222;cirt_0;cirtSub_-3500</v>
      </c>
    </row>
    <row r="1334" spans="1:20" x14ac:dyDescent="0.15">
      <c r="A1334" s="16">
        <v>331332</v>
      </c>
      <c r="B1334" s="16" t="s">
        <v>228</v>
      </c>
      <c r="C1334" s="16">
        <v>1</v>
      </c>
      <c r="D1334" s="16">
        <v>2</v>
      </c>
      <c r="E1334" s="17">
        <v>445</v>
      </c>
      <c r="F1334" s="19" t="s">
        <v>3967</v>
      </c>
      <c r="G1334" s="19">
        <f t="shared" si="52"/>
        <v>0.8</v>
      </c>
      <c r="H1334" s="19"/>
      <c r="I1334">
        <v>1960465</v>
      </c>
      <c r="J1334" t="s">
        <v>3968</v>
      </c>
      <c r="K1334">
        <v>9225720</v>
      </c>
      <c r="L1334" t="s">
        <v>3969</v>
      </c>
      <c r="M1334">
        <v>500000</v>
      </c>
      <c r="N1334" t="s">
        <v>3970</v>
      </c>
      <c r="O1334">
        <v>222</v>
      </c>
      <c r="P1334" t="s">
        <v>3971</v>
      </c>
      <c r="Q1334">
        <v>0</v>
      </c>
      <c r="R1334" t="s">
        <v>3972</v>
      </c>
      <c r="S1334">
        <v>-3500</v>
      </c>
      <c r="T1334" s="7" t="str">
        <f t="shared" si="53"/>
        <v>hp_1960465;atk_8303148;hit_500000;miss_222;cirt_0;cirtSub_-3500</v>
      </c>
    </row>
    <row r="1335" spans="1:20" x14ac:dyDescent="0.15">
      <c r="A1335" s="16">
        <v>331333</v>
      </c>
      <c r="B1335" s="16" t="s">
        <v>228</v>
      </c>
      <c r="C1335" s="16">
        <v>1</v>
      </c>
      <c r="D1335" s="16">
        <v>2</v>
      </c>
      <c r="E1335" s="17">
        <v>445</v>
      </c>
      <c r="F1335" s="19" t="s">
        <v>3967</v>
      </c>
      <c r="G1335" s="19">
        <f t="shared" si="52"/>
        <v>0.8</v>
      </c>
      <c r="H1335" s="19"/>
      <c r="I1335">
        <v>1960465</v>
      </c>
      <c r="J1335" t="s">
        <v>3968</v>
      </c>
      <c r="K1335">
        <v>9225720</v>
      </c>
      <c r="L1335" t="s">
        <v>3969</v>
      </c>
      <c r="M1335">
        <v>500000</v>
      </c>
      <c r="N1335" t="s">
        <v>3970</v>
      </c>
      <c r="O1335">
        <v>222</v>
      </c>
      <c r="P1335" t="s">
        <v>3971</v>
      </c>
      <c r="Q1335">
        <v>0</v>
      </c>
      <c r="R1335" t="s">
        <v>3972</v>
      </c>
      <c r="S1335">
        <v>-3500</v>
      </c>
      <c r="T1335" s="7" t="str">
        <f t="shared" si="53"/>
        <v>hp_1960465;atk_8303148;hit_500000;miss_222;cirt_0;cirtSub_-3500</v>
      </c>
    </row>
    <row r="1336" spans="1:20" x14ac:dyDescent="0.15">
      <c r="A1336" s="16">
        <v>331334</v>
      </c>
      <c r="B1336" s="16" t="s">
        <v>228</v>
      </c>
      <c r="C1336" s="16">
        <v>1</v>
      </c>
      <c r="D1336" s="16">
        <v>2</v>
      </c>
      <c r="E1336" s="17">
        <v>445</v>
      </c>
      <c r="F1336" s="19" t="s">
        <v>3967</v>
      </c>
      <c r="G1336" s="19">
        <f t="shared" si="52"/>
        <v>0.8</v>
      </c>
      <c r="H1336" s="19"/>
      <c r="I1336">
        <v>1960465</v>
      </c>
      <c r="J1336" t="s">
        <v>3968</v>
      </c>
      <c r="K1336">
        <v>9225720</v>
      </c>
      <c r="L1336" t="s">
        <v>3969</v>
      </c>
      <c r="M1336">
        <v>500000</v>
      </c>
      <c r="N1336" t="s">
        <v>3970</v>
      </c>
      <c r="O1336">
        <v>222</v>
      </c>
      <c r="P1336" t="s">
        <v>3971</v>
      </c>
      <c r="Q1336">
        <v>0</v>
      </c>
      <c r="R1336" t="s">
        <v>3972</v>
      </c>
      <c r="S1336">
        <v>-3500</v>
      </c>
      <c r="T1336" s="7" t="str">
        <f t="shared" si="53"/>
        <v>hp_1960465;atk_8303148;hit_500000;miss_222;cirt_0;cirtSub_-3500</v>
      </c>
    </row>
    <row r="1337" spans="1:20" x14ac:dyDescent="0.15">
      <c r="A1337" s="16">
        <v>331335</v>
      </c>
      <c r="B1337" s="16" t="s">
        <v>228</v>
      </c>
      <c r="C1337" s="16">
        <v>1</v>
      </c>
      <c r="D1337" s="16">
        <v>2</v>
      </c>
      <c r="E1337" s="17">
        <v>446</v>
      </c>
      <c r="F1337" s="19" t="s">
        <v>3967</v>
      </c>
      <c r="G1337" s="19" t="e">
        <f t="shared" si="52"/>
        <v>#N/A</v>
      </c>
      <c r="H1337" s="19"/>
      <c r="I1337">
        <v>1969368</v>
      </c>
      <c r="J1337" t="s">
        <v>3968</v>
      </c>
      <c r="K1337">
        <v>9267615</v>
      </c>
      <c r="L1337" t="s">
        <v>3969</v>
      </c>
      <c r="M1337">
        <v>500000</v>
      </c>
      <c r="N1337" t="s">
        <v>3970</v>
      </c>
      <c r="O1337">
        <v>223</v>
      </c>
      <c r="P1337" t="s">
        <v>3971</v>
      </c>
      <c r="Q1337">
        <v>0</v>
      </c>
      <c r="R1337" t="s">
        <v>3972</v>
      </c>
      <c r="S1337">
        <v>-3500</v>
      </c>
      <c r="T1337" s="7" t="str">
        <f t="shared" si="53"/>
        <v>hp_1969368;atk_8340853;hit_500000;miss_223;cirt_0;cirtSub_-3500</v>
      </c>
    </row>
    <row r="1338" spans="1:20" x14ac:dyDescent="0.15">
      <c r="A1338" s="16">
        <v>331336</v>
      </c>
      <c r="B1338" s="16" t="s">
        <v>228</v>
      </c>
      <c r="C1338" s="16">
        <v>1</v>
      </c>
      <c r="D1338" s="16">
        <v>2</v>
      </c>
      <c r="E1338" s="17">
        <v>446</v>
      </c>
      <c r="F1338" s="19" t="s">
        <v>3967</v>
      </c>
      <c r="G1338" s="19" t="e">
        <f t="shared" si="52"/>
        <v>#N/A</v>
      </c>
      <c r="H1338" s="19"/>
      <c r="I1338">
        <v>1969368</v>
      </c>
      <c r="J1338" t="s">
        <v>3968</v>
      </c>
      <c r="K1338">
        <v>9267615</v>
      </c>
      <c r="L1338" t="s">
        <v>3969</v>
      </c>
      <c r="M1338">
        <v>500000</v>
      </c>
      <c r="N1338" t="s">
        <v>3970</v>
      </c>
      <c r="O1338">
        <v>223</v>
      </c>
      <c r="P1338" t="s">
        <v>3971</v>
      </c>
      <c r="Q1338">
        <v>0</v>
      </c>
      <c r="R1338" t="s">
        <v>3972</v>
      </c>
      <c r="S1338">
        <v>-3500</v>
      </c>
      <c r="T1338" s="7" t="str">
        <f t="shared" si="53"/>
        <v>hp_1969368;atk_8340853;hit_500000;miss_223;cirt_0;cirtSub_-3500</v>
      </c>
    </row>
    <row r="1339" spans="1:20" x14ac:dyDescent="0.15">
      <c r="A1339" s="16">
        <v>331337</v>
      </c>
      <c r="B1339" s="16" t="s">
        <v>228</v>
      </c>
      <c r="C1339" s="16">
        <v>1</v>
      </c>
      <c r="D1339" s="16">
        <v>2</v>
      </c>
      <c r="E1339" s="17">
        <v>446</v>
      </c>
      <c r="F1339" s="19" t="s">
        <v>3967</v>
      </c>
      <c r="G1339" s="19" t="e">
        <f t="shared" si="52"/>
        <v>#N/A</v>
      </c>
      <c r="H1339" s="19"/>
      <c r="I1339">
        <v>1969368</v>
      </c>
      <c r="J1339" t="s">
        <v>3968</v>
      </c>
      <c r="K1339">
        <v>9267615</v>
      </c>
      <c r="L1339" t="s">
        <v>3969</v>
      </c>
      <c r="M1339">
        <v>500000</v>
      </c>
      <c r="N1339" t="s">
        <v>3970</v>
      </c>
      <c r="O1339">
        <v>223</v>
      </c>
      <c r="P1339" t="s">
        <v>3971</v>
      </c>
      <c r="Q1339">
        <v>0</v>
      </c>
      <c r="R1339" t="s">
        <v>3972</v>
      </c>
      <c r="S1339">
        <v>-3500</v>
      </c>
      <c r="T1339" s="7" t="str">
        <f t="shared" si="53"/>
        <v>hp_1969368;atk_8340853;hit_500000;miss_223;cirt_0;cirtSub_-3500</v>
      </c>
    </row>
    <row r="1340" spans="1:20" x14ac:dyDescent="0.15">
      <c r="A1340" s="16">
        <v>331338</v>
      </c>
      <c r="B1340" s="16" t="s">
        <v>228</v>
      </c>
      <c r="C1340" s="16">
        <v>1</v>
      </c>
      <c r="D1340" s="16">
        <v>2</v>
      </c>
      <c r="E1340" s="17">
        <v>447</v>
      </c>
      <c r="F1340" s="19" t="s">
        <v>3967</v>
      </c>
      <c r="G1340" s="19" t="e">
        <f t="shared" si="52"/>
        <v>#N/A</v>
      </c>
      <c r="H1340" s="19"/>
      <c r="I1340">
        <v>1978505</v>
      </c>
      <c r="J1340" t="s">
        <v>3968</v>
      </c>
      <c r="K1340">
        <v>9310613</v>
      </c>
      <c r="L1340" t="s">
        <v>3969</v>
      </c>
      <c r="M1340">
        <v>500000</v>
      </c>
      <c r="N1340" t="s">
        <v>3970</v>
      </c>
      <c r="O1340">
        <v>223</v>
      </c>
      <c r="P1340" t="s">
        <v>3971</v>
      </c>
      <c r="Q1340">
        <v>0</v>
      </c>
      <c r="R1340" t="s">
        <v>3972</v>
      </c>
      <c r="S1340">
        <v>-3500</v>
      </c>
      <c r="T1340" s="7" t="str">
        <f t="shared" si="53"/>
        <v>hp_1978505;atk_8379551;hit_500000;miss_223;cirt_0;cirtSub_-3500</v>
      </c>
    </row>
    <row r="1341" spans="1:20" x14ac:dyDescent="0.15">
      <c r="A1341" s="16">
        <v>331339</v>
      </c>
      <c r="B1341" s="16" t="s">
        <v>228</v>
      </c>
      <c r="C1341" s="16">
        <v>1</v>
      </c>
      <c r="D1341" s="16">
        <v>2</v>
      </c>
      <c r="E1341" s="17">
        <v>447</v>
      </c>
      <c r="F1341" s="19" t="s">
        <v>3967</v>
      </c>
      <c r="G1341" s="19" t="e">
        <f t="shared" si="52"/>
        <v>#N/A</v>
      </c>
      <c r="H1341" s="19"/>
      <c r="I1341">
        <v>1978505</v>
      </c>
      <c r="J1341" t="s">
        <v>3968</v>
      </c>
      <c r="K1341">
        <v>9310613</v>
      </c>
      <c r="L1341" t="s">
        <v>3969</v>
      </c>
      <c r="M1341">
        <v>500000</v>
      </c>
      <c r="N1341" t="s">
        <v>3970</v>
      </c>
      <c r="O1341">
        <v>223</v>
      </c>
      <c r="P1341" t="s">
        <v>3971</v>
      </c>
      <c r="Q1341">
        <v>0</v>
      </c>
      <c r="R1341" t="s">
        <v>3972</v>
      </c>
      <c r="S1341">
        <v>-3500</v>
      </c>
      <c r="T1341" s="7" t="str">
        <f t="shared" si="53"/>
        <v>hp_1978505;atk_8379551;hit_500000;miss_223;cirt_0;cirtSub_-3500</v>
      </c>
    </row>
    <row r="1342" spans="1:20" x14ac:dyDescent="0.15">
      <c r="A1342" s="16">
        <v>331340</v>
      </c>
      <c r="B1342" s="16" t="s">
        <v>228</v>
      </c>
      <c r="C1342" s="16">
        <v>1</v>
      </c>
      <c r="D1342" s="16">
        <v>2</v>
      </c>
      <c r="E1342" s="17">
        <v>447</v>
      </c>
      <c r="F1342" s="19" t="s">
        <v>3967</v>
      </c>
      <c r="G1342" s="19" t="e">
        <f t="shared" si="52"/>
        <v>#N/A</v>
      </c>
      <c r="H1342" s="19"/>
      <c r="I1342">
        <v>1978505</v>
      </c>
      <c r="J1342" t="s">
        <v>3968</v>
      </c>
      <c r="K1342">
        <v>9310613</v>
      </c>
      <c r="L1342" t="s">
        <v>3969</v>
      </c>
      <c r="M1342">
        <v>500000</v>
      </c>
      <c r="N1342" t="s">
        <v>3970</v>
      </c>
      <c r="O1342">
        <v>223</v>
      </c>
      <c r="P1342" t="s">
        <v>3971</v>
      </c>
      <c r="Q1342">
        <v>0</v>
      </c>
      <c r="R1342" t="s">
        <v>3972</v>
      </c>
      <c r="S1342">
        <v>-3500</v>
      </c>
      <c r="T1342" s="7" t="str">
        <f t="shared" si="53"/>
        <v>hp_1978505;atk_8379551;hit_500000;miss_223;cirt_0;cirtSub_-3500</v>
      </c>
    </row>
    <row r="1343" spans="1:20" x14ac:dyDescent="0.15">
      <c r="A1343" s="16">
        <v>331341</v>
      </c>
      <c r="B1343" s="16" t="s">
        <v>228</v>
      </c>
      <c r="C1343" s="16">
        <v>1</v>
      </c>
      <c r="D1343" s="16">
        <v>2</v>
      </c>
      <c r="E1343" s="17">
        <v>448</v>
      </c>
      <c r="F1343" s="19" t="s">
        <v>3967</v>
      </c>
      <c r="G1343" s="19" t="e">
        <f t="shared" si="52"/>
        <v>#N/A</v>
      </c>
      <c r="H1343" s="19"/>
      <c r="I1343">
        <v>1987642</v>
      </c>
      <c r="J1343" t="s">
        <v>3968</v>
      </c>
      <c r="K1343">
        <v>9353610</v>
      </c>
      <c r="L1343" t="s">
        <v>3969</v>
      </c>
      <c r="M1343">
        <v>500000</v>
      </c>
      <c r="N1343" t="s">
        <v>3970</v>
      </c>
      <c r="O1343">
        <v>224</v>
      </c>
      <c r="P1343" t="s">
        <v>3971</v>
      </c>
      <c r="Q1343">
        <v>0</v>
      </c>
      <c r="R1343" t="s">
        <v>3972</v>
      </c>
      <c r="S1343">
        <v>-3500</v>
      </c>
      <c r="T1343" s="7" t="str">
        <f t="shared" si="53"/>
        <v>hp_1987642;atk_8418249;hit_500000;miss_224;cirt_0;cirtSub_-3500</v>
      </c>
    </row>
    <row r="1344" spans="1:20" x14ac:dyDescent="0.15">
      <c r="A1344" s="16">
        <v>331342</v>
      </c>
      <c r="B1344" s="16" t="s">
        <v>228</v>
      </c>
      <c r="C1344" s="16">
        <v>1</v>
      </c>
      <c r="D1344" s="16">
        <v>2</v>
      </c>
      <c r="E1344" s="17">
        <v>448</v>
      </c>
      <c r="F1344" s="19" t="s">
        <v>3967</v>
      </c>
      <c r="G1344" s="19" t="e">
        <f t="shared" si="52"/>
        <v>#N/A</v>
      </c>
      <c r="H1344" s="19"/>
      <c r="I1344">
        <v>1987642</v>
      </c>
      <c r="J1344" t="s">
        <v>3968</v>
      </c>
      <c r="K1344">
        <v>9353610</v>
      </c>
      <c r="L1344" t="s">
        <v>3969</v>
      </c>
      <c r="M1344">
        <v>500000</v>
      </c>
      <c r="N1344" t="s">
        <v>3970</v>
      </c>
      <c r="O1344">
        <v>224</v>
      </c>
      <c r="P1344" t="s">
        <v>3971</v>
      </c>
      <c r="Q1344">
        <v>0</v>
      </c>
      <c r="R1344" t="s">
        <v>3972</v>
      </c>
      <c r="S1344">
        <v>-3500</v>
      </c>
      <c r="T1344" s="7" t="str">
        <f t="shared" si="53"/>
        <v>hp_1987642;atk_8418249;hit_500000;miss_224;cirt_0;cirtSub_-3500</v>
      </c>
    </row>
    <row r="1345" spans="1:20" x14ac:dyDescent="0.15">
      <c r="A1345" s="16">
        <v>331343</v>
      </c>
      <c r="B1345" s="16" t="s">
        <v>228</v>
      </c>
      <c r="C1345" s="16">
        <v>1</v>
      </c>
      <c r="D1345" s="16">
        <v>2</v>
      </c>
      <c r="E1345" s="17">
        <v>448</v>
      </c>
      <c r="F1345" s="19" t="s">
        <v>3967</v>
      </c>
      <c r="G1345" s="19" t="e">
        <f t="shared" si="52"/>
        <v>#N/A</v>
      </c>
      <c r="H1345" s="19"/>
      <c r="I1345">
        <v>1987642</v>
      </c>
      <c r="J1345" t="s">
        <v>3968</v>
      </c>
      <c r="K1345">
        <v>9353610</v>
      </c>
      <c r="L1345" t="s">
        <v>3969</v>
      </c>
      <c r="M1345">
        <v>500000</v>
      </c>
      <c r="N1345" t="s">
        <v>3970</v>
      </c>
      <c r="O1345">
        <v>224</v>
      </c>
      <c r="P1345" t="s">
        <v>3971</v>
      </c>
      <c r="Q1345">
        <v>0</v>
      </c>
      <c r="R1345" t="s">
        <v>3972</v>
      </c>
      <c r="S1345">
        <v>-3500</v>
      </c>
      <c r="T1345" s="7" t="str">
        <f t="shared" si="53"/>
        <v>hp_1987642;atk_8418249;hit_500000;miss_224;cirt_0;cirtSub_-3500</v>
      </c>
    </row>
    <row r="1346" spans="1:20" x14ac:dyDescent="0.15">
      <c r="A1346" s="16">
        <v>331344</v>
      </c>
      <c r="B1346" s="16" t="s">
        <v>228</v>
      </c>
      <c r="C1346" s="16">
        <v>1</v>
      </c>
      <c r="D1346" s="16">
        <v>2</v>
      </c>
      <c r="E1346" s="17">
        <v>449</v>
      </c>
      <c r="F1346" s="19" t="s">
        <v>3967</v>
      </c>
      <c r="G1346" s="19" t="e">
        <f t="shared" si="52"/>
        <v>#N/A</v>
      </c>
      <c r="H1346" s="19"/>
      <c r="I1346">
        <v>1996779</v>
      </c>
      <c r="J1346" t="s">
        <v>3968</v>
      </c>
      <c r="K1346">
        <v>9396608</v>
      </c>
      <c r="L1346" t="s">
        <v>3969</v>
      </c>
      <c r="M1346">
        <v>500000</v>
      </c>
      <c r="N1346" t="s">
        <v>3970</v>
      </c>
      <c r="O1346">
        <v>224</v>
      </c>
      <c r="P1346" t="s">
        <v>3971</v>
      </c>
      <c r="Q1346">
        <v>0</v>
      </c>
      <c r="R1346" t="s">
        <v>3972</v>
      </c>
      <c r="S1346">
        <v>-3500</v>
      </c>
      <c r="T1346" s="7" t="str">
        <f t="shared" si="53"/>
        <v>hp_1996779;atk_8456947;hit_500000;miss_224;cirt_0;cirtSub_-3500</v>
      </c>
    </row>
    <row r="1347" spans="1:20" x14ac:dyDescent="0.15">
      <c r="A1347" s="16">
        <v>331345</v>
      </c>
      <c r="B1347" s="16" t="s">
        <v>228</v>
      </c>
      <c r="C1347" s="16">
        <v>1</v>
      </c>
      <c r="D1347" s="16">
        <v>2</v>
      </c>
      <c r="E1347" s="17">
        <v>449</v>
      </c>
      <c r="F1347" s="19" t="s">
        <v>3967</v>
      </c>
      <c r="G1347" s="19" t="e">
        <f t="shared" ref="G1347:G1410" si="54">VLOOKUP(E1347,$E$1804:$I$2287,5,0)</f>
        <v>#N/A</v>
      </c>
      <c r="H1347" s="19"/>
      <c r="I1347">
        <v>1996779</v>
      </c>
      <c r="J1347" t="s">
        <v>3968</v>
      </c>
      <c r="K1347">
        <v>9396608</v>
      </c>
      <c r="L1347" t="s">
        <v>3969</v>
      </c>
      <c r="M1347">
        <v>500000</v>
      </c>
      <c r="N1347" t="s">
        <v>3970</v>
      </c>
      <c r="O1347">
        <v>224</v>
      </c>
      <c r="P1347" t="s">
        <v>3971</v>
      </c>
      <c r="Q1347">
        <v>0</v>
      </c>
      <c r="R1347" t="s">
        <v>3972</v>
      </c>
      <c r="S1347">
        <v>-3500</v>
      </c>
      <c r="T1347" s="7" t="str">
        <f t="shared" ref="T1347:T1410" si="55">F1347&amp;"_"&amp;I1347&amp;";"&amp;J1347&amp;"_"&amp;INT(K1347*0.9)&amp;";"&amp;L1347&amp;"_"&amp;M1347&amp;";"&amp;N1347&amp;"_"&amp;O1347&amp;";"&amp;P1347&amp;"_"&amp;Q1347&amp;";"&amp;R1347&amp;"_"&amp;S1347</f>
        <v>hp_1996779;atk_8456947;hit_500000;miss_224;cirt_0;cirtSub_-3500</v>
      </c>
    </row>
    <row r="1348" spans="1:20" x14ac:dyDescent="0.15">
      <c r="A1348" s="16">
        <v>331346</v>
      </c>
      <c r="B1348" s="16" t="s">
        <v>228</v>
      </c>
      <c r="C1348" s="16">
        <v>1</v>
      </c>
      <c r="D1348" s="16">
        <v>2</v>
      </c>
      <c r="E1348" s="17">
        <v>449</v>
      </c>
      <c r="F1348" s="19" t="s">
        <v>3967</v>
      </c>
      <c r="G1348" s="19" t="e">
        <f t="shared" si="54"/>
        <v>#N/A</v>
      </c>
      <c r="H1348" s="19"/>
      <c r="I1348">
        <v>1996779</v>
      </c>
      <c r="J1348" t="s">
        <v>3968</v>
      </c>
      <c r="K1348">
        <v>9396608</v>
      </c>
      <c r="L1348" t="s">
        <v>3969</v>
      </c>
      <c r="M1348">
        <v>500000</v>
      </c>
      <c r="N1348" t="s">
        <v>3970</v>
      </c>
      <c r="O1348">
        <v>224</v>
      </c>
      <c r="P1348" t="s">
        <v>3971</v>
      </c>
      <c r="Q1348">
        <v>0</v>
      </c>
      <c r="R1348" t="s">
        <v>3972</v>
      </c>
      <c r="S1348">
        <v>-3500</v>
      </c>
      <c r="T1348" s="7" t="str">
        <f t="shared" si="55"/>
        <v>hp_1996779;atk_8456947;hit_500000;miss_224;cirt_0;cirtSub_-3500</v>
      </c>
    </row>
    <row r="1349" spans="1:20" x14ac:dyDescent="0.15">
      <c r="A1349" s="16">
        <v>331347</v>
      </c>
      <c r="B1349" s="16" t="s">
        <v>228</v>
      </c>
      <c r="C1349" s="16">
        <v>1</v>
      </c>
      <c r="D1349" s="16">
        <v>2</v>
      </c>
      <c r="E1349" s="17">
        <v>450</v>
      </c>
      <c r="F1349" s="19" t="s">
        <v>3967</v>
      </c>
      <c r="G1349" s="19">
        <f t="shared" si="54"/>
        <v>0.8</v>
      </c>
      <c r="H1349" s="19"/>
      <c r="I1349">
        <v>2005915</v>
      </c>
      <c r="J1349" t="s">
        <v>3968</v>
      </c>
      <c r="K1349">
        <v>9439605</v>
      </c>
      <c r="L1349" t="s">
        <v>3969</v>
      </c>
      <c r="M1349">
        <v>500000</v>
      </c>
      <c r="N1349" t="s">
        <v>3970</v>
      </c>
      <c r="O1349">
        <v>225</v>
      </c>
      <c r="P1349" t="s">
        <v>3971</v>
      </c>
      <c r="Q1349">
        <v>0</v>
      </c>
      <c r="R1349" t="s">
        <v>3972</v>
      </c>
      <c r="S1349">
        <v>-3500</v>
      </c>
      <c r="T1349" s="7" t="str">
        <f t="shared" si="55"/>
        <v>hp_2005915;atk_8495644;hit_500000;miss_225;cirt_0;cirtSub_-3500</v>
      </c>
    </row>
    <row r="1350" spans="1:20" x14ac:dyDescent="0.15">
      <c r="A1350" s="16">
        <v>331348</v>
      </c>
      <c r="B1350" s="16" t="s">
        <v>228</v>
      </c>
      <c r="C1350" s="16">
        <v>1</v>
      </c>
      <c r="D1350" s="16">
        <v>2</v>
      </c>
      <c r="E1350" s="17">
        <v>450</v>
      </c>
      <c r="F1350" s="19" t="s">
        <v>3967</v>
      </c>
      <c r="G1350" s="19">
        <f t="shared" si="54"/>
        <v>0.8</v>
      </c>
      <c r="H1350" s="19"/>
      <c r="I1350">
        <v>2005915</v>
      </c>
      <c r="J1350" t="s">
        <v>3968</v>
      </c>
      <c r="K1350">
        <v>9439605</v>
      </c>
      <c r="L1350" t="s">
        <v>3969</v>
      </c>
      <c r="M1350">
        <v>500000</v>
      </c>
      <c r="N1350" t="s">
        <v>3970</v>
      </c>
      <c r="O1350">
        <v>225</v>
      </c>
      <c r="P1350" t="s">
        <v>3971</v>
      </c>
      <c r="Q1350">
        <v>0</v>
      </c>
      <c r="R1350" t="s">
        <v>3972</v>
      </c>
      <c r="S1350">
        <v>-3500</v>
      </c>
      <c r="T1350" s="7" t="str">
        <f t="shared" si="55"/>
        <v>hp_2005915;atk_8495644;hit_500000;miss_225;cirt_0;cirtSub_-3500</v>
      </c>
    </row>
    <row r="1351" spans="1:20" x14ac:dyDescent="0.15">
      <c r="A1351" s="16">
        <v>331349</v>
      </c>
      <c r="B1351" s="16" t="s">
        <v>228</v>
      </c>
      <c r="C1351" s="16">
        <v>1</v>
      </c>
      <c r="D1351" s="16">
        <v>2</v>
      </c>
      <c r="E1351" s="17">
        <v>450</v>
      </c>
      <c r="F1351" s="19" t="s">
        <v>3967</v>
      </c>
      <c r="G1351" s="19">
        <f t="shared" si="54"/>
        <v>0.8</v>
      </c>
      <c r="H1351" s="19"/>
      <c r="I1351">
        <v>2005915</v>
      </c>
      <c r="J1351" t="s">
        <v>3968</v>
      </c>
      <c r="K1351">
        <v>9439605</v>
      </c>
      <c r="L1351" t="s">
        <v>3969</v>
      </c>
      <c r="M1351">
        <v>500000</v>
      </c>
      <c r="N1351" t="s">
        <v>3970</v>
      </c>
      <c r="O1351">
        <v>225</v>
      </c>
      <c r="P1351" t="s">
        <v>3971</v>
      </c>
      <c r="Q1351">
        <v>0</v>
      </c>
      <c r="R1351" t="s">
        <v>3972</v>
      </c>
      <c r="S1351">
        <v>-3500</v>
      </c>
      <c r="T1351" s="7" t="str">
        <f t="shared" si="55"/>
        <v>hp_2005915;atk_8495644;hit_500000;miss_225;cirt_0;cirtSub_-3500</v>
      </c>
    </row>
    <row r="1352" spans="1:20" x14ac:dyDescent="0.15">
      <c r="A1352" s="16">
        <v>331350</v>
      </c>
      <c r="B1352" s="16" t="s">
        <v>228</v>
      </c>
      <c r="C1352" s="16">
        <v>1</v>
      </c>
      <c r="D1352" s="16">
        <v>2</v>
      </c>
      <c r="E1352" s="17">
        <v>451</v>
      </c>
      <c r="F1352" s="19" t="s">
        <v>3967</v>
      </c>
      <c r="G1352" s="19" t="e">
        <f t="shared" si="54"/>
        <v>#N/A</v>
      </c>
      <c r="H1352" s="19"/>
      <c r="I1352">
        <v>2015053</v>
      </c>
      <c r="J1352" t="s">
        <v>3968</v>
      </c>
      <c r="K1352">
        <v>9482603</v>
      </c>
      <c r="L1352" t="s">
        <v>3969</v>
      </c>
      <c r="M1352">
        <v>500000</v>
      </c>
      <c r="N1352" t="s">
        <v>3970</v>
      </c>
      <c r="O1352">
        <v>225</v>
      </c>
      <c r="P1352" t="s">
        <v>3971</v>
      </c>
      <c r="Q1352">
        <v>0</v>
      </c>
      <c r="R1352" t="s">
        <v>3972</v>
      </c>
      <c r="S1352">
        <v>-3500</v>
      </c>
      <c r="T1352" s="7" t="str">
        <f t="shared" si="55"/>
        <v>hp_2015053;atk_8534342;hit_500000;miss_225;cirt_0;cirtSub_-3500</v>
      </c>
    </row>
    <row r="1353" spans="1:20" x14ac:dyDescent="0.15">
      <c r="A1353" s="16">
        <v>331351</v>
      </c>
      <c r="B1353" s="16" t="s">
        <v>228</v>
      </c>
      <c r="C1353" s="16">
        <v>1</v>
      </c>
      <c r="D1353" s="16">
        <v>2</v>
      </c>
      <c r="E1353" s="17">
        <v>451</v>
      </c>
      <c r="F1353" s="19" t="s">
        <v>3967</v>
      </c>
      <c r="G1353" s="19" t="e">
        <f t="shared" si="54"/>
        <v>#N/A</v>
      </c>
      <c r="H1353" s="19"/>
      <c r="I1353">
        <v>2015053</v>
      </c>
      <c r="J1353" t="s">
        <v>3968</v>
      </c>
      <c r="K1353">
        <v>9482603</v>
      </c>
      <c r="L1353" t="s">
        <v>3969</v>
      </c>
      <c r="M1353">
        <v>500000</v>
      </c>
      <c r="N1353" t="s">
        <v>3970</v>
      </c>
      <c r="O1353">
        <v>225</v>
      </c>
      <c r="P1353" t="s">
        <v>3971</v>
      </c>
      <c r="Q1353">
        <v>0</v>
      </c>
      <c r="R1353" t="s">
        <v>3972</v>
      </c>
      <c r="S1353">
        <v>-3500</v>
      </c>
      <c r="T1353" s="7" t="str">
        <f t="shared" si="55"/>
        <v>hp_2015053;atk_8534342;hit_500000;miss_225;cirt_0;cirtSub_-3500</v>
      </c>
    </row>
    <row r="1354" spans="1:20" x14ac:dyDescent="0.15">
      <c r="A1354" s="16">
        <v>331352</v>
      </c>
      <c r="B1354" s="16" t="s">
        <v>228</v>
      </c>
      <c r="C1354" s="16">
        <v>1</v>
      </c>
      <c r="D1354" s="16">
        <v>2</v>
      </c>
      <c r="E1354" s="17">
        <v>451</v>
      </c>
      <c r="F1354" s="19" t="s">
        <v>3967</v>
      </c>
      <c r="G1354" s="19" t="e">
        <f t="shared" si="54"/>
        <v>#N/A</v>
      </c>
      <c r="H1354" s="19"/>
      <c r="I1354">
        <v>2015053</v>
      </c>
      <c r="J1354" t="s">
        <v>3968</v>
      </c>
      <c r="K1354">
        <v>9482603</v>
      </c>
      <c r="L1354" t="s">
        <v>3969</v>
      </c>
      <c r="M1354">
        <v>500000</v>
      </c>
      <c r="N1354" t="s">
        <v>3970</v>
      </c>
      <c r="O1354">
        <v>225</v>
      </c>
      <c r="P1354" t="s">
        <v>3971</v>
      </c>
      <c r="Q1354">
        <v>0</v>
      </c>
      <c r="R1354" t="s">
        <v>3972</v>
      </c>
      <c r="S1354">
        <v>-3500</v>
      </c>
      <c r="T1354" s="7" t="str">
        <f t="shared" si="55"/>
        <v>hp_2015053;atk_8534342;hit_500000;miss_225;cirt_0;cirtSub_-3500</v>
      </c>
    </row>
    <row r="1355" spans="1:20" x14ac:dyDescent="0.15">
      <c r="A1355" s="16">
        <v>331353</v>
      </c>
      <c r="B1355" s="16" t="s">
        <v>228</v>
      </c>
      <c r="C1355" s="16">
        <v>1</v>
      </c>
      <c r="D1355" s="16">
        <v>2</v>
      </c>
      <c r="E1355" s="17">
        <v>452</v>
      </c>
      <c r="F1355" s="19" t="s">
        <v>3967</v>
      </c>
      <c r="G1355" s="19" t="e">
        <f t="shared" si="54"/>
        <v>#N/A</v>
      </c>
      <c r="H1355" s="19"/>
      <c r="I1355">
        <v>2024190</v>
      </c>
      <c r="J1355" t="s">
        <v>3968</v>
      </c>
      <c r="K1355">
        <v>9525600</v>
      </c>
      <c r="L1355" t="s">
        <v>3969</v>
      </c>
      <c r="M1355">
        <v>500000</v>
      </c>
      <c r="N1355" t="s">
        <v>3970</v>
      </c>
      <c r="O1355">
        <v>226</v>
      </c>
      <c r="P1355" t="s">
        <v>3971</v>
      </c>
      <c r="Q1355">
        <v>0</v>
      </c>
      <c r="R1355" t="s">
        <v>3972</v>
      </c>
      <c r="S1355">
        <v>-3500</v>
      </c>
      <c r="T1355" s="7" t="str">
        <f t="shared" si="55"/>
        <v>hp_2024190;atk_8573040;hit_500000;miss_226;cirt_0;cirtSub_-3500</v>
      </c>
    </row>
    <row r="1356" spans="1:20" x14ac:dyDescent="0.15">
      <c r="A1356" s="16">
        <v>331354</v>
      </c>
      <c r="B1356" s="16" t="s">
        <v>228</v>
      </c>
      <c r="C1356" s="16">
        <v>1</v>
      </c>
      <c r="D1356" s="16">
        <v>2</v>
      </c>
      <c r="E1356" s="17">
        <v>452</v>
      </c>
      <c r="F1356" s="19" t="s">
        <v>3967</v>
      </c>
      <c r="G1356" s="19" t="e">
        <f t="shared" si="54"/>
        <v>#N/A</v>
      </c>
      <c r="H1356" s="19"/>
      <c r="I1356">
        <v>2024190</v>
      </c>
      <c r="J1356" t="s">
        <v>3968</v>
      </c>
      <c r="K1356">
        <v>9525600</v>
      </c>
      <c r="L1356" t="s">
        <v>3969</v>
      </c>
      <c r="M1356">
        <v>500000</v>
      </c>
      <c r="N1356" t="s">
        <v>3970</v>
      </c>
      <c r="O1356">
        <v>226</v>
      </c>
      <c r="P1356" t="s">
        <v>3971</v>
      </c>
      <c r="Q1356">
        <v>0</v>
      </c>
      <c r="R1356" t="s">
        <v>3972</v>
      </c>
      <c r="S1356">
        <v>-3500</v>
      </c>
      <c r="T1356" s="7" t="str">
        <f t="shared" si="55"/>
        <v>hp_2024190;atk_8573040;hit_500000;miss_226;cirt_0;cirtSub_-3500</v>
      </c>
    </row>
    <row r="1357" spans="1:20" x14ac:dyDescent="0.15">
      <c r="A1357" s="16">
        <v>331355</v>
      </c>
      <c r="B1357" s="16" t="s">
        <v>228</v>
      </c>
      <c r="C1357" s="16">
        <v>1</v>
      </c>
      <c r="D1357" s="16">
        <v>2</v>
      </c>
      <c r="E1357" s="17">
        <v>452</v>
      </c>
      <c r="F1357" s="19" t="s">
        <v>3967</v>
      </c>
      <c r="G1357" s="19" t="e">
        <f t="shared" si="54"/>
        <v>#N/A</v>
      </c>
      <c r="H1357" s="19"/>
      <c r="I1357">
        <v>2024190</v>
      </c>
      <c r="J1357" t="s">
        <v>3968</v>
      </c>
      <c r="K1357">
        <v>9525600</v>
      </c>
      <c r="L1357" t="s">
        <v>3969</v>
      </c>
      <c r="M1357">
        <v>500000</v>
      </c>
      <c r="N1357" t="s">
        <v>3970</v>
      </c>
      <c r="O1357">
        <v>226</v>
      </c>
      <c r="P1357" t="s">
        <v>3971</v>
      </c>
      <c r="Q1357">
        <v>0</v>
      </c>
      <c r="R1357" t="s">
        <v>3972</v>
      </c>
      <c r="S1357">
        <v>-3500</v>
      </c>
      <c r="T1357" s="7" t="str">
        <f t="shared" si="55"/>
        <v>hp_2024190;atk_8573040;hit_500000;miss_226;cirt_0;cirtSub_-3500</v>
      </c>
    </row>
    <row r="1358" spans="1:20" x14ac:dyDescent="0.15">
      <c r="A1358" s="16">
        <v>331356</v>
      </c>
      <c r="B1358" s="16" t="s">
        <v>228</v>
      </c>
      <c r="C1358" s="16">
        <v>1</v>
      </c>
      <c r="D1358" s="16">
        <v>2</v>
      </c>
      <c r="E1358" s="17">
        <v>453</v>
      </c>
      <c r="F1358" s="19" t="s">
        <v>3967</v>
      </c>
      <c r="G1358" s="19" t="e">
        <f t="shared" si="54"/>
        <v>#N/A</v>
      </c>
      <c r="H1358" s="19"/>
      <c r="I1358">
        <v>2033326</v>
      </c>
      <c r="J1358" t="s">
        <v>3968</v>
      </c>
      <c r="K1358">
        <v>9568598</v>
      </c>
      <c r="L1358" t="s">
        <v>3969</v>
      </c>
      <c r="M1358">
        <v>500000</v>
      </c>
      <c r="N1358" t="s">
        <v>3970</v>
      </c>
      <c r="O1358">
        <v>226</v>
      </c>
      <c r="P1358" t="s">
        <v>3971</v>
      </c>
      <c r="Q1358">
        <v>0</v>
      </c>
      <c r="R1358" t="s">
        <v>3972</v>
      </c>
      <c r="S1358">
        <v>-3500</v>
      </c>
      <c r="T1358" s="7" t="str">
        <f t="shared" si="55"/>
        <v>hp_2033326;atk_8611738;hit_500000;miss_226;cirt_0;cirtSub_-3500</v>
      </c>
    </row>
    <row r="1359" spans="1:20" x14ac:dyDescent="0.15">
      <c r="A1359" s="16">
        <v>331357</v>
      </c>
      <c r="B1359" s="16" t="s">
        <v>228</v>
      </c>
      <c r="C1359" s="16">
        <v>1</v>
      </c>
      <c r="D1359" s="16">
        <v>2</v>
      </c>
      <c r="E1359" s="17">
        <v>453</v>
      </c>
      <c r="F1359" s="19" t="s">
        <v>3967</v>
      </c>
      <c r="G1359" s="19" t="e">
        <f t="shared" si="54"/>
        <v>#N/A</v>
      </c>
      <c r="H1359" s="19"/>
      <c r="I1359">
        <v>2033326</v>
      </c>
      <c r="J1359" t="s">
        <v>3968</v>
      </c>
      <c r="K1359">
        <v>9568598</v>
      </c>
      <c r="L1359" t="s">
        <v>3969</v>
      </c>
      <c r="M1359">
        <v>500000</v>
      </c>
      <c r="N1359" t="s">
        <v>3970</v>
      </c>
      <c r="O1359">
        <v>226</v>
      </c>
      <c r="P1359" t="s">
        <v>3971</v>
      </c>
      <c r="Q1359">
        <v>0</v>
      </c>
      <c r="R1359" t="s">
        <v>3972</v>
      </c>
      <c r="S1359">
        <v>-3500</v>
      </c>
      <c r="T1359" s="7" t="str">
        <f t="shared" si="55"/>
        <v>hp_2033326;atk_8611738;hit_500000;miss_226;cirt_0;cirtSub_-3500</v>
      </c>
    </row>
    <row r="1360" spans="1:20" x14ac:dyDescent="0.15">
      <c r="A1360" s="16">
        <v>331358</v>
      </c>
      <c r="B1360" s="16" t="s">
        <v>228</v>
      </c>
      <c r="C1360" s="16">
        <v>1</v>
      </c>
      <c r="D1360" s="16">
        <v>2</v>
      </c>
      <c r="E1360" s="17">
        <v>453</v>
      </c>
      <c r="F1360" s="19" t="s">
        <v>3967</v>
      </c>
      <c r="G1360" s="19" t="e">
        <f t="shared" si="54"/>
        <v>#N/A</v>
      </c>
      <c r="H1360" s="19"/>
      <c r="I1360">
        <v>2033326</v>
      </c>
      <c r="J1360" t="s">
        <v>3968</v>
      </c>
      <c r="K1360">
        <v>9568598</v>
      </c>
      <c r="L1360" t="s">
        <v>3969</v>
      </c>
      <c r="M1360">
        <v>500000</v>
      </c>
      <c r="N1360" t="s">
        <v>3970</v>
      </c>
      <c r="O1360">
        <v>226</v>
      </c>
      <c r="P1360" t="s">
        <v>3971</v>
      </c>
      <c r="Q1360">
        <v>0</v>
      </c>
      <c r="R1360" t="s">
        <v>3972</v>
      </c>
      <c r="S1360">
        <v>-3500</v>
      </c>
      <c r="T1360" s="7" t="str">
        <f t="shared" si="55"/>
        <v>hp_2033326;atk_8611738;hit_500000;miss_226;cirt_0;cirtSub_-3500</v>
      </c>
    </row>
    <row r="1361" spans="1:20" x14ac:dyDescent="0.15">
      <c r="A1361" s="16">
        <v>331359</v>
      </c>
      <c r="B1361" s="16" t="s">
        <v>228</v>
      </c>
      <c r="C1361" s="16">
        <v>1</v>
      </c>
      <c r="D1361" s="16">
        <v>2</v>
      </c>
      <c r="E1361" s="17">
        <v>454</v>
      </c>
      <c r="F1361" s="19" t="s">
        <v>3967</v>
      </c>
      <c r="G1361" s="19" t="e">
        <f t="shared" si="54"/>
        <v>#N/A</v>
      </c>
      <c r="H1361" s="19"/>
      <c r="I1361">
        <v>2042464</v>
      </c>
      <c r="J1361" t="s">
        <v>3968</v>
      </c>
      <c r="K1361">
        <v>9611595</v>
      </c>
      <c r="L1361" t="s">
        <v>3969</v>
      </c>
      <c r="M1361">
        <v>500000</v>
      </c>
      <c r="N1361" t="s">
        <v>3970</v>
      </c>
      <c r="O1361">
        <v>227</v>
      </c>
      <c r="P1361" t="s">
        <v>3971</v>
      </c>
      <c r="Q1361">
        <v>0</v>
      </c>
      <c r="R1361" t="s">
        <v>3972</v>
      </c>
      <c r="S1361">
        <v>-3500</v>
      </c>
      <c r="T1361" s="7" t="str">
        <f t="shared" si="55"/>
        <v>hp_2042464;atk_8650435;hit_500000;miss_227;cirt_0;cirtSub_-3500</v>
      </c>
    </row>
    <row r="1362" spans="1:20" x14ac:dyDescent="0.15">
      <c r="A1362" s="16">
        <v>331360</v>
      </c>
      <c r="B1362" s="16" t="s">
        <v>228</v>
      </c>
      <c r="C1362" s="16">
        <v>1</v>
      </c>
      <c r="D1362" s="16">
        <v>2</v>
      </c>
      <c r="E1362" s="17">
        <v>454</v>
      </c>
      <c r="F1362" s="19" t="s">
        <v>3967</v>
      </c>
      <c r="G1362" s="19" t="e">
        <f t="shared" si="54"/>
        <v>#N/A</v>
      </c>
      <c r="H1362" s="19"/>
      <c r="I1362">
        <v>2042464</v>
      </c>
      <c r="J1362" t="s">
        <v>3968</v>
      </c>
      <c r="K1362">
        <v>9611595</v>
      </c>
      <c r="L1362" t="s">
        <v>3969</v>
      </c>
      <c r="M1362">
        <v>500000</v>
      </c>
      <c r="N1362" t="s">
        <v>3970</v>
      </c>
      <c r="O1362">
        <v>227</v>
      </c>
      <c r="P1362" t="s">
        <v>3971</v>
      </c>
      <c r="Q1362">
        <v>0</v>
      </c>
      <c r="R1362" t="s">
        <v>3972</v>
      </c>
      <c r="S1362">
        <v>-3500</v>
      </c>
      <c r="T1362" s="7" t="str">
        <f t="shared" si="55"/>
        <v>hp_2042464;atk_8650435;hit_500000;miss_227;cirt_0;cirtSub_-3500</v>
      </c>
    </row>
    <row r="1363" spans="1:20" x14ac:dyDescent="0.15">
      <c r="A1363" s="16">
        <v>331361</v>
      </c>
      <c r="B1363" s="16" t="s">
        <v>228</v>
      </c>
      <c r="C1363" s="16">
        <v>1</v>
      </c>
      <c r="D1363" s="16">
        <v>2</v>
      </c>
      <c r="E1363" s="17">
        <v>454</v>
      </c>
      <c r="F1363" s="19" t="s">
        <v>3967</v>
      </c>
      <c r="G1363" s="19" t="e">
        <f t="shared" si="54"/>
        <v>#N/A</v>
      </c>
      <c r="H1363" s="19"/>
      <c r="I1363">
        <v>2042464</v>
      </c>
      <c r="J1363" t="s">
        <v>3968</v>
      </c>
      <c r="K1363">
        <v>9611595</v>
      </c>
      <c r="L1363" t="s">
        <v>3969</v>
      </c>
      <c r="M1363">
        <v>500000</v>
      </c>
      <c r="N1363" t="s">
        <v>3970</v>
      </c>
      <c r="O1363">
        <v>227</v>
      </c>
      <c r="P1363" t="s">
        <v>3971</v>
      </c>
      <c r="Q1363">
        <v>0</v>
      </c>
      <c r="R1363" t="s">
        <v>3972</v>
      </c>
      <c r="S1363">
        <v>-3500</v>
      </c>
      <c r="T1363" s="7" t="str">
        <f t="shared" si="55"/>
        <v>hp_2042464;atk_8650435;hit_500000;miss_227;cirt_0;cirtSub_-3500</v>
      </c>
    </row>
    <row r="1364" spans="1:20" x14ac:dyDescent="0.15">
      <c r="A1364" s="16">
        <v>331362</v>
      </c>
      <c r="B1364" s="16" t="s">
        <v>228</v>
      </c>
      <c r="C1364" s="16">
        <v>1</v>
      </c>
      <c r="D1364" s="16">
        <v>2</v>
      </c>
      <c r="E1364" s="17">
        <v>455</v>
      </c>
      <c r="F1364" s="19" t="s">
        <v>3967</v>
      </c>
      <c r="G1364" s="19">
        <f t="shared" si="54"/>
        <v>0.8</v>
      </c>
      <c r="H1364" s="19"/>
      <c r="I1364">
        <v>2051600</v>
      </c>
      <c r="J1364" t="s">
        <v>3968</v>
      </c>
      <c r="K1364">
        <v>9654593</v>
      </c>
      <c r="L1364" t="s">
        <v>3969</v>
      </c>
      <c r="M1364">
        <v>500000</v>
      </c>
      <c r="N1364" t="s">
        <v>3970</v>
      </c>
      <c r="O1364">
        <v>227</v>
      </c>
      <c r="P1364" t="s">
        <v>3971</v>
      </c>
      <c r="Q1364">
        <v>0</v>
      </c>
      <c r="R1364" t="s">
        <v>3972</v>
      </c>
      <c r="S1364">
        <v>-3500</v>
      </c>
      <c r="T1364" s="7" t="str">
        <f t="shared" si="55"/>
        <v>hp_2051600;atk_8689133;hit_500000;miss_227;cirt_0;cirtSub_-3500</v>
      </c>
    </row>
    <row r="1365" spans="1:20" x14ac:dyDescent="0.15">
      <c r="A1365" s="16">
        <v>331363</v>
      </c>
      <c r="B1365" s="16" t="s">
        <v>228</v>
      </c>
      <c r="C1365" s="16">
        <v>1</v>
      </c>
      <c r="D1365" s="16">
        <v>2</v>
      </c>
      <c r="E1365" s="17">
        <v>455</v>
      </c>
      <c r="F1365" s="19" t="s">
        <v>3967</v>
      </c>
      <c r="G1365" s="19">
        <f t="shared" si="54"/>
        <v>0.8</v>
      </c>
      <c r="H1365" s="19"/>
      <c r="I1365">
        <v>2051600</v>
      </c>
      <c r="J1365" t="s">
        <v>3968</v>
      </c>
      <c r="K1365">
        <v>9654593</v>
      </c>
      <c r="L1365" t="s">
        <v>3969</v>
      </c>
      <c r="M1365">
        <v>500000</v>
      </c>
      <c r="N1365" t="s">
        <v>3970</v>
      </c>
      <c r="O1365">
        <v>227</v>
      </c>
      <c r="P1365" t="s">
        <v>3971</v>
      </c>
      <c r="Q1365">
        <v>0</v>
      </c>
      <c r="R1365" t="s">
        <v>3972</v>
      </c>
      <c r="S1365">
        <v>-3500</v>
      </c>
      <c r="T1365" s="7" t="str">
        <f t="shared" si="55"/>
        <v>hp_2051600;atk_8689133;hit_500000;miss_227;cirt_0;cirtSub_-3500</v>
      </c>
    </row>
    <row r="1366" spans="1:20" x14ac:dyDescent="0.15">
      <c r="A1366" s="16">
        <v>331364</v>
      </c>
      <c r="B1366" s="16" t="s">
        <v>228</v>
      </c>
      <c r="C1366" s="16">
        <v>1</v>
      </c>
      <c r="D1366" s="16">
        <v>2</v>
      </c>
      <c r="E1366" s="17">
        <v>455</v>
      </c>
      <c r="F1366" s="19" t="s">
        <v>3967</v>
      </c>
      <c r="G1366" s="19">
        <f t="shared" si="54"/>
        <v>0.8</v>
      </c>
      <c r="H1366" s="19"/>
      <c r="I1366">
        <v>2051600</v>
      </c>
      <c r="J1366" t="s">
        <v>3968</v>
      </c>
      <c r="K1366">
        <v>9654593</v>
      </c>
      <c r="L1366" t="s">
        <v>3969</v>
      </c>
      <c r="M1366">
        <v>500000</v>
      </c>
      <c r="N1366" t="s">
        <v>3970</v>
      </c>
      <c r="O1366">
        <v>227</v>
      </c>
      <c r="P1366" t="s">
        <v>3971</v>
      </c>
      <c r="Q1366">
        <v>0</v>
      </c>
      <c r="R1366" t="s">
        <v>3972</v>
      </c>
      <c r="S1366">
        <v>-3500</v>
      </c>
      <c r="T1366" s="7" t="str">
        <f t="shared" si="55"/>
        <v>hp_2051600;atk_8689133;hit_500000;miss_227;cirt_0;cirtSub_-3500</v>
      </c>
    </row>
    <row r="1367" spans="1:20" x14ac:dyDescent="0.15">
      <c r="A1367" s="16">
        <v>331365</v>
      </c>
      <c r="B1367" s="16" t="s">
        <v>228</v>
      </c>
      <c r="C1367" s="16">
        <v>1</v>
      </c>
      <c r="D1367" s="16">
        <v>2</v>
      </c>
      <c r="E1367" s="17">
        <v>456</v>
      </c>
      <c r="F1367" s="19" t="s">
        <v>3967</v>
      </c>
      <c r="G1367" s="19" t="e">
        <f t="shared" si="54"/>
        <v>#N/A</v>
      </c>
      <c r="H1367" s="19"/>
      <c r="I1367">
        <v>2060738</v>
      </c>
      <c r="J1367" t="s">
        <v>3968</v>
      </c>
      <c r="K1367">
        <v>9697590</v>
      </c>
      <c r="L1367" t="s">
        <v>3969</v>
      </c>
      <c r="M1367">
        <v>500000</v>
      </c>
      <c r="N1367" t="s">
        <v>3970</v>
      </c>
      <c r="O1367">
        <v>228</v>
      </c>
      <c r="P1367" t="s">
        <v>3971</v>
      </c>
      <c r="Q1367">
        <v>0</v>
      </c>
      <c r="R1367" t="s">
        <v>3972</v>
      </c>
      <c r="S1367">
        <v>-3500</v>
      </c>
      <c r="T1367" s="7" t="str">
        <f t="shared" si="55"/>
        <v>hp_2060738;atk_8727831;hit_500000;miss_228;cirt_0;cirtSub_-3500</v>
      </c>
    </row>
    <row r="1368" spans="1:20" x14ac:dyDescent="0.15">
      <c r="A1368" s="16">
        <v>331366</v>
      </c>
      <c r="B1368" s="16" t="s">
        <v>228</v>
      </c>
      <c r="C1368" s="16">
        <v>1</v>
      </c>
      <c r="D1368" s="16">
        <v>2</v>
      </c>
      <c r="E1368" s="17">
        <v>456</v>
      </c>
      <c r="F1368" s="19" t="s">
        <v>3967</v>
      </c>
      <c r="G1368" s="19" t="e">
        <f t="shared" si="54"/>
        <v>#N/A</v>
      </c>
      <c r="H1368" s="19"/>
      <c r="I1368">
        <v>2060738</v>
      </c>
      <c r="J1368" t="s">
        <v>3968</v>
      </c>
      <c r="K1368">
        <v>9697590</v>
      </c>
      <c r="L1368" t="s">
        <v>3969</v>
      </c>
      <c r="M1368">
        <v>500000</v>
      </c>
      <c r="N1368" t="s">
        <v>3970</v>
      </c>
      <c r="O1368">
        <v>228</v>
      </c>
      <c r="P1368" t="s">
        <v>3971</v>
      </c>
      <c r="Q1368">
        <v>0</v>
      </c>
      <c r="R1368" t="s">
        <v>3972</v>
      </c>
      <c r="S1368">
        <v>-3500</v>
      </c>
      <c r="T1368" s="7" t="str">
        <f t="shared" si="55"/>
        <v>hp_2060738;atk_8727831;hit_500000;miss_228;cirt_0;cirtSub_-3500</v>
      </c>
    </row>
    <row r="1369" spans="1:20" x14ac:dyDescent="0.15">
      <c r="A1369" s="16">
        <v>331367</v>
      </c>
      <c r="B1369" s="16" t="s">
        <v>228</v>
      </c>
      <c r="C1369" s="16">
        <v>1</v>
      </c>
      <c r="D1369" s="16">
        <v>2</v>
      </c>
      <c r="E1369" s="17">
        <v>456</v>
      </c>
      <c r="F1369" s="19" t="s">
        <v>3967</v>
      </c>
      <c r="G1369" s="19" t="e">
        <f t="shared" si="54"/>
        <v>#N/A</v>
      </c>
      <c r="H1369" s="19"/>
      <c r="I1369">
        <v>2060738</v>
      </c>
      <c r="J1369" t="s">
        <v>3968</v>
      </c>
      <c r="K1369">
        <v>9697590</v>
      </c>
      <c r="L1369" t="s">
        <v>3969</v>
      </c>
      <c r="M1369">
        <v>500000</v>
      </c>
      <c r="N1369" t="s">
        <v>3970</v>
      </c>
      <c r="O1369">
        <v>228</v>
      </c>
      <c r="P1369" t="s">
        <v>3971</v>
      </c>
      <c r="Q1369">
        <v>0</v>
      </c>
      <c r="R1369" t="s">
        <v>3972</v>
      </c>
      <c r="S1369">
        <v>-3500</v>
      </c>
      <c r="T1369" s="7" t="str">
        <f t="shared" si="55"/>
        <v>hp_2060738;atk_8727831;hit_500000;miss_228;cirt_0;cirtSub_-3500</v>
      </c>
    </row>
    <row r="1370" spans="1:20" x14ac:dyDescent="0.15">
      <c r="A1370" s="16">
        <v>331368</v>
      </c>
      <c r="B1370" s="16" t="s">
        <v>228</v>
      </c>
      <c r="C1370" s="16">
        <v>1</v>
      </c>
      <c r="D1370" s="16">
        <v>2</v>
      </c>
      <c r="E1370" s="17">
        <v>457</v>
      </c>
      <c r="F1370" s="19" t="s">
        <v>3967</v>
      </c>
      <c r="G1370" s="19" t="e">
        <f t="shared" si="54"/>
        <v>#N/A</v>
      </c>
      <c r="H1370" s="19"/>
      <c r="I1370">
        <v>2069874</v>
      </c>
      <c r="J1370" t="s">
        <v>3968</v>
      </c>
      <c r="K1370">
        <v>9740588</v>
      </c>
      <c r="L1370" t="s">
        <v>3969</v>
      </c>
      <c r="M1370">
        <v>500000</v>
      </c>
      <c r="N1370" t="s">
        <v>3970</v>
      </c>
      <c r="O1370">
        <v>228</v>
      </c>
      <c r="P1370" t="s">
        <v>3971</v>
      </c>
      <c r="Q1370">
        <v>0</v>
      </c>
      <c r="R1370" t="s">
        <v>3972</v>
      </c>
      <c r="S1370">
        <v>-3500</v>
      </c>
      <c r="T1370" s="7" t="str">
        <f t="shared" si="55"/>
        <v>hp_2069874;atk_8766529;hit_500000;miss_228;cirt_0;cirtSub_-3500</v>
      </c>
    </row>
    <row r="1371" spans="1:20" x14ac:dyDescent="0.15">
      <c r="A1371" s="16">
        <v>331369</v>
      </c>
      <c r="B1371" s="16" t="s">
        <v>228</v>
      </c>
      <c r="C1371" s="16">
        <v>1</v>
      </c>
      <c r="D1371" s="16">
        <v>2</v>
      </c>
      <c r="E1371" s="17">
        <v>457</v>
      </c>
      <c r="F1371" s="19" t="s">
        <v>3967</v>
      </c>
      <c r="G1371" s="19" t="e">
        <f t="shared" si="54"/>
        <v>#N/A</v>
      </c>
      <c r="H1371" s="19"/>
      <c r="I1371">
        <v>2069874</v>
      </c>
      <c r="J1371" t="s">
        <v>3968</v>
      </c>
      <c r="K1371">
        <v>9740588</v>
      </c>
      <c r="L1371" t="s">
        <v>3969</v>
      </c>
      <c r="M1371">
        <v>500000</v>
      </c>
      <c r="N1371" t="s">
        <v>3970</v>
      </c>
      <c r="O1371">
        <v>228</v>
      </c>
      <c r="P1371" t="s">
        <v>3971</v>
      </c>
      <c r="Q1371">
        <v>0</v>
      </c>
      <c r="R1371" t="s">
        <v>3972</v>
      </c>
      <c r="S1371">
        <v>-3500</v>
      </c>
      <c r="T1371" s="7" t="str">
        <f t="shared" si="55"/>
        <v>hp_2069874;atk_8766529;hit_500000;miss_228;cirt_0;cirtSub_-3500</v>
      </c>
    </row>
    <row r="1372" spans="1:20" x14ac:dyDescent="0.15">
      <c r="A1372" s="16">
        <v>331370</v>
      </c>
      <c r="B1372" s="16" t="s">
        <v>228</v>
      </c>
      <c r="C1372" s="16">
        <v>1</v>
      </c>
      <c r="D1372" s="16">
        <v>2</v>
      </c>
      <c r="E1372" s="17">
        <v>457</v>
      </c>
      <c r="F1372" s="19" t="s">
        <v>3967</v>
      </c>
      <c r="G1372" s="19" t="e">
        <f t="shared" si="54"/>
        <v>#N/A</v>
      </c>
      <c r="H1372" s="19"/>
      <c r="I1372">
        <v>2069874</v>
      </c>
      <c r="J1372" t="s">
        <v>3968</v>
      </c>
      <c r="K1372">
        <v>9740588</v>
      </c>
      <c r="L1372" t="s">
        <v>3969</v>
      </c>
      <c r="M1372">
        <v>500000</v>
      </c>
      <c r="N1372" t="s">
        <v>3970</v>
      </c>
      <c r="O1372">
        <v>228</v>
      </c>
      <c r="P1372" t="s">
        <v>3971</v>
      </c>
      <c r="Q1372">
        <v>0</v>
      </c>
      <c r="R1372" t="s">
        <v>3972</v>
      </c>
      <c r="S1372">
        <v>-3500</v>
      </c>
      <c r="T1372" s="7" t="str">
        <f t="shared" si="55"/>
        <v>hp_2069874;atk_8766529;hit_500000;miss_228;cirt_0;cirtSub_-3500</v>
      </c>
    </row>
    <row r="1373" spans="1:20" x14ac:dyDescent="0.15">
      <c r="A1373" s="16">
        <v>331371</v>
      </c>
      <c r="B1373" s="16" t="s">
        <v>228</v>
      </c>
      <c r="C1373" s="16">
        <v>1</v>
      </c>
      <c r="D1373" s="16">
        <v>2</v>
      </c>
      <c r="E1373" s="17">
        <v>458</v>
      </c>
      <c r="F1373" s="19" t="s">
        <v>3967</v>
      </c>
      <c r="G1373" s="19" t="e">
        <f t="shared" si="54"/>
        <v>#N/A</v>
      </c>
      <c r="H1373" s="19"/>
      <c r="I1373">
        <v>2079246</v>
      </c>
      <c r="J1373" t="s">
        <v>3968</v>
      </c>
      <c r="K1373">
        <v>9784688</v>
      </c>
      <c r="L1373" t="s">
        <v>3969</v>
      </c>
      <c r="M1373">
        <v>500000</v>
      </c>
      <c r="N1373" t="s">
        <v>3970</v>
      </c>
      <c r="O1373">
        <v>229</v>
      </c>
      <c r="P1373" t="s">
        <v>3971</v>
      </c>
      <c r="Q1373">
        <v>0</v>
      </c>
      <c r="R1373" t="s">
        <v>3972</v>
      </c>
      <c r="S1373">
        <v>-3500</v>
      </c>
      <c r="T1373" s="7" t="str">
        <f t="shared" si="55"/>
        <v>hp_2079246;atk_8806219;hit_500000;miss_229;cirt_0;cirtSub_-3500</v>
      </c>
    </row>
    <row r="1374" spans="1:20" x14ac:dyDescent="0.15">
      <c r="A1374" s="16">
        <v>331372</v>
      </c>
      <c r="B1374" s="16" t="s">
        <v>228</v>
      </c>
      <c r="C1374" s="16">
        <v>1</v>
      </c>
      <c r="D1374" s="16">
        <v>2</v>
      </c>
      <c r="E1374" s="17">
        <v>458</v>
      </c>
      <c r="F1374" s="19" t="s">
        <v>3967</v>
      </c>
      <c r="G1374" s="19" t="e">
        <f t="shared" si="54"/>
        <v>#N/A</v>
      </c>
      <c r="H1374" s="19"/>
      <c r="I1374">
        <v>2079246</v>
      </c>
      <c r="J1374" t="s">
        <v>3968</v>
      </c>
      <c r="K1374">
        <v>9784688</v>
      </c>
      <c r="L1374" t="s">
        <v>3969</v>
      </c>
      <c r="M1374">
        <v>500000</v>
      </c>
      <c r="N1374" t="s">
        <v>3970</v>
      </c>
      <c r="O1374">
        <v>229</v>
      </c>
      <c r="P1374" t="s">
        <v>3971</v>
      </c>
      <c r="Q1374">
        <v>0</v>
      </c>
      <c r="R1374" t="s">
        <v>3972</v>
      </c>
      <c r="S1374">
        <v>-3500</v>
      </c>
      <c r="T1374" s="7" t="str">
        <f t="shared" si="55"/>
        <v>hp_2079246;atk_8806219;hit_500000;miss_229;cirt_0;cirtSub_-3500</v>
      </c>
    </row>
    <row r="1375" spans="1:20" x14ac:dyDescent="0.15">
      <c r="A1375" s="16">
        <v>331373</v>
      </c>
      <c r="B1375" s="16" t="s">
        <v>228</v>
      </c>
      <c r="C1375" s="16">
        <v>1</v>
      </c>
      <c r="D1375" s="16">
        <v>2</v>
      </c>
      <c r="E1375" s="17">
        <v>458</v>
      </c>
      <c r="F1375" s="19" t="s">
        <v>3967</v>
      </c>
      <c r="G1375" s="19" t="e">
        <f t="shared" si="54"/>
        <v>#N/A</v>
      </c>
      <c r="H1375" s="19"/>
      <c r="I1375">
        <v>2079246</v>
      </c>
      <c r="J1375" t="s">
        <v>3968</v>
      </c>
      <c r="K1375">
        <v>9784688</v>
      </c>
      <c r="L1375" t="s">
        <v>3969</v>
      </c>
      <c r="M1375">
        <v>500000</v>
      </c>
      <c r="N1375" t="s">
        <v>3970</v>
      </c>
      <c r="O1375">
        <v>229</v>
      </c>
      <c r="P1375" t="s">
        <v>3971</v>
      </c>
      <c r="Q1375">
        <v>0</v>
      </c>
      <c r="R1375" t="s">
        <v>3972</v>
      </c>
      <c r="S1375">
        <v>-3500</v>
      </c>
      <c r="T1375" s="7" t="str">
        <f t="shared" si="55"/>
        <v>hp_2079246;atk_8806219;hit_500000;miss_229;cirt_0;cirtSub_-3500</v>
      </c>
    </row>
    <row r="1376" spans="1:20" x14ac:dyDescent="0.15">
      <c r="A1376" s="16">
        <v>331374</v>
      </c>
      <c r="B1376" s="16" t="s">
        <v>228</v>
      </c>
      <c r="C1376" s="16">
        <v>1</v>
      </c>
      <c r="D1376" s="16">
        <v>2</v>
      </c>
      <c r="E1376" s="17">
        <v>459</v>
      </c>
      <c r="F1376" s="19" t="s">
        <v>3967</v>
      </c>
      <c r="G1376" s="19" t="e">
        <f t="shared" si="54"/>
        <v>#N/A</v>
      </c>
      <c r="H1376" s="19"/>
      <c r="I1376">
        <v>2088617</v>
      </c>
      <c r="J1376" t="s">
        <v>3968</v>
      </c>
      <c r="K1376">
        <v>9828788</v>
      </c>
      <c r="L1376" t="s">
        <v>3969</v>
      </c>
      <c r="M1376">
        <v>500000</v>
      </c>
      <c r="N1376" t="s">
        <v>3970</v>
      </c>
      <c r="O1376">
        <v>229</v>
      </c>
      <c r="P1376" t="s">
        <v>3971</v>
      </c>
      <c r="Q1376">
        <v>0</v>
      </c>
      <c r="R1376" t="s">
        <v>3972</v>
      </c>
      <c r="S1376">
        <v>-3500</v>
      </c>
      <c r="T1376" s="7" t="str">
        <f t="shared" si="55"/>
        <v>hp_2088617;atk_8845909;hit_500000;miss_229;cirt_0;cirtSub_-3500</v>
      </c>
    </row>
    <row r="1377" spans="1:20" x14ac:dyDescent="0.15">
      <c r="A1377" s="16">
        <v>331375</v>
      </c>
      <c r="B1377" s="16" t="s">
        <v>228</v>
      </c>
      <c r="C1377" s="16">
        <v>1</v>
      </c>
      <c r="D1377" s="16">
        <v>2</v>
      </c>
      <c r="E1377" s="17">
        <v>459</v>
      </c>
      <c r="F1377" s="19" t="s">
        <v>3967</v>
      </c>
      <c r="G1377" s="19" t="e">
        <f t="shared" si="54"/>
        <v>#N/A</v>
      </c>
      <c r="H1377" s="19"/>
      <c r="I1377">
        <v>2088617</v>
      </c>
      <c r="J1377" t="s">
        <v>3968</v>
      </c>
      <c r="K1377">
        <v>9828788</v>
      </c>
      <c r="L1377" t="s">
        <v>3969</v>
      </c>
      <c r="M1377">
        <v>500000</v>
      </c>
      <c r="N1377" t="s">
        <v>3970</v>
      </c>
      <c r="O1377">
        <v>229</v>
      </c>
      <c r="P1377" t="s">
        <v>3971</v>
      </c>
      <c r="Q1377">
        <v>0</v>
      </c>
      <c r="R1377" t="s">
        <v>3972</v>
      </c>
      <c r="S1377">
        <v>-3500</v>
      </c>
      <c r="T1377" s="7" t="str">
        <f t="shared" si="55"/>
        <v>hp_2088617;atk_8845909;hit_500000;miss_229;cirt_0;cirtSub_-3500</v>
      </c>
    </row>
    <row r="1378" spans="1:20" x14ac:dyDescent="0.15">
      <c r="A1378" s="16">
        <v>331376</v>
      </c>
      <c r="B1378" s="16" t="s">
        <v>228</v>
      </c>
      <c r="C1378" s="16">
        <v>1</v>
      </c>
      <c r="D1378" s="16">
        <v>2</v>
      </c>
      <c r="E1378" s="17">
        <v>459</v>
      </c>
      <c r="F1378" s="19" t="s">
        <v>3967</v>
      </c>
      <c r="G1378" s="19" t="e">
        <f t="shared" si="54"/>
        <v>#N/A</v>
      </c>
      <c r="H1378" s="19"/>
      <c r="I1378">
        <v>2088617</v>
      </c>
      <c r="J1378" t="s">
        <v>3968</v>
      </c>
      <c r="K1378">
        <v>9828788</v>
      </c>
      <c r="L1378" t="s">
        <v>3969</v>
      </c>
      <c r="M1378">
        <v>500000</v>
      </c>
      <c r="N1378" t="s">
        <v>3970</v>
      </c>
      <c r="O1378">
        <v>229</v>
      </c>
      <c r="P1378" t="s">
        <v>3971</v>
      </c>
      <c r="Q1378">
        <v>0</v>
      </c>
      <c r="R1378" t="s">
        <v>3972</v>
      </c>
      <c r="S1378">
        <v>-3500</v>
      </c>
      <c r="T1378" s="7" t="str">
        <f t="shared" si="55"/>
        <v>hp_2088617;atk_8845909;hit_500000;miss_229;cirt_0;cirtSub_-3500</v>
      </c>
    </row>
    <row r="1379" spans="1:20" x14ac:dyDescent="0.15">
      <c r="A1379" s="16">
        <v>331377</v>
      </c>
      <c r="B1379" s="16" t="s">
        <v>228</v>
      </c>
      <c r="C1379" s="16">
        <v>1</v>
      </c>
      <c r="D1379" s="16">
        <v>2</v>
      </c>
      <c r="E1379" s="17">
        <v>460</v>
      </c>
      <c r="F1379" s="19" t="s">
        <v>3967</v>
      </c>
      <c r="G1379" s="19">
        <f t="shared" si="54"/>
        <v>0.8</v>
      </c>
      <c r="H1379" s="19"/>
      <c r="I1379">
        <v>2097988</v>
      </c>
      <c r="J1379" t="s">
        <v>3968</v>
      </c>
      <c r="K1379">
        <v>9872888</v>
      </c>
      <c r="L1379" t="s">
        <v>3969</v>
      </c>
      <c r="M1379">
        <v>500000</v>
      </c>
      <c r="N1379" t="s">
        <v>3970</v>
      </c>
      <c r="O1379">
        <v>230</v>
      </c>
      <c r="P1379" t="s">
        <v>3971</v>
      </c>
      <c r="Q1379">
        <v>0</v>
      </c>
      <c r="R1379" t="s">
        <v>3972</v>
      </c>
      <c r="S1379">
        <v>-3500</v>
      </c>
      <c r="T1379" s="7" t="str">
        <f t="shared" si="55"/>
        <v>hp_2097988;atk_8885599;hit_500000;miss_230;cirt_0;cirtSub_-3500</v>
      </c>
    </row>
    <row r="1380" spans="1:20" x14ac:dyDescent="0.15">
      <c r="A1380" s="16">
        <v>331378</v>
      </c>
      <c r="B1380" s="16" t="s">
        <v>228</v>
      </c>
      <c r="C1380" s="16">
        <v>1</v>
      </c>
      <c r="D1380" s="16">
        <v>2</v>
      </c>
      <c r="E1380" s="17">
        <v>460</v>
      </c>
      <c r="F1380" s="19" t="s">
        <v>3967</v>
      </c>
      <c r="G1380" s="19">
        <f t="shared" si="54"/>
        <v>0.8</v>
      </c>
      <c r="H1380" s="19"/>
      <c r="I1380">
        <v>2097988</v>
      </c>
      <c r="J1380" t="s">
        <v>3968</v>
      </c>
      <c r="K1380">
        <v>9872888</v>
      </c>
      <c r="L1380" t="s">
        <v>3969</v>
      </c>
      <c r="M1380">
        <v>500000</v>
      </c>
      <c r="N1380" t="s">
        <v>3970</v>
      </c>
      <c r="O1380">
        <v>230</v>
      </c>
      <c r="P1380" t="s">
        <v>3971</v>
      </c>
      <c r="Q1380">
        <v>0</v>
      </c>
      <c r="R1380" t="s">
        <v>3972</v>
      </c>
      <c r="S1380">
        <v>-3500</v>
      </c>
      <c r="T1380" s="7" t="str">
        <f t="shared" si="55"/>
        <v>hp_2097988;atk_8885599;hit_500000;miss_230;cirt_0;cirtSub_-3500</v>
      </c>
    </row>
    <row r="1381" spans="1:20" x14ac:dyDescent="0.15">
      <c r="A1381" s="16">
        <v>331379</v>
      </c>
      <c r="B1381" s="16" t="s">
        <v>228</v>
      </c>
      <c r="C1381" s="16">
        <v>1</v>
      </c>
      <c r="D1381" s="16">
        <v>2</v>
      </c>
      <c r="E1381" s="17">
        <v>460</v>
      </c>
      <c r="F1381" s="19" t="s">
        <v>3967</v>
      </c>
      <c r="G1381" s="19">
        <f t="shared" si="54"/>
        <v>0.8</v>
      </c>
      <c r="H1381" s="19"/>
      <c r="I1381">
        <v>2097988</v>
      </c>
      <c r="J1381" t="s">
        <v>3968</v>
      </c>
      <c r="K1381">
        <v>9872888</v>
      </c>
      <c r="L1381" t="s">
        <v>3969</v>
      </c>
      <c r="M1381">
        <v>500000</v>
      </c>
      <c r="N1381" t="s">
        <v>3970</v>
      </c>
      <c r="O1381">
        <v>230</v>
      </c>
      <c r="P1381" t="s">
        <v>3971</v>
      </c>
      <c r="Q1381">
        <v>0</v>
      </c>
      <c r="R1381" t="s">
        <v>3972</v>
      </c>
      <c r="S1381">
        <v>-3500</v>
      </c>
      <c r="T1381" s="7" t="str">
        <f t="shared" si="55"/>
        <v>hp_2097988;atk_8885599;hit_500000;miss_230;cirt_0;cirtSub_-3500</v>
      </c>
    </row>
    <row r="1382" spans="1:20" x14ac:dyDescent="0.15">
      <c r="A1382" s="16">
        <v>331380</v>
      </c>
      <c r="B1382" s="16" t="s">
        <v>228</v>
      </c>
      <c r="C1382" s="16">
        <v>1</v>
      </c>
      <c r="D1382" s="16">
        <v>2</v>
      </c>
      <c r="E1382" s="17">
        <v>461</v>
      </c>
      <c r="F1382" s="19" t="s">
        <v>3967</v>
      </c>
      <c r="G1382" s="19" t="e">
        <f t="shared" si="54"/>
        <v>#N/A</v>
      </c>
      <c r="H1382" s="19"/>
      <c r="I1382">
        <v>2107359</v>
      </c>
      <c r="J1382" t="s">
        <v>3968</v>
      </c>
      <c r="K1382">
        <v>9916988</v>
      </c>
      <c r="L1382" t="s">
        <v>3969</v>
      </c>
      <c r="M1382">
        <v>500000</v>
      </c>
      <c r="N1382" t="s">
        <v>3970</v>
      </c>
      <c r="O1382">
        <v>230</v>
      </c>
      <c r="P1382" t="s">
        <v>3971</v>
      </c>
      <c r="Q1382">
        <v>0</v>
      </c>
      <c r="R1382" t="s">
        <v>3972</v>
      </c>
      <c r="S1382">
        <v>-3500</v>
      </c>
      <c r="T1382" s="7" t="str">
        <f t="shared" si="55"/>
        <v>hp_2107359;atk_8925289;hit_500000;miss_230;cirt_0;cirtSub_-3500</v>
      </c>
    </row>
    <row r="1383" spans="1:20" x14ac:dyDescent="0.15">
      <c r="A1383" s="16">
        <v>331381</v>
      </c>
      <c r="B1383" s="16" t="s">
        <v>228</v>
      </c>
      <c r="C1383" s="16">
        <v>1</v>
      </c>
      <c r="D1383" s="16">
        <v>2</v>
      </c>
      <c r="E1383" s="17">
        <v>461</v>
      </c>
      <c r="F1383" s="19" t="s">
        <v>3967</v>
      </c>
      <c r="G1383" s="19" t="e">
        <f t="shared" si="54"/>
        <v>#N/A</v>
      </c>
      <c r="H1383" s="19"/>
      <c r="I1383">
        <v>2107359</v>
      </c>
      <c r="J1383" t="s">
        <v>3968</v>
      </c>
      <c r="K1383">
        <v>9916988</v>
      </c>
      <c r="L1383" t="s">
        <v>3969</v>
      </c>
      <c r="M1383">
        <v>500000</v>
      </c>
      <c r="N1383" t="s">
        <v>3970</v>
      </c>
      <c r="O1383">
        <v>230</v>
      </c>
      <c r="P1383" t="s">
        <v>3971</v>
      </c>
      <c r="Q1383">
        <v>0</v>
      </c>
      <c r="R1383" t="s">
        <v>3972</v>
      </c>
      <c r="S1383">
        <v>-3500</v>
      </c>
      <c r="T1383" s="7" t="str">
        <f t="shared" si="55"/>
        <v>hp_2107359;atk_8925289;hit_500000;miss_230;cirt_0;cirtSub_-3500</v>
      </c>
    </row>
    <row r="1384" spans="1:20" x14ac:dyDescent="0.15">
      <c r="A1384" s="16">
        <v>331382</v>
      </c>
      <c r="B1384" s="16" t="s">
        <v>228</v>
      </c>
      <c r="C1384" s="16">
        <v>1</v>
      </c>
      <c r="D1384" s="16">
        <v>2</v>
      </c>
      <c r="E1384" s="17">
        <v>461</v>
      </c>
      <c r="F1384" s="19" t="s">
        <v>3967</v>
      </c>
      <c r="G1384" s="19" t="e">
        <f t="shared" si="54"/>
        <v>#N/A</v>
      </c>
      <c r="H1384" s="19"/>
      <c r="I1384">
        <v>2107359</v>
      </c>
      <c r="J1384" t="s">
        <v>3968</v>
      </c>
      <c r="K1384">
        <v>9916988</v>
      </c>
      <c r="L1384" t="s">
        <v>3969</v>
      </c>
      <c r="M1384">
        <v>500000</v>
      </c>
      <c r="N1384" t="s">
        <v>3970</v>
      </c>
      <c r="O1384">
        <v>230</v>
      </c>
      <c r="P1384" t="s">
        <v>3971</v>
      </c>
      <c r="Q1384">
        <v>0</v>
      </c>
      <c r="R1384" t="s">
        <v>3972</v>
      </c>
      <c r="S1384">
        <v>-3500</v>
      </c>
      <c r="T1384" s="7" t="str">
        <f t="shared" si="55"/>
        <v>hp_2107359;atk_8925289;hit_500000;miss_230;cirt_0;cirtSub_-3500</v>
      </c>
    </row>
    <row r="1385" spans="1:20" x14ac:dyDescent="0.15">
      <c r="A1385" s="16">
        <v>331383</v>
      </c>
      <c r="B1385" s="16" t="s">
        <v>228</v>
      </c>
      <c r="C1385" s="16">
        <v>1</v>
      </c>
      <c r="D1385" s="16">
        <v>2</v>
      </c>
      <c r="E1385" s="17">
        <v>462</v>
      </c>
      <c r="F1385" s="19" t="s">
        <v>3967</v>
      </c>
      <c r="G1385" s="19" t="e">
        <f t="shared" si="54"/>
        <v>#N/A</v>
      </c>
      <c r="H1385" s="19"/>
      <c r="I1385">
        <v>2116731</v>
      </c>
      <c r="J1385" t="s">
        <v>3968</v>
      </c>
      <c r="K1385">
        <v>9961088</v>
      </c>
      <c r="L1385" t="s">
        <v>3969</v>
      </c>
      <c r="M1385">
        <v>500000</v>
      </c>
      <c r="N1385" t="s">
        <v>3970</v>
      </c>
      <c r="O1385">
        <v>231</v>
      </c>
      <c r="P1385" t="s">
        <v>3971</v>
      </c>
      <c r="Q1385">
        <v>0</v>
      </c>
      <c r="R1385" t="s">
        <v>3972</v>
      </c>
      <c r="S1385">
        <v>-3500</v>
      </c>
      <c r="T1385" s="7" t="str">
        <f t="shared" si="55"/>
        <v>hp_2116731;atk_8964979;hit_500000;miss_231;cirt_0;cirtSub_-3500</v>
      </c>
    </row>
    <row r="1386" spans="1:20" x14ac:dyDescent="0.15">
      <c r="A1386" s="16">
        <v>331384</v>
      </c>
      <c r="B1386" s="16" t="s">
        <v>228</v>
      </c>
      <c r="C1386" s="16">
        <v>1</v>
      </c>
      <c r="D1386" s="16">
        <v>2</v>
      </c>
      <c r="E1386" s="17">
        <v>462</v>
      </c>
      <c r="F1386" s="19" t="s">
        <v>3967</v>
      </c>
      <c r="G1386" s="19" t="e">
        <f t="shared" si="54"/>
        <v>#N/A</v>
      </c>
      <c r="H1386" s="19"/>
      <c r="I1386">
        <v>2116731</v>
      </c>
      <c r="J1386" t="s">
        <v>3968</v>
      </c>
      <c r="K1386">
        <v>9961088</v>
      </c>
      <c r="L1386" t="s">
        <v>3969</v>
      </c>
      <c r="M1386">
        <v>500000</v>
      </c>
      <c r="N1386" t="s">
        <v>3970</v>
      </c>
      <c r="O1386">
        <v>231</v>
      </c>
      <c r="P1386" t="s">
        <v>3971</v>
      </c>
      <c r="Q1386">
        <v>0</v>
      </c>
      <c r="R1386" t="s">
        <v>3972</v>
      </c>
      <c r="S1386">
        <v>-3500</v>
      </c>
      <c r="T1386" s="7" t="str">
        <f t="shared" si="55"/>
        <v>hp_2116731;atk_8964979;hit_500000;miss_231;cirt_0;cirtSub_-3500</v>
      </c>
    </row>
    <row r="1387" spans="1:20" x14ac:dyDescent="0.15">
      <c r="A1387" s="16">
        <v>331385</v>
      </c>
      <c r="B1387" s="16" t="s">
        <v>228</v>
      </c>
      <c r="C1387" s="16">
        <v>1</v>
      </c>
      <c r="D1387" s="16">
        <v>2</v>
      </c>
      <c r="E1387" s="17">
        <v>462</v>
      </c>
      <c r="F1387" s="19" t="s">
        <v>3967</v>
      </c>
      <c r="G1387" s="19" t="e">
        <f t="shared" si="54"/>
        <v>#N/A</v>
      </c>
      <c r="H1387" s="19"/>
      <c r="I1387">
        <v>2116731</v>
      </c>
      <c r="J1387" t="s">
        <v>3968</v>
      </c>
      <c r="K1387">
        <v>9961088</v>
      </c>
      <c r="L1387" t="s">
        <v>3969</v>
      </c>
      <c r="M1387">
        <v>500000</v>
      </c>
      <c r="N1387" t="s">
        <v>3970</v>
      </c>
      <c r="O1387">
        <v>231</v>
      </c>
      <c r="P1387" t="s">
        <v>3971</v>
      </c>
      <c r="Q1387">
        <v>0</v>
      </c>
      <c r="R1387" t="s">
        <v>3972</v>
      </c>
      <c r="S1387">
        <v>-3500</v>
      </c>
      <c r="T1387" s="7" t="str">
        <f t="shared" si="55"/>
        <v>hp_2116731;atk_8964979;hit_500000;miss_231;cirt_0;cirtSub_-3500</v>
      </c>
    </row>
    <row r="1388" spans="1:20" x14ac:dyDescent="0.15">
      <c r="A1388" s="16">
        <v>331386</v>
      </c>
      <c r="B1388" s="16" t="s">
        <v>228</v>
      </c>
      <c r="C1388" s="16">
        <v>1</v>
      </c>
      <c r="D1388" s="16">
        <v>2</v>
      </c>
      <c r="E1388" s="17">
        <v>463</v>
      </c>
      <c r="F1388" s="19" t="s">
        <v>3967</v>
      </c>
      <c r="G1388" s="19" t="e">
        <f t="shared" si="54"/>
        <v>#N/A</v>
      </c>
      <c r="H1388" s="19"/>
      <c r="I1388">
        <v>2126102</v>
      </c>
      <c r="J1388" t="s">
        <v>3968</v>
      </c>
      <c r="K1388">
        <v>10005188</v>
      </c>
      <c r="L1388" t="s">
        <v>3969</v>
      </c>
      <c r="M1388">
        <v>500000</v>
      </c>
      <c r="N1388" t="s">
        <v>3970</v>
      </c>
      <c r="O1388">
        <v>231</v>
      </c>
      <c r="P1388" t="s">
        <v>3971</v>
      </c>
      <c r="Q1388">
        <v>0</v>
      </c>
      <c r="R1388" t="s">
        <v>3972</v>
      </c>
      <c r="S1388">
        <v>-3500</v>
      </c>
      <c r="T1388" s="7" t="str">
        <f t="shared" si="55"/>
        <v>hp_2126102;atk_9004669;hit_500000;miss_231;cirt_0;cirtSub_-3500</v>
      </c>
    </row>
    <row r="1389" spans="1:20" x14ac:dyDescent="0.15">
      <c r="A1389" s="16">
        <v>331387</v>
      </c>
      <c r="B1389" s="16" t="s">
        <v>228</v>
      </c>
      <c r="C1389" s="16">
        <v>1</v>
      </c>
      <c r="D1389" s="16">
        <v>2</v>
      </c>
      <c r="E1389" s="17">
        <v>463</v>
      </c>
      <c r="F1389" s="19" t="s">
        <v>3967</v>
      </c>
      <c r="G1389" s="19" t="e">
        <f t="shared" si="54"/>
        <v>#N/A</v>
      </c>
      <c r="H1389" s="19"/>
      <c r="I1389">
        <v>2126102</v>
      </c>
      <c r="J1389" t="s">
        <v>3968</v>
      </c>
      <c r="K1389">
        <v>10005188</v>
      </c>
      <c r="L1389" t="s">
        <v>3969</v>
      </c>
      <c r="M1389">
        <v>500000</v>
      </c>
      <c r="N1389" t="s">
        <v>3970</v>
      </c>
      <c r="O1389">
        <v>231</v>
      </c>
      <c r="P1389" t="s">
        <v>3971</v>
      </c>
      <c r="Q1389">
        <v>0</v>
      </c>
      <c r="R1389" t="s">
        <v>3972</v>
      </c>
      <c r="S1389">
        <v>-3500</v>
      </c>
      <c r="T1389" s="7" t="str">
        <f t="shared" si="55"/>
        <v>hp_2126102;atk_9004669;hit_500000;miss_231;cirt_0;cirtSub_-3500</v>
      </c>
    </row>
    <row r="1390" spans="1:20" x14ac:dyDescent="0.15">
      <c r="A1390" s="16">
        <v>331388</v>
      </c>
      <c r="B1390" s="16" t="s">
        <v>228</v>
      </c>
      <c r="C1390" s="16">
        <v>1</v>
      </c>
      <c r="D1390" s="16">
        <v>2</v>
      </c>
      <c r="E1390" s="17">
        <v>463</v>
      </c>
      <c r="F1390" s="19" t="s">
        <v>3967</v>
      </c>
      <c r="G1390" s="19" t="e">
        <f t="shared" si="54"/>
        <v>#N/A</v>
      </c>
      <c r="H1390" s="19"/>
      <c r="I1390">
        <v>2126102</v>
      </c>
      <c r="J1390" t="s">
        <v>3968</v>
      </c>
      <c r="K1390">
        <v>10005188</v>
      </c>
      <c r="L1390" t="s">
        <v>3969</v>
      </c>
      <c r="M1390">
        <v>500000</v>
      </c>
      <c r="N1390" t="s">
        <v>3970</v>
      </c>
      <c r="O1390">
        <v>231</v>
      </c>
      <c r="P1390" t="s">
        <v>3971</v>
      </c>
      <c r="Q1390">
        <v>0</v>
      </c>
      <c r="R1390" t="s">
        <v>3972</v>
      </c>
      <c r="S1390">
        <v>-3500</v>
      </c>
      <c r="T1390" s="7" t="str">
        <f t="shared" si="55"/>
        <v>hp_2126102;atk_9004669;hit_500000;miss_231;cirt_0;cirtSub_-3500</v>
      </c>
    </row>
    <row r="1391" spans="1:20" x14ac:dyDescent="0.15">
      <c r="A1391" s="16">
        <v>331389</v>
      </c>
      <c r="B1391" s="16" t="s">
        <v>228</v>
      </c>
      <c r="C1391" s="16">
        <v>1</v>
      </c>
      <c r="D1391" s="16">
        <v>2</v>
      </c>
      <c r="E1391" s="17">
        <v>464</v>
      </c>
      <c r="F1391" s="19" t="s">
        <v>3967</v>
      </c>
      <c r="G1391" s="19" t="e">
        <f t="shared" si="54"/>
        <v>#N/A</v>
      </c>
      <c r="H1391" s="19"/>
      <c r="I1391">
        <v>2135473</v>
      </c>
      <c r="J1391" t="s">
        <v>3968</v>
      </c>
      <c r="K1391">
        <v>10049288</v>
      </c>
      <c r="L1391" t="s">
        <v>3969</v>
      </c>
      <c r="M1391">
        <v>500000</v>
      </c>
      <c r="N1391" t="s">
        <v>3970</v>
      </c>
      <c r="O1391">
        <v>232</v>
      </c>
      <c r="P1391" t="s">
        <v>3971</v>
      </c>
      <c r="Q1391">
        <v>0</v>
      </c>
      <c r="R1391" t="s">
        <v>3972</v>
      </c>
      <c r="S1391">
        <v>-3500</v>
      </c>
      <c r="T1391" s="7" t="str">
        <f t="shared" si="55"/>
        <v>hp_2135473;atk_9044359;hit_500000;miss_232;cirt_0;cirtSub_-3500</v>
      </c>
    </row>
    <row r="1392" spans="1:20" x14ac:dyDescent="0.15">
      <c r="A1392" s="16">
        <v>331390</v>
      </c>
      <c r="B1392" s="16" t="s">
        <v>228</v>
      </c>
      <c r="C1392" s="16">
        <v>1</v>
      </c>
      <c r="D1392" s="16">
        <v>2</v>
      </c>
      <c r="E1392" s="17">
        <v>464</v>
      </c>
      <c r="F1392" s="19" t="s">
        <v>3967</v>
      </c>
      <c r="G1392" s="19" t="e">
        <f t="shared" si="54"/>
        <v>#N/A</v>
      </c>
      <c r="H1392" s="19"/>
      <c r="I1392">
        <v>2135473</v>
      </c>
      <c r="J1392" t="s">
        <v>3968</v>
      </c>
      <c r="K1392">
        <v>10049288</v>
      </c>
      <c r="L1392" t="s">
        <v>3969</v>
      </c>
      <c r="M1392">
        <v>500000</v>
      </c>
      <c r="N1392" t="s">
        <v>3970</v>
      </c>
      <c r="O1392">
        <v>232</v>
      </c>
      <c r="P1392" t="s">
        <v>3971</v>
      </c>
      <c r="Q1392">
        <v>0</v>
      </c>
      <c r="R1392" t="s">
        <v>3972</v>
      </c>
      <c r="S1392">
        <v>-3500</v>
      </c>
      <c r="T1392" s="7" t="str">
        <f t="shared" si="55"/>
        <v>hp_2135473;atk_9044359;hit_500000;miss_232;cirt_0;cirtSub_-3500</v>
      </c>
    </row>
    <row r="1393" spans="1:20" x14ac:dyDescent="0.15">
      <c r="A1393" s="16">
        <v>331391</v>
      </c>
      <c r="B1393" s="16" t="s">
        <v>228</v>
      </c>
      <c r="C1393" s="16">
        <v>1</v>
      </c>
      <c r="D1393" s="16">
        <v>2</v>
      </c>
      <c r="E1393" s="17">
        <v>464</v>
      </c>
      <c r="F1393" s="19" t="s">
        <v>3967</v>
      </c>
      <c r="G1393" s="19" t="e">
        <f t="shared" si="54"/>
        <v>#N/A</v>
      </c>
      <c r="H1393" s="19"/>
      <c r="I1393">
        <v>2135473</v>
      </c>
      <c r="J1393" t="s">
        <v>3968</v>
      </c>
      <c r="K1393">
        <v>10049288</v>
      </c>
      <c r="L1393" t="s">
        <v>3969</v>
      </c>
      <c r="M1393">
        <v>500000</v>
      </c>
      <c r="N1393" t="s">
        <v>3970</v>
      </c>
      <c r="O1393">
        <v>232</v>
      </c>
      <c r="P1393" t="s">
        <v>3971</v>
      </c>
      <c r="Q1393">
        <v>0</v>
      </c>
      <c r="R1393" t="s">
        <v>3972</v>
      </c>
      <c r="S1393">
        <v>-3500</v>
      </c>
      <c r="T1393" s="7" t="str">
        <f t="shared" si="55"/>
        <v>hp_2135473;atk_9044359;hit_500000;miss_232;cirt_0;cirtSub_-3500</v>
      </c>
    </row>
    <row r="1394" spans="1:20" x14ac:dyDescent="0.15">
      <c r="A1394" s="16">
        <v>331392</v>
      </c>
      <c r="B1394" s="16" t="s">
        <v>228</v>
      </c>
      <c r="C1394" s="16">
        <v>1</v>
      </c>
      <c r="D1394" s="16">
        <v>2</v>
      </c>
      <c r="E1394" s="17">
        <v>465</v>
      </c>
      <c r="F1394" s="19" t="s">
        <v>3967</v>
      </c>
      <c r="G1394" s="19">
        <f t="shared" si="54"/>
        <v>0.8</v>
      </c>
      <c r="H1394" s="19"/>
      <c r="I1394">
        <v>2144844</v>
      </c>
      <c r="J1394" t="s">
        <v>3968</v>
      </c>
      <c r="K1394">
        <v>10093388</v>
      </c>
      <c r="L1394" t="s">
        <v>3969</v>
      </c>
      <c r="M1394">
        <v>500000</v>
      </c>
      <c r="N1394" t="s">
        <v>3970</v>
      </c>
      <c r="O1394">
        <v>232</v>
      </c>
      <c r="P1394" t="s">
        <v>3971</v>
      </c>
      <c r="Q1394">
        <v>0</v>
      </c>
      <c r="R1394" t="s">
        <v>3972</v>
      </c>
      <c r="S1394">
        <v>-3500</v>
      </c>
      <c r="T1394" s="7" t="str">
        <f t="shared" si="55"/>
        <v>hp_2144844;atk_9084049;hit_500000;miss_232;cirt_0;cirtSub_-3500</v>
      </c>
    </row>
    <row r="1395" spans="1:20" x14ac:dyDescent="0.15">
      <c r="A1395" s="16">
        <v>331393</v>
      </c>
      <c r="B1395" s="16" t="s">
        <v>228</v>
      </c>
      <c r="C1395" s="16">
        <v>1</v>
      </c>
      <c r="D1395" s="16">
        <v>2</v>
      </c>
      <c r="E1395" s="17">
        <v>465</v>
      </c>
      <c r="F1395" s="19" t="s">
        <v>3967</v>
      </c>
      <c r="G1395" s="19">
        <f t="shared" si="54"/>
        <v>0.8</v>
      </c>
      <c r="H1395" s="19"/>
      <c r="I1395">
        <v>2144844</v>
      </c>
      <c r="J1395" t="s">
        <v>3968</v>
      </c>
      <c r="K1395">
        <v>10093388</v>
      </c>
      <c r="L1395" t="s">
        <v>3969</v>
      </c>
      <c r="M1395">
        <v>500000</v>
      </c>
      <c r="N1395" t="s">
        <v>3970</v>
      </c>
      <c r="O1395">
        <v>232</v>
      </c>
      <c r="P1395" t="s">
        <v>3971</v>
      </c>
      <c r="Q1395">
        <v>0</v>
      </c>
      <c r="R1395" t="s">
        <v>3972</v>
      </c>
      <c r="S1395">
        <v>-3500</v>
      </c>
      <c r="T1395" s="7" t="str">
        <f t="shared" si="55"/>
        <v>hp_2144844;atk_9084049;hit_500000;miss_232;cirt_0;cirtSub_-3500</v>
      </c>
    </row>
    <row r="1396" spans="1:20" x14ac:dyDescent="0.15">
      <c r="A1396" s="16">
        <v>331394</v>
      </c>
      <c r="B1396" s="16" t="s">
        <v>228</v>
      </c>
      <c r="C1396" s="16">
        <v>1</v>
      </c>
      <c r="D1396" s="16">
        <v>2</v>
      </c>
      <c r="E1396" s="17">
        <v>465</v>
      </c>
      <c r="F1396" s="19" t="s">
        <v>3967</v>
      </c>
      <c r="G1396" s="19">
        <f t="shared" si="54"/>
        <v>0.8</v>
      </c>
      <c r="H1396" s="19"/>
      <c r="I1396">
        <v>2144844</v>
      </c>
      <c r="J1396" t="s">
        <v>3968</v>
      </c>
      <c r="K1396">
        <v>10093388</v>
      </c>
      <c r="L1396" t="s">
        <v>3969</v>
      </c>
      <c r="M1396">
        <v>500000</v>
      </c>
      <c r="N1396" t="s">
        <v>3970</v>
      </c>
      <c r="O1396">
        <v>232</v>
      </c>
      <c r="P1396" t="s">
        <v>3971</v>
      </c>
      <c r="Q1396">
        <v>0</v>
      </c>
      <c r="R1396" t="s">
        <v>3972</v>
      </c>
      <c r="S1396">
        <v>-3500</v>
      </c>
      <c r="T1396" s="7" t="str">
        <f t="shared" si="55"/>
        <v>hp_2144844;atk_9084049;hit_500000;miss_232;cirt_0;cirtSub_-3500</v>
      </c>
    </row>
    <row r="1397" spans="1:20" x14ac:dyDescent="0.15">
      <c r="A1397" s="16">
        <v>331395</v>
      </c>
      <c r="B1397" s="16" t="s">
        <v>228</v>
      </c>
      <c r="C1397" s="16">
        <v>1</v>
      </c>
      <c r="D1397" s="16">
        <v>2</v>
      </c>
      <c r="E1397" s="17">
        <v>466</v>
      </c>
      <c r="F1397" s="19" t="s">
        <v>3967</v>
      </c>
      <c r="G1397" s="19" t="e">
        <f t="shared" si="54"/>
        <v>#N/A</v>
      </c>
      <c r="H1397" s="19"/>
      <c r="I1397">
        <v>2154216</v>
      </c>
      <c r="J1397" t="s">
        <v>3968</v>
      </c>
      <c r="K1397">
        <v>10137488</v>
      </c>
      <c r="L1397" t="s">
        <v>3969</v>
      </c>
      <c r="M1397">
        <v>500000</v>
      </c>
      <c r="N1397" t="s">
        <v>3970</v>
      </c>
      <c r="O1397">
        <v>233</v>
      </c>
      <c r="P1397" t="s">
        <v>3971</v>
      </c>
      <c r="Q1397">
        <v>0</v>
      </c>
      <c r="R1397" t="s">
        <v>3972</v>
      </c>
      <c r="S1397">
        <v>-3500</v>
      </c>
      <c r="T1397" s="7" t="str">
        <f t="shared" si="55"/>
        <v>hp_2154216;atk_9123739;hit_500000;miss_233;cirt_0;cirtSub_-3500</v>
      </c>
    </row>
    <row r="1398" spans="1:20" x14ac:dyDescent="0.15">
      <c r="A1398" s="16">
        <v>331396</v>
      </c>
      <c r="B1398" s="16" t="s">
        <v>228</v>
      </c>
      <c r="C1398" s="16">
        <v>1</v>
      </c>
      <c r="D1398" s="16">
        <v>2</v>
      </c>
      <c r="E1398" s="17">
        <v>466</v>
      </c>
      <c r="F1398" s="19" t="s">
        <v>3967</v>
      </c>
      <c r="G1398" s="19" t="e">
        <f t="shared" si="54"/>
        <v>#N/A</v>
      </c>
      <c r="H1398" s="19"/>
      <c r="I1398">
        <v>2154216</v>
      </c>
      <c r="J1398" t="s">
        <v>3968</v>
      </c>
      <c r="K1398">
        <v>10137488</v>
      </c>
      <c r="L1398" t="s">
        <v>3969</v>
      </c>
      <c r="M1398">
        <v>500000</v>
      </c>
      <c r="N1398" t="s">
        <v>3970</v>
      </c>
      <c r="O1398">
        <v>233</v>
      </c>
      <c r="P1398" t="s">
        <v>3971</v>
      </c>
      <c r="Q1398">
        <v>0</v>
      </c>
      <c r="R1398" t="s">
        <v>3972</v>
      </c>
      <c r="S1398">
        <v>-3500</v>
      </c>
      <c r="T1398" s="7" t="str">
        <f t="shared" si="55"/>
        <v>hp_2154216;atk_9123739;hit_500000;miss_233;cirt_0;cirtSub_-3500</v>
      </c>
    </row>
    <row r="1399" spans="1:20" x14ac:dyDescent="0.15">
      <c r="A1399" s="16">
        <v>331397</v>
      </c>
      <c r="B1399" s="16" t="s">
        <v>228</v>
      </c>
      <c r="C1399" s="16">
        <v>1</v>
      </c>
      <c r="D1399" s="16">
        <v>2</v>
      </c>
      <c r="E1399" s="17">
        <v>466</v>
      </c>
      <c r="F1399" s="19" t="s">
        <v>3967</v>
      </c>
      <c r="G1399" s="19" t="e">
        <f t="shared" si="54"/>
        <v>#N/A</v>
      </c>
      <c r="H1399" s="19"/>
      <c r="I1399">
        <v>2154216</v>
      </c>
      <c r="J1399" t="s">
        <v>3968</v>
      </c>
      <c r="K1399">
        <v>10137488</v>
      </c>
      <c r="L1399" t="s">
        <v>3969</v>
      </c>
      <c r="M1399">
        <v>500000</v>
      </c>
      <c r="N1399" t="s">
        <v>3970</v>
      </c>
      <c r="O1399">
        <v>233</v>
      </c>
      <c r="P1399" t="s">
        <v>3971</v>
      </c>
      <c r="Q1399">
        <v>0</v>
      </c>
      <c r="R1399" t="s">
        <v>3972</v>
      </c>
      <c r="S1399">
        <v>-3500</v>
      </c>
      <c r="T1399" s="7" t="str">
        <f t="shared" si="55"/>
        <v>hp_2154216;atk_9123739;hit_500000;miss_233;cirt_0;cirtSub_-3500</v>
      </c>
    </row>
    <row r="1400" spans="1:20" x14ac:dyDescent="0.15">
      <c r="A1400" s="16">
        <v>331398</v>
      </c>
      <c r="B1400" s="16" t="s">
        <v>228</v>
      </c>
      <c r="C1400" s="16">
        <v>1</v>
      </c>
      <c r="D1400" s="16">
        <v>2</v>
      </c>
      <c r="E1400" s="17">
        <v>467</v>
      </c>
      <c r="F1400" s="19" t="s">
        <v>3967</v>
      </c>
      <c r="G1400" s="19" t="e">
        <f t="shared" si="54"/>
        <v>#N/A</v>
      </c>
      <c r="H1400" s="19"/>
      <c r="I1400">
        <v>2163587</v>
      </c>
      <c r="J1400" t="s">
        <v>3968</v>
      </c>
      <c r="K1400">
        <v>10181588</v>
      </c>
      <c r="L1400" t="s">
        <v>3969</v>
      </c>
      <c r="M1400">
        <v>500000</v>
      </c>
      <c r="N1400" t="s">
        <v>3970</v>
      </c>
      <c r="O1400">
        <v>233</v>
      </c>
      <c r="P1400" t="s">
        <v>3971</v>
      </c>
      <c r="Q1400">
        <v>0</v>
      </c>
      <c r="R1400" t="s">
        <v>3972</v>
      </c>
      <c r="S1400">
        <v>-3500</v>
      </c>
      <c r="T1400" s="7" t="str">
        <f t="shared" si="55"/>
        <v>hp_2163587;atk_9163429;hit_500000;miss_233;cirt_0;cirtSub_-3500</v>
      </c>
    </row>
    <row r="1401" spans="1:20" x14ac:dyDescent="0.15">
      <c r="A1401" s="16">
        <v>331399</v>
      </c>
      <c r="B1401" s="16" t="s">
        <v>228</v>
      </c>
      <c r="C1401" s="16">
        <v>1</v>
      </c>
      <c r="D1401" s="16">
        <v>2</v>
      </c>
      <c r="E1401" s="17">
        <v>467</v>
      </c>
      <c r="F1401" s="19" t="s">
        <v>3967</v>
      </c>
      <c r="G1401" s="19" t="e">
        <f t="shared" si="54"/>
        <v>#N/A</v>
      </c>
      <c r="H1401" s="19"/>
      <c r="I1401">
        <v>2163587</v>
      </c>
      <c r="J1401" t="s">
        <v>3968</v>
      </c>
      <c r="K1401">
        <v>10181588</v>
      </c>
      <c r="L1401" t="s">
        <v>3969</v>
      </c>
      <c r="M1401">
        <v>500000</v>
      </c>
      <c r="N1401" t="s">
        <v>3970</v>
      </c>
      <c r="O1401">
        <v>233</v>
      </c>
      <c r="P1401" t="s">
        <v>3971</v>
      </c>
      <c r="Q1401">
        <v>0</v>
      </c>
      <c r="R1401" t="s">
        <v>3972</v>
      </c>
      <c r="S1401">
        <v>-3500</v>
      </c>
      <c r="T1401" s="7" t="str">
        <f t="shared" si="55"/>
        <v>hp_2163587;atk_9163429;hit_500000;miss_233;cirt_0;cirtSub_-3500</v>
      </c>
    </row>
    <row r="1402" spans="1:20" x14ac:dyDescent="0.15">
      <c r="A1402" s="16">
        <v>331400</v>
      </c>
      <c r="B1402" s="16" t="s">
        <v>228</v>
      </c>
      <c r="C1402" s="16">
        <v>1</v>
      </c>
      <c r="D1402" s="16">
        <v>2</v>
      </c>
      <c r="E1402" s="17">
        <v>467</v>
      </c>
      <c r="F1402" s="19" t="s">
        <v>3967</v>
      </c>
      <c r="G1402" s="19" t="e">
        <f t="shared" si="54"/>
        <v>#N/A</v>
      </c>
      <c r="H1402" s="19"/>
      <c r="I1402">
        <v>2163587</v>
      </c>
      <c r="J1402" t="s">
        <v>3968</v>
      </c>
      <c r="K1402">
        <v>10181588</v>
      </c>
      <c r="L1402" t="s">
        <v>3969</v>
      </c>
      <c r="M1402">
        <v>500000</v>
      </c>
      <c r="N1402" t="s">
        <v>3970</v>
      </c>
      <c r="O1402">
        <v>233</v>
      </c>
      <c r="P1402" t="s">
        <v>3971</v>
      </c>
      <c r="Q1402">
        <v>0</v>
      </c>
      <c r="R1402" t="s">
        <v>3972</v>
      </c>
      <c r="S1402">
        <v>-3500</v>
      </c>
      <c r="T1402" s="7" t="str">
        <f t="shared" si="55"/>
        <v>hp_2163587;atk_9163429;hit_500000;miss_233;cirt_0;cirtSub_-3500</v>
      </c>
    </row>
    <row r="1403" spans="1:20" x14ac:dyDescent="0.15">
      <c r="A1403" s="16">
        <v>331401</v>
      </c>
      <c r="B1403" s="16" t="s">
        <v>228</v>
      </c>
      <c r="C1403" s="16">
        <v>1</v>
      </c>
      <c r="D1403" s="16">
        <v>2</v>
      </c>
      <c r="E1403" s="17">
        <v>468</v>
      </c>
      <c r="F1403" s="19" t="s">
        <v>3967</v>
      </c>
      <c r="G1403" s="19" t="e">
        <f t="shared" si="54"/>
        <v>#N/A</v>
      </c>
      <c r="H1403" s="19"/>
      <c r="I1403">
        <v>2172958</v>
      </c>
      <c r="J1403" t="s">
        <v>3968</v>
      </c>
      <c r="K1403">
        <v>10225688</v>
      </c>
      <c r="L1403" t="s">
        <v>3969</v>
      </c>
      <c r="M1403">
        <v>500000</v>
      </c>
      <c r="N1403" t="s">
        <v>3970</v>
      </c>
      <c r="O1403">
        <v>234</v>
      </c>
      <c r="P1403" t="s">
        <v>3971</v>
      </c>
      <c r="Q1403">
        <v>0</v>
      </c>
      <c r="R1403" t="s">
        <v>3972</v>
      </c>
      <c r="S1403">
        <v>-3500</v>
      </c>
      <c r="T1403" s="7" t="str">
        <f t="shared" si="55"/>
        <v>hp_2172958;atk_9203119;hit_500000;miss_234;cirt_0;cirtSub_-3500</v>
      </c>
    </row>
    <row r="1404" spans="1:20" x14ac:dyDescent="0.15">
      <c r="A1404" s="16">
        <v>331402</v>
      </c>
      <c r="B1404" s="16" t="s">
        <v>228</v>
      </c>
      <c r="C1404" s="16">
        <v>1</v>
      </c>
      <c r="D1404" s="16">
        <v>2</v>
      </c>
      <c r="E1404" s="17">
        <v>468</v>
      </c>
      <c r="F1404" s="19" t="s">
        <v>3967</v>
      </c>
      <c r="G1404" s="19" t="e">
        <f t="shared" si="54"/>
        <v>#N/A</v>
      </c>
      <c r="H1404" s="19"/>
      <c r="I1404">
        <v>2172958</v>
      </c>
      <c r="J1404" t="s">
        <v>3968</v>
      </c>
      <c r="K1404">
        <v>10225688</v>
      </c>
      <c r="L1404" t="s">
        <v>3969</v>
      </c>
      <c r="M1404">
        <v>500000</v>
      </c>
      <c r="N1404" t="s">
        <v>3970</v>
      </c>
      <c r="O1404">
        <v>234</v>
      </c>
      <c r="P1404" t="s">
        <v>3971</v>
      </c>
      <c r="Q1404">
        <v>0</v>
      </c>
      <c r="R1404" t="s">
        <v>3972</v>
      </c>
      <c r="S1404">
        <v>-3500</v>
      </c>
      <c r="T1404" s="7" t="str">
        <f t="shared" si="55"/>
        <v>hp_2172958;atk_9203119;hit_500000;miss_234;cirt_0;cirtSub_-3500</v>
      </c>
    </row>
    <row r="1405" spans="1:20" x14ac:dyDescent="0.15">
      <c r="A1405" s="16">
        <v>331403</v>
      </c>
      <c r="B1405" s="16" t="s">
        <v>228</v>
      </c>
      <c r="C1405" s="16">
        <v>1</v>
      </c>
      <c r="D1405" s="16">
        <v>2</v>
      </c>
      <c r="E1405" s="17">
        <v>468</v>
      </c>
      <c r="F1405" s="19" t="s">
        <v>3967</v>
      </c>
      <c r="G1405" s="19" t="e">
        <f t="shared" si="54"/>
        <v>#N/A</v>
      </c>
      <c r="H1405" s="19"/>
      <c r="I1405">
        <v>2172958</v>
      </c>
      <c r="J1405" t="s">
        <v>3968</v>
      </c>
      <c r="K1405">
        <v>10225688</v>
      </c>
      <c r="L1405" t="s">
        <v>3969</v>
      </c>
      <c r="M1405">
        <v>500000</v>
      </c>
      <c r="N1405" t="s">
        <v>3970</v>
      </c>
      <c r="O1405">
        <v>234</v>
      </c>
      <c r="P1405" t="s">
        <v>3971</v>
      </c>
      <c r="Q1405">
        <v>0</v>
      </c>
      <c r="R1405" t="s">
        <v>3972</v>
      </c>
      <c r="S1405">
        <v>-3500</v>
      </c>
      <c r="T1405" s="7" t="str">
        <f t="shared" si="55"/>
        <v>hp_2172958;atk_9203119;hit_500000;miss_234;cirt_0;cirtSub_-3500</v>
      </c>
    </row>
    <row r="1406" spans="1:20" x14ac:dyDescent="0.15">
      <c r="A1406" s="16">
        <v>331404</v>
      </c>
      <c r="B1406" s="16" t="s">
        <v>228</v>
      </c>
      <c r="C1406" s="16">
        <v>1</v>
      </c>
      <c r="D1406" s="16">
        <v>2</v>
      </c>
      <c r="E1406" s="17">
        <v>469</v>
      </c>
      <c r="F1406" s="19" t="s">
        <v>3967</v>
      </c>
      <c r="G1406" s="19" t="e">
        <f t="shared" si="54"/>
        <v>#N/A</v>
      </c>
      <c r="H1406" s="19"/>
      <c r="I1406">
        <v>2182329</v>
      </c>
      <c r="J1406" t="s">
        <v>3968</v>
      </c>
      <c r="K1406">
        <v>10269788</v>
      </c>
      <c r="L1406" t="s">
        <v>3969</v>
      </c>
      <c r="M1406">
        <v>500000</v>
      </c>
      <c r="N1406" t="s">
        <v>3970</v>
      </c>
      <c r="O1406">
        <v>234</v>
      </c>
      <c r="P1406" t="s">
        <v>3971</v>
      </c>
      <c r="Q1406">
        <v>0</v>
      </c>
      <c r="R1406" t="s">
        <v>3972</v>
      </c>
      <c r="S1406">
        <v>-3500</v>
      </c>
      <c r="T1406" s="7" t="str">
        <f t="shared" si="55"/>
        <v>hp_2182329;atk_9242809;hit_500000;miss_234;cirt_0;cirtSub_-3500</v>
      </c>
    </row>
    <row r="1407" spans="1:20" x14ac:dyDescent="0.15">
      <c r="A1407" s="16">
        <v>331405</v>
      </c>
      <c r="B1407" s="16" t="s">
        <v>228</v>
      </c>
      <c r="C1407" s="16">
        <v>1</v>
      </c>
      <c r="D1407" s="16">
        <v>2</v>
      </c>
      <c r="E1407" s="17">
        <v>469</v>
      </c>
      <c r="F1407" s="19" t="s">
        <v>3967</v>
      </c>
      <c r="G1407" s="19" t="e">
        <f t="shared" si="54"/>
        <v>#N/A</v>
      </c>
      <c r="H1407" s="19"/>
      <c r="I1407">
        <v>2182329</v>
      </c>
      <c r="J1407" t="s">
        <v>3968</v>
      </c>
      <c r="K1407">
        <v>10269788</v>
      </c>
      <c r="L1407" t="s">
        <v>3969</v>
      </c>
      <c r="M1407">
        <v>500000</v>
      </c>
      <c r="N1407" t="s">
        <v>3970</v>
      </c>
      <c r="O1407">
        <v>234</v>
      </c>
      <c r="P1407" t="s">
        <v>3971</v>
      </c>
      <c r="Q1407">
        <v>0</v>
      </c>
      <c r="R1407" t="s">
        <v>3972</v>
      </c>
      <c r="S1407">
        <v>-3500</v>
      </c>
      <c r="T1407" s="7" t="str">
        <f t="shared" si="55"/>
        <v>hp_2182329;atk_9242809;hit_500000;miss_234;cirt_0;cirtSub_-3500</v>
      </c>
    </row>
    <row r="1408" spans="1:20" x14ac:dyDescent="0.15">
      <c r="A1408" s="16">
        <v>331406</v>
      </c>
      <c r="B1408" s="16" t="s">
        <v>228</v>
      </c>
      <c r="C1408" s="16">
        <v>1</v>
      </c>
      <c r="D1408" s="16">
        <v>2</v>
      </c>
      <c r="E1408" s="17">
        <v>469</v>
      </c>
      <c r="F1408" s="19" t="s">
        <v>3967</v>
      </c>
      <c r="G1408" s="19" t="e">
        <f t="shared" si="54"/>
        <v>#N/A</v>
      </c>
      <c r="H1408" s="19"/>
      <c r="I1408">
        <v>2182329</v>
      </c>
      <c r="J1408" t="s">
        <v>3968</v>
      </c>
      <c r="K1408">
        <v>10269788</v>
      </c>
      <c r="L1408" t="s">
        <v>3969</v>
      </c>
      <c r="M1408">
        <v>500000</v>
      </c>
      <c r="N1408" t="s">
        <v>3970</v>
      </c>
      <c r="O1408">
        <v>234</v>
      </c>
      <c r="P1408" t="s">
        <v>3971</v>
      </c>
      <c r="Q1408">
        <v>0</v>
      </c>
      <c r="R1408" t="s">
        <v>3972</v>
      </c>
      <c r="S1408">
        <v>-3500</v>
      </c>
      <c r="T1408" s="7" t="str">
        <f t="shared" si="55"/>
        <v>hp_2182329;atk_9242809;hit_500000;miss_234;cirt_0;cirtSub_-3500</v>
      </c>
    </row>
    <row r="1409" spans="1:20" x14ac:dyDescent="0.15">
      <c r="A1409" s="16">
        <v>331407</v>
      </c>
      <c r="B1409" s="16" t="s">
        <v>228</v>
      </c>
      <c r="C1409" s="16">
        <v>1</v>
      </c>
      <c r="D1409" s="16">
        <v>2</v>
      </c>
      <c r="E1409" s="17">
        <v>470</v>
      </c>
      <c r="F1409" s="19" t="s">
        <v>3967</v>
      </c>
      <c r="G1409" s="19">
        <f t="shared" si="54"/>
        <v>0.8</v>
      </c>
      <c r="H1409" s="19"/>
      <c r="I1409">
        <v>2191701</v>
      </c>
      <c r="J1409" t="s">
        <v>3968</v>
      </c>
      <c r="K1409">
        <v>10313888</v>
      </c>
      <c r="L1409" t="s">
        <v>3969</v>
      </c>
      <c r="M1409">
        <v>500000</v>
      </c>
      <c r="N1409" t="s">
        <v>3970</v>
      </c>
      <c r="O1409">
        <v>235</v>
      </c>
      <c r="P1409" t="s">
        <v>3971</v>
      </c>
      <c r="Q1409">
        <v>0</v>
      </c>
      <c r="R1409" t="s">
        <v>3972</v>
      </c>
      <c r="S1409">
        <v>-3500</v>
      </c>
      <c r="T1409" s="7" t="str">
        <f t="shared" si="55"/>
        <v>hp_2191701;atk_9282499;hit_500000;miss_235;cirt_0;cirtSub_-3500</v>
      </c>
    </row>
    <row r="1410" spans="1:20" x14ac:dyDescent="0.15">
      <c r="A1410" s="16">
        <v>331408</v>
      </c>
      <c r="B1410" s="16" t="s">
        <v>228</v>
      </c>
      <c r="C1410" s="16">
        <v>1</v>
      </c>
      <c r="D1410" s="16">
        <v>2</v>
      </c>
      <c r="E1410" s="17">
        <v>470</v>
      </c>
      <c r="F1410" s="19" t="s">
        <v>3967</v>
      </c>
      <c r="G1410" s="19">
        <f t="shared" si="54"/>
        <v>0.8</v>
      </c>
      <c r="H1410" s="19"/>
      <c r="I1410">
        <v>2191701</v>
      </c>
      <c r="J1410" t="s">
        <v>3968</v>
      </c>
      <c r="K1410">
        <v>10313888</v>
      </c>
      <c r="L1410" t="s">
        <v>3969</v>
      </c>
      <c r="M1410">
        <v>500000</v>
      </c>
      <c r="N1410" t="s">
        <v>3970</v>
      </c>
      <c r="O1410">
        <v>235</v>
      </c>
      <c r="P1410" t="s">
        <v>3971</v>
      </c>
      <c r="Q1410">
        <v>0</v>
      </c>
      <c r="R1410" t="s">
        <v>3972</v>
      </c>
      <c r="S1410">
        <v>-3500</v>
      </c>
      <c r="T1410" s="7" t="str">
        <f t="shared" si="55"/>
        <v>hp_2191701;atk_9282499;hit_500000;miss_235;cirt_0;cirtSub_-3500</v>
      </c>
    </row>
    <row r="1411" spans="1:20" x14ac:dyDescent="0.15">
      <c r="A1411" s="16">
        <v>331409</v>
      </c>
      <c r="B1411" s="16" t="s">
        <v>228</v>
      </c>
      <c r="C1411" s="16">
        <v>1</v>
      </c>
      <c r="D1411" s="16">
        <v>2</v>
      </c>
      <c r="E1411" s="17">
        <v>470</v>
      </c>
      <c r="F1411" s="19" t="s">
        <v>3967</v>
      </c>
      <c r="G1411" s="19">
        <f t="shared" ref="G1411:G1474" si="56">VLOOKUP(E1411,$E$1804:$I$2287,5,0)</f>
        <v>0.8</v>
      </c>
      <c r="H1411" s="19"/>
      <c r="I1411">
        <v>2191701</v>
      </c>
      <c r="J1411" t="s">
        <v>3968</v>
      </c>
      <c r="K1411">
        <v>10313888</v>
      </c>
      <c r="L1411" t="s">
        <v>3969</v>
      </c>
      <c r="M1411">
        <v>500000</v>
      </c>
      <c r="N1411" t="s">
        <v>3970</v>
      </c>
      <c r="O1411">
        <v>235</v>
      </c>
      <c r="P1411" t="s">
        <v>3971</v>
      </c>
      <c r="Q1411">
        <v>0</v>
      </c>
      <c r="R1411" t="s">
        <v>3972</v>
      </c>
      <c r="S1411">
        <v>-3500</v>
      </c>
      <c r="T1411" s="7" t="str">
        <f t="shared" ref="T1411:T1474" si="57">F1411&amp;"_"&amp;I1411&amp;";"&amp;J1411&amp;"_"&amp;INT(K1411*0.9)&amp;";"&amp;L1411&amp;"_"&amp;M1411&amp;";"&amp;N1411&amp;"_"&amp;O1411&amp;";"&amp;P1411&amp;"_"&amp;Q1411&amp;";"&amp;R1411&amp;"_"&amp;S1411</f>
        <v>hp_2191701;atk_9282499;hit_500000;miss_235;cirt_0;cirtSub_-3500</v>
      </c>
    </row>
    <row r="1412" spans="1:20" x14ac:dyDescent="0.15">
      <c r="A1412" s="16">
        <v>331410</v>
      </c>
      <c r="B1412" s="16" t="s">
        <v>228</v>
      </c>
      <c r="C1412" s="16">
        <v>1</v>
      </c>
      <c r="D1412" s="16">
        <v>2</v>
      </c>
      <c r="E1412" s="17">
        <v>471</v>
      </c>
      <c r="F1412" s="19" t="s">
        <v>3967</v>
      </c>
      <c r="G1412" s="19" t="e">
        <f t="shared" si="56"/>
        <v>#N/A</v>
      </c>
      <c r="H1412" s="19"/>
      <c r="I1412">
        <v>2201072</v>
      </c>
      <c r="J1412" t="s">
        <v>3968</v>
      </c>
      <c r="K1412">
        <v>10357988</v>
      </c>
      <c r="L1412" t="s">
        <v>3969</v>
      </c>
      <c r="M1412">
        <v>500000</v>
      </c>
      <c r="N1412" t="s">
        <v>3970</v>
      </c>
      <c r="O1412">
        <v>235</v>
      </c>
      <c r="P1412" t="s">
        <v>3971</v>
      </c>
      <c r="Q1412">
        <v>0</v>
      </c>
      <c r="R1412" t="s">
        <v>3972</v>
      </c>
      <c r="S1412">
        <v>-3500</v>
      </c>
      <c r="T1412" s="7" t="str">
        <f t="shared" si="57"/>
        <v>hp_2201072;atk_9322189;hit_500000;miss_235;cirt_0;cirtSub_-3500</v>
      </c>
    </row>
    <row r="1413" spans="1:20" x14ac:dyDescent="0.15">
      <c r="A1413" s="16">
        <v>331411</v>
      </c>
      <c r="B1413" s="16" t="s">
        <v>228</v>
      </c>
      <c r="C1413" s="16">
        <v>1</v>
      </c>
      <c r="D1413" s="16">
        <v>2</v>
      </c>
      <c r="E1413" s="17">
        <v>471</v>
      </c>
      <c r="F1413" s="19" t="s">
        <v>3967</v>
      </c>
      <c r="G1413" s="19" t="e">
        <f t="shared" si="56"/>
        <v>#N/A</v>
      </c>
      <c r="H1413" s="19"/>
      <c r="I1413">
        <v>2201072</v>
      </c>
      <c r="J1413" t="s">
        <v>3968</v>
      </c>
      <c r="K1413">
        <v>10357988</v>
      </c>
      <c r="L1413" t="s">
        <v>3969</v>
      </c>
      <c r="M1413">
        <v>500000</v>
      </c>
      <c r="N1413" t="s">
        <v>3970</v>
      </c>
      <c r="O1413">
        <v>235</v>
      </c>
      <c r="P1413" t="s">
        <v>3971</v>
      </c>
      <c r="Q1413">
        <v>0</v>
      </c>
      <c r="R1413" t="s">
        <v>3972</v>
      </c>
      <c r="S1413">
        <v>-3500</v>
      </c>
      <c r="T1413" s="7" t="str">
        <f t="shared" si="57"/>
        <v>hp_2201072;atk_9322189;hit_500000;miss_235;cirt_0;cirtSub_-3500</v>
      </c>
    </row>
    <row r="1414" spans="1:20" x14ac:dyDescent="0.15">
      <c r="A1414" s="16">
        <v>331412</v>
      </c>
      <c r="B1414" s="16" t="s">
        <v>228</v>
      </c>
      <c r="C1414" s="16">
        <v>1</v>
      </c>
      <c r="D1414" s="16">
        <v>2</v>
      </c>
      <c r="E1414" s="17">
        <v>471</v>
      </c>
      <c r="F1414" s="19" t="s">
        <v>3967</v>
      </c>
      <c r="G1414" s="19" t="e">
        <f t="shared" si="56"/>
        <v>#N/A</v>
      </c>
      <c r="H1414" s="19"/>
      <c r="I1414">
        <v>2201072</v>
      </c>
      <c r="J1414" t="s">
        <v>3968</v>
      </c>
      <c r="K1414">
        <v>10357988</v>
      </c>
      <c r="L1414" t="s">
        <v>3969</v>
      </c>
      <c r="M1414">
        <v>500000</v>
      </c>
      <c r="N1414" t="s">
        <v>3970</v>
      </c>
      <c r="O1414">
        <v>235</v>
      </c>
      <c r="P1414" t="s">
        <v>3971</v>
      </c>
      <c r="Q1414">
        <v>0</v>
      </c>
      <c r="R1414" t="s">
        <v>3972</v>
      </c>
      <c r="S1414">
        <v>-3500</v>
      </c>
      <c r="T1414" s="7" t="str">
        <f t="shared" si="57"/>
        <v>hp_2201072;atk_9322189;hit_500000;miss_235;cirt_0;cirtSub_-3500</v>
      </c>
    </row>
    <row r="1415" spans="1:20" x14ac:dyDescent="0.15">
      <c r="A1415" s="16">
        <v>331413</v>
      </c>
      <c r="B1415" s="16" t="s">
        <v>228</v>
      </c>
      <c r="C1415" s="16">
        <v>1</v>
      </c>
      <c r="D1415" s="16">
        <v>2</v>
      </c>
      <c r="E1415" s="17">
        <v>472</v>
      </c>
      <c r="F1415" s="19" t="s">
        <v>3967</v>
      </c>
      <c r="G1415" s="19" t="e">
        <f t="shared" si="56"/>
        <v>#N/A</v>
      </c>
      <c r="H1415" s="19"/>
      <c r="I1415">
        <v>2210678</v>
      </c>
      <c r="J1415" t="s">
        <v>3968</v>
      </c>
      <c r="K1415">
        <v>10403190</v>
      </c>
      <c r="L1415" t="s">
        <v>3969</v>
      </c>
      <c r="M1415">
        <v>500000</v>
      </c>
      <c r="N1415" t="s">
        <v>3970</v>
      </c>
      <c r="O1415">
        <v>236</v>
      </c>
      <c r="P1415" t="s">
        <v>3971</v>
      </c>
      <c r="Q1415">
        <v>0</v>
      </c>
      <c r="R1415" t="s">
        <v>3972</v>
      </c>
      <c r="S1415">
        <v>-3500</v>
      </c>
      <c r="T1415" s="7" t="str">
        <f t="shared" si="57"/>
        <v>hp_2210678;atk_9362871;hit_500000;miss_236;cirt_0;cirtSub_-3500</v>
      </c>
    </row>
    <row r="1416" spans="1:20" x14ac:dyDescent="0.15">
      <c r="A1416" s="16">
        <v>331414</v>
      </c>
      <c r="B1416" s="16" t="s">
        <v>228</v>
      </c>
      <c r="C1416" s="16">
        <v>1</v>
      </c>
      <c r="D1416" s="16">
        <v>2</v>
      </c>
      <c r="E1416" s="17">
        <v>472</v>
      </c>
      <c r="F1416" s="19" t="s">
        <v>3967</v>
      </c>
      <c r="G1416" s="19" t="e">
        <f t="shared" si="56"/>
        <v>#N/A</v>
      </c>
      <c r="H1416" s="19"/>
      <c r="I1416">
        <v>2210678</v>
      </c>
      <c r="J1416" t="s">
        <v>3968</v>
      </c>
      <c r="K1416">
        <v>10403190</v>
      </c>
      <c r="L1416" t="s">
        <v>3969</v>
      </c>
      <c r="M1416">
        <v>500000</v>
      </c>
      <c r="N1416" t="s">
        <v>3970</v>
      </c>
      <c r="O1416">
        <v>236</v>
      </c>
      <c r="P1416" t="s">
        <v>3971</v>
      </c>
      <c r="Q1416">
        <v>0</v>
      </c>
      <c r="R1416" t="s">
        <v>3972</v>
      </c>
      <c r="S1416">
        <v>-3500</v>
      </c>
      <c r="T1416" s="7" t="str">
        <f t="shared" si="57"/>
        <v>hp_2210678;atk_9362871;hit_500000;miss_236;cirt_0;cirtSub_-3500</v>
      </c>
    </row>
    <row r="1417" spans="1:20" x14ac:dyDescent="0.15">
      <c r="A1417" s="16">
        <v>331415</v>
      </c>
      <c r="B1417" s="16" t="s">
        <v>228</v>
      </c>
      <c r="C1417" s="16">
        <v>1</v>
      </c>
      <c r="D1417" s="16">
        <v>2</v>
      </c>
      <c r="E1417" s="17">
        <v>472</v>
      </c>
      <c r="F1417" s="19" t="s">
        <v>3967</v>
      </c>
      <c r="G1417" s="19" t="e">
        <f t="shared" si="56"/>
        <v>#N/A</v>
      </c>
      <c r="H1417" s="19"/>
      <c r="I1417">
        <v>2210678</v>
      </c>
      <c r="J1417" t="s">
        <v>3968</v>
      </c>
      <c r="K1417">
        <v>10403190</v>
      </c>
      <c r="L1417" t="s">
        <v>3969</v>
      </c>
      <c r="M1417">
        <v>500000</v>
      </c>
      <c r="N1417" t="s">
        <v>3970</v>
      </c>
      <c r="O1417">
        <v>236</v>
      </c>
      <c r="P1417" t="s">
        <v>3971</v>
      </c>
      <c r="Q1417">
        <v>0</v>
      </c>
      <c r="R1417" t="s">
        <v>3972</v>
      </c>
      <c r="S1417">
        <v>-3500</v>
      </c>
      <c r="T1417" s="7" t="str">
        <f t="shared" si="57"/>
        <v>hp_2210678;atk_9362871;hit_500000;miss_236;cirt_0;cirtSub_-3500</v>
      </c>
    </row>
    <row r="1418" spans="1:20" x14ac:dyDescent="0.15">
      <c r="A1418" s="16">
        <v>331416</v>
      </c>
      <c r="B1418" s="16" t="s">
        <v>228</v>
      </c>
      <c r="C1418" s="16">
        <v>1</v>
      </c>
      <c r="D1418" s="16">
        <v>2</v>
      </c>
      <c r="E1418" s="17">
        <v>473</v>
      </c>
      <c r="F1418" s="19" t="s">
        <v>3967</v>
      </c>
      <c r="G1418" s="19" t="e">
        <f t="shared" si="56"/>
        <v>#N/A</v>
      </c>
      <c r="H1418" s="19"/>
      <c r="I1418">
        <v>2220283</v>
      </c>
      <c r="J1418" t="s">
        <v>3968</v>
      </c>
      <c r="K1418">
        <v>10448393</v>
      </c>
      <c r="L1418" t="s">
        <v>3969</v>
      </c>
      <c r="M1418">
        <v>500000</v>
      </c>
      <c r="N1418" t="s">
        <v>3970</v>
      </c>
      <c r="O1418">
        <v>236</v>
      </c>
      <c r="P1418" t="s">
        <v>3971</v>
      </c>
      <c r="Q1418">
        <v>0</v>
      </c>
      <c r="R1418" t="s">
        <v>3972</v>
      </c>
      <c r="S1418">
        <v>-3500</v>
      </c>
      <c r="T1418" s="7" t="str">
        <f t="shared" si="57"/>
        <v>hp_2220283;atk_9403553;hit_500000;miss_236;cirt_0;cirtSub_-3500</v>
      </c>
    </row>
    <row r="1419" spans="1:20" x14ac:dyDescent="0.15">
      <c r="A1419" s="16">
        <v>331417</v>
      </c>
      <c r="B1419" s="16" t="s">
        <v>228</v>
      </c>
      <c r="C1419" s="16">
        <v>1</v>
      </c>
      <c r="D1419" s="16">
        <v>2</v>
      </c>
      <c r="E1419" s="17">
        <v>473</v>
      </c>
      <c r="F1419" s="19" t="s">
        <v>3967</v>
      </c>
      <c r="G1419" s="19" t="e">
        <f t="shared" si="56"/>
        <v>#N/A</v>
      </c>
      <c r="H1419" s="19"/>
      <c r="I1419">
        <v>2220283</v>
      </c>
      <c r="J1419" t="s">
        <v>3968</v>
      </c>
      <c r="K1419">
        <v>10448393</v>
      </c>
      <c r="L1419" t="s">
        <v>3969</v>
      </c>
      <c r="M1419">
        <v>500000</v>
      </c>
      <c r="N1419" t="s">
        <v>3970</v>
      </c>
      <c r="O1419">
        <v>236</v>
      </c>
      <c r="P1419" t="s">
        <v>3971</v>
      </c>
      <c r="Q1419">
        <v>0</v>
      </c>
      <c r="R1419" t="s">
        <v>3972</v>
      </c>
      <c r="S1419">
        <v>-3500</v>
      </c>
      <c r="T1419" s="7" t="str">
        <f t="shared" si="57"/>
        <v>hp_2220283;atk_9403553;hit_500000;miss_236;cirt_0;cirtSub_-3500</v>
      </c>
    </row>
    <row r="1420" spans="1:20" x14ac:dyDescent="0.15">
      <c r="A1420" s="16">
        <v>331418</v>
      </c>
      <c r="B1420" s="16" t="s">
        <v>228</v>
      </c>
      <c r="C1420" s="16">
        <v>1</v>
      </c>
      <c r="D1420" s="16">
        <v>2</v>
      </c>
      <c r="E1420" s="17">
        <v>473</v>
      </c>
      <c r="F1420" s="19" t="s">
        <v>3967</v>
      </c>
      <c r="G1420" s="19" t="e">
        <f t="shared" si="56"/>
        <v>#N/A</v>
      </c>
      <c r="H1420" s="19"/>
      <c r="I1420">
        <v>2220283</v>
      </c>
      <c r="J1420" t="s">
        <v>3968</v>
      </c>
      <c r="K1420">
        <v>10448393</v>
      </c>
      <c r="L1420" t="s">
        <v>3969</v>
      </c>
      <c r="M1420">
        <v>500000</v>
      </c>
      <c r="N1420" t="s">
        <v>3970</v>
      </c>
      <c r="O1420">
        <v>236</v>
      </c>
      <c r="P1420" t="s">
        <v>3971</v>
      </c>
      <c r="Q1420">
        <v>0</v>
      </c>
      <c r="R1420" t="s">
        <v>3972</v>
      </c>
      <c r="S1420">
        <v>-3500</v>
      </c>
      <c r="T1420" s="7" t="str">
        <f t="shared" si="57"/>
        <v>hp_2220283;atk_9403553;hit_500000;miss_236;cirt_0;cirtSub_-3500</v>
      </c>
    </row>
    <row r="1421" spans="1:20" x14ac:dyDescent="0.15">
      <c r="A1421" s="16">
        <v>331419</v>
      </c>
      <c r="B1421" s="16" t="s">
        <v>228</v>
      </c>
      <c r="C1421" s="16">
        <v>1</v>
      </c>
      <c r="D1421" s="16">
        <v>2</v>
      </c>
      <c r="E1421" s="17">
        <v>474</v>
      </c>
      <c r="F1421" s="19" t="s">
        <v>3967</v>
      </c>
      <c r="G1421" s="19" t="e">
        <f t="shared" si="56"/>
        <v>#N/A</v>
      </c>
      <c r="H1421" s="19"/>
      <c r="I1421">
        <v>2229889</v>
      </c>
      <c r="J1421" t="s">
        <v>3968</v>
      </c>
      <c r="K1421">
        <v>10493595</v>
      </c>
      <c r="L1421" t="s">
        <v>3969</v>
      </c>
      <c r="M1421">
        <v>500000</v>
      </c>
      <c r="N1421" t="s">
        <v>3970</v>
      </c>
      <c r="O1421">
        <v>237</v>
      </c>
      <c r="P1421" t="s">
        <v>3971</v>
      </c>
      <c r="Q1421">
        <v>0</v>
      </c>
      <c r="R1421" t="s">
        <v>3972</v>
      </c>
      <c r="S1421">
        <v>-3500</v>
      </c>
      <c r="T1421" s="7" t="str">
        <f t="shared" si="57"/>
        <v>hp_2229889;atk_9444235;hit_500000;miss_237;cirt_0;cirtSub_-3500</v>
      </c>
    </row>
    <row r="1422" spans="1:20" x14ac:dyDescent="0.15">
      <c r="A1422" s="16">
        <v>331420</v>
      </c>
      <c r="B1422" s="16" t="s">
        <v>228</v>
      </c>
      <c r="C1422" s="16">
        <v>1</v>
      </c>
      <c r="D1422" s="16">
        <v>2</v>
      </c>
      <c r="E1422" s="17">
        <v>474</v>
      </c>
      <c r="F1422" s="19" t="s">
        <v>3967</v>
      </c>
      <c r="G1422" s="19" t="e">
        <f t="shared" si="56"/>
        <v>#N/A</v>
      </c>
      <c r="H1422" s="19"/>
      <c r="I1422">
        <v>2229889</v>
      </c>
      <c r="J1422" t="s">
        <v>3968</v>
      </c>
      <c r="K1422">
        <v>10493595</v>
      </c>
      <c r="L1422" t="s">
        <v>3969</v>
      </c>
      <c r="M1422">
        <v>500000</v>
      </c>
      <c r="N1422" t="s">
        <v>3970</v>
      </c>
      <c r="O1422">
        <v>237</v>
      </c>
      <c r="P1422" t="s">
        <v>3971</v>
      </c>
      <c r="Q1422">
        <v>0</v>
      </c>
      <c r="R1422" t="s">
        <v>3972</v>
      </c>
      <c r="S1422">
        <v>-3500</v>
      </c>
      <c r="T1422" s="7" t="str">
        <f t="shared" si="57"/>
        <v>hp_2229889;atk_9444235;hit_500000;miss_237;cirt_0;cirtSub_-3500</v>
      </c>
    </row>
    <row r="1423" spans="1:20" x14ac:dyDescent="0.15">
      <c r="A1423" s="16">
        <v>331421</v>
      </c>
      <c r="B1423" s="16" t="s">
        <v>228</v>
      </c>
      <c r="C1423" s="16">
        <v>1</v>
      </c>
      <c r="D1423" s="16">
        <v>2</v>
      </c>
      <c r="E1423" s="17">
        <v>474</v>
      </c>
      <c r="F1423" s="19" t="s">
        <v>3967</v>
      </c>
      <c r="G1423" s="19" t="e">
        <f t="shared" si="56"/>
        <v>#N/A</v>
      </c>
      <c r="H1423" s="19"/>
      <c r="I1423">
        <v>2229889</v>
      </c>
      <c r="J1423" t="s">
        <v>3968</v>
      </c>
      <c r="K1423">
        <v>10493595</v>
      </c>
      <c r="L1423" t="s">
        <v>3969</v>
      </c>
      <c r="M1423">
        <v>500000</v>
      </c>
      <c r="N1423" t="s">
        <v>3970</v>
      </c>
      <c r="O1423">
        <v>237</v>
      </c>
      <c r="P1423" t="s">
        <v>3971</v>
      </c>
      <c r="Q1423">
        <v>0</v>
      </c>
      <c r="R1423" t="s">
        <v>3972</v>
      </c>
      <c r="S1423">
        <v>-3500</v>
      </c>
      <c r="T1423" s="7" t="str">
        <f t="shared" si="57"/>
        <v>hp_2229889;atk_9444235;hit_500000;miss_237;cirt_0;cirtSub_-3500</v>
      </c>
    </row>
    <row r="1424" spans="1:20" x14ac:dyDescent="0.15">
      <c r="A1424" s="16">
        <v>331422</v>
      </c>
      <c r="B1424" s="16" t="s">
        <v>228</v>
      </c>
      <c r="C1424" s="16">
        <v>1</v>
      </c>
      <c r="D1424" s="16">
        <v>2</v>
      </c>
      <c r="E1424" s="17">
        <v>475</v>
      </c>
      <c r="F1424" s="19" t="s">
        <v>3967</v>
      </c>
      <c r="G1424" s="19">
        <f t="shared" si="56"/>
        <v>0.8</v>
      </c>
      <c r="H1424" s="19"/>
      <c r="I1424">
        <v>2239494</v>
      </c>
      <c r="J1424" t="s">
        <v>3968</v>
      </c>
      <c r="K1424">
        <v>10538798</v>
      </c>
      <c r="L1424" t="s">
        <v>3969</v>
      </c>
      <c r="M1424">
        <v>500000</v>
      </c>
      <c r="N1424" t="s">
        <v>3970</v>
      </c>
      <c r="O1424">
        <v>237</v>
      </c>
      <c r="P1424" t="s">
        <v>3971</v>
      </c>
      <c r="Q1424">
        <v>0</v>
      </c>
      <c r="R1424" t="s">
        <v>3972</v>
      </c>
      <c r="S1424">
        <v>-3500</v>
      </c>
      <c r="T1424" s="7" t="str">
        <f t="shared" si="57"/>
        <v>hp_2239494;atk_9484918;hit_500000;miss_237;cirt_0;cirtSub_-3500</v>
      </c>
    </row>
    <row r="1425" spans="1:20" x14ac:dyDescent="0.15">
      <c r="A1425" s="16">
        <v>331423</v>
      </c>
      <c r="B1425" s="16" t="s">
        <v>228</v>
      </c>
      <c r="C1425" s="16">
        <v>1</v>
      </c>
      <c r="D1425" s="16">
        <v>2</v>
      </c>
      <c r="E1425" s="17">
        <v>475</v>
      </c>
      <c r="F1425" s="19" t="s">
        <v>3967</v>
      </c>
      <c r="G1425" s="19">
        <f t="shared" si="56"/>
        <v>0.8</v>
      </c>
      <c r="H1425" s="19"/>
      <c r="I1425">
        <v>2239494</v>
      </c>
      <c r="J1425" t="s">
        <v>3968</v>
      </c>
      <c r="K1425">
        <v>10538798</v>
      </c>
      <c r="L1425" t="s">
        <v>3969</v>
      </c>
      <c r="M1425">
        <v>500000</v>
      </c>
      <c r="N1425" t="s">
        <v>3970</v>
      </c>
      <c r="O1425">
        <v>237</v>
      </c>
      <c r="P1425" t="s">
        <v>3971</v>
      </c>
      <c r="Q1425">
        <v>0</v>
      </c>
      <c r="R1425" t="s">
        <v>3972</v>
      </c>
      <c r="S1425">
        <v>-3500</v>
      </c>
      <c r="T1425" s="7" t="str">
        <f t="shared" si="57"/>
        <v>hp_2239494;atk_9484918;hit_500000;miss_237;cirt_0;cirtSub_-3500</v>
      </c>
    </row>
    <row r="1426" spans="1:20" x14ac:dyDescent="0.15">
      <c r="A1426" s="16">
        <v>331424</v>
      </c>
      <c r="B1426" s="16" t="s">
        <v>228</v>
      </c>
      <c r="C1426" s="16">
        <v>1</v>
      </c>
      <c r="D1426" s="16">
        <v>2</v>
      </c>
      <c r="E1426" s="17">
        <v>475</v>
      </c>
      <c r="F1426" s="19" t="s">
        <v>3967</v>
      </c>
      <c r="G1426" s="19">
        <f t="shared" si="56"/>
        <v>0.8</v>
      </c>
      <c r="H1426" s="19"/>
      <c r="I1426">
        <v>2239494</v>
      </c>
      <c r="J1426" t="s">
        <v>3968</v>
      </c>
      <c r="K1426">
        <v>10538798</v>
      </c>
      <c r="L1426" t="s">
        <v>3969</v>
      </c>
      <c r="M1426">
        <v>500000</v>
      </c>
      <c r="N1426" t="s">
        <v>3970</v>
      </c>
      <c r="O1426">
        <v>237</v>
      </c>
      <c r="P1426" t="s">
        <v>3971</v>
      </c>
      <c r="Q1426">
        <v>0</v>
      </c>
      <c r="R1426" t="s">
        <v>3972</v>
      </c>
      <c r="S1426">
        <v>-3500</v>
      </c>
      <c r="T1426" s="7" t="str">
        <f t="shared" si="57"/>
        <v>hp_2239494;atk_9484918;hit_500000;miss_237;cirt_0;cirtSub_-3500</v>
      </c>
    </row>
    <row r="1427" spans="1:20" x14ac:dyDescent="0.15">
      <c r="A1427" s="16">
        <v>331425</v>
      </c>
      <c r="B1427" s="16" t="s">
        <v>228</v>
      </c>
      <c r="C1427" s="16">
        <v>1</v>
      </c>
      <c r="D1427" s="16">
        <v>2</v>
      </c>
      <c r="E1427" s="17">
        <v>476</v>
      </c>
      <c r="F1427" s="19" t="s">
        <v>3967</v>
      </c>
      <c r="G1427" s="19" t="e">
        <f t="shared" si="56"/>
        <v>#N/A</v>
      </c>
      <c r="H1427" s="19"/>
      <c r="I1427">
        <v>2249100</v>
      </c>
      <c r="J1427" t="s">
        <v>3968</v>
      </c>
      <c r="K1427">
        <v>10584000</v>
      </c>
      <c r="L1427" t="s">
        <v>3969</v>
      </c>
      <c r="M1427">
        <v>500000</v>
      </c>
      <c r="N1427" t="s">
        <v>3970</v>
      </c>
      <c r="O1427">
        <v>238</v>
      </c>
      <c r="P1427" t="s">
        <v>3971</v>
      </c>
      <c r="Q1427">
        <v>0</v>
      </c>
      <c r="R1427" t="s">
        <v>3972</v>
      </c>
      <c r="S1427">
        <v>-3500</v>
      </c>
      <c r="T1427" s="7" t="str">
        <f t="shared" si="57"/>
        <v>hp_2249100;atk_9525600;hit_500000;miss_238;cirt_0;cirtSub_-3500</v>
      </c>
    </row>
    <row r="1428" spans="1:20" x14ac:dyDescent="0.15">
      <c r="A1428" s="16">
        <v>331426</v>
      </c>
      <c r="B1428" s="16" t="s">
        <v>228</v>
      </c>
      <c r="C1428" s="16">
        <v>1</v>
      </c>
      <c r="D1428" s="16">
        <v>2</v>
      </c>
      <c r="E1428" s="17">
        <v>476</v>
      </c>
      <c r="F1428" s="19" t="s">
        <v>3967</v>
      </c>
      <c r="G1428" s="19" t="e">
        <f t="shared" si="56"/>
        <v>#N/A</v>
      </c>
      <c r="H1428" s="19"/>
      <c r="I1428">
        <v>2249100</v>
      </c>
      <c r="J1428" t="s">
        <v>3968</v>
      </c>
      <c r="K1428">
        <v>10584000</v>
      </c>
      <c r="L1428" t="s">
        <v>3969</v>
      </c>
      <c r="M1428">
        <v>500000</v>
      </c>
      <c r="N1428" t="s">
        <v>3970</v>
      </c>
      <c r="O1428">
        <v>238</v>
      </c>
      <c r="P1428" t="s">
        <v>3971</v>
      </c>
      <c r="Q1428">
        <v>0</v>
      </c>
      <c r="R1428" t="s">
        <v>3972</v>
      </c>
      <c r="S1428">
        <v>-3500</v>
      </c>
      <c r="T1428" s="7" t="str">
        <f t="shared" si="57"/>
        <v>hp_2249100;atk_9525600;hit_500000;miss_238;cirt_0;cirtSub_-3500</v>
      </c>
    </row>
    <row r="1429" spans="1:20" x14ac:dyDescent="0.15">
      <c r="A1429" s="16">
        <v>331427</v>
      </c>
      <c r="B1429" s="16" t="s">
        <v>228</v>
      </c>
      <c r="C1429" s="16">
        <v>1</v>
      </c>
      <c r="D1429" s="16">
        <v>2</v>
      </c>
      <c r="E1429" s="17">
        <v>476</v>
      </c>
      <c r="F1429" s="19" t="s">
        <v>3967</v>
      </c>
      <c r="G1429" s="19" t="e">
        <f t="shared" si="56"/>
        <v>#N/A</v>
      </c>
      <c r="H1429" s="19"/>
      <c r="I1429">
        <v>2249100</v>
      </c>
      <c r="J1429" t="s">
        <v>3968</v>
      </c>
      <c r="K1429">
        <v>10584000</v>
      </c>
      <c r="L1429" t="s">
        <v>3969</v>
      </c>
      <c r="M1429">
        <v>500000</v>
      </c>
      <c r="N1429" t="s">
        <v>3970</v>
      </c>
      <c r="O1429">
        <v>238</v>
      </c>
      <c r="P1429" t="s">
        <v>3971</v>
      </c>
      <c r="Q1429">
        <v>0</v>
      </c>
      <c r="R1429" t="s">
        <v>3972</v>
      </c>
      <c r="S1429">
        <v>-3500</v>
      </c>
      <c r="T1429" s="7" t="str">
        <f t="shared" si="57"/>
        <v>hp_2249100;atk_9525600;hit_500000;miss_238;cirt_0;cirtSub_-3500</v>
      </c>
    </row>
    <row r="1430" spans="1:20" x14ac:dyDescent="0.15">
      <c r="A1430" s="16">
        <v>331428</v>
      </c>
      <c r="B1430" s="16" t="s">
        <v>228</v>
      </c>
      <c r="C1430" s="16">
        <v>1</v>
      </c>
      <c r="D1430" s="16">
        <v>2</v>
      </c>
      <c r="E1430" s="17">
        <v>477</v>
      </c>
      <c r="F1430" s="19" t="s">
        <v>3967</v>
      </c>
      <c r="G1430" s="19" t="e">
        <f t="shared" si="56"/>
        <v>#N/A</v>
      </c>
      <c r="H1430" s="19"/>
      <c r="I1430">
        <v>2258705</v>
      </c>
      <c r="J1430" t="s">
        <v>3968</v>
      </c>
      <c r="K1430">
        <v>10629203</v>
      </c>
      <c r="L1430" t="s">
        <v>3969</v>
      </c>
      <c r="M1430">
        <v>500000</v>
      </c>
      <c r="N1430" t="s">
        <v>3970</v>
      </c>
      <c r="O1430">
        <v>238</v>
      </c>
      <c r="P1430" t="s">
        <v>3971</v>
      </c>
      <c r="Q1430">
        <v>0</v>
      </c>
      <c r="R1430" t="s">
        <v>3972</v>
      </c>
      <c r="S1430">
        <v>-3500</v>
      </c>
      <c r="T1430" s="7" t="str">
        <f t="shared" si="57"/>
        <v>hp_2258705;atk_9566282;hit_500000;miss_238;cirt_0;cirtSub_-3500</v>
      </c>
    </row>
    <row r="1431" spans="1:20" x14ac:dyDescent="0.15">
      <c r="A1431" s="16">
        <v>331429</v>
      </c>
      <c r="B1431" s="16" t="s">
        <v>228</v>
      </c>
      <c r="C1431" s="16">
        <v>1</v>
      </c>
      <c r="D1431" s="16">
        <v>2</v>
      </c>
      <c r="E1431" s="17">
        <v>477</v>
      </c>
      <c r="F1431" s="19" t="s">
        <v>3967</v>
      </c>
      <c r="G1431" s="19" t="e">
        <f t="shared" si="56"/>
        <v>#N/A</v>
      </c>
      <c r="H1431" s="19"/>
      <c r="I1431">
        <v>2258705</v>
      </c>
      <c r="J1431" t="s">
        <v>3968</v>
      </c>
      <c r="K1431">
        <v>10629203</v>
      </c>
      <c r="L1431" t="s">
        <v>3969</v>
      </c>
      <c r="M1431">
        <v>500000</v>
      </c>
      <c r="N1431" t="s">
        <v>3970</v>
      </c>
      <c r="O1431">
        <v>238</v>
      </c>
      <c r="P1431" t="s">
        <v>3971</v>
      </c>
      <c r="Q1431">
        <v>0</v>
      </c>
      <c r="R1431" t="s">
        <v>3972</v>
      </c>
      <c r="S1431">
        <v>-3500</v>
      </c>
      <c r="T1431" s="7" t="str">
        <f t="shared" si="57"/>
        <v>hp_2258705;atk_9566282;hit_500000;miss_238;cirt_0;cirtSub_-3500</v>
      </c>
    </row>
    <row r="1432" spans="1:20" x14ac:dyDescent="0.15">
      <c r="A1432" s="16">
        <v>331430</v>
      </c>
      <c r="B1432" s="16" t="s">
        <v>228</v>
      </c>
      <c r="C1432" s="16">
        <v>1</v>
      </c>
      <c r="D1432" s="16">
        <v>2</v>
      </c>
      <c r="E1432" s="17">
        <v>477</v>
      </c>
      <c r="F1432" s="19" t="s">
        <v>3967</v>
      </c>
      <c r="G1432" s="19" t="e">
        <f t="shared" si="56"/>
        <v>#N/A</v>
      </c>
      <c r="H1432" s="19"/>
      <c r="I1432">
        <v>2258705</v>
      </c>
      <c r="J1432" t="s">
        <v>3968</v>
      </c>
      <c r="K1432">
        <v>10629203</v>
      </c>
      <c r="L1432" t="s">
        <v>3969</v>
      </c>
      <c r="M1432">
        <v>500000</v>
      </c>
      <c r="N1432" t="s">
        <v>3970</v>
      </c>
      <c r="O1432">
        <v>238</v>
      </c>
      <c r="P1432" t="s">
        <v>3971</v>
      </c>
      <c r="Q1432">
        <v>0</v>
      </c>
      <c r="R1432" t="s">
        <v>3972</v>
      </c>
      <c r="S1432">
        <v>-3500</v>
      </c>
      <c r="T1432" s="7" t="str">
        <f t="shared" si="57"/>
        <v>hp_2258705;atk_9566282;hit_500000;miss_238;cirt_0;cirtSub_-3500</v>
      </c>
    </row>
    <row r="1433" spans="1:20" x14ac:dyDescent="0.15">
      <c r="A1433" s="16">
        <v>331431</v>
      </c>
      <c r="B1433" s="16" t="s">
        <v>228</v>
      </c>
      <c r="C1433" s="16">
        <v>1</v>
      </c>
      <c r="D1433" s="16">
        <v>2</v>
      </c>
      <c r="E1433" s="17">
        <v>478</v>
      </c>
      <c r="F1433" s="19" t="s">
        <v>3967</v>
      </c>
      <c r="G1433" s="19" t="e">
        <f t="shared" si="56"/>
        <v>#N/A</v>
      </c>
      <c r="H1433" s="19"/>
      <c r="I1433">
        <v>2268310</v>
      </c>
      <c r="J1433" t="s">
        <v>3968</v>
      </c>
      <c r="K1433">
        <v>10674405</v>
      </c>
      <c r="L1433" t="s">
        <v>3969</v>
      </c>
      <c r="M1433">
        <v>500000</v>
      </c>
      <c r="N1433" t="s">
        <v>3970</v>
      </c>
      <c r="O1433">
        <v>239</v>
      </c>
      <c r="P1433" t="s">
        <v>3971</v>
      </c>
      <c r="Q1433">
        <v>0</v>
      </c>
      <c r="R1433" t="s">
        <v>3972</v>
      </c>
      <c r="S1433">
        <v>-3500</v>
      </c>
      <c r="T1433" s="7" t="str">
        <f t="shared" si="57"/>
        <v>hp_2268310;atk_9606964;hit_500000;miss_239;cirt_0;cirtSub_-3500</v>
      </c>
    </row>
    <row r="1434" spans="1:20" x14ac:dyDescent="0.15">
      <c r="A1434" s="16">
        <v>331432</v>
      </c>
      <c r="B1434" s="16" t="s">
        <v>228</v>
      </c>
      <c r="C1434" s="16">
        <v>1</v>
      </c>
      <c r="D1434" s="16">
        <v>2</v>
      </c>
      <c r="E1434" s="17">
        <v>478</v>
      </c>
      <c r="F1434" s="19" t="s">
        <v>3967</v>
      </c>
      <c r="G1434" s="19" t="e">
        <f t="shared" si="56"/>
        <v>#N/A</v>
      </c>
      <c r="H1434" s="19"/>
      <c r="I1434">
        <v>2268310</v>
      </c>
      <c r="J1434" t="s">
        <v>3968</v>
      </c>
      <c r="K1434">
        <v>10674405</v>
      </c>
      <c r="L1434" t="s">
        <v>3969</v>
      </c>
      <c r="M1434">
        <v>500000</v>
      </c>
      <c r="N1434" t="s">
        <v>3970</v>
      </c>
      <c r="O1434">
        <v>239</v>
      </c>
      <c r="P1434" t="s">
        <v>3971</v>
      </c>
      <c r="Q1434">
        <v>0</v>
      </c>
      <c r="R1434" t="s">
        <v>3972</v>
      </c>
      <c r="S1434">
        <v>-3500</v>
      </c>
      <c r="T1434" s="7" t="str">
        <f t="shared" si="57"/>
        <v>hp_2268310;atk_9606964;hit_500000;miss_239;cirt_0;cirtSub_-3500</v>
      </c>
    </row>
    <row r="1435" spans="1:20" x14ac:dyDescent="0.15">
      <c r="A1435" s="16">
        <v>331433</v>
      </c>
      <c r="B1435" s="16" t="s">
        <v>228</v>
      </c>
      <c r="C1435" s="16">
        <v>1</v>
      </c>
      <c r="D1435" s="16">
        <v>2</v>
      </c>
      <c r="E1435" s="17">
        <v>478</v>
      </c>
      <c r="F1435" s="19" t="s">
        <v>3967</v>
      </c>
      <c r="G1435" s="19" t="e">
        <f t="shared" si="56"/>
        <v>#N/A</v>
      </c>
      <c r="H1435" s="19"/>
      <c r="I1435">
        <v>2268310</v>
      </c>
      <c r="J1435" t="s">
        <v>3968</v>
      </c>
      <c r="K1435">
        <v>10674405</v>
      </c>
      <c r="L1435" t="s">
        <v>3969</v>
      </c>
      <c r="M1435">
        <v>500000</v>
      </c>
      <c r="N1435" t="s">
        <v>3970</v>
      </c>
      <c r="O1435">
        <v>239</v>
      </c>
      <c r="P1435" t="s">
        <v>3971</v>
      </c>
      <c r="Q1435">
        <v>0</v>
      </c>
      <c r="R1435" t="s">
        <v>3972</v>
      </c>
      <c r="S1435">
        <v>-3500</v>
      </c>
      <c r="T1435" s="7" t="str">
        <f t="shared" si="57"/>
        <v>hp_2268310;atk_9606964;hit_500000;miss_239;cirt_0;cirtSub_-3500</v>
      </c>
    </row>
    <row r="1436" spans="1:20" x14ac:dyDescent="0.15">
      <c r="A1436" s="16">
        <v>331434</v>
      </c>
      <c r="B1436" s="16" t="s">
        <v>228</v>
      </c>
      <c r="C1436" s="16">
        <v>1</v>
      </c>
      <c r="D1436" s="16">
        <v>2</v>
      </c>
      <c r="E1436" s="17">
        <v>479</v>
      </c>
      <c r="F1436" s="19" t="s">
        <v>3967</v>
      </c>
      <c r="G1436" s="19" t="e">
        <f t="shared" si="56"/>
        <v>#N/A</v>
      </c>
      <c r="H1436" s="19"/>
      <c r="I1436">
        <v>2277916</v>
      </c>
      <c r="J1436" t="s">
        <v>3968</v>
      </c>
      <c r="K1436">
        <v>10719608</v>
      </c>
      <c r="L1436" t="s">
        <v>3969</v>
      </c>
      <c r="M1436">
        <v>500000</v>
      </c>
      <c r="N1436" t="s">
        <v>3970</v>
      </c>
      <c r="O1436">
        <v>239</v>
      </c>
      <c r="P1436" t="s">
        <v>3971</v>
      </c>
      <c r="Q1436">
        <v>0</v>
      </c>
      <c r="R1436" t="s">
        <v>3972</v>
      </c>
      <c r="S1436">
        <v>-3500</v>
      </c>
      <c r="T1436" s="7" t="str">
        <f t="shared" si="57"/>
        <v>hp_2277916;atk_9647647;hit_500000;miss_239;cirt_0;cirtSub_-3500</v>
      </c>
    </row>
    <row r="1437" spans="1:20" x14ac:dyDescent="0.15">
      <c r="A1437" s="16">
        <v>331435</v>
      </c>
      <c r="B1437" s="16" t="s">
        <v>228</v>
      </c>
      <c r="C1437" s="16">
        <v>1</v>
      </c>
      <c r="D1437" s="16">
        <v>2</v>
      </c>
      <c r="E1437" s="17">
        <v>479</v>
      </c>
      <c r="F1437" s="19" t="s">
        <v>3967</v>
      </c>
      <c r="G1437" s="19" t="e">
        <f t="shared" si="56"/>
        <v>#N/A</v>
      </c>
      <c r="H1437" s="19"/>
      <c r="I1437">
        <v>2277916</v>
      </c>
      <c r="J1437" t="s">
        <v>3968</v>
      </c>
      <c r="K1437">
        <v>10719608</v>
      </c>
      <c r="L1437" t="s">
        <v>3969</v>
      </c>
      <c r="M1437">
        <v>500000</v>
      </c>
      <c r="N1437" t="s">
        <v>3970</v>
      </c>
      <c r="O1437">
        <v>239</v>
      </c>
      <c r="P1437" t="s">
        <v>3971</v>
      </c>
      <c r="Q1437">
        <v>0</v>
      </c>
      <c r="R1437" t="s">
        <v>3972</v>
      </c>
      <c r="S1437">
        <v>-3500</v>
      </c>
      <c r="T1437" s="7" t="str">
        <f t="shared" si="57"/>
        <v>hp_2277916;atk_9647647;hit_500000;miss_239;cirt_0;cirtSub_-3500</v>
      </c>
    </row>
    <row r="1438" spans="1:20" x14ac:dyDescent="0.15">
      <c r="A1438" s="16">
        <v>331436</v>
      </c>
      <c r="B1438" s="16" t="s">
        <v>228</v>
      </c>
      <c r="C1438" s="16">
        <v>1</v>
      </c>
      <c r="D1438" s="16">
        <v>2</v>
      </c>
      <c r="E1438" s="17">
        <v>479</v>
      </c>
      <c r="F1438" s="19" t="s">
        <v>3967</v>
      </c>
      <c r="G1438" s="19" t="e">
        <f t="shared" si="56"/>
        <v>#N/A</v>
      </c>
      <c r="H1438" s="19"/>
      <c r="I1438">
        <v>2277916</v>
      </c>
      <c r="J1438" t="s">
        <v>3968</v>
      </c>
      <c r="K1438">
        <v>10719608</v>
      </c>
      <c r="L1438" t="s">
        <v>3969</v>
      </c>
      <c r="M1438">
        <v>500000</v>
      </c>
      <c r="N1438" t="s">
        <v>3970</v>
      </c>
      <c r="O1438">
        <v>239</v>
      </c>
      <c r="P1438" t="s">
        <v>3971</v>
      </c>
      <c r="Q1438">
        <v>0</v>
      </c>
      <c r="R1438" t="s">
        <v>3972</v>
      </c>
      <c r="S1438">
        <v>-3500</v>
      </c>
      <c r="T1438" s="7" t="str">
        <f t="shared" si="57"/>
        <v>hp_2277916;atk_9647647;hit_500000;miss_239;cirt_0;cirtSub_-3500</v>
      </c>
    </row>
    <row r="1439" spans="1:20" x14ac:dyDescent="0.15">
      <c r="A1439" s="16">
        <v>331437</v>
      </c>
      <c r="B1439" s="16" t="s">
        <v>228</v>
      </c>
      <c r="C1439" s="16">
        <v>1</v>
      </c>
      <c r="D1439" s="16">
        <v>2</v>
      </c>
      <c r="E1439" s="17">
        <v>480</v>
      </c>
      <c r="F1439" s="19" t="s">
        <v>3967</v>
      </c>
      <c r="G1439" s="19">
        <f t="shared" si="56"/>
        <v>0.8</v>
      </c>
      <c r="H1439" s="19"/>
      <c r="I1439">
        <v>2287522</v>
      </c>
      <c r="J1439" t="s">
        <v>3968</v>
      </c>
      <c r="K1439">
        <v>10764810</v>
      </c>
      <c r="L1439" t="s">
        <v>3969</v>
      </c>
      <c r="M1439">
        <v>500000</v>
      </c>
      <c r="N1439" t="s">
        <v>3970</v>
      </c>
      <c r="O1439">
        <v>240</v>
      </c>
      <c r="P1439" t="s">
        <v>3971</v>
      </c>
      <c r="Q1439">
        <v>0</v>
      </c>
      <c r="R1439" t="s">
        <v>3972</v>
      </c>
      <c r="S1439">
        <v>-3500</v>
      </c>
      <c r="T1439" s="7" t="str">
        <f t="shared" si="57"/>
        <v>hp_2287522;atk_9688329;hit_500000;miss_240;cirt_0;cirtSub_-3500</v>
      </c>
    </row>
    <row r="1440" spans="1:20" x14ac:dyDescent="0.15">
      <c r="A1440" s="16">
        <v>331438</v>
      </c>
      <c r="B1440" s="16" t="s">
        <v>228</v>
      </c>
      <c r="C1440" s="16">
        <v>1</v>
      </c>
      <c r="D1440" s="16">
        <v>2</v>
      </c>
      <c r="E1440" s="17">
        <v>480</v>
      </c>
      <c r="F1440" s="19" t="s">
        <v>3967</v>
      </c>
      <c r="G1440" s="19">
        <f t="shared" si="56"/>
        <v>0.8</v>
      </c>
      <c r="H1440" s="19"/>
      <c r="I1440">
        <v>2287522</v>
      </c>
      <c r="J1440" t="s">
        <v>3968</v>
      </c>
      <c r="K1440">
        <v>10764810</v>
      </c>
      <c r="L1440" t="s">
        <v>3969</v>
      </c>
      <c r="M1440">
        <v>500000</v>
      </c>
      <c r="N1440" t="s">
        <v>3970</v>
      </c>
      <c r="O1440">
        <v>240</v>
      </c>
      <c r="P1440" t="s">
        <v>3971</v>
      </c>
      <c r="Q1440">
        <v>0</v>
      </c>
      <c r="R1440" t="s">
        <v>3972</v>
      </c>
      <c r="S1440">
        <v>-3500</v>
      </c>
      <c r="T1440" s="7" t="str">
        <f t="shared" si="57"/>
        <v>hp_2287522;atk_9688329;hit_500000;miss_240;cirt_0;cirtSub_-3500</v>
      </c>
    </row>
    <row r="1441" spans="1:20" x14ac:dyDescent="0.15">
      <c r="A1441" s="16">
        <v>331439</v>
      </c>
      <c r="B1441" s="16" t="s">
        <v>228</v>
      </c>
      <c r="C1441" s="16">
        <v>1</v>
      </c>
      <c r="D1441" s="16">
        <v>2</v>
      </c>
      <c r="E1441" s="17">
        <v>480</v>
      </c>
      <c r="F1441" s="19" t="s">
        <v>3967</v>
      </c>
      <c r="G1441" s="19">
        <f t="shared" si="56"/>
        <v>0.8</v>
      </c>
      <c r="H1441" s="19"/>
      <c r="I1441">
        <v>2287522</v>
      </c>
      <c r="J1441" t="s">
        <v>3968</v>
      </c>
      <c r="K1441">
        <v>10764810</v>
      </c>
      <c r="L1441" t="s">
        <v>3969</v>
      </c>
      <c r="M1441">
        <v>500000</v>
      </c>
      <c r="N1441" t="s">
        <v>3970</v>
      </c>
      <c r="O1441">
        <v>240</v>
      </c>
      <c r="P1441" t="s">
        <v>3971</v>
      </c>
      <c r="Q1441">
        <v>0</v>
      </c>
      <c r="R1441" t="s">
        <v>3972</v>
      </c>
      <c r="S1441">
        <v>-3500</v>
      </c>
      <c r="T1441" s="7" t="str">
        <f t="shared" si="57"/>
        <v>hp_2287522;atk_9688329;hit_500000;miss_240;cirt_0;cirtSub_-3500</v>
      </c>
    </row>
    <row r="1442" spans="1:20" x14ac:dyDescent="0.15">
      <c r="A1442" s="16">
        <v>331440</v>
      </c>
      <c r="B1442" s="16" t="s">
        <v>228</v>
      </c>
      <c r="C1442" s="16">
        <v>1</v>
      </c>
      <c r="D1442" s="16">
        <v>2</v>
      </c>
      <c r="E1442" s="17">
        <v>481</v>
      </c>
      <c r="F1442" s="19" t="s">
        <v>3967</v>
      </c>
      <c r="G1442" s="19" t="e">
        <f t="shared" si="56"/>
        <v>#N/A</v>
      </c>
      <c r="H1442" s="19"/>
      <c r="I1442">
        <v>2297127</v>
      </c>
      <c r="J1442" t="s">
        <v>3968</v>
      </c>
      <c r="K1442">
        <v>10810013</v>
      </c>
      <c r="L1442" t="s">
        <v>3969</v>
      </c>
      <c r="M1442">
        <v>500000</v>
      </c>
      <c r="N1442" t="s">
        <v>3970</v>
      </c>
      <c r="O1442">
        <v>240</v>
      </c>
      <c r="P1442" t="s">
        <v>3971</v>
      </c>
      <c r="Q1442">
        <v>0</v>
      </c>
      <c r="R1442" t="s">
        <v>3972</v>
      </c>
      <c r="S1442">
        <v>-3500</v>
      </c>
      <c r="T1442" s="7" t="str">
        <f t="shared" si="57"/>
        <v>hp_2297127;atk_9729011;hit_500000;miss_240;cirt_0;cirtSub_-3500</v>
      </c>
    </row>
    <row r="1443" spans="1:20" x14ac:dyDescent="0.15">
      <c r="A1443" s="16">
        <v>331441</v>
      </c>
      <c r="B1443" s="16" t="s">
        <v>228</v>
      </c>
      <c r="C1443" s="16">
        <v>1</v>
      </c>
      <c r="D1443" s="16">
        <v>2</v>
      </c>
      <c r="E1443" s="17">
        <v>481</v>
      </c>
      <c r="F1443" s="19" t="s">
        <v>3967</v>
      </c>
      <c r="G1443" s="19" t="e">
        <f t="shared" si="56"/>
        <v>#N/A</v>
      </c>
      <c r="H1443" s="19"/>
      <c r="I1443">
        <v>2297127</v>
      </c>
      <c r="J1443" t="s">
        <v>3968</v>
      </c>
      <c r="K1443">
        <v>10810013</v>
      </c>
      <c r="L1443" t="s">
        <v>3969</v>
      </c>
      <c r="M1443">
        <v>500000</v>
      </c>
      <c r="N1443" t="s">
        <v>3970</v>
      </c>
      <c r="O1443">
        <v>240</v>
      </c>
      <c r="P1443" t="s">
        <v>3971</v>
      </c>
      <c r="Q1443">
        <v>0</v>
      </c>
      <c r="R1443" t="s">
        <v>3972</v>
      </c>
      <c r="S1443">
        <v>-3500</v>
      </c>
      <c r="T1443" s="7" t="str">
        <f t="shared" si="57"/>
        <v>hp_2297127;atk_9729011;hit_500000;miss_240;cirt_0;cirtSub_-3500</v>
      </c>
    </row>
    <row r="1444" spans="1:20" x14ac:dyDescent="0.15">
      <c r="A1444" s="16">
        <v>331442</v>
      </c>
      <c r="B1444" s="16" t="s">
        <v>228</v>
      </c>
      <c r="C1444" s="16">
        <v>1</v>
      </c>
      <c r="D1444" s="16">
        <v>2</v>
      </c>
      <c r="E1444" s="17">
        <v>481</v>
      </c>
      <c r="F1444" s="19" t="s">
        <v>3967</v>
      </c>
      <c r="G1444" s="19" t="e">
        <f t="shared" si="56"/>
        <v>#N/A</v>
      </c>
      <c r="H1444" s="19"/>
      <c r="I1444">
        <v>2297127</v>
      </c>
      <c r="J1444" t="s">
        <v>3968</v>
      </c>
      <c r="K1444">
        <v>10810013</v>
      </c>
      <c r="L1444" t="s">
        <v>3969</v>
      </c>
      <c r="M1444">
        <v>500000</v>
      </c>
      <c r="N1444" t="s">
        <v>3970</v>
      </c>
      <c r="O1444">
        <v>240</v>
      </c>
      <c r="P1444" t="s">
        <v>3971</v>
      </c>
      <c r="Q1444">
        <v>0</v>
      </c>
      <c r="R1444" t="s">
        <v>3972</v>
      </c>
      <c r="S1444">
        <v>-3500</v>
      </c>
      <c r="T1444" s="7" t="str">
        <f t="shared" si="57"/>
        <v>hp_2297127;atk_9729011;hit_500000;miss_240;cirt_0;cirtSub_-3500</v>
      </c>
    </row>
    <row r="1445" spans="1:20" x14ac:dyDescent="0.15">
      <c r="A1445" s="16">
        <v>331443</v>
      </c>
      <c r="B1445" s="16" t="s">
        <v>228</v>
      </c>
      <c r="C1445" s="16">
        <v>1</v>
      </c>
      <c r="D1445" s="16">
        <v>2</v>
      </c>
      <c r="E1445" s="17">
        <v>482</v>
      </c>
      <c r="F1445" s="19" t="s">
        <v>3967</v>
      </c>
      <c r="G1445" s="19" t="e">
        <f t="shared" si="56"/>
        <v>#N/A</v>
      </c>
      <c r="H1445" s="19"/>
      <c r="I1445">
        <v>2306733</v>
      </c>
      <c r="J1445" t="s">
        <v>3968</v>
      </c>
      <c r="K1445">
        <v>10855215</v>
      </c>
      <c r="L1445" t="s">
        <v>3969</v>
      </c>
      <c r="M1445">
        <v>500000</v>
      </c>
      <c r="N1445" t="s">
        <v>3970</v>
      </c>
      <c r="O1445">
        <v>241</v>
      </c>
      <c r="P1445" t="s">
        <v>3971</v>
      </c>
      <c r="Q1445">
        <v>0</v>
      </c>
      <c r="R1445" t="s">
        <v>3972</v>
      </c>
      <c r="S1445">
        <v>-3500</v>
      </c>
      <c r="T1445" s="7" t="str">
        <f t="shared" si="57"/>
        <v>hp_2306733;atk_9769693;hit_500000;miss_241;cirt_0;cirtSub_-3500</v>
      </c>
    </row>
    <row r="1446" spans="1:20" x14ac:dyDescent="0.15">
      <c r="A1446" s="16">
        <v>331444</v>
      </c>
      <c r="B1446" s="16" t="s">
        <v>228</v>
      </c>
      <c r="C1446" s="16">
        <v>1</v>
      </c>
      <c r="D1446" s="16">
        <v>2</v>
      </c>
      <c r="E1446" s="17">
        <v>482</v>
      </c>
      <c r="F1446" s="19" t="s">
        <v>3967</v>
      </c>
      <c r="G1446" s="19" t="e">
        <f t="shared" si="56"/>
        <v>#N/A</v>
      </c>
      <c r="H1446" s="19"/>
      <c r="I1446">
        <v>2306733</v>
      </c>
      <c r="J1446" t="s">
        <v>3968</v>
      </c>
      <c r="K1446">
        <v>10855215</v>
      </c>
      <c r="L1446" t="s">
        <v>3969</v>
      </c>
      <c r="M1446">
        <v>500000</v>
      </c>
      <c r="N1446" t="s">
        <v>3970</v>
      </c>
      <c r="O1446">
        <v>241</v>
      </c>
      <c r="P1446" t="s">
        <v>3971</v>
      </c>
      <c r="Q1446">
        <v>0</v>
      </c>
      <c r="R1446" t="s">
        <v>3972</v>
      </c>
      <c r="S1446">
        <v>-3500</v>
      </c>
      <c r="T1446" s="7" t="str">
        <f t="shared" si="57"/>
        <v>hp_2306733;atk_9769693;hit_500000;miss_241;cirt_0;cirtSub_-3500</v>
      </c>
    </row>
    <row r="1447" spans="1:20" x14ac:dyDescent="0.15">
      <c r="A1447" s="16">
        <v>331445</v>
      </c>
      <c r="B1447" s="16" t="s">
        <v>228</v>
      </c>
      <c r="C1447" s="16">
        <v>1</v>
      </c>
      <c r="D1447" s="16">
        <v>2</v>
      </c>
      <c r="E1447" s="17">
        <v>482</v>
      </c>
      <c r="F1447" s="19" t="s">
        <v>3967</v>
      </c>
      <c r="G1447" s="19" t="e">
        <f t="shared" si="56"/>
        <v>#N/A</v>
      </c>
      <c r="H1447" s="19"/>
      <c r="I1447">
        <v>2306733</v>
      </c>
      <c r="J1447" t="s">
        <v>3968</v>
      </c>
      <c r="K1447">
        <v>10855215</v>
      </c>
      <c r="L1447" t="s">
        <v>3969</v>
      </c>
      <c r="M1447">
        <v>500000</v>
      </c>
      <c r="N1447" t="s">
        <v>3970</v>
      </c>
      <c r="O1447">
        <v>241</v>
      </c>
      <c r="P1447" t="s">
        <v>3971</v>
      </c>
      <c r="Q1447">
        <v>0</v>
      </c>
      <c r="R1447" t="s">
        <v>3972</v>
      </c>
      <c r="S1447">
        <v>-3500</v>
      </c>
      <c r="T1447" s="7" t="str">
        <f t="shared" si="57"/>
        <v>hp_2306733;atk_9769693;hit_500000;miss_241;cirt_0;cirtSub_-3500</v>
      </c>
    </row>
    <row r="1448" spans="1:20" x14ac:dyDescent="0.15">
      <c r="A1448" s="16">
        <v>331446</v>
      </c>
      <c r="B1448" s="16" t="s">
        <v>228</v>
      </c>
      <c r="C1448" s="16">
        <v>1</v>
      </c>
      <c r="D1448" s="16">
        <v>2</v>
      </c>
      <c r="E1448" s="17">
        <v>483</v>
      </c>
      <c r="F1448" s="19" t="s">
        <v>3967</v>
      </c>
      <c r="G1448" s="19" t="e">
        <f t="shared" si="56"/>
        <v>#N/A</v>
      </c>
      <c r="H1448" s="19"/>
      <c r="I1448">
        <v>2316338</v>
      </c>
      <c r="J1448" t="s">
        <v>3968</v>
      </c>
      <c r="K1448">
        <v>10900418</v>
      </c>
      <c r="L1448" t="s">
        <v>3969</v>
      </c>
      <c r="M1448">
        <v>500000</v>
      </c>
      <c r="N1448" t="s">
        <v>3970</v>
      </c>
      <c r="O1448">
        <v>241</v>
      </c>
      <c r="P1448" t="s">
        <v>3971</v>
      </c>
      <c r="Q1448">
        <v>0</v>
      </c>
      <c r="R1448" t="s">
        <v>3972</v>
      </c>
      <c r="S1448">
        <v>-3500</v>
      </c>
      <c r="T1448" s="7" t="str">
        <f t="shared" si="57"/>
        <v>hp_2316338;atk_9810376;hit_500000;miss_241;cirt_0;cirtSub_-3500</v>
      </c>
    </row>
    <row r="1449" spans="1:20" x14ac:dyDescent="0.15">
      <c r="A1449" s="16">
        <v>331447</v>
      </c>
      <c r="B1449" s="16" t="s">
        <v>228</v>
      </c>
      <c r="C1449" s="16">
        <v>1</v>
      </c>
      <c r="D1449" s="16">
        <v>2</v>
      </c>
      <c r="E1449" s="17">
        <v>483</v>
      </c>
      <c r="F1449" s="19" t="s">
        <v>3967</v>
      </c>
      <c r="G1449" s="19" t="e">
        <f t="shared" si="56"/>
        <v>#N/A</v>
      </c>
      <c r="H1449" s="19"/>
      <c r="I1449">
        <v>2316338</v>
      </c>
      <c r="J1449" t="s">
        <v>3968</v>
      </c>
      <c r="K1449">
        <v>10900418</v>
      </c>
      <c r="L1449" t="s">
        <v>3969</v>
      </c>
      <c r="M1449">
        <v>500000</v>
      </c>
      <c r="N1449" t="s">
        <v>3970</v>
      </c>
      <c r="O1449">
        <v>241</v>
      </c>
      <c r="P1449" t="s">
        <v>3971</v>
      </c>
      <c r="Q1449">
        <v>0</v>
      </c>
      <c r="R1449" t="s">
        <v>3972</v>
      </c>
      <c r="S1449">
        <v>-3500</v>
      </c>
      <c r="T1449" s="7" t="str">
        <f t="shared" si="57"/>
        <v>hp_2316338;atk_9810376;hit_500000;miss_241;cirt_0;cirtSub_-3500</v>
      </c>
    </row>
    <row r="1450" spans="1:20" x14ac:dyDescent="0.15">
      <c r="A1450" s="16">
        <v>331448</v>
      </c>
      <c r="B1450" s="16" t="s">
        <v>228</v>
      </c>
      <c r="C1450" s="16">
        <v>1</v>
      </c>
      <c r="D1450" s="16">
        <v>2</v>
      </c>
      <c r="E1450" s="17">
        <v>483</v>
      </c>
      <c r="F1450" s="19" t="s">
        <v>3967</v>
      </c>
      <c r="G1450" s="19" t="e">
        <f t="shared" si="56"/>
        <v>#N/A</v>
      </c>
      <c r="H1450" s="19"/>
      <c r="I1450">
        <v>2316338</v>
      </c>
      <c r="J1450" t="s">
        <v>3968</v>
      </c>
      <c r="K1450">
        <v>10900418</v>
      </c>
      <c r="L1450" t="s">
        <v>3969</v>
      </c>
      <c r="M1450">
        <v>500000</v>
      </c>
      <c r="N1450" t="s">
        <v>3970</v>
      </c>
      <c r="O1450">
        <v>241</v>
      </c>
      <c r="P1450" t="s">
        <v>3971</v>
      </c>
      <c r="Q1450">
        <v>0</v>
      </c>
      <c r="R1450" t="s">
        <v>3972</v>
      </c>
      <c r="S1450">
        <v>-3500</v>
      </c>
      <c r="T1450" s="7" t="str">
        <f t="shared" si="57"/>
        <v>hp_2316338;atk_9810376;hit_500000;miss_241;cirt_0;cirtSub_-3500</v>
      </c>
    </row>
    <row r="1451" spans="1:20" x14ac:dyDescent="0.15">
      <c r="A1451" s="16">
        <v>331449</v>
      </c>
      <c r="B1451" s="16" t="s">
        <v>228</v>
      </c>
      <c r="C1451" s="16">
        <v>1</v>
      </c>
      <c r="D1451" s="16">
        <v>2</v>
      </c>
      <c r="E1451" s="17">
        <v>484</v>
      </c>
      <c r="F1451" s="19" t="s">
        <v>3967</v>
      </c>
      <c r="G1451" s="19" t="e">
        <f t="shared" si="56"/>
        <v>#N/A</v>
      </c>
      <c r="H1451" s="19"/>
      <c r="I1451">
        <v>2325944</v>
      </c>
      <c r="J1451" t="s">
        <v>3968</v>
      </c>
      <c r="K1451">
        <v>10945620</v>
      </c>
      <c r="L1451" t="s">
        <v>3969</v>
      </c>
      <c r="M1451">
        <v>500000</v>
      </c>
      <c r="N1451" t="s">
        <v>3970</v>
      </c>
      <c r="O1451">
        <v>242</v>
      </c>
      <c r="P1451" t="s">
        <v>3971</v>
      </c>
      <c r="Q1451">
        <v>0</v>
      </c>
      <c r="R1451" t="s">
        <v>3972</v>
      </c>
      <c r="S1451">
        <v>-3500</v>
      </c>
      <c r="T1451" s="7" t="str">
        <f t="shared" si="57"/>
        <v>hp_2325944;atk_9851058;hit_500000;miss_242;cirt_0;cirtSub_-3500</v>
      </c>
    </row>
    <row r="1452" spans="1:20" x14ac:dyDescent="0.15">
      <c r="A1452" s="16">
        <v>331450</v>
      </c>
      <c r="B1452" s="16" t="s">
        <v>228</v>
      </c>
      <c r="C1452" s="16">
        <v>1</v>
      </c>
      <c r="D1452" s="16">
        <v>2</v>
      </c>
      <c r="E1452" s="17">
        <v>484</v>
      </c>
      <c r="F1452" s="19" t="s">
        <v>3967</v>
      </c>
      <c r="G1452" s="19" t="e">
        <f t="shared" si="56"/>
        <v>#N/A</v>
      </c>
      <c r="H1452" s="19"/>
      <c r="I1452">
        <v>2325944</v>
      </c>
      <c r="J1452" t="s">
        <v>3968</v>
      </c>
      <c r="K1452">
        <v>10945620</v>
      </c>
      <c r="L1452" t="s">
        <v>3969</v>
      </c>
      <c r="M1452">
        <v>500000</v>
      </c>
      <c r="N1452" t="s">
        <v>3970</v>
      </c>
      <c r="O1452">
        <v>242</v>
      </c>
      <c r="P1452" t="s">
        <v>3971</v>
      </c>
      <c r="Q1452">
        <v>0</v>
      </c>
      <c r="R1452" t="s">
        <v>3972</v>
      </c>
      <c r="S1452">
        <v>-3500</v>
      </c>
      <c r="T1452" s="7" t="str">
        <f t="shared" si="57"/>
        <v>hp_2325944;atk_9851058;hit_500000;miss_242;cirt_0;cirtSub_-3500</v>
      </c>
    </row>
    <row r="1453" spans="1:20" x14ac:dyDescent="0.15">
      <c r="A1453" s="16">
        <v>331451</v>
      </c>
      <c r="B1453" s="16" t="s">
        <v>228</v>
      </c>
      <c r="C1453" s="16">
        <v>1</v>
      </c>
      <c r="D1453" s="16">
        <v>2</v>
      </c>
      <c r="E1453" s="17">
        <v>484</v>
      </c>
      <c r="F1453" s="19" t="s">
        <v>3967</v>
      </c>
      <c r="G1453" s="19" t="e">
        <f t="shared" si="56"/>
        <v>#N/A</v>
      </c>
      <c r="H1453" s="19"/>
      <c r="I1453">
        <v>2325944</v>
      </c>
      <c r="J1453" t="s">
        <v>3968</v>
      </c>
      <c r="K1453">
        <v>10945620</v>
      </c>
      <c r="L1453" t="s">
        <v>3969</v>
      </c>
      <c r="M1453">
        <v>500000</v>
      </c>
      <c r="N1453" t="s">
        <v>3970</v>
      </c>
      <c r="O1453">
        <v>242</v>
      </c>
      <c r="P1453" t="s">
        <v>3971</v>
      </c>
      <c r="Q1453">
        <v>0</v>
      </c>
      <c r="R1453" t="s">
        <v>3972</v>
      </c>
      <c r="S1453">
        <v>-3500</v>
      </c>
      <c r="T1453" s="7" t="str">
        <f t="shared" si="57"/>
        <v>hp_2325944;atk_9851058;hit_500000;miss_242;cirt_0;cirtSub_-3500</v>
      </c>
    </row>
    <row r="1454" spans="1:20" x14ac:dyDescent="0.15">
      <c r="A1454" s="16">
        <v>331452</v>
      </c>
      <c r="B1454" s="16" t="s">
        <v>228</v>
      </c>
      <c r="C1454" s="16">
        <v>1</v>
      </c>
      <c r="D1454" s="16">
        <v>2</v>
      </c>
      <c r="E1454" s="17">
        <v>485</v>
      </c>
      <c r="F1454" s="19" t="s">
        <v>3967</v>
      </c>
      <c r="G1454" s="19">
        <f t="shared" si="56"/>
        <v>0.8</v>
      </c>
      <c r="H1454" s="19"/>
      <c r="I1454">
        <v>2335783</v>
      </c>
      <c r="J1454" t="s">
        <v>3968</v>
      </c>
      <c r="K1454">
        <v>10991925</v>
      </c>
      <c r="L1454" t="s">
        <v>3969</v>
      </c>
      <c r="M1454">
        <v>500000</v>
      </c>
      <c r="N1454" t="s">
        <v>3970</v>
      </c>
      <c r="O1454">
        <v>242</v>
      </c>
      <c r="P1454" t="s">
        <v>3971</v>
      </c>
      <c r="Q1454">
        <v>0</v>
      </c>
      <c r="R1454" t="s">
        <v>3972</v>
      </c>
      <c r="S1454">
        <v>-3500</v>
      </c>
      <c r="T1454" s="7" t="str">
        <f t="shared" si="57"/>
        <v>hp_2335783;atk_9892732;hit_500000;miss_242;cirt_0;cirtSub_-3500</v>
      </c>
    </row>
    <row r="1455" spans="1:20" x14ac:dyDescent="0.15">
      <c r="A1455" s="16">
        <v>331453</v>
      </c>
      <c r="B1455" s="16" t="s">
        <v>228</v>
      </c>
      <c r="C1455" s="16">
        <v>1</v>
      </c>
      <c r="D1455" s="16">
        <v>2</v>
      </c>
      <c r="E1455" s="17">
        <v>485</v>
      </c>
      <c r="F1455" s="19" t="s">
        <v>3967</v>
      </c>
      <c r="G1455" s="19">
        <f t="shared" si="56"/>
        <v>0.8</v>
      </c>
      <c r="H1455" s="19"/>
      <c r="I1455">
        <v>2335783</v>
      </c>
      <c r="J1455" t="s">
        <v>3968</v>
      </c>
      <c r="K1455">
        <v>10991925</v>
      </c>
      <c r="L1455" t="s">
        <v>3969</v>
      </c>
      <c r="M1455">
        <v>500000</v>
      </c>
      <c r="N1455" t="s">
        <v>3970</v>
      </c>
      <c r="O1455">
        <v>242</v>
      </c>
      <c r="P1455" t="s">
        <v>3971</v>
      </c>
      <c r="Q1455">
        <v>0</v>
      </c>
      <c r="R1455" t="s">
        <v>3972</v>
      </c>
      <c r="S1455">
        <v>-3500</v>
      </c>
      <c r="T1455" s="7" t="str">
        <f t="shared" si="57"/>
        <v>hp_2335783;atk_9892732;hit_500000;miss_242;cirt_0;cirtSub_-3500</v>
      </c>
    </row>
    <row r="1456" spans="1:20" x14ac:dyDescent="0.15">
      <c r="A1456" s="16">
        <v>331454</v>
      </c>
      <c r="B1456" s="16" t="s">
        <v>228</v>
      </c>
      <c r="C1456" s="16">
        <v>1</v>
      </c>
      <c r="D1456" s="16">
        <v>2</v>
      </c>
      <c r="E1456" s="17">
        <v>485</v>
      </c>
      <c r="F1456" s="19" t="s">
        <v>3967</v>
      </c>
      <c r="G1456" s="19">
        <f t="shared" si="56"/>
        <v>0.8</v>
      </c>
      <c r="H1456" s="19"/>
      <c r="I1456">
        <v>2335783</v>
      </c>
      <c r="J1456" t="s">
        <v>3968</v>
      </c>
      <c r="K1456">
        <v>10991925</v>
      </c>
      <c r="L1456" t="s">
        <v>3969</v>
      </c>
      <c r="M1456">
        <v>500000</v>
      </c>
      <c r="N1456" t="s">
        <v>3970</v>
      </c>
      <c r="O1456">
        <v>242</v>
      </c>
      <c r="P1456" t="s">
        <v>3971</v>
      </c>
      <c r="Q1456">
        <v>0</v>
      </c>
      <c r="R1456" t="s">
        <v>3972</v>
      </c>
      <c r="S1456">
        <v>-3500</v>
      </c>
      <c r="T1456" s="7" t="str">
        <f t="shared" si="57"/>
        <v>hp_2335783;atk_9892732;hit_500000;miss_242;cirt_0;cirtSub_-3500</v>
      </c>
    </row>
    <row r="1457" spans="1:20" x14ac:dyDescent="0.15">
      <c r="A1457" s="16">
        <v>331455</v>
      </c>
      <c r="B1457" s="16" t="s">
        <v>228</v>
      </c>
      <c r="C1457" s="16">
        <v>1</v>
      </c>
      <c r="D1457" s="16">
        <v>2</v>
      </c>
      <c r="E1457" s="17">
        <v>486</v>
      </c>
      <c r="F1457" s="19" t="s">
        <v>3967</v>
      </c>
      <c r="G1457" s="19" t="e">
        <f t="shared" si="56"/>
        <v>#N/A</v>
      </c>
      <c r="H1457" s="19"/>
      <c r="I1457">
        <v>2345624</v>
      </c>
      <c r="J1457" t="s">
        <v>3968</v>
      </c>
      <c r="K1457">
        <v>11038230</v>
      </c>
      <c r="L1457" t="s">
        <v>3969</v>
      </c>
      <c r="M1457">
        <v>500000</v>
      </c>
      <c r="N1457" t="s">
        <v>3970</v>
      </c>
      <c r="O1457">
        <v>243</v>
      </c>
      <c r="P1457" t="s">
        <v>3971</v>
      </c>
      <c r="Q1457">
        <v>0</v>
      </c>
      <c r="R1457" t="s">
        <v>3972</v>
      </c>
      <c r="S1457">
        <v>-3500</v>
      </c>
      <c r="T1457" s="7" t="str">
        <f t="shared" si="57"/>
        <v>hp_2345624;atk_9934407;hit_500000;miss_243;cirt_0;cirtSub_-3500</v>
      </c>
    </row>
    <row r="1458" spans="1:20" x14ac:dyDescent="0.15">
      <c r="A1458" s="16">
        <v>331456</v>
      </c>
      <c r="B1458" s="16" t="s">
        <v>228</v>
      </c>
      <c r="C1458" s="16">
        <v>1</v>
      </c>
      <c r="D1458" s="16">
        <v>2</v>
      </c>
      <c r="E1458" s="17">
        <v>486</v>
      </c>
      <c r="F1458" s="19" t="s">
        <v>3967</v>
      </c>
      <c r="G1458" s="19" t="e">
        <f t="shared" si="56"/>
        <v>#N/A</v>
      </c>
      <c r="H1458" s="19"/>
      <c r="I1458">
        <v>2345624</v>
      </c>
      <c r="J1458" t="s">
        <v>3968</v>
      </c>
      <c r="K1458">
        <v>11038230</v>
      </c>
      <c r="L1458" t="s">
        <v>3969</v>
      </c>
      <c r="M1458">
        <v>500000</v>
      </c>
      <c r="N1458" t="s">
        <v>3970</v>
      </c>
      <c r="O1458">
        <v>243</v>
      </c>
      <c r="P1458" t="s">
        <v>3971</v>
      </c>
      <c r="Q1458">
        <v>0</v>
      </c>
      <c r="R1458" t="s">
        <v>3972</v>
      </c>
      <c r="S1458">
        <v>-3500</v>
      </c>
      <c r="T1458" s="7" t="str">
        <f t="shared" si="57"/>
        <v>hp_2345624;atk_9934407;hit_500000;miss_243;cirt_0;cirtSub_-3500</v>
      </c>
    </row>
    <row r="1459" spans="1:20" x14ac:dyDescent="0.15">
      <c r="A1459" s="16">
        <v>331457</v>
      </c>
      <c r="B1459" s="16" t="s">
        <v>228</v>
      </c>
      <c r="C1459" s="16">
        <v>1</v>
      </c>
      <c r="D1459" s="16">
        <v>2</v>
      </c>
      <c r="E1459" s="17">
        <v>486</v>
      </c>
      <c r="F1459" s="19" t="s">
        <v>3967</v>
      </c>
      <c r="G1459" s="19" t="e">
        <f t="shared" si="56"/>
        <v>#N/A</v>
      </c>
      <c r="H1459" s="19"/>
      <c r="I1459">
        <v>2345624</v>
      </c>
      <c r="J1459" t="s">
        <v>3968</v>
      </c>
      <c r="K1459">
        <v>11038230</v>
      </c>
      <c r="L1459" t="s">
        <v>3969</v>
      </c>
      <c r="M1459">
        <v>500000</v>
      </c>
      <c r="N1459" t="s">
        <v>3970</v>
      </c>
      <c r="O1459">
        <v>243</v>
      </c>
      <c r="P1459" t="s">
        <v>3971</v>
      </c>
      <c r="Q1459">
        <v>0</v>
      </c>
      <c r="R1459" t="s">
        <v>3972</v>
      </c>
      <c r="S1459">
        <v>-3500</v>
      </c>
      <c r="T1459" s="7" t="str">
        <f t="shared" si="57"/>
        <v>hp_2345624;atk_9934407;hit_500000;miss_243;cirt_0;cirtSub_-3500</v>
      </c>
    </row>
    <row r="1460" spans="1:20" x14ac:dyDescent="0.15">
      <c r="A1460" s="16">
        <v>331458</v>
      </c>
      <c r="B1460" s="16" t="s">
        <v>228</v>
      </c>
      <c r="C1460" s="16">
        <v>1</v>
      </c>
      <c r="D1460" s="16">
        <v>2</v>
      </c>
      <c r="E1460" s="17">
        <v>487</v>
      </c>
      <c r="F1460" s="19" t="s">
        <v>3967</v>
      </c>
      <c r="G1460" s="19" t="e">
        <f t="shared" si="56"/>
        <v>#N/A</v>
      </c>
      <c r="H1460" s="19"/>
      <c r="I1460">
        <v>2355463</v>
      </c>
      <c r="J1460" t="s">
        <v>3968</v>
      </c>
      <c r="K1460">
        <v>11084535</v>
      </c>
      <c r="L1460" t="s">
        <v>3969</v>
      </c>
      <c r="M1460">
        <v>500000</v>
      </c>
      <c r="N1460" t="s">
        <v>3970</v>
      </c>
      <c r="O1460">
        <v>243</v>
      </c>
      <c r="P1460" t="s">
        <v>3971</v>
      </c>
      <c r="Q1460">
        <v>0</v>
      </c>
      <c r="R1460" t="s">
        <v>3972</v>
      </c>
      <c r="S1460">
        <v>-3500</v>
      </c>
      <c r="T1460" s="7" t="str">
        <f t="shared" si="57"/>
        <v>hp_2355463;atk_9976081;hit_500000;miss_243;cirt_0;cirtSub_-3500</v>
      </c>
    </row>
    <row r="1461" spans="1:20" x14ac:dyDescent="0.15">
      <c r="A1461" s="16">
        <v>331459</v>
      </c>
      <c r="B1461" s="16" t="s">
        <v>228</v>
      </c>
      <c r="C1461" s="16">
        <v>1</v>
      </c>
      <c r="D1461" s="16">
        <v>2</v>
      </c>
      <c r="E1461" s="17">
        <v>487</v>
      </c>
      <c r="F1461" s="19" t="s">
        <v>3967</v>
      </c>
      <c r="G1461" s="19" t="e">
        <f t="shared" si="56"/>
        <v>#N/A</v>
      </c>
      <c r="H1461" s="19"/>
      <c r="I1461">
        <v>2355463</v>
      </c>
      <c r="J1461" t="s">
        <v>3968</v>
      </c>
      <c r="K1461">
        <v>11084535</v>
      </c>
      <c r="L1461" t="s">
        <v>3969</v>
      </c>
      <c r="M1461">
        <v>500000</v>
      </c>
      <c r="N1461" t="s">
        <v>3970</v>
      </c>
      <c r="O1461">
        <v>243</v>
      </c>
      <c r="P1461" t="s">
        <v>3971</v>
      </c>
      <c r="Q1461">
        <v>0</v>
      </c>
      <c r="R1461" t="s">
        <v>3972</v>
      </c>
      <c r="S1461">
        <v>-3500</v>
      </c>
      <c r="T1461" s="7" t="str">
        <f t="shared" si="57"/>
        <v>hp_2355463;atk_9976081;hit_500000;miss_243;cirt_0;cirtSub_-3500</v>
      </c>
    </row>
    <row r="1462" spans="1:20" x14ac:dyDescent="0.15">
      <c r="A1462" s="16">
        <v>331460</v>
      </c>
      <c r="B1462" s="16" t="s">
        <v>228</v>
      </c>
      <c r="C1462" s="16">
        <v>1</v>
      </c>
      <c r="D1462" s="16">
        <v>2</v>
      </c>
      <c r="E1462" s="17">
        <v>487</v>
      </c>
      <c r="F1462" s="19" t="s">
        <v>3967</v>
      </c>
      <c r="G1462" s="19" t="e">
        <f t="shared" si="56"/>
        <v>#N/A</v>
      </c>
      <c r="H1462" s="19"/>
      <c r="I1462">
        <v>2355463</v>
      </c>
      <c r="J1462" t="s">
        <v>3968</v>
      </c>
      <c r="K1462">
        <v>11084535</v>
      </c>
      <c r="L1462" t="s">
        <v>3969</v>
      </c>
      <c r="M1462">
        <v>500000</v>
      </c>
      <c r="N1462" t="s">
        <v>3970</v>
      </c>
      <c r="O1462">
        <v>243</v>
      </c>
      <c r="P1462" t="s">
        <v>3971</v>
      </c>
      <c r="Q1462">
        <v>0</v>
      </c>
      <c r="R1462" t="s">
        <v>3972</v>
      </c>
      <c r="S1462">
        <v>-3500</v>
      </c>
      <c r="T1462" s="7" t="str">
        <f t="shared" si="57"/>
        <v>hp_2355463;atk_9976081;hit_500000;miss_243;cirt_0;cirtSub_-3500</v>
      </c>
    </row>
    <row r="1463" spans="1:20" x14ac:dyDescent="0.15">
      <c r="A1463" s="16">
        <v>331461</v>
      </c>
      <c r="B1463" s="16" t="s">
        <v>228</v>
      </c>
      <c r="C1463" s="16">
        <v>1</v>
      </c>
      <c r="D1463" s="16">
        <v>2</v>
      </c>
      <c r="E1463" s="17">
        <v>488</v>
      </c>
      <c r="F1463" s="19" t="s">
        <v>3967</v>
      </c>
      <c r="G1463" s="19" t="e">
        <f t="shared" si="56"/>
        <v>#N/A</v>
      </c>
      <c r="H1463" s="19"/>
      <c r="I1463">
        <v>2365303</v>
      </c>
      <c r="J1463" t="s">
        <v>3968</v>
      </c>
      <c r="K1463">
        <v>11130840</v>
      </c>
      <c r="L1463" t="s">
        <v>3969</v>
      </c>
      <c r="M1463">
        <v>500000</v>
      </c>
      <c r="N1463" t="s">
        <v>3970</v>
      </c>
      <c r="O1463">
        <v>244</v>
      </c>
      <c r="P1463" t="s">
        <v>3971</v>
      </c>
      <c r="Q1463">
        <v>0</v>
      </c>
      <c r="R1463" t="s">
        <v>3972</v>
      </c>
      <c r="S1463">
        <v>-3500</v>
      </c>
      <c r="T1463" s="7" t="str">
        <f t="shared" si="57"/>
        <v>hp_2365303;atk_10017756;hit_500000;miss_244;cirt_0;cirtSub_-3500</v>
      </c>
    </row>
    <row r="1464" spans="1:20" x14ac:dyDescent="0.15">
      <c r="A1464" s="16">
        <v>331462</v>
      </c>
      <c r="B1464" s="16" t="s">
        <v>228</v>
      </c>
      <c r="C1464" s="16">
        <v>1</v>
      </c>
      <c r="D1464" s="16">
        <v>2</v>
      </c>
      <c r="E1464" s="17">
        <v>488</v>
      </c>
      <c r="F1464" s="19" t="s">
        <v>3967</v>
      </c>
      <c r="G1464" s="19" t="e">
        <f t="shared" si="56"/>
        <v>#N/A</v>
      </c>
      <c r="H1464" s="19"/>
      <c r="I1464">
        <v>2365303</v>
      </c>
      <c r="J1464" t="s">
        <v>3968</v>
      </c>
      <c r="K1464">
        <v>11130840</v>
      </c>
      <c r="L1464" t="s">
        <v>3969</v>
      </c>
      <c r="M1464">
        <v>500000</v>
      </c>
      <c r="N1464" t="s">
        <v>3970</v>
      </c>
      <c r="O1464">
        <v>244</v>
      </c>
      <c r="P1464" t="s">
        <v>3971</v>
      </c>
      <c r="Q1464">
        <v>0</v>
      </c>
      <c r="R1464" t="s">
        <v>3972</v>
      </c>
      <c r="S1464">
        <v>-3500</v>
      </c>
      <c r="T1464" s="7" t="str">
        <f t="shared" si="57"/>
        <v>hp_2365303;atk_10017756;hit_500000;miss_244;cirt_0;cirtSub_-3500</v>
      </c>
    </row>
    <row r="1465" spans="1:20" x14ac:dyDescent="0.15">
      <c r="A1465" s="16">
        <v>331463</v>
      </c>
      <c r="B1465" s="16" t="s">
        <v>228</v>
      </c>
      <c r="C1465" s="16">
        <v>1</v>
      </c>
      <c r="D1465" s="16">
        <v>2</v>
      </c>
      <c r="E1465" s="17">
        <v>488</v>
      </c>
      <c r="F1465" s="19" t="s">
        <v>3967</v>
      </c>
      <c r="G1465" s="19" t="e">
        <f t="shared" si="56"/>
        <v>#N/A</v>
      </c>
      <c r="H1465" s="19"/>
      <c r="I1465">
        <v>2365303</v>
      </c>
      <c r="J1465" t="s">
        <v>3968</v>
      </c>
      <c r="K1465">
        <v>11130840</v>
      </c>
      <c r="L1465" t="s">
        <v>3969</v>
      </c>
      <c r="M1465">
        <v>500000</v>
      </c>
      <c r="N1465" t="s">
        <v>3970</v>
      </c>
      <c r="O1465">
        <v>244</v>
      </c>
      <c r="P1465" t="s">
        <v>3971</v>
      </c>
      <c r="Q1465">
        <v>0</v>
      </c>
      <c r="R1465" t="s">
        <v>3972</v>
      </c>
      <c r="S1465">
        <v>-3500</v>
      </c>
      <c r="T1465" s="7" t="str">
        <f t="shared" si="57"/>
        <v>hp_2365303;atk_10017756;hit_500000;miss_244;cirt_0;cirtSub_-3500</v>
      </c>
    </row>
    <row r="1466" spans="1:20" x14ac:dyDescent="0.15">
      <c r="A1466" s="16">
        <v>331464</v>
      </c>
      <c r="B1466" s="16" t="s">
        <v>228</v>
      </c>
      <c r="C1466" s="16">
        <v>1</v>
      </c>
      <c r="D1466" s="16">
        <v>2</v>
      </c>
      <c r="E1466" s="17">
        <v>489</v>
      </c>
      <c r="F1466" s="19" t="s">
        <v>3967</v>
      </c>
      <c r="G1466" s="19" t="e">
        <f t="shared" si="56"/>
        <v>#N/A</v>
      </c>
      <c r="H1466" s="19"/>
      <c r="I1466">
        <v>2375143</v>
      </c>
      <c r="J1466" t="s">
        <v>3968</v>
      </c>
      <c r="K1466">
        <v>11177145</v>
      </c>
      <c r="L1466" t="s">
        <v>3969</v>
      </c>
      <c r="M1466">
        <v>500000</v>
      </c>
      <c r="N1466" t="s">
        <v>3970</v>
      </c>
      <c r="O1466">
        <v>244</v>
      </c>
      <c r="P1466" t="s">
        <v>3971</v>
      </c>
      <c r="Q1466">
        <v>0</v>
      </c>
      <c r="R1466" t="s">
        <v>3972</v>
      </c>
      <c r="S1466">
        <v>-3500</v>
      </c>
      <c r="T1466" s="7" t="str">
        <f t="shared" si="57"/>
        <v>hp_2375143;atk_10059430;hit_500000;miss_244;cirt_0;cirtSub_-3500</v>
      </c>
    </row>
    <row r="1467" spans="1:20" x14ac:dyDescent="0.15">
      <c r="A1467" s="16">
        <v>331465</v>
      </c>
      <c r="B1467" s="16" t="s">
        <v>228</v>
      </c>
      <c r="C1467" s="16">
        <v>1</v>
      </c>
      <c r="D1467" s="16">
        <v>2</v>
      </c>
      <c r="E1467" s="17">
        <v>489</v>
      </c>
      <c r="F1467" s="19" t="s">
        <v>3967</v>
      </c>
      <c r="G1467" s="19" t="e">
        <f t="shared" si="56"/>
        <v>#N/A</v>
      </c>
      <c r="H1467" s="19"/>
      <c r="I1467">
        <v>2375143</v>
      </c>
      <c r="J1467" t="s">
        <v>3968</v>
      </c>
      <c r="K1467">
        <v>11177145</v>
      </c>
      <c r="L1467" t="s">
        <v>3969</v>
      </c>
      <c r="M1467">
        <v>500000</v>
      </c>
      <c r="N1467" t="s">
        <v>3970</v>
      </c>
      <c r="O1467">
        <v>244</v>
      </c>
      <c r="P1467" t="s">
        <v>3971</v>
      </c>
      <c r="Q1467">
        <v>0</v>
      </c>
      <c r="R1467" t="s">
        <v>3972</v>
      </c>
      <c r="S1467">
        <v>-3500</v>
      </c>
      <c r="T1467" s="7" t="str">
        <f t="shared" si="57"/>
        <v>hp_2375143;atk_10059430;hit_500000;miss_244;cirt_0;cirtSub_-3500</v>
      </c>
    </row>
    <row r="1468" spans="1:20" x14ac:dyDescent="0.15">
      <c r="A1468" s="16">
        <v>331466</v>
      </c>
      <c r="B1468" s="16" t="s">
        <v>228</v>
      </c>
      <c r="C1468" s="16">
        <v>1</v>
      </c>
      <c r="D1468" s="16">
        <v>2</v>
      </c>
      <c r="E1468" s="17">
        <v>489</v>
      </c>
      <c r="F1468" s="19" t="s">
        <v>3967</v>
      </c>
      <c r="G1468" s="19" t="e">
        <f t="shared" si="56"/>
        <v>#N/A</v>
      </c>
      <c r="H1468" s="19"/>
      <c r="I1468">
        <v>2375143</v>
      </c>
      <c r="J1468" t="s">
        <v>3968</v>
      </c>
      <c r="K1468">
        <v>11177145</v>
      </c>
      <c r="L1468" t="s">
        <v>3969</v>
      </c>
      <c r="M1468">
        <v>500000</v>
      </c>
      <c r="N1468" t="s">
        <v>3970</v>
      </c>
      <c r="O1468">
        <v>244</v>
      </c>
      <c r="P1468" t="s">
        <v>3971</v>
      </c>
      <c r="Q1468">
        <v>0</v>
      </c>
      <c r="R1468" t="s">
        <v>3972</v>
      </c>
      <c r="S1468">
        <v>-3500</v>
      </c>
      <c r="T1468" s="7" t="str">
        <f t="shared" si="57"/>
        <v>hp_2375143;atk_10059430;hit_500000;miss_244;cirt_0;cirtSub_-3500</v>
      </c>
    </row>
    <row r="1469" spans="1:20" x14ac:dyDescent="0.15">
      <c r="A1469" s="16">
        <v>331467</v>
      </c>
      <c r="B1469" s="16" t="s">
        <v>228</v>
      </c>
      <c r="C1469" s="16">
        <v>1</v>
      </c>
      <c r="D1469" s="16">
        <v>2</v>
      </c>
      <c r="E1469" s="17">
        <v>490</v>
      </c>
      <c r="F1469" s="19" t="s">
        <v>3967</v>
      </c>
      <c r="G1469" s="19">
        <f t="shared" si="56"/>
        <v>0.8</v>
      </c>
      <c r="H1469" s="19"/>
      <c r="I1469">
        <v>2384983</v>
      </c>
      <c r="J1469" t="s">
        <v>3968</v>
      </c>
      <c r="K1469">
        <v>11223450</v>
      </c>
      <c r="L1469" t="s">
        <v>3969</v>
      </c>
      <c r="M1469">
        <v>500000</v>
      </c>
      <c r="N1469" t="s">
        <v>3970</v>
      </c>
      <c r="O1469">
        <v>245</v>
      </c>
      <c r="P1469" t="s">
        <v>3971</v>
      </c>
      <c r="Q1469">
        <v>0</v>
      </c>
      <c r="R1469" t="s">
        <v>3972</v>
      </c>
      <c r="S1469">
        <v>-3500</v>
      </c>
      <c r="T1469" s="7" t="str">
        <f t="shared" si="57"/>
        <v>hp_2384983;atk_10101105;hit_500000;miss_245;cirt_0;cirtSub_-3500</v>
      </c>
    </row>
    <row r="1470" spans="1:20" x14ac:dyDescent="0.15">
      <c r="A1470" s="16">
        <v>331468</v>
      </c>
      <c r="B1470" s="16" t="s">
        <v>228</v>
      </c>
      <c r="C1470" s="16">
        <v>1</v>
      </c>
      <c r="D1470" s="16">
        <v>2</v>
      </c>
      <c r="E1470" s="17">
        <v>490</v>
      </c>
      <c r="F1470" s="19" t="s">
        <v>3967</v>
      </c>
      <c r="G1470" s="19">
        <f t="shared" si="56"/>
        <v>0.8</v>
      </c>
      <c r="H1470" s="19"/>
      <c r="I1470">
        <v>2384983</v>
      </c>
      <c r="J1470" t="s">
        <v>3968</v>
      </c>
      <c r="K1470">
        <v>11223450</v>
      </c>
      <c r="L1470" t="s">
        <v>3969</v>
      </c>
      <c r="M1470">
        <v>500000</v>
      </c>
      <c r="N1470" t="s">
        <v>3970</v>
      </c>
      <c r="O1470">
        <v>245</v>
      </c>
      <c r="P1470" t="s">
        <v>3971</v>
      </c>
      <c r="Q1470">
        <v>0</v>
      </c>
      <c r="R1470" t="s">
        <v>3972</v>
      </c>
      <c r="S1470">
        <v>-3500</v>
      </c>
      <c r="T1470" s="7" t="str">
        <f t="shared" si="57"/>
        <v>hp_2384983;atk_10101105;hit_500000;miss_245;cirt_0;cirtSub_-3500</v>
      </c>
    </row>
    <row r="1471" spans="1:20" x14ac:dyDescent="0.15">
      <c r="A1471" s="16">
        <v>331469</v>
      </c>
      <c r="B1471" s="16" t="s">
        <v>228</v>
      </c>
      <c r="C1471" s="16">
        <v>1</v>
      </c>
      <c r="D1471" s="16">
        <v>2</v>
      </c>
      <c r="E1471" s="17">
        <v>490</v>
      </c>
      <c r="F1471" s="19" t="s">
        <v>3967</v>
      </c>
      <c r="G1471" s="19">
        <f t="shared" si="56"/>
        <v>0.8</v>
      </c>
      <c r="H1471" s="19"/>
      <c r="I1471">
        <v>2384983</v>
      </c>
      <c r="J1471" t="s">
        <v>3968</v>
      </c>
      <c r="K1471">
        <v>11223450</v>
      </c>
      <c r="L1471" t="s">
        <v>3969</v>
      </c>
      <c r="M1471">
        <v>500000</v>
      </c>
      <c r="N1471" t="s">
        <v>3970</v>
      </c>
      <c r="O1471">
        <v>245</v>
      </c>
      <c r="P1471" t="s">
        <v>3971</v>
      </c>
      <c r="Q1471">
        <v>0</v>
      </c>
      <c r="R1471" t="s">
        <v>3972</v>
      </c>
      <c r="S1471">
        <v>-3500</v>
      </c>
      <c r="T1471" s="7" t="str">
        <f t="shared" si="57"/>
        <v>hp_2384983;atk_10101105;hit_500000;miss_245;cirt_0;cirtSub_-3500</v>
      </c>
    </row>
    <row r="1472" spans="1:20" x14ac:dyDescent="0.15">
      <c r="A1472" s="16">
        <v>331470</v>
      </c>
      <c r="B1472" s="16" t="s">
        <v>228</v>
      </c>
      <c r="C1472" s="16">
        <v>1</v>
      </c>
      <c r="D1472" s="16">
        <v>2</v>
      </c>
      <c r="E1472" s="17">
        <v>491</v>
      </c>
      <c r="F1472" s="19" t="s">
        <v>3967</v>
      </c>
      <c r="G1472" s="19" t="e">
        <f t="shared" si="56"/>
        <v>#N/A</v>
      </c>
      <c r="H1472" s="19"/>
      <c r="I1472">
        <v>2394823</v>
      </c>
      <c r="J1472" t="s">
        <v>3968</v>
      </c>
      <c r="K1472">
        <v>11269755</v>
      </c>
      <c r="L1472" t="s">
        <v>3969</v>
      </c>
      <c r="M1472">
        <v>500000</v>
      </c>
      <c r="N1472" t="s">
        <v>3970</v>
      </c>
      <c r="O1472">
        <v>245</v>
      </c>
      <c r="P1472" t="s">
        <v>3971</v>
      </c>
      <c r="Q1472">
        <v>0</v>
      </c>
      <c r="R1472" t="s">
        <v>3972</v>
      </c>
      <c r="S1472">
        <v>-3500</v>
      </c>
      <c r="T1472" s="7" t="str">
        <f t="shared" si="57"/>
        <v>hp_2394823;atk_10142779;hit_500000;miss_245;cirt_0;cirtSub_-3500</v>
      </c>
    </row>
    <row r="1473" spans="1:20" x14ac:dyDescent="0.15">
      <c r="A1473" s="16">
        <v>331471</v>
      </c>
      <c r="B1473" s="16" t="s">
        <v>228</v>
      </c>
      <c r="C1473" s="16">
        <v>1</v>
      </c>
      <c r="D1473" s="16">
        <v>2</v>
      </c>
      <c r="E1473" s="17">
        <v>491</v>
      </c>
      <c r="F1473" s="19" t="s">
        <v>3967</v>
      </c>
      <c r="G1473" s="19" t="e">
        <f t="shared" si="56"/>
        <v>#N/A</v>
      </c>
      <c r="H1473" s="19"/>
      <c r="I1473">
        <v>2394823</v>
      </c>
      <c r="J1473" t="s">
        <v>3968</v>
      </c>
      <c r="K1473">
        <v>11269755</v>
      </c>
      <c r="L1473" t="s">
        <v>3969</v>
      </c>
      <c r="M1473">
        <v>500000</v>
      </c>
      <c r="N1473" t="s">
        <v>3970</v>
      </c>
      <c r="O1473">
        <v>245</v>
      </c>
      <c r="P1473" t="s">
        <v>3971</v>
      </c>
      <c r="Q1473">
        <v>0</v>
      </c>
      <c r="R1473" t="s">
        <v>3972</v>
      </c>
      <c r="S1473">
        <v>-3500</v>
      </c>
      <c r="T1473" s="7" t="str">
        <f t="shared" si="57"/>
        <v>hp_2394823;atk_10142779;hit_500000;miss_245;cirt_0;cirtSub_-3500</v>
      </c>
    </row>
    <row r="1474" spans="1:20" x14ac:dyDescent="0.15">
      <c r="A1474" s="16">
        <v>331472</v>
      </c>
      <c r="B1474" s="16" t="s">
        <v>228</v>
      </c>
      <c r="C1474" s="16">
        <v>1</v>
      </c>
      <c r="D1474" s="16">
        <v>2</v>
      </c>
      <c r="E1474" s="17">
        <v>491</v>
      </c>
      <c r="F1474" s="19" t="s">
        <v>3967</v>
      </c>
      <c r="G1474" s="19" t="e">
        <f t="shared" si="56"/>
        <v>#N/A</v>
      </c>
      <c r="H1474" s="19"/>
      <c r="I1474">
        <v>2394823</v>
      </c>
      <c r="J1474" t="s">
        <v>3968</v>
      </c>
      <c r="K1474">
        <v>11269755</v>
      </c>
      <c r="L1474" t="s">
        <v>3969</v>
      </c>
      <c r="M1474">
        <v>500000</v>
      </c>
      <c r="N1474" t="s">
        <v>3970</v>
      </c>
      <c r="O1474">
        <v>245</v>
      </c>
      <c r="P1474" t="s">
        <v>3971</v>
      </c>
      <c r="Q1474">
        <v>0</v>
      </c>
      <c r="R1474" t="s">
        <v>3972</v>
      </c>
      <c r="S1474">
        <v>-3500</v>
      </c>
      <c r="T1474" s="7" t="str">
        <f t="shared" si="57"/>
        <v>hp_2394823;atk_10142779;hit_500000;miss_245;cirt_0;cirtSub_-3500</v>
      </c>
    </row>
    <row r="1475" spans="1:20" x14ac:dyDescent="0.15">
      <c r="A1475" s="16">
        <v>331473</v>
      </c>
      <c r="B1475" s="16" t="s">
        <v>228</v>
      </c>
      <c r="C1475" s="16">
        <v>1</v>
      </c>
      <c r="D1475" s="16">
        <v>2</v>
      </c>
      <c r="E1475" s="17">
        <v>492</v>
      </c>
      <c r="F1475" s="19" t="s">
        <v>3967</v>
      </c>
      <c r="G1475" s="19" t="e">
        <f t="shared" ref="G1475:G1538" si="58">VLOOKUP(E1475,$E$1804:$I$2287,5,0)</f>
        <v>#N/A</v>
      </c>
      <c r="H1475" s="19"/>
      <c r="I1475">
        <v>2404662</v>
      </c>
      <c r="J1475" t="s">
        <v>3968</v>
      </c>
      <c r="K1475">
        <v>11316060</v>
      </c>
      <c r="L1475" t="s">
        <v>3969</v>
      </c>
      <c r="M1475">
        <v>500000</v>
      </c>
      <c r="N1475" t="s">
        <v>3970</v>
      </c>
      <c r="O1475">
        <v>246</v>
      </c>
      <c r="P1475" t="s">
        <v>3971</v>
      </c>
      <c r="Q1475">
        <v>0</v>
      </c>
      <c r="R1475" t="s">
        <v>3972</v>
      </c>
      <c r="S1475">
        <v>-3500</v>
      </c>
      <c r="T1475" s="7" t="str">
        <f t="shared" ref="T1475:T1538" si="59">F1475&amp;"_"&amp;I1475&amp;";"&amp;J1475&amp;"_"&amp;INT(K1475*0.9)&amp;";"&amp;L1475&amp;"_"&amp;M1475&amp;";"&amp;N1475&amp;"_"&amp;O1475&amp;";"&amp;P1475&amp;"_"&amp;Q1475&amp;";"&amp;R1475&amp;"_"&amp;S1475</f>
        <v>hp_2404662;atk_10184454;hit_500000;miss_246;cirt_0;cirtSub_-3500</v>
      </c>
    </row>
    <row r="1476" spans="1:20" x14ac:dyDescent="0.15">
      <c r="A1476" s="16">
        <v>331474</v>
      </c>
      <c r="B1476" s="16" t="s">
        <v>228</v>
      </c>
      <c r="C1476" s="16">
        <v>1</v>
      </c>
      <c r="D1476" s="16">
        <v>2</v>
      </c>
      <c r="E1476" s="17">
        <v>492</v>
      </c>
      <c r="F1476" s="19" t="s">
        <v>3967</v>
      </c>
      <c r="G1476" s="19" t="e">
        <f t="shared" si="58"/>
        <v>#N/A</v>
      </c>
      <c r="H1476" s="19"/>
      <c r="I1476">
        <v>2404662</v>
      </c>
      <c r="J1476" t="s">
        <v>3968</v>
      </c>
      <c r="K1476">
        <v>11316060</v>
      </c>
      <c r="L1476" t="s">
        <v>3969</v>
      </c>
      <c r="M1476">
        <v>500000</v>
      </c>
      <c r="N1476" t="s">
        <v>3970</v>
      </c>
      <c r="O1476">
        <v>246</v>
      </c>
      <c r="P1476" t="s">
        <v>3971</v>
      </c>
      <c r="Q1476">
        <v>0</v>
      </c>
      <c r="R1476" t="s">
        <v>3972</v>
      </c>
      <c r="S1476">
        <v>-3500</v>
      </c>
      <c r="T1476" s="7" t="str">
        <f t="shared" si="59"/>
        <v>hp_2404662;atk_10184454;hit_500000;miss_246;cirt_0;cirtSub_-3500</v>
      </c>
    </row>
    <row r="1477" spans="1:20" x14ac:dyDescent="0.15">
      <c r="A1477" s="16">
        <v>331475</v>
      </c>
      <c r="B1477" s="16" t="s">
        <v>228</v>
      </c>
      <c r="C1477" s="16">
        <v>1</v>
      </c>
      <c r="D1477" s="16">
        <v>2</v>
      </c>
      <c r="E1477" s="17">
        <v>492</v>
      </c>
      <c r="F1477" s="19" t="s">
        <v>3967</v>
      </c>
      <c r="G1477" s="19" t="e">
        <f t="shared" si="58"/>
        <v>#N/A</v>
      </c>
      <c r="H1477" s="19"/>
      <c r="I1477">
        <v>2404662</v>
      </c>
      <c r="J1477" t="s">
        <v>3968</v>
      </c>
      <c r="K1477">
        <v>11316060</v>
      </c>
      <c r="L1477" t="s">
        <v>3969</v>
      </c>
      <c r="M1477">
        <v>500000</v>
      </c>
      <c r="N1477" t="s">
        <v>3970</v>
      </c>
      <c r="O1477">
        <v>246</v>
      </c>
      <c r="P1477" t="s">
        <v>3971</v>
      </c>
      <c r="Q1477">
        <v>0</v>
      </c>
      <c r="R1477" t="s">
        <v>3972</v>
      </c>
      <c r="S1477">
        <v>-3500</v>
      </c>
      <c r="T1477" s="7" t="str">
        <f t="shared" si="59"/>
        <v>hp_2404662;atk_10184454;hit_500000;miss_246;cirt_0;cirtSub_-3500</v>
      </c>
    </row>
    <row r="1478" spans="1:20" x14ac:dyDescent="0.15">
      <c r="A1478" s="16">
        <v>331476</v>
      </c>
      <c r="B1478" s="16" t="s">
        <v>228</v>
      </c>
      <c r="C1478" s="16">
        <v>1</v>
      </c>
      <c r="D1478" s="16">
        <v>2</v>
      </c>
      <c r="E1478" s="17">
        <v>493</v>
      </c>
      <c r="F1478" s="19" t="s">
        <v>3967</v>
      </c>
      <c r="G1478" s="19" t="e">
        <f t="shared" si="58"/>
        <v>#N/A</v>
      </c>
      <c r="H1478" s="19"/>
      <c r="I1478">
        <v>2414502</v>
      </c>
      <c r="J1478" t="s">
        <v>3968</v>
      </c>
      <c r="K1478">
        <v>11362365</v>
      </c>
      <c r="L1478" t="s">
        <v>3969</v>
      </c>
      <c r="M1478">
        <v>500000</v>
      </c>
      <c r="N1478" t="s">
        <v>3970</v>
      </c>
      <c r="O1478">
        <v>246</v>
      </c>
      <c r="P1478" t="s">
        <v>3971</v>
      </c>
      <c r="Q1478">
        <v>0</v>
      </c>
      <c r="R1478" t="s">
        <v>3972</v>
      </c>
      <c r="S1478">
        <v>-3500</v>
      </c>
      <c r="T1478" s="7" t="str">
        <f t="shared" si="59"/>
        <v>hp_2414502;atk_10226128;hit_500000;miss_246;cirt_0;cirtSub_-3500</v>
      </c>
    </row>
    <row r="1479" spans="1:20" x14ac:dyDescent="0.15">
      <c r="A1479" s="16">
        <v>331477</v>
      </c>
      <c r="B1479" s="16" t="s">
        <v>228</v>
      </c>
      <c r="C1479" s="16">
        <v>1</v>
      </c>
      <c r="D1479" s="16">
        <v>2</v>
      </c>
      <c r="E1479" s="17">
        <v>493</v>
      </c>
      <c r="F1479" s="19" t="s">
        <v>3967</v>
      </c>
      <c r="G1479" s="19" t="e">
        <f t="shared" si="58"/>
        <v>#N/A</v>
      </c>
      <c r="H1479" s="19"/>
      <c r="I1479">
        <v>2414502</v>
      </c>
      <c r="J1479" t="s">
        <v>3968</v>
      </c>
      <c r="K1479">
        <v>11362365</v>
      </c>
      <c r="L1479" t="s">
        <v>3969</v>
      </c>
      <c r="M1479">
        <v>500000</v>
      </c>
      <c r="N1479" t="s">
        <v>3970</v>
      </c>
      <c r="O1479">
        <v>246</v>
      </c>
      <c r="P1479" t="s">
        <v>3971</v>
      </c>
      <c r="Q1479">
        <v>0</v>
      </c>
      <c r="R1479" t="s">
        <v>3972</v>
      </c>
      <c r="S1479">
        <v>-3500</v>
      </c>
      <c r="T1479" s="7" t="str">
        <f t="shared" si="59"/>
        <v>hp_2414502;atk_10226128;hit_500000;miss_246;cirt_0;cirtSub_-3500</v>
      </c>
    </row>
    <row r="1480" spans="1:20" x14ac:dyDescent="0.15">
      <c r="A1480" s="16">
        <v>331478</v>
      </c>
      <c r="B1480" s="16" t="s">
        <v>228</v>
      </c>
      <c r="C1480" s="16">
        <v>1</v>
      </c>
      <c r="D1480" s="16">
        <v>2</v>
      </c>
      <c r="E1480" s="17">
        <v>493</v>
      </c>
      <c r="F1480" s="19" t="s">
        <v>3967</v>
      </c>
      <c r="G1480" s="19" t="e">
        <f t="shared" si="58"/>
        <v>#N/A</v>
      </c>
      <c r="H1480" s="19"/>
      <c r="I1480">
        <v>2414502</v>
      </c>
      <c r="J1480" t="s">
        <v>3968</v>
      </c>
      <c r="K1480">
        <v>11362365</v>
      </c>
      <c r="L1480" t="s">
        <v>3969</v>
      </c>
      <c r="M1480">
        <v>500000</v>
      </c>
      <c r="N1480" t="s">
        <v>3970</v>
      </c>
      <c r="O1480">
        <v>246</v>
      </c>
      <c r="P1480" t="s">
        <v>3971</v>
      </c>
      <c r="Q1480">
        <v>0</v>
      </c>
      <c r="R1480" t="s">
        <v>3972</v>
      </c>
      <c r="S1480">
        <v>-3500</v>
      </c>
      <c r="T1480" s="7" t="str">
        <f t="shared" si="59"/>
        <v>hp_2414502;atk_10226128;hit_500000;miss_246;cirt_0;cirtSub_-3500</v>
      </c>
    </row>
    <row r="1481" spans="1:20" x14ac:dyDescent="0.15">
      <c r="A1481" s="16">
        <v>331479</v>
      </c>
      <c r="B1481" s="16" t="s">
        <v>228</v>
      </c>
      <c r="C1481" s="16">
        <v>1</v>
      </c>
      <c r="D1481" s="16">
        <v>2</v>
      </c>
      <c r="E1481" s="17">
        <v>494</v>
      </c>
      <c r="F1481" s="19" t="s">
        <v>3967</v>
      </c>
      <c r="G1481" s="19" t="e">
        <f t="shared" si="58"/>
        <v>#N/A</v>
      </c>
      <c r="H1481" s="19"/>
      <c r="I1481">
        <v>2424342</v>
      </c>
      <c r="J1481" t="s">
        <v>3968</v>
      </c>
      <c r="K1481">
        <v>11408670</v>
      </c>
      <c r="L1481" t="s">
        <v>3969</v>
      </c>
      <c r="M1481">
        <v>500000</v>
      </c>
      <c r="N1481" t="s">
        <v>3970</v>
      </c>
      <c r="O1481">
        <v>247</v>
      </c>
      <c r="P1481" t="s">
        <v>3971</v>
      </c>
      <c r="Q1481">
        <v>0</v>
      </c>
      <c r="R1481" t="s">
        <v>3972</v>
      </c>
      <c r="S1481">
        <v>-3500</v>
      </c>
      <c r="T1481" s="7" t="str">
        <f t="shared" si="59"/>
        <v>hp_2424342;atk_10267803;hit_500000;miss_247;cirt_0;cirtSub_-3500</v>
      </c>
    </row>
    <row r="1482" spans="1:20" x14ac:dyDescent="0.15">
      <c r="A1482" s="16">
        <v>331480</v>
      </c>
      <c r="B1482" s="16" t="s">
        <v>228</v>
      </c>
      <c r="C1482" s="16">
        <v>1</v>
      </c>
      <c r="D1482" s="16">
        <v>2</v>
      </c>
      <c r="E1482" s="17">
        <v>494</v>
      </c>
      <c r="F1482" s="19" t="s">
        <v>3967</v>
      </c>
      <c r="G1482" s="19" t="e">
        <f t="shared" si="58"/>
        <v>#N/A</v>
      </c>
      <c r="H1482" s="19"/>
      <c r="I1482">
        <v>2424342</v>
      </c>
      <c r="J1482" t="s">
        <v>3968</v>
      </c>
      <c r="K1482">
        <v>11408670</v>
      </c>
      <c r="L1482" t="s">
        <v>3969</v>
      </c>
      <c r="M1482">
        <v>500000</v>
      </c>
      <c r="N1482" t="s">
        <v>3970</v>
      </c>
      <c r="O1482">
        <v>247</v>
      </c>
      <c r="P1482" t="s">
        <v>3971</v>
      </c>
      <c r="Q1482">
        <v>0</v>
      </c>
      <c r="R1482" t="s">
        <v>3972</v>
      </c>
      <c r="S1482">
        <v>-3500</v>
      </c>
      <c r="T1482" s="7" t="str">
        <f t="shared" si="59"/>
        <v>hp_2424342;atk_10267803;hit_500000;miss_247;cirt_0;cirtSub_-3500</v>
      </c>
    </row>
    <row r="1483" spans="1:20" x14ac:dyDescent="0.15">
      <c r="A1483" s="16">
        <v>331481</v>
      </c>
      <c r="B1483" s="16" t="s">
        <v>228</v>
      </c>
      <c r="C1483" s="16">
        <v>1</v>
      </c>
      <c r="D1483" s="16">
        <v>2</v>
      </c>
      <c r="E1483" s="17">
        <v>494</v>
      </c>
      <c r="F1483" s="19" t="s">
        <v>3967</v>
      </c>
      <c r="G1483" s="19" t="e">
        <f t="shared" si="58"/>
        <v>#N/A</v>
      </c>
      <c r="H1483" s="19"/>
      <c r="I1483">
        <v>2424342</v>
      </c>
      <c r="J1483" t="s">
        <v>3968</v>
      </c>
      <c r="K1483">
        <v>11408670</v>
      </c>
      <c r="L1483" t="s">
        <v>3969</v>
      </c>
      <c r="M1483">
        <v>500000</v>
      </c>
      <c r="N1483" t="s">
        <v>3970</v>
      </c>
      <c r="O1483">
        <v>247</v>
      </c>
      <c r="P1483" t="s">
        <v>3971</v>
      </c>
      <c r="Q1483">
        <v>0</v>
      </c>
      <c r="R1483" t="s">
        <v>3972</v>
      </c>
      <c r="S1483">
        <v>-3500</v>
      </c>
      <c r="T1483" s="7" t="str">
        <f t="shared" si="59"/>
        <v>hp_2424342;atk_10267803;hit_500000;miss_247;cirt_0;cirtSub_-3500</v>
      </c>
    </row>
    <row r="1484" spans="1:20" x14ac:dyDescent="0.15">
      <c r="A1484" s="16">
        <v>331482</v>
      </c>
      <c r="B1484" s="16" t="s">
        <v>228</v>
      </c>
      <c r="C1484" s="16">
        <v>1</v>
      </c>
      <c r="D1484" s="16">
        <v>2</v>
      </c>
      <c r="E1484" s="17">
        <v>495</v>
      </c>
      <c r="F1484" s="19" t="s">
        <v>3967</v>
      </c>
      <c r="G1484" s="19">
        <f t="shared" si="58"/>
        <v>0.8</v>
      </c>
      <c r="H1484" s="19"/>
      <c r="I1484">
        <v>2434182</v>
      </c>
      <c r="J1484" t="s">
        <v>3968</v>
      </c>
      <c r="K1484">
        <v>11454975</v>
      </c>
      <c r="L1484" t="s">
        <v>3969</v>
      </c>
      <c r="M1484">
        <v>500000</v>
      </c>
      <c r="N1484" t="s">
        <v>3970</v>
      </c>
      <c r="O1484">
        <v>247</v>
      </c>
      <c r="P1484" t="s">
        <v>3971</v>
      </c>
      <c r="Q1484">
        <v>0</v>
      </c>
      <c r="R1484" t="s">
        <v>3972</v>
      </c>
      <c r="S1484">
        <v>-3500</v>
      </c>
      <c r="T1484" s="7" t="str">
        <f t="shared" si="59"/>
        <v>hp_2434182;atk_10309477;hit_500000;miss_247;cirt_0;cirtSub_-3500</v>
      </c>
    </row>
    <row r="1485" spans="1:20" x14ac:dyDescent="0.15">
      <c r="A1485" s="16">
        <v>331483</v>
      </c>
      <c r="B1485" s="16" t="s">
        <v>228</v>
      </c>
      <c r="C1485" s="16">
        <v>1</v>
      </c>
      <c r="D1485" s="16">
        <v>2</v>
      </c>
      <c r="E1485" s="17">
        <v>495</v>
      </c>
      <c r="F1485" s="19" t="s">
        <v>3967</v>
      </c>
      <c r="G1485" s="19">
        <f t="shared" si="58"/>
        <v>0.8</v>
      </c>
      <c r="H1485" s="19"/>
      <c r="I1485">
        <v>2434182</v>
      </c>
      <c r="J1485" t="s">
        <v>3968</v>
      </c>
      <c r="K1485">
        <v>11454975</v>
      </c>
      <c r="L1485" t="s">
        <v>3969</v>
      </c>
      <c r="M1485">
        <v>500000</v>
      </c>
      <c r="N1485" t="s">
        <v>3970</v>
      </c>
      <c r="O1485">
        <v>247</v>
      </c>
      <c r="P1485" t="s">
        <v>3971</v>
      </c>
      <c r="Q1485">
        <v>0</v>
      </c>
      <c r="R1485" t="s">
        <v>3972</v>
      </c>
      <c r="S1485">
        <v>-3500</v>
      </c>
      <c r="T1485" s="7" t="str">
        <f t="shared" si="59"/>
        <v>hp_2434182;atk_10309477;hit_500000;miss_247;cirt_0;cirtSub_-3500</v>
      </c>
    </row>
    <row r="1486" spans="1:20" x14ac:dyDescent="0.15">
      <c r="A1486" s="16">
        <v>331484</v>
      </c>
      <c r="B1486" s="16" t="s">
        <v>228</v>
      </c>
      <c r="C1486" s="16">
        <v>1</v>
      </c>
      <c r="D1486" s="16">
        <v>2</v>
      </c>
      <c r="E1486" s="17">
        <v>495</v>
      </c>
      <c r="F1486" s="19" t="s">
        <v>3967</v>
      </c>
      <c r="G1486" s="19">
        <f t="shared" si="58"/>
        <v>0.8</v>
      </c>
      <c r="H1486" s="19"/>
      <c r="I1486">
        <v>2434182</v>
      </c>
      <c r="J1486" t="s">
        <v>3968</v>
      </c>
      <c r="K1486">
        <v>11454975</v>
      </c>
      <c r="L1486" t="s">
        <v>3969</v>
      </c>
      <c r="M1486">
        <v>500000</v>
      </c>
      <c r="N1486" t="s">
        <v>3970</v>
      </c>
      <c r="O1486">
        <v>247</v>
      </c>
      <c r="P1486" t="s">
        <v>3971</v>
      </c>
      <c r="Q1486">
        <v>0</v>
      </c>
      <c r="R1486" t="s">
        <v>3972</v>
      </c>
      <c r="S1486">
        <v>-3500</v>
      </c>
      <c r="T1486" s="7" t="str">
        <f t="shared" si="59"/>
        <v>hp_2434182;atk_10309477;hit_500000;miss_247;cirt_0;cirtSub_-3500</v>
      </c>
    </row>
    <row r="1487" spans="1:20" x14ac:dyDescent="0.15">
      <c r="A1487" s="16">
        <v>331485</v>
      </c>
      <c r="B1487" s="16" t="s">
        <v>228</v>
      </c>
      <c r="C1487" s="16">
        <v>1</v>
      </c>
      <c r="D1487" s="16">
        <v>2</v>
      </c>
      <c r="E1487" s="17">
        <v>496</v>
      </c>
      <c r="F1487" s="19" t="s">
        <v>3967</v>
      </c>
      <c r="G1487" s="19" t="e">
        <f t="shared" si="58"/>
        <v>#N/A</v>
      </c>
      <c r="H1487" s="19"/>
      <c r="I1487">
        <v>2444022</v>
      </c>
      <c r="J1487" t="s">
        <v>3968</v>
      </c>
      <c r="K1487">
        <v>11501280</v>
      </c>
      <c r="L1487" t="s">
        <v>3969</v>
      </c>
      <c r="M1487">
        <v>500000</v>
      </c>
      <c r="N1487" t="s">
        <v>3970</v>
      </c>
      <c r="O1487">
        <v>248</v>
      </c>
      <c r="P1487" t="s">
        <v>3971</v>
      </c>
      <c r="Q1487">
        <v>0</v>
      </c>
      <c r="R1487" t="s">
        <v>3972</v>
      </c>
      <c r="S1487">
        <v>-3500</v>
      </c>
      <c r="T1487" s="7" t="str">
        <f t="shared" si="59"/>
        <v>hp_2444022;atk_10351152;hit_500000;miss_248;cirt_0;cirtSub_-3500</v>
      </c>
    </row>
    <row r="1488" spans="1:20" x14ac:dyDescent="0.15">
      <c r="A1488" s="16">
        <v>331486</v>
      </c>
      <c r="B1488" s="16" t="s">
        <v>228</v>
      </c>
      <c r="C1488" s="16">
        <v>1</v>
      </c>
      <c r="D1488" s="16">
        <v>2</v>
      </c>
      <c r="E1488" s="17">
        <v>496</v>
      </c>
      <c r="F1488" s="19" t="s">
        <v>3967</v>
      </c>
      <c r="G1488" s="19" t="e">
        <f t="shared" si="58"/>
        <v>#N/A</v>
      </c>
      <c r="H1488" s="19"/>
      <c r="I1488">
        <v>2444022</v>
      </c>
      <c r="J1488" t="s">
        <v>3968</v>
      </c>
      <c r="K1488">
        <v>11501280</v>
      </c>
      <c r="L1488" t="s">
        <v>3969</v>
      </c>
      <c r="M1488">
        <v>500000</v>
      </c>
      <c r="N1488" t="s">
        <v>3970</v>
      </c>
      <c r="O1488">
        <v>248</v>
      </c>
      <c r="P1488" t="s">
        <v>3971</v>
      </c>
      <c r="Q1488">
        <v>0</v>
      </c>
      <c r="R1488" t="s">
        <v>3972</v>
      </c>
      <c r="S1488">
        <v>-3500</v>
      </c>
      <c r="T1488" s="7" t="str">
        <f t="shared" si="59"/>
        <v>hp_2444022;atk_10351152;hit_500000;miss_248;cirt_0;cirtSub_-3500</v>
      </c>
    </row>
    <row r="1489" spans="1:20" x14ac:dyDescent="0.15">
      <c r="A1489" s="16">
        <v>331487</v>
      </c>
      <c r="B1489" s="16" t="s">
        <v>228</v>
      </c>
      <c r="C1489" s="16">
        <v>1</v>
      </c>
      <c r="D1489" s="16">
        <v>2</v>
      </c>
      <c r="E1489" s="17">
        <v>496</v>
      </c>
      <c r="F1489" s="19" t="s">
        <v>3967</v>
      </c>
      <c r="G1489" s="19" t="e">
        <f t="shared" si="58"/>
        <v>#N/A</v>
      </c>
      <c r="H1489" s="19"/>
      <c r="I1489">
        <v>2444022</v>
      </c>
      <c r="J1489" t="s">
        <v>3968</v>
      </c>
      <c r="K1489">
        <v>11501280</v>
      </c>
      <c r="L1489" t="s">
        <v>3969</v>
      </c>
      <c r="M1489">
        <v>500000</v>
      </c>
      <c r="N1489" t="s">
        <v>3970</v>
      </c>
      <c r="O1489">
        <v>248</v>
      </c>
      <c r="P1489" t="s">
        <v>3971</v>
      </c>
      <c r="Q1489">
        <v>0</v>
      </c>
      <c r="R1489" t="s">
        <v>3972</v>
      </c>
      <c r="S1489">
        <v>-3500</v>
      </c>
      <c r="T1489" s="7" t="str">
        <f t="shared" si="59"/>
        <v>hp_2444022;atk_10351152;hit_500000;miss_248;cirt_0;cirtSub_-3500</v>
      </c>
    </row>
    <row r="1490" spans="1:20" x14ac:dyDescent="0.15">
      <c r="A1490" s="16">
        <v>331488</v>
      </c>
      <c r="B1490" s="16" t="s">
        <v>228</v>
      </c>
      <c r="C1490" s="16">
        <v>1</v>
      </c>
      <c r="D1490" s="16">
        <v>2</v>
      </c>
      <c r="E1490" s="17">
        <v>497</v>
      </c>
      <c r="F1490" s="19" t="s">
        <v>3967</v>
      </c>
      <c r="G1490" s="19" t="e">
        <f t="shared" si="58"/>
        <v>#N/A</v>
      </c>
      <c r="H1490" s="19"/>
      <c r="I1490">
        <v>2453861</v>
      </c>
      <c r="J1490" t="s">
        <v>3968</v>
      </c>
      <c r="K1490">
        <v>11547585</v>
      </c>
      <c r="L1490" t="s">
        <v>3969</v>
      </c>
      <c r="M1490">
        <v>500000</v>
      </c>
      <c r="N1490" t="s">
        <v>3970</v>
      </c>
      <c r="O1490">
        <v>248</v>
      </c>
      <c r="P1490" t="s">
        <v>3971</v>
      </c>
      <c r="Q1490">
        <v>0</v>
      </c>
      <c r="R1490" t="s">
        <v>3972</v>
      </c>
      <c r="S1490">
        <v>-3500</v>
      </c>
      <c r="T1490" s="7" t="str">
        <f t="shared" si="59"/>
        <v>hp_2453861;atk_10392826;hit_500000;miss_248;cirt_0;cirtSub_-3500</v>
      </c>
    </row>
    <row r="1491" spans="1:20" x14ac:dyDescent="0.15">
      <c r="A1491" s="16">
        <v>331489</v>
      </c>
      <c r="B1491" s="16" t="s">
        <v>228</v>
      </c>
      <c r="C1491" s="16">
        <v>1</v>
      </c>
      <c r="D1491" s="16">
        <v>2</v>
      </c>
      <c r="E1491" s="17">
        <v>497</v>
      </c>
      <c r="F1491" s="19" t="s">
        <v>3967</v>
      </c>
      <c r="G1491" s="19" t="e">
        <f t="shared" si="58"/>
        <v>#N/A</v>
      </c>
      <c r="H1491" s="19"/>
      <c r="I1491">
        <v>2453861</v>
      </c>
      <c r="J1491" t="s">
        <v>3968</v>
      </c>
      <c r="K1491">
        <v>11547585</v>
      </c>
      <c r="L1491" t="s">
        <v>3969</v>
      </c>
      <c r="M1491">
        <v>500000</v>
      </c>
      <c r="N1491" t="s">
        <v>3970</v>
      </c>
      <c r="O1491">
        <v>248</v>
      </c>
      <c r="P1491" t="s">
        <v>3971</v>
      </c>
      <c r="Q1491">
        <v>0</v>
      </c>
      <c r="R1491" t="s">
        <v>3972</v>
      </c>
      <c r="S1491">
        <v>-3500</v>
      </c>
      <c r="T1491" s="7" t="str">
        <f t="shared" si="59"/>
        <v>hp_2453861;atk_10392826;hit_500000;miss_248;cirt_0;cirtSub_-3500</v>
      </c>
    </row>
    <row r="1492" spans="1:20" x14ac:dyDescent="0.15">
      <c r="A1492" s="16">
        <v>331490</v>
      </c>
      <c r="B1492" s="16" t="s">
        <v>228</v>
      </c>
      <c r="C1492" s="16">
        <v>1</v>
      </c>
      <c r="D1492" s="16">
        <v>2</v>
      </c>
      <c r="E1492" s="17">
        <v>497</v>
      </c>
      <c r="F1492" s="19" t="s">
        <v>3967</v>
      </c>
      <c r="G1492" s="19" t="e">
        <f t="shared" si="58"/>
        <v>#N/A</v>
      </c>
      <c r="H1492" s="19"/>
      <c r="I1492">
        <v>2453861</v>
      </c>
      <c r="J1492" t="s">
        <v>3968</v>
      </c>
      <c r="K1492">
        <v>11547585</v>
      </c>
      <c r="L1492" t="s">
        <v>3969</v>
      </c>
      <c r="M1492">
        <v>500000</v>
      </c>
      <c r="N1492" t="s">
        <v>3970</v>
      </c>
      <c r="O1492">
        <v>248</v>
      </c>
      <c r="P1492" t="s">
        <v>3971</v>
      </c>
      <c r="Q1492">
        <v>0</v>
      </c>
      <c r="R1492" t="s">
        <v>3972</v>
      </c>
      <c r="S1492">
        <v>-3500</v>
      </c>
      <c r="T1492" s="7" t="str">
        <f t="shared" si="59"/>
        <v>hp_2453861;atk_10392826;hit_500000;miss_248;cirt_0;cirtSub_-3500</v>
      </c>
    </row>
    <row r="1493" spans="1:20" x14ac:dyDescent="0.15">
      <c r="A1493" s="16">
        <v>331491</v>
      </c>
      <c r="B1493" s="16" t="s">
        <v>228</v>
      </c>
      <c r="C1493" s="16">
        <v>1</v>
      </c>
      <c r="D1493" s="16">
        <v>2</v>
      </c>
      <c r="E1493" s="17">
        <v>498</v>
      </c>
      <c r="F1493" s="19" t="s">
        <v>3967</v>
      </c>
      <c r="G1493" s="19" t="e">
        <f t="shared" si="58"/>
        <v>#N/A</v>
      </c>
      <c r="H1493" s="19"/>
      <c r="I1493">
        <v>2463935</v>
      </c>
      <c r="J1493" t="s">
        <v>3968</v>
      </c>
      <c r="K1493">
        <v>11594993</v>
      </c>
      <c r="L1493" t="s">
        <v>3969</v>
      </c>
      <c r="M1493">
        <v>500000</v>
      </c>
      <c r="N1493" t="s">
        <v>3970</v>
      </c>
      <c r="O1493">
        <v>249</v>
      </c>
      <c r="P1493" t="s">
        <v>3971</v>
      </c>
      <c r="Q1493">
        <v>0</v>
      </c>
      <c r="R1493" t="s">
        <v>3972</v>
      </c>
      <c r="S1493">
        <v>-3500</v>
      </c>
      <c r="T1493" s="7" t="str">
        <f t="shared" si="59"/>
        <v>hp_2463935;atk_10435493;hit_500000;miss_249;cirt_0;cirtSub_-3500</v>
      </c>
    </row>
    <row r="1494" spans="1:20" x14ac:dyDescent="0.15">
      <c r="A1494" s="16">
        <v>331492</v>
      </c>
      <c r="B1494" s="16" t="s">
        <v>228</v>
      </c>
      <c r="C1494" s="16">
        <v>1</v>
      </c>
      <c r="D1494" s="16">
        <v>2</v>
      </c>
      <c r="E1494" s="17">
        <v>498</v>
      </c>
      <c r="F1494" s="19" t="s">
        <v>3967</v>
      </c>
      <c r="G1494" s="19" t="e">
        <f t="shared" si="58"/>
        <v>#N/A</v>
      </c>
      <c r="H1494" s="19"/>
      <c r="I1494">
        <v>2463935</v>
      </c>
      <c r="J1494" t="s">
        <v>3968</v>
      </c>
      <c r="K1494">
        <v>11594993</v>
      </c>
      <c r="L1494" t="s">
        <v>3969</v>
      </c>
      <c r="M1494">
        <v>500000</v>
      </c>
      <c r="N1494" t="s">
        <v>3970</v>
      </c>
      <c r="O1494">
        <v>249</v>
      </c>
      <c r="P1494" t="s">
        <v>3971</v>
      </c>
      <c r="Q1494">
        <v>0</v>
      </c>
      <c r="R1494" t="s">
        <v>3972</v>
      </c>
      <c r="S1494">
        <v>-3500</v>
      </c>
      <c r="T1494" s="7" t="str">
        <f t="shared" si="59"/>
        <v>hp_2463935;atk_10435493;hit_500000;miss_249;cirt_0;cirtSub_-3500</v>
      </c>
    </row>
    <row r="1495" spans="1:20" x14ac:dyDescent="0.15">
      <c r="A1495" s="16">
        <v>331493</v>
      </c>
      <c r="B1495" s="16" t="s">
        <v>228</v>
      </c>
      <c r="C1495" s="16">
        <v>1</v>
      </c>
      <c r="D1495" s="16">
        <v>2</v>
      </c>
      <c r="E1495" s="17">
        <v>498</v>
      </c>
      <c r="F1495" s="19" t="s">
        <v>3967</v>
      </c>
      <c r="G1495" s="19" t="e">
        <f t="shared" si="58"/>
        <v>#N/A</v>
      </c>
      <c r="H1495" s="19"/>
      <c r="I1495">
        <v>2463935</v>
      </c>
      <c r="J1495" t="s">
        <v>3968</v>
      </c>
      <c r="K1495">
        <v>11594993</v>
      </c>
      <c r="L1495" t="s">
        <v>3969</v>
      </c>
      <c r="M1495">
        <v>500000</v>
      </c>
      <c r="N1495" t="s">
        <v>3970</v>
      </c>
      <c r="O1495">
        <v>249</v>
      </c>
      <c r="P1495" t="s">
        <v>3971</v>
      </c>
      <c r="Q1495">
        <v>0</v>
      </c>
      <c r="R1495" t="s">
        <v>3972</v>
      </c>
      <c r="S1495">
        <v>-3500</v>
      </c>
      <c r="T1495" s="7" t="str">
        <f t="shared" si="59"/>
        <v>hp_2463935;atk_10435493;hit_500000;miss_249;cirt_0;cirtSub_-3500</v>
      </c>
    </row>
    <row r="1496" spans="1:20" x14ac:dyDescent="0.15">
      <c r="A1496" s="16">
        <v>331494</v>
      </c>
      <c r="B1496" s="16" t="s">
        <v>228</v>
      </c>
      <c r="C1496" s="16">
        <v>1</v>
      </c>
      <c r="D1496" s="16">
        <v>2</v>
      </c>
      <c r="E1496" s="17">
        <v>499</v>
      </c>
      <c r="F1496" s="19" t="s">
        <v>3967</v>
      </c>
      <c r="G1496" s="19" t="e">
        <f t="shared" si="58"/>
        <v>#N/A</v>
      </c>
      <c r="H1496" s="19"/>
      <c r="I1496">
        <v>2474010</v>
      </c>
      <c r="J1496" t="s">
        <v>3968</v>
      </c>
      <c r="K1496">
        <v>11642400</v>
      </c>
      <c r="L1496" t="s">
        <v>3969</v>
      </c>
      <c r="M1496">
        <v>500000</v>
      </c>
      <c r="N1496" t="s">
        <v>3970</v>
      </c>
      <c r="O1496">
        <v>249</v>
      </c>
      <c r="P1496" t="s">
        <v>3971</v>
      </c>
      <c r="Q1496">
        <v>0</v>
      </c>
      <c r="R1496" t="s">
        <v>3972</v>
      </c>
      <c r="S1496">
        <v>-3500</v>
      </c>
      <c r="T1496" s="7" t="str">
        <f t="shared" si="59"/>
        <v>hp_2474010;atk_10478160;hit_500000;miss_249;cirt_0;cirtSub_-3500</v>
      </c>
    </row>
    <row r="1497" spans="1:20" x14ac:dyDescent="0.15">
      <c r="A1497" s="16">
        <v>331495</v>
      </c>
      <c r="B1497" s="16" t="s">
        <v>228</v>
      </c>
      <c r="C1497" s="16">
        <v>1</v>
      </c>
      <c r="D1497" s="16">
        <v>2</v>
      </c>
      <c r="E1497" s="17">
        <v>499</v>
      </c>
      <c r="F1497" s="19" t="s">
        <v>3967</v>
      </c>
      <c r="G1497" s="19" t="e">
        <f t="shared" si="58"/>
        <v>#N/A</v>
      </c>
      <c r="H1497" s="19"/>
      <c r="I1497">
        <v>2474010</v>
      </c>
      <c r="J1497" t="s">
        <v>3968</v>
      </c>
      <c r="K1497">
        <v>11642400</v>
      </c>
      <c r="L1497" t="s">
        <v>3969</v>
      </c>
      <c r="M1497">
        <v>500000</v>
      </c>
      <c r="N1497" t="s">
        <v>3970</v>
      </c>
      <c r="O1497">
        <v>249</v>
      </c>
      <c r="P1497" t="s">
        <v>3971</v>
      </c>
      <c r="Q1497">
        <v>0</v>
      </c>
      <c r="R1497" t="s">
        <v>3972</v>
      </c>
      <c r="S1497">
        <v>-3500</v>
      </c>
      <c r="T1497" s="7" t="str">
        <f t="shared" si="59"/>
        <v>hp_2474010;atk_10478160;hit_500000;miss_249;cirt_0;cirtSub_-3500</v>
      </c>
    </row>
    <row r="1498" spans="1:20" x14ac:dyDescent="0.15">
      <c r="A1498" s="16">
        <v>331496</v>
      </c>
      <c r="B1498" s="16" t="s">
        <v>228</v>
      </c>
      <c r="C1498" s="16">
        <v>1</v>
      </c>
      <c r="D1498" s="16">
        <v>2</v>
      </c>
      <c r="E1498" s="17">
        <v>499</v>
      </c>
      <c r="F1498" s="19" t="s">
        <v>3967</v>
      </c>
      <c r="G1498" s="19" t="e">
        <f t="shared" si="58"/>
        <v>#N/A</v>
      </c>
      <c r="H1498" s="19"/>
      <c r="I1498">
        <v>2474010</v>
      </c>
      <c r="J1498" t="s">
        <v>3968</v>
      </c>
      <c r="K1498">
        <v>11642400</v>
      </c>
      <c r="L1498" t="s">
        <v>3969</v>
      </c>
      <c r="M1498">
        <v>500000</v>
      </c>
      <c r="N1498" t="s">
        <v>3970</v>
      </c>
      <c r="O1498">
        <v>249</v>
      </c>
      <c r="P1498" t="s">
        <v>3971</v>
      </c>
      <c r="Q1498">
        <v>0</v>
      </c>
      <c r="R1498" t="s">
        <v>3972</v>
      </c>
      <c r="S1498">
        <v>-3500</v>
      </c>
      <c r="T1498" s="7" t="str">
        <f t="shared" si="59"/>
        <v>hp_2474010;atk_10478160;hit_500000;miss_249;cirt_0;cirtSub_-3500</v>
      </c>
    </row>
    <row r="1499" spans="1:20" x14ac:dyDescent="0.15">
      <c r="A1499" s="16">
        <v>331497</v>
      </c>
      <c r="B1499" s="16" t="s">
        <v>228</v>
      </c>
      <c r="C1499" s="16">
        <v>1</v>
      </c>
      <c r="D1499" s="16">
        <v>2</v>
      </c>
      <c r="E1499" s="17">
        <v>500</v>
      </c>
      <c r="F1499" s="19" t="s">
        <v>3967</v>
      </c>
      <c r="G1499" s="19">
        <f t="shared" si="58"/>
        <v>0.8</v>
      </c>
      <c r="H1499" s="19"/>
      <c r="I1499">
        <v>2484084</v>
      </c>
      <c r="J1499" t="s">
        <v>3968</v>
      </c>
      <c r="K1499">
        <v>11689808</v>
      </c>
      <c r="L1499" t="s">
        <v>3969</v>
      </c>
      <c r="M1499">
        <v>500000</v>
      </c>
      <c r="N1499" t="s">
        <v>3970</v>
      </c>
      <c r="O1499">
        <v>250</v>
      </c>
      <c r="P1499" t="s">
        <v>3971</v>
      </c>
      <c r="Q1499">
        <v>0</v>
      </c>
      <c r="R1499" t="s">
        <v>3972</v>
      </c>
      <c r="S1499">
        <v>-3500</v>
      </c>
      <c r="T1499" s="7" t="str">
        <f t="shared" si="59"/>
        <v>hp_2484084;atk_10520827;hit_500000;miss_250;cirt_0;cirtSub_-3500</v>
      </c>
    </row>
    <row r="1500" spans="1:20" x14ac:dyDescent="0.15">
      <c r="A1500" s="16">
        <v>331498</v>
      </c>
      <c r="B1500" s="16" t="s">
        <v>228</v>
      </c>
      <c r="C1500" s="16">
        <v>1</v>
      </c>
      <c r="D1500" s="16">
        <v>2</v>
      </c>
      <c r="E1500" s="17">
        <v>500</v>
      </c>
      <c r="F1500" s="19" t="s">
        <v>3967</v>
      </c>
      <c r="G1500" s="19">
        <f t="shared" si="58"/>
        <v>0.8</v>
      </c>
      <c r="H1500" s="19"/>
      <c r="I1500">
        <v>2484084</v>
      </c>
      <c r="J1500" t="s">
        <v>3968</v>
      </c>
      <c r="K1500">
        <v>11689808</v>
      </c>
      <c r="L1500" t="s">
        <v>3969</v>
      </c>
      <c r="M1500">
        <v>500000</v>
      </c>
      <c r="N1500" t="s">
        <v>3970</v>
      </c>
      <c r="O1500">
        <v>250</v>
      </c>
      <c r="P1500" t="s">
        <v>3971</v>
      </c>
      <c r="Q1500">
        <v>0</v>
      </c>
      <c r="R1500" t="s">
        <v>3972</v>
      </c>
      <c r="S1500">
        <v>-3500</v>
      </c>
      <c r="T1500" s="7" t="str">
        <f t="shared" si="59"/>
        <v>hp_2484084;atk_10520827;hit_500000;miss_250;cirt_0;cirtSub_-3500</v>
      </c>
    </row>
    <row r="1501" spans="1:20" x14ac:dyDescent="0.15">
      <c r="A1501" s="16">
        <v>331499</v>
      </c>
      <c r="B1501" s="16" t="s">
        <v>228</v>
      </c>
      <c r="C1501" s="16">
        <v>1</v>
      </c>
      <c r="D1501" s="16">
        <v>2</v>
      </c>
      <c r="E1501" s="17">
        <v>500</v>
      </c>
      <c r="F1501" s="19" t="s">
        <v>3967</v>
      </c>
      <c r="G1501" s="19">
        <f t="shared" si="58"/>
        <v>0.8</v>
      </c>
      <c r="H1501" s="19"/>
      <c r="I1501">
        <v>2484084</v>
      </c>
      <c r="J1501" t="s">
        <v>3968</v>
      </c>
      <c r="K1501">
        <v>11689808</v>
      </c>
      <c r="L1501" t="s">
        <v>3969</v>
      </c>
      <c r="M1501">
        <v>500000</v>
      </c>
      <c r="N1501" t="s">
        <v>3970</v>
      </c>
      <c r="O1501">
        <v>250</v>
      </c>
      <c r="P1501" t="s">
        <v>3971</v>
      </c>
      <c r="Q1501">
        <v>0</v>
      </c>
      <c r="R1501" t="s">
        <v>3972</v>
      </c>
      <c r="S1501">
        <v>-3500</v>
      </c>
      <c r="T1501" s="7" t="str">
        <f t="shared" si="59"/>
        <v>hp_2484084;atk_10520827;hit_500000;miss_250;cirt_0;cirtSub_-3500</v>
      </c>
    </row>
    <row r="1502" spans="1:20" x14ac:dyDescent="0.15">
      <c r="A1502" s="16">
        <v>331500</v>
      </c>
      <c r="B1502" s="16" t="s">
        <v>228</v>
      </c>
      <c r="C1502" s="16">
        <v>1</v>
      </c>
      <c r="D1502" s="16">
        <v>2</v>
      </c>
      <c r="E1502" s="17">
        <v>501</v>
      </c>
      <c r="F1502" s="19" t="s">
        <v>3967</v>
      </c>
      <c r="G1502" s="19" t="e">
        <f t="shared" si="58"/>
        <v>#N/A</v>
      </c>
      <c r="H1502" s="19"/>
      <c r="I1502">
        <v>2494158</v>
      </c>
      <c r="J1502" t="s">
        <v>3968</v>
      </c>
      <c r="K1502">
        <v>11737215</v>
      </c>
      <c r="L1502" t="s">
        <v>3969</v>
      </c>
      <c r="M1502">
        <v>500000</v>
      </c>
      <c r="N1502" t="s">
        <v>3970</v>
      </c>
      <c r="O1502">
        <v>250</v>
      </c>
      <c r="P1502" t="s">
        <v>3971</v>
      </c>
      <c r="Q1502">
        <v>0</v>
      </c>
      <c r="R1502" t="s">
        <v>3972</v>
      </c>
      <c r="S1502">
        <v>-3500</v>
      </c>
      <c r="T1502" s="7" t="str">
        <f t="shared" si="59"/>
        <v>hp_2494158;atk_10563493;hit_500000;miss_250;cirt_0;cirtSub_-3500</v>
      </c>
    </row>
    <row r="1503" spans="1:20" x14ac:dyDescent="0.15">
      <c r="A1503" s="16">
        <v>331501</v>
      </c>
      <c r="B1503" s="16" t="s">
        <v>228</v>
      </c>
      <c r="C1503" s="16">
        <v>1</v>
      </c>
      <c r="D1503" s="16">
        <v>2</v>
      </c>
      <c r="E1503" s="17">
        <v>501</v>
      </c>
      <c r="F1503" s="19" t="s">
        <v>3967</v>
      </c>
      <c r="G1503" s="19" t="e">
        <f t="shared" si="58"/>
        <v>#N/A</v>
      </c>
      <c r="H1503" s="19"/>
      <c r="I1503">
        <v>2494158</v>
      </c>
      <c r="J1503" t="s">
        <v>3968</v>
      </c>
      <c r="K1503">
        <v>11737215</v>
      </c>
      <c r="L1503" t="s">
        <v>3969</v>
      </c>
      <c r="M1503">
        <v>500000</v>
      </c>
      <c r="N1503" t="s">
        <v>3970</v>
      </c>
      <c r="O1503">
        <v>250</v>
      </c>
      <c r="P1503" t="s">
        <v>3971</v>
      </c>
      <c r="Q1503">
        <v>0</v>
      </c>
      <c r="R1503" t="s">
        <v>3972</v>
      </c>
      <c r="S1503">
        <v>-3500</v>
      </c>
      <c r="T1503" s="7" t="str">
        <f t="shared" si="59"/>
        <v>hp_2494158;atk_10563493;hit_500000;miss_250;cirt_0;cirtSub_-3500</v>
      </c>
    </row>
    <row r="1504" spans="1:20" x14ac:dyDescent="0.15">
      <c r="A1504" s="16">
        <v>331502</v>
      </c>
      <c r="B1504" s="16" t="s">
        <v>228</v>
      </c>
      <c r="C1504" s="16">
        <v>1</v>
      </c>
      <c r="D1504" s="16">
        <v>2</v>
      </c>
      <c r="E1504" s="17">
        <v>501</v>
      </c>
      <c r="F1504" s="19" t="s">
        <v>3967</v>
      </c>
      <c r="G1504" s="19" t="e">
        <f t="shared" si="58"/>
        <v>#N/A</v>
      </c>
      <c r="H1504" s="19"/>
      <c r="I1504">
        <v>2494158</v>
      </c>
      <c r="J1504" t="s">
        <v>3968</v>
      </c>
      <c r="K1504">
        <v>11737215</v>
      </c>
      <c r="L1504" t="s">
        <v>3969</v>
      </c>
      <c r="M1504">
        <v>500000</v>
      </c>
      <c r="N1504" t="s">
        <v>3970</v>
      </c>
      <c r="O1504">
        <v>250</v>
      </c>
      <c r="P1504" t="s">
        <v>3971</v>
      </c>
      <c r="Q1504">
        <v>0</v>
      </c>
      <c r="R1504" t="s">
        <v>3972</v>
      </c>
      <c r="S1504">
        <v>-3500</v>
      </c>
      <c r="T1504" s="7" t="str">
        <f t="shared" si="59"/>
        <v>hp_2494158;atk_10563493;hit_500000;miss_250;cirt_0;cirtSub_-3500</v>
      </c>
    </row>
    <row r="1505" spans="1:20" x14ac:dyDescent="0.15">
      <c r="A1505" s="16">
        <v>331503</v>
      </c>
      <c r="B1505" s="16" t="s">
        <v>228</v>
      </c>
      <c r="C1505" s="16">
        <v>1</v>
      </c>
      <c r="D1505" s="16">
        <v>2</v>
      </c>
      <c r="E1505" s="17">
        <v>502</v>
      </c>
      <c r="F1505" s="19" t="s">
        <v>3967</v>
      </c>
      <c r="G1505" s="19" t="e">
        <f t="shared" si="58"/>
        <v>#N/A</v>
      </c>
      <c r="H1505" s="19"/>
      <c r="I1505">
        <v>2504232</v>
      </c>
      <c r="J1505" t="s">
        <v>3968</v>
      </c>
      <c r="K1505">
        <v>11784623</v>
      </c>
      <c r="L1505" t="s">
        <v>3969</v>
      </c>
      <c r="M1505">
        <v>500000</v>
      </c>
      <c r="N1505" t="s">
        <v>3970</v>
      </c>
      <c r="O1505">
        <v>251</v>
      </c>
      <c r="P1505" t="s">
        <v>3971</v>
      </c>
      <c r="Q1505">
        <v>0</v>
      </c>
      <c r="R1505" t="s">
        <v>3972</v>
      </c>
      <c r="S1505">
        <v>-3500</v>
      </c>
      <c r="T1505" s="7" t="str">
        <f t="shared" si="59"/>
        <v>hp_2504232;atk_10606160;hit_500000;miss_251;cirt_0;cirtSub_-3500</v>
      </c>
    </row>
    <row r="1506" spans="1:20" x14ac:dyDescent="0.15">
      <c r="A1506" s="16">
        <v>331504</v>
      </c>
      <c r="B1506" s="16" t="s">
        <v>228</v>
      </c>
      <c r="C1506" s="16">
        <v>1</v>
      </c>
      <c r="D1506" s="16">
        <v>2</v>
      </c>
      <c r="E1506" s="17">
        <v>502</v>
      </c>
      <c r="F1506" s="19" t="s">
        <v>3967</v>
      </c>
      <c r="G1506" s="19" t="e">
        <f t="shared" si="58"/>
        <v>#N/A</v>
      </c>
      <c r="H1506" s="19"/>
      <c r="I1506">
        <v>2504232</v>
      </c>
      <c r="J1506" t="s">
        <v>3968</v>
      </c>
      <c r="K1506">
        <v>11784623</v>
      </c>
      <c r="L1506" t="s">
        <v>3969</v>
      </c>
      <c r="M1506">
        <v>500000</v>
      </c>
      <c r="N1506" t="s">
        <v>3970</v>
      </c>
      <c r="O1506">
        <v>251</v>
      </c>
      <c r="P1506" t="s">
        <v>3971</v>
      </c>
      <c r="Q1506">
        <v>0</v>
      </c>
      <c r="R1506" t="s">
        <v>3972</v>
      </c>
      <c r="S1506">
        <v>-3500</v>
      </c>
      <c r="T1506" s="7" t="str">
        <f t="shared" si="59"/>
        <v>hp_2504232;atk_10606160;hit_500000;miss_251;cirt_0;cirtSub_-3500</v>
      </c>
    </row>
    <row r="1507" spans="1:20" x14ac:dyDescent="0.15">
      <c r="A1507" s="16">
        <v>331505</v>
      </c>
      <c r="B1507" s="16" t="s">
        <v>228</v>
      </c>
      <c r="C1507" s="16">
        <v>1</v>
      </c>
      <c r="D1507" s="16">
        <v>2</v>
      </c>
      <c r="E1507" s="17">
        <v>502</v>
      </c>
      <c r="F1507" s="19" t="s">
        <v>3967</v>
      </c>
      <c r="G1507" s="19" t="e">
        <f t="shared" si="58"/>
        <v>#N/A</v>
      </c>
      <c r="H1507" s="19"/>
      <c r="I1507">
        <v>2504232</v>
      </c>
      <c r="J1507" t="s">
        <v>3968</v>
      </c>
      <c r="K1507">
        <v>11784623</v>
      </c>
      <c r="L1507" t="s">
        <v>3969</v>
      </c>
      <c r="M1507">
        <v>500000</v>
      </c>
      <c r="N1507" t="s">
        <v>3970</v>
      </c>
      <c r="O1507">
        <v>251</v>
      </c>
      <c r="P1507" t="s">
        <v>3971</v>
      </c>
      <c r="Q1507">
        <v>0</v>
      </c>
      <c r="R1507" t="s">
        <v>3972</v>
      </c>
      <c r="S1507">
        <v>-3500</v>
      </c>
      <c r="T1507" s="7" t="str">
        <f t="shared" si="59"/>
        <v>hp_2504232;atk_10606160;hit_500000;miss_251;cirt_0;cirtSub_-3500</v>
      </c>
    </row>
    <row r="1508" spans="1:20" x14ac:dyDescent="0.15">
      <c r="A1508" s="16">
        <v>331506</v>
      </c>
      <c r="B1508" s="16" t="s">
        <v>228</v>
      </c>
      <c r="C1508" s="16">
        <v>1</v>
      </c>
      <c r="D1508" s="16">
        <v>2</v>
      </c>
      <c r="E1508" s="17">
        <v>503</v>
      </c>
      <c r="F1508" s="19" t="s">
        <v>3967</v>
      </c>
      <c r="G1508" s="19" t="e">
        <f t="shared" si="58"/>
        <v>#N/A</v>
      </c>
      <c r="H1508" s="19"/>
      <c r="I1508">
        <v>2514306</v>
      </c>
      <c r="J1508" t="s">
        <v>3968</v>
      </c>
      <c r="K1508">
        <v>11832030</v>
      </c>
      <c r="L1508" t="s">
        <v>3969</v>
      </c>
      <c r="M1508">
        <v>500000</v>
      </c>
      <c r="N1508" t="s">
        <v>3970</v>
      </c>
      <c r="O1508">
        <v>251</v>
      </c>
      <c r="P1508" t="s">
        <v>3971</v>
      </c>
      <c r="Q1508">
        <v>0</v>
      </c>
      <c r="R1508" t="s">
        <v>3972</v>
      </c>
      <c r="S1508">
        <v>-3500</v>
      </c>
      <c r="T1508" s="7" t="str">
        <f t="shared" si="59"/>
        <v>hp_2514306;atk_10648827;hit_500000;miss_251;cirt_0;cirtSub_-3500</v>
      </c>
    </row>
    <row r="1509" spans="1:20" x14ac:dyDescent="0.15">
      <c r="A1509" s="16">
        <v>331507</v>
      </c>
      <c r="B1509" s="16" t="s">
        <v>228</v>
      </c>
      <c r="C1509" s="16">
        <v>1</v>
      </c>
      <c r="D1509" s="16">
        <v>2</v>
      </c>
      <c r="E1509" s="17">
        <v>503</v>
      </c>
      <c r="F1509" s="19" t="s">
        <v>3967</v>
      </c>
      <c r="G1509" s="19" t="e">
        <f t="shared" si="58"/>
        <v>#N/A</v>
      </c>
      <c r="H1509" s="19"/>
      <c r="I1509">
        <v>2514306</v>
      </c>
      <c r="J1509" t="s">
        <v>3968</v>
      </c>
      <c r="K1509">
        <v>11832030</v>
      </c>
      <c r="L1509" t="s">
        <v>3969</v>
      </c>
      <c r="M1509">
        <v>500000</v>
      </c>
      <c r="N1509" t="s">
        <v>3970</v>
      </c>
      <c r="O1509">
        <v>251</v>
      </c>
      <c r="P1509" t="s">
        <v>3971</v>
      </c>
      <c r="Q1509">
        <v>0</v>
      </c>
      <c r="R1509" t="s">
        <v>3972</v>
      </c>
      <c r="S1509">
        <v>-3500</v>
      </c>
      <c r="T1509" s="7" t="str">
        <f t="shared" si="59"/>
        <v>hp_2514306;atk_10648827;hit_500000;miss_251;cirt_0;cirtSub_-3500</v>
      </c>
    </row>
    <row r="1510" spans="1:20" x14ac:dyDescent="0.15">
      <c r="A1510" s="16">
        <v>331508</v>
      </c>
      <c r="B1510" s="16" t="s">
        <v>228</v>
      </c>
      <c r="C1510" s="16">
        <v>1</v>
      </c>
      <c r="D1510" s="16">
        <v>2</v>
      </c>
      <c r="E1510" s="17">
        <v>503</v>
      </c>
      <c r="F1510" s="19" t="s">
        <v>3967</v>
      </c>
      <c r="G1510" s="19" t="e">
        <f t="shared" si="58"/>
        <v>#N/A</v>
      </c>
      <c r="H1510" s="19"/>
      <c r="I1510">
        <v>2514306</v>
      </c>
      <c r="J1510" t="s">
        <v>3968</v>
      </c>
      <c r="K1510">
        <v>11832030</v>
      </c>
      <c r="L1510" t="s">
        <v>3969</v>
      </c>
      <c r="M1510">
        <v>500000</v>
      </c>
      <c r="N1510" t="s">
        <v>3970</v>
      </c>
      <c r="O1510">
        <v>251</v>
      </c>
      <c r="P1510" t="s">
        <v>3971</v>
      </c>
      <c r="Q1510">
        <v>0</v>
      </c>
      <c r="R1510" t="s">
        <v>3972</v>
      </c>
      <c r="S1510">
        <v>-3500</v>
      </c>
      <c r="T1510" s="7" t="str">
        <f t="shared" si="59"/>
        <v>hp_2514306;atk_10648827;hit_500000;miss_251;cirt_0;cirtSub_-3500</v>
      </c>
    </row>
    <row r="1511" spans="1:20" x14ac:dyDescent="0.15">
      <c r="A1511" s="16">
        <v>331509</v>
      </c>
      <c r="B1511" s="16" t="s">
        <v>228</v>
      </c>
      <c r="C1511" s="16">
        <v>1</v>
      </c>
      <c r="D1511" s="16">
        <v>2</v>
      </c>
      <c r="E1511" s="17">
        <v>504</v>
      </c>
      <c r="F1511" s="19" t="s">
        <v>3967</v>
      </c>
      <c r="G1511" s="19" t="e">
        <f t="shared" si="58"/>
        <v>#N/A</v>
      </c>
      <c r="H1511" s="19"/>
      <c r="I1511">
        <v>2524380</v>
      </c>
      <c r="J1511" t="s">
        <v>3968</v>
      </c>
      <c r="K1511">
        <v>11879438</v>
      </c>
      <c r="L1511" t="s">
        <v>3969</v>
      </c>
      <c r="M1511">
        <v>500000</v>
      </c>
      <c r="N1511" t="s">
        <v>3970</v>
      </c>
      <c r="O1511">
        <v>252</v>
      </c>
      <c r="P1511" t="s">
        <v>3971</v>
      </c>
      <c r="Q1511">
        <v>0</v>
      </c>
      <c r="R1511" t="s">
        <v>3972</v>
      </c>
      <c r="S1511">
        <v>-3500</v>
      </c>
      <c r="T1511" s="7" t="str">
        <f t="shared" si="59"/>
        <v>hp_2524380;atk_10691494;hit_500000;miss_252;cirt_0;cirtSub_-3500</v>
      </c>
    </row>
    <row r="1512" spans="1:20" x14ac:dyDescent="0.15">
      <c r="A1512" s="16">
        <v>331510</v>
      </c>
      <c r="B1512" s="16" t="s">
        <v>228</v>
      </c>
      <c r="C1512" s="16">
        <v>1</v>
      </c>
      <c r="D1512" s="16">
        <v>2</v>
      </c>
      <c r="E1512" s="17">
        <v>504</v>
      </c>
      <c r="F1512" s="19" t="s">
        <v>3967</v>
      </c>
      <c r="G1512" s="19" t="e">
        <f t="shared" si="58"/>
        <v>#N/A</v>
      </c>
      <c r="H1512" s="19"/>
      <c r="I1512">
        <v>2524380</v>
      </c>
      <c r="J1512" t="s">
        <v>3968</v>
      </c>
      <c r="K1512">
        <v>11879438</v>
      </c>
      <c r="L1512" t="s">
        <v>3969</v>
      </c>
      <c r="M1512">
        <v>500000</v>
      </c>
      <c r="N1512" t="s">
        <v>3970</v>
      </c>
      <c r="O1512">
        <v>252</v>
      </c>
      <c r="P1512" t="s">
        <v>3971</v>
      </c>
      <c r="Q1512">
        <v>0</v>
      </c>
      <c r="R1512" t="s">
        <v>3972</v>
      </c>
      <c r="S1512">
        <v>-3500</v>
      </c>
      <c r="T1512" s="7" t="str">
        <f t="shared" si="59"/>
        <v>hp_2524380;atk_10691494;hit_500000;miss_252;cirt_0;cirtSub_-3500</v>
      </c>
    </row>
    <row r="1513" spans="1:20" x14ac:dyDescent="0.15">
      <c r="A1513" s="16">
        <v>331511</v>
      </c>
      <c r="B1513" s="16" t="s">
        <v>228</v>
      </c>
      <c r="C1513" s="16">
        <v>1</v>
      </c>
      <c r="D1513" s="16">
        <v>2</v>
      </c>
      <c r="E1513" s="17">
        <v>504</v>
      </c>
      <c r="F1513" s="19" t="s">
        <v>3967</v>
      </c>
      <c r="G1513" s="19" t="e">
        <f t="shared" si="58"/>
        <v>#N/A</v>
      </c>
      <c r="H1513" s="19"/>
      <c r="I1513">
        <v>2524380</v>
      </c>
      <c r="J1513" t="s">
        <v>3968</v>
      </c>
      <c r="K1513">
        <v>11879438</v>
      </c>
      <c r="L1513" t="s">
        <v>3969</v>
      </c>
      <c r="M1513">
        <v>500000</v>
      </c>
      <c r="N1513" t="s">
        <v>3970</v>
      </c>
      <c r="O1513">
        <v>252</v>
      </c>
      <c r="P1513" t="s">
        <v>3971</v>
      </c>
      <c r="Q1513">
        <v>0</v>
      </c>
      <c r="R1513" t="s">
        <v>3972</v>
      </c>
      <c r="S1513">
        <v>-3500</v>
      </c>
      <c r="T1513" s="7" t="str">
        <f t="shared" si="59"/>
        <v>hp_2524380;atk_10691494;hit_500000;miss_252;cirt_0;cirtSub_-3500</v>
      </c>
    </row>
    <row r="1514" spans="1:20" x14ac:dyDescent="0.15">
      <c r="A1514" s="16">
        <v>331512</v>
      </c>
      <c r="B1514" s="16" t="s">
        <v>228</v>
      </c>
      <c r="C1514" s="16">
        <v>1</v>
      </c>
      <c r="D1514" s="16">
        <v>2</v>
      </c>
      <c r="E1514" s="17">
        <v>505</v>
      </c>
      <c r="F1514" s="19" t="s">
        <v>3967</v>
      </c>
      <c r="G1514" s="19">
        <f t="shared" si="58"/>
        <v>0.8</v>
      </c>
      <c r="H1514" s="19"/>
      <c r="I1514">
        <v>2534454</v>
      </c>
      <c r="J1514" t="s">
        <v>3968</v>
      </c>
      <c r="K1514">
        <v>11926845</v>
      </c>
      <c r="L1514" t="s">
        <v>3969</v>
      </c>
      <c r="M1514">
        <v>500000</v>
      </c>
      <c r="N1514" t="s">
        <v>3970</v>
      </c>
      <c r="O1514">
        <v>252</v>
      </c>
      <c r="P1514" t="s">
        <v>3971</v>
      </c>
      <c r="Q1514">
        <v>0</v>
      </c>
      <c r="R1514" t="s">
        <v>3972</v>
      </c>
      <c r="S1514">
        <v>-3500</v>
      </c>
      <c r="T1514" s="7" t="str">
        <f t="shared" si="59"/>
        <v>hp_2534454;atk_10734160;hit_500000;miss_252;cirt_0;cirtSub_-3500</v>
      </c>
    </row>
    <row r="1515" spans="1:20" x14ac:dyDescent="0.15">
      <c r="A1515" s="16">
        <v>331513</v>
      </c>
      <c r="B1515" s="16" t="s">
        <v>228</v>
      </c>
      <c r="C1515" s="16">
        <v>1</v>
      </c>
      <c r="D1515" s="16">
        <v>2</v>
      </c>
      <c r="E1515" s="17">
        <v>505</v>
      </c>
      <c r="F1515" s="19" t="s">
        <v>3967</v>
      </c>
      <c r="G1515" s="19">
        <f t="shared" si="58"/>
        <v>0.8</v>
      </c>
      <c r="H1515" s="19"/>
      <c r="I1515">
        <v>2534454</v>
      </c>
      <c r="J1515" t="s">
        <v>3968</v>
      </c>
      <c r="K1515">
        <v>11926845</v>
      </c>
      <c r="L1515" t="s">
        <v>3969</v>
      </c>
      <c r="M1515">
        <v>500000</v>
      </c>
      <c r="N1515" t="s">
        <v>3970</v>
      </c>
      <c r="O1515">
        <v>252</v>
      </c>
      <c r="P1515" t="s">
        <v>3971</v>
      </c>
      <c r="Q1515">
        <v>0</v>
      </c>
      <c r="R1515" t="s">
        <v>3972</v>
      </c>
      <c r="S1515">
        <v>-3500</v>
      </c>
      <c r="T1515" s="7" t="str">
        <f t="shared" si="59"/>
        <v>hp_2534454;atk_10734160;hit_500000;miss_252;cirt_0;cirtSub_-3500</v>
      </c>
    </row>
    <row r="1516" spans="1:20" x14ac:dyDescent="0.15">
      <c r="A1516" s="16">
        <v>331514</v>
      </c>
      <c r="B1516" s="16" t="s">
        <v>228</v>
      </c>
      <c r="C1516" s="16">
        <v>1</v>
      </c>
      <c r="D1516" s="16">
        <v>2</v>
      </c>
      <c r="E1516" s="17">
        <v>505</v>
      </c>
      <c r="F1516" s="19" t="s">
        <v>3967</v>
      </c>
      <c r="G1516" s="19">
        <f t="shared" si="58"/>
        <v>0.8</v>
      </c>
      <c r="H1516" s="19"/>
      <c r="I1516">
        <v>2534454</v>
      </c>
      <c r="J1516" t="s">
        <v>3968</v>
      </c>
      <c r="K1516">
        <v>11926845</v>
      </c>
      <c r="L1516" t="s">
        <v>3969</v>
      </c>
      <c r="M1516">
        <v>500000</v>
      </c>
      <c r="N1516" t="s">
        <v>3970</v>
      </c>
      <c r="O1516">
        <v>252</v>
      </c>
      <c r="P1516" t="s">
        <v>3971</v>
      </c>
      <c r="Q1516">
        <v>0</v>
      </c>
      <c r="R1516" t="s">
        <v>3972</v>
      </c>
      <c r="S1516">
        <v>-3500</v>
      </c>
      <c r="T1516" s="7" t="str">
        <f t="shared" si="59"/>
        <v>hp_2534454;atk_10734160;hit_500000;miss_252;cirt_0;cirtSub_-3500</v>
      </c>
    </row>
    <row r="1517" spans="1:20" x14ac:dyDescent="0.15">
      <c r="A1517" s="16">
        <v>331515</v>
      </c>
      <c r="B1517" s="16" t="s">
        <v>228</v>
      </c>
      <c r="C1517" s="16">
        <v>1</v>
      </c>
      <c r="D1517" s="16">
        <v>2</v>
      </c>
      <c r="E1517" s="17">
        <v>506</v>
      </c>
      <c r="F1517" s="19" t="s">
        <v>3967</v>
      </c>
      <c r="G1517" s="19" t="e">
        <f t="shared" si="58"/>
        <v>#N/A</v>
      </c>
      <c r="H1517" s="19"/>
      <c r="I1517">
        <v>2544528</v>
      </c>
      <c r="J1517" t="s">
        <v>3968</v>
      </c>
      <c r="K1517">
        <v>11974253</v>
      </c>
      <c r="L1517" t="s">
        <v>3969</v>
      </c>
      <c r="M1517">
        <v>500000</v>
      </c>
      <c r="N1517" t="s">
        <v>3970</v>
      </c>
      <c r="O1517">
        <v>253</v>
      </c>
      <c r="P1517" t="s">
        <v>3971</v>
      </c>
      <c r="Q1517">
        <v>0</v>
      </c>
      <c r="R1517" t="s">
        <v>3972</v>
      </c>
      <c r="S1517">
        <v>-3500</v>
      </c>
      <c r="T1517" s="7" t="str">
        <f t="shared" si="59"/>
        <v>hp_2544528;atk_10776827;hit_500000;miss_253;cirt_0;cirtSub_-3500</v>
      </c>
    </row>
    <row r="1518" spans="1:20" x14ac:dyDescent="0.15">
      <c r="A1518" s="16">
        <v>331516</v>
      </c>
      <c r="B1518" s="16" t="s">
        <v>228</v>
      </c>
      <c r="C1518" s="16">
        <v>1</v>
      </c>
      <c r="D1518" s="16">
        <v>2</v>
      </c>
      <c r="E1518" s="17">
        <v>506</v>
      </c>
      <c r="F1518" s="19" t="s">
        <v>3967</v>
      </c>
      <c r="G1518" s="19" t="e">
        <f t="shared" si="58"/>
        <v>#N/A</v>
      </c>
      <c r="H1518" s="19"/>
      <c r="I1518">
        <v>2544528</v>
      </c>
      <c r="J1518" t="s">
        <v>3968</v>
      </c>
      <c r="K1518">
        <v>11974253</v>
      </c>
      <c r="L1518" t="s">
        <v>3969</v>
      </c>
      <c r="M1518">
        <v>500000</v>
      </c>
      <c r="N1518" t="s">
        <v>3970</v>
      </c>
      <c r="O1518">
        <v>253</v>
      </c>
      <c r="P1518" t="s">
        <v>3971</v>
      </c>
      <c r="Q1518">
        <v>0</v>
      </c>
      <c r="R1518" t="s">
        <v>3972</v>
      </c>
      <c r="S1518">
        <v>-3500</v>
      </c>
      <c r="T1518" s="7" t="str">
        <f t="shared" si="59"/>
        <v>hp_2544528;atk_10776827;hit_500000;miss_253;cirt_0;cirtSub_-3500</v>
      </c>
    </row>
    <row r="1519" spans="1:20" x14ac:dyDescent="0.15">
      <c r="A1519" s="16">
        <v>331517</v>
      </c>
      <c r="B1519" s="16" t="s">
        <v>228</v>
      </c>
      <c r="C1519" s="16">
        <v>1</v>
      </c>
      <c r="D1519" s="16">
        <v>2</v>
      </c>
      <c r="E1519" s="17">
        <v>506</v>
      </c>
      <c r="F1519" s="19" t="s">
        <v>3967</v>
      </c>
      <c r="G1519" s="19" t="e">
        <f t="shared" si="58"/>
        <v>#N/A</v>
      </c>
      <c r="H1519" s="19"/>
      <c r="I1519">
        <v>2544528</v>
      </c>
      <c r="J1519" t="s">
        <v>3968</v>
      </c>
      <c r="K1519">
        <v>11974253</v>
      </c>
      <c r="L1519" t="s">
        <v>3969</v>
      </c>
      <c r="M1519">
        <v>500000</v>
      </c>
      <c r="N1519" t="s">
        <v>3970</v>
      </c>
      <c r="O1519">
        <v>253</v>
      </c>
      <c r="P1519" t="s">
        <v>3971</v>
      </c>
      <c r="Q1519">
        <v>0</v>
      </c>
      <c r="R1519" t="s">
        <v>3972</v>
      </c>
      <c r="S1519">
        <v>-3500</v>
      </c>
      <c r="T1519" s="7" t="str">
        <f t="shared" si="59"/>
        <v>hp_2544528;atk_10776827;hit_500000;miss_253;cirt_0;cirtSub_-3500</v>
      </c>
    </row>
    <row r="1520" spans="1:20" x14ac:dyDescent="0.15">
      <c r="A1520" s="16">
        <v>331518</v>
      </c>
      <c r="B1520" s="16" t="s">
        <v>228</v>
      </c>
      <c r="C1520" s="16">
        <v>1</v>
      </c>
      <c r="D1520" s="16">
        <v>2</v>
      </c>
      <c r="E1520" s="17">
        <v>507</v>
      </c>
      <c r="F1520" s="19" t="s">
        <v>3967</v>
      </c>
      <c r="G1520" s="19" t="e">
        <f t="shared" si="58"/>
        <v>#N/A</v>
      </c>
      <c r="H1520" s="19"/>
      <c r="I1520">
        <v>2554602</v>
      </c>
      <c r="J1520" t="s">
        <v>3968</v>
      </c>
      <c r="K1520">
        <v>12021660</v>
      </c>
      <c r="L1520" t="s">
        <v>3969</v>
      </c>
      <c r="M1520">
        <v>500000</v>
      </c>
      <c r="N1520" t="s">
        <v>3970</v>
      </c>
      <c r="O1520">
        <v>253</v>
      </c>
      <c r="P1520" t="s">
        <v>3971</v>
      </c>
      <c r="Q1520">
        <v>0</v>
      </c>
      <c r="R1520" t="s">
        <v>3972</v>
      </c>
      <c r="S1520">
        <v>-3500</v>
      </c>
      <c r="T1520" s="7" t="str">
        <f t="shared" si="59"/>
        <v>hp_2554602;atk_10819494;hit_500000;miss_253;cirt_0;cirtSub_-3500</v>
      </c>
    </row>
    <row r="1521" spans="1:20" x14ac:dyDescent="0.15">
      <c r="A1521" s="16">
        <v>331519</v>
      </c>
      <c r="B1521" s="16" t="s">
        <v>228</v>
      </c>
      <c r="C1521" s="16">
        <v>1</v>
      </c>
      <c r="D1521" s="16">
        <v>2</v>
      </c>
      <c r="E1521" s="17">
        <v>507</v>
      </c>
      <c r="F1521" s="19" t="s">
        <v>3967</v>
      </c>
      <c r="G1521" s="19" t="e">
        <f t="shared" si="58"/>
        <v>#N/A</v>
      </c>
      <c r="H1521" s="19"/>
      <c r="I1521">
        <v>2554602</v>
      </c>
      <c r="J1521" t="s">
        <v>3968</v>
      </c>
      <c r="K1521">
        <v>12021660</v>
      </c>
      <c r="L1521" t="s">
        <v>3969</v>
      </c>
      <c r="M1521">
        <v>500000</v>
      </c>
      <c r="N1521" t="s">
        <v>3970</v>
      </c>
      <c r="O1521">
        <v>253</v>
      </c>
      <c r="P1521" t="s">
        <v>3971</v>
      </c>
      <c r="Q1521">
        <v>0</v>
      </c>
      <c r="R1521" t="s">
        <v>3972</v>
      </c>
      <c r="S1521">
        <v>-3500</v>
      </c>
      <c r="T1521" s="7" t="str">
        <f t="shared" si="59"/>
        <v>hp_2554602;atk_10819494;hit_500000;miss_253;cirt_0;cirtSub_-3500</v>
      </c>
    </row>
    <row r="1522" spans="1:20" x14ac:dyDescent="0.15">
      <c r="A1522" s="16">
        <v>331520</v>
      </c>
      <c r="B1522" s="16" t="s">
        <v>228</v>
      </c>
      <c r="C1522" s="16">
        <v>1</v>
      </c>
      <c r="D1522" s="16">
        <v>2</v>
      </c>
      <c r="E1522" s="17">
        <v>507</v>
      </c>
      <c r="F1522" s="19" t="s">
        <v>3967</v>
      </c>
      <c r="G1522" s="19" t="e">
        <f t="shared" si="58"/>
        <v>#N/A</v>
      </c>
      <c r="H1522" s="19"/>
      <c r="I1522">
        <v>2554602</v>
      </c>
      <c r="J1522" t="s">
        <v>3968</v>
      </c>
      <c r="K1522">
        <v>12021660</v>
      </c>
      <c r="L1522" t="s">
        <v>3969</v>
      </c>
      <c r="M1522">
        <v>500000</v>
      </c>
      <c r="N1522" t="s">
        <v>3970</v>
      </c>
      <c r="O1522">
        <v>253</v>
      </c>
      <c r="P1522" t="s">
        <v>3971</v>
      </c>
      <c r="Q1522">
        <v>0</v>
      </c>
      <c r="R1522" t="s">
        <v>3972</v>
      </c>
      <c r="S1522">
        <v>-3500</v>
      </c>
      <c r="T1522" s="7" t="str">
        <f t="shared" si="59"/>
        <v>hp_2554602;atk_10819494;hit_500000;miss_253;cirt_0;cirtSub_-3500</v>
      </c>
    </row>
    <row r="1523" spans="1:20" x14ac:dyDescent="0.15">
      <c r="A1523" s="16">
        <v>331521</v>
      </c>
      <c r="B1523" s="16" t="s">
        <v>228</v>
      </c>
      <c r="C1523" s="16">
        <v>1</v>
      </c>
      <c r="D1523" s="16">
        <v>2</v>
      </c>
      <c r="E1523" s="17">
        <v>508</v>
      </c>
      <c r="F1523" s="19" t="s">
        <v>3967</v>
      </c>
      <c r="G1523" s="19" t="e">
        <f t="shared" si="58"/>
        <v>#N/A</v>
      </c>
      <c r="H1523" s="19"/>
      <c r="I1523">
        <v>2564676</v>
      </c>
      <c r="J1523" t="s">
        <v>3968</v>
      </c>
      <c r="K1523">
        <v>12069068</v>
      </c>
      <c r="L1523" t="s">
        <v>3969</v>
      </c>
      <c r="M1523">
        <v>500000</v>
      </c>
      <c r="N1523" t="s">
        <v>3970</v>
      </c>
      <c r="O1523">
        <v>254</v>
      </c>
      <c r="P1523" t="s">
        <v>3971</v>
      </c>
      <c r="Q1523">
        <v>0</v>
      </c>
      <c r="R1523" t="s">
        <v>3972</v>
      </c>
      <c r="S1523">
        <v>-3500</v>
      </c>
      <c r="T1523" s="7" t="str">
        <f t="shared" si="59"/>
        <v>hp_2564676;atk_10862161;hit_500000;miss_254;cirt_0;cirtSub_-3500</v>
      </c>
    </row>
    <row r="1524" spans="1:20" x14ac:dyDescent="0.15">
      <c r="A1524" s="16">
        <v>331522</v>
      </c>
      <c r="B1524" s="16" t="s">
        <v>228</v>
      </c>
      <c r="C1524" s="16">
        <v>1</v>
      </c>
      <c r="D1524" s="16">
        <v>2</v>
      </c>
      <c r="E1524" s="17">
        <v>508</v>
      </c>
      <c r="F1524" s="19" t="s">
        <v>3967</v>
      </c>
      <c r="G1524" s="19" t="e">
        <f t="shared" si="58"/>
        <v>#N/A</v>
      </c>
      <c r="H1524" s="19"/>
      <c r="I1524">
        <v>2564676</v>
      </c>
      <c r="J1524" t="s">
        <v>3968</v>
      </c>
      <c r="K1524">
        <v>12069068</v>
      </c>
      <c r="L1524" t="s">
        <v>3969</v>
      </c>
      <c r="M1524">
        <v>500000</v>
      </c>
      <c r="N1524" t="s">
        <v>3970</v>
      </c>
      <c r="O1524">
        <v>254</v>
      </c>
      <c r="P1524" t="s">
        <v>3971</v>
      </c>
      <c r="Q1524">
        <v>0</v>
      </c>
      <c r="R1524" t="s">
        <v>3972</v>
      </c>
      <c r="S1524">
        <v>-3500</v>
      </c>
      <c r="T1524" s="7" t="str">
        <f t="shared" si="59"/>
        <v>hp_2564676;atk_10862161;hit_500000;miss_254;cirt_0;cirtSub_-3500</v>
      </c>
    </row>
    <row r="1525" spans="1:20" x14ac:dyDescent="0.15">
      <c r="A1525" s="16">
        <v>331523</v>
      </c>
      <c r="B1525" s="16" t="s">
        <v>228</v>
      </c>
      <c r="C1525" s="16">
        <v>1</v>
      </c>
      <c r="D1525" s="16">
        <v>2</v>
      </c>
      <c r="E1525" s="17">
        <v>508</v>
      </c>
      <c r="F1525" s="19" t="s">
        <v>3967</v>
      </c>
      <c r="G1525" s="19" t="e">
        <f t="shared" si="58"/>
        <v>#N/A</v>
      </c>
      <c r="H1525" s="19"/>
      <c r="I1525">
        <v>2564676</v>
      </c>
      <c r="J1525" t="s">
        <v>3968</v>
      </c>
      <c r="K1525">
        <v>12069068</v>
      </c>
      <c r="L1525" t="s">
        <v>3969</v>
      </c>
      <c r="M1525">
        <v>500000</v>
      </c>
      <c r="N1525" t="s">
        <v>3970</v>
      </c>
      <c r="O1525">
        <v>254</v>
      </c>
      <c r="P1525" t="s">
        <v>3971</v>
      </c>
      <c r="Q1525">
        <v>0</v>
      </c>
      <c r="R1525" t="s">
        <v>3972</v>
      </c>
      <c r="S1525">
        <v>-3500</v>
      </c>
      <c r="T1525" s="7" t="str">
        <f t="shared" si="59"/>
        <v>hp_2564676;atk_10862161;hit_500000;miss_254;cirt_0;cirtSub_-3500</v>
      </c>
    </row>
    <row r="1526" spans="1:20" x14ac:dyDescent="0.15">
      <c r="A1526" s="16">
        <v>331524</v>
      </c>
      <c r="B1526" s="16" t="s">
        <v>228</v>
      </c>
      <c r="C1526" s="16">
        <v>1</v>
      </c>
      <c r="D1526" s="16">
        <v>2</v>
      </c>
      <c r="E1526" s="17">
        <v>509</v>
      </c>
      <c r="F1526" s="19" t="s">
        <v>3967</v>
      </c>
      <c r="G1526" s="19" t="e">
        <f t="shared" si="58"/>
        <v>#N/A</v>
      </c>
      <c r="H1526" s="19"/>
      <c r="I1526">
        <v>2574751</v>
      </c>
      <c r="J1526" t="s">
        <v>3968</v>
      </c>
      <c r="K1526">
        <v>12116475</v>
      </c>
      <c r="L1526" t="s">
        <v>3969</v>
      </c>
      <c r="M1526">
        <v>500000</v>
      </c>
      <c r="N1526" t="s">
        <v>3970</v>
      </c>
      <c r="O1526">
        <v>254</v>
      </c>
      <c r="P1526" t="s">
        <v>3971</v>
      </c>
      <c r="Q1526">
        <v>0</v>
      </c>
      <c r="R1526" t="s">
        <v>3972</v>
      </c>
      <c r="S1526">
        <v>-3500</v>
      </c>
      <c r="T1526" s="7" t="str">
        <f t="shared" si="59"/>
        <v>hp_2574751;atk_10904827;hit_500000;miss_254;cirt_0;cirtSub_-3500</v>
      </c>
    </row>
    <row r="1527" spans="1:20" x14ac:dyDescent="0.15">
      <c r="A1527" s="16">
        <v>331525</v>
      </c>
      <c r="B1527" s="16" t="s">
        <v>228</v>
      </c>
      <c r="C1527" s="16">
        <v>1</v>
      </c>
      <c r="D1527" s="16">
        <v>2</v>
      </c>
      <c r="E1527" s="17">
        <v>509</v>
      </c>
      <c r="F1527" s="19" t="s">
        <v>3967</v>
      </c>
      <c r="G1527" s="19" t="e">
        <f t="shared" si="58"/>
        <v>#N/A</v>
      </c>
      <c r="H1527" s="19"/>
      <c r="I1527">
        <v>2574751</v>
      </c>
      <c r="J1527" t="s">
        <v>3968</v>
      </c>
      <c r="K1527">
        <v>12116475</v>
      </c>
      <c r="L1527" t="s">
        <v>3969</v>
      </c>
      <c r="M1527">
        <v>500000</v>
      </c>
      <c r="N1527" t="s">
        <v>3970</v>
      </c>
      <c r="O1527">
        <v>254</v>
      </c>
      <c r="P1527" t="s">
        <v>3971</v>
      </c>
      <c r="Q1527">
        <v>0</v>
      </c>
      <c r="R1527" t="s">
        <v>3972</v>
      </c>
      <c r="S1527">
        <v>-3500</v>
      </c>
      <c r="T1527" s="7" t="str">
        <f t="shared" si="59"/>
        <v>hp_2574751;atk_10904827;hit_500000;miss_254;cirt_0;cirtSub_-3500</v>
      </c>
    </row>
    <row r="1528" spans="1:20" x14ac:dyDescent="0.15">
      <c r="A1528" s="16">
        <v>331526</v>
      </c>
      <c r="B1528" s="16" t="s">
        <v>228</v>
      </c>
      <c r="C1528" s="16">
        <v>1</v>
      </c>
      <c r="D1528" s="16">
        <v>2</v>
      </c>
      <c r="E1528" s="17">
        <v>509</v>
      </c>
      <c r="F1528" s="19" t="s">
        <v>3967</v>
      </c>
      <c r="G1528" s="19" t="e">
        <f t="shared" si="58"/>
        <v>#N/A</v>
      </c>
      <c r="H1528" s="19"/>
      <c r="I1528">
        <v>2574751</v>
      </c>
      <c r="J1528" t="s">
        <v>3968</v>
      </c>
      <c r="K1528">
        <v>12116475</v>
      </c>
      <c r="L1528" t="s">
        <v>3969</v>
      </c>
      <c r="M1528">
        <v>500000</v>
      </c>
      <c r="N1528" t="s">
        <v>3970</v>
      </c>
      <c r="O1528">
        <v>254</v>
      </c>
      <c r="P1528" t="s">
        <v>3971</v>
      </c>
      <c r="Q1528">
        <v>0</v>
      </c>
      <c r="R1528" t="s">
        <v>3972</v>
      </c>
      <c r="S1528">
        <v>-3500</v>
      </c>
      <c r="T1528" s="7" t="str">
        <f t="shared" si="59"/>
        <v>hp_2574751;atk_10904827;hit_500000;miss_254;cirt_0;cirtSub_-3500</v>
      </c>
    </row>
    <row r="1529" spans="1:20" x14ac:dyDescent="0.15">
      <c r="A1529" s="16">
        <v>331527</v>
      </c>
      <c r="B1529" s="16" t="s">
        <v>228</v>
      </c>
      <c r="C1529" s="16">
        <v>1</v>
      </c>
      <c r="D1529" s="16">
        <v>2</v>
      </c>
      <c r="E1529" s="17">
        <v>510</v>
      </c>
      <c r="F1529" s="19" t="s">
        <v>3967</v>
      </c>
      <c r="G1529" s="19">
        <f t="shared" si="58"/>
        <v>0.8</v>
      </c>
      <c r="H1529" s="19"/>
      <c r="I1529">
        <v>2585059</v>
      </c>
      <c r="J1529" t="s">
        <v>3968</v>
      </c>
      <c r="K1529">
        <v>12164985</v>
      </c>
      <c r="L1529" t="s">
        <v>3969</v>
      </c>
      <c r="M1529">
        <v>500000</v>
      </c>
      <c r="N1529" t="s">
        <v>3970</v>
      </c>
      <c r="O1529">
        <v>255</v>
      </c>
      <c r="P1529" t="s">
        <v>3971</v>
      </c>
      <c r="Q1529">
        <v>0</v>
      </c>
      <c r="R1529" t="s">
        <v>3972</v>
      </c>
      <c r="S1529">
        <v>-3500</v>
      </c>
      <c r="T1529" s="7" t="str">
        <f t="shared" si="59"/>
        <v>hp_2585059;atk_10948486;hit_500000;miss_255;cirt_0;cirtSub_-3500</v>
      </c>
    </row>
    <row r="1530" spans="1:20" x14ac:dyDescent="0.15">
      <c r="A1530" s="16">
        <v>331528</v>
      </c>
      <c r="B1530" s="16" t="s">
        <v>228</v>
      </c>
      <c r="C1530" s="16">
        <v>1</v>
      </c>
      <c r="D1530" s="16">
        <v>2</v>
      </c>
      <c r="E1530" s="17">
        <v>510</v>
      </c>
      <c r="F1530" s="19" t="s">
        <v>3967</v>
      </c>
      <c r="G1530" s="19">
        <f t="shared" si="58"/>
        <v>0.8</v>
      </c>
      <c r="H1530" s="19"/>
      <c r="I1530">
        <v>2585059</v>
      </c>
      <c r="J1530" t="s">
        <v>3968</v>
      </c>
      <c r="K1530">
        <v>12164985</v>
      </c>
      <c r="L1530" t="s">
        <v>3969</v>
      </c>
      <c r="M1530">
        <v>500000</v>
      </c>
      <c r="N1530" t="s">
        <v>3970</v>
      </c>
      <c r="O1530">
        <v>255</v>
      </c>
      <c r="P1530" t="s">
        <v>3971</v>
      </c>
      <c r="Q1530">
        <v>0</v>
      </c>
      <c r="R1530" t="s">
        <v>3972</v>
      </c>
      <c r="S1530">
        <v>-3500</v>
      </c>
      <c r="T1530" s="7" t="str">
        <f t="shared" si="59"/>
        <v>hp_2585059;atk_10948486;hit_500000;miss_255;cirt_0;cirtSub_-3500</v>
      </c>
    </row>
    <row r="1531" spans="1:20" x14ac:dyDescent="0.15">
      <c r="A1531" s="16">
        <v>331529</v>
      </c>
      <c r="B1531" s="16" t="s">
        <v>228</v>
      </c>
      <c r="C1531" s="16">
        <v>1</v>
      </c>
      <c r="D1531" s="16">
        <v>2</v>
      </c>
      <c r="E1531" s="17">
        <v>510</v>
      </c>
      <c r="F1531" s="19" t="s">
        <v>3967</v>
      </c>
      <c r="G1531" s="19">
        <f t="shared" si="58"/>
        <v>0.8</v>
      </c>
      <c r="H1531" s="19"/>
      <c r="I1531">
        <v>2585059</v>
      </c>
      <c r="J1531" t="s">
        <v>3968</v>
      </c>
      <c r="K1531">
        <v>12164985</v>
      </c>
      <c r="L1531" t="s">
        <v>3969</v>
      </c>
      <c r="M1531">
        <v>500000</v>
      </c>
      <c r="N1531" t="s">
        <v>3970</v>
      </c>
      <c r="O1531">
        <v>255</v>
      </c>
      <c r="P1531" t="s">
        <v>3971</v>
      </c>
      <c r="Q1531">
        <v>0</v>
      </c>
      <c r="R1531" t="s">
        <v>3972</v>
      </c>
      <c r="S1531">
        <v>-3500</v>
      </c>
      <c r="T1531" s="7" t="str">
        <f t="shared" si="59"/>
        <v>hp_2585059;atk_10948486;hit_500000;miss_255;cirt_0;cirtSub_-3500</v>
      </c>
    </row>
    <row r="1532" spans="1:20" x14ac:dyDescent="0.15">
      <c r="A1532" s="16">
        <v>331530</v>
      </c>
      <c r="B1532" s="16" t="s">
        <v>228</v>
      </c>
      <c r="C1532" s="16">
        <v>1</v>
      </c>
      <c r="D1532" s="16">
        <v>2</v>
      </c>
      <c r="E1532" s="17">
        <v>511</v>
      </c>
      <c r="F1532" s="19" t="s">
        <v>3967</v>
      </c>
      <c r="G1532" s="19" t="e">
        <f t="shared" si="58"/>
        <v>#N/A</v>
      </c>
      <c r="H1532" s="19"/>
      <c r="I1532">
        <v>2595367</v>
      </c>
      <c r="J1532" t="s">
        <v>3968</v>
      </c>
      <c r="K1532">
        <v>12213495</v>
      </c>
      <c r="L1532" t="s">
        <v>3969</v>
      </c>
      <c r="M1532">
        <v>500000</v>
      </c>
      <c r="N1532" t="s">
        <v>3970</v>
      </c>
      <c r="O1532">
        <v>255</v>
      </c>
      <c r="P1532" t="s">
        <v>3971</v>
      </c>
      <c r="Q1532">
        <v>0</v>
      </c>
      <c r="R1532" t="s">
        <v>3972</v>
      </c>
      <c r="S1532">
        <v>-3500</v>
      </c>
      <c r="T1532" s="7" t="str">
        <f t="shared" si="59"/>
        <v>hp_2595367;atk_10992145;hit_500000;miss_255;cirt_0;cirtSub_-3500</v>
      </c>
    </row>
    <row r="1533" spans="1:20" x14ac:dyDescent="0.15">
      <c r="A1533" s="16">
        <v>331531</v>
      </c>
      <c r="B1533" s="16" t="s">
        <v>228</v>
      </c>
      <c r="C1533" s="16">
        <v>1</v>
      </c>
      <c r="D1533" s="16">
        <v>2</v>
      </c>
      <c r="E1533" s="17">
        <v>511</v>
      </c>
      <c r="F1533" s="19" t="s">
        <v>3967</v>
      </c>
      <c r="G1533" s="19" t="e">
        <f t="shared" si="58"/>
        <v>#N/A</v>
      </c>
      <c r="H1533" s="19"/>
      <c r="I1533">
        <v>2595367</v>
      </c>
      <c r="J1533" t="s">
        <v>3968</v>
      </c>
      <c r="K1533">
        <v>12213495</v>
      </c>
      <c r="L1533" t="s">
        <v>3969</v>
      </c>
      <c r="M1533">
        <v>500000</v>
      </c>
      <c r="N1533" t="s">
        <v>3970</v>
      </c>
      <c r="O1533">
        <v>255</v>
      </c>
      <c r="P1533" t="s">
        <v>3971</v>
      </c>
      <c r="Q1533">
        <v>0</v>
      </c>
      <c r="R1533" t="s">
        <v>3972</v>
      </c>
      <c r="S1533">
        <v>-3500</v>
      </c>
      <c r="T1533" s="7" t="str">
        <f t="shared" si="59"/>
        <v>hp_2595367;atk_10992145;hit_500000;miss_255;cirt_0;cirtSub_-3500</v>
      </c>
    </row>
    <row r="1534" spans="1:20" x14ac:dyDescent="0.15">
      <c r="A1534" s="16">
        <v>331532</v>
      </c>
      <c r="B1534" s="16" t="s">
        <v>228</v>
      </c>
      <c r="C1534" s="16">
        <v>1</v>
      </c>
      <c r="D1534" s="16">
        <v>2</v>
      </c>
      <c r="E1534" s="17">
        <v>511</v>
      </c>
      <c r="F1534" s="19" t="s">
        <v>3967</v>
      </c>
      <c r="G1534" s="19" t="e">
        <f t="shared" si="58"/>
        <v>#N/A</v>
      </c>
      <c r="H1534" s="19"/>
      <c r="I1534">
        <v>2595367</v>
      </c>
      <c r="J1534" t="s">
        <v>3968</v>
      </c>
      <c r="K1534">
        <v>12213495</v>
      </c>
      <c r="L1534" t="s">
        <v>3969</v>
      </c>
      <c r="M1534">
        <v>500000</v>
      </c>
      <c r="N1534" t="s">
        <v>3970</v>
      </c>
      <c r="O1534">
        <v>255</v>
      </c>
      <c r="P1534" t="s">
        <v>3971</v>
      </c>
      <c r="Q1534">
        <v>0</v>
      </c>
      <c r="R1534" t="s">
        <v>3972</v>
      </c>
      <c r="S1534">
        <v>-3500</v>
      </c>
      <c r="T1534" s="7" t="str">
        <f t="shared" si="59"/>
        <v>hp_2595367;atk_10992145;hit_500000;miss_255;cirt_0;cirtSub_-3500</v>
      </c>
    </row>
    <row r="1535" spans="1:20" x14ac:dyDescent="0.15">
      <c r="A1535" s="16">
        <v>331533</v>
      </c>
      <c r="B1535" s="16" t="s">
        <v>228</v>
      </c>
      <c r="C1535" s="16">
        <v>1</v>
      </c>
      <c r="D1535" s="16">
        <v>2</v>
      </c>
      <c r="E1535" s="17">
        <v>512</v>
      </c>
      <c r="F1535" s="19" t="s">
        <v>3967</v>
      </c>
      <c r="G1535" s="19" t="e">
        <f t="shared" si="58"/>
        <v>#N/A</v>
      </c>
      <c r="H1535" s="19"/>
      <c r="I1535">
        <v>2605675</v>
      </c>
      <c r="J1535" t="s">
        <v>3968</v>
      </c>
      <c r="K1535">
        <v>12262005</v>
      </c>
      <c r="L1535" t="s">
        <v>3969</v>
      </c>
      <c r="M1535">
        <v>500000</v>
      </c>
      <c r="N1535" t="s">
        <v>3970</v>
      </c>
      <c r="O1535">
        <v>256</v>
      </c>
      <c r="P1535" t="s">
        <v>3971</v>
      </c>
      <c r="Q1535">
        <v>0</v>
      </c>
      <c r="R1535" t="s">
        <v>3972</v>
      </c>
      <c r="S1535">
        <v>-3500</v>
      </c>
      <c r="T1535" s="7" t="str">
        <f t="shared" si="59"/>
        <v>hp_2605675;atk_11035804;hit_500000;miss_256;cirt_0;cirtSub_-3500</v>
      </c>
    </row>
    <row r="1536" spans="1:20" x14ac:dyDescent="0.15">
      <c r="A1536" s="16">
        <v>331534</v>
      </c>
      <c r="B1536" s="16" t="s">
        <v>228</v>
      </c>
      <c r="C1536" s="16">
        <v>1</v>
      </c>
      <c r="D1536" s="16">
        <v>2</v>
      </c>
      <c r="E1536" s="17">
        <v>512</v>
      </c>
      <c r="F1536" s="19" t="s">
        <v>3967</v>
      </c>
      <c r="G1536" s="19" t="e">
        <f t="shared" si="58"/>
        <v>#N/A</v>
      </c>
      <c r="H1536" s="19"/>
      <c r="I1536">
        <v>2605675</v>
      </c>
      <c r="J1536" t="s">
        <v>3968</v>
      </c>
      <c r="K1536">
        <v>12262005</v>
      </c>
      <c r="L1536" t="s">
        <v>3969</v>
      </c>
      <c r="M1536">
        <v>500000</v>
      </c>
      <c r="N1536" t="s">
        <v>3970</v>
      </c>
      <c r="O1536">
        <v>256</v>
      </c>
      <c r="P1536" t="s">
        <v>3971</v>
      </c>
      <c r="Q1536">
        <v>0</v>
      </c>
      <c r="R1536" t="s">
        <v>3972</v>
      </c>
      <c r="S1536">
        <v>-3500</v>
      </c>
      <c r="T1536" s="7" t="str">
        <f t="shared" si="59"/>
        <v>hp_2605675;atk_11035804;hit_500000;miss_256;cirt_0;cirtSub_-3500</v>
      </c>
    </row>
    <row r="1537" spans="1:20" x14ac:dyDescent="0.15">
      <c r="A1537" s="16">
        <v>331535</v>
      </c>
      <c r="B1537" s="16" t="s">
        <v>228</v>
      </c>
      <c r="C1537" s="16">
        <v>1</v>
      </c>
      <c r="D1537" s="16">
        <v>2</v>
      </c>
      <c r="E1537" s="17">
        <v>512</v>
      </c>
      <c r="F1537" s="19" t="s">
        <v>3967</v>
      </c>
      <c r="G1537" s="19" t="e">
        <f t="shared" si="58"/>
        <v>#N/A</v>
      </c>
      <c r="H1537" s="19"/>
      <c r="I1537">
        <v>2605675</v>
      </c>
      <c r="J1537" t="s">
        <v>3968</v>
      </c>
      <c r="K1537">
        <v>12262005</v>
      </c>
      <c r="L1537" t="s">
        <v>3969</v>
      </c>
      <c r="M1537">
        <v>500000</v>
      </c>
      <c r="N1537" t="s">
        <v>3970</v>
      </c>
      <c r="O1537">
        <v>256</v>
      </c>
      <c r="P1537" t="s">
        <v>3971</v>
      </c>
      <c r="Q1537">
        <v>0</v>
      </c>
      <c r="R1537" t="s">
        <v>3972</v>
      </c>
      <c r="S1537">
        <v>-3500</v>
      </c>
      <c r="T1537" s="7" t="str">
        <f t="shared" si="59"/>
        <v>hp_2605675;atk_11035804;hit_500000;miss_256;cirt_0;cirtSub_-3500</v>
      </c>
    </row>
    <row r="1538" spans="1:20" x14ac:dyDescent="0.15">
      <c r="A1538" s="16">
        <v>331536</v>
      </c>
      <c r="B1538" s="16" t="s">
        <v>228</v>
      </c>
      <c r="C1538" s="16">
        <v>1</v>
      </c>
      <c r="D1538" s="16">
        <v>2</v>
      </c>
      <c r="E1538" s="17">
        <v>513</v>
      </c>
      <c r="F1538" s="19" t="s">
        <v>3967</v>
      </c>
      <c r="G1538" s="19" t="e">
        <f t="shared" si="58"/>
        <v>#N/A</v>
      </c>
      <c r="H1538" s="19"/>
      <c r="I1538">
        <v>2615984</v>
      </c>
      <c r="J1538" t="s">
        <v>3968</v>
      </c>
      <c r="K1538">
        <v>12310515</v>
      </c>
      <c r="L1538" t="s">
        <v>3969</v>
      </c>
      <c r="M1538">
        <v>500000</v>
      </c>
      <c r="N1538" t="s">
        <v>3970</v>
      </c>
      <c r="O1538">
        <v>256</v>
      </c>
      <c r="P1538" t="s">
        <v>3971</v>
      </c>
      <c r="Q1538">
        <v>0</v>
      </c>
      <c r="R1538" t="s">
        <v>3972</v>
      </c>
      <c r="S1538">
        <v>-3500</v>
      </c>
      <c r="T1538" s="7" t="str">
        <f t="shared" si="59"/>
        <v>hp_2615984;atk_11079463;hit_500000;miss_256;cirt_0;cirtSub_-3500</v>
      </c>
    </row>
    <row r="1539" spans="1:20" x14ac:dyDescent="0.15">
      <c r="A1539" s="16">
        <v>331537</v>
      </c>
      <c r="B1539" s="16" t="s">
        <v>228</v>
      </c>
      <c r="C1539" s="16">
        <v>1</v>
      </c>
      <c r="D1539" s="16">
        <v>2</v>
      </c>
      <c r="E1539" s="17">
        <v>513</v>
      </c>
      <c r="F1539" s="19" t="s">
        <v>3967</v>
      </c>
      <c r="G1539" s="19" t="e">
        <f t="shared" ref="G1539:G1602" si="60">VLOOKUP(E1539,$E$1804:$I$2287,5,0)</f>
        <v>#N/A</v>
      </c>
      <c r="H1539" s="19"/>
      <c r="I1539">
        <v>2615984</v>
      </c>
      <c r="J1539" t="s">
        <v>3968</v>
      </c>
      <c r="K1539">
        <v>12310515</v>
      </c>
      <c r="L1539" t="s">
        <v>3969</v>
      </c>
      <c r="M1539">
        <v>500000</v>
      </c>
      <c r="N1539" t="s">
        <v>3970</v>
      </c>
      <c r="O1539">
        <v>256</v>
      </c>
      <c r="P1539" t="s">
        <v>3971</v>
      </c>
      <c r="Q1539">
        <v>0</v>
      </c>
      <c r="R1539" t="s">
        <v>3972</v>
      </c>
      <c r="S1539">
        <v>-3500</v>
      </c>
      <c r="T1539" s="7" t="str">
        <f t="shared" ref="T1539:T1602" si="61">F1539&amp;"_"&amp;I1539&amp;";"&amp;J1539&amp;"_"&amp;INT(K1539*0.9)&amp;";"&amp;L1539&amp;"_"&amp;M1539&amp;";"&amp;N1539&amp;"_"&amp;O1539&amp;";"&amp;P1539&amp;"_"&amp;Q1539&amp;";"&amp;R1539&amp;"_"&amp;S1539</f>
        <v>hp_2615984;atk_11079463;hit_500000;miss_256;cirt_0;cirtSub_-3500</v>
      </c>
    </row>
    <row r="1540" spans="1:20" x14ac:dyDescent="0.15">
      <c r="A1540" s="16">
        <v>331538</v>
      </c>
      <c r="B1540" s="16" t="s">
        <v>228</v>
      </c>
      <c r="C1540" s="16">
        <v>1</v>
      </c>
      <c r="D1540" s="16">
        <v>2</v>
      </c>
      <c r="E1540" s="17">
        <v>513</v>
      </c>
      <c r="F1540" s="19" t="s">
        <v>3967</v>
      </c>
      <c r="G1540" s="19" t="e">
        <f t="shared" si="60"/>
        <v>#N/A</v>
      </c>
      <c r="H1540" s="19"/>
      <c r="I1540">
        <v>2615984</v>
      </c>
      <c r="J1540" t="s">
        <v>3968</v>
      </c>
      <c r="K1540">
        <v>12310515</v>
      </c>
      <c r="L1540" t="s">
        <v>3969</v>
      </c>
      <c r="M1540">
        <v>500000</v>
      </c>
      <c r="N1540" t="s">
        <v>3970</v>
      </c>
      <c r="O1540">
        <v>256</v>
      </c>
      <c r="P1540" t="s">
        <v>3971</v>
      </c>
      <c r="Q1540">
        <v>0</v>
      </c>
      <c r="R1540" t="s">
        <v>3972</v>
      </c>
      <c r="S1540">
        <v>-3500</v>
      </c>
      <c r="T1540" s="7" t="str">
        <f t="shared" si="61"/>
        <v>hp_2615984;atk_11079463;hit_500000;miss_256;cirt_0;cirtSub_-3500</v>
      </c>
    </row>
    <row r="1541" spans="1:20" x14ac:dyDescent="0.15">
      <c r="A1541" s="16">
        <v>331539</v>
      </c>
      <c r="B1541" s="16" t="s">
        <v>228</v>
      </c>
      <c r="C1541" s="16">
        <v>1</v>
      </c>
      <c r="D1541" s="16">
        <v>2</v>
      </c>
      <c r="E1541" s="17">
        <v>514</v>
      </c>
      <c r="F1541" s="19" t="s">
        <v>3967</v>
      </c>
      <c r="G1541" s="19" t="e">
        <f t="shared" si="60"/>
        <v>#N/A</v>
      </c>
      <c r="H1541" s="19"/>
      <c r="I1541">
        <v>2626292</v>
      </c>
      <c r="J1541" t="s">
        <v>3968</v>
      </c>
      <c r="K1541">
        <v>12359025</v>
      </c>
      <c r="L1541" t="s">
        <v>3969</v>
      </c>
      <c r="M1541">
        <v>500000</v>
      </c>
      <c r="N1541" t="s">
        <v>3970</v>
      </c>
      <c r="O1541">
        <v>257</v>
      </c>
      <c r="P1541" t="s">
        <v>3971</v>
      </c>
      <c r="Q1541">
        <v>0</v>
      </c>
      <c r="R1541" t="s">
        <v>3972</v>
      </c>
      <c r="S1541">
        <v>-3500</v>
      </c>
      <c r="T1541" s="7" t="str">
        <f t="shared" si="61"/>
        <v>hp_2626292;atk_11123122;hit_500000;miss_257;cirt_0;cirtSub_-3500</v>
      </c>
    </row>
    <row r="1542" spans="1:20" x14ac:dyDescent="0.15">
      <c r="A1542" s="16">
        <v>331540</v>
      </c>
      <c r="B1542" s="16" t="s">
        <v>228</v>
      </c>
      <c r="C1542" s="16">
        <v>1</v>
      </c>
      <c r="D1542" s="16">
        <v>2</v>
      </c>
      <c r="E1542" s="17">
        <v>514</v>
      </c>
      <c r="F1542" s="19" t="s">
        <v>3967</v>
      </c>
      <c r="G1542" s="19" t="e">
        <f t="shared" si="60"/>
        <v>#N/A</v>
      </c>
      <c r="H1542" s="19"/>
      <c r="I1542">
        <v>2626292</v>
      </c>
      <c r="J1542" t="s">
        <v>3968</v>
      </c>
      <c r="K1542">
        <v>12359025</v>
      </c>
      <c r="L1542" t="s">
        <v>3969</v>
      </c>
      <c r="M1542">
        <v>500000</v>
      </c>
      <c r="N1542" t="s">
        <v>3970</v>
      </c>
      <c r="O1542">
        <v>257</v>
      </c>
      <c r="P1542" t="s">
        <v>3971</v>
      </c>
      <c r="Q1542">
        <v>0</v>
      </c>
      <c r="R1542" t="s">
        <v>3972</v>
      </c>
      <c r="S1542">
        <v>-3500</v>
      </c>
      <c r="T1542" s="7" t="str">
        <f t="shared" si="61"/>
        <v>hp_2626292;atk_11123122;hit_500000;miss_257;cirt_0;cirtSub_-3500</v>
      </c>
    </row>
    <row r="1543" spans="1:20" x14ac:dyDescent="0.15">
      <c r="A1543" s="16">
        <v>331541</v>
      </c>
      <c r="B1543" s="16" t="s">
        <v>228</v>
      </c>
      <c r="C1543" s="16">
        <v>1</v>
      </c>
      <c r="D1543" s="16">
        <v>2</v>
      </c>
      <c r="E1543" s="17">
        <v>514</v>
      </c>
      <c r="F1543" s="19" t="s">
        <v>3967</v>
      </c>
      <c r="G1543" s="19" t="e">
        <f t="shared" si="60"/>
        <v>#N/A</v>
      </c>
      <c r="H1543" s="19"/>
      <c r="I1543">
        <v>2626292</v>
      </c>
      <c r="J1543" t="s">
        <v>3968</v>
      </c>
      <c r="K1543">
        <v>12359025</v>
      </c>
      <c r="L1543" t="s">
        <v>3969</v>
      </c>
      <c r="M1543">
        <v>500000</v>
      </c>
      <c r="N1543" t="s">
        <v>3970</v>
      </c>
      <c r="O1543">
        <v>257</v>
      </c>
      <c r="P1543" t="s">
        <v>3971</v>
      </c>
      <c r="Q1543">
        <v>0</v>
      </c>
      <c r="R1543" t="s">
        <v>3972</v>
      </c>
      <c r="S1543">
        <v>-3500</v>
      </c>
      <c r="T1543" s="7" t="str">
        <f t="shared" si="61"/>
        <v>hp_2626292;atk_11123122;hit_500000;miss_257;cirt_0;cirtSub_-3500</v>
      </c>
    </row>
    <row r="1544" spans="1:20" x14ac:dyDescent="0.15">
      <c r="A1544" s="16">
        <v>331542</v>
      </c>
      <c r="B1544" s="16" t="s">
        <v>228</v>
      </c>
      <c r="C1544" s="16">
        <v>1</v>
      </c>
      <c r="D1544" s="16">
        <v>2</v>
      </c>
      <c r="E1544" s="17">
        <v>515</v>
      </c>
      <c r="F1544" s="19" t="s">
        <v>3967</v>
      </c>
      <c r="G1544" s="19">
        <f t="shared" si="60"/>
        <v>0.8</v>
      </c>
      <c r="H1544" s="19"/>
      <c r="I1544">
        <v>2636601</v>
      </c>
      <c r="J1544" t="s">
        <v>3968</v>
      </c>
      <c r="K1544">
        <v>12407535</v>
      </c>
      <c r="L1544" t="s">
        <v>3969</v>
      </c>
      <c r="M1544">
        <v>500000</v>
      </c>
      <c r="N1544" t="s">
        <v>3970</v>
      </c>
      <c r="O1544">
        <v>257</v>
      </c>
      <c r="P1544" t="s">
        <v>3971</v>
      </c>
      <c r="Q1544">
        <v>0</v>
      </c>
      <c r="R1544" t="s">
        <v>3972</v>
      </c>
      <c r="S1544">
        <v>-3500</v>
      </c>
      <c r="T1544" s="7" t="str">
        <f t="shared" si="61"/>
        <v>hp_2636601;atk_11166781;hit_500000;miss_257;cirt_0;cirtSub_-3500</v>
      </c>
    </row>
    <row r="1545" spans="1:20" x14ac:dyDescent="0.15">
      <c r="A1545" s="16">
        <v>331543</v>
      </c>
      <c r="B1545" s="16" t="s">
        <v>228</v>
      </c>
      <c r="C1545" s="16">
        <v>1</v>
      </c>
      <c r="D1545" s="16">
        <v>2</v>
      </c>
      <c r="E1545" s="17">
        <v>515</v>
      </c>
      <c r="F1545" s="19" t="s">
        <v>3967</v>
      </c>
      <c r="G1545" s="19">
        <f t="shared" si="60"/>
        <v>0.8</v>
      </c>
      <c r="H1545" s="19"/>
      <c r="I1545">
        <v>2636601</v>
      </c>
      <c r="J1545" t="s">
        <v>3968</v>
      </c>
      <c r="K1545">
        <v>12407535</v>
      </c>
      <c r="L1545" t="s">
        <v>3969</v>
      </c>
      <c r="M1545">
        <v>500000</v>
      </c>
      <c r="N1545" t="s">
        <v>3970</v>
      </c>
      <c r="O1545">
        <v>257</v>
      </c>
      <c r="P1545" t="s">
        <v>3971</v>
      </c>
      <c r="Q1545">
        <v>0</v>
      </c>
      <c r="R1545" t="s">
        <v>3972</v>
      </c>
      <c r="S1545">
        <v>-3500</v>
      </c>
      <c r="T1545" s="7" t="str">
        <f t="shared" si="61"/>
        <v>hp_2636601;atk_11166781;hit_500000;miss_257;cirt_0;cirtSub_-3500</v>
      </c>
    </row>
    <row r="1546" spans="1:20" x14ac:dyDescent="0.15">
      <c r="A1546" s="16">
        <v>331544</v>
      </c>
      <c r="B1546" s="16" t="s">
        <v>228</v>
      </c>
      <c r="C1546" s="16">
        <v>1</v>
      </c>
      <c r="D1546" s="16">
        <v>2</v>
      </c>
      <c r="E1546" s="17">
        <v>515</v>
      </c>
      <c r="F1546" s="19" t="s">
        <v>3967</v>
      </c>
      <c r="G1546" s="19">
        <f t="shared" si="60"/>
        <v>0.8</v>
      </c>
      <c r="H1546" s="19"/>
      <c r="I1546">
        <v>2636601</v>
      </c>
      <c r="J1546" t="s">
        <v>3968</v>
      </c>
      <c r="K1546">
        <v>12407535</v>
      </c>
      <c r="L1546" t="s">
        <v>3969</v>
      </c>
      <c r="M1546">
        <v>500000</v>
      </c>
      <c r="N1546" t="s">
        <v>3970</v>
      </c>
      <c r="O1546">
        <v>257</v>
      </c>
      <c r="P1546" t="s">
        <v>3971</v>
      </c>
      <c r="Q1546">
        <v>0</v>
      </c>
      <c r="R1546" t="s">
        <v>3972</v>
      </c>
      <c r="S1546">
        <v>-3500</v>
      </c>
      <c r="T1546" s="7" t="str">
        <f t="shared" si="61"/>
        <v>hp_2636601;atk_11166781;hit_500000;miss_257;cirt_0;cirtSub_-3500</v>
      </c>
    </row>
    <row r="1547" spans="1:20" x14ac:dyDescent="0.15">
      <c r="A1547" s="16">
        <v>331545</v>
      </c>
      <c r="B1547" s="16" t="s">
        <v>228</v>
      </c>
      <c r="C1547" s="16">
        <v>1</v>
      </c>
      <c r="D1547" s="16">
        <v>2</v>
      </c>
      <c r="E1547" s="17">
        <v>516</v>
      </c>
      <c r="F1547" s="19" t="s">
        <v>3967</v>
      </c>
      <c r="G1547" s="19" t="e">
        <f t="shared" si="60"/>
        <v>#N/A</v>
      </c>
      <c r="H1547" s="19"/>
      <c r="I1547">
        <v>2646909</v>
      </c>
      <c r="J1547" t="s">
        <v>3968</v>
      </c>
      <c r="K1547">
        <v>12456045</v>
      </c>
      <c r="L1547" t="s">
        <v>3969</v>
      </c>
      <c r="M1547">
        <v>500000</v>
      </c>
      <c r="N1547" t="s">
        <v>3970</v>
      </c>
      <c r="O1547">
        <v>258</v>
      </c>
      <c r="P1547" t="s">
        <v>3971</v>
      </c>
      <c r="Q1547">
        <v>0</v>
      </c>
      <c r="R1547" t="s">
        <v>3972</v>
      </c>
      <c r="S1547">
        <v>-3500</v>
      </c>
      <c r="T1547" s="7" t="str">
        <f t="shared" si="61"/>
        <v>hp_2646909;atk_11210440;hit_500000;miss_258;cirt_0;cirtSub_-3500</v>
      </c>
    </row>
    <row r="1548" spans="1:20" x14ac:dyDescent="0.15">
      <c r="A1548" s="16">
        <v>331546</v>
      </c>
      <c r="B1548" s="16" t="s">
        <v>228</v>
      </c>
      <c r="C1548" s="16">
        <v>1</v>
      </c>
      <c r="D1548" s="16">
        <v>2</v>
      </c>
      <c r="E1548" s="17">
        <v>516</v>
      </c>
      <c r="F1548" s="19" t="s">
        <v>3967</v>
      </c>
      <c r="G1548" s="19" t="e">
        <f t="shared" si="60"/>
        <v>#N/A</v>
      </c>
      <c r="H1548" s="19"/>
      <c r="I1548">
        <v>2646909</v>
      </c>
      <c r="J1548" t="s">
        <v>3968</v>
      </c>
      <c r="K1548">
        <v>12456045</v>
      </c>
      <c r="L1548" t="s">
        <v>3969</v>
      </c>
      <c r="M1548">
        <v>500000</v>
      </c>
      <c r="N1548" t="s">
        <v>3970</v>
      </c>
      <c r="O1548">
        <v>258</v>
      </c>
      <c r="P1548" t="s">
        <v>3971</v>
      </c>
      <c r="Q1548">
        <v>0</v>
      </c>
      <c r="R1548" t="s">
        <v>3972</v>
      </c>
      <c r="S1548">
        <v>-3500</v>
      </c>
      <c r="T1548" s="7" t="str">
        <f t="shared" si="61"/>
        <v>hp_2646909;atk_11210440;hit_500000;miss_258;cirt_0;cirtSub_-3500</v>
      </c>
    </row>
    <row r="1549" spans="1:20" x14ac:dyDescent="0.15">
      <c r="A1549" s="16">
        <v>331547</v>
      </c>
      <c r="B1549" s="16" t="s">
        <v>228</v>
      </c>
      <c r="C1549" s="16">
        <v>1</v>
      </c>
      <c r="D1549" s="16">
        <v>2</v>
      </c>
      <c r="E1549" s="17">
        <v>516</v>
      </c>
      <c r="F1549" s="19" t="s">
        <v>3967</v>
      </c>
      <c r="G1549" s="19" t="e">
        <f t="shared" si="60"/>
        <v>#N/A</v>
      </c>
      <c r="H1549" s="19"/>
      <c r="I1549">
        <v>2646909</v>
      </c>
      <c r="J1549" t="s">
        <v>3968</v>
      </c>
      <c r="K1549">
        <v>12456045</v>
      </c>
      <c r="L1549" t="s">
        <v>3969</v>
      </c>
      <c r="M1549">
        <v>500000</v>
      </c>
      <c r="N1549" t="s">
        <v>3970</v>
      </c>
      <c r="O1549">
        <v>258</v>
      </c>
      <c r="P1549" t="s">
        <v>3971</v>
      </c>
      <c r="Q1549">
        <v>0</v>
      </c>
      <c r="R1549" t="s">
        <v>3972</v>
      </c>
      <c r="S1549">
        <v>-3500</v>
      </c>
      <c r="T1549" s="7" t="str">
        <f t="shared" si="61"/>
        <v>hp_2646909;atk_11210440;hit_500000;miss_258;cirt_0;cirtSub_-3500</v>
      </c>
    </row>
    <row r="1550" spans="1:20" x14ac:dyDescent="0.15">
      <c r="A1550" s="16">
        <v>331548</v>
      </c>
      <c r="B1550" s="16" t="s">
        <v>228</v>
      </c>
      <c r="C1550" s="16">
        <v>1</v>
      </c>
      <c r="D1550" s="16">
        <v>2</v>
      </c>
      <c r="E1550" s="17">
        <v>517</v>
      </c>
      <c r="F1550" s="19" t="s">
        <v>3967</v>
      </c>
      <c r="G1550" s="19" t="e">
        <f t="shared" si="60"/>
        <v>#N/A</v>
      </c>
      <c r="H1550" s="19"/>
      <c r="I1550">
        <v>2657218</v>
      </c>
      <c r="J1550" t="s">
        <v>3968</v>
      </c>
      <c r="K1550">
        <v>12504555</v>
      </c>
      <c r="L1550" t="s">
        <v>3969</v>
      </c>
      <c r="M1550">
        <v>500000</v>
      </c>
      <c r="N1550" t="s">
        <v>3970</v>
      </c>
      <c r="O1550">
        <v>258</v>
      </c>
      <c r="P1550" t="s">
        <v>3971</v>
      </c>
      <c r="Q1550">
        <v>0</v>
      </c>
      <c r="R1550" t="s">
        <v>3972</v>
      </c>
      <c r="S1550">
        <v>-3500</v>
      </c>
      <c r="T1550" s="7" t="str">
        <f t="shared" si="61"/>
        <v>hp_2657218;atk_11254099;hit_500000;miss_258;cirt_0;cirtSub_-3500</v>
      </c>
    </row>
    <row r="1551" spans="1:20" x14ac:dyDescent="0.15">
      <c r="A1551" s="16">
        <v>331549</v>
      </c>
      <c r="B1551" s="16" t="s">
        <v>228</v>
      </c>
      <c r="C1551" s="16">
        <v>1</v>
      </c>
      <c r="D1551" s="16">
        <v>2</v>
      </c>
      <c r="E1551" s="17">
        <v>517</v>
      </c>
      <c r="F1551" s="19" t="s">
        <v>3967</v>
      </c>
      <c r="G1551" s="19" t="e">
        <f t="shared" si="60"/>
        <v>#N/A</v>
      </c>
      <c r="H1551" s="19"/>
      <c r="I1551">
        <v>2657218</v>
      </c>
      <c r="J1551" t="s">
        <v>3968</v>
      </c>
      <c r="K1551">
        <v>12504555</v>
      </c>
      <c r="L1551" t="s">
        <v>3969</v>
      </c>
      <c r="M1551">
        <v>500000</v>
      </c>
      <c r="N1551" t="s">
        <v>3970</v>
      </c>
      <c r="O1551">
        <v>258</v>
      </c>
      <c r="P1551" t="s">
        <v>3971</v>
      </c>
      <c r="Q1551">
        <v>0</v>
      </c>
      <c r="R1551" t="s">
        <v>3972</v>
      </c>
      <c r="S1551">
        <v>-3500</v>
      </c>
      <c r="T1551" s="7" t="str">
        <f t="shared" si="61"/>
        <v>hp_2657218;atk_11254099;hit_500000;miss_258;cirt_0;cirtSub_-3500</v>
      </c>
    </row>
    <row r="1552" spans="1:20" x14ac:dyDescent="0.15">
      <c r="A1552" s="16">
        <v>331550</v>
      </c>
      <c r="B1552" s="16" t="s">
        <v>228</v>
      </c>
      <c r="C1552" s="16">
        <v>1</v>
      </c>
      <c r="D1552" s="16">
        <v>2</v>
      </c>
      <c r="E1552" s="17">
        <v>517</v>
      </c>
      <c r="F1552" s="19" t="s">
        <v>3967</v>
      </c>
      <c r="G1552" s="19" t="e">
        <f t="shared" si="60"/>
        <v>#N/A</v>
      </c>
      <c r="H1552" s="19"/>
      <c r="I1552">
        <v>2657218</v>
      </c>
      <c r="J1552" t="s">
        <v>3968</v>
      </c>
      <c r="K1552">
        <v>12504555</v>
      </c>
      <c r="L1552" t="s">
        <v>3969</v>
      </c>
      <c r="M1552">
        <v>500000</v>
      </c>
      <c r="N1552" t="s">
        <v>3970</v>
      </c>
      <c r="O1552">
        <v>258</v>
      </c>
      <c r="P1552" t="s">
        <v>3971</v>
      </c>
      <c r="Q1552">
        <v>0</v>
      </c>
      <c r="R1552" t="s">
        <v>3972</v>
      </c>
      <c r="S1552">
        <v>-3500</v>
      </c>
      <c r="T1552" s="7" t="str">
        <f t="shared" si="61"/>
        <v>hp_2657218;atk_11254099;hit_500000;miss_258;cirt_0;cirtSub_-3500</v>
      </c>
    </row>
    <row r="1553" spans="1:20" x14ac:dyDescent="0.15">
      <c r="A1553" s="16">
        <v>331551</v>
      </c>
      <c r="B1553" s="16" t="s">
        <v>228</v>
      </c>
      <c r="C1553" s="16">
        <v>1</v>
      </c>
      <c r="D1553" s="16">
        <v>2</v>
      </c>
      <c r="E1553" s="17">
        <v>518</v>
      </c>
      <c r="F1553" s="19" t="s">
        <v>3967</v>
      </c>
      <c r="G1553" s="19" t="e">
        <f t="shared" si="60"/>
        <v>#N/A</v>
      </c>
      <c r="H1553" s="19"/>
      <c r="I1553">
        <v>2667526</v>
      </c>
      <c r="J1553" t="s">
        <v>3968</v>
      </c>
      <c r="K1553">
        <v>12553065</v>
      </c>
      <c r="L1553" t="s">
        <v>3969</v>
      </c>
      <c r="M1553">
        <v>500000</v>
      </c>
      <c r="N1553" t="s">
        <v>3970</v>
      </c>
      <c r="O1553">
        <v>259</v>
      </c>
      <c r="P1553" t="s">
        <v>3971</v>
      </c>
      <c r="Q1553">
        <v>0</v>
      </c>
      <c r="R1553" t="s">
        <v>3972</v>
      </c>
      <c r="S1553">
        <v>-3500</v>
      </c>
      <c r="T1553" s="7" t="str">
        <f t="shared" si="61"/>
        <v>hp_2667526;atk_11297758;hit_500000;miss_259;cirt_0;cirtSub_-3500</v>
      </c>
    </row>
    <row r="1554" spans="1:20" x14ac:dyDescent="0.15">
      <c r="A1554" s="16">
        <v>331552</v>
      </c>
      <c r="B1554" s="16" t="s">
        <v>228</v>
      </c>
      <c r="C1554" s="16">
        <v>1</v>
      </c>
      <c r="D1554" s="16">
        <v>2</v>
      </c>
      <c r="E1554" s="17">
        <v>518</v>
      </c>
      <c r="F1554" s="19" t="s">
        <v>3967</v>
      </c>
      <c r="G1554" s="19" t="e">
        <f t="shared" si="60"/>
        <v>#N/A</v>
      </c>
      <c r="H1554" s="19"/>
      <c r="I1554">
        <v>2667526</v>
      </c>
      <c r="J1554" t="s">
        <v>3968</v>
      </c>
      <c r="K1554">
        <v>12553065</v>
      </c>
      <c r="L1554" t="s">
        <v>3969</v>
      </c>
      <c r="M1554">
        <v>500000</v>
      </c>
      <c r="N1554" t="s">
        <v>3970</v>
      </c>
      <c r="O1554">
        <v>259</v>
      </c>
      <c r="P1554" t="s">
        <v>3971</v>
      </c>
      <c r="Q1554">
        <v>0</v>
      </c>
      <c r="R1554" t="s">
        <v>3972</v>
      </c>
      <c r="S1554">
        <v>-3500</v>
      </c>
      <c r="T1554" s="7" t="str">
        <f t="shared" si="61"/>
        <v>hp_2667526;atk_11297758;hit_500000;miss_259;cirt_0;cirtSub_-3500</v>
      </c>
    </row>
    <row r="1555" spans="1:20" x14ac:dyDescent="0.15">
      <c r="A1555" s="16">
        <v>331553</v>
      </c>
      <c r="B1555" s="16" t="s">
        <v>228</v>
      </c>
      <c r="C1555" s="16">
        <v>1</v>
      </c>
      <c r="D1555" s="16">
        <v>2</v>
      </c>
      <c r="E1555" s="17">
        <v>518</v>
      </c>
      <c r="F1555" s="19" t="s">
        <v>3967</v>
      </c>
      <c r="G1555" s="19" t="e">
        <f t="shared" si="60"/>
        <v>#N/A</v>
      </c>
      <c r="H1555" s="19"/>
      <c r="I1555">
        <v>2667526</v>
      </c>
      <c r="J1555" t="s">
        <v>3968</v>
      </c>
      <c r="K1555">
        <v>12553065</v>
      </c>
      <c r="L1555" t="s">
        <v>3969</v>
      </c>
      <c r="M1555">
        <v>500000</v>
      </c>
      <c r="N1555" t="s">
        <v>3970</v>
      </c>
      <c r="O1555">
        <v>259</v>
      </c>
      <c r="P1555" t="s">
        <v>3971</v>
      </c>
      <c r="Q1555">
        <v>0</v>
      </c>
      <c r="R1555" t="s">
        <v>3972</v>
      </c>
      <c r="S1555">
        <v>-3500</v>
      </c>
      <c r="T1555" s="7" t="str">
        <f t="shared" si="61"/>
        <v>hp_2667526;atk_11297758;hit_500000;miss_259;cirt_0;cirtSub_-3500</v>
      </c>
    </row>
    <row r="1556" spans="1:20" x14ac:dyDescent="0.15">
      <c r="A1556" s="16">
        <v>331554</v>
      </c>
      <c r="B1556" s="16" t="s">
        <v>228</v>
      </c>
      <c r="C1556" s="16">
        <v>1</v>
      </c>
      <c r="D1556" s="16">
        <v>2</v>
      </c>
      <c r="E1556" s="17">
        <v>519</v>
      </c>
      <c r="F1556" s="19" t="s">
        <v>3967</v>
      </c>
      <c r="G1556" s="19" t="e">
        <f t="shared" si="60"/>
        <v>#N/A</v>
      </c>
      <c r="H1556" s="19"/>
      <c r="I1556">
        <v>2677834</v>
      </c>
      <c r="J1556" t="s">
        <v>3968</v>
      </c>
      <c r="K1556">
        <v>12601575</v>
      </c>
      <c r="L1556" t="s">
        <v>3969</v>
      </c>
      <c r="M1556">
        <v>500000</v>
      </c>
      <c r="N1556" t="s">
        <v>3970</v>
      </c>
      <c r="O1556">
        <v>259</v>
      </c>
      <c r="P1556" t="s">
        <v>3971</v>
      </c>
      <c r="Q1556">
        <v>0</v>
      </c>
      <c r="R1556" t="s">
        <v>3972</v>
      </c>
      <c r="S1556">
        <v>-3500</v>
      </c>
      <c r="T1556" s="7" t="str">
        <f t="shared" si="61"/>
        <v>hp_2677834;atk_11341417;hit_500000;miss_259;cirt_0;cirtSub_-3500</v>
      </c>
    </row>
    <row r="1557" spans="1:20" x14ac:dyDescent="0.15">
      <c r="A1557" s="16">
        <v>331555</v>
      </c>
      <c r="B1557" s="16" t="s">
        <v>228</v>
      </c>
      <c r="C1557" s="16">
        <v>1</v>
      </c>
      <c r="D1557" s="16">
        <v>2</v>
      </c>
      <c r="E1557" s="17">
        <v>519</v>
      </c>
      <c r="F1557" s="19" t="s">
        <v>3967</v>
      </c>
      <c r="G1557" s="19" t="e">
        <f t="shared" si="60"/>
        <v>#N/A</v>
      </c>
      <c r="H1557" s="19"/>
      <c r="I1557">
        <v>2677834</v>
      </c>
      <c r="J1557" t="s">
        <v>3968</v>
      </c>
      <c r="K1557">
        <v>12601575</v>
      </c>
      <c r="L1557" t="s">
        <v>3969</v>
      </c>
      <c r="M1557">
        <v>500000</v>
      </c>
      <c r="N1557" t="s">
        <v>3970</v>
      </c>
      <c r="O1557">
        <v>259</v>
      </c>
      <c r="P1557" t="s">
        <v>3971</v>
      </c>
      <c r="Q1557">
        <v>0</v>
      </c>
      <c r="R1557" t="s">
        <v>3972</v>
      </c>
      <c r="S1557">
        <v>-3500</v>
      </c>
      <c r="T1557" s="7" t="str">
        <f t="shared" si="61"/>
        <v>hp_2677834;atk_11341417;hit_500000;miss_259;cirt_0;cirtSub_-3500</v>
      </c>
    </row>
    <row r="1558" spans="1:20" x14ac:dyDescent="0.15">
      <c r="A1558" s="16">
        <v>331556</v>
      </c>
      <c r="B1558" s="16" t="s">
        <v>228</v>
      </c>
      <c r="C1558" s="16">
        <v>1</v>
      </c>
      <c r="D1558" s="16">
        <v>2</v>
      </c>
      <c r="E1558" s="17">
        <v>519</v>
      </c>
      <c r="F1558" s="19" t="s">
        <v>3967</v>
      </c>
      <c r="G1558" s="19" t="e">
        <f t="shared" si="60"/>
        <v>#N/A</v>
      </c>
      <c r="H1558" s="19"/>
      <c r="I1558">
        <v>2677834</v>
      </c>
      <c r="J1558" t="s">
        <v>3968</v>
      </c>
      <c r="K1558">
        <v>12601575</v>
      </c>
      <c r="L1558" t="s">
        <v>3969</v>
      </c>
      <c r="M1558">
        <v>500000</v>
      </c>
      <c r="N1558" t="s">
        <v>3970</v>
      </c>
      <c r="O1558">
        <v>259</v>
      </c>
      <c r="P1558" t="s">
        <v>3971</v>
      </c>
      <c r="Q1558">
        <v>0</v>
      </c>
      <c r="R1558" t="s">
        <v>3972</v>
      </c>
      <c r="S1558">
        <v>-3500</v>
      </c>
      <c r="T1558" s="7" t="str">
        <f t="shared" si="61"/>
        <v>hp_2677834;atk_11341417;hit_500000;miss_259;cirt_0;cirtSub_-3500</v>
      </c>
    </row>
    <row r="1559" spans="1:20" x14ac:dyDescent="0.15">
      <c r="A1559" s="16">
        <v>331557</v>
      </c>
      <c r="B1559" s="16" t="s">
        <v>228</v>
      </c>
      <c r="C1559" s="16">
        <v>1</v>
      </c>
      <c r="D1559" s="16">
        <v>2</v>
      </c>
      <c r="E1559" s="17">
        <v>520</v>
      </c>
      <c r="F1559" s="19" t="s">
        <v>3967</v>
      </c>
      <c r="G1559" s="19">
        <f t="shared" si="60"/>
        <v>0.8</v>
      </c>
      <c r="H1559" s="19"/>
      <c r="I1559">
        <v>2688142</v>
      </c>
      <c r="J1559" t="s">
        <v>3968</v>
      </c>
      <c r="K1559">
        <v>12650085</v>
      </c>
      <c r="L1559" t="s">
        <v>3969</v>
      </c>
      <c r="M1559">
        <v>500000</v>
      </c>
      <c r="N1559" t="s">
        <v>3970</v>
      </c>
      <c r="O1559">
        <v>260</v>
      </c>
      <c r="P1559" t="s">
        <v>3971</v>
      </c>
      <c r="Q1559">
        <v>0</v>
      </c>
      <c r="R1559" t="s">
        <v>3972</v>
      </c>
      <c r="S1559">
        <v>-3500</v>
      </c>
      <c r="T1559" s="7" t="str">
        <f t="shared" si="61"/>
        <v>hp_2688142;atk_11385076;hit_500000;miss_260;cirt_0;cirtSub_-3500</v>
      </c>
    </row>
    <row r="1560" spans="1:20" x14ac:dyDescent="0.15">
      <c r="A1560" s="16">
        <v>331558</v>
      </c>
      <c r="B1560" s="16" t="s">
        <v>228</v>
      </c>
      <c r="C1560" s="16">
        <v>1</v>
      </c>
      <c r="D1560" s="16">
        <v>2</v>
      </c>
      <c r="E1560" s="17">
        <v>520</v>
      </c>
      <c r="F1560" s="19" t="s">
        <v>3967</v>
      </c>
      <c r="G1560" s="19">
        <f t="shared" si="60"/>
        <v>0.8</v>
      </c>
      <c r="H1560" s="19"/>
      <c r="I1560">
        <v>2688142</v>
      </c>
      <c r="J1560" t="s">
        <v>3968</v>
      </c>
      <c r="K1560">
        <v>12650085</v>
      </c>
      <c r="L1560" t="s">
        <v>3969</v>
      </c>
      <c r="M1560">
        <v>500000</v>
      </c>
      <c r="N1560" t="s">
        <v>3970</v>
      </c>
      <c r="O1560">
        <v>260</v>
      </c>
      <c r="P1560" t="s">
        <v>3971</v>
      </c>
      <c r="Q1560">
        <v>0</v>
      </c>
      <c r="R1560" t="s">
        <v>3972</v>
      </c>
      <c r="S1560">
        <v>-3500</v>
      </c>
      <c r="T1560" s="7" t="str">
        <f t="shared" si="61"/>
        <v>hp_2688142;atk_11385076;hit_500000;miss_260;cirt_0;cirtSub_-3500</v>
      </c>
    </row>
    <row r="1561" spans="1:20" x14ac:dyDescent="0.15">
      <c r="A1561" s="16">
        <v>331559</v>
      </c>
      <c r="B1561" s="16" t="s">
        <v>228</v>
      </c>
      <c r="C1561" s="16">
        <v>1</v>
      </c>
      <c r="D1561" s="16">
        <v>2</v>
      </c>
      <c r="E1561" s="17">
        <v>520</v>
      </c>
      <c r="F1561" s="19" t="s">
        <v>3967</v>
      </c>
      <c r="G1561" s="19">
        <f t="shared" si="60"/>
        <v>0.8</v>
      </c>
      <c r="H1561" s="19"/>
      <c r="I1561">
        <v>2688142</v>
      </c>
      <c r="J1561" t="s">
        <v>3968</v>
      </c>
      <c r="K1561">
        <v>12650085</v>
      </c>
      <c r="L1561" t="s">
        <v>3969</v>
      </c>
      <c r="M1561">
        <v>500000</v>
      </c>
      <c r="N1561" t="s">
        <v>3970</v>
      </c>
      <c r="O1561">
        <v>260</v>
      </c>
      <c r="P1561" t="s">
        <v>3971</v>
      </c>
      <c r="Q1561">
        <v>0</v>
      </c>
      <c r="R1561" t="s">
        <v>3972</v>
      </c>
      <c r="S1561">
        <v>-3500</v>
      </c>
      <c r="T1561" s="7" t="str">
        <f t="shared" si="61"/>
        <v>hp_2688142;atk_11385076;hit_500000;miss_260;cirt_0;cirtSub_-3500</v>
      </c>
    </row>
    <row r="1562" spans="1:20" x14ac:dyDescent="0.15">
      <c r="A1562" s="16">
        <v>331560</v>
      </c>
      <c r="B1562" s="16" t="s">
        <v>228</v>
      </c>
      <c r="C1562" s="16">
        <v>1</v>
      </c>
      <c r="D1562" s="16">
        <v>2</v>
      </c>
      <c r="E1562" s="17">
        <v>521</v>
      </c>
      <c r="F1562" s="19" t="s">
        <v>3967</v>
      </c>
      <c r="G1562" s="19" t="e">
        <f t="shared" si="60"/>
        <v>#N/A</v>
      </c>
      <c r="H1562" s="19"/>
      <c r="I1562">
        <v>2698451</v>
      </c>
      <c r="J1562" t="s">
        <v>3968</v>
      </c>
      <c r="K1562">
        <v>12698595</v>
      </c>
      <c r="L1562" t="s">
        <v>3969</v>
      </c>
      <c r="M1562">
        <v>500000</v>
      </c>
      <c r="N1562" t="s">
        <v>3970</v>
      </c>
      <c r="O1562">
        <v>260</v>
      </c>
      <c r="P1562" t="s">
        <v>3971</v>
      </c>
      <c r="Q1562">
        <v>0</v>
      </c>
      <c r="R1562" t="s">
        <v>3972</v>
      </c>
      <c r="S1562">
        <v>-3500</v>
      </c>
      <c r="T1562" s="7" t="str">
        <f t="shared" si="61"/>
        <v>hp_2698451;atk_11428735;hit_500000;miss_260;cirt_0;cirtSub_-3500</v>
      </c>
    </row>
    <row r="1563" spans="1:20" x14ac:dyDescent="0.15">
      <c r="A1563" s="16">
        <v>331561</v>
      </c>
      <c r="B1563" s="16" t="s">
        <v>228</v>
      </c>
      <c r="C1563" s="16">
        <v>1</v>
      </c>
      <c r="D1563" s="16">
        <v>2</v>
      </c>
      <c r="E1563" s="17">
        <v>521</v>
      </c>
      <c r="F1563" s="19" t="s">
        <v>3967</v>
      </c>
      <c r="G1563" s="19" t="e">
        <f t="shared" si="60"/>
        <v>#N/A</v>
      </c>
      <c r="H1563" s="19"/>
      <c r="I1563">
        <v>2698451</v>
      </c>
      <c r="J1563" t="s">
        <v>3968</v>
      </c>
      <c r="K1563">
        <v>12698595</v>
      </c>
      <c r="L1563" t="s">
        <v>3969</v>
      </c>
      <c r="M1563">
        <v>500000</v>
      </c>
      <c r="N1563" t="s">
        <v>3970</v>
      </c>
      <c r="O1563">
        <v>260</v>
      </c>
      <c r="P1563" t="s">
        <v>3971</v>
      </c>
      <c r="Q1563">
        <v>0</v>
      </c>
      <c r="R1563" t="s">
        <v>3972</v>
      </c>
      <c r="S1563">
        <v>-3500</v>
      </c>
      <c r="T1563" s="7" t="str">
        <f t="shared" si="61"/>
        <v>hp_2698451;atk_11428735;hit_500000;miss_260;cirt_0;cirtSub_-3500</v>
      </c>
    </row>
    <row r="1564" spans="1:20" x14ac:dyDescent="0.15">
      <c r="A1564" s="16">
        <v>331562</v>
      </c>
      <c r="B1564" s="16" t="s">
        <v>228</v>
      </c>
      <c r="C1564" s="16">
        <v>1</v>
      </c>
      <c r="D1564" s="16">
        <v>2</v>
      </c>
      <c r="E1564" s="17">
        <v>521</v>
      </c>
      <c r="F1564" s="19" t="s">
        <v>3967</v>
      </c>
      <c r="G1564" s="19" t="e">
        <f t="shared" si="60"/>
        <v>#N/A</v>
      </c>
      <c r="H1564" s="19"/>
      <c r="I1564">
        <v>2698451</v>
      </c>
      <c r="J1564" t="s">
        <v>3968</v>
      </c>
      <c r="K1564">
        <v>12698595</v>
      </c>
      <c r="L1564" t="s">
        <v>3969</v>
      </c>
      <c r="M1564">
        <v>500000</v>
      </c>
      <c r="N1564" t="s">
        <v>3970</v>
      </c>
      <c r="O1564">
        <v>260</v>
      </c>
      <c r="P1564" t="s">
        <v>3971</v>
      </c>
      <c r="Q1564">
        <v>0</v>
      </c>
      <c r="R1564" t="s">
        <v>3972</v>
      </c>
      <c r="S1564">
        <v>-3500</v>
      </c>
      <c r="T1564" s="7" t="str">
        <f t="shared" si="61"/>
        <v>hp_2698451;atk_11428735;hit_500000;miss_260;cirt_0;cirtSub_-3500</v>
      </c>
    </row>
    <row r="1565" spans="1:20" x14ac:dyDescent="0.15">
      <c r="A1565" s="16">
        <v>331563</v>
      </c>
      <c r="B1565" s="16" t="s">
        <v>228</v>
      </c>
      <c r="C1565" s="16">
        <v>1</v>
      </c>
      <c r="D1565" s="16">
        <v>2</v>
      </c>
      <c r="E1565" s="17">
        <v>522</v>
      </c>
      <c r="F1565" s="19" t="s">
        <v>3967</v>
      </c>
      <c r="G1565" s="19" t="e">
        <f t="shared" si="60"/>
        <v>#N/A</v>
      </c>
      <c r="H1565" s="19"/>
      <c r="I1565">
        <v>2708759</v>
      </c>
      <c r="J1565" t="s">
        <v>3968</v>
      </c>
      <c r="K1565">
        <v>12747105</v>
      </c>
      <c r="L1565" t="s">
        <v>3969</v>
      </c>
      <c r="M1565">
        <v>500000</v>
      </c>
      <c r="N1565" t="s">
        <v>3970</v>
      </c>
      <c r="O1565">
        <v>261</v>
      </c>
      <c r="P1565" t="s">
        <v>3971</v>
      </c>
      <c r="Q1565">
        <v>0</v>
      </c>
      <c r="R1565" t="s">
        <v>3972</v>
      </c>
      <c r="S1565">
        <v>-3500</v>
      </c>
      <c r="T1565" s="7" t="str">
        <f t="shared" si="61"/>
        <v>hp_2708759;atk_11472394;hit_500000;miss_261;cirt_0;cirtSub_-3500</v>
      </c>
    </row>
    <row r="1566" spans="1:20" x14ac:dyDescent="0.15">
      <c r="A1566" s="16">
        <v>331564</v>
      </c>
      <c r="B1566" s="16" t="s">
        <v>228</v>
      </c>
      <c r="C1566" s="16">
        <v>1</v>
      </c>
      <c r="D1566" s="16">
        <v>2</v>
      </c>
      <c r="E1566" s="17">
        <v>522</v>
      </c>
      <c r="F1566" s="19" t="s">
        <v>3967</v>
      </c>
      <c r="G1566" s="19" t="e">
        <f t="shared" si="60"/>
        <v>#N/A</v>
      </c>
      <c r="H1566" s="19"/>
      <c r="I1566">
        <v>2708759</v>
      </c>
      <c r="J1566" t="s">
        <v>3968</v>
      </c>
      <c r="K1566">
        <v>12747105</v>
      </c>
      <c r="L1566" t="s">
        <v>3969</v>
      </c>
      <c r="M1566">
        <v>500000</v>
      </c>
      <c r="N1566" t="s">
        <v>3970</v>
      </c>
      <c r="O1566">
        <v>261</v>
      </c>
      <c r="P1566" t="s">
        <v>3971</v>
      </c>
      <c r="Q1566">
        <v>0</v>
      </c>
      <c r="R1566" t="s">
        <v>3972</v>
      </c>
      <c r="S1566">
        <v>-3500</v>
      </c>
      <c r="T1566" s="7" t="str">
        <f t="shared" si="61"/>
        <v>hp_2708759;atk_11472394;hit_500000;miss_261;cirt_0;cirtSub_-3500</v>
      </c>
    </row>
    <row r="1567" spans="1:20" x14ac:dyDescent="0.15">
      <c r="A1567" s="16">
        <v>331565</v>
      </c>
      <c r="B1567" s="16" t="s">
        <v>228</v>
      </c>
      <c r="C1567" s="16">
        <v>1</v>
      </c>
      <c r="D1567" s="16">
        <v>2</v>
      </c>
      <c r="E1567" s="17">
        <v>522</v>
      </c>
      <c r="F1567" s="19" t="s">
        <v>3967</v>
      </c>
      <c r="G1567" s="19" t="e">
        <f t="shared" si="60"/>
        <v>#N/A</v>
      </c>
      <c r="H1567" s="19"/>
      <c r="I1567">
        <v>2708759</v>
      </c>
      <c r="J1567" t="s">
        <v>3968</v>
      </c>
      <c r="K1567">
        <v>12747105</v>
      </c>
      <c r="L1567" t="s">
        <v>3969</v>
      </c>
      <c r="M1567">
        <v>500000</v>
      </c>
      <c r="N1567" t="s">
        <v>3970</v>
      </c>
      <c r="O1567">
        <v>261</v>
      </c>
      <c r="P1567" t="s">
        <v>3971</v>
      </c>
      <c r="Q1567">
        <v>0</v>
      </c>
      <c r="R1567" t="s">
        <v>3972</v>
      </c>
      <c r="S1567">
        <v>-3500</v>
      </c>
      <c r="T1567" s="7" t="str">
        <f t="shared" si="61"/>
        <v>hp_2708759;atk_11472394;hit_500000;miss_261;cirt_0;cirtSub_-3500</v>
      </c>
    </row>
    <row r="1568" spans="1:20" x14ac:dyDescent="0.15">
      <c r="A1568" s="16">
        <v>331566</v>
      </c>
      <c r="B1568" s="16" t="s">
        <v>228</v>
      </c>
      <c r="C1568" s="16">
        <v>1</v>
      </c>
      <c r="D1568" s="16">
        <v>2</v>
      </c>
      <c r="E1568" s="17">
        <v>523</v>
      </c>
      <c r="F1568" s="19" t="s">
        <v>3967</v>
      </c>
      <c r="G1568" s="19" t="e">
        <f t="shared" si="60"/>
        <v>#N/A</v>
      </c>
      <c r="H1568" s="19"/>
      <c r="I1568">
        <v>2719302</v>
      </c>
      <c r="J1568" t="s">
        <v>3968</v>
      </c>
      <c r="K1568">
        <v>12796718</v>
      </c>
      <c r="L1568" t="s">
        <v>3969</v>
      </c>
      <c r="M1568">
        <v>500000</v>
      </c>
      <c r="N1568" t="s">
        <v>3970</v>
      </c>
      <c r="O1568">
        <v>261</v>
      </c>
      <c r="P1568" t="s">
        <v>3971</v>
      </c>
      <c r="Q1568">
        <v>0</v>
      </c>
      <c r="R1568" t="s">
        <v>3972</v>
      </c>
      <c r="S1568">
        <v>-3500</v>
      </c>
      <c r="T1568" s="7" t="str">
        <f t="shared" si="61"/>
        <v>hp_2719302;atk_11517046;hit_500000;miss_261;cirt_0;cirtSub_-3500</v>
      </c>
    </row>
    <row r="1569" spans="1:20" x14ac:dyDescent="0.15">
      <c r="A1569" s="16">
        <v>331567</v>
      </c>
      <c r="B1569" s="16" t="s">
        <v>228</v>
      </c>
      <c r="C1569" s="16">
        <v>1</v>
      </c>
      <c r="D1569" s="16">
        <v>2</v>
      </c>
      <c r="E1569" s="17">
        <v>523</v>
      </c>
      <c r="F1569" s="19" t="s">
        <v>3967</v>
      </c>
      <c r="G1569" s="19" t="e">
        <f t="shared" si="60"/>
        <v>#N/A</v>
      </c>
      <c r="H1569" s="19"/>
      <c r="I1569">
        <v>2719302</v>
      </c>
      <c r="J1569" t="s">
        <v>3968</v>
      </c>
      <c r="K1569">
        <v>12796718</v>
      </c>
      <c r="L1569" t="s">
        <v>3969</v>
      </c>
      <c r="M1569">
        <v>500000</v>
      </c>
      <c r="N1569" t="s">
        <v>3970</v>
      </c>
      <c r="O1569">
        <v>261</v>
      </c>
      <c r="P1569" t="s">
        <v>3971</v>
      </c>
      <c r="Q1569">
        <v>0</v>
      </c>
      <c r="R1569" t="s">
        <v>3972</v>
      </c>
      <c r="S1569">
        <v>-3500</v>
      </c>
      <c r="T1569" s="7" t="str">
        <f t="shared" si="61"/>
        <v>hp_2719302;atk_11517046;hit_500000;miss_261;cirt_0;cirtSub_-3500</v>
      </c>
    </row>
    <row r="1570" spans="1:20" x14ac:dyDescent="0.15">
      <c r="A1570" s="16">
        <v>331568</v>
      </c>
      <c r="B1570" s="16" t="s">
        <v>228</v>
      </c>
      <c r="C1570" s="16">
        <v>1</v>
      </c>
      <c r="D1570" s="16">
        <v>2</v>
      </c>
      <c r="E1570" s="17">
        <v>523</v>
      </c>
      <c r="F1570" s="19" t="s">
        <v>3967</v>
      </c>
      <c r="G1570" s="19" t="e">
        <f t="shared" si="60"/>
        <v>#N/A</v>
      </c>
      <c r="H1570" s="19"/>
      <c r="I1570">
        <v>2719302</v>
      </c>
      <c r="J1570" t="s">
        <v>3968</v>
      </c>
      <c r="K1570">
        <v>12796718</v>
      </c>
      <c r="L1570" t="s">
        <v>3969</v>
      </c>
      <c r="M1570">
        <v>500000</v>
      </c>
      <c r="N1570" t="s">
        <v>3970</v>
      </c>
      <c r="O1570">
        <v>261</v>
      </c>
      <c r="P1570" t="s">
        <v>3971</v>
      </c>
      <c r="Q1570">
        <v>0</v>
      </c>
      <c r="R1570" t="s">
        <v>3972</v>
      </c>
      <c r="S1570">
        <v>-3500</v>
      </c>
      <c r="T1570" s="7" t="str">
        <f t="shared" si="61"/>
        <v>hp_2719302;atk_11517046;hit_500000;miss_261;cirt_0;cirtSub_-3500</v>
      </c>
    </row>
    <row r="1571" spans="1:20" x14ac:dyDescent="0.15">
      <c r="A1571" s="16">
        <v>331569</v>
      </c>
      <c r="B1571" s="16" t="s">
        <v>228</v>
      </c>
      <c r="C1571" s="16">
        <v>1</v>
      </c>
      <c r="D1571" s="16">
        <v>2</v>
      </c>
      <c r="E1571" s="17">
        <v>524</v>
      </c>
      <c r="F1571" s="19" t="s">
        <v>3967</v>
      </c>
      <c r="G1571" s="19" t="e">
        <f t="shared" si="60"/>
        <v>#N/A</v>
      </c>
      <c r="H1571" s="19"/>
      <c r="I1571">
        <v>2729845</v>
      </c>
      <c r="J1571" t="s">
        <v>3968</v>
      </c>
      <c r="K1571">
        <v>12846330</v>
      </c>
      <c r="L1571" t="s">
        <v>3969</v>
      </c>
      <c r="M1571">
        <v>500000</v>
      </c>
      <c r="N1571" t="s">
        <v>3970</v>
      </c>
      <c r="O1571">
        <v>262</v>
      </c>
      <c r="P1571" t="s">
        <v>3971</v>
      </c>
      <c r="Q1571">
        <v>0</v>
      </c>
      <c r="R1571" t="s">
        <v>3972</v>
      </c>
      <c r="S1571">
        <v>-3500</v>
      </c>
      <c r="T1571" s="7" t="str">
        <f t="shared" si="61"/>
        <v>hp_2729845;atk_11561697;hit_500000;miss_262;cirt_0;cirtSub_-3500</v>
      </c>
    </row>
    <row r="1572" spans="1:20" x14ac:dyDescent="0.15">
      <c r="A1572" s="16">
        <v>331570</v>
      </c>
      <c r="B1572" s="16" t="s">
        <v>228</v>
      </c>
      <c r="C1572" s="16">
        <v>1</v>
      </c>
      <c r="D1572" s="16">
        <v>2</v>
      </c>
      <c r="E1572" s="17">
        <v>524</v>
      </c>
      <c r="F1572" s="19" t="s">
        <v>3967</v>
      </c>
      <c r="G1572" s="19" t="e">
        <f t="shared" si="60"/>
        <v>#N/A</v>
      </c>
      <c r="H1572" s="19"/>
      <c r="I1572">
        <v>2729845</v>
      </c>
      <c r="J1572" t="s">
        <v>3968</v>
      </c>
      <c r="K1572">
        <v>12846330</v>
      </c>
      <c r="L1572" t="s">
        <v>3969</v>
      </c>
      <c r="M1572">
        <v>500000</v>
      </c>
      <c r="N1572" t="s">
        <v>3970</v>
      </c>
      <c r="O1572">
        <v>262</v>
      </c>
      <c r="P1572" t="s">
        <v>3971</v>
      </c>
      <c r="Q1572">
        <v>0</v>
      </c>
      <c r="R1572" t="s">
        <v>3972</v>
      </c>
      <c r="S1572">
        <v>-3500</v>
      </c>
      <c r="T1572" s="7" t="str">
        <f t="shared" si="61"/>
        <v>hp_2729845;atk_11561697;hit_500000;miss_262;cirt_0;cirtSub_-3500</v>
      </c>
    </row>
    <row r="1573" spans="1:20" x14ac:dyDescent="0.15">
      <c r="A1573" s="16">
        <v>331571</v>
      </c>
      <c r="B1573" s="16" t="s">
        <v>228</v>
      </c>
      <c r="C1573" s="16">
        <v>1</v>
      </c>
      <c r="D1573" s="16">
        <v>2</v>
      </c>
      <c r="E1573" s="17">
        <v>524</v>
      </c>
      <c r="F1573" s="19" t="s">
        <v>3967</v>
      </c>
      <c r="G1573" s="19" t="e">
        <f t="shared" si="60"/>
        <v>#N/A</v>
      </c>
      <c r="H1573" s="19"/>
      <c r="I1573">
        <v>2729845</v>
      </c>
      <c r="J1573" t="s">
        <v>3968</v>
      </c>
      <c r="K1573">
        <v>12846330</v>
      </c>
      <c r="L1573" t="s">
        <v>3969</v>
      </c>
      <c r="M1573">
        <v>500000</v>
      </c>
      <c r="N1573" t="s">
        <v>3970</v>
      </c>
      <c r="O1573">
        <v>262</v>
      </c>
      <c r="P1573" t="s">
        <v>3971</v>
      </c>
      <c r="Q1573">
        <v>0</v>
      </c>
      <c r="R1573" t="s">
        <v>3972</v>
      </c>
      <c r="S1573">
        <v>-3500</v>
      </c>
      <c r="T1573" s="7" t="str">
        <f t="shared" si="61"/>
        <v>hp_2729845;atk_11561697;hit_500000;miss_262;cirt_0;cirtSub_-3500</v>
      </c>
    </row>
    <row r="1574" spans="1:20" x14ac:dyDescent="0.15">
      <c r="A1574" s="16">
        <v>331572</v>
      </c>
      <c r="B1574" s="16" t="s">
        <v>228</v>
      </c>
      <c r="C1574" s="16">
        <v>1</v>
      </c>
      <c r="D1574" s="16">
        <v>2</v>
      </c>
      <c r="E1574" s="17">
        <v>525</v>
      </c>
      <c r="F1574" s="19" t="s">
        <v>3967</v>
      </c>
      <c r="G1574" s="19">
        <f t="shared" si="60"/>
        <v>0.8</v>
      </c>
      <c r="H1574" s="19"/>
      <c r="I1574">
        <v>2740388</v>
      </c>
      <c r="J1574" t="s">
        <v>3968</v>
      </c>
      <c r="K1574">
        <v>12895943</v>
      </c>
      <c r="L1574" t="s">
        <v>3969</v>
      </c>
      <c r="M1574">
        <v>500000</v>
      </c>
      <c r="N1574" t="s">
        <v>3970</v>
      </c>
      <c r="O1574">
        <v>262</v>
      </c>
      <c r="P1574" t="s">
        <v>3971</v>
      </c>
      <c r="Q1574">
        <v>0</v>
      </c>
      <c r="R1574" t="s">
        <v>3972</v>
      </c>
      <c r="S1574">
        <v>-3500</v>
      </c>
      <c r="T1574" s="7" t="str">
        <f t="shared" si="61"/>
        <v>hp_2740388;atk_11606348;hit_500000;miss_262;cirt_0;cirtSub_-3500</v>
      </c>
    </row>
    <row r="1575" spans="1:20" x14ac:dyDescent="0.15">
      <c r="A1575" s="16">
        <v>331573</v>
      </c>
      <c r="B1575" s="16" t="s">
        <v>228</v>
      </c>
      <c r="C1575" s="16">
        <v>1</v>
      </c>
      <c r="D1575" s="16">
        <v>2</v>
      </c>
      <c r="E1575" s="17">
        <v>525</v>
      </c>
      <c r="F1575" s="19" t="s">
        <v>3967</v>
      </c>
      <c r="G1575" s="19">
        <f t="shared" si="60"/>
        <v>0.8</v>
      </c>
      <c r="H1575" s="19"/>
      <c r="I1575">
        <v>2740388</v>
      </c>
      <c r="J1575" t="s">
        <v>3968</v>
      </c>
      <c r="K1575">
        <v>12895943</v>
      </c>
      <c r="L1575" t="s">
        <v>3969</v>
      </c>
      <c r="M1575">
        <v>500000</v>
      </c>
      <c r="N1575" t="s">
        <v>3970</v>
      </c>
      <c r="O1575">
        <v>262</v>
      </c>
      <c r="P1575" t="s">
        <v>3971</v>
      </c>
      <c r="Q1575">
        <v>0</v>
      </c>
      <c r="R1575" t="s">
        <v>3972</v>
      </c>
      <c r="S1575">
        <v>-3500</v>
      </c>
      <c r="T1575" s="7" t="str">
        <f t="shared" si="61"/>
        <v>hp_2740388;atk_11606348;hit_500000;miss_262;cirt_0;cirtSub_-3500</v>
      </c>
    </row>
    <row r="1576" spans="1:20" x14ac:dyDescent="0.15">
      <c r="A1576" s="16">
        <v>331574</v>
      </c>
      <c r="B1576" s="16" t="s">
        <v>228</v>
      </c>
      <c r="C1576" s="16">
        <v>1</v>
      </c>
      <c r="D1576" s="16">
        <v>2</v>
      </c>
      <c r="E1576" s="17">
        <v>525</v>
      </c>
      <c r="F1576" s="19" t="s">
        <v>3967</v>
      </c>
      <c r="G1576" s="19">
        <f t="shared" si="60"/>
        <v>0.8</v>
      </c>
      <c r="H1576" s="19"/>
      <c r="I1576">
        <v>2740388</v>
      </c>
      <c r="J1576" t="s">
        <v>3968</v>
      </c>
      <c r="K1576">
        <v>12895943</v>
      </c>
      <c r="L1576" t="s">
        <v>3969</v>
      </c>
      <c r="M1576">
        <v>500000</v>
      </c>
      <c r="N1576" t="s">
        <v>3970</v>
      </c>
      <c r="O1576">
        <v>262</v>
      </c>
      <c r="P1576" t="s">
        <v>3971</v>
      </c>
      <c r="Q1576">
        <v>0</v>
      </c>
      <c r="R1576" t="s">
        <v>3972</v>
      </c>
      <c r="S1576">
        <v>-3500</v>
      </c>
      <c r="T1576" s="7" t="str">
        <f t="shared" si="61"/>
        <v>hp_2740388;atk_11606348;hit_500000;miss_262;cirt_0;cirtSub_-3500</v>
      </c>
    </row>
    <row r="1577" spans="1:20" x14ac:dyDescent="0.15">
      <c r="A1577" s="16">
        <v>331575</v>
      </c>
      <c r="B1577" s="16" t="s">
        <v>228</v>
      </c>
      <c r="C1577" s="16">
        <v>1</v>
      </c>
      <c r="D1577" s="16">
        <v>2</v>
      </c>
      <c r="E1577" s="17">
        <v>526</v>
      </c>
      <c r="F1577" s="19" t="s">
        <v>3967</v>
      </c>
      <c r="G1577" s="19" t="e">
        <f t="shared" si="60"/>
        <v>#N/A</v>
      </c>
      <c r="H1577" s="19"/>
      <c r="I1577">
        <v>2750930</v>
      </c>
      <c r="J1577" t="s">
        <v>3968</v>
      </c>
      <c r="K1577">
        <v>12945555</v>
      </c>
      <c r="L1577" t="s">
        <v>3969</v>
      </c>
      <c r="M1577">
        <v>500000</v>
      </c>
      <c r="N1577" t="s">
        <v>3970</v>
      </c>
      <c r="O1577">
        <v>263</v>
      </c>
      <c r="P1577" t="s">
        <v>3971</v>
      </c>
      <c r="Q1577">
        <v>0</v>
      </c>
      <c r="R1577" t="s">
        <v>3972</v>
      </c>
      <c r="S1577">
        <v>-3500</v>
      </c>
      <c r="T1577" s="7" t="str">
        <f t="shared" si="61"/>
        <v>hp_2750930;atk_11650999;hit_500000;miss_263;cirt_0;cirtSub_-3500</v>
      </c>
    </row>
    <row r="1578" spans="1:20" x14ac:dyDescent="0.15">
      <c r="A1578" s="16">
        <v>331576</v>
      </c>
      <c r="B1578" s="16" t="s">
        <v>228</v>
      </c>
      <c r="C1578" s="16">
        <v>1</v>
      </c>
      <c r="D1578" s="16">
        <v>2</v>
      </c>
      <c r="E1578" s="17">
        <v>526</v>
      </c>
      <c r="F1578" s="19" t="s">
        <v>3967</v>
      </c>
      <c r="G1578" s="19" t="e">
        <f t="shared" si="60"/>
        <v>#N/A</v>
      </c>
      <c r="H1578" s="19"/>
      <c r="I1578">
        <v>2750930</v>
      </c>
      <c r="J1578" t="s">
        <v>3968</v>
      </c>
      <c r="K1578">
        <v>12945555</v>
      </c>
      <c r="L1578" t="s">
        <v>3969</v>
      </c>
      <c r="M1578">
        <v>500000</v>
      </c>
      <c r="N1578" t="s">
        <v>3970</v>
      </c>
      <c r="O1578">
        <v>263</v>
      </c>
      <c r="P1578" t="s">
        <v>3971</v>
      </c>
      <c r="Q1578">
        <v>0</v>
      </c>
      <c r="R1578" t="s">
        <v>3972</v>
      </c>
      <c r="S1578">
        <v>-3500</v>
      </c>
      <c r="T1578" s="7" t="str">
        <f t="shared" si="61"/>
        <v>hp_2750930;atk_11650999;hit_500000;miss_263;cirt_0;cirtSub_-3500</v>
      </c>
    </row>
    <row r="1579" spans="1:20" x14ac:dyDescent="0.15">
      <c r="A1579" s="16">
        <v>331577</v>
      </c>
      <c r="B1579" s="16" t="s">
        <v>228</v>
      </c>
      <c r="C1579" s="16">
        <v>1</v>
      </c>
      <c r="D1579" s="16">
        <v>2</v>
      </c>
      <c r="E1579" s="17">
        <v>526</v>
      </c>
      <c r="F1579" s="19" t="s">
        <v>3967</v>
      </c>
      <c r="G1579" s="19" t="e">
        <f t="shared" si="60"/>
        <v>#N/A</v>
      </c>
      <c r="H1579" s="19"/>
      <c r="I1579">
        <v>2750930</v>
      </c>
      <c r="J1579" t="s">
        <v>3968</v>
      </c>
      <c r="K1579">
        <v>12945555</v>
      </c>
      <c r="L1579" t="s">
        <v>3969</v>
      </c>
      <c r="M1579">
        <v>500000</v>
      </c>
      <c r="N1579" t="s">
        <v>3970</v>
      </c>
      <c r="O1579">
        <v>263</v>
      </c>
      <c r="P1579" t="s">
        <v>3971</v>
      </c>
      <c r="Q1579">
        <v>0</v>
      </c>
      <c r="R1579" t="s">
        <v>3972</v>
      </c>
      <c r="S1579">
        <v>-3500</v>
      </c>
      <c r="T1579" s="7" t="str">
        <f t="shared" si="61"/>
        <v>hp_2750930;atk_11650999;hit_500000;miss_263;cirt_0;cirtSub_-3500</v>
      </c>
    </row>
    <row r="1580" spans="1:20" x14ac:dyDescent="0.15">
      <c r="A1580" s="16">
        <v>331578</v>
      </c>
      <c r="B1580" s="16" t="s">
        <v>228</v>
      </c>
      <c r="C1580" s="16">
        <v>1</v>
      </c>
      <c r="D1580" s="16">
        <v>2</v>
      </c>
      <c r="E1580" s="17">
        <v>527</v>
      </c>
      <c r="F1580" s="19" t="s">
        <v>3967</v>
      </c>
      <c r="G1580" s="19" t="e">
        <f t="shared" si="60"/>
        <v>#N/A</v>
      </c>
      <c r="H1580" s="19"/>
      <c r="I1580">
        <v>2761473</v>
      </c>
      <c r="J1580" t="s">
        <v>3968</v>
      </c>
      <c r="K1580">
        <v>12995168</v>
      </c>
      <c r="L1580" t="s">
        <v>3969</v>
      </c>
      <c r="M1580">
        <v>500000</v>
      </c>
      <c r="N1580" t="s">
        <v>3970</v>
      </c>
      <c r="O1580">
        <v>263</v>
      </c>
      <c r="P1580" t="s">
        <v>3971</v>
      </c>
      <c r="Q1580">
        <v>0</v>
      </c>
      <c r="R1580" t="s">
        <v>3972</v>
      </c>
      <c r="S1580">
        <v>-3500</v>
      </c>
      <c r="T1580" s="7" t="str">
        <f t="shared" si="61"/>
        <v>hp_2761473;atk_11695651;hit_500000;miss_263;cirt_0;cirtSub_-3500</v>
      </c>
    </row>
    <row r="1581" spans="1:20" x14ac:dyDescent="0.15">
      <c r="A1581" s="16">
        <v>331579</v>
      </c>
      <c r="B1581" s="16" t="s">
        <v>228</v>
      </c>
      <c r="C1581" s="16">
        <v>1</v>
      </c>
      <c r="D1581" s="16">
        <v>2</v>
      </c>
      <c r="E1581" s="17">
        <v>527</v>
      </c>
      <c r="F1581" s="19" t="s">
        <v>3967</v>
      </c>
      <c r="G1581" s="19" t="e">
        <f t="shared" si="60"/>
        <v>#N/A</v>
      </c>
      <c r="H1581" s="19"/>
      <c r="I1581">
        <v>2761473</v>
      </c>
      <c r="J1581" t="s">
        <v>3968</v>
      </c>
      <c r="K1581">
        <v>12995168</v>
      </c>
      <c r="L1581" t="s">
        <v>3969</v>
      </c>
      <c r="M1581">
        <v>500000</v>
      </c>
      <c r="N1581" t="s">
        <v>3970</v>
      </c>
      <c r="O1581">
        <v>263</v>
      </c>
      <c r="P1581" t="s">
        <v>3971</v>
      </c>
      <c r="Q1581">
        <v>0</v>
      </c>
      <c r="R1581" t="s">
        <v>3972</v>
      </c>
      <c r="S1581">
        <v>-3500</v>
      </c>
      <c r="T1581" s="7" t="str">
        <f t="shared" si="61"/>
        <v>hp_2761473;atk_11695651;hit_500000;miss_263;cirt_0;cirtSub_-3500</v>
      </c>
    </row>
    <row r="1582" spans="1:20" x14ac:dyDescent="0.15">
      <c r="A1582" s="16">
        <v>331580</v>
      </c>
      <c r="B1582" s="16" t="s">
        <v>228</v>
      </c>
      <c r="C1582" s="16">
        <v>1</v>
      </c>
      <c r="D1582" s="16">
        <v>2</v>
      </c>
      <c r="E1582" s="17">
        <v>527</v>
      </c>
      <c r="F1582" s="19" t="s">
        <v>3967</v>
      </c>
      <c r="G1582" s="19" t="e">
        <f t="shared" si="60"/>
        <v>#N/A</v>
      </c>
      <c r="H1582" s="19"/>
      <c r="I1582">
        <v>2761473</v>
      </c>
      <c r="J1582" t="s">
        <v>3968</v>
      </c>
      <c r="K1582">
        <v>12995168</v>
      </c>
      <c r="L1582" t="s">
        <v>3969</v>
      </c>
      <c r="M1582">
        <v>500000</v>
      </c>
      <c r="N1582" t="s">
        <v>3970</v>
      </c>
      <c r="O1582">
        <v>263</v>
      </c>
      <c r="P1582" t="s">
        <v>3971</v>
      </c>
      <c r="Q1582">
        <v>0</v>
      </c>
      <c r="R1582" t="s">
        <v>3972</v>
      </c>
      <c r="S1582">
        <v>-3500</v>
      </c>
      <c r="T1582" s="7" t="str">
        <f t="shared" si="61"/>
        <v>hp_2761473;atk_11695651;hit_500000;miss_263;cirt_0;cirtSub_-3500</v>
      </c>
    </row>
    <row r="1583" spans="1:20" x14ac:dyDescent="0.15">
      <c r="A1583" s="16">
        <v>331581</v>
      </c>
      <c r="B1583" s="16" t="s">
        <v>228</v>
      </c>
      <c r="C1583" s="16">
        <v>1</v>
      </c>
      <c r="D1583" s="16">
        <v>2</v>
      </c>
      <c r="E1583" s="17">
        <v>528</v>
      </c>
      <c r="F1583" s="19" t="s">
        <v>3967</v>
      </c>
      <c r="G1583" s="19" t="e">
        <f t="shared" si="60"/>
        <v>#N/A</v>
      </c>
      <c r="H1583" s="19"/>
      <c r="I1583">
        <v>2772015</v>
      </c>
      <c r="J1583" t="s">
        <v>3968</v>
      </c>
      <c r="K1583">
        <v>13044780</v>
      </c>
      <c r="L1583" t="s">
        <v>3969</v>
      </c>
      <c r="M1583">
        <v>500000</v>
      </c>
      <c r="N1583" t="s">
        <v>3970</v>
      </c>
      <c r="O1583">
        <v>264</v>
      </c>
      <c r="P1583" t="s">
        <v>3971</v>
      </c>
      <c r="Q1583">
        <v>0</v>
      </c>
      <c r="R1583" t="s">
        <v>3972</v>
      </c>
      <c r="S1583">
        <v>-3500</v>
      </c>
      <c r="T1583" s="7" t="str">
        <f t="shared" si="61"/>
        <v>hp_2772015;atk_11740302;hit_500000;miss_264;cirt_0;cirtSub_-3500</v>
      </c>
    </row>
    <row r="1584" spans="1:20" x14ac:dyDescent="0.15">
      <c r="A1584" s="16">
        <v>331582</v>
      </c>
      <c r="B1584" s="16" t="s">
        <v>228</v>
      </c>
      <c r="C1584" s="16">
        <v>1</v>
      </c>
      <c r="D1584" s="16">
        <v>2</v>
      </c>
      <c r="E1584" s="17">
        <v>528</v>
      </c>
      <c r="F1584" s="19" t="s">
        <v>3967</v>
      </c>
      <c r="G1584" s="19" t="e">
        <f t="shared" si="60"/>
        <v>#N/A</v>
      </c>
      <c r="H1584" s="19"/>
      <c r="I1584">
        <v>2772015</v>
      </c>
      <c r="J1584" t="s">
        <v>3968</v>
      </c>
      <c r="K1584">
        <v>13044780</v>
      </c>
      <c r="L1584" t="s">
        <v>3969</v>
      </c>
      <c r="M1584">
        <v>500000</v>
      </c>
      <c r="N1584" t="s">
        <v>3970</v>
      </c>
      <c r="O1584">
        <v>264</v>
      </c>
      <c r="P1584" t="s">
        <v>3971</v>
      </c>
      <c r="Q1584">
        <v>0</v>
      </c>
      <c r="R1584" t="s">
        <v>3972</v>
      </c>
      <c r="S1584">
        <v>-3500</v>
      </c>
      <c r="T1584" s="7" t="str">
        <f t="shared" si="61"/>
        <v>hp_2772015;atk_11740302;hit_500000;miss_264;cirt_0;cirtSub_-3500</v>
      </c>
    </row>
    <row r="1585" spans="1:20" x14ac:dyDescent="0.15">
      <c r="A1585" s="16">
        <v>331583</v>
      </c>
      <c r="B1585" s="16" t="s">
        <v>228</v>
      </c>
      <c r="C1585" s="16">
        <v>1</v>
      </c>
      <c r="D1585" s="16">
        <v>2</v>
      </c>
      <c r="E1585" s="17">
        <v>528</v>
      </c>
      <c r="F1585" s="19" t="s">
        <v>3967</v>
      </c>
      <c r="G1585" s="19" t="e">
        <f t="shared" si="60"/>
        <v>#N/A</v>
      </c>
      <c r="H1585" s="19"/>
      <c r="I1585">
        <v>2772015</v>
      </c>
      <c r="J1585" t="s">
        <v>3968</v>
      </c>
      <c r="K1585">
        <v>13044780</v>
      </c>
      <c r="L1585" t="s">
        <v>3969</v>
      </c>
      <c r="M1585">
        <v>500000</v>
      </c>
      <c r="N1585" t="s">
        <v>3970</v>
      </c>
      <c r="O1585">
        <v>264</v>
      </c>
      <c r="P1585" t="s">
        <v>3971</v>
      </c>
      <c r="Q1585">
        <v>0</v>
      </c>
      <c r="R1585" t="s">
        <v>3972</v>
      </c>
      <c r="S1585">
        <v>-3500</v>
      </c>
      <c r="T1585" s="7" t="str">
        <f t="shared" si="61"/>
        <v>hp_2772015;atk_11740302;hit_500000;miss_264;cirt_0;cirtSub_-3500</v>
      </c>
    </row>
    <row r="1586" spans="1:20" x14ac:dyDescent="0.15">
      <c r="A1586" s="16">
        <v>331584</v>
      </c>
      <c r="B1586" s="16" t="s">
        <v>228</v>
      </c>
      <c r="C1586" s="16">
        <v>1</v>
      </c>
      <c r="D1586" s="16">
        <v>2</v>
      </c>
      <c r="E1586" s="17">
        <v>529</v>
      </c>
      <c r="F1586" s="19" t="s">
        <v>3967</v>
      </c>
      <c r="G1586" s="19" t="e">
        <f t="shared" si="60"/>
        <v>#N/A</v>
      </c>
      <c r="H1586" s="19"/>
      <c r="I1586">
        <v>2782558</v>
      </c>
      <c r="J1586" t="s">
        <v>3968</v>
      </c>
      <c r="K1586">
        <v>13094393</v>
      </c>
      <c r="L1586" t="s">
        <v>3969</v>
      </c>
      <c r="M1586">
        <v>500000</v>
      </c>
      <c r="N1586" t="s">
        <v>3970</v>
      </c>
      <c r="O1586">
        <v>264</v>
      </c>
      <c r="P1586" t="s">
        <v>3971</v>
      </c>
      <c r="Q1586">
        <v>0</v>
      </c>
      <c r="R1586" t="s">
        <v>3972</v>
      </c>
      <c r="S1586">
        <v>-3500</v>
      </c>
      <c r="T1586" s="7" t="str">
        <f t="shared" si="61"/>
        <v>hp_2782558;atk_11784953;hit_500000;miss_264;cirt_0;cirtSub_-3500</v>
      </c>
    </row>
    <row r="1587" spans="1:20" x14ac:dyDescent="0.15">
      <c r="A1587" s="16">
        <v>331585</v>
      </c>
      <c r="B1587" s="16" t="s">
        <v>228</v>
      </c>
      <c r="C1587" s="16">
        <v>1</v>
      </c>
      <c r="D1587" s="16">
        <v>2</v>
      </c>
      <c r="E1587" s="17">
        <v>529</v>
      </c>
      <c r="F1587" s="19" t="s">
        <v>3967</v>
      </c>
      <c r="G1587" s="19" t="e">
        <f t="shared" si="60"/>
        <v>#N/A</v>
      </c>
      <c r="H1587" s="19"/>
      <c r="I1587">
        <v>2782558</v>
      </c>
      <c r="J1587" t="s">
        <v>3968</v>
      </c>
      <c r="K1587">
        <v>13094393</v>
      </c>
      <c r="L1587" t="s">
        <v>3969</v>
      </c>
      <c r="M1587">
        <v>500000</v>
      </c>
      <c r="N1587" t="s">
        <v>3970</v>
      </c>
      <c r="O1587">
        <v>264</v>
      </c>
      <c r="P1587" t="s">
        <v>3971</v>
      </c>
      <c r="Q1587">
        <v>0</v>
      </c>
      <c r="R1587" t="s">
        <v>3972</v>
      </c>
      <c r="S1587">
        <v>-3500</v>
      </c>
      <c r="T1587" s="7" t="str">
        <f t="shared" si="61"/>
        <v>hp_2782558;atk_11784953;hit_500000;miss_264;cirt_0;cirtSub_-3500</v>
      </c>
    </row>
    <row r="1588" spans="1:20" x14ac:dyDescent="0.15">
      <c r="A1588" s="16">
        <v>331586</v>
      </c>
      <c r="B1588" s="16" t="s">
        <v>228</v>
      </c>
      <c r="C1588" s="16">
        <v>1</v>
      </c>
      <c r="D1588" s="16">
        <v>2</v>
      </c>
      <c r="E1588" s="17">
        <v>529</v>
      </c>
      <c r="F1588" s="19" t="s">
        <v>3967</v>
      </c>
      <c r="G1588" s="19" t="e">
        <f t="shared" si="60"/>
        <v>#N/A</v>
      </c>
      <c r="H1588" s="19"/>
      <c r="I1588">
        <v>2782558</v>
      </c>
      <c r="J1588" t="s">
        <v>3968</v>
      </c>
      <c r="K1588">
        <v>13094393</v>
      </c>
      <c r="L1588" t="s">
        <v>3969</v>
      </c>
      <c r="M1588">
        <v>500000</v>
      </c>
      <c r="N1588" t="s">
        <v>3970</v>
      </c>
      <c r="O1588">
        <v>264</v>
      </c>
      <c r="P1588" t="s">
        <v>3971</v>
      </c>
      <c r="Q1588">
        <v>0</v>
      </c>
      <c r="R1588" t="s">
        <v>3972</v>
      </c>
      <c r="S1588">
        <v>-3500</v>
      </c>
      <c r="T1588" s="7" t="str">
        <f t="shared" si="61"/>
        <v>hp_2782558;atk_11784953;hit_500000;miss_264;cirt_0;cirtSub_-3500</v>
      </c>
    </row>
    <row r="1589" spans="1:20" x14ac:dyDescent="0.15">
      <c r="A1589" s="16">
        <v>331587</v>
      </c>
      <c r="B1589" s="16" t="s">
        <v>228</v>
      </c>
      <c r="C1589" s="16">
        <v>1</v>
      </c>
      <c r="D1589" s="16">
        <v>2</v>
      </c>
      <c r="E1589" s="17">
        <v>530</v>
      </c>
      <c r="F1589" s="19" t="s">
        <v>3967</v>
      </c>
      <c r="G1589" s="19">
        <f t="shared" si="60"/>
        <v>0.8</v>
      </c>
      <c r="H1589" s="19"/>
      <c r="I1589">
        <v>2793100</v>
      </c>
      <c r="J1589" t="s">
        <v>3968</v>
      </c>
      <c r="K1589">
        <v>13144005</v>
      </c>
      <c r="L1589" t="s">
        <v>3969</v>
      </c>
      <c r="M1589">
        <v>500000</v>
      </c>
      <c r="N1589" t="s">
        <v>3970</v>
      </c>
      <c r="O1589">
        <v>265</v>
      </c>
      <c r="P1589" t="s">
        <v>3971</v>
      </c>
      <c r="Q1589">
        <v>0</v>
      </c>
      <c r="R1589" t="s">
        <v>3972</v>
      </c>
      <c r="S1589">
        <v>-3500</v>
      </c>
      <c r="T1589" s="7" t="str">
        <f t="shared" si="61"/>
        <v>hp_2793100;atk_11829604;hit_500000;miss_265;cirt_0;cirtSub_-3500</v>
      </c>
    </row>
    <row r="1590" spans="1:20" x14ac:dyDescent="0.15">
      <c r="A1590" s="16">
        <v>331588</v>
      </c>
      <c r="B1590" s="16" t="s">
        <v>228</v>
      </c>
      <c r="C1590" s="16">
        <v>1</v>
      </c>
      <c r="D1590" s="16">
        <v>2</v>
      </c>
      <c r="E1590" s="17">
        <v>530</v>
      </c>
      <c r="F1590" s="19" t="s">
        <v>3967</v>
      </c>
      <c r="G1590" s="19">
        <f t="shared" si="60"/>
        <v>0.8</v>
      </c>
      <c r="H1590" s="19"/>
      <c r="I1590">
        <v>2793100</v>
      </c>
      <c r="J1590" t="s">
        <v>3968</v>
      </c>
      <c r="K1590">
        <v>13144005</v>
      </c>
      <c r="L1590" t="s">
        <v>3969</v>
      </c>
      <c r="M1590">
        <v>500000</v>
      </c>
      <c r="N1590" t="s">
        <v>3970</v>
      </c>
      <c r="O1590">
        <v>265</v>
      </c>
      <c r="P1590" t="s">
        <v>3971</v>
      </c>
      <c r="Q1590">
        <v>0</v>
      </c>
      <c r="R1590" t="s">
        <v>3972</v>
      </c>
      <c r="S1590">
        <v>-3500</v>
      </c>
      <c r="T1590" s="7" t="str">
        <f t="shared" si="61"/>
        <v>hp_2793100;atk_11829604;hit_500000;miss_265;cirt_0;cirtSub_-3500</v>
      </c>
    </row>
    <row r="1591" spans="1:20" x14ac:dyDescent="0.15">
      <c r="A1591" s="16">
        <v>331589</v>
      </c>
      <c r="B1591" s="16" t="s">
        <v>228</v>
      </c>
      <c r="C1591" s="16">
        <v>1</v>
      </c>
      <c r="D1591" s="16">
        <v>2</v>
      </c>
      <c r="E1591" s="17">
        <v>530</v>
      </c>
      <c r="F1591" s="19" t="s">
        <v>3967</v>
      </c>
      <c r="G1591" s="19">
        <f t="shared" si="60"/>
        <v>0.8</v>
      </c>
      <c r="H1591" s="19"/>
      <c r="I1591">
        <v>2793100</v>
      </c>
      <c r="J1591" t="s">
        <v>3968</v>
      </c>
      <c r="K1591">
        <v>13144005</v>
      </c>
      <c r="L1591" t="s">
        <v>3969</v>
      </c>
      <c r="M1591">
        <v>500000</v>
      </c>
      <c r="N1591" t="s">
        <v>3970</v>
      </c>
      <c r="O1591">
        <v>265</v>
      </c>
      <c r="P1591" t="s">
        <v>3971</v>
      </c>
      <c r="Q1591">
        <v>0</v>
      </c>
      <c r="R1591" t="s">
        <v>3972</v>
      </c>
      <c r="S1591">
        <v>-3500</v>
      </c>
      <c r="T1591" s="7" t="str">
        <f t="shared" si="61"/>
        <v>hp_2793100;atk_11829604;hit_500000;miss_265;cirt_0;cirtSub_-3500</v>
      </c>
    </row>
    <row r="1592" spans="1:20" x14ac:dyDescent="0.15">
      <c r="A1592" s="16">
        <v>331590</v>
      </c>
      <c r="B1592" s="16" t="s">
        <v>228</v>
      </c>
      <c r="C1592" s="16">
        <v>1</v>
      </c>
      <c r="D1592" s="16">
        <v>2</v>
      </c>
      <c r="E1592" s="17">
        <v>531</v>
      </c>
      <c r="F1592" s="19" t="s">
        <v>3967</v>
      </c>
      <c r="G1592" s="19" t="e">
        <f t="shared" si="60"/>
        <v>#N/A</v>
      </c>
      <c r="H1592" s="19"/>
      <c r="I1592">
        <v>2803643</v>
      </c>
      <c r="J1592" t="s">
        <v>3968</v>
      </c>
      <c r="K1592">
        <v>13193618</v>
      </c>
      <c r="L1592" t="s">
        <v>3969</v>
      </c>
      <c r="M1592">
        <v>500000</v>
      </c>
      <c r="N1592" t="s">
        <v>3970</v>
      </c>
      <c r="O1592">
        <v>265</v>
      </c>
      <c r="P1592" t="s">
        <v>3971</v>
      </c>
      <c r="Q1592">
        <v>0</v>
      </c>
      <c r="R1592" t="s">
        <v>3972</v>
      </c>
      <c r="S1592">
        <v>-3500</v>
      </c>
      <c r="T1592" s="7" t="str">
        <f t="shared" si="61"/>
        <v>hp_2803643;atk_11874256;hit_500000;miss_265;cirt_0;cirtSub_-3500</v>
      </c>
    </row>
    <row r="1593" spans="1:20" x14ac:dyDescent="0.15">
      <c r="A1593" s="16">
        <v>331591</v>
      </c>
      <c r="B1593" s="16" t="s">
        <v>228</v>
      </c>
      <c r="C1593" s="16">
        <v>1</v>
      </c>
      <c r="D1593" s="16">
        <v>2</v>
      </c>
      <c r="E1593" s="17">
        <v>531</v>
      </c>
      <c r="F1593" s="19" t="s">
        <v>3967</v>
      </c>
      <c r="G1593" s="19" t="e">
        <f t="shared" si="60"/>
        <v>#N/A</v>
      </c>
      <c r="H1593" s="19"/>
      <c r="I1593">
        <v>2803643</v>
      </c>
      <c r="J1593" t="s">
        <v>3968</v>
      </c>
      <c r="K1593">
        <v>13193618</v>
      </c>
      <c r="L1593" t="s">
        <v>3969</v>
      </c>
      <c r="M1593">
        <v>500000</v>
      </c>
      <c r="N1593" t="s">
        <v>3970</v>
      </c>
      <c r="O1593">
        <v>265</v>
      </c>
      <c r="P1593" t="s">
        <v>3971</v>
      </c>
      <c r="Q1593">
        <v>0</v>
      </c>
      <c r="R1593" t="s">
        <v>3972</v>
      </c>
      <c r="S1593">
        <v>-3500</v>
      </c>
      <c r="T1593" s="7" t="str">
        <f t="shared" si="61"/>
        <v>hp_2803643;atk_11874256;hit_500000;miss_265;cirt_0;cirtSub_-3500</v>
      </c>
    </row>
    <row r="1594" spans="1:20" x14ac:dyDescent="0.15">
      <c r="A1594" s="16">
        <v>331592</v>
      </c>
      <c r="B1594" s="16" t="s">
        <v>228</v>
      </c>
      <c r="C1594" s="16">
        <v>1</v>
      </c>
      <c r="D1594" s="16">
        <v>2</v>
      </c>
      <c r="E1594" s="17">
        <v>531</v>
      </c>
      <c r="F1594" s="19" t="s">
        <v>3967</v>
      </c>
      <c r="G1594" s="19" t="e">
        <f t="shared" si="60"/>
        <v>#N/A</v>
      </c>
      <c r="H1594" s="19"/>
      <c r="I1594">
        <v>2803643</v>
      </c>
      <c r="J1594" t="s">
        <v>3968</v>
      </c>
      <c r="K1594">
        <v>13193618</v>
      </c>
      <c r="L1594" t="s">
        <v>3969</v>
      </c>
      <c r="M1594">
        <v>500000</v>
      </c>
      <c r="N1594" t="s">
        <v>3970</v>
      </c>
      <c r="O1594">
        <v>265</v>
      </c>
      <c r="P1594" t="s">
        <v>3971</v>
      </c>
      <c r="Q1594">
        <v>0</v>
      </c>
      <c r="R1594" t="s">
        <v>3972</v>
      </c>
      <c r="S1594">
        <v>-3500</v>
      </c>
      <c r="T1594" s="7" t="str">
        <f t="shared" si="61"/>
        <v>hp_2803643;atk_11874256;hit_500000;miss_265;cirt_0;cirtSub_-3500</v>
      </c>
    </row>
    <row r="1595" spans="1:20" x14ac:dyDescent="0.15">
      <c r="A1595" s="16">
        <v>331593</v>
      </c>
      <c r="B1595" s="16" t="s">
        <v>228</v>
      </c>
      <c r="C1595" s="16">
        <v>1</v>
      </c>
      <c r="D1595" s="16">
        <v>2</v>
      </c>
      <c r="E1595" s="17">
        <v>532</v>
      </c>
      <c r="F1595" s="19" t="s">
        <v>3967</v>
      </c>
      <c r="G1595" s="19" t="e">
        <f t="shared" si="60"/>
        <v>#N/A</v>
      </c>
      <c r="H1595" s="19"/>
      <c r="I1595">
        <v>2814186</v>
      </c>
      <c r="J1595" t="s">
        <v>3968</v>
      </c>
      <c r="K1595">
        <v>13243230</v>
      </c>
      <c r="L1595" t="s">
        <v>3969</v>
      </c>
      <c r="M1595">
        <v>500000</v>
      </c>
      <c r="N1595" t="s">
        <v>3970</v>
      </c>
      <c r="O1595">
        <v>266</v>
      </c>
      <c r="P1595" t="s">
        <v>3971</v>
      </c>
      <c r="Q1595">
        <v>0</v>
      </c>
      <c r="R1595" t="s">
        <v>3972</v>
      </c>
      <c r="S1595">
        <v>-3500</v>
      </c>
      <c r="T1595" s="7" t="str">
        <f t="shared" si="61"/>
        <v>hp_2814186;atk_11918907;hit_500000;miss_266;cirt_0;cirtSub_-3500</v>
      </c>
    </row>
    <row r="1596" spans="1:20" x14ac:dyDescent="0.15">
      <c r="A1596" s="16">
        <v>331594</v>
      </c>
      <c r="B1596" s="16" t="s">
        <v>228</v>
      </c>
      <c r="C1596" s="16">
        <v>1</v>
      </c>
      <c r="D1596" s="16">
        <v>2</v>
      </c>
      <c r="E1596" s="17">
        <v>532</v>
      </c>
      <c r="F1596" s="19" t="s">
        <v>3967</v>
      </c>
      <c r="G1596" s="19" t="e">
        <f t="shared" si="60"/>
        <v>#N/A</v>
      </c>
      <c r="H1596" s="19"/>
      <c r="I1596">
        <v>2814186</v>
      </c>
      <c r="J1596" t="s">
        <v>3968</v>
      </c>
      <c r="K1596">
        <v>13243230</v>
      </c>
      <c r="L1596" t="s">
        <v>3969</v>
      </c>
      <c r="M1596">
        <v>500000</v>
      </c>
      <c r="N1596" t="s">
        <v>3970</v>
      </c>
      <c r="O1596">
        <v>266</v>
      </c>
      <c r="P1596" t="s">
        <v>3971</v>
      </c>
      <c r="Q1596">
        <v>0</v>
      </c>
      <c r="R1596" t="s">
        <v>3972</v>
      </c>
      <c r="S1596">
        <v>-3500</v>
      </c>
      <c r="T1596" s="7" t="str">
        <f t="shared" si="61"/>
        <v>hp_2814186;atk_11918907;hit_500000;miss_266;cirt_0;cirtSub_-3500</v>
      </c>
    </row>
    <row r="1597" spans="1:20" x14ac:dyDescent="0.15">
      <c r="A1597" s="16">
        <v>331595</v>
      </c>
      <c r="B1597" s="16" t="s">
        <v>228</v>
      </c>
      <c r="C1597" s="16">
        <v>1</v>
      </c>
      <c r="D1597" s="16">
        <v>2</v>
      </c>
      <c r="E1597" s="17">
        <v>532</v>
      </c>
      <c r="F1597" s="19" t="s">
        <v>3967</v>
      </c>
      <c r="G1597" s="19" t="e">
        <f t="shared" si="60"/>
        <v>#N/A</v>
      </c>
      <c r="H1597" s="19"/>
      <c r="I1597">
        <v>2814186</v>
      </c>
      <c r="J1597" t="s">
        <v>3968</v>
      </c>
      <c r="K1597">
        <v>13243230</v>
      </c>
      <c r="L1597" t="s">
        <v>3969</v>
      </c>
      <c r="M1597">
        <v>500000</v>
      </c>
      <c r="N1597" t="s">
        <v>3970</v>
      </c>
      <c r="O1597">
        <v>266</v>
      </c>
      <c r="P1597" t="s">
        <v>3971</v>
      </c>
      <c r="Q1597">
        <v>0</v>
      </c>
      <c r="R1597" t="s">
        <v>3972</v>
      </c>
      <c r="S1597">
        <v>-3500</v>
      </c>
      <c r="T1597" s="7" t="str">
        <f t="shared" si="61"/>
        <v>hp_2814186;atk_11918907;hit_500000;miss_266;cirt_0;cirtSub_-3500</v>
      </c>
    </row>
    <row r="1598" spans="1:20" x14ac:dyDescent="0.15">
      <c r="A1598" s="16">
        <v>331596</v>
      </c>
      <c r="B1598" s="16" t="s">
        <v>228</v>
      </c>
      <c r="C1598" s="16">
        <v>1</v>
      </c>
      <c r="D1598" s="16">
        <v>2</v>
      </c>
      <c r="E1598" s="17">
        <v>533</v>
      </c>
      <c r="F1598" s="19" t="s">
        <v>3967</v>
      </c>
      <c r="G1598" s="19" t="e">
        <f t="shared" si="60"/>
        <v>#N/A</v>
      </c>
      <c r="H1598" s="19"/>
      <c r="I1598">
        <v>2824729</v>
      </c>
      <c r="J1598" t="s">
        <v>3968</v>
      </c>
      <c r="K1598">
        <v>13292843</v>
      </c>
      <c r="L1598" t="s">
        <v>3969</v>
      </c>
      <c r="M1598">
        <v>500000</v>
      </c>
      <c r="N1598" t="s">
        <v>3970</v>
      </c>
      <c r="O1598">
        <v>266</v>
      </c>
      <c r="P1598" t="s">
        <v>3971</v>
      </c>
      <c r="Q1598">
        <v>0</v>
      </c>
      <c r="R1598" t="s">
        <v>3972</v>
      </c>
      <c r="S1598">
        <v>-3500</v>
      </c>
      <c r="T1598" s="7" t="str">
        <f t="shared" si="61"/>
        <v>hp_2824729;atk_11963558;hit_500000;miss_266;cirt_0;cirtSub_-3500</v>
      </c>
    </row>
    <row r="1599" spans="1:20" x14ac:dyDescent="0.15">
      <c r="A1599" s="16">
        <v>331597</v>
      </c>
      <c r="B1599" s="16" t="s">
        <v>228</v>
      </c>
      <c r="C1599" s="16">
        <v>1</v>
      </c>
      <c r="D1599" s="16">
        <v>2</v>
      </c>
      <c r="E1599" s="17">
        <v>533</v>
      </c>
      <c r="F1599" s="19" t="s">
        <v>3967</v>
      </c>
      <c r="G1599" s="19" t="e">
        <f t="shared" si="60"/>
        <v>#N/A</v>
      </c>
      <c r="H1599" s="19"/>
      <c r="I1599">
        <v>2824729</v>
      </c>
      <c r="J1599" t="s">
        <v>3968</v>
      </c>
      <c r="K1599">
        <v>13292843</v>
      </c>
      <c r="L1599" t="s">
        <v>3969</v>
      </c>
      <c r="M1599">
        <v>500000</v>
      </c>
      <c r="N1599" t="s">
        <v>3970</v>
      </c>
      <c r="O1599">
        <v>266</v>
      </c>
      <c r="P1599" t="s">
        <v>3971</v>
      </c>
      <c r="Q1599">
        <v>0</v>
      </c>
      <c r="R1599" t="s">
        <v>3972</v>
      </c>
      <c r="S1599">
        <v>-3500</v>
      </c>
      <c r="T1599" s="7" t="str">
        <f t="shared" si="61"/>
        <v>hp_2824729;atk_11963558;hit_500000;miss_266;cirt_0;cirtSub_-3500</v>
      </c>
    </row>
    <row r="1600" spans="1:20" x14ac:dyDescent="0.15">
      <c r="A1600" s="16">
        <v>331598</v>
      </c>
      <c r="B1600" s="16" t="s">
        <v>228</v>
      </c>
      <c r="C1600" s="16">
        <v>1</v>
      </c>
      <c r="D1600" s="16">
        <v>2</v>
      </c>
      <c r="E1600" s="17">
        <v>533</v>
      </c>
      <c r="F1600" s="19" t="s">
        <v>3967</v>
      </c>
      <c r="G1600" s="19" t="e">
        <f t="shared" si="60"/>
        <v>#N/A</v>
      </c>
      <c r="H1600" s="19"/>
      <c r="I1600">
        <v>2824729</v>
      </c>
      <c r="J1600" t="s">
        <v>3968</v>
      </c>
      <c r="K1600">
        <v>13292843</v>
      </c>
      <c r="L1600" t="s">
        <v>3969</v>
      </c>
      <c r="M1600">
        <v>500000</v>
      </c>
      <c r="N1600" t="s">
        <v>3970</v>
      </c>
      <c r="O1600">
        <v>266</v>
      </c>
      <c r="P1600" t="s">
        <v>3971</v>
      </c>
      <c r="Q1600">
        <v>0</v>
      </c>
      <c r="R1600" t="s">
        <v>3972</v>
      </c>
      <c r="S1600">
        <v>-3500</v>
      </c>
      <c r="T1600" s="7" t="str">
        <f t="shared" si="61"/>
        <v>hp_2824729;atk_11963558;hit_500000;miss_266;cirt_0;cirtSub_-3500</v>
      </c>
    </row>
    <row r="1601" spans="1:20" x14ac:dyDescent="0.15">
      <c r="A1601" s="16">
        <v>331599</v>
      </c>
      <c r="B1601" s="16" t="s">
        <v>228</v>
      </c>
      <c r="C1601" s="16">
        <v>1</v>
      </c>
      <c r="D1601" s="16">
        <v>2</v>
      </c>
      <c r="E1601" s="17">
        <v>534</v>
      </c>
      <c r="F1601" s="19" t="s">
        <v>3967</v>
      </c>
      <c r="G1601" s="19" t="e">
        <f t="shared" si="60"/>
        <v>#N/A</v>
      </c>
      <c r="H1601" s="19"/>
      <c r="I1601">
        <v>2835271</v>
      </c>
      <c r="J1601" t="s">
        <v>3968</v>
      </c>
      <c r="K1601">
        <v>13342455</v>
      </c>
      <c r="L1601" t="s">
        <v>3969</v>
      </c>
      <c r="M1601">
        <v>500000</v>
      </c>
      <c r="N1601" t="s">
        <v>3970</v>
      </c>
      <c r="O1601">
        <v>267</v>
      </c>
      <c r="P1601" t="s">
        <v>3971</v>
      </c>
      <c r="Q1601">
        <v>0</v>
      </c>
      <c r="R1601" t="s">
        <v>3972</v>
      </c>
      <c r="S1601">
        <v>-3500</v>
      </c>
      <c r="T1601" s="7" t="str">
        <f t="shared" si="61"/>
        <v>hp_2835271;atk_12008209;hit_500000;miss_267;cirt_0;cirtSub_-3500</v>
      </c>
    </row>
    <row r="1602" spans="1:20" x14ac:dyDescent="0.15">
      <c r="A1602" s="16">
        <v>331600</v>
      </c>
      <c r="B1602" s="16" t="s">
        <v>228</v>
      </c>
      <c r="C1602" s="16">
        <v>1</v>
      </c>
      <c r="D1602" s="16">
        <v>2</v>
      </c>
      <c r="E1602" s="17">
        <v>534</v>
      </c>
      <c r="F1602" s="19" t="s">
        <v>3967</v>
      </c>
      <c r="G1602" s="19" t="e">
        <f t="shared" si="60"/>
        <v>#N/A</v>
      </c>
      <c r="H1602" s="19"/>
      <c r="I1602">
        <v>2835271</v>
      </c>
      <c r="J1602" t="s">
        <v>3968</v>
      </c>
      <c r="K1602">
        <v>13342455</v>
      </c>
      <c r="L1602" t="s">
        <v>3969</v>
      </c>
      <c r="M1602">
        <v>500000</v>
      </c>
      <c r="N1602" t="s">
        <v>3970</v>
      </c>
      <c r="O1602">
        <v>267</v>
      </c>
      <c r="P1602" t="s">
        <v>3971</v>
      </c>
      <c r="Q1602">
        <v>0</v>
      </c>
      <c r="R1602" t="s">
        <v>3972</v>
      </c>
      <c r="S1602">
        <v>-3500</v>
      </c>
      <c r="T1602" s="7" t="str">
        <f t="shared" si="61"/>
        <v>hp_2835271;atk_12008209;hit_500000;miss_267;cirt_0;cirtSub_-3500</v>
      </c>
    </row>
    <row r="1603" spans="1:20" x14ac:dyDescent="0.15">
      <c r="A1603" s="16">
        <v>331601</v>
      </c>
      <c r="B1603" s="16" t="s">
        <v>228</v>
      </c>
      <c r="C1603" s="16">
        <v>1</v>
      </c>
      <c r="D1603" s="16">
        <v>2</v>
      </c>
      <c r="E1603" s="17">
        <v>534</v>
      </c>
      <c r="F1603" s="19" t="s">
        <v>3967</v>
      </c>
      <c r="G1603" s="19" t="e">
        <f t="shared" ref="G1603:G1666" si="62">VLOOKUP(E1603,$E$1804:$I$2287,5,0)</f>
        <v>#N/A</v>
      </c>
      <c r="H1603" s="19"/>
      <c r="I1603">
        <v>2835271</v>
      </c>
      <c r="J1603" t="s">
        <v>3968</v>
      </c>
      <c r="K1603">
        <v>13342455</v>
      </c>
      <c r="L1603" t="s">
        <v>3969</v>
      </c>
      <c r="M1603">
        <v>500000</v>
      </c>
      <c r="N1603" t="s">
        <v>3970</v>
      </c>
      <c r="O1603">
        <v>267</v>
      </c>
      <c r="P1603" t="s">
        <v>3971</v>
      </c>
      <c r="Q1603">
        <v>0</v>
      </c>
      <c r="R1603" t="s">
        <v>3972</v>
      </c>
      <c r="S1603">
        <v>-3500</v>
      </c>
      <c r="T1603" s="7" t="str">
        <f t="shared" ref="T1603:T1666" si="63">F1603&amp;"_"&amp;I1603&amp;";"&amp;J1603&amp;"_"&amp;INT(K1603*0.9)&amp;";"&amp;L1603&amp;"_"&amp;M1603&amp;";"&amp;N1603&amp;"_"&amp;O1603&amp;";"&amp;P1603&amp;"_"&amp;Q1603&amp;";"&amp;R1603&amp;"_"&amp;S1603</f>
        <v>hp_2835271;atk_12008209;hit_500000;miss_267;cirt_0;cirtSub_-3500</v>
      </c>
    </row>
    <row r="1604" spans="1:20" x14ac:dyDescent="0.15">
      <c r="A1604" s="16">
        <v>331602</v>
      </c>
      <c r="B1604" s="16" t="s">
        <v>228</v>
      </c>
      <c r="C1604" s="16">
        <v>1</v>
      </c>
      <c r="D1604" s="16">
        <v>2</v>
      </c>
      <c r="E1604" s="17">
        <v>535</v>
      </c>
      <c r="F1604" s="19" t="s">
        <v>3967</v>
      </c>
      <c r="G1604" s="19">
        <f t="shared" si="62"/>
        <v>0.8</v>
      </c>
      <c r="H1604" s="19"/>
      <c r="I1604">
        <v>2846049</v>
      </c>
      <c r="J1604" t="s">
        <v>3968</v>
      </c>
      <c r="K1604">
        <v>13393170</v>
      </c>
      <c r="L1604" t="s">
        <v>3969</v>
      </c>
      <c r="M1604">
        <v>500000</v>
      </c>
      <c r="N1604" t="s">
        <v>3970</v>
      </c>
      <c r="O1604">
        <v>267</v>
      </c>
      <c r="P1604" t="s">
        <v>3971</v>
      </c>
      <c r="Q1604">
        <v>0</v>
      </c>
      <c r="R1604" t="s">
        <v>3972</v>
      </c>
      <c r="S1604">
        <v>-3500</v>
      </c>
      <c r="T1604" s="7" t="str">
        <f t="shared" si="63"/>
        <v>hp_2846049;atk_12053853;hit_500000;miss_267;cirt_0;cirtSub_-3500</v>
      </c>
    </row>
    <row r="1605" spans="1:20" x14ac:dyDescent="0.15">
      <c r="A1605" s="16">
        <v>331603</v>
      </c>
      <c r="B1605" s="16" t="s">
        <v>228</v>
      </c>
      <c r="C1605" s="16">
        <v>1</v>
      </c>
      <c r="D1605" s="16">
        <v>2</v>
      </c>
      <c r="E1605" s="17">
        <v>535</v>
      </c>
      <c r="F1605" s="19" t="s">
        <v>3967</v>
      </c>
      <c r="G1605" s="19">
        <f t="shared" si="62"/>
        <v>0.8</v>
      </c>
      <c r="H1605" s="19"/>
      <c r="I1605">
        <v>2846049</v>
      </c>
      <c r="J1605" t="s">
        <v>3968</v>
      </c>
      <c r="K1605">
        <v>13393170</v>
      </c>
      <c r="L1605" t="s">
        <v>3969</v>
      </c>
      <c r="M1605">
        <v>500000</v>
      </c>
      <c r="N1605" t="s">
        <v>3970</v>
      </c>
      <c r="O1605">
        <v>267</v>
      </c>
      <c r="P1605" t="s">
        <v>3971</v>
      </c>
      <c r="Q1605">
        <v>0</v>
      </c>
      <c r="R1605" t="s">
        <v>3972</v>
      </c>
      <c r="S1605">
        <v>-3500</v>
      </c>
      <c r="T1605" s="7" t="str">
        <f t="shared" si="63"/>
        <v>hp_2846049;atk_12053853;hit_500000;miss_267;cirt_0;cirtSub_-3500</v>
      </c>
    </row>
    <row r="1606" spans="1:20" x14ac:dyDescent="0.15">
      <c r="A1606" s="16">
        <v>331604</v>
      </c>
      <c r="B1606" s="16" t="s">
        <v>228</v>
      </c>
      <c r="C1606" s="16">
        <v>1</v>
      </c>
      <c r="D1606" s="16">
        <v>2</v>
      </c>
      <c r="E1606" s="17">
        <v>535</v>
      </c>
      <c r="F1606" s="19" t="s">
        <v>3967</v>
      </c>
      <c r="G1606" s="19">
        <f t="shared" si="62"/>
        <v>0.8</v>
      </c>
      <c r="H1606" s="19"/>
      <c r="I1606">
        <v>2846049</v>
      </c>
      <c r="J1606" t="s">
        <v>3968</v>
      </c>
      <c r="K1606">
        <v>13393170</v>
      </c>
      <c r="L1606" t="s">
        <v>3969</v>
      </c>
      <c r="M1606">
        <v>500000</v>
      </c>
      <c r="N1606" t="s">
        <v>3970</v>
      </c>
      <c r="O1606">
        <v>267</v>
      </c>
      <c r="P1606" t="s">
        <v>3971</v>
      </c>
      <c r="Q1606">
        <v>0</v>
      </c>
      <c r="R1606" t="s">
        <v>3972</v>
      </c>
      <c r="S1606">
        <v>-3500</v>
      </c>
      <c r="T1606" s="7" t="str">
        <f t="shared" si="63"/>
        <v>hp_2846049;atk_12053853;hit_500000;miss_267;cirt_0;cirtSub_-3500</v>
      </c>
    </row>
    <row r="1607" spans="1:20" x14ac:dyDescent="0.15">
      <c r="A1607" s="16">
        <v>331605</v>
      </c>
      <c r="B1607" s="16" t="s">
        <v>228</v>
      </c>
      <c r="C1607" s="16">
        <v>1</v>
      </c>
      <c r="D1607" s="16">
        <v>2</v>
      </c>
      <c r="E1607" s="17">
        <v>536</v>
      </c>
      <c r="F1607" s="19" t="s">
        <v>3967</v>
      </c>
      <c r="G1607" s="19" t="e">
        <f t="shared" si="62"/>
        <v>#N/A</v>
      </c>
      <c r="H1607" s="19"/>
      <c r="I1607">
        <v>2856825</v>
      </c>
      <c r="J1607" t="s">
        <v>3968</v>
      </c>
      <c r="K1607">
        <v>13443885</v>
      </c>
      <c r="L1607" t="s">
        <v>3969</v>
      </c>
      <c r="M1607">
        <v>500000</v>
      </c>
      <c r="N1607" t="s">
        <v>3970</v>
      </c>
      <c r="O1607">
        <v>268</v>
      </c>
      <c r="P1607" t="s">
        <v>3971</v>
      </c>
      <c r="Q1607">
        <v>0</v>
      </c>
      <c r="R1607" t="s">
        <v>3972</v>
      </c>
      <c r="S1607">
        <v>-3500</v>
      </c>
      <c r="T1607" s="7" t="str">
        <f t="shared" si="63"/>
        <v>hp_2856825;atk_12099496;hit_500000;miss_268;cirt_0;cirtSub_-3500</v>
      </c>
    </row>
    <row r="1608" spans="1:20" x14ac:dyDescent="0.15">
      <c r="A1608" s="16">
        <v>331606</v>
      </c>
      <c r="B1608" s="16" t="s">
        <v>228</v>
      </c>
      <c r="C1608" s="16">
        <v>1</v>
      </c>
      <c r="D1608" s="16">
        <v>2</v>
      </c>
      <c r="E1608" s="17">
        <v>536</v>
      </c>
      <c r="F1608" s="19" t="s">
        <v>3967</v>
      </c>
      <c r="G1608" s="19" t="e">
        <f t="shared" si="62"/>
        <v>#N/A</v>
      </c>
      <c r="H1608" s="19"/>
      <c r="I1608">
        <v>2856825</v>
      </c>
      <c r="J1608" t="s">
        <v>3968</v>
      </c>
      <c r="K1608">
        <v>13443885</v>
      </c>
      <c r="L1608" t="s">
        <v>3969</v>
      </c>
      <c r="M1608">
        <v>500000</v>
      </c>
      <c r="N1608" t="s">
        <v>3970</v>
      </c>
      <c r="O1608">
        <v>268</v>
      </c>
      <c r="P1608" t="s">
        <v>3971</v>
      </c>
      <c r="Q1608">
        <v>0</v>
      </c>
      <c r="R1608" t="s">
        <v>3972</v>
      </c>
      <c r="S1608">
        <v>-3500</v>
      </c>
      <c r="T1608" s="7" t="str">
        <f t="shared" si="63"/>
        <v>hp_2856825;atk_12099496;hit_500000;miss_268;cirt_0;cirtSub_-3500</v>
      </c>
    </row>
    <row r="1609" spans="1:20" x14ac:dyDescent="0.15">
      <c r="A1609" s="16">
        <v>331607</v>
      </c>
      <c r="B1609" s="16" t="s">
        <v>228</v>
      </c>
      <c r="C1609" s="16">
        <v>1</v>
      </c>
      <c r="D1609" s="16">
        <v>2</v>
      </c>
      <c r="E1609" s="17">
        <v>536</v>
      </c>
      <c r="F1609" s="19" t="s">
        <v>3967</v>
      </c>
      <c r="G1609" s="19" t="e">
        <f t="shared" si="62"/>
        <v>#N/A</v>
      </c>
      <c r="H1609" s="19"/>
      <c r="I1609">
        <v>2856825</v>
      </c>
      <c r="J1609" t="s">
        <v>3968</v>
      </c>
      <c r="K1609">
        <v>13443885</v>
      </c>
      <c r="L1609" t="s">
        <v>3969</v>
      </c>
      <c r="M1609">
        <v>500000</v>
      </c>
      <c r="N1609" t="s">
        <v>3970</v>
      </c>
      <c r="O1609">
        <v>268</v>
      </c>
      <c r="P1609" t="s">
        <v>3971</v>
      </c>
      <c r="Q1609">
        <v>0</v>
      </c>
      <c r="R1609" t="s">
        <v>3972</v>
      </c>
      <c r="S1609">
        <v>-3500</v>
      </c>
      <c r="T1609" s="7" t="str">
        <f t="shared" si="63"/>
        <v>hp_2856825;atk_12099496;hit_500000;miss_268;cirt_0;cirtSub_-3500</v>
      </c>
    </row>
    <row r="1610" spans="1:20" x14ac:dyDescent="0.15">
      <c r="A1610" s="16">
        <v>331608</v>
      </c>
      <c r="B1610" s="16" t="s">
        <v>228</v>
      </c>
      <c r="C1610" s="16">
        <v>1</v>
      </c>
      <c r="D1610" s="16">
        <v>2</v>
      </c>
      <c r="E1610" s="17">
        <v>537</v>
      </c>
      <c r="F1610" s="19" t="s">
        <v>3967</v>
      </c>
      <c r="G1610" s="19" t="e">
        <f t="shared" si="62"/>
        <v>#N/A</v>
      </c>
      <c r="H1610" s="19"/>
      <c r="I1610">
        <v>2867602</v>
      </c>
      <c r="J1610" t="s">
        <v>3968</v>
      </c>
      <c r="K1610">
        <v>13494600</v>
      </c>
      <c r="L1610" t="s">
        <v>3969</v>
      </c>
      <c r="M1610">
        <v>500000</v>
      </c>
      <c r="N1610" t="s">
        <v>3970</v>
      </c>
      <c r="O1610">
        <v>268</v>
      </c>
      <c r="P1610" t="s">
        <v>3971</v>
      </c>
      <c r="Q1610">
        <v>0</v>
      </c>
      <c r="R1610" t="s">
        <v>3972</v>
      </c>
      <c r="S1610">
        <v>-3500</v>
      </c>
      <c r="T1610" s="7" t="str">
        <f t="shared" si="63"/>
        <v>hp_2867602;atk_12145140;hit_500000;miss_268;cirt_0;cirtSub_-3500</v>
      </c>
    </row>
    <row r="1611" spans="1:20" x14ac:dyDescent="0.15">
      <c r="A1611" s="16">
        <v>331609</v>
      </c>
      <c r="B1611" s="16" t="s">
        <v>228</v>
      </c>
      <c r="C1611" s="16">
        <v>1</v>
      </c>
      <c r="D1611" s="16">
        <v>2</v>
      </c>
      <c r="E1611" s="17">
        <v>537</v>
      </c>
      <c r="F1611" s="19" t="s">
        <v>3967</v>
      </c>
      <c r="G1611" s="19" t="e">
        <f t="shared" si="62"/>
        <v>#N/A</v>
      </c>
      <c r="H1611" s="19"/>
      <c r="I1611">
        <v>2867602</v>
      </c>
      <c r="J1611" t="s">
        <v>3968</v>
      </c>
      <c r="K1611">
        <v>13494600</v>
      </c>
      <c r="L1611" t="s">
        <v>3969</v>
      </c>
      <c r="M1611">
        <v>500000</v>
      </c>
      <c r="N1611" t="s">
        <v>3970</v>
      </c>
      <c r="O1611">
        <v>268</v>
      </c>
      <c r="P1611" t="s">
        <v>3971</v>
      </c>
      <c r="Q1611">
        <v>0</v>
      </c>
      <c r="R1611" t="s">
        <v>3972</v>
      </c>
      <c r="S1611">
        <v>-3500</v>
      </c>
      <c r="T1611" s="7" t="str">
        <f t="shared" si="63"/>
        <v>hp_2867602;atk_12145140;hit_500000;miss_268;cirt_0;cirtSub_-3500</v>
      </c>
    </row>
    <row r="1612" spans="1:20" x14ac:dyDescent="0.15">
      <c r="A1612" s="16">
        <v>331610</v>
      </c>
      <c r="B1612" s="16" t="s">
        <v>228</v>
      </c>
      <c r="C1612" s="16">
        <v>1</v>
      </c>
      <c r="D1612" s="16">
        <v>2</v>
      </c>
      <c r="E1612" s="17">
        <v>537</v>
      </c>
      <c r="F1612" s="19" t="s">
        <v>3967</v>
      </c>
      <c r="G1612" s="19" t="e">
        <f t="shared" si="62"/>
        <v>#N/A</v>
      </c>
      <c r="H1612" s="19"/>
      <c r="I1612">
        <v>2867602</v>
      </c>
      <c r="J1612" t="s">
        <v>3968</v>
      </c>
      <c r="K1612">
        <v>13494600</v>
      </c>
      <c r="L1612" t="s">
        <v>3969</v>
      </c>
      <c r="M1612">
        <v>500000</v>
      </c>
      <c r="N1612" t="s">
        <v>3970</v>
      </c>
      <c r="O1612">
        <v>268</v>
      </c>
      <c r="P1612" t="s">
        <v>3971</v>
      </c>
      <c r="Q1612">
        <v>0</v>
      </c>
      <c r="R1612" t="s">
        <v>3972</v>
      </c>
      <c r="S1612">
        <v>-3500</v>
      </c>
      <c r="T1612" s="7" t="str">
        <f t="shared" si="63"/>
        <v>hp_2867602;atk_12145140;hit_500000;miss_268;cirt_0;cirtSub_-3500</v>
      </c>
    </row>
    <row r="1613" spans="1:20" x14ac:dyDescent="0.15">
      <c r="A1613" s="16">
        <v>331611</v>
      </c>
      <c r="B1613" s="16" t="s">
        <v>228</v>
      </c>
      <c r="C1613" s="16">
        <v>1</v>
      </c>
      <c r="D1613" s="16">
        <v>2</v>
      </c>
      <c r="E1613" s="17">
        <v>538</v>
      </c>
      <c r="F1613" s="19" t="s">
        <v>3967</v>
      </c>
      <c r="G1613" s="19" t="e">
        <f t="shared" si="62"/>
        <v>#N/A</v>
      </c>
      <c r="H1613" s="19"/>
      <c r="I1613">
        <v>2878379</v>
      </c>
      <c r="J1613" t="s">
        <v>3968</v>
      </c>
      <c r="K1613">
        <v>13545315</v>
      </c>
      <c r="L1613" t="s">
        <v>3969</v>
      </c>
      <c r="M1613">
        <v>500000</v>
      </c>
      <c r="N1613" t="s">
        <v>3970</v>
      </c>
      <c r="O1613">
        <v>269</v>
      </c>
      <c r="P1613" t="s">
        <v>3971</v>
      </c>
      <c r="Q1613">
        <v>0</v>
      </c>
      <c r="R1613" t="s">
        <v>3972</v>
      </c>
      <c r="S1613">
        <v>-3500</v>
      </c>
      <c r="T1613" s="7" t="str">
        <f t="shared" si="63"/>
        <v>hp_2878379;atk_12190783;hit_500000;miss_269;cirt_0;cirtSub_-3500</v>
      </c>
    </row>
    <row r="1614" spans="1:20" x14ac:dyDescent="0.15">
      <c r="A1614" s="16">
        <v>331612</v>
      </c>
      <c r="B1614" s="16" t="s">
        <v>228</v>
      </c>
      <c r="C1614" s="16">
        <v>1</v>
      </c>
      <c r="D1614" s="16">
        <v>2</v>
      </c>
      <c r="E1614" s="17">
        <v>538</v>
      </c>
      <c r="F1614" s="19" t="s">
        <v>3967</v>
      </c>
      <c r="G1614" s="19" t="e">
        <f t="shared" si="62"/>
        <v>#N/A</v>
      </c>
      <c r="H1614" s="19"/>
      <c r="I1614">
        <v>2878379</v>
      </c>
      <c r="J1614" t="s">
        <v>3968</v>
      </c>
      <c r="K1614">
        <v>13545315</v>
      </c>
      <c r="L1614" t="s">
        <v>3969</v>
      </c>
      <c r="M1614">
        <v>500000</v>
      </c>
      <c r="N1614" t="s">
        <v>3970</v>
      </c>
      <c r="O1614">
        <v>269</v>
      </c>
      <c r="P1614" t="s">
        <v>3971</v>
      </c>
      <c r="Q1614">
        <v>0</v>
      </c>
      <c r="R1614" t="s">
        <v>3972</v>
      </c>
      <c r="S1614">
        <v>-3500</v>
      </c>
      <c r="T1614" s="7" t="str">
        <f t="shared" si="63"/>
        <v>hp_2878379;atk_12190783;hit_500000;miss_269;cirt_0;cirtSub_-3500</v>
      </c>
    </row>
    <row r="1615" spans="1:20" x14ac:dyDescent="0.15">
      <c r="A1615" s="16">
        <v>331613</v>
      </c>
      <c r="B1615" s="16" t="s">
        <v>228</v>
      </c>
      <c r="C1615" s="16">
        <v>1</v>
      </c>
      <c r="D1615" s="16">
        <v>2</v>
      </c>
      <c r="E1615" s="17">
        <v>538</v>
      </c>
      <c r="F1615" s="19" t="s">
        <v>3967</v>
      </c>
      <c r="G1615" s="19" t="e">
        <f t="shared" si="62"/>
        <v>#N/A</v>
      </c>
      <c r="H1615" s="19"/>
      <c r="I1615">
        <v>2878379</v>
      </c>
      <c r="J1615" t="s">
        <v>3968</v>
      </c>
      <c r="K1615">
        <v>13545315</v>
      </c>
      <c r="L1615" t="s">
        <v>3969</v>
      </c>
      <c r="M1615">
        <v>500000</v>
      </c>
      <c r="N1615" t="s">
        <v>3970</v>
      </c>
      <c r="O1615">
        <v>269</v>
      </c>
      <c r="P1615" t="s">
        <v>3971</v>
      </c>
      <c r="Q1615">
        <v>0</v>
      </c>
      <c r="R1615" t="s">
        <v>3972</v>
      </c>
      <c r="S1615">
        <v>-3500</v>
      </c>
      <c r="T1615" s="7" t="str">
        <f t="shared" si="63"/>
        <v>hp_2878379;atk_12190783;hit_500000;miss_269;cirt_0;cirtSub_-3500</v>
      </c>
    </row>
    <row r="1616" spans="1:20" x14ac:dyDescent="0.15">
      <c r="A1616" s="16">
        <v>331614</v>
      </c>
      <c r="B1616" s="16" t="s">
        <v>228</v>
      </c>
      <c r="C1616" s="16">
        <v>1</v>
      </c>
      <c r="D1616" s="16">
        <v>2</v>
      </c>
      <c r="E1616" s="17">
        <v>539</v>
      </c>
      <c r="F1616" s="19" t="s">
        <v>3967</v>
      </c>
      <c r="G1616" s="19" t="e">
        <f t="shared" si="62"/>
        <v>#N/A</v>
      </c>
      <c r="H1616" s="19"/>
      <c r="I1616">
        <v>2889156</v>
      </c>
      <c r="J1616" t="s">
        <v>3968</v>
      </c>
      <c r="K1616">
        <v>13596030</v>
      </c>
      <c r="L1616" t="s">
        <v>3969</v>
      </c>
      <c r="M1616">
        <v>500000</v>
      </c>
      <c r="N1616" t="s">
        <v>3970</v>
      </c>
      <c r="O1616">
        <v>269</v>
      </c>
      <c r="P1616" t="s">
        <v>3971</v>
      </c>
      <c r="Q1616">
        <v>0</v>
      </c>
      <c r="R1616" t="s">
        <v>3972</v>
      </c>
      <c r="S1616">
        <v>-3500</v>
      </c>
      <c r="T1616" s="7" t="str">
        <f t="shared" si="63"/>
        <v>hp_2889156;atk_12236427;hit_500000;miss_269;cirt_0;cirtSub_-3500</v>
      </c>
    </row>
    <row r="1617" spans="1:20" x14ac:dyDescent="0.15">
      <c r="A1617" s="16">
        <v>331615</v>
      </c>
      <c r="B1617" s="16" t="s">
        <v>228</v>
      </c>
      <c r="C1617" s="16">
        <v>1</v>
      </c>
      <c r="D1617" s="16">
        <v>2</v>
      </c>
      <c r="E1617" s="17">
        <v>539</v>
      </c>
      <c r="F1617" s="19" t="s">
        <v>3967</v>
      </c>
      <c r="G1617" s="19" t="e">
        <f t="shared" si="62"/>
        <v>#N/A</v>
      </c>
      <c r="H1617" s="19"/>
      <c r="I1617">
        <v>2889156</v>
      </c>
      <c r="J1617" t="s">
        <v>3968</v>
      </c>
      <c r="K1617">
        <v>13596030</v>
      </c>
      <c r="L1617" t="s">
        <v>3969</v>
      </c>
      <c r="M1617">
        <v>500000</v>
      </c>
      <c r="N1617" t="s">
        <v>3970</v>
      </c>
      <c r="O1617">
        <v>269</v>
      </c>
      <c r="P1617" t="s">
        <v>3971</v>
      </c>
      <c r="Q1617">
        <v>0</v>
      </c>
      <c r="R1617" t="s">
        <v>3972</v>
      </c>
      <c r="S1617">
        <v>-3500</v>
      </c>
      <c r="T1617" s="7" t="str">
        <f t="shared" si="63"/>
        <v>hp_2889156;atk_12236427;hit_500000;miss_269;cirt_0;cirtSub_-3500</v>
      </c>
    </row>
    <row r="1618" spans="1:20" x14ac:dyDescent="0.15">
      <c r="A1618" s="16">
        <v>331616</v>
      </c>
      <c r="B1618" s="16" t="s">
        <v>228</v>
      </c>
      <c r="C1618" s="16">
        <v>1</v>
      </c>
      <c r="D1618" s="16">
        <v>2</v>
      </c>
      <c r="E1618" s="17">
        <v>539</v>
      </c>
      <c r="F1618" s="19" t="s">
        <v>3967</v>
      </c>
      <c r="G1618" s="19" t="e">
        <f t="shared" si="62"/>
        <v>#N/A</v>
      </c>
      <c r="H1618" s="19"/>
      <c r="I1618">
        <v>2889156</v>
      </c>
      <c r="J1618" t="s">
        <v>3968</v>
      </c>
      <c r="K1618">
        <v>13596030</v>
      </c>
      <c r="L1618" t="s">
        <v>3969</v>
      </c>
      <c r="M1618">
        <v>500000</v>
      </c>
      <c r="N1618" t="s">
        <v>3970</v>
      </c>
      <c r="O1618">
        <v>269</v>
      </c>
      <c r="P1618" t="s">
        <v>3971</v>
      </c>
      <c r="Q1618">
        <v>0</v>
      </c>
      <c r="R1618" t="s">
        <v>3972</v>
      </c>
      <c r="S1618">
        <v>-3500</v>
      </c>
      <c r="T1618" s="7" t="str">
        <f t="shared" si="63"/>
        <v>hp_2889156;atk_12236427;hit_500000;miss_269;cirt_0;cirtSub_-3500</v>
      </c>
    </row>
    <row r="1619" spans="1:20" x14ac:dyDescent="0.15">
      <c r="A1619" s="16">
        <v>331617</v>
      </c>
      <c r="B1619" s="16" t="s">
        <v>228</v>
      </c>
      <c r="C1619" s="16">
        <v>1</v>
      </c>
      <c r="D1619" s="16">
        <v>2</v>
      </c>
      <c r="E1619" s="17">
        <v>540</v>
      </c>
      <c r="F1619" s="19" t="s">
        <v>3967</v>
      </c>
      <c r="G1619" s="19">
        <f t="shared" si="62"/>
        <v>0.8</v>
      </c>
      <c r="H1619" s="19"/>
      <c r="I1619">
        <v>2899933</v>
      </c>
      <c r="J1619" t="s">
        <v>3968</v>
      </c>
      <c r="K1619">
        <v>13646745</v>
      </c>
      <c r="L1619" t="s">
        <v>3969</v>
      </c>
      <c r="M1619">
        <v>500000</v>
      </c>
      <c r="N1619" t="s">
        <v>3970</v>
      </c>
      <c r="O1619">
        <v>270</v>
      </c>
      <c r="P1619" t="s">
        <v>3971</v>
      </c>
      <c r="Q1619">
        <v>0</v>
      </c>
      <c r="R1619" t="s">
        <v>3972</v>
      </c>
      <c r="S1619">
        <v>-3500</v>
      </c>
      <c r="T1619" s="7" t="str">
        <f t="shared" si="63"/>
        <v>hp_2899933;atk_12282070;hit_500000;miss_270;cirt_0;cirtSub_-3500</v>
      </c>
    </row>
    <row r="1620" spans="1:20" x14ac:dyDescent="0.15">
      <c r="A1620" s="16">
        <v>331618</v>
      </c>
      <c r="B1620" s="16" t="s">
        <v>228</v>
      </c>
      <c r="C1620" s="16">
        <v>1</v>
      </c>
      <c r="D1620" s="16">
        <v>2</v>
      </c>
      <c r="E1620" s="17">
        <v>540</v>
      </c>
      <c r="F1620" s="19" t="s">
        <v>3967</v>
      </c>
      <c r="G1620" s="19">
        <f t="shared" si="62"/>
        <v>0.8</v>
      </c>
      <c r="H1620" s="19"/>
      <c r="I1620">
        <v>2899933</v>
      </c>
      <c r="J1620" t="s">
        <v>3968</v>
      </c>
      <c r="K1620">
        <v>13646745</v>
      </c>
      <c r="L1620" t="s">
        <v>3969</v>
      </c>
      <c r="M1620">
        <v>500000</v>
      </c>
      <c r="N1620" t="s">
        <v>3970</v>
      </c>
      <c r="O1620">
        <v>270</v>
      </c>
      <c r="P1620" t="s">
        <v>3971</v>
      </c>
      <c r="Q1620">
        <v>0</v>
      </c>
      <c r="R1620" t="s">
        <v>3972</v>
      </c>
      <c r="S1620">
        <v>-3500</v>
      </c>
      <c r="T1620" s="7" t="str">
        <f t="shared" si="63"/>
        <v>hp_2899933;atk_12282070;hit_500000;miss_270;cirt_0;cirtSub_-3500</v>
      </c>
    </row>
    <row r="1621" spans="1:20" x14ac:dyDescent="0.15">
      <c r="A1621" s="16">
        <v>331619</v>
      </c>
      <c r="B1621" s="16" t="s">
        <v>228</v>
      </c>
      <c r="C1621" s="16">
        <v>1</v>
      </c>
      <c r="D1621" s="16">
        <v>2</v>
      </c>
      <c r="E1621" s="17">
        <v>540</v>
      </c>
      <c r="F1621" s="19" t="s">
        <v>3967</v>
      </c>
      <c r="G1621" s="19">
        <f t="shared" si="62"/>
        <v>0.8</v>
      </c>
      <c r="H1621" s="19"/>
      <c r="I1621">
        <v>2899933</v>
      </c>
      <c r="J1621" t="s">
        <v>3968</v>
      </c>
      <c r="K1621">
        <v>13646745</v>
      </c>
      <c r="L1621" t="s">
        <v>3969</v>
      </c>
      <c r="M1621">
        <v>500000</v>
      </c>
      <c r="N1621" t="s">
        <v>3970</v>
      </c>
      <c r="O1621">
        <v>270</v>
      </c>
      <c r="P1621" t="s">
        <v>3971</v>
      </c>
      <c r="Q1621">
        <v>0</v>
      </c>
      <c r="R1621" t="s">
        <v>3972</v>
      </c>
      <c r="S1621">
        <v>-3500</v>
      </c>
      <c r="T1621" s="7" t="str">
        <f t="shared" si="63"/>
        <v>hp_2899933;atk_12282070;hit_500000;miss_270;cirt_0;cirtSub_-3500</v>
      </c>
    </row>
    <row r="1622" spans="1:20" x14ac:dyDescent="0.15">
      <c r="A1622" s="16">
        <v>331620</v>
      </c>
      <c r="B1622" s="16" t="s">
        <v>228</v>
      </c>
      <c r="C1622" s="16">
        <v>1</v>
      </c>
      <c r="D1622" s="16">
        <v>2</v>
      </c>
      <c r="E1622" s="17">
        <v>541</v>
      </c>
      <c r="F1622" s="19" t="s">
        <v>3967</v>
      </c>
      <c r="G1622" s="19" t="e">
        <f t="shared" si="62"/>
        <v>#N/A</v>
      </c>
      <c r="H1622" s="19"/>
      <c r="I1622">
        <v>2910710</v>
      </c>
      <c r="J1622" t="s">
        <v>3968</v>
      </c>
      <c r="K1622">
        <v>13697460</v>
      </c>
      <c r="L1622" t="s">
        <v>3969</v>
      </c>
      <c r="M1622">
        <v>500000</v>
      </c>
      <c r="N1622" t="s">
        <v>3970</v>
      </c>
      <c r="O1622">
        <v>270</v>
      </c>
      <c r="P1622" t="s">
        <v>3971</v>
      </c>
      <c r="Q1622">
        <v>0</v>
      </c>
      <c r="R1622" t="s">
        <v>3972</v>
      </c>
      <c r="S1622">
        <v>-3500</v>
      </c>
      <c r="T1622" s="7" t="str">
        <f t="shared" si="63"/>
        <v>hp_2910710;atk_12327714;hit_500000;miss_270;cirt_0;cirtSub_-3500</v>
      </c>
    </row>
    <row r="1623" spans="1:20" x14ac:dyDescent="0.15">
      <c r="A1623" s="16">
        <v>331621</v>
      </c>
      <c r="B1623" s="16" t="s">
        <v>228</v>
      </c>
      <c r="C1623" s="16">
        <v>1</v>
      </c>
      <c r="D1623" s="16">
        <v>2</v>
      </c>
      <c r="E1623" s="17">
        <v>541</v>
      </c>
      <c r="F1623" s="19" t="s">
        <v>3967</v>
      </c>
      <c r="G1623" s="19" t="e">
        <f t="shared" si="62"/>
        <v>#N/A</v>
      </c>
      <c r="H1623" s="19"/>
      <c r="I1623">
        <v>2910710</v>
      </c>
      <c r="J1623" t="s">
        <v>3968</v>
      </c>
      <c r="K1623">
        <v>13697460</v>
      </c>
      <c r="L1623" t="s">
        <v>3969</v>
      </c>
      <c r="M1623">
        <v>500000</v>
      </c>
      <c r="N1623" t="s">
        <v>3970</v>
      </c>
      <c r="O1623">
        <v>270</v>
      </c>
      <c r="P1623" t="s">
        <v>3971</v>
      </c>
      <c r="Q1623">
        <v>0</v>
      </c>
      <c r="R1623" t="s">
        <v>3972</v>
      </c>
      <c r="S1623">
        <v>-3500</v>
      </c>
      <c r="T1623" s="7" t="str">
        <f t="shared" si="63"/>
        <v>hp_2910710;atk_12327714;hit_500000;miss_270;cirt_0;cirtSub_-3500</v>
      </c>
    </row>
    <row r="1624" spans="1:20" x14ac:dyDescent="0.15">
      <c r="A1624" s="16">
        <v>331622</v>
      </c>
      <c r="B1624" s="16" t="s">
        <v>228</v>
      </c>
      <c r="C1624" s="16">
        <v>1</v>
      </c>
      <c r="D1624" s="16">
        <v>2</v>
      </c>
      <c r="E1624" s="17">
        <v>541</v>
      </c>
      <c r="F1624" s="19" t="s">
        <v>3967</v>
      </c>
      <c r="G1624" s="19" t="e">
        <f t="shared" si="62"/>
        <v>#N/A</v>
      </c>
      <c r="H1624" s="19"/>
      <c r="I1624">
        <v>2910710</v>
      </c>
      <c r="J1624" t="s">
        <v>3968</v>
      </c>
      <c r="K1624">
        <v>13697460</v>
      </c>
      <c r="L1624" t="s">
        <v>3969</v>
      </c>
      <c r="M1624">
        <v>500000</v>
      </c>
      <c r="N1624" t="s">
        <v>3970</v>
      </c>
      <c r="O1624">
        <v>270</v>
      </c>
      <c r="P1624" t="s">
        <v>3971</v>
      </c>
      <c r="Q1624">
        <v>0</v>
      </c>
      <c r="R1624" t="s">
        <v>3972</v>
      </c>
      <c r="S1624">
        <v>-3500</v>
      </c>
      <c r="T1624" s="7" t="str">
        <f t="shared" si="63"/>
        <v>hp_2910710;atk_12327714;hit_500000;miss_270;cirt_0;cirtSub_-3500</v>
      </c>
    </row>
    <row r="1625" spans="1:20" x14ac:dyDescent="0.15">
      <c r="A1625" s="16">
        <v>331623</v>
      </c>
      <c r="B1625" s="16" t="s">
        <v>228</v>
      </c>
      <c r="C1625" s="16">
        <v>1</v>
      </c>
      <c r="D1625" s="16">
        <v>2</v>
      </c>
      <c r="E1625" s="17">
        <v>542</v>
      </c>
      <c r="F1625" s="19" t="s">
        <v>3967</v>
      </c>
      <c r="G1625" s="19" t="e">
        <f t="shared" si="62"/>
        <v>#N/A</v>
      </c>
      <c r="H1625" s="19"/>
      <c r="I1625">
        <v>2921487</v>
      </c>
      <c r="J1625" t="s">
        <v>3968</v>
      </c>
      <c r="K1625">
        <v>13748175</v>
      </c>
      <c r="L1625" t="s">
        <v>3969</v>
      </c>
      <c r="M1625">
        <v>500000</v>
      </c>
      <c r="N1625" t="s">
        <v>3970</v>
      </c>
      <c r="O1625">
        <v>271</v>
      </c>
      <c r="P1625" t="s">
        <v>3971</v>
      </c>
      <c r="Q1625">
        <v>0</v>
      </c>
      <c r="R1625" t="s">
        <v>3972</v>
      </c>
      <c r="S1625">
        <v>-3500</v>
      </c>
      <c r="T1625" s="7" t="str">
        <f t="shared" si="63"/>
        <v>hp_2921487;atk_12373357;hit_500000;miss_271;cirt_0;cirtSub_-3500</v>
      </c>
    </row>
    <row r="1626" spans="1:20" x14ac:dyDescent="0.15">
      <c r="A1626" s="16">
        <v>331624</v>
      </c>
      <c r="B1626" s="16" t="s">
        <v>228</v>
      </c>
      <c r="C1626" s="16">
        <v>1</v>
      </c>
      <c r="D1626" s="16">
        <v>2</v>
      </c>
      <c r="E1626" s="17">
        <v>542</v>
      </c>
      <c r="F1626" s="19" t="s">
        <v>3967</v>
      </c>
      <c r="G1626" s="19" t="e">
        <f t="shared" si="62"/>
        <v>#N/A</v>
      </c>
      <c r="H1626" s="19"/>
      <c r="I1626">
        <v>2921487</v>
      </c>
      <c r="J1626" t="s">
        <v>3968</v>
      </c>
      <c r="K1626">
        <v>13748175</v>
      </c>
      <c r="L1626" t="s">
        <v>3969</v>
      </c>
      <c r="M1626">
        <v>500000</v>
      </c>
      <c r="N1626" t="s">
        <v>3970</v>
      </c>
      <c r="O1626">
        <v>271</v>
      </c>
      <c r="P1626" t="s">
        <v>3971</v>
      </c>
      <c r="Q1626">
        <v>0</v>
      </c>
      <c r="R1626" t="s">
        <v>3972</v>
      </c>
      <c r="S1626">
        <v>-3500</v>
      </c>
      <c r="T1626" s="7" t="str">
        <f t="shared" si="63"/>
        <v>hp_2921487;atk_12373357;hit_500000;miss_271;cirt_0;cirtSub_-3500</v>
      </c>
    </row>
    <row r="1627" spans="1:20" x14ac:dyDescent="0.15">
      <c r="A1627" s="16">
        <v>331625</v>
      </c>
      <c r="B1627" s="16" t="s">
        <v>228</v>
      </c>
      <c r="C1627" s="16">
        <v>1</v>
      </c>
      <c r="D1627" s="16">
        <v>2</v>
      </c>
      <c r="E1627" s="17">
        <v>542</v>
      </c>
      <c r="F1627" s="19" t="s">
        <v>3967</v>
      </c>
      <c r="G1627" s="19" t="e">
        <f t="shared" si="62"/>
        <v>#N/A</v>
      </c>
      <c r="H1627" s="19"/>
      <c r="I1627">
        <v>2921487</v>
      </c>
      <c r="J1627" t="s">
        <v>3968</v>
      </c>
      <c r="K1627">
        <v>13748175</v>
      </c>
      <c r="L1627" t="s">
        <v>3969</v>
      </c>
      <c r="M1627">
        <v>500000</v>
      </c>
      <c r="N1627" t="s">
        <v>3970</v>
      </c>
      <c r="O1627">
        <v>271</v>
      </c>
      <c r="P1627" t="s">
        <v>3971</v>
      </c>
      <c r="Q1627">
        <v>0</v>
      </c>
      <c r="R1627" t="s">
        <v>3972</v>
      </c>
      <c r="S1627">
        <v>-3500</v>
      </c>
      <c r="T1627" s="7" t="str">
        <f t="shared" si="63"/>
        <v>hp_2921487;atk_12373357;hit_500000;miss_271;cirt_0;cirtSub_-3500</v>
      </c>
    </row>
    <row r="1628" spans="1:20" x14ac:dyDescent="0.15">
      <c r="A1628" s="16">
        <v>331626</v>
      </c>
      <c r="B1628" s="16" t="s">
        <v>228</v>
      </c>
      <c r="C1628" s="16">
        <v>1</v>
      </c>
      <c r="D1628" s="16">
        <v>2</v>
      </c>
      <c r="E1628" s="17">
        <v>543</v>
      </c>
      <c r="F1628" s="19" t="s">
        <v>3967</v>
      </c>
      <c r="G1628" s="19" t="e">
        <f t="shared" si="62"/>
        <v>#N/A</v>
      </c>
      <c r="H1628" s="19"/>
      <c r="I1628">
        <v>2932264</v>
      </c>
      <c r="J1628" t="s">
        <v>3968</v>
      </c>
      <c r="K1628">
        <v>13798890</v>
      </c>
      <c r="L1628" t="s">
        <v>3969</v>
      </c>
      <c r="M1628">
        <v>500000</v>
      </c>
      <c r="N1628" t="s">
        <v>3970</v>
      </c>
      <c r="O1628">
        <v>271</v>
      </c>
      <c r="P1628" t="s">
        <v>3971</v>
      </c>
      <c r="Q1628">
        <v>0</v>
      </c>
      <c r="R1628" t="s">
        <v>3972</v>
      </c>
      <c r="S1628">
        <v>-3500</v>
      </c>
      <c r="T1628" s="7" t="str">
        <f t="shared" si="63"/>
        <v>hp_2932264;atk_12419001;hit_500000;miss_271;cirt_0;cirtSub_-3500</v>
      </c>
    </row>
    <row r="1629" spans="1:20" x14ac:dyDescent="0.15">
      <c r="A1629" s="16">
        <v>331627</v>
      </c>
      <c r="B1629" s="16" t="s">
        <v>228</v>
      </c>
      <c r="C1629" s="16">
        <v>1</v>
      </c>
      <c r="D1629" s="16">
        <v>2</v>
      </c>
      <c r="E1629" s="17">
        <v>543</v>
      </c>
      <c r="F1629" s="19" t="s">
        <v>3967</v>
      </c>
      <c r="G1629" s="19" t="e">
        <f t="shared" si="62"/>
        <v>#N/A</v>
      </c>
      <c r="H1629" s="19"/>
      <c r="I1629">
        <v>2932264</v>
      </c>
      <c r="J1629" t="s">
        <v>3968</v>
      </c>
      <c r="K1629">
        <v>13798890</v>
      </c>
      <c r="L1629" t="s">
        <v>3969</v>
      </c>
      <c r="M1629">
        <v>500000</v>
      </c>
      <c r="N1629" t="s">
        <v>3970</v>
      </c>
      <c r="O1629">
        <v>271</v>
      </c>
      <c r="P1629" t="s">
        <v>3971</v>
      </c>
      <c r="Q1629">
        <v>0</v>
      </c>
      <c r="R1629" t="s">
        <v>3972</v>
      </c>
      <c r="S1629">
        <v>-3500</v>
      </c>
      <c r="T1629" s="7" t="str">
        <f t="shared" si="63"/>
        <v>hp_2932264;atk_12419001;hit_500000;miss_271;cirt_0;cirtSub_-3500</v>
      </c>
    </row>
    <row r="1630" spans="1:20" x14ac:dyDescent="0.15">
      <c r="A1630" s="16">
        <v>331628</v>
      </c>
      <c r="B1630" s="16" t="s">
        <v>228</v>
      </c>
      <c r="C1630" s="16">
        <v>1</v>
      </c>
      <c r="D1630" s="16">
        <v>2</v>
      </c>
      <c r="E1630" s="17">
        <v>543</v>
      </c>
      <c r="F1630" s="19" t="s">
        <v>3967</v>
      </c>
      <c r="G1630" s="19" t="e">
        <f t="shared" si="62"/>
        <v>#N/A</v>
      </c>
      <c r="H1630" s="19"/>
      <c r="I1630">
        <v>2932264</v>
      </c>
      <c r="J1630" t="s">
        <v>3968</v>
      </c>
      <c r="K1630">
        <v>13798890</v>
      </c>
      <c r="L1630" t="s">
        <v>3969</v>
      </c>
      <c r="M1630">
        <v>500000</v>
      </c>
      <c r="N1630" t="s">
        <v>3970</v>
      </c>
      <c r="O1630">
        <v>271</v>
      </c>
      <c r="P1630" t="s">
        <v>3971</v>
      </c>
      <c r="Q1630">
        <v>0</v>
      </c>
      <c r="R1630" t="s">
        <v>3972</v>
      </c>
      <c r="S1630">
        <v>-3500</v>
      </c>
      <c r="T1630" s="7" t="str">
        <f t="shared" si="63"/>
        <v>hp_2932264;atk_12419001;hit_500000;miss_271;cirt_0;cirtSub_-3500</v>
      </c>
    </row>
    <row r="1631" spans="1:20" x14ac:dyDescent="0.15">
      <c r="A1631" s="16">
        <v>331629</v>
      </c>
      <c r="B1631" s="16" t="s">
        <v>228</v>
      </c>
      <c r="C1631" s="16">
        <v>1</v>
      </c>
      <c r="D1631" s="16">
        <v>2</v>
      </c>
      <c r="E1631" s="17">
        <v>544</v>
      </c>
      <c r="F1631" s="19" t="s">
        <v>3967</v>
      </c>
      <c r="G1631" s="19" t="e">
        <f t="shared" si="62"/>
        <v>#N/A</v>
      </c>
      <c r="H1631" s="19"/>
      <c r="I1631">
        <v>2943040</v>
      </c>
      <c r="J1631" t="s">
        <v>3968</v>
      </c>
      <c r="K1631">
        <v>13849605</v>
      </c>
      <c r="L1631" t="s">
        <v>3969</v>
      </c>
      <c r="M1631">
        <v>500000</v>
      </c>
      <c r="N1631" t="s">
        <v>3970</v>
      </c>
      <c r="O1631">
        <v>272</v>
      </c>
      <c r="P1631" t="s">
        <v>3971</v>
      </c>
      <c r="Q1631">
        <v>0</v>
      </c>
      <c r="R1631" t="s">
        <v>3972</v>
      </c>
      <c r="S1631">
        <v>-3500</v>
      </c>
      <c r="T1631" s="7" t="str">
        <f t="shared" si="63"/>
        <v>hp_2943040;atk_12464644;hit_500000;miss_272;cirt_0;cirtSub_-3500</v>
      </c>
    </row>
    <row r="1632" spans="1:20" x14ac:dyDescent="0.15">
      <c r="A1632" s="16">
        <v>331630</v>
      </c>
      <c r="B1632" s="16" t="s">
        <v>228</v>
      </c>
      <c r="C1632" s="16">
        <v>1</v>
      </c>
      <c r="D1632" s="16">
        <v>2</v>
      </c>
      <c r="E1632" s="17">
        <v>544</v>
      </c>
      <c r="F1632" s="19" t="s">
        <v>3967</v>
      </c>
      <c r="G1632" s="19" t="e">
        <f t="shared" si="62"/>
        <v>#N/A</v>
      </c>
      <c r="H1632" s="19"/>
      <c r="I1632">
        <v>2943040</v>
      </c>
      <c r="J1632" t="s">
        <v>3968</v>
      </c>
      <c r="K1632">
        <v>13849605</v>
      </c>
      <c r="L1632" t="s">
        <v>3969</v>
      </c>
      <c r="M1632">
        <v>500000</v>
      </c>
      <c r="N1632" t="s">
        <v>3970</v>
      </c>
      <c r="O1632">
        <v>272</v>
      </c>
      <c r="P1632" t="s">
        <v>3971</v>
      </c>
      <c r="Q1632">
        <v>0</v>
      </c>
      <c r="R1632" t="s">
        <v>3972</v>
      </c>
      <c r="S1632">
        <v>-3500</v>
      </c>
      <c r="T1632" s="7" t="str">
        <f t="shared" si="63"/>
        <v>hp_2943040;atk_12464644;hit_500000;miss_272;cirt_0;cirtSub_-3500</v>
      </c>
    </row>
    <row r="1633" spans="1:20" x14ac:dyDescent="0.15">
      <c r="A1633" s="16">
        <v>331631</v>
      </c>
      <c r="B1633" s="16" t="s">
        <v>228</v>
      </c>
      <c r="C1633" s="16">
        <v>1</v>
      </c>
      <c r="D1633" s="16">
        <v>2</v>
      </c>
      <c r="E1633" s="17">
        <v>544</v>
      </c>
      <c r="F1633" s="19" t="s">
        <v>3967</v>
      </c>
      <c r="G1633" s="19" t="e">
        <f t="shared" si="62"/>
        <v>#N/A</v>
      </c>
      <c r="H1633" s="19"/>
      <c r="I1633">
        <v>2943040</v>
      </c>
      <c r="J1633" t="s">
        <v>3968</v>
      </c>
      <c r="K1633">
        <v>13849605</v>
      </c>
      <c r="L1633" t="s">
        <v>3969</v>
      </c>
      <c r="M1633">
        <v>500000</v>
      </c>
      <c r="N1633" t="s">
        <v>3970</v>
      </c>
      <c r="O1633">
        <v>272</v>
      </c>
      <c r="P1633" t="s">
        <v>3971</v>
      </c>
      <c r="Q1633">
        <v>0</v>
      </c>
      <c r="R1633" t="s">
        <v>3972</v>
      </c>
      <c r="S1633">
        <v>-3500</v>
      </c>
      <c r="T1633" s="7" t="str">
        <f t="shared" si="63"/>
        <v>hp_2943040;atk_12464644;hit_500000;miss_272;cirt_0;cirtSub_-3500</v>
      </c>
    </row>
    <row r="1634" spans="1:20" x14ac:dyDescent="0.15">
      <c r="A1634" s="16">
        <v>331632</v>
      </c>
      <c r="B1634" s="16" t="s">
        <v>228</v>
      </c>
      <c r="C1634" s="16">
        <v>1</v>
      </c>
      <c r="D1634" s="16">
        <v>2</v>
      </c>
      <c r="E1634" s="17">
        <v>545</v>
      </c>
      <c r="F1634" s="19" t="s">
        <v>3967</v>
      </c>
      <c r="G1634" s="19">
        <f t="shared" si="62"/>
        <v>0.8</v>
      </c>
      <c r="H1634" s="19"/>
      <c r="I1634">
        <v>2953818</v>
      </c>
      <c r="J1634" t="s">
        <v>3968</v>
      </c>
      <c r="K1634">
        <v>13900320</v>
      </c>
      <c r="L1634" t="s">
        <v>3969</v>
      </c>
      <c r="M1634">
        <v>500000</v>
      </c>
      <c r="N1634" t="s">
        <v>3970</v>
      </c>
      <c r="O1634">
        <v>272</v>
      </c>
      <c r="P1634" t="s">
        <v>3971</v>
      </c>
      <c r="Q1634">
        <v>0</v>
      </c>
      <c r="R1634" t="s">
        <v>3972</v>
      </c>
      <c r="S1634">
        <v>-3500</v>
      </c>
      <c r="T1634" s="7" t="str">
        <f t="shared" si="63"/>
        <v>hp_2953818;atk_12510288;hit_500000;miss_272;cirt_0;cirtSub_-3500</v>
      </c>
    </row>
    <row r="1635" spans="1:20" x14ac:dyDescent="0.15">
      <c r="A1635" s="16">
        <v>331633</v>
      </c>
      <c r="B1635" s="16" t="s">
        <v>228</v>
      </c>
      <c r="C1635" s="16">
        <v>1</v>
      </c>
      <c r="D1635" s="16">
        <v>2</v>
      </c>
      <c r="E1635" s="17">
        <v>545</v>
      </c>
      <c r="F1635" s="19" t="s">
        <v>3967</v>
      </c>
      <c r="G1635" s="19">
        <f t="shared" si="62"/>
        <v>0.8</v>
      </c>
      <c r="H1635" s="19"/>
      <c r="I1635">
        <v>2953818</v>
      </c>
      <c r="J1635" t="s">
        <v>3968</v>
      </c>
      <c r="K1635">
        <v>13900320</v>
      </c>
      <c r="L1635" t="s">
        <v>3969</v>
      </c>
      <c r="M1635">
        <v>500000</v>
      </c>
      <c r="N1635" t="s">
        <v>3970</v>
      </c>
      <c r="O1635">
        <v>272</v>
      </c>
      <c r="P1635" t="s">
        <v>3971</v>
      </c>
      <c r="Q1635">
        <v>0</v>
      </c>
      <c r="R1635" t="s">
        <v>3972</v>
      </c>
      <c r="S1635">
        <v>-3500</v>
      </c>
      <c r="T1635" s="7" t="str">
        <f t="shared" si="63"/>
        <v>hp_2953818;atk_12510288;hit_500000;miss_272;cirt_0;cirtSub_-3500</v>
      </c>
    </row>
    <row r="1636" spans="1:20" x14ac:dyDescent="0.15">
      <c r="A1636" s="16">
        <v>331634</v>
      </c>
      <c r="B1636" s="16" t="s">
        <v>228</v>
      </c>
      <c r="C1636" s="16">
        <v>1</v>
      </c>
      <c r="D1636" s="16">
        <v>2</v>
      </c>
      <c r="E1636" s="17">
        <v>545</v>
      </c>
      <c r="F1636" s="19" t="s">
        <v>3967</v>
      </c>
      <c r="G1636" s="19">
        <f t="shared" si="62"/>
        <v>0.8</v>
      </c>
      <c r="H1636" s="19"/>
      <c r="I1636">
        <v>2953818</v>
      </c>
      <c r="J1636" t="s">
        <v>3968</v>
      </c>
      <c r="K1636">
        <v>13900320</v>
      </c>
      <c r="L1636" t="s">
        <v>3969</v>
      </c>
      <c r="M1636">
        <v>500000</v>
      </c>
      <c r="N1636" t="s">
        <v>3970</v>
      </c>
      <c r="O1636">
        <v>272</v>
      </c>
      <c r="P1636" t="s">
        <v>3971</v>
      </c>
      <c r="Q1636">
        <v>0</v>
      </c>
      <c r="R1636" t="s">
        <v>3972</v>
      </c>
      <c r="S1636">
        <v>-3500</v>
      </c>
      <c r="T1636" s="7" t="str">
        <f t="shared" si="63"/>
        <v>hp_2953818;atk_12510288;hit_500000;miss_272;cirt_0;cirtSub_-3500</v>
      </c>
    </row>
    <row r="1637" spans="1:20" x14ac:dyDescent="0.15">
      <c r="A1637" s="16">
        <v>331635</v>
      </c>
      <c r="B1637" s="16" t="s">
        <v>228</v>
      </c>
      <c r="C1637" s="16">
        <v>1</v>
      </c>
      <c r="D1637" s="16">
        <v>2</v>
      </c>
      <c r="E1637" s="17">
        <v>546</v>
      </c>
      <c r="F1637" s="19" t="s">
        <v>3967</v>
      </c>
      <c r="G1637" s="19" t="e">
        <f t="shared" si="62"/>
        <v>#N/A</v>
      </c>
      <c r="H1637" s="19"/>
      <c r="I1637">
        <v>2964595</v>
      </c>
      <c r="J1637" t="s">
        <v>3968</v>
      </c>
      <c r="K1637">
        <v>13951035</v>
      </c>
      <c r="L1637" t="s">
        <v>3969</v>
      </c>
      <c r="M1637">
        <v>500000</v>
      </c>
      <c r="N1637" t="s">
        <v>3970</v>
      </c>
      <c r="O1637">
        <v>273</v>
      </c>
      <c r="P1637" t="s">
        <v>3971</v>
      </c>
      <c r="Q1637">
        <v>0</v>
      </c>
      <c r="R1637" t="s">
        <v>3972</v>
      </c>
      <c r="S1637">
        <v>-3500</v>
      </c>
      <c r="T1637" s="7" t="str">
        <f t="shared" si="63"/>
        <v>hp_2964595;atk_12555931;hit_500000;miss_273;cirt_0;cirtSub_-3500</v>
      </c>
    </row>
    <row r="1638" spans="1:20" x14ac:dyDescent="0.15">
      <c r="A1638" s="16">
        <v>331636</v>
      </c>
      <c r="B1638" s="16" t="s">
        <v>228</v>
      </c>
      <c r="C1638" s="16">
        <v>1</v>
      </c>
      <c r="D1638" s="16">
        <v>2</v>
      </c>
      <c r="E1638" s="17">
        <v>546</v>
      </c>
      <c r="F1638" s="19" t="s">
        <v>3967</v>
      </c>
      <c r="G1638" s="19" t="e">
        <f t="shared" si="62"/>
        <v>#N/A</v>
      </c>
      <c r="H1638" s="19"/>
      <c r="I1638">
        <v>2964595</v>
      </c>
      <c r="J1638" t="s">
        <v>3968</v>
      </c>
      <c r="K1638">
        <v>13951035</v>
      </c>
      <c r="L1638" t="s">
        <v>3969</v>
      </c>
      <c r="M1638">
        <v>500000</v>
      </c>
      <c r="N1638" t="s">
        <v>3970</v>
      </c>
      <c r="O1638">
        <v>273</v>
      </c>
      <c r="P1638" t="s">
        <v>3971</v>
      </c>
      <c r="Q1638">
        <v>0</v>
      </c>
      <c r="R1638" t="s">
        <v>3972</v>
      </c>
      <c r="S1638">
        <v>-3500</v>
      </c>
      <c r="T1638" s="7" t="str">
        <f t="shared" si="63"/>
        <v>hp_2964595;atk_12555931;hit_500000;miss_273;cirt_0;cirtSub_-3500</v>
      </c>
    </row>
    <row r="1639" spans="1:20" x14ac:dyDescent="0.15">
      <c r="A1639" s="16">
        <v>331637</v>
      </c>
      <c r="B1639" s="16" t="s">
        <v>228</v>
      </c>
      <c r="C1639" s="16">
        <v>1</v>
      </c>
      <c r="D1639" s="16">
        <v>2</v>
      </c>
      <c r="E1639" s="17">
        <v>546</v>
      </c>
      <c r="F1639" s="19" t="s">
        <v>3967</v>
      </c>
      <c r="G1639" s="19" t="e">
        <f t="shared" si="62"/>
        <v>#N/A</v>
      </c>
      <c r="H1639" s="19"/>
      <c r="I1639">
        <v>2964595</v>
      </c>
      <c r="J1639" t="s">
        <v>3968</v>
      </c>
      <c r="K1639">
        <v>13951035</v>
      </c>
      <c r="L1639" t="s">
        <v>3969</v>
      </c>
      <c r="M1639">
        <v>500000</v>
      </c>
      <c r="N1639" t="s">
        <v>3970</v>
      </c>
      <c r="O1639">
        <v>273</v>
      </c>
      <c r="P1639" t="s">
        <v>3971</v>
      </c>
      <c r="Q1639">
        <v>0</v>
      </c>
      <c r="R1639" t="s">
        <v>3972</v>
      </c>
      <c r="S1639">
        <v>-3500</v>
      </c>
      <c r="T1639" s="7" t="str">
        <f t="shared" si="63"/>
        <v>hp_2964595;atk_12555931;hit_500000;miss_273;cirt_0;cirtSub_-3500</v>
      </c>
    </row>
    <row r="1640" spans="1:20" x14ac:dyDescent="0.15">
      <c r="A1640" s="16">
        <v>331638</v>
      </c>
      <c r="B1640" s="16" t="s">
        <v>228</v>
      </c>
      <c r="C1640" s="16">
        <v>1</v>
      </c>
      <c r="D1640" s="16">
        <v>2</v>
      </c>
      <c r="E1640" s="17">
        <v>547</v>
      </c>
      <c r="F1640" s="19" t="s">
        <v>3967</v>
      </c>
      <c r="G1640" s="19" t="e">
        <f t="shared" si="62"/>
        <v>#N/A</v>
      </c>
      <c r="H1640" s="19"/>
      <c r="I1640">
        <v>2975372</v>
      </c>
      <c r="J1640" t="s">
        <v>3968</v>
      </c>
      <c r="K1640">
        <v>14001750</v>
      </c>
      <c r="L1640" t="s">
        <v>3969</v>
      </c>
      <c r="M1640">
        <v>500000</v>
      </c>
      <c r="N1640" t="s">
        <v>3970</v>
      </c>
      <c r="O1640">
        <v>273</v>
      </c>
      <c r="P1640" t="s">
        <v>3971</v>
      </c>
      <c r="Q1640">
        <v>0</v>
      </c>
      <c r="R1640" t="s">
        <v>3972</v>
      </c>
      <c r="S1640">
        <v>-3500</v>
      </c>
      <c r="T1640" s="7" t="str">
        <f t="shared" si="63"/>
        <v>hp_2975372;atk_12601575;hit_500000;miss_273;cirt_0;cirtSub_-3500</v>
      </c>
    </row>
    <row r="1641" spans="1:20" x14ac:dyDescent="0.15">
      <c r="A1641" s="16">
        <v>331639</v>
      </c>
      <c r="B1641" s="16" t="s">
        <v>228</v>
      </c>
      <c r="C1641" s="16">
        <v>1</v>
      </c>
      <c r="D1641" s="16">
        <v>2</v>
      </c>
      <c r="E1641" s="17">
        <v>547</v>
      </c>
      <c r="F1641" s="19" t="s">
        <v>3967</v>
      </c>
      <c r="G1641" s="19" t="e">
        <f t="shared" si="62"/>
        <v>#N/A</v>
      </c>
      <c r="H1641" s="19"/>
      <c r="I1641">
        <v>2975372</v>
      </c>
      <c r="J1641" t="s">
        <v>3968</v>
      </c>
      <c r="K1641">
        <v>14001750</v>
      </c>
      <c r="L1641" t="s">
        <v>3969</v>
      </c>
      <c r="M1641">
        <v>500000</v>
      </c>
      <c r="N1641" t="s">
        <v>3970</v>
      </c>
      <c r="O1641">
        <v>273</v>
      </c>
      <c r="P1641" t="s">
        <v>3971</v>
      </c>
      <c r="Q1641">
        <v>0</v>
      </c>
      <c r="R1641" t="s">
        <v>3972</v>
      </c>
      <c r="S1641">
        <v>-3500</v>
      </c>
      <c r="T1641" s="7" t="str">
        <f t="shared" si="63"/>
        <v>hp_2975372;atk_12601575;hit_500000;miss_273;cirt_0;cirtSub_-3500</v>
      </c>
    </row>
    <row r="1642" spans="1:20" x14ac:dyDescent="0.15">
      <c r="A1642" s="16">
        <v>331640</v>
      </c>
      <c r="B1642" s="16" t="s">
        <v>228</v>
      </c>
      <c r="C1642" s="16">
        <v>1</v>
      </c>
      <c r="D1642" s="16">
        <v>2</v>
      </c>
      <c r="E1642" s="17">
        <v>547</v>
      </c>
      <c r="F1642" s="19" t="s">
        <v>3967</v>
      </c>
      <c r="G1642" s="19" t="e">
        <f t="shared" si="62"/>
        <v>#N/A</v>
      </c>
      <c r="H1642" s="19"/>
      <c r="I1642">
        <v>2975372</v>
      </c>
      <c r="J1642" t="s">
        <v>3968</v>
      </c>
      <c r="K1642">
        <v>14001750</v>
      </c>
      <c r="L1642" t="s">
        <v>3969</v>
      </c>
      <c r="M1642">
        <v>500000</v>
      </c>
      <c r="N1642" t="s">
        <v>3970</v>
      </c>
      <c r="O1642">
        <v>273</v>
      </c>
      <c r="P1642" t="s">
        <v>3971</v>
      </c>
      <c r="Q1642">
        <v>0</v>
      </c>
      <c r="R1642" t="s">
        <v>3972</v>
      </c>
      <c r="S1642">
        <v>-3500</v>
      </c>
      <c r="T1642" s="7" t="str">
        <f t="shared" si="63"/>
        <v>hp_2975372;atk_12601575;hit_500000;miss_273;cirt_0;cirtSub_-3500</v>
      </c>
    </row>
    <row r="1643" spans="1:20" x14ac:dyDescent="0.15">
      <c r="A1643" s="16">
        <v>331641</v>
      </c>
      <c r="B1643" s="16" t="s">
        <v>228</v>
      </c>
      <c r="C1643" s="16">
        <v>1</v>
      </c>
      <c r="D1643" s="16">
        <v>2</v>
      </c>
      <c r="E1643" s="17">
        <v>548</v>
      </c>
      <c r="F1643" s="19" t="s">
        <v>3967</v>
      </c>
      <c r="G1643" s="19" t="e">
        <f t="shared" si="62"/>
        <v>#N/A</v>
      </c>
      <c r="H1643" s="19"/>
      <c r="I1643">
        <v>2986383</v>
      </c>
      <c r="J1643" t="s">
        <v>3968</v>
      </c>
      <c r="K1643">
        <v>14053568</v>
      </c>
      <c r="L1643" t="s">
        <v>3969</v>
      </c>
      <c r="M1643">
        <v>500000</v>
      </c>
      <c r="N1643" t="s">
        <v>3970</v>
      </c>
      <c r="O1643">
        <v>274</v>
      </c>
      <c r="P1643" t="s">
        <v>3971</v>
      </c>
      <c r="Q1643">
        <v>0</v>
      </c>
      <c r="R1643" t="s">
        <v>3972</v>
      </c>
      <c r="S1643">
        <v>-3500</v>
      </c>
      <c r="T1643" s="7" t="str">
        <f t="shared" si="63"/>
        <v>hp_2986383;atk_12648211;hit_500000;miss_274;cirt_0;cirtSub_-3500</v>
      </c>
    </row>
    <row r="1644" spans="1:20" x14ac:dyDescent="0.15">
      <c r="A1644" s="16">
        <v>331642</v>
      </c>
      <c r="B1644" s="16" t="s">
        <v>228</v>
      </c>
      <c r="C1644" s="16">
        <v>1</v>
      </c>
      <c r="D1644" s="16">
        <v>2</v>
      </c>
      <c r="E1644" s="17">
        <v>548</v>
      </c>
      <c r="F1644" s="19" t="s">
        <v>3967</v>
      </c>
      <c r="G1644" s="19" t="e">
        <f t="shared" si="62"/>
        <v>#N/A</v>
      </c>
      <c r="H1644" s="19"/>
      <c r="I1644">
        <v>2986383</v>
      </c>
      <c r="J1644" t="s">
        <v>3968</v>
      </c>
      <c r="K1644">
        <v>14053568</v>
      </c>
      <c r="L1644" t="s">
        <v>3969</v>
      </c>
      <c r="M1644">
        <v>500000</v>
      </c>
      <c r="N1644" t="s">
        <v>3970</v>
      </c>
      <c r="O1644">
        <v>274</v>
      </c>
      <c r="P1644" t="s">
        <v>3971</v>
      </c>
      <c r="Q1644">
        <v>0</v>
      </c>
      <c r="R1644" t="s">
        <v>3972</v>
      </c>
      <c r="S1644">
        <v>-3500</v>
      </c>
      <c r="T1644" s="7" t="str">
        <f t="shared" si="63"/>
        <v>hp_2986383;atk_12648211;hit_500000;miss_274;cirt_0;cirtSub_-3500</v>
      </c>
    </row>
    <row r="1645" spans="1:20" x14ac:dyDescent="0.15">
      <c r="A1645" s="16">
        <v>331643</v>
      </c>
      <c r="B1645" s="16" t="s">
        <v>228</v>
      </c>
      <c r="C1645" s="16">
        <v>1</v>
      </c>
      <c r="D1645" s="16">
        <v>2</v>
      </c>
      <c r="E1645" s="17">
        <v>548</v>
      </c>
      <c r="F1645" s="19" t="s">
        <v>3967</v>
      </c>
      <c r="G1645" s="19" t="e">
        <f t="shared" si="62"/>
        <v>#N/A</v>
      </c>
      <c r="H1645" s="19"/>
      <c r="I1645">
        <v>2986383</v>
      </c>
      <c r="J1645" t="s">
        <v>3968</v>
      </c>
      <c r="K1645">
        <v>14053568</v>
      </c>
      <c r="L1645" t="s">
        <v>3969</v>
      </c>
      <c r="M1645">
        <v>500000</v>
      </c>
      <c r="N1645" t="s">
        <v>3970</v>
      </c>
      <c r="O1645">
        <v>274</v>
      </c>
      <c r="P1645" t="s">
        <v>3971</v>
      </c>
      <c r="Q1645">
        <v>0</v>
      </c>
      <c r="R1645" t="s">
        <v>3972</v>
      </c>
      <c r="S1645">
        <v>-3500</v>
      </c>
      <c r="T1645" s="7" t="str">
        <f t="shared" si="63"/>
        <v>hp_2986383;atk_12648211;hit_500000;miss_274;cirt_0;cirtSub_-3500</v>
      </c>
    </row>
    <row r="1646" spans="1:20" x14ac:dyDescent="0.15">
      <c r="A1646" s="16">
        <v>331644</v>
      </c>
      <c r="B1646" s="16" t="s">
        <v>228</v>
      </c>
      <c r="C1646" s="16">
        <v>1</v>
      </c>
      <c r="D1646" s="16">
        <v>2</v>
      </c>
      <c r="E1646" s="17">
        <v>549</v>
      </c>
      <c r="F1646" s="19" t="s">
        <v>3967</v>
      </c>
      <c r="G1646" s="19" t="e">
        <f t="shared" si="62"/>
        <v>#N/A</v>
      </c>
      <c r="H1646" s="19"/>
      <c r="I1646">
        <v>2997394</v>
      </c>
      <c r="J1646" t="s">
        <v>3968</v>
      </c>
      <c r="K1646">
        <v>14105385</v>
      </c>
      <c r="L1646" t="s">
        <v>3969</v>
      </c>
      <c r="M1646">
        <v>500000</v>
      </c>
      <c r="N1646" t="s">
        <v>3970</v>
      </c>
      <c r="O1646">
        <v>274</v>
      </c>
      <c r="P1646" t="s">
        <v>3971</v>
      </c>
      <c r="Q1646">
        <v>0</v>
      </c>
      <c r="R1646" t="s">
        <v>3972</v>
      </c>
      <c r="S1646">
        <v>-3500</v>
      </c>
      <c r="T1646" s="7" t="str">
        <f t="shared" si="63"/>
        <v>hp_2997394;atk_12694846;hit_500000;miss_274;cirt_0;cirtSub_-3500</v>
      </c>
    </row>
    <row r="1647" spans="1:20" x14ac:dyDescent="0.15">
      <c r="A1647" s="16">
        <v>331645</v>
      </c>
      <c r="B1647" s="16" t="s">
        <v>228</v>
      </c>
      <c r="C1647" s="16">
        <v>1</v>
      </c>
      <c r="D1647" s="16">
        <v>2</v>
      </c>
      <c r="E1647" s="17">
        <v>549</v>
      </c>
      <c r="F1647" s="19" t="s">
        <v>3967</v>
      </c>
      <c r="G1647" s="19" t="e">
        <f t="shared" si="62"/>
        <v>#N/A</v>
      </c>
      <c r="H1647" s="19"/>
      <c r="I1647">
        <v>2997394</v>
      </c>
      <c r="J1647" t="s">
        <v>3968</v>
      </c>
      <c r="K1647">
        <v>14105385</v>
      </c>
      <c r="L1647" t="s">
        <v>3969</v>
      </c>
      <c r="M1647">
        <v>500000</v>
      </c>
      <c r="N1647" t="s">
        <v>3970</v>
      </c>
      <c r="O1647">
        <v>274</v>
      </c>
      <c r="P1647" t="s">
        <v>3971</v>
      </c>
      <c r="Q1647">
        <v>0</v>
      </c>
      <c r="R1647" t="s">
        <v>3972</v>
      </c>
      <c r="S1647">
        <v>-3500</v>
      </c>
      <c r="T1647" s="7" t="str">
        <f t="shared" si="63"/>
        <v>hp_2997394;atk_12694846;hit_500000;miss_274;cirt_0;cirtSub_-3500</v>
      </c>
    </row>
    <row r="1648" spans="1:20" x14ac:dyDescent="0.15">
      <c r="A1648" s="16">
        <v>331646</v>
      </c>
      <c r="B1648" s="16" t="s">
        <v>228</v>
      </c>
      <c r="C1648" s="16">
        <v>1</v>
      </c>
      <c r="D1648" s="16">
        <v>2</v>
      </c>
      <c r="E1648" s="17">
        <v>549</v>
      </c>
      <c r="F1648" s="19" t="s">
        <v>3967</v>
      </c>
      <c r="G1648" s="19" t="e">
        <f t="shared" si="62"/>
        <v>#N/A</v>
      </c>
      <c r="H1648" s="19"/>
      <c r="I1648">
        <v>2997394</v>
      </c>
      <c r="J1648" t="s">
        <v>3968</v>
      </c>
      <c r="K1648">
        <v>14105385</v>
      </c>
      <c r="L1648" t="s">
        <v>3969</v>
      </c>
      <c r="M1648">
        <v>500000</v>
      </c>
      <c r="N1648" t="s">
        <v>3970</v>
      </c>
      <c r="O1648">
        <v>274</v>
      </c>
      <c r="P1648" t="s">
        <v>3971</v>
      </c>
      <c r="Q1648">
        <v>0</v>
      </c>
      <c r="R1648" t="s">
        <v>3972</v>
      </c>
      <c r="S1648">
        <v>-3500</v>
      </c>
      <c r="T1648" s="7" t="str">
        <f t="shared" si="63"/>
        <v>hp_2997394;atk_12694846;hit_500000;miss_274;cirt_0;cirtSub_-3500</v>
      </c>
    </row>
    <row r="1649" spans="1:20" x14ac:dyDescent="0.15">
      <c r="A1649" s="16">
        <v>331647</v>
      </c>
      <c r="B1649" s="16" t="s">
        <v>228</v>
      </c>
      <c r="C1649" s="16">
        <v>1</v>
      </c>
      <c r="D1649" s="16">
        <v>2</v>
      </c>
      <c r="E1649" s="17">
        <v>550</v>
      </c>
      <c r="F1649" s="19" t="s">
        <v>3967</v>
      </c>
      <c r="G1649" s="19">
        <f t="shared" si="62"/>
        <v>0.8</v>
      </c>
      <c r="H1649" s="19"/>
      <c r="I1649">
        <v>3008405</v>
      </c>
      <c r="J1649" t="s">
        <v>3968</v>
      </c>
      <c r="K1649">
        <v>14157203</v>
      </c>
      <c r="L1649" t="s">
        <v>3969</v>
      </c>
      <c r="M1649">
        <v>500000</v>
      </c>
      <c r="N1649" t="s">
        <v>3970</v>
      </c>
      <c r="O1649">
        <v>275</v>
      </c>
      <c r="P1649" t="s">
        <v>3971</v>
      </c>
      <c r="Q1649">
        <v>0</v>
      </c>
      <c r="R1649" t="s">
        <v>3972</v>
      </c>
      <c r="S1649">
        <v>-3500</v>
      </c>
      <c r="T1649" s="7" t="str">
        <f t="shared" si="63"/>
        <v>hp_3008405;atk_12741482;hit_500000;miss_275;cirt_0;cirtSub_-3500</v>
      </c>
    </row>
    <row r="1650" spans="1:20" x14ac:dyDescent="0.15">
      <c r="A1650" s="16">
        <v>331648</v>
      </c>
      <c r="B1650" s="16" t="s">
        <v>228</v>
      </c>
      <c r="C1650" s="16">
        <v>1</v>
      </c>
      <c r="D1650" s="16">
        <v>2</v>
      </c>
      <c r="E1650" s="17">
        <v>550</v>
      </c>
      <c r="F1650" s="19" t="s">
        <v>3967</v>
      </c>
      <c r="G1650" s="19">
        <f t="shared" si="62"/>
        <v>0.8</v>
      </c>
      <c r="H1650" s="19"/>
      <c r="I1650">
        <v>3008405</v>
      </c>
      <c r="J1650" t="s">
        <v>3968</v>
      </c>
      <c r="K1650">
        <v>14157203</v>
      </c>
      <c r="L1650" t="s">
        <v>3969</v>
      </c>
      <c r="M1650">
        <v>500000</v>
      </c>
      <c r="N1650" t="s">
        <v>3970</v>
      </c>
      <c r="O1650">
        <v>275</v>
      </c>
      <c r="P1650" t="s">
        <v>3971</v>
      </c>
      <c r="Q1650">
        <v>0</v>
      </c>
      <c r="R1650" t="s">
        <v>3972</v>
      </c>
      <c r="S1650">
        <v>-3500</v>
      </c>
      <c r="T1650" s="7" t="str">
        <f t="shared" si="63"/>
        <v>hp_3008405;atk_12741482;hit_500000;miss_275;cirt_0;cirtSub_-3500</v>
      </c>
    </row>
    <row r="1651" spans="1:20" x14ac:dyDescent="0.15">
      <c r="A1651" s="16">
        <v>331649</v>
      </c>
      <c r="B1651" s="16" t="s">
        <v>228</v>
      </c>
      <c r="C1651" s="16">
        <v>1</v>
      </c>
      <c r="D1651" s="16">
        <v>2</v>
      </c>
      <c r="E1651" s="17">
        <v>550</v>
      </c>
      <c r="F1651" s="19" t="s">
        <v>3967</v>
      </c>
      <c r="G1651" s="19">
        <f t="shared" si="62"/>
        <v>0.8</v>
      </c>
      <c r="H1651" s="19"/>
      <c r="I1651">
        <v>3008405</v>
      </c>
      <c r="J1651" t="s">
        <v>3968</v>
      </c>
      <c r="K1651">
        <v>14157203</v>
      </c>
      <c r="L1651" t="s">
        <v>3969</v>
      </c>
      <c r="M1651">
        <v>500000</v>
      </c>
      <c r="N1651" t="s">
        <v>3970</v>
      </c>
      <c r="O1651">
        <v>275</v>
      </c>
      <c r="P1651" t="s">
        <v>3971</v>
      </c>
      <c r="Q1651">
        <v>0</v>
      </c>
      <c r="R1651" t="s">
        <v>3972</v>
      </c>
      <c r="S1651">
        <v>-3500</v>
      </c>
      <c r="T1651" s="7" t="str">
        <f t="shared" si="63"/>
        <v>hp_3008405;atk_12741482;hit_500000;miss_275;cirt_0;cirtSub_-3500</v>
      </c>
    </row>
    <row r="1652" spans="1:20" x14ac:dyDescent="0.15">
      <c r="A1652" s="16">
        <v>331650</v>
      </c>
      <c r="B1652" s="16" t="s">
        <v>228</v>
      </c>
      <c r="C1652" s="16">
        <v>1</v>
      </c>
      <c r="D1652" s="16">
        <v>2</v>
      </c>
      <c r="E1652" s="17">
        <v>551</v>
      </c>
      <c r="F1652" s="19" t="s">
        <v>3967</v>
      </c>
      <c r="G1652" s="19" t="e">
        <f t="shared" si="62"/>
        <v>#N/A</v>
      </c>
      <c r="H1652" s="19"/>
      <c r="I1652">
        <v>3019416</v>
      </c>
      <c r="J1652" t="s">
        <v>3968</v>
      </c>
      <c r="K1652">
        <v>14209020</v>
      </c>
      <c r="L1652" t="s">
        <v>3969</v>
      </c>
      <c r="M1652">
        <v>500000</v>
      </c>
      <c r="N1652" t="s">
        <v>3970</v>
      </c>
      <c r="O1652">
        <v>275</v>
      </c>
      <c r="P1652" t="s">
        <v>3971</v>
      </c>
      <c r="Q1652">
        <v>0</v>
      </c>
      <c r="R1652" t="s">
        <v>3972</v>
      </c>
      <c r="S1652">
        <v>-3500</v>
      </c>
      <c r="T1652" s="7" t="str">
        <f t="shared" si="63"/>
        <v>hp_3019416;atk_12788118;hit_500000;miss_275;cirt_0;cirtSub_-3500</v>
      </c>
    </row>
    <row r="1653" spans="1:20" x14ac:dyDescent="0.15">
      <c r="A1653" s="16">
        <v>331651</v>
      </c>
      <c r="B1653" s="16" t="s">
        <v>228</v>
      </c>
      <c r="C1653" s="16">
        <v>1</v>
      </c>
      <c r="D1653" s="16">
        <v>2</v>
      </c>
      <c r="E1653" s="17">
        <v>551</v>
      </c>
      <c r="F1653" s="19" t="s">
        <v>3967</v>
      </c>
      <c r="G1653" s="19" t="e">
        <f t="shared" si="62"/>
        <v>#N/A</v>
      </c>
      <c r="H1653" s="19"/>
      <c r="I1653">
        <v>3019416</v>
      </c>
      <c r="J1653" t="s">
        <v>3968</v>
      </c>
      <c r="K1653">
        <v>14209020</v>
      </c>
      <c r="L1653" t="s">
        <v>3969</v>
      </c>
      <c r="M1653">
        <v>500000</v>
      </c>
      <c r="N1653" t="s">
        <v>3970</v>
      </c>
      <c r="O1653">
        <v>275</v>
      </c>
      <c r="P1653" t="s">
        <v>3971</v>
      </c>
      <c r="Q1653">
        <v>0</v>
      </c>
      <c r="R1653" t="s">
        <v>3972</v>
      </c>
      <c r="S1653">
        <v>-3500</v>
      </c>
      <c r="T1653" s="7" t="str">
        <f t="shared" si="63"/>
        <v>hp_3019416;atk_12788118;hit_500000;miss_275;cirt_0;cirtSub_-3500</v>
      </c>
    </row>
    <row r="1654" spans="1:20" x14ac:dyDescent="0.15">
      <c r="A1654" s="16">
        <v>331652</v>
      </c>
      <c r="B1654" s="16" t="s">
        <v>228</v>
      </c>
      <c r="C1654" s="16">
        <v>1</v>
      </c>
      <c r="D1654" s="16">
        <v>2</v>
      </c>
      <c r="E1654" s="17">
        <v>551</v>
      </c>
      <c r="F1654" s="19" t="s">
        <v>3967</v>
      </c>
      <c r="G1654" s="19" t="e">
        <f t="shared" si="62"/>
        <v>#N/A</v>
      </c>
      <c r="H1654" s="19"/>
      <c r="I1654">
        <v>3019416</v>
      </c>
      <c r="J1654" t="s">
        <v>3968</v>
      </c>
      <c r="K1654">
        <v>14209020</v>
      </c>
      <c r="L1654" t="s">
        <v>3969</v>
      </c>
      <c r="M1654">
        <v>500000</v>
      </c>
      <c r="N1654" t="s">
        <v>3970</v>
      </c>
      <c r="O1654">
        <v>275</v>
      </c>
      <c r="P1654" t="s">
        <v>3971</v>
      </c>
      <c r="Q1654">
        <v>0</v>
      </c>
      <c r="R1654" t="s">
        <v>3972</v>
      </c>
      <c r="S1654">
        <v>-3500</v>
      </c>
      <c r="T1654" s="7" t="str">
        <f t="shared" si="63"/>
        <v>hp_3019416;atk_12788118;hit_500000;miss_275;cirt_0;cirtSub_-3500</v>
      </c>
    </row>
    <row r="1655" spans="1:20" x14ac:dyDescent="0.15">
      <c r="A1655" s="16">
        <v>331653</v>
      </c>
      <c r="B1655" s="16" t="s">
        <v>228</v>
      </c>
      <c r="C1655" s="16">
        <v>1</v>
      </c>
      <c r="D1655" s="16">
        <v>2</v>
      </c>
      <c r="E1655" s="17">
        <v>552</v>
      </c>
      <c r="F1655" s="19" t="s">
        <v>3967</v>
      </c>
      <c r="G1655" s="19" t="e">
        <f t="shared" si="62"/>
        <v>#N/A</v>
      </c>
      <c r="H1655" s="19"/>
      <c r="I1655">
        <v>3030427</v>
      </c>
      <c r="J1655" t="s">
        <v>3968</v>
      </c>
      <c r="K1655">
        <v>14260838</v>
      </c>
      <c r="L1655" t="s">
        <v>3969</v>
      </c>
      <c r="M1655">
        <v>500000</v>
      </c>
      <c r="N1655" t="s">
        <v>3970</v>
      </c>
      <c r="O1655">
        <v>276</v>
      </c>
      <c r="P1655" t="s">
        <v>3971</v>
      </c>
      <c r="Q1655">
        <v>0</v>
      </c>
      <c r="R1655" t="s">
        <v>3972</v>
      </c>
      <c r="S1655">
        <v>-3500</v>
      </c>
      <c r="T1655" s="7" t="str">
        <f t="shared" si="63"/>
        <v>hp_3030427;atk_12834754;hit_500000;miss_276;cirt_0;cirtSub_-3500</v>
      </c>
    </row>
    <row r="1656" spans="1:20" x14ac:dyDescent="0.15">
      <c r="A1656" s="16">
        <v>331654</v>
      </c>
      <c r="B1656" s="16" t="s">
        <v>228</v>
      </c>
      <c r="C1656" s="16">
        <v>1</v>
      </c>
      <c r="D1656" s="16">
        <v>2</v>
      </c>
      <c r="E1656" s="17">
        <v>552</v>
      </c>
      <c r="F1656" s="19" t="s">
        <v>3967</v>
      </c>
      <c r="G1656" s="19" t="e">
        <f t="shared" si="62"/>
        <v>#N/A</v>
      </c>
      <c r="H1656" s="19"/>
      <c r="I1656">
        <v>3030427</v>
      </c>
      <c r="J1656" t="s">
        <v>3968</v>
      </c>
      <c r="K1656">
        <v>14260838</v>
      </c>
      <c r="L1656" t="s">
        <v>3969</v>
      </c>
      <c r="M1656">
        <v>500000</v>
      </c>
      <c r="N1656" t="s">
        <v>3970</v>
      </c>
      <c r="O1656">
        <v>276</v>
      </c>
      <c r="P1656" t="s">
        <v>3971</v>
      </c>
      <c r="Q1656">
        <v>0</v>
      </c>
      <c r="R1656" t="s">
        <v>3972</v>
      </c>
      <c r="S1656">
        <v>-3500</v>
      </c>
      <c r="T1656" s="7" t="str">
        <f t="shared" si="63"/>
        <v>hp_3030427;atk_12834754;hit_500000;miss_276;cirt_0;cirtSub_-3500</v>
      </c>
    </row>
    <row r="1657" spans="1:20" x14ac:dyDescent="0.15">
      <c r="A1657" s="16">
        <v>331655</v>
      </c>
      <c r="B1657" s="16" t="s">
        <v>228</v>
      </c>
      <c r="C1657" s="16">
        <v>1</v>
      </c>
      <c r="D1657" s="16">
        <v>2</v>
      </c>
      <c r="E1657" s="17">
        <v>552</v>
      </c>
      <c r="F1657" s="19" t="s">
        <v>3967</v>
      </c>
      <c r="G1657" s="19" t="e">
        <f t="shared" si="62"/>
        <v>#N/A</v>
      </c>
      <c r="H1657" s="19"/>
      <c r="I1657">
        <v>3030427</v>
      </c>
      <c r="J1657" t="s">
        <v>3968</v>
      </c>
      <c r="K1657">
        <v>14260838</v>
      </c>
      <c r="L1657" t="s">
        <v>3969</v>
      </c>
      <c r="M1657">
        <v>500000</v>
      </c>
      <c r="N1657" t="s">
        <v>3970</v>
      </c>
      <c r="O1657">
        <v>276</v>
      </c>
      <c r="P1657" t="s">
        <v>3971</v>
      </c>
      <c r="Q1657">
        <v>0</v>
      </c>
      <c r="R1657" t="s">
        <v>3972</v>
      </c>
      <c r="S1657">
        <v>-3500</v>
      </c>
      <c r="T1657" s="7" t="str">
        <f t="shared" si="63"/>
        <v>hp_3030427;atk_12834754;hit_500000;miss_276;cirt_0;cirtSub_-3500</v>
      </c>
    </row>
    <row r="1658" spans="1:20" x14ac:dyDescent="0.15">
      <c r="A1658" s="16">
        <v>331656</v>
      </c>
      <c r="B1658" s="16" t="s">
        <v>228</v>
      </c>
      <c r="C1658" s="16">
        <v>1</v>
      </c>
      <c r="D1658" s="16">
        <v>2</v>
      </c>
      <c r="E1658" s="17">
        <v>553</v>
      </c>
      <c r="F1658" s="19" t="s">
        <v>3967</v>
      </c>
      <c r="G1658" s="19" t="e">
        <f t="shared" si="62"/>
        <v>#N/A</v>
      </c>
      <c r="H1658" s="19"/>
      <c r="I1658">
        <v>3041439</v>
      </c>
      <c r="J1658" t="s">
        <v>3968</v>
      </c>
      <c r="K1658">
        <v>14312655</v>
      </c>
      <c r="L1658" t="s">
        <v>3969</v>
      </c>
      <c r="M1658">
        <v>500000</v>
      </c>
      <c r="N1658" t="s">
        <v>3970</v>
      </c>
      <c r="O1658">
        <v>276</v>
      </c>
      <c r="P1658" t="s">
        <v>3971</v>
      </c>
      <c r="Q1658">
        <v>0</v>
      </c>
      <c r="R1658" t="s">
        <v>3972</v>
      </c>
      <c r="S1658">
        <v>-3500</v>
      </c>
      <c r="T1658" s="7" t="str">
        <f t="shared" si="63"/>
        <v>hp_3041439;atk_12881389;hit_500000;miss_276;cirt_0;cirtSub_-3500</v>
      </c>
    </row>
    <row r="1659" spans="1:20" x14ac:dyDescent="0.15">
      <c r="A1659" s="16">
        <v>331657</v>
      </c>
      <c r="B1659" s="16" t="s">
        <v>228</v>
      </c>
      <c r="C1659" s="16">
        <v>1</v>
      </c>
      <c r="D1659" s="16">
        <v>2</v>
      </c>
      <c r="E1659" s="17">
        <v>553</v>
      </c>
      <c r="F1659" s="19" t="s">
        <v>3967</v>
      </c>
      <c r="G1659" s="19" t="e">
        <f t="shared" si="62"/>
        <v>#N/A</v>
      </c>
      <c r="H1659" s="19"/>
      <c r="I1659">
        <v>3041439</v>
      </c>
      <c r="J1659" t="s">
        <v>3968</v>
      </c>
      <c r="K1659">
        <v>14312655</v>
      </c>
      <c r="L1659" t="s">
        <v>3969</v>
      </c>
      <c r="M1659">
        <v>500000</v>
      </c>
      <c r="N1659" t="s">
        <v>3970</v>
      </c>
      <c r="O1659">
        <v>276</v>
      </c>
      <c r="P1659" t="s">
        <v>3971</v>
      </c>
      <c r="Q1659">
        <v>0</v>
      </c>
      <c r="R1659" t="s">
        <v>3972</v>
      </c>
      <c r="S1659">
        <v>-3500</v>
      </c>
      <c r="T1659" s="7" t="str">
        <f t="shared" si="63"/>
        <v>hp_3041439;atk_12881389;hit_500000;miss_276;cirt_0;cirtSub_-3500</v>
      </c>
    </row>
    <row r="1660" spans="1:20" x14ac:dyDescent="0.15">
      <c r="A1660" s="16">
        <v>331658</v>
      </c>
      <c r="B1660" s="16" t="s">
        <v>228</v>
      </c>
      <c r="C1660" s="16">
        <v>1</v>
      </c>
      <c r="D1660" s="16">
        <v>2</v>
      </c>
      <c r="E1660" s="17">
        <v>553</v>
      </c>
      <c r="F1660" s="19" t="s">
        <v>3967</v>
      </c>
      <c r="G1660" s="19" t="e">
        <f t="shared" si="62"/>
        <v>#N/A</v>
      </c>
      <c r="H1660" s="19"/>
      <c r="I1660">
        <v>3041439</v>
      </c>
      <c r="J1660" t="s">
        <v>3968</v>
      </c>
      <c r="K1660">
        <v>14312655</v>
      </c>
      <c r="L1660" t="s">
        <v>3969</v>
      </c>
      <c r="M1660">
        <v>500000</v>
      </c>
      <c r="N1660" t="s">
        <v>3970</v>
      </c>
      <c r="O1660">
        <v>276</v>
      </c>
      <c r="P1660" t="s">
        <v>3971</v>
      </c>
      <c r="Q1660">
        <v>0</v>
      </c>
      <c r="R1660" t="s">
        <v>3972</v>
      </c>
      <c r="S1660">
        <v>-3500</v>
      </c>
      <c r="T1660" s="7" t="str">
        <f t="shared" si="63"/>
        <v>hp_3041439;atk_12881389;hit_500000;miss_276;cirt_0;cirtSub_-3500</v>
      </c>
    </row>
    <row r="1661" spans="1:20" x14ac:dyDescent="0.15">
      <c r="A1661" s="16">
        <v>331659</v>
      </c>
      <c r="B1661" s="16" t="s">
        <v>228</v>
      </c>
      <c r="C1661" s="16">
        <v>1</v>
      </c>
      <c r="D1661" s="16">
        <v>2</v>
      </c>
      <c r="E1661" s="17">
        <v>554</v>
      </c>
      <c r="F1661" s="19" t="s">
        <v>3967</v>
      </c>
      <c r="G1661" s="19" t="e">
        <f t="shared" si="62"/>
        <v>#N/A</v>
      </c>
      <c r="H1661" s="19"/>
      <c r="I1661">
        <v>3052450</v>
      </c>
      <c r="J1661" t="s">
        <v>3968</v>
      </c>
      <c r="K1661">
        <v>14364473</v>
      </c>
      <c r="L1661" t="s">
        <v>3969</v>
      </c>
      <c r="M1661">
        <v>500000</v>
      </c>
      <c r="N1661" t="s">
        <v>3970</v>
      </c>
      <c r="O1661">
        <v>277</v>
      </c>
      <c r="P1661" t="s">
        <v>3971</v>
      </c>
      <c r="Q1661">
        <v>0</v>
      </c>
      <c r="R1661" t="s">
        <v>3972</v>
      </c>
      <c r="S1661">
        <v>-3500</v>
      </c>
      <c r="T1661" s="7" t="str">
        <f t="shared" si="63"/>
        <v>hp_3052450;atk_12928025;hit_500000;miss_277;cirt_0;cirtSub_-3500</v>
      </c>
    </row>
    <row r="1662" spans="1:20" x14ac:dyDescent="0.15">
      <c r="A1662" s="16">
        <v>331660</v>
      </c>
      <c r="B1662" s="16" t="s">
        <v>228</v>
      </c>
      <c r="C1662" s="16">
        <v>1</v>
      </c>
      <c r="D1662" s="16">
        <v>2</v>
      </c>
      <c r="E1662" s="17">
        <v>554</v>
      </c>
      <c r="F1662" s="19" t="s">
        <v>3967</v>
      </c>
      <c r="G1662" s="19" t="e">
        <f t="shared" si="62"/>
        <v>#N/A</v>
      </c>
      <c r="H1662" s="19"/>
      <c r="I1662">
        <v>3052450</v>
      </c>
      <c r="J1662" t="s">
        <v>3968</v>
      </c>
      <c r="K1662">
        <v>14364473</v>
      </c>
      <c r="L1662" t="s">
        <v>3969</v>
      </c>
      <c r="M1662">
        <v>500000</v>
      </c>
      <c r="N1662" t="s">
        <v>3970</v>
      </c>
      <c r="O1662">
        <v>277</v>
      </c>
      <c r="P1662" t="s">
        <v>3971</v>
      </c>
      <c r="Q1662">
        <v>0</v>
      </c>
      <c r="R1662" t="s">
        <v>3972</v>
      </c>
      <c r="S1662">
        <v>-3500</v>
      </c>
      <c r="T1662" s="7" t="str">
        <f t="shared" si="63"/>
        <v>hp_3052450;atk_12928025;hit_500000;miss_277;cirt_0;cirtSub_-3500</v>
      </c>
    </row>
    <row r="1663" spans="1:20" x14ac:dyDescent="0.15">
      <c r="A1663" s="16">
        <v>331661</v>
      </c>
      <c r="B1663" s="16" t="s">
        <v>228</v>
      </c>
      <c r="C1663" s="16">
        <v>1</v>
      </c>
      <c r="D1663" s="16">
        <v>2</v>
      </c>
      <c r="E1663" s="17">
        <v>554</v>
      </c>
      <c r="F1663" s="19" t="s">
        <v>3967</v>
      </c>
      <c r="G1663" s="19" t="e">
        <f t="shared" si="62"/>
        <v>#N/A</v>
      </c>
      <c r="H1663" s="19"/>
      <c r="I1663">
        <v>3052450</v>
      </c>
      <c r="J1663" t="s">
        <v>3968</v>
      </c>
      <c r="K1663">
        <v>14364473</v>
      </c>
      <c r="L1663" t="s">
        <v>3969</v>
      </c>
      <c r="M1663">
        <v>500000</v>
      </c>
      <c r="N1663" t="s">
        <v>3970</v>
      </c>
      <c r="O1663">
        <v>277</v>
      </c>
      <c r="P1663" t="s">
        <v>3971</v>
      </c>
      <c r="Q1663">
        <v>0</v>
      </c>
      <c r="R1663" t="s">
        <v>3972</v>
      </c>
      <c r="S1663">
        <v>-3500</v>
      </c>
      <c r="T1663" s="7" t="str">
        <f t="shared" si="63"/>
        <v>hp_3052450;atk_12928025;hit_500000;miss_277;cirt_0;cirtSub_-3500</v>
      </c>
    </row>
    <row r="1664" spans="1:20" x14ac:dyDescent="0.15">
      <c r="A1664" s="16">
        <v>331662</v>
      </c>
      <c r="B1664" s="16" t="s">
        <v>228</v>
      </c>
      <c r="C1664" s="16">
        <v>1</v>
      </c>
      <c r="D1664" s="16">
        <v>2</v>
      </c>
      <c r="E1664" s="17">
        <v>555</v>
      </c>
      <c r="F1664" s="19" t="s">
        <v>3967</v>
      </c>
      <c r="G1664" s="19">
        <f t="shared" si="62"/>
        <v>0.8</v>
      </c>
      <c r="H1664" s="19"/>
      <c r="I1664">
        <v>3063462</v>
      </c>
      <c r="J1664" t="s">
        <v>3968</v>
      </c>
      <c r="K1664">
        <v>14416290</v>
      </c>
      <c r="L1664" t="s">
        <v>3969</v>
      </c>
      <c r="M1664">
        <v>500000</v>
      </c>
      <c r="N1664" t="s">
        <v>3970</v>
      </c>
      <c r="O1664">
        <v>277</v>
      </c>
      <c r="P1664" t="s">
        <v>3971</v>
      </c>
      <c r="Q1664">
        <v>0</v>
      </c>
      <c r="R1664" t="s">
        <v>3972</v>
      </c>
      <c r="S1664">
        <v>-3500</v>
      </c>
      <c r="T1664" s="7" t="str">
        <f t="shared" si="63"/>
        <v>hp_3063462;atk_12974661;hit_500000;miss_277;cirt_0;cirtSub_-3500</v>
      </c>
    </row>
    <row r="1665" spans="1:20" x14ac:dyDescent="0.15">
      <c r="A1665" s="16">
        <v>331663</v>
      </c>
      <c r="B1665" s="16" t="s">
        <v>228</v>
      </c>
      <c r="C1665" s="16">
        <v>1</v>
      </c>
      <c r="D1665" s="16">
        <v>2</v>
      </c>
      <c r="E1665" s="17">
        <v>555</v>
      </c>
      <c r="F1665" s="19" t="s">
        <v>3967</v>
      </c>
      <c r="G1665" s="19">
        <f t="shared" si="62"/>
        <v>0.8</v>
      </c>
      <c r="H1665" s="19"/>
      <c r="I1665">
        <v>3063462</v>
      </c>
      <c r="J1665" t="s">
        <v>3968</v>
      </c>
      <c r="K1665">
        <v>14416290</v>
      </c>
      <c r="L1665" t="s">
        <v>3969</v>
      </c>
      <c r="M1665">
        <v>500000</v>
      </c>
      <c r="N1665" t="s">
        <v>3970</v>
      </c>
      <c r="O1665">
        <v>277</v>
      </c>
      <c r="P1665" t="s">
        <v>3971</v>
      </c>
      <c r="Q1665">
        <v>0</v>
      </c>
      <c r="R1665" t="s">
        <v>3972</v>
      </c>
      <c r="S1665">
        <v>-3500</v>
      </c>
      <c r="T1665" s="7" t="str">
        <f t="shared" si="63"/>
        <v>hp_3063462;atk_12974661;hit_500000;miss_277;cirt_0;cirtSub_-3500</v>
      </c>
    </row>
    <row r="1666" spans="1:20" x14ac:dyDescent="0.15">
      <c r="A1666" s="16">
        <v>331664</v>
      </c>
      <c r="B1666" s="16" t="s">
        <v>228</v>
      </c>
      <c r="C1666" s="16">
        <v>1</v>
      </c>
      <c r="D1666" s="16">
        <v>2</v>
      </c>
      <c r="E1666" s="17">
        <v>555</v>
      </c>
      <c r="F1666" s="19" t="s">
        <v>3967</v>
      </c>
      <c r="G1666" s="19">
        <f t="shared" si="62"/>
        <v>0.8</v>
      </c>
      <c r="H1666" s="19"/>
      <c r="I1666">
        <v>3063462</v>
      </c>
      <c r="J1666" t="s">
        <v>3968</v>
      </c>
      <c r="K1666">
        <v>14416290</v>
      </c>
      <c r="L1666" t="s">
        <v>3969</v>
      </c>
      <c r="M1666">
        <v>500000</v>
      </c>
      <c r="N1666" t="s">
        <v>3970</v>
      </c>
      <c r="O1666">
        <v>277</v>
      </c>
      <c r="P1666" t="s">
        <v>3971</v>
      </c>
      <c r="Q1666">
        <v>0</v>
      </c>
      <c r="R1666" t="s">
        <v>3972</v>
      </c>
      <c r="S1666">
        <v>-3500</v>
      </c>
      <c r="T1666" s="7" t="str">
        <f t="shared" si="63"/>
        <v>hp_3063462;atk_12974661;hit_500000;miss_277;cirt_0;cirtSub_-3500</v>
      </c>
    </row>
    <row r="1667" spans="1:20" x14ac:dyDescent="0.15">
      <c r="A1667" s="16">
        <v>331665</v>
      </c>
      <c r="B1667" s="16" t="s">
        <v>228</v>
      </c>
      <c r="C1667" s="16">
        <v>1</v>
      </c>
      <c r="D1667" s="16">
        <v>2</v>
      </c>
      <c r="E1667" s="17">
        <v>556</v>
      </c>
      <c r="F1667" s="19" t="s">
        <v>3967</v>
      </c>
      <c r="G1667" s="19" t="e">
        <f t="shared" ref="G1667:G1730" si="64">VLOOKUP(E1667,$E$1804:$I$2287,5,0)</f>
        <v>#N/A</v>
      </c>
      <c r="H1667" s="19"/>
      <c r="I1667">
        <v>3074472</v>
      </c>
      <c r="J1667" t="s">
        <v>3968</v>
      </c>
      <c r="K1667">
        <v>14468108</v>
      </c>
      <c r="L1667" t="s">
        <v>3969</v>
      </c>
      <c r="M1667">
        <v>500000</v>
      </c>
      <c r="N1667" t="s">
        <v>3970</v>
      </c>
      <c r="O1667">
        <v>278</v>
      </c>
      <c r="P1667" t="s">
        <v>3971</v>
      </c>
      <c r="Q1667">
        <v>0</v>
      </c>
      <c r="R1667" t="s">
        <v>3972</v>
      </c>
      <c r="S1667">
        <v>-3500</v>
      </c>
      <c r="T1667" s="7" t="str">
        <f t="shared" ref="T1667:T1730" si="65">F1667&amp;"_"&amp;I1667&amp;";"&amp;J1667&amp;"_"&amp;INT(K1667*0.9)&amp;";"&amp;L1667&amp;"_"&amp;M1667&amp;";"&amp;N1667&amp;"_"&amp;O1667&amp;";"&amp;P1667&amp;"_"&amp;Q1667&amp;";"&amp;R1667&amp;"_"&amp;S1667</f>
        <v>hp_3074472;atk_13021297;hit_500000;miss_278;cirt_0;cirtSub_-3500</v>
      </c>
    </row>
    <row r="1668" spans="1:20" x14ac:dyDescent="0.15">
      <c r="A1668" s="16">
        <v>331666</v>
      </c>
      <c r="B1668" s="16" t="s">
        <v>228</v>
      </c>
      <c r="C1668" s="16">
        <v>1</v>
      </c>
      <c r="D1668" s="16">
        <v>2</v>
      </c>
      <c r="E1668" s="17">
        <v>556</v>
      </c>
      <c r="F1668" s="19" t="s">
        <v>3967</v>
      </c>
      <c r="G1668" s="19" t="e">
        <f t="shared" si="64"/>
        <v>#N/A</v>
      </c>
      <c r="H1668" s="19"/>
      <c r="I1668">
        <v>3074472</v>
      </c>
      <c r="J1668" t="s">
        <v>3968</v>
      </c>
      <c r="K1668">
        <v>14468108</v>
      </c>
      <c r="L1668" t="s">
        <v>3969</v>
      </c>
      <c r="M1668">
        <v>500000</v>
      </c>
      <c r="N1668" t="s">
        <v>3970</v>
      </c>
      <c r="O1668">
        <v>278</v>
      </c>
      <c r="P1668" t="s">
        <v>3971</v>
      </c>
      <c r="Q1668">
        <v>0</v>
      </c>
      <c r="R1668" t="s">
        <v>3972</v>
      </c>
      <c r="S1668">
        <v>-3500</v>
      </c>
      <c r="T1668" s="7" t="str">
        <f t="shared" si="65"/>
        <v>hp_3074472;atk_13021297;hit_500000;miss_278;cirt_0;cirtSub_-3500</v>
      </c>
    </row>
    <row r="1669" spans="1:20" x14ac:dyDescent="0.15">
      <c r="A1669" s="16">
        <v>331667</v>
      </c>
      <c r="B1669" s="16" t="s">
        <v>228</v>
      </c>
      <c r="C1669" s="16">
        <v>1</v>
      </c>
      <c r="D1669" s="16">
        <v>2</v>
      </c>
      <c r="E1669" s="17">
        <v>556</v>
      </c>
      <c r="F1669" s="19" t="s">
        <v>3967</v>
      </c>
      <c r="G1669" s="19" t="e">
        <f t="shared" si="64"/>
        <v>#N/A</v>
      </c>
      <c r="H1669" s="19"/>
      <c r="I1669">
        <v>3074472</v>
      </c>
      <c r="J1669" t="s">
        <v>3968</v>
      </c>
      <c r="K1669">
        <v>14468108</v>
      </c>
      <c r="L1669" t="s">
        <v>3969</v>
      </c>
      <c r="M1669">
        <v>500000</v>
      </c>
      <c r="N1669" t="s">
        <v>3970</v>
      </c>
      <c r="O1669">
        <v>278</v>
      </c>
      <c r="P1669" t="s">
        <v>3971</v>
      </c>
      <c r="Q1669">
        <v>0</v>
      </c>
      <c r="R1669" t="s">
        <v>3972</v>
      </c>
      <c r="S1669">
        <v>-3500</v>
      </c>
      <c r="T1669" s="7" t="str">
        <f t="shared" si="65"/>
        <v>hp_3074472;atk_13021297;hit_500000;miss_278;cirt_0;cirtSub_-3500</v>
      </c>
    </row>
    <row r="1670" spans="1:20" x14ac:dyDescent="0.15">
      <c r="A1670" s="16">
        <v>331668</v>
      </c>
      <c r="B1670" s="16" t="s">
        <v>228</v>
      </c>
      <c r="C1670" s="16">
        <v>1</v>
      </c>
      <c r="D1670" s="16">
        <v>2</v>
      </c>
      <c r="E1670" s="17">
        <v>557</v>
      </c>
      <c r="F1670" s="19" t="s">
        <v>3967</v>
      </c>
      <c r="G1670" s="19" t="e">
        <f t="shared" si="64"/>
        <v>#N/A</v>
      </c>
      <c r="H1670" s="19"/>
      <c r="I1670">
        <v>3085483</v>
      </c>
      <c r="J1670" t="s">
        <v>3968</v>
      </c>
      <c r="K1670">
        <v>14519925</v>
      </c>
      <c r="L1670" t="s">
        <v>3969</v>
      </c>
      <c r="M1670">
        <v>500000</v>
      </c>
      <c r="N1670" t="s">
        <v>3970</v>
      </c>
      <c r="O1670">
        <v>278</v>
      </c>
      <c r="P1670" t="s">
        <v>3971</v>
      </c>
      <c r="Q1670">
        <v>0</v>
      </c>
      <c r="R1670" t="s">
        <v>3972</v>
      </c>
      <c r="S1670">
        <v>-3500</v>
      </c>
      <c r="T1670" s="7" t="str">
        <f t="shared" si="65"/>
        <v>hp_3085483;atk_13067932;hit_500000;miss_278;cirt_0;cirtSub_-3500</v>
      </c>
    </row>
    <row r="1671" spans="1:20" x14ac:dyDescent="0.15">
      <c r="A1671" s="16">
        <v>331669</v>
      </c>
      <c r="B1671" s="16" t="s">
        <v>228</v>
      </c>
      <c r="C1671" s="16">
        <v>1</v>
      </c>
      <c r="D1671" s="16">
        <v>2</v>
      </c>
      <c r="E1671" s="17">
        <v>557</v>
      </c>
      <c r="F1671" s="19" t="s">
        <v>3967</v>
      </c>
      <c r="G1671" s="19" t="e">
        <f t="shared" si="64"/>
        <v>#N/A</v>
      </c>
      <c r="H1671" s="19"/>
      <c r="I1671">
        <v>3085483</v>
      </c>
      <c r="J1671" t="s">
        <v>3968</v>
      </c>
      <c r="K1671">
        <v>14519925</v>
      </c>
      <c r="L1671" t="s">
        <v>3969</v>
      </c>
      <c r="M1671">
        <v>500000</v>
      </c>
      <c r="N1671" t="s">
        <v>3970</v>
      </c>
      <c r="O1671">
        <v>278</v>
      </c>
      <c r="P1671" t="s">
        <v>3971</v>
      </c>
      <c r="Q1671">
        <v>0</v>
      </c>
      <c r="R1671" t="s">
        <v>3972</v>
      </c>
      <c r="S1671">
        <v>-3500</v>
      </c>
      <c r="T1671" s="7" t="str">
        <f t="shared" si="65"/>
        <v>hp_3085483;atk_13067932;hit_500000;miss_278;cirt_0;cirtSub_-3500</v>
      </c>
    </row>
    <row r="1672" spans="1:20" x14ac:dyDescent="0.15">
      <c r="A1672" s="16">
        <v>331670</v>
      </c>
      <c r="B1672" s="16" t="s">
        <v>228</v>
      </c>
      <c r="C1672" s="16">
        <v>1</v>
      </c>
      <c r="D1672" s="16">
        <v>2</v>
      </c>
      <c r="E1672" s="17">
        <v>557</v>
      </c>
      <c r="F1672" s="19" t="s">
        <v>3967</v>
      </c>
      <c r="G1672" s="19" t="e">
        <f t="shared" si="64"/>
        <v>#N/A</v>
      </c>
      <c r="H1672" s="19"/>
      <c r="I1672">
        <v>3085483</v>
      </c>
      <c r="J1672" t="s">
        <v>3968</v>
      </c>
      <c r="K1672">
        <v>14519925</v>
      </c>
      <c r="L1672" t="s">
        <v>3969</v>
      </c>
      <c r="M1672">
        <v>500000</v>
      </c>
      <c r="N1672" t="s">
        <v>3970</v>
      </c>
      <c r="O1672">
        <v>278</v>
      </c>
      <c r="P1672" t="s">
        <v>3971</v>
      </c>
      <c r="Q1672">
        <v>0</v>
      </c>
      <c r="R1672" t="s">
        <v>3972</v>
      </c>
      <c r="S1672">
        <v>-3500</v>
      </c>
      <c r="T1672" s="7" t="str">
        <f t="shared" si="65"/>
        <v>hp_3085483;atk_13067932;hit_500000;miss_278;cirt_0;cirtSub_-3500</v>
      </c>
    </row>
    <row r="1673" spans="1:20" x14ac:dyDescent="0.15">
      <c r="A1673" s="16">
        <v>331671</v>
      </c>
      <c r="B1673" s="16" t="s">
        <v>228</v>
      </c>
      <c r="C1673" s="16">
        <v>1</v>
      </c>
      <c r="D1673" s="16">
        <v>2</v>
      </c>
      <c r="E1673" s="17">
        <v>558</v>
      </c>
      <c r="F1673" s="19" t="s">
        <v>3967</v>
      </c>
      <c r="G1673" s="19" t="e">
        <f t="shared" si="64"/>
        <v>#N/A</v>
      </c>
      <c r="H1673" s="19"/>
      <c r="I1673">
        <v>3096495</v>
      </c>
      <c r="J1673" t="s">
        <v>3968</v>
      </c>
      <c r="K1673">
        <v>14571743</v>
      </c>
      <c r="L1673" t="s">
        <v>3969</v>
      </c>
      <c r="M1673">
        <v>500000</v>
      </c>
      <c r="N1673" t="s">
        <v>3970</v>
      </c>
      <c r="O1673">
        <v>279</v>
      </c>
      <c r="P1673" t="s">
        <v>3971</v>
      </c>
      <c r="Q1673">
        <v>0</v>
      </c>
      <c r="R1673" t="s">
        <v>3972</v>
      </c>
      <c r="S1673">
        <v>-3500</v>
      </c>
      <c r="T1673" s="7" t="str">
        <f t="shared" si="65"/>
        <v>hp_3096495;atk_13114568;hit_500000;miss_279;cirt_0;cirtSub_-3500</v>
      </c>
    </row>
    <row r="1674" spans="1:20" x14ac:dyDescent="0.15">
      <c r="A1674" s="16">
        <v>331672</v>
      </c>
      <c r="B1674" s="16" t="s">
        <v>228</v>
      </c>
      <c r="C1674" s="16">
        <v>1</v>
      </c>
      <c r="D1674" s="16">
        <v>2</v>
      </c>
      <c r="E1674" s="17">
        <v>558</v>
      </c>
      <c r="F1674" s="19" t="s">
        <v>3967</v>
      </c>
      <c r="G1674" s="19" t="e">
        <f t="shared" si="64"/>
        <v>#N/A</v>
      </c>
      <c r="H1674" s="19"/>
      <c r="I1674">
        <v>3096495</v>
      </c>
      <c r="J1674" t="s">
        <v>3968</v>
      </c>
      <c r="K1674">
        <v>14571743</v>
      </c>
      <c r="L1674" t="s">
        <v>3969</v>
      </c>
      <c r="M1674">
        <v>500000</v>
      </c>
      <c r="N1674" t="s">
        <v>3970</v>
      </c>
      <c r="O1674">
        <v>279</v>
      </c>
      <c r="P1674" t="s">
        <v>3971</v>
      </c>
      <c r="Q1674">
        <v>0</v>
      </c>
      <c r="R1674" t="s">
        <v>3972</v>
      </c>
      <c r="S1674">
        <v>-3500</v>
      </c>
      <c r="T1674" s="7" t="str">
        <f t="shared" si="65"/>
        <v>hp_3096495;atk_13114568;hit_500000;miss_279;cirt_0;cirtSub_-3500</v>
      </c>
    </row>
    <row r="1675" spans="1:20" x14ac:dyDescent="0.15">
      <c r="A1675" s="16">
        <v>331673</v>
      </c>
      <c r="B1675" s="16" t="s">
        <v>228</v>
      </c>
      <c r="C1675" s="16">
        <v>1</v>
      </c>
      <c r="D1675" s="16">
        <v>2</v>
      </c>
      <c r="E1675" s="17">
        <v>558</v>
      </c>
      <c r="F1675" s="19" t="s">
        <v>3967</v>
      </c>
      <c r="G1675" s="19" t="e">
        <f t="shared" si="64"/>
        <v>#N/A</v>
      </c>
      <c r="H1675" s="19"/>
      <c r="I1675">
        <v>3096495</v>
      </c>
      <c r="J1675" t="s">
        <v>3968</v>
      </c>
      <c r="K1675">
        <v>14571743</v>
      </c>
      <c r="L1675" t="s">
        <v>3969</v>
      </c>
      <c r="M1675">
        <v>500000</v>
      </c>
      <c r="N1675" t="s">
        <v>3970</v>
      </c>
      <c r="O1675">
        <v>279</v>
      </c>
      <c r="P1675" t="s">
        <v>3971</v>
      </c>
      <c r="Q1675">
        <v>0</v>
      </c>
      <c r="R1675" t="s">
        <v>3972</v>
      </c>
      <c r="S1675">
        <v>-3500</v>
      </c>
      <c r="T1675" s="7" t="str">
        <f t="shared" si="65"/>
        <v>hp_3096495;atk_13114568;hit_500000;miss_279;cirt_0;cirtSub_-3500</v>
      </c>
    </row>
    <row r="1676" spans="1:20" x14ac:dyDescent="0.15">
      <c r="A1676" s="16">
        <v>331674</v>
      </c>
      <c r="B1676" s="16" t="s">
        <v>228</v>
      </c>
      <c r="C1676" s="16">
        <v>1</v>
      </c>
      <c r="D1676" s="16">
        <v>2</v>
      </c>
      <c r="E1676" s="17">
        <v>559</v>
      </c>
      <c r="F1676" s="19" t="s">
        <v>3967</v>
      </c>
      <c r="G1676" s="19" t="e">
        <f t="shared" si="64"/>
        <v>#N/A</v>
      </c>
      <c r="H1676" s="19"/>
      <c r="I1676">
        <v>3107506</v>
      </c>
      <c r="J1676" t="s">
        <v>3968</v>
      </c>
      <c r="K1676">
        <v>14623560</v>
      </c>
      <c r="L1676" t="s">
        <v>3969</v>
      </c>
      <c r="M1676">
        <v>500000</v>
      </c>
      <c r="N1676" t="s">
        <v>3970</v>
      </c>
      <c r="O1676">
        <v>279</v>
      </c>
      <c r="P1676" t="s">
        <v>3971</v>
      </c>
      <c r="Q1676">
        <v>0</v>
      </c>
      <c r="R1676" t="s">
        <v>3972</v>
      </c>
      <c r="S1676">
        <v>-3500</v>
      </c>
      <c r="T1676" s="7" t="str">
        <f t="shared" si="65"/>
        <v>hp_3107506;atk_13161204;hit_500000;miss_279;cirt_0;cirtSub_-3500</v>
      </c>
    </row>
    <row r="1677" spans="1:20" x14ac:dyDescent="0.15">
      <c r="A1677" s="16">
        <v>331675</v>
      </c>
      <c r="B1677" s="16" t="s">
        <v>228</v>
      </c>
      <c r="C1677" s="16">
        <v>1</v>
      </c>
      <c r="D1677" s="16">
        <v>2</v>
      </c>
      <c r="E1677" s="17">
        <v>559</v>
      </c>
      <c r="F1677" s="19" t="s">
        <v>3967</v>
      </c>
      <c r="G1677" s="19" t="e">
        <f t="shared" si="64"/>
        <v>#N/A</v>
      </c>
      <c r="H1677" s="19"/>
      <c r="I1677">
        <v>3107506</v>
      </c>
      <c r="J1677" t="s">
        <v>3968</v>
      </c>
      <c r="K1677">
        <v>14623560</v>
      </c>
      <c r="L1677" t="s">
        <v>3969</v>
      </c>
      <c r="M1677">
        <v>500000</v>
      </c>
      <c r="N1677" t="s">
        <v>3970</v>
      </c>
      <c r="O1677">
        <v>279</v>
      </c>
      <c r="P1677" t="s">
        <v>3971</v>
      </c>
      <c r="Q1677">
        <v>0</v>
      </c>
      <c r="R1677" t="s">
        <v>3972</v>
      </c>
      <c r="S1677">
        <v>-3500</v>
      </c>
      <c r="T1677" s="7" t="str">
        <f t="shared" si="65"/>
        <v>hp_3107506;atk_13161204;hit_500000;miss_279;cirt_0;cirtSub_-3500</v>
      </c>
    </row>
    <row r="1678" spans="1:20" x14ac:dyDescent="0.15">
      <c r="A1678" s="16">
        <v>331676</v>
      </c>
      <c r="B1678" s="16" t="s">
        <v>228</v>
      </c>
      <c r="C1678" s="16">
        <v>1</v>
      </c>
      <c r="D1678" s="16">
        <v>2</v>
      </c>
      <c r="E1678" s="17">
        <v>559</v>
      </c>
      <c r="F1678" s="19" t="s">
        <v>3967</v>
      </c>
      <c r="G1678" s="19" t="e">
        <f t="shared" si="64"/>
        <v>#N/A</v>
      </c>
      <c r="H1678" s="19"/>
      <c r="I1678">
        <v>3107506</v>
      </c>
      <c r="J1678" t="s">
        <v>3968</v>
      </c>
      <c r="K1678">
        <v>14623560</v>
      </c>
      <c r="L1678" t="s">
        <v>3969</v>
      </c>
      <c r="M1678">
        <v>500000</v>
      </c>
      <c r="N1678" t="s">
        <v>3970</v>
      </c>
      <c r="O1678">
        <v>279</v>
      </c>
      <c r="P1678" t="s">
        <v>3971</v>
      </c>
      <c r="Q1678">
        <v>0</v>
      </c>
      <c r="R1678" t="s">
        <v>3972</v>
      </c>
      <c r="S1678">
        <v>-3500</v>
      </c>
      <c r="T1678" s="7" t="str">
        <f t="shared" si="65"/>
        <v>hp_3107506;atk_13161204;hit_500000;miss_279;cirt_0;cirtSub_-3500</v>
      </c>
    </row>
    <row r="1679" spans="1:20" x14ac:dyDescent="0.15">
      <c r="A1679" s="16">
        <v>331677</v>
      </c>
      <c r="B1679" s="16" t="s">
        <v>228</v>
      </c>
      <c r="C1679" s="16">
        <v>1</v>
      </c>
      <c r="D1679" s="16">
        <v>2</v>
      </c>
      <c r="E1679" s="17">
        <v>560</v>
      </c>
      <c r="F1679" s="19" t="s">
        <v>3967</v>
      </c>
      <c r="G1679" s="19">
        <f t="shared" si="64"/>
        <v>0.8</v>
      </c>
      <c r="H1679" s="19"/>
      <c r="I1679">
        <v>3118752</v>
      </c>
      <c r="J1679" t="s">
        <v>3968</v>
      </c>
      <c r="K1679">
        <v>14676480</v>
      </c>
      <c r="L1679" t="s">
        <v>3969</v>
      </c>
      <c r="M1679">
        <v>500000</v>
      </c>
      <c r="N1679" t="s">
        <v>3970</v>
      </c>
      <c r="O1679">
        <v>280</v>
      </c>
      <c r="P1679" t="s">
        <v>3971</v>
      </c>
      <c r="Q1679">
        <v>0</v>
      </c>
      <c r="R1679" t="s">
        <v>3972</v>
      </c>
      <c r="S1679">
        <v>-3500</v>
      </c>
      <c r="T1679" s="7" t="str">
        <f t="shared" si="65"/>
        <v>hp_3118752;atk_13208832;hit_500000;miss_280;cirt_0;cirtSub_-3500</v>
      </c>
    </row>
    <row r="1680" spans="1:20" x14ac:dyDescent="0.15">
      <c r="A1680" s="16">
        <v>331678</v>
      </c>
      <c r="B1680" s="16" t="s">
        <v>228</v>
      </c>
      <c r="C1680" s="16">
        <v>1</v>
      </c>
      <c r="D1680" s="16">
        <v>2</v>
      </c>
      <c r="E1680" s="17">
        <v>560</v>
      </c>
      <c r="F1680" s="19" t="s">
        <v>3967</v>
      </c>
      <c r="G1680" s="19">
        <f t="shared" si="64"/>
        <v>0.8</v>
      </c>
      <c r="H1680" s="19"/>
      <c r="I1680">
        <v>3118752</v>
      </c>
      <c r="J1680" t="s">
        <v>3968</v>
      </c>
      <c r="K1680">
        <v>14676480</v>
      </c>
      <c r="L1680" t="s">
        <v>3969</v>
      </c>
      <c r="M1680">
        <v>500000</v>
      </c>
      <c r="N1680" t="s">
        <v>3970</v>
      </c>
      <c r="O1680">
        <v>280</v>
      </c>
      <c r="P1680" t="s">
        <v>3971</v>
      </c>
      <c r="Q1680">
        <v>0</v>
      </c>
      <c r="R1680" t="s">
        <v>3972</v>
      </c>
      <c r="S1680">
        <v>-3500</v>
      </c>
      <c r="T1680" s="7" t="str">
        <f t="shared" si="65"/>
        <v>hp_3118752;atk_13208832;hit_500000;miss_280;cirt_0;cirtSub_-3500</v>
      </c>
    </row>
    <row r="1681" spans="1:20" x14ac:dyDescent="0.15">
      <c r="A1681" s="16">
        <v>331679</v>
      </c>
      <c r="B1681" s="16" t="s">
        <v>228</v>
      </c>
      <c r="C1681" s="16">
        <v>1</v>
      </c>
      <c r="D1681" s="16">
        <v>2</v>
      </c>
      <c r="E1681" s="17">
        <v>560</v>
      </c>
      <c r="F1681" s="19" t="s">
        <v>3967</v>
      </c>
      <c r="G1681" s="19">
        <f t="shared" si="64"/>
        <v>0.8</v>
      </c>
      <c r="H1681" s="19"/>
      <c r="I1681">
        <v>3118752</v>
      </c>
      <c r="J1681" t="s">
        <v>3968</v>
      </c>
      <c r="K1681">
        <v>14676480</v>
      </c>
      <c r="L1681" t="s">
        <v>3969</v>
      </c>
      <c r="M1681">
        <v>500000</v>
      </c>
      <c r="N1681" t="s">
        <v>3970</v>
      </c>
      <c r="O1681">
        <v>280</v>
      </c>
      <c r="P1681" t="s">
        <v>3971</v>
      </c>
      <c r="Q1681">
        <v>0</v>
      </c>
      <c r="R1681" t="s">
        <v>3972</v>
      </c>
      <c r="S1681">
        <v>-3500</v>
      </c>
      <c r="T1681" s="7" t="str">
        <f t="shared" si="65"/>
        <v>hp_3118752;atk_13208832;hit_500000;miss_280;cirt_0;cirtSub_-3500</v>
      </c>
    </row>
    <row r="1682" spans="1:20" x14ac:dyDescent="0.15">
      <c r="A1682" s="16">
        <v>331680</v>
      </c>
      <c r="B1682" s="16" t="s">
        <v>228</v>
      </c>
      <c r="C1682" s="16">
        <v>1</v>
      </c>
      <c r="D1682" s="16">
        <v>2</v>
      </c>
      <c r="E1682" s="17">
        <v>561</v>
      </c>
      <c r="F1682" s="19" t="s">
        <v>3967</v>
      </c>
      <c r="G1682" s="19" t="e">
        <f t="shared" si="64"/>
        <v>#N/A</v>
      </c>
      <c r="H1682" s="19"/>
      <c r="I1682">
        <v>3129997</v>
      </c>
      <c r="J1682" t="s">
        <v>3968</v>
      </c>
      <c r="K1682">
        <v>14729400</v>
      </c>
      <c r="L1682" t="s">
        <v>3969</v>
      </c>
      <c r="M1682">
        <v>500000</v>
      </c>
      <c r="N1682" t="s">
        <v>3970</v>
      </c>
      <c r="O1682">
        <v>280</v>
      </c>
      <c r="P1682" t="s">
        <v>3971</v>
      </c>
      <c r="Q1682">
        <v>0</v>
      </c>
      <c r="R1682" t="s">
        <v>3972</v>
      </c>
      <c r="S1682">
        <v>-3500</v>
      </c>
      <c r="T1682" s="7" t="str">
        <f t="shared" si="65"/>
        <v>hp_3129997;atk_13256460;hit_500000;miss_280;cirt_0;cirtSub_-3500</v>
      </c>
    </row>
    <row r="1683" spans="1:20" x14ac:dyDescent="0.15">
      <c r="A1683" s="16">
        <v>331681</v>
      </c>
      <c r="B1683" s="16" t="s">
        <v>228</v>
      </c>
      <c r="C1683" s="16">
        <v>1</v>
      </c>
      <c r="D1683" s="16">
        <v>2</v>
      </c>
      <c r="E1683" s="17">
        <v>561</v>
      </c>
      <c r="F1683" s="19" t="s">
        <v>3967</v>
      </c>
      <c r="G1683" s="19" t="e">
        <f t="shared" si="64"/>
        <v>#N/A</v>
      </c>
      <c r="H1683" s="19"/>
      <c r="I1683">
        <v>3129997</v>
      </c>
      <c r="J1683" t="s">
        <v>3968</v>
      </c>
      <c r="K1683">
        <v>14729400</v>
      </c>
      <c r="L1683" t="s">
        <v>3969</v>
      </c>
      <c r="M1683">
        <v>500000</v>
      </c>
      <c r="N1683" t="s">
        <v>3970</v>
      </c>
      <c r="O1683">
        <v>280</v>
      </c>
      <c r="P1683" t="s">
        <v>3971</v>
      </c>
      <c r="Q1683">
        <v>0</v>
      </c>
      <c r="R1683" t="s">
        <v>3972</v>
      </c>
      <c r="S1683">
        <v>-3500</v>
      </c>
      <c r="T1683" s="7" t="str">
        <f t="shared" si="65"/>
        <v>hp_3129997;atk_13256460;hit_500000;miss_280;cirt_0;cirtSub_-3500</v>
      </c>
    </row>
    <row r="1684" spans="1:20" x14ac:dyDescent="0.15">
      <c r="A1684" s="16">
        <v>331682</v>
      </c>
      <c r="B1684" s="16" t="s">
        <v>228</v>
      </c>
      <c r="C1684" s="16">
        <v>1</v>
      </c>
      <c r="D1684" s="16">
        <v>2</v>
      </c>
      <c r="E1684" s="17">
        <v>561</v>
      </c>
      <c r="F1684" s="19" t="s">
        <v>3967</v>
      </c>
      <c r="G1684" s="19" t="e">
        <f t="shared" si="64"/>
        <v>#N/A</v>
      </c>
      <c r="H1684" s="19"/>
      <c r="I1684">
        <v>3129997</v>
      </c>
      <c r="J1684" t="s">
        <v>3968</v>
      </c>
      <c r="K1684">
        <v>14729400</v>
      </c>
      <c r="L1684" t="s">
        <v>3969</v>
      </c>
      <c r="M1684">
        <v>500000</v>
      </c>
      <c r="N1684" t="s">
        <v>3970</v>
      </c>
      <c r="O1684">
        <v>280</v>
      </c>
      <c r="P1684" t="s">
        <v>3971</v>
      </c>
      <c r="Q1684">
        <v>0</v>
      </c>
      <c r="R1684" t="s">
        <v>3972</v>
      </c>
      <c r="S1684">
        <v>-3500</v>
      </c>
      <c r="T1684" s="7" t="str">
        <f t="shared" si="65"/>
        <v>hp_3129997;atk_13256460;hit_500000;miss_280;cirt_0;cirtSub_-3500</v>
      </c>
    </row>
    <row r="1685" spans="1:20" x14ac:dyDescent="0.15">
      <c r="A1685" s="16">
        <v>331683</v>
      </c>
      <c r="B1685" s="16" t="s">
        <v>228</v>
      </c>
      <c r="C1685" s="16">
        <v>1</v>
      </c>
      <c r="D1685" s="16">
        <v>2</v>
      </c>
      <c r="E1685" s="17">
        <v>562</v>
      </c>
      <c r="F1685" s="19" t="s">
        <v>3967</v>
      </c>
      <c r="G1685" s="19" t="e">
        <f t="shared" si="64"/>
        <v>#N/A</v>
      </c>
      <c r="H1685" s="19"/>
      <c r="I1685">
        <v>3141243</v>
      </c>
      <c r="J1685" t="s">
        <v>3968</v>
      </c>
      <c r="K1685">
        <v>14782320</v>
      </c>
      <c r="L1685" t="s">
        <v>3969</v>
      </c>
      <c r="M1685">
        <v>500000</v>
      </c>
      <c r="N1685" t="s">
        <v>3970</v>
      </c>
      <c r="O1685">
        <v>281</v>
      </c>
      <c r="P1685" t="s">
        <v>3971</v>
      </c>
      <c r="Q1685">
        <v>0</v>
      </c>
      <c r="R1685" t="s">
        <v>3972</v>
      </c>
      <c r="S1685">
        <v>-3500</v>
      </c>
      <c r="T1685" s="7" t="str">
        <f t="shared" si="65"/>
        <v>hp_3141243;atk_13304088;hit_500000;miss_281;cirt_0;cirtSub_-3500</v>
      </c>
    </row>
    <row r="1686" spans="1:20" x14ac:dyDescent="0.15">
      <c r="A1686" s="16">
        <v>331684</v>
      </c>
      <c r="B1686" s="16" t="s">
        <v>228</v>
      </c>
      <c r="C1686" s="16">
        <v>1</v>
      </c>
      <c r="D1686" s="16">
        <v>2</v>
      </c>
      <c r="E1686" s="17">
        <v>562</v>
      </c>
      <c r="F1686" s="19" t="s">
        <v>3967</v>
      </c>
      <c r="G1686" s="19" t="e">
        <f t="shared" si="64"/>
        <v>#N/A</v>
      </c>
      <c r="H1686" s="19"/>
      <c r="I1686">
        <v>3141243</v>
      </c>
      <c r="J1686" t="s">
        <v>3968</v>
      </c>
      <c r="K1686">
        <v>14782320</v>
      </c>
      <c r="L1686" t="s">
        <v>3969</v>
      </c>
      <c r="M1686">
        <v>500000</v>
      </c>
      <c r="N1686" t="s">
        <v>3970</v>
      </c>
      <c r="O1686">
        <v>281</v>
      </c>
      <c r="P1686" t="s">
        <v>3971</v>
      </c>
      <c r="Q1686">
        <v>0</v>
      </c>
      <c r="R1686" t="s">
        <v>3972</v>
      </c>
      <c r="S1686">
        <v>-3500</v>
      </c>
      <c r="T1686" s="7" t="str">
        <f t="shared" si="65"/>
        <v>hp_3141243;atk_13304088;hit_500000;miss_281;cirt_0;cirtSub_-3500</v>
      </c>
    </row>
    <row r="1687" spans="1:20" x14ac:dyDescent="0.15">
      <c r="A1687" s="16">
        <v>331685</v>
      </c>
      <c r="B1687" s="16" t="s">
        <v>228</v>
      </c>
      <c r="C1687" s="16">
        <v>1</v>
      </c>
      <c r="D1687" s="16">
        <v>2</v>
      </c>
      <c r="E1687" s="17">
        <v>562</v>
      </c>
      <c r="F1687" s="19" t="s">
        <v>3967</v>
      </c>
      <c r="G1687" s="19" t="e">
        <f t="shared" si="64"/>
        <v>#N/A</v>
      </c>
      <c r="H1687" s="19"/>
      <c r="I1687">
        <v>3141243</v>
      </c>
      <c r="J1687" t="s">
        <v>3968</v>
      </c>
      <c r="K1687">
        <v>14782320</v>
      </c>
      <c r="L1687" t="s">
        <v>3969</v>
      </c>
      <c r="M1687">
        <v>500000</v>
      </c>
      <c r="N1687" t="s">
        <v>3970</v>
      </c>
      <c r="O1687">
        <v>281</v>
      </c>
      <c r="P1687" t="s">
        <v>3971</v>
      </c>
      <c r="Q1687">
        <v>0</v>
      </c>
      <c r="R1687" t="s">
        <v>3972</v>
      </c>
      <c r="S1687">
        <v>-3500</v>
      </c>
      <c r="T1687" s="7" t="str">
        <f t="shared" si="65"/>
        <v>hp_3141243;atk_13304088;hit_500000;miss_281;cirt_0;cirtSub_-3500</v>
      </c>
    </row>
    <row r="1688" spans="1:20" x14ac:dyDescent="0.15">
      <c r="A1688" s="16">
        <v>331686</v>
      </c>
      <c r="B1688" s="16" t="s">
        <v>228</v>
      </c>
      <c r="C1688" s="16">
        <v>1</v>
      </c>
      <c r="D1688" s="16">
        <v>2</v>
      </c>
      <c r="E1688" s="17">
        <v>563</v>
      </c>
      <c r="F1688" s="19" t="s">
        <v>3967</v>
      </c>
      <c r="G1688" s="19" t="e">
        <f t="shared" si="64"/>
        <v>#N/A</v>
      </c>
      <c r="H1688" s="19"/>
      <c r="I1688">
        <v>3152488</v>
      </c>
      <c r="J1688" t="s">
        <v>3968</v>
      </c>
      <c r="K1688">
        <v>14835240</v>
      </c>
      <c r="L1688" t="s">
        <v>3969</v>
      </c>
      <c r="M1688">
        <v>500000</v>
      </c>
      <c r="N1688" t="s">
        <v>3970</v>
      </c>
      <c r="O1688">
        <v>281</v>
      </c>
      <c r="P1688" t="s">
        <v>3971</v>
      </c>
      <c r="Q1688">
        <v>0</v>
      </c>
      <c r="R1688" t="s">
        <v>3972</v>
      </c>
      <c r="S1688">
        <v>-3500</v>
      </c>
      <c r="T1688" s="7" t="str">
        <f t="shared" si="65"/>
        <v>hp_3152488;atk_13351716;hit_500000;miss_281;cirt_0;cirtSub_-3500</v>
      </c>
    </row>
    <row r="1689" spans="1:20" x14ac:dyDescent="0.15">
      <c r="A1689" s="16">
        <v>331687</v>
      </c>
      <c r="B1689" s="16" t="s">
        <v>228</v>
      </c>
      <c r="C1689" s="16">
        <v>1</v>
      </c>
      <c r="D1689" s="16">
        <v>2</v>
      </c>
      <c r="E1689" s="17">
        <v>563</v>
      </c>
      <c r="F1689" s="19" t="s">
        <v>3967</v>
      </c>
      <c r="G1689" s="19" t="e">
        <f t="shared" si="64"/>
        <v>#N/A</v>
      </c>
      <c r="H1689" s="19"/>
      <c r="I1689">
        <v>3152488</v>
      </c>
      <c r="J1689" t="s">
        <v>3968</v>
      </c>
      <c r="K1689">
        <v>14835240</v>
      </c>
      <c r="L1689" t="s">
        <v>3969</v>
      </c>
      <c r="M1689">
        <v>500000</v>
      </c>
      <c r="N1689" t="s">
        <v>3970</v>
      </c>
      <c r="O1689">
        <v>281</v>
      </c>
      <c r="P1689" t="s">
        <v>3971</v>
      </c>
      <c r="Q1689">
        <v>0</v>
      </c>
      <c r="R1689" t="s">
        <v>3972</v>
      </c>
      <c r="S1689">
        <v>-3500</v>
      </c>
      <c r="T1689" s="7" t="str">
        <f t="shared" si="65"/>
        <v>hp_3152488;atk_13351716;hit_500000;miss_281;cirt_0;cirtSub_-3500</v>
      </c>
    </row>
    <row r="1690" spans="1:20" x14ac:dyDescent="0.15">
      <c r="A1690" s="16">
        <v>331688</v>
      </c>
      <c r="B1690" s="16" t="s">
        <v>228</v>
      </c>
      <c r="C1690" s="16">
        <v>1</v>
      </c>
      <c r="D1690" s="16">
        <v>2</v>
      </c>
      <c r="E1690" s="17">
        <v>563</v>
      </c>
      <c r="F1690" s="19" t="s">
        <v>3967</v>
      </c>
      <c r="G1690" s="19" t="e">
        <f t="shared" si="64"/>
        <v>#N/A</v>
      </c>
      <c r="H1690" s="19"/>
      <c r="I1690">
        <v>3152488</v>
      </c>
      <c r="J1690" t="s">
        <v>3968</v>
      </c>
      <c r="K1690">
        <v>14835240</v>
      </c>
      <c r="L1690" t="s">
        <v>3969</v>
      </c>
      <c r="M1690">
        <v>500000</v>
      </c>
      <c r="N1690" t="s">
        <v>3970</v>
      </c>
      <c r="O1690">
        <v>281</v>
      </c>
      <c r="P1690" t="s">
        <v>3971</v>
      </c>
      <c r="Q1690">
        <v>0</v>
      </c>
      <c r="R1690" t="s">
        <v>3972</v>
      </c>
      <c r="S1690">
        <v>-3500</v>
      </c>
      <c r="T1690" s="7" t="str">
        <f t="shared" si="65"/>
        <v>hp_3152488;atk_13351716;hit_500000;miss_281;cirt_0;cirtSub_-3500</v>
      </c>
    </row>
    <row r="1691" spans="1:20" x14ac:dyDescent="0.15">
      <c r="A1691" s="16">
        <v>331689</v>
      </c>
      <c r="B1691" s="16" t="s">
        <v>228</v>
      </c>
      <c r="C1691" s="16">
        <v>1</v>
      </c>
      <c r="D1691" s="16">
        <v>2</v>
      </c>
      <c r="E1691" s="17">
        <v>564</v>
      </c>
      <c r="F1691" s="19" t="s">
        <v>3967</v>
      </c>
      <c r="G1691" s="19" t="e">
        <f t="shared" si="64"/>
        <v>#N/A</v>
      </c>
      <c r="H1691" s="19"/>
      <c r="I1691">
        <v>3163734</v>
      </c>
      <c r="J1691" t="s">
        <v>3968</v>
      </c>
      <c r="K1691">
        <v>14888160</v>
      </c>
      <c r="L1691" t="s">
        <v>3969</v>
      </c>
      <c r="M1691">
        <v>500000</v>
      </c>
      <c r="N1691" t="s">
        <v>3970</v>
      </c>
      <c r="O1691">
        <v>282</v>
      </c>
      <c r="P1691" t="s">
        <v>3971</v>
      </c>
      <c r="Q1691">
        <v>0</v>
      </c>
      <c r="R1691" t="s">
        <v>3972</v>
      </c>
      <c r="S1691">
        <v>-3500</v>
      </c>
      <c r="T1691" s="7" t="str">
        <f t="shared" si="65"/>
        <v>hp_3163734;atk_13399344;hit_500000;miss_282;cirt_0;cirtSub_-3500</v>
      </c>
    </row>
    <row r="1692" spans="1:20" x14ac:dyDescent="0.15">
      <c r="A1692" s="16">
        <v>331690</v>
      </c>
      <c r="B1692" s="16" t="s">
        <v>228</v>
      </c>
      <c r="C1692" s="16">
        <v>1</v>
      </c>
      <c r="D1692" s="16">
        <v>2</v>
      </c>
      <c r="E1692" s="17">
        <v>564</v>
      </c>
      <c r="F1692" s="19" t="s">
        <v>3967</v>
      </c>
      <c r="G1692" s="19" t="e">
        <f t="shared" si="64"/>
        <v>#N/A</v>
      </c>
      <c r="H1692" s="19"/>
      <c r="I1692">
        <v>3163734</v>
      </c>
      <c r="J1692" t="s">
        <v>3968</v>
      </c>
      <c r="K1692">
        <v>14888160</v>
      </c>
      <c r="L1692" t="s">
        <v>3969</v>
      </c>
      <c r="M1692">
        <v>500000</v>
      </c>
      <c r="N1692" t="s">
        <v>3970</v>
      </c>
      <c r="O1692">
        <v>282</v>
      </c>
      <c r="P1692" t="s">
        <v>3971</v>
      </c>
      <c r="Q1692">
        <v>0</v>
      </c>
      <c r="R1692" t="s">
        <v>3972</v>
      </c>
      <c r="S1692">
        <v>-3500</v>
      </c>
      <c r="T1692" s="7" t="str">
        <f t="shared" si="65"/>
        <v>hp_3163734;atk_13399344;hit_500000;miss_282;cirt_0;cirtSub_-3500</v>
      </c>
    </row>
    <row r="1693" spans="1:20" x14ac:dyDescent="0.15">
      <c r="A1693" s="16">
        <v>331691</v>
      </c>
      <c r="B1693" s="16" t="s">
        <v>228</v>
      </c>
      <c r="C1693" s="16">
        <v>1</v>
      </c>
      <c r="D1693" s="16">
        <v>2</v>
      </c>
      <c r="E1693" s="17">
        <v>564</v>
      </c>
      <c r="F1693" s="19" t="s">
        <v>3967</v>
      </c>
      <c r="G1693" s="19" t="e">
        <f t="shared" si="64"/>
        <v>#N/A</v>
      </c>
      <c r="H1693" s="19"/>
      <c r="I1693">
        <v>3163734</v>
      </c>
      <c r="J1693" t="s">
        <v>3968</v>
      </c>
      <c r="K1693">
        <v>14888160</v>
      </c>
      <c r="L1693" t="s">
        <v>3969</v>
      </c>
      <c r="M1693">
        <v>500000</v>
      </c>
      <c r="N1693" t="s">
        <v>3970</v>
      </c>
      <c r="O1693">
        <v>282</v>
      </c>
      <c r="P1693" t="s">
        <v>3971</v>
      </c>
      <c r="Q1693">
        <v>0</v>
      </c>
      <c r="R1693" t="s">
        <v>3972</v>
      </c>
      <c r="S1693">
        <v>-3500</v>
      </c>
      <c r="T1693" s="7" t="str">
        <f t="shared" si="65"/>
        <v>hp_3163734;atk_13399344;hit_500000;miss_282;cirt_0;cirtSub_-3500</v>
      </c>
    </row>
    <row r="1694" spans="1:20" x14ac:dyDescent="0.15">
      <c r="A1694" s="16">
        <v>331692</v>
      </c>
      <c r="B1694" s="16" t="s">
        <v>228</v>
      </c>
      <c r="C1694" s="16">
        <v>1</v>
      </c>
      <c r="D1694" s="16">
        <v>2</v>
      </c>
      <c r="E1694" s="17">
        <v>565</v>
      </c>
      <c r="F1694" s="19" t="s">
        <v>3967</v>
      </c>
      <c r="G1694" s="19">
        <f t="shared" si="64"/>
        <v>0.8</v>
      </c>
      <c r="H1694" s="19"/>
      <c r="I1694">
        <v>3174979</v>
      </c>
      <c r="J1694" t="s">
        <v>3968</v>
      </c>
      <c r="K1694">
        <v>14941080</v>
      </c>
      <c r="L1694" t="s">
        <v>3969</v>
      </c>
      <c r="M1694">
        <v>500000</v>
      </c>
      <c r="N1694" t="s">
        <v>3970</v>
      </c>
      <c r="O1694">
        <v>282</v>
      </c>
      <c r="P1694" t="s">
        <v>3971</v>
      </c>
      <c r="Q1694">
        <v>0</v>
      </c>
      <c r="R1694" t="s">
        <v>3972</v>
      </c>
      <c r="S1694">
        <v>-3500</v>
      </c>
      <c r="T1694" s="7" t="str">
        <f t="shared" si="65"/>
        <v>hp_3174979;atk_13446972;hit_500000;miss_282;cirt_0;cirtSub_-3500</v>
      </c>
    </row>
    <row r="1695" spans="1:20" x14ac:dyDescent="0.15">
      <c r="A1695" s="16">
        <v>331693</v>
      </c>
      <c r="B1695" s="16" t="s">
        <v>228</v>
      </c>
      <c r="C1695" s="16">
        <v>1</v>
      </c>
      <c r="D1695" s="16">
        <v>2</v>
      </c>
      <c r="E1695" s="17">
        <v>565</v>
      </c>
      <c r="F1695" s="19" t="s">
        <v>3967</v>
      </c>
      <c r="G1695" s="19">
        <f t="shared" si="64"/>
        <v>0.8</v>
      </c>
      <c r="H1695" s="19"/>
      <c r="I1695">
        <v>3174979</v>
      </c>
      <c r="J1695" t="s">
        <v>3968</v>
      </c>
      <c r="K1695">
        <v>14941080</v>
      </c>
      <c r="L1695" t="s">
        <v>3969</v>
      </c>
      <c r="M1695">
        <v>500000</v>
      </c>
      <c r="N1695" t="s">
        <v>3970</v>
      </c>
      <c r="O1695">
        <v>282</v>
      </c>
      <c r="P1695" t="s">
        <v>3971</v>
      </c>
      <c r="Q1695">
        <v>0</v>
      </c>
      <c r="R1695" t="s">
        <v>3972</v>
      </c>
      <c r="S1695">
        <v>-3500</v>
      </c>
      <c r="T1695" s="7" t="str">
        <f t="shared" si="65"/>
        <v>hp_3174979;atk_13446972;hit_500000;miss_282;cirt_0;cirtSub_-3500</v>
      </c>
    </row>
    <row r="1696" spans="1:20" x14ac:dyDescent="0.15">
      <c r="A1696" s="16">
        <v>331694</v>
      </c>
      <c r="B1696" s="16" t="s">
        <v>228</v>
      </c>
      <c r="C1696" s="16">
        <v>1</v>
      </c>
      <c r="D1696" s="16">
        <v>2</v>
      </c>
      <c r="E1696" s="17">
        <v>565</v>
      </c>
      <c r="F1696" s="19" t="s">
        <v>3967</v>
      </c>
      <c r="G1696" s="19">
        <f t="shared" si="64"/>
        <v>0.8</v>
      </c>
      <c r="H1696" s="19"/>
      <c r="I1696">
        <v>3174979</v>
      </c>
      <c r="J1696" t="s">
        <v>3968</v>
      </c>
      <c r="K1696">
        <v>14941080</v>
      </c>
      <c r="L1696" t="s">
        <v>3969</v>
      </c>
      <c r="M1696">
        <v>500000</v>
      </c>
      <c r="N1696" t="s">
        <v>3970</v>
      </c>
      <c r="O1696">
        <v>282</v>
      </c>
      <c r="P1696" t="s">
        <v>3971</v>
      </c>
      <c r="Q1696">
        <v>0</v>
      </c>
      <c r="R1696" t="s">
        <v>3972</v>
      </c>
      <c r="S1696">
        <v>-3500</v>
      </c>
      <c r="T1696" s="7" t="str">
        <f t="shared" si="65"/>
        <v>hp_3174979;atk_13446972;hit_500000;miss_282;cirt_0;cirtSub_-3500</v>
      </c>
    </row>
    <row r="1697" spans="1:20" x14ac:dyDescent="0.15">
      <c r="A1697" s="16">
        <v>331695</v>
      </c>
      <c r="B1697" s="16" t="s">
        <v>228</v>
      </c>
      <c r="C1697" s="16">
        <v>1</v>
      </c>
      <c r="D1697" s="16">
        <v>2</v>
      </c>
      <c r="E1697" s="17">
        <v>566</v>
      </c>
      <c r="F1697" s="19" t="s">
        <v>3967</v>
      </c>
      <c r="G1697" s="19" t="e">
        <f t="shared" si="64"/>
        <v>#N/A</v>
      </c>
      <c r="H1697" s="19"/>
      <c r="I1697">
        <v>3186225</v>
      </c>
      <c r="J1697" t="s">
        <v>3968</v>
      </c>
      <c r="K1697">
        <v>14994000</v>
      </c>
      <c r="L1697" t="s">
        <v>3969</v>
      </c>
      <c r="M1697">
        <v>500000</v>
      </c>
      <c r="N1697" t="s">
        <v>3970</v>
      </c>
      <c r="O1697">
        <v>283</v>
      </c>
      <c r="P1697" t="s">
        <v>3971</v>
      </c>
      <c r="Q1697">
        <v>0</v>
      </c>
      <c r="R1697" t="s">
        <v>3972</v>
      </c>
      <c r="S1697">
        <v>-3500</v>
      </c>
      <c r="T1697" s="7" t="str">
        <f t="shared" si="65"/>
        <v>hp_3186225;atk_13494600;hit_500000;miss_283;cirt_0;cirtSub_-3500</v>
      </c>
    </row>
    <row r="1698" spans="1:20" x14ac:dyDescent="0.15">
      <c r="A1698" s="16">
        <v>331696</v>
      </c>
      <c r="B1698" s="16" t="s">
        <v>228</v>
      </c>
      <c r="C1698" s="16">
        <v>1</v>
      </c>
      <c r="D1698" s="16">
        <v>2</v>
      </c>
      <c r="E1698" s="17">
        <v>566</v>
      </c>
      <c r="F1698" s="19" t="s">
        <v>3967</v>
      </c>
      <c r="G1698" s="19" t="e">
        <f t="shared" si="64"/>
        <v>#N/A</v>
      </c>
      <c r="H1698" s="19"/>
      <c r="I1698">
        <v>3186225</v>
      </c>
      <c r="J1698" t="s">
        <v>3968</v>
      </c>
      <c r="K1698">
        <v>14994000</v>
      </c>
      <c r="L1698" t="s">
        <v>3969</v>
      </c>
      <c r="M1698">
        <v>500000</v>
      </c>
      <c r="N1698" t="s">
        <v>3970</v>
      </c>
      <c r="O1698">
        <v>283</v>
      </c>
      <c r="P1698" t="s">
        <v>3971</v>
      </c>
      <c r="Q1698">
        <v>0</v>
      </c>
      <c r="R1698" t="s">
        <v>3972</v>
      </c>
      <c r="S1698">
        <v>-3500</v>
      </c>
      <c r="T1698" s="7" t="str">
        <f t="shared" si="65"/>
        <v>hp_3186225;atk_13494600;hit_500000;miss_283;cirt_0;cirtSub_-3500</v>
      </c>
    </row>
    <row r="1699" spans="1:20" x14ac:dyDescent="0.15">
      <c r="A1699" s="16">
        <v>331697</v>
      </c>
      <c r="B1699" s="16" t="s">
        <v>228</v>
      </c>
      <c r="C1699" s="16">
        <v>1</v>
      </c>
      <c r="D1699" s="16">
        <v>2</v>
      </c>
      <c r="E1699" s="17">
        <v>566</v>
      </c>
      <c r="F1699" s="19" t="s">
        <v>3967</v>
      </c>
      <c r="G1699" s="19" t="e">
        <f t="shared" si="64"/>
        <v>#N/A</v>
      </c>
      <c r="H1699" s="19"/>
      <c r="I1699">
        <v>3186225</v>
      </c>
      <c r="J1699" t="s">
        <v>3968</v>
      </c>
      <c r="K1699">
        <v>14994000</v>
      </c>
      <c r="L1699" t="s">
        <v>3969</v>
      </c>
      <c r="M1699">
        <v>500000</v>
      </c>
      <c r="N1699" t="s">
        <v>3970</v>
      </c>
      <c r="O1699">
        <v>283</v>
      </c>
      <c r="P1699" t="s">
        <v>3971</v>
      </c>
      <c r="Q1699">
        <v>0</v>
      </c>
      <c r="R1699" t="s">
        <v>3972</v>
      </c>
      <c r="S1699">
        <v>-3500</v>
      </c>
      <c r="T1699" s="7" t="str">
        <f t="shared" si="65"/>
        <v>hp_3186225;atk_13494600;hit_500000;miss_283;cirt_0;cirtSub_-3500</v>
      </c>
    </row>
    <row r="1700" spans="1:20" x14ac:dyDescent="0.15">
      <c r="A1700" s="16">
        <v>331698</v>
      </c>
      <c r="B1700" s="16" t="s">
        <v>228</v>
      </c>
      <c r="C1700" s="16">
        <v>1</v>
      </c>
      <c r="D1700" s="16">
        <v>2</v>
      </c>
      <c r="E1700" s="17">
        <v>567</v>
      </c>
      <c r="F1700" s="19" t="s">
        <v>3967</v>
      </c>
      <c r="G1700" s="19" t="e">
        <f t="shared" si="64"/>
        <v>#N/A</v>
      </c>
      <c r="H1700" s="19"/>
      <c r="I1700">
        <v>3197470</v>
      </c>
      <c r="J1700" t="s">
        <v>3968</v>
      </c>
      <c r="K1700">
        <v>15046920</v>
      </c>
      <c r="L1700" t="s">
        <v>3969</v>
      </c>
      <c r="M1700">
        <v>500000</v>
      </c>
      <c r="N1700" t="s">
        <v>3970</v>
      </c>
      <c r="O1700">
        <v>283</v>
      </c>
      <c r="P1700" t="s">
        <v>3971</v>
      </c>
      <c r="Q1700">
        <v>0</v>
      </c>
      <c r="R1700" t="s">
        <v>3972</v>
      </c>
      <c r="S1700">
        <v>-3500</v>
      </c>
      <c r="T1700" s="7" t="str">
        <f t="shared" si="65"/>
        <v>hp_3197470;atk_13542228;hit_500000;miss_283;cirt_0;cirtSub_-3500</v>
      </c>
    </row>
    <row r="1701" spans="1:20" x14ac:dyDescent="0.15">
      <c r="A1701" s="16">
        <v>331699</v>
      </c>
      <c r="B1701" s="16" t="s">
        <v>228</v>
      </c>
      <c r="C1701" s="16">
        <v>1</v>
      </c>
      <c r="D1701" s="16">
        <v>2</v>
      </c>
      <c r="E1701" s="17">
        <v>567</v>
      </c>
      <c r="F1701" s="19" t="s">
        <v>3967</v>
      </c>
      <c r="G1701" s="19" t="e">
        <f t="shared" si="64"/>
        <v>#N/A</v>
      </c>
      <c r="H1701" s="19"/>
      <c r="I1701">
        <v>3197470</v>
      </c>
      <c r="J1701" t="s">
        <v>3968</v>
      </c>
      <c r="K1701">
        <v>15046920</v>
      </c>
      <c r="L1701" t="s">
        <v>3969</v>
      </c>
      <c r="M1701">
        <v>500000</v>
      </c>
      <c r="N1701" t="s">
        <v>3970</v>
      </c>
      <c r="O1701">
        <v>283</v>
      </c>
      <c r="P1701" t="s">
        <v>3971</v>
      </c>
      <c r="Q1701">
        <v>0</v>
      </c>
      <c r="R1701" t="s">
        <v>3972</v>
      </c>
      <c r="S1701">
        <v>-3500</v>
      </c>
      <c r="T1701" s="7" t="str">
        <f t="shared" si="65"/>
        <v>hp_3197470;atk_13542228;hit_500000;miss_283;cirt_0;cirtSub_-3500</v>
      </c>
    </row>
    <row r="1702" spans="1:20" x14ac:dyDescent="0.15">
      <c r="A1702" s="16">
        <v>331700</v>
      </c>
      <c r="B1702" s="16" t="s">
        <v>228</v>
      </c>
      <c r="C1702" s="16">
        <v>1</v>
      </c>
      <c r="D1702" s="16">
        <v>2</v>
      </c>
      <c r="E1702" s="17">
        <v>567</v>
      </c>
      <c r="F1702" s="19" t="s">
        <v>3967</v>
      </c>
      <c r="G1702" s="19" t="e">
        <f t="shared" si="64"/>
        <v>#N/A</v>
      </c>
      <c r="H1702" s="19"/>
      <c r="I1702">
        <v>3197470</v>
      </c>
      <c r="J1702" t="s">
        <v>3968</v>
      </c>
      <c r="K1702">
        <v>15046920</v>
      </c>
      <c r="L1702" t="s">
        <v>3969</v>
      </c>
      <c r="M1702">
        <v>500000</v>
      </c>
      <c r="N1702" t="s">
        <v>3970</v>
      </c>
      <c r="O1702">
        <v>283</v>
      </c>
      <c r="P1702" t="s">
        <v>3971</v>
      </c>
      <c r="Q1702">
        <v>0</v>
      </c>
      <c r="R1702" t="s">
        <v>3972</v>
      </c>
      <c r="S1702">
        <v>-3500</v>
      </c>
      <c r="T1702" s="7" t="str">
        <f t="shared" si="65"/>
        <v>hp_3197470;atk_13542228;hit_500000;miss_283;cirt_0;cirtSub_-3500</v>
      </c>
    </row>
    <row r="1703" spans="1:20" x14ac:dyDescent="0.15">
      <c r="A1703" s="16">
        <v>331701</v>
      </c>
      <c r="B1703" s="16" t="s">
        <v>228</v>
      </c>
      <c r="C1703" s="16">
        <v>1</v>
      </c>
      <c r="D1703" s="16">
        <v>2</v>
      </c>
      <c r="E1703" s="17">
        <v>568</v>
      </c>
      <c r="F1703" s="19" t="s">
        <v>3967</v>
      </c>
      <c r="G1703" s="19" t="e">
        <f t="shared" si="64"/>
        <v>#N/A</v>
      </c>
      <c r="H1703" s="19"/>
      <c r="I1703">
        <v>3208716</v>
      </c>
      <c r="J1703" t="s">
        <v>3968</v>
      </c>
      <c r="K1703">
        <v>15099840</v>
      </c>
      <c r="L1703" t="s">
        <v>3969</v>
      </c>
      <c r="M1703">
        <v>500000</v>
      </c>
      <c r="N1703" t="s">
        <v>3970</v>
      </c>
      <c r="O1703">
        <v>284</v>
      </c>
      <c r="P1703" t="s">
        <v>3971</v>
      </c>
      <c r="Q1703">
        <v>0</v>
      </c>
      <c r="R1703" t="s">
        <v>3972</v>
      </c>
      <c r="S1703">
        <v>-3500</v>
      </c>
      <c r="T1703" s="7" t="str">
        <f t="shared" si="65"/>
        <v>hp_3208716;atk_13589856;hit_500000;miss_284;cirt_0;cirtSub_-3500</v>
      </c>
    </row>
    <row r="1704" spans="1:20" x14ac:dyDescent="0.15">
      <c r="A1704" s="16">
        <v>331702</v>
      </c>
      <c r="B1704" s="16" t="s">
        <v>228</v>
      </c>
      <c r="C1704" s="16">
        <v>1</v>
      </c>
      <c r="D1704" s="16">
        <v>2</v>
      </c>
      <c r="E1704" s="17">
        <v>568</v>
      </c>
      <c r="F1704" s="19" t="s">
        <v>3967</v>
      </c>
      <c r="G1704" s="19" t="e">
        <f t="shared" si="64"/>
        <v>#N/A</v>
      </c>
      <c r="H1704" s="19"/>
      <c r="I1704">
        <v>3208716</v>
      </c>
      <c r="J1704" t="s">
        <v>3968</v>
      </c>
      <c r="K1704">
        <v>15099840</v>
      </c>
      <c r="L1704" t="s">
        <v>3969</v>
      </c>
      <c r="M1704">
        <v>500000</v>
      </c>
      <c r="N1704" t="s">
        <v>3970</v>
      </c>
      <c r="O1704">
        <v>284</v>
      </c>
      <c r="P1704" t="s">
        <v>3971</v>
      </c>
      <c r="Q1704">
        <v>0</v>
      </c>
      <c r="R1704" t="s">
        <v>3972</v>
      </c>
      <c r="S1704">
        <v>-3500</v>
      </c>
      <c r="T1704" s="7" t="str">
        <f t="shared" si="65"/>
        <v>hp_3208716;atk_13589856;hit_500000;miss_284;cirt_0;cirtSub_-3500</v>
      </c>
    </row>
    <row r="1705" spans="1:20" x14ac:dyDescent="0.15">
      <c r="A1705" s="16">
        <v>331703</v>
      </c>
      <c r="B1705" s="16" t="s">
        <v>228</v>
      </c>
      <c r="C1705" s="16">
        <v>1</v>
      </c>
      <c r="D1705" s="16">
        <v>2</v>
      </c>
      <c r="E1705" s="17">
        <v>568</v>
      </c>
      <c r="F1705" s="19" t="s">
        <v>3967</v>
      </c>
      <c r="G1705" s="19" t="e">
        <f t="shared" si="64"/>
        <v>#N/A</v>
      </c>
      <c r="H1705" s="19"/>
      <c r="I1705">
        <v>3208716</v>
      </c>
      <c r="J1705" t="s">
        <v>3968</v>
      </c>
      <c r="K1705">
        <v>15099840</v>
      </c>
      <c r="L1705" t="s">
        <v>3969</v>
      </c>
      <c r="M1705">
        <v>500000</v>
      </c>
      <c r="N1705" t="s">
        <v>3970</v>
      </c>
      <c r="O1705">
        <v>284</v>
      </c>
      <c r="P1705" t="s">
        <v>3971</v>
      </c>
      <c r="Q1705">
        <v>0</v>
      </c>
      <c r="R1705" t="s">
        <v>3972</v>
      </c>
      <c r="S1705">
        <v>-3500</v>
      </c>
      <c r="T1705" s="7" t="str">
        <f t="shared" si="65"/>
        <v>hp_3208716;atk_13589856;hit_500000;miss_284;cirt_0;cirtSub_-3500</v>
      </c>
    </row>
    <row r="1706" spans="1:20" x14ac:dyDescent="0.15">
      <c r="A1706" s="16">
        <v>331704</v>
      </c>
      <c r="B1706" s="16" t="s">
        <v>228</v>
      </c>
      <c r="C1706" s="16">
        <v>1</v>
      </c>
      <c r="D1706" s="16">
        <v>2</v>
      </c>
      <c r="E1706" s="17">
        <v>569</v>
      </c>
      <c r="F1706" s="19" t="s">
        <v>3967</v>
      </c>
      <c r="G1706" s="19" t="e">
        <f t="shared" si="64"/>
        <v>#N/A</v>
      </c>
      <c r="H1706" s="19"/>
      <c r="I1706">
        <v>3219961</v>
      </c>
      <c r="J1706" t="s">
        <v>3968</v>
      </c>
      <c r="K1706">
        <v>15152760</v>
      </c>
      <c r="L1706" t="s">
        <v>3969</v>
      </c>
      <c r="M1706">
        <v>500000</v>
      </c>
      <c r="N1706" t="s">
        <v>3970</v>
      </c>
      <c r="O1706">
        <v>284</v>
      </c>
      <c r="P1706" t="s">
        <v>3971</v>
      </c>
      <c r="Q1706">
        <v>0</v>
      </c>
      <c r="R1706" t="s">
        <v>3972</v>
      </c>
      <c r="S1706">
        <v>-3500</v>
      </c>
      <c r="T1706" s="7" t="str">
        <f t="shared" si="65"/>
        <v>hp_3219961;atk_13637484;hit_500000;miss_284;cirt_0;cirtSub_-3500</v>
      </c>
    </row>
    <row r="1707" spans="1:20" x14ac:dyDescent="0.15">
      <c r="A1707" s="16">
        <v>331705</v>
      </c>
      <c r="B1707" s="16" t="s">
        <v>228</v>
      </c>
      <c r="C1707" s="16">
        <v>1</v>
      </c>
      <c r="D1707" s="16">
        <v>2</v>
      </c>
      <c r="E1707" s="17">
        <v>569</v>
      </c>
      <c r="F1707" s="19" t="s">
        <v>3967</v>
      </c>
      <c r="G1707" s="19" t="e">
        <f t="shared" si="64"/>
        <v>#N/A</v>
      </c>
      <c r="H1707" s="19"/>
      <c r="I1707">
        <v>3219961</v>
      </c>
      <c r="J1707" t="s">
        <v>3968</v>
      </c>
      <c r="K1707">
        <v>15152760</v>
      </c>
      <c r="L1707" t="s">
        <v>3969</v>
      </c>
      <c r="M1707">
        <v>500000</v>
      </c>
      <c r="N1707" t="s">
        <v>3970</v>
      </c>
      <c r="O1707">
        <v>284</v>
      </c>
      <c r="P1707" t="s">
        <v>3971</v>
      </c>
      <c r="Q1707">
        <v>0</v>
      </c>
      <c r="R1707" t="s">
        <v>3972</v>
      </c>
      <c r="S1707">
        <v>-3500</v>
      </c>
      <c r="T1707" s="7" t="str">
        <f t="shared" si="65"/>
        <v>hp_3219961;atk_13637484;hit_500000;miss_284;cirt_0;cirtSub_-3500</v>
      </c>
    </row>
    <row r="1708" spans="1:20" x14ac:dyDescent="0.15">
      <c r="A1708" s="16">
        <v>331706</v>
      </c>
      <c r="B1708" s="16" t="s">
        <v>228</v>
      </c>
      <c r="C1708" s="16">
        <v>1</v>
      </c>
      <c r="D1708" s="16">
        <v>2</v>
      </c>
      <c r="E1708" s="17">
        <v>569</v>
      </c>
      <c r="F1708" s="19" t="s">
        <v>3967</v>
      </c>
      <c r="G1708" s="19" t="e">
        <f t="shared" si="64"/>
        <v>#N/A</v>
      </c>
      <c r="H1708" s="19"/>
      <c r="I1708">
        <v>3219961</v>
      </c>
      <c r="J1708" t="s">
        <v>3968</v>
      </c>
      <c r="K1708">
        <v>15152760</v>
      </c>
      <c r="L1708" t="s">
        <v>3969</v>
      </c>
      <c r="M1708">
        <v>500000</v>
      </c>
      <c r="N1708" t="s">
        <v>3970</v>
      </c>
      <c r="O1708">
        <v>284</v>
      </c>
      <c r="P1708" t="s">
        <v>3971</v>
      </c>
      <c r="Q1708">
        <v>0</v>
      </c>
      <c r="R1708" t="s">
        <v>3972</v>
      </c>
      <c r="S1708">
        <v>-3500</v>
      </c>
      <c r="T1708" s="7" t="str">
        <f t="shared" si="65"/>
        <v>hp_3219961;atk_13637484;hit_500000;miss_284;cirt_0;cirtSub_-3500</v>
      </c>
    </row>
    <row r="1709" spans="1:20" x14ac:dyDescent="0.15">
      <c r="A1709" s="16">
        <v>331707</v>
      </c>
      <c r="B1709" s="16" t="s">
        <v>228</v>
      </c>
      <c r="C1709" s="16">
        <v>1</v>
      </c>
      <c r="D1709" s="16">
        <v>2</v>
      </c>
      <c r="E1709" s="17">
        <v>570</v>
      </c>
      <c r="F1709" s="19" t="s">
        <v>3967</v>
      </c>
      <c r="G1709" s="19">
        <f t="shared" si="64"/>
        <v>0.8</v>
      </c>
      <c r="H1709" s="19"/>
      <c r="I1709">
        <v>3231207</v>
      </c>
      <c r="J1709" t="s">
        <v>3968</v>
      </c>
      <c r="K1709">
        <v>15205680</v>
      </c>
      <c r="L1709" t="s">
        <v>3969</v>
      </c>
      <c r="M1709">
        <v>500000</v>
      </c>
      <c r="N1709" t="s">
        <v>3970</v>
      </c>
      <c r="O1709">
        <v>285</v>
      </c>
      <c r="P1709" t="s">
        <v>3971</v>
      </c>
      <c r="Q1709">
        <v>0</v>
      </c>
      <c r="R1709" t="s">
        <v>3972</v>
      </c>
      <c r="S1709">
        <v>-3500</v>
      </c>
      <c r="T1709" s="7" t="str">
        <f t="shared" si="65"/>
        <v>hp_3231207;atk_13685112;hit_500000;miss_285;cirt_0;cirtSub_-3500</v>
      </c>
    </row>
    <row r="1710" spans="1:20" x14ac:dyDescent="0.15">
      <c r="A1710" s="16">
        <v>331708</v>
      </c>
      <c r="B1710" s="16" t="s">
        <v>228</v>
      </c>
      <c r="C1710" s="16">
        <v>1</v>
      </c>
      <c r="D1710" s="16">
        <v>2</v>
      </c>
      <c r="E1710" s="17">
        <v>570</v>
      </c>
      <c r="F1710" s="19" t="s">
        <v>3967</v>
      </c>
      <c r="G1710" s="19">
        <f t="shared" si="64"/>
        <v>0.8</v>
      </c>
      <c r="H1710" s="19"/>
      <c r="I1710">
        <v>3231207</v>
      </c>
      <c r="J1710" t="s">
        <v>3968</v>
      </c>
      <c r="K1710">
        <v>15205680</v>
      </c>
      <c r="L1710" t="s">
        <v>3969</v>
      </c>
      <c r="M1710">
        <v>500000</v>
      </c>
      <c r="N1710" t="s">
        <v>3970</v>
      </c>
      <c r="O1710">
        <v>285</v>
      </c>
      <c r="P1710" t="s">
        <v>3971</v>
      </c>
      <c r="Q1710">
        <v>0</v>
      </c>
      <c r="R1710" t="s">
        <v>3972</v>
      </c>
      <c r="S1710">
        <v>-3500</v>
      </c>
      <c r="T1710" s="7" t="str">
        <f t="shared" si="65"/>
        <v>hp_3231207;atk_13685112;hit_500000;miss_285;cirt_0;cirtSub_-3500</v>
      </c>
    </row>
    <row r="1711" spans="1:20" x14ac:dyDescent="0.15">
      <c r="A1711" s="16">
        <v>331709</v>
      </c>
      <c r="B1711" s="16" t="s">
        <v>228</v>
      </c>
      <c r="C1711" s="16">
        <v>1</v>
      </c>
      <c r="D1711" s="16">
        <v>2</v>
      </c>
      <c r="E1711" s="17">
        <v>570</v>
      </c>
      <c r="F1711" s="19" t="s">
        <v>3967</v>
      </c>
      <c r="G1711" s="19">
        <f t="shared" si="64"/>
        <v>0.8</v>
      </c>
      <c r="H1711" s="19"/>
      <c r="I1711">
        <v>3231207</v>
      </c>
      <c r="J1711" t="s">
        <v>3968</v>
      </c>
      <c r="K1711">
        <v>15205680</v>
      </c>
      <c r="L1711" t="s">
        <v>3969</v>
      </c>
      <c r="M1711">
        <v>500000</v>
      </c>
      <c r="N1711" t="s">
        <v>3970</v>
      </c>
      <c r="O1711">
        <v>285</v>
      </c>
      <c r="P1711" t="s">
        <v>3971</v>
      </c>
      <c r="Q1711">
        <v>0</v>
      </c>
      <c r="R1711" t="s">
        <v>3972</v>
      </c>
      <c r="S1711">
        <v>-3500</v>
      </c>
      <c r="T1711" s="7" t="str">
        <f t="shared" si="65"/>
        <v>hp_3231207;atk_13685112;hit_500000;miss_285;cirt_0;cirtSub_-3500</v>
      </c>
    </row>
    <row r="1712" spans="1:20" x14ac:dyDescent="0.15">
      <c r="A1712" s="16">
        <v>331710</v>
      </c>
      <c r="B1712" s="16" t="s">
        <v>228</v>
      </c>
      <c r="C1712" s="16">
        <v>1</v>
      </c>
      <c r="D1712" s="16">
        <v>2</v>
      </c>
      <c r="E1712" s="17">
        <v>571</v>
      </c>
      <c r="F1712" s="19" t="s">
        <v>3967</v>
      </c>
      <c r="G1712" s="19" t="e">
        <f t="shared" si="64"/>
        <v>#N/A</v>
      </c>
      <c r="H1712" s="19"/>
      <c r="I1712">
        <v>3242452</v>
      </c>
      <c r="J1712" t="s">
        <v>3968</v>
      </c>
      <c r="K1712">
        <v>15258600</v>
      </c>
      <c r="L1712" t="s">
        <v>3969</v>
      </c>
      <c r="M1712">
        <v>500000</v>
      </c>
      <c r="N1712" t="s">
        <v>3970</v>
      </c>
      <c r="O1712">
        <v>285</v>
      </c>
      <c r="P1712" t="s">
        <v>3971</v>
      </c>
      <c r="Q1712">
        <v>0</v>
      </c>
      <c r="R1712" t="s">
        <v>3972</v>
      </c>
      <c r="S1712">
        <v>-3500</v>
      </c>
      <c r="T1712" s="7" t="str">
        <f t="shared" si="65"/>
        <v>hp_3242452;atk_13732740;hit_500000;miss_285;cirt_0;cirtSub_-3500</v>
      </c>
    </row>
    <row r="1713" spans="1:20" x14ac:dyDescent="0.15">
      <c r="A1713" s="16">
        <v>331711</v>
      </c>
      <c r="B1713" s="16" t="s">
        <v>228</v>
      </c>
      <c r="C1713" s="16">
        <v>1</v>
      </c>
      <c r="D1713" s="16">
        <v>2</v>
      </c>
      <c r="E1713" s="17">
        <v>571</v>
      </c>
      <c r="F1713" s="19" t="s">
        <v>3967</v>
      </c>
      <c r="G1713" s="19" t="e">
        <f t="shared" si="64"/>
        <v>#N/A</v>
      </c>
      <c r="H1713" s="19"/>
      <c r="I1713">
        <v>3242452</v>
      </c>
      <c r="J1713" t="s">
        <v>3968</v>
      </c>
      <c r="K1713">
        <v>15258600</v>
      </c>
      <c r="L1713" t="s">
        <v>3969</v>
      </c>
      <c r="M1713">
        <v>500000</v>
      </c>
      <c r="N1713" t="s">
        <v>3970</v>
      </c>
      <c r="O1713">
        <v>285</v>
      </c>
      <c r="P1713" t="s">
        <v>3971</v>
      </c>
      <c r="Q1713">
        <v>0</v>
      </c>
      <c r="R1713" t="s">
        <v>3972</v>
      </c>
      <c r="S1713">
        <v>-3500</v>
      </c>
      <c r="T1713" s="7" t="str">
        <f t="shared" si="65"/>
        <v>hp_3242452;atk_13732740;hit_500000;miss_285;cirt_0;cirtSub_-3500</v>
      </c>
    </row>
    <row r="1714" spans="1:20" x14ac:dyDescent="0.15">
      <c r="A1714" s="16">
        <v>331712</v>
      </c>
      <c r="B1714" s="16" t="s">
        <v>228</v>
      </c>
      <c r="C1714" s="16">
        <v>1</v>
      </c>
      <c r="D1714" s="16">
        <v>2</v>
      </c>
      <c r="E1714" s="17">
        <v>571</v>
      </c>
      <c r="F1714" s="19" t="s">
        <v>3967</v>
      </c>
      <c r="G1714" s="19" t="e">
        <f t="shared" si="64"/>
        <v>#N/A</v>
      </c>
      <c r="H1714" s="19"/>
      <c r="I1714">
        <v>3242452</v>
      </c>
      <c r="J1714" t="s">
        <v>3968</v>
      </c>
      <c r="K1714">
        <v>15258600</v>
      </c>
      <c r="L1714" t="s">
        <v>3969</v>
      </c>
      <c r="M1714">
        <v>500000</v>
      </c>
      <c r="N1714" t="s">
        <v>3970</v>
      </c>
      <c r="O1714">
        <v>285</v>
      </c>
      <c r="P1714" t="s">
        <v>3971</v>
      </c>
      <c r="Q1714">
        <v>0</v>
      </c>
      <c r="R1714" t="s">
        <v>3972</v>
      </c>
      <c r="S1714">
        <v>-3500</v>
      </c>
      <c r="T1714" s="7" t="str">
        <f t="shared" si="65"/>
        <v>hp_3242452;atk_13732740;hit_500000;miss_285;cirt_0;cirtSub_-3500</v>
      </c>
    </row>
    <row r="1715" spans="1:20" x14ac:dyDescent="0.15">
      <c r="A1715" s="16">
        <v>331713</v>
      </c>
      <c r="B1715" s="16" t="s">
        <v>228</v>
      </c>
      <c r="C1715" s="16">
        <v>1</v>
      </c>
      <c r="D1715" s="16">
        <v>2</v>
      </c>
      <c r="E1715" s="17">
        <v>572</v>
      </c>
      <c r="F1715" s="19" t="s">
        <v>3967</v>
      </c>
      <c r="G1715" s="19" t="e">
        <f t="shared" si="64"/>
        <v>#N/A</v>
      </c>
      <c r="H1715" s="19"/>
      <c r="I1715">
        <v>3253698</v>
      </c>
      <c r="J1715" t="s">
        <v>3968</v>
      </c>
      <c r="K1715">
        <v>15311520</v>
      </c>
      <c r="L1715" t="s">
        <v>3969</v>
      </c>
      <c r="M1715">
        <v>500000</v>
      </c>
      <c r="N1715" t="s">
        <v>3970</v>
      </c>
      <c r="O1715">
        <v>286</v>
      </c>
      <c r="P1715" t="s">
        <v>3971</v>
      </c>
      <c r="Q1715">
        <v>0</v>
      </c>
      <c r="R1715" t="s">
        <v>3972</v>
      </c>
      <c r="S1715">
        <v>-3500</v>
      </c>
      <c r="T1715" s="7" t="str">
        <f t="shared" si="65"/>
        <v>hp_3253698;atk_13780368;hit_500000;miss_286;cirt_0;cirtSub_-3500</v>
      </c>
    </row>
    <row r="1716" spans="1:20" x14ac:dyDescent="0.15">
      <c r="A1716" s="16">
        <v>331714</v>
      </c>
      <c r="B1716" s="16" t="s">
        <v>228</v>
      </c>
      <c r="C1716" s="16">
        <v>1</v>
      </c>
      <c r="D1716" s="16">
        <v>2</v>
      </c>
      <c r="E1716" s="17">
        <v>572</v>
      </c>
      <c r="F1716" s="19" t="s">
        <v>3967</v>
      </c>
      <c r="G1716" s="19" t="e">
        <f t="shared" si="64"/>
        <v>#N/A</v>
      </c>
      <c r="H1716" s="19"/>
      <c r="I1716">
        <v>3253698</v>
      </c>
      <c r="J1716" t="s">
        <v>3968</v>
      </c>
      <c r="K1716">
        <v>15311520</v>
      </c>
      <c r="L1716" t="s">
        <v>3969</v>
      </c>
      <c r="M1716">
        <v>500000</v>
      </c>
      <c r="N1716" t="s">
        <v>3970</v>
      </c>
      <c r="O1716">
        <v>286</v>
      </c>
      <c r="P1716" t="s">
        <v>3971</v>
      </c>
      <c r="Q1716">
        <v>0</v>
      </c>
      <c r="R1716" t="s">
        <v>3972</v>
      </c>
      <c r="S1716">
        <v>-3500</v>
      </c>
      <c r="T1716" s="7" t="str">
        <f t="shared" si="65"/>
        <v>hp_3253698;atk_13780368;hit_500000;miss_286;cirt_0;cirtSub_-3500</v>
      </c>
    </row>
    <row r="1717" spans="1:20" x14ac:dyDescent="0.15">
      <c r="A1717" s="16">
        <v>331715</v>
      </c>
      <c r="B1717" s="16" t="s">
        <v>228</v>
      </c>
      <c r="C1717" s="16">
        <v>1</v>
      </c>
      <c r="D1717" s="16">
        <v>2</v>
      </c>
      <c r="E1717" s="17">
        <v>572</v>
      </c>
      <c r="F1717" s="19" t="s">
        <v>3967</v>
      </c>
      <c r="G1717" s="19" t="e">
        <f t="shared" si="64"/>
        <v>#N/A</v>
      </c>
      <c r="H1717" s="19"/>
      <c r="I1717">
        <v>3253698</v>
      </c>
      <c r="J1717" t="s">
        <v>3968</v>
      </c>
      <c r="K1717">
        <v>15311520</v>
      </c>
      <c r="L1717" t="s">
        <v>3969</v>
      </c>
      <c r="M1717">
        <v>500000</v>
      </c>
      <c r="N1717" t="s">
        <v>3970</v>
      </c>
      <c r="O1717">
        <v>286</v>
      </c>
      <c r="P1717" t="s">
        <v>3971</v>
      </c>
      <c r="Q1717">
        <v>0</v>
      </c>
      <c r="R1717" t="s">
        <v>3972</v>
      </c>
      <c r="S1717">
        <v>-3500</v>
      </c>
      <c r="T1717" s="7" t="str">
        <f t="shared" si="65"/>
        <v>hp_3253698;atk_13780368;hit_500000;miss_286;cirt_0;cirtSub_-3500</v>
      </c>
    </row>
    <row r="1718" spans="1:20" x14ac:dyDescent="0.15">
      <c r="A1718" s="16">
        <v>331716</v>
      </c>
      <c r="B1718" s="16" t="s">
        <v>228</v>
      </c>
      <c r="C1718" s="16">
        <v>1</v>
      </c>
      <c r="D1718" s="16">
        <v>2</v>
      </c>
      <c r="E1718" s="17">
        <v>573</v>
      </c>
      <c r="F1718" s="19" t="s">
        <v>3967</v>
      </c>
      <c r="G1718" s="19" t="e">
        <f t="shared" si="64"/>
        <v>#N/A</v>
      </c>
      <c r="H1718" s="19"/>
      <c r="I1718">
        <v>3264943</v>
      </c>
      <c r="J1718" t="s">
        <v>3968</v>
      </c>
      <c r="K1718">
        <v>15364440</v>
      </c>
      <c r="L1718" t="s">
        <v>3969</v>
      </c>
      <c r="M1718">
        <v>500000</v>
      </c>
      <c r="N1718" t="s">
        <v>3970</v>
      </c>
      <c r="O1718">
        <v>286</v>
      </c>
      <c r="P1718" t="s">
        <v>3971</v>
      </c>
      <c r="Q1718">
        <v>0</v>
      </c>
      <c r="R1718" t="s">
        <v>3972</v>
      </c>
      <c r="S1718">
        <v>-3500</v>
      </c>
      <c r="T1718" s="7" t="str">
        <f t="shared" si="65"/>
        <v>hp_3264943;atk_13827996;hit_500000;miss_286;cirt_0;cirtSub_-3500</v>
      </c>
    </row>
    <row r="1719" spans="1:20" x14ac:dyDescent="0.15">
      <c r="A1719" s="16">
        <v>331717</v>
      </c>
      <c r="B1719" s="16" t="s">
        <v>228</v>
      </c>
      <c r="C1719" s="16">
        <v>1</v>
      </c>
      <c r="D1719" s="16">
        <v>2</v>
      </c>
      <c r="E1719" s="17">
        <v>573</v>
      </c>
      <c r="F1719" s="19" t="s">
        <v>3967</v>
      </c>
      <c r="G1719" s="19" t="e">
        <f t="shared" si="64"/>
        <v>#N/A</v>
      </c>
      <c r="H1719" s="19"/>
      <c r="I1719">
        <v>3264943</v>
      </c>
      <c r="J1719" t="s">
        <v>3968</v>
      </c>
      <c r="K1719">
        <v>15364440</v>
      </c>
      <c r="L1719" t="s">
        <v>3969</v>
      </c>
      <c r="M1719">
        <v>500000</v>
      </c>
      <c r="N1719" t="s">
        <v>3970</v>
      </c>
      <c r="O1719">
        <v>286</v>
      </c>
      <c r="P1719" t="s">
        <v>3971</v>
      </c>
      <c r="Q1719">
        <v>0</v>
      </c>
      <c r="R1719" t="s">
        <v>3972</v>
      </c>
      <c r="S1719">
        <v>-3500</v>
      </c>
      <c r="T1719" s="7" t="str">
        <f t="shared" si="65"/>
        <v>hp_3264943;atk_13827996;hit_500000;miss_286;cirt_0;cirtSub_-3500</v>
      </c>
    </row>
    <row r="1720" spans="1:20" x14ac:dyDescent="0.15">
      <c r="A1720" s="16">
        <v>331718</v>
      </c>
      <c r="B1720" s="16" t="s">
        <v>228</v>
      </c>
      <c r="C1720" s="16">
        <v>1</v>
      </c>
      <c r="D1720" s="16">
        <v>2</v>
      </c>
      <c r="E1720" s="17">
        <v>573</v>
      </c>
      <c r="F1720" s="19" t="s">
        <v>3967</v>
      </c>
      <c r="G1720" s="19" t="e">
        <f t="shared" si="64"/>
        <v>#N/A</v>
      </c>
      <c r="H1720" s="19"/>
      <c r="I1720">
        <v>3264943</v>
      </c>
      <c r="J1720" t="s">
        <v>3968</v>
      </c>
      <c r="K1720">
        <v>15364440</v>
      </c>
      <c r="L1720" t="s">
        <v>3969</v>
      </c>
      <c r="M1720">
        <v>500000</v>
      </c>
      <c r="N1720" t="s">
        <v>3970</v>
      </c>
      <c r="O1720">
        <v>286</v>
      </c>
      <c r="P1720" t="s">
        <v>3971</v>
      </c>
      <c r="Q1720">
        <v>0</v>
      </c>
      <c r="R1720" t="s">
        <v>3972</v>
      </c>
      <c r="S1720">
        <v>-3500</v>
      </c>
      <c r="T1720" s="7" t="str">
        <f t="shared" si="65"/>
        <v>hp_3264943;atk_13827996;hit_500000;miss_286;cirt_0;cirtSub_-3500</v>
      </c>
    </row>
    <row r="1721" spans="1:20" x14ac:dyDescent="0.15">
      <c r="A1721" s="16">
        <v>331719</v>
      </c>
      <c r="B1721" s="16" t="s">
        <v>228</v>
      </c>
      <c r="C1721" s="16">
        <v>1</v>
      </c>
      <c r="D1721" s="16">
        <v>2</v>
      </c>
      <c r="E1721" s="17">
        <v>574</v>
      </c>
      <c r="F1721" s="19" t="s">
        <v>3967</v>
      </c>
      <c r="G1721" s="19" t="e">
        <f t="shared" si="64"/>
        <v>#N/A</v>
      </c>
      <c r="H1721" s="19"/>
      <c r="I1721">
        <v>3276423</v>
      </c>
      <c r="J1721" t="s">
        <v>3968</v>
      </c>
      <c r="K1721">
        <v>15418463</v>
      </c>
      <c r="L1721" t="s">
        <v>3969</v>
      </c>
      <c r="M1721">
        <v>500000</v>
      </c>
      <c r="N1721" t="s">
        <v>3970</v>
      </c>
      <c r="O1721">
        <v>287</v>
      </c>
      <c r="P1721" t="s">
        <v>3971</v>
      </c>
      <c r="Q1721">
        <v>0</v>
      </c>
      <c r="R1721" t="s">
        <v>3972</v>
      </c>
      <c r="S1721">
        <v>-3500</v>
      </c>
      <c r="T1721" s="7" t="str">
        <f t="shared" si="65"/>
        <v>hp_3276423;atk_13876616;hit_500000;miss_287;cirt_0;cirtSub_-3500</v>
      </c>
    </row>
    <row r="1722" spans="1:20" x14ac:dyDescent="0.15">
      <c r="A1722" s="16">
        <v>331720</v>
      </c>
      <c r="B1722" s="16" t="s">
        <v>228</v>
      </c>
      <c r="C1722" s="16">
        <v>1</v>
      </c>
      <c r="D1722" s="16">
        <v>2</v>
      </c>
      <c r="E1722" s="17">
        <v>574</v>
      </c>
      <c r="F1722" s="19" t="s">
        <v>3967</v>
      </c>
      <c r="G1722" s="19" t="e">
        <f t="shared" si="64"/>
        <v>#N/A</v>
      </c>
      <c r="H1722" s="19"/>
      <c r="I1722">
        <v>3276423</v>
      </c>
      <c r="J1722" t="s">
        <v>3968</v>
      </c>
      <c r="K1722">
        <v>15418463</v>
      </c>
      <c r="L1722" t="s">
        <v>3969</v>
      </c>
      <c r="M1722">
        <v>500000</v>
      </c>
      <c r="N1722" t="s">
        <v>3970</v>
      </c>
      <c r="O1722">
        <v>287</v>
      </c>
      <c r="P1722" t="s">
        <v>3971</v>
      </c>
      <c r="Q1722">
        <v>0</v>
      </c>
      <c r="R1722" t="s">
        <v>3972</v>
      </c>
      <c r="S1722">
        <v>-3500</v>
      </c>
      <c r="T1722" s="7" t="str">
        <f t="shared" si="65"/>
        <v>hp_3276423;atk_13876616;hit_500000;miss_287;cirt_0;cirtSub_-3500</v>
      </c>
    </row>
    <row r="1723" spans="1:20" x14ac:dyDescent="0.15">
      <c r="A1723" s="16">
        <v>331721</v>
      </c>
      <c r="B1723" s="16" t="s">
        <v>228</v>
      </c>
      <c r="C1723" s="16">
        <v>1</v>
      </c>
      <c r="D1723" s="16">
        <v>2</v>
      </c>
      <c r="E1723" s="17">
        <v>574</v>
      </c>
      <c r="F1723" s="19" t="s">
        <v>3967</v>
      </c>
      <c r="G1723" s="19" t="e">
        <f t="shared" si="64"/>
        <v>#N/A</v>
      </c>
      <c r="H1723" s="19"/>
      <c r="I1723">
        <v>3276423</v>
      </c>
      <c r="J1723" t="s">
        <v>3968</v>
      </c>
      <c r="K1723">
        <v>15418463</v>
      </c>
      <c r="L1723" t="s">
        <v>3969</v>
      </c>
      <c r="M1723">
        <v>500000</v>
      </c>
      <c r="N1723" t="s">
        <v>3970</v>
      </c>
      <c r="O1723">
        <v>287</v>
      </c>
      <c r="P1723" t="s">
        <v>3971</v>
      </c>
      <c r="Q1723">
        <v>0</v>
      </c>
      <c r="R1723" t="s">
        <v>3972</v>
      </c>
      <c r="S1723">
        <v>-3500</v>
      </c>
      <c r="T1723" s="7" t="str">
        <f t="shared" si="65"/>
        <v>hp_3276423;atk_13876616;hit_500000;miss_287;cirt_0;cirtSub_-3500</v>
      </c>
    </row>
    <row r="1724" spans="1:20" x14ac:dyDescent="0.15">
      <c r="A1724" s="16">
        <v>331722</v>
      </c>
      <c r="B1724" s="16" t="s">
        <v>228</v>
      </c>
      <c r="C1724" s="16">
        <v>1</v>
      </c>
      <c r="D1724" s="16">
        <v>2</v>
      </c>
      <c r="E1724" s="17">
        <v>575</v>
      </c>
      <c r="F1724" s="19" t="s">
        <v>3967</v>
      </c>
      <c r="G1724" s="19">
        <f t="shared" si="64"/>
        <v>0.8</v>
      </c>
      <c r="H1724" s="19"/>
      <c r="I1724">
        <v>3287902</v>
      </c>
      <c r="J1724" t="s">
        <v>3968</v>
      </c>
      <c r="K1724">
        <v>15472485</v>
      </c>
      <c r="L1724" t="s">
        <v>3969</v>
      </c>
      <c r="M1724">
        <v>500000</v>
      </c>
      <c r="N1724" t="s">
        <v>3970</v>
      </c>
      <c r="O1724">
        <v>287</v>
      </c>
      <c r="P1724" t="s">
        <v>3971</v>
      </c>
      <c r="Q1724">
        <v>0</v>
      </c>
      <c r="R1724" t="s">
        <v>3972</v>
      </c>
      <c r="S1724">
        <v>-3500</v>
      </c>
      <c r="T1724" s="7" t="str">
        <f t="shared" si="65"/>
        <v>hp_3287902;atk_13925236;hit_500000;miss_287;cirt_0;cirtSub_-3500</v>
      </c>
    </row>
    <row r="1725" spans="1:20" x14ac:dyDescent="0.15">
      <c r="A1725" s="16">
        <v>331723</v>
      </c>
      <c r="B1725" s="16" t="s">
        <v>228</v>
      </c>
      <c r="C1725" s="16">
        <v>1</v>
      </c>
      <c r="D1725" s="16">
        <v>2</v>
      </c>
      <c r="E1725" s="17">
        <v>575</v>
      </c>
      <c r="F1725" s="19" t="s">
        <v>3967</v>
      </c>
      <c r="G1725" s="19">
        <f t="shared" si="64"/>
        <v>0.8</v>
      </c>
      <c r="H1725" s="19"/>
      <c r="I1725">
        <v>3287902</v>
      </c>
      <c r="J1725" t="s">
        <v>3968</v>
      </c>
      <c r="K1725">
        <v>15472485</v>
      </c>
      <c r="L1725" t="s">
        <v>3969</v>
      </c>
      <c r="M1725">
        <v>500000</v>
      </c>
      <c r="N1725" t="s">
        <v>3970</v>
      </c>
      <c r="O1725">
        <v>287</v>
      </c>
      <c r="P1725" t="s">
        <v>3971</v>
      </c>
      <c r="Q1725">
        <v>0</v>
      </c>
      <c r="R1725" t="s">
        <v>3972</v>
      </c>
      <c r="S1725">
        <v>-3500</v>
      </c>
      <c r="T1725" s="7" t="str">
        <f t="shared" si="65"/>
        <v>hp_3287902;atk_13925236;hit_500000;miss_287;cirt_0;cirtSub_-3500</v>
      </c>
    </row>
    <row r="1726" spans="1:20" x14ac:dyDescent="0.15">
      <c r="A1726" s="16">
        <v>331724</v>
      </c>
      <c r="B1726" s="16" t="s">
        <v>228</v>
      </c>
      <c r="C1726" s="16">
        <v>1</v>
      </c>
      <c r="D1726" s="16">
        <v>2</v>
      </c>
      <c r="E1726" s="17">
        <v>575</v>
      </c>
      <c r="F1726" s="19" t="s">
        <v>3967</v>
      </c>
      <c r="G1726" s="19">
        <f t="shared" si="64"/>
        <v>0.8</v>
      </c>
      <c r="H1726" s="19"/>
      <c r="I1726">
        <v>3287902</v>
      </c>
      <c r="J1726" t="s">
        <v>3968</v>
      </c>
      <c r="K1726">
        <v>15472485</v>
      </c>
      <c r="L1726" t="s">
        <v>3969</v>
      </c>
      <c r="M1726">
        <v>500000</v>
      </c>
      <c r="N1726" t="s">
        <v>3970</v>
      </c>
      <c r="O1726">
        <v>287</v>
      </c>
      <c r="P1726" t="s">
        <v>3971</v>
      </c>
      <c r="Q1726">
        <v>0</v>
      </c>
      <c r="R1726" t="s">
        <v>3972</v>
      </c>
      <c r="S1726">
        <v>-3500</v>
      </c>
      <c r="T1726" s="7" t="str">
        <f t="shared" si="65"/>
        <v>hp_3287902;atk_13925236;hit_500000;miss_287;cirt_0;cirtSub_-3500</v>
      </c>
    </row>
    <row r="1727" spans="1:20" x14ac:dyDescent="0.15">
      <c r="A1727" s="16">
        <v>331725</v>
      </c>
      <c r="B1727" s="16" t="s">
        <v>228</v>
      </c>
      <c r="C1727" s="16">
        <v>1</v>
      </c>
      <c r="D1727" s="16">
        <v>2</v>
      </c>
      <c r="E1727" s="17">
        <v>576</v>
      </c>
      <c r="F1727" s="19" t="s">
        <v>3967</v>
      </c>
      <c r="G1727" s="19" t="e">
        <f t="shared" si="64"/>
        <v>#N/A</v>
      </c>
      <c r="H1727" s="19"/>
      <c r="I1727">
        <v>3299382</v>
      </c>
      <c r="J1727" t="s">
        <v>3968</v>
      </c>
      <c r="K1727">
        <v>15526508</v>
      </c>
      <c r="L1727" t="s">
        <v>3969</v>
      </c>
      <c r="M1727">
        <v>500000</v>
      </c>
      <c r="N1727" t="s">
        <v>3970</v>
      </c>
      <c r="O1727">
        <v>288</v>
      </c>
      <c r="P1727" t="s">
        <v>3971</v>
      </c>
      <c r="Q1727">
        <v>0</v>
      </c>
      <c r="R1727" t="s">
        <v>3972</v>
      </c>
      <c r="S1727">
        <v>-3500</v>
      </c>
      <c r="T1727" s="7" t="str">
        <f t="shared" si="65"/>
        <v>hp_3299382;atk_13973857;hit_500000;miss_288;cirt_0;cirtSub_-3500</v>
      </c>
    </row>
    <row r="1728" spans="1:20" x14ac:dyDescent="0.15">
      <c r="A1728" s="16">
        <v>331726</v>
      </c>
      <c r="B1728" s="16" t="s">
        <v>228</v>
      </c>
      <c r="C1728" s="16">
        <v>1</v>
      </c>
      <c r="D1728" s="16">
        <v>2</v>
      </c>
      <c r="E1728" s="17">
        <v>576</v>
      </c>
      <c r="F1728" s="19" t="s">
        <v>3967</v>
      </c>
      <c r="G1728" s="19" t="e">
        <f t="shared" si="64"/>
        <v>#N/A</v>
      </c>
      <c r="H1728" s="19"/>
      <c r="I1728">
        <v>3299382</v>
      </c>
      <c r="J1728" t="s">
        <v>3968</v>
      </c>
      <c r="K1728">
        <v>15526508</v>
      </c>
      <c r="L1728" t="s">
        <v>3969</v>
      </c>
      <c r="M1728">
        <v>500000</v>
      </c>
      <c r="N1728" t="s">
        <v>3970</v>
      </c>
      <c r="O1728">
        <v>288</v>
      </c>
      <c r="P1728" t="s">
        <v>3971</v>
      </c>
      <c r="Q1728">
        <v>0</v>
      </c>
      <c r="R1728" t="s">
        <v>3972</v>
      </c>
      <c r="S1728">
        <v>-3500</v>
      </c>
      <c r="T1728" s="7" t="str">
        <f t="shared" si="65"/>
        <v>hp_3299382;atk_13973857;hit_500000;miss_288;cirt_0;cirtSub_-3500</v>
      </c>
    </row>
    <row r="1729" spans="1:20" x14ac:dyDescent="0.15">
      <c r="A1729" s="16">
        <v>331727</v>
      </c>
      <c r="B1729" s="16" t="s">
        <v>228</v>
      </c>
      <c r="C1729" s="16">
        <v>1</v>
      </c>
      <c r="D1729" s="16">
        <v>2</v>
      </c>
      <c r="E1729" s="17">
        <v>576</v>
      </c>
      <c r="F1729" s="19" t="s">
        <v>3967</v>
      </c>
      <c r="G1729" s="19" t="e">
        <f t="shared" si="64"/>
        <v>#N/A</v>
      </c>
      <c r="H1729" s="19"/>
      <c r="I1729">
        <v>3299382</v>
      </c>
      <c r="J1729" t="s">
        <v>3968</v>
      </c>
      <c r="K1729">
        <v>15526508</v>
      </c>
      <c r="L1729" t="s">
        <v>3969</v>
      </c>
      <c r="M1729">
        <v>500000</v>
      </c>
      <c r="N1729" t="s">
        <v>3970</v>
      </c>
      <c r="O1729">
        <v>288</v>
      </c>
      <c r="P1729" t="s">
        <v>3971</v>
      </c>
      <c r="Q1729">
        <v>0</v>
      </c>
      <c r="R1729" t="s">
        <v>3972</v>
      </c>
      <c r="S1729">
        <v>-3500</v>
      </c>
      <c r="T1729" s="7" t="str">
        <f t="shared" si="65"/>
        <v>hp_3299382;atk_13973857;hit_500000;miss_288;cirt_0;cirtSub_-3500</v>
      </c>
    </row>
    <row r="1730" spans="1:20" x14ac:dyDescent="0.15">
      <c r="A1730" s="16">
        <v>331728</v>
      </c>
      <c r="B1730" s="16" t="s">
        <v>228</v>
      </c>
      <c r="C1730" s="16">
        <v>1</v>
      </c>
      <c r="D1730" s="16">
        <v>2</v>
      </c>
      <c r="E1730" s="17">
        <v>577</v>
      </c>
      <c r="F1730" s="19" t="s">
        <v>3967</v>
      </c>
      <c r="G1730" s="19" t="e">
        <f t="shared" si="64"/>
        <v>#N/A</v>
      </c>
      <c r="H1730" s="19"/>
      <c r="I1730">
        <v>3310863</v>
      </c>
      <c r="J1730" t="s">
        <v>3968</v>
      </c>
      <c r="K1730">
        <v>15580530</v>
      </c>
      <c r="L1730" t="s">
        <v>3969</v>
      </c>
      <c r="M1730">
        <v>500000</v>
      </c>
      <c r="N1730" t="s">
        <v>3970</v>
      </c>
      <c r="O1730">
        <v>288</v>
      </c>
      <c r="P1730" t="s">
        <v>3971</v>
      </c>
      <c r="Q1730">
        <v>0</v>
      </c>
      <c r="R1730" t="s">
        <v>3972</v>
      </c>
      <c r="S1730">
        <v>-3500</v>
      </c>
      <c r="T1730" s="7" t="str">
        <f t="shared" si="65"/>
        <v>hp_3310863;atk_14022477;hit_500000;miss_288;cirt_0;cirtSub_-3500</v>
      </c>
    </row>
    <row r="1731" spans="1:20" x14ac:dyDescent="0.15">
      <c r="A1731" s="16">
        <v>331729</v>
      </c>
      <c r="B1731" s="16" t="s">
        <v>228</v>
      </c>
      <c r="C1731" s="16">
        <v>1</v>
      </c>
      <c r="D1731" s="16">
        <v>2</v>
      </c>
      <c r="E1731" s="17">
        <v>577</v>
      </c>
      <c r="F1731" s="19" t="s">
        <v>3967</v>
      </c>
      <c r="G1731" s="19" t="e">
        <f t="shared" ref="G1731:G1794" si="66">VLOOKUP(E1731,$E$1804:$I$2287,5,0)</f>
        <v>#N/A</v>
      </c>
      <c r="H1731" s="19"/>
      <c r="I1731">
        <v>3310863</v>
      </c>
      <c r="J1731" t="s">
        <v>3968</v>
      </c>
      <c r="K1731">
        <v>15580530</v>
      </c>
      <c r="L1731" t="s">
        <v>3969</v>
      </c>
      <c r="M1731">
        <v>500000</v>
      </c>
      <c r="N1731" t="s">
        <v>3970</v>
      </c>
      <c r="O1731">
        <v>288</v>
      </c>
      <c r="P1731" t="s">
        <v>3971</v>
      </c>
      <c r="Q1731">
        <v>0</v>
      </c>
      <c r="R1731" t="s">
        <v>3972</v>
      </c>
      <c r="S1731">
        <v>-3500</v>
      </c>
      <c r="T1731" s="7" t="str">
        <f t="shared" ref="T1731:T1794" si="67">F1731&amp;"_"&amp;I1731&amp;";"&amp;J1731&amp;"_"&amp;INT(K1731*0.9)&amp;";"&amp;L1731&amp;"_"&amp;M1731&amp;";"&amp;N1731&amp;"_"&amp;O1731&amp;";"&amp;P1731&amp;"_"&amp;Q1731&amp;";"&amp;R1731&amp;"_"&amp;S1731</f>
        <v>hp_3310863;atk_14022477;hit_500000;miss_288;cirt_0;cirtSub_-3500</v>
      </c>
    </row>
    <row r="1732" spans="1:20" x14ac:dyDescent="0.15">
      <c r="A1732" s="16">
        <v>331730</v>
      </c>
      <c r="B1732" s="16" t="s">
        <v>228</v>
      </c>
      <c r="C1732" s="16">
        <v>1</v>
      </c>
      <c r="D1732" s="16">
        <v>2</v>
      </c>
      <c r="E1732" s="17">
        <v>577</v>
      </c>
      <c r="F1732" s="19" t="s">
        <v>3967</v>
      </c>
      <c r="G1732" s="19" t="e">
        <f t="shared" si="66"/>
        <v>#N/A</v>
      </c>
      <c r="H1732" s="19"/>
      <c r="I1732">
        <v>3310863</v>
      </c>
      <c r="J1732" t="s">
        <v>3968</v>
      </c>
      <c r="K1732">
        <v>15580530</v>
      </c>
      <c r="L1732" t="s">
        <v>3969</v>
      </c>
      <c r="M1732">
        <v>500000</v>
      </c>
      <c r="N1732" t="s">
        <v>3970</v>
      </c>
      <c r="O1732">
        <v>288</v>
      </c>
      <c r="P1732" t="s">
        <v>3971</v>
      </c>
      <c r="Q1732">
        <v>0</v>
      </c>
      <c r="R1732" t="s">
        <v>3972</v>
      </c>
      <c r="S1732">
        <v>-3500</v>
      </c>
      <c r="T1732" s="7" t="str">
        <f t="shared" si="67"/>
        <v>hp_3310863;atk_14022477;hit_500000;miss_288;cirt_0;cirtSub_-3500</v>
      </c>
    </row>
    <row r="1733" spans="1:20" x14ac:dyDescent="0.15">
      <c r="A1733" s="16">
        <v>331731</v>
      </c>
      <c r="B1733" s="16" t="s">
        <v>228</v>
      </c>
      <c r="C1733" s="16">
        <v>1</v>
      </c>
      <c r="D1733" s="16">
        <v>2</v>
      </c>
      <c r="E1733" s="17">
        <v>578</v>
      </c>
      <c r="F1733" s="19" t="s">
        <v>3967</v>
      </c>
      <c r="G1733" s="19" t="e">
        <f t="shared" si="66"/>
        <v>#N/A</v>
      </c>
      <c r="H1733" s="19"/>
      <c r="I1733">
        <v>3322342</v>
      </c>
      <c r="J1733" t="s">
        <v>3968</v>
      </c>
      <c r="K1733">
        <v>15634553</v>
      </c>
      <c r="L1733" t="s">
        <v>3969</v>
      </c>
      <c r="M1733">
        <v>500000</v>
      </c>
      <c r="N1733" t="s">
        <v>3970</v>
      </c>
      <c r="O1733">
        <v>289</v>
      </c>
      <c r="P1733" t="s">
        <v>3971</v>
      </c>
      <c r="Q1733">
        <v>0</v>
      </c>
      <c r="R1733" t="s">
        <v>3972</v>
      </c>
      <c r="S1733">
        <v>-3500</v>
      </c>
      <c r="T1733" s="7" t="str">
        <f t="shared" si="67"/>
        <v>hp_3322342;atk_14071097;hit_500000;miss_289;cirt_0;cirtSub_-3500</v>
      </c>
    </row>
    <row r="1734" spans="1:20" x14ac:dyDescent="0.15">
      <c r="A1734" s="16">
        <v>331732</v>
      </c>
      <c r="B1734" s="16" t="s">
        <v>228</v>
      </c>
      <c r="C1734" s="16">
        <v>1</v>
      </c>
      <c r="D1734" s="16">
        <v>2</v>
      </c>
      <c r="E1734" s="17">
        <v>578</v>
      </c>
      <c r="F1734" s="19" t="s">
        <v>3967</v>
      </c>
      <c r="G1734" s="19" t="e">
        <f t="shared" si="66"/>
        <v>#N/A</v>
      </c>
      <c r="H1734" s="19"/>
      <c r="I1734">
        <v>3322342</v>
      </c>
      <c r="J1734" t="s">
        <v>3968</v>
      </c>
      <c r="K1734">
        <v>15634553</v>
      </c>
      <c r="L1734" t="s">
        <v>3969</v>
      </c>
      <c r="M1734">
        <v>500000</v>
      </c>
      <c r="N1734" t="s">
        <v>3970</v>
      </c>
      <c r="O1734">
        <v>289</v>
      </c>
      <c r="P1734" t="s">
        <v>3971</v>
      </c>
      <c r="Q1734">
        <v>0</v>
      </c>
      <c r="R1734" t="s">
        <v>3972</v>
      </c>
      <c r="S1734">
        <v>-3500</v>
      </c>
      <c r="T1734" s="7" t="str">
        <f t="shared" si="67"/>
        <v>hp_3322342;atk_14071097;hit_500000;miss_289;cirt_0;cirtSub_-3500</v>
      </c>
    </row>
    <row r="1735" spans="1:20" x14ac:dyDescent="0.15">
      <c r="A1735" s="16">
        <v>331733</v>
      </c>
      <c r="B1735" s="16" t="s">
        <v>228</v>
      </c>
      <c r="C1735" s="16">
        <v>1</v>
      </c>
      <c r="D1735" s="16">
        <v>2</v>
      </c>
      <c r="E1735" s="17">
        <v>578</v>
      </c>
      <c r="F1735" s="19" t="s">
        <v>3967</v>
      </c>
      <c r="G1735" s="19" t="e">
        <f t="shared" si="66"/>
        <v>#N/A</v>
      </c>
      <c r="H1735" s="19"/>
      <c r="I1735">
        <v>3322342</v>
      </c>
      <c r="J1735" t="s">
        <v>3968</v>
      </c>
      <c r="K1735">
        <v>15634553</v>
      </c>
      <c r="L1735" t="s">
        <v>3969</v>
      </c>
      <c r="M1735">
        <v>500000</v>
      </c>
      <c r="N1735" t="s">
        <v>3970</v>
      </c>
      <c r="O1735">
        <v>289</v>
      </c>
      <c r="P1735" t="s">
        <v>3971</v>
      </c>
      <c r="Q1735">
        <v>0</v>
      </c>
      <c r="R1735" t="s">
        <v>3972</v>
      </c>
      <c r="S1735">
        <v>-3500</v>
      </c>
      <c r="T1735" s="7" t="str">
        <f t="shared" si="67"/>
        <v>hp_3322342;atk_14071097;hit_500000;miss_289;cirt_0;cirtSub_-3500</v>
      </c>
    </row>
    <row r="1736" spans="1:20" x14ac:dyDescent="0.15">
      <c r="A1736" s="16">
        <v>331734</v>
      </c>
      <c r="B1736" s="16" t="s">
        <v>228</v>
      </c>
      <c r="C1736" s="16">
        <v>1</v>
      </c>
      <c r="D1736" s="16">
        <v>2</v>
      </c>
      <c r="E1736" s="17">
        <v>579</v>
      </c>
      <c r="F1736" s="19" t="s">
        <v>3967</v>
      </c>
      <c r="G1736" s="19" t="e">
        <f t="shared" si="66"/>
        <v>#N/A</v>
      </c>
      <c r="H1736" s="19"/>
      <c r="I1736">
        <v>3333822</v>
      </c>
      <c r="J1736" t="s">
        <v>3968</v>
      </c>
      <c r="K1736">
        <v>15688575</v>
      </c>
      <c r="L1736" t="s">
        <v>3969</v>
      </c>
      <c r="M1736">
        <v>500000</v>
      </c>
      <c r="N1736" t="s">
        <v>3970</v>
      </c>
      <c r="O1736">
        <v>289</v>
      </c>
      <c r="P1736" t="s">
        <v>3971</v>
      </c>
      <c r="Q1736">
        <v>0</v>
      </c>
      <c r="R1736" t="s">
        <v>3972</v>
      </c>
      <c r="S1736">
        <v>-3500</v>
      </c>
      <c r="T1736" s="7" t="str">
        <f t="shared" si="67"/>
        <v>hp_3333822;atk_14119717;hit_500000;miss_289;cirt_0;cirtSub_-3500</v>
      </c>
    </row>
    <row r="1737" spans="1:20" x14ac:dyDescent="0.15">
      <c r="A1737" s="16">
        <v>331735</v>
      </c>
      <c r="B1737" s="16" t="s">
        <v>228</v>
      </c>
      <c r="C1737" s="16">
        <v>1</v>
      </c>
      <c r="D1737" s="16">
        <v>2</v>
      </c>
      <c r="E1737" s="17">
        <v>579</v>
      </c>
      <c r="F1737" s="19" t="s">
        <v>3967</v>
      </c>
      <c r="G1737" s="19" t="e">
        <f t="shared" si="66"/>
        <v>#N/A</v>
      </c>
      <c r="H1737" s="19"/>
      <c r="I1737">
        <v>3333822</v>
      </c>
      <c r="J1737" t="s">
        <v>3968</v>
      </c>
      <c r="K1737">
        <v>15688575</v>
      </c>
      <c r="L1737" t="s">
        <v>3969</v>
      </c>
      <c r="M1737">
        <v>500000</v>
      </c>
      <c r="N1737" t="s">
        <v>3970</v>
      </c>
      <c r="O1737">
        <v>289</v>
      </c>
      <c r="P1737" t="s">
        <v>3971</v>
      </c>
      <c r="Q1737">
        <v>0</v>
      </c>
      <c r="R1737" t="s">
        <v>3972</v>
      </c>
      <c r="S1737">
        <v>-3500</v>
      </c>
      <c r="T1737" s="7" t="str">
        <f t="shared" si="67"/>
        <v>hp_3333822;atk_14119717;hit_500000;miss_289;cirt_0;cirtSub_-3500</v>
      </c>
    </row>
    <row r="1738" spans="1:20" x14ac:dyDescent="0.15">
      <c r="A1738" s="16">
        <v>331736</v>
      </c>
      <c r="B1738" s="16" t="s">
        <v>228</v>
      </c>
      <c r="C1738" s="16">
        <v>1</v>
      </c>
      <c r="D1738" s="16">
        <v>2</v>
      </c>
      <c r="E1738" s="17">
        <v>579</v>
      </c>
      <c r="F1738" s="19" t="s">
        <v>3967</v>
      </c>
      <c r="G1738" s="19" t="e">
        <f t="shared" si="66"/>
        <v>#N/A</v>
      </c>
      <c r="H1738" s="19"/>
      <c r="I1738">
        <v>3333822</v>
      </c>
      <c r="J1738" t="s">
        <v>3968</v>
      </c>
      <c r="K1738">
        <v>15688575</v>
      </c>
      <c r="L1738" t="s">
        <v>3969</v>
      </c>
      <c r="M1738">
        <v>500000</v>
      </c>
      <c r="N1738" t="s">
        <v>3970</v>
      </c>
      <c r="O1738">
        <v>289</v>
      </c>
      <c r="P1738" t="s">
        <v>3971</v>
      </c>
      <c r="Q1738">
        <v>0</v>
      </c>
      <c r="R1738" t="s">
        <v>3972</v>
      </c>
      <c r="S1738">
        <v>-3500</v>
      </c>
      <c r="T1738" s="7" t="str">
        <f t="shared" si="67"/>
        <v>hp_3333822;atk_14119717;hit_500000;miss_289;cirt_0;cirtSub_-3500</v>
      </c>
    </row>
    <row r="1739" spans="1:20" x14ac:dyDescent="0.15">
      <c r="A1739" s="16">
        <v>331737</v>
      </c>
      <c r="B1739" s="16" t="s">
        <v>228</v>
      </c>
      <c r="C1739" s="16">
        <v>1</v>
      </c>
      <c r="D1739" s="16">
        <v>2</v>
      </c>
      <c r="E1739" s="17">
        <v>580</v>
      </c>
      <c r="F1739" s="19" t="s">
        <v>3967</v>
      </c>
      <c r="G1739" s="19">
        <f t="shared" si="66"/>
        <v>0.8</v>
      </c>
      <c r="H1739" s="19"/>
      <c r="I1739">
        <v>3345301</v>
      </c>
      <c r="J1739" t="s">
        <v>3968</v>
      </c>
      <c r="K1739">
        <v>15742598</v>
      </c>
      <c r="L1739" t="s">
        <v>3969</v>
      </c>
      <c r="M1739">
        <v>500000</v>
      </c>
      <c r="N1739" t="s">
        <v>3970</v>
      </c>
      <c r="O1739">
        <v>290</v>
      </c>
      <c r="P1739" t="s">
        <v>3971</v>
      </c>
      <c r="Q1739">
        <v>0</v>
      </c>
      <c r="R1739" t="s">
        <v>3972</v>
      </c>
      <c r="S1739">
        <v>-3500</v>
      </c>
      <c r="T1739" s="7" t="str">
        <f t="shared" si="67"/>
        <v>hp_3345301;atk_14168338;hit_500000;miss_290;cirt_0;cirtSub_-3500</v>
      </c>
    </row>
    <row r="1740" spans="1:20" x14ac:dyDescent="0.15">
      <c r="A1740" s="16">
        <v>331738</v>
      </c>
      <c r="B1740" s="16" t="s">
        <v>228</v>
      </c>
      <c r="C1740" s="16">
        <v>1</v>
      </c>
      <c r="D1740" s="16">
        <v>2</v>
      </c>
      <c r="E1740" s="17">
        <v>580</v>
      </c>
      <c r="F1740" s="19" t="s">
        <v>3967</v>
      </c>
      <c r="G1740" s="19">
        <f t="shared" si="66"/>
        <v>0.8</v>
      </c>
      <c r="H1740" s="19"/>
      <c r="I1740">
        <v>3345301</v>
      </c>
      <c r="J1740" t="s">
        <v>3968</v>
      </c>
      <c r="K1740">
        <v>15742598</v>
      </c>
      <c r="L1740" t="s">
        <v>3969</v>
      </c>
      <c r="M1740">
        <v>500000</v>
      </c>
      <c r="N1740" t="s">
        <v>3970</v>
      </c>
      <c r="O1740">
        <v>290</v>
      </c>
      <c r="P1740" t="s">
        <v>3971</v>
      </c>
      <c r="Q1740">
        <v>0</v>
      </c>
      <c r="R1740" t="s">
        <v>3972</v>
      </c>
      <c r="S1740">
        <v>-3500</v>
      </c>
      <c r="T1740" s="7" t="str">
        <f t="shared" si="67"/>
        <v>hp_3345301;atk_14168338;hit_500000;miss_290;cirt_0;cirtSub_-3500</v>
      </c>
    </row>
    <row r="1741" spans="1:20" x14ac:dyDescent="0.15">
      <c r="A1741" s="16">
        <v>331739</v>
      </c>
      <c r="B1741" s="16" t="s">
        <v>228</v>
      </c>
      <c r="C1741" s="16">
        <v>1</v>
      </c>
      <c r="D1741" s="16">
        <v>2</v>
      </c>
      <c r="E1741" s="17">
        <v>580</v>
      </c>
      <c r="F1741" s="19" t="s">
        <v>3967</v>
      </c>
      <c r="G1741" s="19">
        <f t="shared" si="66"/>
        <v>0.8</v>
      </c>
      <c r="H1741" s="19"/>
      <c r="I1741">
        <v>3345301</v>
      </c>
      <c r="J1741" t="s">
        <v>3968</v>
      </c>
      <c r="K1741">
        <v>15742598</v>
      </c>
      <c r="L1741" t="s">
        <v>3969</v>
      </c>
      <c r="M1741">
        <v>500000</v>
      </c>
      <c r="N1741" t="s">
        <v>3970</v>
      </c>
      <c r="O1741">
        <v>290</v>
      </c>
      <c r="P1741" t="s">
        <v>3971</v>
      </c>
      <c r="Q1741">
        <v>0</v>
      </c>
      <c r="R1741" t="s">
        <v>3972</v>
      </c>
      <c r="S1741">
        <v>-3500</v>
      </c>
      <c r="T1741" s="7" t="str">
        <f t="shared" si="67"/>
        <v>hp_3345301;atk_14168338;hit_500000;miss_290;cirt_0;cirtSub_-3500</v>
      </c>
    </row>
    <row r="1742" spans="1:20" x14ac:dyDescent="0.15">
      <c r="A1742" s="16">
        <v>331740</v>
      </c>
      <c r="B1742" s="16" t="s">
        <v>228</v>
      </c>
      <c r="C1742" s="16">
        <v>1</v>
      </c>
      <c r="D1742" s="16">
        <v>2</v>
      </c>
      <c r="E1742" s="17">
        <v>581</v>
      </c>
      <c r="F1742" s="19" t="s">
        <v>3967</v>
      </c>
      <c r="G1742" s="19" t="e">
        <f t="shared" si="66"/>
        <v>#N/A</v>
      </c>
      <c r="H1742" s="19"/>
      <c r="I1742">
        <v>3356781</v>
      </c>
      <c r="J1742" t="s">
        <v>3968</v>
      </c>
      <c r="K1742">
        <v>15796620</v>
      </c>
      <c r="L1742" t="s">
        <v>3969</v>
      </c>
      <c r="M1742">
        <v>500000</v>
      </c>
      <c r="N1742" t="s">
        <v>3970</v>
      </c>
      <c r="O1742">
        <v>290</v>
      </c>
      <c r="P1742" t="s">
        <v>3971</v>
      </c>
      <c r="Q1742">
        <v>0</v>
      </c>
      <c r="R1742" t="s">
        <v>3972</v>
      </c>
      <c r="S1742">
        <v>-3500</v>
      </c>
      <c r="T1742" s="7" t="str">
        <f t="shared" si="67"/>
        <v>hp_3356781;atk_14216958;hit_500000;miss_290;cirt_0;cirtSub_-3500</v>
      </c>
    </row>
    <row r="1743" spans="1:20" x14ac:dyDescent="0.15">
      <c r="A1743" s="16">
        <v>331741</v>
      </c>
      <c r="B1743" s="16" t="s">
        <v>228</v>
      </c>
      <c r="C1743" s="16">
        <v>1</v>
      </c>
      <c r="D1743" s="16">
        <v>2</v>
      </c>
      <c r="E1743" s="17">
        <v>581</v>
      </c>
      <c r="F1743" s="19" t="s">
        <v>3967</v>
      </c>
      <c r="G1743" s="19" t="e">
        <f t="shared" si="66"/>
        <v>#N/A</v>
      </c>
      <c r="H1743" s="19"/>
      <c r="I1743">
        <v>3356781</v>
      </c>
      <c r="J1743" t="s">
        <v>3968</v>
      </c>
      <c r="K1743">
        <v>15796620</v>
      </c>
      <c r="L1743" t="s">
        <v>3969</v>
      </c>
      <c r="M1743">
        <v>500000</v>
      </c>
      <c r="N1743" t="s">
        <v>3970</v>
      </c>
      <c r="O1743">
        <v>290</v>
      </c>
      <c r="P1743" t="s">
        <v>3971</v>
      </c>
      <c r="Q1743">
        <v>0</v>
      </c>
      <c r="R1743" t="s">
        <v>3972</v>
      </c>
      <c r="S1743">
        <v>-3500</v>
      </c>
      <c r="T1743" s="7" t="str">
        <f t="shared" si="67"/>
        <v>hp_3356781;atk_14216958;hit_500000;miss_290;cirt_0;cirtSub_-3500</v>
      </c>
    </row>
    <row r="1744" spans="1:20" x14ac:dyDescent="0.15">
      <c r="A1744" s="16">
        <v>331742</v>
      </c>
      <c r="B1744" s="16" t="s">
        <v>228</v>
      </c>
      <c r="C1744" s="16">
        <v>1</v>
      </c>
      <c r="D1744" s="16">
        <v>2</v>
      </c>
      <c r="E1744" s="17">
        <v>581</v>
      </c>
      <c r="F1744" s="19" t="s">
        <v>3967</v>
      </c>
      <c r="G1744" s="19" t="e">
        <f t="shared" si="66"/>
        <v>#N/A</v>
      </c>
      <c r="H1744" s="19"/>
      <c r="I1744">
        <v>3356781</v>
      </c>
      <c r="J1744" t="s">
        <v>3968</v>
      </c>
      <c r="K1744">
        <v>15796620</v>
      </c>
      <c r="L1744" t="s">
        <v>3969</v>
      </c>
      <c r="M1744">
        <v>500000</v>
      </c>
      <c r="N1744" t="s">
        <v>3970</v>
      </c>
      <c r="O1744">
        <v>290</v>
      </c>
      <c r="P1744" t="s">
        <v>3971</v>
      </c>
      <c r="Q1744">
        <v>0</v>
      </c>
      <c r="R1744" t="s">
        <v>3972</v>
      </c>
      <c r="S1744">
        <v>-3500</v>
      </c>
      <c r="T1744" s="7" t="str">
        <f t="shared" si="67"/>
        <v>hp_3356781;atk_14216958;hit_500000;miss_290;cirt_0;cirtSub_-3500</v>
      </c>
    </row>
    <row r="1745" spans="1:20" x14ac:dyDescent="0.15">
      <c r="A1745" s="16">
        <v>331743</v>
      </c>
      <c r="B1745" s="16" t="s">
        <v>228</v>
      </c>
      <c r="C1745" s="16">
        <v>1</v>
      </c>
      <c r="D1745" s="16">
        <v>2</v>
      </c>
      <c r="E1745" s="17">
        <v>582</v>
      </c>
      <c r="F1745" s="19" t="s">
        <v>3967</v>
      </c>
      <c r="G1745" s="19" t="e">
        <f t="shared" si="66"/>
        <v>#N/A</v>
      </c>
      <c r="H1745" s="19"/>
      <c r="I1745">
        <v>3368261</v>
      </c>
      <c r="J1745" t="s">
        <v>3968</v>
      </c>
      <c r="K1745">
        <v>15850643</v>
      </c>
      <c r="L1745" t="s">
        <v>3969</v>
      </c>
      <c r="M1745">
        <v>500000</v>
      </c>
      <c r="N1745" t="s">
        <v>3970</v>
      </c>
      <c r="O1745">
        <v>291</v>
      </c>
      <c r="P1745" t="s">
        <v>3971</v>
      </c>
      <c r="Q1745">
        <v>0</v>
      </c>
      <c r="R1745" t="s">
        <v>3972</v>
      </c>
      <c r="S1745">
        <v>-3500</v>
      </c>
      <c r="T1745" s="7" t="str">
        <f t="shared" si="67"/>
        <v>hp_3368261;atk_14265578;hit_500000;miss_291;cirt_0;cirtSub_-3500</v>
      </c>
    </row>
    <row r="1746" spans="1:20" x14ac:dyDescent="0.15">
      <c r="A1746" s="16">
        <v>331744</v>
      </c>
      <c r="B1746" s="16" t="s">
        <v>228</v>
      </c>
      <c r="C1746" s="16">
        <v>1</v>
      </c>
      <c r="D1746" s="16">
        <v>2</v>
      </c>
      <c r="E1746" s="17">
        <v>582</v>
      </c>
      <c r="F1746" s="19" t="s">
        <v>3967</v>
      </c>
      <c r="G1746" s="19" t="e">
        <f t="shared" si="66"/>
        <v>#N/A</v>
      </c>
      <c r="H1746" s="19"/>
      <c r="I1746">
        <v>3368261</v>
      </c>
      <c r="J1746" t="s">
        <v>3968</v>
      </c>
      <c r="K1746">
        <v>15850643</v>
      </c>
      <c r="L1746" t="s">
        <v>3969</v>
      </c>
      <c r="M1746">
        <v>500000</v>
      </c>
      <c r="N1746" t="s">
        <v>3970</v>
      </c>
      <c r="O1746">
        <v>291</v>
      </c>
      <c r="P1746" t="s">
        <v>3971</v>
      </c>
      <c r="Q1746">
        <v>0</v>
      </c>
      <c r="R1746" t="s">
        <v>3972</v>
      </c>
      <c r="S1746">
        <v>-3500</v>
      </c>
      <c r="T1746" s="7" t="str">
        <f t="shared" si="67"/>
        <v>hp_3368261;atk_14265578;hit_500000;miss_291;cirt_0;cirtSub_-3500</v>
      </c>
    </row>
    <row r="1747" spans="1:20" x14ac:dyDescent="0.15">
      <c r="A1747" s="16">
        <v>331745</v>
      </c>
      <c r="B1747" s="16" t="s">
        <v>228</v>
      </c>
      <c r="C1747" s="16">
        <v>1</v>
      </c>
      <c r="D1747" s="16">
        <v>2</v>
      </c>
      <c r="E1747" s="17">
        <v>582</v>
      </c>
      <c r="F1747" s="19" t="s">
        <v>3967</v>
      </c>
      <c r="G1747" s="19" t="e">
        <f t="shared" si="66"/>
        <v>#N/A</v>
      </c>
      <c r="H1747" s="19"/>
      <c r="I1747">
        <v>3368261</v>
      </c>
      <c r="J1747" t="s">
        <v>3968</v>
      </c>
      <c r="K1747">
        <v>15850643</v>
      </c>
      <c r="L1747" t="s">
        <v>3969</v>
      </c>
      <c r="M1747">
        <v>500000</v>
      </c>
      <c r="N1747" t="s">
        <v>3970</v>
      </c>
      <c r="O1747">
        <v>291</v>
      </c>
      <c r="P1747" t="s">
        <v>3971</v>
      </c>
      <c r="Q1747">
        <v>0</v>
      </c>
      <c r="R1747" t="s">
        <v>3972</v>
      </c>
      <c r="S1747">
        <v>-3500</v>
      </c>
      <c r="T1747" s="7" t="str">
        <f t="shared" si="67"/>
        <v>hp_3368261;atk_14265578;hit_500000;miss_291;cirt_0;cirtSub_-3500</v>
      </c>
    </row>
    <row r="1748" spans="1:20" x14ac:dyDescent="0.15">
      <c r="A1748" s="16">
        <v>331746</v>
      </c>
      <c r="B1748" s="16" t="s">
        <v>228</v>
      </c>
      <c r="C1748" s="16">
        <v>1</v>
      </c>
      <c r="D1748" s="16">
        <v>2</v>
      </c>
      <c r="E1748" s="17">
        <v>583</v>
      </c>
      <c r="F1748" s="19" t="s">
        <v>3967</v>
      </c>
      <c r="G1748" s="19" t="e">
        <f t="shared" si="66"/>
        <v>#N/A</v>
      </c>
      <c r="H1748" s="19"/>
      <c r="I1748">
        <v>3379741</v>
      </c>
      <c r="J1748" t="s">
        <v>3968</v>
      </c>
      <c r="K1748">
        <v>15904665</v>
      </c>
      <c r="L1748" t="s">
        <v>3969</v>
      </c>
      <c r="M1748">
        <v>500000</v>
      </c>
      <c r="N1748" t="s">
        <v>3970</v>
      </c>
      <c r="O1748">
        <v>291</v>
      </c>
      <c r="P1748" t="s">
        <v>3971</v>
      </c>
      <c r="Q1748">
        <v>0</v>
      </c>
      <c r="R1748" t="s">
        <v>3972</v>
      </c>
      <c r="S1748">
        <v>-3500</v>
      </c>
      <c r="T1748" s="7" t="str">
        <f t="shared" si="67"/>
        <v>hp_3379741;atk_14314198;hit_500000;miss_291;cirt_0;cirtSub_-3500</v>
      </c>
    </row>
    <row r="1749" spans="1:20" x14ac:dyDescent="0.15">
      <c r="A1749" s="16">
        <v>331747</v>
      </c>
      <c r="B1749" s="16" t="s">
        <v>228</v>
      </c>
      <c r="C1749" s="16">
        <v>1</v>
      </c>
      <c r="D1749" s="16">
        <v>2</v>
      </c>
      <c r="E1749" s="17">
        <v>583</v>
      </c>
      <c r="F1749" s="19" t="s">
        <v>3967</v>
      </c>
      <c r="G1749" s="19" t="e">
        <f t="shared" si="66"/>
        <v>#N/A</v>
      </c>
      <c r="H1749" s="19"/>
      <c r="I1749">
        <v>3379741</v>
      </c>
      <c r="J1749" t="s">
        <v>3968</v>
      </c>
      <c r="K1749">
        <v>15904665</v>
      </c>
      <c r="L1749" t="s">
        <v>3969</v>
      </c>
      <c r="M1749">
        <v>500000</v>
      </c>
      <c r="N1749" t="s">
        <v>3970</v>
      </c>
      <c r="O1749">
        <v>291</v>
      </c>
      <c r="P1749" t="s">
        <v>3971</v>
      </c>
      <c r="Q1749">
        <v>0</v>
      </c>
      <c r="R1749" t="s">
        <v>3972</v>
      </c>
      <c r="S1749">
        <v>-3500</v>
      </c>
      <c r="T1749" s="7" t="str">
        <f t="shared" si="67"/>
        <v>hp_3379741;atk_14314198;hit_500000;miss_291;cirt_0;cirtSub_-3500</v>
      </c>
    </row>
    <row r="1750" spans="1:20" x14ac:dyDescent="0.15">
      <c r="A1750" s="16">
        <v>331748</v>
      </c>
      <c r="B1750" s="16" t="s">
        <v>228</v>
      </c>
      <c r="C1750" s="16">
        <v>1</v>
      </c>
      <c r="D1750" s="16">
        <v>2</v>
      </c>
      <c r="E1750" s="17">
        <v>583</v>
      </c>
      <c r="F1750" s="19" t="s">
        <v>3967</v>
      </c>
      <c r="G1750" s="19" t="e">
        <f t="shared" si="66"/>
        <v>#N/A</v>
      </c>
      <c r="H1750" s="19"/>
      <c r="I1750">
        <v>3379741</v>
      </c>
      <c r="J1750" t="s">
        <v>3968</v>
      </c>
      <c r="K1750">
        <v>15904665</v>
      </c>
      <c r="L1750" t="s">
        <v>3969</v>
      </c>
      <c r="M1750">
        <v>500000</v>
      </c>
      <c r="N1750" t="s">
        <v>3970</v>
      </c>
      <c r="O1750">
        <v>291</v>
      </c>
      <c r="P1750" t="s">
        <v>3971</v>
      </c>
      <c r="Q1750">
        <v>0</v>
      </c>
      <c r="R1750" t="s">
        <v>3972</v>
      </c>
      <c r="S1750">
        <v>-3500</v>
      </c>
      <c r="T1750" s="7" t="str">
        <f t="shared" si="67"/>
        <v>hp_3379741;atk_14314198;hit_500000;miss_291;cirt_0;cirtSub_-3500</v>
      </c>
    </row>
    <row r="1751" spans="1:20" x14ac:dyDescent="0.15">
      <c r="A1751" s="16">
        <v>331749</v>
      </c>
      <c r="B1751" s="16" t="s">
        <v>228</v>
      </c>
      <c r="C1751" s="16">
        <v>1</v>
      </c>
      <c r="D1751" s="16">
        <v>2</v>
      </c>
      <c r="E1751" s="17">
        <v>584</v>
      </c>
      <c r="F1751" s="19" t="s">
        <v>3967</v>
      </c>
      <c r="G1751" s="19" t="e">
        <f t="shared" si="66"/>
        <v>#N/A</v>
      </c>
      <c r="H1751" s="19"/>
      <c r="I1751">
        <v>3391221</v>
      </c>
      <c r="J1751" t="s">
        <v>3968</v>
      </c>
      <c r="K1751">
        <v>15958688</v>
      </c>
      <c r="L1751" t="s">
        <v>3969</v>
      </c>
      <c r="M1751">
        <v>500000</v>
      </c>
      <c r="N1751" t="s">
        <v>3970</v>
      </c>
      <c r="O1751">
        <v>292</v>
      </c>
      <c r="P1751" t="s">
        <v>3971</v>
      </c>
      <c r="Q1751">
        <v>0</v>
      </c>
      <c r="R1751" t="s">
        <v>3972</v>
      </c>
      <c r="S1751">
        <v>-3500</v>
      </c>
      <c r="T1751" s="7" t="str">
        <f t="shared" si="67"/>
        <v>hp_3391221;atk_14362819;hit_500000;miss_292;cirt_0;cirtSub_-3500</v>
      </c>
    </row>
    <row r="1752" spans="1:20" x14ac:dyDescent="0.15">
      <c r="A1752" s="16">
        <v>331750</v>
      </c>
      <c r="B1752" s="16" t="s">
        <v>228</v>
      </c>
      <c r="C1752" s="16">
        <v>1</v>
      </c>
      <c r="D1752" s="16">
        <v>2</v>
      </c>
      <c r="E1752" s="17">
        <v>584</v>
      </c>
      <c r="F1752" s="19" t="s">
        <v>3967</v>
      </c>
      <c r="G1752" s="19" t="e">
        <f t="shared" si="66"/>
        <v>#N/A</v>
      </c>
      <c r="H1752" s="19"/>
      <c r="I1752">
        <v>3391221</v>
      </c>
      <c r="J1752" t="s">
        <v>3968</v>
      </c>
      <c r="K1752">
        <v>15958688</v>
      </c>
      <c r="L1752" t="s">
        <v>3969</v>
      </c>
      <c r="M1752">
        <v>500000</v>
      </c>
      <c r="N1752" t="s">
        <v>3970</v>
      </c>
      <c r="O1752">
        <v>292</v>
      </c>
      <c r="P1752" t="s">
        <v>3971</v>
      </c>
      <c r="Q1752">
        <v>0</v>
      </c>
      <c r="R1752" t="s">
        <v>3972</v>
      </c>
      <c r="S1752">
        <v>-3500</v>
      </c>
      <c r="T1752" s="7" t="str">
        <f t="shared" si="67"/>
        <v>hp_3391221;atk_14362819;hit_500000;miss_292;cirt_0;cirtSub_-3500</v>
      </c>
    </row>
    <row r="1753" spans="1:20" x14ac:dyDescent="0.15">
      <c r="A1753" s="16">
        <v>331751</v>
      </c>
      <c r="B1753" s="16" t="s">
        <v>228</v>
      </c>
      <c r="C1753" s="16">
        <v>1</v>
      </c>
      <c r="D1753" s="16">
        <v>2</v>
      </c>
      <c r="E1753" s="17">
        <v>584</v>
      </c>
      <c r="F1753" s="19" t="s">
        <v>3967</v>
      </c>
      <c r="G1753" s="19" t="e">
        <f t="shared" si="66"/>
        <v>#N/A</v>
      </c>
      <c r="H1753" s="19"/>
      <c r="I1753">
        <v>3391221</v>
      </c>
      <c r="J1753" t="s">
        <v>3968</v>
      </c>
      <c r="K1753">
        <v>15958688</v>
      </c>
      <c r="L1753" t="s">
        <v>3969</v>
      </c>
      <c r="M1753">
        <v>500000</v>
      </c>
      <c r="N1753" t="s">
        <v>3970</v>
      </c>
      <c r="O1753">
        <v>292</v>
      </c>
      <c r="P1753" t="s">
        <v>3971</v>
      </c>
      <c r="Q1753">
        <v>0</v>
      </c>
      <c r="R1753" t="s">
        <v>3972</v>
      </c>
      <c r="S1753">
        <v>-3500</v>
      </c>
      <c r="T1753" s="7" t="str">
        <f t="shared" si="67"/>
        <v>hp_3391221;atk_14362819;hit_500000;miss_292;cirt_0;cirtSub_-3500</v>
      </c>
    </row>
    <row r="1754" spans="1:20" x14ac:dyDescent="0.15">
      <c r="A1754" s="16">
        <v>331752</v>
      </c>
      <c r="B1754" s="16" t="s">
        <v>228</v>
      </c>
      <c r="C1754" s="16">
        <v>1</v>
      </c>
      <c r="D1754" s="16">
        <v>2</v>
      </c>
      <c r="E1754" s="17">
        <v>585</v>
      </c>
      <c r="F1754" s="19" t="s">
        <v>3967</v>
      </c>
      <c r="G1754" s="19">
        <f t="shared" si="66"/>
        <v>0.8</v>
      </c>
      <c r="H1754" s="19"/>
      <c r="I1754">
        <v>3402701</v>
      </c>
      <c r="J1754" t="s">
        <v>3968</v>
      </c>
      <c r="K1754">
        <v>16012710</v>
      </c>
      <c r="L1754" t="s">
        <v>3969</v>
      </c>
      <c r="M1754">
        <v>500000</v>
      </c>
      <c r="N1754" t="s">
        <v>3970</v>
      </c>
      <c r="O1754">
        <v>292</v>
      </c>
      <c r="P1754" t="s">
        <v>3971</v>
      </c>
      <c r="Q1754">
        <v>0</v>
      </c>
      <c r="R1754" t="s">
        <v>3972</v>
      </c>
      <c r="S1754">
        <v>-3500</v>
      </c>
      <c r="T1754" s="7" t="str">
        <f t="shared" si="67"/>
        <v>hp_3402701;atk_14411439;hit_500000;miss_292;cirt_0;cirtSub_-3500</v>
      </c>
    </row>
    <row r="1755" spans="1:20" x14ac:dyDescent="0.15">
      <c r="A1755" s="16">
        <v>331753</v>
      </c>
      <c r="B1755" s="16" t="s">
        <v>228</v>
      </c>
      <c r="C1755" s="16">
        <v>1</v>
      </c>
      <c r="D1755" s="16">
        <v>2</v>
      </c>
      <c r="E1755" s="17">
        <v>585</v>
      </c>
      <c r="F1755" s="19" t="s">
        <v>3967</v>
      </c>
      <c r="G1755" s="19">
        <f t="shared" si="66"/>
        <v>0.8</v>
      </c>
      <c r="H1755" s="19"/>
      <c r="I1755">
        <v>3402701</v>
      </c>
      <c r="J1755" t="s">
        <v>3968</v>
      </c>
      <c r="K1755">
        <v>16012710</v>
      </c>
      <c r="L1755" t="s">
        <v>3969</v>
      </c>
      <c r="M1755">
        <v>500000</v>
      </c>
      <c r="N1755" t="s">
        <v>3970</v>
      </c>
      <c r="O1755">
        <v>292</v>
      </c>
      <c r="P1755" t="s">
        <v>3971</v>
      </c>
      <c r="Q1755">
        <v>0</v>
      </c>
      <c r="R1755" t="s">
        <v>3972</v>
      </c>
      <c r="S1755">
        <v>-3500</v>
      </c>
      <c r="T1755" s="7" t="str">
        <f t="shared" si="67"/>
        <v>hp_3402701;atk_14411439;hit_500000;miss_292;cirt_0;cirtSub_-3500</v>
      </c>
    </row>
    <row r="1756" spans="1:20" x14ac:dyDescent="0.15">
      <c r="A1756" s="16">
        <v>331754</v>
      </c>
      <c r="B1756" s="16" t="s">
        <v>228</v>
      </c>
      <c r="C1756" s="16">
        <v>1</v>
      </c>
      <c r="D1756" s="16">
        <v>2</v>
      </c>
      <c r="E1756" s="17">
        <v>585</v>
      </c>
      <c r="F1756" s="19" t="s">
        <v>3967</v>
      </c>
      <c r="G1756" s="19">
        <f t="shared" si="66"/>
        <v>0.8</v>
      </c>
      <c r="H1756" s="19"/>
      <c r="I1756">
        <v>3402701</v>
      </c>
      <c r="J1756" t="s">
        <v>3968</v>
      </c>
      <c r="K1756">
        <v>16012710</v>
      </c>
      <c r="L1756" t="s">
        <v>3969</v>
      </c>
      <c r="M1756">
        <v>500000</v>
      </c>
      <c r="N1756" t="s">
        <v>3970</v>
      </c>
      <c r="O1756">
        <v>292</v>
      </c>
      <c r="P1756" t="s">
        <v>3971</v>
      </c>
      <c r="Q1756">
        <v>0</v>
      </c>
      <c r="R1756" t="s">
        <v>3972</v>
      </c>
      <c r="S1756">
        <v>-3500</v>
      </c>
      <c r="T1756" s="7" t="str">
        <f t="shared" si="67"/>
        <v>hp_3402701;atk_14411439;hit_500000;miss_292;cirt_0;cirtSub_-3500</v>
      </c>
    </row>
    <row r="1757" spans="1:20" x14ac:dyDescent="0.15">
      <c r="A1757" s="16">
        <v>331755</v>
      </c>
      <c r="B1757" s="16" t="s">
        <v>228</v>
      </c>
      <c r="C1757" s="16">
        <v>1</v>
      </c>
      <c r="D1757" s="16">
        <v>2</v>
      </c>
      <c r="E1757" s="17">
        <v>586</v>
      </c>
      <c r="F1757" s="19" t="s">
        <v>3967</v>
      </c>
      <c r="G1757" s="19" t="e">
        <f t="shared" si="66"/>
        <v>#N/A</v>
      </c>
      <c r="H1757" s="19"/>
      <c r="I1757">
        <v>3414180</v>
      </c>
      <c r="J1757" t="s">
        <v>3968</v>
      </c>
      <c r="K1757">
        <v>16066733</v>
      </c>
      <c r="L1757" t="s">
        <v>3969</v>
      </c>
      <c r="M1757">
        <v>500000</v>
      </c>
      <c r="N1757" t="s">
        <v>3970</v>
      </c>
      <c r="O1757">
        <v>293</v>
      </c>
      <c r="P1757" t="s">
        <v>3971</v>
      </c>
      <c r="Q1757">
        <v>0</v>
      </c>
      <c r="R1757" t="s">
        <v>3972</v>
      </c>
      <c r="S1757">
        <v>-3500</v>
      </c>
      <c r="T1757" s="7" t="str">
        <f t="shared" si="67"/>
        <v>hp_3414180;atk_14460059;hit_500000;miss_293;cirt_0;cirtSub_-3500</v>
      </c>
    </row>
    <row r="1758" spans="1:20" x14ac:dyDescent="0.15">
      <c r="A1758" s="16">
        <v>331756</v>
      </c>
      <c r="B1758" s="16" t="s">
        <v>228</v>
      </c>
      <c r="C1758" s="16">
        <v>1</v>
      </c>
      <c r="D1758" s="16">
        <v>2</v>
      </c>
      <c r="E1758" s="17">
        <v>586</v>
      </c>
      <c r="F1758" s="19" t="s">
        <v>3967</v>
      </c>
      <c r="G1758" s="19" t="e">
        <f t="shared" si="66"/>
        <v>#N/A</v>
      </c>
      <c r="H1758" s="19"/>
      <c r="I1758">
        <v>3414180</v>
      </c>
      <c r="J1758" t="s">
        <v>3968</v>
      </c>
      <c r="K1758">
        <v>16066733</v>
      </c>
      <c r="L1758" t="s">
        <v>3969</v>
      </c>
      <c r="M1758">
        <v>500000</v>
      </c>
      <c r="N1758" t="s">
        <v>3970</v>
      </c>
      <c r="O1758">
        <v>293</v>
      </c>
      <c r="P1758" t="s">
        <v>3971</v>
      </c>
      <c r="Q1758">
        <v>0</v>
      </c>
      <c r="R1758" t="s">
        <v>3972</v>
      </c>
      <c r="S1758">
        <v>-3500</v>
      </c>
      <c r="T1758" s="7" t="str">
        <f t="shared" si="67"/>
        <v>hp_3414180;atk_14460059;hit_500000;miss_293;cirt_0;cirtSub_-3500</v>
      </c>
    </row>
    <row r="1759" spans="1:20" x14ac:dyDescent="0.15">
      <c r="A1759" s="16">
        <v>331757</v>
      </c>
      <c r="B1759" s="16" t="s">
        <v>228</v>
      </c>
      <c r="C1759" s="16">
        <v>1</v>
      </c>
      <c r="D1759" s="16">
        <v>2</v>
      </c>
      <c r="E1759" s="17">
        <v>586</v>
      </c>
      <c r="F1759" s="19" t="s">
        <v>3967</v>
      </c>
      <c r="G1759" s="19" t="e">
        <f t="shared" si="66"/>
        <v>#N/A</v>
      </c>
      <c r="H1759" s="19"/>
      <c r="I1759">
        <v>3414180</v>
      </c>
      <c r="J1759" t="s">
        <v>3968</v>
      </c>
      <c r="K1759">
        <v>16066733</v>
      </c>
      <c r="L1759" t="s">
        <v>3969</v>
      </c>
      <c r="M1759">
        <v>500000</v>
      </c>
      <c r="N1759" t="s">
        <v>3970</v>
      </c>
      <c r="O1759">
        <v>293</v>
      </c>
      <c r="P1759" t="s">
        <v>3971</v>
      </c>
      <c r="Q1759">
        <v>0</v>
      </c>
      <c r="R1759" t="s">
        <v>3972</v>
      </c>
      <c r="S1759">
        <v>-3500</v>
      </c>
      <c r="T1759" s="7" t="str">
        <f t="shared" si="67"/>
        <v>hp_3414180;atk_14460059;hit_500000;miss_293;cirt_0;cirtSub_-3500</v>
      </c>
    </row>
    <row r="1760" spans="1:20" x14ac:dyDescent="0.15">
      <c r="A1760" s="16">
        <v>331758</v>
      </c>
      <c r="B1760" s="16" t="s">
        <v>228</v>
      </c>
      <c r="C1760" s="16">
        <v>1</v>
      </c>
      <c r="D1760" s="16">
        <v>2</v>
      </c>
      <c r="E1760" s="17">
        <v>587</v>
      </c>
      <c r="F1760" s="19" t="s">
        <v>3967</v>
      </c>
      <c r="G1760" s="19" t="e">
        <f t="shared" si="66"/>
        <v>#N/A</v>
      </c>
      <c r="H1760" s="19"/>
      <c r="I1760">
        <v>3425660</v>
      </c>
      <c r="J1760" t="s">
        <v>3968</v>
      </c>
      <c r="K1760">
        <v>16120755</v>
      </c>
      <c r="L1760" t="s">
        <v>3969</v>
      </c>
      <c r="M1760">
        <v>500000</v>
      </c>
      <c r="N1760" t="s">
        <v>3970</v>
      </c>
      <c r="O1760">
        <v>293</v>
      </c>
      <c r="P1760" t="s">
        <v>3971</v>
      </c>
      <c r="Q1760">
        <v>0</v>
      </c>
      <c r="R1760" t="s">
        <v>3972</v>
      </c>
      <c r="S1760">
        <v>-3500</v>
      </c>
      <c r="T1760" s="7" t="str">
        <f t="shared" si="67"/>
        <v>hp_3425660;atk_14508679;hit_500000;miss_293;cirt_0;cirtSub_-3500</v>
      </c>
    </row>
    <row r="1761" spans="1:20" x14ac:dyDescent="0.15">
      <c r="A1761" s="16">
        <v>331759</v>
      </c>
      <c r="B1761" s="16" t="s">
        <v>228</v>
      </c>
      <c r="C1761" s="16">
        <v>1</v>
      </c>
      <c r="D1761" s="16">
        <v>2</v>
      </c>
      <c r="E1761" s="17">
        <v>587</v>
      </c>
      <c r="F1761" s="19" t="s">
        <v>3967</v>
      </c>
      <c r="G1761" s="19" t="e">
        <f t="shared" si="66"/>
        <v>#N/A</v>
      </c>
      <c r="H1761" s="19"/>
      <c r="I1761">
        <v>3425660</v>
      </c>
      <c r="J1761" t="s">
        <v>3968</v>
      </c>
      <c r="K1761">
        <v>16120755</v>
      </c>
      <c r="L1761" t="s">
        <v>3969</v>
      </c>
      <c r="M1761">
        <v>500000</v>
      </c>
      <c r="N1761" t="s">
        <v>3970</v>
      </c>
      <c r="O1761">
        <v>293</v>
      </c>
      <c r="P1761" t="s">
        <v>3971</v>
      </c>
      <c r="Q1761">
        <v>0</v>
      </c>
      <c r="R1761" t="s">
        <v>3972</v>
      </c>
      <c r="S1761">
        <v>-3500</v>
      </c>
      <c r="T1761" s="7" t="str">
        <f t="shared" si="67"/>
        <v>hp_3425660;atk_14508679;hit_500000;miss_293;cirt_0;cirtSub_-3500</v>
      </c>
    </row>
    <row r="1762" spans="1:20" x14ac:dyDescent="0.15">
      <c r="A1762" s="16">
        <v>331760</v>
      </c>
      <c r="B1762" s="16" t="s">
        <v>228</v>
      </c>
      <c r="C1762" s="16">
        <v>1</v>
      </c>
      <c r="D1762" s="16">
        <v>2</v>
      </c>
      <c r="E1762" s="17">
        <v>587</v>
      </c>
      <c r="F1762" s="19" t="s">
        <v>3967</v>
      </c>
      <c r="G1762" s="19" t="e">
        <f t="shared" si="66"/>
        <v>#N/A</v>
      </c>
      <c r="H1762" s="19"/>
      <c r="I1762">
        <v>3425660</v>
      </c>
      <c r="J1762" t="s">
        <v>3968</v>
      </c>
      <c r="K1762">
        <v>16120755</v>
      </c>
      <c r="L1762" t="s">
        <v>3969</v>
      </c>
      <c r="M1762">
        <v>500000</v>
      </c>
      <c r="N1762" t="s">
        <v>3970</v>
      </c>
      <c r="O1762">
        <v>293</v>
      </c>
      <c r="P1762" t="s">
        <v>3971</v>
      </c>
      <c r="Q1762">
        <v>0</v>
      </c>
      <c r="R1762" t="s">
        <v>3972</v>
      </c>
      <c r="S1762">
        <v>-3500</v>
      </c>
      <c r="T1762" s="7" t="str">
        <f t="shared" si="67"/>
        <v>hp_3425660;atk_14508679;hit_500000;miss_293;cirt_0;cirtSub_-3500</v>
      </c>
    </row>
    <row r="1763" spans="1:20" x14ac:dyDescent="0.15">
      <c r="A1763" s="16">
        <v>331761</v>
      </c>
      <c r="B1763" s="16" t="s">
        <v>228</v>
      </c>
      <c r="C1763" s="16">
        <v>1</v>
      </c>
      <c r="D1763" s="16">
        <v>2</v>
      </c>
      <c r="E1763" s="17">
        <v>588</v>
      </c>
      <c r="F1763" s="19" t="s">
        <v>3967</v>
      </c>
      <c r="G1763" s="19" t="e">
        <f t="shared" si="66"/>
        <v>#N/A</v>
      </c>
      <c r="H1763" s="19"/>
      <c r="I1763">
        <v>3437374</v>
      </c>
      <c r="J1763" t="s">
        <v>3968</v>
      </c>
      <c r="K1763">
        <v>16175880</v>
      </c>
      <c r="L1763" t="s">
        <v>3969</v>
      </c>
      <c r="M1763">
        <v>500000</v>
      </c>
      <c r="N1763" t="s">
        <v>3970</v>
      </c>
      <c r="O1763">
        <v>294</v>
      </c>
      <c r="P1763" t="s">
        <v>3971</v>
      </c>
      <c r="Q1763">
        <v>0</v>
      </c>
      <c r="R1763" t="s">
        <v>3972</v>
      </c>
      <c r="S1763">
        <v>-3500</v>
      </c>
      <c r="T1763" s="7" t="str">
        <f t="shared" si="67"/>
        <v>hp_3437374;atk_14558292;hit_500000;miss_294;cirt_0;cirtSub_-3500</v>
      </c>
    </row>
    <row r="1764" spans="1:20" x14ac:dyDescent="0.15">
      <c r="A1764" s="16">
        <v>331762</v>
      </c>
      <c r="B1764" s="16" t="s">
        <v>228</v>
      </c>
      <c r="C1764" s="16">
        <v>1</v>
      </c>
      <c r="D1764" s="16">
        <v>2</v>
      </c>
      <c r="E1764" s="17">
        <v>588</v>
      </c>
      <c r="F1764" s="19" t="s">
        <v>3967</v>
      </c>
      <c r="G1764" s="19" t="e">
        <f t="shared" si="66"/>
        <v>#N/A</v>
      </c>
      <c r="H1764" s="19"/>
      <c r="I1764">
        <v>3437374</v>
      </c>
      <c r="J1764" t="s">
        <v>3968</v>
      </c>
      <c r="K1764">
        <v>16175880</v>
      </c>
      <c r="L1764" t="s">
        <v>3969</v>
      </c>
      <c r="M1764">
        <v>500000</v>
      </c>
      <c r="N1764" t="s">
        <v>3970</v>
      </c>
      <c r="O1764">
        <v>294</v>
      </c>
      <c r="P1764" t="s">
        <v>3971</v>
      </c>
      <c r="Q1764">
        <v>0</v>
      </c>
      <c r="R1764" t="s">
        <v>3972</v>
      </c>
      <c r="S1764">
        <v>-3500</v>
      </c>
      <c r="T1764" s="7" t="str">
        <f t="shared" si="67"/>
        <v>hp_3437374;atk_14558292;hit_500000;miss_294;cirt_0;cirtSub_-3500</v>
      </c>
    </row>
    <row r="1765" spans="1:20" x14ac:dyDescent="0.15">
      <c r="A1765" s="16">
        <v>331763</v>
      </c>
      <c r="B1765" s="16" t="s">
        <v>228</v>
      </c>
      <c r="C1765" s="16">
        <v>1</v>
      </c>
      <c r="D1765" s="16">
        <v>2</v>
      </c>
      <c r="E1765" s="17">
        <v>588</v>
      </c>
      <c r="F1765" s="19" t="s">
        <v>3967</v>
      </c>
      <c r="G1765" s="19" t="e">
        <f t="shared" si="66"/>
        <v>#N/A</v>
      </c>
      <c r="H1765" s="19"/>
      <c r="I1765">
        <v>3437374</v>
      </c>
      <c r="J1765" t="s">
        <v>3968</v>
      </c>
      <c r="K1765">
        <v>16175880</v>
      </c>
      <c r="L1765" t="s">
        <v>3969</v>
      </c>
      <c r="M1765">
        <v>500000</v>
      </c>
      <c r="N1765" t="s">
        <v>3970</v>
      </c>
      <c r="O1765">
        <v>294</v>
      </c>
      <c r="P1765" t="s">
        <v>3971</v>
      </c>
      <c r="Q1765">
        <v>0</v>
      </c>
      <c r="R1765" t="s">
        <v>3972</v>
      </c>
      <c r="S1765">
        <v>-3500</v>
      </c>
      <c r="T1765" s="7" t="str">
        <f t="shared" si="67"/>
        <v>hp_3437374;atk_14558292;hit_500000;miss_294;cirt_0;cirtSub_-3500</v>
      </c>
    </row>
    <row r="1766" spans="1:20" x14ac:dyDescent="0.15">
      <c r="A1766" s="16">
        <v>331764</v>
      </c>
      <c r="B1766" s="16" t="s">
        <v>228</v>
      </c>
      <c r="C1766" s="16">
        <v>1</v>
      </c>
      <c r="D1766" s="16">
        <v>2</v>
      </c>
      <c r="E1766" s="17">
        <v>589</v>
      </c>
      <c r="F1766" s="19" t="s">
        <v>3967</v>
      </c>
      <c r="G1766" s="19" t="e">
        <f t="shared" si="66"/>
        <v>#N/A</v>
      </c>
      <c r="H1766" s="19"/>
      <c r="I1766">
        <v>3449088</v>
      </c>
      <c r="J1766" t="s">
        <v>3968</v>
      </c>
      <c r="K1766">
        <v>16231005</v>
      </c>
      <c r="L1766" t="s">
        <v>3969</v>
      </c>
      <c r="M1766">
        <v>500000</v>
      </c>
      <c r="N1766" t="s">
        <v>3970</v>
      </c>
      <c r="O1766">
        <v>294</v>
      </c>
      <c r="P1766" t="s">
        <v>3971</v>
      </c>
      <c r="Q1766">
        <v>0</v>
      </c>
      <c r="R1766" t="s">
        <v>3972</v>
      </c>
      <c r="S1766">
        <v>-3500</v>
      </c>
      <c r="T1766" s="7" t="str">
        <f t="shared" si="67"/>
        <v>hp_3449088;atk_14607904;hit_500000;miss_294;cirt_0;cirtSub_-3500</v>
      </c>
    </row>
    <row r="1767" spans="1:20" x14ac:dyDescent="0.15">
      <c r="A1767" s="16">
        <v>331765</v>
      </c>
      <c r="B1767" s="16" t="s">
        <v>228</v>
      </c>
      <c r="C1767" s="16">
        <v>1</v>
      </c>
      <c r="D1767" s="16">
        <v>2</v>
      </c>
      <c r="E1767" s="17">
        <v>589</v>
      </c>
      <c r="F1767" s="19" t="s">
        <v>3967</v>
      </c>
      <c r="G1767" s="19" t="e">
        <f t="shared" si="66"/>
        <v>#N/A</v>
      </c>
      <c r="H1767" s="19"/>
      <c r="I1767">
        <v>3449088</v>
      </c>
      <c r="J1767" t="s">
        <v>3968</v>
      </c>
      <c r="K1767">
        <v>16231005</v>
      </c>
      <c r="L1767" t="s">
        <v>3969</v>
      </c>
      <c r="M1767">
        <v>500000</v>
      </c>
      <c r="N1767" t="s">
        <v>3970</v>
      </c>
      <c r="O1767">
        <v>294</v>
      </c>
      <c r="P1767" t="s">
        <v>3971</v>
      </c>
      <c r="Q1767">
        <v>0</v>
      </c>
      <c r="R1767" t="s">
        <v>3972</v>
      </c>
      <c r="S1767">
        <v>-3500</v>
      </c>
      <c r="T1767" s="7" t="str">
        <f t="shared" si="67"/>
        <v>hp_3449088;atk_14607904;hit_500000;miss_294;cirt_0;cirtSub_-3500</v>
      </c>
    </row>
    <row r="1768" spans="1:20" x14ac:dyDescent="0.15">
      <c r="A1768" s="16">
        <v>331766</v>
      </c>
      <c r="B1768" s="16" t="s">
        <v>228</v>
      </c>
      <c r="C1768" s="16">
        <v>1</v>
      </c>
      <c r="D1768" s="16">
        <v>2</v>
      </c>
      <c r="E1768" s="17">
        <v>589</v>
      </c>
      <c r="F1768" s="19" t="s">
        <v>3967</v>
      </c>
      <c r="G1768" s="19" t="e">
        <f t="shared" si="66"/>
        <v>#N/A</v>
      </c>
      <c r="H1768" s="19"/>
      <c r="I1768">
        <v>3449088</v>
      </c>
      <c r="J1768" t="s">
        <v>3968</v>
      </c>
      <c r="K1768">
        <v>16231005</v>
      </c>
      <c r="L1768" t="s">
        <v>3969</v>
      </c>
      <c r="M1768">
        <v>500000</v>
      </c>
      <c r="N1768" t="s">
        <v>3970</v>
      </c>
      <c r="O1768">
        <v>294</v>
      </c>
      <c r="P1768" t="s">
        <v>3971</v>
      </c>
      <c r="Q1768">
        <v>0</v>
      </c>
      <c r="R1768" t="s">
        <v>3972</v>
      </c>
      <c r="S1768">
        <v>-3500</v>
      </c>
      <c r="T1768" s="7" t="str">
        <f t="shared" si="67"/>
        <v>hp_3449088;atk_14607904;hit_500000;miss_294;cirt_0;cirtSub_-3500</v>
      </c>
    </row>
    <row r="1769" spans="1:20" x14ac:dyDescent="0.15">
      <c r="A1769" s="16">
        <v>331767</v>
      </c>
      <c r="B1769" s="16" t="s">
        <v>228</v>
      </c>
      <c r="C1769" s="16">
        <v>1</v>
      </c>
      <c r="D1769" s="16">
        <v>2</v>
      </c>
      <c r="E1769" s="17">
        <v>590</v>
      </c>
      <c r="F1769" s="19" t="s">
        <v>3967</v>
      </c>
      <c r="G1769" s="19">
        <f t="shared" si="66"/>
        <v>0.8</v>
      </c>
      <c r="H1769" s="19"/>
      <c r="I1769">
        <v>3460803</v>
      </c>
      <c r="J1769" t="s">
        <v>3968</v>
      </c>
      <c r="K1769">
        <v>16286130</v>
      </c>
      <c r="L1769" t="s">
        <v>3969</v>
      </c>
      <c r="M1769">
        <v>500000</v>
      </c>
      <c r="N1769" t="s">
        <v>3970</v>
      </c>
      <c r="O1769">
        <v>295</v>
      </c>
      <c r="P1769" t="s">
        <v>3971</v>
      </c>
      <c r="Q1769">
        <v>0</v>
      </c>
      <c r="R1769" t="s">
        <v>3972</v>
      </c>
      <c r="S1769">
        <v>-3500</v>
      </c>
      <c r="T1769" s="7" t="str">
        <f t="shared" si="67"/>
        <v>hp_3460803;atk_14657517;hit_500000;miss_295;cirt_0;cirtSub_-3500</v>
      </c>
    </row>
    <row r="1770" spans="1:20" x14ac:dyDescent="0.15">
      <c r="A1770" s="16">
        <v>331768</v>
      </c>
      <c r="B1770" s="16" t="s">
        <v>228</v>
      </c>
      <c r="C1770" s="16">
        <v>1</v>
      </c>
      <c r="D1770" s="16">
        <v>2</v>
      </c>
      <c r="E1770" s="17">
        <v>590</v>
      </c>
      <c r="F1770" s="19" t="s">
        <v>3967</v>
      </c>
      <c r="G1770" s="19">
        <f t="shared" si="66"/>
        <v>0.8</v>
      </c>
      <c r="H1770" s="19"/>
      <c r="I1770">
        <v>3460803</v>
      </c>
      <c r="J1770" t="s">
        <v>3968</v>
      </c>
      <c r="K1770">
        <v>16286130</v>
      </c>
      <c r="L1770" t="s">
        <v>3969</v>
      </c>
      <c r="M1770">
        <v>500000</v>
      </c>
      <c r="N1770" t="s">
        <v>3970</v>
      </c>
      <c r="O1770">
        <v>295</v>
      </c>
      <c r="P1770" t="s">
        <v>3971</v>
      </c>
      <c r="Q1770">
        <v>0</v>
      </c>
      <c r="R1770" t="s">
        <v>3972</v>
      </c>
      <c r="S1770">
        <v>-3500</v>
      </c>
      <c r="T1770" s="7" t="str">
        <f t="shared" si="67"/>
        <v>hp_3460803;atk_14657517;hit_500000;miss_295;cirt_0;cirtSub_-3500</v>
      </c>
    </row>
    <row r="1771" spans="1:20" x14ac:dyDescent="0.15">
      <c r="A1771" s="16">
        <v>331769</v>
      </c>
      <c r="B1771" s="16" t="s">
        <v>228</v>
      </c>
      <c r="C1771" s="16">
        <v>1</v>
      </c>
      <c r="D1771" s="16">
        <v>2</v>
      </c>
      <c r="E1771" s="17">
        <v>590</v>
      </c>
      <c r="F1771" s="19" t="s">
        <v>3967</v>
      </c>
      <c r="G1771" s="19">
        <f t="shared" si="66"/>
        <v>0.8</v>
      </c>
      <c r="H1771" s="19"/>
      <c r="I1771">
        <v>3460803</v>
      </c>
      <c r="J1771" t="s">
        <v>3968</v>
      </c>
      <c r="K1771">
        <v>16286130</v>
      </c>
      <c r="L1771" t="s">
        <v>3969</v>
      </c>
      <c r="M1771">
        <v>500000</v>
      </c>
      <c r="N1771" t="s">
        <v>3970</v>
      </c>
      <c r="O1771">
        <v>295</v>
      </c>
      <c r="P1771" t="s">
        <v>3971</v>
      </c>
      <c r="Q1771">
        <v>0</v>
      </c>
      <c r="R1771" t="s">
        <v>3972</v>
      </c>
      <c r="S1771">
        <v>-3500</v>
      </c>
      <c r="T1771" s="7" t="str">
        <f t="shared" si="67"/>
        <v>hp_3460803;atk_14657517;hit_500000;miss_295;cirt_0;cirtSub_-3500</v>
      </c>
    </row>
    <row r="1772" spans="1:20" x14ac:dyDescent="0.15">
      <c r="A1772" s="16">
        <v>331770</v>
      </c>
      <c r="B1772" s="16" t="s">
        <v>228</v>
      </c>
      <c r="C1772" s="16">
        <v>1</v>
      </c>
      <c r="D1772" s="16">
        <v>2</v>
      </c>
      <c r="E1772" s="17">
        <v>591</v>
      </c>
      <c r="F1772" s="19" t="s">
        <v>3967</v>
      </c>
      <c r="G1772" s="19" t="e">
        <f t="shared" si="66"/>
        <v>#N/A</v>
      </c>
      <c r="H1772" s="19"/>
      <c r="I1772">
        <v>3472516</v>
      </c>
      <c r="J1772" t="s">
        <v>3968</v>
      </c>
      <c r="K1772">
        <v>16341255</v>
      </c>
      <c r="L1772" t="s">
        <v>3969</v>
      </c>
      <c r="M1772">
        <v>500000</v>
      </c>
      <c r="N1772" t="s">
        <v>3970</v>
      </c>
      <c r="O1772">
        <v>295</v>
      </c>
      <c r="P1772" t="s">
        <v>3971</v>
      </c>
      <c r="Q1772">
        <v>0</v>
      </c>
      <c r="R1772" t="s">
        <v>3972</v>
      </c>
      <c r="S1772">
        <v>-3500</v>
      </c>
      <c r="T1772" s="7" t="str">
        <f t="shared" si="67"/>
        <v>hp_3472516;atk_14707129;hit_500000;miss_295;cirt_0;cirtSub_-3500</v>
      </c>
    </row>
    <row r="1773" spans="1:20" x14ac:dyDescent="0.15">
      <c r="A1773" s="16">
        <v>331771</v>
      </c>
      <c r="B1773" s="16" t="s">
        <v>228</v>
      </c>
      <c r="C1773" s="16">
        <v>1</v>
      </c>
      <c r="D1773" s="16">
        <v>2</v>
      </c>
      <c r="E1773" s="17">
        <v>591</v>
      </c>
      <c r="F1773" s="19" t="s">
        <v>3967</v>
      </c>
      <c r="G1773" s="19" t="e">
        <f t="shared" si="66"/>
        <v>#N/A</v>
      </c>
      <c r="H1773" s="19"/>
      <c r="I1773">
        <v>3472516</v>
      </c>
      <c r="J1773" t="s">
        <v>3968</v>
      </c>
      <c r="K1773">
        <v>16341255</v>
      </c>
      <c r="L1773" t="s">
        <v>3969</v>
      </c>
      <c r="M1773">
        <v>500000</v>
      </c>
      <c r="N1773" t="s">
        <v>3970</v>
      </c>
      <c r="O1773">
        <v>295</v>
      </c>
      <c r="P1773" t="s">
        <v>3971</v>
      </c>
      <c r="Q1773">
        <v>0</v>
      </c>
      <c r="R1773" t="s">
        <v>3972</v>
      </c>
      <c r="S1773">
        <v>-3500</v>
      </c>
      <c r="T1773" s="7" t="str">
        <f t="shared" si="67"/>
        <v>hp_3472516;atk_14707129;hit_500000;miss_295;cirt_0;cirtSub_-3500</v>
      </c>
    </row>
    <row r="1774" spans="1:20" x14ac:dyDescent="0.15">
      <c r="A1774" s="16">
        <v>331772</v>
      </c>
      <c r="B1774" s="16" t="s">
        <v>228</v>
      </c>
      <c r="C1774" s="16">
        <v>1</v>
      </c>
      <c r="D1774" s="16">
        <v>2</v>
      </c>
      <c r="E1774" s="17">
        <v>591</v>
      </c>
      <c r="F1774" s="19" t="s">
        <v>3967</v>
      </c>
      <c r="G1774" s="19" t="e">
        <f t="shared" si="66"/>
        <v>#N/A</v>
      </c>
      <c r="H1774" s="19"/>
      <c r="I1774">
        <v>3472516</v>
      </c>
      <c r="J1774" t="s">
        <v>3968</v>
      </c>
      <c r="K1774">
        <v>16341255</v>
      </c>
      <c r="L1774" t="s">
        <v>3969</v>
      </c>
      <c r="M1774">
        <v>500000</v>
      </c>
      <c r="N1774" t="s">
        <v>3970</v>
      </c>
      <c r="O1774">
        <v>295</v>
      </c>
      <c r="P1774" t="s">
        <v>3971</v>
      </c>
      <c r="Q1774">
        <v>0</v>
      </c>
      <c r="R1774" t="s">
        <v>3972</v>
      </c>
      <c r="S1774">
        <v>-3500</v>
      </c>
      <c r="T1774" s="7" t="str">
        <f t="shared" si="67"/>
        <v>hp_3472516;atk_14707129;hit_500000;miss_295;cirt_0;cirtSub_-3500</v>
      </c>
    </row>
    <row r="1775" spans="1:20" x14ac:dyDescent="0.15">
      <c r="A1775" s="16">
        <v>331773</v>
      </c>
      <c r="B1775" s="16" t="s">
        <v>228</v>
      </c>
      <c r="C1775" s="16">
        <v>1</v>
      </c>
      <c r="D1775" s="16">
        <v>2</v>
      </c>
      <c r="E1775" s="17">
        <v>592</v>
      </c>
      <c r="F1775" s="19" t="s">
        <v>3967</v>
      </c>
      <c r="G1775" s="19" t="e">
        <f t="shared" si="66"/>
        <v>#N/A</v>
      </c>
      <c r="H1775" s="19"/>
      <c r="I1775">
        <v>3484230</v>
      </c>
      <c r="J1775" t="s">
        <v>3968</v>
      </c>
      <c r="K1775">
        <v>16396380</v>
      </c>
      <c r="L1775" t="s">
        <v>3969</v>
      </c>
      <c r="M1775">
        <v>500000</v>
      </c>
      <c r="N1775" t="s">
        <v>3970</v>
      </c>
      <c r="O1775">
        <v>296</v>
      </c>
      <c r="P1775" t="s">
        <v>3971</v>
      </c>
      <c r="Q1775">
        <v>0</v>
      </c>
      <c r="R1775" t="s">
        <v>3972</v>
      </c>
      <c r="S1775">
        <v>-3500</v>
      </c>
      <c r="T1775" s="7" t="str">
        <f t="shared" si="67"/>
        <v>hp_3484230;atk_14756742;hit_500000;miss_296;cirt_0;cirtSub_-3500</v>
      </c>
    </row>
    <row r="1776" spans="1:20" x14ac:dyDescent="0.15">
      <c r="A1776" s="16">
        <v>331774</v>
      </c>
      <c r="B1776" s="16" t="s">
        <v>228</v>
      </c>
      <c r="C1776" s="16">
        <v>1</v>
      </c>
      <c r="D1776" s="16">
        <v>2</v>
      </c>
      <c r="E1776" s="17">
        <v>592</v>
      </c>
      <c r="F1776" s="19" t="s">
        <v>3967</v>
      </c>
      <c r="G1776" s="19" t="e">
        <f t="shared" si="66"/>
        <v>#N/A</v>
      </c>
      <c r="H1776" s="19"/>
      <c r="I1776">
        <v>3484230</v>
      </c>
      <c r="J1776" t="s">
        <v>3968</v>
      </c>
      <c r="K1776">
        <v>16396380</v>
      </c>
      <c r="L1776" t="s">
        <v>3969</v>
      </c>
      <c r="M1776">
        <v>500000</v>
      </c>
      <c r="N1776" t="s">
        <v>3970</v>
      </c>
      <c r="O1776">
        <v>296</v>
      </c>
      <c r="P1776" t="s">
        <v>3971</v>
      </c>
      <c r="Q1776">
        <v>0</v>
      </c>
      <c r="R1776" t="s">
        <v>3972</v>
      </c>
      <c r="S1776">
        <v>-3500</v>
      </c>
      <c r="T1776" s="7" t="str">
        <f t="shared" si="67"/>
        <v>hp_3484230;atk_14756742;hit_500000;miss_296;cirt_0;cirtSub_-3500</v>
      </c>
    </row>
    <row r="1777" spans="1:20" x14ac:dyDescent="0.15">
      <c r="A1777" s="16">
        <v>331775</v>
      </c>
      <c r="B1777" s="16" t="s">
        <v>228</v>
      </c>
      <c r="C1777" s="16">
        <v>1</v>
      </c>
      <c r="D1777" s="16">
        <v>2</v>
      </c>
      <c r="E1777" s="17">
        <v>592</v>
      </c>
      <c r="F1777" s="19" t="s">
        <v>3967</v>
      </c>
      <c r="G1777" s="19" t="e">
        <f t="shared" si="66"/>
        <v>#N/A</v>
      </c>
      <c r="H1777" s="19"/>
      <c r="I1777">
        <v>3484230</v>
      </c>
      <c r="J1777" t="s">
        <v>3968</v>
      </c>
      <c r="K1777">
        <v>16396380</v>
      </c>
      <c r="L1777" t="s">
        <v>3969</v>
      </c>
      <c r="M1777">
        <v>500000</v>
      </c>
      <c r="N1777" t="s">
        <v>3970</v>
      </c>
      <c r="O1777">
        <v>296</v>
      </c>
      <c r="P1777" t="s">
        <v>3971</v>
      </c>
      <c r="Q1777">
        <v>0</v>
      </c>
      <c r="R1777" t="s">
        <v>3972</v>
      </c>
      <c r="S1777">
        <v>-3500</v>
      </c>
      <c r="T1777" s="7" t="str">
        <f t="shared" si="67"/>
        <v>hp_3484230;atk_14756742;hit_500000;miss_296;cirt_0;cirtSub_-3500</v>
      </c>
    </row>
    <row r="1778" spans="1:20" x14ac:dyDescent="0.15">
      <c r="A1778" s="16">
        <v>331776</v>
      </c>
      <c r="B1778" s="16" t="s">
        <v>228</v>
      </c>
      <c r="C1778" s="16">
        <v>1</v>
      </c>
      <c r="D1778" s="16">
        <v>2</v>
      </c>
      <c r="E1778" s="17">
        <v>593</v>
      </c>
      <c r="F1778" s="19" t="s">
        <v>3967</v>
      </c>
      <c r="G1778" s="19" t="e">
        <f t="shared" si="66"/>
        <v>#N/A</v>
      </c>
      <c r="H1778" s="19"/>
      <c r="I1778">
        <v>3495944</v>
      </c>
      <c r="J1778" t="s">
        <v>3968</v>
      </c>
      <c r="K1778">
        <v>16451505</v>
      </c>
      <c r="L1778" t="s">
        <v>3969</v>
      </c>
      <c r="M1778">
        <v>500000</v>
      </c>
      <c r="N1778" t="s">
        <v>3970</v>
      </c>
      <c r="O1778">
        <v>296</v>
      </c>
      <c r="P1778" t="s">
        <v>3971</v>
      </c>
      <c r="Q1778">
        <v>0</v>
      </c>
      <c r="R1778" t="s">
        <v>3972</v>
      </c>
      <c r="S1778">
        <v>-3500</v>
      </c>
      <c r="T1778" s="7" t="str">
        <f t="shared" si="67"/>
        <v>hp_3495944;atk_14806354;hit_500000;miss_296;cirt_0;cirtSub_-3500</v>
      </c>
    </row>
    <row r="1779" spans="1:20" x14ac:dyDescent="0.15">
      <c r="A1779" s="16">
        <v>331777</v>
      </c>
      <c r="B1779" s="16" t="s">
        <v>228</v>
      </c>
      <c r="C1779" s="16">
        <v>1</v>
      </c>
      <c r="D1779" s="16">
        <v>2</v>
      </c>
      <c r="E1779" s="17">
        <v>593</v>
      </c>
      <c r="F1779" s="19" t="s">
        <v>3967</v>
      </c>
      <c r="G1779" s="19" t="e">
        <f t="shared" si="66"/>
        <v>#N/A</v>
      </c>
      <c r="H1779" s="19"/>
      <c r="I1779">
        <v>3495944</v>
      </c>
      <c r="J1779" t="s">
        <v>3968</v>
      </c>
      <c r="K1779">
        <v>16451505</v>
      </c>
      <c r="L1779" t="s">
        <v>3969</v>
      </c>
      <c r="M1779">
        <v>500000</v>
      </c>
      <c r="N1779" t="s">
        <v>3970</v>
      </c>
      <c r="O1779">
        <v>296</v>
      </c>
      <c r="P1779" t="s">
        <v>3971</v>
      </c>
      <c r="Q1779">
        <v>0</v>
      </c>
      <c r="R1779" t="s">
        <v>3972</v>
      </c>
      <c r="S1779">
        <v>-3500</v>
      </c>
      <c r="T1779" s="7" t="str">
        <f t="shared" si="67"/>
        <v>hp_3495944;atk_14806354;hit_500000;miss_296;cirt_0;cirtSub_-3500</v>
      </c>
    </row>
    <row r="1780" spans="1:20" x14ac:dyDescent="0.15">
      <c r="A1780" s="16">
        <v>331778</v>
      </c>
      <c r="B1780" s="16" t="s">
        <v>228</v>
      </c>
      <c r="C1780" s="16">
        <v>1</v>
      </c>
      <c r="D1780" s="16">
        <v>2</v>
      </c>
      <c r="E1780" s="17">
        <v>593</v>
      </c>
      <c r="F1780" s="19" t="s">
        <v>3967</v>
      </c>
      <c r="G1780" s="19" t="e">
        <f t="shared" si="66"/>
        <v>#N/A</v>
      </c>
      <c r="H1780" s="19"/>
      <c r="I1780">
        <v>3495944</v>
      </c>
      <c r="J1780" t="s">
        <v>3968</v>
      </c>
      <c r="K1780">
        <v>16451505</v>
      </c>
      <c r="L1780" t="s">
        <v>3969</v>
      </c>
      <c r="M1780">
        <v>500000</v>
      </c>
      <c r="N1780" t="s">
        <v>3970</v>
      </c>
      <c r="O1780">
        <v>296</v>
      </c>
      <c r="P1780" t="s">
        <v>3971</v>
      </c>
      <c r="Q1780">
        <v>0</v>
      </c>
      <c r="R1780" t="s">
        <v>3972</v>
      </c>
      <c r="S1780">
        <v>-3500</v>
      </c>
      <c r="T1780" s="7" t="str">
        <f t="shared" si="67"/>
        <v>hp_3495944;atk_14806354;hit_500000;miss_296;cirt_0;cirtSub_-3500</v>
      </c>
    </row>
    <row r="1781" spans="1:20" x14ac:dyDescent="0.15">
      <c r="A1781" s="16">
        <v>331779</v>
      </c>
      <c r="B1781" s="16" t="s">
        <v>228</v>
      </c>
      <c r="C1781" s="16">
        <v>1</v>
      </c>
      <c r="D1781" s="16">
        <v>2</v>
      </c>
      <c r="E1781" s="17">
        <v>594</v>
      </c>
      <c r="F1781" s="19" t="s">
        <v>3967</v>
      </c>
      <c r="G1781" s="19" t="e">
        <f t="shared" si="66"/>
        <v>#N/A</v>
      </c>
      <c r="H1781" s="19"/>
      <c r="I1781">
        <v>3507659</v>
      </c>
      <c r="J1781" t="s">
        <v>3968</v>
      </c>
      <c r="K1781">
        <v>16506630</v>
      </c>
      <c r="L1781" t="s">
        <v>3969</v>
      </c>
      <c r="M1781">
        <v>500000</v>
      </c>
      <c r="N1781" t="s">
        <v>3970</v>
      </c>
      <c r="O1781">
        <v>297</v>
      </c>
      <c r="P1781" t="s">
        <v>3971</v>
      </c>
      <c r="Q1781">
        <v>0</v>
      </c>
      <c r="R1781" t="s">
        <v>3972</v>
      </c>
      <c r="S1781">
        <v>-3500</v>
      </c>
      <c r="T1781" s="7" t="str">
        <f t="shared" si="67"/>
        <v>hp_3507659;atk_14855967;hit_500000;miss_297;cirt_0;cirtSub_-3500</v>
      </c>
    </row>
    <row r="1782" spans="1:20" x14ac:dyDescent="0.15">
      <c r="A1782" s="16">
        <v>331780</v>
      </c>
      <c r="B1782" s="16" t="s">
        <v>228</v>
      </c>
      <c r="C1782" s="16">
        <v>1</v>
      </c>
      <c r="D1782" s="16">
        <v>2</v>
      </c>
      <c r="E1782" s="17">
        <v>594</v>
      </c>
      <c r="F1782" s="19" t="s">
        <v>3967</v>
      </c>
      <c r="G1782" s="19" t="e">
        <f t="shared" si="66"/>
        <v>#N/A</v>
      </c>
      <c r="H1782" s="19"/>
      <c r="I1782">
        <v>3507659</v>
      </c>
      <c r="J1782" t="s">
        <v>3968</v>
      </c>
      <c r="K1782">
        <v>16506630</v>
      </c>
      <c r="L1782" t="s">
        <v>3969</v>
      </c>
      <c r="M1782">
        <v>500000</v>
      </c>
      <c r="N1782" t="s">
        <v>3970</v>
      </c>
      <c r="O1782">
        <v>297</v>
      </c>
      <c r="P1782" t="s">
        <v>3971</v>
      </c>
      <c r="Q1782">
        <v>0</v>
      </c>
      <c r="R1782" t="s">
        <v>3972</v>
      </c>
      <c r="S1782">
        <v>-3500</v>
      </c>
      <c r="T1782" s="7" t="str">
        <f t="shared" si="67"/>
        <v>hp_3507659;atk_14855967;hit_500000;miss_297;cirt_0;cirtSub_-3500</v>
      </c>
    </row>
    <row r="1783" spans="1:20" x14ac:dyDescent="0.15">
      <c r="A1783" s="16">
        <v>331781</v>
      </c>
      <c r="B1783" s="16" t="s">
        <v>228</v>
      </c>
      <c r="C1783" s="16">
        <v>1</v>
      </c>
      <c r="D1783" s="16">
        <v>2</v>
      </c>
      <c r="E1783" s="17">
        <v>594</v>
      </c>
      <c r="F1783" s="19" t="s">
        <v>3967</v>
      </c>
      <c r="G1783" s="19" t="e">
        <f t="shared" si="66"/>
        <v>#N/A</v>
      </c>
      <c r="H1783" s="19"/>
      <c r="I1783">
        <v>3507659</v>
      </c>
      <c r="J1783" t="s">
        <v>3968</v>
      </c>
      <c r="K1783">
        <v>16506630</v>
      </c>
      <c r="L1783" t="s">
        <v>3969</v>
      </c>
      <c r="M1783">
        <v>500000</v>
      </c>
      <c r="N1783" t="s">
        <v>3970</v>
      </c>
      <c r="O1783">
        <v>297</v>
      </c>
      <c r="P1783" t="s">
        <v>3971</v>
      </c>
      <c r="Q1783">
        <v>0</v>
      </c>
      <c r="R1783" t="s">
        <v>3972</v>
      </c>
      <c r="S1783">
        <v>-3500</v>
      </c>
      <c r="T1783" s="7" t="str">
        <f t="shared" si="67"/>
        <v>hp_3507659;atk_14855967;hit_500000;miss_297;cirt_0;cirtSub_-3500</v>
      </c>
    </row>
    <row r="1784" spans="1:20" x14ac:dyDescent="0.15">
      <c r="A1784" s="16">
        <v>331782</v>
      </c>
      <c r="B1784" s="16" t="s">
        <v>228</v>
      </c>
      <c r="C1784" s="16">
        <v>1</v>
      </c>
      <c r="D1784" s="16">
        <v>2</v>
      </c>
      <c r="E1784" s="17">
        <v>595</v>
      </c>
      <c r="F1784" s="19" t="s">
        <v>3967</v>
      </c>
      <c r="G1784" s="19">
        <f t="shared" si="66"/>
        <v>0.8</v>
      </c>
      <c r="H1784" s="19"/>
      <c r="I1784">
        <v>3519373</v>
      </c>
      <c r="J1784" t="s">
        <v>3968</v>
      </c>
      <c r="K1784">
        <v>16561755</v>
      </c>
      <c r="L1784" t="s">
        <v>3969</v>
      </c>
      <c r="M1784">
        <v>500000</v>
      </c>
      <c r="N1784" t="s">
        <v>3970</v>
      </c>
      <c r="O1784">
        <v>297</v>
      </c>
      <c r="P1784" t="s">
        <v>3971</v>
      </c>
      <c r="Q1784">
        <v>0</v>
      </c>
      <c r="R1784" t="s">
        <v>3972</v>
      </c>
      <c r="S1784">
        <v>-3500</v>
      </c>
      <c r="T1784" s="7" t="str">
        <f t="shared" si="67"/>
        <v>hp_3519373;atk_14905579;hit_500000;miss_297;cirt_0;cirtSub_-3500</v>
      </c>
    </row>
    <row r="1785" spans="1:20" x14ac:dyDescent="0.15">
      <c r="A1785" s="16">
        <v>331783</v>
      </c>
      <c r="B1785" s="16" t="s">
        <v>228</v>
      </c>
      <c r="C1785" s="16">
        <v>1</v>
      </c>
      <c r="D1785" s="16">
        <v>2</v>
      </c>
      <c r="E1785" s="17">
        <v>595</v>
      </c>
      <c r="F1785" s="19" t="s">
        <v>3967</v>
      </c>
      <c r="G1785" s="19">
        <f t="shared" si="66"/>
        <v>0.8</v>
      </c>
      <c r="H1785" s="19"/>
      <c r="I1785">
        <v>3519373</v>
      </c>
      <c r="J1785" t="s">
        <v>3968</v>
      </c>
      <c r="K1785">
        <v>16561755</v>
      </c>
      <c r="L1785" t="s">
        <v>3969</v>
      </c>
      <c r="M1785">
        <v>500000</v>
      </c>
      <c r="N1785" t="s">
        <v>3970</v>
      </c>
      <c r="O1785">
        <v>297</v>
      </c>
      <c r="P1785" t="s">
        <v>3971</v>
      </c>
      <c r="Q1785">
        <v>0</v>
      </c>
      <c r="R1785" t="s">
        <v>3972</v>
      </c>
      <c r="S1785">
        <v>-3500</v>
      </c>
      <c r="T1785" s="7" t="str">
        <f t="shared" si="67"/>
        <v>hp_3519373;atk_14905579;hit_500000;miss_297;cirt_0;cirtSub_-3500</v>
      </c>
    </row>
    <row r="1786" spans="1:20" x14ac:dyDescent="0.15">
      <c r="A1786" s="16">
        <v>331784</v>
      </c>
      <c r="B1786" s="16" t="s">
        <v>228</v>
      </c>
      <c r="C1786" s="16">
        <v>1</v>
      </c>
      <c r="D1786" s="16">
        <v>2</v>
      </c>
      <c r="E1786" s="17">
        <v>595</v>
      </c>
      <c r="F1786" s="19" t="s">
        <v>3967</v>
      </c>
      <c r="G1786" s="19">
        <f t="shared" si="66"/>
        <v>0.8</v>
      </c>
      <c r="H1786" s="19"/>
      <c r="I1786">
        <v>3519373</v>
      </c>
      <c r="J1786" t="s">
        <v>3968</v>
      </c>
      <c r="K1786">
        <v>16561755</v>
      </c>
      <c r="L1786" t="s">
        <v>3969</v>
      </c>
      <c r="M1786">
        <v>500000</v>
      </c>
      <c r="N1786" t="s">
        <v>3970</v>
      </c>
      <c r="O1786">
        <v>297</v>
      </c>
      <c r="P1786" t="s">
        <v>3971</v>
      </c>
      <c r="Q1786">
        <v>0</v>
      </c>
      <c r="R1786" t="s">
        <v>3972</v>
      </c>
      <c r="S1786">
        <v>-3500</v>
      </c>
      <c r="T1786" s="7" t="str">
        <f t="shared" si="67"/>
        <v>hp_3519373;atk_14905579;hit_500000;miss_297;cirt_0;cirtSub_-3500</v>
      </c>
    </row>
    <row r="1787" spans="1:20" x14ac:dyDescent="0.15">
      <c r="A1787" s="16">
        <v>331785</v>
      </c>
      <c r="B1787" s="16" t="s">
        <v>228</v>
      </c>
      <c r="C1787" s="16">
        <v>1</v>
      </c>
      <c r="D1787" s="16">
        <v>2</v>
      </c>
      <c r="E1787" s="17">
        <v>596</v>
      </c>
      <c r="F1787" s="19" t="s">
        <v>3967</v>
      </c>
      <c r="G1787" s="19" t="e">
        <f t="shared" si="66"/>
        <v>#N/A</v>
      </c>
      <c r="H1787" s="19"/>
      <c r="I1787">
        <v>3531087</v>
      </c>
      <c r="J1787" t="s">
        <v>3968</v>
      </c>
      <c r="K1787">
        <v>16616880</v>
      </c>
      <c r="L1787" t="s">
        <v>3969</v>
      </c>
      <c r="M1787">
        <v>500000</v>
      </c>
      <c r="N1787" t="s">
        <v>3970</v>
      </c>
      <c r="O1787">
        <v>298</v>
      </c>
      <c r="P1787" t="s">
        <v>3971</v>
      </c>
      <c r="Q1787">
        <v>0</v>
      </c>
      <c r="R1787" t="s">
        <v>3972</v>
      </c>
      <c r="S1787">
        <v>-3500</v>
      </c>
      <c r="T1787" s="7" t="str">
        <f t="shared" si="67"/>
        <v>hp_3531087;atk_14955192;hit_500000;miss_298;cirt_0;cirtSub_-3500</v>
      </c>
    </row>
    <row r="1788" spans="1:20" x14ac:dyDescent="0.15">
      <c r="A1788" s="16">
        <v>331786</v>
      </c>
      <c r="B1788" s="16" t="s">
        <v>228</v>
      </c>
      <c r="C1788" s="16">
        <v>1</v>
      </c>
      <c r="D1788" s="16">
        <v>2</v>
      </c>
      <c r="E1788" s="17">
        <v>596</v>
      </c>
      <c r="F1788" s="19" t="s">
        <v>3967</v>
      </c>
      <c r="G1788" s="19" t="e">
        <f t="shared" si="66"/>
        <v>#N/A</v>
      </c>
      <c r="H1788" s="19"/>
      <c r="I1788">
        <v>3531087</v>
      </c>
      <c r="J1788" t="s">
        <v>3968</v>
      </c>
      <c r="K1788">
        <v>16616880</v>
      </c>
      <c r="L1788" t="s">
        <v>3969</v>
      </c>
      <c r="M1788">
        <v>500000</v>
      </c>
      <c r="N1788" t="s">
        <v>3970</v>
      </c>
      <c r="O1788">
        <v>298</v>
      </c>
      <c r="P1788" t="s">
        <v>3971</v>
      </c>
      <c r="Q1788">
        <v>0</v>
      </c>
      <c r="R1788" t="s">
        <v>3972</v>
      </c>
      <c r="S1788">
        <v>-3500</v>
      </c>
      <c r="T1788" s="7" t="str">
        <f t="shared" si="67"/>
        <v>hp_3531087;atk_14955192;hit_500000;miss_298;cirt_0;cirtSub_-3500</v>
      </c>
    </row>
    <row r="1789" spans="1:20" x14ac:dyDescent="0.15">
      <c r="A1789" s="16">
        <v>331787</v>
      </c>
      <c r="B1789" s="16" t="s">
        <v>228</v>
      </c>
      <c r="C1789" s="16">
        <v>1</v>
      </c>
      <c r="D1789" s="16">
        <v>2</v>
      </c>
      <c r="E1789" s="17">
        <v>596</v>
      </c>
      <c r="F1789" s="19" t="s">
        <v>3967</v>
      </c>
      <c r="G1789" s="19" t="e">
        <f t="shared" si="66"/>
        <v>#N/A</v>
      </c>
      <c r="H1789" s="19"/>
      <c r="I1789">
        <v>3531087</v>
      </c>
      <c r="J1789" t="s">
        <v>3968</v>
      </c>
      <c r="K1789">
        <v>16616880</v>
      </c>
      <c r="L1789" t="s">
        <v>3969</v>
      </c>
      <c r="M1789">
        <v>500000</v>
      </c>
      <c r="N1789" t="s">
        <v>3970</v>
      </c>
      <c r="O1789">
        <v>298</v>
      </c>
      <c r="P1789" t="s">
        <v>3971</v>
      </c>
      <c r="Q1789">
        <v>0</v>
      </c>
      <c r="R1789" t="s">
        <v>3972</v>
      </c>
      <c r="S1789">
        <v>-3500</v>
      </c>
      <c r="T1789" s="7" t="str">
        <f t="shared" si="67"/>
        <v>hp_3531087;atk_14955192;hit_500000;miss_298;cirt_0;cirtSub_-3500</v>
      </c>
    </row>
    <row r="1790" spans="1:20" x14ac:dyDescent="0.15">
      <c r="A1790" s="16">
        <v>331788</v>
      </c>
      <c r="B1790" s="16" t="s">
        <v>228</v>
      </c>
      <c r="C1790" s="16">
        <v>1</v>
      </c>
      <c r="D1790" s="16">
        <v>2</v>
      </c>
      <c r="E1790" s="17">
        <v>597</v>
      </c>
      <c r="F1790" s="19" t="s">
        <v>3967</v>
      </c>
      <c r="G1790" s="19" t="e">
        <f t="shared" si="66"/>
        <v>#N/A</v>
      </c>
      <c r="H1790" s="19"/>
      <c r="I1790">
        <v>3542800</v>
      </c>
      <c r="J1790" t="s">
        <v>3968</v>
      </c>
      <c r="K1790">
        <v>16672005</v>
      </c>
      <c r="L1790" t="s">
        <v>3969</v>
      </c>
      <c r="M1790">
        <v>500000</v>
      </c>
      <c r="N1790" t="s">
        <v>3970</v>
      </c>
      <c r="O1790">
        <v>298</v>
      </c>
      <c r="P1790" t="s">
        <v>3971</v>
      </c>
      <c r="Q1790">
        <v>0</v>
      </c>
      <c r="R1790" t="s">
        <v>3972</v>
      </c>
      <c r="S1790">
        <v>-3500</v>
      </c>
      <c r="T1790" s="7" t="str">
        <f t="shared" si="67"/>
        <v>hp_3542800;atk_15004804;hit_500000;miss_298;cirt_0;cirtSub_-3500</v>
      </c>
    </row>
    <row r="1791" spans="1:20" x14ac:dyDescent="0.15">
      <c r="A1791" s="16">
        <v>331789</v>
      </c>
      <c r="B1791" s="16" t="s">
        <v>228</v>
      </c>
      <c r="C1791" s="16">
        <v>1</v>
      </c>
      <c r="D1791" s="16">
        <v>2</v>
      </c>
      <c r="E1791" s="17">
        <v>597</v>
      </c>
      <c r="F1791" s="19" t="s">
        <v>3967</v>
      </c>
      <c r="G1791" s="19" t="e">
        <f t="shared" si="66"/>
        <v>#N/A</v>
      </c>
      <c r="H1791" s="19"/>
      <c r="I1791">
        <v>3542800</v>
      </c>
      <c r="J1791" t="s">
        <v>3968</v>
      </c>
      <c r="K1791">
        <v>16672005</v>
      </c>
      <c r="L1791" t="s">
        <v>3969</v>
      </c>
      <c r="M1791">
        <v>500000</v>
      </c>
      <c r="N1791" t="s">
        <v>3970</v>
      </c>
      <c r="O1791">
        <v>298</v>
      </c>
      <c r="P1791" t="s">
        <v>3971</v>
      </c>
      <c r="Q1791">
        <v>0</v>
      </c>
      <c r="R1791" t="s">
        <v>3972</v>
      </c>
      <c r="S1791">
        <v>-3500</v>
      </c>
      <c r="T1791" s="7" t="str">
        <f t="shared" si="67"/>
        <v>hp_3542800;atk_15004804;hit_500000;miss_298;cirt_0;cirtSub_-3500</v>
      </c>
    </row>
    <row r="1792" spans="1:20" x14ac:dyDescent="0.15">
      <c r="A1792" s="16">
        <v>331790</v>
      </c>
      <c r="B1792" s="16" t="s">
        <v>228</v>
      </c>
      <c r="C1792" s="16">
        <v>1</v>
      </c>
      <c r="D1792" s="16">
        <v>2</v>
      </c>
      <c r="E1792" s="17">
        <v>597</v>
      </c>
      <c r="F1792" s="19" t="s">
        <v>3967</v>
      </c>
      <c r="G1792" s="19" t="e">
        <f t="shared" si="66"/>
        <v>#N/A</v>
      </c>
      <c r="H1792" s="19"/>
      <c r="I1792">
        <v>3542800</v>
      </c>
      <c r="J1792" t="s">
        <v>3968</v>
      </c>
      <c r="K1792">
        <v>16672005</v>
      </c>
      <c r="L1792" t="s">
        <v>3969</v>
      </c>
      <c r="M1792">
        <v>500000</v>
      </c>
      <c r="N1792" t="s">
        <v>3970</v>
      </c>
      <c r="O1792">
        <v>298</v>
      </c>
      <c r="P1792" t="s">
        <v>3971</v>
      </c>
      <c r="Q1792">
        <v>0</v>
      </c>
      <c r="R1792" t="s">
        <v>3972</v>
      </c>
      <c r="S1792">
        <v>-3500</v>
      </c>
      <c r="T1792" s="7" t="str">
        <f t="shared" si="67"/>
        <v>hp_3542800;atk_15004804;hit_500000;miss_298;cirt_0;cirtSub_-3500</v>
      </c>
    </row>
    <row r="1793" spans="1:20" x14ac:dyDescent="0.15">
      <c r="A1793" s="16">
        <v>331791</v>
      </c>
      <c r="B1793" s="16" t="s">
        <v>228</v>
      </c>
      <c r="C1793" s="16">
        <v>1</v>
      </c>
      <c r="D1793" s="16">
        <v>2</v>
      </c>
      <c r="E1793" s="17">
        <v>598</v>
      </c>
      <c r="F1793" s="19" t="s">
        <v>3967</v>
      </c>
      <c r="G1793" s="19" t="e">
        <f t="shared" si="66"/>
        <v>#N/A</v>
      </c>
      <c r="H1793" s="19"/>
      <c r="I1793">
        <v>3554515</v>
      </c>
      <c r="J1793" t="s">
        <v>3968</v>
      </c>
      <c r="K1793">
        <v>16727130</v>
      </c>
      <c r="L1793" t="s">
        <v>3969</v>
      </c>
      <c r="M1793">
        <v>500000</v>
      </c>
      <c r="N1793" t="s">
        <v>3970</v>
      </c>
      <c r="O1793">
        <v>299</v>
      </c>
      <c r="P1793" t="s">
        <v>3971</v>
      </c>
      <c r="Q1793">
        <v>0</v>
      </c>
      <c r="R1793" t="s">
        <v>3972</v>
      </c>
      <c r="S1793">
        <v>-3500</v>
      </c>
      <c r="T1793" s="7" t="str">
        <f t="shared" si="67"/>
        <v>hp_3554515;atk_15054417;hit_500000;miss_299;cirt_0;cirtSub_-3500</v>
      </c>
    </row>
    <row r="1794" spans="1:20" x14ac:dyDescent="0.15">
      <c r="A1794" s="16">
        <v>331792</v>
      </c>
      <c r="B1794" s="16" t="s">
        <v>228</v>
      </c>
      <c r="C1794" s="16">
        <v>1</v>
      </c>
      <c r="D1794" s="16">
        <v>2</v>
      </c>
      <c r="E1794" s="17">
        <v>598</v>
      </c>
      <c r="F1794" s="19" t="s">
        <v>3967</v>
      </c>
      <c r="G1794" s="19" t="e">
        <f t="shared" si="66"/>
        <v>#N/A</v>
      </c>
      <c r="H1794" s="19"/>
      <c r="I1794">
        <v>3554515</v>
      </c>
      <c r="J1794" t="s">
        <v>3968</v>
      </c>
      <c r="K1794">
        <v>16727130</v>
      </c>
      <c r="L1794" t="s">
        <v>3969</v>
      </c>
      <c r="M1794">
        <v>500000</v>
      </c>
      <c r="N1794" t="s">
        <v>3970</v>
      </c>
      <c r="O1794">
        <v>299</v>
      </c>
      <c r="P1794" t="s">
        <v>3971</v>
      </c>
      <c r="Q1794">
        <v>0</v>
      </c>
      <c r="R1794" t="s">
        <v>3972</v>
      </c>
      <c r="S1794">
        <v>-3500</v>
      </c>
      <c r="T1794" s="7" t="str">
        <f t="shared" si="67"/>
        <v>hp_3554515;atk_15054417;hit_500000;miss_299;cirt_0;cirtSub_-3500</v>
      </c>
    </row>
    <row r="1795" spans="1:20" x14ac:dyDescent="0.15">
      <c r="A1795" s="16">
        <v>331793</v>
      </c>
      <c r="B1795" s="16" t="s">
        <v>228</v>
      </c>
      <c r="C1795" s="16">
        <v>1</v>
      </c>
      <c r="D1795" s="16">
        <v>2</v>
      </c>
      <c r="E1795" s="17">
        <v>598</v>
      </c>
      <c r="F1795" s="19" t="s">
        <v>3967</v>
      </c>
      <c r="G1795" s="19" t="e">
        <f t="shared" ref="G1795:G1801" si="68">VLOOKUP(E1795,$E$1804:$I$2287,5,0)</f>
        <v>#N/A</v>
      </c>
      <c r="H1795" s="19"/>
      <c r="I1795">
        <v>3554515</v>
      </c>
      <c r="J1795" t="s">
        <v>3968</v>
      </c>
      <c r="K1795">
        <v>16727130</v>
      </c>
      <c r="L1795" t="s">
        <v>3969</v>
      </c>
      <c r="M1795">
        <v>500000</v>
      </c>
      <c r="N1795" t="s">
        <v>3970</v>
      </c>
      <c r="O1795">
        <v>299</v>
      </c>
      <c r="P1795" t="s">
        <v>3971</v>
      </c>
      <c r="Q1795">
        <v>0</v>
      </c>
      <c r="R1795" t="s">
        <v>3972</v>
      </c>
      <c r="S1795">
        <v>-3500</v>
      </c>
      <c r="T1795" s="7" t="str">
        <f t="shared" ref="T1795:T1800" si="69">F1795&amp;"_"&amp;I1795&amp;";"&amp;J1795&amp;"_"&amp;INT(K1795*0.9)&amp;";"&amp;L1795&amp;"_"&amp;M1795&amp;";"&amp;N1795&amp;"_"&amp;O1795&amp;";"&amp;P1795&amp;"_"&amp;Q1795&amp;";"&amp;R1795&amp;"_"&amp;S1795</f>
        <v>hp_3554515;atk_15054417;hit_500000;miss_299;cirt_0;cirtSub_-3500</v>
      </c>
    </row>
    <row r="1796" spans="1:20" x14ac:dyDescent="0.15">
      <c r="A1796" s="16">
        <v>331794</v>
      </c>
      <c r="B1796" s="16" t="s">
        <v>228</v>
      </c>
      <c r="C1796" s="16">
        <v>1</v>
      </c>
      <c r="D1796" s="16">
        <v>2</v>
      </c>
      <c r="E1796" s="17">
        <v>599</v>
      </c>
      <c r="F1796" s="19" t="s">
        <v>3967</v>
      </c>
      <c r="G1796" s="19" t="e">
        <f t="shared" si="68"/>
        <v>#N/A</v>
      </c>
      <c r="H1796" s="19"/>
      <c r="I1796">
        <v>3566229</v>
      </c>
      <c r="J1796" t="s">
        <v>3968</v>
      </c>
      <c r="K1796">
        <v>16782255</v>
      </c>
      <c r="L1796" t="s">
        <v>3969</v>
      </c>
      <c r="M1796">
        <v>500000</v>
      </c>
      <c r="N1796" t="s">
        <v>3970</v>
      </c>
      <c r="O1796">
        <v>299</v>
      </c>
      <c r="P1796" t="s">
        <v>3971</v>
      </c>
      <c r="Q1796">
        <v>0</v>
      </c>
      <c r="R1796" t="s">
        <v>3972</v>
      </c>
      <c r="S1796">
        <v>-3500</v>
      </c>
      <c r="T1796" s="7" t="str">
        <f t="shared" si="69"/>
        <v>hp_3566229;atk_15104029;hit_500000;miss_299;cirt_0;cirtSub_-3500</v>
      </c>
    </row>
    <row r="1797" spans="1:20" x14ac:dyDescent="0.15">
      <c r="A1797" s="16">
        <v>331795</v>
      </c>
      <c r="B1797" s="16" t="s">
        <v>228</v>
      </c>
      <c r="C1797" s="16">
        <v>1</v>
      </c>
      <c r="D1797" s="16">
        <v>2</v>
      </c>
      <c r="E1797" s="17">
        <v>599</v>
      </c>
      <c r="F1797" s="19" t="s">
        <v>3967</v>
      </c>
      <c r="G1797" s="19" t="e">
        <f t="shared" si="68"/>
        <v>#N/A</v>
      </c>
      <c r="H1797" s="19"/>
      <c r="I1797">
        <v>3566229</v>
      </c>
      <c r="J1797" t="s">
        <v>3968</v>
      </c>
      <c r="K1797">
        <v>16782255</v>
      </c>
      <c r="L1797" t="s">
        <v>3969</v>
      </c>
      <c r="M1797">
        <v>500000</v>
      </c>
      <c r="N1797" t="s">
        <v>3970</v>
      </c>
      <c r="O1797">
        <v>299</v>
      </c>
      <c r="P1797" t="s">
        <v>3971</v>
      </c>
      <c r="Q1797">
        <v>0</v>
      </c>
      <c r="R1797" t="s">
        <v>3972</v>
      </c>
      <c r="S1797">
        <v>-3500</v>
      </c>
      <c r="T1797" s="7" t="str">
        <f t="shared" si="69"/>
        <v>hp_3566229;atk_15104029;hit_500000;miss_299;cirt_0;cirtSub_-3500</v>
      </c>
    </row>
    <row r="1798" spans="1:20" x14ac:dyDescent="0.15">
      <c r="A1798" s="16">
        <v>331796</v>
      </c>
      <c r="B1798" s="16" t="s">
        <v>228</v>
      </c>
      <c r="C1798" s="16">
        <v>1</v>
      </c>
      <c r="D1798" s="16">
        <v>2</v>
      </c>
      <c r="E1798" s="17">
        <v>599</v>
      </c>
      <c r="F1798" s="19" t="s">
        <v>3967</v>
      </c>
      <c r="G1798" s="19" t="e">
        <f t="shared" si="68"/>
        <v>#N/A</v>
      </c>
      <c r="H1798" s="19"/>
      <c r="I1798">
        <v>3566229</v>
      </c>
      <c r="J1798" t="s">
        <v>3968</v>
      </c>
      <c r="K1798">
        <v>16782255</v>
      </c>
      <c r="L1798" t="s">
        <v>3969</v>
      </c>
      <c r="M1798">
        <v>500000</v>
      </c>
      <c r="N1798" t="s">
        <v>3970</v>
      </c>
      <c r="O1798">
        <v>299</v>
      </c>
      <c r="P1798" t="s">
        <v>3971</v>
      </c>
      <c r="Q1798">
        <v>0</v>
      </c>
      <c r="R1798" t="s">
        <v>3972</v>
      </c>
      <c r="S1798">
        <v>-3500</v>
      </c>
      <c r="T1798" s="7" t="str">
        <f t="shared" si="69"/>
        <v>hp_3566229;atk_15104029;hit_500000;miss_299;cirt_0;cirtSub_-3500</v>
      </c>
    </row>
    <row r="1799" spans="1:20" x14ac:dyDescent="0.15">
      <c r="A1799" s="16">
        <v>331797</v>
      </c>
      <c r="B1799" s="16" t="s">
        <v>228</v>
      </c>
      <c r="C1799" s="16">
        <v>1</v>
      </c>
      <c r="D1799" s="16">
        <v>2</v>
      </c>
      <c r="E1799" s="17">
        <v>600</v>
      </c>
      <c r="F1799" s="19" t="s">
        <v>3967</v>
      </c>
      <c r="G1799" s="19">
        <f t="shared" si="68"/>
        <v>0.8</v>
      </c>
      <c r="H1799" s="19"/>
      <c r="I1799">
        <v>3577943</v>
      </c>
      <c r="J1799" t="s">
        <v>3968</v>
      </c>
      <c r="K1799">
        <v>16837380</v>
      </c>
      <c r="L1799" t="s">
        <v>3969</v>
      </c>
      <c r="M1799">
        <v>500000</v>
      </c>
      <c r="N1799" t="s">
        <v>3970</v>
      </c>
      <c r="O1799">
        <v>300</v>
      </c>
      <c r="P1799" t="s">
        <v>3971</v>
      </c>
      <c r="Q1799">
        <v>0</v>
      </c>
      <c r="R1799" t="s">
        <v>3972</v>
      </c>
      <c r="S1799">
        <v>-3500</v>
      </c>
      <c r="T1799" s="7" t="str">
        <f t="shared" si="69"/>
        <v>hp_3577943;atk_15153642;hit_500000;miss_300;cirt_0;cirtSub_-3500</v>
      </c>
    </row>
    <row r="1800" spans="1:20" x14ac:dyDescent="0.15">
      <c r="A1800" s="16">
        <v>331798</v>
      </c>
      <c r="B1800" s="16" t="s">
        <v>228</v>
      </c>
      <c r="C1800" s="16">
        <v>1</v>
      </c>
      <c r="D1800" s="16">
        <v>2</v>
      </c>
      <c r="E1800" s="17">
        <v>600</v>
      </c>
      <c r="F1800" s="19" t="s">
        <v>3967</v>
      </c>
      <c r="G1800" s="19">
        <f t="shared" si="68"/>
        <v>0.8</v>
      </c>
      <c r="H1800" s="19"/>
      <c r="I1800">
        <v>3577943</v>
      </c>
      <c r="J1800" t="s">
        <v>3968</v>
      </c>
      <c r="K1800">
        <v>16837380</v>
      </c>
      <c r="L1800" t="s">
        <v>3969</v>
      </c>
      <c r="M1800">
        <v>500000</v>
      </c>
      <c r="N1800" t="s">
        <v>3970</v>
      </c>
      <c r="O1800">
        <v>300</v>
      </c>
      <c r="P1800" t="s">
        <v>3971</v>
      </c>
      <c r="Q1800">
        <v>0</v>
      </c>
      <c r="R1800" t="s">
        <v>3972</v>
      </c>
      <c r="S1800">
        <v>-3500</v>
      </c>
      <c r="T1800" s="7" t="str">
        <f t="shared" si="69"/>
        <v>hp_3577943;atk_15153642;hit_500000;miss_300;cirt_0;cirtSub_-3500</v>
      </c>
    </row>
    <row r="1801" spans="1:20" x14ac:dyDescent="0.15">
      <c r="A1801" s="16">
        <v>331799</v>
      </c>
      <c r="B1801" s="16" t="s">
        <v>228</v>
      </c>
      <c r="C1801" s="16">
        <v>1</v>
      </c>
      <c r="D1801" s="16">
        <v>2</v>
      </c>
      <c r="E1801" s="17">
        <v>600</v>
      </c>
      <c r="F1801" s="19" t="s">
        <v>3967</v>
      </c>
      <c r="G1801" s="19">
        <f t="shared" si="68"/>
        <v>0.8</v>
      </c>
      <c r="H1801" s="19"/>
      <c r="I1801">
        <v>3577943</v>
      </c>
      <c r="J1801" t="s">
        <v>3968</v>
      </c>
      <c r="K1801">
        <v>16837380</v>
      </c>
      <c r="L1801" t="s">
        <v>3969</v>
      </c>
      <c r="M1801">
        <v>500000</v>
      </c>
      <c r="N1801" t="s">
        <v>3970</v>
      </c>
      <c r="O1801">
        <v>300</v>
      </c>
      <c r="P1801" t="s">
        <v>3971</v>
      </c>
      <c r="Q1801">
        <v>0</v>
      </c>
      <c r="R1801" t="s">
        <v>3972</v>
      </c>
      <c r="S1801">
        <v>-3500</v>
      </c>
      <c r="T1801" s="7" t="str">
        <f>F1801&amp;"_"&amp;I1801&amp;";"&amp;J1801&amp;"_"&amp;INT(K1801*0.9)&amp;";"&amp;L1801&amp;"_"&amp;M1801&amp;";"&amp;N1801&amp;"_"&amp;O1801&amp;";"&amp;P1801&amp;"_"&amp;Q1801&amp;";"&amp;R1801&amp;"_"&amp;S1801</f>
        <v>hp_3577943;atk_15153642;hit_500000;miss_300;cirt_0;cirtSub_-3500</v>
      </c>
    </row>
    <row r="1804" spans="1:20" x14ac:dyDescent="0.15">
      <c r="A1804" s="16">
        <v>430000</v>
      </c>
      <c r="B1804" s="1" t="s">
        <v>4242</v>
      </c>
      <c r="C1804" s="1">
        <v>1</v>
      </c>
      <c r="D1804" s="1">
        <v>1</v>
      </c>
      <c r="E1804" s="3">
        <v>10</v>
      </c>
      <c r="F1804" s="14" t="s">
        <v>3967</v>
      </c>
      <c r="G1804">
        <v>15000</v>
      </c>
      <c r="I1804">
        <v>0.5</v>
      </c>
      <c r="J1804" t="s">
        <v>3968</v>
      </c>
      <c r="K1804">
        <v>3000</v>
      </c>
      <c r="L1804" t="s">
        <v>3969</v>
      </c>
      <c r="M1804">
        <v>500000</v>
      </c>
      <c r="N1804" t="s">
        <v>3970</v>
      </c>
      <c r="O1804">
        <v>50</v>
      </c>
      <c r="P1804" t="s">
        <v>3971</v>
      </c>
      <c r="Q1804">
        <v>50</v>
      </c>
      <c r="R1804" t="s">
        <v>3972</v>
      </c>
      <c r="S1804">
        <v>50</v>
      </c>
      <c r="T1804" s="7" t="str">
        <f>F1804&amp;"_"&amp;G1804&amp;";"&amp;J1804&amp;"_"&amp;INT(K1804*I1804)&amp;";"&amp;L1804&amp;"_"&amp;M1804&amp;";"&amp;N1804&amp;"_"&amp;O1804&amp;";"&amp;P1804&amp;"_"&amp;Q1804&amp;";"&amp;R1804&amp;"_"&amp;S1804</f>
        <v>hp_15000;atk_1500;hit_500000;miss_50;cirt_50;cirtSub_50</v>
      </c>
    </row>
    <row r="1805" spans="1:20" x14ac:dyDescent="0.15">
      <c r="A1805" s="16">
        <v>430001</v>
      </c>
      <c r="B1805" s="1" t="s">
        <v>4243</v>
      </c>
      <c r="C1805" s="1">
        <v>1</v>
      </c>
      <c r="D1805" s="1">
        <v>1</v>
      </c>
      <c r="E1805" s="3">
        <v>10</v>
      </c>
      <c r="F1805" s="14" t="s">
        <v>3967</v>
      </c>
      <c r="G1805">
        <v>29000</v>
      </c>
      <c r="I1805">
        <v>0.5</v>
      </c>
      <c r="J1805" t="s">
        <v>3968</v>
      </c>
      <c r="K1805">
        <v>5800</v>
      </c>
      <c r="L1805" t="s">
        <v>3969</v>
      </c>
      <c r="M1805">
        <v>500000</v>
      </c>
      <c r="N1805" t="s">
        <v>3970</v>
      </c>
      <c r="O1805">
        <v>50</v>
      </c>
      <c r="P1805" t="s">
        <v>3971</v>
      </c>
      <c r="Q1805">
        <v>50</v>
      </c>
      <c r="R1805" t="s">
        <v>3972</v>
      </c>
      <c r="S1805">
        <v>50</v>
      </c>
      <c r="T1805" s="7" t="str">
        <f t="shared" ref="T1805:T1868" si="70">F1805&amp;"_"&amp;G1805&amp;";"&amp;J1805&amp;"_"&amp;INT(K1805*I1805)&amp;";"&amp;L1805&amp;"_"&amp;M1805&amp;";"&amp;N1805&amp;"_"&amp;O1805&amp;";"&amp;P1805&amp;"_"&amp;Q1805&amp;";"&amp;R1805&amp;"_"&amp;S1805</f>
        <v>hp_29000;atk_2900;hit_500000;miss_50;cirt_50;cirtSub_50</v>
      </c>
    </row>
    <row r="1806" spans="1:20" x14ac:dyDescent="0.15">
      <c r="A1806" s="16">
        <v>430002</v>
      </c>
      <c r="B1806" s="1" t="s">
        <v>4244</v>
      </c>
      <c r="C1806" s="1">
        <v>1</v>
      </c>
      <c r="D1806" s="1">
        <v>1</v>
      </c>
      <c r="E1806" s="3">
        <v>10</v>
      </c>
      <c r="F1806" s="14" t="s">
        <v>3967</v>
      </c>
      <c r="G1806">
        <v>42500</v>
      </c>
      <c r="I1806">
        <v>0.5</v>
      </c>
      <c r="J1806" t="s">
        <v>3968</v>
      </c>
      <c r="K1806">
        <v>8500</v>
      </c>
      <c r="L1806" t="s">
        <v>3969</v>
      </c>
      <c r="M1806">
        <v>500000</v>
      </c>
      <c r="N1806" t="s">
        <v>3970</v>
      </c>
      <c r="O1806">
        <v>50</v>
      </c>
      <c r="P1806" t="s">
        <v>3971</v>
      </c>
      <c r="Q1806">
        <v>50</v>
      </c>
      <c r="R1806" t="s">
        <v>3972</v>
      </c>
      <c r="S1806">
        <v>50</v>
      </c>
      <c r="T1806" s="7" t="str">
        <f t="shared" si="70"/>
        <v>hp_42500;atk_4250;hit_500000;miss_50;cirt_50;cirtSub_50</v>
      </c>
    </row>
    <row r="1807" spans="1:20" x14ac:dyDescent="0.15">
      <c r="A1807" s="16">
        <v>430003</v>
      </c>
      <c r="B1807" s="1" t="s">
        <v>4245</v>
      </c>
      <c r="C1807" s="1">
        <v>1</v>
      </c>
      <c r="D1807" s="1">
        <v>1</v>
      </c>
      <c r="E1807" s="3">
        <v>15</v>
      </c>
      <c r="F1807" s="14" t="s">
        <v>3967</v>
      </c>
      <c r="G1807">
        <v>55000</v>
      </c>
      <c r="I1807">
        <v>0.5</v>
      </c>
      <c r="J1807" t="s">
        <v>3968</v>
      </c>
      <c r="K1807">
        <v>11000</v>
      </c>
      <c r="L1807" t="s">
        <v>3969</v>
      </c>
      <c r="M1807">
        <v>500000</v>
      </c>
      <c r="N1807" t="s">
        <v>3970</v>
      </c>
      <c r="O1807">
        <v>75</v>
      </c>
      <c r="P1807" t="s">
        <v>3971</v>
      </c>
      <c r="Q1807">
        <v>75</v>
      </c>
      <c r="R1807" t="s">
        <v>3972</v>
      </c>
      <c r="S1807">
        <v>75</v>
      </c>
      <c r="T1807" s="7" t="str">
        <f t="shared" si="70"/>
        <v>hp_55000;atk_5500;hit_500000;miss_75;cirt_75;cirtSub_75</v>
      </c>
    </row>
    <row r="1808" spans="1:20" x14ac:dyDescent="0.15">
      <c r="A1808" s="16">
        <v>430004</v>
      </c>
      <c r="B1808" s="1" t="s">
        <v>4246</v>
      </c>
      <c r="C1808" s="1">
        <v>1</v>
      </c>
      <c r="D1808" s="1">
        <v>1</v>
      </c>
      <c r="E1808" s="3">
        <v>15</v>
      </c>
      <c r="F1808" s="14" t="s">
        <v>3967</v>
      </c>
      <c r="G1808">
        <v>67500</v>
      </c>
      <c r="I1808">
        <v>0.5</v>
      </c>
      <c r="J1808" t="s">
        <v>3968</v>
      </c>
      <c r="K1808">
        <v>13500</v>
      </c>
      <c r="L1808" t="s">
        <v>3969</v>
      </c>
      <c r="M1808">
        <v>500000</v>
      </c>
      <c r="N1808" t="s">
        <v>3970</v>
      </c>
      <c r="O1808">
        <v>75</v>
      </c>
      <c r="P1808" t="s">
        <v>3971</v>
      </c>
      <c r="Q1808">
        <v>75</v>
      </c>
      <c r="R1808" t="s">
        <v>3972</v>
      </c>
      <c r="S1808">
        <v>75</v>
      </c>
      <c r="T1808" s="7" t="str">
        <f t="shared" si="70"/>
        <v>hp_67500;atk_6750;hit_500000;miss_75;cirt_75;cirtSub_75</v>
      </c>
    </row>
    <row r="1809" spans="1:20" x14ac:dyDescent="0.15">
      <c r="A1809" s="16">
        <v>430005</v>
      </c>
      <c r="B1809" s="1" t="s">
        <v>4247</v>
      </c>
      <c r="C1809" s="1">
        <v>1</v>
      </c>
      <c r="D1809" s="1">
        <v>1</v>
      </c>
      <c r="E1809" s="3">
        <v>15</v>
      </c>
      <c r="F1809" s="14" t="s">
        <v>3967</v>
      </c>
      <c r="G1809">
        <v>80000</v>
      </c>
      <c r="I1809">
        <f>MIN(I1804+0.02,0.8)</f>
        <v>0.52</v>
      </c>
      <c r="J1809" t="s">
        <v>3968</v>
      </c>
      <c r="K1809">
        <v>16000</v>
      </c>
      <c r="L1809" t="s">
        <v>3969</v>
      </c>
      <c r="M1809">
        <v>500000</v>
      </c>
      <c r="N1809" t="s">
        <v>3970</v>
      </c>
      <c r="O1809">
        <v>75</v>
      </c>
      <c r="P1809" t="s">
        <v>3971</v>
      </c>
      <c r="Q1809">
        <v>75</v>
      </c>
      <c r="R1809" t="s">
        <v>3972</v>
      </c>
      <c r="S1809">
        <v>75</v>
      </c>
      <c r="T1809" s="7" t="str">
        <f t="shared" si="70"/>
        <v>hp_80000;atk_8320;hit_500000;miss_75;cirt_75;cirtSub_75</v>
      </c>
    </row>
    <row r="1810" spans="1:20" x14ac:dyDescent="0.15">
      <c r="A1810" s="16">
        <v>430006</v>
      </c>
      <c r="B1810" s="1" t="s">
        <v>4248</v>
      </c>
      <c r="C1810" s="1">
        <v>1</v>
      </c>
      <c r="D1810" s="1">
        <v>1</v>
      </c>
      <c r="E1810" s="3">
        <v>20</v>
      </c>
      <c r="F1810" s="14" t="s">
        <v>3967</v>
      </c>
      <c r="G1810">
        <v>92500</v>
      </c>
      <c r="I1810">
        <f t="shared" ref="I1810:I1873" si="71">MIN(I1805+0.02,0.8)</f>
        <v>0.52</v>
      </c>
      <c r="J1810" t="s">
        <v>3968</v>
      </c>
      <c r="K1810">
        <v>18500</v>
      </c>
      <c r="L1810" t="s">
        <v>3969</v>
      </c>
      <c r="M1810">
        <v>500000</v>
      </c>
      <c r="N1810" t="s">
        <v>3970</v>
      </c>
      <c r="O1810">
        <v>100</v>
      </c>
      <c r="P1810" t="s">
        <v>3971</v>
      </c>
      <c r="Q1810">
        <v>100</v>
      </c>
      <c r="R1810" t="s">
        <v>3972</v>
      </c>
      <c r="S1810">
        <v>100</v>
      </c>
      <c r="T1810" s="7" t="str">
        <f t="shared" si="70"/>
        <v>hp_92500;atk_9620;hit_500000;miss_100;cirt_100;cirtSub_100</v>
      </c>
    </row>
    <row r="1811" spans="1:20" x14ac:dyDescent="0.15">
      <c r="A1811" s="16">
        <v>430007</v>
      </c>
      <c r="B1811" s="1" t="s">
        <v>4249</v>
      </c>
      <c r="C1811" s="1">
        <v>1</v>
      </c>
      <c r="D1811" s="1">
        <v>1</v>
      </c>
      <c r="E1811" s="3">
        <v>20</v>
      </c>
      <c r="F1811" s="14" t="s">
        <v>3967</v>
      </c>
      <c r="G1811">
        <v>105000</v>
      </c>
      <c r="I1811">
        <f t="shared" si="71"/>
        <v>0.52</v>
      </c>
      <c r="J1811" t="s">
        <v>3968</v>
      </c>
      <c r="K1811">
        <v>21000</v>
      </c>
      <c r="L1811" t="s">
        <v>3969</v>
      </c>
      <c r="M1811">
        <v>500000</v>
      </c>
      <c r="N1811" t="s">
        <v>3970</v>
      </c>
      <c r="O1811">
        <v>100</v>
      </c>
      <c r="P1811" t="s">
        <v>3971</v>
      </c>
      <c r="Q1811">
        <v>100</v>
      </c>
      <c r="R1811" t="s">
        <v>3972</v>
      </c>
      <c r="S1811">
        <v>100</v>
      </c>
      <c r="T1811" s="7" t="str">
        <f t="shared" si="70"/>
        <v>hp_105000;atk_10920;hit_500000;miss_100;cirt_100;cirtSub_100</v>
      </c>
    </row>
    <row r="1812" spans="1:20" x14ac:dyDescent="0.15">
      <c r="A1812" s="16">
        <v>430008</v>
      </c>
      <c r="B1812" s="1" t="s">
        <v>4250</v>
      </c>
      <c r="C1812" s="1">
        <v>1</v>
      </c>
      <c r="D1812" s="1">
        <v>1</v>
      </c>
      <c r="E1812" s="3">
        <v>20</v>
      </c>
      <c r="F1812" s="14" t="s">
        <v>3967</v>
      </c>
      <c r="G1812">
        <v>117500</v>
      </c>
      <c r="I1812">
        <f t="shared" si="71"/>
        <v>0.52</v>
      </c>
      <c r="J1812" t="s">
        <v>3968</v>
      </c>
      <c r="K1812">
        <v>23500</v>
      </c>
      <c r="L1812" t="s">
        <v>3969</v>
      </c>
      <c r="M1812">
        <v>500000</v>
      </c>
      <c r="N1812" t="s">
        <v>3970</v>
      </c>
      <c r="O1812">
        <v>100</v>
      </c>
      <c r="P1812" t="s">
        <v>3971</v>
      </c>
      <c r="Q1812">
        <v>100</v>
      </c>
      <c r="R1812" t="s">
        <v>3972</v>
      </c>
      <c r="S1812">
        <v>100</v>
      </c>
      <c r="T1812" s="7" t="str">
        <f t="shared" si="70"/>
        <v>hp_117500;atk_12220;hit_500000;miss_100;cirt_100;cirtSub_100</v>
      </c>
    </row>
    <row r="1813" spans="1:20" x14ac:dyDescent="0.15">
      <c r="A1813" s="16">
        <v>430009</v>
      </c>
      <c r="B1813" s="1" t="s">
        <v>4251</v>
      </c>
      <c r="C1813" s="1">
        <v>1</v>
      </c>
      <c r="D1813" s="1">
        <v>1</v>
      </c>
      <c r="E1813" s="3">
        <v>25</v>
      </c>
      <c r="F1813" s="14" t="s">
        <v>3967</v>
      </c>
      <c r="G1813">
        <v>130000</v>
      </c>
      <c r="I1813">
        <f t="shared" si="71"/>
        <v>0.52</v>
      </c>
      <c r="J1813" t="s">
        <v>3968</v>
      </c>
      <c r="K1813">
        <v>26000</v>
      </c>
      <c r="L1813" t="s">
        <v>3969</v>
      </c>
      <c r="M1813">
        <v>500000</v>
      </c>
      <c r="N1813" t="s">
        <v>3970</v>
      </c>
      <c r="O1813">
        <v>125</v>
      </c>
      <c r="P1813" t="s">
        <v>3971</v>
      </c>
      <c r="Q1813">
        <v>125</v>
      </c>
      <c r="R1813" t="s">
        <v>3972</v>
      </c>
      <c r="S1813">
        <v>125</v>
      </c>
      <c r="T1813" s="7" t="str">
        <f t="shared" si="70"/>
        <v>hp_130000;atk_13520;hit_500000;miss_125;cirt_125;cirtSub_125</v>
      </c>
    </row>
    <row r="1814" spans="1:20" x14ac:dyDescent="0.15">
      <c r="A1814" s="16">
        <v>430010</v>
      </c>
      <c r="B1814" s="1" t="s">
        <v>4252</v>
      </c>
      <c r="C1814" s="1">
        <v>1</v>
      </c>
      <c r="D1814" s="1">
        <v>1</v>
      </c>
      <c r="E1814" s="3">
        <v>25</v>
      </c>
      <c r="F1814" s="14" t="s">
        <v>3967</v>
      </c>
      <c r="G1814">
        <v>147500</v>
      </c>
      <c r="I1814">
        <f t="shared" si="71"/>
        <v>0.54</v>
      </c>
      <c r="J1814" t="s">
        <v>3968</v>
      </c>
      <c r="K1814">
        <v>29500</v>
      </c>
      <c r="L1814" t="s">
        <v>3969</v>
      </c>
      <c r="M1814">
        <v>500000</v>
      </c>
      <c r="N1814" t="s">
        <v>3970</v>
      </c>
      <c r="O1814">
        <v>125</v>
      </c>
      <c r="P1814" t="s">
        <v>3971</v>
      </c>
      <c r="Q1814">
        <v>125</v>
      </c>
      <c r="R1814" t="s">
        <v>3972</v>
      </c>
      <c r="S1814">
        <v>125</v>
      </c>
      <c r="T1814" s="7" t="str">
        <f t="shared" si="70"/>
        <v>hp_147500;atk_15930;hit_500000;miss_125;cirt_125;cirtSub_125</v>
      </c>
    </row>
    <row r="1815" spans="1:20" x14ac:dyDescent="0.15">
      <c r="A1815" s="16">
        <v>430011</v>
      </c>
      <c r="B1815" s="1" t="s">
        <v>4253</v>
      </c>
      <c r="C1815" s="1">
        <v>1</v>
      </c>
      <c r="D1815" s="1">
        <v>1</v>
      </c>
      <c r="E1815" s="3">
        <v>25</v>
      </c>
      <c r="F1815" s="14" t="s">
        <v>3967</v>
      </c>
      <c r="G1815">
        <v>165000</v>
      </c>
      <c r="I1815">
        <f t="shared" si="71"/>
        <v>0.54</v>
      </c>
      <c r="J1815" t="s">
        <v>3968</v>
      </c>
      <c r="K1815">
        <v>33000</v>
      </c>
      <c r="L1815" t="s">
        <v>3969</v>
      </c>
      <c r="M1815">
        <v>500000</v>
      </c>
      <c r="N1815" t="s">
        <v>3970</v>
      </c>
      <c r="O1815">
        <v>125</v>
      </c>
      <c r="P1815" t="s">
        <v>3971</v>
      </c>
      <c r="Q1815">
        <v>125</v>
      </c>
      <c r="R1815" t="s">
        <v>3972</v>
      </c>
      <c r="S1815">
        <v>125</v>
      </c>
      <c r="T1815" s="7" t="str">
        <f t="shared" si="70"/>
        <v>hp_165000;atk_17820;hit_500000;miss_125;cirt_125;cirtSub_125</v>
      </c>
    </row>
    <row r="1816" spans="1:20" x14ac:dyDescent="0.15">
      <c r="A1816" s="16">
        <v>430012</v>
      </c>
      <c r="B1816" s="1" t="s">
        <v>4254</v>
      </c>
      <c r="C1816" s="1">
        <v>1</v>
      </c>
      <c r="D1816" s="1">
        <v>1</v>
      </c>
      <c r="E1816" s="3">
        <v>30</v>
      </c>
      <c r="F1816" s="14" t="s">
        <v>3967</v>
      </c>
      <c r="G1816">
        <v>182500</v>
      </c>
      <c r="I1816">
        <f t="shared" si="71"/>
        <v>0.54</v>
      </c>
      <c r="J1816" t="s">
        <v>3968</v>
      </c>
      <c r="K1816">
        <v>36500</v>
      </c>
      <c r="L1816" t="s">
        <v>3969</v>
      </c>
      <c r="M1816">
        <v>500000</v>
      </c>
      <c r="N1816" t="s">
        <v>3970</v>
      </c>
      <c r="O1816">
        <v>150</v>
      </c>
      <c r="P1816" t="s">
        <v>3971</v>
      </c>
      <c r="Q1816">
        <v>150</v>
      </c>
      <c r="R1816" t="s">
        <v>3972</v>
      </c>
      <c r="S1816">
        <v>150</v>
      </c>
      <c r="T1816" s="7" t="str">
        <f t="shared" si="70"/>
        <v>hp_182500;atk_19710;hit_500000;miss_150;cirt_150;cirtSub_150</v>
      </c>
    </row>
    <row r="1817" spans="1:20" x14ac:dyDescent="0.15">
      <c r="A1817" s="16">
        <v>430013</v>
      </c>
      <c r="B1817" s="1" t="s">
        <v>4255</v>
      </c>
      <c r="C1817" s="1">
        <v>1</v>
      </c>
      <c r="D1817" s="1">
        <v>1</v>
      </c>
      <c r="E1817" s="3">
        <v>30</v>
      </c>
      <c r="F1817" s="14" t="s">
        <v>3967</v>
      </c>
      <c r="G1817">
        <v>200000</v>
      </c>
      <c r="I1817">
        <f t="shared" si="71"/>
        <v>0.54</v>
      </c>
      <c r="J1817" t="s">
        <v>3968</v>
      </c>
      <c r="K1817">
        <v>40000</v>
      </c>
      <c r="L1817" t="s">
        <v>3969</v>
      </c>
      <c r="M1817">
        <v>500000</v>
      </c>
      <c r="N1817" t="s">
        <v>3970</v>
      </c>
      <c r="O1817">
        <v>150</v>
      </c>
      <c r="P1817" t="s">
        <v>3971</v>
      </c>
      <c r="Q1817">
        <v>150</v>
      </c>
      <c r="R1817" t="s">
        <v>3972</v>
      </c>
      <c r="S1817">
        <v>150</v>
      </c>
      <c r="T1817" s="7" t="str">
        <f t="shared" si="70"/>
        <v>hp_200000;atk_21600;hit_500000;miss_150;cirt_150;cirtSub_150</v>
      </c>
    </row>
    <row r="1818" spans="1:20" x14ac:dyDescent="0.15">
      <c r="A1818" s="16">
        <v>430014</v>
      </c>
      <c r="B1818" s="1" t="s">
        <v>4256</v>
      </c>
      <c r="C1818" s="1">
        <v>1</v>
      </c>
      <c r="D1818" s="1">
        <v>1</v>
      </c>
      <c r="E1818" s="3">
        <v>30</v>
      </c>
      <c r="F1818" s="14" t="s">
        <v>3967</v>
      </c>
      <c r="G1818">
        <v>217500</v>
      </c>
      <c r="I1818">
        <f t="shared" si="71"/>
        <v>0.54</v>
      </c>
      <c r="J1818" t="s">
        <v>3968</v>
      </c>
      <c r="K1818">
        <v>43500</v>
      </c>
      <c r="L1818" t="s">
        <v>3969</v>
      </c>
      <c r="M1818">
        <v>500000</v>
      </c>
      <c r="N1818" t="s">
        <v>3970</v>
      </c>
      <c r="O1818">
        <v>150</v>
      </c>
      <c r="P1818" t="s">
        <v>3971</v>
      </c>
      <c r="Q1818">
        <v>150</v>
      </c>
      <c r="R1818" t="s">
        <v>3972</v>
      </c>
      <c r="S1818">
        <v>150</v>
      </c>
      <c r="T1818" s="7" t="str">
        <f t="shared" si="70"/>
        <v>hp_217500;atk_23490;hit_500000;miss_150;cirt_150;cirtSub_150</v>
      </c>
    </row>
    <row r="1819" spans="1:20" x14ac:dyDescent="0.15">
      <c r="A1819" s="16">
        <v>430015</v>
      </c>
      <c r="B1819" s="1" t="s">
        <v>4257</v>
      </c>
      <c r="C1819" s="1">
        <v>1</v>
      </c>
      <c r="D1819" s="1">
        <v>1</v>
      </c>
      <c r="E1819" s="3">
        <v>35</v>
      </c>
      <c r="F1819" s="14" t="s">
        <v>3967</v>
      </c>
      <c r="G1819">
        <v>235000</v>
      </c>
      <c r="I1819">
        <f t="shared" si="71"/>
        <v>0.56000000000000005</v>
      </c>
      <c r="J1819" t="s">
        <v>3968</v>
      </c>
      <c r="K1819">
        <v>47000</v>
      </c>
      <c r="L1819" t="s">
        <v>3969</v>
      </c>
      <c r="M1819">
        <v>500000</v>
      </c>
      <c r="N1819" t="s">
        <v>3970</v>
      </c>
      <c r="O1819">
        <v>175</v>
      </c>
      <c r="P1819" t="s">
        <v>3971</v>
      </c>
      <c r="Q1819">
        <v>175</v>
      </c>
      <c r="R1819" t="s">
        <v>3972</v>
      </c>
      <c r="S1819">
        <v>175</v>
      </c>
      <c r="T1819" s="7" t="str">
        <f t="shared" si="70"/>
        <v>hp_235000;atk_26320;hit_500000;miss_175;cirt_175;cirtSub_175</v>
      </c>
    </row>
    <row r="1820" spans="1:20" x14ac:dyDescent="0.15">
      <c r="A1820" s="16">
        <v>430016</v>
      </c>
      <c r="B1820" s="1" t="s">
        <v>4258</v>
      </c>
      <c r="C1820" s="1">
        <v>1</v>
      </c>
      <c r="D1820" s="1">
        <v>1</v>
      </c>
      <c r="E1820" s="3">
        <v>35</v>
      </c>
      <c r="F1820" s="14" t="s">
        <v>3967</v>
      </c>
      <c r="G1820">
        <v>252500</v>
      </c>
      <c r="I1820">
        <f t="shared" si="71"/>
        <v>0.56000000000000005</v>
      </c>
      <c r="J1820" t="s">
        <v>3968</v>
      </c>
      <c r="K1820">
        <v>50500</v>
      </c>
      <c r="L1820" t="s">
        <v>3969</v>
      </c>
      <c r="M1820">
        <v>500000</v>
      </c>
      <c r="N1820" t="s">
        <v>3970</v>
      </c>
      <c r="O1820">
        <v>175</v>
      </c>
      <c r="P1820" t="s">
        <v>3971</v>
      </c>
      <c r="Q1820">
        <v>175</v>
      </c>
      <c r="R1820" t="s">
        <v>3972</v>
      </c>
      <c r="S1820">
        <v>175</v>
      </c>
      <c r="T1820" s="7" t="str">
        <f t="shared" si="70"/>
        <v>hp_252500;atk_28280;hit_500000;miss_175;cirt_175;cirtSub_175</v>
      </c>
    </row>
    <row r="1821" spans="1:20" x14ac:dyDescent="0.15">
      <c r="A1821" s="16">
        <v>430017</v>
      </c>
      <c r="B1821" s="1" t="s">
        <v>4259</v>
      </c>
      <c r="C1821" s="1">
        <v>1</v>
      </c>
      <c r="D1821" s="1">
        <v>1</v>
      </c>
      <c r="E1821" s="3">
        <v>35</v>
      </c>
      <c r="F1821" s="14" t="s">
        <v>3967</v>
      </c>
      <c r="G1821">
        <v>270000</v>
      </c>
      <c r="I1821">
        <f t="shared" si="71"/>
        <v>0.56000000000000005</v>
      </c>
      <c r="J1821" t="s">
        <v>3968</v>
      </c>
      <c r="K1821">
        <v>54000</v>
      </c>
      <c r="L1821" t="s">
        <v>3969</v>
      </c>
      <c r="M1821">
        <v>500000</v>
      </c>
      <c r="N1821" t="s">
        <v>3970</v>
      </c>
      <c r="O1821">
        <v>175</v>
      </c>
      <c r="P1821" t="s">
        <v>3971</v>
      </c>
      <c r="Q1821">
        <v>175</v>
      </c>
      <c r="R1821" t="s">
        <v>3972</v>
      </c>
      <c r="S1821">
        <v>175</v>
      </c>
      <c r="T1821" s="7" t="str">
        <f t="shared" si="70"/>
        <v>hp_270000;atk_30240;hit_500000;miss_175;cirt_175;cirtSub_175</v>
      </c>
    </row>
    <row r="1822" spans="1:20" x14ac:dyDescent="0.15">
      <c r="A1822" s="16">
        <v>430018</v>
      </c>
      <c r="B1822" s="1" t="s">
        <v>4260</v>
      </c>
      <c r="C1822" s="1">
        <v>1</v>
      </c>
      <c r="D1822" s="1">
        <v>1</v>
      </c>
      <c r="E1822" s="3">
        <v>40</v>
      </c>
      <c r="F1822" s="14" t="s">
        <v>3967</v>
      </c>
      <c r="G1822">
        <v>287500</v>
      </c>
      <c r="I1822">
        <f t="shared" si="71"/>
        <v>0.56000000000000005</v>
      </c>
      <c r="J1822" t="s">
        <v>3968</v>
      </c>
      <c r="K1822">
        <v>57500</v>
      </c>
      <c r="L1822" t="s">
        <v>3969</v>
      </c>
      <c r="M1822">
        <v>500000</v>
      </c>
      <c r="N1822" t="s">
        <v>3970</v>
      </c>
      <c r="O1822">
        <v>200</v>
      </c>
      <c r="P1822" t="s">
        <v>3971</v>
      </c>
      <c r="Q1822">
        <v>200</v>
      </c>
      <c r="R1822" t="s">
        <v>3972</v>
      </c>
      <c r="S1822">
        <v>200</v>
      </c>
      <c r="T1822" s="7" t="str">
        <f t="shared" si="70"/>
        <v>hp_287500;atk_32200;hit_500000;miss_200;cirt_200;cirtSub_200</v>
      </c>
    </row>
    <row r="1823" spans="1:20" x14ac:dyDescent="0.15">
      <c r="A1823" s="16">
        <v>430019</v>
      </c>
      <c r="B1823" s="1" t="s">
        <v>4261</v>
      </c>
      <c r="C1823" s="1">
        <v>1</v>
      </c>
      <c r="D1823" s="1">
        <v>1</v>
      </c>
      <c r="E1823" s="3">
        <v>40</v>
      </c>
      <c r="F1823" s="14" t="s">
        <v>3967</v>
      </c>
      <c r="G1823">
        <v>305000</v>
      </c>
      <c r="I1823">
        <f t="shared" si="71"/>
        <v>0.56000000000000005</v>
      </c>
      <c r="J1823" t="s">
        <v>3968</v>
      </c>
      <c r="K1823">
        <v>61000</v>
      </c>
      <c r="L1823" t="s">
        <v>3969</v>
      </c>
      <c r="M1823">
        <v>500000</v>
      </c>
      <c r="N1823" t="s">
        <v>3970</v>
      </c>
      <c r="O1823">
        <v>200</v>
      </c>
      <c r="P1823" t="s">
        <v>3971</v>
      </c>
      <c r="Q1823">
        <v>200</v>
      </c>
      <c r="R1823" t="s">
        <v>3972</v>
      </c>
      <c r="S1823">
        <v>200</v>
      </c>
      <c r="T1823" s="7" t="str">
        <f t="shared" si="70"/>
        <v>hp_305000;atk_34160;hit_500000;miss_200;cirt_200;cirtSub_200</v>
      </c>
    </row>
    <row r="1824" spans="1:20" x14ac:dyDescent="0.15">
      <c r="A1824" s="16">
        <v>430020</v>
      </c>
      <c r="B1824" s="1" t="s">
        <v>4262</v>
      </c>
      <c r="C1824" s="1">
        <v>1</v>
      </c>
      <c r="D1824" s="1">
        <v>1</v>
      </c>
      <c r="E1824" s="3">
        <v>40</v>
      </c>
      <c r="F1824" s="14" t="s">
        <v>3967</v>
      </c>
      <c r="G1824">
        <v>322500</v>
      </c>
      <c r="I1824">
        <f t="shared" si="71"/>
        <v>0.58000000000000007</v>
      </c>
      <c r="J1824" t="s">
        <v>3968</v>
      </c>
      <c r="K1824">
        <v>64500</v>
      </c>
      <c r="L1824" t="s">
        <v>3969</v>
      </c>
      <c r="M1824">
        <v>500000</v>
      </c>
      <c r="N1824" t="s">
        <v>3970</v>
      </c>
      <c r="O1824">
        <v>200</v>
      </c>
      <c r="P1824" t="s">
        <v>3971</v>
      </c>
      <c r="Q1824">
        <v>200</v>
      </c>
      <c r="R1824" t="s">
        <v>3972</v>
      </c>
      <c r="S1824">
        <v>200</v>
      </c>
      <c r="T1824" s="7" t="str">
        <f t="shared" si="70"/>
        <v>hp_322500;atk_37410;hit_500000;miss_200;cirt_200;cirtSub_200</v>
      </c>
    </row>
    <row r="1825" spans="1:20" x14ac:dyDescent="0.15">
      <c r="A1825" s="16">
        <v>430021</v>
      </c>
      <c r="B1825" s="1" t="s">
        <v>4263</v>
      </c>
      <c r="C1825" s="1">
        <v>1</v>
      </c>
      <c r="D1825" s="1">
        <v>1</v>
      </c>
      <c r="E1825" s="3">
        <v>45</v>
      </c>
      <c r="F1825" s="14" t="s">
        <v>3967</v>
      </c>
      <c r="G1825">
        <v>340000</v>
      </c>
      <c r="I1825">
        <f t="shared" si="71"/>
        <v>0.58000000000000007</v>
      </c>
      <c r="J1825" t="s">
        <v>3968</v>
      </c>
      <c r="K1825">
        <v>68000</v>
      </c>
      <c r="L1825" t="s">
        <v>3969</v>
      </c>
      <c r="M1825">
        <v>500000</v>
      </c>
      <c r="N1825" t="s">
        <v>3970</v>
      </c>
      <c r="O1825">
        <v>225</v>
      </c>
      <c r="P1825" t="s">
        <v>3971</v>
      </c>
      <c r="Q1825">
        <v>225</v>
      </c>
      <c r="R1825" t="s">
        <v>3972</v>
      </c>
      <c r="S1825">
        <v>225</v>
      </c>
      <c r="T1825" s="7" t="str">
        <f t="shared" si="70"/>
        <v>hp_340000;atk_39440;hit_500000;miss_225;cirt_225;cirtSub_225</v>
      </c>
    </row>
    <row r="1826" spans="1:20" x14ac:dyDescent="0.15">
      <c r="A1826" s="16">
        <v>430022</v>
      </c>
      <c r="B1826" s="1" t="s">
        <v>4264</v>
      </c>
      <c r="C1826" s="1">
        <v>1</v>
      </c>
      <c r="D1826" s="1">
        <v>1</v>
      </c>
      <c r="E1826" s="3">
        <v>45</v>
      </c>
      <c r="F1826" s="14" t="s">
        <v>3967</v>
      </c>
      <c r="G1826">
        <v>357500</v>
      </c>
      <c r="I1826">
        <f t="shared" si="71"/>
        <v>0.58000000000000007</v>
      </c>
      <c r="J1826" t="s">
        <v>3968</v>
      </c>
      <c r="K1826">
        <v>71500</v>
      </c>
      <c r="L1826" t="s">
        <v>3969</v>
      </c>
      <c r="M1826">
        <v>500000</v>
      </c>
      <c r="N1826" t="s">
        <v>3970</v>
      </c>
      <c r="O1826">
        <v>225</v>
      </c>
      <c r="P1826" t="s">
        <v>3971</v>
      </c>
      <c r="Q1826">
        <v>225</v>
      </c>
      <c r="R1826" t="s">
        <v>3972</v>
      </c>
      <c r="S1826">
        <v>225</v>
      </c>
      <c r="T1826" s="7" t="str">
        <f t="shared" si="70"/>
        <v>hp_357500;atk_41470;hit_500000;miss_225;cirt_225;cirtSub_225</v>
      </c>
    </row>
    <row r="1827" spans="1:20" x14ac:dyDescent="0.15">
      <c r="A1827" s="16">
        <v>430023</v>
      </c>
      <c r="B1827" s="1" t="s">
        <v>4265</v>
      </c>
      <c r="C1827" s="1">
        <v>1</v>
      </c>
      <c r="D1827" s="1">
        <v>1</v>
      </c>
      <c r="E1827" s="3">
        <v>45</v>
      </c>
      <c r="F1827" s="14" t="s">
        <v>3967</v>
      </c>
      <c r="G1827">
        <v>375000</v>
      </c>
      <c r="I1827">
        <f t="shared" si="71"/>
        <v>0.58000000000000007</v>
      </c>
      <c r="J1827" t="s">
        <v>3968</v>
      </c>
      <c r="K1827">
        <v>75000</v>
      </c>
      <c r="L1827" t="s">
        <v>3969</v>
      </c>
      <c r="M1827">
        <v>500000</v>
      </c>
      <c r="N1827" t="s">
        <v>3970</v>
      </c>
      <c r="O1827">
        <v>225</v>
      </c>
      <c r="P1827" t="s">
        <v>3971</v>
      </c>
      <c r="Q1827">
        <v>225</v>
      </c>
      <c r="R1827" t="s">
        <v>3972</v>
      </c>
      <c r="S1827">
        <v>225</v>
      </c>
      <c r="T1827" s="7" t="str">
        <f t="shared" si="70"/>
        <v>hp_375000;atk_43500;hit_500000;miss_225;cirt_225;cirtSub_225</v>
      </c>
    </row>
    <row r="1828" spans="1:20" x14ac:dyDescent="0.15">
      <c r="A1828" s="16">
        <v>430024</v>
      </c>
      <c r="B1828" s="1" t="s">
        <v>4266</v>
      </c>
      <c r="C1828" s="1">
        <v>1</v>
      </c>
      <c r="D1828" s="1">
        <v>1</v>
      </c>
      <c r="E1828" s="3">
        <v>50</v>
      </c>
      <c r="F1828" s="14" t="s">
        <v>3967</v>
      </c>
      <c r="G1828">
        <v>397500</v>
      </c>
      <c r="I1828">
        <f t="shared" si="71"/>
        <v>0.58000000000000007</v>
      </c>
      <c r="J1828" t="s">
        <v>3968</v>
      </c>
      <c r="K1828">
        <v>79500</v>
      </c>
      <c r="L1828" t="s">
        <v>3969</v>
      </c>
      <c r="M1828">
        <v>500000</v>
      </c>
      <c r="N1828" t="s">
        <v>3970</v>
      </c>
      <c r="O1828">
        <v>250</v>
      </c>
      <c r="P1828" t="s">
        <v>3971</v>
      </c>
      <c r="Q1828">
        <v>250</v>
      </c>
      <c r="R1828" t="s">
        <v>3972</v>
      </c>
      <c r="S1828">
        <v>250</v>
      </c>
      <c r="T1828" s="7" t="str">
        <f t="shared" si="70"/>
        <v>hp_397500;atk_46110;hit_500000;miss_250;cirt_250;cirtSub_250</v>
      </c>
    </row>
    <row r="1829" spans="1:20" x14ac:dyDescent="0.15">
      <c r="A1829" s="16">
        <v>430025</v>
      </c>
      <c r="B1829" s="1" t="s">
        <v>4267</v>
      </c>
      <c r="C1829" s="1">
        <v>1</v>
      </c>
      <c r="D1829" s="1">
        <v>1</v>
      </c>
      <c r="E1829" s="3">
        <v>50</v>
      </c>
      <c r="F1829" s="14" t="s">
        <v>3967</v>
      </c>
      <c r="G1829">
        <v>420000</v>
      </c>
      <c r="I1829">
        <f t="shared" si="71"/>
        <v>0.60000000000000009</v>
      </c>
      <c r="J1829" t="s">
        <v>3968</v>
      </c>
      <c r="K1829">
        <v>84000</v>
      </c>
      <c r="L1829" t="s">
        <v>3969</v>
      </c>
      <c r="M1829">
        <v>500000</v>
      </c>
      <c r="N1829" t="s">
        <v>3970</v>
      </c>
      <c r="O1829">
        <v>250</v>
      </c>
      <c r="P1829" t="s">
        <v>3971</v>
      </c>
      <c r="Q1829">
        <v>250</v>
      </c>
      <c r="R1829" t="s">
        <v>3972</v>
      </c>
      <c r="S1829">
        <v>250</v>
      </c>
      <c r="T1829" s="7" t="str">
        <f t="shared" si="70"/>
        <v>hp_420000;atk_50400;hit_500000;miss_250;cirt_250;cirtSub_250</v>
      </c>
    </row>
    <row r="1830" spans="1:20" x14ac:dyDescent="0.15">
      <c r="A1830" s="16">
        <v>430026</v>
      </c>
      <c r="B1830" s="1" t="s">
        <v>4268</v>
      </c>
      <c r="C1830" s="1">
        <v>1</v>
      </c>
      <c r="D1830" s="1">
        <v>1</v>
      </c>
      <c r="E1830" s="3">
        <v>50</v>
      </c>
      <c r="F1830" s="14" t="s">
        <v>3967</v>
      </c>
      <c r="G1830">
        <v>442500</v>
      </c>
      <c r="I1830">
        <f t="shared" si="71"/>
        <v>0.60000000000000009</v>
      </c>
      <c r="J1830" t="s">
        <v>3968</v>
      </c>
      <c r="K1830">
        <v>88500</v>
      </c>
      <c r="L1830" t="s">
        <v>3969</v>
      </c>
      <c r="M1830">
        <v>500000</v>
      </c>
      <c r="N1830" t="s">
        <v>3970</v>
      </c>
      <c r="O1830">
        <v>250</v>
      </c>
      <c r="P1830" t="s">
        <v>3971</v>
      </c>
      <c r="Q1830">
        <v>250</v>
      </c>
      <c r="R1830" t="s">
        <v>3972</v>
      </c>
      <c r="S1830">
        <v>250</v>
      </c>
      <c r="T1830" s="7" t="str">
        <f t="shared" si="70"/>
        <v>hp_442500;atk_53100;hit_500000;miss_250;cirt_250;cirtSub_250</v>
      </c>
    </row>
    <row r="1831" spans="1:20" x14ac:dyDescent="0.15">
      <c r="A1831" s="16">
        <v>430027</v>
      </c>
      <c r="B1831" s="1" t="s">
        <v>4269</v>
      </c>
      <c r="C1831" s="1">
        <v>1</v>
      </c>
      <c r="D1831" s="1">
        <v>1</v>
      </c>
      <c r="E1831" s="3">
        <v>55</v>
      </c>
      <c r="F1831" s="14" t="s">
        <v>3967</v>
      </c>
      <c r="G1831">
        <v>465000</v>
      </c>
      <c r="I1831">
        <f t="shared" si="71"/>
        <v>0.60000000000000009</v>
      </c>
      <c r="J1831" t="s">
        <v>3968</v>
      </c>
      <c r="K1831">
        <v>93000</v>
      </c>
      <c r="L1831" t="s">
        <v>3969</v>
      </c>
      <c r="M1831">
        <v>500000</v>
      </c>
      <c r="N1831" t="s">
        <v>3970</v>
      </c>
      <c r="O1831">
        <v>275</v>
      </c>
      <c r="P1831" t="s">
        <v>3971</v>
      </c>
      <c r="Q1831">
        <v>275</v>
      </c>
      <c r="R1831" t="s">
        <v>3972</v>
      </c>
      <c r="S1831">
        <v>275</v>
      </c>
      <c r="T1831" s="7" t="str">
        <f t="shared" si="70"/>
        <v>hp_465000;atk_55800;hit_500000;miss_275;cirt_275;cirtSub_275</v>
      </c>
    </row>
    <row r="1832" spans="1:20" x14ac:dyDescent="0.15">
      <c r="A1832" s="16">
        <v>430028</v>
      </c>
      <c r="B1832" s="1" t="s">
        <v>4270</v>
      </c>
      <c r="C1832" s="1">
        <v>1</v>
      </c>
      <c r="D1832" s="1">
        <v>1</v>
      </c>
      <c r="E1832" s="3">
        <v>55</v>
      </c>
      <c r="F1832" s="14" t="s">
        <v>3967</v>
      </c>
      <c r="G1832">
        <v>487500</v>
      </c>
      <c r="I1832">
        <f t="shared" si="71"/>
        <v>0.60000000000000009</v>
      </c>
      <c r="J1832" t="s">
        <v>3968</v>
      </c>
      <c r="K1832">
        <v>97500</v>
      </c>
      <c r="L1832" t="s">
        <v>3969</v>
      </c>
      <c r="M1832">
        <v>500000</v>
      </c>
      <c r="N1832" t="s">
        <v>3970</v>
      </c>
      <c r="O1832">
        <v>275</v>
      </c>
      <c r="P1832" t="s">
        <v>3971</v>
      </c>
      <c r="Q1832">
        <v>275</v>
      </c>
      <c r="R1832" t="s">
        <v>3972</v>
      </c>
      <c r="S1832">
        <v>275</v>
      </c>
      <c r="T1832" s="7" t="str">
        <f t="shared" si="70"/>
        <v>hp_487500;atk_58500;hit_500000;miss_275;cirt_275;cirtSub_275</v>
      </c>
    </row>
    <row r="1833" spans="1:20" x14ac:dyDescent="0.15">
      <c r="A1833" s="16">
        <v>430029</v>
      </c>
      <c r="B1833" s="1" t="s">
        <v>4271</v>
      </c>
      <c r="C1833" s="1">
        <v>1</v>
      </c>
      <c r="D1833" s="1">
        <v>1</v>
      </c>
      <c r="E1833" s="3">
        <v>55</v>
      </c>
      <c r="F1833" s="14" t="s">
        <v>3967</v>
      </c>
      <c r="G1833">
        <v>510000</v>
      </c>
      <c r="I1833">
        <f t="shared" si="71"/>
        <v>0.60000000000000009</v>
      </c>
      <c r="J1833" t="s">
        <v>3968</v>
      </c>
      <c r="K1833">
        <v>102000</v>
      </c>
      <c r="L1833" t="s">
        <v>3969</v>
      </c>
      <c r="M1833">
        <v>500000</v>
      </c>
      <c r="N1833" t="s">
        <v>3970</v>
      </c>
      <c r="O1833">
        <v>275</v>
      </c>
      <c r="P1833" t="s">
        <v>3971</v>
      </c>
      <c r="Q1833">
        <v>275</v>
      </c>
      <c r="R1833" t="s">
        <v>3972</v>
      </c>
      <c r="S1833">
        <v>275</v>
      </c>
      <c r="T1833" s="7" t="str">
        <f t="shared" si="70"/>
        <v>hp_510000;atk_61200;hit_500000;miss_275;cirt_275;cirtSub_275</v>
      </c>
    </row>
    <row r="1834" spans="1:20" x14ac:dyDescent="0.15">
      <c r="A1834" s="16">
        <v>430030</v>
      </c>
      <c r="B1834" s="1" t="s">
        <v>4272</v>
      </c>
      <c r="C1834" s="1">
        <v>1</v>
      </c>
      <c r="D1834" s="1">
        <v>1</v>
      </c>
      <c r="E1834" s="3">
        <v>60</v>
      </c>
      <c r="F1834" s="14" t="s">
        <v>3967</v>
      </c>
      <c r="G1834">
        <v>532500</v>
      </c>
      <c r="I1834">
        <f t="shared" si="71"/>
        <v>0.62000000000000011</v>
      </c>
      <c r="J1834" t="s">
        <v>3968</v>
      </c>
      <c r="K1834">
        <v>106500</v>
      </c>
      <c r="L1834" t="s">
        <v>3969</v>
      </c>
      <c r="M1834">
        <v>500000</v>
      </c>
      <c r="N1834" t="s">
        <v>3970</v>
      </c>
      <c r="O1834">
        <v>300</v>
      </c>
      <c r="P1834" t="s">
        <v>3971</v>
      </c>
      <c r="Q1834">
        <v>300</v>
      </c>
      <c r="R1834" t="s">
        <v>3972</v>
      </c>
      <c r="S1834">
        <v>300</v>
      </c>
      <c r="T1834" s="7" t="str">
        <f t="shared" si="70"/>
        <v>hp_532500;atk_66030;hit_500000;miss_300;cirt_300;cirtSub_300</v>
      </c>
    </row>
    <row r="1835" spans="1:20" x14ac:dyDescent="0.15">
      <c r="A1835" s="16">
        <v>430031</v>
      </c>
      <c r="B1835" s="1" t="s">
        <v>4273</v>
      </c>
      <c r="C1835" s="1">
        <v>1</v>
      </c>
      <c r="D1835" s="1">
        <v>1</v>
      </c>
      <c r="E1835" s="3">
        <v>60</v>
      </c>
      <c r="F1835" s="14" t="s">
        <v>3967</v>
      </c>
      <c r="G1835">
        <v>555000</v>
      </c>
      <c r="I1835">
        <f t="shared" si="71"/>
        <v>0.62000000000000011</v>
      </c>
      <c r="J1835" t="s">
        <v>3968</v>
      </c>
      <c r="K1835">
        <v>111000</v>
      </c>
      <c r="L1835" t="s">
        <v>3969</v>
      </c>
      <c r="M1835">
        <v>500000</v>
      </c>
      <c r="N1835" t="s">
        <v>3970</v>
      </c>
      <c r="O1835">
        <v>300</v>
      </c>
      <c r="P1835" t="s">
        <v>3971</v>
      </c>
      <c r="Q1835">
        <v>300</v>
      </c>
      <c r="R1835" t="s">
        <v>3972</v>
      </c>
      <c r="S1835">
        <v>300</v>
      </c>
      <c r="T1835" s="7" t="str">
        <f t="shared" si="70"/>
        <v>hp_555000;atk_68820;hit_500000;miss_300;cirt_300;cirtSub_300</v>
      </c>
    </row>
    <row r="1836" spans="1:20" x14ac:dyDescent="0.15">
      <c r="A1836" s="16">
        <v>430032</v>
      </c>
      <c r="B1836" s="1" t="s">
        <v>4274</v>
      </c>
      <c r="C1836" s="1">
        <v>1</v>
      </c>
      <c r="D1836" s="1">
        <v>1</v>
      </c>
      <c r="E1836" s="3">
        <v>60</v>
      </c>
      <c r="F1836" s="14" t="s">
        <v>3967</v>
      </c>
      <c r="G1836">
        <v>577500</v>
      </c>
      <c r="I1836">
        <f t="shared" si="71"/>
        <v>0.62000000000000011</v>
      </c>
      <c r="J1836" t="s">
        <v>3968</v>
      </c>
      <c r="K1836">
        <v>115500</v>
      </c>
      <c r="L1836" t="s">
        <v>3969</v>
      </c>
      <c r="M1836">
        <v>500000</v>
      </c>
      <c r="N1836" t="s">
        <v>3970</v>
      </c>
      <c r="O1836">
        <v>300</v>
      </c>
      <c r="P1836" t="s">
        <v>3971</v>
      </c>
      <c r="Q1836">
        <v>300</v>
      </c>
      <c r="R1836" t="s">
        <v>3972</v>
      </c>
      <c r="S1836">
        <v>300</v>
      </c>
      <c r="T1836" s="7" t="str">
        <f t="shared" si="70"/>
        <v>hp_577500;atk_71610;hit_500000;miss_300;cirt_300;cirtSub_300</v>
      </c>
    </row>
    <row r="1837" spans="1:20" x14ac:dyDescent="0.15">
      <c r="A1837" s="16">
        <v>430033</v>
      </c>
      <c r="B1837" s="1" t="s">
        <v>4275</v>
      </c>
      <c r="C1837" s="1">
        <v>1</v>
      </c>
      <c r="D1837" s="1">
        <v>1</v>
      </c>
      <c r="E1837" s="3">
        <v>65</v>
      </c>
      <c r="F1837" s="14" t="s">
        <v>3967</v>
      </c>
      <c r="G1837">
        <v>600000</v>
      </c>
      <c r="I1837">
        <f t="shared" si="71"/>
        <v>0.62000000000000011</v>
      </c>
      <c r="J1837" t="s">
        <v>3968</v>
      </c>
      <c r="K1837">
        <v>120000</v>
      </c>
      <c r="L1837" t="s">
        <v>3969</v>
      </c>
      <c r="M1837">
        <v>500000</v>
      </c>
      <c r="N1837" t="s">
        <v>3970</v>
      </c>
      <c r="O1837">
        <v>325</v>
      </c>
      <c r="P1837" t="s">
        <v>3971</v>
      </c>
      <c r="Q1837">
        <v>325</v>
      </c>
      <c r="R1837" t="s">
        <v>3972</v>
      </c>
      <c r="S1837">
        <v>325</v>
      </c>
      <c r="T1837" s="7" t="str">
        <f t="shared" si="70"/>
        <v>hp_600000;atk_74400;hit_500000;miss_325;cirt_325;cirtSub_325</v>
      </c>
    </row>
    <row r="1838" spans="1:20" x14ac:dyDescent="0.15">
      <c r="A1838" s="16">
        <v>430034</v>
      </c>
      <c r="B1838" s="1" t="s">
        <v>4276</v>
      </c>
      <c r="C1838" s="1">
        <v>1</v>
      </c>
      <c r="D1838" s="1">
        <v>1</v>
      </c>
      <c r="E1838" s="3">
        <v>65</v>
      </c>
      <c r="F1838" s="14" t="s">
        <v>3967</v>
      </c>
      <c r="G1838">
        <v>622500</v>
      </c>
      <c r="I1838">
        <f t="shared" si="71"/>
        <v>0.62000000000000011</v>
      </c>
      <c r="J1838" t="s">
        <v>3968</v>
      </c>
      <c r="K1838">
        <v>124500</v>
      </c>
      <c r="L1838" t="s">
        <v>3969</v>
      </c>
      <c r="M1838">
        <v>500000</v>
      </c>
      <c r="N1838" t="s">
        <v>3970</v>
      </c>
      <c r="O1838">
        <v>325</v>
      </c>
      <c r="P1838" t="s">
        <v>3971</v>
      </c>
      <c r="Q1838">
        <v>325</v>
      </c>
      <c r="R1838" t="s">
        <v>3972</v>
      </c>
      <c r="S1838">
        <v>325</v>
      </c>
      <c r="T1838" s="7" t="str">
        <f t="shared" si="70"/>
        <v>hp_622500;atk_77190;hit_500000;miss_325;cirt_325;cirtSub_325</v>
      </c>
    </row>
    <row r="1839" spans="1:20" x14ac:dyDescent="0.15">
      <c r="A1839" s="16">
        <v>430035</v>
      </c>
      <c r="B1839" s="1" t="s">
        <v>4277</v>
      </c>
      <c r="C1839" s="1">
        <v>1</v>
      </c>
      <c r="D1839" s="1">
        <v>1</v>
      </c>
      <c r="E1839" s="3">
        <v>65</v>
      </c>
      <c r="F1839" s="14" t="s">
        <v>3967</v>
      </c>
      <c r="G1839">
        <v>645000</v>
      </c>
      <c r="I1839">
        <f t="shared" si="71"/>
        <v>0.64000000000000012</v>
      </c>
      <c r="J1839" t="s">
        <v>3968</v>
      </c>
      <c r="K1839">
        <v>129000</v>
      </c>
      <c r="L1839" t="s">
        <v>3969</v>
      </c>
      <c r="M1839">
        <v>500000</v>
      </c>
      <c r="N1839" t="s">
        <v>3970</v>
      </c>
      <c r="O1839">
        <v>325</v>
      </c>
      <c r="P1839" t="s">
        <v>3971</v>
      </c>
      <c r="Q1839">
        <v>325</v>
      </c>
      <c r="R1839" t="s">
        <v>3972</v>
      </c>
      <c r="S1839">
        <v>325</v>
      </c>
      <c r="T1839" s="7" t="str">
        <f t="shared" si="70"/>
        <v>hp_645000;atk_82560;hit_500000;miss_325;cirt_325;cirtSub_325</v>
      </c>
    </row>
    <row r="1840" spans="1:20" x14ac:dyDescent="0.15">
      <c r="A1840" s="16">
        <v>430036</v>
      </c>
      <c r="B1840" s="1" t="s">
        <v>4278</v>
      </c>
      <c r="C1840" s="1">
        <v>1</v>
      </c>
      <c r="D1840" s="1">
        <v>1</v>
      </c>
      <c r="E1840" s="3">
        <v>70</v>
      </c>
      <c r="F1840" s="14" t="s">
        <v>3967</v>
      </c>
      <c r="G1840">
        <v>667500</v>
      </c>
      <c r="I1840">
        <f t="shared" si="71"/>
        <v>0.64000000000000012</v>
      </c>
      <c r="J1840" t="s">
        <v>3968</v>
      </c>
      <c r="K1840">
        <v>133500</v>
      </c>
      <c r="L1840" t="s">
        <v>3969</v>
      </c>
      <c r="M1840">
        <v>500000</v>
      </c>
      <c r="N1840" t="s">
        <v>3970</v>
      </c>
      <c r="O1840">
        <v>350</v>
      </c>
      <c r="P1840" t="s">
        <v>3971</v>
      </c>
      <c r="Q1840">
        <v>350</v>
      </c>
      <c r="R1840" t="s">
        <v>3972</v>
      </c>
      <c r="S1840">
        <v>350</v>
      </c>
      <c r="T1840" s="7" t="str">
        <f t="shared" si="70"/>
        <v>hp_667500;atk_85440;hit_500000;miss_350;cirt_350;cirtSub_350</v>
      </c>
    </row>
    <row r="1841" spans="1:20" x14ac:dyDescent="0.15">
      <c r="A1841" s="16">
        <v>430037</v>
      </c>
      <c r="B1841" s="1" t="s">
        <v>4279</v>
      </c>
      <c r="C1841" s="1">
        <v>1</v>
      </c>
      <c r="D1841" s="1">
        <v>1</v>
      </c>
      <c r="E1841" s="3">
        <v>70</v>
      </c>
      <c r="F1841" s="14" t="s">
        <v>3967</v>
      </c>
      <c r="G1841">
        <v>690000</v>
      </c>
      <c r="I1841">
        <f t="shared" si="71"/>
        <v>0.64000000000000012</v>
      </c>
      <c r="J1841" t="s">
        <v>3968</v>
      </c>
      <c r="K1841">
        <v>138000</v>
      </c>
      <c r="L1841" t="s">
        <v>3969</v>
      </c>
      <c r="M1841">
        <v>500000</v>
      </c>
      <c r="N1841" t="s">
        <v>3970</v>
      </c>
      <c r="O1841">
        <v>350</v>
      </c>
      <c r="P1841" t="s">
        <v>3971</v>
      </c>
      <c r="Q1841">
        <v>350</v>
      </c>
      <c r="R1841" t="s">
        <v>3972</v>
      </c>
      <c r="S1841">
        <v>350</v>
      </c>
      <c r="T1841" s="7" t="str">
        <f t="shared" si="70"/>
        <v>hp_690000;atk_88320;hit_500000;miss_350;cirt_350;cirtSub_350</v>
      </c>
    </row>
    <row r="1842" spans="1:20" x14ac:dyDescent="0.15">
      <c r="A1842" s="16">
        <v>430038</v>
      </c>
      <c r="B1842" s="1" t="s">
        <v>4280</v>
      </c>
      <c r="C1842" s="1">
        <v>1</v>
      </c>
      <c r="D1842" s="1">
        <v>1</v>
      </c>
      <c r="E1842" s="3">
        <v>70</v>
      </c>
      <c r="F1842" s="14" t="s">
        <v>3967</v>
      </c>
      <c r="G1842">
        <v>712500</v>
      </c>
      <c r="I1842">
        <f t="shared" si="71"/>
        <v>0.64000000000000012</v>
      </c>
      <c r="J1842" t="s">
        <v>3968</v>
      </c>
      <c r="K1842">
        <v>142500</v>
      </c>
      <c r="L1842" t="s">
        <v>3969</v>
      </c>
      <c r="M1842">
        <v>500000</v>
      </c>
      <c r="N1842" t="s">
        <v>3970</v>
      </c>
      <c r="O1842">
        <v>350</v>
      </c>
      <c r="P1842" t="s">
        <v>3971</v>
      </c>
      <c r="Q1842">
        <v>350</v>
      </c>
      <c r="R1842" t="s">
        <v>3972</v>
      </c>
      <c r="S1842">
        <v>350</v>
      </c>
      <c r="T1842" s="7" t="str">
        <f t="shared" si="70"/>
        <v>hp_712500;atk_91200;hit_500000;miss_350;cirt_350;cirtSub_350</v>
      </c>
    </row>
    <row r="1843" spans="1:20" x14ac:dyDescent="0.15">
      <c r="A1843" s="16">
        <v>430039</v>
      </c>
      <c r="B1843" s="1" t="s">
        <v>4281</v>
      </c>
      <c r="C1843" s="1">
        <v>1</v>
      </c>
      <c r="D1843" s="1">
        <v>1</v>
      </c>
      <c r="E1843" s="3">
        <v>75</v>
      </c>
      <c r="F1843" s="14" t="s">
        <v>3967</v>
      </c>
      <c r="G1843">
        <v>735000</v>
      </c>
      <c r="I1843">
        <f t="shared" si="71"/>
        <v>0.64000000000000012</v>
      </c>
      <c r="J1843" t="s">
        <v>3968</v>
      </c>
      <c r="K1843">
        <v>147000</v>
      </c>
      <c r="L1843" t="s">
        <v>3969</v>
      </c>
      <c r="M1843">
        <v>500000</v>
      </c>
      <c r="N1843" t="s">
        <v>3970</v>
      </c>
      <c r="O1843">
        <v>375</v>
      </c>
      <c r="P1843" t="s">
        <v>3971</v>
      </c>
      <c r="Q1843">
        <v>375</v>
      </c>
      <c r="R1843" t="s">
        <v>3972</v>
      </c>
      <c r="S1843">
        <v>375</v>
      </c>
      <c r="T1843" s="7" t="str">
        <f t="shared" si="70"/>
        <v>hp_735000;atk_94080;hit_500000;miss_375;cirt_375;cirtSub_375</v>
      </c>
    </row>
    <row r="1844" spans="1:20" x14ac:dyDescent="0.15">
      <c r="A1844" s="16">
        <v>430040</v>
      </c>
      <c r="B1844" s="1" t="s">
        <v>4282</v>
      </c>
      <c r="C1844" s="1">
        <v>1</v>
      </c>
      <c r="D1844" s="1">
        <v>1</v>
      </c>
      <c r="E1844" s="3">
        <v>75</v>
      </c>
      <c r="F1844" s="14" t="s">
        <v>3967</v>
      </c>
      <c r="G1844">
        <v>757500</v>
      </c>
      <c r="I1844">
        <f t="shared" si="71"/>
        <v>0.66000000000000014</v>
      </c>
      <c r="J1844" t="s">
        <v>3968</v>
      </c>
      <c r="K1844">
        <v>151500</v>
      </c>
      <c r="L1844" t="s">
        <v>3969</v>
      </c>
      <c r="M1844">
        <v>500000</v>
      </c>
      <c r="N1844" t="s">
        <v>3970</v>
      </c>
      <c r="O1844">
        <v>375</v>
      </c>
      <c r="P1844" t="s">
        <v>3971</v>
      </c>
      <c r="Q1844">
        <v>375</v>
      </c>
      <c r="R1844" t="s">
        <v>3972</v>
      </c>
      <c r="S1844">
        <v>375</v>
      </c>
      <c r="T1844" s="7" t="str">
        <f t="shared" si="70"/>
        <v>hp_757500;atk_99990;hit_500000;miss_375;cirt_375;cirtSub_375</v>
      </c>
    </row>
    <row r="1845" spans="1:20" x14ac:dyDescent="0.15">
      <c r="A1845" s="16">
        <v>430041</v>
      </c>
      <c r="B1845" s="1" t="s">
        <v>4283</v>
      </c>
      <c r="C1845" s="1">
        <v>1</v>
      </c>
      <c r="D1845" s="1">
        <v>1</v>
      </c>
      <c r="E1845" s="3">
        <v>75</v>
      </c>
      <c r="F1845" s="14" t="s">
        <v>3967</v>
      </c>
      <c r="G1845">
        <v>780000</v>
      </c>
      <c r="I1845">
        <f t="shared" si="71"/>
        <v>0.66000000000000014</v>
      </c>
      <c r="J1845" t="s">
        <v>3968</v>
      </c>
      <c r="K1845">
        <v>156000</v>
      </c>
      <c r="L1845" t="s">
        <v>3969</v>
      </c>
      <c r="M1845">
        <v>500000</v>
      </c>
      <c r="N1845" t="s">
        <v>3970</v>
      </c>
      <c r="O1845">
        <v>375</v>
      </c>
      <c r="P1845" t="s">
        <v>3971</v>
      </c>
      <c r="Q1845">
        <v>375</v>
      </c>
      <c r="R1845" t="s">
        <v>3972</v>
      </c>
      <c r="S1845">
        <v>375</v>
      </c>
      <c r="T1845" s="7" t="str">
        <f t="shared" si="70"/>
        <v>hp_780000;atk_102960;hit_500000;miss_375;cirt_375;cirtSub_375</v>
      </c>
    </row>
    <row r="1846" spans="1:20" x14ac:dyDescent="0.15">
      <c r="A1846" s="16">
        <v>430042</v>
      </c>
      <c r="B1846" s="1" t="s">
        <v>4284</v>
      </c>
      <c r="C1846" s="1">
        <v>1</v>
      </c>
      <c r="D1846" s="1">
        <v>1</v>
      </c>
      <c r="E1846" s="3">
        <v>80</v>
      </c>
      <c r="F1846" s="14" t="s">
        <v>3967</v>
      </c>
      <c r="G1846">
        <v>802500</v>
      </c>
      <c r="I1846">
        <f t="shared" si="71"/>
        <v>0.66000000000000014</v>
      </c>
      <c r="J1846" t="s">
        <v>3968</v>
      </c>
      <c r="K1846">
        <v>160500</v>
      </c>
      <c r="L1846" t="s">
        <v>3969</v>
      </c>
      <c r="M1846">
        <v>500000</v>
      </c>
      <c r="N1846" t="s">
        <v>3970</v>
      </c>
      <c r="O1846">
        <v>400</v>
      </c>
      <c r="P1846" t="s">
        <v>3971</v>
      </c>
      <c r="Q1846">
        <v>400</v>
      </c>
      <c r="R1846" t="s">
        <v>3972</v>
      </c>
      <c r="S1846">
        <v>400</v>
      </c>
      <c r="T1846" s="7" t="str">
        <f t="shared" si="70"/>
        <v>hp_802500;atk_105930;hit_500000;miss_400;cirt_400;cirtSub_400</v>
      </c>
    </row>
    <row r="1847" spans="1:20" x14ac:dyDescent="0.15">
      <c r="A1847" s="16">
        <v>430043</v>
      </c>
      <c r="B1847" s="1" t="s">
        <v>4285</v>
      </c>
      <c r="C1847" s="1">
        <v>1</v>
      </c>
      <c r="D1847" s="1">
        <v>1</v>
      </c>
      <c r="E1847" s="3">
        <v>80</v>
      </c>
      <c r="F1847" s="14" t="s">
        <v>3967</v>
      </c>
      <c r="G1847">
        <v>825000</v>
      </c>
      <c r="I1847">
        <f t="shared" si="71"/>
        <v>0.66000000000000014</v>
      </c>
      <c r="J1847" t="s">
        <v>3968</v>
      </c>
      <c r="K1847">
        <v>165000</v>
      </c>
      <c r="L1847" t="s">
        <v>3969</v>
      </c>
      <c r="M1847">
        <v>500000</v>
      </c>
      <c r="N1847" t="s">
        <v>3970</v>
      </c>
      <c r="O1847">
        <v>400</v>
      </c>
      <c r="P1847" t="s">
        <v>3971</v>
      </c>
      <c r="Q1847">
        <v>400</v>
      </c>
      <c r="R1847" t="s">
        <v>3972</v>
      </c>
      <c r="S1847">
        <v>400</v>
      </c>
      <c r="T1847" s="7" t="str">
        <f t="shared" si="70"/>
        <v>hp_825000;atk_108900;hit_500000;miss_400;cirt_400;cirtSub_400</v>
      </c>
    </row>
    <row r="1848" spans="1:20" x14ac:dyDescent="0.15">
      <c r="A1848" s="16">
        <v>430044</v>
      </c>
      <c r="B1848" s="1" t="s">
        <v>4286</v>
      </c>
      <c r="C1848" s="1">
        <v>1</v>
      </c>
      <c r="D1848" s="1">
        <v>1</v>
      </c>
      <c r="E1848" s="3">
        <v>80</v>
      </c>
      <c r="F1848" s="14" t="s">
        <v>3967</v>
      </c>
      <c r="G1848">
        <v>847500</v>
      </c>
      <c r="I1848">
        <f t="shared" si="71"/>
        <v>0.66000000000000014</v>
      </c>
      <c r="J1848" t="s">
        <v>3968</v>
      </c>
      <c r="K1848">
        <v>169500</v>
      </c>
      <c r="L1848" t="s">
        <v>3969</v>
      </c>
      <c r="M1848">
        <v>500000</v>
      </c>
      <c r="N1848" t="s">
        <v>3970</v>
      </c>
      <c r="O1848">
        <v>400</v>
      </c>
      <c r="P1848" t="s">
        <v>3971</v>
      </c>
      <c r="Q1848">
        <v>400</v>
      </c>
      <c r="R1848" t="s">
        <v>3972</v>
      </c>
      <c r="S1848">
        <v>400</v>
      </c>
      <c r="T1848" s="7" t="str">
        <f t="shared" si="70"/>
        <v>hp_847500;atk_111870;hit_500000;miss_400;cirt_400;cirtSub_400</v>
      </c>
    </row>
    <row r="1849" spans="1:20" x14ac:dyDescent="0.15">
      <c r="A1849" s="16">
        <v>430045</v>
      </c>
      <c r="B1849" s="1" t="s">
        <v>4287</v>
      </c>
      <c r="C1849" s="1">
        <v>1</v>
      </c>
      <c r="D1849" s="1">
        <v>1</v>
      </c>
      <c r="E1849" s="3">
        <v>85</v>
      </c>
      <c r="F1849" s="14" t="s">
        <v>3967</v>
      </c>
      <c r="G1849">
        <v>870000</v>
      </c>
      <c r="I1849">
        <f t="shared" si="71"/>
        <v>0.68000000000000016</v>
      </c>
      <c r="J1849" t="s">
        <v>3968</v>
      </c>
      <c r="K1849">
        <v>174000</v>
      </c>
      <c r="L1849" t="s">
        <v>3969</v>
      </c>
      <c r="M1849">
        <v>500000</v>
      </c>
      <c r="N1849" t="s">
        <v>3970</v>
      </c>
      <c r="O1849">
        <v>425</v>
      </c>
      <c r="P1849" t="s">
        <v>3971</v>
      </c>
      <c r="Q1849">
        <v>425</v>
      </c>
      <c r="R1849" t="s">
        <v>3972</v>
      </c>
      <c r="S1849">
        <v>425</v>
      </c>
      <c r="T1849" s="7" t="str">
        <f t="shared" si="70"/>
        <v>hp_870000;atk_118320;hit_500000;miss_425;cirt_425;cirtSub_425</v>
      </c>
    </row>
    <row r="1850" spans="1:20" x14ac:dyDescent="0.15">
      <c r="A1850" s="16">
        <v>430046</v>
      </c>
      <c r="B1850" s="1" t="s">
        <v>4288</v>
      </c>
      <c r="C1850" s="1">
        <v>1</v>
      </c>
      <c r="D1850" s="1">
        <v>1</v>
      </c>
      <c r="E1850" s="3">
        <v>85</v>
      </c>
      <c r="F1850" s="14" t="s">
        <v>3967</v>
      </c>
      <c r="G1850">
        <v>900000</v>
      </c>
      <c r="I1850">
        <f t="shared" si="71"/>
        <v>0.68000000000000016</v>
      </c>
      <c r="J1850" t="s">
        <v>3968</v>
      </c>
      <c r="K1850">
        <v>180000</v>
      </c>
      <c r="L1850" t="s">
        <v>3969</v>
      </c>
      <c r="M1850">
        <v>500000</v>
      </c>
      <c r="N1850" t="s">
        <v>3970</v>
      </c>
      <c r="O1850">
        <v>425</v>
      </c>
      <c r="P1850" t="s">
        <v>3971</v>
      </c>
      <c r="Q1850">
        <v>425</v>
      </c>
      <c r="R1850" t="s">
        <v>3972</v>
      </c>
      <c r="S1850">
        <v>425</v>
      </c>
      <c r="T1850" s="7" t="str">
        <f t="shared" si="70"/>
        <v>hp_900000;atk_122400;hit_500000;miss_425;cirt_425;cirtSub_425</v>
      </c>
    </row>
    <row r="1851" spans="1:20" x14ac:dyDescent="0.15">
      <c r="A1851" s="16">
        <v>430047</v>
      </c>
      <c r="B1851" s="1" t="s">
        <v>4289</v>
      </c>
      <c r="C1851" s="1">
        <v>1</v>
      </c>
      <c r="D1851" s="1">
        <v>1</v>
      </c>
      <c r="E1851" s="3">
        <v>85</v>
      </c>
      <c r="F1851" s="14" t="s">
        <v>3967</v>
      </c>
      <c r="G1851">
        <v>925000</v>
      </c>
      <c r="I1851">
        <f t="shared" si="71"/>
        <v>0.68000000000000016</v>
      </c>
      <c r="J1851" t="s">
        <v>3968</v>
      </c>
      <c r="K1851">
        <v>185000</v>
      </c>
      <c r="L1851" t="s">
        <v>3969</v>
      </c>
      <c r="M1851">
        <v>500000</v>
      </c>
      <c r="N1851" t="s">
        <v>3970</v>
      </c>
      <c r="O1851">
        <v>425</v>
      </c>
      <c r="P1851" t="s">
        <v>3971</v>
      </c>
      <c r="Q1851">
        <v>425</v>
      </c>
      <c r="R1851" t="s">
        <v>3972</v>
      </c>
      <c r="S1851">
        <v>425</v>
      </c>
      <c r="T1851" s="7" t="str">
        <f t="shared" si="70"/>
        <v>hp_925000;atk_125800;hit_500000;miss_425;cirt_425;cirtSub_425</v>
      </c>
    </row>
    <row r="1852" spans="1:20" x14ac:dyDescent="0.15">
      <c r="A1852" s="16">
        <v>430048</v>
      </c>
      <c r="B1852" s="1" t="s">
        <v>4290</v>
      </c>
      <c r="C1852" s="1">
        <v>1</v>
      </c>
      <c r="D1852" s="1">
        <v>1</v>
      </c>
      <c r="E1852" s="3">
        <v>90</v>
      </c>
      <c r="F1852" s="14" t="s">
        <v>3967</v>
      </c>
      <c r="G1852">
        <v>950000</v>
      </c>
      <c r="I1852">
        <f t="shared" si="71"/>
        <v>0.68000000000000016</v>
      </c>
      <c r="J1852" t="s">
        <v>3968</v>
      </c>
      <c r="K1852">
        <v>190000</v>
      </c>
      <c r="L1852" t="s">
        <v>3969</v>
      </c>
      <c r="M1852">
        <v>500000</v>
      </c>
      <c r="N1852" t="s">
        <v>3970</v>
      </c>
      <c r="O1852">
        <v>450</v>
      </c>
      <c r="P1852" t="s">
        <v>3971</v>
      </c>
      <c r="Q1852">
        <v>450</v>
      </c>
      <c r="R1852" t="s">
        <v>3972</v>
      </c>
      <c r="S1852">
        <v>450</v>
      </c>
      <c r="T1852" s="7" t="str">
        <f t="shared" si="70"/>
        <v>hp_950000;atk_129200;hit_500000;miss_450;cirt_450;cirtSub_450</v>
      </c>
    </row>
    <row r="1853" spans="1:20" x14ac:dyDescent="0.15">
      <c r="A1853" s="16">
        <v>430049</v>
      </c>
      <c r="B1853" s="1" t="s">
        <v>4291</v>
      </c>
      <c r="C1853" s="1">
        <v>1</v>
      </c>
      <c r="D1853" s="1">
        <v>1</v>
      </c>
      <c r="E1853" s="3">
        <v>90</v>
      </c>
      <c r="F1853" s="14" t="s">
        <v>3967</v>
      </c>
      <c r="G1853">
        <v>975000</v>
      </c>
      <c r="I1853">
        <f t="shared" si="71"/>
        <v>0.68000000000000016</v>
      </c>
      <c r="J1853" t="s">
        <v>3968</v>
      </c>
      <c r="K1853">
        <v>195000</v>
      </c>
      <c r="L1853" t="s">
        <v>3969</v>
      </c>
      <c r="M1853">
        <v>500000</v>
      </c>
      <c r="N1853" t="s">
        <v>3970</v>
      </c>
      <c r="O1853">
        <v>450</v>
      </c>
      <c r="P1853" t="s">
        <v>3971</v>
      </c>
      <c r="Q1853">
        <v>450</v>
      </c>
      <c r="R1853" t="s">
        <v>3972</v>
      </c>
      <c r="S1853">
        <v>450</v>
      </c>
      <c r="T1853" s="7" t="str">
        <f t="shared" si="70"/>
        <v>hp_975000;atk_132600;hit_500000;miss_450;cirt_450;cirtSub_450</v>
      </c>
    </row>
    <row r="1854" spans="1:20" x14ac:dyDescent="0.15">
      <c r="A1854" s="16">
        <v>430050</v>
      </c>
      <c r="B1854" s="1" t="s">
        <v>4292</v>
      </c>
      <c r="C1854" s="1">
        <v>1</v>
      </c>
      <c r="D1854" s="1">
        <v>1</v>
      </c>
      <c r="E1854" s="3">
        <v>90</v>
      </c>
      <c r="F1854" s="14" t="s">
        <v>3967</v>
      </c>
      <c r="G1854">
        <v>1102500</v>
      </c>
      <c r="I1854">
        <f t="shared" si="71"/>
        <v>0.70000000000000018</v>
      </c>
      <c r="J1854" t="s">
        <v>3968</v>
      </c>
      <c r="K1854">
        <v>220500</v>
      </c>
      <c r="L1854" t="s">
        <v>3969</v>
      </c>
      <c r="M1854">
        <v>500000</v>
      </c>
      <c r="N1854" t="s">
        <v>3970</v>
      </c>
      <c r="O1854">
        <v>450</v>
      </c>
      <c r="P1854" t="s">
        <v>3971</v>
      </c>
      <c r="Q1854">
        <v>450</v>
      </c>
      <c r="R1854" t="s">
        <v>3972</v>
      </c>
      <c r="S1854">
        <v>450</v>
      </c>
      <c r="T1854" s="7" t="str">
        <f t="shared" si="70"/>
        <v>hp_1102500;atk_154350;hit_500000;miss_450;cirt_450;cirtSub_450</v>
      </c>
    </row>
    <row r="1855" spans="1:20" x14ac:dyDescent="0.15">
      <c r="A1855" s="16">
        <v>430051</v>
      </c>
      <c r="B1855" s="1" t="s">
        <v>4293</v>
      </c>
      <c r="C1855" s="1">
        <v>1</v>
      </c>
      <c r="D1855" s="1">
        <v>1</v>
      </c>
      <c r="E1855" s="3">
        <v>95</v>
      </c>
      <c r="F1855" s="14" t="s">
        <v>3967</v>
      </c>
      <c r="G1855">
        <v>1130063</v>
      </c>
      <c r="I1855">
        <f t="shared" si="71"/>
        <v>0.70000000000000018</v>
      </c>
      <c r="J1855" t="s">
        <v>3968</v>
      </c>
      <c r="K1855">
        <v>226013</v>
      </c>
      <c r="L1855" t="s">
        <v>3969</v>
      </c>
      <c r="M1855">
        <v>500000</v>
      </c>
      <c r="N1855" t="s">
        <v>3970</v>
      </c>
      <c r="O1855">
        <v>475</v>
      </c>
      <c r="P1855" t="s">
        <v>3971</v>
      </c>
      <c r="Q1855">
        <v>475</v>
      </c>
      <c r="R1855" t="s">
        <v>3972</v>
      </c>
      <c r="S1855">
        <v>475</v>
      </c>
      <c r="T1855" s="7" t="str">
        <f t="shared" si="70"/>
        <v>hp_1130063;atk_158209;hit_500000;miss_475;cirt_475;cirtSub_475</v>
      </c>
    </row>
    <row r="1856" spans="1:20" x14ac:dyDescent="0.15">
      <c r="A1856" s="16">
        <v>430052</v>
      </c>
      <c r="B1856" s="1" t="s">
        <v>4294</v>
      </c>
      <c r="C1856" s="1">
        <v>1</v>
      </c>
      <c r="D1856" s="1">
        <v>1</v>
      </c>
      <c r="E1856" s="3">
        <v>95</v>
      </c>
      <c r="F1856" s="14" t="s">
        <v>3967</v>
      </c>
      <c r="G1856">
        <v>1157625</v>
      </c>
      <c r="I1856">
        <f t="shared" si="71"/>
        <v>0.70000000000000018</v>
      </c>
      <c r="J1856" t="s">
        <v>3968</v>
      </c>
      <c r="K1856">
        <v>231525</v>
      </c>
      <c r="L1856" t="s">
        <v>3969</v>
      </c>
      <c r="M1856">
        <v>500000</v>
      </c>
      <c r="N1856" t="s">
        <v>3970</v>
      </c>
      <c r="O1856">
        <v>475</v>
      </c>
      <c r="P1856" t="s">
        <v>3971</v>
      </c>
      <c r="Q1856">
        <v>475</v>
      </c>
      <c r="R1856" t="s">
        <v>3972</v>
      </c>
      <c r="S1856">
        <v>475</v>
      </c>
      <c r="T1856" s="7" t="str">
        <f t="shared" si="70"/>
        <v>hp_1157625;atk_162067;hit_500000;miss_475;cirt_475;cirtSub_475</v>
      </c>
    </row>
    <row r="1857" spans="1:20" x14ac:dyDescent="0.15">
      <c r="A1857" s="16">
        <v>430053</v>
      </c>
      <c r="B1857" s="1" t="s">
        <v>4295</v>
      </c>
      <c r="C1857" s="1">
        <v>1</v>
      </c>
      <c r="D1857" s="1">
        <v>1</v>
      </c>
      <c r="E1857" s="3">
        <v>95</v>
      </c>
      <c r="F1857" s="14" t="s">
        <v>3967</v>
      </c>
      <c r="G1857">
        <v>1185188</v>
      </c>
      <c r="I1857">
        <f t="shared" si="71"/>
        <v>0.70000000000000018</v>
      </c>
      <c r="J1857" t="s">
        <v>3968</v>
      </c>
      <c r="K1857">
        <v>237038</v>
      </c>
      <c r="L1857" t="s">
        <v>3969</v>
      </c>
      <c r="M1857">
        <v>500000</v>
      </c>
      <c r="N1857" t="s">
        <v>3970</v>
      </c>
      <c r="O1857">
        <v>475</v>
      </c>
      <c r="P1857" t="s">
        <v>3971</v>
      </c>
      <c r="Q1857">
        <v>475</v>
      </c>
      <c r="R1857" t="s">
        <v>3972</v>
      </c>
      <c r="S1857">
        <v>475</v>
      </c>
      <c r="T1857" s="7" t="str">
        <f t="shared" si="70"/>
        <v>hp_1185188;atk_165926;hit_500000;miss_475;cirt_475;cirtSub_475</v>
      </c>
    </row>
    <row r="1858" spans="1:20" x14ac:dyDescent="0.15">
      <c r="A1858" s="16">
        <v>430054</v>
      </c>
      <c r="B1858" s="1" t="s">
        <v>4296</v>
      </c>
      <c r="C1858" s="1">
        <v>1</v>
      </c>
      <c r="D1858" s="1">
        <v>1</v>
      </c>
      <c r="E1858" s="3">
        <v>100</v>
      </c>
      <c r="F1858" s="14" t="s">
        <v>3967</v>
      </c>
      <c r="G1858">
        <v>1212750</v>
      </c>
      <c r="I1858">
        <f t="shared" si="71"/>
        <v>0.70000000000000018</v>
      </c>
      <c r="J1858" t="s">
        <v>3968</v>
      </c>
      <c r="K1858">
        <v>242550</v>
      </c>
      <c r="L1858" t="s">
        <v>3969</v>
      </c>
      <c r="M1858">
        <v>500000</v>
      </c>
      <c r="N1858" t="s">
        <v>3970</v>
      </c>
      <c r="O1858">
        <v>500</v>
      </c>
      <c r="P1858" t="s">
        <v>3971</v>
      </c>
      <c r="Q1858">
        <v>500</v>
      </c>
      <c r="R1858" t="s">
        <v>3972</v>
      </c>
      <c r="S1858">
        <v>500</v>
      </c>
      <c r="T1858" s="7" t="str">
        <f t="shared" si="70"/>
        <v>hp_1212750;atk_169785;hit_500000;miss_500;cirt_500;cirtSub_500</v>
      </c>
    </row>
    <row r="1859" spans="1:20" x14ac:dyDescent="0.15">
      <c r="A1859" s="16">
        <v>430055</v>
      </c>
      <c r="B1859" s="1" t="s">
        <v>4297</v>
      </c>
      <c r="C1859" s="1">
        <v>1</v>
      </c>
      <c r="D1859" s="1">
        <v>1</v>
      </c>
      <c r="E1859" s="3">
        <v>100</v>
      </c>
      <c r="F1859" s="14" t="s">
        <v>3967</v>
      </c>
      <c r="G1859">
        <v>1240313</v>
      </c>
      <c r="I1859">
        <f t="shared" si="71"/>
        <v>0.7200000000000002</v>
      </c>
      <c r="J1859" t="s">
        <v>3968</v>
      </c>
      <c r="K1859">
        <v>248063</v>
      </c>
      <c r="L1859" t="s">
        <v>3969</v>
      </c>
      <c r="M1859">
        <v>500000</v>
      </c>
      <c r="N1859" t="s">
        <v>3970</v>
      </c>
      <c r="O1859">
        <v>500</v>
      </c>
      <c r="P1859" t="s">
        <v>3971</v>
      </c>
      <c r="Q1859">
        <v>500</v>
      </c>
      <c r="R1859" t="s">
        <v>3972</v>
      </c>
      <c r="S1859">
        <v>500</v>
      </c>
      <c r="T1859" s="7" t="str">
        <f t="shared" si="70"/>
        <v>hp_1240313;atk_178605;hit_500000;miss_500;cirt_500;cirtSub_500</v>
      </c>
    </row>
    <row r="1860" spans="1:20" x14ac:dyDescent="0.15">
      <c r="A1860" s="16">
        <v>430056</v>
      </c>
      <c r="B1860" s="1" t="s">
        <v>4298</v>
      </c>
      <c r="C1860" s="1">
        <v>1</v>
      </c>
      <c r="D1860" s="1">
        <v>1</v>
      </c>
      <c r="E1860" s="3">
        <v>100</v>
      </c>
      <c r="F1860" s="14" t="s">
        <v>3967</v>
      </c>
      <c r="G1860">
        <v>1267875</v>
      </c>
      <c r="I1860">
        <f t="shared" si="71"/>
        <v>0.7200000000000002</v>
      </c>
      <c r="J1860" t="s">
        <v>3968</v>
      </c>
      <c r="K1860">
        <v>253575</v>
      </c>
      <c r="L1860" t="s">
        <v>3969</v>
      </c>
      <c r="M1860">
        <v>500000</v>
      </c>
      <c r="N1860" t="s">
        <v>3970</v>
      </c>
      <c r="O1860">
        <v>500</v>
      </c>
      <c r="P1860" t="s">
        <v>3971</v>
      </c>
      <c r="Q1860">
        <v>500</v>
      </c>
      <c r="R1860" t="s">
        <v>3972</v>
      </c>
      <c r="S1860">
        <v>500</v>
      </c>
      <c r="T1860" s="7" t="str">
        <f t="shared" si="70"/>
        <v>hp_1267875;atk_182574;hit_500000;miss_500;cirt_500;cirtSub_500</v>
      </c>
    </row>
    <row r="1861" spans="1:20" x14ac:dyDescent="0.15">
      <c r="A1861" s="16">
        <v>430057</v>
      </c>
      <c r="B1861" s="1" t="s">
        <v>4299</v>
      </c>
      <c r="C1861" s="1">
        <v>1</v>
      </c>
      <c r="D1861" s="1">
        <v>1</v>
      </c>
      <c r="E1861" s="3">
        <v>105</v>
      </c>
      <c r="F1861" s="14" t="s">
        <v>3967</v>
      </c>
      <c r="G1861">
        <v>1295438</v>
      </c>
      <c r="I1861">
        <f t="shared" si="71"/>
        <v>0.7200000000000002</v>
      </c>
      <c r="J1861" t="s">
        <v>3968</v>
      </c>
      <c r="K1861">
        <v>259088</v>
      </c>
      <c r="L1861" t="s">
        <v>3969</v>
      </c>
      <c r="M1861">
        <v>500000</v>
      </c>
      <c r="N1861" t="s">
        <v>3970</v>
      </c>
      <c r="O1861">
        <v>525</v>
      </c>
      <c r="P1861" t="s">
        <v>3971</v>
      </c>
      <c r="Q1861">
        <v>525</v>
      </c>
      <c r="R1861" t="s">
        <v>3972</v>
      </c>
      <c r="S1861">
        <v>525</v>
      </c>
      <c r="T1861" s="7" t="str">
        <f t="shared" si="70"/>
        <v>hp_1295438;atk_186543;hit_500000;miss_525;cirt_525;cirtSub_525</v>
      </c>
    </row>
    <row r="1862" spans="1:20" x14ac:dyDescent="0.15">
      <c r="A1862" s="16">
        <v>430058</v>
      </c>
      <c r="B1862" s="1" t="s">
        <v>4300</v>
      </c>
      <c r="C1862" s="1">
        <v>1</v>
      </c>
      <c r="D1862" s="1">
        <v>1</v>
      </c>
      <c r="E1862" s="3">
        <v>105</v>
      </c>
      <c r="F1862" s="14" t="s">
        <v>3967</v>
      </c>
      <c r="G1862">
        <v>1323000</v>
      </c>
      <c r="I1862">
        <f t="shared" si="71"/>
        <v>0.7200000000000002</v>
      </c>
      <c r="J1862" t="s">
        <v>3968</v>
      </c>
      <c r="K1862">
        <v>264600</v>
      </c>
      <c r="L1862" t="s">
        <v>3969</v>
      </c>
      <c r="M1862">
        <v>500000</v>
      </c>
      <c r="N1862" t="s">
        <v>3970</v>
      </c>
      <c r="O1862">
        <v>525</v>
      </c>
      <c r="P1862" t="s">
        <v>3971</v>
      </c>
      <c r="Q1862">
        <v>525</v>
      </c>
      <c r="R1862" t="s">
        <v>3972</v>
      </c>
      <c r="S1862">
        <v>525</v>
      </c>
      <c r="T1862" s="7" t="str">
        <f t="shared" si="70"/>
        <v>hp_1323000;atk_190512;hit_500000;miss_525;cirt_525;cirtSub_525</v>
      </c>
    </row>
    <row r="1863" spans="1:20" x14ac:dyDescent="0.15">
      <c r="A1863" s="16">
        <v>430059</v>
      </c>
      <c r="B1863" s="1" t="s">
        <v>4301</v>
      </c>
      <c r="C1863" s="1">
        <v>1</v>
      </c>
      <c r="D1863" s="1">
        <v>1</v>
      </c>
      <c r="E1863" s="3">
        <v>105</v>
      </c>
      <c r="F1863" s="14" t="s">
        <v>3967</v>
      </c>
      <c r="G1863">
        <v>1350563</v>
      </c>
      <c r="I1863">
        <f t="shared" si="71"/>
        <v>0.7200000000000002</v>
      </c>
      <c r="J1863" t="s">
        <v>3968</v>
      </c>
      <c r="K1863">
        <v>270113</v>
      </c>
      <c r="L1863" t="s">
        <v>3969</v>
      </c>
      <c r="M1863">
        <v>500000</v>
      </c>
      <c r="N1863" t="s">
        <v>3970</v>
      </c>
      <c r="O1863">
        <v>525</v>
      </c>
      <c r="P1863" t="s">
        <v>3971</v>
      </c>
      <c r="Q1863">
        <v>525</v>
      </c>
      <c r="R1863" t="s">
        <v>3972</v>
      </c>
      <c r="S1863">
        <v>525</v>
      </c>
      <c r="T1863" s="7" t="str">
        <f t="shared" si="70"/>
        <v>hp_1350563;atk_194481;hit_500000;miss_525;cirt_525;cirtSub_525</v>
      </c>
    </row>
    <row r="1864" spans="1:20" x14ac:dyDescent="0.15">
      <c r="A1864" s="16">
        <v>430060</v>
      </c>
      <c r="B1864" s="1" t="s">
        <v>4302</v>
      </c>
      <c r="C1864" s="1">
        <v>1</v>
      </c>
      <c r="D1864" s="1">
        <v>1</v>
      </c>
      <c r="E1864" s="3">
        <v>110</v>
      </c>
      <c r="F1864" s="14" t="s">
        <v>3967</v>
      </c>
      <c r="G1864">
        <v>1378125</v>
      </c>
      <c r="I1864">
        <f t="shared" si="71"/>
        <v>0.74000000000000021</v>
      </c>
      <c r="J1864" t="s">
        <v>3968</v>
      </c>
      <c r="K1864">
        <v>275625</v>
      </c>
      <c r="L1864" t="s">
        <v>3969</v>
      </c>
      <c r="M1864">
        <v>500000</v>
      </c>
      <c r="N1864" t="s">
        <v>3970</v>
      </c>
      <c r="O1864">
        <v>550</v>
      </c>
      <c r="P1864" t="s">
        <v>3971</v>
      </c>
      <c r="Q1864">
        <v>550</v>
      </c>
      <c r="R1864" t="s">
        <v>3972</v>
      </c>
      <c r="S1864">
        <v>550</v>
      </c>
      <c r="T1864" s="7" t="str">
        <f t="shared" si="70"/>
        <v>hp_1378125;atk_203962;hit_500000;miss_550;cirt_550;cirtSub_550</v>
      </c>
    </row>
    <row r="1865" spans="1:20" x14ac:dyDescent="0.15">
      <c r="A1865" s="16">
        <v>430061</v>
      </c>
      <c r="B1865" s="1" t="s">
        <v>4303</v>
      </c>
      <c r="C1865" s="1">
        <v>1</v>
      </c>
      <c r="D1865" s="1">
        <v>1</v>
      </c>
      <c r="E1865" s="3">
        <v>110</v>
      </c>
      <c r="F1865" s="14" t="s">
        <v>3967</v>
      </c>
      <c r="G1865">
        <v>1405688</v>
      </c>
      <c r="I1865">
        <f t="shared" si="71"/>
        <v>0.74000000000000021</v>
      </c>
      <c r="J1865" t="s">
        <v>3968</v>
      </c>
      <c r="K1865">
        <v>281138</v>
      </c>
      <c r="L1865" t="s">
        <v>3969</v>
      </c>
      <c r="M1865">
        <v>500000</v>
      </c>
      <c r="N1865" t="s">
        <v>3970</v>
      </c>
      <c r="O1865">
        <v>550</v>
      </c>
      <c r="P1865" t="s">
        <v>3971</v>
      </c>
      <c r="Q1865">
        <v>550</v>
      </c>
      <c r="R1865" t="s">
        <v>3972</v>
      </c>
      <c r="S1865">
        <v>550</v>
      </c>
      <c r="T1865" s="7" t="str">
        <f t="shared" si="70"/>
        <v>hp_1405688;atk_208042;hit_500000;miss_550;cirt_550;cirtSub_550</v>
      </c>
    </row>
    <row r="1866" spans="1:20" x14ac:dyDescent="0.15">
      <c r="A1866" s="16">
        <v>430062</v>
      </c>
      <c r="B1866" s="1" t="s">
        <v>4304</v>
      </c>
      <c r="C1866" s="1">
        <v>1</v>
      </c>
      <c r="D1866" s="1">
        <v>1</v>
      </c>
      <c r="E1866" s="3">
        <v>110</v>
      </c>
      <c r="F1866" s="14" t="s">
        <v>3967</v>
      </c>
      <c r="G1866">
        <v>1433250</v>
      </c>
      <c r="I1866">
        <f t="shared" si="71"/>
        <v>0.74000000000000021</v>
      </c>
      <c r="J1866" t="s">
        <v>3968</v>
      </c>
      <c r="K1866">
        <v>286650</v>
      </c>
      <c r="L1866" t="s">
        <v>3969</v>
      </c>
      <c r="M1866">
        <v>500000</v>
      </c>
      <c r="N1866" t="s">
        <v>3970</v>
      </c>
      <c r="O1866">
        <v>550</v>
      </c>
      <c r="P1866" t="s">
        <v>3971</v>
      </c>
      <c r="Q1866">
        <v>550</v>
      </c>
      <c r="R1866" t="s">
        <v>3972</v>
      </c>
      <c r="S1866">
        <v>550</v>
      </c>
      <c r="T1866" s="7" t="str">
        <f t="shared" si="70"/>
        <v>hp_1433250;atk_212121;hit_500000;miss_550;cirt_550;cirtSub_550</v>
      </c>
    </row>
    <row r="1867" spans="1:20" x14ac:dyDescent="0.15">
      <c r="A1867" s="16">
        <v>430063</v>
      </c>
      <c r="B1867" s="1" t="s">
        <v>4305</v>
      </c>
      <c r="C1867" s="1">
        <v>1</v>
      </c>
      <c r="D1867" s="1">
        <v>1</v>
      </c>
      <c r="E1867" s="3">
        <v>115</v>
      </c>
      <c r="F1867" s="14" t="s">
        <v>3967</v>
      </c>
      <c r="G1867">
        <v>1466325</v>
      </c>
      <c r="I1867">
        <f t="shared" si="71"/>
        <v>0.74000000000000021</v>
      </c>
      <c r="J1867" t="s">
        <v>3968</v>
      </c>
      <c r="K1867">
        <v>293265</v>
      </c>
      <c r="L1867" t="s">
        <v>3969</v>
      </c>
      <c r="M1867">
        <v>500000</v>
      </c>
      <c r="N1867" t="s">
        <v>3970</v>
      </c>
      <c r="O1867">
        <v>575</v>
      </c>
      <c r="P1867" t="s">
        <v>3971</v>
      </c>
      <c r="Q1867">
        <v>575</v>
      </c>
      <c r="R1867" t="s">
        <v>3972</v>
      </c>
      <c r="S1867">
        <v>575</v>
      </c>
      <c r="T1867" s="7" t="str">
        <f t="shared" si="70"/>
        <v>hp_1466325;atk_217016;hit_500000;miss_575;cirt_575;cirtSub_575</v>
      </c>
    </row>
    <row r="1868" spans="1:20" x14ac:dyDescent="0.15">
      <c r="A1868" s="16">
        <v>430064</v>
      </c>
      <c r="B1868" s="1" t="s">
        <v>4306</v>
      </c>
      <c r="C1868" s="1">
        <v>1</v>
      </c>
      <c r="D1868" s="1">
        <v>1</v>
      </c>
      <c r="E1868" s="3">
        <v>115</v>
      </c>
      <c r="F1868" s="14" t="s">
        <v>3967</v>
      </c>
      <c r="G1868">
        <v>1499400</v>
      </c>
      <c r="I1868">
        <f t="shared" si="71"/>
        <v>0.74000000000000021</v>
      </c>
      <c r="J1868" t="s">
        <v>3968</v>
      </c>
      <c r="K1868">
        <v>299880</v>
      </c>
      <c r="L1868" t="s">
        <v>3969</v>
      </c>
      <c r="M1868">
        <v>500000</v>
      </c>
      <c r="N1868" t="s">
        <v>3970</v>
      </c>
      <c r="O1868">
        <v>575</v>
      </c>
      <c r="P1868" t="s">
        <v>3971</v>
      </c>
      <c r="Q1868">
        <v>575</v>
      </c>
      <c r="R1868" t="s">
        <v>3972</v>
      </c>
      <c r="S1868">
        <v>575</v>
      </c>
      <c r="T1868" s="7" t="str">
        <f t="shared" si="70"/>
        <v>hp_1499400;atk_221911;hit_500000;miss_575;cirt_575;cirtSub_575</v>
      </c>
    </row>
    <row r="1869" spans="1:20" x14ac:dyDescent="0.15">
      <c r="A1869" s="16">
        <v>430065</v>
      </c>
      <c r="B1869" s="1" t="s">
        <v>4307</v>
      </c>
      <c r="C1869" s="1">
        <v>1</v>
      </c>
      <c r="D1869" s="1">
        <v>1</v>
      </c>
      <c r="E1869" s="3">
        <v>115</v>
      </c>
      <c r="F1869" s="14" t="s">
        <v>3967</v>
      </c>
      <c r="G1869">
        <v>1532475</v>
      </c>
      <c r="I1869">
        <f t="shared" si="71"/>
        <v>0.76000000000000023</v>
      </c>
      <c r="J1869" t="s">
        <v>3968</v>
      </c>
      <c r="K1869">
        <v>306495</v>
      </c>
      <c r="L1869" t="s">
        <v>3969</v>
      </c>
      <c r="M1869">
        <v>500000</v>
      </c>
      <c r="N1869" t="s">
        <v>3970</v>
      </c>
      <c r="O1869">
        <v>575</v>
      </c>
      <c r="P1869" t="s">
        <v>3971</v>
      </c>
      <c r="Q1869">
        <v>575</v>
      </c>
      <c r="R1869" t="s">
        <v>3972</v>
      </c>
      <c r="S1869">
        <v>575</v>
      </c>
      <c r="T1869" s="7" t="str">
        <f t="shared" ref="T1869:T1932" si="72">F1869&amp;"_"&amp;G1869&amp;";"&amp;J1869&amp;"_"&amp;INT(K1869*I1869)&amp;";"&amp;L1869&amp;"_"&amp;M1869&amp;";"&amp;N1869&amp;"_"&amp;O1869&amp;";"&amp;P1869&amp;"_"&amp;Q1869&amp;";"&amp;R1869&amp;"_"&amp;S1869</f>
        <v>hp_1532475;atk_232936;hit_500000;miss_575;cirt_575;cirtSub_575</v>
      </c>
    </row>
    <row r="1870" spans="1:20" x14ac:dyDescent="0.15">
      <c r="A1870" s="16">
        <v>430066</v>
      </c>
      <c r="B1870" s="1" t="s">
        <v>4308</v>
      </c>
      <c r="C1870" s="1">
        <v>1</v>
      </c>
      <c r="D1870" s="1">
        <v>1</v>
      </c>
      <c r="E1870" s="3">
        <v>120</v>
      </c>
      <c r="F1870" s="14" t="s">
        <v>3967</v>
      </c>
      <c r="G1870">
        <v>1565550</v>
      </c>
      <c r="I1870">
        <f t="shared" si="71"/>
        <v>0.76000000000000023</v>
      </c>
      <c r="J1870" t="s">
        <v>3968</v>
      </c>
      <c r="K1870">
        <v>313110</v>
      </c>
      <c r="L1870" t="s">
        <v>3969</v>
      </c>
      <c r="M1870">
        <v>500000</v>
      </c>
      <c r="N1870" t="s">
        <v>3970</v>
      </c>
      <c r="O1870">
        <v>600</v>
      </c>
      <c r="P1870" t="s">
        <v>3971</v>
      </c>
      <c r="Q1870">
        <v>600</v>
      </c>
      <c r="R1870" t="s">
        <v>3972</v>
      </c>
      <c r="S1870">
        <v>600</v>
      </c>
      <c r="T1870" s="7" t="str">
        <f t="shared" si="72"/>
        <v>hp_1565550;atk_237963;hit_500000;miss_600;cirt_600;cirtSub_600</v>
      </c>
    </row>
    <row r="1871" spans="1:20" x14ac:dyDescent="0.15">
      <c r="A1871" s="16">
        <v>430067</v>
      </c>
      <c r="B1871" s="1" t="s">
        <v>4309</v>
      </c>
      <c r="C1871" s="1">
        <v>1</v>
      </c>
      <c r="D1871" s="1">
        <v>1</v>
      </c>
      <c r="E1871" s="3">
        <v>120</v>
      </c>
      <c r="F1871" s="14" t="s">
        <v>3967</v>
      </c>
      <c r="G1871">
        <v>1598625</v>
      </c>
      <c r="I1871">
        <f t="shared" si="71"/>
        <v>0.76000000000000023</v>
      </c>
      <c r="J1871" t="s">
        <v>3968</v>
      </c>
      <c r="K1871">
        <v>319725</v>
      </c>
      <c r="L1871" t="s">
        <v>3969</v>
      </c>
      <c r="M1871">
        <v>500000</v>
      </c>
      <c r="N1871" t="s">
        <v>3970</v>
      </c>
      <c r="O1871">
        <v>600</v>
      </c>
      <c r="P1871" t="s">
        <v>3971</v>
      </c>
      <c r="Q1871">
        <v>600</v>
      </c>
      <c r="R1871" t="s">
        <v>3972</v>
      </c>
      <c r="S1871">
        <v>600</v>
      </c>
      <c r="T1871" s="7" t="str">
        <f t="shared" si="72"/>
        <v>hp_1598625;atk_242991;hit_500000;miss_600;cirt_600;cirtSub_600</v>
      </c>
    </row>
    <row r="1872" spans="1:20" x14ac:dyDescent="0.15">
      <c r="A1872" s="16">
        <v>430068</v>
      </c>
      <c r="B1872" s="1" t="s">
        <v>4310</v>
      </c>
      <c r="C1872" s="1">
        <v>1</v>
      </c>
      <c r="D1872" s="1">
        <v>1</v>
      </c>
      <c r="E1872" s="3">
        <v>120</v>
      </c>
      <c r="F1872" s="14" t="s">
        <v>3967</v>
      </c>
      <c r="G1872">
        <v>1631700</v>
      </c>
      <c r="I1872">
        <f t="shared" si="71"/>
        <v>0.76000000000000023</v>
      </c>
      <c r="J1872" t="s">
        <v>3968</v>
      </c>
      <c r="K1872">
        <v>326340</v>
      </c>
      <c r="L1872" t="s">
        <v>3969</v>
      </c>
      <c r="M1872">
        <v>500000</v>
      </c>
      <c r="N1872" t="s">
        <v>3970</v>
      </c>
      <c r="O1872">
        <v>600</v>
      </c>
      <c r="P1872" t="s">
        <v>3971</v>
      </c>
      <c r="Q1872">
        <v>600</v>
      </c>
      <c r="R1872" t="s">
        <v>3972</v>
      </c>
      <c r="S1872">
        <v>600</v>
      </c>
      <c r="T1872" s="7" t="str">
        <f t="shared" si="72"/>
        <v>hp_1631700;atk_248018;hit_500000;miss_600;cirt_600;cirtSub_600</v>
      </c>
    </row>
    <row r="1873" spans="1:20" x14ac:dyDescent="0.15">
      <c r="A1873" s="16">
        <v>430069</v>
      </c>
      <c r="B1873" s="1" t="s">
        <v>4311</v>
      </c>
      <c r="C1873" s="1">
        <v>1</v>
      </c>
      <c r="D1873" s="1">
        <v>1</v>
      </c>
      <c r="E1873" s="3">
        <v>125</v>
      </c>
      <c r="F1873" s="14" t="s">
        <v>3967</v>
      </c>
      <c r="G1873">
        <v>1664775</v>
      </c>
      <c r="I1873">
        <f t="shared" si="71"/>
        <v>0.76000000000000023</v>
      </c>
      <c r="J1873" t="s">
        <v>3968</v>
      </c>
      <c r="K1873">
        <v>332955</v>
      </c>
      <c r="L1873" t="s">
        <v>3969</v>
      </c>
      <c r="M1873">
        <v>500000</v>
      </c>
      <c r="N1873" t="s">
        <v>3970</v>
      </c>
      <c r="O1873">
        <v>625</v>
      </c>
      <c r="P1873" t="s">
        <v>3971</v>
      </c>
      <c r="Q1873">
        <v>625</v>
      </c>
      <c r="R1873" t="s">
        <v>3972</v>
      </c>
      <c r="S1873">
        <v>625</v>
      </c>
      <c r="T1873" s="7" t="str">
        <f t="shared" si="72"/>
        <v>hp_1664775;atk_253045;hit_500000;miss_625;cirt_625;cirtSub_625</v>
      </c>
    </row>
    <row r="1874" spans="1:20" x14ac:dyDescent="0.15">
      <c r="A1874" s="16">
        <v>430070</v>
      </c>
      <c r="B1874" s="1" t="s">
        <v>4312</v>
      </c>
      <c r="C1874" s="1">
        <v>1</v>
      </c>
      <c r="D1874" s="1">
        <v>1</v>
      </c>
      <c r="E1874" s="3">
        <v>125</v>
      </c>
      <c r="F1874" s="14" t="s">
        <v>3967</v>
      </c>
      <c r="G1874">
        <v>1697850</v>
      </c>
      <c r="I1874">
        <f t="shared" ref="I1874:I1937" si="73">MIN(I1869+0.02,0.8)</f>
        <v>0.78000000000000025</v>
      </c>
      <c r="J1874" t="s">
        <v>3968</v>
      </c>
      <c r="K1874">
        <v>339570</v>
      </c>
      <c r="L1874" t="s">
        <v>3969</v>
      </c>
      <c r="M1874">
        <v>500000</v>
      </c>
      <c r="N1874" t="s">
        <v>3970</v>
      </c>
      <c r="O1874">
        <v>625</v>
      </c>
      <c r="P1874" t="s">
        <v>3971</v>
      </c>
      <c r="Q1874">
        <v>625</v>
      </c>
      <c r="R1874" t="s">
        <v>3972</v>
      </c>
      <c r="S1874">
        <v>625</v>
      </c>
      <c r="T1874" s="7" t="str">
        <f t="shared" si="72"/>
        <v>hp_1697850;atk_264864;hit_500000;miss_625;cirt_625;cirtSub_625</v>
      </c>
    </row>
    <row r="1875" spans="1:20" x14ac:dyDescent="0.15">
      <c r="A1875" s="16">
        <v>430071</v>
      </c>
      <c r="B1875" s="1" t="s">
        <v>4313</v>
      </c>
      <c r="C1875" s="1">
        <v>1</v>
      </c>
      <c r="D1875" s="1">
        <v>1</v>
      </c>
      <c r="E1875" s="3">
        <v>125</v>
      </c>
      <c r="F1875" s="14" t="s">
        <v>3967</v>
      </c>
      <c r="G1875">
        <v>1730925</v>
      </c>
      <c r="I1875">
        <f t="shared" si="73"/>
        <v>0.78000000000000025</v>
      </c>
      <c r="J1875" t="s">
        <v>3968</v>
      </c>
      <c r="K1875">
        <v>346185</v>
      </c>
      <c r="L1875" t="s">
        <v>3969</v>
      </c>
      <c r="M1875">
        <v>500000</v>
      </c>
      <c r="N1875" t="s">
        <v>3970</v>
      </c>
      <c r="O1875">
        <v>625</v>
      </c>
      <c r="P1875" t="s">
        <v>3971</v>
      </c>
      <c r="Q1875">
        <v>625</v>
      </c>
      <c r="R1875" t="s">
        <v>3972</v>
      </c>
      <c r="S1875">
        <v>625</v>
      </c>
      <c r="T1875" s="7" t="str">
        <f t="shared" si="72"/>
        <v>hp_1730925;atk_270024;hit_500000;miss_625;cirt_625;cirtSub_625</v>
      </c>
    </row>
    <row r="1876" spans="1:20" x14ac:dyDescent="0.15">
      <c r="A1876" s="16">
        <v>430072</v>
      </c>
      <c r="B1876" s="1" t="s">
        <v>4314</v>
      </c>
      <c r="C1876" s="1">
        <v>1</v>
      </c>
      <c r="D1876" s="1">
        <v>1</v>
      </c>
      <c r="E1876" s="3">
        <v>130</v>
      </c>
      <c r="F1876" s="14" t="s">
        <v>3967</v>
      </c>
      <c r="G1876">
        <v>1764000</v>
      </c>
      <c r="I1876">
        <f t="shared" si="73"/>
        <v>0.78000000000000025</v>
      </c>
      <c r="J1876" t="s">
        <v>3968</v>
      </c>
      <c r="K1876">
        <v>352800</v>
      </c>
      <c r="L1876" t="s">
        <v>3969</v>
      </c>
      <c r="M1876">
        <v>500000</v>
      </c>
      <c r="N1876" t="s">
        <v>3970</v>
      </c>
      <c r="O1876">
        <v>650</v>
      </c>
      <c r="P1876" t="s">
        <v>3971</v>
      </c>
      <c r="Q1876">
        <v>650</v>
      </c>
      <c r="R1876" t="s">
        <v>3972</v>
      </c>
      <c r="S1876">
        <v>650</v>
      </c>
      <c r="T1876" s="7" t="str">
        <f t="shared" si="72"/>
        <v>hp_1764000;atk_275184;hit_500000;miss_650;cirt_650;cirtSub_650</v>
      </c>
    </row>
    <row r="1877" spans="1:20" x14ac:dyDescent="0.15">
      <c r="A1877" s="16">
        <v>430073</v>
      </c>
      <c r="B1877" s="1" t="s">
        <v>4315</v>
      </c>
      <c r="C1877" s="1">
        <v>1</v>
      </c>
      <c r="D1877" s="1">
        <v>1</v>
      </c>
      <c r="E1877" s="3">
        <v>130</v>
      </c>
      <c r="F1877" s="14" t="s">
        <v>3967</v>
      </c>
      <c r="G1877">
        <v>1797075</v>
      </c>
      <c r="I1877">
        <f t="shared" si="73"/>
        <v>0.78000000000000025</v>
      </c>
      <c r="J1877" t="s">
        <v>3968</v>
      </c>
      <c r="K1877">
        <v>359415</v>
      </c>
      <c r="L1877" t="s">
        <v>3969</v>
      </c>
      <c r="M1877">
        <v>500000</v>
      </c>
      <c r="N1877" t="s">
        <v>3970</v>
      </c>
      <c r="O1877">
        <v>650</v>
      </c>
      <c r="P1877" t="s">
        <v>3971</v>
      </c>
      <c r="Q1877">
        <v>650</v>
      </c>
      <c r="R1877" t="s">
        <v>3972</v>
      </c>
      <c r="S1877">
        <v>650</v>
      </c>
      <c r="T1877" s="7" t="str">
        <f t="shared" si="72"/>
        <v>hp_1797075;atk_280343;hit_500000;miss_650;cirt_650;cirtSub_650</v>
      </c>
    </row>
    <row r="1878" spans="1:20" x14ac:dyDescent="0.15">
      <c r="A1878" s="16">
        <v>430074</v>
      </c>
      <c r="B1878" s="1" t="s">
        <v>4316</v>
      </c>
      <c r="C1878" s="1">
        <v>1</v>
      </c>
      <c r="D1878" s="1">
        <v>1</v>
      </c>
      <c r="E1878" s="3">
        <v>130</v>
      </c>
      <c r="F1878" s="14" t="s">
        <v>3967</v>
      </c>
      <c r="G1878">
        <v>1830150</v>
      </c>
      <c r="I1878">
        <f t="shared" si="73"/>
        <v>0.78000000000000025</v>
      </c>
      <c r="J1878" t="s">
        <v>3968</v>
      </c>
      <c r="K1878">
        <v>366030</v>
      </c>
      <c r="L1878" t="s">
        <v>3969</v>
      </c>
      <c r="M1878">
        <v>500000</v>
      </c>
      <c r="N1878" t="s">
        <v>3970</v>
      </c>
      <c r="O1878">
        <v>650</v>
      </c>
      <c r="P1878" t="s">
        <v>3971</v>
      </c>
      <c r="Q1878">
        <v>650</v>
      </c>
      <c r="R1878" t="s">
        <v>3972</v>
      </c>
      <c r="S1878">
        <v>650</v>
      </c>
      <c r="T1878" s="7" t="str">
        <f t="shared" si="72"/>
        <v>hp_1830150;atk_285503;hit_500000;miss_650;cirt_650;cirtSub_650</v>
      </c>
    </row>
    <row r="1879" spans="1:20" x14ac:dyDescent="0.15">
      <c r="A1879" s="16">
        <v>430075</v>
      </c>
      <c r="B1879" s="1" t="s">
        <v>4317</v>
      </c>
      <c r="C1879" s="1">
        <v>1</v>
      </c>
      <c r="D1879" s="1">
        <v>1</v>
      </c>
      <c r="E1879" s="3">
        <v>135</v>
      </c>
      <c r="F1879" s="14" t="s">
        <v>3967</v>
      </c>
      <c r="G1879">
        <v>1863225</v>
      </c>
      <c r="I1879">
        <f t="shared" si="73"/>
        <v>0.8</v>
      </c>
      <c r="J1879" t="s">
        <v>3968</v>
      </c>
      <c r="K1879">
        <v>372645</v>
      </c>
      <c r="L1879" t="s">
        <v>3969</v>
      </c>
      <c r="M1879">
        <v>500000</v>
      </c>
      <c r="N1879" t="s">
        <v>3970</v>
      </c>
      <c r="O1879">
        <v>675</v>
      </c>
      <c r="P1879" t="s">
        <v>3971</v>
      </c>
      <c r="Q1879">
        <v>675</v>
      </c>
      <c r="R1879" t="s">
        <v>3972</v>
      </c>
      <c r="S1879">
        <v>675</v>
      </c>
      <c r="T1879" s="7" t="str">
        <f t="shared" si="72"/>
        <v>hp_1863225;atk_298116;hit_500000;miss_675;cirt_675;cirtSub_675</v>
      </c>
    </row>
    <row r="1880" spans="1:20" x14ac:dyDescent="0.15">
      <c r="A1880" s="16">
        <v>430076</v>
      </c>
      <c r="B1880" s="1" t="s">
        <v>4318</v>
      </c>
      <c r="C1880" s="1">
        <v>1</v>
      </c>
      <c r="D1880" s="1">
        <v>1</v>
      </c>
      <c r="E1880" s="3">
        <v>135</v>
      </c>
      <c r="F1880" s="14" t="s">
        <v>3967</v>
      </c>
      <c r="G1880">
        <v>1896300</v>
      </c>
      <c r="I1880">
        <f t="shared" si="73"/>
        <v>0.8</v>
      </c>
      <c r="J1880" t="s">
        <v>3968</v>
      </c>
      <c r="K1880">
        <v>379260</v>
      </c>
      <c r="L1880" t="s">
        <v>3969</v>
      </c>
      <c r="M1880">
        <v>500000</v>
      </c>
      <c r="N1880" t="s">
        <v>3970</v>
      </c>
      <c r="O1880">
        <v>675</v>
      </c>
      <c r="P1880" t="s">
        <v>3971</v>
      </c>
      <c r="Q1880">
        <v>675</v>
      </c>
      <c r="R1880" t="s">
        <v>3972</v>
      </c>
      <c r="S1880">
        <v>675</v>
      </c>
      <c r="T1880" s="7" t="str">
        <f t="shared" si="72"/>
        <v>hp_1896300;atk_303408;hit_500000;miss_675;cirt_675;cirtSub_675</v>
      </c>
    </row>
    <row r="1881" spans="1:20" x14ac:dyDescent="0.15">
      <c r="A1881" s="16">
        <v>430077</v>
      </c>
      <c r="B1881" s="1" t="s">
        <v>4319</v>
      </c>
      <c r="C1881" s="1">
        <v>1</v>
      </c>
      <c r="D1881" s="1">
        <v>1</v>
      </c>
      <c r="E1881" s="3">
        <v>135</v>
      </c>
      <c r="F1881" s="14" t="s">
        <v>3967</v>
      </c>
      <c r="G1881">
        <v>1929375</v>
      </c>
      <c r="I1881">
        <f t="shared" si="73"/>
        <v>0.8</v>
      </c>
      <c r="J1881" t="s">
        <v>3968</v>
      </c>
      <c r="K1881">
        <v>385875</v>
      </c>
      <c r="L1881" t="s">
        <v>3969</v>
      </c>
      <c r="M1881">
        <v>500000</v>
      </c>
      <c r="N1881" t="s">
        <v>3970</v>
      </c>
      <c r="O1881">
        <v>675</v>
      </c>
      <c r="P1881" t="s">
        <v>3971</v>
      </c>
      <c r="Q1881">
        <v>675</v>
      </c>
      <c r="R1881" t="s">
        <v>3972</v>
      </c>
      <c r="S1881">
        <v>675</v>
      </c>
      <c r="T1881" s="7" t="str">
        <f t="shared" si="72"/>
        <v>hp_1929375;atk_308700;hit_500000;miss_675;cirt_675;cirtSub_675</v>
      </c>
    </row>
    <row r="1882" spans="1:20" x14ac:dyDescent="0.15">
      <c r="A1882" s="16">
        <v>430078</v>
      </c>
      <c r="B1882" s="1" t="s">
        <v>4320</v>
      </c>
      <c r="C1882" s="1">
        <v>1</v>
      </c>
      <c r="D1882" s="1">
        <v>1</v>
      </c>
      <c r="E1882" s="3">
        <v>140</v>
      </c>
      <c r="F1882" s="14" t="s">
        <v>3967</v>
      </c>
      <c r="G1882">
        <v>1962450</v>
      </c>
      <c r="I1882">
        <f t="shared" si="73"/>
        <v>0.8</v>
      </c>
      <c r="J1882" t="s">
        <v>3968</v>
      </c>
      <c r="K1882">
        <v>392490</v>
      </c>
      <c r="L1882" t="s">
        <v>3969</v>
      </c>
      <c r="M1882">
        <v>500000</v>
      </c>
      <c r="N1882" t="s">
        <v>3970</v>
      </c>
      <c r="O1882">
        <v>700</v>
      </c>
      <c r="P1882" t="s">
        <v>3971</v>
      </c>
      <c r="Q1882">
        <v>700</v>
      </c>
      <c r="R1882" t="s">
        <v>3972</v>
      </c>
      <c r="S1882">
        <v>700</v>
      </c>
      <c r="T1882" s="7" t="str">
        <f t="shared" si="72"/>
        <v>hp_1962450;atk_313992;hit_500000;miss_700;cirt_700;cirtSub_700</v>
      </c>
    </row>
    <row r="1883" spans="1:20" x14ac:dyDescent="0.15">
      <c r="A1883" s="16">
        <v>430079</v>
      </c>
      <c r="B1883" s="1" t="s">
        <v>4321</v>
      </c>
      <c r="C1883" s="1">
        <v>1</v>
      </c>
      <c r="D1883" s="1">
        <v>1</v>
      </c>
      <c r="E1883" s="3">
        <v>140</v>
      </c>
      <c r="F1883" s="14" t="s">
        <v>3967</v>
      </c>
      <c r="G1883">
        <v>2001038</v>
      </c>
      <c r="I1883">
        <f t="shared" si="73"/>
        <v>0.8</v>
      </c>
      <c r="J1883" t="s">
        <v>3968</v>
      </c>
      <c r="K1883">
        <v>400208</v>
      </c>
      <c r="L1883" t="s">
        <v>3969</v>
      </c>
      <c r="M1883">
        <v>500000</v>
      </c>
      <c r="N1883" t="s">
        <v>3970</v>
      </c>
      <c r="O1883">
        <v>700</v>
      </c>
      <c r="P1883" t="s">
        <v>3971</v>
      </c>
      <c r="Q1883">
        <v>700</v>
      </c>
      <c r="R1883" t="s">
        <v>3972</v>
      </c>
      <c r="S1883">
        <v>700</v>
      </c>
      <c r="T1883" s="7" t="str">
        <f t="shared" si="72"/>
        <v>hp_2001038;atk_320166;hit_500000;miss_700;cirt_700;cirtSub_700</v>
      </c>
    </row>
    <row r="1884" spans="1:20" x14ac:dyDescent="0.15">
      <c r="A1884" s="16">
        <v>430080</v>
      </c>
      <c r="B1884" s="1" t="s">
        <v>4322</v>
      </c>
      <c r="C1884" s="1">
        <v>1</v>
      </c>
      <c r="D1884" s="1">
        <v>1</v>
      </c>
      <c r="E1884" s="3">
        <v>140</v>
      </c>
      <c r="F1884" s="14" t="s">
        <v>3967</v>
      </c>
      <c r="G1884">
        <v>2039625</v>
      </c>
      <c r="I1884">
        <f t="shared" si="73"/>
        <v>0.8</v>
      </c>
      <c r="J1884" t="s">
        <v>3968</v>
      </c>
      <c r="K1884">
        <v>407925</v>
      </c>
      <c r="L1884" t="s">
        <v>3969</v>
      </c>
      <c r="M1884">
        <v>500000</v>
      </c>
      <c r="N1884" t="s">
        <v>3970</v>
      </c>
      <c r="O1884">
        <v>700</v>
      </c>
      <c r="P1884" t="s">
        <v>3971</v>
      </c>
      <c r="Q1884">
        <v>700</v>
      </c>
      <c r="R1884" t="s">
        <v>3972</v>
      </c>
      <c r="S1884">
        <v>700</v>
      </c>
      <c r="T1884" s="7" t="str">
        <f t="shared" si="72"/>
        <v>hp_2039625;atk_326340;hit_500000;miss_700;cirt_700;cirtSub_700</v>
      </c>
    </row>
    <row r="1885" spans="1:20" x14ac:dyDescent="0.15">
      <c r="A1885" s="16">
        <v>430081</v>
      </c>
      <c r="B1885" s="1" t="s">
        <v>4323</v>
      </c>
      <c r="C1885" s="1">
        <v>1</v>
      </c>
      <c r="D1885" s="1">
        <v>1</v>
      </c>
      <c r="E1885" s="3">
        <v>145</v>
      </c>
      <c r="F1885" s="14" t="s">
        <v>3967</v>
      </c>
      <c r="G1885">
        <v>2078213</v>
      </c>
      <c r="I1885">
        <f t="shared" si="73"/>
        <v>0.8</v>
      </c>
      <c r="J1885" t="s">
        <v>3968</v>
      </c>
      <c r="K1885">
        <v>415643</v>
      </c>
      <c r="L1885" t="s">
        <v>3969</v>
      </c>
      <c r="M1885">
        <v>500000</v>
      </c>
      <c r="N1885" t="s">
        <v>3970</v>
      </c>
      <c r="O1885">
        <v>725</v>
      </c>
      <c r="P1885" t="s">
        <v>3971</v>
      </c>
      <c r="Q1885">
        <v>725</v>
      </c>
      <c r="R1885" t="s">
        <v>3972</v>
      </c>
      <c r="S1885">
        <v>725</v>
      </c>
      <c r="T1885" s="7" t="str">
        <f t="shared" si="72"/>
        <v>hp_2078213;atk_332514;hit_500000;miss_725;cirt_725;cirtSub_725</v>
      </c>
    </row>
    <row r="1886" spans="1:20" x14ac:dyDescent="0.15">
      <c r="A1886" s="16">
        <v>430082</v>
      </c>
      <c r="B1886" s="1" t="s">
        <v>4324</v>
      </c>
      <c r="C1886" s="1">
        <v>1</v>
      </c>
      <c r="D1886" s="1">
        <v>1</v>
      </c>
      <c r="E1886" s="3">
        <v>145</v>
      </c>
      <c r="F1886" s="14" t="s">
        <v>3967</v>
      </c>
      <c r="G1886">
        <v>2116800</v>
      </c>
      <c r="I1886">
        <f t="shared" si="73"/>
        <v>0.8</v>
      </c>
      <c r="J1886" t="s">
        <v>3968</v>
      </c>
      <c r="K1886">
        <v>423360</v>
      </c>
      <c r="L1886" t="s">
        <v>3969</v>
      </c>
      <c r="M1886">
        <v>500000</v>
      </c>
      <c r="N1886" t="s">
        <v>3970</v>
      </c>
      <c r="O1886">
        <v>725</v>
      </c>
      <c r="P1886" t="s">
        <v>3971</v>
      </c>
      <c r="Q1886">
        <v>725</v>
      </c>
      <c r="R1886" t="s">
        <v>3972</v>
      </c>
      <c r="S1886">
        <v>725</v>
      </c>
      <c r="T1886" s="7" t="str">
        <f t="shared" si="72"/>
        <v>hp_2116800;atk_338688;hit_500000;miss_725;cirt_725;cirtSub_725</v>
      </c>
    </row>
    <row r="1887" spans="1:20" x14ac:dyDescent="0.15">
      <c r="A1887" s="16">
        <v>430083</v>
      </c>
      <c r="B1887" s="1" t="s">
        <v>4325</v>
      </c>
      <c r="C1887" s="1">
        <v>1</v>
      </c>
      <c r="D1887" s="1">
        <v>1</v>
      </c>
      <c r="E1887" s="3">
        <v>145</v>
      </c>
      <c r="F1887" s="14" t="s">
        <v>3967</v>
      </c>
      <c r="G1887">
        <v>2155388</v>
      </c>
      <c r="I1887">
        <f t="shared" si="73"/>
        <v>0.8</v>
      </c>
      <c r="J1887" t="s">
        <v>3968</v>
      </c>
      <c r="K1887">
        <v>431078</v>
      </c>
      <c r="L1887" t="s">
        <v>3969</v>
      </c>
      <c r="M1887">
        <v>500000</v>
      </c>
      <c r="N1887" t="s">
        <v>3970</v>
      </c>
      <c r="O1887">
        <v>725</v>
      </c>
      <c r="P1887" t="s">
        <v>3971</v>
      </c>
      <c r="Q1887">
        <v>725</v>
      </c>
      <c r="R1887" t="s">
        <v>3972</v>
      </c>
      <c r="S1887">
        <v>725</v>
      </c>
      <c r="T1887" s="7" t="str">
        <f t="shared" si="72"/>
        <v>hp_2155388;atk_344862;hit_500000;miss_725;cirt_725;cirtSub_725</v>
      </c>
    </row>
    <row r="1888" spans="1:20" x14ac:dyDescent="0.15">
      <c r="A1888" s="16">
        <v>430084</v>
      </c>
      <c r="B1888" s="1" t="s">
        <v>4326</v>
      </c>
      <c r="C1888" s="1">
        <v>1</v>
      </c>
      <c r="D1888" s="1">
        <v>1</v>
      </c>
      <c r="E1888" s="3">
        <v>150</v>
      </c>
      <c r="F1888" s="14" t="s">
        <v>3967</v>
      </c>
      <c r="G1888">
        <v>2193975</v>
      </c>
      <c r="I1888">
        <f t="shared" si="73"/>
        <v>0.8</v>
      </c>
      <c r="J1888" t="s">
        <v>3968</v>
      </c>
      <c r="K1888">
        <v>438795</v>
      </c>
      <c r="L1888" t="s">
        <v>3969</v>
      </c>
      <c r="M1888">
        <v>500000</v>
      </c>
      <c r="N1888" t="s">
        <v>3970</v>
      </c>
      <c r="O1888">
        <v>750</v>
      </c>
      <c r="P1888" t="s">
        <v>3971</v>
      </c>
      <c r="Q1888">
        <v>750</v>
      </c>
      <c r="R1888" t="s">
        <v>3972</v>
      </c>
      <c r="S1888">
        <v>750</v>
      </c>
      <c r="T1888" s="7" t="str">
        <f t="shared" si="72"/>
        <v>hp_2193975;atk_351036;hit_500000;miss_750;cirt_750;cirtSub_750</v>
      </c>
    </row>
    <row r="1889" spans="1:20" x14ac:dyDescent="0.15">
      <c r="A1889" s="16">
        <v>430085</v>
      </c>
      <c r="B1889" s="1" t="s">
        <v>4327</v>
      </c>
      <c r="C1889" s="1">
        <v>1</v>
      </c>
      <c r="D1889" s="1">
        <v>1</v>
      </c>
      <c r="E1889" s="3">
        <v>150</v>
      </c>
      <c r="F1889" s="14" t="s">
        <v>3967</v>
      </c>
      <c r="G1889">
        <v>2232563</v>
      </c>
      <c r="I1889">
        <f t="shared" si="73"/>
        <v>0.8</v>
      </c>
      <c r="J1889" t="s">
        <v>3968</v>
      </c>
      <c r="K1889">
        <v>446513</v>
      </c>
      <c r="L1889" t="s">
        <v>3969</v>
      </c>
      <c r="M1889">
        <v>500000</v>
      </c>
      <c r="N1889" t="s">
        <v>3970</v>
      </c>
      <c r="O1889">
        <v>750</v>
      </c>
      <c r="P1889" t="s">
        <v>3971</v>
      </c>
      <c r="Q1889">
        <v>750</v>
      </c>
      <c r="R1889" t="s">
        <v>3972</v>
      </c>
      <c r="S1889">
        <v>750</v>
      </c>
      <c r="T1889" s="7" t="str">
        <f t="shared" si="72"/>
        <v>hp_2232563;atk_357210;hit_500000;miss_750;cirt_750;cirtSub_750</v>
      </c>
    </row>
    <row r="1890" spans="1:20" x14ac:dyDescent="0.15">
      <c r="A1890" s="16">
        <v>430086</v>
      </c>
      <c r="B1890" s="1" t="s">
        <v>4328</v>
      </c>
      <c r="C1890" s="1">
        <v>1</v>
      </c>
      <c r="D1890" s="1">
        <v>1</v>
      </c>
      <c r="E1890" s="3">
        <v>150</v>
      </c>
      <c r="F1890" s="14" t="s">
        <v>3967</v>
      </c>
      <c r="G1890">
        <v>2271150</v>
      </c>
      <c r="I1890">
        <f t="shared" si="73"/>
        <v>0.8</v>
      </c>
      <c r="J1890" t="s">
        <v>3968</v>
      </c>
      <c r="K1890">
        <v>454230</v>
      </c>
      <c r="L1890" t="s">
        <v>3969</v>
      </c>
      <c r="M1890">
        <v>500000</v>
      </c>
      <c r="N1890" t="s">
        <v>3970</v>
      </c>
      <c r="O1890">
        <v>750</v>
      </c>
      <c r="P1890" t="s">
        <v>3971</v>
      </c>
      <c r="Q1890">
        <v>750</v>
      </c>
      <c r="R1890" t="s">
        <v>3972</v>
      </c>
      <c r="S1890">
        <v>750</v>
      </c>
      <c r="T1890" s="7" t="str">
        <f t="shared" si="72"/>
        <v>hp_2271150;atk_363384;hit_500000;miss_750;cirt_750;cirtSub_750</v>
      </c>
    </row>
    <row r="1891" spans="1:20" x14ac:dyDescent="0.15">
      <c r="A1891" s="16">
        <v>430087</v>
      </c>
      <c r="B1891" s="1" t="s">
        <v>4329</v>
      </c>
      <c r="C1891" s="1">
        <v>1</v>
      </c>
      <c r="D1891" s="1">
        <v>1</v>
      </c>
      <c r="E1891" s="3">
        <v>155</v>
      </c>
      <c r="F1891" s="14" t="s">
        <v>3967</v>
      </c>
      <c r="G1891">
        <v>2309738</v>
      </c>
      <c r="I1891">
        <f t="shared" si="73"/>
        <v>0.8</v>
      </c>
      <c r="J1891" t="s">
        <v>3968</v>
      </c>
      <c r="K1891">
        <v>461948</v>
      </c>
      <c r="L1891" t="s">
        <v>3969</v>
      </c>
      <c r="M1891">
        <v>500000</v>
      </c>
      <c r="N1891" t="s">
        <v>3970</v>
      </c>
      <c r="O1891">
        <v>775</v>
      </c>
      <c r="P1891" t="s">
        <v>3971</v>
      </c>
      <c r="Q1891">
        <v>775</v>
      </c>
      <c r="R1891" t="s">
        <v>3972</v>
      </c>
      <c r="S1891">
        <v>775</v>
      </c>
      <c r="T1891" s="7" t="str">
        <f t="shared" si="72"/>
        <v>hp_2309738;atk_369558;hit_500000;miss_775;cirt_775;cirtSub_775</v>
      </c>
    </row>
    <row r="1892" spans="1:20" x14ac:dyDescent="0.15">
      <c r="A1892" s="16">
        <v>430088</v>
      </c>
      <c r="B1892" s="1" t="s">
        <v>4330</v>
      </c>
      <c r="C1892" s="1">
        <v>1</v>
      </c>
      <c r="D1892" s="1">
        <v>1</v>
      </c>
      <c r="E1892" s="3">
        <v>155</v>
      </c>
      <c r="F1892" s="14" t="s">
        <v>3967</v>
      </c>
      <c r="G1892">
        <v>2348325</v>
      </c>
      <c r="I1892">
        <f t="shared" si="73"/>
        <v>0.8</v>
      </c>
      <c r="J1892" t="s">
        <v>3968</v>
      </c>
      <c r="K1892">
        <v>469665</v>
      </c>
      <c r="L1892" t="s">
        <v>3969</v>
      </c>
      <c r="M1892">
        <v>500000</v>
      </c>
      <c r="N1892" t="s">
        <v>3970</v>
      </c>
      <c r="O1892">
        <v>775</v>
      </c>
      <c r="P1892" t="s">
        <v>3971</v>
      </c>
      <c r="Q1892">
        <v>775</v>
      </c>
      <c r="R1892" t="s">
        <v>3972</v>
      </c>
      <c r="S1892">
        <v>775</v>
      </c>
      <c r="T1892" s="7" t="str">
        <f t="shared" si="72"/>
        <v>hp_2348325;atk_375732;hit_500000;miss_775;cirt_775;cirtSub_775</v>
      </c>
    </row>
    <row r="1893" spans="1:20" x14ac:dyDescent="0.15">
      <c r="A1893" s="16">
        <v>430089</v>
      </c>
      <c r="B1893" s="1" t="s">
        <v>4331</v>
      </c>
      <c r="C1893" s="1">
        <v>1</v>
      </c>
      <c r="D1893" s="1">
        <v>1</v>
      </c>
      <c r="E1893" s="3">
        <v>155</v>
      </c>
      <c r="F1893" s="14" t="s">
        <v>3967</v>
      </c>
      <c r="G1893">
        <v>2386913</v>
      </c>
      <c r="I1893">
        <f t="shared" si="73"/>
        <v>0.8</v>
      </c>
      <c r="J1893" t="s">
        <v>3968</v>
      </c>
      <c r="K1893">
        <v>477383</v>
      </c>
      <c r="L1893" t="s">
        <v>3969</v>
      </c>
      <c r="M1893">
        <v>500000</v>
      </c>
      <c r="N1893" t="s">
        <v>3970</v>
      </c>
      <c r="O1893">
        <v>775</v>
      </c>
      <c r="P1893" t="s">
        <v>3971</v>
      </c>
      <c r="Q1893">
        <v>775</v>
      </c>
      <c r="R1893" t="s">
        <v>3972</v>
      </c>
      <c r="S1893">
        <v>775</v>
      </c>
      <c r="T1893" s="7" t="str">
        <f t="shared" si="72"/>
        <v>hp_2386913;atk_381906;hit_500000;miss_775;cirt_775;cirtSub_775</v>
      </c>
    </row>
    <row r="1894" spans="1:20" x14ac:dyDescent="0.15">
      <c r="A1894" s="16">
        <v>430090</v>
      </c>
      <c r="B1894" s="1" t="s">
        <v>4332</v>
      </c>
      <c r="C1894" s="1">
        <v>1</v>
      </c>
      <c r="D1894" s="1">
        <v>1</v>
      </c>
      <c r="E1894" s="3">
        <v>160</v>
      </c>
      <c r="F1894" s="14" t="s">
        <v>3967</v>
      </c>
      <c r="G1894">
        <v>2425500</v>
      </c>
      <c r="I1894">
        <f t="shared" si="73"/>
        <v>0.8</v>
      </c>
      <c r="J1894" t="s">
        <v>3968</v>
      </c>
      <c r="K1894">
        <v>485100</v>
      </c>
      <c r="L1894" t="s">
        <v>3969</v>
      </c>
      <c r="M1894">
        <v>500000</v>
      </c>
      <c r="N1894" t="s">
        <v>3970</v>
      </c>
      <c r="O1894">
        <v>800</v>
      </c>
      <c r="P1894" t="s">
        <v>3971</v>
      </c>
      <c r="Q1894">
        <v>800</v>
      </c>
      <c r="R1894" t="s">
        <v>3972</v>
      </c>
      <c r="S1894">
        <v>800</v>
      </c>
      <c r="T1894" s="7" t="str">
        <f t="shared" si="72"/>
        <v>hp_2425500;atk_388080;hit_500000;miss_800;cirt_800;cirtSub_800</v>
      </c>
    </row>
    <row r="1895" spans="1:20" x14ac:dyDescent="0.15">
      <c r="A1895" s="16">
        <v>430091</v>
      </c>
      <c r="B1895" s="1" t="s">
        <v>4333</v>
      </c>
      <c r="C1895" s="1">
        <v>1</v>
      </c>
      <c r="D1895" s="1">
        <v>1</v>
      </c>
      <c r="E1895" s="3">
        <v>160</v>
      </c>
      <c r="F1895" s="14" t="s">
        <v>3967</v>
      </c>
      <c r="G1895">
        <v>2464088</v>
      </c>
      <c r="I1895">
        <f t="shared" si="73"/>
        <v>0.8</v>
      </c>
      <c r="J1895" t="s">
        <v>3968</v>
      </c>
      <c r="K1895">
        <v>492818</v>
      </c>
      <c r="L1895" t="s">
        <v>3969</v>
      </c>
      <c r="M1895">
        <v>500000</v>
      </c>
      <c r="N1895" t="s">
        <v>3970</v>
      </c>
      <c r="O1895">
        <v>800</v>
      </c>
      <c r="P1895" t="s">
        <v>3971</v>
      </c>
      <c r="Q1895">
        <v>800</v>
      </c>
      <c r="R1895" t="s">
        <v>3972</v>
      </c>
      <c r="S1895">
        <v>800</v>
      </c>
      <c r="T1895" s="7" t="str">
        <f t="shared" si="72"/>
        <v>hp_2464088;atk_394254;hit_500000;miss_800;cirt_800;cirtSub_800</v>
      </c>
    </row>
    <row r="1896" spans="1:20" x14ac:dyDescent="0.15">
      <c r="A1896" s="16">
        <v>430092</v>
      </c>
      <c r="B1896" s="1" t="s">
        <v>4334</v>
      </c>
      <c r="C1896" s="1">
        <v>1</v>
      </c>
      <c r="D1896" s="1">
        <v>1</v>
      </c>
      <c r="E1896" s="3">
        <v>160</v>
      </c>
      <c r="F1896" s="14" t="s">
        <v>3967</v>
      </c>
      <c r="G1896">
        <v>2502675</v>
      </c>
      <c r="I1896">
        <f t="shared" si="73"/>
        <v>0.8</v>
      </c>
      <c r="J1896" t="s">
        <v>3968</v>
      </c>
      <c r="K1896">
        <v>500535</v>
      </c>
      <c r="L1896" t="s">
        <v>3969</v>
      </c>
      <c r="M1896">
        <v>500000</v>
      </c>
      <c r="N1896" t="s">
        <v>3970</v>
      </c>
      <c r="O1896">
        <v>800</v>
      </c>
      <c r="P1896" t="s">
        <v>3971</v>
      </c>
      <c r="Q1896">
        <v>800</v>
      </c>
      <c r="R1896" t="s">
        <v>3972</v>
      </c>
      <c r="S1896">
        <v>800</v>
      </c>
      <c r="T1896" s="7" t="str">
        <f t="shared" si="72"/>
        <v>hp_2502675;atk_400428;hit_500000;miss_800;cirt_800;cirtSub_800</v>
      </c>
    </row>
    <row r="1897" spans="1:20" x14ac:dyDescent="0.15">
      <c r="A1897" s="16">
        <v>430093</v>
      </c>
      <c r="B1897" s="1" t="s">
        <v>4335</v>
      </c>
      <c r="C1897" s="1">
        <v>1</v>
      </c>
      <c r="D1897" s="1">
        <v>1</v>
      </c>
      <c r="E1897" s="3">
        <v>165</v>
      </c>
      <c r="F1897" s="14" t="s">
        <v>3967</v>
      </c>
      <c r="G1897">
        <v>2546775</v>
      </c>
      <c r="I1897">
        <f t="shared" si="73"/>
        <v>0.8</v>
      </c>
      <c r="J1897" t="s">
        <v>3968</v>
      </c>
      <c r="K1897">
        <v>509355</v>
      </c>
      <c r="L1897" t="s">
        <v>3969</v>
      </c>
      <c r="M1897">
        <v>500000</v>
      </c>
      <c r="N1897" t="s">
        <v>3970</v>
      </c>
      <c r="O1897">
        <v>825</v>
      </c>
      <c r="P1897" t="s">
        <v>3971</v>
      </c>
      <c r="Q1897">
        <v>825</v>
      </c>
      <c r="R1897" t="s">
        <v>3972</v>
      </c>
      <c r="S1897">
        <v>825</v>
      </c>
      <c r="T1897" s="7" t="str">
        <f t="shared" si="72"/>
        <v>hp_2546775;atk_407484;hit_500000;miss_825;cirt_825;cirtSub_825</v>
      </c>
    </row>
    <row r="1898" spans="1:20" x14ac:dyDescent="0.15">
      <c r="A1898" s="16">
        <v>430094</v>
      </c>
      <c r="B1898" s="1" t="s">
        <v>4336</v>
      </c>
      <c r="C1898" s="1">
        <v>1</v>
      </c>
      <c r="D1898" s="1">
        <v>1</v>
      </c>
      <c r="E1898" s="3">
        <v>165</v>
      </c>
      <c r="F1898" s="14" t="s">
        <v>3967</v>
      </c>
      <c r="G1898">
        <v>2590875</v>
      </c>
      <c r="I1898">
        <f t="shared" si="73"/>
        <v>0.8</v>
      </c>
      <c r="J1898" t="s">
        <v>3968</v>
      </c>
      <c r="K1898">
        <v>518175</v>
      </c>
      <c r="L1898" t="s">
        <v>3969</v>
      </c>
      <c r="M1898">
        <v>500000</v>
      </c>
      <c r="N1898" t="s">
        <v>3970</v>
      </c>
      <c r="O1898">
        <v>825</v>
      </c>
      <c r="P1898" t="s">
        <v>3971</v>
      </c>
      <c r="Q1898">
        <v>825</v>
      </c>
      <c r="R1898" t="s">
        <v>3972</v>
      </c>
      <c r="S1898">
        <v>825</v>
      </c>
      <c r="T1898" s="7" t="str">
        <f t="shared" si="72"/>
        <v>hp_2590875;atk_414540;hit_500000;miss_825;cirt_825;cirtSub_825</v>
      </c>
    </row>
    <row r="1899" spans="1:20" x14ac:dyDescent="0.15">
      <c r="A1899" s="16">
        <v>430095</v>
      </c>
      <c r="B1899" s="1" t="s">
        <v>4337</v>
      </c>
      <c r="C1899" s="1">
        <v>1</v>
      </c>
      <c r="D1899" s="1">
        <v>1</v>
      </c>
      <c r="E1899" s="3">
        <v>165</v>
      </c>
      <c r="F1899" s="14" t="s">
        <v>3967</v>
      </c>
      <c r="G1899">
        <v>2634975</v>
      </c>
      <c r="I1899">
        <f t="shared" si="73"/>
        <v>0.8</v>
      </c>
      <c r="J1899" t="s">
        <v>3968</v>
      </c>
      <c r="K1899">
        <v>526995</v>
      </c>
      <c r="L1899" t="s">
        <v>3969</v>
      </c>
      <c r="M1899">
        <v>500000</v>
      </c>
      <c r="N1899" t="s">
        <v>3970</v>
      </c>
      <c r="O1899">
        <v>825</v>
      </c>
      <c r="P1899" t="s">
        <v>3971</v>
      </c>
      <c r="Q1899">
        <v>825</v>
      </c>
      <c r="R1899" t="s">
        <v>3972</v>
      </c>
      <c r="S1899">
        <v>825</v>
      </c>
      <c r="T1899" s="7" t="str">
        <f t="shared" si="72"/>
        <v>hp_2634975;atk_421596;hit_500000;miss_825;cirt_825;cirtSub_825</v>
      </c>
    </row>
    <row r="1900" spans="1:20" x14ac:dyDescent="0.15">
      <c r="A1900" s="16">
        <v>430096</v>
      </c>
      <c r="B1900" s="1" t="s">
        <v>4338</v>
      </c>
      <c r="C1900" s="1">
        <v>1</v>
      </c>
      <c r="D1900" s="1">
        <v>1</v>
      </c>
      <c r="E1900" s="3">
        <v>170</v>
      </c>
      <c r="F1900" s="14" t="s">
        <v>3967</v>
      </c>
      <c r="G1900">
        <v>2679075</v>
      </c>
      <c r="I1900">
        <f t="shared" si="73"/>
        <v>0.8</v>
      </c>
      <c r="J1900" t="s">
        <v>3968</v>
      </c>
      <c r="K1900">
        <v>535815</v>
      </c>
      <c r="L1900" t="s">
        <v>3969</v>
      </c>
      <c r="M1900">
        <v>500000</v>
      </c>
      <c r="N1900" t="s">
        <v>3970</v>
      </c>
      <c r="O1900">
        <v>850</v>
      </c>
      <c r="P1900" t="s">
        <v>3971</v>
      </c>
      <c r="Q1900">
        <v>850</v>
      </c>
      <c r="R1900" t="s">
        <v>3972</v>
      </c>
      <c r="S1900">
        <v>850</v>
      </c>
      <c r="T1900" s="7" t="str">
        <f t="shared" si="72"/>
        <v>hp_2679075;atk_428652;hit_500000;miss_850;cirt_850;cirtSub_850</v>
      </c>
    </row>
    <row r="1901" spans="1:20" x14ac:dyDescent="0.15">
      <c r="A1901" s="16">
        <v>430097</v>
      </c>
      <c r="B1901" s="1" t="s">
        <v>4339</v>
      </c>
      <c r="C1901" s="1">
        <v>1</v>
      </c>
      <c r="D1901" s="1">
        <v>1</v>
      </c>
      <c r="E1901" s="3">
        <v>170</v>
      </c>
      <c r="F1901" s="14" t="s">
        <v>3967</v>
      </c>
      <c r="G1901">
        <v>2723175</v>
      </c>
      <c r="I1901">
        <f t="shared" si="73"/>
        <v>0.8</v>
      </c>
      <c r="J1901" t="s">
        <v>3968</v>
      </c>
      <c r="K1901">
        <v>544635</v>
      </c>
      <c r="L1901" t="s">
        <v>3969</v>
      </c>
      <c r="M1901">
        <v>500000</v>
      </c>
      <c r="N1901" t="s">
        <v>3970</v>
      </c>
      <c r="O1901">
        <v>850</v>
      </c>
      <c r="P1901" t="s">
        <v>3971</v>
      </c>
      <c r="Q1901">
        <v>850</v>
      </c>
      <c r="R1901" t="s">
        <v>3972</v>
      </c>
      <c r="S1901">
        <v>850</v>
      </c>
      <c r="T1901" s="7" t="str">
        <f t="shared" si="72"/>
        <v>hp_2723175;atk_435708;hit_500000;miss_850;cirt_850;cirtSub_850</v>
      </c>
    </row>
    <row r="1902" spans="1:20" x14ac:dyDescent="0.15">
      <c r="A1902" s="16">
        <v>430098</v>
      </c>
      <c r="B1902" s="1" t="s">
        <v>4340</v>
      </c>
      <c r="C1902" s="1">
        <v>1</v>
      </c>
      <c r="D1902" s="1">
        <v>1</v>
      </c>
      <c r="E1902" s="3">
        <v>170</v>
      </c>
      <c r="F1902" s="14" t="s">
        <v>3967</v>
      </c>
      <c r="G1902">
        <v>2767275</v>
      </c>
      <c r="I1902">
        <f t="shared" si="73"/>
        <v>0.8</v>
      </c>
      <c r="J1902" t="s">
        <v>3968</v>
      </c>
      <c r="K1902">
        <v>553455</v>
      </c>
      <c r="L1902" t="s">
        <v>3969</v>
      </c>
      <c r="M1902">
        <v>500000</v>
      </c>
      <c r="N1902" t="s">
        <v>3970</v>
      </c>
      <c r="O1902">
        <v>850</v>
      </c>
      <c r="P1902" t="s">
        <v>3971</v>
      </c>
      <c r="Q1902">
        <v>850</v>
      </c>
      <c r="R1902" t="s">
        <v>3972</v>
      </c>
      <c r="S1902">
        <v>850</v>
      </c>
      <c r="T1902" s="7" t="str">
        <f t="shared" si="72"/>
        <v>hp_2767275;atk_442764;hit_500000;miss_850;cirt_850;cirtSub_850</v>
      </c>
    </row>
    <row r="1903" spans="1:20" x14ac:dyDescent="0.15">
      <c r="A1903" s="16">
        <v>430099</v>
      </c>
      <c r="B1903" s="1" t="s">
        <v>4341</v>
      </c>
      <c r="C1903" s="1">
        <v>1</v>
      </c>
      <c r="D1903" s="1">
        <v>1</v>
      </c>
      <c r="E1903" s="3">
        <v>175</v>
      </c>
      <c r="F1903" s="14" t="s">
        <v>3967</v>
      </c>
      <c r="G1903">
        <v>2811375</v>
      </c>
      <c r="I1903">
        <f t="shared" si="73"/>
        <v>0.8</v>
      </c>
      <c r="J1903" t="s">
        <v>3968</v>
      </c>
      <c r="K1903">
        <v>562275</v>
      </c>
      <c r="L1903" t="s">
        <v>3969</v>
      </c>
      <c r="M1903">
        <v>500000</v>
      </c>
      <c r="N1903" t="s">
        <v>3970</v>
      </c>
      <c r="O1903">
        <v>875</v>
      </c>
      <c r="P1903" t="s">
        <v>3971</v>
      </c>
      <c r="Q1903">
        <v>875</v>
      </c>
      <c r="R1903" t="s">
        <v>3972</v>
      </c>
      <c r="S1903">
        <v>875</v>
      </c>
      <c r="T1903" s="7" t="str">
        <f t="shared" si="72"/>
        <v>hp_2811375;atk_449820;hit_500000;miss_875;cirt_875;cirtSub_875</v>
      </c>
    </row>
    <row r="1904" spans="1:20" x14ac:dyDescent="0.15">
      <c r="A1904" s="16">
        <v>430100</v>
      </c>
      <c r="B1904" s="1" t="s">
        <v>4342</v>
      </c>
      <c r="C1904" s="1">
        <v>1</v>
      </c>
      <c r="D1904" s="1">
        <v>1</v>
      </c>
      <c r="E1904" s="3">
        <v>175</v>
      </c>
      <c r="F1904" s="14" t="s">
        <v>3967</v>
      </c>
      <c r="G1904">
        <v>2855475</v>
      </c>
      <c r="I1904">
        <f t="shared" si="73"/>
        <v>0.8</v>
      </c>
      <c r="J1904" t="s">
        <v>3968</v>
      </c>
      <c r="K1904">
        <v>571095</v>
      </c>
      <c r="L1904" t="s">
        <v>3969</v>
      </c>
      <c r="M1904">
        <v>500000</v>
      </c>
      <c r="N1904" t="s">
        <v>3970</v>
      </c>
      <c r="O1904">
        <v>875</v>
      </c>
      <c r="P1904" t="s">
        <v>3971</v>
      </c>
      <c r="Q1904">
        <v>875</v>
      </c>
      <c r="R1904" t="s">
        <v>3972</v>
      </c>
      <c r="S1904">
        <v>875</v>
      </c>
      <c r="T1904" s="7" t="str">
        <f t="shared" si="72"/>
        <v>hp_2855475;atk_456876;hit_500000;miss_875;cirt_875;cirtSub_875</v>
      </c>
    </row>
    <row r="1905" spans="1:20" x14ac:dyDescent="0.15">
      <c r="A1905" s="16">
        <v>430101</v>
      </c>
      <c r="B1905" s="1" t="s">
        <v>4343</v>
      </c>
      <c r="C1905" s="1">
        <v>1</v>
      </c>
      <c r="D1905" s="1">
        <v>1</v>
      </c>
      <c r="E1905" s="3">
        <v>175</v>
      </c>
      <c r="F1905" s="14" t="s">
        <v>3967</v>
      </c>
      <c r="G1905">
        <v>2899575</v>
      </c>
      <c r="I1905">
        <f t="shared" si="73"/>
        <v>0.8</v>
      </c>
      <c r="J1905" t="s">
        <v>3968</v>
      </c>
      <c r="K1905">
        <v>579915</v>
      </c>
      <c r="L1905" t="s">
        <v>3969</v>
      </c>
      <c r="M1905">
        <v>500000</v>
      </c>
      <c r="N1905" t="s">
        <v>3970</v>
      </c>
      <c r="O1905">
        <v>875</v>
      </c>
      <c r="P1905" t="s">
        <v>3971</v>
      </c>
      <c r="Q1905">
        <v>875</v>
      </c>
      <c r="R1905" t="s">
        <v>3972</v>
      </c>
      <c r="S1905">
        <v>875</v>
      </c>
      <c r="T1905" s="7" t="str">
        <f t="shared" si="72"/>
        <v>hp_2899575;atk_463932;hit_500000;miss_875;cirt_875;cirtSub_875</v>
      </c>
    </row>
    <row r="1906" spans="1:20" x14ac:dyDescent="0.15">
      <c r="A1906" s="16">
        <v>430102</v>
      </c>
      <c r="B1906" s="1" t="s">
        <v>4344</v>
      </c>
      <c r="C1906" s="1">
        <v>1</v>
      </c>
      <c r="D1906" s="1">
        <v>1</v>
      </c>
      <c r="E1906" s="3">
        <v>180</v>
      </c>
      <c r="F1906" s="14" t="s">
        <v>3967</v>
      </c>
      <c r="G1906">
        <v>2943675</v>
      </c>
      <c r="I1906">
        <f t="shared" si="73"/>
        <v>0.8</v>
      </c>
      <c r="J1906" t="s">
        <v>3968</v>
      </c>
      <c r="K1906">
        <v>588735</v>
      </c>
      <c r="L1906" t="s">
        <v>3969</v>
      </c>
      <c r="M1906">
        <v>500000</v>
      </c>
      <c r="N1906" t="s">
        <v>3970</v>
      </c>
      <c r="O1906">
        <v>900</v>
      </c>
      <c r="P1906" t="s">
        <v>3971</v>
      </c>
      <c r="Q1906">
        <v>900</v>
      </c>
      <c r="R1906" t="s">
        <v>3972</v>
      </c>
      <c r="S1906">
        <v>900</v>
      </c>
      <c r="T1906" s="7" t="str">
        <f t="shared" si="72"/>
        <v>hp_2943675;atk_470988;hit_500000;miss_900;cirt_900;cirtSub_900</v>
      </c>
    </row>
    <row r="1907" spans="1:20" x14ac:dyDescent="0.15">
      <c r="A1907" s="16">
        <v>430103</v>
      </c>
      <c r="B1907" s="1" t="s">
        <v>4345</v>
      </c>
      <c r="C1907" s="1">
        <v>1</v>
      </c>
      <c r="D1907" s="1">
        <v>1</v>
      </c>
      <c r="E1907" s="3">
        <v>180</v>
      </c>
      <c r="F1907" s="14" t="s">
        <v>3967</v>
      </c>
      <c r="G1907">
        <v>2987775</v>
      </c>
      <c r="I1907">
        <f t="shared" si="73"/>
        <v>0.8</v>
      </c>
      <c r="J1907" t="s">
        <v>3968</v>
      </c>
      <c r="K1907">
        <v>597555</v>
      </c>
      <c r="L1907" t="s">
        <v>3969</v>
      </c>
      <c r="M1907">
        <v>500000</v>
      </c>
      <c r="N1907" t="s">
        <v>3970</v>
      </c>
      <c r="O1907">
        <v>900</v>
      </c>
      <c r="P1907" t="s">
        <v>3971</v>
      </c>
      <c r="Q1907">
        <v>900</v>
      </c>
      <c r="R1907" t="s">
        <v>3972</v>
      </c>
      <c r="S1907">
        <v>900</v>
      </c>
      <c r="T1907" s="7" t="str">
        <f t="shared" si="72"/>
        <v>hp_2987775;atk_478044;hit_500000;miss_900;cirt_900;cirtSub_900</v>
      </c>
    </row>
    <row r="1908" spans="1:20" x14ac:dyDescent="0.15">
      <c r="A1908" s="16">
        <v>430104</v>
      </c>
      <c r="B1908" s="1" t="s">
        <v>4346</v>
      </c>
      <c r="C1908" s="1">
        <v>1</v>
      </c>
      <c r="D1908" s="1">
        <v>1</v>
      </c>
      <c r="E1908" s="3">
        <v>180</v>
      </c>
      <c r="F1908" s="14" t="s">
        <v>3967</v>
      </c>
      <c r="G1908">
        <v>3031875</v>
      </c>
      <c r="I1908">
        <f t="shared" si="73"/>
        <v>0.8</v>
      </c>
      <c r="J1908" t="s">
        <v>3968</v>
      </c>
      <c r="K1908">
        <v>606375</v>
      </c>
      <c r="L1908" t="s">
        <v>3969</v>
      </c>
      <c r="M1908">
        <v>500000</v>
      </c>
      <c r="N1908" t="s">
        <v>3970</v>
      </c>
      <c r="O1908">
        <v>900</v>
      </c>
      <c r="P1908" t="s">
        <v>3971</v>
      </c>
      <c r="Q1908">
        <v>900</v>
      </c>
      <c r="R1908" t="s">
        <v>3972</v>
      </c>
      <c r="S1908">
        <v>900</v>
      </c>
      <c r="T1908" s="7" t="str">
        <f t="shared" si="72"/>
        <v>hp_3031875;atk_485100;hit_500000;miss_900;cirt_900;cirtSub_900</v>
      </c>
    </row>
    <row r="1909" spans="1:20" x14ac:dyDescent="0.15">
      <c r="A1909" s="16">
        <v>430105</v>
      </c>
      <c r="B1909" s="1" t="s">
        <v>4347</v>
      </c>
      <c r="C1909" s="1">
        <v>1</v>
      </c>
      <c r="D1909" s="1">
        <v>1</v>
      </c>
      <c r="E1909" s="3">
        <v>185</v>
      </c>
      <c r="F1909" s="14" t="s">
        <v>3967</v>
      </c>
      <c r="G1909">
        <v>3081488</v>
      </c>
      <c r="I1909">
        <f t="shared" si="73"/>
        <v>0.8</v>
      </c>
      <c r="J1909" t="s">
        <v>3968</v>
      </c>
      <c r="K1909">
        <v>616298</v>
      </c>
      <c r="L1909" t="s">
        <v>3969</v>
      </c>
      <c r="M1909">
        <v>500000</v>
      </c>
      <c r="N1909" t="s">
        <v>3970</v>
      </c>
      <c r="O1909">
        <v>925</v>
      </c>
      <c r="P1909" t="s">
        <v>3971</v>
      </c>
      <c r="Q1909">
        <v>925</v>
      </c>
      <c r="R1909" t="s">
        <v>3972</v>
      </c>
      <c r="S1909">
        <v>925</v>
      </c>
      <c r="T1909" s="7" t="str">
        <f t="shared" si="72"/>
        <v>hp_3081488;atk_493038;hit_500000;miss_925;cirt_925;cirtSub_925</v>
      </c>
    </row>
    <row r="1910" spans="1:20" x14ac:dyDescent="0.15">
      <c r="A1910" s="16">
        <v>430106</v>
      </c>
      <c r="B1910" s="1" t="s">
        <v>4348</v>
      </c>
      <c r="C1910" s="1">
        <v>1</v>
      </c>
      <c r="D1910" s="1">
        <v>1</v>
      </c>
      <c r="E1910" s="3">
        <v>185</v>
      </c>
      <c r="F1910" s="14" t="s">
        <v>3967</v>
      </c>
      <c r="G1910">
        <v>3131100</v>
      </c>
      <c r="I1910">
        <f t="shared" si="73"/>
        <v>0.8</v>
      </c>
      <c r="J1910" t="s">
        <v>3968</v>
      </c>
      <c r="K1910">
        <v>626220</v>
      </c>
      <c r="L1910" t="s">
        <v>3969</v>
      </c>
      <c r="M1910">
        <v>500000</v>
      </c>
      <c r="N1910" t="s">
        <v>3970</v>
      </c>
      <c r="O1910">
        <v>925</v>
      </c>
      <c r="P1910" t="s">
        <v>3971</v>
      </c>
      <c r="Q1910">
        <v>925</v>
      </c>
      <c r="R1910" t="s">
        <v>3972</v>
      </c>
      <c r="S1910">
        <v>925</v>
      </c>
      <c r="T1910" s="7" t="str">
        <f t="shared" si="72"/>
        <v>hp_3131100;atk_500976;hit_500000;miss_925;cirt_925;cirtSub_925</v>
      </c>
    </row>
    <row r="1911" spans="1:20" x14ac:dyDescent="0.15">
      <c r="A1911" s="16">
        <v>430107</v>
      </c>
      <c r="B1911" s="1" t="s">
        <v>4349</v>
      </c>
      <c r="C1911" s="1">
        <v>1</v>
      </c>
      <c r="D1911" s="1">
        <v>1</v>
      </c>
      <c r="E1911" s="3">
        <v>185</v>
      </c>
      <c r="F1911" s="14" t="s">
        <v>3967</v>
      </c>
      <c r="G1911">
        <v>3180713</v>
      </c>
      <c r="I1911">
        <f t="shared" si="73"/>
        <v>0.8</v>
      </c>
      <c r="J1911" t="s">
        <v>3968</v>
      </c>
      <c r="K1911">
        <v>636143</v>
      </c>
      <c r="L1911" t="s">
        <v>3969</v>
      </c>
      <c r="M1911">
        <v>500000</v>
      </c>
      <c r="N1911" t="s">
        <v>3970</v>
      </c>
      <c r="O1911">
        <v>925</v>
      </c>
      <c r="P1911" t="s">
        <v>3971</v>
      </c>
      <c r="Q1911">
        <v>925</v>
      </c>
      <c r="R1911" t="s">
        <v>3972</v>
      </c>
      <c r="S1911">
        <v>925</v>
      </c>
      <c r="T1911" s="7" t="str">
        <f t="shared" si="72"/>
        <v>hp_3180713;atk_508914;hit_500000;miss_925;cirt_925;cirtSub_925</v>
      </c>
    </row>
    <row r="1912" spans="1:20" x14ac:dyDescent="0.15">
      <c r="A1912" s="16">
        <v>430108</v>
      </c>
      <c r="B1912" s="1" t="s">
        <v>4350</v>
      </c>
      <c r="C1912" s="1">
        <v>1</v>
      </c>
      <c r="D1912" s="1">
        <v>1</v>
      </c>
      <c r="E1912" s="3">
        <v>190</v>
      </c>
      <c r="F1912" s="14" t="s">
        <v>3967</v>
      </c>
      <c r="G1912">
        <v>3230325</v>
      </c>
      <c r="I1912">
        <f t="shared" si="73"/>
        <v>0.8</v>
      </c>
      <c r="J1912" t="s">
        <v>3968</v>
      </c>
      <c r="K1912">
        <v>646065</v>
      </c>
      <c r="L1912" t="s">
        <v>3969</v>
      </c>
      <c r="M1912">
        <v>500000</v>
      </c>
      <c r="N1912" t="s">
        <v>3970</v>
      </c>
      <c r="O1912">
        <v>950</v>
      </c>
      <c r="P1912" t="s">
        <v>3971</v>
      </c>
      <c r="Q1912">
        <v>950</v>
      </c>
      <c r="R1912" t="s">
        <v>3972</v>
      </c>
      <c r="S1912">
        <v>950</v>
      </c>
      <c r="T1912" s="7" t="str">
        <f t="shared" si="72"/>
        <v>hp_3230325;atk_516852;hit_500000;miss_950;cirt_950;cirtSub_950</v>
      </c>
    </row>
    <row r="1913" spans="1:20" x14ac:dyDescent="0.15">
      <c r="A1913" s="16">
        <v>430109</v>
      </c>
      <c r="B1913" s="1" t="s">
        <v>4351</v>
      </c>
      <c r="C1913" s="1">
        <v>1</v>
      </c>
      <c r="D1913" s="1">
        <v>1</v>
      </c>
      <c r="E1913" s="3">
        <v>190</v>
      </c>
      <c r="F1913" s="14" t="s">
        <v>3967</v>
      </c>
      <c r="G1913">
        <v>3279938</v>
      </c>
      <c r="I1913">
        <f t="shared" si="73"/>
        <v>0.8</v>
      </c>
      <c r="J1913" t="s">
        <v>3968</v>
      </c>
      <c r="K1913">
        <v>655988</v>
      </c>
      <c r="L1913" t="s">
        <v>3969</v>
      </c>
      <c r="M1913">
        <v>500000</v>
      </c>
      <c r="N1913" t="s">
        <v>3970</v>
      </c>
      <c r="O1913">
        <v>950</v>
      </c>
      <c r="P1913" t="s">
        <v>3971</v>
      </c>
      <c r="Q1913">
        <v>950</v>
      </c>
      <c r="R1913" t="s">
        <v>3972</v>
      </c>
      <c r="S1913">
        <v>950</v>
      </c>
      <c r="T1913" s="7" t="str">
        <f t="shared" si="72"/>
        <v>hp_3279938;atk_524790;hit_500000;miss_950;cirt_950;cirtSub_950</v>
      </c>
    </row>
    <row r="1914" spans="1:20" x14ac:dyDescent="0.15">
      <c r="A1914" s="16">
        <v>430110</v>
      </c>
      <c r="B1914" s="1" t="s">
        <v>4352</v>
      </c>
      <c r="C1914" s="1">
        <v>1</v>
      </c>
      <c r="D1914" s="1">
        <v>1</v>
      </c>
      <c r="E1914" s="3">
        <v>190</v>
      </c>
      <c r="F1914" s="14" t="s">
        <v>3967</v>
      </c>
      <c r="G1914">
        <v>3329550</v>
      </c>
      <c r="I1914">
        <f t="shared" si="73"/>
        <v>0.8</v>
      </c>
      <c r="J1914" t="s">
        <v>3968</v>
      </c>
      <c r="K1914">
        <v>665910</v>
      </c>
      <c r="L1914" t="s">
        <v>3969</v>
      </c>
      <c r="M1914">
        <v>500000</v>
      </c>
      <c r="N1914" t="s">
        <v>3970</v>
      </c>
      <c r="O1914">
        <v>950</v>
      </c>
      <c r="P1914" t="s">
        <v>3971</v>
      </c>
      <c r="Q1914">
        <v>950</v>
      </c>
      <c r="R1914" t="s">
        <v>3972</v>
      </c>
      <c r="S1914">
        <v>950</v>
      </c>
      <c r="T1914" s="7" t="str">
        <f t="shared" si="72"/>
        <v>hp_3329550;atk_532728;hit_500000;miss_950;cirt_950;cirtSub_950</v>
      </c>
    </row>
    <row r="1915" spans="1:20" x14ac:dyDescent="0.15">
      <c r="A1915" s="16">
        <v>430111</v>
      </c>
      <c r="B1915" s="1" t="s">
        <v>4353</v>
      </c>
      <c r="C1915" s="1">
        <v>1</v>
      </c>
      <c r="D1915" s="1">
        <v>1</v>
      </c>
      <c r="E1915" s="3">
        <v>195</v>
      </c>
      <c r="F1915" s="14" t="s">
        <v>3967</v>
      </c>
      <c r="G1915">
        <v>3379163</v>
      </c>
      <c r="I1915">
        <f t="shared" si="73"/>
        <v>0.8</v>
      </c>
      <c r="J1915" t="s">
        <v>3968</v>
      </c>
      <c r="K1915">
        <v>675833</v>
      </c>
      <c r="L1915" t="s">
        <v>3969</v>
      </c>
      <c r="M1915">
        <v>500000</v>
      </c>
      <c r="N1915" t="s">
        <v>3970</v>
      </c>
      <c r="O1915">
        <v>975</v>
      </c>
      <c r="P1915" t="s">
        <v>3971</v>
      </c>
      <c r="Q1915">
        <v>975</v>
      </c>
      <c r="R1915" t="s">
        <v>3972</v>
      </c>
      <c r="S1915">
        <v>975</v>
      </c>
      <c r="T1915" s="7" t="str">
        <f t="shared" si="72"/>
        <v>hp_3379163;atk_540666;hit_500000;miss_975;cirt_975;cirtSub_975</v>
      </c>
    </row>
    <row r="1916" spans="1:20" x14ac:dyDescent="0.15">
      <c r="A1916" s="16">
        <v>430112</v>
      </c>
      <c r="B1916" s="1" t="s">
        <v>4354</v>
      </c>
      <c r="C1916" s="1">
        <v>1</v>
      </c>
      <c r="D1916" s="1">
        <v>1</v>
      </c>
      <c r="E1916" s="3">
        <v>195</v>
      </c>
      <c r="F1916" s="14" t="s">
        <v>3967</v>
      </c>
      <c r="G1916">
        <v>3428775</v>
      </c>
      <c r="I1916">
        <f t="shared" si="73"/>
        <v>0.8</v>
      </c>
      <c r="J1916" t="s">
        <v>3968</v>
      </c>
      <c r="K1916">
        <v>685755</v>
      </c>
      <c r="L1916" t="s">
        <v>3969</v>
      </c>
      <c r="M1916">
        <v>500000</v>
      </c>
      <c r="N1916" t="s">
        <v>3970</v>
      </c>
      <c r="O1916">
        <v>975</v>
      </c>
      <c r="P1916" t="s">
        <v>3971</v>
      </c>
      <c r="Q1916">
        <v>975</v>
      </c>
      <c r="R1916" t="s">
        <v>3972</v>
      </c>
      <c r="S1916">
        <v>975</v>
      </c>
      <c r="T1916" s="7" t="str">
        <f t="shared" si="72"/>
        <v>hp_3428775;atk_548604;hit_500000;miss_975;cirt_975;cirtSub_975</v>
      </c>
    </row>
    <row r="1917" spans="1:20" x14ac:dyDescent="0.15">
      <c r="A1917" s="16">
        <v>430113</v>
      </c>
      <c r="B1917" s="1" t="s">
        <v>4355</v>
      </c>
      <c r="C1917" s="1">
        <v>1</v>
      </c>
      <c r="D1917" s="1">
        <v>1</v>
      </c>
      <c r="E1917" s="3">
        <v>195</v>
      </c>
      <c r="F1917" s="14" t="s">
        <v>3967</v>
      </c>
      <c r="G1917">
        <v>3478388</v>
      </c>
      <c r="I1917">
        <f t="shared" si="73"/>
        <v>0.8</v>
      </c>
      <c r="J1917" t="s">
        <v>3968</v>
      </c>
      <c r="K1917">
        <v>695678</v>
      </c>
      <c r="L1917" t="s">
        <v>3969</v>
      </c>
      <c r="M1917">
        <v>500000</v>
      </c>
      <c r="N1917" t="s">
        <v>3970</v>
      </c>
      <c r="O1917">
        <v>975</v>
      </c>
      <c r="P1917" t="s">
        <v>3971</v>
      </c>
      <c r="Q1917">
        <v>975</v>
      </c>
      <c r="R1917" t="s">
        <v>3972</v>
      </c>
      <c r="S1917">
        <v>975</v>
      </c>
      <c r="T1917" s="7" t="str">
        <f t="shared" si="72"/>
        <v>hp_3478388;atk_556542;hit_500000;miss_975;cirt_975;cirtSub_975</v>
      </c>
    </row>
    <row r="1918" spans="1:20" x14ac:dyDescent="0.15">
      <c r="A1918" s="16">
        <v>430114</v>
      </c>
      <c r="B1918" s="1" t="s">
        <v>4356</v>
      </c>
      <c r="C1918" s="1">
        <v>1</v>
      </c>
      <c r="D1918" s="1">
        <v>1</v>
      </c>
      <c r="E1918" s="3">
        <v>200</v>
      </c>
      <c r="F1918" s="14" t="s">
        <v>3967</v>
      </c>
      <c r="G1918">
        <v>3528000</v>
      </c>
      <c r="I1918">
        <f t="shared" si="73"/>
        <v>0.8</v>
      </c>
      <c r="J1918" t="s">
        <v>3968</v>
      </c>
      <c r="K1918">
        <v>705600</v>
      </c>
      <c r="L1918" t="s">
        <v>3969</v>
      </c>
      <c r="M1918">
        <v>500000</v>
      </c>
      <c r="N1918" t="s">
        <v>3970</v>
      </c>
      <c r="O1918">
        <v>1000</v>
      </c>
      <c r="P1918" t="s">
        <v>3971</v>
      </c>
      <c r="Q1918">
        <v>1000</v>
      </c>
      <c r="R1918" t="s">
        <v>3972</v>
      </c>
      <c r="S1918">
        <v>1000</v>
      </c>
      <c r="T1918" s="7" t="str">
        <f t="shared" si="72"/>
        <v>hp_3528000;atk_564480;hit_500000;miss_1000;cirt_1000;cirtSub_1000</v>
      </c>
    </row>
    <row r="1919" spans="1:20" x14ac:dyDescent="0.15">
      <c r="A1919" s="16">
        <v>430115</v>
      </c>
      <c r="B1919" s="1" t="s">
        <v>4357</v>
      </c>
      <c r="C1919" s="1">
        <v>1</v>
      </c>
      <c r="D1919" s="1">
        <v>1</v>
      </c>
      <c r="E1919" s="3">
        <v>200</v>
      </c>
      <c r="F1919" s="14" t="s">
        <v>3967</v>
      </c>
      <c r="G1919">
        <v>3577613</v>
      </c>
      <c r="I1919">
        <f t="shared" si="73"/>
        <v>0.8</v>
      </c>
      <c r="J1919" t="s">
        <v>3968</v>
      </c>
      <c r="K1919">
        <v>715523</v>
      </c>
      <c r="L1919" t="s">
        <v>3969</v>
      </c>
      <c r="M1919">
        <v>500000</v>
      </c>
      <c r="N1919" t="s">
        <v>3970</v>
      </c>
      <c r="O1919">
        <v>1000</v>
      </c>
      <c r="P1919" t="s">
        <v>3971</v>
      </c>
      <c r="Q1919">
        <v>1000</v>
      </c>
      <c r="R1919" t="s">
        <v>3972</v>
      </c>
      <c r="S1919">
        <v>1000</v>
      </c>
      <c r="T1919" s="7" t="str">
        <f t="shared" si="72"/>
        <v>hp_3577613;atk_572418;hit_500000;miss_1000;cirt_1000;cirtSub_1000</v>
      </c>
    </row>
    <row r="1920" spans="1:20" x14ac:dyDescent="0.15">
      <c r="A1920" s="16">
        <v>430116</v>
      </c>
      <c r="B1920" s="1" t="s">
        <v>4358</v>
      </c>
      <c r="C1920" s="1">
        <v>1</v>
      </c>
      <c r="D1920" s="1">
        <v>1</v>
      </c>
      <c r="E1920" s="3">
        <v>200</v>
      </c>
      <c r="F1920" s="14" t="s">
        <v>3967</v>
      </c>
      <c r="G1920">
        <v>3627225</v>
      </c>
      <c r="I1920">
        <f t="shared" si="73"/>
        <v>0.8</v>
      </c>
      <c r="J1920" t="s">
        <v>3968</v>
      </c>
      <c r="K1920">
        <v>725445</v>
      </c>
      <c r="L1920" t="s">
        <v>3969</v>
      </c>
      <c r="M1920">
        <v>500000</v>
      </c>
      <c r="N1920" t="s">
        <v>3970</v>
      </c>
      <c r="O1920">
        <v>1000</v>
      </c>
      <c r="P1920" t="s">
        <v>3971</v>
      </c>
      <c r="Q1920">
        <v>1000</v>
      </c>
      <c r="R1920" t="s">
        <v>3972</v>
      </c>
      <c r="S1920">
        <v>1000</v>
      </c>
      <c r="T1920" s="7" t="str">
        <f t="shared" si="72"/>
        <v>hp_3627225;atk_580356;hit_500000;miss_1000;cirt_1000;cirtSub_1000</v>
      </c>
    </row>
    <row r="1921" spans="1:20" x14ac:dyDescent="0.15">
      <c r="A1921" s="16">
        <v>430117</v>
      </c>
      <c r="B1921" s="1" t="s">
        <v>4359</v>
      </c>
      <c r="C1921" s="1">
        <v>1</v>
      </c>
      <c r="D1921" s="1">
        <v>1</v>
      </c>
      <c r="E1921" s="3">
        <v>205</v>
      </c>
      <c r="F1921" s="14" t="s">
        <v>3967</v>
      </c>
      <c r="G1921">
        <v>3676838</v>
      </c>
      <c r="I1921">
        <f t="shared" si="73"/>
        <v>0.8</v>
      </c>
      <c r="J1921" t="s">
        <v>3968</v>
      </c>
      <c r="K1921">
        <v>735368</v>
      </c>
      <c r="L1921" t="s">
        <v>3969</v>
      </c>
      <c r="M1921">
        <v>500000</v>
      </c>
      <c r="N1921" t="s">
        <v>3970</v>
      </c>
      <c r="O1921">
        <v>1025</v>
      </c>
      <c r="P1921" t="s">
        <v>3971</v>
      </c>
      <c r="Q1921">
        <v>1025</v>
      </c>
      <c r="R1921" t="s">
        <v>3972</v>
      </c>
      <c r="S1921">
        <v>1025</v>
      </c>
      <c r="T1921" s="7" t="str">
        <f t="shared" si="72"/>
        <v>hp_3676838;atk_588294;hit_500000;miss_1025;cirt_1025;cirtSub_1025</v>
      </c>
    </row>
    <row r="1922" spans="1:20" x14ac:dyDescent="0.15">
      <c r="A1922" s="16">
        <v>430118</v>
      </c>
      <c r="B1922" s="1" t="s">
        <v>4360</v>
      </c>
      <c r="C1922" s="1">
        <v>1</v>
      </c>
      <c r="D1922" s="1">
        <v>1</v>
      </c>
      <c r="E1922" s="3">
        <v>205</v>
      </c>
      <c r="F1922" s="14" t="s">
        <v>3967</v>
      </c>
      <c r="G1922">
        <v>3731963</v>
      </c>
      <c r="I1922">
        <f t="shared" si="73"/>
        <v>0.8</v>
      </c>
      <c r="J1922" t="s">
        <v>3968</v>
      </c>
      <c r="K1922">
        <v>746393</v>
      </c>
      <c r="L1922" t="s">
        <v>3969</v>
      </c>
      <c r="M1922">
        <v>500000</v>
      </c>
      <c r="N1922" t="s">
        <v>3970</v>
      </c>
      <c r="O1922">
        <v>1025</v>
      </c>
      <c r="P1922" t="s">
        <v>3971</v>
      </c>
      <c r="Q1922">
        <v>1025</v>
      </c>
      <c r="R1922" t="s">
        <v>3972</v>
      </c>
      <c r="S1922">
        <v>1025</v>
      </c>
      <c r="T1922" s="7" t="str">
        <f t="shared" si="72"/>
        <v>hp_3731963;atk_597114;hit_500000;miss_1025;cirt_1025;cirtSub_1025</v>
      </c>
    </row>
    <row r="1923" spans="1:20" x14ac:dyDescent="0.15">
      <c r="A1923" s="16">
        <v>430119</v>
      </c>
      <c r="B1923" s="1" t="s">
        <v>4361</v>
      </c>
      <c r="C1923" s="1">
        <v>1</v>
      </c>
      <c r="D1923" s="1">
        <v>1</v>
      </c>
      <c r="E1923" s="3">
        <v>205</v>
      </c>
      <c r="F1923" s="14" t="s">
        <v>3967</v>
      </c>
      <c r="G1923">
        <v>3787088</v>
      </c>
      <c r="I1923">
        <f t="shared" si="73"/>
        <v>0.8</v>
      </c>
      <c r="J1923" t="s">
        <v>3968</v>
      </c>
      <c r="K1923">
        <v>757418</v>
      </c>
      <c r="L1923" t="s">
        <v>3969</v>
      </c>
      <c r="M1923">
        <v>500000</v>
      </c>
      <c r="N1923" t="s">
        <v>3970</v>
      </c>
      <c r="O1923">
        <v>1025</v>
      </c>
      <c r="P1923" t="s">
        <v>3971</v>
      </c>
      <c r="Q1923">
        <v>1025</v>
      </c>
      <c r="R1923" t="s">
        <v>3972</v>
      </c>
      <c r="S1923">
        <v>1025</v>
      </c>
      <c r="T1923" s="7" t="str">
        <f t="shared" si="72"/>
        <v>hp_3787088;atk_605934;hit_500000;miss_1025;cirt_1025;cirtSub_1025</v>
      </c>
    </row>
    <row r="1924" spans="1:20" x14ac:dyDescent="0.15">
      <c r="A1924" s="16">
        <v>430120</v>
      </c>
      <c r="B1924" s="1" t="s">
        <v>4362</v>
      </c>
      <c r="C1924" s="1">
        <v>1</v>
      </c>
      <c r="D1924" s="1">
        <v>1</v>
      </c>
      <c r="E1924" s="3">
        <v>210</v>
      </c>
      <c r="F1924" s="14" t="s">
        <v>3967</v>
      </c>
      <c r="G1924">
        <v>3842213</v>
      </c>
      <c r="I1924">
        <f t="shared" si="73"/>
        <v>0.8</v>
      </c>
      <c r="J1924" t="s">
        <v>3968</v>
      </c>
      <c r="K1924">
        <v>768443</v>
      </c>
      <c r="L1924" t="s">
        <v>3969</v>
      </c>
      <c r="M1924">
        <v>500000</v>
      </c>
      <c r="N1924" t="s">
        <v>3970</v>
      </c>
      <c r="O1924">
        <v>1050</v>
      </c>
      <c r="P1924" t="s">
        <v>3971</v>
      </c>
      <c r="Q1924">
        <v>1050</v>
      </c>
      <c r="R1924" t="s">
        <v>3972</v>
      </c>
      <c r="S1924">
        <v>1050</v>
      </c>
      <c r="T1924" s="7" t="str">
        <f t="shared" si="72"/>
        <v>hp_3842213;atk_614754;hit_500000;miss_1050;cirt_1050;cirtSub_1050</v>
      </c>
    </row>
    <row r="1925" spans="1:20" x14ac:dyDescent="0.15">
      <c r="A1925" s="16">
        <v>430121</v>
      </c>
      <c r="B1925" s="1" t="s">
        <v>4363</v>
      </c>
      <c r="C1925" s="1">
        <v>1</v>
      </c>
      <c r="D1925" s="1">
        <v>1</v>
      </c>
      <c r="E1925" s="3">
        <v>210</v>
      </c>
      <c r="F1925" s="14" t="s">
        <v>3967</v>
      </c>
      <c r="G1925">
        <v>3897338</v>
      </c>
      <c r="I1925">
        <f t="shared" si="73"/>
        <v>0.8</v>
      </c>
      <c r="J1925" t="s">
        <v>3968</v>
      </c>
      <c r="K1925">
        <v>779468</v>
      </c>
      <c r="L1925" t="s">
        <v>3969</v>
      </c>
      <c r="M1925">
        <v>500000</v>
      </c>
      <c r="N1925" t="s">
        <v>3970</v>
      </c>
      <c r="O1925">
        <v>1050</v>
      </c>
      <c r="P1925" t="s">
        <v>3971</v>
      </c>
      <c r="Q1925">
        <v>1050</v>
      </c>
      <c r="R1925" t="s">
        <v>3972</v>
      </c>
      <c r="S1925">
        <v>1050</v>
      </c>
      <c r="T1925" s="7" t="str">
        <f t="shared" si="72"/>
        <v>hp_3897338;atk_623574;hit_500000;miss_1050;cirt_1050;cirtSub_1050</v>
      </c>
    </row>
    <row r="1926" spans="1:20" x14ac:dyDescent="0.15">
      <c r="A1926" s="16">
        <v>430122</v>
      </c>
      <c r="B1926" s="1" t="s">
        <v>4364</v>
      </c>
      <c r="C1926" s="1">
        <v>1</v>
      </c>
      <c r="D1926" s="1">
        <v>1</v>
      </c>
      <c r="E1926" s="3">
        <v>210</v>
      </c>
      <c r="F1926" s="14" t="s">
        <v>3967</v>
      </c>
      <c r="G1926">
        <v>3952463</v>
      </c>
      <c r="I1926">
        <f t="shared" si="73"/>
        <v>0.8</v>
      </c>
      <c r="J1926" t="s">
        <v>3968</v>
      </c>
      <c r="K1926">
        <v>790493</v>
      </c>
      <c r="L1926" t="s">
        <v>3969</v>
      </c>
      <c r="M1926">
        <v>500000</v>
      </c>
      <c r="N1926" t="s">
        <v>3970</v>
      </c>
      <c r="O1926">
        <v>1050</v>
      </c>
      <c r="P1926" t="s">
        <v>3971</v>
      </c>
      <c r="Q1926">
        <v>1050</v>
      </c>
      <c r="R1926" t="s">
        <v>3972</v>
      </c>
      <c r="S1926">
        <v>1050</v>
      </c>
      <c r="T1926" s="7" t="str">
        <f t="shared" si="72"/>
        <v>hp_3952463;atk_632394;hit_500000;miss_1050;cirt_1050;cirtSub_1050</v>
      </c>
    </row>
    <row r="1927" spans="1:20" x14ac:dyDescent="0.15">
      <c r="A1927" s="16">
        <v>430123</v>
      </c>
      <c r="B1927" s="1" t="s">
        <v>4365</v>
      </c>
      <c r="C1927" s="1">
        <v>1</v>
      </c>
      <c r="D1927" s="1">
        <v>1</v>
      </c>
      <c r="E1927" s="3">
        <v>215</v>
      </c>
      <c r="F1927" s="14" t="s">
        <v>3967</v>
      </c>
      <c r="G1927">
        <v>4007588</v>
      </c>
      <c r="I1927">
        <f t="shared" si="73"/>
        <v>0.8</v>
      </c>
      <c r="J1927" t="s">
        <v>3968</v>
      </c>
      <c r="K1927">
        <v>801518</v>
      </c>
      <c r="L1927" t="s">
        <v>3969</v>
      </c>
      <c r="M1927">
        <v>500000</v>
      </c>
      <c r="N1927" t="s">
        <v>3970</v>
      </c>
      <c r="O1927">
        <v>1075</v>
      </c>
      <c r="P1927" t="s">
        <v>3971</v>
      </c>
      <c r="Q1927">
        <v>1075</v>
      </c>
      <c r="R1927" t="s">
        <v>3972</v>
      </c>
      <c r="S1927">
        <v>1075</v>
      </c>
      <c r="T1927" s="7" t="str">
        <f t="shared" si="72"/>
        <v>hp_4007588;atk_641214;hit_500000;miss_1075;cirt_1075;cirtSub_1075</v>
      </c>
    </row>
    <row r="1928" spans="1:20" x14ac:dyDescent="0.15">
      <c r="A1928" s="16">
        <v>430124</v>
      </c>
      <c r="B1928" s="1" t="s">
        <v>4366</v>
      </c>
      <c r="C1928" s="1">
        <v>1</v>
      </c>
      <c r="D1928" s="1">
        <v>1</v>
      </c>
      <c r="E1928" s="3">
        <v>215</v>
      </c>
      <c r="F1928" s="14" t="s">
        <v>3967</v>
      </c>
      <c r="G1928">
        <v>4062713</v>
      </c>
      <c r="I1928">
        <f t="shared" si="73"/>
        <v>0.8</v>
      </c>
      <c r="J1928" t="s">
        <v>3968</v>
      </c>
      <c r="K1928">
        <v>812543</v>
      </c>
      <c r="L1928" t="s">
        <v>3969</v>
      </c>
      <c r="M1928">
        <v>500000</v>
      </c>
      <c r="N1928" t="s">
        <v>3970</v>
      </c>
      <c r="O1928">
        <v>1075</v>
      </c>
      <c r="P1928" t="s">
        <v>3971</v>
      </c>
      <c r="Q1928">
        <v>1075</v>
      </c>
      <c r="R1928" t="s">
        <v>3972</v>
      </c>
      <c r="S1928">
        <v>1075</v>
      </c>
      <c r="T1928" s="7" t="str">
        <f t="shared" si="72"/>
        <v>hp_4062713;atk_650034;hit_500000;miss_1075;cirt_1075;cirtSub_1075</v>
      </c>
    </row>
    <row r="1929" spans="1:20" x14ac:dyDescent="0.15">
      <c r="A1929" s="16">
        <v>430125</v>
      </c>
      <c r="B1929" s="1" t="s">
        <v>4367</v>
      </c>
      <c r="C1929" s="1">
        <v>1</v>
      </c>
      <c r="D1929" s="1">
        <v>1</v>
      </c>
      <c r="E1929" s="3">
        <v>215</v>
      </c>
      <c r="F1929" s="14" t="s">
        <v>3967</v>
      </c>
      <c r="G1929">
        <v>4117838</v>
      </c>
      <c r="I1929">
        <f t="shared" si="73"/>
        <v>0.8</v>
      </c>
      <c r="J1929" t="s">
        <v>3968</v>
      </c>
      <c r="K1929">
        <v>823568</v>
      </c>
      <c r="L1929" t="s">
        <v>3969</v>
      </c>
      <c r="M1929">
        <v>500000</v>
      </c>
      <c r="N1929" t="s">
        <v>3970</v>
      </c>
      <c r="O1929">
        <v>1075</v>
      </c>
      <c r="P1929" t="s">
        <v>3971</v>
      </c>
      <c r="Q1929">
        <v>1075</v>
      </c>
      <c r="R1929" t="s">
        <v>3972</v>
      </c>
      <c r="S1929">
        <v>1075</v>
      </c>
      <c r="T1929" s="7" t="str">
        <f t="shared" si="72"/>
        <v>hp_4117838;atk_658854;hit_500000;miss_1075;cirt_1075;cirtSub_1075</v>
      </c>
    </row>
    <row r="1930" spans="1:20" x14ac:dyDescent="0.15">
      <c r="A1930" s="16">
        <v>430126</v>
      </c>
      <c r="B1930" s="1" t="s">
        <v>4368</v>
      </c>
      <c r="C1930" s="1">
        <v>1</v>
      </c>
      <c r="D1930" s="1">
        <v>1</v>
      </c>
      <c r="E1930" s="3">
        <v>220</v>
      </c>
      <c r="F1930" s="14" t="s">
        <v>3967</v>
      </c>
      <c r="G1930">
        <v>4172963</v>
      </c>
      <c r="I1930">
        <f t="shared" si="73"/>
        <v>0.8</v>
      </c>
      <c r="J1930" t="s">
        <v>3968</v>
      </c>
      <c r="K1930">
        <v>834593</v>
      </c>
      <c r="L1930" t="s">
        <v>3969</v>
      </c>
      <c r="M1930">
        <v>500000</v>
      </c>
      <c r="N1930" t="s">
        <v>3970</v>
      </c>
      <c r="O1930">
        <v>1100</v>
      </c>
      <c r="P1930" t="s">
        <v>3971</v>
      </c>
      <c r="Q1930">
        <v>1100</v>
      </c>
      <c r="R1930" t="s">
        <v>3972</v>
      </c>
      <c r="S1930">
        <v>1100</v>
      </c>
      <c r="T1930" s="7" t="str">
        <f t="shared" si="72"/>
        <v>hp_4172963;atk_667674;hit_500000;miss_1100;cirt_1100;cirtSub_1100</v>
      </c>
    </row>
    <row r="1931" spans="1:20" x14ac:dyDescent="0.15">
      <c r="A1931" s="16">
        <v>430127</v>
      </c>
      <c r="B1931" s="1" t="s">
        <v>4369</v>
      </c>
      <c r="C1931" s="1">
        <v>1</v>
      </c>
      <c r="D1931" s="1">
        <v>1</v>
      </c>
      <c r="E1931" s="3">
        <v>220</v>
      </c>
      <c r="F1931" s="14" t="s">
        <v>3967</v>
      </c>
      <c r="G1931">
        <v>4228088</v>
      </c>
      <c r="I1931">
        <f t="shared" si="73"/>
        <v>0.8</v>
      </c>
      <c r="J1931" t="s">
        <v>3968</v>
      </c>
      <c r="K1931">
        <v>845618</v>
      </c>
      <c r="L1931" t="s">
        <v>3969</v>
      </c>
      <c r="M1931">
        <v>500000</v>
      </c>
      <c r="N1931" t="s">
        <v>3970</v>
      </c>
      <c r="O1931">
        <v>1100</v>
      </c>
      <c r="P1931" t="s">
        <v>3971</v>
      </c>
      <c r="Q1931">
        <v>1100</v>
      </c>
      <c r="R1931" t="s">
        <v>3972</v>
      </c>
      <c r="S1931">
        <v>1100</v>
      </c>
      <c r="T1931" s="7" t="str">
        <f t="shared" si="72"/>
        <v>hp_4228088;atk_676494;hit_500000;miss_1100;cirt_1100;cirtSub_1100</v>
      </c>
    </row>
    <row r="1932" spans="1:20" x14ac:dyDescent="0.15">
      <c r="A1932" s="16">
        <v>430128</v>
      </c>
      <c r="B1932" s="1" t="s">
        <v>4370</v>
      </c>
      <c r="C1932" s="1">
        <v>1</v>
      </c>
      <c r="D1932" s="1">
        <v>1</v>
      </c>
      <c r="E1932" s="3">
        <v>220</v>
      </c>
      <c r="F1932" s="14" t="s">
        <v>3967</v>
      </c>
      <c r="G1932">
        <v>4283213</v>
      </c>
      <c r="I1932">
        <f t="shared" si="73"/>
        <v>0.8</v>
      </c>
      <c r="J1932" t="s">
        <v>3968</v>
      </c>
      <c r="K1932">
        <v>856643</v>
      </c>
      <c r="L1932" t="s">
        <v>3969</v>
      </c>
      <c r="M1932">
        <v>500000</v>
      </c>
      <c r="N1932" t="s">
        <v>3970</v>
      </c>
      <c r="O1932">
        <v>1100</v>
      </c>
      <c r="P1932" t="s">
        <v>3971</v>
      </c>
      <c r="Q1932">
        <v>1100</v>
      </c>
      <c r="R1932" t="s">
        <v>3972</v>
      </c>
      <c r="S1932">
        <v>1100</v>
      </c>
      <c r="T1932" s="7" t="str">
        <f t="shared" si="72"/>
        <v>hp_4283213;atk_685314;hit_500000;miss_1100;cirt_1100;cirtSub_1100</v>
      </c>
    </row>
    <row r="1933" spans="1:20" x14ac:dyDescent="0.15">
      <c r="A1933" s="16">
        <v>430129</v>
      </c>
      <c r="B1933" s="1" t="s">
        <v>4371</v>
      </c>
      <c r="C1933" s="1">
        <v>1</v>
      </c>
      <c r="D1933" s="1">
        <v>1</v>
      </c>
      <c r="E1933" s="3">
        <v>225</v>
      </c>
      <c r="F1933" s="14" t="s">
        <v>3967</v>
      </c>
      <c r="G1933">
        <v>4343850</v>
      </c>
      <c r="I1933">
        <f t="shared" si="73"/>
        <v>0.8</v>
      </c>
      <c r="J1933" t="s">
        <v>3968</v>
      </c>
      <c r="K1933">
        <v>868770</v>
      </c>
      <c r="L1933" t="s">
        <v>3969</v>
      </c>
      <c r="M1933">
        <v>500000</v>
      </c>
      <c r="N1933" t="s">
        <v>3970</v>
      </c>
      <c r="O1933">
        <v>1125</v>
      </c>
      <c r="P1933" t="s">
        <v>3971</v>
      </c>
      <c r="Q1933">
        <v>1125</v>
      </c>
      <c r="R1933" t="s">
        <v>3972</v>
      </c>
      <c r="S1933">
        <v>1125</v>
      </c>
      <c r="T1933" s="7" t="str">
        <f t="shared" ref="T1933:T1996" si="74">F1933&amp;"_"&amp;G1933&amp;";"&amp;J1933&amp;"_"&amp;INT(K1933*I1933)&amp;";"&amp;L1933&amp;"_"&amp;M1933&amp;";"&amp;N1933&amp;"_"&amp;O1933&amp;";"&amp;P1933&amp;"_"&amp;Q1933&amp;";"&amp;R1933&amp;"_"&amp;S1933</f>
        <v>hp_4343850;atk_695016;hit_500000;miss_1125;cirt_1125;cirtSub_1125</v>
      </c>
    </row>
    <row r="1934" spans="1:20" x14ac:dyDescent="0.15">
      <c r="A1934" s="16">
        <v>430130</v>
      </c>
      <c r="B1934" s="1" t="s">
        <v>4372</v>
      </c>
      <c r="C1934" s="1">
        <v>1</v>
      </c>
      <c r="D1934" s="1">
        <v>1</v>
      </c>
      <c r="E1934" s="3">
        <v>225</v>
      </c>
      <c r="F1934" s="14" t="s">
        <v>3967</v>
      </c>
      <c r="G1934">
        <v>4404488</v>
      </c>
      <c r="I1934">
        <f t="shared" si="73"/>
        <v>0.8</v>
      </c>
      <c r="J1934" t="s">
        <v>3968</v>
      </c>
      <c r="K1934">
        <v>880898</v>
      </c>
      <c r="L1934" t="s">
        <v>3969</v>
      </c>
      <c r="M1934">
        <v>500000</v>
      </c>
      <c r="N1934" t="s">
        <v>3970</v>
      </c>
      <c r="O1934">
        <v>1125</v>
      </c>
      <c r="P1934" t="s">
        <v>3971</v>
      </c>
      <c r="Q1934">
        <v>1125</v>
      </c>
      <c r="R1934" t="s">
        <v>3972</v>
      </c>
      <c r="S1934">
        <v>1125</v>
      </c>
      <c r="T1934" s="7" t="str">
        <f t="shared" si="74"/>
        <v>hp_4404488;atk_704718;hit_500000;miss_1125;cirt_1125;cirtSub_1125</v>
      </c>
    </row>
    <row r="1935" spans="1:20" x14ac:dyDescent="0.15">
      <c r="A1935" s="16">
        <v>430131</v>
      </c>
      <c r="B1935" s="1" t="s">
        <v>4373</v>
      </c>
      <c r="C1935" s="1">
        <v>1</v>
      </c>
      <c r="D1935" s="1">
        <v>1</v>
      </c>
      <c r="E1935" s="3">
        <v>225</v>
      </c>
      <c r="F1935" s="14" t="s">
        <v>3967</v>
      </c>
      <c r="G1935">
        <v>4465125</v>
      </c>
      <c r="I1935">
        <f t="shared" si="73"/>
        <v>0.8</v>
      </c>
      <c r="J1935" t="s">
        <v>3968</v>
      </c>
      <c r="K1935">
        <v>893025</v>
      </c>
      <c r="L1935" t="s">
        <v>3969</v>
      </c>
      <c r="M1935">
        <v>500000</v>
      </c>
      <c r="N1935" t="s">
        <v>3970</v>
      </c>
      <c r="O1935">
        <v>1125</v>
      </c>
      <c r="P1935" t="s">
        <v>3971</v>
      </c>
      <c r="Q1935">
        <v>1125</v>
      </c>
      <c r="R1935" t="s">
        <v>3972</v>
      </c>
      <c r="S1935">
        <v>1125</v>
      </c>
      <c r="T1935" s="7" t="str">
        <f t="shared" si="74"/>
        <v>hp_4465125;atk_714420;hit_500000;miss_1125;cirt_1125;cirtSub_1125</v>
      </c>
    </row>
    <row r="1936" spans="1:20" x14ac:dyDescent="0.15">
      <c r="A1936" s="16">
        <v>430132</v>
      </c>
      <c r="B1936" s="1" t="s">
        <v>4374</v>
      </c>
      <c r="C1936" s="1">
        <v>1</v>
      </c>
      <c r="D1936" s="1">
        <v>1</v>
      </c>
      <c r="E1936" s="3">
        <v>230</v>
      </c>
      <c r="F1936" s="14" t="s">
        <v>3967</v>
      </c>
      <c r="G1936">
        <v>4525763</v>
      </c>
      <c r="I1936">
        <f t="shared" si="73"/>
        <v>0.8</v>
      </c>
      <c r="J1936" t="s">
        <v>3968</v>
      </c>
      <c r="K1936">
        <v>905153</v>
      </c>
      <c r="L1936" t="s">
        <v>3969</v>
      </c>
      <c r="M1936">
        <v>500000</v>
      </c>
      <c r="N1936" t="s">
        <v>3970</v>
      </c>
      <c r="O1936">
        <v>1150</v>
      </c>
      <c r="P1936" t="s">
        <v>3971</v>
      </c>
      <c r="Q1936">
        <v>1150</v>
      </c>
      <c r="R1936" t="s">
        <v>3972</v>
      </c>
      <c r="S1936">
        <v>1150</v>
      </c>
      <c r="T1936" s="7" t="str">
        <f t="shared" si="74"/>
        <v>hp_4525763;atk_724122;hit_500000;miss_1150;cirt_1150;cirtSub_1150</v>
      </c>
    </row>
    <row r="1937" spans="1:20" x14ac:dyDescent="0.15">
      <c r="A1937" s="16">
        <v>430133</v>
      </c>
      <c r="B1937" s="1" t="s">
        <v>4375</v>
      </c>
      <c r="C1937" s="1">
        <v>1</v>
      </c>
      <c r="D1937" s="1">
        <v>1</v>
      </c>
      <c r="E1937" s="3">
        <v>230</v>
      </c>
      <c r="F1937" s="14" t="s">
        <v>3967</v>
      </c>
      <c r="G1937">
        <v>4586400</v>
      </c>
      <c r="I1937">
        <f t="shared" si="73"/>
        <v>0.8</v>
      </c>
      <c r="J1937" t="s">
        <v>3968</v>
      </c>
      <c r="K1937">
        <v>917280</v>
      </c>
      <c r="L1937" t="s">
        <v>3969</v>
      </c>
      <c r="M1937">
        <v>500000</v>
      </c>
      <c r="N1937" t="s">
        <v>3970</v>
      </c>
      <c r="O1937">
        <v>1150</v>
      </c>
      <c r="P1937" t="s">
        <v>3971</v>
      </c>
      <c r="Q1937">
        <v>1150</v>
      </c>
      <c r="R1937" t="s">
        <v>3972</v>
      </c>
      <c r="S1937">
        <v>1150</v>
      </c>
      <c r="T1937" s="7" t="str">
        <f t="shared" si="74"/>
        <v>hp_4586400;atk_733824;hit_500000;miss_1150;cirt_1150;cirtSub_1150</v>
      </c>
    </row>
    <row r="1938" spans="1:20" x14ac:dyDescent="0.15">
      <c r="A1938" s="16">
        <v>430134</v>
      </c>
      <c r="B1938" s="1" t="s">
        <v>4376</v>
      </c>
      <c r="C1938" s="1">
        <v>1</v>
      </c>
      <c r="D1938" s="1">
        <v>1</v>
      </c>
      <c r="E1938" s="3">
        <v>230</v>
      </c>
      <c r="F1938" s="14" t="s">
        <v>3967</v>
      </c>
      <c r="G1938">
        <v>4647038</v>
      </c>
      <c r="I1938">
        <f t="shared" ref="I1938:I2001" si="75">MIN(I1933+0.02,0.8)</f>
        <v>0.8</v>
      </c>
      <c r="J1938" t="s">
        <v>3968</v>
      </c>
      <c r="K1938">
        <v>929408</v>
      </c>
      <c r="L1938" t="s">
        <v>3969</v>
      </c>
      <c r="M1938">
        <v>500000</v>
      </c>
      <c r="N1938" t="s">
        <v>3970</v>
      </c>
      <c r="O1938">
        <v>1150</v>
      </c>
      <c r="P1938" t="s">
        <v>3971</v>
      </c>
      <c r="Q1938">
        <v>1150</v>
      </c>
      <c r="R1938" t="s">
        <v>3972</v>
      </c>
      <c r="S1938">
        <v>1150</v>
      </c>
      <c r="T1938" s="7" t="str">
        <f t="shared" si="74"/>
        <v>hp_4647038;atk_743526;hit_500000;miss_1150;cirt_1150;cirtSub_1150</v>
      </c>
    </row>
    <row r="1939" spans="1:20" x14ac:dyDescent="0.15">
      <c r="A1939" s="16">
        <v>430135</v>
      </c>
      <c r="B1939" s="1" t="s">
        <v>4377</v>
      </c>
      <c r="C1939" s="1">
        <v>1</v>
      </c>
      <c r="D1939" s="1">
        <v>1</v>
      </c>
      <c r="E1939" s="3">
        <v>235</v>
      </c>
      <c r="F1939" s="14" t="s">
        <v>3967</v>
      </c>
      <c r="G1939">
        <v>4707675</v>
      </c>
      <c r="I1939">
        <f t="shared" si="75"/>
        <v>0.8</v>
      </c>
      <c r="J1939" t="s">
        <v>3968</v>
      </c>
      <c r="K1939">
        <v>941535</v>
      </c>
      <c r="L1939" t="s">
        <v>3969</v>
      </c>
      <c r="M1939">
        <v>500000</v>
      </c>
      <c r="N1939" t="s">
        <v>3970</v>
      </c>
      <c r="O1939">
        <v>1175</v>
      </c>
      <c r="P1939" t="s">
        <v>3971</v>
      </c>
      <c r="Q1939">
        <v>1175</v>
      </c>
      <c r="R1939" t="s">
        <v>3972</v>
      </c>
      <c r="S1939">
        <v>1175</v>
      </c>
      <c r="T1939" s="7" t="str">
        <f t="shared" si="74"/>
        <v>hp_4707675;atk_753228;hit_500000;miss_1175;cirt_1175;cirtSub_1175</v>
      </c>
    </row>
    <row r="1940" spans="1:20" x14ac:dyDescent="0.15">
      <c r="A1940" s="16">
        <v>430136</v>
      </c>
      <c r="B1940" s="1" t="s">
        <v>4378</v>
      </c>
      <c r="C1940" s="1">
        <v>1</v>
      </c>
      <c r="D1940" s="1">
        <v>1</v>
      </c>
      <c r="E1940" s="3">
        <v>235</v>
      </c>
      <c r="F1940" s="14" t="s">
        <v>3967</v>
      </c>
      <c r="G1940">
        <v>4768313</v>
      </c>
      <c r="I1940">
        <f t="shared" si="75"/>
        <v>0.8</v>
      </c>
      <c r="J1940" t="s">
        <v>3968</v>
      </c>
      <c r="K1940">
        <v>953663</v>
      </c>
      <c r="L1940" t="s">
        <v>3969</v>
      </c>
      <c r="M1940">
        <v>500000</v>
      </c>
      <c r="N1940" t="s">
        <v>3970</v>
      </c>
      <c r="O1940">
        <v>1175</v>
      </c>
      <c r="P1940" t="s">
        <v>3971</v>
      </c>
      <c r="Q1940">
        <v>1175</v>
      </c>
      <c r="R1940" t="s">
        <v>3972</v>
      </c>
      <c r="S1940">
        <v>1175</v>
      </c>
      <c r="T1940" s="7" t="str">
        <f t="shared" si="74"/>
        <v>hp_4768313;atk_762930;hit_500000;miss_1175;cirt_1175;cirtSub_1175</v>
      </c>
    </row>
    <row r="1941" spans="1:20" x14ac:dyDescent="0.15">
      <c r="A1941" s="16">
        <v>430137</v>
      </c>
      <c r="B1941" s="1" t="s">
        <v>4379</v>
      </c>
      <c r="C1941" s="1">
        <v>1</v>
      </c>
      <c r="D1941" s="1">
        <v>1</v>
      </c>
      <c r="E1941" s="3">
        <v>235</v>
      </c>
      <c r="F1941" s="14" t="s">
        <v>3967</v>
      </c>
      <c r="G1941">
        <v>4828950</v>
      </c>
      <c r="I1941">
        <f t="shared" si="75"/>
        <v>0.8</v>
      </c>
      <c r="J1941" t="s">
        <v>3968</v>
      </c>
      <c r="K1941">
        <v>965790</v>
      </c>
      <c r="L1941" t="s">
        <v>3969</v>
      </c>
      <c r="M1941">
        <v>500000</v>
      </c>
      <c r="N1941" t="s">
        <v>3970</v>
      </c>
      <c r="O1941">
        <v>1175</v>
      </c>
      <c r="P1941" t="s">
        <v>3971</v>
      </c>
      <c r="Q1941">
        <v>1175</v>
      </c>
      <c r="R1941" t="s">
        <v>3972</v>
      </c>
      <c r="S1941">
        <v>1175</v>
      </c>
      <c r="T1941" s="7" t="str">
        <f t="shared" si="74"/>
        <v>hp_4828950;atk_772632;hit_500000;miss_1175;cirt_1175;cirtSub_1175</v>
      </c>
    </row>
    <row r="1942" spans="1:20" x14ac:dyDescent="0.15">
      <c r="A1942" s="16">
        <v>430138</v>
      </c>
      <c r="B1942" s="1" t="s">
        <v>4380</v>
      </c>
      <c r="C1942" s="1">
        <v>1</v>
      </c>
      <c r="D1942" s="1">
        <v>1</v>
      </c>
      <c r="E1942" s="3">
        <v>240</v>
      </c>
      <c r="F1942" s="14" t="s">
        <v>3967</v>
      </c>
      <c r="G1942">
        <v>4889588</v>
      </c>
      <c r="I1942">
        <f t="shared" si="75"/>
        <v>0.8</v>
      </c>
      <c r="J1942" t="s">
        <v>3968</v>
      </c>
      <c r="K1942">
        <v>977918</v>
      </c>
      <c r="L1942" t="s">
        <v>3969</v>
      </c>
      <c r="M1942">
        <v>500000</v>
      </c>
      <c r="N1942" t="s">
        <v>3970</v>
      </c>
      <c r="O1942">
        <v>1200</v>
      </c>
      <c r="P1942" t="s">
        <v>3971</v>
      </c>
      <c r="Q1942">
        <v>1200</v>
      </c>
      <c r="R1942" t="s">
        <v>3972</v>
      </c>
      <c r="S1942">
        <v>1200</v>
      </c>
      <c r="T1942" s="7" t="str">
        <f t="shared" si="74"/>
        <v>hp_4889588;atk_782334;hit_500000;miss_1200;cirt_1200;cirtSub_1200</v>
      </c>
    </row>
    <row r="1943" spans="1:20" x14ac:dyDescent="0.15">
      <c r="A1943" s="16">
        <v>430139</v>
      </c>
      <c r="B1943" s="1" t="s">
        <v>4381</v>
      </c>
      <c r="C1943" s="1">
        <v>1</v>
      </c>
      <c r="D1943" s="1">
        <v>1</v>
      </c>
      <c r="E1943" s="3">
        <v>240</v>
      </c>
      <c r="F1943" s="14" t="s">
        <v>3967</v>
      </c>
      <c r="G1943">
        <v>4950225</v>
      </c>
      <c r="I1943">
        <f t="shared" si="75"/>
        <v>0.8</v>
      </c>
      <c r="J1943" t="s">
        <v>3968</v>
      </c>
      <c r="K1943">
        <v>990045</v>
      </c>
      <c r="L1943" t="s">
        <v>3969</v>
      </c>
      <c r="M1943">
        <v>500000</v>
      </c>
      <c r="N1943" t="s">
        <v>3970</v>
      </c>
      <c r="O1943">
        <v>1200</v>
      </c>
      <c r="P1943" t="s">
        <v>3971</v>
      </c>
      <c r="Q1943">
        <v>1200</v>
      </c>
      <c r="R1943" t="s">
        <v>3972</v>
      </c>
      <c r="S1943">
        <v>1200</v>
      </c>
      <c r="T1943" s="7" t="str">
        <f t="shared" si="74"/>
        <v>hp_4950225;atk_792036;hit_500000;miss_1200;cirt_1200;cirtSub_1200</v>
      </c>
    </row>
    <row r="1944" spans="1:20" x14ac:dyDescent="0.15">
      <c r="A1944" s="16">
        <v>430140</v>
      </c>
      <c r="B1944" s="1" t="s">
        <v>4382</v>
      </c>
      <c r="C1944" s="1">
        <v>1</v>
      </c>
      <c r="D1944" s="1">
        <v>1</v>
      </c>
      <c r="E1944" s="3">
        <v>240</v>
      </c>
      <c r="F1944" s="14" t="s">
        <v>3967</v>
      </c>
      <c r="G1944">
        <v>5010863</v>
      </c>
      <c r="I1944">
        <f t="shared" si="75"/>
        <v>0.8</v>
      </c>
      <c r="J1944" t="s">
        <v>3968</v>
      </c>
      <c r="K1944">
        <v>1002173</v>
      </c>
      <c r="L1944" t="s">
        <v>3969</v>
      </c>
      <c r="M1944">
        <v>500000</v>
      </c>
      <c r="N1944" t="s">
        <v>3970</v>
      </c>
      <c r="O1944">
        <v>1200</v>
      </c>
      <c r="P1944" t="s">
        <v>3971</v>
      </c>
      <c r="Q1944">
        <v>1200</v>
      </c>
      <c r="R1944" t="s">
        <v>3972</v>
      </c>
      <c r="S1944">
        <v>1200</v>
      </c>
      <c r="T1944" s="7" t="str">
        <f t="shared" si="74"/>
        <v>hp_5010863;atk_801738;hit_500000;miss_1200;cirt_1200;cirtSub_1200</v>
      </c>
    </row>
    <row r="1945" spans="1:20" x14ac:dyDescent="0.15">
      <c r="A1945" s="16">
        <v>430141</v>
      </c>
      <c r="B1945" s="1" t="s">
        <v>4383</v>
      </c>
      <c r="C1945" s="1">
        <v>1</v>
      </c>
      <c r="D1945" s="1">
        <v>1</v>
      </c>
      <c r="E1945" s="3">
        <v>245</v>
      </c>
      <c r="F1945" s="14" t="s">
        <v>3967</v>
      </c>
      <c r="G1945">
        <v>5077013</v>
      </c>
      <c r="I1945">
        <f t="shared" si="75"/>
        <v>0.8</v>
      </c>
      <c r="J1945" t="s">
        <v>3968</v>
      </c>
      <c r="K1945">
        <v>1015403</v>
      </c>
      <c r="L1945" t="s">
        <v>3969</v>
      </c>
      <c r="M1945">
        <v>500000</v>
      </c>
      <c r="N1945" t="s">
        <v>3970</v>
      </c>
      <c r="O1945">
        <v>1225</v>
      </c>
      <c r="P1945" t="s">
        <v>3971</v>
      </c>
      <c r="Q1945">
        <v>1225</v>
      </c>
      <c r="R1945" t="s">
        <v>3972</v>
      </c>
      <c r="S1945">
        <v>1225</v>
      </c>
      <c r="T1945" s="7" t="str">
        <f t="shared" si="74"/>
        <v>hp_5077013;atk_812322;hit_500000;miss_1225;cirt_1225;cirtSub_1225</v>
      </c>
    </row>
    <row r="1946" spans="1:20" x14ac:dyDescent="0.15">
      <c r="A1946" s="16">
        <v>430142</v>
      </c>
      <c r="B1946" s="1" t="s">
        <v>4384</v>
      </c>
      <c r="C1946" s="1">
        <v>1</v>
      </c>
      <c r="D1946" s="1">
        <v>1</v>
      </c>
      <c r="E1946" s="3">
        <v>245</v>
      </c>
      <c r="F1946" s="14" t="s">
        <v>3967</v>
      </c>
      <c r="G1946">
        <v>5143163</v>
      </c>
      <c r="I1946">
        <f t="shared" si="75"/>
        <v>0.8</v>
      </c>
      <c r="J1946" t="s">
        <v>3968</v>
      </c>
      <c r="K1946">
        <v>1028633</v>
      </c>
      <c r="L1946" t="s">
        <v>3969</v>
      </c>
      <c r="M1946">
        <v>500000</v>
      </c>
      <c r="N1946" t="s">
        <v>3970</v>
      </c>
      <c r="O1946">
        <v>1225</v>
      </c>
      <c r="P1946" t="s">
        <v>3971</v>
      </c>
      <c r="Q1946">
        <v>1225</v>
      </c>
      <c r="R1946" t="s">
        <v>3972</v>
      </c>
      <c r="S1946">
        <v>1225</v>
      </c>
      <c r="T1946" s="7" t="str">
        <f t="shared" si="74"/>
        <v>hp_5143163;atk_822906;hit_500000;miss_1225;cirt_1225;cirtSub_1225</v>
      </c>
    </row>
    <row r="1947" spans="1:20" x14ac:dyDescent="0.15">
      <c r="A1947" s="16">
        <v>430143</v>
      </c>
      <c r="B1947" s="1" t="s">
        <v>4385</v>
      </c>
      <c r="C1947" s="1">
        <v>1</v>
      </c>
      <c r="D1947" s="1">
        <v>1</v>
      </c>
      <c r="E1947" s="3">
        <v>245</v>
      </c>
      <c r="F1947" s="14" t="s">
        <v>3967</v>
      </c>
      <c r="G1947">
        <v>5209313</v>
      </c>
      <c r="I1947">
        <f t="shared" si="75"/>
        <v>0.8</v>
      </c>
      <c r="J1947" t="s">
        <v>3968</v>
      </c>
      <c r="K1947">
        <v>1041863</v>
      </c>
      <c r="L1947" t="s">
        <v>3969</v>
      </c>
      <c r="M1947">
        <v>500000</v>
      </c>
      <c r="N1947" t="s">
        <v>3970</v>
      </c>
      <c r="O1947">
        <v>1225</v>
      </c>
      <c r="P1947" t="s">
        <v>3971</v>
      </c>
      <c r="Q1947">
        <v>1225</v>
      </c>
      <c r="R1947" t="s">
        <v>3972</v>
      </c>
      <c r="S1947">
        <v>1225</v>
      </c>
      <c r="T1947" s="7" t="str">
        <f t="shared" si="74"/>
        <v>hp_5209313;atk_833490;hit_500000;miss_1225;cirt_1225;cirtSub_1225</v>
      </c>
    </row>
    <row r="1948" spans="1:20" x14ac:dyDescent="0.15">
      <c r="A1948" s="16">
        <v>430144</v>
      </c>
      <c r="B1948" s="1" t="s">
        <v>4386</v>
      </c>
      <c r="C1948" s="1">
        <v>1</v>
      </c>
      <c r="D1948" s="1">
        <v>1</v>
      </c>
      <c r="E1948" s="3">
        <v>250</v>
      </c>
      <c r="F1948" s="14" t="s">
        <v>3967</v>
      </c>
      <c r="G1948">
        <v>5275463</v>
      </c>
      <c r="I1948">
        <f t="shared" si="75"/>
        <v>0.8</v>
      </c>
      <c r="J1948" t="s">
        <v>3968</v>
      </c>
      <c r="K1948">
        <v>1055093</v>
      </c>
      <c r="L1948" t="s">
        <v>3969</v>
      </c>
      <c r="M1948">
        <v>500000</v>
      </c>
      <c r="N1948" t="s">
        <v>3970</v>
      </c>
      <c r="O1948">
        <v>1250</v>
      </c>
      <c r="P1948" t="s">
        <v>3971</v>
      </c>
      <c r="Q1948">
        <v>1250</v>
      </c>
      <c r="R1948" t="s">
        <v>3972</v>
      </c>
      <c r="S1948">
        <v>1250</v>
      </c>
      <c r="T1948" s="7" t="str">
        <f t="shared" si="74"/>
        <v>hp_5275463;atk_844074;hit_500000;miss_1250;cirt_1250;cirtSub_1250</v>
      </c>
    </row>
    <row r="1949" spans="1:20" x14ac:dyDescent="0.15">
      <c r="A1949" s="16">
        <v>430145</v>
      </c>
      <c r="B1949" s="1" t="s">
        <v>4387</v>
      </c>
      <c r="C1949" s="1">
        <v>1</v>
      </c>
      <c r="D1949" s="1">
        <v>1</v>
      </c>
      <c r="E1949" s="3">
        <v>250</v>
      </c>
      <c r="F1949" s="14" t="s">
        <v>3967</v>
      </c>
      <c r="G1949">
        <v>5341613</v>
      </c>
      <c r="I1949">
        <f t="shared" si="75"/>
        <v>0.8</v>
      </c>
      <c r="J1949" t="s">
        <v>3968</v>
      </c>
      <c r="K1949">
        <v>1068323</v>
      </c>
      <c r="L1949" t="s">
        <v>3969</v>
      </c>
      <c r="M1949">
        <v>500000</v>
      </c>
      <c r="N1949" t="s">
        <v>3970</v>
      </c>
      <c r="O1949">
        <v>1250</v>
      </c>
      <c r="P1949" t="s">
        <v>3971</v>
      </c>
      <c r="Q1949">
        <v>1250</v>
      </c>
      <c r="R1949" t="s">
        <v>3972</v>
      </c>
      <c r="S1949">
        <v>1250</v>
      </c>
      <c r="T1949" s="7" t="str">
        <f t="shared" si="74"/>
        <v>hp_5341613;atk_854658;hit_500000;miss_1250;cirt_1250;cirtSub_1250</v>
      </c>
    </row>
    <row r="1950" spans="1:20" x14ac:dyDescent="0.15">
      <c r="A1950" s="16">
        <v>430146</v>
      </c>
      <c r="B1950" s="1" t="s">
        <v>4388</v>
      </c>
      <c r="C1950" s="1">
        <v>1</v>
      </c>
      <c r="D1950" s="1">
        <v>1</v>
      </c>
      <c r="E1950" s="3">
        <v>250</v>
      </c>
      <c r="F1950" s="14" t="s">
        <v>3967</v>
      </c>
      <c r="G1950">
        <v>5407763</v>
      </c>
      <c r="I1950">
        <f t="shared" si="75"/>
        <v>0.8</v>
      </c>
      <c r="J1950" t="s">
        <v>3968</v>
      </c>
      <c r="K1950">
        <v>1081553</v>
      </c>
      <c r="L1950" t="s">
        <v>3969</v>
      </c>
      <c r="M1950">
        <v>500000</v>
      </c>
      <c r="N1950" t="s">
        <v>3970</v>
      </c>
      <c r="O1950">
        <v>1250</v>
      </c>
      <c r="P1950" t="s">
        <v>3971</v>
      </c>
      <c r="Q1950">
        <v>1250</v>
      </c>
      <c r="R1950" t="s">
        <v>3972</v>
      </c>
      <c r="S1950">
        <v>1250</v>
      </c>
      <c r="T1950" s="7" t="str">
        <f t="shared" si="74"/>
        <v>hp_5407763;atk_865242;hit_500000;miss_1250;cirt_1250;cirtSub_1250</v>
      </c>
    </row>
    <row r="1951" spans="1:20" x14ac:dyDescent="0.15">
      <c r="A1951" s="16">
        <v>430147</v>
      </c>
      <c r="B1951" s="1" t="s">
        <v>4389</v>
      </c>
      <c r="C1951" s="1">
        <v>1</v>
      </c>
      <c r="D1951" s="1">
        <v>1</v>
      </c>
      <c r="E1951" s="3">
        <v>255</v>
      </c>
      <c r="F1951" s="14" t="s">
        <v>3967</v>
      </c>
      <c r="G1951">
        <v>5473913</v>
      </c>
      <c r="I1951">
        <f t="shared" si="75"/>
        <v>0.8</v>
      </c>
      <c r="J1951" t="s">
        <v>3968</v>
      </c>
      <c r="K1951">
        <v>1094783</v>
      </c>
      <c r="L1951" t="s">
        <v>3969</v>
      </c>
      <c r="M1951">
        <v>500000</v>
      </c>
      <c r="N1951" t="s">
        <v>3970</v>
      </c>
      <c r="O1951">
        <v>1275</v>
      </c>
      <c r="P1951" t="s">
        <v>3971</v>
      </c>
      <c r="Q1951">
        <v>1275</v>
      </c>
      <c r="R1951" t="s">
        <v>3972</v>
      </c>
      <c r="S1951">
        <v>1275</v>
      </c>
      <c r="T1951" s="7" t="str">
        <f t="shared" si="74"/>
        <v>hp_5473913;atk_875826;hit_500000;miss_1275;cirt_1275;cirtSub_1275</v>
      </c>
    </row>
    <row r="1952" spans="1:20" x14ac:dyDescent="0.15">
      <c r="A1952" s="16">
        <v>430148</v>
      </c>
      <c r="B1952" s="1" t="s">
        <v>4390</v>
      </c>
      <c r="C1952" s="1">
        <v>1</v>
      </c>
      <c r="D1952" s="1">
        <v>1</v>
      </c>
      <c r="E1952" s="3">
        <v>255</v>
      </c>
      <c r="F1952" s="14" t="s">
        <v>3967</v>
      </c>
      <c r="G1952">
        <v>5540063</v>
      </c>
      <c r="I1952">
        <f t="shared" si="75"/>
        <v>0.8</v>
      </c>
      <c r="J1952" t="s">
        <v>3968</v>
      </c>
      <c r="K1952">
        <v>1108013</v>
      </c>
      <c r="L1952" t="s">
        <v>3969</v>
      </c>
      <c r="M1952">
        <v>500000</v>
      </c>
      <c r="N1952" t="s">
        <v>3970</v>
      </c>
      <c r="O1952">
        <v>1275</v>
      </c>
      <c r="P1952" t="s">
        <v>3971</v>
      </c>
      <c r="Q1952">
        <v>1275</v>
      </c>
      <c r="R1952" t="s">
        <v>3972</v>
      </c>
      <c r="S1952">
        <v>1275</v>
      </c>
      <c r="T1952" s="7" t="str">
        <f t="shared" si="74"/>
        <v>hp_5540063;atk_886410;hit_500000;miss_1275;cirt_1275;cirtSub_1275</v>
      </c>
    </row>
    <row r="1953" spans="1:20" x14ac:dyDescent="0.15">
      <c r="A1953" s="16">
        <v>430149</v>
      </c>
      <c r="B1953" s="1" t="s">
        <v>4391</v>
      </c>
      <c r="C1953" s="1">
        <v>1</v>
      </c>
      <c r="D1953" s="1">
        <v>1</v>
      </c>
      <c r="E1953" s="3">
        <v>255</v>
      </c>
      <c r="F1953" s="14" t="s">
        <v>3967</v>
      </c>
      <c r="G1953">
        <v>5606213</v>
      </c>
      <c r="I1953">
        <f t="shared" si="75"/>
        <v>0.8</v>
      </c>
      <c r="J1953" t="s">
        <v>3968</v>
      </c>
      <c r="K1953">
        <v>1121243</v>
      </c>
      <c r="L1953" t="s">
        <v>3969</v>
      </c>
      <c r="M1953">
        <v>500000</v>
      </c>
      <c r="N1953" t="s">
        <v>3970</v>
      </c>
      <c r="O1953">
        <v>1275</v>
      </c>
      <c r="P1953" t="s">
        <v>3971</v>
      </c>
      <c r="Q1953">
        <v>1275</v>
      </c>
      <c r="R1953" t="s">
        <v>3972</v>
      </c>
      <c r="S1953">
        <v>1275</v>
      </c>
      <c r="T1953" s="7" t="str">
        <f t="shared" si="74"/>
        <v>hp_5606213;atk_896994;hit_500000;miss_1275;cirt_1275;cirtSub_1275</v>
      </c>
    </row>
    <row r="1954" spans="1:20" x14ac:dyDescent="0.15">
      <c r="A1954" s="16">
        <v>430150</v>
      </c>
      <c r="B1954" s="1" t="s">
        <v>4392</v>
      </c>
      <c r="C1954" s="1">
        <v>1</v>
      </c>
      <c r="D1954" s="1">
        <v>1</v>
      </c>
      <c r="E1954" s="3">
        <v>260</v>
      </c>
      <c r="F1954" s="14" t="s">
        <v>3967</v>
      </c>
      <c r="G1954">
        <v>5672363</v>
      </c>
      <c r="I1954">
        <f t="shared" si="75"/>
        <v>0.8</v>
      </c>
      <c r="J1954" t="s">
        <v>3968</v>
      </c>
      <c r="K1954">
        <v>1134473</v>
      </c>
      <c r="L1954" t="s">
        <v>3969</v>
      </c>
      <c r="M1954">
        <v>500000</v>
      </c>
      <c r="N1954" t="s">
        <v>3970</v>
      </c>
      <c r="O1954">
        <v>1300</v>
      </c>
      <c r="P1954" t="s">
        <v>3971</v>
      </c>
      <c r="Q1954">
        <v>1300</v>
      </c>
      <c r="R1954" t="s">
        <v>3972</v>
      </c>
      <c r="S1954">
        <v>1300</v>
      </c>
      <c r="T1954" s="7" t="str">
        <f t="shared" si="74"/>
        <v>hp_5672363;atk_907578;hit_500000;miss_1300;cirt_1300;cirtSub_1300</v>
      </c>
    </row>
    <row r="1955" spans="1:20" x14ac:dyDescent="0.15">
      <c r="A1955" s="16">
        <v>430151</v>
      </c>
      <c r="B1955" s="1" t="s">
        <v>4393</v>
      </c>
      <c r="C1955" s="1">
        <v>1</v>
      </c>
      <c r="D1955" s="1">
        <v>1</v>
      </c>
      <c r="E1955" s="3">
        <v>260</v>
      </c>
      <c r="F1955" s="14" t="s">
        <v>3967</v>
      </c>
      <c r="G1955">
        <v>5738513</v>
      </c>
      <c r="I1955">
        <f t="shared" si="75"/>
        <v>0.8</v>
      </c>
      <c r="J1955" t="s">
        <v>3968</v>
      </c>
      <c r="K1955">
        <v>1147703</v>
      </c>
      <c r="L1955" t="s">
        <v>3969</v>
      </c>
      <c r="M1955">
        <v>500000</v>
      </c>
      <c r="N1955" t="s">
        <v>3970</v>
      </c>
      <c r="O1955">
        <v>1300</v>
      </c>
      <c r="P1955" t="s">
        <v>3971</v>
      </c>
      <c r="Q1955">
        <v>1300</v>
      </c>
      <c r="R1955" t="s">
        <v>3972</v>
      </c>
      <c r="S1955">
        <v>1300</v>
      </c>
      <c r="T1955" s="7" t="str">
        <f t="shared" si="74"/>
        <v>hp_5738513;atk_918162;hit_500000;miss_1300;cirt_1300;cirtSub_1300</v>
      </c>
    </row>
    <row r="1956" spans="1:20" x14ac:dyDescent="0.15">
      <c r="A1956" s="16">
        <v>430152</v>
      </c>
      <c r="B1956" s="1" t="s">
        <v>4394</v>
      </c>
      <c r="C1956" s="1">
        <v>1</v>
      </c>
      <c r="D1956" s="1">
        <v>1</v>
      </c>
      <c r="E1956" s="3">
        <v>260</v>
      </c>
      <c r="F1956" s="14" t="s">
        <v>3967</v>
      </c>
      <c r="G1956">
        <v>5804663</v>
      </c>
      <c r="I1956">
        <f t="shared" si="75"/>
        <v>0.8</v>
      </c>
      <c r="J1956" t="s">
        <v>3968</v>
      </c>
      <c r="K1956">
        <v>1160933</v>
      </c>
      <c r="L1956" t="s">
        <v>3969</v>
      </c>
      <c r="M1956">
        <v>500000</v>
      </c>
      <c r="N1956" t="s">
        <v>3970</v>
      </c>
      <c r="O1956">
        <v>1300</v>
      </c>
      <c r="P1956" t="s">
        <v>3971</v>
      </c>
      <c r="Q1956">
        <v>1300</v>
      </c>
      <c r="R1956" t="s">
        <v>3972</v>
      </c>
      <c r="S1956">
        <v>1300</v>
      </c>
      <c r="T1956" s="7" t="str">
        <f t="shared" si="74"/>
        <v>hp_5804663;atk_928746;hit_500000;miss_1300;cirt_1300;cirtSub_1300</v>
      </c>
    </row>
    <row r="1957" spans="1:20" x14ac:dyDescent="0.15">
      <c r="A1957" s="16">
        <v>430153</v>
      </c>
      <c r="B1957" s="1" t="s">
        <v>4395</v>
      </c>
      <c r="C1957" s="1">
        <v>1</v>
      </c>
      <c r="D1957" s="1">
        <v>1</v>
      </c>
      <c r="E1957" s="3">
        <v>265</v>
      </c>
      <c r="F1957" s="14" t="s">
        <v>3967</v>
      </c>
      <c r="G1957">
        <v>5870813</v>
      </c>
      <c r="I1957">
        <f t="shared" si="75"/>
        <v>0.8</v>
      </c>
      <c r="J1957" t="s">
        <v>3968</v>
      </c>
      <c r="K1957">
        <v>1174163</v>
      </c>
      <c r="L1957" t="s">
        <v>3969</v>
      </c>
      <c r="M1957">
        <v>500000</v>
      </c>
      <c r="N1957" t="s">
        <v>3970</v>
      </c>
      <c r="O1957">
        <v>1325</v>
      </c>
      <c r="P1957" t="s">
        <v>3971</v>
      </c>
      <c r="Q1957">
        <v>1325</v>
      </c>
      <c r="R1957" t="s">
        <v>3972</v>
      </c>
      <c r="S1957">
        <v>1325</v>
      </c>
      <c r="T1957" s="7" t="str">
        <f t="shared" si="74"/>
        <v>hp_5870813;atk_939330;hit_500000;miss_1325;cirt_1325;cirtSub_1325</v>
      </c>
    </row>
    <row r="1958" spans="1:20" x14ac:dyDescent="0.15">
      <c r="A1958" s="16">
        <v>430154</v>
      </c>
      <c r="B1958" s="1" t="s">
        <v>4396</v>
      </c>
      <c r="C1958" s="1">
        <v>1</v>
      </c>
      <c r="D1958" s="1">
        <v>1</v>
      </c>
      <c r="E1958" s="3">
        <v>265</v>
      </c>
      <c r="F1958" s="14" t="s">
        <v>3967</v>
      </c>
      <c r="G1958">
        <v>5936963</v>
      </c>
      <c r="I1958">
        <f t="shared" si="75"/>
        <v>0.8</v>
      </c>
      <c r="J1958" t="s">
        <v>3968</v>
      </c>
      <c r="K1958">
        <v>1187393</v>
      </c>
      <c r="L1958" t="s">
        <v>3969</v>
      </c>
      <c r="M1958">
        <v>500000</v>
      </c>
      <c r="N1958" t="s">
        <v>3970</v>
      </c>
      <c r="O1958">
        <v>1325</v>
      </c>
      <c r="P1958" t="s">
        <v>3971</v>
      </c>
      <c r="Q1958">
        <v>1325</v>
      </c>
      <c r="R1958" t="s">
        <v>3972</v>
      </c>
      <c r="S1958">
        <v>1325</v>
      </c>
      <c r="T1958" s="7" t="str">
        <f t="shared" si="74"/>
        <v>hp_5936963;atk_949914;hit_500000;miss_1325;cirt_1325;cirtSub_1325</v>
      </c>
    </row>
    <row r="1959" spans="1:20" x14ac:dyDescent="0.15">
      <c r="A1959" s="16">
        <v>430155</v>
      </c>
      <c r="B1959" s="1" t="s">
        <v>4397</v>
      </c>
      <c r="C1959" s="1">
        <v>1</v>
      </c>
      <c r="D1959" s="1">
        <v>1</v>
      </c>
      <c r="E1959" s="3">
        <v>265</v>
      </c>
      <c r="F1959" s="14" t="s">
        <v>3967</v>
      </c>
      <c r="G1959">
        <v>6008625</v>
      </c>
      <c r="I1959">
        <f t="shared" si="75"/>
        <v>0.8</v>
      </c>
      <c r="J1959" t="s">
        <v>3968</v>
      </c>
      <c r="K1959">
        <v>1201725</v>
      </c>
      <c r="L1959" t="s">
        <v>3969</v>
      </c>
      <c r="M1959">
        <v>500000</v>
      </c>
      <c r="N1959" t="s">
        <v>3970</v>
      </c>
      <c r="O1959">
        <v>1325</v>
      </c>
      <c r="P1959" t="s">
        <v>3971</v>
      </c>
      <c r="Q1959">
        <v>1325</v>
      </c>
      <c r="R1959" t="s">
        <v>3972</v>
      </c>
      <c r="S1959">
        <v>1325</v>
      </c>
      <c r="T1959" s="7" t="str">
        <f t="shared" si="74"/>
        <v>hp_6008625;atk_961380;hit_500000;miss_1325;cirt_1325;cirtSub_1325</v>
      </c>
    </row>
    <row r="1960" spans="1:20" x14ac:dyDescent="0.15">
      <c r="A1960" s="16">
        <v>430156</v>
      </c>
      <c r="B1960" s="1" t="s">
        <v>4398</v>
      </c>
      <c r="C1960" s="1">
        <v>1</v>
      </c>
      <c r="D1960" s="1">
        <v>1</v>
      </c>
      <c r="E1960" s="3">
        <v>270</v>
      </c>
      <c r="F1960" s="14" t="s">
        <v>3967</v>
      </c>
      <c r="G1960">
        <v>6080288</v>
      </c>
      <c r="I1960">
        <f t="shared" si="75"/>
        <v>0.8</v>
      </c>
      <c r="J1960" t="s">
        <v>3968</v>
      </c>
      <c r="K1960">
        <v>1216058</v>
      </c>
      <c r="L1960" t="s">
        <v>3969</v>
      </c>
      <c r="M1960">
        <v>500000</v>
      </c>
      <c r="N1960" t="s">
        <v>3970</v>
      </c>
      <c r="O1960">
        <v>1350</v>
      </c>
      <c r="P1960" t="s">
        <v>3971</v>
      </c>
      <c r="Q1960">
        <v>1350</v>
      </c>
      <c r="R1960" t="s">
        <v>3972</v>
      </c>
      <c r="S1960">
        <v>1350</v>
      </c>
      <c r="T1960" s="7" t="str">
        <f t="shared" si="74"/>
        <v>hp_6080288;atk_972846;hit_500000;miss_1350;cirt_1350;cirtSub_1350</v>
      </c>
    </row>
    <row r="1961" spans="1:20" x14ac:dyDescent="0.15">
      <c r="A1961" s="16">
        <v>430157</v>
      </c>
      <c r="B1961" s="1" t="s">
        <v>4399</v>
      </c>
      <c r="C1961" s="1">
        <v>1</v>
      </c>
      <c r="D1961" s="1">
        <v>1</v>
      </c>
      <c r="E1961" s="3">
        <v>270</v>
      </c>
      <c r="F1961" s="14" t="s">
        <v>3967</v>
      </c>
      <c r="G1961">
        <v>6151950</v>
      </c>
      <c r="I1961">
        <f t="shared" si="75"/>
        <v>0.8</v>
      </c>
      <c r="J1961" t="s">
        <v>3968</v>
      </c>
      <c r="K1961">
        <v>1230390</v>
      </c>
      <c r="L1961" t="s">
        <v>3969</v>
      </c>
      <c r="M1961">
        <v>500000</v>
      </c>
      <c r="N1961" t="s">
        <v>3970</v>
      </c>
      <c r="O1961">
        <v>1350</v>
      </c>
      <c r="P1961" t="s">
        <v>3971</v>
      </c>
      <c r="Q1961">
        <v>1350</v>
      </c>
      <c r="R1961" t="s">
        <v>3972</v>
      </c>
      <c r="S1961">
        <v>1350</v>
      </c>
      <c r="T1961" s="7" t="str">
        <f t="shared" si="74"/>
        <v>hp_6151950;atk_984312;hit_500000;miss_1350;cirt_1350;cirtSub_1350</v>
      </c>
    </row>
    <row r="1962" spans="1:20" x14ac:dyDescent="0.15">
      <c r="A1962" s="16">
        <v>430158</v>
      </c>
      <c r="B1962" s="1" t="s">
        <v>4400</v>
      </c>
      <c r="C1962" s="1">
        <v>1</v>
      </c>
      <c r="D1962" s="1">
        <v>1</v>
      </c>
      <c r="E1962" s="3">
        <v>270</v>
      </c>
      <c r="F1962" s="14" t="s">
        <v>3967</v>
      </c>
      <c r="G1962">
        <v>6223613</v>
      </c>
      <c r="I1962">
        <f t="shared" si="75"/>
        <v>0.8</v>
      </c>
      <c r="J1962" t="s">
        <v>3968</v>
      </c>
      <c r="K1962">
        <v>1244723</v>
      </c>
      <c r="L1962" t="s">
        <v>3969</v>
      </c>
      <c r="M1962">
        <v>500000</v>
      </c>
      <c r="N1962" t="s">
        <v>3970</v>
      </c>
      <c r="O1962">
        <v>1350</v>
      </c>
      <c r="P1962" t="s">
        <v>3971</v>
      </c>
      <c r="Q1962">
        <v>1350</v>
      </c>
      <c r="R1962" t="s">
        <v>3972</v>
      </c>
      <c r="S1962">
        <v>1350</v>
      </c>
      <c r="T1962" s="7" t="str">
        <f t="shared" si="74"/>
        <v>hp_6223613;atk_995778;hit_500000;miss_1350;cirt_1350;cirtSub_1350</v>
      </c>
    </row>
    <row r="1963" spans="1:20" x14ac:dyDescent="0.15">
      <c r="A1963" s="16">
        <v>430159</v>
      </c>
      <c r="B1963" s="1" t="s">
        <v>4401</v>
      </c>
      <c r="C1963" s="1">
        <v>1</v>
      </c>
      <c r="D1963" s="1">
        <v>1</v>
      </c>
      <c r="E1963" s="3">
        <v>275</v>
      </c>
      <c r="F1963" s="14" t="s">
        <v>3967</v>
      </c>
      <c r="G1963">
        <v>6295275</v>
      </c>
      <c r="I1963">
        <f t="shared" si="75"/>
        <v>0.8</v>
      </c>
      <c r="J1963" t="s">
        <v>3968</v>
      </c>
      <c r="K1963">
        <v>1259055</v>
      </c>
      <c r="L1963" t="s">
        <v>3969</v>
      </c>
      <c r="M1963">
        <v>500000</v>
      </c>
      <c r="N1963" t="s">
        <v>3970</v>
      </c>
      <c r="O1963">
        <v>1375</v>
      </c>
      <c r="P1963" t="s">
        <v>3971</v>
      </c>
      <c r="Q1963">
        <v>1375</v>
      </c>
      <c r="R1963" t="s">
        <v>3972</v>
      </c>
      <c r="S1963">
        <v>1375</v>
      </c>
      <c r="T1963" s="7" t="str">
        <f t="shared" si="74"/>
        <v>hp_6295275;atk_1007244;hit_500000;miss_1375;cirt_1375;cirtSub_1375</v>
      </c>
    </row>
    <row r="1964" spans="1:20" x14ac:dyDescent="0.15">
      <c r="A1964" s="16">
        <v>430160</v>
      </c>
      <c r="B1964" s="1" t="s">
        <v>4402</v>
      </c>
      <c r="C1964" s="1">
        <v>1</v>
      </c>
      <c r="D1964" s="1">
        <v>1</v>
      </c>
      <c r="E1964" s="3">
        <v>275</v>
      </c>
      <c r="F1964" s="14" t="s">
        <v>3967</v>
      </c>
      <c r="G1964">
        <v>6366938</v>
      </c>
      <c r="I1964">
        <f t="shared" si="75"/>
        <v>0.8</v>
      </c>
      <c r="J1964" t="s">
        <v>3968</v>
      </c>
      <c r="K1964">
        <v>1273388</v>
      </c>
      <c r="L1964" t="s">
        <v>3969</v>
      </c>
      <c r="M1964">
        <v>500000</v>
      </c>
      <c r="N1964" t="s">
        <v>3970</v>
      </c>
      <c r="O1964">
        <v>1375</v>
      </c>
      <c r="P1964" t="s">
        <v>3971</v>
      </c>
      <c r="Q1964">
        <v>1375</v>
      </c>
      <c r="R1964" t="s">
        <v>3972</v>
      </c>
      <c r="S1964">
        <v>1375</v>
      </c>
      <c r="T1964" s="7" t="str">
        <f t="shared" si="74"/>
        <v>hp_6366938;atk_1018710;hit_500000;miss_1375;cirt_1375;cirtSub_1375</v>
      </c>
    </row>
    <row r="1965" spans="1:20" x14ac:dyDescent="0.15">
      <c r="A1965" s="16">
        <v>430161</v>
      </c>
      <c r="B1965" s="1" t="s">
        <v>4403</v>
      </c>
      <c r="C1965" s="1">
        <v>1</v>
      </c>
      <c r="D1965" s="1">
        <v>1</v>
      </c>
      <c r="E1965" s="3">
        <v>275</v>
      </c>
      <c r="F1965" s="14" t="s">
        <v>3967</v>
      </c>
      <c r="G1965">
        <v>6438600</v>
      </c>
      <c r="I1965">
        <f t="shared" si="75"/>
        <v>0.8</v>
      </c>
      <c r="J1965" t="s">
        <v>3968</v>
      </c>
      <c r="K1965">
        <v>1287720</v>
      </c>
      <c r="L1965" t="s">
        <v>3969</v>
      </c>
      <c r="M1965">
        <v>500000</v>
      </c>
      <c r="N1965" t="s">
        <v>3970</v>
      </c>
      <c r="O1965">
        <v>1375</v>
      </c>
      <c r="P1965" t="s">
        <v>3971</v>
      </c>
      <c r="Q1965">
        <v>1375</v>
      </c>
      <c r="R1965" t="s">
        <v>3972</v>
      </c>
      <c r="S1965">
        <v>1375</v>
      </c>
      <c r="T1965" s="7" t="str">
        <f t="shared" si="74"/>
        <v>hp_6438600;atk_1030176;hit_500000;miss_1375;cirt_1375;cirtSub_1375</v>
      </c>
    </row>
    <row r="1966" spans="1:20" x14ac:dyDescent="0.15">
      <c r="A1966" s="16">
        <v>430162</v>
      </c>
      <c r="B1966" s="1" t="s">
        <v>4404</v>
      </c>
      <c r="C1966" s="1">
        <v>1</v>
      </c>
      <c r="D1966" s="1">
        <v>1</v>
      </c>
      <c r="E1966" s="3">
        <v>280</v>
      </c>
      <c r="F1966" s="14" t="s">
        <v>3967</v>
      </c>
      <c r="G1966">
        <v>6510263</v>
      </c>
      <c r="I1966">
        <f t="shared" si="75"/>
        <v>0.8</v>
      </c>
      <c r="J1966" t="s">
        <v>3968</v>
      </c>
      <c r="K1966">
        <v>1302053</v>
      </c>
      <c r="L1966" t="s">
        <v>3969</v>
      </c>
      <c r="M1966">
        <v>500000</v>
      </c>
      <c r="N1966" t="s">
        <v>3970</v>
      </c>
      <c r="O1966">
        <v>1400</v>
      </c>
      <c r="P1966" t="s">
        <v>3971</v>
      </c>
      <c r="Q1966">
        <v>1400</v>
      </c>
      <c r="R1966" t="s">
        <v>3972</v>
      </c>
      <c r="S1966">
        <v>1400</v>
      </c>
      <c r="T1966" s="7" t="str">
        <f t="shared" si="74"/>
        <v>hp_6510263;atk_1041642;hit_500000;miss_1400;cirt_1400;cirtSub_1400</v>
      </c>
    </row>
    <row r="1967" spans="1:20" x14ac:dyDescent="0.15">
      <c r="A1967" s="16">
        <v>430163</v>
      </c>
      <c r="B1967" s="1" t="s">
        <v>4405</v>
      </c>
      <c r="C1967" s="1">
        <v>1</v>
      </c>
      <c r="D1967" s="1">
        <v>1</v>
      </c>
      <c r="E1967" s="3">
        <v>280</v>
      </c>
      <c r="F1967" s="14" t="s">
        <v>3967</v>
      </c>
      <c r="G1967">
        <v>6581925</v>
      </c>
      <c r="I1967">
        <f t="shared" si="75"/>
        <v>0.8</v>
      </c>
      <c r="J1967" t="s">
        <v>3968</v>
      </c>
      <c r="K1967">
        <v>1316385</v>
      </c>
      <c r="L1967" t="s">
        <v>3969</v>
      </c>
      <c r="M1967">
        <v>500000</v>
      </c>
      <c r="N1967" t="s">
        <v>3970</v>
      </c>
      <c r="O1967">
        <v>1400</v>
      </c>
      <c r="P1967" t="s">
        <v>3971</v>
      </c>
      <c r="Q1967">
        <v>1400</v>
      </c>
      <c r="R1967" t="s">
        <v>3972</v>
      </c>
      <c r="S1967">
        <v>1400</v>
      </c>
      <c r="T1967" s="7" t="str">
        <f t="shared" si="74"/>
        <v>hp_6581925;atk_1053108;hit_500000;miss_1400;cirt_1400;cirtSub_1400</v>
      </c>
    </row>
    <row r="1968" spans="1:20" x14ac:dyDescent="0.15">
      <c r="A1968" s="16">
        <v>430164</v>
      </c>
      <c r="B1968" s="1" t="s">
        <v>4406</v>
      </c>
      <c r="C1968" s="1">
        <v>1</v>
      </c>
      <c r="D1968" s="1">
        <v>1</v>
      </c>
      <c r="E1968" s="3">
        <v>280</v>
      </c>
      <c r="F1968" s="14" t="s">
        <v>3967</v>
      </c>
      <c r="G1968">
        <v>6653588</v>
      </c>
      <c r="I1968">
        <f t="shared" si="75"/>
        <v>0.8</v>
      </c>
      <c r="J1968" t="s">
        <v>3968</v>
      </c>
      <c r="K1968">
        <v>1330718</v>
      </c>
      <c r="L1968" t="s">
        <v>3969</v>
      </c>
      <c r="M1968">
        <v>500000</v>
      </c>
      <c r="N1968" t="s">
        <v>3970</v>
      </c>
      <c r="O1968">
        <v>1400</v>
      </c>
      <c r="P1968" t="s">
        <v>3971</v>
      </c>
      <c r="Q1968">
        <v>1400</v>
      </c>
      <c r="R1968" t="s">
        <v>3972</v>
      </c>
      <c r="S1968">
        <v>1400</v>
      </c>
      <c r="T1968" s="7" t="str">
        <f t="shared" si="74"/>
        <v>hp_6653588;atk_1064574;hit_500000;miss_1400;cirt_1400;cirtSub_1400</v>
      </c>
    </row>
    <row r="1969" spans="1:20" x14ac:dyDescent="0.15">
      <c r="A1969" s="16">
        <v>430165</v>
      </c>
      <c r="B1969" s="1" t="s">
        <v>4407</v>
      </c>
      <c r="C1969" s="1">
        <v>1</v>
      </c>
      <c r="D1969" s="1">
        <v>1</v>
      </c>
      <c r="E1969" s="3">
        <v>285</v>
      </c>
      <c r="F1969" s="14" t="s">
        <v>3967</v>
      </c>
      <c r="G1969">
        <v>6725250</v>
      </c>
      <c r="I1969">
        <f t="shared" si="75"/>
        <v>0.8</v>
      </c>
      <c r="J1969" t="s">
        <v>3968</v>
      </c>
      <c r="K1969">
        <v>1345050</v>
      </c>
      <c r="L1969" t="s">
        <v>3969</v>
      </c>
      <c r="M1969">
        <v>500000</v>
      </c>
      <c r="N1969" t="s">
        <v>3970</v>
      </c>
      <c r="O1969">
        <v>1425</v>
      </c>
      <c r="P1969" t="s">
        <v>3971</v>
      </c>
      <c r="Q1969">
        <v>1425</v>
      </c>
      <c r="R1969" t="s">
        <v>3972</v>
      </c>
      <c r="S1969">
        <v>1425</v>
      </c>
      <c r="T1969" s="7" t="str">
        <f t="shared" si="74"/>
        <v>hp_6725250;atk_1076040;hit_500000;miss_1425;cirt_1425;cirtSub_1425</v>
      </c>
    </row>
    <row r="1970" spans="1:20" x14ac:dyDescent="0.15">
      <c r="A1970" s="16">
        <v>430166</v>
      </c>
      <c r="B1970" s="1" t="s">
        <v>4408</v>
      </c>
      <c r="C1970" s="1">
        <v>1</v>
      </c>
      <c r="D1970" s="1">
        <v>1</v>
      </c>
      <c r="E1970" s="3">
        <v>285</v>
      </c>
      <c r="F1970" s="14" t="s">
        <v>3967</v>
      </c>
      <c r="G1970">
        <v>6796913</v>
      </c>
      <c r="I1970">
        <f t="shared" si="75"/>
        <v>0.8</v>
      </c>
      <c r="J1970" t="s">
        <v>3968</v>
      </c>
      <c r="K1970">
        <v>1359383</v>
      </c>
      <c r="L1970" t="s">
        <v>3969</v>
      </c>
      <c r="M1970">
        <v>500000</v>
      </c>
      <c r="N1970" t="s">
        <v>3970</v>
      </c>
      <c r="O1970">
        <v>1425</v>
      </c>
      <c r="P1970" t="s">
        <v>3971</v>
      </c>
      <c r="Q1970">
        <v>1425</v>
      </c>
      <c r="R1970" t="s">
        <v>3972</v>
      </c>
      <c r="S1970">
        <v>1425</v>
      </c>
      <c r="T1970" s="7" t="str">
        <f t="shared" si="74"/>
        <v>hp_6796913;atk_1087506;hit_500000;miss_1425;cirt_1425;cirtSub_1425</v>
      </c>
    </row>
    <row r="1971" spans="1:20" x14ac:dyDescent="0.15">
      <c r="A1971" s="16">
        <v>430167</v>
      </c>
      <c r="B1971" s="1" t="s">
        <v>4409</v>
      </c>
      <c r="C1971" s="1">
        <v>1</v>
      </c>
      <c r="D1971" s="1">
        <v>1</v>
      </c>
      <c r="E1971" s="3">
        <v>285</v>
      </c>
      <c r="F1971" s="14" t="s">
        <v>3967</v>
      </c>
      <c r="G1971">
        <v>6868575</v>
      </c>
      <c r="I1971">
        <f t="shared" si="75"/>
        <v>0.8</v>
      </c>
      <c r="J1971" t="s">
        <v>3968</v>
      </c>
      <c r="K1971">
        <v>1373715</v>
      </c>
      <c r="L1971" t="s">
        <v>3969</v>
      </c>
      <c r="M1971">
        <v>500000</v>
      </c>
      <c r="N1971" t="s">
        <v>3970</v>
      </c>
      <c r="O1971">
        <v>1425</v>
      </c>
      <c r="P1971" t="s">
        <v>3971</v>
      </c>
      <c r="Q1971">
        <v>1425</v>
      </c>
      <c r="R1971" t="s">
        <v>3972</v>
      </c>
      <c r="S1971">
        <v>1425</v>
      </c>
      <c r="T1971" s="7" t="str">
        <f t="shared" si="74"/>
        <v>hp_6868575;atk_1098972;hit_500000;miss_1425;cirt_1425;cirtSub_1425</v>
      </c>
    </row>
    <row r="1972" spans="1:20" x14ac:dyDescent="0.15">
      <c r="A1972" s="16">
        <v>430168</v>
      </c>
      <c r="B1972" s="1" t="s">
        <v>4410</v>
      </c>
      <c r="C1972" s="1">
        <v>1</v>
      </c>
      <c r="D1972" s="1">
        <v>1</v>
      </c>
      <c r="E1972" s="3">
        <v>290</v>
      </c>
      <c r="F1972" s="14" t="s">
        <v>3967</v>
      </c>
      <c r="G1972">
        <v>6945750</v>
      </c>
      <c r="I1972">
        <f t="shared" si="75"/>
        <v>0.8</v>
      </c>
      <c r="J1972" t="s">
        <v>3968</v>
      </c>
      <c r="K1972">
        <v>1389150</v>
      </c>
      <c r="L1972" t="s">
        <v>3969</v>
      </c>
      <c r="M1972">
        <v>500000</v>
      </c>
      <c r="N1972" t="s">
        <v>3970</v>
      </c>
      <c r="O1972">
        <v>1450</v>
      </c>
      <c r="P1972" t="s">
        <v>3971</v>
      </c>
      <c r="Q1972">
        <v>1450</v>
      </c>
      <c r="R1972" t="s">
        <v>3972</v>
      </c>
      <c r="S1972">
        <v>1450</v>
      </c>
      <c r="T1972" s="7" t="str">
        <f t="shared" si="74"/>
        <v>hp_6945750;atk_1111320;hit_500000;miss_1450;cirt_1450;cirtSub_1450</v>
      </c>
    </row>
    <row r="1973" spans="1:20" x14ac:dyDescent="0.15">
      <c r="A1973" s="16">
        <v>430169</v>
      </c>
      <c r="B1973" s="1" t="s">
        <v>4411</v>
      </c>
      <c r="C1973" s="1">
        <v>1</v>
      </c>
      <c r="D1973" s="1">
        <v>1</v>
      </c>
      <c r="E1973" s="3">
        <v>290</v>
      </c>
      <c r="F1973" s="14" t="s">
        <v>3967</v>
      </c>
      <c r="G1973">
        <v>7022925</v>
      </c>
      <c r="I1973">
        <f t="shared" si="75"/>
        <v>0.8</v>
      </c>
      <c r="J1973" t="s">
        <v>3968</v>
      </c>
      <c r="K1973">
        <v>1404585</v>
      </c>
      <c r="L1973" t="s">
        <v>3969</v>
      </c>
      <c r="M1973">
        <v>500000</v>
      </c>
      <c r="N1973" t="s">
        <v>3970</v>
      </c>
      <c r="O1973">
        <v>1450</v>
      </c>
      <c r="P1973" t="s">
        <v>3971</v>
      </c>
      <c r="Q1973">
        <v>1450</v>
      </c>
      <c r="R1973" t="s">
        <v>3972</v>
      </c>
      <c r="S1973">
        <v>1450</v>
      </c>
      <c r="T1973" s="7" t="str">
        <f t="shared" si="74"/>
        <v>hp_7022925;atk_1123668;hit_500000;miss_1450;cirt_1450;cirtSub_1450</v>
      </c>
    </row>
    <row r="1974" spans="1:20" x14ac:dyDescent="0.15">
      <c r="A1974" s="16">
        <v>430170</v>
      </c>
      <c r="B1974" s="1" t="s">
        <v>4412</v>
      </c>
      <c r="C1974" s="1">
        <v>1</v>
      </c>
      <c r="D1974" s="1">
        <v>1</v>
      </c>
      <c r="E1974" s="3">
        <v>290</v>
      </c>
      <c r="F1974" s="14" t="s">
        <v>3967</v>
      </c>
      <c r="G1974">
        <v>7100100</v>
      </c>
      <c r="I1974">
        <f t="shared" si="75"/>
        <v>0.8</v>
      </c>
      <c r="J1974" t="s">
        <v>3968</v>
      </c>
      <c r="K1974">
        <v>1420020</v>
      </c>
      <c r="L1974" t="s">
        <v>3969</v>
      </c>
      <c r="M1974">
        <v>500000</v>
      </c>
      <c r="N1974" t="s">
        <v>3970</v>
      </c>
      <c r="O1974">
        <v>1450</v>
      </c>
      <c r="P1974" t="s">
        <v>3971</v>
      </c>
      <c r="Q1974">
        <v>1450</v>
      </c>
      <c r="R1974" t="s">
        <v>3972</v>
      </c>
      <c r="S1974">
        <v>1450</v>
      </c>
      <c r="T1974" s="7" t="str">
        <f t="shared" si="74"/>
        <v>hp_7100100;atk_1136016;hit_500000;miss_1450;cirt_1450;cirtSub_1450</v>
      </c>
    </row>
    <row r="1975" spans="1:20" x14ac:dyDescent="0.15">
      <c r="A1975" s="16">
        <v>430171</v>
      </c>
      <c r="B1975" s="1" t="s">
        <v>4413</v>
      </c>
      <c r="C1975" s="1">
        <v>1</v>
      </c>
      <c r="D1975" s="1">
        <v>1</v>
      </c>
      <c r="E1975" s="3">
        <v>295</v>
      </c>
      <c r="F1975" s="14" t="s">
        <v>3967</v>
      </c>
      <c r="G1975">
        <v>7177275</v>
      </c>
      <c r="I1975">
        <f t="shared" si="75"/>
        <v>0.8</v>
      </c>
      <c r="J1975" t="s">
        <v>3968</v>
      </c>
      <c r="K1975">
        <v>1435455</v>
      </c>
      <c r="L1975" t="s">
        <v>3969</v>
      </c>
      <c r="M1975">
        <v>500000</v>
      </c>
      <c r="N1975" t="s">
        <v>3970</v>
      </c>
      <c r="O1975">
        <v>1475</v>
      </c>
      <c r="P1975" t="s">
        <v>3971</v>
      </c>
      <c r="Q1975">
        <v>1475</v>
      </c>
      <c r="R1975" t="s">
        <v>3972</v>
      </c>
      <c r="S1975">
        <v>1475</v>
      </c>
      <c r="T1975" s="7" t="str">
        <f t="shared" si="74"/>
        <v>hp_7177275;atk_1148364;hit_500000;miss_1475;cirt_1475;cirtSub_1475</v>
      </c>
    </row>
    <row r="1976" spans="1:20" x14ac:dyDescent="0.15">
      <c r="A1976" s="16">
        <v>430172</v>
      </c>
      <c r="B1976" s="1" t="s">
        <v>4414</v>
      </c>
      <c r="C1976" s="1">
        <v>1</v>
      </c>
      <c r="D1976" s="1">
        <v>1</v>
      </c>
      <c r="E1976" s="3">
        <v>295</v>
      </c>
      <c r="F1976" s="14" t="s">
        <v>3967</v>
      </c>
      <c r="G1976">
        <v>7254450</v>
      </c>
      <c r="I1976">
        <f t="shared" si="75"/>
        <v>0.8</v>
      </c>
      <c r="J1976" t="s">
        <v>3968</v>
      </c>
      <c r="K1976">
        <v>1450890</v>
      </c>
      <c r="L1976" t="s">
        <v>3969</v>
      </c>
      <c r="M1976">
        <v>500000</v>
      </c>
      <c r="N1976" t="s">
        <v>3970</v>
      </c>
      <c r="O1976">
        <v>1475</v>
      </c>
      <c r="P1976" t="s">
        <v>3971</v>
      </c>
      <c r="Q1976">
        <v>1475</v>
      </c>
      <c r="R1976" t="s">
        <v>3972</v>
      </c>
      <c r="S1976">
        <v>1475</v>
      </c>
      <c r="T1976" s="7" t="str">
        <f t="shared" si="74"/>
        <v>hp_7254450;atk_1160712;hit_500000;miss_1475;cirt_1475;cirtSub_1475</v>
      </c>
    </row>
    <row r="1977" spans="1:20" x14ac:dyDescent="0.15">
      <c r="A1977" s="16">
        <v>430173</v>
      </c>
      <c r="B1977" s="1" t="s">
        <v>4415</v>
      </c>
      <c r="C1977" s="1">
        <v>1</v>
      </c>
      <c r="D1977" s="1">
        <v>1</v>
      </c>
      <c r="E1977" s="3">
        <v>295</v>
      </c>
      <c r="F1977" s="14" t="s">
        <v>3967</v>
      </c>
      <c r="G1977">
        <v>7331625</v>
      </c>
      <c r="I1977">
        <f t="shared" si="75"/>
        <v>0.8</v>
      </c>
      <c r="J1977" t="s">
        <v>3968</v>
      </c>
      <c r="K1977">
        <v>1466325</v>
      </c>
      <c r="L1977" t="s">
        <v>3969</v>
      </c>
      <c r="M1977">
        <v>500000</v>
      </c>
      <c r="N1977" t="s">
        <v>3970</v>
      </c>
      <c r="O1977">
        <v>1475</v>
      </c>
      <c r="P1977" t="s">
        <v>3971</v>
      </c>
      <c r="Q1977">
        <v>1475</v>
      </c>
      <c r="R1977" t="s">
        <v>3972</v>
      </c>
      <c r="S1977">
        <v>1475</v>
      </c>
      <c r="T1977" s="7" t="str">
        <f t="shared" si="74"/>
        <v>hp_7331625;atk_1173060;hit_500000;miss_1475;cirt_1475;cirtSub_1475</v>
      </c>
    </row>
    <row r="1978" spans="1:20" x14ac:dyDescent="0.15">
      <c r="A1978" s="16">
        <v>430174</v>
      </c>
      <c r="B1978" s="1" t="s">
        <v>4416</v>
      </c>
      <c r="C1978" s="1">
        <v>1</v>
      </c>
      <c r="D1978" s="1">
        <v>1</v>
      </c>
      <c r="E1978" s="3">
        <v>300</v>
      </c>
      <c r="F1978" s="14" t="s">
        <v>3967</v>
      </c>
      <c r="G1978">
        <v>7408800</v>
      </c>
      <c r="I1978">
        <f t="shared" si="75"/>
        <v>0.8</v>
      </c>
      <c r="J1978" t="s">
        <v>3968</v>
      </c>
      <c r="K1978">
        <v>1481760</v>
      </c>
      <c r="L1978" t="s">
        <v>3969</v>
      </c>
      <c r="M1978">
        <v>500000</v>
      </c>
      <c r="N1978" t="s">
        <v>3970</v>
      </c>
      <c r="O1978">
        <v>1500</v>
      </c>
      <c r="P1978" t="s">
        <v>3971</v>
      </c>
      <c r="Q1978">
        <v>1500</v>
      </c>
      <c r="R1978" t="s">
        <v>3972</v>
      </c>
      <c r="S1978">
        <v>1500</v>
      </c>
      <c r="T1978" s="7" t="str">
        <f t="shared" si="74"/>
        <v>hp_7408800;atk_1185408;hit_500000;miss_1500;cirt_1500;cirtSub_1500</v>
      </c>
    </row>
    <row r="1979" spans="1:20" x14ac:dyDescent="0.15">
      <c r="A1979" s="16">
        <v>430175</v>
      </c>
      <c r="B1979" s="1" t="s">
        <v>4417</v>
      </c>
      <c r="C1979" s="1">
        <v>1</v>
      </c>
      <c r="D1979" s="1">
        <v>1</v>
      </c>
      <c r="E1979" s="3">
        <v>300</v>
      </c>
      <c r="F1979" s="14" t="s">
        <v>3967</v>
      </c>
      <c r="G1979">
        <v>7485975</v>
      </c>
      <c r="I1979">
        <f t="shared" si="75"/>
        <v>0.8</v>
      </c>
      <c r="J1979" t="s">
        <v>3968</v>
      </c>
      <c r="K1979">
        <v>1497195</v>
      </c>
      <c r="L1979" t="s">
        <v>3969</v>
      </c>
      <c r="M1979">
        <v>500000</v>
      </c>
      <c r="N1979" t="s">
        <v>3970</v>
      </c>
      <c r="O1979">
        <v>1500</v>
      </c>
      <c r="P1979" t="s">
        <v>3971</v>
      </c>
      <c r="Q1979">
        <v>1500</v>
      </c>
      <c r="R1979" t="s">
        <v>3972</v>
      </c>
      <c r="S1979">
        <v>1500</v>
      </c>
      <c r="T1979" s="7" t="str">
        <f t="shared" si="74"/>
        <v>hp_7485975;atk_1197756;hit_500000;miss_1500;cirt_1500;cirtSub_1500</v>
      </c>
    </row>
    <row r="1980" spans="1:20" x14ac:dyDescent="0.15">
      <c r="A1980" s="16">
        <v>430176</v>
      </c>
      <c r="B1980" s="1" t="s">
        <v>4418</v>
      </c>
      <c r="C1980" s="1">
        <v>1</v>
      </c>
      <c r="D1980" s="1">
        <v>1</v>
      </c>
      <c r="E1980" s="3">
        <v>300</v>
      </c>
      <c r="F1980" s="14" t="s">
        <v>3967</v>
      </c>
      <c r="G1980">
        <v>7563150</v>
      </c>
      <c r="I1980">
        <f t="shared" si="75"/>
        <v>0.8</v>
      </c>
      <c r="J1980" t="s">
        <v>3968</v>
      </c>
      <c r="K1980">
        <v>1512630</v>
      </c>
      <c r="L1980" t="s">
        <v>3969</v>
      </c>
      <c r="M1980">
        <v>500000</v>
      </c>
      <c r="N1980" t="s">
        <v>3970</v>
      </c>
      <c r="O1980">
        <v>1500</v>
      </c>
      <c r="P1980" t="s">
        <v>3971</v>
      </c>
      <c r="Q1980">
        <v>1500</v>
      </c>
      <c r="R1980" t="s">
        <v>3972</v>
      </c>
      <c r="S1980">
        <v>1500</v>
      </c>
      <c r="T1980" s="7" t="str">
        <f t="shared" si="74"/>
        <v>hp_7563150;atk_1210104;hit_500000;miss_1500;cirt_1500;cirtSub_1500</v>
      </c>
    </row>
    <row r="1981" spans="1:20" x14ac:dyDescent="0.15">
      <c r="A1981" s="16">
        <v>430177</v>
      </c>
      <c r="B1981" s="1" t="s">
        <v>4419</v>
      </c>
      <c r="C1981" s="1">
        <v>1</v>
      </c>
      <c r="D1981" s="1">
        <v>1</v>
      </c>
      <c r="E1981" s="3">
        <v>305</v>
      </c>
      <c r="F1981" s="14" t="s">
        <v>3967</v>
      </c>
      <c r="G1981">
        <v>7640325</v>
      </c>
      <c r="I1981">
        <f t="shared" si="75"/>
        <v>0.8</v>
      </c>
      <c r="J1981" t="s">
        <v>3968</v>
      </c>
      <c r="K1981">
        <v>1528065</v>
      </c>
      <c r="L1981" t="s">
        <v>3969</v>
      </c>
      <c r="M1981">
        <v>500000</v>
      </c>
      <c r="N1981" t="s">
        <v>3970</v>
      </c>
      <c r="O1981">
        <v>1525</v>
      </c>
      <c r="P1981" t="s">
        <v>3971</v>
      </c>
      <c r="Q1981">
        <v>1525</v>
      </c>
      <c r="R1981" t="s">
        <v>3972</v>
      </c>
      <c r="S1981">
        <v>1525</v>
      </c>
      <c r="T1981" s="7" t="str">
        <f t="shared" si="74"/>
        <v>hp_7640325;atk_1222452;hit_500000;miss_1525;cirt_1525;cirtSub_1525</v>
      </c>
    </row>
    <row r="1982" spans="1:20" x14ac:dyDescent="0.15">
      <c r="A1982" s="16">
        <v>430178</v>
      </c>
      <c r="B1982" s="1" t="s">
        <v>4420</v>
      </c>
      <c r="C1982" s="1">
        <v>1</v>
      </c>
      <c r="D1982" s="1">
        <v>1</v>
      </c>
      <c r="E1982" s="3">
        <v>305</v>
      </c>
      <c r="F1982" s="14" t="s">
        <v>3967</v>
      </c>
      <c r="G1982">
        <v>7717500</v>
      </c>
      <c r="I1982">
        <f t="shared" si="75"/>
        <v>0.8</v>
      </c>
      <c r="J1982" t="s">
        <v>3968</v>
      </c>
      <c r="K1982">
        <v>1543500</v>
      </c>
      <c r="L1982" t="s">
        <v>3969</v>
      </c>
      <c r="M1982">
        <v>500000</v>
      </c>
      <c r="N1982" t="s">
        <v>3970</v>
      </c>
      <c r="O1982">
        <v>1525</v>
      </c>
      <c r="P1982" t="s">
        <v>3971</v>
      </c>
      <c r="Q1982">
        <v>1525</v>
      </c>
      <c r="R1982" t="s">
        <v>3972</v>
      </c>
      <c r="S1982">
        <v>1525</v>
      </c>
      <c r="T1982" s="7" t="str">
        <f t="shared" si="74"/>
        <v>hp_7717500;atk_1234800;hit_500000;miss_1525;cirt_1525;cirtSub_1525</v>
      </c>
    </row>
    <row r="1983" spans="1:20" x14ac:dyDescent="0.15">
      <c r="A1983" s="16">
        <v>430179</v>
      </c>
      <c r="B1983" s="1" t="s">
        <v>4421</v>
      </c>
      <c r="C1983" s="1">
        <v>1</v>
      </c>
      <c r="D1983" s="1">
        <v>1</v>
      </c>
      <c r="E1983" s="3">
        <v>305</v>
      </c>
      <c r="F1983" s="14" t="s">
        <v>3967</v>
      </c>
      <c r="G1983">
        <v>7794675</v>
      </c>
      <c r="I1983">
        <f t="shared" si="75"/>
        <v>0.8</v>
      </c>
      <c r="J1983" t="s">
        <v>3968</v>
      </c>
      <c r="K1983">
        <v>1558935</v>
      </c>
      <c r="L1983" t="s">
        <v>3969</v>
      </c>
      <c r="M1983">
        <v>500000</v>
      </c>
      <c r="N1983" t="s">
        <v>3970</v>
      </c>
      <c r="O1983">
        <v>1525</v>
      </c>
      <c r="P1983" t="s">
        <v>3971</v>
      </c>
      <c r="Q1983">
        <v>1525</v>
      </c>
      <c r="R1983" t="s">
        <v>3972</v>
      </c>
      <c r="S1983">
        <v>1525</v>
      </c>
      <c r="T1983" s="7" t="str">
        <f t="shared" si="74"/>
        <v>hp_7794675;atk_1247148;hit_500000;miss_1525;cirt_1525;cirtSub_1525</v>
      </c>
    </row>
    <row r="1984" spans="1:20" x14ac:dyDescent="0.15">
      <c r="A1984" s="16">
        <v>430180</v>
      </c>
      <c r="B1984" s="1" t="s">
        <v>4422</v>
      </c>
      <c r="C1984" s="1">
        <v>1</v>
      </c>
      <c r="D1984" s="1">
        <v>1</v>
      </c>
      <c r="E1984" s="3">
        <v>310</v>
      </c>
      <c r="F1984" s="14" t="s">
        <v>3967</v>
      </c>
      <c r="G1984">
        <v>7871850</v>
      </c>
      <c r="I1984">
        <f t="shared" si="75"/>
        <v>0.8</v>
      </c>
      <c r="J1984" t="s">
        <v>3968</v>
      </c>
      <c r="K1984">
        <v>1574370</v>
      </c>
      <c r="L1984" t="s">
        <v>3969</v>
      </c>
      <c r="M1984">
        <v>500000</v>
      </c>
      <c r="N1984" t="s">
        <v>3970</v>
      </c>
      <c r="O1984">
        <v>1550</v>
      </c>
      <c r="P1984" t="s">
        <v>3971</v>
      </c>
      <c r="Q1984">
        <v>1550</v>
      </c>
      <c r="R1984" t="s">
        <v>3972</v>
      </c>
      <c r="S1984">
        <v>1550</v>
      </c>
      <c r="T1984" s="7" t="str">
        <f t="shared" si="74"/>
        <v>hp_7871850;atk_1259496;hit_500000;miss_1550;cirt_1550;cirtSub_1550</v>
      </c>
    </row>
    <row r="1985" spans="1:20" x14ac:dyDescent="0.15">
      <c r="A1985" s="16">
        <v>430181</v>
      </c>
      <c r="B1985" s="1" t="s">
        <v>4423</v>
      </c>
      <c r="C1985" s="1">
        <v>1</v>
      </c>
      <c r="D1985" s="1">
        <v>1</v>
      </c>
      <c r="E1985" s="3">
        <v>310</v>
      </c>
      <c r="F1985" s="14" t="s">
        <v>3967</v>
      </c>
      <c r="G1985">
        <v>7949025</v>
      </c>
      <c r="I1985">
        <f t="shared" si="75"/>
        <v>0.8</v>
      </c>
      <c r="J1985" t="s">
        <v>3968</v>
      </c>
      <c r="K1985">
        <v>1589805</v>
      </c>
      <c r="L1985" t="s">
        <v>3969</v>
      </c>
      <c r="M1985">
        <v>500000</v>
      </c>
      <c r="N1985" t="s">
        <v>3970</v>
      </c>
      <c r="O1985">
        <v>1550</v>
      </c>
      <c r="P1985" t="s">
        <v>3971</v>
      </c>
      <c r="Q1985">
        <v>1550</v>
      </c>
      <c r="R1985" t="s">
        <v>3972</v>
      </c>
      <c r="S1985">
        <v>1550</v>
      </c>
      <c r="T1985" s="7" t="str">
        <f t="shared" si="74"/>
        <v>hp_7949025;atk_1271844;hit_500000;miss_1550;cirt_1550;cirtSub_1550</v>
      </c>
    </row>
    <row r="1986" spans="1:20" x14ac:dyDescent="0.15">
      <c r="A1986" s="16">
        <v>430182</v>
      </c>
      <c r="B1986" s="1" t="s">
        <v>4424</v>
      </c>
      <c r="C1986" s="1">
        <v>1</v>
      </c>
      <c r="D1986" s="1">
        <v>1</v>
      </c>
      <c r="E1986" s="3">
        <v>310</v>
      </c>
      <c r="F1986" s="14" t="s">
        <v>3967</v>
      </c>
      <c r="G1986">
        <v>8031713</v>
      </c>
      <c r="I1986">
        <f t="shared" si="75"/>
        <v>0.8</v>
      </c>
      <c r="J1986" t="s">
        <v>3968</v>
      </c>
      <c r="K1986">
        <v>1606343</v>
      </c>
      <c r="L1986" t="s">
        <v>3969</v>
      </c>
      <c r="M1986">
        <v>500000</v>
      </c>
      <c r="N1986" t="s">
        <v>3970</v>
      </c>
      <c r="O1986">
        <v>1550</v>
      </c>
      <c r="P1986" t="s">
        <v>3971</v>
      </c>
      <c r="Q1986">
        <v>1550</v>
      </c>
      <c r="R1986" t="s">
        <v>3972</v>
      </c>
      <c r="S1986">
        <v>1550</v>
      </c>
      <c r="T1986" s="7" t="str">
        <f t="shared" si="74"/>
        <v>hp_8031713;atk_1285074;hit_500000;miss_1550;cirt_1550;cirtSub_1550</v>
      </c>
    </row>
    <row r="1987" spans="1:20" x14ac:dyDescent="0.15">
      <c r="A1987" s="16">
        <v>430183</v>
      </c>
      <c r="B1987" s="1" t="s">
        <v>4425</v>
      </c>
      <c r="C1987" s="1">
        <v>1</v>
      </c>
      <c r="D1987" s="1">
        <v>1</v>
      </c>
      <c r="E1987" s="3">
        <v>315</v>
      </c>
      <c r="F1987" s="14" t="s">
        <v>3967</v>
      </c>
      <c r="G1987">
        <v>8114400</v>
      </c>
      <c r="I1987">
        <f t="shared" si="75"/>
        <v>0.8</v>
      </c>
      <c r="J1987" t="s">
        <v>3968</v>
      </c>
      <c r="K1987">
        <v>1622880</v>
      </c>
      <c r="L1987" t="s">
        <v>3969</v>
      </c>
      <c r="M1987">
        <v>500000</v>
      </c>
      <c r="N1987" t="s">
        <v>3970</v>
      </c>
      <c r="O1987">
        <v>1575</v>
      </c>
      <c r="P1987" t="s">
        <v>3971</v>
      </c>
      <c r="Q1987">
        <v>1575</v>
      </c>
      <c r="R1987" t="s">
        <v>3972</v>
      </c>
      <c r="S1987">
        <v>1575</v>
      </c>
      <c r="T1987" s="7" t="str">
        <f t="shared" si="74"/>
        <v>hp_8114400;atk_1298304;hit_500000;miss_1575;cirt_1575;cirtSub_1575</v>
      </c>
    </row>
    <row r="1988" spans="1:20" x14ac:dyDescent="0.15">
      <c r="A1988" s="16">
        <v>430184</v>
      </c>
      <c r="B1988" s="1" t="s">
        <v>4426</v>
      </c>
      <c r="C1988" s="1">
        <v>1</v>
      </c>
      <c r="D1988" s="1">
        <v>1</v>
      </c>
      <c r="E1988" s="3">
        <v>315</v>
      </c>
      <c r="F1988" s="14" t="s">
        <v>3967</v>
      </c>
      <c r="G1988">
        <v>8197088</v>
      </c>
      <c r="I1988">
        <f t="shared" si="75"/>
        <v>0.8</v>
      </c>
      <c r="J1988" t="s">
        <v>3968</v>
      </c>
      <c r="K1988">
        <v>1639418</v>
      </c>
      <c r="L1988" t="s">
        <v>3969</v>
      </c>
      <c r="M1988">
        <v>500000</v>
      </c>
      <c r="N1988" t="s">
        <v>3970</v>
      </c>
      <c r="O1988">
        <v>1575</v>
      </c>
      <c r="P1988" t="s">
        <v>3971</v>
      </c>
      <c r="Q1988">
        <v>1575</v>
      </c>
      <c r="R1988" t="s">
        <v>3972</v>
      </c>
      <c r="S1988">
        <v>1575</v>
      </c>
      <c r="T1988" s="7" t="str">
        <f t="shared" si="74"/>
        <v>hp_8197088;atk_1311534;hit_500000;miss_1575;cirt_1575;cirtSub_1575</v>
      </c>
    </row>
    <row r="1989" spans="1:20" x14ac:dyDescent="0.15">
      <c r="A1989" s="16">
        <v>430185</v>
      </c>
      <c r="B1989" s="1" t="s">
        <v>4427</v>
      </c>
      <c r="C1989" s="1">
        <v>1</v>
      </c>
      <c r="D1989" s="1">
        <v>1</v>
      </c>
      <c r="E1989" s="3">
        <v>315</v>
      </c>
      <c r="F1989" s="14" t="s">
        <v>3967</v>
      </c>
      <c r="G1989">
        <v>8279775</v>
      </c>
      <c r="I1989">
        <f t="shared" si="75"/>
        <v>0.8</v>
      </c>
      <c r="J1989" t="s">
        <v>3968</v>
      </c>
      <c r="K1989">
        <v>1655955</v>
      </c>
      <c r="L1989" t="s">
        <v>3969</v>
      </c>
      <c r="M1989">
        <v>500000</v>
      </c>
      <c r="N1989" t="s">
        <v>3970</v>
      </c>
      <c r="O1989">
        <v>1575</v>
      </c>
      <c r="P1989" t="s">
        <v>3971</v>
      </c>
      <c r="Q1989">
        <v>1575</v>
      </c>
      <c r="R1989" t="s">
        <v>3972</v>
      </c>
      <c r="S1989">
        <v>1575</v>
      </c>
      <c r="T1989" s="7" t="str">
        <f t="shared" si="74"/>
        <v>hp_8279775;atk_1324764;hit_500000;miss_1575;cirt_1575;cirtSub_1575</v>
      </c>
    </row>
    <row r="1990" spans="1:20" x14ac:dyDescent="0.15">
      <c r="A1990" s="16">
        <v>430186</v>
      </c>
      <c r="B1990" s="1" t="s">
        <v>4428</v>
      </c>
      <c r="C1990" s="1">
        <v>1</v>
      </c>
      <c r="D1990" s="1">
        <v>1</v>
      </c>
      <c r="E1990" s="3">
        <v>320</v>
      </c>
      <c r="F1990" s="14" t="s">
        <v>3967</v>
      </c>
      <c r="G1990">
        <v>8362463</v>
      </c>
      <c r="I1990">
        <f t="shared" si="75"/>
        <v>0.8</v>
      </c>
      <c r="J1990" t="s">
        <v>3968</v>
      </c>
      <c r="K1990">
        <v>1672493</v>
      </c>
      <c r="L1990" t="s">
        <v>3969</v>
      </c>
      <c r="M1990">
        <v>500000</v>
      </c>
      <c r="N1990" t="s">
        <v>3970</v>
      </c>
      <c r="O1990">
        <v>1600</v>
      </c>
      <c r="P1990" t="s">
        <v>3971</v>
      </c>
      <c r="Q1990">
        <v>1600</v>
      </c>
      <c r="R1990" t="s">
        <v>3972</v>
      </c>
      <c r="S1990">
        <v>1600</v>
      </c>
      <c r="T1990" s="7" t="str">
        <f t="shared" si="74"/>
        <v>hp_8362463;atk_1337994;hit_500000;miss_1600;cirt_1600;cirtSub_1600</v>
      </c>
    </row>
    <row r="1991" spans="1:20" x14ac:dyDescent="0.15">
      <c r="A1991" s="16">
        <v>430187</v>
      </c>
      <c r="B1991" s="1" t="s">
        <v>4429</v>
      </c>
      <c r="C1991" s="1">
        <v>1</v>
      </c>
      <c r="D1991" s="1">
        <v>1</v>
      </c>
      <c r="E1991" s="3">
        <v>320</v>
      </c>
      <c r="F1991" s="14" t="s">
        <v>3967</v>
      </c>
      <c r="G1991">
        <v>8445150</v>
      </c>
      <c r="I1991">
        <f t="shared" si="75"/>
        <v>0.8</v>
      </c>
      <c r="J1991" t="s">
        <v>3968</v>
      </c>
      <c r="K1991">
        <v>1689030</v>
      </c>
      <c r="L1991" t="s">
        <v>3969</v>
      </c>
      <c r="M1991">
        <v>500000</v>
      </c>
      <c r="N1991" t="s">
        <v>3970</v>
      </c>
      <c r="O1991">
        <v>1600</v>
      </c>
      <c r="P1991" t="s">
        <v>3971</v>
      </c>
      <c r="Q1991">
        <v>1600</v>
      </c>
      <c r="R1991" t="s">
        <v>3972</v>
      </c>
      <c r="S1991">
        <v>1600</v>
      </c>
      <c r="T1991" s="7" t="str">
        <f t="shared" si="74"/>
        <v>hp_8445150;atk_1351224;hit_500000;miss_1600;cirt_1600;cirtSub_1600</v>
      </c>
    </row>
    <row r="1992" spans="1:20" x14ac:dyDescent="0.15">
      <c r="A1992" s="16">
        <v>430188</v>
      </c>
      <c r="B1992" s="1" t="s">
        <v>4430</v>
      </c>
      <c r="C1992" s="1">
        <v>1</v>
      </c>
      <c r="D1992" s="1">
        <v>1</v>
      </c>
      <c r="E1992" s="3">
        <v>320</v>
      </c>
      <c r="F1992" s="14" t="s">
        <v>3967</v>
      </c>
      <c r="G1992">
        <v>8527838</v>
      </c>
      <c r="I1992">
        <f t="shared" si="75"/>
        <v>0.8</v>
      </c>
      <c r="J1992" t="s">
        <v>3968</v>
      </c>
      <c r="K1992">
        <v>1705568</v>
      </c>
      <c r="L1992" t="s">
        <v>3969</v>
      </c>
      <c r="M1992">
        <v>500000</v>
      </c>
      <c r="N1992" t="s">
        <v>3970</v>
      </c>
      <c r="O1992">
        <v>1600</v>
      </c>
      <c r="P1992" t="s">
        <v>3971</v>
      </c>
      <c r="Q1992">
        <v>1600</v>
      </c>
      <c r="R1992" t="s">
        <v>3972</v>
      </c>
      <c r="S1992">
        <v>1600</v>
      </c>
      <c r="T1992" s="7" t="str">
        <f t="shared" si="74"/>
        <v>hp_8527838;atk_1364454;hit_500000;miss_1600;cirt_1600;cirtSub_1600</v>
      </c>
    </row>
    <row r="1993" spans="1:20" x14ac:dyDescent="0.15">
      <c r="A1993" s="16">
        <v>430189</v>
      </c>
      <c r="B1993" s="1" t="s">
        <v>4431</v>
      </c>
      <c r="C1993" s="1">
        <v>1</v>
      </c>
      <c r="D1993" s="1">
        <v>1</v>
      </c>
      <c r="E1993" s="3">
        <v>325</v>
      </c>
      <c r="F1993" s="14" t="s">
        <v>3967</v>
      </c>
      <c r="G1993">
        <v>8610525</v>
      </c>
      <c r="I1993">
        <f t="shared" si="75"/>
        <v>0.8</v>
      </c>
      <c r="J1993" t="s">
        <v>3968</v>
      </c>
      <c r="K1993">
        <v>1722105</v>
      </c>
      <c r="L1993" t="s">
        <v>3969</v>
      </c>
      <c r="M1993">
        <v>500000</v>
      </c>
      <c r="N1993" t="s">
        <v>3970</v>
      </c>
      <c r="O1993">
        <v>1625</v>
      </c>
      <c r="P1993" t="s">
        <v>3971</v>
      </c>
      <c r="Q1993">
        <v>1625</v>
      </c>
      <c r="R1993" t="s">
        <v>3972</v>
      </c>
      <c r="S1993">
        <v>1625</v>
      </c>
      <c r="T1993" s="7" t="str">
        <f t="shared" si="74"/>
        <v>hp_8610525;atk_1377684;hit_500000;miss_1625;cirt_1625;cirtSub_1625</v>
      </c>
    </row>
    <row r="1994" spans="1:20" x14ac:dyDescent="0.15">
      <c r="A1994" s="16">
        <v>430190</v>
      </c>
      <c r="B1994" s="1" t="s">
        <v>4432</v>
      </c>
      <c r="C1994" s="1">
        <v>1</v>
      </c>
      <c r="D1994" s="1">
        <v>1</v>
      </c>
      <c r="E1994" s="3">
        <v>325</v>
      </c>
      <c r="F1994" s="14" t="s">
        <v>3967</v>
      </c>
      <c r="G1994">
        <v>8693213</v>
      </c>
      <c r="I1994">
        <f t="shared" si="75"/>
        <v>0.8</v>
      </c>
      <c r="J1994" t="s">
        <v>3968</v>
      </c>
      <c r="K1994">
        <v>1738643</v>
      </c>
      <c r="L1994" t="s">
        <v>3969</v>
      </c>
      <c r="M1994">
        <v>500000</v>
      </c>
      <c r="N1994" t="s">
        <v>3970</v>
      </c>
      <c r="O1994">
        <v>1625</v>
      </c>
      <c r="P1994" t="s">
        <v>3971</v>
      </c>
      <c r="Q1994">
        <v>1625</v>
      </c>
      <c r="R1994" t="s">
        <v>3972</v>
      </c>
      <c r="S1994">
        <v>1625</v>
      </c>
      <c r="T1994" s="7" t="str">
        <f t="shared" si="74"/>
        <v>hp_8693213;atk_1390914;hit_500000;miss_1625;cirt_1625;cirtSub_1625</v>
      </c>
    </row>
    <row r="1995" spans="1:20" x14ac:dyDescent="0.15">
      <c r="A1995" s="16">
        <v>430191</v>
      </c>
      <c r="B1995" s="1" t="s">
        <v>4433</v>
      </c>
      <c r="C1995" s="1">
        <v>1</v>
      </c>
      <c r="D1995" s="1">
        <v>1</v>
      </c>
      <c r="E1995" s="3">
        <v>325</v>
      </c>
      <c r="F1995" s="14" t="s">
        <v>3967</v>
      </c>
      <c r="G1995">
        <v>8775900</v>
      </c>
      <c r="I1995">
        <f t="shared" si="75"/>
        <v>0.8</v>
      </c>
      <c r="J1995" t="s">
        <v>3968</v>
      </c>
      <c r="K1995">
        <v>1755180</v>
      </c>
      <c r="L1995" t="s">
        <v>3969</v>
      </c>
      <c r="M1995">
        <v>500000</v>
      </c>
      <c r="N1995" t="s">
        <v>3970</v>
      </c>
      <c r="O1995">
        <v>1625</v>
      </c>
      <c r="P1995" t="s">
        <v>3971</v>
      </c>
      <c r="Q1995">
        <v>1625</v>
      </c>
      <c r="R1995" t="s">
        <v>3972</v>
      </c>
      <c r="S1995">
        <v>1625</v>
      </c>
      <c r="T1995" s="7" t="str">
        <f t="shared" si="74"/>
        <v>hp_8775900;atk_1404144;hit_500000;miss_1625;cirt_1625;cirtSub_1625</v>
      </c>
    </row>
    <row r="1996" spans="1:20" x14ac:dyDescent="0.15">
      <c r="A1996" s="16">
        <v>430192</v>
      </c>
      <c r="B1996" s="1" t="s">
        <v>4434</v>
      </c>
      <c r="C1996" s="1">
        <v>1</v>
      </c>
      <c r="D1996" s="1">
        <v>1</v>
      </c>
      <c r="E1996" s="3">
        <v>330</v>
      </c>
      <c r="F1996" s="14" t="s">
        <v>3967</v>
      </c>
      <c r="G1996">
        <v>8858588</v>
      </c>
      <c r="I1996">
        <f t="shared" si="75"/>
        <v>0.8</v>
      </c>
      <c r="J1996" t="s">
        <v>3968</v>
      </c>
      <c r="K1996">
        <v>1771718</v>
      </c>
      <c r="L1996" t="s">
        <v>3969</v>
      </c>
      <c r="M1996">
        <v>500000</v>
      </c>
      <c r="N1996" t="s">
        <v>3970</v>
      </c>
      <c r="O1996">
        <v>1650</v>
      </c>
      <c r="P1996" t="s">
        <v>3971</v>
      </c>
      <c r="Q1996">
        <v>1650</v>
      </c>
      <c r="R1996" t="s">
        <v>3972</v>
      </c>
      <c r="S1996">
        <v>1650</v>
      </c>
      <c r="T1996" s="7" t="str">
        <f t="shared" si="74"/>
        <v>hp_8858588;atk_1417374;hit_500000;miss_1650;cirt_1650;cirtSub_1650</v>
      </c>
    </row>
    <row r="1997" spans="1:20" x14ac:dyDescent="0.15">
      <c r="A1997" s="16">
        <v>430193</v>
      </c>
      <c r="B1997" s="1" t="s">
        <v>4435</v>
      </c>
      <c r="C1997" s="1">
        <v>1</v>
      </c>
      <c r="D1997" s="1">
        <v>1</v>
      </c>
      <c r="E1997" s="3">
        <v>330</v>
      </c>
      <c r="F1997" s="14" t="s">
        <v>3967</v>
      </c>
      <c r="G1997">
        <v>8946788</v>
      </c>
      <c r="I1997">
        <f t="shared" si="75"/>
        <v>0.8</v>
      </c>
      <c r="J1997" t="s">
        <v>3968</v>
      </c>
      <c r="K1997">
        <v>1789358</v>
      </c>
      <c r="L1997" t="s">
        <v>3969</v>
      </c>
      <c r="M1997">
        <v>500000</v>
      </c>
      <c r="N1997" t="s">
        <v>3970</v>
      </c>
      <c r="O1997">
        <v>1650</v>
      </c>
      <c r="P1997" t="s">
        <v>3971</v>
      </c>
      <c r="Q1997">
        <v>1650</v>
      </c>
      <c r="R1997" t="s">
        <v>3972</v>
      </c>
      <c r="S1997">
        <v>1650</v>
      </c>
      <c r="T1997" s="7" t="str">
        <f t="shared" ref="T1997:T2060" si="76">F1997&amp;"_"&amp;G1997&amp;";"&amp;J1997&amp;"_"&amp;INT(K1997*I1997)&amp;";"&amp;L1997&amp;"_"&amp;M1997&amp;";"&amp;N1997&amp;"_"&amp;O1997&amp;";"&amp;P1997&amp;"_"&amp;Q1997&amp;";"&amp;R1997&amp;"_"&amp;S1997</f>
        <v>hp_8946788;atk_1431486;hit_500000;miss_1650;cirt_1650;cirtSub_1650</v>
      </c>
    </row>
    <row r="1998" spans="1:20" x14ac:dyDescent="0.15">
      <c r="A1998" s="16">
        <v>430194</v>
      </c>
      <c r="B1998" s="1" t="s">
        <v>4436</v>
      </c>
      <c r="C1998" s="1">
        <v>1</v>
      </c>
      <c r="D1998" s="1">
        <v>1</v>
      </c>
      <c r="E1998" s="3">
        <v>330</v>
      </c>
      <c r="F1998" s="14" t="s">
        <v>3967</v>
      </c>
      <c r="G1998">
        <v>9034988</v>
      </c>
      <c r="I1998">
        <f t="shared" si="75"/>
        <v>0.8</v>
      </c>
      <c r="J1998" t="s">
        <v>3968</v>
      </c>
      <c r="K1998">
        <v>1806998</v>
      </c>
      <c r="L1998" t="s">
        <v>3969</v>
      </c>
      <c r="M1998">
        <v>500000</v>
      </c>
      <c r="N1998" t="s">
        <v>3970</v>
      </c>
      <c r="O1998">
        <v>1650</v>
      </c>
      <c r="P1998" t="s">
        <v>3971</v>
      </c>
      <c r="Q1998">
        <v>1650</v>
      </c>
      <c r="R1998" t="s">
        <v>3972</v>
      </c>
      <c r="S1998">
        <v>1650</v>
      </c>
      <c r="T1998" s="7" t="str">
        <f t="shared" si="76"/>
        <v>hp_9034988;atk_1445598;hit_500000;miss_1650;cirt_1650;cirtSub_1650</v>
      </c>
    </row>
    <row r="1999" spans="1:20" x14ac:dyDescent="0.15">
      <c r="A1999" s="16">
        <v>430195</v>
      </c>
      <c r="B1999" s="1" t="s">
        <v>4437</v>
      </c>
      <c r="C1999" s="1">
        <v>1</v>
      </c>
      <c r="D1999" s="1">
        <v>1</v>
      </c>
      <c r="E1999" s="3">
        <v>335</v>
      </c>
      <c r="F1999" s="14" t="s">
        <v>3967</v>
      </c>
      <c r="G1999">
        <v>9123188</v>
      </c>
      <c r="I1999">
        <f t="shared" si="75"/>
        <v>0.8</v>
      </c>
      <c r="J1999" t="s">
        <v>3968</v>
      </c>
      <c r="K1999">
        <v>1824638</v>
      </c>
      <c r="L1999" t="s">
        <v>3969</v>
      </c>
      <c r="M1999">
        <v>500000</v>
      </c>
      <c r="N1999" t="s">
        <v>3970</v>
      </c>
      <c r="O1999">
        <v>1675</v>
      </c>
      <c r="P1999" t="s">
        <v>3971</v>
      </c>
      <c r="Q1999">
        <v>1675</v>
      </c>
      <c r="R1999" t="s">
        <v>3972</v>
      </c>
      <c r="S1999">
        <v>1675</v>
      </c>
      <c r="T1999" s="7" t="str">
        <f t="shared" si="76"/>
        <v>hp_9123188;atk_1459710;hit_500000;miss_1675;cirt_1675;cirtSub_1675</v>
      </c>
    </row>
    <row r="2000" spans="1:20" x14ac:dyDescent="0.15">
      <c r="A2000" s="16">
        <v>430196</v>
      </c>
      <c r="B2000" s="1" t="s">
        <v>4438</v>
      </c>
      <c r="C2000" s="1">
        <v>1</v>
      </c>
      <c r="D2000" s="1">
        <v>1</v>
      </c>
      <c r="E2000" s="3">
        <v>335</v>
      </c>
      <c r="F2000" s="14" t="s">
        <v>3967</v>
      </c>
      <c r="G2000">
        <v>9211388</v>
      </c>
      <c r="I2000">
        <f t="shared" si="75"/>
        <v>0.8</v>
      </c>
      <c r="J2000" t="s">
        <v>3968</v>
      </c>
      <c r="K2000">
        <v>1842278</v>
      </c>
      <c r="L2000" t="s">
        <v>3969</v>
      </c>
      <c r="M2000">
        <v>500000</v>
      </c>
      <c r="N2000" t="s">
        <v>3970</v>
      </c>
      <c r="O2000">
        <v>1675</v>
      </c>
      <c r="P2000" t="s">
        <v>3971</v>
      </c>
      <c r="Q2000">
        <v>1675</v>
      </c>
      <c r="R2000" t="s">
        <v>3972</v>
      </c>
      <c r="S2000">
        <v>1675</v>
      </c>
      <c r="T2000" s="7" t="str">
        <f t="shared" si="76"/>
        <v>hp_9211388;atk_1473822;hit_500000;miss_1675;cirt_1675;cirtSub_1675</v>
      </c>
    </row>
    <row r="2001" spans="1:20" x14ac:dyDescent="0.15">
      <c r="A2001" s="16">
        <v>430197</v>
      </c>
      <c r="B2001" s="1" t="s">
        <v>4439</v>
      </c>
      <c r="C2001" s="1">
        <v>1</v>
      </c>
      <c r="D2001" s="1">
        <v>1</v>
      </c>
      <c r="E2001" s="3">
        <v>335</v>
      </c>
      <c r="F2001" s="14" t="s">
        <v>3967</v>
      </c>
      <c r="G2001">
        <v>9299588</v>
      </c>
      <c r="I2001">
        <f t="shared" si="75"/>
        <v>0.8</v>
      </c>
      <c r="J2001" t="s">
        <v>3968</v>
      </c>
      <c r="K2001">
        <v>1859918</v>
      </c>
      <c r="L2001" t="s">
        <v>3969</v>
      </c>
      <c r="M2001">
        <v>500000</v>
      </c>
      <c r="N2001" t="s">
        <v>3970</v>
      </c>
      <c r="O2001">
        <v>1675</v>
      </c>
      <c r="P2001" t="s">
        <v>3971</v>
      </c>
      <c r="Q2001">
        <v>1675</v>
      </c>
      <c r="R2001" t="s">
        <v>3972</v>
      </c>
      <c r="S2001">
        <v>1675</v>
      </c>
      <c r="T2001" s="7" t="str">
        <f t="shared" si="76"/>
        <v>hp_9299588;atk_1487934;hit_500000;miss_1675;cirt_1675;cirtSub_1675</v>
      </c>
    </row>
    <row r="2002" spans="1:20" x14ac:dyDescent="0.15">
      <c r="A2002" s="16">
        <v>430198</v>
      </c>
      <c r="B2002" s="1" t="s">
        <v>4440</v>
      </c>
      <c r="C2002" s="1">
        <v>1</v>
      </c>
      <c r="D2002" s="1">
        <v>1</v>
      </c>
      <c r="E2002" s="3">
        <v>340</v>
      </c>
      <c r="F2002" s="14" t="s">
        <v>3967</v>
      </c>
      <c r="G2002">
        <v>9387788</v>
      </c>
      <c r="I2002">
        <f t="shared" ref="I2002:I2065" si="77">MIN(I1997+0.02,0.8)</f>
        <v>0.8</v>
      </c>
      <c r="J2002" t="s">
        <v>3968</v>
      </c>
      <c r="K2002">
        <v>1877558</v>
      </c>
      <c r="L2002" t="s">
        <v>3969</v>
      </c>
      <c r="M2002">
        <v>500000</v>
      </c>
      <c r="N2002" t="s">
        <v>3970</v>
      </c>
      <c r="O2002">
        <v>1700</v>
      </c>
      <c r="P2002" t="s">
        <v>3971</v>
      </c>
      <c r="Q2002">
        <v>1700</v>
      </c>
      <c r="R2002" t="s">
        <v>3972</v>
      </c>
      <c r="S2002">
        <v>1700</v>
      </c>
      <c r="T2002" s="7" t="str">
        <f t="shared" si="76"/>
        <v>hp_9387788;atk_1502046;hit_500000;miss_1700;cirt_1700;cirtSub_1700</v>
      </c>
    </row>
    <row r="2003" spans="1:20" x14ac:dyDescent="0.15">
      <c r="A2003" s="16">
        <v>430199</v>
      </c>
      <c r="B2003" s="1" t="s">
        <v>4441</v>
      </c>
      <c r="C2003" s="1">
        <v>1</v>
      </c>
      <c r="D2003" s="1">
        <v>1</v>
      </c>
      <c r="E2003" s="3">
        <v>340</v>
      </c>
      <c r="F2003" s="14" t="s">
        <v>3967</v>
      </c>
      <c r="G2003">
        <v>9475988</v>
      </c>
      <c r="I2003">
        <f t="shared" si="77"/>
        <v>0.8</v>
      </c>
      <c r="J2003" t="s">
        <v>3968</v>
      </c>
      <c r="K2003">
        <v>1895198</v>
      </c>
      <c r="L2003" t="s">
        <v>3969</v>
      </c>
      <c r="M2003">
        <v>500000</v>
      </c>
      <c r="N2003" t="s">
        <v>3970</v>
      </c>
      <c r="O2003">
        <v>1700</v>
      </c>
      <c r="P2003" t="s">
        <v>3971</v>
      </c>
      <c r="Q2003">
        <v>1700</v>
      </c>
      <c r="R2003" t="s">
        <v>3972</v>
      </c>
      <c r="S2003">
        <v>1700</v>
      </c>
      <c r="T2003" s="7" t="str">
        <f t="shared" si="76"/>
        <v>hp_9475988;atk_1516158;hit_500000;miss_1700;cirt_1700;cirtSub_1700</v>
      </c>
    </row>
    <row r="2004" spans="1:20" x14ac:dyDescent="0.15">
      <c r="A2004" s="16">
        <v>430200</v>
      </c>
      <c r="B2004" s="1" t="s">
        <v>4442</v>
      </c>
      <c r="C2004" s="1">
        <v>1</v>
      </c>
      <c r="D2004" s="1">
        <v>1</v>
      </c>
      <c r="E2004" s="3">
        <v>340</v>
      </c>
      <c r="F2004" s="14" t="s">
        <v>3967</v>
      </c>
      <c r="G2004">
        <v>9564188</v>
      </c>
      <c r="I2004">
        <f t="shared" si="77"/>
        <v>0.8</v>
      </c>
      <c r="J2004" t="s">
        <v>3968</v>
      </c>
      <c r="K2004">
        <v>1912838</v>
      </c>
      <c r="L2004" t="s">
        <v>3969</v>
      </c>
      <c r="M2004">
        <v>500000</v>
      </c>
      <c r="N2004" t="s">
        <v>3970</v>
      </c>
      <c r="O2004">
        <v>1700</v>
      </c>
      <c r="P2004" t="s">
        <v>3971</v>
      </c>
      <c r="Q2004">
        <v>1700</v>
      </c>
      <c r="R2004" t="s">
        <v>3972</v>
      </c>
      <c r="S2004">
        <v>1700</v>
      </c>
      <c r="T2004" s="7" t="str">
        <f t="shared" si="76"/>
        <v>hp_9564188;atk_1530270;hit_500000;miss_1700;cirt_1700;cirtSub_1700</v>
      </c>
    </row>
    <row r="2005" spans="1:20" x14ac:dyDescent="0.15">
      <c r="A2005" s="16">
        <v>430201</v>
      </c>
      <c r="B2005" s="1" t="s">
        <v>4443</v>
      </c>
      <c r="C2005" s="1">
        <v>1</v>
      </c>
      <c r="D2005" s="1">
        <v>1</v>
      </c>
      <c r="E2005" s="3">
        <v>345</v>
      </c>
      <c r="F2005" s="14" t="s">
        <v>3967</v>
      </c>
      <c r="G2005">
        <v>9652388</v>
      </c>
      <c r="I2005">
        <f t="shared" si="77"/>
        <v>0.8</v>
      </c>
      <c r="J2005" t="s">
        <v>3968</v>
      </c>
      <c r="K2005">
        <v>1930478</v>
      </c>
      <c r="L2005" t="s">
        <v>3969</v>
      </c>
      <c r="M2005">
        <v>500000</v>
      </c>
      <c r="N2005" t="s">
        <v>3970</v>
      </c>
      <c r="O2005">
        <v>1725</v>
      </c>
      <c r="P2005" t="s">
        <v>3971</v>
      </c>
      <c r="Q2005">
        <v>1725</v>
      </c>
      <c r="R2005" t="s">
        <v>3972</v>
      </c>
      <c r="S2005">
        <v>1725</v>
      </c>
      <c r="T2005" s="7" t="str">
        <f t="shared" si="76"/>
        <v>hp_9652388;atk_1544382;hit_500000;miss_1725;cirt_1725;cirtSub_1725</v>
      </c>
    </row>
    <row r="2006" spans="1:20" x14ac:dyDescent="0.15">
      <c r="A2006" s="16">
        <v>430202</v>
      </c>
      <c r="B2006" s="1" t="s">
        <v>4444</v>
      </c>
      <c r="C2006" s="1">
        <v>1</v>
      </c>
      <c r="D2006" s="1">
        <v>1</v>
      </c>
      <c r="E2006" s="3">
        <v>345</v>
      </c>
      <c r="F2006" s="14" t="s">
        <v>3967</v>
      </c>
      <c r="G2006">
        <v>9740588</v>
      </c>
      <c r="I2006">
        <f t="shared" si="77"/>
        <v>0.8</v>
      </c>
      <c r="J2006" t="s">
        <v>3968</v>
      </c>
      <c r="K2006">
        <v>1948118</v>
      </c>
      <c r="L2006" t="s">
        <v>3969</v>
      </c>
      <c r="M2006">
        <v>500000</v>
      </c>
      <c r="N2006" t="s">
        <v>3970</v>
      </c>
      <c r="O2006">
        <v>1725</v>
      </c>
      <c r="P2006" t="s">
        <v>3971</v>
      </c>
      <c r="Q2006">
        <v>1725</v>
      </c>
      <c r="R2006" t="s">
        <v>3972</v>
      </c>
      <c r="S2006">
        <v>1725</v>
      </c>
      <c r="T2006" s="7" t="str">
        <f t="shared" si="76"/>
        <v>hp_9740588;atk_1558494;hit_500000;miss_1725;cirt_1725;cirtSub_1725</v>
      </c>
    </row>
    <row r="2007" spans="1:20" x14ac:dyDescent="0.15">
      <c r="A2007" s="16">
        <v>430203</v>
      </c>
      <c r="B2007" s="1" t="s">
        <v>4445</v>
      </c>
      <c r="C2007" s="1">
        <v>1</v>
      </c>
      <c r="D2007" s="1">
        <v>1</v>
      </c>
      <c r="E2007" s="3">
        <v>345</v>
      </c>
      <c r="F2007" s="14" t="s">
        <v>3967</v>
      </c>
      <c r="G2007">
        <v>9828788</v>
      </c>
      <c r="I2007">
        <f t="shared" si="77"/>
        <v>0.8</v>
      </c>
      <c r="J2007" t="s">
        <v>3968</v>
      </c>
      <c r="K2007">
        <v>1965758</v>
      </c>
      <c r="L2007" t="s">
        <v>3969</v>
      </c>
      <c r="M2007">
        <v>500000</v>
      </c>
      <c r="N2007" t="s">
        <v>3970</v>
      </c>
      <c r="O2007">
        <v>1725</v>
      </c>
      <c r="P2007" t="s">
        <v>3971</v>
      </c>
      <c r="Q2007">
        <v>1725</v>
      </c>
      <c r="R2007" t="s">
        <v>3972</v>
      </c>
      <c r="S2007">
        <v>1725</v>
      </c>
      <c r="T2007" s="7" t="str">
        <f t="shared" si="76"/>
        <v>hp_9828788;atk_1572606;hit_500000;miss_1725;cirt_1725;cirtSub_1725</v>
      </c>
    </row>
    <row r="2008" spans="1:20" x14ac:dyDescent="0.15">
      <c r="A2008" s="16">
        <v>430204</v>
      </c>
      <c r="B2008" s="1" t="s">
        <v>4446</v>
      </c>
      <c r="C2008" s="1">
        <v>1</v>
      </c>
      <c r="D2008" s="1">
        <v>1</v>
      </c>
      <c r="E2008" s="3">
        <v>350</v>
      </c>
      <c r="F2008" s="14" t="s">
        <v>3967</v>
      </c>
      <c r="G2008">
        <v>9916988</v>
      </c>
      <c r="I2008">
        <f t="shared" si="77"/>
        <v>0.8</v>
      </c>
      <c r="J2008" t="s">
        <v>3968</v>
      </c>
      <c r="K2008">
        <v>1983398</v>
      </c>
      <c r="L2008" t="s">
        <v>3969</v>
      </c>
      <c r="M2008">
        <v>500000</v>
      </c>
      <c r="N2008" t="s">
        <v>3970</v>
      </c>
      <c r="O2008">
        <v>1750</v>
      </c>
      <c r="P2008" t="s">
        <v>3971</v>
      </c>
      <c r="Q2008">
        <v>1750</v>
      </c>
      <c r="R2008" t="s">
        <v>3972</v>
      </c>
      <c r="S2008">
        <v>1750</v>
      </c>
      <c r="T2008" s="7" t="str">
        <f t="shared" si="76"/>
        <v>hp_9916988;atk_1586718;hit_500000;miss_1750;cirt_1750;cirtSub_1750</v>
      </c>
    </row>
    <row r="2009" spans="1:20" x14ac:dyDescent="0.15">
      <c r="A2009" s="16">
        <v>430205</v>
      </c>
      <c r="B2009" s="1" t="s">
        <v>4447</v>
      </c>
      <c r="C2009" s="1">
        <v>1</v>
      </c>
      <c r="D2009" s="1">
        <v>1</v>
      </c>
      <c r="E2009" s="3">
        <v>350</v>
      </c>
      <c r="F2009" s="14" t="s">
        <v>3967</v>
      </c>
      <c r="G2009">
        <v>10010700</v>
      </c>
      <c r="I2009">
        <f t="shared" si="77"/>
        <v>0.8</v>
      </c>
      <c r="J2009" t="s">
        <v>3968</v>
      </c>
      <c r="K2009">
        <v>2002140</v>
      </c>
      <c r="L2009" t="s">
        <v>3969</v>
      </c>
      <c r="M2009">
        <v>500000</v>
      </c>
      <c r="N2009" t="s">
        <v>3970</v>
      </c>
      <c r="O2009">
        <v>1750</v>
      </c>
      <c r="P2009" t="s">
        <v>3971</v>
      </c>
      <c r="Q2009">
        <v>1750</v>
      </c>
      <c r="R2009" t="s">
        <v>3972</v>
      </c>
      <c r="S2009">
        <v>1750</v>
      </c>
      <c r="T2009" s="7" t="str">
        <f t="shared" si="76"/>
        <v>hp_10010700;atk_1601712;hit_500000;miss_1750;cirt_1750;cirtSub_1750</v>
      </c>
    </row>
    <row r="2010" spans="1:20" x14ac:dyDescent="0.15">
      <c r="A2010" s="16">
        <v>430206</v>
      </c>
      <c r="B2010" s="1" t="s">
        <v>4448</v>
      </c>
      <c r="C2010" s="1">
        <v>1</v>
      </c>
      <c r="D2010" s="1">
        <v>1</v>
      </c>
      <c r="E2010" s="3">
        <v>350</v>
      </c>
      <c r="F2010" s="14" t="s">
        <v>3967</v>
      </c>
      <c r="G2010">
        <v>10104413</v>
      </c>
      <c r="I2010">
        <f t="shared" si="77"/>
        <v>0.8</v>
      </c>
      <c r="J2010" t="s">
        <v>3968</v>
      </c>
      <c r="K2010">
        <v>2020883</v>
      </c>
      <c r="L2010" t="s">
        <v>3969</v>
      </c>
      <c r="M2010">
        <v>500000</v>
      </c>
      <c r="N2010" t="s">
        <v>3970</v>
      </c>
      <c r="O2010">
        <v>1750</v>
      </c>
      <c r="P2010" t="s">
        <v>3971</v>
      </c>
      <c r="Q2010">
        <v>1750</v>
      </c>
      <c r="R2010" t="s">
        <v>3972</v>
      </c>
      <c r="S2010">
        <v>1750</v>
      </c>
      <c r="T2010" s="7" t="str">
        <f t="shared" si="76"/>
        <v>hp_10104413;atk_1616706;hit_500000;miss_1750;cirt_1750;cirtSub_1750</v>
      </c>
    </row>
    <row r="2011" spans="1:20" x14ac:dyDescent="0.15">
      <c r="A2011" s="16">
        <v>430207</v>
      </c>
      <c r="B2011" s="1" t="s">
        <v>4449</v>
      </c>
      <c r="C2011" s="1">
        <v>1</v>
      </c>
      <c r="D2011" s="1">
        <v>1</v>
      </c>
      <c r="E2011" s="3">
        <v>355</v>
      </c>
      <c r="F2011" s="14" t="s">
        <v>3967</v>
      </c>
      <c r="G2011">
        <v>10198125</v>
      </c>
      <c r="I2011">
        <f t="shared" si="77"/>
        <v>0.8</v>
      </c>
      <c r="J2011" t="s">
        <v>3968</v>
      </c>
      <c r="K2011">
        <v>2039625</v>
      </c>
      <c r="L2011" t="s">
        <v>3969</v>
      </c>
      <c r="M2011">
        <v>500000</v>
      </c>
      <c r="N2011" t="s">
        <v>3970</v>
      </c>
      <c r="O2011">
        <v>1775</v>
      </c>
      <c r="P2011" t="s">
        <v>3971</v>
      </c>
      <c r="Q2011">
        <v>1775</v>
      </c>
      <c r="R2011" t="s">
        <v>3972</v>
      </c>
      <c r="S2011">
        <v>1775</v>
      </c>
      <c r="T2011" s="7" t="str">
        <f t="shared" si="76"/>
        <v>hp_10198125;atk_1631700;hit_500000;miss_1775;cirt_1775;cirtSub_1775</v>
      </c>
    </row>
    <row r="2012" spans="1:20" x14ac:dyDescent="0.15">
      <c r="A2012" s="16">
        <v>430208</v>
      </c>
      <c r="B2012" s="1" t="s">
        <v>4450</v>
      </c>
      <c r="C2012" s="1">
        <v>1</v>
      </c>
      <c r="D2012" s="1">
        <v>1</v>
      </c>
      <c r="E2012" s="3">
        <v>355</v>
      </c>
      <c r="F2012" s="14" t="s">
        <v>3967</v>
      </c>
      <c r="G2012">
        <v>10291838</v>
      </c>
      <c r="I2012">
        <f t="shared" si="77"/>
        <v>0.8</v>
      </c>
      <c r="J2012" t="s">
        <v>3968</v>
      </c>
      <c r="K2012">
        <v>2058368</v>
      </c>
      <c r="L2012" t="s">
        <v>3969</v>
      </c>
      <c r="M2012">
        <v>500000</v>
      </c>
      <c r="N2012" t="s">
        <v>3970</v>
      </c>
      <c r="O2012">
        <v>1775</v>
      </c>
      <c r="P2012" t="s">
        <v>3971</v>
      </c>
      <c r="Q2012">
        <v>1775</v>
      </c>
      <c r="R2012" t="s">
        <v>3972</v>
      </c>
      <c r="S2012">
        <v>1775</v>
      </c>
      <c r="T2012" s="7" t="str">
        <f t="shared" si="76"/>
        <v>hp_10291838;atk_1646694;hit_500000;miss_1775;cirt_1775;cirtSub_1775</v>
      </c>
    </row>
    <row r="2013" spans="1:20" x14ac:dyDescent="0.15">
      <c r="A2013" s="16">
        <v>430209</v>
      </c>
      <c r="B2013" s="1" t="s">
        <v>4451</v>
      </c>
      <c r="C2013" s="1">
        <v>1</v>
      </c>
      <c r="D2013" s="1">
        <v>1</v>
      </c>
      <c r="E2013" s="3">
        <v>355</v>
      </c>
      <c r="F2013" s="14" t="s">
        <v>3967</v>
      </c>
      <c r="G2013">
        <v>10385550</v>
      </c>
      <c r="I2013">
        <f t="shared" si="77"/>
        <v>0.8</v>
      </c>
      <c r="J2013" t="s">
        <v>3968</v>
      </c>
      <c r="K2013">
        <v>2077110</v>
      </c>
      <c r="L2013" t="s">
        <v>3969</v>
      </c>
      <c r="M2013">
        <v>500000</v>
      </c>
      <c r="N2013" t="s">
        <v>3970</v>
      </c>
      <c r="O2013">
        <v>1775</v>
      </c>
      <c r="P2013" t="s">
        <v>3971</v>
      </c>
      <c r="Q2013">
        <v>1775</v>
      </c>
      <c r="R2013" t="s">
        <v>3972</v>
      </c>
      <c r="S2013">
        <v>1775</v>
      </c>
      <c r="T2013" s="7" t="str">
        <f t="shared" si="76"/>
        <v>hp_10385550;atk_1661688;hit_500000;miss_1775;cirt_1775;cirtSub_1775</v>
      </c>
    </row>
    <row r="2014" spans="1:20" x14ac:dyDescent="0.15">
      <c r="A2014" s="16">
        <v>430210</v>
      </c>
      <c r="B2014" s="1" t="s">
        <v>4452</v>
      </c>
      <c r="C2014" s="1">
        <v>1</v>
      </c>
      <c r="D2014" s="1">
        <v>1</v>
      </c>
      <c r="E2014" s="3">
        <v>360</v>
      </c>
      <c r="F2014" s="14" t="s">
        <v>3967</v>
      </c>
      <c r="G2014">
        <v>10479263</v>
      </c>
      <c r="I2014">
        <f t="shared" si="77"/>
        <v>0.8</v>
      </c>
      <c r="J2014" t="s">
        <v>3968</v>
      </c>
      <c r="K2014">
        <v>2095853</v>
      </c>
      <c r="L2014" t="s">
        <v>3969</v>
      </c>
      <c r="M2014">
        <v>500000</v>
      </c>
      <c r="N2014" t="s">
        <v>3970</v>
      </c>
      <c r="O2014">
        <v>1800</v>
      </c>
      <c r="P2014" t="s">
        <v>3971</v>
      </c>
      <c r="Q2014">
        <v>1800</v>
      </c>
      <c r="R2014" t="s">
        <v>3972</v>
      </c>
      <c r="S2014">
        <v>1800</v>
      </c>
      <c r="T2014" s="7" t="str">
        <f t="shared" si="76"/>
        <v>hp_10479263;atk_1676682;hit_500000;miss_1800;cirt_1800;cirtSub_1800</v>
      </c>
    </row>
    <row r="2015" spans="1:20" x14ac:dyDescent="0.15">
      <c r="A2015" s="16">
        <v>430211</v>
      </c>
      <c r="B2015" s="1" t="s">
        <v>4453</v>
      </c>
      <c r="C2015" s="1">
        <v>1</v>
      </c>
      <c r="D2015" s="1">
        <v>1</v>
      </c>
      <c r="E2015" s="3">
        <v>360</v>
      </c>
      <c r="F2015" s="14" t="s">
        <v>3967</v>
      </c>
      <c r="G2015">
        <v>10572975</v>
      </c>
      <c r="I2015">
        <f t="shared" si="77"/>
        <v>0.8</v>
      </c>
      <c r="J2015" t="s">
        <v>3968</v>
      </c>
      <c r="K2015">
        <v>2114595</v>
      </c>
      <c r="L2015" t="s">
        <v>3969</v>
      </c>
      <c r="M2015">
        <v>500000</v>
      </c>
      <c r="N2015" t="s">
        <v>3970</v>
      </c>
      <c r="O2015">
        <v>1800</v>
      </c>
      <c r="P2015" t="s">
        <v>3971</v>
      </c>
      <c r="Q2015">
        <v>1800</v>
      </c>
      <c r="R2015" t="s">
        <v>3972</v>
      </c>
      <c r="S2015">
        <v>1800</v>
      </c>
      <c r="T2015" s="7" t="str">
        <f t="shared" si="76"/>
        <v>hp_10572975;atk_1691676;hit_500000;miss_1800;cirt_1800;cirtSub_1800</v>
      </c>
    </row>
    <row r="2016" spans="1:20" x14ac:dyDescent="0.15">
      <c r="A2016" s="16">
        <v>430212</v>
      </c>
      <c r="B2016" s="1" t="s">
        <v>4454</v>
      </c>
      <c r="C2016" s="1">
        <v>1</v>
      </c>
      <c r="D2016" s="1">
        <v>1</v>
      </c>
      <c r="E2016" s="3">
        <v>360</v>
      </c>
      <c r="F2016" s="14" t="s">
        <v>3967</v>
      </c>
      <c r="G2016">
        <v>10666688</v>
      </c>
      <c r="I2016">
        <f t="shared" si="77"/>
        <v>0.8</v>
      </c>
      <c r="J2016" t="s">
        <v>3968</v>
      </c>
      <c r="K2016">
        <v>2133338</v>
      </c>
      <c r="L2016" t="s">
        <v>3969</v>
      </c>
      <c r="M2016">
        <v>500000</v>
      </c>
      <c r="N2016" t="s">
        <v>3970</v>
      </c>
      <c r="O2016">
        <v>1800</v>
      </c>
      <c r="P2016" t="s">
        <v>3971</v>
      </c>
      <c r="Q2016">
        <v>1800</v>
      </c>
      <c r="R2016" t="s">
        <v>3972</v>
      </c>
      <c r="S2016">
        <v>1800</v>
      </c>
      <c r="T2016" s="7" t="str">
        <f t="shared" si="76"/>
        <v>hp_10666688;atk_1706670;hit_500000;miss_1800;cirt_1800;cirtSub_1800</v>
      </c>
    </row>
    <row r="2017" spans="1:20" x14ac:dyDescent="0.15">
      <c r="A2017" s="16">
        <v>430213</v>
      </c>
      <c r="B2017" s="1" t="s">
        <v>4455</v>
      </c>
      <c r="C2017" s="1">
        <v>1</v>
      </c>
      <c r="D2017" s="1">
        <v>1</v>
      </c>
      <c r="E2017" s="3">
        <v>365</v>
      </c>
      <c r="F2017" s="14" t="s">
        <v>3967</v>
      </c>
      <c r="G2017">
        <v>10760400</v>
      </c>
      <c r="I2017">
        <f t="shared" si="77"/>
        <v>0.8</v>
      </c>
      <c r="J2017" t="s">
        <v>3968</v>
      </c>
      <c r="K2017">
        <v>2152080</v>
      </c>
      <c r="L2017" t="s">
        <v>3969</v>
      </c>
      <c r="M2017">
        <v>500000</v>
      </c>
      <c r="N2017" t="s">
        <v>3970</v>
      </c>
      <c r="O2017">
        <v>1825</v>
      </c>
      <c r="P2017" t="s">
        <v>3971</v>
      </c>
      <c r="Q2017">
        <v>1825</v>
      </c>
      <c r="R2017" t="s">
        <v>3972</v>
      </c>
      <c r="S2017">
        <v>1825</v>
      </c>
      <c r="T2017" s="7" t="str">
        <f t="shared" si="76"/>
        <v>hp_10760400;atk_1721664;hit_500000;miss_1825;cirt_1825;cirtSub_1825</v>
      </c>
    </row>
    <row r="2018" spans="1:20" x14ac:dyDescent="0.15">
      <c r="A2018" s="16">
        <v>430214</v>
      </c>
      <c r="B2018" s="1" t="s">
        <v>4456</v>
      </c>
      <c r="C2018" s="1">
        <v>1</v>
      </c>
      <c r="D2018" s="1">
        <v>1</v>
      </c>
      <c r="E2018" s="3">
        <v>365</v>
      </c>
      <c r="F2018" s="14" t="s">
        <v>3967</v>
      </c>
      <c r="G2018">
        <v>10854113</v>
      </c>
      <c r="I2018">
        <f t="shared" si="77"/>
        <v>0.8</v>
      </c>
      <c r="J2018" t="s">
        <v>3968</v>
      </c>
      <c r="K2018">
        <v>2170823</v>
      </c>
      <c r="L2018" t="s">
        <v>3969</v>
      </c>
      <c r="M2018">
        <v>500000</v>
      </c>
      <c r="N2018" t="s">
        <v>3970</v>
      </c>
      <c r="O2018">
        <v>1825</v>
      </c>
      <c r="P2018" t="s">
        <v>3971</v>
      </c>
      <c r="Q2018">
        <v>1825</v>
      </c>
      <c r="R2018" t="s">
        <v>3972</v>
      </c>
      <c r="S2018">
        <v>1825</v>
      </c>
      <c r="T2018" s="7" t="str">
        <f t="shared" si="76"/>
        <v>hp_10854113;atk_1736658;hit_500000;miss_1825;cirt_1825;cirtSub_1825</v>
      </c>
    </row>
    <row r="2019" spans="1:20" x14ac:dyDescent="0.15">
      <c r="A2019" s="16">
        <v>430215</v>
      </c>
      <c r="B2019" s="1" t="s">
        <v>4457</v>
      </c>
      <c r="C2019" s="1">
        <v>1</v>
      </c>
      <c r="D2019" s="1">
        <v>1</v>
      </c>
      <c r="E2019" s="3">
        <v>365</v>
      </c>
      <c r="F2019" s="14" t="s">
        <v>3967</v>
      </c>
      <c r="G2019">
        <v>10947825</v>
      </c>
      <c r="I2019">
        <f t="shared" si="77"/>
        <v>0.8</v>
      </c>
      <c r="J2019" t="s">
        <v>3968</v>
      </c>
      <c r="K2019">
        <v>2189565</v>
      </c>
      <c r="L2019" t="s">
        <v>3969</v>
      </c>
      <c r="M2019">
        <v>500000</v>
      </c>
      <c r="N2019" t="s">
        <v>3970</v>
      </c>
      <c r="O2019">
        <v>1825</v>
      </c>
      <c r="P2019" t="s">
        <v>3971</v>
      </c>
      <c r="Q2019">
        <v>1825</v>
      </c>
      <c r="R2019" t="s">
        <v>3972</v>
      </c>
      <c r="S2019">
        <v>1825</v>
      </c>
      <c r="T2019" s="7" t="str">
        <f t="shared" si="76"/>
        <v>hp_10947825;atk_1751652;hit_500000;miss_1825;cirt_1825;cirtSub_1825</v>
      </c>
    </row>
    <row r="2020" spans="1:20" x14ac:dyDescent="0.15">
      <c r="A2020" s="16">
        <v>430216</v>
      </c>
      <c r="B2020" s="1" t="s">
        <v>4458</v>
      </c>
      <c r="C2020" s="1">
        <v>1</v>
      </c>
      <c r="D2020" s="1">
        <v>1</v>
      </c>
      <c r="E2020" s="3">
        <v>370</v>
      </c>
      <c r="F2020" s="14" t="s">
        <v>3967</v>
      </c>
      <c r="G2020">
        <v>11047050</v>
      </c>
      <c r="I2020">
        <f t="shared" si="77"/>
        <v>0.8</v>
      </c>
      <c r="J2020" t="s">
        <v>3968</v>
      </c>
      <c r="K2020">
        <v>2209410</v>
      </c>
      <c r="L2020" t="s">
        <v>3969</v>
      </c>
      <c r="M2020">
        <v>500000</v>
      </c>
      <c r="N2020" t="s">
        <v>3970</v>
      </c>
      <c r="O2020">
        <v>1850</v>
      </c>
      <c r="P2020" t="s">
        <v>3971</v>
      </c>
      <c r="Q2020">
        <v>1850</v>
      </c>
      <c r="R2020" t="s">
        <v>3972</v>
      </c>
      <c r="S2020">
        <v>1850</v>
      </c>
      <c r="T2020" s="7" t="str">
        <f t="shared" si="76"/>
        <v>hp_11047050;atk_1767528;hit_500000;miss_1850;cirt_1850;cirtSub_1850</v>
      </c>
    </row>
    <row r="2021" spans="1:20" x14ac:dyDescent="0.15">
      <c r="A2021" s="16">
        <v>430217</v>
      </c>
      <c r="B2021" s="1" t="s">
        <v>4459</v>
      </c>
      <c r="C2021" s="1">
        <v>1</v>
      </c>
      <c r="D2021" s="1">
        <v>1</v>
      </c>
      <c r="E2021" s="3">
        <v>370</v>
      </c>
      <c r="F2021" s="14" t="s">
        <v>3967</v>
      </c>
      <c r="G2021">
        <v>11146275</v>
      </c>
      <c r="I2021">
        <f t="shared" si="77"/>
        <v>0.8</v>
      </c>
      <c r="J2021" t="s">
        <v>3968</v>
      </c>
      <c r="K2021">
        <v>2229255</v>
      </c>
      <c r="L2021" t="s">
        <v>3969</v>
      </c>
      <c r="M2021">
        <v>500000</v>
      </c>
      <c r="N2021" t="s">
        <v>3970</v>
      </c>
      <c r="O2021">
        <v>1850</v>
      </c>
      <c r="P2021" t="s">
        <v>3971</v>
      </c>
      <c r="Q2021">
        <v>1850</v>
      </c>
      <c r="R2021" t="s">
        <v>3972</v>
      </c>
      <c r="S2021">
        <v>1850</v>
      </c>
      <c r="T2021" s="7" t="str">
        <f t="shared" si="76"/>
        <v>hp_11146275;atk_1783404;hit_500000;miss_1850;cirt_1850;cirtSub_1850</v>
      </c>
    </row>
    <row r="2022" spans="1:20" x14ac:dyDescent="0.15">
      <c r="A2022" s="16">
        <v>430218</v>
      </c>
      <c r="B2022" s="1" t="s">
        <v>4460</v>
      </c>
      <c r="C2022" s="1">
        <v>1</v>
      </c>
      <c r="D2022" s="1">
        <v>1</v>
      </c>
      <c r="E2022" s="3">
        <v>370</v>
      </c>
      <c r="F2022" s="14" t="s">
        <v>3967</v>
      </c>
      <c r="G2022">
        <v>11245500</v>
      </c>
      <c r="I2022">
        <f t="shared" si="77"/>
        <v>0.8</v>
      </c>
      <c r="J2022" t="s">
        <v>3968</v>
      </c>
      <c r="K2022">
        <v>2249100</v>
      </c>
      <c r="L2022" t="s">
        <v>3969</v>
      </c>
      <c r="M2022">
        <v>500000</v>
      </c>
      <c r="N2022" t="s">
        <v>3970</v>
      </c>
      <c r="O2022">
        <v>1850</v>
      </c>
      <c r="P2022" t="s">
        <v>3971</v>
      </c>
      <c r="Q2022">
        <v>1850</v>
      </c>
      <c r="R2022" t="s">
        <v>3972</v>
      </c>
      <c r="S2022">
        <v>1850</v>
      </c>
      <c r="T2022" s="7" t="str">
        <f t="shared" si="76"/>
        <v>hp_11245500;atk_1799280;hit_500000;miss_1850;cirt_1850;cirtSub_1850</v>
      </c>
    </row>
    <row r="2023" spans="1:20" x14ac:dyDescent="0.15">
      <c r="A2023" s="16">
        <v>430219</v>
      </c>
      <c r="B2023" s="1" t="s">
        <v>4461</v>
      </c>
      <c r="C2023" s="1">
        <v>1</v>
      </c>
      <c r="D2023" s="1">
        <v>1</v>
      </c>
      <c r="E2023" s="3">
        <v>375</v>
      </c>
      <c r="F2023" s="14" t="s">
        <v>3967</v>
      </c>
      <c r="G2023">
        <v>11344725</v>
      </c>
      <c r="I2023">
        <f t="shared" si="77"/>
        <v>0.8</v>
      </c>
      <c r="J2023" t="s">
        <v>3968</v>
      </c>
      <c r="K2023">
        <v>2268945</v>
      </c>
      <c r="L2023" t="s">
        <v>3969</v>
      </c>
      <c r="M2023">
        <v>500000</v>
      </c>
      <c r="N2023" t="s">
        <v>3970</v>
      </c>
      <c r="O2023">
        <v>1875</v>
      </c>
      <c r="P2023" t="s">
        <v>3971</v>
      </c>
      <c r="Q2023">
        <v>1875</v>
      </c>
      <c r="R2023" t="s">
        <v>3972</v>
      </c>
      <c r="S2023">
        <v>1875</v>
      </c>
      <c r="T2023" s="7" t="str">
        <f t="shared" si="76"/>
        <v>hp_11344725;atk_1815156;hit_500000;miss_1875;cirt_1875;cirtSub_1875</v>
      </c>
    </row>
    <row r="2024" spans="1:20" x14ac:dyDescent="0.15">
      <c r="A2024" s="16">
        <v>430220</v>
      </c>
      <c r="B2024" s="1" t="s">
        <v>4462</v>
      </c>
      <c r="C2024" s="1">
        <v>1</v>
      </c>
      <c r="D2024" s="1">
        <v>1</v>
      </c>
      <c r="E2024" s="3">
        <v>375</v>
      </c>
      <c r="F2024" s="14" t="s">
        <v>3967</v>
      </c>
      <c r="G2024">
        <v>11443950</v>
      </c>
      <c r="I2024">
        <f t="shared" si="77"/>
        <v>0.8</v>
      </c>
      <c r="J2024" t="s">
        <v>3968</v>
      </c>
      <c r="K2024">
        <v>2288790</v>
      </c>
      <c r="L2024" t="s">
        <v>3969</v>
      </c>
      <c r="M2024">
        <v>500000</v>
      </c>
      <c r="N2024" t="s">
        <v>3970</v>
      </c>
      <c r="O2024">
        <v>1875</v>
      </c>
      <c r="P2024" t="s">
        <v>3971</v>
      </c>
      <c r="Q2024">
        <v>1875</v>
      </c>
      <c r="R2024" t="s">
        <v>3972</v>
      </c>
      <c r="S2024">
        <v>1875</v>
      </c>
      <c r="T2024" s="7" t="str">
        <f t="shared" si="76"/>
        <v>hp_11443950;atk_1831032;hit_500000;miss_1875;cirt_1875;cirtSub_1875</v>
      </c>
    </row>
    <row r="2025" spans="1:20" x14ac:dyDescent="0.15">
      <c r="A2025" s="16">
        <v>430221</v>
      </c>
      <c r="B2025" s="1" t="s">
        <v>4463</v>
      </c>
      <c r="C2025" s="1">
        <v>1</v>
      </c>
      <c r="D2025" s="1">
        <v>1</v>
      </c>
      <c r="E2025" s="3">
        <v>375</v>
      </c>
      <c r="F2025" s="14" t="s">
        <v>3967</v>
      </c>
      <c r="G2025">
        <v>11543175</v>
      </c>
      <c r="I2025">
        <f t="shared" si="77"/>
        <v>0.8</v>
      </c>
      <c r="J2025" t="s">
        <v>3968</v>
      </c>
      <c r="K2025">
        <v>2308635</v>
      </c>
      <c r="L2025" t="s">
        <v>3969</v>
      </c>
      <c r="M2025">
        <v>500000</v>
      </c>
      <c r="N2025" t="s">
        <v>3970</v>
      </c>
      <c r="O2025">
        <v>1875</v>
      </c>
      <c r="P2025" t="s">
        <v>3971</v>
      </c>
      <c r="Q2025">
        <v>1875</v>
      </c>
      <c r="R2025" t="s">
        <v>3972</v>
      </c>
      <c r="S2025">
        <v>1875</v>
      </c>
      <c r="T2025" s="7" t="str">
        <f t="shared" si="76"/>
        <v>hp_11543175;atk_1846908;hit_500000;miss_1875;cirt_1875;cirtSub_1875</v>
      </c>
    </row>
    <row r="2026" spans="1:20" x14ac:dyDescent="0.15">
      <c r="A2026" s="16">
        <v>430222</v>
      </c>
      <c r="B2026" s="1" t="s">
        <v>4464</v>
      </c>
      <c r="C2026" s="1">
        <v>1</v>
      </c>
      <c r="D2026" s="1">
        <v>1</v>
      </c>
      <c r="E2026" s="3">
        <v>380</v>
      </c>
      <c r="F2026" s="14" t="s">
        <v>3967</v>
      </c>
      <c r="G2026">
        <v>11642400</v>
      </c>
      <c r="I2026">
        <f t="shared" si="77"/>
        <v>0.8</v>
      </c>
      <c r="J2026" t="s">
        <v>3968</v>
      </c>
      <c r="K2026">
        <v>2328480</v>
      </c>
      <c r="L2026" t="s">
        <v>3969</v>
      </c>
      <c r="M2026">
        <v>500000</v>
      </c>
      <c r="N2026" t="s">
        <v>3970</v>
      </c>
      <c r="O2026">
        <v>1900</v>
      </c>
      <c r="P2026" t="s">
        <v>3971</v>
      </c>
      <c r="Q2026">
        <v>1900</v>
      </c>
      <c r="R2026" t="s">
        <v>3972</v>
      </c>
      <c r="S2026">
        <v>1900</v>
      </c>
      <c r="T2026" s="7" t="str">
        <f t="shared" si="76"/>
        <v>hp_11642400;atk_1862784;hit_500000;miss_1900;cirt_1900;cirtSub_1900</v>
      </c>
    </row>
    <row r="2027" spans="1:20" x14ac:dyDescent="0.15">
      <c r="A2027" s="16">
        <v>430223</v>
      </c>
      <c r="B2027" s="1" t="s">
        <v>4465</v>
      </c>
      <c r="C2027" s="1">
        <v>1</v>
      </c>
      <c r="D2027" s="1">
        <v>1</v>
      </c>
      <c r="E2027" s="3">
        <v>380</v>
      </c>
      <c r="F2027" s="14" t="s">
        <v>3967</v>
      </c>
      <c r="G2027">
        <v>11741625</v>
      </c>
      <c r="I2027">
        <f t="shared" si="77"/>
        <v>0.8</v>
      </c>
      <c r="J2027" t="s">
        <v>3968</v>
      </c>
      <c r="K2027">
        <v>2348325</v>
      </c>
      <c r="L2027" t="s">
        <v>3969</v>
      </c>
      <c r="M2027">
        <v>500000</v>
      </c>
      <c r="N2027" t="s">
        <v>3970</v>
      </c>
      <c r="O2027">
        <v>1900</v>
      </c>
      <c r="P2027" t="s">
        <v>3971</v>
      </c>
      <c r="Q2027">
        <v>1900</v>
      </c>
      <c r="R2027" t="s">
        <v>3972</v>
      </c>
      <c r="S2027">
        <v>1900</v>
      </c>
      <c r="T2027" s="7" t="str">
        <f t="shared" si="76"/>
        <v>hp_11741625;atk_1878660;hit_500000;miss_1900;cirt_1900;cirtSub_1900</v>
      </c>
    </row>
    <row r="2028" spans="1:20" x14ac:dyDescent="0.15">
      <c r="A2028" s="16">
        <v>430224</v>
      </c>
      <c r="B2028" s="1" t="s">
        <v>4466</v>
      </c>
      <c r="C2028" s="1">
        <v>1</v>
      </c>
      <c r="D2028" s="1">
        <v>1</v>
      </c>
      <c r="E2028" s="3">
        <v>380</v>
      </c>
      <c r="F2028" s="14" t="s">
        <v>3967</v>
      </c>
      <c r="G2028">
        <v>11840850</v>
      </c>
      <c r="I2028">
        <f t="shared" si="77"/>
        <v>0.8</v>
      </c>
      <c r="J2028" t="s">
        <v>3968</v>
      </c>
      <c r="K2028">
        <v>2368170</v>
      </c>
      <c r="L2028" t="s">
        <v>3969</v>
      </c>
      <c r="M2028">
        <v>500000</v>
      </c>
      <c r="N2028" t="s">
        <v>3970</v>
      </c>
      <c r="O2028">
        <v>1900</v>
      </c>
      <c r="P2028" t="s">
        <v>3971</v>
      </c>
      <c r="Q2028">
        <v>1900</v>
      </c>
      <c r="R2028" t="s">
        <v>3972</v>
      </c>
      <c r="S2028">
        <v>1900</v>
      </c>
      <c r="T2028" s="7" t="str">
        <f t="shared" si="76"/>
        <v>hp_11840850;atk_1894536;hit_500000;miss_1900;cirt_1900;cirtSub_1900</v>
      </c>
    </row>
    <row r="2029" spans="1:20" x14ac:dyDescent="0.15">
      <c r="A2029" s="16">
        <v>430225</v>
      </c>
      <c r="B2029" s="1" t="s">
        <v>4467</v>
      </c>
      <c r="C2029" s="1">
        <v>1</v>
      </c>
      <c r="D2029" s="1">
        <v>1</v>
      </c>
      <c r="E2029" s="3">
        <v>385</v>
      </c>
      <c r="F2029" s="14" t="s">
        <v>3967</v>
      </c>
      <c r="G2029">
        <v>11940075</v>
      </c>
      <c r="I2029">
        <f t="shared" si="77"/>
        <v>0.8</v>
      </c>
      <c r="J2029" t="s">
        <v>3968</v>
      </c>
      <c r="K2029">
        <v>2388015</v>
      </c>
      <c r="L2029" t="s">
        <v>3969</v>
      </c>
      <c r="M2029">
        <v>500000</v>
      </c>
      <c r="N2029" t="s">
        <v>3970</v>
      </c>
      <c r="O2029">
        <v>1925</v>
      </c>
      <c r="P2029" t="s">
        <v>3971</v>
      </c>
      <c r="Q2029">
        <v>1925</v>
      </c>
      <c r="R2029" t="s">
        <v>3972</v>
      </c>
      <c r="S2029">
        <v>1925</v>
      </c>
      <c r="T2029" s="7" t="str">
        <f t="shared" si="76"/>
        <v>hp_11940075;atk_1910412;hit_500000;miss_1925;cirt_1925;cirtSub_1925</v>
      </c>
    </row>
    <row r="2030" spans="1:20" x14ac:dyDescent="0.15">
      <c r="A2030" s="16">
        <v>430226</v>
      </c>
      <c r="B2030" s="1" t="s">
        <v>4468</v>
      </c>
      <c r="C2030" s="1">
        <v>1</v>
      </c>
      <c r="D2030" s="1">
        <v>1</v>
      </c>
      <c r="E2030" s="3">
        <v>385</v>
      </c>
      <c r="F2030" s="14" t="s">
        <v>3967</v>
      </c>
      <c r="G2030">
        <v>12039300</v>
      </c>
      <c r="I2030">
        <f t="shared" si="77"/>
        <v>0.8</v>
      </c>
      <c r="J2030" t="s">
        <v>3968</v>
      </c>
      <c r="K2030">
        <v>2407860</v>
      </c>
      <c r="L2030" t="s">
        <v>3969</v>
      </c>
      <c r="M2030">
        <v>500000</v>
      </c>
      <c r="N2030" t="s">
        <v>3970</v>
      </c>
      <c r="O2030">
        <v>1925</v>
      </c>
      <c r="P2030" t="s">
        <v>3971</v>
      </c>
      <c r="Q2030">
        <v>1925</v>
      </c>
      <c r="R2030" t="s">
        <v>3972</v>
      </c>
      <c r="S2030">
        <v>1925</v>
      </c>
      <c r="T2030" s="7" t="str">
        <f t="shared" si="76"/>
        <v>hp_12039300;atk_1926288;hit_500000;miss_1925;cirt_1925;cirtSub_1925</v>
      </c>
    </row>
    <row r="2031" spans="1:20" x14ac:dyDescent="0.15">
      <c r="A2031" s="16">
        <v>430227</v>
      </c>
      <c r="B2031" s="1" t="s">
        <v>4469</v>
      </c>
      <c r="C2031" s="1">
        <v>1</v>
      </c>
      <c r="D2031" s="1">
        <v>1</v>
      </c>
      <c r="E2031" s="3">
        <v>385</v>
      </c>
      <c r="F2031" s="14" t="s">
        <v>3967</v>
      </c>
      <c r="G2031">
        <v>12144038</v>
      </c>
      <c r="I2031">
        <f t="shared" si="77"/>
        <v>0.8</v>
      </c>
      <c r="J2031" t="s">
        <v>3968</v>
      </c>
      <c r="K2031">
        <v>2428808</v>
      </c>
      <c r="L2031" t="s">
        <v>3969</v>
      </c>
      <c r="M2031">
        <v>500000</v>
      </c>
      <c r="N2031" t="s">
        <v>3970</v>
      </c>
      <c r="O2031">
        <v>1925</v>
      </c>
      <c r="P2031" t="s">
        <v>3971</v>
      </c>
      <c r="Q2031">
        <v>1925</v>
      </c>
      <c r="R2031" t="s">
        <v>3972</v>
      </c>
      <c r="S2031">
        <v>1925</v>
      </c>
      <c r="T2031" s="7" t="str">
        <f t="shared" si="76"/>
        <v>hp_12144038;atk_1943046;hit_500000;miss_1925;cirt_1925;cirtSub_1925</v>
      </c>
    </row>
    <row r="2032" spans="1:20" x14ac:dyDescent="0.15">
      <c r="A2032" s="16">
        <v>430228</v>
      </c>
      <c r="B2032" s="1" t="s">
        <v>4470</v>
      </c>
      <c r="C2032" s="1">
        <v>1</v>
      </c>
      <c r="D2032" s="1">
        <v>1</v>
      </c>
      <c r="E2032" s="3">
        <v>390</v>
      </c>
      <c r="F2032" s="14" t="s">
        <v>3967</v>
      </c>
      <c r="G2032">
        <v>12248775</v>
      </c>
      <c r="I2032">
        <f t="shared" si="77"/>
        <v>0.8</v>
      </c>
      <c r="J2032" t="s">
        <v>3968</v>
      </c>
      <c r="K2032">
        <v>2449755</v>
      </c>
      <c r="L2032" t="s">
        <v>3969</v>
      </c>
      <c r="M2032">
        <v>500000</v>
      </c>
      <c r="N2032" t="s">
        <v>3970</v>
      </c>
      <c r="O2032">
        <v>1950</v>
      </c>
      <c r="P2032" t="s">
        <v>3971</v>
      </c>
      <c r="Q2032">
        <v>1950</v>
      </c>
      <c r="R2032" t="s">
        <v>3972</v>
      </c>
      <c r="S2032">
        <v>1950</v>
      </c>
      <c r="T2032" s="7" t="str">
        <f t="shared" si="76"/>
        <v>hp_12248775;atk_1959804;hit_500000;miss_1950;cirt_1950;cirtSub_1950</v>
      </c>
    </row>
    <row r="2033" spans="1:20" x14ac:dyDescent="0.15">
      <c r="A2033" s="16">
        <v>430229</v>
      </c>
      <c r="B2033" s="1" t="s">
        <v>4471</v>
      </c>
      <c r="C2033" s="1">
        <v>1</v>
      </c>
      <c r="D2033" s="1">
        <v>1</v>
      </c>
      <c r="E2033" s="3">
        <v>390</v>
      </c>
      <c r="F2033" s="14" t="s">
        <v>3967</v>
      </c>
      <c r="G2033">
        <v>12353513</v>
      </c>
      <c r="I2033">
        <f t="shared" si="77"/>
        <v>0.8</v>
      </c>
      <c r="J2033" t="s">
        <v>3968</v>
      </c>
      <c r="K2033">
        <v>2470703</v>
      </c>
      <c r="L2033" t="s">
        <v>3969</v>
      </c>
      <c r="M2033">
        <v>500000</v>
      </c>
      <c r="N2033" t="s">
        <v>3970</v>
      </c>
      <c r="O2033">
        <v>1950</v>
      </c>
      <c r="P2033" t="s">
        <v>3971</v>
      </c>
      <c r="Q2033">
        <v>1950</v>
      </c>
      <c r="R2033" t="s">
        <v>3972</v>
      </c>
      <c r="S2033">
        <v>1950</v>
      </c>
      <c r="T2033" s="7" t="str">
        <f t="shared" si="76"/>
        <v>hp_12353513;atk_1976562;hit_500000;miss_1950;cirt_1950;cirtSub_1950</v>
      </c>
    </row>
    <row r="2034" spans="1:20" x14ac:dyDescent="0.15">
      <c r="A2034" s="16">
        <v>430230</v>
      </c>
      <c r="B2034" s="1" t="s">
        <v>4472</v>
      </c>
      <c r="C2034" s="1">
        <v>1</v>
      </c>
      <c r="D2034" s="1">
        <v>1</v>
      </c>
      <c r="E2034" s="3">
        <v>390</v>
      </c>
      <c r="F2034" s="14" t="s">
        <v>3967</v>
      </c>
      <c r="G2034">
        <v>12458250</v>
      </c>
      <c r="I2034">
        <f t="shared" si="77"/>
        <v>0.8</v>
      </c>
      <c r="J2034" t="s">
        <v>3968</v>
      </c>
      <c r="K2034">
        <v>2491650</v>
      </c>
      <c r="L2034" t="s">
        <v>3969</v>
      </c>
      <c r="M2034">
        <v>500000</v>
      </c>
      <c r="N2034" t="s">
        <v>3970</v>
      </c>
      <c r="O2034">
        <v>1950</v>
      </c>
      <c r="P2034" t="s">
        <v>3971</v>
      </c>
      <c r="Q2034">
        <v>1950</v>
      </c>
      <c r="R2034" t="s">
        <v>3972</v>
      </c>
      <c r="S2034">
        <v>1950</v>
      </c>
      <c r="T2034" s="7" t="str">
        <f t="shared" si="76"/>
        <v>hp_12458250;atk_1993320;hit_500000;miss_1950;cirt_1950;cirtSub_1950</v>
      </c>
    </row>
    <row r="2035" spans="1:20" x14ac:dyDescent="0.15">
      <c r="A2035" s="16">
        <v>430231</v>
      </c>
      <c r="B2035" s="1" t="s">
        <v>4473</v>
      </c>
      <c r="C2035" s="1">
        <v>1</v>
      </c>
      <c r="D2035" s="1">
        <v>1</v>
      </c>
      <c r="E2035" s="3">
        <v>395</v>
      </c>
      <c r="F2035" s="14" t="s">
        <v>3967</v>
      </c>
      <c r="G2035">
        <v>12562988</v>
      </c>
      <c r="I2035">
        <f t="shared" si="77"/>
        <v>0.8</v>
      </c>
      <c r="J2035" t="s">
        <v>3968</v>
      </c>
      <c r="K2035">
        <v>2512598</v>
      </c>
      <c r="L2035" t="s">
        <v>3969</v>
      </c>
      <c r="M2035">
        <v>500000</v>
      </c>
      <c r="N2035" t="s">
        <v>3970</v>
      </c>
      <c r="O2035">
        <v>1975</v>
      </c>
      <c r="P2035" t="s">
        <v>3971</v>
      </c>
      <c r="Q2035">
        <v>1975</v>
      </c>
      <c r="R2035" t="s">
        <v>3972</v>
      </c>
      <c r="S2035">
        <v>1975</v>
      </c>
      <c r="T2035" s="7" t="str">
        <f t="shared" si="76"/>
        <v>hp_12562988;atk_2010078;hit_500000;miss_1975;cirt_1975;cirtSub_1975</v>
      </c>
    </row>
    <row r="2036" spans="1:20" x14ac:dyDescent="0.15">
      <c r="A2036" s="16">
        <v>430232</v>
      </c>
      <c r="B2036" s="1" t="s">
        <v>4474</v>
      </c>
      <c r="C2036" s="1">
        <v>1</v>
      </c>
      <c r="D2036" s="1">
        <v>1</v>
      </c>
      <c r="E2036" s="3">
        <v>395</v>
      </c>
      <c r="F2036" s="14" t="s">
        <v>3967</v>
      </c>
      <c r="G2036">
        <v>12667725</v>
      </c>
      <c r="I2036">
        <f t="shared" si="77"/>
        <v>0.8</v>
      </c>
      <c r="J2036" t="s">
        <v>3968</v>
      </c>
      <c r="K2036">
        <v>2533545</v>
      </c>
      <c r="L2036" t="s">
        <v>3969</v>
      </c>
      <c r="M2036">
        <v>500000</v>
      </c>
      <c r="N2036" t="s">
        <v>3970</v>
      </c>
      <c r="O2036">
        <v>1975</v>
      </c>
      <c r="P2036" t="s">
        <v>3971</v>
      </c>
      <c r="Q2036">
        <v>1975</v>
      </c>
      <c r="R2036" t="s">
        <v>3972</v>
      </c>
      <c r="S2036">
        <v>1975</v>
      </c>
      <c r="T2036" s="7" t="str">
        <f t="shared" si="76"/>
        <v>hp_12667725;atk_2026836;hit_500000;miss_1975;cirt_1975;cirtSub_1975</v>
      </c>
    </row>
    <row r="2037" spans="1:20" x14ac:dyDescent="0.15">
      <c r="A2037" s="16">
        <v>430233</v>
      </c>
      <c r="B2037" s="1" t="s">
        <v>4475</v>
      </c>
      <c r="C2037" s="1">
        <v>1</v>
      </c>
      <c r="D2037" s="1">
        <v>1</v>
      </c>
      <c r="E2037" s="3">
        <v>395</v>
      </c>
      <c r="F2037" s="14" t="s">
        <v>3967</v>
      </c>
      <c r="G2037">
        <v>12772463</v>
      </c>
      <c r="I2037">
        <f t="shared" si="77"/>
        <v>0.8</v>
      </c>
      <c r="J2037" t="s">
        <v>3968</v>
      </c>
      <c r="K2037">
        <v>2554493</v>
      </c>
      <c r="L2037" t="s">
        <v>3969</v>
      </c>
      <c r="M2037">
        <v>500000</v>
      </c>
      <c r="N2037" t="s">
        <v>3970</v>
      </c>
      <c r="O2037">
        <v>1975</v>
      </c>
      <c r="P2037" t="s">
        <v>3971</v>
      </c>
      <c r="Q2037">
        <v>1975</v>
      </c>
      <c r="R2037" t="s">
        <v>3972</v>
      </c>
      <c r="S2037">
        <v>1975</v>
      </c>
      <c r="T2037" s="7" t="str">
        <f t="shared" si="76"/>
        <v>hp_12772463;atk_2043594;hit_500000;miss_1975;cirt_1975;cirtSub_1975</v>
      </c>
    </row>
    <row r="2038" spans="1:20" x14ac:dyDescent="0.15">
      <c r="A2038" s="16">
        <v>430234</v>
      </c>
      <c r="B2038" s="1" t="s">
        <v>4476</v>
      </c>
      <c r="C2038" s="1">
        <v>1</v>
      </c>
      <c r="D2038" s="1">
        <v>1</v>
      </c>
      <c r="E2038" s="3">
        <v>400</v>
      </c>
      <c r="F2038" s="14" t="s">
        <v>3967</v>
      </c>
      <c r="G2038">
        <v>12877200</v>
      </c>
      <c r="I2038">
        <f t="shared" si="77"/>
        <v>0.8</v>
      </c>
      <c r="J2038" t="s">
        <v>3968</v>
      </c>
      <c r="K2038">
        <v>2575440</v>
      </c>
      <c r="L2038" t="s">
        <v>3969</v>
      </c>
      <c r="M2038">
        <v>500000</v>
      </c>
      <c r="N2038" t="s">
        <v>3970</v>
      </c>
      <c r="O2038">
        <v>2000</v>
      </c>
      <c r="P2038" t="s">
        <v>3971</v>
      </c>
      <c r="Q2038">
        <v>2000</v>
      </c>
      <c r="R2038" t="s">
        <v>3972</v>
      </c>
      <c r="S2038">
        <v>2000</v>
      </c>
      <c r="T2038" s="7" t="str">
        <f t="shared" si="76"/>
        <v>hp_12877200;atk_2060352;hit_500000;miss_2000;cirt_2000;cirtSub_2000</v>
      </c>
    </row>
    <row r="2039" spans="1:20" x14ac:dyDescent="0.15">
      <c r="A2039" s="16">
        <v>430235</v>
      </c>
      <c r="B2039" s="1" t="s">
        <v>4477</v>
      </c>
      <c r="C2039" s="1">
        <v>1</v>
      </c>
      <c r="D2039" s="1">
        <v>1</v>
      </c>
      <c r="E2039" s="3">
        <v>400</v>
      </c>
      <c r="F2039" s="14" t="s">
        <v>3967</v>
      </c>
      <c r="G2039">
        <v>12981938</v>
      </c>
      <c r="I2039">
        <f t="shared" si="77"/>
        <v>0.8</v>
      </c>
      <c r="J2039" t="s">
        <v>3968</v>
      </c>
      <c r="K2039">
        <v>2596388</v>
      </c>
      <c r="L2039" t="s">
        <v>3969</v>
      </c>
      <c r="M2039">
        <v>500000</v>
      </c>
      <c r="N2039" t="s">
        <v>3970</v>
      </c>
      <c r="O2039">
        <v>2000</v>
      </c>
      <c r="P2039" t="s">
        <v>3971</v>
      </c>
      <c r="Q2039">
        <v>2000</v>
      </c>
      <c r="R2039" t="s">
        <v>3972</v>
      </c>
      <c r="S2039">
        <v>2000</v>
      </c>
      <c r="T2039" s="7" t="str">
        <f t="shared" si="76"/>
        <v>hp_12981938;atk_2077110;hit_500000;miss_2000;cirt_2000;cirtSub_2000</v>
      </c>
    </row>
    <row r="2040" spans="1:20" x14ac:dyDescent="0.15">
      <c r="A2040" s="16">
        <v>430236</v>
      </c>
      <c r="B2040" s="1" t="s">
        <v>4478</v>
      </c>
      <c r="C2040" s="1">
        <v>1</v>
      </c>
      <c r="D2040" s="1">
        <v>1</v>
      </c>
      <c r="E2040" s="3">
        <v>400</v>
      </c>
      <c r="F2040" s="14" t="s">
        <v>3967</v>
      </c>
      <c r="G2040">
        <v>13086675</v>
      </c>
      <c r="I2040">
        <f t="shared" si="77"/>
        <v>0.8</v>
      </c>
      <c r="J2040" t="s">
        <v>3968</v>
      </c>
      <c r="K2040">
        <v>2617335</v>
      </c>
      <c r="L2040" t="s">
        <v>3969</v>
      </c>
      <c r="M2040">
        <v>500000</v>
      </c>
      <c r="N2040" t="s">
        <v>3970</v>
      </c>
      <c r="O2040">
        <v>2000</v>
      </c>
      <c r="P2040" t="s">
        <v>3971</v>
      </c>
      <c r="Q2040">
        <v>2000</v>
      </c>
      <c r="R2040" t="s">
        <v>3972</v>
      </c>
      <c r="S2040">
        <v>2000</v>
      </c>
      <c r="T2040" s="7" t="str">
        <f t="shared" si="76"/>
        <v>hp_13086675;atk_2093868;hit_500000;miss_2000;cirt_2000;cirtSub_2000</v>
      </c>
    </row>
    <row r="2041" spans="1:20" x14ac:dyDescent="0.15">
      <c r="A2041" s="16">
        <v>430237</v>
      </c>
      <c r="B2041" s="1" t="s">
        <v>4479</v>
      </c>
      <c r="C2041" s="1">
        <v>1</v>
      </c>
      <c r="D2041" s="1">
        <v>1</v>
      </c>
      <c r="E2041" s="3">
        <v>405</v>
      </c>
      <c r="F2041" s="14" t="s">
        <v>3967</v>
      </c>
      <c r="G2041">
        <v>13191413</v>
      </c>
      <c r="I2041">
        <f t="shared" si="77"/>
        <v>0.8</v>
      </c>
      <c r="J2041" t="s">
        <v>3968</v>
      </c>
      <c r="K2041">
        <v>2638283</v>
      </c>
      <c r="L2041" t="s">
        <v>3969</v>
      </c>
      <c r="M2041">
        <v>500000</v>
      </c>
      <c r="N2041" t="s">
        <v>3970</v>
      </c>
      <c r="O2041">
        <v>2025</v>
      </c>
      <c r="P2041" t="s">
        <v>3971</v>
      </c>
      <c r="Q2041">
        <v>2025</v>
      </c>
      <c r="R2041" t="s">
        <v>3972</v>
      </c>
      <c r="S2041">
        <v>2025</v>
      </c>
      <c r="T2041" s="7" t="str">
        <f t="shared" si="76"/>
        <v>hp_13191413;atk_2110626;hit_500000;miss_2025;cirt_2025;cirtSub_2025</v>
      </c>
    </row>
    <row r="2042" spans="1:20" x14ac:dyDescent="0.15">
      <c r="A2042" s="16">
        <v>430238</v>
      </c>
      <c r="B2042" s="1" t="s">
        <v>4480</v>
      </c>
      <c r="C2042" s="1">
        <v>1</v>
      </c>
      <c r="D2042" s="1">
        <v>1</v>
      </c>
      <c r="E2042" s="3">
        <v>405</v>
      </c>
      <c r="F2042" s="14" t="s">
        <v>3967</v>
      </c>
      <c r="G2042">
        <v>13301663</v>
      </c>
      <c r="I2042">
        <f t="shared" si="77"/>
        <v>0.8</v>
      </c>
      <c r="J2042" t="s">
        <v>3968</v>
      </c>
      <c r="K2042">
        <v>2660333</v>
      </c>
      <c r="L2042" t="s">
        <v>3969</v>
      </c>
      <c r="M2042">
        <v>500000</v>
      </c>
      <c r="N2042" t="s">
        <v>3970</v>
      </c>
      <c r="O2042">
        <v>2025</v>
      </c>
      <c r="P2042" t="s">
        <v>3971</v>
      </c>
      <c r="Q2042">
        <v>2025</v>
      </c>
      <c r="R2042" t="s">
        <v>3972</v>
      </c>
      <c r="S2042">
        <v>2025</v>
      </c>
      <c r="T2042" s="7" t="str">
        <f t="shared" si="76"/>
        <v>hp_13301663;atk_2128266;hit_500000;miss_2025;cirt_2025;cirtSub_2025</v>
      </c>
    </row>
    <row r="2043" spans="1:20" x14ac:dyDescent="0.15">
      <c r="A2043" s="16">
        <v>430239</v>
      </c>
      <c r="B2043" s="1" t="s">
        <v>4481</v>
      </c>
      <c r="C2043" s="1">
        <v>1</v>
      </c>
      <c r="D2043" s="1">
        <v>1</v>
      </c>
      <c r="E2043" s="3">
        <v>405</v>
      </c>
      <c r="F2043" s="14" t="s">
        <v>3967</v>
      </c>
      <c r="G2043">
        <v>13411913</v>
      </c>
      <c r="I2043">
        <f t="shared" si="77"/>
        <v>0.8</v>
      </c>
      <c r="J2043" t="s">
        <v>3968</v>
      </c>
      <c r="K2043">
        <v>2682383</v>
      </c>
      <c r="L2043" t="s">
        <v>3969</v>
      </c>
      <c r="M2043">
        <v>500000</v>
      </c>
      <c r="N2043" t="s">
        <v>3970</v>
      </c>
      <c r="O2043">
        <v>2025</v>
      </c>
      <c r="P2043" t="s">
        <v>3971</v>
      </c>
      <c r="Q2043">
        <v>2025</v>
      </c>
      <c r="R2043" t="s">
        <v>3972</v>
      </c>
      <c r="S2043">
        <v>2025</v>
      </c>
      <c r="T2043" s="7" t="str">
        <f t="shared" si="76"/>
        <v>hp_13411913;atk_2145906;hit_500000;miss_2025;cirt_2025;cirtSub_2025</v>
      </c>
    </row>
    <row r="2044" spans="1:20" x14ac:dyDescent="0.15">
      <c r="A2044" s="16">
        <v>430240</v>
      </c>
      <c r="B2044" s="1" t="s">
        <v>4482</v>
      </c>
      <c r="C2044" s="1">
        <v>1</v>
      </c>
      <c r="D2044" s="1">
        <v>1</v>
      </c>
      <c r="E2044" s="3">
        <v>410</v>
      </c>
      <c r="F2044" s="14" t="s">
        <v>3967</v>
      </c>
      <c r="G2044">
        <v>13522163</v>
      </c>
      <c r="I2044">
        <f t="shared" si="77"/>
        <v>0.8</v>
      </c>
      <c r="J2044" t="s">
        <v>3968</v>
      </c>
      <c r="K2044">
        <v>2704433</v>
      </c>
      <c r="L2044" t="s">
        <v>3969</v>
      </c>
      <c r="M2044">
        <v>500000</v>
      </c>
      <c r="N2044" t="s">
        <v>3970</v>
      </c>
      <c r="O2044">
        <v>2050</v>
      </c>
      <c r="P2044" t="s">
        <v>3971</v>
      </c>
      <c r="Q2044">
        <v>2050</v>
      </c>
      <c r="R2044" t="s">
        <v>3972</v>
      </c>
      <c r="S2044">
        <v>2050</v>
      </c>
      <c r="T2044" s="7" t="str">
        <f t="shared" si="76"/>
        <v>hp_13522163;atk_2163546;hit_500000;miss_2050;cirt_2050;cirtSub_2050</v>
      </c>
    </row>
    <row r="2045" spans="1:20" x14ac:dyDescent="0.15">
      <c r="A2045" s="16">
        <v>430241</v>
      </c>
      <c r="B2045" s="1" t="s">
        <v>4483</v>
      </c>
      <c r="C2045" s="1">
        <v>1</v>
      </c>
      <c r="D2045" s="1">
        <v>1</v>
      </c>
      <c r="E2045" s="3">
        <v>410</v>
      </c>
      <c r="F2045" s="14" t="s">
        <v>3967</v>
      </c>
      <c r="G2045">
        <v>13632413</v>
      </c>
      <c r="I2045">
        <f t="shared" si="77"/>
        <v>0.8</v>
      </c>
      <c r="J2045" t="s">
        <v>3968</v>
      </c>
      <c r="K2045">
        <v>2726483</v>
      </c>
      <c r="L2045" t="s">
        <v>3969</v>
      </c>
      <c r="M2045">
        <v>500000</v>
      </c>
      <c r="N2045" t="s">
        <v>3970</v>
      </c>
      <c r="O2045">
        <v>2050</v>
      </c>
      <c r="P2045" t="s">
        <v>3971</v>
      </c>
      <c r="Q2045">
        <v>2050</v>
      </c>
      <c r="R2045" t="s">
        <v>3972</v>
      </c>
      <c r="S2045">
        <v>2050</v>
      </c>
      <c r="T2045" s="7" t="str">
        <f t="shared" si="76"/>
        <v>hp_13632413;atk_2181186;hit_500000;miss_2050;cirt_2050;cirtSub_2050</v>
      </c>
    </row>
    <row r="2046" spans="1:20" x14ac:dyDescent="0.15">
      <c r="A2046" s="16">
        <v>430242</v>
      </c>
      <c r="B2046" s="1" t="s">
        <v>4484</v>
      </c>
      <c r="C2046" s="1">
        <v>1</v>
      </c>
      <c r="D2046" s="1">
        <v>1</v>
      </c>
      <c r="E2046" s="3">
        <v>410</v>
      </c>
      <c r="F2046" s="14" t="s">
        <v>3967</v>
      </c>
      <c r="G2046">
        <v>13742663</v>
      </c>
      <c r="I2046">
        <f t="shared" si="77"/>
        <v>0.8</v>
      </c>
      <c r="J2046" t="s">
        <v>3968</v>
      </c>
      <c r="K2046">
        <v>2748533</v>
      </c>
      <c r="L2046" t="s">
        <v>3969</v>
      </c>
      <c r="M2046">
        <v>500000</v>
      </c>
      <c r="N2046" t="s">
        <v>3970</v>
      </c>
      <c r="O2046">
        <v>2050</v>
      </c>
      <c r="P2046" t="s">
        <v>3971</v>
      </c>
      <c r="Q2046">
        <v>2050</v>
      </c>
      <c r="R2046" t="s">
        <v>3972</v>
      </c>
      <c r="S2046">
        <v>2050</v>
      </c>
      <c r="T2046" s="7" t="str">
        <f t="shared" si="76"/>
        <v>hp_13742663;atk_2198826;hit_500000;miss_2050;cirt_2050;cirtSub_2050</v>
      </c>
    </row>
    <row r="2047" spans="1:20" x14ac:dyDescent="0.15">
      <c r="A2047" s="16">
        <v>430243</v>
      </c>
      <c r="B2047" s="1" t="s">
        <v>4485</v>
      </c>
      <c r="C2047" s="1">
        <v>1</v>
      </c>
      <c r="D2047" s="1">
        <v>1</v>
      </c>
      <c r="E2047" s="3">
        <v>415</v>
      </c>
      <c r="F2047" s="14" t="s">
        <v>3967</v>
      </c>
      <c r="G2047">
        <v>13852913</v>
      </c>
      <c r="I2047">
        <f t="shared" si="77"/>
        <v>0.8</v>
      </c>
      <c r="J2047" t="s">
        <v>3968</v>
      </c>
      <c r="K2047">
        <v>2770583</v>
      </c>
      <c r="L2047" t="s">
        <v>3969</v>
      </c>
      <c r="M2047">
        <v>500000</v>
      </c>
      <c r="N2047" t="s">
        <v>3970</v>
      </c>
      <c r="O2047">
        <v>2075</v>
      </c>
      <c r="P2047" t="s">
        <v>3971</v>
      </c>
      <c r="Q2047">
        <v>2075</v>
      </c>
      <c r="R2047" t="s">
        <v>3972</v>
      </c>
      <c r="S2047">
        <v>2075</v>
      </c>
      <c r="T2047" s="7" t="str">
        <f t="shared" si="76"/>
        <v>hp_13852913;atk_2216466;hit_500000;miss_2075;cirt_2075;cirtSub_2075</v>
      </c>
    </row>
    <row r="2048" spans="1:20" x14ac:dyDescent="0.15">
      <c r="A2048" s="16">
        <v>430244</v>
      </c>
      <c r="B2048" s="1" t="s">
        <v>4486</v>
      </c>
      <c r="C2048" s="1">
        <v>1</v>
      </c>
      <c r="D2048" s="1">
        <v>1</v>
      </c>
      <c r="E2048" s="3">
        <v>415</v>
      </c>
      <c r="F2048" s="14" t="s">
        <v>3967</v>
      </c>
      <c r="G2048">
        <v>13963163</v>
      </c>
      <c r="I2048">
        <f t="shared" si="77"/>
        <v>0.8</v>
      </c>
      <c r="J2048" t="s">
        <v>3968</v>
      </c>
      <c r="K2048">
        <v>2792633</v>
      </c>
      <c r="L2048" t="s">
        <v>3969</v>
      </c>
      <c r="M2048">
        <v>500000</v>
      </c>
      <c r="N2048" t="s">
        <v>3970</v>
      </c>
      <c r="O2048">
        <v>2075</v>
      </c>
      <c r="P2048" t="s">
        <v>3971</v>
      </c>
      <c r="Q2048">
        <v>2075</v>
      </c>
      <c r="R2048" t="s">
        <v>3972</v>
      </c>
      <c r="S2048">
        <v>2075</v>
      </c>
      <c r="T2048" s="7" t="str">
        <f t="shared" si="76"/>
        <v>hp_13963163;atk_2234106;hit_500000;miss_2075;cirt_2075;cirtSub_2075</v>
      </c>
    </row>
    <row r="2049" spans="1:20" x14ac:dyDescent="0.15">
      <c r="A2049" s="16">
        <v>430245</v>
      </c>
      <c r="B2049" s="1" t="s">
        <v>4487</v>
      </c>
      <c r="C2049" s="1">
        <v>1</v>
      </c>
      <c r="D2049" s="1">
        <v>1</v>
      </c>
      <c r="E2049" s="3">
        <v>415</v>
      </c>
      <c r="F2049" s="14" t="s">
        <v>3967</v>
      </c>
      <c r="G2049">
        <v>14073413</v>
      </c>
      <c r="I2049">
        <f t="shared" si="77"/>
        <v>0.8</v>
      </c>
      <c r="J2049" t="s">
        <v>3968</v>
      </c>
      <c r="K2049">
        <v>2814683</v>
      </c>
      <c r="L2049" t="s">
        <v>3969</v>
      </c>
      <c r="M2049">
        <v>500000</v>
      </c>
      <c r="N2049" t="s">
        <v>3970</v>
      </c>
      <c r="O2049">
        <v>2075</v>
      </c>
      <c r="P2049" t="s">
        <v>3971</v>
      </c>
      <c r="Q2049">
        <v>2075</v>
      </c>
      <c r="R2049" t="s">
        <v>3972</v>
      </c>
      <c r="S2049">
        <v>2075</v>
      </c>
      <c r="T2049" s="7" t="str">
        <f t="shared" si="76"/>
        <v>hp_14073413;atk_2251746;hit_500000;miss_2075;cirt_2075;cirtSub_2075</v>
      </c>
    </row>
    <row r="2050" spans="1:20" x14ac:dyDescent="0.15">
      <c r="A2050" s="16">
        <v>430246</v>
      </c>
      <c r="B2050" s="1" t="s">
        <v>4488</v>
      </c>
      <c r="C2050" s="1">
        <v>1</v>
      </c>
      <c r="D2050" s="1">
        <v>1</v>
      </c>
      <c r="E2050" s="3">
        <v>420</v>
      </c>
      <c r="F2050" s="14" t="s">
        <v>3967</v>
      </c>
      <c r="G2050">
        <v>14183663</v>
      </c>
      <c r="I2050">
        <f t="shared" si="77"/>
        <v>0.8</v>
      </c>
      <c r="J2050" t="s">
        <v>3968</v>
      </c>
      <c r="K2050">
        <v>2836733</v>
      </c>
      <c r="L2050" t="s">
        <v>3969</v>
      </c>
      <c r="M2050">
        <v>500000</v>
      </c>
      <c r="N2050" t="s">
        <v>3970</v>
      </c>
      <c r="O2050">
        <v>2100</v>
      </c>
      <c r="P2050" t="s">
        <v>3971</v>
      </c>
      <c r="Q2050">
        <v>2100</v>
      </c>
      <c r="R2050" t="s">
        <v>3972</v>
      </c>
      <c r="S2050">
        <v>2100</v>
      </c>
      <c r="T2050" s="7" t="str">
        <f t="shared" si="76"/>
        <v>hp_14183663;atk_2269386;hit_500000;miss_2100;cirt_2100;cirtSub_2100</v>
      </c>
    </row>
    <row r="2051" spans="1:20" x14ac:dyDescent="0.15">
      <c r="A2051" s="16">
        <v>430247</v>
      </c>
      <c r="B2051" s="1" t="s">
        <v>4489</v>
      </c>
      <c r="C2051" s="1">
        <v>1</v>
      </c>
      <c r="D2051" s="1">
        <v>1</v>
      </c>
      <c r="E2051" s="3">
        <v>420</v>
      </c>
      <c r="F2051" s="14" t="s">
        <v>3967</v>
      </c>
      <c r="G2051">
        <v>14293913</v>
      </c>
      <c r="I2051">
        <f t="shared" si="77"/>
        <v>0.8</v>
      </c>
      <c r="J2051" t="s">
        <v>3968</v>
      </c>
      <c r="K2051">
        <v>2858783</v>
      </c>
      <c r="L2051" t="s">
        <v>3969</v>
      </c>
      <c r="M2051">
        <v>500000</v>
      </c>
      <c r="N2051" t="s">
        <v>3970</v>
      </c>
      <c r="O2051">
        <v>2100</v>
      </c>
      <c r="P2051" t="s">
        <v>3971</v>
      </c>
      <c r="Q2051">
        <v>2100</v>
      </c>
      <c r="R2051" t="s">
        <v>3972</v>
      </c>
      <c r="S2051">
        <v>2100</v>
      </c>
      <c r="T2051" s="7" t="str">
        <f t="shared" si="76"/>
        <v>hp_14293913;atk_2287026;hit_500000;miss_2100;cirt_2100;cirtSub_2100</v>
      </c>
    </row>
    <row r="2052" spans="1:20" x14ac:dyDescent="0.15">
      <c r="A2052" s="16">
        <v>430248</v>
      </c>
      <c r="B2052" s="1" t="s">
        <v>4490</v>
      </c>
      <c r="C2052" s="1">
        <v>1</v>
      </c>
      <c r="D2052" s="1">
        <v>1</v>
      </c>
      <c r="E2052" s="3">
        <v>420</v>
      </c>
      <c r="F2052" s="14" t="s">
        <v>3967</v>
      </c>
      <c r="G2052">
        <v>14409675</v>
      </c>
      <c r="I2052">
        <f t="shared" si="77"/>
        <v>0.8</v>
      </c>
      <c r="J2052" t="s">
        <v>3968</v>
      </c>
      <c r="K2052">
        <v>2881935</v>
      </c>
      <c r="L2052" t="s">
        <v>3969</v>
      </c>
      <c r="M2052">
        <v>500000</v>
      </c>
      <c r="N2052" t="s">
        <v>3970</v>
      </c>
      <c r="O2052">
        <v>2100</v>
      </c>
      <c r="P2052" t="s">
        <v>3971</v>
      </c>
      <c r="Q2052">
        <v>2100</v>
      </c>
      <c r="R2052" t="s">
        <v>3972</v>
      </c>
      <c r="S2052">
        <v>2100</v>
      </c>
      <c r="T2052" s="7" t="str">
        <f t="shared" si="76"/>
        <v>hp_14409675;atk_2305548;hit_500000;miss_2100;cirt_2100;cirtSub_2100</v>
      </c>
    </row>
    <row r="2053" spans="1:20" x14ac:dyDescent="0.15">
      <c r="A2053" s="16">
        <v>430249</v>
      </c>
      <c r="B2053" s="1" t="s">
        <v>4491</v>
      </c>
      <c r="C2053" s="1">
        <v>1</v>
      </c>
      <c r="D2053" s="1">
        <v>1</v>
      </c>
      <c r="E2053" s="3">
        <v>425</v>
      </c>
      <c r="F2053" s="14" t="s">
        <v>3967</v>
      </c>
      <c r="G2053">
        <v>14525438</v>
      </c>
      <c r="I2053">
        <f t="shared" si="77"/>
        <v>0.8</v>
      </c>
      <c r="J2053" t="s">
        <v>3968</v>
      </c>
      <c r="K2053">
        <v>2905088</v>
      </c>
      <c r="L2053" t="s">
        <v>3969</v>
      </c>
      <c r="M2053">
        <v>500000</v>
      </c>
      <c r="N2053" t="s">
        <v>3970</v>
      </c>
      <c r="O2053">
        <v>2125</v>
      </c>
      <c r="P2053" t="s">
        <v>3971</v>
      </c>
      <c r="Q2053">
        <v>2125</v>
      </c>
      <c r="R2053" t="s">
        <v>3972</v>
      </c>
      <c r="S2053">
        <v>2125</v>
      </c>
      <c r="T2053" s="7" t="str">
        <f t="shared" si="76"/>
        <v>hp_14525438;atk_2324070;hit_500000;miss_2125;cirt_2125;cirtSub_2125</v>
      </c>
    </row>
    <row r="2054" spans="1:20" x14ac:dyDescent="0.15">
      <c r="A2054" s="16">
        <v>430250</v>
      </c>
      <c r="B2054" s="1" t="s">
        <v>4492</v>
      </c>
      <c r="C2054" s="1">
        <v>1</v>
      </c>
      <c r="D2054" s="1">
        <v>1</v>
      </c>
      <c r="E2054" s="3">
        <v>425</v>
      </c>
      <c r="F2054" s="14" t="s">
        <v>3967</v>
      </c>
      <c r="G2054">
        <v>14641200</v>
      </c>
      <c r="I2054">
        <f t="shared" si="77"/>
        <v>0.8</v>
      </c>
      <c r="J2054" t="s">
        <v>3968</v>
      </c>
      <c r="K2054">
        <v>2928240</v>
      </c>
      <c r="L2054" t="s">
        <v>3969</v>
      </c>
      <c r="M2054">
        <v>500000</v>
      </c>
      <c r="N2054" t="s">
        <v>3970</v>
      </c>
      <c r="O2054">
        <v>2125</v>
      </c>
      <c r="P2054" t="s">
        <v>3971</v>
      </c>
      <c r="Q2054">
        <v>2125</v>
      </c>
      <c r="R2054" t="s">
        <v>3972</v>
      </c>
      <c r="S2054">
        <v>2125</v>
      </c>
      <c r="T2054" s="7" t="str">
        <f t="shared" si="76"/>
        <v>hp_14641200;atk_2342592;hit_500000;miss_2125;cirt_2125;cirtSub_2125</v>
      </c>
    </row>
    <row r="2055" spans="1:20" x14ac:dyDescent="0.15">
      <c r="A2055" s="16">
        <v>430251</v>
      </c>
      <c r="B2055" s="1" t="s">
        <v>4493</v>
      </c>
      <c r="C2055" s="1">
        <v>1</v>
      </c>
      <c r="D2055" s="1">
        <v>1</v>
      </c>
      <c r="E2055" s="3">
        <v>425</v>
      </c>
      <c r="F2055" s="14" t="s">
        <v>3967</v>
      </c>
      <c r="G2055">
        <v>14756963</v>
      </c>
      <c r="I2055">
        <f t="shared" si="77"/>
        <v>0.8</v>
      </c>
      <c r="J2055" t="s">
        <v>3968</v>
      </c>
      <c r="K2055">
        <v>2951393</v>
      </c>
      <c r="L2055" t="s">
        <v>3969</v>
      </c>
      <c r="M2055">
        <v>500000</v>
      </c>
      <c r="N2055" t="s">
        <v>3970</v>
      </c>
      <c r="O2055">
        <v>2125</v>
      </c>
      <c r="P2055" t="s">
        <v>3971</v>
      </c>
      <c r="Q2055">
        <v>2125</v>
      </c>
      <c r="R2055" t="s">
        <v>3972</v>
      </c>
      <c r="S2055">
        <v>2125</v>
      </c>
      <c r="T2055" s="7" t="str">
        <f t="shared" si="76"/>
        <v>hp_14756963;atk_2361114;hit_500000;miss_2125;cirt_2125;cirtSub_2125</v>
      </c>
    </row>
    <row r="2056" spans="1:20" x14ac:dyDescent="0.15">
      <c r="A2056" s="16">
        <v>430252</v>
      </c>
      <c r="B2056" s="1" t="s">
        <v>4494</v>
      </c>
      <c r="C2056" s="1">
        <v>1</v>
      </c>
      <c r="D2056" s="1">
        <v>1</v>
      </c>
      <c r="E2056" s="3">
        <v>430</v>
      </c>
      <c r="F2056" s="14" t="s">
        <v>3967</v>
      </c>
      <c r="G2056">
        <v>14872725</v>
      </c>
      <c r="I2056">
        <f t="shared" si="77"/>
        <v>0.8</v>
      </c>
      <c r="J2056" t="s">
        <v>3968</v>
      </c>
      <c r="K2056">
        <v>2974545</v>
      </c>
      <c r="L2056" t="s">
        <v>3969</v>
      </c>
      <c r="M2056">
        <v>500000</v>
      </c>
      <c r="N2056" t="s">
        <v>3970</v>
      </c>
      <c r="O2056">
        <v>2150</v>
      </c>
      <c r="P2056" t="s">
        <v>3971</v>
      </c>
      <c r="Q2056">
        <v>2150</v>
      </c>
      <c r="R2056" t="s">
        <v>3972</v>
      </c>
      <c r="S2056">
        <v>2150</v>
      </c>
      <c r="T2056" s="7" t="str">
        <f t="shared" si="76"/>
        <v>hp_14872725;atk_2379636;hit_500000;miss_2150;cirt_2150;cirtSub_2150</v>
      </c>
    </row>
    <row r="2057" spans="1:20" x14ac:dyDescent="0.15">
      <c r="A2057" s="16">
        <v>430253</v>
      </c>
      <c r="B2057" s="1" t="s">
        <v>4495</v>
      </c>
      <c r="C2057" s="1">
        <v>1</v>
      </c>
      <c r="D2057" s="1">
        <v>1</v>
      </c>
      <c r="E2057" s="3">
        <v>430</v>
      </c>
      <c r="F2057" s="14" t="s">
        <v>3967</v>
      </c>
      <c r="G2057">
        <v>14988488</v>
      </c>
      <c r="I2057">
        <f t="shared" si="77"/>
        <v>0.8</v>
      </c>
      <c r="J2057" t="s">
        <v>3968</v>
      </c>
      <c r="K2057">
        <v>2997698</v>
      </c>
      <c r="L2057" t="s">
        <v>3969</v>
      </c>
      <c r="M2057">
        <v>500000</v>
      </c>
      <c r="N2057" t="s">
        <v>3970</v>
      </c>
      <c r="O2057">
        <v>2150</v>
      </c>
      <c r="P2057" t="s">
        <v>3971</v>
      </c>
      <c r="Q2057">
        <v>2150</v>
      </c>
      <c r="R2057" t="s">
        <v>3972</v>
      </c>
      <c r="S2057">
        <v>2150</v>
      </c>
      <c r="T2057" s="7" t="str">
        <f t="shared" si="76"/>
        <v>hp_14988488;atk_2398158;hit_500000;miss_2150;cirt_2150;cirtSub_2150</v>
      </c>
    </row>
    <row r="2058" spans="1:20" x14ac:dyDescent="0.15">
      <c r="A2058" s="16">
        <v>430254</v>
      </c>
      <c r="B2058" s="1" t="s">
        <v>4496</v>
      </c>
      <c r="C2058" s="1">
        <v>1</v>
      </c>
      <c r="D2058" s="1">
        <v>1</v>
      </c>
      <c r="E2058" s="3">
        <v>430</v>
      </c>
      <c r="F2058" s="14" t="s">
        <v>3967</v>
      </c>
      <c r="G2058">
        <v>15104250</v>
      </c>
      <c r="I2058">
        <f t="shared" si="77"/>
        <v>0.8</v>
      </c>
      <c r="J2058" t="s">
        <v>3968</v>
      </c>
      <c r="K2058">
        <v>3020850</v>
      </c>
      <c r="L2058" t="s">
        <v>3969</v>
      </c>
      <c r="M2058">
        <v>500000</v>
      </c>
      <c r="N2058" t="s">
        <v>3970</v>
      </c>
      <c r="O2058">
        <v>2150</v>
      </c>
      <c r="P2058" t="s">
        <v>3971</v>
      </c>
      <c r="Q2058">
        <v>2150</v>
      </c>
      <c r="R2058" t="s">
        <v>3972</v>
      </c>
      <c r="S2058">
        <v>2150</v>
      </c>
      <c r="T2058" s="7" t="str">
        <f t="shared" si="76"/>
        <v>hp_15104250;atk_2416680;hit_500000;miss_2150;cirt_2150;cirtSub_2150</v>
      </c>
    </row>
    <row r="2059" spans="1:20" x14ac:dyDescent="0.15">
      <c r="A2059" s="16">
        <v>430255</v>
      </c>
      <c r="B2059" s="1" t="s">
        <v>4497</v>
      </c>
      <c r="C2059" s="1">
        <v>1</v>
      </c>
      <c r="D2059" s="1">
        <v>1</v>
      </c>
      <c r="E2059" s="3">
        <v>435</v>
      </c>
      <c r="F2059" s="14" t="s">
        <v>3967</v>
      </c>
      <c r="G2059">
        <v>15220013</v>
      </c>
      <c r="I2059">
        <f t="shared" si="77"/>
        <v>0.8</v>
      </c>
      <c r="J2059" t="s">
        <v>3968</v>
      </c>
      <c r="K2059">
        <v>3044003</v>
      </c>
      <c r="L2059" t="s">
        <v>3969</v>
      </c>
      <c r="M2059">
        <v>500000</v>
      </c>
      <c r="N2059" t="s">
        <v>3970</v>
      </c>
      <c r="O2059">
        <v>2175</v>
      </c>
      <c r="P2059" t="s">
        <v>3971</v>
      </c>
      <c r="Q2059">
        <v>2175</v>
      </c>
      <c r="R2059" t="s">
        <v>3972</v>
      </c>
      <c r="S2059">
        <v>2175</v>
      </c>
      <c r="T2059" s="7" t="str">
        <f t="shared" si="76"/>
        <v>hp_15220013;atk_2435202;hit_500000;miss_2175;cirt_2175;cirtSub_2175</v>
      </c>
    </row>
    <row r="2060" spans="1:20" x14ac:dyDescent="0.15">
      <c r="A2060" s="16">
        <v>430256</v>
      </c>
      <c r="B2060" s="1" t="s">
        <v>4498</v>
      </c>
      <c r="C2060" s="1">
        <v>1</v>
      </c>
      <c r="D2060" s="1">
        <v>1</v>
      </c>
      <c r="E2060" s="3">
        <v>435</v>
      </c>
      <c r="F2060" s="14" t="s">
        <v>3967</v>
      </c>
      <c r="G2060">
        <v>15335775</v>
      </c>
      <c r="I2060">
        <f t="shared" si="77"/>
        <v>0.8</v>
      </c>
      <c r="J2060" t="s">
        <v>3968</v>
      </c>
      <c r="K2060">
        <v>3067155</v>
      </c>
      <c r="L2060" t="s">
        <v>3969</v>
      </c>
      <c r="M2060">
        <v>500000</v>
      </c>
      <c r="N2060" t="s">
        <v>3970</v>
      </c>
      <c r="O2060">
        <v>2175</v>
      </c>
      <c r="P2060" t="s">
        <v>3971</v>
      </c>
      <c r="Q2060">
        <v>2175</v>
      </c>
      <c r="R2060" t="s">
        <v>3972</v>
      </c>
      <c r="S2060">
        <v>2175</v>
      </c>
      <c r="T2060" s="7" t="str">
        <f t="shared" si="76"/>
        <v>hp_15335775;atk_2453724;hit_500000;miss_2175;cirt_2175;cirtSub_2175</v>
      </c>
    </row>
    <row r="2061" spans="1:20" x14ac:dyDescent="0.15">
      <c r="A2061" s="16">
        <v>430257</v>
      </c>
      <c r="B2061" s="1" t="s">
        <v>4499</v>
      </c>
      <c r="C2061" s="1">
        <v>1</v>
      </c>
      <c r="D2061" s="1">
        <v>1</v>
      </c>
      <c r="E2061" s="3">
        <v>435</v>
      </c>
      <c r="F2061" s="14" t="s">
        <v>3967</v>
      </c>
      <c r="G2061">
        <v>15451538</v>
      </c>
      <c r="I2061">
        <f t="shared" si="77"/>
        <v>0.8</v>
      </c>
      <c r="J2061" t="s">
        <v>3968</v>
      </c>
      <c r="K2061">
        <v>3090308</v>
      </c>
      <c r="L2061" t="s">
        <v>3969</v>
      </c>
      <c r="M2061">
        <v>500000</v>
      </c>
      <c r="N2061" t="s">
        <v>3970</v>
      </c>
      <c r="O2061">
        <v>2175</v>
      </c>
      <c r="P2061" t="s">
        <v>3971</v>
      </c>
      <c r="Q2061">
        <v>2175</v>
      </c>
      <c r="R2061" t="s">
        <v>3972</v>
      </c>
      <c r="S2061">
        <v>2175</v>
      </c>
      <c r="T2061" s="7" t="str">
        <f t="shared" ref="T2061:T2124" si="78">F2061&amp;"_"&amp;G2061&amp;";"&amp;J2061&amp;"_"&amp;INT(K2061*I2061)&amp;";"&amp;L2061&amp;"_"&amp;M2061&amp;";"&amp;N2061&amp;"_"&amp;O2061&amp;";"&amp;P2061&amp;"_"&amp;Q2061&amp;";"&amp;R2061&amp;"_"&amp;S2061</f>
        <v>hp_15451538;atk_2472246;hit_500000;miss_2175;cirt_2175;cirtSub_2175</v>
      </c>
    </row>
    <row r="2062" spans="1:20" x14ac:dyDescent="0.15">
      <c r="A2062" s="16">
        <v>430258</v>
      </c>
      <c r="B2062" s="1" t="s">
        <v>4500</v>
      </c>
      <c r="C2062" s="1">
        <v>1</v>
      </c>
      <c r="D2062" s="1">
        <v>1</v>
      </c>
      <c r="E2062" s="3">
        <v>440</v>
      </c>
      <c r="F2062" s="14" t="s">
        <v>3967</v>
      </c>
      <c r="G2062">
        <v>15567300</v>
      </c>
      <c r="I2062">
        <f t="shared" si="77"/>
        <v>0.8</v>
      </c>
      <c r="J2062" t="s">
        <v>3968</v>
      </c>
      <c r="K2062">
        <v>3113460</v>
      </c>
      <c r="L2062" t="s">
        <v>3969</v>
      </c>
      <c r="M2062">
        <v>500000</v>
      </c>
      <c r="N2062" t="s">
        <v>3970</v>
      </c>
      <c r="O2062">
        <v>2200</v>
      </c>
      <c r="P2062" t="s">
        <v>3971</v>
      </c>
      <c r="Q2062">
        <v>2200</v>
      </c>
      <c r="R2062" t="s">
        <v>3972</v>
      </c>
      <c r="S2062">
        <v>2200</v>
      </c>
      <c r="T2062" s="7" t="str">
        <f t="shared" si="78"/>
        <v>hp_15567300;atk_2490768;hit_500000;miss_2200;cirt_2200;cirtSub_2200</v>
      </c>
    </row>
    <row r="2063" spans="1:20" x14ac:dyDescent="0.15">
      <c r="A2063" s="16">
        <v>430259</v>
      </c>
      <c r="B2063" s="1" t="s">
        <v>4501</v>
      </c>
      <c r="C2063" s="1">
        <v>1</v>
      </c>
      <c r="D2063" s="1">
        <v>1</v>
      </c>
      <c r="E2063" s="3">
        <v>440</v>
      </c>
      <c r="F2063" s="14" t="s">
        <v>3967</v>
      </c>
      <c r="G2063">
        <v>15688575</v>
      </c>
      <c r="I2063">
        <f t="shared" si="77"/>
        <v>0.8</v>
      </c>
      <c r="J2063" t="s">
        <v>3968</v>
      </c>
      <c r="K2063">
        <v>3137715</v>
      </c>
      <c r="L2063" t="s">
        <v>3969</v>
      </c>
      <c r="M2063">
        <v>500000</v>
      </c>
      <c r="N2063" t="s">
        <v>3970</v>
      </c>
      <c r="O2063">
        <v>2200</v>
      </c>
      <c r="P2063" t="s">
        <v>3971</v>
      </c>
      <c r="Q2063">
        <v>2200</v>
      </c>
      <c r="R2063" t="s">
        <v>3972</v>
      </c>
      <c r="S2063">
        <v>2200</v>
      </c>
      <c r="T2063" s="7" t="str">
        <f t="shared" si="78"/>
        <v>hp_15688575;atk_2510172;hit_500000;miss_2200;cirt_2200;cirtSub_2200</v>
      </c>
    </row>
    <row r="2064" spans="1:20" x14ac:dyDescent="0.15">
      <c r="A2064" s="16">
        <v>430260</v>
      </c>
      <c r="B2064" s="1" t="s">
        <v>4502</v>
      </c>
      <c r="C2064" s="1">
        <v>1</v>
      </c>
      <c r="D2064" s="1">
        <v>1</v>
      </c>
      <c r="E2064" s="3">
        <v>440</v>
      </c>
      <c r="F2064" s="14" t="s">
        <v>3967</v>
      </c>
      <c r="G2064">
        <v>15809850</v>
      </c>
      <c r="I2064">
        <f t="shared" si="77"/>
        <v>0.8</v>
      </c>
      <c r="J2064" t="s">
        <v>3968</v>
      </c>
      <c r="K2064">
        <v>3161970</v>
      </c>
      <c r="L2064" t="s">
        <v>3969</v>
      </c>
      <c r="M2064">
        <v>500000</v>
      </c>
      <c r="N2064" t="s">
        <v>3970</v>
      </c>
      <c r="O2064">
        <v>2200</v>
      </c>
      <c r="P2064" t="s">
        <v>3971</v>
      </c>
      <c r="Q2064">
        <v>2200</v>
      </c>
      <c r="R2064" t="s">
        <v>3972</v>
      </c>
      <c r="S2064">
        <v>2200</v>
      </c>
      <c r="T2064" s="7" t="str">
        <f t="shared" si="78"/>
        <v>hp_15809850;atk_2529576;hit_500000;miss_2200;cirt_2200;cirtSub_2200</v>
      </c>
    </row>
    <row r="2065" spans="1:20" x14ac:dyDescent="0.15">
      <c r="A2065" s="16">
        <v>430261</v>
      </c>
      <c r="B2065" s="1" t="s">
        <v>4503</v>
      </c>
      <c r="C2065" s="1">
        <v>1</v>
      </c>
      <c r="D2065" s="1">
        <v>1</v>
      </c>
      <c r="E2065" s="3">
        <v>445</v>
      </c>
      <c r="F2065" s="14" t="s">
        <v>3967</v>
      </c>
      <c r="G2065">
        <v>15931125</v>
      </c>
      <c r="I2065">
        <f t="shared" si="77"/>
        <v>0.8</v>
      </c>
      <c r="J2065" t="s">
        <v>3968</v>
      </c>
      <c r="K2065">
        <v>3186225</v>
      </c>
      <c r="L2065" t="s">
        <v>3969</v>
      </c>
      <c r="M2065">
        <v>500000</v>
      </c>
      <c r="N2065" t="s">
        <v>3970</v>
      </c>
      <c r="O2065">
        <v>2225</v>
      </c>
      <c r="P2065" t="s">
        <v>3971</v>
      </c>
      <c r="Q2065">
        <v>2225</v>
      </c>
      <c r="R2065" t="s">
        <v>3972</v>
      </c>
      <c r="S2065">
        <v>2225</v>
      </c>
      <c r="T2065" s="7" t="str">
        <f t="shared" si="78"/>
        <v>hp_15931125;atk_2548980;hit_500000;miss_2225;cirt_2225;cirtSub_2225</v>
      </c>
    </row>
    <row r="2066" spans="1:20" x14ac:dyDescent="0.15">
      <c r="A2066" s="16">
        <v>430262</v>
      </c>
      <c r="B2066" s="1" t="s">
        <v>4504</v>
      </c>
      <c r="C2066" s="1">
        <v>1</v>
      </c>
      <c r="D2066" s="1">
        <v>1</v>
      </c>
      <c r="E2066" s="3">
        <v>445</v>
      </c>
      <c r="F2066" s="14" t="s">
        <v>3967</v>
      </c>
      <c r="G2066">
        <v>16052400</v>
      </c>
      <c r="I2066">
        <f t="shared" ref="I2066:I2129" si="79">MIN(I2061+0.02,0.8)</f>
        <v>0.8</v>
      </c>
      <c r="J2066" t="s">
        <v>3968</v>
      </c>
      <c r="K2066">
        <v>3210480</v>
      </c>
      <c r="L2066" t="s">
        <v>3969</v>
      </c>
      <c r="M2066">
        <v>500000</v>
      </c>
      <c r="N2066" t="s">
        <v>3970</v>
      </c>
      <c r="O2066">
        <v>2225</v>
      </c>
      <c r="P2066" t="s">
        <v>3971</v>
      </c>
      <c r="Q2066">
        <v>2225</v>
      </c>
      <c r="R2066" t="s">
        <v>3972</v>
      </c>
      <c r="S2066">
        <v>2225</v>
      </c>
      <c r="T2066" s="7" t="str">
        <f t="shared" si="78"/>
        <v>hp_16052400;atk_2568384;hit_500000;miss_2225;cirt_2225;cirtSub_2225</v>
      </c>
    </row>
    <row r="2067" spans="1:20" x14ac:dyDescent="0.15">
      <c r="A2067" s="16">
        <v>430263</v>
      </c>
      <c r="B2067" s="1" t="s">
        <v>4505</v>
      </c>
      <c r="C2067" s="1">
        <v>1</v>
      </c>
      <c r="D2067" s="1">
        <v>1</v>
      </c>
      <c r="E2067" s="3">
        <v>445</v>
      </c>
      <c r="F2067" s="14" t="s">
        <v>3967</v>
      </c>
      <c r="G2067">
        <v>16173675</v>
      </c>
      <c r="I2067">
        <f t="shared" si="79"/>
        <v>0.8</v>
      </c>
      <c r="J2067" t="s">
        <v>3968</v>
      </c>
      <c r="K2067">
        <v>3234735</v>
      </c>
      <c r="L2067" t="s">
        <v>3969</v>
      </c>
      <c r="M2067">
        <v>500000</v>
      </c>
      <c r="N2067" t="s">
        <v>3970</v>
      </c>
      <c r="O2067">
        <v>2225</v>
      </c>
      <c r="P2067" t="s">
        <v>3971</v>
      </c>
      <c r="Q2067">
        <v>2225</v>
      </c>
      <c r="R2067" t="s">
        <v>3972</v>
      </c>
      <c r="S2067">
        <v>2225</v>
      </c>
      <c r="T2067" s="7" t="str">
        <f t="shared" si="78"/>
        <v>hp_16173675;atk_2587788;hit_500000;miss_2225;cirt_2225;cirtSub_2225</v>
      </c>
    </row>
    <row r="2068" spans="1:20" x14ac:dyDescent="0.15">
      <c r="A2068" s="16">
        <v>430264</v>
      </c>
      <c r="B2068" s="1" t="s">
        <v>4506</v>
      </c>
      <c r="C2068" s="1">
        <v>1</v>
      </c>
      <c r="D2068" s="1">
        <v>1</v>
      </c>
      <c r="E2068" s="3">
        <v>450</v>
      </c>
      <c r="F2068" s="14" t="s">
        <v>3967</v>
      </c>
      <c r="G2068">
        <v>16294950</v>
      </c>
      <c r="I2068">
        <f t="shared" si="79"/>
        <v>0.8</v>
      </c>
      <c r="J2068" t="s">
        <v>3968</v>
      </c>
      <c r="K2068">
        <v>3258990</v>
      </c>
      <c r="L2068" t="s">
        <v>3969</v>
      </c>
      <c r="M2068">
        <v>500000</v>
      </c>
      <c r="N2068" t="s">
        <v>3970</v>
      </c>
      <c r="O2068">
        <v>2250</v>
      </c>
      <c r="P2068" t="s">
        <v>3971</v>
      </c>
      <c r="Q2068">
        <v>2250</v>
      </c>
      <c r="R2068" t="s">
        <v>3972</v>
      </c>
      <c r="S2068">
        <v>2250</v>
      </c>
      <c r="T2068" s="7" t="str">
        <f t="shared" si="78"/>
        <v>hp_16294950;atk_2607192;hit_500000;miss_2250;cirt_2250;cirtSub_2250</v>
      </c>
    </row>
    <row r="2069" spans="1:20" x14ac:dyDescent="0.15">
      <c r="A2069" s="16">
        <v>430265</v>
      </c>
      <c r="B2069" s="1" t="s">
        <v>4507</v>
      </c>
      <c r="C2069" s="1">
        <v>1</v>
      </c>
      <c r="D2069" s="1">
        <v>1</v>
      </c>
      <c r="E2069" s="3">
        <v>450</v>
      </c>
      <c r="F2069" s="14" t="s">
        <v>3967</v>
      </c>
      <c r="G2069">
        <v>16416225</v>
      </c>
      <c r="I2069">
        <f t="shared" si="79"/>
        <v>0.8</v>
      </c>
      <c r="J2069" t="s">
        <v>3968</v>
      </c>
      <c r="K2069">
        <v>3283245</v>
      </c>
      <c r="L2069" t="s">
        <v>3969</v>
      </c>
      <c r="M2069">
        <v>500000</v>
      </c>
      <c r="N2069" t="s">
        <v>3970</v>
      </c>
      <c r="O2069">
        <v>2250</v>
      </c>
      <c r="P2069" t="s">
        <v>3971</v>
      </c>
      <c r="Q2069">
        <v>2250</v>
      </c>
      <c r="R2069" t="s">
        <v>3972</v>
      </c>
      <c r="S2069">
        <v>2250</v>
      </c>
      <c r="T2069" s="7" t="str">
        <f t="shared" si="78"/>
        <v>hp_16416225;atk_2626596;hit_500000;miss_2250;cirt_2250;cirtSub_2250</v>
      </c>
    </row>
    <row r="2070" spans="1:20" x14ac:dyDescent="0.15">
      <c r="A2070" s="16">
        <v>430266</v>
      </c>
      <c r="B2070" s="1" t="s">
        <v>4508</v>
      </c>
      <c r="C2070" s="1">
        <v>1</v>
      </c>
      <c r="D2070" s="1">
        <v>1</v>
      </c>
      <c r="E2070" s="3">
        <v>450</v>
      </c>
      <c r="F2070" s="14" t="s">
        <v>3967</v>
      </c>
      <c r="G2070">
        <v>16537500</v>
      </c>
      <c r="I2070">
        <f t="shared" si="79"/>
        <v>0.8</v>
      </c>
      <c r="J2070" t="s">
        <v>3968</v>
      </c>
      <c r="K2070">
        <v>3307500</v>
      </c>
      <c r="L2070" t="s">
        <v>3969</v>
      </c>
      <c r="M2070">
        <v>500000</v>
      </c>
      <c r="N2070" t="s">
        <v>3970</v>
      </c>
      <c r="O2070">
        <v>2250</v>
      </c>
      <c r="P2070" t="s">
        <v>3971</v>
      </c>
      <c r="Q2070">
        <v>2250</v>
      </c>
      <c r="R2070" t="s">
        <v>3972</v>
      </c>
      <c r="S2070">
        <v>2250</v>
      </c>
      <c r="T2070" s="7" t="str">
        <f t="shared" si="78"/>
        <v>hp_16537500;atk_2646000;hit_500000;miss_2250;cirt_2250;cirtSub_2250</v>
      </c>
    </row>
    <row r="2071" spans="1:20" x14ac:dyDescent="0.15">
      <c r="A2071" s="16">
        <v>430267</v>
      </c>
      <c r="B2071" s="1" t="s">
        <v>4509</v>
      </c>
      <c r="C2071" s="1">
        <v>1</v>
      </c>
      <c r="D2071" s="1">
        <v>1</v>
      </c>
      <c r="E2071" s="3">
        <v>455</v>
      </c>
      <c r="F2071" s="14" t="s">
        <v>3967</v>
      </c>
      <c r="G2071">
        <v>16658775</v>
      </c>
      <c r="I2071">
        <f t="shared" si="79"/>
        <v>0.8</v>
      </c>
      <c r="J2071" t="s">
        <v>3968</v>
      </c>
      <c r="K2071">
        <v>3331755</v>
      </c>
      <c r="L2071" t="s">
        <v>3969</v>
      </c>
      <c r="M2071">
        <v>500000</v>
      </c>
      <c r="N2071" t="s">
        <v>3970</v>
      </c>
      <c r="O2071">
        <v>2275</v>
      </c>
      <c r="P2071" t="s">
        <v>3971</v>
      </c>
      <c r="Q2071">
        <v>2275</v>
      </c>
      <c r="R2071" t="s">
        <v>3972</v>
      </c>
      <c r="S2071">
        <v>2275</v>
      </c>
      <c r="T2071" s="7" t="str">
        <f t="shared" si="78"/>
        <v>hp_16658775;atk_2665404;hit_500000;miss_2275;cirt_2275;cirtSub_2275</v>
      </c>
    </row>
    <row r="2072" spans="1:20" x14ac:dyDescent="0.15">
      <c r="A2072" s="16">
        <v>430268</v>
      </c>
      <c r="B2072" s="1" t="s">
        <v>4510</v>
      </c>
      <c r="C2072" s="1">
        <v>1</v>
      </c>
      <c r="D2072" s="1">
        <v>1</v>
      </c>
      <c r="E2072" s="3">
        <v>455</v>
      </c>
      <c r="F2072" s="14" t="s">
        <v>3967</v>
      </c>
      <c r="G2072">
        <v>16780050</v>
      </c>
      <c r="I2072">
        <f t="shared" si="79"/>
        <v>0.8</v>
      </c>
      <c r="J2072" t="s">
        <v>3968</v>
      </c>
      <c r="K2072">
        <v>3356010</v>
      </c>
      <c r="L2072" t="s">
        <v>3969</v>
      </c>
      <c r="M2072">
        <v>500000</v>
      </c>
      <c r="N2072" t="s">
        <v>3970</v>
      </c>
      <c r="O2072">
        <v>2275</v>
      </c>
      <c r="P2072" t="s">
        <v>3971</v>
      </c>
      <c r="Q2072">
        <v>2275</v>
      </c>
      <c r="R2072" t="s">
        <v>3972</v>
      </c>
      <c r="S2072">
        <v>2275</v>
      </c>
      <c r="T2072" s="7" t="str">
        <f t="shared" si="78"/>
        <v>hp_16780050;atk_2684808;hit_500000;miss_2275;cirt_2275;cirtSub_2275</v>
      </c>
    </row>
    <row r="2073" spans="1:20" x14ac:dyDescent="0.15">
      <c r="A2073" s="16">
        <v>430269</v>
      </c>
      <c r="B2073" s="1" t="s">
        <v>4511</v>
      </c>
      <c r="C2073" s="1">
        <v>1</v>
      </c>
      <c r="D2073" s="1">
        <v>1</v>
      </c>
      <c r="E2073" s="3">
        <v>455</v>
      </c>
      <c r="F2073" s="14" t="s">
        <v>3967</v>
      </c>
      <c r="G2073">
        <v>16906838</v>
      </c>
      <c r="I2073">
        <f t="shared" si="79"/>
        <v>0.8</v>
      </c>
      <c r="J2073" t="s">
        <v>3968</v>
      </c>
      <c r="K2073">
        <v>3381368</v>
      </c>
      <c r="L2073" t="s">
        <v>3969</v>
      </c>
      <c r="M2073">
        <v>500000</v>
      </c>
      <c r="N2073" t="s">
        <v>3970</v>
      </c>
      <c r="O2073">
        <v>2275</v>
      </c>
      <c r="P2073" t="s">
        <v>3971</v>
      </c>
      <c r="Q2073">
        <v>2275</v>
      </c>
      <c r="R2073" t="s">
        <v>3972</v>
      </c>
      <c r="S2073">
        <v>2275</v>
      </c>
      <c r="T2073" s="7" t="str">
        <f t="shared" si="78"/>
        <v>hp_16906838;atk_2705094;hit_500000;miss_2275;cirt_2275;cirtSub_2275</v>
      </c>
    </row>
    <row r="2074" spans="1:20" x14ac:dyDescent="0.15">
      <c r="A2074" s="16">
        <v>430270</v>
      </c>
      <c r="B2074" s="1" t="s">
        <v>4512</v>
      </c>
      <c r="C2074" s="1">
        <v>1</v>
      </c>
      <c r="D2074" s="1">
        <v>1</v>
      </c>
      <c r="E2074" s="3">
        <v>460</v>
      </c>
      <c r="F2074" s="14" t="s">
        <v>3967</v>
      </c>
      <c r="G2074">
        <v>17033625</v>
      </c>
      <c r="I2074">
        <f t="shared" si="79"/>
        <v>0.8</v>
      </c>
      <c r="J2074" t="s">
        <v>3968</v>
      </c>
      <c r="K2074">
        <v>3406725</v>
      </c>
      <c r="L2074" t="s">
        <v>3969</v>
      </c>
      <c r="M2074">
        <v>500000</v>
      </c>
      <c r="N2074" t="s">
        <v>3970</v>
      </c>
      <c r="O2074">
        <v>2300</v>
      </c>
      <c r="P2074" t="s">
        <v>3971</v>
      </c>
      <c r="Q2074">
        <v>2300</v>
      </c>
      <c r="R2074" t="s">
        <v>3972</v>
      </c>
      <c r="S2074">
        <v>2300</v>
      </c>
      <c r="T2074" s="7" t="str">
        <f t="shared" si="78"/>
        <v>hp_17033625;atk_2725380;hit_500000;miss_2300;cirt_2300;cirtSub_2300</v>
      </c>
    </row>
    <row r="2075" spans="1:20" x14ac:dyDescent="0.15">
      <c r="A2075" s="16">
        <v>430271</v>
      </c>
      <c r="B2075" s="1" t="s">
        <v>4513</v>
      </c>
      <c r="C2075" s="1">
        <v>1</v>
      </c>
      <c r="D2075" s="1">
        <v>1</v>
      </c>
      <c r="E2075" s="3">
        <v>460</v>
      </c>
      <c r="F2075" s="14" t="s">
        <v>3967</v>
      </c>
      <c r="G2075">
        <v>17160413</v>
      </c>
      <c r="I2075">
        <f t="shared" si="79"/>
        <v>0.8</v>
      </c>
      <c r="J2075" t="s">
        <v>3968</v>
      </c>
      <c r="K2075">
        <v>3432083</v>
      </c>
      <c r="L2075" t="s">
        <v>3969</v>
      </c>
      <c r="M2075">
        <v>500000</v>
      </c>
      <c r="N2075" t="s">
        <v>3970</v>
      </c>
      <c r="O2075">
        <v>2300</v>
      </c>
      <c r="P2075" t="s">
        <v>3971</v>
      </c>
      <c r="Q2075">
        <v>2300</v>
      </c>
      <c r="R2075" t="s">
        <v>3972</v>
      </c>
      <c r="S2075">
        <v>2300</v>
      </c>
      <c r="T2075" s="7" t="str">
        <f t="shared" si="78"/>
        <v>hp_17160413;atk_2745666;hit_500000;miss_2300;cirt_2300;cirtSub_2300</v>
      </c>
    </row>
    <row r="2076" spans="1:20" x14ac:dyDescent="0.15">
      <c r="A2076" s="16">
        <v>430272</v>
      </c>
      <c r="B2076" s="1" t="s">
        <v>4514</v>
      </c>
      <c r="C2076" s="1">
        <v>1</v>
      </c>
      <c r="D2076" s="1">
        <v>1</v>
      </c>
      <c r="E2076" s="3">
        <v>460</v>
      </c>
      <c r="F2076" s="14" t="s">
        <v>3967</v>
      </c>
      <c r="G2076">
        <v>17287200</v>
      </c>
      <c r="I2076">
        <f t="shared" si="79"/>
        <v>0.8</v>
      </c>
      <c r="J2076" t="s">
        <v>3968</v>
      </c>
      <c r="K2076">
        <v>3457440</v>
      </c>
      <c r="L2076" t="s">
        <v>3969</v>
      </c>
      <c r="M2076">
        <v>500000</v>
      </c>
      <c r="N2076" t="s">
        <v>3970</v>
      </c>
      <c r="O2076">
        <v>2300</v>
      </c>
      <c r="P2076" t="s">
        <v>3971</v>
      </c>
      <c r="Q2076">
        <v>2300</v>
      </c>
      <c r="R2076" t="s">
        <v>3972</v>
      </c>
      <c r="S2076">
        <v>2300</v>
      </c>
      <c r="T2076" s="7" t="str">
        <f t="shared" si="78"/>
        <v>hp_17287200;atk_2765952;hit_500000;miss_2300;cirt_2300;cirtSub_2300</v>
      </c>
    </row>
    <row r="2077" spans="1:20" x14ac:dyDescent="0.15">
      <c r="A2077" s="16">
        <v>430273</v>
      </c>
      <c r="B2077" s="1" t="s">
        <v>4515</v>
      </c>
      <c r="C2077" s="1">
        <v>1</v>
      </c>
      <c r="D2077" s="1">
        <v>1</v>
      </c>
      <c r="E2077" s="3">
        <v>465</v>
      </c>
      <c r="F2077" s="14" t="s">
        <v>3967</v>
      </c>
      <c r="G2077">
        <v>17413988</v>
      </c>
      <c r="I2077">
        <f t="shared" si="79"/>
        <v>0.8</v>
      </c>
      <c r="J2077" t="s">
        <v>3968</v>
      </c>
      <c r="K2077">
        <v>3482798</v>
      </c>
      <c r="L2077" t="s">
        <v>3969</v>
      </c>
      <c r="M2077">
        <v>500000</v>
      </c>
      <c r="N2077" t="s">
        <v>3970</v>
      </c>
      <c r="O2077">
        <v>2325</v>
      </c>
      <c r="P2077" t="s">
        <v>3971</v>
      </c>
      <c r="Q2077">
        <v>2325</v>
      </c>
      <c r="R2077" t="s">
        <v>3972</v>
      </c>
      <c r="S2077">
        <v>2325</v>
      </c>
      <c r="T2077" s="7" t="str">
        <f t="shared" si="78"/>
        <v>hp_17413988;atk_2786238;hit_500000;miss_2325;cirt_2325;cirtSub_2325</v>
      </c>
    </row>
    <row r="2078" spans="1:20" x14ac:dyDescent="0.15">
      <c r="A2078" s="16">
        <v>430274</v>
      </c>
      <c r="B2078" s="1" t="s">
        <v>4516</v>
      </c>
      <c r="C2078" s="1">
        <v>1</v>
      </c>
      <c r="D2078" s="1">
        <v>1</v>
      </c>
      <c r="E2078" s="3">
        <v>465</v>
      </c>
      <c r="F2078" s="14" t="s">
        <v>3967</v>
      </c>
      <c r="G2078">
        <v>17540775</v>
      </c>
      <c r="I2078">
        <f t="shared" si="79"/>
        <v>0.8</v>
      </c>
      <c r="J2078" t="s">
        <v>3968</v>
      </c>
      <c r="K2078">
        <v>3508155</v>
      </c>
      <c r="L2078" t="s">
        <v>3969</v>
      </c>
      <c r="M2078">
        <v>500000</v>
      </c>
      <c r="N2078" t="s">
        <v>3970</v>
      </c>
      <c r="O2078">
        <v>2325</v>
      </c>
      <c r="P2078" t="s">
        <v>3971</v>
      </c>
      <c r="Q2078">
        <v>2325</v>
      </c>
      <c r="R2078" t="s">
        <v>3972</v>
      </c>
      <c r="S2078">
        <v>2325</v>
      </c>
      <c r="T2078" s="7" t="str">
        <f t="shared" si="78"/>
        <v>hp_17540775;atk_2806524;hit_500000;miss_2325;cirt_2325;cirtSub_2325</v>
      </c>
    </row>
    <row r="2079" spans="1:20" x14ac:dyDescent="0.15">
      <c r="A2079" s="16">
        <v>430275</v>
      </c>
      <c r="B2079" s="1" t="s">
        <v>4517</v>
      </c>
      <c r="C2079" s="1">
        <v>1</v>
      </c>
      <c r="D2079" s="1">
        <v>1</v>
      </c>
      <c r="E2079" s="3">
        <v>465</v>
      </c>
      <c r="F2079" s="14" t="s">
        <v>3967</v>
      </c>
      <c r="G2079">
        <v>17667563</v>
      </c>
      <c r="I2079">
        <f t="shared" si="79"/>
        <v>0.8</v>
      </c>
      <c r="J2079" t="s">
        <v>3968</v>
      </c>
      <c r="K2079">
        <v>3533513</v>
      </c>
      <c r="L2079" t="s">
        <v>3969</v>
      </c>
      <c r="M2079">
        <v>500000</v>
      </c>
      <c r="N2079" t="s">
        <v>3970</v>
      </c>
      <c r="O2079">
        <v>2325</v>
      </c>
      <c r="P2079" t="s">
        <v>3971</v>
      </c>
      <c r="Q2079">
        <v>2325</v>
      </c>
      <c r="R2079" t="s">
        <v>3972</v>
      </c>
      <c r="S2079">
        <v>2325</v>
      </c>
      <c r="T2079" s="7" t="str">
        <f t="shared" si="78"/>
        <v>hp_17667563;atk_2826810;hit_500000;miss_2325;cirt_2325;cirtSub_2325</v>
      </c>
    </row>
    <row r="2080" spans="1:20" x14ac:dyDescent="0.15">
      <c r="A2080" s="16">
        <v>430276</v>
      </c>
      <c r="B2080" s="1" t="s">
        <v>4518</v>
      </c>
      <c r="C2080" s="1">
        <v>1</v>
      </c>
      <c r="D2080" s="1">
        <v>1</v>
      </c>
      <c r="E2080" s="3">
        <v>470</v>
      </c>
      <c r="F2080" s="14" t="s">
        <v>3967</v>
      </c>
      <c r="G2080">
        <v>17794350</v>
      </c>
      <c r="I2080">
        <f t="shared" si="79"/>
        <v>0.8</v>
      </c>
      <c r="J2080" t="s">
        <v>3968</v>
      </c>
      <c r="K2080">
        <v>3558870</v>
      </c>
      <c r="L2080" t="s">
        <v>3969</v>
      </c>
      <c r="M2080">
        <v>500000</v>
      </c>
      <c r="N2080" t="s">
        <v>3970</v>
      </c>
      <c r="O2080">
        <v>2350</v>
      </c>
      <c r="P2080" t="s">
        <v>3971</v>
      </c>
      <c r="Q2080">
        <v>2350</v>
      </c>
      <c r="R2080" t="s">
        <v>3972</v>
      </c>
      <c r="S2080">
        <v>2350</v>
      </c>
      <c r="T2080" s="7" t="str">
        <f t="shared" si="78"/>
        <v>hp_17794350;atk_2847096;hit_500000;miss_2350;cirt_2350;cirtSub_2350</v>
      </c>
    </row>
    <row r="2081" spans="1:20" x14ac:dyDescent="0.15">
      <c r="A2081" s="16">
        <v>430277</v>
      </c>
      <c r="B2081" s="1" t="s">
        <v>4519</v>
      </c>
      <c r="C2081" s="1">
        <v>1</v>
      </c>
      <c r="D2081" s="1">
        <v>1</v>
      </c>
      <c r="E2081" s="3">
        <v>470</v>
      </c>
      <c r="F2081" s="14" t="s">
        <v>3967</v>
      </c>
      <c r="G2081">
        <v>17921138</v>
      </c>
      <c r="I2081">
        <f t="shared" si="79"/>
        <v>0.8</v>
      </c>
      <c r="J2081" t="s">
        <v>3968</v>
      </c>
      <c r="K2081">
        <v>3584228</v>
      </c>
      <c r="L2081" t="s">
        <v>3969</v>
      </c>
      <c r="M2081">
        <v>500000</v>
      </c>
      <c r="N2081" t="s">
        <v>3970</v>
      </c>
      <c r="O2081">
        <v>2350</v>
      </c>
      <c r="P2081" t="s">
        <v>3971</v>
      </c>
      <c r="Q2081">
        <v>2350</v>
      </c>
      <c r="R2081" t="s">
        <v>3972</v>
      </c>
      <c r="S2081">
        <v>2350</v>
      </c>
      <c r="T2081" s="7" t="str">
        <f t="shared" si="78"/>
        <v>hp_17921138;atk_2867382;hit_500000;miss_2350;cirt_2350;cirtSub_2350</v>
      </c>
    </row>
    <row r="2082" spans="1:20" x14ac:dyDescent="0.15">
      <c r="A2082" s="16">
        <v>430278</v>
      </c>
      <c r="B2082" s="1" t="s">
        <v>4520</v>
      </c>
      <c r="C2082" s="1">
        <v>1</v>
      </c>
      <c r="D2082" s="1">
        <v>1</v>
      </c>
      <c r="E2082" s="3">
        <v>470</v>
      </c>
      <c r="F2082" s="14" t="s">
        <v>3967</v>
      </c>
      <c r="G2082">
        <v>18047925</v>
      </c>
      <c r="I2082">
        <f t="shared" si="79"/>
        <v>0.8</v>
      </c>
      <c r="J2082" t="s">
        <v>3968</v>
      </c>
      <c r="K2082">
        <v>3609585</v>
      </c>
      <c r="L2082" t="s">
        <v>3969</v>
      </c>
      <c r="M2082">
        <v>500000</v>
      </c>
      <c r="N2082" t="s">
        <v>3970</v>
      </c>
      <c r="O2082">
        <v>2350</v>
      </c>
      <c r="P2082" t="s">
        <v>3971</v>
      </c>
      <c r="Q2082">
        <v>2350</v>
      </c>
      <c r="R2082" t="s">
        <v>3972</v>
      </c>
      <c r="S2082">
        <v>2350</v>
      </c>
      <c r="T2082" s="7" t="str">
        <f t="shared" si="78"/>
        <v>hp_18047925;atk_2887668;hit_500000;miss_2350;cirt_2350;cirtSub_2350</v>
      </c>
    </row>
    <row r="2083" spans="1:20" x14ac:dyDescent="0.15">
      <c r="A2083" s="16">
        <v>430279</v>
      </c>
      <c r="B2083" s="1" t="s">
        <v>4521</v>
      </c>
      <c r="C2083" s="1">
        <v>1</v>
      </c>
      <c r="D2083" s="1">
        <v>1</v>
      </c>
      <c r="E2083" s="3">
        <v>475</v>
      </c>
      <c r="F2083" s="14" t="s">
        <v>3967</v>
      </c>
      <c r="G2083">
        <v>18174713</v>
      </c>
      <c r="I2083">
        <f t="shared" si="79"/>
        <v>0.8</v>
      </c>
      <c r="J2083" t="s">
        <v>3968</v>
      </c>
      <c r="K2083">
        <v>3634943</v>
      </c>
      <c r="L2083" t="s">
        <v>3969</v>
      </c>
      <c r="M2083">
        <v>500000</v>
      </c>
      <c r="N2083" t="s">
        <v>3970</v>
      </c>
      <c r="O2083">
        <v>2375</v>
      </c>
      <c r="P2083" t="s">
        <v>3971</v>
      </c>
      <c r="Q2083">
        <v>2375</v>
      </c>
      <c r="R2083" t="s">
        <v>3972</v>
      </c>
      <c r="S2083">
        <v>2375</v>
      </c>
      <c r="T2083" s="7" t="str">
        <f t="shared" si="78"/>
        <v>hp_18174713;atk_2907954;hit_500000;miss_2375;cirt_2375;cirtSub_2375</v>
      </c>
    </row>
    <row r="2084" spans="1:20" x14ac:dyDescent="0.15">
      <c r="A2084" s="16">
        <v>430280</v>
      </c>
      <c r="B2084" s="1" t="s">
        <v>4522</v>
      </c>
      <c r="C2084" s="1">
        <v>1</v>
      </c>
      <c r="D2084" s="1">
        <v>1</v>
      </c>
      <c r="E2084" s="3">
        <v>475</v>
      </c>
      <c r="F2084" s="14" t="s">
        <v>3967</v>
      </c>
      <c r="G2084">
        <v>18301500</v>
      </c>
      <c r="I2084">
        <f t="shared" si="79"/>
        <v>0.8</v>
      </c>
      <c r="J2084" t="s">
        <v>3968</v>
      </c>
      <c r="K2084">
        <v>3660300</v>
      </c>
      <c r="L2084" t="s">
        <v>3969</v>
      </c>
      <c r="M2084">
        <v>500000</v>
      </c>
      <c r="N2084" t="s">
        <v>3970</v>
      </c>
      <c r="O2084">
        <v>2375</v>
      </c>
      <c r="P2084" t="s">
        <v>3971</v>
      </c>
      <c r="Q2084">
        <v>2375</v>
      </c>
      <c r="R2084" t="s">
        <v>3972</v>
      </c>
      <c r="S2084">
        <v>2375</v>
      </c>
      <c r="T2084" s="7" t="str">
        <f t="shared" si="78"/>
        <v>hp_18301500;atk_2928240;hit_500000;miss_2375;cirt_2375;cirtSub_2375</v>
      </c>
    </row>
    <row r="2085" spans="1:20" x14ac:dyDescent="0.15">
      <c r="A2085" s="16">
        <v>430281</v>
      </c>
      <c r="B2085" s="1" t="s">
        <v>4523</v>
      </c>
      <c r="C2085" s="1">
        <v>1</v>
      </c>
      <c r="D2085" s="1">
        <v>1</v>
      </c>
      <c r="E2085" s="3">
        <v>475</v>
      </c>
      <c r="F2085" s="14" t="s">
        <v>3967</v>
      </c>
      <c r="G2085">
        <v>18433800</v>
      </c>
      <c r="I2085">
        <f t="shared" si="79"/>
        <v>0.8</v>
      </c>
      <c r="J2085" t="s">
        <v>3968</v>
      </c>
      <c r="K2085">
        <v>3686760</v>
      </c>
      <c r="L2085" t="s">
        <v>3969</v>
      </c>
      <c r="M2085">
        <v>500000</v>
      </c>
      <c r="N2085" t="s">
        <v>3970</v>
      </c>
      <c r="O2085">
        <v>2375</v>
      </c>
      <c r="P2085" t="s">
        <v>3971</v>
      </c>
      <c r="Q2085">
        <v>2375</v>
      </c>
      <c r="R2085" t="s">
        <v>3972</v>
      </c>
      <c r="S2085">
        <v>2375</v>
      </c>
      <c r="T2085" s="7" t="str">
        <f t="shared" si="78"/>
        <v>hp_18433800;atk_2949408;hit_500000;miss_2375;cirt_2375;cirtSub_2375</v>
      </c>
    </row>
    <row r="2086" spans="1:20" x14ac:dyDescent="0.15">
      <c r="A2086" s="16">
        <v>430282</v>
      </c>
      <c r="B2086" s="1" t="s">
        <v>4524</v>
      </c>
      <c r="C2086" s="1">
        <v>1</v>
      </c>
      <c r="D2086" s="1">
        <v>1</v>
      </c>
      <c r="E2086" s="3">
        <v>480</v>
      </c>
      <c r="F2086" s="14" t="s">
        <v>3967</v>
      </c>
      <c r="G2086">
        <v>18566100</v>
      </c>
      <c r="I2086">
        <f t="shared" si="79"/>
        <v>0.8</v>
      </c>
      <c r="J2086" t="s">
        <v>3968</v>
      </c>
      <c r="K2086">
        <v>3713220</v>
      </c>
      <c r="L2086" t="s">
        <v>3969</v>
      </c>
      <c r="M2086">
        <v>500000</v>
      </c>
      <c r="N2086" t="s">
        <v>3970</v>
      </c>
      <c r="O2086">
        <v>2400</v>
      </c>
      <c r="P2086" t="s">
        <v>3971</v>
      </c>
      <c r="Q2086">
        <v>2400</v>
      </c>
      <c r="R2086" t="s">
        <v>3972</v>
      </c>
      <c r="S2086">
        <v>2400</v>
      </c>
      <c r="T2086" s="7" t="str">
        <f t="shared" si="78"/>
        <v>hp_18566100;atk_2970576;hit_500000;miss_2400;cirt_2400;cirtSub_2400</v>
      </c>
    </row>
    <row r="2087" spans="1:20" x14ac:dyDescent="0.15">
      <c r="A2087" s="16">
        <v>430283</v>
      </c>
      <c r="B2087" s="1" t="s">
        <v>4525</v>
      </c>
      <c r="C2087" s="1">
        <v>1</v>
      </c>
      <c r="D2087" s="1">
        <v>1</v>
      </c>
      <c r="E2087" s="3">
        <v>480</v>
      </c>
      <c r="F2087" s="14" t="s">
        <v>3967</v>
      </c>
      <c r="G2087">
        <v>18698400</v>
      </c>
      <c r="I2087">
        <f t="shared" si="79"/>
        <v>0.8</v>
      </c>
      <c r="J2087" t="s">
        <v>3968</v>
      </c>
      <c r="K2087">
        <v>3739680</v>
      </c>
      <c r="L2087" t="s">
        <v>3969</v>
      </c>
      <c r="M2087">
        <v>500000</v>
      </c>
      <c r="N2087" t="s">
        <v>3970</v>
      </c>
      <c r="O2087">
        <v>2400</v>
      </c>
      <c r="P2087" t="s">
        <v>3971</v>
      </c>
      <c r="Q2087">
        <v>2400</v>
      </c>
      <c r="R2087" t="s">
        <v>3972</v>
      </c>
      <c r="S2087">
        <v>2400</v>
      </c>
      <c r="T2087" s="7" t="str">
        <f t="shared" si="78"/>
        <v>hp_18698400;atk_2991744;hit_500000;miss_2400;cirt_2400;cirtSub_2400</v>
      </c>
    </row>
    <row r="2088" spans="1:20" x14ac:dyDescent="0.15">
      <c r="A2088" s="16">
        <v>430284</v>
      </c>
      <c r="B2088" s="1" t="s">
        <v>4526</v>
      </c>
      <c r="C2088" s="1">
        <v>1</v>
      </c>
      <c r="D2088" s="1">
        <v>1</v>
      </c>
      <c r="E2088" s="3">
        <v>480</v>
      </c>
      <c r="F2088" s="14" t="s">
        <v>3967</v>
      </c>
      <c r="G2088">
        <v>18830700</v>
      </c>
      <c r="I2088">
        <f t="shared" si="79"/>
        <v>0.8</v>
      </c>
      <c r="J2088" t="s">
        <v>3968</v>
      </c>
      <c r="K2088">
        <v>3766140</v>
      </c>
      <c r="L2088" t="s">
        <v>3969</v>
      </c>
      <c r="M2088">
        <v>500000</v>
      </c>
      <c r="N2088" t="s">
        <v>3970</v>
      </c>
      <c r="O2088">
        <v>2400</v>
      </c>
      <c r="P2088" t="s">
        <v>3971</v>
      </c>
      <c r="Q2088">
        <v>2400</v>
      </c>
      <c r="R2088" t="s">
        <v>3972</v>
      </c>
      <c r="S2088">
        <v>2400</v>
      </c>
      <c r="T2088" s="7" t="str">
        <f t="shared" si="78"/>
        <v>hp_18830700;atk_3012912;hit_500000;miss_2400;cirt_2400;cirtSub_2400</v>
      </c>
    </row>
    <row r="2089" spans="1:20" x14ac:dyDescent="0.15">
      <c r="A2089" s="16">
        <v>430285</v>
      </c>
      <c r="B2089" s="1" t="s">
        <v>4527</v>
      </c>
      <c r="C2089" s="1">
        <v>1</v>
      </c>
      <c r="D2089" s="1">
        <v>1</v>
      </c>
      <c r="E2089" s="3">
        <v>485</v>
      </c>
      <c r="F2089" s="14" t="s">
        <v>3967</v>
      </c>
      <c r="G2089">
        <v>18963000</v>
      </c>
      <c r="I2089">
        <f t="shared" si="79"/>
        <v>0.8</v>
      </c>
      <c r="J2089" t="s">
        <v>3968</v>
      </c>
      <c r="K2089">
        <v>3792600</v>
      </c>
      <c r="L2089" t="s">
        <v>3969</v>
      </c>
      <c r="M2089">
        <v>500000</v>
      </c>
      <c r="N2089" t="s">
        <v>3970</v>
      </c>
      <c r="O2089">
        <v>2425</v>
      </c>
      <c r="P2089" t="s">
        <v>3971</v>
      </c>
      <c r="Q2089">
        <v>2425</v>
      </c>
      <c r="R2089" t="s">
        <v>3972</v>
      </c>
      <c r="S2089">
        <v>2425</v>
      </c>
      <c r="T2089" s="7" t="str">
        <f t="shared" si="78"/>
        <v>hp_18963000;atk_3034080;hit_500000;miss_2425;cirt_2425;cirtSub_2425</v>
      </c>
    </row>
    <row r="2090" spans="1:20" x14ac:dyDescent="0.15">
      <c r="A2090" s="16">
        <v>430286</v>
      </c>
      <c r="B2090" s="1" t="s">
        <v>4528</v>
      </c>
      <c r="C2090" s="1">
        <v>1</v>
      </c>
      <c r="D2090" s="1">
        <v>1</v>
      </c>
      <c r="E2090" s="3">
        <v>485</v>
      </c>
      <c r="F2090" s="14" t="s">
        <v>3967</v>
      </c>
      <c r="G2090">
        <v>19095300</v>
      </c>
      <c r="I2090">
        <f t="shared" si="79"/>
        <v>0.8</v>
      </c>
      <c r="J2090" t="s">
        <v>3968</v>
      </c>
      <c r="K2090">
        <v>3819060</v>
      </c>
      <c r="L2090" t="s">
        <v>3969</v>
      </c>
      <c r="M2090">
        <v>500000</v>
      </c>
      <c r="N2090" t="s">
        <v>3970</v>
      </c>
      <c r="O2090">
        <v>2425</v>
      </c>
      <c r="P2090" t="s">
        <v>3971</v>
      </c>
      <c r="Q2090">
        <v>2425</v>
      </c>
      <c r="R2090" t="s">
        <v>3972</v>
      </c>
      <c r="S2090">
        <v>2425</v>
      </c>
      <c r="T2090" s="7" t="str">
        <f t="shared" si="78"/>
        <v>hp_19095300;atk_3055248;hit_500000;miss_2425;cirt_2425;cirtSub_2425</v>
      </c>
    </row>
    <row r="2091" spans="1:20" x14ac:dyDescent="0.15">
      <c r="A2091" s="16">
        <v>430287</v>
      </c>
      <c r="B2091" s="1" t="s">
        <v>4529</v>
      </c>
      <c r="C2091" s="1">
        <v>1</v>
      </c>
      <c r="D2091" s="1">
        <v>1</v>
      </c>
      <c r="E2091" s="3">
        <v>485</v>
      </c>
      <c r="F2091" s="14" t="s">
        <v>3967</v>
      </c>
      <c r="G2091">
        <v>19227600</v>
      </c>
      <c r="I2091">
        <f t="shared" si="79"/>
        <v>0.8</v>
      </c>
      <c r="J2091" t="s">
        <v>3968</v>
      </c>
      <c r="K2091">
        <v>3845520</v>
      </c>
      <c r="L2091" t="s">
        <v>3969</v>
      </c>
      <c r="M2091">
        <v>500000</v>
      </c>
      <c r="N2091" t="s">
        <v>3970</v>
      </c>
      <c r="O2091">
        <v>2425</v>
      </c>
      <c r="P2091" t="s">
        <v>3971</v>
      </c>
      <c r="Q2091">
        <v>2425</v>
      </c>
      <c r="R2091" t="s">
        <v>3972</v>
      </c>
      <c r="S2091">
        <v>2425</v>
      </c>
      <c r="T2091" s="7" t="str">
        <f t="shared" si="78"/>
        <v>hp_19227600;atk_3076416;hit_500000;miss_2425;cirt_2425;cirtSub_2425</v>
      </c>
    </row>
    <row r="2092" spans="1:20" x14ac:dyDescent="0.15">
      <c r="A2092" s="16">
        <v>430288</v>
      </c>
      <c r="B2092" s="1" t="s">
        <v>4530</v>
      </c>
      <c r="C2092" s="1">
        <v>1</v>
      </c>
      <c r="D2092" s="1">
        <v>1</v>
      </c>
      <c r="E2092" s="3">
        <v>490</v>
      </c>
      <c r="F2092" s="14" t="s">
        <v>3967</v>
      </c>
      <c r="G2092">
        <v>19359900</v>
      </c>
      <c r="I2092">
        <f t="shared" si="79"/>
        <v>0.8</v>
      </c>
      <c r="J2092" t="s">
        <v>3968</v>
      </c>
      <c r="K2092">
        <v>3871980</v>
      </c>
      <c r="L2092" t="s">
        <v>3969</v>
      </c>
      <c r="M2092">
        <v>500000</v>
      </c>
      <c r="N2092" t="s">
        <v>3970</v>
      </c>
      <c r="O2092">
        <v>2450</v>
      </c>
      <c r="P2092" t="s">
        <v>3971</v>
      </c>
      <c r="Q2092">
        <v>2450</v>
      </c>
      <c r="R2092" t="s">
        <v>3972</v>
      </c>
      <c r="S2092">
        <v>2450</v>
      </c>
      <c r="T2092" s="7" t="str">
        <f t="shared" si="78"/>
        <v>hp_19359900;atk_3097584;hit_500000;miss_2450;cirt_2450;cirtSub_2450</v>
      </c>
    </row>
    <row r="2093" spans="1:20" x14ac:dyDescent="0.15">
      <c r="A2093" s="16">
        <v>430289</v>
      </c>
      <c r="B2093" s="1" t="s">
        <v>4531</v>
      </c>
      <c r="C2093" s="1">
        <v>1</v>
      </c>
      <c r="D2093" s="1">
        <v>1</v>
      </c>
      <c r="E2093" s="3">
        <v>490</v>
      </c>
      <c r="F2093" s="14" t="s">
        <v>3967</v>
      </c>
      <c r="G2093">
        <v>19492200</v>
      </c>
      <c r="I2093">
        <f t="shared" si="79"/>
        <v>0.8</v>
      </c>
      <c r="J2093" t="s">
        <v>3968</v>
      </c>
      <c r="K2093">
        <v>3898440</v>
      </c>
      <c r="L2093" t="s">
        <v>3969</v>
      </c>
      <c r="M2093">
        <v>500000</v>
      </c>
      <c r="N2093" t="s">
        <v>3970</v>
      </c>
      <c r="O2093">
        <v>2450</v>
      </c>
      <c r="P2093" t="s">
        <v>3971</v>
      </c>
      <c r="Q2093">
        <v>2450</v>
      </c>
      <c r="R2093" t="s">
        <v>3972</v>
      </c>
      <c r="S2093">
        <v>2450</v>
      </c>
      <c r="T2093" s="7" t="str">
        <f t="shared" si="78"/>
        <v>hp_19492200;atk_3118752;hit_500000;miss_2450;cirt_2450;cirtSub_2450</v>
      </c>
    </row>
    <row r="2094" spans="1:20" x14ac:dyDescent="0.15">
      <c r="A2094" s="16">
        <v>430290</v>
      </c>
      <c r="B2094" s="1" t="s">
        <v>4532</v>
      </c>
      <c r="C2094" s="1">
        <v>1</v>
      </c>
      <c r="D2094" s="1">
        <v>1</v>
      </c>
      <c r="E2094" s="3">
        <v>490</v>
      </c>
      <c r="F2094" s="14" t="s">
        <v>3967</v>
      </c>
      <c r="G2094">
        <v>19624500</v>
      </c>
      <c r="I2094">
        <f t="shared" si="79"/>
        <v>0.8</v>
      </c>
      <c r="J2094" t="s">
        <v>3968</v>
      </c>
      <c r="K2094">
        <v>3924900</v>
      </c>
      <c r="L2094" t="s">
        <v>3969</v>
      </c>
      <c r="M2094">
        <v>500000</v>
      </c>
      <c r="N2094" t="s">
        <v>3970</v>
      </c>
      <c r="O2094">
        <v>2450</v>
      </c>
      <c r="P2094" t="s">
        <v>3971</v>
      </c>
      <c r="Q2094">
        <v>2450</v>
      </c>
      <c r="R2094" t="s">
        <v>3972</v>
      </c>
      <c r="S2094">
        <v>2450</v>
      </c>
      <c r="T2094" s="7" t="str">
        <f t="shared" si="78"/>
        <v>hp_19624500;atk_3139920;hit_500000;miss_2450;cirt_2450;cirtSub_2450</v>
      </c>
    </row>
    <row r="2095" spans="1:20" x14ac:dyDescent="0.15">
      <c r="A2095" s="16">
        <v>430291</v>
      </c>
      <c r="B2095" s="1" t="s">
        <v>4533</v>
      </c>
      <c r="C2095" s="1">
        <v>1</v>
      </c>
      <c r="D2095" s="1">
        <v>1</v>
      </c>
      <c r="E2095" s="3">
        <v>495</v>
      </c>
      <c r="F2095" s="14" t="s">
        <v>3967</v>
      </c>
      <c r="G2095">
        <v>19756800</v>
      </c>
      <c r="I2095">
        <f t="shared" si="79"/>
        <v>0.8</v>
      </c>
      <c r="J2095" t="s">
        <v>3968</v>
      </c>
      <c r="K2095">
        <v>3951360</v>
      </c>
      <c r="L2095" t="s">
        <v>3969</v>
      </c>
      <c r="M2095">
        <v>500000</v>
      </c>
      <c r="N2095" t="s">
        <v>3970</v>
      </c>
      <c r="O2095">
        <v>2475</v>
      </c>
      <c r="P2095" t="s">
        <v>3971</v>
      </c>
      <c r="Q2095">
        <v>2475</v>
      </c>
      <c r="R2095" t="s">
        <v>3972</v>
      </c>
      <c r="S2095">
        <v>2475</v>
      </c>
      <c r="T2095" s="7" t="str">
        <f t="shared" si="78"/>
        <v>hp_19756800;atk_3161088;hit_500000;miss_2475;cirt_2475;cirtSub_2475</v>
      </c>
    </row>
    <row r="2096" spans="1:20" x14ac:dyDescent="0.15">
      <c r="A2096" s="16">
        <v>430292</v>
      </c>
      <c r="B2096" s="1" t="s">
        <v>4534</v>
      </c>
      <c r="C2096" s="1">
        <v>1</v>
      </c>
      <c r="D2096" s="1">
        <v>1</v>
      </c>
      <c r="E2096" s="3">
        <v>495</v>
      </c>
      <c r="F2096" s="14" t="s">
        <v>3967</v>
      </c>
      <c r="G2096">
        <v>19889100</v>
      </c>
      <c r="I2096">
        <f t="shared" si="79"/>
        <v>0.8</v>
      </c>
      <c r="J2096" t="s">
        <v>3968</v>
      </c>
      <c r="K2096">
        <v>3977820</v>
      </c>
      <c r="L2096" t="s">
        <v>3969</v>
      </c>
      <c r="M2096">
        <v>500000</v>
      </c>
      <c r="N2096" t="s">
        <v>3970</v>
      </c>
      <c r="O2096">
        <v>2475</v>
      </c>
      <c r="P2096" t="s">
        <v>3971</v>
      </c>
      <c r="Q2096">
        <v>2475</v>
      </c>
      <c r="R2096" t="s">
        <v>3972</v>
      </c>
      <c r="S2096">
        <v>2475</v>
      </c>
      <c r="T2096" s="7" t="str">
        <f t="shared" si="78"/>
        <v>hp_19889100;atk_3182256;hit_500000;miss_2475;cirt_2475;cirtSub_2475</v>
      </c>
    </row>
    <row r="2097" spans="1:20" x14ac:dyDescent="0.15">
      <c r="A2097" s="16">
        <v>430293</v>
      </c>
      <c r="B2097" s="1" t="s">
        <v>4535</v>
      </c>
      <c r="C2097" s="1">
        <v>1</v>
      </c>
      <c r="D2097" s="1">
        <v>1</v>
      </c>
      <c r="E2097" s="3">
        <v>495</v>
      </c>
      <c r="F2097" s="14" t="s">
        <v>3967</v>
      </c>
      <c r="G2097">
        <v>20021400</v>
      </c>
      <c r="I2097">
        <f t="shared" si="79"/>
        <v>0.8</v>
      </c>
      <c r="J2097" t="s">
        <v>3968</v>
      </c>
      <c r="K2097">
        <v>4004280</v>
      </c>
      <c r="L2097" t="s">
        <v>3969</v>
      </c>
      <c r="M2097">
        <v>500000</v>
      </c>
      <c r="N2097" t="s">
        <v>3970</v>
      </c>
      <c r="O2097">
        <v>2475</v>
      </c>
      <c r="P2097" t="s">
        <v>3971</v>
      </c>
      <c r="Q2097">
        <v>2475</v>
      </c>
      <c r="R2097" t="s">
        <v>3972</v>
      </c>
      <c r="S2097">
        <v>2475</v>
      </c>
      <c r="T2097" s="7" t="str">
        <f t="shared" si="78"/>
        <v>hp_20021400;atk_3203424;hit_500000;miss_2475;cirt_2475;cirtSub_2475</v>
      </c>
    </row>
    <row r="2098" spans="1:20" x14ac:dyDescent="0.15">
      <c r="A2098" s="16">
        <v>430294</v>
      </c>
      <c r="B2098" s="1" t="s">
        <v>4536</v>
      </c>
      <c r="C2098" s="1">
        <v>1</v>
      </c>
      <c r="D2098" s="1">
        <v>1</v>
      </c>
      <c r="E2098" s="3">
        <v>500</v>
      </c>
      <c r="F2098" s="14" t="s">
        <v>3967</v>
      </c>
      <c r="G2098">
        <v>20159213</v>
      </c>
      <c r="I2098">
        <f t="shared" si="79"/>
        <v>0.8</v>
      </c>
      <c r="J2098" t="s">
        <v>3968</v>
      </c>
      <c r="K2098">
        <v>4031843</v>
      </c>
      <c r="L2098" t="s">
        <v>3969</v>
      </c>
      <c r="M2098">
        <v>500000</v>
      </c>
      <c r="N2098" t="s">
        <v>3970</v>
      </c>
      <c r="O2098">
        <v>2500</v>
      </c>
      <c r="P2098" t="s">
        <v>3971</v>
      </c>
      <c r="Q2098">
        <v>2500</v>
      </c>
      <c r="R2098" t="s">
        <v>3972</v>
      </c>
      <c r="S2098">
        <v>2500</v>
      </c>
      <c r="T2098" s="7" t="str">
        <f t="shared" si="78"/>
        <v>hp_20159213;atk_3225474;hit_500000;miss_2500;cirt_2500;cirtSub_2500</v>
      </c>
    </row>
    <row r="2099" spans="1:20" x14ac:dyDescent="0.15">
      <c r="A2099" s="16">
        <v>430295</v>
      </c>
      <c r="B2099" s="1" t="s">
        <v>4537</v>
      </c>
      <c r="C2099" s="1">
        <v>1</v>
      </c>
      <c r="D2099" s="1">
        <v>1</v>
      </c>
      <c r="E2099" s="3">
        <v>500</v>
      </c>
      <c r="F2099" s="14" t="s">
        <v>3967</v>
      </c>
      <c r="G2099">
        <v>20297025</v>
      </c>
      <c r="I2099">
        <f t="shared" si="79"/>
        <v>0.8</v>
      </c>
      <c r="J2099" t="s">
        <v>3968</v>
      </c>
      <c r="K2099">
        <v>4059405</v>
      </c>
      <c r="L2099" t="s">
        <v>3969</v>
      </c>
      <c r="M2099">
        <v>500000</v>
      </c>
      <c r="N2099" t="s">
        <v>3970</v>
      </c>
      <c r="O2099">
        <v>2500</v>
      </c>
      <c r="P2099" t="s">
        <v>3971</v>
      </c>
      <c r="Q2099">
        <v>2500</v>
      </c>
      <c r="R2099" t="s">
        <v>3972</v>
      </c>
      <c r="S2099">
        <v>2500</v>
      </c>
      <c r="T2099" s="7" t="str">
        <f t="shared" si="78"/>
        <v>hp_20297025;atk_3247524;hit_500000;miss_2500;cirt_2500;cirtSub_2500</v>
      </c>
    </row>
    <row r="2100" spans="1:20" x14ac:dyDescent="0.15">
      <c r="A2100" s="16">
        <v>430296</v>
      </c>
      <c r="B2100" s="1" t="s">
        <v>4538</v>
      </c>
      <c r="C2100" s="1">
        <v>1</v>
      </c>
      <c r="D2100" s="1">
        <v>1</v>
      </c>
      <c r="E2100" s="3">
        <v>500</v>
      </c>
      <c r="F2100" s="14" t="s">
        <v>3967</v>
      </c>
      <c r="G2100">
        <v>20434838</v>
      </c>
      <c r="I2100">
        <f t="shared" si="79"/>
        <v>0.8</v>
      </c>
      <c r="J2100" t="s">
        <v>3968</v>
      </c>
      <c r="K2100">
        <v>4086968</v>
      </c>
      <c r="L2100" t="s">
        <v>3969</v>
      </c>
      <c r="M2100">
        <v>500000</v>
      </c>
      <c r="N2100" t="s">
        <v>3970</v>
      </c>
      <c r="O2100">
        <v>2500</v>
      </c>
      <c r="P2100" t="s">
        <v>3971</v>
      </c>
      <c r="Q2100">
        <v>2500</v>
      </c>
      <c r="R2100" t="s">
        <v>3972</v>
      </c>
      <c r="S2100">
        <v>2500</v>
      </c>
      <c r="T2100" s="7" t="str">
        <f t="shared" si="78"/>
        <v>hp_20434838;atk_3269574;hit_500000;miss_2500;cirt_2500;cirtSub_2500</v>
      </c>
    </row>
    <row r="2101" spans="1:20" x14ac:dyDescent="0.15">
      <c r="A2101" s="16">
        <v>430297</v>
      </c>
      <c r="B2101" s="1" t="s">
        <v>4539</v>
      </c>
      <c r="C2101" s="1">
        <v>1</v>
      </c>
      <c r="D2101" s="1">
        <v>1</v>
      </c>
      <c r="E2101" s="3">
        <v>505</v>
      </c>
      <c r="F2101" s="14" t="s">
        <v>3967</v>
      </c>
      <c r="G2101">
        <v>20572650</v>
      </c>
      <c r="I2101">
        <f t="shared" si="79"/>
        <v>0.8</v>
      </c>
      <c r="J2101" t="s">
        <v>3968</v>
      </c>
      <c r="K2101">
        <v>4114530</v>
      </c>
      <c r="L2101" t="s">
        <v>3969</v>
      </c>
      <c r="M2101">
        <v>500000</v>
      </c>
      <c r="N2101" t="s">
        <v>3970</v>
      </c>
      <c r="O2101">
        <v>2525</v>
      </c>
      <c r="P2101" t="s">
        <v>3971</v>
      </c>
      <c r="Q2101">
        <v>2525</v>
      </c>
      <c r="R2101" t="s">
        <v>3972</v>
      </c>
      <c r="S2101">
        <v>2525</v>
      </c>
      <c r="T2101" s="7" t="str">
        <f t="shared" si="78"/>
        <v>hp_20572650;atk_3291624;hit_500000;miss_2525;cirt_2525;cirtSub_2525</v>
      </c>
    </row>
    <row r="2102" spans="1:20" x14ac:dyDescent="0.15">
      <c r="A2102" s="16">
        <v>430298</v>
      </c>
      <c r="B2102" s="1" t="s">
        <v>4540</v>
      </c>
      <c r="C2102" s="1">
        <v>1</v>
      </c>
      <c r="D2102" s="1">
        <v>1</v>
      </c>
      <c r="E2102" s="3">
        <v>505</v>
      </c>
      <c r="F2102" s="14" t="s">
        <v>3967</v>
      </c>
      <c r="G2102">
        <v>20710463</v>
      </c>
      <c r="I2102">
        <f t="shared" si="79"/>
        <v>0.8</v>
      </c>
      <c r="J2102" t="s">
        <v>3968</v>
      </c>
      <c r="K2102">
        <v>4142093</v>
      </c>
      <c r="L2102" t="s">
        <v>3969</v>
      </c>
      <c r="M2102">
        <v>500000</v>
      </c>
      <c r="N2102" t="s">
        <v>3970</v>
      </c>
      <c r="O2102">
        <v>2525</v>
      </c>
      <c r="P2102" t="s">
        <v>3971</v>
      </c>
      <c r="Q2102">
        <v>2525</v>
      </c>
      <c r="R2102" t="s">
        <v>3972</v>
      </c>
      <c r="S2102">
        <v>2525</v>
      </c>
      <c r="T2102" s="7" t="str">
        <f t="shared" si="78"/>
        <v>hp_20710463;atk_3313674;hit_500000;miss_2525;cirt_2525;cirtSub_2525</v>
      </c>
    </row>
    <row r="2103" spans="1:20" x14ac:dyDescent="0.15">
      <c r="A2103" s="16">
        <v>430299</v>
      </c>
      <c r="B2103" s="1" t="s">
        <v>4541</v>
      </c>
      <c r="C2103" s="1">
        <v>1</v>
      </c>
      <c r="D2103" s="1">
        <v>1</v>
      </c>
      <c r="E2103" s="3">
        <v>505</v>
      </c>
      <c r="F2103" s="14" t="s">
        <v>3967</v>
      </c>
      <c r="G2103">
        <v>20848275</v>
      </c>
      <c r="I2103">
        <f t="shared" si="79"/>
        <v>0.8</v>
      </c>
      <c r="J2103" t="s">
        <v>3968</v>
      </c>
      <c r="K2103">
        <v>4169655</v>
      </c>
      <c r="L2103" t="s">
        <v>3969</v>
      </c>
      <c r="M2103">
        <v>500000</v>
      </c>
      <c r="N2103" t="s">
        <v>3970</v>
      </c>
      <c r="O2103">
        <v>2525</v>
      </c>
      <c r="P2103" t="s">
        <v>3971</v>
      </c>
      <c r="Q2103">
        <v>2525</v>
      </c>
      <c r="R2103" t="s">
        <v>3972</v>
      </c>
      <c r="S2103">
        <v>2525</v>
      </c>
      <c r="T2103" s="7" t="str">
        <f t="shared" si="78"/>
        <v>hp_20848275;atk_3335724;hit_500000;miss_2525;cirt_2525;cirtSub_2525</v>
      </c>
    </row>
    <row r="2104" spans="1:20" x14ac:dyDescent="0.15">
      <c r="A2104" s="16">
        <v>430300</v>
      </c>
      <c r="B2104" s="1" t="s">
        <v>4542</v>
      </c>
      <c r="C2104" s="1">
        <v>1</v>
      </c>
      <c r="D2104" s="1">
        <v>1</v>
      </c>
      <c r="E2104" s="3">
        <v>510</v>
      </c>
      <c r="F2104" s="14" t="s">
        <v>3967</v>
      </c>
      <c r="G2104">
        <v>20986088</v>
      </c>
      <c r="I2104">
        <f t="shared" si="79"/>
        <v>0.8</v>
      </c>
      <c r="J2104" t="s">
        <v>3968</v>
      </c>
      <c r="K2104">
        <v>4197218</v>
      </c>
      <c r="L2104" t="s">
        <v>3969</v>
      </c>
      <c r="M2104">
        <v>500000</v>
      </c>
      <c r="N2104" t="s">
        <v>3970</v>
      </c>
      <c r="O2104">
        <v>2550</v>
      </c>
      <c r="P2104" t="s">
        <v>3971</v>
      </c>
      <c r="Q2104">
        <v>2550</v>
      </c>
      <c r="R2104" t="s">
        <v>3972</v>
      </c>
      <c r="S2104">
        <v>2550</v>
      </c>
      <c r="T2104" s="7" t="str">
        <f t="shared" si="78"/>
        <v>hp_20986088;atk_3357774;hit_500000;miss_2550;cirt_2550;cirtSub_2550</v>
      </c>
    </row>
    <row r="2105" spans="1:20" x14ac:dyDescent="0.15">
      <c r="A2105" s="16">
        <v>430301</v>
      </c>
      <c r="B2105" s="1" t="s">
        <v>4543</v>
      </c>
      <c r="C2105" s="1">
        <v>1</v>
      </c>
      <c r="D2105" s="1">
        <v>1</v>
      </c>
      <c r="E2105" s="3">
        <v>510</v>
      </c>
      <c r="F2105" s="14" t="s">
        <v>3967</v>
      </c>
      <c r="G2105">
        <v>21123900</v>
      </c>
      <c r="I2105">
        <f t="shared" si="79"/>
        <v>0.8</v>
      </c>
      <c r="J2105" t="s">
        <v>3968</v>
      </c>
      <c r="K2105">
        <v>4224780</v>
      </c>
      <c r="L2105" t="s">
        <v>3969</v>
      </c>
      <c r="M2105">
        <v>500000</v>
      </c>
      <c r="N2105" t="s">
        <v>3970</v>
      </c>
      <c r="O2105">
        <v>2550</v>
      </c>
      <c r="P2105" t="s">
        <v>3971</v>
      </c>
      <c r="Q2105">
        <v>2550</v>
      </c>
      <c r="R2105" t="s">
        <v>3972</v>
      </c>
      <c r="S2105">
        <v>2550</v>
      </c>
      <c r="T2105" s="7" t="str">
        <f t="shared" si="78"/>
        <v>hp_21123900;atk_3379824;hit_500000;miss_2550;cirt_2550;cirtSub_2550</v>
      </c>
    </row>
    <row r="2106" spans="1:20" x14ac:dyDescent="0.15">
      <c r="A2106" s="16">
        <v>430302</v>
      </c>
      <c r="B2106" s="1" t="s">
        <v>4544</v>
      </c>
      <c r="C2106" s="1">
        <v>1</v>
      </c>
      <c r="D2106" s="1">
        <v>1</v>
      </c>
      <c r="E2106" s="3">
        <v>510</v>
      </c>
      <c r="F2106" s="14" t="s">
        <v>3967</v>
      </c>
      <c r="G2106">
        <v>21261713</v>
      </c>
      <c r="I2106">
        <f t="shared" si="79"/>
        <v>0.8</v>
      </c>
      <c r="J2106" t="s">
        <v>3968</v>
      </c>
      <c r="K2106">
        <v>4252343</v>
      </c>
      <c r="L2106" t="s">
        <v>3969</v>
      </c>
      <c r="M2106">
        <v>500000</v>
      </c>
      <c r="N2106" t="s">
        <v>3970</v>
      </c>
      <c r="O2106">
        <v>2550</v>
      </c>
      <c r="P2106" t="s">
        <v>3971</v>
      </c>
      <c r="Q2106">
        <v>2550</v>
      </c>
      <c r="R2106" t="s">
        <v>3972</v>
      </c>
      <c r="S2106">
        <v>2550</v>
      </c>
      <c r="T2106" s="7" t="str">
        <f t="shared" si="78"/>
        <v>hp_21261713;atk_3401874;hit_500000;miss_2550;cirt_2550;cirtSub_2550</v>
      </c>
    </row>
    <row r="2107" spans="1:20" x14ac:dyDescent="0.15">
      <c r="A2107" s="16">
        <v>430303</v>
      </c>
      <c r="B2107" s="1" t="s">
        <v>4545</v>
      </c>
      <c r="C2107" s="1">
        <v>1</v>
      </c>
      <c r="D2107" s="1">
        <v>1</v>
      </c>
      <c r="E2107" s="3">
        <v>515</v>
      </c>
      <c r="F2107" s="14" t="s">
        <v>3967</v>
      </c>
      <c r="G2107">
        <v>21399525</v>
      </c>
      <c r="I2107">
        <f t="shared" si="79"/>
        <v>0.8</v>
      </c>
      <c r="J2107" t="s">
        <v>3968</v>
      </c>
      <c r="K2107">
        <v>4279905</v>
      </c>
      <c r="L2107" t="s">
        <v>3969</v>
      </c>
      <c r="M2107">
        <v>500000</v>
      </c>
      <c r="N2107" t="s">
        <v>3970</v>
      </c>
      <c r="O2107">
        <v>2575</v>
      </c>
      <c r="P2107" t="s">
        <v>3971</v>
      </c>
      <c r="Q2107">
        <v>2575</v>
      </c>
      <c r="R2107" t="s">
        <v>3972</v>
      </c>
      <c r="S2107">
        <v>2575</v>
      </c>
      <c r="T2107" s="7" t="str">
        <f t="shared" si="78"/>
        <v>hp_21399525;atk_3423924;hit_500000;miss_2575;cirt_2575;cirtSub_2575</v>
      </c>
    </row>
    <row r="2108" spans="1:20" x14ac:dyDescent="0.15">
      <c r="A2108" s="16">
        <v>430304</v>
      </c>
      <c r="B2108" s="1" t="s">
        <v>4546</v>
      </c>
      <c r="C2108" s="1">
        <v>1</v>
      </c>
      <c r="D2108" s="1">
        <v>1</v>
      </c>
      <c r="E2108" s="3">
        <v>515</v>
      </c>
      <c r="F2108" s="14" t="s">
        <v>3967</v>
      </c>
      <c r="G2108">
        <v>21537338</v>
      </c>
      <c r="I2108">
        <f t="shared" si="79"/>
        <v>0.8</v>
      </c>
      <c r="J2108" t="s">
        <v>3968</v>
      </c>
      <c r="K2108">
        <v>4307468</v>
      </c>
      <c r="L2108" t="s">
        <v>3969</v>
      </c>
      <c r="M2108">
        <v>500000</v>
      </c>
      <c r="N2108" t="s">
        <v>3970</v>
      </c>
      <c r="O2108">
        <v>2575</v>
      </c>
      <c r="P2108" t="s">
        <v>3971</v>
      </c>
      <c r="Q2108">
        <v>2575</v>
      </c>
      <c r="R2108" t="s">
        <v>3972</v>
      </c>
      <c r="S2108">
        <v>2575</v>
      </c>
      <c r="T2108" s="7" t="str">
        <f t="shared" si="78"/>
        <v>hp_21537338;atk_3445974;hit_500000;miss_2575;cirt_2575;cirtSub_2575</v>
      </c>
    </row>
    <row r="2109" spans="1:20" x14ac:dyDescent="0.15">
      <c r="A2109" s="16">
        <v>430305</v>
      </c>
      <c r="B2109" s="1" t="s">
        <v>4547</v>
      </c>
      <c r="C2109" s="1">
        <v>1</v>
      </c>
      <c r="D2109" s="1">
        <v>1</v>
      </c>
      <c r="E2109" s="3">
        <v>515</v>
      </c>
      <c r="F2109" s="14" t="s">
        <v>3967</v>
      </c>
      <c r="G2109">
        <v>21675150</v>
      </c>
      <c r="I2109">
        <f t="shared" si="79"/>
        <v>0.8</v>
      </c>
      <c r="J2109" t="s">
        <v>3968</v>
      </c>
      <c r="K2109">
        <v>4335030</v>
      </c>
      <c r="L2109" t="s">
        <v>3969</v>
      </c>
      <c r="M2109">
        <v>500000</v>
      </c>
      <c r="N2109" t="s">
        <v>3970</v>
      </c>
      <c r="O2109">
        <v>2575</v>
      </c>
      <c r="P2109" t="s">
        <v>3971</v>
      </c>
      <c r="Q2109">
        <v>2575</v>
      </c>
      <c r="R2109" t="s">
        <v>3972</v>
      </c>
      <c r="S2109">
        <v>2575</v>
      </c>
      <c r="T2109" s="7" t="str">
        <f t="shared" si="78"/>
        <v>hp_21675150;atk_3468024;hit_500000;miss_2575;cirt_2575;cirtSub_2575</v>
      </c>
    </row>
    <row r="2110" spans="1:20" x14ac:dyDescent="0.15">
      <c r="A2110" s="16">
        <v>430306</v>
      </c>
      <c r="B2110" s="1" t="s">
        <v>4548</v>
      </c>
      <c r="C2110" s="1">
        <v>1</v>
      </c>
      <c r="D2110" s="1">
        <v>1</v>
      </c>
      <c r="E2110" s="3">
        <v>520</v>
      </c>
      <c r="F2110" s="14" t="s">
        <v>3967</v>
      </c>
      <c r="G2110">
        <v>21818475</v>
      </c>
      <c r="I2110">
        <f t="shared" si="79"/>
        <v>0.8</v>
      </c>
      <c r="J2110" t="s">
        <v>3968</v>
      </c>
      <c r="K2110">
        <v>4363695</v>
      </c>
      <c r="L2110" t="s">
        <v>3969</v>
      </c>
      <c r="M2110">
        <v>500000</v>
      </c>
      <c r="N2110" t="s">
        <v>3970</v>
      </c>
      <c r="O2110">
        <v>2600</v>
      </c>
      <c r="P2110" t="s">
        <v>3971</v>
      </c>
      <c r="Q2110">
        <v>2600</v>
      </c>
      <c r="R2110" t="s">
        <v>3972</v>
      </c>
      <c r="S2110">
        <v>2600</v>
      </c>
      <c r="T2110" s="7" t="str">
        <f t="shared" si="78"/>
        <v>hp_21818475;atk_3490956;hit_500000;miss_2600;cirt_2600;cirtSub_2600</v>
      </c>
    </row>
    <row r="2111" spans="1:20" x14ac:dyDescent="0.15">
      <c r="A2111" s="16">
        <v>430307</v>
      </c>
      <c r="B2111" s="1" t="s">
        <v>4549</v>
      </c>
      <c r="C2111" s="1">
        <v>1</v>
      </c>
      <c r="D2111" s="1">
        <v>1</v>
      </c>
      <c r="E2111" s="3">
        <v>520</v>
      </c>
      <c r="F2111" s="14" t="s">
        <v>3967</v>
      </c>
      <c r="G2111">
        <v>21961800</v>
      </c>
      <c r="I2111">
        <f t="shared" si="79"/>
        <v>0.8</v>
      </c>
      <c r="J2111" t="s">
        <v>3968</v>
      </c>
      <c r="K2111">
        <v>4392360</v>
      </c>
      <c r="L2111" t="s">
        <v>3969</v>
      </c>
      <c r="M2111">
        <v>500000</v>
      </c>
      <c r="N2111" t="s">
        <v>3970</v>
      </c>
      <c r="O2111">
        <v>2600</v>
      </c>
      <c r="P2111" t="s">
        <v>3971</v>
      </c>
      <c r="Q2111">
        <v>2600</v>
      </c>
      <c r="R2111" t="s">
        <v>3972</v>
      </c>
      <c r="S2111">
        <v>2600</v>
      </c>
      <c r="T2111" s="7" t="str">
        <f t="shared" si="78"/>
        <v>hp_21961800;atk_3513888;hit_500000;miss_2600;cirt_2600;cirtSub_2600</v>
      </c>
    </row>
    <row r="2112" spans="1:20" x14ac:dyDescent="0.15">
      <c r="A2112" s="16">
        <v>430308</v>
      </c>
      <c r="B2112" s="1" t="s">
        <v>4550</v>
      </c>
      <c r="C2112" s="1">
        <v>1</v>
      </c>
      <c r="D2112" s="1">
        <v>1</v>
      </c>
      <c r="E2112" s="3">
        <v>520</v>
      </c>
      <c r="F2112" s="14" t="s">
        <v>3967</v>
      </c>
      <c r="G2112">
        <v>22105125</v>
      </c>
      <c r="I2112">
        <f t="shared" si="79"/>
        <v>0.8</v>
      </c>
      <c r="J2112" t="s">
        <v>3968</v>
      </c>
      <c r="K2112">
        <v>4421025</v>
      </c>
      <c r="L2112" t="s">
        <v>3969</v>
      </c>
      <c r="M2112">
        <v>500000</v>
      </c>
      <c r="N2112" t="s">
        <v>3970</v>
      </c>
      <c r="O2112">
        <v>2600</v>
      </c>
      <c r="P2112" t="s">
        <v>3971</v>
      </c>
      <c r="Q2112">
        <v>2600</v>
      </c>
      <c r="R2112" t="s">
        <v>3972</v>
      </c>
      <c r="S2112">
        <v>2600</v>
      </c>
      <c r="T2112" s="7" t="str">
        <f t="shared" si="78"/>
        <v>hp_22105125;atk_3536820;hit_500000;miss_2600;cirt_2600;cirtSub_2600</v>
      </c>
    </row>
    <row r="2113" spans="1:20" x14ac:dyDescent="0.15">
      <c r="A2113" s="16">
        <v>430309</v>
      </c>
      <c r="B2113" s="1" t="s">
        <v>4551</v>
      </c>
      <c r="C2113" s="1">
        <v>1</v>
      </c>
      <c r="D2113" s="1">
        <v>1</v>
      </c>
      <c r="E2113" s="3">
        <v>525</v>
      </c>
      <c r="F2113" s="14" t="s">
        <v>3967</v>
      </c>
      <c r="G2113">
        <v>22248450</v>
      </c>
      <c r="I2113">
        <f t="shared" si="79"/>
        <v>0.8</v>
      </c>
      <c r="J2113" t="s">
        <v>3968</v>
      </c>
      <c r="K2113">
        <v>4449690</v>
      </c>
      <c r="L2113" t="s">
        <v>3969</v>
      </c>
      <c r="M2113">
        <v>500000</v>
      </c>
      <c r="N2113" t="s">
        <v>3970</v>
      </c>
      <c r="O2113">
        <v>2625</v>
      </c>
      <c r="P2113" t="s">
        <v>3971</v>
      </c>
      <c r="Q2113">
        <v>2625</v>
      </c>
      <c r="R2113" t="s">
        <v>3972</v>
      </c>
      <c r="S2113">
        <v>2625</v>
      </c>
      <c r="T2113" s="7" t="str">
        <f t="shared" si="78"/>
        <v>hp_22248450;atk_3559752;hit_500000;miss_2625;cirt_2625;cirtSub_2625</v>
      </c>
    </row>
    <row r="2114" spans="1:20" x14ac:dyDescent="0.15">
      <c r="A2114" s="16">
        <v>430310</v>
      </c>
      <c r="B2114" s="1" t="s">
        <v>4552</v>
      </c>
      <c r="C2114" s="1">
        <v>1</v>
      </c>
      <c r="D2114" s="1">
        <v>1</v>
      </c>
      <c r="E2114" s="3">
        <v>525</v>
      </c>
      <c r="F2114" s="14" t="s">
        <v>3967</v>
      </c>
      <c r="G2114">
        <v>22391775</v>
      </c>
      <c r="I2114">
        <f t="shared" si="79"/>
        <v>0.8</v>
      </c>
      <c r="J2114" t="s">
        <v>3968</v>
      </c>
      <c r="K2114">
        <v>4478355</v>
      </c>
      <c r="L2114" t="s">
        <v>3969</v>
      </c>
      <c r="M2114">
        <v>500000</v>
      </c>
      <c r="N2114" t="s">
        <v>3970</v>
      </c>
      <c r="O2114">
        <v>2625</v>
      </c>
      <c r="P2114" t="s">
        <v>3971</v>
      </c>
      <c r="Q2114">
        <v>2625</v>
      </c>
      <c r="R2114" t="s">
        <v>3972</v>
      </c>
      <c r="S2114">
        <v>2625</v>
      </c>
      <c r="T2114" s="7" t="str">
        <f t="shared" si="78"/>
        <v>hp_22391775;atk_3582684;hit_500000;miss_2625;cirt_2625;cirtSub_2625</v>
      </c>
    </row>
    <row r="2115" spans="1:20" x14ac:dyDescent="0.15">
      <c r="A2115" s="16">
        <v>430311</v>
      </c>
      <c r="B2115" s="1" t="s">
        <v>4553</v>
      </c>
      <c r="C2115" s="1">
        <v>1</v>
      </c>
      <c r="D2115" s="1">
        <v>1</v>
      </c>
      <c r="E2115" s="3">
        <v>525</v>
      </c>
      <c r="F2115" s="14" t="s">
        <v>3967</v>
      </c>
      <c r="G2115">
        <v>22535100</v>
      </c>
      <c r="I2115">
        <f t="shared" si="79"/>
        <v>0.8</v>
      </c>
      <c r="J2115" t="s">
        <v>3968</v>
      </c>
      <c r="K2115">
        <v>4507020</v>
      </c>
      <c r="L2115" t="s">
        <v>3969</v>
      </c>
      <c r="M2115">
        <v>500000</v>
      </c>
      <c r="N2115" t="s">
        <v>3970</v>
      </c>
      <c r="O2115">
        <v>2625</v>
      </c>
      <c r="P2115" t="s">
        <v>3971</v>
      </c>
      <c r="Q2115">
        <v>2625</v>
      </c>
      <c r="R2115" t="s">
        <v>3972</v>
      </c>
      <c r="S2115">
        <v>2625</v>
      </c>
      <c r="T2115" s="7" t="str">
        <f t="shared" si="78"/>
        <v>hp_22535100;atk_3605616;hit_500000;miss_2625;cirt_2625;cirtSub_2625</v>
      </c>
    </row>
    <row r="2116" spans="1:20" x14ac:dyDescent="0.15">
      <c r="A2116" s="16">
        <v>430312</v>
      </c>
      <c r="B2116" s="1" t="s">
        <v>4554</v>
      </c>
      <c r="C2116" s="1">
        <v>1</v>
      </c>
      <c r="D2116" s="1">
        <v>1</v>
      </c>
      <c r="E2116" s="3">
        <v>530</v>
      </c>
      <c r="F2116" s="14" t="s">
        <v>3967</v>
      </c>
      <c r="G2116">
        <v>22678425</v>
      </c>
      <c r="I2116">
        <f t="shared" si="79"/>
        <v>0.8</v>
      </c>
      <c r="J2116" t="s">
        <v>3968</v>
      </c>
      <c r="K2116">
        <v>4535685</v>
      </c>
      <c r="L2116" t="s">
        <v>3969</v>
      </c>
      <c r="M2116">
        <v>500000</v>
      </c>
      <c r="N2116" t="s">
        <v>3970</v>
      </c>
      <c r="O2116">
        <v>2650</v>
      </c>
      <c r="P2116" t="s">
        <v>3971</v>
      </c>
      <c r="Q2116">
        <v>2650</v>
      </c>
      <c r="R2116" t="s">
        <v>3972</v>
      </c>
      <c r="S2116">
        <v>2650</v>
      </c>
      <c r="T2116" s="7" t="str">
        <f t="shared" si="78"/>
        <v>hp_22678425;atk_3628548;hit_500000;miss_2650;cirt_2650;cirtSub_2650</v>
      </c>
    </row>
    <row r="2117" spans="1:20" x14ac:dyDescent="0.15">
      <c r="A2117" s="16">
        <v>430313</v>
      </c>
      <c r="B2117" s="1" t="s">
        <v>4555</v>
      </c>
      <c r="C2117" s="1">
        <v>1</v>
      </c>
      <c r="D2117" s="1">
        <v>1</v>
      </c>
      <c r="E2117" s="3">
        <v>530</v>
      </c>
      <c r="F2117" s="14" t="s">
        <v>3967</v>
      </c>
      <c r="G2117">
        <v>22821750</v>
      </c>
      <c r="I2117">
        <f t="shared" si="79"/>
        <v>0.8</v>
      </c>
      <c r="J2117" t="s">
        <v>3968</v>
      </c>
      <c r="K2117">
        <v>4564350</v>
      </c>
      <c r="L2117" t="s">
        <v>3969</v>
      </c>
      <c r="M2117">
        <v>500000</v>
      </c>
      <c r="N2117" t="s">
        <v>3970</v>
      </c>
      <c r="O2117">
        <v>2650</v>
      </c>
      <c r="P2117" t="s">
        <v>3971</v>
      </c>
      <c r="Q2117">
        <v>2650</v>
      </c>
      <c r="R2117" t="s">
        <v>3972</v>
      </c>
      <c r="S2117">
        <v>2650</v>
      </c>
      <c r="T2117" s="7" t="str">
        <f t="shared" si="78"/>
        <v>hp_22821750;atk_3651480;hit_500000;miss_2650;cirt_2650;cirtSub_2650</v>
      </c>
    </row>
    <row r="2118" spans="1:20" x14ac:dyDescent="0.15">
      <c r="A2118" s="16">
        <v>430314</v>
      </c>
      <c r="B2118" s="1" t="s">
        <v>4556</v>
      </c>
      <c r="C2118" s="1">
        <v>1</v>
      </c>
      <c r="D2118" s="1">
        <v>1</v>
      </c>
      <c r="E2118" s="3">
        <v>530</v>
      </c>
      <c r="F2118" s="14" t="s">
        <v>3967</v>
      </c>
      <c r="G2118">
        <v>22965075</v>
      </c>
      <c r="I2118">
        <f t="shared" si="79"/>
        <v>0.8</v>
      </c>
      <c r="J2118" t="s">
        <v>3968</v>
      </c>
      <c r="K2118">
        <v>4593015</v>
      </c>
      <c r="L2118" t="s">
        <v>3969</v>
      </c>
      <c r="M2118">
        <v>500000</v>
      </c>
      <c r="N2118" t="s">
        <v>3970</v>
      </c>
      <c r="O2118">
        <v>2650</v>
      </c>
      <c r="P2118" t="s">
        <v>3971</v>
      </c>
      <c r="Q2118">
        <v>2650</v>
      </c>
      <c r="R2118" t="s">
        <v>3972</v>
      </c>
      <c r="S2118">
        <v>2650</v>
      </c>
      <c r="T2118" s="7" t="str">
        <f t="shared" si="78"/>
        <v>hp_22965075;atk_3674412;hit_500000;miss_2650;cirt_2650;cirtSub_2650</v>
      </c>
    </row>
    <row r="2119" spans="1:20" x14ac:dyDescent="0.15">
      <c r="A2119" s="16">
        <v>430315</v>
      </c>
      <c r="B2119" s="1" t="s">
        <v>4557</v>
      </c>
      <c r="C2119" s="1">
        <v>1</v>
      </c>
      <c r="D2119" s="1">
        <v>1</v>
      </c>
      <c r="E2119" s="3">
        <v>535</v>
      </c>
      <c r="F2119" s="14" t="s">
        <v>3967</v>
      </c>
      <c r="G2119">
        <v>23108400</v>
      </c>
      <c r="I2119">
        <f t="shared" si="79"/>
        <v>0.8</v>
      </c>
      <c r="J2119" t="s">
        <v>3968</v>
      </c>
      <c r="K2119">
        <v>4621680</v>
      </c>
      <c r="L2119" t="s">
        <v>3969</v>
      </c>
      <c r="M2119">
        <v>500000</v>
      </c>
      <c r="N2119" t="s">
        <v>3970</v>
      </c>
      <c r="O2119">
        <v>2675</v>
      </c>
      <c r="P2119" t="s">
        <v>3971</v>
      </c>
      <c r="Q2119">
        <v>2675</v>
      </c>
      <c r="R2119" t="s">
        <v>3972</v>
      </c>
      <c r="S2119">
        <v>2675</v>
      </c>
      <c r="T2119" s="7" t="str">
        <f t="shared" si="78"/>
        <v>hp_23108400;atk_3697344;hit_500000;miss_2675;cirt_2675;cirtSub_2675</v>
      </c>
    </row>
    <row r="2120" spans="1:20" x14ac:dyDescent="0.15">
      <c r="A2120" s="16">
        <v>430316</v>
      </c>
      <c r="B2120" s="1" t="s">
        <v>4558</v>
      </c>
      <c r="C2120" s="1">
        <v>1</v>
      </c>
      <c r="D2120" s="1">
        <v>1</v>
      </c>
      <c r="E2120" s="3">
        <v>535</v>
      </c>
      <c r="F2120" s="14" t="s">
        <v>3967</v>
      </c>
      <c r="G2120">
        <v>23251725</v>
      </c>
      <c r="I2120">
        <f t="shared" si="79"/>
        <v>0.8</v>
      </c>
      <c r="J2120" t="s">
        <v>3968</v>
      </c>
      <c r="K2120">
        <v>4650345</v>
      </c>
      <c r="L2120" t="s">
        <v>3969</v>
      </c>
      <c r="M2120">
        <v>500000</v>
      </c>
      <c r="N2120" t="s">
        <v>3970</v>
      </c>
      <c r="O2120">
        <v>2675</v>
      </c>
      <c r="P2120" t="s">
        <v>3971</v>
      </c>
      <c r="Q2120">
        <v>2675</v>
      </c>
      <c r="R2120" t="s">
        <v>3972</v>
      </c>
      <c r="S2120">
        <v>2675</v>
      </c>
      <c r="T2120" s="7" t="str">
        <f t="shared" si="78"/>
        <v>hp_23251725;atk_3720276;hit_500000;miss_2675;cirt_2675;cirtSub_2675</v>
      </c>
    </row>
    <row r="2121" spans="1:20" x14ac:dyDescent="0.15">
      <c r="A2121" s="16">
        <v>430317</v>
      </c>
      <c r="B2121" s="1" t="s">
        <v>4559</v>
      </c>
      <c r="C2121" s="1">
        <v>1</v>
      </c>
      <c r="D2121" s="1">
        <v>1</v>
      </c>
      <c r="E2121" s="3">
        <v>535</v>
      </c>
      <c r="F2121" s="14" t="s">
        <v>3967</v>
      </c>
      <c r="G2121">
        <v>23400563</v>
      </c>
      <c r="I2121">
        <f t="shared" si="79"/>
        <v>0.8</v>
      </c>
      <c r="J2121" t="s">
        <v>3968</v>
      </c>
      <c r="K2121">
        <v>4680113</v>
      </c>
      <c r="L2121" t="s">
        <v>3969</v>
      </c>
      <c r="M2121">
        <v>500000</v>
      </c>
      <c r="N2121" t="s">
        <v>3970</v>
      </c>
      <c r="O2121">
        <v>2675</v>
      </c>
      <c r="P2121" t="s">
        <v>3971</v>
      </c>
      <c r="Q2121">
        <v>2675</v>
      </c>
      <c r="R2121" t="s">
        <v>3972</v>
      </c>
      <c r="S2121">
        <v>2675</v>
      </c>
      <c r="T2121" s="7" t="str">
        <f t="shared" si="78"/>
        <v>hp_23400563;atk_3744090;hit_500000;miss_2675;cirt_2675;cirtSub_2675</v>
      </c>
    </row>
    <row r="2122" spans="1:20" x14ac:dyDescent="0.15">
      <c r="A2122" s="16">
        <v>430318</v>
      </c>
      <c r="B2122" s="1" t="s">
        <v>4560</v>
      </c>
      <c r="C2122" s="1">
        <v>1</v>
      </c>
      <c r="D2122" s="1">
        <v>1</v>
      </c>
      <c r="E2122" s="3">
        <v>540</v>
      </c>
      <c r="F2122" s="14" t="s">
        <v>3967</v>
      </c>
      <c r="G2122">
        <v>23549400</v>
      </c>
      <c r="I2122">
        <f t="shared" si="79"/>
        <v>0.8</v>
      </c>
      <c r="J2122" t="s">
        <v>3968</v>
      </c>
      <c r="K2122">
        <v>4709880</v>
      </c>
      <c r="L2122" t="s">
        <v>3969</v>
      </c>
      <c r="M2122">
        <v>500000</v>
      </c>
      <c r="N2122" t="s">
        <v>3970</v>
      </c>
      <c r="O2122">
        <v>2700</v>
      </c>
      <c r="P2122" t="s">
        <v>3971</v>
      </c>
      <c r="Q2122">
        <v>2700</v>
      </c>
      <c r="R2122" t="s">
        <v>3972</v>
      </c>
      <c r="S2122">
        <v>2700</v>
      </c>
      <c r="T2122" s="7" t="str">
        <f t="shared" si="78"/>
        <v>hp_23549400;atk_3767904;hit_500000;miss_2700;cirt_2700;cirtSub_2700</v>
      </c>
    </row>
    <row r="2123" spans="1:20" x14ac:dyDescent="0.15">
      <c r="A2123" s="16">
        <v>430319</v>
      </c>
      <c r="B2123" s="1" t="s">
        <v>4561</v>
      </c>
      <c r="C2123" s="1">
        <v>1</v>
      </c>
      <c r="D2123" s="1">
        <v>1</v>
      </c>
      <c r="E2123" s="3">
        <v>540</v>
      </c>
      <c r="F2123" s="14" t="s">
        <v>3967</v>
      </c>
      <c r="G2123">
        <v>23698238</v>
      </c>
      <c r="I2123">
        <f t="shared" si="79"/>
        <v>0.8</v>
      </c>
      <c r="J2123" t="s">
        <v>3968</v>
      </c>
      <c r="K2123">
        <v>4739648</v>
      </c>
      <c r="L2123" t="s">
        <v>3969</v>
      </c>
      <c r="M2123">
        <v>500000</v>
      </c>
      <c r="N2123" t="s">
        <v>3970</v>
      </c>
      <c r="O2123">
        <v>2700</v>
      </c>
      <c r="P2123" t="s">
        <v>3971</v>
      </c>
      <c r="Q2123">
        <v>2700</v>
      </c>
      <c r="R2123" t="s">
        <v>3972</v>
      </c>
      <c r="S2123">
        <v>2700</v>
      </c>
      <c r="T2123" s="7" t="str">
        <f t="shared" si="78"/>
        <v>hp_23698238;atk_3791718;hit_500000;miss_2700;cirt_2700;cirtSub_2700</v>
      </c>
    </row>
    <row r="2124" spans="1:20" x14ac:dyDescent="0.15">
      <c r="A2124" s="16">
        <v>430320</v>
      </c>
      <c r="B2124" s="1" t="s">
        <v>4562</v>
      </c>
      <c r="C2124" s="1">
        <v>1</v>
      </c>
      <c r="D2124" s="1">
        <v>1</v>
      </c>
      <c r="E2124" s="3">
        <v>540</v>
      </c>
      <c r="F2124" s="14" t="s">
        <v>3967</v>
      </c>
      <c r="G2124">
        <v>23847075</v>
      </c>
      <c r="I2124">
        <f t="shared" si="79"/>
        <v>0.8</v>
      </c>
      <c r="J2124" t="s">
        <v>3968</v>
      </c>
      <c r="K2124">
        <v>4769415</v>
      </c>
      <c r="L2124" t="s">
        <v>3969</v>
      </c>
      <c r="M2124">
        <v>500000</v>
      </c>
      <c r="N2124" t="s">
        <v>3970</v>
      </c>
      <c r="O2124">
        <v>2700</v>
      </c>
      <c r="P2124" t="s">
        <v>3971</v>
      </c>
      <c r="Q2124">
        <v>2700</v>
      </c>
      <c r="R2124" t="s">
        <v>3972</v>
      </c>
      <c r="S2124">
        <v>2700</v>
      </c>
      <c r="T2124" s="7" t="str">
        <f t="shared" si="78"/>
        <v>hp_23847075;atk_3815532;hit_500000;miss_2700;cirt_2700;cirtSub_2700</v>
      </c>
    </row>
    <row r="2125" spans="1:20" x14ac:dyDescent="0.15">
      <c r="A2125" s="16">
        <v>430321</v>
      </c>
      <c r="B2125" s="1" t="s">
        <v>4563</v>
      </c>
      <c r="C2125" s="1">
        <v>1</v>
      </c>
      <c r="D2125" s="1">
        <v>1</v>
      </c>
      <c r="E2125" s="3">
        <v>545</v>
      </c>
      <c r="F2125" s="14" t="s">
        <v>3967</v>
      </c>
      <c r="G2125">
        <v>23995913</v>
      </c>
      <c r="I2125">
        <f t="shared" si="79"/>
        <v>0.8</v>
      </c>
      <c r="J2125" t="s">
        <v>3968</v>
      </c>
      <c r="K2125">
        <v>4799183</v>
      </c>
      <c r="L2125" t="s">
        <v>3969</v>
      </c>
      <c r="M2125">
        <v>500000</v>
      </c>
      <c r="N2125" t="s">
        <v>3970</v>
      </c>
      <c r="O2125">
        <v>2725</v>
      </c>
      <c r="P2125" t="s">
        <v>3971</v>
      </c>
      <c r="Q2125">
        <v>2725</v>
      </c>
      <c r="R2125" t="s">
        <v>3972</v>
      </c>
      <c r="S2125">
        <v>2725</v>
      </c>
      <c r="T2125" s="7" t="str">
        <f t="shared" ref="T2125:T2188" si="80">F2125&amp;"_"&amp;G2125&amp;";"&amp;J2125&amp;"_"&amp;INT(K2125*I2125)&amp;";"&amp;L2125&amp;"_"&amp;M2125&amp;";"&amp;N2125&amp;"_"&amp;O2125&amp;";"&amp;P2125&amp;"_"&amp;Q2125&amp;";"&amp;R2125&amp;"_"&amp;S2125</f>
        <v>hp_23995913;atk_3839346;hit_500000;miss_2725;cirt_2725;cirtSub_2725</v>
      </c>
    </row>
    <row r="2126" spans="1:20" x14ac:dyDescent="0.15">
      <c r="A2126" s="16">
        <v>430322</v>
      </c>
      <c r="B2126" s="1" t="s">
        <v>4564</v>
      </c>
      <c r="C2126" s="1">
        <v>1</v>
      </c>
      <c r="D2126" s="1">
        <v>1</v>
      </c>
      <c r="E2126" s="3">
        <v>545</v>
      </c>
      <c r="F2126" s="14" t="s">
        <v>3967</v>
      </c>
      <c r="G2126">
        <v>24144750</v>
      </c>
      <c r="I2126">
        <f t="shared" si="79"/>
        <v>0.8</v>
      </c>
      <c r="J2126" t="s">
        <v>3968</v>
      </c>
      <c r="K2126">
        <v>4828950</v>
      </c>
      <c r="L2126" t="s">
        <v>3969</v>
      </c>
      <c r="M2126">
        <v>500000</v>
      </c>
      <c r="N2126" t="s">
        <v>3970</v>
      </c>
      <c r="O2126">
        <v>2725</v>
      </c>
      <c r="P2126" t="s">
        <v>3971</v>
      </c>
      <c r="Q2126">
        <v>2725</v>
      </c>
      <c r="R2126" t="s">
        <v>3972</v>
      </c>
      <c r="S2126">
        <v>2725</v>
      </c>
      <c r="T2126" s="7" t="str">
        <f t="shared" si="80"/>
        <v>hp_24144750;atk_3863160;hit_500000;miss_2725;cirt_2725;cirtSub_2725</v>
      </c>
    </row>
    <row r="2127" spans="1:20" x14ac:dyDescent="0.15">
      <c r="A2127" s="16">
        <v>430323</v>
      </c>
      <c r="B2127" s="1" t="s">
        <v>4565</v>
      </c>
      <c r="C2127" s="1">
        <v>1</v>
      </c>
      <c r="D2127" s="1">
        <v>1</v>
      </c>
      <c r="E2127" s="3">
        <v>545</v>
      </c>
      <c r="F2127" s="14" t="s">
        <v>3967</v>
      </c>
      <c r="G2127">
        <v>24293588</v>
      </c>
      <c r="I2127">
        <f t="shared" si="79"/>
        <v>0.8</v>
      </c>
      <c r="J2127" t="s">
        <v>3968</v>
      </c>
      <c r="K2127">
        <v>4858718</v>
      </c>
      <c r="L2127" t="s">
        <v>3969</v>
      </c>
      <c r="M2127">
        <v>500000</v>
      </c>
      <c r="N2127" t="s">
        <v>3970</v>
      </c>
      <c r="O2127">
        <v>2725</v>
      </c>
      <c r="P2127" t="s">
        <v>3971</v>
      </c>
      <c r="Q2127">
        <v>2725</v>
      </c>
      <c r="R2127" t="s">
        <v>3972</v>
      </c>
      <c r="S2127">
        <v>2725</v>
      </c>
      <c r="T2127" s="7" t="str">
        <f t="shared" si="80"/>
        <v>hp_24293588;atk_3886974;hit_500000;miss_2725;cirt_2725;cirtSub_2725</v>
      </c>
    </row>
    <row r="2128" spans="1:20" x14ac:dyDescent="0.15">
      <c r="A2128" s="16">
        <v>430324</v>
      </c>
      <c r="B2128" s="1" t="s">
        <v>4566</v>
      </c>
      <c r="C2128" s="1">
        <v>1</v>
      </c>
      <c r="D2128" s="1">
        <v>1</v>
      </c>
      <c r="E2128" s="3">
        <v>550</v>
      </c>
      <c r="F2128" s="14" t="s">
        <v>3967</v>
      </c>
      <c r="G2128">
        <v>24442425</v>
      </c>
      <c r="I2128">
        <f t="shared" si="79"/>
        <v>0.8</v>
      </c>
      <c r="J2128" t="s">
        <v>3968</v>
      </c>
      <c r="K2128">
        <v>4888485</v>
      </c>
      <c r="L2128" t="s">
        <v>3969</v>
      </c>
      <c r="M2128">
        <v>500000</v>
      </c>
      <c r="N2128" t="s">
        <v>3970</v>
      </c>
      <c r="O2128">
        <v>2750</v>
      </c>
      <c r="P2128" t="s">
        <v>3971</v>
      </c>
      <c r="Q2128">
        <v>2750</v>
      </c>
      <c r="R2128" t="s">
        <v>3972</v>
      </c>
      <c r="S2128">
        <v>2750</v>
      </c>
      <c r="T2128" s="7" t="str">
        <f t="shared" si="80"/>
        <v>hp_24442425;atk_3910788;hit_500000;miss_2750;cirt_2750;cirtSub_2750</v>
      </c>
    </row>
    <row r="2129" spans="1:20" x14ac:dyDescent="0.15">
      <c r="A2129" s="16">
        <v>430325</v>
      </c>
      <c r="B2129" s="1" t="s">
        <v>4567</v>
      </c>
      <c r="C2129" s="1">
        <v>1</v>
      </c>
      <c r="D2129" s="1">
        <v>1</v>
      </c>
      <c r="E2129" s="3">
        <v>550</v>
      </c>
      <c r="F2129" s="14" t="s">
        <v>3967</v>
      </c>
      <c r="G2129">
        <v>24591263</v>
      </c>
      <c r="I2129">
        <f t="shared" si="79"/>
        <v>0.8</v>
      </c>
      <c r="J2129" t="s">
        <v>3968</v>
      </c>
      <c r="K2129">
        <v>4918253</v>
      </c>
      <c r="L2129" t="s">
        <v>3969</v>
      </c>
      <c r="M2129">
        <v>500000</v>
      </c>
      <c r="N2129" t="s">
        <v>3970</v>
      </c>
      <c r="O2129">
        <v>2750</v>
      </c>
      <c r="P2129" t="s">
        <v>3971</v>
      </c>
      <c r="Q2129">
        <v>2750</v>
      </c>
      <c r="R2129" t="s">
        <v>3972</v>
      </c>
      <c r="S2129">
        <v>2750</v>
      </c>
      <c r="T2129" s="7" t="str">
        <f t="shared" si="80"/>
        <v>hp_24591263;atk_3934602;hit_500000;miss_2750;cirt_2750;cirtSub_2750</v>
      </c>
    </row>
    <row r="2130" spans="1:20" x14ac:dyDescent="0.15">
      <c r="A2130" s="16">
        <v>430326</v>
      </c>
      <c r="B2130" s="1" t="s">
        <v>4568</v>
      </c>
      <c r="C2130" s="1">
        <v>1</v>
      </c>
      <c r="D2130" s="1">
        <v>1</v>
      </c>
      <c r="E2130" s="3">
        <v>550</v>
      </c>
      <c r="F2130" s="14" t="s">
        <v>3967</v>
      </c>
      <c r="G2130">
        <v>24745613</v>
      </c>
      <c r="I2130">
        <f t="shared" ref="I2130:I2193" si="81">MIN(I2125+0.02,0.8)</f>
        <v>0.8</v>
      </c>
      <c r="J2130" t="s">
        <v>3968</v>
      </c>
      <c r="K2130">
        <v>4949123</v>
      </c>
      <c r="L2130" t="s">
        <v>3969</v>
      </c>
      <c r="M2130">
        <v>500000</v>
      </c>
      <c r="N2130" t="s">
        <v>3970</v>
      </c>
      <c r="O2130">
        <v>2750</v>
      </c>
      <c r="P2130" t="s">
        <v>3971</v>
      </c>
      <c r="Q2130">
        <v>2750</v>
      </c>
      <c r="R2130" t="s">
        <v>3972</v>
      </c>
      <c r="S2130">
        <v>2750</v>
      </c>
      <c r="T2130" s="7" t="str">
        <f t="shared" si="80"/>
        <v>hp_24745613;atk_3959298;hit_500000;miss_2750;cirt_2750;cirtSub_2750</v>
      </c>
    </row>
    <row r="2131" spans="1:20" x14ac:dyDescent="0.15">
      <c r="A2131" s="16">
        <v>430327</v>
      </c>
      <c r="B2131" s="1" t="s">
        <v>4569</v>
      </c>
      <c r="C2131" s="1">
        <v>1</v>
      </c>
      <c r="D2131" s="1">
        <v>1</v>
      </c>
      <c r="E2131" s="3">
        <v>555</v>
      </c>
      <c r="F2131" s="14" t="s">
        <v>3967</v>
      </c>
      <c r="G2131">
        <v>24899963</v>
      </c>
      <c r="I2131">
        <f t="shared" si="81"/>
        <v>0.8</v>
      </c>
      <c r="J2131" t="s">
        <v>3968</v>
      </c>
      <c r="K2131">
        <v>4979993</v>
      </c>
      <c r="L2131" t="s">
        <v>3969</v>
      </c>
      <c r="M2131">
        <v>500000</v>
      </c>
      <c r="N2131" t="s">
        <v>3970</v>
      </c>
      <c r="O2131">
        <v>2775</v>
      </c>
      <c r="P2131" t="s">
        <v>3971</v>
      </c>
      <c r="Q2131">
        <v>2775</v>
      </c>
      <c r="R2131" t="s">
        <v>3972</v>
      </c>
      <c r="S2131">
        <v>2775</v>
      </c>
      <c r="T2131" s="7" t="str">
        <f t="shared" si="80"/>
        <v>hp_24899963;atk_3983994;hit_500000;miss_2775;cirt_2775;cirtSub_2775</v>
      </c>
    </row>
    <row r="2132" spans="1:20" x14ac:dyDescent="0.15">
      <c r="A2132" s="16">
        <v>430328</v>
      </c>
      <c r="B2132" s="1" t="s">
        <v>4570</v>
      </c>
      <c r="C2132" s="1">
        <v>1</v>
      </c>
      <c r="D2132" s="1">
        <v>1</v>
      </c>
      <c r="E2132" s="3">
        <v>555</v>
      </c>
      <c r="F2132" s="14" t="s">
        <v>3967</v>
      </c>
      <c r="G2132">
        <v>25054313</v>
      </c>
      <c r="I2132">
        <f t="shared" si="81"/>
        <v>0.8</v>
      </c>
      <c r="J2132" t="s">
        <v>3968</v>
      </c>
      <c r="K2132">
        <v>5010863</v>
      </c>
      <c r="L2132" t="s">
        <v>3969</v>
      </c>
      <c r="M2132">
        <v>500000</v>
      </c>
      <c r="N2132" t="s">
        <v>3970</v>
      </c>
      <c r="O2132">
        <v>2775</v>
      </c>
      <c r="P2132" t="s">
        <v>3971</v>
      </c>
      <c r="Q2132">
        <v>2775</v>
      </c>
      <c r="R2132" t="s">
        <v>3972</v>
      </c>
      <c r="S2132">
        <v>2775</v>
      </c>
      <c r="T2132" s="7" t="str">
        <f t="shared" si="80"/>
        <v>hp_25054313;atk_4008690;hit_500000;miss_2775;cirt_2775;cirtSub_2775</v>
      </c>
    </row>
    <row r="2133" spans="1:20" x14ac:dyDescent="0.15">
      <c r="A2133" s="16">
        <v>430329</v>
      </c>
      <c r="B2133" s="1" t="s">
        <v>4571</v>
      </c>
      <c r="C2133" s="1">
        <v>1</v>
      </c>
      <c r="D2133" s="1">
        <v>1</v>
      </c>
      <c r="E2133" s="3">
        <v>555</v>
      </c>
      <c r="F2133" s="14" t="s">
        <v>3967</v>
      </c>
      <c r="G2133">
        <v>25208663</v>
      </c>
      <c r="I2133">
        <f t="shared" si="81"/>
        <v>0.8</v>
      </c>
      <c r="J2133" t="s">
        <v>3968</v>
      </c>
      <c r="K2133">
        <v>5041733</v>
      </c>
      <c r="L2133" t="s">
        <v>3969</v>
      </c>
      <c r="M2133">
        <v>500000</v>
      </c>
      <c r="N2133" t="s">
        <v>3970</v>
      </c>
      <c r="O2133">
        <v>2775</v>
      </c>
      <c r="P2133" t="s">
        <v>3971</v>
      </c>
      <c r="Q2133">
        <v>2775</v>
      </c>
      <c r="R2133" t="s">
        <v>3972</v>
      </c>
      <c r="S2133">
        <v>2775</v>
      </c>
      <c r="T2133" s="7" t="str">
        <f t="shared" si="80"/>
        <v>hp_25208663;atk_4033386;hit_500000;miss_2775;cirt_2775;cirtSub_2775</v>
      </c>
    </row>
    <row r="2134" spans="1:20" x14ac:dyDescent="0.15">
      <c r="A2134" s="16">
        <v>430330</v>
      </c>
      <c r="B2134" s="1" t="s">
        <v>4572</v>
      </c>
      <c r="C2134" s="1">
        <v>1</v>
      </c>
      <c r="D2134" s="1">
        <v>1</v>
      </c>
      <c r="E2134" s="3">
        <v>560</v>
      </c>
      <c r="F2134" s="14" t="s">
        <v>3967</v>
      </c>
      <c r="G2134">
        <v>25363013</v>
      </c>
      <c r="I2134">
        <f t="shared" si="81"/>
        <v>0.8</v>
      </c>
      <c r="J2134" t="s">
        <v>3968</v>
      </c>
      <c r="K2134">
        <v>5072603</v>
      </c>
      <c r="L2134" t="s">
        <v>3969</v>
      </c>
      <c r="M2134">
        <v>500000</v>
      </c>
      <c r="N2134" t="s">
        <v>3970</v>
      </c>
      <c r="O2134">
        <v>2800</v>
      </c>
      <c r="P2134" t="s">
        <v>3971</v>
      </c>
      <c r="Q2134">
        <v>2800</v>
      </c>
      <c r="R2134" t="s">
        <v>3972</v>
      </c>
      <c r="S2134">
        <v>2800</v>
      </c>
      <c r="T2134" s="7" t="str">
        <f t="shared" si="80"/>
        <v>hp_25363013;atk_4058082;hit_500000;miss_2800;cirt_2800;cirtSub_2800</v>
      </c>
    </row>
    <row r="2135" spans="1:20" x14ac:dyDescent="0.15">
      <c r="A2135" s="16">
        <v>430331</v>
      </c>
      <c r="B2135" s="1" t="s">
        <v>4573</v>
      </c>
      <c r="C2135" s="1">
        <v>1</v>
      </c>
      <c r="D2135" s="1">
        <v>1</v>
      </c>
      <c r="E2135" s="3">
        <v>560</v>
      </c>
      <c r="F2135" s="14" t="s">
        <v>3967</v>
      </c>
      <c r="G2135">
        <v>25517363</v>
      </c>
      <c r="I2135">
        <f t="shared" si="81"/>
        <v>0.8</v>
      </c>
      <c r="J2135" t="s">
        <v>3968</v>
      </c>
      <c r="K2135">
        <v>5103473</v>
      </c>
      <c r="L2135" t="s">
        <v>3969</v>
      </c>
      <c r="M2135">
        <v>500000</v>
      </c>
      <c r="N2135" t="s">
        <v>3970</v>
      </c>
      <c r="O2135">
        <v>2800</v>
      </c>
      <c r="P2135" t="s">
        <v>3971</v>
      </c>
      <c r="Q2135">
        <v>2800</v>
      </c>
      <c r="R2135" t="s">
        <v>3972</v>
      </c>
      <c r="S2135">
        <v>2800</v>
      </c>
      <c r="T2135" s="7" t="str">
        <f t="shared" si="80"/>
        <v>hp_25517363;atk_4082778;hit_500000;miss_2800;cirt_2800;cirtSub_2800</v>
      </c>
    </row>
    <row r="2136" spans="1:20" x14ac:dyDescent="0.15">
      <c r="A2136" s="16">
        <v>430332</v>
      </c>
      <c r="B2136" s="1" t="s">
        <v>4574</v>
      </c>
      <c r="C2136" s="1">
        <v>1</v>
      </c>
      <c r="D2136" s="1">
        <v>1</v>
      </c>
      <c r="E2136" s="3">
        <v>560</v>
      </c>
      <c r="F2136" s="14" t="s">
        <v>3967</v>
      </c>
      <c r="G2136">
        <v>25671713</v>
      </c>
      <c r="I2136">
        <f t="shared" si="81"/>
        <v>0.8</v>
      </c>
      <c r="J2136" t="s">
        <v>3968</v>
      </c>
      <c r="K2136">
        <v>5134343</v>
      </c>
      <c r="L2136" t="s">
        <v>3969</v>
      </c>
      <c r="M2136">
        <v>500000</v>
      </c>
      <c r="N2136" t="s">
        <v>3970</v>
      </c>
      <c r="O2136">
        <v>2800</v>
      </c>
      <c r="P2136" t="s">
        <v>3971</v>
      </c>
      <c r="Q2136">
        <v>2800</v>
      </c>
      <c r="R2136" t="s">
        <v>3972</v>
      </c>
      <c r="S2136">
        <v>2800</v>
      </c>
      <c r="T2136" s="7" t="str">
        <f t="shared" si="80"/>
        <v>hp_25671713;atk_4107474;hit_500000;miss_2800;cirt_2800;cirtSub_2800</v>
      </c>
    </row>
    <row r="2137" spans="1:20" x14ac:dyDescent="0.15">
      <c r="A2137" s="16">
        <v>430333</v>
      </c>
      <c r="B2137" s="1" t="s">
        <v>4575</v>
      </c>
      <c r="C2137" s="1">
        <v>1</v>
      </c>
      <c r="D2137" s="1">
        <v>1</v>
      </c>
      <c r="E2137" s="3">
        <v>565</v>
      </c>
      <c r="F2137" s="14" t="s">
        <v>3967</v>
      </c>
      <c r="G2137">
        <v>25826063</v>
      </c>
      <c r="I2137">
        <f t="shared" si="81"/>
        <v>0.8</v>
      </c>
      <c r="J2137" t="s">
        <v>3968</v>
      </c>
      <c r="K2137">
        <v>5165213</v>
      </c>
      <c r="L2137" t="s">
        <v>3969</v>
      </c>
      <c r="M2137">
        <v>500000</v>
      </c>
      <c r="N2137" t="s">
        <v>3970</v>
      </c>
      <c r="O2137">
        <v>2825</v>
      </c>
      <c r="P2137" t="s">
        <v>3971</v>
      </c>
      <c r="Q2137">
        <v>2825</v>
      </c>
      <c r="R2137" t="s">
        <v>3972</v>
      </c>
      <c r="S2137">
        <v>2825</v>
      </c>
      <c r="T2137" s="7" t="str">
        <f t="shared" si="80"/>
        <v>hp_25826063;atk_4132170;hit_500000;miss_2825;cirt_2825;cirtSub_2825</v>
      </c>
    </row>
    <row r="2138" spans="1:20" x14ac:dyDescent="0.15">
      <c r="A2138" s="16">
        <v>430334</v>
      </c>
      <c r="B2138" s="1" t="s">
        <v>4576</v>
      </c>
      <c r="C2138" s="1">
        <v>1</v>
      </c>
      <c r="D2138" s="1">
        <v>1</v>
      </c>
      <c r="E2138" s="3">
        <v>565</v>
      </c>
      <c r="F2138" s="14" t="s">
        <v>3967</v>
      </c>
      <c r="G2138">
        <v>25980413</v>
      </c>
      <c r="I2138">
        <f t="shared" si="81"/>
        <v>0.8</v>
      </c>
      <c r="J2138" t="s">
        <v>3968</v>
      </c>
      <c r="K2138">
        <v>5196083</v>
      </c>
      <c r="L2138" t="s">
        <v>3969</v>
      </c>
      <c r="M2138">
        <v>500000</v>
      </c>
      <c r="N2138" t="s">
        <v>3970</v>
      </c>
      <c r="O2138">
        <v>2825</v>
      </c>
      <c r="P2138" t="s">
        <v>3971</v>
      </c>
      <c r="Q2138">
        <v>2825</v>
      </c>
      <c r="R2138" t="s">
        <v>3972</v>
      </c>
      <c r="S2138">
        <v>2825</v>
      </c>
      <c r="T2138" s="7" t="str">
        <f t="shared" si="80"/>
        <v>hp_25980413;atk_4156866;hit_500000;miss_2825;cirt_2825;cirtSub_2825</v>
      </c>
    </row>
    <row r="2139" spans="1:20" x14ac:dyDescent="0.15">
      <c r="A2139" s="16">
        <v>430335</v>
      </c>
      <c r="B2139" s="1" t="s">
        <v>4577</v>
      </c>
      <c r="C2139" s="1">
        <v>1</v>
      </c>
      <c r="D2139" s="1">
        <v>1</v>
      </c>
      <c r="E2139" s="3">
        <v>565</v>
      </c>
      <c r="F2139" s="14" t="s">
        <v>3967</v>
      </c>
      <c r="G2139">
        <v>26134763</v>
      </c>
      <c r="I2139">
        <f t="shared" si="81"/>
        <v>0.8</v>
      </c>
      <c r="J2139" t="s">
        <v>3968</v>
      </c>
      <c r="K2139">
        <v>5226953</v>
      </c>
      <c r="L2139" t="s">
        <v>3969</v>
      </c>
      <c r="M2139">
        <v>500000</v>
      </c>
      <c r="N2139" t="s">
        <v>3970</v>
      </c>
      <c r="O2139">
        <v>2825</v>
      </c>
      <c r="P2139" t="s">
        <v>3971</v>
      </c>
      <c r="Q2139">
        <v>2825</v>
      </c>
      <c r="R2139" t="s">
        <v>3972</v>
      </c>
      <c r="S2139">
        <v>2825</v>
      </c>
      <c r="T2139" s="7" t="str">
        <f t="shared" si="80"/>
        <v>hp_26134763;atk_4181562;hit_500000;miss_2825;cirt_2825;cirtSub_2825</v>
      </c>
    </row>
    <row r="2140" spans="1:20" x14ac:dyDescent="0.15">
      <c r="A2140" s="16">
        <v>430336</v>
      </c>
      <c r="B2140" s="1" t="s">
        <v>4578</v>
      </c>
      <c r="C2140" s="1">
        <v>1</v>
      </c>
      <c r="D2140" s="1">
        <v>1</v>
      </c>
      <c r="E2140" s="3">
        <v>570</v>
      </c>
      <c r="F2140" s="14" t="s">
        <v>3967</v>
      </c>
      <c r="G2140">
        <v>26294625</v>
      </c>
      <c r="I2140">
        <f t="shared" si="81"/>
        <v>0.8</v>
      </c>
      <c r="J2140" t="s">
        <v>3968</v>
      </c>
      <c r="K2140">
        <v>5258925</v>
      </c>
      <c r="L2140" t="s">
        <v>3969</v>
      </c>
      <c r="M2140">
        <v>500000</v>
      </c>
      <c r="N2140" t="s">
        <v>3970</v>
      </c>
      <c r="O2140">
        <v>2850</v>
      </c>
      <c r="P2140" t="s">
        <v>3971</v>
      </c>
      <c r="Q2140">
        <v>2850</v>
      </c>
      <c r="R2140" t="s">
        <v>3972</v>
      </c>
      <c r="S2140">
        <v>2850</v>
      </c>
      <c r="T2140" s="7" t="str">
        <f t="shared" si="80"/>
        <v>hp_26294625;atk_4207140;hit_500000;miss_2850;cirt_2850;cirtSub_2850</v>
      </c>
    </row>
    <row r="2141" spans="1:20" x14ac:dyDescent="0.15">
      <c r="A2141" s="16">
        <v>430337</v>
      </c>
      <c r="B2141" s="1" t="s">
        <v>4579</v>
      </c>
      <c r="C2141" s="1">
        <v>1</v>
      </c>
      <c r="D2141" s="1">
        <v>1</v>
      </c>
      <c r="E2141" s="3">
        <v>570</v>
      </c>
      <c r="F2141" s="14" t="s">
        <v>3967</v>
      </c>
      <c r="G2141">
        <v>26454488</v>
      </c>
      <c r="I2141">
        <f t="shared" si="81"/>
        <v>0.8</v>
      </c>
      <c r="J2141" t="s">
        <v>3968</v>
      </c>
      <c r="K2141">
        <v>5290898</v>
      </c>
      <c r="L2141" t="s">
        <v>3969</v>
      </c>
      <c r="M2141">
        <v>500000</v>
      </c>
      <c r="N2141" t="s">
        <v>3970</v>
      </c>
      <c r="O2141">
        <v>2850</v>
      </c>
      <c r="P2141" t="s">
        <v>3971</v>
      </c>
      <c r="Q2141">
        <v>2850</v>
      </c>
      <c r="R2141" t="s">
        <v>3972</v>
      </c>
      <c r="S2141">
        <v>2850</v>
      </c>
      <c r="T2141" s="7" t="str">
        <f t="shared" si="80"/>
        <v>hp_26454488;atk_4232718;hit_500000;miss_2850;cirt_2850;cirtSub_2850</v>
      </c>
    </row>
    <row r="2142" spans="1:20" x14ac:dyDescent="0.15">
      <c r="A2142" s="16">
        <v>430338</v>
      </c>
      <c r="B2142" s="1" t="s">
        <v>4580</v>
      </c>
      <c r="C2142" s="1">
        <v>1</v>
      </c>
      <c r="D2142" s="1">
        <v>1</v>
      </c>
      <c r="E2142" s="3">
        <v>570</v>
      </c>
      <c r="F2142" s="14" t="s">
        <v>3967</v>
      </c>
      <c r="G2142">
        <v>26614350</v>
      </c>
      <c r="I2142">
        <f t="shared" si="81"/>
        <v>0.8</v>
      </c>
      <c r="J2142" t="s">
        <v>3968</v>
      </c>
      <c r="K2142">
        <v>5322870</v>
      </c>
      <c r="L2142" t="s">
        <v>3969</v>
      </c>
      <c r="M2142">
        <v>500000</v>
      </c>
      <c r="N2142" t="s">
        <v>3970</v>
      </c>
      <c r="O2142">
        <v>2850</v>
      </c>
      <c r="P2142" t="s">
        <v>3971</v>
      </c>
      <c r="Q2142">
        <v>2850</v>
      </c>
      <c r="R2142" t="s">
        <v>3972</v>
      </c>
      <c r="S2142">
        <v>2850</v>
      </c>
      <c r="T2142" s="7" t="str">
        <f t="shared" si="80"/>
        <v>hp_26614350;atk_4258296;hit_500000;miss_2850;cirt_2850;cirtSub_2850</v>
      </c>
    </row>
    <row r="2143" spans="1:20" x14ac:dyDescent="0.15">
      <c r="A2143" s="16">
        <v>430339</v>
      </c>
      <c r="B2143" s="1" t="s">
        <v>4581</v>
      </c>
      <c r="C2143" s="1">
        <v>1</v>
      </c>
      <c r="D2143" s="1">
        <v>1</v>
      </c>
      <c r="E2143" s="3">
        <v>575</v>
      </c>
      <c r="F2143" s="14" t="s">
        <v>3967</v>
      </c>
      <c r="G2143">
        <v>26774213</v>
      </c>
      <c r="I2143">
        <f t="shared" si="81"/>
        <v>0.8</v>
      </c>
      <c r="J2143" t="s">
        <v>3968</v>
      </c>
      <c r="K2143">
        <v>5354843</v>
      </c>
      <c r="L2143" t="s">
        <v>3969</v>
      </c>
      <c r="M2143">
        <v>500000</v>
      </c>
      <c r="N2143" t="s">
        <v>3970</v>
      </c>
      <c r="O2143">
        <v>2875</v>
      </c>
      <c r="P2143" t="s">
        <v>3971</v>
      </c>
      <c r="Q2143">
        <v>2875</v>
      </c>
      <c r="R2143" t="s">
        <v>3972</v>
      </c>
      <c r="S2143">
        <v>2875</v>
      </c>
      <c r="T2143" s="7" t="str">
        <f t="shared" si="80"/>
        <v>hp_26774213;atk_4283874;hit_500000;miss_2875;cirt_2875;cirtSub_2875</v>
      </c>
    </row>
    <row r="2144" spans="1:20" x14ac:dyDescent="0.15">
      <c r="A2144" s="16">
        <v>430340</v>
      </c>
      <c r="B2144" s="1" t="s">
        <v>4582</v>
      </c>
      <c r="C2144" s="1">
        <v>1</v>
      </c>
      <c r="D2144" s="1">
        <v>1</v>
      </c>
      <c r="E2144" s="3">
        <v>575</v>
      </c>
      <c r="F2144" s="14" t="s">
        <v>3967</v>
      </c>
      <c r="G2144">
        <v>26934075</v>
      </c>
      <c r="I2144">
        <f t="shared" si="81"/>
        <v>0.8</v>
      </c>
      <c r="J2144" t="s">
        <v>3968</v>
      </c>
      <c r="K2144">
        <v>5386815</v>
      </c>
      <c r="L2144" t="s">
        <v>3969</v>
      </c>
      <c r="M2144">
        <v>500000</v>
      </c>
      <c r="N2144" t="s">
        <v>3970</v>
      </c>
      <c r="O2144">
        <v>2875</v>
      </c>
      <c r="P2144" t="s">
        <v>3971</v>
      </c>
      <c r="Q2144">
        <v>2875</v>
      </c>
      <c r="R2144" t="s">
        <v>3972</v>
      </c>
      <c r="S2144">
        <v>2875</v>
      </c>
      <c r="T2144" s="7" t="str">
        <f t="shared" si="80"/>
        <v>hp_26934075;atk_4309452;hit_500000;miss_2875;cirt_2875;cirtSub_2875</v>
      </c>
    </row>
    <row r="2145" spans="1:20" x14ac:dyDescent="0.15">
      <c r="A2145" s="16">
        <v>430341</v>
      </c>
      <c r="B2145" s="1" t="s">
        <v>4583</v>
      </c>
      <c r="C2145" s="1">
        <v>1</v>
      </c>
      <c r="D2145" s="1">
        <v>1</v>
      </c>
      <c r="E2145" s="3">
        <v>575</v>
      </c>
      <c r="F2145" s="14" t="s">
        <v>3967</v>
      </c>
      <c r="G2145">
        <v>27093938</v>
      </c>
      <c r="I2145">
        <f t="shared" si="81"/>
        <v>0.8</v>
      </c>
      <c r="J2145" t="s">
        <v>3968</v>
      </c>
      <c r="K2145">
        <v>5418788</v>
      </c>
      <c r="L2145" t="s">
        <v>3969</v>
      </c>
      <c r="M2145">
        <v>500000</v>
      </c>
      <c r="N2145" t="s">
        <v>3970</v>
      </c>
      <c r="O2145">
        <v>2875</v>
      </c>
      <c r="P2145" t="s">
        <v>3971</v>
      </c>
      <c r="Q2145">
        <v>2875</v>
      </c>
      <c r="R2145" t="s">
        <v>3972</v>
      </c>
      <c r="S2145">
        <v>2875</v>
      </c>
      <c r="T2145" s="7" t="str">
        <f t="shared" si="80"/>
        <v>hp_27093938;atk_4335030;hit_500000;miss_2875;cirt_2875;cirtSub_2875</v>
      </c>
    </row>
    <row r="2146" spans="1:20" x14ac:dyDescent="0.15">
      <c r="A2146" s="16">
        <v>430342</v>
      </c>
      <c r="B2146" s="1" t="s">
        <v>4584</v>
      </c>
      <c r="C2146" s="1">
        <v>1</v>
      </c>
      <c r="D2146" s="1">
        <v>1</v>
      </c>
      <c r="E2146" s="3">
        <v>580</v>
      </c>
      <c r="F2146" s="14" t="s">
        <v>3967</v>
      </c>
      <c r="G2146">
        <v>27253800</v>
      </c>
      <c r="I2146">
        <f t="shared" si="81"/>
        <v>0.8</v>
      </c>
      <c r="J2146" t="s">
        <v>3968</v>
      </c>
      <c r="K2146">
        <v>5450760</v>
      </c>
      <c r="L2146" t="s">
        <v>3969</v>
      </c>
      <c r="M2146">
        <v>500000</v>
      </c>
      <c r="N2146" t="s">
        <v>3970</v>
      </c>
      <c r="O2146">
        <v>2900</v>
      </c>
      <c r="P2146" t="s">
        <v>3971</v>
      </c>
      <c r="Q2146">
        <v>2900</v>
      </c>
      <c r="R2146" t="s">
        <v>3972</v>
      </c>
      <c r="S2146">
        <v>2900</v>
      </c>
      <c r="T2146" s="7" t="str">
        <f t="shared" si="80"/>
        <v>hp_27253800;atk_4360608;hit_500000;miss_2900;cirt_2900;cirtSub_2900</v>
      </c>
    </row>
    <row r="2147" spans="1:20" x14ac:dyDescent="0.15">
      <c r="A2147" s="16">
        <v>430343</v>
      </c>
      <c r="B2147" s="1" t="s">
        <v>4585</v>
      </c>
      <c r="C2147" s="1">
        <v>1</v>
      </c>
      <c r="D2147" s="1">
        <v>1</v>
      </c>
      <c r="E2147" s="3">
        <v>580</v>
      </c>
      <c r="F2147" s="14" t="s">
        <v>3967</v>
      </c>
      <c r="G2147">
        <v>27413663</v>
      </c>
      <c r="I2147">
        <f t="shared" si="81"/>
        <v>0.8</v>
      </c>
      <c r="J2147" t="s">
        <v>3968</v>
      </c>
      <c r="K2147">
        <v>5482733</v>
      </c>
      <c r="L2147" t="s">
        <v>3969</v>
      </c>
      <c r="M2147">
        <v>500000</v>
      </c>
      <c r="N2147" t="s">
        <v>3970</v>
      </c>
      <c r="O2147">
        <v>2900</v>
      </c>
      <c r="P2147" t="s">
        <v>3971</v>
      </c>
      <c r="Q2147">
        <v>2900</v>
      </c>
      <c r="R2147" t="s">
        <v>3972</v>
      </c>
      <c r="S2147">
        <v>2900</v>
      </c>
      <c r="T2147" s="7" t="str">
        <f t="shared" si="80"/>
        <v>hp_27413663;atk_4386186;hit_500000;miss_2900;cirt_2900;cirtSub_2900</v>
      </c>
    </row>
    <row r="2148" spans="1:20" x14ac:dyDescent="0.15">
      <c r="A2148" s="16">
        <v>430344</v>
      </c>
      <c r="B2148" s="1" t="s">
        <v>4586</v>
      </c>
      <c r="C2148" s="1">
        <v>1</v>
      </c>
      <c r="D2148" s="1">
        <v>1</v>
      </c>
      <c r="E2148" s="3">
        <v>580</v>
      </c>
      <c r="F2148" s="14" t="s">
        <v>3967</v>
      </c>
      <c r="G2148">
        <v>27573525</v>
      </c>
      <c r="I2148">
        <f t="shared" si="81"/>
        <v>0.8</v>
      </c>
      <c r="J2148" t="s">
        <v>3968</v>
      </c>
      <c r="K2148">
        <v>5514705</v>
      </c>
      <c r="L2148" t="s">
        <v>3969</v>
      </c>
      <c r="M2148">
        <v>500000</v>
      </c>
      <c r="N2148" t="s">
        <v>3970</v>
      </c>
      <c r="O2148">
        <v>2900</v>
      </c>
      <c r="P2148" t="s">
        <v>3971</v>
      </c>
      <c r="Q2148">
        <v>2900</v>
      </c>
      <c r="R2148" t="s">
        <v>3972</v>
      </c>
      <c r="S2148">
        <v>2900</v>
      </c>
      <c r="T2148" s="7" t="str">
        <f t="shared" si="80"/>
        <v>hp_27573525;atk_4411764;hit_500000;miss_2900;cirt_2900;cirtSub_2900</v>
      </c>
    </row>
    <row r="2149" spans="1:20" x14ac:dyDescent="0.15">
      <c r="A2149" s="16">
        <v>430345</v>
      </c>
      <c r="B2149" s="1" t="s">
        <v>4587</v>
      </c>
      <c r="C2149" s="1">
        <v>1</v>
      </c>
      <c r="D2149" s="1">
        <v>1</v>
      </c>
      <c r="E2149" s="3">
        <v>585</v>
      </c>
      <c r="F2149" s="14" t="s">
        <v>3967</v>
      </c>
      <c r="G2149">
        <v>27733388</v>
      </c>
      <c r="I2149">
        <f t="shared" si="81"/>
        <v>0.8</v>
      </c>
      <c r="J2149" t="s">
        <v>3968</v>
      </c>
      <c r="K2149">
        <v>5546678</v>
      </c>
      <c r="L2149" t="s">
        <v>3969</v>
      </c>
      <c r="M2149">
        <v>500000</v>
      </c>
      <c r="N2149" t="s">
        <v>3970</v>
      </c>
      <c r="O2149">
        <v>2925</v>
      </c>
      <c r="P2149" t="s">
        <v>3971</v>
      </c>
      <c r="Q2149">
        <v>2925</v>
      </c>
      <c r="R2149" t="s">
        <v>3972</v>
      </c>
      <c r="S2149">
        <v>2925</v>
      </c>
      <c r="T2149" s="7" t="str">
        <f t="shared" si="80"/>
        <v>hp_27733388;atk_4437342;hit_500000;miss_2925;cirt_2925;cirtSub_2925</v>
      </c>
    </row>
    <row r="2150" spans="1:20" x14ac:dyDescent="0.15">
      <c r="A2150" s="16">
        <v>430346</v>
      </c>
      <c r="B2150" s="1" t="s">
        <v>4588</v>
      </c>
      <c r="C2150" s="1">
        <v>1</v>
      </c>
      <c r="D2150" s="1">
        <v>1</v>
      </c>
      <c r="E2150" s="3">
        <v>585</v>
      </c>
      <c r="F2150" s="14" t="s">
        <v>3967</v>
      </c>
      <c r="G2150">
        <v>27893250</v>
      </c>
      <c r="I2150">
        <f t="shared" si="81"/>
        <v>0.8</v>
      </c>
      <c r="J2150" t="s">
        <v>3968</v>
      </c>
      <c r="K2150">
        <v>5578650</v>
      </c>
      <c r="L2150" t="s">
        <v>3969</v>
      </c>
      <c r="M2150">
        <v>500000</v>
      </c>
      <c r="N2150" t="s">
        <v>3970</v>
      </c>
      <c r="O2150">
        <v>2925</v>
      </c>
      <c r="P2150" t="s">
        <v>3971</v>
      </c>
      <c r="Q2150">
        <v>2925</v>
      </c>
      <c r="R2150" t="s">
        <v>3972</v>
      </c>
      <c r="S2150">
        <v>2925</v>
      </c>
      <c r="T2150" s="7" t="str">
        <f t="shared" si="80"/>
        <v>hp_27893250;atk_4462920;hit_500000;miss_2925;cirt_2925;cirtSub_2925</v>
      </c>
    </row>
    <row r="2151" spans="1:20" x14ac:dyDescent="0.15">
      <c r="A2151" s="16">
        <v>430347</v>
      </c>
      <c r="B2151" s="1" t="s">
        <v>4589</v>
      </c>
      <c r="C2151" s="1">
        <v>1</v>
      </c>
      <c r="D2151" s="1">
        <v>1</v>
      </c>
      <c r="E2151" s="3">
        <v>585</v>
      </c>
      <c r="F2151" s="14" t="s">
        <v>3967</v>
      </c>
      <c r="G2151">
        <v>28053113</v>
      </c>
      <c r="I2151">
        <f t="shared" si="81"/>
        <v>0.8</v>
      </c>
      <c r="J2151" t="s">
        <v>3968</v>
      </c>
      <c r="K2151">
        <v>5610623</v>
      </c>
      <c r="L2151" t="s">
        <v>3969</v>
      </c>
      <c r="M2151">
        <v>500000</v>
      </c>
      <c r="N2151" t="s">
        <v>3970</v>
      </c>
      <c r="O2151">
        <v>2925</v>
      </c>
      <c r="P2151" t="s">
        <v>3971</v>
      </c>
      <c r="Q2151">
        <v>2925</v>
      </c>
      <c r="R2151" t="s">
        <v>3972</v>
      </c>
      <c r="S2151">
        <v>2925</v>
      </c>
      <c r="T2151" s="7" t="str">
        <f t="shared" si="80"/>
        <v>hp_28053113;atk_4488498;hit_500000;miss_2925;cirt_2925;cirtSub_2925</v>
      </c>
    </row>
    <row r="2152" spans="1:20" x14ac:dyDescent="0.15">
      <c r="A2152" s="16">
        <v>430348</v>
      </c>
      <c r="B2152" s="1" t="s">
        <v>4590</v>
      </c>
      <c r="C2152" s="1">
        <v>1</v>
      </c>
      <c r="D2152" s="1">
        <v>1</v>
      </c>
      <c r="E2152" s="3">
        <v>590</v>
      </c>
      <c r="F2152" s="14" t="s">
        <v>3967</v>
      </c>
      <c r="G2152">
        <v>28212975</v>
      </c>
      <c r="I2152">
        <f t="shared" si="81"/>
        <v>0.8</v>
      </c>
      <c r="J2152" t="s">
        <v>3968</v>
      </c>
      <c r="K2152">
        <v>5642595</v>
      </c>
      <c r="L2152" t="s">
        <v>3969</v>
      </c>
      <c r="M2152">
        <v>500000</v>
      </c>
      <c r="N2152" t="s">
        <v>3970</v>
      </c>
      <c r="O2152">
        <v>2950</v>
      </c>
      <c r="P2152" t="s">
        <v>3971</v>
      </c>
      <c r="Q2152">
        <v>2950</v>
      </c>
      <c r="R2152" t="s">
        <v>3972</v>
      </c>
      <c r="S2152">
        <v>2950</v>
      </c>
      <c r="T2152" s="7" t="str">
        <f t="shared" si="80"/>
        <v>hp_28212975;atk_4514076;hit_500000;miss_2950;cirt_2950;cirtSub_2950</v>
      </c>
    </row>
    <row r="2153" spans="1:20" x14ac:dyDescent="0.15">
      <c r="A2153" s="16">
        <v>430349</v>
      </c>
      <c r="B2153" s="1" t="s">
        <v>4591</v>
      </c>
      <c r="C2153" s="1">
        <v>1</v>
      </c>
      <c r="D2153" s="1">
        <v>1</v>
      </c>
      <c r="E2153" s="3">
        <v>590</v>
      </c>
      <c r="F2153" s="14" t="s">
        <v>3967</v>
      </c>
      <c r="G2153">
        <v>28372838</v>
      </c>
      <c r="I2153">
        <f t="shared" si="81"/>
        <v>0.8</v>
      </c>
      <c r="J2153" t="s">
        <v>3968</v>
      </c>
      <c r="K2153">
        <v>5674568</v>
      </c>
      <c r="L2153" t="s">
        <v>3969</v>
      </c>
      <c r="M2153">
        <v>500000</v>
      </c>
      <c r="N2153" t="s">
        <v>3970</v>
      </c>
      <c r="O2153">
        <v>2950</v>
      </c>
      <c r="P2153" t="s">
        <v>3971</v>
      </c>
      <c r="Q2153">
        <v>2950</v>
      </c>
      <c r="R2153" t="s">
        <v>3972</v>
      </c>
      <c r="S2153">
        <v>2950</v>
      </c>
      <c r="T2153" s="7" t="str">
        <f t="shared" si="80"/>
        <v>hp_28372838;atk_4539654;hit_500000;miss_2950;cirt_2950;cirtSub_2950</v>
      </c>
    </row>
    <row r="2154" spans="1:20" x14ac:dyDescent="0.15">
      <c r="A2154" s="16">
        <v>430350</v>
      </c>
      <c r="B2154" s="1" t="s">
        <v>4592</v>
      </c>
      <c r="C2154" s="1">
        <v>1</v>
      </c>
      <c r="D2154" s="1">
        <v>1</v>
      </c>
      <c r="E2154" s="3">
        <v>590</v>
      </c>
      <c r="F2154" s="14" t="s">
        <v>3967</v>
      </c>
      <c r="G2154">
        <v>28538213</v>
      </c>
      <c r="I2154">
        <f t="shared" si="81"/>
        <v>0.8</v>
      </c>
      <c r="J2154" t="s">
        <v>3968</v>
      </c>
      <c r="K2154">
        <v>5707643</v>
      </c>
      <c r="L2154" t="s">
        <v>3969</v>
      </c>
      <c r="M2154">
        <v>500000</v>
      </c>
      <c r="N2154" t="s">
        <v>3970</v>
      </c>
      <c r="O2154">
        <v>2950</v>
      </c>
      <c r="P2154" t="s">
        <v>3971</v>
      </c>
      <c r="Q2154">
        <v>2950</v>
      </c>
      <c r="R2154" t="s">
        <v>3972</v>
      </c>
      <c r="S2154">
        <v>2950</v>
      </c>
      <c r="T2154" s="7" t="str">
        <f t="shared" si="80"/>
        <v>hp_28538213;atk_4566114;hit_500000;miss_2950;cirt_2950;cirtSub_2950</v>
      </c>
    </row>
    <row r="2155" spans="1:20" x14ac:dyDescent="0.15">
      <c r="A2155" s="16">
        <v>430351</v>
      </c>
      <c r="B2155" s="1" t="s">
        <v>4593</v>
      </c>
      <c r="C2155" s="1">
        <v>1</v>
      </c>
      <c r="D2155" s="1">
        <v>1</v>
      </c>
      <c r="E2155" s="3">
        <v>595</v>
      </c>
      <c r="F2155" s="14" t="s">
        <v>3967</v>
      </c>
      <c r="G2155">
        <v>28703588</v>
      </c>
      <c r="I2155">
        <f t="shared" si="81"/>
        <v>0.8</v>
      </c>
      <c r="J2155" t="s">
        <v>3968</v>
      </c>
      <c r="K2155">
        <v>5740718</v>
      </c>
      <c r="L2155" t="s">
        <v>3969</v>
      </c>
      <c r="M2155">
        <v>500000</v>
      </c>
      <c r="N2155" t="s">
        <v>3970</v>
      </c>
      <c r="O2155">
        <v>2975</v>
      </c>
      <c r="P2155" t="s">
        <v>3971</v>
      </c>
      <c r="Q2155">
        <v>2975</v>
      </c>
      <c r="R2155" t="s">
        <v>3972</v>
      </c>
      <c r="S2155">
        <v>2975</v>
      </c>
      <c r="T2155" s="7" t="str">
        <f t="shared" si="80"/>
        <v>hp_28703588;atk_4592574;hit_500000;miss_2975;cirt_2975;cirtSub_2975</v>
      </c>
    </row>
    <row r="2156" spans="1:20" x14ac:dyDescent="0.15">
      <c r="A2156" s="16">
        <v>430352</v>
      </c>
      <c r="B2156" s="1" t="s">
        <v>4594</v>
      </c>
      <c r="C2156" s="1">
        <v>1</v>
      </c>
      <c r="D2156" s="1">
        <v>1</v>
      </c>
      <c r="E2156" s="3">
        <v>595</v>
      </c>
      <c r="F2156" s="14" t="s">
        <v>3967</v>
      </c>
      <c r="G2156">
        <v>28868963</v>
      </c>
      <c r="I2156">
        <f t="shared" si="81"/>
        <v>0.8</v>
      </c>
      <c r="J2156" t="s">
        <v>3968</v>
      </c>
      <c r="K2156">
        <v>5773793</v>
      </c>
      <c r="L2156" t="s">
        <v>3969</v>
      </c>
      <c r="M2156">
        <v>500000</v>
      </c>
      <c r="N2156" t="s">
        <v>3970</v>
      </c>
      <c r="O2156">
        <v>2975</v>
      </c>
      <c r="P2156" t="s">
        <v>3971</v>
      </c>
      <c r="Q2156">
        <v>2975</v>
      </c>
      <c r="R2156" t="s">
        <v>3972</v>
      </c>
      <c r="S2156">
        <v>2975</v>
      </c>
      <c r="T2156" s="7" t="str">
        <f t="shared" si="80"/>
        <v>hp_28868963;atk_4619034;hit_500000;miss_2975;cirt_2975;cirtSub_2975</v>
      </c>
    </row>
    <row r="2157" spans="1:20" x14ac:dyDescent="0.15">
      <c r="A2157" s="16">
        <v>430353</v>
      </c>
      <c r="B2157" s="1" t="s">
        <v>4595</v>
      </c>
      <c r="C2157" s="1">
        <v>1</v>
      </c>
      <c r="D2157" s="1">
        <v>1</v>
      </c>
      <c r="E2157" s="3">
        <v>595</v>
      </c>
      <c r="F2157" s="14" t="s">
        <v>3967</v>
      </c>
      <c r="G2157">
        <v>29034338</v>
      </c>
      <c r="I2157">
        <f t="shared" si="81"/>
        <v>0.8</v>
      </c>
      <c r="J2157" t="s">
        <v>3968</v>
      </c>
      <c r="K2157">
        <v>5806868</v>
      </c>
      <c r="L2157" t="s">
        <v>3969</v>
      </c>
      <c r="M2157">
        <v>500000</v>
      </c>
      <c r="N2157" t="s">
        <v>3970</v>
      </c>
      <c r="O2157">
        <v>2975</v>
      </c>
      <c r="P2157" t="s">
        <v>3971</v>
      </c>
      <c r="Q2157">
        <v>2975</v>
      </c>
      <c r="R2157" t="s">
        <v>3972</v>
      </c>
      <c r="S2157">
        <v>2975</v>
      </c>
      <c r="T2157" s="7" t="str">
        <f t="shared" si="80"/>
        <v>hp_29034338;atk_4645494;hit_500000;miss_2975;cirt_2975;cirtSub_2975</v>
      </c>
    </row>
    <row r="2158" spans="1:20" x14ac:dyDescent="0.15">
      <c r="A2158" s="16">
        <v>430354</v>
      </c>
      <c r="B2158" s="1" t="s">
        <v>4596</v>
      </c>
      <c r="C2158" s="1">
        <v>1</v>
      </c>
      <c r="D2158" s="1">
        <v>1</v>
      </c>
      <c r="E2158" s="3">
        <v>600</v>
      </c>
      <c r="F2158" s="14" t="s">
        <v>3967</v>
      </c>
      <c r="G2158">
        <v>29199713</v>
      </c>
      <c r="I2158">
        <f t="shared" si="81"/>
        <v>0.8</v>
      </c>
      <c r="J2158" t="s">
        <v>3968</v>
      </c>
      <c r="K2158">
        <v>5839943</v>
      </c>
      <c r="L2158" t="s">
        <v>3969</v>
      </c>
      <c r="M2158">
        <v>500000</v>
      </c>
      <c r="N2158" t="s">
        <v>3970</v>
      </c>
      <c r="O2158">
        <v>3000</v>
      </c>
      <c r="P2158" t="s">
        <v>3971</v>
      </c>
      <c r="Q2158">
        <v>3000</v>
      </c>
      <c r="R2158" t="s">
        <v>3972</v>
      </c>
      <c r="S2158">
        <v>3000</v>
      </c>
      <c r="T2158" s="7" t="str">
        <f t="shared" si="80"/>
        <v>hp_29199713;atk_4671954;hit_500000;miss_3000;cirt_3000;cirtSub_3000</v>
      </c>
    </row>
    <row r="2159" spans="1:20" x14ac:dyDescent="0.15">
      <c r="A2159" s="16">
        <v>430355</v>
      </c>
      <c r="B2159" s="1" t="s">
        <v>4597</v>
      </c>
      <c r="C2159" s="1">
        <v>1</v>
      </c>
      <c r="D2159" s="1">
        <v>1</v>
      </c>
      <c r="E2159" s="3">
        <v>600</v>
      </c>
      <c r="F2159" s="14" t="s">
        <v>3967</v>
      </c>
      <c r="G2159">
        <v>29365088</v>
      </c>
      <c r="I2159">
        <f t="shared" si="81"/>
        <v>0.8</v>
      </c>
      <c r="J2159" t="s">
        <v>3968</v>
      </c>
      <c r="K2159">
        <v>5873018</v>
      </c>
      <c r="L2159" t="s">
        <v>3969</v>
      </c>
      <c r="M2159">
        <v>500000</v>
      </c>
      <c r="N2159" t="s">
        <v>3970</v>
      </c>
      <c r="O2159">
        <v>3000</v>
      </c>
      <c r="P2159" t="s">
        <v>3971</v>
      </c>
      <c r="Q2159">
        <v>3000</v>
      </c>
      <c r="R2159" t="s">
        <v>3972</v>
      </c>
      <c r="S2159">
        <v>3000</v>
      </c>
      <c r="T2159" s="7" t="str">
        <f t="shared" si="80"/>
        <v>hp_29365088;atk_4698414;hit_500000;miss_3000;cirt_3000;cirtSub_3000</v>
      </c>
    </row>
    <row r="2160" spans="1:20" x14ac:dyDescent="0.15">
      <c r="A2160" s="16">
        <v>430356</v>
      </c>
      <c r="B2160" s="1" t="s">
        <v>4598</v>
      </c>
      <c r="C2160" s="1">
        <v>1</v>
      </c>
      <c r="D2160" s="1">
        <v>1</v>
      </c>
      <c r="E2160" s="3">
        <v>600</v>
      </c>
      <c r="F2160" s="14" t="s">
        <v>3967</v>
      </c>
      <c r="G2160">
        <v>29530463</v>
      </c>
      <c r="I2160">
        <f t="shared" si="81"/>
        <v>0.8</v>
      </c>
      <c r="J2160" t="s">
        <v>3968</v>
      </c>
      <c r="K2160">
        <v>5906093</v>
      </c>
      <c r="L2160" t="s">
        <v>3969</v>
      </c>
      <c r="M2160">
        <v>500000</v>
      </c>
      <c r="N2160" t="s">
        <v>3970</v>
      </c>
      <c r="O2160">
        <v>3000</v>
      </c>
      <c r="P2160" t="s">
        <v>3971</v>
      </c>
      <c r="Q2160">
        <v>3000</v>
      </c>
      <c r="R2160" t="s">
        <v>3972</v>
      </c>
      <c r="S2160">
        <v>3000</v>
      </c>
      <c r="T2160" s="7" t="str">
        <f t="shared" si="80"/>
        <v>hp_29530463;atk_4724874;hit_500000;miss_3000;cirt_3000;cirtSub_3000</v>
      </c>
    </row>
    <row r="2161" spans="1:20" x14ac:dyDescent="0.15">
      <c r="A2161" s="16">
        <v>430357</v>
      </c>
      <c r="B2161" s="1" t="s">
        <v>4599</v>
      </c>
      <c r="C2161" s="1">
        <v>1</v>
      </c>
      <c r="D2161" s="1">
        <v>1</v>
      </c>
      <c r="E2161" s="3">
        <v>605</v>
      </c>
      <c r="F2161" s="14" t="s">
        <v>3967</v>
      </c>
      <c r="G2161">
        <v>29695838</v>
      </c>
      <c r="I2161">
        <f t="shared" si="81"/>
        <v>0.8</v>
      </c>
      <c r="J2161" t="s">
        <v>3968</v>
      </c>
      <c r="K2161">
        <v>5939168</v>
      </c>
      <c r="L2161" t="s">
        <v>3969</v>
      </c>
      <c r="M2161">
        <v>500000</v>
      </c>
      <c r="N2161" t="s">
        <v>3970</v>
      </c>
      <c r="O2161">
        <v>3025</v>
      </c>
      <c r="P2161" t="s">
        <v>3971</v>
      </c>
      <c r="Q2161">
        <v>3025</v>
      </c>
      <c r="R2161" t="s">
        <v>3972</v>
      </c>
      <c r="S2161">
        <v>3025</v>
      </c>
      <c r="T2161" s="7" t="str">
        <f t="shared" si="80"/>
        <v>hp_29695838;atk_4751334;hit_500000;miss_3025;cirt_3025;cirtSub_3025</v>
      </c>
    </row>
    <row r="2162" spans="1:20" x14ac:dyDescent="0.15">
      <c r="A2162" s="16">
        <v>430358</v>
      </c>
      <c r="B2162" s="1" t="s">
        <v>4600</v>
      </c>
      <c r="C2162" s="1">
        <v>1</v>
      </c>
      <c r="D2162" s="1">
        <v>1</v>
      </c>
      <c r="E2162" s="3">
        <v>605</v>
      </c>
      <c r="F2162" s="14" t="s">
        <v>3967</v>
      </c>
      <c r="G2162">
        <v>29861213</v>
      </c>
      <c r="I2162">
        <f t="shared" si="81"/>
        <v>0.8</v>
      </c>
      <c r="J2162" t="s">
        <v>3968</v>
      </c>
      <c r="K2162">
        <v>5972243</v>
      </c>
      <c r="L2162" t="s">
        <v>3969</v>
      </c>
      <c r="M2162">
        <v>500000</v>
      </c>
      <c r="N2162" t="s">
        <v>3970</v>
      </c>
      <c r="O2162">
        <v>3025</v>
      </c>
      <c r="P2162" t="s">
        <v>3971</v>
      </c>
      <c r="Q2162">
        <v>3025</v>
      </c>
      <c r="R2162" t="s">
        <v>3972</v>
      </c>
      <c r="S2162">
        <v>3025</v>
      </c>
      <c r="T2162" s="7" t="str">
        <f t="shared" si="80"/>
        <v>hp_29861213;atk_4777794;hit_500000;miss_3025;cirt_3025;cirtSub_3025</v>
      </c>
    </row>
    <row r="2163" spans="1:20" x14ac:dyDescent="0.15">
      <c r="A2163" s="16">
        <v>430359</v>
      </c>
      <c r="B2163" s="1" t="s">
        <v>4601</v>
      </c>
      <c r="C2163" s="1">
        <v>1</v>
      </c>
      <c r="D2163" s="1">
        <v>1</v>
      </c>
      <c r="E2163" s="3">
        <v>605</v>
      </c>
      <c r="F2163" s="14" t="s">
        <v>3967</v>
      </c>
      <c r="G2163">
        <v>30026588</v>
      </c>
      <c r="I2163">
        <f t="shared" si="81"/>
        <v>0.8</v>
      </c>
      <c r="J2163" t="s">
        <v>3968</v>
      </c>
      <c r="K2163">
        <v>6005318</v>
      </c>
      <c r="L2163" t="s">
        <v>3969</v>
      </c>
      <c r="M2163">
        <v>500000</v>
      </c>
      <c r="N2163" t="s">
        <v>3970</v>
      </c>
      <c r="O2163">
        <v>3025</v>
      </c>
      <c r="P2163" t="s">
        <v>3971</v>
      </c>
      <c r="Q2163">
        <v>3025</v>
      </c>
      <c r="R2163" t="s">
        <v>3972</v>
      </c>
      <c r="S2163">
        <v>3025</v>
      </c>
      <c r="T2163" s="7" t="str">
        <f t="shared" si="80"/>
        <v>hp_30026588;atk_4804254;hit_500000;miss_3025;cirt_3025;cirtSub_3025</v>
      </c>
    </row>
    <row r="2164" spans="1:20" x14ac:dyDescent="0.15">
      <c r="A2164" s="16">
        <v>430360</v>
      </c>
      <c r="B2164" s="1" t="s">
        <v>4602</v>
      </c>
      <c r="C2164" s="1">
        <v>1</v>
      </c>
      <c r="D2164" s="1">
        <v>1</v>
      </c>
      <c r="E2164" s="3">
        <v>610</v>
      </c>
      <c r="F2164" s="14" t="s">
        <v>3967</v>
      </c>
      <c r="G2164">
        <v>30191963</v>
      </c>
      <c r="I2164">
        <f t="shared" si="81"/>
        <v>0.8</v>
      </c>
      <c r="J2164" t="s">
        <v>3968</v>
      </c>
      <c r="K2164">
        <v>6038393</v>
      </c>
      <c r="L2164" t="s">
        <v>3969</v>
      </c>
      <c r="M2164">
        <v>500000</v>
      </c>
      <c r="N2164" t="s">
        <v>3970</v>
      </c>
      <c r="O2164">
        <v>3050</v>
      </c>
      <c r="P2164" t="s">
        <v>3971</v>
      </c>
      <c r="Q2164">
        <v>3050</v>
      </c>
      <c r="R2164" t="s">
        <v>3972</v>
      </c>
      <c r="S2164">
        <v>3050</v>
      </c>
      <c r="T2164" s="7" t="str">
        <f t="shared" si="80"/>
        <v>hp_30191963;atk_4830714;hit_500000;miss_3050;cirt_3050;cirtSub_3050</v>
      </c>
    </row>
    <row r="2165" spans="1:20" x14ac:dyDescent="0.15">
      <c r="A2165" s="16">
        <v>430361</v>
      </c>
      <c r="B2165" s="1" t="s">
        <v>4603</v>
      </c>
      <c r="C2165" s="1">
        <v>1</v>
      </c>
      <c r="D2165" s="1">
        <v>1</v>
      </c>
      <c r="E2165" s="3">
        <v>610</v>
      </c>
      <c r="F2165" s="14" t="s">
        <v>3967</v>
      </c>
      <c r="G2165">
        <v>30362850</v>
      </c>
      <c r="I2165">
        <f t="shared" si="81"/>
        <v>0.8</v>
      </c>
      <c r="J2165" t="s">
        <v>3968</v>
      </c>
      <c r="K2165">
        <v>6072570</v>
      </c>
      <c r="L2165" t="s">
        <v>3969</v>
      </c>
      <c r="M2165">
        <v>500000</v>
      </c>
      <c r="N2165" t="s">
        <v>3970</v>
      </c>
      <c r="O2165">
        <v>3050</v>
      </c>
      <c r="P2165" t="s">
        <v>3971</v>
      </c>
      <c r="Q2165">
        <v>3050</v>
      </c>
      <c r="R2165" t="s">
        <v>3972</v>
      </c>
      <c r="S2165">
        <v>3050</v>
      </c>
      <c r="T2165" s="7" t="str">
        <f t="shared" si="80"/>
        <v>hp_30362850;atk_4858056;hit_500000;miss_3050;cirt_3050;cirtSub_3050</v>
      </c>
    </row>
    <row r="2166" spans="1:20" x14ac:dyDescent="0.15">
      <c r="A2166" s="16">
        <v>430362</v>
      </c>
      <c r="B2166" s="1" t="s">
        <v>4604</v>
      </c>
      <c r="C2166" s="1">
        <v>1</v>
      </c>
      <c r="D2166" s="1">
        <v>1</v>
      </c>
      <c r="E2166" s="3">
        <v>610</v>
      </c>
      <c r="F2166" s="14" t="s">
        <v>3967</v>
      </c>
      <c r="G2166">
        <v>30533738</v>
      </c>
      <c r="I2166">
        <f t="shared" si="81"/>
        <v>0.8</v>
      </c>
      <c r="J2166" t="s">
        <v>3968</v>
      </c>
      <c r="K2166">
        <v>6106748</v>
      </c>
      <c r="L2166" t="s">
        <v>3969</v>
      </c>
      <c r="M2166">
        <v>500000</v>
      </c>
      <c r="N2166" t="s">
        <v>3970</v>
      </c>
      <c r="O2166">
        <v>3050</v>
      </c>
      <c r="P2166" t="s">
        <v>3971</v>
      </c>
      <c r="Q2166">
        <v>3050</v>
      </c>
      <c r="R2166" t="s">
        <v>3972</v>
      </c>
      <c r="S2166">
        <v>3050</v>
      </c>
      <c r="T2166" s="7" t="str">
        <f t="shared" si="80"/>
        <v>hp_30533738;atk_4885398;hit_500000;miss_3050;cirt_3050;cirtSub_3050</v>
      </c>
    </row>
    <row r="2167" spans="1:20" x14ac:dyDescent="0.15">
      <c r="A2167" s="16">
        <v>430363</v>
      </c>
      <c r="B2167" s="1" t="s">
        <v>4605</v>
      </c>
      <c r="C2167" s="1">
        <v>1</v>
      </c>
      <c r="D2167" s="1">
        <v>1</v>
      </c>
      <c r="E2167" s="3">
        <v>615</v>
      </c>
      <c r="F2167" s="14" t="s">
        <v>3967</v>
      </c>
      <c r="G2167">
        <v>30704625</v>
      </c>
      <c r="I2167">
        <f t="shared" si="81"/>
        <v>0.8</v>
      </c>
      <c r="J2167" t="s">
        <v>3968</v>
      </c>
      <c r="K2167">
        <v>6140925</v>
      </c>
      <c r="L2167" t="s">
        <v>3969</v>
      </c>
      <c r="M2167">
        <v>500000</v>
      </c>
      <c r="N2167" t="s">
        <v>3970</v>
      </c>
      <c r="O2167">
        <v>3075</v>
      </c>
      <c r="P2167" t="s">
        <v>3971</v>
      </c>
      <c r="Q2167">
        <v>3075</v>
      </c>
      <c r="R2167" t="s">
        <v>3972</v>
      </c>
      <c r="S2167">
        <v>3075</v>
      </c>
      <c r="T2167" s="7" t="str">
        <f t="shared" si="80"/>
        <v>hp_30704625;atk_4912740;hit_500000;miss_3075;cirt_3075;cirtSub_3075</v>
      </c>
    </row>
    <row r="2168" spans="1:20" x14ac:dyDescent="0.15">
      <c r="A2168" s="16">
        <v>430364</v>
      </c>
      <c r="B2168" s="1" t="s">
        <v>4606</v>
      </c>
      <c r="C2168" s="1">
        <v>1</v>
      </c>
      <c r="D2168" s="1">
        <v>1</v>
      </c>
      <c r="E2168" s="3">
        <v>615</v>
      </c>
      <c r="F2168" s="14" t="s">
        <v>3967</v>
      </c>
      <c r="G2168">
        <v>30875513</v>
      </c>
      <c r="I2168">
        <f t="shared" si="81"/>
        <v>0.8</v>
      </c>
      <c r="J2168" t="s">
        <v>3968</v>
      </c>
      <c r="K2168">
        <v>6175103</v>
      </c>
      <c r="L2168" t="s">
        <v>3969</v>
      </c>
      <c r="M2168">
        <v>500000</v>
      </c>
      <c r="N2168" t="s">
        <v>3970</v>
      </c>
      <c r="O2168">
        <v>3075</v>
      </c>
      <c r="P2168" t="s">
        <v>3971</v>
      </c>
      <c r="Q2168">
        <v>3075</v>
      </c>
      <c r="R2168" t="s">
        <v>3972</v>
      </c>
      <c r="S2168">
        <v>3075</v>
      </c>
      <c r="T2168" s="7" t="str">
        <f t="shared" si="80"/>
        <v>hp_30875513;atk_4940082;hit_500000;miss_3075;cirt_3075;cirtSub_3075</v>
      </c>
    </row>
    <row r="2169" spans="1:20" x14ac:dyDescent="0.15">
      <c r="A2169" s="16">
        <v>430365</v>
      </c>
      <c r="B2169" s="1" t="s">
        <v>4607</v>
      </c>
      <c r="C2169" s="1">
        <v>1</v>
      </c>
      <c r="D2169" s="1">
        <v>1</v>
      </c>
      <c r="E2169" s="3">
        <v>615</v>
      </c>
      <c r="F2169" s="14" t="s">
        <v>3967</v>
      </c>
      <c r="G2169">
        <v>31046400</v>
      </c>
      <c r="I2169">
        <f t="shared" si="81"/>
        <v>0.8</v>
      </c>
      <c r="J2169" t="s">
        <v>3968</v>
      </c>
      <c r="K2169">
        <v>6209280</v>
      </c>
      <c r="L2169" t="s">
        <v>3969</v>
      </c>
      <c r="M2169">
        <v>500000</v>
      </c>
      <c r="N2169" t="s">
        <v>3970</v>
      </c>
      <c r="O2169">
        <v>3075</v>
      </c>
      <c r="P2169" t="s">
        <v>3971</v>
      </c>
      <c r="Q2169">
        <v>3075</v>
      </c>
      <c r="R2169" t="s">
        <v>3972</v>
      </c>
      <c r="S2169">
        <v>3075</v>
      </c>
      <c r="T2169" s="7" t="str">
        <f t="shared" si="80"/>
        <v>hp_31046400;atk_4967424;hit_500000;miss_3075;cirt_3075;cirtSub_3075</v>
      </c>
    </row>
    <row r="2170" spans="1:20" x14ac:dyDescent="0.15">
      <c r="A2170" s="16">
        <v>430366</v>
      </c>
      <c r="B2170" s="1" t="s">
        <v>4608</v>
      </c>
      <c r="C2170" s="1">
        <v>1</v>
      </c>
      <c r="D2170" s="1">
        <v>1</v>
      </c>
      <c r="E2170" s="3">
        <v>620</v>
      </c>
      <c r="F2170" s="14" t="s">
        <v>3967</v>
      </c>
      <c r="G2170">
        <v>31217288</v>
      </c>
      <c r="I2170">
        <f t="shared" si="81"/>
        <v>0.8</v>
      </c>
      <c r="J2170" t="s">
        <v>3968</v>
      </c>
      <c r="K2170">
        <v>6243458</v>
      </c>
      <c r="L2170" t="s">
        <v>3969</v>
      </c>
      <c r="M2170">
        <v>500000</v>
      </c>
      <c r="N2170" t="s">
        <v>3970</v>
      </c>
      <c r="O2170">
        <v>3100</v>
      </c>
      <c r="P2170" t="s">
        <v>3971</v>
      </c>
      <c r="Q2170">
        <v>3100</v>
      </c>
      <c r="R2170" t="s">
        <v>3972</v>
      </c>
      <c r="S2170">
        <v>3100</v>
      </c>
      <c r="T2170" s="7" t="str">
        <f t="shared" si="80"/>
        <v>hp_31217288;atk_4994766;hit_500000;miss_3100;cirt_3100;cirtSub_3100</v>
      </c>
    </row>
    <row r="2171" spans="1:20" x14ac:dyDescent="0.15">
      <c r="A2171" s="16">
        <v>430367</v>
      </c>
      <c r="B2171" s="1" t="s">
        <v>4609</v>
      </c>
      <c r="C2171" s="1">
        <v>1</v>
      </c>
      <c r="D2171" s="1">
        <v>1</v>
      </c>
      <c r="E2171" s="3">
        <v>620</v>
      </c>
      <c r="F2171" s="14" t="s">
        <v>3967</v>
      </c>
      <c r="G2171">
        <v>31388175</v>
      </c>
      <c r="I2171">
        <f t="shared" si="81"/>
        <v>0.8</v>
      </c>
      <c r="J2171" t="s">
        <v>3968</v>
      </c>
      <c r="K2171">
        <v>6277635</v>
      </c>
      <c r="L2171" t="s">
        <v>3969</v>
      </c>
      <c r="M2171">
        <v>500000</v>
      </c>
      <c r="N2171" t="s">
        <v>3970</v>
      </c>
      <c r="O2171">
        <v>3100</v>
      </c>
      <c r="P2171" t="s">
        <v>3971</v>
      </c>
      <c r="Q2171">
        <v>3100</v>
      </c>
      <c r="R2171" t="s">
        <v>3972</v>
      </c>
      <c r="S2171">
        <v>3100</v>
      </c>
      <c r="T2171" s="7" t="str">
        <f t="shared" si="80"/>
        <v>hp_31388175;atk_5022108;hit_500000;miss_3100;cirt_3100;cirtSub_3100</v>
      </c>
    </row>
    <row r="2172" spans="1:20" x14ac:dyDescent="0.15">
      <c r="A2172" s="16">
        <v>430368</v>
      </c>
      <c r="B2172" s="1" t="s">
        <v>4610</v>
      </c>
      <c r="C2172" s="1">
        <v>1</v>
      </c>
      <c r="D2172" s="1">
        <v>1</v>
      </c>
      <c r="E2172" s="3">
        <v>620</v>
      </c>
      <c r="F2172" s="14" t="s">
        <v>3967</v>
      </c>
      <c r="G2172">
        <v>31559063</v>
      </c>
      <c r="I2172">
        <f t="shared" si="81"/>
        <v>0.8</v>
      </c>
      <c r="J2172" t="s">
        <v>3968</v>
      </c>
      <c r="K2172">
        <v>6311813</v>
      </c>
      <c r="L2172" t="s">
        <v>3969</v>
      </c>
      <c r="M2172">
        <v>500000</v>
      </c>
      <c r="N2172" t="s">
        <v>3970</v>
      </c>
      <c r="O2172">
        <v>3100</v>
      </c>
      <c r="P2172" t="s">
        <v>3971</v>
      </c>
      <c r="Q2172">
        <v>3100</v>
      </c>
      <c r="R2172" t="s">
        <v>3972</v>
      </c>
      <c r="S2172">
        <v>3100</v>
      </c>
      <c r="T2172" s="7" t="str">
        <f t="shared" si="80"/>
        <v>hp_31559063;atk_5049450;hit_500000;miss_3100;cirt_3100;cirtSub_3100</v>
      </c>
    </row>
    <row r="2173" spans="1:20" x14ac:dyDescent="0.15">
      <c r="A2173" s="16">
        <v>430369</v>
      </c>
      <c r="B2173" s="1" t="s">
        <v>4611</v>
      </c>
      <c r="C2173" s="1">
        <v>1</v>
      </c>
      <c r="D2173" s="1">
        <v>1</v>
      </c>
      <c r="E2173" s="3">
        <v>625</v>
      </c>
      <c r="F2173" s="14" t="s">
        <v>3967</v>
      </c>
      <c r="G2173">
        <v>31729950</v>
      </c>
      <c r="I2173">
        <f t="shared" si="81"/>
        <v>0.8</v>
      </c>
      <c r="J2173" t="s">
        <v>3968</v>
      </c>
      <c r="K2173">
        <v>6345990</v>
      </c>
      <c r="L2173" t="s">
        <v>3969</v>
      </c>
      <c r="M2173">
        <v>500000</v>
      </c>
      <c r="N2173" t="s">
        <v>3970</v>
      </c>
      <c r="O2173">
        <v>3125</v>
      </c>
      <c r="P2173" t="s">
        <v>3971</v>
      </c>
      <c r="Q2173">
        <v>3125</v>
      </c>
      <c r="R2173" t="s">
        <v>3972</v>
      </c>
      <c r="S2173">
        <v>3125</v>
      </c>
      <c r="T2173" s="7" t="str">
        <f t="shared" si="80"/>
        <v>hp_31729950;atk_5076792;hit_500000;miss_3125;cirt_3125;cirtSub_3125</v>
      </c>
    </row>
    <row r="2174" spans="1:20" x14ac:dyDescent="0.15">
      <c r="A2174" s="16">
        <v>430370</v>
      </c>
      <c r="B2174" s="1" t="s">
        <v>4612</v>
      </c>
      <c r="C2174" s="1">
        <v>1</v>
      </c>
      <c r="D2174" s="1">
        <v>1</v>
      </c>
      <c r="E2174" s="3">
        <v>625</v>
      </c>
      <c r="F2174" s="14" t="s">
        <v>3967</v>
      </c>
      <c r="G2174">
        <v>31900838</v>
      </c>
      <c r="I2174">
        <f t="shared" si="81"/>
        <v>0.8</v>
      </c>
      <c r="J2174" t="s">
        <v>3968</v>
      </c>
      <c r="K2174">
        <v>6380168</v>
      </c>
      <c r="L2174" t="s">
        <v>3969</v>
      </c>
      <c r="M2174">
        <v>500000</v>
      </c>
      <c r="N2174" t="s">
        <v>3970</v>
      </c>
      <c r="O2174">
        <v>3125</v>
      </c>
      <c r="P2174" t="s">
        <v>3971</v>
      </c>
      <c r="Q2174">
        <v>3125</v>
      </c>
      <c r="R2174" t="s">
        <v>3972</v>
      </c>
      <c r="S2174">
        <v>3125</v>
      </c>
      <c r="T2174" s="7" t="str">
        <f t="shared" si="80"/>
        <v>hp_31900838;atk_5104134;hit_500000;miss_3125;cirt_3125;cirtSub_3125</v>
      </c>
    </row>
    <row r="2175" spans="1:20" x14ac:dyDescent="0.15">
      <c r="A2175" s="16">
        <v>430371</v>
      </c>
      <c r="B2175" s="1" t="s">
        <v>4613</v>
      </c>
      <c r="C2175" s="1">
        <v>1</v>
      </c>
      <c r="D2175" s="1">
        <v>1</v>
      </c>
      <c r="E2175" s="3">
        <v>625</v>
      </c>
      <c r="F2175" s="14" t="s">
        <v>3967</v>
      </c>
      <c r="G2175">
        <v>32071725</v>
      </c>
      <c r="I2175">
        <f t="shared" si="81"/>
        <v>0.8</v>
      </c>
      <c r="J2175" t="s">
        <v>3968</v>
      </c>
      <c r="K2175">
        <v>6414345</v>
      </c>
      <c r="L2175" t="s">
        <v>3969</v>
      </c>
      <c r="M2175">
        <v>500000</v>
      </c>
      <c r="N2175" t="s">
        <v>3970</v>
      </c>
      <c r="O2175">
        <v>3125</v>
      </c>
      <c r="P2175" t="s">
        <v>3971</v>
      </c>
      <c r="Q2175">
        <v>3125</v>
      </c>
      <c r="R2175" t="s">
        <v>3972</v>
      </c>
      <c r="S2175">
        <v>3125</v>
      </c>
      <c r="T2175" s="7" t="str">
        <f t="shared" si="80"/>
        <v>hp_32071725;atk_5131476;hit_500000;miss_3125;cirt_3125;cirtSub_3125</v>
      </c>
    </row>
    <row r="2176" spans="1:20" x14ac:dyDescent="0.15">
      <c r="A2176" s="16">
        <v>430372</v>
      </c>
      <c r="B2176" s="1" t="s">
        <v>4614</v>
      </c>
      <c r="C2176" s="1">
        <v>1</v>
      </c>
      <c r="D2176" s="1">
        <v>1</v>
      </c>
      <c r="E2176" s="3">
        <v>630</v>
      </c>
      <c r="F2176" s="14" t="s">
        <v>3967</v>
      </c>
      <c r="G2176">
        <v>32242613</v>
      </c>
      <c r="I2176">
        <f t="shared" si="81"/>
        <v>0.8</v>
      </c>
      <c r="J2176" t="s">
        <v>3968</v>
      </c>
      <c r="K2176">
        <v>6448523</v>
      </c>
      <c r="L2176" t="s">
        <v>3969</v>
      </c>
      <c r="M2176">
        <v>500000</v>
      </c>
      <c r="N2176" t="s">
        <v>3970</v>
      </c>
      <c r="O2176">
        <v>3150</v>
      </c>
      <c r="P2176" t="s">
        <v>3971</v>
      </c>
      <c r="Q2176">
        <v>3150</v>
      </c>
      <c r="R2176" t="s">
        <v>3972</v>
      </c>
      <c r="S2176">
        <v>3150</v>
      </c>
      <c r="T2176" s="7" t="str">
        <f t="shared" si="80"/>
        <v>hp_32242613;atk_5158818;hit_500000;miss_3150;cirt_3150;cirtSub_3150</v>
      </c>
    </row>
    <row r="2177" spans="1:20" x14ac:dyDescent="0.15">
      <c r="A2177" s="16">
        <v>430373</v>
      </c>
      <c r="B2177" s="1" t="s">
        <v>4615</v>
      </c>
      <c r="C2177" s="1">
        <v>1</v>
      </c>
      <c r="D2177" s="1">
        <v>1</v>
      </c>
      <c r="E2177" s="3">
        <v>630</v>
      </c>
      <c r="F2177" s="14" t="s">
        <v>3967</v>
      </c>
      <c r="G2177">
        <v>32419013</v>
      </c>
      <c r="I2177">
        <f t="shared" si="81"/>
        <v>0.8</v>
      </c>
      <c r="J2177" t="s">
        <v>3968</v>
      </c>
      <c r="K2177">
        <v>6483803</v>
      </c>
      <c r="L2177" t="s">
        <v>3969</v>
      </c>
      <c r="M2177">
        <v>500000</v>
      </c>
      <c r="N2177" t="s">
        <v>3970</v>
      </c>
      <c r="O2177">
        <v>3150</v>
      </c>
      <c r="P2177" t="s">
        <v>3971</v>
      </c>
      <c r="Q2177">
        <v>3150</v>
      </c>
      <c r="R2177" t="s">
        <v>3972</v>
      </c>
      <c r="S2177">
        <v>3150</v>
      </c>
      <c r="T2177" s="7" t="str">
        <f t="shared" si="80"/>
        <v>hp_32419013;atk_5187042;hit_500000;miss_3150;cirt_3150;cirtSub_3150</v>
      </c>
    </row>
    <row r="2178" spans="1:20" x14ac:dyDescent="0.15">
      <c r="A2178" s="16">
        <v>430374</v>
      </c>
      <c r="B2178" s="1" t="s">
        <v>4616</v>
      </c>
      <c r="C2178" s="1">
        <v>1</v>
      </c>
      <c r="D2178" s="1">
        <v>1</v>
      </c>
      <c r="E2178" s="3">
        <v>630</v>
      </c>
      <c r="F2178" s="14" t="s">
        <v>3967</v>
      </c>
      <c r="G2178">
        <v>32595413</v>
      </c>
      <c r="I2178">
        <f t="shared" si="81"/>
        <v>0.8</v>
      </c>
      <c r="J2178" t="s">
        <v>3968</v>
      </c>
      <c r="K2178">
        <v>6519083</v>
      </c>
      <c r="L2178" t="s">
        <v>3969</v>
      </c>
      <c r="M2178">
        <v>500000</v>
      </c>
      <c r="N2178" t="s">
        <v>3970</v>
      </c>
      <c r="O2178">
        <v>3150</v>
      </c>
      <c r="P2178" t="s">
        <v>3971</v>
      </c>
      <c r="Q2178">
        <v>3150</v>
      </c>
      <c r="R2178" t="s">
        <v>3972</v>
      </c>
      <c r="S2178">
        <v>3150</v>
      </c>
      <c r="T2178" s="7" t="str">
        <f t="shared" si="80"/>
        <v>hp_32595413;atk_5215266;hit_500000;miss_3150;cirt_3150;cirtSub_3150</v>
      </c>
    </row>
    <row r="2179" spans="1:20" x14ac:dyDescent="0.15">
      <c r="A2179" s="16">
        <v>430375</v>
      </c>
      <c r="B2179" s="1" t="s">
        <v>4617</v>
      </c>
      <c r="C2179" s="1">
        <v>1</v>
      </c>
      <c r="D2179" s="1">
        <v>1</v>
      </c>
      <c r="E2179" s="3">
        <v>635</v>
      </c>
      <c r="F2179" s="14" t="s">
        <v>3967</v>
      </c>
      <c r="G2179">
        <v>32771813</v>
      </c>
      <c r="I2179">
        <f t="shared" si="81"/>
        <v>0.8</v>
      </c>
      <c r="J2179" t="s">
        <v>3968</v>
      </c>
      <c r="K2179">
        <v>6554363</v>
      </c>
      <c r="L2179" t="s">
        <v>3969</v>
      </c>
      <c r="M2179">
        <v>500000</v>
      </c>
      <c r="N2179" t="s">
        <v>3970</v>
      </c>
      <c r="O2179">
        <v>3175</v>
      </c>
      <c r="P2179" t="s">
        <v>3971</v>
      </c>
      <c r="Q2179">
        <v>3175</v>
      </c>
      <c r="R2179" t="s">
        <v>3972</v>
      </c>
      <c r="S2179">
        <v>3175</v>
      </c>
      <c r="T2179" s="7" t="str">
        <f t="shared" si="80"/>
        <v>hp_32771813;atk_5243490;hit_500000;miss_3175;cirt_3175;cirtSub_3175</v>
      </c>
    </row>
    <row r="2180" spans="1:20" x14ac:dyDescent="0.15">
      <c r="A2180" s="16">
        <v>430376</v>
      </c>
      <c r="B2180" s="1" t="s">
        <v>4618</v>
      </c>
      <c r="C2180" s="1">
        <v>1</v>
      </c>
      <c r="D2180" s="1">
        <v>1</v>
      </c>
      <c r="E2180" s="3">
        <v>635</v>
      </c>
      <c r="F2180" s="14" t="s">
        <v>3967</v>
      </c>
      <c r="G2180">
        <v>32948213</v>
      </c>
      <c r="I2180">
        <f t="shared" si="81"/>
        <v>0.8</v>
      </c>
      <c r="J2180" t="s">
        <v>3968</v>
      </c>
      <c r="K2180">
        <v>6589643</v>
      </c>
      <c r="L2180" t="s">
        <v>3969</v>
      </c>
      <c r="M2180">
        <v>500000</v>
      </c>
      <c r="N2180" t="s">
        <v>3970</v>
      </c>
      <c r="O2180">
        <v>3175</v>
      </c>
      <c r="P2180" t="s">
        <v>3971</v>
      </c>
      <c r="Q2180">
        <v>3175</v>
      </c>
      <c r="R2180" t="s">
        <v>3972</v>
      </c>
      <c r="S2180">
        <v>3175</v>
      </c>
      <c r="T2180" s="7" t="str">
        <f t="shared" si="80"/>
        <v>hp_32948213;atk_5271714;hit_500000;miss_3175;cirt_3175;cirtSub_3175</v>
      </c>
    </row>
    <row r="2181" spans="1:20" x14ac:dyDescent="0.15">
      <c r="A2181" s="16">
        <v>430377</v>
      </c>
      <c r="B2181" s="1" t="s">
        <v>4619</v>
      </c>
      <c r="C2181" s="1">
        <v>1</v>
      </c>
      <c r="D2181" s="1">
        <v>1</v>
      </c>
      <c r="E2181" s="3">
        <v>635</v>
      </c>
      <c r="F2181" s="14" t="s">
        <v>3967</v>
      </c>
      <c r="G2181">
        <v>33124613</v>
      </c>
      <c r="I2181">
        <f t="shared" si="81"/>
        <v>0.8</v>
      </c>
      <c r="J2181" t="s">
        <v>3968</v>
      </c>
      <c r="K2181">
        <v>6624923</v>
      </c>
      <c r="L2181" t="s">
        <v>3969</v>
      </c>
      <c r="M2181">
        <v>500000</v>
      </c>
      <c r="N2181" t="s">
        <v>3970</v>
      </c>
      <c r="O2181">
        <v>3175</v>
      </c>
      <c r="P2181" t="s">
        <v>3971</v>
      </c>
      <c r="Q2181">
        <v>3175</v>
      </c>
      <c r="R2181" t="s">
        <v>3972</v>
      </c>
      <c r="S2181">
        <v>3175</v>
      </c>
      <c r="T2181" s="7" t="str">
        <f t="shared" si="80"/>
        <v>hp_33124613;atk_5299938;hit_500000;miss_3175;cirt_3175;cirtSub_3175</v>
      </c>
    </row>
    <row r="2182" spans="1:20" x14ac:dyDescent="0.15">
      <c r="A2182" s="16">
        <v>430378</v>
      </c>
      <c r="B2182" s="1" t="s">
        <v>4620</v>
      </c>
      <c r="C2182" s="1">
        <v>1</v>
      </c>
      <c r="D2182" s="1">
        <v>1</v>
      </c>
      <c r="E2182" s="3">
        <v>640</v>
      </c>
      <c r="F2182" s="14" t="s">
        <v>3967</v>
      </c>
      <c r="G2182">
        <v>33301013</v>
      </c>
      <c r="I2182">
        <f t="shared" si="81"/>
        <v>0.8</v>
      </c>
      <c r="J2182" t="s">
        <v>3968</v>
      </c>
      <c r="K2182">
        <v>6660203</v>
      </c>
      <c r="L2182" t="s">
        <v>3969</v>
      </c>
      <c r="M2182">
        <v>500000</v>
      </c>
      <c r="N2182" t="s">
        <v>3970</v>
      </c>
      <c r="O2182">
        <v>3200</v>
      </c>
      <c r="P2182" t="s">
        <v>3971</v>
      </c>
      <c r="Q2182">
        <v>3200</v>
      </c>
      <c r="R2182" t="s">
        <v>3972</v>
      </c>
      <c r="S2182">
        <v>3200</v>
      </c>
      <c r="T2182" s="7" t="str">
        <f t="shared" si="80"/>
        <v>hp_33301013;atk_5328162;hit_500000;miss_3200;cirt_3200;cirtSub_3200</v>
      </c>
    </row>
    <row r="2183" spans="1:20" x14ac:dyDescent="0.15">
      <c r="A2183" s="16">
        <v>430379</v>
      </c>
      <c r="B2183" s="1" t="s">
        <v>4621</v>
      </c>
      <c r="C2183" s="1">
        <v>1</v>
      </c>
      <c r="D2183" s="1">
        <v>1</v>
      </c>
      <c r="E2183" s="3">
        <v>640</v>
      </c>
      <c r="F2183" s="14" t="s">
        <v>3967</v>
      </c>
      <c r="G2183">
        <v>33477413</v>
      </c>
      <c r="I2183">
        <f t="shared" si="81"/>
        <v>0.8</v>
      </c>
      <c r="J2183" t="s">
        <v>3968</v>
      </c>
      <c r="K2183">
        <v>6695483</v>
      </c>
      <c r="L2183" t="s">
        <v>3969</v>
      </c>
      <c r="M2183">
        <v>500000</v>
      </c>
      <c r="N2183" t="s">
        <v>3970</v>
      </c>
      <c r="O2183">
        <v>3200</v>
      </c>
      <c r="P2183" t="s">
        <v>3971</v>
      </c>
      <c r="Q2183">
        <v>3200</v>
      </c>
      <c r="R2183" t="s">
        <v>3972</v>
      </c>
      <c r="S2183">
        <v>3200</v>
      </c>
      <c r="T2183" s="7" t="str">
        <f t="shared" si="80"/>
        <v>hp_33477413;atk_5356386;hit_500000;miss_3200;cirt_3200;cirtSub_3200</v>
      </c>
    </row>
    <row r="2184" spans="1:20" x14ac:dyDescent="0.15">
      <c r="A2184" s="16">
        <v>430380</v>
      </c>
      <c r="B2184" s="1" t="s">
        <v>4622</v>
      </c>
      <c r="C2184" s="1">
        <v>1</v>
      </c>
      <c r="D2184" s="1">
        <v>1</v>
      </c>
      <c r="E2184" s="3">
        <v>640</v>
      </c>
      <c r="F2184" s="14" t="s">
        <v>3967</v>
      </c>
      <c r="G2184">
        <v>33653813</v>
      </c>
      <c r="I2184">
        <f t="shared" si="81"/>
        <v>0.8</v>
      </c>
      <c r="J2184" t="s">
        <v>3968</v>
      </c>
      <c r="K2184">
        <v>6730763</v>
      </c>
      <c r="L2184" t="s">
        <v>3969</v>
      </c>
      <c r="M2184">
        <v>500000</v>
      </c>
      <c r="N2184" t="s">
        <v>3970</v>
      </c>
      <c r="O2184">
        <v>3200</v>
      </c>
      <c r="P2184" t="s">
        <v>3971</v>
      </c>
      <c r="Q2184">
        <v>3200</v>
      </c>
      <c r="R2184" t="s">
        <v>3972</v>
      </c>
      <c r="S2184">
        <v>3200</v>
      </c>
      <c r="T2184" s="7" t="str">
        <f t="shared" si="80"/>
        <v>hp_33653813;atk_5384610;hit_500000;miss_3200;cirt_3200;cirtSub_3200</v>
      </c>
    </row>
    <row r="2185" spans="1:20" x14ac:dyDescent="0.15">
      <c r="A2185" s="16">
        <v>430381</v>
      </c>
      <c r="B2185" s="1" t="s">
        <v>4623</v>
      </c>
      <c r="C2185" s="1">
        <v>1</v>
      </c>
      <c r="D2185" s="1">
        <v>1</v>
      </c>
      <c r="E2185" s="3">
        <v>645</v>
      </c>
      <c r="F2185" s="14" t="s">
        <v>3967</v>
      </c>
      <c r="G2185">
        <v>33830213</v>
      </c>
      <c r="I2185">
        <f t="shared" si="81"/>
        <v>0.8</v>
      </c>
      <c r="J2185" t="s">
        <v>3968</v>
      </c>
      <c r="K2185">
        <v>6766043</v>
      </c>
      <c r="L2185" t="s">
        <v>3969</v>
      </c>
      <c r="M2185">
        <v>500000</v>
      </c>
      <c r="N2185" t="s">
        <v>3970</v>
      </c>
      <c r="O2185">
        <v>3225</v>
      </c>
      <c r="P2185" t="s">
        <v>3971</v>
      </c>
      <c r="Q2185">
        <v>3225</v>
      </c>
      <c r="R2185" t="s">
        <v>3972</v>
      </c>
      <c r="S2185">
        <v>3225</v>
      </c>
      <c r="T2185" s="7" t="str">
        <f t="shared" si="80"/>
        <v>hp_33830213;atk_5412834;hit_500000;miss_3225;cirt_3225;cirtSub_3225</v>
      </c>
    </row>
    <row r="2186" spans="1:20" x14ac:dyDescent="0.15">
      <c r="A2186" s="16">
        <v>430382</v>
      </c>
      <c r="B2186" s="1" t="s">
        <v>4624</v>
      </c>
      <c r="C2186" s="1">
        <v>1</v>
      </c>
      <c r="D2186" s="1">
        <v>1</v>
      </c>
      <c r="E2186" s="3">
        <v>645</v>
      </c>
      <c r="F2186" s="14" t="s">
        <v>3967</v>
      </c>
      <c r="G2186">
        <v>34006613</v>
      </c>
      <c r="I2186">
        <f t="shared" si="81"/>
        <v>0.8</v>
      </c>
      <c r="J2186" t="s">
        <v>3968</v>
      </c>
      <c r="K2186">
        <v>6801323</v>
      </c>
      <c r="L2186" t="s">
        <v>3969</v>
      </c>
      <c r="M2186">
        <v>500000</v>
      </c>
      <c r="N2186" t="s">
        <v>3970</v>
      </c>
      <c r="O2186">
        <v>3225</v>
      </c>
      <c r="P2186" t="s">
        <v>3971</v>
      </c>
      <c r="Q2186">
        <v>3225</v>
      </c>
      <c r="R2186" t="s">
        <v>3972</v>
      </c>
      <c r="S2186">
        <v>3225</v>
      </c>
      <c r="T2186" s="7" t="str">
        <f t="shared" si="80"/>
        <v>hp_34006613;atk_5441058;hit_500000;miss_3225;cirt_3225;cirtSub_3225</v>
      </c>
    </row>
    <row r="2187" spans="1:20" x14ac:dyDescent="0.15">
      <c r="A2187" s="16">
        <v>430383</v>
      </c>
      <c r="B2187" s="1" t="s">
        <v>4625</v>
      </c>
      <c r="C2187" s="1">
        <v>1</v>
      </c>
      <c r="D2187" s="1">
        <v>1</v>
      </c>
      <c r="E2187" s="3">
        <v>645</v>
      </c>
      <c r="F2187" s="14" t="s">
        <v>3967</v>
      </c>
      <c r="G2187">
        <v>34188525</v>
      </c>
      <c r="I2187">
        <f t="shared" si="81"/>
        <v>0.8</v>
      </c>
      <c r="J2187" t="s">
        <v>3968</v>
      </c>
      <c r="K2187">
        <v>6837705</v>
      </c>
      <c r="L2187" t="s">
        <v>3969</v>
      </c>
      <c r="M2187">
        <v>500000</v>
      </c>
      <c r="N2187" t="s">
        <v>3970</v>
      </c>
      <c r="O2187">
        <v>3225</v>
      </c>
      <c r="P2187" t="s">
        <v>3971</v>
      </c>
      <c r="Q2187">
        <v>3225</v>
      </c>
      <c r="R2187" t="s">
        <v>3972</v>
      </c>
      <c r="S2187">
        <v>3225</v>
      </c>
      <c r="T2187" s="7" t="str">
        <f t="shared" si="80"/>
        <v>hp_34188525;atk_5470164;hit_500000;miss_3225;cirt_3225;cirtSub_3225</v>
      </c>
    </row>
    <row r="2188" spans="1:20" x14ac:dyDescent="0.15">
      <c r="A2188" s="16">
        <v>430384</v>
      </c>
      <c r="B2188" s="1" t="s">
        <v>4626</v>
      </c>
      <c r="C2188" s="1">
        <v>1</v>
      </c>
      <c r="D2188" s="1">
        <v>1</v>
      </c>
      <c r="E2188" s="3">
        <v>650</v>
      </c>
      <c r="F2188" s="14" t="s">
        <v>3967</v>
      </c>
      <c r="G2188">
        <v>34370438</v>
      </c>
      <c r="I2188">
        <f t="shared" si="81"/>
        <v>0.8</v>
      </c>
      <c r="J2188" t="s">
        <v>3968</v>
      </c>
      <c r="K2188">
        <v>6874088</v>
      </c>
      <c r="L2188" t="s">
        <v>3969</v>
      </c>
      <c r="M2188">
        <v>500000</v>
      </c>
      <c r="N2188" t="s">
        <v>3970</v>
      </c>
      <c r="O2188">
        <v>3250</v>
      </c>
      <c r="P2188" t="s">
        <v>3971</v>
      </c>
      <c r="Q2188">
        <v>3250</v>
      </c>
      <c r="R2188" t="s">
        <v>3972</v>
      </c>
      <c r="S2188">
        <v>3250</v>
      </c>
      <c r="T2188" s="7" t="str">
        <f t="shared" si="80"/>
        <v>hp_34370438;atk_5499270;hit_500000;miss_3250;cirt_3250;cirtSub_3250</v>
      </c>
    </row>
    <row r="2189" spans="1:20" x14ac:dyDescent="0.15">
      <c r="A2189" s="16">
        <v>430385</v>
      </c>
      <c r="B2189" s="1" t="s">
        <v>4627</v>
      </c>
      <c r="C2189" s="1">
        <v>1</v>
      </c>
      <c r="D2189" s="1">
        <v>1</v>
      </c>
      <c r="E2189" s="3">
        <v>650</v>
      </c>
      <c r="F2189" s="14" t="s">
        <v>3967</v>
      </c>
      <c r="G2189">
        <v>34552350</v>
      </c>
      <c r="I2189">
        <f t="shared" si="81"/>
        <v>0.8</v>
      </c>
      <c r="J2189" t="s">
        <v>3968</v>
      </c>
      <c r="K2189">
        <v>6910470</v>
      </c>
      <c r="L2189" t="s">
        <v>3969</v>
      </c>
      <c r="M2189">
        <v>500000</v>
      </c>
      <c r="N2189" t="s">
        <v>3970</v>
      </c>
      <c r="O2189">
        <v>3250</v>
      </c>
      <c r="P2189" t="s">
        <v>3971</v>
      </c>
      <c r="Q2189">
        <v>3250</v>
      </c>
      <c r="R2189" t="s">
        <v>3972</v>
      </c>
      <c r="S2189">
        <v>3250</v>
      </c>
      <c r="T2189" s="7" t="str">
        <f t="shared" ref="T2189:T2252" si="82">F2189&amp;"_"&amp;G2189&amp;";"&amp;J2189&amp;"_"&amp;INT(K2189*I2189)&amp;";"&amp;L2189&amp;"_"&amp;M2189&amp;";"&amp;N2189&amp;"_"&amp;O2189&amp;";"&amp;P2189&amp;"_"&amp;Q2189&amp;";"&amp;R2189&amp;"_"&amp;S2189</f>
        <v>hp_34552350;atk_5528376;hit_500000;miss_3250;cirt_3250;cirtSub_3250</v>
      </c>
    </row>
    <row r="2190" spans="1:20" x14ac:dyDescent="0.15">
      <c r="A2190" s="16">
        <v>430386</v>
      </c>
      <c r="B2190" s="1" t="s">
        <v>4628</v>
      </c>
      <c r="C2190" s="1">
        <v>1</v>
      </c>
      <c r="D2190" s="1">
        <v>1</v>
      </c>
      <c r="E2190" s="3">
        <v>650</v>
      </c>
      <c r="F2190" s="14" t="s">
        <v>3967</v>
      </c>
      <c r="G2190">
        <v>34734263</v>
      </c>
      <c r="I2190">
        <f t="shared" si="81"/>
        <v>0.8</v>
      </c>
      <c r="J2190" t="s">
        <v>3968</v>
      </c>
      <c r="K2190">
        <v>6946853</v>
      </c>
      <c r="L2190" t="s">
        <v>3969</v>
      </c>
      <c r="M2190">
        <v>500000</v>
      </c>
      <c r="N2190" t="s">
        <v>3970</v>
      </c>
      <c r="O2190">
        <v>3250</v>
      </c>
      <c r="P2190" t="s">
        <v>3971</v>
      </c>
      <c r="Q2190">
        <v>3250</v>
      </c>
      <c r="R2190" t="s">
        <v>3972</v>
      </c>
      <c r="S2190">
        <v>3250</v>
      </c>
      <c r="T2190" s="7" t="str">
        <f t="shared" si="82"/>
        <v>hp_34734263;atk_5557482;hit_500000;miss_3250;cirt_3250;cirtSub_3250</v>
      </c>
    </row>
    <row r="2191" spans="1:20" x14ac:dyDescent="0.15">
      <c r="A2191" s="16">
        <v>430387</v>
      </c>
      <c r="B2191" s="1" t="s">
        <v>4629</v>
      </c>
      <c r="C2191" s="1">
        <v>1</v>
      </c>
      <c r="D2191" s="1">
        <v>1</v>
      </c>
      <c r="E2191" s="3">
        <v>655</v>
      </c>
      <c r="F2191" s="14" t="s">
        <v>3967</v>
      </c>
      <c r="G2191">
        <v>34916175</v>
      </c>
      <c r="I2191">
        <f t="shared" si="81"/>
        <v>0.8</v>
      </c>
      <c r="J2191" t="s">
        <v>3968</v>
      </c>
      <c r="K2191">
        <v>6983235</v>
      </c>
      <c r="L2191" t="s">
        <v>3969</v>
      </c>
      <c r="M2191">
        <v>500000</v>
      </c>
      <c r="N2191" t="s">
        <v>3970</v>
      </c>
      <c r="O2191">
        <v>3275</v>
      </c>
      <c r="P2191" t="s">
        <v>3971</v>
      </c>
      <c r="Q2191">
        <v>3275</v>
      </c>
      <c r="R2191" t="s">
        <v>3972</v>
      </c>
      <c r="S2191">
        <v>3275</v>
      </c>
      <c r="T2191" s="7" t="str">
        <f t="shared" si="82"/>
        <v>hp_34916175;atk_5586588;hit_500000;miss_3275;cirt_3275;cirtSub_3275</v>
      </c>
    </row>
    <row r="2192" spans="1:20" x14ac:dyDescent="0.15">
      <c r="A2192" s="16">
        <v>430388</v>
      </c>
      <c r="B2192" s="1" t="s">
        <v>4630</v>
      </c>
      <c r="C2192" s="1">
        <v>1</v>
      </c>
      <c r="D2192" s="1">
        <v>1</v>
      </c>
      <c r="E2192" s="3">
        <v>655</v>
      </c>
      <c r="F2192" s="14" t="s">
        <v>3967</v>
      </c>
      <c r="G2192">
        <v>35098088</v>
      </c>
      <c r="I2192">
        <f t="shared" si="81"/>
        <v>0.8</v>
      </c>
      <c r="J2192" t="s">
        <v>3968</v>
      </c>
      <c r="K2192">
        <v>7019618</v>
      </c>
      <c r="L2192" t="s">
        <v>3969</v>
      </c>
      <c r="M2192">
        <v>500000</v>
      </c>
      <c r="N2192" t="s">
        <v>3970</v>
      </c>
      <c r="O2192">
        <v>3275</v>
      </c>
      <c r="P2192" t="s">
        <v>3971</v>
      </c>
      <c r="Q2192">
        <v>3275</v>
      </c>
      <c r="R2192" t="s">
        <v>3972</v>
      </c>
      <c r="S2192">
        <v>3275</v>
      </c>
      <c r="T2192" s="7" t="str">
        <f t="shared" si="82"/>
        <v>hp_35098088;atk_5615694;hit_500000;miss_3275;cirt_3275;cirtSub_3275</v>
      </c>
    </row>
    <row r="2193" spans="1:20" x14ac:dyDescent="0.15">
      <c r="A2193" s="16">
        <v>430389</v>
      </c>
      <c r="B2193" s="1" t="s">
        <v>4631</v>
      </c>
      <c r="C2193" s="1">
        <v>1</v>
      </c>
      <c r="D2193" s="1">
        <v>1</v>
      </c>
      <c r="E2193" s="3">
        <v>655</v>
      </c>
      <c r="F2193" s="14" t="s">
        <v>3967</v>
      </c>
      <c r="G2193">
        <v>35280000</v>
      </c>
      <c r="I2193">
        <f t="shared" si="81"/>
        <v>0.8</v>
      </c>
      <c r="J2193" t="s">
        <v>3968</v>
      </c>
      <c r="K2193">
        <v>7056000</v>
      </c>
      <c r="L2193" t="s">
        <v>3969</v>
      </c>
      <c r="M2193">
        <v>500000</v>
      </c>
      <c r="N2193" t="s">
        <v>3970</v>
      </c>
      <c r="O2193">
        <v>3275</v>
      </c>
      <c r="P2193" t="s">
        <v>3971</v>
      </c>
      <c r="Q2193">
        <v>3275</v>
      </c>
      <c r="R2193" t="s">
        <v>3972</v>
      </c>
      <c r="S2193">
        <v>3275</v>
      </c>
      <c r="T2193" s="7" t="str">
        <f t="shared" si="82"/>
        <v>hp_35280000;atk_5644800;hit_500000;miss_3275;cirt_3275;cirtSub_3275</v>
      </c>
    </row>
    <row r="2194" spans="1:20" x14ac:dyDescent="0.15">
      <c r="A2194" s="16">
        <v>430390</v>
      </c>
      <c r="B2194" s="1" t="s">
        <v>4632</v>
      </c>
      <c r="C2194" s="1">
        <v>1</v>
      </c>
      <c r="D2194" s="1">
        <v>1</v>
      </c>
      <c r="E2194" s="3">
        <v>660</v>
      </c>
      <c r="F2194" s="14" t="s">
        <v>3967</v>
      </c>
      <c r="G2194">
        <v>35461913</v>
      </c>
      <c r="I2194">
        <f t="shared" ref="I2194:I2257" si="83">MIN(I2189+0.02,0.8)</f>
        <v>0.8</v>
      </c>
      <c r="J2194" t="s">
        <v>3968</v>
      </c>
      <c r="K2194">
        <v>7092383</v>
      </c>
      <c r="L2194" t="s">
        <v>3969</v>
      </c>
      <c r="M2194">
        <v>500000</v>
      </c>
      <c r="N2194" t="s">
        <v>3970</v>
      </c>
      <c r="O2194">
        <v>3300</v>
      </c>
      <c r="P2194" t="s">
        <v>3971</v>
      </c>
      <c r="Q2194">
        <v>3300</v>
      </c>
      <c r="R2194" t="s">
        <v>3972</v>
      </c>
      <c r="S2194">
        <v>3300</v>
      </c>
      <c r="T2194" s="7" t="str">
        <f t="shared" si="82"/>
        <v>hp_35461913;atk_5673906;hit_500000;miss_3300;cirt_3300;cirtSub_3300</v>
      </c>
    </row>
    <row r="2195" spans="1:20" x14ac:dyDescent="0.15">
      <c r="A2195" s="16">
        <v>430391</v>
      </c>
      <c r="B2195" s="1" t="s">
        <v>4633</v>
      </c>
      <c r="C2195" s="1">
        <v>1</v>
      </c>
      <c r="D2195" s="1">
        <v>1</v>
      </c>
      <c r="E2195" s="3">
        <v>660</v>
      </c>
      <c r="F2195" s="14" t="s">
        <v>3967</v>
      </c>
      <c r="G2195">
        <v>35643825</v>
      </c>
      <c r="I2195">
        <f t="shared" si="83"/>
        <v>0.8</v>
      </c>
      <c r="J2195" t="s">
        <v>3968</v>
      </c>
      <c r="K2195">
        <v>7128765</v>
      </c>
      <c r="L2195" t="s">
        <v>3969</v>
      </c>
      <c r="M2195">
        <v>500000</v>
      </c>
      <c r="N2195" t="s">
        <v>3970</v>
      </c>
      <c r="O2195">
        <v>3300</v>
      </c>
      <c r="P2195" t="s">
        <v>3971</v>
      </c>
      <c r="Q2195">
        <v>3300</v>
      </c>
      <c r="R2195" t="s">
        <v>3972</v>
      </c>
      <c r="S2195">
        <v>3300</v>
      </c>
      <c r="T2195" s="7" t="str">
        <f t="shared" si="82"/>
        <v>hp_35643825;atk_5703012;hit_500000;miss_3300;cirt_3300;cirtSub_3300</v>
      </c>
    </row>
    <row r="2196" spans="1:20" x14ac:dyDescent="0.15">
      <c r="A2196" s="16">
        <v>430392</v>
      </c>
      <c r="B2196" s="1" t="s">
        <v>4634</v>
      </c>
      <c r="C2196" s="1">
        <v>1</v>
      </c>
      <c r="D2196" s="1">
        <v>1</v>
      </c>
      <c r="E2196" s="3">
        <v>660</v>
      </c>
      <c r="F2196" s="14" t="s">
        <v>3967</v>
      </c>
      <c r="G2196">
        <v>35825738</v>
      </c>
      <c r="I2196">
        <f t="shared" si="83"/>
        <v>0.8</v>
      </c>
      <c r="J2196" t="s">
        <v>3968</v>
      </c>
      <c r="K2196">
        <v>7165148</v>
      </c>
      <c r="L2196" t="s">
        <v>3969</v>
      </c>
      <c r="M2196">
        <v>500000</v>
      </c>
      <c r="N2196" t="s">
        <v>3970</v>
      </c>
      <c r="O2196">
        <v>3300</v>
      </c>
      <c r="P2196" t="s">
        <v>3971</v>
      </c>
      <c r="Q2196">
        <v>3300</v>
      </c>
      <c r="R2196" t="s">
        <v>3972</v>
      </c>
      <c r="S2196">
        <v>3300</v>
      </c>
      <c r="T2196" s="7" t="str">
        <f t="shared" si="82"/>
        <v>hp_35825738;atk_5732118;hit_500000;miss_3300;cirt_3300;cirtSub_3300</v>
      </c>
    </row>
    <row r="2197" spans="1:20" x14ac:dyDescent="0.15">
      <c r="A2197" s="16">
        <v>430393</v>
      </c>
      <c r="B2197" s="1" t="s">
        <v>4635</v>
      </c>
      <c r="C2197" s="1">
        <v>1</v>
      </c>
      <c r="D2197" s="1">
        <v>1</v>
      </c>
      <c r="E2197" s="3">
        <v>665</v>
      </c>
      <c r="F2197" s="14" t="s">
        <v>3967</v>
      </c>
      <c r="G2197">
        <v>36007650</v>
      </c>
      <c r="I2197">
        <f t="shared" si="83"/>
        <v>0.8</v>
      </c>
      <c r="J2197" t="s">
        <v>3968</v>
      </c>
      <c r="K2197">
        <v>7201530</v>
      </c>
      <c r="L2197" t="s">
        <v>3969</v>
      </c>
      <c r="M2197">
        <v>500000</v>
      </c>
      <c r="N2197" t="s">
        <v>3970</v>
      </c>
      <c r="O2197">
        <v>3325</v>
      </c>
      <c r="P2197" t="s">
        <v>3971</v>
      </c>
      <c r="Q2197">
        <v>3325</v>
      </c>
      <c r="R2197" t="s">
        <v>3972</v>
      </c>
      <c r="S2197">
        <v>3325</v>
      </c>
      <c r="T2197" s="7" t="str">
        <f t="shared" si="82"/>
        <v>hp_36007650;atk_5761224;hit_500000;miss_3325;cirt_3325;cirtSub_3325</v>
      </c>
    </row>
    <row r="2198" spans="1:20" x14ac:dyDescent="0.15">
      <c r="A2198" s="16">
        <v>430394</v>
      </c>
      <c r="B2198" s="1" t="s">
        <v>4636</v>
      </c>
      <c r="C2198" s="1">
        <v>1</v>
      </c>
      <c r="D2198" s="1">
        <v>1</v>
      </c>
      <c r="E2198" s="3">
        <v>665</v>
      </c>
      <c r="F2198" s="14" t="s">
        <v>3967</v>
      </c>
      <c r="G2198">
        <v>36195075</v>
      </c>
      <c r="I2198">
        <f t="shared" si="83"/>
        <v>0.8</v>
      </c>
      <c r="J2198" t="s">
        <v>3968</v>
      </c>
      <c r="K2198">
        <v>7239015</v>
      </c>
      <c r="L2198" t="s">
        <v>3969</v>
      </c>
      <c r="M2198">
        <v>500000</v>
      </c>
      <c r="N2198" t="s">
        <v>3970</v>
      </c>
      <c r="O2198">
        <v>3325</v>
      </c>
      <c r="P2198" t="s">
        <v>3971</v>
      </c>
      <c r="Q2198">
        <v>3325</v>
      </c>
      <c r="R2198" t="s">
        <v>3972</v>
      </c>
      <c r="S2198">
        <v>3325</v>
      </c>
      <c r="T2198" s="7" t="str">
        <f t="shared" si="82"/>
        <v>hp_36195075;atk_5791212;hit_500000;miss_3325;cirt_3325;cirtSub_3325</v>
      </c>
    </row>
    <row r="2199" spans="1:20" x14ac:dyDescent="0.15">
      <c r="A2199" s="16">
        <v>430395</v>
      </c>
      <c r="B2199" s="1" t="s">
        <v>4637</v>
      </c>
      <c r="C2199" s="1">
        <v>1</v>
      </c>
      <c r="D2199" s="1">
        <v>1</v>
      </c>
      <c r="E2199" s="3">
        <v>665</v>
      </c>
      <c r="F2199" s="14" t="s">
        <v>3967</v>
      </c>
      <c r="G2199">
        <v>36382500</v>
      </c>
      <c r="I2199">
        <f t="shared" si="83"/>
        <v>0.8</v>
      </c>
      <c r="J2199" t="s">
        <v>3968</v>
      </c>
      <c r="K2199">
        <v>7276500</v>
      </c>
      <c r="L2199" t="s">
        <v>3969</v>
      </c>
      <c r="M2199">
        <v>500000</v>
      </c>
      <c r="N2199" t="s">
        <v>3970</v>
      </c>
      <c r="O2199">
        <v>3325</v>
      </c>
      <c r="P2199" t="s">
        <v>3971</v>
      </c>
      <c r="Q2199">
        <v>3325</v>
      </c>
      <c r="R2199" t="s">
        <v>3972</v>
      </c>
      <c r="S2199">
        <v>3325</v>
      </c>
      <c r="T2199" s="7" t="str">
        <f t="shared" si="82"/>
        <v>hp_36382500;atk_5821200;hit_500000;miss_3325;cirt_3325;cirtSub_3325</v>
      </c>
    </row>
    <row r="2200" spans="1:20" x14ac:dyDescent="0.15">
      <c r="A2200" s="16">
        <v>430396</v>
      </c>
      <c r="B2200" s="1" t="s">
        <v>4638</v>
      </c>
      <c r="C2200" s="1">
        <v>1</v>
      </c>
      <c r="D2200" s="1">
        <v>1</v>
      </c>
      <c r="E2200" s="3">
        <v>670</v>
      </c>
      <c r="F2200" s="14" t="s">
        <v>3967</v>
      </c>
      <c r="G2200">
        <v>36569925</v>
      </c>
      <c r="I2200">
        <f t="shared" si="83"/>
        <v>0.8</v>
      </c>
      <c r="J2200" t="s">
        <v>3968</v>
      </c>
      <c r="K2200">
        <v>7313985</v>
      </c>
      <c r="L2200" t="s">
        <v>3969</v>
      </c>
      <c r="M2200">
        <v>500000</v>
      </c>
      <c r="N2200" t="s">
        <v>3970</v>
      </c>
      <c r="O2200">
        <v>3350</v>
      </c>
      <c r="P2200" t="s">
        <v>3971</v>
      </c>
      <c r="Q2200">
        <v>3350</v>
      </c>
      <c r="R2200" t="s">
        <v>3972</v>
      </c>
      <c r="S2200">
        <v>3350</v>
      </c>
      <c r="T2200" s="7" t="str">
        <f t="shared" si="82"/>
        <v>hp_36569925;atk_5851188;hit_500000;miss_3350;cirt_3350;cirtSub_3350</v>
      </c>
    </row>
    <row r="2201" spans="1:20" x14ac:dyDescent="0.15">
      <c r="A2201" s="16">
        <v>430397</v>
      </c>
      <c r="B2201" s="1" t="s">
        <v>4639</v>
      </c>
      <c r="C2201" s="1">
        <v>1</v>
      </c>
      <c r="D2201" s="1">
        <v>1</v>
      </c>
      <c r="E2201" s="3">
        <v>670</v>
      </c>
      <c r="F2201" s="14" t="s">
        <v>3967</v>
      </c>
      <c r="G2201">
        <v>36757350</v>
      </c>
      <c r="I2201">
        <f t="shared" si="83"/>
        <v>0.8</v>
      </c>
      <c r="J2201" t="s">
        <v>3968</v>
      </c>
      <c r="K2201">
        <v>7351470</v>
      </c>
      <c r="L2201" t="s">
        <v>3969</v>
      </c>
      <c r="M2201">
        <v>500000</v>
      </c>
      <c r="N2201" t="s">
        <v>3970</v>
      </c>
      <c r="O2201">
        <v>3350</v>
      </c>
      <c r="P2201" t="s">
        <v>3971</v>
      </c>
      <c r="Q2201">
        <v>3350</v>
      </c>
      <c r="R2201" t="s">
        <v>3972</v>
      </c>
      <c r="S2201">
        <v>3350</v>
      </c>
      <c r="T2201" s="7" t="str">
        <f t="shared" si="82"/>
        <v>hp_36757350;atk_5881176;hit_500000;miss_3350;cirt_3350;cirtSub_3350</v>
      </c>
    </row>
    <row r="2202" spans="1:20" x14ac:dyDescent="0.15">
      <c r="A2202" s="16">
        <v>430398</v>
      </c>
      <c r="B2202" s="1" t="s">
        <v>4640</v>
      </c>
      <c r="C2202" s="1">
        <v>1</v>
      </c>
      <c r="D2202" s="1">
        <v>1</v>
      </c>
      <c r="E2202" s="3">
        <v>670</v>
      </c>
      <c r="F2202" s="14" t="s">
        <v>3967</v>
      </c>
      <c r="G2202">
        <v>36944775</v>
      </c>
      <c r="I2202">
        <f t="shared" si="83"/>
        <v>0.8</v>
      </c>
      <c r="J2202" t="s">
        <v>3968</v>
      </c>
      <c r="K2202">
        <v>7388955</v>
      </c>
      <c r="L2202" t="s">
        <v>3969</v>
      </c>
      <c r="M2202">
        <v>500000</v>
      </c>
      <c r="N2202" t="s">
        <v>3970</v>
      </c>
      <c r="O2202">
        <v>3350</v>
      </c>
      <c r="P2202" t="s">
        <v>3971</v>
      </c>
      <c r="Q2202">
        <v>3350</v>
      </c>
      <c r="R2202" t="s">
        <v>3972</v>
      </c>
      <c r="S2202">
        <v>3350</v>
      </c>
      <c r="T2202" s="7" t="str">
        <f t="shared" si="82"/>
        <v>hp_36944775;atk_5911164;hit_500000;miss_3350;cirt_3350;cirtSub_3350</v>
      </c>
    </row>
    <row r="2203" spans="1:20" x14ac:dyDescent="0.15">
      <c r="A2203" s="16">
        <v>430399</v>
      </c>
      <c r="B2203" s="1" t="s">
        <v>4641</v>
      </c>
      <c r="C2203" s="1">
        <v>1</v>
      </c>
      <c r="D2203" s="1">
        <v>1</v>
      </c>
      <c r="E2203" s="3">
        <v>675</v>
      </c>
      <c r="F2203" s="14" t="s">
        <v>3967</v>
      </c>
      <c r="G2203">
        <v>37132200</v>
      </c>
      <c r="I2203">
        <f t="shared" si="83"/>
        <v>0.8</v>
      </c>
      <c r="J2203" t="s">
        <v>3968</v>
      </c>
      <c r="K2203">
        <v>7426440</v>
      </c>
      <c r="L2203" t="s">
        <v>3969</v>
      </c>
      <c r="M2203">
        <v>500000</v>
      </c>
      <c r="N2203" t="s">
        <v>3970</v>
      </c>
      <c r="O2203">
        <v>3375</v>
      </c>
      <c r="P2203" t="s">
        <v>3971</v>
      </c>
      <c r="Q2203">
        <v>3375</v>
      </c>
      <c r="R2203" t="s">
        <v>3972</v>
      </c>
      <c r="S2203">
        <v>3375</v>
      </c>
      <c r="T2203" s="7" t="str">
        <f t="shared" si="82"/>
        <v>hp_37132200;atk_5941152;hit_500000;miss_3375;cirt_3375;cirtSub_3375</v>
      </c>
    </row>
    <row r="2204" spans="1:20" x14ac:dyDescent="0.15">
      <c r="A2204" s="16">
        <v>430400</v>
      </c>
      <c r="B2204" s="1" t="s">
        <v>4642</v>
      </c>
      <c r="C2204" s="1">
        <v>1</v>
      </c>
      <c r="D2204" s="1">
        <v>1</v>
      </c>
      <c r="E2204" s="3">
        <v>675</v>
      </c>
      <c r="F2204" s="14" t="s">
        <v>3967</v>
      </c>
      <c r="G2204">
        <v>37319625</v>
      </c>
      <c r="I2204">
        <f t="shared" si="83"/>
        <v>0.8</v>
      </c>
      <c r="J2204" t="s">
        <v>3968</v>
      </c>
      <c r="K2204">
        <v>7463925</v>
      </c>
      <c r="L2204" t="s">
        <v>3969</v>
      </c>
      <c r="M2204">
        <v>500000</v>
      </c>
      <c r="N2204" t="s">
        <v>3970</v>
      </c>
      <c r="O2204">
        <v>3375</v>
      </c>
      <c r="P2204" t="s">
        <v>3971</v>
      </c>
      <c r="Q2204">
        <v>3375</v>
      </c>
      <c r="R2204" t="s">
        <v>3972</v>
      </c>
      <c r="S2204">
        <v>3375</v>
      </c>
      <c r="T2204" s="7" t="str">
        <f t="shared" si="82"/>
        <v>hp_37319625;atk_5971140;hit_500000;miss_3375;cirt_3375;cirtSub_3375</v>
      </c>
    </row>
    <row r="2205" spans="1:20" x14ac:dyDescent="0.15">
      <c r="A2205" s="16">
        <v>430401</v>
      </c>
      <c r="B2205" s="1" t="s">
        <v>4643</v>
      </c>
      <c r="C2205" s="1">
        <v>1</v>
      </c>
      <c r="D2205" s="1">
        <v>1</v>
      </c>
      <c r="E2205" s="3">
        <v>675</v>
      </c>
      <c r="F2205" s="14" t="s">
        <v>3967</v>
      </c>
      <c r="G2205">
        <v>37507050</v>
      </c>
      <c r="I2205">
        <f t="shared" si="83"/>
        <v>0.8</v>
      </c>
      <c r="J2205" t="s">
        <v>3968</v>
      </c>
      <c r="K2205">
        <v>7501410</v>
      </c>
      <c r="L2205" t="s">
        <v>3969</v>
      </c>
      <c r="M2205">
        <v>500000</v>
      </c>
      <c r="N2205" t="s">
        <v>3970</v>
      </c>
      <c r="O2205">
        <v>3375</v>
      </c>
      <c r="P2205" t="s">
        <v>3971</v>
      </c>
      <c r="Q2205">
        <v>3375</v>
      </c>
      <c r="R2205" t="s">
        <v>3972</v>
      </c>
      <c r="S2205">
        <v>3375</v>
      </c>
      <c r="T2205" s="7" t="str">
        <f t="shared" si="82"/>
        <v>hp_37507050;atk_6001128;hit_500000;miss_3375;cirt_3375;cirtSub_3375</v>
      </c>
    </row>
    <row r="2206" spans="1:20" x14ac:dyDescent="0.15">
      <c r="A2206" s="16">
        <v>430402</v>
      </c>
      <c r="B2206" s="1" t="s">
        <v>4644</v>
      </c>
      <c r="C2206" s="1">
        <v>1</v>
      </c>
      <c r="D2206" s="1">
        <v>1</v>
      </c>
      <c r="E2206" s="3">
        <v>680</v>
      </c>
      <c r="F2206" s="14" t="s">
        <v>3967</v>
      </c>
      <c r="G2206">
        <v>37694475</v>
      </c>
      <c r="I2206">
        <f t="shared" si="83"/>
        <v>0.8</v>
      </c>
      <c r="J2206" t="s">
        <v>3968</v>
      </c>
      <c r="K2206">
        <v>7538895</v>
      </c>
      <c r="L2206" t="s">
        <v>3969</v>
      </c>
      <c r="M2206">
        <v>500000</v>
      </c>
      <c r="N2206" t="s">
        <v>3970</v>
      </c>
      <c r="O2206">
        <v>3400</v>
      </c>
      <c r="P2206" t="s">
        <v>3971</v>
      </c>
      <c r="Q2206">
        <v>3400</v>
      </c>
      <c r="R2206" t="s">
        <v>3972</v>
      </c>
      <c r="S2206">
        <v>3400</v>
      </c>
      <c r="T2206" s="7" t="str">
        <f t="shared" si="82"/>
        <v>hp_37694475;atk_6031116;hit_500000;miss_3400;cirt_3400;cirtSub_3400</v>
      </c>
    </row>
    <row r="2207" spans="1:20" x14ac:dyDescent="0.15">
      <c r="A2207" s="16">
        <v>430403</v>
      </c>
      <c r="B2207" s="1" t="s">
        <v>4645</v>
      </c>
      <c r="C2207" s="1">
        <v>1</v>
      </c>
      <c r="D2207" s="1">
        <v>1</v>
      </c>
      <c r="E2207" s="3">
        <v>680</v>
      </c>
      <c r="F2207" s="14" t="s">
        <v>3967</v>
      </c>
      <c r="G2207">
        <v>37887413</v>
      </c>
      <c r="I2207">
        <f t="shared" si="83"/>
        <v>0.8</v>
      </c>
      <c r="J2207" t="s">
        <v>3968</v>
      </c>
      <c r="K2207">
        <v>7577483</v>
      </c>
      <c r="L2207" t="s">
        <v>3969</v>
      </c>
      <c r="M2207">
        <v>500000</v>
      </c>
      <c r="N2207" t="s">
        <v>3970</v>
      </c>
      <c r="O2207">
        <v>3400</v>
      </c>
      <c r="P2207" t="s">
        <v>3971</v>
      </c>
      <c r="Q2207">
        <v>3400</v>
      </c>
      <c r="R2207" t="s">
        <v>3972</v>
      </c>
      <c r="S2207">
        <v>3400</v>
      </c>
      <c r="T2207" s="7" t="str">
        <f t="shared" si="82"/>
        <v>hp_37887413;atk_6061986;hit_500000;miss_3400;cirt_3400;cirtSub_3400</v>
      </c>
    </row>
    <row r="2208" spans="1:20" x14ac:dyDescent="0.15">
      <c r="A2208" s="16">
        <v>430404</v>
      </c>
      <c r="B2208" s="1" t="s">
        <v>4646</v>
      </c>
      <c r="C2208" s="1">
        <v>1</v>
      </c>
      <c r="D2208" s="1">
        <v>1</v>
      </c>
      <c r="E2208" s="3">
        <v>680</v>
      </c>
      <c r="F2208" s="14" t="s">
        <v>3967</v>
      </c>
      <c r="G2208">
        <v>38080350</v>
      </c>
      <c r="I2208">
        <f t="shared" si="83"/>
        <v>0.8</v>
      </c>
      <c r="J2208" t="s">
        <v>3968</v>
      </c>
      <c r="K2208">
        <v>7616070</v>
      </c>
      <c r="L2208" t="s">
        <v>3969</v>
      </c>
      <c r="M2208">
        <v>500000</v>
      </c>
      <c r="N2208" t="s">
        <v>3970</v>
      </c>
      <c r="O2208">
        <v>3400</v>
      </c>
      <c r="P2208" t="s">
        <v>3971</v>
      </c>
      <c r="Q2208">
        <v>3400</v>
      </c>
      <c r="R2208" t="s">
        <v>3972</v>
      </c>
      <c r="S2208">
        <v>3400</v>
      </c>
      <c r="T2208" s="7" t="str">
        <f t="shared" si="82"/>
        <v>hp_38080350;atk_6092856;hit_500000;miss_3400;cirt_3400;cirtSub_3400</v>
      </c>
    </row>
    <row r="2209" spans="1:20" x14ac:dyDescent="0.15">
      <c r="A2209" s="16">
        <v>430405</v>
      </c>
      <c r="B2209" s="1" t="s">
        <v>4647</v>
      </c>
      <c r="C2209" s="1">
        <v>1</v>
      </c>
      <c r="D2209" s="1">
        <v>1</v>
      </c>
      <c r="E2209" s="3">
        <v>685</v>
      </c>
      <c r="F2209" s="14" t="s">
        <v>3967</v>
      </c>
      <c r="G2209">
        <v>38273288</v>
      </c>
      <c r="I2209">
        <f t="shared" si="83"/>
        <v>0.8</v>
      </c>
      <c r="J2209" t="s">
        <v>3968</v>
      </c>
      <c r="K2209">
        <v>7654658</v>
      </c>
      <c r="L2209" t="s">
        <v>3969</v>
      </c>
      <c r="M2209">
        <v>500000</v>
      </c>
      <c r="N2209" t="s">
        <v>3970</v>
      </c>
      <c r="O2209">
        <v>3425</v>
      </c>
      <c r="P2209" t="s">
        <v>3971</v>
      </c>
      <c r="Q2209">
        <v>3425</v>
      </c>
      <c r="R2209" t="s">
        <v>3972</v>
      </c>
      <c r="S2209">
        <v>3425</v>
      </c>
      <c r="T2209" s="7" t="str">
        <f t="shared" si="82"/>
        <v>hp_38273288;atk_6123726;hit_500000;miss_3425;cirt_3425;cirtSub_3425</v>
      </c>
    </row>
    <row r="2210" spans="1:20" x14ac:dyDescent="0.15">
      <c r="A2210" s="16">
        <v>430406</v>
      </c>
      <c r="B2210" s="1" t="s">
        <v>4648</v>
      </c>
      <c r="C2210" s="1">
        <v>1</v>
      </c>
      <c r="D2210" s="1">
        <v>1</v>
      </c>
      <c r="E2210" s="3">
        <v>685</v>
      </c>
      <c r="F2210" s="14" t="s">
        <v>3967</v>
      </c>
      <c r="G2210">
        <v>38466225</v>
      </c>
      <c r="I2210">
        <f t="shared" si="83"/>
        <v>0.8</v>
      </c>
      <c r="J2210" t="s">
        <v>3968</v>
      </c>
      <c r="K2210">
        <v>7693245</v>
      </c>
      <c r="L2210" t="s">
        <v>3969</v>
      </c>
      <c r="M2210">
        <v>500000</v>
      </c>
      <c r="N2210" t="s">
        <v>3970</v>
      </c>
      <c r="O2210">
        <v>3425</v>
      </c>
      <c r="P2210" t="s">
        <v>3971</v>
      </c>
      <c r="Q2210">
        <v>3425</v>
      </c>
      <c r="R2210" t="s">
        <v>3972</v>
      </c>
      <c r="S2210">
        <v>3425</v>
      </c>
      <c r="T2210" s="7" t="str">
        <f t="shared" si="82"/>
        <v>hp_38466225;atk_6154596;hit_500000;miss_3425;cirt_3425;cirtSub_3425</v>
      </c>
    </row>
    <row r="2211" spans="1:20" x14ac:dyDescent="0.15">
      <c r="A2211" s="16">
        <v>430407</v>
      </c>
      <c r="B2211" s="1" t="s">
        <v>4649</v>
      </c>
      <c r="C2211" s="1">
        <v>1</v>
      </c>
      <c r="D2211" s="1">
        <v>1</v>
      </c>
      <c r="E2211" s="3">
        <v>685</v>
      </c>
      <c r="F2211" s="14" t="s">
        <v>3967</v>
      </c>
      <c r="G2211">
        <v>38659163</v>
      </c>
      <c r="I2211">
        <f t="shared" si="83"/>
        <v>0.8</v>
      </c>
      <c r="J2211" t="s">
        <v>3968</v>
      </c>
      <c r="K2211">
        <v>7731833</v>
      </c>
      <c r="L2211" t="s">
        <v>3969</v>
      </c>
      <c r="M2211">
        <v>500000</v>
      </c>
      <c r="N2211" t="s">
        <v>3970</v>
      </c>
      <c r="O2211">
        <v>3425</v>
      </c>
      <c r="P2211" t="s">
        <v>3971</v>
      </c>
      <c r="Q2211">
        <v>3425</v>
      </c>
      <c r="R2211" t="s">
        <v>3972</v>
      </c>
      <c r="S2211">
        <v>3425</v>
      </c>
      <c r="T2211" s="7" t="str">
        <f t="shared" si="82"/>
        <v>hp_38659163;atk_6185466;hit_500000;miss_3425;cirt_3425;cirtSub_3425</v>
      </c>
    </row>
    <row r="2212" spans="1:20" x14ac:dyDescent="0.15">
      <c r="A2212" s="16">
        <v>430408</v>
      </c>
      <c r="B2212" s="1" t="s">
        <v>4650</v>
      </c>
      <c r="C2212" s="1">
        <v>1</v>
      </c>
      <c r="D2212" s="1">
        <v>1</v>
      </c>
      <c r="E2212" s="3">
        <v>690</v>
      </c>
      <c r="F2212" s="14" t="s">
        <v>3967</v>
      </c>
      <c r="G2212">
        <v>38852100</v>
      </c>
      <c r="I2212">
        <f t="shared" si="83"/>
        <v>0.8</v>
      </c>
      <c r="J2212" t="s">
        <v>3968</v>
      </c>
      <c r="K2212">
        <v>7770420</v>
      </c>
      <c r="L2212" t="s">
        <v>3969</v>
      </c>
      <c r="M2212">
        <v>500000</v>
      </c>
      <c r="N2212" t="s">
        <v>3970</v>
      </c>
      <c r="O2212">
        <v>3450</v>
      </c>
      <c r="P2212" t="s">
        <v>3971</v>
      </c>
      <c r="Q2212">
        <v>3450</v>
      </c>
      <c r="R2212" t="s">
        <v>3972</v>
      </c>
      <c r="S2212">
        <v>3450</v>
      </c>
      <c r="T2212" s="7" t="str">
        <f t="shared" si="82"/>
        <v>hp_38852100;atk_6216336;hit_500000;miss_3450;cirt_3450;cirtSub_3450</v>
      </c>
    </row>
    <row r="2213" spans="1:20" x14ac:dyDescent="0.15">
      <c r="A2213" s="16">
        <v>430409</v>
      </c>
      <c r="B2213" s="1" t="s">
        <v>4651</v>
      </c>
      <c r="C2213" s="1">
        <v>1</v>
      </c>
      <c r="D2213" s="1">
        <v>1</v>
      </c>
      <c r="E2213" s="3">
        <v>690</v>
      </c>
      <c r="F2213" s="14" t="s">
        <v>3967</v>
      </c>
      <c r="G2213">
        <v>39045038</v>
      </c>
      <c r="I2213">
        <f t="shared" si="83"/>
        <v>0.8</v>
      </c>
      <c r="J2213" t="s">
        <v>3968</v>
      </c>
      <c r="K2213">
        <v>7809008</v>
      </c>
      <c r="L2213" t="s">
        <v>3969</v>
      </c>
      <c r="M2213">
        <v>500000</v>
      </c>
      <c r="N2213" t="s">
        <v>3970</v>
      </c>
      <c r="O2213">
        <v>3450</v>
      </c>
      <c r="P2213" t="s">
        <v>3971</v>
      </c>
      <c r="Q2213">
        <v>3450</v>
      </c>
      <c r="R2213" t="s">
        <v>3972</v>
      </c>
      <c r="S2213">
        <v>3450</v>
      </c>
      <c r="T2213" s="7" t="str">
        <f t="shared" si="82"/>
        <v>hp_39045038;atk_6247206;hit_500000;miss_3450;cirt_3450;cirtSub_3450</v>
      </c>
    </row>
    <row r="2214" spans="1:20" x14ac:dyDescent="0.15">
      <c r="A2214" s="16">
        <v>430410</v>
      </c>
      <c r="B2214" s="1" t="s">
        <v>4652</v>
      </c>
      <c r="C2214" s="1">
        <v>1</v>
      </c>
      <c r="D2214" s="1">
        <v>1</v>
      </c>
      <c r="E2214" s="3">
        <v>690</v>
      </c>
      <c r="F2214" s="14" t="s">
        <v>3967</v>
      </c>
      <c r="G2214">
        <v>39237975</v>
      </c>
      <c r="I2214">
        <f t="shared" si="83"/>
        <v>0.8</v>
      </c>
      <c r="J2214" t="s">
        <v>3968</v>
      </c>
      <c r="K2214">
        <v>7847595</v>
      </c>
      <c r="L2214" t="s">
        <v>3969</v>
      </c>
      <c r="M2214">
        <v>500000</v>
      </c>
      <c r="N2214" t="s">
        <v>3970</v>
      </c>
      <c r="O2214">
        <v>3450</v>
      </c>
      <c r="P2214" t="s">
        <v>3971</v>
      </c>
      <c r="Q2214">
        <v>3450</v>
      </c>
      <c r="R2214" t="s">
        <v>3972</v>
      </c>
      <c r="S2214">
        <v>3450</v>
      </c>
      <c r="T2214" s="7" t="str">
        <f t="shared" si="82"/>
        <v>hp_39237975;atk_6278076;hit_500000;miss_3450;cirt_3450;cirtSub_3450</v>
      </c>
    </row>
    <row r="2215" spans="1:20" x14ac:dyDescent="0.15">
      <c r="A2215" s="16">
        <v>430411</v>
      </c>
      <c r="B2215" s="1" t="s">
        <v>4653</v>
      </c>
      <c r="C2215" s="1">
        <v>1</v>
      </c>
      <c r="D2215" s="1">
        <v>1</v>
      </c>
      <c r="E2215" s="3">
        <v>695</v>
      </c>
      <c r="F2215" s="14" t="s">
        <v>3967</v>
      </c>
      <c r="G2215">
        <v>39430913</v>
      </c>
      <c r="I2215">
        <f t="shared" si="83"/>
        <v>0.8</v>
      </c>
      <c r="J2215" t="s">
        <v>3968</v>
      </c>
      <c r="K2215">
        <v>7886183</v>
      </c>
      <c r="L2215" t="s">
        <v>3969</v>
      </c>
      <c r="M2215">
        <v>500000</v>
      </c>
      <c r="N2215" t="s">
        <v>3970</v>
      </c>
      <c r="O2215">
        <v>3475</v>
      </c>
      <c r="P2215" t="s">
        <v>3971</v>
      </c>
      <c r="Q2215">
        <v>3475</v>
      </c>
      <c r="R2215" t="s">
        <v>3972</v>
      </c>
      <c r="S2215">
        <v>3475</v>
      </c>
      <c r="T2215" s="7" t="str">
        <f t="shared" si="82"/>
        <v>hp_39430913;atk_6308946;hit_500000;miss_3475;cirt_3475;cirtSub_3475</v>
      </c>
    </row>
    <row r="2216" spans="1:20" x14ac:dyDescent="0.15">
      <c r="A2216" s="16">
        <v>430412</v>
      </c>
      <c r="B2216" s="1" t="s">
        <v>4654</v>
      </c>
      <c r="C2216" s="1">
        <v>1</v>
      </c>
      <c r="D2216" s="1">
        <v>1</v>
      </c>
      <c r="E2216" s="3">
        <v>695</v>
      </c>
      <c r="F2216" s="14" t="s">
        <v>3967</v>
      </c>
      <c r="G2216">
        <v>39623850</v>
      </c>
      <c r="I2216">
        <f t="shared" si="83"/>
        <v>0.8</v>
      </c>
      <c r="J2216" t="s">
        <v>3968</v>
      </c>
      <c r="K2216">
        <v>7924770</v>
      </c>
      <c r="L2216" t="s">
        <v>3969</v>
      </c>
      <c r="M2216">
        <v>500000</v>
      </c>
      <c r="N2216" t="s">
        <v>3970</v>
      </c>
      <c r="O2216">
        <v>3475</v>
      </c>
      <c r="P2216" t="s">
        <v>3971</v>
      </c>
      <c r="Q2216">
        <v>3475</v>
      </c>
      <c r="R2216" t="s">
        <v>3972</v>
      </c>
      <c r="S2216">
        <v>3475</v>
      </c>
      <c r="T2216" s="7" t="str">
        <f t="shared" si="82"/>
        <v>hp_39623850;atk_6339816;hit_500000;miss_3475;cirt_3475;cirtSub_3475</v>
      </c>
    </row>
    <row r="2217" spans="1:20" x14ac:dyDescent="0.15">
      <c r="A2217" s="16">
        <v>430413</v>
      </c>
      <c r="B2217" s="1" t="s">
        <v>4655</v>
      </c>
      <c r="C2217" s="1">
        <v>1</v>
      </c>
      <c r="D2217" s="1">
        <v>1</v>
      </c>
      <c r="E2217" s="3">
        <v>695</v>
      </c>
      <c r="F2217" s="14" t="s">
        <v>3967</v>
      </c>
      <c r="G2217">
        <v>39816788</v>
      </c>
      <c r="I2217">
        <f t="shared" si="83"/>
        <v>0.8</v>
      </c>
      <c r="J2217" t="s">
        <v>3968</v>
      </c>
      <c r="K2217">
        <v>7963358</v>
      </c>
      <c r="L2217" t="s">
        <v>3969</v>
      </c>
      <c r="M2217">
        <v>500000</v>
      </c>
      <c r="N2217" t="s">
        <v>3970</v>
      </c>
      <c r="O2217">
        <v>3475</v>
      </c>
      <c r="P2217" t="s">
        <v>3971</v>
      </c>
      <c r="Q2217">
        <v>3475</v>
      </c>
      <c r="R2217" t="s">
        <v>3972</v>
      </c>
      <c r="S2217">
        <v>3475</v>
      </c>
      <c r="T2217" s="7" t="str">
        <f t="shared" si="82"/>
        <v>hp_39816788;atk_6370686;hit_500000;miss_3475;cirt_3475;cirtSub_3475</v>
      </c>
    </row>
    <row r="2218" spans="1:20" x14ac:dyDescent="0.15">
      <c r="A2218" s="16">
        <v>430414</v>
      </c>
      <c r="B2218" s="1" t="s">
        <v>4656</v>
      </c>
      <c r="C2218" s="1">
        <v>1</v>
      </c>
      <c r="D2218" s="1">
        <v>1</v>
      </c>
      <c r="E2218" s="3">
        <v>700</v>
      </c>
      <c r="F2218" s="14" t="s">
        <v>3967</v>
      </c>
      <c r="G2218">
        <v>40015238</v>
      </c>
      <c r="I2218">
        <f t="shared" si="83"/>
        <v>0.8</v>
      </c>
      <c r="J2218" t="s">
        <v>3968</v>
      </c>
      <c r="K2218">
        <v>8003048</v>
      </c>
      <c r="L2218" t="s">
        <v>3969</v>
      </c>
      <c r="M2218">
        <v>500000</v>
      </c>
      <c r="N2218" t="s">
        <v>3970</v>
      </c>
      <c r="O2218">
        <v>3500</v>
      </c>
      <c r="P2218" t="s">
        <v>3971</v>
      </c>
      <c r="Q2218">
        <v>3500</v>
      </c>
      <c r="R2218" t="s">
        <v>3972</v>
      </c>
      <c r="S2218">
        <v>3500</v>
      </c>
      <c r="T2218" s="7" t="str">
        <f t="shared" si="82"/>
        <v>hp_40015238;atk_6402438;hit_500000;miss_3500;cirt_3500;cirtSub_3500</v>
      </c>
    </row>
    <row r="2219" spans="1:20" x14ac:dyDescent="0.15">
      <c r="A2219" s="16">
        <v>430415</v>
      </c>
      <c r="B2219" s="1" t="s">
        <v>4657</v>
      </c>
      <c r="C2219" s="1">
        <v>1</v>
      </c>
      <c r="D2219" s="1">
        <v>1</v>
      </c>
      <c r="E2219" s="3">
        <v>700</v>
      </c>
      <c r="F2219" s="14" t="s">
        <v>3967</v>
      </c>
      <c r="G2219">
        <v>40213688</v>
      </c>
      <c r="I2219">
        <f t="shared" si="83"/>
        <v>0.8</v>
      </c>
      <c r="J2219" t="s">
        <v>3968</v>
      </c>
      <c r="K2219">
        <v>8042738</v>
      </c>
      <c r="L2219" t="s">
        <v>3969</v>
      </c>
      <c r="M2219">
        <v>500000</v>
      </c>
      <c r="N2219" t="s">
        <v>3970</v>
      </c>
      <c r="O2219">
        <v>3500</v>
      </c>
      <c r="P2219" t="s">
        <v>3971</v>
      </c>
      <c r="Q2219">
        <v>3500</v>
      </c>
      <c r="R2219" t="s">
        <v>3972</v>
      </c>
      <c r="S2219">
        <v>3500</v>
      </c>
      <c r="T2219" s="7" t="str">
        <f t="shared" si="82"/>
        <v>hp_40213688;atk_6434190;hit_500000;miss_3500;cirt_3500;cirtSub_3500</v>
      </c>
    </row>
    <row r="2220" spans="1:20" x14ac:dyDescent="0.15">
      <c r="A2220" s="16">
        <v>430416</v>
      </c>
      <c r="B2220" s="1" t="s">
        <v>4658</v>
      </c>
      <c r="C2220" s="1">
        <v>1</v>
      </c>
      <c r="D2220" s="1">
        <v>1</v>
      </c>
      <c r="E2220" s="3">
        <v>700</v>
      </c>
      <c r="F2220" s="14" t="s">
        <v>3967</v>
      </c>
      <c r="G2220">
        <v>40412138</v>
      </c>
      <c r="I2220">
        <f t="shared" si="83"/>
        <v>0.8</v>
      </c>
      <c r="J2220" t="s">
        <v>3968</v>
      </c>
      <c r="K2220">
        <v>8082428</v>
      </c>
      <c r="L2220" t="s">
        <v>3969</v>
      </c>
      <c r="M2220">
        <v>500000</v>
      </c>
      <c r="N2220" t="s">
        <v>3970</v>
      </c>
      <c r="O2220">
        <v>3500</v>
      </c>
      <c r="P2220" t="s">
        <v>3971</v>
      </c>
      <c r="Q2220">
        <v>3500</v>
      </c>
      <c r="R2220" t="s">
        <v>3972</v>
      </c>
      <c r="S2220">
        <v>3500</v>
      </c>
      <c r="T2220" s="7" t="str">
        <f t="shared" si="82"/>
        <v>hp_40412138;atk_6465942;hit_500000;miss_3500;cirt_3500;cirtSub_3500</v>
      </c>
    </row>
    <row r="2221" spans="1:20" x14ac:dyDescent="0.15">
      <c r="A2221" s="16">
        <v>430417</v>
      </c>
      <c r="B2221" s="1" t="s">
        <v>4659</v>
      </c>
      <c r="C2221" s="1">
        <v>1</v>
      </c>
      <c r="D2221" s="1">
        <v>1</v>
      </c>
      <c r="E2221" s="3">
        <v>705</v>
      </c>
      <c r="F2221" s="14" t="s">
        <v>3967</v>
      </c>
      <c r="G2221">
        <v>40610588</v>
      </c>
      <c r="I2221">
        <f t="shared" si="83"/>
        <v>0.8</v>
      </c>
      <c r="J2221" t="s">
        <v>3968</v>
      </c>
      <c r="K2221">
        <v>8122118</v>
      </c>
      <c r="L2221" t="s">
        <v>3969</v>
      </c>
      <c r="M2221">
        <v>500000</v>
      </c>
      <c r="N2221" t="s">
        <v>3970</v>
      </c>
      <c r="O2221">
        <v>3525</v>
      </c>
      <c r="P2221" t="s">
        <v>3971</v>
      </c>
      <c r="Q2221">
        <v>3525</v>
      </c>
      <c r="R2221" t="s">
        <v>3972</v>
      </c>
      <c r="S2221">
        <v>3525</v>
      </c>
      <c r="T2221" s="7" t="str">
        <f t="shared" si="82"/>
        <v>hp_40610588;atk_6497694;hit_500000;miss_3525;cirt_3525;cirtSub_3525</v>
      </c>
    </row>
    <row r="2222" spans="1:20" x14ac:dyDescent="0.15">
      <c r="A2222" s="16">
        <v>430418</v>
      </c>
      <c r="B2222" s="1" t="s">
        <v>4660</v>
      </c>
      <c r="C2222" s="1">
        <v>1</v>
      </c>
      <c r="D2222" s="1">
        <v>1</v>
      </c>
      <c r="E2222" s="3">
        <v>705</v>
      </c>
      <c r="F2222" s="14" t="s">
        <v>3967</v>
      </c>
      <c r="G2222">
        <v>40809038</v>
      </c>
      <c r="I2222">
        <f t="shared" si="83"/>
        <v>0.8</v>
      </c>
      <c r="J2222" t="s">
        <v>3968</v>
      </c>
      <c r="K2222">
        <v>8161808</v>
      </c>
      <c r="L2222" t="s">
        <v>3969</v>
      </c>
      <c r="M2222">
        <v>500000</v>
      </c>
      <c r="N2222" t="s">
        <v>3970</v>
      </c>
      <c r="O2222">
        <v>3525</v>
      </c>
      <c r="P2222" t="s">
        <v>3971</v>
      </c>
      <c r="Q2222">
        <v>3525</v>
      </c>
      <c r="R2222" t="s">
        <v>3972</v>
      </c>
      <c r="S2222">
        <v>3525</v>
      </c>
      <c r="T2222" s="7" t="str">
        <f t="shared" si="82"/>
        <v>hp_40809038;atk_6529446;hit_500000;miss_3525;cirt_3525;cirtSub_3525</v>
      </c>
    </row>
    <row r="2223" spans="1:20" x14ac:dyDescent="0.15">
      <c r="A2223" s="16">
        <v>430419</v>
      </c>
      <c r="B2223" s="1" t="s">
        <v>4661</v>
      </c>
      <c r="C2223" s="1">
        <v>1</v>
      </c>
      <c r="D2223" s="1">
        <v>1</v>
      </c>
      <c r="E2223" s="3">
        <v>705</v>
      </c>
      <c r="F2223" s="14" t="s">
        <v>3967</v>
      </c>
      <c r="G2223">
        <v>41007488</v>
      </c>
      <c r="I2223">
        <f t="shared" si="83"/>
        <v>0.8</v>
      </c>
      <c r="J2223" t="s">
        <v>3968</v>
      </c>
      <c r="K2223">
        <v>8201498</v>
      </c>
      <c r="L2223" t="s">
        <v>3969</v>
      </c>
      <c r="M2223">
        <v>500000</v>
      </c>
      <c r="N2223" t="s">
        <v>3970</v>
      </c>
      <c r="O2223">
        <v>3525</v>
      </c>
      <c r="P2223" t="s">
        <v>3971</v>
      </c>
      <c r="Q2223">
        <v>3525</v>
      </c>
      <c r="R2223" t="s">
        <v>3972</v>
      </c>
      <c r="S2223">
        <v>3525</v>
      </c>
      <c r="T2223" s="7" t="str">
        <f t="shared" si="82"/>
        <v>hp_41007488;atk_6561198;hit_500000;miss_3525;cirt_3525;cirtSub_3525</v>
      </c>
    </row>
    <row r="2224" spans="1:20" x14ac:dyDescent="0.15">
      <c r="A2224" s="16">
        <v>430420</v>
      </c>
      <c r="B2224" s="1" t="s">
        <v>4662</v>
      </c>
      <c r="C2224" s="1">
        <v>1</v>
      </c>
      <c r="D2224" s="1">
        <v>1</v>
      </c>
      <c r="E2224" s="3">
        <v>710</v>
      </c>
      <c r="F2224" s="14" t="s">
        <v>3967</v>
      </c>
      <c r="G2224">
        <v>41205938</v>
      </c>
      <c r="I2224">
        <f t="shared" si="83"/>
        <v>0.8</v>
      </c>
      <c r="J2224" t="s">
        <v>3968</v>
      </c>
      <c r="K2224">
        <v>8241188</v>
      </c>
      <c r="L2224" t="s">
        <v>3969</v>
      </c>
      <c r="M2224">
        <v>500000</v>
      </c>
      <c r="N2224" t="s">
        <v>3970</v>
      </c>
      <c r="O2224">
        <v>3550</v>
      </c>
      <c r="P2224" t="s">
        <v>3971</v>
      </c>
      <c r="Q2224">
        <v>3550</v>
      </c>
      <c r="R2224" t="s">
        <v>3972</v>
      </c>
      <c r="S2224">
        <v>3550</v>
      </c>
      <c r="T2224" s="7" t="str">
        <f t="shared" si="82"/>
        <v>hp_41205938;atk_6592950;hit_500000;miss_3550;cirt_3550;cirtSub_3550</v>
      </c>
    </row>
    <row r="2225" spans="1:20" x14ac:dyDescent="0.15">
      <c r="A2225" s="16">
        <v>430421</v>
      </c>
      <c r="B2225" s="1" t="s">
        <v>4663</v>
      </c>
      <c r="C2225" s="1">
        <v>1</v>
      </c>
      <c r="D2225" s="1">
        <v>1</v>
      </c>
      <c r="E2225" s="3">
        <v>710</v>
      </c>
      <c r="F2225" s="14" t="s">
        <v>3967</v>
      </c>
      <c r="G2225">
        <v>41404388</v>
      </c>
      <c r="I2225">
        <f t="shared" si="83"/>
        <v>0.8</v>
      </c>
      <c r="J2225" t="s">
        <v>3968</v>
      </c>
      <c r="K2225">
        <v>8280878</v>
      </c>
      <c r="L2225" t="s">
        <v>3969</v>
      </c>
      <c r="M2225">
        <v>500000</v>
      </c>
      <c r="N2225" t="s">
        <v>3970</v>
      </c>
      <c r="O2225">
        <v>3550</v>
      </c>
      <c r="P2225" t="s">
        <v>3971</v>
      </c>
      <c r="Q2225">
        <v>3550</v>
      </c>
      <c r="R2225" t="s">
        <v>3972</v>
      </c>
      <c r="S2225">
        <v>3550</v>
      </c>
      <c r="T2225" s="7" t="str">
        <f t="shared" si="82"/>
        <v>hp_41404388;atk_6624702;hit_500000;miss_3550;cirt_3550;cirtSub_3550</v>
      </c>
    </row>
    <row r="2226" spans="1:20" x14ac:dyDescent="0.15">
      <c r="A2226" s="16">
        <v>430422</v>
      </c>
      <c r="B2226" s="1" t="s">
        <v>4664</v>
      </c>
      <c r="C2226" s="1">
        <v>1</v>
      </c>
      <c r="D2226" s="1">
        <v>1</v>
      </c>
      <c r="E2226" s="3">
        <v>710</v>
      </c>
      <c r="F2226" s="14" t="s">
        <v>3967</v>
      </c>
      <c r="G2226">
        <v>41602838</v>
      </c>
      <c r="I2226">
        <f t="shared" si="83"/>
        <v>0.8</v>
      </c>
      <c r="J2226" t="s">
        <v>3968</v>
      </c>
      <c r="K2226">
        <v>8320568</v>
      </c>
      <c r="L2226" t="s">
        <v>3969</v>
      </c>
      <c r="M2226">
        <v>500000</v>
      </c>
      <c r="N2226" t="s">
        <v>3970</v>
      </c>
      <c r="O2226">
        <v>3550</v>
      </c>
      <c r="P2226" t="s">
        <v>3971</v>
      </c>
      <c r="Q2226">
        <v>3550</v>
      </c>
      <c r="R2226" t="s">
        <v>3972</v>
      </c>
      <c r="S2226">
        <v>3550</v>
      </c>
      <c r="T2226" s="7" t="str">
        <f t="shared" si="82"/>
        <v>hp_41602838;atk_6656454;hit_500000;miss_3550;cirt_3550;cirtSub_3550</v>
      </c>
    </row>
    <row r="2227" spans="1:20" x14ac:dyDescent="0.15">
      <c r="A2227" s="16">
        <v>430423</v>
      </c>
      <c r="B2227" s="1" t="s">
        <v>4665</v>
      </c>
      <c r="C2227" s="1">
        <v>1</v>
      </c>
      <c r="D2227" s="1">
        <v>1</v>
      </c>
      <c r="E2227" s="3">
        <v>715</v>
      </c>
      <c r="F2227" s="14" t="s">
        <v>3967</v>
      </c>
      <c r="G2227">
        <v>41801288</v>
      </c>
      <c r="I2227">
        <f t="shared" si="83"/>
        <v>0.8</v>
      </c>
      <c r="J2227" t="s">
        <v>3968</v>
      </c>
      <c r="K2227">
        <v>8360258</v>
      </c>
      <c r="L2227" t="s">
        <v>3969</v>
      </c>
      <c r="M2227">
        <v>500000</v>
      </c>
      <c r="N2227" t="s">
        <v>3970</v>
      </c>
      <c r="O2227">
        <v>3575</v>
      </c>
      <c r="P2227" t="s">
        <v>3971</v>
      </c>
      <c r="Q2227">
        <v>3575</v>
      </c>
      <c r="R2227" t="s">
        <v>3972</v>
      </c>
      <c r="S2227">
        <v>3575</v>
      </c>
      <c r="T2227" s="7" t="str">
        <f t="shared" si="82"/>
        <v>hp_41801288;atk_6688206;hit_500000;miss_3575;cirt_3575;cirtSub_3575</v>
      </c>
    </row>
    <row r="2228" spans="1:20" x14ac:dyDescent="0.15">
      <c r="A2228" s="16">
        <v>430424</v>
      </c>
      <c r="B2228" s="1" t="s">
        <v>4666</v>
      </c>
      <c r="C2228" s="1">
        <v>1</v>
      </c>
      <c r="D2228" s="1">
        <v>1</v>
      </c>
      <c r="E2228" s="3">
        <v>715</v>
      </c>
      <c r="F2228" s="14" t="s">
        <v>3967</v>
      </c>
      <c r="G2228">
        <v>41999738</v>
      </c>
      <c r="I2228">
        <f t="shared" si="83"/>
        <v>0.8</v>
      </c>
      <c r="J2228" t="s">
        <v>3968</v>
      </c>
      <c r="K2228">
        <v>8399948</v>
      </c>
      <c r="L2228" t="s">
        <v>3969</v>
      </c>
      <c r="M2228">
        <v>500000</v>
      </c>
      <c r="N2228" t="s">
        <v>3970</v>
      </c>
      <c r="O2228">
        <v>3575</v>
      </c>
      <c r="P2228" t="s">
        <v>3971</v>
      </c>
      <c r="Q2228">
        <v>3575</v>
      </c>
      <c r="R2228" t="s">
        <v>3972</v>
      </c>
      <c r="S2228">
        <v>3575</v>
      </c>
      <c r="T2228" s="7" t="str">
        <f t="shared" si="82"/>
        <v>hp_41999738;atk_6719958;hit_500000;miss_3575;cirt_3575;cirtSub_3575</v>
      </c>
    </row>
    <row r="2229" spans="1:20" x14ac:dyDescent="0.15">
      <c r="A2229" s="16">
        <v>430425</v>
      </c>
      <c r="B2229" s="1" t="s">
        <v>4667</v>
      </c>
      <c r="C2229" s="1">
        <v>1</v>
      </c>
      <c r="D2229" s="1">
        <v>1</v>
      </c>
      <c r="E2229" s="3">
        <v>715</v>
      </c>
      <c r="F2229" s="14" t="s">
        <v>3967</v>
      </c>
      <c r="G2229">
        <v>42203700</v>
      </c>
      <c r="I2229">
        <f t="shared" si="83"/>
        <v>0.8</v>
      </c>
      <c r="J2229" t="s">
        <v>3968</v>
      </c>
      <c r="K2229">
        <v>8440740</v>
      </c>
      <c r="L2229" t="s">
        <v>3969</v>
      </c>
      <c r="M2229">
        <v>500000</v>
      </c>
      <c r="N2229" t="s">
        <v>3970</v>
      </c>
      <c r="O2229">
        <v>3575</v>
      </c>
      <c r="P2229" t="s">
        <v>3971</v>
      </c>
      <c r="Q2229">
        <v>3575</v>
      </c>
      <c r="R2229" t="s">
        <v>3972</v>
      </c>
      <c r="S2229">
        <v>3575</v>
      </c>
      <c r="T2229" s="7" t="str">
        <f t="shared" si="82"/>
        <v>hp_42203700;atk_6752592;hit_500000;miss_3575;cirt_3575;cirtSub_3575</v>
      </c>
    </row>
    <row r="2230" spans="1:20" x14ac:dyDescent="0.15">
      <c r="A2230" s="16">
        <v>430426</v>
      </c>
      <c r="B2230" s="1" t="s">
        <v>4668</v>
      </c>
      <c r="C2230" s="1">
        <v>1</v>
      </c>
      <c r="D2230" s="1">
        <v>1</v>
      </c>
      <c r="E2230" s="3">
        <v>720</v>
      </c>
      <c r="F2230" s="14" t="s">
        <v>3967</v>
      </c>
      <c r="G2230">
        <v>42407663</v>
      </c>
      <c r="I2230">
        <f t="shared" si="83"/>
        <v>0.8</v>
      </c>
      <c r="J2230" t="s">
        <v>3968</v>
      </c>
      <c r="K2230">
        <v>8481533</v>
      </c>
      <c r="L2230" t="s">
        <v>3969</v>
      </c>
      <c r="M2230">
        <v>500000</v>
      </c>
      <c r="N2230" t="s">
        <v>3970</v>
      </c>
      <c r="O2230">
        <v>3600</v>
      </c>
      <c r="P2230" t="s">
        <v>3971</v>
      </c>
      <c r="Q2230">
        <v>3600</v>
      </c>
      <c r="R2230" t="s">
        <v>3972</v>
      </c>
      <c r="S2230">
        <v>3600</v>
      </c>
      <c r="T2230" s="7" t="str">
        <f t="shared" si="82"/>
        <v>hp_42407663;atk_6785226;hit_500000;miss_3600;cirt_3600;cirtSub_3600</v>
      </c>
    </row>
    <row r="2231" spans="1:20" x14ac:dyDescent="0.15">
      <c r="A2231" s="16">
        <v>430427</v>
      </c>
      <c r="B2231" s="1" t="s">
        <v>4669</v>
      </c>
      <c r="C2231" s="1">
        <v>1</v>
      </c>
      <c r="D2231" s="1">
        <v>1</v>
      </c>
      <c r="E2231" s="3">
        <v>720</v>
      </c>
      <c r="F2231" s="14" t="s">
        <v>3967</v>
      </c>
      <c r="G2231">
        <v>42611625</v>
      </c>
      <c r="I2231">
        <f t="shared" si="83"/>
        <v>0.8</v>
      </c>
      <c r="J2231" t="s">
        <v>3968</v>
      </c>
      <c r="K2231">
        <v>8522325</v>
      </c>
      <c r="L2231" t="s">
        <v>3969</v>
      </c>
      <c r="M2231">
        <v>500000</v>
      </c>
      <c r="N2231" t="s">
        <v>3970</v>
      </c>
      <c r="O2231">
        <v>3600</v>
      </c>
      <c r="P2231" t="s">
        <v>3971</v>
      </c>
      <c r="Q2231">
        <v>3600</v>
      </c>
      <c r="R2231" t="s">
        <v>3972</v>
      </c>
      <c r="S2231">
        <v>3600</v>
      </c>
      <c r="T2231" s="7" t="str">
        <f t="shared" si="82"/>
        <v>hp_42611625;atk_6817860;hit_500000;miss_3600;cirt_3600;cirtSub_3600</v>
      </c>
    </row>
    <row r="2232" spans="1:20" x14ac:dyDescent="0.15">
      <c r="A2232" s="16">
        <v>430428</v>
      </c>
      <c r="B2232" s="1" t="s">
        <v>4670</v>
      </c>
      <c r="C2232" s="1">
        <v>1</v>
      </c>
      <c r="D2232" s="1">
        <v>1</v>
      </c>
      <c r="E2232" s="3">
        <v>720</v>
      </c>
      <c r="F2232" s="14" t="s">
        <v>3967</v>
      </c>
      <c r="G2232">
        <v>42815588</v>
      </c>
      <c r="I2232">
        <f t="shared" si="83"/>
        <v>0.8</v>
      </c>
      <c r="J2232" t="s">
        <v>3968</v>
      </c>
      <c r="K2232">
        <v>8563118</v>
      </c>
      <c r="L2232" t="s">
        <v>3969</v>
      </c>
      <c r="M2232">
        <v>500000</v>
      </c>
      <c r="N2232" t="s">
        <v>3970</v>
      </c>
      <c r="O2232">
        <v>3600</v>
      </c>
      <c r="P2232" t="s">
        <v>3971</v>
      </c>
      <c r="Q2232">
        <v>3600</v>
      </c>
      <c r="R2232" t="s">
        <v>3972</v>
      </c>
      <c r="S2232">
        <v>3600</v>
      </c>
      <c r="T2232" s="7" t="str">
        <f t="shared" si="82"/>
        <v>hp_42815588;atk_6850494;hit_500000;miss_3600;cirt_3600;cirtSub_3600</v>
      </c>
    </row>
    <row r="2233" spans="1:20" x14ac:dyDescent="0.15">
      <c r="A2233" s="16">
        <v>430429</v>
      </c>
      <c r="B2233" s="1" t="s">
        <v>4671</v>
      </c>
      <c r="C2233" s="1">
        <v>1</v>
      </c>
      <c r="D2233" s="1">
        <v>1</v>
      </c>
      <c r="E2233" s="3">
        <v>725</v>
      </c>
      <c r="F2233" s="14" t="s">
        <v>3967</v>
      </c>
      <c r="G2233">
        <v>43019550</v>
      </c>
      <c r="I2233">
        <f t="shared" si="83"/>
        <v>0.8</v>
      </c>
      <c r="J2233" t="s">
        <v>3968</v>
      </c>
      <c r="K2233">
        <v>8603910</v>
      </c>
      <c r="L2233" t="s">
        <v>3969</v>
      </c>
      <c r="M2233">
        <v>500000</v>
      </c>
      <c r="N2233" t="s">
        <v>3970</v>
      </c>
      <c r="O2233">
        <v>3625</v>
      </c>
      <c r="P2233" t="s">
        <v>3971</v>
      </c>
      <c r="Q2233">
        <v>3625</v>
      </c>
      <c r="R2233" t="s">
        <v>3972</v>
      </c>
      <c r="S2233">
        <v>3625</v>
      </c>
      <c r="T2233" s="7" t="str">
        <f t="shared" si="82"/>
        <v>hp_43019550;atk_6883128;hit_500000;miss_3625;cirt_3625;cirtSub_3625</v>
      </c>
    </row>
    <row r="2234" spans="1:20" x14ac:dyDescent="0.15">
      <c r="A2234" s="16">
        <v>430430</v>
      </c>
      <c r="B2234" s="1" t="s">
        <v>4672</v>
      </c>
      <c r="C2234" s="1">
        <v>1</v>
      </c>
      <c r="D2234" s="1">
        <v>1</v>
      </c>
      <c r="E2234" s="3">
        <v>725</v>
      </c>
      <c r="F2234" s="14" t="s">
        <v>3967</v>
      </c>
      <c r="G2234">
        <v>43223513</v>
      </c>
      <c r="I2234">
        <f t="shared" si="83"/>
        <v>0.8</v>
      </c>
      <c r="J2234" t="s">
        <v>3968</v>
      </c>
      <c r="K2234">
        <v>8644703</v>
      </c>
      <c r="L2234" t="s">
        <v>3969</v>
      </c>
      <c r="M2234">
        <v>500000</v>
      </c>
      <c r="N2234" t="s">
        <v>3970</v>
      </c>
      <c r="O2234">
        <v>3625</v>
      </c>
      <c r="P2234" t="s">
        <v>3971</v>
      </c>
      <c r="Q2234">
        <v>3625</v>
      </c>
      <c r="R2234" t="s">
        <v>3972</v>
      </c>
      <c r="S2234">
        <v>3625</v>
      </c>
      <c r="T2234" s="7" t="str">
        <f t="shared" si="82"/>
        <v>hp_43223513;atk_6915762;hit_500000;miss_3625;cirt_3625;cirtSub_3625</v>
      </c>
    </row>
    <row r="2235" spans="1:20" x14ac:dyDescent="0.15">
      <c r="A2235" s="16">
        <v>430431</v>
      </c>
      <c r="B2235" s="1" t="s">
        <v>4673</v>
      </c>
      <c r="C2235" s="1">
        <v>1</v>
      </c>
      <c r="D2235" s="1">
        <v>1</v>
      </c>
      <c r="E2235" s="3">
        <v>725</v>
      </c>
      <c r="F2235" s="14" t="s">
        <v>3967</v>
      </c>
      <c r="G2235">
        <v>43427475</v>
      </c>
      <c r="I2235">
        <f t="shared" si="83"/>
        <v>0.8</v>
      </c>
      <c r="J2235" t="s">
        <v>3968</v>
      </c>
      <c r="K2235">
        <v>8685495</v>
      </c>
      <c r="L2235" t="s">
        <v>3969</v>
      </c>
      <c r="M2235">
        <v>500000</v>
      </c>
      <c r="N2235" t="s">
        <v>3970</v>
      </c>
      <c r="O2235">
        <v>3625</v>
      </c>
      <c r="P2235" t="s">
        <v>3971</v>
      </c>
      <c r="Q2235">
        <v>3625</v>
      </c>
      <c r="R2235" t="s">
        <v>3972</v>
      </c>
      <c r="S2235">
        <v>3625</v>
      </c>
      <c r="T2235" s="7" t="str">
        <f t="shared" si="82"/>
        <v>hp_43427475;atk_6948396;hit_500000;miss_3625;cirt_3625;cirtSub_3625</v>
      </c>
    </row>
    <row r="2236" spans="1:20" x14ac:dyDescent="0.15">
      <c r="A2236" s="16">
        <v>430432</v>
      </c>
      <c r="B2236" s="1" t="s">
        <v>4674</v>
      </c>
      <c r="C2236" s="1">
        <v>1</v>
      </c>
      <c r="D2236" s="1">
        <v>1</v>
      </c>
      <c r="E2236" s="3">
        <v>730</v>
      </c>
      <c r="F2236" s="14" t="s">
        <v>3967</v>
      </c>
      <c r="G2236">
        <v>43631438</v>
      </c>
      <c r="I2236">
        <f t="shared" si="83"/>
        <v>0.8</v>
      </c>
      <c r="J2236" t="s">
        <v>3968</v>
      </c>
      <c r="K2236">
        <v>8726288</v>
      </c>
      <c r="L2236" t="s">
        <v>3969</v>
      </c>
      <c r="M2236">
        <v>500000</v>
      </c>
      <c r="N2236" t="s">
        <v>3970</v>
      </c>
      <c r="O2236">
        <v>3650</v>
      </c>
      <c r="P2236" t="s">
        <v>3971</v>
      </c>
      <c r="Q2236">
        <v>3650</v>
      </c>
      <c r="R2236" t="s">
        <v>3972</v>
      </c>
      <c r="S2236">
        <v>3650</v>
      </c>
      <c r="T2236" s="7" t="str">
        <f t="shared" si="82"/>
        <v>hp_43631438;atk_6981030;hit_500000;miss_3650;cirt_3650;cirtSub_3650</v>
      </c>
    </row>
    <row r="2237" spans="1:20" x14ac:dyDescent="0.15">
      <c r="A2237" s="16">
        <v>430433</v>
      </c>
      <c r="B2237" s="1" t="s">
        <v>4675</v>
      </c>
      <c r="C2237" s="1">
        <v>1</v>
      </c>
      <c r="D2237" s="1">
        <v>1</v>
      </c>
      <c r="E2237" s="3">
        <v>730</v>
      </c>
      <c r="F2237" s="14" t="s">
        <v>3967</v>
      </c>
      <c r="G2237">
        <v>43835400</v>
      </c>
      <c r="I2237">
        <f t="shared" si="83"/>
        <v>0.8</v>
      </c>
      <c r="J2237" t="s">
        <v>3968</v>
      </c>
      <c r="K2237">
        <v>8767080</v>
      </c>
      <c r="L2237" t="s">
        <v>3969</v>
      </c>
      <c r="M2237">
        <v>500000</v>
      </c>
      <c r="N2237" t="s">
        <v>3970</v>
      </c>
      <c r="O2237">
        <v>3650</v>
      </c>
      <c r="P2237" t="s">
        <v>3971</v>
      </c>
      <c r="Q2237">
        <v>3650</v>
      </c>
      <c r="R2237" t="s">
        <v>3972</v>
      </c>
      <c r="S2237">
        <v>3650</v>
      </c>
      <c r="T2237" s="7" t="str">
        <f t="shared" si="82"/>
        <v>hp_43835400;atk_7013664;hit_500000;miss_3650;cirt_3650;cirtSub_3650</v>
      </c>
    </row>
    <row r="2238" spans="1:20" x14ac:dyDescent="0.15">
      <c r="A2238" s="16">
        <v>430434</v>
      </c>
      <c r="B2238" s="1" t="s">
        <v>4676</v>
      </c>
      <c r="C2238" s="1">
        <v>1</v>
      </c>
      <c r="D2238" s="1">
        <v>1</v>
      </c>
      <c r="E2238" s="3">
        <v>730</v>
      </c>
      <c r="F2238" s="14" t="s">
        <v>3967</v>
      </c>
      <c r="G2238">
        <v>44039363</v>
      </c>
      <c r="I2238">
        <f t="shared" si="83"/>
        <v>0.8</v>
      </c>
      <c r="J2238" t="s">
        <v>3968</v>
      </c>
      <c r="K2238">
        <v>8807873</v>
      </c>
      <c r="L2238" t="s">
        <v>3969</v>
      </c>
      <c r="M2238">
        <v>500000</v>
      </c>
      <c r="N2238" t="s">
        <v>3970</v>
      </c>
      <c r="O2238">
        <v>3650</v>
      </c>
      <c r="P2238" t="s">
        <v>3971</v>
      </c>
      <c r="Q2238">
        <v>3650</v>
      </c>
      <c r="R2238" t="s">
        <v>3972</v>
      </c>
      <c r="S2238">
        <v>3650</v>
      </c>
      <c r="T2238" s="7" t="str">
        <f t="shared" si="82"/>
        <v>hp_44039363;atk_7046298;hit_500000;miss_3650;cirt_3650;cirtSub_3650</v>
      </c>
    </row>
    <row r="2239" spans="1:20" x14ac:dyDescent="0.15">
      <c r="A2239" s="16">
        <v>430435</v>
      </c>
      <c r="B2239" s="1" t="s">
        <v>4677</v>
      </c>
      <c r="C2239" s="1">
        <v>1</v>
      </c>
      <c r="D2239" s="1">
        <v>1</v>
      </c>
      <c r="E2239" s="3">
        <v>735</v>
      </c>
      <c r="F2239" s="14" t="s">
        <v>3967</v>
      </c>
      <c r="G2239">
        <v>44243325</v>
      </c>
      <c r="I2239">
        <f t="shared" si="83"/>
        <v>0.8</v>
      </c>
      <c r="J2239" t="s">
        <v>3968</v>
      </c>
      <c r="K2239">
        <v>8848665</v>
      </c>
      <c r="L2239" t="s">
        <v>3969</v>
      </c>
      <c r="M2239">
        <v>500000</v>
      </c>
      <c r="N2239" t="s">
        <v>3970</v>
      </c>
      <c r="O2239">
        <v>3675</v>
      </c>
      <c r="P2239" t="s">
        <v>3971</v>
      </c>
      <c r="Q2239">
        <v>3675</v>
      </c>
      <c r="R2239" t="s">
        <v>3972</v>
      </c>
      <c r="S2239">
        <v>3675</v>
      </c>
      <c r="T2239" s="7" t="str">
        <f t="shared" si="82"/>
        <v>hp_44243325;atk_7078932;hit_500000;miss_3675;cirt_3675;cirtSub_3675</v>
      </c>
    </row>
    <row r="2240" spans="1:20" x14ac:dyDescent="0.15">
      <c r="A2240" s="16">
        <v>430436</v>
      </c>
      <c r="B2240" s="1" t="s">
        <v>4678</v>
      </c>
      <c r="C2240" s="1">
        <v>1</v>
      </c>
      <c r="D2240" s="1">
        <v>1</v>
      </c>
      <c r="E2240" s="3">
        <v>735</v>
      </c>
      <c r="F2240" s="14" t="s">
        <v>3967</v>
      </c>
      <c r="G2240">
        <v>44452800</v>
      </c>
      <c r="I2240">
        <f t="shared" si="83"/>
        <v>0.8</v>
      </c>
      <c r="J2240" t="s">
        <v>3968</v>
      </c>
      <c r="K2240">
        <v>8890560</v>
      </c>
      <c r="L2240" t="s">
        <v>3969</v>
      </c>
      <c r="M2240">
        <v>500000</v>
      </c>
      <c r="N2240" t="s">
        <v>3970</v>
      </c>
      <c r="O2240">
        <v>3675</v>
      </c>
      <c r="P2240" t="s">
        <v>3971</v>
      </c>
      <c r="Q2240">
        <v>3675</v>
      </c>
      <c r="R2240" t="s">
        <v>3972</v>
      </c>
      <c r="S2240">
        <v>3675</v>
      </c>
      <c r="T2240" s="7" t="str">
        <f t="shared" si="82"/>
        <v>hp_44452800;atk_7112448;hit_500000;miss_3675;cirt_3675;cirtSub_3675</v>
      </c>
    </row>
    <row r="2241" spans="1:20" x14ac:dyDescent="0.15">
      <c r="A2241" s="16">
        <v>430437</v>
      </c>
      <c r="B2241" s="1" t="s">
        <v>4679</v>
      </c>
      <c r="C2241" s="1">
        <v>1</v>
      </c>
      <c r="D2241" s="1">
        <v>1</v>
      </c>
      <c r="E2241" s="3">
        <v>735</v>
      </c>
      <c r="F2241" s="14" t="s">
        <v>3967</v>
      </c>
      <c r="G2241">
        <v>44662275</v>
      </c>
      <c r="I2241">
        <f t="shared" si="83"/>
        <v>0.8</v>
      </c>
      <c r="J2241" t="s">
        <v>3968</v>
      </c>
      <c r="K2241">
        <v>8932455</v>
      </c>
      <c r="L2241" t="s">
        <v>3969</v>
      </c>
      <c r="M2241">
        <v>500000</v>
      </c>
      <c r="N2241" t="s">
        <v>3970</v>
      </c>
      <c r="O2241">
        <v>3675</v>
      </c>
      <c r="P2241" t="s">
        <v>3971</v>
      </c>
      <c r="Q2241">
        <v>3675</v>
      </c>
      <c r="R2241" t="s">
        <v>3972</v>
      </c>
      <c r="S2241">
        <v>3675</v>
      </c>
      <c r="T2241" s="7" t="str">
        <f t="shared" si="82"/>
        <v>hp_44662275;atk_7145964;hit_500000;miss_3675;cirt_3675;cirtSub_3675</v>
      </c>
    </row>
    <row r="2242" spans="1:20" x14ac:dyDescent="0.15">
      <c r="A2242" s="16">
        <v>430438</v>
      </c>
      <c r="B2242" s="1" t="s">
        <v>4680</v>
      </c>
      <c r="C2242" s="1">
        <v>1</v>
      </c>
      <c r="D2242" s="1">
        <v>1</v>
      </c>
      <c r="E2242" s="3">
        <v>740</v>
      </c>
      <c r="F2242" s="14" t="s">
        <v>3967</v>
      </c>
      <c r="G2242">
        <v>44871750</v>
      </c>
      <c r="I2242">
        <f t="shared" si="83"/>
        <v>0.8</v>
      </c>
      <c r="J2242" t="s">
        <v>3968</v>
      </c>
      <c r="K2242">
        <v>8974350</v>
      </c>
      <c r="L2242" t="s">
        <v>3969</v>
      </c>
      <c r="M2242">
        <v>500000</v>
      </c>
      <c r="N2242" t="s">
        <v>3970</v>
      </c>
      <c r="O2242">
        <v>3700</v>
      </c>
      <c r="P2242" t="s">
        <v>3971</v>
      </c>
      <c r="Q2242">
        <v>3700</v>
      </c>
      <c r="R2242" t="s">
        <v>3972</v>
      </c>
      <c r="S2242">
        <v>3700</v>
      </c>
      <c r="T2242" s="7" t="str">
        <f t="shared" si="82"/>
        <v>hp_44871750;atk_7179480;hit_500000;miss_3700;cirt_3700;cirtSub_3700</v>
      </c>
    </row>
    <row r="2243" spans="1:20" x14ac:dyDescent="0.15">
      <c r="A2243" s="16">
        <v>430439</v>
      </c>
      <c r="B2243" s="1" t="s">
        <v>4681</v>
      </c>
      <c r="C2243" s="1">
        <v>1</v>
      </c>
      <c r="D2243" s="1">
        <v>1</v>
      </c>
      <c r="E2243" s="3">
        <v>740</v>
      </c>
      <c r="F2243" s="14" t="s">
        <v>3967</v>
      </c>
      <c r="G2243">
        <v>45081225</v>
      </c>
      <c r="I2243">
        <f t="shared" si="83"/>
        <v>0.8</v>
      </c>
      <c r="J2243" t="s">
        <v>3968</v>
      </c>
      <c r="K2243">
        <v>9016245</v>
      </c>
      <c r="L2243" t="s">
        <v>3969</v>
      </c>
      <c r="M2243">
        <v>500000</v>
      </c>
      <c r="N2243" t="s">
        <v>3970</v>
      </c>
      <c r="O2243">
        <v>3700</v>
      </c>
      <c r="P2243" t="s">
        <v>3971</v>
      </c>
      <c r="Q2243">
        <v>3700</v>
      </c>
      <c r="R2243" t="s">
        <v>3972</v>
      </c>
      <c r="S2243">
        <v>3700</v>
      </c>
      <c r="T2243" s="7" t="str">
        <f t="shared" si="82"/>
        <v>hp_45081225;atk_7212996;hit_500000;miss_3700;cirt_3700;cirtSub_3700</v>
      </c>
    </row>
    <row r="2244" spans="1:20" x14ac:dyDescent="0.15">
      <c r="A2244" s="16">
        <v>430440</v>
      </c>
      <c r="B2244" s="1" t="s">
        <v>4682</v>
      </c>
      <c r="C2244" s="1">
        <v>1</v>
      </c>
      <c r="D2244" s="1">
        <v>1</v>
      </c>
      <c r="E2244" s="3">
        <v>740</v>
      </c>
      <c r="F2244" s="14" t="s">
        <v>3967</v>
      </c>
      <c r="G2244">
        <v>45290700</v>
      </c>
      <c r="I2244">
        <f t="shared" si="83"/>
        <v>0.8</v>
      </c>
      <c r="J2244" t="s">
        <v>3968</v>
      </c>
      <c r="K2244">
        <v>9058140</v>
      </c>
      <c r="L2244" t="s">
        <v>3969</v>
      </c>
      <c r="M2244">
        <v>500000</v>
      </c>
      <c r="N2244" t="s">
        <v>3970</v>
      </c>
      <c r="O2244">
        <v>3700</v>
      </c>
      <c r="P2244" t="s">
        <v>3971</v>
      </c>
      <c r="Q2244">
        <v>3700</v>
      </c>
      <c r="R2244" t="s">
        <v>3972</v>
      </c>
      <c r="S2244">
        <v>3700</v>
      </c>
      <c r="T2244" s="7" t="str">
        <f t="shared" si="82"/>
        <v>hp_45290700;atk_7246512;hit_500000;miss_3700;cirt_3700;cirtSub_3700</v>
      </c>
    </row>
    <row r="2245" spans="1:20" x14ac:dyDescent="0.15">
      <c r="A2245" s="16">
        <v>430441</v>
      </c>
      <c r="B2245" s="1" t="s">
        <v>4683</v>
      </c>
      <c r="C2245" s="1">
        <v>1</v>
      </c>
      <c r="D2245" s="1">
        <v>1</v>
      </c>
      <c r="E2245" s="3">
        <v>745</v>
      </c>
      <c r="F2245" s="14" t="s">
        <v>3967</v>
      </c>
      <c r="G2245">
        <v>45500175</v>
      </c>
      <c r="I2245">
        <f t="shared" si="83"/>
        <v>0.8</v>
      </c>
      <c r="J2245" t="s">
        <v>3968</v>
      </c>
      <c r="K2245">
        <v>9100035</v>
      </c>
      <c r="L2245" t="s">
        <v>3969</v>
      </c>
      <c r="M2245">
        <v>500000</v>
      </c>
      <c r="N2245" t="s">
        <v>3970</v>
      </c>
      <c r="O2245">
        <v>3725</v>
      </c>
      <c r="P2245" t="s">
        <v>3971</v>
      </c>
      <c r="Q2245">
        <v>3725</v>
      </c>
      <c r="R2245" t="s">
        <v>3972</v>
      </c>
      <c r="S2245">
        <v>3725</v>
      </c>
      <c r="T2245" s="7" t="str">
        <f t="shared" si="82"/>
        <v>hp_45500175;atk_7280028;hit_500000;miss_3725;cirt_3725;cirtSub_3725</v>
      </c>
    </row>
    <row r="2246" spans="1:20" x14ac:dyDescent="0.15">
      <c r="A2246" s="16">
        <v>430442</v>
      </c>
      <c r="B2246" s="1" t="s">
        <v>4684</v>
      </c>
      <c r="C2246" s="1">
        <v>1</v>
      </c>
      <c r="D2246" s="1">
        <v>1</v>
      </c>
      <c r="E2246" s="3">
        <v>745</v>
      </c>
      <c r="F2246" s="14" t="s">
        <v>3967</v>
      </c>
      <c r="G2246">
        <v>45709650</v>
      </c>
      <c r="I2246">
        <f t="shared" si="83"/>
        <v>0.8</v>
      </c>
      <c r="J2246" t="s">
        <v>3968</v>
      </c>
      <c r="K2246">
        <v>9141930</v>
      </c>
      <c r="L2246" t="s">
        <v>3969</v>
      </c>
      <c r="M2246">
        <v>500000</v>
      </c>
      <c r="N2246" t="s">
        <v>3970</v>
      </c>
      <c r="O2246">
        <v>3725</v>
      </c>
      <c r="P2246" t="s">
        <v>3971</v>
      </c>
      <c r="Q2246">
        <v>3725</v>
      </c>
      <c r="R2246" t="s">
        <v>3972</v>
      </c>
      <c r="S2246">
        <v>3725</v>
      </c>
      <c r="T2246" s="7" t="str">
        <f t="shared" si="82"/>
        <v>hp_45709650;atk_7313544;hit_500000;miss_3725;cirt_3725;cirtSub_3725</v>
      </c>
    </row>
    <row r="2247" spans="1:20" x14ac:dyDescent="0.15">
      <c r="A2247" s="16">
        <v>430443</v>
      </c>
      <c r="B2247" s="1" t="s">
        <v>4685</v>
      </c>
      <c r="C2247" s="1">
        <v>1</v>
      </c>
      <c r="D2247" s="1">
        <v>1</v>
      </c>
      <c r="E2247" s="3">
        <v>745</v>
      </c>
      <c r="F2247" s="14" t="s">
        <v>3967</v>
      </c>
      <c r="G2247">
        <v>45919125</v>
      </c>
      <c r="I2247">
        <f t="shared" si="83"/>
        <v>0.8</v>
      </c>
      <c r="J2247" t="s">
        <v>3968</v>
      </c>
      <c r="K2247">
        <v>9183825</v>
      </c>
      <c r="L2247" t="s">
        <v>3969</v>
      </c>
      <c r="M2247">
        <v>500000</v>
      </c>
      <c r="N2247" t="s">
        <v>3970</v>
      </c>
      <c r="O2247">
        <v>3725</v>
      </c>
      <c r="P2247" t="s">
        <v>3971</v>
      </c>
      <c r="Q2247">
        <v>3725</v>
      </c>
      <c r="R2247" t="s">
        <v>3972</v>
      </c>
      <c r="S2247">
        <v>3725</v>
      </c>
      <c r="T2247" s="7" t="str">
        <f t="shared" si="82"/>
        <v>hp_45919125;atk_7347060;hit_500000;miss_3725;cirt_3725;cirtSub_3725</v>
      </c>
    </row>
    <row r="2248" spans="1:20" x14ac:dyDescent="0.15">
      <c r="A2248" s="16">
        <v>430444</v>
      </c>
      <c r="B2248" s="1" t="s">
        <v>4686</v>
      </c>
      <c r="C2248" s="1">
        <v>1</v>
      </c>
      <c r="D2248" s="1">
        <v>1</v>
      </c>
      <c r="E2248" s="3">
        <v>750</v>
      </c>
      <c r="F2248" s="14" t="s">
        <v>3967</v>
      </c>
      <c r="G2248">
        <v>46128600</v>
      </c>
      <c r="I2248">
        <f t="shared" si="83"/>
        <v>0.8</v>
      </c>
      <c r="J2248" t="s">
        <v>3968</v>
      </c>
      <c r="K2248">
        <v>9225720</v>
      </c>
      <c r="L2248" t="s">
        <v>3969</v>
      </c>
      <c r="M2248">
        <v>500000</v>
      </c>
      <c r="N2248" t="s">
        <v>3970</v>
      </c>
      <c r="O2248">
        <v>3750</v>
      </c>
      <c r="P2248" t="s">
        <v>3971</v>
      </c>
      <c r="Q2248">
        <v>3750</v>
      </c>
      <c r="R2248" t="s">
        <v>3972</v>
      </c>
      <c r="S2248">
        <v>3750</v>
      </c>
      <c r="T2248" s="7" t="str">
        <f t="shared" si="82"/>
        <v>hp_46128600;atk_7380576;hit_500000;miss_3750;cirt_3750;cirtSub_3750</v>
      </c>
    </row>
    <row r="2249" spans="1:20" x14ac:dyDescent="0.15">
      <c r="A2249" s="16">
        <v>430445</v>
      </c>
      <c r="B2249" s="1" t="s">
        <v>4687</v>
      </c>
      <c r="C2249" s="1">
        <v>1</v>
      </c>
      <c r="D2249" s="1">
        <v>1</v>
      </c>
      <c r="E2249" s="3">
        <v>750</v>
      </c>
      <c r="F2249" s="14" t="s">
        <v>3967</v>
      </c>
      <c r="G2249">
        <v>46338075</v>
      </c>
      <c r="I2249">
        <f t="shared" si="83"/>
        <v>0.8</v>
      </c>
      <c r="J2249" t="s">
        <v>3968</v>
      </c>
      <c r="K2249">
        <v>9267615</v>
      </c>
      <c r="L2249" t="s">
        <v>3969</v>
      </c>
      <c r="M2249">
        <v>500000</v>
      </c>
      <c r="N2249" t="s">
        <v>3970</v>
      </c>
      <c r="O2249">
        <v>3750</v>
      </c>
      <c r="P2249" t="s">
        <v>3971</v>
      </c>
      <c r="Q2249">
        <v>3750</v>
      </c>
      <c r="R2249" t="s">
        <v>3972</v>
      </c>
      <c r="S2249">
        <v>3750</v>
      </c>
      <c r="T2249" s="7" t="str">
        <f t="shared" si="82"/>
        <v>hp_46338075;atk_7414092;hit_500000;miss_3750;cirt_3750;cirtSub_3750</v>
      </c>
    </row>
    <row r="2250" spans="1:20" x14ac:dyDescent="0.15">
      <c r="A2250" s="16">
        <v>430446</v>
      </c>
      <c r="B2250" s="1" t="s">
        <v>4688</v>
      </c>
      <c r="C2250" s="1">
        <v>1</v>
      </c>
      <c r="D2250" s="1">
        <v>1</v>
      </c>
      <c r="E2250" s="3">
        <v>750</v>
      </c>
      <c r="F2250" s="14" t="s">
        <v>3967</v>
      </c>
      <c r="G2250">
        <v>46553063</v>
      </c>
      <c r="I2250">
        <f t="shared" si="83"/>
        <v>0.8</v>
      </c>
      <c r="J2250" t="s">
        <v>3968</v>
      </c>
      <c r="K2250">
        <v>9310613</v>
      </c>
      <c r="L2250" t="s">
        <v>3969</v>
      </c>
      <c r="M2250">
        <v>500000</v>
      </c>
      <c r="N2250" t="s">
        <v>3970</v>
      </c>
      <c r="O2250">
        <v>3750</v>
      </c>
      <c r="P2250" t="s">
        <v>3971</v>
      </c>
      <c r="Q2250">
        <v>3750</v>
      </c>
      <c r="R2250" t="s">
        <v>3972</v>
      </c>
      <c r="S2250">
        <v>3750</v>
      </c>
      <c r="T2250" s="7" t="str">
        <f t="shared" si="82"/>
        <v>hp_46553063;atk_7448490;hit_500000;miss_3750;cirt_3750;cirtSub_3750</v>
      </c>
    </row>
    <row r="2251" spans="1:20" x14ac:dyDescent="0.15">
      <c r="A2251" s="16">
        <v>430447</v>
      </c>
      <c r="B2251" s="1" t="s">
        <v>4689</v>
      </c>
      <c r="C2251" s="1">
        <v>1</v>
      </c>
      <c r="D2251" s="1">
        <v>1</v>
      </c>
      <c r="E2251" s="3">
        <v>755</v>
      </c>
      <c r="F2251" s="14" t="s">
        <v>3967</v>
      </c>
      <c r="G2251">
        <v>46768050</v>
      </c>
      <c r="I2251">
        <f t="shared" si="83"/>
        <v>0.8</v>
      </c>
      <c r="J2251" t="s">
        <v>3968</v>
      </c>
      <c r="K2251">
        <v>9353610</v>
      </c>
      <c r="L2251" t="s">
        <v>3969</v>
      </c>
      <c r="M2251">
        <v>500000</v>
      </c>
      <c r="N2251" t="s">
        <v>3970</v>
      </c>
      <c r="O2251">
        <v>3775</v>
      </c>
      <c r="P2251" t="s">
        <v>3971</v>
      </c>
      <c r="Q2251">
        <v>3775</v>
      </c>
      <c r="R2251" t="s">
        <v>3972</v>
      </c>
      <c r="S2251">
        <v>3775</v>
      </c>
      <c r="T2251" s="7" t="str">
        <f t="shared" si="82"/>
        <v>hp_46768050;atk_7482888;hit_500000;miss_3775;cirt_3775;cirtSub_3775</v>
      </c>
    </row>
    <row r="2252" spans="1:20" x14ac:dyDescent="0.15">
      <c r="A2252" s="16">
        <v>430448</v>
      </c>
      <c r="B2252" s="1" t="s">
        <v>4690</v>
      </c>
      <c r="C2252" s="1">
        <v>1</v>
      </c>
      <c r="D2252" s="1">
        <v>1</v>
      </c>
      <c r="E2252" s="3">
        <v>755</v>
      </c>
      <c r="F2252" s="14" t="s">
        <v>3967</v>
      </c>
      <c r="G2252">
        <v>46983038</v>
      </c>
      <c r="I2252">
        <f t="shared" si="83"/>
        <v>0.8</v>
      </c>
      <c r="J2252" t="s">
        <v>3968</v>
      </c>
      <c r="K2252">
        <v>9396608</v>
      </c>
      <c r="L2252" t="s">
        <v>3969</v>
      </c>
      <c r="M2252">
        <v>500000</v>
      </c>
      <c r="N2252" t="s">
        <v>3970</v>
      </c>
      <c r="O2252">
        <v>3775</v>
      </c>
      <c r="P2252" t="s">
        <v>3971</v>
      </c>
      <c r="Q2252">
        <v>3775</v>
      </c>
      <c r="R2252" t="s">
        <v>3972</v>
      </c>
      <c r="S2252">
        <v>3775</v>
      </c>
      <c r="T2252" s="7" t="str">
        <f t="shared" si="82"/>
        <v>hp_46983038;atk_7517286;hit_500000;miss_3775;cirt_3775;cirtSub_3775</v>
      </c>
    </row>
    <row r="2253" spans="1:20" x14ac:dyDescent="0.15">
      <c r="A2253" s="16">
        <v>430449</v>
      </c>
      <c r="B2253" s="1" t="s">
        <v>4691</v>
      </c>
      <c r="C2253" s="1">
        <v>1</v>
      </c>
      <c r="D2253" s="1">
        <v>1</v>
      </c>
      <c r="E2253" s="3">
        <v>755</v>
      </c>
      <c r="F2253" s="14" t="s">
        <v>3967</v>
      </c>
      <c r="G2253">
        <v>47198025</v>
      </c>
      <c r="I2253">
        <f t="shared" si="83"/>
        <v>0.8</v>
      </c>
      <c r="J2253" t="s">
        <v>3968</v>
      </c>
      <c r="K2253">
        <v>9439605</v>
      </c>
      <c r="L2253" t="s">
        <v>3969</v>
      </c>
      <c r="M2253">
        <v>500000</v>
      </c>
      <c r="N2253" t="s">
        <v>3970</v>
      </c>
      <c r="O2253">
        <v>3775</v>
      </c>
      <c r="P2253" t="s">
        <v>3971</v>
      </c>
      <c r="Q2253">
        <v>3775</v>
      </c>
      <c r="R2253" t="s">
        <v>3972</v>
      </c>
      <c r="S2253">
        <v>3775</v>
      </c>
      <c r="T2253" s="7" t="str">
        <f t="shared" ref="T2253:T2316" si="84">F2253&amp;"_"&amp;G2253&amp;";"&amp;J2253&amp;"_"&amp;INT(K2253*I2253)&amp;";"&amp;L2253&amp;"_"&amp;M2253&amp;";"&amp;N2253&amp;"_"&amp;O2253&amp;";"&amp;P2253&amp;"_"&amp;Q2253&amp;";"&amp;R2253&amp;"_"&amp;S2253</f>
        <v>hp_47198025;atk_7551684;hit_500000;miss_3775;cirt_3775;cirtSub_3775</v>
      </c>
    </row>
    <row r="2254" spans="1:20" x14ac:dyDescent="0.15">
      <c r="A2254" s="16">
        <v>430450</v>
      </c>
      <c r="B2254" s="1" t="s">
        <v>4692</v>
      </c>
      <c r="C2254" s="1">
        <v>1</v>
      </c>
      <c r="D2254" s="1">
        <v>1</v>
      </c>
      <c r="E2254" s="3">
        <v>760</v>
      </c>
      <c r="F2254" s="14" t="s">
        <v>3967</v>
      </c>
      <c r="G2254">
        <v>47413013</v>
      </c>
      <c r="I2254">
        <f t="shared" si="83"/>
        <v>0.8</v>
      </c>
      <c r="J2254" t="s">
        <v>3968</v>
      </c>
      <c r="K2254">
        <v>9482603</v>
      </c>
      <c r="L2254" t="s">
        <v>3969</v>
      </c>
      <c r="M2254">
        <v>500000</v>
      </c>
      <c r="N2254" t="s">
        <v>3970</v>
      </c>
      <c r="O2254">
        <v>3800</v>
      </c>
      <c r="P2254" t="s">
        <v>3971</v>
      </c>
      <c r="Q2254">
        <v>3800</v>
      </c>
      <c r="R2254" t="s">
        <v>3972</v>
      </c>
      <c r="S2254">
        <v>3800</v>
      </c>
      <c r="T2254" s="7" t="str">
        <f t="shared" si="84"/>
        <v>hp_47413013;atk_7586082;hit_500000;miss_3800;cirt_3800;cirtSub_3800</v>
      </c>
    </row>
    <row r="2255" spans="1:20" x14ac:dyDescent="0.15">
      <c r="A2255" s="16">
        <v>430451</v>
      </c>
      <c r="B2255" s="1" t="s">
        <v>4693</v>
      </c>
      <c r="C2255" s="1">
        <v>1</v>
      </c>
      <c r="D2255" s="1">
        <v>1</v>
      </c>
      <c r="E2255" s="3">
        <v>760</v>
      </c>
      <c r="F2255" s="14" t="s">
        <v>3967</v>
      </c>
      <c r="G2255">
        <v>47628000</v>
      </c>
      <c r="I2255">
        <f t="shared" si="83"/>
        <v>0.8</v>
      </c>
      <c r="J2255" t="s">
        <v>3968</v>
      </c>
      <c r="K2255">
        <v>9525600</v>
      </c>
      <c r="L2255" t="s">
        <v>3969</v>
      </c>
      <c r="M2255">
        <v>500000</v>
      </c>
      <c r="N2255" t="s">
        <v>3970</v>
      </c>
      <c r="O2255">
        <v>3800</v>
      </c>
      <c r="P2255" t="s">
        <v>3971</v>
      </c>
      <c r="Q2255">
        <v>3800</v>
      </c>
      <c r="R2255" t="s">
        <v>3972</v>
      </c>
      <c r="S2255">
        <v>3800</v>
      </c>
      <c r="T2255" s="7" t="str">
        <f t="shared" si="84"/>
        <v>hp_47628000;atk_7620480;hit_500000;miss_3800;cirt_3800;cirtSub_3800</v>
      </c>
    </row>
    <row r="2256" spans="1:20" x14ac:dyDescent="0.15">
      <c r="A2256" s="16">
        <v>430452</v>
      </c>
      <c r="B2256" s="1" t="s">
        <v>4694</v>
      </c>
      <c r="C2256" s="1">
        <v>1</v>
      </c>
      <c r="D2256" s="1">
        <v>1</v>
      </c>
      <c r="E2256" s="3">
        <v>760</v>
      </c>
      <c r="F2256" s="14" t="s">
        <v>3967</v>
      </c>
      <c r="G2256">
        <v>47842988</v>
      </c>
      <c r="I2256">
        <f t="shared" si="83"/>
        <v>0.8</v>
      </c>
      <c r="J2256" t="s">
        <v>3968</v>
      </c>
      <c r="K2256">
        <v>9568598</v>
      </c>
      <c r="L2256" t="s">
        <v>3969</v>
      </c>
      <c r="M2256">
        <v>500000</v>
      </c>
      <c r="N2256" t="s">
        <v>3970</v>
      </c>
      <c r="O2256">
        <v>3800</v>
      </c>
      <c r="P2256" t="s">
        <v>3971</v>
      </c>
      <c r="Q2256">
        <v>3800</v>
      </c>
      <c r="R2256" t="s">
        <v>3972</v>
      </c>
      <c r="S2256">
        <v>3800</v>
      </c>
      <c r="T2256" s="7" t="str">
        <f t="shared" si="84"/>
        <v>hp_47842988;atk_7654878;hit_500000;miss_3800;cirt_3800;cirtSub_3800</v>
      </c>
    </row>
    <row r="2257" spans="1:20" x14ac:dyDescent="0.15">
      <c r="A2257" s="16">
        <v>430453</v>
      </c>
      <c r="B2257" s="1" t="s">
        <v>4695</v>
      </c>
      <c r="C2257" s="1">
        <v>1</v>
      </c>
      <c r="D2257" s="1">
        <v>1</v>
      </c>
      <c r="E2257" s="3">
        <v>765</v>
      </c>
      <c r="F2257" s="14" t="s">
        <v>3967</v>
      </c>
      <c r="G2257">
        <v>48057975</v>
      </c>
      <c r="I2257">
        <f t="shared" si="83"/>
        <v>0.8</v>
      </c>
      <c r="J2257" t="s">
        <v>3968</v>
      </c>
      <c r="K2257">
        <v>9611595</v>
      </c>
      <c r="L2257" t="s">
        <v>3969</v>
      </c>
      <c r="M2257">
        <v>500000</v>
      </c>
      <c r="N2257" t="s">
        <v>3970</v>
      </c>
      <c r="O2257">
        <v>3825</v>
      </c>
      <c r="P2257" t="s">
        <v>3971</v>
      </c>
      <c r="Q2257">
        <v>3825</v>
      </c>
      <c r="R2257" t="s">
        <v>3972</v>
      </c>
      <c r="S2257">
        <v>3825</v>
      </c>
      <c r="T2257" s="7" t="str">
        <f t="shared" si="84"/>
        <v>hp_48057975;atk_7689276;hit_500000;miss_3825;cirt_3825;cirtSub_3825</v>
      </c>
    </row>
    <row r="2258" spans="1:20" x14ac:dyDescent="0.15">
      <c r="A2258" s="16">
        <v>430454</v>
      </c>
      <c r="B2258" s="1" t="s">
        <v>4696</v>
      </c>
      <c r="C2258" s="1">
        <v>1</v>
      </c>
      <c r="D2258" s="1">
        <v>1</v>
      </c>
      <c r="E2258" s="3">
        <v>765</v>
      </c>
      <c r="F2258" s="14" t="s">
        <v>3967</v>
      </c>
      <c r="G2258">
        <v>48272963</v>
      </c>
      <c r="I2258">
        <f t="shared" ref="I2258:I2321" si="85">MIN(I2253+0.02,0.8)</f>
        <v>0.8</v>
      </c>
      <c r="J2258" t="s">
        <v>3968</v>
      </c>
      <c r="K2258">
        <v>9654593</v>
      </c>
      <c r="L2258" t="s">
        <v>3969</v>
      </c>
      <c r="M2258">
        <v>500000</v>
      </c>
      <c r="N2258" t="s">
        <v>3970</v>
      </c>
      <c r="O2258">
        <v>3825</v>
      </c>
      <c r="P2258" t="s">
        <v>3971</v>
      </c>
      <c r="Q2258">
        <v>3825</v>
      </c>
      <c r="R2258" t="s">
        <v>3972</v>
      </c>
      <c r="S2258">
        <v>3825</v>
      </c>
      <c r="T2258" s="7" t="str">
        <f t="shared" si="84"/>
        <v>hp_48272963;atk_7723674;hit_500000;miss_3825;cirt_3825;cirtSub_3825</v>
      </c>
    </row>
    <row r="2259" spans="1:20" x14ac:dyDescent="0.15">
      <c r="A2259" s="16">
        <v>430455</v>
      </c>
      <c r="B2259" s="1" t="s">
        <v>4697</v>
      </c>
      <c r="C2259" s="1">
        <v>1</v>
      </c>
      <c r="D2259" s="1">
        <v>1</v>
      </c>
      <c r="E2259" s="3">
        <v>765</v>
      </c>
      <c r="F2259" s="14" t="s">
        <v>3967</v>
      </c>
      <c r="G2259">
        <v>48487950</v>
      </c>
      <c r="I2259">
        <f t="shared" si="85"/>
        <v>0.8</v>
      </c>
      <c r="J2259" t="s">
        <v>3968</v>
      </c>
      <c r="K2259">
        <v>9697590</v>
      </c>
      <c r="L2259" t="s">
        <v>3969</v>
      </c>
      <c r="M2259">
        <v>500000</v>
      </c>
      <c r="N2259" t="s">
        <v>3970</v>
      </c>
      <c r="O2259">
        <v>3825</v>
      </c>
      <c r="P2259" t="s">
        <v>3971</v>
      </c>
      <c r="Q2259">
        <v>3825</v>
      </c>
      <c r="R2259" t="s">
        <v>3972</v>
      </c>
      <c r="S2259">
        <v>3825</v>
      </c>
      <c r="T2259" s="7" t="str">
        <f t="shared" si="84"/>
        <v>hp_48487950;atk_7758072;hit_500000;miss_3825;cirt_3825;cirtSub_3825</v>
      </c>
    </row>
    <row r="2260" spans="1:20" x14ac:dyDescent="0.15">
      <c r="A2260" s="16">
        <v>430456</v>
      </c>
      <c r="B2260" s="1" t="s">
        <v>4698</v>
      </c>
      <c r="C2260" s="1">
        <v>1</v>
      </c>
      <c r="D2260" s="1">
        <v>1</v>
      </c>
      <c r="E2260" s="3">
        <v>770</v>
      </c>
      <c r="F2260" s="14" t="s">
        <v>3967</v>
      </c>
      <c r="G2260">
        <v>48702938</v>
      </c>
      <c r="I2260">
        <f t="shared" si="85"/>
        <v>0.8</v>
      </c>
      <c r="J2260" t="s">
        <v>3968</v>
      </c>
      <c r="K2260">
        <v>9740588</v>
      </c>
      <c r="L2260" t="s">
        <v>3969</v>
      </c>
      <c r="M2260">
        <v>500000</v>
      </c>
      <c r="N2260" t="s">
        <v>3970</v>
      </c>
      <c r="O2260">
        <v>3850</v>
      </c>
      <c r="P2260" t="s">
        <v>3971</v>
      </c>
      <c r="Q2260">
        <v>3850</v>
      </c>
      <c r="R2260" t="s">
        <v>3972</v>
      </c>
      <c r="S2260">
        <v>3850</v>
      </c>
      <c r="T2260" s="7" t="str">
        <f t="shared" si="84"/>
        <v>hp_48702938;atk_7792470;hit_500000;miss_3850;cirt_3850;cirtSub_3850</v>
      </c>
    </row>
    <row r="2261" spans="1:20" x14ac:dyDescent="0.15">
      <c r="A2261" s="16">
        <v>430457</v>
      </c>
      <c r="B2261" s="1" t="s">
        <v>4699</v>
      </c>
      <c r="C2261" s="1">
        <v>1</v>
      </c>
      <c r="D2261" s="1">
        <v>1</v>
      </c>
      <c r="E2261" s="3">
        <v>770</v>
      </c>
      <c r="F2261" s="14" t="s">
        <v>3967</v>
      </c>
      <c r="G2261">
        <v>48923438</v>
      </c>
      <c r="I2261">
        <f t="shared" si="85"/>
        <v>0.8</v>
      </c>
      <c r="J2261" t="s">
        <v>3968</v>
      </c>
      <c r="K2261">
        <v>9784688</v>
      </c>
      <c r="L2261" t="s">
        <v>3969</v>
      </c>
      <c r="M2261">
        <v>500000</v>
      </c>
      <c r="N2261" t="s">
        <v>3970</v>
      </c>
      <c r="O2261">
        <v>3850</v>
      </c>
      <c r="P2261" t="s">
        <v>3971</v>
      </c>
      <c r="Q2261">
        <v>3850</v>
      </c>
      <c r="R2261" t="s">
        <v>3972</v>
      </c>
      <c r="S2261">
        <v>3850</v>
      </c>
      <c r="T2261" s="7" t="str">
        <f t="shared" si="84"/>
        <v>hp_48923438;atk_7827750;hit_500000;miss_3850;cirt_3850;cirtSub_3850</v>
      </c>
    </row>
    <row r="2262" spans="1:20" x14ac:dyDescent="0.15">
      <c r="A2262" s="16">
        <v>430458</v>
      </c>
      <c r="B2262" s="1" t="s">
        <v>4700</v>
      </c>
      <c r="C2262" s="1">
        <v>1</v>
      </c>
      <c r="D2262" s="1">
        <v>1</v>
      </c>
      <c r="E2262" s="3">
        <v>770</v>
      </c>
      <c r="F2262" s="14" t="s">
        <v>3967</v>
      </c>
      <c r="G2262">
        <v>49143938</v>
      </c>
      <c r="I2262">
        <f t="shared" si="85"/>
        <v>0.8</v>
      </c>
      <c r="J2262" t="s">
        <v>3968</v>
      </c>
      <c r="K2262">
        <v>9828788</v>
      </c>
      <c r="L2262" t="s">
        <v>3969</v>
      </c>
      <c r="M2262">
        <v>500000</v>
      </c>
      <c r="N2262" t="s">
        <v>3970</v>
      </c>
      <c r="O2262">
        <v>3850</v>
      </c>
      <c r="P2262" t="s">
        <v>3971</v>
      </c>
      <c r="Q2262">
        <v>3850</v>
      </c>
      <c r="R2262" t="s">
        <v>3972</v>
      </c>
      <c r="S2262">
        <v>3850</v>
      </c>
      <c r="T2262" s="7" t="str">
        <f t="shared" si="84"/>
        <v>hp_49143938;atk_7863030;hit_500000;miss_3850;cirt_3850;cirtSub_3850</v>
      </c>
    </row>
    <row r="2263" spans="1:20" x14ac:dyDescent="0.15">
      <c r="A2263" s="16">
        <v>430459</v>
      </c>
      <c r="B2263" s="1" t="s">
        <v>4701</v>
      </c>
      <c r="C2263" s="1">
        <v>1</v>
      </c>
      <c r="D2263" s="1">
        <v>1</v>
      </c>
      <c r="E2263" s="3">
        <v>775</v>
      </c>
      <c r="F2263" s="14" t="s">
        <v>3967</v>
      </c>
      <c r="G2263">
        <v>49364438</v>
      </c>
      <c r="I2263">
        <f t="shared" si="85"/>
        <v>0.8</v>
      </c>
      <c r="J2263" t="s">
        <v>3968</v>
      </c>
      <c r="K2263">
        <v>9872888</v>
      </c>
      <c r="L2263" t="s">
        <v>3969</v>
      </c>
      <c r="M2263">
        <v>500000</v>
      </c>
      <c r="N2263" t="s">
        <v>3970</v>
      </c>
      <c r="O2263">
        <v>3875</v>
      </c>
      <c r="P2263" t="s">
        <v>3971</v>
      </c>
      <c r="Q2263">
        <v>3875</v>
      </c>
      <c r="R2263" t="s">
        <v>3972</v>
      </c>
      <c r="S2263">
        <v>3875</v>
      </c>
      <c r="T2263" s="7" t="str">
        <f t="shared" si="84"/>
        <v>hp_49364438;atk_7898310;hit_500000;miss_3875;cirt_3875;cirtSub_3875</v>
      </c>
    </row>
    <row r="2264" spans="1:20" x14ac:dyDescent="0.15">
      <c r="A2264" s="16">
        <v>430460</v>
      </c>
      <c r="B2264" s="1" t="s">
        <v>4702</v>
      </c>
      <c r="C2264" s="1">
        <v>1</v>
      </c>
      <c r="D2264" s="1">
        <v>1</v>
      </c>
      <c r="E2264" s="3">
        <v>775</v>
      </c>
      <c r="F2264" s="14" t="s">
        <v>3967</v>
      </c>
      <c r="G2264">
        <v>49584938</v>
      </c>
      <c r="I2264">
        <f t="shared" si="85"/>
        <v>0.8</v>
      </c>
      <c r="J2264" t="s">
        <v>3968</v>
      </c>
      <c r="K2264">
        <v>9916988</v>
      </c>
      <c r="L2264" t="s">
        <v>3969</v>
      </c>
      <c r="M2264">
        <v>500000</v>
      </c>
      <c r="N2264" t="s">
        <v>3970</v>
      </c>
      <c r="O2264">
        <v>3875</v>
      </c>
      <c r="P2264" t="s">
        <v>3971</v>
      </c>
      <c r="Q2264">
        <v>3875</v>
      </c>
      <c r="R2264" t="s">
        <v>3972</v>
      </c>
      <c r="S2264">
        <v>3875</v>
      </c>
      <c r="T2264" s="7" t="str">
        <f t="shared" si="84"/>
        <v>hp_49584938;atk_7933590;hit_500000;miss_3875;cirt_3875;cirtSub_3875</v>
      </c>
    </row>
    <row r="2265" spans="1:20" x14ac:dyDescent="0.15">
      <c r="A2265" s="16">
        <v>430461</v>
      </c>
      <c r="B2265" s="1" t="s">
        <v>4703</v>
      </c>
      <c r="C2265" s="1">
        <v>1</v>
      </c>
      <c r="D2265" s="1">
        <v>1</v>
      </c>
      <c r="E2265" s="3">
        <v>775</v>
      </c>
      <c r="F2265" s="14" t="s">
        <v>3967</v>
      </c>
      <c r="G2265">
        <v>49805438</v>
      </c>
      <c r="I2265">
        <f t="shared" si="85"/>
        <v>0.8</v>
      </c>
      <c r="J2265" t="s">
        <v>3968</v>
      </c>
      <c r="K2265">
        <v>9961088</v>
      </c>
      <c r="L2265" t="s">
        <v>3969</v>
      </c>
      <c r="M2265">
        <v>500000</v>
      </c>
      <c r="N2265" t="s">
        <v>3970</v>
      </c>
      <c r="O2265">
        <v>3875</v>
      </c>
      <c r="P2265" t="s">
        <v>3971</v>
      </c>
      <c r="Q2265">
        <v>3875</v>
      </c>
      <c r="R2265" t="s">
        <v>3972</v>
      </c>
      <c r="S2265">
        <v>3875</v>
      </c>
      <c r="T2265" s="7" t="str">
        <f t="shared" si="84"/>
        <v>hp_49805438;atk_7968870;hit_500000;miss_3875;cirt_3875;cirtSub_3875</v>
      </c>
    </row>
    <row r="2266" spans="1:20" x14ac:dyDescent="0.15">
      <c r="A2266" s="16">
        <v>430462</v>
      </c>
      <c r="B2266" s="1" t="s">
        <v>4704</v>
      </c>
      <c r="C2266" s="1">
        <v>1</v>
      </c>
      <c r="D2266" s="1">
        <v>1</v>
      </c>
      <c r="E2266" s="3">
        <v>780</v>
      </c>
      <c r="F2266" s="14" t="s">
        <v>3967</v>
      </c>
      <c r="G2266">
        <v>50025938</v>
      </c>
      <c r="I2266">
        <f t="shared" si="85"/>
        <v>0.8</v>
      </c>
      <c r="J2266" t="s">
        <v>3968</v>
      </c>
      <c r="K2266">
        <v>10005188</v>
      </c>
      <c r="L2266" t="s">
        <v>3969</v>
      </c>
      <c r="M2266">
        <v>500000</v>
      </c>
      <c r="N2266" t="s">
        <v>3970</v>
      </c>
      <c r="O2266">
        <v>3900</v>
      </c>
      <c r="P2266" t="s">
        <v>3971</v>
      </c>
      <c r="Q2266">
        <v>3900</v>
      </c>
      <c r="R2266" t="s">
        <v>3972</v>
      </c>
      <c r="S2266">
        <v>3900</v>
      </c>
      <c r="T2266" s="7" t="str">
        <f t="shared" si="84"/>
        <v>hp_50025938;atk_8004150;hit_500000;miss_3900;cirt_3900;cirtSub_3900</v>
      </c>
    </row>
    <row r="2267" spans="1:20" x14ac:dyDescent="0.15">
      <c r="A2267" s="16">
        <v>430463</v>
      </c>
      <c r="B2267" s="1" t="s">
        <v>4705</v>
      </c>
      <c r="C2267" s="1">
        <v>1</v>
      </c>
      <c r="D2267" s="1">
        <v>1</v>
      </c>
      <c r="E2267" s="3">
        <v>780</v>
      </c>
      <c r="F2267" s="14" t="s">
        <v>3967</v>
      </c>
      <c r="G2267">
        <v>50246438</v>
      </c>
      <c r="I2267">
        <f t="shared" si="85"/>
        <v>0.8</v>
      </c>
      <c r="J2267" t="s">
        <v>3968</v>
      </c>
      <c r="K2267">
        <v>10049288</v>
      </c>
      <c r="L2267" t="s">
        <v>3969</v>
      </c>
      <c r="M2267">
        <v>500000</v>
      </c>
      <c r="N2267" t="s">
        <v>3970</v>
      </c>
      <c r="O2267">
        <v>3900</v>
      </c>
      <c r="P2267" t="s">
        <v>3971</v>
      </c>
      <c r="Q2267">
        <v>3900</v>
      </c>
      <c r="R2267" t="s">
        <v>3972</v>
      </c>
      <c r="S2267">
        <v>3900</v>
      </c>
      <c r="T2267" s="7" t="str">
        <f t="shared" si="84"/>
        <v>hp_50246438;atk_8039430;hit_500000;miss_3900;cirt_3900;cirtSub_3900</v>
      </c>
    </row>
    <row r="2268" spans="1:20" x14ac:dyDescent="0.15">
      <c r="A2268" s="16">
        <v>430464</v>
      </c>
      <c r="B2268" s="1" t="s">
        <v>4706</v>
      </c>
      <c r="C2268" s="1">
        <v>1</v>
      </c>
      <c r="D2268" s="1">
        <v>1</v>
      </c>
      <c r="E2268" s="3">
        <v>780</v>
      </c>
      <c r="F2268" s="14" t="s">
        <v>3967</v>
      </c>
      <c r="G2268">
        <v>50466938</v>
      </c>
      <c r="I2268">
        <f t="shared" si="85"/>
        <v>0.8</v>
      </c>
      <c r="J2268" t="s">
        <v>3968</v>
      </c>
      <c r="K2268">
        <v>10093388</v>
      </c>
      <c r="L2268" t="s">
        <v>3969</v>
      </c>
      <c r="M2268">
        <v>500000</v>
      </c>
      <c r="N2268" t="s">
        <v>3970</v>
      </c>
      <c r="O2268">
        <v>3900</v>
      </c>
      <c r="P2268" t="s">
        <v>3971</v>
      </c>
      <c r="Q2268">
        <v>3900</v>
      </c>
      <c r="R2268" t="s">
        <v>3972</v>
      </c>
      <c r="S2268">
        <v>3900</v>
      </c>
      <c r="T2268" s="7" t="str">
        <f t="shared" si="84"/>
        <v>hp_50466938;atk_8074710;hit_500000;miss_3900;cirt_3900;cirtSub_3900</v>
      </c>
    </row>
    <row r="2269" spans="1:20" x14ac:dyDescent="0.15">
      <c r="A2269" s="16">
        <v>430465</v>
      </c>
      <c r="B2269" s="1" t="s">
        <v>4707</v>
      </c>
      <c r="C2269" s="1">
        <v>1</v>
      </c>
      <c r="D2269" s="1">
        <v>1</v>
      </c>
      <c r="E2269" s="3">
        <v>785</v>
      </c>
      <c r="F2269" s="14" t="s">
        <v>3967</v>
      </c>
      <c r="G2269">
        <v>50687438</v>
      </c>
      <c r="I2269">
        <f t="shared" si="85"/>
        <v>0.8</v>
      </c>
      <c r="J2269" t="s">
        <v>3968</v>
      </c>
      <c r="K2269">
        <v>10137488</v>
      </c>
      <c r="L2269" t="s">
        <v>3969</v>
      </c>
      <c r="M2269">
        <v>500000</v>
      </c>
      <c r="N2269" t="s">
        <v>3970</v>
      </c>
      <c r="O2269">
        <v>3925</v>
      </c>
      <c r="P2269" t="s">
        <v>3971</v>
      </c>
      <c r="Q2269">
        <v>3925</v>
      </c>
      <c r="R2269" t="s">
        <v>3972</v>
      </c>
      <c r="S2269">
        <v>3925</v>
      </c>
      <c r="T2269" s="7" t="str">
        <f t="shared" si="84"/>
        <v>hp_50687438;atk_8109990;hit_500000;miss_3925;cirt_3925;cirtSub_3925</v>
      </c>
    </row>
    <row r="2270" spans="1:20" x14ac:dyDescent="0.15">
      <c r="A2270" s="16">
        <v>430466</v>
      </c>
      <c r="B2270" s="1" t="s">
        <v>4708</v>
      </c>
      <c r="C2270" s="1">
        <v>1</v>
      </c>
      <c r="D2270" s="1">
        <v>1</v>
      </c>
      <c r="E2270" s="3">
        <v>785</v>
      </c>
      <c r="F2270" s="14" t="s">
        <v>3967</v>
      </c>
      <c r="G2270">
        <v>50907938</v>
      </c>
      <c r="I2270">
        <f t="shared" si="85"/>
        <v>0.8</v>
      </c>
      <c r="J2270" t="s">
        <v>3968</v>
      </c>
      <c r="K2270">
        <v>10181588</v>
      </c>
      <c r="L2270" t="s">
        <v>3969</v>
      </c>
      <c r="M2270">
        <v>500000</v>
      </c>
      <c r="N2270" t="s">
        <v>3970</v>
      </c>
      <c r="O2270">
        <v>3925</v>
      </c>
      <c r="P2270" t="s">
        <v>3971</v>
      </c>
      <c r="Q2270">
        <v>3925</v>
      </c>
      <c r="R2270" t="s">
        <v>3972</v>
      </c>
      <c r="S2270">
        <v>3925</v>
      </c>
      <c r="T2270" s="7" t="str">
        <f t="shared" si="84"/>
        <v>hp_50907938;atk_8145270;hit_500000;miss_3925;cirt_3925;cirtSub_3925</v>
      </c>
    </row>
    <row r="2271" spans="1:20" x14ac:dyDescent="0.15">
      <c r="A2271" s="16">
        <v>430467</v>
      </c>
      <c r="B2271" s="1" t="s">
        <v>4709</v>
      </c>
      <c r="C2271" s="1">
        <v>1</v>
      </c>
      <c r="D2271" s="1">
        <v>1</v>
      </c>
      <c r="E2271" s="3">
        <v>785</v>
      </c>
      <c r="F2271" s="14" t="s">
        <v>3967</v>
      </c>
      <c r="G2271">
        <v>51128438</v>
      </c>
      <c r="I2271">
        <f t="shared" si="85"/>
        <v>0.8</v>
      </c>
      <c r="J2271" t="s">
        <v>3968</v>
      </c>
      <c r="K2271">
        <v>10225688</v>
      </c>
      <c r="L2271" t="s">
        <v>3969</v>
      </c>
      <c r="M2271">
        <v>500000</v>
      </c>
      <c r="N2271" t="s">
        <v>3970</v>
      </c>
      <c r="O2271">
        <v>3925</v>
      </c>
      <c r="P2271" t="s">
        <v>3971</v>
      </c>
      <c r="Q2271">
        <v>3925</v>
      </c>
      <c r="R2271" t="s">
        <v>3972</v>
      </c>
      <c r="S2271">
        <v>3925</v>
      </c>
      <c r="T2271" s="7" t="str">
        <f t="shared" si="84"/>
        <v>hp_51128438;atk_8180550;hit_500000;miss_3925;cirt_3925;cirtSub_3925</v>
      </c>
    </row>
    <row r="2272" spans="1:20" x14ac:dyDescent="0.15">
      <c r="A2272" s="16">
        <v>430468</v>
      </c>
      <c r="B2272" s="1" t="s">
        <v>4710</v>
      </c>
      <c r="C2272" s="1">
        <v>1</v>
      </c>
      <c r="D2272" s="1">
        <v>1</v>
      </c>
      <c r="E2272" s="3">
        <v>790</v>
      </c>
      <c r="F2272" s="14" t="s">
        <v>3967</v>
      </c>
      <c r="G2272">
        <v>51348938</v>
      </c>
      <c r="I2272">
        <f t="shared" si="85"/>
        <v>0.8</v>
      </c>
      <c r="J2272" t="s">
        <v>3968</v>
      </c>
      <c r="K2272">
        <v>10269788</v>
      </c>
      <c r="L2272" t="s">
        <v>3969</v>
      </c>
      <c r="M2272">
        <v>500000</v>
      </c>
      <c r="N2272" t="s">
        <v>3970</v>
      </c>
      <c r="O2272">
        <v>3950</v>
      </c>
      <c r="P2272" t="s">
        <v>3971</v>
      </c>
      <c r="Q2272">
        <v>3950</v>
      </c>
      <c r="R2272" t="s">
        <v>3972</v>
      </c>
      <c r="S2272">
        <v>3950</v>
      </c>
      <c r="T2272" s="7" t="str">
        <f t="shared" si="84"/>
        <v>hp_51348938;atk_8215830;hit_500000;miss_3950;cirt_3950;cirtSub_3950</v>
      </c>
    </row>
    <row r="2273" spans="1:20" x14ac:dyDescent="0.15">
      <c r="A2273" s="16">
        <v>430469</v>
      </c>
      <c r="B2273" s="1" t="s">
        <v>4711</v>
      </c>
      <c r="C2273" s="1">
        <v>1</v>
      </c>
      <c r="D2273" s="1">
        <v>1</v>
      </c>
      <c r="E2273" s="3">
        <v>790</v>
      </c>
      <c r="F2273" s="14" t="s">
        <v>3967</v>
      </c>
      <c r="G2273">
        <v>51569438</v>
      </c>
      <c r="I2273">
        <f t="shared" si="85"/>
        <v>0.8</v>
      </c>
      <c r="J2273" t="s">
        <v>3968</v>
      </c>
      <c r="K2273">
        <v>10313888</v>
      </c>
      <c r="L2273" t="s">
        <v>3969</v>
      </c>
      <c r="M2273">
        <v>500000</v>
      </c>
      <c r="N2273" t="s">
        <v>3970</v>
      </c>
      <c r="O2273">
        <v>3950</v>
      </c>
      <c r="P2273" t="s">
        <v>3971</v>
      </c>
      <c r="Q2273">
        <v>3950</v>
      </c>
      <c r="R2273" t="s">
        <v>3972</v>
      </c>
      <c r="S2273">
        <v>3950</v>
      </c>
      <c r="T2273" s="7" t="str">
        <f t="shared" si="84"/>
        <v>hp_51569438;atk_8251110;hit_500000;miss_3950;cirt_3950;cirtSub_3950</v>
      </c>
    </row>
    <row r="2274" spans="1:20" x14ac:dyDescent="0.15">
      <c r="A2274" s="16">
        <v>430470</v>
      </c>
      <c r="B2274" s="1" t="s">
        <v>4712</v>
      </c>
      <c r="C2274" s="1">
        <v>1</v>
      </c>
      <c r="D2274" s="1">
        <v>1</v>
      </c>
      <c r="E2274" s="3">
        <v>790</v>
      </c>
      <c r="F2274" s="14" t="s">
        <v>3967</v>
      </c>
      <c r="G2274">
        <v>51789938</v>
      </c>
      <c r="I2274">
        <f t="shared" si="85"/>
        <v>0.8</v>
      </c>
      <c r="J2274" t="s">
        <v>3968</v>
      </c>
      <c r="K2274">
        <v>10357988</v>
      </c>
      <c r="L2274" t="s">
        <v>3969</v>
      </c>
      <c r="M2274">
        <v>500000</v>
      </c>
      <c r="N2274" t="s">
        <v>3970</v>
      </c>
      <c r="O2274">
        <v>3950</v>
      </c>
      <c r="P2274" t="s">
        <v>3971</v>
      </c>
      <c r="Q2274">
        <v>3950</v>
      </c>
      <c r="R2274" t="s">
        <v>3972</v>
      </c>
      <c r="S2274">
        <v>3950</v>
      </c>
      <c r="T2274" s="7" t="str">
        <f t="shared" si="84"/>
        <v>hp_51789938;atk_8286390;hit_500000;miss_3950;cirt_3950;cirtSub_3950</v>
      </c>
    </row>
    <row r="2275" spans="1:20" x14ac:dyDescent="0.15">
      <c r="A2275" s="16">
        <v>430471</v>
      </c>
      <c r="B2275" s="1" t="s">
        <v>4713</v>
      </c>
      <c r="C2275" s="1">
        <v>1</v>
      </c>
      <c r="D2275" s="1">
        <v>1</v>
      </c>
      <c r="E2275" s="3">
        <v>795</v>
      </c>
      <c r="F2275" s="14" t="s">
        <v>3967</v>
      </c>
      <c r="G2275">
        <v>52015950</v>
      </c>
      <c r="I2275">
        <f t="shared" si="85"/>
        <v>0.8</v>
      </c>
      <c r="J2275" t="s">
        <v>3968</v>
      </c>
      <c r="K2275">
        <v>10403190</v>
      </c>
      <c r="L2275" t="s">
        <v>3969</v>
      </c>
      <c r="M2275">
        <v>500000</v>
      </c>
      <c r="N2275" t="s">
        <v>3970</v>
      </c>
      <c r="O2275">
        <v>3975</v>
      </c>
      <c r="P2275" t="s">
        <v>3971</v>
      </c>
      <c r="Q2275">
        <v>3975</v>
      </c>
      <c r="R2275" t="s">
        <v>3972</v>
      </c>
      <c r="S2275">
        <v>3975</v>
      </c>
      <c r="T2275" s="7" t="str">
        <f t="shared" si="84"/>
        <v>hp_52015950;atk_8322552;hit_500000;miss_3975;cirt_3975;cirtSub_3975</v>
      </c>
    </row>
    <row r="2276" spans="1:20" x14ac:dyDescent="0.15">
      <c r="A2276" s="16">
        <v>430472</v>
      </c>
      <c r="B2276" s="1" t="s">
        <v>4714</v>
      </c>
      <c r="C2276" s="1">
        <v>1</v>
      </c>
      <c r="D2276" s="1">
        <v>1</v>
      </c>
      <c r="E2276" s="3">
        <v>795</v>
      </c>
      <c r="F2276" s="14" t="s">
        <v>3967</v>
      </c>
      <c r="G2276">
        <v>52241963</v>
      </c>
      <c r="I2276">
        <f t="shared" si="85"/>
        <v>0.8</v>
      </c>
      <c r="J2276" t="s">
        <v>3968</v>
      </c>
      <c r="K2276">
        <v>10448393</v>
      </c>
      <c r="L2276" t="s">
        <v>3969</v>
      </c>
      <c r="M2276">
        <v>500000</v>
      </c>
      <c r="N2276" t="s">
        <v>3970</v>
      </c>
      <c r="O2276">
        <v>3975</v>
      </c>
      <c r="P2276" t="s">
        <v>3971</v>
      </c>
      <c r="Q2276">
        <v>3975</v>
      </c>
      <c r="R2276" t="s">
        <v>3972</v>
      </c>
      <c r="S2276">
        <v>3975</v>
      </c>
      <c r="T2276" s="7" t="str">
        <f t="shared" si="84"/>
        <v>hp_52241963;atk_8358714;hit_500000;miss_3975;cirt_3975;cirtSub_3975</v>
      </c>
    </row>
    <row r="2277" spans="1:20" x14ac:dyDescent="0.15">
      <c r="A2277" s="16">
        <v>430473</v>
      </c>
      <c r="B2277" s="1" t="s">
        <v>4715</v>
      </c>
      <c r="C2277" s="1">
        <v>1</v>
      </c>
      <c r="D2277" s="1">
        <v>1</v>
      </c>
      <c r="E2277" s="3">
        <v>795</v>
      </c>
      <c r="F2277" s="14" t="s">
        <v>3967</v>
      </c>
      <c r="G2277">
        <v>52467975</v>
      </c>
      <c r="I2277">
        <f t="shared" si="85"/>
        <v>0.8</v>
      </c>
      <c r="J2277" t="s">
        <v>3968</v>
      </c>
      <c r="K2277">
        <v>10493595</v>
      </c>
      <c r="L2277" t="s">
        <v>3969</v>
      </c>
      <c r="M2277">
        <v>500000</v>
      </c>
      <c r="N2277" t="s">
        <v>3970</v>
      </c>
      <c r="O2277">
        <v>3975</v>
      </c>
      <c r="P2277" t="s">
        <v>3971</v>
      </c>
      <c r="Q2277">
        <v>3975</v>
      </c>
      <c r="R2277" t="s">
        <v>3972</v>
      </c>
      <c r="S2277">
        <v>3975</v>
      </c>
      <c r="T2277" s="7" t="str">
        <f t="shared" si="84"/>
        <v>hp_52467975;atk_8394876;hit_500000;miss_3975;cirt_3975;cirtSub_3975</v>
      </c>
    </row>
    <row r="2278" spans="1:20" x14ac:dyDescent="0.15">
      <c r="A2278" s="16">
        <v>430474</v>
      </c>
      <c r="B2278" s="1" t="s">
        <v>4716</v>
      </c>
      <c r="C2278" s="1">
        <v>1</v>
      </c>
      <c r="D2278" s="1">
        <v>1</v>
      </c>
      <c r="E2278" s="3">
        <v>800</v>
      </c>
      <c r="F2278" s="14" t="s">
        <v>3967</v>
      </c>
      <c r="G2278">
        <v>52693988</v>
      </c>
      <c r="I2278">
        <f t="shared" si="85"/>
        <v>0.8</v>
      </c>
      <c r="J2278" t="s">
        <v>3968</v>
      </c>
      <c r="K2278">
        <v>10538798</v>
      </c>
      <c r="L2278" t="s">
        <v>3969</v>
      </c>
      <c r="M2278">
        <v>500000</v>
      </c>
      <c r="N2278" t="s">
        <v>3970</v>
      </c>
      <c r="O2278">
        <v>4000</v>
      </c>
      <c r="P2278" t="s">
        <v>3971</v>
      </c>
      <c r="Q2278">
        <v>4000</v>
      </c>
      <c r="R2278" t="s">
        <v>3972</v>
      </c>
      <c r="S2278">
        <v>4000</v>
      </c>
      <c r="T2278" s="7" t="str">
        <f t="shared" si="84"/>
        <v>hp_52693988;atk_8431038;hit_500000;miss_4000;cirt_4000;cirtSub_4000</v>
      </c>
    </row>
    <row r="2279" spans="1:20" x14ac:dyDescent="0.15">
      <c r="A2279" s="16">
        <v>430475</v>
      </c>
      <c r="B2279" s="1" t="s">
        <v>4717</v>
      </c>
      <c r="C2279" s="1">
        <v>1</v>
      </c>
      <c r="D2279" s="1">
        <v>1</v>
      </c>
      <c r="E2279" s="3">
        <v>800</v>
      </c>
      <c r="F2279" s="14" t="s">
        <v>3967</v>
      </c>
      <c r="G2279">
        <v>52920000</v>
      </c>
      <c r="I2279">
        <f t="shared" si="85"/>
        <v>0.8</v>
      </c>
      <c r="J2279" t="s">
        <v>3968</v>
      </c>
      <c r="K2279">
        <v>10584000</v>
      </c>
      <c r="L2279" t="s">
        <v>3969</v>
      </c>
      <c r="M2279">
        <v>500000</v>
      </c>
      <c r="N2279" t="s">
        <v>3970</v>
      </c>
      <c r="O2279">
        <v>4000</v>
      </c>
      <c r="P2279" t="s">
        <v>3971</v>
      </c>
      <c r="Q2279">
        <v>4000</v>
      </c>
      <c r="R2279" t="s">
        <v>3972</v>
      </c>
      <c r="S2279">
        <v>4000</v>
      </c>
      <c r="T2279" s="7" t="str">
        <f t="shared" si="84"/>
        <v>hp_52920000;atk_8467200;hit_500000;miss_4000;cirt_4000;cirtSub_4000</v>
      </c>
    </row>
    <row r="2280" spans="1:20" x14ac:dyDescent="0.15">
      <c r="A2280" s="16">
        <v>430476</v>
      </c>
      <c r="B2280" s="1" t="s">
        <v>4718</v>
      </c>
      <c r="C2280" s="1">
        <v>1</v>
      </c>
      <c r="D2280" s="1">
        <v>1</v>
      </c>
      <c r="E2280" s="3">
        <v>800</v>
      </c>
      <c r="F2280" s="14" t="s">
        <v>3967</v>
      </c>
      <c r="G2280">
        <v>53146013</v>
      </c>
      <c r="I2280">
        <f t="shared" si="85"/>
        <v>0.8</v>
      </c>
      <c r="J2280" t="s">
        <v>3968</v>
      </c>
      <c r="K2280">
        <v>10629203</v>
      </c>
      <c r="L2280" t="s">
        <v>3969</v>
      </c>
      <c r="M2280">
        <v>500000</v>
      </c>
      <c r="N2280" t="s">
        <v>3970</v>
      </c>
      <c r="O2280">
        <v>4000</v>
      </c>
      <c r="P2280" t="s">
        <v>3971</v>
      </c>
      <c r="Q2280">
        <v>4000</v>
      </c>
      <c r="R2280" t="s">
        <v>3972</v>
      </c>
      <c r="S2280">
        <v>4000</v>
      </c>
      <c r="T2280" s="7" t="str">
        <f t="shared" si="84"/>
        <v>hp_53146013;atk_8503362;hit_500000;miss_4000;cirt_4000;cirtSub_4000</v>
      </c>
    </row>
    <row r="2281" spans="1:20" x14ac:dyDescent="0.15">
      <c r="A2281" s="16">
        <v>430477</v>
      </c>
      <c r="B2281" s="1" t="s">
        <v>4719</v>
      </c>
      <c r="C2281" s="1">
        <v>1</v>
      </c>
      <c r="D2281" s="1">
        <v>1</v>
      </c>
      <c r="E2281" s="3">
        <v>805</v>
      </c>
      <c r="F2281" s="14" t="s">
        <v>3967</v>
      </c>
      <c r="G2281">
        <v>53372025</v>
      </c>
      <c r="I2281">
        <f t="shared" si="85"/>
        <v>0.8</v>
      </c>
      <c r="J2281" t="s">
        <v>3968</v>
      </c>
      <c r="K2281">
        <v>10674405</v>
      </c>
      <c r="L2281" t="s">
        <v>3969</v>
      </c>
      <c r="M2281">
        <v>500000</v>
      </c>
      <c r="N2281" t="s">
        <v>3970</v>
      </c>
      <c r="O2281">
        <v>4025</v>
      </c>
      <c r="P2281" t="s">
        <v>3971</v>
      </c>
      <c r="Q2281">
        <v>4025</v>
      </c>
      <c r="R2281" t="s">
        <v>3972</v>
      </c>
      <c r="S2281">
        <v>4025</v>
      </c>
      <c r="T2281" s="7" t="str">
        <f t="shared" si="84"/>
        <v>hp_53372025;atk_8539524;hit_500000;miss_4025;cirt_4025;cirtSub_4025</v>
      </c>
    </row>
    <row r="2282" spans="1:20" x14ac:dyDescent="0.15">
      <c r="A2282" s="16">
        <v>430478</v>
      </c>
      <c r="B2282" s="1" t="s">
        <v>4720</v>
      </c>
      <c r="C2282" s="1">
        <v>1</v>
      </c>
      <c r="D2282" s="1">
        <v>1</v>
      </c>
      <c r="E2282" s="3">
        <v>805</v>
      </c>
      <c r="F2282" s="14" t="s">
        <v>3967</v>
      </c>
      <c r="G2282">
        <v>53598038</v>
      </c>
      <c r="I2282">
        <f t="shared" si="85"/>
        <v>0.8</v>
      </c>
      <c r="J2282" t="s">
        <v>3968</v>
      </c>
      <c r="K2282">
        <v>10719608</v>
      </c>
      <c r="L2282" t="s">
        <v>3969</v>
      </c>
      <c r="M2282">
        <v>500000</v>
      </c>
      <c r="N2282" t="s">
        <v>3970</v>
      </c>
      <c r="O2282">
        <v>4025</v>
      </c>
      <c r="P2282" t="s">
        <v>3971</v>
      </c>
      <c r="Q2282">
        <v>4025</v>
      </c>
      <c r="R2282" t="s">
        <v>3972</v>
      </c>
      <c r="S2282">
        <v>4025</v>
      </c>
      <c r="T2282" s="7" t="str">
        <f t="shared" si="84"/>
        <v>hp_53598038;atk_8575686;hit_500000;miss_4025;cirt_4025;cirtSub_4025</v>
      </c>
    </row>
    <row r="2283" spans="1:20" x14ac:dyDescent="0.15">
      <c r="A2283" s="16">
        <v>430479</v>
      </c>
      <c r="B2283" s="1" t="s">
        <v>4721</v>
      </c>
      <c r="C2283" s="1">
        <v>1</v>
      </c>
      <c r="D2283" s="1">
        <v>1</v>
      </c>
      <c r="E2283" s="3">
        <v>805</v>
      </c>
      <c r="F2283" s="14" t="s">
        <v>3967</v>
      </c>
      <c r="G2283">
        <v>53824050</v>
      </c>
      <c r="I2283">
        <f t="shared" si="85"/>
        <v>0.8</v>
      </c>
      <c r="J2283" t="s">
        <v>3968</v>
      </c>
      <c r="K2283">
        <v>10764810</v>
      </c>
      <c r="L2283" t="s">
        <v>3969</v>
      </c>
      <c r="M2283">
        <v>500000</v>
      </c>
      <c r="N2283" t="s">
        <v>3970</v>
      </c>
      <c r="O2283">
        <v>4025</v>
      </c>
      <c r="P2283" t="s">
        <v>3971</v>
      </c>
      <c r="Q2283">
        <v>4025</v>
      </c>
      <c r="R2283" t="s">
        <v>3972</v>
      </c>
      <c r="S2283">
        <v>4025</v>
      </c>
      <c r="T2283" s="7" t="str">
        <f t="shared" si="84"/>
        <v>hp_53824050;atk_8611848;hit_500000;miss_4025;cirt_4025;cirtSub_4025</v>
      </c>
    </row>
    <row r="2284" spans="1:20" x14ac:dyDescent="0.15">
      <c r="A2284" s="16">
        <v>430480</v>
      </c>
      <c r="B2284" s="1" t="s">
        <v>4722</v>
      </c>
      <c r="C2284" s="1">
        <v>1</v>
      </c>
      <c r="D2284" s="1">
        <v>1</v>
      </c>
      <c r="E2284" s="3">
        <v>810</v>
      </c>
      <c r="F2284" s="14" t="s">
        <v>3967</v>
      </c>
      <c r="G2284">
        <v>54050063</v>
      </c>
      <c r="I2284">
        <f t="shared" si="85"/>
        <v>0.8</v>
      </c>
      <c r="J2284" t="s">
        <v>3968</v>
      </c>
      <c r="K2284">
        <v>10810013</v>
      </c>
      <c r="L2284" t="s">
        <v>3969</v>
      </c>
      <c r="M2284">
        <v>500000</v>
      </c>
      <c r="N2284" t="s">
        <v>3970</v>
      </c>
      <c r="O2284">
        <v>4050</v>
      </c>
      <c r="P2284" t="s">
        <v>3971</v>
      </c>
      <c r="Q2284">
        <v>4050</v>
      </c>
      <c r="R2284" t="s">
        <v>3972</v>
      </c>
      <c r="S2284">
        <v>4050</v>
      </c>
      <c r="T2284" s="7" t="str">
        <f t="shared" si="84"/>
        <v>hp_54050063;atk_8648010;hit_500000;miss_4050;cirt_4050;cirtSub_4050</v>
      </c>
    </row>
    <row r="2285" spans="1:20" x14ac:dyDescent="0.15">
      <c r="A2285" s="16">
        <v>430481</v>
      </c>
      <c r="B2285" s="1" t="s">
        <v>4723</v>
      </c>
      <c r="C2285" s="1">
        <v>1</v>
      </c>
      <c r="D2285" s="1">
        <v>1</v>
      </c>
      <c r="E2285" s="3">
        <v>810</v>
      </c>
      <c r="F2285" s="14" t="s">
        <v>3967</v>
      </c>
      <c r="G2285">
        <v>54276075</v>
      </c>
      <c r="I2285">
        <f t="shared" si="85"/>
        <v>0.8</v>
      </c>
      <c r="J2285" t="s">
        <v>3968</v>
      </c>
      <c r="K2285">
        <v>10855215</v>
      </c>
      <c r="L2285" t="s">
        <v>3969</v>
      </c>
      <c r="M2285">
        <v>500000</v>
      </c>
      <c r="N2285" t="s">
        <v>3970</v>
      </c>
      <c r="O2285">
        <v>4050</v>
      </c>
      <c r="P2285" t="s">
        <v>3971</v>
      </c>
      <c r="Q2285">
        <v>4050</v>
      </c>
      <c r="R2285" t="s">
        <v>3972</v>
      </c>
      <c r="S2285">
        <v>4050</v>
      </c>
      <c r="T2285" s="7" t="str">
        <f t="shared" si="84"/>
        <v>hp_54276075;atk_8684172;hit_500000;miss_4050;cirt_4050;cirtSub_4050</v>
      </c>
    </row>
    <row r="2286" spans="1:20" x14ac:dyDescent="0.15">
      <c r="A2286" s="16">
        <v>430482</v>
      </c>
      <c r="B2286" s="1" t="s">
        <v>4724</v>
      </c>
      <c r="C2286" s="1">
        <v>1</v>
      </c>
      <c r="D2286" s="1">
        <v>1</v>
      </c>
      <c r="E2286" s="3">
        <v>810</v>
      </c>
      <c r="F2286" s="14" t="s">
        <v>3967</v>
      </c>
      <c r="G2286">
        <v>54502088</v>
      </c>
      <c r="I2286">
        <f t="shared" si="85"/>
        <v>0.8</v>
      </c>
      <c r="J2286" t="s">
        <v>3968</v>
      </c>
      <c r="K2286">
        <v>10900418</v>
      </c>
      <c r="L2286" t="s">
        <v>3969</v>
      </c>
      <c r="M2286">
        <v>500000</v>
      </c>
      <c r="N2286" t="s">
        <v>3970</v>
      </c>
      <c r="O2286">
        <v>4050</v>
      </c>
      <c r="P2286" t="s">
        <v>3971</v>
      </c>
      <c r="Q2286">
        <v>4050</v>
      </c>
      <c r="R2286" t="s">
        <v>3972</v>
      </c>
      <c r="S2286">
        <v>4050</v>
      </c>
      <c r="T2286" s="7" t="str">
        <f t="shared" si="84"/>
        <v>hp_54502088;atk_8720334;hit_500000;miss_4050;cirt_4050;cirtSub_4050</v>
      </c>
    </row>
    <row r="2287" spans="1:20" x14ac:dyDescent="0.15">
      <c r="A2287" s="16">
        <v>430483</v>
      </c>
      <c r="B2287" s="1" t="s">
        <v>4725</v>
      </c>
      <c r="C2287" s="1">
        <v>1</v>
      </c>
      <c r="D2287" s="1">
        <v>1</v>
      </c>
      <c r="E2287" s="3">
        <v>815</v>
      </c>
      <c r="F2287" s="14" t="s">
        <v>3967</v>
      </c>
      <c r="G2287">
        <v>54728100</v>
      </c>
      <c r="I2287">
        <f t="shared" si="85"/>
        <v>0.8</v>
      </c>
      <c r="J2287" t="s">
        <v>3968</v>
      </c>
      <c r="K2287">
        <v>10945620</v>
      </c>
      <c r="L2287" t="s">
        <v>3969</v>
      </c>
      <c r="M2287">
        <v>500000</v>
      </c>
      <c r="N2287" t="s">
        <v>3970</v>
      </c>
      <c r="O2287">
        <v>4075</v>
      </c>
      <c r="P2287" t="s">
        <v>3971</v>
      </c>
      <c r="Q2287">
        <v>4075</v>
      </c>
      <c r="R2287" t="s">
        <v>3972</v>
      </c>
      <c r="S2287">
        <v>4075</v>
      </c>
      <c r="T2287" s="7" t="str">
        <f t="shared" si="84"/>
        <v>hp_54728100;atk_8756496;hit_500000;miss_4075;cirt_4075;cirtSub_4075</v>
      </c>
    </row>
    <row r="2288" spans="1:20" x14ac:dyDescent="0.15">
      <c r="A2288" s="16">
        <v>430484</v>
      </c>
      <c r="B2288" s="1" t="s">
        <v>4726</v>
      </c>
      <c r="C2288" s="1">
        <v>1</v>
      </c>
      <c r="D2288" s="1">
        <v>1</v>
      </c>
      <c r="E2288" s="3">
        <v>815</v>
      </c>
      <c r="F2288" s="14" t="s">
        <v>3967</v>
      </c>
      <c r="G2288">
        <v>54959625</v>
      </c>
      <c r="I2288">
        <f t="shared" si="85"/>
        <v>0.8</v>
      </c>
      <c r="J2288" t="s">
        <v>3968</v>
      </c>
      <c r="K2288">
        <v>10991925</v>
      </c>
      <c r="L2288" t="s">
        <v>3969</v>
      </c>
      <c r="M2288">
        <v>500000</v>
      </c>
      <c r="N2288" t="s">
        <v>3970</v>
      </c>
      <c r="O2288">
        <v>4075</v>
      </c>
      <c r="P2288" t="s">
        <v>3971</v>
      </c>
      <c r="Q2288">
        <v>4075</v>
      </c>
      <c r="R2288" t="s">
        <v>3972</v>
      </c>
      <c r="S2288">
        <v>4075</v>
      </c>
      <c r="T2288" s="7" t="str">
        <f t="shared" si="84"/>
        <v>hp_54959625;atk_8793540;hit_500000;miss_4075;cirt_4075;cirtSub_4075</v>
      </c>
    </row>
    <row r="2289" spans="1:20" x14ac:dyDescent="0.15">
      <c r="A2289" s="16">
        <v>430485</v>
      </c>
      <c r="B2289" s="1" t="s">
        <v>4727</v>
      </c>
      <c r="C2289" s="1">
        <v>1</v>
      </c>
      <c r="D2289" s="1">
        <v>1</v>
      </c>
      <c r="E2289" s="3">
        <v>815</v>
      </c>
      <c r="F2289" s="14" t="s">
        <v>3967</v>
      </c>
      <c r="G2289">
        <v>55191150</v>
      </c>
      <c r="I2289">
        <f t="shared" si="85"/>
        <v>0.8</v>
      </c>
      <c r="J2289" t="s">
        <v>3968</v>
      </c>
      <c r="K2289">
        <v>11038230</v>
      </c>
      <c r="L2289" t="s">
        <v>3969</v>
      </c>
      <c r="M2289">
        <v>500000</v>
      </c>
      <c r="N2289" t="s">
        <v>3970</v>
      </c>
      <c r="O2289">
        <v>4075</v>
      </c>
      <c r="P2289" t="s">
        <v>3971</v>
      </c>
      <c r="Q2289">
        <v>4075</v>
      </c>
      <c r="R2289" t="s">
        <v>3972</v>
      </c>
      <c r="S2289">
        <v>4075</v>
      </c>
      <c r="T2289" s="7" t="str">
        <f t="shared" si="84"/>
        <v>hp_55191150;atk_8830584;hit_500000;miss_4075;cirt_4075;cirtSub_4075</v>
      </c>
    </row>
    <row r="2290" spans="1:20" x14ac:dyDescent="0.15">
      <c r="A2290" s="16">
        <v>430486</v>
      </c>
      <c r="B2290" s="1" t="s">
        <v>4728</v>
      </c>
      <c r="C2290" s="1">
        <v>1</v>
      </c>
      <c r="D2290" s="1">
        <v>1</v>
      </c>
      <c r="E2290" s="3">
        <v>820</v>
      </c>
      <c r="F2290" s="14" t="s">
        <v>3967</v>
      </c>
      <c r="G2290">
        <v>55422675</v>
      </c>
      <c r="I2290">
        <f t="shared" si="85"/>
        <v>0.8</v>
      </c>
      <c r="J2290" t="s">
        <v>3968</v>
      </c>
      <c r="K2290">
        <v>11084535</v>
      </c>
      <c r="L2290" t="s">
        <v>3969</v>
      </c>
      <c r="M2290">
        <v>500000</v>
      </c>
      <c r="N2290" t="s">
        <v>3970</v>
      </c>
      <c r="O2290">
        <v>4100</v>
      </c>
      <c r="P2290" t="s">
        <v>3971</v>
      </c>
      <c r="Q2290">
        <v>4100</v>
      </c>
      <c r="R2290" t="s">
        <v>3972</v>
      </c>
      <c r="S2290">
        <v>4100</v>
      </c>
      <c r="T2290" s="7" t="str">
        <f t="shared" si="84"/>
        <v>hp_55422675;atk_8867628;hit_500000;miss_4100;cirt_4100;cirtSub_4100</v>
      </c>
    </row>
    <row r="2291" spans="1:20" x14ac:dyDescent="0.15">
      <c r="A2291" s="16">
        <v>430487</v>
      </c>
      <c r="B2291" s="1" t="s">
        <v>4729</v>
      </c>
      <c r="C2291" s="1">
        <v>1</v>
      </c>
      <c r="D2291" s="1">
        <v>1</v>
      </c>
      <c r="E2291" s="3">
        <v>820</v>
      </c>
      <c r="F2291" s="14" t="s">
        <v>3967</v>
      </c>
      <c r="G2291">
        <v>55654200</v>
      </c>
      <c r="I2291">
        <f t="shared" si="85"/>
        <v>0.8</v>
      </c>
      <c r="J2291" t="s">
        <v>3968</v>
      </c>
      <c r="K2291">
        <v>11130840</v>
      </c>
      <c r="L2291" t="s">
        <v>3969</v>
      </c>
      <c r="M2291">
        <v>500000</v>
      </c>
      <c r="N2291" t="s">
        <v>3970</v>
      </c>
      <c r="O2291">
        <v>4100</v>
      </c>
      <c r="P2291" t="s">
        <v>3971</v>
      </c>
      <c r="Q2291">
        <v>4100</v>
      </c>
      <c r="R2291" t="s">
        <v>3972</v>
      </c>
      <c r="S2291">
        <v>4100</v>
      </c>
      <c r="T2291" s="7" t="str">
        <f t="shared" si="84"/>
        <v>hp_55654200;atk_8904672;hit_500000;miss_4100;cirt_4100;cirtSub_4100</v>
      </c>
    </row>
    <row r="2292" spans="1:20" x14ac:dyDescent="0.15">
      <c r="A2292" s="16">
        <v>430488</v>
      </c>
      <c r="B2292" s="1" t="s">
        <v>4730</v>
      </c>
      <c r="C2292" s="1">
        <v>1</v>
      </c>
      <c r="D2292" s="1">
        <v>1</v>
      </c>
      <c r="E2292" s="3">
        <v>820</v>
      </c>
      <c r="F2292" s="14" t="s">
        <v>3967</v>
      </c>
      <c r="G2292">
        <v>55885725</v>
      </c>
      <c r="I2292">
        <f t="shared" si="85"/>
        <v>0.8</v>
      </c>
      <c r="J2292" t="s">
        <v>3968</v>
      </c>
      <c r="K2292">
        <v>11177145</v>
      </c>
      <c r="L2292" t="s">
        <v>3969</v>
      </c>
      <c r="M2292">
        <v>500000</v>
      </c>
      <c r="N2292" t="s">
        <v>3970</v>
      </c>
      <c r="O2292">
        <v>4100</v>
      </c>
      <c r="P2292" t="s">
        <v>3971</v>
      </c>
      <c r="Q2292">
        <v>4100</v>
      </c>
      <c r="R2292" t="s">
        <v>3972</v>
      </c>
      <c r="S2292">
        <v>4100</v>
      </c>
      <c r="T2292" s="7" t="str">
        <f t="shared" si="84"/>
        <v>hp_55885725;atk_8941716;hit_500000;miss_4100;cirt_4100;cirtSub_4100</v>
      </c>
    </row>
    <row r="2293" spans="1:20" x14ac:dyDescent="0.15">
      <c r="A2293" s="16">
        <v>430489</v>
      </c>
      <c r="B2293" s="1" t="s">
        <v>4731</v>
      </c>
      <c r="C2293" s="1">
        <v>1</v>
      </c>
      <c r="D2293" s="1">
        <v>1</v>
      </c>
      <c r="E2293" s="3">
        <v>825</v>
      </c>
      <c r="F2293" s="14" t="s">
        <v>3967</v>
      </c>
      <c r="G2293">
        <v>56117250</v>
      </c>
      <c r="I2293">
        <f t="shared" si="85"/>
        <v>0.8</v>
      </c>
      <c r="J2293" t="s">
        <v>3968</v>
      </c>
      <c r="K2293">
        <v>11223450</v>
      </c>
      <c r="L2293" t="s">
        <v>3969</v>
      </c>
      <c r="M2293">
        <v>500000</v>
      </c>
      <c r="N2293" t="s">
        <v>3970</v>
      </c>
      <c r="O2293">
        <v>4125</v>
      </c>
      <c r="P2293" t="s">
        <v>3971</v>
      </c>
      <c r="Q2293">
        <v>4125</v>
      </c>
      <c r="R2293" t="s">
        <v>3972</v>
      </c>
      <c r="S2293">
        <v>4125</v>
      </c>
      <c r="T2293" s="7" t="str">
        <f t="shared" si="84"/>
        <v>hp_56117250;atk_8978760;hit_500000;miss_4125;cirt_4125;cirtSub_4125</v>
      </c>
    </row>
    <row r="2294" spans="1:20" x14ac:dyDescent="0.15">
      <c r="A2294" s="16">
        <v>430490</v>
      </c>
      <c r="B2294" s="1" t="s">
        <v>4732</v>
      </c>
      <c r="C2294" s="1">
        <v>1</v>
      </c>
      <c r="D2294" s="1">
        <v>1</v>
      </c>
      <c r="E2294" s="3">
        <v>825</v>
      </c>
      <c r="F2294" s="14" t="s">
        <v>3967</v>
      </c>
      <c r="G2294">
        <v>56348775</v>
      </c>
      <c r="I2294">
        <f t="shared" si="85"/>
        <v>0.8</v>
      </c>
      <c r="J2294" t="s">
        <v>3968</v>
      </c>
      <c r="K2294">
        <v>11269755</v>
      </c>
      <c r="L2294" t="s">
        <v>3969</v>
      </c>
      <c r="M2294">
        <v>500000</v>
      </c>
      <c r="N2294" t="s">
        <v>3970</v>
      </c>
      <c r="O2294">
        <v>4125</v>
      </c>
      <c r="P2294" t="s">
        <v>3971</v>
      </c>
      <c r="Q2294">
        <v>4125</v>
      </c>
      <c r="R2294" t="s">
        <v>3972</v>
      </c>
      <c r="S2294">
        <v>4125</v>
      </c>
      <c r="T2294" s="7" t="str">
        <f t="shared" si="84"/>
        <v>hp_56348775;atk_9015804;hit_500000;miss_4125;cirt_4125;cirtSub_4125</v>
      </c>
    </row>
    <row r="2295" spans="1:20" x14ac:dyDescent="0.15">
      <c r="A2295" s="16">
        <v>430491</v>
      </c>
      <c r="B2295" s="1" t="s">
        <v>4733</v>
      </c>
      <c r="C2295" s="1">
        <v>1</v>
      </c>
      <c r="D2295" s="1">
        <v>1</v>
      </c>
      <c r="E2295" s="3">
        <v>825</v>
      </c>
      <c r="F2295" s="14" t="s">
        <v>3967</v>
      </c>
      <c r="G2295">
        <v>56580300</v>
      </c>
      <c r="I2295">
        <f t="shared" si="85"/>
        <v>0.8</v>
      </c>
      <c r="J2295" t="s">
        <v>3968</v>
      </c>
      <c r="K2295">
        <v>11316060</v>
      </c>
      <c r="L2295" t="s">
        <v>3969</v>
      </c>
      <c r="M2295">
        <v>500000</v>
      </c>
      <c r="N2295" t="s">
        <v>3970</v>
      </c>
      <c r="O2295">
        <v>4125</v>
      </c>
      <c r="P2295" t="s">
        <v>3971</v>
      </c>
      <c r="Q2295">
        <v>4125</v>
      </c>
      <c r="R2295" t="s">
        <v>3972</v>
      </c>
      <c r="S2295">
        <v>4125</v>
      </c>
      <c r="T2295" s="7" t="str">
        <f t="shared" si="84"/>
        <v>hp_56580300;atk_9052848;hit_500000;miss_4125;cirt_4125;cirtSub_4125</v>
      </c>
    </row>
    <row r="2296" spans="1:20" x14ac:dyDescent="0.15">
      <c r="A2296" s="16">
        <v>430492</v>
      </c>
      <c r="B2296" s="1" t="s">
        <v>4734</v>
      </c>
      <c r="C2296" s="1">
        <v>1</v>
      </c>
      <c r="D2296" s="1">
        <v>1</v>
      </c>
      <c r="E2296" s="3">
        <v>830</v>
      </c>
      <c r="F2296" s="14" t="s">
        <v>3967</v>
      </c>
      <c r="G2296">
        <v>56811825</v>
      </c>
      <c r="I2296">
        <f t="shared" si="85"/>
        <v>0.8</v>
      </c>
      <c r="J2296" t="s">
        <v>3968</v>
      </c>
      <c r="K2296">
        <v>11362365</v>
      </c>
      <c r="L2296" t="s">
        <v>3969</v>
      </c>
      <c r="M2296">
        <v>500000</v>
      </c>
      <c r="N2296" t="s">
        <v>3970</v>
      </c>
      <c r="O2296">
        <v>4150</v>
      </c>
      <c r="P2296" t="s">
        <v>3971</v>
      </c>
      <c r="Q2296">
        <v>4150</v>
      </c>
      <c r="R2296" t="s">
        <v>3972</v>
      </c>
      <c r="S2296">
        <v>4150</v>
      </c>
      <c r="T2296" s="7" t="str">
        <f t="shared" si="84"/>
        <v>hp_56811825;atk_9089892;hit_500000;miss_4150;cirt_4150;cirtSub_4150</v>
      </c>
    </row>
    <row r="2297" spans="1:20" x14ac:dyDescent="0.15">
      <c r="A2297" s="16">
        <v>430493</v>
      </c>
      <c r="B2297" s="1" t="s">
        <v>4735</v>
      </c>
      <c r="C2297" s="1">
        <v>1</v>
      </c>
      <c r="D2297" s="1">
        <v>1</v>
      </c>
      <c r="E2297" s="3">
        <v>830</v>
      </c>
      <c r="F2297" s="14" t="s">
        <v>3967</v>
      </c>
      <c r="G2297">
        <v>57043350</v>
      </c>
      <c r="I2297">
        <f t="shared" si="85"/>
        <v>0.8</v>
      </c>
      <c r="J2297" t="s">
        <v>3968</v>
      </c>
      <c r="K2297">
        <v>11408670</v>
      </c>
      <c r="L2297" t="s">
        <v>3969</v>
      </c>
      <c r="M2297">
        <v>500000</v>
      </c>
      <c r="N2297" t="s">
        <v>3970</v>
      </c>
      <c r="O2297">
        <v>4150</v>
      </c>
      <c r="P2297" t="s">
        <v>3971</v>
      </c>
      <c r="Q2297">
        <v>4150</v>
      </c>
      <c r="R2297" t="s">
        <v>3972</v>
      </c>
      <c r="S2297">
        <v>4150</v>
      </c>
      <c r="T2297" s="7" t="str">
        <f t="shared" si="84"/>
        <v>hp_57043350;atk_9126936;hit_500000;miss_4150;cirt_4150;cirtSub_4150</v>
      </c>
    </row>
    <row r="2298" spans="1:20" x14ac:dyDescent="0.15">
      <c r="A2298" s="16">
        <v>430494</v>
      </c>
      <c r="B2298" s="1" t="s">
        <v>4736</v>
      </c>
      <c r="C2298" s="1">
        <v>1</v>
      </c>
      <c r="D2298" s="1">
        <v>1</v>
      </c>
      <c r="E2298" s="3">
        <v>830</v>
      </c>
      <c r="F2298" s="14" t="s">
        <v>3967</v>
      </c>
      <c r="G2298">
        <v>57274875</v>
      </c>
      <c r="I2298">
        <f t="shared" si="85"/>
        <v>0.8</v>
      </c>
      <c r="J2298" t="s">
        <v>3968</v>
      </c>
      <c r="K2298">
        <v>11454975</v>
      </c>
      <c r="L2298" t="s">
        <v>3969</v>
      </c>
      <c r="M2298">
        <v>500000</v>
      </c>
      <c r="N2298" t="s">
        <v>3970</v>
      </c>
      <c r="O2298">
        <v>4150</v>
      </c>
      <c r="P2298" t="s">
        <v>3971</v>
      </c>
      <c r="Q2298">
        <v>4150</v>
      </c>
      <c r="R2298" t="s">
        <v>3972</v>
      </c>
      <c r="S2298">
        <v>4150</v>
      </c>
      <c r="T2298" s="7" t="str">
        <f t="shared" si="84"/>
        <v>hp_57274875;atk_9163980;hit_500000;miss_4150;cirt_4150;cirtSub_4150</v>
      </c>
    </row>
    <row r="2299" spans="1:20" x14ac:dyDescent="0.15">
      <c r="A2299" s="16">
        <v>430495</v>
      </c>
      <c r="B2299" s="1" t="s">
        <v>4737</v>
      </c>
      <c r="C2299" s="1">
        <v>1</v>
      </c>
      <c r="D2299" s="1">
        <v>1</v>
      </c>
      <c r="E2299" s="3">
        <v>835</v>
      </c>
      <c r="F2299" s="14" t="s">
        <v>3967</v>
      </c>
      <c r="G2299">
        <v>57506400</v>
      </c>
      <c r="I2299">
        <f t="shared" si="85"/>
        <v>0.8</v>
      </c>
      <c r="J2299" t="s">
        <v>3968</v>
      </c>
      <c r="K2299">
        <v>11501280</v>
      </c>
      <c r="L2299" t="s">
        <v>3969</v>
      </c>
      <c r="M2299">
        <v>500000</v>
      </c>
      <c r="N2299" t="s">
        <v>3970</v>
      </c>
      <c r="O2299">
        <v>4175</v>
      </c>
      <c r="P2299" t="s">
        <v>3971</v>
      </c>
      <c r="Q2299">
        <v>4175</v>
      </c>
      <c r="R2299" t="s">
        <v>3972</v>
      </c>
      <c r="S2299">
        <v>4175</v>
      </c>
      <c r="T2299" s="7" t="str">
        <f t="shared" si="84"/>
        <v>hp_57506400;atk_9201024;hit_500000;miss_4175;cirt_4175;cirtSub_4175</v>
      </c>
    </row>
    <row r="2300" spans="1:20" x14ac:dyDescent="0.15">
      <c r="A2300" s="16">
        <v>430496</v>
      </c>
      <c r="B2300" s="1" t="s">
        <v>4738</v>
      </c>
      <c r="C2300" s="1">
        <v>1</v>
      </c>
      <c r="D2300" s="1">
        <v>1</v>
      </c>
      <c r="E2300" s="3">
        <v>835</v>
      </c>
      <c r="F2300" s="14" t="s">
        <v>3967</v>
      </c>
      <c r="G2300">
        <v>57737925</v>
      </c>
      <c r="I2300">
        <f t="shared" si="85"/>
        <v>0.8</v>
      </c>
      <c r="J2300" t="s">
        <v>3968</v>
      </c>
      <c r="K2300">
        <v>11547585</v>
      </c>
      <c r="L2300" t="s">
        <v>3969</v>
      </c>
      <c r="M2300">
        <v>500000</v>
      </c>
      <c r="N2300" t="s">
        <v>3970</v>
      </c>
      <c r="O2300">
        <v>4175</v>
      </c>
      <c r="P2300" t="s">
        <v>3971</v>
      </c>
      <c r="Q2300">
        <v>4175</v>
      </c>
      <c r="R2300" t="s">
        <v>3972</v>
      </c>
      <c r="S2300">
        <v>4175</v>
      </c>
      <c r="T2300" s="7" t="str">
        <f t="shared" si="84"/>
        <v>hp_57737925;atk_9238068;hit_500000;miss_4175;cirt_4175;cirtSub_4175</v>
      </c>
    </row>
    <row r="2301" spans="1:20" x14ac:dyDescent="0.15">
      <c r="A2301" s="16">
        <v>430497</v>
      </c>
      <c r="B2301" s="1" t="s">
        <v>4739</v>
      </c>
      <c r="C2301" s="1">
        <v>1</v>
      </c>
      <c r="D2301" s="1">
        <v>1</v>
      </c>
      <c r="E2301" s="3">
        <v>835</v>
      </c>
      <c r="F2301" s="14" t="s">
        <v>3967</v>
      </c>
      <c r="G2301">
        <v>57974963</v>
      </c>
      <c r="I2301">
        <f t="shared" si="85"/>
        <v>0.8</v>
      </c>
      <c r="J2301" t="s">
        <v>3968</v>
      </c>
      <c r="K2301">
        <v>11594993</v>
      </c>
      <c r="L2301" t="s">
        <v>3969</v>
      </c>
      <c r="M2301">
        <v>500000</v>
      </c>
      <c r="N2301" t="s">
        <v>3970</v>
      </c>
      <c r="O2301">
        <v>4175</v>
      </c>
      <c r="P2301" t="s">
        <v>3971</v>
      </c>
      <c r="Q2301">
        <v>4175</v>
      </c>
      <c r="R2301" t="s">
        <v>3972</v>
      </c>
      <c r="S2301">
        <v>4175</v>
      </c>
      <c r="T2301" s="7" t="str">
        <f t="shared" si="84"/>
        <v>hp_57974963;atk_9275994;hit_500000;miss_4175;cirt_4175;cirtSub_4175</v>
      </c>
    </row>
    <row r="2302" spans="1:20" x14ac:dyDescent="0.15">
      <c r="A2302" s="16">
        <v>430498</v>
      </c>
      <c r="B2302" s="1" t="s">
        <v>4740</v>
      </c>
      <c r="C2302" s="1">
        <v>1</v>
      </c>
      <c r="D2302" s="1">
        <v>1</v>
      </c>
      <c r="E2302" s="3">
        <v>840</v>
      </c>
      <c r="F2302" s="14" t="s">
        <v>3967</v>
      </c>
      <c r="G2302">
        <v>58212000</v>
      </c>
      <c r="I2302">
        <f t="shared" si="85"/>
        <v>0.8</v>
      </c>
      <c r="J2302" t="s">
        <v>3968</v>
      </c>
      <c r="K2302">
        <v>11642400</v>
      </c>
      <c r="L2302" t="s">
        <v>3969</v>
      </c>
      <c r="M2302">
        <v>500000</v>
      </c>
      <c r="N2302" t="s">
        <v>3970</v>
      </c>
      <c r="O2302">
        <v>4200</v>
      </c>
      <c r="P2302" t="s">
        <v>3971</v>
      </c>
      <c r="Q2302">
        <v>4200</v>
      </c>
      <c r="R2302" t="s">
        <v>3972</v>
      </c>
      <c r="S2302">
        <v>4200</v>
      </c>
      <c r="T2302" s="7" t="str">
        <f t="shared" si="84"/>
        <v>hp_58212000;atk_9313920;hit_500000;miss_4200;cirt_4200;cirtSub_4200</v>
      </c>
    </row>
    <row r="2303" spans="1:20" x14ac:dyDescent="0.15">
      <c r="A2303" s="16">
        <v>430499</v>
      </c>
      <c r="B2303" s="1" t="s">
        <v>4741</v>
      </c>
      <c r="C2303" s="1">
        <v>1</v>
      </c>
      <c r="D2303" s="1">
        <v>1</v>
      </c>
      <c r="E2303" s="3">
        <v>840</v>
      </c>
      <c r="F2303" s="14" t="s">
        <v>3967</v>
      </c>
      <c r="G2303">
        <v>58449038</v>
      </c>
      <c r="I2303">
        <f t="shared" si="85"/>
        <v>0.8</v>
      </c>
      <c r="J2303" t="s">
        <v>3968</v>
      </c>
      <c r="K2303">
        <v>11689808</v>
      </c>
      <c r="L2303" t="s">
        <v>3969</v>
      </c>
      <c r="M2303">
        <v>500000</v>
      </c>
      <c r="N2303" t="s">
        <v>3970</v>
      </c>
      <c r="O2303">
        <v>4200</v>
      </c>
      <c r="P2303" t="s">
        <v>3971</v>
      </c>
      <c r="Q2303">
        <v>4200</v>
      </c>
      <c r="R2303" t="s">
        <v>3972</v>
      </c>
      <c r="S2303">
        <v>4200</v>
      </c>
      <c r="T2303" s="7" t="str">
        <f t="shared" si="84"/>
        <v>hp_58449038;atk_9351846;hit_500000;miss_4200;cirt_4200;cirtSub_4200</v>
      </c>
    </row>
    <row r="2304" spans="1:20" x14ac:dyDescent="0.15">
      <c r="A2304" s="16">
        <v>430500</v>
      </c>
      <c r="B2304" s="1" t="s">
        <v>4742</v>
      </c>
      <c r="C2304" s="1">
        <v>1</v>
      </c>
      <c r="D2304" s="1">
        <v>1</v>
      </c>
      <c r="E2304" s="3">
        <v>840</v>
      </c>
      <c r="F2304" s="14" t="s">
        <v>3967</v>
      </c>
      <c r="G2304">
        <v>58686075</v>
      </c>
      <c r="I2304">
        <f t="shared" si="85"/>
        <v>0.8</v>
      </c>
      <c r="J2304" t="s">
        <v>3968</v>
      </c>
      <c r="K2304">
        <v>11737215</v>
      </c>
      <c r="L2304" t="s">
        <v>3969</v>
      </c>
      <c r="M2304">
        <v>500000</v>
      </c>
      <c r="N2304" t="s">
        <v>3970</v>
      </c>
      <c r="O2304">
        <v>4200</v>
      </c>
      <c r="P2304" t="s">
        <v>3971</v>
      </c>
      <c r="Q2304">
        <v>4200</v>
      </c>
      <c r="R2304" t="s">
        <v>3972</v>
      </c>
      <c r="S2304">
        <v>4200</v>
      </c>
      <c r="T2304" s="7" t="str">
        <f t="shared" si="84"/>
        <v>hp_58686075;atk_9389772;hit_500000;miss_4200;cirt_4200;cirtSub_4200</v>
      </c>
    </row>
    <row r="2305" spans="1:20" x14ac:dyDescent="0.15">
      <c r="A2305" s="16">
        <v>430501</v>
      </c>
      <c r="B2305" s="1" t="s">
        <v>4743</v>
      </c>
      <c r="C2305" s="1">
        <v>1</v>
      </c>
      <c r="D2305" s="1">
        <v>1</v>
      </c>
      <c r="E2305" s="3">
        <v>845</v>
      </c>
      <c r="F2305" s="14" t="s">
        <v>3967</v>
      </c>
      <c r="G2305">
        <v>58923113</v>
      </c>
      <c r="I2305">
        <f t="shared" si="85"/>
        <v>0.8</v>
      </c>
      <c r="J2305" t="s">
        <v>3968</v>
      </c>
      <c r="K2305">
        <v>11784623</v>
      </c>
      <c r="L2305" t="s">
        <v>3969</v>
      </c>
      <c r="M2305">
        <v>500000</v>
      </c>
      <c r="N2305" t="s">
        <v>3970</v>
      </c>
      <c r="O2305">
        <v>4225</v>
      </c>
      <c r="P2305" t="s">
        <v>3971</v>
      </c>
      <c r="Q2305">
        <v>4225</v>
      </c>
      <c r="R2305" t="s">
        <v>3972</v>
      </c>
      <c r="S2305">
        <v>4225</v>
      </c>
      <c r="T2305" s="7" t="str">
        <f t="shared" si="84"/>
        <v>hp_58923113;atk_9427698;hit_500000;miss_4225;cirt_4225;cirtSub_4225</v>
      </c>
    </row>
    <row r="2306" spans="1:20" x14ac:dyDescent="0.15">
      <c r="A2306" s="16">
        <v>430502</v>
      </c>
      <c r="B2306" s="1" t="s">
        <v>4744</v>
      </c>
      <c r="C2306" s="1">
        <v>1</v>
      </c>
      <c r="D2306" s="1">
        <v>1</v>
      </c>
      <c r="E2306" s="3">
        <v>845</v>
      </c>
      <c r="F2306" s="14" t="s">
        <v>3967</v>
      </c>
      <c r="G2306">
        <v>59160150</v>
      </c>
      <c r="I2306">
        <f t="shared" si="85"/>
        <v>0.8</v>
      </c>
      <c r="J2306" t="s">
        <v>3968</v>
      </c>
      <c r="K2306">
        <v>11832030</v>
      </c>
      <c r="L2306" t="s">
        <v>3969</v>
      </c>
      <c r="M2306">
        <v>500000</v>
      </c>
      <c r="N2306" t="s">
        <v>3970</v>
      </c>
      <c r="O2306">
        <v>4225</v>
      </c>
      <c r="P2306" t="s">
        <v>3971</v>
      </c>
      <c r="Q2306">
        <v>4225</v>
      </c>
      <c r="R2306" t="s">
        <v>3972</v>
      </c>
      <c r="S2306">
        <v>4225</v>
      </c>
      <c r="T2306" s="7" t="str">
        <f t="shared" si="84"/>
        <v>hp_59160150;atk_9465624;hit_500000;miss_4225;cirt_4225;cirtSub_4225</v>
      </c>
    </row>
    <row r="2307" spans="1:20" x14ac:dyDescent="0.15">
      <c r="A2307" s="16">
        <v>430503</v>
      </c>
      <c r="B2307" s="1" t="s">
        <v>4745</v>
      </c>
      <c r="C2307" s="1">
        <v>1</v>
      </c>
      <c r="D2307" s="1">
        <v>1</v>
      </c>
      <c r="E2307" s="3">
        <v>845</v>
      </c>
      <c r="F2307" s="14" t="s">
        <v>3967</v>
      </c>
      <c r="G2307">
        <v>59397188</v>
      </c>
      <c r="I2307">
        <f t="shared" si="85"/>
        <v>0.8</v>
      </c>
      <c r="J2307" t="s">
        <v>3968</v>
      </c>
      <c r="K2307">
        <v>11879438</v>
      </c>
      <c r="L2307" t="s">
        <v>3969</v>
      </c>
      <c r="M2307">
        <v>500000</v>
      </c>
      <c r="N2307" t="s">
        <v>3970</v>
      </c>
      <c r="O2307">
        <v>4225</v>
      </c>
      <c r="P2307" t="s">
        <v>3971</v>
      </c>
      <c r="Q2307">
        <v>4225</v>
      </c>
      <c r="R2307" t="s">
        <v>3972</v>
      </c>
      <c r="S2307">
        <v>4225</v>
      </c>
      <c r="T2307" s="7" t="str">
        <f t="shared" si="84"/>
        <v>hp_59397188;atk_9503550;hit_500000;miss_4225;cirt_4225;cirtSub_4225</v>
      </c>
    </row>
    <row r="2308" spans="1:20" x14ac:dyDescent="0.15">
      <c r="A2308" s="16">
        <v>430504</v>
      </c>
      <c r="B2308" s="1" t="s">
        <v>4746</v>
      </c>
      <c r="C2308" s="1">
        <v>1</v>
      </c>
      <c r="D2308" s="1">
        <v>1</v>
      </c>
      <c r="E2308" s="3">
        <v>850</v>
      </c>
      <c r="F2308" s="14" t="s">
        <v>3967</v>
      </c>
      <c r="G2308">
        <v>59634225</v>
      </c>
      <c r="I2308">
        <f t="shared" si="85"/>
        <v>0.8</v>
      </c>
      <c r="J2308" t="s">
        <v>3968</v>
      </c>
      <c r="K2308">
        <v>11926845</v>
      </c>
      <c r="L2308" t="s">
        <v>3969</v>
      </c>
      <c r="M2308">
        <v>500000</v>
      </c>
      <c r="N2308" t="s">
        <v>3970</v>
      </c>
      <c r="O2308">
        <v>4250</v>
      </c>
      <c r="P2308" t="s">
        <v>3971</v>
      </c>
      <c r="Q2308">
        <v>4250</v>
      </c>
      <c r="R2308" t="s">
        <v>3972</v>
      </c>
      <c r="S2308">
        <v>4250</v>
      </c>
      <c r="T2308" s="7" t="str">
        <f t="shared" si="84"/>
        <v>hp_59634225;atk_9541476;hit_500000;miss_4250;cirt_4250;cirtSub_4250</v>
      </c>
    </row>
    <row r="2309" spans="1:20" x14ac:dyDescent="0.15">
      <c r="A2309" s="16">
        <v>430505</v>
      </c>
      <c r="B2309" s="1" t="s">
        <v>4747</v>
      </c>
      <c r="C2309" s="1">
        <v>1</v>
      </c>
      <c r="D2309" s="1">
        <v>1</v>
      </c>
      <c r="E2309" s="3">
        <v>850</v>
      </c>
      <c r="F2309" s="14" t="s">
        <v>3967</v>
      </c>
      <c r="G2309">
        <v>59871263</v>
      </c>
      <c r="I2309">
        <f t="shared" si="85"/>
        <v>0.8</v>
      </c>
      <c r="J2309" t="s">
        <v>3968</v>
      </c>
      <c r="K2309">
        <v>11974253</v>
      </c>
      <c r="L2309" t="s">
        <v>3969</v>
      </c>
      <c r="M2309">
        <v>500000</v>
      </c>
      <c r="N2309" t="s">
        <v>3970</v>
      </c>
      <c r="O2309">
        <v>4250</v>
      </c>
      <c r="P2309" t="s">
        <v>3971</v>
      </c>
      <c r="Q2309">
        <v>4250</v>
      </c>
      <c r="R2309" t="s">
        <v>3972</v>
      </c>
      <c r="S2309">
        <v>4250</v>
      </c>
      <c r="T2309" s="7" t="str">
        <f t="shared" si="84"/>
        <v>hp_59871263;atk_9579402;hit_500000;miss_4250;cirt_4250;cirtSub_4250</v>
      </c>
    </row>
    <row r="2310" spans="1:20" x14ac:dyDescent="0.15">
      <c r="A2310" s="16">
        <v>430506</v>
      </c>
      <c r="B2310" s="1" t="s">
        <v>4748</v>
      </c>
      <c r="C2310" s="1">
        <v>1</v>
      </c>
      <c r="D2310" s="1">
        <v>1</v>
      </c>
      <c r="E2310" s="3">
        <v>850</v>
      </c>
      <c r="F2310" s="14" t="s">
        <v>3967</v>
      </c>
      <c r="G2310">
        <v>60108300</v>
      </c>
      <c r="I2310">
        <f t="shared" si="85"/>
        <v>0.8</v>
      </c>
      <c r="J2310" t="s">
        <v>3968</v>
      </c>
      <c r="K2310">
        <v>12021660</v>
      </c>
      <c r="L2310" t="s">
        <v>3969</v>
      </c>
      <c r="M2310">
        <v>500000</v>
      </c>
      <c r="N2310" t="s">
        <v>3970</v>
      </c>
      <c r="O2310">
        <v>4250</v>
      </c>
      <c r="P2310" t="s">
        <v>3971</v>
      </c>
      <c r="Q2310">
        <v>4250</v>
      </c>
      <c r="R2310" t="s">
        <v>3972</v>
      </c>
      <c r="S2310">
        <v>4250</v>
      </c>
      <c r="T2310" s="7" t="str">
        <f t="shared" si="84"/>
        <v>hp_60108300;atk_9617328;hit_500000;miss_4250;cirt_4250;cirtSub_4250</v>
      </c>
    </row>
    <row r="2311" spans="1:20" x14ac:dyDescent="0.15">
      <c r="A2311" s="16">
        <v>430507</v>
      </c>
      <c r="B2311" s="1" t="s">
        <v>4749</v>
      </c>
      <c r="C2311" s="1">
        <v>1</v>
      </c>
      <c r="D2311" s="1">
        <v>1</v>
      </c>
      <c r="E2311" s="3">
        <v>855</v>
      </c>
      <c r="F2311" s="14" t="s">
        <v>3967</v>
      </c>
      <c r="G2311">
        <v>60345338</v>
      </c>
      <c r="I2311">
        <f t="shared" si="85"/>
        <v>0.8</v>
      </c>
      <c r="J2311" t="s">
        <v>3968</v>
      </c>
      <c r="K2311">
        <v>12069068</v>
      </c>
      <c r="L2311" t="s">
        <v>3969</v>
      </c>
      <c r="M2311">
        <v>500000</v>
      </c>
      <c r="N2311" t="s">
        <v>3970</v>
      </c>
      <c r="O2311">
        <v>4275</v>
      </c>
      <c r="P2311" t="s">
        <v>3971</v>
      </c>
      <c r="Q2311">
        <v>4275</v>
      </c>
      <c r="R2311" t="s">
        <v>3972</v>
      </c>
      <c r="S2311">
        <v>4275</v>
      </c>
      <c r="T2311" s="7" t="str">
        <f t="shared" si="84"/>
        <v>hp_60345338;atk_9655254;hit_500000;miss_4275;cirt_4275;cirtSub_4275</v>
      </c>
    </row>
    <row r="2312" spans="1:20" x14ac:dyDescent="0.15">
      <c r="A2312" s="16">
        <v>430508</v>
      </c>
      <c r="B2312" s="1" t="s">
        <v>4750</v>
      </c>
      <c r="C2312" s="1">
        <v>1</v>
      </c>
      <c r="D2312" s="1">
        <v>1</v>
      </c>
      <c r="E2312" s="3">
        <v>855</v>
      </c>
      <c r="F2312" s="14" t="s">
        <v>3967</v>
      </c>
      <c r="G2312">
        <v>60582375</v>
      </c>
      <c r="I2312">
        <f t="shared" si="85"/>
        <v>0.8</v>
      </c>
      <c r="J2312" t="s">
        <v>3968</v>
      </c>
      <c r="K2312">
        <v>12116475</v>
      </c>
      <c r="L2312" t="s">
        <v>3969</v>
      </c>
      <c r="M2312">
        <v>500000</v>
      </c>
      <c r="N2312" t="s">
        <v>3970</v>
      </c>
      <c r="O2312">
        <v>4275</v>
      </c>
      <c r="P2312" t="s">
        <v>3971</v>
      </c>
      <c r="Q2312">
        <v>4275</v>
      </c>
      <c r="R2312" t="s">
        <v>3972</v>
      </c>
      <c r="S2312">
        <v>4275</v>
      </c>
      <c r="T2312" s="7" t="str">
        <f t="shared" si="84"/>
        <v>hp_60582375;atk_9693180;hit_500000;miss_4275;cirt_4275;cirtSub_4275</v>
      </c>
    </row>
    <row r="2313" spans="1:20" x14ac:dyDescent="0.15">
      <c r="A2313" s="16">
        <v>430509</v>
      </c>
      <c r="B2313" s="1" t="s">
        <v>4751</v>
      </c>
      <c r="C2313" s="1">
        <v>1</v>
      </c>
      <c r="D2313" s="1">
        <v>1</v>
      </c>
      <c r="E2313" s="3">
        <v>855</v>
      </c>
      <c r="F2313" s="14" t="s">
        <v>3967</v>
      </c>
      <c r="G2313">
        <v>60824925</v>
      </c>
      <c r="I2313">
        <f t="shared" si="85"/>
        <v>0.8</v>
      </c>
      <c r="J2313" t="s">
        <v>3968</v>
      </c>
      <c r="K2313">
        <v>12164985</v>
      </c>
      <c r="L2313" t="s">
        <v>3969</v>
      </c>
      <c r="M2313">
        <v>500000</v>
      </c>
      <c r="N2313" t="s">
        <v>3970</v>
      </c>
      <c r="O2313">
        <v>4275</v>
      </c>
      <c r="P2313" t="s">
        <v>3971</v>
      </c>
      <c r="Q2313">
        <v>4275</v>
      </c>
      <c r="R2313" t="s">
        <v>3972</v>
      </c>
      <c r="S2313">
        <v>4275</v>
      </c>
      <c r="T2313" s="7" t="str">
        <f t="shared" si="84"/>
        <v>hp_60824925;atk_9731988;hit_500000;miss_4275;cirt_4275;cirtSub_4275</v>
      </c>
    </row>
    <row r="2314" spans="1:20" x14ac:dyDescent="0.15">
      <c r="A2314" s="16">
        <v>430510</v>
      </c>
      <c r="B2314" s="1" t="s">
        <v>4752</v>
      </c>
      <c r="C2314" s="1">
        <v>1</v>
      </c>
      <c r="D2314" s="1">
        <v>1</v>
      </c>
      <c r="E2314" s="3">
        <v>860</v>
      </c>
      <c r="F2314" s="14" t="s">
        <v>3967</v>
      </c>
      <c r="G2314">
        <v>61067475</v>
      </c>
      <c r="I2314">
        <f t="shared" si="85"/>
        <v>0.8</v>
      </c>
      <c r="J2314" t="s">
        <v>3968</v>
      </c>
      <c r="K2314">
        <v>12213495</v>
      </c>
      <c r="L2314" t="s">
        <v>3969</v>
      </c>
      <c r="M2314">
        <v>500000</v>
      </c>
      <c r="N2314" t="s">
        <v>3970</v>
      </c>
      <c r="O2314">
        <v>4300</v>
      </c>
      <c r="P2314" t="s">
        <v>3971</v>
      </c>
      <c r="Q2314">
        <v>4300</v>
      </c>
      <c r="R2314" t="s">
        <v>3972</v>
      </c>
      <c r="S2314">
        <v>4300</v>
      </c>
      <c r="T2314" s="7" t="str">
        <f t="shared" si="84"/>
        <v>hp_61067475;atk_9770796;hit_500000;miss_4300;cirt_4300;cirtSub_4300</v>
      </c>
    </row>
    <row r="2315" spans="1:20" x14ac:dyDescent="0.15">
      <c r="A2315" s="16">
        <v>430511</v>
      </c>
      <c r="B2315" s="1" t="s">
        <v>4753</v>
      </c>
      <c r="C2315" s="1">
        <v>1</v>
      </c>
      <c r="D2315" s="1">
        <v>1</v>
      </c>
      <c r="E2315" s="3">
        <v>860</v>
      </c>
      <c r="F2315" s="14" t="s">
        <v>3967</v>
      </c>
      <c r="G2315">
        <v>61310025</v>
      </c>
      <c r="I2315">
        <f t="shared" si="85"/>
        <v>0.8</v>
      </c>
      <c r="J2315" t="s">
        <v>3968</v>
      </c>
      <c r="K2315">
        <v>12262005</v>
      </c>
      <c r="L2315" t="s">
        <v>3969</v>
      </c>
      <c r="M2315">
        <v>500000</v>
      </c>
      <c r="N2315" t="s">
        <v>3970</v>
      </c>
      <c r="O2315">
        <v>4300</v>
      </c>
      <c r="P2315" t="s">
        <v>3971</v>
      </c>
      <c r="Q2315">
        <v>4300</v>
      </c>
      <c r="R2315" t="s">
        <v>3972</v>
      </c>
      <c r="S2315">
        <v>4300</v>
      </c>
      <c r="T2315" s="7" t="str">
        <f t="shared" si="84"/>
        <v>hp_61310025;atk_9809604;hit_500000;miss_4300;cirt_4300;cirtSub_4300</v>
      </c>
    </row>
    <row r="2316" spans="1:20" x14ac:dyDescent="0.15">
      <c r="A2316" s="16">
        <v>430512</v>
      </c>
      <c r="B2316" s="1" t="s">
        <v>4754</v>
      </c>
      <c r="C2316" s="1">
        <v>1</v>
      </c>
      <c r="D2316" s="1">
        <v>1</v>
      </c>
      <c r="E2316" s="3">
        <v>860</v>
      </c>
      <c r="F2316" s="14" t="s">
        <v>3967</v>
      </c>
      <c r="G2316">
        <v>61552575</v>
      </c>
      <c r="I2316">
        <f t="shared" si="85"/>
        <v>0.8</v>
      </c>
      <c r="J2316" t="s">
        <v>3968</v>
      </c>
      <c r="K2316">
        <v>12310515</v>
      </c>
      <c r="L2316" t="s">
        <v>3969</v>
      </c>
      <c r="M2316">
        <v>500000</v>
      </c>
      <c r="N2316" t="s">
        <v>3970</v>
      </c>
      <c r="O2316">
        <v>4300</v>
      </c>
      <c r="P2316" t="s">
        <v>3971</v>
      </c>
      <c r="Q2316">
        <v>4300</v>
      </c>
      <c r="R2316" t="s">
        <v>3972</v>
      </c>
      <c r="S2316">
        <v>4300</v>
      </c>
      <c r="T2316" s="7" t="str">
        <f t="shared" si="84"/>
        <v>hp_61552575;atk_9848412;hit_500000;miss_4300;cirt_4300;cirtSub_4300</v>
      </c>
    </row>
    <row r="2317" spans="1:20" x14ac:dyDescent="0.15">
      <c r="A2317" s="16">
        <v>430513</v>
      </c>
      <c r="B2317" s="1" t="s">
        <v>4755</v>
      </c>
      <c r="C2317" s="1">
        <v>1</v>
      </c>
      <c r="D2317" s="1">
        <v>1</v>
      </c>
      <c r="E2317" s="3">
        <v>865</v>
      </c>
      <c r="F2317" s="14" t="s">
        <v>3967</v>
      </c>
      <c r="G2317">
        <v>61795125</v>
      </c>
      <c r="I2317">
        <f t="shared" si="85"/>
        <v>0.8</v>
      </c>
      <c r="J2317" t="s">
        <v>3968</v>
      </c>
      <c r="K2317">
        <v>12359025</v>
      </c>
      <c r="L2317" t="s">
        <v>3969</v>
      </c>
      <c r="M2317">
        <v>500000</v>
      </c>
      <c r="N2317" t="s">
        <v>3970</v>
      </c>
      <c r="O2317">
        <v>4325</v>
      </c>
      <c r="P2317" t="s">
        <v>3971</v>
      </c>
      <c r="Q2317">
        <v>4325</v>
      </c>
      <c r="R2317" t="s">
        <v>3972</v>
      </c>
      <c r="S2317">
        <v>4325</v>
      </c>
      <c r="T2317" s="7" t="str">
        <f t="shared" ref="T2317:T2380" si="86">F2317&amp;"_"&amp;G2317&amp;";"&amp;J2317&amp;"_"&amp;INT(K2317*I2317)&amp;";"&amp;L2317&amp;"_"&amp;M2317&amp;";"&amp;N2317&amp;"_"&amp;O2317&amp;";"&amp;P2317&amp;"_"&amp;Q2317&amp;";"&amp;R2317&amp;"_"&amp;S2317</f>
        <v>hp_61795125;atk_9887220;hit_500000;miss_4325;cirt_4325;cirtSub_4325</v>
      </c>
    </row>
    <row r="2318" spans="1:20" x14ac:dyDescent="0.15">
      <c r="A2318" s="16">
        <v>430514</v>
      </c>
      <c r="B2318" s="1" t="s">
        <v>4756</v>
      </c>
      <c r="C2318" s="1">
        <v>1</v>
      </c>
      <c r="D2318" s="1">
        <v>1</v>
      </c>
      <c r="E2318" s="3">
        <v>865</v>
      </c>
      <c r="F2318" s="14" t="s">
        <v>3967</v>
      </c>
      <c r="G2318">
        <v>62037675</v>
      </c>
      <c r="I2318">
        <f t="shared" si="85"/>
        <v>0.8</v>
      </c>
      <c r="J2318" t="s">
        <v>3968</v>
      </c>
      <c r="K2318">
        <v>12407535</v>
      </c>
      <c r="L2318" t="s">
        <v>3969</v>
      </c>
      <c r="M2318">
        <v>500000</v>
      </c>
      <c r="N2318" t="s">
        <v>3970</v>
      </c>
      <c r="O2318">
        <v>4325</v>
      </c>
      <c r="P2318" t="s">
        <v>3971</v>
      </c>
      <c r="Q2318">
        <v>4325</v>
      </c>
      <c r="R2318" t="s">
        <v>3972</v>
      </c>
      <c r="S2318">
        <v>4325</v>
      </c>
      <c r="T2318" s="7" t="str">
        <f t="shared" si="86"/>
        <v>hp_62037675;atk_9926028;hit_500000;miss_4325;cirt_4325;cirtSub_4325</v>
      </c>
    </row>
    <row r="2319" spans="1:20" x14ac:dyDescent="0.15">
      <c r="A2319" s="16">
        <v>430515</v>
      </c>
      <c r="B2319" s="1" t="s">
        <v>4757</v>
      </c>
      <c r="C2319" s="1">
        <v>1</v>
      </c>
      <c r="D2319" s="1">
        <v>1</v>
      </c>
      <c r="E2319" s="3">
        <v>865</v>
      </c>
      <c r="F2319" s="14" t="s">
        <v>3967</v>
      </c>
      <c r="G2319">
        <v>62280225</v>
      </c>
      <c r="I2319">
        <f t="shared" si="85"/>
        <v>0.8</v>
      </c>
      <c r="J2319" t="s">
        <v>3968</v>
      </c>
      <c r="K2319">
        <v>12456045</v>
      </c>
      <c r="L2319" t="s">
        <v>3969</v>
      </c>
      <c r="M2319">
        <v>500000</v>
      </c>
      <c r="N2319" t="s">
        <v>3970</v>
      </c>
      <c r="O2319">
        <v>4325</v>
      </c>
      <c r="P2319" t="s">
        <v>3971</v>
      </c>
      <c r="Q2319">
        <v>4325</v>
      </c>
      <c r="R2319" t="s">
        <v>3972</v>
      </c>
      <c r="S2319">
        <v>4325</v>
      </c>
      <c r="T2319" s="7" t="str">
        <f t="shared" si="86"/>
        <v>hp_62280225;atk_9964836;hit_500000;miss_4325;cirt_4325;cirtSub_4325</v>
      </c>
    </row>
    <row r="2320" spans="1:20" x14ac:dyDescent="0.15">
      <c r="A2320" s="16">
        <v>430516</v>
      </c>
      <c r="B2320" s="1" t="s">
        <v>4758</v>
      </c>
      <c r="C2320" s="1">
        <v>1</v>
      </c>
      <c r="D2320" s="1">
        <v>1</v>
      </c>
      <c r="E2320" s="3">
        <v>870</v>
      </c>
      <c r="F2320" s="14" t="s">
        <v>3967</v>
      </c>
      <c r="G2320">
        <v>62522775</v>
      </c>
      <c r="I2320">
        <f t="shared" si="85"/>
        <v>0.8</v>
      </c>
      <c r="J2320" t="s">
        <v>3968</v>
      </c>
      <c r="K2320">
        <v>12504555</v>
      </c>
      <c r="L2320" t="s">
        <v>3969</v>
      </c>
      <c r="M2320">
        <v>500000</v>
      </c>
      <c r="N2320" t="s">
        <v>3970</v>
      </c>
      <c r="O2320">
        <v>4350</v>
      </c>
      <c r="P2320" t="s">
        <v>3971</v>
      </c>
      <c r="Q2320">
        <v>4350</v>
      </c>
      <c r="R2320" t="s">
        <v>3972</v>
      </c>
      <c r="S2320">
        <v>4350</v>
      </c>
      <c r="T2320" s="7" t="str">
        <f t="shared" si="86"/>
        <v>hp_62522775;atk_10003644;hit_500000;miss_4350;cirt_4350;cirtSub_4350</v>
      </c>
    </row>
    <row r="2321" spans="1:20" x14ac:dyDescent="0.15">
      <c r="A2321" s="16">
        <v>430517</v>
      </c>
      <c r="B2321" s="1" t="s">
        <v>4759</v>
      </c>
      <c r="C2321" s="1">
        <v>1</v>
      </c>
      <c r="D2321" s="1">
        <v>1</v>
      </c>
      <c r="E2321" s="3">
        <v>870</v>
      </c>
      <c r="F2321" s="14" t="s">
        <v>3967</v>
      </c>
      <c r="G2321">
        <v>62765325</v>
      </c>
      <c r="I2321">
        <f t="shared" si="85"/>
        <v>0.8</v>
      </c>
      <c r="J2321" t="s">
        <v>3968</v>
      </c>
      <c r="K2321">
        <v>12553065</v>
      </c>
      <c r="L2321" t="s">
        <v>3969</v>
      </c>
      <c r="M2321">
        <v>500000</v>
      </c>
      <c r="N2321" t="s">
        <v>3970</v>
      </c>
      <c r="O2321">
        <v>4350</v>
      </c>
      <c r="P2321" t="s">
        <v>3971</v>
      </c>
      <c r="Q2321">
        <v>4350</v>
      </c>
      <c r="R2321" t="s">
        <v>3972</v>
      </c>
      <c r="S2321">
        <v>4350</v>
      </c>
      <c r="T2321" s="7" t="str">
        <f t="shared" si="86"/>
        <v>hp_62765325;atk_10042452;hit_500000;miss_4350;cirt_4350;cirtSub_4350</v>
      </c>
    </row>
    <row r="2322" spans="1:20" x14ac:dyDescent="0.15">
      <c r="A2322" s="16">
        <v>430518</v>
      </c>
      <c r="B2322" s="1" t="s">
        <v>4760</v>
      </c>
      <c r="C2322" s="1">
        <v>1</v>
      </c>
      <c r="D2322" s="1">
        <v>1</v>
      </c>
      <c r="E2322" s="3">
        <v>870</v>
      </c>
      <c r="F2322" s="14" t="s">
        <v>3967</v>
      </c>
      <c r="G2322">
        <v>63007875</v>
      </c>
      <c r="I2322">
        <f t="shared" ref="I2322:I2385" si="87">MIN(I2317+0.02,0.8)</f>
        <v>0.8</v>
      </c>
      <c r="J2322" t="s">
        <v>3968</v>
      </c>
      <c r="K2322">
        <v>12601575</v>
      </c>
      <c r="L2322" t="s">
        <v>3969</v>
      </c>
      <c r="M2322">
        <v>500000</v>
      </c>
      <c r="N2322" t="s">
        <v>3970</v>
      </c>
      <c r="O2322">
        <v>4350</v>
      </c>
      <c r="P2322" t="s">
        <v>3971</v>
      </c>
      <c r="Q2322">
        <v>4350</v>
      </c>
      <c r="R2322" t="s">
        <v>3972</v>
      </c>
      <c r="S2322">
        <v>4350</v>
      </c>
      <c r="T2322" s="7" t="str">
        <f t="shared" si="86"/>
        <v>hp_63007875;atk_10081260;hit_500000;miss_4350;cirt_4350;cirtSub_4350</v>
      </c>
    </row>
    <row r="2323" spans="1:20" x14ac:dyDescent="0.15">
      <c r="A2323" s="16">
        <v>430519</v>
      </c>
      <c r="B2323" s="1" t="s">
        <v>4761</v>
      </c>
      <c r="C2323" s="1">
        <v>1</v>
      </c>
      <c r="D2323" s="1">
        <v>1</v>
      </c>
      <c r="E2323" s="3">
        <v>875</v>
      </c>
      <c r="F2323" s="14" t="s">
        <v>3967</v>
      </c>
      <c r="G2323">
        <v>63250425</v>
      </c>
      <c r="I2323">
        <f t="shared" si="87"/>
        <v>0.8</v>
      </c>
      <c r="J2323" t="s">
        <v>3968</v>
      </c>
      <c r="K2323">
        <v>12650085</v>
      </c>
      <c r="L2323" t="s">
        <v>3969</v>
      </c>
      <c r="M2323">
        <v>500000</v>
      </c>
      <c r="N2323" t="s">
        <v>3970</v>
      </c>
      <c r="O2323">
        <v>4375</v>
      </c>
      <c r="P2323" t="s">
        <v>3971</v>
      </c>
      <c r="Q2323">
        <v>4375</v>
      </c>
      <c r="R2323" t="s">
        <v>3972</v>
      </c>
      <c r="S2323">
        <v>4375</v>
      </c>
      <c r="T2323" s="7" t="str">
        <f t="shared" si="86"/>
        <v>hp_63250425;atk_10120068;hit_500000;miss_4375;cirt_4375;cirtSub_4375</v>
      </c>
    </row>
    <row r="2324" spans="1:20" x14ac:dyDescent="0.15">
      <c r="A2324" s="16">
        <v>430520</v>
      </c>
      <c r="B2324" s="1" t="s">
        <v>4762</v>
      </c>
      <c r="C2324" s="1">
        <v>1</v>
      </c>
      <c r="D2324" s="1">
        <v>1</v>
      </c>
      <c r="E2324" s="3">
        <v>875</v>
      </c>
      <c r="F2324" s="14" t="s">
        <v>3967</v>
      </c>
      <c r="G2324">
        <v>63492975</v>
      </c>
      <c r="I2324">
        <f t="shared" si="87"/>
        <v>0.8</v>
      </c>
      <c r="J2324" t="s">
        <v>3968</v>
      </c>
      <c r="K2324">
        <v>12698595</v>
      </c>
      <c r="L2324" t="s">
        <v>3969</v>
      </c>
      <c r="M2324">
        <v>500000</v>
      </c>
      <c r="N2324" t="s">
        <v>3970</v>
      </c>
      <c r="O2324">
        <v>4375</v>
      </c>
      <c r="P2324" t="s">
        <v>3971</v>
      </c>
      <c r="Q2324">
        <v>4375</v>
      </c>
      <c r="R2324" t="s">
        <v>3972</v>
      </c>
      <c r="S2324">
        <v>4375</v>
      </c>
      <c r="T2324" s="7" t="str">
        <f t="shared" si="86"/>
        <v>hp_63492975;atk_10158876;hit_500000;miss_4375;cirt_4375;cirtSub_4375</v>
      </c>
    </row>
    <row r="2325" spans="1:20" x14ac:dyDescent="0.15">
      <c r="A2325" s="16">
        <v>430521</v>
      </c>
      <c r="B2325" s="1" t="s">
        <v>4763</v>
      </c>
      <c r="C2325" s="1">
        <v>1</v>
      </c>
      <c r="D2325" s="1">
        <v>1</v>
      </c>
      <c r="E2325" s="3">
        <v>875</v>
      </c>
      <c r="F2325" s="14" t="s">
        <v>3967</v>
      </c>
      <c r="G2325">
        <v>63735525</v>
      </c>
      <c r="I2325">
        <f t="shared" si="87"/>
        <v>0.8</v>
      </c>
      <c r="J2325" t="s">
        <v>3968</v>
      </c>
      <c r="K2325">
        <v>12747105</v>
      </c>
      <c r="L2325" t="s">
        <v>3969</v>
      </c>
      <c r="M2325">
        <v>500000</v>
      </c>
      <c r="N2325" t="s">
        <v>3970</v>
      </c>
      <c r="O2325">
        <v>4375</v>
      </c>
      <c r="P2325" t="s">
        <v>3971</v>
      </c>
      <c r="Q2325">
        <v>4375</v>
      </c>
      <c r="R2325" t="s">
        <v>3972</v>
      </c>
      <c r="S2325">
        <v>4375</v>
      </c>
      <c r="T2325" s="7" t="str">
        <f t="shared" si="86"/>
        <v>hp_63735525;atk_10197684;hit_500000;miss_4375;cirt_4375;cirtSub_4375</v>
      </c>
    </row>
    <row r="2326" spans="1:20" x14ac:dyDescent="0.15">
      <c r="A2326" s="16">
        <v>430522</v>
      </c>
      <c r="B2326" s="1" t="s">
        <v>4764</v>
      </c>
      <c r="C2326" s="1">
        <v>1</v>
      </c>
      <c r="D2326" s="1">
        <v>1</v>
      </c>
      <c r="E2326" s="3">
        <v>880</v>
      </c>
      <c r="F2326" s="14" t="s">
        <v>3967</v>
      </c>
      <c r="G2326">
        <v>63983588</v>
      </c>
      <c r="I2326">
        <f t="shared" si="87"/>
        <v>0.8</v>
      </c>
      <c r="J2326" t="s">
        <v>3968</v>
      </c>
      <c r="K2326">
        <v>12796718</v>
      </c>
      <c r="L2326" t="s">
        <v>3969</v>
      </c>
      <c r="M2326">
        <v>500000</v>
      </c>
      <c r="N2326" t="s">
        <v>3970</v>
      </c>
      <c r="O2326">
        <v>4400</v>
      </c>
      <c r="P2326" t="s">
        <v>3971</v>
      </c>
      <c r="Q2326">
        <v>4400</v>
      </c>
      <c r="R2326" t="s">
        <v>3972</v>
      </c>
      <c r="S2326">
        <v>4400</v>
      </c>
      <c r="T2326" s="7" t="str">
        <f t="shared" si="86"/>
        <v>hp_63983588;atk_10237374;hit_500000;miss_4400;cirt_4400;cirtSub_4400</v>
      </c>
    </row>
    <row r="2327" spans="1:20" x14ac:dyDescent="0.15">
      <c r="A2327" s="16">
        <v>430523</v>
      </c>
      <c r="B2327" s="1" t="s">
        <v>4765</v>
      </c>
      <c r="C2327" s="1">
        <v>1</v>
      </c>
      <c r="D2327" s="1">
        <v>1</v>
      </c>
      <c r="E2327" s="3">
        <v>880</v>
      </c>
      <c r="F2327" s="14" t="s">
        <v>3967</v>
      </c>
      <c r="G2327">
        <v>64231650</v>
      </c>
      <c r="I2327">
        <f t="shared" si="87"/>
        <v>0.8</v>
      </c>
      <c r="J2327" t="s">
        <v>3968</v>
      </c>
      <c r="K2327">
        <v>12846330</v>
      </c>
      <c r="L2327" t="s">
        <v>3969</v>
      </c>
      <c r="M2327">
        <v>500000</v>
      </c>
      <c r="N2327" t="s">
        <v>3970</v>
      </c>
      <c r="O2327">
        <v>4400</v>
      </c>
      <c r="P2327" t="s">
        <v>3971</v>
      </c>
      <c r="Q2327">
        <v>4400</v>
      </c>
      <c r="R2327" t="s">
        <v>3972</v>
      </c>
      <c r="S2327">
        <v>4400</v>
      </c>
      <c r="T2327" s="7" t="str">
        <f t="shared" si="86"/>
        <v>hp_64231650;atk_10277064;hit_500000;miss_4400;cirt_4400;cirtSub_4400</v>
      </c>
    </row>
    <row r="2328" spans="1:20" x14ac:dyDescent="0.15">
      <c r="A2328" s="16">
        <v>430524</v>
      </c>
      <c r="B2328" s="1" t="s">
        <v>4766</v>
      </c>
      <c r="C2328" s="1">
        <v>1</v>
      </c>
      <c r="D2328" s="1">
        <v>1</v>
      </c>
      <c r="E2328" s="3">
        <v>880</v>
      </c>
      <c r="F2328" s="14" t="s">
        <v>3967</v>
      </c>
      <c r="G2328">
        <v>64479713</v>
      </c>
      <c r="I2328">
        <f t="shared" si="87"/>
        <v>0.8</v>
      </c>
      <c r="J2328" t="s">
        <v>3968</v>
      </c>
      <c r="K2328">
        <v>12895943</v>
      </c>
      <c r="L2328" t="s">
        <v>3969</v>
      </c>
      <c r="M2328">
        <v>500000</v>
      </c>
      <c r="N2328" t="s">
        <v>3970</v>
      </c>
      <c r="O2328">
        <v>4400</v>
      </c>
      <c r="P2328" t="s">
        <v>3971</v>
      </c>
      <c r="Q2328">
        <v>4400</v>
      </c>
      <c r="R2328" t="s">
        <v>3972</v>
      </c>
      <c r="S2328">
        <v>4400</v>
      </c>
      <c r="T2328" s="7" t="str">
        <f t="shared" si="86"/>
        <v>hp_64479713;atk_10316754;hit_500000;miss_4400;cirt_4400;cirtSub_4400</v>
      </c>
    </row>
    <row r="2329" spans="1:20" x14ac:dyDescent="0.15">
      <c r="A2329" s="16">
        <v>430525</v>
      </c>
      <c r="B2329" s="1" t="s">
        <v>4767</v>
      </c>
      <c r="C2329" s="1">
        <v>1</v>
      </c>
      <c r="D2329" s="1">
        <v>1</v>
      </c>
      <c r="E2329" s="3">
        <v>885</v>
      </c>
      <c r="F2329" s="14" t="s">
        <v>3967</v>
      </c>
      <c r="G2329">
        <v>64727775</v>
      </c>
      <c r="I2329">
        <f t="shared" si="87"/>
        <v>0.8</v>
      </c>
      <c r="J2329" t="s">
        <v>3968</v>
      </c>
      <c r="K2329">
        <v>12945555</v>
      </c>
      <c r="L2329" t="s">
        <v>3969</v>
      </c>
      <c r="M2329">
        <v>500000</v>
      </c>
      <c r="N2329" t="s">
        <v>3970</v>
      </c>
      <c r="O2329">
        <v>4425</v>
      </c>
      <c r="P2329" t="s">
        <v>3971</v>
      </c>
      <c r="Q2329">
        <v>4425</v>
      </c>
      <c r="R2329" t="s">
        <v>3972</v>
      </c>
      <c r="S2329">
        <v>4425</v>
      </c>
      <c r="T2329" s="7" t="str">
        <f t="shared" si="86"/>
        <v>hp_64727775;atk_10356444;hit_500000;miss_4425;cirt_4425;cirtSub_4425</v>
      </c>
    </row>
    <row r="2330" spans="1:20" x14ac:dyDescent="0.15">
      <c r="A2330" s="16">
        <v>430526</v>
      </c>
      <c r="B2330" s="1" t="s">
        <v>4768</v>
      </c>
      <c r="C2330" s="1">
        <v>1</v>
      </c>
      <c r="D2330" s="1">
        <v>1</v>
      </c>
      <c r="E2330" s="3">
        <v>885</v>
      </c>
      <c r="F2330" s="14" t="s">
        <v>3967</v>
      </c>
      <c r="G2330">
        <v>64975838</v>
      </c>
      <c r="I2330">
        <f t="shared" si="87"/>
        <v>0.8</v>
      </c>
      <c r="J2330" t="s">
        <v>3968</v>
      </c>
      <c r="K2330">
        <v>12995168</v>
      </c>
      <c r="L2330" t="s">
        <v>3969</v>
      </c>
      <c r="M2330">
        <v>500000</v>
      </c>
      <c r="N2330" t="s">
        <v>3970</v>
      </c>
      <c r="O2330">
        <v>4425</v>
      </c>
      <c r="P2330" t="s">
        <v>3971</v>
      </c>
      <c r="Q2330">
        <v>4425</v>
      </c>
      <c r="R2330" t="s">
        <v>3972</v>
      </c>
      <c r="S2330">
        <v>4425</v>
      </c>
      <c r="T2330" s="7" t="str">
        <f t="shared" si="86"/>
        <v>hp_64975838;atk_10396134;hit_500000;miss_4425;cirt_4425;cirtSub_4425</v>
      </c>
    </row>
    <row r="2331" spans="1:20" x14ac:dyDescent="0.15">
      <c r="A2331" s="16">
        <v>430527</v>
      </c>
      <c r="B2331" s="1" t="s">
        <v>4769</v>
      </c>
      <c r="C2331" s="1">
        <v>1</v>
      </c>
      <c r="D2331" s="1">
        <v>1</v>
      </c>
      <c r="E2331" s="3">
        <v>885</v>
      </c>
      <c r="F2331" s="14" t="s">
        <v>3967</v>
      </c>
      <c r="G2331">
        <v>65223900</v>
      </c>
      <c r="I2331">
        <f t="shared" si="87"/>
        <v>0.8</v>
      </c>
      <c r="J2331" t="s">
        <v>3968</v>
      </c>
      <c r="K2331">
        <v>13044780</v>
      </c>
      <c r="L2331" t="s">
        <v>3969</v>
      </c>
      <c r="M2331">
        <v>500000</v>
      </c>
      <c r="N2331" t="s">
        <v>3970</v>
      </c>
      <c r="O2331">
        <v>4425</v>
      </c>
      <c r="P2331" t="s">
        <v>3971</v>
      </c>
      <c r="Q2331">
        <v>4425</v>
      </c>
      <c r="R2331" t="s">
        <v>3972</v>
      </c>
      <c r="S2331">
        <v>4425</v>
      </c>
      <c r="T2331" s="7" t="str">
        <f t="shared" si="86"/>
        <v>hp_65223900;atk_10435824;hit_500000;miss_4425;cirt_4425;cirtSub_4425</v>
      </c>
    </row>
    <row r="2332" spans="1:20" x14ac:dyDescent="0.15">
      <c r="A2332" s="16">
        <v>430528</v>
      </c>
      <c r="B2332" s="1" t="s">
        <v>4770</v>
      </c>
      <c r="C2332" s="1">
        <v>1</v>
      </c>
      <c r="D2332" s="1">
        <v>1</v>
      </c>
      <c r="E2332" s="3">
        <v>890</v>
      </c>
      <c r="F2332" s="14" t="s">
        <v>3967</v>
      </c>
      <c r="G2332">
        <v>65471963</v>
      </c>
      <c r="I2332">
        <f t="shared" si="87"/>
        <v>0.8</v>
      </c>
      <c r="J2332" t="s">
        <v>3968</v>
      </c>
      <c r="K2332">
        <v>13094393</v>
      </c>
      <c r="L2332" t="s">
        <v>3969</v>
      </c>
      <c r="M2332">
        <v>500000</v>
      </c>
      <c r="N2332" t="s">
        <v>3970</v>
      </c>
      <c r="O2332">
        <v>4450</v>
      </c>
      <c r="P2332" t="s">
        <v>3971</v>
      </c>
      <c r="Q2332">
        <v>4450</v>
      </c>
      <c r="R2332" t="s">
        <v>3972</v>
      </c>
      <c r="S2332">
        <v>4450</v>
      </c>
      <c r="T2332" s="7" t="str">
        <f t="shared" si="86"/>
        <v>hp_65471963;atk_10475514;hit_500000;miss_4450;cirt_4450;cirtSub_4450</v>
      </c>
    </row>
    <row r="2333" spans="1:20" x14ac:dyDescent="0.15">
      <c r="A2333" s="16">
        <v>430529</v>
      </c>
      <c r="B2333" s="1" t="s">
        <v>4771</v>
      </c>
      <c r="C2333" s="1">
        <v>1</v>
      </c>
      <c r="D2333" s="1">
        <v>1</v>
      </c>
      <c r="E2333" s="3">
        <v>890</v>
      </c>
      <c r="F2333" s="14" t="s">
        <v>3967</v>
      </c>
      <c r="G2333">
        <v>65720025</v>
      </c>
      <c r="I2333">
        <f t="shared" si="87"/>
        <v>0.8</v>
      </c>
      <c r="J2333" t="s">
        <v>3968</v>
      </c>
      <c r="K2333">
        <v>13144005</v>
      </c>
      <c r="L2333" t="s">
        <v>3969</v>
      </c>
      <c r="M2333">
        <v>500000</v>
      </c>
      <c r="N2333" t="s">
        <v>3970</v>
      </c>
      <c r="O2333">
        <v>4450</v>
      </c>
      <c r="P2333" t="s">
        <v>3971</v>
      </c>
      <c r="Q2333">
        <v>4450</v>
      </c>
      <c r="R2333" t="s">
        <v>3972</v>
      </c>
      <c r="S2333">
        <v>4450</v>
      </c>
      <c r="T2333" s="7" t="str">
        <f t="shared" si="86"/>
        <v>hp_65720025;atk_10515204;hit_500000;miss_4450;cirt_4450;cirtSub_4450</v>
      </c>
    </row>
    <row r="2334" spans="1:20" x14ac:dyDescent="0.15">
      <c r="A2334" s="16">
        <v>430530</v>
      </c>
      <c r="B2334" s="1" t="s">
        <v>4772</v>
      </c>
      <c r="C2334" s="1">
        <v>1</v>
      </c>
      <c r="D2334" s="1">
        <v>1</v>
      </c>
      <c r="E2334" s="3">
        <v>890</v>
      </c>
      <c r="F2334" s="14" t="s">
        <v>3967</v>
      </c>
      <c r="G2334">
        <v>65968088</v>
      </c>
      <c r="I2334">
        <f t="shared" si="87"/>
        <v>0.8</v>
      </c>
      <c r="J2334" t="s">
        <v>3968</v>
      </c>
      <c r="K2334">
        <v>13193618</v>
      </c>
      <c r="L2334" t="s">
        <v>3969</v>
      </c>
      <c r="M2334">
        <v>500000</v>
      </c>
      <c r="N2334" t="s">
        <v>3970</v>
      </c>
      <c r="O2334">
        <v>4450</v>
      </c>
      <c r="P2334" t="s">
        <v>3971</v>
      </c>
      <c r="Q2334">
        <v>4450</v>
      </c>
      <c r="R2334" t="s">
        <v>3972</v>
      </c>
      <c r="S2334">
        <v>4450</v>
      </c>
      <c r="T2334" s="7" t="str">
        <f t="shared" si="86"/>
        <v>hp_65968088;atk_10554894;hit_500000;miss_4450;cirt_4450;cirtSub_4450</v>
      </c>
    </row>
    <row r="2335" spans="1:20" x14ac:dyDescent="0.15">
      <c r="A2335" s="16">
        <v>430531</v>
      </c>
      <c r="B2335" s="1" t="s">
        <v>4773</v>
      </c>
      <c r="C2335" s="1">
        <v>1</v>
      </c>
      <c r="D2335" s="1">
        <v>1</v>
      </c>
      <c r="E2335" s="3">
        <v>895</v>
      </c>
      <c r="F2335" s="14" t="s">
        <v>3967</v>
      </c>
      <c r="G2335">
        <v>66216150</v>
      </c>
      <c r="I2335">
        <f t="shared" si="87"/>
        <v>0.8</v>
      </c>
      <c r="J2335" t="s">
        <v>3968</v>
      </c>
      <c r="K2335">
        <v>13243230</v>
      </c>
      <c r="L2335" t="s">
        <v>3969</v>
      </c>
      <c r="M2335">
        <v>500000</v>
      </c>
      <c r="N2335" t="s">
        <v>3970</v>
      </c>
      <c r="O2335">
        <v>4475</v>
      </c>
      <c r="P2335" t="s">
        <v>3971</v>
      </c>
      <c r="Q2335">
        <v>4475</v>
      </c>
      <c r="R2335" t="s">
        <v>3972</v>
      </c>
      <c r="S2335">
        <v>4475</v>
      </c>
      <c r="T2335" s="7" t="str">
        <f t="shared" si="86"/>
        <v>hp_66216150;atk_10594584;hit_500000;miss_4475;cirt_4475;cirtSub_4475</v>
      </c>
    </row>
    <row r="2336" spans="1:20" x14ac:dyDescent="0.15">
      <c r="A2336" s="16">
        <v>430532</v>
      </c>
      <c r="B2336" s="1" t="s">
        <v>4774</v>
      </c>
      <c r="C2336" s="1">
        <v>1</v>
      </c>
      <c r="D2336" s="1">
        <v>1</v>
      </c>
      <c r="E2336" s="3">
        <v>895</v>
      </c>
      <c r="F2336" s="14" t="s">
        <v>3967</v>
      </c>
      <c r="G2336">
        <v>66464213</v>
      </c>
      <c r="I2336">
        <f t="shared" si="87"/>
        <v>0.8</v>
      </c>
      <c r="J2336" t="s">
        <v>3968</v>
      </c>
      <c r="K2336">
        <v>13292843</v>
      </c>
      <c r="L2336" t="s">
        <v>3969</v>
      </c>
      <c r="M2336">
        <v>500000</v>
      </c>
      <c r="N2336" t="s">
        <v>3970</v>
      </c>
      <c r="O2336">
        <v>4475</v>
      </c>
      <c r="P2336" t="s">
        <v>3971</v>
      </c>
      <c r="Q2336">
        <v>4475</v>
      </c>
      <c r="R2336" t="s">
        <v>3972</v>
      </c>
      <c r="S2336">
        <v>4475</v>
      </c>
      <c r="T2336" s="7" t="str">
        <f t="shared" si="86"/>
        <v>hp_66464213;atk_10634274;hit_500000;miss_4475;cirt_4475;cirtSub_4475</v>
      </c>
    </row>
    <row r="2337" spans="1:20" x14ac:dyDescent="0.15">
      <c r="A2337" s="16">
        <v>430533</v>
      </c>
      <c r="B2337" s="1" t="s">
        <v>4775</v>
      </c>
      <c r="C2337" s="1">
        <v>1</v>
      </c>
      <c r="D2337" s="1">
        <v>1</v>
      </c>
      <c r="E2337" s="3">
        <v>895</v>
      </c>
      <c r="F2337" s="14" t="s">
        <v>3967</v>
      </c>
      <c r="G2337">
        <v>66712275</v>
      </c>
      <c r="I2337">
        <f t="shared" si="87"/>
        <v>0.8</v>
      </c>
      <c r="J2337" t="s">
        <v>3968</v>
      </c>
      <c r="K2337">
        <v>13342455</v>
      </c>
      <c r="L2337" t="s">
        <v>3969</v>
      </c>
      <c r="M2337">
        <v>500000</v>
      </c>
      <c r="N2337" t="s">
        <v>3970</v>
      </c>
      <c r="O2337">
        <v>4475</v>
      </c>
      <c r="P2337" t="s">
        <v>3971</v>
      </c>
      <c r="Q2337">
        <v>4475</v>
      </c>
      <c r="R2337" t="s">
        <v>3972</v>
      </c>
      <c r="S2337">
        <v>4475</v>
      </c>
      <c r="T2337" s="7" t="str">
        <f t="shared" si="86"/>
        <v>hp_66712275;atk_10673964;hit_500000;miss_4475;cirt_4475;cirtSub_4475</v>
      </c>
    </row>
    <row r="2338" spans="1:20" x14ac:dyDescent="0.15">
      <c r="A2338" s="16">
        <v>430534</v>
      </c>
      <c r="B2338" s="1" t="s">
        <v>4776</v>
      </c>
      <c r="C2338" s="1">
        <v>1</v>
      </c>
      <c r="D2338" s="1">
        <v>1</v>
      </c>
      <c r="E2338" s="3">
        <v>900</v>
      </c>
      <c r="F2338" s="14" t="s">
        <v>3967</v>
      </c>
      <c r="G2338">
        <v>66965850</v>
      </c>
      <c r="I2338">
        <f t="shared" si="87"/>
        <v>0.8</v>
      </c>
      <c r="J2338" t="s">
        <v>3968</v>
      </c>
      <c r="K2338">
        <v>13393170</v>
      </c>
      <c r="L2338" t="s">
        <v>3969</v>
      </c>
      <c r="M2338">
        <v>500000</v>
      </c>
      <c r="N2338" t="s">
        <v>3970</v>
      </c>
      <c r="O2338">
        <v>4500</v>
      </c>
      <c r="P2338" t="s">
        <v>3971</v>
      </c>
      <c r="Q2338">
        <v>4500</v>
      </c>
      <c r="R2338" t="s">
        <v>3972</v>
      </c>
      <c r="S2338">
        <v>4500</v>
      </c>
      <c r="T2338" s="7" t="str">
        <f t="shared" si="86"/>
        <v>hp_66965850;atk_10714536;hit_500000;miss_4500;cirt_4500;cirtSub_4500</v>
      </c>
    </row>
    <row r="2339" spans="1:20" x14ac:dyDescent="0.15">
      <c r="A2339" s="16">
        <v>430535</v>
      </c>
      <c r="B2339" s="1" t="s">
        <v>4777</v>
      </c>
      <c r="C2339" s="1">
        <v>1</v>
      </c>
      <c r="D2339" s="1">
        <v>1</v>
      </c>
      <c r="E2339" s="3">
        <v>900</v>
      </c>
      <c r="F2339" s="14" t="s">
        <v>3967</v>
      </c>
      <c r="G2339">
        <v>67219425</v>
      </c>
      <c r="I2339">
        <f t="shared" si="87"/>
        <v>0.8</v>
      </c>
      <c r="J2339" t="s">
        <v>3968</v>
      </c>
      <c r="K2339">
        <v>13443885</v>
      </c>
      <c r="L2339" t="s">
        <v>3969</v>
      </c>
      <c r="M2339">
        <v>500000</v>
      </c>
      <c r="N2339" t="s">
        <v>3970</v>
      </c>
      <c r="O2339">
        <v>4500</v>
      </c>
      <c r="P2339" t="s">
        <v>3971</v>
      </c>
      <c r="Q2339">
        <v>4500</v>
      </c>
      <c r="R2339" t="s">
        <v>3972</v>
      </c>
      <c r="S2339">
        <v>4500</v>
      </c>
      <c r="T2339" s="7" t="str">
        <f t="shared" si="86"/>
        <v>hp_67219425;atk_10755108;hit_500000;miss_4500;cirt_4500;cirtSub_4500</v>
      </c>
    </row>
    <row r="2340" spans="1:20" x14ac:dyDescent="0.15">
      <c r="A2340" s="16">
        <v>430536</v>
      </c>
      <c r="B2340" s="1" t="s">
        <v>4778</v>
      </c>
      <c r="C2340" s="1">
        <v>1</v>
      </c>
      <c r="D2340" s="1">
        <v>1</v>
      </c>
      <c r="E2340" s="3">
        <v>900</v>
      </c>
      <c r="F2340" s="14" t="s">
        <v>3967</v>
      </c>
      <c r="G2340">
        <v>67473000</v>
      </c>
      <c r="I2340">
        <f t="shared" si="87"/>
        <v>0.8</v>
      </c>
      <c r="J2340" t="s">
        <v>3968</v>
      </c>
      <c r="K2340">
        <v>13494600</v>
      </c>
      <c r="L2340" t="s">
        <v>3969</v>
      </c>
      <c r="M2340">
        <v>500000</v>
      </c>
      <c r="N2340" t="s">
        <v>3970</v>
      </c>
      <c r="O2340">
        <v>4500</v>
      </c>
      <c r="P2340" t="s">
        <v>3971</v>
      </c>
      <c r="Q2340">
        <v>4500</v>
      </c>
      <c r="R2340" t="s">
        <v>3972</v>
      </c>
      <c r="S2340">
        <v>4500</v>
      </c>
      <c r="T2340" s="7" t="str">
        <f t="shared" si="86"/>
        <v>hp_67473000;atk_10795680;hit_500000;miss_4500;cirt_4500;cirtSub_4500</v>
      </c>
    </row>
    <row r="2341" spans="1:20" x14ac:dyDescent="0.15">
      <c r="A2341" s="16">
        <v>430537</v>
      </c>
      <c r="B2341" s="1" t="s">
        <v>4779</v>
      </c>
      <c r="C2341" s="1">
        <v>1</v>
      </c>
      <c r="D2341" s="1">
        <v>1</v>
      </c>
      <c r="E2341" s="3">
        <v>905</v>
      </c>
      <c r="F2341" s="14" t="s">
        <v>3967</v>
      </c>
      <c r="G2341">
        <v>67726575</v>
      </c>
      <c r="I2341">
        <f t="shared" si="87"/>
        <v>0.8</v>
      </c>
      <c r="J2341" t="s">
        <v>3968</v>
      </c>
      <c r="K2341">
        <v>13545315</v>
      </c>
      <c r="L2341" t="s">
        <v>3969</v>
      </c>
      <c r="M2341">
        <v>500000</v>
      </c>
      <c r="N2341" t="s">
        <v>3970</v>
      </c>
      <c r="O2341">
        <v>4525</v>
      </c>
      <c r="P2341" t="s">
        <v>3971</v>
      </c>
      <c r="Q2341">
        <v>4525</v>
      </c>
      <c r="R2341" t="s">
        <v>3972</v>
      </c>
      <c r="S2341">
        <v>4525</v>
      </c>
      <c r="T2341" s="7" t="str">
        <f t="shared" si="86"/>
        <v>hp_67726575;atk_10836252;hit_500000;miss_4525;cirt_4525;cirtSub_4525</v>
      </c>
    </row>
    <row r="2342" spans="1:20" x14ac:dyDescent="0.15">
      <c r="A2342" s="16">
        <v>430538</v>
      </c>
      <c r="B2342" s="1" t="s">
        <v>4780</v>
      </c>
      <c r="C2342" s="1">
        <v>1</v>
      </c>
      <c r="D2342" s="1">
        <v>1</v>
      </c>
      <c r="E2342" s="3">
        <v>905</v>
      </c>
      <c r="F2342" s="14" t="s">
        <v>3967</v>
      </c>
      <c r="G2342">
        <v>67980150</v>
      </c>
      <c r="I2342">
        <f t="shared" si="87"/>
        <v>0.8</v>
      </c>
      <c r="J2342" t="s">
        <v>3968</v>
      </c>
      <c r="K2342">
        <v>13596030</v>
      </c>
      <c r="L2342" t="s">
        <v>3969</v>
      </c>
      <c r="M2342">
        <v>500000</v>
      </c>
      <c r="N2342" t="s">
        <v>3970</v>
      </c>
      <c r="O2342">
        <v>4525</v>
      </c>
      <c r="P2342" t="s">
        <v>3971</v>
      </c>
      <c r="Q2342">
        <v>4525</v>
      </c>
      <c r="R2342" t="s">
        <v>3972</v>
      </c>
      <c r="S2342">
        <v>4525</v>
      </c>
      <c r="T2342" s="7" t="str">
        <f t="shared" si="86"/>
        <v>hp_67980150;atk_10876824;hit_500000;miss_4525;cirt_4525;cirtSub_4525</v>
      </c>
    </row>
    <row r="2343" spans="1:20" x14ac:dyDescent="0.15">
      <c r="A2343" s="16">
        <v>430539</v>
      </c>
      <c r="B2343" s="1" t="s">
        <v>4781</v>
      </c>
      <c r="C2343" s="1">
        <v>1</v>
      </c>
      <c r="D2343" s="1">
        <v>1</v>
      </c>
      <c r="E2343" s="3">
        <v>905</v>
      </c>
      <c r="F2343" s="14" t="s">
        <v>3967</v>
      </c>
      <c r="G2343">
        <v>68233725</v>
      </c>
      <c r="I2343">
        <f t="shared" si="87"/>
        <v>0.8</v>
      </c>
      <c r="J2343" t="s">
        <v>3968</v>
      </c>
      <c r="K2343">
        <v>13646745</v>
      </c>
      <c r="L2343" t="s">
        <v>3969</v>
      </c>
      <c r="M2343">
        <v>500000</v>
      </c>
      <c r="N2343" t="s">
        <v>3970</v>
      </c>
      <c r="O2343">
        <v>4525</v>
      </c>
      <c r="P2343" t="s">
        <v>3971</v>
      </c>
      <c r="Q2343">
        <v>4525</v>
      </c>
      <c r="R2343" t="s">
        <v>3972</v>
      </c>
      <c r="S2343">
        <v>4525</v>
      </c>
      <c r="T2343" s="7" t="str">
        <f t="shared" si="86"/>
        <v>hp_68233725;atk_10917396;hit_500000;miss_4525;cirt_4525;cirtSub_4525</v>
      </c>
    </row>
    <row r="2344" spans="1:20" x14ac:dyDescent="0.15">
      <c r="A2344" s="16">
        <v>430540</v>
      </c>
      <c r="B2344" s="1" t="s">
        <v>4782</v>
      </c>
      <c r="C2344" s="1">
        <v>1</v>
      </c>
      <c r="D2344" s="1">
        <v>1</v>
      </c>
      <c r="E2344" s="3">
        <v>910</v>
      </c>
      <c r="F2344" s="14" t="s">
        <v>3967</v>
      </c>
      <c r="G2344">
        <v>68487300</v>
      </c>
      <c r="I2344">
        <f t="shared" si="87"/>
        <v>0.8</v>
      </c>
      <c r="J2344" t="s">
        <v>3968</v>
      </c>
      <c r="K2344">
        <v>13697460</v>
      </c>
      <c r="L2344" t="s">
        <v>3969</v>
      </c>
      <c r="M2344">
        <v>500000</v>
      </c>
      <c r="N2344" t="s">
        <v>3970</v>
      </c>
      <c r="O2344">
        <v>4550</v>
      </c>
      <c r="P2344" t="s">
        <v>3971</v>
      </c>
      <c r="Q2344">
        <v>4550</v>
      </c>
      <c r="R2344" t="s">
        <v>3972</v>
      </c>
      <c r="S2344">
        <v>4550</v>
      </c>
      <c r="T2344" s="7" t="str">
        <f t="shared" si="86"/>
        <v>hp_68487300;atk_10957968;hit_500000;miss_4550;cirt_4550;cirtSub_4550</v>
      </c>
    </row>
    <row r="2345" spans="1:20" x14ac:dyDescent="0.15">
      <c r="A2345" s="16">
        <v>430541</v>
      </c>
      <c r="B2345" s="1" t="s">
        <v>4783</v>
      </c>
      <c r="C2345" s="1">
        <v>1</v>
      </c>
      <c r="D2345" s="1">
        <v>1</v>
      </c>
      <c r="E2345" s="3">
        <v>910</v>
      </c>
      <c r="F2345" s="14" t="s">
        <v>3967</v>
      </c>
      <c r="G2345">
        <v>68740875</v>
      </c>
      <c r="I2345">
        <f t="shared" si="87"/>
        <v>0.8</v>
      </c>
      <c r="J2345" t="s">
        <v>3968</v>
      </c>
      <c r="K2345">
        <v>13748175</v>
      </c>
      <c r="L2345" t="s">
        <v>3969</v>
      </c>
      <c r="M2345">
        <v>500000</v>
      </c>
      <c r="N2345" t="s">
        <v>3970</v>
      </c>
      <c r="O2345">
        <v>4550</v>
      </c>
      <c r="P2345" t="s">
        <v>3971</v>
      </c>
      <c r="Q2345">
        <v>4550</v>
      </c>
      <c r="R2345" t="s">
        <v>3972</v>
      </c>
      <c r="S2345">
        <v>4550</v>
      </c>
      <c r="T2345" s="7" t="str">
        <f t="shared" si="86"/>
        <v>hp_68740875;atk_10998540;hit_500000;miss_4550;cirt_4550;cirtSub_4550</v>
      </c>
    </row>
    <row r="2346" spans="1:20" x14ac:dyDescent="0.15">
      <c r="A2346" s="16">
        <v>430542</v>
      </c>
      <c r="B2346" s="1" t="s">
        <v>4784</v>
      </c>
      <c r="C2346" s="1">
        <v>1</v>
      </c>
      <c r="D2346" s="1">
        <v>1</v>
      </c>
      <c r="E2346" s="3">
        <v>910</v>
      </c>
      <c r="F2346" s="14" t="s">
        <v>3967</v>
      </c>
      <c r="G2346">
        <v>68994450</v>
      </c>
      <c r="I2346">
        <f t="shared" si="87"/>
        <v>0.8</v>
      </c>
      <c r="J2346" t="s">
        <v>3968</v>
      </c>
      <c r="K2346">
        <v>13798890</v>
      </c>
      <c r="L2346" t="s">
        <v>3969</v>
      </c>
      <c r="M2346">
        <v>500000</v>
      </c>
      <c r="N2346" t="s">
        <v>3970</v>
      </c>
      <c r="O2346">
        <v>4550</v>
      </c>
      <c r="P2346" t="s">
        <v>3971</v>
      </c>
      <c r="Q2346">
        <v>4550</v>
      </c>
      <c r="R2346" t="s">
        <v>3972</v>
      </c>
      <c r="S2346">
        <v>4550</v>
      </c>
      <c r="T2346" s="7" t="str">
        <f t="shared" si="86"/>
        <v>hp_68994450;atk_11039112;hit_500000;miss_4550;cirt_4550;cirtSub_4550</v>
      </c>
    </row>
    <row r="2347" spans="1:20" x14ac:dyDescent="0.15">
      <c r="A2347" s="16">
        <v>430543</v>
      </c>
      <c r="B2347" s="1" t="s">
        <v>4785</v>
      </c>
      <c r="C2347" s="1">
        <v>1</v>
      </c>
      <c r="D2347" s="1">
        <v>1</v>
      </c>
      <c r="E2347" s="3">
        <v>915</v>
      </c>
      <c r="F2347" s="14" t="s">
        <v>3967</v>
      </c>
      <c r="G2347">
        <v>69248025</v>
      </c>
      <c r="I2347">
        <f t="shared" si="87"/>
        <v>0.8</v>
      </c>
      <c r="J2347" t="s">
        <v>3968</v>
      </c>
      <c r="K2347">
        <v>13849605</v>
      </c>
      <c r="L2347" t="s">
        <v>3969</v>
      </c>
      <c r="M2347">
        <v>500000</v>
      </c>
      <c r="N2347" t="s">
        <v>3970</v>
      </c>
      <c r="O2347">
        <v>4575</v>
      </c>
      <c r="P2347" t="s">
        <v>3971</v>
      </c>
      <c r="Q2347">
        <v>4575</v>
      </c>
      <c r="R2347" t="s">
        <v>3972</v>
      </c>
      <c r="S2347">
        <v>4575</v>
      </c>
      <c r="T2347" s="7" t="str">
        <f t="shared" si="86"/>
        <v>hp_69248025;atk_11079684;hit_500000;miss_4575;cirt_4575;cirtSub_4575</v>
      </c>
    </row>
    <row r="2348" spans="1:20" x14ac:dyDescent="0.15">
      <c r="A2348" s="16">
        <v>430544</v>
      </c>
      <c r="B2348" s="1" t="s">
        <v>4786</v>
      </c>
      <c r="C2348" s="1">
        <v>1</v>
      </c>
      <c r="D2348" s="1">
        <v>1</v>
      </c>
      <c r="E2348" s="3">
        <v>915</v>
      </c>
      <c r="F2348" s="14" t="s">
        <v>3967</v>
      </c>
      <c r="G2348">
        <v>69501600</v>
      </c>
      <c r="I2348">
        <f t="shared" si="87"/>
        <v>0.8</v>
      </c>
      <c r="J2348" t="s">
        <v>3968</v>
      </c>
      <c r="K2348">
        <v>13900320</v>
      </c>
      <c r="L2348" t="s">
        <v>3969</v>
      </c>
      <c r="M2348">
        <v>500000</v>
      </c>
      <c r="N2348" t="s">
        <v>3970</v>
      </c>
      <c r="O2348">
        <v>4575</v>
      </c>
      <c r="P2348" t="s">
        <v>3971</v>
      </c>
      <c r="Q2348">
        <v>4575</v>
      </c>
      <c r="R2348" t="s">
        <v>3972</v>
      </c>
      <c r="S2348">
        <v>4575</v>
      </c>
      <c r="T2348" s="7" t="str">
        <f t="shared" si="86"/>
        <v>hp_69501600;atk_11120256;hit_500000;miss_4575;cirt_4575;cirtSub_4575</v>
      </c>
    </row>
    <row r="2349" spans="1:20" x14ac:dyDescent="0.15">
      <c r="A2349" s="16">
        <v>430545</v>
      </c>
      <c r="B2349" s="1" t="s">
        <v>4787</v>
      </c>
      <c r="C2349" s="1">
        <v>1</v>
      </c>
      <c r="D2349" s="1">
        <v>1</v>
      </c>
      <c r="E2349" s="3">
        <v>915</v>
      </c>
      <c r="F2349" s="14" t="s">
        <v>3967</v>
      </c>
      <c r="G2349">
        <v>69755175</v>
      </c>
      <c r="I2349">
        <f t="shared" si="87"/>
        <v>0.8</v>
      </c>
      <c r="J2349" t="s">
        <v>3968</v>
      </c>
      <c r="K2349">
        <v>13951035</v>
      </c>
      <c r="L2349" t="s">
        <v>3969</v>
      </c>
      <c r="M2349">
        <v>500000</v>
      </c>
      <c r="N2349" t="s">
        <v>3970</v>
      </c>
      <c r="O2349">
        <v>4575</v>
      </c>
      <c r="P2349" t="s">
        <v>3971</v>
      </c>
      <c r="Q2349">
        <v>4575</v>
      </c>
      <c r="R2349" t="s">
        <v>3972</v>
      </c>
      <c r="S2349">
        <v>4575</v>
      </c>
      <c r="T2349" s="7" t="str">
        <f t="shared" si="86"/>
        <v>hp_69755175;atk_11160828;hit_500000;miss_4575;cirt_4575;cirtSub_4575</v>
      </c>
    </row>
    <row r="2350" spans="1:20" x14ac:dyDescent="0.15">
      <c r="A2350" s="16">
        <v>430546</v>
      </c>
      <c r="B2350" s="1" t="s">
        <v>4788</v>
      </c>
      <c r="C2350" s="1">
        <v>1</v>
      </c>
      <c r="D2350" s="1">
        <v>1</v>
      </c>
      <c r="E2350" s="3">
        <v>920</v>
      </c>
      <c r="F2350" s="14" t="s">
        <v>3967</v>
      </c>
      <c r="G2350">
        <v>70008750</v>
      </c>
      <c r="I2350">
        <f t="shared" si="87"/>
        <v>0.8</v>
      </c>
      <c r="J2350" t="s">
        <v>3968</v>
      </c>
      <c r="K2350">
        <v>14001750</v>
      </c>
      <c r="L2350" t="s">
        <v>3969</v>
      </c>
      <c r="M2350">
        <v>500000</v>
      </c>
      <c r="N2350" t="s">
        <v>3970</v>
      </c>
      <c r="O2350">
        <v>4600</v>
      </c>
      <c r="P2350" t="s">
        <v>3971</v>
      </c>
      <c r="Q2350">
        <v>4600</v>
      </c>
      <c r="R2350" t="s">
        <v>3972</v>
      </c>
      <c r="S2350">
        <v>4600</v>
      </c>
      <c r="T2350" s="7" t="str">
        <f t="shared" si="86"/>
        <v>hp_70008750;atk_11201400;hit_500000;miss_4600;cirt_4600;cirtSub_4600</v>
      </c>
    </row>
    <row r="2351" spans="1:20" x14ac:dyDescent="0.15">
      <c r="A2351" s="16">
        <v>430547</v>
      </c>
      <c r="B2351" s="1" t="s">
        <v>4789</v>
      </c>
      <c r="C2351" s="1">
        <v>1</v>
      </c>
      <c r="D2351" s="1">
        <v>1</v>
      </c>
      <c r="E2351" s="3">
        <v>920</v>
      </c>
      <c r="F2351" s="14" t="s">
        <v>3967</v>
      </c>
      <c r="G2351">
        <v>70267838</v>
      </c>
      <c r="I2351">
        <f t="shared" si="87"/>
        <v>0.8</v>
      </c>
      <c r="J2351" t="s">
        <v>3968</v>
      </c>
      <c r="K2351">
        <v>14053568</v>
      </c>
      <c r="L2351" t="s">
        <v>3969</v>
      </c>
      <c r="M2351">
        <v>500000</v>
      </c>
      <c r="N2351" t="s">
        <v>3970</v>
      </c>
      <c r="O2351">
        <v>4600</v>
      </c>
      <c r="P2351" t="s">
        <v>3971</v>
      </c>
      <c r="Q2351">
        <v>4600</v>
      </c>
      <c r="R2351" t="s">
        <v>3972</v>
      </c>
      <c r="S2351">
        <v>4600</v>
      </c>
      <c r="T2351" s="7" t="str">
        <f t="shared" si="86"/>
        <v>hp_70267838;atk_11242854;hit_500000;miss_4600;cirt_4600;cirtSub_4600</v>
      </c>
    </row>
    <row r="2352" spans="1:20" x14ac:dyDescent="0.15">
      <c r="A2352" s="16">
        <v>430548</v>
      </c>
      <c r="B2352" s="1" t="s">
        <v>4790</v>
      </c>
      <c r="C2352" s="1">
        <v>1</v>
      </c>
      <c r="D2352" s="1">
        <v>1</v>
      </c>
      <c r="E2352" s="3">
        <v>920</v>
      </c>
      <c r="F2352" s="14" t="s">
        <v>3967</v>
      </c>
      <c r="G2352">
        <v>70526925</v>
      </c>
      <c r="I2352">
        <f t="shared" si="87"/>
        <v>0.8</v>
      </c>
      <c r="J2352" t="s">
        <v>3968</v>
      </c>
      <c r="K2352">
        <v>14105385</v>
      </c>
      <c r="L2352" t="s">
        <v>3969</v>
      </c>
      <c r="M2352">
        <v>500000</v>
      </c>
      <c r="N2352" t="s">
        <v>3970</v>
      </c>
      <c r="O2352">
        <v>4600</v>
      </c>
      <c r="P2352" t="s">
        <v>3971</v>
      </c>
      <c r="Q2352">
        <v>4600</v>
      </c>
      <c r="R2352" t="s">
        <v>3972</v>
      </c>
      <c r="S2352">
        <v>4600</v>
      </c>
      <c r="T2352" s="7" t="str">
        <f t="shared" si="86"/>
        <v>hp_70526925;atk_11284308;hit_500000;miss_4600;cirt_4600;cirtSub_4600</v>
      </c>
    </row>
    <row r="2353" spans="1:20" x14ac:dyDescent="0.15">
      <c r="A2353" s="16">
        <v>430549</v>
      </c>
      <c r="B2353" s="1" t="s">
        <v>4791</v>
      </c>
      <c r="C2353" s="1">
        <v>1</v>
      </c>
      <c r="D2353" s="1">
        <v>1</v>
      </c>
      <c r="E2353" s="3">
        <v>925</v>
      </c>
      <c r="F2353" s="14" t="s">
        <v>3967</v>
      </c>
      <c r="G2353">
        <v>70786013</v>
      </c>
      <c r="I2353">
        <f t="shared" si="87"/>
        <v>0.8</v>
      </c>
      <c r="J2353" t="s">
        <v>3968</v>
      </c>
      <c r="K2353">
        <v>14157203</v>
      </c>
      <c r="L2353" t="s">
        <v>3969</v>
      </c>
      <c r="M2353">
        <v>500000</v>
      </c>
      <c r="N2353" t="s">
        <v>3970</v>
      </c>
      <c r="O2353">
        <v>4625</v>
      </c>
      <c r="P2353" t="s">
        <v>3971</v>
      </c>
      <c r="Q2353">
        <v>4625</v>
      </c>
      <c r="R2353" t="s">
        <v>3972</v>
      </c>
      <c r="S2353">
        <v>4625</v>
      </c>
      <c r="T2353" s="7" t="str">
        <f t="shared" si="86"/>
        <v>hp_70786013;atk_11325762;hit_500000;miss_4625;cirt_4625;cirtSub_4625</v>
      </c>
    </row>
    <row r="2354" spans="1:20" x14ac:dyDescent="0.15">
      <c r="A2354" s="16">
        <v>430550</v>
      </c>
      <c r="B2354" s="1" t="s">
        <v>4792</v>
      </c>
      <c r="C2354" s="1">
        <v>1</v>
      </c>
      <c r="D2354" s="1">
        <v>1</v>
      </c>
      <c r="E2354" s="3">
        <v>925</v>
      </c>
      <c r="F2354" s="14" t="s">
        <v>3967</v>
      </c>
      <c r="G2354">
        <v>71045100</v>
      </c>
      <c r="I2354">
        <f t="shared" si="87"/>
        <v>0.8</v>
      </c>
      <c r="J2354" t="s">
        <v>3968</v>
      </c>
      <c r="K2354">
        <v>14209020</v>
      </c>
      <c r="L2354" t="s">
        <v>3969</v>
      </c>
      <c r="M2354">
        <v>500000</v>
      </c>
      <c r="N2354" t="s">
        <v>3970</v>
      </c>
      <c r="O2354">
        <v>4625</v>
      </c>
      <c r="P2354" t="s">
        <v>3971</v>
      </c>
      <c r="Q2354">
        <v>4625</v>
      </c>
      <c r="R2354" t="s">
        <v>3972</v>
      </c>
      <c r="S2354">
        <v>4625</v>
      </c>
      <c r="T2354" s="7" t="str">
        <f t="shared" si="86"/>
        <v>hp_71045100;atk_11367216;hit_500000;miss_4625;cirt_4625;cirtSub_4625</v>
      </c>
    </row>
    <row r="2355" spans="1:20" x14ac:dyDescent="0.15">
      <c r="A2355" s="16">
        <v>430551</v>
      </c>
      <c r="B2355" s="1" t="s">
        <v>4793</v>
      </c>
      <c r="C2355" s="1">
        <v>1</v>
      </c>
      <c r="D2355" s="1">
        <v>1</v>
      </c>
      <c r="E2355" s="3">
        <v>925</v>
      </c>
      <c r="F2355" s="14" t="s">
        <v>3967</v>
      </c>
      <c r="G2355">
        <v>71304188</v>
      </c>
      <c r="I2355">
        <f t="shared" si="87"/>
        <v>0.8</v>
      </c>
      <c r="J2355" t="s">
        <v>3968</v>
      </c>
      <c r="K2355">
        <v>14260838</v>
      </c>
      <c r="L2355" t="s">
        <v>3969</v>
      </c>
      <c r="M2355">
        <v>500000</v>
      </c>
      <c r="N2355" t="s">
        <v>3970</v>
      </c>
      <c r="O2355">
        <v>4625</v>
      </c>
      <c r="P2355" t="s">
        <v>3971</v>
      </c>
      <c r="Q2355">
        <v>4625</v>
      </c>
      <c r="R2355" t="s">
        <v>3972</v>
      </c>
      <c r="S2355">
        <v>4625</v>
      </c>
      <c r="T2355" s="7" t="str">
        <f t="shared" si="86"/>
        <v>hp_71304188;atk_11408670;hit_500000;miss_4625;cirt_4625;cirtSub_4625</v>
      </c>
    </row>
    <row r="2356" spans="1:20" x14ac:dyDescent="0.15">
      <c r="A2356" s="16">
        <v>430552</v>
      </c>
      <c r="B2356" s="1" t="s">
        <v>4794</v>
      </c>
      <c r="C2356" s="1">
        <v>1</v>
      </c>
      <c r="D2356" s="1">
        <v>1</v>
      </c>
      <c r="E2356" s="3">
        <v>930</v>
      </c>
      <c r="F2356" s="14" t="s">
        <v>3967</v>
      </c>
      <c r="G2356">
        <v>71563275</v>
      </c>
      <c r="I2356">
        <f t="shared" si="87"/>
        <v>0.8</v>
      </c>
      <c r="J2356" t="s">
        <v>3968</v>
      </c>
      <c r="K2356">
        <v>14312655</v>
      </c>
      <c r="L2356" t="s">
        <v>3969</v>
      </c>
      <c r="M2356">
        <v>500000</v>
      </c>
      <c r="N2356" t="s">
        <v>3970</v>
      </c>
      <c r="O2356">
        <v>4650</v>
      </c>
      <c r="P2356" t="s">
        <v>3971</v>
      </c>
      <c r="Q2356">
        <v>4650</v>
      </c>
      <c r="R2356" t="s">
        <v>3972</v>
      </c>
      <c r="S2356">
        <v>4650</v>
      </c>
      <c r="T2356" s="7" t="str">
        <f t="shared" si="86"/>
        <v>hp_71563275;atk_11450124;hit_500000;miss_4650;cirt_4650;cirtSub_4650</v>
      </c>
    </row>
    <row r="2357" spans="1:20" x14ac:dyDescent="0.15">
      <c r="A2357" s="16">
        <v>430553</v>
      </c>
      <c r="B2357" s="1" t="s">
        <v>4795</v>
      </c>
      <c r="C2357" s="1">
        <v>1</v>
      </c>
      <c r="D2357" s="1">
        <v>1</v>
      </c>
      <c r="E2357" s="3">
        <v>930</v>
      </c>
      <c r="F2357" s="14" t="s">
        <v>3967</v>
      </c>
      <c r="G2357">
        <v>71822363</v>
      </c>
      <c r="I2357">
        <f t="shared" si="87"/>
        <v>0.8</v>
      </c>
      <c r="J2357" t="s">
        <v>3968</v>
      </c>
      <c r="K2357">
        <v>14364473</v>
      </c>
      <c r="L2357" t="s">
        <v>3969</v>
      </c>
      <c r="M2357">
        <v>500000</v>
      </c>
      <c r="N2357" t="s">
        <v>3970</v>
      </c>
      <c r="O2357">
        <v>4650</v>
      </c>
      <c r="P2357" t="s">
        <v>3971</v>
      </c>
      <c r="Q2357">
        <v>4650</v>
      </c>
      <c r="R2357" t="s">
        <v>3972</v>
      </c>
      <c r="S2357">
        <v>4650</v>
      </c>
      <c r="T2357" s="7" t="str">
        <f t="shared" si="86"/>
        <v>hp_71822363;atk_11491578;hit_500000;miss_4650;cirt_4650;cirtSub_4650</v>
      </c>
    </row>
    <row r="2358" spans="1:20" x14ac:dyDescent="0.15">
      <c r="A2358" s="16">
        <v>430554</v>
      </c>
      <c r="B2358" s="1" t="s">
        <v>4796</v>
      </c>
      <c r="C2358" s="1">
        <v>1</v>
      </c>
      <c r="D2358" s="1">
        <v>1</v>
      </c>
      <c r="E2358" s="3">
        <v>930</v>
      </c>
      <c r="F2358" s="14" t="s">
        <v>3967</v>
      </c>
      <c r="G2358">
        <v>72081450</v>
      </c>
      <c r="I2358">
        <f t="shared" si="87"/>
        <v>0.8</v>
      </c>
      <c r="J2358" t="s">
        <v>3968</v>
      </c>
      <c r="K2358">
        <v>14416290</v>
      </c>
      <c r="L2358" t="s">
        <v>3969</v>
      </c>
      <c r="M2358">
        <v>500000</v>
      </c>
      <c r="N2358" t="s">
        <v>3970</v>
      </c>
      <c r="O2358">
        <v>4650</v>
      </c>
      <c r="P2358" t="s">
        <v>3971</v>
      </c>
      <c r="Q2358">
        <v>4650</v>
      </c>
      <c r="R2358" t="s">
        <v>3972</v>
      </c>
      <c r="S2358">
        <v>4650</v>
      </c>
      <c r="T2358" s="7" t="str">
        <f t="shared" si="86"/>
        <v>hp_72081450;atk_11533032;hit_500000;miss_4650;cirt_4650;cirtSub_4650</v>
      </c>
    </row>
    <row r="2359" spans="1:20" x14ac:dyDescent="0.15">
      <c r="A2359" s="16">
        <v>430555</v>
      </c>
      <c r="B2359" s="1" t="s">
        <v>4797</v>
      </c>
      <c r="C2359" s="1">
        <v>1</v>
      </c>
      <c r="D2359" s="1">
        <v>1</v>
      </c>
      <c r="E2359" s="3">
        <v>935</v>
      </c>
      <c r="F2359" s="14" t="s">
        <v>3967</v>
      </c>
      <c r="G2359">
        <v>72340538</v>
      </c>
      <c r="I2359">
        <f t="shared" si="87"/>
        <v>0.8</v>
      </c>
      <c r="J2359" t="s">
        <v>3968</v>
      </c>
      <c r="K2359">
        <v>14468108</v>
      </c>
      <c r="L2359" t="s">
        <v>3969</v>
      </c>
      <c r="M2359">
        <v>500000</v>
      </c>
      <c r="N2359" t="s">
        <v>3970</v>
      </c>
      <c r="O2359">
        <v>4675</v>
      </c>
      <c r="P2359" t="s">
        <v>3971</v>
      </c>
      <c r="Q2359">
        <v>4675</v>
      </c>
      <c r="R2359" t="s">
        <v>3972</v>
      </c>
      <c r="S2359">
        <v>4675</v>
      </c>
      <c r="T2359" s="7" t="str">
        <f t="shared" si="86"/>
        <v>hp_72340538;atk_11574486;hit_500000;miss_4675;cirt_4675;cirtSub_4675</v>
      </c>
    </row>
    <row r="2360" spans="1:20" x14ac:dyDescent="0.15">
      <c r="A2360" s="16">
        <v>430556</v>
      </c>
      <c r="B2360" s="1" t="s">
        <v>4798</v>
      </c>
      <c r="C2360" s="1">
        <v>1</v>
      </c>
      <c r="D2360" s="1">
        <v>1</v>
      </c>
      <c r="E2360" s="3">
        <v>935</v>
      </c>
      <c r="F2360" s="14" t="s">
        <v>3967</v>
      </c>
      <c r="G2360">
        <v>72599625</v>
      </c>
      <c r="I2360">
        <f t="shared" si="87"/>
        <v>0.8</v>
      </c>
      <c r="J2360" t="s">
        <v>3968</v>
      </c>
      <c r="K2360">
        <v>14519925</v>
      </c>
      <c r="L2360" t="s">
        <v>3969</v>
      </c>
      <c r="M2360">
        <v>500000</v>
      </c>
      <c r="N2360" t="s">
        <v>3970</v>
      </c>
      <c r="O2360">
        <v>4675</v>
      </c>
      <c r="P2360" t="s">
        <v>3971</v>
      </c>
      <c r="Q2360">
        <v>4675</v>
      </c>
      <c r="R2360" t="s">
        <v>3972</v>
      </c>
      <c r="S2360">
        <v>4675</v>
      </c>
      <c r="T2360" s="7" t="str">
        <f t="shared" si="86"/>
        <v>hp_72599625;atk_11615940;hit_500000;miss_4675;cirt_4675;cirtSub_4675</v>
      </c>
    </row>
    <row r="2361" spans="1:20" x14ac:dyDescent="0.15">
      <c r="A2361" s="16">
        <v>430557</v>
      </c>
      <c r="B2361" s="1" t="s">
        <v>4799</v>
      </c>
      <c r="C2361" s="1">
        <v>1</v>
      </c>
      <c r="D2361" s="1">
        <v>1</v>
      </c>
      <c r="E2361" s="3">
        <v>935</v>
      </c>
      <c r="F2361" s="14" t="s">
        <v>3967</v>
      </c>
      <c r="G2361">
        <v>72858713</v>
      </c>
      <c r="I2361">
        <f t="shared" si="87"/>
        <v>0.8</v>
      </c>
      <c r="J2361" t="s">
        <v>3968</v>
      </c>
      <c r="K2361">
        <v>14571743</v>
      </c>
      <c r="L2361" t="s">
        <v>3969</v>
      </c>
      <c r="M2361">
        <v>500000</v>
      </c>
      <c r="N2361" t="s">
        <v>3970</v>
      </c>
      <c r="O2361">
        <v>4675</v>
      </c>
      <c r="P2361" t="s">
        <v>3971</v>
      </c>
      <c r="Q2361">
        <v>4675</v>
      </c>
      <c r="R2361" t="s">
        <v>3972</v>
      </c>
      <c r="S2361">
        <v>4675</v>
      </c>
      <c r="T2361" s="7" t="str">
        <f t="shared" si="86"/>
        <v>hp_72858713;atk_11657394;hit_500000;miss_4675;cirt_4675;cirtSub_4675</v>
      </c>
    </row>
    <row r="2362" spans="1:20" x14ac:dyDescent="0.15">
      <c r="A2362" s="16">
        <v>430558</v>
      </c>
      <c r="B2362" s="1" t="s">
        <v>4800</v>
      </c>
      <c r="C2362" s="1">
        <v>1</v>
      </c>
      <c r="D2362" s="1">
        <v>1</v>
      </c>
      <c r="E2362" s="3">
        <v>940</v>
      </c>
      <c r="F2362" s="14" t="s">
        <v>3967</v>
      </c>
      <c r="G2362">
        <v>73117800</v>
      </c>
      <c r="I2362">
        <f t="shared" si="87"/>
        <v>0.8</v>
      </c>
      <c r="J2362" t="s">
        <v>3968</v>
      </c>
      <c r="K2362">
        <v>14623560</v>
      </c>
      <c r="L2362" t="s">
        <v>3969</v>
      </c>
      <c r="M2362">
        <v>500000</v>
      </c>
      <c r="N2362" t="s">
        <v>3970</v>
      </c>
      <c r="O2362">
        <v>4700</v>
      </c>
      <c r="P2362" t="s">
        <v>3971</v>
      </c>
      <c r="Q2362">
        <v>4700</v>
      </c>
      <c r="R2362" t="s">
        <v>3972</v>
      </c>
      <c r="S2362">
        <v>4700</v>
      </c>
      <c r="T2362" s="7" t="str">
        <f t="shared" si="86"/>
        <v>hp_73117800;atk_11698848;hit_500000;miss_4700;cirt_4700;cirtSub_4700</v>
      </c>
    </row>
    <row r="2363" spans="1:20" x14ac:dyDescent="0.15">
      <c r="A2363" s="16">
        <v>430559</v>
      </c>
      <c r="B2363" s="1" t="s">
        <v>4801</v>
      </c>
      <c r="C2363" s="1">
        <v>1</v>
      </c>
      <c r="D2363" s="1">
        <v>1</v>
      </c>
      <c r="E2363" s="3">
        <v>940</v>
      </c>
      <c r="F2363" s="14" t="s">
        <v>3967</v>
      </c>
      <c r="G2363">
        <v>73382400</v>
      </c>
      <c r="I2363">
        <f t="shared" si="87"/>
        <v>0.8</v>
      </c>
      <c r="J2363" t="s">
        <v>3968</v>
      </c>
      <c r="K2363">
        <v>14676480</v>
      </c>
      <c r="L2363" t="s">
        <v>3969</v>
      </c>
      <c r="M2363">
        <v>500000</v>
      </c>
      <c r="N2363" t="s">
        <v>3970</v>
      </c>
      <c r="O2363">
        <v>4700</v>
      </c>
      <c r="P2363" t="s">
        <v>3971</v>
      </c>
      <c r="Q2363">
        <v>4700</v>
      </c>
      <c r="R2363" t="s">
        <v>3972</v>
      </c>
      <c r="S2363">
        <v>4700</v>
      </c>
      <c r="T2363" s="7" t="str">
        <f t="shared" si="86"/>
        <v>hp_73382400;atk_11741184;hit_500000;miss_4700;cirt_4700;cirtSub_4700</v>
      </c>
    </row>
    <row r="2364" spans="1:20" x14ac:dyDescent="0.15">
      <c r="A2364" s="16">
        <v>430560</v>
      </c>
      <c r="B2364" s="1" t="s">
        <v>4802</v>
      </c>
      <c r="C2364" s="1">
        <v>1</v>
      </c>
      <c r="D2364" s="1">
        <v>1</v>
      </c>
      <c r="E2364" s="3">
        <v>940</v>
      </c>
      <c r="F2364" s="14" t="s">
        <v>3967</v>
      </c>
      <c r="G2364">
        <v>73647000</v>
      </c>
      <c r="I2364">
        <f t="shared" si="87"/>
        <v>0.8</v>
      </c>
      <c r="J2364" t="s">
        <v>3968</v>
      </c>
      <c r="K2364">
        <v>14729400</v>
      </c>
      <c r="L2364" t="s">
        <v>3969</v>
      </c>
      <c r="M2364">
        <v>500000</v>
      </c>
      <c r="N2364" t="s">
        <v>3970</v>
      </c>
      <c r="O2364">
        <v>4700</v>
      </c>
      <c r="P2364" t="s">
        <v>3971</v>
      </c>
      <c r="Q2364">
        <v>4700</v>
      </c>
      <c r="R2364" t="s">
        <v>3972</v>
      </c>
      <c r="S2364">
        <v>4700</v>
      </c>
      <c r="T2364" s="7" t="str">
        <f t="shared" si="86"/>
        <v>hp_73647000;atk_11783520;hit_500000;miss_4700;cirt_4700;cirtSub_4700</v>
      </c>
    </row>
    <row r="2365" spans="1:20" x14ac:dyDescent="0.15">
      <c r="A2365" s="16">
        <v>430561</v>
      </c>
      <c r="B2365" s="1" t="s">
        <v>4803</v>
      </c>
      <c r="C2365" s="1">
        <v>1</v>
      </c>
      <c r="D2365" s="1">
        <v>1</v>
      </c>
      <c r="E2365" s="3">
        <v>945</v>
      </c>
      <c r="F2365" s="14" t="s">
        <v>3967</v>
      </c>
      <c r="G2365">
        <v>73911600</v>
      </c>
      <c r="I2365">
        <f t="shared" si="87"/>
        <v>0.8</v>
      </c>
      <c r="J2365" t="s">
        <v>3968</v>
      </c>
      <c r="K2365">
        <v>14782320</v>
      </c>
      <c r="L2365" t="s">
        <v>3969</v>
      </c>
      <c r="M2365">
        <v>500000</v>
      </c>
      <c r="N2365" t="s">
        <v>3970</v>
      </c>
      <c r="O2365">
        <v>4725</v>
      </c>
      <c r="P2365" t="s">
        <v>3971</v>
      </c>
      <c r="Q2365">
        <v>4725</v>
      </c>
      <c r="R2365" t="s">
        <v>3972</v>
      </c>
      <c r="S2365">
        <v>4725</v>
      </c>
      <c r="T2365" s="7" t="str">
        <f t="shared" si="86"/>
        <v>hp_73911600;atk_11825856;hit_500000;miss_4725;cirt_4725;cirtSub_4725</v>
      </c>
    </row>
    <row r="2366" spans="1:20" x14ac:dyDescent="0.15">
      <c r="A2366" s="16">
        <v>430562</v>
      </c>
      <c r="B2366" s="1" t="s">
        <v>4804</v>
      </c>
      <c r="C2366" s="1">
        <v>1</v>
      </c>
      <c r="D2366" s="1">
        <v>1</v>
      </c>
      <c r="E2366" s="3">
        <v>945</v>
      </c>
      <c r="F2366" s="14" t="s">
        <v>3967</v>
      </c>
      <c r="G2366">
        <v>74176200</v>
      </c>
      <c r="I2366">
        <f t="shared" si="87"/>
        <v>0.8</v>
      </c>
      <c r="J2366" t="s">
        <v>3968</v>
      </c>
      <c r="K2366">
        <v>14835240</v>
      </c>
      <c r="L2366" t="s">
        <v>3969</v>
      </c>
      <c r="M2366">
        <v>500000</v>
      </c>
      <c r="N2366" t="s">
        <v>3970</v>
      </c>
      <c r="O2366">
        <v>4725</v>
      </c>
      <c r="P2366" t="s">
        <v>3971</v>
      </c>
      <c r="Q2366">
        <v>4725</v>
      </c>
      <c r="R2366" t="s">
        <v>3972</v>
      </c>
      <c r="S2366">
        <v>4725</v>
      </c>
      <c r="T2366" s="7" t="str">
        <f t="shared" si="86"/>
        <v>hp_74176200;atk_11868192;hit_500000;miss_4725;cirt_4725;cirtSub_4725</v>
      </c>
    </row>
    <row r="2367" spans="1:20" x14ac:dyDescent="0.15">
      <c r="A2367" s="16">
        <v>430563</v>
      </c>
      <c r="B2367" s="1" t="s">
        <v>4805</v>
      </c>
      <c r="C2367" s="1">
        <v>1</v>
      </c>
      <c r="D2367" s="1">
        <v>1</v>
      </c>
      <c r="E2367" s="3">
        <v>945</v>
      </c>
      <c r="F2367" s="14" t="s">
        <v>3967</v>
      </c>
      <c r="G2367">
        <v>74440800</v>
      </c>
      <c r="I2367">
        <f t="shared" si="87"/>
        <v>0.8</v>
      </c>
      <c r="J2367" t="s">
        <v>3968</v>
      </c>
      <c r="K2367">
        <v>14888160</v>
      </c>
      <c r="L2367" t="s">
        <v>3969</v>
      </c>
      <c r="M2367">
        <v>500000</v>
      </c>
      <c r="N2367" t="s">
        <v>3970</v>
      </c>
      <c r="O2367">
        <v>4725</v>
      </c>
      <c r="P2367" t="s">
        <v>3971</v>
      </c>
      <c r="Q2367">
        <v>4725</v>
      </c>
      <c r="R2367" t="s">
        <v>3972</v>
      </c>
      <c r="S2367">
        <v>4725</v>
      </c>
      <c r="T2367" s="7" t="str">
        <f t="shared" si="86"/>
        <v>hp_74440800;atk_11910528;hit_500000;miss_4725;cirt_4725;cirtSub_4725</v>
      </c>
    </row>
    <row r="2368" spans="1:20" x14ac:dyDescent="0.15">
      <c r="A2368" s="16">
        <v>430564</v>
      </c>
      <c r="B2368" s="1" t="s">
        <v>4806</v>
      </c>
      <c r="C2368" s="1">
        <v>1</v>
      </c>
      <c r="D2368" s="1">
        <v>1</v>
      </c>
      <c r="E2368" s="3">
        <v>950</v>
      </c>
      <c r="F2368" s="14" t="s">
        <v>3967</v>
      </c>
      <c r="G2368">
        <v>74705400</v>
      </c>
      <c r="I2368">
        <f t="shared" si="87"/>
        <v>0.8</v>
      </c>
      <c r="J2368" t="s">
        <v>3968</v>
      </c>
      <c r="K2368">
        <v>14941080</v>
      </c>
      <c r="L2368" t="s">
        <v>3969</v>
      </c>
      <c r="M2368">
        <v>500000</v>
      </c>
      <c r="N2368" t="s">
        <v>3970</v>
      </c>
      <c r="O2368">
        <v>4750</v>
      </c>
      <c r="P2368" t="s">
        <v>3971</v>
      </c>
      <c r="Q2368">
        <v>4750</v>
      </c>
      <c r="R2368" t="s">
        <v>3972</v>
      </c>
      <c r="S2368">
        <v>4750</v>
      </c>
      <c r="T2368" s="7" t="str">
        <f t="shared" si="86"/>
        <v>hp_74705400;atk_11952864;hit_500000;miss_4750;cirt_4750;cirtSub_4750</v>
      </c>
    </row>
    <row r="2369" spans="1:20" x14ac:dyDescent="0.15">
      <c r="A2369" s="16">
        <v>430565</v>
      </c>
      <c r="B2369" s="1" t="s">
        <v>4807</v>
      </c>
      <c r="C2369" s="1">
        <v>1</v>
      </c>
      <c r="D2369" s="1">
        <v>1</v>
      </c>
      <c r="E2369" s="3">
        <v>950</v>
      </c>
      <c r="F2369" s="14" t="s">
        <v>3967</v>
      </c>
      <c r="G2369">
        <v>74970000</v>
      </c>
      <c r="I2369">
        <f t="shared" si="87"/>
        <v>0.8</v>
      </c>
      <c r="J2369" t="s">
        <v>3968</v>
      </c>
      <c r="K2369">
        <v>14994000</v>
      </c>
      <c r="L2369" t="s">
        <v>3969</v>
      </c>
      <c r="M2369">
        <v>500000</v>
      </c>
      <c r="N2369" t="s">
        <v>3970</v>
      </c>
      <c r="O2369">
        <v>4750</v>
      </c>
      <c r="P2369" t="s">
        <v>3971</v>
      </c>
      <c r="Q2369">
        <v>4750</v>
      </c>
      <c r="R2369" t="s">
        <v>3972</v>
      </c>
      <c r="S2369">
        <v>4750</v>
      </c>
      <c r="T2369" s="7" t="str">
        <f t="shared" si="86"/>
        <v>hp_74970000;atk_11995200;hit_500000;miss_4750;cirt_4750;cirtSub_4750</v>
      </c>
    </row>
    <row r="2370" spans="1:20" x14ac:dyDescent="0.15">
      <c r="A2370" s="16">
        <v>430566</v>
      </c>
      <c r="B2370" s="1" t="s">
        <v>4808</v>
      </c>
      <c r="C2370" s="1">
        <v>1</v>
      </c>
      <c r="D2370" s="1">
        <v>1</v>
      </c>
      <c r="E2370" s="3">
        <v>950</v>
      </c>
      <c r="F2370" s="14" t="s">
        <v>3967</v>
      </c>
      <c r="G2370">
        <v>75234600</v>
      </c>
      <c r="I2370">
        <f t="shared" si="87"/>
        <v>0.8</v>
      </c>
      <c r="J2370" t="s">
        <v>3968</v>
      </c>
      <c r="K2370">
        <v>15046920</v>
      </c>
      <c r="L2370" t="s">
        <v>3969</v>
      </c>
      <c r="M2370">
        <v>500000</v>
      </c>
      <c r="N2370" t="s">
        <v>3970</v>
      </c>
      <c r="O2370">
        <v>4750</v>
      </c>
      <c r="P2370" t="s">
        <v>3971</v>
      </c>
      <c r="Q2370">
        <v>4750</v>
      </c>
      <c r="R2370" t="s">
        <v>3972</v>
      </c>
      <c r="S2370">
        <v>4750</v>
      </c>
      <c r="T2370" s="7" t="str">
        <f t="shared" si="86"/>
        <v>hp_75234600;atk_12037536;hit_500000;miss_4750;cirt_4750;cirtSub_4750</v>
      </c>
    </row>
    <row r="2371" spans="1:20" x14ac:dyDescent="0.15">
      <c r="A2371" s="16">
        <v>430567</v>
      </c>
      <c r="B2371" s="1" t="s">
        <v>4809</v>
      </c>
      <c r="C2371" s="1">
        <v>1</v>
      </c>
      <c r="D2371" s="1">
        <v>1</v>
      </c>
      <c r="E2371" s="3">
        <v>955</v>
      </c>
      <c r="F2371" s="14" t="s">
        <v>3967</v>
      </c>
      <c r="G2371">
        <v>75499200</v>
      </c>
      <c r="I2371">
        <f t="shared" si="87"/>
        <v>0.8</v>
      </c>
      <c r="J2371" t="s">
        <v>3968</v>
      </c>
      <c r="K2371">
        <v>15099840</v>
      </c>
      <c r="L2371" t="s">
        <v>3969</v>
      </c>
      <c r="M2371">
        <v>500000</v>
      </c>
      <c r="N2371" t="s">
        <v>3970</v>
      </c>
      <c r="O2371">
        <v>4775</v>
      </c>
      <c r="P2371" t="s">
        <v>3971</v>
      </c>
      <c r="Q2371">
        <v>4775</v>
      </c>
      <c r="R2371" t="s">
        <v>3972</v>
      </c>
      <c r="S2371">
        <v>4775</v>
      </c>
      <c r="T2371" s="7" t="str">
        <f t="shared" si="86"/>
        <v>hp_75499200;atk_12079872;hit_500000;miss_4775;cirt_4775;cirtSub_4775</v>
      </c>
    </row>
    <row r="2372" spans="1:20" x14ac:dyDescent="0.15">
      <c r="A2372" s="16">
        <v>430568</v>
      </c>
      <c r="B2372" s="1" t="s">
        <v>4810</v>
      </c>
      <c r="C2372" s="1">
        <v>1</v>
      </c>
      <c r="D2372" s="1">
        <v>1</v>
      </c>
      <c r="E2372" s="3">
        <v>955</v>
      </c>
      <c r="F2372" s="14" t="s">
        <v>3967</v>
      </c>
      <c r="G2372">
        <v>75763800</v>
      </c>
      <c r="I2372">
        <f t="shared" si="87"/>
        <v>0.8</v>
      </c>
      <c r="J2372" t="s">
        <v>3968</v>
      </c>
      <c r="K2372">
        <v>15152760</v>
      </c>
      <c r="L2372" t="s">
        <v>3969</v>
      </c>
      <c r="M2372">
        <v>500000</v>
      </c>
      <c r="N2372" t="s">
        <v>3970</v>
      </c>
      <c r="O2372">
        <v>4775</v>
      </c>
      <c r="P2372" t="s">
        <v>3971</v>
      </c>
      <c r="Q2372">
        <v>4775</v>
      </c>
      <c r="R2372" t="s">
        <v>3972</v>
      </c>
      <c r="S2372">
        <v>4775</v>
      </c>
      <c r="T2372" s="7" t="str">
        <f t="shared" si="86"/>
        <v>hp_75763800;atk_12122208;hit_500000;miss_4775;cirt_4775;cirtSub_4775</v>
      </c>
    </row>
    <row r="2373" spans="1:20" x14ac:dyDescent="0.15">
      <c r="A2373" s="16">
        <v>430569</v>
      </c>
      <c r="B2373" s="1" t="s">
        <v>4811</v>
      </c>
      <c r="C2373" s="1">
        <v>1</v>
      </c>
      <c r="D2373" s="1">
        <v>1</v>
      </c>
      <c r="E2373" s="3">
        <v>955</v>
      </c>
      <c r="F2373" s="14" t="s">
        <v>3967</v>
      </c>
      <c r="G2373">
        <v>76028400</v>
      </c>
      <c r="I2373">
        <f t="shared" si="87"/>
        <v>0.8</v>
      </c>
      <c r="J2373" t="s">
        <v>3968</v>
      </c>
      <c r="K2373">
        <v>15205680</v>
      </c>
      <c r="L2373" t="s">
        <v>3969</v>
      </c>
      <c r="M2373">
        <v>500000</v>
      </c>
      <c r="N2373" t="s">
        <v>3970</v>
      </c>
      <c r="O2373">
        <v>4775</v>
      </c>
      <c r="P2373" t="s">
        <v>3971</v>
      </c>
      <c r="Q2373">
        <v>4775</v>
      </c>
      <c r="R2373" t="s">
        <v>3972</v>
      </c>
      <c r="S2373">
        <v>4775</v>
      </c>
      <c r="T2373" s="7" t="str">
        <f t="shared" si="86"/>
        <v>hp_76028400;atk_12164544;hit_500000;miss_4775;cirt_4775;cirtSub_4775</v>
      </c>
    </row>
    <row r="2374" spans="1:20" x14ac:dyDescent="0.15">
      <c r="A2374" s="16">
        <v>430570</v>
      </c>
      <c r="B2374" s="1" t="s">
        <v>4812</v>
      </c>
      <c r="C2374" s="1">
        <v>1</v>
      </c>
      <c r="D2374" s="1">
        <v>1</v>
      </c>
      <c r="E2374" s="3">
        <v>960</v>
      </c>
      <c r="F2374" s="14" t="s">
        <v>3967</v>
      </c>
      <c r="G2374">
        <v>76293000</v>
      </c>
      <c r="I2374">
        <f t="shared" si="87"/>
        <v>0.8</v>
      </c>
      <c r="J2374" t="s">
        <v>3968</v>
      </c>
      <c r="K2374">
        <v>15258600</v>
      </c>
      <c r="L2374" t="s">
        <v>3969</v>
      </c>
      <c r="M2374">
        <v>500000</v>
      </c>
      <c r="N2374" t="s">
        <v>3970</v>
      </c>
      <c r="O2374">
        <v>4800</v>
      </c>
      <c r="P2374" t="s">
        <v>3971</v>
      </c>
      <c r="Q2374">
        <v>4800</v>
      </c>
      <c r="R2374" t="s">
        <v>3972</v>
      </c>
      <c r="S2374">
        <v>4800</v>
      </c>
      <c r="T2374" s="7" t="str">
        <f t="shared" si="86"/>
        <v>hp_76293000;atk_12206880;hit_500000;miss_4800;cirt_4800;cirtSub_4800</v>
      </c>
    </row>
    <row r="2375" spans="1:20" x14ac:dyDescent="0.15">
      <c r="A2375" s="16">
        <v>430571</v>
      </c>
      <c r="B2375" s="1" t="s">
        <v>4813</v>
      </c>
      <c r="C2375" s="1">
        <v>1</v>
      </c>
      <c r="D2375" s="1">
        <v>1</v>
      </c>
      <c r="E2375" s="3">
        <v>960</v>
      </c>
      <c r="F2375" s="14" t="s">
        <v>3967</v>
      </c>
      <c r="G2375">
        <v>76557600</v>
      </c>
      <c r="I2375">
        <f t="shared" si="87"/>
        <v>0.8</v>
      </c>
      <c r="J2375" t="s">
        <v>3968</v>
      </c>
      <c r="K2375">
        <v>15311520</v>
      </c>
      <c r="L2375" t="s">
        <v>3969</v>
      </c>
      <c r="M2375">
        <v>500000</v>
      </c>
      <c r="N2375" t="s">
        <v>3970</v>
      </c>
      <c r="O2375">
        <v>4800</v>
      </c>
      <c r="P2375" t="s">
        <v>3971</v>
      </c>
      <c r="Q2375">
        <v>4800</v>
      </c>
      <c r="R2375" t="s">
        <v>3972</v>
      </c>
      <c r="S2375">
        <v>4800</v>
      </c>
      <c r="T2375" s="7" t="str">
        <f t="shared" si="86"/>
        <v>hp_76557600;atk_12249216;hit_500000;miss_4800;cirt_4800;cirtSub_4800</v>
      </c>
    </row>
    <row r="2376" spans="1:20" x14ac:dyDescent="0.15">
      <c r="A2376" s="16">
        <v>430572</v>
      </c>
      <c r="B2376" s="1" t="s">
        <v>4814</v>
      </c>
      <c r="C2376" s="1">
        <v>1</v>
      </c>
      <c r="D2376" s="1">
        <v>1</v>
      </c>
      <c r="E2376" s="3">
        <v>960</v>
      </c>
      <c r="F2376" s="14" t="s">
        <v>3967</v>
      </c>
      <c r="G2376">
        <v>76822200</v>
      </c>
      <c r="I2376">
        <f t="shared" si="87"/>
        <v>0.8</v>
      </c>
      <c r="J2376" t="s">
        <v>3968</v>
      </c>
      <c r="K2376">
        <v>15364440</v>
      </c>
      <c r="L2376" t="s">
        <v>3969</v>
      </c>
      <c r="M2376">
        <v>500000</v>
      </c>
      <c r="N2376" t="s">
        <v>3970</v>
      </c>
      <c r="O2376">
        <v>4800</v>
      </c>
      <c r="P2376" t="s">
        <v>3971</v>
      </c>
      <c r="Q2376">
        <v>4800</v>
      </c>
      <c r="R2376" t="s">
        <v>3972</v>
      </c>
      <c r="S2376">
        <v>4800</v>
      </c>
      <c r="T2376" s="7" t="str">
        <f t="shared" si="86"/>
        <v>hp_76822200;atk_12291552;hit_500000;miss_4800;cirt_4800;cirtSub_4800</v>
      </c>
    </row>
    <row r="2377" spans="1:20" x14ac:dyDescent="0.15">
      <c r="A2377" s="16">
        <v>430573</v>
      </c>
      <c r="B2377" s="1" t="s">
        <v>4815</v>
      </c>
      <c r="C2377" s="1">
        <v>1</v>
      </c>
      <c r="D2377" s="1">
        <v>1</v>
      </c>
      <c r="E2377" s="3">
        <v>965</v>
      </c>
      <c r="F2377" s="14" t="s">
        <v>3967</v>
      </c>
      <c r="G2377">
        <v>77092313</v>
      </c>
      <c r="I2377">
        <f t="shared" si="87"/>
        <v>0.8</v>
      </c>
      <c r="J2377" t="s">
        <v>3968</v>
      </c>
      <c r="K2377">
        <v>15418463</v>
      </c>
      <c r="L2377" t="s">
        <v>3969</v>
      </c>
      <c r="M2377">
        <v>500000</v>
      </c>
      <c r="N2377" t="s">
        <v>3970</v>
      </c>
      <c r="O2377">
        <v>4825</v>
      </c>
      <c r="P2377" t="s">
        <v>3971</v>
      </c>
      <c r="Q2377">
        <v>4825</v>
      </c>
      <c r="R2377" t="s">
        <v>3972</v>
      </c>
      <c r="S2377">
        <v>4825</v>
      </c>
      <c r="T2377" s="7" t="str">
        <f t="shared" si="86"/>
        <v>hp_77092313;atk_12334770;hit_500000;miss_4825;cirt_4825;cirtSub_4825</v>
      </c>
    </row>
    <row r="2378" spans="1:20" x14ac:dyDescent="0.15">
      <c r="A2378" s="16">
        <v>430574</v>
      </c>
      <c r="B2378" s="1" t="s">
        <v>4816</v>
      </c>
      <c r="C2378" s="1">
        <v>1</v>
      </c>
      <c r="D2378" s="1">
        <v>1</v>
      </c>
      <c r="E2378" s="3">
        <v>965</v>
      </c>
      <c r="F2378" s="14" t="s">
        <v>3967</v>
      </c>
      <c r="G2378">
        <v>77362425</v>
      </c>
      <c r="I2378">
        <f t="shared" si="87"/>
        <v>0.8</v>
      </c>
      <c r="J2378" t="s">
        <v>3968</v>
      </c>
      <c r="K2378">
        <v>15472485</v>
      </c>
      <c r="L2378" t="s">
        <v>3969</v>
      </c>
      <c r="M2378">
        <v>500000</v>
      </c>
      <c r="N2378" t="s">
        <v>3970</v>
      </c>
      <c r="O2378">
        <v>4825</v>
      </c>
      <c r="P2378" t="s">
        <v>3971</v>
      </c>
      <c r="Q2378">
        <v>4825</v>
      </c>
      <c r="R2378" t="s">
        <v>3972</v>
      </c>
      <c r="S2378">
        <v>4825</v>
      </c>
      <c r="T2378" s="7" t="str">
        <f t="shared" si="86"/>
        <v>hp_77362425;atk_12377988;hit_500000;miss_4825;cirt_4825;cirtSub_4825</v>
      </c>
    </row>
    <row r="2379" spans="1:20" x14ac:dyDescent="0.15">
      <c r="A2379" s="16">
        <v>430575</v>
      </c>
      <c r="B2379" s="1" t="s">
        <v>4817</v>
      </c>
      <c r="C2379" s="1">
        <v>1</v>
      </c>
      <c r="D2379" s="1">
        <v>1</v>
      </c>
      <c r="E2379" s="3">
        <v>965</v>
      </c>
      <c r="F2379" s="14" t="s">
        <v>3967</v>
      </c>
      <c r="G2379">
        <v>77632538</v>
      </c>
      <c r="I2379">
        <f t="shared" si="87"/>
        <v>0.8</v>
      </c>
      <c r="J2379" t="s">
        <v>3968</v>
      </c>
      <c r="K2379">
        <v>15526508</v>
      </c>
      <c r="L2379" t="s">
        <v>3969</v>
      </c>
      <c r="M2379">
        <v>500000</v>
      </c>
      <c r="N2379" t="s">
        <v>3970</v>
      </c>
      <c r="O2379">
        <v>4825</v>
      </c>
      <c r="P2379" t="s">
        <v>3971</v>
      </c>
      <c r="Q2379">
        <v>4825</v>
      </c>
      <c r="R2379" t="s">
        <v>3972</v>
      </c>
      <c r="S2379">
        <v>4825</v>
      </c>
      <c r="T2379" s="7" t="str">
        <f t="shared" si="86"/>
        <v>hp_77632538;atk_12421206;hit_500000;miss_4825;cirt_4825;cirtSub_4825</v>
      </c>
    </row>
    <row r="2380" spans="1:20" x14ac:dyDescent="0.15">
      <c r="A2380" s="16">
        <v>430576</v>
      </c>
      <c r="B2380" s="1" t="s">
        <v>4818</v>
      </c>
      <c r="C2380" s="1">
        <v>1</v>
      </c>
      <c r="D2380" s="1">
        <v>1</v>
      </c>
      <c r="E2380" s="3">
        <v>970</v>
      </c>
      <c r="F2380" s="14" t="s">
        <v>3967</v>
      </c>
      <c r="G2380">
        <v>77902650</v>
      </c>
      <c r="I2380">
        <f t="shared" si="87"/>
        <v>0.8</v>
      </c>
      <c r="J2380" t="s">
        <v>3968</v>
      </c>
      <c r="K2380">
        <v>15580530</v>
      </c>
      <c r="L2380" t="s">
        <v>3969</v>
      </c>
      <c r="M2380">
        <v>500000</v>
      </c>
      <c r="N2380" t="s">
        <v>3970</v>
      </c>
      <c r="O2380">
        <v>4850</v>
      </c>
      <c r="P2380" t="s">
        <v>3971</v>
      </c>
      <c r="Q2380">
        <v>4850</v>
      </c>
      <c r="R2380" t="s">
        <v>3972</v>
      </c>
      <c r="S2380">
        <v>4850</v>
      </c>
      <c r="T2380" s="7" t="str">
        <f t="shared" si="86"/>
        <v>hp_77902650;atk_12464424;hit_500000;miss_4850;cirt_4850;cirtSub_4850</v>
      </c>
    </row>
    <row r="2381" spans="1:20" x14ac:dyDescent="0.15">
      <c r="A2381" s="16">
        <v>430577</v>
      </c>
      <c r="B2381" s="1" t="s">
        <v>4819</v>
      </c>
      <c r="C2381" s="1">
        <v>1</v>
      </c>
      <c r="D2381" s="1">
        <v>1</v>
      </c>
      <c r="E2381" s="3">
        <v>970</v>
      </c>
      <c r="F2381" s="14" t="s">
        <v>3967</v>
      </c>
      <c r="G2381">
        <v>78172763</v>
      </c>
      <c r="I2381">
        <f t="shared" si="87"/>
        <v>0.8</v>
      </c>
      <c r="J2381" t="s">
        <v>3968</v>
      </c>
      <c r="K2381">
        <v>15634553</v>
      </c>
      <c r="L2381" t="s">
        <v>3969</v>
      </c>
      <c r="M2381">
        <v>500000</v>
      </c>
      <c r="N2381" t="s">
        <v>3970</v>
      </c>
      <c r="O2381">
        <v>4850</v>
      </c>
      <c r="P2381" t="s">
        <v>3971</v>
      </c>
      <c r="Q2381">
        <v>4850</v>
      </c>
      <c r="R2381" t="s">
        <v>3972</v>
      </c>
      <c r="S2381">
        <v>4850</v>
      </c>
      <c r="T2381" s="7" t="str">
        <f t="shared" ref="T2381:T2403" si="88">F2381&amp;"_"&amp;G2381&amp;";"&amp;J2381&amp;"_"&amp;INT(K2381*I2381)&amp;";"&amp;L2381&amp;"_"&amp;M2381&amp;";"&amp;N2381&amp;"_"&amp;O2381&amp;";"&amp;P2381&amp;"_"&amp;Q2381&amp;";"&amp;R2381&amp;"_"&amp;S2381</f>
        <v>hp_78172763;atk_12507642;hit_500000;miss_4850;cirt_4850;cirtSub_4850</v>
      </c>
    </row>
    <row r="2382" spans="1:20" x14ac:dyDescent="0.15">
      <c r="A2382" s="16">
        <v>430578</v>
      </c>
      <c r="B2382" s="1" t="s">
        <v>4820</v>
      </c>
      <c r="C2382" s="1">
        <v>1</v>
      </c>
      <c r="D2382" s="1">
        <v>1</v>
      </c>
      <c r="E2382" s="3">
        <v>970</v>
      </c>
      <c r="F2382" s="14" t="s">
        <v>3967</v>
      </c>
      <c r="G2382">
        <v>78442875</v>
      </c>
      <c r="I2382">
        <f t="shared" si="87"/>
        <v>0.8</v>
      </c>
      <c r="J2382" t="s">
        <v>3968</v>
      </c>
      <c r="K2382">
        <v>15688575</v>
      </c>
      <c r="L2382" t="s">
        <v>3969</v>
      </c>
      <c r="M2382">
        <v>500000</v>
      </c>
      <c r="N2382" t="s">
        <v>3970</v>
      </c>
      <c r="O2382">
        <v>4850</v>
      </c>
      <c r="P2382" t="s">
        <v>3971</v>
      </c>
      <c r="Q2382">
        <v>4850</v>
      </c>
      <c r="R2382" t="s">
        <v>3972</v>
      </c>
      <c r="S2382">
        <v>4850</v>
      </c>
      <c r="T2382" s="7" t="str">
        <f t="shared" si="88"/>
        <v>hp_78442875;atk_12550860;hit_500000;miss_4850;cirt_4850;cirtSub_4850</v>
      </c>
    </row>
    <row r="2383" spans="1:20" x14ac:dyDescent="0.15">
      <c r="A2383" s="16">
        <v>430579</v>
      </c>
      <c r="B2383" s="1" t="s">
        <v>4821</v>
      </c>
      <c r="C2383" s="1">
        <v>1</v>
      </c>
      <c r="D2383" s="1">
        <v>1</v>
      </c>
      <c r="E2383" s="3">
        <v>975</v>
      </c>
      <c r="F2383" s="14" t="s">
        <v>3967</v>
      </c>
      <c r="G2383">
        <v>78712988</v>
      </c>
      <c r="I2383">
        <f t="shared" si="87"/>
        <v>0.8</v>
      </c>
      <c r="J2383" t="s">
        <v>3968</v>
      </c>
      <c r="K2383">
        <v>15742598</v>
      </c>
      <c r="L2383" t="s">
        <v>3969</v>
      </c>
      <c r="M2383">
        <v>500000</v>
      </c>
      <c r="N2383" t="s">
        <v>3970</v>
      </c>
      <c r="O2383">
        <v>4875</v>
      </c>
      <c r="P2383" t="s">
        <v>3971</v>
      </c>
      <c r="Q2383">
        <v>4875</v>
      </c>
      <c r="R2383" t="s">
        <v>3972</v>
      </c>
      <c r="S2383">
        <v>4875</v>
      </c>
      <c r="T2383" s="7" t="str">
        <f t="shared" si="88"/>
        <v>hp_78712988;atk_12594078;hit_500000;miss_4875;cirt_4875;cirtSub_4875</v>
      </c>
    </row>
    <row r="2384" spans="1:20" x14ac:dyDescent="0.15">
      <c r="A2384" s="16">
        <v>430580</v>
      </c>
      <c r="B2384" s="1" t="s">
        <v>4822</v>
      </c>
      <c r="C2384" s="1">
        <v>1</v>
      </c>
      <c r="D2384" s="1">
        <v>1</v>
      </c>
      <c r="E2384" s="3">
        <v>975</v>
      </c>
      <c r="F2384" s="14" t="s">
        <v>3967</v>
      </c>
      <c r="G2384">
        <v>78983100</v>
      </c>
      <c r="I2384">
        <f t="shared" si="87"/>
        <v>0.8</v>
      </c>
      <c r="J2384" t="s">
        <v>3968</v>
      </c>
      <c r="K2384">
        <v>15796620</v>
      </c>
      <c r="L2384" t="s">
        <v>3969</v>
      </c>
      <c r="M2384">
        <v>500000</v>
      </c>
      <c r="N2384" t="s">
        <v>3970</v>
      </c>
      <c r="O2384">
        <v>4875</v>
      </c>
      <c r="P2384" t="s">
        <v>3971</v>
      </c>
      <c r="Q2384">
        <v>4875</v>
      </c>
      <c r="R2384" t="s">
        <v>3972</v>
      </c>
      <c r="S2384">
        <v>4875</v>
      </c>
      <c r="T2384" s="7" t="str">
        <f t="shared" si="88"/>
        <v>hp_78983100;atk_12637296;hit_500000;miss_4875;cirt_4875;cirtSub_4875</v>
      </c>
    </row>
    <row r="2385" spans="1:20" x14ac:dyDescent="0.15">
      <c r="A2385" s="16">
        <v>430581</v>
      </c>
      <c r="B2385" s="1" t="s">
        <v>4823</v>
      </c>
      <c r="C2385" s="1">
        <v>1</v>
      </c>
      <c r="D2385" s="1">
        <v>1</v>
      </c>
      <c r="E2385" s="3">
        <v>975</v>
      </c>
      <c r="F2385" s="14" t="s">
        <v>3967</v>
      </c>
      <c r="G2385">
        <v>79253213</v>
      </c>
      <c r="I2385">
        <f t="shared" si="87"/>
        <v>0.8</v>
      </c>
      <c r="J2385" t="s">
        <v>3968</v>
      </c>
      <c r="K2385">
        <v>15850643</v>
      </c>
      <c r="L2385" t="s">
        <v>3969</v>
      </c>
      <c r="M2385">
        <v>500000</v>
      </c>
      <c r="N2385" t="s">
        <v>3970</v>
      </c>
      <c r="O2385">
        <v>4875</v>
      </c>
      <c r="P2385" t="s">
        <v>3971</v>
      </c>
      <c r="Q2385">
        <v>4875</v>
      </c>
      <c r="R2385" t="s">
        <v>3972</v>
      </c>
      <c r="S2385">
        <v>4875</v>
      </c>
      <c r="T2385" s="7" t="str">
        <f t="shared" si="88"/>
        <v>hp_79253213;atk_12680514;hit_500000;miss_4875;cirt_4875;cirtSub_4875</v>
      </c>
    </row>
    <row r="2386" spans="1:20" x14ac:dyDescent="0.15">
      <c r="A2386" s="16">
        <v>430582</v>
      </c>
      <c r="B2386" s="1" t="s">
        <v>4824</v>
      </c>
      <c r="C2386" s="1">
        <v>1</v>
      </c>
      <c r="D2386" s="1">
        <v>1</v>
      </c>
      <c r="E2386" s="3">
        <v>980</v>
      </c>
      <c r="F2386" s="14" t="s">
        <v>3967</v>
      </c>
      <c r="G2386">
        <v>79523325</v>
      </c>
      <c r="I2386">
        <f t="shared" ref="I2386:I2403" si="89">MIN(I2381+0.02,0.8)</f>
        <v>0.8</v>
      </c>
      <c r="J2386" t="s">
        <v>3968</v>
      </c>
      <c r="K2386">
        <v>15904665</v>
      </c>
      <c r="L2386" t="s">
        <v>3969</v>
      </c>
      <c r="M2386">
        <v>500000</v>
      </c>
      <c r="N2386" t="s">
        <v>3970</v>
      </c>
      <c r="O2386">
        <v>4900</v>
      </c>
      <c r="P2386" t="s">
        <v>3971</v>
      </c>
      <c r="Q2386">
        <v>4900</v>
      </c>
      <c r="R2386" t="s">
        <v>3972</v>
      </c>
      <c r="S2386">
        <v>4900</v>
      </c>
      <c r="T2386" s="7" t="str">
        <f t="shared" si="88"/>
        <v>hp_79523325;atk_12723732;hit_500000;miss_4900;cirt_4900;cirtSub_4900</v>
      </c>
    </row>
    <row r="2387" spans="1:20" x14ac:dyDescent="0.15">
      <c r="A2387" s="16">
        <v>430583</v>
      </c>
      <c r="B2387" s="1" t="s">
        <v>4825</v>
      </c>
      <c r="C2387" s="1">
        <v>1</v>
      </c>
      <c r="D2387" s="1">
        <v>1</v>
      </c>
      <c r="E2387" s="3">
        <v>980</v>
      </c>
      <c r="F2387" s="14" t="s">
        <v>3967</v>
      </c>
      <c r="G2387">
        <v>79793438</v>
      </c>
      <c r="I2387">
        <f t="shared" si="89"/>
        <v>0.8</v>
      </c>
      <c r="J2387" t="s">
        <v>3968</v>
      </c>
      <c r="K2387">
        <v>15958688</v>
      </c>
      <c r="L2387" t="s">
        <v>3969</v>
      </c>
      <c r="M2387">
        <v>500000</v>
      </c>
      <c r="N2387" t="s">
        <v>3970</v>
      </c>
      <c r="O2387">
        <v>4900</v>
      </c>
      <c r="P2387" t="s">
        <v>3971</v>
      </c>
      <c r="Q2387">
        <v>4900</v>
      </c>
      <c r="R2387" t="s">
        <v>3972</v>
      </c>
      <c r="S2387">
        <v>4900</v>
      </c>
      <c r="T2387" s="7" t="str">
        <f t="shared" si="88"/>
        <v>hp_79793438;atk_12766950;hit_500000;miss_4900;cirt_4900;cirtSub_4900</v>
      </c>
    </row>
    <row r="2388" spans="1:20" x14ac:dyDescent="0.15">
      <c r="A2388" s="16">
        <v>430584</v>
      </c>
      <c r="B2388" s="1" t="s">
        <v>4826</v>
      </c>
      <c r="C2388" s="1">
        <v>1</v>
      </c>
      <c r="D2388" s="1">
        <v>1</v>
      </c>
      <c r="E2388" s="3">
        <v>980</v>
      </c>
      <c r="F2388" s="14" t="s">
        <v>3967</v>
      </c>
      <c r="G2388">
        <v>80063550</v>
      </c>
      <c r="I2388">
        <f t="shared" si="89"/>
        <v>0.8</v>
      </c>
      <c r="J2388" t="s">
        <v>3968</v>
      </c>
      <c r="K2388">
        <v>16012710</v>
      </c>
      <c r="L2388" t="s">
        <v>3969</v>
      </c>
      <c r="M2388">
        <v>500000</v>
      </c>
      <c r="N2388" t="s">
        <v>3970</v>
      </c>
      <c r="O2388">
        <v>4900</v>
      </c>
      <c r="P2388" t="s">
        <v>3971</v>
      </c>
      <c r="Q2388">
        <v>4900</v>
      </c>
      <c r="R2388" t="s">
        <v>3972</v>
      </c>
      <c r="S2388">
        <v>4900</v>
      </c>
      <c r="T2388" s="7" t="str">
        <f t="shared" si="88"/>
        <v>hp_80063550;atk_12810168;hit_500000;miss_4900;cirt_4900;cirtSub_4900</v>
      </c>
    </row>
    <row r="2389" spans="1:20" x14ac:dyDescent="0.15">
      <c r="A2389" s="16">
        <v>430585</v>
      </c>
      <c r="B2389" s="1" t="s">
        <v>4827</v>
      </c>
      <c r="C2389" s="1">
        <v>1</v>
      </c>
      <c r="D2389" s="1">
        <v>1</v>
      </c>
      <c r="E2389" s="3">
        <v>985</v>
      </c>
      <c r="F2389" s="14" t="s">
        <v>3967</v>
      </c>
      <c r="G2389">
        <v>80333663</v>
      </c>
      <c r="I2389">
        <f t="shared" si="89"/>
        <v>0.8</v>
      </c>
      <c r="J2389" t="s">
        <v>3968</v>
      </c>
      <c r="K2389">
        <v>16066733</v>
      </c>
      <c r="L2389" t="s">
        <v>3969</v>
      </c>
      <c r="M2389">
        <v>500000</v>
      </c>
      <c r="N2389" t="s">
        <v>3970</v>
      </c>
      <c r="O2389">
        <v>4925</v>
      </c>
      <c r="P2389" t="s">
        <v>3971</v>
      </c>
      <c r="Q2389">
        <v>4925</v>
      </c>
      <c r="R2389" t="s">
        <v>3972</v>
      </c>
      <c r="S2389">
        <v>4925</v>
      </c>
      <c r="T2389" s="7" t="str">
        <f t="shared" si="88"/>
        <v>hp_80333663;atk_12853386;hit_500000;miss_4925;cirt_4925;cirtSub_4925</v>
      </c>
    </row>
    <row r="2390" spans="1:20" x14ac:dyDescent="0.15">
      <c r="A2390" s="16">
        <v>430586</v>
      </c>
      <c r="B2390" s="1" t="s">
        <v>4828</v>
      </c>
      <c r="C2390" s="1">
        <v>1</v>
      </c>
      <c r="D2390" s="1">
        <v>1</v>
      </c>
      <c r="E2390" s="3">
        <v>985</v>
      </c>
      <c r="F2390" s="14" t="s">
        <v>3967</v>
      </c>
      <c r="G2390">
        <v>80603775</v>
      </c>
      <c r="I2390">
        <f t="shared" si="89"/>
        <v>0.8</v>
      </c>
      <c r="J2390" t="s">
        <v>3968</v>
      </c>
      <c r="K2390">
        <v>16120755</v>
      </c>
      <c r="L2390" t="s">
        <v>3969</v>
      </c>
      <c r="M2390">
        <v>500000</v>
      </c>
      <c r="N2390" t="s">
        <v>3970</v>
      </c>
      <c r="O2390">
        <v>4925</v>
      </c>
      <c r="P2390" t="s">
        <v>3971</v>
      </c>
      <c r="Q2390">
        <v>4925</v>
      </c>
      <c r="R2390" t="s">
        <v>3972</v>
      </c>
      <c r="S2390">
        <v>4925</v>
      </c>
      <c r="T2390" s="7" t="str">
        <f t="shared" si="88"/>
        <v>hp_80603775;atk_12896604;hit_500000;miss_4925;cirt_4925;cirtSub_4925</v>
      </c>
    </row>
    <row r="2391" spans="1:20" x14ac:dyDescent="0.15">
      <c r="A2391" s="16">
        <v>430587</v>
      </c>
      <c r="B2391" s="1" t="s">
        <v>4829</v>
      </c>
      <c r="C2391" s="1">
        <v>1</v>
      </c>
      <c r="D2391" s="1">
        <v>1</v>
      </c>
      <c r="E2391" s="3">
        <v>985</v>
      </c>
      <c r="F2391" s="14" t="s">
        <v>3967</v>
      </c>
      <c r="G2391">
        <v>80879400</v>
      </c>
      <c r="I2391">
        <f t="shared" si="89"/>
        <v>0.8</v>
      </c>
      <c r="J2391" t="s">
        <v>3968</v>
      </c>
      <c r="K2391">
        <v>16175880</v>
      </c>
      <c r="L2391" t="s">
        <v>3969</v>
      </c>
      <c r="M2391">
        <v>500000</v>
      </c>
      <c r="N2391" t="s">
        <v>3970</v>
      </c>
      <c r="O2391">
        <v>4925</v>
      </c>
      <c r="P2391" t="s">
        <v>3971</v>
      </c>
      <c r="Q2391">
        <v>4925</v>
      </c>
      <c r="R2391" t="s">
        <v>3972</v>
      </c>
      <c r="S2391">
        <v>4925</v>
      </c>
      <c r="T2391" s="7" t="str">
        <f t="shared" si="88"/>
        <v>hp_80879400;atk_12940704;hit_500000;miss_4925;cirt_4925;cirtSub_4925</v>
      </c>
    </row>
    <row r="2392" spans="1:20" x14ac:dyDescent="0.15">
      <c r="A2392" s="16">
        <v>430588</v>
      </c>
      <c r="B2392" s="1" t="s">
        <v>4830</v>
      </c>
      <c r="C2392" s="1">
        <v>1</v>
      </c>
      <c r="D2392" s="1">
        <v>1</v>
      </c>
      <c r="E2392" s="3">
        <v>990</v>
      </c>
      <c r="F2392" s="14" t="s">
        <v>3967</v>
      </c>
      <c r="G2392">
        <v>81155025</v>
      </c>
      <c r="I2392">
        <f t="shared" si="89"/>
        <v>0.8</v>
      </c>
      <c r="J2392" t="s">
        <v>3968</v>
      </c>
      <c r="K2392">
        <v>16231005</v>
      </c>
      <c r="L2392" t="s">
        <v>3969</v>
      </c>
      <c r="M2392">
        <v>500000</v>
      </c>
      <c r="N2392" t="s">
        <v>3970</v>
      </c>
      <c r="O2392">
        <v>4950</v>
      </c>
      <c r="P2392" t="s">
        <v>3971</v>
      </c>
      <c r="Q2392">
        <v>4950</v>
      </c>
      <c r="R2392" t="s">
        <v>3972</v>
      </c>
      <c r="S2392">
        <v>4950</v>
      </c>
      <c r="T2392" s="7" t="str">
        <f t="shared" si="88"/>
        <v>hp_81155025;atk_12984804;hit_500000;miss_4950;cirt_4950;cirtSub_4950</v>
      </c>
    </row>
    <row r="2393" spans="1:20" x14ac:dyDescent="0.15">
      <c r="A2393" s="16">
        <v>430589</v>
      </c>
      <c r="B2393" s="1" t="s">
        <v>4831</v>
      </c>
      <c r="C2393" s="1">
        <v>1</v>
      </c>
      <c r="D2393" s="1">
        <v>1</v>
      </c>
      <c r="E2393" s="3">
        <v>990</v>
      </c>
      <c r="F2393" s="14" t="s">
        <v>3967</v>
      </c>
      <c r="G2393">
        <v>81430650</v>
      </c>
      <c r="I2393">
        <f t="shared" si="89"/>
        <v>0.8</v>
      </c>
      <c r="J2393" t="s">
        <v>3968</v>
      </c>
      <c r="K2393">
        <v>16286130</v>
      </c>
      <c r="L2393" t="s">
        <v>3969</v>
      </c>
      <c r="M2393">
        <v>500000</v>
      </c>
      <c r="N2393" t="s">
        <v>3970</v>
      </c>
      <c r="O2393">
        <v>4950</v>
      </c>
      <c r="P2393" t="s">
        <v>3971</v>
      </c>
      <c r="Q2393">
        <v>4950</v>
      </c>
      <c r="R2393" t="s">
        <v>3972</v>
      </c>
      <c r="S2393">
        <v>4950</v>
      </c>
      <c r="T2393" s="7" t="str">
        <f t="shared" si="88"/>
        <v>hp_81430650;atk_13028904;hit_500000;miss_4950;cirt_4950;cirtSub_4950</v>
      </c>
    </row>
    <row r="2394" spans="1:20" x14ac:dyDescent="0.15">
      <c r="A2394" s="16">
        <v>430590</v>
      </c>
      <c r="B2394" s="1" t="s">
        <v>4832</v>
      </c>
      <c r="C2394" s="1">
        <v>1</v>
      </c>
      <c r="D2394" s="1">
        <v>1</v>
      </c>
      <c r="E2394" s="3">
        <v>990</v>
      </c>
      <c r="F2394" s="14" t="s">
        <v>3967</v>
      </c>
      <c r="G2394">
        <v>81706275</v>
      </c>
      <c r="I2394">
        <f t="shared" si="89"/>
        <v>0.8</v>
      </c>
      <c r="J2394" t="s">
        <v>3968</v>
      </c>
      <c r="K2394">
        <v>16341255</v>
      </c>
      <c r="L2394" t="s">
        <v>3969</v>
      </c>
      <c r="M2394">
        <v>500000</v>
      </c>
      <c r="N2394" t="s">
        <v>3970</v>
      </c>
      <c r="O2394">
        <v>4950</v>
      </c>
      <c r="P2394" t="s">
        <v>3971</v>
      </c>
      <c r="Q2394">
        <v>4950</v>
      </c>
      <c r="R2394" t="s">
        <v>3972</v>
      </c>
      <c r="S2394">
        <v>4950</v>
      </c>
      <c r="T2394" s="7" t="str">
        <f t="shared" si="88"/>
        <v>hp_81706275;atk_13073004;hit_500000;miss_4950;cirt_4950;cirtSub_4950</v>
      </c>
    </row>
    <row r="2395" spans="1:20" x14ac:dyDescent="0.15">
      <c r="A2395" s="16">
        <v>430591</v>
      </c>
      <c r="B2395" s="1" t="s">
        <v>4833</v>
      </c>
      <c r="C2395" s="1">
        <v>1</v>
      </c>
      <c r="D2395" s="1">
        <v>1</v>
      </c>
      <c r="E2395" s="3">
        <v>995</v>
      </c>
      <c r="F2395" s="14" t="s">
        <v>3967</v>
      </c>
      <c r="G2395">
        <v>81981900</v>
      </c>
      <c r="I2395">
        <f t="shared" si="89"/>
        <v>0.8</v>
      </c>
      <c r="J2395" t="s">
        <v>3968</v>
      </c>
      <c r="K2395">
        <v>16396380</v>
      </c>
      <c r="L2395" t="s">
        <v>3969</v>
      </c>
      <c r="M2395">
        <v>500000</v>
      </c>
      <c r="N2395" t="s">
        <v>3970</v>
      </c>
      <c r="O2395">
        <v>4975</v>
      </c>
      <c r="P2395" t="s">
        <v>3971</v>
      </c>
      <c r="Q2395">
        <v>4975</v>
      </c>
      <c r="R2395" t="s">
        <v>3972</v>
      </c>
      <c r="S2395">
        <v>4975</v>
      </c>
      <c r="T2395" s="7" t="str">
        <f t="shared" si="88"/>
        <v>hp_81981900;atk_13117104;hit_500000;miss_4975;cirt_4975;cirtSub_4975</v>
      </c>
    </row>
    <row r="2396" spans="1:20" x14ac:dyDescent="0.15">
      <c r="A2396" s="16">
        <v>430592</v>
      </c>
      <c r="B2396" s="1" t="s">
        <v>4834</v>
      </c>
      <c r="C2396" s="1">
        <v>1</v>
      </c>
      <c r="D2396" s="1">
        <v>1</v>
      </c>
      <c r="E2396" s="3">
        <v>995</v>
      </c>
      <c r="F2396" s="14" t="s">
        <v>3967</v>
      </c>
      <c r="G2396">
        <v>82257525</v>
      </c>
      <c r="I2396">
        <f t="shared" si="89"/>
        <v>0.8</v>
      </c>
      <c r="J2396" t="s">
        <v>3968</v>
      </c>
      <c r="K2396">
        <v>16451505</v>
      </c>
      <c r="L2396" t="s">
        <v>3969</v>
      </c>
      <c r="M2396">
        <v>500000</v>
      </c>
      <c r="N2396" t="s">
        <v>3970</v>
      </c>
      <c r="O2396">
        <v>4975</v>
      </c>
      <c r="P2396" t="s">
        <v>3971</v>
      </c>
      <c r="Q2396">
        <v>4975</v>
      </c>
      <c r="R2396" t="s">
        <v>3972</v>
      </c>
      <c r="S2396">
        <v>4975</v>
      </c>
      <c r="T2396" s="7" t="str">
        <f t="shared" si="88"/>
        <v>hp_82257525;atk_13161204;hit_500000;miss_4975;cirt_4975;cirtSub_4975</v>
      </c>
    </row>
    <row r="2397" spans="1:20" x14ac:dyDescent="0.15">
      <c r="A2397" s="16">
        <v>430593</v>
      </c>
      <c r="B2397" s="1" t="s">
        <v>4835</v>
      </c>
      <c r="C2397" s="1">
        <v>1</v>
      </c>
      <c r="D2397" s="1">
        <v>1</v>
      </c>
      <c r="E2397" s="3">
        <v>995</v>
      </c>
      <c r="F2397" s="14" t="s">
        <v>3967</v>
      </c>
      <c r="G2397">
        <v>82533150</v>
      </c>
      <c r="I2397">
        <f t="shared" si="89"/>
        <v>0.8</v>
      </c>
      <c r="J2397" t="s">
        <v>3968</v>
      </c>
      <c r="K2397">
        <v>16506630</v>
      </c>
      <c r="L2397" t="s">
        <v>3969</v>
      </c>
      <c r="M2397">
        <v>500000</v>
      </c>
      <c r="N2397" t="s">
        <v>3970</v>
      </c>
      <c r="O2397">
        <v>4975</v>
      </c>
      <c r="P2397" t="s">
        <v>3971</v>
      </c>
      <c r="Q2397">
        <v>4975</v>
      </c>
      <c r="R2397" t="s">
        <v>3972</v>
      </c>
      <c r="S2397">
        <v>4975</v>
      </c>
      <c r="T2397" s="7" t="str">
        <f t="shared" si="88"/>
        <v>hp_82533150;atk_13205304;hit_500000;miss_4975;cirt_4975;cirtSub_4975</v>
      </c>
    </row>
    <row r="2398" spans="1:20" x14ac:dyDescent="0.15">
      <c r="A2398" s="16">
        <v>430594</v>
      </c>
      <c r="B2398" s="1" t="s">
        <v>4836</v>
      </c>
      <c r="C2398" s="1">
        <v>1</v>
      </c>
      <c r="D2398" s="1">
        <v>1</v>
      </c>
      <c r="E2398" s="3">
        <v>1000</v>
      </c>
      <c r="F2398" s="14" t="s">
        <v>3967</v>
      </c>
      <c r="G2398">
        <v>82808775</v>
      </c>
      <c r="I2398">
        <f t="shared" si="89"/>
        <v>0.8</v>
      </c>
      <c r="J2398" t="s">
        <v>3968</v>
      </c>
      <c r="K2398">
        <v>16561755</v>
      </c>
      <c r="L2398" t="s">
        <v>3969</v>
      </c>
      <c r="M2398">
        <v>500000</v>
      </c>
      <c r="N2398" t="s">
        <v>3970</v>
      </c>
      <c r="O2398">
        <v>5000</v>
      </c>
      <c r="P2398" t="s">
        <v>3971</v>
      </c>
      <c r="Q2398">
        <v>5000</v>
      </c>
      <c r="R2398" t="s">
        <v>3972</v>
      </c>
      <c r="S2398">
        <v>5000</v>
      </c>
      <c r="T2398" s="7" t="str">
        <f t="shared" si="88"/>
        <v>hp_82808775;atk_13249404;hit_500000;miss_5000;cirt_5000;cirtSub_5000</v>
      </c>
    </row>
    <row r="2399" spans="1:20" x14ac:dyDescent="0.15">
      <c r="A2399" s="16">
        <v>430595</v>
      </c>
      <c r="B2399" s="1" t="s">
        <v>4837</v>
      </c>
      <c r="C2399" s="1">
        <v>1</v>
      </c>
      <c r="D2399" s="1">
        <v>1</v>
      </c>
      <c r="E2399" s="3">
        <v>1000</v>
      </c>
      <c r="F2399" s="14" t="s">
        <v>3967</v>
      </c>
      <c r="G2399">
        <v>83084400</v>
      </c>
      <c r="I2399">
        <f t="shared" si="89"/>
        <v>0.8</v>
      </c>
      <c r="J2399" t="s">
        <v>3968</v>
      </c>
      <c r="K2399">
        <v>16616880</v>
      </c>
      <c r="L2399" t="s">
        <v>3969</v>
      </c>
      <c r="M2399">
        <v>500000</v>
      </c>
      <c r="N2399" t="s">
        <v>3970</v>
      </c>
      <c r="O2399">
        <v>5000</v>
      </c>
      <c r="P2399" t="s">
        <v>3971</v>
      </c>
      <c r="Q2399">
        <v>5000</v>
      </c>
      <c r="R2399" t="s">
        <v>3972</v>
      </c>
      <c r="S2399">
        <v>5000</v>
      </c>
      <c r="T2399" s="7" t="str">
        <f t="shared" si="88"/>
        <v>hp_83084400;atk_13293504;hit_500000;miss_5000;cirt_5000;cirtSub_5000</v>
      </c>
    </row>
    <row r="2400" spans="1:20" x14ac:dyDescent="0.15">
      <c r="A2400" s="16">
        <v>430596</v>
      </c>
      <c r="B2400" s="1" t="s">
        <v>4838</v>
      </c>
      <c r="C2400" s="1">
        <v>1</v>
      </c>
      <c r="D2400" s="1">
        <v>1</v>
      </c>
      <c r="E2400" s="3">
        <v>1000</v>
      </c>
      <c r="F2400" s="14" t="s">
        <v>3967</v>
      </c>
      <c r="G2400">
        <v>83360025</v>
      </c>
      <c r="I2400">
        <f t="shared" si="89"/>
        <v>0.8</v>
      </c>
      <c r="J2400" t="s">
        <v>3968</v>
      </c>
      <c r="K2400">
        <v>16672005</v>
      </c>
      <c r="L2400" t="s">
        <v>3969</v>
      </c>
      <c r="M2400">
        <v>500000</v>
      </c>
      <c r="N2400" t="s">
        <v>3970</v>
      </c>
      <c r="O2400">
        <v>5000</v>
      </c>
      <c r="P2400" t="s">
        <v>3971</v>
      </c>
      <c r="Q2400">
        <v>5000</v>
      </c>
      <c r="R2400" t="s">
        <v>3972</v>
      </c>
      <c r="S2400">
        <v>5000</v>
      </c>
      <c r="T2400" s="7" t="str">
        <f t="shared" si="88"/>
        <v>hp_83360025;atk_13337604;hit_500000;miss_5000;cirt_5000;cirtSub_5000</v>
      </c>
    </row>
    <row r="2401" spans="1:20" x14ac:dyDescent="0.15">
      <c r="A2401" s="16">
        <v>430597</v>
      </c>
      <c r="B2401" s="1" t="s">
        <v>4839</v>
      </c>
      <c r="C2401" s="1">
        <v>1</v>
      </c>
      <c r="D2401" s="1">
        <v>1</v>
      </c>
      <c r="E2401" s="3">
        <v>1005</v>
      </c>
      <c r="F2401" s="14" t="s">
        <v>3967</v>
      </c>
      <c r="G2401">
        <v>83635650</v>
      </c>
      <c r="I2401">
        <f t="shared" si="89"/>
        <v>0.8</v>
      </c>
      <c r="J2401" t="s">
        <v>3968</v>
      </c>
      <c r="K2401">
        <v>16727130</v>
      </c>
      <c r="L2401" t="s">
        <v>3969</v>
      </c>
      <c r="M2401">
        <v>500000</v>
      </c>
      <c r="N2401" t="s">
        <v>3970</v>
      </c>
      <c r="O2401">
        <v>5025</v>
      </c>
      <c r="P2401" t="s">
        <v>3971</v>
      </c>
      <c r="Q2401">
        <v>5025</v>
      </c>
      <c r="R2401" t="s">
        <v>3972</v>
      </c>
      <c r="S2401">
        <v>5025</v>
      </c>
      <c r="T2401" s="7" t="str">
        <f t="shared" si="88"/>
        <v>hp_83635650;atk_13381704;hit_500000;miss_5025;cirt_5025;cirtSub_5025</v>
      </c>
    </row>
    <row r="2402" spans="1:20" x14ac:dyDescent="0.15">
      <c r="A2402" s="16">
        <v>430598</v>
      </c>
      <c r="B2402" s="1" t="s">
        <v>4840</v>
      </c>
      <c r="C2402" s="1">
        <v>1</v>
      </c>
      <c r="D2402" s="1">
        <v>1</v>
      </c>
      <c r="E2402" s="3">
        <v>1005</v>
      </c>
      <c r="F2402" s="14" t="s">
        <v>3967</v>
      </c>
      <c r="G2402">
        <v>83911275</v>
      </c>
      <c r="I2402">
        <f t="shared" si="89"/>
        <v>0.8</v>
      </c>
      <c r="J2402" t="s">
        <v>3968</v>
      </c>
      <c r="K2402">
        <v>16782255</v>
      </c>
      <c r="L2402" t="s">
        <v>3969</v>
      </c>
      <c r="M2402">
        <v>500000</v>
      </c>
      <c r="N2402" t="s">
        <v>3970</v>
      </c>
      <c r="O2402">
        <v>5025</v>
      </c>
      <c r="P2402" t="s">
        <v>3971</v>
      </c>
      <c r="Q2402">
        <v>5025</v>
      </c>
      <c r="R2402" t="s">
        <v>3972</v>
      </c>
      <c r="S2402">
        <v>5025</v>
      </c>
      <c r="T2402" s="7" t="str">
        <f t="shared" si="88"/>
        <v>hp_83911275;atk_13425804;hit_500000;miss_5025;cirt_5025;cirtSub_5025</v>
      </c>
    </row>
    <row r="2403" spans="1:20" x14ac:dyDescent="0.15">
      <c r="A2403" s="16">
        <v>430599</v>
      </c>
      <c r="B2403" s="1" t="s">
        <v>4841</v>
      </c>
      <c r="C2403" s="1">
        <v>1</v>
      </c>
      <c r="D2403" s="1">
        <v>1</v>
      </c>
      <c r="E2403" s="3">
        <v>1005</v>
      </c>
      <c r="F2403" s="14" t="s">
        <v>3967</v>
      </c>
      <c r="G2403">
        <v>84186900</v>
      </c>
      <c r="I2403">
        <f t="shared" si="89"/>
        <v>0.8</v>
      </c>
      <c r="J2403" t="s">
        <v>3968</v>
      </c>
      <c r="K2403">
        <v>16837380</v>
      </c>
      <c r="L2403" t="s">
        <v>3969</v>
      </c>
      <c r="M2403">
        <v>500000</v>
      </c>
      <c r="N2403" t="s">
        <v>3970</v>
      </c>
      <c r="O2403">
        <v>5025</v>
      </c>
      <c r="P2403" t="s">
        <v>3971</v>
      </c>
      <c r="Q2403">
        <v>5025</v>
      </c>
      <c r="R2403" t="s">
        <v>3972</v>
      </c>
      <c r="S2403">
        <v>5025</v>
      </c>
      <c r="T2403" s="7" t="str">
        <f t="shared" si="88"/>
        <v>hp_84186900;atk_13469904;hit_500000;miss_5025;cirt_5025;cirtSub_5025</v>
      </c>
    </row>
  </sheetData>
  <autoFilter ref="A1:T1"/>
  <phoneticPr fontId="11" type="noConversion"/>
  <conditionalFormatting sqref="F1804:F2403">
    <cfRule type="cellIs" dxfId="5" priority="1" stopIfTrue="1" operator="notEqual">
      <formula>INDIRECT("Dummy_for_Comparison1!"&amp;ADDRESS(ROW(),COLUMN()))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T1587"/>
  <sheetViews>
    <sheetView topLeftCell="B1179" workbookViewId="0">
      <selection activeCell="Q1192" sqref="Q1192"/>
    </sheetView>
  </sheetViews>
  <sheetFormatPr defaultRowHeight="13.5" x14ac:dyDescent="0.15"/>
  <cols>
    <col min="2" max="2" width="12.25" bestFit="1" customWidth="1"/>
  </cols>
  <sheetData>
    <row r="2" spans="1:20" x14ac:dyDescent="0.15">
      <c r="A2" s="16">
        <v>380000</v>
      </c>
      <c r="B2" s="16" t="s">
        <v>230</v>
      </c>
      <c r="C2" s="16">
        <v>1</v>
      </c>
      <c r="D2" s="16">
        <v>2</v>
      </c>
      <c r="E2" s="20">
        <v>1</v>
      </c>
      <c r="F2" s="19" t="s">
        <v>3967</v>
      </c>
      <c r="I2">
        <v>400</v>
      </c>
      <c r="J2" t="s">
        <v>3968</v>
      </c>
      <c r="K2">
        <v>7960</v>
      </c>
      <c r="L2" t="s">
        <v>3969</v>
      </c>
      <c r="M2">
        <v>500000</v>
      </c>
      <c r="N2" t="s">
        <v>3970</v>
      </c>
      <c r="O2">
        <v>0</v>
      </c>
      <c r="P2" t="s">
        <v>3971</v>
      </c>
      <c r="Q2">
        <v>0</v>
      </c>
      <c r="R2" t="s">
        <v>3972</v>
      </c>
      <c r="S2">
        <v>-3500</v>
      </c>
      <c r="T2" s="7" t="str">
        <f>F2&amp;"_"&amp;INT(I2*0.65)&amp;";"&amp;J2&amp;"_"&amp;INT(K2*0.4)&amp;";"&amp;L2&amp;"_"&amp;M2&amp;";"&amp;N2&amp;"_"&amp;O2&amp;";"&amp;P2&amp;"_"&amp;Q2&amp;";"&amp;R2&amp;"_"&amp;S2</f>
        <v>hp_260;atk_3184;hit_500000;miss_0;cirt_0;cirtSub_-3500</v>
      </c>
    </row>
    <row r="3" spans="1:20" x14ac:dyDescent="0.15">
      <c r="A3" s="16">
        <v>380001</v>
      </c>
      <c r="B3" s="16" t="s">
        <v>230</v>
      </c>
      <c r="C3" s="16">
        <v>1</v>
      </c>
      <c r="D3" s="16">
        <v>2</v>
      </c>
      <c r="E3" s="20">
        <v>1</v>
      </c>
      <c r="F3" s="19" t="s">
        <v>3967</v>
      </c>
      <c r="I3">
        <v>400</v>
      </c>
      <c r="J3" t="s">
        <v>3968</v>
      </c>
      <c r="K3">
        <v>7960</v>
      </c>
      <c r="L3" t="s">
        <v>3969</v>
      </c>
      <c r="M3">
        <v>500000</v>
      </c>
      <c r="N3" t="s">
        <v>3970</v>
      </c>
      <c r="O3">
        <v>0</v>
      </c>
      <c r="P3" t="s">
        <v>3971</v>
      </c>
      <c r="Q3">
        <v>0</v>
      </c>
      <c r="R3" t="s">
        <v>3972</v>
      </c>
      <c r="S3">
        <v>-3500</v>
      </c>
      <c r="T3" s="7" t="str">
        <f t="shared" ref="T3:T66" si="0">F3&amp;"_"&amp;INT(I3*0.65)&amp;";"&amp;J3&amp;"_"&amp;INT(K3*0.4)&amp;";"&amp;L3&amp;"_"&amp;M3&amp;";"&amp;N3&amp;"_"&amp;O3&amp;";"&amp;P3&amp;"_"&amp;Q3&amp;";"&amp;R3&amp;"_"&amp;S3</f>
        <v>hp_260;atk_3184;hit_500000;miss_0;cirt_0;cirtSub_-3500</v>
      </c>
    </row>
    <row r="4" spans="1:20" x14ac:dyDescent="0.15">
      <c r="A4" s="16">
        <v>380002</v>
      </c>
      <c r="B4" s="16" t="s">
        <v>230</v>
      </c>
      <c r="C4" s="16">
        <v>1</v>
      </c>
      <c r="D4" s="16">
        <v>2</v>
      </c>
      <c r="E4" s="20">
        <v>1</v>
      </c>
      <c r="F4" s="19" t="s">
        <v>3967</v>
      </c>
      <c r="I4">
        <v>400</v>
      </c>
      <c r="J4" t="s">
        <v>3968</v>
      </c>
      <c r="K4">
        <v>7960</v>
      </c>
      <c r="L4" t="s">
        <v>3969</v>
      </c>
      <c r="M4">
        <v>500000</v>
      </c>
      <c r="N4" t="s">
        <v>3970</v>
      </c>
      <c r="O4">
        <v>0</v>
      </c>
      <c r="P4" t="s">
        <v>3971</v>
      </c>
      <c r="Q4">
        <v>0</v>
      </c>
      <c r="R4" t="s">
        <v>3972</v>
      </c>
      <c r="S4">
        <v>-3500</v>
      </c>
      <c r="T4" s="7" t="str">
        <f t="shared" si="0"/>
        <v>hp_260;atk_3184;hit_500000;miss_0;cirt_0;cirtSub_-3500</v>
      </c>
    </row>
    <row r="5" spans="1:20" x14ac:dyDescent="0.15">
      <c r="A5" s="16">
        <v>380003</v>
      </c>
      <c r="B5" s="16" t="s">
        <v>230</v>
      </c>
      <c r="C5" s="16">
        <v>1</v>
      </c>
      <c r="D5" s="16">
        <v>2</v>
      </c>
      <c r="E5" s="20">
        <v>2</v>
      </c>
      <c r="F5" s="19" t="s">
        <v>3967</v>
      </c>
      <c r="I5">
        <v>600</v>
      </c>
      <c r="J5" t="s">
        <v>3968</v>
      </c>
      <c r="K5">
        <v>8400</v>
      </c>
      <c r="L5" t="s">
        <v>3969</v>
      </c>
      <c r="M5">
        <v>500000</v>
      </c>
      <c r="N5" t="s">
        <v>3970</v>
      </c>
      <c r="O5">
        <v>1</v>
      </c>
      <c r="P5" t="s">
        <v>3971</v>
      </c>
      <c r="Q5">
        <v>0</v>
      </c>
      <c r="R5" t="s">
        <v>3972</v>
      </c>
      <c r="S5">
        <v>-3500</v>
      </c>
      <c r="T5" s="7" t="str">
        <f t="shared" si="0"/>
        <v>hp_390;atk_3360;hit_500000;miss_1;cirt_0;cirtSub_-3500</v>
      </c>
    </row>
    <row r="6" spans="1:20" x14ac:dyDescent="0.15">
      <c r="A6" s="16">
        <v>380004</v>
      </c>
      <c r="B6" s="16" t="s">
        <v>230</v>
      </c>
      <c r="C6" s="16">
        <v>1</v>
      </c>
      <c r="D6" s="16">
        <v>2</v>
      </c>
      <c r="E6" s="20">
        <v>2</v>
      </c>
      <c r="F6" s="19" t="s">
        <v>3967</v>
      </c>
      <c r="I6">
        <v>600</v>
      </c>
      <c r="J6" t="s">
        <v>3968</v>
      </c>
      <c r="K6">
        <v>8400</v>
      </c>
      <c r="L6" t="s">
        <v>3969</v>
      </c>
      <c r="M6">
        <v>500000</v>
      </c>
      <c r="N6" t="s">
        <v>3970</v>
      </c>
      <c r="O6">
        <v>1</v>
      </c>
      <c r="P6" t="s">
        <v>3971</v>
      </c>
      <c r="Q6">
        <v>0</v>
      </c>
      <c r="R6" t="s">
        <v>3972</v>
      </c>
      <c r="S6">
        <v>-3500</v>
      </c>
      <c r="T6" s="7" t="str">
        <f t="shared" si="0"/>
        <v>hp_390;atk_3360;hit_500000;miss_1;cirt_0;cirtSub_-3500</v>
      </c>
    </row>
    <row r="7" spans="1:20" x14ac:dyDescent="0.15">
      <c r="A7" s="16">
        <v>380005</v>
      </c>
      <c r="B7" s="16" t="s">
        <v>230</v>
      </c>
      <c r="C7" s="16">
        <v>1</v>
      </c>
      <c r="D7" s="16">
        <v>2</v>
      </c>
      <c r="E7" s="20">
        <v>2</v>
      </c>
      <c r="F7" s="19" t="s">
        <v>3967</v>
      </c>
      <c r="I7">
        <v>600</v>
      </c>
      <c r="J7" t="s">
        <v>3968</v>
      </c>
      <c r="K7">
        <v>8400</v>
      </c>
      <c r="L7" t="s">
        <v>3969</v>
      </c>
      <c r="M7">
        <v>500000</v>
      </c>
      <c r="N7" t="s">
        <v>3970</v>
      </c>
      <c r="O7">
        <v>1</v>
      </c>
      <c r="P7" t="s">
        <v>3971</v>
      </c>
      <c r="Q7">
        <v>0</v>
      </c>
      <c r="R7" t="s">
        <v>3972</v>
      </c>
      <c r="S7">
        <v>-3500</v>
      </c>
      <c r="T7" s="7" t="str">
        <f t="shared" si="0"/>
        <v>hp_390;atk_3360;hit_500000;miss_1;cirt_0;cirtSub_-3500</v>
      </c>
    </row>
    <row r="8" spans="1:20" x14ac:dyDescent="0.15">
      <c r="A8" s="16">
        <v>380006</v>
      </c>
      <c r="B8" s="16" t="s">
        <v>230</v>
      </c>
      <c r="C8" s="16">
        <v>1</v>
      </c>
      <c r="D8" s="16">
        <v>2</v>
      </c>
      <c r="E8" s="20">
        <v>3</v>
      </c>
      <c r="F8" s="19" t="s">
        <v>3967</v>
      </c>
      <c r="I8">
        <v>1600</v>
      </c>
      <c r="J8" t="s">
        <v>3968</v>
      </c>
      <c r="K8">
        <v>8800</v>
      </c>
      <c r="L8" t="s">
        <v>3969</v>
      </c>
      <c r="M8">
        <v>500000</v>
      </c>
      <c r="N8" t="s">
        <v>3970</v>
      </c>
      <c r="O8">
        <v>1</v>
      </c>
      <c r="P8" t="s">
        <v>3971</v>
      </c>
      <c r="Q8">
        <v>0</v>
      </c>
      <c r="R8" t="s">
        <v>3972</v>
      </c>
      <c r="S8">
        <v>-3500</v>
      </c>
      <c r="T8" s="7" t="str">
        <f t="shared" si="0"/>
        <v>hp_1040;atk_3520;hit_500000;miss_1;cirt_0;cirtSub_-3500</v>
      </c>
    </row>
    <row r="9" spans="1:20" x14ac:dyDescent="0.15">
      <c r="A9" s="16">
        <v>380007</v>
      </c>
      <c r="B9" s="16" t="s">
        <v>230</v>
      </c>
      <c r="C9" s="16">
        <v>1</v>
      </c>
      <c r="D9" s="16">
        <v>2</v>
      </c>
      <c r="E9" s="20">
        <v>3</v>
      </c>
      <c r="F9" s="19" t="s">
        <v>3967</v>
      </c>
      <c r="I9">
        <v>1600</v>
      </c>
      <c r="J9" t="s">
        <v>3968</v>
      </c>
      <c r="K9">
        <v>8800</v>
      </c>
      <c r="L9" t="s">
        <v>3969</v>
      </c>
      <c r="M9">
        <v>500000</v>
      </c>
      <c r="N9" t="s">
        <v>3970</v>
      </c>
      <c r="O9">
        <v>1</v>
      </c>
      <c r="P9" t="s">
        <v>3971</v>
      </c>
      <c r="Q9">
        <v>0</v>
      </c>
      <c r="R9" t="s">
        <v>3972</v>
      </c>
      <c r="S9">
        <v>-3500</v>
      </c>
      <c r="T9" s="7" t="str">
        <f t="shared" si="0"/>
        <v>hp_1040;atk_3520;hit_500000;miss_1;cirt_0;cirtSub_-3500</v>
      </c>
    </row>
    <row r="10" spans="1:20" x14ac:dyDescent="0.15">
      <c r="A10" s="16">
        <v>380008</v>
      </c>
      <c r="B10" s="16" t="s">
        <v>230</v>
      </c>
      <c r="C10" s="16">
        <v>1</v>
      </c>
      <c r="D10" s="16">
        <v>2</v>
      </c>
      <c r="E10" s="20">
        <v>3</v>
      </c>
      <c r="F10" s="19" t="s">
        <v>3967</v>
      </c>
      <c r="I10">
        <v>1600</v>
      </c>
      <c r="J10" t="s">
        <v>3968</v>
      </c>
      <c r="K10">
        <v>8800</v>
      </c>
      <c r="L10" t="s">
        <v>3969</v>
      </c>
      <c r="M10">
        <v>500000</v>
      </c>
      <c r="N10" t="s">
        <v>3970</v>
      </c>
      <c r="O10">
        <v>1</v>
      </c>
      <c r="P10" t="s">
        <v>3971</v>
      </c>
      <c r="Q10">
        <v>0</v>
      </c>
      <c r="R10" t="s">
        <v>3972</v>
      </c>
      <c r="S10">
        <v>-3500</v>
      </c>
      <c r="T10" s="7" t="str">
        <f t="shared" si="0"/>
        <v>hp_1040;atk_3520;hit_500000;miss_1;cirt_0;cirtSub_-3500</v>
      </c>
    </row>
    <row r="11" spans="1:20" x14ac:dyDescent="0.15">
      <c r="A11" s="16">
        <v>380009</v>
      </c>
      <c r="B11" s="16" t="s">
        <v>230</v>
      </c>
      <c r="C11" s="16">
        <v>1</v>
      </c>
      <c r="D11" s="16">
        <v>2</v>
      </c>
      <c r="E11" s="20">
        <v>4</v>
      </c>
      <c r="F11" s="19" t="s">
        <v>3967</v>
      </c>
      <c r="I11">
        <v>2000</v>
      </c>
      <c r="J11" t="s">
        <v>3968</v>
      </c>
      <c r="K11">
        <v>9300</v>
      </c>
      <c r="L11" t="s">
        <v>3969</v>
      </c>
      <c r="M11">
        <v>500000</v>
      </c>
      <c r="N11" t="s">
        <v>3970</v>
      </c>
      <c r="O11">
        <v>2</v>
      </c>
      <c r="P11" t="s">
        <v>3971</v>
      </c>
      <c r="Q11">
        <v>0</v>
      </c>
      <c r="R11" t="s">
        <v>3972</v>
      </c>
      <c r="S11">
        <v>-3500</v>
      </c>
      <c r="T11" s="7" t="str">
        <f t="shared" si="0"/>
        <v>hp_1300;atk_3720;hit_500000;miss_2;cirt_0;cirtSub_-3500</v>
      </c>
    </row>
    <row r="12" spans="1:20" x14ac:dyDescent="0.15">
      <c r="A12" s="16">
        <v>380010</v>
      </c>
      <c r="B12" s="16" t="s">
        <v>230</v>
      </c>
      <c r="C12" s="16">
        <v>1</v>
      </c>
      <c r="D12" s="16">
        <v>2</v>
      </c>
      <c r="E12" s="20">
        <v>4</v>
      </c>
      <c r="F12" s="19" t="s">
        <v>3967</v>
      </c>
      <c r="I12">
        <v>2000</v>
      </c>
      <c r="J12" t="s">
        <v>3968</v>
      </c>
      <c r="K12">
        <v>9300</v>
      </c>
      <c r="L12" t="s">
        <v>3969</v>
      </c>
      <c r="M12">
        <v>500000</v>
      </c>
      <c r="N12" t="s">
        <v>3970</v>
      </c>
      <c r="O12">
        <v>2</v>
      </c>
      <c r="P12" t="s">
        <v>3971</v>
      </c>
      <c r="Q12">
        <v>0</v>
      </c>
      <c r="R12" t="s">
        <v>3972</v>
      </c>
      <c r="S12">
        <v>-3500</v>
      </c>
      <c r="T12" s="7" t="str">
        <f t="shared" si="0"/>
        <v>hp_1300;atk_3720;hit_500000;miss_2;cirt_0;cirtSub_-3500</v>
      </c>
    </row>
    <row r="13" spans="1:20" x14ac:dyDescent="0.15">
      <c r="A13" s="16">
        <v>380011</v>
      </c>
      <c r="B13" s="16" t="s">
        <v>230</v>
      </c>
      <c r="C13" s="16">
        <v>1</v>
      </c>
      <c r="D13" s="16">
        <v>2</v>
      </c>
      <c r="E13" s="20">
        <v>4</v>
      </c>
      <c r="F13" s="19" t="s">
        <v>3967</v>
      </c>
      <c r="I13">
        <v>2000</v>
      </c>
      <c r="J13" t="s">
        <v>3968</v>
      </c>
      <c r="K13">
        <v>9300</v>
      </c>
      <c r="L13" t="s">
        <v>3969</v>
      </c>
      <c r="M13">
        <v>500000</v>
      </c>
      <c r="N13" t="s">
        <v>3970</v>
      </c>
      <c r="O13">
        <v>2</v>
      </c>
      <c r="P13" t="s">
        <v>3971</v>
      </c>
      <c r="Q13">
        <v>0</v>
      </c>
      <c r="R13" t="s">
        <v>3972</v>
      </c>
      <c r="S13">
        <v>-3500</v>
      </c>
      <c r="T13" s="7" t="str">
        <f t="shared" si="0"/>
        <v>hp_1300;atk_3720;hit_500000;miss_2;cirt_0;cirtSub_-3500</v>
      </c>
    </row>
    <row r="14" spans="1:20" x14ac:dyDescent="0.15">
      <c r="A14" s="16">
        <v>380012</v>
      </c>
      <c r="B14" s="16" t="s">
        <v>230</v>
      </c>
      <c r="C14" s="16">
        <v>1</v>
      </c>
      <c r="D14" s="16">
        <v>2</v>
      </c>
      <c r="E14" s="20">
        <v>5</v>
      </c>
      <c r="F14" s="19" t="s">
        <v>3967</v>
      </c>
      <c r="I14">
        <v>2600</v>
      </c>
      <c r="J14" t="s">
        <v>3968</v>
      </c>
      <c r="K14">
        <v>9800</v>
      </c>
      <c r="L14" t="s">
        <v>3969</v>
      </c>
      <c r="M14">
        <v>500000</v>
      </c>
      <c r="N14" t="s">
        <v>3970</v>
      </c>
      <c r="O14">
        <v>2</v>
      </c>
      <c r="P14" t="s">
        <v>3971</v>
      </c>
      <c r="Q14">
        <v>0</v>
      </c>
      <c r="R14" t="s">
        <v>3972</v>
      </c>
      <c r="S14">
        <v>-3500</v>
      </c>
      <c r="T14" s="7" t="str">
        <f t="shared" si="0"/>
        <v>hp_1690;atk_3920;hit_500000;miss_2;cirt_0;cirtSub_-3500</v>
      </c>
    </row>
    <row r="15" spans="1:20" x14ac:dyDescent="0.15">
      <c r="A15" s="16">
        <v>380013</v>
      </c>
      <c r="B15" s="16" t="s">
        <v>230</v>
      </c>
      <c r="C15" s="16">
        <v>1</v>
      </c>
      <c r="D15" s="16">
        <v>2</v>
      </c>
      <c r="E15" s="20">
        <v>5</v>
      </c>
      <c r="F15" s="19" t="s">
        <v>3967</v>
      </c>
      <c r="I15">
        <v>2600</v>
      </c>
      <c r="J15" t="s">
        <v>3968</v>
      </c>
      <c r="K15">
        <v>9800</v>
      </c>
      <c r="L15" t="s">
        <v>3969</v>
      </c>
      <c r="M15">
        <v>500000</v>
      </c>
      <c r="N15" t="s">
        <v>3970</v>
      </c>
      <c r="O15">
        <v>2</v>
      </c>
      <c r="P15" t="s">
        <v>3971</v>
      </c>
      <c r="Q15">
        <v>0</v>
      </c>
      <c r="R15" t="s">
        <v>3972</v>
      </c>
      <c r="S15">
        <v>-3500</v>
      </c>
      <c r="T15" s="7" t="str">
        <f t="shared" si="0"/>
        <v>hp_1690;atk_3920;hit_500000;miss_2;cirt_0;cirtSub_-3500</v>
      </c>
    </row>
    <row r="16" spans="1:20" x14ac:dyDescent="0.15">
      <c r="A16" s="16">
        <v>380014</v>
      </c>
      <c r="B16" s="16" t="s">
        <v>230</v>
      </c>
      <c r="C16" s="16">
        <v>1</v>
      </c>
      <c r="D16" s="16">
        <v>2</v>
      </c>
      <c r="E16" s="20">
        <v>5</v>
      </c>
      <c r="F16" s="19" t="s">
        <v>3967</v>
      </c>
      <c r="I16">
        <v>2600</v>
      </c>
      <c r="J16" t="s">
        <v>3968</v>
      </c>
      <c r="K16">
        <v>9800</v>
      </c>
      <c r="L16" t="s">
        <v>3969</v>
      </c>
      <c r="M16">
        <v>500000</v>
      </c>
      <c r="N16" t="s">
        <v>3970</v>
      </c>
      <c r="O16">
        <v>2</v>
      </c>
      <c r="P16" t="s">
        <v>3971</v>
      </c>
      <c r="Q16">
        <v>0</v>
      </c>
      <c r="R16" t="s">
        <v>3972</v>
      </c>
      <c r="S16">
        <v>-3500</v>
      </c>
      <c r="T16" s="7" t="str">
        <f t="shared" si="0"/>
        <v>hp_1690;atk_3920;hit_500000;miss_2;cirt_0;cirtSub_-3500</v>
      </c>
    </row>
    <row r="17" spans="1:20" x14ac:dyDescent="0.15">
      <c r="A17" s="16">
        <v>380015</v>
      </c>
      <c r="B17" s="16" t="s">
        <v>230</v>
      </c>
      <c r="C17" s="16">
        <v>1</v>
      </c>
      <c r="D17" s="16">
        <v>2</v>
      </c>
      <c r="E17" s="20">
        <v>6</v>
      </c>
      <c r="F17" s="19" t="s">
        <v>3967</v>
      </c>
      <c r="I17">
        <v>3000</v>
      </c>
      <c r="J17" t="s">
        <v>3968</v>
      </c>
      <c r="K17">
        <v>9800</v>
      </c>
      <c r="L17" t="s">
        <v>3969</v>
      </c>
      <c r="M17">
        <v>500000</v>
      </c>
      <c r="N17" t="s">
        <v>3970</v>
      </c>
      <c r="O17">
        <v>2</v>
      </c>
      <c r="P17" t="s">
        <v>3971</v>
      </c>
      <c r="Q17">
        <v>0</v>
      </c>
      <c r="R17" t="s">
        <v>3972</v>
      </c>
      <c r="S17">
        <v>-3500</v>
      </c>
      <c r="T17" s="7" t="str">
        <f t="shared" si="0"/>
        <v>hp_1950;atk_3920;hit_500000;miss_2;cirt_0;cirtSub_-3500</v>
      </c>
    </row>
    <row r="18" spans="1:20" x14ac:dyDescent="0.15">
      <c r="A18" s="16">
        <v>380016</v>
      </c>
      <c r="B18" s="16" t="s">
        <v>230</v>
      </c>
      <c r="C18" s="16">
        <v>1</v>
      </c>
      <c r="D18" s="16">
        <v>2</v>
      </c>
      <c r="E18" s="20">
        <v>6</v>
      </c>
      <c r="F18" s="19" t="s">
        <v>3967</v>
      </c>
      <c r="I18">
        <v>3000</v>
      </c>
      <c r="J18" t="s">
        <v>3968</v>
      </c>
      <c r="K18">
        <v>9800</v>
      </c>
      <c r="L18" t="s">
        <v>3969</v>
      </c>
      <c r="M18">
        <v>500000</v>
      </c>
      <c r="N18" t="s">
        <v>3970</v>
      </c>
      <c r="O18">
        <v>2</v>
      </c>
      <c r="P18" t="s">
        <v>3971</v>
      </c>
      <c r="Q18">
        <v>0</v>
      </c>
      <c r="R18" t="s">
        <v>3972</v>
      </c>
      <c r="S18">
        <v>-3500</v>
      </c>
      <c r="T18" s="7" t="str">
        <f t="shared" si="0"/>
        <v>hp_1950;atk_3920;hit_500000;miss_2;cirt_0;cirtSub_-3500</v>
      </c>
    </row>
    <row r="19" spans="1:20" x14ac:dyDescent="0.15">
      <c r="A19" s="16">
        <v>380017</v>
      </c>
      <c r="B19" s="16" t="s">
        <v>230</v>
      </c>
      <c r="C19" s="16">
        <v>1</v>
      </c>
      <c r="D19" s="16">
        <v>2</v>
      </c>
      <c r="E19" s="20">
        <v>6</v>
      </c>
      <c r="F19" s="19" t="s">
        <v>3967</v>
      </c>
      <c r="I19">
        <v>3000</v>
      </c>
      <c r="J19" t="s">
        <v>3968</v>
      </c>
      <c r="K19">
        <v>9800</v>
      </c>
      <c r="L19" t="s">
        <v>3969</v>
      </c>
      <c r="M19">
        <v>500000</v>
      </c>
      <c r="N19" t="s">
        <v>3970</v>
      </c>
      <c r="O19">
        <v>2</v>
      </c>
      <c r="P19" t="s">
        <v>3971</v>
      </c>
      <c r="Q19">
        <v>0</v>
      </c>
      <c r="R19" t="s">
        <v>3972</v>
      </c>
      <c r="S19">
        <v>-3500</v>
      </c>
      <c r="T19" s="7" t="str">
        <f t="shared" si="0"/>
        <v>hp_1950;atk_3920;hit_500000;miss_2;cirt_0;cirtSub_-3500</v>
      </c>
    </row>
    <row r="20" spans="1:20" x14ac:dyDescent="0.15">
      <c r="A20" s="16">
        <v>380018</v>
      </c>
      <c r="B20" s="16" t="s">
        <v>230</v>
      </c>
      <c r="C20" s="16">
        <v>1</v>
      </c>
      <c r="D20" s="16">
        <v>2</v>
      </c>
      <c r="E20" s="20">
        <v>7</v>
      </c>
      <c r="F20" s="19" t="s">
        <v>3967</v>
      </c>
      <c r="I20">
        <v>5000</v>
      </c>
      <c r="J20" t="s">
        <v>3968</v>
      </c>
      <c r="K20">
        <v>10900</v>
      </c>
      <c r="L20" t="s">
        <v>3969</v>
      </c>
      <c r="M20">
        <v>500000</v>
      </c>
      <c r="N20" t="s">
        <v>3970</v>
      </c>
      <c r="O20">
        <v>3</v>
      </c>
      <c r="P20" t="s">
        <v>3971</v>
      </c>
      <c r="Q20">
        <v>0</v>
      </c>
      <c r="R20" t="s">
        <v>3972</v>
      </c>
      <c r="S20">
        <v>-3500</v>
      </c>
      <c r="T20" s="7" t="str">
        <f t="shared" si="0"/>
        <v>hp_3250;atk_4360;hit_500000;miss_3;cirt_0;cirtSub_-3500</v>
      </c>
    </row>
    <row r="21" spans="1:20" x14ac:dyDescent="0.15">
      <c r="A21" s="16">
        <v>380019</v>
      </c>
      <c r="B21" s="16" t="s">
        <v>230</v>
      </c>
      <c r="C21" s="16">
        <v>1</v>
      </c>
      <c r="D21" s="16">
        <v>2</v>
      </c>
      <c r="E21" s="20">
        <v>7</v>
      </c>
      <c r="F21" s="19" t="s">
        <v>3967</v>
      </c>
      <c r="I21">
        <v>5000</v>
      </c>
      <c r="J21" t="s">
        <v>3968</v>
      </c>
      <c r="K21">
        <v>10900</v>
      </c>
      <c r="L21" t="s">
        <v>3969</v>
      </c>
      <c r="M21">
        <v>500000</v>
      </c>
      <c r="N21" t="s">
        <v>3970</v>
      </c>
      <c r="O21">
        <v>3</v>
      </c>
      <c r="P21" t="s">
        <v>3971</v>
      </c>
      <c r="Q21">
        <v>0</v>
      </c>
      <c r="R21" t="s">
        <v>3972</v>
      </c>
      <c r="S21">
        <v>-3500</v>
      </c>
      <c r="T21" s="7" t="str">
        <f t="shared" si="0"/>
        <v>hp_3250;atk_4360;hit_500000;miss_3;cirt_0;cirtSub_-3500</v>
      </c>
    </row>
    <row r="22" spans="1:20" x14ac:dyDescent="0.15">
      <c r="A22" s="16">
        <v>380020</v>
      </c>
      <c r="B22" s="16" t="s">
        <v>230</v>
      </c>
      <c r="C22" s="16">
        <v>1</v>
      </c>
      <c r="D22" s="16">
        <v>2</v>
      </c>
      <c r="E22" s="20">
        <v>7</v>
      </c>
      <c r="F22" s="19" t="s">
        <v>3967</v>
      </c>
      <c r="I22">
        <v>5000</v>
      </c>
      <c r="J22" t="s">
        <v>3968</v>
      </c>
      <c r="K22">
        <v>10900</v>
      </c>
      <c r="L22" t="s">
        <v>3969</v>
      </c>
      <c r="M22">
        <v>500000</v>
      </c>
      <c r="N22" t="s">
        <v>3970</v>
      </c>
      <c r="O22">
        <v>3</v>
      </c>
      <c r="P22" t="s">
        <v>3971</v>
      </c>
      <c r="Q22">
        <v>0</v>
      </c>
      <c r="R22" t="s">
        <v>3972</v>
      </c>
      <c r="S22">
        <v>-3500</v>
      </c>
      <c r="T22" s="7" t="str">
        <f t="shared" si="0"/>
        <v>hp_3250;atk_4360;hit_500000;miss_3;cirt_0;cirtSub_-3500</v>
      </c>
    </row>
    <row r="23" spans="1:20" x14ac:dyDescent="0.15">
      <c r="A23" s="16">
        <v>380021</v>
      </c>
      <c r="B23" s="16" t="s">
        <v>230</v>
      </c>
      <c r="C23" s="16">
        <v>1</v>
      </c>
      <c r="D23" s="16">
        <v>2</v>
      </c>
      <c r="E23" s="20">
        <v>8</v>
      </c>
      <c r="F23" s="19" t="s">
        <v>3967</v>
      </c>
      <c r="I23">
        <v>7500</v>
      </c>
      <c r="J23" t="s">
        <v>3968</v>
      </c>
      <c r="K23">
        <v>11400</v>
      </c>
      <c r="L23" t="s">
        <v>3969</v>
      </c>
      <c r="M23">
        <v>500000</v>
      </c>
      <c r="N23" t="s">
        <v>3970</v>
      </c>
      <c r="O23">
        <v>4</v>
      </c>
      <c r="P23" t="s">
        <v>3971</v>
      </c>
      <c r="Q23">
        <v>0</v>
      </c>
      <c r="R23" t="s">
        <v>3972</v>
      </c>
      <c r="S23">
        <v>-3500</v>
      </c>
      <c r="T23" s="7" t="str">
        <f t="shared" si="0"/>
        <v>hp_4875;atk_4560;hit_500000;miss_4;cirt_0;cirtSub_-3500</v>
      </c>
    </row>
    <row r="24" spans="1:20" x14ac:dyDescent="0.15">
      <c r="A24" s="16">
        <v>380022</v>
      </c>
      <c r="B24" s="16" t="s">
        <v>230</v>
      </c>
      <c r="C24" s="16">
        <v>1</v>
      </c>
      <c r="D24" s="16">
        <v>2</v>
      </c>
      <c r="E24" s="20">
        <v>8</v>
      </c>
      <c r="F24" s="19" t="s">
        <v>3967</v>
      </c>
      <c r="I24">
        <v>7500</v>
      </c>
      <c r="J24" t="s">
        <v>3968</v>
      </c>
      <c r="K24">
        <v>11400</v>
      </c>
      <c r="L24" t="s">
        <v>3969</v>
      </c>
      <c r="M24">
        <v>500000</v>
      </c>
      <c r="N24" t="s">
        <v>3970</v>
      </c>
      <c r="O24">
        <v>4</v>
      </c>
      <c r="P24" t="s">
        <v>3971</v>
      </c>
      <c r="Q24">
        <v>0</v>
      </c>
      <c r="R24" t="s">
        <v>3972</v>
      </c>
      <c r="S24">
        <v>-3500</v>
      </c>
      <c r="T24" s="7" t="str">
        <f t="shared" si="0"/>
        <v>hp_4875;atk_4560;hit_500000;miss_4;cirt_0;cirtSub_-3500</v>
      </c>
    </row>
    <row r="25" spans="1:20" x14ac:dyDescent="0.15">
      <c r="A25" s="16">
        <v>380023</v>
      </c>
      <c r="B25" s="16" t="s">
        <v>230</v>
      </c>
      <c r="C25" s="16">
        <v>1</v>
      </c>
      <c r="D25" s="16">
        <v>2</v>
      </c>
      <c r="E25" s="20">
        <v>8</v>
      </c>
      <c r="F25" s="19" t="s">
        <v>3967</v>
      </c>
      <c r="I25">
        <v>7500</v>
      </c>
      <c r="J25" t="s">
        <v>3968</v>
      </c>
      <c r="K25">
        <v>11400</v>
      </c>
      <c r="L25" t="s">
        <v>3969</v>
      </c>
      <c r="M25">
        <v>500000</v>
      </c>
      <c r="N25" t="s">
        <v>3970</v>
      </c>
      <c r="O25">
        <v>4</v>
      </c>
      <c r="P25" t="s">
        <v>3971</v>
      </c>
      <c r="Q25">
        <v>0</v>
      </c>
      <c r="R25" t="s">
        <v>3972</v>
      </c>
      <c r="S25">
        <v>-3500</v>
      </c>
      <c r="T25" s="7" t="str">
        <f t="shared" si="0"/>
        <v>hp_4875;atk_4560;hit_500000;miss_4;cirt_0;cirtSub_-3500</v>
      </c>
    </row>
    <row r="26" spans="1:20" x14ac:dyDescent="0.15">
      <c r="A26" s="16">
        <v>380024</v>
      </c>
      <c r="B26" s="16" t="s">
        <v>230</v>
      </c>
      <c r="C26" s="16">
        <v>1</v>
      </c>
      <c r="D26" s="16">
        <v>2</v>
      </c>
      <c r="E26" s="20">
        <v>9</v>
      </c>
      <c r="F26" s="19" t="s">
        <v>3967</v>
      </c>
      <c r="I26">
        <v>9000</v>
      </c>
      <c r="J26" t="s">
        <v>3968</v>
      </c>
      <c r="K26">
        <v>12000</v>
      </c>
      <c r="L26" t="s">
        <v>3969</v>
      </c>
      <c r="M26">
        <v>500000</v>
      </c>
      <c r="N26" t="s">
        <v>3970</v>
      </c>
      <c r="O26">
        <v>4</v>
      </c>
      <c r="P26" t="s">
        <v>3971</v>
      </c>
      <c r="Q26">
        <v>0</v>
      </c>
      <c r="R26" t="s">
        <v>3972</v>
      </c>
      <c r="S26">
        <v>-3500</v>
      </c>
      <c r="T26" s="7" t="str">
        <f t="shared" si="0"/>
        <v>hp_5850;atk_4800;hit_500000;miss_4;cirt_0;cirtSub_-3500</v>
      </c>
    </row>
    <row r="27" spans="1:20" x14ac:dyDescent="0.15">
      <c r="A27" s="16">
        <v>380025</v>
      </c>
      <c r="B27" s="16" t="s">
        <v>230</v>
      </c>
      <c r="C27" s="16">
        <v>1</v>
      </c>
      <c r="D27" s="16">
        <v>2</v>
      </c>
      <c r="E27" s="20">
        <v>9</v>
      </c>
      <c r="F27" s="19" t="s">
        <v>3967</v>
      </c>
      <c r="I27">
        <v>9000</v>
      </c>
      <c r="J27" t="s">
        <v>3968</v>
      </c>
      <c r="K27">
        <v>12000</v>
      </c>
      <c r="L27" t="s">
        <v>3969</v>
      </c>
      <c r="M27">
        <v>500000</v>
      </c>
      <c r="N27" t="s">
        <v>3970</v>
      </c>
      <c r="O27">
        <v>4</v>
      </c>
      <c r="P27" t="s">
        <v>3971</v>
      </c>
      <c r="Q27">
        <v>0</v>
      </c>
      <c r="R27" t="s">
        <v>3972</v>
      </c>
      <c r="S27">
        <v>-3500</v>
      </c>
      <c r="T27" s="7" t="str">
        <f t="shared" si="0"/>
        <v>hp_5850;atk_4800;hit_500000;miss_4;cirt_0;cirtSub_-3500</v>
      </c>
    </row>
    <row r="28" spans="1:20" x14ac:dyDescent="0.15">
      <c r="A28" s="16">
        <v>380026</v>
      </c>
      <c r="B28" s="16" t="s">
        <v>230</v>
      </c>
      <c r="C28" s="16">
        <v>1</v>
      </c>
      <c r="D28" s="16">
        <v>2</v>
      </c>
      <c r="E28" s="20">
        <v>9</v>
      </c>
      <c r="F28" s="19" t="s">
        <v>3967</v>
      </c>
      <c r="I28">
        <v>9000</v>
      </c>
      <c r="J28" t="s">
        <v>3968</v>
      </c>
      <c r="K28">
        <v>12000</v>
      </c>
      <c r="L28" t="s">
        <v>3969</v>
      </c>
      <c r="M28">
        <v>500000</v>
      </c>
      <c r="N28" t="s">
        <v>3970</v>
      </c>
      <c r="O28">
        <v>4</v>
      </c>
      <c r="P28" t="s">
        <v>3971</v>
      </c>
      <c r="Q28">
        <v>0</v>
      </c>
      <c r="R28" t="s">
        <v>3972</v>
      </c>
      <c r="S28">
        <v>-3500</v>
      </c>
      <c r="T28" s="7" t="str">
        <f t="shared" si="0"/>
        <v>hp_5850;atk_4800;hit_500000;miss_4;cirt_0;cirtSub_-3500</v>
      </c>
    </row>
    <row r="29" spans="1:20" x14ac:dyDescent="0.15">
      <c r="A29" s="16">
        <v>380027</v>
      </c>
      <c r="B29" s="16" t="s">
        <v>230</v>
      </c>
      <c r="C29" s="16">
        <v>1</v>
      </c>
      <c r="D29" s="16">
        <v>2</v>
      </c>
      <c r="E29" s="20">
        <v>10</v>
      </c>
      <c r="F29" s="19" t="s">
        <v>3967</v>
      </c>
      <c r="I29">
        <v>10000</v>
      </c>
      <c r="J29" t="s">
        <v>3968</v>
      </c>
      <c r="K29">
        <v>13000</v>
      </c>
      <c r="L29" t="s">
        <v>3969</v>
      </c>
      <c r="M29">
        <v>500000</v>
      </c>
      <c r="N29" t="s">
        <v>3970</v>
      </c>
      <c r="O29">
        <v>5</v>
      </c>
      <c r="P29" t="s">
        <v>3971</v>
      </c>
      <c r="Q29">
        <v>0</v>
      </c>
      <c r="R29" t="s">
        <v>3972</v>
      </c>
      <c r="S29">
        <v>-3500</v>
      </c>
      <c r="T29" s="7" t="str">
        <f t="shared" si="0"/>
        <v>hp_6500;atk_5200;hit_500000;miss_5;cirt_0;cirtSub_-3500</v>
      </c>
    </row>
    <row r="30" spans="1:20" x14ac:dyDescent="0.15">
      <c r="A30" s="16">
        <v>380028</v>
      </c>
      <c r="B30" s="16" t="s">
        <v>230</v>
      </c>
      <c r="C30" s="16">
        <v>1</v>
      </c>
      <c r="D30" s="16">
        <v>2</v>
      </c>
      <c r="E30" s="20">
        <v>10</v>
      </c>
      <c r="F30" s="19" t="s">
        <v>3967</v>
      </c>
      <c r="I30">
        <v>10000</v>
      </c>
      <c r="J30" t="s">
        <v>3968</v>
      </c>
      <c r="K30">
        <v>13000</v>
      </c>
      <c r="L30" t="s">
        <v>3969</v>
      </c>
      <c r="M30">
        <v>500000</v>
      </c>
      <c r="N30" t="s">
        <v>3970</v>
      </c>
      <c r="O30">
        <v>5</v>
      </c>
      <c r="P30" t="s">
        <v>3971</v>
      </c>
      <c r="Q30">
        <v>0</v>
      </c>
      <c r="R30" t="s">
        <v>3972</v>
      </c>
      <c r="S30">
        <v>-3500</v>
      </c>
      <c r="T30" s="7" t="str">
        <f t="shared" si="0"/>
        <v>hp_6500;atk_5200;hit_500000;miss_5;cirt_0;cirtSub_-3500</v>
      </c>
    </row>
    <row r="31" spans="1:20" x14ac:dyDescent="0.15">
      <c r="A31" s="16">
        <v>380029</v>
      </c>
      <c r="B31" s="16" t="s">
        <v>230</v>
      </c>
      <c r="C31" s="16">
        <v>1</v>
      </c>
      <c r="D31" s="16">
        <v>2</v>
      </c>
      <c r="E31" s="20">
        <v>10</v>
      </c>
      <c r="F31" s="19" t="s">
        <v>3967</v>
      </c>
      <c r="I31">
        <v>10000</v>
      </c>
      <c r="J31" t="s">
        <v>3968</v>
      </c>
      <c r="K31">
        <v>13000</v>
      </c>
      <c r="L31" t="s">
        <v>3969</v>
      </c>
      <c r="M31">
        <v>500000</v>
      </c>
      <c r="N31" t="s">
        <v>3970</v>
      </c>
      <c r="O31">
        <v>5</v>
      </c>
      <c r="P31" t="s">
        <v>3971</v>
      </c>
      <c r="Q31">
        <v>0</v>
      </c>
      <c r="R31" t="s">
        <v>3972</v>
      </c>
      <c r="S31">
        <v>-3500</v>
      </c>
      <c r="T31" s="7" t="str">
        <f t="shared" si="0"/>
        <v>hp_6500;atk_5200;hit_500000;miss_5;cirt_0;cirtSub_-3500</v>
      </c>
    </row>
    <row r="32" spans="1:20" x14ac:dyDescent="0.15">
      <c r="A32" s="16">
        <v>380030</v>
      </c>
      <c r="B32" s="16" t="s">
        <v>230</v>
      </c>
      <c r="C32" s="16">
        <v>1</v>
      </c>
      <c r="D32" s="16">
        <v>2</v>
      </c>
      <c r="E32" s="20">
        <v>11</v>
      </c>
      <c r="F32" s="19" t="s">
        <v>3967</v>
      </c>
      <c r="I32">
        <v>11000</v>
      </c>
      <c r="J32" t="s">
        <v>3968</v>
      </c>
      <c r="K32">
        <v>15000</v>
      </c>
      <c r="L32" t="s">
        <v>3969</v>
      </c>
      <c r="M32">
        <v>500000</v>
      </c>
      <c r="N32" t="s">
        <v>3970</v>
      </c>
      <c r="O32">
        <v>5</v>
      </c>
      <c r="P32" t="s">
        <v>3971</v>
      </c>
      <c r="Q32">
        <v>0</v>
      </c>
      <c r="R32" t="s">
        <v>3972</v>
      </c>
      <c r="S32">
        <v>-3500</v>
      </c>
      <c r="T32" s="7" t="str">
        <f t="shared" si="0"/>
        <v>hp_7150;atk_6000;hit_500000;miss_5;cirt_0;cirtSub_-3500</v>
      </c>
    </row>
    <row r="33" spans="1:20" x14ac:dyDescent="0.15">
      <c r="A33" s="16">
        <v>380031</v>
      </c>
      <c r="B33" s="16" t="s">
        <v>230</v>
      </c>
      <c r="C33" s="16">
        <v>1</v>
      </c>
      <c r="D33" s="16">
        <v>2</v>
      </c>
      <c r="E33" s="20">
        <v>11</v>
      </c>
      <c r="F33" s="19" t="s">
        <v>3967</v>
      </c>
      <c r="I33">
        <v>11000</v>
      </c>
      <c r="J33" t="s">
        <v>3968</v>
      </c>
      <c r="K33">
        <v>15000</v>
      </c>
      <c r="L33" t="s">
        <v>3969</v>
      </c>
      <c r="M33">
        <v>500000</v>
      </c>
      <c r="N33" t="s">
        <v>3970</v>
      </c>
      <c r="O33">
        <v>5</v>
      </c>
      <c r="P33" t="s">
        <v>3971</v>
      </c>
      <c r="Q33">
        <v>0</v>
      </c>
      <c r="R33" t="s">
        <v>3972</v>
      </c>
      <c r="S33">
        <v>-3500</v>
      </c>
      <c r="T33" s="7" t="str">
        <f t="shared" si="0"/>
        <v>hp_7150;atk_6000;hit_500000;miss_5;cirt_0;cirtSub_-3500</v>
      </c>
    </row>
    <row r="34" spans="1:20" x14ac:dyDescent="0.15">
      <c r="A34" s="16">
        <v>380032</v>
      </c>
      <c r="B34" s="16" t="s">
        <v>230</v>
      </c>
      <c r="C34" s="16">
        <v>1</v>
      </c>
      <c r="D34" s="16">
        <v>2</v>
      </c>
      <c r="E34" s="20">
        <v>11</v>
      </c>
      <c r="F34" s="19" t="s">
        <v>3967</v>
      </c>
      <c r="I34">
        <v>11000</v>
      </c>
      <c r="J34" t="s">
        <v>3968</v>
      </c>
      <c r="K34">
        <v>15000</v>
      </c>
      <c r="L34" t="s">
        <v>3969</v>
      </c>
      <c r="M34">
        <v>500000</v>
      </c>
      <c r="N34" t="s">
        <v>3970</v>
      </c>
      <c r="O34">
        <v>5</v>
      </c>
      <c r="P34" t="s">
        <v>3971</v>
      </c>
      <c r="Q34">
        <v>0</v>
      </c>
      <c r="R34" t="s">
        <v>3972</v>
      </c>
      <c r="S34">
        <v>-3500</v>
      </c>
      <c r="T34" s="7" t="str">
        <f t="shared" si="0"/>
        <v>hp_7150;atk_6000;hit_500000;miss_5;cirt_0;cirtSub_-3500</v>
      </c>
    </row>
    <row r="35" spans="1:20" x14ac:dyDescent="0.15">
      <c r="A35" s="16">
        <v>380033</v>
      </c>
      <c r="B35" s="16" t="s">
        <v>230</v>
      </c>
      <c r="C35" s="16">
        <v>1</v>
      </c>
      <c r="D35" s="16">
        <v>2</v>
      </c>
      <c r="E35" s="20">
        <v>12</v>
      </c>
      <c r="F35" s="19" t="s">
        <v>3967</v>
      </c>
      <c r="I35">
        <v>12500</v>
      </c>
      <c r="J35" t="s">
        <v>3968</v>
      </c>
      <c r="K35">
        <v>20000</v>
      </c>
      <c r="L35" t="s">
        <v>3969</v>
      </c>
      <c r="M35">
        <v>500000</v>
      </c>
      <c r="N35" t="s">
        <v>3970</v>
      </c>
      <c r="O35">
        <v>6</v>
      </c>
      <c r="P35" t="s">
        <v>3971</v>
      </c>
      <c r="Q35">
        <v>0</v>
      </c>
      <c r="R35" t="s">
        <v>3972</v>
      </c>
      <c r="S35">
        <v>-3500</v>
      </c>
      <c r="T35" s="7" t="str">
        <f t="shared" si="0"/>
        <v>hp_8125;atk_8000;hit_500000;miss_6;cirt_0;cirtSub_-3500</v>
      </c>
    </row>
    <row r="36" spans="1:20" x14ac:dyDescent="0.15">
      <c r="A36" s="16">
        <v>380034</v>
      </c>
      <c r="B36" s="16" t="s">
        <v>230</v>
      </c>
      <c r="C36" s="16">
        <v>1</v>
      </c>
      <c r="D36" s="16">
        <v>2</v>
      </c>
      <c r="E36" s="20">
        <v>12</v>
      </c>
      <c r="F36" s="19" t="s">
        <v>3967</v>
      </c>
      <c r="I36">
        <v>12500</v>
      </c>
      <c r="J36" t="s">
        <v>3968</v>
      </c>
      <c r="K36">
        <v>20000</v>
      </c>
      <c r="L36" t="s">
        <v>3969</v>
      </c>
      <c r="M36">
        <v>500000</v>
      </c>
      <c r="N36" t="s">
        <v>3970</v>
      </c>
      <c r="O36">
        <v>6</v>
      </c>
      <c r="P36" t="s">
        <v>3971</v>
      </c>
      <c r="Q36">
        <v>0</v>
      </c>
      <c r="R36" t="s">
        <v>3972</v>
      </c>
      <c r="S36">
        <v>-3500</v>
      </c>
      <c r="T36" s="7" t="str">
        <f t="shared" si="0"/>
        <v>hp_8125;atk_8000;hit_500000;miss_6;cirt_0;cirtSub_-3500</v>
      </c>
    </row>
    <row r="37" spans="1:20" x14ac:dyDescent="0.15">
      <c r="A37" s="16">
        <v>380035</v>
      </c>
      <c r="B37" s="16" t="s">
        <v>230</v>
      </c>
      <c r="C37" s="16">
        <v>1</v>
      </c>
      <c r="D37" s="16">
        <v>2</v>
      </c>
      <c r="E37" s="20">
        <v>12</v>
      </c>
      <c r="F37" s="19" t="s">
        <v>3967</v>
      </c>
      <c r="I37">
        <v>12500</v>
      </c>
      <c r="J37" t="s">
        <v>3968</v>
      </c>
      <c r="K37">
        <v>20000</v>
      </c>
      <c r="L37" t="s">
        <v>3969</v>
      </c>
      <c r="M37">
        <v>500000</v>
      </c>
      <c r="N37" t="s">
        <v>3970</v>
      </c>
      <c r="O37">
        <v>6</v>
      </c>
      <c r="P37" t="s">
        <v>3971</v>
      </c>
      <c r="Q37">
        <v>0</v>
      </c>
      <c r="R37" t="s">
        <v>3972</v>
      </c>
      <c r="S37">
        <v>-3500</v>
      </c>
      <c r="T37" s="7" t="str">
        <f t="shared" si="0"/>
        <v>hp_8125;atk_8000;hit_500000;miss_6;cirt_0;cirtSub_-3500</v>
      </c>
    </row>
    <row r="38" spans="1:20" x14ac:dyDescent="0.15">
      <c r="A38" s="16">
        <v>380036</v>
      </c>
      <c r="B38" s="16" t="s">
        <v>230</v>
      </c>
      <c r="C38" s="16">
        <v>1</v>
      </c>
      <c r="D38" s="16">
        <v>2</v>
      </c>
      <c r="E38" s="20">
        <v>13</v>
      </c>
      <c r="F38" s="19" t="s">
        <v>3967</v>
      </c>
      <c r="I38">
        <v>13500</v>
      </c>
      <c r="J38" t="s">
        <v>3968</v>
      </c>
      <c r="K38">
        <v>23000</v>
      </c>
      <c r="L38" t="s">
        <v>3969</v>
      </c>
      <c r="M38">
        <v>500000</v>
      </c>
      <c r="N38" t="s">
        <v>3970</v>
      </c>
      <c r="O38">
        <v>6</v>
      </c>
      <c r="P38" t="s">
        <v>3971</v>
      </c>
      <c r="Q38">
        <v>0</v>
      </c>
      <c r="R38" t="s">
        <v>3972</v>
      </c>
      <c r="S38">
        <v>-3500</v>
      </c>
      <c r="T38" s="7" t="str">
        <f t="shared" si="0"/>
        <v>hp_8775;atk_9200;hit_500000;miss_6;cirt_0;cirtSub_-3500</v>
      </c>
    </row>
    <row r="39" spans="1:20" x14ac:dyDescent="0.15">
      <c r="A39" s="16">
        <v>380037</v>
      </c>
      <c r="B39" s="16" t="s">
        <v>230</v>
      </c>
      <c r="C39" s="16">
        <v>1</v>
      </c>
      <c r="D39" s="16">
        <v>2</v>
      </c>
      <c r="E39" s="20">
        <v>13</v>
      </c>
      <c r="F39" s="19" t="s">
        <v>3967</v>
      </c>
      <c r="I39">
        <v>13500</v>
      </c>
      <c r="J39" t="s">
        <v>3968</v>
      </c>
      <c r="K39">
        <v>23000</v>
      </c>
      <c r="L39" t="s">
        <v>3969</v>
      </c>
      <c r="M39">
        <v>500000</v>
      </c>
      <c r="N39" t="s">
        <v>3970</v>
      </c>
      <c r="O39">
        <v>6</v>
      </c>
      <c r="P39" t="s">
        <v>3971</v>
      </c>
      <c r="Q39">
        <v>0</v>
      </c>
      <c r="R39" t="s">
        <v>3972</v>
      </c>
      <c r="S39">
        <v>-3500</v>
      </c>
      <c r="T39" s="7" t="str">
        <f t="shared" si="0"/>
        <v>hp_8775;atk_9200;hit_500000;miss_6;cirt_0;cirtSub_-3500</v>
      </c>
    </row>
    <row r="40" spans="1:20" x14ac:dyDescent="0.15">
      <c r="A40" s="16">
        <v>380038</v>
      </c>
      <c r="B40" s="16" t="s">
        <v>230</v>
      </c>
      <c r="C40" s="16">
        <v>1</v>
      </c>
      <c r="D40" s="16">
        <v>2</v>
      </c>
      <c r="E40" s="20">
        <v>13</v>
      </c>
      <c r="F40" s="19" t="s">
        <v>3967</v>
      </c>
      <c r="I40">
        <v>13500</v>
      </c>
      <c r="J40" t="s">
        <v>3968</v>
      </c>
      <c r="K40">
        <v>23000</v>
      </c>
      <c r="L40" t="s">
        <v>3969</v>
      </c>
      <c r="M40">
        <v>500000</v>
      </c>
      <c r="N40" t="s">
        <v>3970</v>
      </c>
      <c r="O40">
        <v>6</v>
      </c>
      <c r="P40" t="s">
        <v>3971</v>
      </c>
      <c r="Q40">
        <v>0</v>
      </c>
      <c r="R40" t="s">
        <v>3972</v>
      </c>
      <c r="S40">
        <v>-3500</v>
      </c>
      <c r="T40" s="7" t="str">
        <f t="shared" si="0"/>
        <v>hp_8775;atk_9200;hit_500000;miss_6;cirt_0;cirtSub_-3500</v>
      </c>
    </row>
    <row r="41" spans="1:20" x14ac:dyDescent="0.15">
      <c r="A41" s="16">
        <v>380039</v>
      </c>
      <c r="B41" s="16" t="s">
        <v>230</v>
      </c>
      <c r="C41" s="16">
        <v>1</v>
      </c>
      <c r="D41" s="16">
        <v>2</v>
      </c>
      <c r="E41" s="20">
        <v>14</v>
      </c>
      <c r="F41" s="19" t="s">
        <v>3967</v>
      </c>
      <c r="I41">
        <v>15500</v>
      </c>
      <c r="J41" t="s">
        <v>3968</v>
      </c>
      <c r="K41">
        <v>26000</v>
      </c>
      <c r="L41" t="s">
        <v>3969</v>
      </c>
      <c r="M41">
        <v>500000</v>
      </c>
      <c r="N41" t="s">
        <v>3970</v>
      </c>
      <c r="O41">
        <v>7</v>
      </c>
      <c r="P41" t="s">
        <v>3971</v>
      </c>
      <c r="Q41">
        <v>0</v>
      </c>
      <c r="R41" t="s">
        <v>3972</v>
      </c>
      <c r="S41">
        <v>-3500</v>
      </c>
      <c r="T41" s="7" t="str">
        <f t="shared" si="0"/>
        <v>hp_10075;atk_10400;hit_500000;miss_7;cirt_0;cirtSub_-3500</v>
      </c>
    </row>
    <row r="42" spans="1:20" x14ac:dyDescent="0.15">
      <c r="A42" s="16">
        <v>380040</v>
      </c>
      <c r="B42" s="16" t="s">
        <v>230</v>
      </c>
      <c r="C42" s="16">
        <v>1</v>
      </c>
      <c r="D42" s="16">
        <v>2</v>
      </c>
      <c r="E42" s="20">
        <v>14</v>
      </c>
      <c r="F42" s="19" t="s">
        <v>3967</v>
      </c>
      <c r="I42">
        <v>15500</v>
      </c>
      <c r="J42" t="s">
        <v>3968</v>
      </c>
      <c r="K42">
        <v>26000</v>
      </c>
      <c r="L42" t="s">
        <v>3969</v>
      </c>
      <c r="M42">
        <v>500000</v>
      </c>
      <c r="N42" t="s">
        <v>3970</v>
      </c>
      <c r="O42">
        <v>7</v>
      </c>
      <c r="P42" t="s">
        <v>3971</v>
      </c>
      <c r="Q42">
        <v>0</v>
      </c>
      <c r="R42" t="s">
        <v>3972</v>
      </c>
      <c r="S42">
        <v>-3500</v>
      </c>
      <c r="T42" s="7" t="str">
        <f t="shared" si="0"/>
        <v>hp_10075;atk_10400;hit_500000;miss_7;cirt_0;cirtSub_-3500</v>
      </c>
    </row>
    <row r="43" spans="1:20" x14ac:dyDescent="0.15">
      <c r="A43" s="16">
        <v>380041</v>
      </c>
      <c r="B43" s="16" t="s">
        <v>230</v>
      </c>
      <c r="C43" s="16">
        <v>1</v>
      </c>
      <c r="D43" s="16">
        <v>2</v>
      </c>
      <c r="E43" s="20">
        <v>14</v>
      </c>
      <c r="F43" s="19" t="s">
        <v>3967</v>
      </c>
      <c r="I43">
        <v>15500</v>
      </c>
      <c r="J43" t="s">
        <v>3968</v>
      </c>
      <c r="K43">
        <v>26000</v>
      </c>
      <c r="L43" t="s">
        <v>3969</v>
      </c>
      <c r="M43">
        <v>500000</v>
      </c>
      <c r="N43" t="s">
        <v>3970</v>
      </c>
      <c r="O43">
        <v>7</v>
      </c>
      <c r="P43" t="s">
        <v>3971</v>
      </c>
      <c r="Q43">
        <v>0</v>
      </c>
      <c r="R43" t="s">
        <v>3972</v>
      </c>
      <c r="S43">
        <v>-3500</v>
      </c>
      <c r="T43" s="7" t="str">
        <f t="shared" si="0"/>
        <v>hp_10075;atk_10400;hit_500000;miss_7;cirt_0;cirtSub_-3500</v>
      </c>
    </row>
    <row r="44" spans="1:20" x14ac:dyDescent="0.15">
      <c r="A44" s="16">
        <v>380042</v>
      </c>
      <c r="B44" s="16" t="s">
        <v>230</v>
      </c>
      <c r="C44" s="16">
        <v>1</v>
      </c>
      <c r="D44" s="16">
        <v>2</v>
      </c>
      <c r="E44" s="20">
        <v>15</v>
      </c>
      <c r="F44" s="19" t="s">
        <v>3967</v>
      </c>
      <c r="I44">
        <v>17500</v>
      </c>
      <c r="J44" t="s">
        <v>3968</v>
      </c>
      <c r="K44">
        <v>29000</v>
      </c>
      <c r="L44" t="s">
        <v>3969</v>
      </c>
      <c r="M44">
        <v>500000</v>
      </c>
      <c r="N44" t="s">
        <v>3970</v>
      </c>
      <c r="O44">
        <v>7</v>
      </c>
      <c r="P44" t="s">
        <v>3971</v>
      </c>
      <c r="Q44">
        <v>0</v>
      </c>
      <c r="R44" t="s">
        <v>3972</v>
      </c>
      <c r="S44">
        <v>-3500</v>
      </c>
      <c r="T44" s="7" t="str">
        <f t="shared" si="0"/>
        <v>hp_11375;atk_11600;hit_500000;miss_7;cirt_0;cirtSub_-3500</v>
      </c>
    </row>
    <row r="45" spans="1:20" x14ac:dyDescent="0.15">
      <c r="A45" s="16">
        <v>380043</v>
      </c>
      <c r="B45" s="16" t="s">
        <v>230</v>
      </c>
      <c r="C45" s="16">
        <v>1</v>
      </c>
      <c r="D45" s="16">
        <v>2</v>
      </c>
      <c r="E45" s="20">
        <v>15</v>
      </c>
      <c r="F45" s="19" t="s">
        <v>3967</v>
      </c>
      <c r="I45">
        <v>17500</v>
      </c>
      <c r="J45" t="s">
        <v>3968</v>
      </c>
      <c r="K45">
        <v>29000</v>
      </c>
      <c r="L45" t="s">
        <v>3969</v>
      </c>
      <c r="M45">
        <v>500000</v>
      </c>
      <c r="N45" t="s">
        <v>3970</v>
      </c>
      <c r="O45">
        <v>7</v>
      </c>
      <c r="P45" t="s">
        <v>3971</v>
      </c>
      <c r="Q45">
        <v>0</v>
      </c>
      <c r="R45" t="s">
        <v>3972</v>
      </c>
      <c r="S45">
        <v>-3500</v>
      </c>
      <c r="T45" s="7" t="str">
        <f t="shared" si="0"/>
        <v>hp_11375;atk_11600;hit_500000;miss_7;cirt_0;cirtSub_-3500</v>
      </c>
    </row>
    <row r="46" spans="1:20" x14ac:dyDescent="0.15">
      <c r="A46" s="16">
        <v>380044</v>
      </c>
      <c r="B46" s="16" t="s">
        <v>230</v>
      </c>
      <c r="C46" s="16">
        <v>1</v>
      </c>
      <c r="D46" s="16">
        <v>2</v>
      </c>
      <c r="E46" s="20">
        <v>15</v>
      </c>
      <c r="F46" s="19" t="s">
        <v>3967</v>
      </c>
      <c r="I46">
        <v>17500</v>
      </c>
      <c r="J46" t="s">
        <v>3968</v>
      </c>
      <c r="K46">
        <v>29000</v>
      </c>
      <c r="L46" t="s">
        <v>3969</v>
      </c>
      <c r="M46">
        <v>500000</v>
      </c>
      <c r="N46" t="s">
        <v>3970</v>
      </c>
      <c r="O46">
        <v>7</v>
      </c>
      <c r="P46" t="s">
        <v>3971</v>
      </c>
      <c r="Q46">
        <v>0</v>
      </c>
      <c r="R46" t="s">
        <v>3972</v>
      </c>
      <c r="S46">
        <v>-3500</v>
      </c>
      <c r="T46" s="7" t="str">
        <f t="shared" si="0"/>
        <v>hp_11375;atk_11600;hit_500000;miss_7;cirt_0;cirtSub_-3500</v>
      </c>
    </row>
    <row r="47" spans="1:20" x14ac:dyDescent="0.15">
      <c r="A47" s="16">
        <v>380045</v>
      </c>
      <c r="B47" s="16" t="s">
        <v>230</v>
      </c>
      <c r="C47" s="16">
        <v>1</v>
      </c>
      <c r="D47" s="16">
        <v>2</v>
      </c>
      <c r="E47" s="20">
        <v>16</v>
      </c>
      <c r="F47" s="19" t="s">
        <v>3967</v>
      </c>
      <c r="I47">
        <v>19500</v>
      </c>
      <c r="J47" t="s">
        <v>3968</v>
      </c>
      <c r="K47">
        <v>32000</v>
      </c>
      <c r="L47" t="s">
        <v>3969</v>
      </c>
      <c r="M47">
        <v>500000</v>
      </c>
      <c r="N47" t="s">
        <v>3970</v>
      </c>
      <c r="O47">
        <v>8</v>
      </c>
      <c r="P47" t="s">
        <v>3971</v>
      </c>
      <c r="Q47">
        <v>0</v>
      </c>
      <c r="R47" t="s">
        <v>3972</v>
      </c>
      <c r="S47">
        <v>-3500</v>
      </c>
      <c r="T47" s="7" t="str">
        <f t="shared" si="0"/>
        <v>hp_12675;atk_12800;hit_500000;miss_8;cirt_0;cirtSub_-3500</v>
      </c>
    </row>
    <row r="48" spans="1:20" x14ac:dyDescent="0.15">
      <c r="A48" s="16">
        <v>380046</v>
      </c>
      <c r="B48" s="16" t="s">
        <v>230</v>
      </c>
      <c r="C48" s="16">
        <v>1</v>
      </c>
      <c r="D48" s="16">
        <v>2</v>
      </c>
      <c r="E48" s="20">
        <v>16</v>
      </c>
      <c r="F48" s="19" t="s">
        <v>3967</v>
      </c>
      <c r="I48">
        <v>19500</v>
      </c>
      <c r="J48" t="s">
        <v>3968</v>
      </c>
      <c r="K48">
        <v>32000</v>
      </c>
      <c r="L48" t="s">
        <v>3969</v>
      </c>
      <c r="M48">
        <v>500000</v>
      </c>
      <c r="N48" t="s">
        <v>3970</v>
      </c>
      <c r="O48">
        <v>8</v>
      </c>
      <c r="P48" t="s">
        <v>3971</v>
      </c>
      <c r="Q48">
        <v>0</v>
      </c>
      <c r="R48" t="s">
        <v>3972</v>
      </c>
      <c r="S48">
        <v>-3500</v>
      </c>
      <c r="T48" s="7" t="str">
        <f t="shared" si="0"/>
        <v>hp_12675;atk_12800;hit_500000;miss_8;cirt_0;cirtSub_-3500</v>
      </c>
    </row>
    <row r="49" spans="1:20" x14ac:dyDescent="0.15">
      <c r="A49" s="16">
        <v>380047</v>
      </c>
      <c r="B49" s="16" t="s">
        <v>230</v>
      </c>
      <c r="C49" s="16">
        <v>1</v>
      </c>
      <c r="D49" s="16">
        <v>2</v>
      </c>
      <c r="E49" s="20">
        <v>16</v>
      </c>
      <c r="F49" s="19" t="s">
        <v>3967</v>
      </c>
      <c r="I49">
        <v>19500</v>
      </c>
      <c r="J49" t="s">
        <v>3968</v>
      </c>
      <c r="K49">
        <v>32000</v>
      </c>
      <c r="L49" t="s">
        <v>3969</v>
      </c>
      <c r="M49">
        <v>500000</v>
      </c>
      <c r="N49" t="s">
        <v>3970</v>
      </c>
      <c r="O49">
        <v>8</v>
      </c>
      <c r="P49" t="s">
        <v>3971</v>
      </c>
      <c r="Q49">
        <v>0</v>
      </c>
      <c r="R49" t="s">
        <v>3972</v>
      </c>
      <c r="S49">
        <v>-3500</v>
      </c>
      <c r="T49" s="7" t="str">
        <f t="shared" si="0"/>
        <v>hp_12675;atk_12800;hit_500000;miss_8;cirt_0;cirtSub_-3500</v>
      </c>
    </row>
    <row r="50" spans="1:20" x14ac:dyDescent="0.15">
      <c r="A50" s="16">
        <v>380048</v>
      </c>
      <c r="B50" s="16" t="s">
        <v>230</v>
      </c>
      <c r="C50" s="16">
        <v>1</v>
      </c>
      <c r="D50" s="16">
        <v>2</v>
      </c>
      <c r="E50" s="20">
        <v>17</v>
      </c>
      <c r="F50" s="19" t="s">
        <v>3967</v>
      </c>
      <c r="I50">
        <v>21500</v>
      </c>
      <c r="J50" t="s">
        <v>3968</v>
      </c>
      <c r="K50">
        <v>35000</v>
      </c>
      <c r="L50" t="s">
        <v>3969</v>
      </c>
      <c r="M50">
        <v>500000</v>
      </c>
      <c r="N50" t="s">
        <v>3970</v>
      </c>
      <c r="O50">
        <v>8</v>
      </c>
      <c r="P50" t="s">
        <v>3971</v>
      </c>
      <c r="Q50">
        <v>0</v>
      </c>
      <c r="R50" t="s">
        <v>3972</v>
      </c>
      <c r="S50">
        <v>-3500</v>
      </c>
      <c r="T50" s="7" t="str">
        <f t="shared" si="0"/>
        <v>hp_13975;atk_14000;hit_500000;miss_8;cirt_0;cirtSub_-3500</v>
      </c>
    </row>
    <row r="51" spans="1:20" x14ac:dyDescent="0.15">
      <c r="A51" s="16">
        <v>380049</v>
      </c>
      <c r="B51" s="16" t="s">
        <v>230</v>
      </c>
      <c r="C51" s="16">
        <v>1</v>
      </c>
      <c r="D51" s="16">
        <v>2</v>
      </c>
      <c r="E51" s="20">
        <v>17</v>
      </c>
      <c r="F51" s="19" t="s">
        <v>3967</v>
      </c>
      <c r="I51">
        <v>21500</v>
      </c>
      <c r="J51" t="s">
        <v>3968</v>
      </c>
      <c r="K51">
        <v>35000</v>
      </c>
      <c r="L51" t="s">
        <v>3969</v>
      </c>
      <c r="M51">
        <v>500000</v>
      </c>
      <c r="N51" t="s">
        <v>3970</v>
      </c>
      <c r="O51">
        <v>8</v>
      </c>
      <c r="P51" t="s">
        <v>3971</v>
      </c>
      <c r="Q51">
        <v>0</v>
      </c>
      <c r="R51" t="s">
        <v>3972</v>
      </c>
      <c r="S51">
        <v>-3500</v>
      </c>
      <c r="T51" s="7" t="str">
        <f t="shared" si="0"/>
        <v>hp_13975;atk_14000;hit_500000;miss_8;cirt_0;cirtSub_-3500</v>
      </c>
    </row>
    <row r="52" spans="1:20" x14ac:dyDescent="0.15">
      <c r="A52" s="16">
        <v>380050</v>
      </c>
      <c r="B52" s="16" t="s">
        <v>230</v>
      </c>
      <c r="C52" s="16">
        <v>1</v>
      </c>
      <c r="D52" s="16">
        <v>2</v>
      </c>
      <c r="E52" s="20">
        <v>17</v>
      </c>
      <c r="F52" s="19" t="s">
        <v>3967</v>
      </c>
      <c r="I52">
        <v>21500</v>
      </c>
      <c r="J52" t="s">
        <v>3968</v>
      </c>
      <c r="K52">
        <v>35000</v>
      </c>
      <c r="L52" t="s">
        <v>3969</v>
      </c>
      <c r="M52">
        <v>500000</v>
      </c>
      <c r="N52" t="s">
        <v>3970</v>
      </c>
      <c r="O52">
        <v>8</v>
      </c>
      <c r="P52" t="s">
        <v>3971</v>
      </c>
      <c r="Q52">
        <v>0</v>
      </c>
      <c r="R52" t="s">
        <v>3972</v>
      </c>
      <c r="S52">
        <v>-3500</v>
      </c>
      <c r="T52" s="7" t="str">
        <f t="shared" si="0"/>
        <v>hp_13975;atk_14000;hit_500000;miss_8;cirt_0;cirtSub_-3500</v>
      </c>
    </row>
    <row r="53" spans="1:20" x14ac:dyDescent="0.15">
      <c r="A53" s="16">
        <v>380051</v>
      </c>
      <c r="B53" s="16" t="s">
        <v>230</v>
      </c>
      <c r="C53" s="16">
        <v>1</v>
      </c>
      <c r="D53" s="16">
        <v>2</v>
      </c>
      <c r="E53" s="20">
        <v>18</v>
      </c>
      <c r="F53" s="19" t="s">
        <v>3967</v>
      </c>
      <c r="I53">
        <v>24000</v>
      </c>
      <c r="J53" t="s">
        <v>3968</v>
      </c>
      <c r="K53">
        <v>38000</v>
      </c>
      <c r="L53" t="s">
        <v>3969</v>
      </c>
      <c r="M53">
        <v>500000</v>
      </c>
      <c r="N53" t="s">
        <v>3970</v>
      </c>
      <c r="O53">
        <v>9</v>
      </c>
      <c r="P53" t="s">
        <v>3971</v>
      </c>
      <c r="Q53">
        <v>0</v>
      </c>
      <c r="R53" t="s">
        <v>3972</v>
      </c>
      <c r="S53">
        <v>-3500</v>
      </c>
      <c r="T53" s="7" t="str">
        <f t="shared" si="0"/>
        <v>hp_15600;atk_15200;hit_500000;miss_9;cirt_0;cirtSub_-3500</v>
      </c>
    </row>
    <row r="54" spans="1:20" x14ac:dyDescent="0.15">
      <c r="A54" s="16">
        <v>380052</v>
      </c>
      <c r="B54" s="16" t="s">
        <v>230</v>
      </c>
      <c r="C54" s="16">
        <v>1</v>
      </c>
      <c r="D54" s="16">
        <v>2</v>
      </c>
      <c r="E54" s="20">
        <v>18</v>
      </c>
      <c r="F54" s="19" t="s">
        <v>3967</v>
      </c>
      <c r="I54">
        <v>24000</v>
      </c>
      <c r="J54" t="s">
        <v>3968</v>
      </c>
      <c r="K54">
        <v>38000</v>
      </c>
      <c r="L54" t="s">
        <v>3969</v>
      </c>
      <c r="M54">
        <v>500000</v>
      </c>
      <c r="N54" t="s">
        <v>3970</v>
      </c>
      <c r="O54">
        <v>9</v>
      </c>
      <c r="P54" t="s">
        <v>3971</v>
      </c>
      <c r="Q54">
        <v>0</v>
      </c>
      <c r="R54" t="s">
        <v>3972</v>
      </c>
      <c r="S54">
        <v>-3500</v>
      </c>
      <c r="T54" s="7" t="str">
        <f t="shared" si="0"/>
        <v>hp_15600;atk_15200;hit_500000;miss_9;cirt_0;cirtSub_-3500</v>
      </c>
    </row>
    <row r="55" spans="1:20" x14ac:dyDescent="0.15">
      <c r="A55" s="16">
        <v>380053</v>
      </c>
      <c r="B55" s="16" t="s">
        <v>230</v>
      </c>
      <c r="C55" s="16">
        <v>1</v>
      </c>
      <c r="D55" s="16">
        <v>2</v>
      </c>
      <c r="E55" s="20">
        <v>18</v>
      </c>
      <c r="F55" s="19" t="s">
        <v>3967</v>
      </c>
      <c r="I55">
        <v>24000</v>
      </c>
      <c r="J55" t="s">
        <v>3968</v>
      </c>
      <c r="K55">
        <v>38000</v>
      </c>
      <c r="L55" t="s">
        <v>3969</v>
      </c>
      <c r="M55">
        <v>500000</v>
      </c>
      <c r="N55" t="s">
        <v>3970</v>
      </c>
      <c r="O55">
        <v>9</v>
      </c>
      <c r="P55" t="s">
        <v>3971</v>
      </c>
      <c r="Q55">
        <v>0</v>
      </c>
      <c r="R55" t="s">
        <v>3972</v>
      </c>
      <c r="S55">
        <v>-3500</v>
      </c>
      <c r="T55" s="7" t="str">
        <f t="shared" si="0"/>
        <v>hp_15600;atk_15200;hit_500000;miss_9;cirt_0;cirtSub_-3500</v>
      </c>
    </row>
    <row r="56" spans="1:20" x14ac:dyDescent="0.15">
      <c r="A56" s="16">
        <v>380054</v>
      </c>
      <c r="B56" s="16" t="s">
        <v>230</v>
      </c>
      <c r="C56" s="16">
        <v>1</v>
      </c>
      <c r="D56" s="16">
        <v>2</v>
      </c>
      <c r="E56" s="20">
        <v>19</v>
      </c>
      <c r="F56" s="19" t="s">
        <v>3967</v>
      </c>
      <c r="I56">
        <v>25000</v>
      </c>
      <c r="J56" t="s">
        <v>3968</v>
      </c>
      <c r="K56">
        <v>41000</v>
      </c>
      <c r="L56" t="s">
        <v>3969</v>
      </c>
      <c r="M56">
        <v>500000</v>
      </c>
      <c r="N56" t="s">
        <v>3970</v>
      </c>
      <c r="O56">
        <v>9</v>
      </c>
      <c r="P56" t="s">
        <v>3971</v>
      </c>
      <c r="Q56">
        <v>0</v>
      </c>
      <c r="R56" t="s">
        <v>3972</v>
      </c>
      <c r="S56">
        <v>-3500</v>
      </c>
      <c r="T56" s="7" t="str">
        <f t="shared" si="0"/>
        <v>hp_16250;atk_16400;hit_500000;miss_9;cirt_0;cirtSub_-3500</v>
      </c>
    </row>
    <row r="57" spans="1:20" x14ac:dyDescent="0.15">
      <c r="A57" s="16">
        <v>380055</v>
      </c>
      <c r="B57" s="16" t="s">
        <v>230</v>
      </c>
      <c r="C57" s="16">
        <v>1</v>
      </c>
      <c r="D57" s="16">
        <v>2</v>
      </c>
      <c r="E57" s="20">
        <v>19</v>
      </c>
      <c r="F57" s="19" t="s">
        <v>3967</v>
      </c>
      <c r="I57">
        <v>25000</v>
      </c>
      <c r="J57" t="s">
        <v>3968</v>
      </c>
      <c r="K57">
        <v>41000</v>
      </c>
      <c r="L57" t="s">
        <v>3969</v>
      </c>
      <c r="M57">
        <v>500000</v>
      </c>
      <c r="N57" t="s">
        <v>3970</v>
      </c>
      <c r="O57">
        <v>9</v>
      </c>
      <c r="P57" t="s">
        <v>3971</v>
      </c>
      <c r="Q57">
        <v>0</v>
      </c>
      <c r="R57" t="s">
        <v>3972</v>
      </c>
      <c r="S57">
        <v>-3500</v>
      </c>
      <c r="T57" s="7" t="str">
        <f t="shared" si="0"/>
        <v>hp_16250;atk_16400;hit_500000;miss_9;cirt_0;cirtSub_-3500</v>
      </c>
    </row>
    <row r="58" spans="1:20" x14ac:dyDescent="0.15">
      <c r="A58" s="16">
        <v>380056</v>
      </c>
      <c r="B58" s="16" t="s">
        <v>230</v>
      </c>
      <c r="C58" s="16">
        <v>1</v>
      </c>
      <c r="D58" s="16">
        <v>2</v>
      </c>
      <c r="E58" s="20">
        <v>19</v>
      </c>
      <c r="F58" s="19" t="s">
        <v>3967</v>
      </c>
      <c r="I58">
        <v>25000</v>
      </c>
      <c r="J58" t="s">
        <v>3968</v>
      </c>
      <c r="K58">
        <v>41000</v>
      </c>
      <c r="L58" t="s">
        <v>3969</v>
      </c>
      <c r="M58">
        <v>500000</v>
      </c>
      <c r="N58" t="s">
        <v>3970</v>
      </c>
      <c r="O58">
        <v>9</v>
      </c>
      <c r="P58" t="s">
        <v>3971</v>
      </c>
      <c r="Q58">
        <v>0</v>
      </c>
      <c r="R58" t="s">
        <v>3972</v>
      </c>
      <c r="S58">
        <v>-3500</v>
      </c>
      <c r="T58" s="7" t="str">
        <f t="shared" si="0"/>
        <v>hp_16250;atk_16400;hit_500000;miss_9;cirt_0;cirtSub_-3500</v>
      </c>
    </row>
    <row r="59" spans="1:20" x14ac:dyDescent="0.15">
      <c r="A59" s="16">
        <v>380057</v>
      </c>
      <c r="B59" s="16" t="s">
        <v>230</v>
      </c>
      <c r="C59" s="16">
        <v>1</v>
      </c>
      <c r="D59" s="16">
        <v>2</v>
      </c>
      <c r="E59" s="20">
        <v>20</v>
      </c>
      <c r="F59" s="19" t="s">
        <v>3967</v>
      </c>
      <c r="I59">
        <v>31000</v>
      </c>
      <c r="J59" t="s">
        <v>3968</v>
      </c>
      <c r="K59">
        <v>44000</v>
      </c>
      <c r="L59" t="s">
        <v>3969</v>
      </c>
      <c r="M59">
        <v>500000</v>
      </c>
      <c r="N59" t="s">
        <v>3970</v>
      </c>
      <c r="O59">
        <v>10</v>
      </c>
      <c r="P59" t="s">
        <v>3971</v>
      </c>
      <c r="Q59">
        <v>0</v>
      </c>
      <c r="R59" t="s">
        <v>3972</v>
      </c>
      <c r="S59">
        <v>-3500</v>
      </c>
      <c r="T59" s="7" t="str">
        <f t="shared" si="0"/>
        <v>hp_20150;atk_17600;hit_500000;miss_10;cirt_0;cirtSub_-3500</v>
      </c>
    </row>
    <row r="60" spans="1:20" x14ac:dyDescent="0.15">
      <c r="A60" s="16">
        <v>380058</v>
      </c>
      <c r="B60" s="16" t="s">
        <v>230</v>
      </c>
      <c r="C60" s="16">
        <v>1</v>
      </c>
      <c r="D60" s="16">
        <v>2</v>
      </c>
      <c r="E60" s="20">
        <v>20</v>
      </c>
      <c r="F60" s="19" t="s">
        <v>3967</v>
      </c>
      <c r="I60">
        <v>31000</v>
      </c>
      <c r="J60" t="s">
        <v>3968</v>
      </c>
      <c r="K60">
        <v>44000</v>
      </c>
      <c r="L60" t="s">
        <v>3969</v>
      </c>
      <c r="M60">
        <v>500000</v>
      </c>
      <c r="N60" t="s">
        <v>3970</v>
      </c>
      <c r="O60">
        <v>10</v>
      </c>
      <c r="P60" t="s">
        <v>3971</v>
      </c>
      <c r="Q60">
        <v>0</v>
      </c>
      <c r="R60" t="s">
        <v>3972</v>
      </c>
      <c r="S60">
        <v>-3500</v>
      </c>
      <c r="T60" s="7" t="str">
        <f t="shared" si="0"/>
        <v>hp_20150;atk_17600;hit_500000;miss_10;cirt_0;cirtSub_-3500</v>
      </c>
    </row>
    <row r="61" spans="1:20" x14ac:dyDescent="0.15">
      <c r="A61" s="16">
        <v>380059</v>
      </c>
      <c r="B61" s="16" t="s">
        <v>230</v>
      </c>
      <c r="C61" s="16">
        <v>1</v>
      </c>
      <c r="D61" s="16">
        <v>2</v>
      </c>
      <c r="E61" s="20">
        <v>20</v>
      </c>
      <c r="F61" s="19" t="s">
        <v>3967</v>
      </c>
      <c r="I61">
        <v>31000</v>
      </c>
      <c r="J61" t="s">
        <v>3968</v>
      </c>
      <c r="K61">
        <v>44000</v>
      </c>
      <c r="L61" t="s">
        <v>3969</v>
      </c>
      <c r="M61">
        <v>500000</v>
      </c>
      <c r="N61" t="s">
        <v>3970</v>
      </c>
      <c r="O61">
        <v>10</v>
      </c>
      <c r="P61" t="s">
        <v>3971</v>
      </c>
      <c r="Q61">
        <v>0</v>
      </c>
      <c r="R61" t="s">
        <v>3972</v>
      </c>
      <c r="S61">
        <v>-3500</v>
      </c>
      <c r="T61" s="7" t="str">
        <f t="shared" si="0"/>
        <v>hp_20150;atk_17600;hit_500000;miss_10;cirt_0;cirtSub_-3500</v>
      </c>
    </row>
    <row r="62" spans="1:20" x14ac:dyDescent="0.15">
      <c r="A62" s="16">
        <v>380060</v>
      </c>
      <c r="B62" s="16" t="s">
        <v>230</v>
      </c>
      <c r="C62" s="16">
        <v>1</v>
      </c>
      <c r="D62" s="16">
        <v>2</v>
      </c>
      <c r="E62" s="20">
        <v>21</v>
      </c>
      <c r="F62" s="19" t="s">
        <v>3967</v>
      </c>
      <c r="I62">
        <v>37000</v>
      </c>
      <c r="J62" t="s">
        <v>3968</v>
      </c>
      <c r="K62">
        <v>47000</v>
      </c>
      <c r="L62" t="s">
        <v>3969</v>
      </c>
      <c r="M62">
        <v>500000</v>
      </c>
      <c r="N62" t="s">
        <v>3970</v>
      </c>
      <c r="O62">
        <v>10</v>
      </c>
      <c r="P62" t="s">
        <v>3971</v>
      </c>
      <c r="Q62">
        <v>0</v>
      </c>
      <c r="R62" t="s">
        <v>3972</v>
      </c>
      <c r="S62">
        <v>-3500</v>
      </c>
      <c r="T62" s="7" t="str">
        <f t="shared" si="0"/>
        <v>hp_24050;atk_18800;hit_500000;miss_10;cirt_0;cirtSub_-3500</v>
      </c>
    </row>
    <row r="63" spans="1:20" x14ac:dyDescent="0.15">
      <c r="A63" s="16">
        <v>380061</v>
      </c>
      <c r="B63" s="16" t="s">
        <v>230</v>
      </c>
      <c r="C63" s="16">
        <v>1</v>
      </c>
      <c r="D63" s="16">
        <v>2</v>
      </c>
      <c r="E63" s="20">
        <v>21</v>
      </c>
      <c r="F63" s="19" t="s">
        <v>3967</v>
      </c>
      <c r="I63">
        <v>37000</v>
      </c>
      <c r="J63" t="s">
        <v>3968</v>
      </c>
      <c r="K63">
        <v>47000</v>
      </c>
      <c r="L63" t="s">
        <v>3969</v>
      </c>
      <c r="M63">
        <v>500000</v>
      </c>
      <c r="N63" t="s">
        <v>3970</v>
      </c>
      <c r="O63">
        <v>10</v>
      </c>
      <c r="P63" t="s">
        <v>3971</v>
      </c>
      <c r="Q63">
        <v>0</v>
      </c>
      <c r="R63" t="s">
        <v>3972</v>
      </c>
      <c r="S63">
        <v>-3500</v>
      </c>
      <c r="T63" s="7" t="str">
        <f t="shared" si="0"/>
        <v>hp_24050;atk_18800;hit_500000;miss_10;cirt_0;cirtSub_-3500</v>
      </c>
    </row>
    <row r="64" spans="1:20" x14ac:dyDescent="0.15">
      <c r="A64" s="16">
        <v>380062</v>
      </c>
      <c r="B64" s="16" t="s">
        <v>230</v>
      </c>
      <c r="C64" s="16">
        <v>1</v>
      </c>
      <c r="D64" s="16">
        <v>2</v>
      </c>
      <c r="E64" s="20">
        <v>21</v>
      </c>
      <c r="F64" s="19" t="s">
        <v>3967</v>
      </c>
      <c r="I64">
        <v>37000</v>
      </c>
      <c r="J64" t="s">
        <v>3968</v>
      </c>
      <c r="K64">
        <v>47000</v>
      </c>
      <c r="L64" t="s">
        <v>3969</v>
      </c>
      <c r="M64">
        <v>500000</v>
      </c>
      <c r="N64" t="s">
        <v>3970</v>
      </c>
      <c r="O64">
        <v>10</v>
      </c>
      <c r="P64" t="s">
        <v>3971</v>
      </c>
      <c r="Q64">
        <v>0</v>
      </c>
      <c r="R64" t="s">
        <v>3972</v>
      </c>
      <c r="S64">
        <v>-3500</v>
      </c>
      <c r="T64" s="7" t="str">
        <f t="shared" si="0"/>
        <v>hp_24050;atk_18800;hit_500000;miss_10;cirt_0;cirtSub_-3500</v>
      </c>
    </row>
    <row r="65" spans="1:20" x14ac:dyDescent="0.15">
      <c r="A65" s="16">
        <v>380063</v>
      </c>
      <c r="B65" s="16" t="s">
        <v>230</v>
      </c>
      <c r="C65" s="16">
        <v>1</v>
      </c>
      <c r="D65" s="16">
        <v>2</v>
      </c>
      <c r="E65" s="20">
        <v>22</v>
      </c>
      <c r="F65" s="19" t="s">
        <v>3967</v>
      </c>
      <c r="I65">
        <v>43000</v>
      </c>
      <c r="J65" t="s">
        <v>3968</v>
      </c>
      <c r="K65">
        <v>50000</v>
      </c>
      <c r="L65" t="s">
        <v>3969</v>
      </c>
      <c r="M65">
        <v>500000</v>
      </c>
      <c r="N65" t="s">
        <v>3970</v>
      </c>
      <c r="O65">
        <v>11</v>
      </c>
      <c r="P65" t="s">
        <v>3971</v>
      </c>
      <c r="Q65">
        <v>0</v>
      </c>
      <c r="R65" t="s">
        <v>3972</v>
      </c>
      <c r="S65">
        <v>-3500</v>
      </c>
      <c r="T65" s="7" t="str">
        <f t="shared" si="0"/>
        <v>hp_27950;atk_20000;hit_500000;miss_11;cirt_0;cirtSub_-3500</v>
      </c>
    </row>
    <row r="66" spans="1:20" x14ac:dyDescent="0.15">
      <c r="A66" s="16">
        <v>380064</v>
      </c>
      <c r="B66" s="16" t="s">
        <v>230</v>
      </c>
      <c r="C66" s="16">
        <v>1</v>
      </c>
      <c r="D66" s="16">
        <v>2</v>
      </c>
      <c r="E66" s="20">
        <v>22</v>
      </c>
      <c r="F66" s="19" t="s">
        <v>3967</v>
      </c>
      <c r="I66">
        <v>43000</v>
      </c>
      <c r="J66" t="s">
        <v>3968</v>
      </c>
      <c r="K66">
        <v>50000</v>
      </c>
      <c r="L66" t="s">
        <v>3969</v>
      </c>
      <c r="M66">
        <v>500000</v>
      </c>
      <c r="N66" t="s">
        <v>3970</v>
      </c>
      <c r="O66">
        <v>11</v>
      </c>
      <c r="P66" t="s">
        <v>3971</v>
      </c>
      <c r="Q66">
        <v>0</v>
      </c>
      <c r="R66" t="s">
        <v>3972</v>
      </c>
      <c r="S66">
        <v>-3500</v>
      </c>
      <c r="T66" s="7" t="str">
        <f t="shared" si="0"/>
        <v>hp_27950;atk_20000;hit_500000;miss_11;cirt_0;cirtSub_-3500</v>
      </c>
    </row>
    <row r="67" spans="1:20" x14ac:dyDescent="0.15">
      <c r="A67" s="16">
        <v>380065</v>
      </c>
      <c r="B67" s="16" t="s">
        <v>230</v>
      </c>
      <c r="C67" s="16">
        <v>1</v>
      </c>
      <c r="D67" s="16">
        <v>2</v>
      </c>
      <c r="E67" s="20">
        <v>22</v>
      </c>
      <c r="F67" s="19" t="s">
        <v>3967</v>
      </c>
      <c r="I67">
        <v>43000</v>
      </c>
      <c r="J67" t="s">
        <v>3968</v>
      </c>
      <c r="K67">
        <v>50000</v>
      </c>
      <c r="L67" t="s">
        <v>3969</v>
      </c>
      <c r="M67">
        <v>500000</v>
      </c>
      <c r="N67" t="s">
        <v>3970</v>
      </c>
      <c r="O67">
        <v>11</v>
      </c>
      <c r="P67" t="s">
        <v>3971</v>
      </c>
      <c r="Q67">
        <v>0</v>
      </c>
      <c r="R67" t="s">
        <v>3972</v>
      </c>
      <c r="S67">
        <v>-3500</v>
      </c>
      <c r="T67" s="7" t="str">
        <f t="shared" ref="T67:T130" si="1">F67&amp;"_"&amp;INT(I67*0.65)&amp;";"&amp;J67&amp;"_"&amp;INT(K67*0.4)&amp;";"&amp;L67&amp;"_"&amp;M67&amp;";"&amp;N67&amp;"_"&amp;O67&amp;";"&amp;P67&amp;"_"&amp;Q67&amp;";"&amp;R67&amp;"_"&amp;S67</f>
        <v>hp_27950;atk_20000;hit_500000;miss_11;cirt_0;cirtSub_-3500</v>
      </c>
    </row>
    <row r="68" spans="1:20" x14ac:dyDescent="0.15">
      <c r="A68" s="16">
        <v>380066</v>
      </c>
      <c r="B68" s="16" t="s">
        <v>230</v>
      </c>
      <c r="C68" s="16">
        <v>1</v>
      </c>
      <c r="D68" s="16">
        <v>2</v>
      </c>
      <c r="E68" s="20">
        <v>23</v>
      </c>
      <c r="F68" s="19" t="s">
        <v>3967</v>
      </c>
      <c r="I68">
        <v>49000</v>
      </c>
      <c r="J68" t="s">
        <v>3968</v>
      </c>
      <c r="K68">
        <v>53000</v>
      </c>
      <c r="L68" t="s">
        <v>3969</v>
      </c>
      <c r="M68">
        <v>500000</v>
      </c>
      <c r="N68" t="s">
        <v>3970</v>
      </c>
      <c r="O68">
        <v>11</v>
      </c>
      <c r="P68" t="s">
        <v>3971</v>
      </c>
      <c r="Q68">
        <v>0</v>
      </c>
      <c r="R68" t="s">
        <v>3972</v>
      </c>
      <c r="S68">
        <v>-3500</v>
      </c>
      <c r="T68" s="7" t="str">
        <f t="shared" si="1"/>
        <v>hp_31850;atk_21200;hit_500000;miss_11;cirt_0;cirtSub_-3500</v>
      </c>
    </row>
    <row r="69" spans="1:20" x14ac:dyDescent="0.15">
      <c r="A69" s="16">
        <v>380067</v>
      </c>
      <c r="B69" s="16" t="s">
        <v>230</v>
      </c>
      <c r="C69" s="16">
        <v>1</v>
      </c>
      <c r="D69" s="16">
        <v>2</v>
      </c>
      <c r="E69" s="20">
        <v>23</v>
      </c>
      <c r="F69" s="19" t="s">
        <v>3967</v>
      </c>
      <c r="I69">
        <v>49000</v>
      </c>
      <c r="J69" t="s">
        <v>3968</v>
      </c>
      <c r="K69">
        <v>53000</v>
      </c>
      <c r="L69" t="s">
        <v>3969</v>
      </c>
      <c r="M69">
        <v>500000</v>
      </c>
      <c r="N69" t="s">
        <v>3970</v>
      </c>
      <c r="O69">
        <v>11</v>
      </c>
      <c r="P69" t="s">
        <v>3971</v>
      </c>
      <c r="Q69">
        <v>0</v>
      </c>
      <c r="R69" t="s">
        <v>3972</v>
      </c>
      <c r="S69">
        <v>-3500</v>
      </c>
      <c r="T69" s="7" t="str">
        <f t="shared" si="1"/>
        <v>hp_31850;atk_21200;hit_500000;miss_11;cirt_0;cirtSub_-3500</v>
      </c>
    </row>
    <row r="70" spans="1:20" x14ac:dyDescent="0.15">
      <c r="A70" s="16">
        <v>380068</v>
      </c>
      <c r="B70" s="16" t="s">
        <v>230</v>
      </c>
      <c r="C70" s="16">
        <v>1</v>
      </c>
      <c r="D70" s="16">
        <v>2</v>
      </c>
      <c r="E70" s="20">
        <v>23</v>
      </c>
      <c r="F70" s="19" t="s">
        <v>3967</v>
      </c>
      <c r="I70">
        <v>49000</v>
      </c>
      <c r="J70" t="s">
        <v>3968</v>
      </c>
      <c r="K70">
        <v>53000</v>
      </c>
      <c r="L70" t="s">
        <v>3969</v>
      </c>
      <c r="M70">
        <v>500000</v>
      </c>
      <c r="N70" t="s">
        <v>3970</v>
      </c>
      <c r="O70">
        <v>11</v>
      </c>
      <c r="P70" t="s">
        <v>3971</v>
      </c>
      <c r="Q70">
        <v>0</v>
      </c>
      <c r="R70" t="s">
        <v>3972</v>
      </c>
      <c r="S70">
        <v>-3500</v>
      </c>
      <c r="T70" s="7" t="str">
        <f t="shared" si="1"/>
        <v>hp_31850;atk_21200;hit_500000;miss_11;cirt_0;cirtSub_-3500</v>
      </c>
    </row>
    <row r="71" spans="1:20" x14ac:dyDescent="0.15">
      <c r="A71" s="16">
        <v>380069</v>
      </c>
      <c r="B71" s="16" t="s">
        <v>230</v>
      </c>
      <c r="C71" s="16">
        <v>1</v>
      </c>
      <c r="D71" s="16">
        <v>2</v>
      </c>
      <c r="E71" s="20">
        <v>24</v>
      </c>
      <c r="F71" s="19" t="s">
        <v>3967</v>
      </c>
      <c r="I71">
        <v>56000</v>
      </c>
      <c r="J71" t="s">
        <v>3968</v>
      </c>
      <c r="K71">
        <v>55500</v>
      </c>
      <c r="L71" t="s">
        <v>3969</v>
      </c>
      <c r="M71">
        <v>500000</v>
      </c>
      <c r="N71" t="s">
        <v>3970</v>
      </c>
      <c r="O71">
        <v>12</v>
      </c>
      <c r="P71" t="s">
        <v>3971</v>
      </c>
      <c r="Q71">
        <v>0</v>
      </c>
      <c r="R71" t="s">
        <v>3972</v>
      </c>
      <c r="S71">
        <v>-3500</v>
      </c>
      <c r="T71" s="7" t="str">
        <f t="shared" si="1"/>
        <v>hp_36400;atk_22200;hit_500000;miss_12;cirt_0;cirtSub_-3500</v>
      </c>
    </row>
    <row r="72" spans="1:20" x14ac:dyDescent="0.15">
      <c r="A72" s="16">
        <v>380070</v>
      </c>
      <c r="B72" s="16" t="s">
        <v>230</v>
      </c>
      <c r="C72" s="16">
        <v>1</v>
      </c>
      <c r="D72" s="16">
        <v>2</v>
      </c>
      <c r="E72" s="20">
        <v>24</v>
      </c>
      <c r="F72" s="19" t="s">
        <v>3967</v>
      </c>
      <c r="I72">
        <v>56000</v>
      </c>
      <c r="J72" t="s">
        <v>3968</v>
      </c>
      <c r="K72">
        <v>55500</v>
      </c>
      <c r="L72" t="s">
        <v>3969</v>
      </c>
      <c r="M72">
        <v>500000</v>
      </c>
      <c r="N72" t="s">
        <v>3970</v>
      </c>
      <c r="O72">
        <v>12</v>
      </c>
      <c r="P72" t="s">
        <v>3971</v>
      </c>
      <c r="Q72">
        <v>0</v>
      </c>
      <c r="R72" t="s">
        <v>3972</v>
      </c>
      <c r="S72">
        <v>-3500</v>
      </c>
      <c r="T72" s="7" t="str">
        <f t="shared" si="1"/>
        <v>hp_36400;atk_22200;hit_500000;miss_12;cirt_0;cirtSub_-3500</v>
      </c>
    </row>
    <row r="73" spans="1:20" x14ac:dyDescent="0.15">
      <c r="A73" s="16">
        <v>380071</v>
      </c>
      <c r="B73" s="16" t="s">
        <v>230</v>
      </c>
      <c r="C73" s="16">
        <v>1</v>
      </c>
      <c r="D73" s="16">
        <v>2</v>
      </c>
      <c r="E73" s="20">
        <v>24</v>
      </c>
      <c r="F73" s="19" t="s">
        <v>3967</v>
      </c>
      <c r="I73">
        <v>56000</v>
      </c>
      <c r="J73" t="s">
        <v>3968</v>
      </c>
      <c r="K73">
        <v>55500</v>
      </c>
      <c r="L73" t="s">
        <v>3969</v>
      </c>
      <c r="M73">
        <v>500000</v>
      </c>
      <c r="N73" t="s">
        <v>3970</v>
      </c>
      <c r="O73">
        <v>12</v>
      </c>
      <c r="P73" t="s">
        <v>3971</v>
      </c>
      <c r="Q73">
        <v>0</v>
      </c>
      <c r="R73" t="s">
        <v>3972</v>
      </c>
      <c r="S73">
        <v>-3500</v>
      </c>
      <c r="T73" s="7" t="str">
        <f t="shared" si="1"/>
        <v>hp_36400;atk_22200;hit_500000;miss_12;cirt_0;cirtSub_-3500</v>
      </c>
    </row>
    <row r="74" spans="1:20" x14ac:dyDescent="0.15">
      <c r="A74" s="16">
        <v>380072</v>
      </c>
      <c r="B74" s="16" t="s">
        <v>230</v>
      </c>
      <c r="C74" s="16">
        <v>1</v>
      </c>
      <c r="D74" s="16">
        <v>2</v>
      </c>
      <c r="E74" s="20">
        <v>25</v>
      </c>
      <c r="F74" s="19" t="s">
        <v>3967</v>
      </c>
      <c r="I74">
        <v>62000</v>
      </c>
      <c r="J74" t="s">
        <v>3968</v>
      </c>
      <c r="K74">
        <v>62405</v>
      </c>
      <c r="L74" t="s">
        <v>3969</v>
      </c>
      <c r="M74">
        <v>500000</v>
      </c>
      <c r="N74" t="s">
        <v>3970</v>
      </c>
      <c r="O74">
        <v>12</v>
      </c>
      <c r="P74" t="s">
        <v>3971</v>
      </c>
      <c r="Q74">
        <v>0</v>
      </c>
      <c r="R74" t="s">
        <v>3972</v>
      </c>
      <c r="S74">
        <v>-3500</v>
      </c>
      <c r="T74" s="7" t="str">
        <f t="shared" si="1"/>
        <v>hp_40300;atk_24962;hit_500000;miss_12;cirt_0;cirtSub_-3500</v>
      </c>
    </row>
    <row r="75" spans="1:20" x14ac:dyDescent="0.15">
      <c r="A75" s="16">
        <v>380073</v>
      </c>
      <c r="B75" s="16" t="s">
        <v>230</v>
      </c>
      <c r="C75" s="16">
        <v>1</v>
      </c>
      <c r="D75" s="16">
        <v>2</v>
      </c>
      <c r="E75" s="20">
        <v>25</v>
      </c>
      <c r="F75" s="19" t="s">
        <v>3967</v>
      </c>
      <c r="I75">
        <v>62000</v>
      </c>
      <c r="J75" t="s">
        <v>3968</v>
      </c>
      <c r="K75">
        <v>62405</v>
      </c>
      <c r="L75" t="s">
        <v>3969</v>
      </c>
      <c r="M75">
        <v>500000</v>
      </c>
      <c r="N75" t="s">
        <v>3970</v>
      </c>
      <c r="O75">
        <v>12</v>
      </c>
      <c r="P75" t="s">
        <v>3971</v>
      </c>
      <c r="Q75">
        <v>0</v>
      </c>
      <c r="R75" t="s">
        <v>3972</v>
      </c>
      <c r="S75">
        <v>-3500</v>
      </c>
      <c r="T75" s="7" t="str">
        <f t="shared" si="1"/>
        <v>hp_40300;atk_24962;hit_500000;miss_12;cirt_0;cirtSub_-3500</v>
      </c>
    </row>
    <row r="76" spans="1:20" x14ac:dyDescent="0.15">
      <c r="A76" s="16">
        <v>380074</v>
      </c>
      <c r="B76" s="16" t="s">
        <v>230</v>
      </c>
      <c r="C76" s="16">
        <v>1</v>
      </c>
      <c r="D76" s="16">
        <v>2</v>
      </c>
      <c r="E76" s="20">
        <v>25</v>
      </c>
      <c r="F76" s="19" t="s">
        <v>3967</v>
      </c>
      <c r="I76">
        <v>62000</v>
      </c>
      <c r="J76" t="s">
        <v>3968</v>
      </c>
      <c r="K76">
        <v>62405</v>
      </c>
      <c r="L76" t="s">
        <v>3969</v>
      </c>
      <c r="M76">
        <v>500000</v>
      </c>
      <c r="N76" t="s">
        <v>3970</v>
      </c>
      <c r="O76">
        <v>12</v>
      </c>
      <c r="P76" t="s">
        <v>3971</v>
      </c>
      <c r="Q76">
        <v>0</v>
      </c>
      <c r="R76" t="s">
        <v>3972</v>
      </c>
      <c r="S76">
        <v>-3500</v>
      </c>
      <c r="T76" s="7" t="str">
        <f t="shared" si="1"/>
        <v>hp_40300;atk_24962;hit_500000;miss_12;cirt_0;cirtSub_-3500</v>
      </c>
    </row>
    <row r="77" spans="1:20" x14ac:dyDescent="0.15">
      <c r="A77" s="16">
        <v>380075</v>
      </c>
      <c r="B77" s="16" t="s">
        <v>230</v>
      </c>
      <c r="C77" s="16">
        <v>1</v>
      </c>
      <c r="D77" s="16">
        <v>2</v>
      </c>
      <c r="E77" s="20">
        <v>26</v>
      </c>
      <c r="F77" s="19" t="s">
        <v>3967</v>
      </c>
      <c r="I77">
        <v>67000</v>
      </c>
      <c r="J77" t="s">
        <v>3968</v>
      </c>
      <c r="K77">
        <v>69310</v>
      </c>
      <c r="L77" t="s">
        <v>3969</v>
      </c>
      <c r="M77">
        <v>500000</v>
      </c>
      <c r="N77" t="s">
        <v>3970</v>
      </c>
      <c r="O77">
        <v>13</v>
      </c>
      <c r="P77" t="s">
        <v>3971</v>
      </c>
      <c r="Q77">
        <v>0</v>
      </c>
      <c r="R77" t="s">
        <v>3972</v>
      </c>
      <c r="S77">
        <v>-3500</v>
      </c>
      <c r="T77" s="7" t="str">
        <f t="shared" si="1"/>
        <v>hp_43550;atk_27724;hit_500000;miss_13;cirt_0;cirtSub_-3500</v>
      </c>
    </row>
    <row r="78" spans="1:20" x14ac:dyDescent="0.15">
      <c r="A78" s="16">
        <v>380076</v>
      </c>
      <c r="B78" s="16" t="s">
        <v>230</v>
      </c>
      <c r="C78" s="16">
        <v>1</v>
      </c>
      <c r="D78" s="16">
        <v>2</v>
      </c>
      <c r="E78" s="20">
        <v>26</v>
      </c>
      <c r="F78" s="19" t="s">
        <v>3967</v>
      </c>
      <c r="I78">
        <v>67000</v>
      </c>
      <c r="J78" t="s">
        <v>3968</v>
      </c>
      <c r="K78">
        <v>69310</v>
      </c>
      <c r="L78" t="s">
        <v>3969</v>
      </c>
      <c r="M78">
        <v>500000</v>
      </c>
      <c r="N78" t="s">
        <v>3970</v>
      </c>
      <c r="O78">
        <v>13</v>
      </c>
      <c r="P78" t="s">
        <v>3971</v>
      </c>
      <c r="Q78">
        <v>0</v>
      </c>
      <c r="R78" t="s">
        <v>3972</v>
      </c>
      <c r="S78">
        <v>-3500</v>
      </c>
      <c r="T78" s="7" t="str">
        <f t="shared" si="1"/>
        <v>hp_43550;atk_27724;hit_500000;miss_13;cirt_0;cirtSub_-3500</v>
      </c>
    </row>
    <row r="79" spans="1:20" x14ac:dyDescent="0.15">
      <c r="A79" s="16">
        <v>380077</v>
      </c>
      <c r="B79" s="16" t="s">
        <v>230</v>
      </c>
      <c r="C79" s="16">
        <v>1</v>
      </c>
      <c r="D79" s="16">
        <v>2</v>
      </c>
      <c r="E79" s="20">
        <v>26</v>
      </c>
      <c r="F79" s="19" t="s">
        <v>3967</v>
      </c>
      <c r="I79">
        <v>67000</v>
      </c>
      <c r="J79" t="s">
        <v>3968</v>
      </c>
      <c r="K79">
        <v>69310</v>
      </c>
      <c r="L79" t="s">
        <v>3969</v>
      </c>
      <c r="M79">
        <v>500000</v>
      </c>
      <c r="N79" t="s">
        <v>3970</v>
      </c>
      <c r="O79">
        <v>13</v>
      </c>
      <c r="P79" t="s">
        <v>3971</v>
      </c>
      <c r="Q79">
        <v>0</v>
      </c>
      <c r="R79" t="s">
        <v>3972</v>
      </c>
      <c r="S79">
        <v>-3500</v>
      </c>
      <c r="T79" s="7" t="str">
        <f t="shared" si="1"/>
        <v>hp_43550;atk_27724;hit_500000;miss_13;cirt_0;cirtSub_-3500</v>
      </c>
    </row>
    <row r="80" spans="1:20" x14ac:dyDescent="0.15">
      <c r="A80" s="16">
        <v>380078</v>
      </c>
      <c r="B80" s="16" t="s">
        <v>230</v>
      </c>
      <c r="C80" s="16">
        <v>1</v>
      </c>
      <c r="D80" s="16">
        <v>2</v>
      </c>
      <c r="E80" s="20">
        <v>27</v>
      </c>
      <c r="F80" s="19" t="s">
        <v>3967</v>
      </c>
      <c r="I80">
        <v>72000</v>
      </c>
      <c r="J80" t="s">
        <v>3968</v>
      </c>
      <c r="K80">
        <v>76215</v>
      </c>
      <c r="L80" t="s">
        <v>3969</v>
      </c>
      <c r="M80">
        <v>500000</v>
      </c>
      <c r="N80" t="s">
        <v>3970</v>
      </c>
      <c r="O80">
        <v>13</v>
      </c>
      <c r="P80" t="s">
        <v>3971</v>
      </c>
      <c r="Q80">
        <v>0</v>
      </c>
      <c r="R80" t="s">
        <v>3972</v>
      </c>
      <c r="S80">
        <v>-3500</v>
      </c>
      <c r="T80" s="7" t="str">
        <f t="shared" si="1"/>
        <v>hp_46800;atk_30486;hit_500000;miss_13;cirt_0;cirtSub_-3500</v>
      </c>
    </row>
    <row r="81" spans="1:20" x14ac:dyDescent="0.15">
      <c r="A81" s="16">
        <v>380079</v>
      </c>
      <c r="B81" s="16" t="s">
        <v>230</v>
      </c>
      <c r="C81" s="16">
        <v>1</v>
      </c>
      <c r="D81" s="16">
        <v>2</v>
      </c>
      <c r="E81" s="20">
        <v>27</v>
      </c>
      <c r="F81" s="19" t="s">
        <v>3967</v>
      </c>
      <c r="I81">
        <v>72000</v>
      </c>
      <c r="J81" t="s">
        <v>3968</v>
      </c>
      <c r="K81">
        <v>76215</v>
      </c>
      <c r="L81" t="s">
        <v>3969</v>
      </c>
      <c r="M81">
        <v>500000</v>
      </c>
      <c r="N81" t="s">
        <v>3970</v>
      </c>
      <c r="O81">
        <v>13</v>
      </c>
      <c r="P81" t="s">
        <v>3971</v>
      </c>
      <c r="Q81">
        <v>0</v>
      </c>
      <c r="R81" t="s">
        <v>3972</v>
      </c>
      <c r="S81">
        <v>-3500</v>
      </c>
      <c r="T81" s="7" t="str">
        <f t="shared" si="1"/>
        <v>hp_46800;atk_30486;hit_500000;miss_13;cirt_0;cirtSub_-3500</v>
      </c>
    </row>
    <row r="82" spans="1:20" x14ac:dyDescent="0.15">
      <c r="A82" s="16">
        <v>380080</v>
      </c>
      <c r="B82" s="16" t="s">
        <v>230</v>
      </c>
      <c r="C82" s="16">
        <v>1</v>
      </c>
      <c r="D82" s="16">
        <v>2</v>
      </c>
      <c r="E82" s="20">
        <v>27</v>
      </c>
      <c r="F82" s="19" t="s">
        <v>3967</v>
      </c>
      <c r="I82">
        <v>72000</v>
      </c>
      <c r="J82" t="s">
        <v>3968</v>
      </c>
      <c r="K82">
        <v>76215</v>
      </c>
      <c r="L82" t="s">
        <v>3969</v>
      </c>
      <c r="M82">
        <v>500000</v>
      </c>
      <c r="N82" t="s">
        <v>3970</v>
      </c>
      <c r="O82">
        <v>13</v>
      </c>
      <c r="P82" t="s">
        <v>3971</v>
      </c>
      <c r="Q82">
        <v>0</v>
      </c>
      <c r="R82" t="s">
        <v>3972</v>
      </c>
      <c r="S82">
        <v>-3500</v>
      </c>
      <c r="T82" s="7" t="str">
        <f t="shared" si="1"/>
        <v>hp_46800;atk_30486;hit_500000;miss_13;cirt_0;cirtSub_-3500</v>
      </c>
    </row>
    <row r="83" spans="1:20" x14ac:dyDescent="0.15">
      <c r="A83" s="16">
        <v>380081</v>
      </c>
      <c r="B83" s="16" t="s">
        <v>230</v>
      </c>
      <c r="C83" s="16">
        <v>1</v>
      </c>
      <c r="D83" s="16">
        <v>2</v>
      </c>
      <c r="E83" s="20">
        <v>28</v>
      </c>
      <c r="F83" s="19" t="s">
        <v>3967</v>
      </c>
      <c r="I83">
        <v>77000</v>
      </c>
      <c r="J83" t="s">
        <v>3968</v>
      </c>
      <c r="K83">
        <v>83120</v>
      </c>
      <c r="L83" t="s">
        <v>3969</v>
      </c>
      <c r="M83">
        <v>500000</v>
      </c>
      <c r="N83" t="s">
        <v>3970</v>
      </c>
      <c r="O83">
        <v>14</v>
      </c>
      <c r="P83" t="s">
        <v>3971</v>
      </c>
      <c r="Q83">
        <v>0</v>
      </c>
      <c r="R83" t="s">
        <v>3972</v>
      </c>
      <c r="S83">
        <v>-3500</v>
      </c>
      <c r="T83" s="7" t="str">
        <f t="shared" si="1"/>
        <v>hp_50050;atk_33248;hit_500000;miss_14;cirt_0;cirtSub_-3500</v>
      </c>
    </row>
    <row r="84" spans="1:20" x14ac:dyDescent="0.15">
      <c r="A84" s="16">
        <v>380082</v>
      </c>
      <c r="B84" s="16" t="s">
        <v>230</v>
      </c>
      <c r="C84" s="16">
        <v>1</v>
      </c>
      <c r="D84" s="16">
        <v>2</v>
      </c>
      <c r="E84" s="20">
        <v>28</v>
      </c>
      <c r="F84" s="19" t="s">
        <v>3967</v>
      </c>
      <c r="I84">
        <v>77000</v>
      </c>
      <c r="J84" t="s">
        <v>3968</v>
      </c>
      <c r="K84">
        <v>83120</v>
      </c>
      <c r="L84" t="s">
        <v>3969</v>
      </c>
      <c r="M84">
        <v>500000</v>
      </c>
      <c r="N84" t="s">
        <v>3970</v>
      </c>
      <c r="O84">
        <v>14</v>
      </c>
      <c r="P84" t="s">
        <v>3971</v>
      </c>
      <c r="Q84">
        <v>0</v>
      </c>
      <c r="R84" t="s">
        <v>3972</v>
      </c>
      <c r="S84">
        <v>-3500</v>
      </c>
      <c r="T84" s="7" t="str">
        <f t="shared" si="1"/>
        <v>hp_50050;atk_33248;hit_500000;miss_14;cirt_0;cirtSub_-3500</v>
      </c>
    </row>
    <row r="85" spans="1:20" x14ac:dyDescent="0.15">
      <c r="A85" s="16">
        <v>380083</v>
      </c>
      <c r="B85" s="16" t="s">
        <v>230</v>
      </c>
      <c r="C85" s="16">
        <v>1</v>
      </c>
      <c r="D85" s="16">
        <v>2</v>
      </c>
      <c r="E85" s="20">
        <v>28</v>
      </c>
      <c r="F85" s="19" t="s">
        <v>3967</v>
      </c>
      <c r="I85">
        <v>77000</v>
      </c>
      <c r="J85" t="s">
        <v>3968</v>
      </c>
      <c r="K85">
        <v>83120</v>
      </c>
      <c r="L85" t="s">
        <v>3969</v>
      </c>
      <c r="M85">
        <v>500000</v>
      </c>
      <c r="N85" t="s">
        <v>3970</v>
      </c>
      <c r="O85">
        <v>14</v>
      </c>
      <c r="P85" t="s">
        <v>3971</v>
      </c>
      <c r="Q85">
        <v>0</v>
      </c>
      <c r="R85" t="s">
        <v>3972</v>
      </c>
      <c r="S85">
        <v>-3500</v>
      </c>
      <c r="T85" s="7" t="str">
        <f t="shared" si="1"/>
        <v>hp_50050;atk_33248;hit_500000;miss_14;cirt_0;cirtSub_-3500</v>
      </c>
    </row>
    <row r="86" spans="1:20" x14ac:dyDescent="0.15">
      <c r="A86" s="16">
        <v>380084</v>
      </c>
      <c r="B86" s="16" t="s">
        <v>230</v>
      </c>
      <c r="C86" s="16">
        <v>1</v>
      </c>
      <c r="D86" s="16">
        <v>2</v>
      </c>
      <c r="E86" s="20">
        <v>29</v>
      </c>
      <c r="F86" s="19" t="s">
        <v>3967</v>
      </c>
      <c r="I86">
        <v>82000</v>
      </c>
      <c r="J86" t="s">
        <v>3968</v>
      </c>
      <c r="K86">
        <v>90025</v>
      </c>
      <c r="L86" t="s">
        <v>3969</v>
      </c>
      <c r="M86">
        <v>500000</v>
      </c>
      <c r="N86" t="s">
        <v>3970</v>
      </c>
      <c r="O86">
        <v>14</v>
      </c>
      <c r="P86" t="s">
        <v>3971</v>
      </c>
      <c r="Q86">
        <v>0</v>
      </c>
      <c r="R86" t="s">
        <v>3972</v>
      </c>
      <c r="S86">
        <v>-3500</v>
      </c>
      <c r="T86" s="7" t="str">
        <f t="shared" si="1"/>
        <v>hp_53300;atk_36010;hit_500000;miss_14;cirt_0;cirtSub_-3500</v>
      </c>
    </row>
    <row r="87" spans="1:20" x14ac:dyDescent="0.15">
      <c r="A87" s="16">
        <v>380085</v>
      </c>
      <c r="B87" s="16" t="s">
        <v>230</v>
      </c>
      <c r="C87" s="16">
        <v>1</v>
      </c>
      <c r="D87" s="16">
        <v>2</v>
      </c>
      <c r="E87" s="20">
        <v>29</v>
      </c>
      <c r="F87" s="19" t="s">
        <v>3967</v>
      </c>
      <c r="I87">
        <v>82000</v>
      </c>
      <c r="J87" t="s">
        <v>3968</v>
      </c>
      <c r="K87">
        <v>90025</v>
      </c>
      <c r="L87" t="s">
        <v>3969</v>
      </c>
      <c r="M87">
        <v>500000</v>
      </c>
      <c r="N87" t="s">
        <v>3970</v>
      </c>
      <c r="O87">
        <v>14</v>
      </c>
      <c r="P87" t="s">
        <v>3971</v>
      </c>
      <c r="Q87">
        <v>0</v>
      </c>
      <c r="R87" t="s">
        <v>3972</v>
      </c>
      <c r="S87">
        <v>-3500</v>
      </c>
      <c r="T87" s="7" t="str">
        <f t="shared" si="1"/>
        <v>hp_53300;atk_36010;hit_500000;miss_14;cirt_0;cirtSub_-3500</v>
      </c>
    </row>
    <row r="88" spans="1:20" x14ac:dyDescent="0.15">
      <c r="A88" s="16">
        <v>380086</v>
      </c>
      <c r="B88" s="16" t="s">
        <v>230</v>
      </c>
      <c r="C88" s="16">
        <v>1</v>
      </c>
      <c r="D88" s="16">
        <v>2</v>
      </c>
      <c r="E88" s="20">
        <v>29</v>
      </c>
      <c r="F88" s="19" t="s">
        <v>3967</v>
      </c>
      <c r="I88">
        <v>82000</v>
      </c>
      <c r="J88" t="s">
        <v>3968</v>
      </c>
      <c r="K88">
        <v>90025</v>
      </c>
      <c r="L88" t="s">
        <v>3969</v>
      </c>
      <c r="M88">
        <v>500000</v>
      </c>
      <c r="N88" t="s">
        <v>3970</v>
      </c>
      <c r="O88">
        <v>14</v>
      </c>
      <c r="P88" t="s">
        <v>3971</v>
      </c>
      <c r="Q88">
        <v>0</v>
      </c>
      <c r="R88" t="s">
        <v>3972</v>
      </c>
      <c r="S88">
        <v>-3500</v>
      </c>
      <c r="T88" s="7" t="str">
        <f t="shared" si="1"/>
        <v>hp_53300;atk_36010;hit_500000;miss_14;cirt_0;cirtSub_-3500</v>
      </c>
    </row>
    <row r="89" spans="1:20" x14ac:dyDescent="0.15">
      <c r="A89" s="16">
        <v>380087</v>
      </c>
      <c r="B89" s="16" t="s">
        <v>230</v>
      </c>
      <c r="C89" s="16">
        <v>1</v>
      </c>
      <c r="D89" s="16">
        <v>2</v>
      </c>
      <c r="E89" s="20">
        <v>30</v>
      </c>
      <c r="F89" s="19" t="s">
        <v>3967</v>
      </c>
      <c r="I89">
        <v>89000</v>
      </c>
      <c r="J89" t="s">
        <v>3968</v>
      </c>
      <c r="K89">
        <v>96930</v>
      </c>
      <c r="L89" t="s">
        <v>3969</v>
      </c>
      <c r="M89">
        <v>500000</v>
      </c>
      <c r="N89" t="s">
        <v>3970</v>
      </c>
      <c r="O89">
        <v>15</v>
      </c>
      <c r="P89" t="s">
        <v>3971</v>
      </c>
      <c r="Q89">
        <v>0</v>
      </c>
      <c r="R89" t="s">
        <v>3972</v>
      </c>
      <c r="S89">
        <v>-3500</v>
      </c>
      <c r="T89" s="7" t="str">
        <f t="shared" si="1"/>
        <v>hp_57850;atk_38772;hit_500000;miss_15;cirt_0;cirtSub_-3500</v>
      </c>
    </row>
    <row r="90" spans="1:20" x14ac:dyDescent="0.15">
      <c r="A90" s="16">
        <v>380088</v>
      </c>
      <c r="B90" s="16" t="s">
        <v>230</v>
      </c>
      <c r="C90" s="16">
        <v>1</v>
      </c>
      <c r="D90" s="16">
        <v>2</v>
      </c>
      <c r="E90" s="20">
        <v>30</v>
      </c>
      <c r="F90" s="19" t="s">
        <v>3967</v>
      </c>
      <c r="I90">
        <v>89000</v>
      </c>
      <c r="J90" t="s">
        <v>3968</v>
      </c>
      <c r="K90">
        <v>96930</v>
      </c>
      <c r="L90" t="s">
        <v>3969</v>
      </c>
      <c r="M90">
        <v>500000</v>
      </c>
      <c r="N90" t="s">
        <v>3970</v>
      </c>
      <c r="O90">
        <v>15</v>
      </c>
      <c r="P90" t="s">
        <v>3971</v>
      </c>
      <c r="Q90">
        <v>0</v>
      </c>
      <c r="R90" t="s">
        <v>3972</v>
      </c>
      <c r="S90">
        <v>-3500</v>
      </c>
      <c r="T90" s="7" t="str">
        <f t="shared" si="1"/>
        <v>hp_57850;atk_38772;hit_500000;miss_15;cirt_0;cirtSub_-3500</v>
      </c>
    </row>
    <row r="91" spans="1:20" x14ac:dyDescent="0.15">
      <c r="A91" s="16">
        <v>380089</v>
      </c>
      <c r="B91" s="16" t="s">
        <v>230</v>
      </c>
      <c r="C91" s="16">
        <v>1</v>
      </c>
      <c r="D91" s="16">
        <v>2</v>
      </c>
      <c r="E91" s="20">
        <v>30</v>
      </c>
      <c r="F91" s="19" t="s">
        <v>3967</v>
      </c>
      <c r="I91">
        <v>89000</v>
      </c>
      <c r="J91" t="s">
        <v>3968</v>
      </c>
      <c r="K91">
        <v>96930</v>
      </c>
      <c r="L91" t="s">
        <v>3969</v>
      </c>
      <c r="M91">
        <v>500000</v>
      </c>
      <c r="N91" t="s">
        <v>3970</v>
      </c>
      <c r="O91">
        <v>15</v>
      </c>
      <c r="P91" t="s">
        <v>3971</v>
      </c>
      <c r="Q91">
        <v>0</v>
      </c>
      <c r="R91" t="s">
        <v>3972</v>
      </c>
      <c r="S91">
        <v>-3500</v>
      </c>
      <c r="T91" s="7" t="str">
        <f t="shared" si="1"/>
        <v>hp_57850;atk_38772;hit_500000;miss_15;cirt_0;cirtSub_-3500</v>
      </c>
    </row>
    <row r="92" spans="1:20" x14ac:dyDescent="0.15">
      <c r="A92" s="16">
        <v>380090</v>
      </c>
      <c r="B92" s="16" t="s">
        <v>230</v>
      </c>
      <c r="C92" s="16">
        <v>1</v>
      </c>
      <c r="D92" s="16">
        <v>2</v>
      </c>
      <c r="E92" s="20">
        <v>31</v>
      </c>
      <c r="F92" s="19" t="s">
        <v>3967</v>
      </c>
      <c r="I92">
        <v>95000</v>
      </c>
      <c r="J92" t="s">
        <v>3968</v>
      </c>
      <c r="K92">
        <v>100807</v>
      </c>
      <c r="L92" t="s">
        <v>3969</v>
      </c>
      <c r="M92">
        <v>500000</v>
      </c>
      <c r="N92" t="s">
        <v>3970</v>
      </c>
      <c r="O92">
        <v>15</v>
      </c>
      <c r="P92" t="s">
        <v>3971</v>
      </c>
      <c r="Q92">
        <v>0</v>
      </c>
      <c r="R92" t="s">
        <v>3972</v>
      </c>
      <c r="S92">
        <v>-3500</v>
      </c>
      <c r="T92" s="7" t="str">
        <f t="shared" si="1"/>
        <v>hp_61750;atk_40322;hit_500000;miss_15;cirt_0;cirtSub_-3500</v>
      </c>
    </row>
    <row r="93" spans="1:20" x14ac:dyDescent="0.15">
      <c r="A93" s="16">
        <v>380091</v>
      </c>
      <c r="B93" s="16" t="s">
        <v>230</v>
      </c>
      <c r="C93" s="16">
        <v>1</v>
      </c>
      <c r="D93" s="16">
        <v>2</v>
      </c>
      <c r="E93" s="20">
        <v>31</v>
      </c>
      <c r="F93" s="19" t="s">
        <v>3967</v>
      </c>
      <c r="I93">
        <v>95000</v>
      </c>
      <c r="J93" t="s">
        <v>3968</v>
      </c>
      <c r="K93">
        <v>100807</v>
      </c>
      <c r="L93" t="s">
        <v>3969</v>
      </c>
      <c r="M93">
        <v>500000</v>
      </c>
      <c r="N93" t="s">
        <v>3970</v>
      </c>
      <c r="O93">
        <v>15</v>
      </c>
      <c r="P93" t="s">
        <v>3971</v>
      </c>
      <c r="Q93">
        <v>0</v>
      </c>
      <c r="R93" t="s">
        <v>3972</v>
      </c>
      <c r="S93">
        <v>-3500</v>
      </c>
      <c r="T93" s="7" t="str">
        <f t="shared" si="1"/>
        <v>hp_61750;atk_40322;hit_500000;miss_15;cirt_0;cirtSub_-3500</v>
      </c>
    </row>
    <row r="94" spans="1:20" x14ac:dyDescent="0.15">
      <c r="A94" s="16">
        <v>380092</v>
      </c>
      <c r="B94" s="16" t="s">
        <v>230</v>
      </c>
      <c r="C94" s="16">
        <v>1</v>
      </c>
      <c r="D94" s="16">
        <v>2</v>
      </c>
      <c r="E94" s="20">
        <v>31</v>
      </c>
      <c r="F94" s="19" t="s">
        <v>3967</v>
      </c>
      <c r="I94">
        <v>95000</v>
      </c>
      <c r="J94" t="s">
        <v>3968</v>
      </c>
      <c r="K94">
        <v>100807</v>
      </c>
      <c r="L94" t="s">
        <v>3969</v>
      </c>
      <c r="M94">
        <v>500000</v>
      </c>
      <c r="N94" t="s">
        <v>3970</v>
      </c>
      <c r="O94">
        <v>15</v>
      </c>
      <c r="P94" t="s">
        <v>3971</v>
      </c>
      <c r="Q94">
        <v>0</v>
      </c>
      <c r="R94" t="s">
        <v>3972</v>
      </c>
      <c r="S94">
        <v>-3500</v>
      </c>
      <c r="T94" s="7" t="str">
        <f t="shared" si="1"/>
        <v>hp_61750;atk_40322;hit_500000;miss_15;cirt_0;cirtSub_-3500</v>
      </c>
    </row>
    <row r="95" spans="1:20" x14ac:dyDescent="0.15">
      <c r="A95" s="16">
        <v>380093</v>
      </c>
      <c r="B95" s="16" t="s">
        <v>230</v>
      </c>
      <c r="C95" s="16">
        <v>1</v>
      </c>
      <c r="D95" s="16">
        <v>2</v>
      </c>
      <c r="E95" s="20">
        <v>32</v>
      </c>
      <c r="F95" s="19" t="s">
        <v>3967</v>
      </c>
      <c r="I95">
        <v>99000</v>
      </c>
      <c r="J95" t="s">
        <v>3968</v>
      </c>
      <c r="K95">
        <v>104684</v>
      </c>
      <c r="L95" t="s">
        <v>3969</v>
      </c>
      <c r="M95">
        <v>500000</v>
      </c>
      <c r="N95" t="s">
        <v>3970</v>
      </c>
      <c r="O95">
        <v>16</v>
      </c>
      <c r="P95" t="s">
        <v>3971</v>
      </c>
      <c r="Q95">
        <v>0</v>
      </c>
      <c r="R95" t="s">
        <v>3972</v>
      </c>
      <c r="S95">
        <v>-3500</v>
      </c>
      <c r="T95" s="7" t="str">
        <f t="shared" si="1"/>
        <v>hp_64350;atk_41873;hit_500000;miss_16;cirt_0;cirtSub_-3500</v>
      </c>
    </row>
    <row r="96" spans="1:20" x14ac:dyDescent="0.15">
      <c r="A96" s="16">
        <v>380094</v>
      </c>
      <c r="B96" s="16" t="s">
        <v>230</v>
      </c>
      <c r="C96" s="16">
        <v>1</v>
      </c>
      <c r="D96" s="16">
        <v>2</v>
      </c>
      <c r="E96" s="20">
        <v>32</v>
      </c>
      <c r="F96" s="19" t="s">
        <v>3967</v>
      </c>
      <c r="I96">
        <v>99000</v>
      </c>
      <c r="J96" t="s">
        <v>3968</v>
      </c>
      <c r="K96">
        <v>104684</v>
      </c>
      <c r="L96" t="s">
        <v>3969</v>
      </c>
      <c r="M96">
        <v>500000</v>
      </c>
      <c r="N96" t="s">
        <v>3970</v>
      </c>
      <c r="O96">
        <v>16</v>
      </c>
      <c r="P96" t="s">
        <v>3971</v>
      </c>
      <c r="Q96">
        <v>0</v>
      </c>
      <c r="R96" t="s">
        <v>3972</v>
      </c>
      <c r="S96">
        <v>-3500</v>
      </c>
      <c r="T96" s="7" t="str">
        <f t="shared" si="1"/>
        <v>hp_64350;atk_41873;hit_500000;miss_16;cirt_0;cirtSub_-3500</v>
      </c>
    </row>
    <row r="97" spans="1:20" x14ac:dyDescent="0.15">
      <c r="A97" s="16">
        <v>380095</v>
      </c>
      <c r="B97" s="16" t="s">
        <v>230</v>
      </c>
      <c r="C97" s="16">
        <v>1</v>
      </c>
      <c r="D97" s="16">
        <v>2</v>
      </c>
      <c r="E97" s="20">
        <v>32</v>
      </c>
      <c r="F97" s="19" t="s">
        <v>3967</v>
      </c>
      <c r="I97">
        <v>99000</v>
      </c>
      <c r="J97" t="s">
        <v>3968</v>
      </c>
      <c r="K97">
        <v>104684</v>
      </c>
      <c r="L97" t="s">
        <v>3969</v>
      </c>
      <c r="M97">
        <v>500000</v>
      </c>
      <c r="N97" t="s">
        <v>3970</v>
      </c>
      <c r="O97">
        <v>16</v>
      </c>
      <c r="P97" t="s">
        <v>3971</v>
      </c>
      <c r="Q97">
        <v>0</v>
      </c>
      <c r="R97" t="s">
        <v>3972</v>
      </c>
      <c r="S97">
        <v>-3500</v>
      </c>
      <c r="T97" s="7" t="str">
        <f t="shared" si="1"/>
        <v>hp_64350;atk_41873;hit_500000;miss_16;cirt_0;cirtSub_-3500</v>
      </c>
    </row>
    <row r="98" spans="1:20" x14ac:dyDescent="0.15">
      <c r="A98" s="16">
        <v>380096</v>
      </c>
      <c r="B98" s="16" t="s">
        <v>230</v>
      </c>
      <c r="C98" s="16">
        <v>1</v>
      </c>
      <c r="D98" s="16">
        <v>2</v>
      </c>
      <c r="E98" s="20">
        <v>33</v>
      </c>
      <c r="F98" s="19" t="s">
        <v>3967</v>
      </c>
      <c r="I98">
        <v>103000</v>
      </c>
      <c r="J98" t="s">
        <v>3968</v>
      </c>
      <c r="K98">
        <v>108561</v>
      </c>
      <c r="L98" t="s">
        <v>3969</v>
      </c>
      <c r="M98">
        <v>500000</v>
      </c>
      <c r="N98" t="s">
        <v>3970</v>
      </c>
      <c r="O98">
        <v>16</v>
      </c>
      <c r="P98" t="s">
        <v>3971</v>
      </c>
      <c r="Q98">
        <v>0</v>
      </c>
      <c r="R98" t="s">
        <v>3972</v>
      </c>
      <c r="S98">
        <v>-3500</v>
      </c>
      <c r="T98" s="7" t="str">
        <f t="shared" si="1"/>
        <v>hp_66950;atk_43424;hit_500000;miss_16;cirt_0;cirtSub_-3500</v>
      </c>
    </row>
    <row r="99" spans="1:20" x14ac:dyDescent="0.15">
      <c r="A99" s="16">
        <v>380097</v>
      </c>
      <c r="B99" s="16" t="s">
        <v>230</v>
      </c>
      <c r="C99" s="16">
        <v>1</v>
      </c>
      <c r="D99" s="16">
        <v>2</v>
      </c>
      <c r="E99" s="20">
        <v>33</v>
      </c>
      <c r="F99" s="19" t="s">
        <v>3967</v>
      </c>
      <c r="I99">
        <v>103000</v>
      </c>
      <c r="J99" t="s">
        <v>3968</v>
      </c>
      <c r="K99">
        <v>108561</v>
      </c>
      <c r="L99" t="s">
        <v>3969</v>
      </c>
      <c r="M99">
        <v>500000</v>
      </c>
      <c r="N99" t="s">
        <v>3970</v>
      </c>
      <c r="O99">
        <v>16</v>
      </c>
      <c r="P99" t="s">
        <v>3971</v>
      </c>
      <c r="Q99">
        <v>0</v>
      </c>
      <c r="R99" t="s">
        <v>3972</v>
      </c>
      <c r="S99">
        <v>-3500</v>
      </c>
      <c r="T99" s="7" t="str">
        <f t="shared" si="1"/>
        <v>hp_66950;atk_43424;hit_500000;miss_16;cirt_0;cirtSub_-3500</v>
      </c>
    </row>
    <row r="100" spans="1:20" x14ac:dyDescent="0.15">
      <c r="A100" s="16">
        <v>380098</v>
      </c>
      <c r="B100" s="16" t="s">
        <v>230</v>
      </c>
      <c r="C100" s="16">
        <v>1</v>
      </c>
      <c r="D100" s="16">
        <v>2</v>
      </c>
      <c r="E100" s="20">
        <v>33</v>
      </c>
      <c r="F100" s="19" t="s">
        <v>3967</v>
      </c>
      <c r="I100">
        <v>103000</v>
      </c>
      <c r="J100" t="s">
        <v>3968</v>
      </c>
      <c r="K100">
        <v>108561</v>
      </c>
      <c r="L100" t="s">
        <v>3969</v>
      </c>
      <c r="M100">
        <v>500000</v>
      </c>
      <c r="N100" t="s">
        <v>3970</v>
      </c>
      <c r="O100">
        <v>16</v>
      </c>
      <c r="P100" t="s">
        <v>3971</v>
      </c>
      <c r="Q100">
        <v>0</v>
      </c>
      <c r="R100" t="s">
        <v>3972</v>
      </c>
      <c r="S100">
        <v>-3500</v>
      </c>
      <c r="T100" s="7" t="str">
        <f t="shared" si="1"/>
        <v>hp_66950;atk_43424;hit_500000;miss_16;cirt_0;cirtSub_-3500</v>
      </c>
    </row>
    <row r="101" spans="1:20" x14ac:dyDescent="0.15">
      <c r="A101" s="16">
        <v>380099</v>
      </c>
      <c r="B101" s="16" t="s">
        <v>230</v>
      </c>
      <c r="C101" s="16">
        <v>1</v>
      </c>
      <c r="D101" s="16">
        <v>2</v>
      </c>
      <c r="E101" s="20">
        <v>34</v>
      </c>
      <c r="F101" s="19" t="s">
        <v>3967</v>
      </c>
      <c r="I101">
        <v>107000</v>
      </c>
      <c r="J101" t="s">
        <v>3968</v>
      </c>
      <c r="K101">
        <v>112438</v>
      </c>
      <c r="L101" t="s">
        <v>3969</v>
      </c>
      <c r="M101">
        <v>500000</v>
      </c>
      <c r="N101" t="s">
        <v>3970</v>
      </c>
      <c r="O101">
        <v>17</v>
      </c>
      <c r="P101" t="s">
        <v>3971</v>
      </c>
      <c r="Q101">
        <v>0</v>
      </c>
      <c r="R101" t="s">
        <v>3972</v>
      </c>
      <c r="S101">
        <v>-3500</v>
      </c>
      <c r="T101" s="7" t="str">
        <f t="shared" si="1"/>
        <v>hp_69550;atk_44975;hit_500000;miss_17;cirt_0;cirtSub_-3500</v>
      </c>
    </row>
    <row r="102" spans="1:20" x14ac:dyDescent="0.15">
      <c r="A102" s="16">
        <v>380100</v>
      </c>
      <c r="B102" s="16" t="s">
        <v>230</v>
      </c>
      <c r="C102" s="16">
        <v>1</v>
      </c>
      <c r="D102" s="16">
        <v>2</v>
      </c>
      <c r="E102" s="20">
        <v>34</v>
      </c>
      <c r="F102" s="19" t="s">
        <v>3967</v>
      </c>
      <c r="I102">
        <v>107000</v>
      </c>
      <c r="J102" t="s">
        <v>3968</v>
      </c>
      <c r="K102">
        <v>112438</v>
      </c>
      <c r="L102" t="s">
        <v>3969</v>
      </c>
      <c r="M102">
        <v>500000</v>
      </c>
      <c r="N102" t="s">
        <v>3970</v>
      </c>
      <c r="O102">
        <v>17</v>
      </c>
      <c r="P102" t="s">
        <v>3971</v>
      </c>
      <c r="Q102">
        <v>0</v>
      </c>
      <c r="R102" t="s">
        <v>3972</v>
      </c>
      <c r="S102">
        <v>-3500</v>
      </c>
      <c r="T102" s="7" t="str">
        <f t="shared" si="1"/>
        <v>hp_69550;atk_44975;hit_500000;miss_17;cirt_0;cirtSub_-3500</v>
      </c>
    </row>
    <row r="103" spans="1:20" x14ac:dyDescent="0.15">
      <c r="A103" s="16">
        <v>380101</v>
      </c>
      <c r="B103" s="16" t="s">
        <v>230</v>
      </c>
      <c r="C103" s="16">
        <v>1</v>
      </c>
      <c r="D103" s="16">
        <v>2</v>
      </c>
      <c r="E103" s="20">
        <v>34</v>
      </c>
      <c r="F103" s="19" t="s">
        <v>3967</v>
      </c>
      <c r="I103">
        <v>107000</v>
      </c>
      <c r="J103" t="s">
        <v>3968</v>
      </c>
      <c r="K103">
        <v>112438</v>
      </c>
      <c r="L103" t="s">
        <v>3969</v>
      </c>
      <c r="M103">
        <v>500000</v>
      </c>
      <c r="N103" t="s">
        <v>3970</v>
      </c>
      <c r="O103">
        <v>17</v>
      </c>
      <c r="P103" t="s">
        <v>3971</v>
      </c>
      <c r="Q103">
        <v>0</v>
      </c>
      <c r="R103" t="s">
        <v>3972</v>
      </c>
      <c r="S103">
        <v>-3500</v>
      </c>
      <c r="T103" s="7" t="str">
        <f t="shared" si="1"/>
        <v>hp_69550;atk_44975;hit_500000;miss_17;cirt_0;cirtSub_-3500</v>
      </c>
    </row>
    <row r="104" spans="1:20" x14ac:dyDescent="0.15">
      <c r="A104" s="16">
        <v>380102</v>
      </c>
      <c r="B104" s="16" t="s">
        <v>230</v>
      </c>
      <c r="C104" s="16">
        <v>1</v>
      </c>
      <c r="D104" s="16">
        <v>2</v>
      </c>
      <c r="E104" s="20">
        <v>35</v>
      </c>
      <c r="F104" s="19" t="s">
        <v>3967</v>
      </c>
      <c r="I104">
        <v>111000</v>
      </c>
      <c r="J104" t="s">
        <v>3968</v>
      </c>
      <c r="K104">
        <v>116315</v>
      </c>
      <c r="L104" t="s">
        <v>3969</v>
      </c>
      <c r="M104">
        <v>500000</v>
      </c>
      <c r="N104" t="s">
        <v>3970</v>
      </c>
      <c r="O104">
        <v>17</v>
      </c>
      <c r="P104" t="s">
        <v>3971</v>
      </c>
      <c r="Q104">
        <v>0</v>
      </c>
      <c r="R104" t="s">
        <v>3972</v>
      </c>
      <c r="S104">
        <v>-3500</v>
      </c>
      <c r="T104" s="7" t="str">
        <f t="shared" si="1"/>
        <v>hp_72150;atk_46526;hit_500000;miss_17;cirt_0;cirtSub_-3500</v>
      </c>
    </row>
    <row r="105" spans="1:20" x14ac:dyDescent="0.15">
      <c r="A105" s="16">
        <v>380103</v>
      </c>
      <c r="B105" s="16" t="s">
        <v>230</v>
      </c>
      <c r="C105" s="16">
        <v>1</v>
      </c>
      <c r="D105" s="16">
        <v>2</v>
      </c>
      <c r="E105" s="20">
        <v>35</v>
      </c>
      <c r="F105" s="19" t="s">
        <v>3967</v>
      </c>
      <c r="I105">
        <v>111000</v>
      </c>
      <c r="J105" t="s">
        <v>3968</v>
      </c>
      <c r="K105">
        <v>116315</v>
      </c>
      <c r="L105" t="s">
        <v>3969</v>
      </c>
      <c r="M105">
        <v>500000</v>
      </c>
      <c r="N105" t="s">
        <v>3970</v>
      </c>
      <c r="O105">
        <v>17</v>
      </c>
      <c r="P105" t="s">
        <v>3971</v>
      </c>
      <c r="Q105">
        <v>0</v>
      </c>
      <c r="R105" t="s">
        <v>3972</v>
      </c>
      <c r="S105">
        <v>-3500</v>
      </c>
      <c r="T105" s="7" t="str">
        <f t="shared" si="1"/>
        <v>hp_72150;atk_46526;hit_500000;miss_17;cirt_0;cirtSub_-3500</v>
      </c>
    </row>
    <row r="106" spans="1:20" x14ac:dyDescent="0.15">
      <c r="A106" s="16">
        <v>380104</v>
      </c>
      <c r="B106" s="16" t="s">
        <v>230</v>
      </c>
      <c r="C106" s="16">
        <v>1</v>
      </c>
      <c r="D106" s="16">
        <v>2</v>
      </c>
      <c r="E106" s="20">
        <v>35</v>
      </c>
      <c r="F106" s="19" t="s">
        <v>3967</v>
      </c>
      <c r="I106">
        <v>111000</v>
      </c>
      <c r="J106" t="s">
        <v>3968</v>
      </c>
      <c r="K106">
        <v>116315</v>
      </c>
      <c r="L106" t="s">
        <v>3969</v>
      </c>
      <c r="M106">
        <v>500000</v>
      </c>
      <c r="N106" t="s">
        <v>3970</v>
      </c>
      <c r="O106">
        <v>17</v>
      </c>
      <c r="P106" t="s">
        <v>3971</v>
      </c>
      <c r="Q106">
        <v>0</v>
      </c>
      <c r="R106" t="s">
        <v>3972</v>
      </c>
      <c r="S106">
        <v>-3500</v>
      </c>
      <c r="T106" s="7" t="str">
        <f t="shared" si="1"/>
        <v>hp_72150;atk_46526;hit_500000;miss_17;cirt_0;cirtSub_-3500</v>
      </c>
    </row>
    <row r="107" spans="1:20" x14ac:dyDescent="0.15">
      <c r="A107" s="16">
        <v>380105</v>
      </c>
      <c r="B107" s="16" t="s">
        <v>230</v>
      </c>
      <c r="C107" s="16">
        <v>1</v>
      </c>
      <c r="D107" s="16">
        <v>2</v>
      </c>
      <c r="E107" s="20">
        <v>36</v>
      </c>
      <c r="F107" s="19" t="s">
        <v>3967</v>
      </c>
      <c r="I107">
        <v>117000</v>
      </c>
      <c r="J107" t="s">
        <v>3968</v>
      </c>
      <c r="K107">
        <v>120192</v>
      </c>
      <c r="L107" t="s">
        <v>3969</v>
      </c>
      <c r="M107">
        <v>500000</v>
      </c>
      <c r="N107" t="s">
        <v>3970</v>
      </c>
      <c r="O107">
        <v>18</v>
      </c>
      <c r="P107" t="s">
        <v>3971</v>
      </c>
      <c r="Q107">
        <v>0</v>
      </c>
      <c r="R107" t="s">
        <v>3972</v>
      </c>
      <c r="S107">
        <v>-3500</v>
      </c>
      <c r="T107" s="7" t="str">
        <f t="shared" si="1"/>
        <v>hp_76050;atk_48076;hit_500000;miss_18;cirt_0;cirtSub_-3500</v>
      </c>
    </row>
    <row r="108" spans="1:20" x14ac:dyDescent="0.15">
      <c r="A108" s="16">
        <v>380106</v>
      </c>
      <c r="B108" s="16" t="s">
        <v>230</v>
      </c>
      <c r="C108" s="16">
        <v>1</v>
      </c>
      <c r="D108" s="16">
        <v>2</v>
      </c>
      <c r="E108" s="20">
        <v>36</v>
      </c>
      <c r="F108" s="19" t="s">
        <v>3967</v>
      </c>
      <c r="I108">
        <v>117000</v>
      </c>
      <c r="J108" t="s">
        <v>3968</v>
      </c>
      <c r="K108">
        <v>120192</v>
      </c>
      <c r="L108" t="s">
        <v>3969</v>
      </c>
      <c r="M108">
        <v>500000</v>
      </c>
      <c r="N108" t="s">
        <v>3970</v>
      </c>
      <c r="O108">
        <v>18</v>
      </c>
      <c r="P108" t="s">
        <v>3971</v>
      </c>
      <c r="Q108">
        <v>0</v>
      </c>
      <c r="R108" t="s">
        <v>3972</v>
      </c>
      <c r="S108">
        <v>-3500</v>
      </c>
      <c r="T108" s="7" t="str">
        <f t="shared" si="1"/>
        <v>hp_76050;atk_48076;hit_500000;miss_18;cirt_0;cirtSub_-3500</v>
      </c>
    </row>
    <row r="109" spans="1:20" x14ac:dyDescent="0.15">
      <c r="A109" s="16">
        <v>380107</v>
      </c>
      <c r="B109" s="16" t="s">
        <v>230</v>
      </c>
      <c r="C109" s="16">
        <v>1</v>
      </c>
      <c r="D109" s="16">
        <v>2</v>
      </c>
      <c r="E109" s="20">
        <v>36</v>
      </c>
      <c r="F109" s="19" t="s">
        <v>3967</v>
      </c>
      <c r="I109">
        <v>117000</v>
      </c>
      <c r="J109" t="s">
        <v>3968</v>
      </c>
      <c r="K109">
        <v>120192</v>
      </c>
      <c r="L109" t="s">
        <v>3969</v>
      </c>
      <c r="M109">
        <v>500000</v>
      </c>
      <c r="N109" t="s">
        <v>3970</v>
      </c>
      <c r="O109">
        <v>18</v>
      </c>
      <c r="P109" t="s">
        <v>3971</v>
      </c>
      <c r="Q109">
        <v>0</v>
      </c>
      <c r="R109" t="s">
        <v>3972</v>
      </c>
      <c r="S109">
        <v>-3500</v>
      </c>
      <c r="T109" s="7" t="str">
        <f t="shared" si="1"/>
        <v>hp_76050;atk_48076;hit_500000;miss_18;cirt_0;cirtSub_-3500</v>
      </c>
    </row>
    <row r="110" spans="1:20" x14ac:dyDescent="0.15">
      <c r="A110" s="16">
        <v>380108</v>
      </c>
      <c r="B110" s="16" t="s">
        <v>230</v>
      </c>
      <c r="C110" s="16">
        <v>1</v>
      </c>
      <c r="D110" s="16">
        <v>2</v>
      </c>
      <c r="E110" s="20">
        <v>37</v>
      </c>
      <c r="F110" s="19" t="s">
        <v>3967</v>
      </c>
      <c r="I110">
        <v>120000</v>
      </c>
      <c r="J110" t="s">
        <v>3968</v>
      </c>
      <c r="K110">
        <v>124069</v>
      </c>
      <c r="L110" t="s">
        <v>3969</v>
      </c>
      <c r="M110">
        <v>500000</v>
      </c>
      <c r="N110" t="s">
        <v>3970</v>
      </c>
      <c r="O110">
        <v>18</v>
      </c>
      <c r="P110" t="s">
        <v>3971</v>
      </c>
      <c r="Q110">
        <v>0</v>
      </c>
      <c r="R110" t="s">
        <v>3972</v>
      </c>
      <c r="S110">
        <v>-3500</v>
      </c>
      <c r="T110" s="7" t="str">
        <f t="shared" si="1"/>
        <v>hp_78000;atk_49627;hit_500000;miss_18;cirt_0;cirtSub_-3500</v>
      </c>
    </row>
    <row r="111" spans="1:20" x14ac:dyDescent="0.15">
      <c r="A111" s="16">
        <v>380109</v>
      </c>
      <c r="B111" s="16" t="s">
        <v>230</v>
      </c>
      <c r="C111" s="16">
        <v>1</v>
      </c>
      <c r="D111" s="16">
        <v>2</v>
      </c>
      <c r="E111" s="20">
        <v>37</v>
      </c>
      <c r="F111" s="19" t="s">
        <v>3967</v>
      </c>
      <c r="I111">
        <v>120000</v>
      </c>
      <c r="J111" t="s">
        <v>3968</v>
      </c>
      <c r="K111">
        <v>124069</v>
      </c>
      <c r="L111" t="s">
        <v>3969</v>
      </c>
      <c r="M111">
        <v>500000</v>
      </c>
      <c r="N111" t="s">
        <v>3970</v>
      </c>
      <c r="O111">
        <v>18</v>
      </c>
      <c r="P111" t="s">
        <v>3971</v>
      </c>
      <c r="Q111">
        <v>0</v>
      </c>
      <c r="R111" t="s">
        <v>3972</v>
      </c>
      <c r="S111">
        <v>-3500</v>
      </c>
      <c r="T111" s="7" t="str">
        <f t="shared" si="1"/>
        <v>hp_78000;atk_49627;hit_500000;miss_18;cirt_0;cirtSub_-3500</v>
      </c>
    </row>
    <row r="112" spans="1:20" x14ac:dyDescent="0.15">
      <c r="A112" s="16">
        <v>380110</v>
      </c>
      <c r="B112" s="16" t="s">
        <v>230</v>
      </c>
      <c r="C112" s="16">
        <v>1</v>
      </c>
      <c r="D112" s="16">
        <v>2</v>
      </c>
      <c r="E112" s="20">
        <v>37</v>
      </c>
      <c r="F112" s="19" t="s">
        <v>3967</v>
      </c>
      <c r="I112">
        <v>120000</v>
      </c>
      <c r="J112" t="s">
        <v>3968</v>
      </c>
      <c r="K112">
        <v>124069</v>
      </c>
      <c r="L112" t="s">
        <v>3969</v>
      </c>
      <c r="M112">
        <v>500000</v>
      </c>
      <c r="N112" t="s">
        <v>3970</v>
      </c>
      <c r="O112">
        <v>18</v>
      </c>
      <c r="P112" t="s">
        <v>3971</v>
      </c>
      <c r="Q112">
        <v>0</v>
      </c>
      <c r="R112" t="s">
        <v>3972</v>
      </c>
      <c r="S112">
        <v>-3500</v>
      </c>
      <c r="T112" s="7" t="str">
        <f t="shared" si="1"/>
        <v>hp_78000;atk_49627;hit_500000;miss_18;cirt_0;cirtSub_-3500</v>
      </c>
    </row>
    <row r="113" spans="1:20" x14ac:dyDescent="0.15">
      <c r="A113" s="16">
        <v>380111</v>
      </c>
      <c r="B113" s="16" t="s">
        <v>230</v>
      </c>
      <c r="C113" s="16">
        <v>1</v>
      </c>
      <c r="D113" s="16">
        <v>2</v>
      </c>
      <c r="E113" s="20">
        <v>38</v>
      </c>
      <c r="F113" s="19" t="s">
        <v>3967</v>
      </c>
      <c r="I113">
        <v>123000</v>
      </c>
      <c r="J113" t="s">
        <v>3968</v>
      </c>
      <c r="K113">
        <v>127946</v>
      </c>
      <c r="L113" t="s">
        <v>3969</v>
      </c>
      <c r="M113">
        <v>500000</v>
      </c>
      <c r="N113" t="s">
        <v>3970</v>
      </c>
      <c r="O113">
        <v>19</v>
      </c>
      <c r="P113" t="s">
        <v>3971</v>
      </c>
      <c r="Q113">
        <v>0</v>
      </c>
      <c r="R113" t="s">
        <v>3972</v>
      </c>
      <c r="S113">
        <v>-3500</v>
      </c>
      <c r="T113" s="7" t="str">
        <f t="shared" si="1"/>
        <v>hp_79950;atk_51178;hit_500000;miss_19;cirt_0;cirtSub_-3500</v>
      </c>
    </row>
    <row r="114" spans="1:20" x14ac:dyDescent="0.15">
      <c r="A114" s="16">
        <v>380112</v>
      </c>
      <c r="B114" s="16" t="s">
        <v>230</v>
      </c>
      <c r="C114" s="16">
        <v>1</v>
      </c>
      <c r="D114" s="16">
        <v>2</v>
      </c>
      <c r="E114" s="20">
        <v>38</v>
      </c>
      <c r="F114" s="19" t="s">
        <v>3967</v>
      </c>
      <c r="I114">
        <v>123000</v>
      </c>
      <c r="J114" t="s">
        <v>3968</v>
      </c>
      <c r="K114">
        <v>127946</v>
      </c>
      <c r="L114" t="s">
        <v>3969</v>
      </c>
      <c r="M114">
        <v>500000</v>
      </c>
      <c r="N114" t="s">
        <v>3970</v>
      </c>
      <c r="O114">
        <v>19</v>
      </c>
      <c r="P114" t="s">
        <v>3971</v>
      </c>
      <c r="Q114">
        <v>0</v>
      </c>
      <c r="R114" t="s">
        <v>3972</v>
      </c>
      <c r="S114">
        <v>-3500</v>
      </c>
      <c r="T114" s="7" t="str">
        <f t="shared" si="1"/>
        <v>hp_79950;atk_51178;hit_500000;miss_19;cirt_0;cirtSub_-3500</v>
      </c>
    </row>
    <row r="115" spans="1:20" x14ac:dyDescent="0.15">
      <c r="A115" s="16">
        <v>380113</v>
      </c>
      <c r="B115" s="16" t="s">
        <v>230</v>
      </c>
      <c r="C115" s="16">
        <v>1</v>
      </c>
      <c r="D115" s="16">
        <v>2</v>
      </c>
      <c r="E115" s="20">
        <v>38</v>
      </c>
      <c r="F115" s="19" t="s">
        <v>3967</v>
      </c>
      <c r="I115">
        <v>123000</v>
      </c>
      <c r="J115" t="s">
        <v>3968</v>
      </c>
      <c r="K115">
        <v>127946</v>
      </c>
      <c r="L115" t="s">
        <v>3969</v>
      </c>
      <c r="M115">
        <v>500000</v>
      </c>
      <c r="N115" t="s">
        <v>3970</v>
      </c>
      <c r="O115">
        <v>19</v>
      </c>
      <c r="P115" t="s">
        <v>3971</v>
      </c>
      <c r="Q115">
        <v>0</v>
      </c>
      <c r="R115" t="s">
        <v>3972</v>
      </c>
      <c r="S115">
        <v>-3500</v>
      </c>
      <c r="T115" s="7" t="str">
        <f t="shared" si="1"/>
        <v>hp_79950;atk_51178;hit_500000;miss_19;cirt_0;cirtSub_-3500</v>
      </c>
    </row>
    <row r="116" spans="1:20" x14ac:dyDescent="0.15">
      <c r="A116" s="16">
        <v>380114</v>
      </c>
      <c r="B116" s="16" t="s">
        <v>230</v>
      </c>
      <c r="C116" s="16">
        <v>1</v>
      </c>
      <c r="D116" s="16">
        <v>2</v>
      </c>
      <c r="E116" s="20">
        <v>39</v>
      </c>
      <c r="F116" s="19" t="s">
        <v>3967</v>
      </c>
      <c r="I116">
        <v>126000</v>
      </c>
      <c r="J116" t="s">
        <v>3968</v>
      </c>
      <c r="K116">
        <v>131823</v>
      </c>
      <c r="L116" t="s">
        <v>3969</v>
      </c>
      <c r="M116">
        <v>500000</v>
      </c>
      <c r="N116" t="s">
        <v>3970</v>
      </c>
      <c r="O116">
        <v>19</v>
      </c>
      <c r="P116" t="s">
        <v>3971</v>
      </c>
      <c r="Q116">
        <v>0</v>
      </c>
      <c r="R116" t="s">
        <v>3972</v>
      </c>
      <c r="S116">
        <v>-3500</v>
      </c>
      <c r="T116" s="7" t="str">
        <f t="shared" si="1"/>
        <v>hp_81900;atk_52729;hit_500000;miss_19;cirt_0;cirtSub_-3500</v>
      </c>
    </row>
    <row r="117" spans="1:20" x14ac:dyDescent="0.15">
      <c r="A117" s="16">
        <v>380115</v>
      </c>
      <c r="B117" s="16" t="s">
        <v>230</v>
      </c>
      <c r="C117" s="16">
        <v>1</v>
      </c>
      <c r="D117" s="16">
        <v>2</v>
      </c>
      <c r="E117" s="20">
        <v>39</v>
      </c>
      <c r="F117" s="19" t="s">
        <v>3967</v>
      </c>
      <c r="I117">
        <v>126000</v>
      </c>
      <c r="J117" t="s">
        <v>3968</v>
      </c>
      <c r="K117">
        <v>131823</v>
      </c>
      <c r="L117" t="s">
        <v>3969</v>
      </c>
      <c r="M117">
        <v>500000</v>
      </c>
      <c r="N117" t="s">
        <v>3970</v>
      </c>
      <c r="O117">
        <v>19</v>
      </c>
      <c r="P117" t="s">
        <v>3971</v>
      </c>
      <c r="Q117">
        <v>0</v>
      </c>
      <c r="R117" t="s">
        <v>3972</v>
      </c>
      <c r="S117">
        <v>-3500</v>
      </c>
      <c r="T117" s="7" t="str">
        <f t="shared" si="1"/>
        <v>hp_81900;atk_52729;hit_500000;miss_19;cirt_0;cirtSub_-3500</v>
      </c>
    </row>
    <row r="118" spans="1:20" x14ac:dyDescent="0.15">
      <c r="A118" s="16">
        <v>380116</v>
      </c>
      <c r="B118" s="16" t="s">
        <v>230</v>
      </c>
      <c r="C118" s="16">
        <v>1</v>
      </c>
      <c r="D118" s="16">
        <v>2</v>
      </c>
      <c r="E118" s="20">
        <v>39</v>
      </c>
      <c r="F118" s="19" t="s">
        <v>3967</v>
      </c>
      <c r="I118">
        <v>126000</v>
      </c>
      <c r="J118" t="s">
        <v>3968</v>
      </c>
      <c r="K118">
        <v>131823</v>
      </c>
      <c r="L118" t="s">
        <v>3969</v>
      </c>
      <c r="M118">
        <v>500000</v>
      </c>
      <c r="N118" t="s">
        <v>3970</v>
      </c>
      <c r="O118">
        <v>19</v>
      </c>
      <c r="P118" t="s">
        <v>3971</v>
      </c>
      <c r="Q118">
        <v>0</v>
      </c>
      <c r="R118" t="s">
        <v>3972</v>
      </c>
      <c r="S118">
        <v>-3500</v>
      </c>
      <c r="T118" s="7" t="str">
        <f t="shared" si="1"/>
        <v>hp_81900;atk_52729;hit_500000;miss_19;cirt_0;cirtSub_-3500</v>
      </c>
    </row>
    <row r="119" spans="1:20" x14ac:dyDescent="0.15">
      <c r="A119" s="16">
        <v>380117</v>
      </c>
      <c r="B119" s="16" t="s">
        <v>230</v>
      </c>
      <c r="C119" s="16">
        <v>1</v>
      </c>
      <c r="D119" s="16">
        <v>2</v>
      </c>
      <c r="E119" s="20">
        <v>40</v>
      </c>
      <c r="F119" s="19" t="s">
        <v>3967</v>
      </c>
      <c r="I119">
        <v>129000</v>
      </c>
      <c r="J119" t="s">
        <v>3968</v>
      </c>
      <c r="K119">
        <v>135700</v>
      </c>
      <c r="L119" t="s">
        <v>3969</v>
      </c>
      <c r="M119">
        <v>500000</v>
      </c>
      <c r="N119" t="s">
        <v>3970</v>
      </c>
      <c r="O119">
        <v>20</v>
      </c>
      <c r="P119" t="s">
        <v>3971</v>
      </c>
      <c r="Q119">
        <v>0</v>
      </c>
      <c r="R119" t="s">
        <v>3972</v>
      </c>
      <c r="S119">
        <v>-3500</v>
      </c>
      <c r="T119" s="7" t="str">
        <f t="shared" si="1"/>
        <v>hp_83850;atk_54280;hit_500000;miss_20;cirt_0;cirtSub_-3500</v>
      </c>
    </row>
    <row r="120" spans="1:20" x14ac:dyDescent="0.15">
      <c r="A120" s="16">
        <v>380118</v>
      </c>
      <c r="B120" s="16" t="s">
        <v>230</v>
      </c>
      <c r="C120" s="16">
        <v>1</v>
      </c>
      <c r="D120" s="16">
        <v>2</v>
      </c>
      <c r="E120" s="20">
        <v>40</v>
      </c>
      <c r="F120" s="19" t="s">
        <v>3967</v>
      </c>
      <c r="I120">
        <v>129000</v>
      </c>
      <c r="J120" t="s">
        <v>3968</v>
      </c>
      <c r="K120">
        <v>135700</v>
      </c>
      <c r="L120" t="s">
        <v>3969</v>
      </c>
      <c r="M120">
        <v>500000</v>
      </c>
      <c r="N120" t="s">
        <v>3970</v>
      </c>
      <c r="O120">
        <v>20</v>
      </c>
      <c r="P120" t="s">
        <v>3971</v>
      </c>
      <c r="Q120">
        <v>0</v>
      </c>
      <c r="R120" t="s">
        <v>3972</v>
      </c>
      <c r="S120">
        <v>-3500</v>
      </c>
      <c r="T120" s="7" t="str">
        <f t="shared" si="1"/>
        <v>hp_83850;atk_54280;hit_500000;miss_20;cirt_0;cirtSub_-3500</v>
      </c>
    </row>
    <row r="121" spans="1:20" x14ac:dyDescent="0.15">
      <c r="A121" s="16">
        <v>380119</v>
      </c>
      <c r="B121" s="16" t="s">
        <v>230</v>
      </c>
      <c r="C121" s="16">
        <v>1</v>
      </c>
      <c r="D121" s="16">
        <v>2</v>
      </c>
      <c r="E121" s="20">
        <v>40</v>
      </c>
      <c r="F121" s="19" t="s">
        <v>3967</v>
      </c>
      <c r="I121">
        <v>129000</v>
      </c>
      <c r="J121" t="s">
        <v>3968</v>
      </c>
      <c r="K121">
        <v>135700</v>
      </c>
      <c r="L121" t="s">
        <v>3969</v>
      </c>
      <c r="M121">
        <v>500000</v>
      </c>
      <c r="N121" t="s">
        <v>3970</v>
      </c>
      <c r="O121">
        <v>20</v>
      </c>
      <c r="P121" t="s">
        <v>3971</v>
      </c>
      <c r="Q121">
        <v>0</v>
      </c>
      <c r="R121" t="s">
        <v>3972</v>
      </c>
      <c r="S121">
        <v>-3500</v>
      </c>
      <c r="T121" s="7" t="str">
        <f t="shared" si="1"/>
        <v>hp_83850;atk_54280;hit_500000;miss_20;cirt_0;cirtSub_-3500</v>
      </c>
    </row>
    <row r="122" spans="1:20" x14ac:dyDescent="0.15">
      <c r="A122" s="16">
        <v>380120</v>
      </c>
      <c r="B122" s="16" t="s">
        <v>230</v>
      </c>
      <c r="C122" s="16">
        <v>1</v>
      </c>
      <c r="D122" s="16">
        <v>2</v>
      </c>
      <c r="E122" s="20">
        <v>41</v>
      </c>
      <c r="F122" s="19" t="s">
        <v>3967</v>
      </c>
      <c r="I122">
        <v>132000</v>
      </c>
      <c r="J122" t="s">
        <v>3968</v>
      </c>
      <c r="K122">
        <v>139577</v>
      </c>
      <c r="L122" t="s">
        <v>3969</v>
      </c>
      <c r="M122">
        <v>500000</v>
      </c>
      <c r="N122" t="s">
        <v>3970</v>
      </c>
      <c r="O122">
        <v>20</v>
      </c>
      <c r="P122" t="s">
        <v>3971</v>
      </c>
      <c r="Q122">
        <v>0</v>
      </c>
      <c r="R122" t="s">
        <v>3972</v>
      </c>
      <c r="S122">
        <v>-3500</v>
      </c>
      <c r="T122" s="7" t="str">
        <f t="shared" si="1"/>
        <v>hp_85800;atk_55830;hit_500000;miss_20;cirt_0;cirtSub_-3500</v>
      </c>
    </row>
    <row r="123" spans="1:20" x14ac:dyDescent="0.15">
      <c r="A123" s="16">
        <v>380121</v>
      </c>
      <c r="B123" s="16" t="s">
        <v>230</v>
      </c>
      <c r="C123" s="16">
        <v>1</v>
      </c>
      <c r="D123" s="16">
        <v>2</v>
      </c>
      <c r="E123" s="20">
        <v>41</v>
      </c>
      <c r="F123" s="19" t="s">
        <v>3967</v>
      </c>
      <c r="I123">
        <v>132000</v>
      </c>
      <c r="J123" t="s">
        <v>3968</v>
      </c>
      <c r="K123">
        <v>139577</v>
      </c>
      <c r="L123" t="s">
        <v>3969</v>
      </c>
      <c r="M123">
        <v>500000</v>
      </c>
      <c r="N123" t="s">
        <v>3970</v>
      </c>
      <c r="O123">
        <v>20</v>
      </c>
      <c r="P123" t="s">
        <v>3971</v>
      </c>
      <c r="Q123">
        <v>0</v>
      </c>
      <c r="R123" t="s">
        <v>3972</v>
      </c>
      <c r="S123">
        <v>-3500</v>
      </c>
      <c r="T123" s="7" t="str">
        <f t="shared" si="1"/>
        <v>hp_85800;atk_55830;hit_500000;miss_20;cirt_0;cirtSub_-3500</v>
      </c>
    </row>
    <row r="124" spans="1:20" x14ac:dyDescent="0.15">
      <c r="A124" s="16">
        <v>380122</v>
      </c>
      <c r="B124" s="16" t="s">
        <v>230</v>
      </c>
      <c r="C124" s="16">
        <v>1</v>
      </c>
      <c r="D124" s="16">
        <v>2</v>
      </c>
      <c r="E124" s="20">
        <v>41</v>
      </c>
      <c r="F124" s="19" t="s">
        <v>3967</v>
      </c>
      <c r="I124">
        <v>132000</v>
      </c>
      <c r="J124" t="s">
        <v>3968</v>
      </c>
      <c r="K124">
        <v>139577</v>
      </c>
      <c r="L124" t="s">
        <v>3969</v>
      </c>
      <c r="M124">
        <v>500000</v>
      </c>
      <c r="N124" t="s">
        <v>3970</v>
      </c>
      <c r="O124">
        <v>20</v>
      </c>
      <c r="P124" t="s">
        <v>3971</v>
      </c>
      <c r="Q124">
        <v>0</v>
      </c>
      <c r="R124" t="s">
        <v>3972</v>
      </c>
      <c r="S124">
        <v>-3500</v>
      </c>
      <c r="T124" s="7" t="str">
        <f t="shared" si="1"/>
        <v>hp_85800;atk_55830;hit_500000;miss_20;cirt_0;cirtSub_-3500</v>
      </c>
    </row>
    <row r="125" spans="1:20" x14ac:dyDescent="0.15">
      <c r="A125" s="16">
        <v>380123</v>
      </c>
      <c r="B125" s="16" t="s">
        <v>230</v>
      </c>
      <c r="C125" s="16">
        <v>1</v>
      </c>
      <c r="D125" s="16">
        <v>2</v>
      </c>
      <c r="E125" s="20">
        <v>42</v>
      </c>
      <c r="F125" s="19" t="s">
        <v>3967</v>
      </c>
      <c r="I125">
        <v>136000</v>
      </c>
      <c r="J125" t="s">
        <v>3968</v>
      </c>
      <c r="K125">
        <v>143454</v>
      </c>
      <c r="L125" t="s">
        <v>3969</v>
      </c>
      <c r="M125">
        <v>500000</v>
      </c>
      <c r="N125" t="s">
        <v>3970</v>
      </c>
      <c r="O125">
        <v>21</v>
      </c>
      <c r="P125" t="s">
        <v>3971</v>
      </c>
      <c r="Q125">
        <v>0</v>
      </c>
      <c r="R125" t="s">
        <v>3972</v>
      </c>
      <c r="S125">
        <v>-3500</v>
      </c>
      <c r="T125" s="7" t="str">
        <f t="shared" si="1"/>
        <v>hp_88400;atk_57381;hit_500000;miss_21;cirt_0;cirtSub_-3500</v>
      </c>
    </row>
    <row r="126" spans="1:20" x14ac:dyDescent="0.15">
      <c r="A126" s="16">
        <v>380124</v>
      </c>
      <c r="B126" s="16" t="s">
        <v>230</v>
      </c>
      <c r="C126" s="16">
        <v>1</v>
      </c>
      <c r="D126" s="16">
        <v>2</v>
      </c>
      <c r="E126" s="20">
        <v>42</v>
      </c>
      <c r="F126" s="19" t="s">
        <v>3967</v>
      </c>
      <c r="I126">
        <v>136000</v>
      </c>
      <c r="J126" t="s">
        <v>3968</v>
      </c>
      <c r="K126">
        <v>143454</v>
      </c>
      <c r="L126" t="s">
        <v>3969</v>
      </c>
      <c r="M126">
        <v>500000</v>
      </c>
      <c r="N126" t="s">
        <v>3970</v>
      </c>
      <c r="O126">
        <v>21</v>
      </c>
      <c r="P126" t="s">
        <v>3971</v>
      </c>
      <c r="Q126">
        <v>0</v>
      </c>
      <c r="R126" t="s">
        <v>3972</v>
      </c>
      <c r="S126">
        <v>-3500</v>
      </c>
      <c r="T126" s="7" t="str">
        <f t="shared" si="1"/>
        <v>hp_88400;atk_57381;hit_500000;miss_21;cirt_0;cirtSub_-3500</v>
      </c>
    </row>
    <row r="127" spans="1:20" x14ac:dyDescent="0.15">
      <c r="A127" s="16">
        <v>380125</v>
      </c>
      <c r="B127" s="16" t="s">
        <v>230</v>
      </c>
      <c r="C127" s="16">
        <v>1</v>
      </c>
      <c r="D127" s="16">
        <v>2</v>
      </c>
      <c r="E127" s="20">
        <v>42</v>
      </c>
      <c r="F127" s="19" t="s">
        <v>3967</v>
      </c>
      <c r="I127">
        <v>136000</v>
      </c>
      <c r="J127" t="s">
        <v>3968</v>
      </c>
      <c r="K127">
        <v>143454</v>
      </c>
      <c r="L127" t="s">
        <v>3969</v>
      </c>
      <c r="M127">
        <v>500000</v>
      </c>
      <c r="N127" t="s">
        <v>3970</v>
      </c>
      <c r="O127">
        <v>21</v>
      </c>
      <c r="P127" t="s">
        <v>3971</v>
      </c>
      <c r="Q127">
        <v>0</v>
      </c>
      <c r="R127" t="s">
        <v>3972</v>
      </c>
      <c r="S127">
        <v>-3500</v>
      </c>
      <c r="T127" s="7" t="str">
        <f t="shared" si="1"/>
        <v>hp_88400;atk_57381;hit_500000;miss_21;cirt_0;cirtSub_-3500</v>
      </c>
    </row>
    <row r="128" spans="1:20" x14ac:dyDescent="0.15">
      <c r="A128" s="16">
        <v>380126</v>
      </c>
      <c r="B128" s="16" t="s">
        <v>230</v>
      </c>
      <c r="C128" s="16">
        <v>1</v>
      </c>
      <c r="D128" s="16">
        <v>2</v>
      </c>
      <c r="E128" s="20">
        <v>43</v>
      </c>
      <c r="F128" s="19" t="s">
        <v>3967</v>
      </c>
      <c r="I128">
        <v>137000</v>
      </c>
      <c r="J128" t="s">
        <v>3968</v>
      </c>
      <c r="K128">
        <v>147331</v>
      </c>
      <c r="L128" t="s">
        <v>3969</v>
      </c>
      <c r="M128">
        <v>500000</v>
      </c>
      <c r="N128" t="s">
        <v>3970</v>
      </c>
      <c r="O128">
        <v>21</v>
      </c>
      <c r="P128" t="s">
        <v>3971</v>
      </c>
      <c r="Q128">
        <v>0</v>
      </c>
      <c r="R128" t="s">
        <v>3972</v>
      </c>
      <c r="S128">
        <v>-3500</v>
      </c>
      <c r="T128" s="7" t="str">
        <f t="shared" si="1"/>
        <v>hp_89050;atk_58932;hit_500000;miss_21;cirt_0;cirtSub_-3500</v>
      </c>
    </row>
    <row r="129" spans="1:20" x14ac:dyDescent="0.15">
      <c r="A129" s="16">
        <v>380127</v>
      </c>
      <c r="B129" s="16" t="s">
        <v>230</v>
      </c>
      <c r="C129" s="16">
        <v>1</v>
      </c>
      <c r="D129" s="16">
        <v>2</v>
      </c>
      <c r="E129" s="20">
        <v>43</v>
      </c>
      <c r="F129" s="19" t="s">
        <v>3967</v>
      </c>
      <c r="I129">
        <v>137000</v>
      </c>
      <c r="J129" t="s">
        <v>3968</v>
      </c>
      <c r="K129">
        <v>147331</v>
      </c>
      <c r="L129" t="s">
        <v>3969</v>
      </c>
      <c r="M129">
        <v>500000</v>
      </c>
      <c r="N129" t="s">
        <v>3970</v>
      </c>
      <c r="O129">
        <v>21</v>
      </c>
      <c r="P129" t="s">
        <v>3971</v>
      </c>
      <c r="Q129">
        <v>0</v>
      </c>
      <c r="R129" t="s">
        <v>3972</v>
      </c>
      <c r="S129">
        <v>-3500</v>
      </c>
      <c r="T129" s="7" t="str">
        <f t="shared" si="1"/>
        <v>hp_89050;atk_58932;hit_500000;miss_21;cirt_0;cirtSub_-3500</v>
      </c>
    </row>
    <row r="130" spans="1:20" x14ac:dyDescent="0.15">
      <c r="A130" s="16">
        <v>380128</v>
      </c>
      <c r="B130" s="16" t="s">
        <v>230</v>
      </c>
      <c r="C130" s="16">
        <v>1</v>
      </c>
      <c r="D130" s="16">
        <v>2</v>
      </c>
      <c r="E130" s="20">
        <v>43</v>
      </c>
      <c r="F130" s="19" t="s">
        <v>3967</v>
      </c>
      <c r="I130">
        <v>137000</v>
      </c>
      <c r="J130" t="s">
        <v>3968</v>
      </c>
      <c r="K130">
        <v>147331</v>
      </c>
      <c r="L130" t="s">
        <v>3969</v>
      </c>
      <c r="M130">
        <v>500000</v>
      </c>
      <c r="N130" t="s">
        <v>3970</v>
      </c>
      <c r="O130">
        <v>21</v>
      </c>
      <c r="P130" t="s">
        <v>3971</v>
      </c>
      <c r="Q130">
        <v>0</v>
      </c>
      <c r="R130" t="s">
        <v>3972</v>
      </c>
      <c r="S130">
        <v>-3500</v>
      </c>
      <c r="T130" s="7" t="str">
        <f t="shared" si="1"/>
        <v>hp_89050;atk_58932;hit_500000;miss_21;cirt_0;cirtSub_-3500</v>
      </c>
    </row>
    <row r="131" spans="1:20" x14ac:dyDescent="0.15">
      <c r="A131" s="16">
        <v>380129</v>
      </c>
      <c r="B131" s="16" t="s">
        <v>230</v>
      </c>
      <c r="C131" s="16">
        <v>1</v>
      </c>
      <c r="D131" s="16">
        <v>2</v>
      </c>
      <c r="E131" s="20">
        <v>44</v>
      </c>
      <c r="F131" s="19" t="s">
        <v>3967</v>
      </c>
      <c r="I131">
        <v>141000</v>
      </c>
      <c r="J131" t="s">
        <v>3968</v>
      </c>
      <c r="K131">
        <v>151208</v>
      </c>
      <c r="L131" t="s">
        <v>3969</v>
      </c>
      <c r="M131">
        <v>500000</v>
      </c>
      <c r="N131" t="s">
        <v>3970</v>
      </c>
      <c r="O131">
        <v>22</v>
      </c>
      <c r="P131" t="s">
        <v>3971</v>
      </c>
      <c r="Q131">
        <v>0</v>
      </c>
      <c r="R131" t="s">
        <v>3972</v>
      </c>
      <c r="S131">
        <v>-3500</v>
      </c>
      <c r="T131" s="7" t="str">
        <f t="shared" ref="T131:T194" si="2">F131&amp;"_"&amp;INT(I131*0.65)&amp;";"&amp;J131&amp;"_"&amp;INT(K131*0.4)&amp;";"&amp;L131&amp;"_"&amp;M131&amp;";"&amp;N131&amp;"_"&amp;O131&amp;";"&amp;P131&amp;"_"&amp;Q131&amp;";"&amp;R131&amp;"_"&amp;S131</f>
        <v>hp_91650;atk_60483;hit_500000;miss_22;cirt_0;cirtSub_-3500</v>
      </c>
    </row>
    <row r="132" spans="1:20" x14ac:dyDescent="0.15">
      <c r="A132" s="16">
        <v>380130</v>
      </c>
      <c r="B132" s="16" t="s">
        <v>230</v>
      </c>
      <c r="C132" s="16">
        <v>1</v>
      </c>
      <c r="D132" s="16">
        <v>2</v>
      </c>
      <c r="E132" s="20">
        <v>44</v>
      </c>
      <c r="F132" s="19" t="s">
        <v>3967</v>
      </c>
      <c r="I132">
        <v>141000</v>
      </c>
      <c r="J132" t="s">
        <v>3968</v>
      </c>
      <c r="K132">
        <v>151208</v>
      </c>
      <c r="L132" t="s">
        <v>3969</v>
      </c>
      <c r="M132">
        <v>500000</v>
      </c>
      <c r="N132" t="s">
        <v>3970</v>
      </c>
      <c r="O132">
        <v>22</v>
      </c>
      <c r="P132" t="s">
        <v>3971</v>
      </c>
      <c r="Q132">
        <v>0</v>
      </c>
      <c r="R132" t="s">
        <v>3972</v>
      </c>
      <c r="S132">
        <v>-3500</v>
      </c>
      <c r="T132" s="7" t="str">
        <f t="shared" si="2"/>
        <v>hp_91650;atk_60483;hit_500000;miss_22;cirt_0;cirtSub_-3500</v>
      </c>
    </row>
    <row r="133" spans="1:20" x14ac:dyDescent="0.15">
      <c r="A133" s="16">
        <v>380131</v>
      </c>
      <c r="B133" s="16" t="s">
        <v>230</v>
      </c>
      <c r="C133" s="16">
        <v>1</v>
      </c>
      <c r="D133" s="16">
        <v>2</v>
      </c>
      <c r="E133" s="20">
        <v>44</v>
      </c>
      <c r="F133" s="19" t="s">
        <v>3967</v>
      </c>
      <c r="I133">
        <v>141000</v>
      </c>
      <c r="J133" t="s">
        <v>3968</v>
      </c>
      <c r="K133">
        <v>151208</v>
      </c>
      <c r="L133" t="s">
        <v>3969</v>
      </c>
      <c r="M133">
        <v>500000</v>
      </c>
      <c r="N133" t="s">
        <v>3970</v>
      </c>
      <c r="O133">
        <v>22</v>
      </c>
      <c r="P133" t="s">
        <v>3971</v>
      </c>
      <c r="Q133">
        <v>0</v>
      </c>
      <c r="R133" t="s">
        <v>3972</v>
      </c>
      <c r="S133">
        <v>-3500</v>
      </c>
      <c r="T133" s="7" t="str">
        <f t="shared" si="2"/>
        <v>hp_91650;atk_60483;hit_500000;miss_22;cirt_0;cirtSub_-3500</v>
      </c>
    </row>
    <row r="134" spans="1:20" x14ac:dyDescent="0.15">
      <c r="A134" s="16">
        <v>380132</v>
      </c>
      <c r="B134" s="16" t="s">
        <v>230</v>
      </c>
      <c r="C134" s="16">
        <v>1</v>
      </c>
      <c r="D134" s="16">
        <v>2</v>
      </c>
      <c r="E134" s="20">
        <v>45</v>
      </c>
      <c r="F134" s="19" t="s">
        <v>3967</v>
      </c>
      <c r="I134">
        <v>145000</v>
      </c>
      <c r="J134" t="s">
        <v>3968</v>
      </c>
      <c r="K134">
        <v>155085</v>
      </c>
      <c r="L134" t="s">
        <v>3969</v>
      </c>
      <c r="M134">
        <v>500000</v>
      </c>
      <c r="N134" t="s">
        <v>3970</v>
      </c>
      <c r="O134">
        <v>22</v>
      </c>
      <c r="P134" t="s">
        <v>3971</v>
      </c>
      <c r="Q134">
        <v>0</v>
      </c>
      <c r="R134" t="s">
        <v>3972</v>
      </c>
      <c r="S134">
        <v>-3500</v>
      </c>
      <c r="T134" s="7" t="str">
        <f t="shared" si="2"/>
        <v>hp_94250;atk_62034;hit_500000;miss_22;cirt_0;cirtSub_-3500</v>
      </c>
    </row>
    <row r="135" spans="1:20" x14ac:dyDescent="0.15">
      <c r="A135" s="16">
        <v>380133</v>
      </c>
      <c r="B135" s="16" t="s">
        <v>230</v>
      </c>
      <c r="C135" s="16">
        <v>1</v>
      </c>
      <c r="D135" s="16">
        <v>2</v>
      </c>
      <c r="E135" s="20">
        <v>45</v>
      </c>
      <c r="F135" s="19" t="s">
        <v>3967</v>
      </c>
      <c r="I135">
        <v>145000</v>
      </c>
      <c r="J135" t="s">
        <v>3968</v>
      </c>
      <c r="K135">
        <v>155085</v>
      </c>
      <c r="L135" t="s">
        <v>3969</v>
      </c>
      <c r="M135">
        <v>500000</v>
      </c>
      <c r="N135" t="s">
        <v>3970</v>
      </c>
      <c r="O135">
        <v>22</v>
      </c>
      <c r="P135" t="s">
        <v>3971</v>
      </c>
      <c r="Q135">
        <v>0</v>
      </c>
      <c r="R135" t="s">
        <v>3972</v>
      </c>
      <c r="S135">
        <v>-3500</v>
      </c>
      <c r="T135" s="7" t="str">
        <f t="shared" si="2"/>
        <v>hp_94250;atk_62034;hit_500000;miss_22;cirt_0;cirtSub_-3500</v>
      </c>
    </row>
    <row r="136" spans="1:20" x14ac:dyDescent="0.15">
      <c r="A136" s="16">
        <v>380134</v>
      </c>
      <c r="B136" s="16" t="s">
        <v>230</v>
      </c>
      <c r="C136" s="16">
        <v>1</v>
      </c>
      <c r="D136" s="16">
        <v>2</v>
      </c>
      <c r="E136" s="20">
        <v>45</v>
      </c>
      <c r="F136" s="19" t="s">
        <v>3967</v>
      </c>
      <c r="I136">
        <v>145000</v>
      </c>
      <c r="J136" t="s">
        <v>3968</v>
      </c>
      <c r="K136">
        <v>155085</v>
      </c>
      <c r="L136" t="s">
        <v>3969</v>
      </c>
      <c r="M136">
        <v>500000</v>
      </c>
      <c r="N136" t="s">
        <v>3970</v>
      </c>
      <c r="O136">
        <v>22</v>
      </c>
      <c r="P136" t="s">
        <v>3971</v>
      </c>
      <c r="Q136">
        <v>0</v>
      </c>
      <c r="R136" t="s">
        <v>3972</v>
      </c>
      <c r="S136">
        <v>-3500</v>
      </c>
      <c r="T136" s="7" t="str">
        <f t="shared" si="2"/>
        <v>hp_94250;atk_62034;hit_500000;miss_22;cirt_0;cirtSub_-3500</v>
      </c>
    </row>
    <row r="137" spans="1:20" x14ac:dyDescent="0.15">
      <c r="A137" s="16">
        <v>380135</v>
      </c>
      <c r="B137" s="16" t="s">
        <v>230</v>
      </c>
      <c r="C137" s="16">
        <v>1</v>
      </c>
      <c r="D137" s="16">
        <v>2</v>
      </c>
      <c r="E137" s="20">
        <v>46</v>
      </c>
      <c r="F137" s="19" t="s">
        <v>3967</v>
      </c>
      <c r="I137">
        <v>149000</v>
      </c>
      <c r="J137" t="s">
        <v>3968</v>
      </c>
      <c r="K137">
        <v>158962</v>
      </c>
      <c r="L137" t="s">
        <v>3969</v>
      </c>
      <c r="M137">
        <v>500000</v>
      </c>
      <c r="N137" t="s">
        <v>3970</v>
      </c>
      <c r="O137">
        <v>23</v>
      </c>
      <c r="P137" t="s">
        <v>3971</v>
      </c>
      <c r="Q137">
        <v>0</v>
      </c>
      <c r="R137" t="s">
        <v>3972</v>
      </c>
      <c r="S137">
        <v>-3500</v>
      </c>
      <c r="T137" s="7" t="str">
        <f t="shared" si="2"/>
        <v>hp_96850;atk_63584;hit_500000;miss_23;cirt_0;cirtSub_-3500</v>
      </c>
    </row>
    <row r="138" spans="1:20" x14ac:dyDescent="0.15">
      <c r="A138" s="16">
        <v>380136</v>
      </c>
      <c r="B138" s="16" t="s">
        <v>230</v>
      </c>
      <c r="C138" s="16">
        <v>1</v>
      </c>
      <c r="D138" s="16">
        <v>2</v>
      </c>
      <c r="E138" s="20">
        <v>46</v>
      </c>
      <c r="F138" s="19" t="s">
        <v>3967</v>
      </c>
      <c r="I138">
        <v>149000</v>
      </c>
      <c r="J138" t="s">
        <v>3968</v>
      </c>
      <c r="K138">
        <v>158962</v>
      </c>
      <c r="L138" t="s">
        <v>3969</v>
      </c>
      <c r="M138">
        <v>500000</v>
      </c>
      <c r="N138" t="s">
        <v>3970</v>
      </c>
      <c r="O138">
        <v>23</v>
      </c>
      <c r="P138" t="s">
        <v>3971</v>
      </c>
      <c r="Q138">
        <v>0</v>
      </c>
      <c r="R138" t="s">
        <v>3972</v>
      </c>
      <c r="S138">
        <v>-3500</v>
      </c>
      <c r="T138" s="7" t="str">
        <f t="shared" si="2"/>
        <v>hp_96850;atk_63584;hit_500000;miss_23;cirt_0;cirtSub_-3500</v>
      </c>
    </row>
    <row r="139" spans="1:20" x14ac:dyDescent="0.15">
      <c r="A139" s="16">
        <v>380137</v>
      </c>
      <c r="B139" s="16" t="s">
        <v>230</v>
      </c>
      <c r="C139" s="16">
        <v>1</v>
      </c>
      <c r="D139" s="16">
        <v>2</v>
      </c>
      <c r="E139" s="20">
        <v>46</v>
      </c>
      <c r="F139" s="19" t="s">
        <v>3967</v>
      </c>
      <c r="I139">
        <v>149000</v>
      </c>
      <c r="J139" t="s">
        <v>3968</v>
      </c>
      <c r="K139">
        <v>158962</v>
      </c>
      <c r="L139" t="s">
        <v>3969</v>
      </c>
      <c r="M139">
        <v>500000</v>
      </c>
      <c r="N139" t="s">
        <v>3970</v>
      </c>
      <c r="O139">
        <v>23</v>
      </c>
      <c r="P139" t="s">
        <v>3971</v>
      </c>
      <c r="Q139">
        <v>0</v>
      </c>
      <c r="R139" t="s">
        <v>3972</v>
      </c>
      <c r="S139">
        <v>-3500</v>
      </c>
      <c r="T139" s="7" t="str">
        <f t="shared" si="2"/>
        <v>hp_96850;atk_63584;hit_500000;miss_23;cirt_0;cirtSub_-3500</v>
      </c>
    </row>
    <row r="140" spans="1:20" x14ac:dyDescent="0.15">
      <c r="A140" s="16">
        <v>380138</v>
      </c>
      <c r="B140" s="16" t="s">
        <v>230</v>
      </c>
      <c r="C140" s="16">
        <v>1</v>
      </c>
      <c r="D140" s="16">
        <v>2</v>
      </c>
      <c r="E140" s="20">
        <v>47</v>
      </c>
      <c r="F140" s="19" t="s">
        <v>3967</v>
      </c>
      <c r="I140">
        <v>153000</v>
      </c>
      <c r="J140" t="s">
        <v>3968</v>
      </c>
      <c r="K140">
        <v>162839</v>
      </c>
      <c r="L140" t="s">
        <v>3969</v>
      </c>
      <c r="M140">
        <v>500000</v>
      </c>
      <c r="N140" t="s">
        <v>3970</v>
      </c>
      <c r="O140">
        <v>23</v>
      </c>
      <c r="P140" t="s">
        <v>3971</v>
      </c>
      <c r="Q140">
        <v>0</v>
      </c>
      <c r="R140" t="s">
        <v>3972</v>
      </c>
      <c r="S140">
        <v>-3500</v>
      </c>
      <c r="T140" s="7" t="str">
        <f t="shared" si="2"/>
        <v>hp_99450;atk_65135;hit_500000;miss_23;cirt_0;cirtSub_-3500</v>
      </c>
    </row>
    <row r="141" spans="1:20" x14ac:dyDescent="0.15">
      <c r="A141" s="16">
        <v>380139</v>
      </c>
      <c r="B141" s="16" t="s">
        <v>230</v>
      </c>
      <c r="C141" s="16">
        <v>1</v>
      </c>
      <c r="D141" s="16">
        <v>2</v>
      </c>
      <c r="E141" s="20">
        <v>47</v>
      </c>
      <c r="F141" s="19" t="s">
        <v>3967</v>
      </c>
      <c r="I141">
        <v>153000</v>
      </c>
      <c r="J141" t="s">
        <v>3968</v>
      </c>
      <c r="K141">
        <v>162839</v>
      </c>
      <c r="L141" t="s">
        <v>3969</v>
      </c>
      <c r="M141">
        <v>500000</v>
      </c>
      <c r="N141" t="s">
        <v>3970</v>
      </c>
      <c r="O141">
        <v>23</v>
      </c>
      <c r="P141" t="s">
        <v>3971</v>
      </c>
      <c r="Q141">
        <v>0</v>
      </c>
      <c r="R141" t="s">
        <v>3972</v>
      </c>
      <c r="S141">
        <v>-3500</v>
      </c>
      <c r="T141" s="7" t="str">
        <f t="shared" si="2"/>
        <v>hp_99450;atk_65135;hit_500000;miss_23;cirt_0;cirtSub_-3500</v>
      </c>
    </row>
    <row r="142" spans="1:20" x14ac:dyDescent="0.15">
      <c r="A142" s="16">
        <v>380140</v>
      </c>
      <c r="B142" s="16" t="s">
        <v>230</v>
      </c>
      <c r="C142" s="16">
        <v>1</v>
      </c>
      <c r="D142" s="16">
        <v>2</v>
      </c>
      <c r="E142" s="20">
        <v>47</v>
      </c>
      <c r="F142" s="19" t="s">
        <v>3967</v>
      </c>
      <c r="I142">
        <v>153000</v>
      </c>
      <c r="J142" t="s">
        <v>3968</v>
      </c>
      <c r="K142">
        <v>162839</v>
      </c>
      <c r="L142" t="s">
        <v>3969</v>
      </c>
      <c r="M142">
        <v>500000</v>
      </c>
      <c r="N142" t="s">
        <v>3970</v>
      </c>
      <c r="O142">
        <v>23</v>
      </c>
      <c r="P142" t="s">
        <v>3971</v>
      </c>
      <c r="Q142">
        <v>0</v>
      </c>
      <c r="R142" t="s">
        <v>3972</v>
      </c>
      <c r="S142">
        <v>-3500</v>
      </c>
      <c r="T142" s="7" t="str">
        <f t="shared" si="2"/>
        <v>hp_99450;atk_65135;hit_500000;miss_23;cirt_0;cirtSub_-3500</v>
      </c>
    </row>
    <row r="143" spans="1:20" x14ac:dyDescent="0.15">
      <c r="A143" s="16">
        <v>380141</v>
      </c>
      <c r="B143" s="16" t="s">
        <v>230</v>
      </c>
      <c r="C143" s="16">
        <v>1</v>
      </c>
      <c r="D143" s="16">
        <v>2</v>
      </c>
      <c r="E143" s="20">
        <v>48</v>
      </c>
      <c r="F143" s="19" t="s">
        <v>3967</v>
      </c>
      <c r="I143">
        <v>160000</v>
      </c>
      <c r="J143" t="s">
        <v>3968</v>
      </c>
      <c r="K143">
        <v>166716</v>
      </c>
      <c r="L143" t="s">
        <v>3969</v>
      </c>
      <c r="M143">
        <v>500000</v>
      </c>
      <c r="N143" t="s">
        <v>3970</v>
      </c>
      <c r="O143">
        <v>24</v>
      </c>
      <c r="P143" t="s">
        <v>3971</v>
      </c>
      <c r="Q143">
        <v>0</v>
      </c>
      <c r="R143" t="s">
        <v>3972</v>
      </c>
      <c r="S143">
        <v>-3500</v>
      </c>
      <c r="T143" s="7" t="str">
        <f t="shared" si="2"/>
        <v>hp_104000;atk_66686;hit_500000;miss_24;cirt_0;cirtSub_-3500</v>
      </c>
    </row>
    <row r="144" spans="1:20" x14ac:dyDescent="0.15">
      <c r="A144" s="16">
        <v>380142</v>
      </c>
      <c r="B144" s="16" t="s">
        <v>230</v>
      </c>
      <c r="C144" s="16">
        <v>1</v>
      </c>
      <c r="D144" s="16">
        <v>2</v>
      </c>
      <c r="E144" s="20">
        <v>48</v>
      </c>
      <c r="F144" s="19" t="s">
        <v>3967</v>
      </c>
      <c r="I144">
        <v>160000</v>
      </c>
      <c r="J144" t="s">
        <v>3968</v>
      </c>
      <c r="K144">
        <v>166716</v>
      </c>
      <c r="L144" t="s">
        <v>3969</v>
      </c>
      <c r="M144">
        <v>500000</v>
      </c>
      <c r="N144" t="s">
        <v>3970</v>
      </c>
      <c r="O144">
        <v>24</v>
      </c>
      <c r="P144" t="s">
        <v>3971</v>
      </c>
      <c r="Q144">
        <v>0</v>
      </c>
      <c r="R144" t="s">
        <v>3972</v>
      </c>
      <c r="S144">
        <v>-3500</v>
      </c>
      <c r="T144" s="7" t="str">
        <f t="shared" si="2"/>
        <v>hp_104000;atk_66686;hit_500000;miss_24;cirt_0;cirtSub_-3500</v>
      </c>
    </row>
    <row r="145" spans="1:20" x14ac:dyDescent="0.15">
      <c r="A145" s="16">
        <v>380143</v>
      </c>
      <c r="B145" s="16" t="s">
        <v>230</v>
      </c>
      <c r="C145" s="16">
        <v>1</v>
      </c>
      <c r="D145" s="16">
        <v>2</v>
      </c>
      <c r="E145" s="20">
        <v>48</v>
      </c>
      <c r="F145" s="19" t="s">
        <v>3967</v>
      </c>
      <c r="I145">
        <v>160000</v>
      </c>
      <c r="J145" t="s">
        <v>3968</v>
      </c>
      <c r="K145">
        <v>166716</v>
      </c>
      <c r="L145" t="s">
        <v>3969</v>
      </c>
      <c r="M145">
        <v>500000</v>
      </c>
      <c r="N145" t="s">
        <v>3970</v>
      </c>
      <c r="O145">
        <v>24</v>
      </c>
      <c r="P145" t="s">
        <v>3971</v>
      </c>
      <c r="Q145">
        <v>0</v>
      </c>
      <c r="R145" t="s">
        <v>3972</v>
      </c>
      <c r="S145">
        <v>-3500</v>
      </c>
      <c r="T145" s="7" t="str">
        <f t="shared" si="2"/>
        <v>hp_104000;atk_66686;hit_500000;miss_24;cirt_0;cirtSub_-3500</v>
      </c>
    </row>
    <row r="146" spans="1:20" x14ac:dyDescent="0.15">
      <c r="A146" s="16">
        <v>380144</v>
      </c>
      <c r="B146" s="16" t="s">
        <v>230</v>
      </c>
      <c r="C146" s="16">
        <v>1</v>
      </c>
      <c r="D146" s="16">
        <v>2</v>
      </c>
      <c r="E146" s="20">
        <v>49</v>
      </c>
      <c r="F146" s="19" t="s">
        <v>3967</v>
      </c>
      <c r="I146">
        <v>165000</v>
      </c>
      <c r="J146" t="s">
        <v>3968</v>
      </c>
      <c r="K146">
        <v>170593</v>
      </c>
      <c r="L146" t="s">
        <v>3969</v>
      </c>
      <c r="M146">
        <v>500000</v>
      </c>
      <c r="N146" t="s">
        <v>3970</v>
      </c>
      <c r="O146">
        <v>24</v>
      </c>
      <c r="P146" t="s">
        <v>3971</v>
      </c>
      <c r="Q146">
        <v>0</v>
      </c>
      <c r="R146" t="s">
        <v>3972</v>
      </c>
      <c r="S146">
        <v>-3500</v>
      </c>
      <c r="T146" s="7" t="str">
        <f t="shared" si="2"/>
        <v>hp_107250;atk_68237;hit_500000;miss_24;cirt_0;cirtSub_-3500</v>
      </c>
    </row>
    <row r="147" spans="1:20" x14ac:dyDescent="0.15">
      <c r="A147" s="16">
        <v>380145</v>
      </c>
      <c r="B147" s="16" t="s">
        <v>230</v>
      </c>
      <c r="C147" s="16">
        <v>1</v>
      </c>
      <c r="D147" s="16">
        <v>2</v>
      </c>
      <c r="E147" s="20">
        <v>49</v>
      </c>
      <c r="F147" s="19" t="s">
        <v>3967</v>
      </c>
      <c r="I147">
        <v>165000</v>
      </c>
      <c r="J147" t="s">
        <v>3968</v>
      </c>
      <c r="K147">
        <v>170593</v>
      </c>
      <c r="L147" t="s">
        <v>3969</v>
      </c>
      <c r="M147">
        <v>500000</v>
      </c>
      <c r="N147" t="s">
        <v>3970</v>
      </c>
      <c r="O147">
        <v>24</v>
      </c>
      <c r="P147" t="s">
        <v>3971</v>
      </c>
      <c r="Q147">
        <v>0</v>
      </c>
      <c r="R147" t="s">
        <v>3972</v>
      </c>
      <c r="S147">
        <v>-3500</v>
      </c>
      <c r="T147" s="7" t="str">
        <f t="shared" si="2"/>
        <v>hp_107250;atk_68237;hit_500000;miss_24;cirt_0;cirtSub_-3500</v>
      </c>
    </row>
    <row r="148" spans="1:20" x14ac:dyDescent="0.15">
      <c r="A148" s="16">
        <v>380146</v>
      </c>
      <c r="B148" s="16" t="s">
        <v>230</v>
      </c>
      <c r="C148" s="16">
        <v>1</v>
      </c>
      <c r="D148" s="16">
        <v>2</v>
      </c>
      <c r="E148" s="20">
        <v>49</v>
      </c>
      <c r="F148" s="19" t="s">
        <v>3967</v>
      </c>
      <c r="I148">
        <v>165000</v>
      </c>
      <c r="J148" t="s">
        <v>3968</v>
      </c>
      <c r="K148">
        <v>170593</v>
      </c>
      <c r="L148" t="s">
        <v>3969</v>
      </c>
      <c r="M148">
        <v>500000</v>
      </c>
      <c r="N148" t="s">
        <v>3970</v>
      </c>
      <c r="O148">
        <v>24</v>
      </c>
      <c r="P148" t="s">
        <v>3971</v>
      </c>
      <c r="Q148">
        <v>0</v>
      </c>
      <c r="R148" t="s">
        <v>3972</v>
      </c>
      <c r="S148">
        <v>-3500</v>
      </c>
      <c r="T148" s="7" t="str">
        <f t="shared" si="2"/>
        <v>hp_107250;atk_68237;hit_500000;miss_24;cirt_0;cirtSub_-3500</v>
      </c>
    </row>
    <row r="149" spans="1:20" x14ac:dyDescent="0.15">
      <c r="A149" s="16">
        <v>380147</v>
      </c>
      <c r="B149" s="16" t="s">
        <v>230</v>
      </c>
      <c r="C149" s="16">
        <v>1</v>
      </c>
      <c r="D149" s="16">
        <v>2</v>
      </c>
      <c r="E149" s="20">
        <v>50</v>
      </c>
      <c r="F149" s="19" t="s">
        <v>3967</v>
      </c>
      <c r="I149">
        <v>170000</v>
      </c>
      <c r="J149" t="s">
        <v>3968</v>
      </c>
      <c r="K149">
        <v>174470</v>
      </c>
      <c r="L149" t="s">
        <v>3969</v>
      </c>
      <c r="M149">
        <v>500000</v>
      </c>
      <c r="N149" t="s">
        <v>3970</v>
      </c>
      <c r="O149">
        <v>25</v>
      </c>
      <c r="P149" t="s">
        <v>3971</v>
      </c>
      <c r="Q149">
        <v>0</v>
      </c>
      <c r="R149" t="s">
        <v>3972</v>
      </c>
      <c r="S149">
        <v>-3500</v>
      </c>
      <c r="T149" s="7" t="str">
        <f t="shared" si="2"/>
        <v>hp_110500;atk_69788;hit_500000;miss_25;cirt_0;cirtSub_-3500</v>
      </c>
    </row>
    <row r="150" spans="1:20" x14ac:dyDescent="0.15">
      <c r="A150" s="16">
        <v>380148</v>
      </c>
      <c r="B150" s="16" t="s">
        <v>230</v>
      </c>
      <c r="C150" s="16">
        <v>1</v>
      </c>
      <c r="D150" s="16">
        <v>2</v>
      </c>
      <c r="E150" s="20">
        <v>50</v>
      </c>
      <c r="F150" s="19" t="s">
        <v>3967</v>
      </c>
      <c r="I150">
        <v>170000</v>
      </c>
      <c r="J150" t="s">
        <v>3968</v>
      </c>
      <c r="K150">
        <v>174470</v>
      </c>
      <c r="L150" t="s">
        <v>3969</v>
      </c>
      <c r="M150">
        <v>500000</v>
      </c>
      <c r="N150" t="s">
        <v>3970</v>
      </c>
      <c r="O150">
        <v>25</v>
      </c>
      <c r="P150" t="s">
        <v>3971</v>
      </c>
      <c r="Q150">
        <v>0</v>
      </c>
      <c r="R150" t="s">
        <v>3972</v>
      </c>
      <c r="S150">
        <v>-3500</v>
      </c>
      <c r="T150" s="7" t="str">
        <f t="shared" si="2"/>
        <v>hp_110500;atk_69788;hit_500000;miss_25;cirt_0;cirtSub_-3500</v>
      </c>
    </row>
    <row r="151" spans="1:20" x14ac:dyDescent="0.15">
      <c r="A151" s="16">
        <v>380149</v>
      </c>
      <c r="B151" s="16" t="s">
        <v>230</v>
      </c>
      <c r="C151" s="16">
        <v>1</v>
      </c>
      <c r="D151" s="16">
        <v>2</v>
      </c>
      <c r="E151" s="20">
        <v>50</v>
      </c>
      <c r="F151" s="19" t="s">
        <v>3967</v>
      </c>
      <c r="I151">
        <v>170000</v>
      </c>
      <c r="J151" t="s">
        <v>3968</v>
      </c>
      <c r="K151">
        <v>174470</v>
      </c>
      <c r="L151" t="s">
        <v>3969</v>
      </c>
      <c r="M151">
        <v>500000</v>
      </c>
      <c r="N151" t="s">
        <v>3970</v>
      </c>
      <c r="O151">
        <v>25</v>
      </c>
      <c r="P151" t="s">
        <v>3971</v>
      </c>
      <c r="Q151">
        <v>0</v>
      </c>
      <c r="R151" t="s">
        <v>3972</v>
      </c>
      <c r="S151">
        <v>-3500</v>
      </c>
      <c r="T151" s="7" t="str">
        <f t="shared" si="2"/>
        <v>hp_110500;atk_69788;hit_500000;miss_25;cirt_0;cirtSub_-3500</v>
      </c>
    </row>
    <row r="152" spans="1:20" x14ac:dyDescent="0.15">
      <c r="A152" s="16">
        <v>380150</v>
      </c>
      <c r="B152" s="16" t="s">
        <v>230</v>
      </c>
      <c r="C152" s="16">
        <v>1</v>
      </c>
      <c r="D152" s="16">
        <v>2</v>
      </c>
      <c r="E152" s="20">
        <v>51</v>
      </c>
      <c r="F152" s="19" t="s">
        <v>3967</v>
      </c>
      <c r="I152">
        <v>175000</v>
      </c>
      <c r="J152" t="s">
        <v>3968</v>
      </c>
      <c r="K152">
        <v>178347</v>
      </c>
      <c r="L152" t="s">
        <v>3969</v>
      </c>
      <c r="M152">
        <v>500000</v>
      </c>
      <c r="N152" t="s">
        <v>3970</v>
      </c>
      <c r="O152">
        <v>25</v>
      </c>
      <c r="P152" t="s">
        <v>3971</v>
      </c>
      <c r="Q152">
        <v>0</v>
      </c>
      <c r="R152" t="s">
        <v>3972</v>
      </c>
      <c r="S152">
        <v>-3500</v>
      </c>
      <c r="T152" s="7" t="str">
        <f t="shared" si="2"/>
        <v>hp_113750;atk_71338;hit_500000;miss_25;cirt_0;cirtSub_-3500</v>
      </c>
    </row>
    <row r="153" spans="1:20" x14ac:dyDescent="0.15">
      <c r="A153" s="16">
        <v>380151</v>
      </c>
      <c r="B153" s="16" t="s">
        <v>230</v>
      </c>
      <c r="C153" s="16">
        <v>1</v>
      </c>
      <c r="D153" s="16">
        <v>2</v>
      </c>
      <c r="E153" s="20">
        <v>51</v>
      </c>
      <c r="F153" s="19" t="s">
        <v>3967</v>
      </c>
      <c r="I153">
        <v>175000</v>
      </c>
      <c r="J153" t="s">
        <v>3968</v>
      </c>
      <c r="K153">
        <v>178347</v>
      </c>
      <c r="L153" t="s">
        <v>3969</v>
      </c>
      <c r="M153">
        <v>500000</v>
      </c>
      <c r="N153" t="s">
        <v>3970</v>
      </c>
      <c r="O153">
        <v>25</v>
      </c>
      <c r="P153" t="s">
        <v>3971</v>
      </c>
      <c r="Q153">
        <v>0</v>
      </c>
      <c r="R153" t="s">
        <v>3972</v>
      </c>
      <c r="S153">
        <v>-3500</v>
      </c>
      <c r="T153" s="7" t="str">
        <f t="shared" si="2"/>
        <v>hp_113750;atk_71338;hit_500000;miss_25;cirt_0;cirtSub_-3500</v>
      </c>
    </row>
    <row r="154" spans="1:20" x14ac:dyDescent="0.15">
      <c r="A154" s="16">
        <v>380152</v>
      </c>
      <c r="B154" s="16" t="s">
        <v>230</v>
      </c>
      <c r="C154" s="16">
        <v>1</v>
      </c>
      <c r="D154" s="16">
        <v>2</v>
      </c>
      <c r="E154" s="20">
        <v>51</v>
      </c>
      <c r="F154" s="19" t="s">
        <v>3967</v>
      </c>
      <c r="I154">
        <v>175000</v>
      </c>
      <c r="J154" t="s">
        <v>3968</v>
      </c>
      <c r="K154">
        <v>178347</v>
      </c>
      <c r="L154" t="s">
        <v>3969</v>
      </c>
      <c r="M154">
        <v>500000</v>
      </c>
      <c r="N154" t="s">
        <v>3970</v>
      </c>
      <c r="O154">
        <v>25</v>
      </c>
      <c r="P154" t="s">
        <v>3971</v>
      </c>
      <c r="Q154">
        <v>0</v>
      </c>
      <c r="R154" t="s">
        <v>3972</v>
      </c>
      <c r="S154">
        <v>-3500</v>
      </c>
      <c r="T154" s="7" t="str">
        <f t="shared" si="2"/>
        <v>hp_113750;atk_71338;hit_500000;miss_25;cirt_0;cirtSub_-3500</v>
      </c>
    </row>
    <row r="155" spans="1:20" x14ac:dyDescent="0.15">
      <c r="A155" s="16">
        <v>380153</v>
      </c>
      <c r="B155" s="16" t="s">
        <v>230</v>
      </c>
      <c r="C155" s="16">
        <v>1</v>
      </c>
      <c r="D155" s="16">
        <v>2</v>
      </c>
      <c r="E155" s="20">
        <v>52</v>
      </c>
      <c r="F155" s="19" t="s">
        <v>3967</v>
      </c>
      <c r="I155">
        <v>180000</v>
      </c>
      <c r="J155" t="s">
        <v>3968</v>
      </c>
      <c r="K155">
        <v>182224</v>
      </c>
      <c r="L155" t="s">
        <v>3969</v>
      </c>
      <c r="M155">
        <v>500000</v>
      </c>
      <c r="N155" t="s">
        <v>3970</v>
      </c>
      <c r="O155">
        <v>26</v>
      </c>
      <c r="P155" t="s">
        <v>3971</v>
      </c>
      <c r="Q155">
        <v>0</v>
      </c>
      <c r="R155" t="s">
        <v>3972</v>
      </c>
      <c r="S155">
        <v>-3500</v>
      </c>
      <c r="T155" s="7" t="str">
        <f t="shared" si="2"/>
        <v>hp_117000;atk_72889;hit_500000;miss_26;cirt_0;cirtSub_-3500</v>
      </c>
    </row>
    <row r="156" spans="1:20" x14ac:dyDescent="0.15">
      <c r="A156" s="16">
        <v>380154</v>
      </c>
      <c r="B156" s="16" t="s">
        <v>230</v>
      </c>
      <c r="C156" s="16">
        <v>1</v>
      </c>
      <c r="D156" s="16">
        <v>2</v>
      </c>
      <c r="E156" s="20">
        <v>52</v>
      </c>
      <c r="F156" s="19" t="s">
        <v>3967</v>
      </c>
      <c r="I156">
        <v>180000</v>
      </c>
      <c r="J156" t="s">
        <v>3968</v>
      </c>
      <c r="K156">
        <v>182224</v>
      </c>
      <c r="L156" t="s">
        <v>3969</v>
      </c>
      <c r="M156">
        <v>500000</v>
      </c>
      <c r="N156" t="s">
        <v>3970</v>
      </c>
      <c r="O156">
        <v>26</v>
      </c>
      <c r="P156" t="s">
        <v>3971</v>
      </c>
      <c r="Q156">
        <v>0</v>
      </c>
      <c r="R156" t="s">
        <v>3972</v>
      </c>
      <c r="S156">
        <v>-3500</v>
      </c>
      <c r="T156" s="7" t="str">
        <f t="shared" si="2"/>
        <v>hp_117000;atk_72889;hit_500000;miss_26;cirt_0;cirtSub_-3500</v>
      </c>
    </row>
    <row r="157" spans="1:20" x14ac:dyDescent="0.15">
      <c r="A157" s="16">
        <v>380155</v>
      </c>
      <c r="B157" s="16" t="s">
        <v>230</v>
      </c>
      <c r="C157" s="16">
        <v>1</v>
      </c>
      <c r="D157" s="16">
        <v>2</v>
      </c>
      <c r="E157" s="20">
        <v>52</v>
      </c>
      <c r="F157" s="19" t="s">
        <v>3967</v>
      </c>
      <c r="I157">
        <v>180000</v>
      </c>
      <c r="J157" t="s">
        <v>3968</v>
      </c>
      <c r="K157">
        <v>182224</v>
      </c>
      <c r="L157" t="s">
        <v>3969</v>
      </c>
      <c r="M157">
        <v>500000</v>
      </c>
      <c r="N157" t="s">
        <v>3970</v>
      </c>
      <c r="O157">
        <v>26</v>
      </c>
      <c r="P157" t="s">
        <v>3971</v>
      </c>
      <c r="Q157">
        <v>0</v>
      </c>
      <c r="R157" t="s">
        <v>3972</v>
      </c>
      <c r="S157">
        <v>-3500</v>
      </c>
      <c r="T157" s="7" t="str">
        <f t="shared" si="2"/>
        <v>hp_117000;atk_72889;hit_500000;miss_26;cirt_0;cirtSub_-3500</v>
      </c>
    </row>
    <row r="158" spans="1:20" x14ac:dyDescent="0.15">
      <c r="A158" s="16">
        <v>380156</v>
      </c>
      <c r="B158" s="16" t="s">
        <v>230</v>
      </c>
      <c r="C158" s="16">
        <v>1</v>
      </c>
      <c r="D158" s="16">
        <v>2</v>
      </c>
      <c r="E158" s="20">
        <v>53</v>
      </c>
      <c r="F158" s="19" t="s">
        <v>3967</v>
      </c>
      <c r="I158">
        <v>185000</v>
      </c>
      <c r="J158" t="s">
        <v>3968</v>
      </c>
      <c r="K158">
        <v>186101</v>
      </c>
      <c r="L158" t="s">
        <v>3969</v>
      </c>
      <c r="M158">
        <v>500000</v>
      </c>
      <c r="N158" t="s">
        <v>3970</v>
      </c>
      <c r="O158">
        <v>26</v>
      </c>
      <c r="P158" t="s">
        <v>3971</v>
      </c>
      <c r="Q158">
        <v>0</v>
      </c>
      <c r="R158" t="s">
        <v>3972</v>
      </c>
      <c r="S158">
        <v>-3500</v>
      </c>
      <c r="T158" s="7" t="str">
        <f t="shared" si="2"/>
        <v>hp_120250;atk_74440;hit_500000;miss_26;cirt_0;cirtSub_-3500</v>
      </c>
    </row>
    <row r="159" spans="1:20" x14ac:dyDescent="0.15">
      <c r="A159" s="16">
        <v>380157</v>
      </c>
      <c r="B159" s="16" t="s">
        <v>230</v>
      </c>
      <c r="C159" s="16">
        <v>1</v>
      </c>
      <c r="D159" s="16">
        <v>2</v>
      </c>
      <c r="E159" s="20">
        <v>53</v>
      </c>
      <c r="F159" s="19" t="s">
        <v>3967</v>
      </c>
      <c r="I159">
        <v>185000</v>
      </c>
      <c r="J159" t="s">
        <v>3968</v>
      </c>
      <c r="K159">
        <v>186101</v>
      </c>
      <c r="L159" t="s">
        <v>3969</v>
      </c>
      <c r="M159">
        <v>500000</v>
      </c>
      <c r="N159" t="s">
        <v>3970</v>
      </c>
      <c r="O159">
        <v>26</v>
      </c>
      <c r="P159" t="s">
        <v>3971</v>
      </c>
      <c r="Q159">
        <v>0</v>
      </c>
      <c r="R159" t="s">
        <v>3972</v>
      </c>
      <c r="S159">
        <v>-3500</v>
      </c>
      <c r="T159" s="7" t="str">
        <f t="shared" si="2"/>
        <v>hp_120250;atk_74440;hit_500000;miss_26;cirt_0;cirtSub_-3500</v>
      </c>
    </row>
    <row r="160" spans="1:20" x14ac:dyDescent="0.15">
      <c r="A160" s="16">
        <v>380158</v>
      </c>
      <c r="B160" s="16" t="s">
        <v>230</v>
      </c>
      <c r="C160" s="16">
        <v>1</v>
      </c>
      <c r="D160" s="16">
        <v>2</v>
      </c>
      <c r="E160" s="20">
        <v>53</v>
      </c>
      <c r="F160" s="19" t="s">
        <v>3967</v>
      </c>
      <c r="I160">
        <v>185000</v>
      </c>
      <c r="J160" t="s">
        <v>3968</v>
      </c>
      <c r="K160">
        <v>186101</v>
      </c>
      <c r="L160" t="s">
        <v>3969</v>
      </c>
      <c r="M160">
        <v>500000</v>
      </c>
      <c r="N160" t="s">
        <v>3970</v>
      </c>
      <c r="O160">
        <v>26</v>
      </c>
      <c r="P160" t="s">
        <v>3971</v>
      </c>
      <c r="Q160">
        <v>0</v>
      </c>
      <c r="R160" t="s">
        <v>3972</v>
      </c>
      <c r="S160">
        <v>-3500</v>
      </c>
      <c r="T160" s="7" t="str">
        <f t="shared" si="2"/>
        <v>hp_120250;atk_74440;hit_500000;miss_26;cirt_0;cirtSub_-3500</v>
      </c>
    </row>
    <row r="161" spans="1:20" x14ac:dyDescent="0.15">
      <c r="A161" s="16">
        <v>380159</v>
      </c>
      <c r="B161" s="16" t="s">
        <v>230</v>
      </c>
      <c r="C161" s="16">
        <v>1</v>
      </c>
      <c r="D161" s="16">
        <v>2</v>
      </c>
      <c r="E161" s="20">
        <v>54</v>
      </c>
      <c r="F161" s="19" t="s">
        <v>3967</v>
      </c>
      <c r="I161">
        <v>190000</v>
      </c>
      <c r="J161" t="s">
        <v>3968</v>
      </c>
      <c r="K161">
        <v>190000</v>
      </c>
      <c r="L161" t="s">
        <v>3969</v>
      </c>
      <c r="M161">
        <v>500000</v>
      </c>
      <c r="N161" t="s">
        <v>3970</v>
      </c>
      <c r="O161">
        <v>27</v>
      </c>
      <c r="P161" t="s">
        <v>3971</v>
      </c>
      <c r="Q161">
        <v>0</v>
      </c>
      <c r="R161" t="s">
        <v>3972</v>
      </c>
      <c r="S161">
        <v>-3500</v>
      </c>
      <c r="T161" s="7" t="str">
        <f t="shared" si="2"/>
        <v>hp_123500;atk_76000;hit_500000;miss_27;cirt_0;cirtSub_-3500</v>
      </c>
    </row>
    <row r="162" spans="1:20" x14ac:dyDescent="0.15">
      <c r="A162" s="16">
        <v>380160</v>
      </c>
      <c r="B162" s="16" t="s">
        <v>230</v>
      </c>
      <c r="C162" s="16">
        <v>1</v>
      </c>
      <c r="D162" s="16">
        <v>2</v>
      </c>
      <c r="E162" s="20">
        <v>54</v>
      </c>
      <c r="F162" s="19" t="s">
        <v>3967</v>
      </c>
      <c r="I162">
        <v>190000</v>
      </c>
      <c r="J162" t="s">
        <v>3968</v>
      </c>
      <c r="K162">
        <v>190000</v>
      </c>
      <c r="L162" t="s">
        <v>3969</v>
      </c>
      <c r="M162">
        <v>500000</v>
      </c>
      <c r="N162" t="s">
        <v>3970</v>
      </c>
      <c r="O162">
        <v>27</v>
      </c>
      <c r="P162" t="s">
        <v>3971</v>
      </c>
      <c r="Q162">
        <v>0</v>
      </c>
      <c r="R162" t="s">
        <v>3972</v>
      </c>
      <c r="S162">
        <v>-3500</v>
      </c>
      <c r="T162" s="7" t="str">
        <f t="shared" si="2"/>
        <v>hp_123500;atk_76000;hit_500000;miss_27;cirt_0;cirtSub_-3500</v>
      </c>
    </row>
    <row r="163" spans="1:20" x14ac:dyDescent="0.15">
      <c r="A163" s="16">
        <v>380161</v>
      </c>
      <c r="B163" s="16" t="s">
        <v>230</v>
      </c>
      <c r="C163" s="16">
        <v>1</v>
      </c>
      <c r="D163" s="16">
        <v>2</v>
      </c>
      <c r="E163" s="20">
        <v>54</v>
      </c>
      <c r="F163" s="19" t="s">
        <v>3967</v>
      </c>
      <c r="I163">
        <v>190000</v>
      </c>
      <c r="J163" t="s">
        <v>3968</v>
      </c>
      <c r="K163">
        <v>190000</v>
      </c>
      <c r="L163" t="s">
        <v>3969</v>
      </c>
      <c r="M163">
        <v>500000</v>
      </c>
      <c r="N163" t="s">
        <v>3970</v>
      </c>
      <c r="O163">
        <v>27</v>
      </c>
      <c r="P163" t="s">
        <v>3971</v>
      </c>
      <c r="Q163">
        <v>0</v>
      </c>
      <c r="R163" t="s">
        <v>3972</v>
      </c>
      <c r="S163">
        <v>-3500</v>
      </c>
      <c r="T163" s="7" t="str">
        <f t="shared" si="2"/>
        <v>hp_123500;atk_76000;hit_500000;miss_27;cirt_0;cirtSub_-3500</v>
      </c>
    </row>
    <row r="164" spans="1:20" x14ac:dyDescent="0.15">
      <c r="A164" s="16">
        <v>380162</v>
      </c>
      <c r="B164" s="16" t="s">
        <v>230</v>
      </c>
      <c r="C164" s="16">
        <v>1</v>
      </c>
      <c r="D164" s="16">
        <v>2</v>
      </c>
      <c r="E164" s="20">
        <v>55</v>
      </c>
      <c r="F164" s="19" t="s">
        <v>3967</v>
      </c>
      <c r="I164">
        <v>195000</v>
      </c>
      <c r="J164" t="s">
        <v>3968</v>
      </c>
      <c r="K164">
        <v>195208</v>
      </c>
      <c r="L164" t="s">
        <v>3969</v>
      </c>
      <c r="M164">
        <v>500000</v>
      </c>
      <c r="N164" t="s">
        <v>3970</v>
      </c>
      <c r="O164">
        <v>27</v>
      </c>
      <c r="P164" t="s">
        <v>3971</v>
      </c>
      <c r="Q164">
        <v>0</v>
      </c>
      <c r="R164" t="s">
        <v>3972</v>
      </c>
      <c r="S164">
        <v>-3500</v>
      </c>
      <c r="T164" s="7" t="str">
        <f t="shared" si="2"/>
        <v>hp_126750;atk_78083;hit_500000;miss_27;cirt_0;cirtSub_-3500</v>
      </c>
    </row>
    <row r="165" spans="1:20" x14ac:dyDescent="0.15">
      <c r="A165" s="16">
        <v>380163</v>
      </c>
      <c r="B165" s="16" t="s">
        <v>230</v>
      </c>
      <c r="C165" s="16">
        <v>1</v>
      </c>
      <c r="D165" s="16">
        <v>2</v>
      </c>
      <c r="E165" s="20">
        <v>55</v>
      </c>
      <c r="F165" s="19" t="s">
        <v>3967</v>
      </c>
      <c r="I165">
        <v>195000</v>
      </c>
      <c r="J165" t="s">
        <v>3968</v>
      </c>
      <c r="K165">
        <v>195208</v>
      </c>
      <c r="L165" t="s">
        <v>3969</v>
      </c>
      <c r="M165">
        <v>500000</v>
      </c>
      <c r="N165" t="s">
        <v>3970</v>
      </c>
      <c r="O165">
        <v>27</v>
      </c>
      <c r="P165" t="s">
        <v>3971</v>
      </c>
      <c r="Q165">
        <v>0</v>
      </c>
      <c r="R165" t="s">
        <v>3972</v>
      </c>
      <c r="S165">
        <v>-3500</v>
      </c>
      <c r="T165" s="7" t="str">
        <f t="shared" si="2"/>
        <v>hp_126750;atk_78083;hit_500000;miss_27;cirt_0;cirtSub_-3500</v>
      </c>
    </row>
    <row r="166" spans="1:20" x14ac:dyDescent="0.15">
      <c r="A166" s="16">
        <v>380164</v>
      </c>
      <c r="B166" s="16" t="s">
        <v>230</v>
      </c>
      <c r="C166" s="16">
        <v>1</v>
      </c>
      <c r="D166" s="16">
        <v>2</v>
      </c>
      <c r="E166" s="20">
        <v>55</v>
      </c>
      <c r="F166" s="19" t="s">
        <v>3967</v>
      </c>
      <c r="I166">
        <v>195000</v>
      </c>
      <c r="J166" t="s">
        <v>3968</v>
      </c>
      <c r="K166">
        <v>195208</v>
      </c>
      <c r="L166" t="s">
        <v>3969</v>
      </c>
      <c r="M166">
        <v>500000</v>
      </c>
      <c r="N166" t="s">
        <v>3970</v>
      </c>
      <c r="O166">
        <v>27</v>
      </c>
      <c r="P166" t="s">
        <v>3971</v>
      </c>
      <c r="Q166">
        <v>0</v>
      </c>
      <c r="R166" t="s">
        <v>3972</v>
      </c>
      <c r="S166">
        <v>-3500</v>
      </c>
      <c r="T166" s="7" t="str">
        <f t="shared" si="2"/>
        <v>hp_126750;atk_78083;hit_500000;miss_27;cirt_0;cirtSub_-3500</v>
      </c>
    </row>
    <row r="167" spans="1:20" x14ac:dyDescent="0.15">
      <c r="A167" s="16">
        <v>380165</v>
      </c>
      <c r="B167" s="16" t="s">
        <v>230</v>
      </c>
      <c r="C167" s="16">
        <v>1</v>
      </c>
      <c r="D167" s="16">
        <v>2</v>
      </c>
      <c r="E167" s="20">
        <v>56</v>
      </c>
      <c r="F167" s="19" t="s">
        <v>3967</v>
      </c>
      <c r="I167">
        <v>200000</v>
      </c>
      <c r="J167" t="s">
        <v>3968</v>
      </c>
      <c r="K167">
        <v>200416</v>
      </c>
      <c r="L167" t="s">
        <v>3969</v>
      </c>
      <c r="M167">
        <v>500000</v>
      </c>
      <c r="N167" t="s">
        <v>3970</v>
      </c>
      <c r="O167">
        <v>28</v>
      </c>
      <c r="P167" t="s">
        <v>3971</v>
      </c>
      <c r="Q167">
        <v>0</v>
      </c>
      <c r="R167" t="s">
        <v>3972</v>
      </c>
      <c r="S167">
        <v>-3500</v>
      </c>
      <c r="T167" s="7" t="str">
        <f t="shared" si="2"/>
        <v>hp_130000;atk_80166;hit_500000;miss_28;cirt_0;cirtSub_-3500</v>
      </c>
    </row>
    <row r="168" spans="1:20" x14ac:dyDescent="0.15">
      <c r="A168" s="16">
        <v>380166</v>
      </c>
      <c r="B168" s="16" t="s">
        <v>230</v>
      </c>
      <c r="C168" s="16">
        <v>1</v>
      </c>
      <c r="D168" s="16">
        <v>2</v>
      </c>
      <c r="E168" s="20">
        <v>56</v>
      </c>
      <c r="F168" s="19" t="s">
        <v>3967</v>
      </c>
      <c r="I168">
        <v>200000</v>
      </c>
      <c r="J168" t="s">
        <v>3968</v>
      </c>
      <c r="K168">
        <v>200416</v>
      </c>
      <c r="L168" t="s">
        <v>3969</v>
      </c>
      <c r="M168">
        <v>500000</v>
      </c>
      <c r="N168" t="s">
        <v>3970</v>
      </c>
      <c r="O168">
        <v>28</v>
      </c>
      <c r="P168" t="s">
        <v>3971</v>
      </c>
      <c r="Q168">
        <v>0</v>
      </c>
      <c r="R168" t="s">
        <v>3972</v>
      </c>
      <c r="S168">
        <v>-3500</v>
      </c>
      <c r="T168" s="7" t="str">
        <f t="shared" si="2"/>
        <v>hp_130000;atk_80166;hit_500000;miss_28;cirt_0;cirtSub_-3500</v>
      </c>
    </row>
    <row r="169" spans="1:20" x14ac:dyDescent="0.15">
      <c r="A169" s="16">
        <v>380167</v>
      </c>
      <c r="B169" s="16" t="s">
        <v>230</v>
      </c>
      <c r="C169" s="16">
        <v>1</v>
      </c>
      <c r="D169" s="16">
        <v>2</v>
      </c>
      <c r="E169" s="20">
        <v>56</v>
      </c>
      <c r="F169" s="19" t="s">
        <v>3967</v>
      </c>
      <c r="I169">
        <v>200000</v>
      </c>
      <c r="J169" t="s">
        <v>3968</v>
      </c>
      <c r="K169">
        <v>200416</v>
      </c>
      <c r="L169" t="s">
        <v>3969</v>
      </c>
      <c r="M169">
        <v>500000</v>
      </c>
      <c r="N169" t="s">
        <v>3970</v>
      </c>
      <c r="O169">
        <v>28</v>
      </c>
      <c r="P169" t="s">
        <v>3971</v>
      </c>
      <c r="Q169">
        <v>0</v>
      </c>
      <c r="R169" t="s">
        <v>3972</v>
      </c>
      <c r="S169">
        <v>-3500</v>
      </c>
      <c r="T169" s="7" t="str">
        <f t="shared" si="2"/>
        <v>hp_130000;atk_80166;hit_500000;miss_28;cirt_0;cirtSub_-3500</v>
      </c>
    </row>
    <row r="170" spans="1:20" x14ac:dyDescent="0.15">
      <c r="A170" s="16">
        <v>380168</v>
      </c>
      <c r="B170" s="16" t="s">
        <v>230</v>
      </c>
      <c r="C170" s="16">
        <v>1</v>
      </c>
      <c r="D170" s="16">
        <v>2</v>
      </c>
      <c r="E170" s="20">
        <v>57</v>
      </c>
      <c r="F170" s="19" t="s">
        <v>3967</v>
      </c>
      <c r="I170">
        <v>205000</v>
      </c>
      <c r="J170" t="s">
        <v>3968</v>
      </c>
      <c r="K170">
        <v>205624</v>
      </c>
      <c r="L170" t="s">
        <v>3969</v>
      </c>
      <c r="M170">
        <v>500000</v>
      </c>
      <c r="N170" t="s">
        <v>3970</v>
      </c>
      <c r="O170">
        <v>28</v>
      </c>
      <c r="P170" t="s">
        <v>3971</v>
      </c>
      <c r="Q170">
        <v>0</v>
      </c>
      <c r="R170" t="s">
        <v>3972</v>
      </c>
      <c r="S170">
        <v>-3500</v>
      </c>
      <c r="T170" s="7" t="str">
        <f t="shared" si="2"/>
        <v>hp_133250;atk_82249;hit_500000;miss_28;cirt_0;cirtSub_-3500</v>
      </c>
    </row>
    <row r="171" spans="1:20" x14ac:dyDescent="0.15">
      <c r="A171" s="16">
        <v>380169</v>
      </c>
      <c r="B171" s="16" t="s">
        <v>230</v>
      </c>
      <c r="C171" s="16">
        <v>1</v>
      </c>
      <c r="D171" s="16">
        <v>2</v>
      </c>
      <c r="E171" s="20">
        <v>57</v>
      </c>
      <c r="F171" s="19" t="s">
        <v>3967</v>
      </c>
      <c r="I171">
        <v>205000</v>
      </c>
      <c r="J171" t="s">
        <v>3968</v>
      </c>
      <c r="K171">
        <v>205624</v>
      </c>
      <c r="L171" t="s">
        <v>3969</v>
      </c>
      <c r="M171">
        <v>500000</v>
      </c>
      <c r="N171" t="s">
        <v>3970</v>
      </c>
      <c r="O171">
        <v>28</v>
      </c>
      <c r="P171" t="s">
        <v>3971</v>
      </c>
      <c r="Q171">
        <v>0</v>
      </c>
      <c r="R171" t="s">
        <v>3972</v>
      </c>
      <c r="S171">
        <v>-3500</v>
      </c>
      <c r="T171" s="7" t="str">
        <f t="shared" si="2"/>
        <v>hp_133250;atk_82249;hit_500000;miss_28;cirt_0;cirtSub_-3500</v>
      </c>
    </row>
    <row r="172" spans="1:20" x14ac:dyDescent="0.15">
      <c r="A172" s="16">
        <v>380170</v>
      </c>
      <c r="B172" s="16" t="s">
        <v>230</v>
      </c>
      <c r="C172" s="16">
        <v>1</v>
      </c>
      <c r="D172" s="16">
        <v>2</v>
      </c>
      <c r="E172" s="20">
        <v>57</v>
      </c>
      <c r="F172" s="19" t="s">
        <v>3967</v>
      </c>
      <c r="I172">
        <v>205000</v>
      </c>
      <c r="J172" t="s">
        <v>3968</v>
      </c>
      <c r="K172">
        <v>205624</v>
      </c>
      <c r="L172" t="s">
        <v>3969</v>
      </c>
      <c r="M172">
        <v>500000</v>
      </c>
      <c r="N172" t="s">
        <v>3970</v>
      </c>
      <c r="O172">
        <v>28</v>
      </c>
      <c r="P172" t="s">
        <v>3971</v>
      </c>
      <c r="Q172">
        <v>0</v>
      </c>
      <c r="R172" t="s">
        <v>3972</v>
      </c>
      <c r="S172">
        <v>-3500</v>
      </c>
      <c r="T172" s="7" t="str">
        <f t="shared" si="2"/>
        <v>hp_133250;atk_82249;hit_500000;miss_28;cirt_0;cirtSub_-3500</v>
      </c>
    </row>
    <row r="173" spans="1:20" x14ac:dyDescent="0.15">
      <c r="A173" s="16">
        <v>380171</v>
      </c>
      <c r="B173" s="16" t="s">
        <v>230</v>
      </c>
      <c r="C173" s="16">
        <v>1</v>
      </c>
      <c r="D173" s="16">
        <v>2</v>
      </c>
      <c r="E173" s="20">
        <v>58</v>
      </c>
      <c r="F173" s="19" t="s">
        <v>3967</v>
      </c>
      <c r="I173">
        <v>210000</v>
      </c>
      <c r="J173" t="s">
        <v>3968</v>
      </c>
      <c r="K173">
        <v>210832</v>
      </c>
      <c r="L173" t="s">
        <v>3969</v>
      </c>
      <c r="M173">
        <v>500000</v>
      </c>
      <c r="N173" t="s">
        <v>3970</v>
      </c>
      <c r="O173">
        <v>29</v>
      </c>
      <c r="P173" t="s">
        <v>3971</v>
      </c>
      <c r="Q173">
        <v>0</v>
      </c>
      <c r="R173" t="s">
        <v>3972</v>
      </c>
      <c r="S173">
        <v>-3500</v>
      </c>
      <c r="T173" s="7" t="str">
        <f t="shared" si="2"/>
        <v>hp_136500;atk_84332;hit_500000;miss_29;cirt_0;cirtSub_-3500</v>
      </c>
    </row>
    <row r="174" spans="1:20" x14ac:dyDescent="0.15">
      <c r="A174" s="16">
        <v>380172</v>
      </c>
      <c r="B174" s="16" t="s">
        <v>230</v>
      </c>
      <c r="C174" s="16">
        <v>1</v>
      </c>
      <c r="D174" s="16">
        <v>2</v>
      </c>
      <c r="E174" s="20">
        <v>58</v>
      </c>
      <c r="F174" s="19" t="s">
        <v>3967</v>
      </c>
      <c r="I174">
        <v>210000</v>
      </c>
      <c r="J174" t="s">
        <v>3968</v>
      </c>
      <c r="K174">
        <v>210832</v>
      </c>
      <c r="L174" t="s">
        <v>3969</v>
      </c>
      <c r="M174">
        <v>500000</v>
      </c>
      <c r="N174" t="s">
        <v>3970</v>
      </c>
      <c r="O174">
        <v>29</v>
      </c>
      <c r="P174" t="s">
        <v>3971</v>
      </c>
      <c r="Q174">
        <v>0</v>
      </c>
      <c r="R174" t="s">
        <v>3972</v>
      </c>
      <c r="S174">
        <v>-3500</v>
      </c>
      <c r="T174" s="7" t="str">
        <f t="shared" si="2"/>
        <v>hp_136500;atk_84332;hit_500000;miss_29;cirt_0;cirtSub_-3500</v>
      </c>
    </row>
    <row r="175" spans="1:20" x14ac:dyDescent="0.15">
      <c r="A175" s="16">
        <v>380173</v>
      </c>
      <c r="B175" s="16" t="s">
        <v>230</v>
      </c>
      <c r="C175" s="16">
        <v>1</v>
      </c>
      <c r="D175" s="16">
        <v>2</v>
      </c>
      <c r="E175" s="20">
        <v>58</v>
      </c>
      <c r="F175" s="19" t="s">
        <v>3967</v>
      </c>
      <c r="I175">
        <v>210000</v>
      </c>
      <c r="J175" t="s">
        <v>3968</v>
      </c>
      <c r="K175">
        <v>210832</v>
      </c>
      <c r="L175" t="s">
        <v>3969</v>
      </c>
      <c r="M175">
        <v>500000</v>
      </c>
      <c r="N175" t="s">
        <v>3970</v>
      </c>
      <c r="O175">
        <v>29</v>
      </c>
      <c r="P175" t="s">
        <v>3971</v>
      </c>
      <c r="Q175">
        <v>0</v>
      </c>
      <c r="R175" t="s">
        <v>3972</v>
      </c>
      <c r="S175">
        <v>-3500</v>
      </c>
      <c r="T175" s="7" t="str">
        <f t="shared" si="2"/>
        <v>hp_136500;atk_84332;hit_500000;miss_29;cirt_0;cirtSub_-3500</v>
      </c>
    </row>
    <row r="176" spans="1:20" x14ac:dyDescent="0.15">
      <c r="A176" s="16">
        <v>380174</v>
      </c>
      <c r="B176" s="16" t="s">
        <v>230</v>
      </c>
      <c r="C176" s="16">
        <v>1</v>
      </c>
      <c r="D176" s="16">
        <v>2</v>
      </c>
      <c r="E176" s="20">
        <v>59</v>
      </c>
      <c r="F176" s="19" t="s">
        <v>3967</v>
      </c>
      <c r="I176">
        <v>215000</v>
      </c>
      <c r="J176" t="s">
        <v>3968</v>
      </c>
      <c r="K176">
        <v>216040</v>
      </c>
      <c r="L176" t="s">
        <v>3969</v>
      </c>
      <c r="M176">
        <v>500000</v>
      </c>
      <c r="N176" t="s">
        <v>3970</v>
      </c>
      <c r="O176">
        <v>29</v>
      </c>
      <c r="P176" t="s">
        <v>3971</v>
      </c>
      <c r="Q176">
        <v>0</v>
      </c>
      <c r="R176" t="s">
        <v>3972</v>
      </c>
      <c r="S176">
        <v>-3500</v>
      </c>
      <c r="T176" s="7" t="str">
        <f t="shared" si="2"/>
        <v>hp_139750;atk_86416;hit_500000;miss_29;cirt_0;cirtSub_-3500</v>
      </c>
    </row>
    <row r="177" spans="1:20" x14ac:dyDescent="0.15">
      <c r="A177" s="16">
        <v>380175</v>
      </c>
      <c r="B177" s="16" t="s">
        <v>230</v>
      </c>
      <c r="C177" s="16">
        <v>1</v>
      </c>
      <c r="D177" s="16">
        <v>2</v>
      </c>
      <c r="E177" s="20">
        <v>59</v>
      </c>
      <c r="F177" s="19" t="s">
        <v>3967</v>
      </c>
      <c r="I177">
        <v>215000</v>
      </c>
      <c r="J177" t="s">
        <v>3968</v>
      </c>
      <c r="K177">
        <v>216040</v>
      </c>
      <c r="L177" t="s">
        <v>3969</v>
      </c>
      <c r="M177">
        <v>500000</v>
      </c>
      <c r="N177" t="s">
        <v>3970</v>
      </c>
      <c r="O177">
        <v>29</v>
      </c>
      <c r="P177" t="s">
        <v>3971</v>
      </c>
      <c r="Q177">
        <v>0</v>
      </c>
      <c r="R177" t="s">
        <v>3972</v>
      </c>
      <c r="S177">
        <v>-3500</v>
      </c>
      <c r="T177" s="7" t="str">
        <f t="shared" si="2"/>
        <v>hp_139750;atk_86416;hit_500000;miss_29;cirt_0;cirtSub_-3500</v>
      </c>
    </row>
    <row r="178" spans="1:20" x14ac:dyDescent="0.15">
      <c r="A178" s="16">
        <v>380176</v>
      </c>
      <c r="B178" s="16" t="s">
        <v>230</v>
      </c>
      <c r="C178" s="16">
        <v>1</v>
      </c>
      <c r="D178" s="16">
        <v>2</v>
      </c>
      <c r="E178" s="20">
        <v>59</v>
      </c>
      <c r="F178" s="19" t="s">
        <v>3967</v>
      </c>
      <c r="I178">
        <v>215000</v>
      </c>
      <c r="J178" t="s">
        <v>3968</v>
      </c>
      <c r="K178">
        <v>216040</v>
      </c>
      <c r="L178" t="s">
        <v>3969</v>
      </c>
      <c r="M178">
        <v>500000</v>
      </c>
      <c r="N178" t="s">
        <v>3970</v>
      </c>
      <c r="O178">
        <v>29</v>
      </c>
      <c r="P178" t="s">
        <v>3971</v>
      </c>
      <c r="Q178">
        <v>0</v>
      </c>
      <c r="R178" t="s">
        <v>3972</v>
      </c>
      <c r="S178">
        <v>-3500</v>
      </c>
      <c r="T178" s="7" t="str">
        <f t="shared" si="2"/>
        <v>hp_139750;atk_86416;hit_500000;miss_29;cirt_0;cirtSub_-3500</v>
      </c>
    </row>
    <row r="179" spans="1:20" x14ac:dyDescent="0.15">
      <c r="A179" s="16">
        <v>380177</v>
      </c>
      <c r="B179" s="16" t="s">
        <v>230</v>
      </c>
      <c r="C179" s="16">
        <v>1</v>
      </c>
      <c r="D179" s="16">
        <v>2</v>
      </c>
      <c r="E179" s="20">
        <v>60</v>
      </c>
      <c r="F179" s="19" t="s">
        <v>3967</v>
      </c>
      <c r="I179">
        <v>220000</v>
      </c>
      <c r="J179" t="s">
        <v>3968</v>
      </c>
      <c r="K179">
        <v>221248</v>
      </c>
      <c r="L179" t="s">
        <v>3969</v>
      </c>
      <c r="M179">
        <v>500000</v>
      </c>
      <c r="N179" t="s">
        <v>3970</v>
      </c>
      <c r="O179">
        <v>30</v>
      </c>
      <c r="P179" t="s">
        <v>3971</v>
      </c>
      <c r="Q179">
        <v>0</v>
      </c>
      <c r="R179" t="s">
        <v>3972</v>
      </c>
      <c r="S179">
        <v>-3500</v>
      </c>
      <c r="T179" s="7" t="str">
        <f t="shared" si="2"/>
        <v>hp_143000;atk_88499;hit_500000;miss_30;cirt_0;cirtSub_-3500</v>
      </c>
    </row>
    <row r="180" spans="1:20" x14ac:dyDescent="0.15">
      <c r="A180" s="16">
        <v>380178</v>
      </c>
      <c r="B180" s="16" t="s">
        <v>230</v>
      </c>
      <c r="C180" s="16">
        <v>1</v>
      </c>
      <c r="D180" s="16">
        <v>2</v>
      </c>
      <c r="E180" s="20">
        <v>60</v>
      </c>
      <c r="F180" s="19" t="s">
        <v>3967</v>
      </c>
      <c r="I180">
        <v>220000</v>
      </c>
      <c r="J180" t="s">
        <v>3968</v>
      </c>
      <c r="K180">
        <v>221248</v>
      </c>
      <c r="L180" t="s">
        <v>3969</v>
      </c>
      <c r="M180">
        <v>500000</v>
      </c>
      <c r="N180" t="s">
        <v>3970</v>
      </c>
      <c r="O180">
        <v>30</v>
      </c>
      <c r="P180" t="s">
        <v>3971</v>
      </c>
      <c r="Q180">
        <v>0</v>
      </c>
      <c r="R180" t="s">
        <v>3972</v>
      </c>
      <c r="S180">
        <v>-3500</v>
      </c>
      <c r="T180" s="7" t="str">
        <f t="shared" si="2"/>
        <v>hp_143000;atk_88499;hit_500000;miss_30;cirt_0;cirtSub_-3500</v>
      </c>
    </row>
    <row r="181" spans="1:20" x14ac:dyDescent="0.15">
      <c r="A181" s="16">
        <v>380179</v>
      </c>
      <c r="B181" s="16" t="s">
        <v>230</v>
      </c>
      <c r="C181" s="16">
        <v>1</v>
      </c>
      <c r="D181" s="16">
        <v>2</v>
      </c>
      <c r="E181" s="20">
        <v>60</v>
      </c>
      <c r="F181" s="19" t="s">
        <v>3967</v>
      </c>
      <c r="I181">
        <v>220000</v>
      </c>
      <c r="J181" t="s">
        <v>3968</v>
      </c>
      <c r="K181">
        <v>221248</v>
      </c>
      <c r="L181" t="s">
        <v>3969</v>
      </c>
      <c r="M181">
        <v>500000</v>
      </c>
      <c r="N181" t="s">
        <v>3970</v>
      </c>
      <c r="O181">
        <v>30</v>
      </c>
      <c r="P181" t="s">
        <v>3971</v>
      </c>
      <c r="Q181">
        <v>0</v>
      </c>
      <c r="R181" t="s">
        <v>3972</v>
      </c>
      <c r="S181">
        <v>-3500</v>
      </c>
      <c r="T181" s="7" t="str">
        <f t="shared" si="2"/>
        <v>hp_143000;atk_88499;hit_500000;miss_30;cirt_0;cirtSub_-3500</v>
      </c>
    </row>
    <row r="182" spans="1:20" x14ac:dyDescent="0.15">
      <c r="A182" s="16">
        <v>380180</v>
      </c>
      <c r="B182" s="16" t="s">
        <v>230</v>
      </c>
      <c r="C182" s="16">
        <v>1</v>
      </c>
      <c r="D182" s="16">
        <v>2</v>
      </c>
      <c r="E182" s="20">
        <v>61</v>
      </c>
      <c r="F182" s="19" t="s">
        <v>3967</v>
      </c>
      <c r="I182">
        <v>225000</v>
      </c>
      <c r="J182" t="s">
        <v>3968</v>
      </c>
      <c r="K182">
        <v>226456</v>
      </c>
      <c r="L182" t="s">
        <v>3969</v>
      </c>
      <c r="M182">
        <v>500000</v>
      </c>
      <c r="N182" t="s">
        <v>3970</v>
      </c>
      <c r="O182">
        <v>30</v>
      </c>
      <c r="P182" t="s">
        <v>3971</v>
      </c>
      <c r="Q182">
        <v>0</v>
      </c>
      <c r="R182" t="s">
        <v>3972</v>
      </c>
      <c r="S182">
        <v>-3500</v>
      </c>
      <c r="T182" s="7" t="str">
        <f t="shared" si="2"/>
        <v>hp_146250;atk_90582;hit_500000;miss_30;cirt_0;cirtSub_-3500</v>
      </c>
    </row>
    <row r="183" spans="1:20" x14ac:dyDescent="0.15">
      <c r="A183" s="16">
        <v>380181</v>
      </c>
      <c r="B183" s="16" t="s">
        <v>230</v>
      </c>
      <c r="C183" s="16">
        <v>1</v>
      </c>
      <c r="D183" s="16">
        <v>2</v>
      </c>
      <c r="E183" s="20">
        <v>61</v>
      </c>
      <c r="F183" s="19" t="s">
        <v>3967</v>
      </c>
      <c r="I183">
        <v>225000</v>
      </c>
      <c r="J183" t="s">
        <v>3968</v>
      </c>
      <c r="K183">
        <v>226456</v>
      </c>
      <c r="L183" t="s">
        <v>3969</v>
      </c>
      <c r="M183">
        <v>500000</v>
      </c>
      <c r="N183" t="s">
        <v>3970</v>
      </c>
      <c r="O183">
        <v>30</v>
      </c>
      <c r="P183" t="s">
        <v>3971</v>
      </c>
      <c r="Q183">
        <v>0</v>
      </c>
      <c r="R183" t="s">
        <v>3972</v>
      </c>
      <c r="S183">
        <v>-3500</v>
      </c>
      <c r="T183" s="7" t="str">
        <f t="shared" si="2"/>
        <v>hp_146250;atk_90582;hit_500000;miss_30;cirt_0;cirtSub_-3500</v>
      </c>
    </row>
    <row r="184" spans="1:20" x14ac:dyDescent="0.15">
      <c r="A184" s="16">
        <v>380182</v>
      </c>
      <c r="B184" s="16" t="s">
        <v>230</v>
      </c>
      <c r="C184" s="16">
        <v>1</v>
      </c>
      <c r="D184" s="16">
        <v>2</v>
      </c>
      <c r="E184" s="20">
        <v>61</v>
      </c>
      <c r="F184" s="19" t="s">
        <v>3967</v>
      </c>
      <c r="I184">
        <v>225000</v>
      </c>
      <c r="J184" t="s">
        <v>3968</v>
      </c>
      <c r="K184">
        <v>226456</v>
      </c>
      <c r="L184" t="s">
        <v>3969</v>
      </c>
      <c r="M184">
        <v>500000</v>
      </c>
      <c r="N184" t="s">
        <v>3970</v>
      </c>
      <c r="O184">
        <v>30</v>
      </c>
      <c r="P184" t="s">
        <v>3971</v>
      </c>
      <c r="Q184">
        <v>0</v>
      </c>
      <c r="R184" t="s">
        <v>3972</v>
      </c>
      <c r="S184">
        <v>-3500</v>
      </c>
      <c r="T184" s="7" t="str">
        <f t="shared" si="2"/>
        <v>hp_146250;atk_90582;hit_500000;miss_30;cirt_0;cirtSub_-3500</v>
      </c>
    </row>
    <row r="185" spans="1:20" x14ac:dyDescent="0.15">
      <c r="A185" s="16">
        <v>380183</v>
      </c>
      <c r="B185" s="16" t="s">
        <v>230</v>
      </c>
      <c r="C185" s="16">
        <v>1</v>
      </c>
      <c r="D185" s="16">
        <v>2</v>
      </c>
      <c r="E185" s="20">
        <v>62</v>
      </c>
      <c r="F185" s="19" t="s">
        <v>3967</v>
      </c>
      <c r="I185">
        <v>230000</v>
      </c>
      <c r="J185" t="s">
        <v>3968</v>
      </c>
      <c r="K185">
        <v>231664</v>
      </c>
      <c r="L185" t="s">
        <v>3969</v>
      </c>
      <c r="M185">
        <v>500000</v>
      </c>
      <c r="N185" t="s">
        <v>3970</v>
      </c>
      <c r="O185">
        <v>31</v>
      </c>
      <c r="P185" t="s">
        <v>3971</v>
      </c>
      <c r="Q185">
        <v>0</v>
      </c>
      <c r="R185" t="s">
        <v>3972</v>
      </c>
      <c r="S185">
        <v>-3500</v>
      </c>
      <c r="T185" s="7" t="str">
        <f t="shared" si="2"/>
        <v>hp_149500;atk_92665;hit_500000;miss_31;cirt_0;cirtSub_-3500</v>
      </c>
    </row>
    <row r="186" spans="1:20" x14ac:dyDescent="0.15">
      <c r="A186" s="16">
        <v>380184</v>
      </c>
      <c r="B186" s="16" t="s">
        <v>230</v>
      </c>
      <c r="C186" s="16">
        <v>1</v>
      </c>
      <c r="D186" s="16">
        <v>2</v>
      </c>
      <c r="E186" s="20">
        <v>62</v>
      </c>
      <c r="F186" s="19" t="s">
        <v>3967</v>
      </c>
      <c r="I186">
        <v>230000</v>
      </c>
      <c r="J186" t="s">
        <v>3968</v>
      </c>
      <c r="K186">
        <v>231664</v>
      </c>
      <c r="L186" t="s">
        <v>3969</v>
      </c>
      <c r="M186">
        <v>500000</v>
      </c>
      <c r="N186" t="s">
        <v>3970</v>
      </c>
      <c r="O186">
        <v>31</v>
      </c>
      <c r="P186" t="s">
        <v>3971</v>
      </c>
      <c r="Q186">
        <v>0</v>
      </c>
      <c r="R186" t="s">
        <v>3972</v>
      </c>
      <c r="S186">
        <v>-3500</v>
      </c>
      <c r="T186" s="7" t="str">
        <f t="shared" si="2"/>
        <v>hp_149500;atk_92665;hit_500000;miss_31;cirt_0;cirtSub_-3500</v>
      </c>
    </row>
    <row r="187" spans="1:20" x14ac:dyDescent="0.15">
      <c r="A187" s="16">
        <v>380185</v>
      </c>
      <c r="B187" s="16" t="s">
        <v>230</v>
      </c>
      <c r="C187" s="16">
        <v>1</v>
      </c>
      <c r="D187" s="16">
        <v>2</v>
      </c>
      <c r="E187" s="20">
        <v>62</v>
      </c>
      <c r="F187" s="19" t="s">
        <v>3967</v>
      </c>
      <c r="I187">
        <v>230000</v>
      </c>
      <c r="J187" t="s">
        <v>3968</v>
      </c>
      <c r="K187">
        <v>231664</v>
      </c>
      <c r="L187" t="s">
        <v>3969</v>
      </c>
      <c r="M187">
        <v>500000</v>
      </c>
      <c r="N187" t="s">
        <v>3970</v>
      </c>
      <c r="O187">
        <v>31</v>
      </c>
      <c r="P187" t="s">
        <v>3971</v>
      </c>
      <c r="Q187">
        <v>0</v>
      </c>
      <c r="R187" t="s">
        <v>3972</v>
      </c>
      <c r="S187">
        <v>-3500</v>
      </c>
      <c r="T187" s="7" t="str">
        <f t="shared" si="2"/>
        <v>hp_149500;atk_92665;hit_500000;miss_31;cirt_0;cirtSub_-3500</v>
      </c>
    </row>
    <row r="188" spans="1:20" x14ac:dyDescent="0.15">
      <c r="A188" s="16">
        <v>380186</v>
      </c>
      <c r="B188" s="16" t="s">
        <v>230</v>
      </c>
      <c r="C188" s="16">
        <v>1</v>
      </c>
      <c r="D188" s="16">
        <v>2</v>
      </c>
      <c r="E188" s="20">
        <v>63</v>
      </c>
      <c r="F188" s="19" t="s">
        <v>3967</v>
      </c>
      <c r="I188">
        <v>235000</v>
      </c>
      <c r="J188" t="s">
        <v>3968</v>
      </c>
      <c r="K188">
        <v>236872</v>
      </c>
      <c r="L188" t="s">
        <v>3969</v>
      </c>
      <c r="M188">
        <v>500000</v>
      </c>
      <c r="N188" t="s">
        <v>3970</v>
      </c>
      <c r="O188">
        <v>31</v>
      </c>
      <c r="P188" t="s">
        <v>3971</v>
      </c>
      <c r="Q188">
        <v>0</v>
      </c>
      <c r="R188" t="s">
        <v>3972</v>
      </c>
      <c r="S188">
        <v>-3500</v>
      </c>
      <c r="T188" s="7" t="str">
        <f t="shared" si="2"/>
        <v>hp_152750;atk_94748;hit_500000;miss_31;cirt_0;cirtSub_-3500</v>
      </c>
    </row>
    <row r="189" spans="1:20" x14ac:dyDescent="0.15">
      <c r="A189" s="16">
        <v>380187</v>
      </c>
      <c r="B189" s="16" t="s">
        <v>230</v>
      </c>
      <c r="C189" s="16">
        <v>1</v>
      </c>
      <c r="D189" s="16">
        <v>2</v>
      </c>
      <c r="E189" s="20">
        <v>63</v>
      </c>
      <c r="F189" s="19" t="s">
        <v>3967</v>
      </c>
      <c r="I189">
        <v>235000</v>
      </c>
      <c r="J189" t="s">
        <v>3968</v>
      </c>
      <c r="K189">
        <v>236872</v>
      </c>
      <c r="L189" t="s">
        <v>3969</v>
      </c>
      <c r="M189">
        <v>500000</v>
      </c>
      <c r="N189" t="s">
        <v>3970</v>
      </c>
      <c r="O189">
        <v>31</v>
      </c>
      <c r="P189" t="s">
        <v>3971</v>
      </c>
      <c r="Q189">
        <v>0</v>
      </c>
      <c r="R189" t="s">
        <v>3972</v>
      </c>
      <c r="S189">
        <v>-3500</v>
      </c>
      <c r="T189" s="7" t="str">
        <f t="shared" si="2"/>
        <v>hp_152750;atk_94748;hit_500000;miss_31;cirt_0;cirtSub_-3500</v>
      </c>
    </row>
    <row r="190" spans="1:20" x14ac:dyDescent="0.15">
      <c r="A190" s="16">
        <v>380188</v>
      </c>
      <c r="B190" s="16" t="s">
        <v>230</v>
      </c>
      <c r="C190" s="16">
        <v>1</v>
      </c>
      <c r="D190" s="16">
        <v>2</v>
      </c>
      <c r="E190" s="20">
        <v>63</v>
      </c>
      <c r="F190" s="19" t="s">
        <v>3967</v>
      </c>
      <c r="I190">
        <v>235000</v>
      </c>
      <c r="J190" t="s">
        <v>3968</v>
      </c>
      <c r="K190">
        <v>236872</v>
      </c>
      <c r="L190" t="s">
        <v>3969</v>
      </c>
      <c r="M190">
        <v>500000</v>
      </c>
      <c r="N190" t="s">
        <v>3970</v>
      </c>
      <c r="O190">
        <v>31</v>
      </c>
      <c r="P190" t="s">
        <v>3971</v>
      </c>
      <c r="Q190">
        <v>0</v>
      </c>
      <c r="R190" t="s">
        <v>3972</v>
      </c>
      <c r="S190">
        <v>-3500</v>
      </c>
      <c r="T190" s="7" t="str">
        <f t="shared" si="2"/>
        <v>hp_152750;atk_94748;hit_500000;miss_31;cirt_0;cirtSub_-3500</v>
      </c>
    </row>
    <row r="191" spans="1:20" x14ac:dyDescent="0.15">
      <c r="A191" s="16">
        <v>380189</v>
      </c>
      <c r="B191" s="16" t="s">
        <v>230</v>
      </c>
      <c r="C191" s="16">
        <v>1</v>
      </c>
      <c r="D191" s="16">
        <v>2</v>
      </c>
      <c r="E191" s="20">
        <v>64</v>
      </c>
      <c r="F191" s="19" t="s">
        <v>3967</v>
      </c>
      <c r="I191">
        <v>240000</v>
      </c>
      <c r="J191" t="s">
        <v>3968</v>
      </c>
      <c r="K191">
        <v>242080</v>
      </c>
      <c r="L191" t="s">
        <v>3969</v>
      </c>
      <c r="M191">
        <v>500000</v>
      </c>
      <c r="N191" t="s">
        <v>3970</v>
      </c>
      <c r="O191">
        <v>32</v>
      </c>
      <c r="P191" t="s">
        <v>3971</v>
      </c>
      <c r="Q191">
        <v>0</v>
      </c>
      <c r="R191" t="s">
        <v>3972</v>
      </c>
      <c r="S191">
        <v>-3500</v>
      </c>
      <c r="T191" s="7" t="str">
        <f t="shared" si="2"/>
        <v>hp_156000;atk_96832;hit_500000;miss_32;cirt_0;cirtSub_-3500</v>
      </c>
    </row>
    <row r="192" spans="1:20" x14ac:dyDescent="0.15">
      <c r="A192" s="16">
        <v>380190</v>
      </c>
      <c r="B192" s="16" t="s">
        <v>230</v>
      </c>
      <c r="C192" s="16">
        <v>1</v>
      </c>
      <c r="D192" s="16">
        <v>2</v>
      </c>
      <c r="E192" s="20">
        <v>64</v>
      </c>
      <c r="F192" s="19" t="s">
        <v>3967</v>
      </c>
      <c r="I192">
        <v>240000</v>
      </c>
      <c r="J192" t="s">
        <v>3968</v>
      </c>
      <c r="K192">
        <v>242080</v>
      </c>
      <c r="L192" t="s">
        <v>3969</v>
      </c>
      <c r="M192">
        <v>500000</v>
      </c>
      <c r="N192" t="s">
        <v>3970</v>
      </c>
      <c r="O192">
        <v>32</v>
      </c>
      <c r="P192" t="s">
        <v>3971</v>
      </c>
      <c r="Q192">
        <v>0</v>
      </c>
      <c r="R192" t="s">
        <v>3972</v>
      </c>
      <c r="S192">
        <v>-3500</v>
      </c>
      <c r="T192" s="7" t="str">
        <f t="shared" si="2"/>
        <v>hp_156000;atk_96832;hit_500000;miss_32;cirt_0;cirtSub_-3500</v>
      </c>
    </row>
    <row r="193" spans="1:20" x14ac:dyDescent="0.15">
      <c r="A193" s="16">
        <v>380191</v>
      </c>
      <c r="B193" s="16" t="s">
        <v>230</v>
      </c>
      <c r="C193" s="16">
        <v>1</v>
      </c>
      <c r="D193" s="16">
        <v>2</v>
      </c>
      <c r="E193" s="20">
        <v>64</v>
      </c>
      <c r="F193" s="19" t="s">
        <v>3967</v>
      </c>
      <c r="I193">
        <v>240000</v>
      </c>
      <c r="J193" t="s">
        <v>3968</v>
      </c>
      <c r="K193">
        <v>242080</v>
      </c>
      <c r="L193" t="s">
        <v>3969</v>
      </c>
      <c r="M193">
        <v>500000</v>
      </c>
      <c r="N193" t="s">
        <v>3970</v>
      </c>
      <c r="O193">
        <v>32</v>
      </c>
      <c r="P193" t="s">
        <v>3971</v>
      </c>
      <c r="Q193">
        <v>0</v>
      </c>
      <c r="R193" t="s">
        <v>3972</v>
      </c>
      <c r="S193">
        <v>-3500</v>
      </c>
      <c r="T193" s="7" t="str">
        <f t="shared" si="2"/>
        <v>hp_156000;atk_96832;hit_500000;miss_32;cirt_0;cirtSub_-3500</v>
      </c>
    </row>
    <row r="194" spans="1:20" x14ac:dyDescent="0.15">
      <c r="A194" s="16">
        <v>380192</v>
      </c>
      <c r="B194" s="16" t="s">
        <v>230</v>
      </c>
      <c r="C194" s="16">
        <v>1</v>
      </c>
      <c r="D194" s="16">
        <v>2</v>
      </c>
      <c r="E194" s="20">
        <v>65</v>
      </c>
      <c r="F194" s="19" t="s">
        <v>3967</v>
      </c>
      <c r="I194">
        <v>245000</v>
      </c>
      <c r="J194" t="s">
        <v>3968</v>
      </c>
      <c r="K194">
        <v>247288</v>
      </c>
      <c r="L194" t="s">
        <v>3969</v>
      </c>
      <c r="M194">
        <v>500000</v>
      </c>
      <c r="N194" t="s">
        <v>3970</v>
      </c>
      <c r="O194">
        <v>32</v>
      </c>
      <c r="P194" t="s">
        <v>3971</v>
      </c>
      <c r="Q194">
        <v>0</v>
      </c>
      <c r="R194" t="s">
        <v>3972</v>
      </c>
      <c r="S194">
        <v>-3500</v>
      </c>
      <c r="T194" s="7" t="str">
        <f t="shared" si="2"/>
        <v>hp_159250;atk_98915;hit_500000;miss_32;cirt_0;cirtSub_-3500</v>
      </c>
    </row>
    <row r="195" spans="1:20" x14ac:dyDescent="0.15">
      <c r="A195" s="16">
        <v>380193</v>
      </c>
      <c r="B195" s="16" t="s">
        <v>230</v>
      </c>
      <c r="C195" s="16">
        <v>1</v>
      </c>
      <c r="D195" s="16">
        <v>2</v>
      </c>
      <c r="E195" s="20">
        <v>65</v>
      </c>
      <c r="F195" s="19" t="s">
        <v>3967</v>
      </c>
      <c r="I195">
        <v>245000</v>
      </c>
      <c r="J195" t="s">
        <v>3968</v>
      </c>
      <c r="K195">
        <v>247288</v>
      </c>
      <c r="L195" t="s">
        <v>3969</v>
      </c>
      <c r="M195">
        <v>500000</v>
      </c>
      <c r="N195" t="s">
        <v>3970</v>
      </c>
      <c r="O195">
        <v>32</v>
      </c>
      <c r="P195" t="s">
        <v>3971</v>
      </c>
      <c r="Q195">
        <v>0</v>
      </c>
      <c r="R195" t="s">
        <v>3972</v>
      </c>
      <c r="S195">
        <v>-3500</v>
      </c>
      <c r="T195" s="7" t="str">
        <f t="shared" ref="T195:T258" si="3">F195&amp;"_"&amp;INT(I195*0.65)&amp;";"&amp;J195&amp;"_"&amp;INT(K195*0.4)&amp;";"&amp;L195&amp;"_"&amp;M195&amp;";"&amp;N195&amp;"_"&amp;O195&amp;";"&amp;P195&amp;"_"&amp;Q195&amp;";"&amp;R195&amp;"_"&amp;S195</f>
        <v>hp_159250;atk_98915;hit_500000;miss_32;cirt_0;cirtSub_-3500</v>
      </c>
    </row>
    <row r="196" spans="1:20" x14ac:dyDescent="0.15">
      <c r="A196" s="16">
        <v>380194</v>
      </c>
      <c r="B196" s="16" t="s">
        <v>230</v>
      </c>
      <c r="C196" s="16">
        <v>1</v>
      </c>
      <c r="D196" s="16">
        <v>2</v>
      </c>
      <c r="E196" s="20">
        <v>65</v>
      </c>
      <c r="F196" s="19" t="s">
        <v>3967</v>
      </c>
      <c r="I196">
        <v>245000</v>
      </c>
      <c r="J196" t="s">
        <v>3968</v>
      </c>
      <c r="K196">
        <v>247288</v>
      </c>
      <c r="L196" t="s">
        <v>3969</v>
      </c>
      <c r="M196">
        <v>500000</v>
      </c>
      <c r="N196" t="s">
        <v>3970</v>
      </c>
      <c r="O196">
        <v>32</v>
      </c>
      <c r="P196" t="s">
        <v>3971</v>
      </c>
      <c r="Q196">
        <v>0</v>
      </c>
      <c r="R196" t="s">
        <v>3972</v>
      </c>
      <c r="S196">
        <v>-3500</v>
      </c>
      <c r="T196" s="7" t="str">
        <f t="shared" si="3"/>
        <v>hp_159250;atk_98915;hit_500000;miss_32;cirt_0;cirtSub_-3500</v>
      </c>
    </row>
    <row r="197" spans="1:20" x14ac:dyDescent="0.15">
      <c r="A197" s="16">
        <v>380195</v>
      </c>
      <c r="B197" s="16" t="s">
        <v>230</v>
      </c>
      <c r="C197" s="16">
        <v>1</v>
      </c>
      <c r="D197" s="16">
        <v>2</v>
      </c>
      <c r="E197" s="20">
        <v>66</v>
      </c>
      <c r="F197" s="19" t="s">
        <v>3967</v>
      </c>
      <c r="I197">
        <v>250000</v>
      </c>
      <c r="J197" t="s">
        <v>3968</v>
      </c>
      <c r="K197">
        <v>252496</v>
      </c>
      <c r="L197" t="s">
        <v>3969</v>
      </c>
      <c r="M197">
        <v>500000</v>
      </c>
      <c r="N197" t="s">
        <v>3970</v>
      </c>
      <c r="O197">
        <v>33</v>
      </c>
      <c r="P197" t="s">
        <v>3971</v>
      </c>
      <c r="Q197">
        <v>0</v>
      </c>
      <c r="R197" t="s">
        <v>3972</v>
      </c>
      <c r="S197">
        <v>-3500</v>
      </c>
      <c r="T197" s="7" t="str">
        <f t="shared" si="3"/>
        <v>hp_162500;atk_100998;hit_500000;miss_33;cirt_0;cirtSub_-3500</v>
      </c>
    </row>
    <row r="198" spans="1:20" x14ac:dyDescent="0.15">
      <c r="A198" s="16">
        <v>380196</v>
      </c>
      <c r="B198" s="16" t="s">
        <v>230</v>
      </c>
      <c r="C198" s="16">
        <v>1</v>
      </c>
      <c r="D198" s="16">
        <v>2</v>
      </c>
      <c r="E198" s="20">
        <v>66</v>
      </c>
      <c r="F198" s="19" t="s">
        <v>3967</v>
      </c>
      <c r="I198">
        <v>250000</v>
      </c>
      <c r="J198" t="s">
        <v>3968</v>
      </c>
      <c r="K198">
        <v>252496</v>
      </c>
      <c r="L198" t="s">
        <v>3969</v>
      </c>
      <c r="M198">
        <v>500000</v>
      </c>
      <c r="N198" t="s">
        <v>3970</v>
      </c>
      <c r="O198">
        <v>33</v>
      </c>
      <c r="P198" t="s">
        <v>3971</v>
      </c>
      <c r="Q198">
        <v>0</v>
      </c>
      <c r="R198" t="s">
        <v>3972</v>
      </c>
      <c r="S198">
        <v>-3500</v>
      </c>
      <c r="T198" s="7" t="str">
        <f t="shared" si="3"/>
        <v>hp_162500;atk_100998;hit_500000;miss_33;cirt_0;cirtSub_-3500</v>
      </c>
    </row>
    <row r="199" spans="1:20" x14ac:dyDescent="0.15">
      <c r="A199" s="16">
        <v>380197</v>
      </c>
      <c r="B199" s="16" t="s">
        <v>230</v>
      </c>
      <c r="C199" s="16">
        <v>1</v>
      </c>
      <c r="D199" s="16">
        <v>2</v>
      </c>
      <c r="E199" s="20">
        <v>66</v>
      </c>
      <c r="F199" s="19" t="s">
        <v>3967</v>
      </c>
      <c r="I199">
        <v>250000</v>
      </c>
      <c r="J199" t="s">
        <v>3968</v>
      </c>
      <c r="K199">
        <v>252496</v>
      </c>
      <c r="L199" t="s">
        <v>3969</v>
      </c>
      <c r="M199">
        <v>500000</v>
      </c>
      <c r="N199" t="s">
        <v>3970</v>
      </c>
      <c r="O199">
        <v>33</v>
      </c>
      <c r="P199" t="s">
        <v>3971</v>
      </c>
      <c r="Q199">
        <v>0</v>
      </c>
      <c r="R199" t="s">
        <v>3972</v>
      </c>
      <c r="S199">
        <v>-3500</v>
      </c>
      <c r="T199" s="7" t="str">
        <f t="shared" si="3"/>
        <v>hp_162500;atk_100998;hit_500000;miss_33;cirt_0;cirtSub_-3500</v>
      </c>
    </row>
    <row r="200" spans="1:20" x14ac:dyDescent="0.15">
      <c r="A200" s="16">
        <v>380198</v>
      </c>
      <c r="B200" s="16" t="s">
        <v>230</v>
      </c>
      <c r="C200" s="16">
        <v>1</v>
      </c>
      <c r="D200" s="16">
        <v>2</v>
      </c>
      <c r="E200" s="20">
        <v>67</v>
      </c>
      <c r="F200" s="19" t="s">
        <v>3967</v>
      </c>
      <c r="I200">
        <v>255000</v>
      </c>
      <c r="J200" t="s">
        <v>3968</v>
      </c>
      <c r="K200">
        <v>257704</v>
      </c>
      <c r="L200" t="s">
        <v>3969</v>
      </c>
      <c r="M200">
        <v>500000</v>
      </c>
      <c r="N200" t="s">
        <v>3970</v>
      </c>
      <c r="O200">
        <v>33</v>
      </c>
      <c r="P200" t="s">
        <v>3971</v>
      </c>
      <c r="Q200">
        <v>0</v>
      </c>
      <c r="R200" t="s">
        <v>3972</v>
      </c>
      <c r="S200">
        <v>-3500</v>
      </c>
      <c r="T200" s="7" t="str">
        <f t="shared" si="3"/>
        <v>hp_165750;atk_103081;hit_500000;miss_33;cirt_0;cirtSub_-3500</v>
      </c>
    </row>
    <row r="201" spans="1:20" x14ac:dyDescent="0.15">
      <c r="A201" s="16">
        <v>380199</v>
      </c>
      <c r="B201" s="16" t="s">
        <v>230</v>
      </c>
      <c r="C201" s="16">
        <v>1</v>
      </c>
      <c r="D201" s="16">
        <v>2</v>
      </c>
      <c r="E201" s="20">
        <v>67</v>
      </c>
      <c r="F201" s="19" t="s">
        <v>3967</v>
      </c>
      <c r="I201">
        <v>255000</v>
      </c>
      <c r="J201" t="s">
        <v>3968</v>
      </c>
      <c r="K201">
        <v>257704</v>
      </c>
      <c r="L201" t="s">
        <v>3969</v>
      </c>
      <c r="M201">
        <v>500000</v>
      </c>
      <c r="N201" t="s">
        <v>3970</v>
      </c>
      <c r="O201">
        <v>33</v>
      </c>
      <c r="P201" t="s">
        <v>3971</v>
      </c>
      <c r="Q201">
        <v>0</v>
      </c>
      <c r="R201" t="s">
        <v>3972</v>
      </c>
      <c r="S201">
        <v>-3500</v>
      </c>
      <c r="T201" s="7" t="str">
        <f t="shared" si="3"/>
        <v>hp_165750;atk_103081;hit_500000;miss_33;cirt_0;cirtSub_-3500</v>
      </c>
    </row>
    <row r="202" spans="1:20" x14ac:dyDescent="0.15">
      <c r="A202" s="16">
        <v>380200</v>
      </c>
      <c r="B202" s="16" t="s">
        <v>230</v>
      </c>
      <c r="C202" s="16">
        <v>1</v>
      </c>
      <c r="D202" s="16">
        <v>2</v>
      </c>
      <c r="E202" s="20">
        <v>67</v>
      </c>
      <c r="F202" s="19" t="s">
        <v>3967</v>
      </c>
      <c r="I202">
        <v>255000</v>
      </c>
      <c r="J202" t="s">
        <v>3968</v>
      </c>
      <c r="K202">
        <v>257704</v>
      </c>
      <c r="L202" t="s">
        <v>3969</v>
      </c>
      <c r="M202">
        <v>500000</v>
      </c>
      <c r="N202" t="s">
        <v>3970</v>
      </c>
      <c r="O202">
        <v>33</v>
      </c>
      <c r="P202" t="s">
        <v>3971</v>
      </c>
      <c r="Q202">
        <v>0</v>
      </c>
      <c r="R202" t="s">
        <v>3972</v>
      </c>
      <c r="S202">
        <v>-3500</v>
      </c>
      <c r="T202" s="7" t="str">
        <f t="shared" si="3"/>
        <v>hp_165750;atk_103081;hit_500000;miss_33;cirt_0;cirtSub_-3500</v>
      </c>
    </row>
    <row r="203" spans="1:20" x14ac:dyDescent="0.15">
      <c r="A203" s="16">
        <v>380201</v>
      </c>
      <c r="B203" s="16" t="s">
        <v>230</v>
      </c>
      <c r="C203" s="16">
        <v>1</v>
      </c>
      <c r="D203" s="16">
        <v>2</v>
      </c>
      <c r="E203" s="20">
        <v>68</v>
      </c>
      <c r="F203" s="19" t="s">
        <v>3967</v>
      </c>
      <c r="I203">
        <v>260000</v>
      </c>
      <c r="J203" t="s">
        <v>3968</v>
      </c>
      <c r="K203">
        <v>262912</v>
      </c>
      <c r="L203" t="s">
        <v>3969</v>
      </c>
      <c r="M203">
        <v>500000</v>
      </c>
      <c r="N203" t="s">
        <v>3970</v>
      </c>
      <c r="O203">
        <v>34</v>
      </c>
      <c r="P203" t="s">
        <v>3971</v>
      </c>
      <c r="Q203">
        <v>0</v>
      </c>
      <c r="R203" t="s">
        <v>3972</v>
      </c>
      <c r="S203">
        <v>-3500</v>
      </c>
      <c r="T203" s="7" t="str">
        <f t="shared" si="3"/>
        <v>hp_169000;atk_105164;hit_500000;miss_34;cirt_0;cirtSub_-3500</v>
      </c>
    </row>
    <row r="204" spans="1:20" x14ac:dyDescent="0.15">
      <c r="A204" s="16">
        <v>380202</v>
      </c>
      <c r="B204" s="16" t="s">
        <v>230</v>
      </c>
      <c r="C204" s="16">
        <v>1</v>
      </c>
      <c r="D204" s="16">
        <v>2</v>
      </c>
      <c r="E204" s="20">
        <v>68</v>
      </c>
      <c r="F204" s="19" t="s">
        <v>3967</v>
      </c>
      <c r="I204">
        <v>260000</v>
      </c>
      <c r="J204" t="s">
        <v>3968</v>
      </c>
      <c r="K204">
        <v>262912</v>
      </c>
      <c r="L204" t="s">
        <v>3969</v>
      </c>
      <c r="M204">
        <v>500000</v>
      </c>
      <c r="N204" t="s">
        <v>3970</v>
      </c>
      <c r="O204">
        <v>34</v>
      </c>
      <c r="P204" t="s">
        <v>3971</v>
      </c>
      <c r="Q204">
        <v>0</v>
      </c>
      <c r="R204" t="s">
        <v>3972</v>
      </c>
      <c r="S204">
        <v>-3500</v>
      </c>
      <c r="T204" s="7" t="str">
        <f t="shared" si="3"/>
        <v>hp_169000;atk_105164;hit_500000;miss_34;cirt_0;cirtSub_-3500</v>
      </c>
    </row>
    <row r="205" spans="1:20" x14ac:dyDescent="0.15">
      <c r="A205" s="16">
        <v>380203</v>
      </c>
      <c r="B205" s="16" t="s">
        <v>230</v>
      </c>
      <c r="C205" s="16">
        <v>1</v>
      </c>
      <c r="D205" s="16">
        <v>2</v>
      </c>
      <c r="E205" s="20">
        <v>68</v>
      </c>
      <c r="F205" s="19" t="s">
        <v>3967</v>
      </c>
      <c r="I205">
        <v>260000</v>
      </c>
      <c r="J205" t="s">
        <v>3968</v>
      </c>
      <c r="K205">
        <v>262912</v>
      </c>
      <c r="L205" t="s">
        <v>3969</v>
      </c>
      <c r="M205">
        <v>500000</v>
      </c>
      <c r="N205" t="s">
        <v>3970</v>
      </c>
      <c r="O205">
        <v>34</v>
      </c>
      <c r="P205" t="s">
        <v>3971</v>
      </c>
      <c r="Q205">
        <v>0</v>
      </c>
      <c r="R205" t="s">
        <v>3972</v>
      </c>
      <c r="S205">
        <v>-3500</v>
      </c>
      <c r="T205" s="7" t="str">
        <f t="shared" si="3"/>
        <v>hp_169000;atk_105164;hit_500000;miss_34;cirt_0;cirtSub_-3500</v>
      </c>
    </row>
    <row r="206" spans="1:20" x14ac:dyDescent="0.15">
      <c r="A206" s="16">
        <v>380204</v>
      </c>
      <c r="B206" s="16" t="s">
        <v>230</v>
      </c>
      <c r="C206" s="16">
        <v>1</v>
      </c>
      <c r="D206" s="16">
        <v>2</v>
      </c>
      <c r="E206" s="20">
        <v>69</v>
      </c>
      <c r="F206" s="19" t="s">
        <v>3967</v>
      </c>
      <c r="I206">
        <v>265000</v>
      </c>
      <c r="J206" t="s">
        <v>3968</v>
      </c>
      <c r="K206">
        <v>268120</v>
      </c>
      <c r="L206" t="s">
        <v>3969</v>
      </c>
      <c r="M206">
        <v>500000</v>
      </c>
      <c r="N206" t="s">
        <v>3970</v>
      </c>
      <c r="O206">
        <v>34</v>
      </c>
      <c r="P206" t="s">
        <v>3971</v>
      </c>
      <c r="Q206">
        <v>0</v>
      </c>
      <c r="R206" t="s">
        <v>3972</v>
      </c>
      <c r="S206">
        <v>-3500</v>
      </c>
      <c r="T206" s="7" t="str">
        <f t="shared" si="3"/>
        <v>hp_172250;atk_107248;hit_500000;miss_34;cirt_0;cirtSub_-3500</v>
      </c>
    </row>
    <row r="207" spans="1:20" x14ac:dyDescent="0.15">
      <c r="A207" s="16">
        <v>380205</v>
      </c>
      <c r="B207" s="16" t="s">
        <v>230</v>
      </c>
      <c r="C207" s="16">
        <v>1</v>
      </c>
      <c r="D207" s="16">
        <v>2</v>
      </c>
      <c r="E207" s="20">
        <v>69</v>
      </c>
      <c r="F207" s="19" t="s">
        <v>3967</v>
      </c>
      <c r="I207">
        <v>265000</v>
      </c>
      <c r="J207" t="s">
        <v>3968</v>
      </c>
      <c r="K207">
        <v>268120</v>
      </c>
      <c r="L207" t="s">
        <v>3969</v>
      </c>
      <c r="M207">
        <v>500000</v>
      </c>
      <c r="N207" t="s">
        <v>3970</v>
      </c>
      <c r="O207">
        <v>34</v>
      </c>
      <c r="P207" t="s">
        <v>3971</v>
      </c>
      <c r="Q207">
        <v>0</v>
      </c>
      <c r="R207" t="s">
        <v>3972</v>
      </c>
      <c r="S207">
        <v>-3500</v>
      </c>
      <c r="T207" s="7" t="str">
        <f t="shared" si="3"/>
        <v>hp_172250;atk_107248;hit_500000;miss_34;cirt_0;cirtSub_-3500</v>
      </c>
    </row>
    <row r="208" spans="1:20" x14ac:dyDescent="0.15">
      <c r="A208" s="16">
        <v>380206</v>
      </c>
      <c r="B208" s="16" t="s">
        <v>230</v>
      </c>
      <c r="C208" s="16">
        <v>1</v>
      </c>
      <c r="D208" s="16">
        <v>2</v>
      </c>
      <c r="E208" s="20">
        <v>69</v>
      </c>
      <c r="F208" s="19" t="s">
        <v>3967</v>
      </c>
      <c r="I208">
        <v>265000</v>
      </c>
      <c r="J208" t="s">
        <v>3968</v>
      </c>
      <c r="K208">
        <v>268120</v>
      </c>
      <c r="L208" t="s">
        <v>3969</v>
      </c>
      <c r="M208">
        <v>500000</v>
      </c>
      <c r="N208" t="s">
        <v>3970</v>
      </c>
      <c r="O208">
        <v>34</v>
      </c>
      <c r="P208" t="s">
        <v>3971</v>
      </c>
      <c r="Q208">
        <v>0</v>
      </c>
      <c r="R208" t="s">
        <v>3972</v>
      </c>
      <c r="S208">
        <v>-3500</v>
      </c>
      <c r="T208" s="7" t="str">
        <f t="shared" si="3"/>
        <v>hp_172250;atk_107248;hit_500000;miss_34;cirt_0;cirtSub_-3500</v>
      </c>
    </row>
    <row r="209" spans="1:20" x14ac:dyDescent="0.15">
      <c r="A209" s="16">
        <v>380207</v>
      </c>
      <c r="B209" s="16" t="s">
        <v>230</v>
      </c>
      <c r="C209" s="16">
        <v>1</v>
      </c>
      <c r="D209" s="16">
        <v>2</v>
      </c>
      <c r="E209" s="20">
        <v>70</v>
      </c>
      <c r="F209" s="19" t="s">
        <v>3967</v>
      </c>
      <c r="I209">
        <v>270000</v>
      </c>
      <c r="J209" t="s">
        <v>3968</v>
      </c>
      <c r="K209">
        <v>273328</v>
      </c>
      <c r="L209" t="s">
        <v>3969</v>
      </c>
      <c r="M209">
        <v>500000</v>
      </c>
      <c r="N209" t="s">
        <v>3970</v>
      </c>
      <c r="O209">
        <v>35</v>
      </c>
      <c r="P209" t="s">
        <v>3971</v>
      </c>
      <c r="Q209">
        <v>0</v>
      </c>
      <c r="R209" t="s">
        <v>3972</v>
      </c>
      <c r="S209">
        <v>-3500</v>
      </c>
      <c r="T209" s="7" t="str">
        <f t="shared" si="3"/>
        <v>hp_175500;atk_109331;hit_500000;miss_35;cirt_0;cirtSub_-3500</v>
      </c>
    </row>
    <row r="210" spans="1:20" x14ac:dyDescent="0.15">
      <c r="A210" s="16">
        <v>380208</v>
      </c>
      <c r="B210" s="16" t="s">
        <v>230</v>
      </c>
      <c r="C210" s="16">
        <v>1</v>
      </c>
      <c r="D210" s="16">
        <v>2</v>
      </c>
      <c r="E210" s="20">
        <v>70</v>
      </c>
      <c r="F210" s="19" t="s">
        <v>3967</v>
      </c>
      <c r="I210">
        <v>270000</v>
      </c>
      <c r="J210" t="s">
        <v>3968</v>
      </c>
      <c r="K210">
        <v>273328</v>
      </c>
      <c r="L210" t="s">
        <v>3969</v>
      </c>
      <c r="M210">
        <v>500000</v>
      </c>
      <c r="N210" t="s">
        <v>3970</v>
      </c>
      <c r="O210">
        <v>35</v>
      </c>
      <c r="P210" t="s">
        <v>3971</v>
      </c>
      <c r="Q210">
        <v>0</v>
      </c>
      <c r="R210" t="s">
        <v>3972</v>
      </c>
      <c r="S210">
        <v>-3500</v>
      </c>
      <c r="T210" s="7" t="str">
        <f t="shared" si="3"/>
        <v>hp_175500;atk_109331;hit_500000;miss_35;cirt_0;cirtSub_-3500</v>
      </c>
    </row>
    <row r="211" spans="1:20" x14ac:dyDescent="0.15">
      <c r="A211" s="16">
        <v>380209</v>
      </c>
      <c r="B211" s="16" t="s">
        <v>230</v>
      </c>
      <c r="C211" s="16">
        <v>1</v>
      </c>
      <c r="D211" s="16">
        <v>2</v>
      </c>
      <c r="E211" s="20">
        <v>70</v>
      </c>
      <c r="F211" s="19" t="s">
        <v>3967</v>
      </c>
      <c r="I211">
        <v>270000</v>
      </c>
      <c r="J211" t="s">
        <v>3968</v>
      </c>
      <c r="K211">
        <v>273328</v>
      </c>
      <c r="L211" t="s">
        <v>3969</v>
      </c>
      <c r="M211">
        <v>500000</v>
      </c>
      <c r="N211" t="s">
        <v>3970</v>
      </c>
      <c r="O211">
        <v>35</v>
      </c>
      <c r="P211" t="s">
        <v>3971</v>
      </c>
      <c r="Q211">
        <v>0</v>
      </c>
      <c r="R211" t="s">
        <v>3972</v>
      </c>
      <c r="S211">
        <v>-3500</v>
      </c>
      <c r="T211" s="7" t="str">
        <f t="shared" si="3"/>
        <v>hp_175500;atk_109331;hit_500000;miss_35;cirt_0;cirtSub_-3500</v>
      </c>
    </row>
    <row r="212" spans="1:20" x14ac:dyDescent="0.15">
      <c r="A212" s="16">
        <v>380210</v>
      </c>
      <c r="B212" s="16" t="s">
        <v>230</v>
      </c>
      <c r="C212" s="16">
        <v>1</v>
      </c>
      <c r="D212" s="16">
        <v>2</v>
      </c>
      <c r="E212" s="20">
        <v>71</v>
      </c>
      <c r="F212" s="19" t="s">
        <v>3967</v>
      </c>
      <c r="I212">
        <v>275000</v>
      </c>
      <c r="J212" t="s">
        <v>3968</v>
      </c>
      <c r="K212">
        <v>278536</v>
      </c>
      <c r="L212" t="s">
        <v>3969</v>
      </c>
      <c r="M212">
        <v>500000</v>
      </c>
      <c r="N212" t="s">
        <v>3970</v>
      </c>
      <c r="O212">
        <v>35</v>
      </c>
      <c r="P212" t="s">
        <v>3971</v>
      </c>
      <c r="Q212">
        <v>0</v>
      </c>
      <c r="R212" t="s">
        <v>3972</v>
      </c>
      <c r="S212">
        <v>-3500</v>
      </c>
      <c r="T212" s="7" t="str">
        <f t="shared" si="3"/>
        <v>hp_178750;atk_111414;hit_500000;miss_35;cirt_0;cirtSub_-3500</v>
      </c>
    </row>
    <row r="213" spans="1:20" x14ac:dyDescent="0.15">
      <c r="A213" s="16">
        <v>380211</v>
      </c>
      <c r="B213" s="16" t="s">
        <v>230</v>
      </c>
      <c r="C213" s="16">
        <v>1</v>
      </c>
      <c r="D213" s="16">
        <v>2</v>
      </c>
      <c r="E213" s="20">
        <v>71</v>
      </c>
      <c r="F213" s="19" t="s">
        <v>3967</v>
      </c>
      <c r="I213">
        <v>275000</v>
      </c>
      <c r="J213" t="s">
        <v>3968</v>
      </c>
      <c r="K213">
        <v>278536</v>
      </c>
      <c r="L213" t="s">
        <v>3969</v>
      </c>
      <c r="M213">
        <v>500000</v>
      </c>
      <c r="N213" t="s">
        <v>3970</v>
      </c>
      <c r="O213">
        <v>35</v>
      </c>
      <c r="P213" t="s">
        <v>3971</v>
      </c>
      <c r="Q213">
        <v>0</v>
      </c>
      <c r="R213" t="s">
        <v>3972</v>
      </c>
      <c r="S213">
        <v>-3500</v>
      </c>
      <c r="T213" s="7" t="str">
        <f t="shared" si="3"/>
        <v>hp_178750;atk_111414;hit_500000;miss_35;cirt_0;cirtSub_-3500</v>
      </c>
    </row>
    <row r="214" spans="1:20" x14ac:dyDescent="0.15">
      <c r="A214" s="16">
        <v>380212</v>
      </c>
      <c r="B214" s="16" t="s">
        <v>230</v>
      </c>
      <c r="C214" s="16">
        <v>1</v>
      </c>
      <c r="D214" s="16">
        <v>2</v>
      </c>
      <c r="E214" s="20">
        <v>71</v>
      </c>
      <c r="F214" s="19" t="s">
        <v>3967</v>
      </c>
      <c r="I214">
        <v>275000</v>
      </c>
      <c r="J214" t="s">
        <v>3968</v>
      </c>
      <c r="K214">
        <v>278536</v>
      </c>
      <c r="L214" t="s">
        <v>3969</v>
      </c>
      <c r="M214">
        <v>500000</v>
      </c>
      <c r="N214" t="s">
        <v>3970</v>
      </c>
      <c r="O214">
        <v>35</v>
      </c>
      <c r="P214" t="s">
        <v>3971</v>
      </c>
      <c r="Q214">
        <v>0</v>
      </c>
      <c r="R214" t="s">
        <v>3972</v>
      </c>
      <c r="S214">
        <v>-3500</v>
      </c>
      <c r="T214" s="7" t="str">
        <f t="shared" si="3"/>
        <v>hp_178750;atk_111414;hit_500000;miss_35;cirt_0;cirtSub_-3500</v>
      </c>
    </row>
    <row r="215" spans="1:20" x14ac:dyDescent="0.15">
      <c r="A215" s="16">
        <v>380213</v>
      </c>
      <c r="B215" s="16" t="s">
        <v>230</v>
      </c>
      <c r="C215" s="16">
        <v>1</v>
      </c>
      <c r="D215" s="16">
        <v>2</v>
      </c>
      <c r="E215" s="20">
        <v>72</v>
      </c>
      <c r="F215" s="19" t="s">
        <v>3967</v>
      </c>
      <c r="I215">
        <v>280000</v>
      </c>
      <c r="J215" t="s">
        <v>3968</v>
      </c>
      <c r="K215">
        <v>283744</v>
      </c>
      <c r="L215" t="s">
        <v>3969</v>
      </c>
      <c r="M215">
        <v>500000</v>
      </c>
      <c r="N215" t="s">
        <v>3970</v>
      </c>
      <c r="O215">
        <v>36</v>
      </c>
      <c r="P215" t="s">
        <v>3971</v>
      </c>
      <c r="Q215">
        <v>0</v>
      </c>
      <c r="R215" t="s">
        <v>3972</v>
      </c>
      <c r="S215">
        <v>-3500</v>
      </c>
      <c r="T215" s="7" t="str">
        <f t="shared" si="3"/>
        <v>hp_182000;atk_113497;hit_500000;miss_36;cirt_0;cirtSub_-3500</v>
      </c>
    </row>
    <row r="216" spans="1:20" x14ac:dyDescent="0.15">
      <c r="A216" s="16">
        <v>380214</v>
      </c>
      <c r="B216" s="16" t="s">
        <v>230</v>
      </c>
      <c r="C216" s="16">
        <v>1</v>
      </c>
      <c r="D216" s="16">
        <v>2</v>
      </c>
      <c r="E216" s="20">
        <v>72</v>
      </c>
      <c r="F216" s="19" t="s">
        <v>3967</v>
      </c>
      <c r="I216">
        <v>280000</v>
      </c>
      <c r="J216" t="s">
        <v>3968</v>
      </c>
      <c r="K216">
        <v>283744</v>
      </c>
      <c r="L216" t="s">
        <v>3969</v>
      </c>
      <c r="M216">
        <v>500000</v>
      </c>
      <c r="N216" t="s">
        <v>3970</v>
      </c>
      <c r="O216">
        <v>36</v>
      </c>
      <c r="P216" t="s">
        <v>3971</v>
      </c>
      <c r="Q216">
        <v>0</v>
      </c>
      <c r="R216" t="s">
        <v>3972</v>
      </c>
      <c r="S216">
        <v>-3500</v>
      </c>
      <c r="T216" s="7" t="str">
        <f t="shared" si="3"/>
        <v>hp_182000;atk_113497;hit_500000;miss_36;cirt_0;cirtSub_-3500</v>
      </c>
    </row>
    <row r="217" spans="1:20" x14ac:dyDescent="0.15">
      <c r="A217" s="16">
        <v>380215</v>
      </c>
      <c r="B217" s="16" t="s">
        <v>230</v>
      </c>
      <c r="C217" s="16">
        <v>1</v>
      </c>
      <c r="D217" s="16">
        <v>2</v>
      </c>
      <c r="E217" s="20">
        <v>72</v>
      </c>
      <c r="F217" s="19" t="s">
        <v>3967</v>
      </c>
      <c r="I217">
        <v>280000</v>
      </c>
      <c r="J217" t="s">
        <v>3968</v>
      </c>
      <c r="K217">
        <v>283744</v>
      </c>
      <c r="L217" t="s">
        <v>3969</v>
      </c>
      <c r="M217">
        <v>500000</v>
      </c>
      <c r="N217" t="s">
        <v>3970</v>
      </c>
      <c r="O217">
        <v>36</v>
      </c>
      <c r="P217" t="s">
        <v>3971</v>
      </c>
      <c r="Q217">
        <v>0</v>
      </c>
      <c r="R217" t="s">
        <v>3972</v>
      </c>
      <c r="S217">
        <v>-3500</v>
      </c>
      <c r="T217" s="7" t="str">
        <f t="shared" si="3"/>
        <v>hp_182000;atk_113497;hit_500000;miss_36;cirt_0;cirtSub_-3500</v>
      </c>
    </row>
    <row r="218" spans="1:20" x14ac:dyDescent="0.15">
      <c r="A218" s="16">
        <v>380216</v>
      </c>
      <c r="B218" s="16" t="s">
        <v>230</v>
      </c>
      <c r="C218" s="16">
        <v>1</v>
      </c>
      <c r="D218" s="16">
        <v>2</v>
      </c>
      <c r="E218" s="20">
        <v>73</v>
      </c>
      <c r="F218" s="19" t="s">
        <v>3967</v>
      </c>
      <c r="I218">
        <v>285000</v>
      </c>
      <c r="J218" t="s">
        <v>3968</v>
      </c>
      <c r="K218">
        <v>288952</v>
      </c>
      <c r="L218" t="s">
        <v>3969</v>
      </c>
      <c r="M218">
        <v>500000</v>
      </c>
      <c r="N218" t="s">
        <v>3970</v>
      </c>
      <c r="O218">
        <v>36</v>
      </c>
      <c r="P218" t="s">
        <v>3971</v>
      </c>
      <c r="Q218">
        <v>0</v>
      </c>
      <c r="R218" t="s">
        <v>3972</v>
      </c>
      <c r="S218">
        <v>-3500</v>
      </c>
      <c r="T218" s="7" t="str">
        <f t="shared" si="3"/>
        <v>hp_185250;atk_115580;hit_500000;miss_36;cirt_0;cirtSub_-3500</v>
      </c>
    </row>
    <row r="219" spans="1:20" x14ac:dyDescent="0.15">
      <c r="A219" s="16">
        <v>380217</v>
      </c>
      <c r="B219" s="16" t="s">
        <v>230</v>
      </c>
      <c r="C219" s="16">
        <v>1</v>
      </c>
      <c r="D219" s="16">
        <v>2</v>
      </c>
      <c r="E219" s="20">
        <v>73</v>
      </c>
      <c r="F219" s="19" t="s">
        <v>3967</v>
      </c>
      <c r="I219">
        <v>285000</v>
      </c>
      <c r="J219" t="s">
        <v>3968</v>
      </c>
      <c r="K219">
        <v>288952</v>
      </c>
      <c r="L219" t="s">
        <v>3969</v>
      </c>
      <c r="M219">
        <v>500000</v>
      </c>
      <c r="N219" t="s">
        <v>3970</v>
      </c>
      <c r="O219">
        <v>36</v>
      </c>
      <c r="P219" t="s">
        <v>3971</v>
      </c>
      <c r="Q219">
        <v>0</v>
      </c>
      <c r="R219" t="s">
        <v>3972</v>
      </c>
      <c r="S219">
        <v>-3500</v>
      </c>
      <c r="T219" s="7" t="str">
        <f t="shared" si="3"/>
        <v>hp_185250;atk_115580;hit_500000;miss_36;cirt_0;cirtSub_-3500</v>
      </c>
    </row>
    <row r="220" spans="1:20" x14ac:dyDescent="0.15">
      <c r="A220" s="16">
        <v>380218</v>
      </c>
      <c r="B220" s="16" t="s">
        <v>230</v>
      </c>
      <c r="C220" s="16">
        <v>1</v>
      </c>
      <c r="D220" s="16">
        <v>2</v>
      </c>
      <c r="E220" s="20">
        <v>73</v>
      </c>
      <c r="F220" s="19" t="s">
        <v>3967</v>
      </c>
      <c r="I220">
        <v>285000</v>
      </c>
      <c r="J220" t="s">
        <v>3968</v>
      </c>
      <c r="K220">
        <v>288952</v>
      </c>
      <c r="L220" t="s">
        <v>3969</v>
      </c>
      <c r="M220">
        <v>500000</v>
      </c>
      <c r="N220" t="s">
        <v>3970</v>
      </c>
      <c r="O220">
        <v>36</v>
      </c>
      <c r="P220" t="s">
        <v>3971</v>
      </c>
      <c r="Q220">
        <v>0</v>
      </c>
      <c r="R220" t="s">
        <v>3972</v>
      </c>
      <c r="S220">
        <v>-3500</v>
      </c>
      <c r="T220" s="7" t="str">
        <f t="shared" si="3"/>
        <v>hp_185250;atk_115580;hit_500000;miss_36;cirt_0;cirtSub_-3500</v>
      </c>
    </row>
    <row r="221" spans="1:20" x14ac:dyDescent="0.15">
      <c r="A221" s="16">
        <v>380219</v>
      </c>
      <c r="B221" s="16" t="s">
        <v>230</v>
      </c>
      <c r="C221" s="16">
        <v>1</v>
      </c>
      <c r="D221" s="16">
        <v>2</v>
      </c>
      <c r="E221" s="20">
        <v>74</v>
      </c>
      <c r="F221" s="19" t="s">
        <v>3967</v>
      </c>
      <c r="I221">
        <v>290000</v>
      </c>
      <c r="J221" t="s">
        <v>3968</v>
      </c>
      <c r="K221">
        <v>294160</v>
      </c>
      <c r="L221" t="s">
        <v>3969</v>
      </c>
      <c r="M221">
        <v>500000</v>
      </c>
      <c r="N221" t="s">
        <v>3970</v>
      </c>
      <c r="O221">
        <v>37</v>
      </c>
      <c r="P221" t="s">
        <v>3971</v>
      </c>
      <c r="Q221">
        <v>0</v>
      </c>
      <c r="R221" t="s">
        <v>3972</v>
      </c>
      <c r="S221">
        <v>-3500</v>
      </c>
      <c r="T221" s="7" t="str">
        <f t="shared" si="3"/>
        <v>hp_188500;atk_117664;hit_500000;miss_37;cirt_0;cirtSub_-3500</v>
      </c>
    </row>
    <row r="222" spans="1:20" x14ac:dyDescent="0.15">
      <c r="A222" s="16">
        <v>380220</v>
      </c>
      <c r="B222" s="16" t="s">
        <v>230</v>
      </c>
      <c r="C222" s="16">
        <v>1</v>
      </c>
      <c r="D222" s="16">
        <v>2</v>
      </c>
      <c r="E222" s="20">
        <v>74</v>
      </c>
      <c r="F222" s="19" t="s">
        <v>3967</v>
      </c>
      <c r="I222">
        <v>290000</v>
      </c>
      <c r="J222" t="s">
        <v>3968</v>
      </c>
      <c r="K222">
        <v>294160</v>
      </c>
      <c r="L222" t="s">
        <v>3969</v>
      </c>
      <c r="M222">
        <v>500000</v>
      </c>
      <c r="N222" t="s">
        <v>3970</v>
      </c>
      <c r="O222">
        <v>37</v>
      </c>
      <c r="P222" t="s">
        <v>3971</v>
      </c>
      <c r="Q222">
        <v>0</v>
      </c>
      <c r="R222" t="s">
        <v>3972</v>
      </c>
      <c r="S222">
        <v>-3500</v>
      </c>
      <c r="T222" s="7" t="str">
        <f t="shared" si="3"/>
        <v>hp_188500;atk_117664;hit_500000;miss_37;cirt_0;cirtSub_-3500</v>
      </c>
    </row>
    <row r="223" spans="1:20" x14ac:dyDescent="0.15">
      <c r="A223" s="16">
        <v>380221</v>
      </c>
      <c r="B223" s="16" t="s">
        <v>230</v>
      </c>
      <c r="C223" s="16">
        <v>1</v>
      </c>
      <c r="D223" s="16">
        <v>2</v>
      </c>
      <c r="E223" s="20">
        <v>74</v>
      </c>
      <c r="F223" s="19" t="s">
        <v>3967</v>
      </c>
      <c r="I223">
        <v>290000</v>
      </c>
      <c r="J223" t="s">
        <v>3968</v>
      </c>
      <c r="K223">
        <v>294160</v>
      </c>
      <c r="L223" t="s">
        <v>3969</v>
      </c>
      <c r="M223">
        <v>500000</v>
      </c>
      <c r="N223" t="s">
        <v>3970</v>
      </c>
      <c r="O223">
        <v>37</v>
      </c>
      <c r="P223" t="s">
        <v>3971</v>
      </c>
      <c r="Q223">
        <v>0</v>
      </c>
      <c r="R223" t="s">
        <v>3972</v>
      </c>
      <c r="S223">
        <v>-3500</v>
      </c>
      <c r="T223" s="7" t="str">
        <f t="shared" si="3"/>
        <v>hp_188500;atk_117664;hit_500000;miss_37;cirt_0;cirtSub_-3500</v>
      </c>
    </row>
    <row r="224" spans="1:20" x14ac:dyDescent="0.15">
      <c r="A224" s="16">
        <v>380222</v>
      </c>
      <c r="B224" s="16" t="s">
        <v>230</v>
      </c>
      <c r="C224" s="16">
        <v>1</v>
      </c>
      <c r="D224" s="16">
        <v>2</v>
      </c>
      <c r="E224" s="20">
        <v>75</v>
      </c>
      <c r="F224" s="19" t="s">
        <v>3967</v>
      </c>
      <c r="I224">
        <v>295000</v>
      </c>
      <c r="J224" t="s">
        <v>3968</v>
      </c>
      <c r="K224">
        <v>299368</v>
      </c>
      <c r="L224" t="s">
        <v>3969</v>
      </c>
      <c r="M224">
        <v>500000</v>
      </c>
      <c r="N224" t="s">
        <v>3970</v>
      </c>
      <c r="O224">
        <v>37</v>
      </c>
      <c r="P224" t="s">
        <v>3971</v>
      </c>
      <c r="Q224">
        <v>0</v>
      </c>
      <c r="R224" t="s">
        <v>3972</v>
      </c>
      <c r="S224">
        <v>-3500</v>
      </c>
      <c r="T224" s="7" t="str">
        <f t="shared" si="3"/>
        <v>hp_191750;atk_119747;hit_500000;miss_37;cirt_0;cirtSub_-3500</v>
      </c>
    </row>
    <row r="225" spans="1:20" x14ac:dyDescent="0.15">
      <c r="A225" s="16">
        <v>380223</v>
      </c>
      <c r="B225" s="16" t="s">
        <v>230</v>
      </c>
      <c r="C225" s="16">
        <v>1</v>
      </c>
      <c r="D225" s="16">
        <v>2</v>
      </c>
      <c r="E225" s="20">
        <v>75</v>
      </c>
      <c r="F225" s="19" t="s">
        <v>3967</v>
      </c>
      <c r="I225">
        <v>295000</v>
      </c>
      <c r="J225" t="s">
        <v>3968</v>
      </c>
      <c r="K225">
        <v>299368</v>
      </c>
      <c r="L225" t="s">
        <v>3969</v>
      </c>
      <c r="M225">
        <v>500000</v>
      </c>
      <c r="N225" t="s">
        <v>3970</v>
      </c>
      <c r="O225">
        <v>37</v>
      </c>
      <c r="P225" t="s">
        <v>3971</v>
      </c>
      <c r="Q225">
        <v>0</v>
      </c>
      <c r="R225" t="s">
        <v>3972</v>
      </c>
      <c r="S225">
        <v>-3500</v>
      </c>
      <c r="T225" s="7" t="str">
        <f t="shared" si="3"/>
        <v>hp_191750;atk_119747;hit_500000;miss_37;cirt_0;cirtSub_-3500</v>
      </c>
    </row>
    <row r="226" spans="1:20" x14ac:dyDescent="0.15">
      <c r="A226" s="16">
        <v>380224</v>
      </c>
      <c r="B226" s="16" t="s">
        <v>230</v>
      </c>
      <c r="C226" s="16">
        <v>1</v>
      </c>
      <c r="D226" s="16">
        <v>2</v>
      </c>
      <c r="E226" s="20">
        <v>75</v>
      </c>
      <c r="F226" s="19" t="s">
        <v>3967</v>
      </c>
      <c r="I226">
        <v>295000</v>
      </c>
      <c r="J226" t="s">
        <v>3968</v>
      </c>
      <c r="K226">
        <v>299368</v>
      </c>
      <c r="L226" t="s">
        <v>3969</v>
      </c>
      <c r="M226">
        <v>500000</v>
      </c>
      <c r="N226" t="s">
        <v>3970</v>
      </c>
      <c r="O226">
        <v>37</v>
      </c>
      <c r="P226" t="s">
        <v>3971</v>
      </c>
      <c r="Q226">
        <v>0</v>
      </c>
      <c r="R226" t="s">
        <v>3972</v>
      </c>
      <c r="S226">
        <v>-3500</v>
      </c>
      <c r="T226" s="7" t="str">
        <f t="shared" si="3"/>
        <v>hp_191750;atk_119747;hit_500000;miss_37;cirt_0;cirtSub_-3500</v>
      </c>
    </row>
    <row r="227" spans="1:20" x14ac:dyDescent="0.15">
      <c r="A227" s="16">
        <v>380225</v>
      </c>
      <c r="B227" s="16" t="s">
        <v>230</v>
      </c>
      <c r="C227" s="16">
        <v>1</v>
      </c>
      <c r="D227" s="16">
        <v>2</v>
      </c>
      <c r="E227" s="20">
        <v>76</v>
      </c>
      <c r="F227" s="19" t="s">
        <v>3967</v>
      </c>
      <c r="I227">
        <v>300000</v>
      </c>
      <c r="J227" t="s">
        <v>3968</v>
      </c>
      <c r="K227">
        <v>304576</v>
      </c>
      <c r="L227" t="s">
        <v>3969</v>
      </c>
      <c r="M227">
        <v>500000</v>
      </c>
      <c r="N227" t="s">
        <v>3970</v>
      </c>
      <c r="O227">
        <v>38</v>
      </c>
      <c r="P227" t="s">
        <v>3971</v>
      </c>
      <c r="Q227">
        <v>0</v>
      </c>
      <c r="R227" t="s">
        <v>3972</v>
      </c>
      <c r="S227">
        <v>-3500</v>
      </c>
      <c r="T227" s="7" t="str">
        <f t="shared" si="3"/>
        <v>hp_195000;atk_121830;hit_500000;miss_38;cirt_0;cirtSub_-3500</v>
      </c>
    </row>
    <row r="228" spans="1:20" x14ac:dyDescent="0.15">
      <c r="A228" s="16">
        <v>380226</v>
      </c>
      <c r="B228" s="16" t="s">
        <v>230</v>
      </c>
      <c r="C228" s="16">
        <v>1</v>
      </c>
      <c r="D228" s="16">
        <v>2</v>
      </c>
      <c r="E228" s="20">
        <v>76</v>
      </c>
      <c r="F228" s="19" t="s">
        <v>3967</v>
      </c>
      <c r="I228">
        <v>300000</v>
      </c>
      <c r="J228" t="s">
        <v>3968</v>
      </c>
      <c r="K228">
        <v>304576</v>
      </c>
      <c r="L228" t="s">
        <v>3969</v>
      </c>
      <c r="M228">
        <v>500000</v>
      </c>
      <c r="N228" t="s">
        <v>3970</v>
      </c>
      <c r="O228">
        <v>38</v>
      </c>
      <c r="P228" t="s">
        <v>3971</v>
      </c>
      <c r="Q228">
        <v>0</v>
      </c>
      <c r="R228" t="s">
        <v>3972</v>
      </c>
      <c r="S228">
        <v>-3500</v>
      </c>
      <c r="T228" s="7" t="str">
        <f t="shared" si="3"/>
        <v>hp_195000;atk_121830;hit_500000;miss_38;cirt_0;cirtSub_-3500</v>
      </c>
    </row>
    <row r="229" spans="1:20" x14ac:dyDescent="0.15">
      <c r="A229" s="16">
        <v>380227</v>
      </c>
      <c r="B229" s="16" t="s">
        <v>230</v>
      </c>
      <c r="C229" s="16">
        <v>1</v>
      </c>
      <c r="D229" s="16">
        <v>2</v>
      </c>
      <c r="E229" s="20">
        <v>76</v>
      </c>
      <c r="F229" s="19" t="s">
        <v>3967</v>
      </c>
      <c r="I229">
        <v>300000</v>
      </c>
      <c r="J229" t="s">
        <v>3968</v>
      </c>
      <c r="K229">
        <v>304576</v>
      </c>
      <c r="L229" t="s">
        <v>3969</v>
      </c>
      <c r="M229">
        <v>500000</v>
      </c>
      <c r="N229" t="s">
        <v>3970</v>
      </c>
      <c r="O229">
        <v>38</v>
      </c>
      <c r="P229" t="s">
        <v>3971</v>
      </c>
      <c r="Q229">
        <v>0</v>
      </c>
      <c r="R229" t="s">
        <v>3972</v>
      </c>
      <c r="S229">
        <v>-3500</v>
      </c>
      <c r="T229" s="7" t="str">
        <f t="shared" si="3"/>
        <v>hp_195000;atk_121830;hit_500000;miss_38;cirt_0;cirtSub_-3500</v>
      </c>
    </row>
    <row r="230" spans="1:20" x14ac:dyDescent="0.15">
      <c r="A230" s="16">
        <v>380228</v>
      </c>
      <c r="B230" s="16" t="s">
        <v>230</v>
      </c>
      <c r="C230" s="16">
        <v>1</v>
      </c>
      <c r="D230" s="16">
        <v>2</v>
      </c>
      <c r="E230" s="20">
        <v>77</v>
      </c>
      <c r="F230" s="19" t="s">
        <v>3967</v>
      </c>
      <c r="I230">
        <v>305000</v>
      </c>
      <c r="J230" t="s">
        <v>3968</v>
      </c>
      <c r="K230">
        <v>309784</v>
      </c>
      <c r="L230" t="s">
        <v>3969</v>
      </c>
      <c r="M230">
        <v>500000</v>
      </c>
      <c r="N230" t="s">
        <v>3970</v>
      </c>
      <c r="O230">
        <v>38</v>
      </c>
      <c r="P230" t="s">
        <v>3971</v>
      </c>
      <c r="Q230">
        <v>0</v>
      </c>
      <c r="R230" t="s">
        <v>3972</v>
      </c>
      <c r="S230">
        <v>-3500</v>
      </c>
      <c r="T230" s="7" t="str">
        <f t="shared" si="3"/>
        <v>hp_198250;atk_123913;hit_500000;miss_38;cirt_0;cirtSub_-3500</v>
      </c>
    </row>
    <row r="231" spans="1:20" x14ac:dyDescent="0.15">
      <c r="A231" s="16">
        <v>380229</v>
      </c>
      <c r="B231" s="16" t="s">
        <v>230</v>
      </c>
      <c r="C231" s="16">
        <v>1</v>
      </c>
      <c r="D231" s="16">
        <v>2</v>
      </c>
      <c r="E231" s="20">
        <v>77</v>
      </c>
      <c r="F231" s="19" t="s">
        <v>3967</v>
      </c>
      <c r="I231">
        <v>305000</v>
      </c>
      <c r="J231" t="s">
        <v>3968</v>
      </c>
      <c r="K231">
        <v>309784</v>
      </c>
      <c r="L231" t="s">
        <v>3969</v>
      </c>
      <c r="M231">
        <v>500000</v>
      </c>
      <c r="N231" t="s">
        <v>3970</v>
      </c>
      <c r="O231">
        <v>38</v>
      </c>
      <c r="P231" t="s">
        <v>3971</v>
      </c>
      <c r="Q231">
        <v>0</v>
      </c>
      <c r="R231" t="s">
        <v>3972</v>
      </c>
      <c r="S231">
        <v>-3500</v>
      </c>
      <c r="T231" s="7" t="str">
        <f t="shared" si="3"/>
        <v>hp_198250;atk_123913;hit_500000;miss_38;cirt_0;cirtSub_-3500</v>
      </c>
    </row>
    <row r="232" spans="1:20" x14ac:dyDescent="0.15">
      <c r="A232" s="16">
        <v>380230</v>
      </c>
      <c r="B232" s="16" t="s">
        <v>230</v>
      </c>
      <c r="C232" s="16">
        <v>1</v>
      </c>
      <c r="D232" s="16">
        <v>2</v>
      </c>
      <c r="E232" s="20">
        <v>77</v>
      </c>
      <c r="F232" s="19" t="s">
        <v>3967</v>
      </c>
      <c r="I232">
        <v>305000</v>
      </c>
      <c r="J232" t="s">
        <v>3968</v>
      </c>
      <c r="K232">
        <v>309784</v>
      </c>
      <c r="L232" t="s">
        <v>3969</v>
      </c>
      <c r="M232">
        <v>500000</v>
      </c>
      <c r="N232" t="s">
        <v>3970</v>
      </c>
      <c r="O232">
        <v>38</v>
      </c>
      <c r="P232" t="s">
        <v>3971</v>
      </c>
      <c r="Q232">
        <v>0</v>
      </c>
      <c r="R232" t="s">
        <v>3972</v>
      </c>
      <c r="S232">
        <v>-3500</v>
      </c>
      <c r="T232" s="7" t="str">
        <f t="shared" si="3"/>
        <v>hp_198250;atk_123913;hit_500000;miss_38;cirt_0;cirtSub_-3500</v>
      </c>
    </row>
    <row r="233" spans="1:20" x14ac:dyDescent="0.15">
      <c r="A233" s="16">
        <v>380231</v>
      </c>
      <c r="B233" s="16" t="s">
        <v>230</v>
      </c>
      <c r="C233" s="16">
        <v>1</v>
      </c>
      <c r="D233" s="16">
        <v>2</v>
      </c>
      <c r="E233" s="20">
        <v>78</v>
      </c>
      <c r="F233" s="19" t="s">
        <v>3967</v>
      </c>
      <c r="I233">
        <v>310000</v>
      </c>
      <c r="J233" t="s">
        <v>3968</v>
      </c>
      <c r="K233">
        <v>315000</v>
      </c>
      <c r="L233" t="s">
        <v>3969</v>
      </c>
      <c r="M233">
        <v>500000</v>
      </c>
      <c r="N233" t="s">
        <v>3970</v>
      </c>
      <c r="O233">
        <v>39</v>
      </c>
      <c r="P233" t="s">
        <v>3971</v>
      </c>
      <c r="Q233">
        <v>0</v>
      </c>
      <c r="R233" t="s">
        <v>3972</v>
      </c>
      <c r="S233">
        <v>-3500</v>
      </c>
      <c r="T233" s="7" t="str">
        <f t="shared" si="3"/>
        <v>hp_201500;atk_126000;hit_500000;miss_39;cirt_0;cirtSub_-3500</v>
      </c>
    </row>
    <row r="234" spans="1:20" x14ac:dyDescent="0.15">
      <c r="A234" s="16">
        <v>380232</v>
      </c>
      <c r="B234" s="16" t="s">
        <v>230</v>
      </c>
      <c r="C234" s="16">
        <v>1</v>
      </c>
      <c r="D234" s="16">
        <v>2</v>
      </c>
      <c r="E234" s="20">
        <v>78</v>
      </c>
      <c r="F234" s="19" t="s">
        <v>3967</v>
      </c>
      <c r="I234">
        <v>310000</v>
      </c>
      <c r="J234" t="s">
        <v>3968</v>
      </c>
      <c r="K234">
        <v>315000</v>
      </c>
      <c r="L234" t="s">
        <v>3969</v>
      </c>
      <c r="M234">
        <v>500000</v>
      </c>
      <c r="N234" t="s">
        <v>3970</v>
      </c>
      <c r="O234">
        <v>39</v>
      </c>
      <c r="P234" t="s">
        <v>3971</v>
      </c>
      <c r="Q234">
        <v>0</v>
      </c>
      <c r="R234" t="s">
        <v>3972</v>
      </c>
      <c r="S234">
        <v>-3500</v>
      </c>
      <c r="T234" s="7" t="str">
        <f t="shared" si="3"/>
        <v>hp_201500;atk_126000;hit_500000;miss_39;cirt_0;cirtSub_-3500</v>
      </c>
    </row>
    <row r="235" spans="1:20" x14ac:dyDescent="0.15">
      <c r="A235" s="16">
        <v>380233</v>
      </c>
      <c r="B235" s="16" t="s">
        <v>230</v>
      </c>
      <c r="C235" s="16">
        <v>1</v>
      </c>
      <c r="D235" s="16">
        <v>2</v>
      </c>
      <c r="E235" s="20">
        <v>78</v>
      </c>
      <c r="F235" s="19" t="s">
        <v>3967</v>
      </c>
      <c r="I235">
        <v>310000</v>
      </c>
      <c r="J235" t="s">
        <v>3968</v>
      </c>
      <c r="K235">
        <v>315000</v>
      </c>
      <c r="L235" t="s">
        <v>3969</v>
      </c>
      <c r="M235">
        <v>500000</v>
      </c>
      <c r="N235" t="s">
        <v>3970</v>
      </c>
      <c r="O235">
        <v>39</v>
      </c>
      <c r="P235" t="s">
        <v>3971</v>
      </c>
      <c r="Q235">
        <v>0</v>
      </c>
      <c r="R235" t="s">
        <v>3972</v>
      </c>
      <c r="S235">
        <v>-3500</v>
      </c>
      <c r="T235" s="7" t="str">
        <f t="shared" si="3"/>
        <v>hp_201500;atk_126000;hit_500000;miss_39;cirt_0;cirtSub_-3500</v>
      </c>
    </row>
    <row r="236" spans="1:20" x14ac:dyDescent="0.15">
      <c r="A236" s="16">
        <v>380234</v>
      </c>
      <c r="B236" s="16" t="s">
        <v>230</v>
      </c>
      <c r="C236" s="16">
        <v>1</v>
      </c>
      <c r="D236" s="16">
        <v>2</v>
      </c>
      <c r="E236" s="20">
        <v>79</v>
      </c>
      <c r="F236" s="19" t="s">
        <v>3967</v>
      </c>
      <c r="I236">
        <v>315000</v>
      </c>
      <c r="J236" t="s">
        <v>3968</v>
      </c>
      <c r="K236">
        <v>321111</v>
      </c>
      <c r="L236" t="s">
        <v>3969</v>
      </c>
      <c r="M236">
        <v>500000</v>
      </c>
      <c r="N236" t="s">
        <v>3970</v>
      </c>
      <c r="O236">
        <v>39</v>
      </c>
      <c r="P236" t="s">
        <v>3971</v>
      </c>
      <c r="Q236">
        <v>0</v>
      </c>
      <c r="R236" t="s">
        <v>3972</v>
      </c>
      <c r="S236">
        <v>-3500</v>
      </c>
      <c r="T236" s="7" t="str">
        <f t="shared" si="3"/>
        <v>hp_204750;atk_128444;hit_500000;miss_39;cirt_0;cirtSub_-3500</v>
      </c>
    </row>
    <row r="237" spans="1:20" x14ac:dyDescent="0.15">
      <c r="A237" s="16">
        <v>380235</v>
      </c>
      <c r="B237" s="16" t="s">
        <v>230</v>
      </c>
      <c r="C237" s="16">
        <v>1</v>
      </c>
      <c r="D237" s="16">
        <v>2</v>
      </c>
      <c r="E237" s="20">
        <v>79</v>
      </c>
      <c r="F237" s="19" t="s">
        <v>3967</v>
      </c>
      <c r="I237">
        <v>315000</v>
      </c>
      <c r="J237" t="s">
        <v>3968</v>
      </c>
      <c r="K237">
        <v>321111</v>
      </c>
      <c r="L237" t="s">
        <v>3969</v>
      </c>
      <c r="M237">
        <v>500000</v>
      </c>
      <c r="N237" t="s">
        <v>3970</v>
      </c>
      <c r="O237">
        <v>39</v>
      </c>
      <c r="P237" t="s">
        <v>3971</v>
      </c>
      <c r="Q237">
        <v>0</v>
      </c>
      <c r="R237" t="s">
        <v>3972</v>
      </c>
      <c r="S237">
        <v>-3500</v>
      </c>
      <c r="T237" s="7" t="str">
        <f t="shared" si="3"/>
        <v>hp_204750;atk_128444;hit_500000;miss_39;cirt_0;cirtSub_-3500</v>
      </c>
    </row>
    <row r="238" spans="1:20" x14ac:dyDescent="0.15">
      <c r="A238" s="16">
        <v>380236</v>
      </c>
      <c r="B238" s="16" t="s">
        <v>230</v>
      </c>
      <c r="C238" s="16">
        <v>1</v>
      </c>
      <c r="D238" s="16">
        <v>2</v>
      </c>
      <c r="E238" s="20">
        <v>79</v>
      </c>
      <c r="F238" s="19" t="s">
        <v>3967</v>
      </c>
      <c r="I238">
        <v>315000</v>
      </c>
      <c r="J238" t="s">
        <v>3968</v>
      </c>
      <c r="K238">
        <v>321111</v>
      </c>
      <c r="L238" t="s">
        <v>3969</v>
      </c>
      <c r="M238">
        <v>500000</v>
      </c>
      <c r="N238" t="s">
        <v>3970</v>
      </c>
      <c r="O238">
        <v>39</v>
      </c>
      <c r="P238" t="s">
        <v>3971</v>
      </c>
      <c r="Q238">
        <v>0</v>
      </c>
      <c r="R238" t="s">
        <v>3972</v>
      </c>
      <c r="S238">
        <v>-3500</v>
      </c>
      <c r="T238" s="7" t="str">
        <f t="shared" si="3"/>
        <v>hp_204750;atk_128444;hit_500000;miss_39;cirt_0;cirtSub_-3500</v>
      </c>
    </row>
    <row r="239" spans="1:20" x14ac:dyDescent="0.15">
      <c r="A239" s="16">
        <v>380237</v>
      </c>
      <c r="B239" s="16" t="s">
        <v>230</v>
      </c>
      <c r="C239" s="16">
        <v>1</v>
      </c>
      <c r="D239" s="16">
        <v>2</v>
      </c>
      <c r="E239" s="20">
        <v>80</v>
      </c>
      <c r="F239" s="19" t="s">
        <v>3967</v>
      </c>
      <c r="I239">
        <v>320000</v>
      </c>
      <c r="J239" t="s">
        <v>3968</v>
      </c>
      <c r="K239">
        <v>327222</v>
      </c>
      <c r="L239" t="s">
        <v>3969</v>
      </c>
      <c r="M239">
        <v>500000</v>
      </c>
      <c r="N239" t="s">
        <v>3970</v>
      </c>
      <c r="O239">
        <v>40</v>
      </c>
      <c r="P239" t="s">
        <v>3971</v>
      </c>
      <c r="Q239">
        <v>0</v>
      </c>
      <c r="R239" t="s">
        <v>3972</v>
      </c>
      <c r="S239">
        <v>-3500</v>
      </c>
      <c r="T239" s="7" t="str">
        <f t="shared" si="3"/>
        <v>hp_208000;atk_130888;hit_500000;miss_40;cirt_0;cirtSub_-3500</v>
      </c>
    </row>
    <row r="240" spans="1:20" x14ac:dyDescent="0.15">
      <c r="A240" s="16">
        <v>380238</v>
      </c>
      <c r="B240" s="16" t="s">
        <v>230</v>
      </c>
      <c r="C240" s="16">
        <v>1</v>
      </c>
      <c r="D240" s="16">
        <v>2</v>
      </c>
      <c r="E240" s="20">
        <v>80</v>
      </c>
      <c r="F240" s="19" t="s">
        <v>3967</v>
      </c>
      <c r="I240">
        <v>320000</v>
      </c>
      <c r="J240" t="s">
        <v>3968</v>
      </c>
      <c r="K240">
        <v>327222</v>
      </c>
      <c r="L240" t="s">
        <v>3969</v>
      </c>
      <c r="M240">
        <v>500000</v>
      </c>
      <c r="N240" t="s">
        <v>3970</v>
      </c>
      <c r="O240">
        <v>40</v>
      </c>
      <c r="P240" t="s">
        <v>3971</v>
      </c>
      <c r="Q240">
        <v>0</v>
      </c>
      <c r="R240" t="s">
        <v>3972</v>
      </c>
      <c r="S240">
        <v>-3500</v>
      </c>
      <c r="T240" s="7" t="str">
        <f t="shared" si="3"/>
        <v>hp_208000;atk_130888;hit_500000;miss_40;cirt_0;cirtSub_-3500</v>
      </c>
    </row>
    <row r="241" spans="1:20" x14ac:dyDescent="0.15">
      <c r="A241" s="16">
        <v>380239</v>
      </c>
      <c r="B241" s="16" t="s">
        <v>230</v>
      </c>
      <c r="C241" s="16">
        <v>1</v>
      </c>
      <c r="D241" s="16">
        <v>2</v>
      </c>
      <c r="E241" s="20">
        <v>80</v>
      </c>
      <c r="F241" s="19" t="s">
        <v>3967</v>
      </c>
      <c r="I241">
        <v>320000</v>
      </c>
      <c r="J241" t="s">
        <v>3968</v>
      </c>
      <c r="K241">
        <v>327222</v>
      </c>
      <c r="L241" t="s">
        <v>3969</v>
      </c>
      <c r="M241">
        <v>500000</v>
      </c>
      <c r="N241" t="s">
        <v>3970</v>
      </c>
      <c r="O241">
        <v>40</v>
      </c>
      <c r="P241" t="s">
        <v>3971</v>
      </c>
      <c r="Q241">
        <v>0</v>
      </c>
      <c r="R241" t="s">
        <v>3972</v>
      </c>
      <c r="S241">
        <v>-3500</v>
      </c>
      <c r="T241" s="7" t="str">
        <f t="shared" si="3"/>
        <v>hp_208000;atk_130888;hit_500000;miss_40;cirt_0;cirtSub_-3500</v>
      </c>
    </row>
    <row r="242" spans="1:20" x14ac:dyDescent="0.15">
      <c r="A242" s="16">
        <v>380240</v>
      </c>
      <c r="B242" s="16" t="s">
        <v>230</v>
      </c>
      <c r="C242" s="16">
        <v>1</v>
      </c>
      <c r="D242" s="16">
        <v>2</v>
      </c>
      <c r="E242" s="20">
        <v>81</v>
      </c>
      <c r="F242" s="19" t="s">
        <v>3967</v>
      </c>
      <c r="I242">
        <v>325000</v>
      </c>
      <c r="J242" t="s">
        <v>3968</v>
      </c>
      <c r="K242">
        <v>333333</v>
      </c>
      <c r="L242" t="s">
        <v>3969</v>
      </c>
      <c r="M242">
        <v>500000</v>
      </c>
      <c r="N242" t="s">
        <v>3970</v>
      </c>
      <c r="O242">
        <v>40</v>
      </c>
      <c r="P242" t="s">
        <v>3971</v>
      </c>
      <c r="Q242">
        <v>0</v>
      </c>
      <c r="R242" t="s">
        <v>3972</v>
      </c>
      <c r="S242">
        <v>-3500</v>
      </c>
      <c r="T242" s="7" t="str">
        <f t="shared" si="3"/>
        <v>hp_211250;atk_133333;hit_500000;miss_40;cirt_0;cirtSub_-3500</v>
      </c>
    </row>
    <row r="243" spans="1:20" x14ac:dyDescent="0.15">
      <c r="A243" s="16">
        <v>380241</v>
      </c>
      <c r="B243" s="16" t="s">
        <v>230</v>
      </c>
      <c r="C243" s="16">
        <v>1</v>
      </c>
      <c r="D243" s="16">
        <v>2</v>
      </c>
      <c r="E243" s="20">
        <v>81</v>
      </c>
      <c r="F243" s="19" t="s">
        <v>3967</v>
      </c>
      <c r="I243">
        <v>325000</v>
      </c>
      <c r="J243" t="s">
        <v>3968</v>
      </c>
      <c r="K243">
        <v>333333</v>
      </c>
      <c r="L243" t="s">
        <v>3969</v>
      </c>
      <c r="M243">
        <v>500000</v>
      </c>
      <c r="N243" t="s">
        <v>3970</v>
      </c>
      <c r="O243">
        <v>40</v>
      </c>
      <c r="P243" t="s">
        <v>3971</v>
      </c>
      <c r="Q243">
        <v>0</v>
      </c>
      <c r="R243" t="s">
        <v>3972</v>
      </c>
      <c r="S243">
        <v>-3500</v>
      </c>
      <c r="T243" s="7" t="str">
        <f t="shared" si="3"/>
        <v>hp_211250;atk_133333;hit_500000;miss_40;cirt_0;cirtSub_-3500</v>
      </c>
    </row>
    <row r="244" spans="1:20" x14ac:dyDescent="0.15">
      <c r="A244" s="16">
        <v>380242</v>
      </c>
      <c r="B244" s="16" t="s">
        <v>230</v>
      </c>
      <c r="C244" s="16">
        <v>1</v>
      </c>
      <c r="D244" s="16">
        <v>2</v>
      </c>
      <c r="E244" s="20">
        <v>81</v>
      </c>
      <c r="F244" s="19" t="s">
        <v>3967</v>
      </c>
      <c r="I244">
        <v>325000</v>
      </c>
      <c r="J244" t="s">
        <v>3968</v>
      </c>
      <c r="K244">
        <v>333333</v>
      </c>
      <c r="L244" t="s">
        <v>3969</v>
      </c>
      <c r="M244">
        <v>500000</v>
      </c>
      <c r="N244" t="s">
        <v>3970</v>
      </c>
      <c r="O244">
        <v>40</v>
      </c>
      <c r="P244" t="s">
        <v>3971</v>
      </c>
      <c r="Q244">
        <v>0</v>
      </c>
      <c r="R244" t="s">
        <v>3972</v>
      </c>
      <c r="S244">
        <v>-3500</v>
      </c>
      <c r="T244" s="7" t="str">
        <f t="shared" si="3"/>
        <v>hp_211250;atk_133333;hit_500000;miss_40;cirt_0;cirtSub_-3500</v>
      </c>
    </row>
    <row r="245" spans="1:20" x14ac:dyDescent="0.15">
      <c r="A245" s="16">
        <v>380243</v>
      </c>
      <c r="B245" s="16" t="s">
        <v>230</v>
      </c>
      <c r="C245" s="16">
        <v>1</v>
      </c>
      <c r="D245" s="16">
        <v>2</v>
      </c>
      <c r="E245" s="20">
        <v>82</v>
      </c>
      <c r="F245" s="19" t="s">
        <v>3967</v>
      </c>
      <c r="I245">
        <v>330000</v>
      </c>
      <c r="J245" t="s">
        <v>3968</v>
      </c>
      <c r="K245">
        <v>339444</v>
      </c>
      <c r="L245" t="s">
        <v>3969</v>
      </c>
      <c r="M245">
        <v>500000</v>
      </c>
      <c r="N245" t="s">
        <v>3970</v>
      </c>
      <c r="O245">
        <v>41</v>
      </c>
      <c r="P245" t="s">
        <v>3971</v>
      </c>
      <c r="Q245">
        <v>0</v>
      </c>
      <c r="R245" t="s">
        <v>3972</v>
      </c>
      <c r="S245">
        <v>-3500</v>
      </c>
      <c r="T245" s="7" t="str">
        <f t="shared" si="3"/>
        <v>hp_214500;atk_135777;hit_500000;miss_41;cirt_0;cirtSub_-3500</v>
      </c>
    </row>
    <row r="246" spans="1:20" x14ac:dyDescent="0.15">
      <c r="A246" s="16">
        <v>380244</v>
      </c>
      <c r="B246" s="16" t="s">
        <v>230</v>
      </c>
      <c r="C246" s="16">
        <v>1</v>
      </c>
      <c r="D246" s="16">
        <v>2</v>
      </c>
      <c r="E246" s="20">
        <v>82</v>
      </c>
      <c r="F246" s="19" t="s">
        <v>3967</v>
      </c>
      <c r="I246">
        <v>330000</v>
      </c>
      <c r="J246" t="s">
        <v>3968</v>
      </c>
      <c r="K246">
        <v>339444</v>
      </c>
      <c r="L246" t="s">
        <v>3969</v>
      </c>
      <c r="M246">
        <v>500000</v>
      </c>
      <c r="N246" t="s">
        <v>3970</v>
      </c>
      <c r="O246">
        <v>41</v>
      </c>
      <c r="P246" t="s">
        <v>3971</v>
      </c>
      <c r="Q246">
        <v>0</v>
      </c>
      <c r="R246" t="s">
        <v>3972</v>
      </c>
      <c r="S246">
        <v>-3500</v>
      </c>
      <c r="T246" s="7" t="str">
        <f t="shared" si="3"/>
        <v>hp_214500;atk_135777;hit_500000;miss_41;cirt_0;cirtSub_-3500</v>
      </c>
    </row>
    <row r="247" spans="1:20" x14ac:dyDescent="0.15">
      <c r="A247" s="16">
        <v>380245</v>
      </c>
      <c r="B247" s="16" t="s">
        <v>230</v>
      </c>
      <c r="C247" s="16">
        <v>1</v>
      </c>
      <c r="D247" s="16">
        <v>2</v>
      </c>
      <c r="E247" s="20">
        <v>82</v>
      </c>
      <c r="F247" s="19" t="s">
        <v>3967</v>
      </c>
      <c r="I247">
        <v>330000</v>
      </c>
      <c r="J247" t="s">
        <v>3968</v>
      </c>
      <c r="K247">
        <v>339444</v>
      </c>
      <c r="L247" t="s">
        <v>3969</v>
      </c>
      <c r="M247">
        <v>500000</v>
      </c>
      <c r="N247" t="s">
        <v>3970</v>
      </c>
      <c r="O247">
        <v>41</v>
      </c>
      <c r="P247" t="s">
        <v>3971</v>
      </c>
      <c r="Q247">
        <v>0</v>
      </c>
      <c r="R247" t="s">
        <v>3972</v>
      </c>
      <c r="S247">
        <v>-3500</v>
      </c>
      <c r="T247" s="7" t="str">
        <f t="shared" si="3"/>
        <v>hp_214500;atk_135777;hit_500000;miss_41;cirt_0;cirtSub_-3500</v>
      </c>
    </row>
    <row r="248" spans="1:20" x14ac:dyDescent="0.15">
      <c r="A248" s="16">
        <v>380246</v>
      </c>
      <c r="B248" s="16" t="s">
        <v>230</v>
      </c>
      <c r="C248" s="16">
        <v>1</v>
      </c>
      <c r="D248" s="16">
        <v>2</v>
      </c>
      <c r="E248" s="20">
        <v>83</v>
      </c>
      <c r="F248" s="19" t="s">
        <v>3967</v>
      </c>
      <c r="I248">
        <v>335000</v>
      </c>
      <c r="J248" t="s">
        <v>3968</v>
      </c>
      <c r="K248">
        <v>345555</v>
      </c>
      <c r="L248" t="s">
        <v>3969</v>
      </c>
      <c r="M248">
        <v>500000</v>
      </c>
      <c r="N248" t="s">
        <v>3970</v>
      </c>
      <c r="O248">
        <v>41</v>
      </c>
      <c r="P248" t="s">
        <v>3971</v>
      </c>
      <c r="Q248">
        <v>0</v>
      </c>
      <c r="R248" t="s">
        <v>3972</v>
      </c>
      <c r="S248">
        <v>-3500</v>
      </c>
      <c r="T248" s="7" t="str">
        <f t="shared" si="3"/>
        <v>hp_217750;atk_138222;hit_500000;miss_41;cirt_0;cirtSub_-3500</v>
      </c>
    </row>
    <row r="249" spans="1:20" x14ac:dyDescent="0.15">
      <c r="A249" s="16">
        <v>380247</v>
      </c>
      <c r="B249" s="16" t="s">
        <v>230</v>
      </c>
      <c r="C249" s="16">
        <v>1</v>
      </c>
      <c r="D249" s="16">
        <v>2</v>
      </c>
      <c r="E249" s="20">
        <v>83</v>
      </c>
      <c r="F249" s="19" t="s">
        <v>3967</v>
      </c>
      <c r="I249">
        <v>335000</v>
      </c>
      <c r="J249" t="s">
        <v>3968</v>
      </c>
      <c r="K249">
        <v>345555</v>
      </c>
      <c r="L249" t="s">
        <v>3969</v>
      </c>
      <c r="M249">
        <v>500000</v>
      </c>
      <c r="N249" t="s">
        <v>3970</v>
      </c>
      <c r="O249">
        <v>41</v>
      </c>
      <c r="P249" t="s">
        <v>3971</v>
      </c>
      <c r="Q249">
        <v>0</v>
      </c>
      <c r="R249" t="s">
        <v>3972</v>
      </c>
      <c r="S249">
        <v>-3500</v>
      </c>
      <c r="T249" s="7" t="str">
        <f t="shared" si="3"/>
        <v>hp_217750;atk_138222;hit_500000;miss_41;cirt_0;cirtSub_-3500</v>
      </c>
    </row>
    <row r="250" spans="1:20" x14ac:dyDescent="0.15">
      <c r="A250" s="16">
        <v>380248</v>
      </c>
      <c r="B250" s="16" t="s">
        <v>230</v>
      </c>
      <c r="C250" s="16">
        <v>1</v>
      </c>
      <c r="D250" s="16">
        <v>2</v>
      </c>
      <c r="E250" s="20">
        <v>83</v>
      </c>
      <c r="F250" s="19" t="s">
        <v>3967</v>
      </c>
      <c r="I250">
        <v>335000</v>
      </c>
      <c r="J250" t="s">
        <v>3968</v>
      </c>
      <c r="K250">
        <v>345555</v>
      </c>
      <c r="L250" t="s">
        <v>3969</v>
      </c>
      <c r="M250">
        <v>500000</v>
      </c>
      <c r="N250" t="s">
        <v>3970</v>
      </c>
      <c r="O250">
        <v>41</v>
      </c>
      <c r="P250" t="s">
        <v>3971</v>
      </c>
      <c r="Q250">
        <v>0</v>
      </c>
      <c r="R250" t="s">
        <v>3972</v>
      </c>
      <c r="S250">
        <v>-3500</v>
      </c>
      <c r="T250" s="7" t="str">
        <f t="shared" si="3"/>
        <v>hp_217750;atk_138222;hit_500000;miss_41;cirt_0;cirtSub_-3500</v>
      </c>
    </row>
    <row r="251" spans="1:20" x14ac:dyDescent="0.15">
      <c r="A251" s="16">
        <v>380249</v>
      </c>
      <c r="B251" s="16" t="s">
        <v>230</v>
      </c>
      <c r="C251" s="16">
        <v>1</v>
      </c>
      <c r="D251" s="16">
        <v>2</v>
      </c>
      <c r="E251" s="20">
        <v>84</v>
      </c>
      <c r="F251" s="19" t="s">
        <v>3967</v>
      </c>
      <c r="I251">
        <v>340000</v>
      </c>
      <c r="J251" t="s">
        <v>3968</v>
      </c>
      <c r="K251">
        <v>351666</v>
      </c>
      <c r="L251" t="s">
        <v>3969</v>
      </c>
      <c r="M251">
        <v>500000</v>
      </c>
      <c r="N251" t="s">
        <v>3970</v>
      </c>
      <c r="O251">
        <v>42</v>
      </c>
      <c r="P251" t="s">
        <v>3971</v>
      </c>
      <c r="Q251">
        <v>0</v>
      </c>
      <c r="R251" t="s">
        <v>3972</v>
      </c>
      <c r="S251">
        <v>-3500</v>
      </c>
      <c r="T251" s="7" t="str">
        <f t="shared" si="3"/>
        <v>hp_221000;atk_140666;hit_500000;miss_42;cirt_0;cirtSub_-3500</v>
      </c>
    </row>
    <row r="252" spans="1:20" x14ac:dyDescent="0.15">
      <c r="A252" s="16">
        <v>380250</v>
      </c>
      <c r="B252" s="16" t="s">
        <v>230</v>
      </c>
      <c r="C252" s="16">
        <v>1</v>
      </c>
      <c r="D252" s="16">
        <v>2</v>
      </c>
      <c r="E252" s="20">
        <v>84</v>
      </c>
      <c r="F252" s="19" t="s">
        <v>3967</v>
      </c>
      <c r="I252">
        <v>340000</v>
      </c>
      <c r="J252" t="s">
        <v>3968</v>
      </c>
      <c r="K252">
        <v>351666</v>
      </c>
      <c r="L252" t="s">
        <v>3969</v>
      </c>
      <c r="M252">
        <v>500000</v>
      </c>
      <c r="N252" t="s">
        <v>3970</v>
      </c>
      <c r="O252">
        <v>42</v>
      </c>
      <c r="P252" t="s">
        <v>3971</v>
      </c>
      <c r="Q252">
        <v>0</v>
      </c>
      <c r="R252" t="s">
        <v>3972</v>
      </c>
      <c r="S252">
        <v>-3500</v>
      </c>
      <c r="T252" s="7" t="str">
        <f t="shared" si="3"/>
        <v>hp_221000;atk_140666;hit_500000;miss_42;cirt_0;cirtSub_-3500</v>
      </c>
    </row>
    <row r="253" spans="1:20" x14ac:dyDescent="0.15">
      <c r="A253" s="16">
        <v>380251</v>
      </c>
      <c r="B253" s="16" t="s">
        <v>230</v>
      </c>
      <c r="C253" s="16">
        <v>1</v>
      </c>
      <c r="D253" s="16">
        <v>2</v>
      </c>
      <c r="E253" s="20">
        <v>84</v>
      </c>
      <c r="F253" s="19" t="s">
        <v>3967</v>
      </c>
      <c r="I253">
        <v>340000</v>
      </c>
      <c r="J253" t="s">
        <v>3968</v>
      </c>
      <c r="K253">
        <v>351666</v>
      </c>
      <c r="L253" t="s">
        <v>3969</v>
      </c>
      <c r="M253">
        <v>500000</v>
      </c>
      <c r="N253" t="s">
        <v>3970</v>
      </c>
      <c r="O253">
        <v>42</v>
      </c>
      <c r="P253" t="s">
        <v>3971</v>
      </c>
      <c r="Q253">
        <v>0</v>
      </c>
      <c r="R253" t="s">
        <v>3972</v>
      </c>
      <c r="S253">
        <v>-3500</v>
      </c>
      <c r="T253" s="7" t="str">
        <f t="shared" si="3"/>
        <v>hp_221000;atk_140666;hit_500000;miss_42;cirt_0;cirtSub_-3500</v>
      </c>
    </row>
    <row r="254" spans="1:20" x14ac:dyDescent="0.15">
      <c r="A254" s="16">
        <v>380252</v>
      </c>
      <c r="B254" s="16" t="s">
        <v>230</v>
      </c>
      <c r="C254" s="16">
        <v>1</v>
      </c>
      <c r="D254" s="16">
        <v>2</v>
      </c>
      <c r="E254" s="20">
        <v>85</v>
      </c>
      <c r="F254" s="19" t="s">
        <v>3967</v>
      </c>
      <c r="I254">
        <v>350000</v>
      </c>
      <c r="J254" t="s">
        <v>3968</v>
      </c>
      <c r="K254">
        <v>357777</v>
      </c>
      <c r="L254" t="s">
        <v>3969</v>
      </c>
      <c r="M254">
        <v>500000</v>
      </c>
      <c r="N254" t="s">
        <v>3970</v>
      </c>
      <c r="O254">
        <v>42</v>
      </c>
      <c r="P254" t="s">
        <v>3971</v>
      </c>
      <c r="Q254">
        <v>0</v>
      </c>
      <c r="R254" t="s">
        <v>3972</v>
      </c>
      <c r="S254">
        <v>-3500</v>
      </c>
      <c r="T254" s="7" t="str">
        <f t="shared" si="3"/>
        <v>hp_227500;atk_143110;hit_500000;miss_42;cirt_0;cirtSub_-3500</v>
      </c>
    </row>
    <row r="255" spans="1:20" x14ac:dyDescent="0.15">
      <c r="A255" s="16">
        <v>380253</v>
      </c>
      <c r="B255" s="16" t="s">
        <v>230</v>
      </c>
      <c r="C255" s="16">
        <v>1</v>
      </c>
      <c r="D255" s="16">
        <v>2</v>
      </c>
      <c r="E255" s="20">
        <v>85</v>
      </c>
      <c r="F255" s="19" t="s">
        <v>3967</v>
      </c>
      <c r="I255">
        <v>350000</v>
      </c>
      <c r="J255" t="s">
        <v>3968</v>
      </c>
      <c r="K255">
        <v>357777</v>
      </c>
      <c r="L255" t="s">
        <v>3969</v>
      </c>
      <c r="M255">
        <v>500000</v>
      </c>
      <c r="N255" t="s">
        <v>3970</v>
      </c>
      <c r="O255">
        <v>42</v>
      </c>
      <c r="P255" t="s">
        <v>3971</v>
      </c>
      <c r="Q255">
        <v>0</v>
      </c>
      <c r="R255" t="s">
        <v>3972</v>
      </c>
      <c r="S255">
        <v>-3500</v>
      </c>
      <c r="T255" s="7" t="str">
        <f t="shared" si="3"/>
        <v>hp_227500;atk_143110;hit_500000;miss_42;cirt_0;cirtSub_-3500</v>
      </c>
    </row>
    <row r="256" spans="1:20" x14ac:dyDescent="0.15">
      <c r="A256" s="16">
        <v>380254</v>
      </c>
      <c r="B256" s="16" t="s">
        <v>230</v>
      </c>
      <c r="C256" s="16">
        <v>1</v>
      </c>
      <c r="D256" s="16">
        <v>2</v>
      </c>
      <c r="E256" s="20">
        <v>85</v>
      </c>
      <c r="F256" s="19" t="s">
        <v>3967</v>
      </c>
      <c r="I256">
        <v>350000</v>
      </c>
      <c r="J256" t="s">
        <v>3968</v>
      </c>
      <c r="K256">
        <v>357777</v>
      </c>
      <c r="L256" t="s">
        <v>3969</v>
      </c>
      <c r="M256">
        <v>500000</v>
      </c>
      <c r="N256" t="s">
        <v>3970</v>
      </c>
      <c r="O256">
        <v>42</v>
      </c>
      <c r="P256" t="s">
        <v>3971</v>
      </c>
      <c r="Q256">
        <v>0</v>
      </c>
      <c r="R256" t="s">
        <v>3972</v>
      </c>
      <c r="S256">
        <v>-3500</v>
      </c>
      <c r="T256" s="7" t="str">
        <f t="shared" si="3"/>
        <v>hp_227500;atk_143110;hit_500000;miss_42;cirt_0;cirtSub_-3500</v>
      </c>
    </row>
    <row r="257" spans="1:20" x14ac:dyDescent="0.15">
      <c r="A257" s="16">
        <v>380255</v>
      </c>
      <c r="B257" s="16" t="s">
        <v>230</v>
      </c>
      <c r="C257" s="16">
        <v>1</v>
      </c>
      <c r="D257" s="16">
        <v>2</v>
      </c>
      <c r="E257" s="20">
        <v>86</v>
      </c>
      <c r="F257" s="19" t="s">
        <v>3967</v>
      </c>
      <c r="I257">
        <v>354000</v>
      </c>
      <c r="J257" t="s">
        <v>3968</v>
      </c>
      <c r="K257">
        <v>363888</v>
      </c>
      <c r="L257" t="s">
        <v>3969</v>
      </c>
      <c r="M257">
        <v>500000</v>
      </c>
      <c r="N257" t="s">
        <v>3970</v>
      </c>
      <c r="O257">
        <v>43</v>
      </c>
      <c r="P257" t="s">
        <v>3971</v>
      </c>
      <c r="Q257">
        <v>0</v>
      </c>
      <c r="R257" t="s">
        <v>3972</v>
      </c>
      <c r="S257">
        <v>-3500</v>
      </c>
      <c r="T257" s="7" t="str">
        <f t="shared" si="3"/>
        <v>hp_230100;atk_145555;hit_500000;miss_43;cirt_0;cirtSub_-3500</v>
      </c>
    </row>
    <row r="258" spans="1:20" x14ac:dyDescent="0.15">
      <c r="A258" s="16">
        <v>380256</v>
      </c>
      <c r="B258" s="16" t="s">
        <v>230</v>
      </c>
      <c r="C258" s="16">
        <v>1</v>
      </c>
      <c r="D258" s="16">
        <v>2</v>
      </c>
      <c r="E258" s="20">
        <v>86</v>
      </c>
      <c r="F258" s="19" t="s">
        <v>3967</v>
      </c>
      <c r="I258">
        <v>354000</v>
      </c>
      <c r="J258" t="s">
        <v>3968</v>
      </c>
      <c r="K258">
        <v>363888</v>
      </c>
      <c r="L258" t="s">
        <v>3969</v>
      </c>
      <c r="M258">
        <v>500000</v>
      </c>
      <c r="N258" t="s">
        <v>3970</v>
      </c>
      <c r="O258">
        <v>43</v>
      </c>
      <c r="P258" t="s">
        <v>3971</v>
      </c>
      <c r="Q258">
        <v>0</v>
      </c>
      <c r="R258" t="s">
        <v>3972</v>
      </c>
      <c r="S258">
        <v>-3500</v>
      </c>
      <c r="T258" s="7" t="str">
        <f t="shared" si="3"/>
        <v>hp_230100;atk_145555;hit_500000;miss_43;cirt_0;cirtSub_-3500</v>
      </c>
    </row>
    <row r="259" spans="1:20" x14ac:dyDescent="0.15">
      <c r="A259" s="16">
        <v>380257</v>
      </c>
      <c r="B259" s="16" t="s">
        <v>230</v>
      </c>
      <c r="C259" s="16">
        <v>1</v>
      </c>
      <c r="D259" s="16">
        <v>2</v>
      </c>
      <c r="E259" s="20">
        <v>86</v>
      </c>
      <c r="F259" s="19" t="s">
        <v>3967</v>
      </c>
      <c r="I259">
        <v>354000</v>
      </c>
      <c r="J259" t="s">
        <v>3968</v>
      </c>
      <c r="K259">
        <v>363888</v>
      </c>
      <c r="L259" t="s">
        <v>3969</v>
      </c>
      <c r="M259">
        <v>500000</v>
      </c>
      <c r="N259" t="s">
        <v>3970</v>
      </c>
      <c r="O259">
        <v>43</v>
      </c>
      <c r="P259" t="s">
        <v>3971</v>
      </c>
      <c r="Q259">
        <v>0</v>
      </c>
      <c r="R259" t="s">
        <v>3972</v>
      </c>
      <c r="S259">
        <v>-3500</v>
      </c>
      <c r="T259" s="7" t="str">
        <f t="shared" ref="T259:T322" si="4">F259&amp;"_"&amp;INT(I259*0.65)&amp;";"&amp;J259&amp;"_"&amp;INT(K259*0.4)&amp;";"&amp;L259&amp;"_"&amp;M259&amp;";"&amp;N259&amp;"_"&amp;O259&amp;";"&amp;P259&amp;"_"&amp;Q259&amp;";"&amp;R259&amp;"_"&amp;S259</f>
        <v>hp_230100;atk_145555;hit_500000;miss_43;cirt_0;cirtSub_-3500</v>
      </c>
    </row>
    <row r="260" spans="1:20" x14ac:dyDescent="0.15">
      <c r="A260" s="16">
        <v>380258</v>
      </c>
      <c r="B260" s="16" t="s">
        <v>230</v>
      </c>
      <c r="C260" s="16">
        <v>1</v>
      </c>
      <c r="D260" s="16">
        <v>2</v>
      </c>
      <c r="E260" s="20">
        <v>87</v>
      </c>
      <c r="F260" s="19" t="s">
        <v>3967</v>
      </c>
      <c r="I260">
        <v>358000</v>
      </c>
      <c r="J260" t="s">
        <v>3968</v>
      </c>
      <c r="K260">
        <v>369999</v>
      </c>
      <c r="L260" t="s">
        <v>3969</v>
      </c>
      <c r="M260">
        <v>500000</v>
      </c>
      <c r="N260" t="s">
        <v>3970</v>
      </c>
      <c r="O260">
        <v>43</v>
      </c>
      <c r="P260" t="s">
        <v>3971</v>
      </c>
      <c r="Q260">
        <v>0</v>
      </c>
      <c r="R260" t="s">
        <v>3972</v>
      </c>
      <c r="S260">
        <v>-3500</v>
      </c>
      <c r="T260" s="7" t="str">
        <f t="shared" si="4"/>
        <v>hp_232700;atk_147999;hit_500000;miss_43;cirt_0;cirtSub_-3500</v>
      </c>
    </row>
    <row r="261" spans="1:20" x14ac:dyDescent="0.15">
      <c r="A261" s="16">
        <v>380259</v>
      </c>
      <c r="B261" s="16" t="s">
        <v>230</v>
      </c>
      <c r="C261" s="16">
        <v>1</v>
      </c>
      <c r="D261" s="16">
        <v>2</v>
      </c>
      <c r="E261" s="20">
        <v>87</v>
      </c>
      <c r="F261" s="19" t="s">
        <v>3967</v>
      </c>
      <c r="I261">
        <v>358000</v>
      </c>
      <c r="J261" t="s">
        <v>3968</v>
      </c>
      <c r="K261">
        <v>369999</v>
      </c>
      <c r="L261" t="s">
        <v>3969</v>
      </c>
      <c r="M261">
        <v>500000</v>
      </c>
      <c r="N261" t="s">
        <v>3970</v>
      </c>
      <c r="O261">
        <v>43</v>
      </c>
      <c r="P261" t="s">
        <v>3971</v>
      </c>
      <c r="Q261">
        <v>0</v>
      </c>
      <c r="R261" t="s">
        <v>3972</v>
      </c>
      <c r="S261">
        <v>-3500</v>
      </c>
      <c r="T261" s="7" t="str">
        <f t="shared" si="4"/>
        <v>hp_232700;atk_147999;hit_500000;miss_43;cirt_0;cirtSub_-3500</v>
      </c>
    </row>
    <row r="262" spans="1:20" x14ac:dyDescent="0.15">
      <c r="A262" s="16">
        <v>380260</v>
      </c>
      <c r="B262" s="16" t="s">
        <v>230</v>
      </c>
      <c r="C262" s="16">
        <v>1</v>
      </c>
      <c r="D262" s="16">
        <v>2</v>
      </c>
      <c r="E262" s="20">
        <v>87</v>
      </c>
      <c r="F262" s="19" t="s">
        <v>3967</v>
      </c>
      <c r="I262">
        <v>358000</v>
      </c>
      <c r="J262" t="s">
        <v>3968</v>
      </c>
      <c r="K262">
        <v>369999</v>
      </c>
      <c r="L262" t="s">
        <v>3969</v>
      </c>
      <c r="M262">
        <v>500000</v>
      </c>
      <c r="N262" t="s">
        <v>3970</v>
      </c>
      <c r="O262">
        <v>43</v>
      </c>
      <c r="P262" t="s">
        <v>3971</v>
      </c>
      <c r="Q262">
        <v>0</v>
      </c>
      <c r="R262" t="s">
        <v>3972</v>
      </c>
      <c r="S262">
        <v>-3500</v>
      </c>
      <c r="T262" s="7" t="str">
        <f t="shared" si="4"/>
        <v>hp_232700;atk_147999;hit_500000;miss_43;cirt_0;cirtSub_-3500</v>
      </c>
    </row>
    <row r="263" spans="1:20" x14ac:dyDescent="0.15">
      <c r="A263" s="16">
        <v>380261</v>
      </c>
      <c r="B263" s="16" t="s">
        <v>230</v>
      </c>
      <c r="C263" s="16">
        <v>1</v>
      </c>
      <c r="D263" s="16">
        <v>2</v>
      </c>
      <c r="E263" s="20">
        <v>88</v>
      </c>
      <c r="F263" s="19" t="s">
        <v>3967</v>
      </c>
      <c r="I263">
        <v>362000</v>
      </c>
      <c r="J263" t="s">
        <v>3968</v>
      </c>
      <c r="K263">
        <v>376110</v>
      </c>
      <c r="L263" t="s">
        <v>3969</v>
      </c>
      <c r="M263">
        <v>500000</v>
      </c>
      <c r="N263" t="s">
        <v>3970</v>
      </c>
      <c r="O263">
        <v>44</v>
      </c>
      <c r="P263" t="s">
        <v>3971</v>
      </c>
      <c r="Q263">
        <v>0</v>
      </c>
      <c r="R263" t="s">
        <v>3972</v>
      </c>
      <c r="S263">
        <v>-3500</v>
      </c>
      <c r="T263" s="7" t="str">
        <f t="shared" si="4"/>
        <v>hp_235300;atk_150444;hit_500000;miss_44;cirt_0;cirtSub_-3500</v>
      </c>
    </row>
    <row r="264" spans="1:20" x14ac:dyDescent="0.15">
      <c r="A264" s="16">
        <v>380262</v>
      </c>
      <c r="B264" s="16" t="s">
        <v>230</v>
      </c>
      <c r="C264" s="16">
        <v>1</v>
      </c>
      <c r="D264" s="16">
        <v>2</v>
      </c>
      <c r="E264" s="20">
        <v>88</v>
      </c>
      <c r="F264" s="19" t="s">
        <v>3967</v>
      </c>
      <c r="I264">
        <v>362000</v>
      </c>
      <c r="J264" t="s">
        <v>3968</v>
      </c>
      <c r="K264">
        <v>376110</v>
      </c>
      <c r="L264" t="s">
        <v>3969</v>
      </c>
      <c r="M264">
        <v>500000</v>
      </c>
      <c r="N264" t="s">
        <v>3970</v>
      </c>
      <c r="O264">
        <v>44</v>
      </c>
      <c r="P264" t="s">
        <v>3971</v>
      </c>
      <c r="Q264">
        <v>0</v>
      </c>
      <c r="R264" t="s">
        <v>3972</v>
      </c>
      <c r="S264">
        <v>-3500</v>
      </c>
      <c r="T264" s="7" t="str">
        <f t="shared" si="4"/>
        <v>hp_235300;atk_150444;hit_500000;miss_44;cirt_0;cirtSub_-3500</v>
      </c>
    </row>
    <row r="265" spans="1:20" x14ac:dyDescent="0.15">
      <c r="A265" s="16">
        <v>380263</v>
      </c>
      <c r="B265" s="16" t="s">
        <v>230</v>
      </c>
      <c r="C265" s="16">
        <v>1</v>
      </c>
      <c r="D265" s="16">
        <v>2</v>
      </c>
      <c r="E265" s="20">
        <v>88</v>
      </c>
      <c r="F265" s="19" t="s">
        <v>3967</v>
      </c>
      <c r="I265">
        <v>362000</v>
      </c>
      <c r="J265" t="s">
        <v>3968</v>
      </c>
      <c r="K265">
        <v>376110</v>
      </c>
      <c r="L265" t="s">
        <v>3969</v>
      </c>
      <c r="M265">
        <v>500000</v>
      </c>
      <c r="N265" t="s">
        <v>3970</v>
      </c>
      <c r="O265">
        <v>44</v>
      </c>
      <c r="P265" t="s">
        <v>3971</v>
      </c>
      <c r="Q265">
        <v>0</v>
      </c>
      <c r="R265" t="s">
        <v>3972</v>
      </c>
      <c r="S265">
        <v>-3500</v>
      </c>
      <c r="T265" s="7" t="str">
        <f t="shared" si="4"/>
        <v>hp_235300;atk_150444;hit_500000;miss_44;cirt_0;cirtSub_-3500</v>
      </c>
    </row>
    <row r="266" spans="1:20" x14ac:dyDescent="0.15">
      <c r="A266" s="16">
        <v>380264</v>
      </c>
      <c r="B266" s="16" t="s">
        <v>230</v>
      </c>
      <c r="C266" s="16">
        <v>1</v>
      </c>
      <c r="D266" s="16">
        <v>2</v>
      </c>
      <c r="E266" s="20">
        <v>89</v>
      </c>
      <c r="F266" s="19" t="s">
        <v>3967</v>
      </c>
      <c r="I266">
        <v>366000</v>
      </c>
      <c r="J266" t="s">
        <v>3968</v>
      </c>
      <c r="K266">
        <v>382221</v>
      </c>
      <c r="L266" t="s">
        <v>3969</v>
      </c>
      <c r="M266">
        <v>500000</v>
      </c>
      <c r="N266" t="s">
        <v>3970</v>
      </c>
      <c r="O266">
        <v>44</v>
      </c>
      <c r="P266" t="s">
        <v>3971</v>
      </c>
      <c r="Q266">
        <v>0</v>
      </c>
      <c r="R266" t="s">
        <v>3972</v>
      </c>
      <c r="S266">
        <v>-3500</v>
      </c>
      <c r="T266" s="7" t="str">
        <f t="shared" si="4"/>
        <v>hp_237900;atk_152888;hit_500000;miss_44;cirt_0;cirtSub_-3500</v>
      </c>
    </row>
    <row r="267" spans="1:20" x14ac:dyDescent="0.15">
      <c r="A267" s="16">
        <v>380265</v>
      </c>
      <c r="B267" s="16" t="s">
        <v>230</v>
      </c>
      <c r="C267" s="16">
        <v>1</v>
      </c>
      <c r="D267" s="16">
        <v>2</v>
      </c>
      <c r="E267" s="20">
        <v>89</v>
      </c>
      <c r="F267" s="19" t="s">
        <v>3967</v>
      </c>
      <c r="I267">
        <v>366000</v>
      </c>
      <c r="J267" t="s">
        <v>3968</v>
      </c>
      <c r="K267">
        <v>382221</v>
      </c>
      <c r="L267" t="s">
        <v>3969</v>
      </c>
      <c r="M267">
        <v>500000</v>
      </c>
      <c r="N267" t="s">
        <v>3970</v>
      </c>
      <c r="O267">
        <v>44</v>
      </c>
      <c r="P267" t="s">
        <v>3971</v>
      </c>
      <c r="Q267">
        <v>0</v>
      </c>
      <c r="R267" t="s">
        <v>3972</v>
      </c>
      <c r="S267">
        <v>-3500</v>
      </c>
      <c r="T267" s="7" t="str">
        <f t="shared" si="4"/>
        <v>hp_237900;atk_152888;hit_500000;miss_44;cirt_0;cirtSub_-3500</v>
      </c>
    </row>
    <row r="268" spans="1:20" x14ac:dyDescent="0.15">
      <c r="A268" s="16">
        <v>380266</v>
      </c>
      <c r="B268" s="16" t="s">
        <v>230</v>
      </c>
      <c r="C268" s="16">
        <v>1</v>
      </c>
      <c r="D268" s="16">
        <v>2</v>
      </c>
      <c r="E268" s="20">
        <v>89</v>
      </c>
      <c r="F268" s="19" t="s">
        <v>3967</v>
      </c>
      <c r="I268">
        <v>366000</v>
      </c>
      <c r="J268" t="s">
        <v>3968</v>
      </c>
      <c r="K268">
        <v>382221</v>
      </c>
      <c r="L268" t="s">
        <v>3969</v>
      </c>
      <c r="M268">
        <v>500000</v>
      </c>
      <c r="N268" t="s">
        <v>3970</v>
      </c>
      <c r="O268">
        <v>44</v>
      </c>
      <c r="P268" t="s">
        <v>3971</v>
      </c>
      <c r="Q268">
        <v>0</v>
      </c>
      <c r="R268" t="s">
        <v>3972</v>
      </c>
      <c r="S268">
        <v>-3500</v>
      </c>
      <c r="T268" s="7" t="str">
        <f t="shared" si="4"/>
        <v>hp_237900;atk_152888;hit_500000;miss_44;cirt_0;cirtSub_-3500</v>
      </c>
    </row>
    <row r="269" spans="1:20" x14ac:dyDescent="0.15">
      <c r="A269" s="16">
        <v>380267</v>
      </c>
      <c r="B269" s="16" t="s">
        <v>230</v>
      </c>
      <c r="C269" s="16">
        <v>1</v>
      </c>
      <c r="D269" s="16">
        <v>2</v>
      </c>
      <c r="E269" s="20">
        <v>90</v>
      </c>
      <c r="F269" s="19" t="s">
        <v>3967</v>
      </c>
      <c r="I269">
        <v>370000</v>
      </c>
      <c r="J269" t="s">
        <v>3968</v>
      </c>
      <c r="K269">
        <v>388332</v>
      </c>
      <c r="L269" t="s">
        <v>3969</v>
      </c>
      <c r="M269">
        <v>500000</v>
      </c>
      <c r="N269" t="s">
        <v>3970</v>
      </c>
      <c r="O269">
        <v>45</v>
      </c>
      <c r="P269" t="s">
        <v>3971</v>
      </c>
      <c r="Q269">
        <v>0</v>
      </c>
      <c r="R269" t="s">
        <v>3972</v>
      </c>
      <c r="S269">
        <v>-3500</v>
      </c>
      <c r="T269" s="7" t="str">
        <f t="shared" si="4"/>
        <v>hp_240500;atk_155332;hit_500000;miss_45;cirt_0;cirtSub_-3500</v>
      </c>
    </row>
    <row r="270" spans="1:20" x14ac:dyDescent="0.15">
      <c r="A270" s="16">
        <v>380268</v>
      </c>
      <c r="B270" s="16" t="s">
        <v>230</v>
      </c>
      <c r="C270" s="16">
        <v>1</v>
      </c>
      <c r="D270" s="16">
        <v>2</v>
      </c>
      <c r="E270" s="20">
        <v>90</v>
      </c>
      <c r="F270" s="19" t="s">
        <v>3967</v>
      </c>
      <c r="I270">
        <v>370000</v>
      </c>
      <c r="J270" t="s">
        <v>3968</v>
      </c>
      <c r="K270">
        <v>388332</v>
      </c>
      <c r="L270" t="s">
        <v>3969</v>
      </c>
      <c r="M270">
        <v>500000</v>
      </c>
      <c r="N270" t="s">
        <v>3970</v>
      </c>
      <c r="O270">
        <v>45</v>
      </c>
      <c r="P270" t="s">
        <v>3971</v>
      </c>
      <c r="Q270">
        <v>0</v>
      </c>
      <c r="R270" t="s">
        <v>3972</v>
      </c>
      <c r="S270">
        <v>-3500</v>
      </c>
      <c r="T270" s="7" t="str">
        <f t="shared" si="4"/>
        <v>hp_240500;atk_155332;hit_500000;miss_45;cirt_0;cirtSub_-3500</v>
      </c>
    </row>
    <row r="271" spans="1:20" x14ac:dyDescent="0.15">
      <c r="A271" s="16">
        <v>380269</v>
      </c>
      <c r="B271" s="16" t="s">
        <v>230</v>
      </c>
      <c r="C271" s="16">
        <v>1</v>
      </c>
      <c r="D271" s="16">
        <v>2</v>
      </c>
      <c r="E271" s="20">
        <v>90</v>
      </c>
      <c r="F271" s="19" t="s">
        <v>3967</v>
      </c>
      <c r="I271">
        <v>370000</v>
      </c>
      <c r="J271" t="s">
        <v>3968</v>
      </c>
      <c r="K271">
        <v>388332</v>
      </c>
      <c r="L271" t="s">
        <v>3969</v>
      </c>
      <c r="M271">
        <v>500000</v>
      </c>
      <c r="N271" t="s">
        <v>3970</v>
      </c>
      <c r="O271">
        <v>45</v>
      </c>
      <c r="P271" t="s">
        <v>3971</v>
      </c>
      <c r="Q271">
        <v>0</v>
      </c>
      <c r="R271" t="s">
        <v>3972</v>
      </c>
      <c r="S271">
        <v>-3500</v>
      </c>
      <c r="T271" s="7" t="str">
        <f t="shared" si="4"/>
        <v>hp_240500;atk_155332;hit_500000;miss_45;cirt_0;cirtSub_-3500</v>
      </c>
    </row>
    <row r="272" spans="1:20" x14ac:dyDescent="0.15">
      <c r="A272" s="16">
        <v>380270</v>
      </c>
      <c r="B272" s="16" t="s">
        <v>230</v>
      </c>
      <c r="C272" s="16">
        <v>1</v>
      </c>
      <c r="D272" s="16">
        <v>2</v>
      </c>
      <c r="E272" s="20">
        <v>91</v>
      </c>
      <c r="F272" s="19" t="s">
        <v>3967</v>
      </c>
      <c r="I272">
        <v>375000</v>
      </c>
      <c r="J272" t="s">
        <v>3968</v>
      </c>
      <c r="K272">
        <v>394443</v>
      </c>
      <c r="L272" t="s">
        <v>3969</v>
      </c>
      <c r="M272">
        <v>500000</v>
      </c>
      <c r="N272" t="s">
        <v>3970</v>
      </c>
      <c r="O272">
        <v>45</v>
      </c>
      <c r="P272" t="s">
        <v>3971</v>
      </c>
      <c r="Q272">
        <v>0</v>
      </c>
      <c r="R272" t="s">
        <v>3972</v>
      </c>
      <c r="S272">
        <v>-3500</v>
      </c>
      <c r="T272" s="7" t="str">
        <f t="shared" si="4"/>
        <v>hp_243750;atk_157777;hit_500000;miss_45;cirt_0;cirtSub_-3500</v>
      </c>
    </row>
    <row r="273" spans="1:20" x14ac:dyDescent="0.15">
      <c r="A273" s="16">
        <v>380271</v>
      </c>
      <c r="B273" s="16" t="s">
        <v>230</v>
      </c>
      <c r="C273" s="16">
        <v>1</v>
      </c>
      <c r="D273" s="16">
        <v>2</v>
      </c>
      <c r="E273" s="20">
        <v>91</v>
      </c>
      <c r="F273" s="19" t="s">
        <v>3967</v>
      </c>
      <c r="I273">
        <v>375000</v>
      </c>
      <c r="J273" t="s">
        <v>3968</v>
      </c>
      <c r="K273">
        <v>394443</v>
      </c>
      <c r="L273" t="s">
        <v>3969</v>
      </c>
      <c r="M273">
        <v>500000</v>
      </c>
      <c r="N273" t="s">
        <v>3970</v>
      </c>
      <c r="O273">
        <v>45</v>
      </c>
      <c r="P273" t="s">
        <v>3971</v>
      </c>
      <c r="Q273">
        <v>0</v>
      </c>
      <c r="R273" t="s">
        <v>3972</v>
      </c>
      <c r="S273">
        <v>-3500</v>
      </c>
      <c r="T273" s="7" t="str">
        <f t="shared" si="4"/>
        <v>hp_243750;atk_157777;hit_500000;miss_45;cirt_0;cirtSub_-3500</v>
      </c>
    </row>
    <row r="274" spans="1:20" x14ac:dyDescent="0.15">
      <c r="A274" s="16">
        <v>380272</v>
      </c>
      <c r="B274" s="16" t="s">
        <v>230</v>
      </c>
      <c r="C274" s="16">
        <v>1</v>
      </c>
      <c r="D274" s="16">
        <v>2</v>
      </c>
      <c r="E274" s="20">
        <v>91</v>
      </c>
      <c r="F274" s="19" t="s">
        <v>3967</v>
      </c>
      <c r="I274">
        <v>375000</v>
      </c>
      <c r="J274" t="s">
        <v>3968</v>
      </c>
      <c r="K274">
        <v>394443</v>
      </c>
      <c r="L274" t="s">
        <v>3969</v>
      </c>
      <c r="M274">
        <v>500000</v>
      </c>
      <c r="N274" t="s">
        <v>3970</v>
      </c>
      <c r="O274">
        <v>45</v>
      </c>
      <c r="P274" t="s">
        <v>3971</v>
      </c>
      <c r="Q274">
        <v>0</v>
      </c>
      <c r="R274" t="s">
        <v>3972</v>
      </c>
      <c r="S274">
        <v>-3500</v>
      </c>
      <c r="T274" s="7" t="str">
        <f t="shared" si="4"/>
        <v>hp_243750;atk_157777;hit_500000;miss_45;cirt_0;cirtSub_-3500</v>
      </c>
    </row>
    <row r="275" spans="1:20" x14ac:dyDescent="0.15">
      <c r="A275" s="16">
        <v>380273</v>
      </c>
      <c r="B275" s="16" t="s">
        <v>230</v>
      </c>
      <c r="C275" s="16">
        <v>1</v>
      </c>
      <c r="D275" s="16">
        <v>2</v>
      </c>
      <c r="E275" s="20">
        <v>92</v>
      </c>
      <c r="F275" s="19" t="s">
        <v>3967</v>
      </c>
      <c r="I275">
        <v>380000</v>
      </c>
      <c r="J275" t="s">
        <v>3968</v>
      </c>
      <c r="K275">
        <v>400554</v>
      </c>
      <c r="L275" t="s">
        <v>3969</v>
      </c>
      <c r="M275">
        <v>500000</v>
      </c>
      <c r="N275" t="s">
        <v>3970</v>
      </c>
      <c r="O275">
        <v>46</v>
      </c>
      <c r="P275" t="s">
        <v>3971</v>
      </c>
      <c r="Q275">
        <v>0</v>
      </c>
      <c r="R275" t="s">
        <v>3972</v>
      </c>
      <c r="S275">
        <v>-3500</v>
      </c>
      <c r="T275" s="7" t="str">
        <f t="shared" si="4"/>
        <v>hp_247000;atk_160221;hit_500000;miss_46;cirt_0;cirtSub_-3500</v>
      </c>
    </row>
    <row r="276" spans="1:20" x14ac:dyDescent="0.15">
      <c r="A276" s="16">
        <v>380274</v>
      </c>
      <c r="B276" s="16" t="s">
        <v>230</v>
      </c>
      <c r="C276" s="16">
        <v>1</v>
      </c>
      <c r="D276" s="16">
        <v>2</v>
      </c>
      <c r="E276" s="20">
        <v>92</v>
      </c>
      <c r="F276" s="19" t="s">
        <v>3967</v>
      </c>
      <c r="I276">
        <v>380000</v>
      </c>
      <c r="J276" t="s">
        <v>3968</v>
      </c>
      <c r="K276">
        <v>400554</v>
      </c>
      <c r="L276" t="s">
        <v>3969</v>
      </c>
      <c r="M276">
        <v>500000</v>
      </c>
      <c r="N276" t="s">
        <v>3970</v>
      </c>
      <c r="O276">
        <v>46</v>
      </c>
      <c r="P276" t="s">
        <v>3971</v>
      </c>
      <c r="Q276">
        <v>0</v>
      </c>
      <c r="R276" t="s">
        <v>3972</v>
      </c>
      <c r="S276">
        <v>-3500</v>
      </c>
      <c r="T276" s="7" t="str">
        <f t="shared" si="4"/>
        <v>hp_247000;atk_160221;hit_500000;miss_46;cirt_0;cirtSub_-3500</v>
      </c>
    </row>
    <row r="277" spans="1:20" x14ac:dyDescent="0.15">
      <c r="A277" s="16">
        <v>380275</v>
      </c>
      <c r="B277" s="16" t="s">
        <v>230</v>
      </c>
      <c r="C277" s="16">
        <v>1</v>
      </c>
      <c r="D277" s="16">
        <v>2</v>
      </c>
      <c r="E277" s="20">
        <v>92</v>
      </c>
      <c r="F277" s="19" t="s">
        <v>3967</v>
      </c>
      <c r="I277">
        <v>380000</v>
      </c>
      <c r="J277" t="s">
        <v>3968</v>
      </c>
      <c r="K277">
        <v>400554</v>
      </c>
      <c r="L277" t="s">
        <v>3969</v>
      </c>
      <c r="M277">
        <v>500000</v>
      </c>
      <c r="N277" t="s">
        <v>3970</v>
      </c>
      <c r="O277">
        <v>46</v>
      </c>
      <c r="P277" t="s">
        <v>3971</v>
      </c>
      <c r="Q277">
        <v>0</v>
      </c>
      <c r="R277" t="s">
        <v>3972</v>
      </c>
      <c r="S277">
        <v>-3500</v>
      </c>
      <c r="T277" s="7" t="str">
        <f t="shared" si="4"/>
        <v>hp_247000;atk_160221;hit_500000;miss_46;cirt_0;cirtSub_-3500</v>
      </c>
    </row>
    <row r="278" spans="1:20" x14ac:dyDescent="0.15">
      <c r="A278" s="16">
        <v>380276</v>
      </c>
      <c r="B278" s="16" t="s">
        <v>230</v>
      </c>
      <c r="C278" s="16">
        <v>1</v>
      </c>
      <c r="D278" s="16">
        <v>2</v>
      </c>
      <c r="E278" s="20">
        <v>93</v>
      </c>
      <c r="F278" s="19" t="s">
        <v>3967</v>
      </c>
      <c r="I278">
        <v>385500</v>
      </c>
      <c r="J278" t="s">
        <v>3968</v>
      </c>
      <c r="K278">
        <v>406665</v>
      </c>
      <c r="L278" t="s">
        <v>3969</v>
      </c>
      <c r="M278">
        <v>500000</v>
      </c>
      <c r="N278" t="s">
        <v>3970</v>
      </c>
      <c r="O278">
        <v>46</v>
      </c>
      <c r="P278" t="s">
        <v>3971</v>
      </c>
      <c r="Q278">
        <v>0</v>
      </c>
      <c r="R278" t="s">
        <v>3972</v>
      </c>
      <c r="S278">
        <v>-3500</v>
      </c>
      <c r="T278" s="7" t="str">
        <f t="shared" si="4"/>
        <v>hp_250575;atk_162666;hit_500000;miss_46;cirt_0;cirtSub_-3500</v>
      </c>
    </row>
    <row r="279" spans="1:20" x14ac:dyDescent="0.15">
      <c r="A279" s="16">
        <v>380277</v>
      </c>
      <c r="B279" s="16" t="s">
        <v>230</v>
      </c>
      <c r="C279" s="16">
        <v>1</v>
      </c>
      <c r="D279" s="16">
        <v>2</v>
      </c>
      <c r="E279" s="20">
        <v>93</v>
      </c>
      <c r="F279" s="19" t="s">
        <v>3967</v>
      </c>
      <c r="I279">
        <v>385500</v>
      </c>
      <c r="J279" t="s">
        <v>3968</v>
      </c>
      <c r="K279">
        <v>406665</v>
      </c>
      <c r="L279" t="s">
        <v>3969</v>
      </c>
      <c r="M279">
        <v>500000</v>
      </c>
      <c r="N279" t="s">
        <v>3970</v>
      </c>
      <c r="O279">
        <v>46</v>
      </c>
      <c r="P279" t="s">
        <v>3971</v>
      </c>
      <c r="Q279">
        <v>0</v>
      </c>
      <c r="R279" t="s">
        <v>3972</v>
      </c>
      <c r="S279">
        <v>-3500</v>
      </c>
      <c r="T279" s="7" t="str">
        <f t="shared" si="4"/>
        <v>hp_250575;atk_162666;hit_500000;miss_46;cirt_0;cirtSub_-3500</v>
      </c>
    </row>
    <row r="280" spans="1:20" x14ac:dyDescent="0.15">
      <c r="A280" s="16">
        <v>380278</v>
      </c>
      <c r="B280" s="16" t="s">
        <v>230</v>
      </c>
      <c r="C280" s="16">
        <v>1</v>
      </c>
      <c r="D280" s="16">
        <v>2</v>
      </c>
      <c r="E280" s="20">
        <v>93</v>
      </c>
      <c r="F280" s="19" t="s">
        <v>3967</v>
      </c>
      <c r="I280">
        <v>385500</v>
      </c>
      <c r="J280" t="s">
        <v>3968</v>
      </c>
      <c r="K280">
        <v>406665</v>
      </c>
      <c r="L280" t="s">
        <v>3969</v>
      </c>
      <c r="M280">
        <v>500000</v>
      </c>
      <c r="N280" t="s">
        <v>3970</v>
      </c>
      <c r="O280">
        <v>46</v>
      </c>
      <c r="P280" t="s">
        <v>3971</v>
      </c>
      <c r="Q280">
        <v>0</v>
      </c>
      <c r="R280" t="s">
        <v>3972</v>
      </c>
      <c r="S280">
        <v>-3500</v>
      </c>
      <c r="T280" s="7" t="str">
        <f t="shared" si="4"/>
        <v>hp_250575;atk_162666;hit_500000;miss_46;cirt_0;cirtSub_-3500</v>
      </c>
    </row>
    <row r="281" spans="1:20" x14ac:dyDescent="0.15">
      <c r="A281" s="16">
        <v>380279</v>
      </c>
      <c r="B281" s="16" t="s">
        <v>230</v>
      </c>
      <c r="C281" s="16">
        <v>1</v>
      </c>
      <c r="D281" s="16">
        <v>2</v>
      </c>
      <c r="E281" s="20">
        <v>94</v>
      </c>
      <c r="F281" s="19" t="s">
        <v>3967</v>
      </c>
      <c r="I281">
        <v>391000</v>
      </c>
      <c r="J281" t="s">
        <v>3968</v>
      </c>
      <c r="K281">
        <v>412776</v>
      </c>
      <c r="L281" t="s">
        <v>3969</v>
      </c>
      <c r="M281">
        <v>500000</v>
      </c>
      <c r="N281" t="s">
        <v>3970</v>
      </c>
      <c r="O281">
        <v>47</v>
      </c>
      <c r="P281" t="s">
        <v>3971</v>
      </c>
      <c r="Q281">
        <v>0</v>
      </c>
      <c r="R281" t="s">
        <v>3972</v>
      </c>
      <c r="S281">
        <v>-3500</v>
      </c>
      <c r="T281" s="7" t="str">
        <f t="shared" si="4"/>
        <v>hp_254150;atk_165110;hit_500000;miss_47;cirt_0;cirtSub_-3500</v>
      </c>
    </row>
    <row r="282" spans="1:20" x14ac:dyDescent="0.15">
      <c r="A282" s="16">
        <v>380280</v>
      </c>
      <c r="B282" s="16" t="s">
        <v>230</v>
      </c>
      <c r="C282" s="16">
        <v>1</v>
      </c>
      <c r="D282" s="16">
        <v>2</v>
      </c>
      <c r="E282" s="20">
        <v>94</v>
      </c>
      <c r="F282" s="19" t="s">
        <v>3967</v>
      </c>
      <c r="I282">
        <v>391000</v>
      </c>
      <c r="J282" t="s">
        <v>3968</v>
      </c>
      <c r="K282">
        <v>412776</v>
      </c>
      <c r="L282" t="s">
        <v>3969</v>
      </c>
      <c r="M282">
        <v>500000</v>
      </c>
      <c r="N282" t="s">
        <v>3970</v>
      </c>
      <c r="O282">
        <v>47</v>
      </c>
      <c r="P282" t="s">
        <v>3971</v>
      </c>
      <c r="Q282">
        <v>0</v>
      </c>
      <c r="R282" t="s">
        <v>3972</v>
      </c>
      <c r="S282">
        <v>-3500</v>
      </c>
      <c r="T282" s="7" t="str">
        <f t="shared" si="4"/>
        <v>hp_254150;atk_165110;hit_500000;miss_47;cirt_0;cirtSub_-3500</v>
      </c>
    </row>
    <row r="283" spans="1:20" x14ac:dyDescent="0.15">
      <c r="A283" s="16">
        <v>380281</v>
      </c>
      <c r="B283" s="16" t="s">
        <v>230</v>
      </c>
      <c r="C283" s="16">
        <v>1</v>
      </c>
      <c r="D283" s="16">
        <v>2</v>
      </c>
      <c r="E283" s="20">
        <v>94</v>
      </c>
      <c r="F283" s="19" t="s">
        <v>3967</v>
      </c>
      <c r="I283">
        <v>391000</v>
      </c>
      <c r="J283" t="s">
        <v>3968</v>
      </c>
      <c r="K283">
        <v>412776</v>
      </c>
      <c r="L283" t="s">
        <v>3969</v>
      </c>
      <c r="M283">
        <v>500000</v>
      </c>
      <c r="N283" t="s">
        <v>3970</v>
      </c>
      <c r="O283">
        <v>47</v>
      </c>
      <c r="P283" t="s">
        <v>3971</v>
      </c>
      <c r="Q283">
        <v>0</v>
      </c>
      <c r="R283" t="s">
        <v>3972</v>
      </c>
      <c r="S283">
        <v>-3500</v>
      </c>
      <c r="T283" s="7" t="str">
        <f t="shared" si="4"/>
        <v>hp_254150;atk_165110;hit_500000;miss_47;cirt_0;cirtSub_-3500</v>
      </c>
    </row>
    <row r="284" spans="1:20" x14ac:dyDescent="0.15">
      <c r="A284" s="16">
        <v>380282</v>
      </c>
      <c r="B284" s="16" t="s">
        <v>230</v>
      </c>
      <c r="C284" s="16">
        <v>1</v>
      </c>
      <c r="D284" s="16">
        <v>2</v>
      </c>
      <c r="E284" s="20">
        <v>95</v>
      </c>
      <c r="F284" s="19" t="s">
        <v>3967</v>
      </c>
      <c r="I284">
        <v>396500</v>
      </c>
      <c r="J284" t="s">
        <v>3968</v>
      </c>
      <c r="K284">
        <v>418887</v>
      </c>
      <c r="L284" t="s">
        <v>3969</v>
      </c>
      <c r="M284">
        <v>500000</v>
      </c>
      <c r="N284" t="s">
        <v>3970</v>
      </c>
      <c r="O284">
        <v>47</v>
      </c>
      <c r="P284" t="s">
        <v>3971</v>
      </c>
      <c r="Q284">
        <v>0</v>
      </c>
      <c r="R284" t="s">
        <v>3972</v>
      </c>
      <c r="S284">
        <v>-3500</v>
      </c>
      <c r="T284" s="7" t="str">
        <f t="shared" si="4"/>
        <v>hp_257725;atk_167554;hit_500000;miss_47;cirt_0;cirtSub_-3500</v>
      </c>
    </row>
    <row r="285" spans="1:20" x14ac:dyDescent="0.15">
      <c r="A285" s="16">
        <v>380283</v>
      </c>
      <c r="B285" s="16" t="s">
        <v>230</v>
      </c>
      <c r="C285" s="16">
        <v>1</v>
      </c>
      <c r="D285" s="16">
        <v>2</v>
      </c>
      <c r="E285" s="20">
        <v>95</v>
      </c>
      <c r="F285" s="19" t="s">
        <v>3967</v>
      </c>
      <c r="I285">
        <v>396500</v>
      </c>
      <c r="J285" t="s">
        <v>3968</v>
      </c>
      <c r="K285">
        <v>418887</v>
      </c>
      <c r="L285" t="s">
        <v>3969</v>
      </c>
      <c r="M285">
        <v>500000</v>
      </c>
      <c r="N285" t="s">
        <v>3970</v>
      </c>
      <c r="O285">
        <v>47</v>
      </c>
      <c r="P285" t="s">
        <v>3971</v>
      </c>
      <c r="Q285">
        <v>0</v>
      </c>
      <c r="R285" t="s">
        <v>3972</v>
      </c>
      <c r="S285">
        <v>-3500</v>
      </c>
      <c r="T285" s="7" t="str">
        <f t="shared" si="4"/>
        <v>hp_257725;atk_167554;hit_500000;miss_47;cirt_0;cirtSub_-3500</v>
      </c>
    </row>
    <row r="286" spans="1:20" x14ac:dyDescent="0.15">
      <c r="A286" s="16">
        <v>380284</v>
      </c>
      <c r="B286" s="16" t="s">
        <v>230</v>
      </c>
      <c r="C286" s="16">
        <v>1</v>
      </c>
      <c r="D286" s="16">
        <v>2</v>
      </c>
      <c r="E286" s="20">
        <v>95</v>
      </c>
      <c r="F286" s="19" t="s">
        <v>3967</v>
      </c>
      <c r="I286">
        <v>396500</v>
      </c>
      <c r="J286" t="s">
        <v>3968</v>
      </c>
      <c r="K286">
        <v>418887</v>
      </c>
      <c r="L286" t="s">
        <v>3969</v>
      </c>
      <c r="M286">
        <v>500000</v>
      </c>
      <c r="N286" t="s">
        <v>3970</v>
      </c>
      <c r="O286">
        <v>47</v>
      </c>
      <c r="P286" t="s">
        <v>3971</v>
      </c>
      <c r="Q286">
        <v>0</v>
      </c>
      <c r="R286" t="s">
        <v>3972</v>
      </c>
      <c r="S286">
        <v>-3500</v>
      </c>
      <c r="T286" s="7" t="str">
        <f t="shared" si="4"/>
        <v>hp_257725;atk_167554;hit_500000;miss_47;cirt_0;cirtSub_-3500</v>
      </c>
    </row>
    <row r="287" spans="1:20" x14ac:dyDescent="0.15">
      <c r="A287" s="16">
        <v>380285</v>
      </c>
      <c r="B287" s="16" t="s">
        <v>230</v>
      </c>
      <c r="C287" s="16">
        <v>1</v>
      </c>
      <c r="D287" s="16">
        <v>2</v>
      </c>
      <c r="E287" s="20">
        <v>96</v>
      </c>
      <c r="F287" s="19" t="s">
        <v>3967</v>
      </c>
      <c r="I287">
        <v>405000</v>
      </c>
      <c r="J287" t="s">
        <v>3968</v>
      </c>
      <c r="K287">
        <v>425000</v>
      </c>
      <c r="L287" t="s">
        <v>3969</v>
      </c>
      <c r="M287">
        <v>500000</v>
      </c>
      <c r="N287" t="s">
        <v>3970</v>
      </c>
      <c r="O287">
        <v>48</v>
      </c>
      <c r="P287" t="s">
        <v>3971</v>
      </c>
      <c r="Q287">
        <v>0</v>
      </c>
      <c r="R287" t="s">
        <v>3972</v>
      </c>
      <c r="S287">
        <v>-3500</v>
      </c>
      <c r="T287" s="7" t="str">
        <f t="shared" si="4"/>
        <v>hp_263250;atk_170000;hit_500000;miss_48;cirt_0;cirtSub_-3500</v>
      </c>
    </row>
    <row r="288" spans="1:20" x14ac:dyDescent="0.15">
      <c r="A288" s="16">
        <v>380286</v>
      </c>
      <c r="B288" s="16" t="s">
        <v>230</v>
      </c>
      <c r="C288" s="16">
        <v>1</v>
      </c>
      <c r="D288" s="16">
        <v>2</v>
      </c>
      <c r="E288" s="20">
        <v>96</v>
      </c>
      <c r="F288" s="19" t="s">
        <v>3967</v>
      </c>
      <c r="I288">
        <v>405000</v>
      </c>
      <c r="J288" t="s">
        <v>3968</v>
      </c>
      <c r="K288">
        <v>425000</v>
      </c>
      <c r="L288" t="s">
        <v>3969</v>
      </c>
      <c r="M288">
        <v>500000</v>
      </c>
      <c r="N288" t="s">
        <v>3970</v>
      </c>
      <c r="O288">
        <v>48</v>
      </c>
      <c r="P288" t="s">
        <v>3971</v>
      </c>
      <c r="Q288">
        <v>0</v>
      </c>
      <c r="R288" t="s">
        <v>3972</v>
      </c>
      <c r="S288">
        <v>-3500</v>
      </c>
      <c r="T288" s="7" t="str">
        <f t="shared" si="4"/>
        <v>hp_263250;atk_170000;hit_500000;miss_48;cirt_0;cirtSub_-3500</v>
      </c>
    </row>
    <row r="289" spans="1:20" x14ac:dyDescent="0.15">
      <c r="A289" s="16">
        <v>380287</v>
      </c>
      <c r="B289" s="16" t="s">
        <v>230</v>
      </c>
      <c r="C289" s="16">
        <v>1</v>
      </c>
      <c r="D289" s="16">
        <v>2</v>
      </c>
      <c r="E289" s="20">
        <v>96</v>
      </c>
      <c r="F289" s="19" t="s">
        <v>3967</v>
      </c>
      <c r="I289">
        <v>405000</v>
      </c>
      <c r="J289" t="s">
        <v>3968</v>
      </c>
      <c r="K289">
        <v>425000</v>
      </c>
      <c r="L289" t="s">
        <v>3969</v>
      </c>
      <c r="M289">
        <v>500000</v>
      </c>
      <c r="N289" t="s">
        <v>3970</v>
      </c>
      <c r="O289">
        <v>48</v>
      </c>
      <c r="P289" t="s">
        <v>3971</v>
      </c>
      <c r="Q289">
        <v>0</v>
      </c>
      <c r="R289" t="s">
        <v>3972</v>
      </c>
      <c r="S289">
        <v>-3500</v>
      </c>
      <c r="T289" s="7" t="str">
        <f t="shared" si="4"/>
        <v>hp_263250;atk_170000;hit_500000;miss_48;cirt_0;cirtSub_-3500</v>
      </c>
    </row>
    <row r="290" spans="1:20" x14ac:dyDescent="0.15">
      <c r="A290" s="16">
        <v>380288</v>
      </c>
      <c r="B290" s="16" t="s">
        <v>230</v>
      </c>
      <c r="C290" s="16">
        <v>1</v>
      </c>
      <c r="D290" s="16">
        <v>2</v>
      </c>
      <c r="E290" s="20">
        <v>97</v>
      </c>
      <c r="F290" s="19" t="s">
        <v>3967</v>
      </c>
      <c r="I290">
        <v>410000</v>
      </c>
      <c r="J290" t="s">
        <v>3968</v>
      </c>
      <c r="K290">
        <v>431900</v>
      </c>
      <c r="L290" t="s">
        <v>3969</v>
      </c>
      <c r="M290">
        <v>500000</v>
      </c>
      <c r="N290" t="s">
        <v>3970</v>
      </c>
      <c r="O290">
        <v>48</v>
      </c>
      <c r="P290" t="s">
        <v>3971</v>
      </c>
      <c r="Q290">
        <v>0</v>
      </c>
      <c r="R290" t="s">
        <v>3972</v>
      </c>
      <c r="S290">
        <v>-3500</v>
      </c>
      <c r="T290" s="7" t="str">
        <f t="shared" si="4"/>
        <v>hp_266500;atk_172760;hit_500000;miss_48;cirt_0;cirtSub_-3500</v>
      </c>
    </row>
    <row r="291" spans="1:20" x14ac:dyDescent="0.15">
      <c r="A291" s="16">
        <v>380289</v>
      </c>
      <c r="B291" s="16" t="s">
        <v>230</v>
      </c>
      <c r="C291" s="16">
        <v>1</v>
      </c>
      <c r="D291" s="16">
        <v>2</v>
      </c>
      <c r="E291" s="20">
        <v>97</v>
      </c>
      <c r="F291" s="19" t="s">
        <v>3967</v>
      </c>
      <c r="I291">
        <v>410000</v>
      </c>
      <c r="J291" t="s">
        <v>3968</v>
      </c>
      <c r="K291">
        <v>431900</v>
      </c>
      <c r="L291" t="s">
        <v>3969</v>
      </c>
      <c r="M291">
        <v>500000</v>
      </c>
      <c r="N291" t="s">
        <v>3970</v>
      </c>
      <c r="O291">
        <v>48</v>
      </c>
      <c r="P291" t="s">
        <v>3971</v>
      </c>
      <c r="Q291">
        <v>0</v>
      </c>
      <c r="R291" t="s">
        <v>3972</v>
      </c>
      <c r="S291">
        <v>-3500</v>
      </c>
      <c r="T291" s="7" t="str">
        <f t="shared" si="4"/>
        <v>hp_266500;atk_172760;hit_500000;miss_48;cirt_0;cirtSub_-3500</v>
      </c>
    </row>
    <row r="292" spans="1:20" x14ac:dyDescent="0.15">
      <c r="A292" s="16">
        <v>380290</v>
      </c>
      <c r="B292" s="16" t="s">
        <v>230</v>
      </c>
      <c r="C292" s="16">
        <v>1</v>
      </c>
      <c r="D292" s="16">
        <v>2</v>
      </c>
      <c r="E292" s="20">
        <v>97</v>
      </c>
      <c r="F292" s="19" t="s">
        <v>3967</v>
      </c>
      <c r="I292">
        <v>410000</v>
      </c>
      <c r="J292" t="s">
        <v>3968</v>
      </c>
      <c r="K292">
        <v>431900</v>
      </c>
      <c r="L292" t="s">
        <v>3969</v>
      </c>
      <c r="M292">
        <v>500000</v>
      </c>
      <c r="N292" t="s">
        <v>3970</v>
      </c>
      <c r="O292">
        <v>48</v>
      </c>
      <c r="P292" t="s">
        <v>3971</v>
      </c>
      <c r="Q292">
        <v>0</v>
      </c>
      <c r="R292" t="s">
        <v>3972</v>
      </c>
      <c r="S292">
        <v>-3500</v>
      </c>
      <c r="T292" s="7" t="str">
        <f t="shared" si="4"/>
        <v>hp_266500;atk_172760;hit_500000;miss_48;cirt_0;cirtSub_-3500</v>
      </c>
    </row>
    <row r="293" spans="1:20" x14ac:dyDescent="0.15">
      <c r="A293" s="16">
        <v>380291</v>
      </c>
      <c r="B293" s="16" t="s">
        <v>230</v>
      </c>
      <c r="C293" s="16">
        <v>1</v>
      </c>
      <c r="D293" s="16">
        <v>2</v>
      </c>
      <c r="E293" s="20">
        <v>98</v>
      </c>
      <c r="F293" s="19" t="s">
        <v>3967</v>
      </c>
      <c r="I293">
        <v>418000</v>
      </c>
      <c r="J293" t="s">
        <v>3968</v>
      </c>
      <c r="K293">
        <v>438800</v>
      </c>
      <c r="L293" t="s">
        <v>3969</v>
      </c>
      <c r="M293">
        <v>500000</v>
      </c>
      <c r="N293" t="s">
        <v>3970</v>
      </c>
      <c r="O293">
        <v>49</v>
      </c>
      <c r="P293" t="s">
        <v>3971</v>
      </c>
      <c r="Q293">
        <v>0</v>
      </c>
      <c r="R293" t="s">
        <v>3972</v>
      </c>
      <c r="S293">
        <v>-3500</v>
      </c>
      <c r="T293" s="7" t="str">
        <f t="shared" si="4"/>
        <v>hp_271700;atk_175520;hit_500000;miss_49;cirt_0;cirtSub_-3500</v>
      </c>
    </row>
    <row r="294" spans="1:20" x14ac:dyDescent="0.15">
      <c r="A294" s="16">
        <v>380292</v>
      </c>
      <c r="B294" s="16" t="s">
        <v>230</v>
      </c>
      <c r="C294" s="16">
        <v>1</v>
      </c>
      <c r="D294" s="16">
        <v>2</v>
      </c>
      <c r="E294" s="20">
        <v>98</v>
      </c>
      <c r="F294" s="19" t="s">
        <v>3967</v>
      </c>
      <c r="I294">
        <v>418000</v>
      </c>
      <c r="J294" t="s">
        <v>3968</v>
      </c>
      <c r="K294">
        <v>438800</v>
      </c>
      <c r="L294" t="s">
        <v>3969</v>
      </c>
      <c r="M294">
        <v>500000</v>
      </c>
      <c r="N294" t="s">
        <v>3970</v>
      </c>
      <c r="O294">
        <v>49</v>
      </c>
      <c r="P294" t="s">
        <v>3971</v>
      </c>
      <c r="Q294">
        <v>0</v>
      </c>
      <c r="R294" t="s">
        <v>3972</v>
      </c>
      <c r="S294">
        <v>-3500</v>
      </c>
      <c r="T294" s="7" t="str">
        <f t="shared" si="4"/>
        <v>hp_271700;atk_175520;hit_500000;miss_49;cirt_0;cirtSub_-3500</v>
      </c>
    </row>
    <row r="295" spans="1:20" x14ac:dyDescent="0.15">
      <c r="A295" s="16">
        <v>380293</v>
      </c>
      <c r="B295" s="16" t="s">
        <v>230</v>
      </c>
      <c r="C295" s="16">
        <v>1</v>
      </c>
      <c r="D295" s="16">
        <v>2</v>
      </c>
      <c r="E295" s="20">
        <v>98</v>
      </c>
      <c r="F295" s="19" t="s">
        <v>3967</v>
      </c>
      <c r="I295">
        <v>418000</v>
      </c>
      <c r="J295" t="s">
        <v>3968</v>
      </c>
      <c r="K295">
        <v>438800</v>
      </c>
      <c r="L295" t="s">
        <v>3969</v>
      </c>
      <c r="M295">
        <v>500000</v>
      </c>
      <c r="N295" t="s">
        <v>3970</v>
      </c>
      <c r="O295">
        <v>49</v>
      </c>
      <c r="P295" t="s">
        <v>3971</v>
      </c>
      <c r="Q295">
        <v>0</v>
      </c>
      <c r="R295" t="s">
        <v>3972</v>
      </c>
      <c r="S295">
        <v>-3500</v>
      </c>
      <c r="T295" s="7" t="str">
        <f t="shared" si="4"/>
        <v>hp_271700;atk_175520;hit_500000;miss_49;cirt_0;cirtSub_-3500</v>
      </c>
    </row>
    <row r="296" spans="1:20" x14ac:dyDescent="0.15">
      <c r="A296" s="16">
        <v>380294</v>
      </c>
      <c r="B296" s="16" t="s">
        <v>230</v>
      </c>
      <c r="C296" s="16">
        <v>1</v>
      </c>
      <c r="D296" s="16">
        <v>2</v>
      </c>
      <c r="E296" s="20">
        <v>99</v>
      </c>
      <c r="F296" s="19" t="s">
        <v>3967</v>
      </c>
      <c r="I296">
        <v>426000</v>
      </c>
      <c r="J296" t="s">
        <v>3968</v>
      </c>
      <c r="K296">
        <v>445700</v>
      </c>
      <c r="L296" t="s">
        <v>3969</v>
      </c>
      <c r="M296">
        <v>500000</v>
      </c>
      <c r="N296" t="s">
        <v>3970</v>
      </c>
      <c r="O296">
        <v>49</v>
      </c>
      <c r="P296" t="s">
        <v>3971</v>
      </c>
      <c r="Q296">
        <v>0</v>
      </c>
      <c r="R296" t="s">
        <v>3972</v>
      </c>
      <c r="S296">
        <v>-3500</v>
      </c>
      <c r="T296" s="7" t="str">
        <f t="shared" si="4"/>
        <v>hp_276900;atk_178280;hit_500000;miss_49;cirt_0;cirtSub_-3500</v>
      </c>
    </row>
    <row r="297" spans="1:20" x14ac:dyDescent="0.15">
      <c r="A297" s="16">
        <v>380295</v>
      </c>
      <c r="B297" s="16" t="s">
        <v>230</v>
      </c>
      <c r="C297" s="16">
        <v>1</v>
      </c>
      <c r="D297" s="16">
        <v>2</v>
      </c>
      <c r="E297" s="20">
        <v>99</v>
      </c>
      <c r="F297" s="19" t="s">
        <v>3967</v>
      </c>
      <c r="I297">
        <v>426000</v>
      </c>
      <c r="J297" t="s">
        <v>3968</v>
      </c>
      <c r="K297">
        <v>445700</v>
      </c>
      <c r="L297" t="s">
        <v>3969</v>
      </c>
      <c r="M297">
        <v>500000</v>
      </c>
      <c r="N297" t="s">
        <v>3970</v>
      </c>
      <c r="O297">
        <v>49</v>
      </c>
      <c r="P297" t="s">
        <v>3971</v>
      </c>
      <c r="Q297">
        <v>0</v>
      </c>
      <c r="R297" t="s">
        <v>3972</v>
      </c>
      <c r="S297">
        <v>-3500</v>
      </c>
      <c r="T297" s="7" t="str">
        <f t="shared" si="4"/>
        <v>hp_276900;atk_178280;hit_500000;miss_49;cirt_0;cirtSub_-3500</v>
      </c>
    </row>
    <row r="298" spans="1:20" x14ac:dyDescent="0.15">
      <c r="A298" s="16">
        <v>380296</v>
      </c>
      <c r="B298" s="16" t="s">
        <v>230</v>
      </c>
      <c r="C298" s="16">
        <v>1</v>
      </c>
      <c r="D298" s="16">
        <v>2</v>
      </c>
      <c r="E298" s="20">
        <v>99</v>
      </c>
      <c r="F298" s="19" t="s">
        <v>3967</v>
      </c>
      <c r="I298">
        <v>426000</v>
      </c>
      <c r="J298" t="s">
        <v>3968</v>
      </c>
      <c r="K298">
        <v>445700</v>
      </c>
      <c r="L298" t="s">
        <v>3969</v>
      </c>
      <c r="M298">
        <v>500000</v>
      </c>
      <c r="N298" t="s">
        <v>3970</v>
      </c>
      <c r="O298">
        <v>49</v>
      </c>
      <c r="P298" t="s">
        <v>3971</v>
      </c>
      <c r="Q298">
        <v>0</v>
      </c>
      <c r="R298" t="s">
        <v>3972</v>
      </c>
      <c r="S298">
        <v>-3500</v>
      </c>
      <c r="T298" s="7" t="str">
        <f t="shared" si="4"/>
        <v>hp_276900;atk_178280;hit_500000;miss_49;cirt_0;cirtSub_-3500</v>
      </c>
    </row>
    <row r="299" spans="1:20" x14ac:dyDescent="0.15">
      <c r="A299" s="16">
        <v>380297</v>
      </c>
      <c r="B299" s="16" t="s">
        <v>230</v>
      </c>
      <c r="C299" s="16">
        <v>1</v>
      </c>
      <c r="D299" s="16">
        <v>2</v>
      </c>
      <c r="E299" s="20">
        <v>100</v>
      </c>
      <c r="F299" s="19" t="s">
        <v>3967</v>
      </c>
      <c r="I299">
        <v>434000</v>
      </c>
      <c r="J299" t="s">
        <v>3968</v>
      </c>
      <c r="K299">
        <v>452600</v>
      </c>
      <c r="L299" t="s">
        <v>3969</v>
      </c>
      <c r="M299">
        <v>500000</v>
      </c>
      <c r="N299" t="s">
        <v>3970</v>
      </c>
      <c r="O299">
        <v>50</v>
      </c>
      <c r="P299" t="s">
        <v>3971</v>
      </c>
      <c r="Q299">
        <v>0</v>
      </c>
      <c r="R299" t="s">
        <v>3972</v>
      </c>
      <c r="S299">
        <v>-3500</v>
      </c>
      <c r="T299" s="7" t="str">
        <f t="shared" si="4"/>
        <v>hp_282100;atk_181040;hit_500000;miss_50;cirt_0;cirtSub_-3500</v>
      </c>
    </row>
    <row r="300" spans="1:20" x14ac:dyDescent="0.15">
      <c r="A300" s="16">
        <v>380298</v>
      </c>
      <c r="B300" s="16" t="s">
        <v>230</v>
      </c>
      <c r="C300" s="16">
        <v>1</v>
      </c>
      <c r="D300" s="16">
        <v>2</v>
      </c>
      <c r="E300" s="20">
        <v>100</v>
      </c>
      <c r="F300" s="19" t="s">
        <v>3967</v>
      </c>
      <c r="I300">
        <v>434000</v>
      </c>
      <c r="J300" t="s">
        <v>3968</v>
      </c>
      <c r="K300">
        <v>452600</v>
      </c>
      <c r="L300" t="s">
        <v>3969</v>
      </c>
      <c r="M300">
        <v>500000</v>
      </c>
      <c r="N300" t="s">
        <v>3970</v>
      </c>
      <c r="O300">
        <v>50</v>
      </c>
      <c r="P300" t="s">
        <v>3971</v>
      </c>
      <c r="Q300">
        <v>0</v>
      </c>
      <c r="R300" t="s">
        <v>3972</v>
      </c>
      <c r="S300">
        <v>-3500</v>
      </c>
      <c r="T300" s="7" t="str">
        <f t="shared" si="4"/>
        <v>hp_282100;atk_181040;hit_500000;miss_50;cirt_0;cirtSub_-3500</v>
      </c>
    </row>
    <row r="301" spans="1:20" x14ac:dyDescent="0.15">
      <c r="A301" s="16">
        <v>380299</v>
      </c>
      <c r="B301" s="16" t="s">
        <v>230</v>
      </c>
      <c r="C301" s="16">
        <v>1</v>
      </c>
      <c r="D301" s="16">
        <v>2</v>
      </c>
      <c r="E301" s="20">
        <v>100</v>
      </c>
      <c r="F301" s="19" t="s">
        <v>3967</v>
      </c>
      <c r="I301">
        <v>434000</v>
      </c>
      <c r="J301" t="s">
        <v>3968</v>
      </c>
      <c r="K301">
        <v>452600</v>
      </c>
      <c r="L301" t="s">
        <v>3969</v>
      </c>
      <c r="M301">
        <v>500000</v>
      </c>
      <c r="N301" t="s">
        <v>3970</v>
      </c>
      <c r="O301">
        <v>50</v>
      </c>
      <c r="P301" t="s">
        <v>3971</v>
      </c>
      <c r="Q301">
        <v>0</v>
      </c>
      <c r="R301" t="s">
        <v>3972</v>
      </c>
      <c r="S301">
        <v>-3500</v>
      </c>
      <c r="T301" s="7" t="str">
        <f t="shared" si="4"/>
        <v>hp_282100;atk_181040;hit_500000;miss_50;cirt_0;cirtSub_-3500</v>
      </c>
    </row>
    <row r="302" spans="1:20" x14ac:dyDescent="0.15">
      <c r="A302" s="16">
        <v>380300</v>
      </c>
      <c r="B302" s="16" t="s">
        <v>230</v>
      </c>
      <c r="C302" s="16">
        <v>1</v>
      </c>
      <c r="D302" s="16">
        <v>2</v>
      </c>
      <c r="E302" s="20">
        <v>101</v>
      </c>
      <c r="F302" s="19" t="s">
        <v>3967</v>
      </c>
      <c r="I302">
        <v>442000</v>
      </c>
      <c r="J302" t="s">
        <v>3968</v>
      </c>
      <c r="K302">
        <v>459500</v>
      </c>
      <c r="L302" t="s">
        <v>3969</v>
      </c>
      <c r="M302">
        <v>500000</v>
      </c>
      <c r="N302" t="s">
        <v>3970</v>
      </c>
      <c r="O302">
        <v>50</v>
      </c>
      <c r="P302" t="s">
        <v>3971</v>
      </c>
      <c r="Q302">
        <v>0</v>
      </c>
      <c r="R302" t="s">
        <v>3972</v>
      </c>
      <c r="S302">
        <v>-3500</v>
      </c>
      <c r="T302" s="7" t="str">
        <f t="shared" si="4"/>
        <v>hp_287300;atk_183800;hit_500000;miss_50;cirt_0;cirtSub_-3500</v>
      </c>
    </row>
    <row r="303" spans="1:20" x14ac:dyDescent="0.15">
      <c r="A303" s="16">
        <v>380301</v>
      </c>
      <c r="B303" s="16" t="s">
        <v>230</v>
      </c>
      <c r="C303" s="16">
        <v>1</v>
      </c>
      <c r="D303" s="16">
        <v>2</v>
      </c>
      <c r="E303" s="20">
        <v>101</v>
      </c>
      <c r="F303" s="19" t="s">
        <v>3967</v>
      </c>
      <c r="I303">
        <v>442000</v>
      </c>
      <c r="J303" t="s">
        <v>3968</v>
      </c>
      <c r="K303">
        <v>459500</v>
      </c>
      <c r="L303" t="s">
        <v>3969</v>
      </c>
      <c r="M303">
        <v>500000</v>
      </c>
      <c r="N303" t="s">
        <v>3970</v>
      </c>
      <c r="O303">
        <v>50</v>
      </c>
      <c r="P303" t="s">
        <v>3971</v>
      </c>
      <c r="Q303">
        <v>0</v>
      </c>
      <c r="R303" t="s">
        <v>3972</v>
      </c>
      <c r="S303">
        <v>-3500</v>
      </c>
      <c r="T303" s="7" t="str">
        <f t="shared" si="4"/>
        <v>hp_287300;atk_183800;hit_500000;miss_50;cirt_0;cirtSub_-3500</v>
      </c>
    </row>
    <row r="304" spans="1:20" x14ac:dyDescent="0.15">
      <c r="A304" s="16">
        <v>380302</v>
      </c>
      <c r="B304" s="16" t="s">
        <v>230</v>
      </c>
      <c r="C304" s="16">
        <v>1</v>
      </c>
      <c r="D304" s="16">
        <v>2</v>
      </c>
      <c r="E304" s="20">
        <v>101</v>
      </c>
      <c r="F304" s="19" t="s">
        <v>3967</v>
      </c>
      <c r="I304">
        <v>442000</v>
      </c>
      <c r="J304" t="s">
        <v>3968</v>
      </c>
      <c r="K304">
        <v>459500</v>
      </c>
      <c r="L304" t="s">
        <v>3969</v>
      </c>
      <c r="M304">
        <v>500000</v>
      </c>
      <c r="N304" t="s">
        <v>3970</v>
      </c>
      <c r="O304">
        <v>50</v>
      </c>
      <c r="P304" t="s">
        <v>3971</v>
      </c>
      <c r="Q304">
        <v>0</v>
      </c>
      <c r="R304" t="s">
        <v>3972</v>
      </c>
      <c r="S304">
        <v>-3500</v>
      </c>
      <c r="T304" s="7" t="str">
        <f t="shared" si="4"/>
        <v>hp_287300;atk_183800;hit_500000;miss_50;cirt_0;cirtSub_-3500</v>
      </c>
    </row>
    <row r="305" spans="1:20" x14ac:dyDescent="0.15">
      <c r="A305" s="16">
        <v>380303</v>
      </c>
      <c r="B305" s="16" t="s">
        <v>230</v>
      </c>
      <c r="C305" s="16">
        <v>1</v>
      </c>
      <c r="D305" s="16">
        <v>2</v>
      </c>
      <c r="E305" s="20">
        <v>102</v>
      </c>
      <c r="F305" s="19" t="s">
        <v>3967</v>
      </c>
      <c r="I305">
        <v>452000</v>
      </c>
      <c r="J305" t="s">
        <v>3968</v>
      </c>
      <c r="K305">
        <v>466400</v>
      </c>
      <c r="L305" t="s">
        <v>3969</v>
      </c>
      <c r="M305">
        <v>500000</v>
      </c>
      <c r="N305" t="s">
        <v>3970</v>
      </c>
      <c r="O305">
        <v>51</v>
      </c>
      <c r="P305" t="s">
        <v>3971</v>
      </c>
      <c r="Q305">
        <v>0</v>
      </c>
      <c r="R305" t="s">
        <v>3972</v>
      </c>
      <c r="S305">
        <v>-3500</v>
      </c>
      <c r="T305" s="7" t="str">
        <f t="shared" si="4"/>
        <v>hp_293800;atk_186560;hit_500000;miss_51;cirt_0;cirtSub_-3500</v>
      </c>
    </row>
    <row r="306" spans="1:20" x14ac:dyDescent="0.15">
      <c r="A306" s="16">
        <v>380304</v>
      </c>
      <c r="B306" s="16" t="s">
        <v>230</v>
      </c>
      <c r="C306" s="16">
        <v>1</v>
      </c>
      <c r="D306" s="16">
        <v>2</v>
      </c>
      <c r="E306" s="20">
        <v>102</v>
      </c>
      <c r="F306" s="19" t="s">
        <v>3967</v>
      </c>
      <c r="I306">
        <v>452000</v>
      </c>
      <c r="J306" t="s">
        <v>3968</v>
      </c>
      <c r="K306">
        <v>466400</v>
      </c>
      <c r="L306" t="s">
        <v>3969</v>
      </c>
      <c r="M306">
        <v>500000</v>
      </c>
      <c r="N306" t="s">
        <v>3970</v>
      </c>
      <c r="O306">
        <v>51</v>
      </c>
      <c r="P306" t="s">
        <v>3971</v>
      </c>
      <c r="Q306">
        <v>0</v>
      </c>
      <c r="R306" t="s">
        <v>3972</v>
      </c>
      <c r="S306">
        <v>-3500</v>
      </c>
      <c r="T306" s="7" t="str">
        <f t="shared" si="4"/>
        <v>hp_293800;atk_186560;hit_500000;miss_51;cirt_0;cirtSub_-3500</v>
      </c>
    </row>
    <row r="307" spans="1:20" x14ac:dyDescent="0.15">
      <c r="A307" s="16">
        <v>380305</v>
      </c>
      <c r="B307" s="16" t="s">
        <v>230</v>
      </c>
      <c r="C307" s="16">
        <v>1</v>
      </c>
      <c r="D307" s="16">
        <v>2</v>
      </c>
      <c r="E307" s="20">
        <v>102</v>
      </c>
      <c r="F307" s="19" t="s">
        <v>3967</v>
      </c>
      <c r="I307">
        <v>452000</v>
      </c>
      <c r="J307" t="s">
        <v>3968</v>
      </c>
      <c r="K307">
        <v>466400</v>
      </c>
      <c r="L307" t="s">
        <v>3969</v>
      </c>
      <c r="M307">
        <v>500000</v>
      </c>
      <c r="N307" t="s">
        <v>3970</v>
      </c>
      <c r="O307">
        <v>51</v>
      </c>
      <c r="P307" t="s">
        <v>3971</v>
      </c>
      <c r="Q307">
        <v>0</v>
      </c>
      <c r="R307" t="s">
        <v>3972</v>
      </c>
      <c r="S307">
        <v>-3500</v>
      </c>
      <c r="T307" s="7" t="str">
        <f t="shared" si="4"/>
        <v>hp_293800;atk_186560;hit_500000;miss_51;cirt_0;cirtSub_-3500</v>
      </c>
    </row>
    <row r="308" spans="1:20" x14ac:dyDescent="0.15">
      <c r="A308" s="16">
        <v>380306</v>
      </c>
      <c r="B308" s="16" t="s">
        <v>230</v>
      </c>
      <c r="C308" s="16">
        <v>1</v>
      </c>
      <c r="D308" s="16">
        <v>2</v>
      </c>
      <c r="E308" s="20">
        <v>103</v>
      </c>
      <c r="F308" s="19" t="s">
        <v>3967</v>
      </c>
      <c r="I308">
        <v>460000</v>
      </c>
      <c r="J308" t="s">
        <v>3968</v>
      </c>
      <c r="K308">
        <v>473300</v>
      </c>
      <c r="L308" t="s">
        <v>3969</v>
      </c>
      <c r="M308">
        <v>500000</v>
      </c>
      <c r="N308" t="s">
        <v>3970</v>
      </c>
      <c r="O308">
        <v>51</v>
      </c>
      <c r="P308" t="s">
        <v>3971</v>
      </c>
      <c r="Q308">
        <v>0</v>
      </c>
      <c r="R308" t="s">
        <v>3972</v>
      </c>
      <c r="S308">
        <v>-3500</v>
      </c>
      <c r="T308" s="7" t="str">
        <f t="shared" si="4"/>
        <v>hp_299000;atk_189320;hit_500000;miss_51;cirt_0;cirtSub_-3500</v>
      </c>
    </row>
    <row r="309" spans="1:20" x14ac:dyDescent="0.15">
      <c r="A309" s="16">
        <v>380307</v>
      </c>
      <c r="B309" s="16" t="s">
        <v>230</v>
      </c>
      <c r="C309" s="16">
        <v>1</v>
      </c>
      <c r="D309" s="16">
        <v>2</v>
      </c>
      <c r="E309" s="20">
        <v>103</v>
      </c>
      <c r="F309" s="19" t="s">
        <v>3967</v>
      </c>
      <c r="I309">
        <v>460000</v>
      </c>
      <c r="J309" t="s">
        <v>3968</v>
      </c>
      <c r="K309">
        <v>473300</v>
      </c>
      <c r="L309" t="s">
        <v>3969</v>
      </c>
      <c r="M309">
        <v>500000</v>
      </c>
      <c r="N309" t="s">
        <v>3970</v>
      </c>
      <c r="O309">
        <v>51</v>
      </c>
      <c r="P309" t="s">
        <v>3971</v>
      </c>
      <c r="Q309">
        <v>0</v>
      </c>
      <c r="R309" t="s">
        <v>3972</v>
      </c>
      <c r="S309">
        <v>-3500</v>
      </c>
      <c r="T309" s="7" t="str">
        <f t="shared" si="4"/>
        <v>hp_299000;atk_189320;hit_500000;miss_51;cirt_0;cirtSub_-3500</v>
      </c>
    </row>
    <row r="310" spans="1:20" x14ac:dyDescent="0.15">
      <c r="A310" s="16">
        <v>380308</v>
      </c>
      <c r="B310" s="16" t="s">
        <v>230</v>
      </c>
      <c r="C310" s="16">
        <v>1</v>
      </c>
      <c r="D310" s="16">
        <v>2</v>
      </c>
      <c r="E310" s="20">
        <v>103</v>
      </c>
      <c r="F310" s="19" t="s">
        <v>3967</v>
      </c>
      <c r="I310">
        <v>460000</v>
      </c>
      <c r="J310" t="s">
        <v>3968</v>
      </c>
      <c r="K310">
        <v>473300</v>
      </c>
      <c r="L310" t="s">
        <v>3969</v>
      </c>
      <c r="M310">
        <v>500000</v>
      </c>
      <c r="N310" t="s">
        <v>3970</v>
      </c>
      <c r="O310">
        <v>51</v>
      </c>
      <c r="P310" t="s">
        <v>3971</v>
      </c>
      <c r="Q310">
        <v>0</v>
      </c>
      <c r="R310" t="s">
        <v>3972</v>
      </c>
      <c r="S310">
        <v>-3500</v>
      </c>
      <c r="T310" s="7" t="str">
        <f t="shared" si="4"/>
        <v>hp_299000;atk_189320;hit_500000;miss_51;cirt_0;cirtSub_-3500</v>
      </c>
    </row>
    <row r="311" spans="1:20" x14ac:dyDescent="0.15">
      <c r="A311" s="16">
        <v>380309</v>
      </c>
      <c r="B311" s="16" t="s">
        <v>230</v>
      </c>
      <c r="C311" s="16">
        <v>1</v>
      </c>
      <c r="D311" s="16">
        <v>2</v>
      </c>
      <c r="E311" s="20">
        <v>104</v>
      </c>
      <c r="F311" s="19" t="s">
        <v>3967</v>
      </c>
      <c r="I311">
        <v>468000</v>
      </c>
      <c r="J311" t="s">
        <v>3968</v>
      </c>
      <c r="K311">
        <v>480200</v>
      </c>
      <c r="L311" t="s">
        <v>3969</v>
      </c>
      <c r="M311">
        <v>500000</v>
      </c>
      <c r="N311" t="s">
        <v>3970</v>
      </c>
      <c r="O311">
        <v>52</v>
      </c>
      <c r="P311" t="s">
        <v>3971</v>
      </c>
      <c r="Q311">
        <v>0</v>
      </c>
      <c r="R311" t="s">
        <v>3972</v>
      </c>
      <c r="S311">
        <v>-3500</v>
      </c>
      <c r="T311" s="7" t="str">
        <f t="shared" si="4"/>
        <v>hp_304200;atk_192080;hit_500000;miss_52;cirt_0;cirtSub_-3500</v>
      </c>
    </row>
    <row r="312" spans="1:20" x14ac:dyDescent="0.15">
      <c r="A312" s="16">
        <v>380310</v>
      </c>
      <c r="B312" s="16" t="s">
        <v>230</v>
      </c>
      <c r="C312" s="16">
        <v>1</v>
      </c>
      <c r="D312" s="16">
        <v>2</v>
      </c>
      <c r="E312" s="20">
        <v>104</v>
      </c>
      <c r="F312" s="19" t="s">
        <v>3967</v>
      </c>
      <c r="I312">
        <v>468000</v>
      </c>
      <c r="J312" t="s">
        <v>3968</v>
      </c>
      <c r="K312">
        <v>480200</v>
      </c>
      <c r="L312" t="s">
        <v>3969</v>
      </c>
      <c r="M312">
        <v>500000</v>
      </c>
      <c r="N312" t="s">
        <v>3970</v>
      </c>
      <c r="O312">
        <v>52</v>
      </c>
      <c r="P312" t="s">
        <v>3971</v>
      </c>
      <c r="Q312">
        <v>0</v>
      </c>
      <c r="R312" t="s">
        <v>3972</v>
      </c>
      <c r="S312">
        <v>-3500</v>
      </c>
      <c r="T312" s="7" t="str">
        <f t="shared" si="4"/>
        <v>hp_304200;atk_192080;hit_500000;miss_52;cirt_0;cirtSub_-3500</v>
      </c>
    </row>
    <row r="313" spans="1:20" x14ac:dyDescent="0.15">
      <c r="A313" s="16">
        <v>380311</v>
      </c>
      <c r="B313" s="16" t="s">
        <v>230</v>
      </c>
      <c r="C313" s="16">
        <v>1</v>
      </c>
      <c r="D313" s="16">
        <v>2</v>
      </c>
      <c r="E313" s="20">
        <v>104</v>
      </c>
      <c r="F313" s="19" t="s">
        <v>3967</v>
      </c>
      <c r="I313">
        <v>468000</v>
      </c>
      <c r="J313" t="s">
        <v>3968</v>
      </c>
      <c r="K313">
        <v>480200</v>
      </c>
      <c r="L313" t="s">
        <v>3969</v>
      </c>
      <c r="M313">
        <v>500000</v>
      </c>
      <c r="N313" t="s">
        <v>3970</v>
      </c>
      <c r="O313">
        <v>52</v>
      </c>
      <c r="P313" t="s">
        <v>3971</v>
      </c>
      <c r="Q313">
        <v>0</v>
      </c>
      <c r="R313" t="s">
        <v>3972</v>
      </c>
      <c r="S313">
        <v>-3500</v>
      </c>
      <c r="T313" s="7" t="str">
        <f t="shared" si="4"/>
        <v>hp_304200;atk_192080;hit_500000;miss_52;cirt_0;cirtSub_-3500</v>
      </c>
    </row>
    <row r="314" spans="1:20" x14ac:dyDescent="0.15">
      <c r="A314" s="16">
        <v>380312</v>
      </c>
      <c r="B314" s="16" t="s">
        <v>230</v>
      </c>
      <c r="C314" s="16">
        <v>1</v>
      </c>
      <c r="D314" s="16">
        <v>2</v>
      </c>
      <c r="E314" s="20">
        <v>105</v>
      </c>
      <c r="F314" s="19" t="s">
        <v>3967</v>
      </c>
      <c r="I314">
        <v>476000</v>
      </c>
      <c r="J314" t="s">
        <v>3968</v>
      </c>
      <c r="K314">
        <v>487100</v>
      </c>
      <c r="L314" t="s">
        <v>3969</v>
      </c>
      <c r="M314">
        <v>500000</v>
      </c>
      <c r="N314" t="s">
        <v>3970</v>
      </c>
      <c r="O314">
        <v>52</v>
      </c>
      <c r="P314" t="s">
        <v>3971</v>
      </c>
      <c r="Q314">
        <v>0</v>
      </c>
      <c r="R314" t="s">
        <v>3972</v>
      </c>
      <c r="S314">
        <v>-3500</v>
      </c>
      <c r="T314" s="7" t="str">
        <f t="shared" si="4"/>
        <v>hp_309400;atk_194840;hit_500000;miss_52;cirt_0;cirtSub_-3500</v>
      </c>
    </row>
    <row r="315" spans="1:20" x14ac:dyDescent="0.15">
      <c r="A315" s="16">
        <v>380313</v>
      </c>
      <c r="B315" s="16" t="s">
        <v>230</v>
      </c>
      <c r="C315" s="16">
        <v>1</v>
      </c>
      <c r="D315" s="16">
        <v>2</v>
      </c>
      <c r="E315" s="20">
        <v>105</v>
      </c>
      <c r="F315" s="19" t="s">
        <v>3967</v>
      </c>
      <c r="I315">
        <v>476000</v>
      </c>
      <c r="J315" t="s">
        <v>3968</v>
      </c>
      <c r="K315">
        <v>487100</v>
      </c>
      <c r="L315" t="s">
        <v>3969</v>
      </c>
      <c r="M315">
        <v>500000</v>
      </c>
      <c r="N315" t="s">
        <v>3970</v>
      </c>
      <c r="O315">
        <v>52</v>
      </c>
      <c r="P315" t="s">
        <v>3971</v>
      </c>
      <c r="Q315">
        <v>0</v>
      </c>
      <c r="R315" t="s">
        <v>3972</v>
      </c>
      <c r="S315">
        <v>-3500</v>
      </c>
      <c r="T315" s="7" t="str">
        <f t="shared" si="4"/>
        <v>hp_309400;atk_194840;hit_500000;miss_52;cirt_0;cirtSub_-3500</v>
      </c>
    </row>
    <row r="316" spans="1:20" x14ac:dyDescent="0.15">
      <c r="A316" s="16">
        <v>380314</v>
      </c>
      <c r="B316" s="16" t="s">
        <v>230</v>
      </c>
      <c r="C316" s="16">
        <v>1</v>
      </c>
      <c r="D316" s="16">
        <v>2</v>
      </c>
      <c r="E316" s="20">
        <v>105</v>
      </c>
      <c r="F316" s="19" t="s">
        <v>3967</v>
      </c>
      <c r="I316">
        <v>476000</v>
      </c>
      <c r="J316" t="s">
        <v>3968</v>
      </c>
      <c r="K316">
        <v>487100</v>
      </c>
      <c r="L316" t="s">
        <v>3969</v>
      </c>
      <c r="M316">
        <v>500000</v>
      </c>
      <c r="N316" t="s">
        <v>3970</v>
      </c>
      <c r="O316">
        <v>52</v>
      </c>
      <c r="P316" t="s">
        <v>3971</v>
      </c>
      <c r="Q316">
        <v>0</v>
      </c>
      <c r="R316" t="s">
        <v>3972</v>
      </c>
      <c r="S316">
        <v>-3500</v>
      </c>
      <c r="T316" s="7" t="str">
        <f t="shared" si="4"/>
        <v>hp_309400;atk_194840;hit_500000;miss_52;cirt_0;cirtSub_-3500</v>
      </c>
    </row>
    <row r="317" spans="1:20" x14ac:dyDescent="0.15">
      <c r="A317" s="16">
        <v>380315</v>
      </c>
      <c r="B317" s="16" t="s">
        <v>230</v>
      </c>
      <c r="C317" s="16">
        <v>1</v>
      </c>
      <c r="D317" s="16">
        <v>2</v>
      </c>
      <c r="E317" s="20">
        <v>106</v>
      </c>
      <c r="F317" s="19" t="s">
        <v>3967</v>
      </c>
      <c r="I317">
        <v>484000</v>
      </c>
      <c r="J317" t="s">
        <v>3968</v>
      </c>
      <c r="K317">
        <v>494000</v>
      </c>
      <c r="L317" t="s">
        <v>3969</v>
      </c>
      <c r="M317">
        <v>500000</v>
      </c>
      <c r="N317" t="s">
        <v>3970</v>
      </c>
      <c r="O317">
        <v>53</v>
      </c>
      <c r="P317" t="s">
        <v>3971</v>
      </c>
      <c r="Q317">
        <v>0</v>
      </c>
      <c r="R317" t="s">
        <v>3972</v>
      </c>
      <c r="S317">
        <v>-3500</v>
      </c>
      <c r="T317" s="7" t="str">
        <f t="shared" si="4"/>
        <v>hp_314600;atk_197600;hit_500000;miss_53;cirt_0;cirtSub_-3500</v>
      </c>
    </row>
    <row r="318" spans="1:20" x14ac:dyDescent="0.15">
      <c r="A318" s="16">
        <v>380316</v>
      </c>
      <c r="B318" s="16" t="s">
        <v>230</v>
      </c>
      <c r="C318" s="16">
        <v>1</v>
      </c>
      <c r="D318" s="16">
        <v>2</v>
      </c>
      <c r="E318" s="20">
        <v>106</v>
      </c>
      <c r="F318" s="19" t="s">
        <v>3967</v>
      </c>
      <c r="I318">
        <v>484000</v>
      </c>
      <c r="J318" t="s">
        <v>3968</v>
      </c>
      <c r="K318">
        <v>494000</v>
      </c>
      <c r="L318" t="s">
        <v>3969</v>
      </c>
      <c r="M318">
        <v>500000</v>
      </c>
      <c r="N318" t="s">
        <v>3970</v>
      </c>
      <c r="O318">
        <v>53</v>
      </c>
      <c r="P318" t="s">
        <v>3971</v>
      </c>
      <c r="Q318">
        <v>0</v>
      </c>
      <c r="R318" t="s">
        <v>3972</v>
      </c>
      <c r="S318">
        <v>-3500</v>
      </c>
      <c r="T318" s="7" t="str">
        <f t="shared" si="4"/>
        <v>hp_314600;atk_197600;hit_500000;miss_53;cirt_0;cirtSub_-3500</v>
      </c>
    </row>
    <row r="319" spans="1:20" x14ac:dyDescent="0.15">
      <c r="A319" s="16">
        <v>380317</v>
      </c>
      <c r="B319" s="16" t="s">
        <v>230</v>
      </c>
      <c r="C319" s="16">
        <v>1</v>
      </c>
      <c r="D319" s="16">
        <v>2</v>
      </c>
      <c r="E319" s="20">
        <v>106</v>
      </c>
      <c r="F319" s="19" t="s">
        <v>3967</v>
      </c>
      <c r="I319">
        <v>484000</v>
      </c>
      <c r="J319" t="s">
        <v>3968</v>
      </c>
      <c r="K319">
        <v>494000</v>
      </c>
      <c r="L319" t="s">
        <v>3969</v>
      </c>
      <c r="M319">
        <v>500000</v>
      </c>
      <c r="N319" t="s">
        <v>3970</v>
      </c>
      <c r="O319">
        <v>53</v>
      </c>
      <c r="P319" t="s">
        <v>3971</v>
      </c>
      <c r="Q319">
        <v>0</v>
      </c>
      <c r="R319" t="s">
        <v>3972</v>
      </c>
      <c r="S319">
        <v>-3500</v>
      </c>
      <c r="T319" s="7" t="str">
        <f t="shared" si="4"/>
        <v>hp_314600;atk_197600;hit_500000;miss_53;cirt_0;cirtSub_-3500</v>
      </c>
    </row>
    <row r="320" spans="1:20" x14ac:dyDescent="0.15">
      <c r="A320" s="16">
        <v>380318</v>
      </c>
      <c r="B320" s="16" t="s">
        <v>230</v>
      </c>
      <c r="C320" s="16">
        <v>1</v>
      </c>
      <c r="D320" s="16">
        <v>2</v>
      </c>
      <c r="E320" s="20">
        <v>107</v>
      </c>
      <c r="F320" s="19" t="s">
        <v>3967</v>
      </c>
      <c r="I320">
        <v>492000</v>
      </c>
      <c r="J320" t="s">
        <v>3968</v>
      </c>
      <c r="K320">
        <v>500900</v>
      </c>
      <c r="L320" t="s">
        <v>3969</v>
      </c>
      <c r="M320">
        <v>500000</v>
      </c>
      <c r="N320" t="s">
        <v>3970</v>
      </c>
      <c r="O320">
        <v>53</v>
      </c>
      <c r="P320" t="s">
        <v>3971</v>
      </c>
      <c r="Q320">
        <v>0</v>
      </c>
      <c r="R320" t="s">
        <v>3972</v>
      </c>
      <c r="S320">
        <v>-3500</v>
      </c>
      <c r="T320" s="7" t="str">
        <f t="shared" si="4"/>
        <v>hp_319800;atk_200360;hit_500000;miss_53;cirt_0;cirtSub_-3500</v>
      </c>
    </row>
    <row r="321" spans="1:20" x14ac:dyDescent="0.15">
      <c r="A321" s="16">
        <v>380319</v>
      </c>
      <c r="B321" s="16" t="s">
        <v>230</v>
      </c>
      <c r="C321" s="16">
        <v>1</v>
      </c>
      <c r="D321" s="16">
        <v>2</v>
      </c>
      <c r="E321" s="20">
        <v>107</v>
      </c>
      <c r="F321" s="19" t="s">
        <v>3967</v>
      </c>
      <c r="I321">
        <v>492000</v>
      </c>
      <c r="J321" t="s">
        <v>3968</v>
      </c>
      <c r="K321">
        <v>500900</v>
      </c>
      <c r="L321" t="s">
        <v>3969</v>
      </c>
      <c r="M321">
        <v>500000</v>
      </c>
      <c r="N321" t="s">
        <v>3970</v>
      </c>
      <c r="O321">
        <v>53</v>
      </c>
      <c r="P321" t="s">
        <v>3971</v>
      </c>
      <c r="Q321">
        <v>0</v>
      </c>
      <c r="R321" t="s">
        <v>3972</v>
      </c>
      <c r="S321">
        <v>-3500</v>
      </c>
      <c r="T321" s="7" t="str">
        <f t="shared" si="4"/>
        <v>hp_319800;atk_200360;hit_500000;miss_53;cirt_0;cirtSub_-3500</v>
      </c>
    </row>
    <row r="322" spans="1:20" x14ac:dyDescent="0.15">
      <c r="A322" s="16">
        <v>380320</v>
      </c>
      <c r="B322" s="16" t="s">
        <v>230</v>
      </c>
      <c r="C322" s="16">
        <v>1</v>
      </c>
      <c r="D322" s="16">
        <v>2</v>
      </c>
      <c r="E322" s="20">
        <v>107</v>
      </c>
      <c r="F322" s="19" t="s">
        <v>3967</v>
      </c>
      <c r="I322">
        <v>492000</v>
      </c>
      <c r="J322" t="s">
        <v>3968</v>
      </c>
      <c r="K322">
        <v>500900</v>
      </c>
      <c r="L322" t="s">
        <v>3969</v>
      </c>
      <c r="M322">
        <v>500000</v>
      </c>
      <c r="N322" t="s">
        <v>3970</v>
      </c>
      <c r="O322">
        <v>53</v>
      </c>
      <c r="P322" t="s">
        <v>3971</v>
      </c>
      <c r="Q322">
        <v>0</v>
      </c>
      <c r="R322" t="s">
        <v>3972</v>
      </c>
      <c r="S322">
        <v>-3500</v>
      </c>
      <c r="T322" s="7" t="str">
        <f t="shared" si="4"/>
        <v>hp_319800;atk_200360;hit_500000;miss_53;cirt_0;cirtSub_-3500</v>
      </c>
    </row>
    <row r="323" spans="1:20" x14ac:dyDescent="0.15">
      <c r="A323" s="16">
        <v>380321</v>
      </c>
      <c r="B323" s="16" t="s">
        <v>230</v>
      </c>
      <c r="C323" s="16">
        <v>1</v>
      </c>
      <c r="D323" s="16">
        <v>2</v>
      </c>
      <c r="E323" s="20">
        <v>108</v>
      </c>
      <c r="F323" s="19" t="s">
        <v>3967</v>
      </c>
      <c r="I323">
        <v>502000</v>
      </c>
      <c r="J323" t="s">
        <v>3968</v>
      </c>
      <c r="K323">
        <v>507800</v>
      </c>
      <c r="L323" t="s">
        <v>3969</v>
      </c>
      <c r="M323">
        <v>500000</v>
      </c>
      <c r="N323" t="s">
        <v>3970</v>
      </c>
      <c r="O323">
        <v>54</v>
      </c>
      <c r="P323" t="s">
        <v>3971</v>
      </c>
      <c r="Q323">
        <v>0</v>
      </c>
      <c r="R323" t="s">
        <v>3972</v>
      </c>
      <c r="S323">
        <v>-3500</v>
      </c>
      <c r="T323" s="7" t="str">
        <f t="shared" ref="T323:T386" si="5">F323&amp;"_"&amp;INT(I323*0.65)&amp;";"&amp;J323&amp;"_"&amp;INT(K323*0.4)&amp;";"&amp;L323&amp;"_"&amp;M323&amp;";"&amp;N323&amp;"_"&amp;O323&amp;";"&amp;P323&amp;"_"&amp;Q323&amp;";"&amp;R323&amp;"_"&amp;S323</f>
        <v>hp_326300;atk_203120;hit_500000;miss_54;cirt_0;cirtSub_-3500</v>
      </c>
    </row>
    <row r="324" spans="1:20" x14ac:dyDescent="0.15">
      <c r="A324" s="16">
        <v>380322</v>
      </c>
      <c r="B324" s="16" t="s">
        <v>230</v>
      </c>
      <c r="C324" s="16">
        <v>1</v>
      </c>
      <c r="D324" s="16">
        <v>2</v>
      </c>
      <c r="E324" s="20">
        <v>108</v>
      </c>
      <c r="F324" s="19" t="s">
        <v>3967</v>
      </c>
      <c r="I324">
        <v>502000</v>
      </c>
      <c r="J324" t="s">
        <v>3968</v>
      </c>
      <c r="K324">
        <v>507800</v>
      </c>
      <c r="L324" t="s">
        <v>3969</v>
      </c>
      <c r="M324">
        <v>500000</v>
      </c>
      <c r="N324" t="s">
        <v>3970</v>
      </c>
      <c r="O324">
        <v>54</v>
      </c>
      <c r="P324" t="s">
        <v>3971</v>
      </c>
      <c r="Q324">
        <v>0</v>
      </c>
      <c r="R324" t="s">
        <v>3972</v>
      </c>
      <c r="S324">
        <v>-3500</v>
      </c>
      <c r="T324" s="7" t="str">
        <f t="shared" si="5"/>
        <v>hp_326300;atk_203120;hit_500000;miss_54;cirt_0;cirtSub_-3500</v>
      </c>
    </row>
    <row r="325" spans="1:20" x14ac:dyDescent="0.15">
      <c r="A325" s="16">
        <v>380323</v>
      </c>
      <c r="B325" s="16" t="s">
        <v>230</v>
      </c>
      <c r="C325" s="16">
        <v>1</v>
      </c>
      <c r="D325" s="16">
        <v>2</v>
      </c>
      <c r="E325" s="20">
        <v>108</v>
      </c>
      <c r="F325" s="19" t="s">
        <v>3967</v>
      </c>
      <c r="I325">
        <v>502000</v>
      </c>
      <c r="J325" t="s">
        <v>3968</v>
      </c>
      <c r="K325">
        <v>507800</v>
      </c>
      <c r="L325" t="s">
        <v>3969</v>
      </c>
      <c r="M325">
        <v>500000</v>
      </c>
      <c r="N325" t="s">
        <v>3970</v>
      </c>
      <c r="O325">
        <v>54</v>
      </c>
      <c r="P325" t="s">
        <v>3971</v>
      </c>
      <c r="Q325">
        <v>0</v>
      </c>
      <c r="R325" t="s">
        <v>3972</v>
      </c>
      <c r="S325">
        <v>-3500</v>
      </c>
      <c r="T325" s="7" t="str">
        <f t="shared" si="5"/>
        <v>hp_326300;atk_203120;hit_500000;miss_54;cirt_0;cirtSub_-3500</v>
      </c>
    </row>
    <row r="326" spans="1:20" x14ac:dyDescent="0.15">
      <c r="A326" s="16">
        <v>380324</v>
      </c>
      <c r="B326" s="16" t="s">
        <v>230</v>
      </c>
      <c r="C326" s="16">
        <v>1</v>
      </c>
      <c r="D326" s="16">
        <v>2</v>
      </c>
      <c r="E326" s="20">
        <v>109</v>
      </c>
      <c r="F326" s="19" t="s">
        <v>3967</v>
      </c>
      <c r="I326">
        <v>510000</v>
      </c>
      <c r="J326" t="s">
        <v>3968</v>
      </c>
      <c r="K326">
        <v>514700</v>
      </c>
      <c r="L326" t="s">
        <v>3969</v>
      </c>
      <c r="M326">
        <v>500000</v>
      </c>
      <c r="N326" t="s">
        <v>3970</v>
      </c>
      <c r="O326">
        <v>54</v>
      </c>
      <c r="P326" t="s">
        <v>3971</v>
      </c>
      <c r="Q326">
        <v>0</v>
      </c>
      <c r="R326" t="s">
        <v>3972</v>
      </c>
      <c r="S326">
        <v>-3500</v>
      </c>
      <c r="T326" s="7" t="str">
        <f t="shared" si="5"/>
        <v>hp_331500;atk_205880;hit_500000;miss_54;cirt_0;cirtSub_-3500</v>
      </c>
    </row>
    <row r="327" spans="1:20" x14ac:dyDescent="0.15">
      <c r="A327" s="16">
        <v>380325</v>
      </c>
      <c r="B327" s="16" t="s">
        <v>230</v>
      </c>
      <c r="C327" s="16">
        <v>1</v>
      </c>
      <c r="D327" s="16">
        <v>2</v>
      </c>
      <c r="E327" s="20">
        <v>109</v>
      </c>
      <c r="F327" s="19" t="s">
        <v>3967</v>
      </c>
      <c r="I327">
        <v>510000</v>
      </c>
      <c r="J327" t="s">
        <v>3968</v>
      </c>
      <c r="K327">
        <v>514700</v>
      </c>
      <c r="L327" t="s">
        <v>3969</v>
      </c>
      <c r="M327">
        <v>500000</v>
      </c>
      <c r="N327" t="s">
        <v>3970</v>
      </c>
      <c r="O327">
        <v>54</v>
      </c>
      <c r="P327" t="s">
        <v>3971</v>
      </c>
      <c r="Q327">
        <v>0</v>
      </c>
      <c r="R327" t="s">
        <v>3972</v>
      </c>
      <c r="S327">
        <v>-3500</v>
      </c>
      <c r="T327" s="7" t="str">
        <f t="shared" si="5"/>
        <v>hp_331500;atk_205880;hit_500000;miss_54;cirt_0;cirtSub_-3500</v>
      </c>
    </row>
    <row r="328" spans="1:20" x14ac:dyDescent="0.15">
      <c r="A328" s="16">
        <v>380326</v>
      </c>
      <c r="B328" s="16" t="s">
        <v>230</v>
      </c>
      <c r="C328" s="16">
        <v>1</v>
      </c>
      <c r="D328" s="16">
        <v>2</v>
      </c>
      <c r="E328" s="20">
        <v>109</v>
      </c>
      <c r="F328" s="19" t="s">
        <v>3967</v>
      </c>
      <c r="I328">
        <v>510000</v>
      </c>
      <c r="J328" t="s">
        <v>3968</v>
      </c>
      <c r="K328">
        <v>514700</v>
      </c>
      <c r="L328" t="s">
        <v>3969</v>
      </c>
      <c r="M328">
        <v>500000</v>
      </c>
      <c r="N328" t="s">
        <v>3970</v>
      </c>
      <c r="O328">
        <v>54</v>
      </c>
      <c r="P328" t="s">
        <v>3971</v>
      </c>
      <c r="Q328">
        <v>0</v>
      </c>
      <c r="R328" t="s">
        <v>3972</v>
      </c>
      <c r="S328">
        <v>-3500</v>
      </c>
      <c r="T328" s="7" t="str">
        <f t="shared" si="5"/>
        <v>hp_331500;atk_205880;hit_500000;miss_54;cirt_0;cirtSub_-3500</v>
      </c>
    </row>
    <row r="329" spans="1:20" x14ac:dyDescent="0.15">
      <c r="A329" s="16">
        <v>380327</v>
      </c>
      <c r="B329" s="16" t="s">
        <v>230</v>
      </c>
      <c r="C329" s="16">
        <v>1</v>
      </c>
      <c r="D329" s="16">
        <v>2</v>
      </c>
      <c r="E329" s="20">
        <v>110</v>
      </c>
      <c r="F329" s="19" t="s">
        <v>3967</v>
      </c>
      <c r="I329">
        <v>518000</v>
      </c>
      <c r="J329" t="s">
        <v>3968</v>
      </c>
      <c r="K329">
        <v>521600</v>
      </c>
      <c r="L329" t="s">
        <v>3969</v>
      </c>
      <c r="M329">
        <v>500000</v>
      </c>
      <c r="N329" t="s">
        <v>3970</v>
      </c>
      <c r="O329">
        <v>55</v>
      </c>
      <c r="P329" t="s">
        <v>3971</v>
      </c>
      <c r="Q329">
        <v>0</v>
      </c>
      <c r="R329" t="s">
        <v>3972</v>
      </c>
      <c r="S329">
        <v>-3500</v>
      </c>
      <c r="T329" s="7" t="str">
        <f t="shared" si="5"/>
        <v>hp_336700;atk_208640;hit_500000;miss_55;cirt_0;cirtSub_-3500</v>
      </c>
    </row>
    <row r="330" spans="1:20" x14ac:dyDescent="0.15">
      <c r="A330" s="16">
        <v>380328</v>
      </c>
      <c r="B330" s="16" t="s">
        <v>230</v>
      </c>
      <c r="C330" s="16">
        <v>1</v>
      </c>
      <c r="D330" s="16">
        <v>2</v>
      </c>
      <c r="E330" s="20">
        <v>110</v>
      </c>
      <c r="F330" s="19" t="s">
        <v>3967</v>
      </c>
      <c r="I330">
        <v>518000</v>
      </c>
      <c r="J330" t="s">
        <v>3968</v>
      </c>
      <c r="K330">
        <v>521600</v>
      </c>
      <c r="L330" t="s">
        <v>3969</v>
      </c>
      <c r="M330">
        <v>500000</v>
      </c>
      <c r="N330" t="s">
        <v>3970</v>
      </c>
      <c r="O330">
        <v>55</v>
      </c>
      <c r="P330" t="s">
        <v>3971</v>
      </c>
      <c r="Q330">
        <v>0</v>
      </c>
      <c r="R330" t="s">
        <v>3972</v>
      </c>
      <c r="S330">
        <v>-3500</v>
      </c>
      <c r="T330" s="7" t="str">
        <f t="shared" si="5"/>
        <v>hp_336700;atk_208640;hit_500000;miss_55;cirt_0;cirtSub_-3500</v>
      </c>
    </row>
    <row r="331" spans="1:20" x14ac:dyDescent="0.15">
      <c r="A331" s="16">
        <v>380329</v>
      </c>
      <c r="B331" s="16" t="s">
        <v>230</v>
      </c>
      <c r="C331" s="16">
        <v>1</v>
      </c>
      <c r="D331" s="16">
        <v>2</v>
      </c>
      <c r="E331" s="20">
        <v>110</v>
      </c>
      <c r="F331" s="19" t="s">
        <v>3967</v>
      </c>
      <c r="I331">
        <v>518000</v>
      </c>
      <c r="J331" t="s">
        <v>3968</v>
      </c>
      <c r="K331">
        <v>521600</v>
      </c>
      <c r="L331" t="s">
        <v>3969</v>
      </c>
      <c r="M331">
        <v>500000</v>
      </c>
      <c r="N331" t="s">
        <v>3970</v>
      </c>
      <c r="O331">
        <v>55</v>
      </c>
      <c r="P331" t="s">
        <v>3971</v>
      </c>
      <c r="Q331">
        <v>0</v>
      </c>
      <c r="R331" t="s">
        <v>3972</v>
      </c>
      <c r="S331">
        <v>-3500</v>
      </c>
      <c r="T331" s="7" t="str">
        <f t="shared" si="5"/>
        <v>hp_336700;atk_208640;hit_500000;miss_55;cirt_0;cirtSub_-3500</v>
      </c>
    </row>
    <row r="332" spans="1:20" x14ac:dyDescent="0.15">
      <c r="A332" s="16">
        <v>380330</v>
      </c>
      <c r="B332" s="16" t="s">
        <v>230</v>
      </c>
      <c r="C332" s="16">
        <v>1</v>
      </c>
      <c r="D332" s="16">
        <v>2</v>
      </c>
      <c r="E332" s="20">
        <v>111</v>
      </c>
      <c r="F332" s="19" t="s">
        <v>3967</v>
      </c>
      <c r="I332">
        <v>526000</v>
      </c>
      <c r="J332" t="s">
        <v>3968</v>
      </c>
      <c r="K332">
        <v>528500</v>
      </c>
      <c r="L332" t="s">
        <v>3969</v>
      </c>
      <c r="M332">
        <v>500000</v>
      </c>
      <c r="N332" t="s">
        <v>3970</v>
      </c>
      <c r="O332">
        <v>55</v>
      </c>
      <c r="P332" t="s">
        <v>3971</v>
      </c>
      <c r="Q332">
        <v>0</v>
      </c>
      <c r="R332" t="s">
        <v>3972</v>
      </c>
      <c r="S332">
        <v>-3500</v>
      </c>
      <c r="T332" s="7" t="str">
        <f t="shared" si="5"/>
        <v>hp_341900;atk_211400;hit_500000;miss_55;cirt_0;cirtSub_-3500</v>
      </c>
    </row>
    <row r="333" spans="1:20" x14ac:dyDescent="0.15">
      <c r="A333" s="16">
        <v>380331</v>
      </c>
      <c r="B333" s="16" t="s">
        <v>230</v>
      </c>
      <c r="C333" s="16">
        <v>1</v>
      </c>
      <c r="D333" s="16">
        <v>2</v>
      </c>
      <c r="E333" s="20">
        <v>111</v>
      </c>
      <c r="F333" s="19" t="s">
        <v>3967</v>
      </c>
      <c r="I333">
        <v>526000</v>
      </c>
      <c r="J333" t="s">
        <v>3968</v>
      </c>
      <c r="K333">
        <v>528500</v>
      </c>
      <c r="L333" t="s">
        <v>3969</v>
      </c>
      <c r="M333">
        <v>500000</v>
      </c>
      <c r="N333" t="s">
        <v>3970</v>
      </c>
      <c r="O333">
        <v>55</v>
      </c>
      <c r="P333" t="s">
        <v>3971</v>
      </c>
      <c r="Q333">
        <v>0</v>
      </c>
      <c r="R333" t="s">
        <v>3972</v>
      </c>
      <c r="S333">
        <v>-3500</v>
      </c>
      <c r="T333" s="7" t="str">
        <f t="shared" si="5"/>
        <v>hp_341900;atk_211400;hit_500000;miss_55;cirt_0;cirtSub_-3500</v>
      </c>
    </row>
    <row r="334" spans="1:20" x14ac:dyDescent="0.15">
      <c r="A334" s="16">
        <v>380332</v>
      </c>
      <c r="B334" s="16" t="s">
        <v>230</v>
      </c>
      <c r="C334" s="16">
        <v>1</v>
      </c>
      <c r="D334" s="16">
        <v>2</v>
      </c>
      <c r="E334" s="20">
        <v>111</v>
      </c>
      <c r="F334" s="19" t="s">
        <v>3967</v>
      </c>
      <c r="I334">
        <v>526000</v>
      </c>
      <c r="J334" t="s">
        <v>3968</v>
      </c>
      <c r="K334">
        <v>528500</v>
      </c>
      <c r="L334" t="s">
        <v>3969</v>
      </c>
      <c r="M334">
        <v>500000</v>
      </c>
      <c r="N334" t="s">
        <v>3970</v>
      </c>
      <c r="O334">
        <v>55</v>
      </c>
      <c r="P334" t="s">
        <v>3971</v>
      </c>
      <c r="Q334">
        <v>0</v>
      </c>
      <c r="R334" t="s">
        <v>3972</v>
      </c>
      <c r="S334">
        <v>-3500</v>
      </c>
      <c r="T334" s="7" t="str">
        <f t="shared" si="5"/>
        <v>hp_341900;atk_211400;hit_500000;miss_55;cirt_0;cirtSub_-3500</v>
      </c>
    </row>
    <row r="335" spans="1:20" x14ac:dyDescent="0.15">
      <c r="A335" s="16">
        <v>380333</v>
      </c>
      <c r="B335" s="16" t="s">
        <v>230</v>
      </c>
      <c r="C335" s="16">
        <v>1</v>
      </c>
      <c r="D335" s="16">
        <v>2</v>
      </c>
      <c r="E335" s="20">
        <v>112</v>
      </c>
      <c r="F335" s="19" t="s">
        <v>3967</v>
      </c>
      <c r="I335">
        <v>534000</v>
      </c>
      <c r="J335" t="s">
        <v>3968</v>
      </c>
      <c r="K335">
        <v>535400</v>
      </c>
      <c r="L335" t="s">
        <v>3969</v>
      </c>
      <c r="M335">
        <v>500000</v>
      </c>
      <c r="N335" t="s">
        <v>3970</v>
      </c>
      <c r="O335">
        <v>56</v>
      </c>
      <c r="P335" t="s">
        <v>3971</v>
      </c>
      <c r="Q335">
        <v>0</v>
      </c>
      <c r="R335" t="s">
        <v>3972</v>
      </c>
      <c r="S335">
        <v>-3500</v>
      </c>
      <c r="T335" s="7" t="str">
        <f t="shared" si="5"/>
        <v>hp_347100;atk_214160;hit_500000;miss_56;cirt_0;cirtSub_-3500</v>
      </c>
    </row>
    <row r="336" spans="1:20" x14ac:dyDescent="0.15">
      <c r="A336" s="16">
        <v>380334</v>
      </c>
      <c r="B336" s="16" t="s">
        <v>230</v>
      </c>
      <c r="C336" s="16">
        <v>1</v>
      </c>
      <c r="D336" s="16">
        <v>2</v>
      </c>
      <c r="E336" s="20">
        <v>112</v>
      </c>
      <c r="F336" s="19" t="s">
        <v>3967</v>
      </c>
      <c r="I336">
        <v>534000</v>
      </c>
      <c r="J336" t="s">
        <v>3968</v>
      </c>
      <c r="K336">
        <v>535400</v>
      </c>
      <c r="L336" t="s">
        <v>3969</v>
      </c>
      <c r="M336">
        <v>500000</v>
      </c>
      <c r="N336" t="s">
        <v>3970</v>
      </c>
      <c r="O336">
        <v>56</v>
      </c>
      <c r="P336" t="s">
        <v>3971</v>
      </c>
      <c r="Q336">
        <v>0</v>
      </c>
      <c r="R336" t="s">
        <v>3972</v>
      </c>
      <c r="S336">
        <v>-3500</v>
      </c>
      <c r="T336" s="7" t="str">
        <f t="shared" si="5"/>
        <v>hp_347100;atk_214160;hit_500000;miss_56;cirt_0;cirtSub_-3500</v>
      </c>
    </row>
    <row r="337" spans="1:20" x14ac:dyDescent="0.15">
      <c r="A337" s="16">
        <v>380335</v>
      </c>
      <c r="B337" s="16" t="s">
        <v>230</v>
      </c>
      <c r="C337" s="16">
        <v>1</v>
      </c>
      <c r="D337" s="16">
        <v>2</v>
      </c>
      <c r="E337" s="20">
        <v>112</v>
      </c>
      <c r="F337" s="19" t="s">
        <v>3967</v>
      </c>
      <c r="I337">
        <v>534000</v>
      </c>
      <c r="J337" t="s">
        <v>3968</v>
      </c>
      <c r="K337">
        <v>535400</v>
      </c>
      <c r="L337" t="s">
        <v>3969</v>
      </c>
      <c r="M337">
        <v>500000</v>
      </c>
      <c r="N337" t="s">
        <v>3970</v>
      </c>
      <c r="O337">
        <v>56</v>
      </c>
      <c r="P337" t="s">
        <v>3971</v>
      </c>
      <c r="Q337">
        <v>0</v>
      </c>
      <c r="R337" t="s">
        <v>3972</v>
      </c>
      <c r="S337">
        <v>-3500</v>
      </c>
      <c r="T337" s="7" t="str">
        <f t="shared" si="5"/>
        <v>hp_347100;atk_214160;hit_500000;miss_56;cirt_0;cirtSub_-3500</v>
      </c>
    </row>
    <row r="338" spans="1:20" x14ac:dyDescent="0.15">
      <c r="A338" s="16">
        <v>380336</v>
      </c>
      <c r="B338" s="16" t="s">
        <v>230</v>
      </c>
      <c r="C338" s="16">
        <v>1</v>
      </c>
      <c r="D338" s="16">
        <v>2</v>
      </c>
      <c r="E338" s="20">
        <v>113</v>
      </c>
      <c r="F338" s="19" t="s">
        <v>3967</v>
      </c>
      <c r="I338">
        <v>542000</v>
      </c>
      <c r="J338" t="s">
        <v>3968</v>
      </c>
      <c r="K338">
        <v>542300</v>
      </c>
      <c r="L338" t="s">
        <v>3969</v>
      </c>
      <c r="M338">
        <v>500000</v>
      </c>
      <c r="N338" t="s">
        <v>3970</v>
      </c>
      <c r="O338">
        <v>56</v>
      </c>
      <c r="P338" t="s">
        <v>3971</v>
      </c>
      <c r="Q338">
        <v>0</v>
      </c>
      <c r="R338" t="s">
        <v>3972</v>
      </c>
      <c r="S338">
        <v>-3500</v>
      </c>
      <c r="T338" s="7" t="str">
        <f t="shared" si="5"/>
        <v>hp_352300;atk_216920;hit_500000;miss_56;cirt_0;cirtSub_-3500</v>
      </c>
    </row>
    <row r="339" spans="1:20" x14ac:dyDescent="0.15">
      <c r="A339" s="16">
        <v>380337</v>
      </c>
      <c r="B339" s="16" t="s">
        <v>230</v>
      </c>
      <c r="C339" s="16">
        <v>1</v>
      </c>
      <c r="D339" s="16">
        <v>2</v>
      </c>
      <c r="E339" s="20">
        <v>113</v>
      </c>
      <c r="F339" s="19" t="s">
        <v>3967</v>
      </c>
      <c r="I339">
        <v>542000</v>
      </c>
      <c r="J339" t="s">
        <v>3968</v>
      </c>
      <c r="K339">
        <v>542300</v>
      </c>
      <c r="L339" t="s">
        <v>3969</v>
      </c>
      <c r="M339">
        <v>500000</v>
      </c>
      <c r="N339" t="s">
        <v>3970</v>
      </c>
      <c r="O339">
        <v>56</v>
      </c>
      <c r="P339" t="s">
        <v>3971</v>
      </c>
      <c r="Q339">
        <v>0</v>
      </c>
      <c r="R339" t="s">
        <v>3972</v>
      </c>
      <c r="S339">
        <v>-3500</v>
      </c>
      <c r="T339" s="7" t="str">
        <f t="shared" si="5"/>
        <v>hp_352300;atk_216920;hit_500000;miss_56;cirt_0;cirtSub_-3500</v>
      </c>
    </row>
    <row r="340" spans="1:20" x14ac:dyDescent="0.15">
      <c r="A340" s="16">
        <v>380338</v>
      </c>
      <c r="B340" s="16" t="s">
        <v>230</v>
      </c>
      <c r="C340" s="16">
        <v>1</v>
      </c>
      <c r="D340" s="16">
        <v>2</v>
      </c>
      <c r="E340" s="20">
        <v>113</v>
      </c>
      <c r="F340" s="19" t="s">
        <v>3967</v>
      </c>
      <c r="I340">
        <v>542000</v>
      </c>
      <c r="J340" t="s">
        <v>3968</v>
      </c>
      <c r="K340">
        <v>542300</v>
      </c>
      <c r="L340" t="s">
        <v>3969</v>
      </c>
      <c r="M340">
        <v>500000</v>
      </c>
      <c r="N340" t="s">
        <v>3970</v>
      </c>
      <c r="O340">
        <v>56</v>
      </c>
      <c r="P340" t="s">
        <v>3971</v>
      </c>
      <c r="Q340">
        <v>0</v>
      </c>
      <c r="R340" t="s">
        <v>3972</v>
      </c>
      <c r="S340">
        <v>-3500</v>
      </c>
      <c r="T340" s="7" t="str">
        <f t="shared" si="5"/>
        <v>hp_352300;atk_216920;hit_500000;miss_56;cirt_0;cirtSub_-3500</v>
      </c>
    </row>
    <row r="341" spans="1:20" x14ac:dyDescent="0.15">
      <c r="A341" s="16">
        <v>380339</v>
      </c>
      <c r="B341" s="16" t="s">
        <v>230</v>
      </c>
      <c r="C341" s="16">
        <v>1</v>
      </c>
      <c r="D341" s="16">
        <v>2</v>
      </c>
      <c r="E341" s="20">
        <v>114</v>
      </c>
      <c r="F341" s="19" t="s">
        <v>3967</v>
      </c>
      <c r="I341">
        <v>550000</v>
      </c>
      <c r="J341" t="s">
        <v>3968</v>
      </c>
      <c r="K341">
        <v>550000</v>
      </c>
      <c r="L341" t="s">
        <v>3969</v>
      </c>
      <c r="M341">
        <v>500000</v>
      </c>
      <c r="N341" t="s">
        <v>3970</v>
      </c>
      <c r="O341">
        <v>57</v>
      </c>
      <c r="P341" t="s">
        <v>3971</v>
      </c>
      <c r="Q341">
        <v>0</v>
      </c>
      <c r="R341" t="s">
        <v>3972</v>
      </c>
      <c r="S341">
        <v>-3500</v>
      </c>
      <c r="T341" s="7" t="str">
        <f t="shared" si="5"/>
        <v>hp_357500;atk_220000;hit_500000;miss_57;cirt_0;cirtSub_-3500</v>
      </c>
    </row>
    <row r="342" spans="1:20" x14ac:dyDescent="0.15">
      <c r="A342" s="16">
        <v>380340</v>
      </c>
      <c r="B342" s="16" t="s">
        <v>230</v>
      </c>
      <c r="C342" s="16">
        <v>1</v>
      </c>
      <c r="D342" s="16">
        <v>2</v>
      </c>
      <c r="E342" s="20">
        <v>114</v>
      </c>
      <c r="F342" s="19" t="s">
        <v>3967</v>
      </c>
      <c r="I342">
        <v>550000</v>
      </c>
      <c r="J342" t="s">
        <v>3968</v>
      </c>
      <c r="K342">
        <v>550000</v>
      </c>
      <c r="L342" t="s">
        <v>3969</v>
      </c>
      <c r="M342">
        <v>500000</v>
      </c>
      <c r="N342" t="s">
        <v>3970</v>
      </c>
      <c r="O342">
        <v>57</v>
      </c>
      <c r="P342" t="s">
        <v>3971</v>
      </c>
      <c r="Q342">
        <v>0</v>
      </c>
      <c r="R342" t="s">
        <v>3972</v>
      </c>
      <c r="S342">
        <v>-3500</v>
      </c>
      <c r="T342" s="7" t="str">
        <f t="shared" si="5"/>
        <v>hp_357500;atk_220000;hit_500000;miss_57;cirt_0;cirtSub_-3500</v>
      </c>
    </row>
    <row r="343" spans="1:20" x14ac:dyDescent="0.15">
      <c r="A343" s="16">
        <v>380341</v>
      </c>
      <c r="B343" s="16" t="s">
        <v>230</v>
      </c>
      <c r="C343" s="16">
        <v>1</v>
      </c>
      <c r="D343" s="16">
        <v>2</v>
      </c>
      <c r="E343" s="20">
        <v>114</v>
      </c>
      <c r="F343" s="19" t="s">
        <v>3967</v>
      </c>
      <c r="I343">
        <v>550000</v>
      </c>
      <c r="J343" t="s">
        <v>3968</v>
      </c>
      <c r="K343">
        <v>550000</v>
      </c>
      <c r="L343" t="s">
        <v>3969</v>
      </c>
      <c r="M343">
        <v>500000</v>
      </c>
      <c r="N343" t="s">
        <v>3970</v>
      </c>
      <c r="O343">
        <v>57</v>
      </c>
      <c r="P343" t="s">
        <v>3971</v>
      </c>
      <c r="Q343">
        <v>0</v>
      </c>
      <c r="R343" t="s">
        <v>3972</v>
      </c>
      <c r="S343">
        <v>-3500</v>
      </c>
      <c r="T343" s="7" t="str">
        <f t="shared" si="5"/>
        <v>hp_357500;atk_220000;hit_500000;miss_57;cirt_0;cirtSub_-3500</v>
      </c>
    </row>
    <row r="344" spans="1:20" x14ac:dyDescent="0.15">
      <c r="A344" s="16">
        <v>380342</v>
      </c>
      <c r="B344" s="16" t="s">
        <v>230</v>
      </c>
      <c r="C344" s="16">
        <v>1</v>
      </c>
      <c r="D344" s="16">
        <v>2</v>
      </c>
      <c r="E344" s="20">
        <v>115</v>
      </c>
      <c r="F344" s="19" t="s">
        <v>3967</v>
      </c>
      <c r="I344">
        <v>558000</v>
      </c>
      <c r="J344" t="s">
        <v>3968</v>
      </c>
      <c r="K344">
        <v>558300</v>
      </c>
      <c r="L344" t="s">
        <v>3969</v>
      </c>
      <c r="M344">
        <v>500000</v>
      </c>
      <c r="N344" t="s">
        <v>3970</v>
      </c>
      <c r="O344">
        <v>57</v>
      </c>
      <c r="P344" t="s">
        <v>3971</v>
      </c>
      <c r="Q344">
        <v>0</v>
      </c>
      <c r="R344" t="s">
        <v>3972</v>
      </c>
      <c r="S344">
        <v>-3500</v>
      </c>
      <c r="T344" s="7" t="str">
        <f t="shared" si="5"/>
        <v>hp_362700;atk_223320;hit_500000;miss_57;cirt_0;cirtSub_-3500</v>
      </c>
    </row>
    <row r="345" spans="1:20" x14ac:dyDescent="0.15">
      <c r="A345" s="16">
        <v>380343</v>
      </c>
      <c r="B345" s="16" t="s">
        <v>230</v>
      </c>
      <c r="C345" s="16">
        <v>1</v>
      </c>
      <c r="D345" s="16">
        <v>2</v>
      </c>
      <c r="E345" s="20">
        <v>115</v>
      </c>
      <c r="F345" s="19" t="s">
        <v>3967</v>
      </c>
      <c r="I345">
        <v>558000</v>
      </c>
      <c r="J345" t="s">
        <v>3968</v>
      </c>
      <c r="K345">
        <v>558300</v>
      </c>
      <c r="L345" t="s">
        <v>3969</v>
      </c>
      <c r="M345">
        <v>500000</v>
      </c>
      <c r="N345" t="s">
        <v>3970</v>
      </c>
      <c r="O345">
        <v>57</v>
      </c>
      <c r="P345" t="s">
        <v>3971</v>
      </c>
      <c r="Q345">
        <v>0</v>
      </c>
      <c r="R345" t="s">
        <v>3972</v>
      </c>
      <c r="S345">
        <v>-3500</v>
      </c>
      <c r="T345" s="7" t="str">
        <f t="shared" si="5"/>
        <v>hp_362700;atk_223320;hit_500000;miss_57;cirt_0;cirtSub_-3500</v>
      </c>
    </row>
    <row r="346" spans="1:20" x14ac:dyDescent="0.15">
      <c r="A346" s="16">
        <v>380344</v>
      </c>
      <c r="B346" s="16" t="s">
        <v>230</v>
      </c>
      <c r="C346" s="16">
        <v>1</v>
      </c>
      <c r="D346" s="16">
        <v>2</v>
      </c>
      <c r="E346" s="20">
        <v>115</v>
      </c>
      <c r="F346" s="19" t="s">
        <v>3967</v>
      </c>
      <c r="I346">
        <v>558000</v>
      </c>
      <c r="J346" t="s">
        <v>3968</v>
      </c>
      <c r="K346">
        <v>558300</v>
      </c>
      <c r="L346" t="s">
        <v>3969</v>
      </c>
      <c r="M346">
        <v>500000</v>
      </c>
      <c r="N346" t="s">
        <v>3970</v>
      </c>
      <c r="O346">
        <v>57</v>
      </c>
      <c r="P346" t="s">
        <v>3971</v>
      </c>
      <c r="Q346">
        <v>0</v>
      </c>
      <c r="R346" t="s">
        <v>3972</v>
      </c>
      <c r="S346">
        <v>-3500</v>
      </c>
      <c r="T346" s="7" t="str">
        <f t="shared" si="5"/>
        <v>hp_362700;atk_223320;hit_500000;miss_57;cirt_0;cirtSub_-3500</v>
      </c>
    </row>
    <row r="347" spans="1:20" x14ac:dyDescent="0.15">
      <c r="A347" s="16">
        <v>380345</v>
      </c>
      <c r="B347" s="16" t="s">
        <v>230</v>
      </c>
      <c r="C347" s="16">
        <v>1</v>
      </c>
      <c r="D347" s="16">
        <v>2</v>
      </c>
      <c r="E347" s="20">
        <v>116</v>
      </c>
      <c r="F347" s="19" t="s">
        <v>3967</v>
      </c>
      <c r="I347">
        <v>566000</v>
      </c>
      <c r="J347" t="s">
        <v>3968</v>
      </c>
      <c r="K347">
        <v>566600</v>
      </c>
      <c r="L347" t="s">
        <v>3969</v>
      </c>
      <c r="M347">
        <v>500000</v>
      </c>
      <c r="N347" t="s">
        <v>3970</v>
      </c>
      <c r="O347">
        <v>58</v>
      </c>
      <c r="P347" t="s">
        <v>3971</v>
      </c>
      <c r="Q347">
        <v>0</v>
      </c>
      <c r="R347" t="s">
        <v>3972</v>
      </c>
      <c r="S347">
        <v>-3500</v>
      </c>
      <c r="T347" s="7" t="str">
        <f t="shared" si="5"/>
        <v>hp_367900;atk_226640;hit_500000;miss_58;cirt_0;cirtSub_-3500</v>
      </c>
    </row>
    <row r="348" spans="1:20" x14ac:dyDescent="0.15">
      <c r="A348" s="16">
        <v>380346</v>
      </c>
      <c r="B348" s="16" t="s">
        <v>230</v>
      </c>
      <c r="C348" s="16">
        <v>1</v>
      </c>
      <c r="D348" s="16">
        <v>2</v>
      </c>
      <c r="E348" s="20">
        <v>116</v>
      </c>
      <c r="F348" s="19" t="s">
        <v>3967</v>
      </c>
      <c r="I348">
        <v>566000</v>
      </c>
      <c r="J348" t="s">
        <v>3968</v>
      </c>
      <c r="K348">
        <v>566600</v>
      </c>
      <c r="L348" t="s">
        <v>3969</v>
      </c>
      <c r="M348">
        <v>500000</v>
      </c>
      <c r="N348" t="s">
        <v>3970</v>
      </c>
      <c r="O348">
        <v>58</v>
      </c>
      <c r="P348" t="s">
        <v>3971</v>
      </c>
      <c r="Q348">
        <v>0</v>
      </c>
      <c r="R348" t="s">
        <v>3972</v>
      </c>
      <c r="S348">
        <v>-3500</v>
      </c>
      <c r="T348" s="7" t="str">
        <f t="shared" si="5"/>
        <v>hp_367900;atk_226640;hit_500000;miss_58;cirt_0;cirtSub_-3500</v>
      </c>
    </row>
    <row r="349" spans="1:20" x14ac:dyDescent="0.15">
      <c r="A349" s="16">
        <v>380347</v>
      </c>
      <c r="B349" s="16" t="s">
        <v>230</v>
      </c>
      <c r="C349" s="16">
        <v>1</v>
      </c>
      <c r="D349" s="16">
        <v>2</v>
      </c>
      <c r="E349" s="20">
        <v>116</v>
      </c>
      <c r="F349" s="19" t="s">
        <v>3967</v>
      </c>
      <c r="I349">
        <v>566000</v>
      </c>
      <c r="J349" t="s">
        <v>3968</v>
      </c>
      <c r="K349">
        <v>566600</v>
      </c>
      <c r="L349" t="s">
        <v>3969</v>
      </c>
      <c r="M349">
        <v>500000</v>
      </c>
      <c r="N349" t="s">
        <v>3970</v>
      </c>
      <c r="O349">
        <v>58</v>
      </c>
      <c r="P349" t="s">
        <v>3971</v>
      </c>
      <c r="Q349">
        <v>0</v>
      </c>
      <c r="R349" t="s">
        <v>3972</v>
      </c>
      <c r="S349">
        <v>-3500</v>
      </c>
      <c r="T349" s="7" t="str">
        <f t="shared" si="5"/>
        <v>hp_367900;atk_226640;hit_500000;miss_58;cirt_0;cirtSub_-3500</v>
      </c>
    </row>
    <row r="350" spans="1:20" x14ac:dyDescent="0.15">
      <c r="A350" s="16">
        <v>380348</v>
      </c>
      <c r="B350" s="16" t="s">
        <v>230</v>
      </c>
      <c r="C350" s="16">
        <v>1</v>
      </c>
      <c r="D350" s="16">
        <v>2</v>
      </c>
      <c r="E350" s="20">
        <v>117</v>
      </c>
      <c r="F350" s="19" t="s">
        <v>3967</v>
      </c>
      <c r="I350">
        <v>574000</v>
      </c>
      <c r="J350" t="s">
        <v>3968</v>
      </c>
      <c r="K350">
        <v>574900</v>
      </c>
      <c r="L350" t="s">
        <v>3969</v>
      </c>
      <c r="M350">
        <v>500000</v>
      </c>
      <c r="N350" t="s">
        <v>3970</v>
      </c>
      <c r="O350">
        <v>58</v>
      </c>
      <c r="P350" t="s">
        <v>3971</v>
      </c>
      <c r="Q350">
        <v>0</v>
      </c>
      <c r="R350" t="s">
        <v>3972</v>
      </c>
      <c r="S350">
        <v>-3500</v>
      </c>
      <c r="T350" s="7" t="str">
        <f t="shared" si="5"/>
        <v>hp_373100;atk_229960;hit_500000;miss_58;cirt_0;cirtSub_-3500</v>
      </c>
    </row>
    <row r="351" spans="1:20" x14ac:dyDescent="0.15">
      <c r="A351" s="16">
        <v>380349</v>
      </c>
      <c r="B351" s="16" t="s">
        <v>230</v>
      </c>
      <c r="C351" s="16">
        <v>1</v>
      </c>
      <c r="D351" s="16">
        <v>2</v>
      </c>
      <c r="E351" s="20">
        <v>117</v>
      </c>
      <c r="F351" s="19" t="s">
        <v>3967</v>
      </c>
      <c r="I351">
        <v>574000</v>
      </c>
      <c r="J351" t="s">
        <v>3968</v>
      </c>
      <c r="K351">
        <v>574900</v>
      </c>
      <c r="L351" t="s">
        <v>3969</v>
      </c>
      <c r="M351">
        <v>500000</v>
      </c>
      <c r="N351" t="s">
        <v>3970</v>
      </c>
      <c r="O351">
        <v>58</v>
      </c>
      <c r="P351" t="s">
        <v>3971</v>
      </c>
      <c r="Q351">
        <v>0</v>
      </c>
      <c r="R351" t="s">
        <v>3972</v>
      </c>
      <c r="S351">
        <v>-3500</v>
      </c>
      <c r="T351" s="7" t="str">
        <f t="shared" si="5"/>
        <v>hp_373100;atk_229960;hit_500000;miss_58;cirt_0;cirtSub_-3500</v>
      </c>
    </row>
    <row r="352" spans="1:20" x14ac:dyDescent="0.15">
      <c r="A352" s="16">
        <v>380350</v>
      </c>
      <c r="B352" s="16" t="s">
        <v>230</v>
      </c>
      <c r="C352" s="16">
        <v>1</v>
      </c>
      <c r="D352" s="16">
        <v>2</v>
      </c>
      <c r="E352" s="20">
        <v>117</v>
      </c>
      <c r="F352" s="19" t="s">
        <v>3967</v>
      </c>
      <c r="I352">
        <v>574000</v>
      </c>
      <c r="J352" t="s">
        <v>3968</v>
      </c>
      <c r="K352">
        <v>574900</v>
      </c>
      <c r="L352" t="s">
        <v>3969</v>
      </c>
      <c r="M352">
        <v>500000</v>
      </c>
      <c r="N352" t="s">
        <v>3970</v>
      </c>
      <c r="O352">
        <v>58</v>
      </c>
      <c r="P352" t="s">
        <v>3971</v>
      </c>
      <c r="Q352">
        <v>0</v>
      </c>
      <c r="R352" t="s">
        <v>3972</v>
      </c>
      <c r="S352">
        <v>-3500</v>
      </c>
      <c r="T352" s="7" t="str">
        <f t="shared" si="5"/>
        <v>hp_373100;atk_229960;hit_500000;miss_58;cirt_0;cirtSub_-3500</v>
      </c>
    </row>
    <row r="353" spans="1:20" x14ac:dyDescent="0.15">
      <c r="A353" s="16">
        <v>380351</v>
      </c>
      <c r="B353" s="16" t="s">
        <v>230</v>
      </c>
      <c r="C353" s="16">
        <v>1</v>
      </c>
      <c r="D353" s="16">
        <v>2</v>
      </c>
      <c r="E353" s="20">
        <v>118</v>
      </c>
      <c r="F353" s="19" t="s">
        <v>3967</v>
      </c>
      <c r="I353">
        <v>582000</v>
      </c>
      <c r="J353" t="s">
        <v>3968</v>
      </c>
      <c r="K353">
        <v>583200</v>
      </c>
      <c r="L353" t="s">
        <v>3969</v>
      </c>
      <c r="M353">
        <v>500000</v>
      </c>
      <c r="N353" t="s">
        <v>3970</v>
      </c>
      <c r="O353">
        <v>59</v>
      </c>
      <c r="P353" t="s">
        <v>3971</v>
      </c>
      <c r="Q353">
        <v>0</v>
      </c>
      <c r="R353" t="s">
        <v>3972</v>
      </c>
      <c r="S353">
        <v>-3500</v>
      </c>
      <c r="T353" s="7" t="str">
        <f t="shared" si="5"/>
        <v>hp_378300;atk_233280;hit_500000;miss_59;cirt_0;cirtSub_-3500</v>
      </c>
    </row>
    <row r="354" spans="1:20" x14ac:dyDescent="0.15">
      <c r="A354" s="16">
        <v>380352</v>
      </c>
      <c r="B354" s="16" t="s">
        <v>230</v>
      </c>
      <c r="C354" s="16">
        <v>1</v>
      </c>
      <c r="D354" s="16">
        <v>2</v>
      </c>
      <c r="E354" s="20">
        <v>118</v>
      </c>
      <c r="F354" s="19" t="s">
        <v>3967</v>
      </c>
      <c r="I354">
        <v>582000</v>
      </c>
      <c r="J354" t="s">
        <v>3968</v>
      </c>
      <c r="K354">
        <v>583200</v>
      </c>
      <c r="L354" t="s">
        <v>3969</v>
      </c>
      <c r="M354">
        <v>500000</v>
      </c>
      <c r="N354" t="s">
        <v>3970</v>
      </c>
      <c r="O354">
        <v>59</v>
      </c>
      <c r="P354" t="s">
        <v>3971</v>
      </c>
      <c r="Q354">
        <v>0</v>
      </c>
      <c r="R354" t="s">
        <v>3972</v>
      </c>
      <c r="S354">
        <v>-3500</v>
      </c>
      <c r="T354" s="7" t="str">
        <f t="shared" si="5"/>
        <v>hp_378300;atk_233280;hit_500000;miss_59;cirt_0;cirtSub_-3500</v>
      </c>
    </row>
    <row r="355" spans="1:20" x14ac:dyDescent="0.15">
      <c r="A355" s="16">
        <v>380353</v>
      </c>
      <c r="B355" s="16" t="s">
        <v>230</v>
      </c>
      <c r="C355" s="16">
        <v>1</v>
      </c>
      <c r="D355" s="16">
        <v>2</v>
      </c>
      <c r="E355" s="20">
        <v>118</v>
      </c>
      <c r="F355" s="19" t="s">
        <v>3967</v>
      </c>
      <c r="I355">
        <v>582000</v>
      </c>
      <c r="J355" t="s">
        <v>3968</v>
      </c>
      <c r="K355">
        <v>583200</v>
      </c>
      <c r="L355" t="s">
        <v>3969</v>
      </c>
      <c r="M355">
        <v>500000</v>
      </c>
      <c r="N355" t="s">
        <v>3970</v>
      </c>
      <c r="O355">
        <v>59</v>
      </c>
      <c r="P355" t="s">
        <v>3971</v>
      </c>
      <c r="Q355">
        <v>0</v>
      </c>
      <c r="R355" t="s">
        <v>3972</v>
      </c>
      <c r="S355">
        <v>-3500</v>
      </c>
      <c r="T355" s="7" t="str">
        <f t="shared" si="5"/>
        <v>hp_378300;atk_233280;hit_500000;miss_59;cirt_0;cirtSub_-3500</v>
      </c>
    </row>
    <row r="356" spans="1:20" x14ac:dyDescent="0.15">
      <c r="A356" s="16">
        <v>380354</v>
      </c>
      <c r="B356" s="16" t="s">
        <v>230</v>
      </c>
      <c r="C356" s="16">
        <v>1</v>
      </c>
      <c r="D356" s="16">
        <v>2</v>
      </c>
      <c r="E356" s="20">
        <v>119</v>
      </c>
      <c r="F356" s="19" t="s">
        <v>3967</v>
      </c>
      <c r="I356">
        <v>590000</v>
      </c>
      <c r="J356" t="s">
        <v>3968</v>
      </c>
      <c r="K356">
        <v>591500</v>
      </c>
      <c r="L356" t="s">
        <v>3969</v>
      </c>
      <c r="M356">
        <v>500000</v>
      </c>
      <c r="N356" t="s">
        <v>3970</v>
      </c>
      <c r="O356">
        <v>59</v>
      </c>
      <c r="P356" t="s">
        <v>3971</v>
      </c>
      <c r="Q356">
        <v>0</v>
      </c>
      <c r="R356" t="s">
        <v>3972</v>
      </c>
      <c r="S356">
        <v>-3500</v>
      </c>
      <c r="T356" s="7" t="str">
        <f t="shared" si="5"/>
        <v>hp_383500;atk_236600;hit_500000;miss_59;cirt_0;cirtSub_-3500</v>
      </c>
    </row>
    <row r="357" spans="1:20" x14ac:dyDescent="0.15">
      <c r="A357" s="16">
        <v>380355</v>
      </c>
      <c r="B357" s="16" t="s">
        <v>230</v>
      </c>
      <c r="C357" s="16">
        <v>1</v>
      </c>
      <c r="D357" s="16">
        <v>2</v>
      </c>
      <c r="E357" s="20">
        <v>119</v>
      </c>
      <c r="F357" s="19" t="s">
        <v>3967</v>
      </c>
      <c r="I357">
        <v>590000</v>
      </c>
      <c r="J357" t="s">
        <v>3968</v>
      </c>
      <c r="K357">
        <v>591500</v>
      </c>
      <c r="L357" t="s">
        <v>3969</v>
      </c>
      <c r="M357">
        <v>500000</v>
      </c>
      <c r="N357" t="s">
        <v>3970</v>
      </c>
      <c r="O357">
        <v>59</v>
      </c>
      <c r="P357" t="s">
        <v>3971</v>
      </c>
      <c r="Q357">
        <v>0</v>
      </c>
      <c r="R357" t="s">
        <v>3972</v>
      </c>
      <c r="S357">
        <v>-3500</v>
      </c>
      <c r="T357" s="7" t="str">
        <f t="shared" si="5"/>
        <v>hp_383500;atk_236600;hit_500000;miss_59;cirt_0;cirtSub_-3500</v>
      </c>
    </row>
    <row r="358" spans="1:20" x14ac:dyDescent="0.15">
      <c r="A358" s="16">
        <v>380356</v>
      </c>
      <c r="B358" s="16" t="s">
        <v>230</v>
      </c>
      <c r="C358" s="16">
        <v>1</v>
      </c>
      <c r="D358" s="16">
        <v>2</v>
      </c>
      <c r="E358" s="20">
        <v>119</v>
      </c>
      <c r="F358" s="19" t="s">
        <v>3967</v>
      </c>
      <c r="I358">
        <v>590000</v>
      </c>
      <c r="J358" t="s">
        <v>3968</v>
      </c>
      <c r="K358">
        <v>591500</v>
      </c>
      <c r="L358" t="s">
        <v>3969</v>
      </c>
      <c r="M358">
        <v>500000</v>
      </c>
      <c r="N358" t="s">
        <v>3970</v>
      </c>
      <c r="O358">
        <v>59</v>
      </c>
      <c r="P358" t="s">
        <v>3971</v>
      </c>
      <c r="Q358">
        <v>0</v>
      </c>
      <c r="R358" t="s">
        <v>3972</v>
      </c>
      <c r="S358">
        <v>-3500</v>
      </c>
      <c r="T358" s="7" t="str">
        <f t="shared" si="5"/>
        <v>hp_383500;atk_236600;hit_500000;miss_59;cirt_0;cirtSub_-3500</v>
      </c>
    </row>
    <row r="359" spans="1:20" x14ac:dyDescent="0.15">
      <c r="A359" s="16">
        <v>380357</v>
      </c>
      <c r="B359" s="16" t="s">
        <v>230</v>
      </c>
      <c r="C359" s="16">
        <v>1</v>
      </c>
      <c r="D359" s="16">
        <v>2</v>
      </c>
      <c r="E359" s="20">
        <v>120</v>
      </c>
      <c r="F359" s="19" t="s">
        <v>3967</v>
      </c>
      <c r="I359">
        <v>598000</v>
      </c>
      <c r="J359" t="s">
        <v>3968</v>
      </c>
      <c r="K359">
        <v>599800</v>
      </c>
      <c r="L359" t="s">
        <v>3969</v>
      </c>
      <c r="M359">
        <v>500000</v>
      </c>
      <c r="N359" t="s">
        <v>3970</v>
      </c>
      <c r="O359">
        <v>60</v>
      </c>
      <c r="P359" t="s">
        <v>3971</v>
      </c>
      <c r="Q359">
        <v>0</v>
      </c>
      <c r="R359" t="s">
        <v>3972</v>
      </c>
      <c r="S359">
        <v>-3500</v>
      </c>
      <c r="T359" s="7" t="str">
        <f t="shared" si="5"/>
        <v>hp_388700;atk_239920;hit_500000;miss_60;cirt_0;cirtSub_-3500</v>
      </c>
    </row>
    <row r="360" spans="1:20" x14ac:dyDescent="0.15">
      <c r="A360" s="16">
        <v>380358</v>
      </c>
      <c r="B360" s="16" t="s">
        <v>230</v>
      </c>
      <c r="C360" s="16">
        <v>1</v>
      </c>
      <c r="D360" s="16">
        <v>2</v>
      </c>
      <c r="E360" s="20">
        <v>120</v>
      </c>
      <c r="F360" s="19" t="s">
        <v>3967</v>
      </c>
      <c r="I360">
        <v>598000</v>
      </c>
      <c r="J360" t="s">
        <v>3968</v>
      </c>
      <c r="K360">
        <v>599800</v>
      </c>
      <c r="L360" t="s">
        <v>3969</v>
      </c>
      <c r="M360">
        <v>500000</v>
      </c>
      <c r="N360" t="s">
        <v>3970</v>
      </c>
      <c r="O360">
        <v>60</v>
      </c>
      <c r="P360" t="s">
        <v>3971</v>
      </c>
      <c r="Q360">
        <v>0</v>
      </c>
      <c r="R360" t="s">
        <v>3972</v>
      </c>
      <c r="S360">
        <v>-3500</v>
      </c>
      <c r="T360" s="7" t="str">
        <f t="shared" si="5"/>
        <v>hp_388700;atk_239920;hit_500000;miss_60;cirt_0;cirtSub_-3500</v>
      </c>
    </row>
    <row r="361" spans="1:20" x14ac:dyDescent="0.15">
      <c r="A361" s="16">
        <v>380359</v>
      </c>
      <c r="B361" s="16" t="s">
        <v>230</v>
      </c>
      <c r="C361" s="16">
        <v>1</v>
      </c>
      <c r="D361" s="16">
        <v>2</v>
      </c>
      <c r="E361" s="20">
        <v>120</v>
      </c>
      <c r="F361" s="19" t="s">
        <v>3967</v>
      </c>
      <c r="I361">
        <v>598000</v>
      </c>
      <c r="J361" t="s">
        <v>3968</v>
      </c>
      <c r="K361">
        <v>599800</v>
      </c>
      <c r="L361" t="s">
        <v>3969</v>
      </c>
      <c r="M361">
        <v>500000</v>
      </c>
      <c r="N361" t="s">
        <v>3970</v>
      </c>
      <c r="O361">
        <v>60</v>
      </c>
      <c r="P361" t="s">
        <v>3971</v>
      </c>
      <c r="Q361">
        <v>0</v>
      </c>
      <c r="R361" t="s">
        <v>3972</v>
      </c>
      <c r="S361">
        <v>-3500</v>
      </c>
      <c r="T361" s="7" t="str">
        <f t="shared" si="5"/>
        <v>hp_388700;atk_239920;hit_500000;miss_60;cirt_0;cirtSub_-3500</v>
      </c>
    </row>
    <row r="362" spans="1:20" x14ac:dyDescent="0.15">
      <c r="A362" s="16">
        <v>380360</v>
      </c>
      <c r="B362" s="16" t="s">
        <v>230</v>
      </c>
      <c r="C362" s="16">
        <v>1</v>
      </c>
      <c r="D362" s="16">
        <v>2</v>
      </c>
      <c r="E362" s="20">
        <v>121</v>
      </c>
      <c r="F362" s="19" t="s">
        <v>3967</v>
      </c>
      <c r="I362">
        <v>606000</v>
      </c>
      <c r="J362" t="s">
        <v>3968</v>
      </c>
      <c r="K362">
        <v>608100</v>
      </c>
      <c r="L362" t="s">
        <v>3969</v>
      </c>
      <c r="M362">
        <v>500000</v>
      </c>
      <c r="N362" t="s">
        <v>3970</v>
      </c>
      <c r="O362">
        <v>60</v>
      </c>
      <c r="P362" t="s">
        <v>3971</v>
      </c>
      <c r="Q362">
        <v>0</v>
      </c>
      <c r="R362" t="s">
        <v>3972</v>
      </c>
      <c r="S362">
        <v>-3500</v>
      </c>
      <c r="T362" s="7" t="str">
        <f t="shared" si="5"/>
        <v>hp_393900;atk_243240;hit_500000;miss_60;cirt_0;cirtSub_-3500</v>
      </c>
    </row>
    <row r="363" spans="1:20" x14ac:dyDescent="0.15">
      <c r="A363" s="16">
        <v>380361</v>
      </c>
      <c r="B363" s="16" t="s">
        <v>230</v>
      </c>
      <c r="C363" s="16">
        <v>1</v>
      </c>
      <c r="D363" s="16">
        <v>2</v>
      </c>
      <c r="E363" s="20">
        <v>121</v>
      </c>
      <c r="F363" s="19" t="s">
        <v>3967</v>
      </c>
      <c r="I363">
        <v>606000</v>
      </c>
      <c r="J363" t="s">
        <v>3968</v>
      </c>
      <c r="K363">
        <v>608100</v>
      </c>
      <c r="L363" t="s">
        <v>3969</v>
      </c>
      <c r="M363">
        <v>500000</v>
      </c>
      <c r="N363" t="s">
        <v>3970</v>
      </c>
      <c r="O363">
        <v>60</v>
      </c>
      <c r="P363" t="s">
        <v>3971</v>
      </c>
      <c r="Q363">
        <v>0</v>
      </c>
      <c r="R363" t="s">
        <v>3972</v>
      </c>
      <c r="S363">
        <v>-3500</v>
      </c>
      <c r="T363" s="7" t="str">
        <f t="shared" si="5"/>
        <v>hp_393900;atk_243240;hit_500000;miss_60;cirt_0;cirtSub_-3500</v>
      </c>
    </row>
    <row r="364" spans="1:20" x14ac:dyDescent="0.15">
      <c r="A364" s="16">
        <v>380362</v>
      </c>
      <c r="B364" s="16" t="s">
        <v>230</v>
      </c>
      <c r="C364" s="16">
        <v>1</v>
      </c>
      <c r="D364" s="16">
        <v>2</v>
      </c>
      <c r="E364" s="20">
        <v>121</v>
      </c>
      <c r="F364" s="19" t="s">
        <v>3967</v>
      </c>
      <c r="I364">
        <v>606000</v>
      </c>
      <c r="J364" t="s">
        <v>3968</v>
      </c>
      <c r="K364">
        <v>608100</v>
      </c>
      <c r="L364" t="s">
        <v>3969</v>
      </c>
      <c r="M364">
        <v>500000</v>
      </c>
      <c r="N364" t="s">
        <v>3970</v>
      </c>
      <c r="O364">
        <v>60</v>
      </c>
      <c r="P364" t="s">
        <v>3971</v>
      </c>
      <c r="Q364">
        <v>0</v>
      </c>
      <c r="R364" t="s">
        <v>3972</v>
      </c>
      <c r="S364">
        <v>-3500</v>
      </c>
      <c r="T364" s="7" t="str">
        <f t="shared" si="5"/>
        <v>hp_393900;atk_243240;hit_500000;miss_60;cirt_0;cirtSub_-3500</v>
      </c>
    </row>
    <row r="365" spans="1:20" x14ac:dyDescent="0.15">
      <c r="A365" s="16">
        <v>380363</v>
      </c>
      <c r="B365" s="16" t="s">
        <v>230</v>
      </c>
      <c r="C365" s="16">
        <v>1</v>
      </c>
      <c r="D365" s="16">
        <v>2</v>
      </c>
      <c r="E365" s="20">
        <v>122</v>
      </c>
      <c r="F365" s="19" t="s">
        <v>3967</v>
      </c>
      <c r="I365">
        <v>614000</v>
      </c>
      <c r="J365" t="s">
        <v>3968</v>
      </c>
      <c r="K365">
        <v>616400</v>
      </c>
      <c r="L365" t="s">
        <v>3969</v>
      </c>
      <c r="M365">
        <v>500000</v>
      </c>
      <c r="N365" t="s">
        <v>3970</v>
      </c>
      <c r="O365">
        <v>61</v>
      </c>
      <c r="P365" t="s">
        <v>3971</v>
      </c>
      <c r="Q365">
        <v>0</v>
      </c>
      <c r="R365" t="s">
        <v>3972</v>
      </c>
      <c r="S365">
        <v>-3500</v>
      </c>
      <c r="T365" s="7" t="str">
        <f t="shared" si="5"/>
        <v>hp_399100;atk_246560;hit_500000;miss_61;cirt_0;cirtSub_-3500</v>
      </c>
    </row>
    <row r="366" spans="1:20" x14ac:dyDescent="0.15">
      <c r="A366" s="16">
        <v>380364</v>
      </c>
      <c r="B366" s="16" t="s">
        <v>230</v>
      </c>
      <c r="C366" s="16">
        <v>1</v>
      </c>
      <c r="D366" s="16">
        <v>2</v>
      </c>
      <c r="E366" s="20">
        <v>122</v>
      </c>
      <c r="F366" s="19" t="s">
        <v>3967</v>
      </c>
      <c r="I366">
        <v>614000</v>
      </c>
      <c r="J366" t="s">
        <v>3968</v>
      </c>
      <c r="K366">
        <v>616400</v>
      </c>
      <c r="L366" t="s">
        <v>3969</v>
      </c>
      <c r="M366">
        <v>500000</v>
      </c>
      <c r="N366" t="s">
        <v>3970</v>
      </c>
      <c r="O366">
        <v>61</v>
      </c>
      <c r="P366" t="s">
        <v>3971</v>
      </c>
      <c r="Q366">
        <v>0</v>
      </c>
      <c r="R366" t="s">
        <v>3972</v>
      </c>
      <c r="S366">
        <v>-3500</v>
      </c>
      <c r="T366" s="7" t="str">
        <f t="shared" si="5"/>
        <v>hp_399100;atk_246560;hit_500000;miss_61;cirt_0;cirtSub_-3500</v>
      </c>
    </row>
    <row r="367" spans="1:20" x14ac:dyDescent="0.15">
      <c r="A367" s="16">
        <v>380365</v>
      </c>
      <c r="B367" s="16" t="s">
        <v>230</v>
      </c>
      <c r="C367" s="16">
        <v>1</v>
      </c>
      <c r="D367" s="16">
        <v>2</v>
      </c>
      <c r="E367" s="20">
        <v>122</v>
      </c>
      <c r="F367" s="19" t="s">
        <v>3967</v>
      </c>
      <c r="I367">
        <v>614000</v>
      </c>
      <c r="J367" t="s">
        <v>3968</v>
      </c>
      <c r="K367">
        <v>616400</v>
      </c>
      <c r="L367" t="s">
        <v>3969</v>
      </c>
      <c r="M367">
        <v>500000</v>
      </c>
      <c r="N367" t="s">
        <v>3970</v>
      </c>
      <c r="O367">
        <v>61</v>
      </c>
      <c r="P367" t="s">
        <v>3971</v>
      </c>
      <c r="Q367">
        <v>0</v>
      </c>
      <c r="R367" t="s">
        <v>3972</v>
      </c>
      <c r="S367">
        <v>-3500</v>
      </c>
      <c r="T367" s="7" t="str">
        <f t="shared" si="5"/>
        <v>hp_399100;atk_246560;hit_500000;miss_61;cirt_0;cirtSub_-3500</v>
      </c>
    </row>
    <row r="368" spans="1:20" x14ac:dyDescent="0.15">
      <c r="A368" s="16">
        <v>380366</v>
      </c>
      <c r="B368" s="16" t="s">
        <v>230</v>
      </c>
      <c r="C368" s="16">
        <v>1</v>
      </c>
      <c r="D368" s="16">
        <v>2</v>
      </c>
      <c r="E368" s="20">
        <v>123</v>
      </c>
      <c r="F368" s="19" t="s">
        <v>3967</v>
      </c>
      <c r="I368">
        <v>624000</v>
      </c>
      <c r="J368" t="s">
        <v>3968</v>
      </c>
      <c r="K368">
        <v>624700</v>
      </c>
      <c r="L368" t="s">
        <v>3969</v>
      </c>
      <c r="M368">
        <v>500000</v>
      </c>
      <c r="N368" t="s">
        <v>3970</v>
      </c>
      <c r="O368">
        <v>61</v>
      </c>
      <c r="P368" t="s">
        <v>3971</v>
      </c>
      <c r="Q368">
        <v>0</v>
      </c>
      <c r="R368" t="s">
        <v>3972</v>
      </c>
      <c r="S368">
        <v>-3500</v>
      </c>
      <c r="T368" s="7" t="str">
        <f t="shared" si="5"/>
        <v>hp_405600;atk_249880;hit_500000;miss_61;cirt_0;cirtSub_-3500</v>
      </c>
    </row>
    <row r="369" spans="1:20" x14ac:dyDescent="0.15">
      <c r="A369" s="16">
        <v>380367</v>
      </c>
      <c r="B369" s="16" t="s">
        <v>230</v>
      </c>
      <c r="C369" s="16">
        <v>1</v>
      </c>
      <c r="D369" s="16">
        <v>2</v>
      </c>
      <c r="E369" s="20">
        <v>123</v>
      </c>
      <c r="F369" s="19" t="s">
        <v>3967</v>
      </c>
      <c r="I369">
        <v>624000</v>
      </c>
      <c r="J369" t="s">
        <v>3968</v>
      </c>
      <c r="K369">
        <v>624700</v>
      </c>
      <c r="L369" t="s">
        <v>3969</v>
      </c>
      <c r="M369">
        <v>500000</v>
      </c>
      <c r="N369" t="s">
        <v>3970</v>
      </c>
      <c r="O369">
        <v>61</v>
      </c>
      <c r="P369" t="s">
        <v>3971</v>
      </c>
      <c r="Q369">
        <v>0</v>
      </c>
      <c r="R369" t="s">
        <v>3972</v>
      </c>
      <c r="S369">
        <v>-3500</v>
      </c>
      <c r="T369" s="7" t="str">
        <f t="shared" si="5"/>
        <v>hp_405600;atk_249880;hit_500000;miss_61;cirt_0;cirtSub_-3500</v>
      </c>
    </row>
    <row r="370" spans="1:20" x14ac:dyDescent="0.15">
      <c r="A370" s="16">
        <v>380368</v>
      </c>
      <c r="B370" s="16" t="s">
        <v>230</v>
      </c>
      <c r="C370" s="16">
        <v>1</v>
      </c>
      <c r="D370" s="16">
        <v>2</v>
      </c>
      <c r="E370" s="20">
        <v>123</v>
      </c>
      <c r="F370" s="19" t="s">
        <v>3967</v>
      </c>
      <c r="I370">
        <v>624000</v>
      </c>
      <c r="J370" t="s">
        <v>3968</v>
      </c>
      <c r="K370">
        <v>624700</v>
      </c>
      <c r="L370" t="s">
        <v>3969</v>
      </c>
      <c r="M370">
        <v>500000</v>
      </c>
      <c r="N370" t="s">
        <v>3970</v>
      </c>
      <c r="O370">
        <v>61</v>
      </c>
      <c r="P370" t="s">
        <v>3971</v>
      </c>
      <c r="Q370">
        <v>0</v>
      </c>
      <c r="R370" t="s">
        <v>3972</v>
      </c>
      <c r="S370">
        <v>-3500</v>
      </c>
      <c r="T370" s="7" t="str">
        <f t="shared" si="5"/>
        <v>hp_405600;atk_249880;hit_500000;miss_61;cirt_0;cirtSub_-3500</v>
      </c>
    </row>
    <row r="371" spans="1:20" x14ac:dyDescent="0.15">
      <c r="A371" s="16">
        <v>380369</v>
      </c>
      <c r="B371" s="16" t="s">
        <v>230</v>
      </c>
      <c r="C371" s="16">
        <v>1</v>
      </c>
      <c r="D371" s="16">
        <v>2</v>
      </c>
      <c r="E371" s="20">
        <v>124</v>
      </c>
      <c r="F371" s="19" t="s">
        <v>3967</v>
      </c>
      <c r="I371">
        <v>632000</v>
      </c>
      <c r="J371" t="s">
        <v>3968</v>
      </c>
      <c r="K371">
        <v>633000</v>
      </c>
      <c r="L371" t="s">
        <v>3969</v>
      </c>
      <c r="M371">
        <v>500000</v>
      </c>
      <c r="N371" t="s">
        <v>3970</v>
      </c>
      <c r="O371">
        <v>62</v>
      </c>
      <c r="P371" t="s">
        <v>3971</v>
      </c>
      <c r="Q371">
        <v>0</v>
      </c>
      <c r="R371" t="s">
        <v>3972</v>
      </c>
      <c r="S371">
        <v>-3500</v>
      </c>
      <c r="T371" s="7" t="str">
        <f t="shared" si="5"/>
        <v>hp_410800;atk_253200;hit_500000;miss_62;cirt_0;cirtSub_-3500</v>
      </c>
    </row>
    <row r="372" spans="1:20" x14ac:dyDescent="0.15">
      <c r="A372" s="16">
        <v>380370</v>
      </c>
      <c r="B372" s="16" t="s">
        <v>230</v>
      </c>
      <c r="C372" s="16">
        <v>1</v>
      </c>
      <c r="D372" s="16">
        <v>2</v>
      </c>
      <c r="E372" s="20">
        <v>124</v>
      </c>
      <c r="F372" s="19" t="s">
        <v>3967</v>
      </c>
      <c r="I372">
        <v>632000</v>
      </c>
      <c r="J372" t="s">
        <v>3968</v>
      </c>
      <c r="K372">
        <v>633000</v>
      </c>
      <c r="L372" t="s">
        <v>3969</v>
      </c>
      <c r="M372">
        <v>500000</v>
      </c>
      <c r="N372" t="s">
        <v>3970</v>
      </c>
      <c r="O372">
        <v>62</v>
      </c>
      <c r="P372" t="s">
        <v>3971</v>
      </c>
      <c r="Q372">
        <v>0</v>
      </c>
      <c r="R372" t="s">
        <v>3972</v>
      </c>
      <c r="S372">
        <v>-3500</v>
      </c>
      <c r="T372" s="7" t="str">
        <f t="shared" si="5"/>
        <v>hp_410800;atk_253200;hit_500000;miss_62;cirt_0;cirtSub_-3500</v>
      </c>
    </row>
    <row r="373" spans="1:20" x14ac:dyDescent="0.15">
      <c r="A373" s="16">
        <v>380371</v>
      </c>
      <c r="B373" s="16" t="s">
        <v>230</v>
      </c>
      <c r="C373" s="16">
        <v>1</v>
      </c>
      <c r="D373" s="16">
        <v>2</v>
      </c>
      <c r="E373" s="20">
        <v>124</v>
      </c>
      <c r="F373" s="19" t="s">
        <v>3967</v>
      </c>
      <c r="I373">
        <v>632000</v>
      </c>
      <c r="J373" t="s">
        <v>3968</v>
      </c>
      <c r="K373">
        <v>633000</v>
      </c>
      <c r="L373" t="s">
        <v>3969</v>
      </c>
      <c r="M373">
        <v>500000</v>
      </c>
      <c r="N373" t="s">
        <v>3970</v>
      </c>
      <c r="O373">
        <v>62</v>
      </c>
      <c r="P373" t="s">
        <v>3971</v>
      </c>
      <c r="Q373">
        <v>0</v>
      </c>
      <c r="R373" t="s">
        <v>3972</v>
      </c>
      <c r="S373">
        <v>-3500</v>
      </c>
      <c r="T373" s="7" t="str">
        <f t="shared" si="5"/>
        <v>hp_410800;atk_253200;hit_500000;miss_62;cirt_0;cirtSub_-3500</v>
      </c>
    </row>
    <row r="374" spans="1:20" x14ac:dyDescent="0.15">
      <c r="A374" s="16">
        <v>380372</v>
      </c>
      <c r="B374" s="16" t="s">
        <v>230</v>
      </c>
      <c r="C374" s="16">
        <v>1</v>
      </c>
      <c r="D374" s="16">
        <v>2</v>
      </c>
      <c r="E374" s="20">
        <v>125</v>
      </c>
      <c r="F374" s="19" t="s">
        <v>3967</v>
      </c>
      <c r="I374">
        <v>640000</v>
      </c>
      <c r="J374" t="s">
        <v>3968</v>
      </c>
      <c r="K374">
        <v>641300</v>
      </c>
      <c r="L374" t="s">
        <v>3969</v>
      </c>
      <c r="M374">
        <v>500000</v>
      </c>
      <c r="N374" t="s">
        <v>3970</v>
      </c>
      <c r="O374">
        <v>62</v>
      </c>
      <c r="P374" t="s">
        <v>3971</v>
      </c>
      <c r="Q374">
        <v>0</v>
      </c>
      <c r="R374" t="s">
        <v>3972</v>
      </c>
      <c r="S374">
        <v>-3500</v>
      </c>
      <c r="T374" s="7" t="str">
        <f t="shared" si="5"/>
        <v>hp_416000;atk_256520;hit_500000;miss_62;cirt_0;cirtSub_-3500</v>
      </c>
    </row>
    <row r="375" spans="1:20" x14ac:dyDescent="0.15">
      <c r="A375" s="16">
        <v>380373</v>
      </c>
      <c r="B375" s="16" t="s">
        <v>230</v>
      </c>
      <c r="C375" s="16">
        <v>1</v>
      </c>
      <c r="D375" s="16">
        <v>2</v>
      </c>
      <c r="E375" s="20">
        <v>125</v>
      </c>
      <c r="F375" s="19" t="s">
        <v>3967</v>
      </c>
      <c r="I375">
        <v>640000</v>
      </c>
      <c r="J375" t="s">
        <v>3968</v>
      </c>
      <c r="K375">
        <v>641300</v>
      </c>
      <c r="L375" t="s">
        <v>3969</v>
      </c>
      <c r="M375">
        <v>500000</v>
      </c>
      <c r="N375" t="s">
        <v>3970</v>
      </c>
      <c r="O375">
        <v>62</v>
      </c>
      <c r="P375" t="s">
        <v>3971</v>
      </c>
      <c r="Q375">
        <v>0</v>
      </c>
      <c r="R375" t="s">
        <v>3972</v>
      </c>
      <c r="S375">
        <v>-3500</v>
      </c>
      <c r="T375" s="7" t="str">
        <f t="shared" si="5"/>
        <v>hp_416000;atk_256520;hit_500000;miss_62;cirt_0;cirtSub_-3500</v>
      </c>
    </row>
    <row r="376" spans="1:20" x14ac:dyDescent="0.15">
      <c r="A376" s="16">
        <v>380374</v>
      </c>
      <c r="B376" s="16" t="s">
        <v>230</v>
      </c>
      <c r="C376" s="16">
        <v>1</v>
      </c>
      <c r="D376" s="16">
        <v>2</v>
      </c>
      <c r="E376" s="20">
        <v>125</v>
      </c>
      <c r="F376" s="19" t="s">
        <v>3967</v>
      </c>
      <c r="I376">
        <v>640000</v>
      </c>
      <c r="J376" t="s">
        <v>3968</v>
      </c>
      <c r="K376">
        <v>641300</v>
      </c>
      <c r="L376" t="s">
        <v>3969</v>
      </c>
      <c r="M376">
        <v>500000</v>
      </c>
      <c r="N376" t="s">
        <v>3970</v>
      </c>
      <c r="O376">
        <v>62</v>
      </c>
      <c r="P376" t="s">
        <v>3971</v>
      </c>
      <c r="Q376">
        <v>0</v>
      </c>
      <c r="R376" t="s">
        <v>3972</v>
      </c>
      <c r="S376">
        <v>-3500</v>
      </c>
      <c r="T376" s="7" t="str">
        <f t="shared" si="5"/>
        <v>hp_416000;atk_256520;hit_500000;miss_62;cirt_0;cirtSub_-3500</v>
      </c>
    </row>
    <row r="377" spans="1:20" x14ac:dyDescent="0.15">
      <c r="A377" s="16">
        <v>380375</v>
      </c>
      <c r="B377" s="16" t="s">
        <v>230</v>
      </c>
      <c r="C377" s="16">
        <v>1</v>
      </c>
      <c r="D377" s="16">
        <v>2</v>
      </c>
      <c r="E377" s="20">
        <v>126</v>
      </c>
      <c r="F377" s="19" t="s">
        <v>3967</v>
      </c>
      <c r="I377">
        <v>648000</v>
      </c>
      <c r="J377" t="s">
        <v>3968</v>
      </c>
      <c r="K377">
        <v>649600</v>
      </c>
      <c r="L377" t="s">
        <v>3969</v>
      </c>
      <c r="M377">
        <v>500000</v>
      </c>
      <c r="N377" t="s">
        <v>3970</v>
      </c>
      <c r="O377">
        <v>63</v>
      </c>
      <c r="P377" t="s">
        <v>3971</v>
      </c>
      <c r="Q377">
        <v>0</v>
      </c>
      <c r="R377" t="s">
        <v>3972</v>
      </c>
      <c r="S377">
        <v>-3500</v>
      </c>
      <c r="T377" s="7" t="str">
        <f t="shared" si="5"/>
        <v>hp_421200;atk_259840;hit_500000;miss_63;cirt_0;cirtSub_-3500</v>
      </c>
    </row>
    <row r="378" spans="1:20" x14ac:dyDescent="0.15">
      <c r="A378" s="16">
        <v>380376</v>
      </c>
      <c r="B378" s="16" t="s">
        <v>230</v>
      </c>
      <c r="C378" s="16">
        <v>1</v>
      </c>
      <c r="D378" s="16">
        <v>2</v>
      </c>
      <c r="E378" s="20">
        <v>126</v>
      </c>
      <c r="F378" s="19" t="s">
        <v>3967</v>
      </c>
      <c r="I378">
        <v>648000</v>
      </c>
      <c r="J378" t="s">
        <v>3968</v>
      </c>
      <c r="K378">
        <v>649600</v>
      </c>
      <c r="L378" t="s">
        <v>3969</v>
      </c>
      <c r="M378">
        <v>500000</v>
      </c>
      <c r="N378" t="s">
        <v>3970</v>
      </c>
      <c r="O378">
        <v>63</v>
      </c>
      <c r="P378" t="s">
        <v>3971</v>
      </c>
      <c r="Q378">
        <v>0</v>
      </c>
      <c r="R378" t="s">
        <v>3972</v>
      </c>
      <c r="S378">
        <v>-3500</v>
      </c>
      <c r="T378" s="7" t="str">
        <f t="shared" si="5"/>
        <v>hp_421200;atk_259840;hit_500000;miss_63;cirt_0;cirtSub_-3500</v>
      </c>
    </row>
    <row r="379" spans="1:20" x14ac:dyDescent="0.15">
      <c r="A379" s="16">
        <v>380377</v>
      </c>
      <c r="B379" s="16" t="s">
        <v>230</v>
      </c>
      <c r="C379" s="16">
        <v>1</v>
      </c>
      <c r="D379" s="16">
        <v>2</v>
      </c>
      <c r="E379" s="20">
        <v>126</v>
      </c>
      <c r="F379" s="19" t="s">
        <v>3967</v>
      </c>
      <c r="I379">
        <v>648000</v>
      </c>
      <c r="J379" t="s">
        <v>3968</v>
      </c>
      <c r="K379">
        <v>649600</v>
      </c>
      <c r="L379" t="s">
        <v>3969</v>
      </c>
      <c r="M379">
        <v>500000</v>
      </c>
      <c r="N379" t="s">
        <v>3970</v>
      </c>
      <c r="O379">
        <v>63</v>
      </c>
      <c r="P379" t="s">
        <v>3971</v>
      </c>
      <c r="Q379">
        <v>0</v>
      </c>
      <c r="R379" t="s">
        <v>3972</v>
      </c>
      <c r="S379">
        <v>-3500</v>
      </c>
      <c r="T379" s="7" t="str">
        <f t="shared" si="5"/>
        <v>hp_421200;atk_259840;hit_500000;miss_63;cirt_0;cirtSub_-3500</v>
      </c>
    </row>
    <row r="380" spans="1:20" x14ac:dyDescent="0.15">
      <c r="A380" s="16">
        <v>380378</v>
      </c>
      <c r="B380" s="16" t="s">
        <v>230</v>
      </c>
      <c r="C380" s="16">
        <v>1</v>
      </c>
      <c r="D380" s="16">
        <v>2</v>
      </c>
      <c r="E380" s="20">
        <v>127</v>
      </c>
      <c r="F380" s="19" t="s">
        <v>3967</v>
      </c>
      <c r="I380">
        <v>656000</v>
      </c>
      <c r="J380" t="s">
        <v>3968</v>
      </c>
      <c r="K380">
        <v>657900</v>
      </c>
      <c r="L380" t="s">
        <v>3969</v>
      </c>
      <c r="M380">
        <v>500000</v>
      </c>
      <c r="N380" t="s">
        <v>3970</v>
      </c>
      <c r="O380">
        <v>63</v>
      </c>
      <c r="P380" t="s">
        <v>3971</v>
      </c>
      <c r="Q380">
        <v>0</v>
      </c>
      <c r="R380" t="s">
        <v>3972</v>
      </c>
      <c r="S380">
        <v>-3500</v>
      </c>
      <c r="T380" s="7" t="str">
        <f t="shared" si="5"/>
        <v>hp_426400;atk_263160;hit_500000;miss_63;cirt_0;cirtSub_-3500</v>
      </c>
    </row>
    <row r="381" spans="1:20" x14ac:dyDescent="0.15">
      <c r="A381" s="16">
        <v>380379</v>
      </c>
      <c r="B381" s="16" t="s">
        <v>230</v>
      </c>
      <c r="C381" s="16">
        <v>1</v>
      </c>
      <c r="D381" s="16">
        <v>2</v>
      </c>
      <c r="E381" s="20">
        <v>127</v>
      </c>
      <c r="F381" s="19" t="s">
        <v>3967</v>
      </c>
      <c r="I381">
        <v>656000</v>
      </c>
      <c r="J381" t="s">
        <v>3968</v>
      </c>
      <c r="K381">
        <v>657900</v>
      </c>
      <c r="L381" t="s">
        <v>3969</v>
      </c>
      <c r="M381">
        <v>500000</v>
      </c>
      <c r="N381" t="s">
        <v>3970</v>
      </c>
      <c r="O381">
        <v>63</v>
      </c>
      <c r="P381" t="s">
        <v>3971</v>
      </c>
      <c r="Q381">
        <v>0</v>
      </c>
      <c r="R381" t="s">
        <v>3972</v>
      </c>
      <c r="S381">
        <v>-3500</v>
      </c>
      <c r="T381" s="7" t="str">
        <f t="shared" si="5"/>
        <v>hp_426400;atk_263160;hit_500000;miss_63;cirt_0;cirtSub_-3500</v>
      </c>
    </row>
    <row r="382" spans="1:20" x14ac:dyDescent="0.15">
      <c r="A382" s="16">
        <v>380380</v>
      </c>
      <c r="B382" s="16" t="s">
        <v>230</v>
      </c>
      <c r="C382" s="16">
        <v>1</v>
      </c>
      <c r="D382" s="16">
        <v>2</v>
      </c>
      <c r="E382" s="20">
        <v>127</v>
      </c>
      <c r="F382" s="19" t="s">
        <v>3967</v>
      </c>
      <c r="I382">
        <v>656000</v>
      </c>
      <c r="J382" t="s">
        <v>3968</v>
      </c>
      <c r="K382">
        <v>657900</v>
      </c>
      <c r="L382" t="s">
        <v>3969</v>
      </c>
      <c r="M382">
        <v>500000</v>
      </c>
      <c r="N382" t="s">
        <v>3970</v>
      </c>
      <c r="O382">
        <v>63</v>
      </c>
      <c r="P382" t="s">
        <v>3971</v>
      </c>
      <c r="Q382">
        <v>0</v>
      </c>
      <c r="R382" t="s">
        <v>3972</v>
      </c>
      <c r="S382">
        <v>-3500</v>
      </c>
      <c r="T382" s="7" t="str">
        <f t="shared" si="5"/>
        <v>hp_426400;atk_263160;hit_500000;miss_63;cirt_0;cirtSub_-3500</v>
      </c>
    </row>
    <row r="383" spans="1:20" x14ac:dyDescent="0.15">
      <c r="A383" s="16">
        <v>380381</v>
      </c>
      <c r="B383" s="16" t="s">
        <v>230</v>
      </c>
      <c r="C383" s="16">
        <v>1</v>
      </c>
      <c r="D383" s="16">
        <v>2</v>
      </c>
      <c r="E383" s="20">
        <v>128</v>
      </c>
      <c r="F383" s="19" t="s">
        <v>3967</v>
      </c>
      <c r="I383">
        <v>664000</v>
      </c>
      <c r="J383" t="s">
        <v>3968</v>
      </c>
      <c r="K383">
        <v>666200</v>
      </c>
      <c r="L383" t="s">
        <v>3969</v>
      </c>
      <c r="M383">
        <v>500000</v>
      </c>
      <c r="N383" t="s">
        <v>3970</v>
      </c>
      <c r="O383">
        <v>64</v>
      </c>
      <c r="P383" t="s">
        <v>3971</v>
      </c>
      <c r="Q383">
        <v>0</v>
      </c>
      <c r="R383" t="s">
        <v>3972</v>
      </c>
      <c r="S383">
        <v>-3500</v>
      </c>
      <c r="T383" s="7" t="str">
        <f t="shared" si="5"/>
        <v>hp_431600;atk_266480;hit_500000;miss_64;cirt_0;cirtSub_-3500</v>
      </c>
    </row>
    <row r="384" spans="1:20" x14ac:dyDescent="0.15">
      <c r="A384" s="16">
        <v>380382</v>
      </c>
      <c r="B384" s="16" t="s">
        <v>230</v>
      </c>
      <c r="C384" s="16">
        <v>1</v>
      </c>
      <c r="D384" s="16">
        <v>2</v>
      </c>
      <c r="E384" s="20">
        <v>128</v>
      </c>
      <c r="F384" s="19" t="s">
        <v>3967</v>
      </c>
      <c r="I384">
        <v>664000</v>
      </c>
      <c r="J384" t="s">
        <v>3968</v>
      </c>
      <c r="K384">
        <v>666200</v>
      </c>
      <c r="L384" t="s">
        <v>3969</v>
      </c>
      <c r="M384">
        <v>500000</v>
      </c>
      <c r="N384" t="s">
        <v>3970</v>
      </c>
      <c r="O384">
        <v>64</v>
      </c>
      <c r="P384" t="s">
        <v>3971</v>
      </c>
      <c r="Q384">
        <v>0</v>
      </c>
      <c r="R384" t="s">
        <v>3972</v>
      </c>
      <c r="S384">
        <v>-3500</v>
      </c>
      <c r="T384" s="7" t="str">
        <f t="shared" si="5"/>
        <v>hp_431600;atk_266480;hit_500000;miss_64;cirt_0;cirtSub_-3500</v>
      </c>
    </row>
    <row r="385" spans="1:20" x14ac:dyDescent="0.15">
      <c r="A385" s="16">
        <v>380383</v>
      </c>
      <c r="B385" s="16" t="s">
        <v>230</v>
      </c>
      <c r="C385" s="16">
        <v>1</v>
      </c>
      <c r="D385" s="16">
        <v>2</v>
      </c>
      <c r="E385" s="20">
        <v>128</v>
      </c>
      <c r="F385" s="19" t="s">
        <v>3967</v>
      </c>
      <c r="I385">
        <v>664000</v>
      </c>
      <c r="J385" t="s">
        <v>3968</v>
      </c>
      <c r="K385">
        <v>666200</v>
      </c>
      <c r="L385" t="s">
        <v>3969</v>
      </c>
      <c r="M385">
        <v>500000</v>
      </c>
      <c r="N385" t="s">
        <v>3970</v>
      </c>
      <c r="O385">
        <v>64</v>
      </c>
      <c r="P385" t="s">
        <v>3971</v>
      </c>
      <c r="Q385">
        <v>0</v>
      </c>
      <c r="R385" t="s">
        <v>3972</v>
      </c>
      <c r="S385">
        <v>-3500</v>
      </c>
      <c r="T385" s="7" t="str">
        <f t="shared" si="5"/>
        <v>hp_431600;atk_266480;hit_500000;miss_64;cirt_0;cirtSub_-3500</v>
      </c>
    </row>
    <row r="386" spans="1:20" x14ac:dyDescent="0.15">
      <c r="A386" s="16">
        <v>380384</v>
      </c>
      <c r="B386" s="16" t="s">
        <v>230</v>
      </c>
      <c r="C386" s="16">
        <v>1</v>
      </c>
      <c r="D386" s="16">
        <v>2</v>
      </c>
      <c r="E386" s="20">
        <v>129</v>
      </c>
      <c r="F386" s="19" t="s">
        <v>3967</v>
      </c>
      <c r="I386">
        <v>672000</v>
      </c>
      <c r="J386" t="s">
        <v>3968</v>
      </c>
      <c r="K386">
        <v>674500</v>
      </c>
      <c r="L386" t="s">
        <v>3969</v>
      </c>
      <c r="M386">
        <v>500000</v>
      </c>
      <c r="N386" t="s">
        <v>3970</v>
      </c>
      <c r="O386">
        <v>64</v>
      </c>
      <c r="P386" t="s">
        <v>3971</v>
      </c>
      <c r="Q386">
        <v>0</v>
      </c>
      <c r="R386" t="s">
        <v>3972</v>
      </c>
      <c r="S386">
        <v>-3500</v>
      </c>
      <c r="T386" s="7" t="str">
        <f t="shared" si="5"/>
        <v>hp_436800;atk_269800;hit_500000;miss_64;cirt_0;cirtSub_-3500</v>
      </c>
    </row>
    <row r="387" spans="1:20" x14ac:dyDescent="0.15">
      <c r="A387" s="16">
        <v>380385</v>
      </c>
      <c r="B387" s="16" t="s">
        <v>230</v>
      </c>
      <c r="C387" s="16">
        <v>1</v>
      </c>
      <c r="D387" s="16">
        <v>2</v>
      </c>
      <c r="E387" s="20">
        <v>129</v>
      </c>
      <c r="F387" s="19" t="s">
        <v>3967</v>
      </c>
      <c r="I387">
        <v>672000</v>
      </c>
      <c r="J387" t="s">
        <v>3968</v>
      </c>
      <c r="K387">
        <v>674500</v>
      </c>
      <c r="L387" t="s">
        <v>3969</v>
      </c>
      <c r="M387">
        <v>500000</v>
      </c>
      <c r="N387" t="s">
        <v>3970</v>
      </c>
      <c r="O387">
        <v>64</v>
      </c>
      <c r="P387" t="s">
        <v>3971</v>
      </c>
      <c r="Q387">
        <v>0</v>
      </c>
      <c r="R387" t="s">
        <v>3972</v>
      </c>
      <c r="S387">
        <v>-3500</v>
      </c>
      <c r="T387" s="7" t="str">
        <f t="shared" ref="T387:T450" si="6">F387&amp;"_"&amp;INT(I387*0.65)&amp;";"&amp;J387&amp;"_"&amp;INT(K387*0.4)&amp;";"&amp;L387&amp;"_"&amp;M387&amp;";"&amp;N387&amp;"_"&amp;O387&amp;";"&amp;P387&amp;"_"&amp;Q387&amp;";"&amp;R387&amp;"_"&amp;S387</f>
        <v>hp_436800;atk_269800;hit_500000;miss_64;cirt_0;cirtSub_-3500</v>
      </c>
    </row>
    <row r="388" spans="1:20" x14ac:dyDescent="0.15">
      <c r="A388" s="16">
        <v>380386</v>
      </c>
      <c r="B388" s="16" t="s">
        <v>230</v>
      </c>
      <c r="C388" s="16">
        <v>1</v>
      </c>
      <c r="D388" s="16">
        <v>2</v>
      </c>
      <c r="E388" s="20">
        <v>129</v>
      </c>
      <c r="F388" s="19" t="s">
        <v>3967</v>
      </c>
      <c r="I388">
        <v>672000</v>
      </c>
      <c r="J388" t="s">
        <v>3968</v>
      </c>
      <c r="K388">
        <v>674500</v>
      </c>
      <c r="L388" t="s">
        <v>3969</v>
      </c>
      <c r="M388">
        <v>500000</v>
      </c>
      <c r="N388" t="s">
        <v>3970</v>
      </c>
      <c r="O388">
        <v>64</v>
      </c>
      <c r="P388" t="s">
        <v>3971</v>
      </c>
      <c r="Q388">
        <v>0</v>
      </c>
      <c r="R388" t="s">
        <v>3972</v>
      </c>
      <c r="S388">
        <v>-3500</v>
      </c>
      <c r="T388" s="7" t="str">
        <f t="shared" si="6"/>
        <v>hp_436800;atk_269800;hit_500000;miss_64;cirt_0;cirtSub_-3500</v>
      </c>
    </row>
    <row r="389" spans="1:20" x14ac:dyDescent="0.15">
      <c r="A389" s="16">
        <v>380387</v>
      </c>
      <c r="B389" s="16" t="s">
        <v>230</v>
      </c>
      <c r="C389" s="16">
        <v>1</v>
      </c>
      <c r="D389" s="16">
        <v>2</v>
      </c>
      <c r="E389" s="20">
        <v>130</v>
      </c>
      <c r="F389" s="19" t="s">
        <v>3967</v>
      </c>
      <c r="I389">
        <v>680000</v>
      </c>
      <c r="J389" t="s">
        <v>3968</v>
      </c>
      <c r="K389">
        <v>682800</v>
      </c>
      <c r="L389" t="s">
        <v>3969</v>
      </c>
      <c r="M389">
        <v>500000</v>
      </c>
      <c r="N389" t="s">
        <v>3970</v>
      </c>
      <c r="O389">
        <v>65</v>
      </c>
      <c r="P389" t="s">
        <v>3971</v>
      </c>
      <c r="Q389">
        <v>0</v>
      </c>
      <c r="R389" t="s">
        <v>3972</v>
      </c>
      <c r="S389">
        <v>-3500</v>
      </c>
      <c r="T389" s="7" t="str">
        <f t="shared" si="6"/>
        <v>hp_442000;atk_273120;hit_500000;miss_65;cirt_0;cirtSub_-3500</v>
      </c>
    </row>
    <row r="390" spans="1:20" x14ac:dyDescent="0.15">
      <c r="A390" s="16">
        <v>380388</v>
      </c>
      <c r="B390" s="16" t="s">
        <v>230</v>
      </c>
      <c r="C390" s="16">
        <v>1</v>
      </c>
      <c r="D390" s="16">
        <v>2</v>
      </c>
      <c r="E390" s="20">
        <v>130</v>
      </c>
      <c r="F390" s="19" t="s">
        <v>3967</v>
      </c>
      <c r="I390">
        <v>680000</v>
      </c>
      <c r="J390" t="s">
        <v>3968</v>
      </c>
      <c r="K390">
        <v>682800</v>
      </c>
      <c r="L390" t="s">
        <v>3969</v>
      </c>
      <c r="M390">
        <v>500000</v>
      </c>
      <c r="N390" t="s">
        <v>3970</v>
      </c>
      <c r="O390">
        <v>65</v>
      </c>
      <c r="P390" t="s">
        <v>3971</v>
      </c>
      <c r="Q390">
        <v>0</v>
      </c>
      <c r="R390" t="s">
        <v>3972</v>
      </c>
      <c r="S390">
        <v>-3500</v>
      </c>
      <c r="T390" s="7" t="str">
        <f t="shared" si="6"/>
        <v>hp_442000;atk_273120;hit_500000;miss_65;cirt_0;cirtSub_-3500</v>
      </c>
    </row>
    <row r="391" spans="1:20" x14ac:dyDescent="0.15">
      <c r="A391" s="16">
        <v>380389</v>
      </c>
      <c r="B391" s="16" t="s">
        <v>230</v>
      </c>
      <c r="C391" s="16">
        <v>1</v>
      </c>
      <c r="D391" s="16">
        <v>2</v>
      </c>
      <c r="E391" s="20">
        <v>130</v>
      </c>
      <c r="F391" s="19" t="s">
        <v>3967</v>
      </c>
      <c r="I391">
        <v>680000</v>
      </c>
      <c r="J391" t="s">
        <v>3968</v>
      </c>
      <c r="K391">
        <v>682800</v>
      </c>
      <c r="L391" t="s">
        <v>3969</v>
      </c>
      <c r="M391">
        <v>500000</v>
      </c>
      <c r="N391" t="s">
        <v>3970</v>
      </c>
      <c r="O391">
        <v>65</v>
      </c>
      <c r="P391" t="s">
        <v>3971</v>
      </c>
      <c r="Q391">
        <v>0</v>
      </c>
      <c r="R391" t="s">
        <v>3972</v>
      </c>
      <c r="S391">
        <v>-3500</v>
      </c>
      <c r="T391" s="7" t="str">
        <f t="shared" si="6"/>
        <v>hp_442000;atk_273120;hit_500000;miss_65;cirt_0;cirtSub_-3500</v>
      </c>
    </row>
    <row r="392" spans="1:20" x14ac:dyDescent="0.15">
      <c r="A392" s="16">
        <v>380390</v>
      </c>
      <c r="B392" s="16" t="s">
        <v>230</v>
      </c>
      <c r="C392" s="16">
        <v>1</v>
      </c>
      <c r="D392" s="16">
        <v>2</v>
      </c>
      <c r="E392" s="20">
        <v>131</v>
      </c>
      <c r="F392" s="19" t="s">
        <v>3967</v>
      </c>
      <c r="I392">
        <v>688000</v>
      </c>
      <c r="J392" t="s">
        <v>3968</v>
      </c>
      <c r="K392">
        <v>691100</v>
      </c>
      <c r="L392" t="s">
        <v>3969</v>
      </c>
      <c r="M392">
        <v>500000</v>
      </c>
      <c r="N392" t="s">
        <v>3970</v>
      </c>
      <c r="O392">
        <v>65</v>
      </c>
      <c r="P392" t="s">
        <v>3971</v>
      </c>
      <c r="Q392">
        <v>0</v>
      </c>
      <c r="R392" t="s">
        <v>3972</v>
      </c>
      <c r="S392">
        <v>-3500</v>
      </c>
      <c r="T392" s="7" t="str">
        <f t="shared" si="6"/>
        <v>hp_447200;atk_276440;hit_500000;miss_65;cirt_0;cirtSub_-3500</v>
      </c>
    </row>
    <row r="393" spans="1:20" x14ac:dyDescent="0.15">
      <c r="A393" s="16">
        <v>380391</v>
      </c>
      <c r="B393" s="16" t="s">
        <v>230</v>
      </c>
      <c r="C393" s="16">
        <v>1</v>
      </c>
      <c r="D393" s="16">
        <v>2</v>
      </c>
      <c r="E393" s="20">
        <v>131</v>
      </c>
      <c r="F393" s="19" t="s">
        <v>3967</v>
      </c>
      <c r="I393">
        <v>688000</v>
      </c>
      <c r="J393" t="s">
        <v>3968</v>
      </c>
      <c r="K393">
        <v>691100</v>
      </c>
      <c r="L393" t="s">
        <v>3969</v>
      </c>
      <c r="M393">
        <v>500000</v>
      </c>
      <c r="N393" t="s">
        <v>3970</v>
      </c>
      <c r="O393">
        <v>65</v>
      </c>
      <c r="P393" t="s">
        <v>3971</v>
      </c>
      <c r="Q393">
        <v>0</v>
      </c>
      <c r="R393" t="s">
        <v>3972</v>
      </c>
      <c r="S393">
        <v>-3500</v>
      </c>
      <c r="T393" s="7" t="str">
        <f t="shared" si="6"/>
        <v>hp_447200;atk_276440;hit_500000;miss_65;cirt_0;cirtSub_-3500</v>
      </c>
    </row>
    <row r="394" spans="1:20" x14ac:dyDescent="0.15">
      <c r="A394" s="16">
        <v>380392</v>
      </c>
      <c r="B394" s="16" t="s">
        <v>230</v>
      </c>
      <c r="C394" s="16">
        <v>1</v>
      </c>
      <c r="D394" s="16">
        <v>2</v>
      </c>
      <c r="E394" s="20">
        <v>131</v>
      </c>
      <c r="F394" s="19" t="s">
        <v>3967</v>
      </c>
      <c r="I394">
        <v>688000</v>
      </c>
      <c r="J394" t="s">
        <v>3968</v>
      </c>
      <c r="K394">
        <v>691100</v>
      </c>
      <c r="L394" t="s">
        <v>3969</v>
      </c>
      <c r="M394">
        <v>500000</v>
      </c>
      <c r="N394" t="s">
        <v>3970</v>
      </c>
      <c r="O394">
        <v>65</v>
      </c>
      <c r="P394" t="s">
        <v>3971</v>
      </c>
      <c r="Q394">
        <v>0</v>
      </c>
      <c r="R394" t="s">
        <v>3972</v>
      </c>
      <c r="S394">
        <v>-3500</v>
      </c>
      <c r="T394" s="7" t="str">
        <f t="shared" si="6"/>
        <v>hp_447200;atk_276440;hit_500000;miss_65;cirt_0;cirtSub_-3500</v>
      </c>
    </row>
    <row r="395" spans="1:20" x14ac:dyDescent="0.15">
      <c r="A395" s="16">
        <v>380393</v>
      </c>
      <c r="B395" s="16" t="s">
        <v>230</v>
      </c>
      <c r="C395" s="16">
        <v>1</v>
      </c>
      <c r="D395" s="16">
        <v>2</v>
      </c>
      <c r="E395" s="20">
        <v>132</v>
      </c>
      <c r="F395" s="19" t="s">
        <v>3967</v>
      </c>
      <c r="I395">
        <v>696000</v>
      </c>
      <c r="J395" t="s">
        <v>3968</v>
      </c>
      <c r="K395">
        <v>700000</v>
      </c>
      <c r="L395" t="s">
        <v>3969</v>
      </c>
      <c r="M395">
        <v>500000</v>
      </c>
      <c r="N395" t="s">
        <v>3970</v>
      </c>
      <c r="O395">
        <v>66</v>
      </c>
      <c r="P395" t="s">
        <v>3971</v>
      </c>
      <c r="Q395">
        <v>0</v>
      </c>
      <c r="R395" t="s">
        <v>3972</v>
      </c>
      <c r="S395">
        <v>-3500</v>
      </c>
      <c r="T395" s="7" t="str">
        <f t="shared" si="6"/>
        <v>hp_452400;atk_280000;hit_500000;miss_66;cirt_0;cirtSub_-3500</v>
      </c>
    </row>
    <row r="396" spans="1:20" x14ac:dyDescent="0.15">
      <c r="A396" s="16">
        <v>380394</v>
      </c>
      <c r="B396" s="16" t="s">
        <v>230</v>
      </c>
      <c r="C396" s="16">
        <v>1</v>
      </c>
      <c r="D396" s="16">
        <v>2</v>
      </c>
      <c r="E396" s="20">
        <v>132</v>
      </c>
      <c r="F396" s="19" t="s">
        <v>3967</v>
      </c>
      <c r="I396">
        <v>696000</v>
      </c>
      <c r="J396" t="s">
        <v>3968</v>
      </c>
      <c r="K396">
        <v>700000</v>
      </c>
      <c r="L396" t="s">
        <v>3969</v>
      </c>
      <c r="M396">
        <v>500000</v>
      </c>
      <c r="N396" t="s">
        <v>3970</v>
      </c>
      <c r="O396">
        <v>66</v>
      </c>
      <c r="P396" t="s">
        <v>3971</v>
      </c>
      <c r="Q396">
        <v>0</v>
      </c>
      <c r="R396" t="s">
        <v>3972</v>
      </c>
      <c r="S396">
        <v>-3500</v>
      </c>
      <c r="T396" s="7" t="str">
        <f t="shared" si="6"/>
        <v>hp_452400;atk_280000;hit_500000;miss_66;cirt_0;cirtSub_-3500</v>
      </c>
    </row>
    <row r="397" spans="1:20" x14ac:dyDescent="0.15">
      <c r="A397" s="16">
        <v>380395</v>
      </c>
      <c r="B397" s="16" t="s">
        <v>230</v>
      </c>
      <c r="C397" s="16">
        <v>1</v>
      </c>
      <c r="D397" s="16">
        <v>2</v>
      </c>
      <c r="E397" s="20">
        <v>132</v>
      </c>
      <c r="F397" s="19" t="s">
        <v>3967</v>
      </c>
      <c r="I397">
        <v>696000</v>
      </c>
      <c r="J397" t="s">
        <v>3968</v>
      </c>
      <c r="K397">
        <v>700000</v>
      </c>
      <c r="L397" t="s">
        <v>3969</v>
      </c>
      <c r="M397">
        <v>500000</v>
      </c>
      <c r="N397" t="s">
        <v>3970</v>
      </c>
      <c r="O397">
        <v>66</v>
      </c>
      <c r="P397" t="s">
        <v>3971</v>
      </c>
      <c r="Q397">
        <v>0</v>
      </c>
      <c r="R397" t="s">
        <v>3972</v>
      </c>
      <c r="S397">
        <v>-3500</v>
      </c>
      <c r="T397" s="7" t="str">
        <f t="shared" si="6"/>
        <v>hp_452400;atk_280000;hit_500000;miss_66;cirt_0;cirtSub_-3500</v>
      </c>
    </row>
    <row r="398" spans="1:20" x14ac:dyDescent="0.15">
      <c r="A398" s="16">
        <v>380396</v>
      </c>
      <c r="B398" s="16" t="s">
        <v>230</v>
      </c>
      <c r="C398" s="16">
        <v>1</v>
      </c>
      <c r="D398" s="16">
        <v>2</v>
      </c>
      <c r="E398" s="20">
        <v>133</v>
      </c>
      <c r="F398" s="19" t="s">
        <v>3967</v>
      </c>
      <c r="I398">
        <v>704000</v>
      </c>
      <c r="J398" t="s">
        <v>3968</v>
      </c>
      <c r="K398">
        <v>709500</v>
      </c>
      <c r="L398" t="s">
        <v>3969</v>
      </c>
      <c r="M398">
        <v>500000</v>
      </c>
      <c r="N398" t="s">
        <v>3970</v>
      </c>
      <c r="O398">
        <v>66</v>
      </c>
      <c r="P398" t="s">
        <v>3971</v>
      </c>
      <c r="Q398">
        <v>0</v>
      </c>
      <c r="R398" t="s">
        <v>3972</v>
      </c>
      <c r="S398">
        <v>-3500</v>
      </c>
      <c r="T398" s="7" t="str">
        <f t="shared" si="6"/>
        <v>hp_457600;atk_283800;hit_500000;miss_66;cirt_0;cirtSub_-3500</v>
      </c>
    </row>
    <row r="399" spans="1:20" x14ac:dyDescent="0.15">
      <c r="A399" s="16">
        <v>380397</v>
      </c>
      <c r="B399" s="16" t="s">
        <v>230</v>
      </c>
      <c r="C399" s="16">
        <v>1</v>
      </c>
      <c r="D399" s="16">
        <v>2</v>
      </c>
      <c r="E399" s="20">
        <v>133</v>
      </c>
      <c r="F399" s="19" t="s">
        <v>3967</v>
      </c>
      <c r="I399">
        <v>704000</v>
      </c>
      <c r="J399" t="s">
        <v>3968</v>
      </c>
      <c r="K399">
        <v>709500</v>
      </c>
      <c r="L399" t="s">
        <v>3969</v>
      </c>
      <c r="M399">
        <v>500000</v>
      </c>
      <c r="N399" t="s">
        <v>3970</v>
      </c>
      <c r="O399">
        <v>66</v>
      </c>
      <c r="P399" t="s">
        <v>3971</v>
      </c>
      <c r="Q399">
        <v>0</v>
      </c>
      <c r="R399" t="s">
        <v>3972</v>
      </c>
      <c r="S399">
        <v>-3500</v>
      </c>
      <c r="T399" s="7" t="str">
        <f t="shared" si="6"/>
        <v>hp_457600;atk_283800;hit_500000;miss_66;cirt_0;cirtSub_-3500</v>
      </c>
    </row>
    <row r="400" spans="1:20" x14ac:dyDescent="0.15">
      <c r="A400" s="16">
        <v>380398</v>
      </c>
      <c r="B400" s="16" t="s">
        <v>230</v>
      </c>
      <c r="C400" s="16">
        <v>1</v>
      </c>
      <c r="D400" s="16">
        <v>2</v>
      </c>
      <c r="E400" s="20">
        <v>133</v>
      </c>
      <c r="F400" s="19" t="s">
        <v>3967</v>
      </c>
      <c r="I400">
        <v>704000</v>
      </c>
      <c r="J400" t="s">
        <v>3968</v>
      </c>
      <c r="K400">
        <v>709500</v>
      </c>
      <c r="L400" t="s">
        <v>3969</v>
      </c>
      <c r="M400">
        <v>500000</v>
      </c>
      <c r="N400" t="s">
        <v>3970</v>
      </c>
      <c r="O400">
        <v>66</v>
      </c>
      <c r="P400" t="s">
        <v>3971</v>
      </c>
      <c r="Q400">
        <v>0</v>
      </c>
      <c r="R400" t="s">
        <v>3972</v>
      </c>
      <c r="S400">
        <v>-3500</v>
      </c>
      <c r="T400" s="7" t="str">
        <f t="shared" si="6"/>
        <v>hp_457600;atk_283800;hit_500000;miss_66;cirt_0;cirtSub_-3500</v>
      </c>
    </row>
    <row r="401" spans="1:20" x14ac:dyDescent="0.15">
      <c r="A401" s="16">
        <v>380399</v>
      </c>
      <c r="B401" s="16" t="s">
        <v>230</v>
      </c>
      <c r="C401" s="16">
        <v>1</v>
      </c>
      <c r="D401" s="16">
        <v>2</v>
      </c>
      <c r="E401" s="20">
        <v>134</v>
      </c>
      <c r="F401" s="19" t="s">
        <v>3967</v>
      </c>
      <c r="I401">
        <v>714000</v>
      </c>
      <c r="J401" t="s">
        <v>3968</v>
      </c>
      <c r="K401">
        <v>719000</v>
      </c>
      <c r="L401" t="s">
        <v>3969</v>
      </c>
      <c r="M401">
        <v>500000</v>
      </c>
      <c r="N401" t="s">
        <v>3970</v>
      </c>
      <c r="O401">
        <v>67</v>
      </c>
      <c r="P401" t="s">
        <v>3971</v>
      </c>
      <c r="Q401">
        <v>0</v>
      </c>
      <c r="R401" t="s">
        <v>3972</v>
      </c>
      <c r="S401">
        <v>-3500</v>
      </c>
      <c r="T401" s="7" t="str">
        <f t="shared" si="6"/>
        <v>hp_464100;atk_287600;hit_500000;miss_67;cirt_0;cirtSub_-3500</v>
      </c>
    </row>
    <row r="402" spans="1:20" x14ac:dyDescent="0.15">
      <c r="A402" s="16">
        <v>380400</v>
      </c>
      <c r="B402" s="16" t="s">
        <v>230</v>
      </c>
      <c r="C402" s="16">
        <v>1</v>
      </c>
      <c r="D402" s="16">
        <v>2</v>
      </c>
      <c r="E402" s="20">
        <v>134</v>
      </c>
      <c r="F402" s="19" t="s">
        <v>3967</v>
      </c>
      <c r="I402">
        <v>714000</v>
      </c>
      <c r="J402" t="s">
        <v>3968</v>
      </c>
      <c r="K402">
        <v>719000</v>
      </c>
      <c r="L402" t="s">
        <v>3969</v>
      </c>
      <c r="M402">
        <v>500000</v>
      </c>
      <c r="N402" t="s">
        <v>3970</v>
      </c>
      <c r="O402">
        <v>67</v>
      </c>
      <c r="P402" t="s">
        <v>3971</v>
      </c>
      <c r="Q402">
        <v>0</v>
      </c>
      <c r="R402" t="s">
        <v>3972</v>
      </c>
      <c r="S402">
        <v>-3500</v>
      </c>
      <c r="T402" s="7" t="str">
        <f t="shared" si="6"/>
        <v>hp_464100;atk_287600;hit_500000;miss_67;cirt_0;cirtSub_-3500</v>
      </c>
    </row>
    <row r="403" spans="1:20" x14ac:dyDescent="0.15">
      <c r="A403" s="16">
        <v>380401</v>
      </c>
      <c r="B403" s="16" t="s">
        <v>230</v>
      </c>
      <c r="C403" s="16">
        <v>1</v>
      </c>
      <c r="D403" s="16">
        <v>2</v>
      </c>
      <c r="E403" s="20">
        <v>134</v>
      </c>
      <c r="F403" s="19" t="s">
        <v>3967</v>
      </c>
      <c r="I403">
        <v>714000</v>
      </c>
      <c r="J403" t="s">
        <v>3968</v>
      </c>
      <c r="K403">
        <v>719000</v>
      </c>
      <c r="L403" t="s">
        <v>3969</v>
      </c>
      <c r="M403">
        <v>500000</v>
      </c>
      <c r="N403" t="s">
        <v>3970</v>
      </c>
      <c r="O403">
        <v>67</v>
      </c>
      <c r="P403" t="s">
        <v>3971</v>
      </c>
      <c r="Q403">
        <v>0</v>
      </c>
      <c r="R403" t="s">
        <v>3972</v>
      </c>
      <c r="S403">
        <v>-3500</v>
      </c>
      <c r="T403" s="7" t="str">
        <f t="shared" si="6"/>
        <v>hp_464100;atk_287600;hit_500000;miss_67;cirt_0;cirtSub_-3500</v>
      </c>
    </row>
    <row r="404" spans="1:20" x14ac:dyDescent="0.15">
      <c r="A404" s="16">
        <v>380402</v>
      </c>
      <c r="B404" s="16" t="s">
        <v>230</v>
      </c>
      <c r="C404" s="16">
        <v>1</v>
      </c>
      <c r="D404" s="16">
        <v>2</v>
      </c>
      <c r="E404" s="20">
        <v>135</v>
      </c>
      <c r="F404" s="19" t="s">
        <v>3967</v>
      </c>
      <c r="I404">
        <v>722000</v>
      </c>
      <c r="J404" t="s">
        <v>3968</v>
      </c>
      <c r="K404">
        <v>728500</v>
      </c>
      <c r="L404" t="s">
        <v>3969</v>
      </c>
      <c r="M404">
        <v>500000</v>
      </c>
      <c r="N404" t="s">
        <v>3970</v>
      </c>
      <c r="O404">
        <v>67</v>
      </c>
      <c r="P404" t="s">
        <v>3971</v>
      </c>
      <c r="Q404">
        <v>0</v>
      </c>
      <c r="R404" t="s">
        <v>3972</v>
      </c>
      <c r="S404">
        <v>-3500</v>
      </c>
      <c r="T404" s="7" t="str">
        <f t="shared" si="6"/>
        <v>hp_469300;atk_291400;hit_500000;miss_67;cirt_0;cirtSub_-3500</v>
      </c>
    </row>
    <row r="405" spans="1:20" x14ac:dyDescent="0.15">
      <c r="A405" s="16">
        <v>380403</v>
      </c>
      <c r="B405" s="16" t="s">
        <v>230</v>
      </c>
      <c r="C405" s="16">
        <v>1</v>
      </c>
      <c r="D405" s="16">
        <v>2</v>
      </c>
      <c r="E405" s="20">
        <v>135</v>
      </c>
      <c r="F405" s="19" t="s">
        <v>3967</v>
      </c>
      <c r="I405">
        <v>722000</v>
      </c>
      <c r="J405" t="s">
        <v>3968</v>
      </c>
      <c r="K405">
        <v>728500</v>
      </c>
      <c r="L405" t="s">
        <v>3969</v>
      </c>
      <c r="M405">
        <v>500000</v>
      </c>
      <c r="N405" t="s">
        <v>3970</v>
      </c>
      <c r="O405">
        <v>67</v>
      </c>
      <c r="P405" t="s">
        <v>3971</v>
      </c>
      <c r="Q405">
        <v>0</v>
      </c>
      <c r="R405" t="s">
        <v>3972</v>
      </c>
      <c r="S405">
        <v>-3500</v>
      </c>
      <c r="T405" s="7" t="str">
        <f t="shared" si="6"/>
        <v>hp_469300;atk_291400;hit_500000;miss_67;cirt_0;cirtSub_-3500</v>
      </c>
    </row>
    <row r="406" spans="1:20" x14ac:dyDescent="0.15">
      <c r="A406" s="16">
        <v>380404</v>
      </c>
      <c r="B406" s="16" t="s">
        <v>230</v>
      </c>
      <c r="C406" s="16">
        <v>1</v>
      </c>
      <c r="D406" s="16">
        <v>2</v>
      </c>
      <c r="E406" s="20">
        <v>135</v>
      </c>
      <c r="F406" s="19" t="s">
        <v>3967</v>
      </c>
      <c r="I406">
        <v>722000</v>
      </c>
      <c r="J406" t="s">
        <v>3968</v>
      </c>
      <c r="K406">
        <v>728500</v>
      </c>
      <c r="L406" t="s">
        <v>3969</v>
      </c>
      <c r="M406">
        <v>500000</v>
      </c>
      <c r="N406" t="s">
        <v>3970</v>
      </c>
      <c r="O406">
        <v>67</v>
      </c>
      <c r="P406" t="s">
        <v>3971</v>
      </c>
      <c r="Q406">
        <v>0</v>
      </c>
      <c r="R406" t="s">
        <v>3972</v>
      </c>
      <c r="S406">
        <v>-3500</v>
      </c>
      <c r="T406" s="7" t="str">
        <f t="shared" si="6"/>
        <v>hp_469300;atk_291400;hit_500000;miss_67;cirt_0;cirtSub_-3500</v>
      </c>
    </row>
    <row r="407" spans="1:20" x14ac:dyDescent="0.15">
      <c r="A407" s="16">
        <v>380405</v>
      </c>
      <c r="B407" s="16" t="s">
        <v>230</v>
      </c>
      <c r="C407" s="16">
        <v>1</v>
      </c>
      <c r="D407" s="16">
        <v>2</v>
      </c>
      <c r="E407" s="20">
        <v>136</v>
      </c>
      <c r="F407" s="19" t="s">
        <v>3967</v>
      </c>
      <c r="I407">
        <v>730000</v>
      </c>
      <c r="J407" t="s">
        <v>3968</v>
      </c>
      <c r="K407">
        <v>738000</v>
      </c>
      <c r="L407" t="s">
        <v>3969</v>
      </c>
      <c r="M407">
        <v>500000</v>
      </c>
      <c r="N407" t="s">
        <v>3970</v>
      </c>
      <c r="O407">
        <v>68</v>
      </c>
      <c r="P407" t="s">
        <v>3971</v>
      </c>
      <c r="Q407">
        <v>0</v>
      </c>
      <c r="R407" t="s">
        <v>3972</v>
      </c>
      <c r="S407">
        <v>-3500</v>
      </c>
      <c r="T407" s="7" t="str">
        <f t="shared" si="6"/>
        <v>hp_474500;atk_295200;hit_500000;miss_68;cirt_0;cirtSub_-3500</v>
      </c>
    </row>
    <row r="408" spans="1:20" x14ac:dyDescent="0.15">
      <c r="A408" s="16">
        <v>380406</v>
      </c>
      <c r="B408" s="16" t="s">
        <v>230</v>
      </c>
      <c r="C408" s="16">
        <v>1</v>
      </c>
      <c r="D408" s="16">
        <v>2</v>
      </c>
      <c r="E408" s="20">
        <v>136</v>
      </c>
      <c r="F408" s="19" t="s">
        <v>3967</v>
      </c>
      <c r="I408">
        <v>730000</v>
      </c>
      <c r="J408" t="s">
        <v>3968</v>
      </c>
      <c r="K408">
        <v>738000</v>
      </c>
      <c r="L408" t="s">
        <v>3969</v>
      </c>
      <c r="M408">
        <v>500000</v>
      </c>
      <c r="N408" t="s">
        <v>3970</v>
      </c>
      <c r="O408">
        <v>68</v>
      </c>
      <c r="P408" t="s">
        <v>3971</v>
      </c>
      <c r="Q408">
        <v>0</v>
      </c>
      <c r="R408" t="s">
        <v>3972</v>
      </c>
      <c r="S408">
        <v>-3500</v>
      </c>
      <c r="T408" s="7" t="str">
        <f t="shared" si="6"/>
        <v>hp_474500;atk_295200;hit_500000;miss_68;cirt_0;cirtSub_-3500</v>
      </c>
    </row>
    <row r="409" spans="1:20" x14ac:dyDescent="0.15">
      <c r="A409" s="16">
        <v>380407</v>
      </c>
      <c r="B409" s="16" t="s">
        <v>230</v>
      </c>
      <c r="C409" s="16">
        <v>1</v>
      </c>
      <c r="D409" s="16">
        <v>2</v>
      </c>
      <c r="E409" s="20">
        <v>136</v>
      </c>
      <c r="F409" s="19" t="s">
        <v>3967</v>
      </c>
      <c r="I409">
        <v>730000</v>
      </c>
      <c r="J409" t="s">
        <v>3968</v>
      </c>
      <c r="K409">
        <v>738000</v>
      </c>
      <c r="L409" t="s">
        <v>3969</v>
      </c>
      <c r="M409">
        <v>500000</v>
      </c>
      <c r="N409" t="s">
        <v>3970</v>
      </c>
      <c r="O409">
        <v>68</v>
      </c>
      <c r="P409" t="s">
        <v>3971</v>
      </c>
      <c r="Q409">
        <v>0</v>
      </c>
      <c r="R409" t="s">
        <v>3972</v>
      </c>
      <c r="S409">
        <v>-3500</v>
      </c>
      <c r="T409" s="7" t="str">
        <f t="shared" si="6"/>
        <v>hp_474500;atk_295200;hit_500000;miss_68;cirt_0;cirtSub_-3500</v>
      </c>
    </row>
    <row r="410" spans="1:20" x14ac:dyDescent="0.15">
      <c r="A410" s="16">
        <v>380408</v>
      </c>
      <c r="B410" s="16" t="s">
        <v>230</v>
      </c>
      <c r="C410" s="16">
        <v>1</v>
      </c>
      <c r="D410" s="16">
        <v>2</v>
      </c>
      <c r="E410" s="20">
        <v>137</v>
      </c>
      <c r="F410" s="19" t="s">
        <v>3967</v>
      </c>
      <c r="I410">
        <v>738000</v>
      </c>
      <c r="J410" t="s">
        <v>3968</v>
      </c>
      <c r="K410">
        <v>747500</v>
      </c>
      <c r="L410" t="s">
        <v>3969</v>
      </c>
      <c r="M410">
        <v>500000</v>
      </c>
      <c r="N410" t="s">
        <v>3970</v>
      </c>
      <c r="O410">
        <v>68</v>
      </c>
      <c r="P410" t="s">
        <v>3971</v>
      </c>
      <c r="Q410">
        <v>0</v>
      </c>
      <c r="R410" t="s">
        <v>3972</v>
      </c>
      <c r="S410">
        <v>-3500</v>
      </c>
      <c r="T410" s="7" t="str">
        <f t="shared" si="6"/>
        <v>hp_479700;atk_299000;hit_500000;miss_68;cirt_0;cirtSub_-3500</v>
      </c>
    </row>
    <row r="411" spans="1:20" x14ac:dyDescent="0.15">
      <c r="A411" s="16">
        <v>380409</v>
      </c>
      <c r="B411" s="16" t="s">
        <v>230</v>
      </c>
      <c r="C411" s="16">
        <v>1</v>
      </c>
      <c r="D411" s="16">
        <v>2</v>
      </c>
      <c r="E411" s="20">
        <v>137</v>
      </c>
      <c r="F411" s="19" t="s">
        <v>3967</v>
      </c>
      <c r="I411">
        <v>738000</v>
      </c>
      <c r="J411" t="s">
        <v>3968</v>
      </c>
      <c r="K411">
        <v>747500</v>
      </c>
      <c r="L411" t="s">
        <v>3969</v>
      </c>
      <c r="M411">
        <v>500000</v>
      </c>
      <c r="N411" t="s">
        <v>3970</v>
      </c>
      <c r="O411">
        <v>68</v>
      </c>
      <c r="P411" t="s">
        <v>3971</v>
      </c>
      <c r="Q411">
        <v>0</v>
      </c>
      <c r="R411" t="s">
        <v>3972</v>
      </c>
      <c r="S411">
        <v>-3500</v>
      </c>
      <c r="T411" s="7" t="str">
        <f t="shared" si="6"/>
        <v>hp_479700;atk_299000;hit_500000;miss_68;cirt_0;cirtSub_-3500</v>
      </c>
    </row>
    <row r="412" spans="1:20" x14ac:dyDescent="0.15">
      <c r="A412" s="16">
        <v>380410</v>
      </c>
      <c r="B412" s="16" t="s">
        <v>230</v>
      </c>
      <c r="C412" s="16">
        <v>1</v>
      </c>
      <c r="D412" s="16">
        <v>2</v>
      </c>
      <c r="E412" s="20">
        <v>137</v>
      </c>
      <c r="F412" s="19" t="s">
        <v>3967</v>
      </c>
      <c r="I412">
        <v>738000</v>
      </c>
      <c r="J412" t="s">
        <v>3968</v>
      </c>
      <c r="K412">
        <v>747500</v>
      </c>
      <c r="L412" t="s">
        <v>3969</v>
      </c>
      <c r="M412">
        <v>500000</v>
      </c>
      <c r="N412" t="s">
        <v>3970</v>
      </c>
      <c r="O412">
        <v>68</v>
      </c>
      <c r="P412" t="s">
        <v>3971</v>
      </c>
      <c r="Q412">
        <v>0</v>
      </c>
      <c r="R412" t="s">
        <v>3972</v>
      </c>
      <c r="S412">
        <v>-3500</v>
      </c>
      <c r="T412" s="7" t="str">
        <f t="shared" si="6"/>
        <v>hp_479700;atk_299000;hit_500000;miss_68;cirt_0;cirtSub_-3500</v>
      </c>
    </row>
    <row r="413" spans="1:20" x14ac:dyDescent="0.15">
      <c r="A413" s="16">
        <v>380411</v>
      </c>
      <c r="B413" s="16" t="s">
        <v>230</v>
      </c>
      <c r="C413" s="16">
        <v>1</v>
      </c>
      <c r="D413" s="16">
        <v>2</v>
      </c>
      <c r="E413" s="20">
        <v>138</v>
      </c>
      <c r="F413" s="19" t="s">
        <v>3967</v>
      </c>
      <c r="I413">
        <v>746000</v>
      </c>
      <c r="J413" t="s">
        <v>3968</v>
      </c>
      <c r="K413">
        <v>757000</v>
      </c>
      <c r="L413" t="s">
        <v>3969</v>
      </c>
      <c r="M413">
        <v>500000</v>
      </c>
      <c r="N413" t="s">
        <v>3970</v>
      </c>
      <c r="O413">
        <v>69</v>
      </c>
      <c r="P413" t="s">
        <v>3971</v>
      </c>
      <c r="Q413">
        <v>0</v>
      </c>
      <c r="R413" t="s">
        <v>3972</v>
      </c>
      <c r="S413">
        <v>-3500</v>
      </c>
      <c r="T413" s="7" t="str">
        <f t="shared" si="6"/>
        <v>hp_484900;atk_302800;hit_500000;miss_69;cirt_0;cirtSub_-3500</v>
      </c>
    </row>
    <row r="414" spans="1:20" x14ac:dyDescent="0.15">
      <c r="A414" s="16">
        <v>380412</v>
      </c>
      <c r="B414" s="16" t="s">
        <v>230</v>
      </c>
      <c r="C414" s="16">
        <v>1</v>
      </c>
      <c r="D414" s="16">
        <v>2</v>
      </c>
      <c r="E414" s="20">
        <v>138</v>
      </c>
      <c r="F414" s="19" t="s">
        <v>3967</v>
      </c>
      <c r="I414">
        <v>746000</v>
      </c>
      <c r="J414" t="s">
        <v>3968</v>
      </c>
      <c r="K414">
        <v>757000</v>
      </c>
      <c r="L414" t="s">
        <v>3969</v>
      </c>
      <c r="M414">
        <v>500000</v>
      </c>
      <c r="N414" t="s">
        <v>3970</v>
      </c>
      <c r="O414">
        <v>69</v>
      </c>
      <c r="P414" t="s">
        <v>3971</v>
      </c>
      <c r="Q414">
        <v>0</v>
      </c>
      <c r="R414" t="s">
        <v>3972</v>
      </c>
      <c r="S414">
        <v>-3500</v>
      </c>
      <c r="T414" s="7" t="str">
        <f t="shared" si="6"/>
        <v>hp_484900;atk_302800;hit_500000;miss_69;cirt_0;cirtSub_-3500</v>
      </c>
    </row>
    <row r="415" spans="1:20" x14ac:dyDescent="0.15">
      <c r="A415" s="16">
        <v>380413</v>
      </c>
      <c r="B415" s="16" t="s">
        <v>230</v>
      </c>
      <c r="C415" s="16">
        <v>1</v>
      </c>
      <c r="D415" s="16">
        <v>2</v>
      </c>
      <c r="E415" s="20">
        <v>138</v>
      </c>
      <c r="F415" s="19" t="s">
        <v>3967</v>
      </c>
      <c r="I415">
        <v>746000</v>
      </c>
      <c r="J415" t="s">
        <v>3968</v>
      </c>
      <c r="K415">
        <v>757000</v>
      </c>
      <c r="L415" t="s">
        <v>3969</v>
      </c>
      <c r="M415">
        <v>500000</v>
      </c>
      <c r="N415" t="s">
        <v>3970</v>
      </c>
      <c r="O415">
        <v>69</v>
      </c>
      <c r="P415" t="s">
        <v>3971</v>
      </c>
      <c r="Q415">
        <v>0</v>
      </c>
      <c r="R415" t="s">
        <v>3972</v>
      </c>
      <c r="S415">
        <v>-3500</v>
      </c>
      <c r="T415" s="7" t="str">
        <f t="shared" si="6"/>
        <v>hp_484900;atk_302800;hit_500000;miss_69;cirt_0;cirtSub_-3500</v>
      </c>
    </row>
    <row r="416" spans="1:20" x14ac:dyDescent="0.15">
      <c r="A416" s="16">
        <v>380414</v>
      </c>
      <c r="B416" s="16" t="s">
        <v>230</v>
      </c>
      <c r="C416" s="16">
        <v>1</v>
      </c>
      <c r="D416" s="16">
        <v>2</v>
      </c>
      <c r="E416" s="20">
        <v>139</v>
      </c>
      <c r="F416" s="19" t="s">
        <v>3967</v>
      </c>
      <c r="I416">
        <v>754000</v>
      </c>
      <c r="J416" t="s">
        <v>3968</v>
      </c>
      <c r="K416">
        <v>766500</v>
      </c>
      <c r="L416" t="s">
        <v>3969</v>
      </c>
      <c r="M416">
        <v>500000</v>
      </c>
      <c r="N416" t="s">
        <v>3970</v>
      </c>
      <c r="O416">
        <v>69</v>
      </c>
      <c r="P416" t="s">
        <v>3971</v>
      </c>
      <c r="Q416">
        <v>0</v>
      </c>
      <c r="R416" t="s">
        <v>3972</v>
      </c>
      <c r="S416">
        <v>-3500</v>
      </c>
      <c r="T416" s="7" t="str">
        <f t="shared" si="6"/>
        <v>hp_490100;atk_306600;hit_500000;miss_69;cirt_0;cirtSub_-3500</v>
      </c>
    </row>
    <row r="417" spans="1:20" x14ac:dyDescent="0.15">
      <c r="A417" s="16">
        <v>380415</v>
      </c>
      <c r="B417" s="16" t="s">
        <v>230</v>
      </c>
      <c r="C417" s="16">
        <v>1</v>
      </c>
      <c r="D417" s="16">
        <v>2</v>
      </c>
      <c r="E417" s="20">
        <v>139</v>
      </c>
      <c r="F417" s="19" t="s">
        <v>3967</v>
      </c>
      <c r="I417">
        <v>754000</v>
      </c>
      <c r="J417" t="s">
        <v>3968</v>
      </c>
      <c r="K417">
        <v>766500</v>
      </c>
      <c r="L417" t="s">
        <v>3969</v>
      </c>
      <c r="M417">
        <v>500000</v>
      </c>
      <c r="N417" t="s">
        <v>3970</v>
      </c>
      <c r="O417">
        <v>69</v>
      </c>
      <c r="P417" t="s">
        <v>3971</v>
      </c>
      <c r="Q417">
        <v>0</v>
      </c>
      <c r="R417" t="s">
        <v>3972</v>
      </c>
      <c r="S417">
        <v>-3500</v>
      </c>
      <c r="T417" s="7" t="str">
        <f t="shared" si="6"/>
        <v>hp_490100;atk_306600;hit_500000;miss_69;cirt_0;cirtSub_-3500</v>
      </c>
    </row>
    <row r="418" spans="1:20" x14ac:dyDescent="0.15">
      <c r="A418" s="16">
        <v>380416</v>
      </c>
      <c r="B418" s="16" t="s">
        <v>230</v>
      </c>
      <c r="C418" s="16">
        <v>1</v>
      </c>
      <c r="D418" s="16">
        <v>2</v>
      </c>
      <c r="E418" s="20">
        <v>139</v>
      </c>
      <c r="F418" s="19" t="s">
        <v>3967</v>
      </c>
      <c r="I418">
        <v>754000</v>
      </c>
      <c r="J418" t="s">
        <v>3968</v>
      </c>
      <c r="K418">
        <v>766500</v>
      </c>
      <c r="L418" t="s">
        <v>3969</v>
      </c>
      <c r="M418">
        <v>500000</v>
      </c>
      <c r="N418" t="s">
        <v>3970</v>
      </c>
      <c r="O418">
        <v>69</v>
      </c>
      <c r="P418" t="s">
        <v>3971</v>
      </c>
      <c r="Q418">
        <v>0</v>
      </c>
      <c r="R418" t="s">
        <v>3972</v>
      </c>
      <c r="S418">
        <v>-3500</v>
      </c>
      <c r="T418" s="7" t="str">
        <f t="shared" si="6"/>
        <v>hp_490100;atk_306600;hit_500000;miss_69;cirt_0;cirtSub_-3500</v>
      </c>
    </row>
    <row r="419" spans="1:20" x14ac:dyDescent="0.15">
      <c r="A419" s="16">
        <v>380417</v>
      </c>
      <c r="B419" s="16" t="s">
        <v>230</v>
      </c>
      <c r="C419" s="16">
        <v>1</v>
      </c>
      <c r="D419" s="16">
        <v>2</v>
      </c>
      <c r="E419" s="20">
        <v>140</v>
      </c>
      <c r="F419" s="19" t="s">
        <v>3967</v>
      </c>
      <c r="I419">
        <v>762000</v>
      </c>
      <c r="J419" t="s">
        <v>3968</v>
      </c>
      <c r="K419">
        <v>776000</v>
      </c>
      <c r="L419" t="s">
        <v>3969</v>
      </c>
      <c r="M419">
        <v>500000</v>
      </c>
      <c r="N419" t="s">
        <v>3970</v>
      </c>
      <c r="O419">
        <v>70</v>
      </c>
      <c r="P419" t="s">
        <v>3971</v>
      </c>
      <c r="Q419">
        <v>0</v>
      </c>
      <c r="R419" t="s">
        <v>3972</v>
      </c>
      <c r="S419">
        <v>-3500</v>
      </c>
      <c r="T419" s="7" t="str">
        <f t="shared" si="6"/>
        <v>hp_495300;atk_310400;hit_500000;miss_70;cirt_0;cirtSub_-3500</v>
      </c>
    </row>
    <row r="420" spans="1:20" x14ac:dyDescent="0.15">
      <c r="A420" s="16">
        <v>380418</v>
      </c>
      <c r="B420" s="16" t="s">
        <v>230</v>
      </c>
      <c r="C420" s="16">
        <v>1</v>
      </c>
      <c r="D420" s="16">
        <v>2</v>
      </c>
      <c r="E420" s="20">
        <v>140</v>
      </c>
      <c r="F420" s="19" t="s">
        <v>3967</v>
      </c>
      <c r="I420">
        <v>762000</v>
      </c>
      <c r="J420" t="s">
        <v>3968</v>
      </c>
      <c r="K420">
        <v>776000</v>
      </c>
      <c r="L420" t="s">
        <v>3969</v>
      </c>
      <c r="M420">
        <v>500000</v>
      </c>
      <c r="N420" t="s">
        <v>3970</v>
      </c>
      <c r="O420">
        <v>70</v>
      </c>
      <c r="P420" t="s">
        <v>3971</v>
      </c>
      <c r="Q420">
        <v>0</v>
      </c>
      <c r="R420" t="s">
        <v>3972</v>
      </c>
      <c r="S420">
        <v>-3500</v>
      </c>
      <c r="T420" s="7" t="str">
        <f t="shared" si="6"/>
        <v>hp_495300;atk_310400;hit_500000;miss_70;cirt_0;cirtSub_-3500</v>
      </c>
    </row>
    <row r="421" spans="1:20" x14ac:dyDescent="0.15">
      <c r="A421" s="16">
        <v>380419</v>
      </c>
      <c r="B421" s="16" t="s">
        <v>230</v>
      </c>
      <c r="C421" s="16">
        <v>1</v>
      </c>
      <c r="D421" s="16">
        <v>2</v>
      </c>
      <c r="E421" s="20">
        <v>140</v>
      </c>
      <c r="F421" s="19" t="s">
        <v>3967</v>
      </c>
      <c r="I421">
        <v>762000</v>
      </c>
      <c r="J421" t="s">
        <v>3968</v>
      </c>
      <c r="K421">
        <v>776000</v>
      </c>
      <c r="L421" t="s">
        <v>3969</v>
      </c>
      <c r="M421">
        <v>500000</v>
      </c>
      <c r="N421" t="s">
        <v>3970</v>
      </c>
      <c r="O421">
        <v>70</v>
      </c>
      <c r="P421" t="s">
        <v>3971</v>
      </c>
      <c r="Q421">
        <v>0</v>
      </c>
      <c r="R421" t="s">
        <v>3972</v>
      </c>
      <c r="S421">
        <v>-3500</v>
      </c>
      <c r="T421" s="7" t="str">
        <f t="shared" si="6"/>
        <v>hp_495300;atk_310400;hit_500000;miss_70;cirt_0;cirtSub_-3500</v>
      </c>
    </row>
    <row r="422" spans="1:20" x14ac:dyDescent="0.15">
      <c r="A422" s="16">
        <v>380420</v>
      </c>
      <c r="B422" s="16" t="s">
        <v>230</v>
      </c>
      <c r="C422" s="16">
        <v>1</v>
      </c>
      <c r="D422" s="16">
        <v>2</v>
      </c>
      <c r="E422" s="20">
        <v>141</v>
      </c>
      <c r="F422" s="19" t="s">
        <v>3967</v>
      </c>
      <c r="I422">
        <v>770000</v>
      </c>
      <c r="J422" t="s">
        <v>3968</v>
      </c>
      <c r="K422">
        <v>785500</v>
      </c>
      <c r="L422" t="s">
        <v>3969</v>
      </c>
      <c r="M422">
        <v>500000</v>
      </c>
      <c r="N422" t="s">
        <v>3970</v>
      </c>
      <c r="O422">
        <v>70</v>
      </c>
      <c r="P422" t="s">
        <v>3971</v>
      </c>
      <c r="Q422">
        <v>0</v>
      </c>
      <c r="R422" t="s">
        <v>3972</v>
      </c>
      <c r="S422">
        <v>-3500</v>
      </c>
      <c r="T422" s="7" t="str">
        <f t="shared" si="6"/>
        <v>hp_500500;atk_314200;hit_500000;miss_70;cirt_0;cirtSub_-3500</v>
      </c>
    </row>
    <row r="423" spans="1:20" x14ac:dyDescent="0.15">
      <c r="A423" s="16">
        <v>380421</v>
      </c>
      <c r="B423" s="16" t="s">
        <v>230</v>
      </c>
      <c r="C423" s="16">
        <v>1</v>
      </c>
      <c r="D423" s="16">
        <v>2</v>
      </c>
      <c r="E423" s="20">
        <v>141</v>
      </c>
      <c r="F423" s="19" t="s">
        <v>3967</v>
      </c>
      <c r="I423">
        <v>770000</v>
      </c>
      <c r="J423" t="s">
        <v>3968</v>
      </c>
      <c r="K423">
        <v>785500</v>
      </c>
      <c r="L423" t="s">
        <v>3969</v>
      </c>
      <c r="M423">
        <v>500000</v>
      </c>
      <c r="N423" t="s">
        <v>3970</v>
      </c>
      <c r="O423">
        <v>70</v>
      </c>
      <c r="P423" t="s">
        <v>3971</v>
      </c>
      <c r="Q423">
        <v>0</v>
      </c>
      <c r="R423" t="s">
        <v>3972</v>
      </c>
      <c r="S423">
        <v>-3500</v>
      </c>
      <c r="T423" s="7" t="str">
        <f t="shared" si="6"/>
        <v>hp_500500;atk_314200;hit_500000;miss_70;cirt_0;cirtSub_-3500</v>
      </c>
    </row>
    <row r="424" spans="1:20" x14ac:dyDescent="0.15">
      <c r="A424" s="16">
        <v>380422</v>
      </c>
      <c r="B424" s="16" t="s">
        <v>230</v>
      </c>
      <c r="C424" s="16">
        <v>1</v>
      </c>
      <c r="D424" s="16">
        <v>2</v>
      </c>
      <c r="E424" s="20">
        <v>141</v>
      </c>
      <c r="F424" s="19" t="s">
        <v>3967</v>
      </c>
      <c r="I424">
        <v>770000</v>
      </c>
      <c r="J424" t="s">
        <v>3968</v>
      </c>
      <c r="K424">
        <v>785500</v>
      </c>
      <c r="L424" t="s">
        <v>3969</v>
      </c>
      <c r="M424">
        <v>500000</v>
      </c>
      <c r="N424" t="s">
        <v>3970</v>
      </c>
      <c r="O424">
        <v>70</v>
      </c>
      <c r="P424" t="s">
        <v>3971</v>
      </c>
      <c r="Q424">
        <v>0</v>
      </c>
      <c r="R424" t="s">
        <v>3972</v>
      </c>
      <c r="S424">
        <v>-3500</v>
      </c>
      <c r="T424" s="7" t="str">
        <f t="shared" si="6"/>
        <v>hp_500500;atk_314200;hit_500000;miss_70;cirt_0;cirtSub_-3500</v>
      </c>
    </row>
    <row r="425" spans="1:20" x14ac:dyDescent="0.15">
      <c r="A425" s="16">
        <v>380423</v>
      </c>
      <c r="B425" s="16" t="s">
        <v>230</v>
      </c>
      <c r="C425" s="16">
        <v>1</v>
      </c>
      <c r="D425" s="16">
        <v>2</v>
      </c>
      <c r="E425" s="20">
        <v>142</v>
      </c>
      <c r="F425" s="19" t="s">
        <v>3967</v>
      </c>
      <c r="I425">
        <v>778000</v>
      </c>
      <c r="J425" t="s">
        <v>3968</v>
      </c>
      <c r="K425">
        <v>795000</v>
      </c>
      <c r="L425" t="s">
        <v>3969</v>
      </c>
      <c r="M425">
        <v>500000</v>
      </c>
      <c r="N425" t="s">
        <v>3970</v>
      </c>
      <c r="O425">
        <v>71</v>
      </c>
      <c r="P425" t="s">
        <v>3971</v>
      </c>
      <c r="Q425">
        <v>0</v>
      </c>
      <c r="R425" t="s">
        <v>3972</v>
      </c>
      <c r="S425">
        <v>-3500</v>
      </c>
      <c r="T425" s="7" t="str">
        <f t="shared" si="6"/>
        <v>hp_505700;atk_318000;hit_500000;miss_71;cirt_0;cirtSub_-3500</v>
      </c>
    </row>
    <row r="426" spans="1:20" x14ac:dyDescent="0.15">
      <c r="A426" s="16">
        <v>380424</v>
      </c>
      <c r="B426" s="16" t="s">
        <v>230</v>
      </c>
      <c r="C426" s="16">
        <v>1</v>
      </c>
      <c r="D426" s="16">
        <v>2</v>
      </c>
      <c r="E426" s="20">
        <v>142</v>
      </c>
      <c r="F426" s="19" t="s">
        <v>3967</v>
      </c>
      <c r="I426">
        <v>778000</v>
      </c>
      <c r="J426" t="s">
        <v>3968</v>
      </c>
      <c r="K426">
        <v>795000</v>
      </c>
      <c r="L426" t="s">
        <v>3969</v>
      </c>
      <c r="M426">
        <v>500000</v>
      </c>
      <c r="N426" t="s">
        <v>3970</v>
      </c>
      <c r="O426">
        <v>71</v>
      </c>
      <c r="P426" t="s">
        <v>3971</v>
      </c>
      <c r="Q426">
        <v>0</v>
      </c>
      <c r="R426" t="s">
        <v>3972</v>
      </c>
      <c r="S426">
        <v>-3500</v>
      </c>
      <c r="T426" s="7" t="str">
        <f t="shared" si="6"/>
        <v>hp_505700;atk_318000;hit_500000;miss_71;cirt_0;cirtSub_-3500</v>
      </c>
    </row>
    <row r="427" spans="1:20" x14ac:dyDescent="0.15">
      <c r="A427" s="16">
        <v>380425</v>
      </c>
      <c r="B427" s="16" t="s">
        <v>230</v>
      </c>
      <c r="C427" s="16">
        <v>1</v>
      </c>
      <c r="D427" s="16">
        <v>2</v>
      </c>
      <c r="E427" s="20">
        <v>142</v>
      </c>
      <c r="F427" s="19" t="s">
        <v>3967</v>
      </c>
      <c r="I427">
        <v>778000</v>
      </c>
      <c r="J427" t="s">
        <v>3968</v>
      </c>
      <c r="K427">
        <v>795000</v>
      </c>
      <c r="L427" t="s">
        <v>3969</v>
      </c>
      <c r="M427">
        <v>500000</v>
      </c>
      <c r="N427" t="s">
        <v>3970</v>
      </c>
      <c r="O427">
        <v>71</v>
      </c>
      <c r="P427" t="s">
        <v>3971</v>
      </c>
      <c r="Q427">
        <v>0</v>
      </c>
      <c r="R427" t="s">
        <v>3972</v>
      </c>
      <c r="S427">
        <v>-3500</v>
      </c>
      <c r="T427" s="7" t="str">
        <f t="shared" si="6"/>
        <v>hp_505700;atk_318000;hit_500000;miss_71;cirt_0;cirtSub_-3500</v>
      </c>
    </row>
    <row r="428" spans="1:20" x14ac:dyDescent="0.15">
      <c r="A428" s="16">
        <v>380426</v>
      </c>
      <c r="B428" s="16" t="s">
        <v>230</v>
      </c>
      <c r="C428" s="16">
        <v>1</v>
      </c>
      <c r="D428" s="16">
        <v>2</v>
      </c>
      <c r="E428" s="20">
        <v>143</v>
      </c>
      <c r="F428" s="19" t="s">
        <v>3967</v>
      </c>
      <c r="I428">
        <v>788000</v>
      </c>
      <c r="J428" t="s">
        <v>3968</v>
      </c>
      <c r="K428">
        <v>804500</v>
      </c>
      <c r="L428" t="s">
        <v>3969</v>
      </c>
      <c r="M428">
        <v>500000</v>
      </c>
      <c r="N428" t="s">
        <v>3970</v>
      </c>
      <c r="O428">
        <v>71</v>
      </c>
      <c r="P428" t="s">
        <v>3971</v>
      </c>
      <c r="Q428">
        <v>0</v>
      </c>
      <c r="R428" t="s">
        <v>3972</v>
      </c>
      <c r="S428">
        <v>-3500</v>
      </c>
      <c r="T428" s="7" t="str">
        <f t="shared" si="6"/>
        <v>hp_512200;atk_321800;hit_500000;miss_71;cirt_0;cirtSub_-3500</v>
      </c>
    </row>
    <row r="429" spans="1:20" x14ac:dyDescent="0.15">
      <c r="A429" s="16">
        <v>380427</v>
      </c>
      <c r="B429" s="16" t="s">
        <v>230</v>
      </c>
      <c r="C429" s="16">
        <v>1</v>
      </c>
      <c r="D429" s="16">
        <v>2</v>
      </c>
      <c r="E429" s="20">
        <v>143</v>
      </c>
      <c r="F429" s="19" t="s">
        <v>3967</v>
      </c>
      <c r="I429">
        <v>788000</v>
      </c>
      <c r="J429" t="s">
        <v>3968</v>
      </c>
      <c r="K429">
        <v>804500</v>
      </c>
      <c r="L429" t="s">
        <v>3969</v>
      </c>
      <c r="M429">
        <v>500000</v>
      </c>
      <c r="N429" t="s">
        <v>3970</v>
      </c>
      <c r="O429">
        <v>71</v>
      </c>
      <c r="P429" t="s">
        <v>3971</v>
      </c>
      <c r="Q429">
        <v>0</v>
      </c>
      <c r="R429" t="s">
        <v>3972</v>
      </c>
      <c r="S429">
        <v>-3500</v>
      </c>
      <c r="T429" s="7" t="str">
        <f t="shared" si="6"/>
        <v>hp_512200;atk_321800;hit_500000;miss_71;cirt_0;cirtSub_-3500</v>
      </c>
    </row>
    <row r="430" spans="1:20" x14ac:dyDescent="0.15">
      <c r="A430" s="16">
        <v>380428</v>
      </c>
      <c r="B430" s="16" t="s">
        <v>230</v>
      </c>
      <c r="C430" s="16">
        <v>1</v>
      </c>
      <c r="D430" s="16">
        <v>2</v>
      </c>
      <c r="E430" s="20">
        <v>143</v>
      </c>
      <c r="F430" s="19" t="s">
        <v>3967</v>
      </c>
      <c r="I430">
        <v>788000</v>
      </c>
      <c r="J430" t="s">
        <v>3968</v>
      </c>
      <c r="K430">
        <v>804500</v>
      </c>
      <c r="L430" t="s">
        <v>3969</v>
      </c>
      <c r="M430">
        <v>500000</v>
      </c>
      <c r="N430" t="s">
        <v>3970</v>
      </c>
      <c r="O430">
        <v>71</v>
      </c>
      <c r="P430" t="s">
        <v>3971</v>
      </c>
      <c r="Q430">
        <v>0</v>
      </c>
      <c r="R430" t="s">
        <v>3972</v>
      </c>
      <c r="S430">
        <v>-3500</v>
      </c>
      <c r="T430" s="7" t="str">
        <f t="shared" si="6"/>
        <v>hp_512200;atk_321800;hit_500000;miss_71;cirt_0;cirtSub_-3500</v>
      </c>
    </row>
    <row r="431" spans="1:20" x14ac:dyDescent="0.15">
      <c r="A431" s="16">
        <v>380429</v>
      </c>
      <c r="B431" s="16" t="s">
        <v>230</v>
      </c>
      <c r="C431" s="16">
        <v>1</v>
      </c>
      <c r="D431" s="16">
        <v>2</v>
      </c>
      <c r="E431" s="20">
        <v>144</v>
      </c>
      <c r="F431" s="19" t="s">
        <v>3967</v>
      </c>
      <c r="I431">
        <v>798000</v>
      </c>
      <c r="J431" t="s">
        <v>3968</v>
      </c>
      <c r="K431">
        <v>814000</v>
      </c>
      <c r="L431" t="s">
        <v>3969</v>
      </c>
      <c r="M431">
        <v>500000</v>
      </c>
      <c r="N431" t="s">
        <v>3970</v>
      </c>
      <c r="O431">
        <v>72</v>
      </c>
      <c r="P431" t="s">
        <v>3971</v>
      </c>
      <c r="Q431">
        <v>0</v>
      </c>
      <c r="R431" t="s">
        <v>3972</v>
      </c>
      <c r="S431">
        <v>-3500</v>
      </c>
      <c r="T431" s="7" t="str">
        <f t="shared" si="6"/>
        <v>hp_518700;atk_325600;hit_500000;miss_72;cirt_0;cirtSub_-3500</v>
      </c>
    </row>
    <row r="432" spans="1:20" x14ac:dyDescent="0.15">
      <c r="A432" s="16">
        <v>380430</v>
      </c>
      <c r="B432" s="16" t="s">
        <v>230</v>
      </c>
      <c r="C432" s="16">
        <v>1</v>
      </c>
      <c r="D432" s="16">
        <v>2</v>
      </c>
      <c r="E432" s="20">
        <v>144</v>
      </c>
      <c r="F432" s="19" t="s">
        <v>3967</v>
      </c>
      <c r="I432">
        <v>798000</v>
      </c>
      <c r="J432" t="s">
        <v>3968</v>
      </c>
      <c r="K432">
        <v>814000</v>
      </c>
      <c r="L432" t="s">
        <v>3969</v>
      </c>
      <c r="M432">
        <v>500000</v>
      </c>
      <c r="N432" t="s">
        <v>3970</v>
      </c>
      <c r="O432">
        <v>72</v>
      </c>
      <c r="P432" t="s">
        <v>3971</v>
      </c>
      <c r="Q432">
        <v>0</v>
      </c>
      <c r="R432" t="s">
        <v>3972</v>
      </c>
      <c r="S432">
        <v>-3500</v>
      </c>
      <c r="T432" s="7" t="str">
        <f t="shared" si="6"/>
        <v>hp_518700;atk_325600;hit_500000;miss_72;cirt_0;cirtSub_-3500</v>
      </c>
    </row>
    <row r="433" spans="1:20" x14ac:dyDescent="0.15">
      <c r="A433" s="16">
        <v>380431</v>
      </c>
      <c r="B433" s="16" t="s">
        <v>230</v>
      </c>
      <c r="C433" s="16">
        <v>1</v>
      </c>
      <c r="D433" s="16">
        <v>2</v>
      </c>
      <c r="E433" s="20">
        <v>144</v>
      </c>
      <c r="F433" s="19" t="s">
        <v>3967</v>
      </c>
      <c r="I433">
        <v>798000</v>
      </c>
      <c r="J433" t="s">
        <v>3968</v>
      </c>
      <c r="K433">
        <v>814000</v>
      </c>
      <c r="L433" t="s">
        <v>3969</v>
      </c>
      <c r="M433">
        <v>500000</v>
      </c>
      <c r="N433" t="s">
        <v>3970</v>
      </c>
      <c r="O433">
        <v>72</v>
      </c>
      <c r="P433" t="s">
        <v>3971</v>
      </c>
      <c r="Q433">
        <v>0</v>
      </c>
      <c r="R433" t="s">
        <v>3972</v>
      </c>
      <c r="S433">
        <v>-3500</v>
      </c>
      <c r="T433" s="7" t="str">
        <f t="shared" si="6"/>
        <v>hp_518700;atk_325600;hit_500000;miss_72;cirt_0;cirtSub_-3500</v>
      </c>
    </row>
    <row r="434" spans="1:20" x14ac:dyDescent="0.15">
      <c r="A434" s="16">
        <v>380432</v>
      </c>
      <c r="B434" s="16" t="s">
        <v>230</v>
      </c>
      <c r="C434" s="16">
        <v>1</v>
      </c>
      <c r="D434" s="16">
        <v>2</v>
      </c>
      <c r="E434" s="20">
        <v>145</v>
      </c>
      <c r="F434" s="19" t="s">
        <v>3967</v>
      </c>
      <c r="I434">
        <v>808000</v>
      </c>
      <c r="J434" t="s">
        <v>3968</v>
      </c>
      <c r="K434">
        <v>823500</v>
      </c>
      <c r="L434" t="s">
        <v>3969</v>
      </c>
      <c r="M434">
        <v>500000</v>
      </c>
      <c r="N434" t="s">
        <v>3970</v>
      </c>
      <c r="O434">
        <v>72</v>
      </c>
      <c r="P434" t="s">
        <v>3971</v>
      </c>
      <c r="Q434">
        <v>0</v>
      </c>
      <c r="R434" t="s">
        <v>3972</v>
      </c>
      <c r="S434">
        <v>-3500</v>
      </c>
      <c r="T434" s="7" t="str">
        <f t="shared" si="6"/>
        <v>hp_525200;atk_329400;hit_500000;miss_72;cirt_0;cirtSub_-3500</v>
      </c>
    </row>
    <row r="435" spans="1:20" x14ac:dyDescent="0.15">
      <c r="A435" s="16">
        <v>380433</v>
      </c>
      <c r="B435" s="16" t="s">
        <v>230</v>
      </c>
      <c r="C435" s="16">
        <v>1</v>
      </c>
      <c r="D435" s="16">
        <v>2</v>
      </c>
      <c r="E435" s="20">
        <v>145</v>
      </c>
      <c r="F435" s="19" t="s">
        <v>3967</v>
      </c>
      <c r="I435">
        <v>808000</v>
      </c>
      <c r="J435" t="s">
        <v>3968</v>
      </c>
      <c r="K435">
        <v>823500</v>
      </c>
      <c r="L435" t="s">
        <v>3969</v>
      </c>
      <c r="M435">
        <v>500000</v>
      </c>
      <c r="N435" t="s">
        <v>3970</v>
      </c>
      <c r="O435">
        <v>72</v>
      </c>
      <c r="P435" t="s">
        <v>3971</v>
      </c>
      <c r="Q435">
        <v>0</v>
      </c>
      <c r="R435" t="s">
        <v>3972</v>
      </c>
      <c r="S435">
        <v>-3500</v>
      </c>
      <c r="T435" s="7" t="str">
        <f t="shared" si="6"/>
        <v>hp_525200;atk_329400;hit_500000;miss_72;cirt_0;cirtSub_-3500</v>
      </c>
    </row>
    <row r="436" spans="1:20" x14ac:dyDescent="0.15">
      <c r="A436" s="16">
        <v>380434</v>
      </c>
      <c r="B436" s="16" t="s">
        <v>230</v>
      </c>
      <c r="C436" s="16">
        <v>1</v>
      </c>
      <c r="D436" s="16">
        <v>2</v>
      </c>
      <c r="E436" s="20">
        <v>145</v>
      </c>
      <c r="F436" s="19" t="s">
        <v>3967</v>
      </c>
      <c r="I436">
        <v>808000</v>
      </c>
      <c r="J436" t="s">
        <v>3968</v>
      </c>
      <c r="K436">
        <v>823500</v>
      </c>
      <c r="L436" t="s">
        <v>3969</v>
      </c>
      <c r="M436">
        <v>500000</v>
      </c>
      <c r="N436" t="s">
        <v>3970</v>
      </c>
      <c r="O436">
        <v>72</v>
      </c>
      <c r="P436" t="s">
        <v>3971</v>
      </c>
      <c r="Q436">
        <v>0</v>
      </c>
      <c r="R436" t="s">
        <v>3972</v>
      </c>
      <c r="S436">
        <v>-3500</v>
      </c>
      <c r="T436" s="7" t="str">
        <f t="shared" si="6"/>
        <v>hp_525200;atk_329400;hit_500000;miss_72;cirt_0;cirtSub_-3500</v>
      </c>
    </row>
    <row r="437" spans="1:20" x14ac:dyDescent="0.15">
      <c r="A437" s="16">
        <v>380435</v>
      </c>
      <c r="B437" s="16" t="s">
        <v>230</v>
      </c>
      <c r="C437" s="16">
        <v>1</v>
      </c>
      <c r="D437" s="16">
        <v>2</v>
      </c>
      <c r="E437" s="20">
        <v>146</v>
      </c>
      <c r="F437" s="19" t="s">
        <v>3967</v>
      </c>
      <c r="I437">
        <v>818000</v>
      </c>
      <c r="J437" t="s">
        <v>3968</v>
      </c>
      <c r="K437">
        <v>833000</v>
      </c>
      <c r="L437" t="s">
        <v>3969</v>
      </c>
      <c r="M437">
        <v>500000</v>
      </c>
      <c r="N437" t="s">
        <v>3970</v>
      </c>
      <c r="O437">
        <v>73</v>
      </c>
      <c r="P437" t="s">
        <v>3971</v>
      </c>
      <c r="Q437">
        <v>0</v>
      </c>
      <c r="R437" t="s">
        <v>3972</v>
      </c>
      <c r="S437">
        <v>-3500</v>
      </c>
      <c r="T437" s="7" t="str">
        <f t="shared" si="6"/>
        <v>hp_531700;atk_333200;hit_500000;miss_73;cirt_0;cirtSub_-3500</v>
      </c>
    </row>
    <row r="438" spans="1:20" x14ac:dyDescent="0.15">
      <c r="A438" s="16">
        <v>380436</v>
      </c>
      <c r="B438" s="16" t="s">
        <v>230</v>
      </c>
      <c r="C438" s="16">
        <v>1</v>
      </c>
      <c r="D438" s="16">
        <v>2</v>
      </c>
      <c r="E438" s="20">
        <v>146</v>
      </c>
      <c r="F438" s="19" t="s">
        <v>3967</v>
      </c>
      <c r="I438">
        <v>818000</v>
      </c>
      <c r="J438" t="s">
        <v>3968</v>
      </c>
      <c r="K438">
        <v>833000</v>
      </c>
      <c r="L438" t="s">
        <v>3969</v>
      </c>
      <c r="M438">
        <v>500000</v>
      </c>
      <c r="N438" t="s">
        <v>3970</v>
      </c>
      <c r="O438">
        <v>73</v>
      </c>
      <c r="P438" t="s">
        <v>3971</v>
      </c>
      <c r="Q438">
        <v>0</v>
      </c>
      <c r="R438" t="s">
        <v>3972</v>
      </c>
      <c r="S438">
        <v>-3500</v>
      </c>
      <c r="T438" s="7" t="str">
        <f t="shared" si="6"/>
        <v>hp_531700;atk_333200;hit_500000;miss_73;cirt_0;cirtSub_-3500</v>
      </c>
    </row>
    <row r="439" spans="1:20" x14ac:dyDescent="0.15">
      <c r="A439" s="16">
        <v>380437</v>
      </c>
      <c r="B439" s="16" t="s">
        <v>230</v>
      </c>
      <c r="C439" s="16">
        <v>1</v>
      </c>
      <c r="D439" s="16">
        <v>2</v>
      </c>
      <c r="E439" s="20">
        <v>146</v>
      </c>
      <c r="F439" s="19" t="s">
        <v>3967</v>
      </c>
      <c r="I439">
        <v>818000</v>
      </c>
      <c r="J439" t="s">
        <v>3968</v>
      </c>
      <c r="K439">
        <v>833000</v>
      </c>
      <c r="L439" t="s">
        <v>3969</v>
      </c>
      <c r="M439">
        <v>500000</v>
      </c>
      <c r="N439" t="s">
        <v>3970</v>
      </c>
      <c r="O439">
        <v>73</v>
      </c>
      <c r="P439" t="s">
        <v>3971</v>
      </c>
      <c r="Q439">
        <v>0</v>
      </c>
      <c r="R439" t="s">
        <v>3972</v>
      </c>
      <c r="S439">
        <v>-3500</v>
      </c>
      <c r="T439" s="7" t="str">
        <f t="shared" si="6"/>
        <v>hp_531700;atk_333200;hit_500000;miss_73;cirt_0;cirtSub_-3500</v>
      </c>
    </row>
    <row r="440" spans="1:20" x14ac:dyDescent="0.15">
      <c r="A440" s="16">
        <v>380438</v>
      </c>
      <c r="B440" s="16" t="s">
        <v>230</v>
      </c>
      <c r="C440" s="16">
        <v>1</v>
      </c>
      <c r="D440" s="16">
        <v>2</v>
      </c>
      <c r="E440" s="20">
        <v>147</v>
      </c>
      <c r="F440" s="19" t="s">
        <v>3967</v>
      </c>
      <c r="I440">
        <v>828000</v>
      </c>
      <c r="J440" t="s">
        <v>3968</v>
      </c>
      <c r="K440">
        <v>842500</v>
      </c>
      <c r="L440" t="s">
        <v>3969</v>
      </c>
      <c r="M440">
        <v>500000</v>
      </c>
      <c r="N440" t="s">
        <v>3970</v>
      </c>
      <c r="O440">
        <v>73</v>
      </c>
      <c r="P440" t="s">
        <v>3971</v>
      </c>
      <c r="Q440">
        <v>0</v>
      </c>
      <c r="R440" t="s">
        <v>3972</v>
      </c>
      <c r="S440">
        <v>-3500</v>
      </c>
      <c r="T440" s="7" t="str">
        <f t="shared" si="6"/>
        <v>hp_538200;atk_337000;hit_500000;miss_73;cirt_0;cirtSub_-3500</v>
      </c>
    </row>
    <row r="441" spans="1:20" x14ac:dyDescent="0.15">
      <c r="A441" s="16">
        <v>380439</v>
      </c>
      <c r="B441" s="16" t="s">
        <v>230</v>
      </c>
      <c r="C441" s="16">
        <v>1</v>
      </c>
      <c r="D441" s="16">
        <v>2</v>
      </c>
      <c r="E441" s="20">
        <v>147</v>
      </c>
      <c r="F441" s="19" t="s">
        <v>3967</v>
      </c>
      <c r="I441">
        <v>828000</v>
      </c>
      <c r="J441" t="s">
        <v>3968</v>
      </c>
      <c r="K441">
        <v>842500</v>
      </c>
      <c r="L441" t="s">
        <v>3969</v>
      </c>
      <c r="M441">
        <v>500000</v>
      </c>
      <c r="N441" t="s">
        <v>3970</v>
      </c>
      <c r="O441">
        <v>73</v>
      </c>
      <c r="P441" t="s">
        <v>3971</v>
      </c>
      <c r="Q441">
        <v>0</v>
      </c>
      <c r="R441" t="s">
        <v>3972</v>
      </c>
      <c r="S441">
        <v>-3500</v>
      </c>
      <c r="T441" s="7" t="str">
        <f t="shared" si="6"/>
        <v>hp_538200;atk_337000;hit_500000;miss_73;cirt_0;cirtSub_-3500</v>
      </c>
    </row>
    <row r="442" spans="1:20" x14ac:dyDescent="0.15">
      <c r="A442" s="16">
        <v>380440</v>
      </c>
      <c r="B442" s="16" t="s">
        <v>230</v>
      </c>
      <c r="C442" s="16">
        <v>1</v>
      </c>
      <c r="D442" s="16">
        <v>2</v>
      </c>
      <c r="E442" s="20">
        <v>147</v>
      </c>
      <c r="F442" s="19" t="s">
        <v>3967</v>
      </c>
      <c r="I442">
        <v>828000</v>
      </c>
      <c r="J442" t="s">
        <v>3968</v>
      </c>
      <c r="K442">
        <v>842500</v>
      </c>
      <c r="L442" t="s">
        <v>3969</v>
      </c>
      <c r="M442">
        <v>500000</v>
      </c>
      <c r="N442" t="s">
        <v>3970</v>
      </c>
      <c r="O442">
        <v>73</v>
      </c>
      <c r="P442" t="s">
        <v>3971</v>
      </c>
      <c r="Q442">
        <v>0</v>
      </c>
      <c r="R442" t="s">
        <v>3972</v>
      </c>
      <c r="S442">
        <v>-3500</v>
      </c>
      <c r="T442" s="7" t="str">
        <f t="shared" si="6"/>
        <v>hp_538200;atk_337000;hit_500000;miss_73;cirt_0;cirtSub_-3500</v>
      </c>
    </row>
    <row r="443" spans="1:20" x14ac:dyDescent="0.15">
      <c r="A443" s="16">
        <v>380441</v>
      </c>
      <c r="B443" s="16" t="s">
        <v>230</v>
      </c>
      <c r="C443" s="16">
        <v>1</v>
      </c>
      <c r="D443" s="16">
        <v>2</v>
      </c>
      <c r="E443" s="20">
        <v>148</v>
      </c>
      <c r="F443" s="19" t="s">
        <v>3967</v>
      </c>
      <c r="I443">
        <v>838000</v>
      </c>
      <c r="J443" t="s">
        <v>3968</v>
      </c>
      <c r="K443">
        <v>852000</v>
      </c>
      <c r="L443" t="s">
        <v>3969</v>
      </c>
      <c r="M443">
        <v>500000</v>
      </c>
      <c r="N443" t="s">
        <v>3970</v>
      </c>
      <c r="O443">
        <v>74</v>
      </c>
      <c r="P443" t="s">
        <v>3971</v>
      </c>
      <c r="Q443">
        <v>0</v>
      </c>
      <c r="R443" t="s">
        <v>3972</v>
      </c>
      <c r="S443">
        <v>-3500</v>
      </c>
      <c r="T443" s="7" t="str">
        <f t="shared" si="6"/>
        <v>hp_544700;atk_340800;hit_500000;miss_74;cirt_0;cirtSub_-3500</v>
      </c>
    </row>
    <row r="444" spans="1:20" x14ac:dyDescent="0.15">
      <c r="A444" s="16">
        <v>380442</v>
      </c>
      <c r="B444" s="16" t="s">
        <v>230</v>
      </c>
      <c r="C444" s="16">
        <v>1</v>
      </c>
      <c r="D444" s="16">
        <v>2</v>
      </c>
      <c r="E444" s="20">
        <v>148</v>
      </c>
      <c r="F444" s="19" t="s">
        <v>3967</v>
      </c>
      <c r="I444">
        <v>838000</v>
      </c>
      <c r="J444" t="s">
        <v>3968</v>
      </c>
      <c r="K444">
        <v>852000</v>
      </c>
      <c r="L444" t="s">
        <v>3969</v>
      </c>
      <c r="M444">
        <v>500000</v>
      </c>
      <c r="N444" t="s">
        <v>3970</v>
      </c>
      <c r="O444">
        <v>74</v>
      </c>
      <c r="P444" t="s">
        <v>3971</v>
      </c>
      <c r="Q444">
        <v>0</v>
      </c>
      <c r="R444" t="s">
        <v>3972</v>
      </c>
      <c r="S444">
        <v>-3500</v>
      </c>
      <c r="T444" s="7" t="str">
        <f t="shared" si="6"/>
        <v>hp_544700;atk_340800;hit_500000;miss_74;cirt_0;cirtSub_-3500</v>
      </c>
    </row>
    <row r="445" spans="1:20" x14ac:dyDescent="0.15">
      <c r="A445" s="16">
        <v>380443</v>
      </c>
      <c r="B445" s="16" t="s">
        <v>230</v>
      </c>
      <c r="C445" s="16">
        <v>1</v>
      </c>
      <c r="D445" s="16">
        <v>2</v>
      </c>
      <c r="E445" s="20">
        <v>148</v>
      </c>
      <c r="F445" s="19" t="s">
        <v>3967</v>
      </c>
      <c r="I445">
        <v>838000</v>
      </c>
      <c r="J445" t="s">
        <v>3968</v>
      </c>
      <c r="K445">
        <v>852000</v>
      </c>
      <c r="L445" t="s">
        <v>3969</v>
      </c>
      <c r="M445">
        <v>500000</v>
      </c>
      <c r="N445" t="s">
        <v>3970</v>
      </c>
      <c r="O445">
        <v>74</v>
      </c>
      <c r="P445" t="s">
        <v>3971</v>
      </c>
      <c r="Q445">
        <v>0</v>
      </c>
      <c r="R445" t="s">
        <v>3972</v>
      </c>
      <c r="S445">
        <v>-3500</v>
      </c>
      <c r="T445" s="7" t="str">
        <f t="shared" si="6"/>
        <v>hp_544700;atk_340800;hit_500000;miss_74;cirt_0;cirtSub_-3500</v>
      </c>
    </row>
    <row r="446" spans="1:20" x14ac:dyDescent="0.15">
      <c r="A446" s="16">
        <v>380444</v>
      </c>
      <c r="B446" s="16" t="s">
        <v>230</v>
      </c>
      <c r="C446" s="16">
        <v>1</v>
      </c>
      <c r="D446" s="16">
        <v>2</v>
      </c>
      <c r="E446" s="20">
        <v>149</v>
      </c>
      <c r="F446" s="19" t="s">
        <v>3967</v>
      </c>
      <c r="I446">
        <v>848000</v>
      </c>
      <c r="J446" t="s">
        <v>3968</v>
      </c>
      <c r="K446">
        <v>861500</v>
      </c>
      <c r="L446" t="s">
        <v>3969</v>
      </c>
      <c r="M446">
        <v>500000</v>
      </c>
      <c r="N446" t="s">
        <v>3970</v>
      </c>
      <c r="O446">
        <v>74</v>
      </c>
      <c r="P446" t="s">
        <v>3971</v>
      </c>
      <c r="Q446">
        <v>0</v>
      </c>
      <c r="R446" t="s">
        <v>3972</v>
      </c>
      <c r="S446">
        <v>-3500</v>
      </c>
      <c r="T446" s="7" t="str">
        <f t="shared" si="6"/>
        <v>hp_551200;atk_344600;hit_500000;miss_74;cirt_0;cirtSub_-3500</v>
      </c>
    </row>
    <row r="447" spans="1:20" x14ac:dyDescent="0.15">
      <c r="A447" s="16">
        <v>380445</v>
      </c>
      <c r="B447" s="16" t="s">
        <v>230</v>
      </c>
      <c r="C447" s="16">
        <v>1</v>
      </c>
      <c r="D447" s="16">
        <v>2</v>
      </c>
      <c r="E447" s="20">
        <v>149</v>
      </c>
      <c r="F447" s="19" t="s">
        <v>3967</v>
      </c>
      <c r="I447">
        <v>848000</v>
      </c>
      <c r="J447" t="s">
        <v>3968</v>
      </c>
      <c r="K447">
        <v>861500</v>
      </c>
      <c r="L447" t="s">
        <v>3969</v>
      </c>
      <c r="M447">
        <v>500000</v>
      </c>
      <c r="N447" t="s">
        <v>3970</v>
      </c>
      <c r="O447">
        <v>74</v>
      </c>
      <c r="P447" t="s">
        <v>3971</v>
      </c>
      <c r="Q447">
        <v>0</v>
      </c>
      <c r="R447" t="s">
        <v>3972</v>
      </c>
      <c r="S447">
        <v>-3500</v>
      </c>
      <c r="T447" s="7" t="str">
        <f t="shared" si="6"/>
        <v>hp_551200;atk_344600;hit_500000;miss_74;cirt_0;cirtSub_-3500</v>
      </c>
    </row>
    <row r="448" spans="1:20" x14ac:dyDescent="0.15">
      <c r="A448" s="16">
        <v>380446</v>
      </c>
      <c r="B448" s="16" t="s">
        <v>230</v>
      </c>
      <c r="C448" s="16">
        <v>1</v>
      </c>
      <c r="D448" s="16">
        <v>2</v>
      </c>
      <c r="E448" s="20">
        <v>149</v>
      </c>
      <c r="F448" s="19" t="s">
        <v>3967</v>
      </c>
      <c r="I448">
        <v>848000</v>
      </c>
      <c r="J448" t="s">
        <v>3968</v>
      </c>
      <c r="K448">
        <v>861500</v>
      </c>
      <c r="L448" t="s">
        <v>3969</v>
      </c>
      <c r="M448">
        <v>500000</v>
      </c>
      <c r="N448" t="s">
        <v>3970</v>
      </c>
      <c r="O448">
        <v>74</v>
      </c>
      <c r="P448" t="s">
        <v>3971</v>
      </c>
      <c r="Q448">
        <v>0</v>
      </c>
      <c r="R448" t="s">
        <v>3972</v>
      </c>
      <c r="S448">
        <v>-3500</v>
      </c>
      <c r="T448" s="7" t="str">
        <f t="shared" si="6"/>
        <v>hp_551200;atk_344600;hit_500000;miss_74;cirt_0;cirtSub_-3500</v>
      </c>
    </row>
    <row r="449" spans="1:20" x14ac:dyDescent="0.15">
      <c r="A449" s="16">
        <v>380447</v>
      </c>
      <c r="B449" s="16" t="s">
        <v>230</v>
      </c>
      <c r="C449" s="16">
        <v>1</v>
      </c>
      <c r="D449" s="16">
        <v>2</v>
      </c>
      <c r="E449" s="20">
        <v>150</v>
      </c>
      <c r="F449" s="19" t="s">
        <v>3967</v>
      </c>
      <c r="I449">
        <v>858000</v>
      </c>
      <c r="J449" t="s">
        <v>3968</v>
      </c>
      <c r="K449">
        <v>871000</v>
      </c>
      <c r="L449" t="s">
        <v>3969</v>
      </c>
      <c r="M449">
        <v>500000</v>
      </c>
      <c r="N449" t="s">
        <v>3970</v>
      </c>
      <c r="O449">
        <v>75</v>
      </c>
      <c r="P449" t="s">
        <v>3971</v>
      </c>
      <c r="Q449">
        <v>0</v>
      </c>
      <c r="R449" t="s">
        <v>3972</v>
      </c>
      <c r="S449">
        <v>-3500</v>
      </c>
      <c r="T449" s="7" t="str">
        <f t="shared" si="6"/>
        <v>hp_557700;atk_348400;hit_500000;miss_75;cirt_0;cirtSub_-3500</v>
      </c>
    </row>
    <row r="450" spans="1:20" x14ac:dyDescent="0.15">
      <c r="A450" s="16">
        <v>380448</v>
      </c>
      <c r="B450" s="16" t="s">
        <v>230</v>
      </c>
      <c r="C450" s="16">
        <v>1</v>
      </c>
      <c r="D450" s="16">
        <v>2</v>
      </c>
      <c r="E450" s="20">
        <v>150</v>
      </c>
      <c r="F450" s="19" t="s">
        <v>3967</v>
      </c>
      <c r="I450">
        <v>858000</v>
      </c>
      <c r="J450" t="s">
        <v>3968</v>
      </c>
      <c r="K450">
        <v>871000</v>
      </c>
      <c r="L450" t="s">
        <v>3969</v>
      </c>
      <c r="M450">
        <v>500000</v>
      </c>
      <c r="N450" t="s">
        <v>3970</v>
      </c>
      <c r="O450">
        <v>75</v>
      </c>
      <c r="P450" t="s">
        <v>3971</v>
      </c>
      <c r="Q450">
        <v>0</v>
      </c>
      <c r="R450" t="s">
        <v>3972</v>
      </c>
      <c r="S450">
        <v>-3500</v>
      </c>
      <c r="T450" s="7" t="str">
        <f t="shared" si="6"/>
        <v>hp_557700;atk_348400;hit_500000;miss_75;cirt_0;cirtSub_-3500</v>
      </c>
    </row>
    <row r="451" spans="1:20" x14ac:dyDescent="0.15">
      <c r="A451" s="16">
        <v>380449</v>
      </c>
      <c r="B451" s="16" t="s">
        <v>230</v>
      </c>
      <c r="C451" s="16">
        <v>1</v>
      </c>
      <c r="D451" s="16">
        <v>2</v>
      </c>
      <c r="E451" s="20">
        <v>150</v>
      </c>
      <c r="F451" s="19" t="s">
        <v>3967</v>
      </c>
      <c r="I451">
        <v>858000</v>
      </c>
      <c r="J451" t="s">
        <v>3968</v>
      </c>
      <c r="K451">
        <v>871000</v>
      </c>
      <c r="L451" t="s">
        <v>3969</v>
      </c>
      <c r="M451">
        <v>500000</v>
      </c>
      <c r="N451" t="s">
        <v>3970</v>
      </c>
      <c r="O451">
        <v>75</v>
      </c>
      <c r="P451" t="s">
        <v>3971</v>
      </c>
      <c r="Q451">
        <v>0</v>
      </c>
      <c r="R451" t="s">
        <v>3972</v>
      </c>
      <c r="S451">
        <v>-3500</v>
      </c>
      <c r="T451" s="7" t="str">
        <f t="shared" ref="T451:T514" si="7">F451&amp;"_"&amp;INT(I451*0.65)&amp;";"&amp;J451&amp;"_"&amp;INT(K451*0.4)&amp;";"&amp;L451&amp;"_"&amp;M451&amp;";"&amp;N451&amp;"_"&amp;O451&amp;";"&amp;P451&amp;"_"&amp;Q451&amp;";"&amp;R451&amp;"_"&amp;S451</f>
        <v>hp_557700;atk_348400;hit_500000;miss_75;cirt_0;cirtSub_-3500</v>
      </c>
    </row>
    <row r="452" spans="1:20" x14ac:dyDescent="0.15">
      <c r="A452" s="16">
        <v>380450</v>
      </c>
      <c r="B452" s="16" t="s">
        <v>230</v>
      </c>
      <c r="C452" s="16">
        <v>1</v>
      </c>
      <c r="D452" s="16">
        <v>2</v>
      </c>
      <c r="E452" s="20">
        <v>151</v>
      </c>
      <c r="F452" s="19" t="s">
        <v>3967</v>
      </c>
      <c r="I452">
        <v>868000</v>
      </c>
      <c r="J452" t="s">
        <v>3968</v>
      </c>
      <c r="K452">
        <v>880500</v>
      </c>
      <c r="L452" t="s">
        <v>3969</v>
      </c>
      <c r="M452">
        <v>500000</v>
      </c>
      <c r="N452" t="s">
        <v>3970</v>
      </c>
      <c r="O452">
        <v>75</v>
      </c>
      <c r="P452" t="s">
        <v>3971</v>
      </c>
      <c r="Q452">
        <v>0</v>
      </c>
      <c r="R452" t="s">
        <v>3972</v>
      </c>
      <c r="S452">
        <v>-3500</v>
      </c>
      <c r="T452" s="7" t="str">
        <f t="shared" si="7"/>
        <v>hp_564200;atk_352200;hit_500000;miss_75;cirt_0;cirtSub_-3500</v>
      </c>
    </row>
    <row r="453" spans="1:20" x14ac:dyDescent="0.15">
      <c r="A453" s="16">
        <v>380451</v>
      </c>
      <c r="B453" s="16" t="s">
        <v>230</v>
      </c>
      <c r="C453" s="16">
        <v>1</v>
      </c>
      <c r="D453" s="16">
        <v>2</v>
      </c>
      <c r="E453" s="20">
        <v>151</v>
      </c>
      <c r="F453" s="19" t="s">
        <v>3967</v>
      </c>
      <c r="I453">
        <v>868000</v>
      </c>
      <c r="J453" t="s">
        <v>3968</v>
      </c>
      <c r="K453">
        <v>880500</v>
      </c>
      <c r="L453" t="s">
        <v>3969</v>
      </c>
      <c r="M453">
        <v>500000</v>
      </c>
      <c r="N453" t="s">
        <v>3970</v>
      </c>
      <c r="O453">
        <v>75</v>
      </c>
      <c r="P453" t="s">
        <v>3971</v>
      </c>
      <c r="Q453">
        <v>0</v>
      </c>
      <c r="R453" t="s">
        <v>3972</v>
      </c>
      <c r="S453">
        <v>-3500</v>
      </c>
      <c r="T453" s="7" t="str">
        <f t="shared" si="7"/>
        <v>hp_564200;atk_352200;hit_500000;miss_75;cirt_0;cirtSub_-3500</v>
      </c>
    </row>
    <row r="454" spans="1:20" x14ac:dyDescent="0.15">
      <c r="A454" s="16">
        <v>380452</v>
      </c>
      <c r="B454" s="16" t="s">
        <v>230</v>
      </c>
      <c r="C454" s="16">
        <v>1</v>
      </c>
      <c r="D454" s="16">
        <v>2</v>
      </c>
      <c r="E454" s="20">
        <v>151</v>
      </c>
      <c r="F454" s="19" t="s">
        <v>3967</v>
      </c>
      <c r="I454">
        <v>868000</v>
      </c>
      <c r="J454" t="s">
        <v>3968</v>
      </c>
      <c r="K454">
        <v>880500</v>
      </c>
      <c r="L454" t="s">
        <v>3969</v>
      </c>
      <c r="M454">
        <v>500000</v>
      </c>
      <c r="N454" t="s">
        <v>3970</v>
      </c>
      <c r="O454">
        <v>75</v>
      </c>
      <c r="P454" t="s">
        <v>3971</v>
      </c>
      <c r="Q454">
        <v>0</v>
      </c>
      <c r="R454" t="s">
        <v>3972</v>
      </c>
      <c r="S454">
        <v>-3500</v>
      </c>
      <c r="T454" s="7" t="str">
        <f t="shared" si="7"/>
        <v>hp_564200;atk_352200;hit_500000;miss_75;cirt_0;cirtSub_-3500</v>
      </c>
    </row>
    <row r="455" spans="1:20" x14ac:dyDescent="0.15">
      <c r="A455" s="16">
        <v>380453</v>
      </c>
      <c r="B455" s="16" t="s">
        <v>230</v>
      </c>
      <c r="C455" s="16">
        <v>1</v>
      </c>
      <c r="D455" s="16">
        <v>2</v>
      </c>
      <c r="E455" s="20">
        <v>152</v>
      </c>
      <c r="F455" s="19" t="s">
        <v>3967</v>
      </c>
      <c r="I455">
        <v>878000</v>
      </c>
      <c r="J455" t="s">
        <v>3968</v>
      </c>
      <c r="K455">
        <v>890000</v>
      </c>
      <c r="L455" t="s">
        <v>3969</v>
      </c>
      <c r="M455">
        <v>500000</v>
      </c>
      <c r="N455" t="s">
        <v>3970</v>
      </c>
      <c r="O455">
        <v>76</v>
      </c>
      <c r="P455" t="s">
        <v>3971</v>
      </c>
      <c r="Q455">
        <v>0</v>
      </c>
      <c r="R455" t="s">
        <v>3972</v>
      </c>
      <c r="S455">
        <v>-3500</v>
      </c>
      <c r="T455" s="7" t="str">
        <f t="shared" si="7"/>
        <v>hp_570700;atk_356000;hit_500000;miss_76;cirt_0;cirtSub_-3500</v>
      </c>
    </row>
    <row r="456" spans="1:20" x14ac:dyDescent="0.15">
      <c r="A456" s="16">
        <v>380454</v>
      </c>
      <c r="B456" s="16" t="s">
        <v>230</v>
      </c>
      <c r="C456" s="16">
        <v>1</v>
      </c>
      <c r="D456" s="16">
        <v>2</v>
      </c>
      <c r="E456" s="20">
        <v>152</v>
      </c>
      <c r="F456" s="19" t="s">
        <v>3967</v>
      </c>
      <c r="I456">
        <v>878000</v>
      </c>
      <c r="J456" t="s">
        <v>3968</v>
      </c>
      <c r="K456">
        <v>890000</v>
      </c>
      <c r="L456" t="s">
        <v>3969</v>
      </c>
      <c r="M456">
        <v>500000</v>
      </c>
      <c r="N456" t="s">
        <v>3970</v>
      </c>
      <c r="O456">
        <v>76</v>
      </c>
      <c r="P456" t="s">
        <v>3971</v>
      </c>
      <c r="Q456">
        <v>0</v>
      </c>
      <c r="R456" t="s">
        <v>3972</v>
      </c>
      <c r="S456">
        <v>-3500</v>
      </c>
      <c r="T456" s="7" t="str">
        <f t="shared" si="7"/>
        <v>hp_570700;atk_356000;hit_500000;miss_76;cirt_0;cirtSub_-3500</v>
      </c>
    </row>
    <row r="457" spans="1:20" x14ac:dyDescent="0.15">
      <c r="A457" s="16">
        <v>380455</v>
      </c>
      <c r="B457" s="16" t="s">
        <v>230</v>
      </c>
      <c r="C457" s="16">
        <v>1</v>
      </c>
      <c r="D457" s="16">
        <v>2</v>
      </c>
      <c r="E457" s="20">
        <v>152</v>
      </c>
      <c r="F457" s="19" t="s">
        <v>3967</v>
      </c>
      <c r="I457">
        <v>878000</v>
      </c>
      <c r="J457" t="s">
        <v>3968</v>
      </c>
      <c r="K457">
        <v>890000</v>
      </c>
      <c r="L457" t="s">
        <v>3969</v>
      </c>
      <c r="M457">
        <v>500000</v>
      </c>
      <c r="N457" t="s">
        <v>3970</v>
      </c>
      <c r="O457">
        <v>76</v>
      </c>
      <c r="P457" t="s">
        <v>3971</v>
      </c>
      <c r="Q457">
        <v>0</v>
      </c>
      <c r="R457" t="s">
        <v>3972</v>
      </c>
      <c r="S457">
        <v>-3500</v>
      </c>
      <c r="T457" s="7" t="str">
        <f t="shared" si="7"/>
        <v>hp_570700;atk_356000;hit_500000;miss_76;cirt_0;cirtSub_-3500</v>
      </c>
    </row>
    <row r="458" spans="1:20" x14ac:dyDescent="0.15">
      <c r="A458" s="16">
        <v>380456</v>
      </c>
      <c r="B458" s="16" t="s">
        <v>230</v>
      </c>
      <c r="C458" s="16">
        <v>1</v>
      </c>
      <c r="D458" s="16">
        <v>2</v>
      </c>
      <c r="E458" s="20">
        <v>153</v>
      </c>
      <c r="F458" s="19" t="s">
        <v>3967</v>
      </c>
      <c r="I458">
        <v>888000</v>
      </c>
      <c r="J458" t="s">
        <v>3968</v>
      </c>
      <c r="K458">
        <v>901000</v>
      </c>
      <c r="L458" t="s">
        <v>3969</v>
      </c>
      <c r="M458">
        <v>500000</v>
      </c>
      <c r="N458" t="s">
        <v>3970</v>
      </c>
      <c r="O458">
        <v>76</v>
      </c>
      <c r="P458" t="s">
        <v>3971</v>
      </c>
      <c r="Q458">
        <v>0</v>
      </c>
      <c r="R458" t="s">
        <v>3972</v>
      </c>
      <c r="S458">
        <v>-3500</v>
      </c>
      <c r="T458" s="7" t="str">
        <f t="shared" si="7"/>
        <v>hp_577200;atk_360400;hit_500000;miss_76;cirt_0;cirtSub_-3500</v>
      </c>
    </row>
    <row r="459" spans="1:20" x14ac:dyDescent="0.15">
      <c r="A459" s="16">
        <v>380457</v>
      </c>
      <c r="B459" s="16" t="s">
        <v>230</v>
      </c>
      <c r="C459" s="16">
        <v>1</v>
      </c>
      <c r="D459" s="16">
        <v>2</v>
      </c>
      <c r="E459" s="20">
        <v>153</v>
      </c>
      <c r="F459" s="19" t="s">
        <v>3967</v>
      </c>
      <c r="I459">
        <v>888000</v>
      </c>
      <c r="J459" t="s">
        <v>3968</v>
      </c>
      <c r="K459">
        <v>901000</v>
      </c>
      <c r="L459" t="s">
        <v>3969</v>
      </c>
      <c r="M459">
        <v>500000</v>
      </c>
      <c r="N459" t="s">
        <v>3970</v>
      </c>
      <c r="O459">
        <v>76</v>
      </c>
      <c r="P459" t="s">
        <v>3971</v>
      </c>
      <c r="Q459">
        <v>0</v>
      </c>
      <c r="R459" t="s">
        <v>3972</v>
      </c>
      <c r="S459">
        <v>-3500</v>
      </c>
      <c r="T459" s="7" t="str">
        <f t="shared" si="7"/>
        <v>hp_577200;atk_360400;hit_500000;miss_76;cirt_0;cirtSub_-3500</v>
      </c>
    </row>
    <row r="460" spans="1:20" x14ac:dyDescent="0.15">
      <c r="A460" s="16">
        <v>380458</v>
      </c>
      <c r="B460" s="16" t="s">
        <v>230</v>
      </c>
      <c r="C460" s="16">
        <v>1</v>
      </c>
      <c r="D460" s="16">
        <v>2</v>
      </c>
      <c r="E460" s="20">
        <v>153</v>
      </c>
      <c r="F460" s="19" t="s">
        <v>3967</v>
      </c>
      <c r="I460">
        <v>888000</v>
      </c>
      <c r="J460" t="s">
        <v>3968</v>
      </c>
      <c r="K460">
        <v>901000</v>
      </c>
      <c r="L460" t="s">
        <v>3969</v>
      </c>
      <c r="M460">
        <v>500000</v>
      </c>
      <c r="N460" t="s">
        <v>3970</v>
      </c>
      <c r="O460">
        <v>76</v>
      </c>
      <c r="P460" t="s">
        <v>3971</v>
      </c>
      <c r="Q460">
        <v>0</v>
      </c>
      <c r="R460" t="s">
        <v>3972</v>
      </c>
      <c r="S460">
        <v>-3500</v>
      </c>
      <c r="T460" s="7" t="str">
        <f t="shared" si="7"/>
        <v>hp_577200;atk_360400;hit_500000;miss_76;cirt_0;cirtSub_-3500</v>
      </c>
    </row>
    <row r="461" spans="1:20" x14ac:dyDescent="0.15">
      <c r="A461" s="16">
        <v>380459</v>
      </c>
      <c r="B461" s="16" t="s">
        <v>230</v>
      </c>
      <c r="C461" s="16">
        <v>1</v>
      </c>
      <c r="D461" s="16">
        <v>2</v>
      </c>
      <c r="E461" s="20">
        <v>154</v>
      </c>
      <c r="F461" s="19" t="s">
        <v>3967</v>
      </c>
      <c r="I461">
        <v>900000</v>
      </c>
      <c r="J461" t="s">
        <v>3968</v>
      </c>
      <c r="K461">
        <v>912000</v>
      </c>
      <c r="L461" t="s">
        <v>3969</v>
      </c>
      <c r="M461">
        <v>500000</v>
      </c>
      <c r="N461" t="s">
        <v>3970</v>
      </c>
      <c r="O461">
        <v>77</v>
      </c>
      <c r="P461" t="s">
        <v>3971</v>
      </c>
      <c r="Q461">
        <v>0</v>
      </c>
      <c r="R461" t="s">
        <v>3972</v>
      </c>
      <c r="S461">
        <v>-3500</v>
      </c>
      <c r="T461" s="7" t="str">
        <f t="shared" si="7"/>
        <v>hp_585000;atk_364800;hit_500000;miss_77;cirt_0;cirtSub_-3500</v>
      </c>
    </row>
    <row r="462" spans="1:20" x14ac:dyDescent="0.15">
      <c r="A462" s="16">
        <v>380460</v>
      </c>
      <c r="B462" s="16" t="s">
        <v>230</v>
      </c>
      <c r="C462" s="16">
        <v>1</v>
      </c>
      <c r="D462" s="16">
        <v>2</v>
      </c>
      <c r="E462" s="20">
        <v>154</v>
      </c>
      <c r="F462" s="19" t="s">
        <v>3967</v>
      </c>
      <c r="I462">
        <v>900000</v>
      </c>
      <c r="J462" t="s">
        <v>3968</v>
      </c>
      <c r="K462">
        <v>912000</v>
      </c>
      <c r="L462" t="s">
        <v>3969</v>
      </c>
      <c r="M462">
        <v>500000</v>
      </c>
      <c r="N462" t="s">
        <v>3970</v>
      </c>
      <c r="O462">
        <v>77</v>
      </c>
      <c r="P462" t="s">
        <v>3971</v>
      </c>
      <c r="Q462">
        <v>0</v>
      </c>
      <c r="R462" t="s">
        <v>3972</v>
      </c>
      <c r="S462">
        <v>-3500</v>
      </c>
      <c r="T462" s="7" t="str">
        <f t="shared" si="7"/>
        <v>hp_585000;atk_364800;hit_500000;miss_77;cirt_0;cirtSub_-3500</v>
      </c>
    </row>
    <row r="463" spans="1:20" x14ac:dyDescent="0.15">
      <c r="A463" s="16">
        <v>380461</v>
      </c>
      <c r="B463" s="16" t="s">
        <v>230</v>
      </c>
      <c r="C463" s="16">
        <v>1</v>
      </c>
      <c r="D463" s="16">
        <v>2</v>
      </c>
      <c r="E463" s="20">
        <v>154</v>
      </c>
      <c r="F463" s="19" t="s">
        <v>3967</v>
      </c>
      <c r="I463">
        <v>900000</v>
      </c>
      <c r="J463" t="s">
        <v>3968</v>
      </c>
      <c r="K463">
        <v>912000</v>
      </c>
      <c r="L463" t="s">
        <v>3969</v>
      </c>
      <c r="M463">
        <v>500000</v>
      </c>
      <c r="N463" t="s">
        <v>3970</v>
      </c>
      <c r="O463">
        <v>77</v>
      </c>
      <c r="P463" t="s">
        <v>3971</v>
      </c>
      <c r="Q463">
        <v>0</v>
      </c>
      <c r="R463" t="s">
        <v>3972</v>
      </c>
      <c r="S463">
        <v>-3500</v>
      </c>
      <c r="T463" s="7" t="str">
        <f t="shared" si="7"/>
        <v>hp_585000;atk_364800;hit_500000;miss_77;cirt_0;cirtSub_-3500</v>
      </c>
    </row>
    <row r="464" spans="1:20" x14ac:dyDescent="0.15">
      <c r="A464" s="16">
        <v>380462</v>
      </c>
      <c r="B464" s="16" t="s">
        <v>230</v>
      </c>
      <c r="C464" s="16">
        <v>1</v>
      </c>
      <c r="D464" s="16">
        <v>2</v>
      </c>
      <c r="E464" s="20">
        <v>155</v>
      </c>
      <c r="F464" s="19" t="s">
        <v>3967</v>
      </c>
      <c r="I464">
        <v>909333</v>
      </c>
      <c r="J464" t="s">
        <v>3968</v>
      </c>
      <c r="K464">
        <v>923000</v>
      </c>
      <c r="L464" t="s">
        <v>3969</v>
      </c>
      <c r="M464">
        <v>500000</v>
      </c>
      <c r="N464" t="s">
        <v>3970</v>
      </c>
      <c r="O464">
        <v>77</v>
      </c>
      <c r="P464" t="s">
        <v>3971</v>
      </c>
      <c r="Q464">
        <v>0</v>
      </c>
      <c r="R464" t="s">
        <v>3972</v>
      </c>
      <c r="S464">
        <v>-3500</v>
      </c>
      <c r="T464" s="7" t="str">
        <f t="shared" si="7"/>
        <v>hp_591066;atk_369200;hit_500000;miss_77;cirt_0;cirtSub_-3500</v>
      </c>
    </row>
    <row r="465" spans="1:20" x14ac:dyDescent="0.15">
      <c r="A465" s="16">
        <v>380463</v>
      </c>
      <c r="B465" s="16" t="s">
        <v>230</v>
      </c>
      <c r="C465" s="16">
        <v>1</v>
      </c>
      <c r="D465" s="16">
        <v>2</v>
      </c>
      <c r="E465" s="20">
        <v>155</v>
      </c>
      <c r="F465" s="19" t="s">
        <v>3967</v>
      </c>
      <c r="I465">
        <v>909333</v>
      </c>
      <c r="J465" t="s">
        <v>3968</v>
      </c>
      <c r="K465">
        <v>923000</v>
      </c>
      <c r="L465" t="s">
        <v>3969</v>
      </c>
      <c r="M465">
        <v>500000</v>
      </c>
      <c r="N465" t="s">
        <v>3970</v>
      </c>
      <c r="O465">
        <v>77</v>
      </c>
      <c r="P465" t="s">
        <v>3971</v>
      </c>
      <c r="Q465">
        <v>0</v>
      </c>
      <c r="R465" t="s">
        <v>3972</v>
      </c>
      <c r="S465">
        <v>-3500</v>
      </c>
      <c r="T465" s="7" t="str">
        <f t="shared" si="7"/>
        <v>hp_591066;atk_369200;hit_500000;miss_77;cirt_0;cirtSub_-3500</v>
      </c>
    </row>
    <row r="466" spans="1:20" x14ac:dyDescent="0.15">
      <c r="A466" s="16">
        <v>380464</v>
      </c>
      <c r="B466" s="16" t="s">
        <v>230</v>
      </c>
      <c r="C466" s="16">
        <v>1</v>
      </c>
      <c r="D466" s="16">
        <v>2</v>
      </c>
      <c r="E466" s="20">
        <v>155</v>
      </c>
      <c r="F466" s="19" t="s">
        <v>3967</v>
      </c>
      <c r="I466">
        <v>909333</v>
      </c>
      <c r="J466" t="s">
        <v>3968</v>
      </c>
      <c r="K466">
        <v>923000</v>
      </c>
      <c r="L466" t="s">
        <v>3969</v>
      </c>
      <c r="M466">
        <v>500000</v>
      </c>
      <c r="N466" t="s">
        <v>3970</v>
      </c>
      <c r="O466">
        <v>77</v>
      </c>
      <c r="P466" t="s">
        <v>3971</v>
      </c>
      <c r="Q466">
        <v>0</v>
      </c>
      <c r="R466" t="s">
        <v>3972</v>
      </c>
      <c r="S466">
        <v>-3500</v>
      </c>
      <c r="T466" s="7" t="str">
        <f t="shared" si="7"/>
        <v>hp_591066;atk_369200;hit_500000;miss_77;cirt_0;cirtSub_-3500</v>
      </c>
    </row>
    <row r="467" spans="1:20" x14ac:dyDescent="0.15">
      <c r="A467" s="16">
        <v>380465</v>
      </c>
      <c r="B467" s="16" t="s">
        <v>230</v>
      </c>
      <c r="C467" s="16">
        <v>1</v>
      </c>
      <c r="D467" s="16">
        <v>2</v>
      </c>
      <c r="E467" s="20">
        <v>156</v>
      </c>
      <c r="F467" s="19" t="s">
        <v>3967</v>
      </c>
      <c r="I467">
        <v>919619</v>
      </c>
      <c r="J467" t="s">
        <v>3968</v>
      </c>
      <c r="K467">
        <v>934000</v>
      </c>
      <c r="L467" t="s">
        <v>3969</v>
      </c>
      <c r="M467">
        <v>500000</v>
      </c>
      <c r="N467" t="s">
        <v>3970</v>
      </c>
      <c r="O467">
        <v>78</v>
      </c>
      <c r="P467" t="s">
        <v>3971</v>
      </c>
      <c r="Q467">
        <v>0</v>
      </c>
      <c r="R467" t="s">
        <v>3972</v>
      </c>
      <c r="S467">
        <v>-3500</v>
      </c>
      <c r="T467" s="7" t="str">
        <f t="shared" si="7"/>
        <v>hp_597752;atk_373600;hit_500000;miss_78;cirt_0;cirtSub_-3500</v>
      </c>
    </row>
    <row r="468" spans="1:20" x14ac:dyDescent="0.15">
      <c r="A468" s="16">
        <v>380466</v>
      </c>
      <c r="B468" s="16" t="s">
        <v>230</v>
      </c>
      <c r="C468" s="16">
        <v>1</v>
      </c>
      <c r="D468" s="16">
        <v>2</v>
      </c>
      <c r="E468" s="20">
        <v>156</v>
      </c>
      <c r="F468" s="19" t="s">
        <v>3967</v>
      </c>
      <c r="I468">
        <v>919619</v>
      </c>
      <c r="J468" t="s">
        <v>3968</v>
      </c>
      <c r="K468">
        <v>934000</v>
      </c>
      <c r="L468" t="s">
        <v>3969</v>
      </c>
      <c r="M468">
        <v>500000</v>
      </c>
      <c r="N468" t="s">
        <v>3970</v>
      </c>
      <c r="O468">
        <v>78</v>
      </c>
      <c r="P468" t="s">
        <v>3971</v>
      </c>
      <c r="Q468">
        <v>0</v>
      </c>
      <c r="R468" t="s">
        <v>3972</v>
      </c>
      <c r="S468">
        <v>-3500</v>
      </c>
      <c r="T468" s="7" t="str">
        <f t="shared" si="7"/>
        <v>hp_597752;atk_373600;hit_500000;miss_78;cirt_0;cirtSub_-3500</v>
      </c>
    </row>
    <row r="469" spans="1:20" x14ac:dyDescent="0.15">
      <c r="A469" s="16">
        <v>380467</v>
      </c>
      <c r="B469" s="16" t="s">
        <v>230</v>
      </c>
      <c r="C469" s="16">
        <v>1</v>
      </c>
      <c r="D469" s="16">
        <v>2</v>
      </c>
      <c r="E469" s="20">
        <v>156</v>
      </c>
      <c r="F469" s="19" t="s">
        <v>3967</v>
      </c>
      <c r="I469">
        <v>919619</v>
      </c>
      <c r="J469" t="s">
        <v>3968</v>
      </c>
      <c r="K469">
        <v>934000</v>
      </c>
      <c r="L469" t="s">
        <v>3969</v>
      </c>
      <c r="M469">
        <v>500000</v>
      </c>
      <c r="N469" t="s">
        <v>3970</v>
      </c>
      <c r="O469">
        <v>78</v>
      </c>
      <c r="P469" t="s">
        <v>3971</v>
      </c>
      <c r="Q469">
        <v>0</v>
      </c>
      <c r="R469" t="s">
        <v>3972</v>
      </c>
      <c r="S469">
        <v>-3500</v>
      </c>
      <c r="T469" s="7" t="str">
        <f t="shared" si="7"/>
        <v>hp_597752;atk_373600;hit_500000;miss_78;cirt_0;cirtSub_-3500</v>
      </c>
    </row>
    <row r="470" spans="1:20" x14ac:dyDescent="0.15">
      <c r="A470" s="16">
        <v>380468</v>
      </c>
      <c r="B470" s="16" t="s">
        <v>230</v>
      </c>
      <c r="C470" s="16">
        <v>1</v>
      </c>
      <c r="D470" s="16">
        <v>2</v>
      </c>
      <c r="E470" s="20">
        <v>157</v>
      </c>
      <c r="F470" s="19" t="s">
        <v>3967</v>
      </c>
      <c r="I470">
        <v>929905</v>
      </c>
      <c r="J470" t="s">
        <v>3968</v>
      </c>
      <c r="K470">
        <v>945000</v>
      </c>
      <c r="L470" t="s">
        <v>3969</v>
      </c>
      <c r="M470">
        <v>500000</v>
      </c>
      <c r="N470" t="s">
        <v>3970</v>
      </c>
      <c r="O470">
        <v>78</v>
      </c>
      <c r="P470" t="s">
        <v>3971</v>
      </c>
      <c r="Q470">
        <v>0</v>
      </c>
      <c r="R470" t="s">
        <v>3972</v>
      </c>
      <c r="S470">
        <v>-3500</v>
      </c>
      <c r="T470" s="7" t="str">
        <f t="shared" si="7"/>
        <v>hp_604438;atk_378000;hit_500000;miss_78;cirt_0;cirtSub_-3500</v>
      </c>
    </row>
    <row r="471" spans="1:20" x14ac:dyDescent="0.15">
      <c r="A471" s="16">
        <v>380469</v>
      </c>
      <c r="B471" s="16" t="s">
        <v>230</v>
      </c>
      <c r="C471" s="16">
        <v>1</v>
      </c>
      <c r="D471" s="16">
        <v>2</v>
      </c>
      <c r="E471" s="20">
        <v>157</v>
      </c>
      <c r="F471" s="19" t="s">
        <v>3967</v>
      </c>
      <c r="I471">
        <v>929905</v>
      </c>
      <c r="J471" t="s">
        <v>3968</v>
      </c>
      <c r="K471">
        <v>945000</v>
      </c>
      <c r="L471" t="s">
        <v>3969</v>
      </c>
      <c r="M471">
        <v>500000</v>
      </c>
      <c r="N471" t="s">
        <v>3970</v>
      </c>
      <c r="O471">
        <v>78</v>
      </c>
      <c r="P471" t="s">
        <v>3971</v>
      </c>
      <c r="Q471">
        <v>0</v>
      </c>
      <c r="R471" t="s">
        <v>3972</v>
      </c>
      <c r="S471">
        <v>-3500</v>
      </c>
      <c r="T471" s="7" t="str">
        <f t="shared" si="7"/>
        <v>hp_604438;atk_378000;hit_500000;miss_78;cirt_0;cirtSub_-3500</v>
      </c>
    </row>
    <row r="472" spans="1:20" x14ac:dyDescent="0.15">
      <c r="A472" s="16">
        <v>380470</v>
      </c>
      <c r="B472" s="16" t="s">
        <v>230</v>
      </c>
      <c r="C472" s="16">
        <v>1</v>
      </c>
      <c r="D472" s="16">
        <v>2</v>
      </c>
      <c r="E472" s="20">
        <v>157</v>
      </c>
      <c r="F472" s="19" t="s">
        <v>3967</v>
      </c>
      <c r="I472">
        <v>929905</v>
      </c>
      <c r="J472" t="s">
        <v>3968</v>
      </c>
      <c r="K472">
        <v>945000</v>
      </c>
      <c r="L472" t="s">
        <v>3969</v>
      </c>
      <c r="M472">
        <v>500000</v>
      </c>
      <c r="N472" t="s">
        <v>3970</v>
      </c>
      <c r="O472">
        <v>78</v>
      </c>
      <c r="P472" t="s">
        <v>3971</v>
      </c>
      <c r="Q472">
        <v>0</v>
      </c>
      <c r="R472" t="s">
        <v>3972</v>
      </c>
      <c r="S472">
        <v>-3500</v>
      </c>
      <c r="T472" s="7" t="str">
        <f t="shared" si="7"/>
        <v>hp_604438;atk_378000;hit_500000;miss_78;cirt_0;cirtSub_-3500</v>
      </c>
    </row>
    <row r="473" spans="1:20" x14ac:dyDescent="0.15">
      <c r="A473" s="16">
        <v>380471</v>
      </c>
      <c r="B473" s="16" t="s">
        <v>230</v>
      </c>
      <c r="C473" s="16">
        <v>1</v>
      </c>
      <c r="D473" s="16">
        <v>2</v>
      </c>
      <c r="E473" s="20">
        <v>158</v>
      </c>
      <c r="F473" s="19" t="s">
        <v>3967</v>
      </c>
      <c r="I473">
        <v>940190</v>
      </c>
      <c r="J473" t="s">
        <v>3968</v>
      </c>
      <c r="K473">
        <v>956000</v>
      </c>
      <c r="L473" t="s">
        <v>3969</v>
      </c>
      <c r="M473">
        <v>500000</v>
      </c>
      <c r="N473" t="s">
        <v>3970</v>
      </c>
      <c r="O473">
        <v>79</v>
      </c>
      <c r="P473" t="s">
        <v>3971</v>
      </c>
      <c r="Q473">
        <v>0</v>
      </c>
      <c r="R473" t="s">
        <v>3972</v>
      </c>
      <c r="S473">
        <v>-3500</v>
      </c>
      <c r="T473" s="7" t="str">
        <f t="shared" si="7"/>
        <v>hp_611123;atk_382400;hit_500000;miss_79;cirt_0;cirtSub_-3500</v>
      </c>
    </row>
    <row r="474" spans="1:20" x14ac:dyDescent="0.15">
      <c r="A474" s="16">
        <v>380472</v>
      </c>
      <c r="B474" s="16" t="s">
        <v>230</v>
      </c>
      <c r="C474" s="16">
        <v>1</v>
      </c>
      <c r="D474" s="16">
        <v>2</v>
      </c>
      <c r="E474" s="20">
        <v>158</v>
      </c>
      <c r="F474" s="19" t="s">
        <v>3967</v>
      </c>
      <c r="I474">
        <v>940190</v>
      </c>
      <c r="J474" t="s">
        <v>3968</v>
      </c>
      <c r="K474">
        <v>956000</v>
      </c>
      <c r="L474" t="s">
        <v>3969</v>
      </c>
      <c r="M474">
        <v>500000</v>
      </c>
      <c r="N474" t="s">
        <v>3970</v>
      </c>
      <c r="O474">
        <v>79</v>
      </c>
      <c r="P474" t="s">
        <v>3971</v>
      </c>
      <c r="Q474">
        <v>0</v>
      </c>
      <c r="R474" t="s">
        <v>3972</v>
      </c>
      <c r="S474">
        <v>-3500</v>
      </c>
      <c r="T474" s="7" t="str">
        <f t="shared" si="7"/>
        <v>hp_611123;atk_382400;hit_500000;miss_79;cirt_0;cirtSub_-3500</v>
      </c>
    </row>
    <row r="475" spans="1:20" x14ac:dyDescent="0.15">
      <c r="A475" s="16">
        <v>380473</v>
      </c>
      <c r="B475" s="16" t="s">
        <v>230</v>
      </c>
      <c r="C475" s="16">
        <v>1</v>
      </c>
      <c r="D475" s="16">
        <v>2</v>
      </c>
      <c r="E475" s="20">
        <v>158</v>
      </c>
      <c r="F475" s="19" t="s">
        <v>3967</v>
      </c>
      <c r="I475">
        <v>940190</v>
      </c>
      <c r="J475" t="s">
        <v>3968</v>
      </c>
      <c r="K475">
        <v>956000</v>
      </c>
      <c r="L475" t="s">
        <v>3969</v>
      </c>
      <c r="M475">
        <v>500000</v>
      </c>
      <c r="N475" t="s">
        <v>3970</v>
      </c>
      <c r="O475">
        <v>79</v>
      </c>
      <c r="P475" t="s">
        <v>3971</v>
      </c>
      <c r="Q475">
        <v>0</v>
      </c>
      <c r="R475" t="s">
        <v>3972</v>
      </c>
      <c r="S475">
        <v>-3500</v>
      </c>
      <c r="T475" s="7" t="str">
        <f t="shared" si="7"/>
        <v>hp_611123;atk_382400;hit_500000;miss_79;cirt_0;cirtSub_-3500</v>
      </c>
    </row>
    <row r="476" spans="1:20" x14ac:dyDescent="0.15">
      <c r="A476" s="16">
        <v>380474</v>
      </c>
      <c r="B476" s="16" t="s">
        <v>230</v>
      </c>
      <c r="C476" s="16">
        <v>1</v>
      </c>
      <c r="D476" s="16">
        <v>2</v>
      </c>
      <c r="E476" s="20">
        <v>159</v>
      </c>
      <c r="F476" s="19" t="s">
        <v>3967</v>
      </c>
      <c r="I476">
        <v>950476</v>
      </c>
      <c r="J476" t="s">
        <v>3968</v>
      </c>
      <c r="K476">
        <v>967000</v>
      </c>
      <c r="L476" t="s">
        <v>3969</v>
      </c>
      <c r="M476">
        <v>500000</v>
      </c>
      <c r="N476" t="s">
        <v>3970</v>
      </c>
      <c r="O476">
        <v>79</v>
      </c>
      <c r="P476" t="s">
        <v>3971</v>
      </c>
      <c r="Q476">
        <v>0</v>
      </c>
      <c r="R476" t="s">
        <v>3972</v>
      </c>
      <c r="S476">
        <v>-3500</v>
      </c>
      <c r="T476" s="7" t="str">
        <f t="shared" si="7"/>
        <v>hp_617809;atk_386800;hit_500000;miss_79;cirt_0;cirtSub_-3500</v>
      </c>
    </row>
    <row r="477" spans="1:20" x14ac:dyDescent="0.15">
      <c r="A477" s="16">
        <v>380475</v>
      </c>
      <c r="B477" s="16" t="s">
        <v>230</v>
      </c>
      <c r="C477" s="16">
        <v>1</v>
      </c>
      <c r="D477" s="16">
        <v>2</v>
      </c>
      <c r="E477" s="20">
        <v>159</v>
      </c>
      <c r="F477" s="19" t="s">
        <v>3967</v>
      </c>
      <c r="I477">
        <v>950476</v>
      </c>
      <c r="J477" t="s">
        <v>3968</v>
      </c>
      <c r="K477">
        <v>967000</v>
      </c>
      <c r="L477" t="s">
        <v>3969</v>
      </c>
      <c r="M477">
        <v>500000</v>
      </c>
      <c r="N477" t="s">
        <v>3970</v>
      </c>
      <c r="O477">
        <v>79</v>
      </c>
      <c r="P477" t="s">
        <v>3971</v>
      </c>
      <c r="Q477">
        <v>0</v>
      </c>
      <c r="R477" t="s">
        <v>3972</v>
      </c>
      <c r="S477">
        <v>-3500</v>
      </c>
      <c r="T477" s="7" t="str">
        <f t="shared" si="7"/>
        <v>hp_617809;atk_386800;hit_500000;miss_79;cirt_0;cirtSub_-3500</v>
      </c>
    </row>
    <row r="478" spans="1:20" x14ac:dyDescent="0.15">
      <c r="A478" s="16">
        <v>380476</v>
      </c>
      <c r="B478" s="16" t="s">
        <v>230</v>
      </c>
      <c r="C478" s="16">
        <v>1</v>
      </c>
      <c r="D478" s="16">
        <v>2</v>
      </c>
      <c r="E478" s="20">
        <v>159</v>
      </c>
      <c r="F478" s="19" t="s">
        <v>3967</v>
      </c>
      <c r="I478">
        <v>950476</v>
      </c>
      <c r="J478" t="s">
        <v>3968</v>
      </c>
      <c r="K478">
        <v>967000</v>
      </c>
      <c r="L478" t="s">
        <v>3969</v>
      </c>
      <c r="M478">
        <v>500000</v>
      </c>
      <c r="N478" t="s">
        <v>3970</v>
      </c>
      <c r="O478">
        <v>79</v>
      </c>
      <c r="P478" t="s">
        <v>3971</v>
      </c>
      <c r="Q478">
        <v>0</v>
      </c>
      <c r="R478" t="s">
        <v>3972</v>
      </c>
      <c r="S478">
        <v>-3500</v>
      </c>
      <c r="T478" s="7" t="str">
        <f t="shared" si="7"/>
        <v>hp_617809;atk_386800;hit_500000;miss_79;cirt_0;cirtSub_-3500</v>
      </c>
    </row>
    <row r="479" spans="1:20" x14ac:dyDescent="0.15">
      <c r="A479" s="16">
        <v>380477</v>
      </c>
      <c r="B479" s="16" t="s">
        <v>230</v>
      </c>
      <c r="C479" s="16">
        <v>1</v>
      </c>
      <c r="D479" s="16">
        <v>2</v>
      </c>
      <c r="E479" s="20">
        <v>160</v>
      </c>
      <c r="F479" s="19" t="s">
        <v>3967</v>
      </c>
      <c r="I479">
        <v>960762</v>
      </c>
      <c r="J479" t="s">
        <v>3968</v>
      </c>
      <c r="K479">
        <v>978000</v>
      </c>
      <c r="L479" t="s">
        <v>3969</v>
      </c>
      <c r="M479">
        <v>500000</v>
      </c>
      <c r="N479" t="s">
        <v>3970</v>
      </c>
      <c r="O479">
        <v>80</v>
      </c>
      <c r="P479" t="s">
        <v>3971</v>
      </c>
      <c r="Q479">
        <v>0</v>
      </c>
      <c r="R479" t="s">
        <v>3972</v>
      </c>
      <c r="S479">
        <v>-3500</v>
      </c>
      <c r="T479" s="7" t="str">
        <f t="shared" si="7"/>
        <v>hp_624495;atk_391200;hit_500000;miss_80;cirt_0;cirtSub_-3500</v>
      </c>
    </row>
    <row r="480" spans="1:20" x14ac:dyDescent="0.15">
      <c r="A480" s="16">
        <v>380478</v>
      </c>
      <c r="B480" s="16" t="s">
        <v>230</v>
      </c>
      <c r="C480" s="16">
        <v>1</v>
      </c>
      <c r="D480" s="16">
        <v>2</v>
      </c>
      <c r="E480" s="20">
        <v>160</v>
      </c>
      <c r="F480" s="19" t="s">
        <v>3967</v>
      </c>
      <c r="I480">
        <v>960762</v>
      </c>
      <c r="J480" t="s">
        <v>3968</v>
      </c>
      <c r="K480">
        <v>978000</v>
      </c>
      <c r="L480" t="s">
        <v>3969</v>
      </c>
      <c r="M480">
        <v>500000</v>
      </c>
      <c r="N480" t="s">
        <v>3970</v>
      </c>
      <c r="O480">
        <v>80</v>
      </c>
      <c r="P480" t="s">
        <v>3971</v>
      </c>
      <c r="Q480">
        <v>0</v>
      </c>
      <c r="R480" t="s">
        <v>3972</v>
      </c>
      <c r="S480">
        <v>-3500</v>
      </c>
      <c r="T480" s="7" t="str">
        <f t="shared" si="7"/>
        <v>hp_624495;atk_391200;hit_500000;miss_80;cirt_0;cirtSub_-3500</v>
      </c>
    </row>
    <row r="481" spans="1:20" x14ac:dyDescent="0.15">
      <c r="A481" s="16">
        <v>380479</v>
      </c>
      <c r="B481" s="16" t="s">
        <v>230</v>
      </c>
      <c r="C481" s="16">
        <v>1</v>
      </c>
      <c r="D481" s="16">
        <v>2</v>
      </c>
      <c r="E481" s="20">
        <v>160</v>
      </c>
      <c r="F481" s="19" t="s">
        <v>3967</v>
      </c>
      <c r="I481">
        <v>960762</v>
      </c>
      <c r="J481" t="s">
        <v>3968</v>
      </c>
      <c r="K481">
        <v>978000</v>
      </c>
      <c r="L481" t="s">
        <v>3969</v>
      </c>
      <c r="M481">
        <v>500000</v>
      </c>
      <c r="N481" t="s">
        <v>3970</v>
      </c>
      <c r="O481">
        <v>80</v>
      </c>
      <c r="P481" t="s">
        <v>3971</v>
      </c>
      <c r="Q481">
        <v>0</v>
      </c>
      <c r="R481" t="s">
        <v>3972</v>
      </c>
      <c r="S481">
        <v>-3500</v>
      </c>
      <c r="T481" s="7" t="str">
        <f t="shared" si="7"/>
        <v>hp_624495;atk_391200;hit_500000;miss_80;cirt_0;cirtSub_-3500</v>
      </c>
    </row>
    <row r="482" spans="1:20" x14ac:dyDescent="0.15">
      <c r="A482" s="16">
        <v>380480</v>
      </c>
      <c r="B482" s="16" t="s">
        <v>230</v>
      </c>
      <c r="C482" s="16">
        <v>1</v>
      </c>
      <c r="D482" s="16">
        <v>2</v>
      </c>
      <c r="E482" s="20">
        <v>161</v>
      </c>
      <c r="F482" s="19" t="s">
        <v>3967</v>
      </c>
      <c r="I482">
        <v>971048</v>
      </c>
      <c r="J482" t="s">
        <v>3968</v>
      </c>
      <c r="K482">
        <v>989000</v>
      </c>
      <c r="L482" t="s">
        <v>3969</v>
      </c>
      <c r="M482">
        <v>500000</v>
      </c>
      <c r="N482" t="s">
        <v>3970</v>
      </c>
      <c r="O482">
        <v>80</v>
      </c>
      <c r="P482" t="s">
        <v>3971</v>
      </c>
      <c r="Q482">
        <v>0</v>
      </c>
      <c r="R482" t="s">
        <v>3972</v>
      </c>
      <c r="S482">
        <v>-3500</v>
      </c>
      <c r="T482" s="7" t="str">
        <f t="shared" si="7"/>
        <v>hp_631181;atk_395600;hit_500000;miss_80;cirt_0;cirtSub_-3500</v>
      </c>
    </row>
    <row r="483" spans="1:20" x14ac:dyDescent="0.15">
      <c r="A483" s="16">
        <v>380481</v>
      </c>
      <c r="B483" s="16" t="s">
        <v>230</v>
      </c>
      <c r="C483" s="16">
        <v>1</v>
      </c>
      <c r="D483" s="16">
        <v>2</v>
      </c>
      <c r="E483" s="20">
        <v>161</v>
      </c>
      <c r="F483" s="19" t="s">
        <v>3967</v>
      </c>
      <c r="I483">
        <v>971048</v>
      </c>
      <c r="J483" t="s">
        <v>3968</v>
      </c>
      <c r="K483">
        <v>989000</v>
      </c>
      <c r="L483" t="s">
        <v>3969</v>
      </c>
      <c r="M483">
        <v>500000</v>
      </c>
      <c r="N483" t="s">
        <v>3970</v>
      </c>
      <c r="O483">
        <v>80</v>
      </c>
      <c r="P483" t="s">
        <v>3971</v>
      </c>
      <c r="Q483">
        <v>0</v>
      </c>
      <c r="R483" t="s">
        <v>3972</v>
      </c>
      <c r="S483">
        <v>-3500</v>
      </c>
      <c r="T483" s="7" t="str">
        <f t="shared" si="7"/>
        <v>hp_631181;atk_395600;hit_500000;miss_80;cirt_0;cirtSub_-3500</v>
      </c>
    </row>
    <row r="484" spans="1:20" x14ac:dyDescent="0.15">
      <c r="A484" s="16">
        <v>380482</v>
      </c>
      <c r="B484" s="16" t="s">
        <v>230</v>
      </c>
      <c r="C484" s="16">
        <v>1</v>
      </c>
      <c r="D484" s="16">
        <v>2</v>
      </c>
      <c r="E484" s="20">
        <v>161</v>
      </c>
      <c r="F484" s="19" t="s">
        <v>3967</v>
      </c>
      <c r="I484">
        <v>971048</v>
      </c>
      <c r="J484" t="s">
        <v>3968</v>
      </c>
      <c r="K484">
        <v>989000</v>
      </c>
      <c r="L484" t="s">
        <v>3969</v>
      </c>
      <c r="M484">
        <v>500000</v>
      </c>
      <c r="N484" t="s">
        <v>3970</v>
      </c>
      <c r="O484">
        <v>80</v>
      </c>
      <c r="P484" t="s">
        <v>3971</v>
      </c>
      <c r="Q484">
        <v>0</v>
      </c>
      <c r="R484" t="s">
        <v>3972</v>
      </c>
      <c r="S484">
        <v>-3500</v>
      </c>
      <c r="T484" s="7" t="str">
        <f t="shared" si="7"/>
        <v>hp_631181;atk_395600;hit_500000;miss_80;cirt_0;cirtSub_-3500</v>
      </c>
    </row>
    <row r="485" spans="1:20" x14ac:dyDescent="0.15">
      <c r="A485" s="16">
        <v>380483</v>
      </c>
      <c r="B485" s="16" t="s">
        <v>230</v>
      </c>
      <c r="C485" s="16">
        <v>1</v>
      </c>
      <c r="D485" s="16">
        <v>2</v>
      </c>
      <c r="E485" s="20">
        <v>162</v>
      </c>
      <c r="F485" s="19" t="s">
        <v>3967</v>
      </c>
      <c r="I485">
        <v>981333</v>
      </c>
      <c r="J485" t="s">
        <v>3968</v>
      </c>
      <c r="K485">
        <v>1000000</v>
      </c>
      <c r="L485" t="s">
        <v>3969</v>
      </c>
      <c r="M485">
        <v>500000</v>
      </c>
      <c r="N485" t="s">
        <v>3970</v>
      </c>
      <c r="O485">
        <v>81</v>
      </c>
      <c r="P485" t="s">
        <v>3971</v>
      </c>
      <c r="Q485">
        <v>0</v>
      </c>
      <c r="R485" t="s">
        <v>3972</v>
      </c>
      <c r="S485">
        <v>-3500</v>
      </c>
      <c r="T485" s="7" t="str">
        <f t="shared" si="7"/>
        <v>hp_637866;atk_400000;hit_500000;miss_81;cirt_0;cirtSub_-3500</v>
      </c>
    </row>
    <row r="486" spans="1:20" x14ac:dyDescent="0.15">
      <c r="A486" s="16">
        <v>380484</v>
      </c>
      <c r="B486" s="16" t="s">
        <v>230</v>
      </c>
      <c r="C486" s="16">
        <v>1</v>
      </c>
      <c r="D486" s="16">
        <v>2</v>
      </c>
      <c r="E486" s="20">
        <v>162</v>
      </c>
      <c r="F486" s="19" t="s">
        <v>3967</v>
      </c>
      <c r="I486">
        <v>981333</v>
      </c>
      <c r="J486" t="s">
        <v>3968</v>
      </c>
      <c r="K486">
        <v>1000000</v>
      </c>
      <c r="L486" t="s">
        <v>3969</v>
      </c>
      <c r="M486">
        <v>500000</v>
      </c>
      <c r="N486" t="s">
        <v>3970</v>
      </c>
      <c r="O486">
        <v>81</v>
      </c>
      <c r="P486" t="s">
        <v>3971</v>
      </c>
      <c r="Q486">
        <v>0</v>
      </c>
      <c r="R486" t="s">
        <v>3972</v>
      </c>
      <c r="S486">
        <v>-3500</v>
      </c>
      <c r="T486" s="7" t="str">
        <f t="shared" si="7"/>
        <v>hp_637866;atk_400000;hit_500000;miss_81;cirt_0;cirtSub_-3500</v>
      </c>
    </row>
    <row r="487" spans="1:20" x14ac:dyDescent="0.15">
      <c r="A487" s="16">
        <v>380485</v>
      </c>
      <c r="B487" s="16" t="s">
        <v>230</v>
      </c>
      <c r="C487" s="16">
        <v>1</v>
      </c>
      <c r="D487" s="16">
        <v>2</v>
      </c>
      <c r="E487" s="20">
        <v>162</v>
      </c>
      <c r="F487" s="19" t="s">
        <v>3967</v>
      </c>
      <c r="I487">
        <v>981333</v>
      </c>
      <c r="J487" t="s">
        <v>3968</v>
      </c>
      <c r="K487">
        <v>1000000</v>
      </c>
      <c r="L487" t="s">
        <v>3969</v>
      </c>
      <c r="M487">
        <v>500000</v>
      </c>
      <c r="N487" t="s">
        <v>3970</v>
      </c>
      <c r="O487">
        <v>81</v>
      </c>
      <c r="P487" t="s">
        <v>3971</v>
      </c>
      <c r="Q487">
        <v>0</v>
      </c>
      <c r="R487" t="s">
        <v>3972</v>
      </c>
      <c r="S487">
        <v>-3500</v>
      </c>
      <c r="T487" s="7" t="str">
        <f t="shared" si="7"/>
        <v>hp_637866;atk_400000;hit_500000;miss_81;cirt_0;cirtSub_-3500</v>
      </c>
    </row>
    <row r="488" spans="1:20" x14ac:dyDescent="0.15">
      <c r="A488" s="16">
        <v>380486</v>
      </c>
      <c r="B488" s="16" t="s">
        <v>230</v>
      </c>
      <c r="C488" s="16">
        <v>1</v>
      </c>
      <c r="D488" s="16">
        <v>2</v>
      </c>
      <c r="E488" s="20">
        <v>163</v>
      </c>
      <c r="F488" s="19" t="s">
        <v>3967</v>
      </c>
      <c r="I488">
        <v>991619</v>
      </c>
      <c r="J488" t="s">
        <v>3968</v>
      </c>
      <c r="K488">
        <v>1011000</v>
      </c>
      <c r="L488" t="s">
        <v>3969</v>
      </c>
      <c r="M488">
        <v>500000</v>
      </c>
      <c r="N488" t="s">
        <v>3970</v>
      </c>
      <c r="O488">
        <v>81</v>
      </c>
      <c r="P488" t="s">
        <v>3971</v>
      </c>
      <c r="Q488">
        <v>0</v>
      </c>
      <c r="R488" t="s">
        <v>3972</v>
      </c>
      <c r="S488">
        <v>-3500</v>
      </c>
      <c r="T488" s="7" t="str">
        <f t="shared" si="7"/>
        <v>hp_644552;atk_404400;hit_500000;miss_81;cirt_0;cirtSub_-3500</v>
      </c>
    </row>
    <row r="489" spans="1:20" x14ac:dyDescent="0.15">
      <c r="A489" s="16">
        <v>380487</v>
      </c>
      <c r="B489" s="16" t="s">
        <v>230</v>
      </c>
      <c r="C489" s="16">
        <v>1</v>
      </c>
      <c r="D489" s="16">
        <v>2</v>
      </c>
      <c r="E489" s="20">
        <v>163</v>
      </c>
      <c r="F489" s="19" t="s">
        <v>3967</v>
      </c>
      <c r="I489">
        <v>991619</v>
      </c>
      <c r="J489" t="s">
        <v>3968</v>
      </c>
      <c r="K489">
        <v>1011000</v>
      </c>
      <c r="L489" t="s">
        <v>3969</v>
      </c>
      <c r="M489">
        <v>500000</v>
      </c>
      <c r="N489" t="s">
        <v>3970</v>
      </c>
      <c r="O489">
        <v>81</v>
      </c>
      <c r="P489" t="s">
        <v>3971</v>
      </c>
      <c r="Q489">
        <v>0</v>
      </c>
      <c r="R489" t="s">
        <v>3972</v>
      </c>
      <c r="S489">
        <v>-3500</v>
      </c>
      <c r="T489" s="7" t="str">
        <f t="shared" si="7"/>
        <v>hp_644552;atk_404400;hit_500000;miss_81;cirt_0;cirtSub_-3500</v>
      </c>
    </row>
    <row r="490" spans="1:20" x14ac:dyDescent="0.15">
      <c r="A490" s="16">
        <v>380488</v>
      </c>
      <c r="B490" s="16" t="s">
        <v>230</v>
      </c>
      <c r="C490" s="16">
        <v>1</v>
      </c>
      <c r="D490" s="16">
        <v>2</v>
      </c>
      <c r="E490" s="20">
        <v>163</v>
      </c>
      <c r="F490" s="19" t="s">
        <v>3967</v>
      </c>
      <c r="I490">
        <v>991619</v>
      </c>
      <c r="J490" t="s">
        <v>3968</v>
      </c>
      <c r="K490">
        <v>1011000</v>
      </c>
      <c r="L490" t="s">
        <v>3969</v>
      </c>
      <c r="M490">
        <v>500000</v>
      </c>
      <c r="N490" t="s">
        <v>3970</v>
      </c>
      <c r="O490">
        <v>81</v>
      </c>
      <c r="P490" t="s">
        <v>3971</v>
      </c>
      <c r="Q490">
        <v>0</v>
      </c>
      <c r="R490" t="s">
        <v>3972</v>
      </c>
      <c r="S490">
        <v>-3500</v>
      </c>
      <c r="T490" s="7" t="str">
        <f t="shared" si="7"/>
        <v>hp_644552;atk_404400;hit_500000;miss_81;cirt_0;cirtSub_-3500</v>
      </c>
    </row>
    <row r="491" spans="1:20" x14ac:dyDescent="0.15">
      <c r="A491" s="16">
        <v>380489</v>
      </c>
      <c r="B491" s="16" t="s">
        <v>230</v>
      </c>
      <c r="C491" s="16">
        <v>1</v>
      </c>
      <c r="D491" s="16">
        <v>2</v>
      </c>
      <c r="E491" s="20">
        <v>164</v>
      </c>
      <c r="F491" s="19" t="s">
        <v>3967</v>
      </c>
      <c r="I491">
        <v>1001905</v>
      </c>
      <c r="J491" t="s">
        <v>3968</v>
      </c>
      <c r="K491">
        <v>1022000</v>
      </c>
      <c r="L491" t="s">
        <v>3969</v>
      </c>
      <c r="M491">
        <v>500000</v>
      </c>
      <c r="N491" t="s">
        <v>3970</v>
      </c>
      <c r="O491">
        <v>82</v>
      </c>
      <c r="P491" t="s">
        <v>3971</v>
      </c>
      <c r="Q491">
        <v>0</v>
      </c>
      <c r="R491" t="s">
        <v>3972</v>
      </c>
      <c r="S491">
        <v>-3500</v>
      </c>
      <c r="T491" s="7" t="str">
        <f t="shared" si="7"/>
        <v>hp_651238;atk_408800;hit_500000;miss_82;cirt_0;cirtSub_-3500</v>
      </c>
    </row>
    <row r="492" spans="1:20" x14ac:dyDescent="0.15">
      <c r="A492" s="16">
        <v>380490</v>
      </c>
      <c r="B492" s="16" t="s">
        <v>230</v>
      </c>
      <c r="C492" s="16">
        <v>1</v>
      </c>
      <c r="D492" s="16">
        <v>2</v>
      </c>
      <c r="E492" s="20">
        <v>164</v>
      </c>
      <c r="F492" s="19" t="s">
        <v>3967</v>
      </c>
      <c r="I492">
        <v>1001905</v>
      </c>
      <c r="J492" t="s">
        <v>3968</v>
      </c>
      <c r="K492">
        <v>1022000</v>
      </c>
      <c r="L492" t="s">
        <v>3969</v>
      </c>
      <c r="M492">
        <v>500000</v>
      </c>
      <c r="N492" t="s">
        <v>3970</v>
      </c>
      <c r="O492">
        <v>82</v>
      </c>
      <c r="P492" t="s">
        <v>3971</v>
      </c>
      <c r="Q492">
        <v>0</v>
      </c>
      <c r="R492" t="s">
        <v>3972</v>
      </c>
      <c r="S492">
        <v>-3500</v>
      </c>
      <c r="T492" s="7" t="str">
        <f t="shared" si="7"/>
        <v>hp_651238;atk_408800;hit_500000;miss_82;cirt_0;cirtSub_-3500</v>
      </c>
    </row>
    <row r="493" spans="1:20" x14ac:dyDescent="0.15">
      <c r="A493" s="16">
        <v>380491</v>
      </c>
      <c r="B493" s="16" t="s">
        <v>230</v>
      </c>
      <c r="C493" s="16">
        <v>1</v>
      </c>
      <c r="D493" s="16">
        <v>2</v>
      </c>
      <c r="E493" s="20">
        <v>164</v>
      </c>
      <c r="F493" s="19" t="s">
        <v>3967</v>
      </c>
      <c r="I493">
        <v>1001905</v>
      </c>
      <c r="J493" t="s">
        <v>3968</v>
      </c>
      <c r="K493">
        <v>1022000</v>
      </c>
      <c r="L493" t="s">
        <v>3969</v>
      </c>
      <c r="M493">
        <v>500000</v>
      </c>
      <c r="N493" t="s">
        <v>3970</v>
      </c>
      <c r="O493">
        <v>82</v>
      </c>
      <c r="P493" t="s">
        <v>3971</v>
      </c>
      <c r="Q493">
        <v>0</v>
      </c>
      <c r="R493" t="s">
        <v>3972</v>
      </c>
      <c r="S493">
        <v>-3500</v>
      </c>
      <c r="T493" s="7" t="str">
        <f t="shared" si="7"/>
        <v>hp_651238;atk_408800;hit_500000;miss_82;cirt_0;cirtSub_-3500</v>
      </c>
    </row>
    <row r="494" spans="1:20" x14ac:dyDescent="0.15">
      <c r="A494" s="16">
        <v>380492</v>
      </c>
      <c r="B494" s="16" t="s">
        <v>230</v>
      </c>
      <c r="C494" s="16">
        <v>1</v>
      </c>
      <c r="D494" s="16">
        <v>2</v>
      </c>
      <c r="E494" s="20">
        <v>165</v>
      </c>
      <c r="F494" s="19" t="s">
        <v>3967</v>
      </c>
      <c r="I494">
        <v>1012190</v>
      </c>
      <c r="J494" t="s">
        <v>3968</v>
      </c>
      <c r="K494">
        <v>1033000</v>
      </c>
      <c r="L494" t="s">
        <v>3969</v>
      </c>
      <c r="M494">
        <v>500000</v>
      </c>
      <c r="N494" t="s">
        <v>3970</v>
      </c>
      <c r="O494">
        <v>82</v>
      </c>
      <c r="P494" t="s">
        <v>3971</v>
      </c>
      <c r="Q494">
        <v>0</v>
      </c>
      <c r="R494" t="s">
        <v>3972</v>
      </c>
      <c r="S494">
        <v>-3500</v>
      </c>
      <c r="T494" s="7" t="str">
        <f t="shared" si="7"/>
        <v>hp_657923;atk_413200;hit_500000;miss_82;cirt_0;cirtSub_-3500</v>
      </c>
    </row>
    <row r="495" spans="1:20" x14ac:dyDescent="0.15">
      <c r="A495" s="16">
        <v>380493</v>
      </c>
      <c r="B495" s="16" t="s">
        <v>230</v>
      </c>
      <c r="C495" s="16">
        <v>1</v>
      </c>
      <c r="D495" s="16">
        <v>2</v>
      </c>
      <c r="E495" s="20">
        <v>165</v>
      </c>
      <c r="F495" s="19" t="s">
        <v>3967</v>
      </c>
      <c r="I495">
        <v>1012190</v>
      </c>
      <c r="J495" t="s">
        <v>3968</v>
      </c>
      <c r="K495">
        <v>1033000</v>
      </c>
      <c r="L495" t="s">
        <v>3969</v>
      </c>
      <c r="M495">
        <v>500000</v>
      </c>
      <c r="N495" t="s">
        <v>3970</v>
      </c>
      <c r="O495">
        <v>82</v>
      </c>
      <c r="P495" t="s">
        <v>3971</v>
      </c>
      <c r="Q495">
        <v>0</v>
      </c>
      <c r="R495" t="s">
        <v>3972</v>
      </c>
      <c r="S495">
        <v>-3500</v>
      </c>
      <c r="T495" s="7" t="str">
        <f t="shared" si="7"/>
        <v>hp_657923;atk_413200;hit_500000;miss_82;cirt_0;cirtSub_-3500</v>
      </c>
    </row>
    <row r="496" spans="1:20" x14ac:dyDescent="0.15">
      <c r="A496" s="16">
        <v>380494</v>
      </c>
      <c r="B496" s="16" t="s">
        <v>230</v>
      </c>
      <c r="C496" s="16">
        <v>1</v>
      </c>
      <c r="D496" s="16">
        <v>2</v>
      </c>
      <c r="E496" s="20">
        <v>165</v>
      </c>
      <c r="F496" s="19" t="s">
        <v>3967</v>
      </c>
      <c r="I496">
        <v>1012190</v>
      </c>
      <c r="J496" t="s">
        <v>3968</v>
      </c>
      <c r="K496">
        <v>1033000</v>
      </c>
      <c r="L496" t="s">
        <v>3969</v>
      </c>
      <c r="M496">
        <v>500000</v>
      </c>
      <c r="N496" t="s">
        <v>3970</v>
      </c>
      <c r="O496">
        <v>82</v>
      </c>
      <c r="P496" t="s">
        <v>3971</v>
      </c>
      <c r="Q496">
        <v>0</v>
      </c>
      <c r="R496" t="s">
        <v>3972</v>
      </c>
      <c r="S496">
        <v>-3500</v>
      </c>
      <c r="T496" s="7" t="str">
        <f t="shared" si="7"/>
        <v>hp_657923;atk_413200;hit_500000;miss_82;cirt_0;cirtSub_-3500</v>
      </c>
    </row>
    <row r="497" spans="1:20" x14ac:dyDescent="0.15">
      <c r="A497" s="16">
        <v>380495</v>
      </c>
      <c r="B497" s="16" t="s">
        <v>230</v>
      </c>
      <c r="C497" s="16">
        <v>1</v>
      </c>
      <c r="D497" s="16">
        <v>2</v>
      </c>
      <c r="E497" s="20">
        <v>166</v>
      </c>
      <c r="F497" s="19" t="s">
        <v>3967</v>
      </c>
      <c r="I497">
        <v>1022476</v>
      </c>
      <c r="J497" t="s">
        <v>3968</v>
      </c>
      <c r="K497">
        <v>1044000</v>
      </c>
      <c r="L497" t="s">
        <v>3969</v>
      </c>
      <c r="M497">
        <v>500000</v>
      </c>
      <c r="N497" t="s">
        <v>3970</v>
      </c>
      <c r="O497">
        <v>83</v>
      </c>
      <c r="P497" t="s">
        <v>3971</v>
      </c>
      <c r="Q497">
        <v>0</v>
      </c>
      <c r="R497" t="s">
        <v>3972</v>
      </c>
      <c r="S497">
        <v>-3500</v>
      </c>
      <c r="T497" s="7" t="str">
        <f t="shared" si="7"/>
        <v>hp_664609;atk_417600;hit_500000;miss_83;cirt_0;cirtSub_-3500</v>
      </c>
    </row>
    <row r="498" spans="1:20" x14ac:dyDescent="0.15">
      <c r="A498" s="16">
        <v>380496</v>
      </c>
      <c r="B498" s="16" t="s">
        <v>230</v>
      </c>
      <c r="C498" s="16">
        <v>1</v>
      </c>
      <c r="D498" s="16">
        <v>2</v>
      </c>
      <c r="E498" s="20">
        <v>166</v>
      </c>
      <c r="F498" s="19" t="s">
        <v>3967</v>
      </c>
      <c r="I498">
        <v>1022476</v>
      </c>
      <c r="J498" t="s">
        <v>3968</v>
      </c>
      <c r="K498">
        <v>1044000</v>
      </c>
      <c r="L498" t="s">
        <v>3969</v>
      </c>
      <c r="M498">
        <v>500000</v>
      </c>
      <c r="N498" t="s">
        <v>3970</v>
      </c>
      <c r="O498">
        <v>83</v>
      </c>
      <c r="P498" t="s">
        <v>3971</v>
      </c>
      <c r="Q498">
        <v>0</v>
      </c>
      <c r="R498" t="s">
        <v>3972</v>
      </c>
      <c r="S498">
        <v>-3500</v>
      </c>
      <c r="T498" s="7" t="str">
        <f t="shared" si="7"/>
        <v>hp_664609;atk_417600;hit_500000;miss_83;cirt_0;cirtSub_-3500</v>
      </c>
    </row>
    <row r="499" spans="1:20" x14ac:dyDescent="0.15">
      <c r="A499" s="16">
        <v>380497</v>
      </c>
      <c r="B499" s="16" t="s">
        <v>230</v>
      </c>
      <c r="C499" s="16">
        <v>1</v>
      </c>
      <c r="D499" s="16">
        <v>2</v>
      </c>
      <c r="E499" s="20">
        <v>166</v>
      </c>
      <c r="F499" s="19" t="s">
        <v>3967</v>
      </c>
      <c r="I499">
        <v>1022476</v>
      </c>
      <c r="J499" t="s">
        <v>3968</v>
      </c>
      <c r="K499">
        <v>1044000</v>
      </c>
      <c r="L499" t="s">
        <v>3969</v>
      </c>
      <c r="M499">
        <v>500000</v>
      </c>
      <c r="N499" t="s">
        <v>3970</v>
      </c>
      <c r="O499">
        <v>83</v>
      </c>
      <c r="P499" t="s">
        <v>3971</v>
      </c>
      <c r="Q499">
        <v>0</v>
      </c>
      <c r="R499" t="s">
        <v>3972</v>
      </c>
      <c r="S499">
        <v>-3500</v>
      </c>
      <c r="T499" s="7" t="str">
        <f t="shared" si="7"/>
        <v>hp_664609;atk_417600;hit_500000;miss_83;cirt_0;cirtSub_-3500</v>
      </c>
    </row>
    <row r="500" spans="1:20" x14ac:dyDescent="0.15">
      <c r="A500" s="16">
        <v>380498</v>
      </c>
      <c r="B500" s="16" t="s">
        <v>230</v>
      </c>
      <c r="C500" s="16">
        <v>1</v>
      </c>
      <c r="D500" s="16">
        <v>2</v>
      </c>
      <c r="E500" s="20">
        <v>167</v>
      </c>
      <c r="F500" s="19" t="s">
        <v>3967</v>
      </c>
      <c r="I500">
        <v>1032762</v>
      </c>
      <c r="J500" t="s">
        <v>3968</v>
      </c>
      <c r="K500">
        <v>1055000</v>
      </c>
      <c r="L500" t="s">
        <v>3969</v>
      </c>
      <c r="M500">
        <v>500000</v>
      </c>
      <c r="N500" t="s">
        <v>3970</v>
      </c>
      <c r="O500">
        <v>83</v>
      </c>
      <c r="P500" t="s">
        <v>3971</v>
      </c>
      <c r="Q500">
        <v>0</v>
      </c>
      <c r="R500" t="s">
        <v>3972</v>
      </c>
      <c r="S500">
        <v>-3500</v>
      </c>
      <c r="T500" s="7" t="str">
        <f t="shared" si="7"/>
        <v>hp_671295;atk_422000;hit_500000;miss_83;cirt_0;cirtSub_-3500</v>
      </c>
    </row>
    <row r="501" spans="1:20" x14ac:dyDescent="0.15">
      <c r="A501" s="16">
        <v>380499</v>
      </c>
      <c r="B501" s="16" t="s">
        <v>230</v>
      </c>
      <c r="C501" s="16">
        <v>1</v>
      </c>
      <c r="D501" s="16">
        <v>2</v>
      </c>
      <c r="E501" s="20">
        <v>167</v>
      </c>
      <c r="F501" s="19" t="s">
        <v>3967</v>
      </c>
      <c r="I501">
        <v>1032762</v>
      </c>
      <c r="J501" t="s">
        <v>3968</v>
      </c>
      <c r="K501">
        <v>1055000</v>
      </c>
      <c r="L501" t="s">
        <v>3969</v>
      </c>
      <c r="M501">
        <v>500000</v>
      </c>
      <c r="N501" t="s">
        <v>3970</v>
      </c>
      <c r="O501">
        <v>83</v>
      </c>
      <c r="P501" t="s">
        <v>3971</v>
      </c>
      <c r="Q501">
        <v>0</v>
      </c>
      <c r="R501" t="s">
        <v>3972</v>
      </c>
      <c r="S501">
        <v>-3500</v>
      </c>
      <c r="T501" s="7" t="str">
        <f t="shared" si="7"/>
        <v>hp_671295;atk_422000;hit_500000;miss_83;cirt_0;cirtSub_-3500</v>
      </c>
    </row>
    <row r="502" spans="1:20" x14ac:dyDescent="0.15">
      <c r="A502" s="16">
        <v>380500</v>
      </c>
      <c r="B502" s="16" t="s">
        <v>230</v>
      </c>
      <c r="C502" s="16">
        <v>1</v>
      </c>
      <c r="D502" s="16">
        <v>2</v>
      </c>
      <c r="E502" s="20">
        <v>167</v>
      </c>
      <c r="F502" s="19" t="s">
        <v>3967</v>
      </c>
      <c r="I502">
        <v>1032762</v>
      </c>
      <c r="J502" t="s">
        <v>3968</v>
      </c>
      <c r="K502">
        <v>1055000</v>
      </c>
      <c r="L502" t="s">
        <v>3969</v>
      </c>
      <c r="M502">
        <v>500000</v>
      </c>
      <c r="N502" t="s">
        <v>3970</v>
      </c>
      <c r="O502">
        <v>83</v>
      </c>
      <c r="P502" t="s">
        <v>3971</v>
      </c>
      <c r="Q502">
        <v>0</v>
      </c>
      <c r="R502" t="s">
        <v>3972</v>
      </c>
      <c r="S502">
        <v>-3500</v>
      </c>
      <c r="T502" s="7" t="str">
        <f t="shared" si="7"/>
        <v>hp_671295;atk_422000;hit_500000;miss_83;cirt_0;cirtSub_-3500</v>
      </c>
    </row>
    <row r="503" spans="1:20" x14ac:dyDescent="0.15">
      <c r="A503" s="16">
        <v>380501</v>
      </c>
      <c r="B503" s="16" t="s">
        <v>230</v>
      </c>
      <c r="C503" s="16">
        <v>1</v>
      </c>
      <c r="D503" s="16">
        <v>2</v>
      </c>
      <c r="E503" s="20">
        <v>168</v>
      </c>
      <c r="F503" s="19" t="s">
        <v>3967</v>
      </c>
      <c r="I503">
        <v>1043048</v>
      </c>
      <c r="J503" t="s">
        <v>3968</v>
      </c>
      <c r="K503">
        <v>1066000</v>
      </c>
      <c r="L503" t="s">
        <v>3969</v>
      </c>
      <c r="M503">
        <v>500000</v>
      </c>
      <c r="N503" t="s">
        <v>3970</v>
      </c>
      <c r="O503">
        <v>84</v>
      </c>
      <c r="P503" t="s">
        <v>3971</v>
      </c>
      <c r="Q503">
        <v>0</v>
      </c>
      <c r="R503" t="s">
        <v>3972</v>
      </c>
      <c r="S503">
        <v>-3500</v>
      </c>
      <c r="T503" s="7" t="str">
        <f t="shared" si="7"/>
        <v>hp_677981;atk_426400;hit_500000;miss_84;cirt_0;cirtSub_-3500</v>
      </c>
    </row>
    <row r="504" spans="1:20" x14ac:dyDescent="0.15">
      <c r="A504" s="16">
        <v>380502</v>
      </c>
      <c r="B504" s="16" t="s">
        <v>230</v>
      </c>
      <c r="C504" s="16">
        <v>1</v>
      </c>
      <c r="D504" s="16">
        <v>2</v>
      </c>
      <c r="E504" s="20">
        <v>168</v>
      </c>
      <c r="F504" s="19" t="s">
        <v>3967</v>
      </c>
      <c r="I504">
        <v>1043048</v>
      </c>
      <c r="J504" t="s">
        <v>3968</v>
      </c>
      <c r="K504">
        <v>1066000</v>
      </c>
      <c r="L504" t="s">
        <v>3969</v>
      </c>
      <c r="M504">
        <v>500000</v>
      </c>
      <c r="N504" t="s">
        <v>3970</v>
      </c>
      <c r="O504">
        <v>84</v>
      </c>
      <c r="P504" t="s">
        <v>3971</v>
      </c>
      <c r="Q504">
        <v>0</v>
      </c>
      <c r="R504" t="s">
        <v>3972</v>
      </c>
      <c r="S504">
        <v>-3500</v>
      </c>
      <c r="T504" s="7" t="str">
        <f t="shared" si="7"/>
        <v>hp_677981;atk_426400;hit_500000;miss_84;cirt_0;cirtSub_-3500</v>
      </c>
    </row>
    <row r="505" spans="1:20" x14ac:dyDescent="0.15">
      <c r="A505" s="16">
        <v>380503</v>
      </c>
      <c r="B505" s="16" t="s">
        <v>230</v>
      </c>
      <c r="C505" s="16">
        <v>1</v>
      </c>
      <c r="D505" s="16">
        <v>2</v>
      </c>
      <c r="E505" s="20">
        <v>168</v>
      </c>
      <c r="F505" s="19" t="s">
        <v>3967</v>
      </c>
      <c r="I505">
        <v>1043048</v>
      </c>
      <c r="J505" t="s">
        <v>3968</v>
      </c>
      <c r="K505">
        <v>1066000</v>
      </c>
      <c r="L505" t="s">
        <v>3969</v>
      </c>
      <c r="M505">
        <v>500000</v>
      </c>
      <c r="N505" t="s">
        <v>3970</v>
      </c>
      <c r="O505">
        <v>84</v>
      </c>
      <c r="P505" t="s">
        <v>3971</v>
      </c>
      <c r="Q505">
        <v>0</v>
      </c>
      <c r="R505" t="s">
        <v>3972</v>
      </c>
      <c r="S505">
        <v>-3500</v>
      </c>
      <c r="T505" s="7" t="str">
        <f t="shared" si="7"/>
        <v>hp_677981;atk_426400;hit_500000;miss_84;cirt_0;cirtSub_-3500</v>
      </c>
    </row>
    <row r="506" spans="1:20" x14ac:dyDescent="0.15">
      <c r="A506" s="16">
        <v>380504</v>
      </c>
      <c r="B506" s="16" t="s">
        <v>230</v>
      </c>
      <c r="C506" s="16">
        <v>1</v>
      </c>
      <c r="D506" s="16">
        <v>2</v>
      </c>
      <c r="E506" s="20">
        <v>169</v>
      </c>
      <c r="F506" s="19" t="s">
        <v>3967</v>
      </c>
      <c r="I506">
        <v>1053333</v>
      </c>
      <c r="J506" t="s">
        <v>3968</v>
      </c>
      <c r="K506">
        <v>1079000</v>
      </c>
      <c r="L506" t="s">
        <v>3969</v>
      </c>
      <c r="M506">
        <v>500000</v>
      </c>
      <c r="N506" t="s">
        <v>3970</v>
      </c>
      <c r="O506">
        <v>84</v>
      </c>
      <c r="P506" t="s">
        <v>3971</v>
      </c>
      <c r="Q506">
        <v>0</v>
      </c>
      <c r="R506" t="s">
        <v>3972</v>
      </c>
      <c r="S506">
        <v>-3500</v>
      </c>
      <c r="T506" s="7" t="str">
        <f t="shared" si="7"/>
        <v>hp_684666;atk_431600;hit_500000;miss_84;cirt_0;cirtSub_-3500</v>
      </c>
    </row>
    <row r="507" spans="1:20" x14ac:dyDescent="0.15">
      <c r="A507" s="16">
        <v>380505</v>
      </c>
      <c r="B507" s="16" t="s">
        <v>230</v>
      </c>
      <c r="C507" s="16">
        <v>1</v>
      </c>
      <c r="D507" s="16">
        <v>2</v>
      </c>
      <c r="E507" s="20">
        <v>169</v>
      </c>
      <c r="F507" s="19" t="s">
        <v>3967</v>
      </c>
      <c r="I507">
        <v>1053333</v>
      </c>
      <c r="J507" t="s">
        <v>3968</v>
      </c>
      <c r="K507">
        <v>1079000</v>
      </c>
      <c r="L507" t="s">
        <v>3969</v>
      </c>
      <c r="M507">
        <v>500000</v>
      </c>
      <c r="N507" t="s">
        <v>3970</v>
      </c>
      <c r="O507">
        <v>84</v>
      </c>
      <c r="P507" t="s">
        <v>3971</v>
      </c>
      <c r="Q507">
        <v>0</v>
      </c>
      <c r="R507" t="s">
        <v>3972</v>
      </c>
      <c r="S507">
        <v>-3500</v>
      </c>
      <c r="T507" s="7" t="str">
        <f t="shared" si="7"/>
        <v>hp_684666;atk_431600;hit_500000;miss_84;cirt_0;cirtSub_-3500</v>
      </c>
    </row>
    <row r="508" spans="1:20" x14ac:dyDescent="0.15">
      <c r="A508" s="16">
        <v>380506</v>
      </c>
      <c r="B508" s="16" t="s">
        <v>230</v>
      </c>
      <c r="C508" s="16">
        <v>1</v>
      </c>
      <c r="D508" s="16">
        <v>2</v>
      </c>
      <c r="E508" s="20">
        <v>169</v>
      </c>
      <c r="F508" s="19" t="s">
        <v>3967</v>
      </c>
      <c r="I508">
        <v>1053333</v>
      </c>
      <c r="J508" t="s">
        <v>3968</v>
      </c>
      <c r="K508">
        <v>1079000</v>
      </c>
      <c r="L508" t="s">
        <v>3969</v>
      </c>
      <c r="M508">
        <v>500000</v>
      </c>
      <c r="N508" t="s">
        <v>3970</v>
      </c>
      <c r="O508">
        <v>84</v>
      </c>
      <c r="P508" t="s">
        <v>3971</v>
      </c>
      <c r="Q508">
        <v>0</v>
      </c>
      <c r="R508" t="s">
        <v>3972</v>
      </c>
      <c r="S508">
        <v>-3500</v>
      </c>
      <c r="T508" s="7" t="str">
        <f t="shared" si="7"/>
        <v>hp_684666;atk_431600;hit_500000;miss_84;cirt_0;cirtSub_-3500</v>
      </c>
    </row>
    <row r="509" spans="1:20" x14ac:dyDescent="0.15">
      <c r="A509" s="16">
        <v>380507</v>
      </c>
      <c r="B509" s="16" t="s">
        <v>230</v>
      </c>
      <c r="C509" s="16">
        <v>1</v>
      </c>
      <c r="D509" s="16">
        <v>2</v>
      </c>
      <c r="E509" s="20">
        <v>170</v>
      </c>
      <c r="F509" s="19" t="s">
        <v>3967</v>
      </c>
      <c r="I509">
        <v>1063619</v>
      </c>
      <c r="J509" t="s">
        <v>3968</v>
      </c>
      <c r="K509">
        <v>1092000</v>
      </c>
      <c r="L509" t="s">
        <v>3969</v>
      </c>
      <c r="M509">
        <v>500000</v>
      </c>
      <c r="N509" t="s">
        <v>3970</v>
      </c>
      <c r="O509">
        <v>85</v>
      </c>
      <c r="P509" t="s">
        <v>3971</v>
      </c>
      <c r="Q509">
        <v>0</v>
      </c>
      <c r="R509" t="s">
        <v>3972</v>
      </c>
      <c r="S509">
        <v>-3500</v>
      </c>
      <c r="T509" s="7" t="str">
        <f t="shared" si="7"/>
        <v>hp_691352;atk_436800;hit_500000;miss_85;cirt_0;cirtSub_-3500</v>
      </c>
    </row>
    <row r="510" spans="1:20" x14ac:dyDescent="0.15">
      <c r="A510" s="16">
        <v>380508</v>
      </c>
      <c r="B510" s="16" t="s">
        <v>230</v>
      </c>
      <c r="C510" s="16">
        <v>1</v>
      </c>
      <c r="D510" s="16">
        <v>2</v>
      </c>
      <c r="E510" s="20">
        <v>170</v>
      </c>
      <c r="F510" s="19" t="s">
        <v>3967</v>
      </c>
      <c r="I510">
        <v>1063619</v>
      </c>
      <c r="J510" t="s">
        <v>3968</v>
      </c>
      <c r="K510">
        <v>1092000</v>
      </c>
      <c r="L510" t="s">
        <v>3969</v>
      </c>
      <c r="M510">
        <v>500000</v>
      </c>
      <c r="N510" t="s">
        <v>3970</v>
      </c>
      <c r="O510">
        <v>85</v>
      </c>
      <c r="P510" t="s">
        <v>3971</v>
      </c>
      <c r="Q510">
        <v>0</v>
      </c>
      <c r="R510" t="s">
        <v>3972</v>
      </c>
      <c r="S510">
        <v>-3500</v>
      </c>
      <c r="T510" s="7" t="str">
        <f t="shared" si="7"/>
        <v>hp_691352;atk_436800;hit_500000;miss_85;cirt_0;cirtSub_-3500</v>
      </c>
    </row>
    <row r="511" spans="1:20" x14ac:dyDescent="0.15">
      <c r="A511" s="16">
        <v>380509</v>
      </c>
      <c r="B511" s="16" t="s">
        <v>230</v>
      </c>
      <c r="C511" s="16">
        <v>1</v>
      </c>
      <c r="D511" s="16">
        <v>2</v>
      </c>
      <c r="E511" s="20">
        <v>170</v>
      </c>
      <c r="F511" s="19" t="s">
        <v>3967</v>
      </c>
      <c r="I511">
        <v>1063619</v>
      </c>
      <c r="J511" t="s">
        <v>3968</v>
      </c>
      <c r="K511">
        <v>1092000</v>
      </c>
      <c r="L511" t="s">
        <v>3969</v>
      </c>
      <c r="M511">
        <v>500000</v>
      </c>
      <c r="N511" t="s">
        <v>3970</v>
      </c>
      <c r="O511">
        <v>85</v>
      </c>
      <c r="P511" t="s">
        <v>3971</v>
      </c>
      <c r="Q511">
        <v>0</v>
      </c>
      <c r="R511" t="s">
        <v>3972</v>
      </c>
      <c r="S511">
        <v>-3500</v>
      </c>
      <c r="T511" s="7" t="str">
        <f t="shared" si="7"/>
        <v>hp_691352;atk_436800;hit_500000;miss_85;cirt_0;cirtSub_-3500</v>
      </c>
    </row>
    <row r="512" spans="1:20" x14ac:dyDescent="0.15">
      <c r="A512" s="16">
        <v>380510</v>
      </c>
      <c r="B512" s="16" t="s">
        <v>230</v>
      </c>
      <c r="C512" s="16">
        <v>1</v>
      </c>
      <c r="D512" s="16">
        <v>2</v>
      </c>
      <c r="E512" s="20">
        <v>171</v>
      </c>
      <c r="F512" s="19" t="s">
        <v>3967</v>
      </c>
      <c r="I512">
        <v>1073905</v>
      </c>
      <c r="J512" t="s">
        <v>3968</v>
      </c>
      <c r="K512">
        <v>1105000</v>
      </c>
      <c r="L512" t="s">
        <v>3969</v>
      </c>
      <c r="M512">
        <v>500000</v>
      </c>
      <c r="N512" t="s">
        <v>3970</v>
      </c>
      <c r="O512">
        <v>85</v>
      </c>
      <c r="P512" t="s">
        <v>3971</v>
      </c>
      <c r="Q512">
        <v>0</v>
      </c>
      <c r="R512" t="s">
        <v>3972</v>
      </c>
      <c r="S512">
        <v>-3500</v>
      </c>
      <c r="T512" s="7" t="str">
        <f t="shared" si="7"/>
        <v>hp_698038;atk_442000;hit_500000;miss_85;cirt_0;cirtSub_-3500</v>
      </c>
    </row>
    <row r="513" spans="1:20" x14ac:dyDescent="0.15">
      <c r="A513" s="16">
        <v>380511</v>
      </c>
      <c r="B513" s="16" t="s">
        <v>230</v>
      </c>
      <c r="C513" s="16">
        <v>1</v>
      </c>
      <c r="D513" s="16">
        <v>2</v>
      </c>
      <c r="E513" s="20">
        <v>171</v>
      </c>
      <c r="F513" s="19" t="s">
        <v>3967</v>
      </c>
      <c r="I513">
        <v>1073905</v>
      </c>
      <c r="J513" t="s">
        <v>3968</v>
      </c>
      <c r="K513">
        <v>1105000</v>
      </c>
      <c r="L513" t="s">
        <v>3969</v>
      </c>
      <c r="M513">
        <v>500000</v>
      </c>
      <c r="N513" t="s">
        <v>3970</v>
      </c>
      <c r="O513">
        <v>85</v>
      </c>
      <c r="P513" t="s">
        <v>3971</v>
      </c>
      <c r="Q513">
        <v>0</v>
      </c>
      <c r="R513" t="s">
        <v>3972</v>
      </c>
      <c r="S513">
        <v>-3500</v>
      </c>
      <c r="T513" s="7" t="str">
        <f t="shared" si="7"/>
        <v>hp_698038;atk_442000;hit_500000;miss_85;cirt_0;cirtSub_-3500</v>
      </c>
    </row>
    <row r="514" spans="1:20" x14ac:dyDescent="0.15">
      <c r="A514" s="16">
        <v>380512</v>
      </c>
      <c r="B514" s="16" t="s">
        <v>230</v>
      </c>
      <c r="C514" s="16">
        <v>1</v>
      </c>
      <c r="D514" s="16">
        <v>2</v>
      </c>
      <c r="E514" s="20">
        <v>171</v>
      </c>
      <c r="F514" s="19" t="s">
        <v>3967</v>
      </c>
      <c r="I514">
        <v>1073905</v>
      </c>
      <c r="J514" t="s">
        <v>3968</v>
      </c>
      <c r="K514">
        <v>1105000</v>
      </c>
      <c r="L514" t="s">
        <v>3969</v>
      </c>
      <c r="M514">
        <v>500000</v>
      </c>
      <c r="N514" t="s">
        <v>3970</v>
      </c>
      <c r="O514">
        <v>85</v>
      </c>
      <c r="P514" t="s">
        <v>3971</v>
      </c>
      <c r="Q514">
        <v>0</v>
      </c>
      <c r="R514" t="s">
        <v>3972</v>
      </c>
      <c r="S514">
        <v>-3500</v>
      </c>
      <c r="T514" s="7" t="str">
        <f t="shared" si="7"/>
        <v>hp_698038;atk_442000;hit_500000;miss_85;cirt_0;cirtSub_-3500</v>
      </c>
    </row>
    <row r="515" spans="1:20" x14ac:dyDescent="0.15">
      <c r="A515" s="16">
        <v>380513</v>
      </c>
      <c r="B515" s="16" t="s">
        <v>230</v>
      </c>
      <c r="C515" s="16">
        <v>1</v>
      </c>
      <c r="D515" s="16">
        <v>2</v>
      </c>
      <c r="E515" s="20">
        <v>172</v>
      </c>
      <c r="F515" s="19" t="s">
        <v>3967</v>
      </c>
      <c r="I515">
        <v>1084190</v>
      </c>
      <c r="J515" t="s">
        <v>3968</v>
      </c>
      <c r="K515">
        <v>1118000</v>
      </c>
      <c r="L515" t="s">
        <v>3969</v>
      </c>
      <c r="M515">
        <v>500000</v>
      </c>
      <c r="N515" t="s">
        <v>3970</v>
      </c>
      <c r="O515">
        <v>86</v>
      </c>
      <c r="P515" t="s">
        <v>3971</v>
      </c>
      <c r="Q515">
        <v>0</v>
      </c>
      <c r="R515" t="s">
        <v>3972</v>
      </c>
      <c r="S515">
        <v>-3500</v>
      </c>
      <c r="T515" s="7" t="str">
        <f t="shared" ref="T515:T578" si="8">F515&amp;"_"&amp;INT(I515*0.65)&amp;";"&amp;J515&amp;"_"&amp;INT(K515*0.4)&amp;";"&amp;L515&amp;"_"&amp;M515&amp;";"&amp;N515&amp;"_"&amp;O515&amp;";"&amp;P515&amp;"_"&amp;Q515&amp;";"&amp;R515&amp;"_"&amp;S515</f>
        <v>hp_704723;atk_447200;hit_500000;miss_86;cirt_0;cirtSub_-3500</v>
      </c>
    </row>
    <row r="516" spans="1:20" x14ac:dyDescent="0.15">
      <c r="A516" s="16">
        <v>380514</v>
      </c>
      <c r="B516" s="16" t="s">
        <v>230</v>
      </c>
      <c r="C516" s="16">
        <v>1</v>
      </c>
      <c r="D516" s="16">
        <v>2</v>
      </c>
      <c r="E516" s="20">
        <v>172</v>
      </c>
      <c r="F516" s="19" t="s">
        <v>3967</v>
      </c>
      <c r="I516">
        <v>1084190</v>
      </c>
      <c r="J516" t="s">
        <v>3968</v>
      </c>
      <c r="K516">
        <v>1118000</v>
      </c>
      <c r="L516" t="s">
        <v>3969</v>
      </c>
      <c r="M516">
        <v>500000</v>
      </c>
      <c r="N516" t="s">
        <v>3970</v>
      </c>
      <c r="O516">
        <v>86</v>
      </c>
      <c r="P516" t="s">
        <v>3971</v>
      </c>
      <c r="Q516">
        <v>0</v>
      </c>
      <c r="R516" t="s">
        <v>3972</v>
      </c>
      <c r="S516">
        <v>-3500</v>
      </c>
      <c r="T516" s="7" t="str">
        <f t="shared" si="8"/>
        <v>hp_704723;atk_447200;hit_500000;miss_86;cirt_0;cirtSub_-3500</v>
      </c>
    </row>
    <row r="517" spans="1:20" x14ac:dyDescent="0.15">
      <c r="A517" s="16">
        <v>380515</v>
      </c>
      <c r="B517" s="16" t="s">
        <v>230</v>
      </c>
      <c r="C517" s="16">
        <v>1</v>
      </c>
      <c r="D517" s="16">
        <v>2</v>
      </c>
      <c r="E517" s="20">
        <v>172</v>
      </c>
      <c r="F517" s="19" t="s">
        <v>3967</v>
      </c>
      <c r="I517">
        <v>1084190</v>
      </c>
      <c r="J517" t="s">
        <v>3968</v>
      </c>
      <c r="K517">
        <v>1118000</v>
      </c>
      <c r="L517" t="s">
        <v>3969</v>
      </c>
      <c r="M517">
        <v>500000</v>
      </c>
      <c r="N517" t="s">
        <v>3970</v>
      </c>
      <c r="O517">
        <v>86</v>
      </c>
      <c r="P517" t="s">
        <v>3971</v>
      </c>
      <c r="Q517">
        <v>0</v>
      </c>
      <c r="R517" t="s">
        <v>3972</v>
      </c>
      <c r="S517">
        <v>-3500</v>
      </c>
      <c r="T517" s="7" t="str">
        <f t="shared" si="8"/>
        <v>hp_704723;atk_447200;hit_500000;miss_86;cirt_0;cirtSub_-3500</v>
      </c>
    </row>
    <row r="518" spans="1:20" x14ac:dyDescent="0.15">
      <c r="A518" s="16">
        <v>380516</v>
      </c>
      <c r="B518" s="16" t="s">
        <v>230</v>
      </c>
      <c r="C518" s="16">
        <v>1</v>
      </c>
      <c r="D518" s="16">
        <v>2</v>
      </c>
      <c r="E518" s="20">
        <v>173</v>
      </c>
      <c r="F518" s="19" t="s">
        <v>3967</v>
      </c>
      <c r="I518">
        <v>1094476</v>
      </c>
      <c r="J518" t="s">
        <v>3968</v>
      </c>
      <c r="K518">
        <v>1131000</v>
      </c>
      <c r="L518" t="s">
        <v>3969</v>
      </c>
      <c r="M518">
        <v>500000</v>
      </c>
      <c r="N518" t="s">
        <v>3970</v>
      </c>
      <c r="O518">
        <v>86</v>
      </c>
      <c r="P518" t="s">
        <v>3971</v>
      </c>
      <c r="Q518">
        <v>0</v>
      </c>
      <c r="R518" t="s">
        <v>3972</v>
      </c>
      <c r="S518">
        <v>-3500</v>
      </c>
      <c r="T518" s="7" t="str">
        <f t="shared" si="8"/>
        <v>hp_711409;atk_452400;hit_500000;miss_86;cirt_0;cirtSub_-3500</v>
      </c>
    </row>
    <row r="519" spans="1:20" x14ac:dyDescent="0.15">
      <c r="A519" s="16">
        <v>380517</v>
      </c>
      <c r="B519" s="16" t="s">
        <v>230</v>
      </c>
      <c r="C519" s="16">
        <v>1</v>
      </c>
      <c r="D519" s="16">
        <v>2</v>
      </c>
      <c r="E519" s="20">
        <v>173</v>
      </c>
      <c r="F519" s="19" t="s">
        <v>3967</v>
      </c>
      <c r="I519">
        <v>1094476</v>
      </c>
      <c r="J519" t="s">
        <v>3968</v>
      </c>
      <c r="K519">
        <v>1131000</v>
      </c>
      <c r="L519" t="s">
        <v>3969</v>
      </c>
      <c r="M519">
        <v>500000</v>
      </c>
      <c r="N519" t="s">
        <v>3970</v>
      </c>
      <c r="O519">
        <v>86</v>
      </c>
      <c r="P519" t="s">
        <v>3971</v>
      </c>
      <c r="Q519">
        <v>0</v>
      </c>
      <c r="R519" t="s">
        <v>3972</v>
      </c>
      <c r="S519">
        <v>-3500</v>
      </c>
      <c r="T519" s="7" t="str">
        <f t="shared" si="8"/>
        <v>hp_711409;atk_452400;hit_500000;miss_86;cirt_0;cirtSub_-3500</v>
      </c>
    </row>
    <row r="520" spans="1:20" x14ac:dyDescent="0.15">
      <c r="A520" s="16">
        <v>380518</v>
      </c>
      <c r="B520" s="16" t="s">
        <v>230</v>
      </c>
      <c r="C520" s="16">
        <v>1</v>
      </c>
      <c r="D520" s="16">
        <v>2</v>
      </c>
      <c r="E520" s="20">
        <v>173</v>
      </c>
      <c r="F520" s="19" t="s">
        <v>3967</v>
      </c>
      <c r="I520">
        <v>1094476</v>
      </c>
      <c r="J520" t="s">
        <v>3968</v>
      </c>
      <c r="K520">
        <v>1131000</v>
      </c>
      <c r="L520" t="s">
        <v>3969</v>
      </c>
      <c r="M520">
        <v>500000</v>
      </c>
      <c r="N520" t="s">
        <v>3970</v>
      </c>
      <c r="O520">
        <v>86</v>
      </c>
      <c r="P520" t="s">
        <v>3971</v>
      </c>
      <c r="Q520">
        <v>0</v>
      </c>
      <c r="R520" t="s">
        <v>3972</v>
      </c>
      <c r="S520">
        <v>-3500</v>
      </c>
      <c r="T520" s="7" t="str">
        <f t="shared" si="8"/>
        <v>hp_711409;atk_452400;hit_500000;miss_86;cirt_0;cirtSub_-3500</v>
      </c>
    </row>
    <row r="521" spans="1:20" x14ac:dyDescent="0.15">
      <c r="A521" s="16">
        <v>380519</v>
      </c>
      <c r="B521" s="16" t="s">
        <v>230</v>
      </c>
      <c r="C521" s="16">
        <v>1</v>
      </c>
      <c r="D521" s="16">
        <v>2</v>
      </c>
      <c r="E521" s="20">
        <v>174</v>
      </c>
      <c r="F521" s="19" t="s">
        <v>3967</v>
      </c>
      <c r="I521">
        <v>1104762</v>
      </c>
      <c r="J521" t="s">
        <v>3968</v>
      </c>
      <c r="K521">
        <v>1144000</v>
      </c>
      <c r="L521" t="s">
        <v>3969</v>
      </c>
      <c r="M521">
        <v>500000</v>
      </c>
      <c r="N521" t="s">
        <v>3970</v>
      </c>
      <c r="O521">
        <v>87</v>
      </c>
      <c r="P521" t="s">
        <v>3971</v>
      </c>
      <c r="Q521">
        <v>0</v>
      </c>
      <c r="R521" t="s">
        <v>3972</v>
      </c>
      <c r="S521">
        <v>-3500</v>
      </c>
      <c r="T521" s="7" t="str">
        <f t="shared" si="8"/>
        <v>hp_718095;atk_457600;hit_500000;miss_87;cirt_0;cirtSub_-3500</v>
      </c>
    </row>
    <row r="522" spans="1:20" x14ac:dyDescent="0.15">
      <c r="A522" s="16">
        <v>380520</v>
      </c>
      <c r="B522" s="16" t="s">
        <v>230</v>
      </c>
      <c r="C522" s="16">
        <v>1</v>
      </c>
      <c r="D522" s="16">
        <v>2</v>
      </c>
      <c r="E522" s="20">
        <v>174</v>
      </c>
      <c r="F522" s="19" t="s">
        <v>3967</v>
      </c>
      <c r="I522">
        <v>1104762</v>
      </c>
      <c r="J522" t="s">
        <v>3968</v>
      </c>
      <c r="K522">
        <v>1144000</v>
      </c>
      <c r="L522" t="s">
        <v>3969</v>
      </c>
      <c r="M522">
        <v>500000</v>
      </c>
      <c r="N522" t="s">
        <v>3970</v>
      </c>
      <c r="O522">
        <v>87</v>
      </c>
      <c r="P522" t="s">
        <v>3971</v>
      </c>
      <c r="Q522">
        <v>0</v>
      </c>
      <c r="R522" t="s">
        <v>3972</v>
      </c>
      <c r="S522">
        <v>-3500</v>
      </c>
      <c r="T522" s="7" t="str">
        <f t="shared" si="8"/>
        <v>hp_718095;atk_457600;hit_500000;miss_87;cirt_0;cirtSub_-3500</v>
      </c>
    </row>
    <row r="523" spans="1:20" x14ac:dyDescent="0.15">
      <c r="A523" s="16">
        <v>380521</v>
      </c>
      <c r="B523" s="16" t="s">
        <v>230</v>
      </c>
      <c r="C523" s="16">
        <v>1</v>
      </c>
      <c r="D523" s="16">
        <v>2</v>
      </c>
      <c r="E523" s="20">
        <v>174</v>
      </c>
      <c r="F523" s="19" t="s">
        <v>3967</v>
      </c>
      <c r="I523">
        <v>1104762</v>
      </c>
      <c r="J523" t="s">
        <v>3968</v>
      </c>
      <c r="K523">
        <v>1144000</v>
      </c>
      <c r="L523" t="s">
        <v>3969</v>
      </c>
      <c r="M523">
        <v>500000</v>
      </c>
      <c r="N523" t="s">
        <v>3970</v>
      </c>
      <c r="O523">
        <v>87</v>
      </c>
      <c r="P523" t="s">
        <v>3971</v>
      </c>
      <c r="Q523">
        <v>0</v>
      </c>
      <c r="R523" t="s">
        <v>3972</v>
      </c>
      <c r="S523">
        <v>-3500</v>
      </c>
      <c r="T523" s="7" t="str">
        <f t="shared" si="8"/>
        <v>hp_718095;atk_457600;hit_500000;miss_87;cirt_0;cirtSub_-3500</v>
      </c>
    </row>
    <row r="524" spans="1:20" x14ac:dyDescent="0.15">
      <c r="A524" s="16">
        <v>380522</v>
      </c>
      <c r="B524" s="16" t="s">
        <v>230</v>
      </c>
      <c r="C524" s="16">
        <v>1</v>
      </c>
      <c r="D524" s="16">
        <v>2</v>
      </c>
      <c r="E524" s="20">
        <v>175</v>
      </c>
      <c r="F524" s="19" t="s">
        <v>3967</v>
      </c>
      <c r="I524">
        <v>1115048</v>
      </c>
      <c r="J524" t="s">
        <v>3968</v>
      </c>
      <c r="K524">
        <v>1157000</v>
      </c>
      <c r="L524" t="s">
        <v>3969</v>
      </c>
      <c r="M524">
        <v>500000</v>
      </c>
      <c r="N524" t="s">
        <v>3970</v>
      </c>
      <c r="O524">
        <v>87</v>
      </c>
      <c r="P524" t="s">
        <v>3971</v>
      </c>
      <c r="Q524">
        <v>0</v>
      </c>
      <c r="R524" t="s">
        <v>3972</v>
      </c>
      <c r="S524">
        <v>-3500</v>
      </c>
      <c r="T524" s="7" t="str">
        <f t="shared" si="8"/>
        <v>hp_724781;atk_462800;hit_500000;miss_87;cirt_0;cirtSub_-3500</v>
      </c>
    </row>
    <row r="525" spans="1:20" x14ac:dyDescent="0.15">
      <c r="A525" s="16">
        <v>380523</v>
      </c>
      <c r="B525" s="16" t="s">
        <v>230</v>
      </c>
      <c r="C525" s="16">
        <v>1</v>
      </c>
      <c r="D525" s="16">
        <v>2</v>
      </c>
      <c r="E525" s="20">
        <v>175</v>
      </c>
      <c r="F525" s="19" t="s">
        <v>3967</v>
      </c>
      <c r="I525">
        <v>1115048</v>
      </c>
      <c r="J525" t="s">
        <v>3968</v>
      </c>
      <c r="K525">
        <v>1157000</v>
      </c>
      <c r="L525" t="s">
        <v>3969</v>
      </c>
      <c r="M525">
        <v>500000</v>
      </c>
      <c r="N525" t="s">
        <v>3970</v>
      </c>
      <c r="O525">
        <v>87</v>
      </c>
      <c r="P525" t="s">
        <v>3971</v>
      </c>
      <c r="Q525">
        <v>0</v>
      </c>
      <c r="R525" t="s">
        <v>3972</v>
      </c>
      <c r="S525">
        <v>-3500</v>
      </c>
      <c r="T525" s="7" t="str">
        <f t="shared" si="8"/>
        <v>hp_724781;atk_462800;hit_500000;miss_87;cirt_0;cirtSub_-3500</v>
      </c>
    </row>
    <row r="526" spans="1:20" x14ac:dyDescent="0.15">
      <c r="A526" s="16">
        <v>380524</v>
      </c>
      <c r="B526" s="16" t="s">
        <v>230</v>
      </c>
      <c r="C526" s="16">
        <v>1</v>
      </c>
      <c r="D526" s="16">
        <v>2</v>
      </c>
      <c r="E526" s="20">
        <v>175</v>
      </c>
      <c r="F526" s="19" t="s">
        <v>3967</v>
      </c>
      <c r="I526">
        <v>1115048</v>
      </c>
      <c r="J526" t="s">
        <v>3968</v>
      </c>
      <c r="K526">
        <v>1157000</v>
      </c>
      <c r="L526" t="s">
        <v>3969</v>
      </c>
      <c r="M526">
        <v>500000</v>
      </c>
      <c r="N526" t="s">
        <v>3970</v>
      </c>
      <c r="O526">
        <v>87</v>
      </c>
      <c r="P526" t="s">
        <v>3971</v>
      </c>
      <c r="Q526">
        <v>0</v>
      </c>
      <c r="R526" t="s">
        <v>3972</v>
      </c>
      <c r="S526">
        <v>-3500</v>
      </c>
      <c r="T526" s="7" t="str">
        <f t="shared" si="8"/>
        <v>hp_724781;atk_462800;hit_500000;miss_87;cirt_0;cirtSub_-3500</v>
      </c>
    </row>
    <row r="527" spans="1:20" x14ac:dyDescent="0.15">
      <c r="A527" s="16">
        <v>380525</v>
      </c>
      <c r="B527" s="16" t="s">
        <v>230</v>
      </c>
      <c r="C527" s="16">
        <v>1</v>
      </c>
      <c r="D527" s="16">
        <v>2</v>
      </c>
      <c r="E527" s="20">
        <v>176</v>
      </c>
      <c r="F527" s="19" t="s">
        <v>3967</v>
      </c>
      <c r="I527">
        <v>1125333</v>
      </c>
      <c r="J527" t="s">
        <v>3968</v>
      </c>
      <c r="K527">
        <v>1170000</v>
      </c>
      <c r="L527" t="s">
        <v>3969</v>
      </c>
      <c r="M527">
        <v>500000</v>
      </c>
      <c r="N527" t="s">
        <v>3970</v>
      </c>
      <c r="O527">
        <v>88</v>
      </c>
      <c r="P527" t="s">
        <v>3971</v>
      </c>
      <c r="Q527">
        <v>0</v>
      </c>
      <c r="R527" t="s">
        <v>3972</v>
      </c>
      <c r="S527">
        <v>-3500</v>
      </c>
      <c r="T527" s="7" t="str">
        <f t="shared" si="8"/>
        <v>hp_731466;atk_468000;hit_500000;miss_88;cirt_0;cirtSub_-3500</v>
      </c>
    </row>
    <row r="528" spans="1:20" x14ac:dyDescent="0.15">
      <c r="A528" s="16">
        <v>380526</v>
      </c>
      <c r="B528" s="16" t="s">
        <v>230</v>
      </c>
      <c r="C528" s="16">
        <v>1</v>
      </c>
      <c r="D528" s="16">
        <v>2</v>
      </c>
      <c r="E528" s="20">
        <v>176</v>
      </c>
      <c r="F528" s="19" t="s">
        <v>3967</v>
      </c>
      <c r="I528">
        <v>1125333</v>
      </c>
      <c r="J528" t="s">
        <v>3968</v>
      </c>
      <c r="K528">
        <v>1170000</v>
      </c>
      <c r="L528" t="s">
        <v>3969</v>
      </c>
      <c r="M528">
        <v>500000</v>
      </c>
      <c r="N528" t="s">
        <v>3970</v>
      </c>
      <c r="O528">
        <v>88</v>
      </c>
      <c r="P528" t="s">
        <v>3971</v>
      </c>
      <c r="Q528">
        <v>0</v>
      </c>
      <c r="R528" t="s">
        <v>3972</v>
      </c>
      <c r="S528">
        <v>-3500</v>
      </c>
      <c r="T528" s="7" t="str">
        <f t="shared" si="8"/>
        <v>hp_731466;atk_468000;hit_500000;miss_88;cirt_0;cirtSub_-3500</v>
      </c>
    </row>
    <row r="529" spans="1:20" x14ac:dyDescent="0.15">
      <c r="A529" s="16">
        <v>380527</v>
      </c>
      <c r="B529" s="16" t="s">
        <v>230</v>
      </c>
      <c r="C529" s="16">
        <v>1</v>
      </c>
      <c r="D529" s="16">
        <v>2</v>
      </c>
      <c r="E529" s="20">
        <v>176</v>
      </c>
      <c r="F529" s="19" t="s">
        <v>3967</v>
      </c>
      <c r="I529">
        <v>1125333</v>
      </c>
      <c r="J529" t="s">
        <v>3968</v>
      </c>
      <c r="K529">
        <v>1170000</v>
      </c>
      <c r="L529" t="s">
        <v>3969</v>
      </c>
      <c r="M529">
        <v>500000</v>
      </c>
      <c r="N529" t="s">
        <v>3970</v>
      </c>
      <c r="O529">
        <v>88</v>
      </c>
      <c r="P529" t="s">
        <v>3971</v>
      </c>
      <c r="Q529">
        <v>0</v>
      </c>
      <c r="R529" t="s">
        <v>3972</v>
      </c>
      <c r="S529">
        <v>-3500</v>
      </c>
      <c r="T529" s="7" t="str">
        <f t="shared" si="8"/>
        <v>hp_731466;atk_468000;hit_500000;miss_88;cirt_0;cirtSub_-3500</v>
      </c>
    </row>
    <row r="530" spans="1:20" x14ac:dyDescent="0.15">
      <c r="A530" s="16">
        <v>380528</v>
      </c>
      <c r="B530" s="16" t="s">
        <v>230</v>
      </c>
      <c r="C530" s="16">
        <v>1</v>
      </c>
      <c r="D530" s="16">
        <v>2</v>
      </c>
      <c r="E530" s="20">
        <v>177</v>
      </c>
      <c r="F530" s="19" t="s">
        <v>3967</v>
      </c>
      <c r="I530">
        <v>1135619</v>
      </c>
      <c r="J530" t="s">
        <v>3968</v>
      </c>
      <c r="K530">
        <v>1183000</v>
      </c>
      <c r="L530" t="s">
        <v>3969</v>
      </c>
      <c r="M530">
        <v>500000</v>
      </c>
      <c r="N530" t="s">
        <v>3970</v>
      </c>
      <c r="O530">
        <v>88</v>
      </c>
      <c r="P530" t="s">
        <v>3971</v>
      </c>
      <c r="Q530">
        <v>0</v>
      </c>
      <c r="R530" t="s">
        <v>3972</v>
      </c>
      <c r="S530">
        <v>-3500</v>
      </c>
      <c r="T530" s="7" t="str">
        <f t="shared" si="8"/>
        <v>hp_738152;atk_473200;hit_500000;miss_88;cirt_0;cirtSub_-3500</v>
      </c>
    </row>
    <row r="531" spans="1:20" x14ac:dyDescent="0.15">
      <c r="A531" s="16">
        <v>380529</v>
      </c>
      <c r="B531" s="16" t="s">
        <v>230</v>
      </c>
      <c r="C531" s="16">
        <v>1</v>
      </c>
      <c r="D531" s="16">
        <v>2</v>
      </c>
      <c r="E531" s="20">
        <v>177</v>
      </c>
      <c r="F531" s="19" t="s">
        <v>3967</v>
      </c>
      <c r="I531">
        <v>1135619</v>
      </c>
      <c r="J531" t="s">
        <v>3968</v>
      </c>
      <c r="K531">
        <v>1183000</v>
      </c>
      <c r="L531" t="s">
        <v>3969</v>
      </c>
      <c r="M531">
        <v>500000</v>
      </c>
      <c r="N531" t="s">
        <v>3970</v>
      </c>
      <c r="O531">
        <v>88</v>
      </c>
      <c r="P531" t="s">
        <v>3971</v>
      </c>
      <c r="Q531">
        <v>0</v>
      </c>
      <c r="R531" t="s">
        <v>3972</v>
      </c>
      <c r="S531">
        <v>-3500</v>
      </c>
      <c r="T531" s="7" t="str">
        <f t="shared" si="8"/>
        <v>hp_738152;atk_473200;hit_500000;miss_88;cirt_0;cirtSub_-3500</v>
      </c>
    </row>
    <row r="532" spans="1:20" x14ac:dyDescent="0.15">
      <c r="A532" s="16">
        <v>380530</v>
      </c>
      <c r="B532" s="16" t="s">
        <v>230</v>
      </c>
      <c r="C532" s="16">
        <v>1</v>
      </c>
      <c r="D532" s="16">
        <v>2</v>
      </c>
      <c r="E532" s="20">
        <v>177</v>
      </c>
      <c r="F532" s="19" t="s">
        <v>3967</v>
      </c>
      <c r="I532">
        <v>1135619</v>
      </c>
      <c r="J532" t="s">
        <v>3968</v>
      </c>
      <c r="K532">
        <v>1183000</v>
      </c>
      <c r="L532" t="s">
        <v>3969</v>
      </c>
      <c r="M532">
        <v>500000</v>
      </c>
      <c r="N532" t="s">
        <v>3970</v>
      </c>
      <c r="O532">
        <v>88</v>
      </c>
      <c r="P532" t="s">
        <v>3971</v>
      </c>
      <c r="Q532">
        <v>0</v>
      </c>
      <c r="R532" t="s">
        <v>3972</v>
      </c>
      <c r="S532">
        <v>-3500</v>
      </c>
      <c r="T532" s="7" t="str">
        <f t="shared" si="8"/>
        <v>hp_738152;atk_473200;hit_500000;miss_88;cirt_0;cirtSub_-3500</v>
      </c>
    </row>
    <row r="533" spans="1:20" x14ac:dyDescent="0.15">
      <c r="A533" s="16">
        <v>380531</v>
      </c>
      <c r="B533" s="16" t="s">
        <v>230</v>
      </c>
      <c r="C533" s="16">
        <v>1</v>
      </c>
      <c r="D533" s="16">
        <v>2</v>
      </c>
      <c r="E533" s="20">
        <v>178</v>
      </c>
      <c r="F533" s="19" t="s">
        <v>3967</v>
      </c>
      <c r="I533">
        <v>1145905</v>
      </c>
      <c r="J533" t="s">
        <v>3968</v>
      </c>
      <c r="K533">
        <v>1196000</v>
      </c>
      <c r="L533" t="s">
        <v>3969</v>
      </c>
      <c r="M533">
        <v>500000</v>
      </c>
      <c r="N533" t="s">
        <v>3970</v>
      </c>
      <c r="O533">
        <v>89</v>
      </c>
      <c r="P533" t="s">
        <v>3971</v>
      </c>
      <c r="Q533">
        <v>0</v>
      </c>
      <c r="R533" t="s">
        <v>3972</v>
      </c>
      <c r="S533">
        <v>-3500</v>
      </c>
      <c r="T533" s="7" t="str">
        <f t="shared" si="8"/>
        <v>hp_744838;atk_478400;hit_500000;miss_89;cirt_0;cirtSub_-3500</v>
      </c>
    </row>
    <row r="534" spans="1:20" x14ac:dyDescent="0.15">
      <c r="A534" s="16">
        <v>380532</v>
      </c>
      <c r="B534" s="16" t="s">
        <v>230</v>
      </c>
      <c r="C534" s="16">
        <v>1</v>
      </c>
      <c r="D534" s="16">
        <v>2</v>
      </c>
      <c r="E534" s="20">
        <v>178</v>
      </c>
      <c r="F534" s="19" t="s">
        <v>3967</v>
      </c>
      <c r="I534">
        <v>1145905</v>
      </c>
      <c r="J534" t="s">
        <v>3968</v>
      </c>
      <c r="K534">
        <v>1196000</v>
      </c>
      <c r="L534" t="s">
        <v>3969</v>
      </c>
      <c r="M534">
        <v>500000</v>
      </c>
      <c r="N534" t="s">
        <v>3970</v>
      </c>
      <c r="O534">
        <v>89</v>
      </c>
      <c r="P534" t="s">
        <v>3971</v>
      </c>
      <c r="Q534">
        <v>0</v>
      </c>
      <c r="R534" t="s">
        <v>3972</v>
      </c>
      <c r="S534">
        <v>-3500</v>
      </c>
      <c r="T534" s="7" t="str">
        <f t="shared" si="8"/>
        <v>hp_744838;atk_478400;hit_500000;miss_89;cirt_0;cirtSub_-3500</v>
      </c>
    </row>
    <row r="535" spans="1:20" x14ac:dyDescent="0.15">
      <c r="A535" s="16">
        <v>380533</v>
      </c>
      <c r="B535" s="16" t="s">
        <v>230</v>
      </c>
      <c r="C535" s="16">
        <v>1</v>
      </c>
      <c r="D535" s="16">
        <v>2</v>
      </c>
      <c r="E535" s="20">
        <v>178</v>
      </c>
      <c r="F535" s="19" t="s">
        <v>3967</v>
      </c>
      <c r="I535">
        <v>1145905</v>
      </c>
      <c r="J535" t="s">
        <v>3968</v>
      </c>
      <c r="K535">
        <v>1196000</v>
      </c>
      <c r="L535" t="s">
        <v>3969</v>
      </c>
      <c r="M535">
        <v>500000</v>
      </c>
      <c r="N535" t="s">
        <v>3970</v>
      </c>
      <c r="O535">
        <v>89</v>
      </c>
      <c r="P535" t="s">
        <v>3971</v>
      </c>
      <c r="Q535">
        <v>0</v>
      </c>
      <c r="R535" t="s">
        <v>3972</v>
      </c>
      <c r="S535">
        <v>-3500</v>
      </c>
      <c r="T535" s="7" t="str">
        <f t="shared" si="8"/>
        <v>hp_744838;atk_478400;hit_500000;miss_89;cirt_0;cirtSub_-3500</v>
      </c>
    </row>
    <row r="536" spans="1:20" x14ac:dyDescent="0.15">
      <c r="A536" s="16">
        <v>380534</v>
      </c>
      <c r="B536" s="16" t="s">
        <v>230</v>
      </c>
      <c r="C536" s="16">
        <v>1</v>
      </c>
      <c r="D536" s="16">
        <v>2</v>
      </c>
      <c r="E536" s="20">
        <v>179</v>
      </c>
      <c r="F536" s="19" t="s">
        <v>3967</v>
      </c>
      <c r="I536">
        <v>1156190</v>
      </c>
      <c r="J536" t="s">
        <v>3968</v>
      </c>
      <c r="K536">
        <v>1209000</v>
      </c>
      <c r="L536" t="s">
        <v>3969</v>
      </c>
      <c r="M536">
        <v>500000</v>
      </c>
      <c r="N536" t="s">
        <v>3970</v>
      </c>
      <c r="O536">
        <v>89</v>
      </c>
      <c r="P536" t="s">
        <v>3971</v>
      </c>
      <c r="Q536">
        <v>0</v>
      </c>
      <c r="R536" t="s">
        <v>3972</v>
      </c>
      <c r="S536">
        <v>-3500</v>
      </c>
      <c r="T536" s="7" t="str">
        <f t="shared" si="8"/>
        <v>hp_751523;atk_483600;hit_500000;miss_89;cirt_0;cirtSub_-3500</v>
      </c>
    </row>
    <row r="537" spans="1:20" x14ac:dyDescent="0.15">
      <c r="A537" s="16">
        <v>380535</v>
      </c>
      <c r="B537" s="16" t="s">
        <v>230</v>
      </c>
      <c r="C537" s="16">
        <v>1</v>
      </c>
      <c r="D537" s="16">
        <v>2</v>
      </c>
      <c r="E537" s="20">
        <v>179</v>
      </c>
      <c r="F537" s="19" t="s">
        <v>3967</v>
      </c>
      <c r="I537">
        <v>1156190</v>
      </c>
      <c r="J537" t="s">
        <v>3968</v>
      </c>
      <c r="K537">
        <v>1209000</v>
      </c>
      <c r="L537" t="s">
        <v>3969</v>
      </c>
      <c r="M537">
        <v>500000</v>
      </c>
      <c r="N537" t="s">
        <v>3970</v>
      </c>
      <c r="O537">
        <v>89</v>
      </c>
      <c r="P537" t="s">
        <v>3971</v>
      </c>
      <c r="Q537">
        <v>0</v>
      </c>
      <c r="R537" t="s">
        <v>3972</v>
      </c>
      <c r="S537">
        <v>-3500</v>
      </c>
      <c r="T537" s="7" t="str">
        <f t="shared" si="8"/>
        <v>hp_751523;atk_483600;hit_500000;miss_89;cirt_0;cirtSub_-3500</v>
      </c>
    </row>
    <row r="538" spans="1:20" x14ac:dyDescent="0.15">
      <c r="A538" s="16">
        <v>380536</v>
      </c>
      <c r="B538" s="16" t="s">
        <v>230</v>
      </c>
      <c r="C538" s="16">
        <v>1</v>
      </c>
      <c r="D538" s="16">
        <v>2</v>
      </c>
      <c r="E538" s="20">
        <v>179</v>
      </c>
      <c r="F538" s="19" t="s">
        <v>3967</v>
      </c>
      <c r="I538">
        <v>1156190</v>
      </c>
      <c r="J538" t="s">
        <v>3968</v>
      </c>
      <c r="K538">
        <v>1209000</v>
      </c>
      <c r="L538" t="s">
        <v>3969</v>
      </c>
      <c r="M538">
        <v>500000</v>
      </c>
      <c r="N538" t="s">
        <v>3970</v>
      </c>
      <c r="O538">
        <v>89</v>
      </c>
      <c r="P538" t="s">
        <v>3971</v>
      </c>
      <c r="Q538">
        <v>0</v>
      </c>
      <c r="R538" t="s">
        <v>3972</v>
      </c>
      <c r="S538">
        <v>-3500</v>
      </c>
      <c r="T538" s="7" t="str">
        <f t="shared" si="8"/>
        <v>hp_751523;atk_483600;hit_500000;miss_89;cirt_0;cirtSub_-3500</v>
      </c>
    </row>
    <row r="539" spans="1:20" x14ac:dyDescent="0.15">
      <c r="A539" s="16">
        <v>380537</v>
      </c>
      <c r="B539" s="16" t="s">
        <v>230</v>
      </c>
      <c r="C539" s="16">
        <v>1</v>
      </c>
      <c r="D539" s="16">
        <v>2</v>
      </c>
      <c r="E539" s="20">
        <v>180</v>
      </c>
      <c r="F539" s="19" t="s">
        <v>3967</v>
      </c>
      <c r="I539">
        <v>1166476</v>
      </c>
      <c r="J539" t="s">
        <v>3968</v>
      </c>
      <c r="K539">
        <v>1222000</v>
      </c>
      <c r="L539" t="s">
        <v>3969</v>
      </c>
      <c r="M539">
        <v>500000</v>
      </c>
      <c r="N539" t="s">
        <v>3970</v>
      </c>
      <c r="O539">
        <v>90</v>
      </c>
      <c r="P539" t="s">
        <v>3971</v>
      </c>
      <c r="Q539">
        <v>0</v>
      </c>
      <c r="R539" t="s">
        <v>3972</v>
      </c>
      <c r="S539">
        <v>-3500</v>
      </c>
      <c r="T539" s="7" t="str">
        <f t="shared" si="8"/>
        <v>hp_758209;atk_488800;hit_500000;miss_90;cirt_0;cirtSub_-3500</v>
      </c>
    </row>
    <row r="540" spans="1:20" x14ac:dyDescent="0.15">
      <c r="A540" s="16">
        <v>380538</v>
      </c>
      <c r="B540" s="16" t="s">
        <v>230</v>
      </c>
      <c r="C540" s="16">
        <v>1</v>
      </c>
      <c r="D540" s="16">
        <v>2</v>
      </c>
      <c r="E540" s="20">
        <v>180</v>
      </c>
      <c r="F540" s="19" t="s">
        <v>3967</v>
      </c>
      <c r="I540">
        <v>1166476</v>
      </c>
      <c r="J540" t="s">
        <v>3968</v>
      </c>
      <c r="K540">
        <v>1222000</v>
      </c>
      <c r="L540" t="s">
        <v>3969</v>
      </c>
      <c r="M540">
        <v>500000</v>
      </c>
      <c r="N540" t="s">
        <v>3970</v>
      </c>
      <c r="O540">
        <v>90</v>
      </c>
      <c r="P540" t="s">
        <v>3971</v>
      </c>
      <c r="Q540">
        <v>0</v>
      </c>
      <c r="R540" t="s">
        <v>3972</v>
      </c>
      <c r="S540">
        <v>-3500</v>
      </c>
      <c r="T540" s="7" t="str">
        <f t="shared" si="8"/>
        <v>hp_758209;atk_488800;hit_500000;miss_90;cirt_0;cirtSub_-3500</v>
      </c>
    </row>
    <row r="541" spans="1:20" x14ac:dyDescent="0.15">
      <c r="A541" s="16">
        <v>380539</v>
      </c>
      <c r="B541" s="16" t="s">
        <v>230</v>
      </c>
      <c r="C541" s="16">
        <v>1</v>
      </c>
      <c r="D541" s="16">
        <v>2</v>
      </c>
      <c r="E541" s="20">
        <v>180</v>
      </c>
      <c r="F541" s="19" t="s">
        <v>3967</v>
      </c>
      <c r="I541">
        <v>1166476</v>
      </c>
      <c r="J541" t="s">
        <v>3968</v>
      </c>
      <c r="K541">
        <v>1222000</v>
      </c>
      <c r="L541" t="s">
        <v>3969</v>
      </c>
      <c r="M541">
        <v>500000</v>
      </c>
      <c r="N541" t="s">
        <v>3970</v>
      </c>
      <c r="O541">
        <v>90</v>
      </c>
      <c r="P541" t="s">
        <v>3971</v>
      </c>
      <c r="Q541">
        <v>0</v>
      </c>
      <c r="R541" t="s">
        <v>3972</v>
      </c>
      <c r="S541">
        <v>-3500</v>
      </c>
      <c r="T541" s="7" t="str">
        <f t="shared" si="8"/>
        <v>hp_758209;atk_488800;hit_500000;miss_90;cirt_0;cirtSub_-3500</v>
      </c>
    </row>
    <row r="542" spans="1:20" x14ac:dyDescent="0.15">
      <c r="A542" s="16">
        <v>380540</v>
      </c>
      <c r="B542" s="16" t="s">
        <v>230</v>
      </c>
      <c r="C542" s="16">
        <v>1</v>
      </c>
      <c r="D542" s="16">
        <v>2</v>
      </c>
      <c r="E542" s="20">
        <v>181</v>
      </c>
      <c r="F542" s="19" t="s">
        <v>3967</v>
      </c>
      <c r="I542">
        <v>1176762</v>
      </c>
      <c r="J542" t="s">
        <v>3968</v>
      </c>
      <c r="K542">
        <v>1235000</v>
      </c>
      <c r="L542" t="s">
        <v>3969</v>
      </c>
      <c r="M542">
        <v>500000</v>
      </c>
      <c r="N542" t="s">
        <v>3970</v>
      </c>
      <c r="O542">
        <v>90</v>
      </c>
      <c r="P542" t="s">
        <v>3971</v>
      </c>
      <c r="Q542">
        <v>0</v>
      </c>
      <c r="R542" t="s">
        <v>3972</v>
      </c>
      <c r="S542">
        <v>-3500</v>
      </c>
      <c r="T542" s="7" t="str">
        <f t="shared" si="8"/>
        <v>hp_764895;atk_494000;hit_500000;miss_90;cirt_0;cirtSub_-3500</v>
      </c>
    </row>
    <row r="543" spans="1:20" x14ac:dyDescent="0.15">
      <c r="A543" s="16">
        <v>380541</v>
      </c>
      <c r="B543" s="16" t="s">
        <v>230</v>
      </c>
      <c r="C543" s="16">
        <v>1</v>
      </c>
      <c r="D543" s="16">
        <v>2</v>
      </c>
      <c r="E543" s="20">
        <v>181</v>
      </c>
      <c r="F543" s="19" t="s">
        <v>3967</v>
      </c>
      <c r="I543">
        <v>1176762</v>
      </c>
      <c r="J543" t="s">
        <v>3968</v>
      </c>
      <c r="K543">
        <v>1235000</v>
      </c>
      <c r="L543" t="s">
        <v>3969</v>
      </c>
      <c r="M543">
        <v>500000</v>
      </c>
      <c r="N543" t="s">
        <v>3970</v>
      </c>
      <c r="O543">
        <v>90</v>
      </c>
      <c r="P543" t="s">
        <v>3971</v>
      </c>
      <c r="Q543">
        <v>0</v>
      </c>
      <c r="R543" t="s">
        <v>3972</v>
      </c>
      <c r="S543">
        <v>-3500</v>
      </c>
      <c r="T543" s="7" t="str">
        <f t="shared" si="8"/>
        <v>hp_764895;atk_494000;hit_500000;miss_90;cirt_0;cirtSub_-3500</v>
      </c>
    </row>
    <row r="544" spans="1:20" x14ac:dyDescent="0.15">
      <c r="A544" s="16">
        <v>380542</v>
      </c>
      <c r="B544" s="16" t="s">
        <v>230</v>
      </c>
      <c r="C544" s="16">
        <v>1</v>
      </c>
      <c r="D544" s="16">
        <v>2</v>
      </c>
      <c r="E544" s="20">
        <v>181</v>
      </c>
      <c r="F544" s="19" t="s">
        <v>3967</v>
      </c>
      <c r="I544">
        <v>1176762</v>
      </c>
      <c r="J544" t="s">
        <v>3968</v>
      </c>
      <c r="K544">
        <v>1235000</v>
      </c>
      <c r="L544" t="s">
        <v>3969</v>
      </c>
      <c r="M544">
        <v>500000</v>
      </c>
      <c r="N544" t="s">
        <v>3970</v>
      </c>
      <c r="O544">
        <v>90</v>
      </c>
      <c r="P544" t="s">
        <v>3971</v>
      </c>
      <c r="Q544">
        <v>0</v>
      </c>
      <c r="R544" t="s">
        <v>3972</v>
      </c>
      <c r="S544">
        <v>-3500</v>
      </c>
      <c r="T544" s="7" t="str">
        <f t="shared" si="8"/>
        <v>hp_764895;atk_494000;hit_500000;miss_90;cirt_0;cirtSub_-3500</v>
      </c>
    </row>
    <row r="545" spans="1:20" x14ac:dyDescent="0.15">
      <c r="A545" s="16">
        <v>380543</v>
      </c>
      <c r="B545" s="16" t="s">
        <v>230</v>
      </c>
      <c r="C545" s="16">
        <v>1</v>
      </c>
      <c r="D545" s="16">
        <v>2</v>
      </c>
      <c r="E545" s="20">
        <v>182</v>
      </c>
      <c r="F545" s="19" t="s">
        <v>3967</v>
      </c>
      <c r="I545">
        <v>1187048</v>
      </c>
      <c r="J545" t="s">
        <v>3968</v>
      </c>
      <c r="K545">
        <v>1248000</v>
      </c>
      <c r="L545" t="s">
        <v>3969</v>
      </c>
      <c r="M545">
        <v>500000</v>
      </c>
      <c r="N545" t="s">
        <v>3970</v>
      </c>
      <c r="O545">
        <v>91</v>
      </c>
      <c r="P545" t="s">
        <v>3971</v>
      </c>
      <c r="Q545">
        <v>0</v>
      </c>
      <c r="R545" t="s">
        <v>3972</v>
      </c>
      <c r="S545">
        <v>-3500</v>
      </c>
      <c r="T545" s="7" t="str">
        <f t="shared" si="8"/>
        <v>hp_771581;atk_499200;hit_500000;miss_91;cirt_0;cirtSub_-3500</v>
      </c>
    </row>
    <row r="546" spans="1:20" x14ac:dyDescent="0.15">
      <c r="A546" s="16">
        <v>380544</v>
      </c>
      <c r="B546" s="16" t="s">
        <v>230</v>
      </c>
      <c r="C546" s="16">
        <v>1</v>
      </c>
      <c r="D546" s="16">
        <v>2</v>
      </c>
      <c r="E546" s="20">
        <v>182</v>
      </c>
      <c r="F546" s="19" t="s">
        <v>3967</v>
      </c>
      <c r="I546">
        <v>1187048</v>
      </c>
      <c r="J546" t="s">
        <v>3968</v>
      </c>
      <c r="K546">
        <v>1248000</v>
      </c>
      <c r="L546" t="s">
        <v>3969</v>
      </c>
      <c r="M546">
        <v>500000</v>
      </c>
      <c r="N546" t="s">
        <v>3970</v>
      </c>
      <c r="O546">
        <v>91</v>
      </c>
      <c r="P546" t="s">
        <v>3971</v>
      </c>
      <c r="Q546">
        <v>0</v>
      </c>
      <c r="R546" t="s">
        <v>3972</v>
      </c>
      <c r="S546">
        <v>-3500</v>
      </c>
      <c r="T546" s="7" t="str">
        <f t="shared" si="8"/>
        <v>hp_771581;atk_499200;hit_500000;miss_91;cirt_0;cirtSub_-3500</v>
      </c>
    </row>
    <row r="547" spans="1:20" x14ac:dyDescent="0.15">
      <c r="A547" s="16">
        <v>380545</v>
      </c>
      <c r="B547" s="16" t="s">
        <v>230</v>
      </c>
      <c r="C547" s="16">
        <v>1</v>
      </c>
      <c r="D547" s="16">
        <v>2</v>
      </c>
      <c r="E547" s="20">
        <v>182</v>
      </c>
      <c r="F547" s="19" t="s">
        <v>3967</v>
      </c>
      <c r="I547">
        <v>1187048</v>
      </c>
      <c r="J547" t="s">
        <v>3968</v>
      </c>
      <c r="K547">
        <v>1248000</v>
      </c>
      <c r="L547" t="s">
        <v>3969</v>
      </c>
      <c r="M547">
        <v>500000</v>
      </c>
      <c r="N547" t="s">
        <v>3970</v>
      </c>
      <c r="O547">
        <v>91</v>
      </c>
      <c r="P547" t="s">
        <v>3971</v>
      </c>
      <c r="Q547">
        <v>0</v>
      </c>
      <c r="R547" t="s">
        <v>3972</v>
      </c>
      <c r="S547">
        <v>-3500</v>
      </c>
      <c r="T547" s="7" t="str">
        <f t="shared" si="8"/>
        <v>hp_771581;atk_499200;hit_500000;miss_91;cirt_0;cirtSub_-3500</v>
      </c>
    </row>
    <row r="548" spans="1:20" x14ac:dyDescent="0.15">
      <c r="A548" s="16">
        <v>380546</v>
      </c>
      <c r="B548" s="16" t="s">
        <v>230</v>
      </c>
      <c r="C548" s="16">
        <v>1</v>
      </c>
      <c r="D548" s="16">
        <v>2</v>
      </c>
      <c r="E548" s="20">
        <v>183</v>
      </c>
      <c r="F548" s="19" t="s">
        <v>3967</v>
      </c>
      <c r="I548">
        <v>1197333</v>
      </c>
      <c r="J548" t="s">
        <v>3968</v>
      </c>
      <c r="K548">
        <v>1264000</v>
      </c>
      <c r="L548" t="s">
        <v>3969</v>
      </c>
      <c r="M548">
        <v>500000</v>
      </c>
      <c r="N548" t="s">
        <v>3970</v>
      </c>
      <c r="O548">
        <v>91</v>
      </c>
      <c r="P548" t="s">
        <v>3971</v>
      </c>
      <c r="Q548">
        <v>0</v>
      </c>
      <c r="R548" t="s">
        <v>3972</v>
      </c>
      <c r="S548">
        <v>-3500</v>
      </c>
      <c r="T548" s="7" t="str">
        <f t="shared" si="8"/>
        <v>hp_778266;atk_505600;hit_500000;miss_91;cirt_0;cirtSub_-3500</v>
      </c>
    </row>
    <row r="549" spans="1:20" x14ac:dyDescent="0.15">
      <c r="A549" s="16">
        <v>380547</v>
      </c>
      <c r="B549" s="16" t="s">
        <v>230</v>
      </c>
      <c r="C549" s="16">
        <v>1</v>
      </c>
      <c r="D549" s="16">
        <v>2</v>
      </c>
      <c r="E549" s="20">
        <v>183</v>
      </c>
      <c r="F549" s="19" t="s">
        <v>3967</v>
      </c>
      <c r="I549">
        <v>1197333</v>
      </c>
      <c r="J549" t="s">
        <v>3968</v>
      </c>
      <c r="K549">
        <v>1264000</v>
      </c>
      <c r="L549" t="s">
        <v>3969</v>
      </c>
      <c r="M549">
        <v>500000</v>
      </c>
      <c r="N549" t="s">
        <v>3970</v>
      </c>
      <c r="O549">
        <v>91</v>
      </c>
      <c r="P549" t="s">
        <v>3971</v>
      </c>
      <c r="Q549">
        <v>0</v>
      </c>
      <c r="R549" t="s">
        <v>3972</v>
      </c>
      <c r="S549">
        <v>-3500</v>
      </c>
      <c r="T549" s="7" t="str">
        <f t="shared" si="8"/>
        <v>hp_778266;atk_505600;hit_500000;miss_91;cirt_0;cirtSub_-3500</v>
      </c>
    </row>
    <row r="550" spans="1:20" x14ac:dyDescent="0.15">
      <c r="A550" s="16">
        <v>380548</v>
      </c>
      <c r="B550" s="16" t="s">
        <v>230</v>
      </c>
      <c r="C550" s="16">
        <v>1</v>
      </c>
      <c r="D550" s="16">
        <v>2</v>
      </c>
      <c r="E550" s="20">
        <v>183</v>
      </c>
      <c r="F550" s="19" t="s">
        <v>3967</v>
      </c>
      <c r="I550">
        <v>1197333</v>
      </c>
      <c r="J550" t="s">
        <v>3968</v>
      </c>
      <c r="K550">
        <v>1264000</v>
      </c>
      <c r="L550" t="s">
        <v>3969</v>
      </c>
      <c r="M550">
        <v>500000</v>
      </c>
      <c r="N550" t="s">
        <v>3970</v>
      </c>
      <c r="O550">
        <v>91</v>
      </c>
      <c r="P550" t="s">
        <v>3971</v>
      </c>
      <c r="Q550">
        <v>0</v>
      </c>
      <c r="R550" t="s">
        <v>3972</v>
      </c>
      <c r="S550">
        <v>-3500</v>
      </c>
      <c r="T550" s="7" t="str">
        <f t="shared" si="8"/>
        <v>hp_778266;atk_505600;hit_500000;miss_91;cirt_0;cirtSub_-3500</v>
      </c>
    </row>
    <row r="551" spans="1:20" x14ac:dyDescent="0.15">
      <c r="A551" s="16">
        <v>380549</v>
      </c>
      <c r="B551" s="16" t="s">
        <v>230</v>
      </c>
      <c r="C551" s="16">
        <v>1</v>
      </c>
      <c r="D551" s="16">
        <v>2</v>
      </c>
      <c r="E551" s="20">
        <v>184</v>
      </c>
      <c r="F551" s="19" t="s">
        <v>3967</v>
      </c>
      <c r="I551">
        <v>1207619</v>
      </c>
      <c r="J551" t="s">
        <v>3968</v>
      </c>
      <c r="K551">
        <v>1280000</v>
      </c>
      <c r="L551" t="s">
        <v>3969</v>
      </c>
      <c r="M551">
        <v>500000</v>
      </c>
      <c r="N551" t="s">
        <v>3970</v>
      </c>
      <c r="O551">
        <v>92</v>
      </c>
      <c r="P551" t="s">
        <v>3971</v>
      </c>
      <c r="Q551">
        <v>0</v>
      </c>
      <c r="R551" t="s">
        <v>3972</v>
      </c>
      <c r="S551">
        <v>-3500</v>
      </c>
      <c r="T551" s="7" t="str">
        <f t="shared" si="8"/>
        <v>hp_784952;atk_512000;hit_500000;miss_92;cirt_0;cirtSub_-3500</v>
      </c>
    </row>
    <row r="552" spans="1:20" x14ac:dyDescent="0.15">
      <c r="A552" s="16">
        <v>380550</v>
      </c>
      <c r="B552" s="16" t="s">
        <v>230</v>
      </c>
      <c r="C552" s="16">
        <v>1</v>
      </c>
      <c r="D552" s="16">
        <v>2</v>
      </c>
      <c r="E552" s="20">
        <v>184</v>
      </c>
      <c r="F552" s="19" t="s">
        <v>3967</v>
      </c>
      <c r="I552">
        <v>1207619</v>
      </c>
      <c r="J552" t="s">
        <v>3968</v>
      </c>
      <c r="K552">
        <v>1280000</v>
      </c>
      <c r="L552" t="s">
        <v>3969</v>
      </c>
      <c r="M552">
        <v>500000</v>
      </c>
      <c r="N552" t="s">
        <v>3970</v>
      </c>
      <c r="O552">
        <v>92</v>
      </c>
      <c r="P552" t="s">
        <v>3971</v>
      </c>
      <c r="Q552">
        <v>0</v>
      </c>
      <c r="R552" t="s">
        <v>3972</v>
      </c>
      <c r="S552">
        <v>-3500</v>
      </c>
      <c r="T552" s="7" t="str">
        <f t="shared" si="8"/>
        <v>hp_784952;atk_512000;hit_500000;miss_92;cirt_0;cirtSub_-3500</v>
      </c>
    </row>
    <row r="553" spans="1:20" x14ac:dyDescent="0.15">
      <c r="A553" s="16">
        <v>380551</v>
      </c>
      <c r="B553" s="16" t="s">
        <v>230</v>
      </c>
      <c r="C553" s="16">
        <v>1</v>
      </c>
      <c r="D553" s="16">
        <v>2</v>
      </c>
      <c r="E553" s="20">
        <v>184</v>
      </c>
      <c r="F553" s="19" t="s">
        <v>3967</v>
      </c>
      <c r="I553">
        <v>1207619</v>
      </c>
      <c r="J553" t="s">
        <v>3968</v>
      </c>
      <c r="K553">
        <v>1280000</v>
      </c>
      <c r="L553" t="s">
        <v>3969</v>
      </c>
      <c r="M553">
        <v>500000</v>
      </c>
      <c r="N553" t="s">
        <v>3970</v>
      </c>
      <c r="O553">
        <v>92</v>
      </c>
      <c r="P553" t="s">
        <v>3971</v>
      </c>
      <c r="Q553">
        <v>0</v>
      </c>
      <c r="R553" t="s">
        <v>3972</v>
      </c>
      <c r="S553">
        <v>-3500</v>
      </c>
      <c r="T553" s="7" t="str">
        <f t="shared" si="8"/>
        <v>hp_784952;atk_512000;hit_500000;miss_92;cirt_0;cirtSub_-3500</v>
      </c>
    </row>
    <row r="554" spans="1:20" x14ac:dyDescent="0.15">
      <c r="A554" s="16">
        <v>380552</v>
      </c>
      <c r="B554" s="16" t="s">
        <v>230</v>
      </c>
      <c r="C554" s="16">
        <v>1</v>
      </c>
      <c r="D554" s="16">
        <v>2</v>
      </c>
      <c r="E554" s="20">
        <v>185</v>
      </c>
      <c r="F554" s="19" t="s">
        <v>3967</v>
      </c>
      <c r="I554">
        <v>1217905</v>
      </c>
      <c r="J554" t="s">
        <v>3968</v>
      </c>
      <c r="K554">
        <v>1296000</v>
      </c>
      <c r="L554" t="s">
        <v>3969</v>
      </c>
      <c r="M554">
        <v>500000</v>
      </c>
      <c r="N554" t="s">
        <v>3970</v>
      </c>
      <c r="O554">
        <v>92</v>
      </c>
      <c r="P554" t="s">
        <v>3971</v>
      </c>
      <c r="Q554">
        <v>0</v>
      </c>
      <c r="R554" t="s">
        <v>3972</v>
      </c>
      <c r="S554">
        <v>-3500</v>
      </c>
      <c r="T554" s="7" t="str">
        <f t="shared" si="8"/>
        <v>hp_791638;atk_518400;hit_500000;miss_92;cirt_0;cirtSub_-3500</v>
      </c>
    </row>
    <row r="555" spans="1:20" x14ac:dyDescent="0.15">
      <c r="A555" s="16">
        <v>380553</v>
      </c>
      <c r="B555" s="16" t="s">
        <v>230</v>
      </c>
      <c r="C555" s="16">
        <v>1</v>
      </c>
      <c r="D555" s="16">
        <v>2</v>
      </c>
      <c r="E555" s="20">
        <v>185</v>
      </c>
      <c r="F555" s="19" t="s">
        <v>3967</v>
      </c>
      <c r="I555">
        <v>1217905</v>
      </c>
      <c r="J555" t="s">
        <v>3968</v>
      </c>
      <c r="K555">
        <v>1296000</v>
      </c>
      <c r="L555" t="s">
        <v>3969</v>
      </c>
      <c r="M555">
        <v>500000</v>
      </c>
      <c r="N555" t="s">
        <v>3970</v>
      </c>
      <c r="O555">
        <v>92</v>
      </c>
      <c r="P555" t="s">
        <v>3971</v>
      </c>
      <c r="Q555">
        <v>0</v>
      </c>
      <c r="R555" t="s">
        <v>3972</v>
      </c>
      <c r="S555">
        <v>-3500</v>
      </c>
      <c r="T555" s="7" t="str">
        <f t="shared" si="8"/>
        <v>hp_791638;atk_518400;hit_500000;miss_92;cirt_0;cirtSub_-3500</v>
      </c>
    </row>
    <row r="556" spans="1:20" x14ac:dyDescent="0.15">
      <c r="A556" s="16">
        <v>380554</v>
      </c>
      <c r="B556" s="16" t="s">
        <v>230</v>
      </c>
      <c r="C556" s="16">
        <v>1</v>
      </c>
      <c r="D556" s="16">
        <v>2</v>
      </c>
      <c r="E556" s="20">
        <v>185</v>
      </c>
      <c r="F556" s="19" t="s">
        <v>3967</v>
      </c>
      <c r="I556">
        <v>1217905</v>
      </c>
      <c r="J556" t="s">
        <v>3968</v>
      </c>
      <c r="K556">
        <v>1296000</v>
      </c>
      <c r="L556" t="s">
        <v>3969</v>
      </c>
      <c r="M556">
        <v>500000</v>
      </c>
      <c r="N556" t="s">
        <v>3970</v>
      </c>
      <c r="O556">
        <v>92</v>
      </c>
      <c r="P556" t="s">
        <v>3971</v>
      </c>
      <c r="Q556">
        <v>0</v>
      </c>
      <c r="R556" t="s">
        <v>3972</v>
      </c>
      <c r="S556">
        <v>-3500</v>
      </c>
      <c r="T556" s="7" t="str">
        <f t="shared" si="8"/>
        <v>hp_791638;atk_518400;hit_500000;miss_92;cirt_0;cirtSub_-3500</v>
      </c>
    </row>
    <row r="557" spans="1:20" x14ac:dyDescent="0.15">
      <c r="A557" s="16">
        <v>380555</v>
      </c>
      <c r="B557" s="16" t="s">
        <v>230</v>
      </c>
      <c r="C557" s="16">
        <v>1</v>
      </c>
      <c r="D557" s="16">
        <v>2</v>
      </c>
      <c r="E557" s="20">
        <v>186</v>
      </c>
      <c r="F557" s="19" t="s">
        <v>3967</v>
      </c>
      <c r="I557">
        <v>1228190</v>
      </c>
      <c r="J557" t="s">
        <v>3968</v>
      </c>
      <c r="K557">
        <v>1312000</v>
      </c>
      <c r="L557" t="s">
        <v>3969</v>
      </c>
      <c r="M557">
        <v>500000</v>
      </c>
      <c r="N557" t="s">
        <v>3970</v>
      </c>
      <c r="O557">
        <v>93</v>
      </c>
      <c r="P557" t="s">
        <v>3971</v>
      </c>
      <c r="Q557">
        <v>0</v>
      </c>
      <c r="R557" t="s">
        <v>3972</v>
      </c>
      <c r="S557">
        <v>-3500</v>
      </c>
      <c r="T557" s="7" t="str">
        <f t="shared" si="8"/>
        <v>hp_798323;atk_524800;hit_500000;miss_93;cirt_0;cirtSub_-3500</v>
      </c>
    </row>
    <row r="558" spans="1:20" x14ac:dyDescent="0.15">
      <c r="A558" s="16">
        <v>380556</v>
      </c>
      <c r="B558" s="16" t="s">
        <v>230</v>
      </c>
      <c r="C558" s="16">
        <v>1</v>
      </c>
      <c r="D558" s="16">
        <v>2</v>
      </c>
      <c r="E558" s="20">
        <v>186</v>
      </c>
      <c r="F558" s="19" t="s">
        <v>3967</v>
      </c>
      <c r="I558">
        <v>1228190</v>
      </c>
      <c r="J558" t="s">
        <v>3968</v>
      </c>
      <c r="K558">
        <v>1312000</v>
      </c>
      <c r="L558" t="s">
        <v>3969</v>
      </c>
      <c r="M558">
        <v>500000</v>
      </c>
      <c r="N558" t="s">
        <v>3970</v>
      </c>
      <c r="O558">
        <v>93</v>
      </c>
      <c r="P558" t="s">
        <v>3971</v>
      </c>
      <c r="Q558">
        <v>0</v>
      </c>
      <c r="R558" t="s">
        <v>3972</v>
      </c>
      <c r="S558">
        <v>-3500</v>
      </c>
      <c r="T558" s="7" t="str">
        <f t="shared" si="8"/>
        <v>hp_798323;atk_524800;hit_500000;miss_93;cirt_0;cirtSub_-3500</v>
      </c>
    </row>
    <row r="559" spans="1:20" x14ac:dyDescent="0.15">
      <c r="A559" s="16">
        <v>380557</v>
      </c>
      <c r="B559" s="16" t="s">
        <v>230</v>
      </c>
      <c r="C559" s="16">
        <v>1</v>
      </c>
      <c r="D559" s="16">
        <v>2</v>
      </c>
      <c r="E559" s="20">
        <v>186</v>
      </c>
      <c r="F559" s="19" t="s">
        <v>3967</v>
      </c>
      <c r="I559">
        <v>1228190</v>
      </c>
      <c r="J559" t="s">
        <v>3968</v>
      </c>
      <c r="K559">
        <v>1312000</v>
      </c>
      <c r="L559" t="s">
        <v>3969</v>
      </c>
      <c r="M559">
        <v>500000</v>
      </c>
      <c r="N559" t="s">
        <v>3970</v>
      </c>
      <c r="O559">
        <v>93</v>
      </c>
      <c r="P559" t="s">
        <v>3971</v>
      </c>
      <c r="Q559">
        <v>0</v>
      </c>
      <c r="R559" t="s">
        <v>3972</v>
      </c>
      <c r="S559">
        <v>-3500</v>
      </c>
      <c r="T559" s="7" t="str">
        <f t="shared" si="8"/>
        <v>hp_798323;atk_524800;hit_500000;miss_93;cirt_0;cirtSub_-3500</v>
      </c>
    </row>
    <row r="560" spans="1:20" x14ac:dyDescent="0.15">
      <c r="A560" s="16">
        <v>380558</v>
      </c>
      <c r="B560" s="16" t="s">
        <v>230</v>
      </c>
      <c r="C560" s="16">
        <v>1</v>
      </c>
      <c r="D560" s="16">
        <v>2</v>
      </c>
      <c r="E560" s="20">
        <v>187</v>
      </c>
      <c r="F560" s="19" t="s">
        <v>3967</v>
      </c>
      <c r="I560">
        <v>1238476</v>
      </c>
      <c r="J560" t="s">
        <v>3968</v>
      </c>
      <c r="K560">
        <v>1328000</v>
      </c>
      <c r="L560" t="s">
        <v>3969</v>
      </c>
      <c r="M560">
        <v>500000</v>
      </c>
      <c r="N560" t="s">
        <v>3970</v>
      </c>
      <c r="O560">
        <v>93</v>
      </c>
      <c r="P560" t="s">
        <v>3971</v>
      </c>
      <c r="Q560">
        <v>0</v>
      </c>
      <c r="R560" t="s">
        <v>3972</v>
      </c>
      <c r="S560">
        <v>-3500</v>
      </c>
      <c r="T560" s="7" t="str">
        <f t="shared" si="8"/>
        <v>hp_805009;atk_531200;hit_500000;miss_93;cirt_0;cirtSub_-3500</v>
      </c>
    </row>
    <row r="561" spans="1:20" x14ac:dyDescent="0.15">
      <c r="A561" s="16">
        <v>380559</v>
      </c>
      <c r="B561" s="16" t="s">
        <v>230</v>
      </c>
      <c r="C561" s="16">
        <v>1</v>
      </c>
      <c r="D561" s="16">
        <v>2</v>
      </c>
      <c r="E561" s="20">
        <v>187</v>
      </c>
      <c r="F561" s="19" t="s">
        <v>3967</v>
      </c>
      <c r="I561">
        <v>1238476</v>
      </c>
      <c r="J561" t="s">
        <v>3968</v>
      </c>
      <c r="K561">
        <v>1328000</v>
      </c>
      <c r="L561" t="s">
        <v>3969</v>
      </c>
      <c r="M561">
        <v>500000</v>
      </c>
      <c r="N561" t="s">
        <v>3970</v>
      </c>
      <c r="O561">
        <v>93</v>
      </c>
      <c r="P561" t="s">
        <v>3971</v>
      </c>
      <c r="Q561">
        <v>0</v>
      </c>
      <c r="R561" t="s">
        <v>3972</v>
      </c>
      <c r="S561">
        <v>-3500</v>
      </c>
      <c r="T561" s="7" t="str">
        <f t="shared" si="8"/>
        <v>hp_805009;atk_531200;hit_500000;miss_93;cirt_0;cirtSub_-3500</v>
      </c>
    </row>
    <row r="562" spans="1:20" x14ac:dyDescent="0.15">
      <c r="A562" s="16">
        <v>380560</v>
      </c>
      <c r="B562" s="16" t="s">
        <v>230</v>
      </c>
      <c r="C562" s="16">
        <v>1</v>
      </c>
      <c r="D562" s="16">
        <v>2</v>
      </c>
      <c r="E562" s="20">
        <v>187</v>
      </c>
      <c r="F562" s="19" t="s">
        <v>3967</v>
      </c>
      <c r="I562">
        <v>1238476</v>
      </c>
      <c r="J562" t="s">
        <v>3968</v>
      </c>
      <c r="K562">
        <v>1328000</v>
      </c>
      <c r="L562" t="s">
        <v>3969</v>
      </c>
      <c r="M562">
        <v>500000</v>
      </c>
      <c r="N562" t="s">
        <v>3970</v>
      </c>
      <c r="O562">
        <v>93</v>
      </c>
      <c r="P562" t="s">
        <v>3971</v>
      </c>
      <c r="Q562">
        <v>0</v>
      </c>
      <c r="R562" t="s">
        <v>3972</v>
      </c>
      <c r="S562">
        <v>-3500</v>
      </c>
      <c r="T562" s="7" t="str">
        <f t="shared" si="8"/>
        <v>hp_805009;atk_531200;hit_500000;miss_93;cirt_0;cirtSub_-3500</v>
      </c>
    </row>
    <row r="563" spans="1:20" x14ac:dyDescent="0.15">
      <c r="A563" s="16">
        <v>380561</v>
      </c>
      <c r="B563" s="16" t="s">
        <v>230</v>
      </c>
      <c r="C563" s="16">
        <v>1</v>
      </c>
      <c r="D563" s="16">
        <v>2</v>
      </c>
      <c r="E563" s="20">
        <v>188</v>
      </c>
      <c r="F563" s="19" t="s">
        <v>3967</v>
      </c>
      <c r="I563">
        <v>1248762</v>
      </c>
      <c r="J563" t="s">
        <v>3968</v>
      </c>
      <c r="K563">
        <v>1344000</v>
      </c>
      <c r="L563" t="s">
        <v>3969</v>
      </c>
      <c r="M563">
        <v>500000</v>
      </c>
      <c r="N563" t="s">
        <v>3970</v>
      </c>
      <c r="O563">
        <v>94</v>
      </c>
      <c r="P563" t="s">
        <v>3971</v>
      </c>
      <c r="Q563">
        <v>0</v>
      </c>
      <c r="R563" t="s">
        <v>3972</v>
      </c>
      <c r="S563">
        <v>-3500</v>
      </c>
      <c r="T563" s="7" t="str">
        <f t="shared" si="8"/>
        <v>hp_811695;atk_537600;hit_500000;miss_94;cirt_0;cirtSub_-3500</v>
      </c>
    </row>
    <row r="564" spans="1:20" x14ac:dyDescent="0.15">
      <c r="A564" s="16">
        <v>380562</v>
      </c>
      <c r="B564" s="16" t="s">
        <v>230</v>
      </c>
      <c r="C564" s="16">
        <v>1</v>
      </c>
      <c r="D564" s="16">
        <v>2</v>
      </c>
      <c r="E564" s="20">
        <v>188</v>
      </c>
      <c r="F564" s="19" t="s">
        <v>3967</v>
      </c>
      <c r="I564">
        <v>1248762</v>
      </c>
      <c r="J564" t="s">
        <v>3968</v>
      </c>
      <c r="K564">
        <v>1344000</v>
      </c>
      <c r="L564" t="s">
        <v>3969</v>
      </c>
      <c r="M564">
        <v>500000</v>
      </c>
      <c r="N564" t="s">
        <v>3970</v>
      </c>
      <c r="O564">
        <v>94</v>
      </c>
      <c r="P564" t="s">
        <v>3971</v>
      </c>
      <c r="Q564">
        <v>0</v>
      </c>
      <c r="R564" t="s">
        <v>3972</v>
      </c>
      <c r="S564">
        <v>-3500</v>
      </c>
      <c r="T564" s="7" t="str">
        <f t="shared" si="8"/>
        <v>hp_811695;atk_537600;hit_500000;miss_94;cirt_0;cirtSub_-3500</v>
      </c>
    </row>
    <row r="565" spans="1:20" x14ac:dyDescent="0.15">
      <c r="A565" s="16">
        <v>380563</v>
      </c>
      <c r="B565" s="16" t="s">
        <v>230</v>
      </c>
      <c r="C565" s="16">
        <v>1</v>
      </c>
      <c r="D565" s="16">
        <v>2</v>
      </c>
      <c r="E565" s="20">
        <v>188</v>
      </c>
      <c r="F565" s="19" t="s">
        <v>3967</v>
      </c>
      <c r="I565">
        <v>1248762</v>
      </c>
      <c r="J565" t="s">
        <v>3968</v>
      </c>
      <c r="K565">
        <v>1344000</v>
      </c>
      <c r="L565" t="s">
        <v>3969</v>
      </c>
      <c r="M565">
        <v>500000</v>
      </c>
      <c r="N565" t="s">
        <v>3970</v>
      </c>
      <c r="O565">
        <v>94</v>
      </c>
      <c r="P565" t="s">
        <v>3971</v>
      </c>
      <c r="Q565">
        <v>0</v>
      </c>
      <c r="R565" t="s">
        <v>3972</v>
      </c>
      <c r="S565">
        <v>-3500</v>
      </c>
      <c r="T565" s="7" t="str">
        <f t="shared" si="8"/>
        <v>hp_811695;atk_537600;hit_500000;miss_94;cirt_0;cirtSub_-3500</v>
      </c>
    </row>
    <row r="566" spans="1:20" x14ac:dyDescent="0.15">
      <c r="A566" s="16">
        <v>380564</v>
      </c>
      <c r="B566" s="16" t="s">
        <v>230</v>
      </c>
      <c r="C566" s="16">
        <v>1</v>
      </c>
      <c r="D566" s="16">
        <v>2</v>
      </c>
      <c r="E566" s="20">
        <v>189</v>
      </c>
      <c r="F566" s="19" t="s">
        <v>3967</v>
      </c>
      <c r="I566">
        <v>1259048</v>
      </c>
      <c r="J566" t="s">
        <v>3968</v>
      </c>
      <c r="K566">
        <v>1360000</v>
      </c>
      <c r="L566" t="s">
        <v>3969</v>
      </c>
      <c r="M566">
        <v>500000</v>
      </c>
      <c r="N566" t="s">
        <v>3970</v>
      </c>
      <c r="O566">
        <v>94</v>
      </c>
      <c r="P566" t="s">
        <v>3971</v>
      </c>
      <c r="Q566">
        <v>0</v>
      </c>
      <c r="R566" t="s">
        <v>3972</v>
      </c>
      <c r="S566">
        <v>-3500</v>
      </c>
      <c r="T566" s="7" t="str">
        <f t="shared" si="8"/>
        <v>hp_818381;atk_544000;hit_500000;miss_94;cirt_0;cirtSub_-3500</v>
      </c>
    </row>
    <row r="567" spans="1:20" x14ac:dyDescent="0.15">
      <c r="A567" s="16">
        <v>380565</v>
      </c>
      <c r="B567" s="16" t="s">
        <v>230</v>
      </c>
      <c r="C567" s="16">
        <v>1</v>
      </c>
      <c r="D567" s="16">
        <v>2</v>
      </c>
      <c r="E567" s="20">
        <v>189</v>
      </c>
      <c r="F567" s="19" t="s">
        <v>3967</v>
      </c>
      <c r="I567">
        <v>1259048</v>
      </c>
      <c r="J567" t="s">
        <v>3968</v>
      </c>
      <c r="K567">
        <v>1360000</v>
      </c>
      <c r="L567" t="s">
        <v>3969</v>
      </c>
      <c r="M567">
        <v>500000</v>
      </c>
      <c r="N567" t="s">
        <v>3970</v>
      </c>
      <c r="O567">
        <v>94</v>
      </c>
      <c r="P567" t="s">
        <v>3971</v>
      </c>
      <c r="Q567">
        <v>0</v>
      </c>
      <c r="R567" t="s">
        <v>3972</v>
      </c>
      <c r="S567">
        <v>-3500</v>
      </c>
      <c r="T567" s="7" t="str">
        <f t="shared" si="8"/>
        <v>hp_818381;atk_544000;hit_500000;miss_94;cirt_0;cirtSub_-3500</v>
      </c>
    </row>
    <row r="568" spans="1:20" x14ac:dyDescent="0.15">
      <c r="A568" s="16">
        <v>380566</v>
      </c>
      <c r="B568" s="16" t="s">
        <v>230</v>
      </c>
      <c r="C568" s="16">
        <v>1</v>
      </c>
      <c r="D568" s="16">
        <v>2</v>
      </c>
      <c r="E568" s="20">
        <v>189</v>
      </c>
      <c r="F568" s="19" t="s">
        <v>3967</v>
      </c>
      <c r="I568">
        <v>1259048</v>
      </c>
      <c r="J568" t="s">
        <v>3968</v>
      </c>
      <c r="K568">
        <v>1360000</v>
      </c>
      <c r="L568" t="s">
        <v>3969</v>
      </c>
      <c r="M568">
        <v>500000</v>
      </c>
      <c r="N568" t="s">
        <v>3970</v>
      </c>
      <c r="O568">
        <v>94</v>
      </c>
      <c r="P568" t="s">
        <v>3971</v>
      </c>
      <c r="Q568">
        <v>0</v>
      </c>
      <c r="R568" t="s">
        <v>3972</v>
      </c>
      <c r="S568">
        <v>-3500</v>
      </c>
      <c r="T568" s="7" t="str">
        <f t="shared" si="8"/>
        <v>hp_818381;atk_544000;hit_500000;miss_94;cirt_0;cirtSub_-3500</v>
      </c>
    </row>
    <row r="569" spans="1:20" x14ac:dyDescent="0.15">
      <c r="A569" s="16">
        <v>380567</v>
      </c>
      <c r="B569" s="16" t="s">
        <v>230</v>
      </c>
      <c r="C569" s="16">
        <v>1</v>
      </c>
      <c r="D569" s="16">
        <v>2</v>
      </c>
      <c r="E569" s="20">
        <v>190</v>
      </c>
      <c r="F569" s="19" t="s">
        <v>3967</v>
      </c>
      <c r="I569">
        <v>1269333</v>
      </c>
      <c r="J569" t="s">
        <v>3968</v>
      </c>
      <c r="K569">
        <v>1376000</v>
      </c>
      <c r="L569" t="s">
        <v>3969</v>
      </c>
      <c r="M569">
        <v>500000</v>
      </c>
      <c r="N569" t="s">
        <v>3970</v>
      </c>
      <c r="O569">
        <v>95</v>
      </c>
      <c r="P569" t="s">
        <v>3971</v>
      </c>
      <c r="Q569">
        <v>0</v>
      </c>
      <c r="R569" t="s">
        <v>3972</v>
      </c>
      <c r="S569">
        <v>-3500</v>
      </c>
      <c r="T569" s="7" t="str">
        <f t="shared" si="8"/>
        <v>hp_825066;atk_550400;hit_500000;miss_95;cirt_0;cirtSub_-3500</v>
      </c>
    </row>
    <row r="570" spans="1:20" x14ac:dyDescent="0.15">
      <c r="A570" s="16">
        <v>380568</v>
      </c>
      <c r="B570" s="16" t="s">
        <v>230</v>
      </c>
      <c r="C570" s="16">
        <v>1</v>
      </c>
      <c r="D570" s="16">
        <v>2</v>
      </c>
      <c r="E570" s="20">
        <v>190</v>
      </c>
      <c r="F570" s="19" t="s">
        <v>3967</v>
      </c>
      <c r="I570">
        <v>1269333</v>
      </c>
      <c r="J570" t="s">
        <v>3968</v>
      </c>
      <c r="K570">
        <v>1376000</v>
      </c>
      <c r="L570" t="s">
        <v>3969</v>
      </c>
      <c r="M570">
        <v>500000</v>
      </c>
      <c r="N570" t="s">
        <v>3970</v>
      </c>
      <c r="O570">
        <v>95</v>
      </c>
      <c r="P570" t="s">
        <v>3971</v>
      </c>
      <c r="Q570">
        <v>0</v>
      </c>
      <c r="R570" t="s">
        <v>3972</v>
      </c>
      <c r="S570">
        <v>-3500</v>
      </c>
      <c r="T570" s="7" t="str">
        <f t="shared" si="8"/>
        <v>hp_825066;atk_550400;hit_500000;miss_95;cirt_0;cirtSub_-3500</v>
      </c>
    </row>
    <row r="571" spans="1:20" x14ac:dyDescent="0.15">
      <c r="A571" s="16">
        <v>380569</v>
      </c>
      <c r="B571" s="16" t="s">
        <v>230</v>
      </c>
      <c r="C571" s="16">
        <v>1</v>
      </c>
      <c r="D571" s="16">
        <v>2</v>
      </c>
      <c r="E571" s="20">
        <v>190</v>
      </c>
      <c r="F571" s="19" t="s">
        <v>3967</v>
      </c>
      <c r="I571">
        <v>1269333</v>
      </c>
      <c r="J571" t="s">
        <v>3968</v>
      </c>
      <c r="K571">
        <v>1376000</v>
      </c>
      <c r="L571" t="s">
        <v>3969</v>
      </c>
      <c r="M571">
        <v>500000</v>
      </c>
      <c r="N571" t="s">
        <v>3970</v>
      </c>
      <c r="O571">
        <v>95</v>
      </c>
      <c r="P571" t="s">
        <v>3971</v>
      </c>
      <c r="Q571">
        <v>0</v>
      </c>
      <c r="R571" t="s">
        <v>3972</v>
      </c>
      <c r="S571">
        <v>-3500</v>
      </c>
      <c r="T571" s="7" t="str">
        <f t="shared" si="8"/>
        <v>hp_825066;atk_550400;hit_500000;miss_95;cirt_0;cirtSub_-3500</v>
      </c>
    </row>
    <row r="572" spans="1:20" x14ac:dyDescent="0.15">
      <c r="A572" s="16">
        <v>380570</v>
      </c>
      <c r="B572" s="16" t="s">
        <v>230</v>
      </c>
      <c r="C572" s="16">
        <v>1</v>
      </c>
      <c r="D572" s="16">
        <v>2</v>
      </c>
      <c r="E572" s="20">
        <v>191</v>
      </c>
      <c r="F572" s="19" t="s">
        <v>3967</v>
      </c>
      <c r="I572">
        <v>1279619</v>
      </c>
      <c r="J572" t="s">
        <v>3968</v>
      </c>
      <c r="K572">
        <v>1392000</v>
      </c>
      <c r="L572" t="s">
        <v>3969</v>
      </c>
      <c r="M572">
        <v>500000</v>
      </c>
      <c r="N572" t="s">
        <v>3970</v>
      </c>
      <c r="O572">
        <v>95</v>
      </c>
      <c r="P572" t="s">
        <v>3971</v>
      </c>
      <c r="Q572">
        <v>0</v>
      </c>
      <c r="R572" t="s">
        <v>3972</v>
      </c>
      <c r="S572">
        <v>-3500</v>
      </c>
      <c r="T572" s="7" t="str">
        <f t="shared" si="8"/>
        <v>hp_831752;atk_556800;hit_500000;miss_95;cirt_0;cirtSub_-3500</v>
      </c>
    </row>
    <row r="573" spans="1:20" x14ac:dyDescent="0.15">
      <c r="A573" s="16">
        <v>380571</v>
      </c>
      <c r="B573" s="16" t="s">
        <v>230</v>
      </c>
      <c r="C573" s="16">
        <v>1</v>
      </c>
      <c r="D573" s="16">
        <v>2</v>
      </c>
      <c r="E573" s="20">
        <v>191</v>
      </c>
      <c r="F573" s="19" t="s">
        <v>3967</v>
      </c>
      <c r="I573">
        <v>1279619</v>
      </c>
      <c r="J573" t="s">
        <v>3968</v>
      </c>
      <c r="K573">
        <v>1392000</v>
      </c>
      <c r="L573" t="s">
        <v>3969</v>
      </c>
      <c r="M573">
        <v>500000</v>
      </c>
      <c r="N573" t="s">
        <v>3970</v>
      </c>
      <c r="O573">
        <v>95</v>
      </c>
      <c r="P573" t="s">
        <v>3971</v>
      </c>
      <c r="Q573">
        <v>0</v>
      </c>
      <c r="R573" t="s">
        <v>3972</v>
      </c>
      <c r="S573">
        <v>-3500</v>
      </c>
      <c r="T573" s="7" t="str">
        <f t="shared" si="8"/>
        <v>hp_831752;atk_556800;hit_500000;miss_95;cirt_0;cirtSub_-3500</v>
      </c>
    </row>
    <row r="574" spans="1:20" x14ac:dyDescent="0.15">
      <c r="A574" s="16">
        <v>380572</v>
      </c>
      <c r="B574" s="16" t="s">
        <v>230</v>
      </c>
      <c r="C574" s="16">
        <v>1</v>
      </c>
      <c r="D574" s="16">
        <v>2</v>
      </c>
      <c r="E574" s="20">
        <v>191</v>
      </c>
      <c r="F574" s="19" t="s">
        <v>3967</v>
      </c>
      <c r="I574">
        <v>1279619</v>
      </c>
      <c r="J574" t="s">
        <v>3968</v>
      </c>
      <c r="K574">
        <v>1392000</v>
      </c>
      <c r="L574" t="s">
        <v>3969</v>
      </c>
      <c r="M574">
        <v>500000</v>
      </c>
      <c r="N574" t="s">
        <v>3970</v>
      </c>
      <c r="O574">
        <v>95</v>
      </c>
      <c r="P574" t="s">
        <v>3971</v>
      </c>
      <c r="Q574">
        <v>0</v>
      </c>
      <c r="R574" t="s">
        <v>3972</v>
      </c>
      <c r="S574">
        <v>-3500</v>
      </c>
      <c r="T574" s="7" t="str">
        <f t="shared" si="8"/>
        <v>hp_831752;atk_556800;hit_500000;miss_95;cirt_0;cirtSub_-3500</v>
      </c>
    </row>
    <row r="575" spans="1:20" x14ac:dyDescent="0.15">
      <c r="A575" s="16">
        <v>380573</v>
      </c>
      <c r="B575" s="16" t="s">
        <v>230</v>
      </c>
      <c r="C575" s="16">
        <v>1</v>
      </c>
      <c r="D575" s="16">
        <v>2</v>
      </c>
      <c r="E575" s="20">
        <v>192</v>
      </c>
      <c r="F575" s="19" t="s">
        <v>3967</v>
      </c>
      <c r="I575">
        <v>1289905</v>
      </c>
      <c r="J575" t="s">
        <v>3968</v>
      </c>
      <c r="K575">
        <v>1408000</v>
      </c>
      <c r="L575" t="s">
        <v>3969</v>
      </c>
      <c r="M575">
        <v>500000</v>
      </c>
      <c r="N575" t="s">
        <v>3970</v>
      </c>
      <c r="O575">
        <v>96</v>
      </c>
      <c r="P575" t="s">
        <v>3971</v>
      </c>
      <c r="Q575">
        <v>0</v>
      </c>
      <c r="R575" t="s">
        <v>3972</v>
      </c>
      <c r="S575">
        <v>-3500</v>
      </c>
      <c r="T575" s="7" t="str">
        <f t="shared" si="8"/>
        <v>hp_838438;atk_563200;hit_500000;miss_96;cirt_0;cirtSub_-3500</v>
      </c>
    </row>
    <row r="576" spans="1:20" x14ac:dyDescent="0.15">
      <c r="A576" s="16">
        <v>380574</v>
      </c>
      <c r="B576" s="16" t="s">
        <v>230</v>
      </c>
      <c r="C576" s="16">
        <v>1</v>
      </c>
      <c r="D576" s="16">
        <v>2</v>
      </c>
      <c r="E576" s="20">
        <v>192</v>
      </c>
      <c r="F576" s="19" t="s">
        <v>3967</v>
      </c>
      <c r="I576">
        <v>1289905</v>
      </c>
      <c r="J576" t="s">
        <v>3968</v>
      </c>
      <c r="K576">
        <v>1408000</v>
      </c>
      <c r="L576" t="s">
        <v>3969</v>
      </c>
      <c r="M576">
        <v>500000</v>
      </c>
      <c r="N576" t="s">
        <v>3970</v>
      </c>
      <c r="O576">
        <v>96</v>
      </c>
      <c r="P576" t="s">
        <v>3971</v>
      </c>
      <c r="Q576">
        <v>0</v>
      </c>
      <c r="R576" t="s">
        <v>3972</v>
      </c>
      <c r="S576">
        <v>-3500</v>
      </c>
      <c r="T576" s="7" t="str">
        <f t="shared" si="8"/>
        <v>hp_838438;atk_563200;hit_500000;miss_96;cirt_0;cirtSub_-3500</v>
      </c>
    </row>
    <row r="577" spans="1:20" x14ac:dyDescent="0.15">
      <c r="A577" s="16">
        <v>380575</v>
      </c>
      <c r="B577" s="16" t="s">
        <v>230</v>
      </c>
      <c r="C577" s="16">
        <v>1</v>
      </c>
      <c r="D577" s="16">
        <v>2</v>
      </c>
      <c r="E577" s="20">
        <v>192</v>
      </c>
      <c r="F577" s="19" t="s">
        <v>3967</v>
      </c>
      <c r="I577">
        <v>1289905</v>
      </c>
      <c r="J577" t="s">
        <v>3968</v>
      </c>
      <c r="K577">
        <v>1408000</v>
      </c>
      <c r="L577" t="s">
        <v>3969</v>
      </c>
      <c r="M577">
        <v>500000</v>
      </c>
      <c r="N577" t="s">
        <v>3970</v>
      </c>
      <c r="O577">
        <v>96</v>
      </c>
      <c r="P577" t="s">
        <v>3971</v>
      </c>
      <c r="Q577">
        <v>0</v>
      </c>
      <c r="R577" t="s">
        <v>3972</v>
      </c>
      <c r="S577">
        <v>-3500</v>
      </c>
      <c r="T577" s="7" t="str">
        <f t="shared" si="8"/>
        <v>hp_838438;atk_563200;hit_500000;miss_96;cirt_0;cirtSub_-3500</v>
      </c>
    </row>
    <row r="578" spans="1:20" x14ac:dyDescent="0.15">
      <c r="A578" s="16">
        <v>380576</v>
      </c>
      <c r="B578" s="16" t="s">
        <v>230</v>
      </c>
      <c r="C578" s="16">
        <v>1</v>
      </c>
      <c r="D578" s="16">
        <v>2</v>
      </c>
      <c r="E578" s="20">
        <v>193</v>
      </c>
      <c r="F578" s="19" t="s">
        <v>3967</v>
      </c>
      <c r="I578">
        <v>1300190</v>
      </c>
      <c r="J578" t="s">
        <v>3968</v>
      </c>
      <c r="K578">
        <v>1424000</v>
      </c>
      <c r="L578" t="s">
        <v>3969</v>
      </c>
      <c r="M578">
        <v>500000</v>
      </c>
      <c r="N578" t="s">
        <v>3970</v>
      </c>
      <c r="O578">
        <v>96</v>
      </c>
      <c r="P578" t="s">
        <v>3971</v>
      </c>
      <c r="Q578">
        <v>0</v>
      </c>
      <c r="R578" t="s">
        <v>3972</v>
      </c>
      <c r="S578">
        <v>-3500</v>
      </c>
      <c r="T578" s="7" t="str">
        <f t="shared" si="8"/>
        <v>hp_845123;atk_569600;hit_500000;miss_96;cirt_0;cirtSub_-3500</v>
      </c>
    </row>
    <row r="579" spans="1:20" x14ac:dyDescent="0.15">
      <c r="A579" s="16">
        <v>380577</v>
      </c>
      <c r="B579" s="16" t="s">
        <v>230</v>
      </c>
      <c r="C579" s="16">
        <v>1</v>
      </c>
      <c r="D579" s="16">
        <v>2</v>
      </c>
      <c r="E579" s="20">
        <v>193</v>
      </c>
      <c r="F579" s="19" t="s">
        <v>3967</v>
      </c>
      <c r="I579">
        <v>1300190</v>
      </c>
      <c r="J579" t="s">
        <v>3968</v>
      </c>
      <c r="K579">
        <v>1424000</v>
      </c>
      <c r="L579" t="s">
        <v>3969</v>
      </c>
      <c r="M579">
        <v>500000</v>
      </c>
      <c r="N579" t="s">
        <v>3970</v>
      </c>
      <c r="O579">
        <v>96</v>
      </c>
      <c r="P579" t="s">
        <v>3971</v>
      </c>
      <c r="Q579">
        <v>0</v>
      </c>
      <c r="R579" t="s">
        <v>3972</v>
      </c>
      <c r="S579">
        <v>-3500</v>
      </c>
      <c r="T579" s="7" t="str">
        <f t="shared" ref="T579:T642" si="9">F579&amp;"_"&amp;INT(I579*0.65)&amp;";"&amp;J579&amp;"_"&amp;INT(K579*0.4)&amp;";"&amp;L579&amp;"_"&amp;M579&amp;";"&amp;N579&amp;"_"&amp;O579&amp;";"&amp;P579&amp;"_"&amp;Q579&amp;";"&amp;R579&amp;"_"&amp;S579</f>
        <v>hp_845123;atk_569600;hit_500000;miss_96;cirt_0;cirtSub_-3500</v>
      </c>
    </row>
    <row r="580" spans="1:20" x14ac:dyDescent="0.15">
      <c r="A580" s="16">
        <v>380578</v>
      </c>
      <c r="B580" s="16" t="s">
        <v>230</v>
      </c>
      <c r="C580" s="16">
        <v>1</v>
      </c>
      <c r="D580" s="16">
        <v>2</v>
      </c>
      <c r="E580" s="20">
        <v>193</v>
      </c>
      <c r="F580" s="19" t="s">
        <v>3967</v>
      </c>
      <c r="I580">
        <v>1300190</v>
      </c>
      <c r="J580" t="s">
        <v>3968</v>
      </c>
      <c r="K580">
        <v>1424000</v>
      </c>
      <c r="L580" t="s">
        <v>3969</v>
      </c>
      <c r="M580">
        <v>500000</v>
      </c>
      <c r="N580" t="s">
        <v>3970</v>
      </c>
      <c r="O580">
        <v>96</v>
      </c>
      <c r="P580" t="s">
        <v>3971</v>
      </c>
      <c r="Q580">
        <v>0</v>
      </c>
      <c r="R580" t="s">
        <v>3972</v>
      </c>
      <c r="S580">
        <v>-3500</v>
      </c>
      <c r="T580" s="7" t="str">
        <f t="shared" si="9"/>
        <v>hp_845123;atk_569600;hit_500000;miss_96;cirt_0;cirtSub_-3500</v>
      </c>
    </row>
    <row r="581" spans="1:20" x14ac:dyDescent="0.15">
      <c r="A581" s="16">
        <v>380579</v>
      </c>
      <c r="B581" s="16" t="s">
        <v>230</v>
      </c>
      <c r="C581" s="16">
        <v>1</v>
      </c>
      <c r="D581" s="16">
        <v>2</v>
      </c>
      <c r="E581" s="20">
        <v>194</v>
      </c>
      <c r="F581" s="19" t="s">
        <v>3967</v>
      </c>
      <c r="I581">
        <v>1310476</v>
      </c>
      <c r="J581" t="s">
        <v>3968</v>
      </c>
      <c r="K581">
        <v>1444000</v>
      </c>
      <c r="L581" t="s">
        <v>3969</v>
      </c>
      <c r="M581">
        <v>500000</v>
      </c>
      <c r="N581" t="s">
        <v>3970</v>
      </c>
      <c r="O581">
        <v>97</v>
      </c>
      <c r="P581" t="s">
        <v>3971</v>
      </c>
      <c r="Q581">
        <v>0</v>
      </c>
      <c r="R581" t="s">
        <v>3972</v>
      </c>
      <c r="S581">
        <v>-3500</v>
      </c>
      <c r="T581" s="7" t="str">
        <f t="shared" si="9"/>
        <v>hp_851809;atk_577600;hit_500000;miss_97;cirt_0;cirtSub_-3500</v>
      </c>
    </row>
    <row r="582" spans="1:20" x14ac:dyDescent="0.15">
      <c r="A582" s="16">
        <v>380580</v>
      </c>
      <c r="B582" s="16" t="s">
        <v>230</v>
      </c>
      <c r="C582" s="16">
        <v>1</v>
      </c>
      <c r="D582" s="16">
        <v>2</v>
      </c>
      <c r="E582" s="20">
        <v>194</v>
      </c>
      <c r="F582" s="19" t="s">
        <v>3967</v>
      </c>
      <c r="I582">
        <v>1310476</v>
      </c>
      <c r="J582" t="s">
        <v>3968</v>
      </c>
      <c r="K582">
        <v>1444000</v>
      </c>
      <c r="L582" t="s">
        <v>3969</v>
      </c>
      <c r="M582">
        <v>500000</v>
      </c>
      <c r="N582" t="s">
        <v>3970</v>
      </c>
      <c r="O582">
        <v>97</v>
      </c>
      <c r="P582" t="s">
        <v>3971</v>
      </c>
      <c r="Q582">
        <v>0</v>
      </c>
      <c r="R582" t="s">
        <v>3972</v>
      </c>
      <c r="S582">
        <v>-3500</v>
      </c>
      <c r="T582" s="7" t="str">
        <f t="shared" si="9"/>
        <v>hp_851809;atk_577600;hit_500000;miss_97;cirt_0;cirtSub_-3500</v>
      </c>
    </row>
    <row r="583" spans="1:20" x14ac:dyDescent="0.15">
      <c r="A583" s="16">
        <v>380581</v>
      </c>
      <c r="B583" s="16" t="s">
        <v>230</v>
      </c>
      <c r="C583" s="16">
        <v>1</v>
      </c>
      <c r="D583" s="16">
        <v>2</v>
      </c>
      <c r="E583" s="20">
        <v>194</v>
      </c>
      <c r="F583" s="19" t="s">
        <v>3967</v>
      </c>
      <c r="I583">
        <v>1310476</v>
      </c>
      <c r="J583" t="s">
        <v>3968</v>
      </c>
      <c r="K583">
        <v>1444000</v>
      </c>
      <c r="L583" t="s">
        <v>3969</v>
      </c>
      <c r="M583">
        <v>500000</v>
      </c>
      <c r="N583" t="s">
        <v>3970</v>
      </c>
      <c r="O583">
        <v>97</v>
      </c>
      <c r="P583" t="s">
        <v>3971</v>
      </c>
      <c r="Q583">
        <v>0</v>
      </c>
      <c r="R583" t="s">
        <v>3972</v>
      </c>
      <c r="S583">
        <v>-3500</v>
      </c>
      <c r="T583" s="7" t="str">
        <f t="shared" si="9"/>
        <v>hp_851809;atk_577600;hit_500000;miss_97;cirt_0;cirtSub_-3500</v>
      </c>
    </row>
    <row r="584" spans="1:20" x14ac:dyDescent="0.15">
      <c r="A584" s="16">
        <v>380582</v>
      </c>
      <c r="B584" s="16" t="s">
        <v>230</v>
      </c>
      <c r="C584" s="16">
        <v>1</v>
      </c>
      <c r="D584" s="16">
        <v>2</v>
      </c>
      <c r="E584" s="20">
        <v>195</v>
      </c>
      <c r="F584" s="19" t="s">
        <v>3967</v>
      </c>
      <c r="I584">
        <v>1320762</v>
      </c>
      <c r="J584" t="s">
        <v>3968</v>
      </c>
      <c r="K584">
        <v>1464000</v>
      </c>
      <c r="L584" t="s">
        <v>3969</v>
      </c>
      <c r="M584">
        <v>500000</v>
      </c>
      <c r="N584" t="s">
        <v>3970</v>
      </c>
      <c r="O584">
        <v>97</v>
      </c>
      <c r="P584" t="s">
        <v>3971</v>
      </c>
      <c r="Q584">
        <v>0</v>
      </c>
      <c r="R584" t="s">
        <v>3972</v>
      </c>
      <c r="S584">
        <v>-3500</v>
      </c>
      <c r="T584" s="7" t="str">
        <f t="shared" si="9"/>
        <v>hp_858495;atk_585600;hit_500000;miss_97;cirt_0;cirtSub_-3500</v>
      </c>
    </row>
    <row r="585" spans="1:20" x14ac:dyDescent="0.15">
      <c r="A585" s="16">
        <v>380583</v>
      </c>
      <c r="B585" s="16" t="s">
        <v>230</v>
      </c>
      <c r="C585" s="16">
        <v>1</v>
      </c>
      <c r="D585" s="16">
        <v>2</v>
      </c>
      <c r="E585" s="20">
        <v>195</v>
      </c>
      <c r="F585" s="19" t="s">
        <v>3967</v>
      </c>
      <c r="I585">
        <v>1320762</v>
      </c>
      <c r="J585" t="s">
        <v>3968</v>
      </c>
      <c r="K585">
        <v>1464000</v>
      </c>
      <c r="L585" t="s">
        <v>3969</v>
      </c>
      <c r="M585">
        <v>500000</v>
      </c>
      <c r="N585" t="s">
        <v>3970</v>
      </c>
      <c r="O585">
        <v>97</v>
      </c>
      <c r="P585" t="s">
        <v>3971</v>
      </c>
      <c r="Q585">
        <v>0</v>
      </c>
      <c r="R585" t="s">
        <v>3972</v>
      </c>
      <c r="S585">
        <v>-3500</v>
      </c>
      <c r="T585" s="7" t="str">
        <f t="shared" si="9"/>
        <v>hp_858495;atk_585600;hit_500000;miss_97;cirt_0;cirtSub_-3500</v>
      </c>
    </row>
    <row r="586" spans="1:20" x14ac:dyDescent="0.15">
      <c r="A586" s="16">
        <v>380584</v>
      </c>
      <c r="B586" s="16" t="s">
        <v>230</v>
      </c>
      <c r="C586" s="16">
        <v>1</v>
      </c>
      <c r="D586" s="16">
        <v>2</v>
      </c>
      <c r="E586" s="20">
        <v>195</v>
      </c>
      <c r="F586" s="19" t="s">
        <v>3967</v>
      </c>
      <c r="I586">
        <v>1320762</v>
      </c>
      <c r="J586" t="s">
        <v>3968</v>
      </c>
      <c r="K586">
        <v>1464000</v>
      </c>
      <c r="L586" t="s">
        <v>3969</v>
      </c>
      <c r="M586">
        <v>500000</v>
      </c>
      <c r="N586" t="s">
        <v>3970</v>
      </c>
      <c r="O586">
        <v>97</v>
      </c>
      <c r="P586" t="s">
        <v>3971</v>
      </c>
      <c r="Q586">
        <v>0</v>
      </c>
      <c r="R586" t="s">
        <v>3972</v>
      </c>
      <c r="S586">
        <v>-3500</v>
      </c>
      <c r="T586" s="7" t="str">
        <f t="shared" si="9"/>
        <v>hp_858495;atk_585600;hit_500000;miss_97;cirt_0;cirtSub_-3500</v>
      </c>
    </row>
    <row r="587" spans="1:20" x14ac:dyDescent="0.15">
      <c r="A587" s="16">
        <v>380585</v>
      </c>
      <c r="B587" s="16" t="s">
        <v>230</v>
      </c>
      <c r="C587" s="16">
        <v>1</v>
      </c>
      <c r="D587" s="16">
        <v>2</v>
      </c>
      <c r="E587" s="20">
        <v>196</v>
      </c>
      <c r="F587" s="19" t="s">
        <v>3967</v>
      </c>
      <c r="I587">
        <v>1331048</v>
      </c>
      <c r="J587" t="s">
        <v>3968</v>
      </c>
      <c r="K587">
        <v>1484000</v>
      </c>
      <c r="L587" t="s">
        <v>3969</v>
      </c>
      <c r="M587">
        <v>500000</v>
      </c>
      <c r="N587" t="s">
        <v>3970</v>
      </c>
      <c r="O587">
        <v>98</v>
      </c>
      <c r="P587" t="s">
        <v>3971</v>
      </c>
      <c r="Q587">
        <v>0</v>
      </c>
      <c r="R587" t="s">
        <v>3972</v>
      </c>
      <c r="S587">
        <v>-3500</v>
      </c>
      <c r="T587" s="7" t="str">
        <f t="shared" si="9"/>
        <v>hp_865181;atk_593600;hit_500000;miss_98;cirt_0;cirtSub_-3500</v>
      </c>
    </row>
    <row r="588" spans="1:20" x14ac:dyDescent="0.15">
      <c r="A588" s="16">
        <v>380586</v>
      </c>
      <c r="B588" s="16" t="s">
        <v>230</v>
      </c>
      <c r="C588" s="16">
        <v>1</v>
      </c>
      <c r="D588" s="16">
        <v>2</v>
      </c>
      <c r="E588" s="20">
        <v>196</v>
      </c>
      <c r="F588" s="19" t="s">
        <v>3967</v>
      </c>
      <c r="I588">
        <v>1331048</v>
      </c>
      <c r="J588" t="s">
        <v>3968</v>
      </c>
      <c r="K588">
        <v>1484000</v>
      </c>
      <c r="L588" t="s">
        <v>3969</v>
      </c>
      <c r="M588">
        <v>500000</v>
      </c>
      <c r="N588" t="s">
        <v>3970</v>
      </c>
      <c r="O588">
        <v>98</v>
      </c>
      <c r="P588" t="s">
        <v>3971</v>
      </c>
      <c r="Q588">
        <v>0</v>
      </c>
      <c r="R588" t="s">
        <v>3972</v>
      </c>
      <c r="S588">
        <v>-3500</v>
      </c>
      <c r="T588" s="7" t="str">
        <f t="shared" si="9"/>
        <v>hp_865181;atk_593600;hit_500000;miss_98;cirt_0;cirtSub_-3500</v>
      </c>
    </row>
    <row r="589" spans="1:20" x14ac:dyDescent="0.15">
      <c r="A589" s="16">
        <v>380587</v>
      </c>
      <c r="B589" s="16" t="s">
        <v>230</v>
      </c>
      <c r="C589" s="16">
        <v>1</v>
      </c>
      <c r="D589" s="16">
        <v>2</v>
      </c>
      <c r="E589" s="20">
        <v>196</v>
      </c>
      <c r="F589" s="19" t="s">
        <v>3967</v>
      </c>
      <c r="I589">
        <v>1331048</v>
      </c>
      <c r="J589" t="s">
        <v>3968</v>
      </c>
      <c r="K589">
        <v>1484000</v>
      </c>
      <c r="L589" t="s">
        <v>3969</v>
      </c>
      <c r="M589">
        <v>500000</v>
      </c>
      <c r="N589" t="s">
        <v>3970</v>
      </c>
      <c r="O589">
        <v>98</v>
      </c>
      <c r="P589" t="s">
        <v>3971</v>
      </c>
      <c r="Q589">
        <v>0</v>
      </c>
      <c r="R589" t="s">
        <v>3972</v>
      </c>
      <c r="S589">
        <v>-3500</v>
      </c>
      <c r="T589" s="7" t="str">
        <f t="shared" si="9"/>
        <v>hp_865181;atk_593600;hit_500000;miss_98;cirt_0;cirtSub_-3500</v>
      </c>
    </row>
    <row r="590" spans="1:20" x14ac:dyDescent="0.15">
      <c r="A590" s="16">
        <v>380588</v>
      </c>
      <c r="B590" s="16" t="s">
        <v>230</v>
      </c>
      <c r="C590" s="16">
        <v>1</v>
      </c>
      <c r="D590" s="16">
        <v>2</v>
      </c>
      <c r="E590" s="20">
        <v>197</v>
      </c>
      <c r="F590" s="19" t="s">
        <v>3967</v>
      </c>
      <c r="I590">
        <v>1341333</v>
      </c>
      <c r="J590" t="s">
        <v>3968</v>
      </c>
      <c r="K590">
        <v>1504000</v>
      </c>
      <c r="L590" t="s">
        <v>3969</v>
      </c>
      <c r="M590">
        <v>500000</v>
      </c>
      <c r="N590" t="s">
        <v>3970</v>
      </c>
      <c r="O590">
        <v>98</v>
      </c>
      <c r="P590" t="s">
        <v>3971</v>
      </c>
      <c r="Q590">
        <v>0</v>
      </c>
      <c r="R590" t="s">
        <v>3972</v>
      </c>
      <c r="S590">
        <v>-3500</v>
      </c>
      <c r="T590" s="7" t="str">
        <f t="shared" si="9"/>
        <v>hp_871866;atk_601600;hit_500000;miss_98;cirt_0;cirtSub_-3500</v>
      </c>
    </row>
    <row r="591" spans="1:20" x14ac:dyDescent="0.15">
      <c r="A591" s="16">
        <v>380589</v>
      </c>
      <c r="B591" s="16" t="s">
        <v>230</v>
      </c>
      <c r="C591" s="16">
        <v>1</v>
      </c>
      <c r="D591" s="16">
        <v>2</v>
      </c>
      <c r="E591" s="20">
        <v>197</v>
      </c>
      <c r="F591" s="19" t="s">
        <v>3967</v>
      </c>
      <c r="I591">
        <v>1341333</v>
      </c>
      <c r="J591" t="s">
        <v>3968</v>
      </c>
      <c r="K591">
        <v>1504000</v>
      </c>
      <c r="L591" t="s">
        <v>3969</v>
      </c>
      <c r="M591">
        <v>500000</v>
      </c>
      <c r="N591" t="s">
        <v>3970</v>
      </c>
      <c r="O591">
        <v>98</v>
      </c>
      <c r="P591" t="s">
        <v>3971</v>
      </c>
      <c r="Q591">
        <v>0</v>
      </c>
      <c r="R591" t="s">
        <v>3972</v>
      </c>
      <c r="S591">
        <v>-3500</v>
      </c>
      <c r="T591" s="7" t="str">
        <f t="shared" si="9"/>
        <v>hp_871866;atk_601600;hit_500000;miss_98;cirt_0;cirtSub_-3500</v>
      </c>
    </row>
    <row r="592" spans="1:20" x14ac:dyDescent="0.15">
      <c r="A592" s="16">
        <v>380590</v>
      </c>
      <c r="B592" s="16" t="s">
        <v>230</v>
      </c>
      <c r="C592" s="16">
        <v>1</v>
      </c>
      <c r="D592" s="16">
        <v>2</v>
      </c>
      <c r="E592" s="20">
        <v>197</v>
      </c>
      <c r="F592" s="19" t="s">
        <v>3967</v>
      </c>
      <c r="I592">
        <v>1341333</v>
      </c>
      <c r="J592" t="s">
        <v>3968</v>
      </c>
      <c r="K592">
        <v>1504000</v>
      </c>
      <c r="L592" t="s">
        <v>3969</v>
      </c>
      <c r="M592">
        <v>500000</v>
      </c>
      <c r="N592" t="s">
        <v>3970</v>
      </c>
      <c r="O592">
        <v>98</v>
      </c>
      <c r="P592" t="s">
        <v>3971</v>
      </c>
      <c r="Q592">
        <v>0</v>
      </c>
      <c r="R592" t="s">
        <v>3972</v>
      </c>
      <c r="S592">
        <v>-3500</v>
      </c>
      <c r="T592" s="7" t="str">
        <f t="shared" si="9"/>
        <v>hp_871866;atk_601600;hit_500000;miss_98;cirt_0;cirtSub_-3500</v>
      </c>
    </row>
    <row r="593" spans="1:20" x14ac:dyDescent="0.15">
      <c r="A593" s="16">
        <v>380591</v>
      </c>
      <c r="B593" s="16" t="s">
        <v>230</v>
      </c>
      <c r="C593" s="16">
        <v>1</v>
      </c>
      <c r="D593" s="16">
        <v>2</v>
      </c>
      <c r="E593" s="20">
        <v>198</v>
      </c>
      <c r="F593" s="19" t="s">
        <v>3967</v>
      </c>
      <c r="I593">
        <v>1351619</v>
      </c>
      <c r="J593" t="s">
        <v>3968</v>
      </c>
      <c r="K593">
        <v>1524000</v>
      </c>
      <c r="L593" t="s">
        <v>3969</v>
      </c>
      <c r="M593">
        <v>500000</v>
      </c>
      <c r="N593" t="s">
        <v>3970</v>
      </c>
      <c r="O593">
        <v>99</v>
      </c>
      <c r="P593" t="s">
        <v>3971</v>
      </c>
      <c r="Q593">
        <v>0</v>
      </c>
      <c r="R593" t="s">
        <v>3972</v>
      </c>
      <c r="S593">
        <v>-3500</v>
      </c>
      <c r="T593" s="7" t="str">
        <f t="shared" si="9"/>
        <v>hp_878552;atk_609600;hit_500000;miss_99;cirt_0;cirtSub_-3500</v>
      </c>
    </row>
    <row r="594" spans="1:20" x14ac:dyDescent="0.15">
      <c r="A594" s="16">
        <v>380592</v>
      </c>
      <c r="B594" s="16" t="s">
        <v>230</v>
      </c>
      <c r="C594" s="16">
        <v>1</v>
      </c>
      <c r="D594" s="16">
        <v>2</v>
      </c>
      <c r="E594" s="20">
        <v>198</v>
      </c>
      <c r="F594" s="19" t="s">
        <v>3967</v>
      </c>
      <c r="I594">
        <v>1351619</v>
      </c>
      <c r="J594" t="s">
        <v>3968</v>
      </c>
      <c r="K594">
        <v>1524000</v>
      </c>
      <c r="L594" t="s">
        <v>3969</v>
      </c>
      <c r="M594">
        <v>500000</v>
      </c>
      <c r="N594" t="s">
        <v>3970</v>
      </c>
      <c r="O594">
        <v>99</v>
      </c>
      <c r="P594" t="s">
        <v>3971</v>
      </c>
      <c r="Q594">
        <v>0</v>
      </c>
      <c r="R594" t="s">
        <v>3972</v>
      </c>
      <c r="S594">
        <v>-3500</v>
      </c>
      <c r="T594" s="7" t="str">
        <f t="shared" si="9"/>
        <v>hp_878552;atk_609600;hit_500000;miss_99;cirt_0;cirtSub_-3500</v>
      </c>
    </row>
    <row r="595" spans="1:20" x14ac:dyDescent="0.15">
      <c r="A595" s="16">
        <v>380593</v>
      </c>
      <c r="B595" s="16" t="s">
        <v>230</v>
      </c>
      <c r="C595" s="16">
        <v>1</v>
      </c>
      <c r="D595" s="16">
        <v>2</v>
      </c>
      <c r="E595" s="20">
        <v>198</v>
      </c>
      <c r="F595" s="19" t="s">
        <v>3967</v>
      </c>
      <c r="I595">
        <v>1351619</v>
      </c>
      <c r="J595" t="s">
        <v>3968</v>
      </c>
      <c r="K595">
        <v>1524000</v>
      </c>
      <c r="L595" t="s">
        <v>3969</v>
      </c>
      <c r="M595">
        <v>500000</v>
      </c>
      <c r="N595" t="s">
        <v>3970</v>
      </c>
      <c r="O595">
        <v>99</v>
      </c>
      <c r="P595" t="s">
        <v>3971</v>
      </c>
      <c r="Q595">
        <v>0</v>
      </c>
      <c r="R595" t="s">
        <v>3972</v>
      </c>
      <c r="S595">
        <v>-3500</v>
      </c>
      <c r="T595" s="7" t="str">
        <f t="shared" si="9"/>
        <v>hp_878552;atk_609600;hit_500000;miss_99;cirt_0;cirtSub_-3500</v>
      </c>
    </row>
    <row r="596" spans="1:20" x14ac:dyDescent="0.15">
      <c r="A596" s="16">
        <v>380594</v>
      </c>
      <c r="B596" s="16" t="s">
        <v>230</v>
      </c>
      <c r="C596" s="16">
        <v>1</v>
      </c>
      <c r="D596" s="16">
        <v>2</v>
      </c>
      <c r="E596" s="20">
        <v>199</v>
      </c>
      <c r="F596" s="19" t="s">
        <v>3967</v>
      </c>
      <c r="I596">
        <v>1380161</v>
      </c>
      <c r="J596" t="s">
        <v>3968</v>
      </c>
      <c r="K596">
        <v>1544000</v>
      </c>
      <c r="L596" t="s">
        <v>3969</v>
      </c>
      <c r="M596">
        <v>500000</v>
      </c>
      <c r="N596" t="s">
        <v>3970</v>
      </c>
      <c r="O596">
        <v>99</v>
      </c>
      <c r="P596" t="s">
        <v>3971</v>
      </c>
      <c r="Q596">
        <v>0</v>
      </c>
      <c r="R596" t="s">
        <v>3972</v>
      </c>
      <c r="S596">
        <v>-3500</v>
      </c>
      <c r="T596" s="7" t="str">
        <f t="shared" si="9"/>
        <v>hp_897104;atk_617600;hit_500000;miss_99;cirt_0;cirtSub_-3500</v>
      </c>
    </row>
    <row r="597" spans="1:20" x14ac:dyDescent="0.15">
      <c r="A597" s="16">
        <v>380595</v>
      </c>
      <c r="B597" s="16" t="s">
        <v>230</v>
      </c>
      <c r="C597" s="16">
        <v>1</v>
      </c>
      <c r="D597" s="16">
        <v>2</v>
      </c>
      <c r="E597" s="20">
        <v>199</v>
      </c>
      <c r="F597" s="19" t="s">
        <v>3967</v>
      </c>
      <c r="I597">
        <v>1380161</v>
      </c>
      <c r="J597" t="s">
        <v>3968</v>
      </c>
      <c r="K597">
        <v>1544000</v>
      </c>
      <c r="L597" t="s">
        <v>3969</v>
      </c>
      <c r="M597">
        <v>500000</v>
      </c>
      <c r="N597" t="s">
        <v>3970</v>
      </c>
      <c r="O597">
        <v>99</v>
      </c>
      <c r="P597" t="s">
        <v>3971</v>
      </c>
      <c r="Q597">
        <v>0</v>
      </c>
      <c r="R597" t="s">
        <v>3972</v>
      </c>
      <c r="S597">
        <v>-3500</v>
      </c>
      <c r="T597" s="7" t="str">
        <f t="shared" si="9"/>
        <v>hp_897104;atk_617600;hit_500000;miss_99;cirt_0;cirtSub_-3500</v>
      </c>
    </row>
    <row r="598" spans="1:20" x14ac:dyDescent="0.15">
      <c r="A598" s="16">
        <v>380596</v>
      </c>
      <c r="B598" s="16" t="s">
        <v>230</v>
      </c>
      <c r="C598" s="16">
        <v>1</v>
      </c>
      <c r="D598" s="16">
        <v>2</v>
      </c>
      <c r="E598" s="20">
        <v>199</v>
      </c>
      <c r="F598" s="19" t="s">
        <v>3967</v>
      </c>
      <c r="I598">
        <v>1380161</v>
      </c>
      <c r="J598" t="s">
        <v>3968</v>
      </c>
      <c r="K598">
        <v>1544000</v>
      </c>
      <c r="L598" t="s">
        <v>3969</v>
      </c>
      <c r="M598">
        <v>500000</v>
      </c>
      <c r="N598" t="s">
        <v>3970</v>
      </c>
      <c r="O598">
        <v>99</v>
      </c>
      <c r="P598" t="s">
        <v>3971</v>
      </c>
      <c r="Q598">
        <v>0</v>
      </c>
      <c r="R598" t="s">
        <v>3972</v>
      </c>
      <c r="S598">
        <v>-3500</v>
      </c>
      <c r="T598" s="7" t="str">
        <f t="shared" si="9"/>
        <v>hp_897104;atk_617600;hit_500000;miss_99;cirt_0;cirtSub_-3500</v>
      </c>
    </row>
    <row r="599" spans="1:20" x14ac:dyDescent="0.15">
      <c r="A599" s="16">
        <v>380597</v>
      </c>
      <c r="B599" s="16" t="s">
        <v>230</v>
      </c>
      <c r="C599" s="16">
        <v>1</v>
      </c>
      <c r="D599" s="16">
        <v>2</v>
      </c>
      <c r="E599" s="20">
        <v>200</v>
      </c>
      <c r="F599" s="19" t="s">
        <v>3967</v>
      </c>
      <c r="I599">
        <v>1408703</v>
      </c>
      <c r="J599" t="s">
        <v>3968</v>
      </c>
      <c r="K599">
        <v>1564000</v>
      </c>
      <c r="L599" t="s">
        <v>3969</v>
      </c>
      <c r="M599">
        <v>500000</v>
      </c>
      <c r="N599" t="s">
        <v>3970</v>
      </c>
      <c r="O599">
        <v>100</v>
      </c>
      <c r="P599" t="s">
        <v>3971</v>
      </c>
      <c r="Q599">
        <v>0</v>
      </c>
      <c r="R599" t="s">
        <v>3972</v>
      </c>
      <c r="S599">
        <v>-3500</v>
      </c>
      <c r="T599" s="7" t="str">
        <f t="shared" si="9"/>
        <v>hp_915656;atk_625600;hit_500000;miss_100;cirt_0;cirtSub_-3500</v>
      </c>
    </row>
    <row r="600" spans="1:20" x14ac:dyDescent="0.15">
      <c r="A600" s="16">
        <v>380598</v>
      </c>
      <c r="B600" s="16" t="s">
        <v>230</v>
      </c>
      <c r="C600" s="16">
        <v>1</v>
      </c>
      <c r="D600" s="16">
        <v>2</v>
      </c>
      <c r="E600" s="20">
        <v>200</v>
      </c>
      <c r="F600" s="19" t="s">
        <v>3967</v>
      </c>
      <c r="I600">
        <v>1408703</v>
      </c>
      <c r="J600" t="s">
        <v>3968</v>
      </c>
      <c r="K600">
        <v>1564000</v>
      </c>
      <c r="L600" t="s">
        <v>3969</v>
      </c>
      <c r="M600">
        <v>500000</v>
      </c>
      <c r="N600" t="s">
        <v>3970</v>
      </c>
      <c r="O600">
        <v>100</v>
      </c>
      <c r="P600" t="s">
        <v>3971</v>
      </c>
      <c r="Q600">
        <v>0</v>
      </c>
      <c r="R600" t="s">
        <v>3972</v>
      </c>
      <c r="S600">
        <v>-3500</v>
      </c>
      <c r="T600" s="7" t="str">
        <f t="shared" si="9"/>
        <v>hp_915656;atk_625600;hit_500000;miss_100;cirt_0;cirtSub_-3500</v>
      </c>
    </row>
    <row r="601" spans="1:20" x14ac:dyDescent="0.15">
      <c r="A601" s="16">
        <v>380599</v>
      </c>
      <c r="B601" s="16" t="s">
        <v>230</v>
      </c>
      <c r="C601" s="16">
        <v>1</v>
      </c>
      <c r="D601" s="16">
        <v>2</v>
      </c>
      <c r="E601" s="20">
        <v>200</v>
      </c>
      <c r="F601" s="19" t="s">
        <v>3967</v>
      </c>
      <c r="I601">
        <v>1408703</v>
      </c>
      <c r="J601" t="s">
        <v>3968</v>
      </c>
      <c r="K601">
        <v>1564000</v>
      </c>
      <c r="L601" t="s">
        <v>3969</v>
      </c>
      <c r="M601">
        <v>500000</v>
      </c>
      <c r="N601" t="s">
        <v>3970</v>
      </c>
      <c r="O601">
        <v>100</v>
      </c>
      <c r="P601" t="s">
        <v>3971</v>
      </c>
      <c r="Q601">
        <v>0</v>
      </c>
      <c r="R601" t="s">
        <v>3972</v>
      </c>
      <c r="S601">
        <v>-3500</v>
      </c>
      <c r="T601" s="7" t="str">
        <f t="shared" si="9"/>
        <v>hp_915656;atk_625600;hit_500000;miss_100;cirt_0;cirtSub_-3500</v>
      </c>
    </row>
    <row r="602" spans="1:20" x14ac:dyDescent="0.15">
      <c r="A602" s="16">
        <v>380600</v>
      </c>
      <c r="B602" s="16" t="s">
        <v>230</v>
      </c>
      <c r="C602" s="16">
        <v>1</v>
      </c>
      <c r="D602" s="16">
        <v>2</v>
      </c>
      <c r="E602" s="20">
        <v>201</v>
      </c>
      <c r="F602" s="19" t="s">
        <v>3967</v>
      </c>
      <c r="I602">
        <v>1437246</v>
      </c>
      <c r="J602" t="s">
        <v>3968</v>
      </c>
      <c r="K602">
        <v>1584000</v>
      </c>
      <c r="L602" t="s">
        <v>3969</v>
      </c>
      <c r="M602">
        <v>500000</v>
      </c>
      <c r="N602" t="s">
        <v>3970</v>
      </c>
      <c r="O602">
        <v>100</v>
      </c>
      <c r="P602" t="s">
        <v>3971</v>
      </c>
      <c r="Q602">
        <v>0</v>
      </c>
      <c r="R602" t="s">
        <v>3972</v>
      </c>
      <c r="S602">
        <v>-3500</v>
      </c>
      <c r="T602" s="7" t="str">
        <f t="shared" si="9"/>
        <v>hp_934209;atk_633600;hit_500000;miss_100;cirt_0;cirtSub_-3500</v>
      </c>
    </row>
    <row r="603" spans="1:20" x14ac:dyDescent="0.15">
      <c r="A603" s="16">
        <v>380601</v>
      </c>
      <c r="B603" s="16" t="s">
        <v>230</v>
      </c>
      <c r="C603" s="16">
        <v>1</v>
      </c>
      <c r="D603" s="16">
        <v>2</v>
      </c>
      <c r="E603" s="20">
        <v>201</v>
      </c>
      <c r="F603" s="19" t="s">
        <v>3967</v>
      </c>
      <c r="I603">
        <v>1437246</v>
      </c>
      <c r="J603" t="s">
        <v>3968</v>
      </c>
      <c r="K603">
        <v>1584000</v>
      </c>
      <c r="L603" t="s">
        <v>3969</v>
      </c>
      <c r="M603">
        <v>500000</v>
      </c>
      <c r="N603" t="s">
        <v>3970</v>
      </c>
      <c r="O603">
        <v>100</v>
      </c>
      <c r="P603" t="s">
        <v>3971</v>
      </c>
      <c r="Q603">
        <v>0</v>
      </c>
      <c r="R603" t="s">
        <v>3972</v>
      </c>
      <c r="S603">
        <v>-3500</v>
      </c>
      <c r="T603" s="7" t="str">
        <f t="shared" si="9"/>
        <v>hp_934209;atk_633600;hit_500000;miss_100;cirt_0;cirtSub_-3500</v>
      </c>
    </row>
    <row r="604" spans="1:20" x14ac:dyDescent="0.15">
      <c r="A604" s="16">
        <v>380602</v>
      </c>
      <c r="B604" s="16" t="s">
        <v>230</v>
      </c>
      <c r="C604" s="16">
        <v>1</v>
      </c>
      <c r="D604" s="16">
        <v>2</v>
      </c>
      <c r="E604" s="20">
        <v>201</v>
      </c>
      <c r="F604" s="19" t="s">
        <v>3967</v>
      </c>
      <c r="I604">
        <v>1437246</v>
      </c>
      <c r="J604" t="s">
        <v>3968</v>
      </c>
      <c r="K604">
        <v>1584000</v>
      </c>
      <c r="L604" t="s">
        <v>3969</v>
      </c>
      <c r="M604">
        <v>500000</v>
      </c>
      <c r="N604" t="s">
        <v>3970</v>
      </c>
      <c r="O604">
        <v>100</v>
      </c>
      <c r="P604" t="s">
        <v>3971</v>
      </c>
      <c r="Q604">
        <v>0</v>
      </c>
      <c r="R604" t="s">
        <v>3972</v>
      </c>
      <c r="S604">
        <v>-3500</v>
      </c>
      <c r="T604" s="7" t="str">
        <f t="shared" si="9"/>
        <v>hp_934209;atk_633600;hit_500000;miss_100;cirt_0;cirtSub_-3500</v>
      </c>
    </row>
    <row r="605" spans="1:20" x14ac:dyDescent="0.15">
      <c r="A605" s="16">
        <v>380603</v>
      </c>
      <c r="B605" s="16" t="s">
        <v>230</v>
      </c>
      <c r="C605" s="16">
        <v>1</v>
      </c>
      <c r="D605" s="16">
        <v>2</v>
      </c>
      <c r="E605" s="20">
        <v>202</v>
      </c>
      <c r="F605" s="19" t="s">
        <v>3967</v>
      </c>
      <c r="I605">
        <v>1465788</v>
      </c>
      <c r="J605" t="s">
        <v>3968</v>
      </c>
      <c r="K605">
        <v>1604000</v>
      </c>
      <c r="L605" t="s">
        <v>3969</v>
      </c>
      <c r="M605">
        <v>500000</v>
      </c>
      <c r="N605" t="s">
        <v>3970</v>
      </c>
      <c r="O605">
        <v>101</v>
      </c>
      <c r="P605" t="s">
        <v>3971</v>
      </c>
      <c r="Q605">
        <v>0</v>
      </c>
      <c r="R605" t="s">
        <v>3972</v>
      </c>
      <c r="S605">
        <v>-3500</v>
      </c>
      <c r="T605" s="7" t="str">
        <f t="shared" si="9"/>
        <v>hp_952762;atk_641600;hit_500000;miss_101;cirt_0;cirtSub_-3500</v>
      </c>
    </row>
    <row r="606" spans="1:20" x14ac:dyDescent="0.15">
      <c r="A606" s="16">
        <v>380604</v>
      </c>
      <c r="B606" s="16" t="s">
        <v>230</v>
      </c>
      <c r="C606" s="16">
        <v>1</v>
      </c>
      <c r="D606" s="16">
        <v>2</v>
      </c>
      <c r="E606" s="20">
        <v>202</v>
      </c>
      <c r="F606" s="19" t="s">
        <v>3967</v>
      </c>
      <c r="I606">
        <v>1465788</v>
      </c>
      <c r="J606" t="s">
        <v>3968</v>
      </c>
      <c r="K606">
        <v>1604000</v>
      </c>
      <c r="L606" t="s">
        <v>3969</v>
      </c>
      <c r="M606">
        <v>500000</v>
      </c>
      <c r="N606" t="s">
        <v>3970</v>
      </c>
      <c r="O606">
        <v>101</v>
      </c>
      <c r="P606" t="s">
        <v>3971</v>
      </c>
      <c r="Q606">
        <v>0</v>
      </c>
      <c r="R606" t="s">
        <v>3972</v>
      </c>
      <c r="S606">
        <v>-3500</v>
      </c>
      <c r="T606" s="7" t="str">
        <f t="shared" si="9"/>
        <v>hp_952762;atk_641600;hit_500000;miss_101;cirt_0;cirtSub_-3500</v>
      </c>
    </row>
    <row r="607" spans="1:20" x14ac:dyDescent="0.15">
      <c r="A607" s="16">
        <v>380605</v>
      </c>
      <c r="B607" s="16" t="s">
        <v>230</v>
      </c>
      <c r="C607" s="16">
        <v>1</v>
      </c>
      <c r="D607" s="16">
        <v>2</v>
      </c>
      <c r="E607" s="20">
        <v>202</v>
      </c>
      <c r="F607" s="19" t="s">
        <v>3967</v>
      </c>
      <c r="I607">
        <v>1465788</v>
      </c>
      <c r="J607" t="s">
        <v>3968</v>
      </c>
      <c r="K607">
        <v>1604000</v>
      </c>
      <c r="L607" t="s">
        <v>3969</v>
      </c>
      <c r="M607">
        <v>500000</v>
      </c>
      <c r="N607" t="s">
        <v>3970</v>
      </c>
      <c r="O607">
        <v>101</v>
      </c>
      <c r="P607" t="s">
        <v>3971</v>
      </c>
      <c r="Q607">
        <v>0</v>
      </c>
      <c r="R607" t="s">
        <v>3972</v>
      </c>
      <c r="S607">
        <v>-3500</v>
      </c>
      <c r="T607" s="7" t="str">
        <f t="shared" si="9"/>
        <v>hp_952762;atk_641600;hit_500000;miss_101;cirt_0;cirtSub_-3500</v>
      </c>
    </row>
    <row r="608" spans="1:20" x14ac:dyDescent="0.15">
      <c r="A608" s="16">
        <v>380606</v>
      </c>
      <c r="B608" s="16" t="s">
        <v>230</v>
      </c>
      <c r="C608" s="16">
        <v>1</v>
      </c>
      <c r="D608" s="16">
        <v>2</v>
      </c>
      <c r="E608" s="20">
        <v>203</v>
      </c>
      <c r="F608" s="19" t="s">
        <v>3967</v>
      </c>
      <c r="I608">
        <v>1494330</v>
      </c>
      <c r="J608" t="s">
        <v>3968</v>
      </c>
      <c r="K608">
        <v>1624000</v>
      </c>
      <c r="L608" t="s">
        <v>3969</v>
      </c>
      <c r="M608">
        <v>500000</v>
      </c>
      <c r="N608" t="s">
        <v>3970</v>
      </c>
      <c r="O608">
        <v>101</v>
      </c>
      <c r="P608" t="s">
        <v>3971</v>
      </c>
      <c r="Q608">
        <v>0</v>
      </c>
      <c r="R608" t="s">
        <v>3972</v>
      </c>
      <c r="S608">
        <v>-3500</v>
      </c>
      <c r="T608" s="7" t="str">
        <f t="shared" si="9"/>
        <v>hp_971314;atk_649600;hit_500000;miss_101;cirt_0;cirtSub_-3500</v>
      </c>
    </row>
    <row r="609" spans="1:20" x14ac:dyDescent="0.15">
      <c r="A609" s="16">
        <v>380607</v>
      </c>
      <c r="B609" s="16" t="s">
        <v>230</v>
      </c>
      <c r="C609" s="16">
        <v>1</v>
      </c>
      <c r="D609" s="16">
        <v>2</v>
      </c>
      <c r="E609" s="20">
        <v>203</v>
      </c>
      <c r="F609" s="19" t="s">
        <v>3967</v>
      </c>
      <c r="I609">
        <v>1494330</v>
      </c>
      <c r="J609" t="s">
        <v>3968</v>
      </c>
      <c r="K609">
        <v>1624000</v>
      </c>
      <c r="L609" t="s">
        <v>3969</v>
      </c>
      <c r="M609">
        <v>500000</v>
      </c>
      <c r="N609" t="s">
        <v>3970</v>
      </c>
      <c r="O609">
        <v>101</v>
      </c>
      <c r="P609" t="s">
        <v>3971</v>
      </c>
      <c r="Q609">
        <v>0</v>
      </c>
      <c r="R609" t="s">
        <v>3972</v>
      </c>
      <c r="S609">
        <v>-3500</v>
      </c>
      <c r="T609" s="7" t="str">
        <f t="shared" si="9"/>
        <v>hp_971314;atk_649600;hit_500000;miss_101;cirt_0;cirtSub_-3500</v>
      </c>
    </row>
    <row r="610" spans="1:20" x14ac:dyDescent="0.15">
      <c r="A610" s="16">
        <v>380608</v>
      </c>
      <c r="B610" s="16" t="s">
        <v>230</v>
      </c>
      <c r="C610" s="16">
        <v>1</v>
      </c>
      <c r="D610" s="16">
        <v>2</v>
      </c>
      <c r="E610" s="20">
        <v>203</v>
      </c>
      <c r="F610" s="19" t="s">
        <v>3967</v>
      </c>
      <c r="I610">
        <v>1494330</v>
      </c>
      <c r="J610" t="s">
        <v>3968</v>
      </c>
      <c r="K610">
        <v>1624000</v>
      </c>
      <c r="L610" t="s">
        <v>3969</v>
      </c>
      <c r="M610">
        <v>500000</v>
      </c>
      <c r="N610" t="s">
        <v>3970</v>
      </c>
      <c r="O610">
        <v>101</v>
      </c>
      <c r="P610" t="s">
        <v>3971</v>
      </c>
      <c r="Q610">
        <v>0</v>
      </c>
      <c r="R610" t="s">
        <v>3972</v>
      </c>
      <c r="S610">
        <v>-3500</v>
      </c>
      <c r="T610" s="7" t="str">
        <f t="shared" si="9"/>
        <v>hp_971314;atk_649600;hit_500000;miss_101;cirt_0;cirtSub_-3500</v>
      </c>
    </row>
    <row r="611" spans="1:20" x14ac:dyDescent="0.15">
      <c r="A611" s="16">
        <v>380609</v>
      </c>
      <c r="B611" s="16" t="s">
        <v>230</v>
      </c>
      <c r="C611" s="16">
        <v>1</v>
      </c>
      <c r="D611" s="16">
        <v>2</v>
      </c>
      <c r="E611" s="20">
        <v>204</v>
      </c>
      <c r="F611" s="19" t="s">
        <v>3967</v>
      </c>
      <c r="I611">
        <v>1522872</v>
      </c>
      <c r="J611" t="s">
        <v>3968</v>
      </c>
      <c r="K611">
        <v>1644000</v>
      </c>
      <c r="L611" t="s">
        <v>3969</v>
      </c>
      <c r="M611">
        <v>500000</v>
      </c>
      <c r="N611" t="s">
        <v>3970</v>
      </c>
      <c r="O611">
        <v>102</v>
      </c>
      <c r="P611" t="s">
        <v>3971</v>
      </c>
      <c r="Q611">
        <v>0</v>
      </c>
      <c r="R611" t="s">
        <v>3972</v>
      </c>
      <c r="S611">
        <v>-3500</v>
      </c>
      <c r="T611" s="7" t="str">
        <f t="shared" si="9"/>
        <v>hp_989866;atk_657600;hit_500000;miss_102;cirt_0;cirtSub_-3500</v>
      </c>
    </row>
    <row r="612" spans="1:20" x14ac:dyDescent="0.15">
      <c r="A612" s="16">
        <v>380610</v>
      </c>
      <c r="B612" s="16" t="s">
        <v>230</v>
      </c>
      <c r="C612" s="16">
        <v>1</v>
      </c>
      <c r="D612" s="16">
        <v>2</v>
      </c>
      <c r="E612" s="20">
        <v>204</v>
      </c>
      <c r="F612" s="19" t="s">
        <v>3967</v>
      </c>
      <c r="I612">
        <v>1522872</v>
      </c>
      <c r="J612" t="s">
        <v>3968</v>
      </c>
      <c r="K612">
        <v>1644000</v>
      </c>
      <c r="L612" t="s">
        <v>3969</v>
      </c>
      <c r="M612">
        <v>500000</v>
      </c>
      <c r="N612" t="s">
        <v>3970</v>
      </c>
      <c r="O612">
        <v>102</v>
      </c>
      <c r="P612" t="s">
        <v>3971</v>
      </c>
      <c r="Q612">
        <v>0</v>
      </c>
      <c r="R612" t="s">
        <v>3972</v>
      </c>
      <c r="S612">
        <v>-3500</v>
      </c>
      <c r="T612" s="7" t="str">
        <f t="shared" si="9"/>
        <v>hp_989866;atk_657600;hit_500000;miss_102;cirt_0;cirtSub_-3500</v>
      </c>
    </row>
    <row r="613" spans="1:20" x14ac:dyDescent="0.15">
      <c r="A613" s="16">
        <v>380611</v>
      </c>
      <c r="B613" s="16" t="s">
        <v>230</v>
      </c>
      <c r="C613" s="16">
        <v>1</v>
      </c>
      <c r="D613" s="16">
        <v>2</v>
      </c>
      <c r="E613" s="20">
        <v>204</v>
      </c>
      <c r="F613" s="19" t="s">
        <v>3967</v>
      </c>
      <c r="I613">
        <v>1522872</v>
      </c>
      <c r="J613" t="s">
        <v>3968</v>
      </c>
      <c r="K613">
        <v>1644000</v>
      </c>
      <c r="L613" t="s">
        <v>3969</v>
      </c>
      <c r="M613">
        <v>500000</v>
      </c>
      <c r="N613" t="s">
        <v>3970</v>
      </c>
      <c r="O613">
        <v>102</v>
      </c>
      <c r="P613" t="s">
        <v>3971</v>
      </c>
      <c r="Q613">
        <v>0</v>
      </c>
      <c r="R613" t="s">
        <v>3972</v>
      </c>
      <c r="S613">
        <v>-3500</v>
      </c>
      <c r="T613" s="7" t="str">
        <f t="shared" si="9"/>
        <v>hp_989866;atk_657600;hit_500000;miss_102;cirt_0;cirtSub_-3500</v>
      </c>
    </row>
    <row r="614" spans="1:20" x14ac:dyDescent="0.15">
      <c r="A614" s="16">
        <v>380612</v>
      </c>
      <c r="B614" s="16" t="s">
        <v>230</v>
      </c>
      <c r="C614" s="16">
        <v>1</v>
      </c>
      <c r="D614" s="16">
        <v>2</v>
      </c>
      <c r="E614" s="20">
        <v>205</v>
      </c>
      <c r="F614" s="19" t="s">
        <v>3967</v>
      </c>
      <c r="I614">
        <v>1551414</v>
      </c>
      <c r="J614" t="s">
        <v>3968</v>
      </c>
      <c r="K614">
        <v>1664000</v>
      </c>
      <c r="L614" t="s">
        <v>3969</v>
      </c>
      <c r="M614">
        <v>500000</v>
      </c>
      <c r="N614" t="s">
        <v>3970</v>
      </c>
      <c r="O614">
        <v>102</v>
      </c>
      <c r="P614" t="s">
        <v>3971</v>
      </c>
      <c r="Q614">
        <v>0</v>
      </c>
      <c r="R614" t="s">
        <v>3972</v>
      </c>
      <c r="S614">
        <v>-3500</v>
      </c>
      <c r="T614" s="7" t="str">
        <f t="shared" si="9"/>
        <v>hp_1008419;atk_665600;hit_500000;miss_102;cirt_0;cirtSub_-3500</v>
      </c>
    </row>
    <row r="615" spans="1:20" x14ac:dyDescent="0.15">
      <c r="A615" s="16">
        <v>380613</v>
      </c>
      <c r="B615" s="16" t="s">
        <v>230</v>
      </c>
      <c r="C615" s="16">
        <v>1</v>
      </c>
      <c r="D615" s="16">
        <v>2</v>
      </c>
      <c r="E615" s="20">
        <v>205</v>
      </c>
      <c r="F615" s="19" t="s">
        <v>3967</v>
      </c>
      <c r="I615">
        <v>1551414</v>
      </c>
      <c r="J615" t="s">
        <v>3968</v>
      </c>
      <c r="K615">
        <v>1664000</v>
      </c>
      <c r="L615" t="s">
        <v>3969</v>
      </c>
      <c r="M615">
        <v>500000</v>
      </c>
      <c r="N615" t="s">
        <v>3970</v>
      </c>
      <c r="O615">
        <v>102</v>
      </c>
      <c r="P615" t="s">
        <v>3971</v>
      </c>
      <c r="Q615">
        <v>0</v>
      </c>
      <c r="R615" t="s">
        <v>3972</v>
      </c>
      <c r="S615">
        <v>-3500</v>
      </c>
      <c r="T615" s="7" t="str">
        <f t="shared" si="9"/>
        <v>hp_1008419;atk_665600;hit_500000;miss_102;cirt_0;cirtSub_-3500</v>
      </c>
    </row>
    <row r="616" spans="1:20" x14ac:dyDescent="0.15">
      <c r="A616" s="16">
        <v>380614</v>
      </c>
      <c r="B616" s="16" t="s">
        <v>230</v>
      </c>
      <c r="C616" s="16">
        <v>1</v>
      </c>
      <c r="D616" s="16">
        <v>2</v>
      </c>
      <c r="E616" s="20">
        <v>205</v>
      </c>
      <c r="F616" s="19" t="s">
        <v>3967</v>
      </c>
      <c r="I616">
        <v>1551414</v>
      </c>
      <c r="J616" t="s">
        <v>3968</v>
      </c>
      <c r="K616">
        <v>1664000</v>
      </c>
      <c r="L616" t="s">
        <v>3969</v>
      </c>
      <c r="M616">
        <v>500000</v>
      </c>
      <c r="N616" t="s">
        <v>3970</v>
      </c>
      <c r="O616">
        <v>102</v>
      </c>
      <c r="P616" t="s">
        <v>3971</v>
      </c>
      <c r="Q616">
        <v>0</v>
      </c>
      <c r="R616" t="s">
        <v>3972</v>
      </c>
      <c r="S616">
        <v>-3500</v>
      </c>
      <c r="T616" s="7" t="str">
        <f t="shared" si="9"/>
        <v>hp_1008419;atk_665600;hit_500000;miss_102;cirt_0;cirtSub_-3500</v>
      </c>
    </row>
    <row r="617" spans="1:20" x14ac:dyDescent="0.15">
      <c r="A617" s="16">
        <v>380615</v>
      </c>
      <c r="B617" s="16" t="s">
        <v>230</v>
      </c>
      <c r="C617" s="16">
        <v>1</v>
      </c>
      <c r="D617" s="16">
        <v>2</v>
      </c>
      <c r="E617" s="20">
        <v>206</v>
      </c>
      <c r="F617" s="19" t="s">
        <v>3967</v>
      </c>
      <c r="I617">
        <v>1579956</v>
      </c>
      <c r="J617" t="s">
        <v>3968</v>
      </c>
      <c r="K617">
        <v>1689000</v>
      </c>
      <c r="L617" t="s">
        <v>3969</v>
      </c>
      <c r="M617">
        <v>500000</v>
      </c>
      <c r="N617" t="s">
        <v>3970</v>
      </c>
      <c r="O617">
        <v>103</v>
      </c>
      <c r="P617" t="s">
        <v>3971</v>
      </c>
      <c r="Q617">
        <v>0</v>
      </c>
      <c r="R617" t="s">
        <v>3972</v>
      </c>
      <c r="S617">
        <v>-3500</v>
      </c>
      <c r="T617" s="7" t="str">
        <f t="shared" si="9"/>
        <v>hp_1026971;atk_675600;hit_500000;miss_103;cirt_0;cirtSub_-3500</v>
      </c>
    </row>
    <row r="618" spans="1:20" x14ac:dyDescent="0.15">
      <c r="A618" s="16">
        <v>380616</v>
      </c>
      <c r="B618" s="16" t="s">
        <v>230</v>
      </c>
      <c r="C618" s="16">
        <v>1</v>
      </c>
      <c r="D618" s="16">
        <v>2</v>
      </c>
      <c r="E618" s="20">
        <v>206</v>
      </c>
      <c r="F618" s="19" t="s">
        <v>3967</v>
      </c>
      <c r="I618">
        <v>1579956</v>
      </c>
      <c r="J618" t="s">
        <v>3968</v>
      </c>
      <c r="K618">
        <v>1689000</v>
      </c>
      <c r="L618" t="s">
        <v>3969</v>
      </c>
      <c r="M618">
        <v>500000</v>
      </c>
      <c r="N618" t="s">
        <v>3970</v>
      </c>
      <c r="O618">
        <v>103</v>
      </c>
      <c r="P618" t="s">
        <v>3971</v>
      </c>
      <c r="Q618">
        <v>0</v>
      </c>
      <c r="R618" t="s">
        <v>3972</v>
      </c>
      <c r="S618">
        <v>-3500</v>
      </c>
      <c r="T618" s="7" t="str">
        <f t="shared" si="9"/>
        <v>hp_1026971;atk_675600;hit_500000;miss_103;cirt_0;cirtSub_-3500</v>
      </c>
    </row>
    <row r="619" spans="1:20" x14ac:dyDescent="0.15">
      <c r="A619" s="16">
        <v>380617</v>
      </c>
      <c r="B619" s="16" t="s">
        <v>230</v>
      </c>
      <c r="C619" s="16">
        <v>1</v>
      </c>
      <c r="D619" s="16">
        <v>2</v>
      </c>
      <c r="E619" s="20">
        <v>206</v>
      </c>
      <c r="F619" s="19" t="s">
        <v>3967</v>
      </c>
      <c r="I619">
        <v>1579956</v>
      </c>
      <c r="J619" t="s">
        <v>3968</v>
      </c>
      <c r="K619">
        <v>1689000</v>
      </c>
      <c r="L619" t="s">
        <v>3969</v>
      </c>
      <c r="M619">
        <v>500000</v>
      </c>
      <c r="N619" t="s">
        <v>3970</v>
      </c>
      <c r="O619">
        <v>103</v>
      </c>
      <c r="P619" t="s">
        <v>3971</v>
      </c>
      <c r="Q619">
        <v>0</v>
      </c>
      <c r="R619" t="s">
        <v>3972</v>
      </c>
      <c r="S619">
        <v>-3500</v>
      </c>
      <c r="T619" s="7" t="str">
        <f t="shared" si="9"/>
        <v>hp_1026971;atk_675600;hit_500000;miss_103;cirt_0;cirtSub_-3500</v>
      </c>
    </row>
    <row r="620" spans="1:20" x14ac:dyDescent="0.15">
      <c r="A620" s="16">
        <v>380618</v>
      </c>
      <c r="B620" s="16" t="s">
        <v>230</v>
      </c>
      <c r="C620" s="16">
        <v>1</v>
      </c>
      <c r="D620" s="16">
        <v>2</v>
      </c>
      <c r="E620" s="20">
        <v>207</v>
      </c>
      <c r="F620" s="19" t="s">
        <v>3967</v>
      </c>
      <c r="I620">
        <v>1608499</v>
      </c>
      <c r="J620" t="s">
        <v>3968</v>
      </c>
      <c r="K620">
        <v>1714000</v>
      </c>
      <c r="L620" t="s">
        <v>3969</v>
      </c>
      <c r="M620">
        <v>500000</v>
      </c>
      <c r="N620" t="s">
        <v>3970</v>
      </c>
      <c r="O620">
        <v>103</v>
      </c>
      <c r="P620" t="s">
        <v>3971</v>
      </c>
      <c r="Q620">
        <v>0</v>
      </c>
      <c r="R620" t="s">
        <v>3972</v>
      </c>
      <c r="S620">
        <v>-3500</v>
      </c>
      <c r="T620" s="7" t="str">
        <f t="shared" si="9"/>
        <v>hp_1045524;atk_685600;hit_500000;miss_103;cirt_0;cirtSub_-3500</v>
      </c>
    </row>
    <row r="621" spans="1:20" x14ac:dyDescent="0.15">
      <c r="A621" s="16">
        <v>380619</v>
      </c>
      <c r="B621" s="16" t="s">
        <v>230</v>
      </c>
      <c r="C621" s="16">
        <v>1</v>
      </c>
      <c r="D621" s="16">
        <v>2</v>
      </c>
      <c r="E621" s="20">
        <v>207</v>
      </c>
      <c r="F621" s="19" t="s">
        <v>3967</v>
      </c>
      <c r="I621">
        <v>1608499</v>
      </c>
      <c r="J621" t="s">
        <v>3968</v>
      </c>
      <c r="K621">
        <v>1714000</v>
      </c>
      <c r="L621" t="s">
        <v>3969</v>
      </c>
      <c r="M621">
        <v>500000</v>
      </c>
      <c r="N621" t="s">
        <v>3970</v>
      </c>
      <c r="O621">
        <v>103</v>
      </c>
      <c r="P621" t="s">
        <v>3971</v>
      </c>
      <c r="Q621">
        <v>0</v>
      </c>
      <c r="R621" t="s">
        <v>3972</v>
      </c>
      <c r="S621">
        <v>-3500</v>
      </c>
      <c r="T621" s="7" t="str">
        <f t="shared" si="9"/>
        <v>hp_1045524;atk_685600;hit_500000;miss_103;cirt_0;cirtSub_-3500</v>
      </c>
    </row>
    <row r="622" spans="1:20" x14ac:dyDescent="0.15">
      <c r="A622" s="16">
        <v>380620</v>
      </c>
      <c r="B622" s="16" t="s">
        <v>230</v>
      </c>
      <c r="C622" s="16">
        <v>1</v>
      </c>
      <c r="D622" s="16">
        <v>2</v>
      </c>
      <c r="E622" s="20">
        <v>207</v>
      </c>
      <c r="F622" s="19" t="s">
        <v>3967</v>
      </c>
      <c r="I622">
        <v>1608499</v>
      </c>
      <c r="J622" t="s">
        <v>3968</v>
      </c>
      <c r="K622">
        <v>1714000</v>
      </c>
      <c r="L622" t="s">
        <v>3969</v>
      </c>
      <c r="M622">
        <v>500000</v>
      </c>
      <c r="N622" t="s">
        <v>3970</v>
      </c>
      <c r="O622">
        <v>103</v>
      </c>
      <c r="P622" t="s">
        <v>3971</v>
      </c>
      <c r="Q622">
        <v>0</v>
      </c>
      <c r="R622" t="s">
        <v>3972</v>
      </c>
      <c r="S622">
        <v>-3500</v>
      </c>
      <c r="T622" s="7" t="str">
        <f t="shared" si="9"/>
        <v>hp_1045524;atk_685600;hit_500000;miss_103;cirt_0;cirtSub_-3500</v>
      </c>
    </row>
    <row r="623" spans="1:20" x14ac:dyDescent="0.15">
      <c r="A623" s="16">
        <v>380621</v>
      </c>
      <c r="B623" s="16" t="s">
        <v>230</v>
      </c>
      <c r="C623" s="16">
        <v>1</v>
      </c>
      <c r="D623" s="16">
        <v>2</v>
      </c>
      <c r="E623" s="20">
        <v>208</v>
      </c>
      <c r="F623" s="19" t="s">
        <v>3967</v>
      </c>
      <c r="I623">
        <v>1637041</v>
      </c>
      <c r="J623" t="s">
        <v>3968</v>
      </c>
      <c r="K623">
        <v>1739000</v>
      </c>
      <c r="L623" t="s">
        <v>3969</v>
      </c>
      <c r="M623">
        <v>500000</v>
      </c>
      <c r="N623" t="s">
        <v>3970</v>
      </c>
      <c r="O623">
        <v>104</v>
      </c>
      <c r="P623" t="s">
        <v>3971</v>
      </c>
      <c r="Q623">
        <v>0</v>
      </c>
      <c r="R623" t="s">
        <v>3972</v>
      </c>
      <c r="S623">
        <v>-3500</v>
      </c>
      <c r="T623" s="7" t="str">
        <f t="shared" si="9"/>
        <v>hp_1064076;atk_695600;hit_500000;miss_104;cirt_0;cirtSub_-3500</v>
      </c>
    </row>
    <row r="624" spans="1:20" x14ac:dyDescent="0.15">
      <c r="A624" s="16">
        <v>380622</v>
      </c>
      <c r="B624" s="16" t="s">
        <v>230</v>
      </c>
      <c r="C624" s="16">
        <v>1</v>
      </c>
      <c r="D624" s="16">
        <v>2</v>
      </c>
      <c r="E624" s="20">
        <v>208</v>
      </c>
      <c r="F624" s="19" t="s">
        <v>3967</v>
      </c>
      <c r="I624">
        <v>1637041</v>
      </c>
      <c r="J624" t="s">
        <v>3968</v>
      </c>
      <c r="K624">
        <v>1739000</v>
      </c>
      <c r="L624" t="s">
        <v>3969</v>
      </c>
      <c r="M624">
        <v>500000</v>
      </c>
      <c r="N624" t="s">
        <v>3970</v>
      </c>
      <c r="O624">
        <v>104</v>
      </c>
      <c r="P624" t="s">
        <v>3971</v>
      </c>
      <c r="Q624">
        <v>0</v>
      </c>
      <c r="R624" t="s">
        <v>3972</v>
      </c>
      <c r="S624">
        <v>-3500</v>
      </c>
      <c r="T624" s="7" t="str">
        <f t="shared" si="9"/>
        <v>hp_1064076;atk_695600;hit_500000;miss_104;cirt_0;cirtSub_-3500</v>
      </c>
    </row>
    <row r="625" spans="1:20" x14ac:dyDescent="0.15">
      <c r="A625" s="16">
        <v>380623</v>
      </c>
      <c r="B625" s="16" t="s">
        <v>230</v>
      </c>
      <c r="C625" s="16">
        <v>1</v>
      </c>
      <c r="D625" s="16">
        <v>2</v>
      </c>
      <c r="E625" s="20">
        <v>208</v>
      </c>
      <c r="F625" s="19" t="s">
        <v>3967</v>
      </c>
      <c r="I625">
        <v>1637041</v>
      </c>
      <c r="J625" t="s">
        <v>3968</v>
      </c>
      <c r="K625">
        <v>1739000</v>
      </c>
      <c r="L625" t="s">
        <v>3969</v>
      </c>
      <c r="M625">
        <v>500000</v>
      </c>
      <c r="N625" t="s">
        <v>3970</v>
      </c>
      <c r="O625">
        <v>104</v>
      </c>
      <c r="P625" t="s">
        <v>3971</v>
      </c>
      <c r="Q625">
        <v>0</v>
      </c>
      <c r="R625" t="s">
        <v>3972</v>
      </c>
      <c r="S625">
        <v>-3500</v>
      </c>
      <c r="T625" s="7" t="str">
        <f t="shared" si="9"/>
        <v>hp_1064076;atk_695600;hit_500000;miss_104;cirt_0;cirtSub_-3500</v>
      </c>
    </row>
    <row r="626" spans="1:20" x14ac:dyDescent="0.15">
      <c r="A626" s="16">
        <v>380624</v>
      </c>
      <c r="B626" s="16" t="s">
        <v>230</v>
      </c>
      <c r="C626" s="16">
        <v>1</v>
      </c>
      <c r="D626" s="16">
        <v>2</v>
      </c>
      <c r="E626" s="20">
        <v>209</v>
      </c>
      <c r="F626" s="19" t="s">
        <v>3967</v>
      </c>
      <c r="I626">
        <v>1665583</v>
      </c>
      <c r="J626" t="s">
        <v>3968</v>
      </c>
      <c r="K626">
        <v>1764000</v>
      </c>
      <c r="L626" t="s">
        <v>3969</v>
      </c>
      <c r="M626">
        <v>500000</v>
      </c>
      <c r="N626" t="s">
        <v>3970</v>
      </c>
      <c r="O626">
        <v>104</v>
      </c>
      <c r="P626" t="s">
        <v>3971</v>
      </c>
      <c r="Q626">
        <v>0</v>
      </c>
      <c r="R626" t="s">
        <v>3972</v>
      </c>
      <c r="S626">
        <v>-3500</v>
      </c>
      <c r="T626" s="7" t="str">
        <f t="shared" si="9"/>
        <v>hp_1082628;atk_705600;hit_500000;miss_104;cirt_0;cirtSub_-3500</v>
      </c>
    </row>
    <row r="627" spans="1:20" x14ac:dyDescent="0.15">
      <c r="A627" s="16">
        <v>380625</v>
      </c>
      <c r="B627" s="16" t="s">
        <v>230</v>
      </c>
      <c r="C627" s="16">
        <v>1</v>
      </c>
      <c r="D627" s="16">
        <v>2</v>
      </c>
      <c r="E627" s="20">
        <v>209</v>
      </c>
      <c r="F627" s="19" t="s">
        <v>3967</v>
      </c>
      <c r="I627">
        <v>1665583</v>
      </c>
      <c r="J627" t="s">
        <v>3968</v>
      </c>
      <c r="K627">
        <v>1764000</v>
      </c>
      <c r="L627" t="s">
        <v>3969</v>
      </c>
      <c r="M627">
        <v>500000</v>
      </c>
      <c r="N627" t="s">
        <v>3970</v>
      </c>
      <c r="O627">
        <v>104</v>
      </c>
      <c r="P627" t="s">
        <v>3971</v>
      </c>
      <c r="Q627">
        <v>0</v>
      </c>
      <c r="R627" t="s">
        <v>3972</v>
      </c>
      <c r="S627">
        <v>-3500</v>
      </c>
      <c r="T627" s="7" t="str">
        <f t="shared" si="9"/>
        <v>hp_1082628;atk_705600;hit_500000;miss_104;cirt_0;cirtSub_-3500</v>
      </c>
    </row>
    <row r="628" spans="1:20" x14ac:dyDescent="0.15">
      <c r="A628" s="16">
        <v>380626</v>
      </c>
      <c r="B628" s="16" t="s">
        <v>230</v>
      </c>
      <c r="C628" s="16">
        <v>1</v>
      </c>
      <c r="D628" s="16">
        <v>2</v>
      </c>
      <c r="E628" s="20">
        <v>209</v>
      </c>
      <c r="F628" s="19" t="s">
        <v>3967</v>
      </c>
      <c r="I628">
        <v>1665583</v>
      </c>
      <c r="J628" t="s">
        <v>3968</v>
      </c>
      <c r="K628">
        <v>1764000</v>
      </c>
      <c r="L628" t="s">
        <v>3969</v>
      </c>
      <c r="M628">
        <v>500000</v>
      </c>
      <c r="N628" t="s">
        <v>3970</v>
      </c>
      <c r="O628">
        <v>104</v>
      </c>
      <c r="P628" t="s">
        <v>3971</v>
      </c>
      <c r="Q628">
        <v>0</v>
      </c>
      <c r="R628" t="s">
        <v>3972</v>
      </c>
      <c r="S628">
        <v>-3500</v>
      </c>
      <c r="T628" s="7" t="str">
        <f t="shared" si="9"/>
        <v>hp_1082628;atk_705600;hit_500000;miss_104;cirt_0;cirtSub_-3500</v>
      </c>
    </row>
    <row r="629" spans="1:20" x14ac:dyDescent="0.15">
      <c r="A629" s="16">
        <v>380627</v>
      </c>
      <c r="B629" s="16" t="s">
        <v>230</v>
      </c>
      <c r="C629" s="16">
        <v>1</v>
      </c>
      <c r="D629" s="16">
        <v>2</v>
      </c>
      <c r="E629" s="20">
        <v>210</v>
      </c>
      <c r="F629" s="19" t="s">
        <v>3967</v>
      </c>
      <c r="I629">
        <v>1694125</v>
      </c>
      <c r="J629" t="s">
        <v>3968</v>
      </c>
      <c r="K629">
        <v>1789000</v>
      </c>
      <c r="L629" t="s">
        <v>3969</v>
      </c>
      <c r="M629">
        <v>500000</v>
      </c>
      <c r="N629" t="s">
        <v>3970</v>
      </c>
      <c r="O629">
        <v>105</v>
      </c>
      <c r="P629" t="s">
        <v>3971</v>
      </c>
      <c r="Q629">
        <v>0</v>
      </c>
      <c r="R629" t="s">
        <v>3972</v>
      </c>
      <c r="S629">
        <v>-3500</v>
      </c>
      <c r="T629" s="7" t="str">
        <f t="shared" si="9"/>
        <v>hp_1101181;atk_715600;hit_500000;miss_105;cirt_0;cirtSub_-3500</v>
      </c>
    </row>
    <row r="630" spans="1:20" x14ac:dyDescent="0.15">
      <c r="A630" s="16">
        <v>380628</v>
      </c>
      <c r="B630" s="16" t="s">
        <v>230</v>
      </c>
      <c r="C630" s="16">
        <v>1</v>
      </c>
      <c r="D630" s="16">
        <v>2</v>
      </c>
      <c r="E630" s="20">
        <v>210</v>
      </c>
      <c r="F630" s="19" t="s">
        <v>3967</v>
      </c>
      <c r="I630">
        <v>1694125</v>
      </c>
      <c r="J630" t="s">
        <v>3968</v>
      </c>
      <c r="K630">
        <v>1789000</v>
      </c>
      <c r="L630" t="s">
        <v>3969</v>
      </c>
      <c r="M630">
        <v>500000</v>
      </c>
      <c r="N630" t="s">
        <v>3970</v>
      </c>
      <c r="O630">
        <v>105</v>
      </c>
      <c r="P630" t="s">
        <v>3971</v>
      </c>
      <c r="Q630">
        <v>0</v>
      </c>
      <c r="R630" t="s">
        <v>3972</v>
      </c>
      <c r="S630">
        <v>-3500</v>
      </c>
      <c r="T630" s="7" t="str">
        <f t="shared" si="9"/>
        <v>hp_1101181;atk_715600;hit_500000;miss_105;cirt_0;cirtSub_-3500</v>
      </c>
    </row>
    <row r="631" spans="1:20" x14ac:dyDescent="0.15">
      <c r="A631" s="16">
        <v>380629</v>
      </c>
      <c r="B631" s="16" t="s">
        <v>230</v>
      </c>
      <c r="C631" s="16">
        <v>1</v>
      </c>
      <c r="D631" s="16">
        <v>2</v>
      </c>
      <c r="E631" s="20">
        <v>210</v>
      </c>
      <c r="F631" s="19" t="s">
        <v>3967</v>
      </c>
      <c r="I631">
        <v>1694125</v>
      </c>
      <c r="J631" t="s">
        <v>3968</v>
      </c>
      <c r="K631">
        <v>1789000</v>
      </c>
      <c r="L631" t="s">
        <v>3969</v>
      </c>
      <c r="M631">
        <v>500000</v>
      </c>
      <c r="N631" t="s">
        <v>3970</v>
      </c>
      <c r="O631">
        <v>105</v>
      </c>
      <c r="P631" t="s">
        <v>3971</v>
      </c>
      <c r="Q631">
        <v>0</v>
      </c>
      <c r="R631" t="s">
        <v>3972</v>
      </c>
      <c r="S631">
        <v>-3500</v>
      </c>
      <c r="T631" s="7" t="str">
        <f t="shared" si="9"/>
        <v>hp_1101181;atk_715600;hit_500000;miss_105;cirt_0;cirtSub_-3500</v>
      </c>
    </row>
    <row r="632" spans="1:20" x14ac:dyDescent="0.15">
      <c r="A632" s="16">
        <v>380630</v>
      </c>
      <c r="B632" s="16" t="s">
        <v>230</v>
      </c>
      <c r="C632" s="16">
        <v>1</v>
      </c>
      <c r="D632" s="16">
        <v>2</v>
      </c>
      <c r="E632" s="20">
        <v>211</v>
      </c>
      <c r="F632" s="19" t="s">
        <v>3967</v>
      </c>
      <c r="I632">
        <v>1722667</v>
      </c>
      <c r="J632" t="s">
        <v>3968</v>
      </c>
      <c r="K632">
        <v>1814000</v>
      </c>
      <c r="L632" t="s">
        <v>3969</v>
      </c>
      <c r="M632">
        <v>500000</v>
      </c>
      <c r="N632" t="s">
        <v>3970</v>
      </c>
      <c r="O632">
        <v>105</v>
      </c>
      <c r="P632" t="s">
        <v>3971</v>
      </c>
      <c r="Q632">
        <v>0</v>
      </c>
      <c r="R632" t="s">
        <v>3972</v>
      </c>
      <c r="S632">
        <v>-3500</v>
      </c>
      <c r="T632" s="7" t="str">
        <f t="shared" si="9"/>
        <v>hp_1119733;atk_725600;hit_500000;miss_105;cirt_0;cirtSub_-3500</v>
      </c>
    </row>
    <row r="633" spans="1:20" x14ac:dyDescent="0.15">
      <c r="A633" s="16">
        <v>380631</v>
      </c>
      <c r="B633" s="16" t="s">
        <v>230</v>
      </c>
      <c r="C633" s="16">
        <v>1</v>
      </c>
      <c r="D633" s="16">
        <v>2</v>
      </c>
      <c r="E633" s="20">
        <v>211</v>
      </c>
      <c r="F633" s="19" t="s">
        <v>3967</v>
      </c>
      <c r="I633">
        <v>1722667</v>
      </c>
      <c r="J633" t="s">
        <v>3968</v>
      </c>
      <c r="K633">
        <v>1814000</v>
      </c>
      <c r="L633" t="s">
        <v>3969</v>
      </c>
      <c r="M633">
        <v>500000</v>
      </c>
      <c r="N633" t="s">
        <v>3970</v>
      </c>
      <c r="O633">
        <v>105</v>
      </c>
      <c r="P633" t="s">
        <v>3971</v>
      </c>
      <c r="Q633">
        <v>0</v>
      </c>
      <c r="R633" t="s">
        <v>3972</v>
      </c>
      <c r="S633">
        <v>-3500</v>
      </c>
      <c r="T633" s="7" t="str">
        <f t="shared" si="9"/>
        <v>hp_1119733;atk_725600;hit_500000;miss_105;cirt_0;cirtSub_-3500</v>
      </c>
    </row>
    <row r="634" spans="1:20" x14ac:dyDescent="0.15">
      <c r="A634" s="16">
        <v>380632</v>
      </c>
      <c r="B634" s="16" t="s">
        <v>230</v>
      </c>
      <c r="C634" s="16">
        <v>1</v>
      </c>
      <c r="D634" s="16">
        <v>2</v>
      </c>
      <c r="E634" s="20">
        <v>211</v>
      </c>
      <c r="F634" s="19" t="s">
        <v>3967</v>
      </c>
      <c r="I634">
        <v>1722667</v>
      </c>
      <c r="J634" t="s">
        <v>3968</v>
      </c>
      <c r="K634">
        <v>1814000</v>
      </c>
      <c r="L634" t="s">
        <v>3969</v>
      </c>
      <c r="M634">
        <v>500000</v>
      </c>
      <c r="N634" t="s">
        <v>3970</v>
      </c>
      <c r="O634">
        <v>105</v>
      </c>
      <c r="P634" t="s">
        <v>3971</v>
      </c>
      <c r="Q634">
        <v>0</v>
      </c>
      <c r="R634" t="s">
        <v>3972</v>
      </c>
      <c r="S634">
        <v>-3500</v>
      </c>
      <c r="T634" s="7" t="str">
        <f t="shared" si="9"/>
        <v>hp_1119733;atk_725600;hit_500000;miss_105;cirt_0;cirtSub_-3500</v>
      </c>
    </row>
    <row r="635" spans="1:20" x14ac:dyDescent="0.15">
      <c r="A635" s="16">
        <v>380633</v>
      </c>
      <c r="B635" s="16" t="s">
        <v>230</v>
      </c>
      <c r="C635" s="16">
        <v>1</v>
      </c>
      <c r="D635" s="16">
        <v>2</v>
      </c>
      <c r="E635" s="20">
        <v>212</v>
      </c>
      <c r="F635" s="19" t="s">
        <v>3967</v>
      </c>
      <c r="I635">
        <v>1751210</v>
      </c>
      <c r="J635" t="s">
        <v>3968</v>
      </c>
      <c r="K635">
        <v>1839000</v>
      </c>
      <c r="L635" t="s">
        <v>3969</v>
      </c>
      <c r="M635">
        <v>500000</v>
      </c>
      <c r="N635" t="s">
        <v>3970</v>
      </c>
      <c r="O635">
        <v>106</v>
      </c>
      <c r="P635" t="s">
        <v>3971</v>
      </c>
      <c r="Q635">
        <v>0</v>
      </c>
      <c r="R635" t="s">
        <v>3972</v>
      </c>
      <c r="S635">
        <v>-3500</v>
      </c>
      <c r="T635" s="7" t="str">
        <f t="shared" si="9"/>
        <v>hp_1138286;atk_735600;hit_500000;miss_106;cirt_0;cirtSub_-3500</v>
      </c>
    </row>
    <row r="636" spans="1:20" x14ac:dyDescent="0.15">
      <c r="A636" s="16">
        <v>380634</v>
      </c>
      <c r="B636" s="16" t="s">
        <v>230</v>
      </c>
      <c r="C636" s="16">
        <v>1</v>
      </c>
      <c r="D636" s="16">
        <v>2</v>
      </c>
      <c r="E636" s="20">
        <v>212</v>
      </c>
      <c r="F636" s="19" t="s">
        <v>3967</v>
      </c>
      <c r="I636">
        <v>1751210</v>
      </c>
      <c r="J636" t="s">
        <v>3968</v>
      </c>
      <c r="K636">
        <v>1839000</v>
      </c>
      <c r="L636" t="s">
        <v>3969</v>
      </c>
      <c r="M636">
        <v>500000</v>
      </c>
      <c r="N636" t="s">
        <v>3970</v>
      </c>
      <c r="O636">
        <v>106</v>
      </c>
      <c r="P636" t="s">
        <v>3971</v>
      </c>
      <c r="Q636">
        <v>0</v>
      </c>
      <c r="R636" t="s">
        <v>3972</v>
      </c>
      <c r="S636">
        <v>-3500</v>
      </c>
      <c r="T636" s="7" t="str">
        <f t="shared" si="9"/>
        <v>hp_1138286;atk_735600;hit_500000;miss_106;cirt_0;cirtSub_-3500</v>
      </c>
    </row>
    <row r="637" spans="1:20" x14ac:dyDescent="0.15">
      <c r="A637" s="16">
        <v>380635</v>
      </c>
      <c r="B637" s="16" t="s">
        <v>230</v>
      </c>
      <c r="C637" s="16">
        <v>1</v>
      </c>
      <c r="D637" s="16">
        <v>2</v>
      </c>
      <c r="E637" s="20">
        <v>212</v>
      </c>
      <c r="F637" s="19" t="s">
        <v>3967</v>
      </c>
      <c r="I637">
        <v>1751210</v>
      </c>
      <c r="J637" t="s">
        <v>3968</v>
      </c>
      <c r="K637">
        <v>1839000</v>
      </c>
      <c r="L637" t="s">
        <v>3969</v>
      </c>
      <c r="M637">
        <v>500000</v>
      </c>
      <c r="N637" t="s">
        <v>3970</v>
      </c>
      <c r="O637">
        <v>106</v>
      </c>
      <c r="P637" t="s">
        <v>3971</v>
      </c>
      <c r="Q637">
        <v>0</v>
      </c>
      <c r="R637" t="s">
        <v>3972</v>
      </c>
      <c r="S637">
        <v>-3500</v>
      </c>
      <c r="T637" s="7" t="str">
        <f t="shared" si="9"/>
        <v>hp_1138286;atk_735600;hit_500000;miss_106;cirt_0;cirtSub_-3500</v>
      </c>
    </row>
    <row r="638" spans="1:20" x14ac:dyDescent="0.15">
      <c r="A638" s="16">
        <v>380636</v>
      </c>
      <c r="B638" s="16" t="s">
        <v>230</v>
      </c>
      <c r="C638" s="16">
        <v>1</v>
      </c>
      <c r="D638" s="16">
        <v>2</v>
      </c>
      <c r="E638" s="20">
        <v>213</v>
      </c>
      <c r="F638" s="19" t="s">
        <v>3967</v>
      </c>
      <c r="I638">
        <v>1779752</v>
      </c>
      <c r="J638" t="s">
        <v>3968</v>
      </c>
      <c r="K638">
        <v>1864000</v>
      </c>
      <c r="L638" t="s">
        <v>3969</v>
      </c>
      <c r="M638">
        <v>500000</v>
      </c>
      <c r="N638" t="s">
        <v>3970</v>
      </c>
      <c r="O638">
        <v>106</v>
      </c>
      <c r="P638" t="s">
        <v>3971</v>
      </c>
      <c r="Q638">
        <v>0</v>
      </c>
      <c r="R638" t="s">
        <v>3972</v>
      </c>
      <c r="S638">
        <v>-3500</v>
      </c>
      <c r="T638" s="7" t="str">
        <f t="shared" si="9"/>
        <v>hp_1156838;atk_745600;hit_500000;miss_106;cirt_0;cirtSub_-3500</v>
      </c>
    </row>
    <row r="639" spans="1:20" x14ac:dyDescent="0.15">
      <c r="A639" s="16">
        <v>380637</v>
      </c>
      <c r="B639" s="16" t="s">
        <v>230</v>
      </c>
      <c r="C639" s="16">
        <v>1</v>
      </c>
      <c r="D639" s="16">
        <v>2</v>
      </c>
      <c r="E639" s="20">
        <v>213</v>
      </c>
      <c r="F639" s="19" t="s">
        <v>3967</v>
      </c>
      <c r="I639">
        <v>1779752</v>
      </c>
      <c r="J639" t="s">
        <v>3968</v>
      </c>
      <c r="K639">
        <v>1864000</v>
      </c>
      <c r="L639" t="s">
        <v>3969</v>
      </c>
      <c r="M639">
        <v>500000</v>
      </c>
      <c r="N639" t="s">
        <v>3970</v>
      </c>
      <c r="O639">
        <v>106</v>
      </c>
      <c r="P639" t="s">
        <v>3971</v>
      </c>
      <c r="Q639">
        <v>0</v>
      </c>
      <c r="R639" t="s">
        <v>3972</v>
      </c>
      <c r="S639">
        <v>-3500</v>
      </c>
      <c r="T639" s="7" t="str">
        <f t="shared" si="9"/>
        <v>hp_1156838;atk_745600;hit_500000;miss_106;cirt_0;cirtSub_-3500</v>
      </c>
    </row>
    <row r="640" spans="1:20" x14ac:dyDescent="0.15">
      <c r="A640" s="16">
        <v>380638</v>
      </c>
      <c r="B640" s="16" t="s">
        <v>230</v>
      </c>
      <c r="C640" s="16">
        <v>1</v>
      </c>
      <c r="D640" s="16">
        <v>2</v>
      </c>
      <c r="E640" s="20">
        <v>213</v>
      </c>
      <c r="F640" s="19" t="s">
        <v>3967</v>
      </c>
      <c r="I640">
        <v>1779752</v>
      </c>
      <c r="J640" t="s">
        <v>3968</v>
      </c>
      <c r="K640">
        <v>1864000</v>
      </c>
      <c r="L640" t="s">
        <v>3969</v>
      </c>
      <c r="M640">
        <v>500000</v>
      </c>
      <c r="N640" t="s">
        <v>3970</v>
      </c>
      <c r="O640">
        <v>106</v>
      </c>
      <c r="P640" t="s">
        <v>3971</v>
      </c>
      <c r="Q640">
        <v>0</v>
      </c>
      <c r="R640" t="s">
        <v>3972</v>
      </c>
      <c r="S640">
        <v>-3500</v>
      </c>
      <c r="T640" s="7" t="str">
        <f t="shared" si="9"/>
        <v>hp_1156838;atk_745600;hit_500000;miss_106;cirt_0;cirtSub_-3500</v>
      </c>
    </row>
    <row r="641" spans="1:20" x14ac:dyDescent="0.15">
      <c r="A641" s="16">
        <v>380639</v>
      </c>
      <c r="B641" s="16" t="s">
        <v>230</v>
      </c>
      <c r="C641" s="16">
        <v>1</v>
      </c>
      <c r="D641" s="16">
        <v>2</v>
      </c>
      <c r="E641" s="20">
        <v>214</v>
      </c>
      <c r="F641" s="19" t="s">
        <v>3967</v>
      </c>
      <c r="I641">
        <v>1808294</v>
      </c>
      <c r="J641" t="s">
        <v>3968</v>
      </c>
      <c r="K641">
        <v>1889000</v>
      </c>
      <c r="L641" t="s">
        <v>3969</v>
      </c>
      <c r="M641">
        <v>500000</v>
      </c>
      <c r="N641" t="s">
        <v>3970</v>
      </c>
      <c r="O641">
        <v>107</v>
      </c>
      <c r="P641" t="s">
        <v>3971</v>
      </c>
      <c r="Q641">
        <v>0</v>
      </c>
      <c r="R641" t="s">
        <v>3972</v>
      </c>
      <c r="S641">
        <v>-3500</v>
      </c>
      <c r="T641" s="7" t="str">
        <f t="shared" si="9"/>
        <v>hp_1175391;atk_755600;hit_500000;miss_107;cirt_0;cirtSub_-3500</v>
      </c>
    </row>
    <row r="642" spans="1:20" x14ac:dyDescent="0.15">
      <c r="A642" s="16">
        <v>380640</v>
      </c>
      <c r="B642" s="16" t="s">
        <v>230</v>
      </c>
      <c r="C642" s="16">
        <v>1</v>
      </c>
      <c r="D642" s="16">
        <v>2</v>
      </c>
      <c r="E642" s="20">
        <v>214</v>
      </c>
      <c r="F642" s="19" t="s">
        <v>3967</v>
      </c>
      <c r="I642">
        <v>1808294</v>
      </c>
      <c r="J642" t="s">
        <v>3968</v>
      </c>
      <c r="K642">
        <v>1889000</v>
      </c>
      <c r="L642" t="s">
        <v>3969</v>
      </c>
      <c r="M642">
        <v>500000</v>
      </c>
      <c r="N642" t="s">
        <v>3970</v>
      </c>
      <c r="O642">
        <v>107</v>
      </c>
      <c r="P642" t="s">
        <v>3971</v>
      </c>
      <c r="Q642">
        <v>0</v>
      </c>
      <c r="R642" t="s">
        <v>3972</v>
      </c>
      <c r="S642">
        <v>-3500</v>
      </c>
      <c r="T642" s="7" t="str">
        <f t="shared" si="9"/>
        <v>hp_1175391;atk_755600;hit_500000;miss_107;cirt_0;cirtSub_-3500</v>
      </c>
    </row>
    <row r="643" spans="1:20" x14ac:dyDescent="0.15">
      <c r="A643" s="16">
        <v>380641</v>
      </c>
      <c r="B643" s="16" t="s">
        <v>230</v>
      </c>
      <c r="C643" s="16">
        <v>1</v>
      </c>
      <c r="D643" s="16">
        <v>2</v>
      </c>
      <c r="E643" s="20">
        <v>214</v>
      </c>
      <c r="F643" s="19" t="s">
        <v>3967</v>
      </c>
      <c r="I643">
        <v>1808294</v>
      </c>
      <c r="J643" t="s">
        <v>3968</v>
      </c>
      <c r="K643">
        <v>1889000</v>
      </c>
      <c r="L643" t="s">
        <v>3969</v>
      </c>
      <c r="M643">
        <v>500000</v>
      </c>
      <c r="N643" t="s">
        <v>3970</v>
      </c>
      <c r="O643">
        <v>107</v>
      </c>
      <c r="P643" t="s">
        <v>3971</v>
      </c>
      <c r="Q643">
        <v>0</v>
      </c>
      <c r="R643" t="s">
        <v>3972</v>
      </c>
      <c r="S643">
        <v>-3500</v>
      </c>
      <c r="T643" s="7" t="str">
        <f t="shared" ref="T643:T706" si="10">F643&amp;"_"&amp;INT(I643*0.65)&amp;";"&amp;J643&amp;"_"&amp;INT(K643*0.4)&amp;";"&amp;L643&amp;"_"&amp;M643&amp;";"&amp;N643&amp;"_"&amp;O643&amp;";"&amp;P643&amp;"_"&amp;Q643&amp;";"&amp;R643&amp;"_"&amp;S643</f>
        <v>hp_1175391;atk_755600;hit_500000;miss_107;cirt_0;cirtSub_-3500</v>
      </c>
    </row>
    <row r="644" spans="1:20" x14ac:dyDescent="0.15">
      <c r="A644" s="16">
        <v>380642</v>
      </c>
      <c r="B644" s="16" t="s">
        <v>230</v>
      </c>
      <c r="C644" s="16">
        <v>1</v>
      </c>
      <c r="D644" s="16">
        <v>2</v>
      </c>
      <c r="E644" s="20">
        <v>215</v>
      </c>
      <c r="F644" s="19" t="s">
        <v>3967</v>
      </c>
      <c r="I644">
        <v>1836836</v>
      </c>
      <c r="J644" t="s">
        <v>3968</v>
      </c>
      <c r="K644">
        <v>1914000</v>
      </c>
      <c r="L644" t="s">
        <v>3969</v>
      </c>
      <c r="M644">
        <v>500000</v>
      </c>
      <c r="N644" t="s">
        <v>3970</v>
      </c>
      <c r="O644">
        <v>107</v>
      </c>
      <c r="P644" t="s">
        <v>3971</v>
      </c>
      <c r="Q644">
        <v>0</v>
      </c>
      <c r="R644" t="s">
        <v>3972</v>
      </c>
      <c r="S644">
        <v>-3500</v>
      </c>
      <c r="T644" s="7" t="str">
        <f t="shared" si="10"/>
        <v>hp_1193943;atk_765600;hit_500000;miss_107;cirt_0;cirtSub_-3500</v>
      </c>
    </row>
    <row r="645" spans="1:20" x14ac:dyDescent="0.15">
      <c r="A645" s="16">
        <v>380643</v>
      </c>
      <c r="B645" s="16" t="s">
        <v>230</v>
      </c>
      <c r="C645" s="16">
        <v>1</v>
      </c>
      <c r="D645" s="16">
        <v>2</v>
      </c>
      <c r="E645" s="20">
        <v>215</v>
      </c>
      <c r="F645" s="19" t="s">
        <v>3967</v>
      </c>
      <c r="I645">
        <v>1836836</v>
      </c>
      <c r="J645" t="s">
        <v>3968</v>
      </c>
      <c r="K645">
        <v>1914000</v>
      </c>
      <c r="L645" t="s">
        <v>3969</v>
      </c>
      <c r="M645">
        <v>500000</v>
      </c>
      <c r="N645" t="s">
        <v>3970</v>
      </c>
      <c r="O645">
        <v>107</v>
      </c>
      <c r="P645" t="s">
        <v>3971</v>
      </c>
      <c r="Q645">
        <v>0</v>
      </c>
      <c r="R645" t="s">
        <v>3972</v>
      </c>
      <c r="S645">
        <v>-3500</v>
      </c>
      <c r="T645" s="7" t="str">
        <f t="shared" si="10"/>
        <v>hp_1193943;atk_765600;hit_500000;miss_107;cirt_0;cirtSub_-3500</v>
      </c>
    </row>
    <row r="646" spans="1:20" x14ac:dyDescent="0.15">
      <c r="A646" s="16">
        <v>380644</v>
      </c>
      <c r="B646" s="16" t="s">
        <v>230</v>
      </c>
      <c r="C646" s="16">
        <v>1</v>
      </c>
      <c r="D646" s="16">
        <v>2</v>
      </c>
      <c r="E646" s="20">
        <v>215</v>
      </c>
      <c r="F646" s="19" t="s">
        <v>3967</v>
      </c>
      <c r="I646">
        <v>1836836</v>
      </c>
      <c r="J646" t="s">
        <v>3968</v>
      </c>
      <c r="K646">
        <v>1914000</v>
      </c>
      <c r="L646" t="s">
        <v>3969</v>
      </c>
      <c r="M646">
        <v>500000</v>
      </c>
      <c r="N646" t="s">
        <v>3970</v>
      </c>
      <c r="O646">
        <v>107</v>
      </c>
      <c r="P646" t="s">
        <v>3971</v>
      </c>
      <c r="Q646">
        <v>0</v>
      </c>
      <c r="R646" t="s">
        <v>3972</v>
      </c>
      <c r="S646">
        <v>-3500</v>
      </c>
      <c r="T646" s="7" t="str">
        <f t="shared" si="10"/>
        <v>hp_1193943;atk_765600;hit_500000;miss_107;cirt_0;cirtSub_-3500</v>
      </c>
    </row>
    <row r="647" spans="1:20" x14ac:dyDescent="0.15">
      <c r="A647" s="16">
        <v>380645</v>
      </c>
      <c r="B647" s="16" t="s">
        <v>230</v>
      </c>
      <c r="C647" s="16">
        <v>1</v>
      </c>
      <c r="D647" s="16">
        <v>2</v>
      </c>
      <c r="E647" s="20">
        <v>216</v>
      </c>
      <c r="F647" s="19" t="s">
        <v>3967</v>
      </c>
      <c r="I647">
        <v>1865378</v>
      </c>
      <c r="J647" t="s">
        <v>3968</v>
      </c>
      <c r="K647">
        <v>1939000</v>
      </c>
      <c r="L647" t="s">
        <v>3969</v>
      </c>
      <c r="M647">
        <v>500000</v>
      </c>
      <c r="N647" t="s">
        <v>3970</v>
      </c>
      <c r="O647">
        <v>108</v>
      </c>
      <c r="P647" t="s">
        <v>3971</v>
      </c>
      <c r="Q647">
        <v>0</v>
      </c>
      <c r="R647" t="s">
        <v>3972</v>
      </c>
      <c r="S647">
        <v>-3500</v>
      </c>
      <c r="T647" s="7" t="str">
        <f t="shared" si="10"/>
        <v>hp_1212495;atk_775600;hit_500000;miss_108;cirt_0;cirtSub_-3500</v>
      </c>
    </row>
    <row r="648" spans="1:20" x14ac:dyDescent="0.15">
      <c r="A648" s="16">
        <v>380646</v>
      </c>
      <c r="B648" s="16" t="s">
        <v>230</v>
      </c>
      <c r="C648" s="16">
        <v>1</v>
      </c>
      <c r="D648" s="16">
        <v>2</v>
      </c>
      <c r="E648" s="20">
        <v>216</v>
      </c>
      <c r="F648" s="19" t="s">
        <v>3967</v>
      </c>
      <c r="I648">
        <v>1865378</v>
      </c>
      <c r="J648" t="s">
        <v>3968</v>
      </c>
      <c r="K648">
        <v>1939000</v>
      </c>
      <c r="L648" t="s">
        <v>3969</v>
      </c>
      <c r="M648">
        <v>500000</v>
      </c>
      <c r="N648" t="s">
        <v>3970</v>
      </c>
      <c r="O648">
        <v>108</v>
      </c>
      <c r="P648" t="s">
        <v>3971</v>
      </c>
      <c r="Q648">
        <v>0</v>
      </c>
      <c r="R648" t="s">
        <v>3972</v>
      </c>
      <c r="S648">
        <v>-3500</v>
      </c>
      <c r="T648" s="7" t="str">
        <f t="shared" si="10"/>
        <v>hp_1212495;atk_775600;hit_500000;miss_108;cirt_0;cirtSub_-3500</v>
      </c>
    </row>
    <row r="649" spans="1:20" x14ac:dyDescent="0.15">
      <c r="A649" s="16">
        <v>380647</v>
      </c>
      <c r="B649" s="16" t="s">
        <v>230</v>
      </c>
      <c r="C649" s="16">
        <v>1</v>
      </c>
      <c r="D649" s="16">
        <v>2</v>
      </c>
      <c r="E649" s="20">
        <v>216</v>
      </c>
      <c r="F649" s="19" t="s">
        <v>3967</v>
      </c>
      <c r="I649">
        <v>1865378</v>
      </c>
      <c r="J649" t="s">
        <v>3968</v>
      </c>
      <c r="K649">
        <v>1939000</v>
      </c>
      <c r="L649" t="s">
        <v>3969</v>
      </c>
      <c r="M649">
        <v>500000</v>
      </c>
      <c r="N649" t="s">
        <v>3970</v>
      </c>
      <c r="O649">
        <v>108</v>
      </c>
      <c r="P649" t="s">
        <v>3971</v>
      </c>
      <c r="Q649">
        <v>0</v>
      </c>
      <c r="R649" t="s">
        <v>3972</v>
      </c>
      <c r="S649">
        <v>-3500</v>
      </c>
      <c r="T649" s="7" t="str">
        <f t="shared" si="10"/>
        <v>hp_1212495;atk_775600;hit_500000;miss_108;cirt_0;cirtSub_-3500</v>
      </c>
    </row>
    <row r="650" spans="1:20" x14ac:dyDescent="0.15">
      <c r="A650" s="16">
        <v>380648</v>
      </c>
      <c r="B650" s="16" t="s">
        <v>230</v>
      </c>
      <c r="C650" s="16">
        <v>1</v>
      </c>
      <c r="D650" s="16">
        <v>2</v>
      </c>
      <c r="E650" s="20">
        <v>217</v>
      </c>
      <c r="F650" s="19" t="s">
        <v>3967</v>
      </c>
      <c r="I650">
        <v>1893920</v>
      </c>
      <c r="J650" t="s">
        <v>3968</v>
      </c>
      <c r="K650">
        <v>1964000</v>
      </c>
      <c r="L650" t="s">
        <v>3969</v>
      </c>
      <c r="M650">
        <v>500000</v>
      </c>
      <c r="N650" t="s">
        <v>3970</v>
      </c>
      <c r="O650">
        <v>108</v>
      </c>
      <c r="P650" t="s">
        <v>3971</v>
      </c>
      <c r="Q650">
        <v>0</v>
      </c>
      <c r="R650" t="s">
        <v>3972</v>
      </c>
      <c r="S650">
        <v>-3500</v>
      </c>
      <c r="T650" s="7" t="str">
        <f t="shared" si="10"/>
        <v>hp_1231048;atk_785600;hit_500000;miss_108;cirt_0;cirtSub_-3500</v>
      </c>
    </row>
    <row r="651" spans="1:20" x14ac:dyDescent="0.15">
      <c r="A651" s="16">
        <v>380649</v>
      </c>
      <c r="B651" s="16" t="s">
        <v>230</v>
      </c>
      <c r="C651" s="16">
        <v>1</v>
      </c>
      <c r="D651" s="16">
        <v>2</v>
      </c>
      <c r="E651" s="20">
        <v>217</v>
      </c>
      <c r="F651" s="19" t="s">
        <v>3967</v>
      </c>
      <c r="I651">
        <v>1893920</v>
      </c>
      <c r="J651" t="s">
        <v>3968</v>
      </c>
      <c r="K651">
        <v>1964000</v>
      </c>
      <c r="L651" t="s">
        <v>3969</v>
      </c>
      <c r="M651">
        <v>500000</v>
      </c>
      <c r="N651" t="s">
        <v>3970</v>
      </c>
      <c r="O651">
        <v>108</v>
      </c>
      <c r="P651" t="s">
        <v>3971</v>
      </c>
      <c r="Q651">
        <v>0</v>
      </c>
      <c r="R651" t="s">
        <v>3972</v>
      </c>
      <c r="S651">
        <v>-3500</v>
      </c>
      <c r="T651" s="7" t="str">
        <f t="shared" si="10"/>
        <v>hp_1231048;atk_785600;hit_500000;miss_108;cirt_0;cirtSub_-3500</v>
      </c>
    </row>
    <row r="652" spans="1:20" x14ac:dyDescent="0.15">
      <c r="A652" s="16">
        <v>380650</v>
      </c>
      <c r="B652" s="16" t="s">
        <v>230</v>
      </c>
      <c r="C652" s="16">
        <v>1</v>
      </c>
      <c r="D652" s="16">
        <v>2</v>
      </c>
      <c r="E652" s="20">
        <v>217</v>
      </c>
      <c r="F652" s="19" t="s">
        <v>3967</v>
      </c>
      <c r="I652">
        <v>1893920</v>
      </c>
      <c r="J652" t="s">
        <v>3968</v>
      </c>
      <c r="K652">
        <v>1964000</v>
      </c>
      <c r="L652" t="s">
        <v>3969</v>
      </c>
      <c r="M652">
        <v>500000</v>
      </c>
      <c r="N652" t="s">
        <v>3970</v>
      </c>
      <c r="O652">
        <v>108</v>
      </c>
      <c r="P652" t="s">
        <v>3971</v>
      </c>
      <c r="Q652">
        <v>0</v>
      </c>
      <c r="R652" t="s">
        <v>3972</v>
      </c>
      <c r="S652">
        <v>-3500</v>
      </c>
      <c r="T652" s="7" t="str">
        <f t="shared" si="10"/>
        <v>hp_1231048;atk_785600;hit_500000;miss_108;cirt_0;cirtSub_-3500</v>
      </c>
    </row>
    <row r="653" spans="1:20" x14ac:dyDescent="0.15">
      <c r="A653" s="16">
        <v>380651</v>
      </c>
      <c r="B653" s="16" t="s">
        <v>230</v>
      </c>
      <c r="C653" s="16">
        <v>1</v>
      </c>
      <c r="D653" s="16">
        <v>2</v>
      </c>
      <c r="E653" s="20">
        <v>218</v>
      </c>
      <c r="F653" s="19" t="s">
        <v>3967</v>
      </c>
      <c r="I653">
        <v>1922463</v>
      </c>
      <c r="J653" t="s">
        <v>3968</v>
      </c>
      <c r="K653">
        <v>1989000</v>
      </c>
      <c r="L653" t="s">
        <v>3969</v>
      </c>
      <c r="M653">
        <v>500000</v>
      </c>
      <c r="N653" t="s">
        <v>3970</v>
      </c>
      <c r="O653">
        <v>109</v>
      </c>
      <c r="P653" t="s">
        <v>3971</v>
      </c>
      <c r="Q653">
        <v>0</v>
      </c>
      <c r="R653" t="s">
        <v>3972</v>
      </c>
      <c r="S653">
        <v>-3500</v>
      </c>
      <c r="T653" s="7" t="str">
        <f t="shared" si="10"/>
        <v>hp_1249600;atk_795600;hit_500000;miss_109;cirt_0;cirtSub_-3500</v>
      </c>
    </row>
    <row r="654" spans="1:20" x14ac:dyDescent="0.15">
      <c r="A654" s="16">
        <v>380652</v>
      </c>
      <c r="B654" s="16" t="s">
        <v>230</v>
      </c>
      <c r="C654" s="16">
        <v>1</v>
      </c>
      <c r="D654" s="16">
        <v>2</v>
      </c>
      <c r="E654" s="20">
        <v>218</v>
      </c>
      <c r="F654" s="19" t="s">
        <v>3967</v>
      </c>
      <c r="I654">
        <v>1922463</v>
      </c>
      <c r="J654" t="s">
        <v>3968</v>
      </c>
      <c r="K654">
        <v>1989000</v>
      </c>
      <c r="L654" t="s">
        <v>3969</v>
      </c>
      <c r="M654">
        <v>500000</v>
      </c>
      <c r="N654" t="s">
        <v>3970</v>
      </c>
      <c r="O654">
        <v>109</v>
      </c>
      <c r="P654" t="s">
        <v>3971</v>
      </c>
      <c r="Q654">
        <v>0</v>
      </c>
      <c r="R654" t="s">
        <v>3972</v>
      </c>
      <c r="S654">
        <v>-3500</v>
      </c>
      <c r="T654" s="7" t="str">
        <f t="shared" si="10"/>
        <v>hp_1249600;atk_795600;hit_500000;miss_109;cirt_0;cirtSub_-3500</v>
      </c>
    </row>
    <row r="655" spans="1:20" x14ac:dyDescent="0.15">
      <c r="A655" s="16">
        <v>380653</v>
      </c>
      <c r="B655" s="16" t="s">
        <v>230</v>
      </c>
      <c r="C655" s="16">
        <v>1</v>
      </c>
      <c r="D655" s="16">
        <v>2</v>
      </c>
      <c r="E655" s="20">
        <v>218</v>
      </c>
      <c r="F655" s="19" t="s">
        <v>3967</v>
      </c>
      <c r="I655">
        <v>1922463</v>
      </c>
      <c r="J655" t="s">
        <v>3968</v>
      </c>
      <c r="K655">
        <v>1989000</v>
      </c>
      <c r="L655" t="s">
        <v>3969</v>
      </c>
      <c r="M655">
        <v>500000</v>
      </c>
      <c r="N655" t="s">
        <v>3970</v>
      </c>
      <c r="O655">
        <v>109</v>
      </c>
      <c r="P655" t="s">
        <v>3971</v>
      </c>
      <c r="Q655">
        <v>0</v>
      </c>
      <c r="R655" t="s">
        <v>3972</v>
      </c>
      <c r="S655">
        <v>-3500</v>
      </c>
      <c r="T655" s="7" t="str">
        <f t="shared" si="10"/>
        <v>hp_1249600;atk_795600;hit_500000;miss_109;cirt_0;cirtSub_-3500</v>
      </c>
    </row>
    <row r="656" spans="1:20" x14ac:dyDescent="0.15">
      <c r="A656" s="16">
        <v>380654</v>
      </c>
      <c r="B656" s="16" t="s">
        <v>230</v>
      </c>
      <c r="C656" s="16">
        <v>1</v>
      </c>
      <c r="D656" s="16">
        <v>2</v>
      </c>
      <c r="E656" s="20">
        <v>219</v>
      </c>
      <c r="F656" s="19" t="s">
        <v>3967</v>
      </c>
      <c r="I656">
        <v>1951005</v>
      </c>
      <c r="J656" t="s">
        <v>3968</v>
      </c>
      <c r="K656">
        <v>2019000</v>
      </c>
      <c r="L656" t="s">
        <v>3969</v>
      </c>
      <c r="M656">
        <v>500000</v>
      </c>
      <c r="N656" t="s">
        <v>3970</v>
      </c>
      <c r="O656">
        <v>109</v>
      </c>
      <c r="P656" t="s">
        <v>3971</v>
      </c>
      <c r="Q656">
        <v>0</v>
      </c>
      <c r="R656" t="s">
        <v>3972</v>
      </c>
      <c r="S656">
        <v>-3500</v>
      </c>
      <c r="T656" s="7" t="str">
        <f t="shared" si="10"/>
        <v>hp_1268153;atk_807600;hit_500000;miss_109;cirt_0;cirtSub_-3500</v>
      </c>
    </row>
    <row r="657" spans="1:20" x14ac:dyDescent="0.15">
      <c r="A657" s="16">
        <v>380655</v>
      </c>
      <c r="B657" s="16" t="s">
        <v>230</v>
      </c>
      <c r="C657" s="16">
        <v>1</v>
      </c>
      <c r="D657" s="16">
        <v>2</v>
      </c>
      <c r="E657" s="20">
        <v>219</v>
      </c>
      <c r="F657" s="19" t="s">
        <v>3967</v>
      </c>
      <c r="I657">
        <v>1951005</v>
      </c>
      <c r="J657" t="s">
        <v>3968</v>
      </c>
      <c r="K657">
        <v>2019000</v>
      </c>
      <c r="L657" t="s">
        <v>3969</v>
      </c>
      <c r="M657">
        <v>500000</v>
      </c>
      <c r="N657" t="s">
        <v>3970</v>
      </c>
      <c r="O657">
        <v>109</v>
      </c>
      <c r="P657" t="s">
        <v>3971</v>
      </c>
      <c r="Q657">
        <v>0</v>
      </c>
      <c r="R657" t="s">
        <v>3972</v>
      </c>
      <c r="S657">
        <v>-3500</v>
      </c>
      <c r="T657" s="7" t="str">
        <f t="shared" si="10"/>
        <v>hp_1268153;atk_807600;hit_500000;miss_109;cirt_0;cirtSub_-3500</v>
      </c>
    </row>
    <row r="658" spans="1:20" x14ac:dyDescent="0.15">
      <c r="A658" s="16">
        <v>380656</v>
      </c>
      <c r="B658" s="16" t="s">
        <v>230</v>
      </c>
      <c r="C658" s="16">
        <v>1</v>
      </c>
      <c r="D658" s="16">
        <v>2</v>
      </c>
      <c r="E658" s="20">
        <v>219</v>
      </c>
      <c r="F658" s="19" t="s">
        <v>3967</v>
      </c>
      <c r="I658">
        <v>1951005</v>
      </c>
      <c r="J658" t="s">
        <v>3968</v>
      </c>
      <c r="K658">
        <v>2019000</v>
      </c>
      <c r="L658" t="s">
        <v>3969</v>
      </c>
      <c r="M658">
        <v>500000</v>
      </c>
      <c r="N658" t="s">
        <v>3970</v>
      </c>
      <c r="O658">
        <v>109</v>
      </c>
      <c r="P658" t="s">
        <v>3971</v>
      </c>
      <c r="Q658">
        <v>0</v>
      </c>
      <c r="R658" t="s">
        <v>3972</v>
      </c>
      <c r="S658">
        <v>-3500</v>
      </c>
      <c r="T658" s="7" t="str">
        <f t="shared" si="10"/>
        <v>hp_1268153;atk_807600;hit_500000;miss_109;cirt_0;cirtSub_-3500</v>
      </c>
    </row>
    <row r="659" spans="1:20" x14ac:dyDescent="0.15">
      <c r="A659" s="16">
        <v>380657</v>
      </c>
      <c r="B659" s="16" t="s">
        <v>230</v>
      </c>
      <c r="C659" s="16">
        <v>1</v>
      </c>
      <c r="D659" s="16">
        <v>2</v>
      </c>
      <c r="E659" s="20">
        <v>220</v>
      </c>
      <c r="F659" s="19" t="s">
        <v>3967</v>
      </c>
      <c r="I659">
        <v>1979547</v>
      </c>
      <c r="J659" t="s">
        <v>3968</v>
      </c>
      <c r="K659">
        <v>2049000</v>
      </c>
      <c r="L659" t="s">
        <v>3969</v>
      </c>
      <c r="M659">
        <v>500000</v>
      </c>
      <c r="N659" t="s">
        <v>3970</v>
      </c>
      <c r="O659">
        <v>110</v>
      </c>
      <c r="P659" t="s">
        <v>3971</v>
      </c>
      <c r="Q659">
        <v>0</v>
      </c>
      <c r="R659" t="s">
        <v>3972</v>
      </c>
      <c r="S659">
        <v>-3500</v>
      </c>
      <c r="T659" s="7" t="str">
        <f t="shared" si="10"/>
        <v>hp_1286705;atk_819600;hit_500000;miss_110;cirt_0;cirtSub_-3500</v>
      </c>
    </row>
    <row r="660" spans="1:20" x14ac:dyDescent="0.15">
      <c r="A660" s="16">
        <v>380658</v>
      </c>
      <c r="B660" s="16" t="s">
        <v>230</v>
      </c>
      <c r="C660" s="16">
        <v>1</v>
      </c>
      <c r="D660" s="16">
        <v>2</v>
      </c>
      <c r="E660" s="20">
        <v>220</v>
      </c>
      <c r="F660" s="19" t="s">
        <v>3967</v>
      </c>
      <c r="I660">
        <v>1979547</v>
      </c>
      <c r="J660" t="s">
        <v>3968</v>
      </c>
      <c r="K660">
        <v>2049000</v>
      </c>
      <c r="L660" t="s">
        <v>3969</v>
      </c>
      <c r="M660">
        <v>500000</v>
      </c>
      <c r="N660" t="s">
        <v>3970</v>
      </c>
      <c r="O660">
        <v>110</v>
      </c>
      <c r="P660" t="s">
        <v>3971</v>
      </c>
      <c r="Q660">
        <v>0</v>
      </c>
      <c r="R660" t="s">
        <v>3972</v>
      </c>
      <c r="S660">
        <v>-3500</v>
      </c>
      <c r="T660" s="7" t="str">
        <f t="shared" si="10"/>
        <v>hp_1286705;atk_819600;hit_500000;miss_110;cirt_0;cirtSub_-3500</v>
      </c>
    </row>
    <row r="661" spans="1:20" x14ac:dyDescent="0.15">
      <c r="A661" s="16">
        <v>380659</v>
      </c>
      <c r="B661" s="16" t="s">
        <v>230</v>
      </c>
      <c r="C661" s="16">
        <v>1</v>
      </c>
      <c r="D661" s="16">
        <v>2</v>
      </c>
      <c r="E661" s="20">
        <v>220</v>
      </c>
      <c r="F661" s="19" t="s">
        <v>3967</v>
      </c>
      <c r="I661">
        <v>1979547</v>
      </c>
      <c r="J661" t="s">
        <v>3968</v>
      </c>
      <c r="K661">
        <v>2049000</v>
      </c>
      <c r="L661" t="s">
        <v>3969</v>
      </c>
      <c r="M661">
        <v>500000</v>
      </c>
      <c r="N661" t="s">
        <v>3970</v>
      </c>
      <c r="O661">
        <v>110</v>
      </c>
      <c r="P661" t="s">
        <v>3971</v>
      </c>
      <c r="Q661">
        <v>0</v>
      </c>
      <c r="R661" t="s">
        <v>3972</v>
      </c>
      <c r="S661">
        <v>-3500</v>
      </c>
      <c r="T661" s="7" t="str">
        <f t="shared" si="10"/>
        <v>hp_1286705;atk_819600;hit_500000;miss_110;cirt_0;cirtSub_-3500</v>
      </c>
    </row>
    <row r="662" spans="1:20" x14ac:dyDescent="0.15">
      <c r="A662" s="16">
        <v>380660</v>
      </c>
      <c r="B662" s="16" t="s">
        <v>230</v>
      </c>
      <c r="C662" s="16">
        <v>1</v>
      </c>
      <c r="D662" s="16">
        <v>2</v>
      </c>
      <c r="E662" s="20">
        <v>221</v>
      </c>
      <c r="F662" s="19" t="s">
        <v>3967</v>
      </c>
      <c r="I662">
        <v>2008089</v>
      </c>
      <c r="J662" t="s">
        <v>3968</v>
      </c>
      <c r="K662">
        <v>2079000</v>
      </c>
      <c r="L662" t="s">
        <v>3969</v>
      </c>
      <c r="M662">
        <v>500000</v>
      </c>
      <c r="N662" t="s">
        <v>3970</v>
      </c>
      <c r="O662">
        <v>110</v>
      </c>
      <c r="P662" t="s">
        <v>3971</v>
      </c>
      <c r="Q662">
        <v>0</v>
      </c>
      <c r="R662" t="s">
        <v>3972</v>
      </c>
      <c r="S662">
        <v>-3500</v>
      </c>
      <c r="T662" s="7" t="str">
        <f t="shared" si="10"/>
        <v>hp_1305257;atk_831600;hit_500000;miss_110;cirt_0;cirtSub_-3500</v>
      </c>
    </row>
    <row r="663" spans="1:20" x14ac:dyDescent="0.15">
      <c r="A663" s="16">
        <v>380661</v>
      </c>
      <c r="B663" s="16" t="s">
        <v>230</v>
      </c>
      <c r="C663" s="16">
        <v>1</v>
      </c>
      <c r="D663" s="16">
        <v>2</v>
      </c>
      <c r="E663" s="20">
        <v>221</v>
      </c>
      <c r="F663" s="19" t="s">
        <v>3967</v>
      </c>
      <c r="I663">
        <v>2008089</v>
      </c>
      <c r="J663" t="s">
        <v>3968</v>
      </c>
      <c r="K663">
        <v>2079000</v>
      </c>
      <c r="L663" t="s">
        <v>3969</v>
      </c>
      <c r="M663">
        <v>500000</v>
      </c>
      <c r="N663" t="s">
        <v>3970</v>
      </c>
      <c r="O663">
        <v>110</v>
      </c>
      <c r="P663" t="s">
        <v>3971</v>
      </c>
      <c r="Q663">
        <v>0</v>
      </c>
      <c r="R663" t="s">
        <v>3972</v>
      </c>
      <c r="S663">
        <v>-3500</v>
      </c>
      <c r="T663" s="7" t="str">
        <f t="shared" si="10"/>
        <v>hp_1305257;atk_831600;hit_500000;miss_110;cirt_0;cirtSub_-3500</v>
      </c>
    </row>
    <row r="664" spans="1:20" x14ac:dyDescent="0.15">
      <c r="A664" s="16">
        <v>380662</v>
      </c>
      <c r="B664" s="16" t="s">
        <v>230</v>
      </c>
      <c r="C664" s="16">
        <v>1</v>
      </c>
      <c r="D664" s="16">
        <v>2</v>
      </c>
      <c r="E664" s="20">
        <v>221</v>
      </c>
      <c r="F664" s="19" t="s">
        <v>3967</v>
      </c>
      <c r="I664">
        <v>2008089</v>
      </c>
      <c r="J664" t="s">
        <v>3968</v>
      </c>
      <c r="K664">
        <v>2079000</v>
      </c>
      <c r="L664" t="s">
        <v>3969</v>
      </c>
      <c r="M664">
        <v>500000</v>
      </c>
      <c r="N664" t="s">
        <v>3970</v>
      </c>
      <c r="O664">
        <v>110</v>
      </c>
      <c r="P664" t="s">
        <v>3971</v>
      </c>
      <c r="Q664">
        <v>0</v>
      </c>
      <c r="R664" t="s">
        <v>3972</v>
      </c>
      <c r="S664">
        <v>-3500</v>
      </c>
      <c r="T664" s="7" t="str">
        <f t="shared" si="10"/>
        <v>hp_1305257;atk_831600;hit_500000;miss_110;cirt_0;cirtSub_-3500</v>
      </c>
    </row>
    <row r="665" spans="1:20" x14ac:dyDescent="0.15">
      <c r="A665" s="16">
        <v>380663</v>
      </c>
      <c r="B665" s="16" t="s">
        <v>230</v>
      </c>
      <c r="C665" s="16">
        <v>1</v>
      </c>
      <c r="D665" s="16">
        <v>2</v>
      </c>
      <c r="E665" s="20">
        <v>222</v>
      </c>
      <c r="F665" s="19" t="s">
        <v>3967</v>
      </c>
      <c r="I665">
        <v>2036631</v>
      </c>
      <c r="J665" t="s">
        <v>3968</v>
      </c>
      <c r="K665">
        <v>2109000</v>
      </c>
      <c r="L665" t="s">
        <v>3969</v>
      </c>
      <c r="M665">
        <v>500000</v>
      </c>
      <c r="N665" t="s">
        <v>3970</v>
      </c>
      <c r="O665">
        <v>111</v>
      </c>
      <c r="P665" t="s">
        <v>3971</v>
      </c>
      <c r="Q665">
        <v>0</v>
      </c>
      <c r="R665" t="s">
        <v>3972</v>
      </c>
      <c r="S665">
        <v>-3500</v>
      </c>
      <c r="T665" s="7" t="str">
        <f t="shared" si="10"/>
        <v>hp_1323810;atk_843600;hit_500000;miss_111;cirt_0;cirtSub_-3500</v>
      </c>
    </row>
    <row r="666" spans="1:20" x14ac:dyDescent="0.15">
      <c r="A666" s="16">
        <v>380664</v>
      </c>
      <c r="B666" s="16" t="s">
        <v>230</v>
      </c>
      <c r="C666" s="16">
        <v>1</v>
      </c>
      <c r="D666" s="16">
        <v>2</v>
      </c>
      <c r="E666" s="20">
        <v>222</v>
      </c>
      <c r="F666" s="19" t="s">
        <v>3967</v>
      </c>
      <c r="I666">
        <v>2036631</v>
      </c>
      <c r="J666" t="s">
        <v>3968</v>
      </c>
      <c r="K666">
        <v>2109000</v>
      </c>
      <c r="L666" t="s">
        <v>3969</v>
      </c>
      <c r="M666">
        <v>500000</v>
      </c>
      <c r="N666" t="s">
        <v>3970</v>
      </c>
      <c r="O666">
        <v>111</v>
      </c>
      <c r="P666" t="s">
        <v>3971</v>
      </c>
      <c r="Q666">
        <v>0</v>
      </c>
      <c r="R666" t="s">
        <v>3972</v>
      </c>
      <c r="S666">
        <v>-3500</v>
      </c>
      <c r="T666" s="7" t="str">
        <f t="shared" si="10"/>
        <v>hp_1323810;atk_843600;hit_500000;miss_111;cirt_0;cirtSub_-3500</v>
      </c>
    </row>
    <row r="667" spans="1:20" x14ac:dyDescent="0.15">
      <c r="A667" s="16">
        <v>380665</v>
      </c>
      <c r="B667" s="16" t="s">
        <v>230</v>
      </c>
      <c r="C667" s="16">
        <v>1</v>
      </c>
      <c r="D667" s="16">
        <v>2</v>
      </c>
      <c r="E667" s="20">
        <v>222</v>
      </c>
      <c r="F667" s="19" t="s">
        <v>3967</v>
      </c>
      <c r="I667">
        <v>2036631</v>
      </c>
      <c r="J667" t="s">
        <v>3968</v>
      </c>
      <c r="K667">
        <v>2109000</v>
      </c>
      <c r="L667" t="s">
        <v>3969</v>
      </c>
      <c r="M667">
        <v>500000</v>
      </c>
      <c r="N667" t="s">
        <v>3970</v>
      </c>
      <c r="O667">
        <v>111</v>
      </c>
      <c r="P667" t="s">
        <v>3971</v>
      </c>
      <c r="Q667">
        <v>0</v>
      </c>
      <c r="R667" t="s">
        <v>3972</v>
      </c>
      <c r="S667">
        <v>-3500</v>
      </c>
      <c r="T667" s="7" t="str">
        <f t="shared" si="10"/>
        <v>hp_1323810;atk_843600;hit_500000;miss_111;cirt_0;cirtSub_-3500</v>
      </c>
    </row>
    <row r="668" spans="1:20" x14ac:dyDescent="0.15">
      <c r="A668" s="16">
        <v>380666</v>
      </c>
      <c r="B668" s="16" t="s">
        <v>230</v>
      </c>
      <c r="C668" s="16">
        <v>1</v>
      </c>
      <c r="D668" s="16">
        <v>2</v>
      </c>
      <c r="E668" s="20">
        <v>223</v>
      </c>
      <c r="F668" s="19" t="s">
        <v>3967</v>
      </c>
      <c r="I668">
        <v>2065173</v>
      </c>
      <c r="J668" t="s">
        <v>3968</v>
      </c>
      <c r="K668">
        <v>2139000</v>
      </c>
      <c r="L668" t="s">
        <v>3969</v>
      </c>
      <c r="M668">
        <v>500000</v>
      </c>
      <c r="N668" t="s">
        <v>3970</v>
      </c>
      <c r="O668">
        <v>111</v>
      </c>
      <c r="P668" t="s">
        <v>3971</v>
      </c>
      <c r="Q668">
        <v>0</v>
      </c>
      <c r="R668" t="s">
        <v>3972</v>
      </c>
      <c r="S668">
        <v>-3500</v>
      </c>
      <c r="T668" s="7" t="str">
        <f t="shared" si="10"/>
        <v>hp_1342362;atk_855600;hit_500000;miss_111;cirt_0;cirtSub_-3500</v>
      </c>
    </row>
    <row r="669" spans="1:20" x14ac:dyDescent="0.15">
      <c r="A669" s="16">
        <v>380667</v>
      </c>
      <c r="B669" s="16" t="s">
        <v>230</v>
      </c>
      <c r="C669" s="16">
        <v>1</v>
      </c>
      <c r="D669" s="16">
        <v>2</v>
      </c>
      <c r="E669" s="20">
        <v>223</v>
      </c>
      <c r="F669" s="19" t="s">
        <v>3967</v>
      </c>
      <c r="I669">
        <v>2065173</v>
      </c>
      <c r="J669" t="s">
        <v>3968</v>
      </c>
      <c r="K669">
        <v>2139000</v>
      </c>
      <c r="L669" t="s">
        <v>3969</v>
      </c>
      <c r="M669">
        <v>500000</v>
      </c>
      <c r="N669" t="s">
        <v>3970</v>
      </c>
      <c r="O669">
        <v>111</v>
      </c>
      <c r="P669" t="s">
        <v>3971</v>
      </c>
      <c r="Q669">
        <v>0</v>
      </c>
      <c r="R669" t="s">
        <v>3972</v>
      </c>
      <c r="S669">
        <v>-3500</v>
      </c>
      <c r="T669" s="7" t="str">
        <f t="shared" si="10"/>
        <v>hp_1342362;atk_855600;hit_500000;miss_111;cirt_0;cirtSub_-3500</v>
      </c>
    </row>
    <row r="670" spans="1:20" x14ac:dyDescent="0.15">
      <c r="A670" s="16">
        <v>380668</v>
      </c>
      <c r="B670" s="16" t="s">
        <v>230</v>
      </c>
      <c r="C670" s="16">
        <v>1</v>
      </c>
      <c r="D670" s="16">
        <v>2</v>
      </c>
      <c r="E670" s="20">
        <v>223</v>
      </c>
      <c r="F670" s="19" t="s">
        <v>3967</v>
      </c>
      <c r="I670">
        <v>2065173</v>
      </c>
      <c r="J670" t="s">
        <v>3968</v>
      </c>
      <c r="K670">
        <v>2139000</v>
      </c>
      <c r="L670" t="s">
        <v>3969</v>
      </c>
      <c r="M670">
        <v>500000</v>
      </c>
      <c r="N670" t="s">
        <v>3970</v>
      </c>
      <c r="O670">
        <v>111</v>
      </c>
      <c r="P670" t="s">
        <v>3971</v>
      </c>
      <c r="Q670">
        <v>0</v>
      </c>
      <c r="R670" t="s">
        <v>3972</v>
      </c>
      <c r="S670">
        <v>-3500</v>
      </c>
      <c r="T670" s="7" t="str">
        <f t="shared" si="10"/>
        <v>hp_1342362;atk_855600;hit_500000;miss_111;cirt_0;cirtSub_-3500</v>
      </c>
    </row>
    <row r="671" spans="1:20" x14ac:dyDescent="0.15">
      <c r="A671" s="16">
        <v>380669</v>
      </c>
      <c r="B671" s="16" t="s">
        <v>230</v>
      </c>
      <c r="C671" s="16">
        <v>1</v>
      </c>
      <c r="D671" s="16">
        <v>2</v>
      </c>
      <c r="E671" s="20">
        <v>224</v>
      </c>
      <c r="F671" s="19" t="s">
        <v>3967</v>
      </c>
      <c r="I671">
        <v>2093716</v>
      </c>
      <c r="J671" t="s">
        <v>3968</v>
      </c>
      <c r="K671">
        <v>2169000</v>
      </c>
      <c r="L671" t="s">
        <v>3969</v>
      </c>
      <c r="M671">
        <v>500000</v>
      </c>
      <c r="N671" t="s">
        <v>3970</v>
      </c>
      <c r="O671">
        <v>112</v>
      </c>
      <c r="P671" t="s">
        <v>3971</v>
      </c>
      <c r="Q671">
        <v>0</v>
      </c>
      <c r="R671" t="s">
        <v>3972</v>
      </c>
      <c r="S671">
        <v>-3500</v>
      </c>
      <c r="T671" s="7" t="str">
        <f t="shared" si="10"/>
        <v>hp_1360915;atk_867600;hit_500000;miss_112;cirt_0;cirtSub_-3500</v>
      </c>
    </row>
    <row r="672" spans="1:20" x14ac:dyDescent="0.15">
      <c r="A672" s="16">
        <v>380670</v>
      </c>
      <c r="B672" s="16" t="s">
        <v>230</v>
      </c>
      <c r="C672" s="16">
        <v>1</v>
      </c>
      <c r="D672" s="16">
        <v>2</v>
      </c>
      <c r="E672" s="20">
        <v>224</v>
      </c>
      <c r="F672" s="19" t="s">
        <v>3967</v>
      </c>
      <c r="I672">
        <v>2093716</v>
      </c>
      <c r="J672" t="s">
        <v>3968</v>
      </c>
      <c r="K672">
        <v>2169000</v>
      </c>
      <c r="L672" t="s">
        <v>3969</v>
      </c>
      <c r="M672">
        <v>500000</v>
      </c>
      <c r="N672" t="s">
        <v>3970</v>
      </c>
      <c r="O672">
        <v>112</v>
      </c>
      <c r="P672" t="s">
        <v>3971</v>
      </c>
      <c r="Q672">
        <v>0</v>
      </c>
      <c r="R672" t="s">
        <v>3972</v>
      </c>
      <c r="S672">
        <v>-3500</v>
      </c>
      <c r="T672" s="7" t="str">
        <f t="shared" si="10"/>
        <v>hp_1360915;atk_867600;hit_500000;miss_112;cirt_0;cirtSub_-3500</v>
      </c>
    </row>
    <row r="673" spans="1:20" x14ac:dyDescent="0.15">
      <c r="A673" s="16">
        <v>380671</v>
      </c>
      <c r="B673" s="16" t="s">
        <v>230</v>
      </c>
      <c r="C673" s="16">
        <v>1</v>
      </c>
      <c r="D673" s="16">
        <v>2</v>
      </c>
      <c r="E673" s="20">
        <v>224</v>
      </c>
      <c r="F673" s="19" t="s">
        <v>3967</v>
      </c>
      <c r="I673">
        <v>2093716</v>
      </c>
      <c r="J673" t="s">
        <v>3968</v>
      </c>
      <c r="K673">
        <v>2169000</v>
      </c>
      <c r="L673" t="s">
        <v>3969</v>
      </c>
      <c r="M673">
        <v>500000</v>
      </c>
      <c r="N673" t="s">
        <v>3970</v>
      </c>
      <c r="O673">
        <v>112</v>
      </c>
      <c r="P673" t="s">
        <v>3971</v>
      </c>
      <c r="Q673">
        <v>0</v>
      </c>
      <c r="R673" t="s">
        <v>3972</v>
      </c>
      <c r="S673">
        <v>-3500</v>
      </c>
      <c r="T673" s="7" t="str">
        <f t="shared" si="10"/>
        <v>hp_1360915;atk_867600;hit_500000;miss_112;cirt_0;cirtSub_-3500</v>
      </c>
    </row>
    <row r="674" spans="1:20" x14ac:dyDescent="0.15">
      <c r="A674" s="16">
        <v>380672</v>
      </c>
      <c r="B674" s="16" t="s">
        <v>230</v>
      </c>
      <c r="C674" s="16">
        <v>1</v>
      </c>
      <c r="D674" s="16">
        <v>2</v>
      </c>
      <c r="E674" s="20">
        <v>225</v>
      </c>
      <c r="F674" s="19" t="s">
        <v>3967</v>
      </c>
      <c r="I674">
        <v>2122258</v>
      </c>
      <c r="J674" t="s">
        <v>3968</v>
      </c>
      <c r="K674">
        <v>2199000</v>
      </c>
      <c r="L674" t="s">
        <v>3969</v>
      </c>
      <c r="M674">
        <v>500000</v>
      </c>
      <c r="N674" t="s">
        <v>3970</v>
      </c>
      <c r="O674">
        <v>112</v>
      </c>
      <c r="P674" t="s">
        <v>3971</v>
      </c>
      <c r="Q674">
        <v>0</v>
      </c>
      <c r="R674" t="s">
        <v>3972</v>
      </c>
      <c r="S674">
        <v>-3500</v>
      </c>
      <c r="T674" s="7" t="str">
        <f t="shared" si="10"/>
        <v>hp_1379467;atk_879600;hit_500000;miss_112;cirt_0;cirtSub_-3500</v>
      </c>
    </row>
    <row r="675" spans="1:20" x14ac:dyDescent="0.15">
      <c r="A675" s="16">
        <v>380673</v>
      </c>
      <c r="B675" s="16" t="s">
        <v>230</v>
      </c>
      <c r="C675" s="16">
        <v>1</v>
      </c>
      <c r="D675" s="16">
        <v>2</v>
      </c>
      <c r="E675" s="20">
        <v>225</v>
      </c>
      <c r="F675" s="19" t="s">
        <v>3967</v>
      </c>
      <c r="I675">
        <v>2122258</v>
      </c>
      <c r="J675" t="s">
        <v>3968</v>
      </c>
      <c r="K675">
        <v>2199000</v>
      </c>
      <c r="L675" t="s">
        <v>3969</v>
      </c>
      <c r="M675">
        <v>500000</v>
      </c>
      <c r="N675" t="s">
        <v>3970</v>
      </c>
      <c r="O675">
        <v>112</v>
      </c>
      <c r="P675" t="s">
        <v>3971</v>
      </c>
      <c r="Q675">
        <v>0</v>
      </c>
      <c r="R675" t="s">
        <v>3972</v>
      </c>
      <c r="S675">
        <v>-3500</v>
      </c>
      <c r="T675" s="7" t="str">
        <f t="shared" si="10"/>
        <v>hp_1379467;atk_879600;hit_500000;miss_112;cirt_0;cirtSub_-3500</v>
      </c>
    </row>
    <row r="676" spans="1:20" x14ac:dyDescent="0.15">
      <c r="A676" s="16">
        <v>380674</v>
      </c>
      <c r="B676" s="16" t="s">
        <v>230</v>
      </c>
      <c r="C676" s="16">
        <v>1</v>
      </c>
      <c r="D676" s="16">
        <v>2</v>
      </c>
      <c r="E676" s="20">
        <v>225</v>
      </c>
      <c r="F676" s="19" t="s">
        <v>3967</v>
      </c>
      <c r="I676">
        <v>2122258</v>
      </c>
      <c r="J676" t="s">
        <v>3968</v>
      </c>
      <c r="K676">
        <v>2199000</v>
      </c>
      <c r="L676" t="s">
        <v>3969</v>
      </c>
      <c r="M676">
        <v>500000</v>
      </c>
      <c r="N676" t="s">
        <v>3970</v>
      </c>
      <c r="O676">
        <v>112</v>
      </c>
      <c r="P676" t="s">
        <v>3971</v>
      </c>
      <c r="Q676">
        <v>0</v>
      </c>
      <c r="R676" t="s">
        <v>3972</v>
      </c>
      <c r="S676">
        <v>-3500</v>
      </c>
      <c r="T676" s="7" t="str">
        <f t="shared" si="10"/>
        <v>hp_1379467;atk_879600;hit_500000;miss_112;cirt_0;cirtSub_-3500</v>
      </c>
    </row>
    <row r="677" spans="1:20" x14ac:dyDescent="0.15">
      <c r="A677" s="16">
        <v>380675</v>
      </c>
      <c r="B677" s="16" t="s">
        <v>230</v>
      </c>
      <c r="C677" s="16">
        <v>1</v>
      </c>
      <c r="D677" s="16">
        <v>2</v>
      </c>
      <c r="E677" s="20">
        <v>226</v>
      </c>
      <c r="F677" s="19" t="s">
        <v>3967</v>
      </c>
      <c r="I677">
        <v>2150800</v>
      </c>
      <c r="J677" t="s">
        <v>3968</v>
      </c>
      <c r="K677">
        <v>2229000</v>
      </c>
      <c r="L677" t="s">
        <v>3969</v>
      </c>
      <c r="M677">
        <v>500000</v>
      </c>
      <c r="N677" t="s">
        <v>3970</v>
      </c>
      <c r="O677">
        <v>113</v>
      </c>
      <c r="P677" t="s">
        <v>3971</v>
      </c>
      <c r="Q677">
        <v>0</v>
      </c>
      <c r="R677" t="s">
        <v>3972</v>
      </c>
      <c r="S677">
        <v>-3500</v>
      </c>
      <c r="T677" s="7" t="str">
        <f t="shared" si="10"/>
        <v>hp_1398020;atk_891600;hit_500000;miss_113;cirt_0;cirtSub_-3500</v>
      </c>
    </row>
    <row r="678" spans="1:20" x14ac:dyDescent="0.15">
      <c r="A678" s="16">
        <v>380676</v>
      </c>
      <c r="B678" s="16" t="s">
        <v>230</v>
      </c>
      <c r="C678" s="16">
        <v>1</v>
      </c>
      <c r="D678" s="16">
        <v>2</v>
      </c>
      <c r="E678" s="20">
        <v>226</v>
      </c>
      <c r="F678" s="19" t="s">
        <v>3967</v>
      </c>
      <c r="I678">
        <v>2150800</v>
      </c>
      <c r="J678" t="s">
        <v>3968</v>
      </c>
      <c r="K678">
        <v>2229000</v>
      </c>
      <c r="L678" t="s">
        <v>3969</v>
      </c>
      <c r="M678">
        <v>500000</v>
      </c>
      <c r="N678" t="s">
        <v>3970</v>
      </c>
      <c r="O678">
        <v>113</v>
      </c>
      <c r="P678" t="s">
        <v>3971</v>
      </c>
      <c r="Q678">
        <v>0</v>
      </c>
      <c r="R678" t="s">
        <v>3972</v>
      </c>
      <c r="S678">
        <v>-3500</v>
      </c>
      <c r="T678" s="7" t="str">
        <f t="shared" si="10"/>
        <v>hp_1398020;atk_891600;hit_500000;miss_113;cirt_0;cirtSub_-3500</v>
      </c>
    </row>
    <row r="679" spans="1:20" x14ac:dyDescent="0.15">
      <c r="A679" s="16">
        <v>380677</v>
      </c>
      <c r="B679" s="16" t="s">
        <v>230</v>
      </c>
      <c r="C679" s="16">
        <v>1</v>
      </c>
      <c r="D679" s="16">
        <v>2</v>
      </c>
      <c r="E679" s="20">
        <v>226</v>
      </c>
      <c r="F679" s="19" t="s">
        <v>3967</v>
      </c>
      <c r="I679">
        <v>2150800</v>
      </c>
      <c r="J679" t="s">
        <v>3968</v>
      </c>
      <c r="K679">
        <v>2229000</v>
      </c>
      <c r="L679" t="s">
        <v>3969</v>
      </c>
      <c r="M679">
        <v>500000</v>
      </c>
      <c r="N679" t="s">
        <v>3970</v>
      </c>
      <c r="O679">
        <v>113</v>
      </c>
      <c r="P679" t="s">
        <v>3971</v>
      </c>
      <c r="Q679">
        <v>0</v>
      </c>
      <c r="R679" t="s">
        <v>3972</v>
      </c>
      <c r="S679">
        <v>-3500</v>
      </c>
      <c r="T679" s="7" t="str">
        <f t="shared" si="10"/>
        <v>hp_1398020;atk_891600;hit_500000;miss_113;cirt_0;cirtSub_-3500</v>
      </c>
    </row>
    <row r="680" spans="1:20" x14ac:dyDescent="0.15">
      <c r="A680" s="16">
        <v>380678</v>
      </c>
      <c r="B680" s="16" t="s">
        <v>230</v>
      </c>
      <c r="C680" s="16">
        <v>1</v>
      </c>
      <c r="D680" s="16">
        <v>2</v>
      </c>
      <c r="E680" s="20">
        <v>227</v>
      </c>
      <c r="F680" s="19" t="s">
        <v>3967</v>
      </c>
      <c r="I680">
        <v>2179342</v>
      </c>
      <c r="J680" t="s">
        <v>3968</v>
      </c>
      <c r="K680">
        <v>2259000</v>
      </c>
      <c r="L680" t="s">
        <v>3969</v>
      </c>
      <c r="M680">
        <v>500000</v>
      </c>
      <c r="N680" t="s">
        <v>3970</v>
      </c>
      <c r="O680">
        <v>113</v>
      </c>
      <c r="P680" t="s">
        <v>3971</v>
      </c>
      <c r="Q680">
        <v>0</v>
      </c>
      <c r="R680" t="s">
        <v>3972</v>
      </c>
      <c r="S680">
        <v>-3500</v>
      </c>
      <c r="T680" s="7" t="str">
        <f t="shared" si="10"/>
        <v>hp_1416572;atk_903600;hit_500000;miss_113;cirt_0;cirtSub_-3500</v>
      </c>
    </row>
    <row r="681" spans="1:20" x14ac:dyDescent="0.15">
      <c r="A681" s="16">
        <v>380679</v>
      </c>
      <c r="B681" s="16" t="s">
        <v>230</v>
      </c>
      <c r="C681" s="16">
        <v>1</v>
      </c>
      <c r="D681" s="16">
        <v>2</v>
      </c>
      <c r="E681" s="20">
        <v>227</v>
      </c>
      <c r="F681" s="19" t="s">
        <v>3967</v>
      </c>
      <c r="I681">
        <v>2179342</v>
      </c>
      <c r="J681" t="s">
        <v>3968</v>
      </c>
      <c r="K681">
        <v>2259000</v>
      </c>
      <c r="L681" t="s">
        <v>3969</v>
      </c>
      <c r="M681">
        <v>500000</v>
      </c>
      <c r="N681" t="s">
        <v>3970</v>
      </c>
      <c r="O681">
        <v>113</v>
      </c>
      <c r="P681" t="s">
        <v>3971</v>
      </c>
      <c r="Q681">
        <v>0</v>
      </c>
      <c r="R681" t="s">
        <v>3972</v>
      </c>
      <c r="S681">
        <v>-3500</v>
      </c>
      <c r="T681" s="7" t="str">
        <f t="shared" si="10"/>
        <v>hp_1416572;atk_903600;hit_500000;miss_113;cirt_0;cirtSub_-3500</v>
      </c>
    </row>
    <row r="682" spans="1:20" x14ac:dyDescent="0.15">
      <c r="A682" s="16">
        <v>380680</v>
      </c>
      <c r="B682" s="16" t="s">
        <v>230</v>
      </c>
      <c r="C682" s="16">
        <v>1</v>
      </c>
      <c r="D682" s="16">
        <v>2</v>
      </c>
      <c r="E682" s="20">
        <v>227</v>
      </c>
      <c r="F682" s="19" t="s">
        <v>3967</v>
      </c>
      <c r="I682">
        <v>2179342</v>
      </c>
      <c r="J682" t="s">
        <v>3968</v>
      </c>
      <c r="K682">
        <v>2259000</v>
      </c>
      <c r="L682" t="s">
        <v>3969</v>
      </c>
      <c r="M682">
        <v>500000</v>
      </c>
      <c r="N682" t="s">
        <v>3970</v>
      </c>
      <c r="O682">
        <v>113</v>
      </c>
      <c r="P682" t="s">
        <v>3971</v>
      </c>
      <c r="Q682">
        <v>0</v>
      </c>
      <c r="R682" t="s">
        <v>3972</v>
      </c>
      <c r="S682">
        <v>-3500</v>
      </c>
      <c r="T682" s="7" t="str">
        <f t="shared" si="10"/>
        <v>hp_1416572;atk_903600;hit_500000;miss_113;cirt_0;cirtSub_-3500</v>
      </c>
    </row>
    <row r="683" spans="1:20" x14ac:dyDescent="0.15">
      <c r="A683" s="16">
        <v>380681</v>
      </c>
      <c r="B683" s="16" t="s">
        <v>230</v>
      </c>
      <c r="C683" s="16">
        <v>1</v>
      </c>
      <c r="D683" s="16">
        <v>2</v>
      </c>
      <c r="E683" s="20">
        <v>228</v>
      </c>
      <c r="F683" s="19" t="s">
        <v>3967</v>
      </c>
      <c r="I683">
        <v>2207884</v>
      </c>
      <c r="J683" t="s">
        <v>3968</v>
      </c>
      <c r="K683">
        <v>2289000</v>
      </c>
      <c r="L683" t="s">
        <v>3969</v>
      </c>
      <c r="M683">
        <v>500000</v>
      </c>
      <c r="N683" t="s">
        <v>3970</v>
      </c>
      <c r="O683">
        <v>114</v>
      </c>
      <c r="P683" t="s">
        <v>3971</v>
      </c>
      <c r="Q683">
        <v>0</v>
      </c>
      <c r="R683" t="s">
        <v>3972</v>
      </c>
      <c r="S683">
        <v>-3500</v>
      </c>
      <c r="T683" s="7" t="str">
        <f t="shared" si="10"/>
        <v>hp_1435124;atk_915600;hit_500000;miss_114;cirt_0;cirtSub_-3500</v>
      </c>
    </row>
    <row r="684" spans="1:20" x14ac:dyDescent="0.15">
      <c r="A684" s="16">
        <v>380682</v>
      </c>
      <c r="B684" s="16" t="s">
        <v>230</v>
      </c>
      <c r="C684" s="16">
        <v>1</v>
      </c>
      <c r="D684" s="16">
        <v>2</v>
      </c>
      <c r="E684" s="20">
        <v>228</v>
      </c>
      <c r="F684" s="19" t="s">
        <v>3967</v>
      </c>
      <c r="I684">
        <v>2207884</v>
      </c>
      <c r="J684" t="s">
        <v>3968</v>
      </c>
      <c r="K684">
        <v>2289000</v>
      </c>
      <c r="L684" t="s">
        <v>3969</v>
      </c>
      <c r="M684">
        <v>500000</v>
      </c>
      <c r="N684" t="s">
        <v>3970</v>
      </c>
      <c r="O684">
        <v>114</v>
      </c>
      <c r="P684" t="s">
        <v>3971</v>
      </c>
      <c r="Q684">
        <v>0</v>
      </c>
      <c r="R684" t="s">
        <v>3972</v>
      </c>
      <c r="S684">
        <v>-3500</v>
      </c>
      <c r="T684" s="7" t="str">
        <f t="shared" si="10"/>
        <v>hp_1435124;atk_915600;hit_500000;miss_114;cirt_0;cirtSub_-3500</v>
      </c>
    </row>
    <row r="685" spans="1:20" x14ac:dyDescent="0.15">
      <c r="A685" s="16">
        <v>380683</v>
      </c>
      <c r="B685" s="16" t="s">
        <v>230</v>
      </c>
      <c r="C685" s="16">
        <v>1</v>
      </c>
      <c r="D685" s="16">
        <v>2</v>
      </c>
      <c r="E685" s="20">
        <v>228</v>
      </c>
      <c r="F685" s="19" t="s">
        <v>3967</v>
      </c>
      <c r="I685">
        <v>2207884</v>
      </c>
      <c r="J685" t="s">
        <v>3968</v>
      </c>
      <c r="K685">
        <v>2289000</v>
      </c>
      <c r="L685" t="s">
        <v>3969</v>
      </c>
      <c r="M685">
        <v>500000</v>
      </c>
      <c r="N685" t="s">
        <v>3970</v>
      </c>
      <c r="O685">
        <v>114</v>
      </c>
      <c r="P685" t="s">
        <v>3971</v>
      </c>
      <c r="Q685">
        <v>0</v>
      </c>
      <c r="R685" t="s">
        <v>3972</v>
      </c>
      <c r="S685">
        <v>-3500</v>
      </c>
      <c r="T685" s="7" t="str">
        <f t="shared" si="10"/>
        <v>hp_1435124;atk_915600;hit_500000;miss_114;cirt_0;cirtSub_-3500</v>
      </c>
    </row>
    <row r="686" spans="1:20" x14ac:dyDescent="0.15">
      <c r="A686" s="16">
        <v>380684</v>
      </c>
      <c r="B686" s="16" t="s">
        <v>230</v>
      </c>
      <c r="C686" s="16">
        <v>1</v>
      </c>
      <c r="D686" s="16">
        <v>2</v>
      </c>
      <c r="E686" s="20">
        <v>229</v>
      </c>
      <c r="F686" s="19" t="s">
        <v>3967</v>
      </c>
      <c r="I686">
        <v>2236426</v>
      </c>
      <c r="J686" t="s">
        <v>3968</v>
      </c>
      <c r="K686">
        <v>2319000</v>
      </c>
      <c r="L686" t="s">
        <v>3969</v>
      </c>
      <c r="M686">
        <v>500000</v>
      </c>
      <c r="N686" t="s">
        <v>3970</v>
      </c>
      <c r="O686">
        <v>114</v>
      </c>
      <c r="P686" t="s">
        <v>3971</v>
      </c>
      <c r="Q686">
        <v>0</v>
      </c>
      <c r="R686" t="s">
        <v>3972</v>
      </c>
      <c r="S686">
        <v>-3500</v>
      </c>
      <c r="T686" s="7" t="str">
        <f t="shared" si="10"/>
        <v>hp_1453676;atk_927600;hit_500000;miss_114;cirt_0;cirtSub_-3500</v>
      </c>
    </row>
    <row r="687" spans="1:20" x14ac:dyDescent="0.15">
      <c r="A687" s="16">
        <v>380685</v>
      </c>
      <c r="B687" s="16" t="s">
        <v>230</v>
      </c>
      <c r="C687" s="16">
        <v>1</v>
      </c>
      <c r="D687" s="16">
        <v>2</v>
      </c>
      <c r="E687" s="20">
        <v>229</v>
      </c>
      <c r="F687" s="19" t="s">
        <v>3967</v>
      </c>
      <c r="I687">
        <v>2236426</v>
      </c>
      <c r="J687" t="s">
        <v>3968</v>
      </c>
      <c r="K687">
        <v>2319000</v>
      </c>
      <c r="L687" t="s">
        <v>3969</v>
      </c>
      <c r="M687">
        <v>500000</v>
      </c>
      <c r="N687" t="s">
        <v>3970</v>
      </c>
      <c r="O687">
        <v>114</v>
      </c>
      <c r="P687" t="s">
        <v>3971</v>
      </c>
      <c r="Q687">
        <v>0</v>
      </c>
      <c r="R687" t="s">
        <v>3972</v>
      </c>
      <c r="S687">
        <v>-3500</v>
      </c>
      <c r="T687" s="7" t="str">
        <f t="shared" si="10"/>
        <v>hp_1453676;atk_927600;hit_500000;miss_114;cirt_0;cirtSub_-3500</v>
      </c>
    </row>
    <row r="688" spans="1:20" x14ac:dyDescent="0.15">
      <c r="A688" s="16">
        <v>380686</v>
      </c>
      <c r="B688" s="16" t="s">
        <v>230</v>
      </c>
      <c r="C688" s="16">
        <v>1</v>
      </c>
      <c r="D688" s="16">
        <v>2</v>
      </c>
      <c r="E688" s="20">
        <v>229</v>
      </c>
      <c r="F688" s="19" t="s">
        <v>3967</v>
      </c>
      <c r="I688">
        <v>2236426</v>
      </c>
      <c r="J688" t="s">
        <v>3968</v>
      </c>
      <c r="K688">
        <v>2319000</v>
      </c>
      <c r="L688" t="s">
        <v>3969</v>
      </c>
      <c r="M688">
        <v>500000</v>
      </c>
      <c r="N688" t="s">
        <v>3970</v>
      </c>
      <c r="O688">
        <v>114</v>
      </c>
      <c r="P688" t="s">
        <v>3971</v>
      </c>
      <c r="Q688">
        <v>0</v>
      </c>
      <c r="R688" t="s">
        <v>3972</v>
      </c>
      <c r="S688">
        <v>-3500</v>
      </c>
      <c r="T688" s="7" t="str">
        <f t="shared" si="10"/>
        <v>hp_1453676;atk_927600;hit_500000;miss_114;cirt_0;cirtSub_-3500</v>
      </c>
    </row>
    <row r="689" spans="1:20" x14ac:dyDescent="0.15">
      <c r="A689" s="16">
        <v>380687</v>
      </c>
      <c r="B689" s="16" t="s">
        <v>230</v>
      </c>
      <c r="C689" s="16">
        <v>1</v>
      </c>
      <c r="D689" s="16">
        <v>2</v>
      </c>
      <c r="E689" s="20">
        <v>230</v>
      </c>
      <c r="F689" s="19" t="s">
        <v>3967</v>
      </c>
      <c r="I689">
        <v>2264969</v>
      </c>
      <c r="J689" t="s">
        <v>3968</v>
      </c>
      <c r="K689">
        <v>2349000</v>
      </c>
      <c r="L689" t="s">
        <v>3969</v>
      </c>
      <c r="M689">
        <v>500000</v>
      </c>
      <c r="N689" t="s">
        <v>3970</v>
      </c>
      <c r="O689">
        <v>115</v>
      </c>
      <c r="P689" t="s">
        <v>3971</v>
      </c>
      <c r="Q689">
        <v>0</v>
      </c>
      <c r="R689" t="s">
        <v>3972</v>
      </c>
      <c r="S689">
        <v>-3500</v>
      </c>
      <c r="T689" s="7" t="str">
        <f t="shared" si="10"/>
        <v>hp_1472229;atk_939600;hit_500000;miss_115;cirt_0;cirtSub_-3500</v>
      </c>
    </row>
    <row r="690" spans="1:20" x14ac:dyDescent="0.15">
      <c r="A690" s="16">
        <v>380688</v>
      </c>
      <c r="B690" s="16" t="s">
        <v>230</v>
      </c>
      <c r="C690" s="16">
        <v>1</v>
      </c>
      <c r="D690" s="16">
        <v>2</v>
      </c>
      <c r="E690" s="20">
        <v>230</v>
      </c>
      <c r="F690" s="19" t="s">
        <v>3967</v>
      </c>
      <c r="I690">
        <v>2264969</v>
      </c>
      <c r="J690" t="s">
        <v>3968</v>
      </c>
      <c r="K690">
        <v>2349000</v>
      </c>
      <c r="L690" t="s">
        <v>3969</v>
      </c>
      <c r="M690">
        <v>500000</v>
      </c>
      <c r="N690" t="s">
        <v>3970</v>
      </c>
      <c r="O690">
        <v>115</v>
      </c>
      <c r="P690" t="s">
        <v>3971</v>
      </c>
      <c r="Q690">
        <v>0</v>
      </c>
      <c r="R690" t="s">
        <v>3972</v>
      </c>
      <c r="S690">
        <v>-3500</v>
      </c>
      <c r="T690" s="7" t="str">
        <f t="shared" si="10"/>
        <v>hp_1472229;atk_939600;hit_500000;miss_115;cirt_0;cirtSub_-3500</v>
      </c>
    </row>
    <row r="691" spans="1:20" x14ac:dyDescent="0.15">
      <c r="A691" s="16">
        <v>380689</v>
      </c>
      <c r="B691" s="16" t="s">
        <v>230</v>
      </c>
      <c r="C691" s="16">
        <v>1</v>
      </c>
      <c r="D691" s="16">
        <v>2</v>
      </c>
      <c r="E691" s="20">
        <v>230</v>
      </c>
      <c r="F691" s="19" t="s">
        <v>3967</v>
      </c>
      <c r="I691">
        <v>2264969</v>
      </c>
      <c r="J691" t="s">
        <v>3968</v>
      </c>
      <c r="K691">
        <v>2349000</v>
      </c>
      <c r="L691" t="s">
        <v>3969</v>
      </c>
      <c r="M691">
        <v>500000</v>
      </c>
      <c r="N691" t="s">
        <v>3970</v>
      </c>
      <c r="O691">
        <v>115</v>
      </c>
      <c r="P691" t="s">
        <v>3971</v>
      </c>
      <c r="Q691">
        <v>0</v>
      </c>
      <c r="R691" t="s">
        <v>3972</v>
      </c>
      <c r="S691">
        <v>-3500</v>
      </c>
      <c r="T691" s="7" t="str">
        <f t="shared" si="10"/>
        <v>hp_1472229;atk_939600;hit_500000;miss_115;cirt_0;cirtSub_-3500</v>
      </c>
    </row>
    <row r="692" spans="1:20" x14ac:dyDescent="0.15">
      <c r="A692" s="16">
        <v>380690</v>
      </c>
      <c r="B692" s="16" t="s">
        <v>230</v>
      </c>
      <c r="C692" s="16">
        <v>1</v>
      </c>
      <c r="D692" s="16">
        <v>2</v>
      </c>
      <c r="E692" s="20">
        <v>231</v>
      </c>
      <c r="F692" s="19" t="s">
        <v>3967</v>
      </c>
      <c r="I692">
        <v>2293511</v>
      </c>
      <c r="J692" t="s">
        <v>3968</v>
      </c>
      <c r="K692">
        <v>2379000</v>
      </c>
      <c r="L692" t="s">
        <v>3969</v>
      </c>
      <c r="M692">
        <v>500000</v>
      </c>
      <c r="N692" t="s">
        <v>3970</v>
      </c>
      <c r="O692">
        <v>115</v>
      </c>
      <c r="P692" t="s">
        <v>3971</v>
      </c>
      <c r="Q692">
        <v>0</v>
      </c>
      <c r="R692" t="s">
        <v>3972</v>
      </c>
      <c r="S692">
        <v>-3500</v>
      </c>
      <c r="T692" s="7" t="str">
        <f t="shared" si="10"/>
        <v>hp_1490782;atk_951600;hit_500000;miss_115;cirt_0;cirtSub_-3500</v>
      </c>
    </row>
    <row r="693" spans="1:20" x14ac:dyDescent="0.15">
      <c r="A693" s="16">
        <v>380691</v>
      </c>
      <c r="B693" s="16" t="s">
        <v>230</v>
      </c>
      <c r="C693" s="16">
        <v>1</v>
      </c>
      <c r="D693" s="16">
        <v>2</v>
      </c>
      <c r="E693" s="20">
        <v>231</v>
      </c>
      <c r="F693" s="19" t="s">
        <v>3967</v>
      </c>
      <c r="I693">
        <v>2293511</v>
      </c>
      <c r="J693" t="s">
        <v>3968</v>
      </c>
      <c r="K693">
        <v>2379000</v>
      </c>
      <c r="L693" t="s">
        <v>3969</v>
      </c>
      <c r="M693">
        <v>500000</v>
      </c>
      <c r="N693" t="s">
        <v>3970</v>
      </c>
      <c r="O693">
        <v>115</v>
      </c>
      <c r="P693" t="s">
        <v>3971</v>
      </c>
      <c r="Q693">
        <v>0</v>
      </c>
      <c r="R693" t="s">
        <v>3972</v>
      </c>
      <c r="S693">
        <v>-3500</v>
      </c>
      <c r="T693" s="7" t="str">
        <f t="shared" si="10"/>
        <v>hp_1490782;atk_951600;hit_500000;miss_115;cirt_0;cirtSub_-3500</v>
      </c>
    </row>
    <row r="694" spans="1:20" x14ac:dyDescent="0.15">
      <c r="A694" s="16">
        <v>380692</v>
      </c>
      <c r="B694" s="16" t="s">
        <v>230</v>
      </c>
      <c r="C694" s="16">
        <v>1</v>
      </c>
      <c r="D694" s="16">
        <v>2</v>
      </c>
      <c r="E694" s="20">
        <v>231</v>
      </c>
      <c r="F694" s="19" t="s">
        <v>3967</v>
      </c>
      <c r="I694">
        <v>2293511</v>
      </c>
      <c r="J694" t="s">
        <v>3968</v>
      </c>
      <c r="K694">
        <v>2379000</v>
      </c>
      <c r="L694" t="s">
        <v>3969</v>
      </c>
      <c r="M694">
        <v>500000</v>
      </c>
      <c r="N694" t="s">
        <v>3970</v>
      </c>
      <c r="O694">
        <v>115</v>
      </c>
      <c r="P694" t="s">
        <v>3971</v>
      </c>
      <c r="Q694">
        <v>0</v>
      </c>
      <c r="R694" t="s">
        <v>3972</v>
      </c>
      <c r="S694">
        <v>-3500</v>
      </c>
      <c r="T694" s="7" t="str">
        <f t="shared" si="10"/>
        <v>hp_1490782;atk_951600;hit_500000;miss_115;cirt_0;cirtSub_-3500</v>
      </c>
    </row>
    <row r="695" spans="1:20" x14ac:dyDescent="0.15">
      <c r="A695" s="16">
        <v>380693</v>
      </c>
      <c r="B695" s="16" t="s">
        <v>230</v>
      </c>
      <c r="C695" s="16">
        <v>1</v>
      </c>
      <c r="D695" s="16">
        <v>2</v>
      </c>
      <c r="E695" s="20">
        <v>232</v>
      </c>
      <c r="F695" s="19" t="s">
        <v>3967</v>
      </c>
      <c r="I695">
        <v>2322053</v>
      </c>
      <c r="J695" t="s">
        <v>3968</v>
      </c>
      <c r="K695">
        <v>2409000</v>
      </c>
      <c r="L695" t="s">
        <v>3969</v>
      </c>
      <c r="M695">
        <v>500000</v>
      </c>
      <c r="N695" t="s">
        <v>3970</v>
      </c>
      <c r="O695">
        <v>116</v>
      </c>
      <c r="P695" t="s">
        <v>3971</v>
      </c>
      <c r="Q695">
        <v>0</v>
      </c>
      <c r="R695" t="s">
        <v>3972</v>
      </c>
      <c r="S695">
        <v>-3500</v>
      </c>
      <c r="T695" s="7" t="str">
        <f t="shared" si="10"/>
        <v>hp_1509334;atk_963600;hit_500000;miss_116;cirt_0;cirtSub_-3500</v>
      </c>
    </row>
    <row r="696" spans="1:20" x14ac:dyDescent="0.15">
      <c r="A696" s="16">
        <v>380694</v>
      </c>
      <c r="B696" s="16" t="s">
        <v>230</v>
      </c>
      <c r="C696" s="16">
        <v>1</v>
      </c>
      <c r="D696" s="16">
        <v>2</v>
      </c>
      <c r="E696" s="20">
        <v>232</v>
      </c>
      <c r="F696" s="19" t="s">
        <v>3967</v>
      </c>
      <c r="I696">
        <v>2322053</v>
      </c>
      <c r="J696" t="s">
        <v>3968</v>
      </c>
      <c r="K696">
        <v>2409000</v>
      </c>
      <c r="L696" t="s">
        <v>3969</v>
      </c>
      <c r="M696">
        <v>500000</v>
      </c>
      <c r="N696" t="s">
        <v>3970</v>
      </c>
      <c r="O696">
        <v>116</v>
      </c>
      <c r="P696" t="s">
        <v>3971</v>
      </c>
      <c r="Q696">
        <v>0</v>
      </c>
      <c r="R696" t="s">
        <v>3972</v>
      </c>
      <c r="S696">
        <v>-3500</v>
      </c>
      <c r="T696" s="7" t="str">
        <f t="shared" si="10"/>
        <v>hp_1509334;atk_963600;hit_500000;miss_116;cirt_0;cirtSub_-3500</v>
      </c>
    </row>
    <row r="697" spans="1:20" x14ac:dyDescent="0.15">
      <c r="A697" s="16">
        <v>380695</v>
      </c>
      <c r="B697" s="16" t="s">
        <v>230</v>
      </c>
      <c r="C697" s="16">
        <v>1</v>
      </c>
      <c r="D697" s="16">
        <v>2</v>
      </c>
      <c r="E697" s="20">
        <v>232</v>
      </c>
      <c r="F697" s="19" t="s">
        <v>3967</v>
      </c>
      <c r="I697">
        <v>2322053</v>
      </c>
      <c r="J697" t="s">
        <v>3968</v>
      </c>
      <c r="K697">
        <v>2409000</v>
      </c>
      <c r="L697" t="s">
        <v>3969</v>
      </c>
      <c r="M697">
        <v>500000</v>
      </c>
      <c r="N697" t="s">
        <v>3970</v>
      </c>
      <c r="O697">
        <v>116</v>
      </c>
      <c r="P697" t="s">
        <v>3971</v>
      </c>
      <c r="Q697">
        <v>0</v>
      </c>
      <c r="R697" t="s">
        <v>3972</v>
      </c>
      <c r="S697">
        <v>-3500</v>
      </c>
      <c r="T697" s="7" t="str">
        <f t="shared" si="10"/>
        <v>hp_1509334;atk_963600;hit_500000;miss_116;cirt_0;cirtSub_-3500</v>
      </c>
    </row>
    <row r="698" spans="1:20" x14ac:dyDescent="0.15">
      <c r="A698" s="16">
        <v>380696</v>
      </c>
      <c r="B698" s="16" t="s">
        <v>230</v>
      </c>
      <c r="C698" s="16">
        <v>1</v>
      </c>
      <c r="D698" s="16">
        <v>2</v>
      </c>
      <c r="E698" s="20">
        <v>233</v>
      </c>
      <c r="F698" s="19" t="s">
        <v>3967</v>
      </c>
      <c r="I698">
        <v>2350595</v>
      </c>
      <c r="J698" t="s">
        <v>3968</v>
      </c>
      <c r="K698">
        <v>2439000</v>
      </c>
      <c r="L698" t="s">
        <v>3969</v>
      </c>
      <c r="M698">
        <v>500000</v>
      </c>
      <c r="N698" t="s">
        <v>3970</v>
      </c>
      <c r="O698">
        <v>116</v>
      </c>
      <c r="P698" t="s">
        <v>3971</v>
      </c>
      <c r="Q698">
        <v>0</v>
      </c>
      <c r="R698" t="s">
        <v>3972</v>
      </c>
      <c r="S698">
        <v>-3500</v>
      </c>
      <c r="T698" s="7" t="str">
        <f t="shared" si="10"/>
        <v>hp_1527886;atk_975600;hit_500000;miss_116;cirt_0;cirtSub_-3500</v>
      </c>
    </row>
    <row r="699" spans="1:20" x14ac:dyDescent="0.15">
      <c r="A699" s="16">
        <v>380697</v>
      </c>
      <c r="B699" s="16" t="s">
        <v>230</v>
      </c>
      <c r="C699" s="16">
        <v>1</v>
      </c>
      <c r="D699" s="16">
        <v>2</v>
      </c>
      <c r="E699" s="20">
        <v>233</v>
      </c>
      <c r="F699" s="19" t="s">
        <v>3967</v>
      </c>
      <c r="I699">
        <v>2350595</v>
      </c>
      <c r="J699" t="s">
        <v>3968</v>
      </c>
      <c r="K699">
        <v>2439000</v>
      </c>
      <c r="L699" t="s">
        <v>3969</v>
      </c>
      <c r="M699">
        <v>500000</v>
      </c>
      <c r="N699" t="s">
        <v>3970</v>
      </c>
      <c r="O699">
        <v>116</v>
      </c>
      <c r="P699" t="s">
        <v>3971</v>
      </c>
      <c r="Q699">
        <v>0</v>
      </c>
      <c r="R699" t="s">
        <v>3972</v>
      </c>
      <c r="S699">
        <v>-3500</v>
      </c>
      <c r="T699" s="7" t="str">
        <f t="shared" si="10"/>
        <v>hp_1527886;atk_975600;hit_500000;miss_116;cirt_0;cirtSub_-3500</v>
      </c>
    </row>
    <row r="700" spans="1:20" x14ac:dyDescent="0.15">
      <c r="A700" s="16">
        <v>380698</v>
      </c>
      <c r="B700" s="16" t="s">
        <v>230</v>
      </c>
      <c r="C700" s="16">
        <v>1</v>
      </c>
      <c r="D700" s="16">
        <v>2</v>
      </c>
      <c r="E700" s="20">
        <v>233</v>
      </c>
      <c r="F700" s="19" t="s">
        <v>3967</v>
      </c>
      <c r="I700">
        <v>2350595</v>
      </c>
      <c r="J700" t="s">
        <v>3968</v>
      </c>
      <c r="K700">
        <v>2439000</v>
      </c>
      <c r="L700" t="s">
        <v>3969</v>
      </c>
      <c r="M700">
        <v>500000</v>
      </c>
      <c r="N700" t="s">
        <v>3970</v>
      </c>
      <c r="O700">
        <v>116</v>
      </c>
      <c r="P700" t="s">
        <v>3971</v>
      </c>
      <c r="Q700">
        <v>0</v>
      </c>
      <c r="R700" t="s">
        <v>3972</v>
      </c>
      <c r="S700">
        <v>-3500</v>
      </c>
      <c r="T700" s="7" t="str">
        <f t="shared" si="10"/>
        <v>hp_1527886;atk_975600;hit_500000;miss_116;cirt_0;cirtSub_-3500</v>
      </c>
    </row>
    <row r="701" spans="1:20" x14ac:dyDescent="0.15">
      <c r="A701" s="16">
        <v>380699</v>
      </c>
      <c r="B701" s="16" t="s">
        <v>230</v>
      </c>
      <c r="C701" s="16">
        <v>1</v>
      </c>
      <c r="D701" s="16">
        <v>2</v>
      </c>
      <c r="E701" s="20">
        <v>234</v>
      </c>
      <c r="F701" s="19" t="s">
        <v>3967</v>
      </c>
      <c r="I701">
        <v>2379137</v>
      </c>
      <c r="J701" t="s">
        <v>3968</v>
      </c>
      <c r="K701">
        <v>2469000</v>
      </c>
      <c r="L701" t="s">
        <v>3969</v>
      </c>
      <c r="M701">
        <v>500000</v>
      </c>
      <c r="N701" t="s">
        <v>3970</v>
      </c>
      <c r="O701">
        <v>117</v>
      </c>
      <c r="P701" t="s">
        <v>3971</v>
      </c>
      <c r="Q701">
        <v>0</v>
      </c>
      <c r="R701" t="s">
        <v>3972</v>
      </c>
      <c r="S701">
        <v>-3500</v>
      </c>
      <c r="T701" s="7" t="str">
        <f t="shared" si="10"/>
        <v>hp_1546439;atk_987600;hit_500000;miss_117;cirt_0;cirtSub_-3500</v>
      </c>
    </row>
    <row r="702" spans="1:20" x14ac:dyDescent="0.15">
      <c r="A702" s="16">
        <v>380700</v>
      </c>
      <c r="B702" s="16" t="s">
        <v>230</v>
      </c>
      <c r="C702" s="16">
        <v>1</v>
      </c>
      <c r="D702" s="16">
        <v>2</v>
      </c>
      <c r="E702" s="20">
        <v>234</v>
      </c>
      <c r="F702" s="19" t="s">
        <v>3967</v>
      </c>
      <c r="I702">
        <v>2379137</v>
      </c>
      <c r="J702" t="s">
        <v>3968</v>
      </c>
      <c r="K702">
        <v>2469000</v>
      </c>
      <c r="L702" t="s">
        <v>3969</v>
      </c>
      <c r="M702">
        <v>500000</v>
      </c>
      <c r="N702" t="s">
        <v>3970</v>
      </c>
      <c r="O702">
        <v>117</v>
      </c>
      <c r="P702" t="s">
        <v>3971</v>
      </c>
      <c r="Q702">
        <v>0</v>
      </c>
      <c r="R702" t="s">
        <v>3972</v>
      </c>
      <c r="S702">
        <v>-3500</v>
      </c>
      <c r="T702" s="7" t="str">
        <f t="shared" si="10"/>
        <v>hp_1546439;atk_987600;hit_500000;miss_117;cirt_0;cirtSub_-3500</v>
      </c>
    </row>
    <row r="703" spans="1:20" x14ac:dyDescent="0.15">
      <c r="A703" s="16">
        <v>380701</v>
      </c>
      <c r="B703" s="16" t="s">
        <v>230</v>
      </c>
      <c r="C703" s="16">
        <v>1</v>
      </c>
      <c r="D703" s="16">
        <v>2</v>
      </c>
      <c r="E703" s="20">
        <v>234</v>
      </c>
      <c r="F703" s="19" t="s">
        <v>3967</v>
      </c>
      <c r="I703">
        <v>2379137</v>
      </c>
      <c r="J703" t="s">
        <v>3968</v>
      </c>
      <c r="K703">
        <v>2469000</v>
      </c>
      <c r="L703" t="s">
        <v>3969</v>
      </c>
      <c r="M703">
        <v>500000</v>
      </c>
      <c r="N703" t="s">
        <v>3970</v>
      </c>
      <c r="O703">
        <v>117</v>
      </c>
      <c r="P703" t="s">
        <v>3971</v>
      </c>
      <c r="Q703">
        <v>0</v>
      </c>
      <c r="R703" t="s">
        <v>3972</v>
      </c>
      <c r="S703">
        <v>-3500</v>
      </c>
      <c r="T703" s="7" t="str">
        <f t="shared" si="10"/>
        <v>hp_1546439;atk_987600;hit_500000;miss_117;cirt_0;cirtSub_-3500</v>
      </c>
    </row>
    <row r="704" spans="1:20" x14ac:dyDescent="0.15">
      <c r="A704" s="16">
        <v>380702</v>
      </c>
      <c r="B704" s="16" t="s">
        <v>230</v>
      </c>
      <c r="C704" s="16">
        <v>1</v>
      </c>
      <c r="D704" s="16">
        <v>2</v>
      </c>
      <c r="E704" s="20">
        <v>235</v>
      </c>
      <c r="F704" s="19" t="s">
        <v>3967</v>
      </c>
      <c r="I704">
        <v>2407680</v>
      </c>
      <c r="J704" t="s">
        <v>3968</v>
      </c>
      <c r="K704">
        <v>2499000</v>
      </c>
      <c r="L704" t="s">
        <v>3969</v>
      </c>
      <c r="M704">
        <v>500000</v>
      </c>
      <c r="N704" t="s">
        <v>3970</v>
      </c>
      <c r="O704">
        <v>117</v>
      </c>
      <c r="P704" t="s">
        <v>3971</v>
      </c>
      <c r="Q704">
        <v>0</v>
      </c>
      <c r="R704" t="s">
        <v>3972</v>
      </c>
      <c r="S704">
        <v>-3500</v>
      </c>
      <c r="T704" s="7" t="str">
        <f t="shared" si="10"/>
        <v>hp_1564992;atk_999600;hit_500000;miss_117;cirt_0;cirtSub_-3500</v>
      </c>
    </row>
    <row r="705" spans="1:20" x14ac:dyDescent="0.15">
      <c r="A705" s="16">
        <v>380703</v>
      </c>
      <c r="B705" s="16" t="s">
        <v>230</v>
      </c>
      <c r="C705" s="16">
        <v>1</v>
      </c>
      <c r="D705" s="16">
        <v>2</v>
      </c>
      <c r="E705" s="20">
        <v>235</v>
      </c>
      <c r="F705" s="19" t="s">
        <v>3967</v>
      </c>
      <c r="I705">
        <v>2407680</v>
      </c>
      <c r="J705" t="s">
        <v>3968</v>
      </c>
      <c r="K705">
        <v>2499000</v>
      </c>
      <c r="L705" t="s">
        <v>3969</v>
      </c>
      <c r="M705">
        <v>500000</v>
      </c>
      <c r="N705" t="s">
        <v>3970</v>
      </c>
      <c r="O705">
        <v>117</v>
      </c>
      <c r="P705" t="s">
        <v>3971</v>
      </c>
      <c r="Q705">
        <v>0</v>
      </c>
      <c r="R705" t="s">
        <v>3972</v>
      </c>
      <c r="S705">
        <v>-3500</v>
      </c>
      <c r="T705" s="7" t="str">
        <f t="shared" si="10"/>
        <v>hp_1564992;atk_999600;hit_500000;miss_117;cirt_0;cirtSub_-3500</v>
      </c>
    </row>
    <row r="706" spans="1:20" x14ac:dyDescent="0.15">
      <c r="A706" s="16">
        <v>380704</v>
      </c>
      <c r="B706" s="16" t="s">
        <v>230</v>
      </c>
      <c r="C706" s="16">
        <v>1</v>
      </c>
      <c r="D706" s="16">
        <v>2</v>
      </c>
      <c r="E706" s="20">
        <v>235</v>
      </c>
      <c r="F706" s="19" t="s">
        <v>3967</v>
      </c>
      <c r="I706">
        <v>2407680</v>
      </c>
      <c r="J706" t="s">
        <v>3968</v>
      </c>
      <c r="K706">
        <v>2499000</v>
      </c>
      <c r="L706" t="s">
        <v>3969</v>
      </c>
      <c r="M706">
        <v>500000</v>
      </c>
      <c r="N706" t="s">
        <v>3970</v>
      </c>
      <c r="O706">
        <v>117</v>
      </c>
      <c r="P706" t="s">
        <v>3971</v>
      </c>
      <c r="Q706">
        <v>0</v>
      </c>
      <c r="R706" t="s">
        <v>3972</v>
      </c>
      <c r="S706">
        <v>-3500</v>
      </c>
      <c r="T706" s="7" t="str">
        <f t="shared" si="10"/>
        <v>hp_1564992;atk_999600;hit_500000;miss_117;cirt_0;cirtSub_-3500</v>
      </c>
    </row>
    <row r="707" spans="1:20" x14ac:dyDescent="0.15">
      <c r="A707" s="16">
        <v>380705</v>
      </c>
      <c r="B707" s="16" t="s">
        <v>230</v>
      </c>
      <c r="C707" s="16">
        <v>1</v>
      </c>
      <c r="D707" s="16">
        <v>2</v>
      </c>
      <c r="E707" s="20">
        <v>236</v>
      </c>
      <c r="F707" s="19" t="s">
        <v>3967</v>
      </c>
      <c r="I707">
        <v>2436222</v>
      </c>
      <c r="J707" t="s">
        <v>3968</v>
      </c>
      <c r="K707">
        <v>2529000</v>
      </c>
      <c r="L707" t="s">
        <v>3969</v>
      </c>
      <c r="M707">
        <v>500000</v>
      </c>
      <c r="N707" t="s">
        <v>3970</v>
      </c>
      <c r="O707">
        <v>118</v>
      </c>
      <c r="P707" t="s">
        <v>3971</v>
      </c>
      <c r="Q707">
        <v>0</v>
      </c>
      <c r="R707" t="s">
        <v>3972</v>
      </c>
      <c r="S707">
        <v>-3500</v>
      </c>
      <c r="T707" s="7" t="str">
        <f t="shared" ref="T707:T770" si="11">F707&amp;"_"&amp;INT(I707*0.65)&amp;";"&amp;J707&amp;"_"&amp;INT(K707*0.4)&amp;";"&amp;L707&amp;"_"&amp;M707&amp;";"&amp;N707&amp;"_"&amp;O707&amp;";"&amp;P707&amp;"_"&amp;Q707&amp;";"&amp;R707&amp;"_"&amp;S707</f>
        <v>hp_1583544;atk_1011600;hit_500000;miss_118;cirt_0;cirtSub_-3500</v>
      </c>
    </row>
    <row r="708" spans="1:20" x14ac:dyDescent="0.15">
      <c r="A708" s="16">
        <v>380706</v>
      </c>
      <c r="B708" s="16" t="s">
        <v>230</v>
      </c>
      <c r="C708" s="16">
        <v>1</v>
      </c>
      <c r="D708" s="16">
        <v>2</v>
      </c>
      <c r="E708" s="20">
        <v>236</v>
      </c>
      <c r="F708" s="19" t="s">
        <v>3967</v>
      </c>
      <c r="I708">
        <v>2436222</v>
      </c>
      <c r="J708" t="s">
        <v>3968</v>
      </c>
      <c r="K708">
        <v>2529000</v>
      </c>
      <c r="L708" t="s">
        <v>3969</v>
      </c>
      <c r="M708">
        <v>500000</v>
      </c>
      <c r="N708" t="s">
        <v>3970</v>
      </c>
      <c r="O708">
        <v>118</v>
      </c>
      <c r="P708" t="s">
        <v>3971</v>
      </c>
      <c r="Q708">
        <v>0</v>
      </c>
      <c r="R708" t="s">
        <v>3972</v>
      </c>
      <c r="S708">
        <v>-3500</v>
      </c>
      <c r="T708" s="7" t="str">
        <f t="shared" si="11"/>
        <v>hp_1583544;atk_1011600;hit_500000;miss_118;cirt_0;cirtSub_-3500</v>
      </c>
    </row>
    <row r="709" spans="1:20" x14ac:dyDescent="0.15">
      <c r="A709" s="16">
        <v>380707</v>
      </c>
      <c r="B709" s="16" t="s">
        <v>230</v>
      </c>
      <c r="C709" s="16">
        <v>1</v>
      </c>
      <c r="D709" s="16">
        <v>2</v>
      </c>
      <c r="E709" s="20">
        <v>236</v>
      </c>
      <c r="F709" s="19" t="s">
        <v>3967</v>
      </c>
      <c r="I709">
        <v>2436222</v>
      </c>
      <c r="J709" t="s">
        <v>3968</v>
      </c>
      <c r="K709">
        <v>2529000</v>
      </c>
      <c r="L709" t="s">
        <v>3969</v>
      </c>
      <c r="M709">
        <v>500000</v>
      </c>
      <c r="N709" t="s">
        <v>3970</v>
      </c>
      <c r="O709">
        <v>118</v>
      </c>
      <c r="P709" t="s">
        <v>3971</v>
      </c>
      <c r="Q709">
        <v>0</v>
      </c>
      <c r="R709" t="s">
        <v>3972</v>
      </c>
      <c r="S709">
        <v>-3500</v>
      </c>
      <c r="T709" s="7" t="str">
        <f t="shared" si="11"/>
        <v>hp_1583544;atk_1011600;hit_500000;miss_118;cirt_0;cirtSub_-3500</v>
      </c>
    </row>
    <row r="710" spans="1:20" x14ac:dyDescent="0.15">
      <c r="A710" s="16">
        <v>380708</v>
      </c>
      <c r="B710" s="16" t="s">
        <v>230</v>
      </c>
      <c r="C710" s="16">
        <v>1</v>
      </c>
      <c r="D710" s="16">
        <v>2</v>
      </c>
      <c r="E710" s="20">
        <v>237</v>
      </c>
      <c r="F710" s="19" t="s">
        <v>3967</v>
      </c>
      <c r="I710">
        <v>2464764</v>
      </c>
      <c r="J710" t="s">
        <v>3968</v>
      </c>
      <c r="K710">
        <v>2565000</v>
      </c>
      <c r="L710" t="s">
        <v>3969</v>
      </c>
      <c r="M710">
        <v>500000</v>
      </c>
      <c r="N710" t="s">
        <v>3970</v>
      </c>
      <c r="O710">
        <v>118</v>
      </c>
      <c r="P710" t="s">
        <v>3971</v>
      </c>
      <c r="Q710">
        <v>0</v>
      </c>
      <c r="R710" t="s">
        <v>3972</v>
      </c>
      <c r="S710">
        <v>-3500</v>
      </c>
      <c r="T710" s="7" t="str">
        <f t="shared" si="11"/>
        <v>hp_1602096;atk_1026000;hit_500000;miss_118;cirt_0;cirtSub_-3500</v>
      </c>
    </row>
    <row r="711" spans="1:20" x14ac:dyDescent="0.15">
      <c r="A711" s="16">
        <v>380709</v>
      </c>
      <c r="B711" s="16" t="s">
        <v>230</v>
      </c>
      <c r="C711" s="16">
        <v>1</v>
      </c>
      <c r="D711" s="16">
        <v>2</v>
      </c>
      <c r="E711" s="20">
        <v>237</v>
      </c>
      <c r="F711" s="19" t="s">
        <v>3967</v>
      </c>
      <c r="I711">
        <v>2464764</v>
      </c>
      <c r="J711" t="s">
        <v>3968</v>
      </c>
      <c r="K711">
        <v>2565000</v>
      </c>
      <c r="L711" t="s">
        <v>3969</v>
      </c>
      <c r="M711">
        <v>500000</v>
      </c>
      <c r="N711" t="s">
        <v>3970</v>
      </c>
      <c r="O711">
        <v>118</v>
      </c>
      <c r="P711" t="s">
        <v>3971</v>
      </c>
      <c r="Q711">
        <v>0</v>
      </c>
      <c r="R711" t="s">
        <v>3972</v>
      </c>
      <c r="S711">
        <v>-3500</v>
      </c>
      <c r="T711" s="7" t="str">
        <f t="shared" si="11"/>
        <v>hp_1602096;atk_1026000;hit_500000;miss_118;cirt_0;cirtSub_-3500</v>
      </c>
    </row>
    <row r="712" spans="1:20" x14ac:dyDescent="0.15">
      <c r="A712" s="16">
        <v>380710</v>
      </c>
      <c r="B712" s="16" t="s">
        <v>230</v>
      </c>
      <c r="C712" s="16">
        <v>1</v>
      </c>
      <c r="D712" s="16">
        <v>2</v>
      </c>
      <c r="E712" s="20">
        <v>237</v>
      </c>
      <c r="F712" s="19" t="s">
        <v>3967</v>
      </c>
      <c r="I712">
        <v>2464764</v>
      </c>
      <c r="J712" t="s">
        <v>3968</v>
      </c>
      <c r="K712">
        <v>2565000</v>
      </c>
      <c r="L712" t="s">
        <v>3969</v>
      </c>
      <c r="M712">
        <v>500000</v>
      </c>
      <c r="N712" t="s">
        <v>3970</v>
      </c>
      <c r="O712">
        <v>118</v>
      </c>
      <c r="P712" t="s">
        <v>3971</v>
      </c>
      <c r="Q712">
        <v>0</v>
      </c>
      <c r="R712" t="s">
        <v>3972</v>
      </c>
      <c r="S712">
        <v>-3500</v>
      </c>
      <c r="T712" s="7" t="str">
        <f t="shared" si="11"/>
        <v>hp_1602096;atk_1026000;hit_500000;miss_118;cirt_0;cirtSub_-3500</v>
      </c>
    </row>
    <row r="713" spans="1:20" x14ac:dyDescent="0.15">
      <c r="A713" s="16">
        <v>380711</v>
      </c>
      <c r="B713" s="16" t="s">
        <v>230</v>
      </c>
      <c r="C713" s="16">
        <v>1</v>
      </c>
      <c r="D713" s="16">
        <v>2</v>
      </c>
      <c r="E713" s="20">
        <v>238</v>
      </c>
      <c r="F713" s="19" t="s">
        <v>3967</v>
      </c>
      <c r="I713">
        <v>2493306</v>
      </c>
      <c r="J713" t="s">
        <v>3968</v>
      </c>
      <c r="K713">
        <v>2601000</v>
      </c>
      <c r="L713" t="s">
        <v>3969</v>
      </c>
      <c r="M713">
        <v>500000</v>
      </c>
      <c r="N713" t="s">
        <v>3970</v>
      </c>
      <c r="O713">
        <v>119</v>
      </c>
      <c r="P713" t="s">
        <v>3971</v>
      </c>
      <c r="Q713">
        <v>0</v>
      </c>
      <c r="R713" t="s">
        <v>3972</v>
      </c>
      <c r="S713">
        <v>-3500</v>
      </c>
      <c r="T713" s="7" t="str">
        <f t="shared" si="11"/>
        <v>hp_1620648;atk_1040400;hit_500000;miss_119;cirt_0;cirtSub_-3500</v>
      </c>
    </row>
    <row r="714" spans="1:20" x14ac:dyDescent="0.15">
      <c r="A714" s="16">
        <v>380712</v>
      </c>
      <c r="B714" s="16" t="s">
        <v>230</v>
      </c>
      <c r="C714" s="16">
        <v>1</v>
      </c>
      <c r="D714" s="16">
        <v>2</v>
      </c>
      <c r="E714" s="20">
        <v>238</v>
      </c>
      <c r="F714" s="19" t="s">
        <v>3967</v>
      </c>
      <c r="I714">
        <v>2493306</v>
      </c>
      <c r="J714" t="s">
        <v>3968</v>
      </c>
      <c r="K714">
        <v>2601000</v>
      </c>
      <c r="L714" t="s">
        <v>3969</v>
      </c>
      <c r="M714">
        <v>500000</v>
      </c>
      <c r="N714" t="s">
        <v>3970</v>
      </c>
      <c r="O714">
        <v>119</v>
      </c>
      <c r="P714" t="s">
        <v>3971</v>
      </c>
      <c r="Q714">
        <v>0</v>
      </c>
      <c r="R714" t="s">
        <v>3972</v>
      </c>
      <c r="S714">
        <v>-3500</v>
      </c>
      <c r="T714" s="7" t="str">
        <f t="shared" si="11"/>
        <v>hp_1620648;atk_1040400;hit_500000;miss_119;cirt_0;cirtSub_-3500</v>
      </c>
    </row>
    <row r="715" spans="1:20" x14ac:dyDescent="0.15">
      <c r="A715" s="16">
        <v>380713</v>
      </c>
      <c r="B715" s="16" t="s">
        <v>230</v>
      </c>
      <c r="C715" s="16">
        <v>1</v>
      </c>
      <c r="D715" s="16">
        <v>2</v>
      </c>
      <c r="E715" s="20">
        <v>238</v>
      </c>
      <c r="F715" s="19" t="s">
        <v>3967</v>
      </c>
      <c r="I715">
        <v>2493306</v>
      </c>
      <c r="J715" t="s">
        <v>3968</v>
      </c>
      <c r="K715">
        <v>2601000</v>
      </c>
      <c r="L715" t="s">
        <v>3969</v>
      </c>
      <c r="M715">
        <v>500000</v>
      </c>
      <c r="N715" t="s">
        <v>3970</v>
      </c>
      <c r="O715">
        <v>119</v>
      </c>
      <c r="P715" t="s">
        <v>3971</v>
      </c>
      <c r="Q715">
        <v>0</v>
      </c>
      <c r="R715" t="s">
        <v>3972</v>
      </c>
      <c r="S715">
        <v>-3500</v>
      </c>
      <c r="T715" s="7" t="str">
        <f t="shared" si="11"/>
        <v>hp_1620648;atk_1040400;hit_500000;miss_119;cirt_0;cirtSub_-3500</v>
      </c>
    </row>
    <row r="716" spans="1:20" x14ac:dyDescent="0.15">
      <c r="A716" s="16">
        <v>380714</v>
      </c>
      <c r="B716" s="16" t="s">
        <v>230</v>
      </c>
      <c r="C716" s="16">
        <v>1</v>
      </c>
      <c r="D716" s="16">
        <v>2</v>
      </c>
      <c r="E716" s="20">
        <v>239</v>
      </c>
      <c r="F716" s="19" t="s">
        <v>3967</v>
      </c>
      <c r="I716">
        <v>2521848</v>
      </c>
      <c r="J716" t="s">
        <v>3968</v>
      </c>
      <c r="K716">
        <v>2637000</v>
      </c>
      <c r="L716" t="s">
        <v>3969</v>
      </c>
      <c r="M716">
        <v>500000</v>
      </c>
      <c r="N716" t="s">
        <v>3970</v>
      </c>
      <c r="O716">
        <v>119</v>
      </c>
      <c r="P716" t="s">
        <v>3971</v>
      </c>
      <c r="Q716">
        <v>0</v>
      </c>
      <c r="R716" t="s">
        <v>3972</v>
      </c>
      <c r="S716">
        <v>-3500</v>
      </c>
      <c r="T716" s="7" t="str">
        <f t="shared" si="11"/>
        <v>hp_1639201;atk_1054800;hit_500000;miss_119;cirt_0;cirtSub_-3500</v>
      </c>
    </row>
    <row r="717" spans="1:20" x14ac:dyDescent="0.15">
      <c r="A717" s="16">
        <v>380715</v>
      </c>
      <c r="B717" s="16" t="s">
        <v>230</v>
      </c>
      <c r="C717" s="16">
        <v>1</v>
      </c>
      <c r="D717" s="16">
        <v>2</v>
      </c>
      <c r="E717" s="20">
        <v>239</v>
      </c>
      <c r="F717" s="19" t="s">
        <v>3967</v>
      </c>
      <c r="I717">
        <v>2521848</v>
      </c>
      <c r="J717" t="s">
        <v>3968</v>
      </c>
      <c r="K717">
        <v>2637000</v>
      </c>
      <c r="L717" t="s">
        <v>3969</v>
      </c>
      <c r="M717">
        <v>500000</v>
      </c>
      <c r="N717" t="s">
        <v>3970</v>
      </c>
      <c r="O717">
        <v>119</v>
      </c>
      <c r="P717" t="s">
        <v>3971</v>
      </c>
      <c r="Q717">
        <v>0</v>
      </c>
      <c r="R717" t="s">
        <v>3972</v>
      </c>
      <c r="S717">
        <v>-3500</v>
      </c>
      <c r="T717" s="7" t="str">
        <f t="shared" si="11"/>
        <v>hp_1639201;atk_1054800;hit_500000;miss_119;cirt_0;cirtSub_-3500</v>
      </c>
    </row>
    <row r="718" spans="1:20" x14ac:dyDescent="0.15">
      <c r="A718" s="16">
        <v>380716</v>
      </c>
      <c r="B718" s="16" t="s">
        <v>230</v>
      </c>
      <c r="C718" s="16">
        <v>1</v>
      </c>
      <c r="D718" s="16">
        <v>2</v>
      </c>
      <c r="E718" s="20">
        <v>239</v>
      </c>
      <c r="F718" s="19" t="s">
        <v>3967</v>
      </c>
      <c r="I718">
        <v>2521848</v>
      </c>
      <c r="J718" t="s">
        <v>3968</v>
      </c>
      <c r="K718">
        <v>2637000</v>
      </c>
      <c r="L718" t="s">
        <v>3969</v>
      </c>
      <c r="M718">
        <v>500000</v>
      </c>
      <c r="N718" t="s">
        <v>3970</v>
      </c>
      <c r="O718">
        <v>119</v>
      </c>
      <c r="P718" t="s">
        <v>3971</v>
      </c>
      <c r="Q718">
        <v>0</v>
      </c>
      <c r="R718" t="s">
        <v>3972</v>
      </c>
      <c r="S718">
        <v>-3500</v>
      </c>
      <c r="T718" s="7" t="str">
        <f t="shared" si="11"/>
        <v>hp_1639201;atk_1054800;hit_500000;miss_119;cirt_0;cirtSub_-3500</v>
      </c>
    </row>
    <row r="719" spans="1:20" x14ac:dyDescent="0.15">
      <c r="A719" s="16">
        <v>380717</v>
      </c>
      <c r="B719" s="16" t="s">
        <v>230</v>
      </c>
      <c r="C719" s="16">
        <v>1</v>
      </c>
      <c r="D719" s="16">
        <v>2</v>
      </c>
      <c r="E719" s="20">
        <v>240</v>
      </c>
      <c r="F719" s="19" t="s">
        <v>3967</v>
      </c>
      <c r="I719">
        <v>2550390</v>
      </c>
      <c r="J719" t="s">
        <v>3968</v>
      </c>
      <c r="K719">
        <v>2673000</v>
      </c>
      <c r="L719" t="s">
        <v>3969</v>
      </c>
      <c r="M719">
        <v>500000</v>
      </c>
      <c r="N719" t="s">
        <v>3970</v>
      </c>
      <c r="O719">
        <v>120</v>
      </c>
      <c r="P719" t="s">
        <v>3971</v>
      </c>
      <c r="Q719">
        <v>0</v>
      </c>
      <c r="R719" t="s">
        <v>3972</v>
      </c>
      <c r="S719">
        <v>-3500</v>
      </c>
      <c r="T719" s="7" t="str">
        <f t="shared" si="11"/>
        <v>hp_1657753;atk_1069200;hit_500000;miss_120;cirt_0;cirtSub_-3500</v>
      </c>
    </row>
    <row r="720" spans="1:20" x14ac:dyDescent="0.15">
      <c r="A720" s="16">
        <v>380718</v>
      </c>
      <c r="B720" s="16" t="s">
        <v>230</v>
      </c>
      <c r="C720" s="16">
        <v>1</v>
      </c>
      <c r="D720" s="16">
        <v>2</v>
      </c>
      <c r="E720" s="20">
        <v>240</v>
      </c>
      <c r="F720" s="19" t="s">
        <v>3967</v>
      </c>
      <c r="I720">
        <v>2550390</v>
      </c>
      <c r="J720" t="s">
        <v>3968</v>
      </c>
      <c r="K720">
        <v>2673000</v>
      </c>
      <c r="L720" t="s">
        <v>3969</v>
      </c>
      <c r="M720">
        <v>500000</v>
      </c>
      <c r="N720" t="s">
        <v>3970</v>
      </c>
      <c r="O720">
        <v>120</v>
      </c>
      <c r="P720" t="s">
        <v>3971</v>
      </c>
      <c r="Q720">
        <v>0</v>
      </c>
      <c r="R720" t="s">
        <v>3972</v>
      </c>
      <c r="S720">
        <v>-3500</v>
      </c>
      <c r="T720" s="7" t="str">
        <f t="shared" si="11"/>
        <v>hp_1657753;atk_1069200;hit_500000;miss_120;cirt_0;cirtSub_-3500</v>
      </c>
    </row>
    <row r="721" spans="1:20" x14ac:dyDescent="0.15">
      <c r="A721" s="16">
        <v>380719</v>
      </c>
      <c r="B721" s="16" t="s">
        <v>230</v>
      </c>
      <c r="C721" s="16">
        <v>1</v>
      </c>
      <c r="D721" s="16">
        <v>2</v>
      </c>
      <c r="E721" s="20">
        <v>240</v>
      </c>
      <c r="F721" s="19" t="s">
        <v>3967</v>
      </c>
      <c r="I721">
        <v>2550390</v>
      </c>
      <c r="J721" t="s">
        <v>3968</v>
      </c>
      <c r="K721">
        <v>2673000</v>
      </c>
      <c r="L721" t="s">
        <v>3969</v>
      </c>
      <c r="M721">
        <v>500000</v>
      </c>
      <c r="N721" t="s">
        <v>3970</v>
      </c>
      <c r="O721">
        <v>120</v>
      </c>
      <c r="P721" t="s">
        <v>3971</v>
      </c>
      <c r="Q721">
        <v>0</v>
      </c>
      <c r="R721" t="s">
        <v>3972</v>
      </c>
      <c r="S721">
        <v>-3500</v>
      </c>
      <c r="T721" s="7" t="str">
        <f t="shared" si="11"/>
        <v>hp_1657753;atk_1069200;hit_500000;miss_120;cirt_0;cirtSub_-3500</v>
      </c>
    </row>
    <row r="722" spans="1:20" x14ac:dyDescent="0.15">
      <c r="A722" s="16">
        <v>380720</v>
      </c>
      <c r="B722" s="16" t="s">
        <v>230</v>
      </c>
      <c r="C722" s="16">
        <v>1</v>
      </c>
      <c r="D722" s="16">
        <v>2</v>
      </c>
      <c r="E722" s="20">
        <v>241</v>
      </c>
      <c r="F722" s="19" t="s">
        <v>3967</v>
      </c>
      <c r="I722">
        <v>2578933</v>
      </c>
      <c r="J722" t="s">
        <v>3968</v>
      </c>
      <c r="K722">
        <v>2709000</v>
      </c>
      <c r="L722" t="s">
        <v>3969</v>
      </c>
      <c r="M722">
        <v>500000</v>
      </c>
      <c r="N722" t="s">
        <v>3970</v>
      </c>
      <c r="O722">
        <v>120</v>
      </c>
      <c r="P722" t="s">
        <v>3971</v>
      </c>
      <c r="Q722">
        <v>0</v>
      </c>
      <c r="R722" t="s">
        <v>3972</v>
      </c>
      <c r="S722">
        <v>-3500</v>
      </c>
      <c r="T722" s="7" t="str">
        <f t="shared" si="11"/>
        <v>hp_1676306;atk_1083600;hit_500000;miss_120;cirt_0;cirtSub_-3500</v>
      </c>
    </row>
    <row r="723" spans="1:20" x14ac:dyDescent="0.15">
      <c r="A723" s="16">
        <v>380721</v>
      </c>
      <c r="B723" s="16" t="s">
        <v>230</v>
      </c>
      <c r="C723" s="16">
        <v>1</v>
      </c>
      <c r="D723" s="16">
        <v>2</v>
      </c>
      <c r="E723" s="20">
        <v>241</v>
      </c>
      <c r="F723" s="19" t="s">
        <v>3967</v>
      </c>
      <c r="I723">
        <v>2578933</v>
      </c>
      <c r="J723" t="s">
        <v>3968</v>
      </c>
      <c r="K723">
        <v>2709000</v>
      </c>
      <c r="L723" t="s">
        <v>3969</v>
      </c>
      <c r="M723">
        <v>500000</v>
      </c>
      <c r="N723" t="s">
        <v>3970</v>
      </c>
      <c r="O723">
        <v>120</v>
      </c>
      <c r="P723" t="s">
        <v>3971</v>
      </c>
      <c r="Q723">
        <v>0</v>
      </c>
      <c r="R723" t="s">
        <v>3972</v>
      </c>
      <c r="S723">
        <v>-3500</v>
      </c>
      <c r="T723" s="7" t="str">
        <f t="shared" si="11"/>
        <v>hp_1676306;atk_1083600;hit_500000;miss_120;cirt_0;cirtSub_-3500</v>
      </c>
    </row>
    <row r="724" spans="1:20" x14ac:dyDescent="0.15">
      <c r="A724" s="16">
        <v>380722</v>
      </c>
      <c r="B724" s="16" t="s">
        <v>230</v>
      </c>
      <c r="C724" s="16">
        <v>1</v>
      </c>
      <c r="D724" s="16">
        <v>2</v>
      </c>
      <c r="E724" s="20">
        <v>241</v>
      </c>
      <c r="F724" s="19" t="s">
        <v>3967</v>
      </c>
      <c r="I724">
        <v>2578933</v>
      </c>
      <c r="J724" t="s">
        <v>3968</v>
      </c>
      <c r="K724">
        <v>2709000</v>
      </c>
      <c r="L724" t="s">
        <v>3969</v>
      </c>
      <c r="M724">
        <v>500000</v>
      </c>
      <c r="N724" t="s">
        <v>3970</v>
      </c>
      <c r="O724">
        <v>120</v>
      </c>
      <c r="P724" t="s">
        <v>3971</v>
      </c>
      <c r="Q724">
        <v>0</v>
      </c>
      <c r="R724" t="s">
        <v>3972</v>
      </c>
      <c r="S724">
        <v>-3500</v>
      </c>
      <c r="T724" s="7" t="str">
        <f t="shared" si="11"/>
        <v>hp_1676306;atk_1083600;hit_500000;miss_120;cirt_0;cirtSub_-3500</v>
      </c>
    </row>
    <row r="725" spans="1:20" x14ac:dyDescent="0.15">
      <c r="A725" s="16">
        <v>380723</v>
      </c>
      <c r="B725" s="16" t="s">
        <v>230</v>
      </c>
      <c r="C725" s="16">
        <v>1</v>
      </c>
      <c r="D725" s="16">
        <v>2</v>
      </c>
      <c r="E725" s="20">
        <v>242</v>
      </c>
      <c r="F725" s="19" t="s">
        <v>3967</v>
      </c>
      <c r="I725">
        <v>2607475</v>
      </c>
      <c r="J725" t="s">
        <v>3968</v>
      </c>
      <c r="K725">
        <v>2745000</v>
      </c>
      <c r="L725" t="s">
        <v>3969</v>
      </c>
      <c r="M725">
        <v>500000</v>
      </c>
      <c r="N725" t="s">
        <v>3970</v>
      </c>
      <c r="O725">
        <v>121</v>
      </c>
      <c r="P725" t="s">
        <v>3971</v>
      </c>
      <c r="Q725">
        <v>0</v>
      </c>
      <c r="R725" t="s">
        <v>3972</v>
      </c>
      <c r="S725">
        <v>-3500</v>
      </c>
      <c r="T725" s="7" t="str">
        <f t="shared" si="11"/>
        <v>hp_1694858;atk_1098000;hit_500000;miss_121;cirt_0;cirtSub_-3500</v>
      </c>
    </row>
    <row r="726" spans="1:20" x14ac:dyDescent="0.15">
      <c r="A726" s="16">
        <v>380724</v>
      </c>
      <c r="B726" s="16" t="s">
        <v>230</v>
      </c>
      <c r="C726" s="16">
        <v>1</v>
      </c>
      <c r="D726" s="16">
        <v>2</v>
      </c>
      <c r="E726" s="20">
        <v>242</v>
      </c>
      <c r="F726" s="19" t="s">
        <v>3967</v>
      </c>
      <c r="I726">
        <v>2607475</v>
      </c>
      <c r="J726" t="s">
        <v>3968</v>
      </c>
      <c r="K726">
        <v>2745000</v>
      </c>
      <c r="L726" t="s">
        <v>3969</v>
      </c>
      <c r="M726">
        <v>500000</v>
      </c>
      <c r="N726" t="s">
        <v>3970</v>
      </c>
      <c r="O726">
        <v>121</v>
      </c>
      <c r="P726" t="s">
        <v>3971</v>
      </c>
      <c r="Q726">
        <v>0</v>
      </c>
      <c r="R726" t="s">
        <v>3972</v>
      </c>
      <c r="S726">
        <v>-3500</v>
      </c>
      <c r="T726" s="7" t="str">
        <f t="shared" si="11"/>
        <v>hp_1694858;atk_1098000;hit_500000;miss_121;cirt_0;cirtSub_-3500</v>
      </c>
    </row>
    <row r="727" spans="1:20" x14ac:dyDescent="0.15">
      <c r="A727" s="16">
        <v>380725</v>
      </c>
      <c r="B727" s="16" t="s">
        <v>230</v>
      </c>
      <c r="C727" s="16">
        <v>1</v>
      </c>
      <c r="D727" s="16">
        <v>2</v>
      </c>
      <c r="E727" s="20">
        <v>242</v>
      </c>
      <c r="F727" s="19" t="s">
        <v>3967</v>
      </c>
      <c r="I727">
        <v>2607475</v>
      </c>
      <c r="J727" t="s">
        <v>3968</v>
      </c>
      <c r="K727">
        <v>2745000</v>
      </c>
      <c r="L727" t="s">
        <v>3969</v>
      </c>
      <c r="M727">
        <v>500000</v>
      </c>
      <c r="N727" t="s">
        <v>3970</v>
      </c>
      <c r="O727">
        <v>121</v>
      </c>
      <c r="P727" t="s">
        <v>3971</v>
      </c>
      <c r="Q727">
        <v>0</v>
      </c>
      <c r="R727" t="s">
        <v>3972</v>
      </c>
      <c r="S727">
        <v>-3500</v>
      </c>
      <c r="T727" s="7" t="str">
        <f t="shared" si="11"/>
        <v>hp_1694858;atk_1098000;hit_500000;miss_121;cirt_0;cirtSub_-3500</v>
      </c>
    </row>
    <row r="728" spans="1:20" x14ac:dyDescent="0.15">
      <c r="A728" s="16">
        <v>380726</v>
      </c>
      <c r="B728" s="16" t="s">
        <v>230</v>
      </c>
      <c r="C728" s="16">
        <v>1</v>
      </c>
      <c r="D728" s="16">
        <v>2</v>
      </c>
      <c r="E728" s="20">
        <v>243</v>
      </c>
      <c r="F728" s="19" t="s">
        <v>3967</v>
      </c>
      <c r="I728">
        <v>2636017</v>
      </c>
      <c r="J728" t="s">
        <v>3968</v>
      </c>
      <c r="K728">
        <v>2781000</v>
      </c>
      <c r="L728" t="s">
        <v>3969</v>
      </c>
      <c r="M728">
        <v>500000</v>
      </c>
      <c r="N728" t="s">
        <v>3970</v>
      </c>
      <c r="O728">
        <v>121</v>
      </c>
      <c r="P728" t="s">
        <v>3971</v>
      </c>
      <c r="Q728">
        <v>0</v>
      </c>
      <c r="R728" t="s">
        <v>3972</v>
      </c>
      <c r="S728">
        <v>-3500</v>
      </c>
      <c r="T728" s="7" t="str">
        <f t="shared" si="11"/>
        <v>hp_1713411;atk_1112400;hit_500000;miss_121;cirt_0;cirtSub_-3500</v>
      </c>
    </row>
    <row r="729" spans="1:20" x14ac:dyDescent="0.15">
      <c r="A729" s="16">
        <v>380727</v>
      </c>
      <c r="B729" s="16" t="s">
        <v>230</v>
      </c>
      <c r="C729" s="16">
        <v>1</v>
      </c>
      <c r="D729" s="16">
        <v>2</v>
      </c>
      <c r="E729" s="20">
        <v>243</v>
      </c>
      <c r="F729" s="19" t="s">
        <v>3967</v>
      </c>
      <c r="I729">
        <v>2636017</v>
      </c>
      <c r="J729" t="s">
        <v>3968</v>
      </c>
      <c r="K729">
        <v>2781000</v>
      </c>
      <c r="L729" t="s">
        <v>3969</v>
      </c>
      <c r="M729">
        <v>500000</v>
      </c>
      <c r="N729" t="s">
        <v>3970</v>
      </c>
      <c r="O729">
        <v>121</v>
      </c>
      <c r="P729" t="s">
        <v>3971</v>
      </c>
      <c r="Q729">
        <v>0</v>
      </c>
      <c r="R729" t="s">
        <v>3972</v>
      </c>
      <c r="S729">
        <v>-3500</v>
      </c>
      <c r="T729" s="7" t="str">
        <f t="shared" si="11"/>
        <v>hp_1713411;atk_1112400;hit_500000;miss_121;cirt_0;cirtSub_-3500</v>
      </c>
    </row>
    <row r="730" spans="1:20" x14ac:dyDescent="0.15">
      <c r="A730" s="16">
        <v>380728</v>
      </c>
      <c r="B730" s="16" t="s">
        <v>230</v>
      </c>
      <c r="C730" s="16">
        <v>1</v>
      </c>
      <c r="D730" s="16">
        <v>2</v>
      </c>
      <c r="E730" s="20">
        <v>243</v>
      </c>
      <c r="F730" s="19" t="s">
        <v>3967</v>
      </c>
      <c r="I730">
        <v>2636017</v>
      </c>
      <c r="J730" t="s">
        <v>3968</v>
      </c>
      <c r="K730">
        <v>2781000</v>
      </c>
      <c r="L730" t="s">
        <v>3969</v>
      </c>
      <c r="M730">
        <v>500000</v>
      </c>
      <c r="N730" t="s">
        <v>3970</v>
      </c>
      <c r="O730">
        <v>121</v>
      </c>
      <c r="P730" t="s">
        <v>3971</v>
      </c>
      <c r="Q730">
        <v>0</v>
      </c>
      <c r="R730" t="s">
        <v>3972</v>
      </c>
      <c r="S730">
        <v>-3500</v>
      </c>
      <c r="T730" s="7" t="str">
        <f t="shared" si="11"/>
        <v>hp_1713411;atk_1112400;hit_500000;miss_121;cirt_0;cirtSub_-3500</v>
      </c>
    </row>
    <row r="731" spans="1:20" x14ac:dyDescent="0.15">
      <c r="A731" s="16">
        <v>380729</v>
      </c>
      <c r="B731" s="16" t="s">
        <v>230</v>
      </c>
      <c r="C731" s="16">
        <v>1</v>
      </c>
      <c r="D731" s="16">
        <v>2</v>
      </c>
      <c r="E731" s="20">
        <v>244</v>
      </c>
      <c r="F731" s="19" t="s">
        <v>3967</v>
      </c>
      <c r="I731">
        <v>2664559</v>
      </c>
      <c r="J731" t="s">
        <v>3968</v>
      </c>
      <c r="K731">
        <v>2817000</v>
      </c>
      <c r="L731" t="s">
        <v>3969</v>
      </c>
      <c r="M731">
        <v>500000</v>
      </c>
      <c r="N731" t="s">
        <v>3970</v>
      </c>
      <c r="O731">
        <v>122</v>
      </c>
      <c r="P731" t="s">
        <v>3971</v>
      </c>
      <c r="Q731">
        <v>0</v>
      </c>
      <c r="R731" t="s">
        <v>3972</v>
      </c>
      <c r="S731">
        <v>-3500</v>
      </c>
      <c r="T731" s="7" t="str">
        <f t="shared" si="11"/>
        <v>hp_1731963;atk_1126800;hit_500000;miss_122;cirt_0;cirtSub_-3500</v>
      </c>
    </row>
    <row r="732" spans="1:20" x14ac:dyDescent="0.15">
      <c r="A732" s="16">
        <v>380730</v>
      </c>
      <c r="B732" s="16" t="s">
        <v>230</v>
      </c>
      <c r="C732" s="16">
        <v>1</v>
      </c>
      <c r="D732" s="16">
        <v>2</v>
      </c>
      <c r="E732" s="20">
        <v>244</v>
      </c>
      <c r="F732" s="19" t="s">
        <v>3967</v>
      </c>
      <c r="I732">
        <v>2664559</v>
      </c>
      <c r="J732" t="s">
        <v>3968</v>
      </c>
      <c r="K732">
        <v>2817000</v>
      </c>
      <c r="L732" t="s">
        <v>3969</v>
      </c>
      <c r="M732">
        <v>500000</v>
      </c>
      <c r="N732" t="s">
        <v>3970</v>
      </c>
      <c r="O732">
        <v>122</v>
      </c>
      <c r="P732" t="s">
        <v>3971</v>
      </c>
      <c r="Q732">
        <v>0</v>
      </c>
      <c r="R732" t="s">
        <v>3972</v>
      </c>
      <c r="S732">
        <v>-3500</v>
      </c>
      <c r="T732" s="7" t="str">
        <f t="shared" si="11"/>
        <v>hp_1731963;atk_1126800;hit_500000;miss_122;cirt_0;cirtSub_-3500</v>
      </c>
    </row>
    <row r="733" spans="1:20" x14ac:dyDescent="0.15">
      <c r="A733" s="16">
        <v>380731</v>
      </c>
      <c r="B733" s="16" t="s">
        <v>230</v>
      </c>
      <c r="C733" s="16">
        <v>1</v>
      </c>
      <c r="D733" s="16">
        <v>2</v>
      </c>
      <c r="E733" s="20">
        <v>244</v>
      </c>
      <c r="F733" s="19" t="s">
        <v>3967</v>
      </c>
      <c r="I733">
        <v>2664559</v>
      </c>
      <c r="J733" t="s">
        <v>3968</v>
      </c>
      <c r="K733">
        <v>2817000</v>
      </c>
      <c r="L733" t="s">
        <v>3969</v>
      </c>
      <c r="M733">
        <v>500000</v>
      </c>
      <c r="N733" t="s">
        <v>3970</v>
      </c>
      <c r="O733">
        <v>122</v>
      </c>
      <c r="P733" t="s">
        <v>3971</v>
      </c>
      <c r="Q733">
        <v>0</v>
      </c>
      <c r="R733" t="s">
        <v>3972</v>
      </c>
      <c r="S733">
        <v>-3500</v>
      </c>
      <c r="T733" s="7" t="str">
        <f t="shared" si="11"/>
        <v>hp_1731963;atk_1126800;hit_500000;miss_122;cirt_0;cirtSub_-3500</v>
      </c>
    </row>
    <row r="734" spans="1:20" x14ac:dyDescent="0.15">
      <c r="A734" s="16">
        <v>380732</v>
      </c>
      <c r="B734" s="16" t="s">
        <v>230</v>
      </c>
      <c r="C734" s="16">
        <v>1</v>
      </c>
      <c r="D734" s="16">
        <v>2</v>
      </c>
      <c r="E734" s="20">
        <v>245</v>
      </c>
      <c r="F734" s="19" t="s">
        <v>3967</v>
      </c>
      <c r="I734">
        <v>2693101</v>
      </c>
      <c r="J734" t="s">
        <v>3968</v>
      </c>
      <c r="K734">
        <v>2853000</v>
      </c>
      <c r="L734" t="s">
        <v>3969</v>
      </c>
      <c r="M734">
        <v>500000</v>
      </c>
      <c r="N734" t="s">
        <v>3970</v>
      </c>
      <c r="O734">
        <v>122</v>
      </c>
      <c r="P734" t="s">
        <v>3971</v>
      </c>
      <c r="Q734">
        <v>0</v>
      </c>
      <c r="R734" t="s">
        <v>3972</v>
      </c>
      <c r="S734">
        <v>-3500</v>
      </c>
      <c r="T734" s="7" t="str">
        <f t="shared" si="11"/>
        <v>hp_1750515;atk_1141200;hit_500000;miss_122;cirt_0;cirtSub_-3500</v>
      </c>
    </row>
    <row r="735" spans="1:20" x14ac:dyDescent="0.15">
      <c r="A735" s="16">
        <v>380733</v>
      </c>
      <c r="B735" s="16" t="s">
        <v>230</v>
      </c>
      <c r="C735" s="16">
        <v>1</v>
      </c>
      <c r="D735" s="16">
        <v>2</v>
      </c>
      <c r="E735" s="20">
        <v>245</v>
      </c>
      <c r="F735" s="19" t="s">
        <v>3967</v>
      </c>
      <c r="I735">
        <v>2693101</v>
      </c>
      <c r="J735" t="s">
        <v>3968</v>
      </c>
      <c r="K735">
        <v>2853000</v>
      </c>
      <c r="L735" t="s">
        <v>3969</v>
      </c>
      <c r="M735">
        <v>500000</v>
      </c>
      <c r="N735" t="s">
        <v>3970</v>
      </c>
      <c r="O735">
        <v>122</v>
      </c>
      <c r="P735" t="s">
        <v>3971</v>
      </c>
      <c r="Q735">
        <v>0</v>
      </c>
      <c r="R735" t="s">
        <v>3972</v>
      </c>
      <c r="S735">
        <v>-3500</v>
      </c>
      <c r="T735" s="7" t="str">
        <f t="shared" si="11"/>
        <v>hp_1750515;atk_1141200;hit_500000;miss_122;cirt_0;cirtSub_-3500</v>
      </c>
    </row>
    <row r="736" spans="1:20" x14ac:dyDescent="0.15">
      <c r="A736" s="16">
        <v>380734</v>
      </c>
      <c r="B736" s="16" t="s">
        <v>230</v>
      </c>
      <c r="C736" s="16">
        <v>1</v>
      </c>
      <c r="D736" s="16">
        <v>2</v>
      </c>
      <c r="E736" s="20">
        <v>245</v>
      </c>
      <c r="F736" s="19" t="s">
        <v>3967</v>
      </c>
      <c r="I736">
        <v>2693101</v>
      </c>
      <c r="J736" t="s">
        <v>3968</v>
      </c>
      <c r="K736">
        <v>2853000</v>
      </c>
      <c r="L736" t="s">
        <v>3969</v>
      </c>
      <c r="M736">
        <v>500000</v>
      </c>
      <c r="N736" t="s">
        <v>3970</v>
      </c>
      <c r="O736">
        <v>122</v>
      </c>
      <c r="P736" t="s">
        <v>3971</v>
      </c>
      <c r="Q736">
        <v>0</v>
      </c>
      <c r="R736" t="s">
        <v>3972</v>
      </c>
      <c r="S736">
        <v>-3500</v>
      </c>
      <c r="T736" s="7" t="str">
        <f t="shared" si="11"/>
        <v>hp_1750515;atk_1141200;hit_500000;miss_122;cirt_0;cirtSub_-3500</v>
      </c>
    </row>
    <row r="737" spans="1:20" x14ac:dyDescent="0.15">
      <c r="A737" s="16">
        <v>380735</v>
      </c>
      <c r="B737" s="16" t="s">
        <v>230</v>
      </c>
      <c r="C737" s="16">
        <v>1</v>
      </c>
      <c r="D737" s="16">
        <v>2</v>
      </c>
      <c r="E737" s="20">
        <v>246</v>
      </c>
      <c r="F737" s="19" t="s">
        <v>3967</v>
      </c>
      <c r="I737">
        <v>2721643</v>
      </c>
      <c r="J737" t="s">
        <v>3968</v>
      </c>
      <c r="K737">
        <v>2889000</v>
      </c>
      <c r="L737" t="s">
        <v>3969</v>
      </c>
      <c r="M737">
        <v>500000</v>
      </c>
      <c r="N737" t="s">
        <v>3970</v>
      </c>
      <c r="O737">
        <v>123</v>
      </c>
      <c r="P737" t="s">
        <v>3971</v>
      </c>
      <c r="Q737">
        <v>0</v>
      </c>
      <c r="R737" t="s">
        <v>3972</v>
      </c>
      <c r="S737">
        <v>-3500</v>
      </c>
      <c r="T737" s="7" t="str">
        <f t="shared" si="11"/>
        <v>hp_1769067;atk_1155600;hit_500000;miss_123;cirt_0;cirtSub_-3500</v>
      </c>
    </row>
    <row r="738" spans="1:20" x14ac:dyDescent="0.15">
      <c r="A738" s="16">
        <v>380736</v>
      </c>
      <c r="B738" s="16" t="s">
        <v>230</v>
      </c>
      <c r="C738" s="16">
        <v>1</v>
      </c>
      <c r="D738" s="16">
        <v>2</v>
      </c>
      <c r="E738" s="20">
        <v>246</v>
      </c>
      <c r="F738" s="19" t="s">
        <v>3967</v>
      </c>
      <c r="I738">
        <v>2721643</v>
      </c>
      <c r="J738" t="s">
        <v>3968</v>
      </c>
      <c r="K738">
        <v>2889000</v>
      </c>
      <c r="L738" t="s">
        <v>3969</v>
      </c>
      <c r="M738">
        <v>500000</v>
      </c>
      <c r="N738" t="s">
        <v>3970</v>
      </c>
      <c r="O738">
        <v>123</v>
      </c>
      <c r="P738" t="s">
        <v>3971</v>
      </c>
      <c r="Q738">
        <v>0</v>
      </c>
      <c r="R738" t="s">
        <v>3972</v>
      </c>
      <c r="S738">
        <v>-3500</v>
      </c>
      <c r="T738" s="7" t="str">
        <f t="shared" si="11"/>
        <v>hp_1769067;atk_1155600;hit_500000;miss_123;cirt_0;cirtSub_-3500</v>
      </c>
    </row>
    <row r="739" spans="1:20" x14ac:dyDescent="0.15">
      <c r="A739" s="16">
        <v>380737</v>
      </c>
      <c r="B739" s="16" t="s">
        <v>230</v>
      </c>
      <c r="C739" s="16">
        <v>1</v>
      </c>
      <c r="D739" s="16">
        <v>2</v>
      </c>
      <c r="E739" s="20">
        <v>246</v>
      </c>
      <c r="F739" s="19" t="s">
        <v>3967</v>
      </c>
      <c r="I739">
        <v>2721643</v>
      </c>
      <c r="J739" t="s">
        <v>3968</v>
      </c>
      <c r="K739">
        <v>2889000</v>
      </c>
      <c r="L739" t="s">
        <v>3969</v>
      </c>
      <c r="M739">
        <v>500000</v>
      </c>
      <c r="N739" t="s">
        <v>3970</v>
      </c>
      <c r="O739">
        <v>123</v>
      </c>
      <c r="P739" t="s">
        <v>3971</v>
      </c>
      <c r="Q739">
        <v>0</v>
      </c>
      <c r="R739" t="s">
        <v>3972</v>
      </c>
      <c r="S739">
        <v>-3500</v>
      </c>
      <c r="T739" s="7" t="str">
        <f t="shared" si="11"/>
        <v>hp_1769067;atk_1155600;hit_500000;miss_123;cirt_0;cirtSub_-3500</v>
      </c>
    </row>
    <row r="740" spans="1:20" x14ac:dyDescent="0.15">
      <c r="A740" s="16">
        <v>380738</v>
      </c>
      <c r="B740" s="16" t="s">
        <v>230</v>
      </c>
      <c r="C740" s="16">
        <v>1</v>
      </c>
      <c r="D740" s="16">
        <v>2</v>
      </c>
      <c r="E740" s="20">
        <v>247</v>
      </c>
      <c r="F740" s="19" t="s">
        <v>3967</v>
      </c>
      <c r="I740">
        <v>2750186</v>
      </c>
      <c r="J740" t="s">
        <v>3968</v>
      </c>
      <c r="K740">
        <v>2925000</v>
      </c>
      <c r="L740" t="s">
        <v>3969</v>
      </c>
      <c r="M740">
        <v>500000</v>
      </c>
      <c r="N740" t="s">
        <v>3970</v>
      </c>
      <c r="O740">
        <v>123</v>
      </c>
      <c r="P740" t="s">
        <v>3971</v>
      </c>
      <c r="Q740">
        <v>0</v>
      </c>
      <c r="R740" t="s">
        <v>3972</v>
      </c>
      <c r="S740">
        <v>-3500</v>
      </c>
      <c r="T740" s="7" t="str">
        <f t="shared" si="11"/>
        <v>hp_1787620;atk_1170000;hit_500000;miss_123;cirt_0;cirtSub_-3500</v>
      </c>
    </row>
    <row r="741" spans="1:20" x14ac:dyDescent="0.15">
      <c r="A741" s="16">
        <v>380739</v>
      </c>
      <c r="B741" s="16" t="s">
        <v>230</v>
      </c>
      <c r="C741" s="16">
        <v>1</v>
      </c>
      <c r="D741" s="16">
        <v>2</v>
      </c>
      <c r="E741" s="20">
        <v>247</v>
      </c>
      <c r="F741" s="19" t="s">
        <v>3967</v>
      </c>
      <c r="I741">
        <v>2750186</v>
      </c>
      <c r="J741" t="s">
        <v>3968</v>
      </c>
      <c r="K741">
        <v>2925000</v>
      </c>
      <c r="L741" t="s">
        <v>3969</v>
      </c>
      <c r="M741">
        <v>500000</v>
      </c>
      <c r="N741" t="s">
        <v>3970</v>
      </c>
      <c r="O741">
        <v>123</v>
      </c>
      <c r="P741" t="s">
        <v>3971</v>
      </c>
      <c r="Q741">
        <v>0</v>
      </c>
      <c r="R741" t="s">
        <v>3972</v>
      </c>
      <c r="S741">
        <v>-3500</v>
      </c>
      <c r="T741" s="7" t="str">
        <f t="shared" si="11"/>
        <v>hp_1787620;atk_1170000;hit_500000;miss_123;cirt_0;cirtSub_-3500</v>
      </c>
    </row>
    <row r="742" spans="1:20" x14ac:dyDescent="0.15">
      <c r="A742" s="16">
        <v>380740</v>
      </c>
      <c r="B742" s="16" t="s">
        <v>230</v>
      </c>
      <c r="C742" s="16">
        <v>1</v>
      </c>
      <c r="D742" s="16">
        <v>2</v>
      </c>
      <c r="E742" s="20">
        <v>247</v>
      </c>
      <c r="F742" s="19" t="s">
        <v>3967</v>
      </c>
      <c r="I742">
        <v>2750186</v>
      </c>
      <c r="J742" t="s">
        <v>3968</v>
      </c>
      <c r="K742">
        <v>2925000</v>
      </c>
      <c r="L742" t="s">
        <v>3969</v>
      </c>
      <c r="M742">
        <v>500000</v>
      </c>
      <c r="N742" t="s">
        <v>3970</v>
      </c>
      <c r="O742">
        <v>123</v>
      </c>
      <c r="P742" t="s">
        <v>3971</v>
      </c>
      <c r="Q742">
        <v>0</v>
      </c>
      <c r="R742" t="s">
        <v>3972</v>
      </c>
      <c r="S742">
        <v>-3500</v>
      </c>
      <c r="T742" s="7" t="str">
        <f t="shared" si="11"/>
        <v>hp_1787620;atk_1170000;hit_500000;miss_123;cirt_0;cirtSub_-3500</v>
      </c>
    </row>
    <row r="743" spans="1:20" x14ac:dyDescent="0.15">
      <c r="A743" s="16">
        <v>380741</v>
      </c>
      <c r="B743" s="16" t="s">
        <v>230</v>
      </c>
      <c r="C743" s="16">
        <v>1</v>
      </c>
      <c r="D743" s="16">
        <v>2</v>
      </c>
      <c r="E743" s="20">
        <v>248</v>
      </c>
      <c r="F743" s="19" t="s">
        <v>3967</v>
      </c>
      <c r="I743">
        <v>2778728</v>
      </c>
      <c r="J743" t="s">
        <v>3968</v>
      </c>
      <c r="K743">
        <v>2961000</v>
      </c>
      <c r="L743" t="s">
        <v>3969</v>
      </c>
      <c r="M743">
        <v>500000</v>
      </c>
      <c r="N743" t="s">
        <v>3970</v>
      </c>
      <c r="O743">
        <v>124</v>
      </c>
      <c r="P743" t="s">
        <v>3971</v>
      </c>
      <c r="Q743">
        <v>0</v>
      </c>
      <c r="R743" t="s">
        <v>3972</v>
      </c>
      <c r="S743">
        <v>-3500</v>
      </c>
      <c r="T743" s="7" t="str">
        <f t="shared" si="11"/>
        <v>hp_1806173;atk_1184400;hit_500000;miss_124;cirt_0;cirtSub_-3500</v>
      </c>
    </row>
    <row r="744" spans="1:20" x14ac:dyDescent="0.15">
      <c r="A744" s="16">
        <v>380742</v>
      </c>
      <c r="B744" s="16" t="s">
        <v>230</v>
      </c>
      <c r="C744" s="16">
        <v>1</v>
      </c>
      <c r="D744" s="16">
        <v>2</v>
      </c>
      <c r="E744" s="20">
        <v>248</v>
      </c>
      <c r="F744" s="19" t="s">
        <v>3967</v>
      </c>
      <c r="I744">
        <v>2778728</v>
      </c>
      <c r="J744" t="s">
        <v>3968</v>
      </c>
      <c r="K744">
        <v>2961000</v>
      </c>
      <c r="L744" t="s">
        <v>3969</v>
      </c>
      <c r="M744">
        <v>500000</v>
      </c>
      <c r="N744" t="s">
        <v>3970</v>
      </c>
      <c r="O744">
        <v>124</v>
      </c>
      <c r="P744" t="s">
        <v>3971</v>
      </c>
      <c r="Q744">
        <v>0</v>
      </c>
      <c r="R744" t="s">
        <v>3972</v>
      </c>
      <c r="S744">
        <v>-3500</v>
      </c>
      <c r="T744" s="7" t="str">
        <f t="shared" si="11"/>
        <v>hp_1806173;atk_1184400;hit_500000;miss_124;cirt_0;cirtSub_-3500</v>
      </c>
    </row>
    <row r="745" spans="1:20" x14ac:dyDescent="0.15">
      <c r="A745" s="16">
        <v>380743</v>
      </c>
      <c r="B745" s="16" t="s">
        <v>230</v>
      </c>
      <c r="C745" s="16">
        <v>1</v>
      </c>
      <c r="D745" s="16">
        <v>2</v>
      </c>
      <c r="E745" s="20">
        <v>248</v>
      </c>
      <c r="F745" s="19" t="s">
        <v>3967</v>
      </c>
      <c r="I745">
        <v>2778728</v>
      </c>
      <c r="J745" t="s">
        <v>3968</v>
      </c>
      <c r="K745">
        <v>2961000</v>
      </c>
      <c r="L745" t="s">
        <v>3969</v>
      </c>
      <c r="M745">
        <v>500000</v>
      </c>
      <c r="N745" t="s">
        <v>3970</v>
      </c>
      <c r="O745">
        <v>124</v>
      </c>
      <c r="P745" t="s">
        <v>3971</v>
      </c>
      <c r="Q745">
        <v>0</v>
      </c>
      <c r="R745" t="s">
        <v>3972</v>
      </c>
      <c r="S745">
        <v>-3500</v>
      </c>
      <c r="T745" s="7" t="str">
        <f t="shared" si="11"/>
        <v>hp_1806173;atk_1184400;hit_500000;miss_124;cirt_0;cirtSub_-3500</v>
      </c>
    </row>
    <row r="746" spans="1:20" x14ac:dyDescent="0.15">
      <c r="A746" s="16">
        <v>380744</v>
      </c>
      <c r="B746" s="16" t="s">
        <v>230</v>
      </c>
      <c r="C746" s="16">
        <v>1</v>
      </c>
      <c r="D746" s="16">
        <v>2</v>
      </c>
      <c r="E746" s="20">
        <v>249</v>
      </c>
      <c r="F746" s="19" t="s">
        <v>3967</v>
      </c>
      <c r="I746">
        <v>2807270</v>
      </c>
      <c r="J746" t="s">
        <v>3968</v>
      </c>
      <c r="K746">
        <v>2997000</v>
      </c>
      <c r="L746" t="s">
        <v>3969</v>
      </c>
      <c r="M746">
        <v>500000</v>
      </c>
      <c r="N746" t="s">
        <v>3970</v>
      </c>
      <c r="O746">
        <v>124</v>
      </c>
      <c r="P746" t="s">
        <v>3971</v>
      </c>
      <c r="Q746">
        <v>0</v>
      </c>
      <c r="R746" t="s">
        <v>3972</v>
      </c>
      <c r="S746">
        <v>-3500</v>
      </c>
      <c r="T746" s="7" t="str">
        <f t="shared" si="11"/>
        <v>hp_1824725;atk_1198800;hit_500000;miss_124;cirt_0;cirtSub_-3500</v>
      </c>
    </row>
    <row r="747" spans="1:20" x14ac:dyDescent="0.15">
      <c r="A747" s="16">
        <v>380745</v>
      </c>
      <c r="B747" s="16" t="s">
        <v>230</v>
      </c>
      <c r="C747" s="16">
        <v>1</v>
      </c>
      <c r="D747" s="16">
        <v>2</v>
      </c>
      <c r="E747" s="20">
        <v>249</v>
      </c>
      <c r="F747" s="19" t="s">
        <v>3967</v>
      </c>
      <c r="I747">
        <v>2807270</v>
      </c>
      <c r="J747" t="s">
        <v>3968</v>
      </c>
      <c r="K747">
        <v>2997000</v>
      </c>
      <c r="L747" t="s">
        <v>3969</v>
      </c>
      <c r="M747">
        <v>500000</v>
      </c>
      <c r="N747" t="s">
        <v>3970</v>
      </c>
      <c r="O747">
        <v>124</v>
      </c>
      <c r="P747" t="s">
        <v>3971</v>
      </c>
      <c r="Q747">
        <v>0</v>
      </c>
      <c r="R747" t="s">
        <v>3972</v>
      </c>
      <c r="S747">
        <v>-3500</v>
      </c>
      <c r="T747" s="7" t="str">
        <f t="shared" si="11"/>
        <v>hp_1824725;atk_1198800;hit_500000;miss_124;cirt_0;cirtSub_-3500</v>
      </c>
    </row>
    <row r="748" spans="1:20" x14ac:dyDescent="0.15">
      <c r="A748" s="16">
        <v>380746</v>
      </c>
      <c r="B748" s="16" t="s">
        <v>230</v>
      </c>
      <c r="C748" s="16">
        <v>1</v>
      </c>
      <c r="D748" s="16">
        <v>2</v>
      </c>
      <c r="E748" s="20">
        <v>249</v>
      </c>
      <c r="F748" s="19" t="s">
        <v>3967</v>
      </c>
      <c r="I748">
        <v>2807270</v>
      </c>
      <c r="J748" t="s">
        <v>3968</v>
      </c>
      <c r="K748">
        <v>2997000</v>
      </c>
      <c r="L748" t="s">
        <v>3969</v>
      </c>
      <c r="M748">
        <v>500000</v>
      </c>
      <c r="N748" t="s">
        <v>3970</v>
      </c>
      <c r="O748">
        <v>124</v>
      </c>
      <c r="P748" t="s">
        <v>3971</v>
      </c>
      <c r="Q748">
        <v>0</v>
      </c>
      <c r="R748" t="s">
        <v>3972</v>
      </c>
      <c r="S748">
        <v>-3500</v>
      </c>
      <c r="T748" s="7" t="str">
        <f t="shared" si="11"/>
        <v>hp_1824725;atk_1198800;hit_500000;miss_124;cirt_0;cirtSub_-3500</v>
      </c>
    </row>
    <row r="749" spans="1:20" x14ac:dyDescent="0.15">
      <c r="A749" s="16">
        <v>380747</v>
      </c>
      <c r="B749" s="16" t="s">
        <v>230</v>
      </c>
      <c r="C749" s="16">
        <v>1</v>
      </c>
      <c r="D749" s="16">
        <v>2</v>
      </c>
      <c r="E749" s="20">
        <v>250</v>
      </c>
      <c r="F749" s="19" t="s">
        <v>3967</v>
      </c>
      <c r="I749">
        <v>2835812</v>
      </c>
      <c r="J749" t="s">
        <v>3968</v>
      </c>
      <c r="K749">
        <v>3033000</v>
      </c>
      <c r="L749" t="s">
        <v>3969</v>
      </c>
      <c r="M749">
        <v>500000</v>
      </c>
      <c r="N749" t="s">
        <v>3970</v>
      </c>
      <c r="O749">
        <v>125</v>
      </c>
      <c r="P749" t="s">
        <v>3971</v>
      </c>
      <c r="Q749">
        <v>0</v>
      </c>
      <c r="R749" t="s">
        <v>3972</v>
      </c>
      <c r="S749">
        <v>-3500</v>
      </c>
      <c r="T749" s="7" t="str">
        <f t="shared" si="11"/>
        <v>hp_1843277;atk_1213200;hit_500000;miss_125;cirt_0;cirtSub_-3500</v>
      </c>
    </row>
    <row r="750" spans="1:20" x14ac:dyDescent="0.15">
      <c r="A750" s="16">
        <v>380748</v>
      </c>
      <c r="B750" s="16" t="s">
        <v>230</v>
      </c>
      <c r="C750" s="16">
        <v>1</v>
      </c>
      <c r="D750" s="16">
        <v>2</v>
      </c>
      <c r="E750" s="20">
        <v>250</v>
      </c>
      <c r="F750" s="19" t="s">
        <v>3967</v>
      </c>
      <c r="I750">
        <v>2835812</v>
      </c>
      <c r="J750" t="s">
        <v>3968</v>
      </c>
      <c r="K750">
        <v>3033000</v>
      </c>
      <c r="L750" t="s">
        <v>3969</v>
      </c>
      <c r="M750">
        <v>500000</v>
      </c>
      <c r="N750" t="s">
        <v>3970</v>
      </c>
      <c r="O750">
        <v>125</v>
      </c>
      <c r="P750" t="s">
        <v>3971</v>
      </c>
      <c r="Q750">
        <v>0</v>
      </c>
      <c r="R750" t="s">
        <v>3972</v>
      </c>
      <c r="S750">
        <v>-3500</v>
      </c>
      <c r="T750" s="7" t="str">
        <f t="shared" si="11"/>
        <v>hp_1843277;atk_1213200;hit_500000;miss_125;cirt_0;cirtSub_-3500</v>
      </c>
    </row>
    <row r="751" spans="1:20" x14ac:dyDescent="0.15">
      <c r="A751" s="16">
        <v>380749</v>
      </c>
      <c r="B751" s="16" t="s">
        <v>230</v>
      </c>
      <c r="C751" s="16">
        <v>1</v>
      </c>
      <c r="D751" s="16">
        <v>2</v>
      </c>
      <c r="E751" s="20">
        <v>250</v>
      </c>
      <c r="F751" s="19" t="s">
        <v>3967</v>
      </c>
      <c r="I751">
        <v>2835812</v>
      </c>
      <c r="J751" t="s">
        <v>3968</v>
      </c>
      <c r="K751">
        <v>3033000</v>
      </c>
      <c r="L751" t="s">
        <v>3969</v>
      </c>
      <c r="M751">
        <v>500000</v>
      </c>
      <c r="N751" t="s">
        <v>3970</v>
      </c>
      <c r="O751">
        <v>125</v>
      </c>
      <c r="P751" t="s">
        <v>3971</v>
      </c>
      <c r="Q751">
        <v>0</v>
      </c>
      <c r="R751" t="s">
        <v>3972</v>
      </c>
      <c r="S751">
        <v>-3500</v>
      </c>
      <c r="T751" s="7" t="str">
        <f t="shared" si="11"/>
        <v>hp_1843277;atk_1213200;hit_500000;miss_125;cirt_0;cirtSub_-3500</v>
      </c>
    </row>
    <row r="752" spans="1:20" x14ac:dyDescent="0.15">
      <c r="A752" s="16">
        <v>380750</v>
      </c>
      <c r="B752" s="16" t="s">
        <v>230</v>
      </c>
      <c r="C752" s="16">
        <v>1</v>
      </c>
      <c r="D752" s="16">
        <v>2</v>
      </c>
      <c r="E752" s="20">
        <v>251</v>
      </c>
      <c r="F752" s="19" t="s">
        <v>3967</v>
      </c>
      <c r="I752">
        <v>2864354</v>
      </c>
      <c r="J752" t="s">
        <v>3968</v>
      </c>
      <c r="K752">
        <v>3069000</v>
      </c>
      <c r="L752" t="s">
        <v>3969</v>
      </c>
      <c r="M752">
        <v>500000</v>
      </c>
      <c r="N752" t="s">
        <v>3970</v>
      </c>
      <c r="O752">
        <v>125</v>
      </c>
      <c r="P752" t="s">
        <v>3971</v>
      </c>
      <c r="Q752">
        <v>0</v>
      </c>
      <c r="R752" t="s">
        <v>3972</v>
      </c>
      <c r="S752">
        <v>-3500</v>
      </c>
      <c r="T752" s="7" t="str">
        <f t="shared" si="11"/>
        <v>hp_1861830;atk_1227600;hit_500000;miss_125;cirt_0;cirtSub_-3500</v>
      </c>
    </row>
    <row r="753" spans="1:20" x14ac:dyDescent="0.15">
      <c r="A753" s="16">
        <v>380751</v>
      </c>
      <c r="B753" s="16" t="s">
        <v>230</v>
      </c>
      <c r="C753" s="16">
        <v>1</v>
      </c>
      <c r="D753" s="16">
        <v>2</v>
      </c>
      <c r="E753" s="20">
        <v>251</v>
      </c>
      <c r="F753" s="19" t="s">
        <v>3967</v>
      </c>
      <c r="I753">
        <v>2864354</v>
      </c>
      <c r="J753" t="s">
        <v>3968</v>
      </c>
      <c r="K753">
        <v>3069000</v>
      </c>
      <c r="L753" t="s">
        <v>3969</v>
      </c>
      <c r="M753">
        <v>500000</v>
      </c>
      <c r="N753" t="s">
        <v>3970</v>
      </c>
      <c r="O753">
        <v>125</v>
      </c>
      <c r="P753" t="s">
        <v>3971</v>
      </c>
      <c r="Q753">
        <v>0</v>
      </c>
      <c r="R753" t="s">
        <v>3972</v>
      </c>
      <c r="S753">
        <v>-3500</v>
      </c>
      <c r="T753" s="7" t="str">
        <f t="shared" si="11"/>
        <v>hp_1861830;atk_1227600;hit_500000;miss_125;cirt_0;cirtSub_-3500</v>
      </c>
    </row>
    <row r="754" spans="1:20" x14ac:dyDescent="0.15">
      <c r="A754" s="16">
        <v>380752</v>
      </c>
      <c r="B754" s="16" t="s">
        <v>230</v>
      </c>
      <c r="C754" s="16">
        <v>1</v>
      </c>
      <c r="D754" s="16">
        <v>2</v>
      </c>
      <c r="E754" s="20">
        <v>251</v>
      </c>
      <c r="F754" s="19" t="s">
        <v>3967</v>
      </c>
      <c r="I754">
        <v>2864354</v>
      </c>
      <c r="J754" t="s">
        <v>3968</v>
      </c>
      <c r="K754">
        <v>3069000</v>
      </c>
      <c r="L754" t="s">
        <v>3969</v>
      </c>
      <c r="M754">
        <v>500000</v>
      </c>
      <c r="N754" t="s">
        <v>3970</v>
      </c>
      <c r="O754">
        <v>125</v>
      </c>
      <c r="P754" t="s">
        <v>3971</v>
      </c>
      <c r="Q754">
        <v>0</v>
      </c>
      <c r="R754" t="s">
        <v>3972</v>
      </c>
      <c r="S754">
        <v>-3500</v>
      </c>
      <c r="T754" s="7" t="str">
        <f t="shared" si="11"/>
        <v>hp_1861830;atk_1227600;hit_500000;miss_125;cirt_0;cirtSub_-3500</v>
      </c>
    </row>
    <row r="755" spans="1:20" x14ac:dyDescent="0.15">
      <c r="A755" s="16">
        <v>380753</v>
      </c>
      <c r="B755" s="16" t="s">
        <v>230</v>
      </c>
      <c r="C755" s="16">
        <v>1</v>
      </c>
      <c r="D755" s="16">
        <v>2</v>
      </c>
      <c r="E755" s="20">
        <v>252</v>
      </c>
      <c r="F755" s="19" t="s">
        <v>3967</v>
      </c>
      <c r="I755">
        <v>2892897</v>
      </c>
      <c r="J755" t="s">
        <v>3968</v>
      </c>
      <c r="K755">
        <v>3105000</v>
      </c>
      <c r="L755" t="s">
        <v>3969</v>
      </c>
      <c r="M755">
        <v>500000</v>
      </c>
      <c r="N755" t="s">
        <v>3970</v>
      </c>
      <c r="O755">
        <v>126</v>
      </c>
      <c r="P755" t="s">
        <v>3971</v>
      </c>
      <c r="Q755">
        <v>0</v>
      </c>
      <c r="R755" t="s">
        <v>3972</v>
      </c>
      <c r="S755">
        <v>-3500</v>
      </c>
      <c r="T755" s="7" t="str">
        <f t="shared" si="11"/>
        <v>hp_1880383;atk_1242000;hit_500000;miss_126;cirt_0;cirtSub_-3500</v>
      </c>
    </row>
    <row r="756" spans="1:20" x14ac:dyDescent="0.15">
      <c r="A756" s="16">
        <v>380754</v>
      </c>
      <c r="B756" s="16" t="s">
        <v>230</v>
      </c>
      <c r="C756" s="16">
        <v>1</v>
      </c>
      <c r="D756" s="16">
        <v>2</v>
      </c>
      <c r="E756" s="20">
        <v>252</v>
      </c>
      <c r="F756" s="19" t="s">
        <v>3967</v>
      </c>
      <c r="I756">
        <v>2892897</v>
      </c>
      <c r="J756" t="s">
        <v>3968</v>
      </c>
      <c r="K756">
        <v>3105000</v>
      </c>
      <c r="L756" t="s">
        <v>3969</v>
      </c>
      <c r="M756">
        <v>500000</v>
      </c>
      <c r="N756" t="s">
        <v>3970</v>
      </c>
      <c r="O756">
        <v>126</v>
      </c>
      <c r="P756" t="s">
        <v>3971</v>
      </c>
      <c r="Q756">
        <v>0</v>
      </c>
      <c r="R756" t="s">
        <v>3972</v>
      </c>
      <c r="S756">
        <v>-3500</v>
      </c>
      <c r="T756" s="7" t="str">
        <f t="shared" si="11"/>
        <v>hp_1880383;atk_1242000;hit_500000;miss_126;cirt_0;cirtSub_-3500</v>
      </c>
    </row>
    <row r="757" spans="1:20" x14ac:dyDescent="0.15">
      <c r="A757" s="16">
        <v>380755</v>
      </c>
      <c r="B757" s="16" t="s">
        <v>230</v>
      </c>
      <c r="C757" s="16">
        <v>1</v>
      </c>
      <c r="D757" s="16">
        <v>2</v>
      </c>
      <c r="E757" s="20">
        <v>252</v>
      </c>
      <c r="F757" s="19" t="s">
        <v>3967</v>
      </c>
      <c r="I757">
        <v>2892897</v>
      </c>
      <c r="J757" t="s">
        <v>3968</v>
      </c>
      <c r="K757">
        <v>3105000</v>
      </c>
      <c r="L757" t="s">
        <v>3969</v>
      </c>
      <c r="M757">
        <v>500000</v>
      </c>
      <c r="N757" t="s">
        <v>3970</v>
      </c>
      <c r="O757">
        <v>126</v>
      </c>
      <c r="P757" t="s">
        <v>3971</v>
      </c>
      <c r="Q757">
        <v>0</v>
      </c>
      <c r="R757" t="s">
        <v>3972</v>
      </c>
      <c r="S757">
        <v>-3500</v>
      </c>
      <c r="T757" s="7" t="str">
        <f t="shared" si="11"/>
        <v>hp_1880383;atk_1242000;hit_500000;miss_126;cirt_0;cirtSub_-3500</v>
      </c>
    </row>
    <row r="758" spans="1:20" x14ac:dyDescent="0.15">
      <c r="A758" s="16">
        <v>380756</v>
      </c>
      <c r="B758" s="16" t="s">
        <v>230</v>
      </c>
      <c r="C758" s="16">
        <v>1</v>
      </c>
      <c r="D758" s="16">
        <v>2</v>
      </c>
      <c r="E758" s="20">
        <v>253</v>
      </c>
      <c r="F758" s="19" t="s">
        <v>3967</v>
      </c>
      <c r="I758">
        <v>2921439</v>
      </c>
      <c r="J758" t="s">
        <v>3968</v>
      </c>
      <c r="K758">
        <v>3141000</v>
      </c>
      <c r="L758" t="s">
        <v>3969</v>
      </c>
      <c r="M758">
        <v>500000</v>
      </c>
      <c r="N758" t="s">
        <v>3970</v>
      </c>
      <c r="O758">
        <v>126</v>
      </c>
      <c r="P758" t="s">
        <v>3971</v>
      </c>
      <c r="Q758">
        <v>0</v>
      </c>
      <c r="R758" t="s">
        <v>3972</v>
      </c>
      <c r="S758">
        <v>-3500</v>
      </c>
      <c r="T758" s="7" t="str">
        <f t="shared" si="11"/>
        <v>hp_1898935;atk_1256400;hit_500000;miss_126;cirt_0;cirtSub_-3500</v>
      </c>
    </row>
    <row r="759" spans="1:20" x14ac:dyDescent="0.15">
      <c r="A759" s="16">
        <v>380757</v>
      </c>
      <c r="B759" s="16" t="s">
        <v>230</v>
      </c>
      <c r="C759" s="16">
        <v>1</v>
      </c>
      <c r="D759" s="16">
        <v>2</v>
      </c>
      <c r="E759" s="20">
        <v>253</v>
      </c>
      <c r="F759" s="19" t="s">
        <v>3967</v>
      </c>
      <c r="I759">
        <v>2921439</v>
      </c>
      <c r="J759" t="s">
        <v>3968</v>
      </c>
      <c r="K759">
        <v>3141000</v>
      </c>
      <c r="L759" t="s">
        <v>3969</v>
      </c>
      <c r="M759">
        <v>500000</v>
      </c>
      <c r="N759" t="s">
        <v>3970</v>
      </c>
      <c r="O759">
        <v>126</v>
      </c>
      <c r="P759" t="s">
        <v>3971</v>
      </c>
      <c r="Q759">
        <v>0</v>
      </c>
      <c r="R759" t="s">
        <v>3972</v>
      </c>
      <c r="S759">
        <v>-3500</v>
      </c>
      <c r="T759" s="7" t="str">
        <f t="shared" si="11"/>
        <v>hp_1898935;atk_1256400;hit_500000;miss_126;cirt_0;cirtSub_-3500</v>
      </c>
    </row>
    <row r="760" spans="1:20" x14ac:dyDescent="0.15">
      <c r="A760" s="16">
        <v>380758</v>
      </c>
      <c r="B760" s="16" t="s">
        <v>230</v>
      </c>
      <c r="C760" s="16">
        <v>1</v>
      </c>
      <c r="D760" s="16">
        <v>2</v>
      </c>
      <c r="E760" s="20">
        <v>253</v>
      </c>
      <c r="F760" s="19" t="s">
        <v>3967</v>
      </c>
      <c r="I760">
        <v>2921439</v>
      </c>
      <c r="J760" t="s">
        <v>3968</v>
      </c>
      <c r="K760">
        <v>3141000</v>
      </c>
      <c r="L760" t="s">
        <v>3969</v>
      </c>
      <c r="M760">
        <v>500000</v>
      </c>
      <c r="N760" t="s">
        <v>3970</v>
      </c>
      <c r="O760">
        <v>126</v>
      </c>
      <c r="P760" t="s">
        <v>3971</v>
      </c>
      <c r="Q760">
        <v>0</v>
      </c>
      <c r="R760" t="s">
        <v>3972</v>
      </c>
      <c r="S760">
        <v>-3500</v>
      </c>
      <c r="T760" s="7" t="str">
        <f t="shared" si="11"/>
        <v>hp_1898935;atk_1256400;hit_500000;miss_126;cirt_0;cirtSub_-3500</v>
      </c>
    </row>
    <row r="761" spans="1:20" x14ac:dyDescent="0.15">
      <c r="A761" s="16">
        <v>380759</v>
      </c>
      <c r="B761" s="16" t="s">
        <v>230</v>
      </c>
      <c r="C761" s="16">
        <v>1</v>
      </c>
      <c r="D761" s="16">
        <v>2</v>
      </c>
      <c r="E761" s="20">
        <v>254</v>
      </c>
      <c r="F761" s="19" t="s">
        <v>3967</v>
      </c>
      <c r="I761">
        <v>2949981</v>
      </c>
      <c r="J761" t="s">
        <v>3968</v>
      </c>
      <c r="K761">
        <v>3180000</v>
      </c>
      <c r="L761" t="s">
        <v>3969</v>
      </c>
      <c r="M761">
        <v>500000</v>
      </c>
      <c r="N761" t="s">
        <v>3970</v>
      </c>
      <c r="O761">
        <v>127</v>
      </c>
      <c r="P761" t="s">
        <v>3971</v>
      </c>
      <c r="Q761">
        <v>0</v>
      </c>
      <c r="R761" t="s">
        <v>3972</v>
      </c>
      <c r="S761">
        <v>-3500</v>
      </c>
      <c r="T761" s="7" t="str">
        <f t="shared" si="11"/>
        <v>hp_1917487;atk_1272000;hit_500000;miss_127;cirt_0;cirtSub_-3500</v>
      </c>
    </row>
    <row r="762" spans="1:20" x14ac:dyDescent="0.15">
      <c r="A762" s="16">
        <v>380760</v>
      </c>
      <c r="B762" s="16" t="s">
        <v>230</v>
      </c>
      <c r="C762" s="16">
        <v>1</v>
      </c>
      <c r="D762" s="16">
        <v>2</v>
      </c>
      <c r="E762" s="20">
        <v>254</v>
      </c>
      <c r="F762" s="19" t="s">
        <v>3967</v>
      </c>
      <c r="I762">
        <v>2949981</v>
      </c>
      <c r="J762" t="s">
        <v>3968</v>
      </c>
      <c r="K762">
        <v>3180000</v>
      </c>
      <c r="L762" t="s">
        <v>3969</v>
      </c>
      <c r="M762">
        <v>500000</v>
      </c>
      <c r="N762" t="s">
        <v>3970</v>
      </c>
      <c r="O762">
        <v>127</v>
      </c>
      <c r="P762" t="s">
        <v>3971</v>
      </c>
      <c r="Q762">
        <v>0</v>
      </c>
      <c r="R762" t="s">
        <v>3972</v>
      </c>
      <c r="S762">
        <v>-3500</v>
      </c>
      <c r="T762" s="7" t="str">
        <f t="shared" si="11"/>
        <v>hp_1917487;atk_1272000;hit_500000;miss_127;cirt_0;cirtSub_-3500</v>
      </c>
    </row>
    <row r="763" spans="1:20" x14ac:dyDescent="0.15">
      <c r="A763" s="16">
        <v>380761</v>
      </c>
      <c r="B763" s="16" t="s">
        <v>230</v>
      </c>
      <c r="C763" s="16">
        <v>1</v>
      </c>
      <c r="D763" s="16">
        <v>2</v>
      </c>
      <c r="E763" s="20">
        <v>254</v>
      </c>
      <c r="F763" s="19" t="s">
        <v>3967</v>
      </c>
      <c r="I763">
        <v>2949981</v>
      </c>
      <c r="J763" t="s">
        <v>3968</v>
      </c>
      <c r="K763">
        <v>3180000</v>
      </c>
      <c r="L763" t="s">
        <v>3969</v>
      </c>
      <c r="M763">
        <v>500000</v>
      </c>
      <c r="N763" t="s">
        <v>3970</v>
      </c>
      <c r="O763">
        <v>127</v>
      </c>
      <c r="P763" t="s">
        <v>3971</v>
      </c>
      <c r="Q763">
        <v>0</v>
      </c>
      <c r="R763" t="s">
        <v>3972</v>
      </c>
      <c r="S763">
        <v>-3500</v>
      </c>
      <c r="T763" s="7" t="str">
        <f t="shared" si="11"/>
        <v>hp_1917487;atk_1272000;hit_500000;miss_127;cirt_0;cirtSub_-3500</v>
      </c>
    </row>
    <row r="764" spans="1:20" x14ac:dyDescent="0.15">
      <c r="A764" s="16">
        <v>380762</v>
      </c>
      <c r="B764" s="16" t="s">
        <v>230</v>
      </c>
      <c r="C764" s="16">
        <v>1</v>
      </c>
      <c r="D764" s="16">
        <v>2</v>
      </c>
      <c r="E764" s="20">
        <v>255</v>
      </c>
      <c r="F764" s="19" t="s">
        <v>3967</v>
      </c>
      <c r="I764">
        <v>2978523</v>
      </c>
      <c r="J764" t="s">
        <v>3968</v>
      </c>
      <c r="K764">
        <v>3219000</v>
      </c>
      <c r="L764" t="s">
        <v>3969</v>
      </c>
      <c r="M764">
        <v>500000</v>
      </c>
      <c r="N764" t="s">
        <v>3970</v>
      </c>
      <c r="O764">
        <v>127</v>
      </c>
      <c r="P764" t="s">
        <v>3971</v>
      </c>
      <c r="Q764">
        <v>0</v>
      </c>
      <c r="R764" t="s">
        <v>3972</v>
      </c>
      <c r="S764">
        <v>-3500</v>
      </c>
      <c r="T764" s="7" t="str">
        <f t="shared" si="11"/>
        <v>hp_1936039;atk_1287600;hit_500000;miss_127;cirt_0;cirtSub_-3500</v>
      </c>
    </row>
    <row r="765" spans="1:20" x14ac:dyDescent="0.15">
      <c r="A765" s="16">
        <v>380763</v>
      </c>
      <c r="B765" s="16" t="s">
        <v>230</v>
      </c>
      <c r="C765" s="16">
        <v>1</v>
      </c>
      <c r="D765" s="16">
        <v>2</v>
      </c>
      <c r="E765" s="20">
        <v>255</v>
      </c>
      <c r="F765" s="19" t="s">
        <v>3967</v>
      </c>
      <c r="I765">
        <v>2978523</v>
      </c>
      <c r="J765" t="s">
        <v>3968</v>
      </c>
      <c r="K765">
        <v>3219000</v>
      </c>
      <c r="L765" t="s">
        <v>3969</v>
      </c>
      <c r="M765">
        <v>500000</v>
      </c>
      <c r="N765" t="s">
        <v>3970</v>
      </c>
      <c r="O765">
        <v>127</v>
      </c>
      <c r="P765" t="s">
        <v>3971</v>
      </c>
      <c r="Q765">
        <v>0</v>
      </c>
      <c r="R765" t="s">
        <v>3972</v>
      </c>
      <c r="S765">
        <v>-3500</v>
      </c>
      <c r="T765" s="7" t="str">
        <f t="shared" si="11"/>
        <v>hp_1936039;atk_1287600;hit_500000;miss_127;cirt_0;cirtSub_-3500</v>
      </c>
    </row>
    <row r="766" spans="1:20" x14ac:dyDescent="0.15">
      <c r="A766" s="16">
        <v>380764</v>
      </c>
      <c r="B766" s="16" t="s">
        <v>230</v>
      </c>
      <c r="C766" s="16">
        <v>1</v>
      </c>
      <c r="D766" s="16">
        <v>2</v>
      </c>
      <c r="E766" s="20">
        <v>255</v>
      </c>
      <c r="F766" s="19" t="s">
        <v>3967</v>
      </c>
      <c r="I766">
        <v>2978523</v>
      </c>
      <c r="J766" t="s">
        <v>3968</v>
      </c>
      <c r="K766">
        <v>3219000</v>
      </c>
      <c r="L766" t="s">
        <v>3969</v>
      </c>
      <c r="M766">
        <v>500000</v>
      </c>
      <c r="N766" t="s">
        <v>3970</v>
      </c>
      <c r="O766">
        <v>127</v>
      </c>
      <c r="P766" t="s">
        <v>3971</v>
      </c>
      <c r="Q766">
        <v>0</v>
      </c>
      <c r="R766" t="s">
        <v>3972</v>
      </c>
      <c r="S766">
        <v>-3500</v>
      </c>
      <c r="T766" s="7" t="str">
        <f t="shared" si="11"/>
        <v>hp_1936039;atk_1287600;hit_500000;miss_127;cirt_0;cirtSub_-3500</v>
      </c>
    </row>
    <row r="767" spans="1:20" x14ac:dyDescent="0.15">
      <c r="A767" s="16">
        <v>380765</v>
      </c>
      <c r="B767" s="16" t="s">
        <v>230</v>
      </c>
      <c r="C767" s="16">
        <v>1</v>
      </c>
      <c r="D767" s="16">
        <v>2</v>
      </c>
      <c r="E767" s="20">
        <v>256</v>
      </c>
      <c r="F767" s="19" t="s">
        <v>3967</v>
      </c>
      <c r="I767">
        <v>3007065</v>
      </c>
      <c r="J767" t="s">
        <v>3968</v>
      </c>
      <c r="K767">
        <v>3258000</v>
      </c>
      <c r="L767" t="s">
        <v>3969</v>
      </c>
      <c r="M767">
        <v>500000</v>
      </c>
      <c r="N767" t="s">
        <v>3970</v>
      </c>
      <c r="O767">
        <v>128</v>
      </c>
      <c r="P767" t="s">
        <v>3971</v>
      </c>
      <c r="Q767">
        <v>0</v>
      </c>
      <c r="R767" t="s">
        <v>3972</v>
      </c>
      <c r="S767">
        <v>-3500</v>
      </c>
      <c r="T767" s="7" t="str">
        <f t="shared" si="11"/>
        <v>hp_1954592;atk_1303200;hit_500000;miss_128;cirt_0;cirtSub_-3500</v>
      </c>
    </row>
    <row r="768" spans="1:20" x14ac:dyDescent="0.15">
      <c r="A768" s="16">
        <v>380766</v>
      </c>
      <c r="B768" s="16" t="s">
        <v>230</v>
      </c>
      <c r="C768" s="16">
        <v>1</v>
      </c>
      <c r="D768" s="16">
        <v>2</v>
      </c>
      <c r="E768" s="20">
        <v>256</v>
      </c>
      <c r="F768" s="19" t="s">
        <v>3967</v>
      </c>
      <c r="I768">
        <v>3007065</v>
      </c>
      <c r="J768" t="s">
        <v>3968</v>
      </c>
      <c r="K768">
        <v>3258000</v>
      </c>
      <c r="L768" t="s">
        <v>3969</v>
      </c>
      <c r="M768">
        <v>500000</v>
      </c>
      <c r="N768" t="s">
        <v>3970</v>
      </c>
      <c r="O768">
        <v>128</v>
      </c>
      <c r="P768" t="s">
        <v>3971</v>
      </c>
      <c r="Q768">
        <v>0</v>
      </c>
      <c r="R768" t="s">
        <v>3972</v>
      </c>
      <c r="S768">
        <v>-3500</v>
      </c>
      <c r="T768" s="7" t="str">
        <f t="shared" si="11"/>
        <v>hp_1954592;atk_1303200;hit_500000;miss_128;cirt_0;cirtSub_-3500</v>
      </c>
    </row>
    <row r="769" spans="1:20" x14ac:dyDescent="0.15">
      <c r="A769" s="16">
        <v>380767</v>
      </c>
      <c r="B769" s="16" t="s">
        <v>230</v>
      </c>
      <c r="C769" s="16">
        <v>1</v>
      </c>
      <c r="D769" s="16">
        <v>2</v>
      </c>
      <c r="E769" s="20">
        <v>256</v>
      </c>
      <c r="F769" s="19" t="s">
        <v>3967</v>
      </c>
      <c r="I769">
        <v>3007065</v>
      </c>
      <c r="J769" t="s">
        <v>3968</v>
      </c>
      <c r="K769">
        <v>3258000</v>
      </c>
      <c r="L769" t="s">
        <v>3969</v>
      </c>
      <c r="M769">
        <v>500000</v>
      </c>
      <c r="N769" t="s">
        <v>3970</v>
      </c>
      <c r="O769">
        <v>128</v>
      </c>
      <c r="P769" t="s">
        <v>3971</v>
      </c>
      <c r="Q769">
        <v>0</v>
      </c>
      <c r="R769" t="s">
        <v>3972</v>
      </c>
      <c r="S769">
        <v>-3500</v>
      </c>
      <c r="T769" s="7" t="str">
        <f t="shared" si="11"/>
        <v>hp_1954592;atk_1303200;hit_500000;miss_128;cirt_0;cirtSub_-3500</v>
      </c>
    </row>
    <row r="770" spans="1:20" x14ac:dyDescent="0.15">
      <c r="A770" s="16">
        <v>380768</v>
      </c>
      <c r="B770" s="16" t="s">
        <v>230</v>
      </c>
      <c r="C770" s="16">
        <v>1</v>
      </c>
      <c r="D770" s="16">
        <v>2</v>
      </c>
      <c r="E770" s="20">
        <v>257</v>
      </c>
      <c r="F770" s="19" t="s">
        <v>3967</v>
      </c>
      <c r="I770">
        <v>3035607</v>
      </c>
      <c r="J770" t="s">
        <v>3968</v>
      </c>
      <c r="K770">
        <v>3297000</v>
      </c>
      <c r="L770" t="s">
        <v>3969</v>
      </c>
      <c r="M770">
        <v>500000</v>
      </c>
      <c r="N770" t="s">
        <v>3970</v>
      </c>
      <c r="O770">
        <v>128</v>
      </c>
      <c r="P770" t="s">
        <v>3971</v>
      </c>
      <c r="Q770">
        <v>0</v>
      </c>
      <c r="R770" t="s">
        <v>3972</v>
      </c>
      <c r="S770">
        <v>-3500</v>
      </c>
      <c r="T770" s="7" t="str">
        <f t="shared" si="11"/>
        <v>hp_1973144;atk_1318800;hit_500000;miss_128;cirt_0;cirtSub_-3500</v>
      </c>
    </row>
    <row r="771" spans="1:20" x14ac:dyDescent="0.15">
      <c r="A771" s="16">
        <v>380769</v>
      </c>
      <c r="B771" s="16" t="s">
        <v>230</v>
      </c>
      <c r="C771" s="16">
        <v>1</v>
      </c>
      <c r="D771" s="16">
        <v>2</v>
      </c>
      <c r="E771" s="20">
        <v>257</v>
      </c>
      <c r="F771" s="19" t="s">
        <v>3967</v>
      </c>
      <c r="I771">
        <v>3035607</v>
      </c>
      <c r="J771" t="s">
        <v>3968</v>
      </c>
      <c r="K771">
        <v>3297000</v>
      </c>
      <c r="L771" t="s">
        <v>3969</v>
      </c>
      <c r="M771">
        <v>500000</v>
      </c>
      <c r="N771" t="s">
        <v>3970</v>
      </c>
      <c r="O771">
        <v>128</v>
      </c>
      <c r="P771" t="s">
        <v>3971</v>
      </c>
      <c r="Q771">
        <v>0</v>
      </c>
      <c r="R771" t="s">
        <v>3972</v>
      </c>
      <c r="S771">
        <v>-3500</v>
      </c>
      <c r="T771" s="7" t="str">
        <f t="shared" ref="T771:T834" si="12">F771&amp;"_"&amp;INT(I771*0.65)&amp;";"&amp;J771&amp;"_"&amp;INT(K771*0.4)&amp;";"&amp;L771&amp;"_"&amp;M771&amp;";"&amp;N771&amp;"_"&amp;O771&amp;";"&amp;P771&amp;"_"&amp;Q771&amp;";"&amp;R771&amp;"_"&amp;S771</f>
        <v>hp_1973144;atk_1318800;hit_500000;miss_128;cirt_0;cirtSub_-3500</v>
      </c>
    </row>
    <row r="772" spans="1:20" x14ac:dyDescent="0.15">
      <c r="A772" s="16">
        <v>380770</v>
      </c>
      <c r="B772" s="16" t="s">
        <v>230</v>
      </c>
      <c r="C772" s="16">
        <v>1</v>
      </c>
      <c r="D772" s="16">
        <v>2</v>
      </c>
      <c r="E772" s="20">
        <v>257</v>
      </c>
      <c r="F772" s="19" t="s">
        <v>3967</v>
      </c>
      <c r="I772">
        <v>3035607</v>
      </c>
      <c r="J772" t="s">
        <v>3968</v>
      </c>
      <c r="K772">
        <v>3297000</v>
      </c>
      <c r="L772" t="s">
        <v>3969</v>
      </c>
      <c r="M772">
        <v>500000</v>
      </c>
      <c r="N772" t="s">
        <v>3970</v>
      </c>
      <c r="O772">
        <v>128</v>
      </c>
      <c r="P772" t="s">
        <v>3971</v>
      </c>
      <c r="Q772">
        <v>0</v>
      </c>
      <c r="R772" t="s">
        <v>3972</v>
      </c>
      <c r="S772">
        <v>-3500</v>
      </c>
      <c r="T772" s="7" t="str">
        <f t="shared" si="12"/>
        <v>hp_1973144;atk_1318800;hit_500000;miss_128;cirt_0;cirtSub_-3500</v>
      </c>
    </row>
    <row r="773" spans="1:20" x14ac:dyDescent="0.15">
      <c r="A773" s="16">
        <v>380771</v>
      </c>
      <c r="B773" s="16" t="s">
        <v>230</v>
      </c>
      <c r="C773" s="16">
        <v>1</v>
      </c>
      <c r="D773" s="16">
        <v>2</v>
      </c>
      <c r="E773" s="20">
        <v>258</v>
      </c>
      <c r="F773" s="19" t="s">
        <v>3967</v>
      </c>
      <c r="I773">
        <v>3064150</v>
      </c>
      <c r="J773" t="s">
        <v>3968</v>
      </c>
      <c r="K773">
        <v>3336000</v>
      </c>
      <c r="L773" t="s">
        <v>3969</v>
      </c>
      <c r="M773">
        <v>500000</v>
      </c>
      <c r="N773" t="s">
        <v>3970</v>
      </c>
      <c r="O773">
        <v>129</v>
      </c>
      <c r="P773" t="s">
        <v>3971</v>
      </c>
      <c r="Q773">
        <v>0</v>
      </c>
      <c r="R773" t="s">
        <v>3972</v>
      </c>
      <c r="S773">
        <v>-3500</v>
      </c>
      <c r="T773" s="7" t="str">
        <f t="shared" si="12"/>
        <v>hp_1991697;atk_1334400;hit_500000;miss_129;cirt_0;cirtSub_-3500</v>
      </c>
    </row>
    <row r="774" spans="1:20" x14ac:dyDescent="0.15">
      <c r="A774" s="16">
        <v>380772</v>
      </c>
      <c r="B774" s="16" t="s">
        <v>230</v>
      </c>
      <c r="C774" s="16">
        <v>1</v>
      </c>
      <c r="D774" s="16">
        <v>2</v>
      </c>
      <c r="E774" s="20">
        <v>258</v>
      </c>
      <c r="F774" s="19" t="s">
        <v>3967</v>
      </c>
      <c r="I774">
        <v>3064150</v>
      </c>
      <c r="J774" t="s">
        <v>3968</v>
      </c>
      <c r="K774">
        <v>3336000</v>
      </c>
      <c r="L774" t="s">
        <v>3969</v>
      </c>
      <c r="M774">
        <v>500000</v>
      </c>
      <c r="N774" t="s">
        <v>3970</v>
      </c>
      <c r="O774">
        <v>129</v>
      </c>
      <c r="P774" t="s">
        <v>3971</v>
      </c>
      <c r="Q774">
        <v>0</v>
      </c>
      <c r="R774" t="s">
        <v>3972</v>
      </c>
      <c r="S774">
        <v>-3500</v>
      </c>
      <c r="T774" s="7" t="str">
        <f t="shared" si="12"/>
        <v>hp_1991697;atk_1334400;hit_500000;miss_129;cirt_0;cirtSub_-3500</v>
      </c>
    </row>
    <row r="775" spans="1:20" x14ac:dyDescent="0.15">
      <c r="A775" s="16">
        <v>380773</v>
      </c>
      <c r="B775" s="16" t="s">
        <v>230</v>
      </c>
      <c r="C775" s="16">
        <v>1</v>
      </c>
      <c r="D775" s="16">
        <v>2</v>
      </c>
      <c r="E775" s="20">
        <v>258</v>
      </c>
      <c r="F775" s="19" t="s">
        <v>3967</v>
      </c>
      <c r="I775">
        <v>3064150</v>
      </c>
      <c r="J775" t="s">
        <v>3968</v>
      </c>
      <c r="K775">
        <v>3336000</v>
      </c>
      <c r="L775" t="s">
        <v>3969</v>
      </c>
      <c r="M775">
        <v>500000</v>
      </c>
      <c r="N775" t="s">
        <v>3970</v>
      </c>
      <c r="O775">
        <v>129</v>
      </c>
      <c r="P775" t="s">
        <v>3971</v>
      </c>
      <c r="Q775">
        <v>0</v>
      </c>
      <c r="R775" t="s">
        <v>3972</v>
      </c>
      <c r="S775">
        <v>-3500</v>
      </c>
      <c r="T775" s="7" t="str">
        <f t="shared" si="12"/>
        <v>hp_1991697;atk_1334400;hit_500000;miss_129;cirt_0;cirtSub_-3500</v>
      </c>
    </row>
    <row r="776" spans="1:20" x14ac:dyDescent="0.15">
      <c r="A776" s="16">
        <v>380774</v>
      </c>
      <c r="B776" s="16" t="s">
        <v>230</v>
      </c>
      <c r="C776" s="16">
        <v>1</v>
      </c>
      <c r="D776" s="16">
        <v>2</v>
      </c>
      <c r="E776" s="20">
        <v>259</v>
      </c>
      <c r="F776" s="19" t="s">
        <v>3967</v>
      </c>
      <c r="I776">
        <v>3092692</v>
      </c>
      <c r="J776" t="s">
        <v>3968</v>
      </c>
      <c r="K776">
        <v>3375000</v>
      </c>
      <c r="L776" t="s">
        <v>3969</v>
      </c>
      <c r="M776">
        <v>500000</v>
      </c>
      <c r="N776" t="s">
        <v>3970</v>
      </c>
      <c r="O776">
        <v>129</v>
      </c>
      <c r="P776" t="s">
        <v>3971</v>
      </c>
      <c r="Q776">
        <v>0</v>
      </c>
      <c r="R776" t="s">
        <v>3972</v>
      </c>
      <c r="S776">
        <v>-3500</v>
      </c>
      <c r="T776" s="7" t="str">
        <f t="shared" si="12"/>
        <v>hp_2010249;atk_1350000;hit_500000;miss_129;cirt_0;cirtSub_-3500</v>
      </c>
    </row>
    <row r="777" spans="1:20" x14ac:dyDescent="0.15">
      <c r="A777" s="16">
        <v>380775</v>
      </c>
      <c r="B777" s="16" t="s">
        <v>230</v>
      </c>
      <c r="C777" s="16">
        <v>1</v>
      </c>
      <c r="D777" s="16">
        <v>2</v>
      </c>
      <c r="E777" s="20">
        <v>259</v>
      </c>
      <c r="F777" s="19" t="s">
        <v>3967</v>
      </c>
      <c r="I777">
        <v>3092692</v>
      </c>
      <c r="J777" t="s">
        <v>3968</v>
      </c>
      <c r="K777">
        <v>3375000</v>
      </c>
      <c r="L777" t="s">
        <v>3969</v>
      </c>
      <c r="M777">
        <v>500000</v>
      </c>
      <c r="N777" t="s">
        <v>3970</v>
      </c>
      <c r="O777">
        <v>129</v>
      </c>
      <c r="P777" t="s">
        <v>3971</v>
      </c>
      <c r="Q777">
        <v>0</v>
      </c>
      <c r="R777" t="s">
        <v>3972</v>
      </c>
      <c r="S777">
        <v>-3500</v>
      </c>
      <c r="T777" s="7" t="str">
        <f t="shared" si="12"/>
        <v>hp_2010249;atk_1350000;hit_500000;miss_129;cirt_0;cirtSub_-3500</v>
      </c>
    </row>
    <row r="778" spans="1:20" x14ac:dyDescent="0.15">
      <c r="A778" s="16">
        <v>380776</v>
      </c>
      <c r="B778" s="16" t="s">
        <v>230</v>
      </c>
      <c r="C778" s="16">
        <v>1</v>
      </c>
      <c r="D778" s="16">
        <v>2</v>
      </c>
      <c r="E778" s="20">
        <v>259</v>
      </c>
      <c r="F778" s="19" t="s">
        <v>3967</v>
      </c>
      <c r="I778">
        <v>3092692</v>
      </c>
      <c r="J778" t="s">
        <v>3968</v>
      </c>
      <c r="K778">
        <v>3375000</v>
      </c>
      <c r="L778" t="s">
        <v>3969</v>
      </c>
      <c r="M778">
        <v>500000</v>
      </c>
      <c r="N778" t="s">
        <v>3970</v>
      </c>
      <c r="O778">
        <v>129</v>
      </c>
      <c r="P778" t="s">
        <v>3971</v>
      </c>
      <c r="Q778">
        <v>0</v>
      </c>
      <c r="R778" t="s">
        <v>3972</v>
      </c>
      <c r="S778">
        <v>-3500</v>
      </c>
      <c r="T778" s="7" t="str">
        <f t="shared" si="12"/>
        <v>hp_2010249;atk_1350000;hit_500000;miss_129;cirt_0;cirtSub_-3500</v>
      </c>
    </row>
    <row r="779" spans="1:20" x14ac:dyDescent="0.15">
      <c r="A779" s="16">
        <v>380777</v>
      </c>
      <c r="B779" s="16" t="s">
        <v>230</v>
      </c>
      <c r="C779" s="16">
        <v>1</v>
      </c>
      <c r="D779" s="16">
        <v>2</v>
      </c>
      <c r="E779" s="20">
        <v>260</v>
      </c>
      <c r="F779" s="19" t="s">
        <v>3967</v>
      </c>
      <c r="I779">
        <v>3121234</v>
      </c>
      <c r="J779" t="s">
        <v>3968</v>
      </c>
      <c r="K779">
        <v>3414000</v>
      </c>
      <c r="L779" t="s">
        <v>3969</v>
      </c>
      <c r="M779">
        <v>500000</v>
      </c>
      <c r="N779" t="s">
        <v>3970</v>
      </c>
      <c r="O779">
        <v>130</v>
      </c>
      <c r="P779" t="s">
        <v>3971</v>
      </c>
      <c r="Q779">
        <v>0</v>
      </c>
      <c r="R779" t="s">
        <v>3972</v>
      </c>
      <c r="S779">
        <v>-3500</v>
      </c>
      <c r="T779" s="7" t="str">
        <f t="shared" si="12"/>
        <v>hp_2028802;atk_1365600;hit_500000;miss_130;cirt_0;cirtSub_-3500</v>
      </c>
    </row>
    <row r="780" spans="1:20" x14ac:dyDescent="0.15">
      <c r="A780" s="16">
        <v>380778</v>
      </c>
      <c r="B780" s="16" t="s">
        <v>230</v>
      </c>
      <c r="C780" s="16">
        <v>1</v>
      </c>
      <c r="D780" s="16">
        <v>2</v>
      </c>
      <c r="E780" s="20">
        <v>260</v>
      </c>
      <c r="F780" s="19" t="s">
        <v>3967</v>
      </c>
      <c r="I780">
        <v>3121234</v>
      </c>
      <c r="J780" t="s">
        <v>3968</v>
      </c>
      <c r="K780">
        <v>3414000</v>
      </c>
      <c r="L780" t="s">
        <v>3969</v>
      </c>
      <c r="M780">
        <v>500000</v>
      </c>
      <c r="N780" t="s">
        <v>3970</v>
      </c>
      <c r="O780">
        <v>130</v>
      </c>
      <c r="P780" t="s">
        <v>3971</v>
      </c>
      <c r="Q780">
        <v>0</v>
      </c>
      <c r="R780" t="s">
        <v>3972</v>
      </c>
      <c r="S780">
        <v>-3500</v>
      </c>
      <c r="T780" s="7" t="str">
        <f t="shared" si="12"/>
        <v>hp_2028802;atk_1365600;hit_500000;miss_130;cirt_0;cirtSub_-3500</v>
      </c>
    </row>
    <row r="781" spans="1:20" x14ac:dyDescent="0.15">
      <c r="A781" s="16">
        <v>380779</v>
      </c>
      <c r="B781" s="16" t="s">
        <v>230</v>
      </c>
      <c r="C781" s="16">
        <v>1</v>
      </c>
      <c r="D781" s="16">
        <v>2</v>
      </c>
      <c r="E781" s="20">
        <v>260</v>
      </c>
      <c r="F781" s="19" t="s">
        <v>3967</v>
      </c>
      <c r="I781">
        <v>3121234</v>
      </c>
      <c r="J781" t="s">
        <v>3968</v>
      </c>
      <c r="K781">
        <v>3414000</v>
      </c>
      <c r="L781" t="s">
        <v>3969</v>
      </c>
      <c r="M781">
        <v>500000</v>
      </c>
      <c r="N781" t="s">
        <v>3970</v>
      </c>
      <c r="O781">
        <v>130</v>
      </c>
      <c r="P781" t="s">
        <v>3971</v>
      </c>
      <c r="Q781">
        <v>0</v>
      </c>
      <c r="R781" t="s">
        <v>3972</v>
      </c>
      <c r="S781">
        <v>-3500</v>
      </c>
      <c r="T781" s="7" t="str">
        <f t="shared" si="12"/>
        <v>hp_2028802;atk_1365600;hit_500000;miss_130;cirt_0;cirtSub_-3500</v>
      </c>
    </row>
    <row r="782" spans="1:20" x14ac:dyDescent="0.15">
      <c r="A782" s="16">
        <v>380780</v>
      </c>
      <c r="B782" s="16" t="s">
        <v>230</v>
      </c>
      <c r="C782" s="16">
        <v>1</v>
      </c>
      <c r="D782" s="16">
        <v>2</v>
      </c>
      <c r="E782" s="20">
        <v>261</v>
      </c>
      <c r="F782" s="19" t="s">
        <v>3967</v>
      </c>
      <c r="I782">
        <v>3149776</v>
      </c>
      <c r="J782" t="s">
        <v>3968</v>
      </c>
      <c r="K782">
        <v>3453000</v>
      </c>
      <c r="L782" t="s">
        <v>3969</v>
      </c>
      <c r="M782">
        <v>500000</v>
      </c>
      <c r="N782" t="s">
        <v>3970</v>
      </c>
      <c r="O782">
        <v>130</v>
      </c>
      <c r="P782" t="s">
        <v>3971</v>
      </c>
      <c r="Q782">
        <v>0</v>
      </c>
      <c r="R782" t="s">
        <v>3972</v>
      </c>
      <c r="S782">
        <v>-3500</v>
      </c>
      <c r="T782" s="7" t="str">
        <f t="shared" si="12"/>
        <v>hp_2047354;atk_1381200;hit_500000;miss_130;cirt_0;cirtSub_-3500</v>
      </c>
    </row>
    <row r="783" spans="1:20" x14ac:dyDescent="0.15">
      <c r="A783" s="16">
        <v>380781</v>
      </c>
      <c r="B783" s="16" t="s">
        <v>230</v>
      </c>
      <c r="C783" s="16">
        <v>1</v>
      </c>
      <c r="D783" s="16">
        <v>2</v>
      </c>
      <c r="E783" s="20">
        <v>261</v>
      </c>
      <c r="F783" s="19" t="s">
        <v>3967</v>
      </c>
      <c r="I783">
        <v>3149776</v>
      </c>
      <c r="J783" t="s">
        <v>3968</v>
      </c>
      <c r="K783">
        <v>3453000</v>
      </c>
      <c r="L783" t="s">
        <v>3969</v>
      </c>
      <c r="M783">
        <v>500000</v>
      </c>
      <c r="N783" t="s">
        <v>3970</v>
      </c>
      <c r="O783">
        <v>130</v>
      </c>
      <c r="P783" t="s">
        <v>3971</v>
      </c>
      <c r="Q783">
        <v>0</v>
      </c>
      <c r="R783" t="s">
        <v>3972</v>
      </c>
      <c r="S783">
        <v>-3500</v>
      </c>
      <c r="T783" s="7" t="str">
        <f t="shared" si="12"/>
        <v>hp_2047354;atk_1381200;hit_500000;miss_130;cirt_0;cirtSub_-3500</v>
      </c>
    </row>
    <row r="784" spans="1:20" x14ac:dyDescent="0.15">
      <c r="A784" s="16">
        <v>380782</v>
      </c>
      <c r="B784" s="16" t="s">
        <v>230</v>
      </c>
      <c r="C784" s="16">
        <v>1</v>
      </c>
      <c r="D784" s="16">
        <v>2</v>
      </c>
      <c r="E784" s="20">
        <v>261</v>
      </c>
      <c r="F784" s="19" t="s">
        <v>3967</v>
      </c>
      <c r="I784">
        <v>3149776</v>
      </c>
      <c r="J784" t="s">
        <v>3968</v>
      </c>
      <c r="K784">
        <v>3453000</v>
      </c>
      <c r="L784" t="s">
        <v>3969</v>
      </c>
      <c r="M784">
        <v>500000</v>
      </c>
      <c r="N784" t="s">
        <v>3970</v>
      </c>
      <c r="O784">
        <v>130</v>
      </c>
      <c r="P784" t="s">
        <v>3971</v>
      </c>
      <c r="Q784">
        <v>0</v>
      </c>
      <c r="R784" t="s">
        <v>3972</v>
      </c>
      <c r="S784">
        <v>-3500</v>
      </c>
      <c r="T784" s="7" t="str">
        <f t="shared" si="12"/>
        <v>hp_2047354;atk_1381200;hit_500000;miss_130;cirt_0;cirtSub_-3500</v>
      </c>
    </row>
    <row r="785" spans="1:20" x14ac:dyDescent="0.15">
      <c r="A785" s="16">
        <v>380783</v>
      </c>
      <c r="B785" s="16" t="s">
        <v>230</v>
      </c>
      <c r="C785" s="16">
        <v>1</v>
      </c>
      <c r="D785" s="16">
        <v>2</v>
      </c>
      <c r="E785" s="20">
        <v>262</v>
      </c>
      <c r="F785" s="19" t="s">
        <v>3967</v>
      </c>
      <c r="I785">
        <v>3178318</v>
      </c>
      <c r="J785" t="s">
        <v>3968</v>
      </c>
      <c r="K785">
        <v>3492000</v>
      </c>
      <c r="L785" t="s">
        <v>3969</v>
      </c>
      <c r="M785">
        <v>500000</v>
      </c>
      <c r="N785" t="s">
        <v>3970</v>
      </c>
      <c r="O785">
        <v>131</v>
      </c>
      <c r="P785" t="s">
        <v>3971</v>
      </c>
      <c r="Q785">
        <v>0</v>
      </c>
      <c r="R785" t="s">
        <v>3972</v>
      </c>
      <c r="S785">
        <v>-3500</v>
      </c>
      <c r="T785" s="7" t="str">
        <f t="shared" si="12"/>
        <v>hp_2065906;atk_1396800;hit_500000;miss_131;cirt_0;cirtSub_-3500</v>
      </c>
    </row>
    <row r="786" spans="1:20" x14ac:dyDescent="0.15">
      <c r="A786" s="16">
        <v>380784</v>
      </c>
      <c r="B786" s="16" t="s">
        <v>230</v>
      </c>
      <c r="C786" s="16">
        <v>1</v>
      </c>
      <c r="D786" s="16">
        <v>2</v>
      </c>
      <c r="E786" s="20">
        <v>262</v>
      </c>
      <c r="F786" s="19" t="s">
        <v>3967</v>
      </c>
      <c r="I786">
        <v>3178318</v>
      </c>
      <c r="J786" t="s">
        <v>3968</v>
      </c>
      <c r="K786">
        <v>3492000</v>
      </c>
      <c r="L786" t="s">
        <v>3969</v>
      </c>
      <c r="M786">
        <v>500000</v>
      </c>
      <c r="N786" t="s">
        <v>3970</v>
      </c>
      <c r="O786">
        <v>131</v>
      </c>
      <c r="P786" t="s">
        <v>3971</v>
      </c>
      <c r="Q786">
        <v>0</v>
      </c>
      <c r="R786" t="s">
        <v>3972</v>
      </c>
      <c r="S786">
        <v>-3500</v>
      </c>
      <c r="T786" s="7" t="str">
        <f t="shared" si="12"/>
        <v>hp_2065906;atk_1396800;hit_500000;miss_131;cirt_0;cirtSub_-3500</v>
      </c>
    </row>
    <row r="787" spans="1:20" x14ac:dyDescent="0.15">
      <c r="A787" s="16">
        <v>380785</v>
      </c>
      <c r="B787" s="16" t="s">
        <v>230</v>
      </c>
      <c r="C787" s="16">
        <v>1</v>
      </c>
      <c r="D787" s="16">
        <v>2</v>
      </c>
      <c r="E787" s="20">
        <v>262</v>
      </c>
      <c r="F787" s="19" t="s">
        <v>3967</v>
      </c>
      <c r="I787">
        <v>3178318</v>
      </c>
      <c r="J787" t="s">
        <v>3968</v>
      </c>
      <c r="K787">
        <v>3492000</v>
      </c>
      <c r="L787" t="s">
        <v>3969</v>
      </c>
      <c r="M787">
        <v>500000</v>
      </c>
      <c r="N787" t="s">
        <v>3970</v>
      </c>
      <c r="O787">
        <v>131</v>
      </c>
      <c r="P787" t="s">
        <v>3971</v>
      </c>
      <c r="Q787">
        <v>0</v>
      </c>
      <c r="R787" t="s">
        <v>3972</v>
      </c>
      <c r="S787">
        <v>-3500</v>
      </c>
      <c r="T787" s="7" t="str">
        <f t="shared" si="12"/>
        <v>hp_2065906;atk_1396800;hit_500000;miss_131;cirt_0;cirtSub_-3500</v>
      </c>
    </row>
    <row r="788" spans="1:20" x14ac:dyDescent="0.15">
      <c r="A788" s="16">
        <v>380786</v>
      </c>
      <c r="B788" s="16" t="s">
        <v>230</v>
      </c>
      <c r="C788" s="16">
        <v>1</v>
      </c>
      <c r="D788" s="16">
        <v>2</v>
      </c>
      <c r="E788" s="20">
        <v>263</v>
      </c>
      <c r="F788" s="19" t="s">
        <v>3967</v>
      </c>
      <c r="I788">
        <v>3206860</v>
      </c>
      <c r="J788" t="s">
        <v>3968</v>
      </c>
      <c r="K788">
        <v>3531000</v>
      </c>
      <c r="L788" t="s">
        <v>3969</v>
      </c>
      <c r="M788">
        <v>500000</v>
      </c>
      <c r="N788" t="s">
        <v>3970</v>
      </c>
      <c r="O788">
        <v>131</v>
      </c>
      <c r="P788" t="s">
        <v>3971</v>
      </c>
      <c r="Q788">
        <v>0</v>
      </c>
      <c r="R788" t="s">
        <v>3972</v>
      </c>
      <c r="S788">
        <v>-3500</v>
      </c>
      <c r="T788" s="7" t="str">
        <f t="shared" si="12"/>
        <v>hp_2084459;atk_1412400;hit_500000;miss_131;cirt_0;cirtSub_-3500</v>
      </c>
    </row>
    <row r="789" spans="1:20" x14ac:dyDescent="0.15">
      <c r="A789" s="16">
        <v>380787</v>
      </c>
      <c r="B789" s="16" t="s">
        <v>230</v>
      </c>
      <c r="C789" s="16">
        <v>1</v>
      </c>
      <c r="D789" s="16">
        <v>2</v>
      </c>
      <c r="E789" s="20">
        <v>263</v>
      </c>
      <c r="F789" s="19" t="s">
        <v>3967</v>
      </c>
      <c r="I789">
        <v>3206860</v>
      </c>
      <c r="J789" t="s">
        <v>3968</v>
      </c>
      <c r="K789">
        <v>3531000</v>
      </c>
      <c r="L789" t="s">
        <v>3969</v>
      </c>
      <c r="M789">
        <v>500000</v>
      </c>
      <c r="N789" t="s">
        <v>3970</v>
      </c>
      <c r="O789">
        <v>131</v>
      </c>
      <c r="P789" t="s">
        <v>3971</v>
      </c>
      <c r="Q789">
        <v>0</v>
      </c>
      <c r="R789" t="s">
        <v>3972</v>
      </c>
      <c r="S789">
        <v>-3500</v>
      </c>
      <c r="T789" s="7" t="str">
        <f t="shared" si="12"/>
        <v>hp_2084459;atk_1412400;hit_500000;miss_131;cirt_0;cirtSub_-3500</v>
      </c>
    </row>
    <row r="790" spans="1:20" x14ac:dyDescent="0.15">
      <c r="A790" s="16">
        <v>380788</v>
      </c>
      <c r="B790" s="16" t="s">
        <v>230</v>
      </c>
      <c r="C790" s="16">
        <v>1</v>
      </c>
      <c r="D790" s="16">
        <v>2</v>
      </c>
      <c r="E790" s="20">
        <v>263</v>
      </c>
      <c r="F790" s="19" t="s">
        <v>3967</v>
      </c>
      <c r="I790">
        <v>3206860</v>
      </c>
      <c r="J790" t="s">
        <v>3968</v>
      </c>
      <c r="K790">
        <v>3531000</v>
      </c>
      <c r="L790" t="s">
        <v>3969</v>
      </c>
      <c r="M790">
        <v>500000</v>
      </c>
      <c r="N790" t="s">
        <v>3970</v>
      </c>
      <c r="O790">
        <v>131</v>
      </c>
      <c r="P790" t="s">
        <v>3971</v>
      </c>
      <c r="Q790">
        <v>0</v>
      </c>
      <c r="R790" t="s">
        <v>3972</v>
      </c>
      <c r="S790">
        <v>-3500</v>
      </c>
      <c r="T790" s="7" t="str">
        <f t="shared" si="12"/>
        <v>hp_2084459;atk_1412400;hit_500000;miss_131;cirt_0;cirtSub_-3500</v>
      </c>
    </row>
    <row r="791" spans="1:20" x14ac:dyDescent="0.15">
      <c r="A791" s="16">
        <v>380789</v>
      </c>
      <c r="B791" s="16" t="s">
        <v>230</v>
      </c>
      <c r="C791" s="16">
        <v>1</v>
      </c>
      <c r="D791" s="16">
        <v>2</v>
      </c>
      <c r="E791" s="20">
        <v>264</v>
      </c>
      <c r="F791" s="19" t="s">
        <v>3967</v>
      </c>
      <c r="I791">
        <v>3235403</v>
      </c>
      <c r="J791" t="s">
        <v>3968</v>
      </c>
      <c r="K791">
        <v>3570000</v>
      </c>
      <c r="L791" t="s">
        <v>3969</v>
      </c>
      <c r="M791">
        <v>500000</v>
      </c>
      <c r="N791" t="s">
        <v>3970</v>
      </c>
      <c r="O791">
        <v>132</v>
      </c>
      <c r="P791" t="s">
        <v>3971</v>
      </c>
      <c r="Q791">
        <v>0</v>
      </c>
      <c r="R791" t="s">
        <v>3972</v>
      </c>
      <c r="S791">
        <v>-3500</v>
      </c>
      <c r="T791" s="7" t="str">
        <f t="shared" si="12"/>
        <v>hp_2103011;atk_1428000;hit_500000;miss_132;cirt_0;cirtSub_-3500</v>
      </c>
    </row>
    <row r="792" spans="1:20" x14ac:dyDescent="0.15">
      <c r="A792" s="16">
        <v>380790</v>
      </c>
      <c r="B792" s="16" t="s">
        <v>230</v>
      </c>
      <c r="C792" s="16">
        <v>1</v>
      </c>
      <c r="D792" s="16">
        <v>2</v>
      </c>
      <c r="E792" s="20">
        <v>264</v>
      </c>
      <c r="F792" s="19" t="s">
        <v>3967</v>
      </c>
      <c r="I792">
        <v>3235403</v>
      </c>
      <c r="J792" t="s">
        <v>3968</v>
      </c>
      <c r="K792">
        <v>3570000</v>
      </c>
      <c r="L792" t="s">
        <v>3969</v>
      </c>
      <c r="M792">
        <v>500000</v>
      </c>
      <c r="N792" t="s">
        <v>3970</v>
      </c>
      <c r="O792">
        <v>132</v>
      </c>
      <c r="P792" t="s">
        <v>3971</v>
      </c>
      <c r="Q792">
        <v>0</v>
      </c>
      <c r="R792" t="s">
        <v>3972</v>
      </c>
      <c r="S792">
        <v>-3500</v>
      </c>
      <c r="T792" s="7" t="str">
        <f t="shared" si="12"/>
        <v>hp_2103011;atk_1428000;hit_500000;miss_132;cirt_0;cirtSub_-3500</v>
      </c>
    </row>
    <row r="793" spans="1:20" x14ac:dyDescent="0.15">
      <c r="A793" s="16">
        <v>380791</v>
      </c>
      <c r="B793" s="16" t="s">
        <v>230</v>
      </c>
      <c r="C793" s="16">
        <v>1</v>
      </c>
      <c r="D793" s="16">
        <v>2</v>
      </c>
      <c r="E793" s="20">
        <v>264</v>
      </c>
      <c r="F793" s="19" t="s">
        <v>3967</v>
      </c>
      <c r="I793">
        <v>3235403</v>
      </c>
      <c r="J793" t="s">
        <v>3968</v>
      </c>
      <c r="K793">
        <v>3570000</v>
      </c>
      <c r="L793" t="s">
        <v>3969</v>
      </c>
      <c r="M793">
        <v>500000</v>
      </c>
      <c r="N793" t="s">
        <v>3970</v>
      </c>
      <c r="O793">
        <v>132</v>
      </c>
      <c r="P793" t="s">
        <v>3971</v>
      </c>
      <c r="Q793">
        <v>0</v>
      </c>
      <c r="R793" t="s">
        <v>3972</v>
      </c>
      <c r="S793">
        <v>-3500</v>
      </c>
      <c r="T793" s="7" t="str">
        <f t="shared" si="12"/>
        <v>hp_2103011;atk_1428000;hit_500000;miss_132;cirt_0;cirtSub_-3500</v>
      </c>
    </row>
    <row r="794" spans="1:20" x14ac:dyDescent="0.15">
      <c r="A794" s="16">
        <v>380792</v>
      </c>
      <c r="B794" s="16" t="s">
        <v>230</v>
      </c>
      <c r="C794" s="16">
        <v>1</v>
      </c>
      <c r="D794" s="16">
        <v>2</v>
      </c>
      <c r="E794" s="20">
        <v>265</v>
      </c>
      <c r="F794" s="19" t="s">
        <v>3967</v>
      </c>
      <c r="I794">
        <v>3263945</v>
      </c>
      <c r="J794" t="s">
        <v>3968</v>
      </c>
      <c r="K794">
        <v>3609000</v>
      </c>
      <c r="L794" t="s">
        <v>3969</v>
      </c>
      <c r="M794">
        <v>500000</v>
      </c>
      <c r="N794" t="s">
        <v>3970</v>
      </c>
      <c r="O794">
        <v>132</v>
      </c>
      <c r="P794" t="s">
        <v>3971</v>
      </c>
      <c r="Q794">
        <v>0</v>
      </c>
      <c r="R794" t="s">
        <v>3972</v>
      </c>
      <c r="S794">
        <v>-3500</v>
      </c>
      <c r="T794" s="7" t="str">
        <f t="shared" si="12"/>
        <v>hp_2121564;atk_1443600;hit_500000;miss_132;cirt_0;cirtSub_-3500</v>
      </c>
    </row>
    <row r="795" spans="1:20" x14ac:dyDescent="0.15">
      <c r="A795" s="16">
        <v>380793</v>
      </c>
      <c r="B795" s="16" t="s">
        <v>230</v>
      </c>
      <c r="C795" s="16">
        <v>1</v>
      </c>
      <c r="D795" s="16">
        <v>2</v>
      </c>
      <c r="E795" s="20">
        <v>265</v>
      </c>
      <c r="F795" s="19" t="s">
        <v>3967</v>
      </c>
      <c r="I795">
        <v>3263945</v>
      </c>
      <c r="J795" t="s">
        <v>3968</v>
      </c>
      <c r="K795">
        <v>3609000</v>
      </c>
      <c r="L795" t="s">
        <v>3969</v>
      </c>
      <c r="M795">
        <v>500000</v>
      </c>
      <c r="N795" t="s">
        <v>3970</v>
      </c>
      <c r="O795">
        <v>132</v>
      </c>
      <c r="P795" t="s">
        <v>3971</v>
      </c>
      <c r="Q795">
        <v>0</v>
      </c>
      <c r="R795" t="s">
        <v>3972</v>
      </c>
      <c r="S795">
        <v>-3500</v>
      </c>
      <c r="T795" s="7" t="str">
        <f t="shared" si="12"/>
        <v>hp_2121564;atk_1443600;hit_500000;miss_132;cirt_0;cirtSub_-3500</v>
      </c>
    </row>
    <row r="796" spans="1:20" x14ac:dyDescent="0.15">
      <c r="A796" s="16">
        <v>380794</v>
      </c>
      <c r="B796" s="16" t="s">
        <v>230</v>
      </c>
      <c r="C796" s="16">
        <v>1</v>
      </c>
      <c r="D796" s="16">
        <v>2</v>
      </c>
      <c r="E796" s="20">
        <v>265</v>
      </c>
      <c r="F796" s="19" t="s">
        <v>3967</v>
      </c>
      <c r="I796">
        <v>3263945</v>
      </c>
      <c r="J796" t="s">
        <v>3968</v>
      </c>
      <c r="K796">
        <v>3609000</v>
      </c>
      <c r="L796" t="s">
        <v>3969</v>
      </c>
      <c r="M796">
        <v>500000</v>
      </c>
      <c r="N796" t="s">
        <v>3970</v>
      </c>
      <c r="O796">
        <v>132</v>
      </c>
      <c r="P796" t="s">
        <v>3971</v>
      </c>
      <c r="Q796">
        <v>0</v>
      </c>
      <c r="R796" t="s">
        <v>3972</v>
      </c>
      <c r="S796">
        <v>-3500</v>
      </c>
      <c r="T796" s="7" t="str">
        <f t="shared" si="12"/>
        <v>hp_2121564;atk_1443600;hit_500000;miss_132;cirt_0;cirtSub_-3500</v>
      </c>
    </row>
    <row r="797" spans="1:20" x14ac:dyDescent="0.15">
      <c r="A797" s="16">
        <v>380795</v>
      </c>
      <c r="B797" s="16" t="s">
        <v>230</v>
      </c>
      <c r="C797" s="16">
        <v>1</v>
      </c>
      <c r="D797" s="16">
        <v>2</v>
      </c>
      <c r="E797" s="20">
        <v>266</v>
      </c>
      <c r="F797" s="19" t="s">
        <v>3967</v>
      </c>
      <c r="I797">
        <v>3292487</v>
      </c>
      <c r="J797" t="s">
        <v>3968</v>
      </c>
      <c r="K797">
        <v>3648000</v>
      </c>
      <c r="L797" t="s">
        <v>3969</v>
      </c>
      <c r="M797">
        <v>500000</v>
      </c>
      <c r="N797" t="s">
        <v>3970</v>
      </c>
      <c r="O797">
        <v>133</v>
      </c>
      <c r="P797" t="s">
        <v>3971</v>
      </c>
      <c r="Q797">
        <v>0</v>
      </c>
      <c r="R797" t="s">
        <v>3972</v>
      </c>
      <c r="S797">
        <v>-3500</v>
      </c>
      <c r="T797" s="7" t="str">
        <f t="shared" si="12"/>
        <v>hp_2140116;atk_1459200;hit_500000;miss_133;cirt_0;cirtSub_-3500</v>
      </c>
    </row>
    <row r="798" spans="1:20" x14ac:dyDescent="0.15">
      <c r="A798" s="16">
        <v>380796</v>
      </c>
      <c r="B798" s="16" t="s">
        <v>230</v>
      </c>
      <c r="C798" s="16">
        <v>1</v>
      </c>
      <c r="D798" s="16">
        <v>2</v>
      </c>
      <c r="E798" s="20">
        <v>266</v>
      </c>
      <c r="F798" s="19" t="s">
        <v>3967</v>
      </c>
      <c r="I798">
        <v>3292487</v>
      </c>
      <c r="J798" t="s">
        <v>3968</v>
      </c>
      <c r="K798">
        <v>3648000</v>
      </c>
      <c r="L798" t="s">
        <v>3969</v>
      </c>
      <c r="M798">
        <v>500000</v>
      </c>
      <c r="N798" t="s">
        <v>3970</v>
      </c>
      <c r="O798">
        <v>133</v>
      </c>
      <c r="P798" t="s">
        <v>3971</v>
      </c>
      <c r="Q798">
        <v>0</v>
      </c>
      <c r="R798" t="s">
        <v>3972</v>
      </c>
      <c r="S798">
        <v>-3500</v>
      </c>
      <c r="T798" s="7" t="str">
        <f t="shared" si="12"/>
        <v>hp_2140116;atk_1459200;hit_500000;miss_133;cirt_0;cirtSub_-3500</v>
      </c>
    </row>
    <row r="799" spans="1:20" x14ac:dyDescent="0.15">
      <c r="A799" s="16">
        <v>380797</v>
      </c>
      <c r="B799" s="16" t="s">
        <v>230</v>
      </c>
      <c r="C799" s="16">
        <v>1</v>
      </c>
      <c r="D799" s="16">
        <v>2</v>
      </c>
      <c r="E799" s="20">
        <v>266</v>
      </c>
      <c r="F799" s="19" t="s">
        <v>3967</v>
      </c>
      <c r="I799">
        <v>3292487</v>
      </c>
      <c r="J799" t="s">
        <v>3968</v>
      </c>
      <c r="K799">
        <v>3648000</v>
      </c>
      <c r="L799" t="s">
        <v>3969</v>
      </c>
      <c r="M799">
        <v>500000</v>
      </c>
      <c r="N799" t="s">
        <v>3970</v>
      </c>
      <c r="O799">
        <v>133</v>
      </c>
      <c r="P799" t="s">
        <v>3971</v>
      </c>
      <c r="Q799">
        <v>0</v>
      </c>
      <c r="R799" t="s">
        <v>3972</v>
      </c>
      <c r="S799">
        <v>-3500</v>
      </c>
      <c r="T799" s="7" t="str">
        <f t="shared" si="12"/>
        <v>hp_2140116;atk_1459200;hit_500000;miss_133;cirt_0;cirtSub_-3500</v>
      </c>
    </row>
    <row r="800" spans="1:20" x14ac:dyDescent="0.15">
      <c r="A800" s="16">
        <v>380798</v>
      </c>
      <c r="B800" s="16" t="s">
        <v>230</v>
      </c>
      <c r="C800" s="16">
        <v>1</v>
      </c>
      <c r="D800" s="16">
        <v>2</v>
      </c>
      <c r="E800" s="20">
        <v>267</v>
      </c>
      <c r="F800" s="19" t="s">
        <v>3967</v>
      </c>
      <c r="I800">
        <v>3321029</v>
      </c>
      <c r="J800" t="s">
        <v>3968</v>
      </c>
      <c r="K800">
        <v>3687000</v>
      </c>
      <c r="L800" t="s">
        <v>3969</v>
      </c>
      <c r="M800">
        <v>500000</v>
      </c>
      <c r="N800" t="s">
        <v>3970</v>
      </c>
      <c r="O800">
        <v>133</v>
      </c>
      <c r="P800" t="s">
        <v>3971</v>
      </c>
      <c r="Q800">
        <v>0</v>
      </c>
      <c r="R800" t="s">
        <v>3972</v>
      </c>
      <c r="S800">
        <v>-3500</v>
      </c>
      <c r="T800" s="7" t="str">
        <f t="shared" si="12"/>
        <v>hp_2158668;atk_1474800;hit_500000;miss_133;cirt_0;cirtSub_-3500</v>
      </c>
    </row>
    <row r="801" spans="1:20" x14ac:dyDescent="0.15">
      <c r="A801" s="16">
        <v>380799</v>
      </c>
      <c r="B801" s="16" t="s">
        <v>230</v>
      </c>
      <c r="C801" s="16">
        <v>1</v>
      </c>
      <c r="D801" s="16">
        <v>2</v>
      </c>
      <c r="E801" s="20">
        <v>267</v>
      </c>
      <c r="F801" s="19" t="s">
        <v>3967</v>
      </c>
      <c r="I801">
        <v>3321029</v>
      </c>
      <c r="J801" t="s">
        <v>3968</v>
      </c>
      <c r="K801">
        <v>3687000</v>
      </c>
      <c r="L801" t="s">
        <v>3969</v>
      </c>
      <c r="M801">
        <v>500000</v>
      </c>
      <c r="N801" t="s">
        <v>3970</v>
      </c>
      <c r="O801">
        <v>133</v>
      </c>
      <c r="P801" t="s">
        <v>3971</v>
      </c>
      <c r="Q801">
        <v>0</v>
      </c>
      <c r="R801" t="s">
        <v>3972</v>
      </c>
      <c r="S801">
        <v>-3500</v>
      </c>
      <c r="T801" s="7" t="str">
        <f t="shared" si="12"/>
        <v>hp_2158668;atk_1474800;hit_500000;miss_133;cirt_0;cirtSub_-3500</v>
      </c>
    </row>
    <row r="802" spans="1:20" x14ac:dyDescent="0.15">
      <c r="A802" s="16">
        <v>380800</v>
      </c>
      <c r="B802" s="16" t="s">
        <v>230</v>
      </c>
      <c r="C802" s="16">
        <v>1</v>
      </c>
      <c r="D802" s="16">
        <v>2</v>
      </c>
      <c r="E802" s="20">
        <v>267</v>
      </c>
      <c r="F802" s="19" t="s">
        <v>3967</v>
      </c>
      <c r="I802">
        <v>3321029</v>
      </c>
      <c r="J802" t="s">
        <v>3968</v>
      </c>
      <c r="K802">
        <v>3687000</v>
      </c>
      <c r="L802" t="s">
        <v>3969</v>
      </c>
      <c r="M802">
        <v>500000</v>
      </c>
      <c r="N802" t="s">
        <v>3970</v>
      </c>
      <c r="O802">
        <v>133</v>
      </c>
      <c r="P802" t="s">
        <v>3971</v>
      </c>
      <c r="Q802">
        <v>0</v>
      </c>
      <c r="R802" t="s">
        <v>3972</v>
      </c>
      <c r="S802">
        <v>-3500</v>
      </c>
      <c r="T802" s="7" t="str">
        <f t="shared" si="12"/>
        <v>hp_2158668;atk_1474800;hit_500000;miss_133;cirt_0;cirtSub_-3500</v>
      </c>
    </row>
    <row r="803" spans="1:20" x14ac:dyDescent="0.15">
      <c r="A803" s="16">
        <v>380801</v>
      </c>
      <c r="B803" s="16" t="s">
        <v>230</v>
      </c>
      <c r="C803" s="16">
        <v>1</v>
      </c>
      <c r="D803" s="16">
        <v>2</v>
      </c>
      <c r="E803" s="20">
        <v>268</v>
      </c>
      <c r="F803" s="19" t="s">
        <v>3967</v>
      </c>
      <c r="I803">
        <v>3349571</v>
      </c>
      <c r="J803" t="s">
        <v>3968</v>
      </c>
      <c r="K803">
        <v>3726000</v>
      </c>
      <c r="L803" t="s">
        <v>3969</v>
      </c>
      <c r="M803">
        <v>500000</v>
      </c>
      <c r="N803" t="s">
        <v>3970</v>
      </c>
      <c r="O803">
        <v>134</v>
      </c>
      <c r="P803" t="s">
        <v>3971</v>
      </c>
      <c r="Q803">
        <v>0</v>
      </c>
      <c r="R803" t="s">
        <v>3972</v>
      </c>
      <c r="S803">
        <v>-3500</v>
      </c>
      <c r="T803" s="7" t="str">
        <f t="shared" si="12"/>
        <v>hp_2177221;atk_1490400;hit_500000;miss_134;cirt_0;cirtSub_-3500</v>
      </c>
    </row>
    <row r="804" spans="1:20" x14ac:dyDescent="0.15">
      <c r="A804" s="16">
        <v>380802</v>
      </c>
      <c r="B804" s="16" t="s">
        <v>230</v>
      </c>
      <c r="C804" s="16">
        <v>1</v>
      </c>
      <c r="D804" s="16">
        <v>2</v>
      </c>
      <c r="E804" s="20">
        <v>268</v>
      </c>
      <c r="F804" s="19" t="s">
        <v>3967</v>
      </c>
      <c r="I804">
        <v>3349571</v>
      </c>
      <c r="J804" t="s">
        <v>3968</v>
      </c>
      <c r="K804">
        <v>3726000</v>
      </c>
      <c r="L804" t="s">
        <v>3969</v>
      </c>
      <c r="M804">
        <v>500000</v>
      </c>
      <c r="N804" t="s">
        <v>3970</v>
      </c>
      <c r="O804">
        <v>134</v>
      </c>
      <c r="P804" t="s">
        <v>3971</v>
      </c>
      <c r="Q804">
        <v>0</v>
      </c>
      <c r="R804" t="s">
        <v>3972</v>
      </c>
      <c r="S804">
        <v>-3500</v>
      </c>
      <c r="T804" s="7" t="str">
        <f t="shared" si="12"/>
        <v>hp_2177221;atk_1490400;hit_500000;miss_134;cirt_0;cirtSub_-3500</v>
      </c>
    </row>
    <row r="805" spans="1:20" x14ac:dyDescent="0.15">
      <c r="A805" s="16">
        <v>380803</v>
      </c>
      <c r="B805" s="16" t="s">
        <v>230</v>
      </c>
      <c r="C805" s="16">
        <v>1</v>
      </c>
      <c r="D805" s="16">
        <v>2</v>
      </c>
      <c r="E805" s="20">
        <v>268</v>
      </c>
      <c r="F805" s="19" t="s">
        <v>3967</v>
      </c>
      <c r="I805">
        <v>3349571</v>
      </c>
      <c r="J805" t="s">
        <v>3968</v>
      </c>
      <c r="K805">
        <v>3726000</v>
      </c>
      <c r="L805" t="s">
        <v>3969</v>
      </c>
      <c r="M805">
        <v>500000</v>
      </c>
      <c r="N805" t="s">
        <v>3970</v>
      </c>
      <c r="O805">
        <v>134</v>
      </c>
      <c r="P805" t="s">
        <v>3971</v>
      </c>
      <c r="Q805">
        <v>0</v>
      </c>
      <c r="R805" t="s">
        <v>3972</v>
      </c>
      <c r="S805">
        <v>-3500</v>
      </c>
      <c r="T805" s="7" t="str">
        <f t="shared" si="12"/>
        <v>hp_2177221;atk_1490400;hit_500000;miss_134;cirt_0;cirtSub_-3500</v>
      </c>
    </row>
    <row r="806" spans="1:20" x14ac:dyDescent="0.15">
      <c r="A806" s="16">
        <v>380804</v>
      </c>
      <c r="B806" s="16" t="s">
        <v>230</v>
      </c>
      <c r="C806" s="16">
        <v>1</v>
      </c>
      <c r="D806" s="16">
        <v>2</v>
      </c>
      <c r="E806" s="20">
        <v>269</v>
      </c>
      <c r="F806" s="19" t="s">
        <v>3967</v>
      </c>
      <c r="I806">
        <v>3378113</v>
      </c>
      <c r="J806" t="s">
        <v>3968</v>
      </c>
      <c r="K806">
        <v>3765000</v>
      </c>
      <c r="L806" t="s">
        <v>3969</v>
      </c>
      <c r="M806">
        <v>500000</v>
      </c>
      <c r="N806" t="s">
        <v>3970</v>
      </c>
      <c r="O806">
        <v>134</v>
      </c>
      <c r="P806" t="s">
        <v>3971</v>
      </c>
      <c r="Q806">
        <v>0</v>
      </c>
      <c r="R806" t="s">
        <v>3972</v>
      </c>
      <c r="S806">
        <v>-3500</v>
      </c>
      <c r="T806" s="7" t="str">
        <f t="shared" si="12"/>
        <v>hp_2195773;atk_1506000;hit_500000;miss_134;cirt_0;cirtSub_-3500</v>
      </c>
    </row>
    <row r="807" spans="1:20" x14ac:dyDescent="0.15">
      <c r="A807" s="16">
        <v>380805</v>
      </c>
      <c r="B807" s="16" t="s">
        <v>230</v>
      </c>
      <c r="C807" s="16">
        <v>1</v>
      </c>
      <c r="D807" s="16">
        <v>2</v>
      </c>
      <c r="E807" s="20">
        <v>269</v>
      </c>
      <c r="F807" s="19" t="s">
        <v>3967</v>
      </c>
      <c r="I807">
        <v>3378113</v>
      </c>
      <c r="J807" t="s">
        <v>3968</v>
      </c>
      <c r="K807">
        <v>3765000</v>
      </c>
      <c r="L807" t="s">
        <v>3969</v>
      </c>
      <c r="M807">
        <v>500000</v>
      </c>
      <c r="N807" t="s">
        <v>3970</v>
      </c>
      <c r="O807">
        <v>134</v>
      </c>
      <c r="P807" t="s">
        <v>3971</v>
      </c>
      <c r="Q807">
        <v>0</v>
      </c>
      <c r="R807" t="s">
        <v>3972</v>
      </c>
      <c r="S807">
        <v>-3500</v>
      </c>
      <c r="T807" s="7" t="str">
        <f t="shared" si="12"/>
        <v>hp_2195773;atk_1506000;hit_500000;miss_134;cirt_0;cirtSub_-3500</v>
      </c>
    </row>
    <row r="808" spans="1:20" x14ac:dyDescent="0.15">
      <c r="A808" s="16">
        <v>380806</v>
      </c>
      <c r="B808" s="16" t="s">
        <v>230</v>
      </c>
      <c r="C808" s="16">
        <v>1</v>
      </c>
      <c r="D808" s="16">
        <v>2</v>
      </c>
      <c r="E808" s="20">
        <v>269</v>
      </c>
      <c r="F808" s="19" t="s">
        <v>3967</v>
      </c>
      <c r="I808">
        <v>3378113</v>
      </c>
      <c r="J808" t="s">
        <v>3968</v>
      </c>
      <c r="K808">
        <v>3765000</v>
      </c>
      <c r="L808" t="s">
        <v>3969</v>
      </c>
      <c r="M808">
        <v>500000</v>
      </c>
      <c r="N808" t="s">
        <v>3970</v>
      </c>
      <c r="O808">
        <v>134</v>
      </c>
      <c r="P808" t="s">
        <v>3971</v>
      </c>
      <c r="Q808">
        <v>0</v>
      </c>
      <c r="R808" t="s">
        <v>3972</v>
      </c>
      <c r="S808">
        <v>-3500</v>
      </c>
      <c r="T808" s="7" t="str">
        <f t="shared" si="12"/>
        <v>hp_2195773;atk_1506000;hit_500000;miss_134;cirt_0;cirtSub_-3500</v>
      </c>
    </row>
    <row r="809" spans="1:20" x14ac:dyDescent="0.15">
      <c r="A809" s="16">
        <v>380807</v>
      </c>
      <c r="B809" s="16" t="s">
        <v>230</v>
      </c>
      <c r="C809" s="16">
        <v>1</v>
      </c>
      <c r="D809" s="16">
        <v>2</v>
      </c>
      <c r="E809" s="20">
        <v>270</v>
      </c>
      <c r="F809" s="19" t="s">
        <v>3967</v>
      </c>
      <c r="I809">
        <v>3406656</v>
      </c>
      <c r="J809" t="s">
        <v>3968</v>
      </c>
      <c r="K809">
        <v>3804000</v>
      </c>
      <c r="L809" t="s">
        <v>3969</v>
      </c>
      <c r="M809">
        <v>500000</v>
      </c>
      <c r="N809" t="s">
        <v>3970</v>
      </c>
      <c r="O809">
        <v>135</v>
      </c>
      <c r="P809" t="s">
        <v>3971</v>
      </c>
      <c r="Q809">
        <v>0</v>
      </c>
      <c r="R809" t="s">
        <v>3972</v>
      </c>
      <c r="S809">
        <v>-3500</v>
      </c>
      <c r="T809" s="7" t="str">
        <f t="shared" si="12"/>
        <v>hp_2214326;atk_1521600;hit_500000;miss_135;cirt_0;cirtSub_-3500</v>
      </c>
    </row>
    <row r="810" spans="1:20" x14ac:dyDescent="0.15">
      <c r="A810" s="16">
        <v>380808</v>
      </c>
      <c r="B810" s="16" t="s">
        <v>230</v>
      </c>
      <c r="C810" s="16">
        <v>1</v>
      </c>
      <c r="D810" s="16">
        <v>2</v>
      </c>
      <c r="E810" s="20">
        <v>270</v>
      </c>
      <c r="F810" s="19" t="s">
        <v>3967</v>
      </c>
      <c r="I810">
        <v>3406656</v>
      </c>
      <c r="J810" t="s">
        <v>3968</v>
      </c>
      <c r="K810">
        <v>3804000</v>
      </c>
      <c r="L810" t="s">
        <v>3969</v>
      </c>
      <c r="M810">
        <v>500000</v>
      </c>
      <c r="N810" t="s">
        <v>3970</v>
      </c>
      <c r="O810">
        <v>135</v>
      </c>
      <c r="P810" t="s">
        <v>3971</v>
      </c>
      <c r="Q810">
        <v>0</v>
      </c>
      <c r="R810" t="s">
        <v>3972</v>
      </c>
      <c r="S810">
        <v>-3500</v>
      </c>
      <c r="T810" s="7" t="str">
        <f t="shared" si="12"/>
        <v>hp_2214326;atk_1521600;hit_500000;miss_135;cirt_0;cirtSub_-3500</v>
      </c>
    </row>
    <row r="811" spans="1:20" x14ac:dyDescent="0.15">
      <c r="A811" s="16">
        <v>380809</v>
      </c>
      <c r="B811" s="16" t="s">
        <v>230</v>
      </c>
      <c r="C811" s="16">
        <v>1</v>
      </c>
      <c r="D811" s="16">
        <v>2</v>
      </c>
      <c r="E811" s="20">
        <v>270</v>
      </c>
      <c r="F811" s="19" t="s">
        <v>3967</v>
      </c>
      <c r="I811">
        <v>3406656</v>
      </c>
      <c r="J811" t="s">
        <v>3968</v>
      </c>
      <c r="K811">
        <v>3804000</v>
      </c>
      <c r="L811" t="s">
        <v>3969</v>
      </c>
      <c r="M811">
        <v>500000</v>
      </c>
      <c r="N811" t="s">
        <v>3970</v>
      </c>
      <c r="O811">
        <v>135</v>
      </c>
      <c r="P811" t="s">
        <v>3971</v>
      </c>
      <c r="Q811">
        <v>0</v>
      </c>
      <c r="R811" t="s">
        <v>3972</v>
      </c>
      <c r="S811">
        <v>-3500</v>
      </c>
      <c r="T811" s="7" t="str">
        <f t="shared" si="12"/>
        <v>hp_2214326;atk_1521600;hit_500000;miss_135;cirt_0;cirtSub_-3500</v>
      </c>
    </row>
    <row r="812" spans="1:20" x14ac:dyDescent="0.15">
      <c r="A812" s="16">
        <v>380810</v>
      </c>
      <c r="B812" s="16" t="s">
        <v>230</v>
      </c>
      <c r="C812" s="16">
        <v>1</v>
      </c>
      <c r="D812" s="16">
        <v>2</v>
      </c>
      <c r="E812" s="20">
        <v>271</v>
      </c>
      <c r="F812" s="19" t="s">
        <v>3967</v>
      </c>
      <c r="I812">
        <v>3435198</v>
      </c>
      <c r="J812" t="s">
        <v>3968</v>
      </c>
      <c r="K812">
        <v>3843000</v>
      </c>
      <c r="L812" t="s">
        <v>3969</v>
      </c>
      <c r="M812">
        <v>500000</v>
      </c>
      <c r="N812" t="s">
        <v>3970</v>
      </c>
      <c r="O812">
        <v>135</v>
      </c>
      <c r="P812" t="s">
        <v>3971</v>
      </c>
      <c r="Q812">
        <v>0</v>
      </c>
      <c r="R812" t="s">
        <v>3972</v>
      </c>
      <c r="S812">
        <v>-3500</v>
      </c>
      <c r="T812" s="7" t="str">
        <f t="shared" si="12"/>
        <v>hp_2232878;atk_1537200;hit_500000;miss_135;cirt_0;cirtSub_-3500</v>
      </c>
    </row>
    <row r="813" spans="1:20" x14ac:dyDescent="0.15">
      <c r="A813" s="16">
        <v>380811</v>
      </c>
      <c r="B813" s="16" t="s">
        <v>230</v>
      </c>
      <c r="C813" s="16">
        <v>1</v>
      </c>
      <c r="D813" s="16">
        <v>2</v>
      </c>
      <c r="E813" s="20">
        <v>271</v>
      </c>
      <c r="F813" s="19" t="s">
        <v>3967</v>
      </c>
      <c r="I813">
        <v>3435198</v>
      </c>
      <c r="J813" t="s">
        <v>3968</v>
      </c>
      <c r="K813">
        <v>3843000</v>
      </c>
      <c r="L813" t="s">
        <v>3969</v>
      </c>
      <c r="M813">
        <v>500000</v>
      </c>
      <c r="N813" t="s">
        <v>3970</v>
      </c>
      <c r="O813">
        <v>135</v>
      </c>
      <c r="P813" t="s">
        <v>3971</v>
      </c>
      <c r="Q813">
        <v>0</v>
      </c>
      <c r="R813" t="s">
        <v>3972</v>
      </c>
      <c r="S813">
        <v>-3500</v>
      </c>
      <c r="T813" s="7" t="str">
        <f t="shared" si="12"/>
        <v>hp_2232878;atk_1537200;hit_500000;miss_135;cirt_0;cirtSub_-3500</v>
      </c>
    </row>
    <row r="814" spans="1:20" x14ac:dyDescent="0.15">
      <c r="A814" s="16">
        <v>380812</v>
      </c>
      <c r="B814" s="16" t="s">
        <v>230</v>
      </c>
      <c r="C814" s="16">
        <v>1</v>
      </c>
      <c r="D814" s="16">
        <v>2</v>
      </c>
      <c r="E814" s="20">
        <v>271</v>
      </c>
      <c r="F814" s="19" t="s">
        <v>3967</v>
      </c>
      <c r="I814">
        <v>3435198</v>
      </c>
      <c r="J814" t="s">
        <v>3968</v>
      </c>
      <c r="K814">
        <v>3843000</v>
      </c>
      <c r="L814" t="s">
        <v>3969</v>
      </c>
      <c r="M814">
        <v>500000</v>
      </c>
      <c r="N814" t="s">
        <v>3970</v>
      </c>
      <c r="O814">
        <v>135</v>
      </c>
      <c r="P814" t="s">
        <v>3971</v>
      </c>
      <c r="Q814">
        <v>0</v>
      </c>
      <c r="R814" t="s">
        <v>3972</v>
      </c>
      <c r="S814">
        <v>-3500</v>
      </c>
      <c r="T814" s="7" t="str">
        <f t="shared" si="12"/>
        <v>hp_2232878;atk_1537200;hit_500000;miss_135;cirt_0;cirtSub_-3500</v>
      </c>
    </row>
    <row r="815" spans="1:20" x14ac:dyDescent="0.15">
      <c r="A815" s="16">
        <v>380813</v>
      </c>
      <c r="B815" s="16" t="s">
        <v>230</v>
      </c>
      <c r="C815" s="16">
        <v>1</v>
      </c>
      <c r="D815" s="16">
        <v>2</v>
      </c>
      <c r="E815" s="20">
        <v>272</v>
      </c>
      <c r="F815" s="19" t="s">
        <v>3967</v>
      </c>
      <c r="I815">
        <v>3463740</v>
      </c>
      <c r="J815" t="s">
        <v>3968</v>
      </c>
      <c r="K815">
        <v>3882000</v>
      </c>
      <c r="L815" t="s">
        <v>3969</v>
      </c>
      <c r="M815">
        <v>500000</v>
      </c>
      <c r="N815" t="s">
        <v>3970</v>
      </c>
      <c r="O815">
        <v>136</v>
      </c>
      <c r="P815" t="s">
        <v>3971</v>
      </c>
      <c r="Q815">
        <v>0</v>
      </c>
      <c r="R815" t="s">
        <v>3972</v>
      </c>
      <c r="S815">
        <v>-3500</v>
      </c>
      <c r="T815" s="7" t="str">
        <f t="shared" si="12"/>
        <v>hp_2251431;atk_1552800;hit_500000;miss_136;cirt_0;cirtSub_-3500</v>
      </c>
    </row>
    <row r="816" spans="1:20" x14ac:dyDescent="0.15">
      <c r="A816" s="16">
        <v>380814</v>
      </c>
      <c r="B816" s="16" t="s">
        <v>230</v>
      </c>
      <c r="C816" s="16">
        <v>1</v>
      </c>
      <c r="D816" s="16">
        <v>2</v>
      </c>
      <c r="E816" s="20">
        <v>272</v>
      </c>
      <c r="F816" s="19" t="s">
        <v>3967</v>
      </c>
      <c r="I816">
        <v>3463740</v>
      </c>
      <c r="J816" t="s">
        <v>3968</v>
      </c>
      <c r="K816">
        <v>3882000</v>
      </c>
      <c r="L816" t="s">
        <v>3969</v>
      </c>
      <c r="M816">
        <v>500000</v>
      </c>
      <c r="N816" t="s">
        <v>3970</v>
      </c>
      <c r="O816">
        <v>136</v>
      </c>
      <c r="P816" t="s">
        <v>3971</v>
      </c>
      <c r="Q816">
        <v>0</v>
      </c>
      <c r="R816" t="s">
        <v>3972</v>
      </c>
      <c r="S816">
        <v>-3500</v>
      </c>
      <c r="T816" s="7" t="str">
        <f t="shared" si="12"/>
        <v>hp_2251431;atk_1552800;hit_500000;miss_136;cirt_0;cirtSub_-3500</v>
      </c>
    </row>
    <row r="817" spans="1:20" x14ac:dyDescent="0.15">
      <c r="A817" s="16">
        <v>380815</v>
      </c>
      <c r="B817" s="16" t="s">
        <v>230</v>
      </c>
      <c r="C817" s="16">
        <v>1</v>
      </c>
      <c r="D817" s="16">
        <v>2</v>
      </c>
      <c r="E817" s="20">
        <v>272</v>
      </c>
      <c r="F817" s="19" t="s">
        <v>3967</v>
      </c>
      <c r="I817">
        <v>3463740</v>
      </c>
      <c r="J817" t="s">
        <v>3968</v>
      </c>
      <c r="K817">
        <v>3882000</v>
      </c>
      <c r="L817" t="s">
        <v>3969</v>
      </c>
      <c r="M817">
        <v>500000</v>
      </c>
      <c r="N817" t="s">
        <v>3970</v>
      </c>
      <c r="O817">
        <v>136</v>
      </c>
      <c r="P817" t="s">
        <v>3971</v>
      </c>
      <c r="Q817">
        <v>0</v>
      </c>
      <c r="R817" t="s">
        <v>3972</v>
      </c>
      <c r="S817">
        <v>-3500</v>
      </c>
      <c r="T817" s="7" t="str">
        <f t="shared" si="12"/>
        <v>hp_2251431;atk_1552800;hit_500000;miss_136;cirt_0;cirtSub_-3500</v>
      </c>
    </row>
    <row r="818" spans="1:20" x14ac:dyDescent="0.15">
      <c r="A818" s="16">
        <v>380816</v>
      </c>
      <c r="B818" s="16" t="s">
        <v>230</v>
      </c>
      <c r="C818" s="16">
        <v>1</v>
      </c>
      <c r="D818" s="16">
        <v>2</v>
      </c>
      <c r="E818" s="20">
        <v>273</v>
      </c>
      <c r="F818" s="19" t="s">
        <v>3967</v>
      </c>
      <c r="I818">
        <v>3492282</v>
      </c>
      <c r="J818" t="s">
        <v>3968</v>
      </c>
      <c r="K818">
        <v>3921000</v>
      </c>
      <c r="L818" t="s">
        <v>3969</v>
      </c>
      <c r="M818">
        <v>500000</v>
      </c>
      <c r="N818" t="s">
        <v>3970</v>
      </c>
      <c r="O818">
        <v>136</v>
      </c>
      <c r="P818" t="s">
        <v>3971</v>
      </c>
      <c r="Q818">
        <v>0</v>
      </c>
      <c r="R818" t="s">
        <v>3972</v>
      </c>
      <c r="S818">
        <v>-3500</v>
      </c>
      <c r="T818" s="7" t="str">
        <f t="shared" si="12"/>
        <v>hp_2269983;atk_1568400;hit_500000;miss_136;cirt_0;cirtSub_-3500</v>
      </c>
    </row>
    <row r="819" spans="1:20" x14ac:dyDescent="0.15">
      <c r="A819" s="16">
        <v>380817</v>
      </c>
      <c r="B819" s="16" t="s">
        <v>230</v>
      </c>
      <c r="C819" s="16">
        <v>1</v>
      </c>
      <c r="D819" s="16">
        <v>2</v>
      </c>
      <c r="E819" s="20">
        <v>273</v>
      </c>
      <c r="F819" s="19" t="s">
        <v>3967</v>
      </c>
      <c r="I819">
        <v>3492282</v>
      </c>
      <c r="J819" t="s">
        <v>3968</v>
      </c>
      <c r="K819">
        <v>3921000</v>
      </c>
      <c r="L819" t="s">
        <v>3969</v>
      </c>
      <c r="M819">
        <v>500000</v>
      </c>
      <c r="N819" t="s">
        <v>3970</v>
      </c>
      <c r="O819">
        <v>136</v>
      </c>
      <c r="P819" t="s">
        <v>3971</v>
      </c>
      <c r="Q819">
        <v>0</v>
      </c>
      <c r="R819" t="s">
        <v>3972</v>
      </c>
      <c r="S819">
        <v>-3500</v>
      </c>
      <c r="T819" s="7" t="str">
        <f t="shared" si="12"/>
        <v>hp_2269983;atk_1568400;hit_500000;miss_136;cirt_0;cirtSub_-3500</v>
      </c>
    </row>
    <row r="820" spans="1:20" x14ac:dyDescent="0.15">
      <c r="A820" s="16">
        <v>380818</v>
      </c>
      <c r="B820" s="16" t="s">
        <v>230</v>
      </c>
      <c r="C820" s="16">
        <v>1</v>
      </c>
      <c r="D820" s="16">
        <v>2</v>
      </c>
      <c r="E820" s="20">
        <v>273</v>
      </c>
      <c r="F820" s="19" t="s">
        <v>3967</v>
      </c>
      <c r="I820">
        <v>3492282</v>
      </c>
      <c r="J820" t="s">
        <v>3968</v>
      </c>
      <c r="K820">
        <v>3921000</v>
      </c>
      <c r="L820" t="s">
        <v>3969</v>
      </c>
      <c r="M820">
        <v>500000</v>
      </c>
      <c r="N820" t="s">
        <v>3970</v>
      </c>
      <c r="O820">
        <v>136</v>
      </c>
      <c r="P820" t="s">
        <v>3971</v>
      </c>
      <c r="Q820">
        <v>0</v>
      </c>
      <c r="R820" t="s">
        <v>3972</v>
      </c>
      <c r="S820">
        <v>-3500</v>
      </c>
      <c r="T820" s="7" t="str">
        <f t="shared" si="12"/>
        <v>hp_2269983;atk_1568400;hit_500000;miss_136;cirt_0;cirtSub_-3500</v>
      </c>
    </row>
    <row r="821" spans="1:20" x14ac:dyDescent="0.15">
      <c r="A821" s="16">
        <v>380819</v>
      </c>
      <c r="B821" s="16" t="s">
        <v>230</v>
      </c>
      <c r="C821" s="16">
        <v>1</v>
      </c>
      <c r="D821" s="16">
        <v>2</v>
      </c>
      <c r="E821" s="20">
        <v>274</v>
      </c>
      <c r="F821" s="19" t="s">
        <v>3967</v>
      </c>
      <c r="I821">
        <v>3520824</v>
      </c>
      <c r="J821" t="s">
        <v>3968</v>
      </c>
      <c r="K821">
        <v>3960000</v>
      </c>
      <c r="L821" t="s">
        <v>3969</v>
      </c>
      <c r="M821">
        <v>500000</v>
      </c>
      <c r="N821" t="s">
        <v>3970</v>
      </c>
      <c r="O821">
        <v>137</v>
      </c>
      <c r="P821" t="s">
        <v>3971</v>
      </c>
      <c r="Q821">
        <v>0</v>
      </c>
      <c r="R821" t="s">
        <v>3972</v>
      </c>
      <c r="S821">
        <v>-3500</v>
      </c>
      <c r="T821" s="7" t="str">
        <f t="shared" si="12"/>
        <v>hp_2288535;atk_1584000;hit_500000;miss_137;cirt_0;cirtSub_-3500</v>
      </c>
    </row>
    <row r="822" spans="1:20" x14ac:dyDescent="0.15">
      <c r="A822" s="16">
        <v>380820</v>
      </c>
      <c r="B822" s="16" t="s">
        <v>230</v>
      </c>
      <c r="C822" s="16">
        <v>1</v>
      </c>
      <c r="D822" s="16">
        <v>2</v>
      </c>
      <c r="E822" s="20">
        <v>274</v>
      </c>
      <c r="F822" s="19" t="s">
        <v>3967</v>
      </c>
      <c r="I822">
        <v>3520824</v>
      </c>
      <c r="J822" t="s">
        <v>3968</v>
      </c>
      <c r="K822">
        <v>3960000</v>
      </c>
      <c r="L822" t="s">
        <v>3969</v>
      </c>
      <c r="M822">
        <v>500000</v>
      </c>
      <c r="N822" t="s">
        <v>3970</v>
      </c>
      <c r="O822">
        <v>137</v>
      </c>
      <c r="P822" t="s">
        <v>3971</v>
      </c>
      <c r="Q822">
        <v>0</v>
      </c>
      <c r="R822" t="s">
        <v>3972</v>
      </c>
      <c r="S822">
        <v>-3500</v>
      </c>
      <c r="T822" s="7" t="str">
        <f t="shared" si="12"/>
        <v>hp_2288535;atk_1584000;hit_500000;miss_137;cirt_0;cirtSub_-3500</v>
      </c>
    </row>
    <row r="823" spans="1:20" x14ac:dyDescent="0.15">
      <c r="A823" s="16">
        <v>380821</v>
      </c>
      <c r="B823" s="16" t="s">
        <v>230</v>
      </c>
      <c r="C823" s="16">
        <v>1</v>
      </c>
      <c r="D823" s="16">
        <v>2</v>
      </c>
      <c r="E823" s="20">
        <v>274</v>
      </c>
      <c r="F823" s="19" t="s">
        <v>3967</v>
      </c>
      <c r="I823">
        <v>3520824</v>
      </c>
      <c r="J823" t="s">
        <v>3968</v>
      </c>
      <c r="K823">
        <v>3960000</v>
      </c>
      <c r="L823" t="s">
        <v>3969</v>
      </c>
      <c r="M823">
        <v>500000</v>
      </c>
      <c r="N823" t="s">
        <v>3970</v>
      </c>
      <c r="O823">
        <v>137</v>
      </c>
      <c r="P823" t="s">
        <v>3971</v>
      </c>
      <c r="Q823">
        <v>0</v>
      </c>
      <c r="R823" t="s">
        <v>3972</v>
      </c>
      <c r="S823">
        <v>-3500</v>
      </c>
      <c r="T823" s="7" t="str">
        <f t="shared" si="12"/>
        <v>hp_2288535;atk_1584000;hit_500000;miss_137;cirt_0;cirtSub_-3500</v>
      </c>
    </row>
    <row r="824" spans="1:20" x14ac:dyDescent="0.15">
      <c r="A824" s="16">
        <v>380822</v>
      </c>
      <c r="B824" s="16" t="s">
        <v>230</v>
      </c>
      <c r="C824" s="16">
        <v>1</v>
      </c>
      <c r="D824" s="16">
        <v>2</v>
      </c>
      <c r="E824" s="20">
        <v>275</v>
      </c>
      <c r="F824" s="19" t="s">
        <v>3967</v>
      </c>
      <c r="I824">
        <v>3549367</v>
      </c>
      <c r="J824" t="s">
        <v>3968</v>
      </c>
      <c r="K824">
        <v>3999000</v>
      </c>
      <c r="L824" t="s">
        <v>3969</v>
      </c>
      <c r="M824">
        <v>500000</v>
      </c>
      <c r="N824" t="s">
        <v>3970</v>
      </c>
      <c r="O824">
        <v>137</v>
      </c>
      <c r="P824" t="s">
        <v>3971</v>
      </c>
      <c r="Q824">
        <v>0</v>
      </c>
      <c r="R824" t="s">
        <v>3972</v>
      </c>
      <c r="S824">
        <v>-3500</v>
      </c>
      <c r="T824" s="7" t="str">
        <f t="shared" si="12"/>
        <v>hp_2307088;atk_1599600;hit_500000;miss_137;cirt_0;cirtSub_-3500</v>
      </c>
    </row>
    <row r="825" spans="1:20" x14ac:dyDescent="0.15">
      <c r="A825" s="16">
        <v>380823</v>
      </c>
      <c r="B825" s="16" t="s">
        <v>230</v>
      </c>
      <c r="C825" s="16">
        <v>1</v>
      </c>
      <c r="D825" s="16">
        <v>2</v>
      </c>
      <c r="E825" s="20">
        <v>275</v>
      </c>
      <c r="F825" s="19" t="s">
        <v>3967</v>
      </c>
      <c r="I825">
        <v>3549367</v>
      </c>
      <c r="J825" t="s">
        <v>3968</v>
      </c>
      <c r="K825">
        <v>3999000</v>
      </c>
      <c r="L825" t="s">
        <v>3969</v>
      </c>
      <c r="M825">
        <v>500000</v>
      </c>
      <c r="N825" t="s">
        <v>3970</v>
      </c>
      <c r="O825">
        <v>137</v>
      </c>
      <c r="P825" t="s">
        <v>3971</v>
      </c>
      <c r="Q825">
        <v>0</v>
      </c>
      <c r="R825" t="s">
        <v>3972</v>
      </c>
      <c r="S825">
        <v>-3500</v>
      </c>
      <c r="T825" s="7" t="str">
        <f t="shared" si="12"/>
        <v>hp_2307088;atk_1599600;hit_500000;miss_137;cirt_0;cirtSub_-3500</v>
      </c>
    </row>
    <row r="826" spans="1:20" x14ac:dyDescent="0.15">
      <c r="A826" s="16">
        <v>380824</v>
      </c>
      <c r="B826" s="16" t="s">
        <v>230</v>
      </c>
      <c r="C826" s="16">
        <v>1</v>
      </c>
      <c r="D826" s="16">
        <v>2</v>
      </c>
      <c r="E826" s="20">
        <v>275</v>
      </c>
      <c r="F826" s="19" t="s">
        <v>3967</v>
      </c>
      <c r="I826">
        <v>3549367</v>
      </c>
      <c r="J826" t="s">
        <v>3968</v>
      </c>
      <c r="K826">
        <v>3999000</v>
      </c>
      <c r="L826" t="s">
        <v>3969</v>
      </c>
      <c r="M826">
        <v>500000</v>
      </c>
      <c r="N826" t="s">
        <v>3970</v>
      </c>
      <c r="O826">
        <v>137</v>
      </c>
      <c r="P826" t="s">
        <v>3971</v>
      </c>
      <c r="Q826">
        <v>0</v>
      </c>
      <c r="R826" t="s">
        <v>3972</v>
      </c>
      <c r="S826">
        <v>-3500</v>
      </c>
      <c r="T826" s="7" t="str">
        <f t="shared" si="12"/>
        <v>hp_2307088;atk_1599600;hit_500000;miss_137;cirt_0;cirtSub_-3500</v>
      </c>
    </row>
    <row r="827" spans="1:20" x14ac:dyDescent="0.15">
      <c r="A827" s="16">
        <v>380825</v>
      </c>
      <c r="B827" s="16" t="s">
        <v>230</v>
      </c>
      <c r="C827" s="16">
        <v>1</v>
      </c>
      <c r="D827" s="16">
        <v>2</v>
      </c>
      <c r="E827" s="20">
        <v>276</v>
      </c>
      <c r="F827" s="19" t="s">
        <v>3967</v>
      </c>
      <c r="I827">
        <v>3577909</v>
      </c>
      <c r="J827" t="s">
        <v>3968</v>
      </c>
      <c r="K827">
        <v>4046000</v>
      </c>
      <c r="L827" t="s">
        <v>3969</v>
      </c>
      <c r="M827">
        <v>500000</v>
      </c>
      <c r="N827" t="s">
        <v>3970</v>
      </c>
      <c r="O827">
        <v>138</v>
      </c>
      <c r="P827" t="s">
        <v>3971</v>
      </c>
      <c r="Q827">
        <v>0</v>
      </c>
      <c r="R827" t="s">
        <v>3972</v>
      </c>
      <c r="S827">
        <v>-3500</v>
      </c>
      <c r="T827" s="7" t="str">
        <f t="shared" si="12"/>
        <v>hp_2325640;atk_1618400;hit_500000;miss_138;cirt_0;cirtSub_-3500</v>
      </c>
    </row>
    <row r="828" spans="1:20" x14ac:dyDescent="0.15">
      <c r="A828" s="16">
        <v>380826</v>
      </c>
      <c r="B828" s="16" t="s">
        <v>230</v>
      </c>
      <c r="C828" s="16">
        <v>1</v>
      </c>
      <c r="D828" s="16">
        <v>2</v>
      </c>
      <c r="E828" s="20">
        <v>276</v>
      </c>
      <c r="F828" s="19" t="s">
        <v>3967</v>
      </c>
      <c r="I828">
        <v>3577909</v>
      </c>
      <c r="J828" t="s">
        <v>3968</v>
      </c>
      <c r="K828">
        <v>4046000</v>
      </c>
      <c r="L828" t="s">
        <v>3969</v>
      </c>
      <c r="M828">
        <v>500000</v>
      </c>
      <c r="N828" t="s">
        <v>3970</v>
      </c>
      <c r="O828">
        <v>138</v>
      </c>
      <c r="P828" t="s">
        <v>3971</v>
      </c>
      <c r="Q828">
        <v>0</v>
      </c>
      <c r="R828" t="s">
        <v>3972</v>
      </c>
      <c r="S828">
        <v>-3500</v>
      </c>
      <c r="T828" s="7" t="str">
        <f t="shared" si="12"/>
        <v>hp_2325640;atk_1618400;hit_500000;miss_138;cirt_0;cirtSub_-3500</v>
      </c>
    </row>
    <row r="829" spans="1:20" x14ac:dyDescent="0.15">
      <c r="A829" s="16">
        <v>380827</v>
      </c>
      <c r="B829" s="16" t="s">
        <v>230</v>
      </c>
      <c r="C829" s="16">
        <v>1</v>
      </c>
      <c r="D829" s="16">
        <v>2</v>
      </c>
      <c r="E829" s="20">
        <v>276</v>
      </c>
      <c r="F829" s="19" t="s">
        <v>3967</v>
      </c>
      <c r="I829">
        <v>3577909</v>
      </c>
      <c r="J829" t="s">
        <v>3968</v>
      </c>
      <c r="K829">
        <v>4046000</v>
      </c>
      <c r="L829" t="s">
        <v>3969</v>
      </c>
      <c r="M829">
        <v>500000</v>
      </c>
      <c r="N829" t="s">
        <v>3970</v>
      </c>
      <c r="O829">
        <v>138</v>
      </c>
      <c r="P829" t="s">
        <v>3971</v>
      </c>
      <c r="Q829">
        <v>0</v>
      </c>
      <c r="R829" t="s">
        <v>3972</v>
      </c>
      <c r="S829">
        <v>-3500</v>
      </c>
      <c r="T829" s="7" t="str">
        <f t="shared" si="12"/>
        <v>hp_2325640;atk_1618400;hit_500000;miss_138;cirt_0;cirtSub_-3500</v>
      </c>
    </row>
    <row r="830" spans="1:20" x14ac:dyDescent="0.15">
      <c r="A830" s="16">
        <v>380828</v>
      </c>
      <c r="B830" s="16" t="s">
        <v>230</v>
      </c>
      <c r="C830" s="16">
        <v>1</v>
      </c>
      <c r="D830" s="16">
        <v>2</v>
      </c>
      <c r="E830" s="20">
        <v>277</v>
      </c>
      <c r="F830" s="19" t="s">
        <v>3967</v>
      </c>
      <c r="I830">
        <v>3606451</v>
      </c>
      <c r="J830" t="s">
        <v>3968</v>
      </c>
      <c r="K830">
        <v>4093000</v>
      </c>
      <c r="L830" t="s">
        <v>3969</v>
      </c>
      <c r="M830">
        <v>500000</v>
      </c>
      <c r="N830" t="s">
        <v>3970</v>
      </c>
      <c r="O830">
        <v>138</v>
      </c>
      <c r="P830" t="s">
        <v>3971</v>
      </c>
      <c r="Q830">
        <v>0</v>
      </c>
      <c r="R830" t="s">
        <v>3972</v>
      </c>
      <c r="S830">
        <v>-3500</v>
      </c>
      <c r="T830" s="7" t="str">
        <f t="shared" si="12"/>
        <v>hp_2344193;atk_1637200;hit_500000;miss_138;cirt_0;cirtSub_-3500</v>
      </c>
    </row>
    <row r="831" spans="1:20" x14ac:dyDescent="0.15">
      <c r="A831" s="16">
        <v>380829</v>
      </c>
      <c r="B831" s="16" t="s">
        <v>230</v>
      </c>
      <c r="C831" s="16">
        <v>1</v>
      </c>
      <c r="D831" s="16">
        <v>2</v>
      </c>
      <c r="E831" s="20">
        <v>277</v>
      </c>
      <c r="F831" s="19" t="s">
        <v>3967</v>
      </c>
      <c r="I831">
        <v>3606451</v>
      </c>
      <c r="J831" t="s">
        <v>3968</v>
      </c>
      <c r="K831">
        <v>4093000</v>
      </c>
      <c r="L831" t="s">
        <v>3969</v>
      </c>
      <c r="M831">
        <v>500000</v>
      </c>
      <c r="N831" t="s">
        <v>3970</v>
      </c>
      <c r="O831">
        <v>138</v>
      </c>
      <c r="P831" t="s">
        <v>3971</v>
      </c>
      <c r="Q831">
        <v>0</v>
      </c>
      <c r="R831" t="s">
        <v>3972</v>
      </c>
      <c r="S831">
        <v>-3500</v>
      </c>
      <c r="T831" s="7" t="str">
        <f t="shared" si="12"/>
        <v>hp_2344193;atk_1637200;hit_500000;miss_138;cirt_0;cirtSub_-3500</v>
      </c>
    </row>
    <row r="832" spans="1:20" x14ac:dyDescent="0.15">
      <c r="A832" s="16">
        <v>380830</v>
      </c>
      <c r="B832" s="16" t="s">
        <v>230</v>
      </c>
      <c r="C832" s="16">
        <v>1</v>
      </c>
      <c r="D832" s="16">
        <v>2</v>
      </c>
      <c r="E832" s="20">
        <v>277</v>
      </c>
      <c r="F832" s="19" t="s">
        <v>3967</v>
      </c>
      <c r="I832">
        <v>3606451</v>
      </c>
      <c r="J832" t="s">
        <v>3968</v>
      </c>
      <c r="K832">
        <v>4093000</v>
      </c>
      <c r="L832" t="s">
        <v>3969</v>
      </c>
      <c r="M832">
        <v>500000</v>
      </c>
      <c r="N832" t="s">
        <v>3970</v>
      </c>
      <c r="O832">
        <v>138</v>
      </c>
      <c r="P832" t="s">
        <v>3971</v>
      </c>
      <c r="Q832">
        <v>0</v>
      </c>
      <c r="R832" t="s">
        <v>3972</v>
      </c>
      <c r="S832">
        <v>-3500</v>
      </c>
      <c r="T832" s="7" t="str">
        <f t="shared" si="12"/>
        <v>hp_2344193;atk_1637200;hit_500000;miss_138;cirt_0;cirtSub_-3500</v>
      </c>
    </row>
    <row r="833" spans="1:20" x14ac:dyDescent="0.15">
      <c r="A833" s="16">
        <v>380831</v>
      </c>
      <c r="B833" s="16" t="s">
        <v>230</v>
      </c>
      <c r="C833" s="16">
        <v>1</v>
      </c>
      <c r="D833" s="16">
        <v>2</v>
      </c>
      <c r="E833" s="20">
        <v>278</v>
      </c>
      <c r="F833" s="19" t="s">
        <v>3967</v>
      </c>
      <c r="I833">
        <v>3634993</v>
      </c>
      <c r="J833" t="s">
        <v>3968</v>
      </c>
      <c r="K833">
        <v>4140000</v>
      </c>
      <c r="L833" t="s">
        <v>3969</v>
      </c>
      <c r="M833">
        <v>500000</v>
      </c>
      <c r="N833" t="s">
        <v>3970</v>
      </c>
      <c r="O833">
        <v>139</v>
      </c>
      <c r="P833" t="s">
        <v>3971</v>
      </c>
      <c r="Q833">
        <v>0</v>
      </c>
      <c r="R833" t="s">
        <v>3972</v>
      </c>
      <c r="S833">
        <v>-3500</v>
      </c>
      <c r="T833" s="7" t="str">
        <f t="shared" si="12"/>
        <v>hp_2362745;atk_1656000;hit_500000;miss_139;cirt_0;cirtSub_-3500</v>
      </c>
    </row>
    <row r="834" spans="1:20" x14ac:dyDescent="0.15">
      <c r="A834" s="16">
        <v>380832</v>
      </c>
      <c r="B834" s="16" t="s">
        <v>230</v>
      </c>
      <c r="C834" s="16">
        <v>1</v>
      </c>
      <c r="D834" s="16">
        <v>2</v>
      </c>
      <c r="E834" s="20">
        <v>278</v>
      </c>
      <c r="F834" s="19" t="s">
        <v>3967</v>
      </c>
      <c r="I834">
        <v>3634993</v>
      </c>
      <c r="J834" t="s">
        <v>3968</v>
      </c>
      <c r="K834">
        <v>4140000</v>
      </c>
      <c r="L834" t="s">
        <v>3969</v>
      </c>
      <c r="M834">
        <v>500000</v>
      </c>
      <c r="N834" t="s">
        <v>3970</v>
      </c>
      <c r="O834">
        <v>139</v>
      </c>
      <c r="P834" t="s">
        <v>3971</v>
      </c>
      <c r="Q834">
        <v>0</v>
      </c>
      <c r="R834" t="s">
        <v>3972</v>
      </c>
      <c r="S834">
        <v>-3500</v>
      </c>
      <c r="T834" s="7" t="str">
        <f t="shared" si="12"/>
        <v>hp_2362745;atk_1656000;hit_500000;miss_139;cirt_0;cirtSub_-3500</v>
      </c>
    </row>
    <row r="835" spans="1:20" x14ac:dyDescent="0.15">
      <c r="A835" s="16">
        <v>380833</v>
      </c>
      <c r="B835" s="16" t="s">
        <v>230</v>
      </c>
      <c r="C835" s="16">
        <v>1</v>
      </c>
      <c r="D835" s="16">
        <v>2</v>
      </c>
      <c r="E835" s="20">
        <v>278</v>
      </c>
      <c r="F835" s="19" t="s">
        <v>3967</v>
      </c>
      <c r="I835">
        <v>3634993</v>
      </c>
      <c r="J835" t="s">
        <v>3968</v>
      </c>
      <c r="K835">
        <v>4140000</v>
      </c>
      <c r="L835" t="s">
        <v>3969</v>
      </c>
      <c r="M835">
        <v>500000</v>
      </c>
      <c r="N835" t="s">
        <v>3970</v>
      </c>
      <c r="O835">
        <v>139</v>
      </c>
      <c r="P835" t="s">
        <v>3971</v>
      </c>
      <c r="Q835">
        <v>0</v>
      </c>
      <c r="R835" t="s">
        <v>3972</v>
      </c>
      <c r="S835">
        <v>-3500</v>
      </c>
      <c r="T835" s="7" t="str">
        <f t="shared" ref="T835:T898" si="13">F835&amp;"_"&amp;INT(I835*0.65)&amp;";"&amp;J835&amp;"_"&amp;INT(K835*0.4)&amp;";"&amp;L835&amp;"_"&amp;M835&amp;";"&amp;N835&amp;"_"&amp;O835&amp;";"&amp;P835&amp;"_"&amp;Q835&amp;";"&amp;R835&amp;"_"&amp;S835</f>
        <v>hp_2362745;atk_1656000;hit_500000;miss_139;cirt_0;cirtSub_-3500</v>
      </c>
    </row>
    <row r="836" spans="1:20" x14ac:dyDescent="0.15">
      <c r="A836" s="16">
        <v>380834</v>
      </c>
      <c r="B836" s="16" t="s">
        <v>230</v>
      </c>
      <c r="C836" s="16">
        <v>1</v>
      </c>
      <c r="D836" s="16">
        <v>2</v>
      </c>
      <c r="E836" s="20">
        <v>279</v>
      </c>
      <c r="F836" s="19" t="s">
        <v>3967</v>
      </c>
      <c r="I836">
        <v>3663535</v>
      </c>
      <c r="J836" t="s">
        <v>3968</v>
      </c>
      <c r="K836">
        <v>4187000</v>
      </c>
      <c r="L836" t="s">
        <v>3969</v>
      </c>
      <c r="M836">
        <v>500000</v>
      </c>
      <c r="N836" t="s">
        <v>3970</v>
      </c>
      <c r="O836">
        <v>139</v>
      </c>
      <c r="P836" t="s">
        <v>3971</v>
      </c>
      <c r="Q836">
        <v>0</v>
      </c>
      <c r="R836" t="s">
        <v>3972</v>
      </c>
      <c r="S836">
        <v>-3500</v>
      </c>
      <c r="T836" s="7" t="str">
        <f t="shared" si="13"/>
        <v>hp_2381297;atk_1674800;hit_500000;miss_139;cirt_0;cirtSub_-3500</v>
      </c>
    </row>
    <row r="837" spans="1:20" x14ac:dyDescent="0.15">
      <c r="A837" s="16">
        <v>380835</v>
      </c>
      <c r="B837" s="16" t="s">
        <v>230</v>
      </c>
      <c r="C837" s="16">
        <v>1</v>
      </c>
      <c r="D837" s="16">
        <v>2</v>
      </c>
      <c r="E837" s="20">
        <v>279</v>
      </c>
      <c r="F837" s="19" t="s">
        <v>3967</v>
      </c>
      <c r="I837">
        <v>3663535</v>
      </c>
      <c r="J837" t="s">
        <v>3968</v>
      </c>
      <c r="K837">
        <v>4187000</v>
      </c>
      <c r="L837" t="s">
        <v>3969</v>
      </c>
      <c r="M837">
        <v>500000</v>
      </c>
      <c r="N837" t="s">
        <v>3970</v>
      </c>
      <c r="O837">
        <v>139</v>
      </c>
      <c r="P837" t="s">
        <v>3971</v>
      </c>
      <c r="Q837">
        <v>0</v>
      </c>
      <c r="R837" t="s">
        <v>3972</v>
      </c>
      <c r="S837">
        <v>-3500</v>
      </c>
      <c r="T837" s="7" t="str">
        <f t="shared" si="13"/>
        <v>hp_2381297;atk_1674800;hit_500000;miss_139;cirt_0;cirtSub_-3500</v>
      </c>
    </row>
    <row r="838" spans="1:20" x14ac:dyDescent="0.15">
      <c r="A838" s="16">
        <v>380836</v>
      </c>
      <c r="B838" s="16" t="s">
        <v>230</v>
      </c>
      <c r="C838" s="16">
        <v>1</v>
      </c>
      <c r="D838" s="16">
        <v>2</v>
      </c>
      <c r="E838" s="20">
        <v>279</v>
      </c>
      <c r="F838" s="19" t="s">
        <v>3967</v>
      </c>
      <c r="I838">
        <v>3663535</v>
      </c>
      <c r="J838" t="s">
        <v>3968</v>
      </c>
      <c r="K838">
        <v>4187000</v>
      </c>
      <c r="L838" t="s">
        <v>3969</v>
      </c>
      <c r="M838">
        <v>500000</v>
      </c>
      <c r="N838" t="s">
        <v>3970</v>
      </c>
      <c r="O838">
        <v>139</v>
      </c>
      <c r="P838" t="s">
        <v>3971</v>
      </c>
      <c r="Q838">
        <v>0</v>
      </c>
      <c r="R838" t="s">
        <v>3972</v>
      </c>
      <c r="S838">
        <v>-3500</v>
      </c>
      <c r="T838" s="7" t="str">
        <f t="shared" si="13"/>
        <v>hp_2381297;atk_1674800;hit_500000;miss_139;cirt_0;cirtSub_-3500</v>
      </c>
    </row>
    <row r="839" spans="1:20" x14ac:dyDescent="0.15">
      <c r="A839" s="16">
        <v>380837</v>
      </c>
      <c r="B839" s="16" t="s">
        <v>230</v>
      </c>
      <c r="C839" s="16">
        <v>1</v>
      </c>
      <c r="D839" s="16">
        <v>2</v>
      </c>
      <c r="E839" s="20">
        <v>280</v>
      </c>
      <c r="F839" s="19" t="s">
        <v>3967</v>
      </c>
      <c r="I839">
        <v>3692077</v>
      </c>
      <c r="J839" t="s">
        <v>3968</v>
      </c>
      <c r="K839">
        <v>4234000</v>
      </c>
      <c r="L839" t="s">
        <v>3969</v>
      </c>
      <c r="M839">
        <v>500000</v>
      </c>
      <c r="N839" t="s">
        <v>3970</v>
      </c>
      <c r="O839">
        <v>140</v>
      </c>
      <c r="P839" t="s">
        <v>3971</v>
      </c>
      <c r="Q839">
        <v>0</v>
      </c>
      <c r="R839" t="s">
        <v>3972</v>
      </c>
      <c r="S839">
        <v>-3500</v>
      </c>
      <c r="T839" s="7" t="str">
        <f t="shared" si="13"/>
        <v>hp_2399850;atk_1693600;hit_500000;miss_140;cirt_0;cirtSub_-3500</v>
      </c>
    </row>
    <row r="840" spans="1:20" x14ac:dyDescent="0.15">
      <c r="A840" s="16">
        <v>380838</v>
      </c>
      <c r="B840" s="16" t="s">
        <v>230</v>
      </c>
      <c r="C840" s="16">
        <v>1</v>
      </c>
      <c r="D840" s="16">
        <v>2</v>
      </c>
      <c r="E840" s="20">
        <v>280</v>
      </c>
      <c r="F840" s="19" t="s">
        <v>3967</v>
      </c>
      <c r="I840">
        <v>3692077</v>
      </c>
      <c r="J840" t="s">
        <v>3968</v>
      </c>
      <c r="K840">
        <v>4234000</v>
      </c>
      <c r="L840" t="s">
        <v>3969</v>
      </c>
      <c r="M840">
        <v>500000</v>
      </c>
      <c r="N840" t="s">
        <v>3970</v>
      </c>
      <c r="O840">
        <v>140</v>
      </c>
      <c r="P840" t="s">
        <v>3971</v>
      </c>
      <c r="Q840">
        <v>0</v>
      </c>
      <c r="R840" t="s">
        <v>3972</v>
      </c>
      <c r="S840">
        <v>-3500</v>
      </c>
      <c r="T840" s="7" t="str">
        <f t="shared" si="13"/>
        <v>hp_2399850;atk_1693600;hit_500000;miss_140;cirt_0;cirtSub_-3500</v>
      </c>
    </row>
    <row r="841" spans="1:20" x14ac:dyDescent="0.15">
      <c r="A841" s="16">
        <v>380839</v>
      </c>
      <c r="B841" s="16" t="s">
        <v>230</v>
      </c>
      <c r="C841" s="16">
        <v>1</v>
      </c>
      <c r="D841" s="16">
        <v>2</v>
      </c>
      <c r="E841" s="20">
        <v>280</v>
      </c>
      <c r="F841" s="19" t="s">
        <v>3967</v>
      </c>
      <c r="I841">
        <v>3692077</v>
      </c>
      <c r="J841" t="s">
        <v>3968</v>
      </c>
      <c r="K841">
        <v>4234000</v>
      </c>
      <c r="L841" t="s">
        <v>3969</v>
      </c>
      <c r="M841">
        <v>500000</v>
      </c>
      <c r="N841" t="s">
        <v>3970</v>
      </c>
      <c r="O841">
        <v>140</v>
      </c>
      <c r="P841" t="s">
        <v>3971</v>
      </c>
      <c r="Q841">
        <v>0</v>
      </c>
      <c r="R841" t="s">
        <v>3972</v>
      </c>
      <c r="S841">
        <v>-3500</v>
      </c>
      <c r="T841" s="7" t="str">
        <f t="shared" si="13"/>
        <v>hp_2399850;atk_1693600;hit_500000;miss_140;cirt_0;cirtSub_-3500</v>
      </c>
    </row>
    <row r="842" spans="1:20" x14ac:dyDescent="0.15">
      <c r="A842" s="16">
        <v>380840</v>
      </c>
      <c r="B842" s="16" t="s">
        <v>230</v>
      </c>
      <c r="C842" s="16">
        <v>1</v>
      </c>
      <c r="D842" s="16">
        <v>2</v>
      </c>
      <c r="E842" s="20">
        <v>281</v>
      </c>
      <c r="F842" s="19" t="s">
        <v>3967</v>
      </c>
      <c r="I842">
        <v>3720620</v>
      </c>
      <c r="J842" t="s">
        <v>3968</v>
      </c>
      <c r="K842">
        <v>4281000</v>
      </c>
      <c r="L842" t="s">
        <v>3969</v>
      </c>
      <c r="M842">
        <v>500000</v>
      </c>
      <c r="N842" t="s">
        <v>3970</v>
      </c>
      <c r="O842">
        <v>140</v>
      </c>
      <c r="P842" t="s">
        <v>3971</v>
      </c>
      <c r="Q842">
        <v>0</v>
      </c>
      <c r="R842" t="s">
        <v>3972</v>
      </c>
      <c r="S842">
        <v>-3500</v>
      </c>
      <c r="T842" s="7" t="str">
        <f t="shared" si="13"/>
        <v>hp_2418403;atk_1712400;hit_500000;miss_140;cirt_0;cirtSub_-3500</v>
      </c>
    </row>
    <row r="843" spans="1:20" x14ac:dyDescent="0.15">
      <c r="A843" s="16">
        <v>380841</v>
      </c>
      <c r="B843" s="16" t="s">
        <v>230</v>
      </c>
      <c r="C843" s="16">
        <v>1</v>
      </c>
      <c r="D843" s="16">
        <v>2</v>
      </c>
      <c r="E843" s="20">
        <v>281</v>
      </c>
      <c r="F843" s="19" t="s">
        <v>3967</v>
      </c>
      <c r="I843">
        <v>3720620</v>
      </c>
      <c r="J843" t="s">
        <v>3968</v>
      </c>
      <c r="K843">
        <v>4281000</v>
      </c>
      <c r="L843" t="s">
        <v>3969</v>
      </c>
      <c r="M843">
        <v>500000</v>
      </c>
      <c r="N843" t="s">
        <v>3970</v>
      </c>
      <c r="O843">
        <v>140</v>
      </c>
      <c r="P843" t="s">
        <v>3971</v>
      </c>
      <c r="Q843">
        <v>0</v>
      </c>
      <c r="R843" t="s">
        <v>3972</v>
      </c>
      <c r="S843">
        <v>-3500</v>
      </c>
      <c r="T843" s="7" t="str">
        <f t="shared" si="13"/>
        <v>hp_2418403;atk_1712400;hit_500000;miss_140;cirt_0;cirtSub_-3500</v>
      </c>
    </row>
    <row r="844" spans="1:20" x14ac:dyDescent="0.15">
      <c r="A844" s="16">
        <v>380842</v>
      </c>
      <c r="B844" s="16" t="s">
        <v>230</v>
      </c>
      <c r="C844" s="16">
        <v>1</v>
      </c>
      <c r="D844" s="16">
        <v>2</v>
      </c>
      <c r="E844" s="20">
        <v>281</v>
      </c>
      <c r="F844" s="19" t="s">
        <v>3967</v>
      </c>
      <c r="I844">
        <v>3720620</v>
      </c>
      <c r="J844" t="s">
        <v>3968</v>
      </c>
      <c r="K844">
        <v>4281000</v>
      </c>
      <c r="L844" t="s">
        <v>3969</v>
      </c>
      <c r="M844">
        <v>500000</v>
      </c>
      <c r="N844" t="s">
        <v>3970</v>
      </c>
      <c r="O844">
        <v>140</v>
      </c>
      <c r="P844" t="s">
        <v>3971</v>
      </c>
      <c r="Q844">
        <v>0</v>
      </c>
      <c r="R844" t="s">
        <v>3972</v>
      </c>
      <c r="S844">
        <v>-3500</v>
      </c>
      <c r="T844" s="7" t="str">
        <f t="shared" si="13"/>
        <v>hp_2418403;atk_1712400;hit_500000;miss_140;cirt_0;cirtSub_-3500</v>
      </c>
    </row>
    <row r="845" spans="1:20" x14ac:dyDescent="0.15">
      <c r="A845" s="16">
        <v>380843</v>
      </c>
      <c r="B845" s="16" t="s">
        <v>230</v>
      </c>
      <c r="C845" s="16">
        <v>1</v>
      </c>
      <c r="D845" s="16">
        <v>2</v>
      </c>
      <c r="E845" s="20">
        <v>282</v>
      </c>
      <c r="F845" s="19" t="s">
        <v>3967</v>
      </c>
      <c r="I845">
        <v>3749162</v>
      </c>
      <c r="J845" t="s">
        <v>3968</v>
      </c>
      <c r="K845">
        <v>4328000</v>
      </c>
      <c r="L845" t="s">
        <v>3969</v>
      </c>
      <c r="M845">
        <v>500000</v>
      </c>
      <c r="N845" t="s">
        <v>3970</v>
      </c>
      <c r="O845">
        <v>141</v>
      </c>
      <c r="P845" t="s">
        <v>3971</v>
      </c>
      <c r="Q845">
        <v>0</v>
      </c>
      <c r="R845" t="s">
        <v>3972</v>
      </c>
      <c r="S845">
        <v>-3500</v>
      </c>
      <c r="T845" s="7" t="str">
        <f t="shared" si="13"/>
        <v>hp_2436955;atk_1731200;hit_500000;miss_141;cirt_0;cirtSub_-3500</v>
      </c>
    </row>
    <row r="846" spans="1:20" x14ac:dyDescent="0.15">
      <c r="A846" s="16">
        <v>380844</v>
      </c>
      <c r="B846" s="16" t="s">
        <v>230</v>
      </c>
      <c r="C846" s="16">
        <v>1</v>
      </c>
      <c r="D846" s="16">
        <v>2</v>
      </c>
      <c r="E846" s="20">
        <v>282</v>
      </c>
      <c r="F846" s="19" t="s">
        <v>3967</v>
      </c>
      <c r="I846">
        <v>3749162</v>
      </c>
      <c r="J846" t="s">
        <v>3968</v>
      </c>
      <c r="K846">
        <v>4328000</v>
      </c>
      <c r="L846" t="s">
        <v>3969</v>
      </c>
      <c r="M846">
        <v>500000</v>
      </c>
      <c r="N846" t="s">
        <v>3970</v>
      </c>
      <c r="O846">
        <v>141</v>
      </c>
      <c r="P846" t="s">
        <v>3971</v>
      </c>
      <c r="Q846">
        <v>0</v>
      </c>
      <c r="R846" t="s">
        <v>3972</v>
      </c>
      <c r="S846">
        <v>-3500</v>
      </c>
      <c r="T846" s="7" t="str">
        <f t="shared" si="13"/>
        <v>hp_2436955;atk_1731200;hit_500000;miss_141;cirt_0;cirtSub_-3500</v>
      </c>
    </row>
    <row r="847" spans="1:20" x14ac:dyDescent="0.15">
      <c r="A847" s="16">
        <v>380845</v>
      </c>
      <c r="B847" s="16" t="s">
        <v>230</v>
      </c>
      <c r="C847" s="16">
        <v>1</v>
      </c>
      <c r="D847" s="16">
        <v>2</v>
      </c>
      <c r="E847" s="20">
        <v>282</v>
      </c>
      <c r="F847" s="19" t="s">
        <v>3967</v>
      </c>
      <c r="I847">
        <v>3749162</v>
      </c>
      <c r="J847" t="s">
        <v>3968</v>
      </c>
      <c r="K847">
        <v>4328000</v>
      </c>
      <c r="L847" t="s">
        <v>3969</v>
      </c>
      <c r="M847">
        <v>500000</v>
      </c>
      <c r="N847" t="s">
        <v>3970</v>
      </c>
      <c r="O847">
        <v>141</v>
      </c>
      <c r="P847" t="s">
        <v>3971</v>
      </c>
      <c r="Q847">
        <v>0</v>
      </c>
      <c r="R847" t="s">
        <v>3972</v>
      </c>
      <c r="S847">
        <v>-3500</v>
      </c>
      <c r="T847" s="7" t="str">
        <f t="shared" si="13"/>
        <v>hp_2436955;atk_1731200;hit_500000;miss_141;cirt_0;cirtSub_-3500</v>
      </c>
    </row>
    <row r="848" spans="1:20" x14ac:dyDescent="0.15">
      <c r="A848" s="16">
        <v>380846</v>
      </c>
      <c r="B848" s="16" t="s">
        <v>230</v>
      </c>
      <c r="C848" s="16">
        <v>1</v>
      </c>
      <c r="D848" s="16">
        <v>2</v>
      </c>
      <c r="E848" s="20">
        <v>283</v>
      </c>
      <c r="F848" s="19" t="s">
        <v>3967</v>
      </c>
      <c r="I848">
        <v>3777704</v>
      </c>
      <c r="J848" t="s">
        <v>3968</v>
      </c>
      <c r="K848">
        <v>4375000</v>
      </c>
      <c r="L848" t="s">
        <v>3969</v>
      </c>
      <c r="M848">
        <v>500000</v>
      </c>
      <c r="N848" t="s">
        <v>3970</v>
      </c>
      <c r="O848">
        <v>141</v>
      </c>
      <c r="P848" t="s">
        <v>3971</v>
      </c>
      <c r="Q848">
        <v>0</v>
      </c>
      <c r="R848" t="s">
        <v>3972</v>
      </c>
      <c r="S848">
        <v>-3500</v>
      </c>
      <c r="T848" s="7" t="str">
        <f t="shared" si="13"/>
        <v>hp_2455507;atk_1750000;hit_500000;miss_141;cirt_0;cirtSub_-3500</v>
      </c>
    </row>
    <row r="849" spans="1:20" x14ac:dyDescent="0.15">
      <c r="A849" s="16">
        <v>380847</v>
      </c>
      <c r="B849" s="16" t="s">
        <v>230</v>
      </c>
      <c r="C849" s="16">
        <v>1</v>
      </c>
      <c r="D849" s="16">
        <v>2</v>
      </c>
      <c r="E849" s="20">
        <v>283</v>
      </c>
      <c r="F849" s="19" t="s">
        <v>3967</v>
      </c>
      <c r="I849">
        <v>3777704</v>
      </c>
      <c r="J849" t="s">
        <v>3968</v>
      </c>
      <c r="K849">
        <v>4375000</v>
      </c>
      <c r="L849" t="s">
        <v>3969</v>
      </c>
      <c r="M849">
        <v>500000</v>
      </c>
      <c r="N849" t="s">
        <v>3970</v>
      </c>
      <c r="O849">
        <v>141</v>
      </c>
      <c r="P849" t="s">
        <v>3971</v>
      </c>
      <c r="Q849">
        <v>0</v>
      </c>
      <c r="R849" t="s">
        <v>3972</v>
      </c>
      <c r="S849">
        <v>-3500</v>
      </c>
      <c r="T849" s="7" t="str">
        <f t="shared" si="13"/>
        <v>hp_2455507;atk_1750000;hit_500000;miss_141;cirt_0;cirtSub_-3500</v>
      </c>
    </row>
    <row r="850" spans="1:20" x14ac:dyDescent="0.15">
      <c r="A850" s="16">
        <v>380848</v>
      </c>
      <c r="B850" s="16" t="s">
        <v>230</v>
      </c>
      <c r="C850" s="16">
        <v>1</v>
      </c>
      <c r="D850" s="16">
        <v>2</v>
      </c>
      <c r="E850" s="20">
        <v>283</v>
      </c>
      <c r="F850" s="19" t="s">
        <v>3967</v>
      </c>
      <c r="I850">
        <v>3777704</v>
      </c>
      <c r="J850" t="s">
        <v>3968</v>
      </c>
      <c r="K850">
        <v>4375000</v>
      </c>
      <c r="L850" t="s">
        <v>3969</v>
      </c>
      <c r="M850">
        <v>500000</v>
      </c>
      <c r="N850" t="s">
        <v>3970</v>
      </c>
      <c r="O850">
        <v>141</v>
      </c>
      <c r="P850" t="s">
        <v>3971</v>
      </c>
      <c r="Q850">
        <v>0</v>
      </c>
      <c r="R850" t="s">
        <v>3972</v>
      </c>
      <c r="S850">
        <v>-3500</v>
      </c>
      <c r="T850" s="7" t="str">
        <f t="shared" si="13"/>
        <v>hp_2455507;atk_1750000;hit_500000;miss_141;cirt_0;cirtSub_-3500</v>
      </c>
    </row>
    <row r="851" spans="1:20" x14ac:dyDescent="0.15">
      <c r="A851" s="16">
        <v>380849</v>
      </c>
      <c r="B851" s="16" t="s">
        <v>230</v>
      </c>
      <c r="C851" s="16">
        <v>1</v>
      </c>
      <c r="D851" s="16">
        <v>2</v>
      </c>
      <c r="E851" s="20">
        <v>284</v>
      </c>
      <c r="F851" s="19" t="s">
        <v>3967</v>
      </c>
      <c r="I851">
        <v>3806246</v>
      </c>
      <c r="J851" t="s">
        <v>3968</v>
      </c>
      <c r="K851">
        <v>4422000</v>
      </c>
      <c r="L851" t="s">
        <v>3969</v>
      </c>
      <c r="M851">
        <v>500000</v>
      </c>
      <c r="N851" t="s">
        <v>3970</v>
      </c>
      <c r="O851">
        <v>142</v>
      </c>
      <c r="P851" t="s">
        <v>3971</v>
      </c>
      <c r="Q851">
        <v>0</v>
      </c>
      <c r="R851" t="s">
        <v>3972</v>
      </c>
      <c r="S851">
        <v>-3500</v>
      </c>
      <c r="T851" s="7" t="str">
        <f t="shared" si="13"/>
        <v>hp_2474059;atk_1768800;hit_500000;miss_142;cirt_0;cirtSub_-3500</v>
      </c>
    </row>
    <row r="852" spans="1:20" x14ac:dyDescent="0.15">
      <c r="A852" s="16">
        <v>380850</v>
      </c>
      <c r="B852" s="16" t="s">
        <v>230</v>
      </c>
      <c r="C852" s="16">
        <v>1</v>
      </c>
      <c r="D852" s="16">
        <v>2</v>
      </c>
      <c r="E852" s="20">
        <v>284</v>
      </c>
      <c r="F852" s="19" t="s">
        <v>3967</v>
      </c>
      <c r="I852">
        <v>3806246</v>
      </c>
      <c r="J852" t="s">
        <v>3968</v>
      </c>
      <c r="K852">
        <v>4422000</v>
      </c>
      <c r="L852" t="s">
        <v>3969</v>
      </c>
      <c r="M852">
        <v>500000</v>
      </c>
      <c r="N852" t="s">
        <v>3970</v>
      </c>
      <c r="O852">
        <v>142</v>
      </c>
      <c r="P852" t="s">
        <v>3971</v>
      </c>
      <c r="Q852">
        <v>0</v>
      </c>
      <c r="R852" t="s">
        <v>3972</v>
      </c>
      <c r="S852">
        <v>-3500</v>
      </c>
      <c r="T852" s="7" t="str">
        <f t="shared" si="13"/>
        <v>hp_2474059;atk_1768800;hit_500000;miss_142;cirt_0;cirtSub_-3500</v>
      </c>
    </row>
    <row r="853" spans="1:20" x14ac:dyDescent="0.15">
      <c r="A853" s="16">
        <v>380851</v>
      </c>
      <c r="B853" s="16" t="s">
        <v>230</v>
      </c>
      <c r="C853" s="16">
        <v>1</v>
      </c>
      <c r="D853" s="16">
        <v>2</v>
      </c>
      <c r="E853" s="20">
        <v>284</v>
      </c>
      <c r="F853" s="19" t="s">
        <v>3967</v>
      </c>
      <c r="I853">
        <v>3806246</v>
      </c>
      <c r="J853" t="s">
        <v>3968</v>
      </c>
      <c r="K853">
        <v>4422000</v>
      </c>
      <c r="L853" t="s">
        <v>3969</v>
      </c>
      <c r="M853">
        <v>500000</v>
      </c>
      <c r="N853" t="s">
        <v>3970</v>
      </c>
      <c r="O853">
        <v>142</v>
      </c>
      <c r="P853" t="s">
        <v>3971</v>
      </c>
      <c r="Q853">
        <v>0</v>
      </c>
      <c r="R853" t="s">
        <v>3972</v>
      </c>
      <c r="S853">
        <v>-3500</v>
      </c>
      <c r="T853" s="7" t="str">
        <f t="shared" si="13"/>
        <v>hp_2474059;atk_1768800;hit_500000;miss_142;cirt_0;cirtSub_-3500</v>
      </c>
    </row>
    <row r="854" spans="1:20" x14ac:dyDescent="0.15">
      <c r="A854" s="16">
        <v>380852</v>
      </c>
      <c r="B854" s="16" t="s">
        <v>230</v>
      </c>
      <c r="C854" s="16">
        <v>1</v>
      </c>
      <c r="D854" s="16">
        <v>2</v>
      </c>
      <c r="E854" s="20">
        <v>285</v>
      </c>
      <c r="F854" s="19" t="s">
        <v>3967</v>
      </c>
      <c r="I854">
        <v>3834788</v>
      </c>
      <c r="J854" t="s">
        <v>3968</v>
      </c>
      <c r="K854">
        <v>4469000</v>
      </c>
      <c r="L854" t="s">
        <v>3969</v>
      </c>
      <c r="M854">
        <v>500000</v>
      </c>
      <c r="N854" t="s">
        <v>3970</v>
      </c>
      <c r="O854">
        <v>142</v>
      </c>
      <c r="P854" t="s">
        <v>3971</v>
      </c>
      <c r="Q854">
        <v>0</v>
      </c>
      <c r="R854" t="s">
        <v>3972</v>
      </c>
      <c r="S854">
        <v>-3500</v>
      </c>
      <c r="T854" s="7" t="str">
        <f t="shared" si="13"/>
        <v>hp_2492612;atk_1787600;hit_500000;miss_142;cirt_0;cirtSub_-3500</v>
      </c>
    </row>
    <row r="855" spans="1:20" x14ac:dyDescent="0.15">
      <c r="A855" s="16">
        <v>380853</v>
      </c>
      <c r="B855" s="16" t="s">
        <v>230</v>
      </c>
      <c r="C855" s="16">
        <v>1</v>
      </c>
      <c r="D855" s="16">
        <v>2</v>
      </c>
      <c r="E855" s="20">
        <v>285</v>
      </c>
      <c r="F855" s="19" t="s">
        <v>3967</v>
      </c>
      <c r="I855">
        <v>3834788</v>
      </c>
      <c r="J855" t="s">
        <v>3968</v>
      </c>
      <c r="K855">
        <v>4469000</v>
      </c>
      <c r="L855" t="s">
        <v>3969</v>
      </c>
      <c r="M855">
        <v>500000</v>
      </c>
      <c r="N855" t="s">
        <v>3970</v>
      </c>
      <c r="O855">
        <v>142</v>
      </c>
      <c r="P855" t="s">
        <v>3971</v>
      </c>
      <c r="Q855">
        <v>0</v>
      </c>
      <c r="R855" t="s">
        <v>3972</v>
      </c>
      <c r="S855">
        <v>-3500</v>
      </c>
      <c r="T855" s="7" t="str">
        <f t="shared" si="13"/>
        <v>hp_2492612;atk_1787600;hit_500000;miss_142;cirt_0;cirtSub_-3500</v>
      </c>
    </row>
    <row r="856" spans="1:20" x14ac:dyDescent="0.15">
      <c r="A856" s="16">
        <v>380854</v>
      </c>
      <c r="B856" s="16" t="s">
        <v>230</v>
      </c>
      <c r="C856" s="16">
        <v>1</v>
      </c>
      <c r="D856" s="16">
        <v>2</v>
      </c>
      <c r="E856" s="20">
        <v>285</v>
      </c>
      <c r="F856" s="19" t="s">
        <v>3967</v>
      </c>
      <c r="I856">
        <v>3834788</v>
      </c>
      <c r="J856" t="s">
        <v>3968</v>
      </c>
      <c r="K856">
        <v>4469000</v>
      </c>
      <c r="L856" t="s">
        <v>3969</v>
      </c>
      <c r="M856">
        <v>500000</v>
      </c>
      <c r="N856" t="s">
        <v>3970</v>
      </c>
      <c r="O856">
        <v>142</v>
      </c>
      <c r="P856" t="s">
        <v>3971</v>
      </c>
      <c r="Q856">
        <v>0</v>
      </c>
      <c r="R856" t="s">
        <v>3972</v>
      </c>
      <c r="S856">
        <v>-3500</v>
      </c>
      <c r="T856" s="7" t="str">
        <f t="shared" si="13"/>
        <v>hp_2492612;atk_1787600;hit_500000;miss_142;cirt_0;cirtSub_-3500</v>
      </c>
    </row>
    <row r="857" spans="1:20" x14ac:dyDescent="0.15">
      <c r="A857" s="16">
        <v>380855</v>
      </c>
      <c r="B857" s="16" t="s">
        <v>230</v>
      </c>
      <c r="C857" s="16">
        <v>1</v>
      </c>
      <c r="D857" s="16">
        <v>2</v>
      </c>
      <c r="E857" s="20">
        <v>286</v>
      </c>
      <c r="F857" s="19" t="s">
        <v>3967</v>
      </c>
      <c r="I857">
        <v>3863330</v>
      </c>
      <c r="J857" t="s">
        <v>3968</v>
      </c>
      <c r="K857">
        <v>4516000</v>
      </c>
      <c r="L857" t="s">
        <v>3969</v>
      </c>
      <c r="M857">
        <v>500000</v>
      </c>
      <c r="N857" t="s">
        <v>3970</v>
      </c>
      <c r="O857">
        <v>143</v>
      </c>
      <c r="P857" t="s">
        <v>3971</v>
      </c>
      <c r="Q857">
        <v>0</v>
      </c>
      <c r="R857" t="s">
        <v>3972</v>
      </c>
      <c r="S857">
        <v>-3500</v>
      </c>
      <c r="T857" s="7" t="str">
        <f t="shared" si="13"/>
        <v>hp_2511164;atk_1806400;hit_500000;miss_143;cirt_0;cirtSub_-3500</v>
      </c>
    </row>
    <row r="858" spans="1:20" x14ac:dyDescent="0.15">
      <c r="A858" s="16">
        <v>380856</v>
      </c>
      <c r="B858" s="16" t="s">
        <v>230</v>
      </c>
      <c r="C858" s="16">
        <v>1</v>
      </c>
      <c r="D858" s="16">
        <v>2</v>
      </c>
      <c r="E858" s="20">
        <v>286</v>
      </c>
      <c r="F858" s="19" t="s">
        <v>3967</v>
      </c>
      <c r="I858">
        <v>3863330</v>
      </c>
      <c r="J858" t="s">
        <v>3968</v>
      </c>
      <c r="K858">
        <v>4516000</v>
      </c>
      <c r="L858" t="s">
        <v>3969</v>
      </c>
      <c r="M858">
        <v>500000</v>
      </c>
      <c r="N858" t="s">
        <v>3970</v>
      </c>
      <c r="O858">
        <v>143</v>
      </c>
      <c r="P858" t="s">
        <v>3971</v>
      </c>
      <c r="Q858">
        <v>0</v>
      </c>
      <c r="R858" t="s">
        <v>3972</v>
      </c>
      <c r="S858">
        <v>-3500</v>
      </c>
      <c r="T858" s="7" t="str">
        <f t="shared" si="13"/>
        <v>hp_2511164;atk_1806400;hit_500000;miss_143;cirt_0;cirtSub_-3500</v>
      </c>
    </row>
    <row r="859" spans="1:20" x14ac:dyDescent="0.15">
      <c r="A859" s="16">
        <v>380857</v>
      </c>
      <c r="B859" s="16" t="s">
        <v>230</v>
      </c>
      <c r="C859" s="16">
        <v>1</v>
      </c>
      <c r="D859" s="16">
        <v>2</v>
      </c>
      <c r="E859" s="20">
        <v>286</v>
      </c>
      <c r="F859" s="19" t="s">
        <v>3967</v>
      </c>
      <c r="I859">
        <v>3863330</v>
      </c>
      <c r="J859" t="s">
        <v>3968</v>
      </c>
      <c r="K859">
        <v>4516000</v>
      </c>
      <c r="L859" t="s">
        <v>3969</v>
      </c>
      <c r="M859">
        <v>500000</v>
      </c>
      <c r="N859" t="s">
        <v>3970</v>
      </c>
      <c r="O859">
        <v>143</v>
      </c>
      <c r="P859" t="s">
        <v>3971</v>
      </c>
      <c r="Q859">
        <v>0</v>
      </c>
      <c r="R859" t="s">
        <v>3972</v>
      </c>
      <c r="S859">
        <v>-3500</v>
      </c>
      <c r="T859" s="7" t="str">
        <f t="shared" si="13"/>
        <v>hp_2511164;atk_1806400;hit_500000;miss_143;cirt_0;cirtSub_-3500</v>
      </c>
    </row>
    <row r="860" spans="1:20" x14ac:dyDescent="0.15">
      <c r="A860" s="16">
        <v>380858</v>
      </c>
      <c r="B860" s="16" t="s">
        <v>230</v>
      </c>
      <c r="C860" s="16">
        <v>1</v>
      </c>
      <c r="D860" s="16">
        <v>2</v>
      </c>
      <c r="E860" s="20">
        <v>287</v>
      </c>
      <c r="F860" s="19" t="s">
        <v>3967</v>
      </c>
      <c r="I860">
        <v>3891873</v>
      </c>
      <c r="J860" t="s">
        <v>3968</v>
      </c>
      <c r="K860">
        <v>4563000</v>
      </c>
      <c r="L860" t="s">
        <v>3969</v>
      </c>
      <c r="M860">
        <v>500000</v>
      </c>
      <c r="N860" t="s">
        <v>3970</v>
      </c>
      <c r="O860">
        <v>143</v>
      </c>
      <c r="P860" t="s">
        <v>3971</v>
      </c>
      <c r="Q860">
        <v>0</v>
      </c>
      <c r="R860" t="s">
        <v>3972</v>
      </c>
      <c r="S860">
        <v>-3500</v>
      </c>
      <c r="T860" s="7" t="str">
        <f t="shared" si="13"/>
        <v>hp_2529717;atk_1825200;hit_500000;miss_143;cirt_0;cirtSub_-3500</v>
      </c>
    </row>
    <row r="861" spans="1:20" x14ac:dyDescent="0.15">
      <c r="A861" s="16">
        <v>380859</v>
      </c>
      <c r="B861" s="16" t="s">
        <v>230</v>
      </c>
      <c r="C861" s="16">
        <v>1</v>
      </c>
      <c r="D861" s="16">
        <v>2</v>
      </c>
      <c r="E861" s="20">
        <v>287</v>
      </c>
      <c r="F861" s="19" t="s">
        <v>3967</v>
      </c>
      <c r="I861">
        <v>3891873</v>
      </c>
      <c r="J861" t="s">
        <v>3968</v>
      </c>
      <c r="K861">
        <v>4563000</v>
      </c>
      <c r="L861" t="s">
        <v>3969</v>
      </c>
      <c r="M861">
        <v>500000</v>
      </c>
      <c r="N861" t="s">
        <v>3970</v>
      </c>
      <c r="O861">
        <v>143</v>
      </c>
      <c r="P861" t="s">
        <v>3971</v>
      </c>
      <c r="Q861">
        <v>0</v>
      </c>
      <c r="R861" t="s">
        <v>3972</v>
      </c>
      <c r="S861">
        <v>-3500</v>
      </c>
      <c r="T861" s="7" t="str">
        <f t="shared" si="13"/>
        <v>hp_2529717;atk_1825200;hit_500000;miss_143;cirt_0;cirtSub_-3500</v>
      </c>
    </row>
    <row r="862" spans="1:20" x14ac:dyDescent="0.15">
      <c r="A862" s="16">
        <v>380860</v>
      </c>
      <c r="B862" s="16" t="s">
        <v>230</v>
      </c>
      <c r="C862" s="16">
        <v>1</v>
      </c>
      <c r="D862" s="16">
        <v>2</v>
      </c>
      <c r="E862" s="20">
        <v>287</v>
      </c>
      <c r="F862" s="19" t="s">
        <v>3967</v>
      </c>
      <c r="I862">
        <v>3891873</v>
      </c>
      <c r="J862" t="s">
        <v>3968</v>
      </c>
      <c r="K862">
        <v>4563000</v>
      </c>
      <c r="L862" t="s">
        <v>3969</v>
      </c>
      <c r="M862">
        <v>500000</v>
      </c>
      <c r="N862" t="s">
        <v>3970</v>
      </c>
      <c r="O862">
        <v>143</v>
      </c>
      <c r="P862" t="s">
        <v>3971</v>
      </c>
      <c r="Q862">
        <v>0</v>
      </c>
      <c r="R862" t="s">
        <v>3972</v>
      </c>
      <c r="S862">
        <v>-3500</v>
      </c>
      <c r="T862" s="7" t="str">
        <f t="shared" si="13"/>
        <v>hp_2529717;atk_1825200;hit_500000;miss_143;cirt_0;cirtSub_-3500</v>
      </c>
    </row>
    <row r="863" spans="1:20" x14ac:dyDescent="0.15">
      <c r="A863" s="16">
        <v>380861</v>
      </c>
      <c r="B863" s="16" t="s">
        <v>230</v>
      </c>
      <c r="C863" s="16">
        <v>1</v>
      </c>
      <c r="D863" s="16">
        <v>2</v>
      </c>
      <c r="E863" s="20">
        <v>288</v>
      </c>
      <c r="F863" s="19" t="s">
        <v>3967</v>
      </c>
      <c r="I863">
        <v>3920415</v>
      </c>
      <c r="J863" t="s">
        <v>3968</v>
      </c>
      <c r="K863">
        <v>4610000</v>
      </c>
      <c r="L863" t="s">
        <v>3969</v>
      </c>
      <c r="M863">
        <v>500000</v>
      </c>
      <c r="N863" t="s">
        <v>3970</v>
      </c>
      <c r="O863">
        <v>144</v>
      </c>
      <c r="P863" t="s">
        <v>3971</v>
      </c>
      <c r="Q863">
        <v>0</v>
      </c>
      <c r="R863" t="s">
        <v>3972</v>
      </c>
      <c r="S863">
        <v>-3500</v>
      </c>
      <c r="T863" s="7" t="str">
        <f t="shared" si="13"/>
        <v>hp_2548269;atk_1844000;hit_500000;miss_144;cirt_0;cirtSub_-3500</v>
      </c>
    </row>
    <row r="864" spans="1:20" x14ac:dyDescent="0.15">
      <c r="A864" s="16">
        <v>380862</v>
      </c>
      <c r="B864" s="16" t="s">
        <v>230</v>
      </c>
      <c r="C864" s="16">
        <v>1</v>
      </c>
      <c r="D864" s="16">
        <v>2</v>
      </c>
      <c r="E864" s="20">
        <v>288</v>
      </c>
      <c r="F864" s="19" t="s">
        <v>3967</v>
      </c>
      <c r="I864">
        <v>3920415</v>
      </c>
      <c r="J864" t="s">
        <v>3968</v>
      </c>
      <c r="K864">
        <v>4610000</v>
      </c>
      <c r="L864" t="s">
        <v>3969</v>
      </c>
      <c r="M864">
        <v>500000</v>
      </c>
      <c r="N864" t="s">
        <v>3970</v>
      </c>
      <c r="O864">
        <v>144</v>
      </c>
      <c r="P864" t="s">
        <v>3971</v>
      </c>
      <c r="Q864">
        <v>0</v>
      </c>
      <c r="R864" t="s">
        <v>3972</v>
      </c>
      <c r="S864">
        <v>-3500</v>
      </c>
      <c r="T864" s="7" t="str">
        <f t="shared" si="13"/>
        <v>hp_2548269;atk_1844000;hit_500000;miss_144;cirt_0;cirtSub_-3500</v>
      </c>
    </row>
    <row r="865" spans="1:20" x14ac:dyDescent="0.15">
      <c r="A865" s="16">
        <v>380863</v>
      </c>
      <c r="B865" s="16" t="s">
        <v>230</v>
      </c>
      <c r="C865" s="16">
        <v>1</v>
      </c>
      <c r="D865" s="16">
        <v>2</v>
      </c>
      <c r="E865" s="20">
        <v>288</v>
      </c>
      <c r="F865" s="19" t="s">
        <v>3967</v>
      </c>
      <c r="I865">
        <v>3920415</v>
      </c>
      <c r="J865" t="s">
        <v>3968</v>
      </c>
      <c r="K865">
        <v>4610000</v>
      </c>
      <c r="L865" t="s">
        <v>3969</v>
      </c>
      <c r="M865">
        <v>500000</v>
      </c>
      <c r="N865" t="s">
        <v>3970</v>
      </c>
      <c r="O865">
        <v>144</v>
      </c>
      <c r="P865" t="s">
        <v>3971</v>
      </c>
      <c r="Q865">
        <v>0</v>
      </c>
      <c r="R865" t="s">
        <v>3972</v>
      </c>
      <c r="S865">
        <v>-3500</v>
      </c>
      <c r="T865" s="7" t="str">
        <f t="shared" si="13"/>
        <v>hp_2548269;atk_1844000;hit_500000;miss_144;cirt_0;cirtSub_-3500</v>
      </c>
    </row>
    <row r="866" spans="1:20" x14ac:dyDescent="0.15">
      <c r="A866" s="16">
        <v>380864</v>
      </c>
      <c r="B866" s="16" t="s">
        <v>230</v>
      </c>
      <c r="C866" s="16">
        <v>1</v>
      </c>
      <c r="D866" s="16">
        <v>2</v>
      </c>
      <c r="E866" s="20">
        <v>289</v>
      </c>
      <c r="F866" s="19" t="s">
        <v>3967</v>
      </c>
      <c r="I866">
        <v>3948957</v>
      </c>
      <c r="J866" t="s">
        <v>3968</v>
      </c>
      <c r="K866">
        <v>4657000</v>
      </c>
      <c r="L866" t="s">
        <v>3969</v>
      </c>
      <c r="M866">
        <v>500000</v>
      </c>
      <c r="N866" t="s">
        <v>3970</v>
      </c>
      <c r="O866">
        <v>144</v>
      </c>
      <c r="P866" t="s">
        <v>3971</v>
      </c>
      <c r="Q866">
        <v>0</v>
      </c>
      <c r="R866" t="s">
        <v>3972</v>
      </c>
      <c r="S866">
        <v>-3500</v>
      </c>
      <c r="T866" s="7" t="str">
        <f t="shared" si="13"/>
        <v>hp_2566822;atk_1862800;hit_500000;miss_144;cirt_0;cirtSub_-3500</v>
      </c>
    </row>
    <row r="867" spans="1:20" x14ac:dyDescent="0.15">
      <c r="A867" s="16">
        <v>380865</v>
      </c>
      <c r="B867" s="16" t="s">
        <v>230</v>
      </c>
      <c r="C867" s="16">
        <v>1</v>
      </c>
      <c r="D867" s="16">
        <v>2</v>
      </c>
      <c r="E867" s="20">
        <v>289</v>
      </c>
      <c r="F867" s="19" t="s">
        <v>3967</v>
      </c>
      <c r="I867">
        <v>3948957</v>
      </c>
      <c r="J867" t="s">
        <v>3968</v>
      </c>
      <c r="K867">
        <v>4657000</v>
      </c>
      <c r="L867" t="s">
        <v>3969</v>
      </c>
      <c r="M867">
        <v>500000</v>
      </c>
      <c r="N867" t="s">
        <v>3970</v>
      </c>
      <c r="O867">
        <v>144</v>
      </c>
      <c r="P867" t="s">
        <v>3971</v>
      </c>
      <c r="Q867">
        <v>0</v>
      </c>
      <c r="R867" t="s">
        <v>3972</v>
      </c>
      <c r="S867">
        <v>-3500</v>
      </c>
      <c r="T867" s="7" t="str">
        <f t="shared" si="13"/>
        <v>hp_2566822;atk_1862800;hit_500000;miss_144;cirt_0;cirtSub_-3500</v>
      </c>
    </row>
    <row r="868" spans="1:20" x14ac:dyDescent="0.15">
      <c r="A868" s="16">
        <v>380866</v>
      </c>
      <c r="B868" s="16" t="s">
        <v>230</v>
      </c>
      <c r="C868" s="16">
        <v>1</v>
      </c>
      <c r="D868" s="16">
        <v>2</v>
      </c>
      <c r="E868" s="20">
        <v>289</v>
      </c>
      <c r="F868" s="19" t="s">
        <v>3967</v>
      </c>
      <c r="I868">
        <v>3948957</v>
      </c>
      <c r="J868" t="s">
        <v>3968</v>
      </c>
      <c r="K868">
        <v>4657000</v>
      </c>
      <c r="L868" t="s">
        <v>3969</v>
      </c>
      <c r="M868">
        <v>500000</v>
      </c>
      <c r="N868" t="s">
        <v>3970</v>
      </c>
      <c r="O868">
        <v>144</v>
      </c>
      <c r="P868" t="s">
        <v>3971</v>
      </c>
      <c r="Q868">
        <v>0</v>
      </c>
      <c r="R868" t="s">
        <v>3972</v>
      </c>
      <c r="S868">
        <v>-3500</v>
      </c>
      <c r="T868" s="7" t="str">
        <f t="shared" si="13"/>
        <v>hp_2566822;atk_1862800;hit_500000;miss_144;cirt_0;cirtSub_-3500</v>
      </c>
    </row>
    <row r="869" spans="1:20" x14ac:dyDescent="0.15">
      <c r="A869" s="16">
        <v>380867</v>
      </c>
      <c r="B869" s="16" t="s">
        <v>230</v>
      </c>
      <c r="C869" s="16">
        <v>1</v>
      </c>
      <c r="D869" s="16">
        <v>2</v>
      </c>
      <c r="E869" s="20">
        <v>290</v>
      </c>
      <c r="F869" s="19" t="s">
        <v>3967</v>
      </c>
      <c r="I869">
        <v>3977499</v>
      </c>
      <c r="J869" t="s">
        <v>3968</v>
      </c>
      <c r="K869">
        <v>4704000</v>
      </c>
      <c r="L869" t="s">
        <v>3969</v>
      </c>
      <c r="M869">
        <v>500000</v>
      </c>
      <c r="N869" t="s">
        <v>3970</v>
      </c>
      <c r="O869">
        <v>145</v>
      </c>
      <c r="P869" t="s">
        <v>3971</v>
      </c>
      <c r="Q869">
        <v>0</v>
      </c>
      <c r="R869" t="s">
        <v>3972</v>
      </c>
      <c r="S869">
        <v>-3500</v>
      </c>
      <c r="T869" s="7" t="str">
        <f t="shared" si="13"/>
        <v>hp_2585374;atk_1881600;hit_500000;miss_145;cirt_0;cirtSub_-3500</v>
      </c>
    </row>
    <row r="870" spans="1:20" x14ac:dyDescent="0.15">
      <c r="A870" s="16">
        <v>380868</v>
      </c>
      <c r="B870" s="16" t="s">
        <v>230</v>
      </c>
      <c r="C870" s="16">
        <v>1</v>
      </c>
      <c r="D870" s="16">
        <v>2</v>
      </c>
      <c r="E870" s="20">
        <v>290</v>
      </c>
      <c r="F870" s="19" t="s">
        <v>3967</v>
      </c>
      <c r="I870">
        <v>3977499</v>
      </c>
      <c r="J870" t="s">
        <v>3968</v>
      </c>
      <c r="K870">
        <v>4704000</v>
      </c>
      <c r="L870" t="s">
        <v>3969</v>
      </c>
      <c r="M870">
        <v>500000</v>
      </c>
      <c r="N870" t="s">
        <v>3970</v>
      </c>
      <c r="O870">
        <v>145</v>
      </c>
      <c r="P870" t="s">
        <v>3971</v>
      </c>
      <c r="Q870">
        <v>0</v>
      </c>
      <c r="R870" t="s">
        <v>3972</v>
      </c>
      <c r="S870">
        <v>-3500</v>
      </c>
      <c r="T870" s="7" t="str">
        <f t="shared" si="13"/>
        <v>hp_2585374;atk_1881600;hit_500000;miss_145;cirt_0;cirtSub_-3500</v>
      </c>
    </row>
    <row r="871" spans="1:20" x14ac:dyDescent="0.15">
      <c r="A871" s="16">
        <v>380869</v>
      </c>
      <c r="B871" s="16" t="s">
        <v>230</v>
      </c>
      <c r="C871" s="16">
        <v>1</v>
      </c>
      <c r="D871" s="16">
        <v>2</v>
      </c>
      <c r="E871" s="20">
        <v>290</v>
      </c>
      <c r="F871" s="19" t="s">
        <v>3967</v>
      </c>
      <c r="I871">
        <v>3977499</v>
      </c>
      <c r="J871" t="s">
        <v>3968</v>
      </c>
      <c r="K871">
        <v>4704000</v>
      </c>
      <c r="L871" t="s">
        <v>3969</v>
      </c>
      <c r="M871">
        <v>500000</v>
      </c>
      <c r="N871" t="s">
        <v>3970</v>
      </c>
      <c r="O871">
        <v>145</v>
      </c>
      <c r="P871" t="s">
        <v>3971</v>
      </c>
      <c r="Q871">
        <v>0</v>
      </c>
      <c r="R871" t="s">
        <v>3972</v>
      </c>
      <c r="S871">
        <v>-3500</v>
      </c>
      <c r="T871" s="7" t="str">
        <f t="shared" si="13"/>
        <v>hp_2585374;atk_1881600;hit_500000;miss_145;cirt_0;cirtSub_-3500</v>
      </c>
    </row>
    <row r="872" spans="1:20" x14ac:dyDescent="0.15">
      <c r="A872" s="16">
        <v>380870</v>
      </c>
      <c r="B872" s="16" t="s">
        <v>230</v>
      </c>
      <c r="C872" s="16">
        <v>1</v>
      </c>
      <c r="D872" s="16">
        <v>2</v>
      </c>
      <c r="E872" s="20">
        <v>291</v>
      </c>
      <c r="F872" s="19" t="s">
        <v>3967</v>
      </c>
      <c r="I872">
        <v>4006041</v>
      </c>
      <c r="J872" t="s">
        <v>3968</v>
      </c>
      <c r="K872">
        <v>4751000</v>
      </c>
      <c r="L872" t="s">
        <v>3969</v>
      </c>
      <c r="M872">
        <v>500000</v>
      </c>
      <c r="N872" t="s">
        <v>3970</v>
      </c>
      <c r="O872">
        <v>145</v>
      </c>
      <c r="P872" t="s">
        <v>3971</v>
      </c>
      <c r="Q872">
        <v>0</v>
      </c>
      <c r="R872" t="s">
        <v>3972</v>
      </c>
      <c r="S872">
        <v>-3500</v>
      </c>
      <c r="T872" s="7" t="str">
        <f t="shared" si="13"/>
        <v>hp_2603926;atk_1900400;hit_500000;miss_145;cirt_0;cirtSub_-3500</v>
      </c>
    </row>
    <row r="873" spans="1:20" x14ac:dyDescent="0.15">
      <c r="A873" s="16">
        <v>380871</v>
      </c>
      <c r="B873" s="16" t="s">
        <v>230</v>
      </c>
      <c r="C873" s="16">
        <v>1</v>
      </c>
      <c r="D873" s="16">
        <v>2</v>
      </c>
      <c r="E873" s="20">
        <v>291</v>
      </c>
      <c r="F873" s="19" t="s">
        <v>3967</v>
      </c>
      <c r="I873">
        <v>4006041</v>
      </c>
      <c r="J873" t="s">
        <v>3968</v>
      </c>
      <c r="K873">
        <v>4751000</v>
      </c>
      <c r="L873" t="s">
        <v>3969</v>
      </c>
      <c r="M873">
        <v>500000</v>
      </c>
      <c r="N873" t="s">
        <v>3970</v>
      </c>
      <c r="O873">
        <v>145</v>
      </c>
      <c r="P873" t="s">
        <v>3971</v>
      </c>
      <c r="Q873">
        <v>0</v>
      </c>
      <c r="R873" t="s">
        <v>3972</v>
      </c>
      <c r="S873">
        <v>-3500</v>
      </c>
      <c r="T873" s="7" t="str">
        <f t="shared" si="13"/>
        <v>hp_2603926;atk_1900400;hit_500000;miss_145;cirt_0;cirtSub_-3500</v>
      </c>
    </row>
    <row r="874" spans="1:20" x14ac:dyDescent="0.15">
      <c r="A874" s="16">
        <v>380872</v>
      </c>
      <c r="B874" s="16" t="s">
        <v>230</v>
      </c>
      <c r="C874" s="16">
        <v>1</v>
      </c>
      <c r="D874" s="16">
        <v>2</v>
      </c>
      <c r="E874" s="20">
        <v>291</v>
      </c>
      <c r="F874" s="19" t="s">
        <v>3967</v>
      </c>
      <c r="I874">
        <v>4006041</v>
      </c>
      <c r="J874" t="s">
        <v>3968</v>
      </c>
      <c r="K874">
        <v>4751000</v>
      </c>
      <c r="L874" t="s">
        <v>3969</v>
      </c>
      <c r="M874">
        <v>500000</v>
      </c>
      <c r="N874" t="s">
        <v>3970</v>
      </c>
      <c r="O874">
        <v>145</v>
      </c>
      <c r="P874" t="s">
        <v>3971</v>
      </c>
      <c r="Q874">
        <v>0</v>
      </c>
      <c r="R874" t="s">
        <v>3972</v>
      </c>
      <c r="S874">
        <v>-3500</v>
      </c>
      <c r="T874" s="7" t="str">
        <f t="shared" si="13"/>
        <v>hp_2603926;atk_1900400;hit_500000;miss_145;cirt_0;cirtSub_-3500</v>
      </c>
    </row>
    <row r="875" spans="1:20" x14ac:dyDescent="0.15">
      <c r="A875" s="16">
        <v>380873</v>
      </c>
      <c r="B875" s="16" t="s">
        <v>230</v>
      </c>
      <c r="C875" s="16">
        <v>1</v>
      </c>
      <c r="D875" s="16">
        <v>2</v>
      </c>
      <c r="E875" s="20">
        <v>292</v>
      </c>
      <c r="F875" s="19" t="s">
        <v>3967</v>
      </c>
      <c r="I875">
        <v>4034584</v>
      </c>
      <c r="J875" t="s">
        <v>3968</v>
      </c>
      <c r="K875">
        <v>4798000</v>
      </c>
      <c r="L875" t="s">
        <v>3969</v>
      </c>
      <c r="M875">
        <v>500000</v>
      </c>
      <c r="N875" t="s">
        <v>3970</v>
      </c>
      <c r="O875">
        <v>146</v>
      </c>
      <c r="P875" t="s">
        <v>3971</v>
      </c>
      <c r="Q875">
        <v>0</v>
      </c>
      <c r="R875" t="s">
        <v>3972</v>
      </c>
      <c r="S875">
        <v>-3500</v>
      </c>
      <c r="T875" s="7" t="str">
        <f t="shared" si="13"/>
        <v>hp_2622479;atk_1919200;hit_500000;miss_146;cirt_0;cirtSub_-3500</v>
      </c>
    </row>
    <row r="876" spans="1:20" x14ac:dyDescent="0.15">
      <c r="A876" s="16">
        <v>380874</v>
      </c>
      <c r="B876" s="16" t="s">
        <v>230</v>
      </c>
      <c r="C876" s="16">
        <v>1</v>
      </c>
      <c r="D876" s="16">
        <v>2</v>
      </c>
      <c r="E876" s="20">
        <v>292</v>
      </c>
      <c r="F876" s="19" t="s">
        <v>3967</v>
      </c>
      <c r="I876">
        <v>4034584</v>
      </c>
      <c r="J876" t="s">
        <v>3968</v>
      </c>
      <c r="K876">
        <v>4798000</v>
      </c>
      <c r="L876" t="s">
        <v>3969</v>
      </c>
      <c r="M876">
        <v>500000</v>
      </c>
      <c r="N876" t="s">
        <v>3970</v>
      </c>
      <c r="O876">
        <v>146</v>
      </c>
      <c r="P876" t="s">
        <v>3971</v>
      </c>
      <c r="Q876">
        <v>0</v>
      </c>
      <c r="R876" t="s">
        <v>3972</v>
      </c>
      <c r="S876">
        <v>-3500</v>
      </c>
      <c r="T876" s="7" t="str">
        <f t="shared" si="13"/>
        <v>hp_2622479;atk_1919200;hit_500000;miss_146;cirt_0;cirtSub_-3500</v>
      </c>
    </row>
    <row r="877" spans="1:20" x14ac:dyDescent="0.15">
      <c r="A877" s="16">
        <v>380875</v>
      </c>
      <c r="B877" s="16" t="s">
        <v>230</v>
      </c>
      <c r="C877" s="16">
        <v>1</v>
      </c>
      <c r="D877" s="16">
        <v>2</v>
      </c>
      <c r="E877" s="20">
        <v>292</v>
      </c>
      <c r="F877" s="19" t="s">
        <v>3967</v>
      </c>
      <c r="I877">
        <v>4034584</v>
      </c>
      <c r="J877" t="s">
        <v>3968</v>
      </c>
      <c r="K877">
        <v>4798000</v>
      </c>
      <c r="L877" t="s">
        <v>3969</v>
      </c>
      <c r="M877">
        <v>500000</v>
      </c>
      <c r="N877" t="s">
        <v>3970</v>
      </c>
      <c r="O877">
        <v>146</v>
      </c>
      <c r="P877" t="s">
        <v>3971</v>
      </c>
      <c r="Q877">
        <v>0</v>
      </c>
      <c r="R877" t="s">
        <v>3972</v>
      </c>
      <c r="S877">
        <v>-3500</v>
      </c>
      <c r="T877" s="7" t="str">
        <f t="shared" si="13"/>
        <v>hp_2622479;atk_1919200;hit_500000;miss_146;cirt_0;cirtSub_-3500</v>
      </c>
    </row>
    <row r="878" spans="1:20" x14ac:dyDescent="0.15">
      <c r="A878" s="16">
        <v>380876</v>
      </c>
      <c r="B878" s="16" t="s">
        <v>230</v>
      </c>
      <c r="C878" s="16">
        <v>1</v>
      </c>
      <c r="D878" s="16">
        <v>2</v>
      </c>
      <c r="E878" s="20">
        <v>293</v>
      </c>
      <c r="F878" s="19" t="s">
        <v>3967</v>
      </c>
      <c r="I878">
        <v>4063126</v>
      </c>
      <c r="J878" t="s">
        <v>3968</v>
      </c>
      <c r="K878">
        <v>4845000</v>
      </c>
      <c r="L878" t="s">
        <v>3969</v>
      </c>
      <c r="M878">
        <v>500000</v>
      </c>
      <c r="N878" t="s">
        <v>3970</v>
      </c>
      <c r="O878">
        <v>146</v>
      </c>
      <c r="P878" t="s">
        <v>3971</v>
      </c>
      <c r="Q878">
        <v>0</v>
      </c>
      <c r="R878" t="s">
        <v>3972</v>
      </c>
      <c r="S878">
        <v>-3500</v>
      </c>
      <c r="T878" s="7" t="str">
        <f t="shared" si="13"/>
        <v>hp_2641031;atk_1938000;hit_500000;miss_146;cirt_0;cirtSub_-3500</v>
      </c>
    </row>
    <row r="879" spans="1:20" x14ac:dyDescent="0.15">
      <c r="A879" s="16">
        <v>380877</v>
      </c>
      <c r="B879" s="16" t="s">
        <v>230</v>
      </c>
      <c r="C879" s="16">
        <v>1</v>
      </c>
      <c r="D879" s="16">
        <v>2</v>
      </c>
      <c r="E879" s="20">
        <v>293</v>
      </c>
      <c r="F879" s="19" t="s">
        <v>3967</v>
      </c>
      <c r="I879">
        <v>4063126</v>
      </c>
      <c r="J879" t="s">
        <v>3968</v>
      </c>
      <c r="K879">
        <v>4845000</v>
      </c>
      <c r="L879" t="s">
        <v>3969</v>
      </c>
      <c r="M879">
        <v>500000</v>
      </c>
      <c r="N879" t="s">
        <v>3970</v>
      </c>
      <c r="O879">
        <v>146</v>
      </c>
      <c r="P879" t="s">
        <v>3971</v>
      </c>
      <c r="Q879">
        <v>0</v>
      </c>
      <c r="R879" t="s">
        <v>3972</v>
      </c>
      <c r="S879">
        <v>-3500</v>
      </c>
      <c r="T879" s="7" t="str">
        <f t="shared" si="13"/>
        <v>hp_2641031;atk_1938000;hit_500000;miss_146;cirt_0;cirtSub_-3500</v>
      </c>
    </row>
    <row r="880" spans="1:20" x14ac:dyDescent="0.15">
      <c r="A880" s="16">
        <v>380878</v>
      </c>
      <c r="B880" s="16" t="s">
        <v>230</v>
      </c>
      <c r="C880" s="16">
        <v>1</v>
      </c>
      <c r="D880" s="16">
        <v>2</v>
      </c>
      <c r="E880" s="20">
        <v>293</v>
      </c>
      <c r="F880" s="19" t="s">
        <v>3967</v>
      </c>
      <c r="I880">
        <v>4063126</v>
      </c>
      <c r="J880" t="s">
        <v>3968</v>
      </c>
      <c r="K880">
        <v>4845000</v>
      </c>
      <c r="L880" t="s">
        <v>3969</v>
      </c>
      <c r="M880">
        <v>500000</v>
      </c>
      <c r="N880" t="s">
        <v>3970</v>
      </c>
      <c r="O880">
        <v>146</v>
      </c>
      <c r="P880" t="s">
        <v>3971</v>
      </c>
      <c r="Q880">
        <v>0</v>
      </c>
      <c r="R880" t="s">
        <v>3972</v>
      </c>
      <c r="S880">
        <v>-3500</v>
      </c>
      <c r="T880" s="7" t="str">
        <f t="shared" si="13"/>
        <v>hp_2641031;atk_1938000;hit_500000;miss_146;cirt_0;cirtSub_-3500</v>
      </c>
    </row>
    <row r="881" spans="1:20" x14ac:dyDescent="0.15">
      <c r="A881" s="16">
        <v>380879</v>
      </c>
      <c r="B881" s="16" t="s">
        <v>230</v>
      </c>
      <c r="C881" s="16">
        <v>1</v>
      </c>
      <c r="D881" s="16">
        <v>2</v>
      </c>
      <c r="E881" s="20">
        <v>294</v>
      </c>
      <c r="F881" s="19" t="s">
        <v>3967</v>
      </c>
      <c r="I881">
        <v>4091668</v>
      </c>
      <c r="J881" t="s">
        <v>3968</v>
      </c>
      <c r="K881">
        <v>4892000</v>
      </c>
      <c r="L881" t="s">
        <v>3969</v>
      </c>
      <c r="M881">
        <v>500000</v>
      </c>
      <c r="N881" t="s">
        <v>3970</v>
      </c>
      <c r="O881">
        <v>147</v>
      </c>
      <c r="P881" t="s">
        <v>3971</v>
      </c>
      <c r="Q881">
        <v>0</v>
      </c>
      <c r="R881" t="s">
        <v>3972</v>
      </c>
      <c r="S881">
        <v>-3500</v>
      </c>
      <c r="T881" s="7" t="str">
        <f t="shared" si="13"/>
        <v>hp_2659584;atk_1956800;hit_500000;miss_147;cirt_0;cirtSub_-3500</v>
      </c>
    </row>
    <row r="882" spans="1:20" x14ac:dyDescent="0.15">
      <c r="A882" s="16">
        <v>380880</v>
      </c>
      <c r="B882" s="16" t="s">
        <v>230</v>
      </c>
      <c r="C882" s="16">
        <v>1</v>
      </c>
      <c r="D882" s="16">
        <v>2</v>
      </c>
      <c r="E882" s="20">
        <v>294</v>
      </c>
      <c r="F882" s="19" t="s">
        <v>3967</v>
      </c>
      <c r="I882">
        <v>4091668</v>
      </c>
      <c r="J882" t="s">
        <v>3968</v>
      </c>
      <c r="K882">
        <v>4892000</v>
      </c>
      <c r="L882" t="s">
        <v>3969</v>
      </c>
      <c r="M882">
        <v>500000</v>
      </c>
      <c r="N882" t="s">
        <v>3970</v>
      </c>
      <c r="O882">
        <v>147</v>
      </c>
      <c r="P882" t="s">
        <v>3971</v>
      </c>
      <c r="Q882">
        <v>0</v>
      </c>
      <c r="R882" t="s">
        <v>3972</v>
      </c>
      <c r="S882">
        <v>-3500</v>
      </c>
      <c r="T882" s="7" t="str">
        <f t="shared" si="13"/>
        <v>hp_2659584;atk_1956800;hit_500000;miss_147;cirt_0;cirtSub_-3500</v>
      </c>
    </row>
    <row r="883" spans="1:20" x14ac:dyDescent="0.15">
      <c r="A883" s="16">
        <v>380881</v>
      </c>
      <c r="B883" s="16" t="s">
        <v>230</v>
      </c>
      <c r="C883" s="16">
        <v>1</v>
      </c>
      <c r="D883" s="16">
        <v>2</v>
      </c>
      <c r="E883" s="20">
        <v>294</v>
      </c>
      <c r="F883" s="19" t="s">
        <v>3967</v>
      </c>
      <c r="I883">
        <v>4091668</v>
      </c>
      <c r="J883" t="s">
        <v>3968</v>
      </c>
      <c r="K883">
        <v>4892000</v>
      </c>
      <c r="L883" t="s">
        <v>3969</v>
      </c>
      <c r="M883">
        <v>500000</v>
      </c>
      <c r="N883" t="s">
        <v>3970</v>
      </c>
      <c r="O883">
        <v>147</v>
      </c>
      <c r="P883" t="s">
        <v>3971</v>
      </c>
      <c r="Q883">
        <v>0</v>
      </c>
      <c r="R883" t="s">
        <v>3972</v>
      </c>
      <c r="S883">
        <v>-3500</v>
      </c>
      <c r="T883" s="7" t="str">
        <f t="shared" si="13"/>
        <v>hp_2659584;atk_1956800;hit_500000;miss_147;cirt_0;cirtSub_-3500</v>
      </c>
    </row>
    <row r="884" spans="1:20" x14ac:dyDescent="0.15">
      <c r="A884" s="16">
        <v>380882</v>
      </c>
      <c r="B884" s="16" t="s">
        <v>230</v>
      </c>
      <c r="C884" s="16">
        <v>1</v>
      </c>
      <c r="D884" s="16">
        <v>2</v>
      </c>
      <c r="E884" s="20">
        <v>295</v>
      </c>
      <c r="F884" s="19" t="s">
        <v>3967</v>
      </c>
      <c r="I884">
        <v>4120210</v>
      </c>
      <c r="J884" t="s">
        <v>3968</v>
      </c>
      <c r="K884">
        <v>4939000</v>
      </c>
      <c r="L884" t="s">
        <v>3969</v>
      </c>
      <c r="M884">
        <v>500000</v>
      </c>
      <c r="N884" t="s">
        <v>3970</v>
      </c>
      <c r="O884">
        <v>147</v>
      </c>
      <c r="P884" t="s">
        <v>3971</v>
      </c>
      <c r="Q884">
        <v>0</v>
      </c>
      <c r="R884" t="s">
        <v>3972</v>
      </c>
      <c r="S884">
        <v>-3500</v>
      </c>
      <c r="T884" s="7" t="str">
        <f t="shared" si="13"/>
        <v>hp_2678136;atk_1975600;hit_500000;miss_147;cirt_0;cirtSub_-3500</v>
      </c>
    </row>
    <row r="885" spans="1:20" x14ac:dyDescent="0.15">
      <c r="A885" s="16">
        <v>380883</v>
      </c>
      <c r="B885" s="16" t="s">
        <v>230</v>
      </c>
      <c r="C885" s="16">
        <v>1</v>
      </c>
      <c r="D885" s="16">
        <v>2</v>
      </c>
      <c r="E885" s="20">
        <v>295</v>
      </c>
      <c r="F885" s="19" t="s">
        <v>3967</v>
      </c>
      <c r="I885">
        <v>4120210</v>
      </c>
      <c r="J885" t="s">
        <v>3968</v>
      </c>
      <c r="K885">
        <v>4939000</v>
      </c>
      <c r="L885" t="s">
        <v>3969</v>
      </c>
      <c r="M885">
        <v>500000</v>
      </c>
      <c r="N885" t="s">
        <v>3970</v>
      </c>
      <c r="O885">
        <v>147</v>
      </c>
      <c r="P885" t="s">
        <v>3971</v>
      </c>
      <c r="Q885">
        <v>0</v>
      </c>
      <c r="R885" t="s">
        <v>3972</v>
      </c>
      <c r="S885">
        <v>-3500</v>
      </c>
      <c r="T885" s="7" t="str">
        <f t="shared" si="13"/>
        <v>hp_2678136;atk_1975600;hit_500000;miss_147;cirt_0;cirtSub_-3500</v>
      </c>
    </row>
    <row r="886" spans="1:20" x14ac:dyDescent="0.15">
      <c r="A886" s="16">
        <v>380884</v>
      </c>
      <c r="B886" s="16" t="s">
        <v>230</v>
      </c>
      <c r="C886" s="16">
        <v>1</v>
      </c>
      <c r="D886" s="16">
        <v>2</v>
      </c>
      <c r="E886" s="20">
        <v>295</v>
      </c>
      <c r="F886" s="19" t="s">
        <v>3967</v>
      </c>
      <c r="I886">
        <v>4120210</v>
      </c>
      <c r="J886" t="s">
        <v>3968</v>
      </c>
      <c r="K886">
        <v>4939000</v>
      </c>
      <c r="L886" t="s">
        <v>3969</v>
      </c>
      <c r="M886">
        <v>500000</v>
      </c>
      <c r="N886" t="s">
        <v>3970</v>
      </c>
      <c r="O886">
        <v>147</v>
      </c>
      <c r="P886" t="s">
        <v>3971</v>
      </c>
      <c r="Q886">
        <v>0</v>
      </c>
      <c r="R886" t="s">
        <v>3972</v>
      </c>
      <c r="S886">
        <v>-3500</v>
      </c>
      <c r="T886" s="7" t="str">
        <f t="shared" si="13"/>
        <v>hp_2678136;atk_1975600;hit_500000;miss_147;cirt_0;cirtSub_-3500</v>
      </c>
    </row>
    <row r="887" spans="1:20" x14ac:dyDescent="0.15">
      <c r="A887" s="16">
        <v>380885</v>
      </c>
      <c r="B887" s="16" t="s">
        <v>230</v>
      </c>
      <c r="C887" s="16">
        <v>1</v>
      </c>
      <c r="D887" s="16">
        <v>2</v>
      </c>
      <c r="E887" s="20">
        <v>296</v>
      </c>
      <c r="F887" s="19" t="s">
        <v>3967</v>
      </c>
      <c r="I887">
        <v>4148752</v>
      </c>
      <c r="J887" t="s">
        <v>3968</v>
      </c>
      <c r="K887">
        <v>4986000</v>
      </c>
      <c r="L887" t="s">
        <v>3969</v>
      </c>
      <c r="M887">
        <v>500000</v>
      </c>
      <c r="N887" t="s">
        <v>3970</v>
      </c>
      <c r="O887">
        <v>148</v>
      </c>
      <c r="P887" t="s">
        <v>3971</v>
      </c>
      <c r="Q887">
        <v>0</v>
      </c>
      <c r="R887" t="s">
        <v>3972</v>
      </c>
      <c r="S887">
        <v>-3500</v>
      </c>
      <c r="T887" s="7" t="str">
        <f t="shared" si="13"/>
        <v>hp_2696688;atk_1994400;hit_500000;miss_148;cirt_0;cirtSub_-3500</v>
      </c>
    </row>
    <row r="888" spans="1:20" x14ac:dyDescent="0.15">
      <c r="A888" s="16">
        <v>380886</v>
      </c>
      <c r="B888" s="16" t="s">
        <v>230</v>
      </c>
      <c r="C888" s="16">
        <v>1</v>
      </c>
      <c r="D888" s="16">
        <v>2</v>
      </c>
      <c r="E888" s="20">
        <v>296</v>
      </c>
      <c r="F888" s="19" t="s">
        <v>3967</v>
      </c>
      <c r="I888">
        <v>4148752</v>
      </c>
      <c r="J888" t="s">
        <v>3968</v>
      </c>
      <c r="K888">
        <v>4986000</v>
      </c>
      <c r="L888" t="s">
        <v>3969</v>
      </c>
      <c r="M888">
        <v>500000</v>
      </c>
      <c r="N888" t="s">
        <v>3970</v>
      </c>
      <c r="O888">
        <v>148</v>
      </c>
      <c r="P888" t="s">
        <v>3971</v>
      </c>
      <c r="Q888">
        <v>0</v>
      </c>
      <c r="R888" t="s">
        <v>3972</v>
      </c>
      <c r="S888">
        <v>-3500</v>
      </c>
      <c r="T888" s="7" t="str">
        <f t="shared" si="13"/>
        <v>hp_2696688;atk_1994400;hit_500000;miss_148;cirt_0;cirtSub_-3500</v>
      </c>
    </row>
    <row r="889" spans="1:20" x14ac:dyDescent="0.15">
      <c r="A889" s="16">
        <v>380887</v>
      </c>
      <c r="B889" s="16" t="s">
        <v>230</v>
      </c>
      <c r="C889" s="16">
        <v>1</v>
      </c>
      <c r="D889" s="16">
        <v>2</v>
      </c>
      <c r="E889" s="20">
        <v>296</v>
      </c>
      <c r="F889" s="19" t="s">
        <v>3967</v>
      </c>
      <c r="I889">
        <v>4148752</v>
      </c>
      <c r="J889" t="s">
        <v>3968</v>
      </c>
      <c r="K889">
        <v>4986000</v>
      </c>
      <c r="L889" t="s">
        <v>3969</v>
      </c>
      <c r="M889">
        <v>500000</v>
      </c>
      <c r="N889" t="s">
        <v>3970</v>
      </c>
      <c r="O889">
        <v>148</v>
      </c>
      <c r="P889" t="s">
        <v>3971</v>
      </c>
      <c r="Q889">
        <v>0</v>
      </c>
      <c r="R889" t="s">
        <v>3972</v>
      </c>
      <c r="S889">
        <v>-3500</v>
      </c>
      <c r="T889" s="7" t="str">
        <f t="shared" si="13"/>
        <v>hp_2696688;atk_1994400;hit_500000;miss_148;cirt_0;cirtSub_-3500</v>
      </c>
    </row>
    <row r="890" spans="1:20" x14ac:dyDescent="0.15">
      <c r="A890" s="16">
        <v>380888</v>
      </c>
      <c r="B890" s="16" t="s">
        <v>230</v>
      </c>
      <c r="C890" s="16">
        <v>1</v>
      </c>
      <c r="D890" s="16">
        <v>2</v>
      </c>
      <c r="E890" s="20">
        <v>297</v>
      </c>
      <c r="F890" s="19" t="s">
        <v>3967</v>
      </c>
      <c r="I890">
        <v>4177294</v>
      </c>
      <c r="J890" t="s">
        <v>3968</v>
      </c>
      <c r="K890">
        <v>5033000</v>
      </c>
      <c r="L890" t="s">
        <v>3969</v>
      </c>
      <c r="M890">
        <v>500000</v>
      </c>
      <c r="N890" t="s">
        <v>3970</v>
      </c>
      <c r="O890">
        <v>148</v>
      </c>
      <c r="P890" t="s">
        <v>3971</v>
      </c>
      <c r="Q890">
        <v>0</v>
      </c>
      <c r="R890" t="s">
        <v>3972</v>
      </c>
      <c r="S890">
        <v>-3500</v>
      </c>
      <c r="T890" s="7" t="str">
        <f t="shared" si="13"/>
        <v>hp_2715241;atk_2013200;hit_500000;miss_148;cirt_0;cirtSub_-3500</v>
      </c>
    </row>
    <row r="891" spans="1:20" x14ac:dyDescent="0.15">
      <c r="A891" s="16">
        <v>380889</v>
      </c>
      <c r="B891" s="16" t="s">
        <v>230</v>
      </c>
      <c r="C891" s="16">
        <v>1</v>
      </c>
      <c r="D891" s="16">
        <v>2</v>
      </c>
      <c r="E891" s="20">
        <v>297</v>
      </c>
      <c r="F891" s="19" t="s">
        <v>3967</v>
      </c>
      <c r="I891">
        <v>4177294</v>
      </c>
      <c r="J891" t="s">
        <v>3968</v>
      </c>
      <c r="K891">
        <v>5033000</v>
      </c>
      <c r="L891" t="s">
        <v>3969</v>
      </c>
      <c r="M891">
        <v>500000</v>
      </c>
      <c r="N891" t="s">
        <v>3970</v>
      </c>
      <c r="O891">
        <v>148</v>
      </c>
      <c r="P891" t="s">
        <v>3971</v>
      </c>
      <c r="Q891">
        <v>0</v>
      </c>
      <c r="R891" t="s">
        <v>3972</v>
      </c>
      <c r="S891">
        <v>-3500</v>
      </c>
      <c r="T891" s="7" t="str">
        <f t="shared" si="13"/>
        <v>hp_2715241;atk_2013200;hit_500000;miss_148;cirt_0;cirtSub_-3500</v>
      </c>
    </row>
    <row r="892" spans="1:20" x14ac:dyDescent="0.15">
      <c r="A892" s="16">
        <v>380890</v>
      </c>
      <c r="B892" s="16" t="s">
        <v>230</v>
      </c>
      <c r="C892" s="16">
        <v>1</v>
      </c>
      <c r="D892" s="16">
        <v>2</v>
      </c>
      <c r="E892" s="20">
        <v>297</v>
      </c>
      <c r="F892" s="19" t="s">
        <v>3967</v>
      </c>
      <c r="I892">
        <v>4177294</v>
      </c>
      <c r="J892" t="s">
        <v>3968</v>
      </c>
      <c r="K892">
        <v>5033000</v>
      </c>
      <c r="L892" t="s">
        <v>3969</v>
      </c>
      <c r="M892">
        <v>500000</v>
      </c>
      <c r="N892" t="s">
        <v>3970</v>
      </c>
      <c r="O892">
        <v>148</v>
      </c>
      <c r="P892" t="s">
        <v>3971</v>
      </c>
      <c r="Q892">
        <v>0</v>
      </c>
      <c r="R892" t="s">
        <v>3972</v>
      </c>
      <c r="S892">
        <v>-3500</v>
      </c>
      <c r="T892" s="7" t="str">
        <f t="shared" si="13"/>
        <v>hp_2715241;atk_2013200;hit_500000;miss_148;cirt_0;cirtSub_-3500</v>
      </c>
    </row>
    <row r="893" spans="1:20" x14ac:dyDescent="0.15">
      <c r="A893" s="16">
        <v>380891</v>
      </c>
      <c r="B893" s="16" t="s">
        <v>230</v>
      </c>
      <c r="C893" s="16">
        <v>1</v>
      </c>
      <c r="D893" s="16">
        <v>2</v>
      </c>
      <c r="E893" s="20">
        <v>298</v>
      </c>
      <c r="F893" s="19" t="s">
        <v>3967</v>
      </c>
      <c r="I893">
        <v>4205837</v>
      </c>
      <c r="J893" t="s">
        <v>3968</v>
      </c>
      <c r="K893">
        <v>5080000</v>
      </c>
      <c r="L893" t="s">
        <v>3969</v>
      </c>
      <c r="M893">
        <v>500000</v>
      </c>
      <c r="N893" t="s">
        <v>3970</v>
      </c>
      <c r="O893">
        <v>149</v>
      </c>
      <c r="P893" t="s">
        <v>3971</v>
      </c>
      <c r="Q893">
        <v>0</v>
      </c>
      <c r="R893" t="s">
        <v>3972</v>
      </c>
      <c r="S893">
        <v>-3500</v>
      </c>
      <c r="T893" s="7" t="str">
        <f t="shared" si="13"/>
        <v>hp_2733794;atk_2032000;hit_500000;miss_149;cirt_0;cirtSub_-3500</v>
      </c>
    </row>
    <row r="894" spans="1:20" x14ac:dyDescent="0.15">
      <c r="A894" s="16">
        <v>380892</v>
      </c>
      <c r="B894" s="16" t="s">
        <v>230</v>
      </c>
      <c r="C894" s="16">
        <v>1</v>
      </c>
      <c r="D894" s="16">
        <v>2</v>
      </c>
      <c r="E894" s="20">
        <v>298</v>
      </c>
      <c r="F894" s="19" t="s">
        <v>3967</v>
      </c>
      <c r="I894">
        <v>4205837</v>
      </c>
      <c r="J894" t="s">
        <v>3968</v>
      </c>
      <c r="K894">
        <v>5080000</v>
      </c>
      <c r="L894" t="s">
        <v>3969</v>
      </c>
      <c r="M894">
        <v>500000</v>
      </c>
      <c r="N894" t="s">
        <v>3970</v>
      </c>
      <c r="O894">
        <v>149</v>
      </c>
      <c r="P894" t="s">
        <v>3971</v>
      </c>
      <c r="Q894">
        <v>0</v>
      </c>
      <c r="R894" t="s">
        <v>3972</v>
      </c>
      <c r="S894">
        <v>-3500</v>
      </c>
      <c r="T894" s="7" t="str">
        <f t="shared" si="13"/>
        <v>hp_2733794;atk_2032000;hit_500000;miss_149;cirt_0;cirtSub_-3500</v>
      </c>
    </row>
    <row r="895" spans="1:20" x14ac:dyDescent="0.15">
      <c r="A895" s="16">
        <v>380893</v>
      </c>
      <c r="B895" s="16" t="s">
        <v>230</v>
      </c>
      <c r="C895" s="16">
        <v>1</v>
      </c>
      <c r="D895" s="16">
        <v>2</v>
      </c>
      <c r="E895" s="20">
        <v>298</v>
      </c>
      <c r="F895" s="19" t="s">
        <v>3967</v>
      </c>
      <c r="I895">
        <v>4205837</v>
      </c>
      <c r="J895" t="s">
        <v>3968</v>
      </c>
      <c r="K895">
        <v>5080000</v>
      </c>
      <c r="L895" t="s">
        <v>3969</v>
      </c>
      <c r="M895">
        <v>500000</v>
      </c>
      <c r="N895" t="s">
        <v>3970</v>
      </c>
      <c r="O895">
        <v>149</v>
      </c>
      <c r="P895" t="s">
        <v>3971</v>
      </c>
      <c r="Q895">
        <v>0</v>
      </c>
      <c r="R895" t="s">
        <v>3972</v>
      </c>
      <c r="S895">
        <v>-3500</v>
      </c>
      <c r="T895" s="7" t="str">
        <f t="shared" si="13"/>
        <v>hp_2733794;atk_2032000;hit_500000;miss_149;cirt_0;cirtSub_-3500</v>
      </c>
    </row>
    <row r="896" spans="1:20" x14ac:dyDescent="0.15">
      <c r="A896" s="16">
        <v>380894</v>
      </c>
      <c r="B896" s="16" t="s">
        <v>230</v>
      </c>
      <c r="C896" s="16">
        <v>1</v>
      </c>
      <c r="D896" s="16">
        <v>2</v>
      </c>
      <c r="E896" s="20">
        <v>299</v>
      </c>
      <c r="F896" s="19" t="s">
        <v>3967</v>
      </c>
      <c r="I896">
        <v>4234379</v>
      </c>
      <c r="J896" t="s">
        <v>3968</v>
      </c>
      <c r="K896">
        <v>5127000</v>
      </c>
      <c r="L896" t="s">
        <v>3969</v>
      </c>
      <c r="M896">
        <v>500000</v>
      </c>
      <c r="N896" t="s">
        <v>3970</v>
      </c>
      <c r="O896">
        <v>149</v>
      </c>
      <c r="P896" t="s">
        <v>3971</v>
      </c>
      <c r="Q896">
        <v>0</v>
      </c>
      <c r="R896" t="s">
        <v>3972</v>
      </c>
      <c r="S896">
        <v>-3500</v>
      </c>
      <c r="T896" s="7" t="str">
        <f t="shared" si="13"/>
        <v>hp_2752346;atk_2050800;hit_500000;miss_149;cirt_0;cirtSub_-3500</v>
      </c>
    </row>
    <row r="897" spans="1:20" x14ac:dyDescent="0.15">
      <c r="A897" s="16">
        <v>380895</v>
      </c>
      <c r="B897" s="16" t="s">
        <v>230</v>
      </c>
      <c r="C897" s="16">
        <v>1</v>
      </c>
      <c r="D897" s="16">
        <v>2</v>
      </c>
      <c r="E897" s="20">
        <v>299</v>
      </c>
      <c r="F897" s="19" t="s">
        <v>3967</v>
      </c>
      <c r="I897">
        <v>4234379</v>
      </c>
      <c r="J897" t="s">
        <v>3968</v>
      </c>
      <c r="K897">
        <v>5127000</v>
      </c>
      <c r="L897" t="s">
        <v>3969</v>
      </c>
      <c r="M897">
        <v>500000</v>
      </c>
      <c r="N897" t="s">
        <v>3970</v>
      </c>
      <c r="O897">
        <v>149</v>
      </c>
      <c r="P897" t="s">
        <v>3971</v>
      </c>
      <c r="Q897">
        <v>0</v>
      </c>
      <c r="R897" t="s">
        <v>3972</v>
      </c>
      <c r="S897">
        <v>-3500</v>
      </c>
      <c r="T897" s="7" t="str">
        <f t="shared" si="13"/>
        <v>hp_2752346;atk_2050800;hit_500000;miss_149;cirt_0;cirtSub_-3500</v>
      </c>
    </row>
    <row r="898" spans="1:20" x14ac:dyDescent="0.15">
      <c r="A898" s="16">
        <v>380896</v>
      </c>
      <c r="B898" s="16" t="s">
        <v>230</v>
      </c>
      <c r="C898" s="16">
        <v>1</v>
      </c>
      <c r="D898" s="16">
        <v>2</v>
      </c>
      <c r="E898" s="20">
        <v>299</v>
      </c>
      <c r="F898" s="19" t="s">
        <v>3967</v>
      </c>
      <c r="I898">
        <v>4234379</v>
      </c>
      <c r="J898" t="s">
        <v>3968</v>
      </c>
      <c r="K898">
        <v>5127000</v>
      </c>
      <c r="L898" t="s">
        <v>3969</v>
      </c>
      <c r="M898">
        <v>500000</v>
      </c>
      <c r="N898" t="s">
        <v>3970</v>
      </c>
      <c r="O898">
        <v>149</v>
      </c>
      <c r="P898" t="s">
        <v>3971</v>
      </c>
      <c r="Q898">
        <v>0</v>
      </c>
      <c r="R898" t="s">
        <v>3972</v>
      </c>
      <c r="S898">
        <v>-3500</v>
      </c>
      <c r="T898" s="7" t="str">
        <f t="shared" si="13"/>
        <v>hp_2752346;atk_2050800;hit_500000;miss_149;cirt_0;cirtSub_-3500</v>
      </c>
    </row>
    <row r="899" spans="1:20" x14ac:dyDescent="0.15">
      <c r="A899" s="16">
        <v>380897</v>
      </c>
      <c r="B899" s="16" t="s">
        <v>230</v>
      </c>
      <c r="C899" s="16">
        <v>1</v>
      </c>
      <c r="D899" s="16">
        <v>2</v>
      </c>
      <c r="E899" s="20">
        <v>300</v>
      </c>
      <c r="F899" s="19" t="s">
        <v>3967</v>
      </c>
      <c r="I899">
        <v>4262921</v>
      </c>
      <c r="J899" t="s">
        <v>3968</v>
      </c>
      <c r="K899">
        <v>5174000</v>
      </c>
      <c r="L899" t="s">
        <v>3969</v>
      </c>
      <c r="M899">
        <v>500000</v>
      </c>
      <c r="N899" t="s">
        <v>3970</v>
      </c>
      <c r="O899">
        <v>150</v>
      </c>
      <c r="P899" t="s">
        <v>3971</v>
      </c>
      <c r="Q899">
        <v>0</v>
      </c>
      <c r="R899" t="s">
        <v>3972</v>
      </c>
      <c r="S899">
        <v>-3500</v>
      </c>
      <c r="T899" s="7" t="str">
        <f t="shared" ref="T899:T962" si="14">F899&amp;"_"&amp;INT(I899*0.65)&amp;";"&amp;J899&amp;"_"&amp;INT(K899*0.4)&amp;";"&amp;L899&amp;"_"&amp;M899&amp;";"&amp;N899&amp;"_"&amp;O899&amp;";"&amp;P899&amp;"_"&amp;Q899&amp;";"&amp;R899&amp;"_"&amp;S899</f>
        <v>hp_2770898;atk_2069600;hit_500000;miss_150;cirt_0;cirtSub_-3500</v>
      </c>
    </row>
    <row r="900" spans="1:20" x14ac:dyDescent="0.15">
      <c r="A900" s="16">
        <v>380898</v>
      </c>
      <c r="B900" s="16" t="s">
        <v>230</v>
      </c>
      <c r="C900" s="16">
        <v>1</v>
      </c>
      <c r="D900" s="16">
        <v>2</v>
      </c>
      <c r="E900" s="20">
        <v>300</v>
      </c>
      <c r="F900" s="19" t="s">
        <v>3967</v>
      </c>
      <c r="I900">
        <v>4262921</v>
      </c>
      <c r="J900" t="s">
        <v>3968</v>
      </c>
      <c r="K900">
        <v>5174000</v>
      </c>
      <c r="L900" t="s">
        <v>3969</v>
      </c>
      <c r="M900">
        <v>500000</v>
      </c>
      <c r="N900" t="s">
        <v>3970</v>
      </c>
      <c r="O900">
        <v>150</v>
      </c>
      <c r="P900" t="s">
        <v>3971</v>
      </c>
      <c r="Q900">
        <v>0</v>
      </c>
      <c r="R900" t="s">
        <v>3972</v>
      </c>
      <c r="S900">
        <v>-3500</v>
      </c>
      <c r="T900" s="7" t="str">
        <f t="shared" si="14"/>
        <v>hp_2770898;atk_2069600;hit_500000;miss_150;cirt_0;cirtSub_-3500</v>
      </c>
    </row>
    <row r="901" spans="1:20" x14ac:dyDescent="0.15">
      <c r="A901" s="16">
        <v>380899</v>
      </c>
      <c r="B901" s="16" t="s">
        <v>230</v>
      </c>
      <c r="C901" s="16">
        <v>1</v>
      </c>
      <c r="D901" s="16">
        <v>2</v>
      </c>
      <c r="E901" s="20">
        <v>300</v>
      </c>
      <c r="F901" s="19" t="s">
        <v>3967</v>
      </c>
      <c r="I901">
        <v>4262921</v>
      </c>
      <c r="J901" t="s">
        <v>3968</v>
      </c>
      <c r="K901">
        <v>5174000</v>
      </c>
      <c r="L901" t="s">
        <v>3969</v>
      </c>
      <c r="M901">
        <v>500000</v>
      </c>
      <c r="N901" t="s">
        <v>3970</v>
      </c>
      <c r="O901">
        <v>150</v>
      </c>
      <c r="P901" t="s">
        <v>3971</v>
      </c>
      <c r="Q901">
        <v>0</v>
      </c>
      <c r="R901" t="s">
        <v>3972</v>
      </c>
      <c r="S901">
        <v>-3500</v>
      </c>
      <c r="T901" s="7" t="str">
        <f t="shared" si="14"/>
        <v>hp_2770898;atk_2069600;hit_500000;miss_150;cirt_0;cirtSub_-3500</v>
      </c>
    </row>
    <row r="902" spans="1:20" x14ac:dyDescent="0.15">
      <c r="A902" s="16">
        <v>380900</v>
      </c>
      <c r="B902" s="16" t="s">
        <v>230</v>
      </c>
      <c r="C902" s="16">
        <v>1</v>
      </c>
      <c r="D902" s="16">
        <v>2</v>
      </c>
      <c r="E902" s="20">
        <v>301</v>
      </c>
      <c r="F902" s="19" t="s">
        <v>3967</v>
      </c>
      <c r="I902">
        <v>4291463</v>
      </c>
      <c r="J902" t="s">
        <v>3968</v>
      </c>
      <c r="K902">
        <v>5221000</v>
      </c>
      <c r="L902" t="s">
        <v>3969</v>
      </c>
      <c r="M902">
        <v>500000</v>
      </c>
      <c r="N902" t="s">
        <v>3970</v>
      </c>
      <c r="O902">
        <v>150</v>
      </c>
      <c r="P902" t="s">
        <v>3971</v>
      </c>
      <c r="Q902">
        <v>0</v>
      </c>
      <c r="R902" t="s">
        <v>3972</v>
      </c>
      <c r="S902">
        <v>-3500</v>
      </c>
      <c r="T902" s="7" t="str">
        <f t="shared" si="14"/>
        <v>hp_2789450;atk_2088400;hit_500000;miss_150;cirt_0;cirtSub_-3500</v>
      </c>
    </row>
    <row r="903" spans="1:20" x14ac:dyDescent="0.15">
      <c r="A903" s="16">
        <v>380901</v>
      </c>
      <c r="B903" s="16" t="s">
        <v>230</v>
      </c>
      <c r="C903" s="16">
        <v>1</v>
      </c>
      <c r="D903" s="16">
        <v>2</v>
      </c>
      <c r="E903" s="20">
        <v>301</v>
      </c>
      <c r="F903" s="19" t="s">
        <v>3967</v>
      </c>
      <c r="I903">
        <v>4291463</v>
      </c>
      <c r="J903" t="s">
        <v>3968</v>
      </c>
      <c r="K903">
        <v>5221000</v>
      </c>
      <c r="L903" t="s">
        <v>3969</v>
      </c>
      <c r="M903">
        <v>500000</v>
      </c>
      <c r="N903" t="s">
        <v>3970</v>
      </c>
      <c r="O903">
        <v>150</v>
      </c>
      <c r="P903" t="s">
        <v>3971</v>
      </c>
      <c r="Q903">
        <v>0</v>
      </c>
      <c r="R903" t="s">
        <v>3972</v>
      </c>
      <c r="S903">
        <v>-3500</v>
      </c>
      <c r="T903" s="7" t="str">
        <f t="shared" si="14"/>
        <v>hp_2789450;atk_2088400;hit_500000;miss_150;cirt_0;cirtSub_-3500</v>
      </c>
    </row>
    <row r="904" spans="1:20" x14ac:dyDescent="0.15">
      <c r="A904" s="16">
        <v>380902</v>
      </c>
      <c r="B904" s="16" t="s">
        <v>230</v>
      </c>
      <c r="C904" s="16">
        <v>1</v>
      </c>
      <c r="D904" s="16">
        <v>2</v>
      </c>
      <c r="E904" s="20">
        <v>301</v>
      </c>
      <c r="F904" s="19" t="s">
        <v>3967</v>
      </c>
      <c r="I904">
        <v>4291463</v>
      </c>
      <c r="J904" t="s">
        <v>3968</v>
      </c>
      <c r="K904">
        <v>5221000</v>
      </c>
      <c r="L904" t="s">
        <v>3969</v>
      </c>
      <c r="M904">
        <v>500000</v>
      </c>
      <c r="N904" t="s">
        <v>3970</v>
      </c>
      <c r="O904">
        <v>150</v>
      </c>
      <c r="P904" t="s">
        <v>3971</v>
      </c>
      <c r="Q904">
        <v>0</v>
      </c>
      <c r="R904" t="s">
        <v>3972</v>
      </c>
      <c r="S904">
        <v>-3500</v>
      </c>
      <c r="T904" s="7" t="str">
        <f t="shared" si="14"/>
        <v>hp_2789450;atk_2088400;hit_500000;miss_150;cirt_0;cirtSub_-3500</v>
      </c>
    </row>
    <row r="905" spans="1:20" x14ac:dyDescent="0.15">
      <c r="A905" s="16">
        <v>380903</v>
      </c>
      <c r="B905" s="16" t="s">
        <v>230</v>
      </c>
      <c r="C905" s="16">
        <v>1</v>
      </c>
      <c r="D905" s="16">
        <v>2</v>
      </c>
      <c r="E905" s="20">
        <v>302</v>
      </c>
      <c r="F905" s="19" t="s">
        <v>3967</v>
      </c>
      <c r="I905">
        <v>4320005</v>
      </c>
      <c r="J905" t="s">
        <v>3968</v>
      </c>
      <c r="K905">
        <v>5268000</v>
      </c>
      <c r="L905" t="s">
        <v>3969</v>
      </c>
      <c r="M905">
        <v>500000</v>
      </c>
      <c r="N905" t="s">
        <v>3970</v>
      </c>
      <c r="O905">
        <v>151</v>
      </c>
      <c r="P905" t="s">
        <v>3971</v>
      </c>
      <c r="Q905">
        <v>0</v>
      </c>
      <c r="R905" t="s">
        <v>3972</v>
      </c>
      <c r="S905">
        <v>-3500</v>
      </c>
      <c r="T905" s="7" t="str">
        <f t="shared" si="14"/>
        <v>hp_2808003;atk_2107200;hit_500000;miss_151;cirt_0;cirtSub_-3500</v>
      </c>
    </row>
    <row r="906" spans="1:20" x14ac:dyDescent="0.15">
      <c r="A906" s="16">
        <v>380904</v>
      </c>
      <c r="B906" s="16" t="s">
        <v>230</v>
      </c>
      <c r="C906" s="16">
        <v>1</v>
      </c>
      <c r="D906" s="16">
        <v>2</v>
      </c>
      <c r="E906" s="20">
        <v>302</v>
      </c>
      <c r="F906" s="19" t="s">
        <v>3967</v>
      </c>
      <c r="I906">
        <v>4320005</v>
      </c>
      <c r="J906" t="s">
        <v>3968</v>
      </c>
      <c r="K906">
        <v>5268000</v>
      </c>
      <c r="L906" t="s">
        <v>3969</v>
      </c>
      <c r="M906">
        <v>500000</v>
      </c>
      <c r="N906" t="s">
        <v>3970</v>
      </c>
      <c r="O906">
        <v>151</v>
      </c>
      <c r="P906" t="s">
        <v>3971</v>
      </c>
      <c r="Q906">
        <v>0</v>
      </c>
      <c r="R906" t="s">
        <v>3972</v>
      </c>
      <c r="S906">
        <v>-3500</v>
      </c>
      <c r="T906" s="7" t="str">
        <f t="shared" si="14"/>
        <v>hp_2808003;atk_2107200;hit_500000;miss_151;cirt_0;cirtSub_-3500</v>
      </c>
    </row>
    <row r="907" spans="1:20" x14ac:dyDescent="0.15">
      <c r="A907" s="16">
        <v>380905</v>
      </c>
      <c r="B907" s="16" t="s">
        <v>230</v>
      </c>
      <c r="C907" s="16">
        <v>1</v>
      </c>
      <c r="D907" s="16">
        <v>2</v>
      </c>
      <c r="E907" s="20">
        <v>302</v>
      </c>
      <c r="F907" s="19" t="s">
        <v>3967</v>
      </c>
      <c r="I907">
        <v>4320005</v>
      </c>
      <c r="J907" t="s">
        <v>3968</v>
      </c>
      <c r="K907">
        <v>5268000</v>
      </c>
      <c r="L907" t="s">
        <v>3969</v>
      </c>
      <c r="M907">
        <v>500000</v>
      </c>
      <c r="N907" t="s">
        <v>3970</v>
      </c>
      <c r="O907">
        <v>151</v>
      </c>
      <c r="P907" t="s">
        <v>3971</v>
      </c>
      <c r="Q907">
        <v>0</v>
      </c>
      <c r="R907" t="s">
        <v>3972</v>
      </c>
      <c r="S907">
        <v>-3500</v>
      </c>
      <c r="T907" s="7" t="str">
        <f t="shared" si="14"/>
        <v>hp_2808003;atk_2107200;hit_500000;miss_151;cirt_0;cirtSub_-3500</v>
      </c>
    </row>
    <row r="908" spans="1:20" x14ac:dyDescent="0.15">
      <c r="A908" s="16">
        <v>380906</v>
      </c>
      <c r="B908" s="16" t="s">
        <v>230</v>
      </c>
      <c r="C908" s="16">
        <v>1</v>
      </c>
      <c r="D908" s="16">
        <v>2</v>
      </c>
      <c r="E908" s="20">
        <v>303</v>
      </c>
      <c r="F908" s="19" t="s">
        <v>3967</v>
      </c>
      <c r="I908">
        <v>4348547</v>
      </c>
      <c r="J908" t="s">
        <v>3968</v>
      </c>
      <c r="K908">
        <v>5324000</v>
      </c>
      <c r="L908" t="s">
        <v>3969</v>
      </c>
      <c r="M908">
        <v>500000</v>
      </c>
      <c r="N908" t="s">
        <v>3970</v>
      </c>
      <c r="O908">
        <v>151</v>
      </c>
      <c r="P908" t="s">
        <v>3971</v>
      </c>
      <c r="Q908">
        <v>0</v>
      </c>
      <c r="R908" t="s">
        <v>3972</v>
      </c>
      <c r="S908">
        <v>-3500</v>
      </c>
      <c r="T908" s="7" t="str">
        <f t="shared" si="14"/>
        <v>hp_2826555;atk_2129600;hit_500000;miss_151;cirt_0;cirtSub_-3500</v>
      </c>
    </row>
    <row r="909" spans="1:20" x14ac:dyDescent="0.15">
      <c r="A909" s="16">
        <v>380907</v>
      </c>
      <c r="B909" s="16" t="s">
        <v>230</v>
      </c>
      <c r="C909" s="16">
        <v>1</v>
      </c>
      <c r="D909" s="16">
        <v>2</v>
      </c>
      <c r="E909" s="20">
        <v>303</v>
      </c>
      <c r="F909" s="19" t="s">
        <v>3967</v>
      </c>
      <c r="I909">
        <v>4348547</v>
      </c>
      <c r="J909" t="s">
        <v>3968</v>
      </c>
      <c r="K909">
        <v>5324000</v>
      </c>
      <c r="L909" t="s">
        <v>3969</v>
      </c>
      <c r="M909">
        <v>500000</v>
      </c>
      <c r="N909" t="s">
        <v>3970</v>
      </c>
      <c r="O909">
        <v>151</v>
      </c>
      <c r="P909" t="s">
        <v>3971</v>
      </c>
      <c r="Q909">
        <v>0</v>
      </c>
      <c r="R909" t="s">
        <v>3972</v>
      </c>
      <c r="S909">
        <v>-3500</v>
      </c>
      <c r="T909" s="7" t="str">
        <f t="shared" si="14"/>
        <v>hp_2826555;atk_2129600;hit_500000;miss_151;cirt_0;cirtSub_-3500</v>
      </c>
    </row>
    <row r="910" spans="1:20" x14ac:dyDescent="0.15">
      <c r="A910" s="16">
        <v>380908</v>
      </c>
      <c r="B910" s="16" t="s">
        <v>230</v>
      </c>
      <c r="C910" s="16">
        <v>1</v>
      </c>
      <c r="D910" s="16">
        <v>2</v>
      </c>
      <c r="E910" s="20">
        <v>303</v>
      </c>
      <c r="F910" s="19" t="s">
        <v>3967</v>
      </c>
      <c r="I910">
        <v>4348547</v>
      </c>
      <c r="J910" t="s">
        <v>3968</v>
      </c>
      <c r="K910">
        <v>5324000</v>
      </c>
      <c r="L910" t="s">
        <v>3969</v>
      </c>
      <c r="M910">
        <v>500000</v>
      </c>
      <c r="N910" t="s">
        <v>3970</v>
      </c>
      <c r="O910">
        <v>151</v>
      </c>
      <c r="P910" t="s">
        <v>3971</v>
      </c>
      <c r="Q910">
        <v>0</v>
      </c>
      <c r="R910" t="s">
        <v>3972</v>
      </c>
      <c r="S910">
        <v>-3500</v>
      </c>
      <c r="T910" s="7" t="str">
        <f t="shared" si="14"/>
        <v>hp_2826555;atk_2129600;hit_500000;miss_151;cirt_0;cirtSub_-3500</v>
      </c>
    </row>
    <row r="911" spans="1:20" x14ac:dyDescent="0.15">
      <c r="A911" s="16">
        <v>380909</v>
      </c>
      <c r="B911" s="16" t="s">
        <v>230</v>
      </c>
      <c r="C911" s="16">
        <v>1</v>
      </c>
      <c r="D911" s="16">
        <v>2</v>
      </c>
      <c r="E911" s="20">
        <v>304</v>
      </c>
      <c r="F911" s="19" t="s">
        <v>3967</v>
      </c>
      <c r="I911">
        <v>4377090</v>
      </c>
      <c r="J911" t="s">
        <v>3968</v>
      </c>
      <c r="K911">
        <v>5380000</v>
      </c>
      <c r="L911" t="s">
        <v>3969</v>
      </c>
      <c r="M911">
        <v>500000</v>
      </c>
      <c r="N911" t="s">
        <v>3970</v>
      </c>
      <c r="O911">
        <v>152</v>
      </c>
      <c r="P911" t="s">
        <v>3971</v>
      </c>
      <c r="Q911">
        <v>0</v>
      </c>
      <c r="R911" t="s">
        <v>3972</v>
      </c>
      <c r="S911">
        <v>-3500</v>
      </c>
      <c r="T911" s="7" t="str">
        <f t="shared" si="14"/>
        <v>hp_2845108;atk_2152000;hit_500000;miss_152;cirt_0;cirtSub_-3500</v>
      </c>
    </row>
    <row r="912" spans="1:20" x14ac:dyDescent="0.15">
      <c r="A912" s="16">
        <v>380910</v>
      </c>
      <c r="B912" s="16" t="s">
        <v>230</v>
      </c>
      <c r="C912" s="16">
        <v>1</v>
      </c>
      <c r="D912" s="16">
        <v>2</v>
      </c>
      <c r="E912" s="20">
        <v>304</v>
      </c>
      <c r="F912" s="19" t="s">
        <v>3967</v>
      </c>
      <c r="I912">
        <v>4377090</v>
      </c>
      <c r="J912" t="s">
        <v>3968</v>
      </c>
      <c r="K912">
        <v>5380000</v>
      </c>
      <c r="L912" t="s">
        <v>3969</v>
      </c>
      <c r="M912">
        <v>500000</v>
      </c>
      <c r="N912" t="s">
        <v>3970</v>
      </c>
      <c r="O912">
        <v>152</v>
      </c>
      <c r="P912" t="s">
        <v>3971</v>
      </c>
      <c r="Q912">
        <v>0</v>
      </c>
      <c r="R912" t="s">
        <v>3972</v>
      </c>
      <c r="S912">
        <v>-3500</v>
      </c>
      <c r="T912" s="7" t="str">
        <f t="shared" si="14"/>
        <v>hp_2845108;atk_2152000;hit_500000;miss_152;cirt_0;cirtSub_-3500</v>
      </c>
    </row>
    <row r="913" spans="1:20" x14ac:dyDescent="0.15">
      <c r="A913" s="16">
        <v>380911</v>
      </c>
      <c r="B913" s="16" t="s">
        <v>230</v>
      </c>
      <c r="C913" s="16">
        <v>1</v>
      </c>
      <c r="D913" s="16">
        <v>2</v>
      </c>
      <c r="E913" s="20">
        <v>304</v>
      </c>
      <c r="F913" s="19" t="s">
        <v>3967</v>
      </c>
      <c r="I913">
        <v>4377090</v>
      </c>
      <c r="J913" t="s">
        <v>3968</v>
      </c>
      <c r="K913">
        <v>5380000</v>
      </c>
      <c r="L913" t="s">
        <v>3969</v>
      </c>
      <c r="M913">
        <v>500000</v>
      </c>
      <c r="N913" t="s">
        <v>3970</v>
      </c>
      <c r="O913">
        <v>152</v>
      </c>
      <c r="P913" t="s">
        <v>3971</v>
      </c>
      <c r="Q913">
        <v>0</v>
      </c>
      <c r="R913" t="s">
        <v>3972</v>
      </c>
      <c r="S913">
        <v>-3500</v>
      </c>
      <c r="T913" s="7" t="str">
        <f t="shared" si="14"/>
        <v>hp_2845108;atk_2152000;hit_500000;miss_152;cirt_0;cirtSub_-3500</v>
      </c>
    </row>
    <row r="914" spans="1:20" x14ac:dyDescent="0.15">
      <c r="A914" s="16">
        <v>380912</v>
      </c>
      <c r="B914" s="16" t="s">
        <v>230</v>
      </c>
      <c r="C914" s="16">
        <v>1</v>
      </c>
      <c r="D914" s="16">
        <v>2</v>
      </c>
      <c r="E914" s="20">
        <v>305</v>
      </c>
      <c r="F914" s="19" t="s">
        <v>3967</v>
      </c>
      <c r="I914">
        <v>4405632</v>
      </c>
      <c r="J914" t="s">
        <v>3968</v>
      </c>
      <c r="K914">
        <v>5436000</v>
      </c>
      <c r="L914" t="s">
        <v>3969</v>
      </c>
      <c r="M914">
        <v>500000</v>
      </c>
      <c r="N914" t="s">
        <v>3970</v>
      </c>
      <c r="O914">
        <v>152</v>
      </c>
      <c r="P914" t="s">
        <v>3971</v>
      </c>
      <c r="Q914">
        <v>0</v>
      </c>
      <c r="R914" t="s">
        <v>3972</v>
      </c>
      <c r="S914">
        <v>-3500</v>
      </c>
      <c r="T914" s="7" t="str">
        <f t="shared" si="14"/>
        <v>hp_2863660;atk_2174400;hit_500000;miss_152;cirt_0;cirtSub_-3500</v>
      </c>
    </row>
    <row r="915" spans="1:20" x14ac:dyDescent="0.15">
      <c r="A915" s="16">
        <v>380913</v>
      </c>
      <c r="B915" s="16" t="s">
        <v>230</v>
      </c>
      <c r="C915" s="16">
        <v>1</v>
      </c>
      <c r="D915" s="16">
        <v>2</v>
      </c>
      <c r="E915" s="20">
        <v>305</v>
      </c>
      <c r="F915" s="19" t="s">
        <v>3967</v>
      </c>
      <c r="I915">
        <v>4405632</v>
      </c>
      <c r="J915" t="s">
        <v>3968</v>
      </c>
      <c r="K915">
        <v>5436000</v>
      </c>
      <c r="L915" t="s">
        <v>3969</v>
      </c>
      <c r="M915">
        <v>500000</v>
      </c>
      <c r="N915" t="s">
        <v>3970</v>
      </c>
      <c r="O915">
        <v>152</v>
      </c>
      <c r="P915" t="s">
        <v>3971</v>
      </c>
      <c r="Q915">
        <v>0</v>
      </c>
      <c r="R915" t="s">
        <v>3972</v>
      </c>
      <c r="S915">
        <v>-3500</v>
      </c>
      <c r="T915" s="7" t="str">
        <f t="shared" si="14"/>
        <v>hp_2863660;atk_2174400;hit_500000;miss_152;cirt_0;cirtSub_-3500</v>
      </c>
    </row>
    <row r="916" spans="1:20" x14ac:dyDescent="0.15">
      <c r="A916" s="16">
        <v>380914</v>
      </c>
      <c r="B916" s="16" t="s">
        <v>230</v>
      </c>
      <c r="C916" s="16">
        <v>1</v>
      </c>
      <c r="D916" s="16">
        <v>2</v>
      </c>
      <c r="E916" s="20">
        <v>305</v>
      </c>
      <c r="F916" s="19" t="s">
        <v>3967</v>
      </c>
      <c r="I916">
        <v>4405632</v>
      </c>
      <c r="J916" t="s">
        <v>3968</v>
      </c>
      <c r="K916">
        <v>5436000</v>
      </c>
      <c r="L916" t="s">
        <v>3969</v>
      </c>
      <c r="M916">
        <v>500000</v>
      </c>
      <c r="N916" t="s">
        <v>3970</v>
      </c>
      <c r="O916">
        <v>152</v>
      </c>
      <c r="P916" t="s">
        <v>3971</v>
      </c>
      <c r="Q916">
        <v>0</v>
      </c>
      <c r="R916" t="s">
        <v>3972</v>
      </c>
      <c r="S916">
        <v>-3500</v>
      </c>
      <c r="T916" s="7" t="str">
        <f t="shared" si="14"/>
        <v>hp_2863660;atk_2174400;hit_500000;miss_152;cirt_0;cirtSub_-3500</v>
      </c>
    </row>
    <row r="917" spans="1:20" x14ac:dyDescent="0.15">
      <c r="A917" s="16">
        <v>380915</v>
      </c>
      <c r="B917" s="16" t="s">
        <v>230</v>
      </c>
      <c r="C917" s="16">
        <v>1</v>
      </c>
      <c r="D917" s="16">
        <v>2</v>
      </c>
      <c r="E917" s="20">
        <v>306</v>
      </c>
      <c r="F917" s="19" t="s">
        <v>3967</v>
      </c>
      <c r="I917">
        <v>4434174</v>
      </c>
      <c r="J917" t="s">
        <v>3968</v>
      </c>
      <c r="K917">
        <v>5492000</v>
      </c>
      <c r="L917" t="s">
        <v>3969</v>
      </c>
      <c r="M917">
        <v>500000</v>
      </c>
      <c r="N917" t="s">
        <v>3970</v>
      </c>
      <c r="O917">
        <v>153</v>
      </c>
      <c r="P917" t="s">
        <v>3971</v>
      </c>
      <c r="Q917">
        <v>0</v>
      </c>
      <c r="R917" t="s">
        <v>3972</v>
      </c>
      <c r="S917">
        <v>-3500</v>
      </c>
      <c r="T917" s="7" t="str">
        <f t="shared" si="14"/>
        <v>hp_2882213;atk_2196800;hit_500000;miss_153;cirt_0;cirtSub_-3500</v>
      </c>
    </row>
    <row r="918" spans="1:20" x14ac:dyDescent="0.15">
      <c r="A918" s="16">
        <v>380916</v>
      </c>
      <c r="B918" s="16" t="s">
        <v>230</v>
      </c>
      <c r="C918" s="16">
        <v>1</v>
      </c>
      <c r="D918" s="16">
        <v>2</v>
      </c>
      <c r="E918" s="20">
        <v>306</v>
      </c>
      <c r="F918" s="19" t="s">
        <v>3967</v>
      </c>
      <c r="I918">
        <v>4434174</v>
      </c>
      <c r="J918" t="s">
        <v>3968</v>
      </c>
      <c r="K918">
        <v>5492000</v>
      </c>
      <c r="L918" t="s">
        <v>3969</v>
      </c>
      <c r="M918">
        <v>500000</v>
      </c>
      <c r="N918" t="s">
        <v>3970</v>
      </c>
      <c r="O918">
        <v>153</v>
      </c>
      <c r="P918" t="s">
        <v>3971</v>
      </c>
      <c r="Q918">
        <v>0</v>
      </c>
      <c r="R918" t="s">
        <v>3972</v>
      </c>
      <c r="S918">
        <v>-3500</v>
      </c>
      <c r="T918" s="7" t="str">
        <f t="shared" si="14"/>
        <v>hp_2882213;atk_2196800;hit_500000;miss_153;cirt_0;cirtSub_-3500</v>
      </c>
    </row>
    <row r="919" spans="1:20" x14ac:dyDescent="0.15">
      <c r="A919" s="16">
        <v>380917</v>
      </c>
      <c r="B919" s="16" t="s">
        <v>230</v>
      </c>
      <c r="C919" s="16">
        <v>1</v>
      </c>
      <c r="D919" s="16">
        <v>2</v>
      </c>
      <c r="E919" s="20">
        <v>306</v>
      </c>
      <c r="F919" s="19" t="s">
        <v>3967</v>
      </c>
      <c r="I919">
        <v>4434174</v>
      </c>
      <c r="J919" t="s">
        <v>3968</v>
      </c>
      <c r="K919">
        <v>5492000</v>
      </c>
      <c r="L919" t="s">
        <v>3969</v>
      </c>
      <c r="M919">
        <v>500000</v>
      </c>
      <c r="N919" t="s">
        <v>3970</v>
      </c>
      <c r="O919">
        <v>153</v>
      </c>
      <c r="P919" t="s">
        <v>3971</v>
      </c>
      <c r="Q919">
        <v>0</v>
      </c>
      <c r="R919" t="s">
        <v>3972</v>
      </c>
      <c r="S919">
        <v>-3500</v>
      </c>
      <c r="T919" s="7" t="str">
        <f t="shared" si="14"/>
        <v>hp_2882213;atk_2196800;hit_500000;miss_153;cirt_0;cirtSub_-3500</v>
      </c>
    </row>
    <row r="920" spans="1:20" x14ac:dyDescent="0.15">
      <c r="A920" s="16">
        <v>380918</v>
      </c>
      <c r="B920" s="16" t="s">
        <v>230</v>
      </c>
      <c r="C920" s="16">
        <v>1</v>
      </c>
      <c r="D920" s="16">
        <v>2</v>
      </c>
      <c r="E920" s="20">
        <v>307</v>
      </c>
      <c r="F920" s="19" t="s">
        <v>3967</v>
      </c>
      <c r="I920">
        <v>4462716</v>
      </c>
      <c r="J920" t="s">
        <v>3968</v>
      </c>
      <c r="K920">
        <v>5548000</v>
      </c>
      <c r="L920" t="s">
        <v>3969</v>
      </c>
      <c r="M920">
        <v>500000</v>
      </c>
      <c r="N920" t="s">
        <v>3970</v>
      </c>
      <c r="O920">
        <v>153</v>
      </c>
      <c r="P920" t="s">
        <v>3971</v>
      </c>
      <c r="Q920">
        <v>0</v>
      </c>
      <c r="R920" t="s">
        <v>3972</v>
      </c>
      <c r="S920">
        <v>-3500</v>
      </c>
      <c r="T920" s="7" t="str">
        <f t="shared" si="14"/>
        <v>hp_2900765;atk_2219200;hit_500000;miss_153;cirt_0;cirtSub_-3500</v>
      </c>
    </row>
    <row r="921" spans="1:20" x14ac:dyDescent="0.15">
      <c r="A921" s="16">
        <v>380919</v>
      </c>
      <c r="B921" s="16" t="s">
        <v>230</v>
      </c>
      <c r="C921" s="16">
        <v>1</v>
      </c>
      <c r="D921" s="16">
        <v>2</v>
      </c>
      <c r="E921" s="20">
        <v>307</v>
      </c>
      <c r="F921" s="19" t="s">
        <v>3967</v>
      </c>
      <c r="I921">
        <v>4462716</v>
      </c>
      <c r="J921" t="s">
        <v>3968</v>
      </c>
      <c r="K921">
        <v>5548000</v>
      </c>
      <c r="L921" t="s">
        <v>3969</v>
      </c>
      <c r="M921">
        <v>500000</v>
      </c>
      <c r="N921" t="s">
        <v>3970</v>
      </c>
      <c r="O921">
        <v>153</v>
      </c>
      <c r="P921" t="s">
        <v>3971</v>
      </c>
      <c r="Q921">
        <v>0</v>
      </c>
      <c r="R921" t="s">
        <v>3972</v>
      </c>
      <c r="S921">
        <v>-3500</v>
      </c>
      <c r="T921" s="7" t="str">
        <f t="shared" si="14"/>
        <v>hp_2900765;atk_2219200;hit_500000;miss_153;cirt_0;cirtSub_-3500</v>
      </c>
    </row>
    <row r="922" spans="1:20" x14ac:dyDescent="0.15">
      <c r="A922" s="16">
        <v>380920</v>
      </c>
      <c r="B922" s="16" t="s">
        <v>230</v>
      </c>
      <c r="C922" s="16">
        <v>1</v>
      </c>
      <c r="D922" s="16">
        <v>2</v>
      </c>
      <c r="E922" s="20">
        <v>307</v>
      </c>
      <c r="F922" s="19" t="s">
        <v>3967</v>
      </c>
      <c r="I922">
        <v>4462716</v>
      </c>
      <c r="J922" t="s">
        <v>3968</v>
      </c>
      <c r="K922">
        <v>5548000</v>
      </c>
      <c r="L922" t="s">
        <v>3969</v>
      </c>
      <c r="M922">
        <v>500000</v>
      </c>
      <c r="N922" t="s">
        <v>3970</v>
      </c>
      <c r="O922">
        <v>153</v>
      </c>
      <c r="P922" t="s">
        <v>3971</v>
      </c>
      <c r="Q922">
        <v>0</v>
      </c>
      <c r="R922" t="s">
        <v>3972</v>
      </c>
      <c r="S922">
        <v>-3500</v>
      </c>
      <c r="T922" s="7" t="str">
        <f t="shared" si="14"/>
        <v>hp_2900765;atk_2219200;hit_500000;miss_153;cirt_0;cirtSub_-3500</v>
      </c>
    </row>
    <row r="923" spans="1:20" x14ac:dyDescent="0.15">
      <c r="A923" s="16">
        <v>380921</v>
      </c>
      <c r="B923" s="16" t="s">
        <v>230</v>
      </c>
      <c r="C923" s="16">
        <v>1</v>
      </c>
      <c r="D923" s="16">
        <v>2</v>
      </c>
      <c r="E923" s="20">
        <v>308</v>
      </c>
      <c r="F923" s="19" t="s">
        <v>3967</v>
      </c>
      <c r="I923">
        <v>4491258</v>
      </c>
      <c r="J923" t="s">
        <v>3968</v>
      </c>
      <c r="K923">
        <v>5604000</v>
      </c>
      <c r="L923" t="s">
        <v>3969</v>
      </c>
      <c r="M923">
        <v>500000</v>
      </c>
      <c r="N923" t="s">
        <v>3970</v>
      </c>
      <c r="O923">
        <v>154</v>
      </c>
      <c r="P923" t="s">
        <v>3971</v>
      </c>
      <c r="Q923">
        <v>0</v>
      </c>
      <c r="R923" t="s">
        <v>3972</v>
      </c>
      <c r="S923">
        <v>-3500</v>
      </c>
      <c r="T923" s="7" t="str">
        <f t="shared" si="14"/>
        <v>hp_2919317;atk_2241600;hit_500000;miss_154;cirt_0;cirtSub_-3500</v>
      </c>
    </row>
    <row r="924" spans="1:20" x14ac:dyDescent="0.15">
      <c r="A924" s="16">
        <v>380922</v>
      </c>
      <c r="B924" s="16" t="s">
        <v>230</v>
      </c>
      <c r="C924" s="16">
        <v>1</v>
      </c>
      <c r="D924" s="16">
        <v>2</v>
      </c>
      <c r="E924" s="20">
        <v>308</v>
      </c>
      <c r="F924" s="19" t="s">
        <v>3967</v>
      </c>
      <c r="I924">
        <v>4491258</v>
      </c>
      <c r="J924" t="s">
        <v>3968</v>
      </c>
      <c r="K924">
        <v>5604000</v>
      </c>
      <c r="L924" t="s">
        <v>3969</v>
      </c>
      <c r="M924">
        <v>500000</v>
      </c>
      <c r="N924" t="s">
        <v>3970</v>
      </c>
      <c r="O924">
        <v>154</v>
      </c>
      <c r="P924" t="s">
        <v>3971</v>
      </c>
      <c r="Q924">
        <v>0</v>
      </c>
      <c r="R924" t="s">
        <v>3972</v>
      </c>
      <c r="S924">
        <v>-3500</v>
      </c>
      <c r="T924" s="7" t="str">
        <f t="shared" si="14"/>
        <v>hp_2919317;atk_2241600;hit_500000;miss_154;cirt_0;cirtSub_-3500</v>
      </c>
    </row>
    <row r="925" spans="1:20" x14ac:dyDescent="0.15">
      <c r="A925" s="16">
        <v>380923</v>
      </c>
      <c r="B925" s="16" t="s">
        <v>230</v>
      </c>
      <c r="C925" s="16">
        <v>1</v>
      </c>
      <c r="D925" s="16">
        <v>2</v>
      </c>
      <c r="E925" s="20">
        <v>308</v>
      </c>
      <c r="F925" s="19" t="s">
        <v>3967</v>
      </c>
      <c r="I925">
        <v>4491258</v>
      </c>
      <c r="J925" t="s">
        <v>3968</v>
      </c>
      <c r="K925">
        <v>5604000</v>
      </c>
      <c r="L925" t="s">
        <v>3969</v>
      </c>
      <c r="M925">
        <v>500000</v>
      </c>
      <c r="N925" t="s">
        <v>3970</v>
      </c>
      <c r="O925">
        <v>154</v>
      </c>
      <c r="P925" t="s">
        <v>3971</v>
      </c>
      <c r="Q925">
        <v>0</v>
      </c>
      <c r="R925" t="s">
        <v>3972</v>
      </c>
      <c r="S925">
        <v>-3500</v>
      </c>
      <c r="T925" s="7" t="str">
        <f t="shared" si="14"/>
        <v>hp_2919317;atk_2241600;hit_500000;miss_154;cirt_0;cirtSub_-3500</v>
      </c>
    </row>
    <row r="926" spans="1:20" x14ac:dyDescent="0.15">
      <c r="A926" s="16">
        <v>380924</v>
      </c>
      <c r="B926" s="16" t="s">
        <v>230</v>
      </c>
      <c r="C926" s="16">
        <v>1</v>
      </c>
      <c r="D926" s="16">
        <v>2</v>
      </c>
      <c r="E926" s="20">
        <v>309</v>
      </c>
      <c r="F926" s="19" t="s">
        <v>3967</v>
      </c>
      <c r="I926">
        <v>4519800</v>
      </c>
      <c r="J926" t="s">
        <v>3968</v>
      </c>
      <c r="K926">
        <v>5660000</v>
      </c>
      <c r="L926" t="s">
        <v>3969</v>
      </c>
      <c r="M926">
        <v>500000</v>
      </c>
      <c r="N926" t="s">
        <v>3970</v>
      </c>
      <c r="O926">
        <v>154</v>
      </c>
      <c r="P926" t="s">
        <v>3971</v>
      </c>
      <c r="Q926">
        <v>0</v>
      </c>
      <c r="R926" t="s">
        <v>3972</v>
      </c>
      <c r="S926">
        <v>-3500</v>
      </c>
      <c r="T926" s="7" t="str">
        <f t="shared" si="14"/>
        <v>hp_2937870;atk_2264000;hit_500000;miss_154;cirt_0;cirtSub_-3500</v>
      </c>
    </row>
    <row r="927" spans="1:20" x14ac:dyDescent="0.15">
      <c r="A927" s="16">
        <v>380925</v>
      </c>
      <c r="B927" s="16" t="s">
        <v>230</v>
      </c>
      <c r="C927" s="16">
        <v>1</v>
      </c>
      <c r="D927" s="16">
        <v>2</v>
      </c>
      <c r="E927" s="20">
        <v>309</v>
      </c>
      <c r="F927" s="19" t="s">
        <v>3967</v>
      </c>
      <c r="I927">
        <v>4519800</v>
      </c>
      <c r="J927" t="s">
        <v>3968</v>
      </c>
      <c r="K927">
        <v>5660000</v>
      </c>
      <c r="L927" t="s">
        <v>3969</v>
      </c>
      <c r="M927">
        <v>500000</v>
      </c>
      <c r="N927" t="s">
        <v>3970</v>
      </c>
      <c r="O927">
        <v>154</v>
      </c>
      <c r="P927" t="s">
        <v>3971</v>
      </c>
      <c r="Q927">
        <v>0</v>
      </c>
      <c r="R927" t="s">
        <v>3972</v>
      </c>
      <c r="S927">
        <v>-3500</v>
      </c>
      <c r="T927" s="7" t="str">
        <f t="shared" si="14"/>
        <v>hp_2937870;atk_2264000;hit_500000;miss_154;cirt_0;cirtSub_-3500</v>
      </c>
    </row>
    <row r="928" spans="1:20" x14ac:dyDescent="0.15">
      <c r="A928" s="16">
        <v>380926</v>
      </c>
      <c r="B928" s="16" t="s">
        <v>230</v>
      </c>
      <c r="C928" s="16">
        <v>1</v>
      </c>
      <c r="D928" s="16">
        <v>2</v>
      </c>
      <c r="E928" s="20">
        <v>309</v>
      </c>
      <c r="F928" s="19" t="s">
        <v>3967</v>
      </c>
      <c r="I928">
        <v>4519800</v>
      </c>
      <c r="J928" t="s">
        <v>3968</v>
      </c>
      <c r="K928">
        <v>5660000</v>
      </c>
      <c r="L928" t="s">
        <v>3969</v>
      </c>
      <c r="M928">
        <v>500000</v>
      </c>
      <c r="N928" t="s">
        <v>3970</v>
      </c>
      <c r="O928">
        <v>154</v>
      </c>
      <c r="P928" t="s">
        <v>3971</v>
      </c>
      <c r="Q928">
        <v>0</v>
      </c>
      <c r="R928" t="s">
        <v>3972</v>
      </c>
      <c r="S928">
        <v>-3500</v>
      </c>
      <c r="T928" s="7" t="str">
        <f t="shared" si="14"/>
        <v>hp_2937870;atk_2264000;hit_500000;miss_154;cirt_0;cirtSub_-3500</v>
      </c>
    </row>
    <row r="929" spans="1:20" x14ac:dyDescent="0.15">
      <c r="A929" s="16">
        <v>380927</v>
      </c>
      <c r="B929" s="16" t="s">
        <v>230</v>
      </c>
      <c r="C929" s="16">
        <v>1</v>
      </c>
      <c r="D929" s="16">
        <v>2</v>
      </c>
      <c r="E929" s="20">
        <v>310</v>
      </c>
      <c r="F929" s="19" t="s">
        <v>3967</v>
      </c>
      <c r="I929">
        <v>4548343</v>
      </c>
      <c r="J929" t="s">
        <v>3968</v>
      </c>
      <c r="K929">
        <v>5716000</v>
      </c>
      <c r="L929" t="s">
        <v>3969</v>
      </c>
      <c r="M929">
        <v>500000</v>
      </c>
      <c r="N929" t="s">
        <v>3970</v>
      </c>
      <c r="O929">
        <v>155</v>
      </c>
      <c r="P929" t="s">
        <v>3971</v>
      </c>
      <c r="Q929">
        <v>0</v>
      </c>
      <c r="R929" t="s">
        <v>3972</v>
      </c>
      <c r="S929">
        <v>-3500</v>
      </c>
      <c r="T929" s="7" t="str">
        <f t="shared" si="14"/>
        <v>hp_2956422;atk_2286400;hit_500000;miss_155;cirt_0;cirtSub_-3500</v>
      </c>
    </row>
    <row r="930" spans="1:20" x14ac:dyDescent="0.15">
      <c r="A930" s="16">
        <v>380928</v>
      </c>
      <c r="B930" s="16" t="s">
        <v>230</v>
      </c>
      <c r="C930" s="16">
        <v>1</v>
      </c>
      <c r="D930" s="16">
        <v>2</v>
      </c>
      <c r="E930" s="20">
        <v>310</v>
      </c>
      <c r="F930" s="19" t="s">
        <v>3967</v>
      </c>
      <c r="I930">
        <v>4548343</v>
      </c>
      <c r="J930" t="s">
        <v>3968</v>
      </c>
      <c r="K930">
        <v>5716000</v>
      </c>
      <c r="L930" t="s">
        <v>3969</v>
      </c>
      <c r="M930">
        <v>500000</v>
      </c>
      <c r="N930" t="s">
        <v>3970</v>
      </c>
      <c r="O930">
        <v>155</v>
      </c>
      <c r="P930" t="s">
        <v>3971</v>
      </c>
      <c r="Q930">
        <v>0</v>
      </c>
      <c r="R930" t="s">
        <v>3972</v>
      </c>
      <c r="S930">
        <v>-3500</v>
      </c>
      <c r="T930" s="7" t="str">
        <f t="shared" si="14"/>
        <v>hp_2956422;atk_2286400;hit_500000;miss_155;cirt_0;cirtSub_-3500</v>
      </c>
    </row>
    <row r="931" spans="1:20" x14ac:dyDescent="0.15">
      <c r="A931" s="16">
        <v>380929</v>
      </c>
      <c r="B931" s="16" t="s">
        <v>230</v>
      </c>
      <c r="C931" s="16">
        <v>1</v>
      </c>
      <c r="D931" s="16">
        <v>2</v>
      </c>
      <c r="E931" s="20">
        <v>310</v>
      </c>
      <c r="F931" s="19" t="s">
        <v>3967</v>
      </c>
      <c r="I931">
        <v>4548343</v>
      </c>
      <c r="J931" t="s">
        <v>3968</v>
      </c>
      <c r="K931">
        <v>5716000</v>
      </c>
      <c r="L931" t="s">
        <v>3969</v>
      </c>
      <c r="M931">
        <v>500000</v>
      </c>
      <c r="N931" t="s">
        <v>3970</v>
      </c>
      <c r="O931">
        <v>155</v>
      </c>
      <c r="P931" t="s">
        <v>3971</v>
      </c>
      <c r="Q931">
        <v>0</v>
      </c>
      <c r="R931" t="s">
        <v>3972</v>
      </c>
      <c r="S931">
        <v>-3500</v>
      </c>
      <c r="T931" s="7" t="str">
        <f t="shared" si="14"/>
        <v>hp_2956422;atk_2286400;hit_500000;miss_155;cirt_0;cirtSub_-3500</v>
      </c>
    </row>
    <row r="932" spans="1:20" x14ac:dyDescent="0.15">
      <c r="A932" s="16">
        <v>380930</v>
      </c>
      <c r="B932" s="16" t="s">
        <v>230</v>
      </c>
      <c r="C932" s="16">
        <v>1</v>
      </c>
      <c r="D932" s="16">
        <v>2</v>
      </c>
      <c r="E932" s="20">
        <v>311</v>
      </c>
      <c r="F932" s="19" t="s">
        <v>3967</v>
      </c>
      <c r="I932">
        <v>4576885</v>
      </c>
      <c r="J932" t="s">
        <v>3968</v>
      </c>
      <c r="K932">
        <v>5772000</v>
      </c>
      <c r="L932" t="s">
        <v>3969</v>
      </c>
      <c r="M932">
        <v>500000</v>
      </c>
      <c r="N932" t="s">
        <v>3970</v>
      </c>
      <c r="O932">
        <v>155</v>
      </c>
      <c r="P932" t="s">
        <v>3971</v>
      </c>
      <c r="Q932">
        <v>0</v>
      </c>
      <c r="R932" t="s">
        <v>3972</v>
      </c>
      <c r="S932">
        <v>-3500</v>
      </c>
      <c r="T932" s="7" t="str">
        <f t="shared" si="14"/>
        <v>hp_2974975;atk_2308800;hit_500000;miss_155;cirt_0;cirtSub_-3500</v>
      </c>
    </row>
    <row r="933" spans="1:20" x14ac:dyDescent="0.15">
      <c r="A933" s="16">
        <v>380931</v>
      </c>
      <c r="B933" s="16" t="s">
        <v>230</v>
      </c>
      <c r="C933" s="16">
        <v>1</v>
      </c>
      <c r="D933" s="16">
        <v>2</v>
      </c>
      <c r="E933" s="20">
        <v>311</v>
      </c>
      <c r="F933" s="19" t="s">
        <v>3967</v>
      </c>
      <c r="I933">
        <v>4576885</v>
      </c>
      <c r="J933" t="s">
        <v>3968</v>
      </c>
      <c r="K933">
        <v>5772000</v>
      </c>
      <c r="L933" t="s">
        <v>3969</v>
      </c>
      <c r="M933">
        <v>500000</v>
      </c>
      <c r="N933" t="s">
        <v>3970</v>
      </c>
      <c r="O933">
        <v>155</v>
      </c>
      <c r="P933" t="s">
        <v>3971</v>
      </c>
      <c r="Q933">
        <v>0</v>
      </c>
      <c r="R933" t="s">
        <v>3972</v>
      </c>
      <c r="S933">
        <v>-3500</v>
      </c>
      <c r="T933" s="7" t="str">
        <f t="shared" si="14"/>
        <v>hp_2974975;atk_2308800;hit_500000;miss_155;cirt_0;cirtSub_-3500</v>
      </c>
    </row>
    <row r="934" spans="1:20" x14ac:dyDescent="0.15">
      <c r="A934" s="16">
        <v>380932</v>
      </c>
      <c r="B934" s="16" t="s">
        <v>230</v>
      </c>
      <c r="C934" s="16">
        <v>1</v>
      </c>
      <c r="D934" s="16">
        <v>2</v>
      </c>
      <c r="E934" s="20">
        <v>311</v>
      </c>
      <c r="F934" s="19" t="s">
        <v>3967</v>
      </c>
      <c r="I934">
        <v>4576885</v>
      </c>
      <c r="J934" t="s">
        <v>3968</v>
      </c>
      <c r="K934">
        <v>5772000</v>
      </c>
      <c r="L934" t="s">
        <v>3969</v>
      </c>
      <c r="M934">
        <v>500000</v>
      </c>
      <c r="N934" t="s">
        <v>3970</v>
      </c>
      <c r="O934">
        <v>155</v>
      </c>
      <c r="P934" t="s">
        <v>3971</v>
      </c>
      <c r="Q934">
        <v>0</v>
      </c>
      <c r="R934" t="s">
        <v>3972</v>
      </c>
      <c r="S934">
        <v>-3500</v>
      </c>
      <c r="T934" s="7" t="str">
        <f t="shared" si="14"/>
        <v>hp_2974975;atk_2308800;hit_500000;miss_155;cirt_0;cirtSub_-3500</v>
      </c>
    </row>
    <row r="935" spans="1:20" x14ac:dyDescent="0.15">
      <c r="A935" s="16">
        <v>380933</v>
      </c>
      <c r="B935" s="16" t="s">
        <v>230</v>
      </c>
      <c r="C935" s="16">
        <v>1</v>
      </c>
      <c r="D935" s="16">
        <v>2</v>
      </c>
      <c r="E935" s="20">
        <v>312</v>
      </c>
      <c r="F935" s="19" t="s">
        <v>3967</v>
      </c>
      <c r="I935">
        <v>4605427</v>
      </c>
      <c r="J935" t="s">
        <v>3968</v>
      </c>
      <c r="K935">
        <v>5828000</v>
      </c>
      <c r="L935" t="s">
        <v>3969</v>
      </c>
      <c r="M935">
        <v>500000</v>
      </c>
      <c r="N935" t="s">
        <v>3970</v>
      </c>
      <c r="O935">
        <v>156</v>
      </c>
      <c r="P935" t="s">
        <v>3971</v>
      </c>
      <c r="Q935">
        <v>0</v>
      </c>
      <c r="R935" t="s">
        <v>3972</v>
      </c>
      <c r="S935">
        <v>-3500</v>
      </c>
      <c r="T935" s="7" t="str">
        <f t="shared" si="14"/>
        <v>hp_2993527;atk_2331200;hit_500000;miss_156;cirt_0;cirtSub_-3500</v>
      </c>
    </row>
    <row r="936" spans="1:20" x14ac:dyDescent="0.15">
      <c r="A936" s="16">
        <v>380934</v>
      </c>
      <c r="B936" s="16" t="s">
        <v>230</v>
      </c>
      <c r="C936" s="16">
        <v>1</v>
      </c>
      <c r="D936" s="16">
        <v>2</v>
      </c>
      <c r="E936" s="20">
        <v>312</v>
      </c>
      <c r="F936" s="19" t="s">
        <v>3967</v>
      </c>
      <c r="I936">
        <v>4605427</v>
      </c>
      <c r="J936" t="s">
        <v>3968</v>
      </c>
      <c r="K936">
        <v>5828000</v>
      </c>
      <c r="L936" t="s">
        <v>3969</v>
      </c>
      <c r="M936">
        <v>500000</v>
      </c>
      <c r="N936" t="s">
        <v>3970</v>
      </c>
      <c r="O936">
        <v>156</v>
      </c>
      <c r="P936" t="s">
        <v>3971</v>
      </c>
      <c r="Q936">
        <v>0</v>
      </c>
      <c r="R936" t="s">
        <v>3972</v>
      </c>
      <c r="S936">
        <v>-3500</v>
      </c>
      <c r="T936" s="7" t="str">
        <f t="shared" si="14"/>
        <v>hp_2993527;atk_2331200;hit_500000;miss_156;cirt_0;cirtSub_-3500</v>
      </c>
    </row>
    <row r="937" spans="1:20" x14ac:dyDescent="0.15">
      <c r="A937" s="16">
        <v>380935</v>
      </c>
      <c r="B937" s="16" t="s">
        <v>230</v>
      </c>
      <c r="C937" s="16">
        <v>1</v>
      </c>
      <c r="D937" s="16">
        <v>2</v>
      </c>
      <c r="E937" s="20">
        <v>312</v>
      </c>
      <c r="F937" s="19" t="s">
        <v>3967</v>
      </c>
      <c r="I937">
        <v>4605427</v>
      </c>
      <c r="J937" t="s">
        <v>3968</v>
      </c>
      <c r="K937">
        <v>5828000</v>
      </c>
      <c r="L937" t="s">
        <v>3969</v>
      </c>
      <c r="M937">
        <v>500000</v>
      </c>
      <c r="N937" t="s">
        <v>3970</v>
      </c>
      <c r="O937">
        <v>156</v>
      </c>
      <c r="P937" t="s">
        <v>3971</v>
      </c>
      <c r="Q937">
        <v>0</v>
      </c>
      <c r="R937" t="s">
        <v>3972</v>
      </c>
      <c r="S937">
        <v>-3500</v>
      </c>
      <c r="T937" s="7" t="str">
        <f t="shared" si="14"/>
        <v>hp_2993527;atk_2331200;hit_500000;miss_156;cirt_0;cirtSub_-3500</v>
      </c>
    </row>
    <row r="938" spans="1:20" x14ac:dyDescent="0.15">
      <c r="A938" s="16">
        <v>380936</v>
      </c>
      <c r="B938" s="16" t="s">
        <v>230</v>
      </c>
      <c r="C938" s="16">
        <v>1</v>
      </c>
      <c r="D938" s="16">
        <v>2</v>
      </c>
      <c r="E938" s="20">
        <v>313</v>
      </c>
      <c r="F938" s="19" t="s">
        <v>3967</v>
      </c>
      <c r="I938">
        <v>4633969</v>
      </c>
      <c r="J938" t="s">
        <v>3968</v>
      </c>
      <c r="K938">
        <v>5884000</v>
      </c>
      <c r="L938" t="s">
        <v>3969</v>
      </c>
      <c r="M938">
        <v>500000</v>
      </c>
      <c r="N938" t="s">
        <v>3970</v>
      </c>
      <c r="O938">
        <v>156</v>
      </c>
      <c r="P938" t="s">
        <v>3971</v>
      </c>
      <c r="Q938">
        <v>0</v>
      </c>
      <c r="R938" t="s">
        <v>3972</v>
      </c>
      <c r="S938">
        <v>-3500</v>
      </c>
      <c r="T938" s="7" t="str">
        <f t="shared" si="14"/>
        <v>hp_3012079;atk_2353600;hit_500000;miss_156;cirt_0;cirtSub_-3500</v>
      </c>
    </row>
    <row r="939" spans="1:20" x14ac:dyDescent="0.15">
      <c r="A939" s="16">
        <v>380937</v>
      </c>
      <c r="B939" s="16" t="s">
        <v>230</v>
      </c>
      <c r="C939" s="16">
        <v>1</v>
      </c>
      <c r="D939" s="16">
        <v>2</v>
      </c>
      <c r="E939" s="20">
        <v>313</v>
      </c>
      <c r="F939" s="19" t="s">
        <v>3967</v>
      </c>
      <c r="I939">
        <v>4633969</v>
      </c>
      <c r="J939" t="s">
        <v>3968</v>
      </c>
      <c r="K939">
        <v>5884000</v>
      </c>
      <c r="L939" t="s">
        <v>3969</v>
      </c>
      <c r="M939">
        <v>500000</v>
      </c>
      <c r="N939" t="s">
        <v>3970</v>
      </c>
      <c r="O939">
        <v>156</v>
      </c>
      <c r="P939" t="s">
        <v>3971</v>
      </c>
      <c r="Q939">
        <v>0</v>
      </c>
      <c r="R939" t="s">
        <v>3972</v>
      </c>
      <c r="S939">
        <v>-3500</v>
      </c>
      <c r="T939" s="7" t="str">
        <f t="shared" si="14"/>
        <v>hp_3012079;atk_2353600;hit_500000;miss_156;cirt_0;cirtSub_-3500</v>
      </c>
    </row>
    <row r="940" spans="1:20" x14ac:dyDescent="0.15">
      <c r="A940" s="16">
        <v>380938</v>
      </c>
      <c r="B940" s="16" t="s">
        <v>230</v>
      </c>
      <c r="C940" s="16">
        <v>1</v>
      </c>
      <c r="D940" s="16">
        <v>2</v>
      </c>
      <c r="E940" s="20">
        <v>313</v>
      </c>
      <c r="F940" s="19" t="s">
        <v>3967</v>
      </c>
      <c r="I940">
        <v>4633969</v>
      </c>
      <c r="J940" t="s">
        <v>3968</v>
      </c>
      <c r="K940">
        <v>5884000</v>
      </c>
      <c r="L940" t="s">
        <v>3969</v>
      </c>
      <c r="M940">
        <v>500000</v>
      </c>
      <c r="N940" t="s">
        <v>3970</v>
      </c>
      <c r="O940">
        <v>156</v>
      </c>
      <c r="P940" t="s">
        <v>3971</v>
      </c>
      <c r="Q940">
        <v>0</v>
      </c>
      <c r="R940" t="s">
        <v>3972</v>
      </c>
      <c r="S940">
        <v>-3500</v>
      </c>
      <c r="T940" s="7" t="str">
        <f t="shared" si="14"/>
        <v>hp_3012079;atk_2353600;hit_500000;miss_156;cirt_0;cirtSub_-3500</v>
      </c>
    </row>
    <row r="941" spans="1:20" x14ac:dyDescent="0.15">
      <c r="A941" s="16">
        <v>380939</v>
      </c>
      <c r="B941" s="16" t="s">
        <v>230</v>
      </c>
      <c r="C941" s="16">
        <v>1</v>
      </c>
      <c r="D941" s="16">
        <v>2</v>
      </c>
      <c r="E941" s="20">
        <v>314</v>
      </c>
      <c r="F941" s="19" t="s">
        <v>3967</v>
      </c>
      <c r="I941">
        <v>4662511</v>
      </c>
      <c r="J941" t="s">
        <v>3968</v>
      </c>
      <c r="K941">
        <v>5940000</v>
      </c>
      <c r="L941" t="s">
        <v>3969</v>
      </c>
      <c r="M941">
        <v>500000</v>
      </c>
      <c r="N941" t="s">
        <v>3970</v>
      </c>
      <c r="O941">
        <v>157</v>
      </c>
      <c r="P941" t="s">
        <v>3971</v>
      </c>
      <c r="Q941">
        <v>0</v>
      </c>
      <c r="R941" t="s">
        <v>3972</v>
      </c>
      <c r="S941">
        <v>-3500</v>
      </c>
      <c r="T941" s="7" t="str">
        <f t="shared" si="14"/>
        <v>hp_3030632;atk_2376000;hit_500000;miss_157;cirt_0;cirtSub_-3500</v>
      </c>
    </row>
    <row r="942" spans="1:20" x14ac:dyDescent="0.15">
      <c r="A942" s="16">
        <v>380940</v>
      </c>
      <c r="B942" s="16" t="s">
        <v>230</v>
      </c>
      <c r="C942" s="16">
        <v>1</v>
      </c>
      <c r="D942" s="16">
        <v>2</v>
      </c>
      <c r="E942" s="20">
        <v>314</v>
      </c>
      <c r="F942" s="19" t="s">
        <v>3967</v>
      </c>
      <c r="I942">
        <v>4662511</v>
      </c>
      <c r="J942" t="s">
        <v>3968</v>
      </c>
      <c r="K942">
        <v>5940000</v>
      </c>
      <c r="L942" t="s">
        <v>3969</v>
      </c>
      <c r="M942">
        <v>500000</v>
      </c>
      <c r="N942" t="s">
        <v>3970</v>
      </c>
      <c r="O942">
        <v>157</v>
      </c>
      <c r="P942" t="s">
        <v>3971</v>
      </c>
      <c r="Q942">
        <v>0</v>
      </c>
      <c r="R942" t="s">
        <v>3972</v>
      </c>
      <c r="S942">
        <v>-3500</v>
      </c>
      <c r="T942" s="7" t="str">
        <f t="shared" si="14"/>
        <v>hp_3030632;atk_2376000;hit_500000;miss_157;cirt_0;cirtSub_-3500</v>
      </c>
    </row>
    <row r="943" spans="1:20" x14ac:dyDescent="0.15">
      <c r="A943" s="16">
        <v>380941</v>
      </c>
      <c r="B943" s="16" t="s">
        <v>230</v>
      </c>
      <c r="C943" s="16">
        <v>1</v>
      </c>
      <c r="D943" s="16">
        <v>2</v>
      </c>
      <c r="E943" s="20">
        <v>314</v>
      </c>
      <c r="F943" s="19" t="s">
        <v>3967</v>
      </c>
      <c r="I943">
        <v>4662511</v>
      </c>
      <c r="J943" t="s">
        <v>3968</v>
      </c>
      <c r="K943">
        <v>5940000</v>
      </c>
      <c r="L943" t="s">
        <v>3969</v>
      </c>
      <c r="M943">
        <v>500000</v>
      </c>
      <c r="N943" t="s">
        <v>3970</v>
      </c>
      <c r="O943">
        <v>157</v>
      </c>
      <c r="P943" t="s">
        <v>3971</v>
      </c>
      <c r="Q943">
        <v>0</v>
      </c>
      <c r="R943" t="s">
        <v>3972</v>
      </c>
      <c r="S943">
        <v>-3500</v>
      </c>
      <c r="T943" s="7" t="str">
        <f t="shared" si="14"/>
        <v>hp_3030632;atk_2376000;hit_500000;miss_157;cirt_0;cirtSub_-3500</v>
      </c>
    </row>
    <row r="944" spans="1:20" x14ac:dyDescent="0.15">
      <c r="A944" s="16">
        <v>380942</v>
      </c>
      <c r="B944" s="16" t="s">
        <v>230</v>
      </c>
      <c r="C944" s="16">
        <v>1</v>
      </c>
      <c r="D944" s="16">
        <v>2</v>
      </c>
      <c r="E944" s="20">
        <v>315</v>
      </c>
      <c r="F944" s="19" t="s">
        <v>3967</v>
      </c>
      <c r="I944">
        <v>4691054</v>
      </c>
      <c r="J944" t="s">
        <v>3968</v>
      </c>
      <c r="K944">
        <v>5996000</v>
      </c>
      <c r="L944" t="s">
        <v>3969</v>
      </c>
      <c r="M944">
        <v>500000</v>
      </c>
      <c r="N944" t="s">
        <v>3970</v>
      </c>
      <c r="O944">
        <v>157</v>
      </c>
      <c r="P944" t="s">
        <v>3971</v>
      </c>
      <c r="Q944">
        <v>0</v>
      </c>
      <c r="R944" t="s">
        <v>3972</v>
      </c>
      <c r="S944">
        <v>-3500</v>
      </c>
      <c r="T944" s="7" t="str">
        <f t="shared" si="14"/>
        <v>hp_3049185;atk_2398400;hit_500000;miss_157;cirt_0;cirtSub_-3500</v>
      </c>
    </row>
    <row r="945" spans="1:20" x14ac:dyDescent="0.15">
      <c r="A945" s="16">
        <v>380943</v>
      </c>
      <c r="B945" s="16" t="s">
        <v>230</v>
      </c>
      <c r="C945" s="16">
        <v>1</v>
      </c>
      <c r="D945" s="16">
        <v>2</v>
      </c>
      <c r="E945" s="20">
        <v>315</v>
      </c>
      <c r="F945" s="19" t="s">
        <v>3967</v>
      </c>
      <c r="I945">
        <v>4691054</v>
      </c>
      <c r="J945" t="s">
        <v>3968</v>
      </c>
      <c r="K945">
        <v>5996000</v>
      </c>
      <c r="L945" t="s">
        <v>3969</v>
      </c>
      <c r="M945">
        <v>500000</v>
      </c>
      <c r="N945" t="s">
        <v>3970</v>
      </c>
      <c r="O945">
        <v>157</v>
      </c>
      <c r="P945" t="s">
        <v>3971</v>
      </c>
      <c r="Q945">
        <v>0</v>
      </c>
      <c r="R945" t="s">
        <v>3972</v>
      </c>
      <c r="S945">
        <v>-3500</v>
      </c>
      <c r="T945" s="7" t="str">
        <f t="shared" si="14"/>
        <v>hp_3049185;atk_2398400;hit_500000;miss_157;cirt_0;cirtSub_-3500</v>
      </c>
    </row>
    <row r="946" spans="1:20" x14ac:dyDescent="0.15">
      <c r="A946" s="16">
        <v>380944</v>
      </c>
      <c r="B946" s="16" t="s">
        <v>230</v>
      </c>
      <c r="C946" s="16">
        <v>1</v>
      </c>
      <c r="D946" s="16">
        <v>2</v>
      </c>
      <c r="E946" s="20">
        <v>315</v>
      </c>
      <c r="F946" s="19" t="s">
        <v>3967</v>
      </c>
      <c r="I946">
        <v>4691054</v>
      </c>
      <c r="J946" t="s">
        <v>3968</v>
      </c>
      <c r="K946">
        <v>5996000</v>
      </c>
      <c r="L946" t="s">
        <v>3969</v>
      </c>
      <c r="M946">
        <v>500000</v>
      </c>
      <c r="N946" t="s">
        <v>3970</v>
      </c>
      <c r="O946">
        <v>157</v>
      </c>
      <c r="P946" t="s">
        <v>3971</v>
      </c>
      <c r="Q946">
        <v>0</v>
      </c>
      <c r="R946" t="s">
        <v>3972</v>
      </c>
      <c r="S946">
        <v>-3500</v>
      </c>
      <c r="T946" s="7" t="str">
        <f t="shared" si="14"/>
        <v>hp_3049185;atk_2398400;hit_500000;miss_157;cirt_0;cirtSub_-3500</v>
      </c>
    </row>
    <row r="947" spans="1:20" x14ac:dyDescent="0.15">
      <c r="A947" s="16">
        <v>380945</v>
      </c>
      <c r="B947" s="16" t="s">
        <v>230</v>
      </c>
      <c r="C947" s="16">
        <v>1</v>
      </c>
      <c r="D947" s="16">
        <v>2</v>
      </c>
      <c r="E947" s="20">
        <v>316</v>
      </c>
      <c r="F947" s="19" t="s">
        <v>3967</v>
      </c>
      <c r="I947">
        <v>4719596</v>
      </c>
      <c r="J947" t="s">
        <v>3968</v>
      </c>
      <c r="K947">
        <v>6052000</v>
      </c>
      <c r="L947" t="s">
        <v>3969</v>
      </c>
      <c r="M947">
        <v>500000</v>
      </c>
      <c r="N947" t="s">
        <v>3970</v>
      </c>
      <c r="O947">
        <v>158</v>
      </c>
      <c r="P947" t="s">
        <v>3971</v>
      </c>
      <c r="Q947">
        <v>0</v>
      </c>
      <c r="R947" t="s">
        <v>3972</v>
      </c>
      <c r="S947">
        <v>-3500</v>
      </c>
      <c r="T947" s="7" t="str">
        <f t="shared" si="14"/>
        <v>hp_3067737;atk_2420800;hit_500000;miss_158;cirt_0;cirtSub_-3500</v>
      </c>
    </row>
    <row r="948" spans="1:20" x14ac:dyDescent="0.15">
      <c r="A948" s="16">
        <v>380946</v>
      </c>
      <c r="B948" s="16" t="s">
        <v>230</v>
      </c>
      <c r="C948" s="16">
        <v>1</v>
      </c>
      <c r="D948" s="16">
        <v>2</v>
      </c>
      <c r="E948" s="20">
        <v>316</v>
      </c>
      <c r="F948" s="19" t="s">
        <v>3967</v>
      </c>
      <c r="I948">
        <v>4719596</v>
      </c>
      <c r="J948" t="s">
        <v>3968</v>
      </c>
      <c r="K948">
        <v>6052000</v>
      </c>
      <c r="L948" t="s">
        <v>3969</v>
      </c>
      <c r="M948">
        <v>500000</v>
      </c>
      <c r="N948" t="s">
        <v>3970</v>
      </c>
      <c r="O948">
        <v>158</v>
      </c>
      <c r="P948" t="s">
        <v>3971</v>
      </c>
      <c r="Q948">
        <v>0</v>
      </c>
      <c r="R948" t="s">
        <v>3972</v>
      </c>
      <c r="S948">
        <v>-3500</v>
      </c>
      <c r="T948" s="7" t="str">
        <f t="shared" si="14"/>
        <v>hp_3067737;atk_2420800;hit_500000;miss_158;cirt_0;cirtSub_-3500</v>
      </c>
    </row>
    <row r="949" spans="1:20" x14ac:dyDescent="0.15">
      <c r="A949" s="16">
        <v>380947</v>
      </c>
      <c r="B949" s="16" t="s">
        <v>230</v>
      </c>
      <c r="C949" s="16">
        <v>1</v>
      </c>
      <c r="D949" s="16">
        <v>2</v>
      </c>
      <c r="E949" s="20">
        <v>316</v>
      </c>
      <c r="F949" s="19" t="s">
        <v>3967</v>
      </c>
      <c r="I949">
        <v>4719596</v>
      </c>
      <c r="J949" t="s">
        <v>3968</v>
      </c>
      <c r="K949">
        <v>6052000</v>
      </c>
      <c r="L949" t="s">
        <v>3969</v>
      </c>
      <c r="M949">
        <v>500000</v>
      </c>
      <c r="N949" t="s">
        <v>3970</v>
      </c>
      <c r="O949">
        <v>158</v>
      </c>
      <c r="P949" t="s">
        <v>3971</v>
      </c>
      <c r="Q949">
        <v>0</v>
      </c>
      <c r="R949" t="s">
        <v>3972</v>
      </c>
      <c r="S949">
        <v>-3500</v>
      </c>
      <c r="T949" s="7" t="str">
        <f t="shared" si="14"/>
        <v>hp_3067737;atk_2420800;hit_500000;miss_158;cirt_0;cirtSub_-3500</v>
      </c>
    </row>
    <row r="950" spans="1:20" x14ac:dyDescent="0.15">
      <c r="A950" s="16">
        <v>380948</v>
      </c>
      <c r="B950" s="16" t="s">
        <v>230</v>
      </c>
      <c r="C950" s="16">
        <v>1</v>
      </c>
      <c r="D950" s="16">
        <v>2</v>
      </c>
      <c r="E950" s="20">
        <v>317</v>
      </c>
      <c r="F950" s="19" t="s">
        <v>3967</v>
      </c>
      <c r="I950">
        <v>4748138</v>
      </c>
      <c r="J950" t="s">
        <v>3968</v>
      </c>
      <c r="K950">
        <v>6108000</v>
      </c>
      <c r="L950" t="s">
        <v>3969</v>
      </c>
      <c r="M950">
        <v>500000</v>
      </c>
      <c r="N950" t="s">
        <v>3970</v>
      </c>
      <c r="O950">
        <v>158</v>
      </c>
      <c r="P950" t="s">
        <v>3971</v>
      </c>
      <c r="Q950">
        <v>0</v>
      </c>
      <c r="R950" t="s">
        <v>3972</v>
      </c>
      <c r="S950">
        <v>-3500</v>
      </c>
      <c r="T950" s="7" t="str">
        <f t="shared" si="14"/>
        <v>hp_3086289;atk_2443200;hit_500000;miss_158;cirt_0;cirtSub_-3500</v>
      </c>
    </row>
    <row r="951" spans="1:20" x14ac:dyDescent="0.15">
      <c r="A951" s="16">
        <v>380949</v>
      </c>
      <c r="B951" s="16" t="s">
        <v>230</v>
      </c>
      <c r="C951" s="16">
        <v>1</v>
      </c>
      <c r="D951" s="16">
        <v>2</v>
      </c>
      <c r="E951" s="20">
        <v>317</v>
      </c>
      <c r="F951" s="19" t="s">
        <v>3967</v>
      </c>
      <c r="I951">
        <v>4748138</v>
      </c>
      <c r="J951" t="s">
        <v>3968</v>
      </c>
      <c r="K951">
        <v>6108000</v>
      </c>
      <c r="L951" t="s">
        <v>3969</v>
      </c>
      <c r="M951">
        <v>500000</v>
      </c>
      <c r="N951" t="s">
        <v>3970</v>
      </c>
      <c r="O951">
        <v>158</v>
      </c>
      <c r="P951" t="s">
        <v>3971</v>
      </c>
      <c r="Q951">
        <v>0</v>
      </c>
      <c r="R951" t="s">
        <v>3972</v>
      </c>
      <c r="S951">
        <v>-3500</v>
      </c>
      <c r="T951" s="7" t="str">
        <f t="shared" si="14"/>
        <v>hp_3086289;atk_2443200;hit_500000;miss_158;cirt_0;cirtSub_-3500</v>
      </c>
    </row>
    <row r="952" spans="1:20" x14ac:dyDescent="0.15">
      <c r="A952" s="16">
        <v>380950</v>
      </c>
      <c r="B952" s="16" t="s">
        <v>230</v>
      </c>
      <c r="C952" s="16">
        <v>1</v>
      </c>
      <c r="D952" s="16">
        <v>2</v>
      </c>
      <c r="E952" s="20">
        <v>317</v>
      </c>
      <c r="F952" s="19" t="s">
        <v>3967</v>
      </c>
      <c r="I952">
        <v>4748138</v>
      </c>
      <c r="J952" t="s">
        <v>3968</v>
      </c>
      <c r="K952">
        <v>6108000</v>
      </c>
      <c r="L952" t="s">
        <v>3969</v>
      </c>
      <c r="M952">
        <v>500000</v>
      </c>
      <c r="N952" t="s">
        <v>3970</v>
      </c>
      <c r="O952">
        <v>158</v>
      </c>
      <c r="P952" t="s">
        <v>3971</v>
      </c>
      <c r="Q952">
        <v>0</v>
      </c>
      <c r="R952" t="s">
        <v>3972</v>
      </c>
      <c r="S952">
        <v>-3500</v>
      </c>
      <c r="T952" s="7" t="str">
        <f t="shared" si="14"/>
        <v>hp_3086289;atk_2443200;hit_500000;miss_158;cirt_0;cirtSub_-3500</v>
      </c>
    </row>
    <row r="953" spans="1:20" x14ac:dyDescent="0.15">
      <c r="A953" s="16">
        <v>380951</v>
      </c>
      <c r="B953" s="16" t="s">
        <v>230</v>
      </c>
      <c r="C953" s="16">
        <v>1</v>
      </c>
      <c r="D953" s="16">
        <v>2</v>
      </c>
      <c r="E953" s="20">
        <v>318</v>
      </c>
      <c r="F953" s="19" t="s">
        <v>3967</v>
      </c>
      <c r="I953">
        <v>4776680</v>
      </c>
      <c r="J953" t="s">
        <v>3968</v>
      </c>
      <c r="K953">
        <v>6164000</v>
      </c>
      <c r="L953" t="s">
        <v>3969</v>
      </c>
      <c r="M953">
        <v>500000</v>
      </c>
      <c r="N953" t="s">
        <v>3970</v>
      </c>
      <c r="O953">
        <v>159</v>
      </c>
      <c r="P953" t="s">
        <v>3971</v>
      </c>
      <c r="Q953">
        <v>0</v>
      </c>
      <c r="R953" t="s">
        <v>3972</v>
      </c>
      <c r="S953">
        <v>-3500</v>
      </c>
      <c r="T953" s="7" t="str">
        <f t="shared" si="14"/>
        <v>hp_3104842;atk_2465600;hit_500000;miss_159;cirt_0;cirtSub_-3500</v>
      </c>
    </row>
    <row r="954" spans="1:20" x14ac:dyDescent="0.15">
      <c r="A954" s="16">
        <v>380952</v>
      </c>
      <c r="B954" s="16" t="s">
        <v>230</v>
      </c>
      <c r="C954" s="16">
        <v>1</v>
      </c>
      <c r="D954" s="16">
        <v>2</v>
      </c>
      <c r="E954" s="20">
        <v>318</v>
      </c>
      <c r="F954" s="19" t="s">
        <v>3967</v>
      </c>
      <c r="I954">
        <v>4776680</v>
      </c>
      <c r="J954" t="s">
        <v>3968</v>
      </c>
      <c r="K954">
        <v>6164000</v>
      </c>
      <c r="L954" t="s">
        <v>3969</v>
      </c>
      <c r="M954">
        <v>500000</v>
      </c>
      <c r="N954" t="s">
        <v>3970</v>
      </c>
      <c r="O954">
        <v>159</v>
      </c>
      <c r="P954" t="s">
        <v>3971</v>
      </c>
      <c r="Q954">
        <v>0</v>
      </c>
      <c r="R954" t="s">
        <v>3972</v>
      </c>
      <c r="S954">
        <v>-3500</v>
      </c>
      <c r="T954" s="7" t="str">
        <f t="shared" si="14"/>
        <v>hp_3104842;atk_2465600;hit_500000;miss_159;cirt_0;cirtSub_-3500</v>
      </c>
    </row>
    <row r="955" spans="1:20" x14ac:dyDescent="0.15">
      <c r="A955" s="16">
        <v>380953</v>
      </c>
      <c r="B955" s="16" t="s">
        <v>230</v>
      </c>
      <c r="C955" s="16">
        <v>1</v>
      </c>
      <c r="D955" s="16">
        <v>2</v>
      </c>
      <c r="E955" s="20">
        <v>318</v>
      </c>
      <c r="F955" s="19" t="s">
        <v>3967</v>
      </c>
      <c r="I955">
        <v>4776680</v>
      </c>
      <c r="J955" t="s">
        <v>3968</v>
      </c>
      <c r="K955">
        <v>6164000</v>
      </c>
      <c r="L955" t="s">
        <v>3969</v>
      </c>
      <c r="M955">
        <v>500000</v>
      </c>
      <c r="N955" t="s">
        <v>3970</v>
      </c>
      <c r="O955">
        <v>159</v>
      </c>
      <c r="P955" t="s">
        <v>3971</v>
      </c>
      <c r="Q955">
        <v>0</v>
      </c>
      <c r="R955" t="s">
        <v>3972</v>
      </c>
      <c r="S955">
        <v>-3500</v>
      </c>
      <c r="T955" s="7" t="str">
        <f t="shared" si="14"/>
        <v>hp_3104842;atk_2465600;hit_500000;miss_159;cirt_0;cirtSub_-3500</v>
      </c>
    </row>
    <row r="956" spans="1:20" x14ac:dyDescent="0.15">
      <c r="A956" s="16">
        <v>380954</v>
      </c>
      <c r="B956" s="16" t="s">
        <v>230</v>
      </c>
      <c r="C956" s="16">
        <v>1</v>
      </c>
      <c r="D956" s="16">
        <v>2</v>
      </c>
      <c r="E956" s="20">
        <v>319</v>
      </c>
      <c r="F956" s="19" t="s">
        <v>3967</v>
      </c>
      <c r="I956">
        <v>4805222</v>
      </c>
      <c r="J956" t="s">
        <v>3968</v>
      </c>
      <c r="K956">
        <v>6220000</v>
      </c>
      <c r="L956" t="s">
        <v>3969</v>
      </c>
      <c r="M956">
        <v>500000</v>
      </c>
      <c r="N956" t="s">
        <v>3970</v>
      </c>
      <c r="O956">
        <v>159</v>
      </c>
      <c r="P956" t="s">
        <v>3971</v>
      </c>
      <c r="Q956">
        <v>0</v>
      </c>
      <c r="R956" t="s">
        <v>3972</v>
      </c>
      <c r="S956">
        <v>-3500</v>
      </c>
      <c r="T956" s="7" t="str">
        <f t="shared" si="14"/>
        <v>hp_3123394;atk_2488000;hit_500000;miss_159;cirt_0;cirtSub_-3500</v>
      </c>
    </row>
    <row r="957" spans="1:20" x14ac:dyDescent="0.15">
      <c r="A957" s="16">
        <v>380955</v>
      </c>
      <c r="B957" s="16" t="s">
        <v>230</v>
      </c>
      <c r="C957" s="16">
        <v>1</v>
      </c>
      <c r="D957" s="16">
        <v>2</v>
      </c>
      <c r="E957" s="20">
        <v>319</v>
      </c>
      <c r="F957" s="19" t="s">
        <v>3967</v>
      </c>
      <c r="I957">
        <v>4805222</v>
      </c>
      <c r="J957" t="s">
        <v>3968</v>
      </c>
      <c r="K957">
        <v>6220000</v>
      </c>
      <c r="L957" t="s">
        <v>3969</v>
      </c>
      <c r="M957">
        <v>500000</v>
      </c>
      <c r="N957" t="s">
        <v>3970</v>
      </c>
      <c r="O957">
        <v>159</v>
      </c>
      <c r="P957" t="s">
        <v>3971</v>
      </c>
      <c r="Q957">
        <v>0</v>
      </c>
      <c r="R957" t="s">
        <v>3972</v>
      </c>
      <c r="S957">
        <v>-3500</v>
      </c>
      <c r="T957" s="7" t="str">
        <f t="shared" si="14"/>
        <v>hp_3123394;atk_2488000;hit_500000;miss_159;cirt_0;cirtSub_-3500</v>
      </c>
    </row>
    <row r="958" spans="1:20" x14ac:dyDescent="0.15">
      <c r="A958" s="16">
        <v>380956</v>
      </c>
      <c r="B958" s="16" t="s">
        <v>230</v>
      </c>
      <c r="C958" s="16">
        <v>1</v>
      </c>
      <c r="D958" s="16">
        <v>2</v>
      </c>
      <c r="E958" s="20">
        <v>319</v>
      </c>
      <c r="F958" s="19" t="s">
        <v>3967</v>
      </c>
      <c r="I958">
        <v>4805222</v>
      </c>
      <c r="J958" t="s">
        <v>3968</v>
      </c>
      <c r="K958">
        <v>6220000</v>
      </c>
      <c r="L958" t="s">
        <v>3969</v>
      </c>
      <c r="M958">
        <v>500000</v>
      </c>
      <c r="N958" t="s">
        <v>3970</v>
      </c>
      <c r="O958">
        <v>159</v>
      </c>
      <c r="P958" t="s">
        <v>3971</v>
      </c>
      <c r="Q958">
        <v>0</v>
      </c>
      <c r="R958" t="s">
        <v>3972</v>
      </c>
      <c r="S958">
        <v>-3500</v>
      </c>
      <c r="T958" s="7" t="str">
        <f t="shared" si="14"/>
        <v>hp_3123394;atk_2488000;hit_500000;miss_159;cirt_0;cirtSub_-3500</v>
      </c>
    </row>
    <row r="959" spans="1:20" x14ac:dyDescent="0.15">
      <c r="A959" s="16">
        <v>380957</v>
      </c>
      <c r="B959" s="16" t="s">
        <v>230</v>
      </c>
      <c r="C959" s="16">
        <v>1</v>
      </c>
      <c r="D959" s="16">
        <v>2</v>
      </c>
      <c r="E959" s="20">
        <v>320</v>
      </c>
      <c r="F959" s="19" t="s">
        <v>3967</v>
      </c>
      <c r="I959">
        <v>4833764</v>
      </c>
      <c r="J959" t="s">
        <v>3968</v>
      </c>
      <c r="K959">
        <v>6276000</v>
      </c>
      <c r="L959" t="s">
        <v>3969</v>
      </c>
      <c r="M959">
        <v>500000</v>
      </c>
      <c r="N959" t="s">
        <v>3970</v>
      </c>
      <c r="O959">
        <v>160</v>
      </c>
      <c r="P959" t="s">
        <v>3971</v>
      </c>
      <c r="Q959">
        <v>0</v>
      </c>
      <c r="R959" t="s">
        <v>3972</v>
      </c>
      <c r="S959">
        <v>-3500</v>
      </c>
      <c r="T959" s="7" t="str">
        <f t="shared" si="14"/>
        <v>hp_3141946;atk_2510400;hit_500000;miss_160;cirt_0;cirtSub_-3500</v>
      </c>
    </row>
    <row r="960" spans="1:20" x14ac:dyDescent="0.15">
      <c r="A960" s="16">
        <v>380958</v>
      </c>
      <c r="B960" s="16" t="s">
        <v>230</v>
      </c>
      <c r="C960" s="16">
        <v>1</v>
      </c>
      <c r="D960" s="16">
        <v>2</v>
      </c>
      <c r="E960" s="20">
        <v>320</v>
      </c>
      <c r="F960" s="19" t="s">
        <v>3967</v>
      </c>
      <c r="I960">
        <v>4833764</v>
      </c>
      <c r="J960" t="s">
        <v>3968</v>
      </c>
      <c r="K960">
        <v>6276000</v>
      </c>
      <c r="L960" t="s">
        <v>3969</v>
      </c>
      <c r="M960">
        <v>500000</v>
      </c>
      <c r="N960" t="s">
        <v>3970</v>
      </c>
      <c r="O960">
        <v>160</v>
      </c>
      <c r="P960" t="s">
        <v>3971</v>
      </c>
      <c r="Q960">
        <v>0</v>
      </c>
      <c r="R960" t="s">
        <v>3972</v>
      </c>
      <c r="S960">
        <v>-3500</v>
      </c>
      <c r="T960" s="7" t="str">
        <f t="shared" si="14"/>
        <v>hp_3141946;atk_2510400;hit_500000;miss_160;cirt_0;cirtSub_-3500</v>
      </c>
    </row>
    <row r="961" spans="1:20" x14ac:dyDescent="0.15">
      <c r="A961" s="16">
        <v>380959</v>
      </c>
      <c r="B961" s="16" t="s">
        <v>230</v>
      </c>
      <c r="C961" s="16">
        <v>1</v>
      </c>
      <c r="D961" s="16">
        <v>2</v>
      </c>
      <c r="E961" s="20">
        <v>320</v>
      </c>
      <c r="F961" s="19" t="s">
        <v>3967</v>
      </c>
      <c r="I961">
        <v>4833764</v>
      </c>
      <c r="J961" t="s">
        <v>3968</v>
      </c>
      <c r="K961">
        <v>6276000</v>
      </c>
      <c r="L961" t="s">
        <v>3969</v>
      </c>
      <c r="M961">
        <v>500000</v>
      </c>
      <c r="N961" t="s">
        <v>3970</v>
      </c>
      <c r="O961">
        <v>160</v>
      </c>
      <c r="P961" t="s">
        <v>3971</v>
      </c>
      <c r="Q961">
        <v>0</v>
      </c>
      <c r="R961" t="s">
        <v>3972</v>
      </c>
      <c r="S961">
        <v>-3500</v>
      </c>
      <c r="T961" s="7" t="str">
        <f t="shared" si="14"/>
        <v>hp_3141946;atk_2510400;hit_500000;miss_160;cirt_0;cirtSub_-3500</v>
      </c>
    </row>
    <row r="962" spans="1:20" x14ac:dyDescent="0.15">
      <c r="A962" s="16">
        <v>380960</v>
      </c>
      <c r="B962" s="16" t="s">
        <v>230</v>
      </c>
      <c r="C962" s="16">
        <v>1</v>
      </c>
      <c r="D962" s="16">
        <v>2</v>
      </c>
      <c r="E962" s="20">
        <v>321</v>
      </c>
      <c r="F962" s="19" t="s">
        <v>3967</v>
      </c>
      <c r="I962">
        <v>4862307</v>
      </c>
      <c r="J962" t="s">
        <v>3968</v>
      </c>
      <c r="K962">
        <v>6332000</v>
      </c>
      <c r="L962" t="s">
        <v>3969</v>
      </c>
      <c r="M962">
        <v>500000</v>
      </c>
      <c r="N962" t="s">
        <v>3970</v>
      </c>
      <c r="O962">
        <v>160</v>
      </c>
      <c r="P962" t="s">
        <v>3971</v>
      </c>
      <c r="Q962">
        <v>0</v>
      </c>
      <c r="R962" t="s">
        <v>3972</v>
      </c>
      <c r="S962">
        <v>-3500</v>
      </c>
      <c r="T962" s="7" t="str">
        <f t="shared" si="14"/>
        <v>hp_3160499;atk_2532800;hit_500000;miss_160;cirt_0;cirtSub_-3500</v>
      </c>
    </row>
    <row r="963" spans="1:20" x14ac:dyDescent="0.15">
      <c r="A963" s="16">
        <v>380961</v>
      </c>
      <c r="B963" s="16" t="s">
        <v>230</v>
      </c>
      <c r="C963" s="16">
        <v>1</v>
      </c>
      <c r="D963" s="16">
        <v>2</v>
      </c>
      <c r="E963" s="20">
        <v>321</v>
      </c>
      <c r="F963" s="19" t="s">
        <v>3967</v>
      </c>
      <c r="I963">
        <v>4862307</v>
      </c>
      <c r="J963" t="s">
        <v>3968</v>
      </c>
      <c r="K963">
        <v>6332000</v>
      </c>
      <c r="L963" t="s">
        <v>3969</v>
      </c>
      <c r="M963">
        <v>500000</v>
      </c>
      <c r="N963" t="s">
        <v>3970</v>
      </c>
      <c r="O963">
        <v>160</v>
      </c>
      <c r="P963" t="s">
        <v>3971</v>
      </c>
      <c r="Q963">
        <v>0</v>
      </c>
      <c r="R963" t="s">
        <v>3972</v>
      </c>
      <c r="S963">
        <v>-3500</v>
      </c>
      <c r="T963" s="7" t="str">
        <f t="shared" ref="T963:T1026" si="15">F963&amp;"_"&amp;INT(I963*0.65)&amp;";"&amp;J963&amp;"_"&amp;INT(K963*0.4)&amp;";"&amp;L963&amp;"_"&amp;M963&amp;";"&amp;N963&amp;"_"&amp;O963&amp;";"&amp;P963&amp;"_"&amp;Q963&amp;";"&amp;R963&amp;"_"&amp;S963</f>
        <v>hp_3160499;atk_2532800;hit_500000;miss_160;cirt_0;cirtSub_-3500</v>
      </c>
    </row>
    <row r="964" spans="1:20" x14ac:dyDescent="0.15">
      <c r="A964" s="16">
        <v>380962</v>
      </c>
      <c r="B964" s="16" t="s">
        <v>230</v>
      </c>
      <c r="C964" s="16">
        <v>1</v>
      </c>
      <c r="D964" s="16">
        <v>2</v>
      </c>
      <c r="E964" s="20">
        <v>321</v>
      </c>
      <c r="F964" s="19" t="s">
        <v>3967</v>
      </c>
      <c r="I964">
        <v>4862307</v>
      </c>
      <c r="J964" t="s">
        <v>3968</v>
      </c>
      <c r="K964">
        <v>6332000</v>
      </c>
      <c r="L964" t="s">
        <v>3969</v>
      </c>
      <c r="M964">
        <v>500000</v>
      </c>
      <c r="N964" t="s">
        <v>3970</v>
      </c>
      <c r="O964">
        <v>160</v>
      </c>
      <c r="P964" t="s">
        <v>3971</v>
      </c>
      <c r="Q964">
        <v>0</v>
      </c>
      <c r="R964" t="s">
        <v>3972</v>
      </c>
      <c r="S964">
        <v>-3500</v>
      </c>
      <c r="T964" s="7" t="str">
        <f t="shared" si="15"/>
        <v>hp_3160499;atk_2532800;hit_500000;miss_160;cirt_0;cirtSub_-3500</v>
      </c>
    </row>
    <row r="965" spans="1:20" x14ac:dyDescent="0.15">
      <c r="A965" s="16">
        <v>380963</v>
      </c>
      <c r="B965" s="16" t="s">
        <v>230</v>
      </c>
      <c r="C965" s="16">
        <v>1</v>
      </c>
      <c r="D965" s="16">
        <v>2</v>
      </c>
      <c r="E965" s="20">
        <v>322</v>
      </c>
      <c r="F965" s="19" t="s">
        <v>3967</v>
      </c>
      <c r="I965">
        <v>4890849</v>
      </c>
      <c r="J965" t="s">
        <v>3968</v>
      </c>
      <c r="K965">
        <v>6388000</v>
      </c>
      <c r="L965" t="s">
        <v>3969</v>
      </c>
      <c r="M965">
        <v>500000</v>
      </c>
      <c r="N965" t="s">
        <v>3970</v>
      </c>
      <c r="O965">
        <v>161</v>
      </c>
      <c r="P965" t="s">
        <v>3971</v>
      </c>
      <c r="Q965">
        <v>0</v>
      </c>
      <c r="R965" t="s">
        <v>3972</v>
      </c>
      <c r="S965">
        <v>-3500</v>
      </c>
      <c r="T965" s="7" t="str">
        <f t="shared" si="15"/>
        <v>hp_3179051;atk_2555200;hit_500000;miss_161;cirt_0;cirtSub_-3500</v>
      </c>
    </row>
    <row r="966" spans="1:20" x14ac:dyDescent="0.15">
      <c r="A966" s="16">
        <v>380964</v>
      </c>
      <c r="B966" s="16" t="s">
        <v>230</v>
      </c>
      <c r="C966" s="16">
        <v>1</v>
      </c>
      <c r="D966" s="16">
        <v>2</v>
      </c>
      <c r="E966" s="20">
        <v>322</v>
      </c>
      <c r="F966" s="19" t="s">
        <v>3967</v>
      </c>
      <c r="I966">
        <v>4890849</v>
      </c>
      <c r="J966" t="s">
        <v>3968</v>
      </c>
      <c r="K966">
        <v>6388000</v>
      </c>
      <c r="L966" t="s">
        <v>3969</v>
      </c>
      <c r="M966">
        <v>500000</v>
      </c>
      <c r="N966" t="s">
        <v>3970</v>
      </c>
      <c r="O966">
        <v>161</v>
      </c>
      <c r="P966" t="s">
        <v>3971</v>
      </c>
      <c r="Q966">
        <v>0</v>
      </c>
      <c r="R966" t="s">
        <v>3972</v>
      </c>
      <c r="S966">
        <v>-3500</v>
      </c>
      <c r="T966" s="7" t="str">
        <f t="shared" si="15"/>
        <v>hp_3179051;atk_2555200;hit_500000;miss_161;cirt_0;cirtSub_-3500</v>
      </c>
    </row>
    <row r="967" spans="1:20" x14ac:dyDescent="0.15">
      <c r="A967" s="16">
        <v>380965</v>
      </c>
      <c r="B967" s="16" t="s">
        <v>230</v>
      </c>
      <c r="C967" s="16">
        <v>1</v>
      </c>
      <c r="D967" s="16">
        <v>2</v>
      </c>
      <c r="E967" s="20">
        <v>322</v>
      </c>
      <c r="F967" s="19" t="s">
        <v>3967</v>
      </c>
      <c r="I967">
        <v>4890849</v>
      </c>
      <c r="J967" t="s">
        <v>3968</v>
      </c>
      <c r="K967">
        <v>6388000</v>
      </c>
      <c r="L967" t="s">
        <v>3969</v>
      </c>
      <c r="M967">
        <v>500000</v>
      </c>
      <c r="N967" t="s">
        <v>3970</v>
      </c>
      <c r="O967">
        <v>161</v>
      </c>
      <c r="P967" t="s">
        <v>3971</v>
      </c>
      <c r="Q967">
        <v>0</v>
      </c>
      <c r="R967" t="s">
        <v>3972</v>
      </c>
      <c r="S967">
        <v>-3500</v>
      </c>
      <c r="T967" s="7" t="str">
        <f t="shared" si="15"/>
        <v>hp_3179051;atk_2555200;hit_500000;miss_161;cirt_0;cirtSub_-3500</v>
      </c>
    </row>
    <row r="968" spans="1:20" x14ac:dyDescent="0.15">
      <c r="A968" s="16">
        <v>380966</v>
      </c>
      <c r="B968" s="16" t="s">
        <v>230</v>
      </c>
      <c r="C968" s="16">
        <v>1</v>
      </c>
      <c r="D968" s="16">
        <v>2</v>
      </c>
      <c r="E968" s="20">
        <v>323</v>
      </c>
      <c r="F968" s="19" t="s">
        <v>3967</v>
      </c>
      <c r="I968">
        <v>4919391</v>
      </c>
      <c r="J968" t="s">
        <v>3968</v>
      </c>
      <c r="K968">
        <v>6444000</v>
      </c>
      <c r="L968" t="s">
        <v>3969</v>
      </c>
      <c r="M968">
        <v>500000</v>
      </c>
      <c r="N968" t="s">
        <v>3970</v>
      </c>
      <c r="O968">
        <v>161</v>
      </c>
      <c r="P968" t="s">
        <v>3971</v>
      </c>
      <c r="Q968">
        <v>0</v>
      </c>
      <c r="R968" t="s">
        <v>3972</v>
      </c>
      <c r="S968">
        <v>-3500</v>
      </c>
      <c r="T968" s="7" t="str">
        <f t="shared" si="15"/>
        <v>hp_3197604;atk_2577600;hit_500000;miss_161;cirt_0;cirtSub_-3500</v>
      </c>
    </row>
    <row r="969" spans="1:20" x14ac:dyDescent="0.15">
      <c r="A969" s="16">
        <v>380967</v>
      </c>
      <c r="B969" s="16" t="s">
        <v>230</v>
      </c>
      <c r="C969" s="16">
        <v>1</v>
      </c>
      <c r="D969" s="16">
        <v>2</v>
      </c>
      <c r="E969" s="20">
        <v>323</v>
      </c>
      <c r="F969" s="19" t="s">
        <v>3967</v>
      </c>
      <c r="I969">
        <v>4919391</v>
      </c>
      <c r="J969" t="s">
        <v>3968</v>
      </c>
      <c r="K969">
        <v>6444000</v>
      </c>
      <c r="L969" t="s">
        <v>3969</v>
      </c>
      <c r="M969">
        <v>500000</v>
      </c>
      <c r="N969" t="s">
        <v>3970</v>
      </c>
      <c r="O969">
        <v>161</v>
      </c>
      <c r="P969" t="s">
        <v>3971</v>
      </c>
      <c r="Q969">
        <v>0</v>
      </c>
      <c r="R969" t="s">
        <v>3972</v>
      </c>
      <c r="S969">
        <v>-3500</v>
      </c>
      <c r="T969" s="7" t="str">
        <f t="shared" si="15"/>
        <v>hp_3197604;atk_2577600;hit_500000;miss_161;cirt_0;cirtSub_-3500</v>
      </c>
    </row>
    <row r="970" spans="1:20" x14ac:dyDescent="0.15">
      <c r="A970" s="16">
        <v>380968</v>
      </c>
      <c r="B970" s="16" t="s">
        <v>230</v>
      </c>
      <c r="C970" s="16">
        <v>1</v>
      </c>
      <c r="D970" s="16">
        <v>2</v>
      </c>
      <c r="E970" s="20">
        <v>323</v>
      </c>
      <c r="F970" s="19" t="s">
        <v>3967</v>
      </c>
      <c r="I970">
        <v>4919391</v>
      </c>
      <c r="J970" t="s">
        <v>3968</v>
      </c>
      <c r="K970">
        <v>6444000</v>
      </c>
      <c r="L970" t="s">
        <v>3969</v>
      </c>
      <c r="M970">
        <v>500000</v>
      </c>
      <c r="N970" t="s">
        <v>3970</v>
      </c>
      <c r="O970">
        <v>161</v>
      </c>
      <c r="P970" t="s">
        <v>3971</v>
      </c>
      <c r="Q970">
        <v>0</v>
      </c>
      <c r="R970" t="s">
        <v>3972</v>
      </c>
      <c r="S970">
        <v>-3500</v>
      </c>
      <c r="T970" s="7" t="str">
        <f t="shared" si="15"/>
        <v>hp_3197604;atk_2577600;hit_500000;miss_161;cirt_0;cirtSub_-3500</v>
      </c>
    </row>
    <row r="971" spans="1:20" x14ac:dyDescent="0.15">
      <c r="A971" s="16">
        <v>380969</v>
      </c>
      <c r="B971" s="16" t="s">
        <v>230</v>
      </c>
      <c r="C971" s="16">
        <v>1</v>
      </c>
      <c r="D971" s="16">
        <v>2</v>
      </c>
      <c r="E971" s="20">
        <v>324</v>
      </c>
      <c r="F971" s="19" t="s">
        <v>3967</v>
      </c>
      <c r="I971">
        <v>4947933</v>
      </c>
      <c r="J971" t="s">
        <v>3968</v>
      </c>
      <c r="K971">
        <v>6500000</v>
      </c>
      <c r="L971" t="s">
        <v>3969</v>
      </c>
      <c r="M971">
        <v>500000</v>
      </c>
      <c r="N971" t="s">
        <v>3970</v>
      </c>
      <c r="O971">
        <v>162</v>
      </c>
      <c r="P971" t="s">
        <v>3971</v>
      </c>
      <c r="Q971">
        <v>0</v>
      </c>
      <c r="R971" t="s">
        <v>3972</v>
      </c>
      <c r="S971">
        <v>-3500</v>
      </c>
      <c r="T971" s="7" t="str">
        <f t="shared" si="15"/>
        <v>hp_3216156;atk_2600000;hit_500000;miss_162;cirt_0;cirtSub_-3500</v>
      </c>
    </row>
    <row r="972" spans="1:20" x14ac:dyDescent="0.15">
      <c r="A972" s="16">
        <v>380970</v>
      </c>
      <c r="B972" s="16" t="s">
        <v>230</v>
      </c>
      <c r="C972" s="16">
        <v>1</v>
      </c>
      <c r="D972" s="16">
        <v>2</v>
      </c>
      <c r="E972" s="20">
        <v>324</v>
      </c>
      <c r="F972" s="19" t="s">
        <v>3967</v>
      </c>
      <c r="I972">
        <v>4947933</v>
      </c>
      <c r="J972" t="s">
        <v>3968</v>
      </c>
      <c r="K972">
        <v>6500000</v>
      </c>
      <c r="L972" t="s">
        <v>3969</v>
      </c>
      <c r="M972">
        <v>500000</v>
      </c>
      <c r="N972" t="s">
        <v>3970</v>
      </c>
      <c r="O972">
        <v>162</v>
      </c>
      <c r="P972" t="s">
        <v>3971</v>
      </c>
      <c r="Q972">
        <v>0</v>
      </c>
      <c r="R972" t="s">
        <v>3972</v>
      </c>
      <c r="S972">
        <v>-3500</v>
      </c>
      <c r="T972" s="7" t="str">
        <f t="shared" si="15"/>
        <v>hp_3216156;atk_2600000;hit_500000;miss_162;cirt_0;cirtSub_-3500</v>
      </c>
    </row>
    <row r="973" spans="1:20" x14ac:dyDescent="0.15">
      <c r="A973" s="16">
        <v>380971</v>
      </c>
      <c r="B973" s="16" t="s">
        <v>230</v>
      </c>
      <c r="C973" s="16">
        <v>1</v>
      </c>
      <c r="D973" s="16">
        <v>2</v>
      </c>
      <c r="E973" s="20">
        <v>324</v>
      </c>
      <c r="F973" s="19" t="s">
        <v>3967</v>
      </c>
      <c r="I973">
        <v>4947933</v>
      </c>
      <c r="J973" t="s">
        <v>3968</v>
      </c>
      <c r="K973">
        <v>6500000</v>
      </c>
      <c r="L973" t="s">
        <v>3969</v>
      </c>
      <c r="M973">
        <v>500000</v>
      </c>
      <c r="N973" t="s">
        <v>3970</v>
      </c>
      <c r="O973">
        <v>162</v>
      </c>
      <c r="P973" t="s">
        <v>3971</v>
      </c>
      <c r="Q973">
        <v>0</v>
      </c>
      <c r="R973" t="s">
        <v>3972</v>
      </c>
      <c r="S973">
        <v>-3500</v>
      </c>
      <c r="T973" s="7" t="str">
        <f t="shared" si="15"/>
        <v>hp_3216156;atk_2600000;hit_500000;miss_162;cirt_0;cirtSub_-3500</v>
      </c>
    </row>
    <row r="974" spans="1:20" x14ac:dyDescent="0.15">
      <c r="A974" s="16">
        <v>380972</v>
      </c>
      <c r="B974" s="16" t="s">
        <v>230</v>
      </c>
      <c r="C974" s="16">
        <v>1</v>
      </c>
      <c r="D974" s="16">
        <v>2</v>
      </c>
      <c r="E974" s="20">
        <v>325</v>
      </c>
      <c r="F974" s="19" t="s">
        <v>3967</v>
      </c>
      <c r="I974">
        <v>4976475</v>
      </c>
      <c r="J974" t="s">
        <v>3968</v>
      </c>
      <c r="K974">
        <v>6556000</v>
      </c>
      <c r="L974" t="s">
        <v>3969</v>
      </c>
      <c r="M974">
        <v>500000</v>
      </c>
      <c r="N974" t="s">
        <v>3970</v>
      </c>
      <c r="O974">
        <v>162</v>
      </c>
      <c r="P974" t="s">
        <v>3971</v>
      </c>
      <c r="Q974">
        <v>0</v>
      </c>
      <c r="R974" t="s">
        <v>3972</v>
      </c>
      <c r="S974">
        <v>-3500</v>
      </c>
      <c r="T974" s="7" t="str">
        <f t="shared" si="15"/>
        <v>hp_3234708;atk_2622400;hit_500000;miss_162;cirt_0;cirtSub_-3500</v>
      </c>
    </row>
    <row r="975" spans="1:20" x14ac:dyDescent="0.15">
      <c r="A975" s="16">
        <v>380973</v>
      </c>
      <c r="B975" s="16" t="s">
        <v>230</v>
      </c>
      <c r="C975" s="16">
        <v>1</v>
      </c>
      <c r="D975" s="16">
        <v>2</v>
      </c>
      <c r="E975" s="20">
        <v>325</v>
      </c>
      <c r="F975" s="19" t="s">
        <v>3967</v>
      </c>
      <c r="I975">
        <v>4976475</v>
      </c>
      <c r="J975" t="s">
        <v>3968</v>
      </c>
      <c r="K975">
        <v>6556000</v>
      </c>
      <c r="L975" t="s">
        <v>3969</v>
      </c>
      <c r="M975">
        <v>500000</v>
      </c>
      <c r="N975" t="s">
        <v>3970</v>
      </c>
      <c r="O975">
        <v>162</v>
      </c>
      <c r="P975" t="s">
        <v>3971</v>
      </c>
      <c r="Q975">
        <v>0</v>
      </c>
      <c r="R975" t="s">
        <v>3972</v>
      </c>
      <c r="S975">
        <v>-3500</v>
      </c>
      <c r="T975" s="7" t="str">
        <f t="shared" si="15"/>
        <v>hp_3234708;atk_2622400;hit_500000;miss_162;cirt_0;cirtSub_-3500</v>
      </c>
    </row>
    <row r="976" spans="1:20" x14ac:dyDescent="0.15">
      <c r="A976" s="16">
        <v>380974</v>
      </c>
      <c r="B976" s="16" t="s">
        <v>230</v>
      </c>
      <c r="C976" s="16">
        <v>1</v>
      </c>
      <c r="D976" s="16">
        <v>2</v>
      </c>
      <c r="E976" s="20">
        <v>325</v>
      </c>
      <c r="F976" s="19" t="s">
        <v>3967</v>
      </c>
      <c r="I976">
        <v>4976475</v>
      </c>
      <c r="J976" t="s">
        <v>3968</v>
      </c>
      <c r="K976">
        <v>6556000</v>
      </c>
      <c r="L976" t="s">
        <v>3969</v>
      </c>
      <c r="M976">
        <v>500000</v>
      </c>
      <c r="N976" t="s">
        <v>3970</v>
      </c>
      <c r="O976">
        <v>162</v>
      </c>
      <c r="P976" t="s">
        <v>3971</v>
      </c>
      <c r="Q976">
        <v>0</v>
      </c>
      <c r="R976" t="s">
        <v>3972</v>
      </c>
      <c r="S976">
        <v>-3500</v>
      </c>
      <c r="T976" s="7" t="str">
        <f t="shared" si="15"/>
        <v>hp_3234708;atk_2622400;hit_500000;miss_162;cirt_0;cirtSub_-3500</v>
      </c>
    </row>
    <row r="977" spans="1:20" x14ac:dyDescent="0.15">
      <c r="A977" s="16">
        <v>380975</v>
      </c>
      <c r="B977" s="16" t="s">
        <v>230</v>
      </c>
      <c r="C977" s="16">
        <v>1</v>
      </c>
      <c r="D977" s="16">
        <v>2</v>
      </c>
      <c r="E977" s="20">
        <v>326</v>
      </c>
      <c r="F977" s="19" t="s">
        <v>3967</v>
      </c>
      <c r="I977">
        <v>5005017</v>
      </c>
      <c r="J977" t="s">
        <v>3968</v>
      </c>
      <c r="K977">
        <v>6622000</v>
      </c>
      <c r="L977" t="s">
        <v>3969</v>
      </c>
      <c r="M977">
        <v>500000</v>
      </c>
      <c r="N977" t="s">
        <v>3970</v>
      </c>
      <c r="O977">
        <v>163</v>
      </c>
      <c r="P977" t="s">
        <v>3971</v>
      </c>
      <c r="Q977">
        <v>0</v>
      </c>
      <c r="R977" t="s">
        <v>3972</v>
      </c>
      <c r="S977">
        <v>-3500</v>
      </c>
      <c r="T977" s="7" t="str">
        <f t="shared" si="15"/>
        <v>hp_3253261;atk_2648800;hit_500000;miss_163;cirt_0;cirtSub_-3500</v>
      </c>
    </row>
    <row r="978" spans="1:20" x14ac:dyDescent="0.15">
      <c r="A978" s="16">
        <v>380976</v>
      </c>
      <c r="B978" s="16" t="s">
        <v>230</v>
      </c>
      <c r="C978" s="16">
        <v>1</v>
      </c>
      <c r="D978" s="16">
        <v>2</v>
      </c>
      <c r="E978" s="20">
        <v>326</v>
      </c>
      <c r="F978" s="19" t="s">
        <v>3967</v>
      </c>
      <c r="I978">
        <v>5005017</v>
      </c>
      <c r="J978" t="s">
        <v>3968</v>
      </c>
      <c r="K978">
        <v>6622000</v>
      </c>
      <c r="L978" t="s">
        <v>3969</v>
      </c>
      <c r="M978">
        <v>500000</v>
      </c>
      <c r="N978" t="s">
        <v>3970</v>
      </c>
      <c r="O978">
        <v>163</v>
      </c>
      <c r="P978" t="s">
        <v>3971</v>
      </c>
      <c r="Q978">
        <v>0</v>
      </c>
      <c r="R978" t="s">
        <v>3972</v>
      </c>
      <c r="S978">
        <v>-3500</v>
      </c>
      <c r="T978" s="7" t="str">
        <f t="shared" si="15"/>
        <v>hp_3253261;atk_2648800;hit_500000;miss_163;cirt_0;cirtSub_-3500</v>
      </c>
    </row>
    <row r="979" spans="1:20" x14ac:dyDescent="0.15">
      <c r="A979" s="16">
        <v>380977</v>
      </c>
      <c r="B979" s="16" t="s">
        <v>230</v>
      </c>
      <c r="C979" s="16">
        <v>1</v>
      </c>
      <c r="D979" s="16">
        <v>2</v>
      </c>
      <c r="E979" s="20">
        <v>326</v>
      </c>
      <c r="F979" s="19" t="s">
        <v>3967</v>
      </c>
      <c r="I979">
        <v>5005017</v>
      </c>
      <c r="J979" t="s">
        <v>3968</v>
      </c>
      <c r="K979">
        <v>6622000</v>
      </c>
      <c r="L979" t="s">
        <v>3969</v>
      </c>
      <c r="M979">
        <v>500000</v>
      </c>
      <c r="N979" t="s">
        <v>3970</v>
      </c>
      <c r="O979">
        <v>163</v>
      </c>
      <c r="P979" t="s">
        <v>3971</v>
      </c>
      <c r="Q979">
        <v>0</v>
      </c>
      <c r="R979" t="s">
        <v>3972</v>
      </c>
      <c r="S979">
        <v>-3500</v>
      </c>
      <c r="T979" s="7" t="str">
        <f t="shared" si="15"/>
        <v>hp_3253261;atk_2648800;hit_500000;miss_163;cirt_0;cirtSub_-3500</v>
      </c>
    </row>
    <row r="980" spans="1:20" x14ac:dyDescent="0.15">
      <c r="A980" s="16">
        <v>380978</v>
      </c>
      <c r="B980" s="16" t="s">
        <v>230</v>
      </c>
      <c r="C980" s="16">
        <v>1</v>
      </c>
      <c r="D980" s="16">
        <v>2</v>
      </c>
      <c r="E980" s="20">
        <v>327</v>
      </c>
      <c r="F980" s="19" t="s">
        <v>3967</v>
      </c>
      <c r="I980">
        <v>5033560</v>
      </c>
      <c r="J980" t="s">
        <v>3968</v>
      </c>
      <c r="K980">
        <v>6688000</v>
      </c>
      <c r="L980" t="s">
        <v>3969</v>
      </c>
      <c r="M980">
        <v>500000</v>
      </c>
      <c r="N980" t="s">
        <v>3970</v>
      </c>
      <c r="O980">
        <v>163</v>
      </c>
      <c r="P980" t="s">
        <v>3971</v>
      </c>
      <c r="Q980">
        <v>0</v>
      </c>
      <c r="R980" t="s">
        <v>3972</v>
      </c>
      <c r="S980">
        <v>-3500</v>
      </c>
      <c r="T980" s="7" t="str">
        <f t="shared" si="15"/>
        <v>hp_3271814;atk_2675200;hit_500000;miss_163;cirt_0;cirtSub_-3500</v>
      </c>
    </row>
    <row r="981" spans="1:20" x14ac:dyDescent="0.15">
      <c r="A981" s="16">
        <v>380979</v>
      </c>
      <c r="B981" s="16" t="s">
        <v>230</v>
      </c>
      <c r="C981" s="16">
        <v>1</v>
      </c>
      <c r="D981" s="16">
        <v>2</v>
      </c>
      <c r="E981" s="20">
        <v>327</v>
      </c>
      <c r="F981" s="19" t="s">
        <v>3967</v>
      </c>
      <c r="I981">
        <v>5033560</v>
      </c>
      <c r="J981" t="s">
        <v>3968</v>
      </c>
      <c r="K981">
        <v>6688000</v>
      </c>
      <c r="L981" t="s">
        <v>3969</v>
      </c>
      <c r="M981">
        <v>500000</v>
      </c>
      <c r="N981" t="s">
        <v>3970</v>
      </c>
      <c r="O981">
        <v>163</v>
      </c>
      <c r="P981" t="s">
        <v>3971</v>
      </c>
      <c r="Q981">
        <v>0</v>
      </c>
      <c r="R981" t="s">
        <v>3972</v>
      </c>
      <c r="S981">
        <v>-3500</v>
      </c>
      <c r="T981" s="7" t="str">
        <f t="shared" si="15"/>
        <v>hp_3271814;atk_2675200;hit_500000;miss_163;cirt_0;cirtSub_-3500</v>
      </c>
    </row>
    <row r="982" spans="1:20" x14ac:dyDescent="0.15">
      <c r="A982" s="16">
        <v>380980</v>
      </c>
      <c r="B982" s="16" t="s">
        <v>230</v>
      </c>
      <c r="C982" s="16">
        <v>1</v>
      </c>
      <c r="D982" s="16">
        <v>2</v>
      </c>
      <c r="E982" s="20">
        <v>327</v>
      </c>
      <c r="F982" s="19" t="s">
        <v>3967</v>
      </c>
      <c r="I982">
        <v>5033560</v>
      </c>
      <c r="J982" t="s">
        <v>3968</v>
      </c>
      <c r="K982">
        <v>6688000</v>
      </c>
      <c r="L982" t="s">
        <v>3969</v>
      </c>
      <c r="M982">
        <v>500000</v>
      </c>
      <c r="N982" t="s">
        <v>3970</v>
      </c>
      <c r="O982">
        <v>163</v>
      </c>
      <c r="P982" t="s">
        <v>3971</v>
      </c>
      <c r="Q982">
        <v>0</v>
      </c>
      <c r="R982" t="s">
        <v>3972</v>
      </c>
      <c r="S982">
        <v>-3500</v>
      </c>
      <c r="T982" s="7" t="str">
        <f t="shared" si="15"/>
        <v>hp_3271814;atk_2675200;hit_500000;miss_163;cirt_0;cirtSub_-3500</v>
      </c>
    </row>
    <row r="983" spans="1:20" x14ac:dyDescent="0.15">
      <c r="A983" s="16">
        <v>380981</v>
      </c>
      <c r="B983" s="16" t="s">
        <v>230</v>
      </c>
      <c r="C983" s="16">
        <v>1</v>
      </c>
      <c r="D983" s="16">
        <v>2</v>
      </c>
      <c r="E983" s="20">
        <v>328</v>
      </c>
      <c r="F983" s="19" t="s">
        <v>3967</v>
      </c>
      <c r="I983">
        <v>5062102</v>
      </c>
      <c r="J983" t="s">
        <v>3968</v>
      </c>
      <c r="K983">
        <v>6754000</v>
      </c>
      <c r="L983" t="s">
        <v>3969</v>
      </c>
      <c r="M983">
        <v>500000</v>
      </c>
      <c r="N983" t="s">
        <v>3970</v>
      </c>
      <c r="O983">
        <v>164</v>
      </c>
      <c r="P983" t="s">
        <v>3971</v>
      </c>
      <c r="Q983">
        <v>0</v>
      </c>
      <c r="R983" t="s">
        <v>3972</v>
      </c>
      <c r="S983">
        <v>-3500</v>
      </c>
      <c r="T983" s="7" t="str">
        <f t="shared" si="15"/>
        <v>hp_3290366;atk_2701600;hit_500000;miss_164;cirt_0;cirtSub_-3500</v>
      </c>
    </row>
    <row r="984" spans="1:20" x14ac:dyDescent="0.15">
      <c r="A984" s="16">
        <v>380982</v>
      </c>
      <c r="B984" s="16" t="s">
        <v>230</v>
      </c>
      <c r="C984" s="16">
        <v>1</v>
      </c>
      <c r="D984" s="16">
        <v>2</v>
      </c>
      <c r="E984" s="20">
        <v>328</v>
      </c>
      <c r="F984" s="19" t="s">
        <v>3967</v>
      </c>
      <c r="I984">
        <v>5062102</v>
      </c>
      <c r="J984" t="s">
        <v>3968</v>
      </c>
      <c r="K984">
        <v>6754000</v>
      </c>
      <c r="L984" t="s">
        <v>3969</v>
      </c>
      <c r="M984">
        <v>500000</v>
      </c>
      <c r="N984" t="s">
        <v>3970</v>
      </c>
      <c r="O984">
        <v>164</v>
      </c>
      <c r="P984" t="s">
        <v>3971</v>
      </c>
      <c r="Q984">
        <v>0</v>
      </c>
      <c r="R984" t="s">
        <v>3972</v>
      </c>
      <c r="S984">
        <v>-3500</v>
      </c>
      <c r="T984" s="7" t="str">
        <f t="shared" si="15"/>
        <v>hp_3290366;atk_2701600;hit_500000;miss_164;cirt_0;cirtSub_-3500</v>
      </c>
    </row>
    <row r="985" spans="1:20" x14ac:dyDescent="0.15">
      <c r="A985" s="16">
        <v>380983</v>
      </c>
      <c r="B985" s="16" t="s">
        <v>230</v>
      </c>
      <c r="C985" s="16">
        <v>1</v>
      </c>
      <c r="D985" s="16">
        <v>2</v>
      </c>
      <c r="E985" s="20">
        <v>328</v>
      </c>
      <c r="F985" s="19" t="s">
        <v>3967</v>
      </c>
      <c r="I985">
        <v>5062102</v>
      </c>
      <c r="J985" t="s">
        <v>3968</v>
      </c>
      <c r="K985">
        <v>6754000</v>
      </c>
      <c r="L985" t="s">
        <v>3969</v>
      </c>
      <c r="M985">
        <v>500000</v>
      </c>
      <c r="N985" t="s">
        <v>3970</v>
      </c>
      <c r="O985">
        <v>164</v>
      </c>
      <c r="P985" t="s">
        <v>3971</v>
      </c>
      <c r="Q985">
        <v>0</v>
      </c>
      <c r="R985" t="s">
        <v>3972</v>
      </c>
      <c r="S985">
        <v>-3500</v>
      </c>
      <c r="T985" s="7" t="str">
        <f t="shared" si="15"/>
        <v>hp_3290366;atk_2701600;hit_500000;miss_164;cirt_0;cirtSub_-3500</v>
      </c>
    </row>
    <row r="986" spans="1:20" x14ac:dyDescent="0.15">
      <c r="A986" s="16">
        <v>380984</v>
      </c>
      <c r="B986" s="16" t="s">
        <v>230</v>
      </c>
      <c r="C986" s="16">
        <v>1</v>
      </c>
      <c r="D986" s="16">
        <v>2</v>
      </c>
      <c r="E986" s="20">
        <v>329</v>
      </c>
      <c r="F986" s="19" t="s">
        <v>3967</v>
      </c>
      <c r="I986">
        <v>5090644</v>
      </c>
      <c r="J986" t="s">
        <v>3968</v>
      </c>
      <c r="K986">
        <v>6820000</v>
      </c>
      <c r="L986" t="s">
        <v>3969</v>
      </c>
      <c r="M986">
        <v>500000</v>
      </c>
      <c r="N986" t="s">
        <v>3970</v>
      </c>
      <c r="O986">
        <v>164</v>
      </c>
      <c r="P986" t="s">
        <v>3971</v>
      </c>
      <c r="Q986">
        <v>0</v>
      </c>
      <c r="R986" t="s">
        <v>3972</v>
      </c>
      <c r="S986">
        <v>-3500</v>
      </c>
      <c r="T986" s="7" t="str">
        <f t="shared" si="15"/>
        <v>hp_3308918;atk_2728000;hit_500000;miss_164;cirt_0;cirtSub_-3500</v>
      </c>
    </row>
    <row r="987" spans="1:20" x14ac:dyDescent="0.15">
      <c r="A987" s="16">
        <v>380985</v>
      </c>
      <c r="B987" s="16" t="s">
        <v>230</v>
      </c>
      <c r="C987" s="16">
        <v>1</v>
      </c>
      <c r="D987" s="16">
        <v>2</v>
      </c>
      <c r="E987" s="20">
        <v>329</v>
      </c>
      <c r="F987" s="19" t="s">
        <v>3967</v>
      </c>
      <c r="I987">
        <v>5090644</v>
      </c>
      <c r="J987" t="s">
        <v>3968</v>
      </c>
      <c r="K987">
        <v>6820000</v>
      </c>
      <c r="L987" t="s">
        <v>3969</v>
      </c>
      <c r="M987">
        <v>500000</v>
      </c>
      <c r="N987" t="s">
        <v>3970</v>
      </c>
      <c r="O987">
        <v>164</v>
      </c>
      <c r="P987" t="s">
        <v>3971</v>
      </c>
      <c r="Q987">
        <v>0</v>
      </c>
      <c r="R987" t="s">
        <v>3972</v>
      </c>
      <c r="S987">
        <v>-3500</v>
      </c>
      <c r="T987" s="7" t="str">
        <f t="shared" si="15"/>
        <v>hp_3308918;atk_2728000;hit_500000;miss_164;cirt_0;cirtSub_-3500</v>
      </c>
    </row>
    <row r="988" spans="1:20" x14ac:dyDescent="0.15">
      <c r="A988" s="16">
        <v>380986</v>
      </c>
      <c r="B988" s="16" t="s">
        <v>230</v>
      </c>
      <c r="C988" s="16">
        <v>1</v>
      </c>
      <c r="D988" s="16">
        <v>2</v>
      </c>
      <c r="E988" s="20">
        <v>329</v>
      </c>
      <c r="F988" s="19" t="s">
        <v>3967</v>
      </c>
      <c r="I988">
        <v>5090644</v>
      </c>
      <c r="J988" t="s">
        <v>3968</v>
      </c>
      <c r="K988">
        <v>6820000</v>
      </c>
      <c r="L988" t="s">
        <v>3969</v>
      </c>
      <c r="M988">
        <v>500000</v>
      </c>
      <c r="N988" t="s">
        <v>3970</v>
      </c>
      <c r="O988">
        <v>164</v>
      </c>
      <c r="P988" t="s">
        <v>3971</v>
      </c>
      <c r="Q988">
        <v>0</v>
      </c>
      <c r="R988" t="s">
        <v>3972</v>
      </c>
      <c r="S988">
        <v>-3500</v>
      </c>
      <c r="T988" s="7" t="str">
        <f t="shared" si="15"/>
        <v>hp_3308918;atk_2728000;hit_500000;miss_164;cirt_0;cirtSub_-3500</v>
      </c>
    </row>
    <row r="989" spans="1:20" x14ac:dyDescent="0.15">
      <c r="A989" s="16">
        <v>380987</v>
      </c>
      <c r="B989" s="16" t="s">
        <v>230</v>
      </c>
      <c r="C989" s="16">
        <v>1</v>
      </c>
      <c r="D989" s="16">
        <v>2</v>
      </c>
      <c r="E989" s="20">
        <v>330</v>
      </c>
      <c r="F989" s="19" t="s">
        <v>3967</v>
      </c>
      <c r="I989">
        <v>5119186</v>
      </c>
      <c r="J989" t="s">
        <v>3968</v>
      </c>
      <c r="K989">
        <v>6886000</v>
      </c>
      <c r="L989" t="s">
        <v>3969</v>
      </c>
      <c r="M989">
        <v>500000</v>
      </c>
      <c r="N989" t="s">
        <v>3970</v>
      </c>
      <c r="O989">
        <v>165</v>
      </c>
      <c r="P989" t="s">
        <v>3971</v>
      </c>
      <c r="Q989">
        <v>0</v>
      </c>
      <c r="R989" t="s">
        <v>3972</v>
      </c>
      <c r="S989">
        <v>-3500</v>
      </c>
      <c r="T989" s="7" t="str">
        <f t="shared" si="15"/>
        <v>hp_3327470;atk_2754400;hit_500000;miss_165;cirt_0;cirtSub_-3500</v>
      </c>
    </row>
    <row r="990" spans="1:20" x14ac:dyDescent="0.15">
      <c r="A990" s="16">
        <v>380988</v>
      </c>
      <c r="B990" s="16" t="s">
        <v>230</v>
      </c>
      <c r="C990" s="16">
        <v>1</v>
      </c>
      <c r="D990" s="16">
        <v>2</v>
      </c>
      <c r="E990" s="20">
        <v>330</v>
      </c>
      <c r="F990" s="19" t="s">
        <v>3967</v>
      </c>
      <c r="I990">
        <v>5119186</v>
      </c>
      <c r="J990" t="s">
        <v>3968</v>
      </c>
      <c r="K990">
        <v>6886000</v>
      </c>
      <c r="L990" t="s">
        <v>3969</v>
      </c>
      <c r="M990">
        <v>500000</v>
      </c>
      <c r="N990" t="s">
        <v>3970</v>
      </c>
      <c r="O990">
        <v>165</v>
      </c>
      <c r="P990" t="s">
        <v>3971</v>
      </c>
      <c r="Q990">
        <v>0</v>
      </c>
      <c r="R990" t="s">
        <v>3972</v>
      </c>
      <c r="S990">
        <v>-3500</v>
      </c>
      <c r="T990" s="7" t="str">
        <f t="shared" si="15"/>
        <v>hp_3327470;atk_2754400;hit_500000;miss_165;cirt_0;cirtSub_-3500</v>
      </c>
    </row>
    <row r="991" spans="1:20" x14ac:dyDescent="0.15">
      <c r="A991" s="16">
        <v>380989</v>
      </c>
      <c r="B991" s="16" t="s">
        <v>230</v>
      </c>
      <c r="C991" s="16">
        <v>1</v>
      </c>
      <c r="D991" s="16">
        <v>2</v>
      </c>
      <c r="E991" s="20">
        <v>330</v>
      </c>
      <c r="F991" s="19" t="s">
        <v>3967</v>
      </c>
      <c r="I991">
        <v>5119186</v>
      </c>
      <c r="J991" t="s">
        <v>3968</v>
      </c>
      <c r="K991">
        <v>6886000</v>
      </c>
      <c r="L991" t="s">
        <v>3969</v>
      </c>
      <c r="M991">
        <v>500000</v>
      </c>
      <c r="N991" t="s">
        <v>3970</v>
      </c>
      <c r="O991">
        <v>165</v>
      </c>
      <c r="P991" t="s">
        <v>3971</v>
      </c>
      <c r="Q991">
        <v>0</v>
      </c>
      <c r="R991" t="s">
        <v>3972</v>
      </c>
      <c r="S991">
        <v>-3500</v>
      </c>
      <c r="T991" s="7" t="str">
        <f t="shared" si="15"/>
        <v>hp_3327470;atk_2754400;hit_500000;miss_165;cirt_0;cirtSub_-3500</v>
      </c>
    </row>
    <row r="992" spans="1:20" x14ac:dyDescent="0.15">
      <c r="A992" s="16">
        <v>380990</v>
      </c>
      <c r="B992" s="16" t="s">
        <v>230</v>
      </c>
      <c r="C992" s="16">
        <v>1</v>
      </c>
      <c r="D992" s="16">
        <v>2</v>
      </c>
      <c r="E992" s="20">
        <v>331</v>
      </c>
      <c r="F992" s="19" t="s">
        <v>3967</v>
      </c>
      <c r="I992">
        <v>5147728</v>
      </c>
      <c r="J992" t="s">
        <v>3968</v>
      </c>
      <c r="K992">
        <v>6952000</v>
      </c>
      <c r="L992" t="s">
        <v>3969</v>
      </c>
      <c r="M992">
        <v>500000</v>
      </c>
      <c r="N992" t="s">
        <v>3970</v>
      </c>
      <c r="O992">
        <v>165</v>
      </c>
      <c r="P992" t="s">
        <v>3971</v>
      </c>
      <c r="Q992">
        <v>0</v>
      </c>
      <c r="R992" t="s">
        <v>3972</v>
      </c>
      <c r="S992">
        <v>-3500</v>
      </c>
      <c r="T992" s="7" t="str">
        <f t="shared" si="15"/>
        <v>hp_3346023;atk_2780800;hit_500000;miss_165;cirt_0;cirtSub_-3500</v>
      </c>
    </row>
    <row r="993" spans="1:20" x14ac:dyDescent="0.15">
      <c r="A993" s="16">
        <v>380991</v>
      </c>
      <c r="B993" s="16" t="s">
        <v>230</v>
      </c>
      <c r="C993" s="16">
        <v>1</v>
      </c>
      <c r="D993" s="16">
        <v>2</v>
      </c>
      <c r="E993" s="20">
        <v>331</v>
      </c>
      <c r="F993" s="19" t="s">
        <v>3967</v>
      </c>
      <c r="I993">
        <v>5147728</v>
      </c>
      <c r="J993" t="s">
        <v>3968</v>
      </c>
      <c r="K993">
        <v>6952000</v>
      </c>
      <c r="L993" t="s">
        <v>3969</v>
      </c>
      <c r="M993">
        <v>500000</v>
      </c>
      <c r="N993" t="s">
        <v>3970</v>
      </c>
      <c r="O993">
        <v>165</v>
      </c>
      <c r="P993" t="s">
        <v>3971</v>
      </c>
      <c r="Q993">
        <v>0</v>
      </c>
      <c r="R993" t="s">
        <v>3972</v>
      </c>
      <c r="S993">
        <v>-3500</v>
      </c>
      <c r="T993" s="7" t="str">
        <f t="shared" si="15"/>
        <v>hp_3346023;atk_2780800;hit_500000;miss_165;cirt_0;cirtSub_-3500</v>
      </c>
    </row>
    <row r="994" spans="1:20" x14ac:dyDescent="0.15">
      <c r="A994" s="16">
        <v>380992</v>
      </c>
      <c r="B994" s="16" t="s">
        <v>230</v>
      </c>
      <c r="C994" s="16">
        <v>1</v>
      </c>
      <c r="D994" s="16">
        <v>2</v>
      </c>
      <c r="E994" s="20">
        <v>331</v>
      </c>
      <c r="F994" s="19" t="s">
        <v>3967</v>
      </c>
      <c r="I994">
        <v>5147728</v>
      </c>
      <c r="J994" t="s">
        <v>3968</v>
      </c>
      <c r="K994">
        <v>6952000</v>
      </c>
      <c r="L994" t="s">
        <v>3969</v>
      </c>
      <c r="M994">
        <v>500000</v>
      </c>
      <c r="N994" t="s">
        <v>3970</v>
      </c>
      <c r="O994">
        <v>165</v>
      </c>
      <c r="P994" t="s">
        <v>3971</v>
      </c>
      <c r="Q994">
        <v>0</v>
      </c>
      <c r="R994" t="s">
        <v>3972</v>
      </c>
      <c r="S994">
        <v>-3500</v>
      </c>
      <c r="T994" s="7" t="str">
        <f t="shared" si="15"/>
        <v>hp_3346023;atk_2780800;hit_500000;miss_165;cirt_0;cirtSub_-3500</v>
      </c>
    </row>
    <row r="995" spans="1:20" x14ac:dyDescent="0.15">
      <c r="A995" s="16">
        <v>380993</v>
      </c>
      <c r="B995" s="16" t="s">
        <v>230</v>
      </c>
      <c r="C995" s="16">
        <v>1</v>
      </c>
      <c r="D995" s="16">
        <v>2</v>
      </c>
      <c r="E995" s="20">
        <v>332</v>
      </c>
      <c r="F995" s="19" t="s">
        <v>3967</v>
      </c>
      <c r="I995">
        <v>5176271</v>
      </c>
      <c r="J995" t="s">
        <v>3968</v>
      </c>
      <c r="K995">
        <v>7018000</v>
      </c>
      <c r="L995" t="s">
        <v>3969</v>
      </c>
      <c r="M995">
        <v>500000</v>
      </c>
      <c r="N995" t="s">
        <v>3970</v>
      </c>
      <c r="O995">
        <v>166</v>
      </c>
      <c r="P995" t="s">
        <v>3971</v>
      </c>
      <c r="Q995">
        <v>0</v>
      </c>
      <c r="R995" t="s">
        <v>3972</v>
      </c>
      <c r="S995">
        <v>-3500</v>
      </c>
      <c r="T995" s="7" t="str">
        <f t="shared" si="15"/>
        <v>hp_3364576;atk_2807200;hit_500000;miss_166;cirt_0;cirtSub_-3500</v>
      </c>
    </row>
    <row r="996" spans="1:20" x14ac:dyDescent="0.15">
      <c r="A996" s="16">
        <v>380994</v>
      </c>
      <c r="B996" s="16" t="s">
        <v>230</v>
      </c>
      <c r="C996" s="16">
        <v>1</v>
      </c>
      <c r="D996" s="16">
        <v>2</v>
      </c>
      <c r="E996" s="20">
        <v>332</v>
      </c>
      <c r="F996" s="19" t="s">
        <v>3967</v>
      </c>
      <c r="I996">
        <v>5176271</v>
      </c>
      <c r="J996" t="s">
        <v>3968</v>
      </c>
      <c r="K996">
        <v>7018000</v>
      </c>
      <c r="L996" t="s">
        <v>3969</v>
      </c>
      <c r="M996">
        <v>500000</v>
      </c>
      <c r="N996" t="s">
        <v>3970</v>
      </c>
      <c r="O996">
        <v>166</v>
      </c>
      <c r="P996" t="s">
        <v>3971</v>
      </c>
      <c r="Q996">
        <v>0</v>
      </c>
      <c r="R996" t="s">
        <v>3972</v>
      </c>
      <c r="S996">
        <v>-3500</v>
      </c>
      <c r="T996" s="7" t="str">
        <f t="shared" si="15"/>
        <v>hp_3364576;atk_2807200;hit_500000;miss_166;cirt_0;cirtSub_-3500</v>
      </c>
    </row>
    <row r="997" spans="1:20" x14ac:dyDescent="0.15">
      <c r="A997" s="16">
        <v>380995</v>
      </c>
      <c r="B997" s="16" t="s">
        <v>230</v>
      </c>
      <c r="C997" s="16">
        <v>1</v>
      </c>
      <c r="D997" s="16">
        <v>2</v>
      </c>
      <c r="E997" s="20">
        <v>332</v>
      </c>
      <c r="F997" s="19" t="s">
        <v>3967</v>
      </c>
      <c r="I997">
        <v>5176271</v>
      </c>
      <c r="J997" t="s">
        <v>3968</v>
      </c>
      <c r="K997">
        <v>7018000</v>
      </c>
      <c r="L997" t="s">
        <v>3969</v>
      </c>
      <c r="M997">
        <v>500000</v>
      </c>
      <c r="N997" t="s">
        <v>3970</v>
      </c>
      <c r="O997">
        <v>166</v>
      </c>
      <c r="P997" t="s">
        <v>3971</v>
      </c>
      <c r="Q997">
        <v>0</v>
      </c>
      <c r="R997" t="s">
        <v>3972</v>
      </c>
      <c r="S997">
        <v>-3500</v>
      </c>
      <c r="T997" s="7" t="str">
        <f t="shared" si="15"/>
        <v>hp_3364576;atk_2807200;hit_500000;miss_166;cirt_0;cirtSub_-3500</v>
      </c>
    </row>
    <row r="998" spans="1:20" x14ac:dyDescent="0.15">
      <c r="A998" s="16">
        <v>380996</v>
      </c>
      <c r="B998" s="16" t="s">
        <v>230</v>
      </c>
      <c r="C998" s="16">
        <v>1</v>
      </c>
      <c r="D998" s="16">
        <v>2</v>
      </c>
      <c r="E998" s="20">
        <v>333</v>
      </c>
      <c r="F998" s="19" t="s">
        <v>3967</v>
      </c>
      <c r="I998">
        <v>5204813</v>
      </c>
      <c r="J998" t="s">
        <v>3968</v>
      </c>
      <c r="K998">
        <v>7084000</v>
      </c>
      <c r="L998" t="s">
        <v>3969</v>
      </c>
      <c r="M998">
        <v>500000</v>
      </c>
      <c r="N998" t="s">
        <v>3970</v>
      </c>
      <c r="O998">
        <v>166</v>
      </c>
      <c r="P998" t="s">
        <v>3971</v>
      </c>
      <c r="Q998">
        <v>0</v>
      </c>
      <c r="R998" t="s">
        <v>3972</v>
      </c>
      <c r="S998">
        <v>-3500</v>
      </c>
      <c r="T998" s="7" t="str">
        <f t="shared" si="15"/>
        <v>hp_3383128;atk_2833600;hit_500000;miss_166;cirt_0;cirtSub_-3500</v>
      </c>
    </row>
    <row r="999" spans="1:20" x14ac:dyDescent="0.15">
      <c r="A999" s="16">
        <v>380997</v>
      </c>
      <c r="B999" s="16" t="s">
        <v>230</v>
      </c>
      <c r="C999" s="16">
        <v>1</v>
      </c>
      <c r="D999" s="16">
        <v>2</v>
      </c>
      <c r="E999" s="20">
        <v>333</v>
      </c>
      <c r="F999" s="19" t="s">
        <v>3967</v>
      </c>
      <c r="I999">
        <v>5204813</v>
      </c>
      <c r="J999" t="s">
        <v>3968</v>
      </c>
      <c r="K999">
        <v>7084000</v>
      </c>
      <c r="L999" t="s">
        <v>3969</v>
      </c>
      <c r="M999">
        <v>500000</v>
      </c>
      <c r="N999" t="s">
        <v>3970</v>
      </c>
      <c r="O999">
        <v>166</v>
      </c>
      <c r="P999" t="s">
        <v>3971</v>
      </c>
      <c r="Q999">
        <v>0</v>
      </c>
      <c r="R999" t="s">
        <v>3972</v>
      </c>
      <c r="S999">
        <v>-3500</v>
      </c>
      <c r="T999" s="7" t="str">
        <f t="shared" si="15"/>
        <v>hp_3383128;atk_2833600;hit_500000;miss_166;cirt_0;cirtSub_-3500</v>
      </c>
    </row>
    <row r="1000" spans="1:20" x14ac:dyDescent="0.15">
      <c r="A1000" s="16">
        <v>380998</v>
      </c>
      <c r="B1000" s="16" t="s">
        <v>230</v>
      </c>
      <c r="C1000" s="16">
        <v>1</v>
      </c>
      <c r="D1000" s="16">
        <v>2</v>
      </c>
      <c r="E1000" s="20">
        <v>333</v>
      </c>
      <c r="F1000" s="19" t="s">
        <v>3967</v>
      </c>
      <c r="I1000">
        <v>5204813</v>
      </c>
      <c r="J1000" t="s">
        <v>3968</v>
      </c>
      <c r="K1000">
        <v>7084000</v>
      </c>
      <c r="L1000" t="s">
        <v>3969</v>
      </c>
      <c r="M1000">
        <v>500000</v>
      </c>
      <c r="N1000" t="s">
        <v>3970</v>
      </c>
      <c r="O1000">
        <v>166</v>
      </c>
      <c r="P1000" t="s">
        <v>3971</v>
      </c>
      <c r="Q1000">
        <v>0</v>
      </c>
      <c r="R1000" t="s">
        <v>3972</v>
      </c>
      <c r="S1000">
        <v>-3500</v>
      </c>
      <c r="T1000" s="7" t="str">
        <f t="shared" si="15"/>
        <v>hp_3383128;atk_2833600;hit_500000;miss_166;cirt_0;cirtSub_-3500</v>
      </c>
    </row>
    <row r="1001" spans="1:20" x14ac:dyDescent="0.15">
      <c r="A1001" s="16">
        <v>380999</v>
      </c>
      <c r="B1001" s="16" t="s">
        <v>230</v>
      </c>
      <c r="C1001" s="16">
        <v>1</v>
      </c>
      <c r="D1001" s="16">
        <v>2</v>
      </c>
      <c r="E1001" s="20">
        <v>334</v>
      </c>
      <c r="F1001" s="19" t="s">
        <v>3967</v>
      </c>
      <c r="I1001">
        <v>5233355</v>
      </c>
      <c r="J1001" t="s">
        <v>3968</v>
      </c>
      <c r="K1001">
        <v>7150000</v>
      </c>
      <c r="L1001" t="s">
        <v>3969</v>
      </c>
      <c r="M1001">
        <v>500000</v>
      </c>
      <c r="N1001" t="s">
        <v>3970</v>
      </c>
      <c r="O1001">
        <v>167</v>
      </c>
      <c r="P1001" t="s">
        <v>3971</v>
      </c>
      <c r="Q1001">
        <v>0</v>
      </c>
      <c r="R1001" t="s">
        <v>3972</v>
      </c>
      <c r="S1001">
        <v>-3500</v>
      </c>
      <c r="T1001" s="7" t="str">
        <f t="shared" si="15"/>
        <v>hp_3401680;atk_2860000;hit_500000;miss_167;cirt_0;cirtSub_-3500</v>
      </c>
    </row>
    <row r="1002" spans="1:20" x14ac:dyDescent="0.15">
      <c r="A1002" s="16">
        <v>381000</v>
      </c>
      <c r="B1002" s="16" t="s">
        <v>230</v>
      </c>
      <c r="C1002" s="16">
        <v>1</v>
      </c>
      <c r="D1002" s="16">
        <v>2</v>
      </c>
      <c r="E1002" s="20">
        <v>334</v>
      </c>
      <c r="F1002" s="19" t="s">
        <v>3967</v>
      </c>
      <c r="I1002">
        <v>5233355</v>
      </c>
      <c r="J1002" t="s">
        <v>3968</v>
      </c>
      <c r="K1002">
        <v>7150000</v>
      </c>
      <c r="L1002" t="s">
        <v>3969</v>
      </c>
      <c r="M1002">
        <v>500000</v>
      </c>
      <c r="N1002" t="s">
        <v>3970</v>
      </c>
      <c r="O1002">
        <v>167</v>
      </c>
      <c r="P1002" t="s">
        <v>3971</v>
      </c>
      <c r="Q1002">
        <v>0</v>
      </c>
      <c r="R1002" t="s">
        <v>3972</v>
      </c>
      <c r="S1002">
        <v>-3500</v>
      </c>
      <c r="T1002" s="7" t="str">
        <f t="shared" si="15"/>
        <v>hp_3401680;atk_2860000;hit_500000;miss_167;cirt_0;cirtSub_-3500</v>
      </c>
    </row>
    <row r="1003" spans="1:20" x14ac:dyDescent="0.15">
      <c r="A1003" s="16">
        <v>381001</v>
      </c>
      <c r="B1003" s="16" t="s">
        <v>230</v>
      </c>
      <c r="C1003" s="16">
        <v>1</v>
      </c>
      <c r="D1003" s="16">
        <v>2</v>
      </c>
      <c r="E1003" s="20">
        <v>334</v>
      </c>
      <c r="F1003" s="19" t="s">
        <v>3967</v>
      </c>
      <c r="I1003">
        <v>5233355</v>
      </c>
      <c r="J1003" t="s">
        <v>3968</v>
      </c>
      <c r="K1003">
        <v>7150000</v>
      </c>
      <c r="L1003" t="s">
        <v>3969</v>
      </c>
      <c r="M1003">
        <v>500000</v>
      </c>
      <c r="N1003" t="s">
        <v>3970</v>
      </c>
      <c r="O1003">
        <v>167</v>
      </c>
      <c r="P1003" t="s">
        <v>3971</v>
      </c>
      <c r="Q1003">
        <v>0</v>
      </c>
      <c r="R1003" t="s">
        <v>3972</v>
      </c>
      <c r="S1003">
        <v>-3500</v>
      </c>
      <c r="T1003" s="7" t="str">
        <f t="shared" si="15"/>
        <v>hp_3401680;atk_2860000;hit_500000;miss_167;cirt_0;cirtSub_-3500</v>
      </c>
    </row>
    <row r="1004" spans="1:20" x14ac:dyDescent="0.15">
      <c r="A1004" s="16">
        <v>381002</v>
      </c>
      <c r="B1004" s="16" t="s">
        <v>230</v>
      </c>
      <c r="C1004" s="16">
        <v>1</v>
      </c>
      <c r="D1004" s="16">
        <v>2</v>
      </c>
      <c r="E1004" s="20">
        <v>335</v>
      </c>
      <c r="F1004" s="19" t="s">
        <v>3967</v>
      </c>
      <c r="I1004">
        <v>5261897</v>
      </c>
      <c r="J1004" t="s">
        <v>3968</v>
      </c>
      <c r="K1004">
        <v>7216000</v>
      </c>
      <c r="L1004" t="s">
        <v>3969</v>
      </c>
      <c r="M1004">
        <v>500000</v>
      </c>
      <c r="N1004" t="s">
        <v>3970</v>
      </c>
      <c r="O1004">
        <v>167</v>
      </c>
      <c r="P1004" t="s">
        <v>3971</v>
      </c>
      <c r="Q1004">
        <v>0</v>
      </c>
      <c r="R1004" t="s">
        <v>3972</v>
      </c>
      <c r="S1004">
        <v>-3500</v>
      </c>
      <c r="T1004" s="7" t="str">
        <f t="shared" si="15"/>
        <v>hp_3420233;atk_2886400;hit_500000;miss_167;cirt_0;cirtSub_-3500</v>
      </c>
    </row>
    <row r="1005" spans="1:20" x14ac:dyDescent="0.15">
      <c r="A1005" s="16">
        <v>381003</v>
      </c>
      <c r="B1005" s="16" t="s">
        <v>230</v>
      </c>
      <c r="C1005" s="16">
        <v>1</v>
      </c>
      <c r="D1005" s="16">
        <v>2</v>
      </c>
      <c r="E1005" s="20">
        <v>335</v>
      </c>
      <c r="F1005" s="19" t="s">
        <v>3967</v>
      </c>
      <c r="I1005">
        <v>5261897</v>
      </c>
      <c r="J1005" t="s">
        <v>3968</v>
      </c>
      <c r="K1005">
        <v>7216000</v>
      </c>
      <c r="L1005" t="s">
        <v>3969</v>
      </c>
      <c r="M1005">
        <v>500000</v>
      </c>
      <c r="N1005" t="s">
        <v>3970</v>
      </c>
      <c r="O1005">
        <v>167</v>
      </c>
      <c r="P1005" t="s">
        <v>3971</v>
      </c>
      <c r="Q1005">
        <v>0</v>
      </c>
      <c r="R1005" t="s">
        <v>3972</v>
      </c>
      <c r="S1005">
        <v>-3500</v>
      </c>
      <c r="T1005" s="7" t="str">
        <f t="shared" si="15"/>
        <v>hp_3420233;atk_2886400;hit_500000;miss_167;cirt_0;cirtSub_-3500</v>
      </c>
    </row>
    <row r="1006" spans="1:20" x14ac:dyDescent="0.15">
      <c r="A1006" s="16">
        <v>381004</v>
      </c>
      <c r="B1006" s="16" t="s">
        <v>230</v>
      </c>
      <c r="C1006" s="16">
        <v>1</v>
      </c>
      <c r="D1006" s="16">
        <v>2</v>
      </c>
      <c r="E1006" s="20">
        <v>335</v>
      </c>
      <c r="F1006" s="19" t="s">
        <v>3967</v>
      </c>
      <c r="I1006">
        <v>5261897</v>
      </c>
      <c r="J1006" t="s">
        <v>3968</v>
      </c>
      <c r="K1006">
        <v>7216000</v>
      </c>
      <c r="L1006" t="s">
        <v>3969</v>
      </c>
      <c r="M1006">
        <v>500000</v>
      </c>
      <c r="N1006" t="s">
        <v>3970</v>
      </c>
      <c r="O1006">
        <v>167</v>
      </c>
      <c r="P1006" t="s">
        <v>3971</v>
      </c>
      <c r="Q1006">
        <v>0</v>
      </c>
      <c r="R1006" t="s">
        <v>3972</v>
      </c>
      <c r="S1006">
        <v>-3500</v>
      </c>
      <c r="T1006" s="7" t="str">
        <f t="shared" si="15"/>
        <v>hp_3420233;atk_2886400;hit_500000;miss_167;cirt_0;cirtSub_-3500</v>
      </c>
    </row>
    <row r="1007" spans="1:20" x14ac:dyDescent="0.15">
      <c r="A1007" s="16">
        <v>381005</v>
      </c>
      <c r="B1007" s="16" t="s">
        <v>230</v>
      </c>
      <c r="C1007" s="16">
        <v>1</v>
      </c>
      <c r="D1007" s="16">
        <v>2</v>
      </c>
      <c r="E1007" s="20">
        <v>336</v>
      </c>
      <c r="F1007" s="19" t="s">
        <v>3967</v>
      </c>
      <c r="I1007">
        <v>5290439</v>
      </c>
      <c r="J1007" t="s">
        <v>3968</v>
      </c>
      <c r="K1007">
        <v>7282000</v>
      </c>
      <c r="L1007" t="s">
        <v>3969</v>
      </c>
      <c r="M1007">
        <v>500000</v>
      </c>
      <c r="N1007" t="s">
        <v>3970</v>
      </c>
      <c r="O1007">
        <v>168</v>
      </c>
      <c r="P1007" t="s">
        <v>3971</v>
      </c>
      <c r="Q1007">
        <v>0</v>
      </c>
      <c r="R1007" t="s">
        <v>3972</v>
      </c>
      <c r="S1007">
        <v>-3500</v>
      </c>
      <c r="T1007" s="7" t="str">
        <f t="shared" si="15"/>
        <v>hp_3438785;atk_2912800;hit_500000;miss_168;cirt_0;cirtSub_-3500</v>
      </c>
    </row>
    <row r="1008" spans="1:20" x14ac:dyDescent="0.15">
      <c r="A1008" s="16">
        <v>381006</v>
      </c>
      <c r="B1008" s="16" t="s">
        <v>230</v>
      </c>
      <c r="C1008" s="16">
        <v>1</v>
      </c>
      <c r="D1008" s="16">
        <v>2</v>
      </c>
      <c r="E1008" s="20">
        <v>336</v>
      </c>
      <c r="F1008" s="19" t="s">
        <v>3967</v>
      </c>
      <c r="I1008">
        <v>5290439</v>
      </c>
      <c r="J1008" t="s">
        <v>3968</v>
      </c>
      <c r="K1008">
        <v>7282000</v>
      </c>
      <c r="L1008" t="s">
        <v>3969</v>
      </c>
      <c r="M1008">
        <v>500000</v>
      </c>
      <c r="N1008" t="s">
        <v>3970</v>
      </c>
      <c r="O1008">
        <v>168</v>
      </c>
      <c r="P1008" t="s">
        <v>3971</v>
      </c>
      <c r="Q1008">
        <v>0</v>
      </c>
      <c r="R1008" t="s">
        <v>3972</v>
      </c>
      <c r="S1008">
        <v>-3500</v>
      </c>
      <c r="T1008" s="7" t="str">
        <f t="shared" si="15"/>
        <v>hp_3438785;atk_2912800;hit_500000;miss_168;cirt_0;cirtSub_-3500</v>
      </c>
    </row>
    <row r="1009" spans="1:20" x14ac:dyDescent="0.15">
      <c r="A1009" s="16">
        <v>381007</v>
      </c>
      <c r="B1009" s="16" t="s">
        <v>230</v>
      </c>
      <c r="C1009" s="16">
        <v>1</v>
      </c>
      <c r="D1009" s="16">
        <v>2</v>
      </c>
      <c r="E1009" s="20">
        <v>336</v>
      </c>
      <c r="F1009" s="19" t="s">
        <v>3967</v>
      </c>
      <c r="I1009">
        <v>5290439</v>
      </c>
      <c r="J1009" t="s">
        <v>3968</v>
      </c>
      <c r="K1009">
        <v>7282000</v>
      </c>
      <c r="L1009" t="s">
        <v>3969</v>
      </c>
      <c r="M1009">
        <v>500000</v>
      </c>
      <c r="N1009" t="s">
        <v>3970</v>
      </c>
      <c r="O1009">
        <v>168</v>
      </c>
      <c r="P1009" t="s">
        <v>3971</v>
      </c>
      <c r="Q1009">
        <v>0</v>
      </c>
      <c r="R1009" t="s">
        <v>3972</v>
      </c>
      <c r="S1009">
        <v>-3500</v>
      </c>
      <c r="T1009" s="7" t="str">
        <f t="shared" si="15"/>
        <v>hp_3438785;atk_2912800;hit_500000;miss_168;cirt_0;cirtSub_-3500</v>
      </c>
    </row>
    <row r="1010" spans="1:20" x14ac:dyDescent="0.15">
      <c r="A1010" s="16">
        <v>381008</v>
      </c>
      <c r="B1010" s="16" t="s">
        <v>230</v>
      </c>
      <c r="C1010" s="16">
        <v>1</v>
      </c>
      <c r="D1010" s="16">
        <v>2</v>
      </c>
      <c r="E1010" s="20">
        <v>337</v>
      </c>
      <c r="F1010" s="19" t="s">
        <v>3967</v>
      </c>
      <c r="I1010">
        <v>5318981</v>
      </c>
      <c r="J1010" t="s">
        <v>3968</v>
      </c>
      <c r="K1010">
        <v>7348000</v>
      </c>
      <c r="L1010" t="s">
        <v>3969</v>
      </c>
      <c r="M1010">
        <v>500000</v>
      </c>
      <c r="N1010" t="s">
        <v>3970</v>
      </c>
      <c r="O1010">
        <v>168</v>
      </c>
      <c r="P1010" t="s">
        <v>3971</v>
      </c>
      <c r="Q1010">
        <v>0</v>
      </c>
      <c r="R1010" t="s">
        <v>3972</v>
      </c>
      <c r="S1010">
        <v>-3500</v>
      </c>
      <c r="T1010" s="7" t="str">
        <f t="shared" si="15"/>
        <v>hp_3457337;atk_2939200;hit_500000;miss_168;cirt_0;cirtSub_-3500</v>
      </c>
    </row>
    <row r="1011" spans="1:20" x14ac:dyDescent="0.15">
      <c r="A1011" s="16">
        <v>381009</v>
      </c>
      <c r="B1011" s="16" t="s">
        <v>230</v>
      </c>
      <c r="C1011" s="16">
        <v>1</v>
      </c>
      <c r="D1011" s="16">
        <v>2</v>
      </c>
      <c r="E1011" s="20">
        <v>337</v>
      </c>
      <c r="F1011" s="19" t="s">
        <v>3967</v>
      </c>
      <c r="I1011">
        <v>5318981</v>
      </c>
      <c r="J1011" t="s">
        <v>3968</v>
      </c>
      <c r="K1011">
        <v>7348000</v>
      </c>
      <c r="L1011" t="s">
        <v>3969</v>
      </c>
      <c r="M1011">
        <v>500000</v>
      </c>
      <c r="N1011" t="s">
        <v>3970</v>
      </c>
      <c r="O1011">
        <v>168</v>
      </c>
      <c r="P1011" t="s">
        <v>3971</v>
      </c>
      <c r="Q1011">
        <v>0</v>
      </c>
      <c r="R1011" t="s">
        <v>3972</v>
      </c>
      <c r="S1011">
        <v>-3500</v>
      </c>
      <c r="T1011" s="7" t="str">
        <f t="shared" si="15"/>
        <v>hp_3457337;atk_2939200;hit_500000;miss_168;cirt_0;cirtSub_-3500</v>
      </c>
    </row>
    <row r="1012" spans="1:20" x14ac:dyDescent="0.15">
      <c r="A1012" s="16">
        <v>381010</v>
      </c>
      <c r="B1012" s="16" t="s">
        <v>230</v>
      </c>
      <c r="C1012" s="16">
        <v>1</v>
      </c>
      <c r="D1012" s="16">
        <v>2</v>
      </c>
      <c r="E1012" s="20">
        <v>337</v>
      </c>
      <c r="F1012" s="19" t="s">
        <v>3967</v>
      </c>
      <c r="I1012">
        <v>5318981</v>
      </c>
      <c r="J1012" t="s">
        <v>3968</v>
      </c>
      <c r="K1012">
        <v>7348000</v>
      </c>
      <c r="L1012" t="s">
        <v>3969</v>
      </c>
      <c r="M1012">
        <v>500000</v>
      </c>
      <c r="N1012" t="s">
        <v>3970</v>
      </c>
      <c r="O1012">
        <v>168</v>
      </c>
      <c r="P1012" t="s">
        <v>3971</v>
      </c>
      <c r="Q1012">
        <v>0</v>
      </c>
      <c r="R1012" t="s">
        <v>3972</v>
      </c>
      <c r="S1012">
        <v>-3500</v>
      </c>
      <c r="T1012" s="7" t="str">
        <f t="shared" si="15"/>
        <v>hp_3457337;atk_2939200;hit_500000;miss_168;cirt_0;cirtSub_-3500</v>
      </c>
    </row>
    <row r="1013" spans="1:20" x14ac:dyDescent="0.15">
      <c r="A1013" s="16">
        <v>381011</v>
      </c>
      <c r="B1013" s="16" t="s">
        <v>230</v>
      </c>
      <c r="C1013" s="16">
        <v>1</v>
      </c>
      <c r="D1013" s="16">
        <v>2</v>
      </c>
      <c r="E1013" s="20">
        <v>338</v>
      </c>
      <c r="F1013" s="19" t="s">
        <v>3967</v>
      </c>
      <c r="I1013">
        <v>5347524</v>
      </c>
      <c r="J1013" t="s">
        <v>3968</v>
      </c>
      <c r="K1013">
        <v>7414000</v>
      </c>
      <c r="L1013" t="s">
        <v>3969</v>
      </c>
      <c r="M1013">
        <v>500000</v>
      </c>
      <c r="N1013" t="s">
        <v>3970</v>
      </c>
      <c r="O1013">
        <v>169</v>
      </c>
      <c r="P1013" t="s">
        <v>3971</v>
      </c>
      <c r="Q1013">
        <v>0</v>
      </c>
      <c r="R1013" t="s">
        <v>3972</v>
      </c>
      <c r="S1013">
        <v>-3500</v>
      </c>
      <c r="T1013" s="7" t="str">
        <f t="shared" si="15"/>
        <v>hp_3475890;atk_2965600;hit_500000;miss_169;cirt_0;cirtSub_-3500</v>
      </c>
    </row>
    <row r="1014" spans="1:20" x14ac:dyDescent="0.15">
      <c r="A1014" s="16">
        <v>381012</v>
      </c>
      <c r="B1014" s="16" t="s">
        <v>230</v>
      </c>
      <c r="C1014" s="16">
        <v>1</v>
      </c>
      <c r="D1014" s="16">
        <v>2</v>
      </c>
      <c r="E1014" s="20">
        <v>338</v>
      </c>
      <c r="F1014" s="19" t="s">
        <v>3967</v>
      </c>
      <c r="I1014">
        <v>5347524</v>
      </c>
      <c r="J1014" t="s">
        <v>3968</v>
      </c>
      <c r="K1014">
        <v>7414000</v>
      </c>
      <c r="L1014" t="s">
        <v>3969</v>
      </c>
      <c r="M1014">
        <v>500000</v>
      </c>
      <c r="N1014" t="s">
        <v>3970</v>
      </c>
      <c r="O1014">
        <v>169</v>
      </c>
      <c r="P1014" t="s">
        <v>3971</v>
      </c>
      <c r="Q1014">
        <v>0</v>
      </c>
      <c r="R1014" t="s">
        <v>3972</v>
      </c>
      <c r="S1014">
        <v>-3500</v>
      </c>
      <c r="T1014" s="7" t="str">
        <f t="shared" si="15"/>
        <v>hp_3475890;atk_2965600;hit_500000;miss_169;cirt_0;cirtSub_-3500</v>
      </c>
    </row>
    <row r="1015" spans="1:20" x14ac:dyDescent="0.15">
      <c r="A1015" s="16">
        <v>381013</v>
      </c>
      <c r="B1015" s="16" t="s">
        <v>230</v>
      </c>
      <c r="C1015" s="16">
        <v>1</v>
      </c>
      <c r="D1015" s="16">
        <v>2</v>
      </c>
      <c r="E1015" s="20">
        <v>338</v>
      </c>
      <c r="F1015" s="19" t="s">
        <v>3967</v>
      </c>
      <c r="I1015">
        <v>5347524</v>
      </c>
      <c r="J1015" t="s">
        <v>3968</v>
      </c>
      <c r="K1015">
        <v>7414000</v>
      </c>
      <c r="L1015" t="s">
        <v>3969</v>
      </c>
      <c r="M1015">
        <v>500000</v>
      </c>
      <c r="N1015" t="s">
        <v>3970</v>
      </c>
      <c r="O1015">
        <v>169</v>
      </c>
      <c r="P1015" t="s">
        <v>3971</v>
      </c>
      <c r="Q1015">
        <v>0</v>
      </c>
      <c r="R1015" t="s">
        <v>3972</v>
      </c>
      <c r="S1015">
        <v>-3500</v>
      </c>
      <c r="T1015" s="7" t="str">
        <f t="shared" si="15"/>
        <v>hp_3475890;atk_2965600;hit_500000;miss_169;cirt_0;cirtSub_-3500</v>
      </c>
    </row>
    <row r="1016" spans="1:20" x14ac:dyDescent="0.15">
      <c r="A1016" s="16">
        <v>381014</v>
      </c>
      <c r="B1016" s="16" t="s">
        <v>230</v>
      </c>
      <c r="C1016" s="16">
        <v>1</v>
      </c>
      <c r="D1016" s="16">
        <v>2</v>
      </c>
      <c r="E1016" s="20">
        <v>339</v>
      </c>
      <c r="F1016" s="19" t="s">
        <v>3967</v>
      </c>
      <c r="I1016">
        <v>5376066</v>
      </c>
      <c r="J1016" t="s">
        <v>3968</v>
      </c>
      <c r="K1016">
        <v>7480000</v>
      </c>
      <c r="L1016" t="s">
        <v>3969</v>
      </c>
      <c r="M1016">
        <v>500000</v>
      </c>
      <c r="N1016" t="s">
        <v>3970</v>
      </c>
      <c r="O1016">
        <v>169</v>
      </c>
      <c r="P1016" t="s">
        <v>3971</v>
      </c>
      <c r="Q1016">
        <v>0</v>
      </c>
      <c r="R1016" t="s">
        <v>3972</v>
      </c>
      <c r="S1016">
        <v>-3500</v>
      </c>
      <c r="T1016" s="7" t="str">
        <f t="shared" si="15"/>
        <v>hp_3494442;atk_2992000;hit_500000;miss_169;cirt_0;cirtSub_-3500</v>
      </c>
    </row>
    <row r="1017" spans="1:20" x14ac:dyDescent="0.15">
      <c r="A1017" s="16">
        <v>381015</v>
      </c>
      <c r="B1017" s="16" t="s">
        <v>230</v>
      </c>
      <c r="C1017" s="16">
        <v>1</v>
      </c>
      <c r="D1017" s="16">
        <v>2</v>
      </c>
      <c r="E1017" s="20">
        <v>339</v>
      </c>
      <c r="F1017" s="19" t="s">
        <v>3967</v>
      </c>
      <c r="I1017">
        <v>5376066</v>
      </c>
      <c r="J1017" t="s">
        <v>3968</v>
      </c>
      <c r="K1017">
        <v>7480000</v>
      </c>
      <c r="L1017" t="s">
        <v>3969</v>
      </c>
      <c r="M1017">
        <v>500000</v>
      </c>
      <c r="N1017" t="s">
        <v>3970</v>
      </c>
      <c r="O1017">
        <v>169</v>
      </c>
      <c r="P1017" t="s">
        <v>3971</v>
      </c>
      <c r="Q1017">
        <v>0</v>
      </c>
      <c r="R1017" t="s">
        <v>3972</v>
      </c>
      <c r="S1017">
        <v>-3500</v>
      </c>
      <c r="T1017" s="7" t="str">
        <f t="shared" si="15"/>
        <v>hp_3494442;atk_2992000;hit_500000;miss_169;cirt_0;cirtSub_-3500</v>
      </c>
    </row>
    <row r="1018" spans="1:20" x14ac:dyDescent="0.15">
      <c r="A1018" s="16">
        <v>381016</v>
      </c>
      <c r="B1018" s="16" t="s">
        <v>230</v>
      </c>
      <c r="C1018" s="16">
        <v>1</v>
      </c>
      <c r="D1018" s="16">
        <v>2</v>
      </c>
      <c r="E1018" s="20">
        <v>339</v>
      </c>
      <c r="F1018" s="19" t="s">
        <v>3967</v>
      </c>
      <c r="I1018">
        <v>5376066</v>
      </c>
      <c r="J1018" t="s">
        <v>3968</v>
      </c>
      <c r="K1018">
        <v>7480000</v>
      </c>
      <c r="L1018" t="s">
        <v>3969</v>
      </c>
      <c r="M1018">
        <v>500000</v>
      </c>
      <c r="N1018" t="s">
        <v>3970</v>
      </c>
      <c r="O1018">
        <v>169</v>
      </c>
      <c r="P1018" t="s">
        <v>3971</v>
      </c>
      <c r="Q1018">
        <v>0</v>
      </c>
      <c r="R1018" t="s">
        <v>3972</v>
      </c>
      <c r="S1018">
        <v>-3500</v>
      </c>
      <c r="T1018" s="7" t="str">
        <f t="shared" si="15"/>
        <v>hp_3494442;atk_2992000;hit_500000;miss_169;cirt_0;cirtSub_-3500</v>
      </c>
    </row>
    <row r="1019" spans="1:20" x14ac:dyDescent="0.15">
      <c r="A1019" s="16">
        <v>381017</v>
      </c>
      <c r="B1019" s="16" t="s">
        <v>230</v>
      </c>
      <c r="C1019" s="16">
        <v>1</v>
      </c>
      <c r="D1019" s="16">
        <v>2</v>
      </c>
      <c r="E1019" s="20">
        <v>340</v>
      </c>
      <c r="F1019" s="19" t="s">
        <v>3967</v>
      </c>
      <c r="I1019">
        <v>5404608</v>
      </c>
      <c r="J1019" t="s">
        <v>3968</v>
      </c>
      <c r="K1019">
        <v>7546000</v>
      </c>
      <c r="L1019" t="s">
        <v>3969</v>
      </c>
      <c r="M1019">
        <v>500000</v>
      </c>
      <c r="N1019" t="s">
        <v>3970</v>
      </c>
      <c r="O1019">
        <v>170</v>
      </c>
      <c r="P1019" t="s">
        <v>3971</v>
      </c>
      <c r="Q1019">
        <v>0</v>
      </c>
      <c r="R1019" t="s">
        <v>3972</v>
      </c>
      <c r="S1019">
        <v>-3500</v>
      </c>
      <c r="T1019" s="7" t="str">
        <f t="shared" si="15"/>
        <v>hp_3512995;atk_3018400;hit_500000;miss_170;cirt_0;cirtSub_-3500</v>
      </c>
    </row>
    <row r="1020" spans="1:20" x14ac:dyDescent="0.15">
      <c r="A1020" s="16">
        <v>381018</v>
      </c>
      <c r="B1020" s="16" t="s">
        <v>230</v>
      </c>
      <c r="C1020" s="16">
        <v>1</v>
      </c>
      <c r="D1020" s="16">
        <v>2</v>
      </c>
      <c r="E1020" s="20">
        <v>340</v>
      </c>
      <c r="F1020" s="19" t="s">
        <v>3967</v>
      </c>
      <c r="I1020">
        <v>5404608</v>
      </c>
      <c r="J1020" t="s">
        <v>3968</v>
      </c>
      <c r="K1020">
        <v>7546000</v>
      </c>
      <c r="L1020" t="s">
        <v>3969</v>
      </c>
      <c r="M1020">
        <v>500000</v>
      </c>
      <c r="N1020" t="s">
        <v>3970</v>
      </c>
      <c r="O1020">
        <v>170</v>
      </c>
      <c r="P1020" t="s">
        <v>3971</v>
      </c>
      <c r="Q1020">
        <v>0</v>
      </c>
      <c r="R1020" t="s">
        <v>3972</v>
      </c>
      <c r="S1020">
        <v>-3500</v>
      </c>
      <c r="T1020" s="7" t="str">
        <f t="shared" si="15"/>
        <v>hp_3512995;atk_3018400;hit_500000;miss_170;cirt_0;cirtSub_-3500</v>
      </c>
    </row>
    <row r="1021" spans="1:20" x14ac:dyDescent="0.15">
      <c r="A1021" s="16">
        <v>381019</v>
      </c>
      <c r="B1021" s="16" t="s">
        <v>230</v>
      </c>
      <c r="C1021" s="16">
        <v>1</v>
      </c>
      <c r="D1021" s="16">
        <v>2</v>
      </c>
      <c r="E1021" s="20">
        <v>340</v>
      </c>
      <c r="F1021" s="19" t="s">
        <v>3967</v>
      </c>
      <c r="I1021">
        <v>5404608</v>
      </c>
      <c r="J1021" t="s">
        <v>3968</v>
      </c>
      <c r="K1021">
        <v>7546000</v>
      </c>
      <c r="L1021" t="s">
        <v>3969</v>
      </c>
      <c r="M1021">
        <v>500000</v>
      </c>
      <c r="N1021" t="s">
        <v>3970</v>
      </c>
      <c r="O1021">
        <v>170</v>
      </c>
      <c r="P1021" t="s">
        <v>3971</v>
      </c>
      <c r="Q1021">
        <v>0</v>
      </c>
      <c r="R1021" t="s">
        <v>3972</v>
      </c>
      <c r="S1021">
        <v>-3500</v>
      </c>
      <c r="T1021" s="7" t="str">
        <f t="shared" si="15"/>
        <v>hp_3512995;atk_3018400;hit_500000;miss_170;cirt_0;cirtSub_-3500</v>
      </c>
    </row>
    <row r="1022" spans="1:20" x14ac:dyDescent="0.15">
      <c r="A1022" s="16">
        <v>381020</v>
      </c>
      <c r="B1022" s="16" t="s">
        <v>230</v>
      </c>
      <c r="C1022" s="16">
        <v>1</v>
      </c>
      <c r="D1022" s="16">
        <v>2</v>
      </c>
      <c r="E1022" s="20">
        <v>341</v>
      </c>
      <c r="F1022" s="19" t="s">
        <v>3967</v>
      </c>
      <c r="I1022">
        <v>5433150</v>
      </c>
      <c r="J1022" t="s">
        <v>3968</v>
      </c>
      <c r="K1022">
        <v>7612000</v>
      </c>
      <c r="L1022" t="s">
        <v>3969</v>
      </c>
      <c r="M1022">
        <v>500000</v>
      </c>
      <c r="N1022" t="s">
        <v>3970</v>
      </c>
      <c r="O1022">
        <v>170</v>
      </c>
      <c r="P1022" t="s">
        <v>3971</v>
      </c>
      <c r="Q1022">
        <v>0</v>
      </c>
      <c r="R1022" t="s">
        <v>3972</v>
      </c>
      <c r="S1022">
        <v>-3500</v>
      </c>
      <c r="T1022" s="7" t="str">
        <f t="shared" si="15"/>
        <v>hp_3531547;atk_3044800;hit_500000;miss_170;cirt_0;cirtSub_-3500</v>
      </c>
    </row>
    <row r="1023" spans="1:20" x14ac:dyDescent="0.15">
      <c r="A1023" s="16">
        <v>381021</v>
      </c>
      <c r="B1023" s="16" t="s">
        <v>230</v>
      </c>
      <c r="C1023" s="16">
        <v>1</v>
      </c>
      <c r="D1023" s="16">
        <v>2</v>
      </c>
      <c r="E1023" s="20">
        <v>341</v>
      </c>
      <c r="F1023" s="19" t="s">
        <v>3967</v>
      </c>
      <c r="I1023">
        <v>5433150</v>
      </c>
      <c r="J1023" t="s">
        <v>3968</v>
      </c>
      <c r="K1023">
        <v>7612000</v>
      </c>
      <c r="L1023" t="s">
        <v>3969</v>
      </c>
      <c r="M1023">
        <v>500000</v>
      </c>
      <c r="N1023" t="s">
        <v>3970</v>
      </c>
      <c r="O1023">
        <v>170</v>
      </c>
      <c r="P1023" t="s">
        <v>3971</v>
      </c>
      <c r="Q1023">
        <v>0</v>
      </c>
      <c r="R1023" t="s">
        <v>3972</v>
      </c>
      <c r="S1023">
        <v>-3500</v>
      </c>
      <c r="T1023" s="7" t="str">
        <f t="shared" si="15"/>
        <v>hp_3531547;atk_3044800;hit_500000;miss_170;cirt_0;cirtSub_-3500</v>
      </c>
    </row>
    <row r="1024" spans="1:20" x14ac:dyDescent="0.15">
      <c r="A1024" s="16">
        <v>381022</v>
      </c>
      <c r="B1024" s="16" t="s">
        <v>230</v>
      </c>
      <c r="C1024" s="16">
        <v>1</v>
      </c>
      <c r="D1024" s="16">
        <v>2</v>
      </c>
      <c r="E1024" s="20">
        <v>341</v>
      </c>
      <c r="F1024" s="19" t="s">
        <v>3967</v>
      </c>
      <c r="I1024">
        <v>5433150</v>
      </c>
      <c r="J1024" t="s">
        <v>3968</v>
      </c>
      <c r="K1024">
        <v>7612000</v>
      </c>
      <c r="L1024" t="s">
        <v>3969</v>
      </c>
      <c r="M1024">
        <v>500000</v>
      </c>
      <c r="N1024" t="s">
        <v>3970</v>
      </c>
      <c r="O1024">
        <v>170</v>
      </c>
      <c r="P1024" t="s">
        <v>3971</v>
      </c>
      <c r="Q1024">
        <v>0</v>
      </c>
      <c r="R1024" t="s">
        <v>3972</v>
      </c>
      <c r="S1024">
        <v>-3500</v>
      </c>
      <c r="T1024" s="7" t="str">
        <f t="shared" si="15"/>
        <v>hp_3531547;atk_3044800;hit_500000;miss_170;cirt_0;cirtSub_-3500</v>
      </c>
    </row>
    <row r="1025" spans="1:20" x14ac:dyDescent="0.15">
      <c r="A1025" s="16">
        <v>381023</v>
      </c>
      <c r="B1025" s="16" t="s">
        <v>230</v>
      </c>
      <c r="C1025" s="16">
        <v>1</v>
      </c>
      <c r="D1025" s="16">
        <v>2</v>
      </c>
      <c r="E1025" s="20">
        <v>342</v>
      </c>
      <c r="F1025" s="19" t="s">
        <v>3967</v>
      </c>
      <c r="I1025">
        <v>5461692</v>
      </c>
      <c r="J1025" t="s">
        <v>3968</v>
      </c>
      <c r="K1025">
        <v>7678000</v>
      </c>
      <c r="L1025" t="s">
        <v>3969</v>
      </c>
      <c r="M1025">
        <v>500000</v>
      </c>
      <c r="N1025" t="s">
        <v>3970</v>
      </c>
      <c r="O1025">
        <v>171</v>
      </c>
      <c r="P1025" t="s">
        <v>3971</v>
      </c>
      <c r="Q1025">
        <v>0</v>
      </c>
      <c r="R1025" t="s">
        <v>3972</v>
      </c>
      <c r="S1025">
        <v>-3500</v>
      </c>
      <c r="T1025" s="7" t="str">
        <f t="shared" si="15"/>
        <v>hp_3550099;atk_3071200;hit_500000;miss_171;cirt_0;cirtSub_-3500</v>
      </c>
    </row>
    <row r="1026" spans="1:20" x14ac:dyDescent="0.15">
      <c r="A1026" s="16">
        <v>381024</v>
      </c>
      <c r="B1026" s="16" t="s">
        <v>230</v>
      </c>
      <c r="C1026" s="16">
        <v>1</v>
      </c>
      <c r="D1026" s="16">
        <v>2</v>
      </c>
      <c r="E1026" s="20">
        <v>342</v>
      </c>
      <c r="F1026" s="19" t="s">
        <v>3967</v>
      </c>
      <c r="I1026">
        <v>5461692</v>
      </c>
      <c r="J1026" t="s">
        <v>3968</v>
      </c>
      <c r="K1026">
        <v>7678000</v>
      </c>
      <c r="L1026" t="s">
        <v>3969</v>
      </c>
      <c r="M1026">
        <v>500000</v>
      </c>
      <c r="N1026" t="s">
        <v>3970</v>
      </c>
      <c r="O1026">
        <v>171</v>
      </c>
      <c r="P1026" t="s">
        <v>3971</v>
      </c>
      <c r="Q1026">
        <v>0</v>
      </c>
      <c r="R1026" t="s">
        <v>3972</v>
      </c>
      <c r="S1026">
        <v>-3500</v>
      </c>
      <c r="T1026" s="7" t="str">
        <f t="shared" si="15"/>
        <v>hp_3550099;atk_3071200;hit_500000;miss_171;cirt_0;cirtSub_-3500</v>
      </c>
    </row>
    <row r="1027" spans="1:20" x14ac:dyDescent="0.15">
      <c r="A1027" s="16">
        <v>381025</v>
      </c>
      <c r="B1027" s="16" t="s">
        <v>230</v>
      </c>
      <c r="C1027" s="16">
        <v>1</v>
      </c>
      <c r="D1027" s="16">
        <v>2</v>
      </c>
      <c r="E1027" s="20">
        <v>342</v>
      </c>
      <c r="F1027" s="19" t="s">
        <v>3967</v>
      </c>
      <c r="I1027">
        <v>5461692</v>
      </c>
      <c r="J1027" t="s">
        <v>3968</v>
      </c>
      <c r="K1027">
        <v>7678000</v>
      </c>
      <c r="L1027" t="s">
        <v>3969</v>
      </c>
      <c r="M1027">
        <v>500000</v>
      </c>
      <c r="N1027" t="s">
        <v>3970</v>
      </c>
      <c r="O1027">
        <v>171</v>
      </c>
      <c r="P1027" t="s">
        <v>3971</v>
      </c>
      <c r="Q1027">
        <v>0</v>
      </c>
      <c r="R1027" t="s">
        <v>3972</v>
      </c>
      <c r="S1027">
        <v>-3500</v>
      </c>
      <c r="T1027" s="7" t="str">
        <f t="shared" ref="T1027:T1090" si="16">F1027&amp;"_"&amp;INT(I1027*0.65)&amp;";"&amp;J1027&amp;"_"&amp;INT(K1027*0.4)&amp;";"&amp;L1027&amp;"_"&amp;M1027&amp;";"&amp;N1027&amp;"_"&amp;O1027&amp;";"&amp;P1027&amp;"_"&amp;Q1027&amp;";"&amp;R1027&amp;"_"&amp;S1027</f>
        <v>hp_3550099;atk_3071200;hit_500000;miss_171;cirt_0;cirtSub_-3500</v>
      </c>
    </row>
    <row r="1028" spans="1:20" x14ac:dyDescent="0.15">
      <c r="A1028" s="16">
        <v>381026</v>
      </c>
      <c r="B1028" s="16" t="s">
        <v>230</v>
      </c>
      <c r="C1028" s="16">
        <v>1</v>
      </c>
      <c r="D1028" s="16">
        <v>2</v>
      </c>
      <c r="E1028" s="20">
        <v>343</v>
      </c>
      <c r="F1028" s="19" t="s">
        <v>3967</v>
      </c>
      <c r="I1028">
        <v>5490234</v>
      </c>
      <c r="J1028" t="s">
        <v>3968</v>
      </c>
      <c r="K1028">
        <v>7744000</v>
      </c>
      <c r="L1028" t="s">
        <v>3969</v>
      </c>
      <c r="M1028">
        <v>500000</v>
      </c>
      <c r="N1028" t="s">
        <v>3970</v>
      </c>
      <c r="O1028">
        <v>171</v>
      </c>
      <c r="P1028" t="s">
        <v>3971</v>
      </c>
      <c r="Q1028">
        <v>0</v>
      </c>
      <c r="R1028" t="s">
        <v>3972</v>
      </c>
      <c r="S1028">
        <v>-3500</v>
      </c>
      <c r="T1028" s="7" t="str">
        <f t="shared" si="16"/>
        <v>hp_3568652;atk_3097600;hit_500000;miss_171;cirt_0;cirtSub_-3500</v>
      </c>
    </row>
    <row r="1029" spans="1:20" x14ac:dyDescent="0.15">
      <c r="A1029" s="16">
        <v>381027</v>
      </c>
      <c r="B1029" s="16" t="s">
        <v>230</v>
      </c>
      <c r="C1029" s="16">
        <v>1</v>
      </c>
      <c r="D1029" s="16">
        <v>2</v>
      </c>
      <c r="E1029" s="20">
        <v>343</v>
      </c>
      <c r="F1029" s="19" t="s">
        <v>3967</v>
      </c>
      <c r="I1029">
        <v>5490234</v>
      </c>
      <c r="J1029" t="s">
        <v>3968</v>
      </c>
      <c r="K1029">
        <v>7744000</v>
      </c>
      <c r="L1029" t="s">
        <v>3969</v>
      </c>
      <c r="M1029">
        <v>500000</v>
      </c>
      <c r="N1029" t="s">
        <v>3970</v>
      </c>
      <c r="O1029">
        <v>171</v>
      </c>
      <c r="P1029" t="s">
        <v>3971</v>
      </c>
      <c r="Q1029">
        <v>0</v>
      </c>
      <c r="R1029" t="s">
        <v>3972</v>
      </c>
      <c r="S1029">
        <v>-3500</v>
      </c>
      <c r="T1029" s="7" t="str">
        <f t="shared" si="16"/>
        <v>hp_3568652;atk_3097600;hit_500000;miss_171;cirt_0;cirtSub_-3500</v>
      </c>
    </row>
    <row r="1030" spans="1:20" x14ac:dyDescent="0.15">
      <c r="A1030" s="16">
        <v>381028</v>
      </c>
      <c r="B1030" s="16" t="s">
        <v>230</v>
      </c>
      <c r="C1030" s="16">
        <v>1</v>
      </c>
      <c r="D1030" s="16">
        <v>2</v>
      </c>
      <c r="E1030" s="20">
        <v>343</v>
      </c>
      <c r="F1030" s="19" t="s">
        <v>3967</v>
      </c>
      <c r="I1030">
        <v>5490234</v>
      </c>
      <c r="J1030" t="s">
        <v>3968</v>
      </c>
      <c r="K1030">
        <v>7744000</v>
      </c>
      <c r="L1030" t="s">
        <v>3969</v>
      </c>
      <c r="M1030">
        <v>500000</v>
      </c>
      <c r="N1030" t="s">
        <v>3970</v>
      </c>
      <c r="O1030">
        <v>171</v>
      </c>
      <c r="P1030" t="s">
        <v>3971</v>
      </c>
      <c r="Q1030">
        <v>0</v>
      </c>
      <c r="R1030" t="s">
        <v>3972</v>
      </c>
      <c r="S1030">
        <v>-3500</v>
      </c>
      <c r="T1030" s="7" t="str">
        <f t="shared" si="16"/>
        <v>hp_3568652;atk_3097600;hit_500000;miss_171;cirt_0;cirtSub_-3500</v>
      </c>
    </row>
    <row r="1031" spans="1:20" x14ac:dyDescent="0.15">
      <c r="A1031" s="16">
        <v>381029</v>
      </c>
      <c r="B1031" s="16" t="s">
        <v>230</v>
      </c>
      <c r="C1031" s="16">
        <v>1</v>
      </c>
      <c r="D1031" s="16">
        <v>2</v>
      </c>
      <c r="E1031" s="20">
        <v>344</v>
      </c>
      <c r="F1031" s="19" t="s">
        <v>3967</v>
      </c>
      <c r="I1031">
        <v>5518777</v>
      </c>
      <c r="J1031" t="s">
        <v>3968</v>
      </c>
      <c r="K1031">
        <v>7810000</v>
      </c>
      <c r="L1031" t="s">
        <v>3969</v>
      </c>
      <c r="M1031">
        <v>500000</v>
      </c>
      <c r="N1031" t="s">
        <v>3970</v>
      </c>
      <c r="O1031">
        <v>172</v>
      </c>
      <c r="P1031" t="s">
        <v>3971</v>
      </c>
      <c r="Q1031">
        <v>0</v>
      </c>
      <c r="R1031" t="s">
        <v>3972</v>
      </c>
      <c r="S1031">
        <v>-3500</v>
      </c>
      <c r="T1031" s="7" t="str">
        <f t="shared" si="16"/>
        <v>hp_3587205;atk_3124000;hit_500000;miss_172;cirt_0;cirtSub_-3500</v>
      </c>
    </row>
    <row r="1032" spans="1:20" x14ac:dyDescent="0.15">
      <c r="A1032" s="16">
        <v>381030</v>
      </c>
      <c r="B1032" s="16" t="s">
        <v>230</v>
      </c>
      <c r="C1032" s="16">
        <v>1</v>
      </c>
      <c r="D1032" s="16">
        <v>2</v>
      </c>
      <c r="E1032" s="20">
        <v>344</v>
      </c>
      <c r="F1032" s="19" t="s">
        <v>3967</v>
      </c>
      <c r="I1032">
        <v>5518777</v>
      </c>
      <c r="J1032" t="s">
        <v>3968</v>
      </c>
      <c r="K1032">
        <v>7810000</v>
      </c>
      <c r="L1032" t="s">
        <v>3969</v>
      </c>
      <c r="M1032">
        <v>500000</v>
      </c>
      <c r="N1032" t="s">
        <v>3970</v>
      </c>
      <c r="O1032">
        <v>172</v>
      </c>
      <c r="P1032" t="s">
        <v>3971</v>
      </c>
      <c r="Q1032">
        <v>0</v>
      </c>
      <c r="R1032" t="s">
        <v>3972</v>
      </c>
      <c r="S1032">
        <v>-3500</v>
      </c>
      <c r="T1032" s="7" t="str">
        <f t="shared" si="16"/>
        <v>hp_3587205;atk_3124000;hit_500000;miss_172;cirt_0;cirtSub_-3500</v>
      </c>
    </row>
    <row r="1033" spans="1:20" x14ac:dyDescent="0.15">
      <c r="A1033" s="16">
        <v>381031</v>
      </c>
      <c r="B1033" s="16" t="s">
        <v>230</v>
      </c>
      <c r="C1033" s="16">
        <v>1</v>
      </c>
      <c r="D1033" s="16">
        <v>2</v>
      </c>
      <c r="E1033" s="20">
        <v>344</v>
      </c>
      <c r="F1033" s="19" t="s">
        <v>3967</v>
      </c>
      <c r="I1033">
        <v>5518777</v>
      </c>
      <c r="J1033" t="s">
        <v>3968</v>
      </c>
      <c r="K1033">
        <v>7810000</v>
      </c>
      <c r="L1033" t="s">
        <v>3969</v>
      </c>
      <c r="M1033">
        <v>500000</v>
      </c>
      <c r="N1033" t="s">
        <v>3970</v>
      </c>
      <c r="O1033">
        <v>172</v>
      </c>
      <c r="P1033" t="s">
        <v>3971</v>
      </c>
      <c r="Q1033">
        <v>0</v>
      </c>
      <c r="R1033" t="s">
        <v>3972</v>
      </c>
      <c r="S1033">
        <v>-3500</v>
      </c>
      <c r="T1033" s="7" t="str">
        <f t="shared" si="16"/>
        <v>hp_3587205;atk_3124000;hit_500000;miss_172;cirt_0;cirtSub_-3500</v>
      </c>
    </row>
    <row r="1034" spans="1:20" x14ac:dyDescent="0.15">
      <c r="A1034" s="16">
        <v>381032</v>
      </c>
      <c r="B1034" s="16" t="s">
        <v>230</v>
      </c>
      <c r="C1034" s="16">
        <v>1</v>
      </c>
      <c r="D1034" s="16">
        <v>2</v>
      </c>
      <c r="E1034" s="20">
        <v>345</v>
      </c>
      <c r="F1034" s="19" t="s">
        <v>3967</v>
      </c>
      <c r="I1034">
        <v>5547319</v>
      </c>
      <c r="J1034" t="s">
        <v>3968</v>
      </c>
      <c r="K1034">
        <v>7876000</v>
      </c>
      <c r="L1034" t="s">
        <v>3969</v>
      </c>
      <c r="M1034">
        <v>500000</v>
      </c>
      <c r="N1034" t="s">
        <v>3970</v>
      </c>
      <c r="O1034">
        <v>172</v>
      </c>
      <c r="P1034" t="s">
        <v>3971</v>
      </c>
      <c r="Q1034">
        <v>0</v>
      </c>
      <c r="R1034" t="s">
        <v>3972</v>
      </c>
      <c r="S1034">
        <v>-3500</v>
      </c>
      <c r="T1034" s="7" t="str">
        <f t="shared" si="16"/>
        <v>hp_3605757;atk_3150400;hit_500000;miss_172;cirt_0;cirtSub_-3500</v>
      </c>
    </row>
    <row r="1035" spans="1:20" x14ac:dyDescent="0.15">
      <c r="A1035" s="16">
        <v>381033</v>
      </c>
      <c r="B1035" s="16" t="s">
        <v>230</v>
      </c>
      <c r="C1035" s="16">
        <v>1</v>
      </c>
      <c r="D1035" s="16">
        <v>2</v>
      </c>
      <c r="E1035" s="20">
        <v>345</v>
      </c>
      <c r="F1035" s="19" t="s">
        <v>3967</v>
      </c>
      <c r="I1035">
        <v>5547319</v>
      </c>
      <c r="J1035" t="s">
        <v>3968</v>
      </c>
      <c r="K1035">
        <v>7876000</v>
      </c>
      <c r="L1035" t="s">
        <v>3969</v>
      </c>
      <c r="M1035">
        <v>500000</v>
      </c>
      <c r="N1035" t="s">
        <v>3970</v>
      </c>
      <c r="O1035">
        <v>172</v>
      </c>
      <c r="P1035" t="s">
        <v>3971</v>
      </c>
      <c r="Q1035">
        <v>0</v>
      </c>
      <c r="R1035" t="s">
        <v>3972</v>
      </c>
      <c r="S1035">
        <v>-3500</v>
      </c>
      <c r="T1035" s="7" t="str">
        <f t="shared" si="16"/>
        <v>hp_3605757;atk_3150400;hit_500000;miss_172;cirt_0;cirtSub_-3500</v>
      </c>
    </row>
    <row r="1036" spans="1:20" x14ac:dyDescent="0.15">
      <c r="A1036" s="16">
        <v>381034</v>
      </c>
      <c r="B1036" s="16" t="s">
        <v>230</v>
      </c>
      <c r="C1036" s="16">
        <v>1</v>
      </c>
      <c r="D1036" s="16">
        <v>2</v>
      </c>
      <c r="E1036" s="20">
        <v>345</v>
      </c>
      <c r="F1036" s="19" t="s">
        <v>3967</v>
      </c>
      <c r="I1036">
        <v>5547319</v>
      </c>
      <c r="J1036" t="s">
        <v>3968</v>
      </c>
      <c r="K1036">
        <v>7876000</v>
      </c>
      <c r="L1036" t="s">
        <v>3969</v>
      </c>
      <c r="M1036">
        <v>500000</v>
      </c>
      <c r="N1036" t="s">
        <v>3970</v>
      </c>
      <c r="O1036">
        <v>172</v>
      </c>
      <c r="P1036" t="s">
        <v>3971</v>
      </c>
      <c r="Q1036">
        <v>0</v>
      </c>
      <c r="R1036" t="s">
        <v>3972</v>
      </c>
      <c r="S1036">
        <v>-3500</v>
      </c>
      <c r="T1036" s="7" t="str">
        <f t="shared" si="16"/>
        <v>hp_3605757;atk_3150400;hit_500000;miss_172;cirt_0;cirtSub_-3500</v>
      </c>
    </row>
    <row r="1037" spans="1:20" x14ac:dyDescent="0.15">
      <c r="A1037" s="16">
        <v>381035</v>
      </c>
      <c r="B1037" s="16" t="s">
        <v>230</v>
      </c>
      <c r="C1037" s="16">
        <v>1</v>
      </c>
      <c r="D1037" s="16">
        <v>2</v>
      </c>
      <c r="E1037" s="20">
        <v>346</v>
      </c>
      <c r="F1037" s="19" t="s">
        <v>3967</v>
      </c>
      <c r="I1037">
        <v>5575861</v>
      </c>
      <c r="J1037" t="s">
        <v>3968</v>
      </c>
      <c r="K1037">
        <v>7953000</v>
      </c>
      <c r="L1037" t="s">
        <v>3969</v>
      </c>
      <c r="M1037">
        <v>500000</v>
      </c>
      <c r="N1037" t="s">
        <v>3970</v>
      </c>
      <c r="O1037">
        <v>173</v>
      </c>
      <c r="P1037" t="s">
        <v>3971</v>
      </c>
      <c r="Q1037">
        <v>0</v>
      </c>
      <c r="R1037" t="s">
        <v>3972</v>
      </c>
      <c r="S1037">
        <v>-3500</v>
      </c>
      <c r="T1037" s="7" t="str">
        <f t="shared" si="16"/>
        <v>hp_3624309;atk_3181200;hit_500000;miss_173;cirt_0;cirtSub_-3500</v>
      </c>
    </row>
    <row r="1038" spans="1:20" x14ac:dyDescent="0.15">
      <c r="A1038" s="16">
        <v>381036</v>
      </c>
      <c r="B1038" s="16" t="s">
        <v>230</v>
      </c>
      <c r="C1038" s="16">
        <v>1</v>
      </c>
      <c r="D1038" s="16">
        <v>2</v>
      </c>
      <c r="E1038" s="20">
        <v>346</v>
      </c>
      <c r="F1038" s="19" t="s">
        <v>3967</v>
      </c>
      <c r="I1038">
        <v>5575861</v>
      </c>
      <c r="J1038" t="s">
        <v>3968</v>
      </c>
      <c r="K1038">
        <v>7953000</v>
      </c>
      <c r="L1038" t="s">
        <v>3969</v>
      </c>
      <c r="M1038">
        <v>500000</v>
      </c>
      <c r="N1038" t="s">
        <v>3970</v>
      </c>
      <c r="O1038">
        <v>173</v>
      </c>
      <c r="P1038" t="s">
        <v>3971</v>
      </c>
      <c r="Q1038">
        <v>0</v>
      </c>
      <c r="R1038" t="s">
        <v>3972</v>
      </c>
      <c r="S1038">
        <v>-3500</v>
      </c>
      <c r="T1038" s="7" t="str">
        <f t="shared" si="16"/>
        <v>hp_3624309;atk_3181200;hit_500000;miss_173;cirt_0;cirtSub_-3500</v>
      </c>
    </row>
    <row r="1039" spans="1:20" x14ac:dyDescent="0.15">
      <c r="A1039" s="16">
        <v>381037</v>
      </c>
      <c r="B1039" s="16" t="s">
        <v>230</v>
      </c>
      <c r="C1039" s="16">
        <v>1</v>
      </c>
      <c r="D1039" s="16">
        <v>2</v>
      </c>
      <c r="E1039" s="20">
        <v>346</v>
      </c>
      <c r="F1039" s="19" t="s">
        <v>3967</v>
      </c>
      <c r="I1039">
        <v>5575861</v>
      </c>
      <c r="J1039" t="s">
        <v>3968</v>
      </c>
      <c r="K1039">
        <v>7953000</v>
      </c>
      <c r="L1039" t="s">
        <v>3969</v>
      </c>
      <c r="M1039">
        <v>500000</v>
      </c>
      <c r="N1039" t="s">
        <v>3970</v>
      </c>
      <c r="O1039">
        <v>173</v>
      </c>
      <c r="P1039" t="s">
        <v>3971</v>
      </c>
      <c r="Q1039">
        <v>0</v>
      </c>
      <c r="R1039" t="s">
        <v>3972</v>
      </c>
      <c r="S1039">
        <v>-3500</v>
      </c>
      <c r="T1039" s="7" t="str">
        <f t="shared" si="16"/>
        <v>hp_3624309;atk_3181200;hit_500000;miss_173;cirt_0;cirtSub_-3500</v>
      </c>
    </row>
    <row r="1040" spans="1:20" x14ac:dyDescent="0.15">
      <c r="A1040" s="16">
        <v>381038</v>
      </c>
      <c r="B1040" s="16" t="s">
        <v>230</v>
      </c>
      <c r="C1040" s="16">
        <v>1</v>
      </c>
      <c r="D1040" s="16">
        <v>2</v>
      </c>
      <c r="E1040" s="20">
        <v>347</v>
      </c>
      <c r="F1040" s="19" t="s">
        <v>3967</v>
      </c>
      <c r="I1040">
        <v>5604403</v>
      </c>
      <c r="J1040" t="s">
        <v>3968</v>
      </c>
      <c r="K1040">
        <v>8030000</v>
      </c>
      <c r="L1040" t="s">
        <v>3969</v>
      </c>
      <c r="M1040">
        <v>500000</v>
      </c>
      <c r="N1040" t="s">
        <v>3970</v>
      </c>
      <c r="O1040">
        <v>173</v>
      </c>
      <c r="P1040" t="s">
        <v>3971</v>
      </c>
      <c r="Q1040">
        <v>0</v>
      </c>
      <c r="R1040" t="s">
        <v>3972</v>
      </c>
      <c r="S1040">
        <v>-3500</v>
      </c>
      <c r="T1040" s="7" t="str">
        <f t="shared" si="16"/>
        <v>hp_3642861;atk_3212000;hit_500000;miss_173;cirt_0;cirtSub_-3500</v>
      </c>
    </row>
    <row r="1041" spans="1:20" x14ac:dyDescent="0.15">
      <c r="A1041" s="16">
        <v>381039</v>
      </c>
      <c r="B1041" s="16" t="s">
        <v>230</v>
      </c>
      <c r="C1041" s="16">
        <v>1</v>
      </c>
      <c r="D1041" s="16">
        <v>2</v>
      </c>
      <c r="E1041" s="20">
        <v>347</v>
      </c>
      <c r="F1041" s="19" t="s">
        <v>3967</v>
      </c>
      <c r="I1041">
        <v>5604403</v>
      </c>
      <c r="J1041" t="s">
        <v>3968</v>
      </c>
      <c r="K1041">
        <v>8030000</v>
      </c>
      <c r="L1041" t="s">
        <v>3969</v>
      </c>
      <c r="M1041">
        <v>500000</v>
      </c>
      <c r="N1041" t="s">
        <v>3970</v>
      </c>
      <c r="O1041">
        <v>173</v>
      </c>
      <c r="P1041" t="s">
        <v>3971</v>
      </c>
      <c r="Q1041">
        <v>0</v>
      </c>
      <c r="R1041" t="s">
        <v>3972</v>
      </c>
      <c r="S1041">
        <v>-3500</v>
      </c>
      <c r="T1041" s="7" t="str">
        <f t="shared" si="16"/>
        <v>hp_3642861;atk_3212000;hit_500000;miss_173;cirt_0;cirtSub_-3500</v>
      </c>
    </row>
    <row r="1042" spans="1:20" x14ac:dyDescent="0.15">
      <c r="A1042" s="16">
        <v>381040</v>
      </c>
      <c r="B1042" s="16" t="s">
        <v>230</v>
      </c>
      <c r="C1042" s="16">
        <v>1</v>
      </c>
      <c r="D1042" s="16">
        <v>2</v>
      </c>
      <c r="E1042" s="20">
        <v>347</v>
      </c>
      <c r="F1042" s="19" t="s">
        <v>3967</v>
      </c>
      <c r="I1042">
        <v>5604403</v>
      </c>
      <c r="J1042" t="s">
        <v>3968</v>
      </c>
      <c r="K1042">
        <v>8030000</v>
      </c>
      <c r="L1042" t="s">
        <v>3969</v>
      </c>
      <c r="M1042">
        <v>500000</v>
      </c>
      <c r="N1042" t="s">
        <v>3970</v>
      </c>
      <c r="O1042">
        <v>173</v>
      </c>
      <c r="P1042" t="s">
        <v>3971</v>
      </c>
      <c r="Q1042">
        <v>0</v>
      </c>
      <c r="R1042" t="s">
        <v>3972</v>
      </c>
      <c r="S1042">
        <v>-3500</v>
      </c>
      <c r="T1042" s="7" t="str">
        <f t="shared" si="16"/>
        <v>hp_3642861;atk_3212000;hit_500000;miss_173;cirt_0;cirtSub_-3500</v>
      </c>
    </row>
    <row r="1043" spans="1:20" x14ac:dyDescent="0.15">
      <c r="A1043" s="16">
        <v>381041</v>
      </c>
      <c r="B1043" s="16" t="s">
        <v>230</v>
      </c>
      <c r="C1043" s="16">
        <v>1</v>
      </c>
      <c r="D1043" s="16">
        <v>2</v>
      </c>
      <c r="E1043" s="20">
        <v>348</v>
      </c>
      <c r="F1043" s="19" t="s">
        <v>3967</v>
      </c>
      <c r="I1043">
        <v>5632945</v>
      </c>
      <c r="J1043" t="s">
        <v>3968</v>
      </c>
      <c r="K1043">
        <v>8107000</v>
      </c>
      <c r="L1043" t="s">
        <v>3969</v>
      </c>
      <c r="M1043">
        <v>500000</v>
      </c>
      <c r="N1043" t="s">
        <v>3970</v>
      </c>
      <c r="O1043">
        <v>174</v>
      </c>
      <c r="P1043" t="s">
        <v>3971</v>
      </c>
      <c r="Q1043">
        <v>0</v>
      </c>
      <c r="R1043" t="s">
        <v>3972</v>
      </c>
      <c r="S1043">
        <v>-3500</v>
      </c>
      <c r="T1043" s="7" t="str">
        <f t="shared" si="16"/>
        <v>hp_3661414;atk_3242800;hit_500000;miss_174;cirt_0;cirtSub_-3500</v>
      </c>
    </row>
    <row r="1044" spans="1:20" x14ac:dyDescent="0.15">
      <c r="A1044" s="16">
        <v>381042</v>
      </c>
      <c r="B1044" s="16" t="s">
        <v>230</v>
      </c>
      <c r="C1044" s="16">
        <v>1</v>
      </c>
      <c r="D1044" s="16">
        <v>2</v>
      </c>
      <c r="E1044" s="20">
        <v>348</v>
      </c>
      <c r="F1044" s="19" t="s">
        <v>3967</v>
      </c>
      <c r="I1044">
        <v>5632945</v>
      </c>
      <c r="J1044" t="s">
        <v>3968</v>
      </c>
      <c r="K1044">
        <v>8107000</v>
      </c>
      <c r="L1044" t="s">
        <v>3969</v>
      </c>
      <c r="M1044">
        <v>500000</v>
      </c>
      <c r="N1044" t="s">
        <v>3970</v>
      </c>
      <c r="O1044">
        <v>174</v>
      </c>
      <c r="P1044" t="s">
        <v>3971</v>
      </c>
      <c r="Q1044">
        <v>0</v>
      </c>
      <c r="R1044" t="s">
        <v>3972</v>
      </c>
      <c r="S1044">
        <v>-3500</v>
      </c>
      <c r="T1044" s="7" t="str">
        <f t="shared" si="16"/>
        <v>hp_3661414;atk_3242800;hit_500000;miss_174;cirt_0;cirtSub_-3500</v>
      </c>
    </row>
    <row r="1045" spans="1:20" x14ac:dyDescent="0.15">
      <c r="A1045" s="16">
        <v>381043</v>
      </c>
      <c r="B1045" s="16" t="s">
        <v>230</v>
      </c>
      <c r="C1045" s="16">
        <v>1</v>
      </c>
      <c r="D1045" s="16">
        <v>2</v>
      </c>
      <c r="E1045" s="20">
        <v>348</v>
      </c>
      <c r="F1045" s="19" t="s">
        <v>3967</v>
      </c>
      <c r="I1045">
        <v>5632945</v>
      </c>
      <c r="J1045" t="s">
        <v>3968</v>
      </c>
      <c r="K1045">
        <v>8107000</v>
      </c>
      <c r="L1045" t="s">
        <v>3969</v>
      </c>
      <c r="M1045">
        <v>500000</v>
      </c>
      <c r="N1045" t="s">
        <v>3970</v>
      </c>
      <c r="O1045">
        <v>174</v>
      </c>
      <c r="P1045" t="s">
        <v>3971</v>
      </c>
      <c r="Q1045">
        <v>0</v>
      </c>
      <c r="R1045" t="s">
        <v>3972</v>
      </c>
      <c r="S1045">
        <v>-3500</v>
      </c>
      <c r="T1045" s="7" t="str">
        <f t="shared" si="16"/>
        <v>hp_3661414;atk_3242800;hit_500000;miss_174;cirt_0;cirtSub_-3500</v>
      </c>
    </row>
    <row r="1046" spans="1:20" x14ac:dyDescent="0.15">
      <c r="A1046" s="16">
        <v>381044</v>
      </c>
      <c r="B1046" s="16" t="s">
        <v>230</v>
      </c>
      <c r="C1046" s="16">
        <v>1</v>
      </c>
      <c r="D1046" s="16">
        <v>2</v>
      </c>
      <c r="E1046" s="20">
        <v>349</v>
      </c>
      <c r="F1046" s="19" t="s">
        <v>3967</v>
      </c>
      <c r="I1046">
        <v>5661488</v>
      </c>
      <c r="J1046" t="s">
        <v>3968</v>
      </c>
      <c r="K1046">
        <v>8184000</v>
      </c>
      <c r="L1046" t="s">
        <v>3969</v>
      </c>
      <c r="M1046">
        <v>500000</v>
      </c>
      <c r="N1046" t="s">
        <v>3970</v>
      </c>
      <c r="O1046">
        <v>174</v>
      </c>
      <c r="P1046" t="s">
        <v>3971</v>
      </c>
      <c r="Q1046">
        <v>0</v>
      </c>
      <c r="R1046" t="s">
        <v>3972</v>
      </c>
      <c r="S1046">
        <v>-3500</v>
      </c>
      <c r="T1046" s="7" t="str">
        <f t="shared" si="16"/>
        <v>hp_3679967;atk_3273600;hit_500000;miss_174;cirt_0;cirtSub_-3500</v>
      </c>
    </row>
    <row r="1047" spans="1:20" x14ac:dyDescent="0.15">
      <c r="A1047" s="16">
        <v>381045</v>
      </c>
      <c r="B1047" s="16" t="s">
        <v>230</v>
      </c>
      <c r="C1047" s="16">
        <v>1</v>
      </c>
      <c r="D1047" s="16">
        <v>2</v>
      </c>
      <c r="E1047" s="20">
        <v>349</v>
      </c>
      <c r="F1047" s="19" t="s">
        <v>3967</v>
      </c>
      <c r="I1047">
        <v>5661488</v>
      </c>
      <c r="J1047" t="s">
        <v>3968</v>
      </c>
      <c r="K1047">
        <v>8184000</v>
      </c>
      <c r="L1047" t="s">
        <v>3969</v>
      </c>
      <c r="M1047">
        <v>500000</v>
      </c>
      <c r="N1047" t="s">
        <v>3970</v>
      </c>
      <c r="O1047">
        <v>174</v>
      </c>
      <c r="P1047" t="s">
        <v>3971</v>
      </c>
      <c r="Q1047">
        <v>0</v>
      </c>
      <c r="R1047" t="s">
        <v>3972</v>
      </c>
      <c r="S1047">
        <v>-3500</v>
      </c>
      <c r="T1047" s="7" t="str">
        <f t="shared" si="16"/>
        <v>hp_3679967;atk_3273600;hit_500000;miss_174;cirt_0;cirtSub_-3500</v>
      </c>
    </row>
    <row r="1048" spans="1:20" x14ac:dyDescent="0.15">
      <c r="A1048" s="16">
        <v>381046</v>
      </c>
      <c r="B1048" s="16" t="s">
        <v>230</v>
      </c>
      <c r="C1048" s="16">
        <v>1</v>
      </c>
      <c r="D1048" s="16">
        <v>2</v>
      </c>
      <c r="E1048" s="20">
        <v>349</v>
      </c>
      <c r="F1048" s="19" t="s">
        <v>3967</v>
      </c>
      <c r="I1048">
        <v>5661488</v>
      </c>
      <c r="J1048" t="s">
        <v>3968</v>
      </c>
      <c r="K1048">
        <v>8184000</v>
      </c>
      <c r="L1048" t="s">
        <v>3969</v>
      </c>
      <c r="M1048">
        <v>500000</v>
      </c>
      <c r="N1048" t="s">
        <v>3970</v>
      </c>
      <c r="O1048">
        <v>174</v>
      </c>
      <c r="P1048" t="s">
        <v>3971</v>
      </c>
      <c r="Q1048">
        <v>0</v>
      </c>
      <c r="R1048" t="s">
        <v>3972</v>
      </c>
      <c r="S1048">
        <v>-3500</v>
      </c>
      <c r="T1048" s="7" t="str">
        <f t="shared" si="16"/>
        <v>hp_3679967;atk_3273600;hit_500000;miss_174;cirt_0;cirtSub_-3500</v>
      </c>
    </row>
    <row r="1049" spans="1:20" x14ac:dyDescent="0.15">
      <c r="A1049" s="16">
        <v>381047</v>
      </c>
      <c r="B1049" s="16" t="s">
        <v>230</v>
      </c>
      <c r="C1049" s="16">
        <v>1</v>
      </c>
      <c r="D1049" s="16">
        <v>2</v>
      </c>
      <c r="E1049" s="20">
        <v>350</v>
      </c>
      <c r="F1049" s="19" t="s">
        <v>3967</v>
      </c>
      <c r="I1049">
        <v>5690030</v>
      </c>
      <c r="J1049" t="s">
        <v>3968</v>
      </c>
      <c r="K1049">
        <v>8261000</v>
      </c>
      <c r="L1049" t="s">
        <v>3969</v>
      </c>
      <c r="M1049">
        <v>500000</v>
      </c>
      <c r="N1049" t="s">
        <v>3970</v>
      </c>
      <c r="O1049">
        <v>175</v>
      </c>
      <c r="P1049" t="s">
        <v>3971</v>
      </c>
      <c r="Q1049">
        <v>0</v>
      </c>
      <c r="R1049" t="s">
        <v>3972</v>
      </c>
      <c r="S1049">
        <v>-3500</v>
      </c>
      <c r="T1049" s="7" t="str">
        <f t="shared" si="16"/>
        <v>hp_3698519;atk_3304400;hit_500000;miss_175;cirt_0;cirtSub_-3500</v>
      </c>
    </row>
    <row r="1050" spans="1:20" x14ac:dyDescent="0.15">
      <c r="A1050" s="16">
        <v>381048</v>
      </c>
      <c r="B1050" s="16" t="s">
        <v>230</v>
      </c>
      <c r="C1050" s="16">
        <v>1</v>
      </c>
      <c r="D1050" s="16">
        <v>2</v>
      </c>
      <c r="E1050" s="20">
        <v>350</v>
      </c>
      <c r="F1050" s="19" t="s">
        <v>3967</v>
      </c>
      <c r="I1050">
        <v>5690030</v>
      </c>
      <c r="J1050" t="s">
        <v>3968</v>
      </c>
      <c r="K1050">
        <v>8261000</v>
      </c>
      <c r="L1050" t="s">
        <v>3969</v>
      </c>
      <c r="M1050">
        <v>500000</v>
      </c>
      <c r="N1050" t="s">
        <v>3970</v>
      </c>
      <c r="O1050">
        <v>175</v>
      </c>
      <c r="P1050" t="s">
        <v>3971</v>
      </c>
      <c r="Q1050">
        <v>0</v>
      </c>
      <c r="R1050" t="s">
        <v>3972</v>
      </c>
      <c r="S1050">
        <v>-3500</v>
      </c>
      <c r="T1050" s="7" t="str">
        <f t="shared" si="16"/>
        <v>hp_3698519;atk_3304400;hit_500000;miss_175;cirt_0;cirtSub_-3500</v>
      </c>
    </row>
    <row r="1051" spans="1:20" x14ac:dyDescent="0.15">
      <c r="A1051" s="16">
        <v>381049</v>
      </c>
      <c r="B1051" s="16" t="s">
        <v>230</v>
      </c>
      <c r="C1051" s="16">
        <v>1</v>
      </c>
      <c r="D1051" s="16">
        <v>2</v>
      </c>
      <c r="E1051" s="20">
        <v>350</v>
      </c>
      <c r="F1051" s="19" t="s">
        <v>3967</v>
      </c>
      <c r="I1051">
        <v>5690030</v>
      </c>
      <c r="J1051" t="s">
        <v>3968</v>
      </c>
      <c r="K1051">
        <v>8261000</v>
      </c>
      <c r="L1051" t="s">
        <v>3969</v>
      </c>
      <c r="M1051">
        <v>500000</v>
      </c>
      <c r="N1051" t="s">
        <v>3970</v>
      </c>
      <c r="O1051">
        <v>175</v>
      </c>
      <c r="P1051" t="s">
        <v>3971</v>
      </c>
      <c r="Q1051">
        <v>0</v>
      </c>
      <c r="R1051" t="s">
        <v>3972</v>
      </c>
      <c r="S1051">
        <v>-3500</v>
      </c>
      <c r="T1051" s="7" t="str">
        <f t="shared" si="16"/>
        <v>hp_3698519;atk_3304400;hit_500000;miss_175;cirt_0;cirtSub_-3500</v>
      </c>
    </row>
    <row r="1052" spans="1:20" x14ac:dyDescent="0.15">
      <c r="A1052" s="16">
        <v>381050</v>
      </c>
      <c r="B1052" s="16" t="s">
        <v>230</v>
      </c>
      <c r="C1052" s="16">
        <v>1</v>
      </c>
      <c r="D1052" s="16">
        <v>2</v>
      </c>
      <c r="E1052" s="20">
        <v>351</v>
      </c>
      <c r="F1052" s="19" t="s">
        <v>3967</v>
      </c>
      <c r="I1052">
        <v>5718572</v>
      </c>
      <c r="J1052" t="s">
        <v>3968</v>
      </c>
      <c r="K1052">
        <v>8338000</v>
      </c>
      <c r="L1052" t="s">
        <v>3969</v>
      </c>
      <c r="M1052">
        <v>500000</v>
      </c>
      <c r="N1052" t="s">
        <v>3970</v>
      </c>
      <c r="O1052">
        <v>175</v>
      </c>
      <c r="P1052" t="s">
        <v>3971</v>
      </c>
      <c r="Q1052">
        <v>0</v>
      </c>
      <c r="R1052" t="s">
        <v>3972</v>
      </c>
      <c r="S1052">
        <v>-3500</v>
      </c>
      <c r="T1052" s="7" t="str">
        <f t="shared" si="16"/>
        <v>hp_3717071;atk_3335200;hit_500000;miss_175;cirt_0;cirtSub_-3500</v>
      </c>
    </row>
    <row r="1053" spans="1:20" x14ac:dyDescent="0.15">
      <c r="A1053" s="16">
        <v>381051</v>
      </c>
      <c r="B1053" s="16" t="s">
        <v>230</v>
      </c>
      <c r="C1053" s="16">
        <v>1</v>
      </c>
      <c r="D1053" s="16">
        <v>2</v>
      </c>
      <c r="E1053" s="20">
        <v>351</v>
      </c>
      <c r="F1053" s="19" t="s">
        <v>3967</v>
      </c>
      <c r="I1053">
        <v>5718572</v>
      </c>
      <c r="J1053" t="s">
        <v>3968</v>
      </c>
      <c r="K1053">
        <v>8338000</v>
      </c>
      <c r="L1053" t="s">
        <v>3969</v>
      </c>
      <c r="M1053">
        <v>500000</v>
      </c>
      <c r="N1053" t="s">
        <v>3970</v>
      </c>
      <c r="O1053">
        <v>175</v>
      </c>
      <c r="P1053" t="s">
        <v>3971</v>
      </c>
      <c r="Q1053">
        <v>0</v>
      </c>
      <c r="R1053" t="s">
        <v>3972</v>
      </c>
      <c r="S1053">
        <v>-3500</v>
      </c>
      <c r="T1053" s="7" t="str">
        <f t="shared" si="16"/>
        <v>hp_3717071;atk_3335200;hit_500000;miss_175;cirt_0;cirtSub_-3500</v>
      </c>
    </row>
    <row r="1054" spans="1:20" x14ac:dyDescent="0.15">
      <c r="A1054" s="16">
        <v>381052</v>
      </c>
      <c r="B1054" s="16" t="s">
        <v>230</v>
      </c>
      <c r="C1054" s="16">
        <v>1</v>
      </c>
      <c r="D1054" s="16">
        <v>2</v>
      </c>
      <c r="E1054" s="20">
        <v>351</v>
      </c>
      <c r="F1054" s="19" t="s">
        <v>3967</v>
      </c>
      <c r="I1054">
        <v>5718572</v>
      </c>
      <c r="J1054" t="s">
        <v>3968</v>
      </c>
      <c r="K1054">
        <v>8338000</v>
      </c>
      <c r="L1054" t="s">
        <v>3969</v>
      </c>
      <c r="M1054">
        <v>500000</v>
      </c>
      <c r="N1054" t="s">
        <v>3970</v>
      </c>
      <c r="O1054">
        <v>175</v>
      </c>
      <c r="P1054" t="s">
        <v>3971</v>
      </c>
      <c r="Q1054">
        <v>0</v>
      </c>
      <c r="R1054" t="s">
        <v>3972</v>
      </c>
      <c r="S1054">
        <v>-3500</v>
      </c>
      <c r="T1054" s="7" t="str">
        <f t="shared" si="16"/>
        <v>hp_3717071;atk_3335200;hit_500000;miss_175;cirt_0;cirtSub_-3500</v>
      </c>
    </row>
    <row r="1055" spans="1:20" x14ac:dyDescent="0.15">
      <c r="A1055" s="16">
        <v>381053</v>
      </c>
      <c r="B1055" s="16" t="s">
        <v>230</v>
      </c>
      <c r="C1055" s="16">
        <v>1</v>
      </c>
      <c r="D1055" s="16">
        <v>2</v>
      </c>
      <c r="E1055" s="20">
        <v>352</v>
      </c>
      <c r="F1055" s="19" t="s">
        <v>3967</v>
      </c>
      <c r="I1055">
        <v>5747114</v>
      </c>
      <c r="J1055" t="s">
        <v>3968</v>
      </c>
      <c r="K1055">
        <v>8415000</v>
      </c>
      <c r="L1055" t="s">
        <v>3969</v>
      </c>
      <c r="M1055">
        <v>500000</v>
      </c>
      <c r="N1055" t="s">
        <v>3970</v>
      </c>
      <c r="O1055">
        <v>176</v>
      </c>
      <c r="P1055" t="s">
        <v>3971</v>
      </c>
      <c r="Q1055">
        <v>0</v>
      </c>
      <c r="R1055" t="s">
        <v>3972</v>
      </c>
      <c r="S1055">
        <v>-3500</v>
      </c>
      <c r="T1055" s="7" t="str">
        <f t="shared" si="16"/>
        <v>hp_3735624;atk_3366000;hit_500000;miss_176;cirt_0;cirtSub_-3500</v>
      </c>
    </row>
    <row r="1056" spans="1:20" x14ac:dyDescent="0.15">
      <c r="A1056" s="16">
        <v>381054</v>
      </c>
      <c r="B1056" s="16" t="s">
        <v>230</v>
      </c>
      <c r="C1056" s="16">
        <v>1</v>
      </c>
      <c r="D1056" s="16">
        <v>2</v>
      </c>
      <c r="E1056" s="20">
        <v>352</v>
      </c>
      <c r="F1056" s="19" t="s">
        <v>3967</v>
      </c>
      <c r="I1056">
        <v>5747114</v>
      </c>
      <c r="J1056" t="s">
        <v>3968</v>
      </c>
      <c r="K1056">
        <v>8415000</v>
      </c>
      <c r="L1056" t="s">
        <v>3969</v>
      </c>
      <c r="M1056">
        <v>500000</v>
      </c>
      <c r="N1056" t="s">
        <v>3970</v>
      </c>
      <c r="O1056">
        <v>176</v>
      </c>
      <c r="P1056" t="s">
        <v>3971</v>
      </c>
      <c r="Q1056">
        <v>0</v>
      </c>
      <c r="R1056" t="s">
        <v>3972</v>
      </c>
      <c r="S1056">
        <v>-3500</v>
      </c>
      <c r="T1056" s="7" t="str">
        <f t="shared" si="16"/>
        <v>hp_3735624;atk_3366000;hit_500000;miss_176;cirt_0;cirtSub_-3500</v>
      </c>
    </row>
    <row r="1057" spans="1:20" x14ac:dyDescent="0.15">
      <c r="A1057" s="16">
        <v>381055</v>
      </c>
      <c r="B1057" s="16" t="s">
        <v>230</v>
      </c>
      <c r="C1057" s="16">
        <v>1</v>
      </c>
      <c r="D1057" s="16">
        <v>2</v>
      </c>
      <c r="E1057" s="20">
        <v>352</v>
      </c>
      <c r="F1057" s="19" t="s">
        <v>3967</v>
      </c>
      <c r="I1057">
        <v>5747114</v>
      </c>
      <c r="J1057" t="s">
        <v>3968</v>
      </c>
      <c r="K1057">
        <v>8415000</v>
      </c>
      <c r="L1057" t="s">
        <v>3969</v>
      </c>
      <c r="M1057">
        <v>500000</v>
      </c>
      <c r="N1057" t="s">
        <v>3970</v>
      </c>
      <c r="O1057">
        <v>176</v>
      </c>
      <c r="P1057" t="s">
        <v>3971</v>
      </c>
      <c r="Q1057">
        <v>0</v>
      </c>
      <c r="R1057" t="s">
        <v>3972</v>
      </c>
      <c r="S1057">
        <v>-3500</v>
      </c>
      <c r="T1057" s="7" t="str">
        <f t="shared" si="16"/>
        <v>hp_3735624;atk_3366000;hit_500000;miss_176;cirt_0;cirtSub_-3500</v>
      </c>
    </row>
    <row r="1058" spans="1:20" x14ac:dyDescent="0.15">
      <c r="A1058" s="16">
        <v>381056</v>
      </c>
      <c r="B1058" s="16" t="s">
        <v>230</v>
      </c>
      <c r="C1058" s="16">
        <v>1</v>
      </c>
      <c r="D1058" s="16">
        <v>2</v>
      </c>
      <c r="E1058" s="20">
        <v>353</v>
      </c>
      <c r="F1058" s="19" t="s">
        <v>3967</v>
      </c>
      <c r="I1058">
        <v>5775656</v>
      </c>
      <c r="J1058" t="s">
        <v>3968</v>
      </c>
      <c r="K1058">
        <v>8492000</v>
      </c>
      <c r="L1058" t="s">
        <v>3969</v>
      </c>
      <c r="M1058">
        <v>500000</v>
      </c>
      <c r="N1058" t="s">
        <v>3970</v>
      </c>
      <c r="O1058">
        <v>176</v>
      </c>
      <c r="P1058" t="s">
        <v>3971</v>
      </c>
      <c r="Q1058">
        <v>0</v>
      </c>
      <c r="R1058" t="s">
        <v>3972</v>
      </c>
      <c r="S1058">
        <v>-3500</v>
      </c>
      <c r="T1058" s="7" t="str">
        <f t="shared" si="16"/>
        <v>hp_3754176;atk_3396800;hit_500000;miss_176;cirt_0;cirtSub_-3500</v>
      </c>
    </row>
    <row r="1059" spans="1:20" x14ac:dyDescent="0.15">
      <c r="A1059" s="16">
        <v>381057</v>
      </c>
      <c r="B1059" s="16" t="s">
        <v>230</v>
      </c>
      <c r="C1059" s="16">
        <v>1</v>
      </c>
      <c r="D1059" s="16">
        <v>2</v>
      </c>
      <c r="E1059" s="20">
        <v>353</v>
      </c>
      <c r="F1059" s="19" t="s">
        <v>3967</v>
      </c>
      <c r="I1059">
        <v>5775656</v>
      </c>
      <c r="J1059" t="s">
        <v>3968</v>
      </c>
      <c r="K1059">
        <v>8492000</v>
      </c>
      <c r="L1059" t="s">
        <v>3969</v>
      </c>
      <c r="M1059">
        <v>500000</v>
      </c>
      <c r="N1059" t="s">
        <v>3970</v>
      </c>
      <c r="O1059">
        <v>176</v>
      </c>
      <c r="P1059" t="s">
        <v>3971</v>
      </c>
      <c r="Q1059">
        <v>0</v>
      </c>
      <c r="R1059" t="s">
        <v>3972</v>
      </c>
      <c r="S1059">
        <v>-3500</v>
      </c>
      <c r="T1059" s="7" t="str">
        <f t="shared" si="16"/>
        <v>hp_3754176;atk_3396800;hit_500000;miss_176;cirt_0;cirtSub_-3500</v>
      </c>
    </row>
    <row r="1060" spans="1:20" x14ac:dyDescent="0.15">
      <c r="A1060" s="16">
        <v>381058</v>
      </c>
      <c r="B1060" s="16" t="s">
        <v>230</v>
      </c>
      <c r="C1060" s="16">
        <v>1</v>
      </c>
      <c r="D1060" s="16">
        <v>2</v>
      </c>
      <c r="E1060" s="20">
        <v>353</v>
      </c>
      <c r="F1060" s="19" t="s">
        <v>3967</v>
      </c>
      <c r="I1060">
        <v>5775656</v>
      </c>
      <c r="J1060" t="s">
        <v>3968</v>
      </c>
      <c r="K1060">
        <v>8492000</v>
      </c>
      <c r="L1060" t="s">
        <v>3969</v>
      </c>
      <c r="M1060">
        <v>500000</v>
      </c>
      <c r="N1060" t="s">
        <v>3970</v>
      </c>
      <c r="O1060">
        <v>176</v>
      </c>
      <c r="P1060" t="s">
        <v>3971</v>
      </c>
      <c r="Q1060">
        <v>0</v>
      </c>
      <c r="R1060" t="s">
        <v>3972</v>
      </c>
      <c r="S1060">
        <v>-3500</v>
      </c>
      <c r="T1060" s="7" t="str">
        <f t="shared" si="16"/>
        <v>hp_3754176;atk_3396800;hit_500000;miss_176;cirt_0;cirtSub_-3500</v>
      </c>
    </row>
    <row r="1061" spans="1:20" x14ac:dyDescent="0.15">
      <c r="A1061" s="16">
        <v>381059</v>
      </c>
      <c r="B1061" s="16" t="s">
        <v>230</v>
      </c>
      <c r="C1061" s="16">
        <v>1</v>
      </c>
      <c r="D1061" s="16">
        <v>2</v>
      </c>
      <c r="E1061" s="20">
        <v>354</v>
      </c>
      <c r="F1061" s="19" t="s">
        <v>3967</v>
      </c>
      <c r="I1061">
        <v>5804198</v>
      </c>
      <c r="J1061" t="s">
        <v>3968</v>
      </c>
      <c r="K1061">
        <v>8569000</v>
      </c>
      <c r="L1061" t="s">
        <v>3969</v>
      </c>
      <c r="M1061">
        <v>500000</v>
      </c>
      <c r="N1061" t="s">
        <v>3970</v>
      </c>
      <c r="O1061">
        <v>177</v>
      </c>
      <c r="P1061" t="s">
        <v>3971</v>
      </c>
      <c r="Q1061">
        <v>0</v>
      </c>
      <c r="R1061" t="s">
        <v>3972</v>
      </c>
      <c r="S1061">
        <v>-3500</v>
      </c>
      <c r="T1061" s="7" t="str">
        <f t="shared" si="16"/>
        <v>hp_3772728;atk_3427600;hit_500000;miss_177;cirt_0;cirtSub_-3500</v>
      </c>
    </row>
    <row r="1062" spans="1:20" x14ac:dyDescent="0.15">
      <c r="A1062" s="16">
        <v>381060</v>
      </c>
      <c r="B1062" s="16" t="s">
        <v>230</v>
      </c>
      <c r="C1062" s="16">
        <v>1</v>
      </c>
      <c r="D1062" s="16">
        <v>2</v>
      </c>
      <c r="E1062" s="20">
        <v>354</v>
      </c>
      <c r="F1062" s="19" t="s">
        <v>3967</v>
      </c>
      <c r="I1062">
        <v>5804198</v>
      </c>
      <c r="J1062" t="s">
        <v>3968</v>
      </c>
      <c r="K1062">
        <v>8569000</v>
      </c>
      <c r="L1062" t="s">
        <v>3969</v>
      </c>
      <c r="M1062">
        <v>500000</v>
      </c>
      <c r="N1062" t="s">
        <v>3970</v>
      </c>
      <c r="O1062">
        <v>177</v>
      </c>
      <c r="P1062" t="s">
        <v>3971</v>
      </c>
      <c r="Q1062">
        <v>0</v>
      </c>
      <c r="R1062" t="s">
        <v>3972</v>
      </c>
      <c r="S1062">
        <v>-3500</v>
      </c>
      <c r="T1062" s="7" t="str">
        <f t="shared" si="16"/>
        <v>hp_3772728;atk_3427600;hit_500000;miss_177;cirt_0;cirtSub_-3500</v>
      </c>
    </row>
    <row r="1063" spans="1:20" x14ac:dyDescent="0.15">
      <c r="A1063" s="16">
        <v>381061</v>
      </c>
      <c r="B1063" s="16" t="s">
        <v>230</v>
      </c>
      <c r="C1063" s="16">
        <v>1</v>
      </c>
      <c r="D1063" s="16">
        <v>2</v>
      </c>
      <c r="E1063" s="20">
        <v>354</v>
      </c>
      <c r="F1063" s="19" t="s">
        <v>3967</v>
      </c>
      <c r="I1063">
        <v>5804198</v>
      </c>
      <c r="J1063" t="s">
        <v>3968</v>
      </c>
      <c r="K1063">
        <v>8569000</v>
      </c>
      <c r="L1063" t="s">
        <v>3969</v>
      </c>
      <c r="M1063">
        <v>500000</v>
      </c>
      <c r="N1063" t="s">
        <v>3970</v>
      </c>
      <c r="O1063">
        <v>177</v>
      </c>
      <c r="P1063" t="s">
        <v>3971</v>
      </c>
      <c r="Q1063">
        <v>0</v>
      </c>
      <c r="R1063" t="s">
        <v>3972</v>
      </c>
      <c r="S1063">
        <v>-3500</v>
      </c>
      <c r="T1063" s="7" t="str">
        <f t="shared" si="16"/>
        <v>hp_3772728;atk_3427600;hit_500000;miss_177;cirt_0;cirtSub_-3500</v>
      </c>
    </row>
    <row r="1064" spans="1:20" x14ac:dyDescent="0.15">
      <c r="A1064" s="16">
        <v>381062</v>
      </c>
      <c r="B1064" s="16" t="s">
        <v>230</v>
      </c>
      <c r="C1064" s="16">
        <v>1</v>
      </c>
      <c r="D1064" s="16">
        <v>2</v>
      </c>
      <c r="E1064" s="20">
        <v>355</v>
      </c>
      <c r="F1064" s="19" t="s">
        <v>3967</v>
      </c>
      <c r="I1064">
        <v>5832741</v>
      </c>
      <c r="J1064" t="s">
        <v>3968</v>
      </c>
      <c r="K1064">
        <v>8646000</v>
      </c>
      <c r="L1064" t="s">
        <v>3969</v>
      </c>
      <c r="M1064">
        <v>500000</v>
      </c>
      <c r="N1064" t="s">
        <v>3970</v>
      </c>
      <c r="O1064">
        <v>177</v>
      </c>
      <c r="P1064" t="s">
        <v>3971</v>
      </c>
      <c r="Q1064">
        <v>0</v>
      </c>
      <c r="R1064" t="s">
        <v>3972</v>
      </c>
      <c r="S1064">
        <v>-3500</v>
      </c>
      <c r="T1064" s="7" t="str">
        <f t="shared" si="16"/>
        <v>hp_3791281;atk_3458400;hit_500000;miss_177;cirt_0;cirtSub_-3500</v>
      </c>
    </row>
    <row r="1065" spans="1:20" x14ac:dyDescent="0.15">
      <c r="A1065" s="16">
        <v>381063</v>
      </c>
      <c r="B1065" s="16" t="s">
        <v>230</v>
      </c>
      <c r="C1065" s="16">
        <v>1</v>
      </c>
      <c r="D1065" s="16">
        <v>2</v>
      </c>
      <c r="E1065" s="20">
        <v>355</v>
      </c>
      <c r="F1065" s="19" t="s">
        <v>3967</v>
      </c>
      <c r="I1065">
        <v>5832741</v>
      </c>
      <c r="J1065" t="s">
        <v>3968</v>
      </c>
      <c r="K1065">
        <v>8646000</v>
      </c>
      <c r="L1065" t="s">
        <v>3969</v>
      </c>
      <c r="M1065">
        <v>500000</v>
      </c>
      <c r="N1065" t="s">
        <v>3970</v>
      </c>
      <c r="O1065">
        <v>177</v>
      </c>
      <c r="P1065" t="s">
        <v>3971</v>
      </c>
      <c r="Q1065">
        <v>0</v>
      </c>
      <c r="R1065" t="s">
        <v>3972</v>
      </c>
      <c r="S1065">
        <v>-3500</v>
      </c>
      <c r="T1065" s="7" t="str">
        <f t="shared" si="16"/>
        <v>hp_3791281;atk_3458400;hit_500000;miss_177;cirt_0;cirtSub_-3500</v>
      </c>
    </row>
    <row r="1066" spans="1:20" x14ac:dyDescent="0.15">
      <c r="A1066" s="16">
        <v>381064</v>
      </c>
      <c r="B1066" s="16" t="s">
        <v>230</v>
      </c>
      <c r="C1066" s="16">
        <v>1</v>
      </c>
      <c r="D1066" s="16">
        <v>2</v>
      </c>
      <c r="E1066" s="20">
        <v>355</v>
      </c>
      <c r="F1066" s="19" t="s">
        <v>3967</v>
      </c>
      <c r="I1066">
        <v>5832741</v>
      </c>
      <c r="J1066" t="s">
        <v>3968</v>
      </c>
      <c r="K1066">
        <v>8646000</v>
      </c>
      <c r="L1066" t="s">
        <v>3969</v>
      </c>
      <c r="M1066">
        <v>500000</v>
      </c>
      <c r="N1066" t="s">
        <v>3970</v>
      </c>
      <c r="O1066">
        <v>177</v>
      </c>
      <c r="P1066" t="s">
        <v>3971</v>
      </c>
      <c r="Q1066">
        <v>0</v>
      </c>
      <c r="R1066" t="s">
        <v>3972</v>
      </c>
      <c r="S1066">
        <v>-3500</v>
      </c>
      <c r="T1066" s="7" t="str">
        <f t="shared" si="16"/>
        <v>hp_3791281;atk_3458400;hit_500000;miss_177;cirt_0;cirtSub_-3500</v>
      </c>
    </row>
    <row r="1067" spans="1:20" x14ac:dyDescent="0.15">
      <c r="A1067" s="16">
        <v>381065</v>
      </c>
      <c r="B1067" s="16" t="s">
        <v>230</v>
      </c>
      <c r="C1067" s="16">
        <v>1</v>
      </c>
      <c r="D1067" s="16">
        <v>2</v>
      </c>
      <c r="E1067" s="20">
        <v>356</v>
      </c>
      <c r="F1067" s="19" t="s">
        <v>3967</v>
      </c>
      <c r="I1067">
        <v>5861283</v>
      </c>
      <c r="J1067" t="s">
        <v>3968</v>
      </c>
      <c r="K1067">
        <v>8723000</v>
      </c>
      <c r="L1067" t="s">
        <v>3969</v>
      </c>
      <c r="M1067">
        <v>500000</v>
      </c>
      <c r="N1067" t="s">
        <v>3970</v>
      </c>
      <c r="O1067">
        <v>178</v>
      </c>
      <c r="P1067" t="s">
        <v>3971</v>
      </c>
      <c r="Q1067">
        <v>0</v>
      </c>
      <c r="R1067" t="s">
        <v>3972</v>
      </c>
      <c r="S1067">
        <v>-3500</v>
      </c>
      <c r="T1067" s="7" t="str">
        <f t="shared" si="16"/>
        <v>hp_3809833;atk_3489200;hit_500000;miss_178;cirt_0;cirtSub_-3500</v>
      </c>
    </row>
    <row r="1068" spans="1:20" x14ac:dyDescent="0.15">
      <c r="A1068" s="16">
        <v>381066</v>
      </c>
      <c r="B1068" s="16" t="s">
        <v>230</v>
      </c>
      <c r="C1068" s="16">
        <v>1</v>
      </c>
      <c r="D1068" s="16">
        <v>2</v>
      </c>
      <c r="E1068" s="20">
        <v>356</v>
      </c>
      <c r="F1068" s="19" t="s">
        <v>3967</v>
      </c>
      <c r="I1068">
        <v>5861283</v>
      </c>
      <c r="J1068" t="s">
        <v>3968</v>
      </c>
      <c r="K1068">
        <v>8723000</v>
      </c>
      <c r="L1068" t="s">
        <v>3969</v>
      </c>
      <c r="M1068">
        <v>500000</v>
      </c>
      <c r="N1068" t="s">
        <v>3970</v>
      </c>
      <c r="O1068">
        <v>178</v>
      </c>
      <c r="P1068" t="s">
        <v>3971</v>
      </c>
      <c r="Q1068">
        <v>0</v>
      </c>
      <c r="R1068" t="s">
        <v>3972</v>
      </c>
      <c r="S1068">
        <v>-3500</v>
      </c>
      <c r="T1068" s="7" t="str">
        <f t="shared" si="16"/>
        <v>hp_3809833;atk_3489200;hit_500000;miss_178;cirt_0;cirtSub_-3500</v>
      </c>
    </row>
    <row r="1069" spans="1:20" x14ac:dyDescent="0.15">
      <c r="A1069" s="16">
        <v>381067</v>
      </c>
      <c r="B1069" s="16" t="s">
        <v>230</v>
      </c>
      <c r="C1069" s="16">
        <v>1</v>
      </c>
      <c r="D1069" s="16">
        <v>2</v>
      </c>
      <c r="E1069" s="20">
        <v>356</v>
      </c>
      <c r="F1069" s="19" t="s">
        <v>3967</v>
      </c>
      <c r="I1069">
        <v>5861283</v>
      </c>
      <c r="J1069" t="s">
        <v>3968</v>
      </c>
      <c r="K1069">
        <v>8723000</v>
      </c>
      <c r="L1069" t="s">
        <v>3969</v>
      </c>
      <c r="M1069">
        <v>500000</v>
      </c>
      <c r="N1069" t="s">
        <v>3970</v>
      </c>
      <c r="O1069">
        <v>178</v>
      </c>
      <c r="P1069" t="s">
        <v>3971</v>
      </c>
      <c r="Q1069">
        <v>0</v>
      </c>
      <c r="R1069" t="s">
        <v>3972</v>
      </c>
      <c r="S1069">
        <v>-3500</v>
      </c>
      <c r="T1069" s="7" t="str">
        <f t="shared" si="16"/>
        <v>hp_3809833;atk_3489200;hit_500000;miss_178;cirt_0;cirtSub_-3500</v>
      </c>
    </row>
    <row r="1070" spans="1:20" x14ac:dyDescent="0.15">
      <c r="A1070" s="16">
        <v>381068</v>
      </c>
      <c r="B1070" s="16" t="s">
        <v>230</v>
      </c>
      <c r="C1070" s="16">
        <v>1</v>
      </c>
      <c r="D1070" s="16">
        <v>2</v>
      </c>
      <c r="E1070" s="20">
        <v>357</v>
      </c>
      <c r="F1070" s="19" t="s">
        <v>3967</v>
      </c>
      <c r="I1070">
        <v>5889825</v>
      </c>
      <c r="J1070" t="s">
        <v>3968</v>
      </c>
      <c r="K1070">
        <v>8800000</v>
      </c>
      <c r="L1070" t="s">
        <v>3969</v>
      </c>
      <c r="M1070">
        <v>500000</v>
      </c>
      <c r="N1070" t="s">
        <v>3970</v>
      </c>
      <c r="O1070">
        <v>178</v>
      </c>
      <c r="P1070" t="s">
        <v>3971</v>
      </c>
      <c r="Q1070">
        <v>0</v>
      </c>
      <c r="R1070" t="s">
        <v>3972</v>
      </c>
      <c r="S1070">
        <v>-3500</v>
      </c>
      <c r="T1070" s="7" t="str">
        <f t="shared" si="16"/>
        <v>hp_3828386;atk_3520000;hit_500000;miss_178;cirt_0;cirtSub_-3500</v>
      </c>
    </row>
    <row r="1071" spans="1:20" x14ac:dyDescent="0.15">
      <c r="A1071" s="16">
        <v>381069</v>
      </c>
      <c r="B1071" s="16" t="s">
        <v>230</v>
      </c>
      <c r="C1071" s="16">
        <v>1</v>
      </c>
      <c r="D1071" s="16">
        <v>2</v>
      </c>
      <c r="E1071" s="20">
        <v>357</v>
      </c>
      <c r="F1071" s="19" t="s">
        <v>3967</v>
      </c>
      <c r="I1071">
        <v>5889825</v>
      </c>
      <c r="J1071" t="s">
        <v>3968</v>
      </c>
      <c r="K1071">
        <v>8800000</v>
      </c>
      <c r="L1071" t="s">
        <v>3969</v>
      </c>
      <c r="M1071">
        <v>500000</v>
      </c>
      <c r="N1071" t="s">
        <v>3970</v>
      </c>
      <c r="O1071">
        <v>178</v>
      </c>
      <c r="P1071" t="s">
        <v>3971</v>
      </c>
      <c r="Q1071">
        <v>0</v>
      </c>
      <c r="R1071" t="s">
        <v>3972</v>
      </c>
      <c r="S1071">
        <v>-3500</v>
      </c>
      <c r="T1071" s="7" t="str">
        <f t="shared" si="16"/>
        <v>hp_3828386;atk_3520000;hit_500000;miss_178;cirt_0;cirtSub_-3500</v>
      </c>
    </row>
    <row r="1072" spans="1:20" x14ac:dyDescent="0.15">
      <c r="A1072" s="16">
        <v>381070</v>
      </c>
      <c r="B1072" s="16" t="s">
        <v>230</v>
      </c>
      <c r="C1072" s="16">
        <v>1</v>
      </c>
      <c r="D1072" s="16">
        <v>2</v>
      </c>
      <c r="E1072" s="20">
        <v>357</v>
      </c>
      <c r="F1072" s="19" t="s">
        <v>3967</v>
      </c>
      <c r="I1072">
        <v>5889825</v>
      </c>
      <c r="J1072" t="s">
        <v>3968</v>
      </c>
      <c r="K1072">
        <v>8800000</v>
      </c>
      <c r="L1072" t="s">
        <v>3969</v>
      </c>
      <c r="M1072">
        <v>500000</v>
      </c>
      <c r="N1072" t="s">
        <v>3970</v>
      </c>
      <c r="O1072">
        <v>178</v>
      </c>
      <c r="P1072" t="s">
        <v>3971</v>
      </c>
      <c r="Q1072">
        <v>0</v>
      </c>
      <c r="R1072" t="s">
        <v>3972</v>
      </c>
      <c r="S1072">
        <v>-3500</v>
      </c>
      <c r="T1072" s="7" t="str">
        <f t="shared" si="16"/>
        <v>hp_3828386;atk_3520000;hit_500000;miss_178;cirt_0;cirtSub_-3500</v>
      </c>
    </row>
    <row r="1073" spans="1:20" x14ac:dyDescent="0.15">
      <c r="A1073" s="16">
        <v>381071</v>
      </c>
      <c r="B1073" s="16" t="s">
        <v>230</v>
      </c>
      <c r="C1073" s="16">
        <v>1</v>
      </c>
      <c r="D1073" s="16">
        <v>2</v>
      </c>
      <c r="E1073" s="20">
        <v>358</v>
      </c>
      <c r="F1073" s="19" t="s">
        <v>3967</v>
      </c>
      <c r="I1073">
        <v>5918367</v>
      </c>
      <c r="J1073" t="s">
        <v>3968</v>
      </c>
      <c r="K1073">
        <v>8877000</v>
      </c>
      <c r="L1073" t="s">
        <v>3969</v>
      </c>
      <c r="M1073">
        <v>500000</v>
      </c>
      <c r="N1073" t="s">
        <v>3970</v>
      </c>
      <c r="O1073">
        <v>179</v>
      </c>
      <c r="P1073" t="s">
        <v>3971</v>
      </c>
      <c r="Q1073">
        <v>0</v>
      </c>
      <c r="R1073" t="s">
        <v>3972</v>
      </c>
      <c r="S1073">
        <v>-3500</v>
      </c>
      <c r="T1073" s="7" t="str">
        <f t="shared" si="16"/>
        <v>hp_3846938;atk_3550800;hit_500000;miss_179;cirt_0;cirtSub_-3500</v>
      </c>
    </row>
    <row r="1074" spans="1:20" x14ac:dyDescent="0.15">
      <c r="A1074" s="16">
        <v>381072</v>
      </c>
      <c r="B1074" s="16" t="s">
        <v>230</v>
      </c>
      <c r="C1074" s="16">
        <v>1</v>
      </c>
      <c r="D1074" s="16">
        <v>2</v>
      </c>
      <c r="E1074" s="20">
        <v>358</v>
      </c>
      <c r="F1074" s="19" t="s">
        <v>3967</v>
      </c>
      <c r="I1074">
        <v>5918367</v>
      </c>
      <c r="J1074" t="s">
        <v>3968</v>
      </c>
      <c r="K1074">
        <v>8877000</v>
      </c>
      <c r="L1074" t="s">
        <v>3969</v>
      </c>
      <c r="M1074">
        <v>500000</v>
      </c>
      <c r="N1074" t="s">
        <v>3970</v>
      </c>
      <c r="O1074">
        <v>179</v>
      </c>
      <c r="P1074" t="s">
        <v>3971</v>
      </c>
      <c r="Q1074">
        <v>0</v>
      </c>
      <c r="R1074" t="s">
        <v>3972</v>
      </c>
      <c r="S1074">
        <v>-3500</v>
      </c>
      <c r="T1074" s="7" t="str">
        <f t="shared" si="16"/>
        <v>hp_3846938;atk_3550800;hit_500000;miss_179;cirt_0;cirtSub_-3500</v>
      </c>
    </row>
    <row r="1075" spans="1:20" x14ac:dyDescent="0.15">
      <c r="A1075" s="16">
        <v>381073</v>
      </c>
      <c r="B1075" s="16" t="s">
        <v>230</v>
      </c>
      <c r="C1075" s="16">
        <v>1</v>
      </c>
      <c r="D1075" s="16">
        <v>2</v>
      </c>
      <c r="E1075" s="20">
        <v>358</v>
      </c>
      <c r="F1075" s="19" t="s">
        <v>3967</v>
      </c>
      <c r="I1075">
        <v>5918367</v>
      </c>
      <c r="J1075" t="s">
        <v>3968</v>
      </c>
      <c r="K1075">
        <v>8877000</v>
      </c>
      <c r="L1075" t="s">
        <v>3969</v>
      </c>
      <c r="M1075">
        <v>500000</v>
      </c>
      <c r="N1075" t="s">
        <v>3970</v>
      </c>
      <c r="O1075">
        <v>179</v>
      </c>
      <c r="P1075" t="s">
        <v>3971</v>
      </c>
      <c r="Q1075">
        <v>0</v>
      </c>
      <c r="R1075" t="s">
        <v>3972</v>
      </c>
      <c r="S1075">
        <v>-3500</v>
      </c>
      <c r="T1075" s="7" t="str">
        <f t="shared" si="16"/>
        <v>hp_3846938;atk_3550800;hit_500000;miss_179;cirt_0;cirtSub_-3500</v>
      </c>
    </row>
    <row r="1076" spans="1:20" x14ac:dyDescent="0.15">
      <c r="A1076" s="16">
        <v>381074</v>
      </c>
      <c r="B1076" s="16" t="s">
        <v>230</v>
      </c>
      <c r="C1076" s="16">
        <v>1</v>
      </c>
      <c r="D1076" s="16">
        <v>2</v>
      </c>
      <c r="E1076" s="20">
        <v>359</v>
      </c>
      <c r="F1076" s="19" t="s">
        <v>3967</v>
      </c>
      <c r="I1076">
        <v>5946909</v>
      </c>
      <c r="J1076" t="s">
        <v>3968</v>
      </c>
      <c r="K1076">
        <v>8954000</v>
      </c>
      <c r="L1076" t="s">
        <v>3969</v>
      </c>
      <c r="M1076">
        <v>500000</v>
      </c>
      <c r="N1076" t="s">
        <v>3970</v>
      </c>
      <c r="O1076">
        <v>179</v>
      </c>
      <c r="P1076" t="s">
        <v>3971</v>
      </c>
      <c r="Q1076">
        <v>0</v>
      </c>
      <c r="R1076" t="s">
        <v>3972</v>
      </c>
      <c r="S1076">
        <v>-3500</v>
      </c>
      <c r="T1076" s="7" t="str">
        <f t="shared" si="16"/>
        <v>hp_3865490;atk_3581600;hit_500000;miss_179;cirt_0;cirtSub_-3500</v>
      </c>
    </row>
    <row r="1077" spans="1:20" x14ac:dyDescent="0.15">
      <c r="A1077" s="16">
        <v>381075</v>
      </c>
      <c r="B1077" s="16" t="s">
        <v>230</v>
      </c>
      <c r="C1077" s="16">
        <v>1</v>
      </c>
      <c r="D1077" s="16">
        <v>2</v>
      </c>
      <c r="E1077" s="20">
        <v>359</v>
      </c>
      <c r="F1077" s="19" t="s">
        <v>3967</v>
      </c>
      <c r="I1077">
        <v>5946909</v>
      </c>
      <c r="J1077" t="s">
        <v>3968</v>
      </c>
      <c r="K1077">
        <v>8954000</v>
      </c>
      <c r="L1077" t="s">
        <v>3969</v>
      </c>
      <c r="M1077">
        <v>500000</v>
      </c>
      <c r="N1077" t="s">
        <v>3970</v>
      </c>
      <c r="O1077">
        <v>179</v>
      </c>
      <c r="P1077" t="s">
        <v>3971</v>
      </c>
      <c r="Q1077">
        <v>0</v>
      </c>
      <c r="R1077" t="s">
        <v>3972</v>
      </c>
      <c r="S1077">
        <v>-3500</v>
      </c>
      <c r="T1077" s="7" t="str">
        <f t="shared" si="16"/>
        <v>hp_3865490;atk_3581600;hit_500000;miss_179;cirt_0;cirtSub_-3500</v>
      </c>
    </row>
    <row r="1078" spans="1:20" x14ac:dyDescent="0.15">
      <c r="A1078" s="16">
        <v>381076</v>
      </c>
      <c r="B1078" s="16" t="s">
        <v>230</v>
      </c>
      <c r="C1078" s="16">
        <v>1</v>
      </c>
      <c r="D1078" s="16">
        <v>2</v>
      </c>
      <c r="E1078" s="20">
        <v>359</v>
      </c>
      <c r="F1078" s="19" t="s">
        <v>3967</v>
      </c>
      <c r="I1078">
        <v>5946909</v>
      </c>
      <c r="J1078" t="s">
        <v>3968</v>
      </c>
      <c r="K1078">
        <v>8954000</v>
      </c>
      <c r="L1078" t="s">
        <v>3969</v>
      </c>
      <c r="M1078">
        <v>500000</v>
      </c>
      <c r="N1078" t="s">
        <v>3970</v>
      </c>
      <c r="O1078">
        <v>179</v>
      </c>
      <c r="P1078" t="s">
        <v>3971</v>
      </c>
      <c r="Q1078">
        <v>0</v>
      </c>
      <c r="R1078" t="s">
        <v>3972</v>
      </c>
      <c r="S1078">
        <v>-3500</v>
      </c>
      <c r="T1078" s="7" t="str">
        <f t="shared" si="16"/>
        <v>hp_3865490;atk_3581600;hit_500000;miss_179;cirt_0;cirtSub_-3500</v>
      </c>
    </row>
    <row r="1079" spans="1:20" x14ac:dyDescent="0.15">
      <c r="A1079" s="16">
        <v>381077</v>
      </c>
      <c r="B1079" s="16" t="s">
        <v>230</v>
      </c>
      <c r="C1079" s="16">
        <v>1</v>
      </c>
      <c r="D1079" s="16">
        <v>2</v>
      </c>
      <c r="E1079" s="20">
        <v>360</v>
      </c>
      <c r="F1079" s="19" t="s">
        <v>3967</v>
      </c>
      <c r="I1079">
        <v>5975451</v>
      </c>
      <c r="J1079" t="s">
        <v>3968</v>
      </c>
      <c r="K1079">
        <v>9031000</v>
      </c>
      <c r="L1079" t="s">
        <v>3969</v>
      </c>
      <c r="M1079">
        <v>500000</v>
      </c>
      <c r="N1079" t="s">
        <v>3970</v>
      </c>
      <c r="O1079">
        <v>180</v>
      </c>
      <c r="P1079" t="s">
        <v>3971</v>
      </c>
      <c r="Q1079">
        <v>0</v>
      </c>
      <c r="R1079" t="s">
        <v>3972</v>
      </c>
      <c r="S1079">
        <v>-3500</v>
      </c>
      <c r="T1079" s="7" t="str">
        <f t="shared" si="16"/>
        <v>hp_3884043;atk_3612400;hit_500000;miss_180;cirt_0;cirtSub_-3500</v>
      </c>
    </row>
    <row r="1080" spans="1:20" x14ac:dyDescent="0.15">
      <c r="A1080" s="16">
        <v>381078</v>
      </c>
      <c r="B1080" s="16" t="s">
        <v>230</v>
      </c>
      <c r="C1080" s="16">
        <v>1</v>
      </c>
      <c r="D1080" s="16">
        <v>2</v>
      </c>
      <c r="E1080" s="20">
        <v>360</v>
      </c>
      <c r="F1080" s="19" t="s">
        <v>3967</v>
      </c>
      <c r="I1080">
        <v>5975451</v>
      </c>
      <c r="J1080" t="s">
        <v>3968</v>
      </c>
      <c r="K1080">
        <v>9031000</v>
      </c>
      <c r="L1080" t="s">
        <v>3969</v>
      </c>
      <c r="M1080">
        <v>500000</v>
      </c>
      <c r="N1080" t="s">
        <v>3970</v>
      </c>
      <c r="O1080">
        <v>180</v>
      </c>
      <c r="P1080" t="s">
        <v>3971</v>
      </c>
      <c r="Q1080">
        <v>0</v>
      </c>
      <c r="R1080" t="s">
        <v>3972</v>
      </c>
      <c r="S1080">
        <v>-3500</v>
      </c>
      <c r="T1080" s="7" t="str">
        <f t="shared" si="16"/>
        <v>hp_3884043;atk_3612400;hit_500000;miss_180;cirt_0;cirtSub_-3500</v>
      </c>
    </row>
    <row r="1081" spans="1:20" x14ac:dyDescent="0.15">
      <c r="A1081" s="16">
        <v>381079</v>
      </c>
      <c r="B1081" s="16" t="s">
        <v>230</v>
      </c>
      <c r="C1081" s="16">
        <v>1</v>
      </c>
      <c r="D1081" s="16">
        <v>2</v>
      </c>
      <c r="E1081" s="20">
        <v>360</v>
      </c>
      <c r="F1081" s="19" t="s">
        <v>3967</v>
      </c>
      <c r="I1081">
        <v>5975451</v>
      </c>
      <c r="J1081" t="s">
        <v>3968</v>
      </c>
      <c r="K1081">
        <v>9031000</v>
      </c>
      <c r="L1081" t="s">
        <v>3969</v>
      </c>
      <c r="M1081">
        <v>500000</v>
      </c>
      <c r="N1081" t="s">
        <v>3970</v>
      </c>
      <c r="O1081">
        <v>180</v>
      </c>
      <c r="P1081" t="s">
        <v>3971</v>
      </c>
      <c r="Q1081">
        <v>0</v>
      </c>
      <c r="R1081" t="s">
        <v>3972</v>
      </c>
      <c r="S1081">
        <v>-3500</v>
      </c>
      <c r="T1081" s="7" t="str">
        <f t="shared" si="16"/>
        <v>hp_3884043;atk_3612400;hit_500000;miss_180;cirt_0;cirtSub_-3500</v>
      </c>
    </row>
    <row r="1082" spans="1:20" x14ac:dyDescent="0.15">
      <c r="A1082" s="16">
        <v>381080</v>
      </c>
      <c r="B1082" s="16" t="s">
        <v>230</v>
      </c>
      <c r="C1082" s="16">
        <v>1</v>
      </c>
      <c r="D1082" s="16">
        <v>2</v>
      </c>
      <c r="E1082" s="20">
        <v>361</v>
      </c>
      <c r="F1082" s="19" t="s">
        <v>3967</v>
      </c>
      <c r="I1082">
        <v>6003994</v>
      </c>
      <c r="J1082" t="s">
        <v>3968</v>
      </c>
      <c r="K1082">
        <v>9108000</v>
      </c>
      <c r="L1082" t="s">
        <v>3969</v>
      </c>
      <c r="M1082">
        <v>500000</v>
      </c>
      <c r="N1082" t="s">
        <v>3970</v>
      </c>
      <c r="O1082">
        <v>180</v>
      </c>
      <c r="P1082" t="s">
        <v>3971</v>
      </c>
      <c r="Q1082">
        <v>0</v>
      </c>
      <c r="R1082" t="s">
        <v>3972</v>
      </c>
      <c r="S1082">
        <v>-3500</v>
      </c>
      <c r="T1082" s="7" t="str">
        <f t="shared" si="16"/>
        <v>hp_3902596;atk_3643200;hit_500000;miss_180;cirt_0;cirtSub_-3500</v>
      </c>
    </row>
    <row r="1083" spans="1:20" x14ac:dyDescent="0.15">
      <c r="A1083" s="16">
        <v>381081</v>
      </c>
      <c r="B1083" s="16" t="s">
        <v>230</v>
      </c>
      <c r="C1083" s="16">
        <v>1</v>
      </c>
      <c r="D1083" s="16">
        <v>2</v>
      </c>
      <c r="E1083" s="20">
        <v>361</v>
      </c>
      <c r="F1083" s="19" t="s">
        <v>3967</v>
      </c>
      <c r="I1083">
        <v>6003994</v>
      </c>
      <c r="J1083" t="s">
        <v>3968</v>
      </c>
      <c r="K1083">
        <v>9108000</v>
      </c>
      <c r="L1083" t="s">
        <v>3969</v>
      </c>
      <c r="M1083">
        <v>500000</v>
      </c>
      <c r="N1083" t="s">
        <v>3970</v>
      </c>
      <c r="O1083">
        <v>180</v>
      </c>
      <c r="P1083" t="s">
        <v>3971</v>
      </c>
      <c r="Q1083">
        <v>0</v>
      </c>
      <c r="R1083" t="s">
        <v>3972</v>
      </c>
      <c r="S1083">
        <v>-3500</v>
      </c>
      <c r="T1083" s="7" t="str">
        <f t="shared" si="16"/>
        <v>hp_3902596;atk_3643200;hit_500000;miss_180;cirt_0;cirtSub_-3500</v>
      </c>
    </row>
    <row r="1084" spans="1:20" x14ac:dyDescent="0.15">
      <c r="A1084" s="16">
        <v>381082</v>
      </c>
      <c r="B1084" s="16" t="s">
        <v>230</v>
      </c>
      <c r="C1084" s="16">
        <v>1</v>
      </c>
      <c r="D1084" s="16">
        <v>2</v>
      </c>
      <c r="E1084" s="20">
        <v>361</v>
      </c>
      <c r="F1084" s="19" t="s">
        <v>3967</v>
      </c>
      <c r="I1084">
        <v>6003994</v>
      </c>
      <c r="J1084" t="s">
        <v>3968</v>
      </c>
      <c r="K1084">
        <v>9108000</v>
      </c>
      <c r="L1084" t="s">
        <v>3969</v>
      </c>
      <c r="M1084">
        <v>500000</v>
      </c>
      <c r="N1084" t="s">
        <v>3970</v>
      </c>
      <c r="O1084">
        <v>180</v>
      </c>
      <c r="P1084" t="s">
        <v>3971</v>
      </c>
      <c r="Q1084">
        <v>0</v>
      </c>
      <c r="R1084" t="s">
        <v>3972</v>
      </c>
      <c r="S1084">
        <v>-3500</v>
      </c>
      <c r="T1084" s="7" t="str">
        <f t="shared" si="16"/>
        <v>hp_3902596;atk_3643200;hit_500000;miss_180;cirt_0;cirtSub_-3500</v>
      </c>
    </row>
    <row r="1085" spans="1:20" x14ac:dyDescent="0.15">
      <c r="A1085" s="16">
        <v>381083</v>
      </c>
      <c r="B1085" s="16" t="s">
        <v>230</v>
      </c>
      <c r="C1085" s="16">
        <v>1</v>
      </c>
      <c r="D1085" s="16">
        <v>2</v>
      </c>
      <c r="E1085" s="20">
        <v>362</v>
      </c>
      <c r="F1085" s="19" t="s">
        <v>3967</v>
      </c>
      <c r="I1085">
        <v>6032536</v>
      </c>
      <c r="J1085" t="s">
        <v>3968</v>
      </c>
      <c r="K1085">
        <v>9185000</v>
      </c>
      <c r="L1085" t="s">
        <v>3969</v>
      </c>
      <c r="M1085">
        <v>500000</v>
      </c>
      <c r="N1085" t="s">
        <v>3970</v>
      </c>
      <c r="O1085">
        <v>181</v>
      </c>
      <c r="P1085" t="s">
        <v>3971</v>
      </c>
      <c r="Q1085">
        <v>0</v>
      </c>
      <c r="R1085" t="s">
        <v>3972</v>
      </c>
      <c r="S1085">
        <v>-3500</v>
      </c>
      <c r="T1085" s="7" t="str">
        <f t="shared" si="16"/>
        <v>hp_3921148;atk_3674000;hit_500000;miss_181;cirt_0;cirtSub_-3500</v>
      </c>
    </row>
    <row r="1086" spans="1:20" x14ac:dyDescent="0.15">
      <c r="A1086" s="16">
        <v>381084</v>
      </c>
      <c r="B1086" s="16" t="s">
        <v>230</v>
      </c>
      <c r="C1086" s="16">
        <v>1</v>
      </c>
      <c r="D1086" s="16">
        <v>2</v>
      </c>
      <c r="E1086" s="20">
        <v>362</v>
      </c>
      <c r="F1086" s="19" t="s">
        <v>3967</v>
      </c>
      <c r="I1086">
        <v>6032536</v>
      </c>
      <c r="J1086" t="s">
        <v>3968</v>
      </c>
      <c r="K1086">
        <v>9185000</v>
      </c>
      <c r="L1086" t="s">
        <v>3969</v>
      </c>
      <c r="M1086">
        <v>500000</v>
      </c>
      <c r="N1086" t="s">
        <v>3970</v>
      </c>
      <c r="O1086">
        <v>181</v>
      </c>
      <c r="P1086" t="s">
        <v>3971</v>
      </c>
      <c r="Q1086">
        <v>0</v>
      </c>
      <c r="R1086" t="s">
        <v>3972</v>
      </c>
      <c r="S1086">
        <v>-3500</v>
      </c>
      <c r="T1086" s="7" t="str">
        <f t="shared" si="16"/>
        <v>hp_3921148;atk_3674000;hit_500000;miss_181;cirt_0;cirtSub_-3500</v>
      </c>
    </row>
    <row r="1087" spans="1:20" x14ac:dyDescent="0.15">
      <c r="A1087" s="16">
        <v>381085</v>
      </c>
      <c r="B1087" s="16" t="s">
        <v>230</v>
      </c>
      <c r="C1087" s="16">
        <v>1</v>
      </c>
      <c r="D1087" s="16">
        <v>2</v>
      </c>
      <c r="E1087" s="20">
        <v>362</v>
      </c>
      <c r="F1087" s="19" t="s">
        <v>3967</v>
      </c>
      <c r="I1087">
        <v>6032536</v>
      </c>
      <c r="J1087" t="s">
        <v>3968</v>
      </c>
      <c r="K1087">
        <v>9185000</v>
      </c>
      <c r="L1087" t="s">
        <v>3969</v>
      </c>
      <c r="M1087">
        <v>500000</v>
      </c>
      <c r="N1087" t="s">
        <v>3970</v>
      </c>
      <c r="O1087">
        <v>181</v>
      </c>
      <c r="P1087" t="s">
        <v>3971</v>
      </c>
      <c r="Q1087">
        <v>0</v>
      </c>
      <c r="R1087" t="s">
        <v>3972</v>
      </c>
      <c r="S1087">
        <v>-3500</v>
      </c>
      <c r="T1087" s="7" t="str">
        <f t="shared" si="16"/>
        <v>hp_3921148;atk_3674000;hit_500000;miss_181;cirt_0;cirtSub_-3500</v>
      </c>
    </row>
    <row r="1088" spans="1:20" x14ac:dyDescent="0.15">
      <c r="A1088" s="16">
        <v>381086</v>
      </c>
      <c r="B1088" s="16" t="s">
        <v>230</v>
      </c>
      <c r="C1088" s="16">
        <v>1</v>
      </c>
      <c r="D1088" s="16">
        <v>2</v>
      </c>
      <c r="E1088" s="20">
        <v>363</v>
      </c>
      <c r="F1088" s="19" t="s">
        <v>3967</v>
      </c>
      <c r="I1088">
        <v>6061078</v>
      </c>
      <c r="J1088" t="s">
        <v>3968</v>
      </c>
      <c r="K1088">
        <v>9262000</v>
      </c>
      <c r="L1088" t="s">
        <v>3969</v>
      </c>
      <c r="M1088">
        <v>500000</v>
      </c>
      <c r="N1088" t="s">
        <v>3970</v>
      </c>
      <c r="O1088">
        <v>181</v>
      </c>
      <c r="P1088" t="s">
        <v>3971</v>
      </c>
      <c r="Q1088">
        <v>0</v>
      </c>
      <c r="R1088" t="s">
        <v>3972</v>
      </c>
      <c r="S1088">
        <v>-3500</v>
      </c>
      <c r="T1088" s="7" t="str">
        <f t="shared" si="16"/>
        <v>hp_3939700;atk_3704800;hit_500000;miss_181;cirt_0;cirtSub_-3500</v>
      </c>
    </row>
    <row r="1089" spans="1:20" x14ac:dyDescent="0.15">
      <c r="A1089" s="16">
        <v>381087</v>
      </c>
      <c r="B1089" s="16" t="s">
        <v>230</v>
      </c>
      <c r="C1089" s="16">
        <v>1</v>
      </c>
      <c r="D1089" s="16">
        <v>2</v>
      </c>
      <c r="E1089" s="20">
        <v>363</v>
      </c>
      <c r="F1089" s="19" t="s">
        <v>3967</v>
      </c>
      <c r="I1089">
        <v>6061078</v>
      </c>
      <c r="J1089" t="s">
        <v>3968</v>
      </c>
      <c r="K1089">
        <v>9262000</v>
      </c>
      <c r="L1089" t="s">
        <v>3969</v>
      </c>
      <c r="M1089">
        <v>500000</v>
      </c>
      <c r="N1089" t="s">
        <v>3970</v>
      </c>
      <c r="O1089">
        <v>181</v>
      </c>
      <c r="P1089" t="s">
        <v>3971</v>
      </c>
      <c r="Q1089">
        <v>0</v>
      </c>
      <c r="R1089" t="s">
        <v>3972</v>
      </c>
      <c r="S1089">
        <v>-3500</v>
      </c>
      <c r="T1089" s="7" t="str">
        <f t="shared" si="16"/>
        <v>hp_3939700;atk_3704800;hit_500000;miss_181;cirt_0;cirtSub_-3500</v>
      </c>
    </row>
    <row r="1090" spans="1:20" x14ac:dyDescent="0.15">
      <c r="A1090" s="16">
        <v>381088</v>
      </c>
      <c r="B1090" s="16" t="s">
        <v>230</v>
      </c>
      <c r="C1090" s="16">
        <v>1</v>
      </c>
      <c r="D1090" s="16">
        <v>2</v>
      </c>
      <c r="E1090" s="20">
        <v>363</v>
      </c>
      <c r="F1090" s="19" t="s">
        <v>3967</v>
      </c>
      <c r="I1090">
        <v>6061078</v>
      </c>
      <c r="J1090" t="s">
        <v>3968</v>
      </c>
      <c r="K1090">
        <v>9262000</v>
      </c>
      <c r="L1090" t="s">
        <v>3969</v>
      </c>
      <c r="M1090">
        <v>500000</v>
      </c>
      <c r="N1090" t="s">
        <v>3970</v>
      </c>
      <c r="O1090">
        <v>181</v>
      </c>
      <c r="P1090" t="s">
        <v>3971</v>
      </c>
      <c r="Q1090">
        <v>0</v>
      </c>
      <c r="R1090" t="s">
        <v>3972</v>
      </c>
      <c r="S1090">
        <v>-3500</v>
      </c>
      <c r="T1090" s="7" t="str">
        <f t="shared" si="16"/>
        <v>hp_3939700;atk_3704800;hit_500000;miss_181;cirt_0;cirtSub_-3500</v>
      </c>
    </row>
    <row r="1091" spans="1:20" x14ac:dyDescent="0.15">
      <c r="A1091" s="16">
        <v>381089</v>
      </c>
      <c r="B1091" s="16" t="s">
        <v>230</v>
      </c>
      <c r="C1091" s="16">
        <v>1</v>
      </c>
      <c r="D1091" s="16">
        <v>2</v>
      </c>
      <c r="E1091" s="20">
        <v>364</v>
      </c>
      <c r="F1091" s="19" t="s">
        <v>3967</v>
      </c>
      <c r="I1091">
        <v>6089620</v>
      </c>
      <c r="J1091" t="s">
        <v>3968</v>
      </c>
      <c r="K1091">
        <v>9339000</v>
      </c>
      <c r="L1091" t="s">
        <v>3969</v>
      </c>
      <c r="M1091">
        <v>500000</v>
      </c>
      <c r="N1091" t="s">
        <v>3970</v>
      </c>
      <c r="O1091">
        <v>182</v>
      </c>
      <c r="P1091" t="s">
        <v>3971</v>
      </c>
      <c r="Q1091">
        <v>0</v>
      </c>
      <c r="R1091" t="s">
        <v>3972</v>
      </c>
      <c r="S1091">
        <v>-3500</v>
      </c>
      <c r="T1091" s="7" t="str">
        <f t="shared" ref="T1091:T1154" si="17">F1091&amp;"_"&amp;INT(I1091*0.65)&amp;";"&amp;J1091&amp;"_"&amp;INT(K1091*0.4)&amp;";"&amp;L1091&amp;"_"&amp;M1091&amp;";"&amp;N1091&amp;"_"&amp;O1091&amp;";"&amp;P1091&amp;"_"&amp;Q1091&amp;";"&amp;R1091&amp;"_"&amp;S1091</f>
        <v>hp_3958253;atk_3735600;hit_500000;miss_182;cirt_0;cirtSub_-3500</v>
      </c>
    </row>
    <row r="1092" spans="1:20" x14ac:dyDescent="0.15">
      <c r="A1092" s="16">
        <v>381090</v>
      </c>
      <c r="B1092" s="16" t="s">
        <v>230</v>
      </c>
      <c r="C1092" s="16">
        <v>1</v>
      </c>
      <c r="D1092" s="16">
        <v>2</v>
      </c>
      <c r="E1092" s="20">
        <v>364</v>
      </c>
      <c r="F1092" s="19" t="s">
        <v>3967</v>
      </c>
      <c r="I1092">
        <v>6089620</v>
      </c>
      <c r="J1092" t="s">
        <v>3968</v>
      </c>
      <c r="K1092">
        <v>9339000</v>
      </c>
      <c r="L1092" t="s">
        <v>3969</v>
      </c>
      <c r="M1092">
        <v>500000</v>
      </c>
      <c r="N1092" t="s">
        <v>3970</v>
      </c>
      <c r="O1092">
        <v>182</v>
      </c>
      <c r="P1092" t="s">
        <v>3971</v>
      </c>
      <c r="Q1092">
        <v>0</v>
      </c>
      <c r="R1092" t="s">
        <v>3972</v>
      </c>
      <c r="S1092">
        <v>-3500</v>
      </c>
      <c r="T1092" s="7" t="str">
        <f t="shared" si="17"/>
        <v>hp_3958253;atk_3735600;hit_500000;miss_182;cirt_0;cirtSub_-3500</v>
      </c>
    </row>
    <row r="1093" spans="1:20" x14ac:dyDescent="0.15">
      <c r="A1093" s="16">
        <v>381091</v>
      </c>
      <c r="B1093" s="16" t="s">
        <v>230</v>
      </c>
      <c r="C1093" s="16">
        <v>1</v>
      </c>
      <c r="D1093" s="16">
        <v>2</v>
      </c>
      <c r="E1093" s="20">
        <v>364</v>
      </c>
      <c r="F1093" s="19" t="s">
        <v>3967</v>
      </c>
      <c r="I1093">
        <v>6089620</v>
      </c>
      <c r="J1093" t="s">
        <v>3968</v>
      </c>
      <c r="K1093">
        <v>9339000</v>
      </c>
      <c r="L1093" t="s">
        <v>3969</v>
      </c>
      <c r="M1093">
        <v>500000</v>
      </c>
      <c r="N1093" t="s">
        <v>3970</v>
      </c>
      <c r="O1093">
        <v>182</v>
      </c>
      <c r="P1093" t="s">
        <v>3971</v>
      </c>
      <c r="Q1093">
        <v>0</v>
      </c>
      <c r="R1093" t="s">
        <v>3972</v>
      </c>
      <c r="S1093">
        <v>-3500</v>
      </c>
      <c r="T1093" s="7" t="str">
        <f t="shared" si="17"/>
        <v>hp_3958253;atk_3735600;hit_500000;miss_182;cirt_0;cirtSub_-3500</v>
      </c>
    </row>
    <row r="1094" spans="1:20" x14ac:dyDescent="0.15">
      <c r="A1094" s="16">
        <v>381092</v>
      </c>
      <c r="B1094" s="16" t="s">
        <v>230</v>
      </c>
      <c r="C1094" s="16">
        <v>1</v>
      </c>
      <c r="D1094" s="16">
        <v>2</v>
      </c>
      <c r="E1094" s="20">
        <v>365</v>
      </c>
      <c r="F1094" s="19" t="s">
        <v>3967</v>
      </c>
      <c r="I1094">
        <v>6118162</v>
      </c>
      <c r="J1094" t="s">
        <v>3968</v>
      </c>
      <c r="K1094">
        <v>9416000</v>
      </c>
      <c r="L1094" t="s">
        <v>3969</v>
      </c>
      <c r="M1094">
        <v>500000</v>
      </c>
      <c r="N1094" t="s">
        <v>3970</v>
      </c>
      <c r="O1094">
        <v>182</v>
      </c>
      <c r="P1094" t="s">
        <v>3971</v>
      </c>
      <c r="Q1094">
        <v>0</v>
      </c>
      <c r="R1094" t="s">
        <v>3972</v>
      </c>
      <c r="S1094">
        <v>-3500</v>
      </c>
      <c r="T1094" s="7" t="str">
        <f t="shared" si="17"/>
        <v>hp_3976805;atk_3766400;hit_500000;miss_182;cirt_0;cirtSub_-3500</v>
      </c>
    </row>
    <row r="1095" spans="1:20" x14ac:dyDescent="0.15">
      <c r="A1095" s="16">
        <v>381093</v>
      </c>
      <c r="B1095" s="16" t="s">
        <v>230</v>
      </c>
      <c r="C1095" s="16">
        <v>1</v>
      </c>
      <c r="D1095" s="16">
        <v>2</v>
      </c>
      <c r="E1095" s="20">
        <v>365</v>
      </c>
      <c r="F1095" s="19" t="s">
        <v>3967</v>
      </c>
      <c r="I1095">
        <v>6118162</v>
      </c>
      <c r="J1095" t="s">
        <v>3968</v>
      </c>
      <c r="K1095">
        <v>9416000</v>
      </c>
      <c r="L1095" t="s">
        <v>3969</v>
      </c>
      <c r="M1095">
        <v>500000</v>
      </c>
      <c r="N1095" t="s">
        <v>3970</v>
      </c>
      <c r="O1095">
        <v>182</v>
      </c>
      <c r="P1095" t="s">
        <v>3971</v>
      </c>
      <c r="Q1095">
        <v>0</v>
      </c>
      <c r="R1095" t="s">
        <v>3972</v>
      </c>
      <c r="S1095">
        <v>-3500</v>
      </c>
      <c r="T1095" s="7" t="str">
        <f t="shared" si="17"/>
        <v>hp_3976805;atk_3766400;hit_500000;miss_182;cirt_0;cirtSub_-3500</v>
      </c>
    </row>
    <row r="1096" spans="1:20" x14ac:dyDescent="0.15">
      <c r="A1096" s="16">
        <v>381094</v>
      </c>
      <c r="B1096" s="16" t="s">
        <v>230</v>
      </c>
      <c r="C1096" s="16">
        <v>1</v>
      </c>
      <c r="D1096" s="16">
        <v>2</v>
      </c>
      <c r="E1096" s="20">
        <v>365</v>
      </c>
      <c r="F1096" s="19" t="s">
        <v>3967</v>
      </c>
      <c r="I1096">
        <v>6118162</v>
      </c>
      <c r="J1096" t="s">
        <v>3968</v>
      </c>
      <c r="K1096">
        <v>9416000</v>
      </c>
      <c r="L1096" t="s">
        <v>3969</v>
      </c>
      <c r="M1096">
        <v>500000</v>
      </c>
      <c r="N1096" t="s">
        <v>3970</v>
      </c>
      <c r="O1096">
        <v>182</v>
      </c>
      <c r="P1096" t="s">
        <v>3971</v>
      </c>
      <c r="Q1096">
        <v>0</v>
      </c>
      <c r="R1096" t="s">
        <v>3972</v>
      </c>
      <c r="S1096">
        <v>-3500</v>
      </c>
      <c r="T1096" s="7" t="str">
        <f t="shared" si="17"/>
        <v>hp_3976805;atk_3766400;hit_500000;miss_182;cirt_0;cirtSub_-3500</v>
      </c>
    </row>
    <row r="1097" spans="1:20" x14ac:dyDescent="0.15">
      <c r="A1097" s="16">
        <v>381095</v>
      </c>
      <c r="B1097" s="16" t="s">
        <v>230</v>
      </c>
      <c r="C1097" s="16">
        <v>1</v>
      </c>
      <c r="D1097" s="16">
        <v>2</v>
      </c>
      <c r="E1097" s="20">
        <v>366</v>
      </c>
      <c r="F1097" s="19" t="s">
        <v>3967</v>
      </c>
      <c r="I1097">
        <v>6146704</v>
      </c>
      <c r="J1097" t="s">
        <v>3968</v>
      </c>
      <c r="K1097">
        <v>9505000</v>
      </c>
      <c r="L1097" t="s">
        <v>3969</v>
      </c>
      <c r="M1097">
        <v>500000</v>
      </c>
      <c r="N1097" t="s">
        <v>3970</v>
      </c>
      <c r="O1097">
        <v>183</v>
      </c>
      <c r="P1097" t="s">
        <v>3971</v>
      </c>
      <c r="Q1097">
        <v>0</v>
      </c>
      <c r="R1097" t="s">
        <v>3972</v>
      </c>
      <c r="S1097">
        <v>-3500</v>
      </c>
      <c r="T1097" s="7" t="str">
        <f t="shared" si="17"/>
        <v>hp_3995357;atk_3802000;hit_500000;miss_183;cirt_0;cirtSub_-3500</v>
      </c>
    </row>
    <row r="1098" spans="1:20" x14ac:dyDescent="0.15">
      <c r="A1098" s="16">
        <v>381096</v>
      </c>
      <c r="B1098" s="16" t="s">
        <v>230</v>
      </c>
      <c r="C1098" s="16">
        <v>1</v>
      </c>
      <c r="D1098" s="16">
        <v>2</v>
      </c>
      <c r="E1098" s="20">
        <v>366</v>
      </c>
      <c r="F1098" s="19" t="s">
        <v>3967</v>
      </c>
      <c r="I1098">
        <v>6146704</v>
      </c>
      <c r="J1098" t="s">
        <v>3968</v>
      </c>
      <c r="K1098">
        <v>9505000</v>
      </c>
      <c r="L1098" t="s">
        <v>3969</v>
      </c>
      <c r="M1098">
        <v>500000</v>
      </c>
      <c r="N1098" t="s">
        <v>3970</v>
      </c>
      <c r="O1098">
        <v>183</v>
      </c>
      <c r="P1098" t="s">
        <v>3971</v>
      </c>
      <c r="Q1098">
        <v>0</v>
      </c>
      <c r="R1098" t="s">
        <v>3972</v>
      </c>
      <c r="S1098">
        <v>-3500</v>
      </c>
      <c r="T1098" s="7" t="str">
        <f t="shared" si="17"/>
        <v>hp_3995357;atk_3802000;hit_500000;miss_183;cirt_0;cirtSub_-3500</v>
      </c>
    </row>
    <row r="1099" spans="1:20" x14ac:dyDescent="0.15">
      <c r="A1099" s="16">
        <v>381097</v>
      </c>
      <c r="B1099" s="16" t="s">
        <v>230</v>
      </c>
      <c r="C1099" s="16">
        <v>1</v>
      </c>
      <c r="D1099" s="16">
        <v>2</v>
      </c>
      <c r="E1099" s="20">
        <v>366</v>
      </c>
      <c r="F1099" s="19" t="s">
        <v>3967</v>
      </c>
      <c r="I1099">
        <v>6146704</v>
      </c>
      <c r="J1099" t="s">
        <v>3968</v>
      </c>
      <c r="K1099">
        <v>9505000</v>
      </c>
      <c r="L1099" t="s">
        <v>3969</v>
      </c>
      <c r="M1099">
        <v>500000</v>
      </c>
      <c r="N1099" t="s">
        <v>3970</v>
      </c>
      <c r="O1099">
        <v>183</v>
      </c>
      <c r="P1099" t="s">
        <v>3971</v>
      </c>
      <c r="Q1099">
        <v>0</v>
      </c>
      <c r="R1099" t="s">
        <v>3972</v>
      </c>
      <c r="S1099">
        <v>-3500</v>
      </c>
      <c r="T1099" s="7" t="str">
        <f t="shared" si="17"/>
        <v>hp_3995357;atk_3802000;hit_500000;miss_183;cirt_0;cirtSub_-3500</v>
      </c>
    </row>
    <row r="1100" spans="1:20" x14ac:dyDescent="0.15">
      <c r="A1100" s="16">
        <v>381098</v>
      </c>
      <c r="B1100" s="16" t="s">
        <v>230</v>
      </c>
      <c r="C1100" s="16">
        <v>1</v>
      </c>
      <c r="D1100" s="16">
        <v>2</v>
      </c>
      <c r="E1100" s="20">
        <v>367</v>
      </c>
      <c r="F1100" s="19" t="s">
        <v>3967</v>
      </c>
      <c r="I1100">
        <v>6175247</v>
      </c>
      <c r="J1100" t="s">
        <v>3968</v>
      </c>
      <c r="K1100">
        <v>9594000</v>
      </c>
      <c r="L1100" t="s">
        <v>3969</v>
      </c>
      <c r="M1100">
        <v>500000</v>
      </c>
      <c r="N1100" t="s">
        <v>3970</v>
      </c>
      <c r="O1100">
        <v>183</v>
      </c>
      <c r="P1100" t="s">
        <v>3971</v>
      </c>
      <c r="Q1100">
        <v>0</v>
      </c>
      <c r="R1100" t="s">
        <v>3972</v>
      </c>
      <c r="S1100">
        <v>-3500</v>
      </c>
      <c r="T1100" s="7" t="str">
        <f t="shared" si="17"/>
        <v>hp_4013910;atk_3837600;hit_500000;miss_183;cirt_0;cirtSub_-3500</v>
      </c>
    </row>
    <row r="1101" spans="1:20" x14ac:dyDescent="0.15">
      <c r="A1101" s="16">
        <v>381099</v>
      </c>
      <c r="B1101" s="16" t="s">
        <v>230</v>
      </c>
      <c r="C1101" s="16">
        <v>1</v>
      </c>
      <c r="D1101" s="16">
        <v>2</v>
      </c>
      <c r="E1101" s="20">
        <v>367</v>
      </c>
      <c r="F1101" s="19" t="s">
        <v>3967</v>
      </c>
      <c r="I1101">
        <v>6175247</v>
      </c>
      <c r="J1101" t="s">
        <v>3968</v>
      </c>
      <c r="K1101">
        <v>9594000</v>
      </c>
      <c r="L1101" t="s">
        <v>3969</v>
      </c>
      <c r="M1101">
        <v>500000</v>
      </c>
      <c r="N1101" t="s">
        <v>3970</v>
      </c>
      <c r="O1101">
        <v>183</v>
      </c>
      <c r="P1101" t="s">
        <v>3971</v>
      </c>
      <c r="Q1101">
        <v>0</v>
      </c>
      <c r="R1101" t="s">
        <v>3972</v>
      </c>
      <c r="S1101">
        <v>-3500</v>
      </c>
      <c r="T1101" s="7" t="str">
        <f t="shared" si="17"/>
        <v>hp_4013910;atk_3837600;hit_500000;miss_183;cirt_0;cirtSub_-3500</v>
      </c>
    </row>
    <row r="1102" spans="1:20" x14ac:dyDescent="0.15">
      <c r="A1102" s="16">
        <v>381100</v>
      </c>
      <c r="B1102" s="16" t="s">
        <v>230</v>
      </c>
      <c r="C1102" s="16">
        <v>1</v>
      </c>
      <c r="D1102" s="16">
        <v>2</v>
      </c>
      <c r="E1102" s="20">
        <v>367</v>
      </c>
      <c r="F1102" s="19" t="s">
        <v>3967</v>
      </c>
      <c r="I1102">
        <v>6175247</v>
      </c>
      <c r="J1102" t="s">
        <v>3968</v>
      </c>
      <c r="K1102">
        <v>9594000</v>
      </c>
      <c r="L1102" t="s">
        <v>3969</v>
      </c>
      <c r="M1102">
        <v>500000</v>
      </c>
      <c r="N1102" t="s">
        <v>3970</v>
      </c>
      <c r="O1102">
        <v>183</v>
      </c>
      <c r="P1102" t="s">
        <v>3971</v>
      </c>
      <c r="Q1102">
        <v>0</v>
      </c>
      <c r="R1102" t="s">
        <v>3972</v>
      </c>
      <c r="S1102">
        <v>-3500</v>
      </c>
      <c r="T1102" s="7" t="str">
        <f t="shared" si="17"/>
        <v>hp_4013910;atk_3837600;hit_500000;miss_183;cirt_0;cirtSub_-3500</v>
      </c>
    </row>
    <row r="1103" spans="1:20" x14ac:dyDescent="0.15">
      <c r="A1103" s="16">
        <v>381101</v>
      </c>
      <c r="B1103" s="16" t="s">
        <v>230</v>
      </c>
      <c r="C1103" s="16">
        <v>1</v>
      </c>
      <c r="D1103" s="16">
        <v>2</v>
      </c>
      <c r="E1103" s="20">
        <v>368</v>
      </c>
      <c r="F1103" s="19" t="s">
        <v>3967</v>
      </c>
      <c r="I1103">
        <v>6203789</v>
      </c>
      <c r="J1103" t="s">
        <v>3968</v>
      </c>
      <c r="K1103">
        <v>9683000</v>
      </c>
      <c r="L1103" t="s">
        <v>3969</v>
      </c>
      <c r="M1103">
        <v>500000</v>
      </c>
      <c r="N1103" t="s">
        <v>3970</v>
      </c>
      <c r="O1103">
        <v>184</v>
      </c>
      <c r="P1103" t="s">
        <v>3971</v>
      </c>
      <c r="Q1103">
        <v>0</v>
      </c>
      <c r="R1103" t="s">
        <v>3972</v>
      </c>
      <c r="S1103">
        <v>-3500</v>
      </c>
      <c r="T1103" s="7" t="str">
        <f t="shared" si="17"/>
        <v>hp_4032462;atk_3873200;hit_500000;miss_184;cirt_0;cirtSub_-3500</v>
      </c>
    </row>
    <row r="1104" spans="1:20" x14ac:dyDescent="0.15">
      <c r="A1104" s="16">
        <v>381102</v>
      </c>
      <c r="B1104" s="16" t="s">
        <v>230</v>
      </c>
      <c r="C1104" s="16">
        <v>1</v>
      </c>
      <c r="D1104" s="16">
        <v>2</v>
      </c>
      <c r="E1104" s="20">
        <v>368</v>
      </c>
      <c r="F1104" s="19" t="s">
        <v>3967</v>
      </c>
      <c r="I1104">
        <v>6203789</v>
      </c>
      <c r="J1104" t="s">
        <v>3968</v>
      </c>
      <c r="K1104">
        <v>9683000</v>
      </c>
      <c r="L1104" t="s">
        <v>3969</v>
      </c>
      <c r="M1104">
        <v>500000</v>
      </c>
      <c r="N1104" t="s">
        <v>3970</v>
      </c>
      <c r="O1104">
        <v>184</v>
      </c>
      <c r="P1104" t="s">
        <v>3971</v>
      </c>
      <c r="Q1104">
        <v>0</v>
      </c>
      <c r="R1104" t="s">
        <v>3972</v>
      </c>
      <c r="S1104">
        <v>-3500</v>
      </c>
      <c r="T1104" s="7" t="str">
        <f t="shared" si="17"/>
        <v>hp_4032462;atk_3873200;hit_500000;miss_184;cirt_0;cirtSub_-3500</v>
      </c>
    </row>
    <row r="1105" spans="1:20" x14ac:dyDescent="0.15">
      <c r="A1105" s="16">
        <v>381103</v>
      </c>
      <c r="B1105" s="16" t="s">
        <v>230</v>
      </c>
      <c r="C1105" s="16">
        <v>1</v>
      </c>
      <c r="D1105" s="16">
        <v>2</v>
      </c>
      <c r="E1105" s="20">
        <v>368</v>
      </c>
      <c r="F1105" s="19" t="s">
        <v>3967</v>
      </c>
      <c r="I1105">
        <v>6203789</v>
      </c>
      <c r="J1105" t="s">
        <v>3968</v>
      </c>
      <c r="K1105">
        <v>9683000</v>
      </c>
      <c r="L1105" t="s">
        <v>3969</v>
      </c>
      <c r="M1105">
        <v>500000</v>
      </c>
      <c r="N1105" t="s">
        <v>3970</v>
      </c>
      <c r="O1105">
        <v>184</v>
      </c>
      <c r="P1105" t="s">
        <v>3971</v>
      </c>
      <c r="Q1105">
        <v>0</v>
      </c>
      <c r="R1105" t="s">
        <v>3972</v>
      </c>
      <c r="S1105">
        <v>-3500</v>
      </c>
      <c r="T1105" s="7" t="str">
        <f t="shared" si="17"/>
        <v>hp_4032462;atk_3873200;hit_500000;miss_184;cirt_0;cirtSub_-3500</v>
      </c>
    </row>
    <row r="1106" spans="1:20" x14ac:dyDescent="0.15">
      <c r="A1106" s="16">
        <v>381104</v>
      </c>
      <c r="B1106" s="16" t="s">
        <v>230</v>
      </c>
      <c r="C1106" s="16">
        <v>1</v>
      </c>
      <c r="D1106" s="16">
        <v>2</v>
      </c>
      <c r="E1106" s="20">
        <v>369</v>
      </c>
      <c r="F1106" s="19" t="s">
        <v>3967</v>
      </c>
      <c r="I1106">
        <v>6232331</v>
      </c>
      <c r="J1106" t="s">
        <v>3968</v>
      </c>
      <c r="K1106">
        <v>9772000</v>
      </c>
      <c r="L1106" t="s">
        <v>3969</v>
      </c>
      <c r="M1106">
        <v>500000</v>
      </c>
      <c r="N1106" t="s">
        <v>3970</v>
      </c>
      <c r="O1106">
        <v>184</v>
      </c>
      <c r="P1106" t="s">
        <v>3971</v>
      </c>
      <c r="Q1106">
        <v>0</v>
      </c>
      <c r="R1106" t="s">
        <v>3972</v>
      </c>
      <c r="S1106">
        <v>-3500</v>
      </c>
      <c r="T1106" s="7" t="str">
        <f t="shared" si="17"/>
        <v>hp_4051015;atk_3908800;hit_500000;miss_184;cirt_0;cirtSub_-3500</v>
      </c>
    </row>
    <row r="1107" spans="1:20" x14ac:dyDescent="0.15">
      <c r="A1107" s="16">
        <v>381105</v>
      </c>
      <c r="B1107" s="16" t="s">
        <v>230</v>
      </c>
      <c r="C1107" s="16">
        <v>1</v>
      </c>
      <c r="D1107" s="16">
        <v>2</v>
      </c>
      <c r="E1107" s="20">
        <v>369</v>
      </c>
      <c r="F1107" s="19" t="s">
        <v>3967</v>
      </c>
      <c r="I1107">
        <v>6232331</v>
      </c>
      <c r="J1107" t="s">
        <v>3968</v>
      </c>
      <c r="K1107">
        <v>9772000</v>
      </c>
      <c r="L1107" t="s">
        <v>3969</v>
      </c>
      <c r="M1107">
        <v>500000</v>
      </c>
      <c r="N1107" t="s">
        <v>3970</v>
      </c>
      <c r="O1107">
        <v>184</v>
      </c>
      <c r="P1107" t="s">
        <v>3971</v>
      </c>
      <c r="Q1107">
        <v>0</v>
      </c>
      <c r="R1107" t="s">
        <v>3972</v>
      </c>
      <c r="S1107">
        <v>-3500</v>
      </c>
      <c r="T1107" s="7" t="str">
        <f t="shared" si="17"/>
        <v>hp_4051015;atk_3908800;hit_500000;miss_184;cirt_0;cirtSub_-3500</v>
      </c>
    </row>
    <row r="1108" spans="1:20" x14ac:dyDescent="0.15">
      <c r="A1108" s="16">
        <v>381106</v>
      </c>
      <c r="B1108" s="16" t="s">
        <v>230</v>
      </c>
      <c r="C1108" s="16">
        <v>1</v>
      </c>
      <c r="D1108" s="16">
        <v>2</v>
      </c>
      <c r="E1108" s="20">
        <v>369</v>
      </c>
      <c r="F1108" s="19" t="s">
        <v>3967</v>
      </c>
      <c r="I1108">
        <v>6232331</v>
      </c>
      <c r="J1108" t="s">
        <v>3968</v>
      </c>
      <c r="K1108">
        <v>9772000</v>
      </c>
      <c r="L1108" t="s">
        <v>3969</v>
      </c>
      <c r="M1108">
        <v>500000</v>
      </c>
      <c r="N1108" t="s">
        <v>3970</v>
      </c>
      <c r="O1108">
        <v>184</v>
      </c>
      <c r="P1108" t="s">
        <v>3971</v>
      </c>
      <c r="Q1108">
        <v>0</v>
      </c>
      <c r="R1108" t="s">
        <v>3972</v>
      </c>
      <c r="S1108">
        <v>-3500</v>
      </c>
      <c r="T1108" s="7" t="str">
        <f t="shared" si="17"/>
        <v>hp_4051015;atk_3908800;hit_500000;miss_184;cirt_0;cirtSub_-3500</v>
      </c>
    </row>
    <row r="1109" spans="1:20" x14ac:dyDescent="0.15">
      <c r="A1109" s="16">
        <v>381107</v>
      </c>
      <c r="B1109" s="16" t="s">
        <v>230</v>
      </c>
      <c r="C1109" s="16">
        <v>1</v>
      </c>
      <c r="D1109" s="16">
        <v>2</v>
      </c>
      <c r="E1109" s="20">
        <v>370</v>
      </c>
      <c r="F1109" s="19" t="s">
        <v>3967</v>
      </c>
      <c r="I1109">
        <v>6260873</v>
      </c>
      <c r="J1109" t="s">
        <v>3968</v>
      </c>
      <c r="K1109">
        <v>9861000</v>
      </c>
      <c r="L1109" t="s">
        <v>3969</v>
      </c>
      <c r="M1109">
        <v>500000</v>
      </c>
      <c r="N1109" t="s">
        <v>3970</v>
      </c>
      <c r="O1109">
        <v>185</v>
      </c>
      <c r="P1109" t="s">
        <v>3971</v>
      </c>
      <c r="Q1109">
        <v>0</v>
      </c>
      <c r="R1109" t="s">
        <v>3972</v>
      </c>
      <c r="S1109">
        <v>-3500</v>
      </c>
      <c r="T1109" s="7" t="str">
        <f t="shared" si="17"/>
        <v>hp_4069567;atk_3944400;hit_500000;miss_185;cirt_0;cirtSub_-3500</v>
      </c>
    </row>
    <row r="1110" spans="1:20" x14ac:dyDescent="0.15">
      <c r="A1110" s="16">
        <v>381108</v>
      </c>
      <c r="B1110" s="16" t="s">
        <v>230</v>
      </c>
      <c r="C1110" s="16">
        <v>1</v>
      </c>
      <c r="D1110" s="16">
        <v>2</v>
      </c>
      <c r="E1110" s="20">
        <v>370</v>
      </c>
      <c r="F1110" s="19" t="s">
        <v>3967</v>
      </c>
      <c r="I1110">
        <v>6260873</v>
      </c>
      <c r="J1110" t="s">
        <v>3968</v>
      </c>
      <c r="K1110">
        <v>9861000</v>
      </c>
      <c r="L1110" t="s">
        <v>3969</v>
      </c>
      <c r="M1110">
        <v>500000</v>
      </c>
      <c r="N1110" t="s">
        <v>3970</v>
      </c>
      <c r="O1110">
        <v>185</v>
      </c>
      <c r="P1110" t="s">
        <v>3971</v>
      </c>
      <c r="Q1110">
        <v>0</v>
      </c>
      <c r="R1110" t="s">
        <v>3972</v>
      </c>
      <c r="S1110">
        <v>-3500</v>
      </c>
      <c r="T1110" s="7" t="str">
        <f t="shared" si="17"/>
        <v>hp_4069567;atk_3944400;hit_500000;miss_185;cirt_0;cirtSub_-3500</v>
      </c>
    </row>
    <row r="1111" spans="1:20" x14ac:dyDescent="0.15">
      <c r="A1111" s="16">
        <v>381109</v>
      </c>
      <c r="B1111" s="16" t="s">
        <v>230</v>
      </c>
      <c r="C1111" s="16">
        <v>1</v>
      </c>
      <c r="D1111" s="16">
        <v>2</v>
      </c>
      <c r="E1111" s="20">
        <v>370</v>
      </c>
      <c r="F1111" s="19" t="s">
        <v>3967</v>
      </c>
      <c r="I1111">
        <v>6260873</v>
      </c>
      <c r="J1111" t="s">
        <v>3968</v>
      </c>
      <c r="K1111">
        <v>9861000</v>
      </c>
      <c r="L1111" t="s">
        <v>3969</v>
      </c>
      <c r="M1111">
        <v>500000</v>
      </c>
      <c r="N1111" t="s">
        <v>3970</v>
      </c>
      <c r="O1111">
        <v>185</v>
      </c>
      <c r="P1111" t="s">
        <v>3971</v>
      </c>
      <c r="Q1111">
        <v>0</v>
      </c>
      <c r="R1111" t="s">
        <v>3972</v>
      </c>
      <c r="S1111">
        <v>-3500</v>
      </c>
      <c r="T1111" s="7" t="str">
        <f t="shared" si="17"/>
        <v>hp_4069567;atk_3944400;hit_500000;miss_185;cirt_0;cirtSub_-3500</v>
      </c>
    </row>
    <row r="1112" spans="1:20" x14ac:dyDescent="0.15">
      <c r="A1112" s="16">
        <v>381110</v>
      </c>
      <c r="B1112" s="16" t="s">
        <v>230</v>
      </c>
      <c r="C1112" s="16">
        <v>1</v>
      </c>
      <c r="D1112" s="16">
        <v>2</v>
      </c>
      <c r="E1112" s="20">
        <v>371</v>
      </c>
      <c r="F1112" s="19" t="s">
        <v>3967</v>
      </c>
      <c r="I1112">
        <v>6289415</v>
      </c>
      <c r="J1112" t="s">
        <v>3968</v>
      </c>
      <c r="K1112">
        <v>9950000</v>
      </c>
      <c r="L1112" t="s">
        <v>3969</v>
      </c>
      <c r="M1112">
        <v>500000</v>
      </c>
      <c r="N1112" t="s">
        <v>3970</v>
      </c>
      <c r="O1112">
        <v>185</v>
      </c>
      <c r="P1112" t="s">
        <v>3971</v>
      </c>
      <c r="Q1112">
        <v>0</v>
      </c>
      <c r="R1112" t="s">
        <v>3972</v>
      </c>
      <c r="S1112">
        <v>-3500</v>
      </c>
      <c r="T1112" s="7" t="str">
        <f t="shared" si="17"/>
        <v>hp_4088119;atk_3980000;hit_500000;miss_185;cirt_0;cirtSub_-3500</v>
      </c>
    </row>
    <row r="1113" spans="1:20" x14ac:dyDescent="0.15">
      <c r="A1113" s="16">
        <v>381111</v>
      </c>
      <c r="B1113" s="16" t="s">
        <v>230</v>
      </c>
      <c r="C1113" s="16">
        <v>1</v>
      </c>
      <c r="D1113" s="16">
        <v>2</v>
      </c>
      <c r="E1113" s="20">
        <v>371</v>
      </c>
      <c r="F1113" s="19" t="s">
        <v>3967</v>
      </c>
      <c r="I1113">
        <v>6289415</v>
      </c>
      <c r="J1113" t="s">
        <v>3968</v>
      </c>
      <c r="K1113">
        <v>9950000</v>
      </c>
      <c r="L1113" t="s">
        <v>3969</v>
      </c>
      <c r="M1113">
        <v>500000</v>
      </c>
      <c r="N1113" t="s">
        <v>3970</v>
      </c>
      <c r="O1113">
        <v>185</v>
      </c>
      <c r="P1113" t="s">
        <v>3971</v>
      </c>
      <c r="Q1113">
        <v>0</v>
      </c>
      <c r="R1113" t="s">
        <v>3972</v>
      </c>
      <c r="S1113">
        <v>-3500</v>
      </c>
      <c r="T1113" s="7" t="str">
        <f t="shared" si="17"/>
        <v>hp_4088119;atk_3980000;hit_500000;miss_185;cirt_0;cirtSub_-3500</v>
      </c>
    </row>
    <row r="1114" spans="1:20" x14ac:dyDescent="0.15">
      <c r="A1114" s="16">
        <v>381112</v>
      </c>
      <c r="B1114" s="16" t="s">
        <v>230</v>
      </c>
      <c r="C1114" s="16">
        <v>1</v>
      </c>
      <c r="D1114" s="16">
        <v>2</v>
      </c>
      <c r="E1114" s="20">
        <v>371</v>
      </c>
      <c r="F1114" s="19" t="s">
        <v>3967</v>
      </c>
      <c r="I1114">
        <v>6289415</v>
      </c>
      <c r="J1114" t="s">
        <v>3968</v>
      </c>
      <c r="K1114">
        <v>9950000</v>
      </c>
      <c r="L1114" t="s">
        <v>3969</v>
      </c>
      <c r="M1114">
        <v>500000</v>
      </c>
      <c r="N1114" t="s">
        <v>3970</v>
      </c>
      <c r="O1114">
        <v>185</v>
      </c>
      <c r="P1114" t="s">
        <v>3971</v>
      </c>
      <c r="Q1114">
        <v>0</v>
      </c>
      <c r="R1114" t="s">
        <v>3972</v>
      </c>
      <c r="S1114">
        <v>-3500</v>
      </c>
      <c r="T1114" s="7" t="str">
        <f t="shared" si="17"/>
        <v>hp_4088119;atk_3980000;hit_500000;miss_185;cirt_0;cirtSub_-3500</v>
      </c>
    </row>
    <row r="1115" spans="1:20" x14ac:dyDescent="0.15">
      <c r="A1115" s="16">
        <v>381113</v>
      </c>
      <c r="B1115" s="16" t="s">
        <v>230</v>
      </c>
      <c r="C1115" s="16">
        <v>1</v>
      </c>
      <c r="D1115" s="16">
        <v>2</v>
      </c>
      <c r="E1115" s="20">
        <v>372</v>
      </c>
      <c r="F1115" s="19" t="s">
        <v>3967</v>
      </c>
      <c r="I1115">
        <v>6317958</v>
      </c>
      <c r="J1115" t="s">
        <v>3968</v>
      </c>
      <c r="K1115">
        <v>10039000</v>
      </c>
      <c r="L1115" t="s">
        <v>3969</v>
      </c>
      <c r="M1115">
        <v>500000</v>
      </c>
      <c r="N1115" t="s">
        <v>3970</v>
      </c>
      <c r="O1115">
        <v>186</v>
      </c>
      <c r="P1115" t="s">
        <v>3971</v>
      </c>
      <c r="Q1115">
        <v>0</v>
      </c>
      <c r="R1115" t="s">
        <v>3972</v>
      </c>
      <c r="S1115">
        <v>-3500</v>
      </c>
      <c r="T1115" s="7" t="str">
        <f t="shared" si="17"/>
        <v>hp_4106672;atk_4015600;hit_500000;miss_186;cirt_0;cirtSub_-3500</v>
      </c>
    </row>
    <row r="1116" spans="1:20" x14ac:dyDescent="0.15">
      <c r="A1116" s="16">
        <v>381114</v>
      </c>
      <c r="B1116" s="16" t="s">
        <v>230</v>
      </c>
      <c r="C1116" s="16">
        <v>1</v>
      </c>
      <c r="D1116" s="16">
        <v>2</v>
      </c>
      <c r="E1116" s="20">
        <v>372</v>
      </c>
      <c r="F1116" s="19" t="s">
        <v>3967</v>
      </c>
      <c r="I1116">
        <v>6317958</v>
      </c>
      <c r="J1116" t="s">
        <v>3968</v>
      </c>
      <c r="K1116">
        <v>10039000</v>
      </c>
      <c r="L1116" t="s">
        <v>3969</v>
      </c>
      <c r="M1116">
        <v>500000</v>
      </c>
      <c r="N1116" t="s">
        <v>3970</v>
      </c>
      <c r="O1116">
        <v>186</v>
      </c>
      <c r="P1116" t="s">
        <v>3971</v>
      </c>
      <c r="Q1116">
        <v>0</v>
      </c>
      <c r="R1116" t="s">
        <v>3972</v>
      </c>
      <c r="S1116">
        <v>-3500</v>
      </c>
      <c r="T1116" s="7" t="str">
        <f t="shared" si="17"/>
        <v>hp_4106672;atk_4015600;hit_500000;miss_186;cirt_0;cirtSub_-3500</v>
      </c>
    </row>
    <row r="1117" spans="1:20" x14ac:dyDescent="0.15">
      <c r="A1117" s="16">
        <v>381115</v>
      </c>
      <c r="B1117" s="16" t="s">
        <v>230</v>
      </c>
      <c r="C1117" s="16">
        <v>1</v>
      </c>
      <c r="D1117" s="16">
        <v>2</v>
      </c>
      <c r="E1117" s="20">
        <v>372</v>
      </c>
      <c r="F1117" s="19" t="s">
        <v>3967</v>
      </c>
      <c r="I1117">
        <v>6317958</v>
      </c>
      <c r="J1117" t="s">
        <v>3968</v>
      </c>
      <c r="K1117">
        <v>10039000</v>
      </c>
      <c r="L1117" t="s">
        <v>3969</v>
      </c>
      <c r="M1117">
        <v>500000</v>
      </c>
      <c r="N1117" t="s">
        <v>3970</v>
      </c>
      <c r="O1117">
        <v>186</v>
      </c>
      <c r="P1117" t="s">
        <v>3971</v>
      </c>
      <c r="Q1117">
        <v>0</v>
      </c>
      <c r="R1117" t="s">
        <v>3972</v>
      </c>
      <c r="S1117">
        <v>-3500</v>
      </c>
      <c r="T1117" s="7" t="str">
        <f t="shared" si="17"/>
        <v>hp_4106672;atk_4015600;hit_500000;miss_186;cirt_0;cirtSub_-3500</v>
      </c>
    </row>
    <row r="1118" spans="1:20" x14ac:dyDescent="0.15">
      <c r="A1118" s="16">
        <v>381116</v>
      </c>
      <c r="B1118" s="16" t="s">
        <v>230</v>
      </c>
      <c r="C1118" s="16">
        <v>1</v>
      </c>
      <c r="D1118" s="16">
        <v>2</v>
      </c>
      <c r="E1118" s="20">
        <v>373</v>
      </c>
      <c r="F1118" s="19" t="s">
        <v>3967</v>
      </c>
      <c r="I1118">
        <v>6346500</v>
      </c>
      <c r="J1118" t="s">
        <v>3968</v>
      </c>
      <c r="K1118">
        <v>10128000</v>
      </c>
      <c r="L1118" t="s">
        <v>3969</v>
      </c>
      <c r="M1118">
        <v>500000</v>
      </c>
      <c r="N1118" t="s">
        <v>3970</v>
      </c>
      <c r="O1118">
        <v>186</v>
      </c>
      <c r="P1118" t="s">
        <v>3971</v>
      </c>
      <c r="Q1118">
        <v>0</v>
      </c>
      <c r="R1118" t="s">
        <v>3972</v>
      </c>
      <c r="S1118">
        <v>-3500</v>
      </c>
      <c r="T1118" s="7" t="str">
        <f t="shared" si="17"/>
        <v>hp_4125225;atk_4051200;hit_500000;miss_186;cirt_0;cirtSub_-3500</v>
      </c>
    </row>
    <row r="1119" spans="1:20" x14ac:dyDescent="0.15">
      <c r="A1119" s="16">
        <v>381117</v>
      </c>
      <c r="B1119" s="16" t="s">
        <v>230</v>
      </c>
      <c r="C1119" s="16">
        <v>1</v>
      </c>
      <c r="D1119" s="16">
        <v>2</v>
      </c>
      <c r="E1119" s="20">
        <v>373</v>
      </c>
      <c r="F1119" s="19" t="s">
        <v>3967</v>
      </c>
      <c r="I1119">
        <v>6346500</v>
      </c>
      <c r="J1119" t="s">
        <v>3968</v>
      </c>
      <c r="K1119">
        <v>10128000</v>
      </c>
      <c r="L1119" t="s">
        <v>3969</v>
      </c>
      <c r="M1119">
        <v>500000</v>
      </c>
      <c r="N1119" t="s">
        <v>3970</v>
      </c>
      <c r="O1119">
        <v>186</v>
      </c>
      <c r="P1119" t="s">
        <v>3971</v>
      </c>
      <c r="Q1119">
        <v>0</v>
      </c>
      <c r="R1119" t="s">
        <v>3972</v>
      </c>
      <c r="S1119">
        <v>-3500</v>
      </c>
      <c r="T1119" s="7" t="str">
        <f t="shared" si="17"/>
        <v>hp_4125225;atk_4051200;hit_500000;miss_186;cirt_0;cirtSub_-3500</v>
      </c>
    </row>
    <row r="1120" spans="1:20" x14ac:dyDescent="0.15">
      <c r="A1120" s="16">
        <v>381118</v>
      </c>
      <c r="B1120" s="16" t="s">
        <v>230</v>
      </c>
      <c r="C1120" s="16">
        <v>1</v>
      </c>
      <c r="D1120" s="16">
        <v>2</v>
      </c>
      <c r="E1120" s="20">
        <v>373</v>
      </c>
      <c r="F1120" s="19" t="s">
        <v>3967</v>
      </c>
      <c r="I1120">
        <v>6346500</v>
      </c>
      <c r="J1120" t="s">
        <v>3968</v>
      </c>
      <c r="K1120">
        <v>10128000</v>
      </c>
      <c r="L1120" t="s">
        <v>3969</v>
      </c>
      <c r="M1120">
        <v>500000</v>
      </c>
      <c r="N1120" t="s">
        <v>3970</v>
      </c>
      <c r="O1120">
        <v>186</v>
      </c>
      <c r="P1120" t="s">
        <v>3971</v>
      </c>
      <c r="Q1120">
        <v>0</v>
      </c>
      <c r="R1120" t="s">
        <v>3972</v>
      </c>
      <c r="S1120">
        <v>-3500</v>
      </c>
      <c r="T1120" s="7" t="str">
        <f t="shared" si="17"/>
        <v>hp_4125225;atk_4051200;hit_500000;miss_186;cirt_0;cirtSub_-3500</v>
      </c>
    </row>
    <row r="1121" spans="1:20" x14ac:dyDescent="0.15">
      <c r="A1121" s="16">
        <v>381119</v>
      </c>
      <c r="B1121" s="16" t="s">
        <v>230</v>
      </c>
      <c r="C1121" s="16">
        <v>1</v>
      </c>
      <c r="D1121" s="16">
        <v>2</v>
      </c>
      <c r="E1121" s="20">
        <v>374</v>
      </c>
      <c r="F1121" s="19" t="s">
        <v>3967</v>
      </c>
      <c r="I1121">
        <v>6375042</v>
      </c>
      <c r="J1121" t="s">
        <v>3968</v>
      </c>
      <c r="K1121">
        <v>10217000</v>
      </c>
      <c r="L1121" t="s">
        <v>3969</v>
      </c>
      <c r="M1121">
        <v>500000</v>
      </c>
      <c r="N1121" t="s">
        <v>3970</v>
      </c>
      <c r="O1121">
        <v>187</v>
      </c>
      <c r="P1121" t="s">
        <v>3971</v>
      </c>
      <c r="Q1121">
        <v>0</v>
      </c>
      <c r="R1121" t="s">
        <v>3972</v>
      </c>
      <c r="S1121">
        <v>-3500</v>
      </c>
      <c r="T1121" s="7" t="str">
        <f t="shared" si="17"/>
        <v>hp_4143777;atk_4086800;hit_500000;miss_187;cirt_0;cirtSub_-3500</v>
      </c>
    </row>
    <row r="1122" spans="1:20" x14ac:dyDescent="0.15">
      <c r="A1122" s="16">
        <v>381120</v>
      </c>
      <c r="B1122" s="16" t="s">
        <v>230</v>
      </c>
      <c r="C1122" s="16">
        <v>1</v>
      </c>
      <c r="D1122" s="16">
        <v>2</v>
      </c>
      <c r="E1122" s="20">
        <v>374</v>
      </c>
      <c r="F1122" s="19" t="s">
        <v>3967</v>
      </c>
      <c r="I1122">
        <v>6375042</v>
      </c>
      <c r="J1122" t="s">
        <v>3968</v>
      </c>
      <c r="K1122">
        <v>10217000</v>
      </c>
      <c r="L1122" t="s">
        <v>3969</v>
      </c>
      <c r="M1122">
        <v>500000</v>
      </c>
      <c r="N1122" t="s">
        <v>3970</v>
      </c>
      <c r="O1122">
        <v>187</v>
      </c>
      <c r="P1122" t="s">
        <v>3971</v>
      </c>
      <c r="Q1122">
        <v>0</v>
      </c>
      <c r="R1122" t="s">
        <v>3972</v>
      </c>
      <c r="S1122">
        <v>-3500</v>
      </c>
      <c r="T1122" s="7" t="str">
        <f t="shared" si="17"/>
        <v>hp_4143777;atk_4086800;hit_500000;miss_187;cirt_0;cirtSub_-3500</v>
      </c>
    </row>
    <row r="1123" spans="1:20" x14ac:dyDescent="0.15">
      <c r="A1123" s="16">
        <v>381121</v>
      </c>
      <c r="B1123" s="16" t="s">
        <v>230</v>
      </c>
      <c r="C1123" s="16">
        <v>1</v>
      </c>
      <c r="D1123" s="16">
        <v>2</v>
      </c>
      <c r="E1123" s="20">
        <v>374</v>
      </c>
      <c r="F1123" s="19" t="s">
        <v>3967</v>
      </c>
      <c r="I1123">
        <v>6375042</v>
      </c>
      <c r="J1123" t="s">
        <v>3968</v>
      </c>
      <c r="K1123">
        <v>10217000</v>
      </c>
      <c r="L1123" t="s">
        <v>3969</v>
      </c>
      <c r="M1123">
        <v>500000</v>
      </c>
      <c r="N1123" t="s">
        <v>3970</v>
      </c>
      <c r="O1123">
        <v>187</v>
      </c>
      <c r="P1123" t="s">
        <v>3971</v>
      </c>
      <c r="Q1123">
        <v>0</v>
      </c>
      <c r="R1123" t="s">
        <v>3972</v>
      </c>
      <c r="S1123">
        <v>-3500</v>
      </c>
      <c r="T1123" s="7" t="str">
        <f t="shared" si="17"/>
        <v>hp_4143777;atk_4086800;hit_500000;miss_187;cirt_0;cirtSub_-3500</v>
      </c>
    </row>
    <row r="1124" spans="1:20" x14ac:dyDescent="0.15">
      <c r="A1124" s="16">
        <v>381122</v>
      </c>
      <c r="B1124" s="16" t="s">
        <v>230</v>
      </c>
      <c r="C1124" s="16">
        <v>1</v>
      </c>
      <c r="D1124" s="16">
        <v>2</v>
      </c>
      <c r="E1124" s="20">
        <v>375</v>
      </c>
      <c r="F1124" s="19" t="s">
        <v>3967</v>
      </c>
      <c r="I1124">
        <v>6403584</v>
      </c>
      <c r="J1124" t="s">
        <v>3968</v>
      </c>
      <c r="K1124">
        <v>10306000</v>
      </c>
      <c r="L1124" t="s">
        <v>3969</v>
      </c>
      <c r="M1124">
        <v>500000</v>
      </c>
      <c r="N1124" t="s">
        <v>3970</v>
      </c>
      <c r="O1124">
        <v>187</v>
      </c>
      <c r="P1124" t="s">
        <v>3971</v>
      </c>
      <c r="Q1124">
        <v>0</v>
      </c>
      <c r="R1124" t="s">
        <v>3972</v>
      </c>
      <c r="S1124">
        <v>-3500</v>
      </c>
      <c r="T1124" s="7" t="str">
        <f t="shared" si="17"/>
        <v>hp_4162329;atk_4122400;hit_500000;miss_187;cirt_0;cirtSub_-3500</v>
      </c>
    </row>
    <row r="1125" spans="1:20" x14ac:dyDescent="0.15">
      <c r="A1125" s="16">
        <v>381123</v>
      </c>
      <c r="B1125" s="16" t="s">
        <v>230</v>
      </c>
      <c r="C1125" s="16">
        <v>1</v>
      </c>
      <c r="D1125" s="16">
        <v>2</v>
      </c>
      <c r="E1125" s="20">
        <v>375</v>
      </c>
      <c r="F1125" s="19" t="s">
        <v>3967</v>
      </c>
      <c r="I1125">
        <v>6403584</v>
      </c>
      <c r="J1125" t="s">
        <v>3968</v>
      </c>
      <c r="K1125">
        <v>10306000</v>
      </c>
      <c r="L1125" t="s">
        <v>3969</v>
      </c>
      <c r="M1125">
        <v>500000</v>
      </c>
      <c r="N1125" t="s">
        <v>3970</v>
      </c>
      <c r="O1125">
        <v>187</v>
      </c>
      <c r="P1125" t="s">
        <v>3971</v>
      </c>
      <c r="Q1125">
        <v>0</v>
      </c>
      <c r="R1125" t="s">
        <v>3972</v>
      </c>
      <c r="S1125">
        <v>-3500</v>
      </c>
      <c r="T1125" s="7" t="str">
        <f t="shared" si="17"/>
        <v>hp_4162329;atk_4122400;hit_500000;miss_187;cirt_0;cirtSub_-3500</v>
      </c>
    </row>
    <row r="1126" spans="1:20" x14ac:dyDescent="0.15">
      <c r="A1126" s="16">
        <v>381124</v>
      </c>
      <c r="B1126" s="16" t="s">
        <v>230</v>
      </c>
      <c r="C1126" s="16">
        <v>1</v>
      </c>
      <c r="D1126" s="16">
        <v>2</v>
      </c>
      <c r="E1126" s="20">
        <v>375</v>
      </c>
      <c r="F1126" s="19" t="s">
        <v>3967</v>
      </c>
      <c r="I1126">
        <v>6403584</v>
      </c>
      <c r="J1126" t="s">
        <v>3968</v>
      </c>
      <c r="K1126">
        <v>10306000</v>
      </c>
      <c r="L1126" t="s">
        <v>3969</v>
      </c>
      <c r="M1126">
        <v>500000</v>
      </c>
      <c r="N1126" t="s">
        <v>3970</v>
      </c>
      <c r="O1126">
        <v>187</v>
      </c>
      <c r="P1126" t="s">
        <v>3971</v>
      </c>
      <c r="Q1126">
        <v>0</v>
      </c>
      <c r="R1126" t="s">
        <v>3972</v>
      </c>
      <c r="S1126">
        <v>-3500</v>
      </c>
      <c r="T1126" s="7" t="str">
        <f t="shared" si="17"/>
        <v>hp_4162329;atk_4122400;hit_500000;miss_187;cirt_0;cirtSub_-3500</v>
      </c>
    </row>
    <row r="1127" spans="1:20" x14ac:dyDescent="0.15">
      <c r="A1127" s="16">
        <v>381125</v>
      </c>
      <c r="B1127" s="16" t="s">
        <v>230</v>
      </c>
      <c r="C1127" s="16">
        <v>1</v>
      </c>
      <c r="D1127" s="16">
        <v>2</v>
      </c>
      <c r="E1127" s="20">
        <v>376</v>
      </c>
      <c r="F1127" s="19" t="s">
        <v>3967</v>
      </c>
      <c r="I1127">
        <v>6432126</v>
      </c>
      <c r="J1127" t="s">
        <v>3968</v>
      </c>
      <c r="K1127">
        <v>10395000</v>
      </c>
      <c r="L1127" t="s">
        <v>3969</v>
      </c>
      <c r="M1127">
        <v>500000</v>
      </c>
      <c r="N1127" t="s">
        <v>3970</v>
      </c>
      <c r="O1127">
        <v>188</v>
      </c>
      <c r="P1127" t="s">
        <v>3971</v>
      </c>
      <c r="Q1127">
        <v>0</v>
      </c>
      <c r="R1127" t="s">
        <v>3972</v>
      </c>
      <c r="S1127">
        <v>-3500</v>
      </c>
      <c r="T1127" s="7" t="str">
        <f t="shared" si="17"/>
        <v>hp_4180881;atk_4158000;hit_500000;miss_188;cirt_0;cirtSub_-3500</v>
      </c>
    </row>
    <row r="1128" spans="1:20" x14ac:dyDescent="0.15">
      <c r="A1128" s="16">
        <v>381126</v>
      </c>
      <c r="B1128" s="16" t="s">
        <v>230</v>
      </c>
      <c r="C1128" s="16">
        <v>1</v>
      </c>
      <c r="D1128" s="16">
        <v>2</v>
      </c>
      <c r="E1128" s="20">
        <v>376</v>
      </c>
      <c r="F1128" s="19" t="s">
        <v>3967</v>
      </c>
      <c r="I1128">
        <v>6432126</v>
      </c>
      <c r="J1128" t="s">
        <v>3968</v>
      </c>
      <c r="K1128">
        <v>10395000</v>
      </c>
      <c r="L1128" t="s">
        <v>3969</v>
      </c>
      <c r="M1128">
        <v>500000</v>
      </c>
      <c r="N1128" t="s">
        <v>3970</v>
      </c>
      <c r="O1128">
        <v>188</v>
      </c>
      <c r="P1128" t="s">
        <v>3971</v>
      </c>
      <c r="Q1128">
        <v>0</v>
      </c>
      <c r="R1128" t="s">
        <v>3972</v>
      </c>
      <c r="S1128">
        <v>-3500</v>
      </c>
      <c r="T1128" s="7" t="str">
        <f t="shared" si="17"/>
        <v>hp_4180881;atk_4158000;hit_500000;miss_188;cirt_0;cirtSub_-3500</v>
      </c>
    </row>
    <row r="1129" spans="1:20" x14ac:dyDescent="0.15">
      <c r="A1129" s="16">
        <v>381127</v>
      </c>
      <c r="B1129" s="16" t="s">
        <v>230</v>
      </c>
      <c r="C1129" s="16">
        <v>1</v>
      </c>
      <c r="D1129" s="16">
        <v>2</v>
      </c>
      <c r="E1129" s="20">
        <v>376</v>
      </c>
      <c r="F1129" s="19" t="s">
        <v>3967</v>
      </c>
      <c r="I1129">
        <v>6432126</v>
      </c>
      <c r="J1129" t="s">
        <v>3968</v>
      </c>
      <c r="K1129">
        <v>10395000</v>
      </c>
      <c r="L1129" t="s">
        <v>3969</v>
      </c>
      <c r="M1129">
        <v>500000</v>
      </c>
      <c r="N1129" t="s">
        <v>3970</v>
      </c>
      <c r="O1129">
        <v>188</v>
      </c>
      <c r="P1129" t="s">
        <v>3971</v>
      </c>
      <c r="Q1129">
        <v>0</v>
      </c>
      <c r="R1129" t="s">
        <v>3972</v>
      </c>
      <c r="S1129">
        <v>-3500</v>
      </c>
      <c r="T1129" s="7" t="str">
        <f t="shared" si="17"/>
        <v>hp_4180881;atk_4158000;hit_500000;miss_188;cirt_0;cirtSub_-3500</v>
      </c>
    </row>
    <row r="1130" spans="1:20" x14ac:dyDescent="0.15">
      <c r="A1130" s="16">
        <v>381128</v>
      </c>
      <c r="B1130" s="16" t="s">
        <v>230</v>
      </c>
      <c r="C1130" s="16">
        <v>1</v>
      </c>
      <c r="D1130" s="16">
        <v>2</v>
      </c>
      <c r="E1130" s="20">
        <v>377</v>
      </c>
      <c r="F1130" s="19" t="s">
        <v>3967</v>
      </c>
      <c r="I1130">
        <v>6460668</v>
      </c>
      <c r="J1130" t="s">
        <v>3968</v>
      </c>
      <c r="K1130">
        <v>10484000</v>
      </c>
      <c r="L1130" t="s">
        <v>3969</v>
      </c>
      <c r="M1130">
        <v>500000</v>
      </c>
      <c r="N1130" t="s">
        <v>3970</v>
      </c>
      <c r="O1130">
        <v>188</v>
      </c>
      <c r="P1130" t="s">
        <v>3971</v>
      </c>
      <c r="Q1130">
        <v>0</v>
      </c>
      <c r="R1130" t="s">
        <v>3972</v>
      </c>
      <c r="S1130">
        <v>-3500</v>
      </c>
      <c r="T1130" s="7" t="str">
        <f t="shared" si="17"/>
        <v>hp_4199434;atk_4193600;hit_500000;miss_188;cirt_0;cirtSub_-3500</v>
      </c>
    </row>
    <row r="1131" spans="1:20" x14ac:dyDescent="0.15">
      <c r="A1131" s="16">
        <v>381129</v>
      </c>
      <c r="B1131" s="16" t="s">
        <v>230</v>
      </c>
      <c r="C1131" s="16">
        <v>1</v>
      </c>
      <c r="D1131" s="16">
        <v>2</v>
      </c>
      <c r="E1131" s="20">
        <v>377</v>
      </c>
      <c r="F1131" s="19" t="s">
        <v>3967</v>
      </c>
      <c r="I1131">
        <v>6460668</v>
      </c>
      <c r="J1131" t="s">
        <v>3968</v>
      </c>
      <c r="K1131">
        <v>10484000</v>
      </c>
      <c r="L1131" t="s">
        <v>3969</v>
      </c>
      <c r="M1131">
        <v>500000</v>
      </c>
      <c r="N1131" t="s">
        <v>3970</v>
      </c>
      <c r="O1131">
        <v>188</v>
      </c>
      <c r="P1131" t="s">
        <v>3971</v>
      </c>
      <c r="Q1131">
        <v>0</v>
      </c>
      <c r="R1131" t="s">
        <v>3972</v>
      </c>
      <c r="S1131">
        <v>-3500</v>
      </c>
      <c r="T1131" s="7" t="str">
        <f t="shared" si="17"/>
        <v>hp_4199434;atk_4193600;hit_500000;miss_188;cirt_0;cirtSub_-3500</v>
      </c>
    </row>
    <row r="1132" spans="1:20" x14ac:dyDescent="0.15">
      <c r="A1132" s="16">
        <v>381130</v>
      </c>
      <c r="B1132" s="16" t="s">
        <v>230</v>
      </c>
      <c r="C1132" s="16">
        <v>1</v>
      </c>
      <c r="D1132" s="16">
        <v>2</v>
      </c>
      <c r="E1132" s="20">
        <v>377</v>
      </c>
      <c r="F1132" s="19" t="s">
        <v>3967</v>
      </c>
      <c r="I1132">
        <v>6460668</v>
      </c>
      <c r="J1132" t="s">
        <v>3968</v>
      </c>
      <c r="K1132">
        <v>10484000</v>
      </c>
      <c r="L1132" t="s">
        <v>3969</v>
      </c>
      <c r="M1132">
        <v>500000</v>
      </c>
      <c r="N1132" t="s">
        <v>3970</v>
      </c>
      <c r="O1132">
        <v>188</v>
      </c>
      <c r="P1132" t="s">
        <v>3971</v>
      </c>
      <c r="Q1132">
        <v>0</v>
      </c>
      <c r="R1132" t="s">
        <v>3972</v>
      </c>
      <c r="S1132">
        <v>-3500</v>
      </c>
      <c r="T1132" s="7" t="str">
        <f t="shared" si="17"/>
        <v>hp_4199434;atk_4193600;hit_500000;miss_188;cirt_0;cirtSub_-3500</v>
      </c>
    </row>
    <row r="1133" spans="1:20" x14ac:dyDescent="0.15">
      <c r="A1133" s="16">
        <v>381131</v>
      </c>
      <c r="B1133" s="16" t="s">
        <v>230</v>
      </c>
      <c r="C1133" s="16">
        <v>1</v>
      </c>
      <c r="D1133" s="16">
        <v>2</v>
      </c>
      <c r="E1133" s="20">
        <v>378</v>
      </c>
      <c r="F1133" s="19" t="s">
        <v>3967</v>
      </c>
      <c r="I1133">
        <v>6489211</v>
      </c>
      <c r="J1133" t="s">
        <v>3968</v>
      </c>
      <c r="K1133">
        <v>10573000</v>
      </c>
      <c r="L1133" t="s">
        <v>3969</v>
      </c>
      <c r="M1133">
        <v>500000</v>
      </c>
      <c r="N1133" t="s">
        <v>3970</v>
      </c>
      <c r="O1133">
        <v>189</v>
      </c>
      <c r="P1133" t="s">
        <v>3971</v>
      </c>
      <c r="Q1133">
        <v>0</v>
      </c>
      <c r="R1133" t="s">
        <v>3972</v>
      </c>
      <c r="S1133">
        <v>-3500</v>
      </c>
      <c r="T1133" s="7" t="str">
        <f t="shared" si="17"/>
        <v>hp_4217987;atk_4229200;hit_500000;miss_189;cirt_0;cirtSub_-3500</v>
      </c>
    </row>
    <row r="1134" spans="1:20" x14ac:dyDescent="0.15">
      <c r="A1134" s="16">
        <v>381132</v>
      </c>
      <c r="B1134" s="16" t="s">
        <v>230</v>
      </c>
      <c r="C1134" s="16">
        <v>1</v>
      </c>
      <c r="D1134" s="16">
        <v>2</v>
      </c>
      <c r="E1134" s="20">
        <v>378</v>
      </c>
      <c r="F1134" s="19" t="s">
        <v>3967</v>
      </c>
      <c r="I1134">
        <v>6489211</v>
      </c>
      <c r="J1134" t="s">
        <v>3968</v>
      </c>
      <c r="K1134">
        <v>10573000</v>
      </c>
      <c r="L1134" t="s">
        <v>3969</v>
      </c>
      <c r="M1134">
        <v>500000</v>
      </c>
      <c r="N1134" t="s">
        <v>3970</v>
      </c>
      <c r="O1134">
        <v>189</v>
      </c>
      <c r="P1134" t="s">
        <v>3971</v>
      </c>
      <c r="Q1134">
        <v>0</v>
      </c>
      <c r="R1134" t="s">
        <v>3972</v>
      </c>
      <c r="S1134">
        <v>-3500</v>
      </c>
      <c r="T1134" s="7" t="str">
        <f t="shared" si="17"/>
        <v>hp_4217987;atk_4229200;hit_500000;miss_189;cirt_0;cirtSub_-3500</v>
      </c>
    </row>
    <row r="1135" spans="1:20" x14ac:dyDescent="0.15">
      <c r="A1135" s="16">
        <v>381133</v>
      </c>
      <c r="B1135" s="16" t="s">
        <v>230</v>
      </c>
      <c r="C1135" s="16">
        <v>1</v>
      </c>
      <c r="D1135" s="16">
        <v>2</v>
      </c>
      <c r="E1135" s="20">
        <v>378</v>
      </c>
      <c r="F1135" s="19" t="s">
        <v>3967</v>
      </c>
      <c r="I1135">
        <v>6489211</v>
      </c>
      <c r="J1135" t="s">
        <v>3968</v>
      </c>
      <c r="K1135">
        <v>10573000</v>
      </c>
      <c r="L1135" t="s">
        <v>3969</v>
      </c>
      <c r="M1135">
        <v>500000</v>
      </c>
      <c r="N1135" t="s">
        <v>3970</v>
      </c>
      <c r="O1135">
        <v>189</v>
      </c>
      <c r="P1135" t="s">
        <v>3971</v>
      </c>
      <c r="Q1135">
        <v>0</v>
      </c>
      <c r="R1135" t="s">
        <v>3972</v>
      </c>
      <c r="S1135">
        <v>-3500</v>
      </c>
      <c r="T1135" s="7" t="str">
        <f t="shared" si="17"/>
        <v>hp_4217987;atk_4229200;hit_500000;miss_189;cirt_0;cirtSub_-3500</v>
      </c>
    </row>
    <row r="1136" spans="1:20" x14ac:dyDescent="0.15">
      <c r="A1136" s="16">
        <v>381134</v>
      </c>
      <c r="B1136" s="16" t="s">
        <v>230</v>
      </c>
      <c r="C1136" s="16">
        <v>1</v>
      </c>
      <c r="D1136" s="16">
        <v>2</v>
      </c>
      <c r="E1136" s="20">
        <v>379</v>
      </c>
      <c r="F1136" s="19" t="s">
        <v>3967</v>
      </c>
      <c r="I1136">
        <v>6517753</v>
      </c>
      <c r="J1136" t="s">
        <v>3968</v>
      </c>
      <c r="K1136">
        <v>10662000</v>
      </c>
      <c r="L1136" t="s">
        <v>3969</v>
      </c>
      <c r="M1136">
        <v>500000</v>
      </c>
      <c r="N1136" t="s">
        <v>3970</v>
      </c>
      <c r="O1136">
        <v>189</v>
      </c>
      <c r="P1136" t="s">
        <v>3971</v>
      </c>
      <c r="Q1136">
        <v>0</v>
      </c>
      <c r="R1136" t="s">
        <v>3972</v>
      </c>
      <c r="S1136">
        <v>-3500</v>
      </c>
      <c r="T1136" s="7" t="str">
        <f t="shared" si="17"/>
        <v>hp_4236539;atk_4264800;hit_500000;miss_189;cirt_0;cirtSub_-3500</v>
      </c>
    </row>
    <row r="1137" spans="1:20" x14ac:dyDescent="0.15">
      <c r="A1137" s="16">
        <v>381135</v>
      </c>
      <c r="B1137" s="16" t="s">
        <v>230</v>
      </c>
      <c r="C1137" s="16">
        <v>1</v>
      </c>
      <c r="D1137" s="16">
        <v>2</v>
      </c>
      <c r="E1137" s="20">
        <v>379</v>
      </c>
      <c r="F1137" s="19" t="s">
        <v>3967</v>
      </c>
      <c r="I1137">
        <v>6517753</v>
      </c>
      <c r="J1137" t="s">
        <v>3968</v>
      </c>
      <c r="K1137">
        <v>10662000</v>
      </c>
      <c r="L1137" t="s">
        <v>3969</v>
      </c>
      <c r="M1137">
        <v>500000</v>
      </c>
      <c r="N1137" t="s">
        <v>3970</v>
      </c>
      <c r="O1137">
        <v>189</v>
      </c>
      <c r="P1137" t="s">
        <v>3971</v>
      </c>
      <c r="Q1137">
        <v>0</v>
      </c>
      <c r="R1137" t="s">
        <v>3972</v>
      </c>
      <c r="S1137">
        <v>-3500</v>
      </c>
      <c r="T1137" s="7" t="str">
        <f t="shared" si="17"/>
        <v>hp_4236539;atk_4264800;hit_500000;miss_189;cirt_0;cirtSub_-3500</v>
      </c>
    </row>
    <row r="1138" spans="1:20" x14ac:dyDescent="0.15">
      <c r="A1138" s="16">
        <v>381136</v>
      </c>
      <c r="B1138" s="16" t="s">
        <v>230</v>
      </c>
      <c r="C1138" s="16">
        <v>1</v>
      </c>
      <c r="D1138" s="16">
        <v>2</v>
      </c>
      <c r="E1138" s="20">
        <v>379</v>
      </c>
      <c r="F1138" s="19" t="s">
        <v>3967</v>
      </c>
      <c r="I1138">
        <v>6517753</v>
      </c>
      <c r="J1138" t="s">
        <v>3968</v>
      </c>
      <c r="K1138">
        <v>10662000</v>
      </c>
      <c r="L1138" t="s">
        <v>3969</v>
      </c>
      <c r="M1138">
        <v>500000</v>
      </c>
      <c r="N1138" t="s">
        <v>3970</v>
      </c>
      <c r="O1138">
        <v>189</v>
      </c>
      <c r="P1138" t="s">
        <v>3971</v>
      </c>
      <c r="Q1138">
        <v>0</v>
      </c>
      <c r="R1138" t="s">
        <v>3972</v>
      </c>
      <c r="S1138">
        <v>-3500</v>
      </c>
      <c r="T1138" s="7" t="str">
        <f t="shared" si="17"/>
        <v>hp_4236539;atk_4264800;hit_500000;miss_189;cirt_0;cirtSub_-3500</v>
      </c>
    </row>
    <row r="1139" spans="1:20" x14ac:dyDescent="0.15">
      <c r="A1139" s="16">
        <v>381137</v>
      </c>
      <c r="B1139" s="16" t="s">
        <v>230</v>
      </c>
      <c r="C1139" s="16">
        <v>1</v>
      </c>
      <c r="D1139" s="16">
        <v>2</v>
      </c>
      <c r="E1139" s="20">
        <v>380</v>
      </c>
      <c r="F1139" s="19" t="s">
        <v>3967</v>
      </c>
      <c r="I1139">
        <v>6546295</v>
      </c>
      <c r="J1139" t="s">
        <v>3968</v>
      </c>
      <c r="K1139">
        <v>10751000</v>
      </c>
      <c r="L1139" t="s">
        <v>3969</v>
      </c>
      <c r="M1139">
        <v>500000</v>
      </c>
      <c r="N1139" t="s">
        <v>3970</v>
      </c>
      <c r="O1139">
        <v>190</v>
      </c>
      <c r="P1139" t="s">
        <v>3971</v>
      </c>
      <c r="Q1139">
        <v>0</v>
      </c>
      <c r="R1139" t="s">
        <v>3972</v>
      </c>
      <c r="S1139">
        <v>-3500</v>
      </c>
      <c r="T1139" s="7" t="str">
        <f t="shared" si="17"/>
        <v>hp_4255091;atk_4300400;hit_500000;miss_190;cirt_0;cirtSub_-3500</v>
      </c>
    </row>
    <row r="1140" spans="1:20" x14ac:dyDescent="0.15">
      <c r="A1140" s="16">
        <v>381138</v>
      </c>
      <c r="B1140" s="16" t="s">
        <v>230</v>
      </c>
      <c r="C1140" s="16">
        <v>1</v>
      </c>
      <c r="D1140" s="16">
        <v>2</v>
      </c>
      <c r="E1140" s="20">
        <v>380</v>
      </c>
      <c r="F1140" s="19" t="s">
        <v>3967</v>
      </c>
      <c r="I1140">
        <v>6546295</v>
      </c>
      <c r="J1140" t="s">
        <v>3968</v>
      </c>
      <c r="K1140">
        <v>10751000</v>
      </c>
      <c r="L1140" t="s">
        <v>3969</v>
      </c>
      <c r="M1140">
        <v>500000</v>
      </c>
      <c r="N1140" t="s">
        <v>3970</v>
      </c>
      <c r="O1140">
        <v>190</v>
      </c>
      <c r="P1140" t="s">
        <v>3971</v>
      </c>
      <c r="Q1140">
        <v>0</v>
      </c>
      <c r="R1140" t="s">
        <v>3972</v>
      </c>
      <c r="S1140">
        <v>-3500</v>
      </c>
      <c r="T1140" s="7" t="str">
        <f t="shared" si="17"/>
        <v>hp_4255091;atk_4300400;hit_500000;miss_190;cirt_0;cirtSub_-3500</v>
      </c>
    </row>
    <row r="1141" spans="1:20" x14ac:dyDescent="0.15">
      <c r="A1141" s="16">
        <v>381139</v>
      </c>
      <c r="B1141" s="16" t="s">
        <v>230</v>
      </c>
      <c r="C1141" s="16">
        <v>1</v>
      </c>
      <c r="D1141" s="16">
        <v>2</v>
      </c>
      <c r="E1141" s="20">
        <v>380</v>
      </c>
      <c r="F1141" s="19" t="s">
        <v>3967</v>
      </c>
      <c r="I1141">
        <v>6546295</v>
      </c>
      <c r="J1141" t="s">
        <v>3968</v>
      </c>
      <c r="K1141">
        <v>10751000</v>
      </c>
      <c r="L1141" t="s">
        <v>3969</v>
      </c>
      <c r="M1141">
        <v>500000</v>
      </c>
      <c r="N1141" t="s">
        <v>3970</v>
      </c>
      <c r="O1141">
        <v>190</v>
      </c>
      <c r="P1141" t="s">
        <v>3971</v>
      </c>
      <c r="Q1141">
        <v>0</v>
      </c>
      <c r="R1141" t="s">
        <v>3972</v>
      </c>
      <c r="S1141">
        <v>-3500</v>
      </c>
      <c r="T1141" s="7" t="str">
        <f t="shared" si="17"/>
        <v>hp_4255091;atk_4300400;hit_500000;miss_190;cirt_0;cirtSub_-3500</v>
      </c>
    </row>
    <row r="1142" spans="1:20" x14ac:dyDescent="0.15">
      <c r="A1142" s="16">
        <v>381140</v>
      </c>
      <c r="B1142" s="16" t="s">
        <v>230</v>
      </c>
      <c r="C1142" s="16">
        <v>1</v>
      </c>
      <c r="D1142" s="16">
        <v>2</v>
      </c>
      <c r="E1142" s="20">
        <v>381</v>
      </c>
      <c r="F1142" s="19" t="s">
        <v>3967</v>
      </c>
      <c r="I1142">
        <v>6574837</v>
      </c>
      <c r="J1142" t="s">
        <v>3968</v>
      </c>
      <c r="K1142">
        <v>10840000</v>
      </c>
      <c r="L1142" t="s">
        <v>3969</v>
      </c>
      <c r="M1142">
        <v>500000</v>
      </c>
      <c r="N1142" t="s">
        <v>3970</v>
      </c>
      <c r="O1142">
        <v>190</v>
      </c>
      <c r="P1142" t="s">
        <v>3971</v>
      </c>
      <c r="Q1142">
        <v>0</v>
      </c>
      <c r="R1142" t="s">
        <v>3972</v>
      </c>
      <c r="S1142">
        <v>-3500</v>
      </c>
      <c r="T1142" s="7" t="str">
        <f t="shared" si="17"/>
        <v>hp_4273644;atk_4336000;hit_500000;miss_190;cirt_0;cirtSub_-3500</v>
      </c>
    </row>
    <row r="1143" spans="1:20" x14ac:dyDescent="0.15">
      <c r="A1143" s="16">
        <v>381141</v>
      </c>
      <c r="B1143" s="16" t="s">
        <v>230</v>
      </c>
      <c r="C1143" s="16">
        <v>1</v>
      </c>
      <c r="D1143" s="16">
        <v>2</v>
      </c>
      <c r="E1143" s="20">
        <v>381</v>
      </c>
      <c r="F1143" s="19" t="s">
        <v>3967</v>
      </c>
      <c r="I1143">
        <v>6574837</v>
      </c>
      <c r="J1143" t="s">
        <v>3968</v>
      </c>
      <c r="K1143">
        <v>10840000</v>
      </c>
      <c r="L1143" t="s">
        <v>3969</v>
      </c>
      <c r="M1143">
        <v>500000</v>
      </c>
      <c r="N1143" t="s">
        <v>3970</v>
      </c>
      <c r="O1143">
        <v>190</v>
      </c>
      <c r="P1143" t="s">
        <v>3971</v>
      </c>
      <c r="Q1143">
        <v>0</v>
      </c>
      <c r="R1143" t="s">
        <v>3972</v>
      </c>
      <c r="S1143">
        <v>-3500</v>
      </c>
      <c r="T1143" s="7" t="str">
        <f t="shared" si="17"/>
        <v>hp_4273644;atk_4336000;hit_500000;miss_190;cirt_0;cirtSub_-3500</v>
      </c>
    </row>
    <row r="1144" spans="1:20" x14ac:dyDescent="0.15">
      <c r="A1144" s="16">
        <v>381142</v>
      </c>
      <c r="B1144" s="16" t="s">
        <v>230</v>
      </c>
      <c r="C1144" s="16">
        <v>1</v>
      </c>
      <c r="D1144" s="16">
        <v>2</v>
      </c>
      <c r="E1144" s="20">
        <v>381</v>
      </c>
      <c r="F1144" s="19" t="s">
        <v>3967</v>
      </c>
      <c r="I1144">
        <v>6574837</v>
      </c>
      <c r="J1144" t="s">
        <v>3968</v>
      </c>
      <c r="K1144">
        <v>10840000</v>
      </c>
      <c r="L1144" t="s">
        <v>3969</v>
      </c>
      <c r="M1144">
        <v>500000</v>
      </c>
      <c r="N1144" t="s">
        <v>3970</v>
      </c>
      <c r="O1144">
        <v>190</v>
      </c>
      <c r="P1144" t="s">
        <v>3971</v>
      </c>
      <c r="Q1144">
        <v>0</v>
      </c>
      <c r="R1144" t="s">
        <v>3972</v>
      </c>
      <c r="S1144">
        <v>-3500</v>
      </c>
      <c r="T1144" s="7" t="str">
        <f t="shared" si="17"/>
        <v>hp_4273644;atk_4336000;hit_500000;miss_190;cirt_0;cirtSub_-3500</v>
      </c>
    </row>
    <row r="1145" spans="1:20" x14ac:dyDescent="0.15">
      <c r="A1145" s="16">
        <v>381143</v>
      </c>
      <c r="B1145" s="16" t="s">
        <v>230</v>
      </c>
      <c r="C1145" s="16">
        <v>1</v>
      </c>
      <c r="D1145" s="16">
        <v>2</v>
      </c>
      <c r="E1145" s="20">
        <v>382</v>
      </c>
      <c r="F1145" s="19" t="s">
        <v>3967</v>
      </c>
      <c r="I1145">
        <v>6603379</v>
      </c>
      <c r="J1145" t="s">
        <v>3968</v>
      </c>
      <c r="K1145">
        <v>10929000</v>
      </c>
      <c r="L1145" t="s">
        <v>3969</v>
      </c>
      <c r="M1145">
        <v>500000</v>
      </c>
      <c r="N1145" t="s">
        <v>3970</v>
      </c>
      <c r="O1145">
        <v>191</v>
      </c>
      <c r="P1145" t="s">
        <v>3971</v>
      </c>
      <c r="Q1145">
        <v>0</v>
      </c>
      <c r="R1145" t="s">
        <v>3972</v>
      </c>
      <c r="S1145">
        <v>-3500</v>
      </c>
      <c r="T1145" s="7" t="str">
        <f t="shared" si="17"/>
        <v>hp_4292196;atk_4371600;hit_500000;miss_191;cirt_0;cirtSub_-3500</v>
      </c>
    </row>
    <row r="1146" spans="1:20" x14ac:dyDescent="0.15">
      <c r="A1146" s="16">
        <v>381144</v>
      </c>
      <c r="B1146" s="16" t="s">
        <v>230</v>
      </c>
      <c r="C1146" s="16">
        <v>1</v>
      </c>
      <c r="D1146" s="16">
        <v>2</v>
      </c>
      <c r="E1146" s="20">
        <v>382</v>
      </c>
      <c r="F1146" s="19" t="s">
        <v>3967</v>
      </c>
      <c r="I1146">
        <v>6603379</v>
      </c>
      <c r="J1146" t="s">
        <v>3968</v>
      </c>
      <c r="K1146">
        <v>10929000</v>
      </c>
      <c r="L1146" t="s">
        <v>3969</v>
      </c>
      <c r="M1146">
        <v>500000</v>
      </c>
      <c r="N1146" t="s">
        <v>3970</v>
      </c>
      <c r="O1146">
        <v>191</v>
      </c>
      <c r="P1146" t="s">
        <v>3971</v>
      </c>
      <c r="Q1146">
        <v>0</v>
      </c>
      <c r="R1146" t="s">
        <v>3972</v>
      </c>
      <c r="S1146">
        <v>-3500</v>
      </c>
      <c r="T1146" s="7" t="str">
        <f t="shared" si="17"/>
        <v>hp_4292196;atk_4371600;hit_500000;miss_191;cirt_0;cirtSub_-3500</v>
      </c>
    </row>
    <row r="1147" spans="1:20" x14ac:dyDescent="0.15">
      <c r="A1147" s="16">
        <v>381145</v>
      </c>
      <c r="B1147" s="16" t="s">
        <v>230</v>
      </c>
      <c r="C1147" s="16">
        <v>1</v>
      </c>
      <c r="D1147" s="16">
        <v>2</v>
      </c>
      <c r="E1147" s="20">
        <v>382</v>
      </c>
      <c r="F1147" s="19" t="s">
        <v>3967</v>
      </c>
      <c r="I1147">
        <v>6603379</v>
      </c>
      <c r="J1147" t="s">
        <v>3968</v>
      </c>
      <c r="K1147">
        <v>10929000</v>
      </c>
      <c r="L1147" t="s">
        <v>3969</v>
      </c>
      <c r="M1147">
        <v>500000</v>
      </c>
      <c r="N1147" t="s">
        <v>3970</v>
      </c>
      <c r="O1147">
        <v>191</v>
      </c>
      <c r="P1147" t="s">
        <v>3971</v>
      </c>
      <c r="Q1147">
        <v>0</v>
      </c>
      <c r="R1147" t="s">
        <v>3972</v>
      </c>
      <c r="S1147">
        <v>-3500</v>
      </c>
      <c r="T1147" s="7" t="str">
        <f t="shared" si="17"/>
        <v>hp_4292196;atk_4371600;hit_500000;miss_191;cirt_0;cirtSub_-3500</v>
      </c>
    </row>
    <row r="1148" spans="1:20" x14ac:dyDescent="0.15">
      <c r="A1148" s="16">
        <v>381146</v>
      </c>
      <c r="B1148" s="16" t="s">
        <v>230</v>
      </c>
      <c r="C1148" s="16">
        <v>1</v>
      </c>
      <c r="D1148" s="16">
        <v>2</v>
      </c>
      <c r="E1148" s="20">
        <v>383</v>
      </c>
      <c r="F1148" s="19" t="s">
        <v>3967</v>
      </c>
      <c r="I1148">
        <v>6631921</v>
      </c>
      <c r="J1148" t="s">
        <v>3968</v>
      </c>
      <c r="K1148">
        <v>11018000</v>
      </c>
      <c r="L1148" t="s">
        <v>3969</v>
      </c>
      <c r="M1148">
        <v>500000</v>
      </c>
      <c r="N1148" t="s">
        <v>3970</v>
      </c>
      <c r="O1148">
        <v>191</v>
      </c>
      <c r="P1148" t="s">
        <v>3971</v>
      </c>
      <c r="Q1148">
        <v>0</v>
      </c>
      <c r="R1148" t="s">
        <v>3972</v>
      </c>
      <c r="S1148">
        <v>-3500</v>
      </c>
      <c r="T1148" s="7" t="str">
        <f t="shared" si="17"/>
        <v>hp_4310748;atk_4407200;hit_500000;miss_191;cirt_0;cirtSub_-3500</v>
      </c>
    </row>
    <row r="1149" spans="1:20" x14ac:dyDescent="0.15">
      <c r="A1149" s="16">
        <v>381147</v>
      </c>
      <c r="B1149" s="16" t="s">
        <v>230</v>
      </c>
      <c r="C1149" s="16">
        <v>1</v>
      </c>
      <c r="D1149" s="16">
        <v>2</v>
      </c>
      <c r="E1149" s="20">
        <v>383</v>
      </c>
      <c r="F1149" s="19" t="s">
        <v>3967</v>
      </c>
      <c r="I1149">
        <v>6631921</v>
      </c>
      <c r="J1149" t="s">
        <v>3968</v>
      </c>
      <c r="K1149">
        <v>11018000</v>
      </c>
      <c r="L1149" t="s">
        <v>3969</v>
      </c>
      <c r="M1149">
        <v>500000</v>
      </c>
      <c r="N1149" t="s">
        <v>3970</v>
      </c>
      <c r="O1149">
        <v>191</v>
      </c>
      <c r="P1149" t="s">
        <v>3971</v>
      </c>
      <c r="Q1149">
        <v>0</v>
      </c>
      <c r="R1149" t="s">
        <v>3972</v>
      </c>
      <c r="S1149">
        <v>-3500</v>
      </c>
      <c r="T1149" s="7" t="str">
        <f t="shared" si="17"/>
        <v>hp_4310748;atk_4407200;hit_500000;miss_191;cirt_0;cirtSub_-3500</v>
      </c>
    </row>
    <row r="1150" spans="1:20" x14ac:dyDescent="0.15">
      <c r="A1150" s="16">
        <v>381148</v>
      </c>
      <c r="B1150" s="16" t="s">
        <v>230</v>
      </c>
      <c r="C1150" s="16">
        <v>1</v>
      </c>
      <c r="D1150" s="16">
        <v>2</v>
      </c>
      <c r="E1150" s="20">
        <v>383</v>
      </c>
      <c r="F1150" s="19" t="s">
        <v>3967</v>
      </c>
      <c r="I1150">
        <v>6631921</v>
      </c>
      <c r="J1150" t="s">
        <v>3968</v>
      </c>
      <c r="K1150">
        <v>11018000</v>
      </c>
      <c r="L1150" t="s">
        <v>3969</v>
      </c>
      <c r="M1150">
        <v>500000</v>
      </c>
      <c r="N1150" t="s">
        <v>3970</v>
      </c>
      <c r="O1150">
        <v>191</v>
      </c>
      <c r="P1150" t="s">
        <v>3971</v>
      </c>
      <c r="Q1150">
        <v>0</v>
      </c>
      <c r="R1150" t="s">
        <v>3972</v>
      </c>
      <c r="S1150">
        <v>-3500</v>
      </c>
      <c r="T1150" s="7" t="str">
        <f t="shared" si="17"/>
        <v>hp_4310748;atk_4407200;hit_500000;miss_191;cirt_0;cirtSub_-3500</v>
      </c>
    </row>
    <row r="1151" spans="1:20" x14ac:dyDescent="0.15">
      <c r="A1151" s="16">
        <v>381149</v>
      </c>
      <c r="B1151" s="16" t="s">
        <v>230</v>
      </c>
      <c r="C1151" s="16">
        <v>1</v>
      </c>
      <c r="D1151" s="16">
        <v>2</v>
      </c>
      <c r="E1151" s="20">
        <v>384</v>
      </c>
      <c r="F1151" s="19" t="s">
        <v>3967</v>
      </c>
      <c r="I1151">
        <v>6660464</v>
      </c>
      <c r="J1151" t="s">
        <v>3968</v>
      </c>
      <c r="K1151">
        <v>11107000</v>
      </c>
      <c r="L1151" t="s">
        <v>3969</v>
      </c>
      <c r="M1151">
        <v>500000</v>
      </c>
      <c r="N1151" t="s">
        <v>3970</v>
      </c>
      <c r="O1151">
        <v>192</v>
      </c>
      <c r="P1151" t="s">
        <v>3971</v>
      </c>
      <c r="Q1151">
        <v>0</v>
      </c>
      <c r="R1151" t="s">
        <v>3972</v>
      </c>
      <c r="S1151">
        <v>-3500</v>
      </c>
      <c r="T1151" s="7" t="str">
        <f t="shared" si="17"/>
        <v>hp_4329301;atk_4442800;hit_500000;miss_192;cirt_0;cirtSub_-3500</v>
      </c>
    </row>
    <row r="1152" spans="1:20" x14ac:dyDescent="0.15">
      <c r="A1152" s="16">
        <v>381150</v>
      </c>
      <c r="B1152" s="16" t="s">
        <v>230</v>
      </c>
      <c r="C1152" s="16">
        <v>1</v>
      </c>
      <c r="D1152" s="16">
        <v>2</v>
      </c>
      <c r="E1152" s="20">
        <v>384</v>
      </c>
      <c r="F1152" s="19" t="s">
        <v>3967</v>
      </c>
      <c r="I1152">
        <v>6660464</v>
      </c>
      <c r="J1152" t="s">
        <v>3968</v>
      </c>
      <c r="K1152">
        <v>11107000</v>
      </c>
      <c r="L1152" t="s">
        <v>3969</v>
      </c>
      <c r="M1152">
        <v>500000</v>
      </c>
      <c r="N1152" t="s">
        <v>3970</v>
      </c>
      <c r="O1152">
        <v>192</v>
      </c>
      <c r="P1152" t="s">
        <v>3971</v>
      </c>
      <c r="Q1152">
        <v>0</v>
      </c>
      <c r="R1152" t="s">
        <v>3972</v>
      </c>
      <c r="S1152">
        <v>-3500</v>
      </c>
      <c r="T1152" s="7" t="str">
        <f t="shared" si="17"/>
        <v>hp_4329301;atk_4442800;hit_500000;miss_192;cirt_0;cirtSub_-3500</v>
      </c>
    </row>
    <row r="1153" spans="1:20" x14ac:dyDescent="0.15">
      <c r="A1153" s="16">
        <v>381151</v>
      </c>
      <c r="B1153" s="16" t="s">
        <v>230</v>
      </c>
      <c r="C1153" s="16">
        <v>1</v>
      </c>
      <c r="D1153" s="16">
        <v>2</v>
      </c>
      <c r="E1153" s="20">
        <v>384</v>
      </c>
      <c r="F1153" s="19" t="s">
        <v>3967</v>
      </c>
      <c r="I1153">
        <v>6660464</v>
      </c>
      <c r="J1153" t="s">
        <v>3968</v>
      </c>
      <c r="K1153">
        <v>11107000</v>
      </c>
      <c r="L1153" t="s">
        <v>3969</v>
      </c>
      <c r="M1153">
        <v>500000</v>
      </c>
      <c r="N1153" t="s">
        <v>3970</v>
      </c>
      <c r="O1153">
        <v>192</v>
      </c>
      <c r="P1153" t="s">
        <v>3971</v>
      </c>
      <c r="Q1153">
        <v>0</v>
      </c>
      <c r="R1153" t="s">
        <v>3972</v>
      </c>
      <c r="S1153">
        <v>-3500</v>
      </c>
      <c r="T1153" s="7" t="str">
        <f t="shared" si="17"/>
        <v>hp_4329301;atk_4442800;hit_500000;miss_192;cirt_0;cirtSub_-3500</v>
      </c>
    </row>
    <row r="1154" spans="1:20" x14ac:dyDescent="0.15">
      <c r="A1154" s="16">
        <v>381152</v>
      </c>
      <c r="B1154" s="16" t="s">
        <v>230</v>
      </c>
      <c r="C1154" s="16">
        <v>1</v>
      </c>
      <c r="D1154" s="16">
        <v>2</v>
      </c>
      <c r="E1154" s="20">
        <v>385</v>
      </c>
      <c r="F1154" s="19" t="s">
        <v>3967</v>
      </c>
      <c r="I1154">
        <v>6689006</v>
      </c>
      <c r="J1154" t="s">
        <v>3968</v>
      </c>
      <c r="K1154">
        <v>11196000</v>
      </c>
      <c r="L1154" t="s">
        <v>3969</v>
      </c>
      <c r="M1154">
        <v>500000</v>
      </c>
      <c r="N1154" t="s">
        <v>3970</v>
      </c>
      <c r="O1154">
        <v>192</v>
      </c>
      <c r="P1154" t="s">
        <v>3971</v>
      </c>
      <c r="Q1154">
        <v>0</v>
      </c>
      <c r="R1154" t="s">
        <v>3972</v>
      </c>
      <c r="S1154">
        <v>-3500</v>
      </c>
      <c r="T1154" s="7" t="str">
        <f t="shared" si="17"/>
        <v>hp_4347853;atk_4478400;hit_500000;miss_192;cirt_0;cirtSub_-3500</v>
      </c>
    </row>
    <row r="1155" spans="1:20" x14ac:dyDescent="0.15">
      <c r="A1155" s="16">
        <v>381153</v>
      </c>
      <c r="B1155" s="16" t="s">
        <v>230</v>
      </c>
      <c r="C1155" s="16">
        <v>1</v>
      </c>
      <c r="D1155" s="16">
        <v>2</v>
      </c>
      <c r="E1155" s="20">
        <v>385</v>
      </c>
      <c r="F1155" s="19" t="s">
        <v>3967</v>
      </c>
      <c r="I1155">
        <v>6689006</v>
      </c>
      <c r="J1155" t="s">
        <v>3968</v>
      </c>
      <c r="K1155">
        <v>11196000</v>
      </c>
      <c r="L1155" t="s">
        <v>3969</v>
      </c>
      <c r="M1155">
        <v>500000</v>
      </c>
      <c r="N1155" t="s">
        <v>3970</v>
      </c>
      <c r="O1155">
        <v>192</v>
      </c>
      <c r="P1155" t="s">
        <v>3971</v>
      </c>
      <c r="Q1155">
        <v>0</v>
      </c>
      <c r="R1155" t="s">
        <v>3972</v>
      </c>
      <c r="S1155">
        <v>-3500</v>
      </c>
      <c r="T1155" s="7" t="str">
        <f t="shared" ref="T1155:T1189" si="18">F1155&amp;"_"&amp;INT(I1155*0.65)&amp;";"&amp;J1155&amp;"_"&amp;INT(K1155*0.4)&amp;";"&amp;L1155&amp;"_"&amp;M1155&amp;";"&amp;N1155&amp;"_"&amp;O1155&amp;";"&amp;P1155&amp;"_"&amp;Q1155&amp;";"&amp;R1155&amp;"_"&amp;S1155</f>
        <v>hp_4347853;atk_4478400;hit_500000;miss_192;cirt_0;cirtSub_-3500</v>
      </c>
    </row>
    <row r="1156" spans="1:20" x14ac:dyDescent="0.15">
      <c r="A1156" s="16">
        <v>381154</v>
      </c>
      <c r="B1156" s="16" t="s">
        <v>230</v>
      </c>
      <c r="C1156" s="16">
        <v>1</v>
      </c>
      <c r="D1156" s="16">
        <v>2</v>
      </c>
      <c r="E1156" s="20">
        <v>385</v>
      </c>
      <c r="F1156" s="19" t="s">
        <v>3967</v>
      </c>
      <c r="I1156">
        <v>6689006</v>
      </c>
      <c r="J1156" t="s">
        <v>3968</v>
      </c>
      <c r="K1156">
        <v>11196000</v>
      </c>
      <c r="L1156" t="s">
        <v>3969</v>
      </c>
      <c r="M1156">
        <v>500000</v>
      </c>
      <c r="N1156" t="s">
        <v>3970</v>
      </c>
      <c r="O1156">
        <v>192</v>
      </c>
      <c r="P1156" t="s">
        <v>3971</v>
      </c>
      <c r="Q1156">
        <v>0</v>
      </c>
      <c r="R1156" t="s">
        <v>3972</v>
      </c>
      <c r="S1156">
        <v>-3500</v>
      </c>
      <c r="T1156" s="7" t="str">
        <f t="shared" si="18"/>
        <v>hp_4347853;atk_4478400;hit_500000;miss_192;cirt_0;cirtSub_-3500</v>
      </c>
    </row>
    <row r="1157" spans="1:20" x14ac:dyDescent="0.15">
      <c r="A1157" s="16">
        <v>381155</v>
      </c>
      <c r="B1157" s="16" t="s">
        <v>230</v>
      </c>
      <c r="C1157" s="16">
        <v>1</v>
      </c>
      <c r="D1157" s="16">
        <v>2</v>
      </c>
      <c r="E1157" s="20">
        <v>386</v>
      </c>
      <c r="F1157" s="19" t="s">
        <v>3967</v>
      </c>
      <c r="I1157">
        <v>6717548</v>
      </c>
      <c r="J1157" t="s">
        <v>3968</v>
      </c>
      <c r="K1157">
        <v>11296000</v>
      </c>
      <c r="L1157" t="s">
        <v>3969</v>
      </c>
      <c r="M1157">
        <v>500000</v>
      </c>
      <c r="N1157" t="s">
        <v>3970</v>
      </c>
      <c r="O1157">
        <v>193</v>
      </c>
      <c r="P1157" t="s">
        <v>3971</v>
      </c>
      <c r="Q1157">
        <v>0</v>
      </c>
      <c r="R1157" t="s">
        <v>3972</v>
      </c>
      <c r="S1157">
        <v>-3500</v>
      </c>
      <c r="T1157" s="7" t="str">
        <f t="shared" si="18"/>
        <v>hp_4366406;atk_4518400;hit_500000;miss_193;cirt_0;cirtSub_-3500</v>
      </c>
    </row>
    <row r="1158" spans="1:20" x14ac:dyDescent="0.15">
      <c r="A1158" s="16">
        <v>381156</v>
      </c>
      <c r="B1158" s="16" t="s">
        <v>230</v>
      </c>
      <c r="C1158" s="16">
        <v>1</v>
      </c>
      <c r="D1158" s="16">
        <v>2</v>
      </c>
      <c r="E1158" s="20">
        <v>386</v>
      </c>
      <c r="F1158" s="19" t="s">
        <v>3967</v>
      </c>
      <c r="I1158">
        <v>6717548</v>
      </c>
      <c r="J1158" t="s">
        <v>3968</v>
      </c>
      <c r="K1158">
        <v>11296000</v>
      </c>
      <c r="L1158" t="s">
        <v>3969</v>
      </c>
      <c r="M1158">
        <v>500000</v>
      </c>
      <c r="N1158" t="s">
        <v>3970</v>
      </c>
      <c r="O1158">
        <v>193</v>
      </c>
      <c r="P1158" t="s">
        <v>3971</v>
      </c>
      <c r="Q1158">
        <v>0</v>
      </c>
      <c r="R1158" t="s">
        <v>3972</v>
      </c>
      <c r="S1158">
        <v>-3500</v>
      </c>
      <c r="T1158" s="7" t="str">
        <f t="shared" si="18"/>
        <v>hp_4366406;atk_4518400;hit_500000;miss_193;cirt_0;cirtSub_-3500</v>
      </c>
    </row>
    <row r="1159" spans="1:20" x14ac:dyDescent="0.15">
      <c r="A1159" s="16">
        <v>381157</v>
      </c>
      <c r="B1159" s="16" t="s">
        <v>230</v>
      </c>
      <c r="C1159" s="16">
        <v>1</v>
      </c>
      <c r="D1159" s="16">
        <v>2</v>
      </c>
      <c r="E1159" s="20">
        <v>386</v>
      </c>
      <c r="F1159" s="19" t="s">
        <v>3967</v>
      </c>
      <c r="I1159">
        <v>6717548</v>
      </c>
      <c r="J1159" t="s">
        <v>3968</v>
      </c>
      <c r="K1159">
        <v>11296000</v>
      </c>
      <c r="L1159" t="s">
        <v>3969</v>
      </c>
      <c r="M1159">
        <v>500000</v>
      </c>
      <c r="N1159" t="s">
        <v>3970</v>
      </c>
      <c r="O1159">
        <v>193</v>
      </c>
      <c r="P1159" t="s">
        <v>3971</v>
      </c>
      <c r="Q1159">
        <v>0</v>
      </c>
      <c r="R1159" t="s">
        <v>3972</v>
      </c>
      <c r="S1159">
        <v>-3500</v>
      </c>
      <c r="T1159" s="7" t="str">
        <f t="shared" si="18"/>
        <v>hp_4366406;atk_4518400;hit_500000;miss_193;cirt_0;cirtSub_-3500</v>
      </c>
    </row>
    <row r="1160" spans="1:20" x14ac:dyDescent="0.15">
      <c r="A1160" s="16">
        <v>381158</v>
      </c>
      <c r="B1160" s="16" t="s">
        <v>230</v>
      </c>
      <c r="C1160" s="16">
        <v>1</v>
      </c>
      <c r="D1160" s="16">
        <v>2</v>
      </c>
      <c r="E1160" s="20">
        <v>387</v>
      </c>
      <c r="F1160" s="19" t="s">
        <v>3967</v>
      </c>
      <c r="I1160">
        <v>6746090</v>
      </c>
      <c r="J1160" t="s">
        <v>3968</v>
      </c>
      <c r="K1160">
        <v>11396000</v>
      </c>
      <c r="L1160" t="s">
        <v>3969</v>
      </c>
      <c r="M1160">
        <v>500000</v>
      </c>
      <c r="N1160" t="s">
        <v>3970</v>
      </c>
      <c r="O1160">
        <v>193</v>
      </c>
      <c r="P1160" t="s">
        <v>3971</v>
      </c>
      <c r="Q1160">
        <v>0</v>
      </c>
      <c r="R1160" t="s">
        <v>3972</v>
      </c>
      <c r="S1160">
        <v>-3500</v>
      </c>
      <c r="T1160" s="7" t="str">
        <f t="shared" si="18"/>
        <v>hp_4384958;atk_4558400;hit_500000;miss_193;cirt_0;cirtSub_-3500</v>
      </c>
    </row>
    <row r="1161" spans="1:20" x14ac:dyDescent="0.15">
      <c r="A1161" s="16">
        <v>381159</v>
      </c>
      <c r="B1161" s="16" t="s">
        <v>230</v>
      </c>
      <c r="C1161" s="16">
        <v>1</v>
      </c>
      <c r="D1161" s="16">
        <v>2</v>
      </c>
      <c r="E1161" s="20">
        <v>387</v>
      </c>
      <c r="F1161" s="19" t="s">
        <v>3967</v>
      </c>
      <c r="I1161">
        <v>6746090</v>
      </c>
      <c r="J1161" t="s">
        <v>3968</v>
      </c>
      <c r="K1161">
        <v>11396000</v>
      </c>
      <c r="L1161" t="s">
        <v>3969</v>
      </c>
      <c r="M1161">
        <v>500000</v>
      </c>
      <c r="N1161" t="s">
        <v>3970</v>
      </c>
      <c r="O1161">
        <v>193</v>
      </c>
      <c r="P1161" t="s">
        <v>3971</v>
      </c>
      <c r="Q1161">
        <v>0</v>
      </c>
      <c r="R1161" t="s">
        <v>3972</v>
      </c>
      <c r="S1161">
        <v>-3500</v>
      </c>
      <c r="T1161" s="7" t="str">
        <f t="shared" si="18"/>
        <v>hp_4384958;atk_4558400;hit_500000;miss_193;cirt_0;cirtSub_-3500</v>
      </c>
    </row>
    <row r="1162" spans="1:20" x14ac:dyDescent="0.15">
      <c r="A1162" s="16">
        <v>381160</v>
      </c>
      <c r="B1162" s="16" t="s">
        <v>230</v>
      </c>
      <c r="C1162" s="16">
        <v>1</v>
      </c>
      <c r="D1162" s="16">
        <v>2</v>
      </c>
      <c r="E1162" s="20">
        <v>387</v>
      </c>
      <c r="F1162" s="19" t="s">
        <v>3967</v>
      </c>
      <c r="I1162">
        <v>6746090</v>
      </c>
      <c r="J1162" t="s">
        <v>3968</v>
      </c>
      <c r="K1162">
        <v>11396000</v>
      </c>
      <c r="L1162" t="s">
        <v>3969</v>
      </c>
      <c r="M1162">
        <v>500000</v>
      </c>
      <c r="N1162" t="s">
        <v>3970</v>
      </c>
      <c r="O1162">
        <v>193</v>
      </c>
      <c r="P1162" t="s">
        <v>3971</v>
      </c>
      <c r="Q1162">
        <v>0</v>
      </c>
      <c r="R1162" t="s">
        <v>3972</v>
      </c>
      <c r="S1162">
        <v>-3500</v>
      </c>
      <c r="T1162" s="7" t="str">
        <f t="shared" si="18"/>
        <v>hp_4384958;atk_4558400;hit_500000;miss_193;cirt_0;cirtSub_-3500</v>
      </c>
    </row>
    <row r="1163" spans="1:20" x14ac:dyDescent="0.15">
      <c r="A1163" s="16">
        <v>381161</v>
      </c>
      <c r="B1163" s="16" t="s">
        <v>230</v>
      </c>
      <c r="C1163" s="16">
        <v>1</v>
      </c>
      <c r="D1163" s="16">
        <v>2</v>
      </c>
      <c r="E1163" s="20">
        <v>388</v>
      </c>
      <c r="F1163" s="19" t="s">
        <v>3967</v>
      </c>
      <c r="I1163">
        <v>6774632</v>
      </c>
      <c r="J1163" t="s">
        <v>3968</v>
      </c>
      <c r="K1163">
        <v>11496000</v>
      </c>
      <c r="L1163" t="s">
        <v>3969</v>
      </c>
      <c r="M1163">
        <v>500000</v>
      </c>
      <c r="N1163" t="s">
        <v>3970</v>
      </c>
      <c r="O1163">
        <v>194</v>
      </c>
      <c r="P1163" t="s">
        <v>3971</v>
      </c>
      <c r="Q1163">
        <v>0</v>
      </c>
      <c r="R1163" t="s">
        <v>3972</v>
      </c>
      <c r="S1163">
        <v>-3500</v>
      </c>
      <c r="T1163" s="7" t="str">
        <f t="shared" si="18"/>
        <v>hp_4403510;atk_4598400;hit_500000;miss_194;cirt_0;cirtSub_-3500</v>
      </c>
    </row>
    <row r="1164" spans="1:20" x14ac:dyDescent="0.15">
      <c r="A1164" s="16">
        <v>381162</v>
      </c>
      <c r="B1164" s="16" t="s">
        <v>230</v>
      </c>
      <c r="C1164" s="16">
        <v>1</v>
      </c>
      <c r="D1164" s="16">
        <v>2</v>
      </c>
      <c r="E1164" s="20">
        <v>388</v>
      </c>
      <c r="F1164" s="19" t="s">
        <v>3967</v>
      </c>
      <c r="I1164">
        <v>6774632</v>
      </c>
      <c r="J1164" t="s">
        <v>3968</v>
      </c>
      <c r="K1164">
        <v>11496000</v>
      </c>
      <c r="L1164" t="s">
        <v>3969</v>
      </c>
      <c r="M1164">
        <v>500000</v>
      </c>
      <c r="N1164" t="s">
        <v>3970</v>
      </c>
      <c r="O1164">
        <v>194</v>
      </c>
      <c r="P1164" t="s">
        <v>3971</v>
      </c>
      <c r="Q1164">
        <v>0</v>
      </c>
      <c r="R1164" t="s">
        <v>3972</v>
      </c>
      <c r="S1164">
        <v>-3500</v>
      </c>
      <c r="T1164" s="7" t="str">
        <f t="shared" si="18"/>
        <v>hp_4403510;atk_4598400;hit_500000;miss_194;cirt_0;cirtSub_-3500</v>
      </c>
    </row>
    <row r="1165" spans="1:20" x14ac:dyDescent="0.15">
      <c r="A1165" s="16">
        <v>381163</v>
      </c>
      <c r="B1165" s="16" t="s">
        <v>230</v>
      </c>
      <c r="C1165" s="16">
        <v>1</v>
      </c>
      <c r="D1165" s="16">
        <v>2</v>
      </c>
      <c r="E1165" s="20">
        <v>388</v>
      </c>
      <c r="F1165" s="19" t="s">
        <v>3967</v>
      </c>
      <c r="I1165">
        <v>6774632</v>
      </c>
      <c r="J1165" t="s">
        <v>3968</v>
      </c>
      <c r="K1165">
        <v>11496000</v>
      </c>
      <c r="L1165" t="s">
        <v>3969</v>
      </c>
      <c r="M1165">
        <v>500000</v>
      </c>
      <c r="N1165" t="s">
        <v>3970</v>
      </c>
      <c r="O1165">
        <v>194</v>
      </c>
      <c r="P1165" t="s">
        <v>3971</v>
      </c>
      <c r="Q1165">
        <v>0</v>
      </c>
      <c r="R1165" t="s">
        <v>3972</v>
      </c>
      <c r="S1165">
        <v>-3500</v>
      </c>
      <c r="T1165" s="7" t="str">
        <f t="shared" si="18"/>
        <v>hp_4403510;atk_4598400;hit_500000;miss_194;cirt_0;cirtSub_-3500</v>
      </c>
    </row>
    <row r="1166" spans="1:20" x14ac:dyDescent="0.15">
      <c r="A1166" s="16">
        <v>381164</v>
      </c>
      <c r="B1166" s="16" t="s">
        <v>230</v>
      </c>
      <c r="C1166" s="16">
        <v>1</v>
      </c>
      <c r="D1166" s="16">
        <v>2</v>
      </c>
      <c r="E1166" s="20">
        <v>389</v>
      </c>
      <c r="F1166" s="19" t="s">
        <v>3967</v>
      </c>
      <c r="I1166">
        <v>6803175</v>
      </c>
      <c r="J1166" t="s">
        <v>3968</v>
      </c>
      <c r="K1166">
        <v>11596000</v>
      </c>
      <c r="L1166" t="s">
        <v>3969</v>
      </c>
      <c r="M1166">
        <v>500000</v>
      </c>
      <c r="N1166" t="s">
        <v>3970</v>
      </c>
      <c r="O1166">
        <v>194</v>
      </c>
      <c r="P1166" t="s">
        <v>3971</v>
      </c>
      <c r="Q1166">
        <v>0</v>
      </c>
      <c r="R1166" t="s">
        <v>3972</v>
      </c>
      <c r="S1166">
        <v>-3500</v>
      </c>
      <c r="T1166" s="7" t="str">
        <f t="shared" si="18"/>
        <v>hp_4422063;atk_4638400;hit_500000;miss_194;cirt_0;cirtSub_-3500</v>
      </c>
    </row>
    <row r="1167" spans="1:20" x14ac:dyDescent="0.15">
      <c r="A1167" s="16">
        <v>381165</v>
      </c>
      <c r="B1167" s="16" t="s">
        <v>230</v>
      </c>
      <c r="C1167" s="16">
        <v>1</v>
      </c>
      <c r="D1167" s="16">
        <v>2</v>
      </c>
      <c r="E1167" s="20">
        <v>389</v>
      </c>
      <c r="F1167" s="19" t="s">
        <v>3967</v>
      </c>
      <c r="I1167">
        <v>6803175</v>
      </c>
      <c r="J1167" t="s">
        <v>3968</v>
      </c>
      <c r="K1167">
        <v>11596000</v>
      </c>
      <c r="L1167" t="s">
        <v>3969</v>
      </c>
      <c r="M1167">
        <v>500000</v>
      </c>
      <c r="N1167" t="s">
        <v>3970</v>
      </c>
      <c r="O1167">
        <v>194</v>
      </c>
      <c r="P1167" t="s">
        <v>3971</v>
      </c>
      <c r="Q1167">
        <v>0</v>
      </c>
      <c r="R1167" t="s">
        <v>3972</v>
      </c>
      <c r="S1167">
        <v>-3500</v>
      </c>
      <c r="T1167" s="7" t="str">
        <f t="shared" si="18"/>
        <v>hp_4422063;atk_4638400;hit_500000;miss_194;cirt_0;cirtSub_-3500</v>
      </c>
    </row>
    <row r="1168" spans="1:20" x14ac:dyDescent="0.15">
      <c r="A1168" s="16">
        <v>381166</v>
      </c>
      <c r="B1168" s="16" t="s">
        <v>230</v>
      </c>
      <c r="C1168" s="16">
        <v>1</v>
      </c>
      <c r="D1168" s="16">
        <v>2</v>
      </c>
      <c r="E1168" s="20">
        <v>389</v>
      </c>
      <c r="F1168" s="19" t="s">
        <v>3967</v>
      </c>
      <c r="I1168">
        <v>6803175</v>
      </c>
      <c r="J1168" t="s">
        <v>3968</v>
      </c>
      <c r="K1168">
        <v>11596000</v>
      </c>
      <c r="L1168" t="s">
        <v>3969</v>
      </c>
      <c r="M1168">
        <v>500000</v>
      </c>
      <c r="N1168" t="s">
        <v>3970</v>
      </c>
      <c r="O1168">
        <v>194</v>
      </c>
      <c r="P1168" t="s">
        <v>3971</v>
      </c>
      <c r="Q1168">
        <v>0</v>
      </c>
      <c r="R1168" t="s">
        <v>3972</v>
      </c>
      <c r="S1168">
        <v>-3500</v>
      </c>
      <c r="T1168" s="7" t="str">
        <f t="shared" si="18"/>
        <v>hp_4422063;atk_4638400;hit_500000;miss_194;cirt_0;cirtSub_-3500</v>
      </c>
    </row>
    <row r="1169" spans="1:20" x14ac:dyDescent="0.15">
      <c r="A1169" s="16">
        <v>381167</v>
      </c>
      <c r="B1169" s="16" t="s">
        <v>230</v>
      </c>
      <c r="C1169" s="16">
        <v>1</v>
      </c>
      <c r="D1169" s="16">
        <v>2</v>
      </c>
      <c r="E1169" s="20">
        <v>390</v>
      </c>
      <c r="F1169" s="19" t="s">
        <v>3967</v>
      </c>
      <c r="I1169">
        <v>6831717</v>
      </c>
      <c r="J1169" t="s">
        <v>3968</v>
      </c>
      <c r="K1169">
        <v>11696000</v>
      </c>
      <c r="L1169" t="s">
        <v>3969</v>
      </c>
      <c r="M1169">
        <v>500000</v>
      </c>
      <c r="N1169" t="s">
        <v>3970</v>
      </c>
      <c r="O1169">
        <v>195</v>
      </c>
      <c r="P1169" t="s">
        <v>3971</v>
      </c>
      <c r="Q1169">
        <v>0</v>
      </c>
      <c r="R1169" t="s">
        <v>3972</v>
      </c>
      <c r="S1169">
        <v>-3500</v>
      </c>
      <c r="T1169" s="7" t="str">
        <f t="shared" si="18"/>
        <v>hp_4440616;atk_4678400;hit_500000;miss_195;cirt_0;cirtSub_-3500</v>
      </c>
    </row>
    <row r="1170" spans="1:20" x14ac:dyDescent="0.15">
      <c r="A1170" s="16">
        <v>381168</v>
      </c>
      <c r="B1170" s="16" t="s">
        <v>230</v>
      </c>
      <c r="C1170" s="16">
        <v>1</v>
      </c>
      <c r="D1170" s="16">
        <v>2</v>
      </c>
      <c r="E1170" s="20">
        <v>390</v>
      </c>
      <c r="F1170" s="19" t="s">
        <v>3967</v>
      </c>
      <c r="I1170">
        <v>6831717</v>
      </c>
      <c r="J1170" t="s">
        <v>3968</v>
      </c>
      <c r="K1170">
        <v>11696000</v>
      </c>
      <c r="L1170" t="s">
        <v>3969</v>
      </c>
      <c r="M1170">
        <v>500000</v>
      </c>
      <c r="N1170" t="s">
        <v>3970</v>
      </c>
      <c r="O1170">
        <v>195</v>
      </c>
      <c r="P1170" t="s">
        <v>3971</v>
      </c>
      <c r="Q1170">
        <v>0</v>
      </c>
      <c r="R1170" t="s">
        <v>3972</v>
      </c>
      <c r="S1170">
        <v>-3500</v>
      </c>
      <c r="T1170" s="7" t="str">
        <f t="shared" si="18"/>
        <v>hp_4440616;atk_4678400;hit_500000;miss_195;cirt_0;cirtSub_-3500</v>
      </c>
    </row>
    <row r="1171" spans="1:20" x14ac:dyDescent="0.15">
      <c r="A1171" s="16">
        <v>381169</v>
      </c>
      <c r="B1171" s="16" t="s">
        <v>230</v>
      </c>
      <c r="C1171" s="16">
        <v>1</v>
      </c>
      <c r="D1171" s="16">
        <v>2</v>
      </c>
      <c r="E1171" s="20">
        <v>390</v>
      </c>
      <c r="F1171" s="19" t="s">
        <v>3967</v>
      </c>
      <c r="I1171">
        <v>6831717</v>
      </c>
      <c r="J1171" t="s">
        <v>3968</v>
      </c>
      <c r="K1171">
        <v>11696000</v>
      </c>
      <c r="L1171" t="s">
        <v>3969</v>
      </c>
      <c r="M1171">
        <v>500000</v>
      </c>
      <c r="N1171" t="s">
        <v>3970</v>
      </c>
      <c r="O1171">
        <v>195</v>
      </c>
      <c r="P1171" t="s">
        <v>3971</v>
      </c>
      <c r="Q1171">
        <v>0</v>
      </c>
      <c r="R1171" t="s">
        <v>3972</v>
      </c>
      <c r="S1171">
        <v>-3500</v>
      </c>
      <c r="T1171" s="7" t="str">
        <f t="shared" si="18"/>
        <v>hp_4440616;atk_4678400;hit_500000;miss_195;cirt_0;cirtSub_-3500</v>
      </c>
    </row>
    <row r="1172" spans="1:20" x14ac:dyDescent="0.15">
      <c r="A1172" s="16">
        <v>381170</v>
      </c>
      <c r="B1172" s="16" t="s">
        <v>230</v>
      </c>
      <c r="C1172" s="16">
        <v>1</v>
      </c>
      <c r="D1172" s="16">
        <v>2</v>
      </c>
      <c r="E1172" s="20">
        <v>391</v>
      </c>
      <c r="F1172" s="19" t="s">
        <v>3967</v>
      </c>
      <c r="I1172">
        <v>6860259</v>
      </c>
      <c r="J1172" t="s">
        <v>3968</v>
      </c>
      <c r="K1172">
        <v>11796000</v>
      </c>
      <c r="L1172" t="s">
        <v>3969</v>
      </c>
      <c r="M1172">
        <v>500000</v>
      </c>
      <c r="N1172" t="s">
        <v>3970</v>
      </c>
      <c r="O1172">
        <v>195</v>
      </c>
      <c r="P1172" t="s">
        <v>3971</v>
      </c>
      <c r="Q1172">
        <v>0</v>
      </c>
      <c r="R1172" t="s">
        <v>3972</v>
      </c>
      <c r="S1172">
        <v>-3500</v>
      </c>
      <c r="T1172" s="7" t="str">
        <f t="shared" si="18"/>
        <v>hp_4459168;atk_4718400;hit_500000;miss_195;cirt_0;cirtSub_-3500</v>
      </c>
    </row>
    <row r="1173" spans="1:20" x14ac:dyDescent="0.15">
      <c r="A1173" s="16">
        <v>381171</v>
      </c>
      <c r="B1173" s="16" t="s">
        <v>230</v>
      </c>
      <c r="C1173" s="16">
        <v>1</v>
      </c>
      <c r="D1173" s="16">
        <v>2</v>
      </c>
      <c r="E1173" s="20">
        <v>391</v>
      </c>
      <c r="F1173" s="19" t="s">
        <v>3967</v>
      </c>
      <c r="I1173">
        <v>6860259</v>
      </c>
      <c r="J1173" t="s">
        <v>3968</v>
      </c>
      <c r="K1173">
        <v>11796000</v>
      </c>
      <c r="L1173" t="s">
        <v>3969</v>
      </c>
      <c r="M1173">
        <v>500000</v>
      </c>
      <c r="N1173" t="s">
        <v>3970</v>
      </c>
      <c r="O1173">
        <v>195</v>
      </c>
      <c r="P1173" t="s">
        <v>3971</v>
      </c>
      <c r="Q1173">
        <v>0</v>
      </c>
      <c r="R1173" t="s">
        <v>3972</v>
      </c>
      <c r="S1173">
        <v>-3500</v>
      </c>
      <c r="T1173" s="7" t="str">
        <f t="shared" si="18"/>
        <v>hp_4459168;atk_4718400;hit_500000;miss_195;cirt_0;cirtSub_-3500</v>
      </c>
    </row>
    <row r="1174" spans="1:20" x14ac:dyDescent="0.15">
      <c r="A1174" s="16">
        <v>381172</v>
      </c>
      <c r="B1174" s="16" t="s">
        <v>230</v>
      </c>
      <c r="C1174" s="16">
        <v>1</v>
      </c>
      <c r="D1174" s="16">
        <v>2</v>
      </c>
      <c r="E1174" s="20">
        <v>391</v>
      </c>
      <c r="F1174" s="19" t="s">
        <v>3967</v>
      </c>
      <c r="I1174">
        <v>6860259</v>
      </c>
      <c r="J1174" t="s">
        <v>3968</v>
      </c>
      <c r="K1174">
        <v>11796000</v>
      </c>
      <c r="L1174" t="s">
        <v>3969</v>
      </c>
      <c r="M1174">
        <v>500000</v>
      </c>
      <c r="N1174" t="s">
        <v>3970</v>
      </c>
      <c r="O1174">
        <v>195</v>
      </c>
      <c r="P1174" t="s">
        <v>3971</v>
      </c>
      <c r="Q1174">
        <v>0</v>
      </c>
      <c r="R1174" t="s">
        <v>3972</v>
      </c>
      <c r="S1174">
        <v>-3500</v>
      </c>
      <c r="T1174" s="7" t="str">
        <f t="shared" si="18"/>
        <v>hp_4459168;atk_4718400;hit_500000;miss_195;cirt_0;cirtSub_-3500</v>
      </c>
    </row>
    <row r="1175" spans="1:20" x14ac:dyDescent="0.15">
      <c r="A1175" s="16">
        <v>381173</v>
      </c>
      <c r="B1175" s="16" t="s">
        <v>230</v>
      </c>
      <c r="C1175" s="16">
        <v>1</v>
      </c>
      <c r="D1175" s="16">
        <v>2</v>
      </c>
      <c r="E1175" s="20">
        <v>392</v>
      </c>
      <c r="F1175" s="19" t="s">
        <v>3967</v>
      </c>
      <c r="I1175">
        <v>6888801</v>
      </c>
      <c r="J1175" t="s">
        <v>3968</v>
      </c>
      <c r="K1175">
        <v>11896000</v>
      </c>
      <c r="L1175" t="s">
        <v>3969</v>
      </c>
      <c r="M1175">
        <v>500000</v>
      </c>
      <c r="N1175" t="s">
        <v>3970</v>
      </c>
      <c r="O1175">
        <v>196</v>
      </c>
      <c r="P1175" t="s">
        <v>3971</v>
      </c>
      <c r="Q1175">
        <v>0</v>
      </c>
      <c r="R1175" t="s">
        <v>3972</v>
      </c>
      <c r="S1175">
        <v>-3500</v>
      </c>
      <c r="T1175" s="7" t="str">
        <f t="shared" si="18"/>
        <v>hp_4477720;atk_4758400;hit_500000;miss_196;cirt_0;cirtSub_-3500</v>
      </c>
    </row>
    <row r="1176" spans="1:20" x14ac:dyDescent="0.15">
      <c r="A1176" s="16">
        <v>381174</v>
      </c>
      <c r="B1176" s="16" t="s">
        <v>230</v>
      </c>
      <c r="C1176" s="16">
        <v>1</v>
      </c>
      <c r="D1176" s="16">
        <v>2</v>
      </c>
      <c r="E1176" s="20">
        <v>392</v>
      </c>
      <c r="F1176" s="19" t="s">
        <v>3967</v>
      </c>
      <c r="I1176">
        <v>6888801</v>
      </c>
      <c r="J1176" t="s">
        <v>3968</v>
      </c>
      <c r="K1176">
        <v>11896000</v>
      </c>
      <c r="L1176" t="s">
        <v>3969</v>
      </c>
      <c r="M1176">
        <v>500000</v>
      </c>
      <c r="N1176" t="s">
        <v>3970</v>
      </c>
      <c r="O1176">
        <v>196</v>
      </c>
      <c r="P1176" t="s">
        <v>3971</v>
      </c>
      <c r="Q1176">
        <v>0</v>
      </c>
      <c r="R1176" t="s">
        <v>3972</v>
      </c>
      <c r="S1176">
        <v>-3500</v>
      </c>
      <c r="T1176" s="7" t="str">
        <f t="shared" si="18"/>
        <v>hp_4477720;atk_4758400;hit_500000;miss_196;cirt_0;cirtSub_-3500</v>
      </c>
    </row>
    <row r="1177" spans="1:20" x14ac:dyDescent="0.15">
      <c r="A1177" s="16">
        <v>381175</v>
      </c>
      <c r="B1177" s="16" t="s">
        <v>230</v>
      </c>
      <c r="C1177" s="16">
        <v>1</v>
      </c>
      <c r="D1177" s="16">
        <v>2</v>
      </c>
      <c r="E1177" s="20">
        <v>392</v>
      </c>
      <c r="F1177" s="19" t="s">
        <v>3967</v>
      </c>
      <c r="I1177">
        <v>6888801</v>
      </c>
      <c r="J1177" t="s">
        <v>3968</v>
      </c>
      <c r="K1177">
        <v>11896000</v>
      </c>
      <c r="L1177" t="s">
        <v>3969</v>
      </c>
      <c r="M1177">
        <v>500000</v>
      </c>
      <c r="N1177" t="s">
        <v>3970</v>
      </c>
      <c r="O1177">
        <v>196</v>
      </c>
      <c r="P1177" t="s">
        <v>3971</v>
      </c>
      <c r="Q1177">
        <v>0</v>
      </c>
      <c r="R1177" t="s">
        <v>3972</v>
      </c>
      <c r="S1177">
        <v>-3500</v>
      </c>
      <c r="T1177" s="7" t="str">
        <f t="shared" si="18"/>
        <v>hp_4477720;atk_4758400;hit_500000;miss_196;cirt_0;cirtSub_-3500</v>
      </c>
    </row>
    <row r="1178" spans="1:20" x14ac:dyDescent="0.15">
      <c r="A1178" s="16">
        <v>381176</v>
      </c>
      <c r="B1178" s="16" t="s">
        <v>230</v>
      </c>
      <c r="C1178" s="16">
        <v>1</v>
      </c>
      <c r="D1178" s="16">
        <v>2</v>
      </c>
      <c r="E1178" s="20">
        <v>393</v>
      </c>
      <c r="F1178" s="19" t="s">
        <v>3967</v>
      </c>
      <c r="I1178">
        <v>6917343</v>
      </c>
      <c r="J1178" t="s">
        <v>3968</v>
      </c>
      <c r="K1178">
        <v>11996000</v>
      </c>
      <c r="L1178" t="s">
        <v>3969</v>
      </c>
      <c r="M1178">
        <v>500000</v>
      </c>
      <c r="N1178" t="s">
        <v>3970</v>
      </c>
      <c r="O1178">
        <v>196</v>
      </c>
      <c r="P1178" t="s">
        <v>3971</v>
      </c>
      <c r="Q1178">
        <v>0</v>
      </c>
      <c r="R1178" t="s">
        <v>3972</v>
      </c>
      <c r="S1178">
        <v>-3500</v>
      </c>
      <c r="T1178" s="7" t="str">
        <f t="shared" si="18"/>
        <v>hp_4496272;atk_4798400;hit_500000;miss_196;cirt_0;cirtSub_-3500</v>
      </c>
    </row>
    <row r="1179" spans="1:20" x14ac:dyDescent="0.15">
      <c r="A1179" s="16">
        <v>381177</v>
      </c>
      <c r="B1179" s="16" t="s">
        <v>230</v>
      </c>
      <c r="C1179" s="16">
        <v>1</v>
      </c>
      <c r="D1179" s="16">
        <v>2</v>
      </c>
      <c r="E1179" s="20">
        <v>393</v>
      </c>
      <c r="F1179" s="19" t="s">
        <v>3967</v>
      </c>
      <c r="I1179">
        <v>6917343</v>
      </c>
      <c r="J1179" t="s">
        <v>3968</v>
      </c>
      <c r="K1179">
        <v>11996000</v>
      </c>
      <c r="L1179" t="s">
        <v>3969</v>
      </c>
      <c r="M1179">
        <v>500000</v>
      </c>
      <c r="N1179" t="s">
        <v>3970</v>
      </c>
      <c r="O1179">
        <v>196</v>
      </c>
      <c r="P1179" t="s">
        <v>3971</v>
      </c>
      <c r="Q1179">
        <v>0</v>
      </c>
      <c r="R1179" t="s">
        <v>3972</v>
      </c>
      <c r="S1179">
        <v>-3500</v>
      </c>
      <c r="T1179" s="7" t="str">
        <f t="shared" si="18"/>
        <v>hp_4496272;atk_4798400;hit_500000;miss_196;cirt_0;cirtSub_-3500</v>
      </c>
    </row>
    <row r="1180" spans="1:20" x14ac:dyDescent="0.15">
      <c r="A1180" s="16">
        <v>381178</v>
      </c>
      <c r="B1180" s="16" t="s">
        <v>230</v>
      </c>
      <c r="C1180" s="16">
        <v>1</v>
      </c>
      <c r="D1180" s="16">
        <v>2</v>
      </c>
      <c r="E1180" s="20">
        <v>393</v>
      </c>
      <c r="F1180" s="19" t="s">
        <v>3967</v>
      </c>
      <c r="I1180">
        <v>6917343</v>
      </c>
      <c r="J1180" t="s">
        <v>3968</v>
      </c>
      <c r="K1180">
        <v>11996000</v>
      </c>
      <c r="L1180" t="s">
        <v>3969</v>
      </c>
      <c r="M1180">
        <v>500000</v>
      </c>
      <c r="N1180" t="s">
        <v>3970</v>
      </c>
      <c r="O1180">
        <v>196</v>
      </c>
      <c r="P1180" t="s">
        <v>3971</v>
      </c>
      <c r="Q1180">
        <v>0</v>
      </c>
      <c r="R1180" t="s">
        <v>3972</v>
      </c>
      <c r="S1180">
        <v>-3500</v>
      </c>
      <c r="T1180" s="7" t="str">
        <f t="shared" si="18"/>
        <v>hp_4496272;atk_4798400;hit_500000;miss_196;cirt_0;cirtSub_-3500</v>
      </c>
    </row>
    <row r="1181" spans="1:20" x14ac:dyDescent="0.15">
      <c r="A1181" s="16">
        <v>381179</v>
      </c>
      <c r="B1181" s="16" t="s">
        <v>230</v>
      </c>
      <c r="C1181" s="16">
        <v>1</v>
      </c>
      <c r="D1181" s="16">
        <v>2</v>
      </c>
      <c r="E1181" s="20">
        <v>394</v>
      </c>
      <c r="F1181" s="19" t="s">
        <v>3967</v>
      </c>
      <c r="I1181">
        <v>6945885</v>
      </c>
      <c r="J1181" t="s">
        <v>3968</v>
      </c>
      <c r="K1181">
        <v>12096000</v>
      </c>
      <c r="L1181" t="s">
        <v>3969</v>
      </c>
      <c r="M1181">
        <v>500000</v>
      </c>
      <c r="N1181" t="s">
        <v>3970</v>
      </c>
      <c r="O1181">
        <v>197</v>
      </c>
      <c r="P1181" t="s">
        <v>3971</v>
      </c>
      <c r="Q1181">
        <v>0</v>
      </c>
      <c r="R1181" t="s">
        <v>3972</v>
      </c>
      <c r="S1181">
        <v>-3500</v>
      </c>
      <c r="T1181" s="7" t="str">
        <f t="shared" si="18"/>
        <v>hp_4514825;atk_4838400;hit_500000;miss_197;cirt_0;cirtSub_-3500</v>
      </c>
    </row>
    <row r="1182" spans="1:20" x14ac:dyDescent="0.15">
      <c r="A1182" s="16">
        <v>381180</v>
      </c>
      <c r="B1182" s="16" t="s">
        <v>230</v>
      </c>
      <c r="C1182" s="16">
        <v>1</v>
      </c>
      <c r="D1182" s="16">
        <v>2</v>
      </c>
      <c r="E1182" s="20">
        <v>394</v>
      </c>
      <c r="F1182" s="19" t="s">
        <v>3967</v>
      </c>
      <c r="I1182">
        <v>6945885</v>
      </c>
      <c r="J1182" t="s">
        <v>3968</v>
      </c>
      <c r="K1182">
        <v>12096000</v>
      </c>
      <c r="L1182" t="s">
        <v>3969</v>
      </c>
      <c r="M1182">
        <v>500000</v>
      </c>
      <c r="N1182" t="s">
        <v>3970</v>
      </c>
      <c r="O1182">
        <v>197</v>
      </c>
      <c r="P1182" t="s">
        <v>3971</v>
      </c>
      <c r="Q1182">
        <v>0</v>
      </c>
      <c r="R1182" t="s">
        <v>3972</v>
      </c>
      <c r="S1182">
        <v>-3500</v>
      </c>
      <c r="T1182" s="7" t="str">
        <f t="shared" si="18"/>
        <v>hp_4514825;atk_4838400;hit_500000;miss_197;cirt_0;cirtSub_-3500</v>
      </c>
    </row>
    <row r="1183" spans="1:20" x14ac:dyDescent="0.15">
      <c r="A1183" s="16">
        <v>381181</v>
      </c>
      <c r="B1183" s="16" t="s">
        <v>230</v>
      </c>
      <c r="C1183" s="16">
        <v>1</v>
      </c>
      <c r="D1183" s="16">
        <v>2</v>
      </c>
      <c r="E1183" s="20">
        <v>394</v>
      </c>
      <c r="F1183" s="19" t="s">
        <v>3967</v>
      </c>
      <c r="I1183">
        <v>6945885</v>
      </c>
      <c r="J1183" t="s">
        <v>3968</v>
      </c>
      <c r="K1183">
        <v>12096000</v>
      </c>
      <c r="L1183" t="s">
        <v>3969</v>
      </c>
      <c r="M1183">
        <v>500000</v>
      </c>
      <c r="N1183" t="s">
        <v>3970</v>
      </c>
      <c r="O1183">
        <v>197</v>
      </c>
      <c r="P1183" t="s">
        <v>3971</v>
      </c>
      <c r="Q1183">
        <v>0</v>
      </c>
      <c r="R1183" t="s">
        <v>3972</v>
      </c>
      <c r="S1183">
        <v>-3500</v>
      </c>
      <c r="T1183" s="7" t="str">
        <f t="shared" si="18"/>
        <v>hp_4514825;atk_4838400;hit_500000;miss_197;cirt_0;cirtSub_-3500</v>
      </c>
    </row>
    <row r="1184" spans="1:20" x14ac:dyDescent="0.15">
      <c r="A1184" s="16">
        <v>381182</v>
      </c>
      <c r="B1184" s="16" t="s">
        <v>230</v>
      </c>
      <c r="C1184" s="16">
        <v>1</v>
      </c>
      <c r="D1184" s="16">
        <v>2</v>
      </c>
      <c r="E1184" s="20">
        <v>395</v>
      </c>
      <c r="F1184" s="19" t="s">
        <v>3967</v>
      </c>
      <c r="I1184">
        <v>6974428</v>
      </c>
      <c r="J1184" t="s">
        <v>3968</v>
      </c>
      <c r="K1184">
        <v>12196000</v>
      </c>
      <c r="L1184" t="s">
        <v>3969</v>
      </c>
      <c r="M1184">
        <v>500000</v>
      </c>
      <c r="N1184" t="s">
        <v>3970</v>
      </c>
      <c r="O1184">
        <v>197</v>
      </c>
      <c r="P1184" t="s">
        <v>3971</v>
      </c>
      <c r="Q1184">
        <v>0</v>
      </c>
      <c r="R1184" t="s">
        <v>3972</v>
      </c>
      <c r="S1184">
        <v>-3500</v>
      </c>
      <c r="T1184" s="7" t="str">
        <f t="shared" si="18"/>
        <v>hp_4533378;atk_4878400;hit_500000;miss_197;cirt_0;cirtSub_-3500</v>
      </c>
    </row>
    <row r="1185" spans="1:20" x14ac:dyDescent="0.15">
      <c r="A1185" s="16">
        <v>381183</v>
      </c>
      <c r="B1185" s="16" t="s">
        <v>230</v>
      </c>
      <c r="C1185" s="16">
        <v>1</v>
      </c>
      <c r="D1185" s="16">
        <v>2</v>
      </c>
      <c r="E1185" s="20">
        <v>395</v>
      </c>
      <c r="F1185" s="19" t="s">
        <v>3967</v>
      </c>
      <c r="I1185">
        <v>6974428</v>
      </c>
      <c r="J1185" t="s">
        <v>3968</v>
      </c>
      <c r="K1185">
        <v>12196000</v>
      </c>
      <c r="L1185" t="s">
        <v>3969</v>
      </c>
      <c r="M1185">
        <v>500000</v>
      </c>
      <c r="N1185" t="s">
        <v>3970</v>
      </c>
      <c r="O1185">
        <v>197</v>
      </c>
      <c r="P1185" t="s">
        <v>3971</v>
      </c>
      <c r="Q1185">
        <v>0</v>
      </c>
      <c r="R1185" t="s">
        <v>3972</v>
      </c>
      <c r="S1185">
        <v>-3500</v>
      </c>
      <c r="T1185" s="7" t="str">
        <f t="shared" si="18"/>
        <v>hp_4533378;atk_4878400;hit_500000;miss_197;cirt_0;cirtSub_-3500</v>
      </c>
    </row>
    <row r="1186" spans="1:20" x14ac:dyDescent="0.15">
      <c r="A1186" s="16">
        <v>381184</v>
      </c>
      <c r="B1186" s="16" t="s">
        <v>230</v>
      </c>
      <c r="C1186" s="16">
        <v>1</v>
      </c>
      <c r="D1186" s="16">
        <v>2</v>
      </c>
      <c r="E1186" s="21">
        <v>395</v>
      </c>
      <c r="F1186" s="19" t="s">
        <v>3967</v>
      </c>
      <c r="I1186">
        <v>6974428</v>
      </c>
      <c r="J1186" t="s">
        <v>3968</v>
      </c>
      <c r="K1186">
        <v>12196000</v>
      </c>
      <c r="L1186" t="s">
        <v>3969</v>
      </c>
      <c r="M1186">
        <v>500000</v>
      </c>
      <c r="N1186" t="s">
        <v>3970</v>
      </c>
      <c r="O1186">
        <v>197</v>
      </c>
      <c r="P1186" t="s">
        <v>3971</v>
      </c>
      <c r="Q1186">
        <v>0</v>
      </c>
      <c r="R1186" t="s">
        <v>3972</v>
      </c>
      <c r="S1186">
        <v>-3500</v>
      </c>
      <c r="T1186" s="7" t="str">
        <f t="shared" si="18"/>
        <v>hp_4533378;atk_4878400;hit_500000;miss_197;cirt_0;cirtSub_-3500</v>
      </c>
    </row>
    <row r="1187" spans="1:20" x14ac:dyDescent="0.15">
      <c r="A1187" s="16">
        <v>381185</v>
      </c>
      <c r="B1187" s="16" t="s">
        <v>230</v>
      </c>
      <c r="C1187" s="16">
        <v>1</v>
      </c>
      <c r="D1187" s="16">
        <v>2</v>
      </c>
      <c r="E1187" s="17">
        <v>396</v>
      </c>
      <c r="F1187" s="19" t="s">
        <v>3967</v>
      </c>
      <c r="I1187">
        <v>7002970</v>
      </c>
      <c r="J1187" t="s">
        <v>3968</v>
      </c>
      <c r="K1187">
        <v>12296000</v>
      </c>
      <c r="L1187" t="s">
        <v>3969</v>
      </c>
      <c r="M1187">
        <v>500000</v>
      </c>
      <c r="N1187" t="s">
        <v>3970</v>
      </c>
      <c r="O1187">
        <v>198</v>
      </c>
      <c r="P1187" t="s">
        <v>3971</v>
      </c>
      <c r="Q1187">
        <v>0</v>
      </c>
      <c r="R1187" t="s">
        <v>3972</v>
      </c>
      <c r="S1187">
        <v>-3500</v>
      </c>
      <c r="T1187" s="7" t="str">
        <f t="shared" si="18"/>
        <v>hp_4551930;atk_4918400;hit_500000;miss_198;cirt_0;cirtSub_-3500</v>
      </c>
    </row>
    <row r="1188" spans="1:20" x14ac:dyDescent="0.15">
      <c r="A1188" s="16">
        <v>381186</v>
      </c>
      <c r="B1188" s="16" t="s">
        <v>230</v>
      </c>
      <c r="C1188" s="16">
        <v>1</v>
      </c>
      <c r="D1188" s="16">
        <v>2</v>
      </c>
      <c r="E1188" s="17">
        <v>396</v>
      </c>
      <c r="F1188" s="19" t="s">
        <v>3967</v>
      </c>
      <c r="I1188">
        <v>7002970</v>
      </c>
      <c r="J1188" t="s">
        <v>3968</v>
      </c>
      <c r="K1188">
        <v>12296000</v>
      </c>
      <c r="L1188" t="s">
        <v>3969</v>
      </c>
      <c r="M1188">
        <v>500000</v>
      </c>
      <c r="N1188" t="s">
        <v>3970</v>
      </c>
      <c r="O1188">
        <v>198</v>
      </c>
      <c r="P1188" t="s">
        <v>3971</v>
      </c>
      <c r="Q1188">
        <v>0</v>
      </c>
      <c r="R1188" t="s">
        <v>3972</v>
      </c>
      <c r="S1188">
        <v>-3500</v>
      </c>
      <c r="T1188" s="7" t="str">
        <f t="shared" si="18"/>
        <v>hp_4551930;atk_4918400;hit_500000;miss_198;cirt_0;cirtSub_-3500</v>
      </c>
    </row>
    <row r="1189" spans="1:20" x14ac:dyDescent="0.15">
      <c r="A1189" s="16">
        <v>381187</v>
      </c>
      <c r="B1189" s="16" t="s">
        <v>230</v>
      </c>
      <c r="C1189" s="16">
        <v>1</v>
      </c>
      <c r="D1189" s="16">
        <v>2</v>
      </c>
      <c r="E1189" s="17">
        <v>396</v>
      </c>
      <c r="F1189" s="19" t="s">
        <v>3967</v>
      </c>
      <c r="I1189">
        <v>7002970</v>
      </c>
      <c r="J1189" t="s">
        <v>3968</v>
      </c>
      <c r="K1189">
        <v>12296000</v>
      </c>
      <c r="L1189" t="s">
        <v>3969</v>
      </c>
      <c r="M1189">
        <v>500000</v>
      </c>
      <c r="N1189" t="s">
        <v>3970</v>
      </c>
      <c r="O1189">
        <v>198</v>
      </c>
      <c r="P1189" t="s">
        <v>3971</v>
      </c>
      <c r="Q1189">
        <v>0</v>
      </c>
      <c r="R1189" t="s">
        <v>3972</v>
      </c>
      <c r="S1189">
        <v>-3500</v>
      </c>
      <c r="T1189" s="7" t="str">
        <f t="shared" si="18"/>
        <v>hp_4551930;atk_4918400;hit_500000;miss_198;cirt_0;cirtSub_-3500</v>
      </c>
    </row>
    <row r="1190" spans="1:20" x14ac:dyDescent="0.15">
      <c r="A1190" s="16"/>
      <c r="B1190" s="16"/>
      <c r="C1190" s="16"/>
      <c r="D1190" s="16"/>
      <c r="E1190" s="17"/>
      <c r="F1190" s="19"/>
    </row>
    <row r="1191" spans="1:20" x14ac:dyDescent="0.15">
      <c r="A1191" s="16"/>
      <c r="B1191" s="16"/>
      <c r="C1191" s="16"/>
      <c r="D1191" s="16"/>
      <c r="E1191" s="17"/>
      <c r="F1191" s="19"/>
    </row>
    <row r="1192" spans="1:20" x14ac:dyDescent="0.15">
      <c r="A1192" s="16">
        <v>480000</v>
      </c>
      <c r="B1192" s="1" t="s">
        <v>5082</v>
      </c>
      <c r="C1192" s="1">
        <v>1</v>
      </c>
      <c r="D1192" s="1">
        <v>1</v>
      </c>
      <c r="E1192" s="2">
        <v>10</v>
      </c>
      <c r="F1192" s="14" t="s">
        <v>3967</v>
      </c>
      <c r="G1192">
        <v>6601</v>
      </c>
      <c r="H1192">
        <f t="shared" ref="H1192:H1199" si="19">ROUND(G1192*(1+(1000-E1192)/10000),-2)</f>
        <v>7300</v>
      </c>
      <c r="I1192">
        <v>0.5</v>
      </c>
      <c r="J1192" t="s">
        <v>3968</v>
      </c>
      <c r="K1192">
        <v>11372</v>
      </c>
      <c r="L1192" t="s">
        <v>3969</v>
      </c>
      <c r="M1192">
        <v>500000</v>
      </c>
      <c r="N1192" t="s">
        <v>3970</v>
      </c>
      <c r="O1192">
        <v>-1050</v>
      </c>
      <c r="P1192" t="s">
        <v>3971</v>
      </c>
      <c r="Q1192">
        <v>50</v>
      </c>
      <c r="R1192" t="s">
        <v>3972</v>
      </c>
      <c r="S1192">
        <v>-3500</v>
      </c>
      <c r="T1192" s="7" t="str">
        <f>F1192&amp;"_"&amp;H1192&amp;";"&amp;J1192&amp;"_"&amp;INT(K1192*I1192)&amp;";"&amp;L1192&amp;"_"&amp;M1192&amp;";"&amp;N1192&amp;"_"&amp;O1192&amp;";"&amp;P1192&amp;"_"&amp;Q1192&amp;";"&amp;R1192&amp;"_"&amp;S1192</f>
        <v>hp_7300;atk_5686;hit_500000;miss_-1050;cirt_50;cirtSub_-3500</v>
      </c>
    </row>
    <row r="1193" spans="1:20" x14ac:dyDescent="0.15">
      <c r="A1193" s="16">
        <v>480001</v>
      </c>
      <c r="B1193" s="1" t="s">
        <v>5083</v>
      </c>
      <c r="C1193" s="1">
        <v>1</v>
      </c>
      <c r="D1193" s="1">
        <v>1</v>
      </c>
      <c r="E1193" s="2">
        <v>10</v>
      </c>
      <c r="F1193" s="14" t="s">
        <v>3967</v>
      </c>
      <c r="G1193">
        <v>8252</v>
      </c>
      <c r="H1193">
        <f t="shared" si="19"/>
        <v>9100</v>
      </c>
      <c r="I1193">
        <v>0.5</v>
      </c>
      <c r="J1193" t="s">
        <v>3968</v>
      </c>
      <c r="K1193">
        <v>11971</v>
      </c>
      <c r="L1193" t="s">
        <v>3969</v>
      </c>
      <c r="M1193">
        <v>500000</v>
      </c>
      <c r="N1193" t="s">
        <v>3970</v>
      </c>
      <c r="O1193">
        <v>-1050</v>
      </c>
      <c r="P1193" t="s">
        <v>3971</v>
      </c>
      <c r="Q1193">
        <v>50</v>
      </c>
      <c r="R1193" t="s">
        <v>3972</v>
      </c>
      <c r="S1193">
        <v>-3500</v>
      </c>
      <c r="T1193" s="7" t="str">
        <f t="shared" ref="T1193:T1256" si="20">F1193&amp;"_"&amp;H1193&amp;";"&amp;J1193&amp;"_"&amp;INT(K1193*I1193)&amp;";"&amp;L1193&amp;"_"&amp;M1193&amp;";"&amp;N1193&amp;"_"&amp;O1193&amp;";"&amp;P1193&amp;"_"&amp;Q1193&amp;";"&amp;R1193&amp;"_"&amp;S1193</f>
        <v>hp_9100;atk_5985;hit_500000;miss_-1050;cirt_50;cirtSub_-3500</v>
      </c>
    </row>
    <row r="1194" spans="1:20" x14ac:dyDescent="0.15">
      <c r="A1194" s="16">
        <v>480002</v>
      </c>
      <c r="B1194" s="1" t="s">
        <v>5084</v>
      </c>
      <c r="C1194" s="1">
        <v>1</v>
      </c>
      <c r="D1194" s="1">
        <v>1</v>
      </c>
      <c r="E1194" s="2">
        <v>10</v>
      </c>
      <c r="F1194" s="14" t="s">
        <v>3967</v>
      </c>
      <c r="G1194">
        <v>10316</v>
      </c>
      <c r="H1194">
        <f t="shared" si="19"/>
        <v>11300</v>
      </c>
      <c r="I1194">
        <v>0.5</v>
      </c>
      <c r="J1194" t="s">
        <v>3968</v>
      </c>
      <c r="K1194">
        <v>12602</v>
      </c>
      <c r="L1194" t="s">
        <v>3969</v>
      </c>
      <c r="M1194">
        <v>500000</v>
      </c>
      <c r="N1194" t="s">
        <v>3970</v>
      </c>
      <c r="O1194">
        <v>-1050</v>
      </c>
      <c r="P1194" t="s">
        <v>3971</v>
      </c>
      <c r="Q1194">
        <v>50</v>
      </c>
      <c r="R1194" t="s">
        <v>3972</v>
      </c>
      <c r="S1194">
        <v>-3500</v>
      </c>
      <c r="T1194" s="7" t="str">
        <f t="shared" si="20"/>
        <v>hp_11300;atk_6301;hit_500000;miss_-1050;cirt_50;cirtSub_-3500</v>
      </c>
    </row>
    <row r="1195" spans="1:20" x14ac:dyDescent="0.15">
      <c r="A1195" s="16">
        <v>480003</v>
      </c>
      <c r="B1195" s="1" t="s">
        <v>5085</v>
      </c>
      <c r="C1195" s="1">
        <v>1</v>
      </c>
      <c r="D1195" s="1">
        <v>1</v>
      </c>
      <c r="E1195" s="2">
        <v>10</v>
      </c>
      <c r="F1195" s="14" t="s">
        <v>3967</v>
      </c>
      <c r="G1195">
        <v>12895</v>
      </c>
      <c r="H1195">
        <f t="shared" si="19"/>
        <v>14200</v>
      </c>
      <c r="I1195">
        <v>0.5</v>
      </c>
      <c r="J1195" t="s">
        <v>3968</v>
      </c>
      <c r="K1195">
        <v>13266</v>
      </c>
      <c r="L1195" t="s">
        <v>3969</v>
      </c>
      <c r="M1195">
        <v>500000</v>
      </c>
      <c r="N1195" t="s">
        <v>3970</v>
      </c>
      <c r="O1195">
        <v>-1050</v>
      </c>
      <c r="P1195" t="s">
        <v>3971</v>
      </c>
      <c r="Q1195">
        <v>50</v>
      </c>
      <c r="R1195" t="s">
        <v>3972</v>
      </c>
      <c r="S1195">
        <v>-3500</v>
      </c>
      <c r="T1195" s="7" t="str">
        <f t="shared" si="20"/>
        <v>hp_14200;atk_6633;hit_500000;miss_-1050;cirt_50;cirtSub_-3500</v>
      </c>
    </row>
    <row r="1196" spans="1:20" x14ac:dyDescent="0.15">
      <c r="A1196" s="16">
        <v>480004</v>
      </c>
      <c r="B1196" s="1" t="s">
        <v>5086</v>
      </c>
      <c r="C1196" s="1">
        <v>1</v>
      </c>
      <c r="D1196" s="1">
        <v>1</v>
      </c>
      <c r="E1196" s="2">
        <v>10</v>
      </c>
      <c r="F1196" s="14" t="s">
        <v>3967</v>
      </c>
      <c r="G1196">
        <v>14119</v>
      </c>
      <c r="H1196">
        <f t="shared" si="19"/>
        <v>15500</v>
      </c>
      <c r="I1196">
        <v>0.5</v>
      </c>
      <c r="J1196" t="s">
        <v>3968</v>
      </c>
      <c r="K1196">
        <v>13965</v>
      </c>
      <c r="L1196" t="s">
        <v>3969</v>
      </c>
      <c r="M1196">
        <v>500000</v>
      </c>
      <c r="N1196" t="s">
        <v>3970</v>
      </c>
      <c r="O1196">
        <v>-1050</v>
      </c>
      <c r="P1196" t="s">
        <v>3971</v>
      </c>
      <c r="Q1196">
        <v>50</v>
      </c>
      <c r="R1196" t="s">
        <v>3972</v>
      </c>
      <c r="S1196">
        <v>-3500</v>
      </c>
      <c r="T1196" s="7" t="str">
        <f t="shared" si="20"/>
        <v>hp_15500;atk_6982;hit_500000;miss_-1050;cirt_50;cirtSub_-3500</v>
      </c>
    </row>
    <row r="1197" spans="1:20" x14ac:dyDescent="0.15">
      <c r="A1197" s="16">
        <v>480005</v>
      </c>
      <c r="B1197" s="1" t="s">
        <v>5087</v>
      </c>
      <c r="C1197" s="1">
        <v>1</v>
      </c>
      <c r="D1197" s="1">
        <v>1</v>
      </c>
      <c r="E1197" s="2">
        <v>10</v>
      </c>
      <c r="F1197" s="14" t="s">
        <v>3967</v>
      </c>
      <c r="G1197">
        <v>16149</v>
      </c>
      <c r="H1197">
        <f t="shared" si="19"/>
        <v>17700</v>
      </c>
      <c r="I1197">
        <v>0.5</v>
      </c>
      <c r="J1197" t="s">
        <v>3968</v>
      </c>
      <c r="K1197">
        <v>14700</v>
      </c>
      <c r="L1197" t="s">
        <v>3969</v>
      </c>
      <c r="M1197">
        <v>500000</v>
      </c>
      <c r="N1197" t="s">
        <v>3970</v>
      </c>
      <c r="O1197">
        <v>-1050</v>
      </c>
      <c r="P1197" t="s">
        <v>3971</v>
      </c>
      <c r="Q1197">
        <v>50</v>
      </c>
      <c r="R1197" t="s">
        <v>3972</v>
      </c>
      <c r="S1197">
        <v>-3500</v>
      </c>
      <c r="T1197" s="7" t="str">
        <f t="shared" si="20"/>
        <v>hp_17700;atk_7350;hit_500000;miss_-1050;cirt_50;cirtSub_-3500</v>
      </c>
    </row>
    <row r="1198" spans="1:20" x14ac:dyDescent="0.15">
      <c r="A1198" s="16">
        <v>480006</v>
      </c>
      <c r="B1198" s="1" t="s">
        <v>5088</v>
      </c>
      <c r="C1198" s="1">
        <v>1</v>
      </c>
      <c r="D1198" s="1">
        <v>1</v>
      </c>
      <c r="E1198" s="2">
        <v>20</v>
      </c>
      <c r="F1198" s="14" t="s">
        <v>3967</v>
      </c>
      <c r="G1198">
        <v>25187</v>
      </c>
      <c r="H1198">
        <f t="shared" si="19"/>
        <v>27700</v>
      </c>
      <c r="I1198">
        <v>0.5</v>
      </c>
      <c r="J1198" t="s">
        <v>3968</v>
      </c>
      <c r="K1198">
        <v>15474</v>
      </c>
      <c r="L1198" t="s">
        <v>3969</v>
      </c>
      <c r="M1198">
        <v>500000</v>
      </c>
      <c r="N1198" t="s">
        <v>3970</v>
      </c>
      <c r="O1198">
        <v>100</v>
      </c>
      <c r="P1198" t="s">
        <v>3971</v>
      </c>
      <c r="Q1198">
        <v>100</v>
      </c>
      <c r="R1198" t="s">
        <v>3972</v>
      </c>
      <c r="S1198">
        <v>100</v>
      </c>
      <c r="T1198" s="7" t="str">
        <f t="shared" si="20"/>
        <v>hp_27700;atk_7737;hit_500000;miss_100;cirt_100;cirtSub_100</v>
      </c>
    </row>
    <row r="1199" spans="1:20" x14ac:dyDescent="0.15">
      <c r="A1199" s="16">
        <v>480007</v>
      </c>
      <c r="B1199" s="1" t="s">
        <v>5089</v>
      </c>
      <c r="C1199" s="1">
        <v>1</v>
      </c>
      <c r="D1199" s="1">
        <v>1</v>
      </c>
      <c r="E1199" s="2">
        <v>20</v>
      </c>
      <c r="F1199" s="14" t="s">
        <v>3967</v>
      </c>
      <c r="G1199">
        <v>31484</v>
      </c>
      <c r="H1199">
        <f t="shared" si="19"/>
        <v>34600</v>
      </c>
      <c r="I1199">
        <v>0.5</v>
      </c>
      <c r="J1199" t="s">
        <v>3968</v>
      </c>
      <c r="K1199">
        <v>16289</v>
      </c>
      <c r="L1199" t="s">
        <v>3969</v>
      </c>
      <c r="M1199">
        <v>500000</v>
      </c>
      <c r="N1199" t="s">
        <v>3970</v>
      </c>
      <c r="O1199">
        <v>100</v>
      </c>
      <c r="P1199" t="s">
        <v>3971</v>
      </c>
      <c r="Q1199">
        <v>100</v>
      </c>
      <c r="R1199" t="s">
        <v>3972</v>
      </c>
      <c r="S1199">
        <v>100</v>
      </c>
      <c r="T1199" s="7" t="str">
        <f t="shared" si="20"/>
        <v>hp_34600;atk_8144;hit_500000;miss_100;cirt_100;cirtSub_100</v>
      </c>
    </row>
    <row r="1200" spans="1:20" x14ac:dyDescent="0.15">
      <c r="A1200" s="16">
        <v>480008</v>
      </c>
      <c r="B1200" s="1" t="s">
        <v>5090</v>
      </c>
      <c r="C1200" s="1">
        <v>1</v>
      </c>
      <c r="D1200" s="1">
        <v>1</v>
      </c>
      <c r="E1200" s="2">
        <v>20</v>
      </c>
      <c r="F1200" s="14" t="s">
        <v>3967</v>
      </c>
      <c r="G1200">
        <v>39356</v>
      </c>
      <c r="H1200">
        <f t="shared" ref="H1200:H1215" si="21">ROUND(G1200*(1+(3000-E1200)/10000),-2)</f>
        <v>51100</v>
      </c>
      <c r="I1200">
        <v>0.5</v>
      </c>
      <c r="J1200" t="s">
        <v>3968</v>
      </c>
      <c r="K1200">
        <v>17147</v>
      </c>
      <c r="L1200" t="s">
        <v>3969</v>
      </c>
      <c r="M1200">
        <v>500000</v>
      </c>
      <c r="N1200" t="s">
        <v>3970</v>
      </c>
      <c r="O1200">
        <v>100</v>
      </c>
      <c r="P1200" t="s">
        <v>3971</v>
      </c>
      <c r="Q1200">
        <v>100</v>
      </c>
      <c r="R1200" t="s">
        <v>3972</v>
      </c>
      <c r="S1200">
        <v>100</v>
      </c>
      <c r="T1200" s="7" t="str">
        <f t="shared" si="20"/>
        <v>hp_51100;atk_8573;hit_500000;miss_100;cirt_100;cirtSub_100</v>
      </c>
    </row>
    <row r="1201" spans="1:20" x14ac:dyDescent="0.15">
      <c r="A1201" s="16">
        <v>480009</v>
      </c>
      <c r="B1201" s="1" t="s">
        <v>5091</v>
      </c>
      <c r="C1201" s="1">
        <v>1</v>
      </c>
      <c r="D1201" s="1">
        <v>1</v>
      </c>
      <c r="E1201" s="2">
        <v>20</v>
      </c>
      <c r="F1201" s="14" t="s">
        <v>3967</v>
      </c>
      <c r="G1201">
        <v>49196</v>
      </c>
      <c r="H1201">
        <f t="shared" si="21"/>
        <v>63900</v>
      </c>
      <c r="I1201">
        <f>MIN(I1192+0.02,0.8)</f>
        <v>0.52</v>
      </c>
      <c r="J1201" t="s">
        <v>3968</v>
      </c>
      <c r="K1201">
        <v>18050</v>
      </c>
      <c r="L1201" t="s">
        <v>3969</v>
      </c>
      <c r="M1201">
        <v>500000</v>
      </c>
      <c r="N1201" t="s">
        <v>3970</v>
      </c>
      <c r="O1201">
        <v>100</v>
      </c>
      <c r="P1201" t="s">
        <v>3971</v>
      </c>
      <c r="Q1201">
        <v>100</v>
      </c>
      <c r="R1201" t="s">
        <v>3972</v>
      </c>
      <c r="S1201">
        <v>100</v>
      </c>
      <c r="T1201" s="7" t="str">
        <f t="shared" si="20"/>
        <v>hp_63900;atk_9386;hit_500000;miss_100;cirt_100;cirtSub_100</v>
      </c>
    </row>
    <row r="1202" spans="1:20" x14ac:dyDescent="0.15">
      <c r="A1202" s="16">
        <v>480010</v>
      </c>
      <c r="B1202" s="1" t="s">
        <v>5092</v>
      </c>
      <c r="C1202" s="1">
        <v>1</v>
      </c>
      <c r="D1202" s="1">
        <v>1</v>
      </c>
      <c r="E1202" s="2">
        <v>20</v>
      </c>
      <c r="F1202" s="14" t="s">
        <v>3967</v>
      </c>
      <c r="G1202">
        <v>61495</v>
      </c>
      <c r="H1202">
        <f t="shared" si="21"/>
        <v>79800</v>
      </c>
      <c r="I1202">
        <f t="shared" ref="I1202:I1265" si="22">MIN(I1193+0.02,0.8)</f>
        <v>0.52</v>
      </c>
      <c r="J1202" t="s">
        <v>3968</v>
      </c>
      <c r="K1202">
        <v>19000</v>
      </c>
      <c r="L1202" t="s">
        <v>3969</v>
      </c>
      <c r="M1202">
        <v>500000</v>
      </c>
      <c r="N1202" t="s">
        <v>3970</v>
      </c>
      <c r="O1202">
        <v>100</v>
      </c>
      <c r="P1202" t="s">
        <v>3971</v>
      </c>
      <c r="Q1202">
        <v>100</v>
      </c>
      <c r="R1202" t="s">
        <v>3972</v>
      </c>
      <c r="S1202">
        <v>100</v>
      </c>
      <c r="T1202" s="7" t="str">
        <f t="shared" si="20"/>
        <v>hp_79800;atk_9880;hit_500000;miss_100;cirt_100;cirtSub_100</v>
      </c>
    </row>
    <row r="1203" spans="1:20" x14ac:dyDescent="0.15">
      <c r="A1203" s="16">
        <v>480011</v>
      </c>
      <c r="B1203" s="1" t="s">
        <v>5093</v>
      </c>
      <c r="C1203" s="1">
        <v>1</v>
      </c>
      <c r="D1203" s="1">
        <v>1</v>
      </c>
      <c r="E1203" s="2">
        <v>20</v>
      </c>
      <c r="F1203" s="14" t="s">
        <v>3967</v>
      </c>
      <c r="G1203">
        <v>76869</v>
      </c>
      <c r="H1203">
        <f t="shared" si="21"/>
        <v>99800</v>
      </c>
      <c r="I1203">
        <f t="shared" si="22"/>
        <v>0.52</v>
      </c>
      <c r="J1203" t="s">
        <v>3968</v>
      </c>
      <c r="K1203">
        <v>20000</v>
      </c>
      <c r="L1203" t="s">
        <v>3969</v>
      </c>
      <c r="M1203">
        <v>500000</v>
      </c>
      <c r="N1203" t="s">
        <v>3970</v>
      </c>
      <c r="O1203">
        <v>100</v>
      </c>
      <c r="P1203" t="s">
        <v>3971</v>
      </c>
      <c r="Q1203">
        <v>100</v>
      </c>
      <c r="R1203" t="s">
        <v>3972</v>
      </c>
      <c r="S1203">
        <v>100</v>
      </c>
      <c r="T1203" s="7" t="str">
        <f t="shared" si="20"/>
        <v>hp_99800;atk_10400;hit_500000;miss_100;cirt_100;cirtSub_100</v>
      </c>
    </row>
    <row r="1204" spans="1:20" x14ac:dyDescent="0.15">
      <c r="A1204" s="16">
        <v>480012</v>
      </c>
      <c r="B1204" s="1" t="s">
        <v>5094</v>
      </c>
      <c r="C1204" s="1">
        <v>1</v>
      </c>
      <c r="D1204" s="1">
        <v>1</v>
      </c>
      <c r="E1204" s="2">
        <v>30</v>
      </c>
      <c r="F1204" s="14" t="s">
        <v>3967</v>
      </c>
      <c r="G1204">
        <v>85000</v>
      </c>
      <c r="H1204">
        <f t="shared" si="21"/>
        <v>110200</v>
      </c>
      <c r="I1204">
        <f t="shared" si="22"/>
        <v>0.52</v>
      </c>
      <c r="J1204" t="s">
        <v>3968</v>
      </c>
      <c r="K1204">
        <v>23000</v>
      </c>
      <c r="L1204" t="s">
        <v>3969</v>
      </c>
      <c r="M1204">
        <v>500000</v>
      </c>
      <c r="N1204" t="s">
        <v>3970</v>
      </c>
      <c r="O1204">
        <v>150</v>
      </c>
      <c r="P1204" t="s">
        <v>3971</v>
      </c>
      <c r="Q1204">
        <v>150</v>
      </c>
      <c r="R1204" t="s">
        <v>3972</v>
      </c>
      <c r="S1204">
        <v>150</v>
      </c>
      <c r="T1204" s="7" t="str">
        <f t="shared" si="20"/>
        <v>hp_110200;atk_11960;hit_500000;miss_150;cirt_150;cirtSub_150</v>
      </c>
    </row>
    <row r="1205" spans="1:20" x14ac:dyDescent="0.15">
      <c r="A1205" s="16">
        <v>480013</v>
      </c>
      <c r="B1205" s="1" t="s">
        <v>5095</v>
      </c>
      <c r="C1205" s="1">
        <v>1</v>
      </c>
      <c r="D1205" s="1">
        <v>1</v>
      </c>
      <c r="E1205" s="2">
        <v>30</v>
      </c>
      <c r="F1205" s="14" t="s">
        <v>3967</v>
      </c>
      <c r="G1205">
        <v>101521</v>
      </c>
      <c r="H1205">
        <f t="shared" si="21"/>
        <v>131700</v>
      </c>
      <c r="I1205">
        <f t="shared" si="22"/>
        <v>0.52</v>
      </c>
      <c r="J1205" t="s">
        <v>3968</v>
      </c>
      <c r="K1205">
        <v>26000</v>
      </c>
      <c r="L1205" t="s">
        <v>3969</v>
      </c>
      <c r="M1205">
        <v>500000</v>
      </c>
      <c r="N1205" t="s">
        <v>3970</v>
      </c>
      <c r="O1205">
        <v>150</v>
      </c>
      <c r="P1205" t="s">
        <v>3971</v>
      </c>
      <c r="Q1205">
        <v>150</v>
      </c>
      <c r="R1205" t="s">
        <v>3972</v>
      </c>
      <c r="S1205">
        <v>150</v>
      </c>
      <c r="T1205" s="7" t="str">
        <f t="shared" si="20"/>
        <v>hp_131700;atk_13520;hit_500000;miss_150;cirt_150;cirtSub_150</v>
      </c>
    </row>
    <row r="1206" spans="1:20" x14ac:dyDescent="0.15">
      <c r="A1206" s="16">
        <v>480014</v>
      </c>
      <c r="B1206" s="1" t="s">
        <v>5096</v>
      </c>
      <c r="C1206" s="1">
        <v>1</v>
      </c>
      <c r="D1206" s="1">
        <v>1</v>
      </c>
      <c r="E1206" s="2">
        <v>30</v>
      </c>
      <c r="F1206" s="14" t="s">
        <v>3967</v>
      </c>
      <c r="G1206">
        <v>119427</v>
      </c>
      <c r="H1206">
        <f t="shared" si="21"/>
        <v>154900</v>
      </c>
      <c r="I1206">
        <f t="shared" si="22"/>
        <v>0.52</v>
      </c>
      <c r="J1206" t="s">
        <v>3968</v>
      </c>
      <c r="K1206">
        <v>29000</v>
      </c>
      <c r="L1206" t="s">
        <v>3969</v>
      </c>
      <c r="M1206">
        <v>500000</v>
      </c>
      <c r="N1206" t="s">
        <v>3970</v>
      </c>
      <c r="O1206">
        <v>150</v>
      </c>
      <c r="P1206" t="s">
        <v>3971</v>
      </c>
      <c r="Q1206">
        <v>150</v>
      </c>
      <c r="R1206" t="s">
        <v>3972</v>
      </c>
      <c r="S1206">
        <v>150</v>
      </c>
      <c r="T1206" s="7" t="str">
        <f t="shared" si="20"/>
        <v>hp_154900;atk_15080;hit_500000;miss_150;cirt_150;cirtSub_150</v>
      </c>
    </row>
    <row r="1207" spans="1:20" x14ac:dyDescent="0.15">
      <c r="A1207" s="16">
        <v>480015</v>
      </c>
      <c r="B1207" s="1" t="s">
        <v>5097</v>
      </c>
      <c r="C1207" s="1">
        <v>1</v>
      </c>
      <c r="D1207" s="1">
        <v>1</v>
      </c>
      <c r="E1207" s="2">
        <v>30</v>
      </c>
      <c r="F1207" s="14" t="s">
        <v>3967</v>
      </c>
      <c r="G1207">
        <v>138901</v>
      </c>
      <c r="H1207">
        <f t="shared" si="21"/>
        <v>180200</v>
      </c>
      <c r="I1207">
        <f t="shared" si="22"/>
        <v>0.52</v>
      </c>
      <c r="J1207" t="s">
        <v>3968</v>
      </c>
      <c r="K1207">
        <v>32000</v>
      </c>
      <c r="L1207" t="s">
        <v>3969</v>
      </c>
      <c r="M1207">
        <v>500000</v>
      </c>
      <c r="N1207" t="s">
        <v>3970</v>
      </c>
      <c r="O1207">
        <v>150</v>
      </c>
      <c r="P1207" t="s">
        <v>3971</v>
      </c>
      <c r="Q1207">
        <v>150</v>
      </c>
      <c r="R1207" t="s">
        <v>3972</v>
      </c>
      <c r="S1207">
        <v>150</v>
      </c>
      <c r="T1207" s="7" t="str">
        <f t="shared" si="20"/>
        <v>hp_180200;atk_16640;hit_500000;miss_150;cirt_150;cirtSub_150</v>
      </c>
    </row>
    <row r="1208" spans="1:20" x14ac:dyDescent="0.15">
      <c r="A1208" s="16">
        <v>480016</v>
      </c>
      <c r="B1208" s="1" t="s">
        <v>5098</v>
      </c>
      <c r="C1208" s="1">
        <v>1</v>
      </c>
      <c r="D1208" s="1">
        <v>1</v>
      </c>
      <c r="E1208" s="2">
        <v>30</v>
      </c>
      <c r="F1208" s="14" t="s">
        <v>3967</v>
      </c>
      <c r="G1208">
        <v>160159</v>
      </c>
      <c r="H1208">
        <f t="shared" si="21"/>
        <v>207700</v>
      </c>
      <c r="I1208">
        <f t="shared" si="22"/>
        <v>0.52</v>
      </c>
      <c r="J1208" t="s">
        <v>3968</v>
      </c>
      <c r="K1208">
        <v>35000</v>
      </c>
      <c r="L1208" t="s">
        <v>3969</v>
      </c>
      <c r="M1208">
        <v>500000</v>
      </c>
      <c r="N1208" t="s">
        <v>3970</v>
      </c>
      <c r="O1208">
        <v>150</v>
      </c>
      <c r="P1208" t="s">
        <v>3971</v>
      </c>
      <c r="Q1208">
        <v>150</v>
      </c>
      <c r="R1208" t="s">
        <v>3972</v>
      </c>
      <c r="S1208">
        <v>150</v>
      </c>
      <c r="T1208" s="7" t="str">
        <f t="shared" si="20"/>
        <v>hp_207700;atk_18200;hit_500000;miss_150;cirt_150;cirtSub_150</v>
      </c>
    </row>
    <row r="1209" spans="1:20" x14ac:dyDescent="0.15">
      <c r="A1209" s="16">
        <v>480017</v>
      </c>
      <c r="B1209" s="1" t="s">
        <v>5099</v>
      </c>
      <c r="C1209" s="1">
        <v>1</v>
      </c>
      <c r="D1209" s="1">
        <v>1</v>
      </c>
      <c r="E1209" s="2">
        <v>30</v>
      </c>
      <c r="F1209" s="14" t="s">
        <v>3967</v>
      </c>
      <c r="G1209">
        <v>187359</v>
      </c>
      <c r="H1209">
        <f t="shared" si="21"/>
        <v>243000</v>
      </c>
      <c r="I1209">
        <f t="shared" si="22"/>
        <v>0.52</v>
      </c>
      <c r="J1209" t="s">
        <v>3968</v>
      </c>
      <c r="K1209">
        <v>38000</v>
      </c>
      <c r="L1209" t="s">
        <v>3969</v>
      </c>
      <c r="M1209">
        <v>500000</v>
      </c>
      <c r="N1209" t="s">
        <v>3970</v>
      </c>
      <c r="O1209">
        <v>150</v>
      </c>
      <c r="P1209" t="s">
        <v>3971</v>
      </c>
      <c r="Q1209">
        <v>150</v>
      </c>
      <c r="R1209" t="s">
        <v>3972</v>
      </c>
      <c r="S1209">
        <v>150</v>
      </c>
      <c r="T1209" s="7" t="str">
        <f t="shared" si="20"/>
        <v>hp_243000;atk_19760;hit_500000;miss_150;cirt_150;cirtSub_150</v>
      </c>
    </row>
    <row r="1210" spans="1:20" x14ac:dyDescent="0.15">
      <c r="A1210" s="16">
        <v>480018</v>
      </c>
      <c r="B1210" s="1" t="s">
        <v>5100</v>
      </c>
      <c r="C1210" s="1">
        <v>1</v>
      </c>
      <c r="D1210" s="1">
        <v>1</v>
      </c>
      <c r="E1210" s="2">
        <v>40</v>
      </c>
      <c r="F1210" s="14" t="s">
        <v>3967</v>
      </c>
      <c r="G1210">
        <v>205000</v>
      </c>
      <c r="H1210">
        <f t="shared" si="21"/>
        <v>265700</v>
      </c>
      <c r="I1210">
        <f t="shared" si="22"/>
        <v>0.54</v>
      </c>
      <c r="J1210" t="s">
        <v>3968</v>
      </c>
      <c r="K1210">
        <v>41000</v>
      </c>
      <c r="L1210" t="s">
        <v>3969</v>
      </c>
      <c r="M1210">
        <v>500000</v>
      </c>
      <c r="N1210" t="s">
        <v>3970</v>
      </c>
      <c r="O1210">
        <v>200</v>
      </c>
      <c r="P1210" t="s">
        <v>3971</v>
      </c>
      <c r="Q1210">
        <v>200</v>
      </c>
      <c r="R1210" t="s">
        <v>3972</v>
      </c>
      <c r="S1210">
        <v>200</v>
      </c>
      <c r="T1210" s="7" t="str">
        <f t="shared" si="20"/>
        <v>hp_265700;atk_22140;hit_500000;miss_200;cirt_200;cirtSub_200</v>
      </c>
    </row>
    <row r="1211" spans="1:20" x14ac:dyDescent="0.15">
      <c r="A1211" s="16">
        <v>480019</v>
      </c>
      <c r="B1211" s="1" t="s">
        <v>5101</v>
      </c>
      <c r="C1211" s="1">
        <v>1</v>
      </c>
      <c r="D1211" s="1">
        <v>1</v>
      </c>
      <c r="E1211" s="2">
        <v>40</v>
      </c>
      <c r="F1211" s="14" t="s">
        <v>3967</v>
      </c>
      <c r="G1211">
        <v>258165</v>
      </c>
      <c r="H1211">
        <f t="shared" si="21"/>
        <v>334600</v>
      </c>
      <c r="I1211">
        <f t="shared" si="22"/>
        <v>0.54</v>
      </c>
      <c r="J1211" t="s">
        <v>3968</v>
      </c>
      <c r="K1211">
        <v>44000</v>
      </c>
      <c r="L1211" t="s">
        <v>3969</v>
      </c>
      <c r="M1211">
        <v>500000</v>
      </c>
      <c r="N1211" t="s">
        <v>3970</v>
      </c>
      <c r="O1211">
        <v>200</v>
      </c>
      <c r="P1211" t="s">
        <v>3971</v>
      </c>
      <c r="Q1211">
        <v>200</v>
      </c>
      <c r="R1211" t="s">
        <v>3972</v>
      </c>
      <c r="S1211">
        <v>200</v>
      </c>
      <c r="T1211" s="7" t="str">
        <f t="shared" si="20"/>
        <v>hp_334600;atk_23760;hit_500000;miss_200;cirt_200;cirtSub_200</v>
      </c>
    </row>
    <row r="1212" spans="1:20" x14ac:dyDescent="0.15">
      <c r="A1212" s="16">
        <v>480020</v>
      </c>
      <c r="B1212" s="1" t="s">
        <v>5102</v>
      </c>
      <c r="C1212" s="1">
        <v>1</v>
      </c>
      <c r="D1212" s="1">
        <v>1</v>
      </c>
      <c r="E1212" s="2">
        <v>40</v>
      </c>
      <c r="F1212" s="14" t="s">
        <v>3967</v>
      </c>
      <c r="G1212">
        <v>313014</v>
      </c>
      <c r="H1212">
        <f t="shared" si="21"/>
        <v>405700</v>
      </c>
      <c r="I1212">
        <f t="shared" si="22"/>
        <v>0.54</v>
      </c>
      <c r="J1212" t="s">
        <v>3968</v>
      </c>
      <c r="K1212">
        <v>47000</v>
      </c>
      <c r="L1212" t="s">
        <v>3969</v>
      </c>
      <c r="M1212">
        <v>500000</v>
      </c>
      <c r="N1212" t="s">
        <v>3970</v>
      </c>
      <c r="O1212">
        <v>200</v>
      </c>
      <c r="P1212" t="s">
        <v>3971</v>
      </c>
      <c r="Q1212">
        <v>200</v>
      </c>
      <c r="R1212" t="s">
        <v>3972</v>
      </c>
      <c r="S1212">
        <v>200</v>
      </c>
      <c r="T1212" s="7" t="str">
        <f t="shared" si="20"/>
        <v>hp_405700;atk_25380;hit_500000;miss_200;cirt_200;cirtSub_200</v>
      </c>
    </row>
    <row r="1213" spans="1:20" x14ac:dyDescent="0.15">
      <c r="A1213" s="16">
        <v>480021</v>
      </c>
      <c r="B1213" s="1" t="s">
        <v>5103</v>
      </c>
      <c r="C1213" s="1">
        <v>1</v>
      </c>
      <c r="D1213" s="1">
        <v>1</v>
      </c>
      <c r="E1213" s="2">
        <v>40</v>
      </c>
      <c r="F1213" s="14" t="s">
        <v>3967</v>
      </c>
      <c r="G1213">
        <v>369629</v>
      </c>
      <c r="H1213">
        <f t="shared" si="21"/>
        <v>479000</v>
      </c>
      <c r="I1213">
        <f t="shared" si="22"/>
        <v>0.54</v>
      </c>
      <c r="J1213" t="s">
        <v>3968</v>
      </c>
      <c r="K1213">
        <v>50000</v>
      </c>
      <c r="L1213" t="s">
        <v>3969</v>
      </c>
      <c r="M1213">
        <v>500000</v>
      </c>
      <c r="N1213" t="s">
        <v>3970</v>
      </c>
      <c r="O1213">
        <v>200</v>
      </c>
      <c r="P1213" t="s">
        <v>3971</v>
      </c>
      <c r="Q1213">
        <v>200</v>
      </c>
      <c r="R1213" t="s">
        <v>3972</v>
      </c>
      <c r="S1213">
        <v>200</v>
      </c>
      <c r="T1213" s="7" t="str">
        <f t="shared" si="20"/>
        <v>hp_479000;atk_27000;hit_500000;miss_200;cirt_200;cirtSub_200</v>
      </c>
    </row>
    <row r="1214" spans="1:20" x14ac:dyDescent="0.15">
      <c r="A1214" s="16">
        <v>480022</v>
      </c>
      <c r="B1214" s="1" t="s">
        <v>5104</v>
      </c>
      <c r="C1214" s="1">
        <v>1</v>
      </c>
      <c r="D1214" s="1">
        <v>1</v>
      </c>
      <c r="E1214" s="2">
        <v>40</v>
      </c>
      <c r="F1214" s="14" t="s">
        <v>3967</v>
      </c>
      <c r="G1214">
        <v>428097</v>
      </c>
      <c r="H1214">
        <f t="shared" si="21"/>
        <v>554800</v>
      </c>
      <c r="I1214">
        <f t="shared" si="22"/>
        <v>0.54</v>
      </c>
      <c r="J1214" t="s">
        <v>3968</v>
      </c>
      <c r="K1214">
        <v>53000</v>
      </c>
      <c r="L1214" t="s">
        <v>3969</v>
      </c>
      <c r="M1214">
        <v>500000</v>
      </c>
      <c r="N1214" t="s">
        <v>3970</v>
      </c>
      <c r="O1214">
        <v>200</v>
      </c>
      <c r="P1214" t="s">
        <v>3971</v>
      </c>
      <c r="Q1214">
        <v>200</v>
      </c>
      <c r="R1214" t="s">
        <v>3972</v>
      </c>
      <c r="S1214">
        <v>200</v>
      </c>
      <c r="T1214" s="7" t="str">
        <f t="shared" si="20"/>
        <v>hp_554800;atk_28620;hit_500000;miss_200;cirt_200;cirtSub_200</v>
      </c>
    </row>
    <row r="1215" spans="1:20" x14ac:dyDescent="0.15">
      <c r="A1215" s="16">
        <v>480023</v>
      </c>
      <c r="B1215" s="1" t="s">
        <v>5105</v>
      </c>
      <c r="C1215" s="1">
        <v>1</v>
      </c>
      <c r="D1215" s="1">
        <v>1</v>
      </c>
      <c r="E1215" s="2">
        <v>40</v>
      </c>
      <c r="F1215" s="14" t="s">
        <v>3967</v>
      </c>
      <c r="G1215">
        <v>497393</v>
      </c>
      <c r="H1215">
        <f t="shared" si="21"/>
        <v>644600</v>
      </c>
      <c r="I1215">
        <f t="shared" si="22"/>
        <v>0.54</v>
      </c>
      <c r="J1215" t="s">
        <v>3968</v>
      </c>
      <c r="K1215">
        <v>55500</v>
      </c>
      <c r="L1215" t="s">
        <v>3969</v>
      </c>
      <c r="M1215">
        <v>500000</v>
      </c>
      <c r="N1215" t="s">
        <v>3970</v>
      </c>
      <c r="O1215">
        <v>200</v>
      </c>
      <c r="P1215" t="s">
        <v>3971</v>
      </c>
      <c r="Q1215">
        <v>200</v>
      </c>
      <c r="R1215" t="s">
        <v>3972</v>
      </c>
      <c r="S1215">
        <v>200</v>
      </c>
      <c r="T1215" s="7" t="str">
        <f t="shared" si="20"/>
        <v>hp_644600;atk_29970;hit_500000;miss_200;cirt_200;cirtSub_200</v>
      </c>
    </row>
    <row r="1216" spans="1:20" x14ac:dyDescent="0.15">
      <c r="A1216" s="16">
        <v>480024</v>
      </c>
      <c r="B1216" s="1" t="s">
        <v>5106</v>
      </c>
      <c r="C1216" s="1">
        <v>1</v>
      </c>
      <c r="D1216" s="1">
        <v>1</v>
      </c>
      <c r="E1216" s="2">
        <v>50</v>
      </c>
      <c r="F1216" s="14" t="s">
        <v>3967</v>
      </c>
      <c r="G1216">
        <v>560000</v>
      </c>
      <c r="H1216">
        <f>ROUND(G1216*(1+(3500-E1216)/10000),-2)</f>
        <v>753200</v>
      </c>
      <c r="I1216">
        <f t="shared" si="22"/>
        <v>0.54</v>
      </c>
      <c r="J1216" t="s">
        <v>3968</v>
      </c>
      <c r="K1216">
        <v>62405</v>
      </c>
      <c r="L1216" t="s">
        <v>3969</v>
      </c>
      <c r="M1216">
        <v>500000</v>
      </c>
      <c r="N1216" t="s">
        <v>3970</v>
      </c>
      <c r="O1216">
        <v>250</v>
      </c>
      <c r="P1216" t="s">
        <v>3971</v>
      </c>
      <c r="Q1216">
        <v>250</v>
      </c>
      <c r="R1216" t="s">
        <v>3972</v>
      </c>
      <c r="S1216">
        <v>250</v>
      </c>
      <c r="T1216" s="7" t="str">
        <f t="shared" si="20"/>
        <v>hp_753200;atk_33698;hit_500000;miss_250;cirt_250;cirtSub_250</v>
      </c>
    </row>
    <row r="1217" spans="1:20" x14ac:dyDescent="0.15">
      <c r="A1217" s="16">
        <v>480025</v>
      </c>
      <c r="B1217" s="1" t="s">
        <v>5107</v>
      </c>
      <c r="C1217" s="1">
        <v>1</v>
      </c>
      <c r="D1217" s="1">
        <v>1</v>
      </c>
      <c r="E1217" s="2">
        <v>50</v>
      </c>
      <c r="F1217" s="14" t="s">
        <v>3967</v>
      </c>
      <c r="G1217">
        <v>610104</v>
      </c>
      <c r="H1217">
        <f>ROUND(G1217*(1+(3500-E1217)/10000),-2)</f>
        <v>820600</v>
      </c>
      <c r="I1217">
        <f t="shared" si="22"/>
        <v>0.54</v>
      </c>
      <c r="J1217" t="s">
        <v>3968</v>
      </c>
      <c r="K1217">
        <v>69310</v>
      </c>
      <c r="L1217" t="s">
        <v>3969</v>
      </c>
      <c r="M1217">
        <v>500000</v>
      </c>
      <c r="N1217" t="s">
        <v>3970</v>
      </c>
      <c r="O1217">
        <v>250</v>
      </c>
      <c r="P1217" t="s">
        <v>3971</v>
      </c>
      <c r="Q1217">
        <v>250</v>
      </c>
      <c r="R1217" t="s">
        <v>3972</v>
      </c>
      <c r="S1217">
        <v>250</v>
      </c>
      <c r="T1217" s="7" t="str">
        <f t="shared" si="20"/>
        <v>hp_820600;atk_37427;hit_500000;miss_250;cirt_250;cirtSub_250</v>
      </c>
    </row>
    <row r="1218" spans="1:20" x14ac:dyDescent="0.15">
      <c r="A1218" s="16">
        <v>480026</v>
      </c>
      <c r="B1218" s="1" t="s">
        <v>5108</v>
      </c>
      <c r="C1218" s="1">
        <v>1</v>
      </c>
      <c r="D1218" s="1">
        <v>1</v>
      </c>
      <c r="E1218" s="2">
        <v>50</v>
      </c>
      <c r="F1218" s="14" t="s">
        <v>3967</v>
      </c>
      <c r="G1218">
        <v>661032</v>
      </c>
      <c r="H1218">
        <f>ROUND(G1218*(1+(3500-E1218)/10000),-2)</f>
        <v>889100</v>
      </c>
      <c r="I1218">
        <f t="shared" si="22"/>
        <v>0.54</v>
      </c>
      <c r="J1218" t="s">
        <v>3968</v>
      </c>
      <c r="K1218">
        <v>76215</v>
      </c>
      <c r="L1218" t="s">
        <v>3969</v>
      </c>
      <c r="M1218">
        <v>500000</v>
      </c>
      <c r="N1218" t="s">
        <v>3970</v>
      </c>
      <c r="O1218">
        <v>250</v>
      </c>
      <c r="P1218" t="s">
        <v>3971</v>
      </c>
      <c r="Q1218">
        <v>250</v>
      </c>
      <c r="R1218" t="s">
        <v>3972</v>
      </c>
      <c r="S1218">
        <v>250</v>
      </c>
      <c r="T1218" s="7" t="str">
        <f t="shared" si="20"/>
        <v>hp_889100;atk_41156;hit_500000;miss_250;cirt_250;cirtSub_250</v>
      </c>
    </row>
    <row r="1219" spans="1:20" x14ac:dyDescent="0.15">
      <c r="A1219" s="16">
        <v>480027</v>
      </c>
      <c r="B1219" s="1" t="s">
        <v>5109</v>
      </c>
      <c r="C1219" s="1">
        <v>1</v>
      </c>
      <c r="D1219" s="1">
        <v>1</v>
      </c>
      <c r="E1219" s="2">
        <v>50</v>
      </c>
      <c r="F1219" s="14" t="s">
        <v>3967</v>
      </c>
      <c r="G1219">
        <v>712807</v>
      </c>
      <c r="H1219">
        <f>ROUND(G1219*(1+(3500-E1219)/10000),-2)</f>
        <v>958700</v>
      </c>
      <c r="I1219">
        <f t="shared" si="22"/>
        <v>0.56000000000000005</v>
      </c>
      <c r="J1219" t="s">
        <v>3968</v>
      </c>
      <c r="K1219">
        <v>83120</v>
      </c>
      <c r="L1219" t="s">
        <v>3969</v>
      </c>
      <c r="M1219">
        <v>500000</v>
      </c>
      <c r="N1219" t="s">
        <v>3970</v>
      </c>
      <c r="O1219">
        <v>250</v>
      </c>
      <c r="P1219" t="s">
        <v>3971</v>
      </c>
      <c r="Q1219">
        <v>250</v>
      </c>
      <c r="R1219" t="s">
        <v>3972</v>
      </c>
      <c r="S1219">
        <v>250</v>
      </c>
      <c r="T1219" s="7" t="str">
        <f t="shared" si="20"/>
        <v>hp_958700;atk_46547;hit_500000;miss_250;cirt_250;cirtSub_250</v>
      </c>
    </row>
    <row r="1220" spans="1:20" x14ac:dyDescent="0.15">
      <c r="A1220" s="16">
        <v>480028</v>
      </c>
      <c r="B1220" s="1" t="s">
        <v>5110</v>
      </c>
      <c r="C1220" s="1">
        <v>1</v>
      </c>
      <c r="D1220" s="1">
        <v>1</v>
      </c>
      <c r="E1220" s="2">
        <v>50</v>
      </c>
      <c r="F1220" s="14" t="s">
        <v>3967</v>
      </c>
      <c r="G1220">
        <v>765448</v>
      </c>
      <c r="H1220">
        <f>ROUND(G1220*(1+(3500-E1220)/10000),-2)</f>
        <v>1029500</v>
      </c>
      <c r="I1220">
        <f t="shared" si="22"/>
        <v>0.56000000000000005</v>
      </c>
      <c r="J1220" t="s">
        <v>3968</v>
      </c>
      <c r="K1220">
        <v>90025</v>
      </c>
      <c r="L1220" t="s">
        <v>3969</v>
      </c>
      <c r="M1220">
        <v>500000</v>
      </c>
      <c r="N1220" t="s">
        <v>3970</v>
      </c>
      <c r="O1220">
        <v>250</v>
      </c>
      <c r="P1220" t="s">
        <v>3971</v>
      </c>
      <c r="Q1220">
        <v>250</v>
      </c>
      <c r="R1220" t="s">
        <v>3972</v>
      </c>
      <c r="S1220">
        <v>250</v>
      </c>
      <c r="T1220" s="7" t="str">
        <f t="shared" si="20"/>
        <v>hp_1029500;atk_50414;hit_500000;miss_250;cirt_250;cirtSub_250</v>
      </c>
    </row>
    <row r="1221" spans="1:20" x14ac:dyDescent="0.15">
      <c r="A1221" s="16">
        <v>480029</v>
      </c>
      <c r="B1221" s="1" t="s">
        <v>5111</v>
      </c>
      <c r="C1221" s="1">
        <v>1</v>
      </c>
      <c r="D1221" s="1">
        <v>1</v>
      </c>
      <c r="E1221" s="2">
        <v>50</v>
      </c>
      <c r="F1221" s="14" t="s">
        <v>3967</v>
      </c>
      <c r="G1221">
        <v>837806</v>
      </c>
      <c r="H1221">
        <f t="shared" ref="H1221:H1284" si="23">ROUND(G1221*(1+(4000-E1221)/10000),-2)</f>
        <v>1168700</v>
      </c>
      <c r="I1221">
        <f t="shared" si="22"/>
        <v>0.56000000000000005</v>
      </c>
      <c r="J1221" t="s">
        <v>3968</v>
      </c>
      <c r="K1221">
        <v>96930</v>
      </c>
      <c r="L1221" t="s">
        <v>3969</v>
      </c>
      <c r="M1221">
        <v>500000</v>
      </c>
      <c r="N1221" t="s">
        <v>3970</v>
      </c>
      <c r="O1221">
        <v>250</v>
      </c>
      <c r="P1221" t="s">
        <v>3971</v>
      </c>
      <c r="Q1221">
        <v>250</v>
      </c>
      <c r="R1221" t="s">
        <v>3972</v>
      </c>
      <c r="S1221">
        <v>250</v>
      </c>
      <c r="T1221" s="7" t="str">
        <f t="shared" si="20"/>
        <v>hp_1168700;atk_54280;hit_500000;miss_250;cirt_250;cirtSub_250</v>
      </c>
    </row>
    <row r="1222" spans="1:20" x14ac:dyDescent="0.15">
      <c r="A1222" s="16">
        <v>480030</v>
      </c>
      <c r="B1222" s="1" t="s">
        <v>5112</v>
      </c>
      <c r="C1222" s="1">
        <v>1</v>
      </c>
      <c r="D1222" s="1">
        <v>1</v>
      </c>
      <c r="E1222" s="2">
        <v>60</v>
      </c>
      <c r="F1222" s="14" t="s">
        <v>3967</v>
      </c>
      <c r="G1222">
        <v>901901</v>
      </c>
      <c r="H1222">
        <f t="shared" si="23"/>
        <v>1257200</v>
      </c>
      <c r="I1222">
        <f t="shared" si="22"/>
        <v>0.56000000000000005</v>
      </c>
      <c r="J1222" t="s">
        <v>3968</v>
      </c>
      <c r="K1222">
        <v>100807</v>
      </c>
      <c r="L1222" t="s">
        <v>3969</v>
      </c>
      <c r="M1222">
        <v>500000</v>
      </c>
      <c r="N1222" t="s">
        <v>3970</v>
      </c>
      <c r="O1222">
        <v>300</v>
      </c>
      <c r="P1222" t="s">
        <v>3971</v>
      </c>
      <c r="Q1222">
        <v>300</v>
      </c>
      <c r="R1222" t="s">
        <v>3972</v>
      </c>
      <c r="S1222">
        <v>300</v>
      </c>
      <c r="T1222" s="7" t="str">
        <f t="shared" si="20"/>
        <v>hp_1257200;atk_56451;hit_500000;miss_300;cirt_300;cirtSub_300</v>
      </c>
    </row>
    <row r="1223" spans="1:20" x14ac:dyDescent="0.15">
      <c r="A1223" s="16">
        <v>480031</v>
      </c>
      <c r="B1223" s="1" t="s">
        <v>5113</v>
      </c>
      <c r="C1223" s="1">
        <v>1</v>
      </c>
      <c r="D1223" s="1">
        <v>1</v>
      </c>
      <c r="E1223" s="2">
        <v>60</v>
      </c>
      <c r="F1223" s="14" t="s">
        <v>3967</v>
      </c>
      <c r="G1223">
        <v>947948</v>
      </c>
      <c r="H1223">
        <f t="shared" si="23"/>
        <v>1321400</v>
      </c>
      <c r="I1223">
        <f t="shared" si="22"/>
        <v>0.56000000000000005</v>
      </c>
      <c r="J1223" t="s">
        <v>3968</v>
      </c>
      <c r="K1223">
        <v>104684</v>
      </c>
      <c r="L1223" t="s">
        <v>3969</v>
      </c>
      <c r="M1223">
        <v>500000</v>
      </c>
      <c r="N1223" t="s">
        <v>3970</v>
      </c>
      <c r="O1223">
        <v>300</v>
      </c>
      <c r="P1223" t="s">
        <v>3971</v>
      </c>
      <c r="Q1223">
        <v>300</v>
      </c>
      <c r="R1223" t="s">
        <v>3972</v>
      </c>
      <c r="S1223">
        <v>300</v>
      </c>
      <c r="T1223" s="7" t="str">
        <f t="shared" si="20"/>
        <v>hp_1321400;atk_58623;hit_500000;miss_300;cirt_300;cirtSub_300</v>
      </c>
    </row>
    <row r="1224" spans="1:20" x14ac:dyDescent="0.15">
      <c r="A1224" s="16">
        <v>480032</v>
      </c>
      <c r="B1224" s="1" t="s">
        <v>5114</v>
      </c>
      <c r="C1224" s="1">
        <v>1</v>
      </c>
      <c r="D1224" s="1">
        <v>1</v>
      </c>
      <c r="E1224" s="2">
        <v>60</v>
      </c>
      <c r="F1224" s="14" t="s">
        <v>3967</v>
      </c>
      <c r="G1224">
        <v>994792</v>
      </c>
      <c r="H1224">
        <f t="shared" si="23"/>
        <v>1386700</v>
      </c>
      <c r="I1224">
        <f t="shared" si="22"/>
        <v>0.56000000000000005</v>
      </c>
      <c r="J1224" t="s">
        <v>3968</v>
      </c>
      <c r="K1224">
        <v>108561</v>
      </c>
      <c r="L1224" t="s">
        <v>3969</v>
      </c>
      <c r="M1224">
        <v>500000</v>
      </c>
      <c r="N1224" t="s">
        <v>3970</v>
      </c>
      <c r="O1224">
        <v>300</v>
      </c>
      <c r="P1224" t="s">
        <v>3971</v>
      </c>
      <c r="Q1224">
        <v>300</v>
      </c>
      <c r="R1224" t="s">
        <v>3972</v>
      </c>
      <c r="S1224">
        <v>300</v>
      </c>
      <c r="T1224" s="7" t="str">
        <f t="shared" si="20"/>
        <v>hp_1386700;atk_60794;hit_500000;miss_300;cirt_300;cirtSub_300</v>
      </c>
    </row>
    <row r="1225" spans="1:20" x14ac:dyDescent="0.15">
      <c r="A1225" s="16">
        <v>480033</v>
      </c>
      <c r="B1225" s="1" t="s">
        <v>5115</v>
      </c>
      <c r="C1225" s="1">
        <v>1</v>
      </c>
      <c r="D1225" s="1">
        <v>1</v>
      </c>
      <c r="E1225" s="2">
        <v>60</v>
      </c>
      <c r="F1225" s="14" t="s">
        <v>3967</v>
      </c>
      <c r="G1225">
        <v>1042454</v>
      </c>
      <c r="H1225">
        <f t="shared" si="23"/>
        <v>1453200</v>
      </c>
      <c r="I1225">
        <f t="shared" si="22"/>
        <v>0.56000000000000005</v>
      </c>
      <c r="J1225" t="s">
        <v>3968</v>
      </c>
      <c r="K1225">
        <v>112438</v>
      </c>
      <c r="L1225" t="s">
        <v>3969</v>
      </c>
      <c r="M1225">
        <v>500000</v>
      </c>
      <c r="N1225" t="s">
        <v>3970</v>
      </c>
      <c r="O1225">
        <v>300</v>
      </c>
      <c r="P1225" t="s">
        <v>3971</v>
      </c>
      <c r="Q1225">
        <v>300</v>
      </c>
      <c r="R1225" t="s">
        <v>3972</v>
      </c>
      <c r="S1225">
        <v>300</v>
      </c>
      <c r="T1225" s="7" t="str">
        <f t="shared" si="20"/>
        <v>hp_1453200;atk_62965;hit_500000;miss_300;cirt_300;cirtSub_300</v>
      </c>
    </row>
    <row r="1226" spans="1:20" x14ac:dyDescent="0.15">
      <c r="A1226" s="16">
        <v>480034</v>
      </c>
      <c r="B1226" s="1" t="s">
        <v>5116</v>
      </c>
      <c r="C1226" s="1">
        <v>1</v>
      </c>
      <c r="D1226" s="1">
        <v>1</v>
      </c>
      <c r="E1226" s="2">
        <v>60</v>
      </c>
      <c r="F1226" s="14" t="s">
        <v>3967</v>
      </c>
      <c r="G1226">
        <v>1090957</v>
      </c>
      <c r="H1226">
        <f t="shared" si="23"/>
        <v>1520800</v>
      </c>
      <c r="I1226">
        <f t="shared" si="22"/>
        <v>0.56000000000000005</v>
      </c>
      <c r="J1226" t="s">
        <v>3968</v>
      </c>
      <c r="K1226">
        <v>116315</v>
      </c>
      <c r="L1226" t="s">
        <v>3969</v>
      </c>
      <c r="M1226">
        <v>500000</v>
      </c>
      <c r="N1226" t="s">
        <v>3970</v>
      </c>
      <c r="O1226">
        <v>300</v>
      </c>
      <c r="P1226" t="s">
        <v>3971</v>
      </c>
      <c r="Q1226">
        <v>300</v>
      </c>
      <c r="R1226" t="s">
        <v>3972</v>
      </c>
      <c r="S1226">
        <v>300</v>
      </c>
      <c r="T1226" s="7" t="str">
        <f t="shared" si="20"/>
        <v>hp_1520800;atk_65136;hit_500000;miss_300;cirt_300;cirtSub_300</v>
      </c>
    </row>
    <row r="1227" spans="1:20" x14ac:dyDescent="0.15">
      <c r="A1227" s="16">
        <v>480035</v>
      </c>
      <c r="B1227" s="1" t="s">
        <v>5117</v>
      </c>
      <c r="C1227" s="1">
        <v>1</v>
      </c>
      <c r="D1227" s="1">
        <v>1</v>
      </c>
      <c r="E1227" s="2">
        <v>60</v>
      </c>
      <c r="F1227" s="14" t="s">
        <v>3967</v>
      </c>
      <c r="G1227">
        <v>1160155</v>
      </c>
      <c r="H1227">
        <f t="shared" si="23"/>
        <v>1617300</v>
      </c>
      <c r="I1227">
        <f t="shared" si="22"/>
        <v>0.56000000000000005</v>
      </c>
      <c r="J1227" t="s">
        <v>3968</v>
      </c>
      <c r="K1227">
        <v>120192</v>
      </c>
      <c r="L1227" t="s">
        <v>3969</v>
      </c>
      <c r="M1227">
        <v>500000</v>
      </c>
      <c r="N1227" t="s">
        <v>3970</v>
      </c>
      <c r="O1227">
        <v>300</v>
      </c>
      <c r="P1227" t="s">
        <v>3971</v>
      </c>
      <c r="Q1227">
        <v>300</v>
      </c>
      <c r="R1227" t="s">
        <v>3972</v>
      </c>
      <c r="S1227">
        <v>300</v>
      </c>
      <c r="T1227" s="7" t="str">
        <f t="shared" si="20"/>
        <v>hp_1617300;atk_67307;hit_500000;miss_300;cirt_300;cirtSub_300</v>
      </c>
    </row>
    <row r="1228" spans="1:20" x14ac:dyDescent="0.15">
      <c r="A1228" s="16">
        <v>480036</v>
      </c>
      <c r="B1228" s="1" t="s">
        <v>5118</v>
      </c>
      <c r="C1228" s="1">
        <v>1</v>
      </c>
      <c r="D1228" s="1">
        <v>1</v>
      </c>
      <c r="E1228" s="2">
        <v>70</v>
      </c>
      <c r="F1228" s="14" t="s">
        <v>3967</v>
      </c>
      <c r="G1228">
        <v>1200579</v>
      </c>
      <c r="H1228">
        <f t="shared" si="23"/>
        <v>1672400</v>
      </c>
      <c r="I1228">
        <f t="shared" si="22"/>
        <v>0.58000000000000007</v>
      </c>
      <c r="J1228" t="s">
        <v>3968</v>
      </c>
      <c r="K1228">
        <v>124069</v>
      </c>
      <c r="L1228" t="s">
        <v>3969</v>
      </c>
      <c r="M1228">
        <v>500000</v>
      </c>
      <c r="N1228" t="s">
        <v>3970</v>
      </c>
      <c r="O1228">
        <v>350</v>
      </c>
      <c r="P1228" t="s">
        <v>3971</v>
      </c>
      <c r="Q1228">
        <v>350</v>
      </c>
      <c r="R1228" t="s">
        <v>3972</v>
      </c>
      <c r="S1228">
        <v>350</v>
      </c>
      <c r="T1228" s="7" t="str">
        <f t="shared" si="20"/>
        <v>hp_1672400;atk_71960;hit_500000;miss_350;cirt_350;cirtSub_350</v>
      </c>
    </row>
    <row r="1229" spans="1:20" x14ac:dyDescent="0.15">
      <c r="A1229" s="16">
        <v>480037</v>
      </c>
      <c r="B1229" s="1" t="s">
        <v>5119</v>
      </c>
      <c r="C1229" s="1">
        <v>1</v>
      </c>
      <c r="D1229" s="1">
        <v>1</v>
      </c>
      <c r="E1229" s="2">
        <v>70</v>
      </c>
      <c r="F1229" s="14" t="s">
        <v>3967</v>
      </c>
      <c r="G1229">
        <v>1241736</v>
      </c>
      <c r="H1229">
        <f t="shared" si="23"/>
        <v>1729700</v>
      </c>
      <c r="I1229">
        <f t="shared" si="22"/>
        <v>0.58000000000000007</v>
      </c>
      <c r="J1229" t="s">
        <v>3968</v>
      </c>
      <c r="K1229">
        <v>127946</v>
      </c>
      <c r="L1229" t="s">
        <v>3969</v>
      </c>
      <c r="M1229">
        <v>500000</v>
      </c>
      <c r="N1229" t="s">
        <v>3970</v>
      </c>
      <c r="O1229">
        <v>350</v>
      </c>
      <c r="P1229" t="s">
        <v>3971</v>
      </c>
      <c r="Q1229">
        <v>350</v>
      </c>
      <c r="R1229" t="s">
        <v>3972</v>
      </c>
      <c r="S1229">
        <v>350</v>
      </c>
      <c r="T1229" s="7" t="str">
        <f t="shared" si="20"/>
        <v>hp_1729700;atk_74208;hit_500000;miss_350;cirt_350;cirtSub_350</v>
      </c>
    </row>
    <row r="1230" spans="1:20" x14ac:dyDescent="0.15">
      <c r="A1230" s="16">
        <v>480038</v>
      </c>
      <c r="B1230" s="1" t="s">
        <v>5120</v>
      </c>
      <c r="C1230" s="1">
        <v>1</v>
      </c>
      <c r="D1230" s="1">
        <v>1</v>
      </c>
      <c r="E1230" s="2">
        <v>70</v>
      </c>
      <c r="F1230" s="14" t="s">
        <v>3967</v>
      </c>
      <c r="G1230">
        <v>1283645</v>
      </c>
      <c r="H1230">
        <f t="shared" si="23"/>
        <v>1788100</v>
      </c>
      <c r="I1230">
        <f t="shared" si="22"/>
        <v>0.58000000000000007</v>
      </c>
      <c r="J1230" t="s">
        <v>3968</v>
      </c>
      <c r="K1230">
        <v>131823</v>
      </c>
      <c r="L1230" t="s">
        <v>3969</v>
      </c>
      <c r="M1230">
        <v>500000</v>
      </c>
      <c r="N1230" t="s">
        <v>3970</v>
      </c>
      <c r="O1230">
        <v>350</v>
      </c>
      <c r="P1230" t="s">
        <v>3971</v>
      </c>
      <c r="Q1230">
        <v>350</v>
      </c>
      <c r="R1230" t="s">
        <v>3972</v>
      </c>
      <c r="S1230">
        <v>350</v>
      </c>
      <c r="T1230" s="7" t="str">
        <f t="shared" si="20"/>
        <v>hp_1788100;atk_76457;hit_500000;miss_350;cirt_350;cirtSub_350</v>
      </c>
    </row>
    <row r="1231" spans="1:20" x14ac:dyDescent="0.15">
      <c r="A1231" s="16">
        <v>480039</v>
      </c>
      <c r="B1231" s="1" t="s">
        <v>5121</v>
      </c>
      <c r="C1231" s="1">
        <v>1</v>
      </c>
      <c r="D1231" s="1">
        <v>1</v>
      </c>
      <c r="E1231" s="2">
        <v>70</v>
      </c>
      <c r="F1231" s="14" t="s">
        <v>3967</v>
      </c>
      <c r="G1231">
        <v>1326327</v>
      </c>
      <c r="H1231">
        <f t="shared" si="23"/>
        <v>1847600</v>
      </c>
      <c r="I1231">
        <f t="shared" si="22"/>
        <v>0.58000000000000007</v>
      </c>
      <c r="J1231" t="s">
        <v>3968</v>
      </c>
      <c r="K1231">
        <v>135700</v>
      </c>
      <c r="L1231" t="s">
        <v>3969</v>
      </c>
      <c r="M1231">
        <v>500000</v>
      </c>
      <c r="N1231" t="s">
        <v>3970</v>
      </c>
      <c r="O1231">
        <v>350</v>
      </c>
      <c r="P1231" t="s">
        <v>3971</v>
      </c>
      <c r="Q1231">
        <v>350</v>
      </c>
      <c r="R1231" t="s">
        <v>3972</v>
      </c>
      <c r="S1231">
        <v>350</v>
      </c>
      <c r="T1231" s="7" t="str">
        <f t="shared" si="20"/>
        <v>hp_1847600;atk_78706;hit_500000;miss_350;cirt_350;cirtSub_350</v>
      </c>
    </row>
    <row r="1232" spans="1:20" x14ac:dyDescent="0.15">
      <c r="A1232" s="16">
        <v>480040</v>
      </c>
      <c r="B1232" s="1" t="s">
        <v>5122</v>
      </c>
      <c r="C1232" s="1">
        <v>1</v>
      </c>
      <c r="D1232" s="1">
        <v>1</v>
      </c>
      <c r="E1232" s="2">
        <v>70</v>
      </c>
      <c r="F1232" s="14" t="s">
        <v>3967</v>
      </c>
      <c r="G1232">
        <v>1369803</v>
      </c>
      <c r="H1232">
        <f t="shared" si="23"/>
        <v>1908100</v>
      </c>
      <c r="I1232">
        <f t="shared" si="22"/>
        <v>0.58000000000000007</v>
      </c>
      <c r="J1232" t="s">
        <v>3968</v>
      </c>
      <c r="K1232">
        <v>139577</v>
      </c>
      <c r="L1232" t="s">
        <v>3969</v>
      </c>
      <c r="M1232">
        <v>500000</v>
      </c>
      <c r="N1232" t="s">
        <v>3970</v>
      </c>
      <c r="O1232">
        <v>350</v>
      </c>
      <c r="P1232" t="s">
        <v>3971</v>
      </c>
      <c r="Q1232">
        <v>350</v>
      </c>
      <c r="R1232" t="s">
        <v>3972</v>
      </c>
      <c r="S1232">
        <v>350</v>
      </c>
      <c r="T1232" s="7" t="str">
        <f t="shared" si="20"/>
        <v>hp_1908100;atk_80954;hit_500000;miss_350;cirt_350;cirtSub_350</v>
      </c>
    </row>
    <row r="1233" spans="1:20" x14ac:dyDescent="0.15">
      <c r="A1233" s="16">
        <v>480041</v>
      </c>
      <c r="B1233" s="1" t="s">
        <v>5123</v>
      </c>
      <c r="C1233" s="1">
        <v>1</v>
      </c>
      <c r="D1233" s="1">
        <v>1</v>
      </c>
      <c r="E1233" s="2">
        <v>70</v>
      </c>
      <c r="F1233" s="14" t="s">
        <v>3967</v>
      </c>
      <c r="G1233">
        <v>1424571</v>
      </c>
      <c r="H1233">
        <f t="shared" si="23"/>
        <v>1984400</v>
      </c>
      <c r="I1233">
        <f t="shared" si="22"/>
        <v>0.58000000000000007</v>
      </c>
      <c r="J1233" t="s">
        <v>3968</v>
      </c>
      <c r="K1233">
        <v>143454</v>
      </c>
      <c r="L1233" t="s">
        <v>3969</v>
      </c>
      <c r="M1233">
        <v>500000</v>
      </c>
      <c r="N1233" t="s">
        <v>3970</v>
      </c>
      <c r="O1233">
        <v>350</v>
      </c>
      <c r="P1233" t="s">
        <v>3971</v>
      </c>
      <c r="Q1233">
        <v>350</v>
      </c>
      <c r="R1233" t="s">
        <v>3972</v>
      </c>
      <c r="S1233">
        <v>350</v>
      </c>
      <c r="T1233" s="7" t="str">
        <f t="shared" si="20"/>
        <v>hp_1984400;atk_83203;hit_500000;miss_350;cirt_350;cirtSub_350</v>
      </c>
    </row>
    <row r="1234" spans="1:20" x14ac:dyDescent="0.15">
      <c r="A1234" s="16">
        <v>480042</v>
      </c>
      <c r="B1234" s="1" t="s">
        <v>5124</v>
      </c>
      <c r="C1234" s="1">
        <v>1</v>
      </c>
      <c r="D1234" s="1">
        <v>1</v>
      </c>
      <c r="E1234" s="2">
        <v>80</v>
      </c>
      <c r="F1234" s="14" t="s">
        <v>3967</v>
      </c>
      <c r="G1234">
        <v>1448655</v>
      </c>
      <c r="H1234">
        <f t="shared" si="23"/>
        <v>2016500</v>
      </c>
      <c r="I1234">
        <f t="shared" si="22"/>
        <v>0.58000000000000007</v>
      </c>
      <c r="J1234" t="s">
        <v>3968</v>
      </c>
      <c r="K1234">
        <v>147331</v>
      </c>
      <c r="L1234" t="s">
        <v>3969</v>
      </c>
      <c r="M1234">
        <v>500000</v>
      </c>
      <c r="N1234" t="s">
        <v>3970</v>
      </c>
      <c r="O1234">
        <v>400</v>
      </c>
      <c r="P1234" t="s">
        <v>3971</v>
      </c>
      <c r="Q1234">
        <v>400</v>
      </c>
      <c r="R1234" t="s">
        <v>3972</v>
      </c>
      <c r="S1234">
        <v>400</v>
      </c>
      <c r="T1234" s="7" t="str">
        <f t="shared" si="20"/>
        <v>hp_2016500;atk_85451;hit_500000;miss_400;cirt_400;cirtSub_400</v>
      </c>
    </row>
    <row r="1235" spans="1:20" x14ac:dyDescent="0.15">
      <c r="A1235" s="16">
        <v>480043</v>
      </c>
      <c r="B1235" s="1" t="s">
        <v>5125</v>
      </c>
      <c r="C1235" s="1">
        <v>1</v>
      </c>
      <c r="D1235" s="1">
        <v>1</v>
      </c>
      <c r="E1235" s="2">
        <v>80</v>
      </c>
      <c r="F1235" s="14" t="s">
        <v>3967</v>
      </c>
      <c r="G1235">
        <v>1505227</v>
      </c>
      <c r="H1235">
        <f t="shared" si="23"/>
        <v>2095300</v>
      </c>
      <c r="I1235">
        <f t="shared" si="22"/>
        <v>0.58000000000000007</v>
      </c>
      <c r="J1235" t="s">
        <v>3968</v>
      </c>
      <c r="K1235">
        <v>151208</v>
      </c>
      <c r="L1235" t="s">
        <v>3969</v>
      </c>
      <c r="M1235">
        <v>500000</v>
      </c>
      <c r="N1235" t="s">
        <v>3970</v>
      </c>
      <c r="O1235">
        <v>400</v>
      </c>
      <c r="P1235" t="s">
        <v>3971</v>
      </c>
      <c r="Q1235">
        <v>400</v>
      </c>
      <c r="R1235" t="s">
        <v>3972</v>
      </c>
      <c r="S1235">
        <v>400</v>
      </c>
      <c r="T1235" s="7" t="str">
        <f t="shared" si="20"/>
        <v>hp_2095300;atk_87700;hit_500000;miss_400;cirt_400;cirtSub_400</v>
      </c>
    </row>
    <row r="1236" spans="1:20" x14ac:dyDescent="0.15">
      <c r="A1236" s="16">
        <v>480044</v>
      </c>
      <c r="B1236" s="1" t="s">
        <v>5126</v>
      </c>
      <c r="C1236" s="1">
        <v>1</v>
      </c>
      <c r="D1236" s="1">
        <v>1</v>
      </c>
      <c r="E1236" s="2">
        <v>80</v>
      </c>
      <c r="F1236" s="14" t="s">
        <v>3967</v>
      </c>
      <c r="G1236">
        <v>1562892</v>
      </c>
      <c r="H1236">
        <f t="shared" si="23"/>
        <v>2175500</v>
      </c>
      <c r="I1236">
        <f t="shared" si="22"/>
        <v>0.58000000000000007</v>
      </c>
      <c r="J1236" t="s">
        <v>3968</v>
      </c>
      <c r="K1236">
        <v>155085</v>
      </c>
      <c r="L1236" t="s">
        <v>3969</v>
      </c>
      <c r="M1236">
        <v>500000</v>
      </c>
      <c r="N1236" t="s">
        <v>3970</v>
      </c>
      <c r="O1236">
        <v>400</v>
      </c>
      <c r="P1236" t="s">
        <v>3971</v>
      </c>
      <c r="Q1236">
        <v>400</v>
      </c>
      <c r="R1236" t="s">
        <v>3972</v>
      </c>
      <c r="S1236">
        <v>400</v>
      </c>
      <c r="T1236" s="7" t="str">
        <f t="shared" si="20"/>
        <v>hp_2175500;atk_89949;hit_500000;miss_400;cirt_400;cirtSub_400</v>
      </c>
    </row>
    <row r="1237" spans="1:20" x14ac:dyDescent="0.15">
      <c r="A1237" s="16">
        <v>480045</v>
      </c>
      <c r="B1237" s="1" t="s">
        <v>5127</v>
      </c>
      <c r="C1237" s="1">
        <v>1</v>
      </c>
      <c r="D1237" s="1">
        <v>1</v>
      </c>
      <c r="E1237" s="2">
        <v>80</v>
      </c>
      <c r="F1237" s="14" t="s">
        <v>3967</v>
      </c>
      <c r="G1237">
        <v>1621684</v>
      </c>
      <c r="H1237">
        <f t="shared" si="23"/>
        <v>2257400</v>
      </c>
      <c r="I1237">
        <f t="shared" si="22"/>
        <v>0.60000000000000009</v>
      </c>
      <c r="J1237" t="s">
        <v>3968</v>
      </c>
      <c r="K1237">
        <v>158962</v>
      </c>
      <c r="L1237" t="s">
        <v>3969</v>
      </c>
      <c r="M1237">
        <v>500000</v>
      </c>
      <c r="N1237" t="s">
        <v>3970</v>
      </c>
      <c r="O1237">
        <v>400</v>
      </c>
      <c r="P1237" t="s">
        <v>3971</v>
      </c>
      <c r="Q1237">
        <v>400</v>
      </c>
      <c r="R1237" t="s">
        <v>3972</v>
      </c>
      <c r="S1237">
        <v>400</v>
      </c>
      <c r="T1237" s="7" t="str">
        <f t="shared" si="20"/>
        <v>hp_2257400;atk_95377;hit_500000;miss_400;cirt_400;cirtSub_400</v>
      </c>
    </row>
    <row r="1238" spans="1:20" x14ac:dyDescent="0.15">
      <c r="A1238" s="16">
        <v>480046</v>
      </c>
      <c r="B1238" s="1" t="s">
        <v>5128</v>
      </c>
      <c r="C1238" s="1">
        <v>1</v>
      </c>
      <c r="D1238" s="1">
        <v>1</v>
      </c>
      <c r="E1238" s="2">
        <v>80</v>
      </c>
      <c r="F1238" s="14" t="s">
        <v>3967</v>
      </c>
      <c r="G1238">
        <v>1681634</v>
      </c>
      <c r="H1238">
        <f t="shared" si="23"/>
        <v>2340800</v>
      </c>
      <c r="I1238">
        <f t="shared" si="22"/>
        <v>0.60000000000000009</v>
      </c>
      <c r="J1238" t="s">
        <v>3968</v>
      </c>
      <c r="K1238">
        <v>162839</v>
      </c>
      <c r="L1238" t="s">
        <v>3969</v>
      </c>
      <c r="M1238">
        <v>500000</v>
      </c>
      <c r="N1238" t="s">
        <v>3970</v>
      </c>
      <c r="O1238">
        <v>400</v>
      </c>
      <c r="P1238" t="s">
        <v>3971</v>
      </c>
      <c r="Q1238">
        <v>400</v>
      </c>
      <c r="R1238" t="s">
        <v>3972</v>
      </c>
      <c r="S1238">
        <v>400</v>
      </c>
      <c r="T1238" s="7" t="str">
        <f t="shared" si="20"/>
        <v>hp_2340800;atk_97703;hit_500000;miss_400;cirt_400;cirtSub_400</v>
      </c>
    </row>
    <row r="1239" spans="1:20" x14ac:dyDescent="0.15">
      <c r="A1239" s="16">
        <v>480047</v>
      </c>
      <c r="B1239" s="1" t="s">
        <v>5129</v>
      </c>
      <c r="C1239" s="1">
        <v>1</v>
      </c>
      <c r="D1239" s="1">
        <v>1</v>
      </c>
      <c r="E1239" s="2">
        <v>80</v>
      </c>
      <c r="F1239" s="14" t="s">
        <v>3967</v>
      </c>
      <c r="G1239">
        <v>1776079</v>
      </c>
      <c r="H1239">
        <f t="shared" si="23"/>
        <v>2472300</v>
      </c>
      <c r="I1239">
        <f t="shared" si="22"/>
        <v>0.60000000000000009</v>
      </c>
      <c r="J1239" t="s">
        <v>3968</v>
      </c>
      <c r="K1239">
        <v>166716</v>
      </c>
      <c r="L1239" t="s">
        <v>3969</v>
      </c>
      <c r="M1239">
        <v>500000</v>
      </c>
      <c r="N1239" t="s">
        <v>3970</v>
      </c>
      <c r="O1239">
        <v>400</v>
      </c>
      <c r="P1239" t="s">
        <v>3971</v>
      </c>
      <c r="Q1239">
        <v>400</v>
      </c>
      <c r="R1239" t="s">
        <v>3972</v>
      </c>
      <c r="S1239">
        <v>400</v>
      </c>
      <c r="T1239" s="7" t="str">
        <f t="shared" si="20"/>
        <v>hp_2472300;atk_100029;hit_500000;miss_400;cirt_400;cirtSub_400</v>
      </c>
    </row>
    <row r="1240" spans="1:20" x14ac:dyDescent="0.15">
      <c r="A1240" s="16">
        <v>480048</v>
      </c>
      <c r="B1240" s="1" t="s">
        <v>5130</v>
      </c>
      <c r="C1240" s="1">
        <v>1</v>
      </c>
      <c r="D1240" s="1">
        <v>1</v>
      </c>
      <c r="E1240" s="2">
        <v>90</v>
      </c>
      <c r="F1240" s="14" t="s">
        <v>3967</v>
      </c>
      <c r="G1240">
        <v>1850000</v>
      </c>
      <c r="H1240">
        <f t="shared" si="23"/>
        <v>2573400</v>
      </c>
      <c r="I1240">
        <f t="shared" si="22"/>
        <v>0.60000000000000009</v>
      </c>
      <c r="J1240" t="s">
        <v>3968</v>
      </c>
      <c r="K1240">
        <v>170593</v>
      </c>
      <c r="L1240" t="s">
        <v>3969</v>
      </c>
      <c r="M1240">
        <v>500000</v>
      </c>
      <c r="N1240" t="s">
        <v>3970</v>
      </c>
      <c r="O1240">
        <v>450</v>
      </c>
      <c r="P1240" t="s">
        <v>3971</v>
      </c>
      <c r="Q1240">
        <v>450</v>
      </c>
      <c r="R1240" t="s">
        <v>3972</v>
      </c>
      <c r="S1240">
        <v>450</v>
      </c>
      <c r="T1240" s="7" t="str">
        <f t="shared" si="20"/>
        <v>hp_2573400;atk_102355;hit_500000;miss_450;cirt_450;cirtSub_450</v>
      </c>
    </row>
    <row r="1241" spans="1:20" x14ac:dyDescent="0.15">
      <c r="A1241" s="16">
        <v>480049</v>
      </c>
      <c r="B1241" s="1" t="s">
        <v>5131</v>
      </c>
      <c r="C1241" s="1">
        <v>1</v>
      </c>
      <c r="D1241" s="1">
        <v>1</v>
      </c>
      <c r="E1241" s="2">
        <v>90</v>
      </c>
      <c r="F1241" s="14" t="s">
        <v>3967</v>
      </c>
      <c r="G1241">
        <v>1907969</v>
      </c>
      <c r="H1241">
        <f t="shared" si="23"/>
        <v>2654000</v>
      </c>
      <c r="I1241">
        <f t="shared" si="22"/>
        <v>0.60000000000000009</v>
      </c>
      <c r="J1241" t="s">
        <v>3968</v>
      </c>
      <c r="K1241">
        <v>174470</v>
      </c>
      <c r="L1241" t="s">
        <v>3969</v>
      </c>
      <c r="M1241">
        <v>500000</v>
      </c>
      <c r="N1241" t="s">
        <v>3970</v>
      </c>
      <c r="O1241">
        <v>450</v>
      </c>
      <c r="P1241" t="s">
        <v>3971</v>
      </c>
      <c r="Q1241">
        <v>450</v>
      </c>
      <c r="R1241" t="s">
        <v>3972</v>
      </c>
      <c r="S1241">
        <v>450</v>
      </c>
      <c r="T1241" s="7" t="str">
        <f t="shared" si="20"/>
        <v>hp_2654000;atk_104682;hit_500000;miss_450;cirt_450;cirtSub_450</v>
      </c>
    </row>
    <row r="1242" spans="1:20" x14ac:dyDescent="0.15">
      <c r="A1242" s="16">
        <v>480050</v>
      </c>
      <c r="B1242" s="1" t="s">
        <v>5132</v>
      </c>
      <c r="C1242" s="1">
        <v>1</v>
      </c>
      <c r="D1242" s="1">
        <v>1</v>
      </c>
      <c r="E1242" s="2">
        <v>90</v>
      </c>
      <c r="F1242" s="14" t="s">
        <v>3967</v>
      </c>
      <c r="G1242">
        <v>1964085</v>
      </c>
      <c r="H1242">
        <f t="shared" si="23"/>
        <v>2732000</v>
      </c>
      <c r="I1242">
        <f t="shared" si="22"/>
        <v>0.60000000000000009</v>
      </c>
      <c r="J1242" t="s">
        <v>3968</v>
      </c>
      <c r="K1242">
        <v>178347</v>
      </c>
      <c r="L1242" t="s">
        <v>3969</v>
      </c>
      <c r="M1242">
        <v>500000</v>
      </c>
      <c r="N1242" t="s">
        <v>3970</v>
      </c>
      <c r="O1242">
        <v>450</v>
      </c>
      <c r="P1242" t="s">
        <v>3971</v>
      </c>
      <c r="Q1242">
        <v>450</v>
      </c>
      <c r="R1242" t="s">
        <v>3972</v>
      </c>
      <c r="S1242">
        <v>450</v>
      </c>
      <c r="T1242" s="7" t="str">
        <f t="shared" si="20"/>
        <v>hp_2732000;atk_107008;hit_500000;miss_450;cirt_450;cirtSub_450</v>
      </c>
    </row>
    <row r="1243" spans="1:20" x14ac:dyDescent="0.15">
      <c r="A1243" s="16">
        <v>480051</v>
      </c>
      <c r="B1243" s="1" t="s">
        <v>5133</v>
      </c>
      <c r="C1243" s="1">
        <v>1</v>
      </c>
      <c r="D1243" s="1">
        <v>1</v>
      </c>
      <c r="E1243" s="2">
        <v>90</v>
      </c>
      <c r="F1243" s="14" t="s">
        <v>3967</v>
      </c>
      <c r="G1243">
        <v>2020202</v>
      </c>
      <c r="H1243">
        <f t="shared" si="23"/>
        <v>2810100</v>
      </c>
      <c r="I1243">
        <f t="shared" si="22"/>
        <v>0.60000000000000009</v>
      </c>
      <c r="J1243" t="s">
        <v>3968</v>
      </c>
      <c r="K1243">
        <v>182224</v>
      </c>
      <c r="L1243" t="s">
        <v>3969</v>
      </c>
      <c r="M1243">
        <v>500000</v>
      </c>
      <c r="N1243" t="s">
        <v>3970</v>
      </c>
      <c r="O1243">
        <v>450</v>
      </c>
      <c r="P1243" t="s">
        <v>3971</v>
      </c>
      <c r="Q1243">
        <v>450</v>
      </c>
      <c r="R1243" t="s">
        <v>3972</v>
      </c>
      <c r="S1243">
        <v>450</v>
      </c>
      <c r="T1243" s="7" t="str">
        <f t="shared" si="20"/>
        <v>hp_2810100;atk_109334;hit_500000;miss_450;cirt_450;cirtSub_450</v>
      </c>
    </row>
    <row r="1244" spans="1:20" x14ac:dyDescent="0.15">
      <c r="A1244" s="16">
        <v>480052</v>
      </c>
      <c r="B1244" s="1" t="s">
        <v>5134</v>
      </c>
      <c r="C1244" s="1">
        <v>1</v>
      </c>
      <c r="D1244" s="1">
        <v>1</v>
      </c>
      <c r="E1244" s="2">
        <v>90</v>
      </c>
      <c r="F1244" s="14" t="s">
        <v>3967</v>
      </c>
      <c r="G1244">
        <v>2076319</v>
      </c>
      <c r="H1244">
        <f t="shared" si="23"/>
        <v>2888200</v>
      </c>
      <c r="I1244">
        <f t="shared" si="22"/>
        <v>0.60000000000000009</v>
      </c>
      <c r="J1244" t="s">
        <v>3968</v>
      </c>
      <c r="K1244">
        <v>186101</v>
      </c>
      <c r="L1244" t="s">
        <v>3969</v>
      </c>
      <c r="M1244">
        <v>500000</v>
      </c>
      <c r="N1244" t="s">
        <v>3970</v>
      </c>
      <c r="O1244">
        <v>450</v>
      </c>
      <c r="P1244" t="s">
        <v>3971</v>
      </c>
      <c r="Q1244">
        <v>450</v>
      </c>
      <c r="R1244" t="s">
        <v>3972</v>
      </c>
      <c r="S1244">
        <v>450</v>
      </c>
      <c r="T1244" s="7" t="str">
        <f t="shared" si="20"/>
        <v>hp_2888200;atk_111660;hit_500000;miss_450;cirt_450;cirtSub_450</v>
      </c>
    </row>
    <row r="1245" spans="1:20" x14ac:dyDescent="0.15">
      <c r="A1245" s="16">
        <v>480053</v>
      </c>
      <c r="B1245" s="1" t="s">
        <v>5135</v>
      </c>
      <c r="C1245" s="1">
        <v>1</v>
      </c>
      <c r="D1245" s="1">
        <v>1</v>
      </c>
      <c r="E1245" s="2">
        <v>90</v>
      </c>
      <c r="F1245" s="14" t="s">
        <v>3967</v>
      </c>
      <c r="G1245">
        <v>2132435</v>
      </c>
      <c r="H1245">
        <f t="shared" si="23"/>
        <v>2966200</v>
      </c>
      <c r="I1245">
        <f t="shared" si="22"/>
        <v>0.60000000000000009</v>
      </c>
      <c r="J1245" t="s">
        <v>3968</v>
      </c>
      <c r="K1245">
        <v>190000</v>
      </c>
      <c r="L1245" t="s">
        <v>3969</v>
      </c>
      <c r="M1245">
        <v>500000</v>
      </c>
      <c r="N1245" t="s">
        <v>3970</v>
      </c>
      <c r="O1245">
        <v>450</v>
      </c>
      <c r="P1245" t="s">
        <v>3971</v>
      </c>
      <c r="Q1245">
        <v>450</v>
      </c>
      <c r="R1245" t="s">
        <v>3972</v>
      </c>
      <c r="S1245">
        <v>450</v>
      </c>
      <c r="T1245" s="7" t="str">
        <f t="shared" si="20"/>
        <v>hp_2966200;atk_114000;hit_500000;miss_450;cirt_450;cirtSub_450</v>
      </c>
    </row>
    <row r="1246" spans="1:20" x14ac:dyDescent="0.15">
      <c r="A1246" s="16">
        <v>480054</v>
      </c>
      <c r="B1246" s="1" t="s">
        <v>5136</v>
      </c>
      <c r="C1246" s="1">
        <v>1</v>
      </c>
      <c r="D1246" s="1">
        <v>1</v>
      </c>
      <c r="E1246" s="2">
        <v>100</v>
      </c>
      <c r="F1246" s="14" t="s">
        <v>3967</v>
      </c>
      <c r="G1246">
        <v>2188552</v>
      </c>
      <c r="H1246">
        <f t="shared" si="23"/>
        <v>3042100</v>
      </c>
      <c r="I1246">
        <f t="shared" si="22"/>
        <v>0.62000000000000011</v>
      </c>
      <c r="J1246" t="s">
        <v>3968</v>
      </c>
      <c r="K1246">
        <v>195208</v>
      </c>
      <c r="L1246" t="s">
        <v>3969</v>
      </c>
      <c r="M1246">
        <v>500000</v>
      </c>
      <c r="N1246" t="s">
        <v>3970</v>
      </c>
      <c r="O1246">
        <v>500</v>
      </c>
      <c r="P1246" t="s">
        <v>3971</v>
      </c>
      <c r="Q1246">
        <v>500</v>
      </c>
      <c r="R1246" t="s">
        <v>3972</v>
      </c>
      <c r="S1246">
        <v>500</v>
      </c>
      <c r="T1246" s="7" t="str">
        <f t="shared" si="20"/>
        <v>hp_3042100;atk_121028;hit_500000;miss_500;cirt_500;cirtSub_500</v>
      </c>
    </row>
    <row r="1247" spans="1:20" x14ac:dyDescent="0.15">
      <c r="A1247" s="16">
        <v>480055</v>
      </c>
      <c r="B1247" s="1" t="s">
        <v>5137</v>
      </c>
      <c r="C1247" s="1">
        <v>1</v>
      </c>
      <c r="D1247" s="1">
        <v>1</v>
      </c>
      <c r="E1247" s="2">
        <v>100</v>
      </c>
      <c r="F1247" s="14" t="s">
        <v>3967</v>
      </c>
      <c r="G1247">
        <v>2244669</v>
      </c>
      <c r="H1247">
        <f t="shared" si="23"/>
        <v>3120100</v>
      </c>
      <c r="I1247">
        <f t="shared" si="22"/>
        <v>0.62000000000000011</v>
      </c>
      <c r="J1247" t="s">
        <v>3968</v>
      </c>
      <c r="K1247">
        <v>200416</v>
      </c>
      <c r="L1247" t="s">
        <v>3969</v>
      </c>
      <c r="M1247">
        <v>500000</v>
      </c>
      <c r="N1247" t="s">
        <v>3970</v>
      </c>
      <c r="O1247">
        <v>500</v>
      </c>
      <c r="P1247" t="s">
        <v>3971</v>
      </c>
      <c r="Q1247">
        <v>500</v>
      </c>
      <c r="R1247" t="s">
        <v>3972</v>
      </c>
      <c r="S1247">
        <v>500</v>
      </c>
      <c r="T1247" s="7" t="str">
        <f t="shared" si="20"/>
        <v>hp_3120100;atk_124257;hit_500000;miss_500;cirt_500;cirtSub_500</v>
      </c>
    </row>
    <row r="1248" spans="1:20" x14ac:dyDescent="0.15">
      <c r="A1248" s="16">
        <v>480056</v>
      </c>
      <c r="B1248" s="1" t="s">
        <v>5138</v>
      </c>
      <c r="C1248" s="1">
        <v>1</v>
      </c>
      <c r="D1248" s="1">
        <v>1</v>
      </c>
      <c r="E1248" s="2">
        <v>100</v>
      </c>
      <c r="F1248" s="14" t="s">
        <v>3967</v>
      </c>
      <c r="G1248">
        <v>2300786</v>
      </c>
      <c r="H1248">
        <f t="shared" si="23"/>
        <v>3198100</v>
      </c>
      <c r="I1248">
        <f t="shared" si="22"/>
        <v>0.62000000000000011</v>
      </c>
      <c r="J1248" t="s">
        <v>3968</v>
      </c>
      <c r="K1248">
        <v>205624</v>
      </c>
      <c r="L1248" t="s">
        <v>3969</v>
      </c>
      <c r="M1248">
        <v>500000</v>
      </c>
      <c r="N1248" t="s">
        <v>3970</v>
      </c>
      <c r="O1248">
        <v>500</v>
      </c>
      <c r="P1248" t="s">
        <v>3971</v>
      </c>
      <c r="Q1248">
        <v>500</v>
      </c>
      <c r="R1248" t="s">
        <v>3972</v>
      </c>
      <c r="S1248">
        <v>500</v>
      </c>
      <c r="T1248" s="7" t="str">
        <f t="shared" si="20"/>
        <v>hp_3198100;atk_127486;hit_500000;miss_500;cirt_500;cirtSub_500</v>
      </c>
    </row>
    <row r="1249" spans="1:20" x14ac:dyDescent="0.15">
      <c r="A1249" s="16">
        <v>480057</v>
      </c>
      <c r="B1249" s="1" t="s">
        <v>5139</v>
      </c>
      <c r="C1249" s="1">
        <v>1</v>
      </c>
      <c r="D1249" s="1">
        <v>1</v>
      </c>
      <c r="E1249" s="2">
        <v>100</v>
      </c>
      <c r="F1249" s="14" t="s">
        <v>3967</v>
      </c>
      <c r="G1249">
        <v>2356902</v>
      </c>
      <c r="H1249">
        <f t="shared" si="23"/>
        <v>3276100</v>
      </c>
      <c r="I1249">
        <f t="shared" si="22"/>
        <v>0.62000000000000011</v>
      </c>
      <c r="J1249" t="s">
        <v>3968</v>
      </c>
      <c r="K1249">
        <v>210832</v>
      </c>
      <c r="L1249" t="s">
        <v>3969</v>
      </c>
      <c r="M1249">
        <v>500000</v>
      </c>
      <c r="N1249" t="s">
        <v>3970</v>
      </c>
      <c r="O1249">
        <v>500</v>
      </c>
      <c r="P1249" t="s">
        <v>3971</v>
      </c>
      <c r="Q1249">
        <v>500</v>
      </c>
      <c r="R1249" t="s">
        <v>3972</v>
      </c>
      <c r="S1249">
        <v>500</v>
      </c>
      <c r="T1249" s="7" t="str">
        <f t="shared" si="20"/>
        <v>hp_3276100;atk_130715;hit_500000;miss_500;cirt_500;cirtSub_500</v>
      </c>
    </row>
    <row r="1250" spans="1:20" x14ac:dyDescent="0.15">
      <c r="A1250" s="16">
        <v>480058</v>
      </c>
      <c r="B1250" s="1" t="s">
        <v>5140</v>
      </c>
      <c r="C1250" s="1">
        <v>1</v>
      </c>
      <c r="D1250" s="1">
        <v>1</v>
      </c>
      <c r="E1250" s="2">
        <v>100</v>
      </c>
      <c r="F1250" s="14" t="s">
        <v>3967</v>
      </c>
      <c r="G1250">
        <v>2413019</v>
      </c>
      <c r="H1250">
        <f t="shared" si="23"/>
        <v>3354100</v>
      </c>
      <c r="I1250">
        <f t="shared" si="22"/>
        <v>0.62000000000000011</v>
      </c>
      <c r="J1250" t="s">
        <v>3968</v>
      </c>
      <c r="K1250">
        <v>216040</v>
      </c>
      <c r="L1250" t="s">
        <v>3969</v>
      </c>
      <c r="M1250">
        <v>500000</v>
      </c>
      <c r="N1250" t="s">
        <v>3970</v>
      </c>
      <c r="O1250">
        <v>500</v>
      </c>
      <c r="P1250" t="s">
        <v>3971</v>
      </c>
      <c r="Q1250">
        <v>500</v>
      </c>
      <c r="R1250" t="s">
        <v>3972</v>
      </c>
      <c r="S1250">
        <v>500</v>
      </c>
      <c r="T1250" s="7" t="str">
        <f t="shared" si="20"/>
        <v>hp_3354100;atk_133944;hit_500000;miss_500;cirt_500;cirtSub_500</v>
      </c>
    </row>
    <row r="1251" spans="1:20" x14ac:dyDescent="0.15">
      <c r="A1251" s="16">
        <v>480059</v>
      </c>
      <c r="B1251" s="1" t="s">
        <v>5141</v>
      </c>
      <c r="C1251" s="1">
        <v>1</v>
      </c>
      <c r="D1251" s="1">
        <v>1</v>
      </c>
      <c r="E1251" s="2">
        <v>100</v>
      </c>
      <c r="F1251" s="14" t="s">
        <v>3967</v>
      </c>
      <c r="G1251">
        <v>2469136</v>
      </c>
      <c r="H1251">
        <f t="shared" si="23"/>
        <v>3432100</v>
      </c>
      <c r="I1251">
        <f t="shared" si="22"/>
        <v>0.62000000000000011</v>
      </c>
      <c r="J1251" t="s">
        <v>3968</v>
      </c>
      <c r="K1251">
        <v>221248</v>
      </c>
      <c r="L1251" t="s">
        <v>3969</v>
      </c>
      <c r="M1251">
        <v>500000</v>
      </c>
      <c r="N1251" t="s">
        <v>3970</v>
      </c>
      <c r="O1251">
        <v>500</v>
      </c>
      <c r="P1251" t="s">
        <v>3971</v>
      </c>
      <c r="Q1251">
        <v>500</v>
      </c>
      <c r="R1251" t="s">
        <v>3972</v>
      </c>
      <c r="S1251">
        <v>500</v>
      </c>
      <c r="T1251" s="7" t="str">
        <f t="shared" si="20"/>
        <v>hp_3432100;atk_137173;hit_500000;miss_500;cirt_500;cirtSub_500</v>
      </c>
    </row>
    <row r="1252" spans="1:20" x14ac:dyDescent="0.15">
      <c r="A1252" s="16">
        <v>480060</v>
      </c>
      <c r="B1252" s="1" t="s">
        <v>5142</v>
      </c>
      <c r="C1252" s="1">
        <v>1</v>
      </c>
      <c r="D1252" s="1">
        <v>1</v>
      </c>
      <c r="E1252" s="2">
        <v>110</v>
      </c>
      <c r="F1252" s="14" t="s">
        <v>3967</v>
      </c>
      <c r="G1252">
        <v>2525253</v>
      </c>
      <c r="H1252">
        <f t="shared" si="23"/>
        <v>3507600</v>
      </c>
      <c r="I1252">
        <f t="shared" si="22"/>
        <v>0.62000000000000011</v>
      </c>
      <c r="J1252" t="s">
        <v>3968</v>
      </c>
      <c r="K1252">
        <v>226456</v>
      </c>
      <c r="L1252" t="s">
        <v>3969</v>
      </c>
      <c r="M1252">
        <v>500000</v>
      </c>
      <c r="N1252" t="s">
        <v>3970</v>
      </c>
      <c r="O1252">
        <v>550</v>
      </c>
      <c r="P1252" t="s">
        <v>3971</v>
      </c>
      <c r="Q1252">
        <v>550</v>
      </c>
      <c r="R1252" t="s">
        <v>3972</v>
      </c>
      <c r="S1252">
        <v>550</v>
      </c>
      <c r="T1252" s="7" t="str">
        <f t="shared" si="20"/>
        <v>hp_3507600;atk_140402;hit_500000;miss_550;cirt_550;cirtSub_550</v>
      </c>
    </row>
    <row r="1253" spans="1:20" x14ac:dyDescent="0.15">
      <c r="A1253" s="16">
        <v>480061</v>
      </c>
      <c r="B1253" s="1" t="s">
        <v>5143</v>
      </c>
      <c r="C1253" s="1">
        <v>1</v>
      </c>
      <c r="D1253" s="1">
        <v>1</v>
      </c>
      <c r="E1253" s="2">
        <v>110</v>
      </c>
      <c r="F1253" s="14" t="s">
        <v>3967</v>
      </c>
      <c r="G1253">
        <v>2581369</v>
      </c>
      <c r="H1253">
        <f t="shared" si="23"/>
        <v>3585500</v>
      </c>
      <c r="I1253">
        <f t="shared" si="22"/>
        <v>0.62000000000000011</v>
      </c>
      <c r="J1253" t="s">
        <v>3968</v>
      </c>
      <c r="K1253">
        <v>231664</v>
      </c>
      <c r="L1253" t="s">
        <v>3969</v>
      </c>
      <c r="M1253">
        <v>500000</v>
      </c>
      <c r="N1253" t="s">
        <v>3970</v>
      </c>
      <c r="O1253">
        <v>550</v>
      </c>
      <c r="P1253" t="s">
        <v>3971</v>
      </c>
      <c r="Q1253">
        <v>550</v>
      </c>
      <c r="R1253" t="s">
        <v>3972</v>
      </c>
      <c r="S1253">
        <v>550</v>
      </c>
      <c r="T1253" s="7" t="str">
        <f t="shared" si="20"/>
        <v>hp_3585500;atk_143631;hit_500000;miss_550;cirt_550;cirtSub_550</v>
      </c>
    </row>
    <row r="1254" spans="1:20" x14ac:dyDescent="0.15">
      <c r="A1254" s="16">
        <v>480062</v>
      </c>
      <c r="B1254" s="1" t="s">
        <v>5144</v>
      </c>
      <c r="C1254" s="1">
        <v>1</v>
      </c>
      <c r="D1254" s="1">
        <v>1</v>
      </c>
      <c r="E1254" s="2">
        <v>110</v>
      </c>
      <c r="F1254" s="14" t="s">
        <v>3967</v>
      </c>
      <c r="G1254">
        <v>2637486</v>
      </c>
      <c r="H1254">
        <f t="shared" si="23"/>
        <v>3663500</v>
      </c>
      <c r="I1254">
        <f t="shared" si="22"/>
        <v>0.62000000000000011</v>
      </c>
      <c r="J1254" t="s">
        <v>3968</v>
      </c>
      <c r="K1254">
        <v>236872</v>
      </c>
      <c r="L1254" t="s">
        <v>3969</v>
      </c>
      <c r="M1254">
        <v>500000</v>
      </c>
      <c r="N1254" t="s">
        <v>3970</v>
      </c>
      <c r="O1254">
        <v>550</v>
      </c>
      <c r="P1254" t="s">
        <v>3971</v>
      </c>
      <c r="Q1254">
        <v>550</v>
      </c>
      <c r="R1254" t="s">
        <v>3972</v>
      </c>
      <c r="S1254">
        <v>550</v>
      </c>
      <c r="T1254" s="7" t="str">
        <f t="shared" si="20"/>
        <v>hp_3663500;atk_146860;hit_500000;miss_550;cirt_550;cirtSub_550</v>
      </c>
    </row>
    <row r="1255" spans="1:20" x14ac:dyDescent="0.15">
      <c r="A1255" s="16">
        <v>480063</v>
      </c>
      <c r="B1255" s="1" t="s">
        <v>5145</v>
      </c>
      <c r="C1255" s="1">
        <v>1</v>
      </c>
      <c r="D1255" s="1">
        <v>1</v>
      </c>
      <c r="E1255" s="2">
        <v>110</v>
      </c>
      <c r="F1255" s="14" t="s">
        <v>3967</v>
      </c>
      <c r="G1255">
        <v>2693603</v>
      </c>
      <c r="H1255">
        <f t="shared" si="23"/>
        <v>3741400</v>
      </c>
      <c r="I1255">
        <f t="shared" si="22"/>
        <v>0.64000000000000012</v>
      </c>
      <c r="J1255" t="s">
        <v>3968</v>
      </c>
      <c r="K1255">
        <v>242080</v>
      </c>
      <c r="L1255" t="s">
        <v>3969</v>
      </c>
      <c r="M1255">
        <v>500000</v>
      </c>
      <c r="N1255" t="s">
        <v>3970</v>
      </c>
      <c r="O1255">
        <v>550</v>
      </c>
      <c r="P1255" t="s">
        <v>3971</v>
      </c>
      <c r="Q1255">
        <v>550</v>
      </c>
      <c r="R1255" t="s">
        <v>3972</v>
      </c>
      <c r="S1255">
        <v>550</v>
      </c>
      <c r="T1255" s="7" t="str">
        <f t="shared" si="20"/>
        <v>hp_3741400;atk_154931;hit_500000;miss_550;cirt_550;cirtSub_550</v>
      </c>
    </row>
    <row r="1256" spans="1:20" x14ac:dyDescent="0.15">
      <c r="A1256" s="16">
        <v>480064</v>
      </c>
      <c r="B1256" s="1" t="s">
        <v>5146</v>
      </c>
      <c r="C1256" s="1">
        <v>1</v>
      </c>
      <c r="D1256" s="1">
        <v>1</v>
      </c>
      <c r="E1256" s="2">
        <v>110</v>
      </c>
      <c r="F1256" s="14" t="s">
        <v>3967</v>
      </c>
      <c r="G1256">
        <v>2749719</v>
      </c>
      <c r="H1256">
        <f t="shared" si="23"/>
        <v>3819400</v>
      </c>
      <c r="I1256">
        <f t="shared" si="22"/>
        <v>0.64000000000000012</v>
      </c>
      <c r="J1256" t="s">
        <v>3968</v>
      </c>
      <c r="K1256">
        <v>247288</v>
      </c>
      <c r="L1256" t="s">
        <v>3969</v>
      </c>
      <c r="M1256">
        <v>500000</v>
      </c>
      <c r="N1256" t="s">
        <v>3970</v>
      </c>
      <c r="O1256">
        <v>550</v>
      </c>
      <c r="P1256" t="s">
        <v>3971</v>
      </c>
      <c r="Q1256">
        <v>550</v>
      </c>
      <c r="R1256" t="s">
        <v>3972</v>
      </c>
      <c r="S1256">
        <v>550</v>
      </c>
      <c r="T1256" s="7" t="str">
        <f t="shared" si="20"/>
        <v>hp_3819400;atk_158264;hit_500000;miss_550;cirt_550;cirtSub_550</v>
      </c>
    </row>
    <row r="1257" spans="1:20" x14ac:dyDescent="0.15">
      <c r="A1257" s="16">
        <v>480065</v>
      </c>
      <c r="B1257" s="1" t="s">
        <v>5147</v>
      </c>
      <c r="C1257" s="1">
        <v>1</v>
      </c>
      <c r="D1257" s="1">
        <v>1</v>
      </c>
      <c r="E1257" s="2">
        <v>110</v>
      </c>
      <c r="F1257" s="14" t="s">
        <v>3967</v>
      </c>
      <c r="G1257">
        <v>2805836</v>
      </c>
      <c r="H1257">
        <f t="shared" si="23"/>
        <v>3897300</v>
      </c>
      <c r="I1257">
        <f t="shared" si="22"/>
        <v>0.64000000000000012</v>
      </c>
      <c r="J1257" t="s">
        <v>3968</v>
      </c>
      <c r="K1257">
        <v>252496</v>
      </c>
      <c r="L1257" t="s">
        <v>3969</v>
      </c>
      <c r="M1257">
        <v>500000</v>
      </c>
      <c r="N1257" t="s">
        <v>3970</v>
      </c>
      <c r="O1257">
        <v>550</v>
      </c>
      <c r="P1257" t="s">
        <v>3971</v>
      </c>
      <c r="Q1257">
        <v>550</v>
      </c>
      <c r="R1257" t="s">
        <v>3972</v>
      </c>
      <c r="S1257">
        <v>550</v>
      </c>
      <c r="T1257" s="7" t="str">
        <f t="shared" ref="T1257:T1320" si="24">F1257&amp;"_"&amp;H1257&amp;";"&amp;J1257&amp;"_"&amp;INT(K1257*I1257)&amp;";"&amp;L1257&amp;"_"&amp;M1257&amp;";"&amp;N1257&amp;"_"&amp;O1257&amp;";"&amp;P1257&amp;"_"&amp;Q1257&amp;";"&amp;R1257&amp;"_"&amp;S1257</f>
        <v>hp_3897300;atk_161597;hit_500000;miss_550;cirt_550;cirtSub_550</v>
      </c>
    </row>
    <row r="1258" spans="1:20" x14ac:dyDescent="0.15">
      <c r="A1258" s="16">
        <v>480066</v>
      </c>
      <c r="B1258" s="1" t="s">
        <v>5148</v>
      </c>
      <c r="C1258" s="1">
        <v>1</v>
      </c>
      <c r="D1258" s="1">
        <v>1</v>
      </c>
      <c r="E1258" s="2">
        <v>120</v>
      </c>
      <c r="F1258" s="14" t="s">
        <v>3967</v>
      </c>
      <c r="G1258">
        <v>2861953</v>
      </c>
      <c r="H1258">
        <f t="shared" si="23"/>
        <v>3972400</v>
      </c>
      <c r="I1258">
        <f t="shared" si="22"/>
        <v>0.64000000000000012</v>
      </c>
      <c r="J1258" t="s">
        <v>3968</v>
      </c>
      <c r="K1258">
        <v>257704</v>
      </c>
      <c r="L1258" t="s">
        <v>3969</v>
      </c>
      <c r="M1258">
        <v>500000</v>
      </c>
      <c r="N1258" t="s">
        <v>3970</v>
      </c>
      <c r="O1258">
        <v>600</v>
      </c>
      <c r="P1258" t="s">
        <v>3971</v>
      </c>
      <c r="Q1258">
        <v>600</v>
      </c>
      <c r="R1258" t="s">
        <v>3972</v>
      </c>
      <c r="S1258">
        <v>600</v>
      </c>
      <c r="T1258" s="7" t="str">
        <f t="shared" si="24"/>
        <v>hp_3972400;atk_164930;hit_500000;miss_600;cirt_600;cirtSub_600</v>
      </c>
    </row>
    <row r="1259" spans="1:20" x14ac:dyDescent="0.15">
      <c r="A1259" s="16">
        <v>480067</v>
      </c>
      <c r="B1259" s="1" t="s">
        <v>5149</v>
      </c>
      <c r="C1259" s="1">
        <v>1</v>
      </c>
      <c r="D1259" s="1">
        <v>1</v>
      </c>
      <c r="E1259" s="2">
        <v>120</v>
      </c>
      <c r="F1259" s="14" t="s">
        <v>3967</v>
      </c>
      <c r="G1259">
        <v>2918070</v>
      </c>
      <c r="H1259">
        <f t="shared" si="23"/>
        <v>4050300</v>
      </c>
      <c r="I1259">
        <f t="shared" si="22"/>
        <v>0.64000000000000012</v>
      </c>
      <c r="J1259" t="s">
        <v>3968</v>
      </c>
      <c r="K1259">
        <v>262912</v>
      </c>
      <c r="L1259" t="s">
        <v>3969</v>
      </c>
      <c r="M1259">
        <v>500000</v>
      </c>
      <c r="N1259" t="s">
        <v>3970</v>
      </c>
      <c r="O1259">
        <v>600</v>
      </c>
      <c r="P1259" t="s">
        <v>3971</v>
      </c>
      <c r="Q1259">
        <v>600</v>
      </c>
      <c r="R1259" t="s">
        <v>3972</v>
      </c>
      <c r="S1259">
        <v>600</v>
      </c>
      <c r="T1259" s="7" t="str">
        <f t="shared" si="24"/>
        <v>hp_4050300;atk_168263;hit_500000;miss_600;cirt_600;cirtSub_600</v>
      </c>
    </row>
    <row r="1260" spans="1:20" x14ac:dyDescent="0.15">
      <c r="A1260" s="16">
        <v>480068</v>
      </c>
      <c r="B1260" s="1" t="s">
        <v>5150</v>
      </c>
      <c r="C1260" s="1">
        <v>1</v>
      </c>
      <c r="D1260" s="1">
        <v>1</v>
      </c>
      <c r="E1260" s="2">
        <v>120</v>
      </c>
      <c r="F1260" s="14" t="s">
        <v>3967</v>
      </c>
      <c r="G1260">
        <v>2974186</v>
      </c>
      <c r="H1260">
        <f t="shared" si="23"/>
        <v>4128200</v>
      </c>
      <c r="I1260">
        <f t="shared" si="22"/>
        <v>0.64000000000000012</v>
      </c>
      <c r="J1260" t="s">
        <v>3968</v>
      </c>
      <c r="K1260">
        <v>268120</v>
      </c>
      <c r="L1260" t="s">
        <v>3969</v>
      </c>
      <c r="M1260">
        <v>500000</v>
      </c>
      <c r="N1260" t="s">
        <v>3970</v>
      </c>
      <c r="O1260">
        <v>600</v>
      </c>
      <c r="P1260" t="s">
        <v>3971</v>
      </c>
      <c r="Q1260">
        <v>600</v>
      </c>
      <c r="R1260" t="s">
        <v>3972</v>
      </c>
      <c r="S1260">
        <v>600</v>
      </c>
      <c r="T1260" s="7" t="str">
        <f t="shared" si="24"/>
        <v>hp_4128200;atk_171596;hit_500000;miss_600;cirt_600;cirtSub_600</v>
      </c>
    </row>
    <row r="1261" spans="1:20" x14ac:dyDescent="0.15">
      <c r="A1261" s="16">
        <v>480069</v>
      </c>
      <c r="B1261" s="1" t="s">
        <v>5151</v>
      </c>
      <c r="C1261" s="1">
        <v>1</v>
      </c>
      <c r="D1261" s="1">
        <v>1</v>
      </c>
      <c r="E1261" s="2">
        <v>120</v>
      </c>
      <c r="F1261" s="14" t="s">
        <v>3967</v>
      </c>
      <c r="G1261">
        <v>3030303</v>
      </c>
      <c r="H1261">
        <f t="shared" si="23"/>
        <v>4206100</v>
      </c>
      <c r="I1261">
        <f t="shared" si="22"/>
        <v>0.64000000000000012</v>
      </c>
      <c r="J1261" t="s">
        <v>3968</v>
      </c>
      <c r="K1261">
        <v>273328</v>
      </c>
      <c r="L1261" t="s">
        <v>3969</v>
      </c>
      <c r="M1261">
        <v>500000</v>
      </c>
      <c r="N1261" t="s">
        <v>3970</v>
      </c>
      <c r="O1261">
        <v>600</v>
      </c>
      <c r="P1261" t="s">
        <v>3971</v>
      </c>
      <c r="Q1261">
        <v>600</v>
      </c>
      <c r="R1261" t="s">
        <v>3972</v>
      </c>
      <c r="S1261">
        <v>600</v>
      </c>
      <c r="T1261" s="7" t="str">
        <f t="shared" si="24"/>
        <v>hp_4206100;atk_174929;hit_500000;miss_600;cirt_600;cirtSub_600</v>
      </c>
    </row>
    <row r="1262" spans="1:20" x14ac:dyDescent="0.15">
      <c r="A1262" s="16">
        <v>480070</v>
      </c>
      <c r="B1262" s="1" t="s">
        <v>5152</v>
      </c>
      <c r="C1262" s="1">
        <v>1</v>
      </c>
      <c r="D1262" s="1">
        <v>1</v>
      </c>
      <c r="E1262" s="2">
        <v>120</v>
      </c>
      <c r="F1262" s="14" t="s">
        <v>3967</v>
      </c>
      <c r="G1262">
        <v>3086420</v>
      </c>
      <c r="H1262">
        <f t="shared" si="23"/>
        <v>4284000</v>
      </c>
      <c r="I1262">
        <f t="shared" si="22"/>
        <v>0.64000000000000012</v>
      </c>
      <c r="J1262" t="s">
        <v>3968</v>
      </c>
      <c r="K1262">
        <v>278536</v>
      </c>
      <c r="L1262" t="s">
        <v>3969</v>
      </c>
      <c r="M1262">
        <v>500000</v>
      </c>
      <c r="N1262" t="s">
        <v>3970</v>
      </c>
      <c r="O1262">
        <v>600</v>
      </c>
      <c r="P1262" t="s">
        <v>3971</v>
      </c>
      <c r="Q1262">
        <v>600</v>
      </c>
      <c r="R1262" t="s">
        <v>3972</v>
      </c>
      <c r="S1262">
        <v>600</v>
      </c>
      <c r="T1262" s="7" t="str">
        <f t="shared" si="24"/>
        <v>hp_4284000;atk_178263;hit_500000;miss_600;cirt_600;cirtSub_600</v>
      </c>
    </row>
    <row r="1263" spans="1:20" x14ac:dyDescent="0.15">
      <c r="A1263" s="16">
        <v>480071</v>
      </c>
      <c r="B1263" s="1" t="s">
        <v>5153</v>
      </c>
      <c r="C1263" s="1">
        <v>1</v>
      </c>
      <c r="D1263" s="1">
        <v>1</v>
      </c>
      <c r="E1263" s="2">
        <v>120</v>
      </c>
      <c r="F1263" s="14" t="s">
        <v>3967</v>
      </c>
      <c r="G1263">
        <v>3142536</v>
      </c>
      <c r="H1263">
        <f t="shared" si="23"/>
        <v>4361800</v>
      </c>
      <c r="I1263">
        <f t="shared" si="22"/>
        <v>0.64000000000000012</v>
      </c>
      <c r="J1263" t="s">
        <v>3968</v>
      </c>
      <c r="K1263">
        <v>283744</v>
      </c>
      <c r="L1263" t="s">
        <v>3969</v>
      </c>
      <c r="M1263">
        <v>500000</v>
      </c>
      <c r="N1263" t="s">
        <v>3970</v>
      </c>
      <c r="O1263">
        <v>600</v>
      </c>
      <c r="P1263" t="s">
        <v>3971</v>
      </c>
      <c r="Q1263">
        <v>600</v>
      </c>
      <c r="R1263" t="s">
        <v>3972</v>
      </c>
      <c r="S1263">
        <v>600</v>
      </c>
      <c r="T1263" s="7" t="str">
        <f t="shared" si="24"/>
        <v>hp_4361800;atk_181596;hit_500000;miss_600;cirt_600;cirtSub_600</v>
      </c>
    </row>
    <row r="1264" spans="1:20" x14ac:dyDescent="0.15">
      <c r="A1264" s="16">
        <v>480072</v>
      </c>
      <c r="B1264" s="1" t="s">
        <v>5154</v>
      </c>
      <c r="C1264" s="1">
        <v>1</v>
      </c>
      <c r="D1264" s="1">
        <v>1</v>
      </c>
      <c r="E1264" s="2">
        <v>130</v>
      </c>
      <c r="F1264" s="14" t="s">
        <v>3967</v>
      </c>
      <c r="G1264">
        <v>3198653</v>
      </c>
      <c r="H1264">
        <f t="shared" si="23"/>
        <v>4436500</v>
      </c>
      <c r="I1264">
        <f t="shared" si="22"/>
        <v>0.66000000000000014</v>
      </c>
      <c r="J1264" t="s">
        <v>3968</v>
      </c>
      <c r="K1264">
        <v>288952</v>
      </c>
      <c r="L1264" t="s">
        <v>3969</v>
      </c>
      <c r="M1264">
        <v>500000</v>
      </c>
      <c r="N1264" t="s">
        <v>3970</v>
      </c>
      <c r="O1264">
        <v>650</v>
      </c>
      <c r="P1264" t="s">
        <v>3971</v>
      </c>
      <c r="Q1264">
        <v>650</v>
      </c>
      <c r="R1264" t="s">
        <v>3972</v>
      </c>
      <c r="S1264">
        <v>650</v>
      </c>
      <c r="T1264" s="7" t="str">
        <f t="shared" si="24"/>
        <v>hp_4436500;atk_190708;hit_500000;miss_650;cirt_650;cirtSub_650</v>
      </c>
    </row>
    <row r="1265" spans="1:20" x14ac:dyDescent="0.15">
      <c r="A1265" s="16">
        <v>480073</v>
      </c>
      <c r="B1265" s="1" t="s">
        <v>5155</v>
      </c>
      <c r="C1265" s="1">
        <v>1</v>
      </c>
      <c r="D1265" s="1">
        <v>1</v>
      </c>
      <c r="E1265" s="2">
        <v>130</v>
      </c>
      <c r="F1265" s="14" t="s">
        <v>3967</v>
      </c>
      <c r="G1265">
        <v>3254770</v>
      </c>
      <c r="H1265">
        <f t="shared" si="23"/>
        <v>4514400</v>
      </c>
      <c r="I1265">
        <f t="shared" si="22"/>
        <v>0.66000000000000014</v>
      </c>
      <c r="J1265" t="s">
        <v>3968</v>
      </c>
      <c r="K1265">
        <v>294160</v>
      </c>
      <c r="L1265" t="s">
        <v>3969</v>
      </c>
      <c r="M1265">
        <v>500000</v>
      </c>
      <c r="N1265" t="s">
        <v>3970</v>
      </c>
      <c r="O1265">
        <v>650</v>
      </c>
      <c r="P1265" t="s">
        <v>3971</v>
      </c>
      <c r="Q1265">
        <v>650</v>
      </c>
      <c r="R1265" t="s">
        <v>3972</v>
      </c>
      <c r="S1265">
        <v>650</v>
      </c>
      <c r="T1265" s="7" t="str">
        <f t="shared" si="24"/>
        <v>hp_4514400;atk_194145;hit_500000;miss_650;cirt_650;cirtSub_650</v>
      </c>
    </row>
    <row r="1266" spans="1:20" x14ac:dyDescent="0.15">
      <c r="A1266" s="16">
        <v>480074</v>
      </c>
      <c r="B1266" s="1" t="s">
        <v>5156</v>
      </c>
      <c r="C1266" s="1">
        <v>1</v>
      </c>
      <c r="D1266" s="1">
        <v>1</v>
      </c>
      <c r="E1266" s="2">
        <v>130</v>
      </c>
      <c r="F1266" s="14" t="s">
        <v>3967</v>
      </c>
      <c r="G1266">
        <v>3310887</v>
      </c>
      <c r="H1266">
        <f t="shared" si="23"/>
        <v>4592200</v>
      </c>
      <c r="I1266">
        <f t="shared" ref="I1266:I1329" si="25">MIN(I1257+0.02,0.8)</f>
        <v>0.66000000000000014</v>
      </c>
      <c r="J1266" t="s">
        <v>3968</v>
      </c>
      <c r="K1266">
        <v>299368</v>
      </c>
      <c r="L1266" t="s">
        <v>3969</v>
      </c>
      <c r="M1266">
        <v>500000</v>
      </c>
      <c r="N1266" t="s">
        <v>3970</v>
      </c>
      <c r="O1266">
        <v>650</v>
      </c>
      <c r="P1266" t="s">
        <v>3971</v>
      </c>
      <c r="Q1266">
        <v>650</v>
      </c>
      <c r="R1266" t="s">
        <v>3972</v>
      </c>
      <c r="S1266">
        <v>650</v>
      </c>
      <c r="T1266" s="7" t="str">
        <f t="shared" si="24"/>
        <v>hp_4592200;atk_197582;hit_500000;miss_650;cirt_650;cirtSub_650</v>
      </c>
    </row>
    <row r="1267" spans="1:20" x14ac:dyDescent="0.15">
      <c r="A1267" s="16">
        <v>480075</v>
      </c>
      <c r="B1267" s="1" t="s">
        <v>5157</v>
      </c>
      <c r="C1267" s="1">
        <v>1</v>
      </c>
      <c r="D1267" s="1">
        <v>1</v>
      </c>
      <c r="E1267" s="2">
        <v>130</v>
      </c>
      <c r="F1267" s="14" t="s">
        <v>3967</v>
      </c>
      <c r="G1267">
        <v>3367003</v>
      </c>
      <c r="H1267">
        <f t="shared" si="23"/>
        <v>4670000</v>
      </c>
      <c r="I1267">
        <f t="shared" si="25"/>
        <v>0.66000000000000014</v>
      </c>
      <c r="J1267" t="s">
        <v>3968</v>
      </c>
      <c r="K1267">
        <v>304576</v>
      </c>
      <c r="L1267" t="s">
        <v>3969</v>
      </c>
      <c r="M1267">
        <v>500000</v>
      </c>
      <c r="N1267" t="s">
        <v>3970</v>
      </c>
      <c r="O1267">
        <v>650</v>
      </c>
      <c r="P1267" t="s">
        <v>3971</v>
      </c>
      <c r="Q1267">
        <v>650</v>
      </c>
      <c r="R1267" t="s">
        <v>3972</v>
      </c>
      <c r="S1267">
        <v>650</v>
      </c>
      <c r="T1267" s="7" t="str">
        <f t="shared" si="24"/>
        <v>hp_4670000;atk_201020;hit_500000;miss_650;cirt_650;cirtSub_650</v>
      </c>
    </row>
    <row r="1268" spans="1:20" x14ac:dyDescent="0.15">
      <c r="A1268" s="16">
        <v>480076</v>
      </c>
      <c r="B1268" s="1" t="s">
        <v>5158</v>
      </c>
      <c r="C1268" s="1">
        <v>1</v>
      </c>
      <c r="D1268" s="1">
        <v>1</v>
      </c>
      <c r="E1268" s="2">
        <v>130</v>
      </c>
      <c r="F1268" s="14" t="s">
        <v>3967</v>
      </c>
      <c r="G1268">
        <v>3423120</v>
      </c>
      <c r="H1268">
        <f t="shared" si="23"/>
        <v>4747900</v>
      </c>
      <c r="I1268">
        <f t="shared" si="25"/>
        <v>0.66000000000000014</v>
      </c>
      <c r="J1268" t="s">
        <v>3968</v>
      </c>
      <c r="K1268">
        <v>309784</v>
      </c>
      <c r="L1268" t="s">
        <v>3969</v>
      </c>
      <c r="M1268">
        <v>500000</v>
      </c>
      <c r="N1268" t="s">
        <v>3970</v>
      </c>
      <c r="O1268">
        <v>650</v>
      </c>
      <c r="P1268" t="s">
        <v>3971</v>
      </c>
      <c r="Q1268">
        <v>650</v>
      </c>
      <c r="R1268" t="s">
        <v>3972</v>
      </c>
      <c r="S1268">
        <v>650</v>
      </c>
      <c r="T1268" s="7" t="str">
        <f t="shared" si="24"/>
        <v>hp_4747900;atk_204457;hit_500000;miss_650;cirt_650;cirtSub_650</v>
      </c>
    </row>
    <row r="1269" spans="1:20" x14ac:dyDescent="0.15">
      <c r="A1269" s="16">
        <v>480077</v>
      </c>
      <c r="B1269" s="1" t="s">
        <v>5159</v>
      </c>
      <c r="C1269" s="1">
        <v>1</v>
      </c>
      <c r="D1269" s="1">
        <v>1</v>
      </c>
      <c r="E1269" s="2">
        <v>130</v>
      </c>
      <c r="F1269" s="14" t="s">
        <v>3967</v>
      </c>
      <c r="G1269">
        <v>3479237</v>
      </c>
      <c r="H1269">
        <f t="shared" si="23"/>
        <v>4825700</v>
      </c>
      <c r="I1269">
        <f t="shared" si="25"/>
        <v>0.66000000000000014</v>
      </c>
      <c r="J1269" t="s">
        <v>3968</v>
      </c>
      <c r="K1269">
        <v>315000</v>
      </c>
      <c r="L1269" t="s">
        <v>3969</v>
      </c>
      <c r="M1269">
        <v>500000</v>
      </c>
      <c r="N1269" t="s">
        <v>3970</v>
      </c>
      <c r="O1269">
        <v>650</v>
      </c>
      <c r="P1269" t="s">
        <v>3971</v>
      </c>
      <c r="Q1269">
        <v>650</v>
      </c>
      <c r="R1269" t="s">
        <v>3972</v>
      </c>
      <c r="S1269">
        <v>650</v>
      </c>
      <c r="T1269" s="7" t="str">
        <f t="shared" si="24"/>
        <v>hp_4825700;atk_207900;hit_500000;miss_650;cirt_650;cirtSub_650</v>
      </c>
    </row>
    <row r="1270" spans="1:20" x14ac:dyDescent="0.15">
      <c r="A1270" s="16">
        <v>480078</v>
      </c>
      <c r="B1270" s="1" t="s">
        <v>5160</v>
      </c>
      <c r="C1270" s="1">
        <v>1</v>
      </c>
      <c r="D1270" s="1">
        <v>1</v>
      </c>
      <c r="E1270" s="2">
        <v>140</v>
      </c>
      <c r="F1270" s="14" t="s">
        <v>3967</v>
      </c>
      <c r="G1270">
        <v>3535354</v>
      </c>
      <c r="H1270">
        <f t="shared" si="23"/>
        <v>4900000</v>
      </c>
      <c r="I1270">
        <f t="shared" si="25"/>
        <v>0.66000000000000014</v>
      </c>
      <c r="J1270" t="s">
        <v>3968</v>
      </c>
      <c r="K1270">
        <v>321111</v>
      </c>
      <c r="L1270" t="s">
        <v>3969</v>
      </c>
      <c r="M1270">
        <v>500000</v>
      </c>
      <c r="N1270" t="s">
        <v>3970</v>
      </c>
      <c r="O1270">
        <v>700</v>
      </c>
      <c r="P1270" t="s">
        <v>3971</v>
      </c>
      <c r="Q1270">
        <v>700</v>
      </c>
      <c r="R1270" t="s">
        <v>3972</v>
      </c>
      <c r="S1270">
        <v>700</v>
      </c>
      <c r="T1270" s="7" t="str">
        <f t="shared" si="24"/>
        <v>hp_4900000;atk_211933;hit_500000;miss_700;cirt_700;cirtSub_700</v>
      </c>
    </row>
    <row r="1271" spans="1:20" x14ac:dyDescent="0.15">
      <c r="A1271" s="16">
        <v>480079</v>
      </c>
      <c r="B1271" s="1" t="s">
        <v>5161</v>
      </c>
      <c r="C1271" s="1">
        <v>1</v>
      </c>
      <c r="D1271" s="1">
        <v>1</v>
      </c>
      <c r="E1271" s="2">
        <v>140</v>
      </c>
      <c r="F1271" s="14" t="s">
        <v>3967</v>
      </c>
      <c r="G1271">
        <v>3591470</v>
      </c>
      <c r="H1271">
        <f t="shared" si="23"/>
        <v>4977800</v>
      </c>
      <c r="I1271">
        <f t="shared" si="25"/>
        <v>0.66000000000000014</v>
      </c>
      <c r="J1271" t="s">
        <v>3968</v>
      </c>
      <c r="K1271">
        <v>327222</v>
      </c>
      <c r="L1271" t="s">
        <v>3969</v>
      </c>
      <c r="M1271">
        <v>500000</v>
      </c>
      <c r="N1271" t="s">
        <v>3970</v>
      </c>
      <c r="O1271">
        <v>700</v>
      </c>
      <c r="P1271" t="s">
        <v>3971</v>
      </c>
      <c r="Q1271">
        <v>700</v>
      </c>
      <c r="R1271" t="s">
        <v>3972</v>
      </c>
      <c r="S1271">
        <v>700</v>
      </c>
      <c r="T1271" s="7" t="str">
        <f t="shared" si="24"/>
        <v>hp_4977800;atk_215966;hit_500000;miss_700;cirt_700;cirtSub_700</v>
      </c>
    </row>
    <row r="1272" spans="1:20" x14ac:dyDescent="0.15">
      <c r="A1272" s="16">
        <v>480080</v>
      </c>
      <c r="B1272" s="1" t="s">
        <v>5162</v>
      </c>
      <c r="C1272" s="1">
        <v>1</v>
      </c>
      <c r="D1272" s="1">
        <v>1</v>
      </c>
      <c r="E1272" s="2">
        <v>140</v>
      </c>
      <c r="F1272" s="14" t="s">
        <v>3967</v>
      </c>
      <c r="G1272">
        <v>3647587</v>
      </c>
      <c r="H1272">
        <f t="shared" si="23"/>
        <v>5055600</v>
      </c>
      <c r="I1272">
        <f t="shared" si="25"/>
        <v>0.66000000000000014</v>
      </c>
      <c r="J1272" t="s">
        <v>3968</v>
      </c>
      <c r="K1272">
        <v>333333</v>
      </c>
      <c r="L1272" t="s">
        <v>3969</v>
      </c>
      <c r="M1272">
        <v>500000</v>
      </c>
      <c r="N1272" t="s">
        <v>3970</v>
      </c>
      <c r="O1272">
        <v>700</v>
      </c>
      <c r="P1272" t="s">
        <v>3971</v>
      </c>
      <c r="Q1272">
        <v>700</v>
      </c>
      <c r="R1272" t="s">
        <v>3972</v>
      </c>
      <c r="S1272">
        <v>700</v>
      </c>
      <c r="T1272" s="7" t="str">
        <f t="shared" si="24"/>
        <v>hp_5055600;atk_219999;hit_500000;miss_700;cirt_700;cirtSub_700</v>
      </c>
    </row>
    <row r="1273" spans="1:20" x14ac:dyDescent="0.15">
      <c r="A1273" s="16">
        <v>480081</v>
      </c>
      <c r="B1273" s="1" t="s">
        <v>5163</v>
      </c>
      <c r="C1273" s="1">
        <v>1</v>
      </c>
      <c r="D1273" s="1">
        <v>1</v>
      </c>
      <c r="E1273" s="2">
        <v>140</v>
      </c>
      <c r="F1273" s="14" t="s">
        <v>3967</v>
      </c>
      <c r="G1273">
        <v>3703704</v>
      </c>
      <c r="H1273">
        <f t="shared" si="23"/>
        <v>5133300</v>
      </c>
      <c r="I1273">
        <f t="shared" si="25"/>
        <v>0.68000000000000016</v>
      </c>
      <c r="J1273" t="s">
        <v>3968</v>
      </c>
      <c r="K1273">
        <v>339444</v>
      </c>
      <c r="L1273" t="s">
        <v>3969</v>
      </c>
      <c r="M1273">
        <v>500000</v>
      </c>
      <c r="N1273" t="s">
        <v>3970</v>
      </c>
      <c r="O1273">
        <v>700</v>
      </c>
      <c r="P1273" t="s">
        <v>3971</v>
      </c>
      <c r="Q1273">
        <v>700</v>
      </c>
      <c r="R1273" t="s">
        <v>3972</v>
      </c>
      <c r="S1273">
        <v>700</v>
      </c>
      <c r="T1273" s="7" t="str">
        <f t="shared" si="24"/>
        <v>hp_5133300;atk_230821;hit_500000;miss_700;cirt_700;cirtSub_700</v>
      </c>
    </row>
    <row r="1274" spans="1:20" x14ac:dyDescent="0.15">
      <c r="A1274" s="16">
        <v>480082</v>
      </c>
      <c r="B1274" s="1" t="s">
        <v>5164</v>
      </c>
      <c r="C1274" s="1">
        <v>1</v>
      </c>
      <c r="D1274" s="1">
        <v>1</v>
      </c>
      <c r="E1274" s="2">
        <v>140</v>
      </c>
      <c r="F1274" s="14" t="s">
        <v>3967</v>
      </c>
      <c r="G1274">
        <v>3759820</v>
      </c>
      <c r="H1274">
        <f t="shared" si="23"/>
        <v>5211100</v>
      </c>
      <c r="I1274">
        <f t="shared" si="25"/>
        <v>0.68000000000000016</v>
      </c>
      <c r="J1274" t="s">
        <v>3968</v>
      </c>
      <c r="K1274">
        <v>345555</v>
      </c>
      <c r="L1274" t="s">
        <v>3969</v>
      </c>
      <c r="M1274">
        <v>500000</v>
      </c>
      <c r="N1274" t="s">
        <v>3970</v>
      </c>
      <c r="O1274">
        <v>700</v>
      </c>
      <c r="P1274" t="s">
        <v>3971</v>
      </c>
      <c r="Q1274">
        <v>700</v>
      </c>
      <c r="R1274" t="s">
        <v>3972</v>
      </c>
      <c r="S1274">
        <v>700</v>
      </c>
      <c r="T1274" s="7" t="str">
        <f t="shared" si="24"/>
        <v>hp_5211100;atk_234977;hit_500000;miss_700;cirt_700;cirtSub_700</v>
      </c>
    </row>
    <row r="1275" spans="1:20" x14ac:dyDescent="0.15">
      <c r="A1275" s="16">
        <v>480083</v>
      </c>
      <c r="B1275" s="1" t="s">
        <v>5165</v>
      </c>
      <c r="C1275" s="1">
        <v>1</v>
      </c>
      <c r="D1275" s="1">
        <v>1</v>
      </c>
      <c r="E1275" s="2">
        <v>140</v>
      </c>
      <c r="F1275" s="14" t="s">
        <v>3967</v>
      </c>
      <c r="G1275">
        <v>3815937</v>
      </c>
      <c r="H1275">
        <f t="shared" si="23"/>
        <v>5288900</v>
      </c>
      <c r="I1275">
        <f t="shared" si="25"/>
        <v>0.68000000000000016</v>
      </c>
      <c r="J1275" t="s">
        <v>3968</v>
      </c>
      <c r="K1275">
        <v>351666</v>
      </c>
      <c r="L1275" t="s">
        <v>3969</v>
      </c>
      <c r="M1275">
        <v>500000</v>
      </c>
      <c r="N1275" t="s">
        <v>3970</v>
      </c>
      <c r="O1275">
        <v>700</v>
      </c>
      <c r="P1275" t="s">
        <v>3971</v>
      </c>
      <c r="Q1275">
        <v>700</v>
      </c>
      <c r="R1275" t="s">
        <v>3972</v>
      </c>
      <c r="S1275">
        <v>700</v>
      </c>
      <c r="T1275" s="7" t="str">
        <f t="shared" si="24"/>
        <v>hp_5288900;atk_239132;hit_500000;miss_700;cirt_700;cirtSub_700</v>
      </c>
    </row>
    <row r="1276" spans="1:20" x14ac:dyDescent="0.15">
      <c r="A1276" s="16">
        <v>480084</v>
      </c>
      <c r="B1276" s="1" t="s">
        <v>5166</v>
      </c>
      <c r="C1276" s="1">
        <v>1</v>
      </c>
      <c r="D1276" s="1">
        <v>1</v>
      </c>
      <c r="E1276" s="2">
        <v>150</v>
      </c>
      <c r="F1276" s="14" t="s">
        <v>3967</v>
      </c>
      <c r="G1276">
        <v>3815937</v>
      </c>
      <c r="H1276">
        <f t="shared" si="23"/>
        <v>5285100</v>
      </c>
      <c r="I1276">
        <f t="shared" si="25"/>
        <v>0.68000000000000016</v>
      </c>
      <c r="J1276" t="s">
        <v>3968</v>
      </c>
      <c r="K1276">
        <v>357777</v>
      </c>
      <c r="L1276" t="s">
        <v>3969</v>
      </c>
      <c r="M1276">
        <v>500000</v>
      </c>
      <c r="N1276" t="s">
        <v>3970</v>
      </c>
      <c r="O1276">
        <v>750</v>
      </c>
      <c r="P1276" t="s">
        <v>3971</v>
      </c>
      <c r="Q1276">
        <v>750</v>
      </c>
      <c r="R1276" t="s">
        <v>3972</v>
      </c>
      <c r="S1276">
        <v>750</v>
      </c>
      <c r="T1276" s="7" t="str">
        <f t="shared" si="24"/>
        <v>hp_5285100;atk_243288;hit_500000;miss_750;cirt_750;cirtSub_750</v>
      </c>
    </row>
    <row r="1277" spans="1:20" x14ac:dyDescent="0.15">
      <c r="A1277" s="16">
        <v>480085</v>
      </c>
      <c r="B1277" s="1" t="s">
        <v>5167</v>
      </c>
      <c r="C1277" s="1">
        <v>1</v>
      </c>
      <c r="D1277" s="1">
        <v>1</v>
      </c>
      <c r="E1277" s="2">
        <v>150</v>
      </c>
      <c r="F1277" s="14" t="s">
        <v>3967</v>
      </c>
      <c r="G1277">
        <v>3933333</v>
      </c>
      <c r="H1277">
        <f t="shared" si="23"/>
        <v>5447700</v>
      </c>
      <c r="I1277">
        <f t="shared" si="25"/>
        <v>0.68000000000000016</v>
      </c>
      <c r="J1277" t="s">
        <v>3968</v>
      </c>
      <c r="K1277">
        <v>363888</v>
      </c>
      <c r="L1277" t="s">
        <v>3969</v>
      </c>
      <c r="M1277">
        <v>500000</v>
      </c>
      <c r="N1277" t="s">
        <v>3970</v>
      </c>
      <c r="O1277">
        <v>750</v>
      </c>
      <c r="P1277" t="s">
        <v>3971</v>
      </c>
      <c r="Q1277">
        <v>750</v>
      </c>
      <c r="R1277" t="s">
        <v>3972</v>
      </c>
      <c r="S1277">
        <v>750</v>
      </c>
      <c r="T1277" s="7" t="str">
        <f t="shared" si="24"/>
        <v>hp_5447700;atk_247443;hit_500000;miss_750;cirt_750;cirtSub_750</v>
      </c>
    </row>
    <row r="1278" spans="1:20" x14ac:dyDescent="0.15">
      <c r="A1278" s="16">
        <v>480086</v>
      </c>
      <c r="B1278" s="1" t="s">
        <v>5168</v>
      </c>
      <c r="C1278" s="1">
        <v>1</v>
      </c>
      <c r="D1278" s="1">
        <v>1</v>
      </c>
      <c r="E1278" s="2">
        <v>150</v>
      </c>
      <c r="F1278" s="14" t="s">
        <v>3967</v>
      </c>
      <c r="G1278">
        <v>3977778</v>
      </c>
      <c r="H1278">
        <f t="shared" si="23"/>
        <v>5509200</v>
      </c>
      <c r="I1278">
        <f t="shared" si="25"/>
        <v>0.68000000000000016</v>
      </c>
      <c r="J1278" t="s">
        <v>3968</v>
      </c>
      <c r="K1278">
        <v>369999</v>
      </c>
      <c r="L1278" t="s">
        <v>3969</v>
      </c>
      <c r="M1278">
        <v>500000</v>
      </c>
      <c r="N1278" t="s">
        <v>3970</v>
      </c>
      <c r="O1278">
        <v>750</v>
      </c>
      <c r="P1278" t="s">
        <v>3971</v>
      </c>
      <c r="Q1278">
        <v>750</v>
      </c>
      <c r="R1278" t="s">
        <v>3972</v>
      </c>
      <c r="S1278">
        <v>750</v>
      </c>
      <c r="T1278" s="7" t="str">
        <f t="shared" si="24"/>
        <v>hp_5509200;atk_251599;hit_500000;miss_750;cirt_750;cirtSub_750</v>
      </c>
    </row>
    <row r="1279" spans="1:20" x14ac:dyDescent="0.15">
      <c r="A1279" s="16">
        <v>480087</v>
      </c>
      <c r="B1279" s="1" t="s">
        <v>5169</v>
      </c>
      <c r="C1279" s="1">
        <v>1</v>
      </c>
      <c r="D1279" s="1">
        <v>1</v>
      </c>
      <c r="E1279" s="2">
        <v>150</v>
      </c>
      <c r="F1279" s="14" t="s">
        <v>3967</v>
      </c>
      <c r="G1279">
        <v>4022222</v>
      </c>
      <c r="H1279">
        <f t="shared" si="23"/>
        <v>5570800</v>
      </c>
      <c r="I1279">
        <f t="shared" si="25"/>
        <v>0.68000000000000016</v>
      </c>
      <c r="J1279" t="s">
        <v>3968</v>
      </c>
      <c r="K1279">
        <v>376110</v>
      </c>
      <c r="L1279" t="s">
        <v>3969</v>
      </c>
      <c r="M1279">
        <v>500000</v>
      </c>
      <c r="N1279" t="s">
        <v>3970</v>
      </c>
      <c r="O1279">
        <v>750</v>
      </c>
      <c r="P1279" t="s">
        <v>3971</v>
      </c>
      <c r="Q1279">
        <v>750</v>
      </c>
      <c r="R1279" t="s">
        <v>3972</v>
      </c>
      <c r="S1279">
        <v>750</v>
      </c>
      <c r="T1279" s="7" t="str">
        <f t="shared" si="24"/>
        <v>hp_5570800;atk_255754;hit_500000;miss_750;cirt_750;cirtSub_750</v>
      </c>
    </row>
    <row r="1280" spans="1:20" x14ac:dyDescent="0.15">
      <c r="A1280" s="16">
        <v>480088</v>
      </c>
      <c r="B1280" s="1" t="s">
        <v>5170</v>
      </c>
      <c r="C1280" s="1">
        <v>1</v>
      </c>
      <c r="D1280" s="1">
        <v>1</v>
      </c>
      <c r="E1280" s="2">
        <v>150</v>
      </c>
      <c r="F1280" s="14" t="s">
        <v>3967</v>
      </c>
      <c r="G1280">
        <v>4066667</v>
      </c>
      <c r="H1280">
        <f t="shared" si="23"/>
        <v>5632300</v>
      </c>
      <c r="I1280">
        <f t="shared" si="25"/>
        <v>0.68000000000000016</v>
      </c>
      <c r="J1280" t="s">
        <v>3968</v>
      </c>
      <c r="K1280">
        <v>382221</v>
      </c>
      <c r="L1280" t="s">
        <v>3969</v>
      </c>
      <c r="M1280">
        <v>500000</v>
      </c>
      <c r="N1280" t="s">
        <v>3970</v>
      </c>
      <c r="O1280">
        <v>750</v>
      </c>
      <c r="P1280" t="s">
        <v>3971</v>
      </c>
      <c r="Q1280">
        <v>750</v>
      </c>
      <c r="R1280" t="s">
        <v>3972</v>
      </c>
      <c r="S1280">
        <v>750</v>
      </c>
      <c r="T1280" s="7" t="str">
        <f t="shared" si="24"/>
        <v>hp_5632300;atk_259910;hit_500000;miss_750;cirt_750;cirtSub_750</v>
      </c>
    </row>
    <row r="1281" spans="1:20" x14ac:dyDescent="0.15">
      <c r="A1281" s="16">
        <v>480089</v>
      </c>
      <c r="B1281" s="1" t="s">
        <v>5171</v>
      </c>
      <c r="C1281" s="1">
        <v>1</v>
      </c>
      <c r="D1281" s="1">
        <v>1</v>
      </c>
      <c r="E1281" s="2">
        <v>150</v>
      </c>
      <c r="F1281" s="14" t="s">
        <v>3967</v>
      </c>
      <c r="G1281">
        <v>4111111</v>
      </c>
      <c r="H1281">
        <f t="shared" si="23"/>
        <v>5693900</v>
      </c>
      <c r="I1281">
        <f t="shared" si="25"/>
        <v>0.68000000000000016</v>
      </c>
      <c r="J1281" t="s">
        <v>3968</v>
      </c>
      <c r="K1281">
        <v>388332</v>
      </c>
      <c r="L1281" t="s">
        <v>3969</v>
      </c>
      <c r="M1281">
        <v>500000</v>
      </c>
      <c r="N1281" t="s">
        <v>3970</v>
      </c>
      <c r="O1281">
        <v>750</v>
      </c>
      <c r="P1281" t="s">
        <v>3971</v>
      </c>
      <c r="Q1281">
        <v>750</v>
      </c>
      <c r="R1281" t="s">
        <v>3972</v>
      </c>
      <c r="S1281">
        <v>750</v>
      </c>
      <c r="T1281" s="7" t="str">
        <f t="shared" si="24"/>
        <v>hp_5693900;atk_264065;hit_500000;miss_750;cirt_750;cirtSub_750</v>
      </c>
    </row>
    <row r="1282" spans="1:20" x14ac:dyDescent="0.15">
      <c r="A1282" s="16">
        <v>480090</v>
      </c>
      <c r="B1282" s="1" t="s">
        <v>5172</v>
      </c>
      <c r="C1282" s="1">
        <v>1</v>
      </c>
      <c r="D1282" s="1">
        <v>1</v>
      </c>
      <c r="E1282" s="2">
        <v>160</v>
      </c>
      <c r="F1282" s="14" t="s">
        <v>3967</v>
      </c>
      <c r="G1282">
        <v>4166667</v>
      </c>
      <c r="H1282">
        <f t="shared" si="23"/>
        <v>5766700</v>
      </c>
      <c r="I1282">
        <f t="shared" si="25"/>
        <v>0.70000000000000018</v>
      </c>
      <c r="J1282" t="s">
        <v>3968</v>
      </c>
      <c r="K1282">
        <v>394443</v>
      </c>
      <c r="L1282" t="s">
        <v>3969</v>
      </c>
      <c r="M1282">
        <v>500000</v>
      </c>
      <c r="N1282" t="s">
        <v>3970</v>
      </c>
      <c r="O1282">
        <v>800</v>
      </c>
      <c r="P1282" t="s">
        <v>3971</v>
      </c>
      <c r="Q1282">
        <v>800</v>
      </c>
      <c r="R1282" t="s">
        <v>3972</v>
      </c>
      <c r="S1282">
        <v>800</v>
      </c>
      <c r="T1282" s="7" t="str">
        <f t="shared" si="24"/>
        <v>hp_5766700;atk_276110;hit_500000;miss_800;cirt_800;cirtSub_800</v>
      </c>
    </row>
    <row r="1283" spans="1:20" x14ac:dyDescent="0.15">
      <c r="A1283" s="16">
        <v>480091</v>
      </c>
      <c r="B1283" s="1" t="s">
        <v>5173</v>
      </c>
      <c r="C1283" s="1">
        <v>1</v>
      </c>
      <c r="D1283" s="1">
        <v>1</v>
      </c>
      <c r="E1283" s="2">
        <v>160</v>
      </c>
      <c r="F1283" s="14" t="s">
        <v>3967</v>
      </c>
      <c r="G1283">
        <v>4222222</v>
      </c>
      <c r="H1283">
        <f t="shared" si="23"/>
        <v>5843600</v>
      </c>
      <c r="I1283">
        <f t="shared" si="25"/>
        <v>0.70000000000000018</v>
      </c>
      <c r="J1283" t="s">
        <v>3968</v>
      </c>
      <c r="K1283">
        <v>400554</v>
      </c>
      <c r="L1283" t="s">
        <v>3969</v>
      </c>
      <c r="M1283">
        <v>500000</v>
      </c>
      <c r="N1283" t="s">
        <v>3970</v>
      </c>
      <c r="O1283">
        <v>800</v>
      </c>
      <c r="P1283" t="s">
        <v>3971</v>
      </c>
      <c r="Q1283">
        <v>800</v>
      </c>
      <c r="R1283" t="s">
        <v>3972</v>
      </c>
      <c r="S1283">
        <v>800</v>
      </c>
      <c r="T1283" s="7" t="str">
        <f t="shared" si="24"/>
        <v>hp_5843600;atk_280387;hit_500000;miss_800;cirt_800;cirtSub_800</v>
      </c>
    </row>
    <row r="1284" spans="1:20" x14ac:dyDescent="0.15">
      <c r="A1284" s="16">
        <v>480092</v>
      </c>
      <c r="B1284" s="1" t="s">
        <v>5174</v>
      </c>
      <c r="C1284" s="1">
        <v>1</v>
      </c>
      <c r="D1284" s="1">
        <v>1</v>
      </c>
      <c r="E1284" s="2">
        <v>160</v>
      </c>
      <c r="F1284" s="14" t="s">
        <v>3967</v>
      </c>
      <c r="G1284">
        <v>4283333</v>
      </c>
      <c r="H1284">
        <f t="shared" si="23"/>
        <v>5928100</v>
      </c>
      <c r="I1284">
        <f t="shared" si="25"/>
        <v>0.70000000000000018</v>
      </c>
      <c r="J1284" t="s">
        <v>3968</v>
      </c>
      <c r="K1284">
        <v>406665</v>
      </c>
      <c r="L1284" t="s">
        <v>3969</v>
      </c>
      <c r="M1284">
        <v>500000</v>
      </c>
      <c r="N1284" t="s">
        <v>3970</v>
      </c>
      <c r="O1284">
        <v>800</v>
      </c>
      <c r="P1284" t="s">
        <v>3971</v>
      </c>
      <c r="Q1284">
        <v>800</v>
      </c>
      <c r="R1284" t="s">
        <v>3972</v>
      </c>
      <c r="S1284">
        <v>800</v>
      </c>
      <c r="T1284" s="7" t="str">
        <f t="shared" si="24"/>
        <v>hp_5928100;atk_284665;hit_500000;miss_800;cirt_800;cirtSub_800</v>
      </c>
    </row>
    <row r="1285" spans="1:20" x14ac:dyDescent="0.15">
      <c r="A1285" s="16">
        <v>480093</v>
      </c>
      <c r="B1285" s="1" t="s">
        <v>5175</v>
      </c>
      <c r="C1285" s="1">
        <v>1</v>
      </c>
      <c r="D1285" s="1">
        <v>1</v>
      </c>
      <c r="E1285" s="2">
        <v>160</v>
      </c>
      <c r="F1285" s="14" t="s">
        <v>3967</v>
      </c>
      <c r="G1285">
        <v>4344444</v>
      </c>
      <c r="H1285">
        <f t="shared" ref="H1285:H1348" si="26">ROUND(G1285*(1+(4000-E1285)/10000),-2)</f>
        <v>6012700</v>
      </c>
      <c r="I1285">
        <f t="shared" si="25"/>
        <v>0.70000000000000018</v>
      </c>
      <c r="J1285" t="s">
        <v>3968</v>
      </c>
      <c r="K1285">
        <v>412776</v>
      </c>
      <c r="L1285" t="s">
        <v>3969</v>
      </c>
      <c r="M1285">
        <v>500000</v>
      </c>
      <c r="N1285" t="s">
        <v>3970</v>
      </c>
      <c r="O1285">
        <v>800</v>
      </c>
      <c r="P1285" t="s">
        <v>3971</v>
      </c>
      <c r="Q1285">
        <v>800</v>
      </c>
      <c r="R1285" t="s">
        <v>3972</v>
      </c>
      <c r="S1285">
        <v>800</v>
      </c>
      <c r="T1285" s="7" t="str">
        <f t="shared" si="24"/>
        <v>hp_6012700;atk_288943;hit_500000;miss_800;cirt_800;cirtSub_800</v>
      </c>
    </row>
    <row r="1286" spans="1:20" x14ac:dyDescent="0.15">
      <c r="A1286" s="16">
        <v>480094</v>
      </c>
      <c r="B1286" s="1" t="s">
        <v>5176</v>
      </c>
      <c r="C1286" s="1">
        <v>1</v>
      </c>
      <c r="D1286" s="1">
        <v>1</v>
      </c>
      <c r="E1286" s="2">
        <v>160</v>
      </c>
      <c r="F1286" s="14" t="s">
        <v>3967</v>
      </c>
      <c r="G1286">
        <v>4405556</v>
      </c>
      <c r="H1286">
        <f t="shared" si="26"/>
        <v>6097300</v>
      </c>
      <c r="I1286">
        <f t="shared" si="25"/>
        <v>0.70000000000000018</v>
      </c>
      <c r="J1286" t="s">
        <v>3968</v>
      </c>
      <c r="K1286">
        <v>418887</v>
      </c>
      <c r="L1286" t="s">
        <v>3969</v>
      </c>
      <c r="M1286">
        <v>500000</v>
      </c>
      <c r="N1286" t="s">
        <v>3970</v>
      </c>
      <c r="O1286">
        <v>800</v>
      </c>
      <c r="P1286" t="s">
        <v>3971</v>
      </c>
      <c r="Q1286">
        <v>800</v>
      </c>
      <c r="R1286" t="s">
        <v>3972</v>
      </c>
      <c r="S1286">
        <v>800</v>
      </c>
      <c r="T1286" s="7" t="str">
        <f t="shared" si="24"/>
        <v>hp_6097300;atk_293220;hit_500000;miss_800;cirt_800;cirtSub_800</v>
      </c>
    </row>
    <row r="1287" spans="1:20" x14ac:dyDescent="0.15">
      <c r="A1287" s="16">
        <v>480095</v>
      </c>
      <c r="B1287" s="1" t="s">
        <v>5177</v>
      </c>
      <c r="C1287" s="1">
        <v>1</v>
      </c>
      <c r="D1287" s="1">
        <v>1</v>
      </c>
      <c r="E1287" s="2">
        <v>160</v>
      </c>
      <c r="F1287" s="14" t="s">
        <v>3967</v>
      </c>
      <c r="G1287">
        <v>4500000</v>
      </c>
      <c r="H1287">
        <f t="shared" si="26"/>
        <v>6228000</v>
      </c>
      <c r="I1287">
        <f t="shared" si="25"/>
        <v>0.70000000000000018</v>
      </c>
      <c r="J1287" t="s">
        <v>3968</v>
      </c>
      <c r="K1287">
        <v>425000</v>
      </c>
      <c r="L1287" t="s">
        <v>3969</v>
      </c>
      <c r="M1287">
        <v>500000</v>
      </c>
      <c r="N1287" t="s">
        <v>3970</v>
      </c>
      <c r="O1287">
        <v>800</v>
      </c>
      <c r="P1287" t="s">
        <v>3971</v>
      </c>
      <c r="Q1287">
        <v>800</v>
      </c>
      <c r="R1287" t="s">
        <v>3972</v>
      </c>
      <c r="S1287">
        <v>800</v>
      </c>
      <c r="T1287" s="7" t="str">
        <f t="shared" si="24"/>
        <v>hp_6228000;atk_297500;hit_500000;miss_800;cirt_800;cirtSub_800</v>
      </c>
    </row>
    <row r="1288" spans="1:20" x14ac:dyDescent="0.15">
      <c r="A1288" s="16">
        <v>480096</v>
      </c>
      <c r="B1288" s="1" t="s">
        <v>5178</v>
      </c>
      <c r="C1288" s="1">
        <v>1</v>
      </c>
      <c r="D1288" s="1">
        <v>1</v>
      </c>
      <c r="E1288" s="2">
        <v>170</v>
      </c>
      <c r="F1288" s="14" t="s">
        <v>3967</v>
      </c>
      <c r="G1288">
        <v>4555556</v>
      </c>
      <c r="H1288">
        <f t="shared" si="26"/>
        <v>6300300</v>
      </c>
      <c r="I1288">
        <f t="shared" si="25"/>
        <v>0.70000000000000018</v>
      </c>
      <c r="J1288" t="s">
        <v>3968</v>
      </c>
      <c r="K1288">
        <v>431900</v>
      </c>
      <c r="L1288" t="s">
        <v>3969</v>
      </c>
      <c r="M1288">
        <v>500000</v>
      </c>
      <c r="N1288" t="s">
        <v>3970</v>
      </c>
      <c r="O1288">
        <v>850</v>
      </c>
      <c r="P1288" t="s">
        <v>3971</v>
      </c>
      <c r="Q1288">
        <v>850</v>
      </c>
      <c r="R1288" t="s">
        <v>3972</v>
      </c>
      <c r="S1288">
        <v>850</v>
      </c>
      <c r="T1288" s="7" t="str">
        <f t="shared" si="24"/>
        <v>hp_6300300;atk_302330;hit_500000;miss_850;cirt_850;cirtSub_850</v>
      </c>
    </row>
    <row r="1289" spans="1:20" x14ac:dyDescent="0.15">
      <c r="A1289" s="16">
        <v>480097</v>
      </c>
      <c r="B1289" s="1" t="s">
        <v>5179</v>
      </c>
      <c r="C1289" s="1">
        <v>1</v>
      </c>
      <c r="D1289" s="1">
        <v>1</v>
      </c>
      <c r="E1289" s="2">
        <v>170</v>
      </c>
      <c r="F1289" s="14" t="s">
        <v>3967</v>
      </c>
      <c r="G1289">
        <v>4644444</v>
      </c>
      <c r="H1289">
        <f t="shared" si="26"/>
        <v>6423300</v>
      </c>
      <c r="I1289">
        <f t="shared" si="25"/>
        <v>0.70000000000000018</v>
      </c>
      <c r="J1289" t="s">
        <v>3968</v>
      </c>
      <c r="K1289">
        <v>438800</v>
      </c>
      <c r="L1289" t="s">
        <v>3969</v>
      </c>
      <c r="M1289">
        <v>500000</v>
      </c>
      <c r="N1289" t="s">
        <v>3970</v>
      </c>
      <c r="O1289">
        <v>850</v>
      </c>
      <c r="P1289" t="s">
        <v>3971</v>
      </c>
      <c r="Q1289">
        <v>850</v>
      </c>
      <c r="R1289" t="s">
        <v>3972</v>
      </c>
      <c r="S1289">
        <v>850</v>
      </c>
      <c r="T1289" s="7" t="str">
        <f t="shared" si="24"/>
        <v>hp_6423300;atk_307160;hit_500000;miss_850;cirt_850;cirtSub_850</v>
      </c>
    </row>
    <row r="1290" spans="1:20" x14ac:dyDescent="0.15">
      <c r="A1290" s="16">
        <v>480098</v>
      </c>
      <c r="B1290" s="1" t="s">
        <v>5180</v>
      </c>
      <c r="C1290" s="1">
        <v>1</v>
      </c>
      <c r="D1290" s="1">
        <v>1</v>
      </c>
      <c r="E1290" s="2">
        <v>170</v>
      </c>
      <c r="F1290" s="14" t="s">
        <v>3967</v>
      </c>
      <c r="G1290">
        <v>4733333</v>
      </c>
      <c r="H1290">
        <f t="shared" si="26"/>
        <v>6546200</v>
      </c>
      <c r="I1290">
        <f t="shared" si="25"/>
        <v>0.70000000000000018</v>
      </c>
      <c r="J1290" t="s">
        <v>3968</v>
      </c>
      <c r="K1290">
        <v>445700</v>
      </c>
      <c r="L1290" t="s">
        <v>3969</v>
      </c>
      <c r="M1290">
        <v>500000</v>
      </c>
      <c r="N1290" t="s">
        <v>3970</v>
      </c>
      <c r="O1290">
        <v>850</v>
      </c>
      <c r="P1290" t="s">
        <v>3971</v>
      </c>
      <c r="Q1290">
        <v>850</v>
      </c>
      <c r="R1290" t="s">
        <v>3972</v>
      </c>
      <c r="S1290">
        <v>850</v>
      </c>
      <c r="T1290" s="7" t="str">
        <f t="shared" si="24"/>
        <v>hp_6546200;atk_311990;hit_500000;miss_850;cirt_850;cirtSub_850</v>
      </c>
    </row>
    <row r="1291" spans="1:20" x14ac:dyDescent="0.15">
      <c r="A1291" s="16">
        <v>480099</v>
      </c>
      <c r="B1291" s="1" t="s">
        <v>5181</v>
      </c>
      <c r="C1291" s="1">
        <v>1</v>
      </c>
      <c r="D1291" s="1">
        <v>1</v>
      </c>
      <c r="E1291" s="2">
        <v>170</v>
      </c>
      <c r="F1291" s="14" t="s">
        <v>3967</v>
      </c>
      <c r="G1291">
        <v>4822222</v>
      </c>
      <c r="H1291">
        <f t="shared" si="26"/>
        <v>6669100</v>
      </c>
      <c r="I1291">
        <f t="shared" si="25"/>
        <v>0.7200000000000002</v>
      </c>
      <c r="J1291" t="s">
        <v>3968</v>
      </c>
      <c r="K1291">
        <v>452600</v>
      </c>
      <c r="L1291" t="s">
        <v>3969</v>
      </c>
      <c r="M1291">
        <v>500000</v>
      </c>
      <c r="N1291" t="s">
        <v>3970</v>
      </c>
      <c r="O1291">
        <v>850</v>
      </c>
      <c r="P1291" t="s">
        <v>3971</v>
      </c>
      <c r="Q1291">
        <v>850</v>
      </c>
      <c r="R1291" t="s">
        <v>3972</v>
      </c>
      <c r="S1291">
        <v>850</v>
      </c>
      <c r="T1291" s="7" t="str">
        <f t="shared" si="24"/>
        <v>hp_6669100;atk_325872;hit_500000;miss_850;cirt_850;cirtSub_850</v>
      </c>
    </row>
    <row r="1292" spans="1:20" x14ac:dyDescent="0.15">
      <c r="A1292" s="16">
        <v>480100</v>
      </c>
      <c r="B1292" s="1" t="s">
        <v>5182</v>
      </c>
      <c r="C1292" s="1">
        <v>1</v>
      </c>
      <c r="D1292" s="1">
        <v>1</v>
      </c>
      <c r="E1292" s="2">
        <v>170</v>
      </c>
      <c r="F1292" s="14" t="s">
        <v>3967</v>
      </c>
      <c r="G1292">
        <v>4911111</v>
      </c>
      <c r="H1292">
        <f t="shared" si="26"/>
        <v>6792100</v>
      </c>
      <c r="I1292">
        <f t="shared" si="25"/>
        <v>0.7200000000000002</v>
      </c>
      <c r="J1292" t="s">
        <v>3968</v>
      </c>
      <c r="K1292">
        <v>459500</v>
      </c>
      <c r="L1292" t="s">
        <v>3969</v>
      </c>
      <c r="M1292">
        <v>500000</v>
      </c>
      <c r="N1292" t="s">
        <v>3970</v>
      </c>
      <c r="O1292">
        <v>850</v>
      </c>
      <c r="P1292" t="s">
        <v>3971</v>
      </c>
      <c r="Q1292">
        <v>850</v>
      </c>
      <c r="R1292" t="s">
        <v>3972</v>
      </c>
      <c r="S1292">
        <v>850</v>
      </c>
      <c r="T1292" s="7" t="str">
        <f t="shared" si="24"/>
        <v>hp_6792100;atk_330840;hit_500000;miss_850;cirt_850;cirtSub_850</v>
      </c>
    </row>
    <row r="1293" spans="1:20" x14ac:dyDescent="0.15">
      <c r="A1293" s="16">
        <v>480101</v>
      </c>
      <c r="B1293" s="1" t="s">
        <v>5183</v>
      </c>
      <c r="C1293" s="1">
        <v>1</v>
      </c>
      <c r="D1293" s="1">
        <v>1</v>
      </c>
      <c r="E1293" s="2">
        <v>170</v>
      </c>
      <c r="F1293" s="14" t="s">
        <v>3967</v>
      </c>
      <c r="G1293">
        <v>5022222</v>
      </c>
      <c r="H1293">
        <f t="shared" si="26"/>
        <v>6945700</v>
      </c>
      <c r="I1293">
        <f t="shared" si="25"/>
        <v>0.7200000000000002</v>
      </c>
      <c r="J1293" t="s">
        <v>3968</v>
      </c>
      <c r="K1293">
        <v>466400</v>
      </c>
      <c r="L1293" t="s">
        <v>3969</v>
      </c>
      <c r="M1293">
        <v>500000</v>
      </c>
      <c r="N1293" t="s">
        <v>3970</v>
      </c>
      <c r="O1293">
        <v>850</v>
      </c>
      <c r="P1293" t="s">
        <v>3971</v>
      </c>
      <c r="Q1293">
        <v>850</v>
      </c>
      <c r="R1293" t="s">
        <v>3972</v>
      </c>
      <c r="S1293">
        <v>850</v>
      </c>
      <c r="T1293" s="7" t="str">
        <f t="shared" si="24"/>
        <v>hp_6945700;atk_335808;hit_500000;miss_850;cirt_850;cirtSub_850</v>
      </c>
    </row>
    <row r="1294" spans="1:20" x14ac:dyDescent="0.15">
      <c r="A1294" s="16">
        <v>480102</v>
      </c>
      <c r="B1294" s="1" t="s">
        <v>5184</v>
      </c>
      <c r="C1294" s="1">
        <v>1</v>
      </c>
      <c r="D1294" s="1">
        <v>1</v>
      </c>
      <c r="E1294" s="2">
        <v>180</v>
      </c>
      <c r="F1294" s="14" t="s">
        <v>3967</v>
      </c>
      <c r="G1294">
        <v>5111111</v>
      </c>
      <c r="H1294">
        <f t="shared" si="26"/>
        <v>7063600</v>
      </c>
      <c r="I1294">
        <f t="shared" si="25"/>
        <v>0.7200000000000002</v>
      </c>
      <c r="J1294" t="s">
        <v>3968</v>
      </c>
      <c r="K1294">
        <v>473300</v>
      </c>
      <c r="L1294" t="s">
        <v>3969</v>
      </c>
      <c r="M1294">
        <v>500000</v>
      </c>
      <c r="N1294" t="s">
        <v>3970</v>
      </c>
      <c r="O1294">
        <v>900</v>
      </c>
      <c r="P1294" t="s">
        <v>3971</v>
      </c>
      <c r="Q1294">
        <v>900</v>
      </c>
      <c r="R1294" t="s">
        <v>3972</v>
      </c>
      <c r="S1294">
        <v>900</v>
      </c>
      <c r="T1294" s="7" t="str">
        <f t="shared" si="24"/>
        <v>hp_7063600;atk_340776;hit_500000;miss_900;cirt_900;cirtSub_900</v>
      </c>
    </row>
    <row r="1295" spans="1:20" x14ac:dyDescent="0.15">
      <c r="A1295" s="16">
        <v>480103</v>
      </c>
      <c r="B1295" s="1" t="s">
        <v>5185</v>
      </c>
      <c r="C1295" s="1">
        <v>1</v>
      </c>
      <c r="D1295" s="1">
        <v>1</v>
      </c>
      <c r="E1295" s="2">
        <v>180</v>
      </c>
      <c r="F1295" s="14" t="s">
        <v>3967</v>
      </c>
      <c r="G1295">
        <v>5200000</v>
      </c>
      <c r="H1295">
        <f t="shared" si="26"/>
        <v>7186400</v>
      </c>
      <c r="I1295">
        <f t="shared" si="25"/>
        <v>0.7200000000000002</v>
      </c>
      <c r="J1295" t="s">
        <v>3968</v>
      </c>
      <c r="K1295">
        <v>480200</v>
      </c>
      <c r="L1295" t="s">
        <v>3969</v>
      </c>
      <c r="M1295">
        <v>500000</v>
      </c>
      <c r="N1295" t="s">
        <v>3970</v>
      </c>
      <c r="O1295">
        <v>900</v>
      </c>
      <c r="P1295" t="s">
        <v>3971</v>
      </c>
      <c r="Q1295">
        <v>900</v>
      </c>
      <c r="R1295" t="s">
        <v>3972</v>
      </c>
      <c r="S1295">
        <v>900</v>
      </c>
      <c r="T1295" s="7" t="str">
        <f t="shared" si="24"/>
        <v>hp_7186400;atk_345744;hit_500000;miss_900;cirt_900;cirtSub_900</v>
      </c>
    </row>
    <row r="1296" spans="1:20" x14ac:dyDescent="0.15">
      <c r="A1296" s="16">
        <v>480104</v>
      </c>
      <c r="B1296" s="1" t="s">
        <v>5186</v>
      </c>
      <c r="C1296" s="1">
        <v>1</v>
      </c>
      <c r="D1296" s="1">
        <v>1</v>
      </c>
      <c r="E1296" s="2">
        <v>180</v>
      </c>
      <c r="F1296" s="14" t="s">
        <v>3967</v>
      </c>
      <c r="G1296">
        <v>5288889</v>
      </c>
      <c r="H1296">
        <f t="shared" si="26"/>
        <v>7309200</v>
      </c>
      <c r="I1296">
        <f t="shared" si="25"/>
        <v>0.7200000000000002</v>
      </c>
      <c r="J1296" t="s">
        <v>3968</v>
      </c>
      <c r="K1296">
        <v>487100</v>
      </c>
      <c r="L1296" t="s">
        <v>3969</v>
      </c>
      <c r="M1296">
        <v>500000</v>
      </c>
      <c r="N1296" t="s">
        <v>3970</v>
      </c>
      <c r="O1296">
        <v>900</v>
      </c>
      <c r="P1296" t="s">
        <v>3971</v>
      </c>
      <c r="Q1296">
        <v>900</v>
      </c>
      <c r="R1296" t="s">
        <v>3972</v>
      </c>
      <c r="S1296">
        <v>900</v>
      </c>
      <c r="T1296" s="7" t="str">
        <f t="shared" si="24"/>
        <v>hp_7309200;atk_350712;hit_500000;miss_900;cirt_900;cirtSub_900</v>
      </c>
    </row>
    <row r="1297" spans="1:20" x14ac:dyDescent="0.15">
      <c r="A1297" s="16">
        <v>480105</v>
      </c>
      <c r="B1297" s="1" t="s">
        <v>5187</v>
      </c>
      <c r="C1297" s="1">
        <v>1</v>
      </c>
      <c r="D1297" s="1">
        <v>1</v>
      </c>
      <c r="E1297" s="2">
        <v>180</v>
      </c>
      <c r="F1297" s="14" t="s">
        <v>3967</v>
      </c>
      <c r="G1297">
        <v>5377778</v>
      </c>
      <c r="H1297">
        <f t="shared" si="26"/>
        <v>7432100</v>
      </c>
      <c r="I1297">
        <f t="shared" si="25"/>
        <v>0.7200000000000002</v>
      </c>
      <c r="J1297" t="s">
        <v>3968</v>
      </c>
      <c r="K1297">
        <v>494000</v>
      </c>
      <c r="L1297" t="s">
        <v>3969</v>
      </c>
      <c r="M1297">
        <v>500000</v>
      </c>
      <c r="N1297" t="s">
        <v>3970</v>
      </c>
      <c r="O1297">
        <v>900</v>
      </c>
      <c r="P1297" t="s">
        <v>3971</v>
      </c>
      <c r="Q1297">
        <v>900</v>
      </c>
      <c r="R1297" t="s">
        <v>3972</v>
      </c>
      <c r="S1297">
        <v>900</v>
      </c>
      <c r="T1297" s="7" t="str">
        <f t="shared" si="24"/>
        <v>hp_7432100;atk_355680;hit_500000;miss_900;cirt_900;cirtSub_900</v>
      </c>
    </row>
    <row r="1298" spans="1:20" x14ac:dyDescent="0.15">
      <c r="A1298" s="16">
        <v>480106</v>
      </c>
      <c r="B1298" s="1" t="s">
        <v>5188</v>
      </c>
      <c r="C1298" s="1">
        <v>1</v>
      </c>
      <c r="D1298" s="1">
        <v>1</v>
      </c>
      <c r="E1298" s="2">
        <v>180</v>
      </c>
      <c r="F1298" s="14" t="s">
        <v>3967</v>
      </c>
      <c r="G1298">
        <v>5466667</v>
      </c>
      <c r="H1298">
        <f t="shared" si="26"/>
        <v>7554900</v>
      </c>
      <c r="I1298">
        <f t="shared" si="25"/>
        <v>0.7200000000000002</v>
      </c>
      <c r="J1298" t="s">
        <v>3968</v>
      </c>
      <c r="K1298">
        <v>500900</v>
      </c>
      <c r="L1298" t="s">
        <v>3969</v>
      </c>
      <c r="M1298">
        <v>500000</v>
      </c>
      <c r="N1298" t="s">
        <v>3970</v>
      </c>
      <c r="O1298">
        <v>900</v>
      </c>
      <c r="P1298" t="s">
        <v>3971</v>
      </c>
      <c r="Q1298">
        <v>900</v>
      </c>
      <c r="R1298" t="s">
        <v>3972</v>
      </c>
      <c r="S1298">
        <v>900</v>
      </c>
      <c r="T1298" s="7" t="str">
        <f t="shared" si="24"/>
        <v>hp_7554900;atk_360648;hit_500000;miss_900;cirt_900;cirtSub_900</v>
      </c>
    </row>
    <row r="1299" spans="1:20" x14ac:dyDescent="0.15">
      <c r="A1299" s="16">
        <v>480107</v>
      </c>
      <c r="B1299" s="1" t="s">
        <v>5189</v>
      </c>
      <c r="C1299" s="1">
        <v>1</v>
      </c>
      <c r="D1299" s="1">
        <v>1</v>
      </c>
      <c r="E1299" s="2">
        <v>180</v>
      </c>
      <c r="F1299" s="14" t="s">
        <v>3967</v>
      </c>
      <c r="G1299">
        <v>5577778</v>
      </c>
      <c r="H1299">
        <f t="shared" si="26"/>
        <v>7708500</v>
      </c>
      <c r="I1299">
        <f t="shared" si="25"/>
        <v>0.7200000000000002</v>
      </c>
      <c r="J1299" t="s">
        <v>3968</v>
      </c>
      <c r="K1299">
        <v>507800</v>
      </c>
      <c r="L1299" t="s">
        <v>3969</v>
      </c>
      <c r="M1299">
        <v>500000</v>
      </c>
      <c r="N1299" t="s">
        <v>3970</v>
      </c>
      <c r="O1299">
        <v>900</v>
      </c>
      <c r="P1299" t="s">
        <v>3971</v>
      </c>
      <c r="Q1299">
        <v>900</v>
      </c>
      <c r="R1299" t="s">
        <v>3972</v>
      </c>
      <c r="S1299">
        <v>900</v>
      </c>
      <c r="T1299" s="7" t="str">
        <f t="shared" si="24"/>
        <v>hp_7708500;atk_365616;hit_500000;miss_900;cirt_900;cirtSub_900</v>
      </c>
    </row>
    <row r="1300" spans="1:20" x14ac:dyDescent="0.15">
      <c r="A1300" s="16">
        <v>480108</v>
      </c>
      <c r="B1300" s="1" t="s">
        <v>5190</v>
      </c>
      <c r="C1300" s="1">
        <v>1</v>
      </c>
      <c r="D1300" s="1">
        <v>1</v>
      </c>
      <c r="E1300" s="2">
        <v>190</v>
      </c>
      <c r="F1300" s="14" t="s">
        <v>3967</v>
      </c>
      <c r="G1300">
        <v>5666667</v>
      </c>
      <c r="H1300">
        <f t="shared" si="26"/>
        <v>7825700</v>
      </c>
      <c r="I1300">
        <f t="shared" si="25"/>
        <v>0.74000000000000021</v>
      </c>
      <c r="J1300" t="s">
        <v>3968</v>
      </c>
      <c r="K1300">
        <v>514700</v>
      </c>
      <c r="L1300" t="s">
        <v>3969</v>
      </c>
      <c r="M1300">
        <v>500000</v>
      </c>
      <c r="N1300" t="s">
        <v>3970</v>
      </c>
      <c r="O1300">
        <v>950</v>
      </c>
      <c r="P1300" t="s">
        <v>3971</v>
      </c>
      <c r="Q1300">
        <v>950</v>
      </c>
      <c r="R1300" t="s">
        <v>3972</v>
      </c>
      <c r="S1300">
        <v>950</v>
      </c>
      <c r="T1300" s="7" t="str">
        <f t="shared" si="24"/>
        <v>hp_7825700;atk_380878;hit_500000;miss_950;cirt_950;cirtSub_950</v>
      </c>
    </row>
    <row r="1301" spans="1:20" x14ac:dyDescent="0.15">
      <c r="A1301" s="16">
        <v>480109</v>
      </c>
      <c r="B1301" s="1" t="s">
        <v>5191</v>
      </c>
      <c r="C1301" s="1">
        <v>1</v>
      </c>
      <c r="D1301" s="1">
        <v>1</v>
      </c>
      <c r="E1301" s="2">
        <v>190</v>
      </c>
      <c r="F1301" s="14" t="s">
        <v>3967</v>
      </c>
      <c r="G1301">
        <v>5755556</v>
      </c>
      <c r="H1301">
        <f t="shared" si="26"/>
        <v>7948400</v>
      </c>
      <c r="I1301">
        <f t="shared" si="25"/>
        <v>0.74000000000000021</v>
      </c>
      <c r="J1301" t="s">
        <v>3968</v>
      </c>
      <c r="K1301">
        <v>521600</v>
      </c>
      <c r="L1301" t="s">
        <v>3969</v>
      </c>
      <c r="M1301">
        <v>500000</v>
      </c>
      <c r="N1301" t="s">
        <v>3970</v>
      </c>
      <c r="O1301">
        <v>950</v>
      </c>
      <c r="P1301" t="s">
        <v>3971</v>
      </c>
      <c r="Q1301">
        <v>950</v>
      </c>
      <c r="R1301" t="s">
        <v>3972</v>
      </c>
      <c r="S1301">
        <v>950</v>
      </c>
      <c r="T1301" s="7" t="str">
        <f t="shared" si="24"/>
        <v>hp_7948400;atk_385984;hit_500000;miss_950;cirt_950;cirtSub_950</v>
      </c>
    </row>
    <row r="1302" spans="1:20" x14ac:dyDescent="0.15">
      <c r="A1302" s="16">
        <v>480110</v>
      </c>
      <c r="B1302" s="1" t="s">
        <v>5192</v>
      </c>
      <c r="C1302" s="1">
        <v>1</v>
      </c>
      <c r="D1302" s="1">
        <v>1</v>
      </c>
      <c r="E1302" s="2">
        <v>190</v>
      </c>
      <c r="F1302" s="14" t="s">
        <v>3967</v>
      </c>
      <c r="G1302">
        <v>5844444</v>
      </c>
      <c r="H1302">
        <f t="shared" si="26"/>
        <v>8071200</v>
      </c>
      <c r="I1302">
        <f t="shared" si="25"/>
        <v>0.74000000000000021</v>
      </c>
      <c r="J1302" t="s">
        <v>3968</v>
      </c>
      <c r="K1302">
        <v>528500</v>
      </c>
      <c r="L1302" t="s">
        <v>3969</v>
      </c>
      <c r="M1302">
        <v>500000</v>
      </c>
      <c r="N1302" t="s">
        <v>3970</v>
      </c>
      <c r="O1302">
        <v>950</v>
      </c>
      <c r="P1302" t="s">
        <v>3971</v>
      </c>
      <c r="Q1302">
        <v>950</v>
      </c>
      <c r="R1302" t="s">
        <v>3972</v>
      </c>
      <c r="S1302">
        <v>950</v>
      </c>
      <c r="T1302" s="7" t="str">
        <f t="shared" si="24"/>
        <v>hp_8071200;atk_391090;hit_500000;miss_950;cirt_950;cirtSub_950</v>
      </c>
    </row>
    <row r="1303" spans="1:20" x14ac:dyDescent="0.15">
      <c r="A1303" s="16">
        <v>480111</v>
      </c>
      <c r="B1303" s="1" t="s">
        <v>5193</v>
      </c>
      <c r="C1303" s="1">
        <v>1</v>
      </c>
      <c r="D1303" s="1">
        <v>1</v>
      </c>
      <c r="E1303" s="2">
        <v>190</v>
      </c>
      <c r="F1303" s="14" t="s">
        <v>3967</v>
      </c>
      <c r="G1303">
        <v>5933333</v>
      </c>
      <c r="H1303">
        <f t="shared" si="26"/>
        <v>8193900</v>
      </c>
      <c r="I1303">
        <f t="shared" si="25"/>
        <v>0.74000000000000021</v>
      </c>
      <c r="J1303" t="s">
        <v>3968</v>
      </c>
      <c r="K1303">
        <v>535400</v>
      </c>
      <c r="L1303" t="s">
        <v>3969</v>
      </c>
      <c r="M1303">
        <v>500000</v>
      </c>
      <c r="N1303" t="s">
        <v>3970</v>
      </c>
      <c r="O1303">
        <v>950</v>
      </c>
      <c r="P1303" t="s">
        <v>3971</v>
      </c>
      <c r="Q1303">
        <v>950</v>
      </c>
      <c r="R1303" t="s">
        <v>3972</v>
      </c>
      <c r="S1303">
        <v>950</v>
      </c>
      <c r="T1303" s="7" t="str">
        <f t="shared" si="24"/>
        <v>hp_8193900;atk_396196;hit_500000;miss_950;cirt_950;cirtSub_950</v>
      </c>
    </row>
    <row r="1304" spans="1:20" x14ac:dyDescent="0.15">
      <c r="A1304" s="16">
        <v>480112</v>
      </c>
      <c r="B1304" s="1" t="s">
        <v>5194</v>
      </c>
      <c r="C1304" s="1">
        <v>1</v>
      </c>
      <c r="D1304" s="1">
        <v>1</v>
      </c>
      <c r="E1304" s="2">
        <v>190</v>
      </c>
      <c r="F1304" s="14" t="s">
        <v>3967</v>
      </c>
      <c r="G1304">
        <v>6022222</v>
      </c>
      <c r="H1304">
        <f t="shared" si="26"/>
        <v>8316700</v>
      </c>
      <c r="I1304">
        <f t="shared" si="25"/>
        <v>0.74000000000000021</v>
      </c>
      <c r="J1304" t="s">
        <v>3968</v>
      </c>
      <c r="K1304">
        <v>542300</v>
      </c>
      <c r="L1304" t="s">
        <v>3969</v>
      </c>
      <c r="M1304">
        <v>500000</v>
      </c>
      <c r="N1304" t="s">
        <v>3970</v>
      </c>
      <c r="O1304">
        <v>950</v>
      </c>
      <c r="P1304" t="s">
        <v>3971</v>
      </c>
      <c r="Q1304">
        <v>950</v>
      </c>
      <c r="R1304" t="s">
        <v>3972</v>
      </c>
      <c r="S1304">
        <v>950</v>
      </c>
      <c r="T1304" s="7" t="str">
        <f t="shared" si="24"/>
        <v>hp_8316700;atk_401302;hit_500000;miss_950;cirt_950;cirtSub_950</v>
      </c>
    </row>
    <row r="1305" spans="1:20" x14ac:dyDescent="0.15">
      <c r="A1305" s="16">
        <v>480113</v>
      </c>
      <c r="B1305" s="1" t="s">
        <v>5195</v>
      </c>
      <c r="C1305" s="1">
        <v>1</v>
      </c>
      <c r="D1305" s="1">
        <v>1</v>
      </c>
      <c r="E1305" s="2">
        <v>190</v>
      </c>
      <c r="F1305" s="14" t="s">
        <v>3967</v>
      </c>
      <c r="G1305">
        <v>6111111</v>
      </c>
      <c r="H1305">
        <f t="shared" si="26"/>
        <v>8439400</v>
      </c>
      <c r="I1305">
        <f t="shared" si="25"/>
        <v>0.74000000000000021</v>
      </c>
      <c r="J1305" t="s">
        <v>3968</v>
      </c>
      <c r="K1305">
        <v>550000</v>
      </c>
      <c r="L1305" t="s">
        <v>3969</v>
      </c>
      <c r="M1305">
        <v>500000</v>
      </c>
      <c r="N1305" t="s">
        <v>3970</v>
      </c>
      <c r="O1305">
        <v>950</v>
      </c>
      <c r="P1305" t="s">
        <v>3971</v>
      </c>
      <c r="Q1305">
        <v>950</v>
      </c>
      <c r="R1305" t="s">
        <v>3972</v>
      </c>
      <c r="S1305">
        <v>950</v>
      </c>
      <c r="T1305" s="7" t="str">
        <f t="shared" si="24"/>
        <v>hp_8439400;atk_407000;hit_500000;miss_950;cirt_950;cirtSub_950</v>
      </c>
    </row>
    <row r="1306" spans="1:20" x14ac:dyDescent="0.15">
      <c r="A1306" s="16">
        <v>480114</v>
      </c>
      <c r="B1306" s="1" t="s">
        <v>5196</v>
      </c>
      <c r="C1306" s="1">
        <v>1</v>
      </c>
      <c r="D1306" s="1">
        <v>1</v>
      </c>
      <c r="E1306" s="2">
        <v>200</v>
      </c>
      <c r="F1306" s="14" t="s">
        <v>3967</v>
      </c>
      <c r="G1306">
        <v>6200000</v>
      </c>
      <c r="H1306">
        <f t="shared" si="26"/>
        <v>8556000</v>
      </c>
      <c r="I1306">
        <f t="shared" si="25"/>
        <v>0.74000000000000021</v>
      </c>
      <c r="J1306" t="s">
        <v>3968</v>
      </c>
      <c r="K1306">
        <v>558300</v>
      </c>
      <c r="L1306" t="s">
        <v>3969</v>
      </c>
      <c r="M1306">
        <v>500000</v>
      </c>
      <c r="N1306" t="s">
        <v>3970</v>
      </c>
      <c r="O1306">
        <v>1000</v>
      </c>
      <c r="P1306" t="s">
        <v>3971</v>
      </c>
      <c r="Q1306">
        <v>1000</v>
      </c>
      <c r="R1306" t="s">
        <v>3972</v>
      </c>
      <c r="S1306">
        <v>1000</v>
      </c>
      <c r="T1306" s="7" t="str">
        <f t="shared" si="24"/>
        <v>hp_8556000;atk_413142;hit_500000;miss_1000;cirt_1000;cirtSub_1000</v>
      </c>
    </row>
    <row r="1307" spans="1:20" x14ac:dyDescent="0.15">
      <c r="A1307" s="16">
        <v>480115</v>
      </c>
      <c r="B1307" s="1" t="s">
        <v>5197</v>
      </c>
      <c r="C1307" s="1">
        <v>1</v>
      </c>
      <c r="D1307" s="1">
        <v>1</v>
      </c>
      <c r="E1307" s="2">
        <v>200</v>
      </c>
      <c r="F1307" s="14" t="s">
        <v>3967</v>
      </c>
      <c r="G1307">
        <v>6288889</v>
      </c>
      <c r="H1307">
        <f t="shared" si="26"/>
        <v>8678700</v>
      </c>
      <c r="I1307">
        <f t="shared" si="25"/>
        <v>0.74000000000000021</v>
      </c>
      <c r="J1307" t="s">
        <v>3968</v>
      </c>
      <c r="K1307">
        <v>566600</v>
      </c>
      <c r="L1307" t="s">
        <v>3969</v>
      </c>
      <c r="M1307">
        <v>500000</v>
      </c>
      <c r="N1307" t="s">
        <v>3970</v>
      </c>
      <c r="O1307">
        <v>1000</v>
      </c>
      <c r="P1307" t="s">
        <v>3971</v>
      </c>
      <c r="Q1307">
        <v>1000</v>
      </c>
      <c r="R1307" t="s">
        <v>3972</v>
      </c>
      <c r="S1307">
        <v>1000</v>
      </c>
      <c r="T1307" s="7" t="str">
        <f t="shared" si="24"/>
        <v>hp_8678700;atk_419284;hit_500000;miss_1000;cirt_1000;cirtSub_1000</v>
      </c>
    </row>
    <row r="1308" spans="1:20" x14ac:dyDescent="0.15">
      <c r="A1308" s="16">
        <v>480116</v>
      </c>
      <c r="B1308" s="1" t="s">
        <v>5198</v>
      </c>
      <c r="C1308" s="1">
        <v>1</v>
      </c>
      <c r="D1308" s="1">
        <v>1</v>
      </c>
      <c r="E1308" s="2">
        <v>200</v>
      </c>
      <c r="F1308" s="14" t="s">
        <v>3967</v>
      </c>
      <c r="G1308">
        <v>6377778</v>
      </c>
      <c r="H1308">
        <f t="shared" si="26"/>
        <v>8801300</v>
      </c>
      <c r="I1308">
        <f t="shared" si="25"/>
        <v>0.74000000000000021</v>
      </c>
      <c r="J1308" t="s">
        <v>3968</v>
      </c>
      <c r="K1308">
        <v>574900</v>
      </c>
      <c r="L1308" t="s">
        <v>3969</v>
      </c>
      <c r="M1308">
        <v>500000</v>
      </c>
      <c r="N1308" t="s">
        <v>3970</v>
      </c>
      <c r="O1308">
        <v>1000</v>
      </c>
      <c r="P1308" t="s">
        <v>3971</v>
      </c>
      <c r="Q1308">
        <v>1000</v>
      </c>
      <c r="R1308" t="s">
        <v>3972</v>
      </c>
      <c r="S1308">
        <v>1000</v>
      </c>
      <c r="T1308" s="7" t="str">
        <f t="shared" si="24"/>
        <v>hp_8801300;atk_425426;hit_500000;miss_1000;cirt_1000;cirtSub_1000</v>
      </c>
    </row>
    <row r="1309" spans="1:20" x14ac:dyDescent="0.15">
      <c r="A1309" s="16">
        <v>480117</v>
      </c>
      <c r="B1309" s="1" t="s">
        <v>5199</v>
      </c>
      <c r="C1309" s="1">
        <v>1</v>
      </c>
      <c r="D1309" s="1">
        <v>1</v>
      </c>
      <c r="E1309" s="2">
        <v>200</v>
      </c>
      <c r="F1309" s="14" t="s">
        <v>3967</v>
      </c>
      <c r="G1309">
        <v>6466667</v>
      </c>
      <c r="H1309">
        <f t="shared" si="26"/>
        <v>8924000</v>
      </c>
      <c r="I1309">
        <f t="shared" si="25"/>
        <v>0.76000000000000023</v>
      </c>
      <c r="J1309" t="s">
        <v>3968</v>
      </c>
      <c r="K1309">
        <v>583200</v>
      </c>
      <c r="L1309" t="s">
        <v>3969</v>
      </c>
      <c r="M1309">
        <v>500000</v>
      </c>
      <c r="N1309" t="s">
        <v>3970</v>
      </c>
      <c r="O1309">
        <v>1000</v>
      </c>
      <c r="P1309" t="s">
        <v>3971</v>
      </c>
      <c r="Q1309">
        <v>1000</v>
      </c>
      <c r="R1309" t="s">
        <v>3972</v>
      </c>
      <c r="S1309">
        <v>1000</v>
      </c>
      <c r="T1309" s="7" t="str">
        <f t="shared" si="24"/>
        <v>hp_8924000;atk_443232;hit_500000;miss_1000;cirt_1000;cirtSub_1000</v>
      </c>
    </row>
    <row r="1310" spans="1:20" x14ac:dyDescent="0.15">
      <c r="A1310" s="16">
        <v>480118</v>
      </c>
      <c r="B1310" s="1" t="s">
        <v>5200</v>
      </c>
      <c r="C1310" s="1">
        <v>1</v>
      </c>
      <c r="D1310" s="1">
        <v>1</v>
      </c>
      <c r="E1310" s="2">
        <v>200</v>
      </c>
      <c r="F1310" s="14" t="s">
        <v>3967</v>
      </c>
      <c r="G1310">
        <v>6555556</v>
      </c>
      <c r="H1310">
        <f t="shared" si="26"/>
        <v>9046700</v>
      </c>
      <c r="I1310">
        <f t="shared" si="25"/>
        <v>0.76000000000000023</v>
      </c>
      <c r="J1310" t="s">
        <v>3968</v>
      </c>
      <c r="K1310">
        <v>591500</v>
      </c>
      <c r="L1310" t="s">
        <v>3969</v>
      </c>
      <c r="M1310">
        <v>500000</v>
      </c>
      <c r="N1310" t="s">
        <v>3970</v>
      </c>
      <c r="O1310">
        <v>1000</v>
      </c>
      <c r="P1310" t="s">
        <v>3971</v>
      </c>
      <c r="Q1310">
        <v>1000</v>
      </c>
      <c r="R1310" t="s">
        <v>3972</v>
      </c>
      <c r="S1310">
        <v>1000</v>
      </c>
      <c r="T1310" s="7" t="str">
        <f t="shared" si="24"/>
        <v>hp_9046700;atk_449540;hit_500000;miss_1000;cirt_1000;cirtSub_1000</v>
      </c>
    </row>
    <row r="1311" spans="1:20" x14ac:dyDescent="0.15">
      <c r="A1311" s="16">
        <v>480119</v>
      </c>
      <c r="B1311" s="1" t="s">
        <v>5201</v>
      </c>
      <c r="C1311" s="1">
        <v>1</v>
      </c>
      <c r="D1311" s="1">
        <v>1</v>
      </c>
      <c r="E1311" s="2">
        <v>200</v>
      </c>
      <c r="F1311" s="14" t="s">
        <v>3967</v>
      </c>
      <c r="G1311">
        <v>6644444</v>
      </c>
      <c r="H1311">
        <f t="shared" si="26"/>
        <v>9169300</v>
      </c>
      <c r="I1311">
        <f t="shared" si="25"/>
        <v>0.76000000000000023</v>
      </c>
      <c r="J1311" t="s">
        <v>3968</v>
      </c>
      <c r="K1311">
        <v>599800</v>
      </c>
      <c r="L1311" t="s">
        <v>3969</v>
      </c>
      <c r="M1311">
        <v>500000</v>
      </c>
      <c r="N1311" t="s">
        <v>3970</v>
      </c>
      <c r="O1311">
        <v>1000</v>
      </c>
      <c r="P1311" t="s">
        <v>3971</v>
      </c>
      <c r="Q1311">
        <v>1000</v>
      </c>
      <c r="R1311" t="s">
        <v>3972</v>
      </c>
      <c r="S1311">
        <v>1000</v>
      </c>
      <c r="T1311" s="7" t="str">
        <f t="shared" si="24"/>
        <v>hp_9169300;atk_455848;hit_500000;miss_1000;cirt_1000;cirtSub_1000</v>
      </c>
    </row>
    <row r="1312" spans="1:20" x14ac:dyDescent="0.15">
      <c r="A1312" s="16">
        <v>480120</v>
      </c>
      <c r="B1312" s="1" t="s">
        <v>5202</v>
      </c>
      <c r="C1312" s="1">
        <v>1</v>
      </c>
      <c r="D1312" s="1">
        <v>1</v>
      </c>
      <c r="E1312" s="2">
        <v>210</v>
      </c>
      <c r="F1312" s="14" t="s">
        <v>3967</v>
      </c>
      <c r="G1312">
        <v>6733333</v>
      </c>
      <c r="H1312">
        <f t="shared" si="26"/>
        <v>9285300</v>
      </c>
      <c r="I1312">
        <f t="shared" si="25"/>
        <v>0.76000000000000023</v>
      </c>
      <c r="J1312" t="s">
        <v>3968</v>
      </c>
      <c r="K1312">
        <v>608100</v>
      </c>
      <c r="L1312" t="s">
        <v>3969</v>
      </c>
      <c r="M1312">
        <v>500000</v>
      </c>
      <c r="N1312" t="s">
        <v>3970</v>
      </c>
      <c r="O1312">
        <v>1050</v>
      </c>
      <c r="P1312" t="s">
        <v>3971</v>
      </c>
      <c r="Q1312">
        <v>1050</v>
      </c>
      <c r="R1312" t="s">
        <v>3972</v>
      </c>
      <c r="S1312">
        <v>1050</v>
      </c>
      <c r="T1312" s="7" t="str">
        <f t="shared" si="24"/>
        <v>hp_9285300;atk_462156;hit_500000;miss_1050;cirt_1050;cirtSub_1050</v>
      </c>
    </row>
    <row r="1313" spans="1:20" x14ac:dyDescent="0.15">
      <c r="A1313" s="16">
        <v>480121</v>
      </c>
      <c r="B1313" s="1" t="s">
        <v>5203</v>
      </c>
      <c r="C1313" s="1">
        <v>1</v>
      </c>
      <c r="D1313" s="1">
        <v>1</v>
      </c>
      <c r="E1313" s="2">
        <v>210</v>
      </c>
      <c r="F1313" s="14" t="s">
        <v>3967</v>
      </c>
      <c r="G1313">
        <v>6822222</v>
      </c>
      <c r="H1313">
        <f t="shared" si="26"/>
        <v>9407800</v>
      </c>
      <c r="I1313">
        <f t="shared" si="25"/>
        <v>0.76000000000000023</v>
      </c>
      <c r="J1313" t="s">
        <v>3968</v>
      </c>
      <c r="K1313">
        <v>616400</v>
      </c>
      <c r="L1313" t="s">
        <v>3969</v>
      </c>
      <c r="M1313">
        <v>500000</v>
      </c>
      <c r="N1313" t="s">
        <v>3970</v>
      </c>
      <c r="O1313">
        <v>1050</v>
      </c>
      <c r="P1313" t="s">
        <v>3971</v>
      </c>
      <c r="Q1313">
        <v>1050</v>
      </c>
      <c r="R1313" t="s">
        <v>3972</v>
      </c>
      <c r="S1313">
        <v>1050</v>
      </c>
      <c r="T1313" s="7" t="str">
        <f t="shared" si="24"/>
        <v>hp_9407800;atk_468464;hit_500000;miss_1050;cirt_1050;cirtSub_1050</v>
      </c>
    </row>
    <row r="1314" spans="1:20" x14ac:dyDescent="0.15">
      <c r="A1314" s="16">
        <v>480122</v>
      </c>
      <c r="B1314" s="1" t="s">
        <v>5204</v>
      </c>
      <c r="C1314" s="1">
        <v>1</v>
      </c>
      <c r="D1314" s="1">
        <v>1</v>
      </c>
      <c r="E1314" s="2">
        <v>210</v>
      </c>
      <c r="F1314" s="14" t="s">
        <v>3967</v>
      </c>
      <c r="G1314">
        <v>6933333</v>
      </c>
      <c r="H1314">
        <f t="shared" si="26"/>
        <v>9561100</v>
      </c>
      <c r="I1314">
        <f t="shared" si="25"/>
        <v>0.76000000000000023</v>
      </c>
      <c r="J1314" t="s">
        <v>3968</v>
      </c>
      <c r="K1314">
        <v>624700</v>
      </c>
      <c r="L1314" t="s">
        <v>3969</v>
      </c>
      <c r="M1314">
        <v>500000</v>
      </c>
      <c r="N1314" t="s">
        <v>3970</v>
      </c>
      <c r="O1314">
        <v>1050</v>
      </c>
      <c r="P1314" t="s">
        <v>3971</v>
      </c>
      <c r="Q1314">
        <v>1050</v>
      </c>
      <c r="R1314" t="s">
        <v>3972</v>
      </c>
      <c r="S1314">
        <v>1050</v>
      </c>
      <c r="T1314" s="7" t="str">
        <f t="shared" si="24"/>
        <v>hp_9561100;atk_474772;hit_500000;miss_1050;cirt_1050;cirtSub_1050</v>
      </c>
    </row>
    <row r="1315" spans="1:20" x14ac:dyDescent="0.15">
      <c r="A1315" s="16">
        <v>480123</v>
      </c>
      <c r="B1315" s="1" t="s">
        <v>5205</v>
      </c>
      <c r="C1315" s="1">
        <v>1</v>
      </c>
      <c r="D1315" s="1">
        <v>1</v>
      </c>
      <c r="E1315" s="2">
        <v>210</v>
      </c>
      <c r="F1315" s="14" t="s">
        <v>3967</v>
      </c>
      <c r="G1315">
        <v>7022222</v>
      </c>
      <c r="H1315">
        <f t="shared" si="26"/>
        <v>9683600</v>
      </c>
      <c r="I1315">
        <f t="shared" si="25"/>
        <v>0.76000000000000023</v>
      </c>
      <c r="J1315" t="s">
        <v>3968</v>
      </c>
      <c r="K1315">
        <v>633000</v>
      </c>
      <c r="L1315" t="s">
        <v>3969</v>
      </c>
      <c r="M1315">
        <v>500000</v>
      </c>
      <c r="N1315" t="s">
        <v>3970</v>
      </c>
      <c r="O1315">
        <v>1050</v>
      </c>
      <c r="P1315" t="s">
        <v>3971</v>
      </c>
      <c r="Q1315">
        <v>1050</v>
      </c>
      <c r="R1315" t="s">
        <v>3972</v>
      </c>
      <c r="S1315">
        <v>1050</v>
      </c>
      <c r="T1315" s="7" t="str">
        <f t="shared" si="24"/>
        <v>hp_9683600;atk_481080;hit_500000;miss_1050;cirt_1050;cirtSub_1050</v>
      </c>
    </row>
    <row r="1316" spans="1:20" x14ac:dyDescent="0.15">
      <c r="A1316" s="16">
        <v>480124</v>
      </c>
      <c r="B1316" s="1" t="s">
        <v>5206</v>
      </c>
      <c r="C1316" s="1">
        <v>1</v>
      </c>
      <c r="D1316" s="1">
        <v>1</v>
      </c>
      <c r="E1316" s="2">
        <v>210</v>
      </c>
      <c r="F1316" s="14" t="s">
        <v>3967</v>
      </c>
      <c r="G1316">
        <v>7111111</v>
      </c>
      <c r="H1316">
        <f t="shared" si="26"/>
        <v>9806200</v>
      </c>
      <c r="I1316">
        <f t="shared" si="25"/>
        <v>0.76000000000000023</v>
      </c>
      <c r="J1316" t="s">
        <v>3968</v>
      </c>
      <c r="K1316">
        <v>641300</v>
      </c>
      <c r="L1316" t="s">
        <v>3969</v>
      </c>
      <c r="M1316">
        <v>500000</v>
      </c>
      <c r="N1316" t="s">
        <v>3970</v>
      </c>
      <c r="O1316">
        <v>1050</v>
      </c>
      <c r="P1316" t="s">
        <v>3971</v>
      </c>
      <c r="Q1316">
        <v>1050</v>
      </c>
      <c r="R1316" t="s">
        <v>3972</v>
      </c>
      <c r="S1316">
        <v>1050</v>
      </c>
      <c r="T1316" s="7" t="str">
        <f t="shared" si="24"/>
        <v>hp_9806200;atk_487388;hit_500000;miss_1050;cirt_1050;cirtSub_1050</v>
      </c>
    </row>
    <row r="1317" spans="1:20" x14ac:dyDescent="0.15">
      <c r="A1317" s="16">
        <v>480125</v>
      </c>
      <c r="B1317" s="1" t="s">
        <v>5207</v>
      </c>
      <c r="C1317" s="1">
        <v>1</v>
      </c>
      <c r="D1317" s="1">
        <v>1</v>
      </c>
      <c r="E1317" s="2">
        <v>210</v>
      </c>
      <c r="F1317" s="14" t="s">
        <v>3967</v>
      </c>
      <c r="G1317">
        <v>7200000</v>
      </c>
      <c r="H1317">
        <f t="shared" si="26"/>
        <v>9928800</v>
      </c>
      <c r="I1317">
        <f t="shared" si="25"/>
        <v>0.76000000000000023</v>
      </c>
      <c r="J1317" t="s">
        <v>3968</v>
      </c>
      <c r="K1317">
        <v>649600</v>
      </c>
      <c r="L1317" t="s">
        <v>3969</v>
      </c>
      <c r="M1317">
        <v>500000</v>
      </c>
      <c r="N1317" t="s">
        <v>3970</v>
      </c>
      <c r="O1317">
        <v>1050</v>
      </c>
      <c r="P1317" t="s">
        <v>3971</v>
      </c>
      <c r="Q1317">
        <v>1050</v>
      </c>
      <c r="R1317" t="s">
        <v>3972</v>
      </c>
      <c r="S1317">
        <v>1050</v>
      </c>
      <c r="T1317" s="7" t="str">
        <f t="shared" si="24"/>
        <v>hp_9928800;atk_493696;hit_500000;miss_1050;cirt_1050;cirtSub_1050</v>
      </c>
    </row>
    <row r="1318" spans="1:20" x14ac:dyDescent="0.15">
      <c r="A1318" s="16">
        <v>480126</v>
      </c>
      <c r="B1318" s="1" t="s">
        <v>5208</v>
      </c>
      <c r="C1318" s="1">
        <v>1</v>
      </c>
      <c r="D1318" s="1">
        <v>1</v>
      </c>
      <c r="E1318" s="2">
        <v>220</v>
      </c>
      <c r="F1318" s="14" t="s">
        <v>3967</v>
      </c>
      <c r="G1318">
        <v>7288889</v>
      </c>
      <c r="H1318">
        <f t="shared" si="26"/>
        <v>10044100</v>
      </c>
      <c r="I1318">
        <f t="shared" si="25"/>
        <v>0.78000000000000025</v>
      </c>
      <c r="J1318" t="s">
        <v>3968</v>
      </c>
      <c r="K1318">
        <v>657900</v>
      </c>
      <c r="L1318" t="s">
        <v>3969</v>
      </c>
      <c r="M1318">
        <v>500000</v>
      </c>
      <c r="N1318" t="s">
        <v>3970</v>
      </c>
      <c r="O1318">
        <v>1100</v>
      </c>
      <c r="P1318" t="s">
        <v>3971</v>
      </c>
      <c r="Q1318">
        <v>1100</v>
      </c>
      <c r="R1318" t="s">
        <v>3972</v>
      </c>
      <c r="S1318">
        <v>1100</v>
      </c>
      <c r="T1318" s="7" t="str">
        <f t="shared" si="24"/>
        <v>hp_10044100;atk_513162;hit_500000;miss_1100;cirt_1100;cirtSub_1100</v>
      </c>
    </row>
    <row r="1319" spans="1:20" x14ac:dyDescent="0.15">
      <c r="A1319" s="16">
        <v>480127</v>
      </c>
      <c r="B1319" s="1" t="s">
        <v>5209</v>
      </c>
      <c r="C1319" s="1">
        <v>1</v>
      </c>
      <c r="D1319" s="1">
        <v>1</v>
      </c>
      <c r="E1319" s="2">
        <v>220</v>
      </c>
      <c r="F1319" s="14" t="s">
        <v>3967</v>
      </c>
      <c r="G1319">
        <v>7377778</v>
      </c>
      <c r="H1319">
        <f t="shared" si="26"/>
        <v>10166600</v>
      </c>
      <c r="I1319">
        <f t="shared" si="25"/>
        <v>0.78000000000000025</v>
      </c>
      <c r="J1319" t="s">
        <v>3968</v>
      </c>
      <c r="K1319">
        <v>666200</v>
      </c>
      <c r="L1319" t="s">
        <v>3969</v>
      </c>
      <c r="M1319">
        <v>500000</v>
      </c>
      <c r="N1319" t="s">
        <v>3970</v>
      </c>
      <c r="O1319">
        <v>1100</v>
      </c>
      <c r="P1319" t="s">
        <v>3971</v>
      </c>
      <c r="Q1319">
        <v>1100</v>
      </c>
      <c r="R1319" t="s">
        <v>3972</v>
      </c>
      <c r="S1319">
        <v>1100</v>
      </c>
      <c r="T1319" s="7" t="str">
        <f t="shared" si="24"/>
        <v>hp_10166600;atk_519636;hit_500000;miss_1100;cirt_1100;cirtSub_1100</v>
      </c>
    </row>
    <row r="1320" spans="1:20" x14ac:dyDescent="0.15">
      <c r="A1320" s="16">
        <v>480128</v>
      </c>
      <c r="B1320" s="1" t="s">
        <v>5210</v>
      </c>
      <c r="C1320" s="1">
        <v>1</v>
      </c>
      <c r="D1320" s="1">
        <v>1</v>
      </c>
      <c r="E1320" s="2">
        <v>220</v>
      </c>
      <c r="F1320" s="14" t="s">
        <v>3967</v>
      </c>
      <c r="G1320">
        <v>7466667</v>
      </c>
      <c r="H1320">
        <f t="shared" si="26"/>
        <v>10289100</v>
      </c>
      <c r="I1320">
        <f t="shared" si="25"/>
        <v>0.78000000000000025</v>
      </c>
      <c r="J1320" t="s">
        <v>3968</v>
      </c>
      <c r="K1320">
        <v>674500</v>
      </c>
      <c r="L1320" t="s">
        <v>3969</v>
      </c>
      <c r="M1320">
        <v>500000</v>
      </c>
      <c r="N1320" t="s">
        <v>3970</v>
      </c>
      <c r="O1320">
        <v>1100</v>
      </c>
      <c r="P1320" t="s">
        <v>3971</v>
      </c>
      <c r="Q1320">
        <v>1100</v>
      </c>
      <c r="R1320" t="s">
        <v>3972</v>
      </c>
      <c r="S1320">
        <v>1100</v>
      </c>
      <c r="T1320" s="7" t="str">
        <f t="shared" si="24"/>
        <v>hp_10289100;atk_526110;hit_500000;miss_1100;cirt_1100;cirtSub_1100</v>
      </c>
    </row>
    <row r="1321" spans="1:20" x14ac:dyDescent="0.15">
      <c r="A1321" s="16">
        <v>480129</v>
      </c>
      <c r="B1321" s="1" t="s">
        <v>5211</v>
      </c>
      <c r="C1321" s="1">
        <v>1</v>
      </c>
      <c r="D1321" s="1">
        <v>1</v>
      </c>
      <c r="E1321" s="2">
        <v>220</v>
      </c>
      <c r="F1321" s="14" t="s">
        <v>3967</v>
      </c>
      <c r="G1321">
        <v>7555556</v>
      </c>
      <c r="H1321">
        <f t="shared" si="26"/>
        <v>10411600</v>
      </c>
      <c r="I1321">
        <f t="shared" si="25"/>
        <v>0.78000000000000025</v>
      </c>
      <c r="J1321" t="s">
        <v>3968</v>
      </c>
      <c r="K1321">
        <v>682800</v>
      </c>
      <c r="L1321" t="s">
        <v>3969</v>
      </c>
      <c r="M1321">
        <v>500000</v>
      </c>
      <c r="N1321" t="s">
        <v>3970</v>
      </c>
      <c r="O1321">
        <v>1100</v>
      </c>
      <c r="P1321" t="s">
        <v>3971</v>
      </c>
      <c r="Q1321">
        <v>1100</v>
      </c>
      <c r="R1321" t="s">
        <v>3972</v>
      </c>
      <c r="S1321">
        <v>1100</v>
      </c>
      <c r="T1321" s="7" t="str">
        <f t="shared" ref="T1321:T1384" si="27">F1321&amp;"_"&amp;H1321&amp;";"&amp;J1321&amp;"_"&amp;INT(K1321*I1321)&amp;";"&amp;L1321&amp;"_"&amp;M1321&amp;";"&amp;N1321&amp;"_"&amp;O1321&amp;";"&amp;P1321&amp;"_"&amp;Q1321&amp;";"&amp;R1321&amp;"_"&amp;S1321</f>
        <v>hp_10411600;atk_532584;hit_500000;miss_1100;cirt_1100;cirtSub_1100</v>
      </c>
    </row>
    <row r="1322" spans="1:20" x14ac:dyDescent="0.15">
      <c r="A1322" s="16">
        <v>480130</v>
      </c>
      <c r="B1322" s="1" t="s">
        <v>5212</v>
      </c>
      <c r="C1322" s="1">
        <v>1</v>
      </c>
      <c r="D1322" s="1">
        <v>1</v>
      </c>
      <c r="E1322" s="2">
        <v>220</v>
      </c>
      <c r="F1322" s="14" t="s">
        <v>3967</v>
      </c>
      <c r="G1322">
        <v>7644444</v>
      </c>
      <c r="H1322">
        <f t="shared" si="26"/>
        <v>10534000</v>
      </c>
      <c r="I1322">
        <f t="shared" si="25"/>
        <v>0.78000000000000025</v>
      </c>
      <c r="J1322" t="s">
        <v>3968</v>
      </c>
      <c r="K1322">
        <v>691100</v>
      </c>
      <c r="L1322" t="s">
        <v>3969</v>
      </c>
      <c r="M1322">
        <v>500000</v>
      </c>
      <c r="N1322" t="s">
        <v>3970</v>
      </c>
      <c r="O1322">
        <v>1100</v>
      </c>
      <c r="P1322" t="s">
        <v>3971</v>
      </c>
      <c r="Q1322">
        <v>1100</v>
      </c>
      <c r="R1322" t="s">
        <v>3972</v>
      </c>
      <c r="S1322">
        <v>1100</v>
      </c>
      <c r="T1322" s="7" t="str">
        <f t="shared" si="27"/>
        <v>hp_10534000;atk_539058;hit_500000;miss_1100;cirt_1100;cirtSub_1100</v>
      </c>
    </row>
    <row r="1323" spans="1:20" x14ac:dyDescent="0.15">
      <c r="A1323" s="16">
        <v>480131</v>
      </c>
      <c r="B1323" s="1" t="s">
        <v>5213</v>
      </c>
      <c r="C1323" s="1">
        <v>1</v>
      </c>
      <c r="D1323" s="1">
        <v>1</v>
      </c>
      <c r="E1323" s="2">
        <v>220</v>
      </c>
      <c r="F1323" s="14" t="s">
        <v>3967</v>
      </c>
      <c r="G1323">
        <v>7733333</v>
      </c>
      <c r="H1323">
        <f t="shared" si="26"/>
        <v>10656500</v>
      </c>
      <c r="I1323">
        <f t="shared" si="25"/>
        <v>0.78000000000000025</v>
      </c>
      <c r="J1323" t="s">
        <v>3968</v>
      </c>
      <c r="K1323">
        <v>700000</v>
      </c>
      <c r="L1323" t="s">
        <v>3969</v>
      </c>
      <c r="M1323">
        <v>500000</v>
      </c>
      <c r="N1323" t="s">
        <v>3970</v>
      </c>
      <c r="O1323">
        <v>1100</v>
      </c>
      <c r="P1323" t="s">
        <v>3971</v>
      </c>
      <c r="Q1323">
        <v>1100</v>
      </c>
      <c r="R1323" t="s">
        <v>3972</v>
      </c>
      <c r="S1323">
        <v>1100</v>
      </c>
      <c r="T1323" s="7" t="str">
        <f t="shared" si="27"/>
        <v>hp_10656500;atk_546000;hit_500000;miss_1100;cirt_1100;cirtSub_1100</v>
      </c>
    </row>
    <row r="1324" spans="1:20" x14ac:dyDescent="0.15">
      <c r="A1324" s="16">
        <v>480132</v>
      </c>
      <c r="B1324" s="1" t="s">
        <v>5214</v>
      </c>
      <c r="C1324" s="1">
        <v>1</v>
      </c>
      <c r="D1324" s="1">
        <v>1</v>
      </c>
      <c r="E1324" s="2">
        <v>230</v>
      </c>
      <c r="F1324" s="14" t="s">
        <v>3967</v>
      </c>
      <c r="G1324">
        <v>7822222</v>
      </c>
      <c r="H1324">
        <f t="shared" si="26"/>
        <v>10771200</v>
      </c>
      <c r="I1324">
        <f t="shared" si="25"/>
        <v>0.78000000000000025</v>
      </c>
      <c r="J1324" t="s">
        <v>3968</v>
      </c>
      <c r="K1324">
        <v>709500</v>
      </c>
      <c r="L1324" t="s">
        <v>3969</v>
      </c>
      <c r="M1324">
        <v>500000</v>
      </c>
      <c r="N1324" t="s">
        <v>3970</v>
      </c>
      <c r="O1324">
        <v>1150</v>
      </c>
      <c r="P1324" t="s">
        <v>3971</v>
      </c>
      <c r="Q1324">
        <v>1150</v>
      </c>
      <c r="R1324" t="s">
        <v>3972</v>
      </c>
      <c r="S1324">
        <v>1150</v>
      </c>
      <c r="T1324" s="7" t="str">
        <f t="shared" si="27"/>
        <v>hp_10771200;atk_553410;hit_500000;miss_1150;cirt_1150;cirtSub_1150</v>
      </c>
    </row>
    <row r="1325" spans="1:20" x14ac:dyDescent="0.15">
      <c r="A1325" s="16">
        <v>480133</v>
      </c>
      <c r="B1325" s="1" t="s">
        <v>5215</v>
      </c>
      <c r="C1325" s="1">
        <v>1</v>
      </c>
      <c r="D1325" s="1">
        <v>1</v>
      </c>
      <c r="E1325" s="2">
        <v>230</v>
      </c>
      <c r="F1325" s="14" t="s">
        <v>3967</v>
      </c>
      <c r="G1325">
        <v>7933333</v>
      </c>
      <c r="H1325">
        <f t="shared" si="26"/>
        <v>10924200</v>
      </c>
      <c r="I1325">
        <f t="shared" si="25"/>
        <v>0.78000000000000025</v>
      </c>
      <c r="J1325" t="s">
        <v>3968</v>
      </c>
      <c r="K1325">
        <v>719000</v>
      </c>
      <c r="L1325" t="s">
        <v>3969</v>
      </c>
      <c r="M1325">
        <v>500000</v>
      </c>
      <c r="N1325" t="s">
        <v>3970</v>
      </c>
      <c r="O1325">
        <v>1150</v>
      </c>
      <c r="P1325" t="s">
        <v>3971</v>
      </c>
      <c r="Q1325">
        <v>1150</v>
      </c>
      <c r="R1325" t="s">
        <v>3972</v>
      </c>
      <c r="S1325">
        <v>1150</v>
      </c>
      <c r="T1325" s="7" t="str">
        <f t="shared" si="27"/>
        <v>hp_10924200;atk_560820;hit_500000;miss_1150;cirt_1150;cirtSub_1150</v>
      </c>
    </row>
    <row r="1326" spans="1:20" x14ac:dyDescent="0.15">
      <c r="A1326" s="16">
        <v>480134</v>
      </c>
      <c r="B1326" s="1" t="s">
        <v>5216</v>
      </c>
      <c r="C1326" s="1">
        <v>1</v>
      </c>
      <c r="D1326" s="1">
        <v>1</v>
      </c>
      <c r="E1326" s="2">
        <v>230</v>
      </c>
      <c r="F1326" s="14" t="s">
        <v>3967</v>
      </c>
      <c r="G1326">
        <v>8022222</v>
      </c>
      <c r="H1326">
        <f t="shared" si="26"/>
        <v>11046600</v>
      </c>
      <c r="I1326">
        <f t="shared" si="25"/>
        <v>0.78000000000000025</v>
      </c>
      <c r="J1326" t="s">
        <v>3968</v>
      </c>
      <c r="K1326">
        <v>728500</v>
      </c>
      <c r="L1326" t="s">
        <v>3969</v>
      </c>
      <c r="M1326">
        <v>500000</v>
      </c>
      <c r="N1326" t="s">
        <v>3970</v>
      </c>
      <c r="O1326">
        <v>1150</v>
      </c>
      <c r="P1326" t="s">
        <v>3971</v>
      </c>
      <c r="Q1326">
        <v>1150</v>
      </c>
      <c r="R1326" t="s">
        <v>3972</v>
      </c>
      <c r="S1326">
        <v>1150</v>
      </c>
      <c r="T1326" s="7" t="str">
        <f t="shared" si="27"/>
        <v>hp_11046600;atk_568230;hit_500000;miss_1150;cirt_1150;cirtSub_1150</v>
      </c>
    </row>
    <row r="1327" spans="1:20" x14ac:dyDescent="0.15">
      <c r="A1327" s="16">
        <v>480135</v>
      </c>
      <c r="B1327" s="1" t="s">
        <v>5217</v>
      </c>
      <c r="C1327" s="1">
        <v>1</v>
      </c>
      <c r="D1327" s="1">
        <v>1</v>
      </c>
      <c r="E1327" s="2">
        <v>230</v>
      </c>
      <c r="F1327" s="14" t="s">
        <v>3967</v>
      </c>
      <c r="G1327">
        <v>8111111</v>
      </c>
      <c r="H1327">
        <f t="shared" si="26"/>
        <v>11169000</v>
      </c>
      <c r="I1327">
        <f t="shared" si="25"/>
        <v>0.8</v>
      </c>
      <c r="J1327" t="s">
        <v>3968</v>
      </c>
      <c r="K1327">
        <v>738000</v>
      </c>
      <c r="L1327" t="s">
        <v>3969</v>
      </c>
      <c r="M1327">
        <v>500000</v>
      </c>
      <c r="N1327" t="s">
        <v>3970</v>
      </c>
      <c r="O1327">
        <v>1150</v>
      </c>
      <c r="P1327" t="s">
        <v>3971</v>
      </c>
      <c r="Q1327">
        <v>1150</v>
      </c>
      <c r="R1327" t="s">
        <v>3972</v>
      </c>
      <c r="S1327">
        <v>1150</v>
      </c>
      <c r="T1327" s="7" t="str">
        <f t="shared" si="27"/>
        <v>hp_11169000;atk_590400;hit_500000;miss_1150;cirt_1150;cirtSub_1150</v>
      </c>
    </row>
    <row r="1328" spans="1:20" x14ac:dyDescent="0.15">
      <c r="A1328" s="16">
        <v>480136</v>
      </c>
      <c r="B1328" s="1" t="s">
        <v>5218</v>
      </c>
      <c r="C1328" s="1">
        <v>1</v>
      </c>
      <c r="D1328" s="1">
        <v>1</v>
      </c>
      <c r="E1328" s="2">
        <v>230</v>
      </c>
      <c r="F1328" s="14" t="s">
        <v>3967</v>
      </c>
      <c r="G1328">
        <v>8200000</v>
      </c>
      <c r="H1328">
        <f t="shared" si="26"/>
        <v>11291400</v>
      </c>
      <c r="I1328">
        <f t="shared" si="25"/>
        <v>0.8</v>
      </c>
      <c r="J1328" t="s">
        <v>3968</v>
      </c>
      <c r="K1328">
        <v>747500</v>
      </c>
      <c r="L1328" t="s">
        <v>3969</v>
      </c>
      <c r="M1328">
        <v>500000</v>
      </c>
      <c r="N1328" t="s">
        <v>3970</v>
      </c>
      <c r="O1328">
        <v>1150</v>
      </c>
      <c r="P1328" t="s">
        <v>3971</v>
      </c>
      <c r="Q1328">
        <v>1150</v>
      </c>
      <c r="R1328" t="s">
        <v>3972</v>
      </c>
      <c r="S1328">
        <v>1150</v>
      </c>
      <c r="T1328" s="7" t="str">
        <f t="shared" si="27"/>
        <v>hp_11291400;atk_598000;hit_500000;miss_1150;cirt_1150;cirtSub_1150</v>
      </c>
    </row>
    <row r="1329" spans="1:20" x14ac:dyDescent="0.15">
      <c r="A1329" s="16">
        <v>480137</v>
      </c>
      <c r="B1329" s="1" t="s">
        <v>5219</v>
      </c>
      <c r="C1329" s="1">
        <v>1</v>
      </c>
      <c r="D1329" s="1">
        <v>1</v>
      </c>
      <c r="E1329" s="2">
        <v>230</v>
      </c>
      <c r="F1329" s="14" t="s">
        <v>3967</v>
      </c>
      <c r="G1329">
        <v>8288889</v>
      </c>
      <c r="H1329">
        <f t="shared" si="26"/>
        <v>11413800</v>
      </c>
      <c r="I1329">
        <f t="shared" si="25"/>
        <v>0.8</v>
      </c>
      <c r="J1329" t="s">
        <v>3968</v>
      </c>
      <c r="K1329">
        <v>757000</v>
      </c>
      <c r="L1329" t="s">
        <v>3969</v>
      </c>
      <c r="M1329">
        <v>500000</v>
      </c>
      <c r="N1329" t="s">
        <v>3970</v>
      </c>
      <c r="O1329">
        <v>1150</v>
      </c>
      <c r="P1329" t="s">
        <v>3971</v>
      </c>
      <c r="Q1329">
        <v>1150</v>
      </c>
      <c r="R1329" t="s">
        <v>3972</v>
      </c>
      <c r="S1329">
        <v>1150</v>
      </c>
      <c r="T1329" s="7" t="str">
        <f t="shared" si="27"/>
        <v>hp_11413800;atk_605600;hit_500000;miss_1150;cirt_1150;cirtSub_1150</v>
      </c>
    </row>
    <row r="1330" spans="1:20" x14ac:dyDescent="0.15">
      <c r="A1330" s="16">
        <v>480138</v>
      </c>
      <c r="B1330" s="1" t="s">
        <v>5220</v>
      </c>
      <c r="C1330" s="1">
        <v>1</v>
      </c>
      <c r="D1330" s="1">
        <v>1</v>
      </c>
      <c r="E1330" s="2">
        <v>240</v>
      </c>
      <c r="F1330" s="14" t="s">
        <v>3967</v>
      </c>
      <c r="G1330">
        <v>8377778</v>
      </c>
      <c r="H1330">
        <f t="shared" si="26"/>
        <v>11527800</v>
      </c>
      <c r="I1330">
        <f t="shared" ref="I1330:I1393" si="28">MIN(I1321+0.02,0.8)</f>
        <v>0.8</v>
      </c>
      <c r="J1330" t="s">
        <v>3968</v>
      </c>
      <c r="K1330">
        <v>766500</v>
      </c>
      <c r="L1330" t="s">
        <v>3969</v>
      </c>
      <c r="M1330">
        <v>500000</v>
      </c>
      <c r="N1330" t="s">
        <v>3970</v>
      </c>
      <c r="O1330">
        <v>1200</v>
      </c>
      <c r="P1330" t="s">
        <v>3971</v>
      </c>
      <c r="Q1330">
        <v>1200</v>
      </c>
      <c r="R1330" t="s">
        <v>3972</v>
      </c>
      <c r="S1330">
        <v>1200</v>
      </c>
      <c r="T1330" s="7" t="str">
        <f t="shared" si="27"/>
        <v>hp_11527800;atk_613200;hit_500000;miss_1200;cirt_1200;cirtSub_1200</v>
      </c>
    </row>
    <row r="1331" spans="1:20" x14ac:dyDescent="0.15">
      <c r="A1331" s="16">
        <v>480139</v>
      </c>
      <c r="B1331" s="1" t="s">
        <v>5221</v>
      </c>
      <c r="C1331" s="1">
        <v>1</v>
      </c>
      <c r="D1331" s="1">
        <v>1</v>
      </c>
      <c r="E1331" s="2">
        <v>240</v>
      </c>
      <c r="F1331" s="14" t="s">
        <v>3967</v>
      </c>
      <c r="G1331">
        <v>8466667</v>
      </c>
      <c r="H1331">
        <f t="shared" si="26"/>
        <v>11650100</v>
      </c>
      <c r="I1331">
        <f t="shared" si="28"/>
        <v>0.8</v>
      </c>
      <c r="J1331" t="s">
        <v>3968</v>
      </c>
      <c r="K1331">
        <v>776000</v>
      </c>
      <c r="L1331" t="s">
        <v>3969</v>
      </c>
      <c r="M1331">
        <v>500000</v>
      </c>
      <c r="N1331" t="s">
        <v>3970</v>
      </c>
      <c r="O1331">
        <v>1200</v>
      </c>
      <c r="P1331" t="s">
        <v>3971</v>
      </c>
      <c r="Q1331">
        <v>1200</v>
      </c>
      <c r="R1331" t="s">
        <v>3972</v>
      </c>
      <c r="S1331">
        <v>1200</v>
      </c>
      <c r="T1331" s="7" t="str">
        <f t="shared" si="27"/>
        <v>hp_11650100;atk_620800;hit_500000;miss_1200;cirt_1200;cirtSub_1200</v>
      </c>
    </row>
    <row r="1332" spans="1:20" x14ac:dyDescent="0.15">
      <c r="A1332" s="16">
        <v>480140</v>
      </c>
      <c r="B1332" s="1" t="s">
        <v>5222</v>
      </c>
      <c r="C1332" s="1">
        <v>1</v>
      </c>
      <c r="D1332" s="1">
        <v>1</v>
      </c>
      <c r="E1332" s="2">
        <v>240</v>
      </c>
      <c r="F1332" s="14" t="s">
        <v>3967</v>
      </c>
      <c r="G1332">
        <v>8555556</v>
      </c>
      <c r="H1332">
        <f t="shared" si="26"/>
        <v>11772400</v>
      </c>
      <c r="I1332">
        <f t="shared" si="28"/>
        <v>0.8</v>
      </c>
      <c r="J1332" t="s">
        <v>3968</v>
      </c>
      <c r="K1332">
        <v>785500</v>
      </c>
      <c r="L1332" t="s">
        <v>3969</v>
      </c>
      <c r="M1332">
        <v>500000</v>
      </c>
      <c r="N1332" t="s">
        <v>3970</v>
      </c>
      <c r="O1332">
        <v>1200</v>
      </c>
      <c r="P1332" t="s">
        <v>3971</v>
      </c>
      <c r="Q1332">
        <v>1200</v>
      </c>
      <c r="R1332" t="s">
        <v>3972</v>
      </c>
      <c r="S1332">
        <v>1200</v>
      </c>
      <c r="T1332" s="7" t="str">
        <f t="shared" si="27"/>
        <v>hp_11772400;atk_628400;hit_500000;miss_1200;cirt_1200;cirtSub_1200</v>
      </c>
    </row>
    <row r="1333" spans="1:20" x14ac:dyDescent="0.15">
      <c r="A1333" s="16">
        <v>480141</v>
      </c>
      <c r="B1333" s="1" t="s">
        <v>5223</v>
      </c>
      <c r="C1333" s="1">
        <v>1</v>
      </c>
      <c r="D1333" s="1">
        <v>1</v>
      </c>
      <c r="E1333" s="2">
        <v>240</v>
      </c>
      <c r="F1333" s="14" t="s">
        <v>3967</v>
      </c>
      <c r="G1333">
        <v>8644444</v>
      </c>
      <c r="H1333">
        <f t="shared" si="26"/>
        <v>11894800</v>
      </c>
      <c r="I1333">
        <f t="shared" si="28"/>
        <v>0.8</v>
      </c>
      <c r="J1333" t="s">
        <v>3968</v>
      </c>
      <c r="K1333">
        <v>795000</v>
      </c>
      <c r="L1333" t="s">
        <v>3969</v>
      </c>
      <c r="M1333">
        <v>500000</v>
      </c>
      <c r="N1333" t="s">
        <v>3970</v>
      </c>
      <c r="O1333">
        <v>1200</v>
      </c>
      <c r="P1333" t="s">
        <v>3971</v>
      </c>
      <c r="Q1333">
        <v>1200</v>
      </c>
      <c r="R1333" t="s">
        <v>3972</v>
      </c>
      <c r="S1333">
        <v>1200</v>
      </c>
      <c r="T1333" s="7" t="str">
        <f t="shared" si="27"/>
        <v>hp_11894800;atk_636000;hit_500000;miss_1200;cirt_1200;cirtSub_1200</v>
      </c>
    </row>
    <row r="1334" spans="1:20" x14ac:dyDescent="0.15">
      <c r="A1334" s="16">
        <v>480142</v>
      </c>
      <c r="B1334" s="1" t="s">
        <v>5224</v>
      </c>
      <c r="C1334" s="1">
        <v>1</v>
      </c>
      <c r="D1334" s="1">
        <v>1</v>
      </c>
      <c r="E1334" s="2">
        <v>240</v>
      </c>
      <c r="F1334" s="14" t="s">
        <v>3967</v>
      </c>
      <c r="G1334">
        <v>8755556</v>
      </c>
      <c r="H1334">
        <f t="shared" si="26"/>
        <v>12047600</v>
      </c>
      <c r="I1334">
        <f t="shared" si="28"/>
        <v>0.8</v>
      </c>
      <c r="J1334" t="s">
        <v>3968</v>
      </c>
      <c r="K1334">
        <v>804500</v>
      </c>
      <c r="L1334" t="s">
        <v>3969</v>
      </c>
      <c r="M1334">
        <v>500000</v>
      </c>
      <c r="N1334" t="s">
        <v>3970</v>
      </c>
      <c r="O1334">
        <v>1200</v>
      </c>
      <c r="P1334" t="s">
        <v>3971</v>
      </c>
      <c r="Q1334">
        <v>1200</v>
      </c>
      <c r="R1334" t="s">
        <v>3972</v>
      </c>
      <c r="S1334">
        <v>1200</v>
      </c>
      <c r="T1334" s="7" t="str">
        <f t="shared" si="27"/>
        <v>hp_12047600;atk_643600;hit_500000;miss_1200;cirt_1200;cirtSub_1200</v>
      </c>
    </row>
    <row r="1335" spans="1:20" x14ac:dyDescent="0.15">
      <c r="A1335" s="16">
        <v>480143</v>
      </c>
      <c r="B1335" s="1" t="s">
        <v>5225</v>
      </c>
      <c r="C1335" s="1">
        <v>1</v>
      </c>
      <c r="D1335" s="1">
        <v>1</v>
      </c>
      <c r="E1335" s="2">
        <v>240</v>
      </c>
      <c r="F1335" s="14" t="s">
        <v>3967</v>
      </c>
      <c r="G1335">
        <v>8866667</v>
      </c>
      <c r="H1335">
        <f t="shared" si="26"/>
        <v>12200500</v>
      </c>
      <c r="I1335">
        <f t="shared" si="28"/>
        <v>0.8</v>
      </c>
      <c r="J1335" t="s">
        <v>3968</v>
      </c>
      <c r="K1335">
        <v>814000</v>
      </c>
      <c r="L1335" t="s">
        <v>3969</v>
      </c>
      <c r="M1335">
        <v>500000</v>
      </c>
      <c r="N1335" t="s">
        <v>3970</v>
      </c>
      <c r="O1335">
        <v>1200</v>
      </c>
      <c r="P1335" t="s">
        <v>3971</v>
      </c>
      <c r="Q1335">
        <v>1200</v>
      </c>
      <c r="R1335" t="s">
        <v>3972</v>
      </c>
      <c r="S1335">
        <v>1200</v>
      </c>
      <c r="T1335" s="7" t="str">
        <f t="shared" si="27"/>
        <v>hp_12200500;atk_651200;hit_500000;miss_1200;cirt_1200;cirtSub_1200</v>
      </c>
    </row>
    <row r="1336" spans="1:20" x14ac:dyDescent="0.15">
      <c r="A1336" s="16">
        <v>480144</v>
      </c>
      <c r="B1336" s="1" t="s">
        <v>5226</v>
      </c>
      <c r="C1336" s="1">
        <v>1</v>
      </c>
      <c r="D1336" s="1">
        <v>1</v>
      </c>
      <c r="E1336" s="2">
        <v>250</v>
      </c>
      <c r="F1336" s="14" t="s">
        <v>3967</v>
      </c>
      <c r="G1336">
        <v>8977778</v>
      </c>
      <c r="H1336">
        <f t="shared" si="26"/>
        <v>12344400</v>
      </c>
      <c r="I1336">
        <f t="shared" si="28"/>
        <v>0.8</v>
      </c>
      <c r="J1336" t="s">
        <v>3968</v>
      </c>
      <c r="K1336">
        <v>823500</v>
      </c>
      <c r="L1336" t="s">
        <v>3969</v>
      </c>
      <c r="M1336">
        <v>500000</v>
      </c>
      <c r="N1336" t="s">
        <v>3970</v>
      </c>
      <c r="O1336">
        <v>1250</v>
      </c>
      <c r="P1336" t="s">
        <v>3971</v>
      </c>
      <c r="Q1336">
        <v>1250</v>
      </c>
      <c r="R1336" t="s">
        <v>3972</v>
      </c>
      <c r="S1336">
        <v>1250</v>
      </c>
      <c r="T1336" s="7" t="str">
        <f t="shared" si="27"/>
        <v>hp_12344400;atk_658800;hit_500000;miss_1250;cirt_1250;cirtSub_1250</v>
      </c>
    </row>
    <row r="1337" spans="1:20" x14ac:dyDescent="0.15">
      <c r="A1337" s="16">
        <v>480145</v>
      </c>
      <c r="B1337" s="1" t="s">
        <v>5227</v>
      </c>
      <c r="C1337" s="1">
        <v>1</v>
      </c>
      <c r="D1337" s="1">
        <v>1</v>
      </c>
      <c r="E1337" s="2">
        <v>250</v>
      </c>
      <c r="F1337" s="14" t="s">
        <v>3967</v>
      </c>
      <c r="G1337">
        <v>9088889</v>
      </c>
      <c r="H1337">
        <f t="shared" si="26"/>
        <v>12497200</v>
      </c>
      <c r="I1337">
        <f t="shared" si="28"/>
        <v>0.8</v>
      </c>
      <c r="J1337" t="s">
        <v>3968</v>
      </c>
      <c r="K1337">
        <v>833000</v>
      </c>
      <c r="L1337" t="s">
        <v>3969</v>
      </c>
      <c r="M1337">
        <v>500000</v>
      </c>
      <c r="N1337" t="s">
        <v>3970</v>
      </c>
      <c r="O1337">
        <v>1250</v>
      </c>
      <c r="P1337" t="s">
        <v>3971</v>
      </c>
      <c r="Q1337">
        <v>1250</v>
      </c>
      <c r="R1337" t="s">
        <v>3972</v>
      </c>
      <c r="S1337">
        <v>1250</v>
      </c>
      <c r="T1337" s="7" t="str">
        <f t="shared" si="27"/>
        <v>hp_12497200;atk_666400;hit_500000;miss_1250;cirt_1250;cirtSub_1250</v>
      </c>
    </row>
    <row r="1338" spans="1:20" x14ac:dyDescent="0.15">
      <c r="A1338" s="16">
        <v>480146</v>
      </c>
      <c r="B1338" s="1" t="s">
        <v>5228</v>
      </c>
      <c r="C1338" s="1">
        <v>1</v>
      </c>
      <c r="D1338" s="1">
        <v>1</v>
      </c>
      <c r="E1338" s="2">
        <v>250</v>
      </c>
      <c r="F1338" s="14" t="s">
        <v>3967</v>
      </c>
      <c r="G1338">
        <v>9200000</v>
      </c>
      <c r="H1338">
        <f t="shared" si="26"/>
        <v>12650000</v>
      </c>
      <c r="I1338">
        <f t="shared" si="28"/>
        <v>0.8</v>
      </c>
      <c r="J1338" t="s">
        <v>3968</v>
      </c>
      <c r="K1338">
        <v>842500</v>
      </c>
      <c r="L1338" t="s">
        <v>3969</v>
      </c>
      <c r="M1338">
        <v>500000</v>
      </c>
      <c r="N1338" t="s">
        <v>3970</v>
      </c>
      <c r="O1338">
        <v>1250</v>
      </c>
      <c r="P1338" t="s">
        <v>3971</v>
      </c>
      <c r="Q1338">
        <v>1250</v>
      </c>
      <c r="R1338" t="s">
        <v>3972</v>
      </c>
      <c r="S1338">
        <v>1250</v>
      </c>
      <c r="T1338" s="7" t="str">
        <f t="shared" si="27"/>
        <v>hp_12650000;atk_674000;hit_500000;miss_1250;cirt_1250;cirtSub_1250</v>
      </c>
    </row>
    <row r="1339" spans="1:20" x14ac:dyDescent="0.15">
      <c r="A1339" s="16">
        <v>480147</v>
      </c>
      <c r="B1339" s="1" t="s">
        <v>5229</v>
      </c>
      <c r="C1339" s="1">
        <v>1</v>
      </c>
      <c r="D1339" s="1">
        <v>1</v>
      </c>
      <c r="E1339" s="2">
        <v>250</v>
      </c>
      <c r="F1339" s="14" t="s">
        <v>3967</v>
      </c>
      <c r="G1339">
        <v>9311111</v>
      </c>
      <c r="H1339">
        <f t="shared" si="26"/>
        <v>12802800</v>
      </c>
      <c r="I1339">
        <f t="shared" si="28"/>
        <v>0.8</v>
      </c>
      <c r="J1339" t="s">
        <v>3968</v>
      </c>
      <c r="K1339">
        <v>852000</v>
      </c>
      <c r="L1339" t="s">
        <v>3969</v>
      </c>
      <c r="M1339">
        <v>500000</v>
      </c>
      <c r="N1339" t="s">
        <v>3970</v>
      </c>
      <c r="O1339">
        <v>1250</v>
      </c>
      <c r="P1339" t="s">
        <v>3971</v>
      </c>
      <c r="Q1339">
        <v>1250</v>
      </c>
      <c r="R1339" t="s">
        <v>3972</v>
      </c>
      <c r="S1339">
        <v>1250</v>
      </c>
      <c r="T1339" s="7" t="str">
        <f t="shared" si="27"/>
        <v>hp_12802800;atk_681600;hit_500000;miss_1250;cirt_1250;cirtSub_1250</v>
      </c>
    </row>
    <row r="1340" spans="1:20" x14ac:dyDescent="0.15">
      <c r="A1340" s="16">
        <v>480148</v>
      </c>
      <c r="B1340" s="1" t="s">
        <v>5230</v>
      </c>
      <c r="C1340" s="1">
        <v>1</v>
      </c>
      <c r="D1340" s="1">
        <v>1</v>
      </c>
      <c r="E1340" s="2">
        <v>250</v>
      </c>
      <c r="F1340" s="14" t="s">
        <v>3967</v>
      </c>
      <c r="G1340">
        <v>9422222</v>
      </c>
      <c r="H1340">
        <f t="shared" si="26"/>
        <v>12955600</v>
      </c>
      <c r="I1340">
        <f t="shared" si="28"/>
        <v>0.8</v>
      </c>
      <c r="J1340" t="s">
        <v>3968</v>
      </c>
      <c r="K1340">
        <v>861500</v>
      </c>
      <c r="L1340" t="s">
        <v>3969</v>
      </c>
      <c r="M1340">
        <v>500000</v>
      </c>
      <c r="N1340" t="s">
        <v>3970</v>
      </c>
      <c r="O1340">
        <v>1250</v>
      </c>
      <c r="P1340" t="s">
        <v>3971</v>
      </c>
      <c r="Q1340">
        <v>1250</v>
      </c>
      <c r="R1340" t="s">
        <v>3972</v>
      </c>
      <c r="S1340">
        <v>1250</v>
      </c>
      <c r="T1340" s="7" t="str">
        <f t="shared" si="27"/>
        <v>hp_12955600;atk_689200;hit_500000;miss_1250;cirt_1250;cirtSub_1250</v>
      </c>
    </row>
    <row r="1341" spans="1:20" x14ac:dyDescent="0.15">
      <c r="A1341" s="16">
        <v>480149</v>
      </c>
      <c r="B1341" s="1" t="s">
        <v>5231</v>
      </c>
      <c r="C1341" s="1">
        <v>1</v>
      </c>
      <c r="D1341" s="1">
        <v>1</v>
      </c>
      <c r="E1341" s="2">
        <v>250</v>
      </c>
      <c r="F1341" s="14" t="s">
        <v>3967</v>
      </c>
      <c r="G1341">
        <v>9533333</v>
      </c>
      <c r="H1341">
        <f t="shared" si="26"/>
        <v>13108300</v>
      </c>
      <c r="I1341">
        <f t="shared" si="28"/>
        <v>0.8</v>
      </c>
      <c r="J1341" t="s">
        <v>3968</v>
      </c>
      <c r="K1341">
        <v>871000</v>
      </c>
      <c r="L1341" t="s">
        <v>3969</v>
      </c>
      <c r="M1341">
        <v>500000</v>
      </c>
      <c r="N1341" t="s">
        <v>3970</v>
      </c>
      <c r="O1341">
        <v>1250</v>
      </c>
      <c r="P1341" t="s">
        <v>3971</v>
      </c>
      <c r="Q1341">
        <v>1250</v>
      </c>
      <c r="R1341" t="s">
        <v>3972</v>
      </c>
      <c r="S1341">
        <v>1250</v>
      </c>
      <c r="T1341" s="7" t="str">
        <f t="shared" si="27"/>
        <v>hp_13108300;atk_696800;hit_500000;miss_1250;cirt_1250;cirtSub_1250</v>
      </c>
    </row>
    <row r="1342" spans="1:20" x14ac:dyDescent="0.15">
      <c r="A1342" s="16">
        <v>480150</v>
      </c>
      <c r="B1342" s="1" t="s">
        <v>5232</v>
      </c>
      <c r="C1342" s="1">
        <v>1</v>
      </c>
      <c r="D1342" s="1">
        <v>1</v>
      </c>
      <c r="E1342" s="2">
        <v>260</v>
      </c>
      <c r="F1342" s="14" t="s">
        <v>3967</v>
      </c>
      <c r="G1342">
        <v>9644444</v>
      </c>
      <c r="H1342">
        <f t="shared" si="26"/>
        <v>13251500</v>
      </c>
      <c r="I1342">
        <f t="shared" si="28"/>
        <v>0.8</v>
      </c>
      <c r="J1342" t="s">
        <v>3968</v>
      </c>
      <c r="K1342">
        <v>880500</v>
      </c>
      <c r="L1342" t="s">
        <v>3969</v>
      </c>
      <c r="M1342">
        <v>500000</v>
      </c>
      <c r="N1342" t="s">
        <v>3970</v>
      </c>
      <c r="O1342">
        <v>1300</v>
      </c>
      <c r="P1342" t="s">
        <v>3971</v>
      </c>
      <c r="Q1342">
        <v>1300</v>
      </c>
      <c r="R1342" t="s">
        <v>3972</v>
      </c>
      <c r="S1342">
        <v>1300</v>
      </c>
      <c r="T1342" s="7" t="str">
        <f t="shared" si="27"/>
        <v>hp_13251500;atk_704400;hit_500000;miss_1300;cirt_1300;cirtSub_1300</v>
      </c>
    </row>
    <row r="1343" spans="1:20" x14ac:dyDescent="0.15">
      <c r="A1343" s="16">
        <v>480151</v>
      </c>
      <c r="B1343" s="1" t="s">
        <v>5233</v>
      </c>
      <c r="C1343" s="1">
        <v>1</v>
      </c>
      <c r="D1343" s="1">
        <v>1</v>
      </c>
      <c r="E1343" s="2">
        <v>260</v>
      </c>
      <c r="F1343" s="14" t="s">
        <v>3967</v>
      </c>
      <c r="G1343">
        <v>9755556</v>
      </c>
      <c r="H1343">
        <f t="shared" si="26"/>
        <v>13404100</v>
      </c>
      <c r="I1343">
        <f t="shared" si="28"/>
        <v>0.8</v>
      </c>
      <c r="J1343" t="s">
        <v>3968</v>
      </c>
      <c r="K1343">
        <v>890000</v>
      </c>
      <c r="L1343" t="s">
        <v>3969</v>
      </c>
      <c r="M1343">
        <v>500000</v>
      </c>
      <c r="N1343" t="s">
        <v>3970</v>
      </c>
      <c r="O1343">
        <v>1300</v>
      </c>
      <c r="P1343" t="s">
        <v>3971</v>
      </c>
      <c r="Q1343">
        <v>1300</v>
      </c>
      <c r="R1343" t="s">
        <v>3972</v>
      </c>
      <c r="S1343">
        <v>1300</v>
      </c>
      <c r="T1343" s="7" t="str">
        <f t="shared" si="27"/>
        <v>hp_13404100;atk_712000;hit_500000;miss_1300;cirt_1300;cirtSub_1300</v>
      </c>
    </row>
    <row r="1344" spans="1:20" x14ac:dyDescent="0.15">
      <c r="A1344" s="16">
        <v>480152</v>
      </c>
      <c r="B1344" s="1" t="s">
        <v>5234</v>
      </c>
      <c r="C1344" s="1">
        <v>1</v>
      </c>
      <c r="D1344" s="1">
        <v>1</v>
      </c>
      <c r="E1344" s="2">
        <v>260</v>
      </c>
      <c r="F1344" s="14" t="s">
        <v>3967</v>
      </c>
      <c r="G1344">
        <v>9866667</v>
      </c>
      <c r="H1344">
        <f t="shared" si="26"/>
        <v>13556800</v>
      </c>
      <c r="I1344">
        <f t="shared" si="28"/>
        <v>0.8</v>
      </c>
      <c r="J1344" t="s">
        <v>3968</v>
      </c>
      <c r="K1344">
        <v>901000</v>
      </c>
      <c r="L1344" t="s">
        <v>3969</v>
      </c>
      <c r="M1344">
        <v>500000</v>
      </c>
      <c r="N1344" t="s">
        <v>3970</v>
      </c>
      <c r="O1344">
        <v>1300</v>
      </c>
      <c r="P1344" t="s">
        <v>3971</v>
      </c>
      <c r="Q1344">
        <v>1300</v>
      </c>
      <c r="R1344" t="s">
        <v>3972</v>
      </c>
      <c r="S1344">
        <v>1300</v>
      </c>
      <c r="T1344" s="7" t="str">
        <f t="shared" si="27"/>
        <v>hp_13556800;atk_720800;hit_500000;miss_1300;cirt_1300;cirtSub_1300</v>
      </c>
    </row>
    <row r="1345" spans="1:20" x14ac:dyDescent="0.15">
      <c r="A1345" s="16">
        <v>480153</v>
      </c>
      <c r="B1345" s="1" t="s">
        <v>5235</v>
      </c>
      <c r="C1345" s="1">
        <v>1</v>
      </c>
      <c r="D1345" s="1">
        <v>1</v>
      </c>
      <c r="E1345" s="2">
        <v>260</v>
      </c>
      <c r="F1345" s="14" t="s">
        <v>3967</v>
      </c>
      <c r="G1345">
        <v>9880000</v>
      </c>
      <c r="H1345">
        <f t="shared" si="26"/>
        <v>13575100</v>
      </c>
      <c r="I1345">
        <f t="shared" si="28"/>
        <v>0.8</v>
      </c>
      <c r="J1345" t="s">
        <v>3968</v>
      </c>
      <c r="K1345">
        <v>912000</v>
      </c>
      <c r="L1345" t="s">
        <v>3969</v>
      </c>
      <c r="M1345">
        <v>500000</v>
      </c>
      <c r="N1345" t="s">
        <v>3970</v>
      </c>
      <c r="O1345">
        <v>1300</v>
      </c>
      <c r="P1345" t="s">
        <v>3971</v>
      </c>
      <c r="Q1345">
        <v>1300</v>
      </c>
      <c r="R1345" t="s">
        <v>3972</v>
      </c>
      <c r="S1345">
        <v>1300</v>
      </c>
      <c r="T1345" s="7" t="str">
        <f t="shared" si="27"/>
        <v>hp_13575100;atk_729600;hit_500000;miss_1300;cirt_1300;cirtSub_1300</v>
      </c>
    </row>
    <row r="1346" spans="1:20" x14ac:dyDescent="0.15">
      <c r="A1346" s="16">
        <v>480154</v>
      </c>
      <c r="B1346" s="1" t="s">
        <v>5236</v>
      </c>
      <c r="C1346" s="1">
        <v>1</v>
      </c>
      <c r="D1346" s="1">
        <v>1</v>
      </c>
      <c r="E1346" s="2">
        <v>260</v>
      </c>
      <c r="F1346" s="14" t="s">
        <v>3967</v>
      </c>
      <c r="G1346">
        <v>9903704</v>
      </c>
      <c r="H1346">
        <f t="shared" si="26"/>
        <v>13607700</v>
      </c>
      <c r="I1346">
        <f t="shared" si="28"/>
        <v>0.8</v>
      </c>
      <c r="J1346" t="s">
        <v>3968</v>
      </c>
      <c r="K1346">
        <v>923000</v>
      </c>
      <c r="L1346" t="s">
        <v>3969</v>
      </c>
      <c r="M1346">
        <v>500000</v>
      </c>
      <c r="N1346" t="s">
        <v>3970</v>
      </c>
      <c r="O1346">
        <v>1300</v>
      </c>
      <c r="P1346" t="s">
        <v>3971</v>
      </c>
      <c r="Q1346">
        <v>1300</v>
      </c>
      <c r="R1346" t="s">
        <v>3972</v>
      </c>
      <c r="S1346">
        <v>1300</v>
      </c>
      <c r="T1346" s="7" t="str">
        <f t="shared" si="27"/>
        <v>hp_13607700;atk_738400;hit_500000;miss_1300;cirt_1300;cirtSub_1300</v>
      </c>
    </row>
    <row r="1347" spans="1:20" x14ac:dyDescent="0.15">
      <c r="A1347" s="16">
        <v>480155</v>
      </c>
      <c r="B1347" s="1" t="s">
        <v>5237</v>
      </c>
      <c r="C1347" s="1">
        <v>1</v>
      </c>
      <c r="D1347" s="1">
        <v>1</v>
      </c>
      <c r="E1347" s="2">
        <v>260</v>
      </c>
      <c r="F1347" s="14" t="s">
        <v>3967</v>
      </c>
      <c r="G1347">
        <v>9975132</v>
      </c>
      <c r="H1347">
        <f t="shared" si="26"/>
        <v>13705800</v>
      </c>
      <c r="I1347">
        <f t="shared" si="28"/>
        <v>0.8</v>
      </c>
      <c r="J1347" t="s">
        <v>3968</v>
      </c>
      <c r="K1347">
        <v>934000</v>
      </c>
      <c r="L1347" t="s">
        <v>3969</v>
      </c>
      <c r="M1347">
        <v>500000</v>
      </c>
      <c r="N1347" t="s">
        <v>3970</v>
      </c>
      <c r="O1347">
        <v>1300</v>
      </c>
      <c r="P1347" t="s">
        <v>3971</v>
      </c>
      <c r="Q1347">
        <v>1300</v>
      </c>
      <c r="R1347" t="s">
        <v>3972</v>
      </c>
      <c r="S1347">
        <v>1300</v>
      </c>
      <c r="T1347" s="7" t="str">
        <f t="shared" si="27"/>
        <v>hp_13705800;atk_747200;hit_500000;miss_1300;cirt_1300;cirtSub_1300</v>
      </c>
    </row>
    <row r="1348" spans="1:20" x14ac:dyDescent="0.15">
      <c r="A1348" s="16">
        <v>480156</v>
      </c>
      <c r="B1348" s="1" t="s">
        <v>5238</v>
      </c>
      <c r="C1348" s="1">
        <v>1</v>
      </c>
      <c r="D1348" s="1">
        <v>1</v>
      </c>
      <c r="E1348" s="2">
        <v>270</v>
      </c>
      <c r="F1348" s="14" t="s">
        <v>3967</v>
      </c>
      <c r="G1348">
        <v>10046561</v>
      </c>
      <c r="H1348">
        <f t="shared" si="26"/>
        <v>13793900</v>
      </c>
      <c r="I1348">
        <f t="shared" si="28"/>
        <v>0.8</v>
      </c>
      <c r="J1348" t="s">
        <v>3968</v>
      </c>
      <c r="K1348">
        <v>945000</v>
      </c>
      <c r="L1348" t="s">
        <v>3969</v>
      </c>
      <c r="M1348">
        <v>500000</v>
      </c>
      <c r="N1348" t="s">
        <v>3970</v>
      </c>
      <c r="O1348">
        <v>1350</v>
      </c>
      <c r="P1348" t="s">
        <v>3971</v>
      </c>
      <c r="Q1348">
        <v>1350</v>
      </c>
      <c r="R1348" t="s">
        <v>3972</v>
      </c>
      <c r="S1348">
        <v>1350</v>
      </c>
      <c r="T1348" s="7" t="str">
        <f t="shared" si="27"/>
        <v>hp_13793900;atk_756000;hit_500000;miss_1350;cirt_1350;cirtSub_1350</v>
      </c>
    </row>
    <row r="1349" spans="1:20" x14ac:dyDescent="0.15">
      <c r="A1349" s="16">
        <v>480157</v>
      </c>
      <c r="B1349" s="1" t="s">
        <v>5239</v>
      </c>
      <c r="C1349" s="1">
        <v>1</v>
      </c>
      <c r="D1349" s="1">
        <v>1</v>
      </c>
      <c r="E1349" s="2">
        <v>270</v>
      </c>
      <c r="F1349" s="14" t="s">
        <v>3967</v>
      </c>
      <c r="G1349">
        <v>10117989</v>
      </c>
      <c r="H1349">
        <f t="shared" ref="H1349:H1412" si="29">ROUND(G1349*(1+(4000-E1349)/10000),-2)</f>
        <v>13892000</v>
      </c>
      <c r="I1349">
        <f t="shared" si="28"/>
        <v>0.8</v>
      </c>
      <c r="J1349" t="s">
        <v>3968</v>
      </c>
      <c r="K1349">
        <v>956000</v>
      </c>
      <c r="L1349" t="s">
        <v>3969</v>
      </c>
      <c r="M1349">
        <v>500000</v>
      </c>
      <c r="N1349" t="s">
        <v>3970</v>
      </c>
      <c r="O1349">
        <v>1350</v>
      </c>
      <c r="P1349" t="s">
        <v>3971</v>
      </c>
      <c r="Q1349">
        <v>1350</v>
      </c>
      <c r="R1349" t="s">
        <v>3972</v>
      </c>
      <c r="S1349">
        <v>1350</v>
      </c>
      <c r="T1349" s="7" t="str">
        <f t="shared" si="27"/>
        <v>hp_13892000;atk_764800;hit_500000;miss_1350;cirt_1350;cirtSub_1350</v>
      </c>
    </row>
    <row r="1350" spans="1:20" x14ac:dyDescent="0.15">
      <c r="A1350" s="16">
        <v>480158</v>
      </c>
      <c r="B1350" s="1" t="s">
        <v>5240</v>
      </c>
      <c r="C1350" s="1">
        <v>1</v>
      </c>
      <c r="D1350" s="1">
        <v>1</v>
      </c>
      <c r="E1350" s="2">
        <v>270</v>
      </c>
      <c r="F1350" s="14" t="s">
        <v>3967</v>
      </c>
      <c r="G1350">
        <v>10189418</v>
      </c>
      <c r="H1350">
        <f t="shared" si="29"/>
        <v>13990100</v>
      </c>
      <c r="I1350">
        <f t="shared" si="28"/>
        <v>0.8</v>
      </c>
      <c r="J1350" t="s">
        <v>3968</v>
      </c>
      <c r="K1350">
        <v>967000</v>
      </c>
      <c r="L1350" t="s">
        <v>3969</v>
      </c>
      <c r="M1350">
        <v>500000</v>
      </c>
      <c r="N1350" t="s">
        <v>3970</v>
      </c>
      <c r="O1350">
        <v>1350</v>
      </c>
      <c r="P1350" t="s">
        <v>3971</v>
      </c>
      <c r="Q1350">
        <v>1350</v>
      </c>
      <c r="R1350" t="s">
        <v>3972</v>
      </c>
      <c r="S1350">
        <v>1350</v>
      </c>
      <c r="T1350" s="7" t="str">
        <f t="shared" si="27"/>
        <v>hp_13990100;atk_773600;hit_500000;miss_1350;cirt_1350;cirtSub_1350</v>
      </c>
    </row>
    <row r="1351" spans="1:20" x14ac:dyDescent="0.15">
      <c r="A1351" s="16">
        <v>480159</v>
      </c>
      <c r="B1351" s="1" t="s">
        <v>5241</v>
      </c>
      <c r="C1351" s="1">
        <v>1</v>
      </c>
      <c r="D1351" s="1">
        <v>1</v>
      </c>
      <c r="E1351" s="2">
        <v>270</v>
      </c>
      <c r="F1351" s="14" t="s">
        <v>3967</v>
      </c>
      <c r="G1351">
        <v>10260847</v>
      </c>
      <c r="H1351">
        <f t="shared" si="29"/>
        <v>14088100</v>
      </c>
      <c r="I1351">
        <f t="shared" si="28"/>
        <v>0.8</v>
      </c>
      <c r="J1351" t="s">
        <v>3968</v>
      </c>
      <c r="K1351">
        <v>978000</v>
      </c>
      <c r="L1351" t="s">
        <v>3969</v>
      </c>
      <c r="M1351">
        <v>500000</v>
      </c>
      <c r="N1351" t="s">
        <v>3970</v>
      </c>
      <c r="O1351">
        <v>1350</v>
      </c>
      <c r="P1351" t="s">
        <v>3971</v>
      </c>
      <c r="Q1351">
        <v>1350</v>
      </c>
      <c r="R1351" t="s">
        <v>3972</v>
      </c>
      <c r="S1351">
        <v>1350</v>
      </c>
      <c r="T1351" s="7" t="str">
        <f t="shared" si="27"/>
        <v>hp_14088100;atk_782400;hit_500000;miss_1350;cirt_1350;cirtSub_1350</v>
      </c>
    </row>
    <row r="1352" spans="1:20" x14ac:dyDescent="0.15">
      <c r="A1352" s="16">
        <v>480160</v>
      </c>
      <c r="B1352" s="1" t="s">
        <v>5242</v>
      </c>
      <c r="C1352" s="1">
        <v>1</v>
      </c>
      <c r="D1352" s="1">
        <v>1</v>
      </c>
      <c r="E1352" s="2">
        <v>270</v>
      </c>
      <c r="F1352" s="14" t="s">
        <v>3967</v>
      </c>
      <c r="G1352">
        <v>10332275</v>
      </c>
      <c r="H1352">
        <f t="shared" si="29"/>
        <v>14186200</v>
      </c>
      <c r="I1352">
        <f t="shared" si="28"/>
        <v>0.8</v>
      </c>
      <c r="J1352" t="s">
        <v>3968</v>
      </c>
      <c r="K1352">
        <v>989000</v>
      </c>
      <c r="L1352" t="s">
        <v>3969</v>
      </c>
      <c r="M1352">
        <v>500000</v>
      </c>
      <c r="N1352" t="s">
        <v>3970</v>
      </c>
      <c r="O1352">
        <v>1350</v>
      </c>
      <c r="P1352" t="s">
        <v>3971</v>
      </c>
      <c r="Q1352">
        <v>1350</v>
      </c>
      <c r="R1352" t="s">
        <v>3972</v>
      </c>
      <c r="S1352">
        <v>1350</v>
      </c>
      <c r="T1352" s="7" t="str">
        <f t="shared" si="27"/>
        <v>hp_14186200;atk_791200;hit_500000;miss_1350;cirt_1350;cirtSub_1350</v>
      </c>
    </row>
    <row r="1353" spans="1:20" x14ac:dyDescent="0.15">
      <c r="A1353" s="16">
        <v>480161</v>
      </c>
      <c r="B1353" s="1" t="s">
        <v>5243</v>
      </c>
      <c r="C1353" s="1">
        <v>1</v>
      </c>
      <c r="D1353" s="1">
        <v>1</v>
      </c>
      <c r="E1353" s="2">
        <v>270</v>
      </c>
      <c r="F1353" s="14" t="s">
        <v>3967</v>
      </c>
      <c r="G1353">
        <v>10403704</v>
      </c>
      <c r="H1353">
        <f t="shared" si="29"/>
        <v>14284300</v>
      </c>
      <c r="I1353">
        <f t="shared" si="28"/>
        <v>0.8</v>
      </c>
      <c r="J1353" t="s">
        <v>3968</v>
      </c>
      <c r="K1353">
        <v>1000000</v>
      </c>
      <c r="L1353" t="s">
        <v>3969</v>
      </c>
      <c r="M1353">
        <v>500000</v>
      </c>
      <c r="N1353" t="s">
        <v>3970</v>
      </c>
      <c r="O1353">
        <v>1350</v>
      </c>
      <c r="P1353" t="s">
        <v>3971</v>
      </c>
      <c r="Q1353">
        <v>1350</v>
      </c>
      <c r="R1353" t="s">
        <v>3972</v>
      </c>
      <c r="S1353">
        <v>1350</v>
      </c>
      <c r="T1353" s="7" t="str">
        <f t="shared" si="27"/>
        <v>hp_14284300;atk_800000;hit_500000;miss_1350;cirt_1350;cirtSub_1350</v>
      </c>
    </row>
    <row r="1354" spans="1:20" x14ac:dyDescent="0.15">
      <c r="A1354" s="16">
        <v>480162</v>
      </c>
      <c r="B1354" s="1" t="s">
        <v>5244</v>
      </c>
      <c r="C1354" s="1">
        <v>1</v>
      </c>
      <c r="D1354" s="1">
        <v>1</v>
      </c>
      <c r="E1354" s="2">
        <v>280</v>
      </c>
      <c r="F1354" s="14" t="s">
        <v>3967</v>
      </c>
      <c r="G1354">
        <v>10475132</v>
      </c>
      <c r="H1354">
        <f t="shared" si="29"/>
        <v>14371900</v>
      </c>
      <c r="I1354">
        <f t="shared" si="28"/>
        <v>0.8</v>
      </c>
      <c r="J1354" t="s">
        <v>3968</v>
      </c>
      <c r="K1354">
        <v>1011000</v>
      </c>
      <c r="L1354" t="s">
        <v>3969</v>
      </c>
      <c r="M1354">
        <v>500000</v>
      </c>
      <c r="N1354" t="s">
        <v>3970</v>
      </c>
      <c r="O1354">
        <v>1400</v>
      </c>
      <c r="P1354" t="s">
        <v>3971</v>
      </c>
      <c r="Q1354">
        <v>1400</v>
      </c>
      <c r="R1354" t="s">
        <v>3972</v>
      </c>
      <c r="S1354">
        <v>1400</v>
      </c>
      <c r="T1354" s="7" t="str">
        <f t="shared" si="27"/>
        <v>hp_14371900;atk_808800;hit_500000;miss_1400;cirt_1400;cirtSub_1400</v>
      </c>
    </row>
    <row r="1355" spans="1:20" x14ac:dyDescent="0.15">
      <c r="A1355" s="16">
        <v>480163</v>
      </c>
      <c r="B1355" s="1" t="s">
        <v>5245</v>
      </c>
      <c r="C1355" s="1">
        <v>1</v>
      </c>
      <c r="D1355" s="1">
        <v>1</v>
      </c>
      <c r="E1355" s="2">
        <v>280</v>
      </c>
      <c r="F1355" s="14" t="s">
        <v>3967</v>
      </c>
      <c r="G1355">
        <v>10546561</v>
      </c>
      <c r="H1355">
        <f t="shared" si="29"/>
        <v>14469900</v>
      </c>
      <c r="I1355">
        <f t="shared" si="28"/>
        <v>0.8</v>
      </c>
      <c r="J1355" t="s">
        <v>3968</v>
      </c>
      <c r="K1355">
        <v>1022000</v>
      </c>
      <c r="L1355" t="s">
        <v>3969</v>
      </c>
      <c r="M1355">
        <v>500000</v>
      </c>
      <c r="N1355" t="s">
        <v>3970</v>
      </c>
      <c r="O1355">
        <v>1400</v>
      </c>
      <c r="P1355" t="s">
        <v>3971</v>
      </c>
      <c r="Q1355">
        <v>1400</v>
      </c>
      <c r="R1355" t="s">
        <v>3972</v>
      </c>
      <c r="S1355">
        <v>1400</v>
      </c>
      <c r="T1355" s="7" t="str">
        <f t="shared" si="27"/>
        <v>hp_14469900;atk_817600;hit_500000;miss_1400;cirt_1400;cirtSub_1400</v>
      </c>
    </row>
    <row r="1356" spans="1:20" x14ac:dyDescent="0.15">
      <c r="A1356" s="16">
        <v>480164</v>
      </c>
      <c r="B1356" s="1" t="s">
        <v>5246</v>
      </c>
      <c r="C1356" s="1">
        <v>1</v>
      </c>
      <c r="D1356" s="1">
        <v>1</v>
      </c>
      <c r="E1356" s="2">
        <v>280</v>
      </c>
      <c r="F1356" s="14" t="s">
        <v>3967</v>
      </c>
      <c r="G1356">
        <v>10617989</v>
      </c>
      <c r="H1356">
        <f t="shared" si="29"/>
        <v>14567900</v>
      </c>
      <c r="I1356">
        <f t="shared" si="28"/>
        <v>0.8</v>
      </c>
      <c r="J1356" t="s">
        <v>3968</v>
      </c>
      <c r="K1356">
        <v>1033000</v>
      </c>
      <c r="L1356" t="s">
        <v>3969</v>
      </c>
      <c r="M1356">
        <v>500000</v>
      </c>
      <c r="N1356" t="s">
        <v>3970</v>
      </c>
      <c r="O1356">
        <v>1400</v>
      </c>
      <c r="P1356" t="s">
        <v>3971</v>
      </c>
      <c r="Q1356">
        <v>1400</v>
      </c>
      <c r="R1356" t="s">
        <v>3972</v>
      </c>
      <c r="S1356">
        <v>1400</v>
      </c>
      <c r="T1356" s="7" t="str">
        <f t="shared" si="27"/>
        <v>hp_14567900;atk_826400;hit_500000;miss_1400;cirt_1400;cirtSub_1400</v>
      </c>
    </row>
    <row r="1357" spans="1:20" x14ac:dyDescent="0.15">
      <c r="A1357" s="16">
        <v>480165</v>
      </c>
      <c r="B1357" s="1" t="s">
        <v>5247</v>
      </c>
      <c r="C1357" s="1">
        <v>1</v>
      </c>
      <c r="D1357" s="1">
        <v>1</v>
      </c>
      <c r="E1357" s="2">
        <v>280</v>
      </c>
      <c r="F1357" s="14" t="s">
        <v>3967</v>
      </c>
      <c r="G1357">
        <v>10689418</v>
      </c>
      <c r="H1357">
        <f t="shared" si="29"/>
        <v>14665900</v>
      </c>
      <c r="I1357">
        <f t="shared" si="28"/>
        <v>0.8</v>
      </c>
      <c r="J1357" t="s">
        <v>3968</v>
      </c>
      <c r="K1357">
        <v>1044000</v>
      </c>
      <c r="L1357" t="s">
        <v>3969</v>
      </c>
      <c r="M1357">
        <v>500000</v>
      </c>
      <c r="N1357" t="s">
        <v>3970</v>
      </c>
      <c r="O1357">
        <v>1400</v>
      </c>
      <c r="P1357" t="s">
        <v>3971</v>
      </c>
      <c r="Q1357">
        <v>1400</v>
      </c>
      <c r="R1357" t="s">
        <v>3972</v>
      </c>
      <c r="S1357">
        <v>1400</v>
      </c>
      <c r="T1357" s="7" t="str">
        <f t="shared" si="27"/>
        <v>hp_14665900;atk_835200;hit_500000;miss_1400;cirt_1400;cirtSub_1400</v>
      </c>
    </row>
    <row r="1358" spans="1:20" x14ac:dyDescent="0.15">
      <c r="A1358" s="16">
        <v>480166</v>
      </c>
      <c r="B1358" s="1" t="s">
        <v>5248</v>
      </c>
      <c r="C1358" s="1">
        <v>1</v>
      </c>
      <c r="D1358" s="1">
        <v>1</v>
      </c>
      <c r="E1358" s="2">
        <v>280</v>
      </c>
      <c r="F1358" s="14" t="s">
        <v>3967</v>
      </c>
      <c r="G1358">
        <v>10760847</v>
      </c>
      <c r="H1358">
        <f t="shared" si="29"/>
        <v>14763900</v>
      </c>
      <c r="I1358">
        <f t="shared" si="28"/>
        <v>0.8</v>
      </c>
      <c r="J1358" t="s">
        <v>3968</v>
      </c>
      <c r="K1358">
        <v>1055000</v>
      </c>
      <c r="L1358" t="s">
        <v>3969</v>
      </c>
      <c r="M1358">
        <v>500000</v>
      </c>
      <c r="N1358" t="s">
        <v>3970</v>
      </c>
      <c r="O1358">
        <v>1400</v>
      </c>
      <c r="P1358" t="s">
        <v>3971</v>
      </c>
      <c r="Q1358">
        <v>1400</v>
      </c>
      <c r="R1358" t="s">
        <v>3972</v>
      </c>
      <c r="S1358">
        <v>1400</v>
      </c>
      <c r="T1358" s="7" t="str">
        <f t="shared" si="27"/>
        <v>hp_14763900;atk_844000;hit_500000;miss_1400;cirt_1400;cirtSub_1400</v>
      </c>
    </row>
    <row r="1359" spans="1:20" x14ac:dyDescent="0.15">
      <c r="A1359" s="16">
        <v>480167</v>
      </c>
      <c r="B1359" s="1" t="s">
        <v>5249</v>
      </c>
      <c r="C1359" s="1">
        <v>1</v>
      </c>
      <c r="D1359" s="1">
        <v>1</v>
      </c>
      <c r="E1359" s="2">
        <v>280</v>
      </c>
      <c r="F1359" s="14" t="s">
        <v>3967</v>
      </c>
      <c r="G1359">
        <v>10832275</v>
      </c>
      <c r="H1359">
        <f t="shared" si="29"/>
        <v>14861900</v>
      </c>
      <c r="I1359">
        <f t="shared" si="28"/>
        <v>0.8</v>
      </c>
      <c r="J1359" t="s">
        <v>3968</v>
      </c>
      <c r="K1359">
        <v>1066000</v>
      </c>
      <c r="L1359" t="s">
        <v>3969</v>
      </c>
      <c r="M1359">
        <v>500000</v>
      </c>
      <c r="N1359" t="s">
        <v>3970</v>
      </c>
      <c r="O1359">
        <v>1400</v>
      </c>
      <c r="P1359" t="s">
        <v>3971</v>
      </c>
      <c r="Q1359">
        <v>1400</v>
      </c>
      <c r="R1359" t="s">
        <v>3972</v>
      </c>
      <c r="S1359">
        <v>1400</v>
      </c>
      <c r="T1359" s="7" t="str">
        <f t="shared" si="27"/>
        <v>hp_14861900;atk_852800;hit_500000;miss_1400;cirt_1400;cirtSub_1400</v>
      </c>
    </row>
    <row r="1360" spans="1:20" x14ac:dyDescent="0.15">
      <c r="A1360" s="16">
        <v>480168</v>
      </c>
      <c r="B1360" s="1" t="s">
        <v>5250</v>
      </c>
      <c r="C1360" s="1">
        <v>1</v>
      </c>
      <c r="D1360" s="1">
        <v>1</v>
      </c>
      <c r="E1360" s="2">
        <v>290</v>
      </c>
      <c r="F1360" s="14" t="s">
        <v>3967</v>
      </c>
      <c r="G1360">
        <v>10903704</v>
      </c>
      <c r="H1360">
        <f t="shared" si="29"/>
        <v>14949000</v>
      </c>
      <c r="I1360">
        <f t="shared" si="28"/>
        <v>0.8</v>
      </c>
      <c r="J1360" t="s">
        <v>3968</v>
      </c>
      <c r="K1360">
        <v>1079000</v>
      </c>
      <c r="L1360" t="s">
        <v>3969</v>
      </c>
      <c r="M1360">
        <v>500000</v>
      </c>
      <c r="N1360" t="s">
        <v>3970</v>
      </c>
      <c r="O1360">
        <v>1450</v>
      </c>
      <c r="P1360" t="s">
        <v>3971</v>
      </c>
      <c r="Q1360">
        <v>1450</v>
      </c>
      <c r="R1360" t="s">
        <v>3972</v>
      </c>
      <c r="S1360">
        <v>1450</v>
      </c>
      <c r="T1360" s="7" t="str">
        <f t="shared" si="27"/>
        <v>hp_14949000;atk_863200;hit_500000;miss_1450;cirt_1450;cirtSub_1450</v>
      </c>
    </row>
    <row r="1361" spans="1:20" x14ac:dyDescent="0.15">
      <c r="A1361" s="16">
        <v>480169</v>
      </c>
      <c r="B1361" s="1" t="s">
        <v>5251</v>
      </c>
      <c r="C1361" s="1">
        <v>1</v>
      </c>
      <c r="D1361" s="1">
        <v>1</v>
      </c>
      <c r="E1361" s="2">
        <v>290</v>
      </c>
      <c r="F1361" s="14" t="s">
        <v>3967</v>
      </c>
      <c r="G1361">
        <v>10975132</v>
      </c>
      <c r="H1361">
        <f t="shared" si="29"/>
        <v>15046900</v>
      </c>
      <c r="I1361">
        <f t="shared" si="28"/>
        <v>0.8</v>
      </c>
      <c r="J1361" t="s">
        <v>3968</v>
      </c>
      <c r="K1361">
        <v>1092000</v>
      </c>
      <c r="L1361" t="s">
        <v>3969</v>
      </c>
      <c r="M1361">
        <v>500000</v>
      </c>
      <c r="N1361" t="s">
        <v>3970</v>
      </c>
      <c r="O1361">
        <v>1450</v>
      </c>
      <c r="P1361" t="s">
        <v>3971</v>
      </c>
      <c r="Q1361">
        <v>1450</v>
      </c>
      <c r="R1361" t="s">
        <v>3972</v>
      </c>
      <c r="S1361">
        <v>1450</v>
      </c>
      <c r="T1361" s="7" t="str">
        <f t="shared" si="27"/>
        <v>hp_15046900;atk_873600;hit_500000;miss_1450;cirt_1450;cirtSub_1450</v>
      </c>
    </row>
    <row r="1362" spans="1:20" x14ac:dyDescent="0.15">
      <c r="A1362" s="16">
        <v>480170</v>
      </c>
      <c r="B1362" s="1" t="s">
        <v>5252</v>
      </c>
      <c r="C1362" s="1">
        <v>1</v>
      </c>
      <c r="D1362" s="1">
        <v>1</v>
      </c>
      <c r="E1362" s="2">
        <v>290</v>
      </c>
      <c r="F1362" s="14" t="s">
        <v>3967</v>
      </c>
      <c r="G1362">
        <v>11046561</v>
      </c>
      <c r="H1362">
        <f t="shared" si="29"/>
        <v>15144800</v>
      </c>
      <c r="I1362">
        <f t="shared" si="28"/>
        <v>0.8</v>
      </c>
      <c r="J1362" t="s">
        <v>3968</v>
      </c>
      <c r="K1362">
        <v>1105000</v>
      </c>
      <c r="L1362" t="s">
        <v>3969</v>
      </c>
      <c r="M1362">
        <v>500000</v>
      </c>
      <c r="N1362" t="s">
        <v>3970</v>
      </c>
      <c r="O1362">
        <v>1450</v>
      </c>
      <c r="P1362" t="s">
        <v>3971</v>
      </c>
      <c r="Q1362">
        <v>1450</v>
      </c>
      <c r="R1362" t="s">
        <v>3972</v>
      </c>
      <c r="S1362">
        <v>1450</v>
      </c>
      <c r="T1362" s="7" t="str">
        <f t="shared" si="27"/>
        <v>hp_15144800;atk_884000;hit_500000;miss_1450;cirt_1450;cirtSub_1450</v>
      </c>
    </row>
    <row r="1363" spans="1:20" x14ac:dyDescent="0.15">
      <c r="A1363" s="16">
        <v>480171</v>
      </c>
      <c r="B1363" s="1" t="s">
        <v>5253</v>
      </c>
      <c r="C1363" s="1">
        <v>1</v>
      </c>
      <c r="D1363" s="1">
        <v>1</v>
      </c>
      <c r="E1363" s="2">
        <v>290</v>
      </c>
      <c r="F1363" s="14" t="s">
        <v>3967</v>
      </c>
      <c r="G1363">
        <v>11117989</v>
      </c>
      <c r="H1363">
        <f t="shared" si="29"/>
        <v>15242800</v>
      </c>
      <c r="I1363">
        <f t="shared" si="28"/>
        <v>0.8</v>
      </c>
      <c r="J1363" t="s">
        <v>3968</v>
      </c>
      <c r="K1363">
        <v>1118000</v>
      </c>
      <c r="L1363" t="s">
        <v>3969</v>
      </c>
      <c r="M1363">
        <v>500000</v>
      </c>
      <c r="N1363" t="s">
        <v>3970</v>
      </c>
      <c r="O1363">
        <v>1450</v>
      </c>
      <c r="P1363" t="s">
        <v>3971</v>
      </c>
      <c r="Q1363">
        <v>1450</v>
      </c>
      <c r="R1363" t="s">
        <v>3972</v>
      </c>
      <c r="S1363">
        <v>1450</v>
      </c>
      <c r="T1363" s="7" t="str">
        <f t="shared" si="27"/>
        <v>hp_15242800;atk_894400;hit_500000;miss_1450;cirt_1450;cirtSub_1450</v>
      </c>
    </row>
    <row r="1364" spans="1:20" x14ac:dyDescent="0.15">
      <c r="A1364" s="16">
        <v>480172</v>
      </c>
      <c r="B1364" s="1" t="s">
        <v>5254</v>
      </c>
      <c r="C1364" s="1">
        <v>1</v>
      </c>
      <c r="D1364" s="1">
        <v>1</v>
      </c>
      <c r="E1364" s="2">
        <v>290</v>
      </c>
      <c r="F1364" s="14" t="s">
        <v>3967</v>
      </c>
      <c r="G1364">
        <v>11189418</v>
      </c>
      <c r="H1364">
        <f t="shared" si="29"/>
        <v>15340700</v>
      </c>
      <c r="I1364">
        <f t="shared" si="28"/>
        <v>0.8</v>
      </c>
      <c r="J1364" t="s">
        <v>3968</v>
      </c>
      <c r="K1364">
        <v>1131000</v>
      </c>
      <c r="L1364" t="s">
        <v>3969</v>
      </c>
      <c r="M1364">
        <v>500000</v>
      </c>
      <c r="N1364" t="s">
        <v>3970</v>
      </c>
      <c r="O1364">
        <v>1450</v>
      </c>
      <c r="P1364" t="s">
        <v>3971</v>
      </c>
      <c r="Q1364">
        <v>1450</v>
      </c>
      <c r="R1364" t="s">
        <v>3972</v>
      </c>
      <c r="S1364">
        <v>1450</v>
      </c>
      <c r="T1364" s="7" t="str">
        <f t="shared" si="27"/>
        <v>hp_15340700;atk_904800;hit_500000;miss_1450;cirt_1450;cirtSub_1450</v>
      </c>
    </row>
    <row r="1365" spans="1:20" x14ac:dyDescent="0.15">
      <c r="A1365" s="16">
        <v>480173</v>
      </c>
      <c r="B1365" s="1" t="s">
        <v>5255</v>
      </c>
      <c r="C1365" s="1">
        <v>1</v>
      </c>
      <c r="D1365" s="1">
        <v>1</v>
      </c>
      <c r="E1365" s="2">
        <v>290</v>
      </c>
      <c r="F1365" s="14" t="s">
        <v>3967</v>
      </c>
      <c r="G1365">
        <v>11260847</v>
      </c>
      <c r="H1365">
        <f t="shared" si="29"/>
        <v>15438600</v>
      </c>
      <c r="I1365">
        <f t="shared" si="28"/>
        <v>0.8</v>
      </c>
      <c r="J1365" t="s">
        <v>3968</v>
      </c>
      <c r="K1365">
        <v>1144000</v>
      </c>
      <c r="L1365" t="s">
        <v>3969</v>
      </c>
      <c r="M1365">
        <v>500000</v>
      </c>
      <c r="N1365" t="s">
        <v>3970</v>
      </c>
      <c r="O1365">
        <v>1450</v>
      </c>
      <c r="P1365" t="s">
        <v>3971</v>
      </c>
      <c r="Q1365">
        <v>1450</v>
      </c>
      <c r="R1365" t="s">
        <v>3972</v>
      </c>
      <c r="S1365">
        <v>1450</v>
      </c>
      <c r="T1365" s="7" t="str">
        <f t="shared" si="27"/>
        <v>hp_15438600;atk_915200;hit_500000;miss_1450;cirt_1450;cirtSub_1450</v>
      </c>
    </row>
    <row r="1366" spans="1:20" x14ac:dyDescent="0.15">
      <c r="A1366" s="16">
        <v>480174</v>
      </c>
      <c r="B1366" s="1" t="s">
        <v>5256</v>
      </c>
      <c r="C1366" s="1">
        <v>1</v>
      </c>
      <c r="D1366" s="1">
        <v>1</v>
      </c>
      <c r="E1366" s="2">
        <v>300</v>
      </c>
      <c r="F1366" s="14" t="s">
        <v>3967</v>
      </c>
      <c r="G1366">
        <v>11332275</v>
      </c>
      <c r="H1366">
        <f t="shared" si="29"/>
        <v>15525200</v>
      </c>
      <c r="I1366">
        <f t="shared" si="28"/>
        <v>0.8</v>
      </c>
      <c r="J1366" t="s">
        <v>3968</v>
      </c>
      <c r="K1366">
        <v>1157000</v>
      </c>
      <c r="L1366" t="s">
        <v>3969</v>
      </c>
      <c r="M1366">
        <v>500000</v>
      </c>
      <c r="N1366" t="s">
        <v>3970</v>
      </c>
      <c r="O1366">
        <v>1500</v>
      </c>
      <c r="P1366" t="s">
        <v>3971</v>
      </c>
      <c r="Q1366">
        <v>1500</v>
      </c>
      <c r="R1366" t="s">
        <v>3972</v>
      </c>
      <c r="S1366">
        <v>1500</v>
      </c>
      <c r="T1366" s="7" t="str">
        <f t="shared" si="27"/>
        <v>hp_15525200;atk_925600;hit_500000;miss_1500;cirt_1500;cirtSub_1500</v>
      </c>
    </row>
    <row r="1367" spans="1:20" x14ac:dyDescent="0.15">
      <c r="A1367" s="16">
        <v>480175</v>
      </c>
      <c r="B1367" s="1" t="s">
        <v>5257</v>
      </c>
      <c r="C1367" s="1">
        <v>1</v>
      </c>
      <c r="D1367" s="1">
        <v>1</v>
      </c>
      <c r="E1367" s="2">
        <v>300</v>
      </c>
      <c r="F1367" s="14" t="s">
        <v>3967</v>
      </c>
      <c r="G1367">
        <v>11403704</v>
      </c>
      <c r="H1367">
        <f t="shared" si="29"/>
        <v>15623100</v>
      </c>
      <c r="I1367">
        <f t="shared" si="28"/>
        <v>0.8</v>
      </c>
      <c r="J1367" t="s">
        <v>3968</v>
      </c>
      <c r="K1367">
        <v>1170000</v>
      </c>
      <c r="L1367" t="s">
        <v>3969</v>
      </c>
      <c r="M1367">
        <v>500000</v>
      </c>
      <c r="N1367" t="s">
        <v>3970</v>
      </c>
      <c r="O1367">
        <v>1500</v>
      </c>
      <c r="P1367" t="s">
        <v>3971</v>
      </c>
      <c r="Q1367">
        <v>1500</v>
      </c>
      <c r="R1367" t="s">
        <v>3972</v>
      </c>
      <c r="S1367">
        <v>1500</v>
      </c>
      <c r="T1367" s="7" t="str">
        <f t="shared" si="27"/>
        <v>hp_15623100;atk_936000;hit_500000;miss_1500;cirt_1500;cirtSub_1500</v>
      </c>
    </row>
    <row r="1368" spans="1:20" x14ac:dyDescent="0.15">
      <c r="A1368" s="16">
        <v>480176</v>
      </c>
      <c r="B1368" s="1" t="s">
        <v>5258</v>
      </c>
      <c r="C1368" s="1">
        <v>1</v>
      </c>
      <c r="D1368" s="1">
        <v>1</v>
      </c>
      <c r="E1368" s="2">
        <v>300</v>
      </c>
      <c r="F1368" s="14" t="s">
        <v>3967</v>
      </c>
      <c r="G1368">
        <v>11475132</v>
      </c>
      <c r="H1368">
        <f t="shared" si="29"/>
        <v>15720900</v>
      </c>
      <c r="I1368">
        <f t="shared" si="28"/>
        <v>0.8</v>
      </c>
      <c r="J1368" t="s">
        <v>3968</v>
      </c>
      <c r="K1368">
        <v>1183000</v>
      </c>
      <c r="L1368" t="s">
        <v>3969</v>
      </c>
      <c r="M1368">
        <v>500000</v>
      </c>
      <c r="N1368" t="s">
        <v>3970</v>
      </c>
      <c r="O1368">
        <v>1500</v>
      </c>
      <c r="P1368" t="s">
        <v>3971</v>
      </c>
      <c r="Q1368">
        <v>1500</v>
      </c>
      <c r="R1368" t="s">
        <v>3972</v>
      </c>
      <c r="S1368">
        <v>1500</v>
      </c>
      <c r="T1368" s="7" t="str">
        <f t="shared" si="27"/>
        <v>hp_15720900;atk_946400;hit_500000;miss_1500;cirt_1500;cirtSub_1500</v>
      </c>
    </row>
    <row r="1369" spans="1:20" x14ac:dyDescent="0.15">
      <c r="A1369" s="16">
        <v>480177</v>
      </c>
      <c r="B1369" s="1" t="s">
        <v>5259</v>
      </c>
      <c r="C1369" s="1">
        <v>1</v>
      </c>
      <c r="D1369" s="1">
        <v>1</v>
      </c>
      <c r="E1369" s="2">
        <v>300</v>
      </c>
      <c r="F1369" s="14" t="s">
        <v>3967</v>
      </c>
      <c r="G1369">
        <v>11546561</v>
      </c>
      <c r="H1369">
        <f t="shared" si="29"/>
        <v>15818800</v>
      </c>
      <c r="I1369">
        <f t="shared" si="28"/>
        <v>0.8</v>
      </c>
      <c r="J1369" t="s">
        <v>3968</v>
      </c>
      <c r="K1369">
        <v>1196000</v>
      </c>
      <c r="L1369" t="s">
        <v>3969</v>
      </c>
      <c r="M1369">
        <v>500000</v>
      </c>
      <c r="N1369" t="s">
        <v>3970</v>
      </c>
      <c r="O1369">
        <v>1500</v>
      </c>
      <c r="P1369" t="s">
        <v>3971</v>
      </c>
      <c r="Q1369">
        <v>1500</v>
      </c>
      <c r="R1369" t="s">
        <v>3972</v>
      </c>
      <c r="S1369">
        <v>1500</v>
      </c>
      <c r="T1369" s="7" t="str">
        <f t="shared" si="27"/>
        <v>hp_15818800;atk_956800;hit_500000;miss_1500;cirt_1500;cirtSub_1500</v>
      </c>
    </row>
    <row r="1370" spans="1:20" x14ac:dyDescent="0.15">
      <c r="A1370" s="16">
        <v>480178</v>
      </c>
      <c r="B1370" s="1" t="s">
        <v>5260</v>
      </c>
      <c r="C1370" s="1">
        <v>1</v>
      </c>
      <c r="D1370" s="1">
        <v>1</v>
      </c>
      <c r="E1370" s="2">
        <v>300</v>
      </c>
      <c r="F1370" s="14" t="s">
        <v>3967</v>
      </c>
      <c r="G1370">
        <v>11617989</v>
      </c>
      <c r="H1370">
        <f t="shared" si="29"/>
        <v>15916600</v>
      </c>
      <c r="I1370">
        <f t="shared" si="28"/>
        <v>0.8</v>
      </c>
      <c r="J1370" t="s">
        <v>3968</v>
      </c>
      <c r="K1370">
        <v>1209000</v>
      </c>
      <c r="L1370" t="s">
        <v>3969</v>
      </c>
      <c r="M1370">
        <v>500000</v>
      </c>
      <c r="N1370" t="s">
        <v>3970</v>
      </c>
      <c r="O1370">
        <v>1500</v>
      </c>
      <c r="P1370" t="s">
        <v>3971</v>
      </c>
      <c r="Q1370">
        <v>1500</v>
      </c>
      <c r="R1370" t="s">
        <v>3972</v>
      </c>
      <c r="S1370">
        <v>1500</v>
      </c>
      <c r="T1370" s="7" t="str">
        <f t="shared" si="27"/>
        <v>hp_15916600;atk_967200;hit_500000;miss_1500;cirt_1500;cirtSub_1500</v>
      </c>
    </row>
    <row r="1371" spans="1:20" x14ac:dyDescent="0.15">
      <c r="A1371" s="16">
        <v>480179</v>
      </c>
      <c r="B1371" s="1" t="s">
        <v>5261</v>
      </c>
      <c r="C1371" s="1">
        <v>1</v>
      </c>
      <c r="D1371" s="1">
        <v>1</v>
      </c>
      <c r="E1371" s="2">
        <v>300</v>
      </c>
      <c r="F1371" s="14" t="s">
        <v>3967</v>
      </c>
      <c r="G1371">
        <v>11689418</v>
      </c>
      <c r="H1371">
        <f t="shared" si="29"/>
        <v>16014500</v>
      </c>
      <c r="I1371">
        <f t="shared" si="28"/>
        <v>0.8</v>
      </c>
      <c r="J1371" t="s">
        <v>3968</v>
      </c>
      <c r="K1371">
        <v>1222000</v>
      </c>
      <c r="L1371" t="s">
        <v>3969</v>
      </c>
      <c r="M1371">
        <v>500000</v>
      </c>
      <c r="N1371" t="s">
        <v>3970</v>
      </c>
      <c r="O1371">
        <v>1500</v>
      </c>
      <c r="P1371" t="s">
        <v>3971</v>
      </c>
      <c r="Q1371">
        <v>1500</v>
      </c>
      <c r="R1371" t="s">
        <v>3972</v>
      </c>
      <c r="S1371">
        <v>1500</v>
      </c>
      <c r="T1371" s="7" t="str">
        <f t="shared" si="27"/>
        <v>hp_16014500;atk_977600;hit_500000;miss_1500;cirt_1500;cirtSub_1500</v>
      </c>
    </row>
    <row r="1372" spans="1:20" x14ac:dyDescent="0.15">
      <c r="A1372" s="16">
        <v>480180</v>
      </c>
      <c r="B1372" s="1" t="s">
        <v>5262</v>
      </c>
      <c r="C1372" s="1">
        <v>1</v>
      </c>
      <c r="D1372" s="1">
        <v>1</v>
      </c>
      <c r="E1372" s="2">
        <v>310</v>
      </c>
      <c r="F1372" s="14" t="s">
        <v>3967</v>
      </c>
      <c r="G1372">
        <v>11760847</v>
      </c>
      <c r="H1372">
        <f t="shared" si="29"/>
        <v>16100600</v>
      </c>
      <c r="I1372">
        <f t="shared" si="28"/>
        <v>0.8</v>
      </c>
      <c r="J1372" t="s">
        <v>3968</v>
      </c>
      <c r="K1372">
        <v>1235000</v>
      </c>
      <c r="L1372" t="s">
        <v>3969</v>
      </c>
      <c r="M1372">
        <v>500000</v>
      </c>
      <c r="N1372" t="s">
        <v>3970</v>
      </c>
      <c r="O1372">
        <v>1550</v>
      </c>
      <c r="P1372" t="s">
        <v>3971</v>
      </c>
      <c r="Q1372">
        <v>1550</v>
      </c>
      <c r="R1372" t="s">
        <v>3972</v>
      </c>
      <c r="S1372">
        <v>1550</v>
      </c>
      <c r="T1372" s="7" t="str">
        <f t="shared" si="27"/>
        <v>hp_16100600;atk_988000;hit_500000;miss_1550;cirt_1550;cirtSub_1550</v>
      </c>
    </row>
    <row r="1373" spans="1:20" x14ac:dyDescent="0.15">
      <c r="A1373" s="16">
        <v>480181</v>
      </c>
      <c r="B1373" s="1" t="s">
        <v>5263</v>
      </c>
      <c r="C1373" s="1">
        <v>1</v>
      </c>
      <c r="D1373" s="1">
        <v>1</v>
      </c>
      <c r="E1373" s="2">
        <v>310</v>
      </c>
      <c r="F1373" s="14" t="s">
        <v>3967</v>
      </c>
      <c r="G1373">
        <v>11832275</v>
      </c>
      <c r="H1373">
        <f t="shared" si="29"/>
        <v>16198400</v>
      </c>
      <c r="I1373">
        <f t="shared" si="28"/>
        <v>0.8</v>
      </c>
      <c r="J1373" t="s">
        <v>3968</v>
      </c>
      <c r="K1373">
        <v>1248000</v>
      </c>
      <c r="L1373" t="s">
        <v>3969</v>
      </c>
      <c r="M1373">
        <v>500000</v>
      </c>
      <c r="N1373" t="s">
        <v>3970</v>
      </c>
      <c r="O1373">
        <v>1550</v>
      </c>
      <c r="P1373" t="s">
        <v>3971</v>
      </c>
      <c r="Q1373">
        <v>1550</v>
      </c>
      <c r="R1373" t="s">
        <v>3972</v>
      </c>
      <c r="S1373">
        <v>1550</v>
      </c>
      <c r="T1373" s="7" t="str">
        <f t="shared" si="27"/>
        <v>hp_16198400;atk_998400;hit_500000;miss_1550;cirt_1550;cirtSub_1550</v>
      </c>
    </row>
    <row r="1374" spans="1:20" x14ac:dyDescent="0.15">
      <c r="A1374" s="16">
        <v>480182</v>
      </c>
      <c r="B1374" s="1" t="s">
        <v>5264</v>
      </c>
      <c r="C1374" s="1">
        <v>1</v>
      </c>
      <c r="D1374" s="1">
        <v>1</v>
      </c>
      <c r="E1374" s="2">
        <v>310</v>
      </c>
      <c r="F1374" s="14" t="s">
        <v>3967</v>
      </c>
      <c r="G1374">
        <v>11903704</v>
      </c>
      <c r="H1374">
        <f t="shared" si="29"/>
        <v>16296200</v>
      </c>
      <c r="I1374">
        <f t="shared" si="28"/>
        <v>0.8</v>
      </c>
      <c r="J1374" t="s">
        <v>3968</v>
      </c>
      <c r="K1374">
        <v>1264000</v>
      </c>
      <c r="L1374" t="s">
        <v>3969</v>
      </c>
      <c r="M1374">
        <v>500000</v>
      </c>
      <c r="N1374" t="s">
        <v>3970</v>
      </c>
      <c r="O1374">
        <v>1550</v>
      </c>
      <c r="P1374" t="s">
        <v>3971</v>
      </c>
      <c r="Q1374">
        <v>1550</v>
      </c>
      <c r="R1374" t="s">
        <v>3972</v>
      </c>
      <c r="S1374">
        <v>1550</v>
      </c>
      <c r="T1374" s="7" t="str">
        <f t="shared" si="27"/>
        <v>hp_16296200;atk_1011200;hit_500000;miss_1550;cirt_1550;cirtSub_1550</v>
      </c>
    </row>
    <row r="1375" spans="1:20" x14ac:dyDescent="0.15">
      <c r="A1375" s="16">
        <v>480183</v>
      </c>
      <c r="B1375" s="1" t="s">
        <v>5265</v>
      </c>
      <c r="C1375" s="1">
        <v>1</v>
      </c>
      <c r="D1375" s="1">
        <v>1</v>
      </c>
      <c r="E1375" s="2">
        <v>310</v>
      </c>
      <c r="F1375" s="14" t="s">
        <v>3967</v>
      </c>
      <c r="G1375">
        <v>11975132</v>
      </c>
      <c r="H1375">
        <f t="shared" si="29"/>
        <v>16394000</v>
      </c>
      <c r="I1375">
        <f t="shared" si="28"/>
        <v>0.8</v>
      </c>
      <c r="J1375" t="s">
        <v>3968</v>
      </c>
      <c r="K1375">
        <v>1280000</v>
      </c>
      <c r="L1375" t="s">
        <v>3969</v>
      </c>
      <c r="M1375">
        <v>500000</v>
      </c>
      <c r="N1375" t="s">
        <v>3970</v>
      </c>
      <c r="O1375">
        <v>1550</v>
      </c>
      <c r="P1375" t="s">
        <v>3971</v>
      </c>
      <c r="Q1375">
        <v>1550</v>
      </c>
      <c r="R1375" t="s">
        <v>3972</v>
      </c>
      <c r="S1375">
        <v>1550</v>
      </c>
      <c r="T1375" s="7" t="str">
        <f t="shared" si="27"/>
        <v>hp_16394000;atk_1024000;hit_500000;miss_1550;cirt_1550;cirtSub_1550</v>
      </c>
    </row>
    <row r="1376" spans="1:20" x14ac:dyDescent="0.15">
      <c r="A1376" s="16">
        <v>480184</v>
      </c>
      <c r="B1376" s="1" t="s">
        <v>5266</v>
      </c>
      <c r="C1376" s="1">
        <v>1</v>
      </c>
      <c r="D1376" s="1">
        <v>1</v>
      </c>
      <c r="E1376" s="2">
        <v>310</v>
      </c>
      <c r="F1376" s="14" t="s">
        <v>3967</v>
      </c>
      <c r="G1376">
        <v>12046561</v>
      </c>
      <c r="H1376">
        <f t="shared" si="29"/>
        <v>16491700</v>
      </c>
      <c r="I1376">
        <f t="shared" si="28"/>
        <v>0.8</v>
      </c>
      <c r="J1376" t="s">
        <v>3968</v>
      </c>
      <c r="K1376">
        <v>1296000</v>
      </c>
      <c r="L1376" t="s">
        <v>3969</v>
      </c>
      <c r="M1376">
        <v>500000</v>
      </c>
      <c r="N1376" t="s">
        <v>3970</v>
      </c>
      <c r="O1376">
        <v>1550</v>
      </c>
      <c r="P1376" t="s">
        <v>3971</v>
      </c>
      <c r="Q1376">
        <v>1550</v>
      </c>
      <c r="R1376" t="s">
        <v>3972</v>
      </c>
      <c r="S1376">
        <v>1550</v>
      </c>
      <c r="T1376" s="7" t="str">
        <f t="shared" si="27"/>
        <v>hp_16491700;atk_1036800;hit_500000;miss_1550;cirt_1550;cirtSub_1550</v>
      </c>
    </row>
    <row r="1377" spans="1:20" x14ac:dyDescent="0.15">
      <c r="A1377" s="16">
        <v>480185</v>
      </c>
      <c r="B1377" s="1" t="s">
        <v>5267</v>
      </c>
      <c r="C1377" s="1">
        <v>1</v>
      </c>
      <c r="D1377" s="1">
        <v>1</v>
      </c>
      <c r="E1377" s="2">
        <v>310</v>
      </c>
      <c r="F1377" s="14" t="s">
        <v>3967</v>
      </c>
      <c r="G1377">
        <v>12117989</v>
      </c>
      <c r="H1377">
        <f t="shared" si="29"/>
        <v>16589500</v>
      </c>
      <c r="I1377">
        <f t="shared" si="28"/>
        <v>0.8</v>
      </c>
      <c r="J1377" t="s">
        <v>3968</v>
      </c>
      <c r="K1377">
        <v>1312000</v>
      </c>
      <c r="L1377" t="s">
        <v>3969</v>
      </c>
      <c r="M1377">
        <v>500000</v>
      </c>
      <c r="N1377" t="s">
        <v>3970</v>
      </c>
      <c r="O1377">
        <v>1550</v>
      </c>
      <c r="P1377" t="s">
        <v>3971</v>
      </c>
      <c r="Q1377">
        <v>1550</v>
      </c>
      <c r="R1377" t="s">
        <v>3972</v>
      </c>
      <c r="S1377">
        <v>1550</v>
      </c>
      <c r="T1377" s="7" t="str">
        <f t="shared" si="27"/>
        <v>hp_16589500;atk_1049600;hit_500000;miss_1550;cirt_1550;cirtSub_1550</v>
      </c>
    </row>
    <row r="1378" spans="1:20" x14ac:dyDescent="0.15">
      <c r="A1378" s="16">
        <v>480186</v>
      </c>
      <c r="B1378" s="1" t="s">
        <v>5268</v>
      </c>
      <c r="C1378" s="1">
        <v>1</v>
      </c>
      <c r="D1378" s="1">
        <v>1</v>
      </c>
      <c r="E1378" s="2">
        <v>320</v>
      </c>
      <c r="F1378" s="14" t="s">
        <v>3967</v>
      </c>
      <c r="G1378">
        <v>12189418</v>
      </c>
      <c r="H1378">
        <f t="shared" si="29"/>
        <v>16675100</v>
      </c>
      <c r="I1378">
        <f t="shared" si="28"/>
        <v>0.8</v>
      </c>
      <c r="J1378" t="s">
        <v>3968</v>
      </c>
      <c r="K1378">
        <v>1328000</v>
      </c>
      <c r="L1378" t="s">
        <v>3969</v>
      </c>
      <c r="M1378">
        <v>500000</v>
      </c>
      <c r="N1378" t="s">
        <v>3970</v>
      </c>
      <c r="O1378">
        <v>1600</v>
      </c>
      <c r="P1378" t="s">
        <v>3971</v>
      </c>
      <c r="Q1378">
        <v>1600</v>
      </c>
      <c r="R1378" t="s">
        <v>3972</v>
      </c>
      <c r="S1378">
        <v>1600</v>
      </c>
      <c r="T1378" s="7" t="str">
        <f t="shared" si="27"/>
        <v>hp_16675100;atk_1062400;hit_500000;miss_1600;cirt_1600;cirtSub_1600</v>
      </c>
    </row>
    <row r="1379" spans="1:20" x14ac:dyDescent="0.15">
      <c r="A1379" s="16">
        <v>480187</v>
      </c>
      <c r="B1379" s="1" t="s">
        <v>5269</v>
      </c>
      <c r="C1379" s="1">
        <v>1</v>
      </c>
      <c r="D1379" s="1">
        <v>1</v>
      </c>
      <c r="E1379" s="2">
        <v>320</v>
      </c>
      <c r="F1379" s="14" t="s">
        <v>3967</v>
      </c>
      <c r="G1379">
        <v>12260847</v>
      </c>
      <c r="H1379">
        <f t="shared" si="29"/>
        <v>16772800</v>
      </c>
      <c r="I1379">
        <f t="shared" si="28"/>
        <v>0.8</v>
      </c>
      <c r="J1379" t="s">
        <v>3968</v>
      </c>
      <c r="K1379">
        <v>1344000</v>
      </c>
      <c r="L1379" t="s">
        <v>3969</v>
      </c>
      <c r="M1379">
        <v>500000</v>
      </c>
      <c r="N1379" t="s">
        <v>3970</v>
      </c>
      <c r="O1379">
        <v>1600</v>
      </c>
      <c r="P1379" t="s">
        <v>3971</v>
      </c>
      <c r="Q1379">
        <v>1600</v>
      </c>
      <c r="R1379" t="s">
        <v>3972</v>
      </c>
      <c r="S1379">
        <v>1600</v>
      </c>
      <c r="T1379" s="7" t="str">
        <f t="shared" si="27"/>
        <v>hp_16772800;atk_1075200;hit_500000;miss_1600;cirt_1600;cirtSub_1600</v>
      </c>
    </row>
    <row r="1380" spans="1:20" x14ac:dyDescent="0.15">
      <c r="A1380" s="16">
        <v>480188</v>
      </c>
      <c r="B1380" s="1" t="s">
        <v>5270</v>
      </c>
      <c r="C1380" s="1">
        <v>1</v>
      </c>
      <c r="D1380" s="1">
        <v>1</v>
      </c>
      <c r="E1380" s="2">
        <v>320</v>
      </c>
      <c r="F1380" s="14" t="s">
        <v>3967</v>
      </c>
      <c r="G1380">
        <v>12332275</v>
      </c>
      <c r="H1380">
        <f t="shared" si="29"/>
        <v>16870600</v>
      </c>
      <c r="I1380">
        <f t="shared" si="28"/>
        <v>0.8</v>
      </c>
      <c r="J1380" t="s">
        <v>3968</v>
      </c>
      <c r="K1380">
        <v>1360000</v>
      </c>
      <c r="L1380" t="s">
        <v>3969</v>
      </c>
      <c r="M1380">
        <v>500000</v>
      </c>
      <c r="N1380" t="s">
        <v>3970</v>
      </c>
      <c r="O1380">
        <v>1600</v>
      </c>
      <c r="P1380" t="s">
        <v>3971</v>
      </c>
      <c r="Q1380">
        <v>1600</v>
      </c>
      <c r="R1380" t="s">
        <v>3972</v>
      </c>
      <c r="S1380">
        <v>1600</v>
      </c>
      <c r="T1380" s="7" t="str">
        <f t="shared" si="27"/>
        <v>hp_16870600;atk_1088000;hit_500000;miss_1600;cirt_1600;cirtSub_1600</v>
      </c>
    </row>
    <row r="1381" spans="1:20" x14ac:dyDescent="0.15">
      <c r="A1381" s="16">
        <v>480189</v>
      </c>
      <c r="B1381" s="1" t="s">
        <v>5271</v>
      </c>
      <c r="C1381" s="1">
        <v>1</v>
      </c>
      <c r="D1381" s="1">
        <v>1</v>
      </c>
      <c r="E1381" s="2">
        <v>320</v>
      </c>
      <c r="F1381" s="14" t="s">
        <v>3967</v>
      </c>
      <c r="G1381">
        <v>12403704</v>
      </c>
      <c r="H1381">
        <f t="shared" si="29"/>
        <v>16968300</v>
      </c>
      <c r="I1381">
        <f t="shared" si="28"/>
        <v>0.8</v>
      </c>
      <c r="J1381" t="s">
        <v>3968</v>
      </c>
      <c r="K1381">
        <v>1376000</v>
      </c>
      <c r="L1381" t="s">
        <v>3969</v>
      </c>
      <c r="M1381">
        <v>500000</v>
      </c>
      <c r="N1381" t="s">
        <v>3970</v>
      </c>
      <c r="O1381">
        <v>1600</v>
      </c>
      <c r="P1381" t="s">
        <v>3971</v>
      </c>
      <c r="Q1381">
        <v>1600</v>
      </c>
      <c r="R1381" t="s">
        <v>3972</v>
      </c>
      <c r="S1381">
        <v>1600</v>
      </c>
      <c r="T1381" s="7" t="str">
        <f t="shared" si="27"/>
        <v>hp_16968300;atk_1100800;hit_500000;miss_1600;cirt_1600;cirtSub_1600</v>
      </c>
    </row>
    <row r="1382" spans="1:20" x14ac:dyDescent="0.15">
      <c r="A1382" s="16">
        <v>480190</v>
      </c>
      <c r="B1382" s="1" t="s">
        <v>5272</v>
      </c>
      <c r="C1382" s="1">
        <v>1</v>
      </c>
      <c r="D1382" s="1">
        <v>1</v>
      </c>
      <c r="E1382" s="2">
        <v>320</v>
      </c>
      <c r="F1382" s="14" t="s">
        <v>3967</v>
      </c>
      <c r="G1382">
        <v>12475132</v>
      </c>
      <c r="H1382">
        <f t="shared" si="29"/>
        <v>17066000</v>
      </c>
      <c r="I1382">
        <f t="shared" si="28"/>
        <v>0.8</v>
      </c>
      <c r="J1382" t="s">
        <v>3968</v>
      </c>
      <c r="K1382">
        <v>1392000</v>
      </c>
      <c r="L1382" t="s">
        <v>3969</v>
      </c>
      <c r="M1382">
        <v>500000</v>
      </c>
      <c r="N1382" t="s">
        <v>3970</v>
      </c>
      <c r="O1382">
        <v>1600</v>
      </c>
      <c r="P1382" t="s">
        <v>3971</v>
      </c>
      <c r="Q1382">
        <v>1600</v>
      </c>
      <c r="R1382" t="s">
        <v>3972</v>
      </c>
      <c r="S1382">
        <v>1600</v>
      </c>
      <c r="T1382" s="7" t="str">
        <f t="shared" si="27"/>
        <v>hp_17066000;atk_1113600;hit_500000;miss_1600;cirt_1600;cirtSub_1600</v>
      </c>
    </row>
    <row r="1383" spans="1:20" x14ac:dyDescent="0.15">
      <c r="A1383" s="16">
        <v>480191</v>
      </c>
      <c r="B1383" s="1" t="s">
        <v>5273</v>
      </c>
      <c r="C1383" s="1">
        <v>1</v>
      </c>
      <c r="D1383" s="1">
        <v>1</v>
      </c>
      <c r="E1383" s="2">
        <v>320</v>
      </c>
      <c r="F1383" s="14" t="s">
        <v>3967</v>
      </c>
      <c r="G1383">
        <v>12546561</v>
      </c>
      <c r="H1383">
        <f t="shared" si="29"/>
        <v>17163700</v>
      </c>
      <c r="I1383">
        <f t="shared" si="28"/>
        <v>0.8</v>
      </c>
      <c r="J1383" t="s">
        <v>3968</v>
      </c>
      <c r="K1383">
        <v>1408000</v>
      </c>
      <c r="L1383" t="s">
        <v>3969</v>
      </c>
      <c r="M1383">
        <v>500000</v>
      </c>
      <c r="N1383" t="s">
        <v>3970</v>
      </c>
      <c r="O1383">
        <v>1600</v>
      </c>
      <c r="P1383" t="s">
        <v>3971</v>
      </c>
      <c r="Q1383">
        <v>1600</v>
      </c>
      <c r="R1383" t="s">
        <v>3972</v>
      </c>
      <c r="S1383">
        <v>1600</v>
      </c>
      <c r="T1383" s="7" t="str">
        <f t="shared" si="27"/>
        <v>hp_17163700;atk_1126400;hit_500000;miss_1600;cirt_1600;cirtSub_1600</v>
      </c>
    </row>
    <row r="1384" spans="1:20" x14ac:dyDescent="0.15">
      <c r="A1384" s="16">
        <v>480192</v>
      </c>
      <c r="B1384" s="1" t="s">
        <v>5274</v>
      </c>
      <c r="C1384" s="1">
        <v>1</v>
      </c>
      <c r="D1384" s="1">
        <v>1</v>
      </c>
      <c r="E1384" s="2">
        <v>330</v>
      </c>
      <c r="F1384" s="14" t="s">
        <v>3967</v>
      </c>
      <c r="G1384">
        <v>12617989</v>
      </c>
      <c r="H1384">
        <f t="shared" si="29"/>
        <v>17248800</v>
      </c>
      <c r="I1384">
        <f t="shared" si="28"/>
        <v>0.8</v>
      </c>
      <c r="J1384" t="s">
        <v>3968</v>
      </c>
      <c r="K1384">
        <v>1424000</v>
      </c>
      <c r="L1384" t="s">
        <v>3969</v>
      </c>
      <c r="M1384">
        <v>500000</v>
      </c>
      <c r="N1384" t="s">
        <v>3970</v>
      </c>
      <c r="O1384">
        <v>1650</v>
      </c>
      <c r="P1384" t="s">
        <v>3971</v>
      </c>
      <c r="Q1384">
        <v>1650</v>
      </c>
      <c r="R1384" t="s">
        <v>3972</v>
      </c>
      <c r="S1384">
        <v>1650</v>
      </c>
      <c r="T1384" s="7" t="str">
        <f t="shared" si="27"/>
        <v>hp_17248800;atk_1139200;hit_500000;miss_1650;cirt_1650;cirtSub_1650</v>
      </c>
    </row>
    <row r="1385" spans="1:20" x14ac:dyDescent="0.15">
      <c r="A1385" s="16">
        <v>480193</v>
      </c>
      <c r="B1385" s="1" t="s">
        <v>5275</v>
      </c>
      <c r="C1385" s="1">
        <v>1</v>
      </c>
      <c r="D1385" s="1">
        <v>1</v>
      </c>
      <c r="E1385" s="2">
        <v>330</v>
      </c>
      <c r="F1385" s="14" t="s">
        <v>3967</v>
      </c>
      <c r="G1385">
        <v>12689418</v>
      </c>
      <c r="H1385">
        <f t="shared" si="29"/>
        <v>17346400</v>
      </c>
      <c r="I1385">
        <f t="shared" si="28"/>
        <v>0.8</v>
      </c>
      <c r="J1385" t="s">
        <v>3968</v>
      </c>
      <c r="K1385">
        <v>1444000</v>
      </c>
      <c r="L1385" t="s">
        <v>3969</v>
      </c>
      <c r="M1385">
        <v>500000</v>
      </c>
      <c r="N1385" t="s">
        <v>3970</v>
      </c>
      <c r="O1385">
        <v>1650</v>
      </c>
      <c r="P1385" t="s">
        <v>3971</v>
      </c>
      <c r="Q1385">
        <v>1650</v>
      </c>
      <c r="R1385" t="s">
        <v>3972</v>
      </c>
      <c r="S1385">
        <v>1650</v>
      </c>
      <c r="T1385" s="7" t="str">
        <f t="shared" ref="T1385:T1448" si="30">F1385&amp;"_"&amp;H1385&amp;";"&amp;J1385&amp;"_"&amp;INT(K1385*I1385)&amp;";"&amp;L1385&amp;"_"&amp;M1385&amp;";"&amp;N1385&amp;"_"&amp;O1385&amp;";"&amp;P1385&amp;"_"&amp;Q1385&amp;";"&amp;R1385&amp;"_"&amp;S1385</f>
        <v>hp_17346400;atk_1155200;hit_500000;miss_1650;cirt_1650;cirtSub_1650</v>
      </c>
    </row>
    <row r="1386" spans="1:20" x14ac:dyDescent="0.15">
      <c r="A1386" s="16">
        <v>480194</v>
      </c>
      <c r="B1386" s="1" t="s">
        <v>5276</v>
      </c>
      <c r="C1386" s="1">
        <v>1</v>
      </c>
      <c r="D1386" s="1">
        <v>1</v>
      </c>
      <c r="E1386" s="2">
        <v>330</v>
      </c>
      <c r="F1386" s="14" t="s">
        <v>3967</v>
      </c>
      <c r="G1386">
        <v>12760847</v>
      </c>
      <c r="H1386">
        <f t="shared" si="29"/>
        <v>17444100</v>
      </c>
      <c r="I1386">
        <f t="shared" si="28"/>
        <v>0.8</v>
      </c>
      <c r="J1386" t="s">
        <v>3968</v>
      </c>
      <c r="K1386">
        <v>1464000</v>
      </c>
      <c r="L1386" t="s">
        <v>3969</v>
      </c>
      <c r="M1386">
        <v>500000</v>
      </c>
      <c r="N1386" t="s">
        <v>3970</v>
      </c>
      <c r="O1386">
        <v>1650</v>
      </c>
      <c r="P1386" t="s">
        <v>3971</v>
      </c>
      <c r="Q1386">
        <v>1650</v>
      </c>
      <c r="R1386" t="s">
        <v>3972</v>
      </c>
      <c r="S1386">
        <v>1650</v>
      </c>
      <c r="T1386" s="7" t="str">
        <f t="shared" si="30"/>
        <v>hp_17444100;atk_1171200;hit_500000;miss_1650;cirt_1650;cirtSub_1650</v>
      </c>
    </row>
    <row r="1387" spans="1:20" x14ac:dyDescent="0.15">
      <c r="A1387" s="16">
        <v>480195</v>
      </c>
      <c r="B1387" s="1" t="s">
        <v>5277</v>
      </c>
      <c r="C1387" s="1">
        <v>1</v>
      </c>
      <c r="D1387" s="1">
        <v>1</v>
      </c>
      <c r="E1387" s="2">
        <v>330</v>
      </c>
      <c r="F1387" s="14" t="s">
        <v>3967</v>
      </c>
      <c r="G1387">
        <v>12832275</v>
      </c>
      <c r="H1387">
        <f t="shared" si="29"/>
        <v>17541700</v>
      </c>
      <c r="I1387">
        <f t="shared" si="28"/>
        <v>0.8</v>
      </c>
      <c r="J1387" t="s">
        <v>3968</v>
      </c>
      <c r="K1387">
        <v>1484000</v>
      </c>
      <c r="L1387" t="s">
        <v>3969</v>
      </c>
      <c r="M1387">
        <v>500000</v>
      </c>
      <c r="N1387" t="s">
        <v>3970</v>
      </c>
      <c r="O1387">
        <v>1650</v>
      </c>
      <c r="P1387" t="s">
        <v>3971</v>
      </c>
      <c r="Q1387">
        <v>1650</v>
      </c>
      <c r="R1387" t="s">
        <v>3972</v>
      </c>
      <c r="S1387">
        <v>1650</v>
      </c>
      <c r="T1387" s="7" t="str">
        <f t="shared" si="30"/>
        <v>hp_17541700;atk_1187200;hit_500000;miss_1650;cirt_1650;cirtSub_1650</v>
      </c>
    </row>
    <row r="1388" spans="1:20" x14ac:dyDescent="0.15">
      <c r="A1388" s="16">
        <v>480196</v>
      </c>
      <c r="B1388" s="1" t="s">
        <v>5278</v>
      </c>
      <c r="C1388" s="1">
        <v>1</v>
      </c>
      <c r="D1388" s="1">
        <v>1</v>
      </c>
      <c r="E1388" s="2">
        <v>330</v>
      </c>
      <c r="F1388" s="14" t="s">
        <v>3967</v>
      </c>
      <c r="G1388">
        <v>12903704</v>
      </c>
      <c r="H1388">
        <f t="shared" si="29"/>
        <v>17639400</v>
      </c>
      <c r="I1388">
        <f t="shared" si="28"/>
        <v>0.8</v>
      </c>
      <c r="J1388" t="s">
        <v>3968</v>
      </c>
      <c r="K1388">
        <v>1504000</v>
      </c>
      <c r="L1388" t="s">
        <v>3969</v>
      </c>
      <c r="M1388">
        <v>500000</v>
      </c>
      <c r="N1388" t="s">
        <v>3970</v>
      </c>
      <c r="O1388">
        <v>1650</v>
      </c>
      <c r="P1388" t="s">
        <v>3971</v>
      </c>
      <c r="Q1388">
        <v>1650</v>
      </c>
      <c r="R1388" t="s">
        <v>3972</v>
      </c>
      <c r="S1388">
        <v>1650</v>
      </c>
      <c r="T1388" s="7" t="str">
        <f t="shared" si="30"/>
        <v>hp_17639400;atk_1203200;hit_500000;miss_1650;cirt_1650;cirtSub_1650</v>
      </c>
    </row>
    <row r="1389" spans="1:20" x14ac:dyDescent="0.15">
      <c r="A1389" s="16">
        <v>480197</v>
      </c>
      <c r="B1389" s="1" t="s">
        <v>5279</v>
      </c>
      <c r="C1389" s="1">
        <v>1</v>
      </c>
      <c r="D1389" s="1">
        <v>1</v>
      </c>
      <c r="E1389" s="2">
        <v>330</v>
      </c>
      <c r="F1389" s="14" t="s">
        <v>3967</v>
      </c>
      <c r="G1389">
        <v>12975132</v>
      </c>
      <c r="H1389">
        <f t="shared" si="29"/>
        <v>17737000</v>
      </c>
      <c r="I1389">
        <f t="shared" si="28"/>
        <v>0.8</v>
      </c>
      <c r="J1389" t="s">
        <v>3968</v>
      </c>
      <c r="K1389">
        <v>1524000</v>
      </c>
      <c r="L1389" t="s">
        <v>3969</v>
      </c>
      <c r="M1389">
        <v>500000</v>
      </c>
      <c r="N1389" t="s">
        <v>3970</v>
      </c>
      <c r="O1389">
        <v>1650</v>
      </c>
      <c r="P1389" t="s">
        <v>3971</v>
      </c>
      <c r="Q1389">
        <v>1650</v>
      </c>
      <c r="R1389" t="s">
        <v>3972</v>
      </c>
      <c r="S1389">
        <v>1650</v>
      </c>
      <c r="T1389" s="7" t="str">
        <f t="shared" si="30"/>
        <v>hp_17737000;atk_1219200;hit_500000;miss_1650;cirt_1650;cirtSub_1650</v>
      </c>
    </row>
    <row r="1390" spans="1:20" x14ac:dyDescent="0.15">
      <c r="A1390" s="16">
        <v>480198</v>
      </c>
      <c r="B1390" s="1" t="s">
        <v>5280</v>
      </c>
      <c r="C1390" s="1">
        <v>1</v>
      </c>
      <c r="D1390" s="1">
        <v>1</v>
      </c>
      <c r="E1390" s="2">
        <v>340</v>
      </c>
      <c r="F1390" s="14" t="s">
        <v>3967</v>
      </c>
      <c r="G1390">
        <v>13195052</v>
      </c>
      <c r="H1390">
        <f t="shared" si="29"/>
        <v>18024400</v>
      </c>
      <c r="I1390">
        <f t="shared" si="28"/>
        <v>0.8</v>
      </c>
      <c r="J1390" t="s">
        <v>3968</v>
      </c>
      <c r="K1390">
        <v>1544000</v>
      </c>
      <c r="L1390" t="s">
        <v>3969</v>
      </c>
      <c r="M1390">
        <v>500000</v>
      </c>
      <c r="N1390" t="s">
        <v>3970</v>
      </c>
      <c r="O1390">
        <v>1700</v>
      </c>
      <c r="P1390" t="s">
        <v>3971</v>
      </c>
      <c r="Q1390">
        <v>1700</v>
      </c>
      <c r="R1390" t="s">
        <v>3972</v>
      </c>
      <c r="S1390">
        <v>1700</v>
      </c>
      <c r="T1390" s="7" t="str">
        <f t="shared" si="30"/>
        <v>hp_18024400;atk_1235200;hit_500000;miss_1700;cirt_1700;cirtSub_1700</v>
      </c>
    </row>
    <row r="1391" spans="1:20" x14ac:dyDescent="0.15">
      <c r="A1391" s="16">
        <v>480199</v>
      </c>
      <c r="B1391" s="1" t="s">
        <v>5281</v>
      </c>
      <c r="C1391" s="1">
        <v>1</v>
      </c>
      <c r="D1391" s="1">
        <v>1</v>
      </c>
      <c r="E1391" s="2">
        <v>340</v>
      </c>
      <c r="F1391" s="14" t="s">
        <v>3967</v>
      </c>
      <c r="G1391">
        <v>13414972</v>
      </c>
      <c r="H1391">
        <f t="shared" si="29"/>
        <v>18324900</v>
      </c>
      <c r="I1391">
        <f t="shared" si="28"/>
        <v>0.8</v>
      </c>
      <c r="J1391" t="s">
        <v>3968</v>
      </c>
      <c r="K1391">
        <v>1564000</v>
      </c>
      <c r="L1391" t="s">
        <v>3969</v>
      </c>
      <c r="M1391">
        <v>500000</v>
      </c>
      <c r="N1391" t="s">
        <v>3970</v>
      </c>
      <c r="O1391">
        <v>1700</v>
      </c>
      <c r="P1391" t="s">
        <v>3971</v>
      </c>
      <c r="Q1391">
        <v>1700</v>
      </c>
      <c r="R1391" t="s">
        <v>3972</v>
      </c>
      <c r="S1391">
        <v>1700</v>
      </c>
      <c r="T1391" s="7" t="str">
        <f t="shared" si="30"/>
        <v>hp_18324900;atk_1251200;hit_500000;miss_1700;cirt_1700;cirtSub_1700</v>
      </c>
    </row>
    <row r="1392" spans="1:20" x14ac:dyDescent="0.15">
      <c r="A1392" s="16">
        <v>480200</v>
      </c>
      <c r="B1392" s="1" t="s">
        <v>5282</v>
      </c>
      <c r="C1392" s="1">
        <v>1</v>
      </c>
      <c r="D1392" s="1">
        <v>1</v>
      </c>
      <c r="E1392" s="2">
        <v>340</v>
      </c>
      <c r="F1392" s="14" t="s">
        <v>3967</v>
      </c>
      <c r="G1392">
        <v>13634893</v>
      </c>
      <c r="H1392">
        <f t="shared" si="29"/>
        <v>18625300</v>
      </c>
      <c r="I1392">
        <f t="shared" si="28"/>
        <v>0.8</v>
      </c>
      <c r="J1392" t="s">
        <v>3968</v>
      </c>
      <c r="K1392">
        <v>1584000</v>
      </c>
      <c r="L1392" t="s">
        <v>3969</v>
      </c>
      <c r="M1392">
        <v>500000</v>
      </c>
      <c r="N1392" t="s">
        <v>3970</v>
      </c>
      <c r="O1392">
        <v>1700</v>
      </c>
      <c r="P1392" t="s">
        <v>3971</v>
      </c>
      <c r="Q1392">
        <v>1700</v>
      </c>
      <c r="R1392" t="s">
        <v>3972</v>
      </c>
      <c r="S1392">
        <v>1700</v>
      </c>
      <c r="T1392" s="7" t="str">
        <f t="shared" si="30"/>
        <v>hp_18625300;atk_1267200;hit_500000;miss_1700;cirt_1700;cirtSub_1700</v>
      </c>
    </row>
    <row r="1393" spans="1:20" x14ac:dyDescent="0.15">
      <c r="A1393" s="16">
        <v>480201</v>
      </c>
      <c r="B1393" s="1" t="s">
        <v>5283</v>
      </c>
      <c r="C1393" s="1">
        <v>1</v>
      </c>
      <c r="D1393" s="1">
        <v>1</v>
      </c>
      <c r="E1393" s="2">
        <v>340</v>
      </c>
      <c r="F1393" s="14" t="s">
        <v>3967</v>
      </c>
      <c r="G1393">
        <v>13854813</v>
      </c>
      <c r="H1393">
        <f t="shared" si="29"/>
        <v>18925700</v>
      </c>
      <c r="I1393">
        <f t="shared" si="28"/>
        <v>0.8</v>
      </c>
      <c r="J1393" t="s">
        <v>3968</v>
      </c>
      <c r="K1393">
        <v>1604000</v>
      </c>
      <c r="L1393" t="s">
        <v>3969</v>
      </c>
      <c r="M1393">
        <v>500000</v>
      </c>
      <c r="N1393" t="s">
        <v>3970</v>
      </c>
      <c r="O1393">
        <v>1700</v>
      </c>
      <c r="P1393" t="s">
        <v>3971</v>
      </c>
      <c r="Q1393">
        <v>1700</v>
      </c>
      <c r="R1393" t="s">
        <v>3972</v>
      </c>
      <c r="S1393">
        <v>1700</v>
      </c>
      <c r="T1393" s="7" t="str">
        <f t="shared" si="30"/>
        <v>hp_18925700;atk_1283200;hit_500000;miss_1700;cirt_1700;cirtSub_1700</v>
      </c>
    </row>
    <row r="1394" spans="1:20" x14ac:dyDescent="0.15">
      <c r="A1394" s="16">
        <v>480202</v>
      </c>
      <c r="B1394" s="1" t="s">
        <v>5284</v>
      </c>
      <c r="C1394" s="1">
        <v>1</v>
      </c>
      <c r="D1394" s="1">
        <v>1</v>
      </c>
      <c r="E1394" s="2">
        <v>340</v>
      </c>
      <c r="F1394" s="14" t="s">
        <v>3967</v>
      </c>
      <c r="G1394">
        <v>14074733</v>
      </c>
      <c r="H1394">
        <f t="shared" si="29"/>
        <v>19226100</v>
      </c>
      <c r="I1394">
        <f t="shared" ref="I1394:I1457" si="31">MIN(I1385+0.02,0.8)</f>
        <v>0.8</v>
      </c>
      <c r="J1394" t="s">
        <v>3968</v>
      </c>
      <c r="K1394">
        <v>1624000</v>
      </c>
      <c r="L1394" t="s">
        <v>3969</v>
      </c>
      <c r="M1394">
        <v>500000</v>
      </c>
      <c r="N1394" t="s">
        <v>3970</v>
      </c>
      <c r="O1394">
        <v>1700</v>
      </c>
      <c r="P1394" t="s">
        <v>3971</v>
      </c>
      <c r="Q1394">
        <v>1700</v>
      </c>
      <c r="R1394" t="s">
        <v>3972</v>
      </c>
      <c r="S1394">
        <v>1700</v>
      </c>
      <c r="T1394" s="7" t="str">
        <f t="shared" si="30"/>
        <v>hp_19226100;atk_1299200;hit_500000;miss_1700;cirt_1700;cirtSub_1700</v>
      </c>
    </row>
    <row r="1395" spans="1:20" x14ac:dyDescent="0.15">
      <c r="A1395" s="16">
        <v>480203</v>
      </c>
      <c r="B1395" s="1" t="s">
        <v>5285</v>
      </c>
      <c r="C1395" s="1">
        <v>1</v>
      </c>
      <c r="D1395" s="1">
        <v>1</v>
      </c>
      <c r="E1395" s="2">
        <v>340</v>
      </c>
      <c r="F1395" s="14" t="s">
        <v>3967</v>
      </c>
      <c r="G1395">
        <v>14294653</v>
      </c>
      <c r="H1395">
        <f t="shared" si="29"/>
        <v>19526500</v>
      </c>
      <c r="I1395">
        <f t="shared" si="31"/>
        <v>0.8</v>
      </c>
      <c r="J1395" t="s">
        <v>3968</v>
      </c>
      <c r="K1395">
        <v>1644000</v>
      </c>
      <c r="L1395" t="s">
        <v>3969</v>
      </c>
      <c r="M1395">
        <v>500000</v>
      </c>
      <c r="N1395" t="s">
        <v>3970</v>
      </c>
      <c r="O1395">
        <v>1700</v>
      </c>
      <c r="P1395" t="s">
        <v>3971</v>
      </c>
      <c r="Q1395">
        <v>1700</v>
      </c>
      <c r="R1395" t="s">
        <v>3972</v>
      </c>
      <c r="S1395">
        <v>1700</v>
      </c>
      <c r="T1395" s="7" t="str">
        <f t="shared" si="30"/>
        <v>hp_19526500;atk_1315200;hit_500000;miss_1700;cirt_1700;cirtSub_1700</v>
      </c>
    </row>
    <row r="1396" spans="1:20" x14ac:dyDescent="0.15">
      <c r="A1396" s="16">
        <v>480204</v>
      </c>
      <c r="B1396" s="1" t="s">
        <v>5286</v>
      </c>
      <c r="C1396" s="1">
        <v>1</v>
      </c>
      <c r="D1396" s="1">
        <v>1</v>
      </c>
      <c r="E1396" s="2">
        <v>350</v>
      </c>
      <c r="F1396" s="14" t="s">
        <v>3967</v>
      </c>
      <c r="G1396">
        <v>14514573</v>
      </c>
      <c r="H1396">
        <f t="shared" si="29"/>
        <v>19812400</v>
      </c>
      <c r="I1396">
        <f t="shared" si="31"/>
        <v>0.8</v>
      </c>
      <c r="J1396" t="s">
        <v>3968</v>
      </c>
      <c r="K1396">
        <v>1664000</v>
      </c>
      <c r="L1396" t="s">
        <v>3969</v>
      </c>
      <c r="M1396">
        <v>500000</v>
      </c>
      <c r="N1396" t="s">
        <v>3970</v>
      </c>
      <c r="O1396">
        <v>1750</v>
      </c>
      <c r="P1396" t="s">
        <v>3971</v>
      </c>
      <c r="Q1396">
        <v>1750</v>
      </c>
      <c r="R1396" t="s">
        <v>3972</v>
      </c>
      <c r="S1396">
        <v>1750</v>
      </c>
      <c r="T1396" s="7" t="str">
        <f t="shared" si="30"/>
        <v>hp_19812400;atk_1331200;hit_500000;miss_1750;cirt_1750;cirtSub_1750</v>
      </c>
    </row>
    <row r="1397" spans="1:20" x14ac:dyDescent="0.15">
      <c r="A1397" s="16">
        <v>480205</v>
      </c>
      <c r="B1397" s="1" t="s">
        <v>5287</v>
      </c>
      <c r="C1397" s="1">
        <v>1</v>
      </c>
      <c r="D1397" s="1">
        <v>1</v>
      </c>
      <c r="E1397" s="2">
        <v>350</v>
      </c>
      <c r="F1397" s="14" t="s">
        <v>3967</v>
      </c>
      <c r="G1397">
        <v>14734493</v>
      </c>
      <c r="H1397">
        <f t="shared" si="29"/>
        <v>20112600</v>
      </c>
      <c r="I1397">
        <f t="shared" si="31"/>
        <v>0.8</v>
      </c>
      <c r="J1397" t="s">
        <v>3968</v>
      </c>
      <c r="K1397">
        <v>1689000</v>
      </c>
      <c r="L1397" t="s">
        <v>3969</v>
      </c>
      <c r="M1397">
        <v>500000</v>
      </c>
      <c r="N1397" t="s">
        <v>3970</v>
      </c>
      <c r="O1397">
        <v>1750</v>
      </c>
      <c r="P1397" t="s">
        <v>3971</v>
      </c>
      <c r="Q1397">
        <v>1750</v>
      </c>
      <c r="R1397" t="s">
        <v>3972</v>
      </c>
      <c r="S1397">
        <v>1750</v>
      </c>
      <c r="T1397" s="7" t="str">
        <f t="shared" si="30"/>
        <v>hp_20112600;atk_1351200;hit_500000;miss_1750;cirt_1750;cirtSub_1750</v>
      </c>
    </row>
    <row r="1398" spans="1:20" x14ac:dyDescent="0.15">
      <c r="A1398" s="16">
        <v>480206</v>
      </c>
      <c r="B1398" s="1" t="s">
        <v>5288</v>
      </c>
      <c r="C1398" s="1">
        <v>1</v>
      </c>
      <c r="D1398" s="1">
        <v>1</v>
      </c>
      <c r="E1398" s="2">
        <v>350</v>
      </c>
      <c r="F1398" s="14" t="s">
        <v>3967</v>
      </c>
      <c r="G1398">
        <v>14954413</v>
      </c>
      <c r="H1398">
        <f t="shared" si="29"/>
        <v>20412800</v>
      </c>
      <c r="I1398">
        <f t="shared" si="31"/>
        <v>0.8</v>
      </c>
      <c r="J1398" t="s">
        <v>3968</v>
      </c>
      <c r="K1398">
        <v>1714000</v>
      </c>
      <c r="L1398" t="s">
        <v>3969</v>
      </c>
      <c r="M1398">
        <v>500000</v>
      </c>
      <c r="N1398" t="s">
        <v>3970</v>
      </c>
      <c r="O1398">
        <v>1750</v>
      </c>
      <c r="P1398" t="s">
        <v>3971</v>
      </c>
      <c r="Q1398">
        <v>1750</v>
      </c>
      <c r="R1398" t="s">
        <v>3972</v>
      </c>
      <c r="S1398">
        <v>1750</v>
      </c>
      <c r="T1398" s="7" t="str">
        <f t="shared" si="30"/>
        <v>hp_20412800;atk_1371200;hit_500000;miss_1750;cirt_1750;cirtSub_1750</v>
      </c>
    </row>
    <row r="1399" spans="1:20" x14ac:dyDescent="0.15">
      <c r="A1399" s="16">
        <v>480207</v>
      </c>
      <c r="B1399" s="1" t="s">
        <v>5289</v>
      </c>
      <c r="C1399" s="1">
        <v>1</v>
      </c>
      <c r="D1399" s="1">
        <v>1</v>
      </c>
      <c r="E1399" s="2">
        <v>350</v>
      </c>
      <c r="F1399" s="14" t="s">
        <v>3967</v>
      </c>
      <c r="G1399">
        <v>15174333</v>
      </c>
      <c r="H1399">
        <f t="shared" si="29"/>
        <v>20713000</v>
      </c>
      <c r="I1399">
        <f t="shared" si="31"/>
        <v>0.8</v>
      </c>
      <c r="J1399" t="s">
        <v>3968</v>
      </c>
      <c r="K1399">
        <v>1739000</v>
      </c>
      <c r="L1399" t="s">
        <v>3969</v>
      </c>
      <c r="M1399">
        <v>500000</v>
      </c>
      <c r="N1399" t="s">
        <v>3970</v>
      </c>
      <c r="O1399">
        <v>1750</v>
      </c>
      <c r="P1399" t="s">
        <v>3971</v>
      </c>
      <c r="Q1399">
        <v>1750</v>
      </c>
      <c r="R1399" t="s">
        <v>3972</v>
      </c>
      <c r="S1399">
        <v>1750</v>
      </c>
      <c r="T1399" s="7" t="str">
        <f t="shared" si="30"/>
        <v>hp_20713000;atk_1391200;hit_500000;miss_1750;cirt_1750;cirtSub_1750</v>
      </c>
    </row>
    <row r="1400" spans="1:20" x14ac:dyDescent="0.15">
      <c r="A1400" s="16">
        <v>480208</v>
      </c>
      <c r="B1400" s="1" t="s">
        <v>5290</v>
      </c>
      <c r="C1400" s="1">
        <v>1</v>
      </c>
      <c r="D1400" s="1">
        <v>1</v>
      </c>
      <c r="E1400" s="2">
        <v>350</v>
      </c>
      <c r="F1400" s="14" t="s">
        <v>3967</v>
      </c>
      <c r="G1400">
        <v>15394254</v>
      </c>
      <c r="H1400">
        <f t="shared" si="29"/>
        <v>21013200</v>
      </c>
      <c r="I1400">
        <f t="shared" si="31"/>
        <v>0.8</v>
      </c>
      <c r="J1400" t="s">
        <v>3968</v>
      </c>
      <c r="K1400">
        <v>1764000</v>
      </c>
      <c r="L1400" t="s">
        <v>3969</v>
      </c>
      <c r="M1400">
        <v>500000</v>
      </c>
      <c r="N1400" t="s">
        <v>3970</v>
      </c>
      <c r="O1400">
        <v>1750</v>
      </c>
      <c r="P1400" t="s">
        <v>3971</v>
      </c>
      <c r="Q1400">
        <v>1750</v>
      </c>
      <c r="R1400" t="s">
        <v>3972</v>
      </c>
      <c r="S1400">
        <v>1750</v>
      </c>
      <c r="T1400" s="7" t="str">
        <f t="shared" si="30"/>
        <v>hp_21013200;atk_1411200;hit_500000;miss_1750;cirt_1750;cirtSub_1750</v>
      </c>
    </row>
    <row r="1401" spans="1:20" x14ac:dyDescent="0.15">
      <c r="A1401" s="16">
        <v>480209</v>
      </c>
      <c r="B1401" s="1" t="s">
        <v>5291</v>
      </c>
      <c r="C1401" s="1">
        <v>1</v>
      </c>
      <c r="D1401" s="1">
        <v>1</v>
      </c>
      <c r="E1401" s="2">
        <v>350</v>
      </c>
      <c r="F1401" s="14" t="s">
        <v>3967</v>
      </c>
      <c r="G1401">
        <v>15614174</v>
      </c>
      <c r="H1401">
        <f t="shared" si="29"/>
        <v>21313300</v>
      </c>
      <c r="I1401">
        <f t="shared" si="31"/>
        <v>0.8</v>
      </c>
      <c r="J1401" t="s">
        <v>3968</v>
      </c>
      <c r="K1401">
        <v>1789000</v>
      </c>
      <c r="L1401" t="s">
        <v>3969</v>
      </c>
      <c r="M1401">
        <v>500000</v>
      </c>
      <c r="N1401" t="s">
        <v>3970</v>
      </c>
      <c r="O1401">
        <v>1750</v>
      </c>
      <c r="P1401" t="s">
        <v>3971</v>
      </c>
      <c r="Q1401">
        <v>1750</v>
      </c>
      <c r="R1401" t="s">
        <v>3972</v>
      </c>
      <c r="S1401">
        <v>1750</v>
      </c>
      <c r="T1401" s="7" t="str">
        <f t="shared" si="30"/>
        <v>hp_21313300;atk_1431200;hit_500000;miss_1750;cirt_1750;cirtSub_1750</v>
      </c>
    </row>
    <row r="1402" spans="1:20" x14ac:dyDescent="0.15">
      <c r="A1402" s="16">
        <v>480210</v>
      </c>
      <c r="B1402" s="1" t="s">
        <v>5292</v>
      </c>
      <c r="C1402" s="1">
        <v>1</v>
      </c>
      <c r="D1402" s="1">
        <v>1</v>
      </c>
      <c r="E1402" s="2">
        <v>360</v>
      </c>
      <c r="F1402" s="14" t="s">
        <v>3967</v>
      </c>
      <c r="G1402">
        <v>15834094</v>
      </c>
      <c r="H1402">
        <f t="shared" si="29"/>
        <v>21597700</v>
      </c>
      <c r="I1402">
        <f t="shared" si="31"/>
        <v>0.8</v>
      </c>
      <c r="J1402" t="s">
        <v>3968</v>
      </c>
      <c r="K1402">
        <v>1814000</v>
      </c>
      <c r="L1402" t="s">
        <v>3969</v>
      </c>
      <c r="M1402">
        <v>500000</v>
      </c>
      <c r="N1402" t="s">
        <v>3970</v>
      </c>
      <c r="O1402">
        <v>1800</v>
      </c>
      <c r="P1402" t="s">
        <v>3971</v>
      </c>
      <c r="Q1402">
        <v>1800</v>
      </c>
      <c r="R1402" t="s">
        <v>3972</v>
      </c>
      <c r="S1402">
        <v>1800</v>
      </c>
      <c r="T1402" s="7" t="str">
        <f t="shared" si="30"/>
        <v>hp_21597700;atk_1451200;hit_500000;miss_1800;cirt_1800;cirtSub_1800</v>
      </c>
    </row>
    <row r="1403" spans="1:20" x14ac:dyDescent="0.15">
      <c r="A1403" s="16">
        <v>480211</v>
      </c>
      <c r="B1403" s="1" t="s">
        <v>5293</v>
      </c>
      <c r="C1403" s="1">
        <v>1</v>
      </c>
      <c r="D1403" s="1">
        <v>1</v>
      </c>
      <c r="E1403" s="2">
        <v>360</v>
      </c>
      <c r="F1403" s="14" t="s">
        <v>3967</v>
      </c>
      <c r="G1403">
        <v>16054014</v>
      </c>
      <c r="H1403">
        <f t="shared" si="29"/>
        <v>21897700</v>
      </c>
      <c r="I1403">
        <f t="shared" si="31"/>
        <v>0.8</v>
      </c>
      <c r="J1403" t="s">
        <v>3968</v>
      </c>
      <c r="K1403">
        <v>1839000</v>
      </c>
      <c r="L1403" t="s">
        <v>3969</v>
      </c>
      <c r="M1403">
        <v>500000</v>
      </c>
      <c r="N1403" t="s">
        <v>3970</v>
      </c>
      <c r="O1403">
        <v>1800</v>
      </c>
      <c r="P1403" t="s">
        <v>3971</v>
      </c>
      <c r="Q1403">
        <v>1800</v>
      </c>
      <c r="R1403" t="s">
        <v>3972</v>
      </c>
      <c r="S1403">
        <v>1800</v>
      </c>
      <c r="T1403" s="7" t="str">
        <f t="shared" si="30"/>
        <v>hp_21897700;atk_1471200;hit_500000;miss_1800;cirt_1800;cirtSub_1800</v>
      </c>
    </row>
    <row r="1404" spans="1:20" x14ac:dyDescent="0.15">
      <c r="A1404" s="16">
        <v>480212</v>
      </c>
      <c r="B1404" s="1" t="s">
        <v>5294</v>
      </c>
      <c r="C1404" s="1">
        <v>1</v>
      </c>
      <c r="D1404" s="1">
        <v>1</v>
      </c>
      <c r="E1404" s="2">
        <v>360</v>
      </c>
      <c r="F1404" s="14" t="s">
        <v>3967</v>
      </c>
      <c r="G1404">
        <v>16273934</v>
      </c>
      <c r="H1404">
        <f t="shared" si="29"/>
        <v>22197600</v>
      </c>
      <c r="I1404">
        <f t="shared" si="31"/>
        <v>0.8</v>
      </c>
      <c r="J1404" t="s">
        <v>3968</v>
      </c>
      <c r="K1404">
        <v>1864000</v>
      </c>
      <c r="L1404" t="s">
        <v>3969</v>
      </c>
      <c r="M1404">
        <v>500000</v>
      </c>
      <c r="N1404" t="s">
        <v>3970</v>
      </c>
      <c r="O1404">
        <v>1800</v>
      </c>
      <c r="P1404" t="s">
        <v>3971</v>
      </c>
      <c r="Q1404">
        <v>1800</v>
      </c>
      <c r="R1404" t="s">
        <v>3972</v>
      </c>
      <c r="S1404">
        <v>1800</v>
      </c>
      <c r="T1404" s="7" t="str">
        <f t="shared" si="30"/>
        <v>hp_22197600;atk_1491200;hit_500000;miss_1800;cirt_1800;cirtSub_1800</v>
      </c>
    </row>
    <row r="1405" spans="1:20" x14ac:dyDescent="0.15">
      <c r="A1405" s="16">
        <v>480213</v>
      </c>
      <c r="B1405" s="1" t="s">
        <v>5295</v>
      </c>
      <c r="C1405" s="1">
        <v>1</v>
      </c>
      <c r="D1405" s="1">
        <v>1</v>
      </c>
      <c r="E1405" s="2">
        <v>360</v>
      </c>
      <c r="F1405" s="14" t="s">
        <v>3967</v>
      </c>
      <c r="G1405">
        <v>16493854</v>
      </c>
      <c r="H1405">
        <f t="shared" si="29"/>
        <v>22497600</v>
      </c>
      <c r="I1405">
        <f t="shared" si="31"/>
        <v>0.8</v>
      </c>
      <c r="J1405" t="s">
        <v>3968</v>
      </c>
      <c r="K1405">
        <v>1889000</v>
      </c>
      <c r="L1405" t="s">
        <v>3969</v>
      </c>
      <c r="M1405">
        <v>500000</v>
      </c>
      <c r="N1405" t="s">
        <v>3970</v>
      </c>
      <c r="O1405">
        <v>1800</v>
      </c>
      <c r="P1405" t="s">
        <v>3971</v>
      </c>
      <c r="Q1405">
        <v>1800</v>
      </c>
      <c r="R1405" t="s">
        <v>3972</v>
      </c>
      <c r="S1405">
        <v>1800</v>
      </c>
      <c r="T1405" s="7" t="str">
        <f t="shared" si="30"/>
        <v>hp_22497600;atk_1511200;hit_500000;miss_1800;cirt_1800;cirtSub_1800</v>
      </c>
    </row>
    <row r="1406" spans="1:20" x14ac:dyDescent="0.15">
      <c r="A1406" s="16">
        <v>480214</v>
      </c>
      <c r="B1406" s="1" t="s">
        <v>5296</v>
      </c>
      <c r="C1406" s="1">
        <v>1</v>
      </c>
      <c r="D1406" s="1">
        <v>1</v>
      </c>
      <c r="E1406" s="2">
        <v>360</v>
      </c>
      <c r="F1406" s="14" t="s">
        <v>3967</v>
      </c>
      <c r="G1406">
        <v>16713774</v>
      </c>
      <c r="H1406">
        <f t="shared" si="29"/>
        <v>22797600</v>
      </c>
      <c r="I1406">
        <f t="shared" si="31"/>
        <v>0.8</v>
      </c>
      <c r="J1406" t="s">
        <v>3968</v>
      </c>
      <c r="K1406">
        <v>1914000</v>
      </c>
      <c r="L1406" t="s">
        <v>3969</v>
      </c>
      <c r="M1406">
        <v>500000</v>
      </c>
      <c r="N1406" t="s">
        <v>3970</v>
      </c>
      <c r="O1406">
        <v>1800</v>
      </c>
      <c r="P1406" t="s">
        <v>3971</v>
      </c>
      <c r="Q1406">
        <v>1800</v>
      </c>
      <c r="R1406" t="s">
        <v>3972</v>
      </c>
      <c r="S1406">
        <v>1800</v>
      </c>
      <c r="T1406" s="7" t="str">
        <f t="shared" si="30"/>
        <v>hp_22797600;atk_1531200;hit_500000;miss_1800;cirt_1800;cirtSub_1800</v>
      </c>
    </row>
    <row r="1407" spans="1:20" x14ac:dyDescent="0.15">
      <c r="A1407" s="16">
        <v>480215</v>
      </c>
      <c r="B1407" s="1" t="s">
        <v>5297</v>
      </c>
      <c r="C1407" s="1">
        <v>1</v>
      </c>
      <c r="D1407" s="1">
        <v>1</v>
      </c>
      <c r="E1407" s="2">
        <v>360</v>
      </c>
      <c r="F1407" s="14" t="s">
        <v>3967</v>
      </c>
      <c r="G1407">
        <v>16933694</v>
      </c>
      <c r="H1407">
        <f t="shared" si="29"/>
        <v>23097600</v>
      </c>
      <c r="I1407">
        <f t="shared" si="31"/>
        <v>0.8</v>
      </c>
      <c r="J1407" t="s">
        <v>3968</v>
      </c>
      <c r="K1407">
        <v>1939000</v>
      </c>
      <c r="L1407" t="s">
        <v>3969</v>
      </c>
      <c r="M1407">
        <v>500000</v>
      </c>
      <c r="N1407" t="s">
        <v>3970</v>
      </c>
      <c r="O1407">
        <v>1800</v>
      </c>
      <c r="P1407" t="s">
        <v>3971</v>
      </c>
      <c r="Q1407">
        <v>1800</v>
      </c>
      <c r="R1407" t="s">
        <v>3972</v>
      </c>
      <c r="S1407">
        <v>1800</v>
      </c>
      <c r="T1407" s="7" t="str">
        <f t="shared" si="30"/>
        <v>hp_23097600;atk_1551200;hit_500000;miss_1800;cirt_1800;cirtSub_1800</v>
      </c>
    </row>
    <row r="1408" spans="1:20" x14ac:dyDescent="0.15">
      <c r="A1408" s="16">
        <v>480216</v>
      </c>
      <c r="B1408" s="1" t="s">
        <v>5298</v>
      </c>
      <c r="C1408" s="1">
        <v>1</v>
      </c>
      <c r="D1408" s="1">
        <v>1</v>
      </c>
      <c r="E1408" s="2">
        <v>370</v>
      </c>
      <c r="F1408" s="14" t="s">
        <v>3967</v>
      </c>
      <c r="G1408">
        <v>17153614</v>
      </c>
      <c r="H1408">
        <f t="shared" si="29"/>
        <v>23380400</v>
      </c>
      <c r="I1408">
        <f t="shared" si="31"/>
        <v>0.8</v>
      </c>
      <c r="J1408" t="s">
        <v>3968</v>
      </c>
      <c r="K1408">
        <v>1964000</v>
      </c>
      <c r="L1408" t="s">
        <v>3969</v>
      </c>
      <c r="M1408">
        <v>500000</v>
      </c>
      <c r="N1408" t="s">
        <v>3970</v>
      </c>
      <c r="O1408">
        <v>1850</v>
      </c>
      <c r="P1408" t="s">
        <v>3971</v>
      </c>
      <c r="Q1408">
        <v>1850</v>
      </c>
      <c r="R1408" t="s">
        <v>3972</v>
      </c>
      <c r="S1408">
        <v>1850</v>
      </c>
      <c r="T1408" s="7" t="str">
        <f t="shared" si="30"/>
        <v>hp_23380400;atk_1571200;hit_500000;miss_1850;cirt_1850;cirtSub_1850</v>
      </c>
    </row>
    <row r="1409" spans="1:20" x14ac:dyDescent="0.15">
      <c r="A1409" s="16">
        <v>480217</v>
      </c>
      <c r="B1409" s="1" t="s">
        <v>5299</v>
      </c>
      <c r="C1409" s="1">
        <v>1</v>
      </c>
      <c r="D1409" s="1">
        <v>1</v>
      </c>
      <c r="E1409" s="2">
        <v>370</v>
      </c>
      <c r="F1409" s="14" t="s">
        <v>3967</v>
      </c>
      <c r="G1409">
        <v>17373535</v>
      </c>
      <c r="H1409">
        <f t="shared" si="29"/>
        <v>23680100</v>
      </c>
      <c r="I1409">
        <f t="shared" si="31"/>
        <v>0.8</v>
      </c>
      <c r="J1409" t="s">
        <v>3968</v>
      </c>
      <c r="K1409">
        <v>1989000</v>
      </c>
      <c r="L1409" t="s">
        <v>3969</v>
      </c>
      <c r="M1409">
        <v>500000</v>
      </c>
      <c r="N1409" t="s">
        <v>3970</v>
      </c>
      <c r="O1409">
        <v>1850</v>
      </c>
      <c r="P1409" t="s">
        <v>3971</v>
      </c>
      <c r="Q1409">
        <v>1850</v>
      </c>
      <c r="R1409" t="s">
        <v>3972</v>
      </c>
      <c r="S1409">
        <v>1850</v>
      </c>
      <c r="T1409" s="7" t="str">
        <f t="shared" si="30"/>
        <v>hp_23680100;atk_1591200;hit_500000;miss_1850;cirt_1850;cirtSub_1850</v>
      </c>
    </row>
    <row r="1410" spans="1:20" x14ac:dyDescent="0.15">
      <c r="A1410" s="16">
        <v>480218</v>
      </c>
      <c r="B1410" s="1" t="s">
        <v>5300</v>
      </c>
      <c r="C1410" s="1">
        <v>1</v>
      </c>
      <c r="D1410" s="1">
        <v>1</v>
      </c>
      <c r="E1410" s="2">
        <v>370</v>
      </c>
      <c r="F1410" s="14" t="s">
        <v>3967</v>
      </c>
      <c r="G1410">
        <v>17593455</v>
      </c>
      <c r="H1410">
        <f t="shared" si="29"/>
        <v>23979900</v>
      </c>
      <c r="I1410">
        <f t="shared" si="31"/>
        <v>0.8</v>
      </c>
      <c r="J1410" t="s">
        <v>3968</v>
      </c>
      <c r="K1410">
        <v>2019000</v>
      </c>
      <c r="L1410" t="s">
        <v>3969</v>
      </c>
      <c r="M1410">
        <v>500000</v>
      </c>
      <c r="N1410" t="s">
        <v>3970</v>
      </c>
      <c r="O1410">
        <v>1850</v>
      </c>
      <c r="P1410" t="s">
        <v>3971</v>
      </c>
      <c r="Q1410">
        <v>1850</v>
      </c>
      <c r="R1410" t="s">
        <v>3972</v>
      </c>
      <c r="S1410">
        <v>1850</v>
      </c>
      <c r="T1410" s="7" t="str">
        <f t="shared" si="30"/>
        <v>hp_23979900;atk_1615200;hit_500000;miss_1850;cirt_1850;cirtSub_1850</v>
      </c>
    </row>
    <row r="1411" spans="1:20" x14ac:dyDescent="0.15">
      <c r="A1411" s="16">
        <v>480219</v>
      </c>
      <c r="B1411" s="1" t="s">
        <v>5301</v>
      </c>
      <c r="C1411" s="1">
        <v>1</v>
      </c>
      <c r="D1411" s="1">
        <v>1</v>
      </c>
      <c r="E1411" s="2">
        <v>370</v>
      </c>
      <c r="F1411" s="14" t="s">
        <v>3967</v>
      </c>
      <c r="G1411">
        <v>17813375</v>
      </c>
      <c r="H1411">
        <f t="shared" si="29"/>
        <v>24279600</v>
      </c>
      <c r="I1411">
        <f t="shared" si="31"/>
        <v>0.8</v>
      </c>
      <c r="J1411" t="s">
        <v>3968</v>
      </c>
      <c r="K1411">
        <v>2049000</v>
      </c>
      <c r="L1411" t="s">
        <v>3969</v>
      </c>
      <c r="M1411">
        <v>500000</v>
      </c>
      <c r="N1411" t="s">
        <v>3970</v>
      </c>
      <c r="O1411">
        <v>1850</v>
      </c>
      <c r="P1411" t="s">
        <v>3971</v>
      </c>
      <c r="Q1411">
        <v>1850</v>
      </c>
      <c r="R1411" t="s">
        <v>3972</v>
      </c>
      <c r="S1411">
        <v>1850</v>
      </c>
      <c r="T1411" s="7" t="str">
        <f t="shared" si="30"/>
        <v>hp_24279600;atk_1639200;hit_500000;miss_1850;cirt_1850;cirtSub_1850</v>
      </c>
    </row>
    <row r="1412" spans="1:20" x14ac:dyDescent="0.15">
      <c r="A1412" s="16">
        <v>480220</v>
      </c>
      <c r="B1412" s="1" t="s">
        <v>5302</v>
      </c>
      <c r="C1412" s="1">
        <v>1</v>
      </c>
      <c r="D1412" s="1">
        <v>1</v>
      </c>
      <c r="E1412" s="2">
        <v>370</v>
      </c>
      <c r="F1412" s="14" t="s">
        <v>3967</v>
      </c>
      <c r="G1412">
        <v>18033295</v>
      </c>
      <c r="H1412">
        <f t="shared" si="29"/>
        <v>24579400</v>
      </c>
      <c r="I1412">
        <f t="shared" si="31"/>
        <v>0.8</v>
      </c>
      <c r="J1412" t="s">
        <v>3968</v>
      </c>
      <c r="K1412">
        <v>2079000</v>
      </c>
      <c r="L1412" t="s">
        <v>3969</v>
      </c>
      <c r="M1412">
        <v>500000</v>
      </c>
      <c r="N1412" t="s">
        <v>3970</v>
      </c>
      <c r="O1412">
        <v>1850</v>
      </c>
      <c r="P1412" t="s">
        <v>3971</v>
      </c>
      <c r="Q1412">
        <v>1850</v>
      </c>
      <c r="R1412" t="s">
        <v>3972</v>
      </c>
      <c r="S1412">
        <v>1850</v>
      </c>
      <c r="T1412" s="7" t="str">
        <f t="shared" si="30"/>
        <v>hp_24579400;atk_1663200;hit_500000;miss_1850;cirt_1850;cirtSub_1850</v>
      </c>
    </row>
    <row r="1413" spans="1:20" x14ac:dyDescent="0.15">
      <c r="A1413" s="16">
        <v>480221</v>
      </c>
      <c r="B1413" s="1" t="s">
        <v>5303</v>
      </c>
      <c r="C1413" s="1">
        <v>1</v>
      </c>
      <c r="D1413" s="1">
        <v>1</v>
      </c>
      <c r="E1413" s="2">
        <v>370</v>
      </c>
      <c r="F1413" s="14" t="s">
        <v>3967</v>
      </c>
      <c r="G1413">
        <v>18253215</v>
      </c>
      <c r="H1413">
        <f t="shared" ref="H1413:H1476" si="32">ROUND(G1413*(1+(4000-E1413)/10000),-2)</f>
        <v>24879100</v>
      </c>
      <c r="I1413">
        <f t="shared" si="31"/>
        <v>0.8</v>
      </c>
      <c r="J1413" t="s">
        <v>3968</v>
      </c>
      <c r="K1413">
        <v>2109000</v>
      </c>
      <c r="L1413" t="s">
        <v>3969</v>
      </c>
      <c r="M1413">
        <v>500000</v>
      </c>
      <c r="N1413" t="s">
        <v>3970</v>
      </c>
      <c r="O1413">
        <v>1850</v>
      </c>
      <c r="P1413" t="s">
        <v>3971</v>
      </c>
      <c r="Q1413">
        <v>1850</v>
      </c>
      <c r="R1413" t="s">
        <v>3972</v>
      </c>
      <c r="S1413">
        <v>1850</v>
      </c>
      <c r="T1413" s="7" t="str">
        <f t="shared" si="30"/>
        <v>hp_24879100;atk_1687200;hit_500000;miss_1850;cirt_1850;cirtSub_1850</v>
      </c>
    </row>
    <row r="1414" spans="1:20" x14ac:dyDescent="0.15">
      <c r="A1414" s="16">
        <v>480222</v>
      </c>
      <c r="B1414" s="1" t="s">
        <v>5304</v>
      </c>
      <c r="C1414" s="1">
        <v>1</v>
      </c>
      <c r="D1414" s="1">
        <v>1</v>
      </c>
      <c r="E1414" s="2">
        <v>380</v>
      </c>
      <c r="F1414" s="14" t="s">
        <v>3967</v>
      </c>
      <c r="G1414">
        <v>18473135</v>
      </c>
      <c r="H1414">
        <f t="shared" si="32"/>
        <v>25160400</v>
      </c>
      <c r="I1414">
        <f t="shared" si="31"/>
        <v>0.8</v>
      </c>
      <c r="J1414" t="s">
        <v>3968</v>
      </c>
      <c r="K1414">
        <v>2139000</v>
      </c>
      <c r="L1414" t="s">
        <v>3969</v>
      </c>
      <c r="M1414">
        <v>500000</v>
      </c>
      <c r="N1414" t="s">
        <v>3970</v>
      </c>
      <c r="O1414">
        <v>1900</v>
      </c>
      <c r="P1414" t="s">
        <v>3971</v>
      </c>
      <c r="Q1414">
        <v>1900</v>
      </c>
      <c r="R1414" t="s">
        <v>3972</v>
      </c>
      <c r="S1414">
        <v>1900</v>
      </c>
      <c r="T1414" s="7" t="str">
        <f t="shared" si="30"/>
        <v>hp_25160400;atk_1711200;hit_500000;miss_1900;cirt_1900;cirtSub_1900</v>
      </c>
    </row>
    <row r="1415" spans="1:20" x14ac:dyDescent="0.15">
      <c r="A1415" s="16">
        <v>480223</v>
      </c>
      <c r="B1415" s="1" t="s">
        <v>5305</v>
      </c>
      <c r="C1415" s="1">
        <v>1</v>
      </c>
      <c r="D1415" s="1">
        <v>1</v>
      </c>
      <c r="E1415" s="2">
        <v>380</v>
      </c>
      <c r="F1415" s="14" t="s">
        <v>3967</v>
      </c>
      <c r="G1415">
        <v>18693055</v>
      </c>
      <c r="H1415">
        <f t="shared" si="32"/>
        <v>25459900</v>
      </c>
      <c r="I1415">
        <f t="shared" si="31"/>
        <v>0.8</v>
      </c>
      <c r="J1415" t="s">
        <v>3968</v>
      </c>
      <c r="K1415">
        <v>2169000</v>
      </c>
      <c r="L1415" t="s">
        <v>3969</v>
      </c>
      <c r="M1415">
        <v>500000</v>
      </c>
      <c r="N1415" t="s">
        <v>3970</v>
      </c>
      <c r="O1415">
        <v>1900</v>
      </c>
      <c r="P1415" t="s">
        <v>3971</v>
      </c>
      <c r="Q1415">
        <v>1900</v>
      </c>
      <c r="R1415" t="s">
        <v>3972</v>
      </c>
      <c r="S1415">
        <v>1900</v>
      </c>
      <c r="T1415" s="7" t="str">
        <f t="shared" si="30"/>
        <v>hp_25459900;atk_1735200;hit_500000;miss_1900;cirt_1900;cirtSub_1900</v>
      </c>
    </row>
    <row r="1416" spans="1:20" x14ac:dyDescent="0.15">
      <c r="A1416" s="16">
        <v>480224</v>
      </c>
      <c r="B1416" s="1" t="s">
        <v>5306</v>
      </c>
      <c r="C1416" s="1">
        <v>1</v>
      </c>
      <c r="D1416" s="1">
        <v>1</v>
      </c>
      <c r="E1416" s="2">
        <v>380</v>
      </c>
      <c r="F1416" s="14" t="s">
        <v>3967</v>
      </c>
      <c r="G1416">
        <v>18912975</v>
      </c>
      <c r="H1416">
        <f t="shared" si="32"/>
        <v>25759500</v>
      </c>
      <c r="I1416">
        <f t="shared" si="31"/>
        <v>0.8</v>
      </c>
      <c r="J1416" t="s">
        <v>3968</v>
      </c>
      <c r="K1416">
        <v>2199000</v>
      </c>
      <c r="L1416" t="s">
        <v>3969</v>
      </c>
      <c r="M1416">
        <v>500000</v>
      </c>
      <c r="N1416" t="s">
        <v>3970</v>
      </c>
      <c r="O1416">
        <v>1900</v>
      </c>
      <c r="P1416" t="s">
        <v>3971</v>
      </c>
      <c r="Q1416">
        <v>1900</v>
      </c>
      <c r="R1416" t="s">
        <v>3972</v>
      </c>
      <c r="S1416">
        <v>1900</v>
      </c>
      <c r="T1416" s="7" t="str">
        <f t="shared" si="30"/>
        <v>hp_25759500;atk_1759200;hit_500000;miss_1900;cirt_1900;cirtSub_1900</v>
      </c>
    </row>
    <row r="1417" spans="1:20" x14ac:dyDescent="0.15">
      <c r="A1417" s="16">
        <v>480225</v>
      </c>
      <c r="B1417" s="1" t="s">
        <v>5307</v>
      </c>
      <c r="C1417" s="1">
        <v>1</v>
      </c>
      <c r="D1417" s="1">
        <v>1</v>
      </c>
      <c r="E1417" s="2">
        <v>380</v>
      </c>
      <c r="F1417" s="14" t="s">
        <v>3967</v>
      </c>
      <c r="G1417">
        <v>19132895</v>
      </c>
      <c r="H1417">
        <f t="shared" si="32"/>
        <v>26059000</v>
      </c>
      <c r="I1417">
        <f t="shared" si="31"/>
        <v>0.8</v>
      </c>
      <c r="J1417" t="s">
        <v>3968</v>
      </c>
      <c r="K1417">
        <v>2229000</v>
      </c>
      <c r="L1417" t="s">
        <v>3969</v>
      </c>
      <c r="M1417">
        <v>500000</v>
      </c>
      <c r="N1417" t="s">
        <v>3970</v>
      </c>
      <c r="O1417">
        <v>1900</v>
      </c>
      <c r="P1417" t="s">
        <v>3971</v>
      </c>
      <c r="Q1417">
        <v>1900</v>
      </c>
      <c r="R1417" t="s">
        <v>3972</v>
      </c>
      <c r="S1417">
        <v>1900</v>
      </c>
      <c r="T1417" s="7" t="str">
        <f t="shared" si="30"/>
        <v>hp_26059000;atk_1783200;hit_500000;miss_1900;cirt_1900;cirtSub_1900</v>
      </c>
    </row>
    <row r="1418" spans="1:20" x14ac:dyDescent="0.15">
      <c r="A1418" s="16">
        <v>480226</v>
      </c>
      <c r="B1418" s="1" t="s">
        <v>5308</v>
      </c>
      <c r="C1418" s="1">
        <v>1</v>
      </c>
      <c r="D1418" s="1">
        <v>1</v>
      </c>
      <c r="E1418" s="2">
        <v>380</v>
      </c>
      <c r="F1418" s="14" t="s">
        <v>3967</v>
      </c>
      <c r="G1418">
        <v>19352816</v>
      </c>
      <c r="H1418">
        <f t="shared" si="32"/>
        <v>26358500</v>
      </c>
      <c r="I1418">
        <f t="shared" si="31"/>
        <v>0.8</v>
      </c>
      <c r="J1418" t="s">
        <v>3968</v>
      </c>
      <c r="K1418">
        <v>2259000</v>
      </c>
      <c r="L1418" t="s">
        <v>3969</v>
      </c>
      <c r="M1418">
        <v>500000</v>
      </c>
      <c r="N1418" t="s">
        <v>3970</v>
      </c>
      <c r="O1418">
        <v>1900</v>
      </c>
      <c r="P1418" t="s">
        <v>3971</v>
      </c>
      <c r="Q1418">
        <v>1900</v>
      </c>
      <c r="R1418" t="s">
        <v>3972</v>
      </c>
      <c r="S1418">
        <v>1900</v>
      </c>
      <c r="T1418" s="7" t="str">
        <f t="shared" si="30"/>
        <v>hp_26358500;atk_1807200;hit_500000;miss_1900;cirt_1900;cirtSub_1900</v>
      </c>
    </row>
    <row r="1419" spans="1:20" x14ac:dyDescent="0.15">
      <c r="A1419" s="16">
        <v>480227</v>
      </c>
      <c r="B1419" s="1" t="s">
        <v>5309</v>
      </c>
      <c r="C1419" s="1">
        <v>1</v>
      </c>
      <c r="D1419" s="1">
        <v>1</v>
      </c>
      <c r="E1419" s="2">
        <v>380</v>
      </c>
      <c r="F1419" s="14" t="s">
        <v>3967</v>
      </c>
      <c r="G1419">
        <v>19572736</v>
      </c>
      <c r="H1419">
        <f t="shared" si="32"/>
        <v>26658100</v>
      </c>
      <c r="I1419">
        <f t="shared" si="31"/>
        <v>0.8</v>
      </c>
      <c r="J1419" t="s">
        <v>3968</v>
      </c>
      <c r="K1419">
        <v>2289000</v>
      </c>
      <c r="L1419" t="s">
        <v>3969</v>
      </c>
      <c r="M1419">
        <v>500000</v>
      </c>
      <c r="N1419" t="s">
        <v>3970</v>
      </c>
      <c r="O1419">
        <v>1900</v>
      </c>
      <c r="P1419" t="s">
        <v>3971</v>
      </c>
      <c r="Q1419">
        <v>1900</v>
      </c>
      <c r="R1419" t="s">
        <v>3972</v>
      </c>
      <c r="S1419">
        <v>1900</v>
      </c>
      <c r="T1419" s="7" t="str">
        <f t="shared" si="30"/>
        <v>hp_26658100;atk_1831200;hit_500000;miss_1900;cirt_1900;cirtSub_1900</v>
      </c>
    </row>
    <row r="1420" spans="1:20" x14ac:dyDescent="0.15">
      <c r="A1420" s="16">
        <v>480228</v>
      </c>
      <c r="B1420" s="1" t="s">
        <v>5310</v>
      </c>
      <c r="C1420" s="1">
        <v>1</v>
      </c>
      <c r="D1420" s="1">
        <v>1</v>
      </c>
      <c r="E1420" s="2">
        <v>390</v>
      </c>
      <c r="F1420" s="14" t="s">
        <v>3967</v>
      </c>
      <c r="G1420">
        <v>19792656</v>
      </c>
      <c r="H1420">
        <f t="shared" si="32"/>
        <v>26937800</v>
      </c>
      <c r="I1420">
        <f t="shared" si="31"/>
        <v>0.8</v>
      </c>
      <c r="J1420" t="s">
        <v>3968</v>
      </c>
      <c r="K1420">
        <v>2319000</v>
      </c>
      <c r="L1420" t="s">
        <v>3969</v>
      </c>
      <c r="M1420">
        <v>500000</v>
      </c>
      <c r="N1420" t="s">
        <v>3970</v>
      </c>
      <c r="O1420">
        <v>1950</v>
      </c>
      <c r="P1420" t="s">
        <v>3971</v>
      </c>
      <c r="Q1420">
        <v>1950</v>
      </c>
      <c r="R1420" t="s">
        <v>3972</v>
      </c>
      <c r="S1420">
        <v>1950</v>
      </c>
      <c r="T1420" s="7" t="str">
        <f t="shared" si="30"/>
        <v>hp_26937800;atk_1855200;hit_500000;miss_1950;cirt_1950;cirtSub_1950</v>
      </c>
    </row>
    <row r="1421" spans="1:20" x14ac:dyDescent="0.15">
      <c r="A1421" s="16">
        <v>480229</v>
      </c>
      <c r="B1421" s="1" t="s">
        <v>5311</v>
      </c>
      <c r="C1421" s="1">
        <v>1</v>
      </c>
      <c r="D1421" s="1">
        <v>1</v>
      </c>
      <c r="E1421" s="2">
        <v>390</v>
      </c>
      <c r="F1421" s="14" t="s">
        <v>3967</v>
      </c>
      <c r="G1421">
        <v>20012576</v>
      </c>
      <c r="H1421">
        <f t="shared" si="32"/>
        <v>27237100</v>
      </c>
      <c r="I1421">
        <f t="shared" si="31"/>
        <v>0.8</v>
      </c>
      <c r="J1421" t="s">
        <v>3968</v>
      </c>
      <c r="K1421">
        <v>2349000</v>
      </c>
      <c r="L1421" t="s">
        <v>3969</v>
      </c>
      <c r="M1421">
        <v>500000</v>
      </c>
      <c r="N1421" t="s">
        <v>3970</v>
      </c>
      <c r="O1421">
        <v>1950</v>
      </c>
      <c r="P1421" t="s">
        <v>3971</v>
      </c>
      <c r="Q1421">
        <v>1950</v>
      </c>
      <c r="R1421" t="s">
        <v>3972</v>
      </c>
      <c r="S1421">
        <v>1950</v>
      </c>
      <c r="T1421" s="7" t="str">
        <f t="shared" si="30"/>
        <v>hp_27237100;atk_1879200;hit_500000;miss_1950;cirt_1950;cirtSub_1950</v>
      </c>
    </row>
    <row r="1422" spans="1:20" x14ac:dyDescent="0.15">
      <c r="A1422" s="16">
        <v>480230</v>
      </c>
      <c r="B1422" s="1" t="s">
        <v>5312</v>
      </c>
      <c r="C1422" s="1">
        <v>1</v>
      </c>
      <c r="D1422" s="1">
        <v>1</v>
      </c>
      <c r="E1422" s="2">
        <v>390</v>
      </c>
      <c r="F1422" s="14" t="s">
        <v>3967</v>
      </c>
      <c r="G1422">
        <v>20232496</v>
      </c>
      <c r="H1422">
        <f t="shared" si="32"/>
        <v>27536400</v>
      </c>
      <c r="I1422">
        <f t="shared" si="31"/>
        <v>0.8</v>
      </c>
      <c r="J1422" t="s">
        <v>3968</v>
      </c>
      <c r="K1422">
        <v>2379000</v>
      </c>
      <c r="L1422" t="s">
        <v>3969</v>
      </c>
      <c r="M1422">
        <v>500000</v>
      </c>
      <c r="N1422" t="s">
        <v>3970</v>
      </c>
      <c r="O1422">
        <v>1950</v>
      </c>
      <c r="P1422" t="s">
        <v>3971</v>
      </c>
      <c r="Q1422">
        <v>1950</v>
      </c>
      <c r="R1422" t="s">
        <v>3972</v>
      </c>
      <c r="S1422">
        <v>1950</v>
      </c>
      <c r="T1422" s="7" t="str">
        <f t="shared" si="30"/>
        <v>hp_27536400;atk_1903200;hit_500000;miss_1950;cirt_1950;cirtSub_1950</v>
      </c>
    </row>
    <row r="1423" spans="1:20" x14ac:dyDescent="0.15">
      <c r="A1423" s="16">
        <v>480231</v>
      </c>
      <c r="B1423" s="1" t="s">
        <v>5313</v>
      </c>
      <c r="C1423" s="1">
        <v>1</v>
      </c>
      <c r="D1423" s="1">
        <v>1</v>
      </c>
      <c r="E1423" s="2">
        <v>390</v>
      </c>
      <c r="F1423" s="14" t="s">
        <v>3967</v>
      </c>
      <c r="G1423">
        <v>20452416</v>
      </c>
      <c r="H1423">
        <f t="shared" si="32"/>
        <v>27835700</v>
      </c>
      <c r="I1423">
        <f t="shared" si="31"/>
        <v>0.8</v>
      </c>
      <c r="J1423" t="s">
        <v>3968</v>
      </c>
      <c r="K1423">
        <v>2409000</v>
      </c>
      <c r="L1423" t="s">
        <v>3969</v>
      </c>
      <c r="M1423">
        <v>500000</v>
      </c>
      <c r="N1423" t="s">
        <v>3970</v>
      </c>
      <c r="O1423">
        <v>1950</v>
      </c>
      <c r="P1423" t="s">
        <v>3971</v>
      </c>
      <c r="Q1423">
        <v>1950</v>
      </c>
      <c r="R1423" t="s">
        <v>3972</v>
      </c>
      <c r="S1423">
        <v>1950</v>
      </c>
      <c r="T1423" s="7" t="str">
        <f t="shared" si="30"/>
        <v>hp_27835700;atk_1927200;hit_500000;miss_1950;cirt_1950;cirtSub_1950</v>
      </c>
    </row>
    <row r="1424" spans="1:20" x14ac:dyDescent="0.15">
      <c r="A1424" s="16">
        <v>480232</v>
      </c>
      <c r="B1424" s="1" t="s">
        <v>5314</v>
      </c>
      <c r="C1424" s="1">
        <v>1</v>
      </c>
      <c r="D1424" s="1">
        <v>1</v>
      </c>
      <c r="E1424" s="2">
        <v>390</v>
      </c>
      <c r="F1424" s="14" t="s">
        <v>3967</v>
      </c>
      <c r="G1424">
        <v>20672336</v>
      </c>
      <c r="H1424">
        <f t="shared" si="32"/>
        <v>28135000</v>
      </c>
      <c r="I1424">
        <f t="shared" si="31"/>
        <v>0.8</v>
      </c>
      <c r="J1424" t="s">
        <v>3968</v>
      </c>
      <c r="K1424">
        <v>2439000</v>
      </c>
      <c r="L1424" t="s">
        <v>3969</v>
      </c>
      <c r="M1424">
        <v>500000</v>
      </c>
      <c r="N1424" t="s">
        <v>3970</v>
      </c>
      <c r="O1424">
        <v>1950</v>
      </c>
      <c r="P1424" t="s">
        <v>3971</v>
      </c>
      <c r="Q1424">
        <v>1950</v>
      </c>
      <c r="R1424" t="s">
        <v>3972</v>
      </c>
      <c r="S1424">
        <v>1950</v>
      </c>
      <c r="T1424" s="7" t="str">
        <f t="shared" si="30"/>
        <v>hp_28135000;atk_1951200;hit_500000;miss_1950;cirt_1950;cirtSub_1950</v>
      </c>
    </row>
    <row r="1425" spans="1:20" x14ac:dyDescent="0.15">
      <c r="A1425" s="16">
        <v>480233</v>
      </c>
      <c r="B1425" s="1" t="s">
        <v>5315</v>
      </c>
      <c r="C1425" s="1">
        <v>1</v>
      </c>
      <c r="D1425" s="1">
        <v>1</v>
      </c>
      <c r="E1425" s="2">
        <v>390</v>
      </c>
      <c r="F1425" s="14" t="s">
        <v>3967</v>
      </c>
      <c r="G1425">
        <v>20892256</v>
      </c>
      <c r="H1425">
        <f t="shared" si="32"/>
        <v>28434400</v>
      </c>
      <c r="I1425">
        <f t="shared" si="31"/>
        <v>0.8</v>
      </c>
      <c r="J1425" t="s">
        <v>3968</v>
      </c>
      <c r="K1425">
        <v>2469000</v>
      </c>
      <c r="L1425" t="s">
        <v>3969</v>
      </c>
      <c r="M1425">
        <v>500000</v>
      </c>
      <c r="N1425" t="s">
        <v>3970</v>
      </c>
      <c r="O1425">
        <v>1950</v>
      </c>
      <c r="P1425" t="s">
        <v>3971</v>
      </c>
      <c r="Q1425">
        <v>1950</v>
      </c>
      <c r="R1425" t="s">
        <v>3972</v>
      </c>
      <c r="S1425">
        <v>1950</v>
      </c>
      <c r="T1425" s="7" t="str">
        <f t="shared" si="30"/>
        <v>hp_28434400;atk_1975200;hit_500000;miss_1950;cirt_1950;cirtSub_1950</v>
      </c>
    </row>
    <row r="1426" spans="1:20" x14ac:dyDescent="0.15">
      <c r="A1426" s="16">
        <v>480234</v>
      </c>
      <c r="B1426" s="1" t="s">
        <v>5316</v>
      </c>
      <c r="C1426" s="1">
        <v>1</v>
      </c>
      <c r="D1426" s="1">
        <v>1</v>
      </c>
      <c r="E1426" s="2">
        <v>400</v>
      </c>
      <c r="F1426" s="14" t="s">
        <v>3967</v>
      </c>
      <c r="G1426">
        <v>21112176</v>
      </c>
      <c r="H1426">
        <f t="shared" si="32"/>
        <v>28712600</v>
      </c>
      <c r="I1426">
        <f t="shared" si="31"/>
        <v>0.8</v>
      </c>
      <c r="J1426" t="s">
        <v>3968</v>
      </c>
      <c r="K1426">
        <v>2499000</v>
      </c>
      <c r="L1426" t="s">
        <v>3969</v>
      </c>
      <c r="M1426">
        <v>500000</v>
      </c>
      <c r="N1426" t="s">
        <v>3970</v>
      </c>
      <c r="O1426">
        <v>2000</v>
      </c>
      <c r="P1426" t="s">
        <v>3971</v>
      </c>
      <c r="Q1426">
        <v>2000</v>
      </c>
      <c r="R1426" t="s">
        <v>3972</v>
      </c>
      <c r="S1426">
        <v>2000</v>
      </c>
      <c r="T1426" s="7" t="str">
        <f t="shared" si="30"/>
        <v>hp_28712600;atk_1999200;hit_500000;miss_2000;cirt_2000;cirtSub_2000</v>
      </c>
    </row>
    <row r="1427" spans="1:20" x14ac:dyDescent="0.15">
      <c r="A1427" s="16">
        <v>480235</v>
      </c>
      <c r="B1427" s="1" t="s">
        <v>5317</v>
      </c>
      <c r="C1427" s="1">
        <v>1</v>
      </c>
      <c r="D1427" s="1">
        <v>1</v>
      </c>
      <c r="E1427" s="2">
        <v>400</v>
      </c>
      <c r="F1427" s="14" t="s">
        <v>3967</v>
      </c>
      <c r="G1427">
        <v>21332097</v>
      </c>
      <c r="H1427">
        <f t="shared" si="32"/>
        <v>29011700</v>
      </c>
      <c r="I1427">
        <f t="shared" si="31"/>
        <v>0.8</v>
      </c>
      <c r="J1427" t="s">
        <v>3968</v>
      </c>
      <c r="K1427">
        <v>2529000</v>
      </c>
      <c r="L1427" t="s">
        <v>3969</v>
      </c>
      <c r="M1427">
        <v>500000</v>
      </c>
      <c r="N1427" t="s">
        <v>3970</v>
      </c>
      <c r="O1427">
        <v>2000</v>
      </c>
      <c r="P1427" t="s">
        <v>3971</v>
      </c>
      <c r="Q1427">
        <v>2000</v>
      </c>
      <c r="R1427" t="s">
        <v>3972</v>
      </c>
      <c r="S1427">
        <v>2000</v>
      </c>
      <c r="T1427" s="7" t="str">
        <f t="shared" si="30"/>
        <v>hp_29011700;atk_2023200;hit_500000;miss_2000;cirt_2000;cirtSub_2000</v>
      </c>
    </row>
    <row r="1428" spans="1:20" x14ac:dyDescent="0.15">
      <c r="A1428" s="16">
        <v>480236</v>
      </c>
      <c r="B1428" s="1" t="s">
        <v>5318</v>
      </c>
      <c r="C1428" s="1">
        <v>1</v>
      </c>
      <c r="D1428" s="1">
        <v>1</v>
      </c>
      <c r="E1428" s="2">
        <v>400</v>
      </c>
      <c r="F1428" s="14" t="s">
        <v>3967</v>
      </c>
      <c r="G1428">
        <v>21552017</v>
      </c>
      <c r="H1428">
        <f t="shared" si="32"/>
        <v>29310700</v>
      </c>
      <c r="I1428">
        <f t="shared" si="31"/>
        <v>0.8</v>
      </c>
      <c r="J1428" t="s">
        <v>3968</v>
      </c>
      <c r="K1428">
        <v>2565000</v>
      </c>
      <c r="L1428" t="s">
        <v>3969</v>
      </c>
      <c r="M1428">
        <v>500000</v>
      </c>
      <c r="N1428" t="s">
        <v>3970</v>
      </c>
      <c r="O1428">
        <v>2000</v>
      </c>
      <c r="P1428" t="s">
        <v>3971</v>
      </c>
      <c r="Q1428">
        <v>2000</v>
      </c>
      <c r="R1428" t="s">
        <v>3972</v>
      </c>
      <c r="S1428">
        <v>2000</v>
      </c>
      <c r="T1428" s="7" t="str">
        <f t="shared" si="30"/>
        <v>hp_29310700;atk_2052000;hit_500000;miss_2000;cirt_2000;cirtSub_2000</v>
      </c>
    </row>
    <row r="1429" spans="1:20" x14ac:dyDescent="0.15">
      <c r="A1429" s="16">
        <v>480237</v>
      </c>
      <c r="B1429" s="1" t="s">
        <v>5319</v>
      </c>
      <c r="C1429" s="1">
        <v>1</v>
      </c>
      <c r="D1429" s="1">
        <v>1</v>
      </c>
      <c r="E1429" s="2">
        <v>400</v>
      </c>
      <c r="F1429" s="14" t="s">
        <v>3967</v>
      </c>
      <c r="G1429">
        <v>21771937</v>
      </c>
      <c r="H1429">
        <f t="shared" si="32"/>
        <v>29609800</v>
      </c>
      <c r="I1429">
        <f t="shared" si="31"/>
        <v>0.8</v>
      </c>
      <c r="J1429" t="s">
        <v>3968</v>
      </c>
      <c r="K1429">
        <v>2601000</v>
      </c>
      <c r="L1429" t="s">
        <v>3969</v>
      </c>
      <c r="M1429">
        <v>500000</v>
      </c>
      <c r="N1429" t="s">
        <v>3970</v>
      </c>
      <c r="O1429">
        <v>2000</v>
      </c>
      <c r="P1429" t="s">
        <v>3971</v>
      </c>
      <c r="Q1429">
        <v>2000</v>
      </c>
      <c r="R1429" t="s">
        <v>3972</v>
      </c>
      <c r="S1429">
        <v>2000</v>
      </c>
      <c r="T1429" s="7" t="str">
        <f t="shared" si="30"/>
        <v>hp_29609800;atk_2080800;hit_500000;miss_2000;cirt_2000;cirtSub_2000</v>
      </c>
    </row>
    <row r="1430" spans="1:20" x14ac:dyDescent="0.15">
      <c r="A1430" s="16">
        <v>480238</v>
      </c>
      <c r="B1430" s="1" t="s">
        <v>5320</v>
      </c>
      <c r="C1430" s="1">
        <v>1</v>
      </c>
      <c r="D1430" s="1">
        <v>1</v>
      </c>
      <c r="E1430" s="2">
        <v>400</v>
      </c>
      <c r="F1430" s="14" t="s">
        <v>3967</v>
      </c>
      <c r="G1430">
        <v>21991857</v>
      </c>
      <c r="H1430">
        <f t="shared" si="32"/>
        <v>29908900</v>
      </c>
      <c r="I1430">
        <f t="shared" si="31"/>
        <v>0.8</v>
      </c>
      <c r="J1430" t="s">
        <v>3968</v>
      </c>
      <c r="K1430">
        <v>2637000</v>
      </c>
      <c r="L1430" t="s">
        <v>3969</v>
      </c>
      <c r="M1430">
        <v>500000</v>
      </c>
      <c r="N1430" t="s">
        <v>3970</v>
      </c>
      <c r="O1430">
        <v>2000</v>
      </c>
      <c r="P1430" t="s">
        <v>3971</v>
      </c>
      <c r="Q1430">
        <v>2000</v>
      </c>
      <c r="R1430" t="s">
        <v>3972</v>
      </c>
      <c r="S1430">
        <v>2000</v>
      </c>
      <c r="T1430" s="7" t="str">
        <f t="shared" si="30"/>
        <v>hp_29908900;atk_2109600;hit_500000;miss_2000;cirt_2000;cirtSub_2000</v>
      </c>
    </row>
    <row r="1431" spans="1:20" x14ac:dyDescent="0.15">
      <c r="A1431" s="16">
        <v>480239</v>
      </c>
      <c r="B1431" s="1" t="s">
        <v>5321</v>
      </c>
      <c r="C1431" s="1">
        <v>1</v>
      </c>
      <c r="D1431" s="1">
        <v>1</v>
      </c>
      <c r="E1431" s="2">
        <v>400</v>
      </c>
      <c r="F1431" s="14" t="s">
        <v>3967</v>
      </c>
      <c r="G1431">
        <v>22211777</v>
      </c>
      <c r="H1431">
        <f t="shared" si="32"/>
        <v>30208000</v>
      </c>
      <c r="I1431">
        <f t="shared" si="31"/>
        <v>0.8</v>
      </c>
      <c r="J1431" t="s">
        <v>3968</v>
      </c>
      <c r="K1431">
        <v>2673000</v>
      </c>
      <c r="L1431" t="s">
        <v>3969</v>
      </c>
      <c r="M1431">
        <v>500000</v>
      </c>
      <c r="N1431" t="s">
        <v>3970</v>
      </c>
      <c r="O1431">
        <v>2000</v>
      </c>
      <c r="P1431" t="s">
        <v>3971</v>
      </c>
      <c r="Q1431">
        <v>2000</v>
      </c>
      <c r="R1431" t="s">
        <v>3972</v>
      </c>
      <c r="S1431">
        <v>2000</v>
      </c>
      <c r="T1431" s="7" t="str">
        <f t="shared" si="30"/>
        <v>hp_30208000;atk_2138400;hit_500000;miss_2000;cirt_2000;cirtSub_2000</v>
      </c>
    </row>
    <row r="1432" spans="1:20" x14ac:dyDescent="0.15">
      <c r="A1432" s="16">
        <v>480240</v>
      </c>
      <c r="B1432" s="1" t="s">
        <v>5322</v>
      </c>
      <c r="C1432" s="1">
        <v>1</v>
      </c>
      <c r="D1432" s="1">
        <v>1</v>
      </c>
      <c r="E1432" s="2">
        <v>410</v>
      </c>
      <c r="F1432" s="14" t="s">
        <v>3967</v>
      </c>
      <c r="G1432">
        <v>22431697</v>
      </c>
      <c r="H1432">
        <f t="shared" si="32"/>
        <v>30484700</v>
      </c>
      <c r="I1432">
        <f t="shared" si="31"/>
        <v>0.8</v>
      </c>
      <c r="J1432" t="s">
        <v>3968</v>
      </c>
      <c r="K1432">
        <v>2709000</v>
      </c>
      <c r="L1432" t="s">
        <v>3969</v>
      </c>
      <c r="M1432">
        <v>500000</v>
      </c>
      <c r="N1432" t="s">
        <v>3970</v>
      </c>
      <c r="O1432">
        <v>2050</v>
      </c>
      <c r="P1432" t="s">
        <v>3971</v>
      </c>
      <c r="Q1432">
        <v>2050</v>
      </c>
      <c r="R1432" t="s">
        <v>3972</v>
      </c>
      <c r="S1432">
        <v>2050</v>
      </c>
      <c r="T1432" s="7" t="str">
        <f t="shared" si="30"/>
        <v>hp_30484700;atk_2167200;hit_500000;miss_2050;cirt_2050;cirtSub_2050</v>
      </c>
    </row>
    <row r="1433" spans="1:20" x14ac:dyDescent="0.15">
      <c r="A1433" s="16">
        <v>480241</v>
      </c>
      <c r="B1433" s="1" t="s">
        <v>5323</v>
      </c>
      <c r="C1433" s="1">
        <v>1</v>
      </c>
      <c r="D1433" s="1">
        <v>1</v>
      </c>
      <c r="E1433" s="2">
        <v>410</v>
      </c>
      <c r="F1433" s="14" t="s">
        <v>3967</v>
      </c>
      <c r="G1433">
        <v>22651617</v>
      </c>
      <c r="H1433">
        <f t="shared" si="32"/>
        <v>30783500</v>
      </c>
      <c r="I1433">
        <f t="shared" si="31"/>
        <v>0.8</v>
      </c>
      <c r="J1433" t="s">
        <v>3968</v>
      </c>
      <c r="K1433">
        <v>2745000</v>
      </c>
      <c r="L1433" t="s">
        <v>3969</v>
      </c>
      <c r="M1433">
        <v>500000</v>
      </c>
      <c r="N1433" t="s">
        <v>3970</v>
      </c>
      <c r="O1433">
        <v>2050</v>
      </c>
      <c r="P1433" t="s">
        <v>3971</v>
      </c>
      <c r="Q1433">
        <v>2050</v>
      </c>
      <c r="R1433" t="s">
        <v>3972</v>
      </c>
      <c r="S1433">
        <v>2050</v>
      </c>
      <c r="T1433" s="7" t="str">
        <f t="shared" si="30"/>
        <v>hp_30783500;atk_2196000;hit_500000;miss_2050;cirt_2050;cirtSub_2050</v>
      </c>
    </row>
    <row r="1434" spans="1:20" x14ac:dyDescent="0.15">
      <c r="A1434" s="16">
        <v>480242</v>
      </c>
      <c r="B1434" s="1" t="s">
        <v>5324</v>
      </c>
      <c r="C1434" s="1">
        <v>1</v>
      </c>
      <c r="D1434" s="1">
        <v>1</v>
      </c>
      <c r="E1434" s="2">
        <v>410</v>
      </c>
      <c r="F1434" s="14" t="s">
        <v>3967</v>
      </c>
      <c r="G1434">
        <v>22871537</v>
      </c>
      <c r="H1434">
        <f t="shared" si="32"/>
        <v>31082400</v>
      </c>
      <c r="I1434">
        <f t="shared" si="31"/>
        <v>0.8</v>
      </c>
      <c r="J1434" t="s">
        <v>3968</v>
      </c>
      <c r="K1434">
        <v>2781000</v>
      </c>
      <c r="L1434" t="s">
        <v>3969</v>
      </c>
      <c r="M1434">
        <v>500000</v>
      </c>
      <c r="N1434" t="s">
        <v>3970</v>
      </c>
      <c r="O1434">
        <v>2050</v>
      </c>
      <c r="P1434" t="s">
        <v>3971</v>
      </c>
      <c r="Q1434">
        <v>2050</v>
      </c>
      <c r="R1434" t="s">
        <v>3972</v>
      </c>
      <c r="S1434">
        <v>2050</v>
      </c>
      <c r="T1434" s="7" t="str">
        <f t="shared" si="30"/>
        <v>hp_31082400;atk_2224800;hit_500000;miss_2050;cirt_2050;cirtSub_2050</v>
      </c>
    </row>
    <row r="1435" spans="1:20" x14ac:dyDescent="0.15">
      <c r="A1435" s="16">
        <v>480243</v>
      </c>
      <c r="B1435" s="1" t="s">
        <v>5325</v>
      </c>
      <c r="C1435" s="1">
        <v>1</v>
      </c>
      <c r="D1435" s="1">
        <v>1</v>
      </c>
      <c r="E1435" s="2">
        <v>410</v>
      </c>
      <c r="F1435" s="14" t="s">
        <v>3967</v>
      </c>
      <c r="G1435">
        <v>23091457</v>
      </c>
      <c r="H1435">
        <f t="shared" si="32"/>
        <v>31381300</v>
      </c>
      <c r="I1435">
        <f t="shared" si="31"/>
        <v>0.8</v>
      </c>
      <c r="J1435" t="s">
        <v>3968</v>
      </c>
      <c r="K1435">
        <v>2817000</v>
      </c>
      <c r="L1435" t="s">
        <v>3969</v>
      </c>
      <c r="M1435">
        <v>500000</v>
      </c>
      <c r="N1435" t="s">
        <v>3970</v>
      </c>
      <c r="O1435">
        <v>2050</v>
      </c>
      <c r="P1435" t="s">
        <v>3971</v>
      </c>
      <c r="Q1435">
        <v>2050</v>
      </c>
      <c r="R1435" t="s">
        <v>3972</v>
      </c>
      <c r="S1435">
        <v>2050</v>
      </c>
      <c r="T1435" s="7" t="str">
        <f t="shared" si="30"/>
        <v>hp_31381300;atk_2253600;hit_500000;miss_2050;cirt_2050;cirtSub_2050</v>
      </c>
    </row>
    <row r="1436" spans="1:20" x14ac:dyDescent="0.15">
      <c r="A1436" s="16">
        <v>480244</v>
      </c>
      <c r="B1436" s="1" t="s">
        <v>5326</v>
      </c>
      <c r="C1436" s="1">
        <v>1</v>
      </c>
      <c r="D1436" s="1">
        <v>1</v>
      </c>
      <c r="E1436" s="2">
        <v>410</v>
      </c>
      <c r="F1436" s="14" t="s">
        <v>3967</v>
      </c>
      <c r="G1436">
        <v>23311378</v>
      </c>
      <c r="H1436">
        <f t="shared" si="32"/>
        <v>31680200</v>
      </c>
      <c r="I1436">
        <f t="shared" si="31"/>
        <v>0.8</v>
      </c>
      <c r="J1436" t="s">
        <v>3968</v>
      </c>
      <c r="K1436">
        <v>2853000</v>
      </c>
      <c r="L1436" t="s">
        <v>3969</v>
      </c>
      <c r="M1436">
        <v>500000</v>
      </c>
      <c r="N1436" t="s">
        <v>3970</v>
      </c>
      <c r="O1436">
        <v>2050</v>
      </c>
      <c r="P1436" t="s">
        <v>3971</v>
      </c>
      <c r="Q1436">
        <v>2050</v>
      </c>
      <c r="R1436" t="s">
        <v>3972</v>
      </c>
      <c r="S1436">
        <v>2050</v>
      </c>
      <c r="T1436" s="7" t="str">
        <f t="shared" si="30"/>
        <v>hp_31680200;atk_2282400;hit_500000;miss_2050;cirt_2050;cirtSub_2050</v>
      </c>
    </row>
    <row r="1437" spans="1:20" x14ac:dyDescent="0.15">
      <c r="A1437" s="16">
        <v>480245</v>
      </c>
      <c r="B1437" s="1" t="s">
        <v>5327</v>
      </c>
      <c r="C1437" s="1">
        <v>1</v>
      </c>
      <c r="D1437" s="1">
        <v>1</v>
      </c>
      <c r="E1437" s="2">
        <v>410</v>
      </c>
      <c r="F1437" s="14" t="s">
        <v>3967</v>
      </c>
      <c r="G1437">
        <v>23531298</v>
      </c>
      <c r="H1437">
        <f t="shared" si="32"/>
        <v>31979000</v>
      </c>
      <c r="I1437">
        <f t="shared" si="31"/>
        <v>0.8</v>
      </c>
      <c r="J1437" t="s">
        <v>3968</v>
      </c>
      <c r="K1437">
        <v>2889000</v>
      </c>
      <c r="L1437" t="s">
        <v>3969</v>
      </c>
      <c r="M1437">
        <v>500000</v>
      </c>
      <c r="N1437" t="s">
        <v>3970</v>
      </c>
      <c r="O1437">
        <v>2050</v>
      </c>
      <c r="P1437" t="s">
        <v>3971</v>
      </c>
      <c r="Q1437">
        <v>2050</v>
      </c>
      <c r="R1437" t="s">
        <v>3972</v>
      </c>
      <c r="S1437">
        <v>2050</v>
      </c>
      <c r="T1437" s="7" t="str">
        <f t="shared" si="30"/>
        <v>hp_31979000;atk_2311200;hit_500000;miss_2050;cirt_2050;cirtSub_2050</v>
      </c>
    </row>
    <row r="1438" spans="1:20" x14ac:dyDescent="0.15">
      <c r="A1438" s="16">
        <v>480246</v>
      </c>
      <c r="B1438" s="1" t="s">
        <v>5328</v>
      </c>
      <c r="C1438" s="1">
        <v>1</v>
      </c>
      <c r="D1438" s="1">
        <v>1</v>
      </c>
      <c r="E1438" s="2">
        <v>420</v>
      </c>
      <c r="F1438" s="14" t="s">
        <v>3967</v>
      </c>
      <c r="G1438">
        <v>23751218</v>
      </c>
      <c r="H1438">
        <f t="shared" si="32"/>
        <v>32254200</v>
      </c>
      <c r="I1438">
        <f t="shared" si="31"/>
        <v>0.8</v>
      </c>
      <c r="J1438" t="s">
        <v>3968</v>
      </c>
      <c r="K1438">
        <v>2925000</v>
      </c>
      <c r="L1438" t="s">
        <v>3969</v>
      </c>
      <c r="M1438">
        <v>500000</v>
      </c>
      <c r="N1438" t="s">
        <v>3970</v>
      </c>
      <c r="O1438">
        <v>2100</v>
      </c>
      <c r="P1438" t="s">
        <v>3971</v>
      </c>
      <c r="Q1438">
        <v>2100</v>
      </c>
      <c r="R1438" t="s">
        <v>3972</v>
      </c>
      <c r="S1438">
        <v>2100</v>
      </c>
      <c r="T1438" s="7" t="str">
        <f t="shared" si="30"/>
        <v>hp_32254200;atk_2340000;hit_500000;miss_2100;cirt_2100;cirtSub_2100</v>
      </c>
    </row>
    <row r="1439" spans="1:20" x14ac:dyDescent="0.15">
      <c r="A1439" s="16">
        <v>480247</v>
      </c>
      <c r="B1439" s="1" t="s">
        <v>5329</v>
      </c>
      <c r="C1439" s="1">
        <v>1</v>
      </c>
      <c r="D1439" s="1">
        <v>1</v>
      </c>
      <c r="E1439" s="2">
        <v>420</v>
      </c>
      <c r="F1439" s="14" t="s">
        <v>3967</v>
      </c>
      <c r="G1439">
        <v>23971138</v>
      </c>
      <c r="H1439">
        <f t="shared" si="32"/>
        <v>32552800</v>
      </c>
      <c r="I1439">
        <f t="shared" si="31"/>
        <v>0.8</v>
      </c>
      <c r="J1439" t="s">
        <v>3968</v>
      </c>
      <c r="K1439">
        <v>2961000</v>
      </c>
      <c r="L1439" t="s">
        <v>3969</v>
      </c>
      <c r="M1439">
        <v>500000</v>
      </c>
      <c r="N1439" t="s">
        <v>3970</v>
      </c>
      <c r="O1439">
        <v>2100</v>
      </c>
      <c r="P1439" t="s">
        <v>3971</v>
      </c>
      <c r="Q1439">
        <v>2100</v>
      </c>
      <c r="R1439" t="s">
        <v>3972</v>
      </c>
      <c r="S1439">
        <v>2100</v>
      </c>
      <c r="T1439" s="7" t="str">
        <f t="shared" si="30"/>
        <v>hp_32552800;atk_2368800;hit_500000;miss_2100;cirt_2100;cirtSub_2100</v>
      </c>
    </row>
    <row r="1440" spans="1:20" x14ac:dyDescent="0.15">
      <c r="A1440" s="16">
        <v>480248</v>
      </c>
      <c r="B1440" s="1" t="s">
        <v>5330</v>
      </c>
      <c r="C1440" s="1">
        <v>1</v>
      </c>
      <c r="D1440" s="1">
        <v>1</v>
      </c>
      <c r="E1440" s="2">
        <v>420</v>
      </c>
      <c r="F1440" s="14" t="s">
        <v>3967</v>
      </c>
      <c r="G1440">
        <v>24191058</v>
      </c>
      <c r="H1440">
        <f t="shared" si="32"/>
        <v>32851500</v>
      </c>
      <c r="I1440">
        <f t="shared" si="31"/>
        <v>0.8</v>
      </c>
      <c r="J1440" t="s">
        <v>3968</v>
      </c>
      <c r="K1440">
        <v>2997000</v>
      </c>
      <c r="L1440" t="s">
        <v>3969</v>
      </c>
      <c r="M1440">
        <v>500000</v>
      </c>
      <c r="N1440" t="s">
        <v>3970</v>
      </c>
      <c r="O1440">
        <v>2100</v>
      </c>
      <c r="P1440" t="s">
        <v>3971</v>
      </c>
      <c r="Q1440">
        <v>2100</v>
      </c>
      <c r="R1440" t="s">
        <v>3972</v>
      </c>
      <c r="S1440">
        <v>2100</v>
      </c>
      <c r="T1440" s="7" t="str">
        <f t="shared" si="30"/>
        <v>hp_32851500;atk_2397600;hit_500000;miss_2100;cirt_2100;cirtSub_2100</v>
      </c>
    </row>
    <row r="1441" spans="1:20" x14ac:dyDescent="0.15">
      <c r="A1441" s="16">
        <v>480249</v>
      </c>
      <c r="B1441" s="1" t="s">
        <v>5331</v>
      </c>
      <c r="C1441" s="1">
        <v>1</v>
      </c>
      <c r="D1441" s="1">
        <v>1</v>
      </c>
      <c r="E1441" s="2">
        <v>420</v>
      </c>
      <c r="F1441" s="14" t="s">
        <v>3967</v>
      </c>
      <c r="G1441">
        <v>24410978</v>
      </c>
      <c r="H1441">
        <f t="shared" si="32"/>
        <v>33150100</v>
      </c>
      <c r="I1441">
        <f t="shared" si="31"/>
        <v>0.8</v>
      </c>
      <c r="J1441" t="s">
        <v>3968</v>
      </c>
      <c r="K1441">
        <v>3033000</v>
      </c>
      <c r="L1441" t="s">
        <v>3969</v>
      </c>
      <c r="M1441">
        <v>500000</v>
      </c>
      <c r="N1441" t="s">
        <v>3970</v>
      </c>
      <c r="O1441">
        <v>2100</v>
      </c>
      <c r="P1441" t="s">
        <v>3971</v>
      </c>
      <c r="Q1441">
        <v>2100</v>
      </c>
      <c r="R1441" t="s">
        <v>3972</v>
      </c>
      <c r="S1441">
        <v>2100</v>
      </c>
      <c r="T1441" s="7" t="str">
        <f t="shared" si="30"/>
        <v>hp_33150100;atk_2426400;hit_500000;miss_2100;cirt_2100;cirtSub_2100</v>
      </c>
    </row>
    <row r="1442" spans="1:20" x14ac:dyDescent="0.15">
      <c r="A1442" s="16">
        <v>480250</v>
      </c>
      <c r="B1442" s="1" t="s">
        <v>5332</v>
      </c>
      <c r="C1442" s="1">
        <v>1</v>
      </c>
      <c r="D1442" s="1">
        <v>1</v>
      </c>
      <c r="E1442" s="2">
        <v>420</v>
      </c>
      <c r="F1442" s="14" t="s">
        <v>3967</v>
      </c>
      <c r="G1442">
        <v>24630898</v>
      </c>
      <c r="H1442">
        <f t="shared" si="32"/>
        <v>33448800</v>
      </c>
      <c r="I1442">
        <f t="shared" si="31"/>
        <v>0.8</v>
      </c>
      <c r="J1442" t="s">
        <v>3968</v>
      </c>
      <c r="K1442">
        <v>3069000</v>
      </c>
      <c r="L1442" t="s">
        <v>3969</v>
      </c>
      <c r="M1442">
        <v>500000</v>
      </c>
      <c r="N1442" t="s">
        <v>3970</v>
      </c>
      <c r="O1442">
        <v>2100</v>
      </c>
      <c r="P1442" t="s">
        <v>3971</v>
      </c>
      <c r="Q1442">
        <v>2100</v>
      </c>
      <c r="R1442" t="s">
        <v>3972</v>
      </c>
      <c r="S1442">
        <v>2100</v>
      </c>
      <c r="T1442" s="7" t="str">
        <f t="shared" si="30"/>
        <v>hp_33448800;atk_2455200;hit_500000;miss_2100;cirt_2100;cirtSub_2100</v>
      </c>
    </row>
    <row r="1443" spans="1:20" x14ac:dyDescent="0.15">
      <c r="A1443" s="16">
        <v>480251</v>
      </c>
      <c r="B1443" s="1" t="s">
        <v>5333</v>
      </c>
      <c r="C1443" s="1">
        <v>1</v>
      </c>
      <c r="D1443" s="1">
        <v>1</v>
      </c>
      <c r="E1443" s="2">
        <v>420</v>
      </c>
      <c r="F1443" s="14" t="s">
        <v>3967</v>
      </c>
      <c r="G1443">
        <v>24850818</v>
      </c>
      <c r="H1443">
        <f t="shared" si="32"/>
        <v>33747400</v>
      </c>
      <c r="I1443">
        <f t="shared" si="31"/>
        <v>0.8</v>
      </c>
      <c r="J1443" t="s">
        <v>3968</v>
      </c>
      <c r="K1443">
        <v>3105000</v>
      </c>
      <c r="L1443" t="s">
        <v>3969</v>
      </c>
      <c r="M1443">
        <v>500000</v>
      </c>
      <c r="N1443" t="s">
        <v>3970</v>
      </c>
      <c r="O1443">
        <v>2100</v>
      </c>
      <c r="P1443" t="s">
        <v>3971</v>
      </c>
      <c r="Q1443">
        <v>2100</v>
      </c>
      <c r="R1443" t="s">
        <v>3972</v>
      </c>
      <c r="S1443">
        <v>2100</v>
      </c>
      <c r="T1443" s="7" t="str">
        <f t="shared" si="30"/>
        <v>hp_33747400;atk_2484000;hit_500000;miss_2100;cirt_2100;cirtSub_2100</v>
      </c>
    </row>
    <row r="1444" spans="1:20" x14ac:dyDescent="0.15">
      <c r="A1444" s="16">
        <v>480252</v>
      </c>
      <c r="B1444" s="1" t="s">
        <v>5334</v>
      </c>
      <c r="C1444" s="1">
        <v>1</v>
      </c>
      <c r="D1444" s="1">
        <v>1</v>
      </c>
      <c r="E1444" s="2">
        <v>430</v>
      </c>
      <c r="F1444" s="14" t="s">
        <v>3967</v>
      </c>
      <c r="G1444">
        <v>25070738</v>
      </c>
      <c r="H1444">
        <f t="shared" si="32"/>
        <v>34021000</v>
      </c>
      <c r="I1444">
        <f t="shared" si="31"/>
        <v>0.8</v>
      </c>
      <c r="J1444" t="s">
        <v>3968</v>
      </c>
      <c r="K1444">
        <v>3141000</v>
      </c>
      <c r="L1444" t="s">
        <v>3969</v>
      </c>
      <c r="M1444">
        <v>500000</v>
      </c>
      <c r="N1444" t="s">
        <v>3970</v>
      </c>
      <c r="O1444">
        <v>2150</v>
      </c>
      <c r="P1444" t="s">
        <v>3971</v>
      </c>
      <c r="Q1444">
        <v>2150</v>
      </c>
      <c r="R1444" t="s">
        <v>3972</v>
      </c>
      <c r="S1444">
        <v>2150</v>
      </c>
      <c r="T1444" s="7" t="str">
        <f t="shared" si="30"/>
        <v>hp_34021000;atk_2512800;hit_500000;miss_2150;cirt_2150;cirtSub_2150</v>
      </c>
    </row>
    <row r="1445" spans="1:20" x14ac:dyDescent="0.15">
      <c r="A1445" s="16">
        <v>480253</v>
      </c>
      <c r="B1445" s="1" t="s">
        <v>5335</v>
      </c>
      <c r="C1445" s="1">
        <v>1</v>
      </c>
      <c r="D1445" s="1">
        <v>1</v>
      </c>
      <c r="E1445" s="2">
        <v>430</v>
      </c>
      <c r="F1445" s="14" t="s">
        <v>3967</v>
      </c>
      <c r="G1445">
        <v>25290659</v>
      </c>
      <c r="H1445">
        <f t="shared" si="32"/>
        <v>34319400</v>
      </c>
      <c r="I1445">
        <f t="shared" si="31"/>
        <v>0.8</v>
      </c>
      <c r="J1445" t="s">
        <v>3968</v>
      </c>
      <c r="K1445">
        <v>3180000</v>
      </c>
      <c r="L1445" t="s">
        <v>3969</v>
      </c>
      <c r="M1445">
        <v>500000</v>
      </c>
      <c r="N1445" t="s">
        <v>3970</v>
      </c>
      <c r="O1445">
        <v>2150</v>
      </c>
      <c r="P1445" t="s">
        <v>3971</v>
      </c>
      <c r="Q1445">
        <v>2150</v>
      </c>
      <c r="R1445" t="s">
        <v>3972</v>
      </c>
      <c r="S1445">
        <v>2150</v>
      </c>
      <c r="T1445" s="7" t="str">
        <f t="shared" si="30"/>
        <v>hp_34319400;atk_2544000;hit_500000;miss_2150;cirt_2150;cirtSub_2150</v>
      </c>
    </row>
    <row r="1446" spans="1:20" x14ac:dyDescent="0.15">
      <c r="A1446" s="16">
        <v>480254</v>
      </c>
      <c r="B1446" s="1" t="s">
        <v>5336</v>
      </c>
      <c r="C1446" s="1">
        <v>1</v>
      </c>
      <c r="D1446" s="1">
        <v>1</v>
      </c>
      <c r="E1446" s="2">
        <v>430</v>
      </c>
      <c r="F1446" s="14" t="s">
        <v>3967</v>
      </c>
      <c r="G1446">
        <v>25510579</v>
      </c>
      <c r="H1446">
        <f t="shared" si="32"/>
        <v>34617900</v>
      </c>
      <c r="I1446">
        <f t="shared" si="31"/>
        <v>0.8</v>
      </c>
      <c r="J1446" t="s">
        <v>3968</v>
      </c>
      <c r="K1446">
        <v>3219000</v>
      </c>
      <c r="L1446" t="s">
        <v>3969</v>
      </c>
      <c r="M1446">
        <v>500000</v>
      </c>
      <c r="N1446" t="s">
        <v>3970</v>
      </c>
      <c r="O1446">
        <v>2150</v>
      </c>
      <c r="P1446" t="s">
        <v>3971</v>
      </c>
      <c r="Q1446">
        <v>2150</v>
      </c>
      <c r="R1446" t="s">
        <v>3972</v>
      </c>
      <c r="S1446">
        <v>2150</v>
      </c>
      <c r="T1446" s="7" t="str">
        <f t="shared" si="30"/>
        <v>hp_34617900;atk_2575200;hit_500000;miss_2150;cirt_2150;cirtSub_2150</v>
      </c>
    </row>
    <row r="1447" spans="1:20" x14ac:dyDescent="0.15">
      <c r="A1447" s="16">
        <v>480255</v>
      </c>
      <c r="B1447" s="1" t="s">
        <v>5337</v>
      </c>
      <c r="C1447" s="1">
        <v>1</v>
      </c>
      <c r="D1447" s="1">
        <v>1</v>
      </c>
      <c r="E1447" s="2">
        <v>430</v>
      </c>
      <c r="F1447" s="14" t="s">
        <v>3967</v>
      </c>
      <c r="G1447">
        <v>25730499</v>
      </c>
      <c r="H1447">
        <f t="shared" si="32"/>
        <v>34916300</v>
      </c>
      <c r="I1447">
        <f t="shared" si="31"/>
        <v>0.8</v>
      </c>
      <c r="J1447" t="s">
        <v>3968</v>
      </c>
      <c r="K1447">
        <v>3258000</v>
      </c>
      <c r="L1447" t="s">
        <v>3969</v>
      </c>
      <c r="M1447">
        <v>500000</v>
      </c>
      <c r="N1447" t="s">
        <v>3970</v>
      </c>
      <c r="O1447">
        <v>2150</v>
      </c>
      <c r="P1447" t="s">
        <v>3971</v>
      </c>
      <c r="Q1447">
        <v>2150</v>
      </c>
      <c r="R1447" t="s">
        <v>3972</v>
      </c>
      <c r="S1447">
        <v>2150</v>
      </c>
      <c r="T1447" s="7" t="str">
        <f t="shared" si="30"/>
        <v>hp_34916300;atk_2606400;hit_500000;miss_2150;cirt_2150;cirtSub_2150</v>
      </c>
    </row>
    <row r="1448" spans="1:20" x14ac:dyDescent="0.15">
      <c r="A1448" s="16">
        <v>480256</v>
      </c>
      <c r="B1448" s="1" t="s">
        <v>5338</v>
      </c>
      <c r="C1448" s="1">
        <v>1</v>
      </c>
      <c r="D1448" s="1">
        <v>1</v>
      </c>
      <c r="E1448" s="2">
        <v>430</v>
      </c>
      <c r="F1448" s="14" t="s">
        <v>3967</v>
      </c>
      <c r="G1448">
        <v>25950419</v>
      </c>
      <c r="H1448">
        <f t="shared" si="32"/>
        <v>35214700</v>
      </c>
      <c r="I1448">
        <f t="shared" si="31"/>
        <v>0.8</v>
      </c>
      <c r="J1448" t="s">
        <v>3968</v>
      </c>
      <c r="K1448">
        <v>3297000</v>
      </c>
      <c r="L1448" t="s">
        <v>3969</v>
      </c>
      <c r="M1448">
        <v>500000</v>
      </c>
      <c r="N1448" t="s">
        <v>3970</v>
      </c>
      <c r="O1448">
        <v>2150</v>
      </c>
      <c r="P1448" t="s">
        <v>3971</v>
      </c>
      <c r="Q1448">
        <v>2150</v>
      </c>
      <c r="R1448" t="s">
        <v>3972</v>
      </c>
      <c r="S1448">
        <v>2150</v>
      </c>
      <c r="T1448" s="7" t="str">
        <f t="shared" si="30"/>
        <v>hp_35214700;atk_2637600;hit_500000;miss_2150;cirt_2150;cirtSub_2150</v>
      </c>
    </row>
    <row r="1449" spans="1:20" x14ac:dyDescent="0.15">
      <c r="A1449" s="16">
        <v>480257</v>
      </c>
      <c r="B1449" s="1" t="s">
        <v>5339</v>
      </c>
      <c r="C1449" s="1">
        <v>1</v>
      </c>
      <c r="D1449" s="1">
        <v>1</v>
      </c>
      <c r="E1449" s="2">
        <v>430</v>
      </c>
      <c r="F1449" s="14" t="s">
        <v>3967</v>
      </c>
      <c r="G1449">
        <v>26170339</v>
      </c>
      <c r="H1449">
        <f t="shared" si="32"/>
        <v>35513200</v>
      </c>
      <c r="I1449">
        <f t="shared" si="31"/>
        <v>0.8</v>
      </c>
      <c r="J1449" t="s">
        <v>3968</v>
      </c>
      <c r="K1449">
        <v>3336000</v>
      </c>
      <c r="L1449" t="s">
        <v>3969</v>
      </c>
      <c r="M1449">
        <v>500000</v>
      </c>
      <c r="N1449" t="s">
        <v>3970</v>
      </c>
      <c r="O1449">
        <v>2150</v>
      </c>
      <c r="P1449" t="s">
        <v>3971</v>
      </c>
      <c r="Q1449">
        <v>2150</v>
      </c>
      <c r="R1449" t="s">
        <v>3972</v>
      </c>
      <c r="S1449">
        <v>2150</v>
      </c>
      <c r="T1449" s="7" t="str">
        <f t="shared" ref="T1449:T1512" si="33">F1449&amp;"_"&amp;H1449&amp;";"&amp;J1449&amp;"_"&amp;INT(K1449*I1449)&amp;";"&amp;L1449&amp;"_"&amp;M1449&amp;";"&amp;N1449&amp;"_"&amp;O1449&amp;";"&amp;P1449&amp;"_"&amp;Q1449&amp;";"&amp;R1449&amp;"_"&amp;S1449</f>
        <v>hp_35513200;atk_2668800;hit_500000;miss_2150;cirt_2150;cirtSub_2150</v>
      </c>
    </row>
    <row r="1450" spans="1:20" x14ac:dyDescent="0.15">
      <c r="A1450" s="16">
        <v>480258</v>
      </c>
      <c r="B1450" s="1" t="s">
        <v>5340</v>
      </c>
      <c r="C1450" s="1">
        <v>1</v>
      </c>
      <c r="D1450" s="1">
        <v>1</v>
      </c>
      <c r="E1450" s="2">
        <v>440</v>
      </c>
      <c r="F1450" s="14" t="s">
        <v>3967</v>
      </c>
      <c r="G1450">
        <v>26390259</v>
      </c>
      <c r="H1450">
        <f t="shared" si="32"/>
        <v>35785200</v>
      </c>
      <c r="I1450">
        <f t="shared" si="31"/>
        <v>0.8</v>
      </c>
      <c r="J1450" t="s">
        <v>3968</v>
      </c>
      <c r="K1450">
        <v>3375000</v>
      </c>
      <c r="L1450" t="s">
        <v>3969</v>
      </c>
      <c r="M1450">
        <v>500000</v>
      </c>
      <c r="N1450" t="s">
        <v>3970</v>
      </c>
      <c r="O1450">
        <v>2200</v>
      </c>
      <c r="P1450" t="s">
        <v>3971</v>
      </c>
      <c r="Q1450">
        <v>2200</v>
      </c>
      <c r="R1450" t="s">
        <v>3972</v>
      </c>
      <c r="S1450">
        <v>2200</v>
      </c>
      <c r="T1450" s="7" t="str">
        <f t="shared" si="33"/>
        <v>hp_35785200;atk_2700000;hit_500000;miss_2200;cirt_2200;cirtSub_2200</v>
      </c>
    </row>
    <row r="1451" spans="1:20" x14ac:dyDescent="0.15">
      <c r="A1451" s="16">
        <v>480259</v>
      </c>
      <c r="B1451" s="1" t="s">
        <v>5341</v>
      </c>
      <c r="C1451" s="1">
        <v>1</v>
      </c>
      <c r="D1451" s="1">
        <v>1</v>
      </c>
      <c r="E1451" s="2">
        <v>440</v>
      </c>
      <c r="F1451" s="14" t="s">
        <v>3967</v>
      </c>
      <c r="G1451">
        <v>26610179</v>
      </c>
      <c r="H1451">
        <f t="shared" si="32"/>
        <v>36083400</v>
      </c>
      <c r="I1451">
        <f t="shared" si="31"/>
        <v>0.8</v>
      </c>
      <c r="J1451" t="s">
        <v>3968</v>
      </c>
      <c r="K1451">
        <v>3414000</v>
      </c>
      <c r="L1451" t="s">
        <v>3969</v>
      </c>
      <c r="M1451">
        <v>500000</v>
      </c>
      <c r="N1451" t="s">
        <v>3970</v>
      </c>
      <c r="O1451">
        <v>2200</v>
      </c>
      <c r="P1451" t="s">
        <v>3971</v>
      </c>
      <c r="Q1451">
        <v>2200</v>
      </c>
      <c r="R1451" t="s">
        <v>3972</v>
      </c>
      <c r="S1451">
        <v>2200</v>
      </c>
      <c r="T1451" s="7" t="str">
        <f t="shared" si="33"/>
        <v>hp_36083400;atk_2731200;hit_500000;miss_2200;cirt_2200;cirtSub_2200</v>
      </c>
    </row>
    <row r="1452" spans="1:20" x14ac:dyDescent="0.15">
      <c r="A1452" s="16">
        <v>480260</v>
      </c>
      <c r="B1452" s="1" t="s">
        <v>5342</v>
      </c>
      <c r="C1452" s="1">
        <v>1</v>
      </c>
      <c r="D1452" s="1">
        <v>1</v>
      </c>
      <c r="E1452" s="2">
        <v>440</v>
      </c>
      <c r="F1452" s="14" t="s">
        <v>3967</v>
      </c>
      <c r="G1452">
        <v>26830099</v>
      </c>
      <c r="H1452">
        <f t="shared" si="32"/>
        <v>36381600</v>
      </c>
      <c r="I1452">
        <f t="shared" si="31"/>
        <v>0.8</v>
      </c>
      <c r="J1452" t="s">
        <v>3968</v>
      </c>
      <c r="K1452">
        <v>3453000</v>
      </c>
      <c r="L1452" t="s">
        <v>3969</v>
      </c>
      <c r="M1452">
        <v>500000</v>
      </c>
      <c r="N1452" t="s">
        <v>3970</v>
      </c>
      <c r="O1452">
        <v>2200</v>
      </c>
      <c r="P1452" t="s">
        <v>3971</v>
      </c>
      <c r="Q1452">
        <v>2200</v>
      </c>
      <c r="R1452" t="s">
        <v>3972</v>
      </c>
      <c r="S1452">
        <v>2200</v>
      </c>
      <c r="T1452" s="7" t="str">
        <f t="shared" si="33"/>
        <v>hp_36381600;atk_2762400;hit_500000;miss_2200;cirt_2200;cirtSub_2200</v>
      </c>
    </row>
    <row r="1453" spans="1:20" x14ac:dyDescent="0.15">
      <c r="A1453" s="16">
        <v>480261</v>
      </c>
      <c r="B1453" s="1" t="s">
        <v>5343</v>
      </c>
      <c r="C1453" s="1">
        <v>1</v>
      </c>
      <c r="D1453" s="1">
        <v>1</v>
      </c>
      <c r="E1453" s="2">
        <v>440</v>
      </c>
      <c r="F1453" s="14" t="s">
        <v>3967</v>
      </c>
      <c r="G1453">
        <v>27050019</v>
      </c>
      <c r="H1453">
        <f t="shared" si="32"/>
        <v>36679800</v>
      </c>
      <c r="I1453">
        <f t="shared" si="31"/>
        <v>0.8</v>
      </c>
      <c r="J1453" t="s">
        <v>3968</v>
      </c>
      <c r="K1453">
        <v>3492000</v>
      </c>
      <c r="L1453" t="s">
        <v>3969</v>
      </c>
      <c r="M1453">
        <v>500000</v>
      </c>
      <c r="N1453" t="s">
        <v>3970</v>
      </c>
      <c r="O1453">
        <v>2200</v>
      </c>
      <c r="P1453" t="s">
        <v>3971</v>
      </c>
      <c r="Q1453">
        <v>2200</v>
      </c>
      <c r="R1453" t="s">
        <v>3972</v>
      </c>
      <c r="S1453">
        <v>2200</v>
      </c>
      <c r="T1453" s="7" t="str">
        <f t="shared" si="33"/>
        <v>hp_36679800;atk_2793600;hit_500000;miss_2200;cirt_2200;cirtSub_2200</v>
      </c>
    </row>
    <row r="1454" spans="1:20" x14ac:dyDescent="0.15">
      <c r="A1454" s="16">
        <v>480262</v>
      </c>
      <c r="B1454" s="1" t="s">
        <v>5344</v>
      </c>
      <c r="C1454" s="1">
        <v>1</v>
      </c>
      <c r="D1454" s="1">
        <v>1</v>
      </c>
      <c r="E1454" s="2">
        <v>440</v>
      </c>
      <c r="F1454" s="14" t="s">
        <v>3967</v>
      </c>
      <c r="G1454">
        <v>27269940</v>
      </c>
      <c r="H1454">
        <f t="shared" si="32"/>
        <v>36978000</v>
      </c>
      <c r="I1454">
        <f t="shared" si="31"/>
        <v>0.8</v>
      </c>
      <c r="J1454" t="s">
        <v>3968</v>
      </c>
      <c r="K1454">
        <v>3531000</v>
      </c>
      <c r="L1454" t="s">
        <v>3969</v>
      </c>
      <c r="M1454">
        <v>500000</v>
      </c>
      <c r="N1454" t="s">
        <v>3970</v>
      </c>
      <c r="O1454">
        <v>2200</v>
      </c>
      <c r="P1454" t="s">
        <v>3971</v>
      </c>
      <c r="Q1454">
        <v>2200</v>
      </c>
      <c r="R1454" t="s">
        <v>3972</v>
      </c>
      <c r="S1454">
        <v>2200</v>
      </c>
      <c r="T1454" s="7" t="str">
        <f t="shared" si="33"/>
        <v>hp_36978000;atk_2824800;hit_500000;miss_2200;cirt_2200;cirtSub_2200</v>
      </c>
    </row>
    <row r="1455" spans="1:20" x14ac:dyDescent="0.15">
      <c r="A1455" s="16">
        <v>480263</v>
      </c>
      <c r="B1455" s="1" t="s">
        <v>5345</v>
      </c>
      <c r="C1455" s="1">
        <v>1</v>
      </c>
      <c r="D1455" s="1">
        <v>1</v>
      </c>
      <c r="E1455" s="2">
        <v>440</v>
      </c>
      <c r="F1455" s="14" t="s">
        <v>3967</v>
      </c>
      <c r="G1455">
        <v>27489860</v>
      </c>
      <c r="H1455">
        <f t="shared" si="32"/>
        <v>37276300</v>
      </c>
      <c r="I1455">
        <f t="shared" si="31"/>
        <v>0.8</v>
      </c>
      <c r="J1455" t="s">
        <v>3968</v>
      </c>
      <c r="K1455">
        <v>3570000</v>
      </c>
      <c r="L1455" t="s">
        <v>3969</v>
      </c>
      <c r="M1455">
        <v>500000</v>
      </c>
      <c r="N1455" t="s">
        <v>3970</v>
      </c>
      <c r="O1455">
        <v>2200</v>
      </c>
      <c r="P1455" t="s">
        <v>3971</v>
      </c>
      <c r="Q1455">
        <v>2200</v>
      </c>
      <c r="R1455" t="s">
        <v>3972</v>
      </c>
      <c r="S1455">
        <v>2200</v>
      </c>
      <c r="T1455" s="7" t="str">
        <f t="shared" si="33"/>
        <v>hp_37276300;atk_2856000;hit_500000;miss_2200;cirt_2200;cirtSub_2200</v>
      </c>
    </row>
    <row r="1456" spans="1:20" x14ac:dyDescent="0.15">
      <c r="A1456" s="16">
        <v>480264</v>
      </c>
      <c r="B1456" s="1" t="s">
        <v>5346</v>
      </c>
      <c r="C1456" s="1">
        <v>1</v>
      </c>
      <c r="D1456" s="1">
        <v>1</v>
      </c>
      <c r="E1456" s="2">
        <v>450</v>
      </c>
      <c r="F1456" s="14" t="s">
        <v>3967</v>
      </c>
      <c r="G1456">
        <v>27709780</v>
      </c>
      <c r="H1456">
        <f t="shared" si="32"/>
        <v>37546800</v>
      </c>
      <c r="I1456">
        <f t="shared" si="31"/>
        <v>0.8</v>
      </c>
      <c r="J1456" t="s">
        <v>3968</v>
      </c>
      <c r="K1456">
        <v>3609000</v>
      </c>
      <c r="L1456" t="s">
        <v>3969</v>
      </c>
      <c r="M1456">
        <v>500000</v>
      </c>
      <c r="N1456" t="s">
        <v>3970</v>
      </c>
      <c r="O1456">
        <v>2250</v>
      </c>
      <c r="P1456" t="s">
        <v>3971</v>
      </c>
      <c r="Q1456">
        <v>2250</v>
      </c>
      <c r="R1456" t="s">
        <v>3972</v>
      </c>
      <c r="S1456">
        <v>2250</v>
      </c>
      <c r="T1456" s="7" t="str">
        <f t="shared" si="33"/>
        <v>hp_37546800;atk_2887200;hit_500000;miss_2250;cirt_2250;cirtSub_2250</v>
      </c>
    </row>
    <row r="1457" spans="1:20" x14ac:dyDescent="0.15">
      <c r="A1457" s="16">
        <v>480265</v>
      </c>
      <c r="B1457" s="1" t="s">
        <v>5347</v>
      </c>
      <c r="C1457" s="1">
        <v>1</v>
      </c>
      <c r="D1457" s="1">
        <v>1</v>
      </c>
      <c r="E1457" s="2">
        <v>450</v>
      </c>
      <c r="F1457" s="14" t="s">
        <v>3967</v>
      </c>
      <c r="G1457">
        <v>27929700</v>
      </c>
      <c r="H1457">
        <f t="shared" si="32"/>
        <v>37844700</v>
      </c>
      <c r="I1457">
        <f t="shared" si="31"/>
        <v>0.8</v>
      </c>
      <c r="J1457" t="s">
        <v>3968</v>
      </c>
      <c r="K1457">
        <v>3648000</v>
      </c>
      <c r="L1457" t="s">
        <v>3969</v>
      </c>
      <c r="M1457">
        <v>500000</v>
      </c>
      <c r="N1457" t="s">
        <v>3970</v>
      </c>
      <c r="O1457">
        <v>2250</v>
      </c>
      <c r="P1457" t="s">
        <v>3971</v>
      </c>
      <c r="Q1457">
        <v>2250</v>
      </c>
      <c r="R1457" t="s">
        <v>3972</v>
      </c>
      <c r="S1457">
        <v>2250</v>
      </c>
      <c r="T1457" s="7" t="str">
        <f t="shared" si="33"/>
        <v>hp_37844700;atk_2918400;hit_500000;miss_2250;cirt_2250;cirtSub_2250</v>
      </c>
    </row>
    <row r="1458" spans="1:20" x14ac:dyDescent="0.15">
      <c r="A1458" s="16">
        <v>480266</v>
      </c>
      <c r="B1458" s="1" t="s">
        <v>5348</v>
      </c>
      <c r="C1458" s="1">
        <v>1</v>
      </c>
      <c r="D1458" s="1">
        <v>1</v>
      </c>
      <c r="E1458" s="2">
        <v>450</v>
      </c>
      <c r="F1458" s="14" t="s">
        <v>3967</v>
      </c>
      <c r="G1458">
        <v>28149620</v>
      </c>
      <c r="H1458">
        <f t="shared" si="32"/>
        <v>38142700</v>
      </c>
      <c r="I1458">
        <f t="shared" ref="I1458:I1521" si="34">MIN(I1449+0.02,0.8)</f>
        <v>0.8</v>
      </c>
      <c r="J1458" t="s">
        <v>3968</v>
      </c>
      <c r="K1458">
        <v>3687000</v>
      </c>
      <c r="L1458" t="s">
        <v>3969</v>
      </c>
      <c r="M1458">
        <v>500000</v>
      </c>
      <c r="N1458" t="s">
        <v>3970</v>
      </c>
      <c r="O1458">
        <v>2250</v>
      </c>
      <c r="P1458" t="s">
        <v>3971</v>
      </c>
      <c r="Q1458">
        <v>2250</v>
      </c>
      <c r="R1458" t="s">
        <v>3972</v>
      </c>
      <c r="S1458">
        <v>2250</v>
      </c>
      <c r="T1458" s="7" t="str">
        <f t="shared" si="33"/>
        <v>hp_38142700;atk_2949600;hit_500000;miss_2250;cirt_2250;cirtSub_2250</v>
      </c>
    </row>
    <row r="1459" spans="1:20" x14ac:dyDescent="0.15">
      <c r="A1459" s="16">
        <v>480267</v>
      </c>
      <c r="B1459" s="1" t="s">
        <v>5349</v>
      </c>
      <c r="C1459" s="1">
        <v>1</v>
      </c>
      <c r="D1459" s="1">
        <v>1</v>
      </c>
      <c r="E1459" s="2">
        <v>450</v>
      </c>
      <c r="F1459" s="14" t="s">
        <v>3967</v>
      </c>
      <c r="G1459">
        <v>28369540</v>
      </c>
      <c r="H1459">
        <f t="shared" si="32"/>
        <v>38440700</v>
      </c>
      <c r="I1459">
        <f t="shared" si="34"/>
        <v>0.8</v>
      </c>
      <c r="J1459" t="s">
        <v>3968</v>
      </c>
      <c r="K1459">
        <v>3726000</v>
      </c>
      <c r="L1459" t="s">
        <v>3969</v>
      </c>
      <c r="M1459">
        <v>500000</v>
      </c>
      <c r="N1459" t="s">
        <v>3970</v>
      </c>
      <c r="O1459">
        <v>2250</v>
      </c>
      <c r="P1459" t="s">
        <v>3971</v>
      </c>
      <c r="Q1459">
        <v>2250</v>
      </c>
      <c r="R1459" t="s">
        <v>3972</v>
      </c>
      <c r="S1459">
        <v>2250</v>
      </c>
      <c r="T1459" s="7" t="str">
        <f t="shared" si="33"/>
        <v>hp_38440700;atk_2980800;hit_500000;miss_2250;cirt_2250;cirtSub_2250</v>
      </c>
    </row>
    <row r="1460" spans="1:20" x14ac:dyDescent="0.15">
      <c r="A1460" s="16">
        <v>480268</v>
      </c>
      <c r="B1460" s="1" t="s">
        <v>5350</v>
      </c>
      <c r="C1460" s="1">
        <v>1</v>
      </c>
      <c r="D1460" s="1">
        <v>1</v>
      </c>
      <c r="E1460" s="2">
        <v>450</v>
      </c>
      <c r="F1460" s="14" t="s">
        <v>3967</v>
      </c>
      <c r="G1460">
        <v>28589460</v>
      </c>
      <c r="H1460">
        <f t="shared" si="32"/>
        <v>38738700</v>
      </c>
      <c r="I1460">
        <f t="shared" si="34"/>
        <v>0.8</v>
      </c>
      <c r="J1460" t="s">
        <v>3968</v>
      </c>
      <c r="K1460">
        <v>3765000</v>
      </c>
      <c r="L1460" t="s">
        <v>3969</v>
      </c>
      <c r="M1460">
        <v>500000</v>
      </c>
      <c r="N1460" t="s">
        <v>3970</v>
      </c>
      <c r="O1460">
        <v>2250</v>
      </c>
      <c r="P1460" t="s">
        <v>3971</v>
      </c>
      <c r="Q1460">
        <v>2250</v>
      </c>
      <c r="R1460" t="s">
        <v>3972</v>
      </c>
      <c r="S1460">
        <v>2250</v>
      </c>
      <c r="T1460" s="7" t="str">
        <f t="shared" si="33"/>
        <v>hp_38738700;atk_3012000;hit_500000;miss_2250;cirt_2250;cirtSub_2250</v>
      </c>
    </row>
    <row r="1461" spans="1:20" x14ac:dyDescent="0.15">
      <c r="A1461" s="16">
        <v>480269</v>
      </c>
      <c r="B1461" s="1" t="s">
        <v>5351</v>
      </c>
      <c r="C1461" s="1">
        <v>1</v>
      </c>
      <c r="D1461" s="1">
        <v>1</v>
      </c>
      <c r="E1461" s="2">
        <v>450</v>
      </c>
      <c r="F1461" s="14" t="s">
        <v>3967</v>
      </c>
      <c r="G1461">
        <v>28809380</v>
      </c>
      <c r="H1461">
        <f t="shared" si="32"/>
        <v>39036700</v>
      </c>
      <c r="I1461">
        <f t="shared" si="34"/>
        <v>0.8</v>
      </c>
      <c r="J1461" t="s">
        <v>3968</v>
      </c>
      <c r="K1461">
        <v>3804000</v>
      </c>
      <c r="L1461" t="s">
        <v>3969</v>
      </c>
      <c r="M1461">
        <v>500000</v>
      </c>
      <c r="N1461" t="s">
        <v>3970</v>
      </c>
      <c r="O1461">
        <v>2250</v>
      </c>
      <c r="P1461" t="s">
        <v>3971</v>
      </c>
      <c r="Q1461">
        <v>2250</v>
      </c>
      <c r="R1461" t="s">
        <v>3972</v>
      </c>
      <c r="S1461">
        <v>2250</v>
      </c>
      <c r="T1461" s="7" t="str">
        <f t="shared" si="33"/>
        <v>hp_39036700;atk_3043200;hit_500000;miss_2250;cirt_2250;cirtSub_2250</v>
      </c>
    </row>
    <row r="1462" spans="1:20" x14ac:dyDescent="0.15">
      <c r="A1462" s="16">
        <v>480270</v>
      </c>
      <c r="B1462" s="1" t="s">
        <v>5352</v>
      </c>
      <c r="C1462" s="1">
        <v>1</v>
      </c>
      <c r="D1462" s="1">
        <v>1</v>
      </c>
      <c r="E1462" s="2">
        <v>460</v>
      </c>
      <c r="F1462" s="14" t="s">
        <v>3967</v>
      </c>
      <c r="G1462">
        <v>29029300</v>
      </c>
      <c r="H1462">
        <f t="shared" si="32"/>
        <v>39305700</v>
      </c>
      <c r="I1462">
        <f t="shared" si="34"/>
        <v>0.8</v>
      </c>
      <c r="J1462" t="s">
        <v>3968</v>
      </c>
      <c r="K1462">
        <v>3843000</v>
      </c>
      <c r="L1462" t="s">
        <v>3969</v>
      </c>
      <c r="M1462">
        <v>500000</v>
      </c>
      <c r="N1462" t="s">
        <v>3970</v>
      </c>
      <c r="O1462">
        <v>2300</v>
      </c>
      <c r="P1462" t="s">
        <v>3971</v>
      </c>
      <c r="Q1462">
        <v>2300</v>
      </c>
      <c r="R1462" t="s">
        <v>3972</v>
      </c>
      <c r="S1462">
        <v>2300</v>
      </c>
      <c r="T1462" s="7" t="str">
        <f t="shared" si="33"/>
        <v>hp_39305700;atk_3074400;hit_500000;miss_2300;cirt_2300;cirtSub_2300</v>
      </c>
    </row>
    <row r="1463" spans="1:20" x14ac:dyDescent="0.15">
      <c r="A1463" s="16">
        <v>480271</v>
      </c>
      <c r="B1463" s="1" t="s">
        <v>5353</v>
      </c>
      <c r="C1463" s="1">
        <v>1</v>
      </c>
      <c r="D1463" s="1">
        <v>1</v>
      </c>
      <c r="E1463" s="2">
        <v>460</v>
      </c>
      <c r="F1463" s="14" t="s">
        <v>3967</v>
      </c>
      <c r="G1463">
        <v>29249221</v>
      </c>
      <c r="H1463">
        <f t="shared" si="32"/>
        <v>39603400</v>
      </c>
      <c r="I1463">
        <f t="shared" si="34"/>
        <v>0.8</v>
      </c>
      <c r="J1463" t="s">
        <v>3968</v>
      </c>
      <c r="K1463">
        <v>3882000</v>
      </c>
      <c r="L1463" t="s">
        <v>3969</v>
      </c>
      <c r="M1463">
        <v>500000</v>
      </c>
      <c r="N1463" t="s">
        <v>3970</v>
      </c>
      <c r="O1463">
        <v>2300</v>
      </c>
      <c r="P1463" t="s">
        <v>3971</v>
      </c>
      <c r="Q1463">
        <v>2300</v>
      </c>
      <c r="R1463" t="s">
        <v>3972</v>
      </c>
      <c r="S1463">
        <v>2300</v>
      </c>
      <c r="T1463" s="7" t="str">
        <f t="shared" si="33"/>
        <v>hp_39603400;atk_3105600;hit_500000;miss_2300;cirt_2300;cirtSub_2300</v>
      </c>
    </row>
    <row r="1464" spans="1:20" x14ac:dyDescent="0.15">
      <c r="A1464" s="16">
        <v>480272</v>
      </c>
      <c r="B1464" s="1" t="s">
        <v>5354</v>
      </c>
      <c r="C1464" s="1">
        <v>1</v>
      </c>
      <c r="D1464" s="1">
        <v>1</v>
      </c>
      <c r="E1464" s="2">
        <v>460</v>
      </c>
      <c r="F1464" s="14" t="s">
        <v>3967</v>
      </c>
      <c r="G1464">
        <v>29469141</v>
      </c>
      <c r="H1464">
        <f t="shared" si="32"/>
        <v>39901200</v>
      </c>
      <c r="I1464">
        <f t="shared" si="34"/>
        <v>0.8</v>
      </c>
      <c r="J1464" t="s">
        <v>3968</v>
      </c>
      <c r="K1464">
        <v>3921000</v>
      </c>
      <c r="L1464" t="s">
        <v>3969</v>
      </c>
      <c r="M1464">
        <v>500000</v>
      </c>
      <c r="N1464" t="s">
        <v>3970</v>
      </c>
      <c r="O1464">
        <v>2300</v>
      </c>
      <c r="P1464" t="s">
        <v>3971</v>
      </c>
      <c r="Q1464">
        <v>2300</v>
      </c>
      <c r="R1464" t="s">
        <v>3972</v>
      </c>
      <c r="S1464">
        <v>2300</v>
      </c>
      <c r="T1464" s="7" t="str">
        <f t="shared" si="33"/>
        <v>hp_39901200;atk_3136800;hit_500000;miss_2300;cirt_2300;cirtSub_2300</v>
      </c>
    </row>
    <row r="1465" spans="1:20" x14ac:dyDescent="0.15">
      <c r="A1465" s="16">
        <v>480273</v>
      </c>
      <c r="B1465" s="1" t="s">
        <v>5355</v>
      </c>
      <c r="C1465" s="1">
        <v>1</v>
      </c>
      <c r="D1465" s="1">
        <v>1</v>
      </c>
      <c r="E1465" s="2">
        <v>460</v>
      </c>
      <c r="F1465" s="14" t="s">
        <v>3967</v>
      </c>
      <c r="G1465">
        <v>29689061</v>
      </c>
      <c r="H1465">
        <f t="shared" si="32"/>
        <v>40199000</v>
      </c>
      <c r="I1465">
        <f t="shared" si="34"/>
        <v>0.8</v>
      </c>
      <c r="J1465" t="s">
        <v>3968</v>
      </c>
      <c r="K1465">
        <v>3960000</v>
      </c>
      <c r="L1465" t="s">
        <v>3969</v>
      </c>
      <c r="M1465">
        <v>500000</v>
      </c>
      <c r="N1465" t="s">
        <v>3970</v>
      </c>
      <c r="O1465">
        <v>2300</v>
      </c>
      <c r="P1465" t="s">
        <v>3971</v>
      </c>
      <c r="Q1465">
        <v>2300</v>
      </c>
      <c r="R1465" t="s">
        <v>3972</v>
      </c>
      <c r="S1465">
        <v>2300</v>
      </c>
      <c r="T1465" s="7" t="str">
        <f t="shared" si="33"/>
        <v>hp_40199000;atk_3168000;hit_500000;miss_2300;cirt_2300;cirtSub_2300</v>
      </c>
    </row>
    <row r="1466" spans="1:20" x14ac:dyDescent="0.15">
      <c r="A1466" s="16">
        <v>480274</v>
      </c>
      <c r="B1466" s="1" t="s">
        <v>5356</v>
      </c>
      <c r="C1466" s="1">
        <v>1</v>
      </c>
      <c r="D1466" s="1">
        <v>1</v>
      </c>
      <c r="E1466" s="2">
        <v>460</v>
      </c>
      <c r="F1466" s="14" t="s">
        <v>3967</v>
      </c>
      <c r="G1466">
        <v>29908981</v>
      </c>
      <c r="H1466">
        <f t="shared" si="32"/>
        <v>40496800</v>
      </c>
      <c r="I1466">
        <f t="shared" si="34"/>
        <v>0.8</v>
      </c>
      <c r="J1466" t="s">
        <v>3968</v>
      </c>
      <c r="K1466">
        <v>3999000</v>
      </c>
      <c r="L1466" t="s">
        <v>3969</v>
      </c>
      <c r="M1466">
        <v>500000</v>
      </c>
      <c r="N1466" t="s">
        <v>3970</v>
      </c>
      <c r="O1466">
        <v>2300</v>
      </c>
      <c r="P1466" t="s">
        <v>3971</v>
      </c>
      <c r="Q1466">
        <v>2300</v>
      </c>
      <c r="R1466" t="s">
        <v>3972</v>
      </c>
      <c r="S1466">
        <v>2300</v>
      </c>
      <c r="T1466" s="7" t="str">
        <f t="shared" si="33"/>
        <v>hp_40496800;atk_3199200;hit_500000;miss_2300;cirt_2300;cirtSub_2300</v>
      </c>
    </row>
    <row r="1467" spans="1:20" x14ac:dyDescent="0.15">
      <c r="A1467" s="16">
        <v>480275</v>
      </c>
      <c r="B1467" s="1" t="s">
        <v>5357</v>
      </c>
      <c r="C1467" s="1">
        <v>1</v>
      </c>
      <c r="D1467" s="1">
        <v>1</v>
      </c>
      <c r="E1467" s="2">
        <v>460</v>
      </c>
      <c r="F1467" s="14" t="s">
        <v>3967</v>
      </c>
      <c r="G1467">
        <v>30128901</v>
      </c>
      <c r="H1467">
        <f t="shared" si="32"/>
        <v>40794500</v>
      </c>
      <c r="I1467">
        <f t="shared" si="34"/>
        <v>0.8</v>
      </c>
      <c r="J1467" t="s">
        <v>3968</v>
      </c>
      <c r="K1467">
        <v>4046000</v>
      </c>
      <c r="L1467" t="s">
        <v>3969</v>
      </c>
      <c r="M1467">
        <v>500000</v>
      </c>
      <c r="N1467" t="s">
        <v>3970</v>
      </c>
      <c r="O1467">
        <v>2300</v>
      </c>
      <c r="P1467" t="s">
        <v>3971</v>
      </c>
      <c r="Q1467">
        <v>2300</v>
      </c>
      <c r="R1467" t="s">
        <v>3972</v>
      </c>
      <c r="S1467">
        <v>2300</v>
      </c>
      <c r="T1467" s="7" t="str">
        <f t="shared" si="33"/>
        <v>hp_40794500;atk_3236800;hit_500000;miss_2300;cirt_2300;cirtSub_2300</v>
      </c>
    </row>
    <row r="1468" spans="1:20" x14ac:dyDescent="0.15">
      <c r="A1468" s="16">
        <v>480276</v>
      </c>
      <c r="B1468" s="1" t="s">
        <v>5358</v>
      </c>
      <c r="C1468" s="1">
        <v>1</v>
      </c>
      <c r="D1468" s="1">
        <v>1</v>
      </c>
      <c r="E1468" s="2">
        <v>470</v>
      </c>
      <c r="F1468" s="14" t="s">
        <v>3967</v>
      </c>
      <c r="G1468">
        <v>30348821</v>
      </c>
      <c r="H1468">
        <f t="shared" si="32"/>
        <v>41062000</v>
      </c>
      <c r="I1468">
        <f t="shared" si="34"/>
        <v>0.8</v>
      </c>
      <c r="J1468" t="s">
        <v>3968</v>
      </c>
      <c r="K1468">
        <v>4093000</v>
      </c>
      <c r="L1468" t="s">
        <v>3969</v>
      </c>
      <c r="M1468">
        <v>500000</v>
      </c>
      <c r="N1468" t="s">
        <v>3970</v>
      </c>
      <c r="O1468">
        <v>2350</v>
      </c>
      <c r="P1468" t="s">
        <v>3971</v>
      </c>
      <c r="Q1468">
        <v>2350</v>
      </c>
      <c r="R1468" t="s">
        <v>3972</v>
      </c>
      <c r="S1468">
        <v>2350</v>
      </c>
      <c r="T1468" s="7" t="str">
        <f t="shared" si="33"/>
        <v>hp_41062000;atk_3274400;hit_500000;miss_2350;cirt_2350;cirtSub_2350</v>
      </c>
    </row>
    <row r="1469" spans="1:20" x14ac:dyDescent="0.15">
      <c r="A1469" s="16">
        <v>480277</v>
      </c>
      <c r="B1469" s="1" t="s">
        <v>5359</v>
      </c>
      <c r="C1469" s="1">
        <v>1</v>
      </c>
      <c r="D1469" s="1">
        <v>1</v>
      </c>
      <c r="E1469" s="2">
        <v>470</v>
      </c>
      <c r="F1469" s="14" t="s">
        <v>3967</v>
      </c>
      <c r="G1469">
        <v>30568741</v>
      </c>
      <c r="H1469">
        <f t="shared" si="32"/>
        <v>41359500</v>
      </c>
      <c r="I1469">
        <f t="shared" si="34"/>
        <v>0.8</v>
      </c>
      <c r="J1469" t="s">
        <v>3968</v>
      </c>
      <c r="K1469">
        <v>4140000</v>
      </c>
      <c r="L1469" t="s">
        <v>3969</v>
      </c>
      <c r="M1469">
        <v>500000</v>
      </c>
      <c r="N1469" t="s">
        <v>3970</v>
      </c>
      <c r="O1469">
        <v>2350</v>
      </c>
      <c r="P1469" t="s">
        <v>3971</v>
      </c>
      <c r="Q1469">
        <v>2350</v>
      </c>
      <c r="R1469" t="s">
        <v>3972</v>
      </c>
      <c r="S1469">
        <v>2350</v>
      </c>
      <c r="T1469" s="7" t="str">
        <f t="shared" si="33"/>
        <v>hp_41359500;atk_3312000;hit_500000;miss_2350;cirt_2350;cirtSub_2350</v>
      </c>
    </row>
    <row r="1470" spans="1:20" x14ac:dyDescent="0.15">
      <c r="A1470" s="16">
        <v>480278</v>
      </c>
      <c r="B1470" s="1" t="s">
        <v>5360</v>
      </c>
      <c r="C1470" s="1">
        <v>1</v>
      </c>
      <c r="D1470" s="1">
        <v>1</v>
      </c>
      <c r="E1470" s="2">
        <v>470</v>
      </c>
      <c r="F1470" s="14" t="s">
        <v>3967</v>
      </c>
      <c r="G1470">
        <v>30788661</v>
      </c>
      <c r="H1470">
        <f t="shared" si="32"/>
        <v>41657100</v>
      </c>
      <c r="I1470">
        <f t="shared" si="34"/>
        <v>0.8</v>
      </c>
      <c r="J1470" t="s">
        <v>3968</v>
      </c>
      <c r="K1470">
        <v>4187000</v>
      </c>
      <c r="L1470" t="s">
        <v>3969</v>
      </c>
      <c r="M1470">
        <v>500000</v>
      </c>
      <c r="N1470" t="s">
        <v>3970</v>
      </c>
      <c r="O1470">
        <v>2350</v>
      </c>
      <c r="P1470" t="s">
        <v>3971</v>
      </c>
      <c r="Q1470">
        <v>2350</v>
      </c>
      <c r="R1470" t="s">
        <v>3972</v>
      </c>
      <c r="S1470">
        <v>2350</v>
      </c>
      <c r="T1470" s="7" t="str">
        <f t="shared" si="33"/>
        <v>hp_41657100;atk_3349600;hit_500000;miss_2350;cirt_2350;cirtSub_2350</v>
      </c>
    </row>
    <row r="1471" spans="1:20" x14ac:dyDescent="0.15">
      <c r="A1471" s="16">
        <v>480279</v>
      </c>
      <c r="B1471" s="1" t="s">
        <v>5361</v>
      </c>
      <c r="C1471" s="1">
        <v>1</v>
      </c>
      <c r="D1471" s="1">
        <v>1</v>
      </c>
      <c r="E1471" s="2">
        <v>470</v>
      </c>
      <c r="F1471" s="14" t="s">
        <v>3967</v>
      </c>
      <c r="G1471">
        <v>31008581</v>
      </c>
      <c r="H1471">
        <f t="shared" si="32"/>
        <v>41954600</v>
      </c>
      <c r="I1471">
        <f t="shared" si="34"/>
        <v>0.8</v>
      </c>
      <c r="J1471" t="s">
        <v>3968</v>
      </c>
      <c r="K1471">
        <v>4234000</v>
      </c>
      <c r="L1471" t="s">
        <v>3969</v>
      </c>
      <c r="M1471">
        <v>500000</v>
      </c>
      <c r="N1471" t="s">
        <v>3970</v>
      </c>
      <c r="O1471">
        <v>2350</v>
      </c>
      <c r="P1471" t="s">
        <v>3971</v>
      </c>
      <c r="Q1471">
        <v>2350</v>
      </c>
      <c r="R1471" t="s">
        <v>3972</v>
      </c>
      <c r="S1471">
        <v>2350</v>
      </c>
      <c r="T1471" s="7" t="str">
        <f t="shared" si="33"/>
        <v>hp_41954600;atk_3387200;hit_500000;miss_2350;cirt_2350;cirtSub_2350</v>
      </c>
    </row>
    <row r="1472" spans="1:20" x14ac:dyDescent="0.15">
      <c r="A1472" s="16">
        <v>480280</v>
      </c>
      <c r="B1472" s="1" t="s">
        <v>5362</v>
      </c>
      <c r="C1472" s="1">
        <v>1</v>
      </c>
      <c r="D1472" s="1">
        <v>1</v>
      </c>
      <c r="E1472" s="2">
        <v>470</v>
      </c>
      <c r="F1472" s="14" t="s">
        <v>3967</v>
      </c>
      <c r="G1472">
        <v>31228502</v>
      </c>
      <c r="H1472">
        <f t="shared" si="32"/>
        <v>42252200</v>
      </c>
      <c r="I1472">
        <f t="shared" si="34"/>
        <v>0.8</v>
      </c>
      <c r="J1472" t="s">
        <v>3968</v>
      </c>
      <c r="K1472">
        <v>4281000</v>
      </c>
      <c r="L1472" t="s">
        <v>3969</v>
      </c>
      <c r="M1472">
        <v>500000</v>
      </c>
      <c r="N1472" t="s">
        <v>3970</v>
      </c>
      <c r="O1472">
        <v>2350</v>
      </c>
      <c r="P1472" t="s">
        <v>3971</v>
      </c>
      <c r="Q1472">
        <v>2350</v>
      </c>
      <c r="R1472" t="s">
        <v>3972</v>
      </c>
      <c r="S1472">
        <v>2350</v>
      </c>
      <c r="T1472" s="7" t="str">
        <f t="shared" si="33"/>
        <v>hp_42252200;atk_3424800;hit_500000;miss_2350;cirt_2350;cirtSub_2350</v>
      </c>
    </row>
    <row r="1473" spans="1:20" x14ac:dyDescent="0.15">
      <c r="A1473" s="16">
        <v>480281</v>
      </c>
      <c r="B1473" s="1" t="s">
        <v>5363</v>
      </c>
      <c r="C1473" s="1">
        <v>1</v>
      </c>
      <c r="D1473" s="1">
        <v>1</v>
      </c>
      <c r="E1473" s="2">
        <v>470</v>
      </c>
      <c r="F1473" s="14" t="s">
        <v>3967</v>
      </c>
      <c r="G1473">
        <v>31448422</v>
      </c>
      <c r="H1473">
        <f t="shared" si="32"/>
        <v>42549700</v>
      </c>
      <c r="I1473">
        <f t="shared" si="34"/>
        <v>0.8</v>
      </c>
      <c r="J1473" t="s">
        <v>3968</v>
      </c>
      <c r="K1473">
        <v>4328000</v>
      </c>
      <c r="L1473" t="s">
        <v>3969</v>
      </c>
      <c r="M1473">
        <v>500000</v>
      </c>
      <c r="N1473" t="s">
        <v>3970</v>
      </c>
      <c r="O1473">
        <v>2350</v>
      </c>
      <c r="P1473" t="s">
        <v>3971</v>
      </c>
      <c r="Q1473">
        <v>2350</v>
      </c>
      <c r="R1473" t="s">
        <v>3972</v>
      </c>
      <c r="S1473">
        <v>2350</v>
      </c>
      <c r="T1473" s="7" t="str">
        <f t="shared" si="33"/>
        <v>hp_42549700;atk_3462400;hit_500000;miss_2350;cirt_2350;cirtSub_2350</v>
      </c>
    </row>
    <row r="1474" spans="1:20" x14ac:dyDescent="0.15">
      <c r="A1474" s="16">
        <v>480282</v>
      </c>
      <c r="B1474" s="1" t="s">
        <v>5364</v>
      </c>
      <c r="C1474" s="1">
        <v>1</v>
      </c>
      <c r="D1474" s="1">
        <v>1</v>
      </c>
      <c r="E1474" s="2">
        <v>480</v>
      </c>
      <c r="F1474" s="14" t="s">
        <v>3967</v>
      </c>
      <c r="G1474">
        <v>31668342</v>
      </c>
      <c r="H1474">
        <f t="shared" si="32"/>
        <v>42815600</v>
      </c>
      <c r="I1474">
        <f t="shared" si="34"/>
        <v>0.8</v>
      </c>
      <c r="J1474" t="s">
        <v>3968</v>
      </c>
      <c r="K1474">
        <v>4375000</v>
      </c>
      <c r="L1474" t="s">
        <v>3969</v>
      </c>
      <c r="M1474">
        <v>500000</v>
      </c>
      <c r="N1474" t="s">
        <v>3970</v>
      </c>
      <c r="O1474">
        <v>2400</v>
      </c>
      <c r="P1474" t="s">
        <v>3971</v>
      </c>
      <c r="Q1474">
        <v>2400</v>
      </c>
      <c r="R1474" t="s">
        <v>3972</v>
      </c>
      <c r="S1474">
        <v>2400</v>
      </c>
      <c r="T1474" s="7" t="str">
        <f t="shared" si="33"/>
        <v>hp_42815600;atk_3500000;hit_500000;miss_2400;cirt_2400;cirtSub_2400</v>
      </c>
    </row>
    <row r="1475" spans="1:20" x14ac:dyDescent="0.15">
      <c r="A1475" s="16">
        <v>480283</v>
      </c>
      <c r="B1475" s="1" t="s">
        <v>5365</v>
      </c>
      <c r="C1475" s="1">
        <v>1</v>
      </c>
      <c r="D1475" s="1">
        <v>1</v>
      </c>
      <c r="E1475" s="2">
        <v>480</v>
      </c>
      <c r="F1475" s="14" t="s">
        <v>3967</v>
      </c>
      <c r="G1475">
        <v>31888262</v>
      </c>
      <c r="H1475">
        <f t="shared" si="32"/>
        <v>43112900</v>
      </c>
      <c r="I1475">
        <f t="shared" si="34"/>
        <v>0.8</v>
      </c>
      <c r="J1475" t="s">
        <v>3968</v>
      </c>
      <c r="K1475">
        <v>4422000</v>
      </c>
      <c r="L1475" t="s">
        <v>3969</v>
      </c>
      <c r="M1475">
        <v>500000</v>
      </c>
      <c r="N1475" t="s">
        <v>3970</v>
      </c>
      <c r="O1475">
        <v>2400</v>
      </c>
      <c r="P1475" t="s">
        <v>3971</v>
      </c>
      <c r="Q1475">
        <v>2400</v>
      </c>
      <c r="R1475" t="s">
        <v>3972</v>
      </c>
      <c r="S1475">
        <v>2400</v>
      </c>
      <c r="T1475" s="7" t="str">
        <f t="shared" si="33"/>
        <v>hp_43112900;atk_3537600;hit_500000;miss_2400;cirt_2400;cirtSub_2400</v>
      </c>
    </row>
    <row r="1476" spans="1:20" x14ac:dyDescent="0.15">
      <c r="A1476" s="16">
        <v>480284</v>
      </c>
      <c r="B1476" s="1" t="s">
        <v>5366</v>
      </c>
      <c r="C1476" s="1">
        <v>1</v>
      </c>
      <c r="D1476" s="1">
        <v>1</v>
      </c>
      <c r="E1476" s="2">
        <v>480</v>
      </c>
      <c r="F1476" s="14" t="s">
        <v>3967</v>
      </c>
      <c r="G1476">
        <v>32108182</v>
      </c>
      <c r="H1476">
        <f t="shared" si="32"/>
        <v>43410300</v>
      </c>
      <c r="I1476">
        <f t="shared" si="34"/>
        <v>0.8</v>
      </c>
      <c r="J1476" t="s">
        <v>3968</v>
      </c>
      <c r="K1476">
        <v>4469000</v>
      </c>
      <c r="L1476" t="s">
        <v>3969</v>
      </c>
      <c r="M1476">
        <v>500000</v>
      </c>
      <c r="N1476" t="s">
        <v>3970</v>
      </c>
      <c r="O1476">
        <v>2400</v>
      </c>
      <c r="P1476" t="s">
        <v>3971</v>
      </c>
      <c r="Q1476">
        <v>2400</v>
      </c>
      <c r="R1476" t="s">
        <v>3972</v>
      </c>
      <c r="S1476">
        <v>2400</v>
      </c>
      <c r="T1476" s="7" t="str">
        <f t="shared" si="33"/>
        <v>hp_43410300;atk_3575200;hit_500000;miss_2400;cirt_2400;cirtSub_2400</v>
      </c>
    </row>
    <row r="1477" spans="1:20" x14ac:dyDescent="0.15">
      <c r="A1477" s="16">
        <v>480285</v>
      </c>
      <c r="B1477" s="1" t="s">
        <v>5367</v>
      </c>
      <c r="C1477" s="1">
        <v>1</v>
      </c>
      <c r="D1477" s="1">
        <v>1</v>
      </c>
      <c r="E1477" s="2">
        <v>480</v>
      </c>
      <c r="F1477" s="14" t="s">
        <v>3967</v>
      </c>
      <c r="G1477">
        <v>32328102</v>
      </c>
      <c r="H1477">
        <f t="shared" ref="H1477:H1540" si="35">ROUND(G1477*(1+(4000-E1477)/10000),-2)</f>
        <v>43707600</v>
      </c>
      <c r="I1477">
        <f t="shared" si="34"/>
        <v>0.8</v>
      </c>
      <c r="J1477" t="s">
        <v>3968</v>
      </c>
      <c r="K1477">
        <v>4516000</v>
      </c>
      <c r="L1477" t="s">
        <v>3969</v>
      </c>
      <c r="M1477">
        <v>500000</v>
      </c>
      <c r="N1477" t="s">
        <v>3970</v>
      </c>
      <c r="O1477">
        <v>2400</v>
      </c>
      <c r="P1477" t="s">
        <v>3971</v>
      </c>
      <c r="Q1477">
        <v>2400</v>
      </c>
      <c r="R1477" t="s">
        <v>3972</v>
      </c>
      <c r="S1477">
        <v>2400</v>
      </c>
      <c r="T1477" s="7" t="str">
        <f t="shared" si="33"/>
        <v>hp_43707600;atk_3612800;hit_500000;miss_2400;cirt_2400;cirtSub_2400</v>
      </c>
    </row>
    <row r="1478" spans="1:20" x14ac:dyDescent="0.15">
      <c r="A1478" s="16">
        <v>480286</v>
      </c>
      <c r="B1478" s="1" t="s">
        <v>5368</v>
      </c>
      <c r="C1478" s="1">
        <v>1</v>
      </c>
      <c r="D1478" s="1">
        <v>1</v>
      </c>
      <c r="E1478" s="2">
        <v>480</v>
      </c>
      <c r="F1478" s="14" t="s">
        <v>3967</v>
      </c>
      <c r="G1478">
        <v>32548022</v>
      </c>
      <c r="H1478">
        <f t="shared" si="35"/>
        <v>44004900</v>
      </c>
      <c r="I1478">
        <f t="shared" si="34"/>
        <v>0.8</v>
      </c>
      <c r="J1478" t="s">
        <v>3968</v>
      </c>
      <c r="K1478">
        <v>4563000</v>
      </c>
      <c r="L1478" t="s">
        <v>3969</v>
      </c>
      <c r="M1478">
        <v>500000</v>
      </c>
      <c r="N1478" t="s">
        <v>3970</v>
      </c>
      <c r="O1478">
        <v>2400</v>
      </c>
      <c r="P1478" t="s">
        <v>3971</v>
      </c>
      <c r="Q1478">
        <v>2400</v>
      </c>
      <c r="R1478" t="s">
        <v>3972</v>
      </c>
      <c r="S1478">
        <v>2400</v>
      </c>
      <c r="T1478" s="7" t="str">
        <f t="shared" si="33"/>
        <v>hp_44004900;atk_3650400;hit_500000;miss_2400;cirt_2400;cirtSub_2400</v>
      </c>
    </row>
    <row r="1479" spans="1:20" x14ac:dyDescent="0.15">
      <c r="A1479" s="16">
        <v>480287</v>
      </c>
      <c r="B1479" s="1" t="s">
        <v>5369</v>
      </c>
      <c r="C1479" s="1">
        <v>1</v>
      </c>
      <c r="D1479" s="1">
        <v>1</v>
      </c>
      <c r="E1479" s="2">
        <v>480</v>
      </c>
      <c r="F1479" s="14" t="s">
        <v>3967</v>
      </c>
      <c r="G1479">
        <v>32767942</v>
      </c>
      <c r="H1479">
        <f t="shared" si="35"/>
        <v>44302300</v>
      </c>
      <c r="I1479">
        <f t="shared" si="34"/>
        <v>0.8</v>
      </c>
      <c r="J1479" t="s">
        <v>3968</v>
      </c>
      <c r="K1479">
        <v>4610000</v>
      </c>
      <c r="L1479" t="s">
        <v>3969</v>
      </c>
      <c r="M1479">
        <v>500000</v>
      </c>
      <c r="N1479" t="s">
        <v>3970</v>
      </c>
      <c r="O1479">
        <v>2400</v>
      </c>
      <c r="P1479" t="s">
        <v>3971</v>
      </c>
      <c r="Q1479">
        <v>2400</v>
      </c>
      <c r="R1479" t="s">
        <v>3972</v>
      </c>
      <c r="S1479">
        <v>2400</v>
      </c>
      <c r="T1479" s="7" t="str">
        <f t="shared" si="33"/>
        <v>hp_44302300;atk_3688000;hit_500000;miss_2400;cirt_2400;cirtSub_2400</v>
      </c>
    </row>
    <row r="1480" spans="1:20" x14ac:dyDescent="0.15">
      <c r="A1480" s="16">
        <v>480288</v>
      </c>
      <c r="B1480" s="1" t="s">
        <v>5370</v>
      </c>
      <c r="C1480" s="1">
        <v>1</v>
      </c>
      <c r="D1480" s="1">
        <v>1</v>
      </c>
      <c r="E1480" s="2">
        <v>490</v>
      </c>
      <c r="F1480" s="14" t="s">
        <v>3967</v>
      </c>
      <c r="G1480">
        <v>32987862</v>
      </c>
      <c r="H1480">
        <f t="shared" si="35"/>
        <v>44566600</v>
      </c>
      <c r="I1480">
        <f t="shared" si="34"/>
        <v>0.8</v>
      </c>
      <c r="J1480" t="s">
        <v>3968</v>
      </c>
      <c r="K1480">
        <v>4657000</v>
      </c>
      <c r="L1480" t="s">
        <v>3969</v>
      </c>
      <c r="M1480">
        <v>500000</v>
      </c>
      <c r="N1480" t="s">
        <v>3970</v>
      </c>
      <c r="O1480">
        <v>2450</v>
      </c>
      <c r="P1480" t="s">
        <v>3971</v>
      </c>
      <c r="Q1480">
        <v>2450</v>
      </c>
      <c r="R1480" t="s">
        <v>3972</v>
      </c>
      <c r="S1480">
        <v>2450</v>
      </c>
      <c r="T1480" s="7" t="str">
        <f t="shared" si="33"/>
        <v>hp_44566600;atk_3725600;hit_500000;miss_2450;cirt_2450;cirtSub_2450</v>
      </c>
    </row>
    <row r="1481" spans="1:20" x14ac:dyDescent="0.15">
      <c r="A1481" s="16">
        <v>480289</v>
      </c>
      <c r="B1481" s="1" t="s">
        <v>5371</v>
      </c>
      <c r="C1481" s="1">
        <v>1</v>
      </c>
      <c r="D1481" s="1">
        <v>1</v>
      </c>
      <c r="E1481" s="2">
        <v>490</v>
      </c>
      <c r="F1481" s="14" t="s">
        <v>3967</v>
      </c>
      <c r="G1481">
        <v>33207783</v>
      </c>
      <c r="H1481">
        <f t="shared" si="35"/>
        <v>44863700</v>
      </c>
      <c r="I1481">
        <f t="shared" si="34"/>
        <v>0.8</v>
      </c>
      <c r="J1481" t="s">
        <v>3968</v>
      </c>
      <c r="K1481">
        <v>4704000</v>
      </c>
      <c r="L1481" t="s">
        <v>3969</v>
      </c>
      <c r="M1481">
        <v>500000</v>
      </c>
      <c r="N1481" t="s">
        <v>3970</v>
      </c>
      <c r="O1481">
        <v>2450</v>
      </c>
      <c r="P1481" t="s">
        <v>3971</v>
      </c>
      <c r="Q1481">
        <v>2450</v>
      </c>
      <c r="R1481" t="s">
        <v>3972</v>
      </c>
      <c r="S1481">
        <v>2450</v>
      </c>
      <c r="T1481" s="7" t="str">
        <f t="shared" si="33"/>
        <v>hp_44863700;atk_3763200;hit_500000;miss_2450;cirt_2450;cirtSub_2450</v>
      </c>
    </row>
    <row r="1482" spans="1:20" x14ac:dyDescent="0.15">
      <c r="A1482" s="16">
        <v>480290</v>
      </c>
      <c r="B1482" s="1" t="s">
        <v>5372</v>
      </c>
      <c r="C1482" s="1">
        <v>1</v>
      </c>
      <c r="D1482" s="1">
        <v>1</v>
      </c>
      <c r="E1482" s="2">
        <v>490</v>
      </c>
      <c r="F1482" s="14" t="s">
        <v>3967</v>
      </c>
      <c r="G1482">
        <v>33427703</v>
      </c>
      <c r="H1482">
        <f t="shared" si="35"/>
        <v>45160800</v>
      </c>
      <c r="I1482">
        <f t="shared" si="34"/>
        <v>0.8</v>
      </c>
      <c r="J1482" t="s">
        <v>3968</v>
      </c>
      <c r="K1482">
        <v>4751000</v>
      </c>
      <c r="L1482" t="s">
        <v>3969</v>
      </c>
      <c r="M1482">
        <v>500000</v>
      </c>
      <c r="N1482" t="s">
        <v>3970</v>
      </c>
      <c r="O1482">
        <v>2450</v>
      </c>
      <c r="P1482" t="s">
        <v>3971</v>
      </c>
      <c r="Q1482">
        <v>2450</v>
      </c>
      <c r="R1482" t="s">
        <v>3972</v>
      </c>
      <c r="S1482">
        <v>2450</v>
      </c>
      <c r="T1482" s="7" t="str">
        <f t="shared" si="33"/>
        <v>hp_45160800;atk_3800800;hit_500000;miss_2450;cirt_2450;cirtSub_2450</v>
      </c>
    </row>
    <row r="1483" spans="1:20" x14ac:dyDescent="0.15">
      <c r="A1483" s="16">
        <v>480291</v>
      </c>
      <c r="B1483" s="1" t="s">
        <v>5373</v>
      </c>
      <c r="C1483" s="1">
        <v>1</v>
      </c>
      <c r="D1483" s="1">
        <v>1</v>
      </c>
      <c r="E1483" s="2">
        <v>490</v>
      </c>
      <c r="F1483" s="14" t="s">
        <v>3967</v>
      </c>
      <c r="G1483">
        <v>33647623</v>
      </c>
      <c r="H1483">
        <f t="shared" si="35"/>
        <v>45457900</v>
      </c>
      <c r="I1483">
        <f t="shared" si="34"/>
        <v>0.8</v>
      </c>
      <c r="J1483" t="s">
        <v>3968</v>
      </c>
      <c r="K1483">
        <v>4798000</v>
      </c>
      <c r="L1483" t="s">
        <v>3969</v>
      </c>
      <c r="M1483">
        <v>500000</v>
      </c>
      <c r="N1483" t="s">
        <v>3970</v>
      </c>
      <c r="O1483">
        <v>2450</v>
      </c>
      <c r="P1483" t="s">
        <v>3971</v>
      </c>
      <c r="Q1483">
        <v>2450</v>
      </c>
      <c r="R1483" t="s">
        <v>3972</v>
      </c>
      <c r="S1483">
        <v>2450</v>
      </c>
      <c r="T1483" s="7" t="str">
        <f t="shared" si="33"/>
        <v>hp_45457900;atk_3838400;hit_500000;miss_2450;cirt_2450;cirtSub_2450</v>
      </c>
    </row>
    <row r="1484" spans="1:20" x14ac:dyDescent="0.15">
      <c r="A1484" s="16">
        <v>480292</v>
      </c>
      <c r="B1484" s="1" t="s">
        <v>5374</v>
      </c>
      <c r="C1484" s="1">
        <v>1</v>
      </c>
      <c r="D1484" s="1">
        <v>1</v>
      </c>
      <c r="E1484" s="2">
        <v>490</v>
      </c>
      <c r="F1484" s="14" t="s">
        <v>3967</v>
      </c>
      <c r="G1484">
        <v>33867543</v>
      </c>
      <c r="H1484">
        <f t="shared" si="35"/>
        <v>45755100</v>
      </c>
      <c r="I1484">
        <f t="shared" si="34"/>
        <v>0.8</v>
      </c>
      <c r="J1484" t="s">
        <v>3968</v>
      </c>
      <c r="K1484">
        <v>4845000</v>
      </c>
      <c r="L1484" t="s">
        <v>3969</v>
      </c>
      <c r="M1484">
        <v>500000</v>
      </c>
      <c r="N1484" t="s">
        <v>3970</v>
      </c>
      <c r="O1484">
        <v>2450</v>
      </c>
      <c r="P1484" t="s">
        <v>3971</v>
      </c>
      <c r="Q1484">
        <v>2450</v>
      </c>
      <c r="R1484" t="s">
        <v>3972</v>
      </c>
      <c r="S1484">
        <v>2450</v>
      </c>
      <c r="T1484" s="7" t="str">
        <f t="shared" si="33"/>
        <v>hp_45755100;atk_3876000;hit_500000;miss_2450;cirt_2450;cirtSub_2450</v>
      </c>
    </row>
    <row r="1485" spans="1:20" x14ac:dyDescent="0.15">
      <c r="A1485" s="16">
        <v>480293</v>
      </c>
      <c r="B1485" s="1" t="s">
        <v>5375</v>
      </c>
      <c r="C1485" s="1">
        <v>1</v>
      </c>
      <c r="D1485" s="1">
        <v>1</v>
      </c>
      <c r="E1485" s="2">
        <v>490</v>
      </c>
      <c r="F1485" s="14" t="s">
        <v>3967</v>
      </c>
      <c r="G1485">
        <v>34087463</v>
      </c>
      <c r="H1485">
        <f t="shared" si="35"/>
        <v>46052200</v>
      </c>
      <c r="I1485">
        <f t="shared" si="34"/>
        <v>0.8</v>
      </c>
      <c r="J1485" t="s">
        <v>3968</v>
      </c>
      <c r="K1485">
        <v>4892000</v>
      </c>
      <c r="L1485" t="s">
        <v>3969</v>
      </c>
      <c r="M1485">
        <v>500000</v>
      </c>
      <c r="N1485" t="s">
        <v>3970</v>
      </c>
      <c r="O1485">
        <v>2450</v>
      </c>
      <c r="P1485" t="s">
        <v>3971</v>
      </c>
      <c r="Q1485">
        <v>2450</v>
      </c>
      <c r="R1485" t="s">
        <v>3972</v>
      </c>
      <c r="S1485">
        <v>2450</v>
      </c>
      <c r="T1485" s="7" t="str">
        <f t="shared" si="33"/>
        <v>hp_46052200;atk_3913600;hit_500000;miss_2450;cirt_2450;cirtSub_2450</v>
      </c>
    </row>
    <row r="1486" spans="1:20" x14ac:dyDescent="0.15">
      <c r="A1486" s="16">
        <v>480294</v>
      </c>
      <c r="B1486" s="1" t="s">
        <v>5376</v>
      </c>
      <c r="C1486" s="1">
        <v>1</v>
      </c>
      <c r="D1486" s="1">
        <v>1</v>
      </c>
      <c r="E1486" s="2">
        <v>500</v>
      </c>
      <c r="F1486" s="14" t="s">
        <v>3967</v>
      </c>
      <c r="G1486">
        <v>34307383</v>
      </c>
      <c r="H1486">
        <f t="shared" si="35"/>
        <v>46315000</v>
      </c>
      <c r="I1486">
        <f t="shared" si="34"/>
        <v>0.8</v>
      </c>
      <c r="J1486" t="s">
        <v>3968</v>
      </c>
      <c r="K1486">
        <v>4939000</v>
      </c>
      <c r="L1486" t="s">
        <v>3969</v>
      </c>
      <c r="M1486">
        <v>500000</v>
      </c>
      <c r="N1486" t="s">
        <v>3970</v>
      </c>
      <c r="O1486">
        <v>2500</v>
      </c>
      <c r="P1486" t="s">
        <v>3971</v>
      </c>
      <c r="Q1486">
        <v>2500</v>
      </c>
      <c r="R1486" t="s">
        <v>3972</v>
      </c>
      <c r="S1486">
        <v>2500</v>
      </c>
      <c r="T1486" s="7" t="str">
        <f t="shared" si="33"/>
        <v>hp_46315000;atk_3951200;hit_500000;miss_2500;cirt_2500;cirtSub_2500</v>
      </c>
    </row>
    <row r="1487" spans="1:20" x14ac:dyDescent="0.15">
      <c r="A1487" s="16">
        <v>480295</v>
      </c>
      <c r="B1487" s="1" t="s">
        <v>5377</v>
      </c>
      <c r="C1487" s="1">
        <v>1</v>
      </c>
      <c r="D1487" s="1">
        <v>1</v>
      </c>
      <c r="E1487" s="2">
        <v>500</v>
      </c>
      <c r="F1487" s="14" t="s">
        <v>3967</v>
      </c>
      <c r="G1487">
        <v>34527303</v>
      </c>
      <c r="H1487">
        <f t="shared" si="35"/>
        <v>46611900</v>
      </c>
      <c r="I1487">
        <f t="shared" si="34"/>
        <v>0.8</v>
      </c>
      <c r="J1487" t="s">
        <v>3968</v>
      </c>
      <c r="K1487">
        <v>4986000</v>
      </c>
      <c r="L1487" t="s">
        <v>3969</v>
      </c>
      <c r="M1487">
        <v>500000</v>
      </c>
      <c r="N1487" t="s">
        <v>3970</v>
      </c>
      <c r="O1487">
        <v>2500</v>
      </c>
      <c r="P1487" t="s">
        <v>3971</v>
      </c>
      <c r="Q1487">
        <v>2500</v>
      </c>
      <c r="R1487" t="s">
        <v>3972</v>
      </c>
      <c r="S1487">
        <v>2500</v>
      </c>
      <c r="T1487" s="7" t="str">
        <f t="shared" si="33"/>
        <v>hp_46611900;atk_3988800;hit_500000;miss_2500;cirt_2500;cirtSub_2500</v>
      </c>
    </row>
    <row r="1488" spans="1:20" x14ac:dyDescent="0.15">
      <c r="A1488" s="16">
        <v>480296</v>
      </c>
      <c r="B1488" s="1" t="s">
        <v>5378</v>
      </c>
      <c r="C1488" s="1">
        <v>1</v>
      </c>
      <c r="D1488" s="1">
        <v>1</v>
      </c>
      <c r="E1488" s="2">
        <v>500</v>
      </c>
      <c r="F1488" s="14" t="s">
        <v>3967</v>
      </c>
      <c r="G1488">
        <v>34747223</v>
      </c>
      <c r="H1488">
        <f t="shared" si="35"/>
        <v>46908800</v>
      </c>
      <c r="I1488">
        <f t="shared" si="34"/>
        <v>0.8</v>
      </c>
      <c r="J1488" t="s">
        <v>3968</v>
      </c>
      <c r="K1488">
        <v>5033000</v>
      </c>
      <c r="L1488" t="s">
        <v>3969</v>
      </c>
      <c r="M1488">
        <v>500000</v>
      </c>
      <c r="N1488" t="s">
        <v>3970</v>
      </c>
      <c r="O1488">
        <v>2500</v>
      </c>
      <c r="P1488" t="s">
        <v>3971</v>
      </c>
      <c r="Q1488">
        <v>2500</v>
      </c>
      <c r="R1488" t="s">
        <v>3972</v>
      </c>
      <c r="S1488">
        <v>2500</v>
      </c>
      <c r="T1488" s="7" t="str">
        <f t="shared" si="33"/>
        <v>hp_46908800;atk_4026400;hit_500000;miss_2500;cirt_2500;cirtSub_2500</v>
      </c>
    </row>
    <row r="1489" spans="1:20" x14ac:dyDescent="0.15">
      <c r="A1489" s="16">
        <v>480297</v>
      </c>
      <c r="B1489" s="1" t="s">
        <v>5379</v>
      </c>
      <c r="C1489" s="1">
        <v>1</v>
      </c>
      <c r="D1489" s="1">
        <v>1</v>
      </c>
      <c r="E1489" s="2">
        <v>500</v>
      </c>
      <c r="F1489" s="14" t="s">
        <v>3967</v>
      </c>
      <c r="G1489">
        <v>34967144</v>
      </c>
      <c r="H1489">
        <f t="shared" si="35"/>
        <v>47205600</v>
      </c>
      <c r="I1489">
        <f t="shared" si="34"/>
        <v>0.8</v>
      </c>
      <c r="J1489" t="s">
        <v>3968</v>
      </c>
      <c r="K1489">
        <v>5080000</v>
      </c>
      <c r="L1489" t="s">
        <v>3969</v>
      </c>
      <c r="M1489">
        <v>500000</v>
      </c>
      <c r="N1489" t="s">
        <v>3970</v>
      </c>
      <c r="O1489">
        <v>2500</v>
      </c>
      <c r="P1489" t="s">
        <v>3971</v>
      </c>
      <c r="Q1489">
        <v>2500</v>
      </c>
      <c r="R1489" t="s">
        <v>3972</v>
      </c>
      <c r="S1489">
        <v>2500</v>
      </c>
      <c r="T1489" s="7" t="str">
        <f t="shared" si="33"/>
        <v>hp_47205600;atk_4064000;hit_500000;miss_2500;cirt_2500;cirtSub_2500</v>
      </c>
    </row>
    <row r="1490" spans="1:20" x14ac:dyDescent="0.15">
      <c r="A1490" s="16">
        <v>480298</v>
      </c>
      <c r="B1490" s="1" t="s">
        <v>5380</v>
      </c>
      <c r="C1490" s="1">
        <v>1</v>
      </c>
      <c r="D1490" s="1">
        <v>1</v>
      </c>
      <c r="E1490" s="2">
        <v>500</v>
      </c>
      <c r="F1490" s="14" t="s">
        <v>3967</v>
      </c>
      <c r="G1490">
        <v>35187064</v>
      </c>
      <c r="H1490">
        <f t="shared" si="35"/>
        <v>47502500</v>
      </c>
      <c r="I1490">
        <f t="shared" si="34"/>
        <v>0.8</v>
      </c>
      <c r="J1490" t="s">
        <v>3968</v>
      </c>
      <c r="K1490">
        <v>5127000</v>
      </c>
      <c r="L1490" t="s">
        <v>3969</v>
      </c>
      <c r="M1490">
        <v>500000</v>
      </c>
      <c r="N1490" t="s">
        <v>3970</v>
      </c>
      <c r="O1490">
        <v>2500</v>
      </c>
      <c r="P1490" t="s">
        <v>3971</v>
      </c>
      <c r="Q1490">
        <v>2500</v>
      </c>
      <c r="R1490" t="s">
        <v>3972</v>
      </c>
      <c r="S1490">
        <v>2500</v>
      </c>
      <c r="T1490" s="7" t="str">
        <f t="shared" si="33"/>
        <v>hp_47502500;atk_4101600;hit_500000;miss_2500;cirt_2500;cirtSub_2500</v>
      </c>
    </row>
    <row r="1491" spans="1:20" x14ac:dyDescent="0.15">
      <c r="A1491" s="16">
        <v>480299</v>
      </c>
      <c r="B1491" s="1" t="s">
        <v>5381</v>
      </c>
      <c r="C1491" s="1">
        <v>1</v>
      </c>
      <c r="D1491" s="1">
        <v>1</v>
      </c>
      <c r="E1491" s="2">
        <v>500</v>
      </c>
      <c r="F1491" s="14" t="s">
        <v>3967</v>
      </c>
      <c r="G1491">
        <v>35406984</v>
      </c>
      <c r="H1491">
        <f t="shared" si="35"/>
        <v>47799400</v>
      </c>
      <c r="I1491">
        <f t="shared" si="34"/>
        <v>0.8</v>
      </c>
      <c r="J1491" t="s">
        <v>3968</v>
      </c>
      <c r="K1491">
        <v>5174000</v>
      </c>
      <c r="L1491" t="s">
        <v>3969</v>
      </c>
      <c r="M1491">
        <v>500000</v>
      </c>
      <c r="N1491" t="s">
        <v>3970</v>
      </c>
      <c r="O1491">
        <v>2500</v>
      </c>
      <c r="P1491" t="s">
        <v>3971</v>
      </c>
      <c r="Q1491">
        <v>2500</v>
      </c>
      <c r="R1491" t="s">
        <v>3972</v>
      </c>
      <c r="S1491">
        <v>2500</v>
      </c>
      <c r="T1491" s="7" t="str">
        <f t="shared" si="33"/>
        <v>hp_47799400;atk_4139200;hit_500000;miss_2500;cirt_2500;cirtSub_2500</v>
      </c>
    </row>
    <row r="1492" spans="1:20" x14ac:dyDescent="0.15">
      <c r="A1492" s="16">
        <v>480300</v>
      </c>
      <c r="B1492" s="1" t="s">
        <v>5382</v>
      </c>
      <c r="C1492" s="1">
        <v>1</v>
      </c>
      <c r="D1492" s="1">
        <v>1</v>
      </c>
      <c r="E1492" s="2">
        <v>510</v>
      </c>
      <c r="F1492" s="14" t="s">
        <v>3967</v>
      </c>
      <c r="G1492">
        <v>35626904</v>
      </c>
      <c r="H1492">
        <f t="shared" si="35"/>
        <v>48060700</v>
      </c>
      <c r="I1492">
        <f t="shared" si="34"/>
        <v>0.8</v>
      </c>
      <c r="J1492" t="s">
        <v>3968</v>
      </c>
      <c r="K1492">
        <v>5221000</v>
      </c>
      <c r="L1492" t="s">
        <v>3969</v>
      </c>
      <c r="M1492">
        <v>500000</v>
      </c>
      <c r="N1492" t="s">
        <v>3970</v>
      </c>
      <c r="O1492">
        <v>2550</v>
      </c>
      <c r="P1492" t="s">
        <v>3971</v>
      </c>
      <c r="Q1492">
        <v>2550</v>
      </c>
      <c r="R1492" t="s">
        <v>3972</v>
      </c>
      <c r="S1492">
        <v>2550</v>
      </c>
      <c r="T1492" s="7" t="str">
        <f t="shared" si="33"/>
        <v>hp_48060700;atk_4176800;hit_500000;miss_2550;cirt_2550;cirtSub_2550</v>
      </c>
    </row>
    <row r="1493" spans="1:20" x14ac:dyDescent="0.15">
      <c r="A1493" s="16">
        <v>480301</v>
      </c>
      <c r="B1493" s="1" t="s">
        <v>5383</v>
      </c>
      <c r="C1493" s="1">
        <v>1</v>
      </c>
      <c r="D1493" s="1">
        <v>1</v>
      </c>
      <c r="E1493" s="2">
        <v>510</v>
      </c>
      <c r="F1493" s="14" t="s">
        <v>3967</v>
      </c>
      <c r="G1493">
        <v>35846824</v>
      </c>
      <c r="H1493">
        <f t="shared" si="35"/>
        <v>48357400</v>
      </c>
      <c r="I1493">
        <f t="shared" si="34"/>
        <v>0.8</v>
      </c>
      <c r="J1493" t="s">
        <v>3968</v>
      </c>
      <c r="K1493">
        <v>5268000</v>
      </c>
      <c r="L1493" t="s">
        <v>3969</v>
      </c>
      <c r="M1493">
        <v>500000</v>
      </c>
      <c r="N1493" t="s">
        <v>3970</v>
      </c>
      <c r="O1493">
        <v>2550</v>
      </c>
      <c r="P1493" t="s">
        <v>3971</v>
      </c>
      <c r="Q1493">
        <v>2550</v>
      </c>
      <c r="R1493" t="s">
        <v>3972</v>
      </c>
      <c r="S1493">
        <v>2550</v>
      </c>
      <c r="T1493" s="7" t="str">
        <f t="shared" si="33"/>
        <v>hp_48357400;atk_4214400;hit_500000;miss_2550;cirt_2550;cirtSub_2550</v>
      </c>
    </row>
    <row r="1494" spans="1:20" x14ac:dyDescent="0.15">
      <c r="A1494" s="16">
        <v>480302</v>
      </c>
      <c r="B1494" s="1" t="s">
        <v>5384</v>
      </c>
      <c r="C1494" s="1">
        <v>1</v>
      </c>
      <c r="D1494" s="1">
        <v>1</v>
      </c>
      <c r="E1494" s="2">
        <v>510</v>
      </c>
      <c r="F1494" s="14" t="s">
        <v>3967</v>
      </c>
      <c r="G1494">
        <v>36066744</v>
      </c>
      <c r="H1494">
        <f t="shared" si="35"/>
        <v>48654000</v>
      </c>
      <c r="I1494">
        <f t="shared" si="34"/>
        <v>0.8</v>
      </c>
      <c r="J1494" t="s">
        <v>3968</v>
      </c>
      <c r="K1494">
        <v>5324000</v>
      </c>
      <c r="L1494" t="s">
        <v>3969</v>
      </c>
      <c r="M1494">
        <v>500000</v>
      </c>
      <c r="N1494" t="s">
        <v>3970</v>
      </c>
      <c r="O1494">
        <v>2550</v>
      </c>
      <c r="P1494" t="s">
        <v>3971</v>
      </c>
      <c r="Q1494">
        <v>2550</v>
      </c>
      <c r="R1494" t="s">
        <v>3972</v>
      </c>
      <c r="S1494">
        <v>2550</v>
      </c>
      <c r="T1494" s="7" t="str">
        <f t="shared" si="33"/>
        <v>hp_48654000;atk_4259200;hit_500000;miss_2550;cirt_2550;cirtSub_2550</v>
      </c>
    </row>
    <row r="1495" spans="1:20" x14ac:dyDescent="0.15">
      <c r="A1495" s="16">
        <v>480303</v>
      </c>
      <c r="B1495" s="1" t="s">
        <v>5385</v>
      </c>
      <c r="C1495" s="1">
        <v>1</v>
      </c>
      <c r="D1495" s="1">
        <v>1</v>
      </c>
      <c r="E1495" s="2">
        <v>510</v>
      </c>
      <c r="F1495" s="14" t="s">
        <v>3967</v>
      </c>
      <c r="G1495">
        <v>36286664</v>
      </c>
      <c r="H1495">
        <f t="shared" si="35"/>
        <v>48950700</v>
      </c>
      <c r="I1495">
        <f t="shared" si="34"/>
        <v>0.8</v>
      </c>
      <c r="J1495" t="s">
        <v>3968</v>
      </c>
      <c r="K1495">
        <v>5380000</v>
      </c>
      <c r="L1495" t="s">
        <v>3969</v>
      </c>
      <c r="M1495">
        <v>500000</v>
      </c>
      <c r="N1495" t="s">
        <v>3970</v>
      </c>
      <c r="O1495">
        <v>2550</v>
      </c>
      <c r="P1495" t="s">
        <v>3971</v>
      </c>
      <c r="Q1495">
        <v>2550</v>
      </c>
      <c r="R1495" t="s">
        <v>3972</v>
      </c>
      <c r="S1495">
        <v>2550</v>
      </c>
      <c r="T1495" s="7" t="str">
        <f t="shared" si="33"/>
        <v>hp_48950700;atk_4304000;hit_500000;miss_2550;cirt_2550;cirtSub_2550</v>
      </c>
    </row>
    <row r="1496" spans="1:20" x14ac:dyDescent="0.15">
      <c r="A1496" s="16">
        <v>480304</v>
      </c>
      <c r="B1496" s="1" t="s">
        <v>5386</v>
      </c>
      <c r="C1496" s="1">
        <v>1</v>
      </c>
      <c r="D1496" s="1">
        <v>1</v>
      </c>
      <c r="E1496" s="2">
        <v>510</v>
      </c>
      <c r="F1496" s="14" t="s">
        <v>3967</v>
      </c>
      <c r="G1496">
        <v>36506584</v>
      </c>
      <c r="H1496">
        <f t="shared" si="35"/>
        <v>49247400</v>
      </c>
      <c r="I1496">
        <f t="shared" si="34"/>
        <v>0.8</v>
      </c>
      <c r="J1496" t="s">
        <v>3968</v>
      </c>
      <c r="K1496">
        <v>5436000</v>
      </c>
      <c r="L1496" t="s">
        <v>3969</v>
      </c>
      <c r="M1496">
        <v>500000</v>
      </c>
      <c r="N1496" t="s">
        <v>3970</v>
      </c>
      <c r="O1496">
        <v>2550</v>
      </c>
      <c r="P1496" t="s">
        <v>3971</v>
      </c>
      <c r="Q1496">
        <v>2550</v>
      </c>
      <c r="R1496" t="s">
        <v>3972</v>
      </c>
      <c r="S1496">
        <v>2550</v>
      </c>
      <c r="T1496" s="7" t="str">
        <f t="shared" si="33"/>
        <v>hp_49247400;atk_4348800;hit_500000;miss_2550;cirt_2550;cirtSub_2550</v>
      </c>
    </row>
    <row r="1497" spans="1:20" x14ac:dyDescent="0.15">
      <c r="A1497" s="16">
        <v>480305</v>
      </c>
      <c r="B1497" s="1" t="s">
        <v>5387</v>
      </c>
      <c r="C1497" s="1">
        <v>1</v>
      </c>
      <c r="D1497" s="1">
        <v>1</v>
      </c>
      <c r="E1497" s="2">
        <v>510</v>
      </c>
      <c r="F1497" s="14" t="s">
        <v>3967</v>
      </c>
      <c r="G1497">
        <v>36726504</v>
      </c>
      <c r="H1497">
        <f t="shared" si="35"/>
        <v>49544100</v>
      </c>
      <c r="I1497">
        <f t="shared" si="34"/>
        <v>0.8</v>
      </c>
      <c r="J1497" t="s">
        <v>3968</v>
      </c>
      <c r="K1497">
        <v>5492000</v>
      </c>
      <c r="L1497" t="s">
        <v>3969</v>
      </c>
      <c r="M1497">
        <v>500000</v>
      </c>
      <c r="N1497" t="s">
        <v>3970</v>
      </c>
      <c r="O1497">
        <v>2550</v>
      </c>
      <c r="P1497" t="s">
        <v>3971</v>
      </c>
      <c r="Q1497">
        <v>2550</v>
      </c>
      <c r="R1497" t="s">
        <v>3972</v>
      </c>
      <c r="S1497">
        <v>2550</v>
      </c>
      <c r="T1497" s="7" t="str">
        <f t="shared" si="33"/>
        <v>hp_49544100;atk_4393600;hit_500000;miss_2550;cirt_2550;cirtSub_2550</v>
      </c>
    </row>
    <row r="1498" spans="1:20" x14ac:dyDescent="0.15">
      <c r="A1498" s="16">
        <v>480306</v>
      </c>
      <c r="B1498" s="1" t="s">
        <v>5388</v>
      </c>
      <c r="C1498" s="1">
        <v>1</v>
      </c>
      <c r="D1498" s="1">
        <v>1</v>
      </c>
      <c r="E1498" s="2">
        <v>520</v>
      </c>
      <c r="F1498" s="14" t="s">
        <v>3967</v>
      </c>
      <c r="G1498">
        <v>36946425</v>
      </c>
      <c r="H1498">
        <f t="shared" si="35"/>
        <v>49803800</v>
      </c>
      <c r="I1498">
        <f t="shared" si="34"/>
        <v>0.8</v>
      </c>
      <c r="J1498" t="s">
        <v>3968</v>
      </c>
      <c r="K1498">
        <v>5548000</v>
      </c>
      <c r="L1498" t="s">
        <v>3969</v>
      </c>
      <c r="M1498">
        <v>500000</v>
      </c>
      <c r="N1498" t="s">
        <v>3970</v>
      </c>
      <c r="O1498">
        <v>2600</v>
      </c>
      <c r="P1498" t="s">
        <v>3971</v>
      </c>
      <c r="Q1498">
        <v>2600</v>
      </c>
      <c r="R1498" t="s">
        <v>3972</v>
      </c>
      <c r="S1498">
        <v>2600</v>
      </c>
      <c r="T1498" s="7" t="str">
        <f t="shared" si="33"/>
        <v>hp_49803800;atk_4438400;hit_500000;miss_2600;cirt_2600;cirtSub_2600</v>
      </c>
    </row>
    <row r="1499" spans="1:20" x14ac:dyDescent="0.15">
      <c r="A1499" s="16">
        <v>480307</v>
      </c>
      <c r="B1499" s="1" t="s">
        <v>5389</v>
      </c>
      <c r="C1499" s="1">
        <v>1</v>
      </c>
      <c r="D1499" s="1">
        <v>1</v>
      </c>
      <c r="E1499" s="2">
        <v>520</v>
      </c>
      <c r="F1499" s="14" t="s">
        <v>3967</v>
      </c>
      <c r="G1499">
        <v>37166345</v>
      </c>
      <c r="H1499">
        <f t="shared" si="35"/>
        <v>50100200</v>
      </c>
      <c r="I1499">
        <f t="shared" si="34"/>
        <v>0.8</v>
      </c>
      <c r="J1499" t="s">
        <v>3968</v>
      </c>
      <c r="K1499">
        <v>5604000</v>
      </c>
      <c r="L1499" t="s">
        <v>3969</v>
      </c>
      <c r="M1499">
        <v>500000</v>
      </c>
      <c r="N1499" t="s">
        <v>3970</v>
      </c>
      <c r="O1499">
        <v>2600</v>
      </c>
      <c r="P1499" t="s">
        <v>3971</v>
      </c>
      <c r="Q1499">
        <v>2600</v>
      </c>
      <c r="R1499" t="s">
        <v>3972</v>
      </c>
      <c r="S1499">
        <v>2600</v>
      </c>
      <c r="T1499" s="7" t="str">
        <f t="shared" si="33"/>
        <v>hp_50100200;atk_4483200;hit_500000;miss_2600;cirt_2600;cirtSub_2600</v>
      </c>
    </row>
    <row r="1500" spans="1:20" x14ac:dyDescent="0.15">
      <c r="A1500" s="16">
        <v>480308</v>
      </c>
      <c r="B1500" s="1" t="s">
        <v>5390</v>
      </c>
      <c r="C1500" s="1">
        <v>1</v>
      </c>
      <c r="D1500" s="1">
        <v>1</v>
      </c>
      <c r="E1500" s="2">
        <v>520</v>
      </c>
      <c r="F1500" s="14" t="s">
        <v>3967</v>
      </c>
      <c r="G1500">
        <v>37386265</v>
      </c>
      <c r="H1500">
        <f t="shared" si="35"/>
        <v>50396700</v>
      </c>
      <c r="I1500">
        <f t="shared" si="34"/>
        <v>0.8</v>
      </c>
      <c r="J1500" t="s">
        <v>3968</v>
      </c>
      <c r="K1500">
        <v>5660000</v>
      </c>
      <c r="L1500" t="s">
        <v>3969</v>
      </c>
      <c r="M1500">
        <v>500000</v>
      </c>
      <c r="N1500" t="s">
        <v>3970</v>
      </c>
      <c r="O1500">
        <v>2600</v>
      </c>
      <c r="P1500" t="s">
        <v>3971</v>
      </c>
      <c r="Q1500">
        <v>2600</v>
      </c>
      <c r="R1500" t="s">
        <v>3972</v>
      </c>
      <c r="S1500">
        <v>2600</v>
      </c>
      <c r="T1500" s="7" t="str">
        <f t="shared" si="33"/>
        <v>hp_50396700;atk_4528000;hit_500000;miss_2600;cirt_2600;cirtSub_2600</v>
      </c>
    </row>
    <row r="1501" spans="1:20" x14ac:dyDescent="0.15">
      <c r="A1501" s="16">
        <v>480309</v>
      </c>
      <c r="B1501" s="1" t="s">
        <v>5391</v>
      </c>
      <c r="C1501" s="1">
        <v>1</v>
      </c>
      <c r="D1501" s="1">
        <v>1</v>
      </c>
      <c r="E1501" s="2">
        <v>520</v>
      </c>
      <c r="F1501" s="14" t="s">
        <v>3967</v>
      </c>
      <c r="G1501">
        <v>37606185</v>
      </c>
      <c r="H1501">
        <f t="shared" si="35"/>
        <v>50693100</v>
      </c>
      <c r="I1501">
        <f t="shared" si="34"/>
        <v>0.8</v>
      </c>
      <c r="J1501" t="s">
        <v>3968</v>
      </c>
      <c r="K1501">
        <v>5716000</v>
      </c>
      <c r="L1501" t="s">
        <v>3969</v>
      </c>
      <c r="M1501">
        <v>500000</v>
      </c>
      <c r="N1501" t="s">
        <v>3970</v>
      </c>
      <c r="O1501">
        <v>2600</v>
      </c>
      <c r="P1501" t="s">
        <v>3971</v>
      </c>
      <c r="Q1501">
        <v>2600</v>
      </c>
      <c r="R1501" t="s">
        <v>3972</v>
      </c>
      <c r="S1501">
        <v>2600</v>
      </c>
      <c r="T1501" s="7" t="str">
        <f t="shared" si="33"/>
        <v>hp_50693100;atk_4572800;hit_500000;miss_2600;cirt_2600;cirtSub_2600</v>
      </c>
    </row>
    <row r="1502" spans="1:20" x14ac:dyDescent="0.15">
      <c r="A1502" s="16">
        <v>480310</v>
      </c>
      <c r="B1502" s="1" t="s">
        <v>5392</v>
      </c>
      <c r="C1502" s="1">
        <v>1</v>
      </c>
      <c r="D1502" s="1">
        <v>1</v>
      </c>
      <c r="E1502" s="2">
        <v>520</v>
      </c>
      <c r="F1502" s="14" t="s">
        <v>3967</v>
      </c>
      <c r="G1502">
        <v>37826105</v>
      </c>
      <c r="H1502">
        <f t="shared" si="35"/>
        <v>50989600</v>
      </c>
      <c r="I1502">
        <f t="shared" si="34"/>
        <v>0.8</v>
      </c>
      <c r="J1502" t="s">
        <v>3968</v>
      </c>
      <c r="K1502">
        <v>5772000</v>
      </c>
      <c r="L1502" t="s">
        <v>3969</v>
      </c>
      <c r="M1502">
        <v>500000</v>
      </c>
      <c r="N1502" t="s">
        <v>3970</v>
      </c>
      <c r="O1502">
        <v>2600</v>
      </c>
      <c r="P1502" t="s">
        <v>3971</v>
      </c>
      <c r="Q1502">
        <v>2600</v>
      </c>
      <c r="R1502" t="s">
        <v>3972</v>
      </c>
      <c r="S1502">
        <v>2600</v>
      </c>
      <c r="T1502" s="7" t="str">
        <f t="shared" si="33"/>
        <v>hp_50989600;atk_4617600;hit_500000;miss_2600;cirt_2600;cirtSub_2600</v>
      </c>
    </row>
    <row r="1503" spans="1:20" x14ac:dyDescent="0.15">
      <c r="A1503" s="16">
        <v>480311</v>
      </c>
      <c r="B1503" s="1" t="s">
        <v>5393</v>
      </c>
      <c r="C1503" s="1">
        <v>1</v>
      </c>
      <c r="D1503" s="1">
        <v>1</v>
      </c>
      <c r="E1503" s="2">
        <v>520</v>
      </c>
      <c r="F1503" s="14" t="s">
        <v>3967</v>
      </c>
      <c r="G1503">
        <v>38046025</v>
      </c>
      <c r="H1503">
        <f t="shared" si="35"/>
        <v>51286000</v>
      </c>
      <c r="I1503">
        <f t="shared" si="34"/>
        <v>0.8</v>
      </c>
      <c r="J1503" t="s">
        <v>3968</v>
      </c>
      <c r="K1503">
        <v>5828000</v>
      </c>
      <c r="L1503" t="s">
        <v>3969</v>
      </c>
      <c r="M1503">
        <v>500000</v>
      </c>
      <c r="N1503" t="s">
        <v>3970</v>
      </c>
      <c r="O1503">
        <v>2600</v>
      </c>
      <c r="P1503" t="s">
        <v>3971</v>
      </c>
      <c r="Q1503">
        <v>2600</v>
      </c>
      <c r="R1503" t="s">
        <v>3972</v>
      </c>
      <c r="S1503">
        <v>2600</v>
      </c>
      <c r="T1503" s="7" t="str">
        <f t="shared" si="33"/>
        <v>hp_51286000;atk_4662400;hit_500000;miss_2600;cirt_2600;cirtSub_2600</v>
      </c>
    </row>
    <row r="1504" spans="1:20" x14ac:dyDescent="0.15">
      <c r="A1504" s="16">
        <v>480312</v>
      </c>
      <c r="B1504" s="1" t="s">
        <v>5394</v>
      </c>
      <c r="C1504" s="1">
        <v>1</v>
      </c>
      <c r="D1504" s="1">
        <v>1</v>
      </c>
      <c r="E1504" s="2">
        <v>530</v>
      </c>
      <c r="F1504" s="14" t="s">
        <v>3967</v>
      </c>
      <c r="G1504">
        <v>38265945</v>
      </c>
      <c r="H1504">
        <f t="shared" si="35"/>
        <v>51544200</v>
      </c>
      <c r="I1504">
        <f t="shared" si="34"/>
        <v>0.8</v>
      </c>
      <c r="J1504" t="s">
        <v>3968</v>
      </c>
      <c r="K1504">
        <v>5884000</v>
      </c>
      <c r="L1504" t="s">
        <v>3969</v>
      </c>
      <c r="M1504">
        <v>500000</v>
      </c>
      <c r="N1504" t="s">
        <v>3970</v>
      </c>
      <c r="O1504">
        <v>2650</v>
      </c>
      <c r="P1504" t="s">
        <v>3971</v>
      </c>
      <c r="Q1504">
        <v>2650</v>
      </c>
      <c r="R1504" t="s">
        <v>3972</v>
      </c>
      <c r="S1504">
        <v>2650</v>
      </c>
      <c r="T1504" s="7" t="str">
        <f t="shared" si="33"/>
        <v>hp_51544200;atk_4707200;hit_500000;miss_2650;cirt_2650;cirtSub_2650</v>
      </c>
    </row>
    <row r="1505" spans="1:20" x14ac:dyDescent="0.15">
      <c r="A1505" s="16">
        <v>480313</v>
      </c>
      <c r="B1505" s="1" t="s">
        <v>5395</v>
      </c>
      <c r="C1505" s="1">
        <v>1</v>
      </c>
      <c r="D1505" s="1">
        <v>1</v>
      </c>
      <c r="E1505" s="2">
        <v>530</v>
      </c>
      <c r="F1505" s="14" t="s">
        <v>3967</v>
      </c>
      <c r="G1505">
        <v>38485865</v>
      </c>
      <c r="H1505">
        <f t="shared" si="35"/>
        <v>51840500</v>
      </c>
      <c r="I1505">
        <f t="shared" si="34"/>
        <v>0.8</v>
      </c>
      <c r="J1505" t="s">
        <v>3968</v>
      </c>
      <c r="K1505">
        <v>5940000</v>
      </c>
      <c r="L1505" t="s">
        <v>3969</v>
      </c>
      <c r="M1505">
        <v>500000</v>
      </c>
      <c r="N1505" t="s">
        <v>3970</v>
      </c>
      <c r="O1505">
        <v>2650</v>
      </c>
      <c r="P1505" t="s">
        <v>3971</v>
      </c>
      <c r="Q1505">
        <v>2650</v>
      </c>
      <c r="R1505" t="s">
        <v>3972</v>
      </c>
      <c r="S1505">
        <v>2650</v>
      </c>
      <c r="T1505" s="7" t="str">
        <f t="shared" si="33"/>
        <v>hp_51840500;atk_4752000;hit_500000;miss_2650;cirt_2650;cirtSub_2650</v>
      </c>
    </row>
    <row r="1506" spans="1:20" x14ac:dyDescent="0.15">
      <c r="A1506" s="16">
        <v>480314</v>
      </c>
      <c r="B1506" s="1" t="s">
        <v>5396</v>
      </c>
      <c r="C1506" s="1">
        <v>1</v>
      </c>
      <c r="D1506" s="1">
        <v>1</v>
      </c>
      <c r="E1506" s="2">
        <v>530</v>
      </c>
      <c r="F1506" s="14" t="s">
        <v>3967</v>
      </c>
      <c r="G1506">
        <v>38705785</v>
      </c>
      <c r="H1506">
        <f t="shared" si="35"/>
        <v>52136700</v>
      </c>
      <c r="I1506">
        <f t="shared" si="34"/>
        <v>0.8</v>
      </c>
      <c r="J1506" t="s">
        <v>3968</v>
      </c>
      <c r="K1506">
        <v>5996000</v>
      </c>
      <c r="L1506" t="s">
        <v>3969</v>
      </c>
      <c r="M1506">
        <v>500000</v>
      </c>
      <c r="N1506" t="s">
        <v>3970</v>
      </c>
      <c r="O1506">
        <v>2650</v>
      </c>
      <c r="P1506" t="s">
        <v>3971</v>
      </c>
      <c r="Q1506">
        <v>2650</v>
      </c>
      <c r="R1506" t="s">
        <v>3972</v>
      </c>
      <c r="S1506">
        <v>2650</v>
      </c>
      <c r="T1506" s="7" t="str">
        <f t="shared" si="33"/>
        <v>hp_52136700;atk_4796800;hit_500000;miss_2650;cirt_2650;cirtSub_2650</v>
      </c>
    </row>
    <row r="1507" spans="1:20" x14ac:dyDescent="0.15">
      <c r="A1507" s="16">
        <v>480315</v>
      </c>
      <c r="B1507" s="1" t="s">
        <v>5397</v>
      </c>
      <c r="C1507" s="1">
        <v>1</v>
      </c>
      <c r="D1507" s="1">
        <v>1</v>
      </c>
      <c r="E1507" s="2">
        <v>530</v>
      </c>
      <c r="F1507" s="14" t="s">
        <v>3967</v>
      </c>
      <c r="G1507">
        <v>38925706</v>
      </c>
      <c r="H1507">
        <f t="shared" si="35"/>
        <v>52432900</v>
      </c>
      <c r="I1507">
        <f t="shared" si="34"/>
        <v>0.8</v>
      </c>
      <c r="J1507" t="s">
        <v>3968</v>
      </c>
      <c r="K1507">
        <v>6052000</v>
      </c>
      <c r="L1507" t="s">
        <v>3969</v>
      </c>
      <c r="M1507">
        <v>500000</v>
      </c>
      <c r="N1507" t="s">
        <v>3970</v>
      </c>
      <c r="O1507">
        <v>2650</v>
      </c>
      <c r="P1507" t="s">
        <v>3971</v>
      </c>
      <c r="Q1507">
        <v>2650</v>
      </c>
      <c r="R1507" t="s">
        <v>3972</v>
      </c>
      <c r="S1507">
        <v>2650</v>
      </c>
      <c r="T1507" s="7" t="str">
        <f t="shared" si="33"/>
        <v>hp_52432900;atk_4841600;hit_500000;miss_2650;cirt_2650;cirtSub_2650</v>
      </c>
    </row>
    <row r="1508" spans="1:20" x14ac:dyDescent="0.15">
      <c r="A1508" s="16">
        <v>480316</v>
      </c>
      <c r="B1508" s="1" t="s">
        <v>5398</v>
      </c>
      <c r="C1508" s="1">
        <v>1</v>
      </c>
      <c r="D1508" s="1">
        <v>1</v>
      </c>
      <c r="E1508" s="2">
        <v>530</v>
      </c>
      <c r="F1508" s="14" t="s">
        <v>3967</v>
      </c>
      <c r="G1508">
        <v>39145626</v>
      </c>
      <c r="H1508">
        <f t="shared" si="35"/>
        <v>52729200</v>
      </c>
      <c r="I1508">
        <f t="shared" si="34"/>
        <v>0.8</v>
      </c>
      <c r="J1508" t="s">
        <v>3968</v>
      </c>
      <c r="K1508">
        <v>6108000</v>
      </c>
      <c r="L1508" t="s">
        <v>3969</v>
      </c>
      <c r="M1508">
        <v>500000</v>
      </c>
      <c r="N1508" t="s">
        <v>3970</v>
      </c>
      <c r="O1508">
        <v>2650</v>
      </c>
      <c r="P1508" t="s">
        <v>3971</v>
      </c>
      <c r="Q1508">
        <v>2650</v>
      </c>
      <c r="R1508" t="s">
        <v>3972</v>
      </c>
      <c r="S1508">
        <v>2650</v>
      </c>
      <c r="T1508" s="7" t="str">
        <f t="shared" si="33"/>
        <v>hp_52729200;atk_4886400;hit_500000;miss_2650;cirt_2650;cirtSub_2650</v>
      </c>
    </row>
    <row r="1509" spans="1:20" x14ac:dyDescent="0.15">
      <c r="A1509" s="16">
        <v>480317</v>
      </c>
      <c r="B1509" s="1" t="s">
        <v>5399</v>
      </c>
      <c r="C1509" s="1">
        <v>1</v>
      </c>
      <c r="D1509" s="1">
        <v>1</v>
      </c>
      <c r="E1509" s="2">
        <v>530</v>
      </c>
      <c r="F1509" s="14" t="s">
        <v>3967</v>
      </c>
      <c r="G1509">
        <v>39365546</v>
      </c>
      <c r="H1509">
        <f t="shared" si="35"/>
        <v>53025400</v>
      </c>
      <c r="I1509">
        <f t="shared" si="34"/>
        <v>0.8</v>
      </c>
      <c r="J1509" t="s">
        <v>3968</v>
      </c>
      <c r="K1509">
        <v>6164000</v>
      </c>
      <c r="L1509" t="s">
        <v>3969</v>
      </c>
      <c r="M1509">
        <v>500000</v>
      </c>
      <c r="N1509" t="s">
        <v>3970</v>
      </c>
      <c r="O1509">
        <v>2650</v>
      </c>
      <c r="P1509" t="s">
        <v>3971</v>
      </c>
      <c r="Q1509">
        <v>2650</v>
      </c>
      <c r="R1509" t="s">
        <v>3972</v>
      </c>
      <c r="S1509">
        <v>2650</v>
      </c>
      <c r="T1509" s="7" t="str">
        <f t="shared" si="33"/>
        <v>hp_53025400;atk_4931200;hit_500000;miss_2650;cirt_2650;cirtSub_2650</v>
      </c>
    </row>
    <row r="1510" spans="1:20" x14ac:dyDescent="0.15">
      <c r="A1510" s="16">
        <v>480318</v>
      </c>
      <c r="B1510" s="1" t="s">
        <v>5400</v>
      </c>
      <c r="C1510" s="1">
        <v>1</v>
      </c>
      <c r="D1510" s="1">
        <v>1</v>
      </c>
      <c r="E1510" s="2">
        <v>540</v>
      </c>
      <c r="F1510" s="14" t="s">
        <v>3967</v>
      </c>
      <c r="G1510">
        <v>39585466</v>
      </c>
      <c r="H1510">
        <f t="shared" si="35"/>
        <v>53282000</v>
      </c>
      <c r="I1510">
        <f t="shared" si="34"/>
        <v>0.8</v>
      </c>
      <c r="J1510" t="s">
        <v>3968</v>
      </c>
      <c r="K1510">
        <v>6220000</v>
      </c>
      <c r="L1510" t="s">
        <v>3969</v>
      </c>
      <c r="M1510">
        <v>500000</v>
      </c>
      <c r="N1510" t="s">
        <v>3970</v>
      </c>
      <c r="O1510">
        <v>2700</v>
      </c>
      <c r="P1510" t="s">
        <v>3971</v>
      </c>
      <c r="Q1510">
        <v>2700</v>
      </c>
      <c r="R1510" t="s">
        <v>3972</v>
      </c>
      <c r="S1510">
        <v>2700</v>
      </c>
      <c r="T1510" s="7" t="str">
        <f t="shared" si="33"/>
        <v>hp_53282000;atk_4976000;hit_500000;miss_2700;cirt_2700;cirtSub_2700</v>
      </c>
    </row>
    <row r="1511" spans="1:20" x14ac:dyDescent="0.15">
      <c r="A1511" s="16">
        <v>480319</v>
      </c>
      <c r="B1511" s="1" t="s">
        <v>5401</v>
      </c>
      <c r="C1511" s="1">
        <v>1</v>
      </c>
      <c r="D1511" s="1">
        <v>1</v>
      </c>
      <c r="E1511" s="2">
        <v>540</v>
      </c>
      <c r="F1511" s="14" t="s">
        <v>3967</v>
      </c>
      <c r="G1511">
        <v>39805386</v>
      </c>
      <c r="H1511">
        <f t="shared" si="35"/>
        <v>53578000</v>
      </c>
      <c r="I1511">
        <f t="shared" si="34"/>
        <v>0.8</v>
      </c>
      <c r="J1511" t="s">
        <v>3968</v>
      </c>
      <c r="K1511">
        <v>6276000</v>
      </c>
      <c r="L1511" t="s">
        <v>3969</v>
      </c>
      <c r="M1511">
        <v>500000</v>
      </c>
      <c r="N1511" t="s">
        <v>3970</v>
      </c>
      <c r="O1511">
        <v>2700</v>
      </c>
      <c r="P1511" t="s">
        <v>3971</v>
      </c>
      <c r="Q1511">
        <v>2700</v>
      </c>
      <c r="R1511" t="s">
        <v>3972</v>
      </c>
      <c r="S1511">
        <v>2700</v>
      </c>
      <c r="T1511" s="7" t="str">
        <f t="shared" si="33"/>
        <v>hp_53578000;atk_5020800;hit_500000;miss_2700;cirt_2700;cirtSub_2700</v>
      </c>
    </row>
    <row r="1512" spans="1:20" x14ac:dyDescent="0.15">
      <c r="A1512" s="16">
        <v>480320</v>
      </c>
      <c r="B1512" s="1" t="s">
        <v>5402</v>
      </c>
      <c r="C1512" s="1">
        <v>1</v>
      </c>
      <c r="D1512" s="1">
        <v>1</v>
      </c>
      <c r="E1512" s="2">
        <v>540</v>
      </c>
      <c r="F1512" s="14" t="s">
        <v>3967</v>
      </c>
      <c r="G1512">
        <v>40025306</v>
      </c>
      <c r="H1512">
        <f t="shared" si="35"/>
        <v>53874100</v>
      </c>
      <c r="I1512">
        <f t="shared" si="34"/>
        <v>0.8</v>
      </c>
      <c r="J1512" t="s">
        <v>3968</v>
      </c>
      <c r="K1512">
        <v>6332000</v>
      </c>
      <c r="L1512" t="s">
        <v>3969</v>
      </c>
      <c r="M1512">
        <v>500000</v>
      </c>
      <c r="N1512" t="s">
        <v>3970</v>
      </c>
      <c r="O1512">
        <v>2700</v>
      </c>
      <c r="P1512" t="s">
        <v>3971</v>
      </c>
      <c r="Q1512">
        <v>2700</v>
      </c>
      <c r="R1512" t="s">
        <v>3972</v>
      </c>
      <c r="S1512">
        <v>2700</v>
      </c>
      <c r="T1512" s="7" t="str">
        <f t="shared" si="33"/>
        <v>hp_53874100;atk_5065600;hit_500000;miss_2700;cirt_2700;cirtSub_2700</v>
      </c>
    </row>
    <row r="1513" spans="1:20" x14ac:dyDescent="0.15">
      <c r="A1513" s="16">
        <v>480321</v>
      </c>
      <c r="B1513" s="1" t="s">
        <v>5403</v>
      </c>
      <c r="C1513" s="1">
        <v>1</v>
      </c>
      <c r="D1513" s="1">
        <v>1</v>
      </c>
      <c r="E1513" s="2">
        <v>540</v>
      </c>
      <c r="F1513" s="14" t="s">
        <v>3967</v>
      </c>
      <c r="G1513">
        <v>40245226</v>
      </c>
      <c r="H1513">
        <f t="shared" si="35"/>
        <v>54170100</v>
      </c>
      <c r="I1513">
        <f t="shared" si="34"/>
        <v>0.8</v>
      </c>
      <c r="J1513" t="s">
        <v>3968</v>
      </c>
      <c r="K1513">
        <v>6388000</v>
      </c>
      <c r="L1513" t="s">
        <v>3969</v>
      </c>
      <c r="M1513">
        <v>500000</v>
      </c>
      <c r="N1513" t="s">
        <v>3970</v>
      </c>
      <c r="O1513">
        <v>2700</v>
      </c>
      <c r="P1513" t="s">
        <v>3971</v>
      </c>
      <c r="Q1513">
        <v>2700</v>
      </c>
      <c r="R1513" t="s">
        <v>3972</v>
      </c>
      <c r="S1513">
        <v>2700</v>
      </c>
      <c r="T1513" s="7" t="str">
        <f t="shared" ref="T1513:T1576" si="36">F1513&amp;"_"&amp;H1513&amp;";"&amp;J1513&amp;"_"&amp;INT(K1513*I1513)&amp;";"&amp;L1513&amp;"_"&amp;M1513&amp;";"&amp;N1513&amp;"_"&amp;O1513&amp;";"&amp;P1513&amp;"_"&amp;Q1513&amp;";"&amp;R1513&amp;"_"&amp;S1513</f>
        <v>hp_54170100;atk_5110400;hit_500000;miss_2700;cirt_2700;cirtSub_2700</v>
      </c>
    </row>
    <row r="1514" spans="1:20" x14ac:dyDescent="0.15">
      <c r="A1514" s="16">
        <v>480322</v>
      </c>
      <c r="B1514" s="1" t="s">
        <v>5404</v>
      </c>
      <c r="C1514" s="1">
        <v>1</v>
      </c>
      <c r="D1514" s="1">
        <v>1</v>
      </c>
      <c r="E1514" s="2">
        <v>540</v>
      </c>
      <c r="F1514" s="14" t="s">
        <v>3967</v>
      </c>
      <c r="G1514">
        <v>40465146</v>
      </c>
      <c r="H1514">
        <f t="shared" si="35"/>
        <v>54466100</v>
      </c>
      <c r="I1514">
        <f t="shared" si="34"/>
        <v>0.8</v>
      </c>
      <c r="J1514" t="s">
        <v>3968</v>
      </c>
      <c r="K1514">
        <v>6444000</v>
      </c>
      <c r="L1514" t="s">
        <v>3969</v>
      </c>
      <c r="M1514">
        <v>500000</v>
      </c>
      <c r="N1514" t="s">
        <v>3970</v>
      </c>
      <c r="O1514">
        <v>2700</v>
      </c>
      <c r="P1514" t="s">
        <v>3971</v>
      </c>
      <c r="Q1514">
        <v>2700</v>
      </c>
      <c r="R1514" t="s">
        <v>3972</v>
      </c>
      <c r="S1514">
        <v>2700</v>
      </c>
      <c r="T1514" s="7" t="str">
        <f t="shared" si="36"/>
        <v>hp_54466100;atk_5155200;hit_500000;miss_2700;cirt_2700;cirtSub_2700</v>
      </c>
    </row>
    <row r="1515" spans="1:20" x14ac:dyDescent="0.15">
      <c r="A1515" s="16">
        <v>480323</v>
      </c>
      <c r="B1515" s="1" t="s">
        <v>5405</v>
      </c>
      <c r="C1515" s="1">
        <v>1</v>
      </c>
      <c r="D1515" s="1">
        <v>1</v>
      </c>
      <c r="E1515" s="2">
        <v>540</v>
      </c>
      <c r="F1515" s="14" t="s">
        <v>3967</v>
      </c>
      <c r="G1515">
        <v>40685066</v>
      </c>
      <c r="H1515">
        <f t="shared" si="35"/>
        <v>54762100</v>
      </c>
      <c r="I1515">
        <f t="shared" si="34"/>
        <v>0.8</v>
      </c>
      <c r="J1515" t="s">
        <v>3968</v>
      </c>
      <c r="K1515">
        <v>6500000</v>
      </c>
      <c r="L1515" t="s">
        <v>3969</v>
      </c>
      <c r="M1515">
        <v>500000</v>
      </c>
      <c r="N1515" t="s">
        <v>3970</v>
      </c>
      <c r="O1515">
        <v>2700</v>
      </c>
      <c r="P1515" t="s">
        <v>3971</v>
      </c>
      <c r="Q1515">
        <v>2700</v>
      </c>
      <c r="R1515" t="s">
        <v>3972</v>
      </c>
      <c r="S1515">
        <v>2700</v>
      </c>
      <c r="T1515" s="7" t="str">
        <f t="shared" si="36"/>
        <v>hp_54762100;atk_5200000;hit_500000;miss_2700;cirt_2700;cirtSub_2700</v>
      </c>
    </row>
    <row r="1516" spans="1:20" x14ac:dyDescent="0.15">
      <c r="A1516" s="16">
        <v>480324</v>
      </c>
      <c r="B1516" s="1" t="s">
        <v>5406</v>
      </c>
      <c r="C1516" s="1">
        <v>1</v>
      </c>
      <c r="D1516" s="1">
        <v>1</v>
      </c>
      <c r="E1516" s="2">
        <v>550</v>
      </c>
      <c r="F1516" s="14" t="s">
        <v>3967</v>
      </c>
      <c r="G1516">
        <v>40904987</v>
      </c>
      <c r="H1516">
        <f t="shared" si="35"/>
        <v>55017200</v>
      </c>
      <c r="I1516">
        <f t="shared" si="34"/>
        <v>0.8</v>
      </c>
      <c r="J1516" t="s">
        <v>3968</v>
      </c>
      <c r="K1516">
        <v>6556000</v>
      </c>
      <c r="L1516" t="s">
        <v>3969</v>
      </c>
      <c r="M1516">
        <v>500000</v>
      </c>
      <c r="N1516" t="s">
        <v>3970</v>
      </c>
      <c r="O1516">
        <v>2750</v>
      </c>
      <c r="P1516" t="s">
        <v>3971</v>
      </c>
      <c r="Q1516">
        <v>2750</v>
      </c>
      <c r="R1516" t="s">
        <v>3972</v>
      </c>
      <c r="S1516">
        <v>2750</v>
      </c>
      <c r="T1516" s="7" t="str">
        <f t="shared" si="36"/>
        <v>hp_55017200;atk_5244800;hit_500000;miss_2750;cirt_2750;cirtSub_2750</v>
      </c>
    </row>
    <row r="1517" spans="1:20" x14ac:dyDescent="0.15">
      <c r="A1517" s="16">
        <v>480325</v>
      </c>
      <c r="B1517" s="1" t="s">
        <v>5407</v>
      </c>
      <c r="C1517" s="1">
        <v>1</v>
      </c>
      <c r="D1517" s="1">
        <v>1</v>
      </c>
      <c r="E1517" s="2">
        <v>550</v>
      </c>
      <c r="F1517" s="14" t="s">
        <v>3967</v>
      </c>
      <c r="G1517">
        <v>41124907</v>
      </c>
      <c r="H1517">
        <f t="shared" si="35"/>
        <v>55313000</v>
      </c>
      <c r="I1517">
        <f t="shared" si="34"/>
        <v>0.8</v>
      </c>
      <c r="J1517" t="s">
        <v>3968</v>
      </c>
      <c r="K1517">
        <v>6622000</v>
      </c>
      <c r="L1517" t="s">
        <v>3969</v>
      </c>
      <c r="M1517">
        <v>500000</v>
      </c>
      <c r="N1517" t="s">
        <v>3970</v>
      </c>
      <c r="O1517">
        <v>2750</v>
      </c>
      <c r="P1517" t="s">
        <v>3971</v>
      </c>
      <c r="Q1517">
        <v>2750</v>
      </c>
      <c r="R1517" t="s">
        <v>3972</v>
      </c>
      <c r="S1517">
        <v>2750</v>
      </c>
      <c r="T1517" s="7" t="str">
        <f t="shared" si="36"/>
        <v>hp_55313000;atk_5297600;hit_500000;miss_2750;cirt_2750;cirtSub_2750</v>
      </c>
    </row>
    <row r="1518" spans="1:20" x14ac:dyDescent="0.15">
      <c r="A1518" s="16">
        <v>480326</v>
      </c>
      <c r="B1518" s="1" t="s">
        <v>5408</v>
      </c>
      <c r="C1518" s="1">
        <v>1</v>
      </c>
      <c r="D1518" s="1">
        <v>1</v>
      </c>
      <c r="E1518" s="2">
        <v>550</v>
      </c>
      <c r="F1518" s="14" t="s">
        <v>3967</v>
      </c>
      <c r="G1518">
        <v>41344827</v>
      </c>
      <c r="H1518">
        <f t="shared" si="35"/>
        <v>55608800</v>
      </c>
      <c r="I1518">
        <f t="shared" si="34"/>
        <v>0.8</v>
      </c>
      <c r="J1518" t="s">
        <v>3968</v>
      </c>
      <c r="K1518">
        <v>6688000</v>
      </c>
      <c r="L1518" t="s">
        <v>3969</v>
      </c>
      <c r="M1518">
        <v>500000</v>
      </c>
      <c r="N1518" t="s">
        <v>3970</v>
      </c>
      <c r="O1518">
        <v>2750</v>
      </c>
      <c r="P1518" t="s">
        <v>3971</v>
      </c>
      <c r="Q1518">
        <v>2750</v>
      </c>
      <c r="R1518" t="s">
        <v>3972</v>
      </c>
      <c r="S1518">
        <v>2750</v>
      </c>
      <c r="T1518" s="7" t="str">
        <f t="shared" si="36"/>
        <v>hp_55608800;atk_5350400;hit_500000;miss_2750;cirt_2750;cirtSub_2750</v>
      </c>
    </row>
    <row r="1519" spans="1:20" x14ac:dyDescent="0.15">
      <c r="A1519" s="16">
        <v>480327</v>
      </c>
      <c r="B1519" s="1" t="s">
        <v>5409</v>
      </c>
      <c r="C1519" s="1">
        <v>1</v>
      </c>
      <c r="D1519" s="1">
        <v>1</v>
      </c>
      <c r="E1519" s="2">
        <v>550</v>
      </c>
      <c r="F1519" s="14" t="s">
        <v>3967</v>
      </c>
      <c r="G1519">
        <v>41564747</v>
      </c>
      <c r="H1519">
        <f t="shared" si="35"/>
        <v>55904600</v>
      </c>
      <c r="I1519">
        <f t="shared" si="34"/>
        <v>0.8</v>
      </c>
      <c r="J1519" t="s">
        <v>3968</v>
      </c>
      <c r="K1519">
        <v>6754000</v>
      </c>
      <c r="L1519" t="s">
        <v>3969</v>
      </c>
      <c r="M1519">
        <v>500000</v>
      </c>
      <c r="N1519" t="s">
        <v>3970</v>
      </c>
      <c r="O1519">
        <v>2750</v>
      </c>
      <c r="P1519" t="s">
        <v>3971</v>
      </c>
      <c r="Q1519">
        <v>2750</v>
      </c>
      <c r="R1519" t="s">
        <v>3972</v>
      </c>
      <c r="S1519">
        <v>2750</v>
      </c>
      <c r="T1519" s="7" t="str">
        <f t="shared" si="36"/>
        <v>hp_55904600;atk_5403200;hit_500000;miss_2750;cirt_2750;cirtSub_2750</v>
      </c>
    </row>
    <row r="1520" spans="1:20" x14ac:dyDescent="0.15">
      <c r="A1520" s="16">
        <v>480328</v>
      </c>
      <c r="B1520" s="1" t="s">
        <v>5410</v>
      </c>
      <c r="C1520" s="1">
        <v>1</v>
      </c>
      <c r="D1520" s="1">
        <v>1</v>
      </c>
      <c r="E1520" s="2">
        <v>550</v>
      </c>
      <c r="F1520" s="14" t="s">
        <v>3967</v>
      </c>
      <c r="G1520">
        <v>41784667</v>
      </c>
      <c r="H1520">
        <f t="shared" si="35"/>
        <v>56200400</v>
      </c>
      <c r="I1520">
        <f t="shared" si="34"/>
        <v>0.8</v>
      </c>
      <c r="J1520" t="s">
        <v>3968</v>
      </c>
      <c r="K1520">
        <v>6820000</v>
      </c>
      <c r="L1520" t="s">
        <v>3969</v>
      </c>
      <c r="M1520">
        <v>500000</v>
      </c>
      <c r="N1520" t="s">
        <v>3970</v>
      </c>
      <c r="O1520">
        <v>2750</v>
      </c>
      <c r="P1520" t="s">
        <v>3971</v>
      </c>
      <c r="Q1520">
        <v>2750</v>
      </c>
      <c r="R1520" t="s">
        <v>3972</v>
      </c>
      <c r="S1520">
        <v>2750</v>
      </c>
      <c r="T1520" s="7" t="str">
        <f t="shared" si="36"/>
        <v>hp_56200400;atk_5456000;hit_500000;miss_2750;cirt_2750;cirtSub_2750</v>
      </c>
    </row>
    <row r="1521" spans="1:20" x14ac:dyDescent="0.15">
      <c r="A1521" s="16">
        <v>480329</v>
      </c>
      <c r="B1521" s="1" t="s">
        <v>5411</v>
      </c>
      <c r="C1521" s="1">
        <v>1</v>
      </c>
      <c r="D1521" s="1">
        <v>1</v>
      </c>
      <c r="E1521" s="2">
        <v>550</v>
      </c>
      <c r="F1521" s="14" t="s">
        <v>3967</v>
      </c>
      <c r="G1521">
        <v>42004587</v>
      </c>
      <c r="H1521">
        <f t="shared" si="35"/>
        <v>56496200</v>
      </c>
      <c r="I1521">
        <f t="shared" si="34"/>
        <v>0.8</v>
      </c>
      <c r="J1521" t="s">
        <v>3968</v>
      </c>
      <c r="K1521">
        <v>6886000</v>
      </c>
      <c r="L1521" t="s">
        <v>3969</v>
      </c>
      <c r="M1521">
        <v>500000</v>
      </c>
      <c r="N1521" t="s">
        <v>3970</v>
      </c>
      <c r="O1521">
        <v>2750</v>
      </c>
      <c r="P1521" t="s">
        <v>3971</v>
      </c>
      <c r="Q1521">
        <v>2750</v>
      </c>
      <c r="R1521" t="s">
        <v>3972</v>
      </c>
      <c r="S1521">
        <v>2750</v>
      </c>
      <c r="T1521" s="7" t="str">
        <f t="shared" si="36"/>
        <v>hp_56496200;atk_5508800;hit_500000;miss_2750;cirt_2750;cirtSub_2750</v>
      </c>
    </row>
    <row r="1522" spans="1:20" x14ac:dyDescent="0.15">
      <c r="A1522" s="16">
        <v>480330</v>
      </c>
      <c r="B1522" s="1" t="s">
        <v>5412</v>
      </c>
      <c r="C1522" s="1">
        <v>1</v>
      </c>
      <c r="D1522" s="1">
        <v>1</v>
      </c>
      <c r="E1522" s="2">
        <v>560</v>
      </c>
      <c r="F1522" s="14" t="s">
        <v>3967</v>
      </c>
      <c r="G1522">
        <v>42224507</v>
      </c>
      <c r="H1522">
        <f t="shared" si="35"/>
        <v>56749700</v>
      </c>
      <c r="I1522">
        <f t="shared" ref="I1522:I1585" si="37">MIN(I1513+0.02,0.8)</f>
        <v>0.8</v>
      </c>
      <c r="J1522" t="s">
        <v>3968</v>
      </c>
      <c r="K1522">
        <v>6952000</v>
      </c>
      <c r="L1522" t="s">
        <v>3969</v>
      </c>
      <c r="M1522">
        <v>500000</v>
      </c>
      <c r="N1522" t="s">
        <v>3970</v>
      </c>
      <c r="O1522">
        <v>2800</v>
      </c>
      <c r="P1522" t="s">
        <v>3971</v>
      </c>
      <c r="Q1522">
        <v>2800</v>
      </c>
      <c r="R1522" t="s">
        <v>3972</v>
      </c>
      <c r="S1522">
        <v>2800</v>
      </c>
      <c r="T1522" s="7" t="str">
        <f t="shared" si="36"/>
        <v>hp_56749700;atk_5561600;hit_500000;miss_2800;cirt_2800;cirtSub_2800</v>
      </c>
    </row>
    <row r="1523" spans="1:20" x14ac:dyDescent="0.15">
      <c r="A1523" s="16">
        <v>480331</v>
      </c>
      <c r="B1523" s="1" t="s">
        <v>5413</v>
      </c>
      <c r="C1523" s="1">
        <v>1</v>
      </c>
      <c r="D1523" s="1">
        <v>1</v>
      </c>
      <c r="E1523" s="2">
        <v>560</v>
      </c>
      <c r="F1523" s="14" t="s">
        <v>3967</v>
      </c>
      <c r="G1523">
        <v>42444427</v>
      </c>
      <c r="H1523">
        <f t="shared" si="35"/>
        <v>57045300</v>
      </c>
      <c r="I1523">
        <f t="shared" si="37"/>
        <v>0.8</v>
      </c>
      <c r="J1523" t="s">
        <v>3968</v>
      </c>
      <c r="K1523">
        <v>7018000</v>
      </c>
      <c r="L1523" t="s">
        <v>3969</v>
      </c>
      <c r="M1523">
        <v>500000</v>
      </c>
      <c r="N1523" t="s">
        <v>3970</v>
      </c>
      <c r="O1523">
        <v>2800</v>
      </c>
      <c r="P1523" t="s">
        <v>3971</v>
      </c>
      <c r="Q1523">
        <v>2800</v>
      </c>
      <c r="R1523" t="s">
        <v>3972</v>
      </c>
      <c r="S1523">
        <v>2800</v>
      </c>
      <c r="T1523" s="7" t="str">
        <f t="shared" si="36"/>
        <v>hp_57045300;atk_5614400;hit_500000;miss_2800;cirt_2800;cirtSub_2800</v>
      </c>
    </row>
    <row r="1524" spans="1:20" x14ac:dyDescent="0.15">
      <c r="A1524" s="16">
        <v>480332</v>
      </c>
      <c r="B1524" s="1" t="s">
        <v>5414</v>
      </c>
      <c r="C1524" s="1">
        <v>1</v>
      </c>
      <c r="D1524" s="1">
        <v>1</v>
      </c>
      <c r="E1524" s="2">
        <v>560</v>
      </c>
      <c r="F1524" s="14" t="s">
        <v>3967</v>
      </c>
      <c r="G1524">
        <v>42664347</v>
      </c>
      <c r="H1524">
        <f t="shared" si="35"/>
        <v>57340900</v>
      </c>
      <c r="I1524">
        <f t="shared" si="37"/>
        <v>0.8</v>
      </c>
      <c r="J1524" t="s">
        <v>3968</v>
      </c>
      <c r="K1524">
        <v>7084000</v>
      </c>
      <c r="L1524" t="s">
        <v>3969</v>
      </c>
      <c r="M1524">
        <v>500000</v>
      </c>
      <c r="N1524" t="s">
        <v>3970</v>
      </c>
      <c r="O1524">
        <v>2800</v>
      </c>
      <c r="P1524" t="s">
        <v>3971</v>
      </c>
      <c r="Q1524">
        <v>2800</v>
      </c>
      <c r="R1524" t="s">
        <v>3972</v>
      </c>
      <c r="S1524">
        <v>2800</v>
      </c>
      <c r="T1524" s="7" t="str">
        <f t="shared" si="36"/>
        <v>hp_57340900;atk_5667200;hit_500000;miss_2800;cirt_2800;cirtSub_2800</v>
      </c>
    </row>
    <row r="1525" spans="1:20" x14ac:dyDescent="0.15">
      <c r="A1525" s="16">
        <v>480333</v>
      </c>
      <c r="B1525" s="1" t="s">
        <v>5415</v>
      </c>
      <c r="C1525" s="1">
        <v>1</v>
      </c>
      <c r="D1525" s="1">
        <v>1</v>
      </c>
      <c r="E1525" s="2">
        <v>560</v>
      </c>
      <c r="F1525" s="14" t="s">
        <v>3967</v>
      </c>
      <c r="G1525">
        <v>42884268</v>
      </c>
      <c r="H1525">
        <f t="shared" si="35"/>
        <v>57636500</v>
      </c>
      <c r="I1525">
        <f t="shared" si="37"/>
        <v>0.8</v>
      </c>
      <c r="J1525" t="s">
        <v>3968</v>
      </c>
      <c r="K1525">
        <v>7150000</v>
      </c>
      <c r="L1525" t="s">
        <v>3969</v>
      </c>
      <c r="M1525">
        <v>500000</v>
      </c>
      <c r="N1525" t="s">
        <v>3970</v>
      </c>
      <c r="O1525">
        <v>2800</v>
      </c>
      <c r="P1525" t="s">
        <v>3971</v>
      </c>
      <c r="Q1525">
        <v>2800</v>
      </c>
      <c r="R1525" t="s">
        <v>3972</v>
      </c>
      <c r="S1525">
        <v>2800</v>
      </c>
      <c r="T1525" s="7" t="str">
        <f t="shared" si="36"/>
        <v>hp_57636500;atk_5720000;hit_500000;miss_2800;cirt_2800;cirtSub_2800</v>
      </c>
    </row>
    <row r="1526" spans="1:20" x14ac:dyDescent="0.15">
      <c r="A1526" s="16">
        <v>480334</v>
      </c>
      <c r="B1526" s="1" t="s">
        <v>5416</v>
      </c>
      <c r="C1526" s="1">
        <v>1</v>
      </c>
      <c r="D1526" s="1">
        <v>1</v>
      </c>
      <c r="E1526" s="2">
        <v>560</v>
      </c>
      <c r="F1526" s="14" t="s">
        <v>3967</v>
      </c>
      <c r="G1526">
        <v>43104188</v>
      </c>
      <c r="H1526">
        <f t="shared" si="35"/>
        <v>57932000</v>
      </c>
      <c r="I1526">
        <f t="shared" si="37"/>
        <v>0.8</v>
      </c>
      <c r="J1526" t="s">
        <v>3968</v>
      </c>
      <c r="K1526">
        <v>7216000</v>
      </c>
      <c r="L1526" t="s">
        <v>3969</v>
      </c>
      <c r="M1526">
        <v>500000</v>
      </c>
      <c r="N1526" t="s">
        <v>3970</v>
      </c>
      <c r="O1526">
        <v>2800</v>
      </c>
      <c r="P1526" t="s">
        <v>3971</v>
      </c>
      <c r="Q1526">
        <v>2800</v>
      </c>
      <c r="R1526" t="s">
        <v>3972</v>
      </c>
      <c r="S1526">
        <v>2800</v>
      </c>
      <c r="T1526" s="7" t="str">
        <f t="shared" si="36"/>
        <v>hp_57932000;atk_5772800;hit_500000;miss_2800;cirt_2800;cirtSub_2800</v>
      </c>
    </row>
    <row r="1527" spans="1:20" x14ac:dyDescent="0.15">
      <c r="A1527" s="16">
        <v>480335</v>
      </c>
      <c r="B1527" s="1" t="s">
        <v>5417</v>
      </c>
      <c r="C1527" s="1">
        <v>1</v>
      </c>
      <c r="D1527" s="1">
        <v>1</v>
      </c>
      <c r="E1527" s="2">
        <v>560</v>
      </c>
      <c r="F1527" s="14" t="s">
        <v>3967</v>
      </c>
      <c r="G1527">
        <v>43324108</v>
      </c>
      <c r="H1527">
        <f t="shared" si="35"/>
        <v>58227600</v>
      </c>
      <c r="I1527">
        <f t="shared" si="37"/>
        <v>0.8</v>
      </c>
      <c r="J1527" t="s">
        <v>3968</v>
      </c>
      <c r="K1527">
        <v>7282000</v>
      </c>
      <c r="L1527" t="s">
        <v>3969</v>
      </c>
      <c r="M1527">
        <v>500000</v>
      </c>
      <c r="N1527" t="s">
        <v>3970</v>
      </c>
      <c r="O1527">
        <v>2800</v>
      </c>
      <c r="P1527" t="s">
        <v>3971</v>
      </c>
      <c r="Q1527">
        <v>2800</v>
      </c>
      <c r="R1527" t="s">
        <v>3972</v>
      </c>
      <c r="S1527">
        <v>2800</v>
      </c>
      <c r="T1527" s="7" t="str">
        <f t="shared" si="36"/>
        <v>hp_58227600;atk_5825600;hit_500000;miss_2800;cirt_2800;cirtSub_2800</v>
      </c>
    </row>
    <row r="1528" spans="1:20" x14ac:dyDescent="0.15">
      <c r="A1528" s="16">
        <v>480336</v>
      </c>
      <c r="B1528" s="1" t="s">
        <v>5418</v>
      </c>
      <c r="C1528" s="1">
        <v>1</v>
      </c>
      <c r="D1528" s="1">
        <v>1</v>
      </c>
      <c r="E1528" s="2">
        <v>570</v>
      </c>
      <c r="F1528" s="14" t="s">
        <v>3967</v>
      </c>
      <c r="G1528">
        <v>43544028</v>
      </c>
      <c r="H1528">
        <f t="shared" si="35"/>
        <v>58479600</v>
      </c>
      <c r="I1528">
        <f t="shared" si="37"/>
        <v>0.8</v>
      </c>
      <c r="J1528" t="s">
        <v>3968</v>
      </c>
      <c r="K1528">
        <v>7348000</v>
      </c>
      <c r="L1528" t="s">
        <v>3969</v>
      </c>
      <c r="M1528">
        <v>500000</v>
      </c>
      <c r="N1528" t="s">
        <v>3970</v>
      </c>
      <c r="O1528">
        <v>2850</v>
      </c>
      <c r="P1528" t="s">
        <v>3971</v>
      </c>
      <c r="Q1528">
        <v>2850</v>
      </c>
      <c r="R1528" t="s">
        <v>3972</v>
      </c>
      <c r="S1528">
        <v>2850</v>
      </c>
      <c r="T1528" s="7" t="str">
        <f t="shared" si="36"/>
        <v>hp_58479600;atk_5878400;hit_500000;miss_2850;cirt_2850;cirtSub_2850</v>
      </c>
    </row>
    <row r="1529" spans="1:20" x14ac:dyDescent="0.15">
      <c r="A1529" s="16">
        <v>480337</v>
      </c>
      <c r="B1529" s="1" t="s">
        <v>5419</v>
      </c>
      <c r="C1529" s="1">
        <v>1</v>
      </c>
      <c r="D1529" s="1">
        <v>1</v>
      </c>
      <c r="E1529" s="2">
        <v>570</v>
      </c>
      <c r="F1529" s="14" t="s">
        <v>3967</v>
      </c>
      <c r="G1529">
        <v>43763948</v>
      </c>
      <c r="H1529">
        <f t="shared" si="35"/>
        <v>58775000</v>
      </c>
      <c r="I1529">
        <f t="shared" si="37"/>
        <v>0.8</v>
      </c>
      <c r="J1529" t="s">
        <v>3968</v>
      </c>
      <c r="K1529">
        <v>7414000</v>
      </c>
      <c r="L1529" t="s">
        <v>3969</v>
      </c>
      <c r="M1529">
        <v>500000</v>
      </c>
      <c r="N1529" t="s">
        <v>3970</v>
      </c>
      <c r="O1529">
        <v>2850</v>
      </c>
      <c r="P1529" t="s">
        <v>3971</v>
      </c>
      <c r="Q1529">
        <v>2850</v>
      </c>
      <c r="R1529" t="s">
        <v>3972</v>
      </c>
      <c r="S1529">
        <v>2850</v>
      </c>
      <c r="T1529" s="7" t="str">
        <f t="shared" si="36"/>
        <v>hp_58775000;atk_5931200;hit_500000;miss_2850;cirt_2850;cirtSub_2850</v>
      </c>
    </row>
    <row r="1530" spans="1:20" x14ac:dyDescent="0.15">
      <c r="A1530" s="16">
        <v>480338</v>
      </c>
      <c r="B1530" s="1" t="s">
        <v>5420</v>
      </c>
      <c r="C1530" s="1">
        <v>1</v>
      </c>
      <c r="D1530" s="1">
        <v>1</v>
      </c>
      <c r="E1530" s="2">
        <v>570</v>
      </c>
      <c r="F1530" s="14" t="s">
        <v>3967</v>
      </c>
      <c r="G1530">
        <v>43983868</v>
      </c>
      <c r="H1530">
        <f t="shared" si="35"/>
        <v>59070300</v>
      </c>
      <c r="I1530">
        <f t="shared" si="37"/>
        <v>0.8</v>
      </c>
      <c r="J1530" t="s">
        <v>3968</v>
      </c>
      <c r="K1530">
        <v>7480000</v>
      </c>
      <c r="L1530" t="s">
        <v>3969</v>
      </c>
      <c r="M1530">
        <v>500000</v>
      </c>
      <c r="N1530" t="s">
        <v>3970</v>
      </c>
      <c r="O1530">
        <v>2850</v>
      </c>
      <c r="P1530" t="s">
        <v>3971</v>
      </c>
      <c r="Q1530">
        <v>2850</v>
      </c>
      <c r="R1530" t="s">
        <v>3972</v>
      </c>
      <c r="S1530">
        <v>2850</v>
      </c>
      <c r="T1530" s="7" t="str">
        <f t="shared" si="36"/>
        <v>hp_59070300;atk_5984000;hit_500000;miss_2850;cirt_2850;cirtSub_2850</v>
      </c>
    </row>
    <row r="1531" spans="1:20" x14ac:dyDescent="0.15">
      <c r="A1531" s="16">
        <v>480339</v>
      </c>
      <c r="B1531" s="1" t="s">
        <v>5421</v>
      </c>
      <c r="C1531" s="1">
        <v>1</v>
      </c>
      <c r="D1531" s="1">
        <v>1</v>
      </c>
      <c r="E1531" s="2">
        <v>570</v>
      </c>
      <c r="F1531" s="14" t="s">
        <v>3967</v>
      </c>
      <c r="G1531">
        <v>44203788</v>
      </c>
      <c r="H1531">
        <f t="shared" si="35"/>
        <v>59365700</v>
      </c>
      <c r="I1531">
        <f t="shared" si="37"/>
        <v>0.8</v>
      </c>
      <c r="J1531" t="s">
        <v>3968</v>
      </c>
      <c r="K1531">
        <v>7546000</v>
      </c>
      <c r="L1531" t="s">
        <v>3969</v>
      </c>
      <c r="M1531">
        <v>500000</v>
      </c>
      <c r="N1531" t="s">
        <v>3970</v>
      </c>
      <c r="O1531">
        <v>2850</v>
      </c>
      <c r="P1531" t="s">
        <v>3971</v>
      </c>
      <c r="Q1531">
        <v>2850</v>
      </c>
      <c r="R1531" t="s">
        <v>3972</v>
      </c>
      <c r="S1531">
        <v>2850</v>
      </c>
      <c r="T1531" s="7" t="str">
        <f t="shared" si="36"/>
        <v>hp_59365700;atk_6036800;hit_500000;miss_2850;cirt_2850;cirtSub_2850</v>
      </c>
    </row>
    <row r="1532" spans="1:20" x14ac:dyDescent="0.15">
      <c r="A1532" s="16">
        <v>480340</v>
      </c>
      <c r="B1532" s="1" t="s">
        <v>5422</v>
      </c>
      <c r="C1532" s="1">
        <v>1</v>
      </c>
      <c r="D1532" s="1">
        <v>1</v>
      </c>
      <c r="E1532" s="2">
        <v>570</v>
      </c>
      <c r="F1532" s="14" t="s">
        <v>3967</v>
      </c>
      <c r="G1532">
        <v>44423708</v>
      </c>
      <c r="H1532">
        <f t="shared" si="35"/>
        <v>59661000</v>
      </c>
      <c r="I1532">
        <f t="shared" si="37"/>
        <v>0.8</v>
      </c>
      <c r="J1532" t="s">
        <v>3968</v>
      </c>
      <c r="K1532">
        <v>7612000</v>
      </c>
      <c r="L1532" t="s">
        <v>3969</v>
      </c>
      <c r="M1532">
        <v>500000</v>
      </c>
      <c r="N1532" t="s">
        <v>3970</v>
      </c>
      <c r="O1532">
        <v>2850</v>
      </c>
      <c r="P1532" t="s">
        <v>3971</v>
      </c>
      <c r="Q1532">
        <v>2850</v>
      </c>
      <c r="R1532" t="s">
        <v>3972</v>
      </c>
      <c r="S1532">
        <v>2850</v>
      </c>
      <c r="T1532" s="7" t="str">
        <f t="shared" si="36"/>
        <v>hp_59661000;atk_6089600;hit_500000;miss_2850;cirt_2850;cirtSub_2850</v>
      </c>
    </row>
    <row r="1533" spans="1:20" x14ac:dyDescent="0.15">
      <c r="A1533" s="16">
        <v>480341</v>
      </c>
      <c r="B1533" s="1" t="s">
        <v>5423</v>
      </c>
      <c r="C1533" s="1">
        <v>1</v>
      </c>
      <c r="D1533" s="1">
        <v>1</v>
      </c>
      <c r="E1533" s="2">
        <v>570</v>
      </c>
      <c r="F1533" s="14" t="s">
        <v>3967</v>
      </c>
      <c r="G1533">
        <v>44643628</v>
      </c>
      <c r="H1533">
        <f t="shared" si="35"/>
        <v>59956400</v>
      </c>
      <c r="I1533">
        <f t="shared" si="37"/>
        <v>0.8</v>
      </c>
      <c r="J1533" t="s">
        <v>3968</v>
      </c>
      <c r="K1533">
        <v>7678000</v>
      </c>
      <c r="L1533" t="s">
        <v>3969</v>
      </c>
      <c r="M1533">
        <v>500000</v>
      </c>
      <c r="N1533" t="s">
        <v>3970</v>
      </c>
      <c r="O1533">
        <v>2850</v>
      </c>
      <c r="P1533" t="s">
        <v>3971</v>
      </c>
      <c r="Q1533">
        <v>2850</v>
      </c>
      <c r="R1533" t="s">
        <v>3972</v>
      </c>
      <c r="S1533">
        <v>2850</v>
      </c>
      <c r="T1533" s="7" t="str">
        <f t="shared" si="36"/>
        <v>hp_59956400;atk_6142400;hit_500000;miss_2850;cirt_2850;cirtSub_2850</v>
      </c>
    </row>
    <row r="1534" spans="1:20" x14ac:dyDescent="0.15">
      <c r="A1534" s="16">
        <v>480342</v>
      </c>
      <c r="B1534" s="1" t="s">
        <v>5424</v>
      </c>
      <c r="C1534" s="1">
        <v>1</v>
      </c>
      <c r="D1534" s="1">
        <v>1</v>
      </c>
      <c r="E1534" s="2">
        <v>580</v>
      </c>
      <c r="F1534" s="14" t="s">
        <v>3967</v>
      </c>
      <c r="G1534">
        <v>44863549</v>
      </c>
      <c r="H1534">
        <f t="shared" si="35"/>
        <v>60206900</v>
      </c>
      <c r="I1534">
        <f t="shared" si="37"/>
        <v>0.8</v>
      </c>
      <c r="J1534" t="s">
        <v>3968</v>
      </c>
      <c r="K1534">
        <v>7744000</v>
      </c>
      <c r="L1534" t="s">
        <v>3969</v>
      </c>
      <c r="M1534">
        <v>500000</v>
      </c>
      <c r="N1534" t="s">
        <v>3970</v>
      </c>
      <c r="O1534">
        <v>2900</v>
      </c>
      <c r="P1534" t="s">
        <v>3971</v>
      </c>
      <c r="Q1534">
        <v>2900</v>
      </c>
      <c r="R1534" t="s">
        <v>3972</v>
      </c>
      <c r="S1534">
        <v>2900</v>
      </c>
      <c r="T1534" s="7" t="str">
        <f t="shared" si="36"/>
        <v>hp_60206900;atk_6195200;hit_500000;miss_2900;cirt_2900;cirtSub_2900</v>
      </c>
    </row>
    <row r="1535" spans="1:20" x14ac:dyDescent="0.15">
      <c r="A1535" s="16">
        <v>480343</v>
      </c>
      <c r="B1535" s="1" t="s">
        <v>5425</v>
      </c>
      <c r="C1535" s="1">
        <v>1</v>
      </c>
      <c r="D1535" s="1">
        <v>1</v>
      </c>
      <c r="E1535" s="2">
        <v>580</v>
      </c>
      <c r="F1535" s="14" t="s">
        <v>3967</v>
      </c>
      <c r="G1535">
        <v>45083469</v>
      </c>
      <c r="H1535">
        <f t="shared" si="35"/>
        <v>60502000</v>
      </c>
      <c r="I1535">
        <f t="shared" si="37"/>
        <v>0.8</v>
      </c>
      <c r="J1535" t="s">
        <v>3968</v>
      </c>
      <c r="K1535">
        <v>7810000</v>
      </c>
      <c r="L1535" t="s">
        <v>3969</v>
      </c>
      <c r="M1535">
        <v>500000</v>
      </c>
      <c r="N1535" t="s">
        <v>3970</v>
      </c>
      <c r="O1535">
        <v>2900</v>
      </c>
      <c r="P1535" t="s">
        <v>3971</v>
      </c>
      <c r="Q1535">
        <v>2900</v>
      </c>
      <c r="R1535" t="s">
        <v>3972</v>
      </c>
      <c r="S1535">
        <v>2900</v>
      </c>
      <c r="T1535" s="7" t="str">
        <f t="shared" si="36"/>
        <v>hp_60502000;atk_6248000;hit_500000;miss_2900;cirt_2900;cirtSub_2900</v>
      </c>
    </row>
    <row r="1536" spans="1:20" x14ac:dyDescent="0.15">
      <c r="A1536" s="16">
        <v>480344</v>
      </c>
      <c r="B1536" s="1" t="s">
        <v>5426</v>
      </c>
      <c r="C1536" s="1">
        <v>1</v>
      </c>
      <c r="D1536" s="1">
        <v>1</v>
      </c>
      <c r="E1536" s="2">
        <v>580</v>
      </c>
      <c r="F1536" s="14" t="s">
        <v>3967</v>
      </c>
      <c r="G1536">
        <v>45303389</v>
      </c>
      <c r="H1536">
        <f t="shared" si="35"/>
        <v>60797100</v>
      </c>
      <c r="I1536">
        <f t="shared" si="37"/>
        <v>0.8</v>
      </c>
      <c r="J1536" t="s">
        <v>3968</v>
      </c>
      <c r="K1536">
        <v>7876000</v>
      </c>
      <c r="L1536" t="s">
        <v>3969</v>
      </c>
      <c r="M1536">
        <v>500000</v>
      </c>
      <c r="N1536" t="s">
        <v>3970</v>
      </c>
      <c r="O1536">
        <v>2900</v>
      </c>
      <c r="P1536" t="s">
        <v>3971</v>
      </c>
      <c r="Q1536">
        <v>2900</v>
      </c>
      <c r="R1536" t="s">
        <v>3972</v>
      </c>
      <c r="S1536">
        <v>2900</v>
      </c>
      <c r="T1536" s="7" t="str">
        <f t="shared" si="36"/>
        <v>hp_60797100;atk_6300800;hit_500000;miss_2900;cirt_2900;cirtSub_2900</v>
      </c>
    </row>
    <row r="1537" spans="1:20" x14ac:dyDescent="0.15">
      <c r="A1537" s="16">
        <v>480345</v>
      </c>
      <c r="B1537" s="1" t="s">
        <v>5427</v>
      </c>
      <c r="C1537" s="1">
        <v>1</v>
      </c>
      <c r="D1537" s="1">
        <v>1</v>
      </c>
      <c r="E1537" s="2">
        <v>580</v>
      </c>
      <c r="F1537" s="14" t="s">
        <v>3967</v>
      </c>
      <c r="G1537">
        <v>45523309</v>
      </c>
      <c r="H1537">
        <f t="shared" si="35"/>
        <v>61092300</v>
      </c>
      <c r="I1537">
        <f t="shared" si="37"/>
        <v>0.8</v>
      </c>
      <c r="J1537" t="s">
        <v>3968</v>
      </c>
      <c r="K1537">
        <v>7953000</v>
      </c>
      <c r="L1537" t="s">
        <v>3969</v>
      </c>
      <c r="M1537">
        <v>500000</v>
      </c>
      <c r="N1537" t="s">
        <v>3970</v>
      </c>
      <c r="O1537">
        <v>2900</v>
      </c>
      <c r="P1537" t="s">
        <v>3971</v>
      </c>
      <c r="Q1537">
        <v>2900</v>
      </c>
      <c r="R1537" t="s">
        <v>3972</v>
      </c>
      <c r="S1537">
        <v>2900</v>
      </c>
      <c r="T1537" s="7" t="str">
        <f t="shared" si="36"/>
        <v>hp_61092300;atk_6362400;hit_500000;miss_2900;cirt_2900;cirtSub_2900</v>
      </c>
    </row>
    <row r="1538" spans="1:20" x14ac:dyDescent="0.15">
      <c r="A1538" s="16">
        <v>480346</v>
      </c>
      <c r="B1538" s="1" t="s">
        <v>5428</v>
      </c>
      <c r="C1538" s="1">
        <v>1</v>
      </c>
      <c r="D1538" s="1">
        <v>1</v>
      </c>
      <c r="E1538" s="2">
        <v>580</v>
      </c>
      <c r="F1538" s="14" t="s">
        <v>3967</v>
      </c>
      <c r="G1538">
        <v>45743229</v>
      </c>
      <c r="H1538">
        <f t="shared" si="35"/>
        <v>61387400</v>
      </c>
      <c r="I1538">
        <f t="shared" si="37"/>
        <v>0.8</v>
      </c>
      <c r="J1538" t="s">
        <v>3968</v>
      </c>
      <c r="K1538">
        <v>8030000</v>
      </c>
      <c r="L1538" t="s">
        <v>3969</v>
      </c>
      <c r="M1538">
        <v>500000</v>
      </c>
      <c r="N1538" t="s">
        <v>3970</v>
      </c>
      <c r="O1538">
        <v>2900</v>
      </c>
      <c r="P1538" t="s">
        <v>3971</v>
      </c>
      <c r="Q1538">
        <v>2900</v>
      </c>
      <c r="R1538" t="s">
        <v>3972</v>
      </c>
      <c r="S1538">
        <v>2900</v>
      </c>
      <c r="T1538" s="7" t="str">
        <f t="shared" si="36"/>
        <v>hp_61387400;atk_6424000;hit_500000;miss_2900;cirt_2900;cirtSub_2900</v>
      </c>
    </row>
    <row r="1539" spans="1:20" x14ac:dyDescent="0.15">
      <c r="A1539" s="16">
        <v>480347</v>
      </c>
      <c r="B1539" s="1" t="s">
        <v>5429</v>
      </c>
      <c r="C1539" s="1">
        <v>1</v>
      </c>
      <c r="D1539" s="1">
        <v>1</v>
      </c>
      <c r="E1539" s="2">
        <v>580</v>
      </c>
      <c r="F1539" s="14" t="s">
        <v>3967</v>
      </c>
      <c r="G1539">
        <v>45963149</v>
      </c>
      <c r="H1539">
        <f t="shared" si="35"/>
        <v>61682500</v>
      </c>
      <c r="I1539">
        <f t="shared" si="37"/>
        <v>0.8</v>
      </c>
      <c r="J1539" t="s">
        <v>3968</v>
      </c>
      <c r="K1539">
        <v>8107000</v>
      </c>
      <c r="L1539" t="s">
        <v>3969</v>
      </c>
      <c r="M1539">
        <v>500000</v>
      </c>
      <c r="N1539" t="s">
        <v>3970</v>
      </c>
      <c r="O1539">
        <v>2900</v>
      </c>
      <c r="P1539" t="s">
        <v>3971</v>
      </c>
      <c r="Q1539">
        <v>2900</v>
      </c>
      <c r="R1539" t="s">
        <v>3972</v>
      </c>
      <c r="S1539">
        <v>2900</v>
      </c>
      <c r="T1539" s="7" t="str">
        <f t="shared" si="36"/>
        <v>hp_61682500;atk_6485600;hit_500000;miss_2900;cirt_2900;cirtSub_2900</v>
      </c>
    </row>
    <row r="1540" spans="1:20" x14ac:dyDescent="0.15">
      <c r="A1540" s="16">
        <v>480348</v>
      </c>
      <c r="B1540" s="1" t="s">
        <v>5430</v>
      </c>
      <c r="C1540" s="1">
        <v>1</v>
      </c>
      <c r="D1540" s="1">
        <v>1</v>
      </c>
      <c r="E1540" s="2">
        <v>590</v>
      </c>
      <c r="F1540" s="14" t="s">
        <v>3967</v>
      </c>
      <c r="G1540">
        <v>46183069</v>
      </c>
      <c r="H1540">
        <f t="shared" si="35"/>
        <v>61931500</v>
      </c>
      <c r="I1540">
        <f t="shared" si="37"/>
        <v>0.8</v>
      </c>
      <c r="J1540" t="s">
        <v>3968</v>
      </c>
      <c r="K1540">
        <v>8184000</v>
      </c>
      <c r="L1540" t="s">
        <v>3969</v>
      </c>
      <c r="M1540">
        <v>500000</v>
      </c>
      <c r="N1540" t="s">
        <v>3970</v>
      </c>
      <c r="O1540">
        <v>2950</v>
      </c>
      <c r="P1540" t="s">
        <v>3971</v>
      </c>
      <c r="Q1540">
        <v>2950</v>
      </c>
      <c r="R1540" t="s">
        <v>3972</v>
      </c>
      <c r="S1540">
        <v>2950</v>
      </c>
      <c r="T1540" s="7" t="str">
        <f t="shared" si="36"/>
        <v>hp_61931500;atk_6547200;hit_500000;miss_2950;cirt_2950;cirtSub_2950</v>
      </c>
    </row>
    <row r="1541" spans="1:20" x14ac:dyDescent="0.15">
      <c r="A1541" s="16">
        <v>480349</v>
      </c>
      <c r="B1541" s="1" t="s">
        <v>5431</v>
      </c>
      <c r="C1541" s="1">
        <v>1</v>
      </c>
      <c r="D1541" s="1">
        <v>1</v>
      </c>
      <c r="E1541" s="2">
        <v>590</v>
      </c>
      <c r="F1541" s="14" t="s">
        <v>3967</v>
      </c>
      <c r="G1541">
        <v>46402989</v>
      </c>
      <c r="H1541">
        <f t="shared" ref="H1541:H1587" si="38">ROUND(G1541*(1+(4000-E1541)/10000),-2)</f>
        <v>62226400</v>
      </c>
      <c r="I1541">
        <f t="shared" si="37"/>
        <v>0.8</v>
      </c>
      <c r="J1541" t="s">
        <v>3968</v>
      </c>
      <c r="K1541">
        <v>8261000</v>
      </c>
      <c r="L1541" t="s">
        <v>3969</v>
      </c>
      <c r="M1541">
        <v>500000</v>
      </c>
      <c r="N1541" t="s">
        <v>3970</v>
      </c>
      <c r="O1541">
        <v>2950</v>
      </c>
      <c r="P1541" t="s">
        <v>3971</v>
      </c>
      <c r="Q1541">
        <v>2950</v>
      </c>
      <c r="R1541" t="s">
        <v>3972</v>
      </c>
      <c r="S1541">
        <v>2950</v>
      </c>
      <c r="T1541" s="7" t="str">
        <f t="shared" si="36"/>
        <v>hp_62226400;atk_6608800;hit_500000;miss_2950;cirt_2950;cirtSub_2950</v>
      </c>
    </row>
    <row r="1542" spans="1:20" x14ac:dyDescent="0.15">
      <c r="A1542" s="16">
        <v>480350</v>
      </c>
      <c r="B1542" s="1" t="s">
        <v>5432</v>
      </c>
      <c r="C1542" s="1">
        <v>1</v>
      </c>
      <c r="D1542" s="1">
        <v>1</v>
      </c>
      <c r="E1542" s="2">
        <v>590</v>
      </c>
      <c r="F1542" s="14" t="s">
        <v>3967</v>
      </c>
      <c r="G1542">
        <v>46622909</v>
      </c>
      <c r="H1542">
        <f t="shared" si="38"/>
        <v>62521300</v>
      </c>
      <c r="I1542">
        <f t="shared" si="37"/>
        <v>0.8</v>
      </c>
      <c r="J1542" t="s">
        <v>3968</v>
      </c>
      <c r="K1542">
        <v>8338000</v>
      </c>
      <c r="L1542" t="s">
        <v>3969</v>
      </c>
      <c r="M1542">
        <v>500000</v>
      </c>
      <c r="N1542" t="s">
        <v>3970</v>
      </c>
      <c r="O1542">
        <v>2950</v>
      </c>
      <c r="P1542" t="s">
        <v>3971</v>
      </c>
      <c r="Q1542">
        <v>2950</v>
      </c>
      <c r="R1542" t="s">
        <v>3972</v>
      </c>
      <c r="S1542">
        <v>2950</v>
      </c>
      <c r="T1542" s="7" t="str">
        <f t="shared" si="36"/>
        <v>hp_62521300;atk_6670400;hit_500000;miss_2950;cirt_2950;cirtSub_2950</v>
      </c>
    </row>
    <row r="1543" spans="1:20" x14ac:dyDescent="0.15">
      <c r="A1543" s="16">
        <v>480351</v>
      </c>
      <c r="B1543" s="1" t="s">
        <v>5433</v>
      </c>
      <c r="C1543" s="1">
        <v>1</v>
      </c>
      <c r="D1543" s="1">
        <v>1</v>
      </c>
      <c r="E1543" s="2">
        <v>590</v>
      </c>
      <c r="F1543" s="14" t="s">
        <v>3967</v>
      </c>
      <c r="G1543">
        <v>46842830</v>
      </c>
      <c r="H1543">
        <f t="shared" si="38"/>
        <v>62816200</v>
      </c>
      <c r="I1543">
        <f t="shared" si="37"/>
        <v>0.8</v>
      </c>
      <c r="J1543" t="s">
        <v>3968</v>
      </c>
      <c r="K1543">
        <v>8415000</v>
      </c>
      <c r="L1543" t="s">
        <v>3969</v>
      </c>
      <c r="M1543">
        <v>500000</v>
      </c>
      <c r="N1543" t="s">
        <v>3970</v>
      </c>
      <c r="O1543">
        <v>2950</v>
      </c>
      <c r="P1543" t="s">
        <v>3971</v>
      </c>
      <c r="Q1543">
        <v>2950</v>
      </c>
      <c r="R1543" t="s">
        <v>3972</v>
      </c>
      <c r="S1543">
        <v>2950</v>
      </c>
      <c r="T1543" s="7" t="str">
        <f t="shared" si="36"/>
        <v>hp_62816200;atk_6732000;hit_500000;miss_2950;cirt_2950;cirtSub_2950</v>
      </c>
    </row>
    <row r="1544" spans="1:20" x14ac:dyDescent="0.15">
      <c r="A1544" s="16">
        <v>480352</v>
      </c>
      <c r="B1544" s="1" t="s">
        <v>5434</v>
      </c>
      <c r="C1544" s="1">
        <v>1</v>
      </c>
      <c r="D1544" s="1">
        <v>1</v>
      </c>
      <c r="E1544" s="2">
        <v>590</v>
      </c>
      <c r="F1544" s="14" t="s">
        <v>3967</v>
      </c>
      <c r="G1544">
        <v>47062750</v>
      </c>
      <c r="H1544">
        <f t="shared" si="38"/>
        <v>63111100</v>
      </c>
      <c r="I1544">
        <f t="shared" si="37"/>
        <v>0.8</v>
      </c>
      <c r="J1544" t="s">
        <v>3968</v>
      </c>
      <c r="K1544">
        <v>8492000</v>
      </c>
      <c r="L1544" t="s">
        <v>3969</v>
      </c>
      <c r="M1544">
        <v>500000</v>
      </c>
      <c r="N1544" t="s">
        <v>3970</v>
      </c>
      <c r="O1544">
        <v>2950</v>
      </c>
      <c r="P1544" t="s">
        <v>3971</v>
      </c>
      <c r="Q1544">
        <v>2950</v>
      </c>
      <c r="R1544" t="s">
        <v>3972</v>
      </c>
      <c r="S1544">
        <v>2950</v>
      </c>
      <c r="T1544" s="7" t="str">
        <f t="shared" si="36"/>
        <v>hp_63111100;atk_6793600;hit_500000;miss_2950;cirt_2950;cirtSub_2950</v>
      </c>
    </row>
    <row r="1545" spans="1:20" x14ac:dyDescent="0.15">
      <c r="A1545" s="16">
        <v>480353</v>
      </c>
      <c r="B1545" s="1" t="s">
        <v>5435</v>
      </c>
      <c r="C1545" s="1">
        <v>1</v>
      </c>
      <c r="D1545" s="1">
        <v>1</v>
      </c>
      <c r="E1545" s="2">
        <v>590</v>
      </c>
      <c r="F1545" s="14" t="s">
        <v>3967</v>
      </c>
      <c r="G1545">
        <v>47282670</v>
      </c>
      <c r="H1545">
        <f t="shared" si="38"/>
        <v>63406100</v>
      </c>
      <c r="I1545">
        <f t="shared" si="37"/>
        <v>0.8</v>
      </c>
      <c r="J1545" t="s">
        <v>3968</v>
      </c>
      <c r="K1545">
        <v>8569000</v>
      </c>
      <c r="L1545" t="s">
        <v>3969</v>
      </c>
      <c r="M1545">
        <v>500000</v>
      </c>
      <c r="N1545" t="s">
        <v>3970</v>
      </c>
      <c r="O1545">
        <v>2950</v>
      </c>
      <c r="P1545" t="s">
        <v>3971</v>
      </c>
      <c r="Q1545">
        <v>2950</v>
      </c>
      <c r="R1545" t="s">
        <v>3972</v>
      </c>
      <c r="S1545">
        <v>2950</v>
      </c>
      <c r="T1545" s="7" t="str">
        <f t="shared" si="36"/>
        <v>hp_63406100;atk_6855200;hit_500000;miss_2950;cirt_2950;cirtSub_2950</v>
      </c>
    </row>
    <row r="1546" spans="1:20" x14ac:dyDescent="0.15">
      <c r="A1546" s="16">
        <v>480354</v>
      </c>
      <c r="B1546" s="1" t="s">
        <v>5436</v>
      </c>
      <c r="C1546" s="1">
        <v>1</v>
      </c>
      <c r="D1546" s="1">
        <v>1</v>
      </c>
      <c r="E1546" s="2">
        <v>600</v>
      </c>
      <c r="F1546" s="14" t="s">
        <v>3967</v>
      </c>
      <c r="G1546">
        <v>47502590</v>
      </c>
      <c r="H1546">
        <f t="shared" si="38"/>
        <v>63653500</v>
      </c>
      <c r="I1546">
        <f t="shared" si="37"/>
        <v>0.8</v>
      </c>
      <c r="J1546" t="s">
        <v>3968</v>
      </c>
      <c r="K1546">
        <v>8646000</v>
      </c>
      <c r="L1546" t="s">
        <v>3969</v>
      </c>
      <c r="M1546">
        <v>500000</v>
      </c>
      <c r="N1546" t="s">
        <v>3970</v>
      </c>
      <c r="O1546">
        <v>3000</v>
      </c>
      <c r="P1546" t="s">
        <v>3971</v>
      </c>
      <c r="Q1546">
        <v>3000</v>
      </c>
      <c r="R1546" t="s">
        <v>3972</v>
      </c>
      <c r="S1546">
        <v>3000</v>
      </c>
      <c r="T1546" s="7" t="str">
        <f t="shared" si="36"/>
        <v>hp_63653500;atk_6916800;hit_500000;miss_3000;cirt_3000;cirtSub_3000</v>
      </c>
    </row>
    <row r="1547" spans="1:20" x14ac:dyDescent="0.15">
      <c r="A1547" s="16">
        <v>480355</v>
      </c>
      <c r="B1547" s="1" t="s">
        <v>5437</v>
      </c>
      <c r="C1547" s="1">
        <v>1</v>
      </c>
      <c r="D1547" s="1">
        <v>1</v>
      </c>
      <c r="E1547" s="2">
        <v>600</v>
      </c>
      <c r="F1547" s="14" t="s">
        <v>3967</v>
      </c>
      <c r="G1547">
        <v>47722510</v>
      </c>
      <c r="H1547">
        <f t="shared" si="38"/>
        <v>63948200</v>
      </c>
      <c r="I1547">
        <f t="shared" si="37"/>
        <v>0.8</v>
      </c>
      <c r="J1547" t="s">
        <v>3968</v>
      </c>
      <c r="K1547">
        <v>8723000</v>
      </c>
      <c r="L1547" t="s">
        <v>3969</v>
      </c>
      <c r="M1547">
        <v>500000</v>
      </c>
      <c r="N1547" t="s">
        <v>3970</v>
      </c>
      <c r="O1547">
        <v>3000</v>
      </c>
      <c r="P1547" t="s">
        <v>3971</v>
      </c>
      <c r="Q1547">
        <v>3000</v>
      </c>
      <c r="R1547" t="s">
        <v>3972</v>
      </c>
      <c r="S1547">
        <v>3000</v>
      </c>
      <c r="T1547" s="7" t="str">
        <f t="shared" si="36"/>
        <v>hp_63948200;atk_6978400;hit_500000;miss_3000;cirt_3000;cirtSub_3000</v>
      </c>
    </row>
    <row r="1548" spans="1:20" x14ac:dyDescent="0.15">
      <c r="A1548" s="16">
        <v>480356</v>
      </c>
      <c r="B1548" s="1" t="s">
        <v>5438</v>
      </c>
      <c r="C1548" s="1">
        <v>1</v>
      </c>
      <c r="D1548" s="1">
        <v>1</v>
      </c>
      <c r="E1548" s="2">
        <v>600</v>
      </c>
      <c r="F1548" s="14" t="s">
        <v>3967</v>
      </c>
      <c r="G1548">
        <v>47942430</v>
      </c>
      <c r="H1548">
        <f t="shared" si="38"/>
        <v>64242900</v>
      </c>
      <c r="I1548">
        <f t="shared" si="37"/>
        <v>0.8</v>
      </c>
      <c r="J1548" t="s">
        <v>3968</v>
      </c>
      <c r="K1548">
        <v>8800000</v>
      </c>
      <c r="L1548" t="s">
        <v>3969</v>
      </c>
      <c r="M1548">
        <v>500000</v>
      </c>
      <c r="N1548" t="s">
        <v>3970</v>
      </c>
      <c r="O1548">
        <v>3000</v>
      </c>
      <c r="P1548" t="s">
        <v>3971</v>
      </c>
      <c r="Q1548">
        <v>3000</v>
      </c>
      <c r="R1548" t="s">
        <v>3972</v>
      </c>
      <c r="S1548">
        <v>3000</v>
      </c>
      <c r="T1548" s="7" t="str">
        <f t="shared" si="36"/>
        <v>hp_64242900;atk_7040000;hit_500000;miss_3000;cirt_3000;cirtSub_3000</v>
      </c>
    </row>
    <row r="1549" spans="1:20" x14ac:dyDescent="0.15">
      <c r="A1549" s="16">
        <v>480357</v>
      </c>
      <c r="B1549" s="1" t="s">
        <v>5439</v>
      </c>
      <c r="C1549" s="1">
        <v>1</v>
      </c>
      <c r="D1549" s="1">
        <v>1</v>
      </c>
      <c r="E1549" s="2">
        <v>600</v>
      </c>
      <c r="F1549" s="14" t="s">
        <v>3967</v>
      </c>
      <c r="G1549">
        <v>48162350</v>
      </c>
      <c r="H1549">
        <f t="shared" si="38"/>
        <v>64537500</v>
      </c>
      <c r="I1549">
        <f t="shared" si="37"/>
        <v>0.8</v>
      </c>
      <c r="J1549" t="s">
        <v>3968</v>
      </c>
      <c r="K1549">
        <v>8877000</v>
      </c>
      <c r="L1549" t="s">
        <v>3969</v>
      </c>
      <c r="M1549">
        <v>500000</v>
      </c>
      <c r="N1549" t="s">
        <v>3970</v>
      </c>
      <c r="O1549">
        <v>3000</v>
      </c>
      <c r="P1549" t="s">
        <v>3971</v>
      </c>
      <c r="Q1549">
        <v>3000</v>
      </c>
      <c r="R1549" t="s">
        <v>3972</v>
      </c>
      <c r="S1549">
        <v>3000</v>
      </c>
      <c r="T1549" s="7" t="str">
        <f t="shared" si="36"/>
        <v>hp_64537500;atk_7101600;hit_500000;miss_3000;cirt_3000;cirtSub_3000</v>
      </c>
    </row>
    <row r="1550" spans="1:20" x14ac:dyDescent="0.15">
      <c r="A1550" s="16">
        <v>480358</v>
      </c>
      <c r="B1550" s="1" t="s">
        <v>5440</v>
      </c>
      <c r="C1550" s="1">
        <v>1</v>
      </c>
      <c r="D1550" s="1">
        <v>1</v>
      </c>
      <c r="E1550" s="2">
        <v>600</v>
      </c>
      <c r="F1550" s="14" t="s">
        <v>3967</v>
      </c>
      <c r="G1550">
        <v>48382270</v>
      </c>
      <c r="H1550">
        <f t="shared" si="38"/>
        <v>64832200</v>
      </c>
      <c r="I1550">
        <f t="shared" si="37"/>
        <v>0.8</v>
      </c>
      <c r="J1550" t="s">
        <v>3968</v>
      </c>
      <c r="K1550">
        <v>8954000</v>
      </c>
      <c r="L1550" t="s">
        <v>3969</v>
      </c>
      <c r="M1550">
        <v>500000</v>
      </c>
      <c r="N1550" t="s">
        <v>3970</v>
      </c>
      <c r="O1550">
        <v>3000</v>
      </c>
      <c r="P1550" t="s">
        <v>3971</v>
      </c>
      <c r="Q1550">
        <v>3000</v>
      </c>
      <c r="R1550" t="s">
        <v>3972</v>
      </c>
      <c r="S1550">
        <v>3000</v>
      </c>
      <c r="T1550" s="7" t="str">
        <f t="shared" si="36"/>
        <v>hp_64832200;atk_7163200;hit_500000;miss_3000;cirt_3000;cirtSub_3000</v>
      </c>
    </row>
    <row r="1551" spans="1:20" x14ac:dyDescent="0.15">
      <c r="A1551" s="16">
        <v>480359</v>
      </c>
      <c r="B1551" s="1" t="s">
        <v>5441</v>
      </c>
      <c r="C1551" s="1">
        <v>1</v>
      </c>
      <c r="D1551" s="1">
        <v>1</v>
      </c>
      <c r="E1551" s="2">
        <v>600</v>
      </c>
      <c r="F1551" s="14" t="s">
        <v>3967</v>
      </c>
      <c r="G1551">
        <v>48602190</v>
      </c>
      <c r="H1551">
        <f t="shared" si="38"/>
        <v>65126900</v>
      </c>
      <c r="I1551">
        <f t="shared" si="37"/>
        <v>0.8</v>
      </c>
      <c r="J1551" t="s">
        <v>3968</v>
      </c>
      <c r="K1551">
        <v>9031000</v>
      </c>
      <c r="L1551" t="s">
        <v>3969</v>
      </c>
      <c r="M1551">
        <v>500000</v>
      </c>
      <c r="N1551" t="s">
        <v>3970</v>
      </c>
      <c r="O1551">
        <v>3000</v>
      </c>
      <c r="P1551" t="s">
        <v>3971</v>
      </c>
      <c r="Q1551">
        <v>3000</v>
      </c>
      <c r="R1551" t="s">
        <v>3972</v>
      </c>
      <c r="S1551">
        <v>3000</v>
      </c>
      <c r="T1551" s="7" t="str">
        <f t="shared" si="36"/>
        <v>hp_65126900;atk_7224800;hit_500000;miss_3000;cirt_3000;cirtSub_3000</v>
      </c>
    </row>
    <row r="1552" spans="1:20" x14ac:dyDescent="0.15">
      <c r="A1552" s="16">
        <v>480360</v>
      </c>
      <c r="B1552" s="1" t="s">
        <v>5442</v>
      </c>
      <c r="C1552" s="1">
        <v>1</v>
      </c>
      <c r="D1552" s="1">
        <v>1</v>
      </c>
      <c r="E1552" s="2">
        <v>610</v>
      </c>
      <c r="F1552" s="14" t="s">
        <v>3967</v>
      </c>
      <c r="G1552">
        <v>48822111</v>
      </c>
      <c r="H1552">
        <f t="shared" si="38"/>
        <v>65372800</v>
      </c>
      <c r="I1552">
        <f t="shared" si="37"/>
        <v>0.8</v>
      </c>
      <c r="J1552" t="s">
        <v>3968</v>
      </c>
      <c r="K1552">
        <v>9108000</v>
      </c>
      <c r="L1552" t="s">
        <v>3969</v>
      </c>
      <c r="M1552">
        <v>500000</v>
      </c>
      <c r="N1552" t="s">
        <v>3970</v>
      </c>
      <c r="O1552">
        <v>3050</v>
      </c>
      <c r="P1552" t="s">
        <v>3971</v>
      </c>
      <c r="Q1552">
        <v>3050</v>
      </c>
      <c r="R1552" t="s">
        <v>3972</v>
      </c>
      <c r="S1552">
        <v>3050</v>
      </c>
      <c r="T1552" s="7" t="str">
        <f t="shared" si="36"/>
        <v>hp_65372800;atk_7286400;hit_500000;miss_3050;cirt_3050;cirtSub_3050</v>
      </c>
    </row>
    <row r="1553" spans="1:20" x14ac:dyDescent="0.15">
      <c r="A1553" s="16">
        <v>480361</v>
      </c>
      <c r="B1553" s="1" t="s">
        <v>5443</v>
      </c>
      <c r="C1553" s="1">
        <v>1</v>
      </c>
      <c r="D1553" s="1">
        <v>1</v>
      </c>
      <c r="E1553" s="2">
        <v>610</v>
      </c>
      <c r="F1553" s="14" t="s">
        <v>3967</v>
      </c>
      <c r="G1553">
        <v>49042031</v>
      </c>
      <c r="H1553">
        <f t="shared" si="38"/>
        <v>65667300</v>
      </c>
      <c r="I1553">
        <f t="shared" si="37"/>
        <v>0.8</v>
      </c>
      <c r="J1553" t="s">
        <v>3968</v>
      </c>
      <c r="K1553">
        <v>9185000</v>
      </c>
      <c r="L1553" t="s">
        <v>3969</v>
      </c>
      <c r="M1553">
        <v>500000</v>
      </c>
      <c r="N1553" t="s">
        <v>3970</v>
      </c>
      <c r="O1553">
        <v>3050</v>
      </c>
      <c r="P1553" t="s">
        <v>3971</v>
      </c>
      <c r="Q1553">
        <v>3050</v>
      </c>
      <c r="R1553" t="s">
        <v>3972</v>
      </c>
      <c r="S1553">
        <v>3050</v>
      </c>
      <c r="T1553" s="7" t="str">
        <f t="shared" si="36"/>
        <v>hp_65667300;atk_7348000;hit_500000;miss_3050;cirt_3050;cirtSub_3050</v>
      </c>
    </row>
    <row r="1554" spans="1:20" x14ac:dyDescent="0.15">
      <c r="A1554" s="16">
        <v>480362</v>
      </c>
      <c r="B1554" s="1" t="s">
        <v>5444</v>
      </c>
      <c r="C1554" s="1">
        <v>1</v>
      </c>
      <c r="D1554" s="1">
        <v>1</v>
      </c>
      <c r="E1554" s="2">
        <v>610</v>
      </c>
      <c r="F1554" s="14" t="s">
        <v>3967</v>
      </c>
      <c r="G1554">
        <v>49261951</v>
      </c>
      <c r="H1554">
        <f t="shared" si="38"/>
        <v>65961800</v>
      </c>
      <c r="I1554">
        <f t="shared" si="37"/>
        <v>0.8</v>
      </c>
      <c r="J1554" t="s">
        <v>3968</v>
      </c>
      <c r="K1554">
        <v>9262000</v>
      </c>
      <c r="L1554" t="s">
        <v>3969</v>
      </c>
      <c r="M1554">
        <v>500000</v>
      </c>
      <c r="N1554" t="s">
        <v>3970</v>
      </c>
      <c r="O1554">
        <v>3050</v>
      </c>
      <c r="P1554" t="s">
        <v>3971</v>
      </c>
      <c r="Q1554">
        <v>3050</v>
      </c>
      <c r="R1554" t="s">
        <v>3972</v>
      </c>
      <c r="S1554">
        <v>3050</v>
      </c>
      <c r="T1554" s="7" t="str">
        <f t="shared" si="36"/>
        <v>hp_65961800;atk_7409600;hit_500000;miss_3050;cirt_3050;cirtSub_3050</v>
      </c>
    </row>
    <row r="1555" spans="1:20" x14ac:dyDescent="0.15">
      <c r="A1555" s="16">
        <v>480363</v>
      </c>
      <c r="B1555" s="1" t="s">
        <v>5445</v>
      </c>
      <c r="C1555" s="1">
        <v>1</v>
      </c>
      <c r="D1555" s="1">
        <v>1</v>
      </c>
      <c r="E1555" s="2">
        <v>610</v>
      </c>
      <c r="F1555" s="14" t="s">
        <v>3967</v>
      </c>
      <c r="G1555">
        <v>49481871</v>
      </c>
      <c r="H1555">
        <f t="shared" si="38"/>
        <v>66256200</v>
      </c>
      <c r="I1555">
        <f t="shared" si="37"/>
        <v>0.8</v>
      </c>
      <c r="J1555" t="s">
        <v>3968</v>
      </c>
      <c r="K1555">
        <v>9339000</v>
      </c>
      <c r="L1555" t="s">
        <v>3969</v>
      </c>
      <c r="M1555">
        <v>500000</v>
      </c>
      <c r="N1555" t="s">
        <v>3970</v>
      </c>
      <c r="O1555">
        <v>3050</v>
      </c>
      <c r="P1555" t="s">
        <v>3971</v>
      </c>
      <c r="Q1555">
        <v>3050</v>
      </c>
      <c r="R1555" t="s">
        <v>3972</v>
      </c>
      <c r="S1555">
        <v>3050</v>
      </c>
      <c r="T1555" s="7" t="str">
        <f t="shared" si="36"/>
        <v>hp_66256200;atk_7471200;hit_500000;miss_3050;cirt_3050;cirtSub_3050</v>
      </c>
    </row>
    <row r="1556" spans="1:20" x14ac:dyDescent="0.15">
      <c r="A1556" s="16">
        <v>480364</v>
      </c>
      <c r="B1556" s="1" t="s">
        <v>5446</v>
      </c>
      <c r="C1556" s="1">
        <v>1</v>
      </c>
      <c r="D1556" s="1">
        <v>1</v>
      </c>
      <c r="E1556" s="2">
        <v>610</v>
      </c>
      <c r="F1556" s="14" t="s">
        <v>3967</v>
      </c>
      <c r="G1556">
        <v>49701791</v>
      </c>
      <c r="H1556">
        <f t="shared" si="38"/>
        <v>66550700</v>
      </c>
      <c r="I1556">
        <f t="shared" si="37"/>
        <v>0.8</v>
      </c>
      <c r="J1556" t="s">
        <v>3968</v>
      </c>
      <c r="K1556">
        <v>9416000</v>
      </c>
      <c r="L1556" t="s">
        <v>3969</v>
      </c>
      <c r="M1556">
        <v>500000</v>
      </c>
      <c r="N1556" t="s">
        <v>3970</v>
      </c>
      <c r="O1556">
        <v>3050</v>
      </c>
      <c r="P1556" t="s">
        <v>3971</v>
      </c>
      <c r="Q1556">
        <v>3050</v>
      </c>
      <c r="R1556" t="s">
        <v>3972</v>
      </c>
      <c r="S1556">
        <v>3050</v>
      </c>
      <c r="T1556" s="7" t="str">
        <f t="shared" si="36"/>
        <v>hp_66550700;atk_7532800;hit_500000;miss_3050;cirt_3050;cirtSub_3050</v>
      </c>
    </row>
    <row r="1557" spans="1:20" x14ac:dyDescent="0.15">
      <c r="A1557" s="16">
        <v>480365</v>
      </c>
      <c r="B1557" s="1" t="s">
        <v>5447</v>
      </c>
      <c r="C1557" s="1">
        <v>1</v>
      </c>
      <c r="D1557" s="1">
        <v>1</v>
      </c>
      <c r="E1557" s="2">
        <v>610</v>
      </c>
      <c r="F1557" s="14" t="s">
        <v>3967</v>
      </c>
      <c r="G1557">
        <v>49921711</v>
      </c>
      <c r="H1557">
        <f t="shared" si="38"/>
        <v>66845200</v>
      </c>
      <c r="I1557">
        <f t="shared" si="37"/>
        <v>0.8</v>
      </c>
      <c r="J1557" t="s">
        <v>3968</v>
      </c>
      <c r="K1557">
        <v>9505000</v>
      </c>
      <c r="L1557" t="s">
        <v>3969</v>
      </c>
      <c r="M1557">
        <v>500000</v>
      </c>
      <c r="N1557" t="s">
        <v>3970</v>
      </c>
      <c r="O1557">
        <v>3050</v>
      </c>
      <c r="P1557" t="s">
        <v>3971</v>
      </c>
      <c r="Q1557">
        <v>3050</v>
      </c>
      <c r="R1557" t="s">
        <v>3972</v>
      </c>
      <c r="S1557">
        <v>3050</v>
      </c>
      <c r="T1557" s="7" t="str">
        <f t="shared" si="36"/>
        <v>hp_66845200;atk_7604000;hit_500000;miss_3050;cirt_3050;cirtSub_3050</v>
      </c>
    </row>
    <row r="1558" spans="1:20" x14ac:dyDescent="0.15">
      <c r="A1558" s="16">
        <v>480366</v>
      </c>
      <c r="B1558" s="1" t="s">
        <v>5448</v>
      </c>
      <c r="C1558" s="1">
        <v>1</v>
      </c>
      <c r="D1558" s="1">
        <v>1</v>
      </c>
      <c r="E1558" s="2">
        <v>620</v>
      </c>
      <c r="F1558" s="14" t="s">
        <v>3967</v>
      </c>
      <c r="G1558">
        <v>50141631</v>
      </c>
      <c r="H1558">
        <f t="shared" si="38"/>
        <v>67089500</v>
      </c>
      <c r="I1558">
        <f t="shared" si="37"/>
        <v>0.8</v>
      </c>
      <c r="J1558" t="s">
        <v>3968</v>
      </c>
      <c r="K1558">
        <v>9594000</v>
      </c>
      <c r="L1558" t="s">
        <v>3969</v>
      </c>
      <c r="M1558">
        <v>500000</v>
      </c>
      <c r="N1558" t="s">
        <v>3970</v>
      </c>
      <c r="O1558">
        <v>3100</v>
      </c>
      <c r="P1558" t="s">
        <v>3971</v>
      </c>
      <c r="Q1558">
        <v>3100</v>
      </c>
      <c r="R1558" t="s">
        <v>3972</v>
      </c>
      <c r="S1558">
        <v>3100</v>
      </c>
      <c r="T1558" s="7" t="str">
        <f t="shared" si="36"/>
        <v>hp_67089500;atk_7675200;hit_500000;miss_3100;cirt_3100;cirtSub_3100</v>
      </c>
    </row>
    <row r="1559" spans="1:20" x14ac:dyDescent="0.15">
      <c r="A1559" s="16">
        <v>480367</v>
      </c>
      <c r="B1559" s="1" t="s">
        <v>5449</v>
      </c>
      <c r="C1559" s="1">
        <v>1</v>
      </c>
      <c r="D1559" s="1">
        <v>1</v>
      </c>
      <c r="E1559" s="2">
        <v>620</v>
      </c>
      <c r="F1559" s="14" t="s">
        <v>3967</v>
      </c>
      <c r="G1559">
        <v>50361551</v>
      </c>
      <c r="H1559">
        <f t="shared" si="38"/>
        <v>67383800</v>
      </c>
      <c r="I1559">
        <f t="shared" si="37"/>
        <v>0.8</v>
      </c>
      <c r="J1559" t="s">
        <v>3968</v>
      </c>
      <c r="K1559">
        <v>9683000</v>
      </c>
      <c r="L1559" t="s">
        <v>3969</v>
      </c>
      <c r="M1559">
        <v>500000</v>
      </c>
      <c r="N1559" t="s">
        <v>3970</v>
      </c>
      <c r="O1559">
        <v>3100</v>
      </c>
      <c r="P1559" t="s">
        <v>3971</v>
      </c>
      <c r="Q1559">
        <v>3100</v>
      </c>
      <c r="R1559" t="s">
        <v>3972</v>
      </c>
      <c r="S1559">
        <v>3100</v>
      </c>
      <c r="T1559" s="7" t="str">
        <f t="shared" si="36"/>
        <v>hp_67383800;atk_7746400;hit_500000;miss_3100;cirt_3100;cirtSub_3100</v>
      </c>
    </row>
    <row r="1560" spans="1:20" x14ac:dyDescent="0.15">
      <c r="A1560" s="16">
        <v>480368</v>
      </c>
      <c r="B1560" s="1" t="s">
        <v>5450</v>
      </c>
      <c r="C1560" s="1">
        <v>1</v>
      </c>
      <c r="D1560" s="1">
        <v>1</v>
      </c>
      <c r="E1560" s="2">
        <v>620</v>
      </c>
      <c r="F1560" s="14" t="s">
        <v>3967</v>
      </c>
      <c r="G1560">
        <v>50581471</v>
      </c>
      <c r="H1560">
        <f t="shared" si="38"/>
        <v>67678000</v>
      </c>
      <c r="I1560">
        <f t="shared" si="37"/>
        <v>0.8</v>
      </c>
      <c r="J1560" t="s">
        <v>3968</v>
      </c>
      <c r="K1560">
        <v>9772000</v>
      </c>
      <c r="L1560" t="s">
        <v>3969</v>
      </c>
      <c r="M1560">
        <v>500000</v>
      </c>
      <c r="N1560" t="s">
        <v>3970</v>
      </c>
      <c r="O1560">
        <v>3100</v>
      </c>
      <c r="P1560" t="s">
        <v>3971</v>
      </c>
      <c r="Q1560">
        <v>3100</v>
      </c>
      <c r="R1560" t="s">
        <v>3972</v>
      </c>
      <c r="S1560">
        <v>3100</v>
      </c>
      <c r="T1560" s="7" t="str">
        <f t="shared" si="36"/>
        <v>hp_67678000;atk_7817600;hit_500000;miss_3100;cirt_3100;cirtSub_3100</v>
      </c>
    </row>
    <row r="1561" spans="1:20" x14ac:dyDescent="0.15">
      <c r="A1561" s="16">
        <v>480369</v>
      </c>
      <c r="B1561" s="1" t="s">
        <v>5451</v>
      </c>
      <c r="C1561" s="1">
        <v>1</v>
      </c>
      <c r="D1561" s="1">
        <v>1</v>
      </c>
      <c r="E1561" s="2">
        <v>620</v>
      </c>
      <c r="F1561" s="14" t="s">
        <v>3967</v>
      </c>
      <c r="G1561">
        <v>50801392</v>
      </c>
      <c r="H1561">
        <f t="shared" si="38"/>
        <v>67972300</v>
      </c>
      <c r="I1561">
        <f t="shared" si="37"/>
        <v>0.8</v>
      </c>
      <c r="J1561" t="s">
        <v>3968</v>
      </c>
      <c r="K1561">
        <v>9861000</v>
      </c>
      <c r="L1561" t="s">
        <v>3969</v>
      </c>
      <c r="M1561">
        <v>500000</v>
      </c>
      <c r="N1561" t="s">
        <v>3970</v>
      </c>
      <c r="O1561">
        <v>3100</v>
      </c>
      <c r="P1561" t="s">
        <v>3971</v>
      </c>
      <c r="Q1561">
        <v>3100</v>
      </c>
      <c r="R1561" t="s">
        <v>3972</v>
      </c>
      <c r="S1561">
        <v>3100</v>
      </c>
      <c r="T1561" s="7" t="str">
        <f t="shared" si="36"/>
        <v>hp_67972300;atk_7888800;hit_500000;miss_3100;cirt_3100;cirtSub_3100</v>
      </c>
    </row>
    <row r="1562" spans="1:20" x14ac:dyDescent="0.15">
      <c r="A1562" s="16">
        <v>480370</v>
      </c>
      <c r="B1562" s="1" t="s">
        <v>5452</v>
      </c>
      <c r="C1562" s="1">
        <v>1</v>
      </c>
      <c r="D1562" s="1">
        <v>1</v>
      </c>
      <c r="E1562" s="2">
        <v>620</v>
      </c>
      <c r="F1562" s="14" t="s">
        <v>3967</v>
      </c>
      <c r="G1562">
        <v>51021312</v>
      </c>
      <c r="H1562">
        <f t="shared" si="38"/>
        <v>68266500</v>
      </c>
      <c r="I1562">
        <f t="shared" si="37"/>
        <v>0.8</v>
      </c>
      <c r="J1562" t="s">
        <v>3968</v>
      </c>
      <c r="K1562">
        <v>9950000</v>
      </c>
      <c r="L1562" t="s">
        <v>3969</v>
      </c>
      <c r="M1562">
        <v>500000</v>
      </c>
      <c r="N1562" t="s">
        <v>3970</v>
      </c>
      <c r="O1562">
        <v>3100</v>
      </c>
      <c r="P1562" t="s">
        <v>3971</v>
      </c>
      <c r="Q1562">
        <v>3100</v>
      </c>
      <c r="R1562" t="s">
        <v>3972</v>
      </c>
      <c r="S1562">
        <v>3100</v>
      </c>
      <c r="T1562" s="7" t="str">
        <f t="shared" si="36"/>
        <v>hp_68266500;atk_7960000;hit_500000;miss_3100;cirt_3100;cirtSub_3100</v>
      </c>
    </row>
    <row r="1563" spans="1:20" x14ac:dyDescent="0.15">
      <c r="A1563" s="16">
        <v>480371</v>
      </c>
      <c r="B1563" s="1" t="s">
        <v>5453</v>
      </c>
      <c r="C1563" s="1">
        <v>1</v>
      </c>
      <c r="D1563" s="1">
        <v>1</v>
      </c>
      <c r="E1563" s="2">
        <v>620</v>
      </c>
      <c r="F1563" s="14" t="s">
        <v>3967</v>
      </c>
      <c r="G1563">
        <v>51241232</v>
      </c>
      <c r="H1563">
        <f t="shared" si="38"/>
        <v>68560800</v>
      </c>
      <c r="I1563">
        <f t="shared" si="37"/>
        <v>0.8</v>
      </c>
      <c r="J1563" t="s">
        <v>3968</v>
      </c>
      <c r="K1563">
        <v>10039000</v>
      </c>
      <c r="L1563" t="s">
        <v>3969</v>
      </c>
      <c r="M1563">
        <v>500000</v>
      </c>
      <c r="N1563" t="s">
        <v>3970</v>
      </c>
      <c r="O1563">
        <v>3100</v>
      </c>
      <c r="P1563" t="s">
        <v>3971</v>
      </c>
      <c r="Q1563">
        <v>3100</v>
      </c>
      <c r="R1563" t="s">
        <v>3972</v>
      </c>
      <c r="S1563">
        <v>3100</v>
      </c>
      <c r="T1563" s="7" t="str">
        <f t="shared" si="36"/>
        <v>hp_68560800;atk_8031200;hit_500000;miss_3100;cirt_3100;cirtSub_3100</v>
      </c>
    </row>
    <row r="1564" spans="1:20" x14ac:dyDescent="0.15">
      <c r="A1564" s="16">
        <v>480372</v>
      </c>
      <c r="B1564" s="1" t="s">
        <v>5454</v>
      </c>
      <c r="C1564" s="1">
        <v>1</v>
      </c>
      <c r="D1564" s="1">
        <v>1</v>
      </c>
      <c r="E1564" s="2">
        <v>630</v>
      </c>
      <c r="F1564" s="14" t="s">
        <v>3967</v>
      </c>
      <c r="G1564">
        <v>51461152</v>
      </c>
      <c r="H1564">
        <f t="shared" si="38"/>
        <v>68803600</v>
      </c>
      <c r="I1564">
        <f t="shared" si="37"/>
        <v>0.8</v>
      </c>
      <c r="J1564" t="s">
        <v>3968</v>
      </c>
      <c r="K1564">
        <v>10128000</v>
      </c>
      <c r="L1564" t="s">
        <v>3969</v>
      </c>
      <c r="M1564">
        <v>500000</v>
      </c>
      <c r="N1564" t="s">
        <v>3970</v>
      </c>
      <c r="O1564">
        <v>3150</v>
      </c>
      <c r="P1564" t="s">
        <v>3971</v>
      </c>
      <c r="Q1564">
        <v>3150</v>
      </c>
      <c r="R1564" t="s">
        <v>3972</v>
      </c>
      <c r="S1564">
        <v>3150</v>
      </c>
      <c r="T1564" s="7" t="str">
        <f t="shared" si="36"/>
        <v>hp_68803600;atk_8102400;hit_500000;miss_3150;cirt_3150;cirtSub_3150</v>
      </c>
    </row>
    <row r="1565" spans="1:20" x14ac:dyDescent="0.15">
      <c r="A1565" s="16">
        <v>480373</v>
      </c>
      <c r="B1565" s="1" t="s">
        <v>5455</v>
      </c>
      <c r="C1565" s="1">
        <v>1</v>
      </c>
      <c r="D1565" s="1">
        <v>1</v>
      </c>
      <c r="E1565" s="2">
        <v>630</v>
      </c>
      <c r="F1565" s="14" t="s">
        <v>3967</v>
      </c>
      <c r="G1565">
        <v>51681072</v>
      </c>
      <c r="H1565">
        <f t="shared" si="38"/>
        <v>69097600</v>
      </c>
      <c r="I1565">
        <f t="shared" si="37"/>
        <v>0.8</v>
      </c>
      <c r="J1565" t="s">
        <v>3968</v>
      </c>
      <c r="K1565">
        <v>10217000</v>
      </c>
      <c r="L1565" t="s">
        <v>3969</v>
      </c>
      <c r="M1565">
        <v>500000</v>
      </c>
      <c r="N1565" t="s">
        <v>3970</v>
      </c>
      <c r="O1565">
        <v>3150</v>
      </c>
      <c r="P1565" t="s">
        <v>3971</v>
      </c>
      <c r="Q1565">
        <v>3150</v>
      </c>
      <c r="R1565" t="s">
        <v>3972</v>
      </c>
      <c r="S1565">
        <v>3150</v>
      </c>
      <c r="T1565" s="7" t="str">
        <f t="shared" si="36"/>
        <v>hp_69097600;atk_8173600;hit_500000;miss_3150;cirt_3150;cirtSub_3150</v>
      </c>
    </row>
    <row r="1566" spans="1:20" x14ac:dyDescent="0.15">
      <c r="A1566" s="16">
        <v>480374</v>
      </c>
      <c r="B1566" s="1" t="s">
        <v>5456</v>
      </c>
      <c r="C1566" s="1">
        <v>1</v>
      </c>
      <c r="D1566" s="1">
        <v>1</v>
      </c>
      <c r="E1566" s="2">
        <v>630</v>
      </c>
      <c r="F1566" s="14" t="s">
        <v>3967</v>
      </c>
      <c r="G1566">
        <v>51900992</v>
      </c>
      <c r="H1566">
        <f t="shared" si="38"/>
        <v>69391600</v>
      </c>
      <c r="I1566">
        <f t="shared" si="37"/>
        <v>0.8</v>
      </c>
      <c r="J1566" t="s">
        <v>3968</v>
      </c>
      <c r="K1566">
        <v>10306000</v>
      </c>
      <c r="L1566" t="s">
        <v>3969</v>
      </c>
      <c r="M1566">
        <v>500000</v>
      </c>
      <c r="N1566" t="s">
        <v>3970</v>
      </c>
      <c r="O1566">
        <v>3150</v>
      </c>
      <c r="P1566" t="s">
        <v>3971</v>
      </c>
      <c r="Q1566">
        <v>3150</v>
      </c>
      <c r="R1566" t="s">
        <v>3972</v>
      </c>
      <c r="S1566">
        <v>3150</v>
      </c>
      <c r="T1566" s="7" t="str">
        <f t="shared" si="36"/>
        <v>hp_69391600;atk_8244800;hit_500000;miss_3150;cirt_3150;cirtSub_3150</v>
      </c>
    </row>
    <row r="1567" spans="1:20" x14ac:dyDescent="0.15">
      <c r="A1567" s="16">
        <v>480375</v>
      </c>
      <c r="B1567" s="1" t="s">
        <v>5457</v>
      </c>
      <c r="C1567" s="1">
        <v>1</v>
      </c>
      <c r="D1567" s="1">
        <v>1</v>
      </c>
      <c r="E1567" s="2">
        <v>630</v>
      </c>
      <c r="F1567" s="14" t="s">
        <v>3967</v>
      </c>
      <c r="G1567">
        <v>52120912</v>
      </c>
      <c r="H1567">
        <f t="shared" si="38"/>
        <v>69685700</v>
      </c>
      <c r="I1567">
        <f t="shared" si="37"/>
        <v>0.8</v>
      </c>
      <c r="J1567" t="s">
        <v>3968</v>
      </c>
      <c r="K1567">
        <v>10395000</v>
      </c>
      <c r="L1567" t="s">
        <v>3969</v>
      </c>
      <c r="M1567">
        <v>500000</v>
      </c>
      <c r="N1567" t="s">
        <v>3970</v>
      </c>
      <c r="O1567">
        <v>3150</v>
      </c>
      <c r="P1567" t="s">
        <v>3971</v>
      </c>
      <c r="Q1567">
        <v>3150</v>
      </c>
      <c r="R1567" t="s">
        <v>3972</v>
      </c>
      <c r="S1567">
        <v>3150</v>
      </c>
      <c r="T1567" s="7" t="str">
        <f t="shared" si="36"/>
        <v>hp_69685700;atk_8316000;hit_500000;miss_3150;cirt_3150;cirtSub_3150</v>
      </c>
    </row>
    <row r="1568" spans="1:20" x14ac:dyDescent="0.15">
      <c r="A1568" s="16">
        <v>480376</v>
      </c>
      <c r="B1568" s="1" t="s">
        <v>5458</v>
      </c>
      <c r="C1568" s="1">
        <v>1</v>
      </c>
      <c r="D1568" s="1">
        <v>1</v>
      </c>
      <c r="E1568" s="2">
        <v>630</v>
      </c>
      <c r="F1568" s="14" t="s">
        <v>3967</v>
      </c>
      <c r="G1568">
        <v>52340832</v>
      </c>
      <c r="H1568">
        <f t="shared" si="38"/>
        <v>69979700</v>
      </c>
      <c r="I1568">
        <f t="shared" si="37"/>
        <v>0.8</v>
      </c>
      <c r="J1568" t="s">
        <v>3968</v>
      </c>
      <c r="K1568">
        <v>10484000</v>
      </c>
      <c r="L1568" t="s">
        <v>3969</v>
      </c>
      <c r="M1568">
        <v>500000</v>
      </c>
      <c r="N1568" t="s">
        <v>3970</v>
      </c>
      <c r="O1568">
        <v>3150</v>
      </c>
      <c r="P1568" t="s">
        <v>3971</v>
      </c>
      <c r="Q1568">
        <v>3150</v>
      </c>
      <c r="R1568" t="s">
        <v>3972</v>
      </c>
      <c r="S1568">
        <v>3150</v>
      </c>
      <c r="T1568" s="7" t="str">
        <f t="shared" si="36"/>
        <v>hp_69979700;atk_8387200;hit_500000;miss_3150;cirt_3150;cirtSub_3150</v>
      </c>
    </row>
    <row r="1569" spans="1:20" x14ac:dyDescent="0.15">
      <c r="A1569" s="16">
        <v>480377</v>
      </c>
      <c r="B1569" s="1" t="s">
        <v>5459</v>
      </c>
      <c r="C1569" s="1">
        <v>1</v>
      </c>
      <c r="D1569" s="1">
        <v>1</v>
      </c>
      <c r="E1569" s="2">
        <v>630</v>
      </c>
      <c r="F1569" s="14" t="s">
        <v>3967</v>
      </c>
      <c r="G1569">
        <v>52560752</v>
      </c>
      <c r="H1569">
        <f t="shared" si="38"/>
        <v>70273700</v>
      </c>
      <c r="I1569">
        <f t="shared" si="37"/>
        <v>0.8</v>
      </c>
      <c r="J1569" t="s">
        <v>3968</v>
      </c>
      <c r="K1569">
        <v>10573000</v>
      </c>
      <c r="L1569" t="s">
        <v>3969</v>
      </c>
      <c r="M1569">
        <v>500000</v>
      </c>
      <c r="N1569" t="s">
        <v>3970</v>
      </c>
      <c r="O1569">
        <v>3150</v>
      </c>
      <c r="P1569" t="s">
        <v>3971</v>
      </c>
      <c r="Q1569">
        <v>3150</v>
      </c>
      <c r="R1569" t="s">
        <v>3972</v>
      </c>
      <c r="S1569">
        <v>3150</v>
      </c>
      <c r="T1569" s="7" t="str">
        <f t="shared" si="36"/>
        <v>hp_70273700;atk_8458400;hit_500000;miss_3150;cirt_3150;cirtSub_3150</v>
      </c>
    </row>
    <row r="1570" spans="1:20" x14ac:dyDescent="0.15">
      <c r="A1570" s="16">
        <v>480378</v>
      </c>
      <c r="B1570" s="1" t="s">
        <v>5460</v>
      </c>
      <c r="C1570" s="1">
        <v>1</v>
      </c>
      <c r="D1570" s="1">
        <v>1</v>
      </c>
      <c r="E1570" s="2">
        <v>640</v>
      </c>
      <c r="F1570" s="14" t="s">
        <v>3967</v>
      </c>
      <c r="G1570">
        <v>52780673</v>
      </c>
      <c r="H1570">
        <f t="shared" si="38"/>
        <v>70515000</v>
      </c>
      <c r="I1570">
        <f t="shared" si="37"/>
        <v>0.8</v>
      </c>
      <c r="J1570" t="s">
        <v>3968</v>
      </c>
      <c r="K1570">
        <v>10662000</v>
      </c>
      <c r="L1570" t="s">
        <v>3969</v>
      </c>
      <c r="M1570">
        <v>500000</v>
      </c>
      <c r="N1570" t="s">
        <v>3970</v>
      </c>
      <c r="O1570">
        <v>3200</v>
      </c>
      <c r="P1570" t="s">
        <v>3971</v>
      </c>
      <c r="Q1570">
        <v>3200</v>
      </c>
      <c r="R1570" t="s">
        <v>3972</v>
      </c>
      <c r="S1570">
        <v>3200</v>
      </c>
      <c r="T1570" s="7" t="str">
        <f t="shared" si="36"/>
        <v>hp_70515000;atk_8529600;hit_500000;miss_3200;cirt_3200;cirtSub_3200</v>
      </c>
    </row>
    <row r="1571" spans="1:20" x14ac:dyDescent="0.15">
      <c r="A1571" s="16">
        <v>480379</v>
      </c>
      <c r="B1571" s="1" t="s">
        <v>5461</v>
      </c>
      <c r="C1571" s="1">
        <v>1</v>
      </c>
      <c r="D1571" s="1">
        <v>1</v>
      </c>
      <c r="E1571" s="2">
        <v>640</v>
      </c>
      <c r="F1571" s="14" t="s">
        <v>3967</v>
      </c>
      <c r="G1571">
        <v>53000593</v>
      </c>
      <c r="H1571">
        <f t="shared" si="38"/>
        <v>70808800</v>
      </c>
      <c r="I1571">
        <f t="shared" si="37"/>
        <v>0.8</v>
      </c>
      <c r="J1571" t="s">
        <v>3968</v>
      </c>
      <c r="K1571">
        <v>10751000</v>
      </c>
      <c r="L1571" t="s">
        <v>3969</v>
      </c>
      <c r="M1571">
        <v>500000</v>
      </c>
      <c r="N1571" t="s">
        <v>3970</v>
      </c>
      <c r="O1571">
        <v>3200</v>
      </c>
      <c r="P1571" t="s">
        <v>3971</v>
      </c>
      <c r="Q1571">
        <v>3200</v>
      </c>
      <c r="R1571" t="s">
        <v>3972</v>
      </c>
      <c r="S1571">
        <v>3200</v>
      </c>
      <c r="T1571" s="7" t="str">
        <f t="shared" si="36"/>
        <v>hp_70808800;atk_8600800;hit_500000;miss_3200;cirt_3200;cirtSub_3200</v>
      </c>
    </row>
    <row r="1572" spans="1:20" x14ac:dyDescent="0.15">
      <c r="A1572" s="16">
        <v>480380</v>
      </c>
      <c r="B1572" s="1" t="s">
        <v>5462</v>
      </c>
      <c r="C1572" s="1">
        <v>1</v>
      </c>
      <c r="D1572" s="1">
        <v>1</v>
      </c>
      <c r="E1572" s="2">
        <v>640</v>
      </c>
      <c r="F1572" s="14" t="s">
        <v>3967</v>
      </c>
      <c r="G1572">
        <v>53220513</v>
      </c>
      <c r="H1572">
        <f t="shared" si="38"/>
        <v>71102600</v>
      </c>
      <c r="I1572">
        <f t="shared" si="37"/>
        <v>0.8</v>
      </c>
      <c r="J1572" t="s">
        <v>3968</v>
      </c>
      <c r="K1572">
        <v>10840000</v>
      </c>
      <c r="L1572" t="s">
        <v>3969</v>
      </c>
      <c r="M1572">
        <v>500000</v>
      </c>
      <c r="N1572" t="s">
        <v>3970</v>
      </c>
      <c r="O1572">
        <v>3200</v>
      </c>
      <c r="P1572" t="s">
        <v>3971</v>
      </c>
      <c r="Q1572">
        <v>3200</v>
      </c>
      <c r="R1572" t="s">
        <v>3972</v>
      </c>
      <c r="S1572">
        <v>3200</v>
      </c>
      <c r="T1572" s="7" t="str">
        <f t="shared" si="36"/>
        <v>hp_71102600;atk_8672000;hit_500000;miss_3200;cirt_3200;cirtSub_3200</v>
      </c>
    </row>
    <row r="1573" spans="1:20" x14ac:dyDescent="0.15">
      <c r="A1573" s="16">
        <v>480381</v>
      </c>
      <c r="B1573" s="1" t="s">
        <v>5463</v>
      </c>
      <c r="C1573" s="1">
        <v>1</v>
      </c>
      <c r="D1573" s="1">
        <v>1</v>
      </c>
      <c r="E1573" s="2">
        <v>640</v>
      </c>
      <c r="F1573" s="14" t="s">
        <v>3967</v>
      </c>
      <c r="G1573">
        <v>53440433</v>
      </c>
      <c r="H1573">
        <f t="shared" si="38"/>
        <v>71396400</v>
      </c>
      <c r="I1573">
        <f t="shared" si="37"/>
        <v>0.8</v>
      </c>
      <c r="J1573" t="s">
        <v>3968</v>
      </c>
      <c r="K1573">
        <v>10929000</v>
      </c>
      <c r="L1573" t="s">
        <v>3969</v>
      </c>
      <c r="M1573">
        <v>500000</v>
      </c>
      <c r="N1573" t="s">
        <v>3970</v>
      </c>
      <c r="O1573">
        <v>3200</v>
      </c>
      <c r="P1573" t="s">
        <v>3971</v>
      </c>
      <c r="Q1573">
        <v>3200</v>
      </c>
      <c r="R1573" t="s">
        <v>3972</v>
      </c>
      <c r="S1573">
        <v>3200</v>
      </c>
      <c r="T1573" s="7" t="str">
        <f t="shared" si="36"/>
        <v>hp_71396400;atk_8743200;hit_500000;miss_3200;cirt_3200;cirtSub_3200</v>
      </c>
    </row>
    <row r="1574" spans="1:20" x14ac:dyDescent="0.15">
      <c r="A1574" s="16">
        <v>480382</v>
      </c>
      <c r="B1574" s="1" t="s">
        <v>5464</v>
      </c>
      <c r="C1574" s="1">
        <v>1</v>
      </c>
      <c r="D1574" s="1">
        <v>1</v>
      </c>
      <c r="E1574" s="2">
        <v>640</v>
      </c>
      <c r="F1574" s="14" t="s">
        <v>3967</v>
      </c>
      <c r="G1574">
        <v>53660353</v>
      </c>
      <c r="H1574">
        <f t="shared" si="38"/>
        <v>71690200</v>
      </c>
      <c r="I1574">
        <f t="shared" si="37"/>
        <v>0.8</v>
      </c>
      <c r="J1574" t="s">
        <v>3968</v>
      </c>
      <c r="K1574">
        <v>11018000</v>
      </c>
      <c r="L1574" t="s">
        <v>3969</v>
      </c>
      <c r="M1574">
        <v>500000</v>
      </c>
      <c r="N1574" t="s">
        <v>3970</v>
      </c>
      <c r="O1574">
        <v>3200</v>
      </c>
      <c r="P1574" t="s">
        <v>3971</v>
      </c>
      <c r="Q1574">
        <v>3200</v>
      </c>
      <c r="R1574" t="s">
        <v>3972</v>
      </c>
      <c r="S1574">
        <v>3200</v>
      </c>
      <c r="T1574" s="7" t="str">
        <f t="shared" si="36"/>
        <v>hp_71690200;atk_8814400;hit_500000;miss_3200;cirt_3200;cirtSub_3200</v>
      </c>
    </row>
    <row r="1575" spans="1:20" x14ac:dyDescent="0.15">
      <c r="A1575" s="16">
        <v>480383</v>
      </c>
      <c r="B1575" s="1" t="s">
        <v>5465</v>
      </c>
      <c r="C1575" s="1">
        <v>1</v>
      </c>
      <c r="D1575" s="1">
        <v>1</v>
      </c>
      <c r="E1575" s="2">
        <v>640</v>
      </c>
      <c r="F1575" s="14" t="s">
        <v>3967</v>
      </c>
      <c r="G1575">
        <v>53880273</v>
      </c>
      <c r="H1575">
        <f t="shared" si="38"/>
        <v>71984000</v>
      </c>
      <c r="I1575">
        <f t="shared" si="37"/>
        <v>0.8</v>
      </c>
      <c r="J1575" t="s">
        <v>3968</v>
      </c>
      <c r="K1575">
        <v>11107000</v>
      </c>
      <c r="L1575" t="s">
        <v>3969</v>
      </c>
      <c r="M1575">
        <v>500000</v>
      </c>
      <c r="N1575" t="s">
        <v>3970</v>
      </c>
      <c r="O1575">
        <v>3200</v>
      </c>
      <c r="P1575" t="s">
        <v>3971</v>
      </c>
      <c r="Q1575">
        <v>3200</v>
      </c>
      <c r="R1575" t="s">
        <v>3972</v>
      </c>
      <c r="S1575">
        <v>3200</v>
      </c>
      <c r="T1575" s="7" t="str">
        <f t="shared" si="36"/>
        <v>hp_71984000;atk_8885600;hit_500000;miss_3200;cirt_3200;cirtSub_3200</v>
      </c>
    </row>
    <row r="1576" spans="1:20" x14ac:dyDescent="0.15">
      <c r="A1576" s="16">
        <v>480384</v>
      </c>
      <c r="B1576" s="1" t="s">
        <v>5466</v>
      </c>
      <c r="C1576" s="1">
        <v>1</v>
      </c>
      <c r="D1576" s="1">
        <v>1</v>
      </c>
      <c r="E1576" s="2">
        <v>650</v>
      </c>
      <c r="F1576" s="14" t="s">
        <v>3967</v>
      </c>
      <c r="G1576">
        <v>54100193</v>
      </c>
      <c r="H1576">
        <f t="shared" si="38"/>
        <v>72223800</v>
      </c>
      <c r="I1576">
        <f t="shared" si="37"/>
        <v>0.8</v>
      </c>
      <c r="J1576" t="s">
        <v>3968</v>
      </c>
      <c r="K1576">
        <v>11196000</v>
      </c>
      <c r="L1576" t="s">
        <v>3969</v>
      </c>
      <c r="M1576">
        <v>500000</v>
      </c>
      <c r="N1576" t="s">
        <v>3970</v>
      </c>
      <c r="O1576">
        <v>3250</v>
      </c>
      <c r="P1576" t="s">
        <v>3971</v>
      </c>
      <c r="Q1576">
        <v>3250</v>
      </c>
      <c r="R1576" t="s">
        <v>3972</v>
      </c>
      <c r="S1576">
        <v>3250</v>
      </c>
      <c r="T1576" s="7" t="str">
        <f t="shared" si="36"/>
        <v>hp_72223800;atk_8956800;hit_500000;miss_3250;cirt_3250;cirtSub_3250</v>
      </c>
    </row>
    <row r="1577" spans="1:20" x14ac:dyDescent="0.15">
      <c r="A1577" s="16">
        <v>480385</v>
      </c>
      <c r="B1577" s="1" t="s">
        <v>5467</v>
      </c>
      <c r="C1577" s="1">
        <v>1</v>
      </c>
      <c r="D1577" s="1">
        <v>1</v>
      </c>
      <c r="E1577" s="2">
        <v>650</v>
      </c>
      <c r="F1577" s="14" t="s">
        <v>3967</v>
      </c>
      <c r="G1577">
        <v>54320113</v>
      </c>
      <c r="H1577">
        <f t="shared" si="38"/>
        <v>72517400</v>
      </c>
      <c r="I1577">
        <f t="shared" si="37"/>
        <v>0.8</v>
      </c>
      <c r="J1577" t="s">
        <v>3968</v>
      </c>
      <c r="K1577">
        <v>11296000</v>
      </c>
      <c r="L1577" t="s">
        <v>3969</v>
      </c>
      <c r="M1577">
        <v>500000</v>
      </c>
      <c r="N1577" t="s">
        <v>3970</v>
      </c>
      <c r="O1577">
        <v>3250</v>
      </c>
      <c r="P1577" t="s">
        <v>3971</v>
      </c>
      <c r="Q1577">
        <v>3250</v>
      </c>
      <c r="R1577" t="s">
        <v>3972</v>
      </c>
      <c r="S1577">
        <v>3250</v>
      </c>
      <c r="T1577" s="7" t="str">
        <f t="shared" ref="T1577:T1587" si="39">F1577&amp;"_"&amp;H1577&amp;";"&amp;J1577&amp;"_"&amp;INT(K1577*I1577)&amp;";"&amp;L1577&amp;"_"&amp;M1577&amp;";"&amp;N1577&amp;"_"&amp;O1577&amp;";"&amp;P1577&amp;"_"&amp;Q1577&amp;";"&amp;R1577&amp;"_"&amp;S1577</f>
        <v>hp_72517400;atk_9036800;hit_500000;miss_3250;cirt_3250;cirtSub_3250</v>
      </c>
    </row>
    <row r="1578" spans="1:20" x14ac:dyDescent="0.15">
      <c r="A1578" s="16">
        <v>480386</v>
      </c>
      <c r="B1578" s="1" t="s">
        <v>5468</v>
      </c>
      <c r="C1578" s="1">
        <v>1</v>
      </c>
      <c r="D1578" s="1">
        <v>1</v>
      </c>
      <c r="E1578" s="2">
        <v>650</v>
      </c>
      <c r="F1578" s="14" t="s">
        <v>3967</v>
      </c>
      <c r="G1578">
        <v>54540034</v>
      </c>
      <c r="H1578">
        <f t="shared" si="38"/>
        <v>72810900</v>
      </c>
      <c r="I1578">
        <f t="shared" si="37"/>
        <v>0.8</v>
      </c>
      <c r="J1578" t="s">
        <v>3968</v>
      </c>
      <c r="K1578">
        <v>11396000</v>
      </c>
      <c r="L1578" t="s">
        <v>3969</v>
      </c>
      <c r="M1578">
        <v>500000</v>
      </c>
      <c r="N1578" t="s">
        <v>3970</v>
      </c>
      <c r="O1578">
        <v>3250</v>
      </c>
      <c r="P1578" t="s">
        <v>3971</v>
      </c>
      <c r="Q1578">
        <v>3250</v>
      </c>
      <c r="R1578" t="s">
        <v>3972</v>
      </c>
      <c r="S1578">
        <v>3250</v>
      </c>
      <c r="T1578" s="7" t="str">
        <f t="shared" si="39"/>
        <v>hp_72810900;atk_9116800;hit_500000;miss_3250;cirt_3250;cirtSub_3250</v>
      </c>
    </row>
    <row r="1579" spans="1:20" x14ac:dyDescent="0.15">
      <c r="A1579" s="16">
        <v>480387</v>
      </c>
      <c r="B1579" s="1" t="s">
        <v>5469</v>
      </c>
      <c r="C1579" s="1">
        <v>1</v>
      </c>
      <c r="D1579" s="1">
        <v>1</v>
      </c>
      <c r="E1579" s="2">
        <v>650</v>
      </c>
      <c r="F1579" s="14" t="s">
        <v>3967</v>
      </c>
      <c r="G1579">
        <v>54759954</v>
      </c>
      <c r="H1579">
        <f t="shared" si="38"/>
        <v>73104500</v>
      </c>
      <c r="I1579">
        <f t="shared" si="37"/>
        <v>0.8</v>
      </c>
      <c r="J1579" t="s">
        <v>3968</v>
      </c>
      <c r="K1579">
        <v>11496000</v>
      </c>
      <c r="L1579" t="s">
        <v>3969</v>
      </c>
      <c r="M1579">
        <v>500000</v>
      </c>
      <c r="N1579" t="s">
        <v>3970</v>
      </c>
      <c r="O1579">
        <v>3250</v>
      </c>
      <c r="P1579" t="s">
        <v>3971</v>
      </c>
      <c r="Q1579">
        <v>3250</v>
      </c>
      <c r="R1579" t="s">
        <v>3972</v>
      </c>
      <c r="S1579">
        <v>3250</v>
      </c>
      <c r="T1579" s="7" t="str">
        <f t="shared" si="39"/>
        <v>hp_73104500;atk_9196800;hit_500000;miss_3250;cirt_3250;cirtSub_3250</v>
      </c>
    </row>
    <row r="1580" spans="1:20" x14ac:dyDescent="0.15">
      <c r="A1580" s="16">
        <v>480388</v>
      </c>
      <c r="B1580" s="1" t="s">
        <v>5470</v>
      </c>
      <c r="C1580" s="1">
        <v>1</v>
      </c>
      <c r="D1580" s="1">
        <v>1</v>
      </c>
      <c r="E1580" s="2">
        <v>650</v>
      </c>
      <c r="F1580" s="14" t="s">
        <v>3967</v>
      </c>
      <c r="G1580">
        <v>54979874</v>
      </c>
      <c r="H1580">
        <f t="shared" si="38"/>
        <v>73398100</v>
      </c>
      <c r="I1580">
        <f t="shared" si="37"/>
        <v>0.8</v>
      </c>
      <c r="J1580" t="s">
        <v>3968</v>
      </c>
      <c r="K1580">
        <v>11596000</v>
      </c>
      <c r="L1580" t="s">
        <v>3969</v>
      </c>
      <c r="M1580">
        <v>500000</v>
      </c>
      <c r="N1580" t="s">
        <v>3970</v>
      </c>
      <c r="O1580">
        <v>3250</v>
      </c>
      <c r="P1580" t="s">
        <v>3971</v>
      </c>
      <c r="Q1580">
        <v>3250</v>
      </c>
      <c r="R1580" t="s">
        <v>3972</v>
      </c>
      <c r="S1580">
        <v>3250</v>
      </c>
      <c r="T1580" s="7" t="str">
        <f t="shared" si="39"/>
        <v>hp_73398100;atk_9276800;hit_500000;miss_3250;cirt_3250;cirtSub_3250</v>
      </c>
    </row>
    <row r="1581" spans="1:20" x14ac:dyDescent="0.15">
      <c r="A1581" s="16">
        <v>480389</v>
      </c>
      <c r="B1581" s="1" t="s">
        <v>5471</v>
      </c>
      <c r="C1581" s="1">
        <v>1</v>
      </c>
      <c r="D1581" s="1">
        <v>1</v>
      </c>
      <c r="E1581" s="2">
        <v>650</v>
      </c>
      <c r="F1581" s="14" t="s">
        <v>3967</v>
      </c>
      <c r="G1581">
        <v>55199794</v>
      </c>
      <c r="H1581">
        <f t="shared" si="38"/>
        <v>73691700</v>
      </c>
      <c r="I1581">
        <f t="shared" si="37"/>
        <v>0.8</v>
      </c>
      <c r="J1581" t="s">
        <v>3968</v>
      </c>
      <c r="K1581">
        <v>11696000</v>
      </c>
      <c r="L1581" t="s">
        <v>3969</v>
      </c>
      <c r="M1581">
        <v>500000</v>
      </c>
      <c r="N1581" t="s">
        <v>3970</v>
      </c>
      <c r="O1581">
        <v>3250</v>
      </c>
      <c r="P1581" t="s">
        <v>3971</v>
      </c>
      <c r="Q1581">
        <v>3250</v>
      </c>
      <c r="R1581" t="s">
        <v>3972</v>
      </c>
      <c r="S1581">
        <v>3250</v>
      </c>
      <c r="T1581" s="7" t="str">
        <f t="shared" si="39"/>
        <v>hp_73691700;atk_9356800;hit_500000;miss_3250;cirt_3250;cirtSub_3250</v>
      </c>
    </row>
    <row r="1582" spans="1:20" x14ac:dyDescent="0.15">
      <c r="A1582" s="16">
        <v>480390</v>
      </c>
      <c r="B1582" s="1" t="s">
        <v>5472</v>
      </c>
      <c r="C1582" s="1">
        <v>1</v>
      </c>
      <c r="D1582" s="1">
        <v>1</v>
      </c>
      <c r="E1582" s="2">
        <v>660</v>
      </c>
      <c r="F1582" s="14" t="s">
        <v>3967</v>
      </c>
      <c r="G1582">
        <v>55419714</v>
      </c>
      <c r="H1582">
        <f t="shared" si="38"/>
        <v>73929900</v>
      </c>
      <c r="I1582">
        <f t="shared" si="37"/>
        <v>0.8</v>
      </c>
      <c r="J1582" t="s">
        <v>3968</v>
      </c>
      <c r="K1582">
        <v>11796000</v>
      </c>
      <c r="L1582" t="s">
        <v>3969</v>
      </c>
      <c r="M1582">
        <v>500000</v>
      </c>
      <c r="N1582" t="s">
        <v>3970</v>
      </c>
      <c r="O1582">
        <v>3300</v>
      </c>
      <c r="P1582" t="s">
        <v>3971</v>
      </c>
      <c r="Q1582">
        <v>3300</v>
      </c>
      <c r="R1582" t="s">
        <v>3972</v>
      </c>
      <c r="S1582">
        <v>3300</v>
      </c>
      <c r="T1582" s="7" t="str">
        <f t="shared" si="39"/>
        <v>hp_73929900;atk_9436800;hit_500000;miss_3300;cirt_3300;cirtSub_3300</v>
      </c>
    </row>
    <row r="1583" spans="1:20" x14ac:dyDescent="0.15">
      <c r="A1583" s="16">
        <v>480391</v>
      </c>
      <c r="B1583" s="1" t="s">
        <v>5473</v>
      </c>
      <c r="C1583" s="1">
        <v>1</v>
      </c>
      <c r="D1583" s="1">
        <v>1</v>
      </c>
      <c r="E1583" s="2">
        <v>660</v>
      </c>
      <c r="F1583" s="14" t="s">
        <v>3967</v>
      </c>
      <c r="G1583">
        <v>55639634</v>
      </c>
      <c r="H1583">
        <f t="shared" si="38"/>
        <v>74223300</v>
      </c>
      <c r="I1583">
        <f t="shared" si="37"/>
        <v>0.8</v>
      </c>
      <c r="J1583" t="s">
        <v>3968</v>
      </c>
      <c r="K1583">
        <v>11896000</v>
      </c>
      <c r="L1583" t="s">
        <v>3969</v>
      </c>
      <c r="M1583">
        <v>500000</v>
      </c>
      <c r="N1583" t="s">
        <v>3970</v>
      </c>
      <c r="O1583">
        <v>3300</v>
      </c>
      <c r="P1583" t="s">
        <v>3971</v>
      </c>
      <c r="Q1583">
        <v>3300</v>
      </c>
      <c r="R1583" t="s">
        <v>3972</v>
      </c>
      <c r="S1583">
        <v>3300</v>
      </c>
      <c r="T1583" s="7" t="str">
        <f t="shared" si="39"/>
        <v>hp_74223300;atk_9516800;hit_500000;miss_3300;cirt_3300;cirtSub_3300</v>
      </c>
    </row>
    <row r="1584" spans="1:20" x14ac:dyDescent="0.15">
      <c r="A1584" s="16">
        <v>480392</v>
      </c>
      <c r="B1584" s="1" t="s">
        <v>5474</v>
      </c>
      <c r="C1584" s="1">
        <v>1</v>
      </c>
      <c r="D1584" s="1">
        <v>1</v>
      </c>
      <c r="E1584" s="2">
        <v>660</v>
      </c>
      <c r="F1584" s="14" t="s">
        <v>3967</v>
      </c>
      <c r="G1584">
        <v>55859554</v>
      </c>
      <c r="H1584">
        <f t="shared" si="38"/>
        <v>74516600</v>
      </c>
      <c r="I1584">
        <f t="shared" si="37"/>
        <v>0.8</v>
      </c>
      <c r="J1584" t="s">
        <v>3968</v>
      </c>
      <c r="K1584">
        <v>11996000</v>
      </c>
      <c r="L1584" t="s">
        <v>3969</v>
      </c>
      <c r="M1584">
        <v>500000</v>
      </c>
      <c r="N1584" t="s">
        <v>3970</v>
      </c>
      <c r="O1584">
        <v>3300</v>
      </c>
      <c r="P1584" t="s">
        <v>3971</v>
      </c>
      <c r="Q1584">
        <v>3300</v>
      </c>
      <c r="R1584" t="s">
        <v>3972</v>
      </c>
      <c r="S1584">
        <v>3300</v>
      </c>
      <c r="T1584" s="7" t="str">
        <f t="shared" si="39"/>
        <v>hp_74516600;atk_9596800;hit_500000;miss_3300;cirt_3300;cirtSub_3300</v>
      </c>
    </row>
    <row r="1585" spans="1:20" x14ac:dyDescent="0.15">
      <c r="A1585" s="16">
        <v>480393</v>
      </c>
      <c r="B1585" s="1" t="s">
        <v>5475</v>
      </c>
      <c r="C1585" s="1">
        <v>1</v>
      </c>
      <c r="D1585" s="1">
        <v>1</v>
      </c>
      <c r="E1585" s="2">
        <v>660</v>
      </c>
      <c r="F1585" s="14" t="s">
        <v>3967</v>
      </c>
      <c r="G1585">
        <v>56079474</v>
      </c>
      <c r="H1585">
        <f t="shared" si="38"/>
        <v>74810000</v>
      </c>
      <c r="I1585">
        <f t="shared" si="37"/>
        <v>0.8</v>
      </c>
      <c r="J1585" t="s">
        <v>3968</v>
      </c>
      <c r="K1585">
        <v>12096000</v>
      </c>
      <c r="L1585" t="s">
        <v>3969</v>
      </c>
      <c r="M1585">
        <v>500000</v>
      </c>
      <c r="N1585" t="s">
        <v>3970</v>
      </c>
      <c r="O1585">
        <v>3300</v>
      </c>
      <c r="P1585" t="s">
        <v>3971</v>
      </c>
      <c r="Q1585">
        <v>3300</v>
      </c>
      <c r="R1585" t="s">
        <v>3972</v>
      </c>
      <c r="S1585">
        <v>3300</v>
      </c>
      <c r="T1585" s="7" t="str">
        <f t="shared" si="39"/>
        <v>hp_74810000;atk_9676800;hit_500000;miss_3300;cirt_3300;cirtSub_3300</v>
      </c>
    </row>
    <row r="1586" spans="1:20" x14ac:dyDescent="0.15">
      <c r="A1586" s="16">
        <v>480394</v>
      </c>
      <c r="B1586" s="1" t="s">
        <v>5476</v>
      </c>
      <c r="C1586" s="1">
        <v>1</v>
      </c>
      <c r="D1586" s="1">
        <v>1</v>
      </c>
      <c r="E1586" s="2">
        <v>660</v>
      </c>
      <c r="F1586" s="14" t="s">
        <v>3967</v>
      </c>
      <c r="G1586">
        <v>56299394</v>
      </c>
      <c r="H1586">
        <f t="shared" si="38"/>
        <v>75103400</v>
      </c>
      <c r="I1586">
        <f t="shared" ref="I1586:I1587" si="40">MIN(I1577+0.02,0.8)</f>
        <v>0.8</v>
      </c>
      <c r="J1586" t="s">
        <v>3968</v>
      </c>
      <c r="K1586">
        <v>12196000</v>
      </c>
      <c r="L1586" t="s">
        <v>3969</v>
      </c>
      <c r="M1586">
        <v>500000</v>
      </c>
      <c r="N1586" t="s">
        <v>3970</v>
      </c>
      <c r="O1586">
        <v>3300</v>
      </c>
      <c r="P1586" t="s">
        <v>3971</v>
      </c>
      <c r="Q1586">
        <v>3300</v>
      </c>
      <c r="R1586" t="s">
        <v>3972</v>
      </c>
      <c r="S1586">
        <v>3300</v>
      </c>
      <c r="T1586" s="7" t="str">
        <f t="shared" si="39"/>
        <v>hp_75103400;atk_9756800;hit_500000;miss_3300;cirt_3300;cirtSub_3300</v>
      </c>
    </row>
    <row r="1587" spans="1:20" x14ac:dyDescent="0.15">
      <c r="A1587" s="16">
        <v>480395</v>
      </c>
      <c r="B1587" s="1" t="s">
        <v>5477</v>
      </c>
      <c r="C1587" s="1">
        <v>1</v>
      </c>
      <c r="D1587" s="1">
        <v>1</v>
      </c>
      <c r="E1587" s="2">
        <v>660</v>
      </c>
      <c r="F1587" s="14" t="s">
        <v>3967</v>
      </c>
      <c r="G1587">
        <v>56519315</v>
      </c>
      <c r="H1587">
        <f t="shared" si="38"/>
        <v>75396800</v>
      </c>
      <c r="I1587">
        <f t="shared" si="40"/>
        <v>0.8</v>
      </c>
      <c r="J1587" t="s">
        <v>3968</v>
      </c>
      <c r="K1587">
        <v>12296000</v>
      </c>
      <c r="L1587" t="s">
        <v>3969</v>
      </c>
      <c r="M1587">
        <v>500000</v>
      </c>
      <c r="N1587" t="s">
        <v>3970</v>
      </c>
      <c r="O1587">
        <v>3300</v>
      </c>
      <c r="P1587" t="s">
        <v>3971</v>
      </c>
      <c r="Q1587">
        <v>3300</v>
      </c>
      <c r="R1587" t="s">
        <v>3972</v>
      </c>
      <c r="S1587">
        <v>3300</v>
      </c>
      <c r="T1587" s="7" t="str">
        <f t="shared" si="39"/>
        <v>hp_75396800;atk_9836800;hit_500000;miss_3300;cirt_3300;cirtSub_3300</v>
      </c>
    </row>
  </sheetData>
  <autoFilter ref="A1:T1189"/>
  <phoneticPr fontId="11" type="noConversion"/>
  <conditionalFormatting sqref="F1192:F1587">
    <cfRule type="cellIs" dxfId="4" priority="1" stopIfTrue="1" operator="notEqual">
      <formula>INDIRECT("Dummy_for_Comparison1!"&amp;ADDRESS(ROW(),COLUMN()))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S219"/>
  <sheetViews>
    <sheetView workbookViewId="0">
      <selection activeCell="H2" sqref="H2"/>
    </sheetView>
  </sheetViews>
  <sheetFormatPr defaultRowHeight="13.5" x14ac:dyDescent="0.15"/>
  <cols>
    <col min="1" max="1" width="16.375" bestFit="1" customWidth="1"/>
  </cols>
  <sheetData>
    <row r="2" spans="1:19" x14ac:dyDescent="0.15">
      <c r="A2" s="1" t="s">
        <v>36</v>
      </c>
      <c r="B2" s="1">
        <v>1</v>
      </c>
      <c r="C2" s="1">
        <v>1</v>
      </c>
      <c r="D2" s="2">
        <v>100</v>
      </c>
      <c r="E2" s="14" t="s">
        <v>3967</v>
      </c>
      <c r="F2">
        <v>37500</v>
      </c>
      <c r="G2">
        <f>ROUND(F2*((1+D2)/100),-3)</f>
        <v>38000</v>
      </c>
      <c r="H2">
        <v>0.3</v>
      </c>
      <c r="I2" t="s">
        <v>3968</v>
      </c>
      <c r="J2">
        <v>75000</v>
      </c>
      <c r="K2" t="s">
        <v>3969</v>
      </c>
      <c r="L2">
        <v>500000</v>
      </c>
      <c r="M2" t="s">
        <v>3970</v>
      </c>
      <c r="N2">
        <v>50</v>
      </c>
      <c r="O2" t="s">
        <v>3971</v>
      </c>
      <c r="P2">
        <v>0</v>
      </c>
      <c r="Q2" t="s">
        <v>3972</v>
      </c>
      <c r="R2">
        <v>-3500</v>
      </c>
      <c r="S2" s="7" t="str">
        <f>E2&amp;"_"&amp;G2&amp;";"&amp;I2&amp;"_"&amp;INT(J2*H2)&amp;";"&amp;K2&amp;"_"&amp;L2&amp;";"&amp;M2&amp;"_"&amp;N2&amp;";"&amp;O2&amp;"_"&amp;P2&amp;";"&amp;Q2&amp;"_"&amp;R2</f>
        <v>hp_38000;atk_22500;hit_500000;miss_50;cirt_0;cirtSub_-3500</v>
      </c>
    </row>
    <row r="3" spans="1:19" x14ac:dyDescent="0.15">
      <c r="A3" s="1" t="s">
        <v>36</v>
      </c>
      <c r="B3" s="1">
        <v>1</v>
      </c>
      <c r="C3" s="1">
        <v>1</v>
      </c>
      <c r="D3" s="2">
        <v>100</v>
      </c>
      <c r="E3" s="14" t="s">
        <v>3967</v>
      </c>
      <c r="F3">
        <v>37500</v>
      </c>
      <c r="G3">
        <f t="shared" ref="G3:G66" si="0">ROUND(F3*((1+D3)/100),-3)</f>
        <v>38000</v>
      </c>
      <c r="H3">
        <v>0.3</v>
      </c>
      <c r="I3" t="s">
        <v>3968</v>
      </c>
      <c r="J3">
        <v>75000</v>
      </c>
      <c r="K3" t="s">
        <v>3969</v>
      </c>
      <c r="L3">
        <v>500000</v>
      </c>
      <c r="M3" t="s">
        <v>3970</v>
      </c>
      <c r="N3">
        <v>50</v>
      </c>
      <c r="O3" t="s">
        <v>3971</v>
      </c>
      <c r="P3">
        <v>0</v>
      </c>
      <c r="Q3" t="s">
        <v>3972</v>
      </c>
      <c r="R3">
        <v>-3500</v>
      </c>
      <c r="S3" s="7" t="str">
        <f t="shared" ref="S3:S66" si="1">E3&amp;"_"&amp;G3&amp;";"&amp;I3&amp;"_"&amp;INT(J3*H3)&amp;";"&amp;K3&amp;"_"&amp;L3&amp;";"&amp;M3&amp;"_"&amp;N3&amp;";"&amp;O3&amp;"_"&amp;P3&amp;";"&amp;Q3&amp;"_"&amp;R3</f>
        <v>hp_38000;atk_22500;hit_500000;miss_50;cirt_0;cirtSub_-3500</v>
      </c>
    </row>
    <row r="4" spans="1:19" x14ac:dyDescent="0.15">
      <c r="A4" s="1" t="s">
        <v>36</v>
      </c>
      <c r="B4" s="1">
        <v>1</v>
      </c>
      <c r="C4" s="1">
        <v>1</v>
      </c>
      <c r="D4" s="2">
        <v>100</v>
      </c>
      <c r="E4" s="14" t="s">
        <v>3967</v>
      </c>
      <c r="F4">
        <v>37500</v>
      </c>
      <c r="G4">
        <f t="shared" si="0"/>
        <v>38000</v>
      </c>
      <c r="H4">
        <v>0.3</v>
      </c>
      <c r="I4" t="s">
        <v>3968</v>
      </c>
      <c r="J4">
        <v>75000</v>
      </c>
      <c r="K4" t="s">
        <v>3969</v>
      </c>
      <c r="L4">
        <v>500000</v>
      </c>
      <c r="M4" t="s">
        <v>3970</v>
      </c>
      <c r="N4">
        <v>50</v>
      </c>
      <c r="O4" t="s">
        <v>3971</v>
      </c>
      <c r="P4">
        <v>0</v>
      </c>
      <c r="Q4" t="s">
        <v>3972</v>
      </c>
      <c r="R4">
        <v>-3500</v>
      </c>
      <c r="S4" s="7" t="str">
        <f t="shared" si="1"/>
        <v>hp_38000;atk_22500;hit_500000;miss_50;cirt_0;cirtSub_-3500</v>
      </c>
    </row>
    <row r="5" spans="1:19" x14ac:dyDescent="0.15">
      <c r="A5" s="1" t="s">
        <v>37</v>
      </c>
      <c r="B5" s="1">
        <v>1</v>
      </c>
      <c r="C5" s="1">
        <v>1</v>
      </c>
      <c r="D5" s="2">
        <v>110</v>
      </c>
      <c r="E5" s="14" t="s">
        <v>3967</v>
      </c>
      <c r="F5">
        <v>75000</v>
      </c>
      <c r="G5">
        <f t="shared" si="0"/>
        <v>83000</v>
      </c>
      <c r="H5">
        <f>MIN(H2+0.02,0.8)</f>
        <v>0.32</v>
      </c>
      <c r="I5" t="s">
        <v>3968</v>
      </c>
      <c r="J5">
        <v>150000</v>
      </c>
      <c r="K5" t="s">
        <v>3969</v>
      </c>
      <c r="L5">
        <v>500000</v>
      </c>
      <c r="M5" t="s">
        <v>3970</v>
      </c>
      <c r="N5">
        <v>55</v>
      </c>
      <c r="O5" t="s">
        <v>3971</v>
      </c>
      <c r="P5">
        <v>0</v>
      </c>
      <c r="Q5" t="s">
        <v>3972</v>
      </c>
      <c r="R5">
        <v>-3500</v>
      </c>
      <c r="S5" s="7" t="str">
        <f t="shared" si="1"/>
        <v>hp_83000;atk_48000;hit_500000;miss_55;cirt_0;cirtSub_-3500</v>
      </c>
    </row>
    <row r="6" spans="1:19" x14ac:dyDescent="0.15">
      <c r="A6" s="1" t="s">
        <v>37</v>
      </c>
      <c r="B6" s="1">
        <v>1</v>
      </c>
      <c r="C6" s="1">
        <v>1</v>
      </c>
      <c r="D6" s="2">
        <v>110</v>
      </c>
      <c r="E6" s="14" t="s">
        <v>3967</v>
      </c>
      <c r="F6">
        <v>75000</v>
      </c>
      <c r="G6">
        <f t="shared" si="0"/>
        <v>83000</v>
      </c>
      <c r="H6">
        <f t="shared" ref="H6:H69" si="2">MIN(H3+0.02,0.8)</f>
        <v>0.32</v>
      </c>
      <c r="I6" t="s">
        <v>3968</v>
      </c>
      <c r="J6">
        <v>150000</v>
      </c>
      <c r="K6" t="s">
        <v>3969</v>
      </c>
      <c r="L6">
        <v>500000</v>
      </c>
      <c r="M6" t="s">
        <v>3970</v>
      </c>
      <c r="N6">
        <v>55</v>
      </c>
      <c r="O6" t="s">
        <v>3971</v>
      </c>
      <c r="P6">
        <v>0</v>
      </c>
      <c r="Q6" t="s">
        <v>3972</v>
      </c>
      <c r="R6">
        <v>-3500</v>
      </c>
      <c r="S6" s="7" t="str">
        <f t="shared" si="1"/>
        <v>hp_83000;atk_48000;hit_500000;miss_55;cirt_0;cirtSub_-3500</v>
      </c>
    </row>
    <row r="7" spans="1:19" x14ac:dyDescent="0.15">
      <c r="A7" s="1" t="s">
        <v>37</v>
      </c>
      <c r="B7" s="1">
        <v>1</v>
      </c>
      <c r="C7" s="1">
        <v>1</v>
      </c>
      <c r="D7" s="2">
        <v>110</v>
      </c>
      <c r="E7" s="14" t="s">
        <v>3967</v>
      </c>
      <c r="F7">
        <v>75000</v>
      </c>
      <c r="G7">
        <f t="shared" si="0"/>
        <v>83000</v>
      </c>
      <c r="H7">
        <f t="shared" si="2"/>
        <v>0.32</v>
      </c>
      <c r="I7" t="s">
        <v>3968</v>
      </c>
      <c r="J7">
        <v>150000</v>
      </c>
      <c r="K7" t="s">
        <v>3969</v>
      </c>
      <c r="L7">
        <v>500000</v>
      </c>
      <c r="M7" t="s">
        <v>3970</v>
      </c>
      <c r="N7">
        <v>55</v>
      </c>
      <c r="O7" t="s">
        <v>3971</v>
      </c>
      <c r="P7">
        <v>0</v>
      </c>
      <c r="Q7" t="s">
        <v>3972</v>
      </c>
      <c r="R7">
        <v>-3500</v>
      </c>
      <c r="S7" s="7" t="str">
        <f t="shared" si="1"/>
        <v>hp_83000;atk_48000;hit_500000;miss_55;cirt_0;cirtSub_-3500</v>
      </c>
    </row>
    <row r="8" spans="1:19" x14ac:dyDescent="0.15">
      <c r="A8" s="1" t="s">
        <v>38</v>
      </c>
      <c r="B8" s="1">
        <v>1</v>
      </c>
      <c r="C8" s="1">
        <v>1</v>
      </c>
      <c r="D8" s="2">
        <v>120</v>
      </c>
      <c r="E8" s="14" t="s">
        <v>3967</v>
      </c>
      <c r="F8">
        <v>112500</v>
      </c>
      <c r="G8">
        <f t="shared" si="0"/>
        <v>136000</v>
      </c>
      <c r="H8">
        <f t="shared" si="2"/>
        <v>0.34</v>
      </c>
      <c r="I8" t="s">
        <v>3968</v>
      </c>
      <c r="J8">
        <v>225000</v>
      </c>
      <c r="K8" t="s">
        <v>3969</v>
      </c>
      <c r="L8">
        <v>500000</v>
      </c>
      <c r="M8" t="s">
        <v>3970</v>
      </c>
      <c r="N8">
        <v>60</v>
      </c>
      <c r="O8" t="s">
        <v>3971</v>
      </c>
      <c r="P8">
        <v>0</v>
      </c>
      <c r="Q8" t="s">
        <v>3972</v>
      </c>
      <c r="R8">
        <v>-3500</v>
      </c>
      <c r="S8" s="7" t="str">
        <f t="shared" si="1"/>
        <v>hp_136000;atk_76500;hit_500000;miss_60;cirt_0;cirtSub_-3500</v>
      </c>
    </row>
    <row r="9" spans="1:19" x14ac:dyDescent="0.15">
      <c r="A9" s="1" t="s">
        <v>38</v>
      </c>
      <c r="B9" s="1">
        <v>1</v>
      </c>
      <c r="C9" s="1">
        <v>1</v>
      </c>
      <c r="D9" s="2">
        <v>120</v>
      </c>
      <c r="E9" s="14" t="s">
        <v>3967</v>
      </c>
      <c r="F9">
        <v>112500</v>
      </c>
      <c r="G9">
        <f t="shared" si="0"/>
        <v>136000</v>
      </c>
      <c r="H9">
        <f t="shared" si="2"/>
        <v>0.34</v>
      </c>
      <c r="I9" t="s">
        <v>3968</v>
      </c>
      <c r="J9">
        <v>225000</v>
      </c>
      <c r="K9" t="s">
        <v>3969</v>
      </c>
      <c r="L9">
        <v>500000</v>
      </c>
      <c r="M9" t="s">
        <v>3970</v>
      </c>
      <c r="N9">
        <v>60</v>
      </c>
      <c r="O9" t="s">
        <v>3971</v>
      </c>
      <c r="P9">
        <v>0</v>
      </c>
      <c r="Q9" t="s">
        <v>3972</v>
      </c>
      <c r="R9">
        <v>-3500</v>
      </c>
      <c r="S9" s="7" t="str">
        <f t="shared" si="1"/>
        <v>hp_136000;atk_76500;hit_500000;miss_60;cirt_0;cirtSub_-3500</v>
      </c>
    </row>
    <row r="10" spans="1:19" x14ac:dyDescent="0.15">
      <c r="A10" s="1" t="s">
        <v>38</v>
      </c>
      <c r="B10" s="1">
        <v>1</v>
      </c>
      <c r="C10" s="1">
        <v>1</v>
      </c>
      <c r="D10" s="2">
        <v>120</v>
      </c>
      <c r="E10" s="14" t="s">
        <v>3967</v>
      </c>
      <c r="F10">
        <v>112500</v>
      </c>
      <c r="G10">
        <f t="shared" si="0"/>
        <v>136000</v>
      </c>
      <c r="H10">
        <f t="shared" si="2"/>
        <v>0.34</v>
      </c>
      <c r="I10" t="s">
        <v>3968</v>
      </c>
      <c r="J10">
        <v>225000</v>
      </c>
      <c r="K10" t="s">
        <v>3969</v>
      </c>
      <c r="L10">
        <v>500000</v>
      </c>
      <c r="M10" t="s">
        <v>3970</v>
      </c>
      <c r="N10">
        <v>60</v>
      </c>
      <c r="O10" t="s">
        <v>3971</v>
      </c>
      <c r="P10">
        <v>0</v>
      </c>
      <c r="Q10" t="s">
        <v>3972</v>
      </c>
      <c r="R10">
        <v>-3500</v>
      </c>
      <c r="S10" s="7" t="str">
        <f t="shared" si="1"/>
        <v>hp_136000;atk_76500;hit_500000;miss_60;cirt_0;cirtSub_-3500</v>
      </c>
    </row>
    <row r="11" spans="1:19" x14ac:dyDescent="0.15">
      <c r="A11" s="1" t="s">
        <v>39</v>
      </c>
      <c r="B11" s="1">
        <v>1</v>
      </c>
      <c r="C11" s="1">
        <v>1</v>
      </c>
      <c r="D11" s="2">
        <v>130</v>
      </c>
      <c r="E11" s="14" t="s">
        <v>3967</v>
      </c>
      <c r="F11">
        <v>150000</v>
      </c>
      <c r="G11">
        <f t="shared" si="0"/>
        <v>197000</v>
      </c>
      <c r="H11">
        <f t="shared" si="2"/>
        <v>0.36000000000000004</v>
      </c>
      <c r="I11" t="s">
        <v>3968</v>
      </c>
      <c r="J11">
        <v>300000</v>
      </c>
      <c r="K11" t="s">
        <v>3969</v>
      </c>
      <c r="L11">
        <v>500000</v>
      </c>
      <c r="M11" t="s">
        <v>3970</v>
      </c>
      <c r="N11">
        <v>65</v>
      </c>
      <c r="O11" t="s">
        <v>3971</v>
      </c>
      <c r="P11">
        <v>0</v>
      </c>
      <c r="Q11" t="s">
        <v>3972</v>
      </c>
      <c r="R11">
        <v>-3500</v>
      </c>
      <c r="S11" s="7" t="str">
        <f t="shared" si="1"/>
        <v>hp_197000;atk_108000;hit_500000;miss_65;cirt_0;cirtSub_-3500</v>
      </c>
    </row>
    <row r="12" spans="1:19" x14ac:dyDescent="0.15">
      <c r="A12" s="1" t="s">
        <v>39</v>
      </c>
      <c r="B12" s="1">
        <v>1</v>
      </c>
      <c r="C12" s="1">
        <v>1</v>
      </c>
      <c r="D12" s="2">
        <v>130</v>
      </c>
      <c r="E12" s="14" t="s">
        <v>3967</v>
      </c>
      <c r="F12">
        <v>150000</v>
      </c>
      <c r="G12">
        <f t="shared" si="0"/>
        <v>197000</v>
      </c>
      <c r="H12">
        <f t="shared" si="2"/>
        <v>0.36000000000000004</v>
      </c>
      <c r="I12" t="s">
        <v>3968</v>
      </c>
      <c r="J12">
        <v>300000</v>
      </c>
      <c r="K12" t="s">
        <v>3969</v>
      </c>
      <c r="L12">
        <v>500000</v>
      </c>
      <c r="M12" t="s">
        <v>3970</v>
      </c>
      <c r="N12">
        <v>65</v>
      </c>
      <c r="O12" t="s">
        <v>3971</v>
      </c>
      <c r="P12">
        <v>0</v>
      </c>
      <c r="Q12" t="s">
        <v>3972</v>
      </c>
      <c r="R12">
        <v>-3500</v>
      </c>
      <c r="S12" s="7" t="str">
        <f t="shared" si="1"/>
        <v>hp_197000;atk_108000;hit_500000;miss_65;cirt_0;cirtSub_-3500</v>
      </c>
    </row>
    <row r="13" spans="1:19" x14ac:dyDescent="0.15">
      <c r="A13" s="1" t="s">
        <v>39</v>
      </c>
      <c r="B13" s="1">
        <v>1</v>
      </c>
      <c r="C13" s="1">
        <v>1</v>
      </c>
      <c r="D13" s="2">
        <v>130</v>
      </c>
      <c r="E13" s="14" t="s">
        <v>3967</v>
      </c>
      <c r="F13">
        <v>150000</v>
      </c>
      <c r="G13">
        <f t="shared" si="0"/>
        <v>197000</v>
      </c>
      <c r="H13">
        <f t="shared" si="2"/>
        <v>0.36000000000000004</v>
      </c>
      <c r="I13" t="s">
        <v>3968</v>
      </c>
      <c r="J13">
        <v>300000</v>
      </c>
      <c r="K13" t="s">
        <v>3969</v>
      </c>
      <c r="L13">
        <v>500000</v>
      </c>
      <c r="M13" t="s">
        <v>3970</v>
      </c>
      <c r="N13">
        <v>65</v>
      </c>
      <c r="O13" t="s">
        <v>3971</v>
      </c>
      <c r="P13">
        <v>0</v>
      </c>
      <c r="Q13" t="s">
        <v>3972</v>
      </c>
      <c r="R13">
        <v>-3500</v>
      </c>
      <c r="S13" s="7" t="str">
        <f t="shared" si="1"/>
        <v>hp_197000;atk_108000;hit_500000;miss_65;cirt_0;cirtSub_-3500</v>
      </c>
    </row>
    <row r="14" spans="1:19" x14ac:dyDescent="0.15">
      <c r="A14" s="1" t="s">
        <v>40</v>
      </c>
      <c r="B14" s="1">
        <v>1</v>
      </c>
      <c r="C14" s="1">
        <v>1</v>
      </c>
      <c r="D14" s="2">
        <v>140</v>
      </c>
      <c r="E14" s="14" t="s">
        <v>3967</v>
      </c>
      <c r="F14">
        <v>187500</v>
      </c>
      <c r="G14">
        <f t="shared" si="0"/>
        <v>264000</v>
      </c>
      <c r="H14">
        <f t="shared" si="2"/>
        <v>0.38000000000000006</v>
      </c>
      <c r="I14" t="s">
        <v>3968</v>
      </c>
      <c r="J14">
        <v>375000</v>
      </c>
      <c r="K14" t="s">
        <v>3969</v>
      </c>
      <c r="L14">
        <v>500000</v>
      </c>
      <c r="M14" t="s">
        <v>3970</v>
      </c>
      <c r="N14">
        <v>70</v>
      </c>
      <c r="O14" t="s">
        <v>3971</v>
      </c>
      <c r="P14">
        <v>0</v>
      </c>
      <c r="Q14" t="s">
        <v>3972</v>
      </c>
      <c r="R14">
        <v>-3500</v>
      </c>
      <c r="S14" s="7" t="str">
        <f t="shared" si="1"/>
        <v>hp_264000;atk_142500;hit_500000;miss_70;cirt_0;cirtSub_-3500</v>
      </c>
    </row>
    <row r="15" spans="1:19" x14ac:dyDescent="0.15">
      <c r="A15" s="1" t="s">
        <v>40</v>
      </c>
      <c r="B15" s="1">
        <v>1</v>
      </c>
      <c r="C15" s="1">
        <v>1</v>
      </c>
      <c r="D15" s="2">
        <v>140</v>
      </c>
      <c r="E15" s="14" t="s">
        <v>3967</v>
      </c>
      <c r="F15">
        <v>187500</v>
      </c>
      <c r="G15">
        <f t="shared" si="0"/>
        <v>264000</v>
      </c>
      <c r="H15">
        <f t="shared" si="2"/>
        <v>0.38000000000000006</v>
      </c>
      <c r="I15" t="s">
        <v>3968</v>
      </c>
      <c r="J15">
        <v>375000</v>
      </c>
      <c r="K15" t="s">
        <v>3969</v>
      </c>
      <c r="L15">
        <v>500000</v>
      </c>
      <c r="M15" t="s">
        <v>3970</v>
      </c>
      <c r="N15">
        <v>70</v>
      </c>
      <c r="O15" t="s">
        <v>3971</v>
      </c>
      <c r="P15">
        <v>0</v>
      </c>
      <c r="Q15" t="s">
        <v>3972</v>
      </c>
      <c r="R15">
        <v>-3500</v>
      </c>
      <c r="S15" s="7" t="str">
        <f t="shared" si="1"/>
        <v>hp_264000;atk_142500;hit_500000;miss_70;cirt_0;cirtSub_-3500</v>
      </c>
    </row>
    <row r="16" spans="1:19" x14ac:dyDescent="0.15">
      <c r="A16" s="1" t="s">
        <v>40</v>
      </c>
      <c r="B16" s="1">
        <v>1</v>
      </c>
      <c r="C16" s="1">
        <v>1</v>
      </c>
      <c r="D16" s="2">
        <v>140</v>
      </c>
      <c r="E16" s="14" t="s">
        <v>3967</v>
      </c>
      <c r="F16">
        <v>187500</v>
      </c>
      <c r="G16">
        <f t="shared" si="0"/>
        <v>264000</v>
      </c>
      <c r="H16">
        <f t="shared" si="2"/>
        <v>0.38000000000000006</v>
      </c>
      <c r="I16" t="s">
        <v>3968</v>
      </c>
      <c r="J16">
        <v>375000</v>
      </c>
      <c r="K16" t="s">
        <v>3969</v>
      </c>
      <c r="L16">
        <v>500000</v>
      </c>
      <c r="M16" t="s">
        <v>3970</v>
      </c>
      <c r="N16">
        <v>70</v>
      </c>
      <c r="O16" t="s">
        <v>3971</v>
      </c>
      <c r="P16">
        <v>0</v>
      </c>
      <c r="Q16" t="s">
        <v>3972</v>
      </c>
      <c r="R16">
        <v>-3500</v>
      </c>
      <c r="S16" s="7" t="str">
        <f t="shared" si="1"/>
        <v>hp_264000;atk_142500;hit_500000;miss_70;cirt_0;cirtSub_-3500</v>
      </c>
    </row>
    <row r="17" spans="1:19" x14ac:dyDescent="0.15">
      <c r="A17" s="1" t="s">
        <v>41</v>
      </c>
      <c r="B17" s="1">
        <v>1</v>
      </c>
      <c r="C17" s="1">
        <v>1</v>
      </c>
      <c r="D17" s="2">
        <v>150</v>
      </c>
      <c r="E17" s="14" t="s">
        <v>3967</v>
      </c>
      <c r="F17">
        <v>225000</v>
      </c>
      <c r="G17">
        <f t="shared" si="0"/>
        <v>340000</v>
      </c>
      <c r="H17">
        <f t="shared" si="2"/>
        <v>0.40000000000000008</v>
      </c>
      <c r="I17" t="s">
        <v>3968</v>
      </c>
      <c r="J17">
        <v>450000</v>
      </c>
      <c r="K17" t="s">
        <v>3969</v>
      </c>
      <c r="L17">
        <v>500000</v>
      </c>
      <c r="M17" t="s">
        <v>3970</v>
      </c>
      <c r="N17">
        <v>75</v>
      </c>
      <c r="O17" t="s">
        <v>3971</v>
      </c>
      <c r="P17">
        <v>0</v>
      </c>
      <c r="Q17" t="s">
        <v>3972</v>
      </c>
      <c r="R17">
        <v>-3500</v>
      </c>
      <c r="S17" s="7" t="str">
        <f t="shared" si="1"/>
        <v>hp_340000;atk_180000;hit_500000;miss_75;cirt_0;cirtSub_-3500</v>
      </c>
    </row>
    <row r="18" spans="1:19" x14ac:dyDescent="0.15">
      <c r="A18" s="1" t="s">
        <v>41</v>
      </c>
      <c r="B18" s="1">
        <v>1</v>
      </c>
      <c r="C18" s="1">
        <v>1</v>
      </c>
      <c r="D18" s="2">
        <v>150</v>
      </c>
      <c r="E18" s="14" t="s">
        <v>3967</v>
      </c>
      <c r="F18">
        <v>225000</v>
      </c>
      <c r="G18">
        <f t="shared" si="0"/>
        <v>340000</v>
      </c>
      <c r="H18">
        <f t="shared" si="2"/>
        <v>0.40000000000000008</v>
      </c>
      <c r="I18" t="s">
        <v>3968</v>
      </c>
      <c r="J18">
        <v>450000</v>
      </c>
      <c r="K18" t="s">
        <v>3969</v>
      </c>
      <c r="L18">
        <v>500000</v>
      </c>
      <c r="M18" t="s">
        <v>3970</v>
      </c>
      <c r="N18">
        <v>75</v>
      </c>
      <c r="O18" t="s">
        <v>3971</v>
      </c>
      <c r="P18">
        <v>0</v>
      </c>
      <c r="Q18" t="s">
        <v>3972</v>
      </c>
      <c r="R18">
        <v>-3500</v>
      </c>
      <c r="S18" s="7" t="str">
        <f t="shared" si="1"/>
        <v>hp_340000;atk_180000;hit_500000;miss_75;cirt_0;cirtSub_-3500</v>
      </c>
    </row>
    <row r="19" spans="1:19" x14ac:dyDescent="0.15">
      <c r="A19" s="1" t="s">
        <v>41</v>
      </c>
      <c r="B19" s="1">
        <v>1</v>
      </c>
      <c r="C19" s="1">
        <v>1</v>
      </c>
      <c r="D19" s="2">
        <v>150</v>
      </c>
      <c r="E19" s="14" t="s">
        <v>3967</v>
      </c>
      <c r="F19">
        <v>225000</v>
      </c>
      <c r="G19">
        <f t="shared" si="0"/>
        <v>340000</v>
      </c>
      <c r="H19">
        <f t="shared" si="2"/>
        <v>0.40000000000000008</v>
      </c>
      <c r="I19" t="s">
        <v>3968</v>
      </c>
      <c r="J19">
        <v>450000</v>
      </c>
      <c r="K19" t="s">
        <v>3969</v>
      </c>
      <c r="L19">
        <v>500000</v>
      </c>
      <c r="M19" t="s">
        <v>3970</v>
      </c>
      <c r="N19">
        <v>75</v>
      </c>
      <c r="O19" t="s">
        <v>3971</v>
      </c>
      <c r="P19">
        <v>0</v>
      </c>
      <c r="Q19" t="s">
        <v>3972</v>
      </c>
      <c r="R19">
        <v>-3500</v>
      </c>
      <c r="S19" s="7" t="str">
        <f t="shared" si="1"/>
        <v>hp_340000;atk_180000;hit_500000;miss_75;cirt_0;cirtSub_-3500</v>
      </c>
    </row>
    <row r="20" spans="1:19" x14ac:dyDescent="0.15">
      <c r="A20" s="1" t="s">
        <v>42</v>
      </c>
      <c r="B20" s="1">
        <v>1</v>
      </c>
      <c r="C20" s="1">
        <v>1</v>
      </c>
      <c r="D20" s="2">
        <v>160</v>
      </c>
      <c r="E20" s="14" t="s">
        <v>3967</v>
      </c>
      <c r="F20">
        <v>275000</v>
      </c>
      <c r="G20">
        <f t="shared" si="0"/>
        <v>443000</v>
      </c>
      <c r="H20">
        <f t="shared" si="2"/>
        <v>0.4200000000000001</v>
      </c>
      <c r="I20" t="s">
        <v>3968</v>
      </c>
      <c r="J20">
        <v>550000</v>
      </c>
      <c r="K20" t="s">
        <v>3969</v>
      </c>
      <c r="L20">
        <v>500000</v>
      </c>
      <c r="M20" t="s">
        <v>3970</v>
      </c>
      <c r="N20">
        <v>80</v>
      </c>
      <c r="O20" t="s">
        <v>3971</v>
      </c>
      <c r="P20">
        <v>0</v>
      </c>
      <c r="Q20" t="s">
        <v>3972</v>
      </c>
      <c r="R20">
        <v>-3500</v>
      </c>
      <c r="S20" s="7" t="str">
        <f t="shared" si="1"/>
        <v>hp_443000;atk_231000;hit_500000;miss_80;cirt_0;cirtSub_-3500</v>
      </c>
    </row>
    <row r="21" spans="1:19" x14ac:dyDescent="0.15">
      <c r="A21" s="1" t="s">
        <v>42</v>
      </c>
      <c r="B21" s="1">
        <v>1</v>
      </c>
      <c r="C21" s="1">
        <v>1</v>
      </c>
      <c r="D21" s="2">
        <v>160</v>
      </c>
      <c r="E21" s="14" t="s">
        <v>3967</v>
      </c>
      <c r="F21">
        <v>275000</v>
      </c>
      <c r="G21">
        <f t="shared" si="0"/>
        <v>443000</v>
      </c>
      <c r="H21">
        <f t="shared" si="2"/>
        <v>0.4200000000000001</v>
      </c>
      <c r="I21" t="s">
        <v>3968</v>
      </c>
      <c r="J21">
        <v>550000</v>
      </c>
      <c r="K21" t="s">
        <v>3969</v>
      </c>
      <c r="L21">
        <v>500000</v>
      </c>
      <c r="M21" t="s">
        <v>3970</v>
      </c>
      <c r="N21">
        <v>80</v>
      </c>
      <c r="O21" t="s">
        <v>3971</v>
      </c>
      <c r="P21">
        <v>0</v>
      </c>
      <c r="Q21" t="s">
        <v>3972</v>
      </c>
      <c r="R21">
        <v>-3500</v>
      </c>
      <c r="S21" s="7" t="str">
        <f t="shared" si="1"/>
        <v>hp_443000;atk_231000;hit_500000;miss_80;cirt_0;cirtSub_-3500</v>
      </c>
    </row>
    <row r="22" spans="1:19" x14ac:dyDescent="0.15">
      <c r="A22" s="1" t="s">
        <v>42</v>
      </c>
      <c r="B22" s="1">
        <v>1</v>
      </c>
      <c r="C22" s="1">
        <v>1</v>
      </c>
      <c r="D22" s="2">
        <v>160</v>
      </c>
      <c r="E22" s="14" t="s">
        <v>3967</v>
      </c>
      <c r="F22">
        <v>275000</v>
      </c>
      <c r="G22">
        <f t="shared" si="0"/>
        <v>443000</v>
      </c>
      <c r="H22">
        <f t="shared" si="2"/>
        <v>0.4200000000000001</v>
      </c>
      <c r="I22" t="s">
        <v>3968</v>
      </c>
      <c r="J22">
        <v>550000</v>
      </c>
      <c r="K22" t="s">
        <v>3969</v>
      </c>
      <c r="L22">
        <v>500000</v>
      </c>
      <c r="M22" t="s">
        <v>3970</v>
      </c>
      <c r="N22">
        <v>80</v>
      </c>
      <c r="O22" t="s">
        <v>3971</v>
      </c>
      <c r="P22">
        <v>0</v>
      </c>
      <c r="Q22" t="s">
        <v>3972</v>
      </c>
      <c r="R22">
        <v>-3500</v>
      </c>
      <c r="S22" s="7" t="str">
        <f t="shared" si="1"/>
        <v>hp_443000;atk_231000;hit_500000;miss_80;cirt_0;cirtSub_-3500</v>
      </c>
    </row>
    <row r="23" spans="1:19" x14ac:dyDescent="0.15">
      <c r="A23" s="1" t="s">
        <v>43</v>
      </c>
      <c r="B23" s="1">
        <v>1</v>
      </c>
      <c r="C23" s="1">
        <v>1</v>
      </c>
      <c r="D23" s="2">
        <v>170</v>
      </c>
      <c r="E23" s="14" t="s">
        <v>3967</v>
      </c>
      <c r="F23">
        <v>325000</v>
      </c>
      <c r="G23">
        <f t="shared" si="0"/>
        <v>556000</v>
      </c>
      <c r="H23">
        <f t="shared" si="2"/>
        <v>0.44000000000000011</v>
      </c>
      <c r="I23" t="s">
        <v>3968</v>
      </c>
      <c r="J23">
        <v>650000</v>
      </c>
      <c r="K23" t="s">
        <v>3969</v>
      </c>
      <c r="L23">
        <v>500000</v>
      </c>
      <c r="M23" t="s">
        <v>3970</v>
      </c>
      <c r="N23">
        <v>85</v>
      </c>
      <c r="O23" t="s">
        <v>3971</v>
      </c>
      <c r="P23">
        <v>0</v>
      </c>
      <c r="Q23" t="s">
        <v>3972</v>
      </c>
      <c r="R23">
        <v>-3500</v>
      </c>
      <c r="S23" s="7" t="str">
        <f t="shared" si="1"/>
        <v>hp_556000;atk_286000;hit_500000;miss_85;cirt_0;cirtSub_-3500</v>
      </c>
    </row>
    <row r="24" spans="1:19" x14ac:dyDescent="0.15">
      <c r="A24" s="1" t="s">
        <v>43</v>
      </c>
      <c r="B24" s="1">
        <v>1</v>
      </c>
      <c r="C24" s="1">
        <v>1</v>
      </c>
      <c r="D24" s="2">
        <v>170</v>
      </c>
      <c r="E24" s="14" t="s">
        <v>3967</v>
      </c>
      <c r="F24">
        <v>325000</v>
      </c>
      <c r="G24">
        <f t="shared" si="0"/>
        <v>556000</v>
      </c>
      <c r="H24">
        <f t="shared" si="2"/>
        <v>0.44000000000000011</v>
      </c>
      <c r="I24" t="s">
        <v>3968</v>
      </c>
      <c r="J24">
        <v>650000</v>
      </c>
      <c r="K24" t="s">
        <v>3969</v>
      </c>
      <c r="L24">
        <v>500000</v>
      </c>
      <c r="M24" t="s">
        <v>3970</v>
      </c>
      <c r="N24">
        <v>85</v>
      </c>
      <c r="O24" t="s">
        <v>3971</v>
      </c>
      <c r="P24">
        <v>0</v>
      </c>
      <c r="Q24" t="s">
        <v>3972</v>
      </c>
      <c r="R24">
        <v>-3500</v>
      </c>
      <c r="S24" s="7" t="str">
        <f t="shared" si="1"/>
        <v>hp_556000;atk_286000;hit_500000;miss_85;cirt_0;cirtSub_-3500</v>
      </c>
    </row>
    <row r="25" spans="1:19" x14ac:dyDescent="0.15">
      <c r="A25" s="1" t="s">
        <v>43</v>
      </c>
      <c r="B25" s="1">
        <v>1</v>
      </c>
      <c r="C25" s="1">
        <v>1</v>
      </c>
      <c r="D25" s="2">
        <v>170</v>
      </c>
      <c r="E25" s="14" t="s">
        <v>3967</v>
      </c>
      <c r="F25">
        <v>325000</v>
      </c>
      <c r="G25">
        <f t="shared" si="0"/>
        <v>556000</v>
      </c>
      <c r="H25">
        <f t="shared" si="2"/>
        <v>0.44000000000000011</v>
      </c>
      <c r="I25" t="s">
        <v>3968</v>
      </c>
      <c r="J25">
        <v>650000</v>
      </c>
      <c r="K25" t="s">
        <v>3969</v>
      </c>
      <c r="L25">
        <v>500000</v>
      </c>
      <c r="M25" t="s">
        <v>3970</v>
      </c>
      <c r="N25">
        <v>85</v>
      </c>
      <c r="O25" t="s">
        <v>3971</v>
      </c>
      <c r="P25">
        <v>0</v>
      </c>
      <c r="Q25" t="s">
        <v>3972</v>
      </c>
      <c r="R25">
        <v>-3500</v>
      </c>
      <c r="S25" s="7" t="str">
        <f t="shared" si="1"/>
        <v>hp_556000;atk_286000;hit_500000;miss_85;cirt_0;cirtSub_-3500</v>
      </c>
    </row>
    <row r="26" spans="1:19" x14ac:dyDescent="0.15">
      <c r="A26" s="1" t="s">
        <v>44</v>
      </c>
      <c r="B26" s="1">
        <v>1</v>
      </c>
      <c r="C26" s="1">
        <v>1</v>
      </c>
      <c r="D26" s="2">
        <v>180</v>
      </c>
      <c r="E26" s="14" t="s">
        <v>3967</v>
      </c>
      <c r="F26">
        <v>375000</v>
      </c>
      <c r="G26">
        <f t="shared" si="0"/>
        <v>679000</v>
      </c>
      <c r="H26">
        <f t="shared" si="2"/>
        <v>0.46000000000000013</v>
      </c>
      <c r="I26" t="s">
        <v>3968</v>
      </c>
      <c r="J26">
        <v>750000</v>
      </c>
      <c r="K26" t="s">
        <v>3969</v>
      </c>
      <c r="L26">
        <v>500000</v>
      </c>
      <c r="M26" t="s">
        <v>3970</v>
      </c>
      <c r="N26">
        <v>90</v>
      </c>
      <c r="O26" t="s">
        <v>3971</v>
      </c>
      <c r="P26">
        <v>0</v>
      </c>
      <c r="Q26" t="s">
        <v>3972</v>
      </c>
      <c r="R26">
        <v>-3500</v>
      </c>
      <c r="S26" s="7" t="str">
        <f t="shared" si="1"/>
        <v>hp_679000;atk_345000;hit_500000;miss_90;cirt_0;cirtSub_-3500</v>
      </c>
    </row>
    <row r="27" spans="1:19" x14ac:dyDescent="0.15">
      <c r="A27" s="1" t="s">
        <v>44</v>
      </c>
      <c r="B27" s="1">
        <v>1</v>
      </c>
      <c r="C27" s="1">
        <v>1</v>
      </c>
      <c r="D27" s="2">
        <v>180</v>
      </c>
      <c r="E27" s="14" t="s">
        <v>3967</v>
      </c>
      <c r="F27">
        <v>375000</v>
      </c>
      <c r="G27">
        <f t="shared" si="0"/>
        <v>679000</v>
      </c>
      <c r="H27">
        <f t="shared" si="2"/>
        <v>0.46000000000000013</v>
      </c>
      <c r="I27" t="s">
        <v>3968</v>
      </c>
      <c r="J27">
        <v>750000</v>
      </c>
      <c r="K27" t="s">
        <v>3969</v>
      </c>
      <c r="L27">
        <v>500000</v>
      </c>
      <c r="M27" t="s">
        <v>3970</v>
      </c>
      <c r="N27">
        <v>90</v>
      </c>
      <c r="O27" t="s">
        <v>3971</v>
      </c>
      <c r="P27">
        <v>0</v>
      </c>
      <c r="Q27" t="s">
        <v>3972</v>
      </c>
      <c r="R27">
        <v>-3500</v>
      </c>
      <c r="S27" s="7" t="str">
        <f t="shared" si="1"/>
        <v>hp_679000;atk_345000;hit_500000;miss_90;cirt_0;cirtSub_-3500</v>
      </c>
    </row>
    <row r="28" spans="1:19" x14ac:dyDescent="0.15">
      <c r="A28" s="1" t="s">
        <v>44</v>
      </c>
      <c r="B28" s="1">
        <v>1</v>
      </c>
      <c r="C28" s="1">
        <v>1</v>
      </c>
      <c r="D28" s="2">
        <v>180</v>
      </c>
      <c r="E28" s="14" t="s">
        <v>3967</v>
      </c>
      <c r="F28">
        <v>375000</v>
      </c>
      <c r="G28">
        <f t="shared" si="0"/>
        <v>679000</v>
      </c>
      <c r="H28">
        <f t="shared" si="2"/>
        <v>0.46000000000000013</v>
      </c>
      <c r="I28" t="s">
        <v>3968</v>
      </c>
      <c r="J28">
        <v>750000</v>
      </c>
      <c r="K28" t="s">
        <v>3969</v>
      </c>
      <c r="L28">
        <v>500000</v>
      </c>
      <c r="M28" t="s">
        <v>3970</v>
      </c>
      <c r="N28">
        <v>90</v>
      </c>
      <c r="O28" t="s">
        <v>3971</v>
      </c>
      <c r="P28">
        <v>0</v>
      </c>
      <c r="Q28" t="s">
        <v>3972</v>
      </c>
      <c r="R28">
        <v>-3500</v>
      </c>
      <c r="S28" s="7" t="str">
        <f t="shared" si="1"/>
        <v>hp_679000;atk_345000;hit_500000;miss_90;cirt_0;cirtSub_-3500</v>
      </c>
    </row>
    <row r="29" spans="1:19" x14ac:dyDescent="0.15">
      <c r="A29" s="1" t="s">
        <v>45</v>
      </c>
      <c r="B29" s="1">
        <v>1</v>
      </c>
      <c r="C29" s="1">
        <v>1</v>
      </c>
      <c r="D29" s="2">
        <v>190</v>
      </c>
      <c r="E29" s="14" t="s">
        <v>3967</v>
      </c>
      <c r="F29">
        <v>425000</v>
      </c>
      <c r="G29">
        <f t="shared" si="0"/>
        <v>812000</v>
      </c>
      <c r="H29">
        <f t="shared" si="2"/>
        <v>0.48000000000000015</v>
      </c>
      <c r="I29" t="s">
        <v>3968</v>
      </c>
      <c r="J29">
        <v>850000</v>
      </c>
      <c r="K29" t="s">
        <v>3969</v>
      </c>
      <c r="L29">
        <v>500000</v>
      </c>
      <c r="M29" t="s">
        <v>3970</v>
      </c>
      <c r="N29">
        <v>95</v>
      </c>
      <c r="O29" t="s">
        <v>3971</v>
      </c>
      <c r="P29">
        <v>0</v>
      </c>
      <c r="Q29" t="s">
        <v>3972</v>
      </c>
      <c r="R29">
        <v>-3500</v>
      </c>
      <c r="S29" s="7" t="str">
        <f t="shared" si="1"/>
        <v>hp_812000;atk_408000;hit_500000;miss_95;cirt_0;cirtSub_-3500</v>
      </c>
    </row>
    <row r="30" spans="1:19" x14ac:dyDescent="0.15">
      <c r="A30" s="1" t="s">
        <v>45</v>
      </c>
      <c r="B30" s="1">
        <v>1</v>
      </c>
      <c r="C30" s="1">
        <v>1</v>
      </c>
      <c r="D30" s="2">
        <v>190</v>
      </c>
      <c r="E30" s="14" t="s">
        <v>3967</v>
      </c>
      <c r="F30">
        <v>425000</v>
      </c>
      <c r="G30">
        <f t="shared" si="0"/>
        <v>812000</v>
      </c>
      <c r="H30">
        <f t="shared" si="2"/>
        <v>0.48000000000000015</v>
      </c>
      <c r="I30" t="s">
        <v>3968</v>
      </c>
      <c r="J30">
        <v>850000</v>
      </c>
      <c r="K30" t="s">
        <v>3969</v>
      </c>
      <c r="L30">
        <v>500000</v>
      </c>
      <c r="M30" t="s">
        <v>3970</v>
      </c>
      <c r="N30">
        <v>95</v>
      </c>
      <c r="O30" t="s">
        <v>3971</v>
      </c>
      <c r="P30">
        <v>0</v>
      </c>
      <c r="Q30" t="s">
        <v>3972</v>
      </c>
      <c r="R30">
        <v>-3500</v>
      </c>
      <c r="S30" s="7" t="str">
        <f t="shared" si="1"/>
        <v>hp_812000;atk_408000;hit_500000;miss_95;cirt_0;cirtSub_-3500</v>
      </c>
    </row>
    <row r="31" spans="1:19" x14ac:dyDescent="0.15">
      <c r="A31" s="1" t="s">
        <v>45</v>
      </c>
      <c r="B31" s="1">
        <v>1</v>
      </c>
      <c r="C31" s="1">
        <v>1</v>
      </c>
      <c r="D31" s="2">
        <v>190</v>
      </c>
      <c r="E31" s="14" t="s">
        <v>3967</v>
      </c>
      <c r="F31">
        <v>425000</v>
      </c>
      <c r="G31">
        <f t="shared" si="0"/>
        <v>812000</v>
      </c>
      <c r="H31">
        <f t="shared" si="2"/>
        <v>0.48000000000000015</v>
      </c>
      <c r="I31" t="s">
        <v>3968</v>
      </c>
      <c r="J31">
        <v>850000</v>
      </c>
      <c r="K31" t="s">
        <v>3969</v>
      </c>
      <c r="L31">
        <v>500000</v>
      </c>
      <c r="M31" t="s">
        <v>3970</v>
      </c>
      <c r="N31">
        <v>95</v>
      </c>
      <c r="O31" t="s">
        <v>3971</v>
      </c>
      <c r="P31">
        <v>0</v>
      </c>
      <c r="Q31" t="s">
        <v>3972</v>
      </c>
      <c r="R31">
        <v>-3500</v>
      </c>
      <c r="S31" s="7" t="str">
        <f t="shared" si="1"/>
        <v>hp_812000;atk_408000;hit_500000;miss_95;cirt_0;cirtSub_-3500</v>
      </c>
    </row>
    <row r="32" spans="1:19" x14ac:dyDescent="0.15">
      <c r="A32" s="1" t="s">
        <v>46</v>
      </c>
      <c r="B32" s="1">
        <v>1</v>
      </c>
      <c r="C32" s="1">
        <v>1</v>
      </c>
      <c r="D32" s="2">
        <v>200</v>
      </c>
      <c r="E32" s="14" t="s">
        <v>3967</v>
      </c>
      <c r="F32">
        <v>475000</v>
      </c>
      <c r="G32">
        <f t="shared" si="0"/>
        <v>955000</v>
      </c>
      <c r="H32">
        <f t="shared" si="2"/>
        <v>0.50000000000000011</v>
      </c>
      <c r="I32" t="s">
        <v>3968</v>
      </c>
      <c r="J32">
        <v>950000</v>
      </c>
      <c r="K32" t="s">
        <v>3969</v>
      </c>
      <c r="L32">
        <v>500000</v>
      </c>
      <c r="M32" t="s">
        <v>3970</v>
      </c>
      <c r="N32">
        <v>100</v>
      </c>
      <c r="O32" t="s">
        <v>3971</v>
      </c>
      <c r="P32">
        <v>0</v>
      </c>
      <c r="Q32" t="s">
        <v>3972</v>
      </c>
      <c r="R32">
        <v>-3500</v>
      </c>
      <c r="S32" s="7" t="str">
        <f t="shared" si="1"/>
        <v>hp_955000;atk_475000;hit_500000;miss_100;cirt_0;cirtSub_-3500</v>
      </c>
    </row>
    <row r="33" spans="1:19" x14ac:dyDescent="0.15">
      <c r="A33" s="1" t="s">
        <v>46</v>
      </c>
      <c r="B33" s="1">
        <v>1</v>
      </c>
      <c r="C33" s="1">
        <v>1</v>
      </c>
      <c r="D33" s="2">
        <v>200</v>
      </c>
      <c r="E33" s="14" t="s">
        <v>3967</v>
      </c>
      <c r="F33">
        <v>475000</v>
      </c>
      <c r="G33">
        <f t="shared" si="0"/>
        <v>955000</v>
      </c>
      <c r="H33">
        <f t="shared" si="2"/>
        <v>0.50000000000000011</v>
      </c>
      <c r="I33" t="s">
        <v>3968</v>
      </c>
      <c r="J33">
        <v>950000</v>
      </c>
      <c r="K33" t="s">
        <v>3969</v>
      </c>
      <c r="L33">
        <v>500000</v>
      </c>
      <c r="M33" t="s">
        <v>3970</v>
      </c>
      <c r="N33">
        <v>100</v>
      </c>
      <c r="O33" t="s">
        <v>3971</v>
      </c>
      <c r="P33">
        <v>0</v>
      </c>
      <c r="Q33" t="s">
        <v>3972</v>
      </c>
      <c r="R33">
        <v>-3500</v>
      </c>
      <c r="S33" s="7" t="str">
        <f t="shared" si="1"/>
        <v>hp_955000;atk_475000;hit_500000;miss_100;cirt_0;cirtSub_-3500</v>
      </c>
    </row>
    <row r="34" spans="1:19" x14ac:dyDescent="0.15">
      <c r="A34" s="1" t="s">
        <v>46</v>
      </c>
      <c r="B34" s="1">
        <v>1</v>
      </c>
      <c r="C34" s="1">
        <v>1</v>
      </c>
      <c r="D34" s="2">
        <v>200</v>
      </c>
      <c r="E34" s="14" t="s">
        <v>3967</v>
      </c>
      <c r="F34">
        <v>475000</v>
      </c>
      <c r="G34">
        <f t="shared" si="0"/>
        <v>955000</v>
      </c>
      <c r="H34">
        <f t="shared" si="2"/>
        <v>0.50000000000000011</v>
      </c>
      <c r="I34" t="s">
        <v>3968</v>
      </c>
      <c r="J34">
        <v>950000</v>
      </c>
      <c r="K34" t="s">
        <v>3969</v>
      </c>
      <c r="L34">
        <v>500000</v>
      </c>
      <c r="M34" t="s">
        <v>3970</v>
      </c>
      <c r="N34">
        <v>100</v>
      </c>
      <c r="O34" t="s">
        <v>3971</v>
      </c>
      <c r="P34">
        <v>0</v>
      </c>
      <c r="Q34" t="s">
        <v>3972</v>
      </c>
      <c r="R34">
        <v>-3500</v>
      </c>
      <c r="S34" s="7" t="str">
        <f t="shared" si="1"/>
        <v>hp_955000;atk_475000;hit_500000;miss_100;cirt_0;cirtSub_-3500</v>
      </c>
    </row>
    <row r="35" spans="1:19" x14ac:dyDescent="0.15">
      <c r="A35" s="1" t="s">
        <v>47</v>
      </c>
      <c r="B35" s="1">
        <v>1</v>
      </c>
      <c r="C35" s="1">
        <v>1</v>
      </c>
      <c r="D35" s="2">
        <v>210</v>
      </c>
      <c r="E35" s="14" t="s">
        <v>3967</v>
      </c>
      <c r="F35">
        <v>525000</v>
      </c>
      <c r="G35">
        <f t="shared" si="0"/>
        <v>1108000</v>
      </c>
      <c r="H35">
        <f t="shared" si="2"/>
        <v>0.52000000000000013</v>
      </c>
      <c r="I35" t="s">
        <v>3968</v>
      </c>
      <c r="J35">
        <v>1050000</v>
      </c>
      <c r="K35" t="s">
        <v>3969</v>
      </c>
      <c r="L35">
        <v>500000</v>
      </c>
      <c r="M35" t="s">
        <v>3970</v>
      </c>
      <c r="N35">
        <v>105</v>
      </c>
      <c r="O35" t="s">
        <v>3971</v>
      </c>
      <c r="P35">
        <v>0</v>
      </c>
      <c r="Q35" t="s">
        <v>3972</v>
      </c>
      <c r="R35">
        <v>-3500</v>
      </c>
      <c r="S35" s="7" t="str">
        <f t="shared" si="1"/>
        <v>hp_1108000;atk_546000;hit_500000;miss_105;cirt_0;cirtSub_-3500</v>
      </c>
    </row>
    <row r="36" spans="1:19" x14ac:dyDescent="0.15">
      <c r="A36" s="1" t="s">
        <v>47</v>
      </c>
      <c r="B36" s="1">
        <v>1</v>
      </c>
      <c r="C36" s="1">
        <v>1</v>
      </c>
      <c r="D36" s="2">
        <v>210</v>
      </c>
      <c r="E36" s="14" t="s">
        <v>3967</v>
      </c>
      <c r="F36">
        <v>525000</v>
      </c>
      <c r="G36">
        <f t="shared" si="0"/>
        <v>1108000</v>
      </c>
      <c r="H36">
        <f t="shared" si="2"/>
        <v>0.52000000000000013</v>
      </c>
      <c r="I36" t="s">
        <v>3968</v>
      </c>
      <c r="J36">
        <v>1050000</v>
      </c>
      <c r="K36" t="s">
        <v>3969</v>
      </c>
      <c r="L36">
        <v>500000</v>
      </c>
      <c r="M36" t="s">
        <v>3970</v>
      </c>
      <c r="N36">
        <v>105</v>
      </c>
      <c r="O36" t="s">
        <v>3971</v>
      </c>
      <c r="P36">
        <v>0</v>
      </c>
      <c r="Q36" t="s">
        <v>3972</v>
      </c>
      <c r="R36">
        <v>-3500</v>
      </c>
      <c r="S36" s="7" t="str">
        <f t="shared" si="1"/>
        <v>hp_1108000;atk_546000;hit_500000;miss_105;cirt_0;cirtSub_-3500</v>
      </c>
    </row>
    <row r="37" spans="1:19" x14ac:dyDescent="0.15">
      <c r="A37" s="1" t="s">
        <v>47</v>
      </c>
      <c r="B37" s="1">
        <v>1</v>
      </c>
      <c r="C37" s="1">
        <v>1</v>
      </c>
      <c r="D37" s="2">
        <v>210</v>
      </c>
      <c r="E37" s="14" t="s">
        <v>3967</v>
      </c>
      <c r="F37">
        <v>525000</v>
      </c>
      <c r="G37">
        <f t="shared" si="0"/>
        <v>1108000</v>
      </c>
      <c r="H37">
        <f t="shared" si="2"/>
        <v>0.52000000000000013</v>
      </c>
      <c r="I37" t="s">
        <v>3968</v>
      </c>
      <c r="J37">
        <v>1050000</v>
      </c>
      <c r="K37" t="s">
        <v>3969</v>
      </c>
      <c r="L37">
        <v>500000</v>
      </c>
      <c r="M37" t="s">
        <v>3970</v>
      </c>
      <c r="N37">
        <v>105</v>
      </c>
      <c r="O37" t="s">
        <v>3971</v>
      </c>
      <c r="P37">
        <v>0</v>
      </c>
      <c r="Q37" t="s">
        <v>3972</v>
      </c>
      <c r="R37">
        <v>-3500</v>
      </c>
      <c r="S37" s="7" t="str">
        <f t="shared" si="1"/>
        <v>hp_1108000;atk_546000;hit_500000;miss_105;cirt_0;cirtSub_-3500</v>
      </c>
    </row>
    <row r="38" spans="1:19" x14ac:dyDescent="0.15">
      <c r="A38" s="1" t="s">
        <v>48</v>
      </c>
      <c r="B38" s="1">
        <v>1</v>
      </c>
      <c r="C38" s="1">
        <v>1</v>
      </c>
      <c r="D38" s="2">
        <v>220</v>
      </c>
      <c r="E38" s="14" t="s">
        <v>3967</v>
      </c>
      <c r="F38">
        <v>575000</v>
      </c>
      <c r="G38">
        <f t="shared" si="0"/>
        <v>1271000</v>
      </c>
      <c r="H38">
        <f t="shared" si="2"/>
        <v>0.54000000000000015</v>
      </c>
      <c r="I38" t="s">
        <v>3968</v>
      </c>
      <c r="J38">
        <v>1150000</v>
      </c>
      <c r="K38" t="s">
        <v>3969</v>
      </c>
      <c r="L38">
        <v>500000</v>
      </c>
      <c r="M38" t="s">
        <v>3970</v>
      </c>
      <c r="N38">
        <v>110</v>
      </c>
      <c r="O38" t="s">
        <v>3971</v>
      </c>
      <c r="P38">
        <v>0</v>
      </c>
      <c r="Q38" t="s">
        <v>3972</v>
      </c>
      <c r="R38">
        <v>-3500</v>
      </c>
      <c r="S38" s="7" t="str">
        <f t="shared" si="1"/>
        <v>hp_1271000;atk_621000;hit_500000;miss_110;cirt_0;cirtSub_-3500</v>
      </c>
    </row>
    <row r="39" spans="1:19" x14ac:dyDescent="0.15">
      <c r="A39" s="1" t="s">
        <v>48</v>
      </c>
      <c r="B39" s="1">
        <v>1</v>
      </c>
      <c r="C39" s="1">
        <v>1</v>
      </c>
      <c r="D39" s="2">
        <v>220</v>
      </c>
      <c r="E39" s="14" t="s">
        <v>3967</v>
      </c>
      <c r="F39">
        <v>575000</v>
      </c>
      <c r="G39">
        <f t="shared" si="0"/>
        <v>1271000</v>
      </c>
      <c r="H39">
        <f t="shared" si="2"/>
        <v>0.54000000000000015</v>
      </c>
      <c r="I39" t="s">
        <v>3968</v>
      </c>
      <c r="J39">
        <v>1150000</v>
      </c>
      <c r="K39" t="s">
        <v>3969</v>
      </c>
      <c r="L39">
        <v>500000</v>
      </c>
      <c r="M39" t="s">
        <v>3970</v>
      </c>
      <c r="N39">
        <v>110</v>
      </c>
      <c r="O39" t="s">
        <v>3971</v>
      </c>
      <c r="P39">
        <v>0</v>
      </c>
      <c r="Q39" t="s">
        <v>3972</v>
      </c>
      <c r="R39">
        <v>-3500</v>
      </c>
      <c r="S39" s="7" t="str">
        <f t="shared" si="1"/>
        <v>hp_1271000;atk_621000;hit_500000;miss_110;cirt_0;cirtSub_-3500</v>
      </c>
    </row>
    <row r="40" spans="1:19" x14ac:dyDescent="0.15">
      <c r="A40" s="1" t="s">
        <v>48</v>
      </c>
      <c r="B40" s="1">
        <v>1</v>
      </c>
      <c r="C40" s="1">
        <v>1</v>
      </c>
      <c r="D40" s="2">
        <v>220</v>
      </c>
      <c r="E40" s="14" t="s">
        <v>3967</v>
      </c>
      <c r="F40">
        <v>575000</v>
      </c>
      <c r="G40">
        <f t="shared" si="0"/>
        <v>1271000</v>
      </c>
      <c r="H40">
        <f t="shared" si="2"/>
        <v>0.54000000000000015</v>
      </c>
      <c r="I40" t="s">
        <v>3968</v>
      </c>
      <c r="J40">
        <v>1150000</v>
      </c>
      <c r="K40" t="s">
        <v>3969</v>
      </c>
      <c r="L40">
        <v>500000</v>
      </c>
      <c r="M40" t="s">
        <v>3970</v>
      </c>
      <c r="N40">
        <v>110</v>
      </c>
      <c r="O40" t="s">
        <v>3971</v>
      </c>
      <c r="P40">
        <v>0</v>
      </c>
      <c r="Q40" t="s">
        <v>3972</v>
      </c>
      <c r="R40">
        <v>-3500</v>
      </c>
      <c r="S40" s="7" t="str">
        <f t="shared" si="1"/>
        <v>hp_1271000;atk_621000;hit_500000;miss_110;cirt_0;cirtSub_-3500</v>
      </c>
    </row>
    <row r="41" spans="1:19" x14ac:dyDescent="0.15">
      <c r="A41" s="1" t="s">
        <v>49</v>
      </c>
      <c r="B41" s="1">
        <v>1</v>
      </c>
      <c r="C41" s="1">
        <v>1</v>
      </c>
      <c r="D41" s="2">
        <v>230</v>
      </c>
      <c r="E41" s="14" t="s">
        <v>3967</v>
      </c>
      <c r="F41">
        <v>630000</v>
      </c>
      <c r="G41">
        <f t="shared" si="0"/>
        <v>1455000</v>
      </c>
      <c r="H41">
        <f t="shared" si="2"/>
        <v>0.56000000000000016</v>
      </c>
      <c r="I41" t="s">
        <v>3968</v>
      </c>
      <c r="J41">
        <v>1260000</v>
      </c>
      <c r="K41" t="s">
        <v>3969</v>
      </c>
      <c r="L41">
        <v>500000</v>
      </c>
      <c r="M41" t="s">
        <v>3970</v>
      </c>
      <c r="N41">
        <v>115</v>
      </c>
      <c r="O41" t="s">
        <v>3971</v>
      </c>
      <c r="P41">
        <v>0</v>
      </c>
      <c r="Q41" t="s">
        <v>3972</v>
      </c>
      <c r="R41">
        <v>-3500</v>
      </c>
      <c r="S41" s="7" t="str">
        <f t="shared" si="1"/>
        <v>hp_1455000;atk_705600;hit_500000;miss_115;cirt_0;cirtSub_-3500</v>
      </c>
    </row>
    <row r="42" spans="1:19" x14ac:dyDescent="0.15">
      <c r="A42" s="1" t="s">
        <v>49</v>
      </c>
      <c r="B42" s="1">
        <v>1</v>
      </c>
      <c r="C42" s="1">
        <v>1</v>
      </c>
      <c r="D42" s="2">
        <v>230</v>
      </c>
      <c r="E42" s="14" t="s">
        <v>3967</v>
      </c>
      <c r="F42">
        <v>630000</v>
      </c>
      <c r="G42">
        <f t="shared" si="0"/>
        <v>1455000</v>
      </c>
      <c r="H42">
        <f t="shared" si="2"/>
        <v>0.56000000000000016</v>
      </c>
      <c r="I42" t="s">
        <v>3968</v>
      </c>
      <c r="J42">
        <v>1260000</v>
      </c>
      <c r="K42" t="s">
        <v>3969</v>
      </c>
      <c r="L42">
        <v>500000</v>
      </c>
      <c r="M42" t="s">
        <v>3970</v>
      </c>
      <c r="N42">
        <v>115</v>
      </c>
      <c r="O42" t="s">
        <v>3971</v>
      </c>
      <c r="P42">
        <v>0</v>
      </c>
      <c r="Q42" t="s">
        <v>3972</v>
      </c>
      <c r="R42">
        <v>-3500</v>
      </c>
      <c r="S42" s="7" t="str">
        <f t="shared" si="1"/>
        <v>hp_1455000;atk_705600;hit_500000;miss_115;cirt_0;cirtSub_-3500</v>
      </c>
    </row>
    <row r="43" spans="1:19" x14ac:dyDescent="0.15">
      <c r="A43" s="1" t="s">
        <v>49</v>
      </c>
      <c r="B43" s="1">
        <v>1</v>
      </c>
      <c r="C43" s="1">
        <v>1</v>
      </c>
      <c r="D43" s="2">
        <v>230</v>
      </c>
      <c r="E43" s="14" t="s">
        <v>3967</v>
      </c>
      <c r="F43">
        <v>630000</v>
      </c>
      <c r="G43">
        <f t="shared" si="0"/>
        <v>1455000</v>
      </c>
      <c r="H43">
        <f t="shared" si="2"/>
        <v>0.56000000000000016</v>
      </c>
      <c r="I43" t="s">
        <v>3968</v>
      </c>
      <c r="J43">
        <v>1260000</v>
      </c>
      <c r="K43" t="s">
        <v>3969</v>
      </c>
      <c r="L43">
        <v>500000</v>
      </c>
      <c r="M43" t="s">
        <v>3970</v>
      </c>
      <c r="N43">
        <v>115</v>
      </c>
      <c r="O43" t="s">
        <v>3971</v>
      </c>
      <c r="P43">
        <v>0</v>
      </c>
      <c r="Q43" t="s">
        <v>3972</v>
      </c>
      <c r="R43">
        <v>-3500</v>
      </c>
      <c r="S43" s="7" t="str">
        <f t="shared" si="1"/>
        <v>hp_1455000;atk_705600;hit_500000;miss_115;cirt_0;cirtSub_-3500</v>
      </c>
    </row>
    <row r="44" spans="1:19" x14ac:dyDescent="0.15">
      <c r="A44" s="1" t="s">
        <v>50</v>
      </c>
      <c r="B44" s="1">
        <v>1</v>
      </c>
      <c r="C44" s="1">
        <v>1</v>
      </c>
      <c r="D44" s="2">
        <v>240</v>
      </c>
      <c r="E44" s="14" t="s">
        <v>3967</v>
      </c>
      <c r="F44">
        <v>685000</v>
      </c>
      <c r="G44">
        <f t="shared" si="0"/>
        <v>1651000</v>
      </c>
      <c r="H44">
        <f t="shared" si="2"/>
        <v>0.58000000000000018</v>
      </c>
      <c r="I44" t="s">
        <v>3968</v>
      </c>
      <c r="J44">
        <v>1370000</v>
      </c>
      <c r="K44" t="s">
        <v>3969</v>
      </c>
      <c r="L44">
        <v>500000</v>
      </c>
      <c r="M44" t="s">
        <v>3970</v>
      </c>
      <c r="N44">
        <v>120</v>
      </c>
      <c r="O44" t="s">
        <v>3971</v>
      </c>
      <c r="P44">
        <v>0</v>
      </c>
      <c r="Q44" t="s">
        <v>3972</v>
      </c>
      <c r="R44">
        <v>-3500</v>
      </c>
      <c r="S44" s="7" t="str">
        <f t="shared" si="1"/>
        <v>hp_1651000;atk_794600;hit_500000;miss_120;cirt_0;cirtSub_-3500</v>
      </c>
    </row>
    <row r="45" spans="1:19" x14ac:dyDescent="0.15">
      <c r="A45" s="1" t="s">
        <v>50</v>
      </c>
      <c r="B45" s="1">
        <v>1</v>
      </c>
      <c r="C45" s="1">
        <v>1</v>
      </c>
      <c r="D45" s="2">
        <v>240</v>
      </c>
      <c r="E45" s="14" t="s">
        <v>3967</v>
      </c>
      <c r="F45">
        <v>685000</v>
      </c>
      <c r="G45">
        <f t="shared" si="0"/>
        <v>1651000</v>
      </c>
      <c r="H45">
        <f t="shared" si="2"/>
        <v>0.58000000000000018</v>
      </c>
      <c r="I45" t="s">
        <v>3968</v>
      </c>
      <c r="J45">
        <v>1370000</v>
      </c>
      <c r="K45" t="s">
        <v>3969</v>
      </c>
      <c r="L45">
        <v>500000</v>
      </c>
      <c r="M45" t="s">
        <v>3970</v>
      </c>
      <c r="N45">
        <v>120</v>
      </c>
      <c r="O45" t="s">
        <v>3971</v>
      </c>
      <c r="P45">
        <v>0</v>
      </c>
      <c r="Q45" t="s">
        <v>3972</v>
      </c>
      <c r="R45">
        <v>-3500</v>
      </c>
      <c r="S45" s="7" t="str">
        <f t="shared" si="1"/>
        <v>hp_1651000;atk_794600;hit_500000;miss_120;cirt_0;cirtSub_-3500</v>
      </c>
    </row>
    <row r="46" spans="1:19" x14ac:dyDescent="0.15">
      <c r="A46" s="1" t="s">
        <v>50</v>
      </c>
      <c r="B46" s="1">
        <v>1</v>
      </c>
      <c r="C46" s="1">
        <v>1</v>
      </c>
      <c r="D46" s="2">
        <v>240</v>
      </c>
      <c r="E46" s="14" t="s">
        <v>3967</v>
      </c>
      <c r="F46">
        <v>685000</v>
      </c>
      <c r="G46">
        <f t="shared" si="0"/>
        <v>1651000</v>
      </c>
      <c r="H46">
        <f t="shared" si="2"/>
        <v>0.58000000000000018</v>
      </c>
      <c r="I46" t="s">
        <v>3968</v>
      </c>
      <c r="J46">
        <v>1370000</v>
      </c>
      <c r="K46" t="s">
        <v>3969</v>
      </c>
      <c r="L46">
        <v>500000</v>
      </c>
      <c r="M46" t="s">
        <v>3970</v>
      </c>
      <c r="N46">
        <v>120</v>
      </c>
      <c r="O46" t="s">
        <v>3971</v>
      </c>
      <c r="P46">
        <v>0</v>
      </c>
      <c r="Q46" t="s">
        <v>3972</v>
      </c>
      <c r="R46">
        <v>-3500</v>
      </c>
      <c r="S46" s="7" t="str">
        <f t="shared" si="1"/>
        <v>hp_1651000;atk_794600;hit_500000;miss_120;cirt_0;cirtSub_-3500</v>
      </c>
    </row>
    <row r="47" spans="1:19" x14ac:dyDescent="0.15">
      <c r="A47" s="1" t="s">
        <v>51</v>
      </c>
      <c r="B47" s="1">
        <v>1</v>
      </c>
      <c r="C47" s="1">
        <v>1</v>
      </c>
      <c r="D47" s="2">
        <v>250</v>
      </c>
      <c r="E47" s="14" t="s">
        <v>3967</v>
      </c>
      <c r="F47">
        <v>740000</v>
      </c>
      <c r="G47">
        <f t="shared" si="0"/>
        <v>1857000</v>
      </c>
      <c r="H47">
        <f t="shared" si="2"/>
        <v>0.6000000000000002</v>
      </c>
      <c r="I47" t="s">
        <v>3968</v>
      </c>
      <c r="J47">
        <v>1480000</v>
      </c>
      <c r="K47" t="s">
        <v>3969</v>
      </c>
      <c r="L47">
        <v>500000</v>
      </c>
      <c r="M47" t="s">
        <v>3970</v>
      </c>
      <c r="N47">
        <v>125</v>
      </c>
      <c r="O47" t="s">
        <v>3971</v>
      </c>
      <c r="P47">
        <v>0</v>
      </c>
      <c r="Q47" t="s">
        <v>3972</v>
      </c>
      <c r="R47">
        <v>-3500</v>
      </c>
      <c r="S47" s="7" t="str">
        <f t="shared" si="1"/>
        <v>hp_1857000;atk_888000;hit_500000;miss_125;cirt_0;cirtSub_-3500</v>
      </c>
    </row>
    <row r="48" spans="1:19" x14ac:dyDescent="0.15">
      <c r="A48" s="1" t="s">
        <v>51</v>
      </c>
      <c r="B48" s="1">
        <v>1</v>
      </c>
      <c r="C48" s="1">
        <v>1</v>
      </c>
      <c r="D48" s="2">
        <v>250</v>
      </c>
      <c r="E48" s="14" t="s">
        <v>3967</v>
      </c>
      <c r="F48">
        <v>740000</v>
      </c>
      <c r="G48">
        <f t="shared" si="0"/>
        <v>1857000</v>
      </c>
      <c r="H48">
        <f t="shared" si="2"/>
        <v>0.6000000000000002</v>
      </c>
      <c r="I48" t="s">
        <v>3968</v>
      </c>
      <c r="J48">
        <v>1480000</v>
      </c>
      <c r="K48" t="s">
        <v>3969</v>
      </c>
      <c r="L48">
        <v>500000</v>
      </c>
      <c r="M48" t="s">
        <v>3970</v>
      </c>
      <c r="N48">
        <v>125</v>
      </c>
      <c r="O48" t="s">
        <v>3971</v>
      </c>
      <c r="P48">
        <v>0</v>
      </c>
      <c r="Q48" t="s">
        <v>3972</v>
      </c>
      <c r="R48">
        <v>-3500</v>
      </c>
      <c r="S48" s="7" t="str">
        <f t="shared" si="1"/>
        <v>hp_1857000;atk_888000;hit_500000;miss_125;cirt_0;cirtSub_-3500</v>
      </c>
    </row>
    <row r="49" spans="1:19" x14ac:dyDescent="0.15">
      <c r="A49" s="1" t="s">
        <v>51</v>
      </c>
      <c r="B49" s="1">
        <v>1</v>
      </c>
      <c r="C49" s="1">
        <v>1</v>
      </c>
      <c r="D49" s="2">
        <v>250</v>
      </c>
      <c r="E49" s="14" t="s">
        <v>3967</v>
      </c>
      <c r="F49">
        <v>740000</v>
      </c>
      <c r="G49">
        <f t="shared" si="0"/>
        <v>1857000</v>
      </c>
      <c r="H49">
        <f t="shared" si="2"/>
        <v>0.6000000000000002</v>
      </c>
      <c r="I49" t="s">
        <v>3968</v>
      </c>
      <c r="J49">
        <v>1480000</v>
      </c>
      <c r="K49" t="s">
        <v>3969</v>
      </c>
      <c r="L49">
        <v>500000</v>
      </c>
      <c r="M49" t="s">
        <v>3970</v>
      </c>
      <c r="N49">
        <v>125</v>
      </c>
      <c r="O49" t="s">
        <v>3971</v>
      </c>
      <c r="P49">
        <v>0</v>
      </c>
      <c r="Q49" t="s">
        <v>3972</v>
      </c>
      <c r="R49">
        <v>-3500</v>
      </c>
      <c r="S49" s="7" t="str">
        <f t="shared" si="1"/>
        <v>hp_1857000;atk_888000;hit_500000;miss_125;cirt_0;cirtSub_-3500</v>
      </c>
    </row>
    <row r="50" spans="1:19" x14ac:dyDescent="0.15">
      <c r="A50" s="1" t="s">
        <v>52</v>
      </c>
      <c r="B50" s="1">
        <v>1</v>
      </c>
      <c r="C50" s="1">
        <v>1</v>
      </c>
      <c r="D50" s="2">
        <v>260</v>
      </c>
      <c r="E50" s="14" t="s">
        <v>3967</v>
      </c>
      <c r="F50">
        <v>795000</v>
      </c>
      <c r="G50">
        <f t="shared" si="0"/>
        <v>2075000</v>
      </c>
      <c r="H50">
        <f t="shared" si="2"/>
        <v>0.62000000000000022</v>
      </c>
      <c r="I50" t="s">
        <v>3968</v>
      </c>
      <c r="J50">
        <v>1590000</v>
      </c>
      <c r="K50" t="s">
        <v>3969</v>
      </c>
      <c r="L50">
        <v>500000</v>
      </c>
      <c r="M50" t="s">
        <v>3970</v>
      </c>
      <c r="N50">
        <v>130</v>
      </c>
      <c r="O50" t="s">
        <v>3971</v>
      </c>
      <c r="P50">
        <v>0</v>
      </c>
      <c r="Q50" t="s">
        <v>3972</v>
      </c>
      <c r="R50">
        <v>-3500</v>
      </c>
      <c r="S50" s="7" t="str">
        <f t="shared" si="1"/>
        <v>hp_2075000;atk_985800;hit_500000;miss_130;cirt_0;cirtSub_-3500</v>
      </c>
    </row>
    <row r="51" spans="1:19" x14ac:dyDescent="0.15">
      <c r="A51" s="1" t="s">
        <v>52</v>
      </c>
      <c r="B51" s="1">
        <v>1</v>
      </c>
      <c r="C51" s="1">
        <v>1</v>
      </c>
      <c r="D51" s="2">
        <v>260</v>
      </c>
      <c r="E51" s="14" t="s">
        <v>3967</v>
      </c>
      <c r="F51">
        <v>795000</v>
      </c>
      <c r="G51">
        <f t="shared" si="0"/>
        <v>2075000</v>
      </c>
      <c r="H51">
        <f t="shared" si="2"/>
        <v>0.62000000000000022</v>
      </c>
      <c r="I51" t="s">
        <v>3968</v>
      </c>
      <c r="J51">
        <v>1590000</v>
      </c>
      <c r="K51" t="s">
        <v>3969</v>
      </c>
      <c r="L51">
        <v>500000</v>
      </c>
      <c r="M51" t="s">
        <v>3970</v>
      </c>
      <c r="N51">
        <v>130</v>
      </c>
      <c r="O51" t="s">
        <v>3971</v>
      </c>
      <c r="P51">
        <v>0</v>
      </c>
      <c r="Q51" t="s">
        <v>3972</v>
      </c>
      <c r="R51">
        <v>-3500</v>
      </c>
      <c r="S51" s="7" t="str">
        <f t="shared" si="1"/>
        <v>hp_2075000;atk_985800;hit_500000;miss_130;cirt_0;cirtSub_-3500</v>
      </c>
    </row>
    <row r="52" spans="1:19" x14ac:dyDescent="0.15">
      <c r="A52" s="1" t="s">
        <v>52</v>
      </c>
      <c r="B52" s="1">
        <v>1</v>
      </c>
      <c r="C52" s="1">
        <v>1</v>
      </c>
      <c r="D52" s="2">
        <v>260</v>
      </c>
      <c r="E52" s="14" t="s">
        <v>3967</v>
      </c>
      <c r="F52">
        <v>795000</v>
      </c>
      <c r="G52">
        <f t="shared" si="0"/>
        <v>2075000</v>
      </c>
      <c r="H52">
        <f t="shared" si="2"/>
        <v>0.62000000000000022</v>
      </c>
      <c r="I52" t="s">
        <v>3968</v>
      </c>
      <c r="J52">
        <v>1590000</v>
      </c>
      <c r="K52" t="s">
        <v>3969</v>
      </c>
      <c r="L52">
        <v>500000</v>
      </c>
      <c r="M52" t="s">
        <v>3970</v>
      </c>
      <c r="N52">
        <v>130</v>
      </c>
      <c r="O52" t="s">
        <v>3971</v>
      </c>
      <c r="P52">
        <v>0</v>
      </c>
      <c r="Q52" t="s">
        <v>3972</v>
      </c>
      <c r="R52">
        <v>-3500</v>
      </c>
      <c r="S52" s="7" t="str">
        <f t="shared" si="1"/>
        <v>hp_2075000;atk_985800;hit_500000;miss_130;cirt_0;cirtSub_-3500</v>
      </c>
    </row>
    <row r="53" spans="1:19" x14ac:dyDescent="0.15">
      <c r="A53" s="1" t="s">
        <v>53</v>
      </c>
      <c r="B53" s="1">
        <v>1</v>
      </c>
      <c r="C53" s="1">
        <v>1</v>
      </c>
      <c r="D53" s="2">
        <v>270</v>
      </c>
      <c r="E53" s="14" t="s">
        <v>3967</v>
      </c>
      <c r="F53">
        <v>850000</v>
      </c>
      <c r="G53">
        <f t="shared" si="0"/>
        <v>2304000</v>
      </c>
      <c r="H53">
        <f t="shared" si="2"/>
        <v>0.64000000000000024</v>
      </c>
      <c r="I53" t="s">
        <v>3968</v>
      </c>
      <c r="J53">
        <v>1700000</v>
      </c>
      <c r="K53" t="s">
        <v>3969</v>
      </c>
      <c r="L53">
        <v>500000</v>
      </c>
      <c r="M53" t="s">
        <v>3970</v>
      </c>
      <c r="N53">
        <v>135</v>
      </c>
      <c r="O53" t="s">
        <v>3971</v>
      </c>
      <c r="P53">
        <v>0</v>
      </c>
      <c r="Q53" t="s">
        <v>3972</v>
      </c>
      <c r="R53">
        <v>-3500</v>
      </c>
      <c r="S53" s="7" t="str">
        <f t="shared" si="1"/>
        <v>hp_2304000;atk_1088000;hit_500000;miss_135;cirt_0;cirtSub_-3500</v>
      </c>
    </row>
    <row r="54" spans="1:19" x14ac:dyDescent="0.15">
      <c r="A54" s="1" t="s">
        <v>53</v>
      </c>
      <c r="B54" s="1">
        <v>1</v>
      </c>
      <c r="C54" s="1">
        <v>1</v>
      </c>
      <c r="D54" s="2">
        <v>270</v>
      </c>
      <c r="E54" s="14" t="s">
        <v>3967</v>
      </c>
      <c r="F54">
        <v>850000</v>
      </c>
      <c r="G54">
        <f t="shared" si="0"/>
        <v>2304000</v>
      </c>
      <c r="H54">
        <f t="shared" si="2"/>
        <v>0.64000000000000024</v>
      </c>
      <c r="I54" t="s">
        <v>3968</v>
      </c>
      <c r="J54">
        <v>1700000</v>
      </c>
      <c r="K54" t="s">
        <v>3969</v>
      </c>
      <c r="L54">
        <v>500000</v>
      </c>
      <c r="M54" t="s">
        <v>3970</v>
      </c>
      <c r="N54">
        <v>135</v>
      </c>
      <c r="O54" t="s">
        <v>3971</v>
      </c>
      <c r="P54">
        <v>0</v>
      </c>
      <c r="Q54" t="s">
        <v>3972</v>
      </c>
      <c r="R54">
        <v>-3500</v>
      </c>
      <c r="S54" s="7" t="str">
        <f t="shared" si="1"/>
        <v>hp_2304000;atk_1088000;hit_500000;miss_135;cirt_0;cirtSub_-3500</v>
      </c>
    </row>
    <row r="55" spans="1:19" x14ac:dyDescent="0.15">
      <c r="A55" s="1" t="s">
        <v>53</v>
      </c>
      <c r="B55" s="1">
        <v>1</v>
      </c>
      <c r="C55" s="1">
        <v>1</v>
      </c>
      <c r="D55" s="2">
        <v>270</v>
      </c>
      <c r="E55" s="14" t="s">
        <v>3967</v>
      </c>
      <c r="F55">
        <v>850000</v>
      </c>
      <c r="G55">
        <f t="shared" si="0"/>
        <v>2304000</v>
      </c>
      <c r="H55">
        <f t="shared" si="2"/>
        <v>0.64000000000000024</v>
      </c>
      <c r="I55" t="s">
        <v>3968</v>
      </c>
      <c r="J55">
        <v>1700000</v>
      </c>
      <c r="K55" t="s">
        <v>3969</v>
      </c>
      <c r="L55">
        <v>500000</v>
      </c>
      <c r="M55" t="s">
        <v>3970</v>
      </c>
      <c r="N55">
        <v>135</v>
      </c>
      <c r="O55" t="s">
        <v>3971</v>
      </c>
      <c r="P55">
        <v>0</v>
      </c>
      <c r="Q55" t="s">
        <v>3972</v>
      </c>
      <c r="R55">
        <v>-3500</v>
      </c>
      <c r="S55" s="7" t="str">
        <f t="shared" si="1"/>
        <v>hp_2304000;atk_1088000;hit_500000;miss_135;cirt_0;cirtSub_-3500</v>
      </c>
    </row>
    <row r="56" spans="1:19" x14ac:dyDescent="0.15">
      <c r="A56" s="1" t="s">
        <v>54</v>
      </c>
      <c r="B56" s="1">
        <v>1</v>
      </c>
      <c r="C56" s="1">
        <v>1</v>
      </c>
      <c r="D56" s="2">
        <v>280</v>
      </c>
      <c r="E56" s="14" t="s">
        <v>3967</v>
      </c>
      <c r="F56">
        <v>925000</v>
      </c>
      <c r="G56">
        <f t="shared" si="0"/>
        <v>2599000</v>
      </c>
      <c r="H56">
        <f t="shared" si="2"/>
        <v>0.66000000000000025</v>
      </c>
      <c r="I56" t="s">
        <v>3968</v>
      </c>
      <c r="J56">
        <v>1850000</v>
      </c>
      <c r="K56" t="s">
        <v>3969</v>
      </c>
      <c r="L56">
        <v>500000</v>
      </c>
      <c r="M56" t="s">
        <v>3970</v>
      </c>
      <c r="N56">
        <v>140</v>
      </c>
      <c r="O56" t="s">
        <v>3971</v>
      </c>
      <c r="P56">
        <v>0</v>
      </c>
      <c r="Q56" t="s">
        <v>3972</v>
      </c>
      <c r="R56">
        <v>-3500</v>
      </c>
      <c r="S56" s="7" t="str">
        <f t="shared" si="1"/>
        <v>hp_2599000;atk_1221000;hit_500000;miss_140;cirt_0;cirtSub_-3500</v>
      </c>
    </row>
    <row r="57" spans="1:19" x14ac:dyDescent="0.15">
      <c r="A57" s="1" t="s">
        <v>54</v>
      </c>
      <c r="B57" s="1">
        <v>1</v>
      </c>
      <c r="C57" s="1">
        <v>1</v>
      </c>
      <c r="D57" s="2">
        <v>280</v>
      </c>
      <c r="E57" s="14" t="s">
        <v>3967</v>
      </c>
      <c r="F57">
        <v>925000</v>
      </c>
      <c r="G57">
        <f t="shared" si="0"/>
        <v>2599000</v>
      </c>
      <c r="H57">
        <f t="shared" si="2"/>
        <v>0.66000000000000025</v>
      </c>
      <c r="I57" t="s">
        <v>3968</v>
      </c>
      <c r="J57">
        <v>1850000</v>
      </c>
      <c r="K57" t="s">
        <v>3969</v>
      </c>
      <c r="L57">
        <v>500000</v>
      </c>
      <c r="M57" t="s">
        <v>3970</v>
      </c>
      <c r="N57">
        <v>140</v>
      </c>
      <c r="O57" t="s">
        <v>3971</v>
      </c>
      <c r="P57">
        <v>0</v>
      </c>
      <c r="Q57" t="s">
        <v>3972</v>
      </c>
      <c r="R57">
        <v>-3500</v>
      </c>
      <c r="S57" s="7" t="str">
        <f t="shared" si="1"/>
        <v>hp_2599000;atk_1221000;hit_500000;miss_140;cirt_0;cirtSub_-3500</v>
      </c>
    </row>
    <row r="58" spans="1:19" x14ac:dyDescent="0.15">
      <c r="A58" s="1" t="s">
        <v>54</v>
      </c>
      <c r="B58" s="1">
        <v>1</v>
      </c>
      <c r="C58" s="1">
        <v>1</v>
      </c>
      <c r="D58" s="2">
        <v>280</v>
      </c>
      <c r="E58" s="14" t="s">
        <v>3967</v>
      </c>
      <c r="F58">
        <v>925000</v>
      </c>
      <c r="G58">
        <f t="shared" si="0"/>
        <v>2599000</v>
      </c>
      <c r="H58">
        <f t="shared" si="2"/>
        <v>0.66000000000000025</v>
      </c>
      <c r="I58" t="s">
        <v>3968</v>
      </c>
      <c r="J58">
        <v>1850000</v>
      </c>
      <c r="K58" t="s">
        <v>3969</v>
      </c>
      <c r="L58">
        <v>500000</v>
      </c>
      <c r="M58" t="s">
        <v>3970</v>
      </c>
      <c r="N58">
        <v>140</v>
      </c>
      <c r="O58" t="s">
        <v>3971</v>
      </c>
      <c r="P58">
        <v>0</v>
      </c>
      <c r="Q58" t="s">
        <v>3972</v>
      </c>
      <c r="R58">
        <v>-3500</v>
      </c>
      <c r="S58" s="7" t="str">
        <f t="shared" si="1"/>
        <v>hp_2599000;atk_1221000;hit_500000;miss_140;cirt_0;cirtSub_-3500</v>
      </c>
    </row>
    <row r="59" spans="1:19" x14ac:dyDescent="0.15">
      <c r="A59" s="1" t="s">
        <v>55</v>
      </c>
      <c r="B59" s="1">
        <v>1</v>
      </c>
      <c r="C59" s="1">
        <v>1</v>
      </c>
      <c r="D59" s="2">
        <v>290</v>
      </c>
      <c r="E59" s="14" t="s">
        <v>3967</v>
      </c>
      <c r="F59">
        <v>1000000</v>
      </c>
      <c r="G59">
        <f t="shared" si="0"/>
        <v>2910000</v>
      </c>
      <c r="H59">
        <f t="shared" si="2"/>
        <v>0.68000000000000027</v>
      </c>
      <c r="I59" t="s">
        <v>3968</v>
      </c>
      <c r="J59">
        <v>2000000</v>
      </c>
      <c r="K59" t="s">
        <v>3969</v>
      </c>
      <c r="L59">
        <v>500000</v>
      </c>
      <c r="M59" t="s">
        <v>3970</v>
      </c>
      <c r="N59">
        <v>145</v>
      </c>
      <c r="O59" t="s">
        <v>3971</v>
      </c>
      <c r="P59">
        <v>0</v>
      </c>
      <c r="Q59" t="s">
        <v>3972</v>
      </c>
      <c r="R59">
        <v>-3500</v>
      </c>
      <c r="S59" s="7" t="str">
        <f t="shared" si="1"/>
        <v>hp_2910000;atk_1360000;hit_500000;miss_145;cirt_0;cirtSub_-3500</v>
      </c>
    </row>
    <row r="60" spans="1:19" x14ac:dyDescent="0.15">
      <c r="A60" s="1" t="s">
        <v>55</v>
      </c>
      <c r="B60" s="1">
        <v>1</v>
      </c>
      <c r="C60" s="1">
        <v>1</v>
      </c>
      <c r="D60" s="2">
        <v>290</v>
      </c>
      <c r="E60" s="14" t="s">
        <v>3967</v>
      </c>
      <c r="F60">
        <v>1000000</v>
      </c>
      <c r="G60">
        <f t="shared" si="0"/>
        <v>2910000</v>
      </c>
      <c r="H60">
        <f t="shared" si="2"/>
        <v>0.68000000000000027</v>
      </c>
      <c r="I60" t="s">
        <v>3968</v>
      </c>
      <c r="J60">
        <v>2000000</v>
      </c>
      <c r="K60" t="s">
        <v>3969</v>
      </c>
      <c r="L60">
        <v>500000</v>
      </c>
      <c r="M60" t="s">
        <v>3970</v>
      </c>
      <c r="N60">
        <v>145</v>
      </c>
      <c r="O60" t="s">
        <v>3971</v>
      </c>
      <c r="P60">
        <v>0</v>
      </c>
      <c r="Q60" t="s">
        <v>3972</v>
      </c>
      <c r="R60">
        <v>-3500</v>
      </c>
      <c r="S60" s="7" t="str">
        <f t="shared" si="1"/>
        <v>hp_2910000;atk_1360000;hit_500000;miss_145;cirt_0;cirtSub_-3500</v>
      </c>
    </row>
    <row r="61" spans="1:19" x14ac:dyDescent="0.15">
      <c r="A61" s="1" t="s">
        <v>55</v>
      </c>
      <c r="B61" s="1">
        <v>1</v>
      </c>
      <c r="C61" s="1">
        <v>1</v>
      </c>
      <c r="D61" s="2">
        <v>290</v>
      </c>
      <c r="E61" s="14" t="s">
        <v>3967</v>
      </c>
      <c r="F61">
        <v>1000000</v>
      </c>
      <c r="G61">
        <f t="shared" si="0"/>
        <v>2910000</v>
      </c>
      <c r="H61">
        <f t="shared" si="2"/>
        <v>0.68000000000000027</v>
      </c>
      <c r="I61" t="s">
        <v>3968</v>
      </c>
      <c r="J61">
        <v>2000000</v>
      </c>
      <c r="K61" t="s">
        <v>3969</v>
      </c>
      <c r="L61">
        <v>500000</v>
      </c>
      <c r="M61" t="s">
        <v>3970</v>
      </c>
      <c r="N61">
        <v>145</v>
      </c>
      <c r="O61" t="s">
        <v>3971</v>
      </c>
      <c r="P61">
        <v>0</v>
      </c>
      <c r="Q61" t="s">
        <v>3972</v>
      </c>
      <c r="R61">
        <v>-3500</v>
      </c>
      <c r="S61" s="7" t="str">
        <f t="shared" si="1"/>
        <v>hp_2910000;atk_1360000;hit_500000;miss_145;cirt_0;cirtSub_-3500</v>
      </c>
    </row>
    <row r="62" spans="1:19" x14ac:dyDescent="0.15">
      <c r="A62" s="1" t="s">
        <v>56</v>
      </c>
      <c r="B62" s="1">
        <v>1</v>
      </c>
      <c r="C62" s="1">
        <v>1</v>
      </c>
      <c r="D62" s="2">
        <v>300</v>
      </c>
      <c r="E62" s="14" t="s">
        <v>3967</v>
      </c>
      <c r="F62">
        <v>1075000</v>
      </c>
      <c r="G62">
        <f t="shared" si="0"/>
        <v>3236000</v>
      </c>
      <c r="H62">
        <f t="shared" si="2"/>
        <v>0.70000000000000029</v>
      </c>
      <c r="I62" t="s">
        <v>3968</v>
      </c>
      <c r="J62">
        <v>2150000</v>
      </c>
      <c r="K62" t="s">
        <v>3969</v>
      </c>
      <c r="L62">
        <v>500000</v>
      </c>
      <c r="M62" t="s">
        <v>3970</v>
      </c>
      <c r="N62">
        <v>150</v>
      </c>
      <c r="O62" t="s">
        <v>3971</v>
      </c>
      <c r="P62">
        <v>0</v>
      </c>
      <c r="Q62" t="s">
        <v>3972</v>
      </c>
      <c r="R62">
        <v>-3500</v>
      </c>
      <c r="S62" s="7" t="str">
        <f t="shared" si="1"/>
        <v>hp_3236000;atk_1505000;hit_500000;miss_150;cirt_0;cirtSub_-3500</v>
      </c>
    </row>
    <row r="63" spans="1:19" x14ac:dyDescent="0.15">
      <c r="A63" s="1" t="s">
        <v>56</v>
      </c>
      <c r="B63" s="1">
        <v>1</v>
      </c>
      <c r="C63" s="1">
        <v>1</v>
      </c>
      <c r="D63" s="2">
        <v>300</v>
      </c>
      <c r="E63" s="14" t="s">
        <v>3967</v>
      </c>
      <c r="F63">
        <v>1075000</v>
      </c>
      <c r="G63">
        <f t="shared" si="0"/>
        <v>3236000</v>
      </c>
      <c r="H63">
        <f t="shared" si="2"/>
        <v>0.70000000000000029</v>
      </c>
      <c r="I63" t="s">
        <v>3968</v>
      </c>
      <c r="J63">
        <v>2150000</v>
      </c>
      <c r="K63" t="s">
        <v>3969</v>
      </c>
      <c r="L63">
        <v>500000</v>
      </c>
      <c r="M63" t="s">
        <v>3970</v>
      </c>
      <c r="N63">
        <v>150</v>
      </c>
      <c r="O63" t="s">
        <v>3971</v>
      </c>
      <c r="P63">
        <v>0</v>
      </c>
      <c r="Q63" t="s">
        <v>3972</v>
      </c>
      <c r="R63">
        <v>-3500</v>
      </c>
      <c r="S63" s="7" t="str">
        <f t="shared" si="1"/>
        <v>hp_3236000;atk_1505000;hit_500000;miss_150;cirt_0;cirtSub_-3500</v>
      </c>
    </row>
    <row r="64" spans="1:19" x14ac:dyDescent="0.15">
      <c r="A64" s="1" t="s">
        <v>56</v>
      </c>
      <c r="B64" s="1">
        <v>1</v>
      </c>
      <c r="C64" s="1">
        <v>1</v>
      </c>
      <c r="D64" s="2">
        <v>300</v>
      </c>
      <c r="E64" s="14" t="s">
        <v>3967</v>
      </c>
      <c r="F64">
        <v>1075000</v>
      </c>
      <c r="G64">
        <f t="shared" si="0"/>
        <v>3236000</v>
      </c>
      <c r="H64">
        <f t="shared" si="2"/>
        <v>0.70000000000000029</v>
      </c>
      <c r="I64" t="s">
        <v>3968</v>
      </c>
      <c r="J64">
        <v>2150000</v>
      </c>
      <c r="K64" t="s">
        <v>3969</v>
      </c>
      <c r="L64">
        <v>500000</v>
      </c>
      <c r="M64" t="s">
        <v>3970</v>
      </c>
      <c r="N64">
        <v>150</v>
      </c>
      <c r="O64" t="s">
        <v>3971</v>
      </c>
      <c r="P64">
        <v>0</v>
      </c>
      <c r="Q64" t="s">
        <v>3972</v>
      </c>
      <c r="R64">
        <v>-3500</v>
      </c>
      <c r="S64" s="7" t="str">
        <f t="shared" si="1"/>
        <v>hp_3236000;atk_1505000;hit_500000;miss_150;cirt_0;cirtSub_-3500</v>
      </c>
    </row>
    <row r="65" spans="1:19" x14ac:dyDescent="0.15">
      <c r="A65" s="1" t="s">
        <v>57</v>
      </c>
      <c r="B65" s="1">
        <v>1</v>
      </c>
      <c r="C65" s="1">
        <v>1</v>
      </c>
      <c r="D65" s="2">
        <v>310</v>
      </c>
      <c r="E65" s="14" t="s">
        <v>3967</v>
      </c>
      <c r="F65">
        <v>1150000</v>
      </c>
      <c r="G65">
        <f t="shared" si="0"/>
        <v>3577000</v>
      </c>
      <c r="H65">
        <f t="shared" si="2"/>
        <v>0.72000000000000031</v>
      </c>
      <c r="I65" t="s">
        <v>3968</v>
      </c>
      <c r="J65">
        <v>2300000</v>
      </c>
      <c r="K65" t="s">
        <v>3969</v>
      </c>
      <c r="L65">
        <v>500000</v>
      </c>
      <c r="M65" t="s">
        <v>3970</v>
      </c>
      <c r="N65">
        <v>155</v>
      </c>
      <c r="O65" t="s">
        <v>3971</v>
      </c>
      <c r="P65">
        <v>0</v>
      </c>
      <c r="Q65" t="s">
        <v>3972</v>
      </c>
      <c r="R65">
        <v>-3500</v>
      </c>
      <c r="S65" s="7" t="str">
        <f t="shared" si="1"/>
        <v>hp_3577000;atk_1656000;hit_500000;miss_155;cirt_0;cirtSub_-3500</v>
      </c>
    </row>
    <row r="66" spans="1:19" x14ac:dyDescent="0.15">
      <c r="A66" s="1" t="s">
        <v>57</v>
      </c>
      <c r="B66" s="1">
        <v>1</v>
      </c>
      <c r="C66" s="1">
        <v>1</v>
      </c>
      <c r="D66" s="2">
        <v>310</v>
      </c>
      <c r="E66" s="14" t="s">
        <v>3967</v>
      </c>
      <c r="F66">
        <v>1150000</v>
      </c>
      <c r="G66">
        <f t="shared" si="0"/>
        <v>3577000</v>
      </c>
      <c r="H66">
        <f t="shared" si="2"/>
        <v>0.72000000000000031</v>
      </c>
      <c r="I66" t="s">
        <v>3968</v>
      </c>
      <c r="J66">
        <v>2300000</v>
      </c>
      <c r="K66" t="s">
        <v>3969</v>
      </c>
      <c r="L66">
        <v>500000</v>
      </c>
      <c r="M66" t="s">
        <v>3970</v>
      </c>
      <c r="N66">
        <v>155</v>
      </c>
      <c r="O66" t="s">
        <v>3971</v>
      </c>
      <c r="P66">
        <v>0</v>
      </c>
      <c r="Q66" t="s">
        <v>3972</v>
      </c>
      <c r="R66">
        <v>-3500</v>
      </c>
      <c r="S66" s="7" t="str">
        <f t="shared" si="1"/>
        <v>hp_3577000;atk_1656000;hit_500000;miss_155;cirt_0;cirtSub_-3500</v>
      </c>
    </row>
    <row r="67" spans="1:19" x14ac:dyDescent="0.15">
      <c r="A67" s="1" t="s">
        <v>57</v>
      </c>
      <c r="B67" s="1">
        <v>1</v>
      </c>
      <c r="C67" s="1">
        <v>1</v>
      </c>
      <c r="D67" s="2">
        <v>310</v>
      </c>
      <c r="E67" s="14" t="s">
        <v>3967</v>
      </c>
      <c r="F67">
        <v>1150000</v>
      </c>
      <c r="G67">
        <f t="shared" ref="G67:G130" si="3">ROUND(F67*((1+D67)/100),-3)</f>
        <v>3577000</v>
      </c>
      <c r="H67">
        <f t="shared" si="2"/>
        <v>0.72000000000000031</v>
      </c>
      <c r="I67" t="s">
        <v>3968</v>
      </c>
      <c r="J67">
        <v>2300000</v>
      </c>
      <c r="K67" t="s">
        <v>3969</v>
      </c>
      <c r="L67">
        <v>500000</v>
      </c>
      <c r="M67" t="s">
        <v>3970</v>
      </c>
      <c r="N67">
        <v>155</v>
      </c>
      <c r="O67" t="s">
        <v>3971</v>
      </c>
      <c r="P67">
        <v>0</v>
      </c>
      <c r="Q67" t="s">
        <v>3972</v>
      </c>
      <c r="R67">
        <v>-3500</v>
      </c>
      <c r="S67" s="7" t="str">
        <f t="shared" ref="S67:S130" si="4">E67&amp;"_"&amp;G67&amp;";"&amp;I67&amp;"_"&amp;INT(J67*H67)&amp;";"&amp;K67&amp;"_"&amp;L67&amp;";"&amp;M67&amp;"_"&amp;N67&amp;";"&amp;O67&amp;"_"&amp;P67&amp;";"&amp;Q67&amp;"_"&amp;R67</f>
        <v>hp_3577000;atk_1656000;hit_500000;miss_155;cirt_0;cirtSub_-3500</v>
      </c>
    </row>
    <row r="68" spans="1:19" x14ac:dyDescent="0.15">
      <c r="A68" s="1" t="s">
        <v>58</v>
      </c>
      <c r="B68" s="1">
        <v>1</v>
      </c>
      <c r="C68" s="1">
        <v>1</v>
      </c>
      <c r="D68" s="2">
        <v>320</v>
      </c>
      <c r="E68" s="14" t="s">
        <v>3967</v>
      </c>
      <c r="F68">
        <v>1225000</v>
      </c>
      <c r="G68">
        <f t="shared" si="3"/>
        <v>3932000</v>
      </c>
      <c r="H68">
        <f t="shared" si="2"/>
        <v>0.74000000000000032</v>
      </c>
      <c r="I68" t="s">
        <v>3968</v>
      </c>
      <c r="J68">
        <v>2450000</v>
      </c>
      <c r="K68" t="s">
        <v>3969</v>
      </c>
      <c r="L68">
        <v>500000</v>
      </c>
      <c r="M68" t="s">
        <v>3970</v>
      </c>
      <c r="N68">
        <v>160</v>
      </c>
      <c r="O68" t="s">
        <v>3971</v>
      </c>
      <c r="P68">
        <v>0</v>
      </c>
      <c r="Q68" t="s">
        <v>3972</v>
      </c>
      <c r="R68">
        <v>-3500</v>
      </c>
      <c r="S68" s="7" t="str">
        <f t="shared" si="4"/>
        <v>hp_3932000;atk_1813000;hit_500000;miss_160;cirt_0;cirtSub_-3500</v>
      </c>
    </row>
    <row r="69" spans="1:19" x14ac:dyDescent="0.15">
      <c r="A69" s="1" t="s">
        <v>58</v>
      </c>
      <c r="B69" s="1">
        <v>1</v>
      </c>
      <c r="C69" s="1">
        <v>1</v>
      </c>
      <c r="D69" s="2">
        <v>320</v>
      </c>
      <c r="E69" s="14" t="s">
        <v>3967</v>
      </c>
      <c r="F69">
        <v>1225000</v>
      </c>
      <c r="G69">
        <f t="shared" si="3"/>
        <v>3932000</v>
      </c>
      <c r="H69">
        <f t="shared" si="2"/>
        <v>0.74000000000000032</v>
      </c>
      <c r="I69" t="s">
        <v>3968</v>
      </c>
      <c r="J69">
        <v>2450000</v>
      </c>
      <c r="K69" t="s">
        <v>3969</v>
      </c>
      <c r="L69">
        <v>500000</v>
      </c>
      <c r="M69" t="s">
        <v>3970</v>
      </c>
      <c r="N69">
        <v>160</v>
      </c>
      <c r="O69" t="s">
        <v>3971</v>
      </c>
      <c r="P69">
        <v>0</v>
      </c>
      <c r="Q69" t="s">
        <v>3972</v>
      </c>
      <c r="R69">
        <v>-3500</v>
      </c>
      <c r="S69" s="7" t="str">
        <f t="shared" si="4"/>
        <v>hp_3932000;atk_1813000;hit_500000;miss_160;cirt_0;cirtSub_-3500</v>
      </c>
    </row>
    <row r="70" spans="1:19" x14ac:dyDescent="0.15">
      <c r="A70" s="1" t="s">
        <v>58</v>
      </c>
      <c r="B70" s="1">
        <v>1</v>
      </c>
      <c r="C70" s="1">
        <v>1</v>
      </c>
      <c r="D70" s="2">
        <v>320</v>
      </c>
      <c r="E70" s="14" t="s">
        <v>3967</v>
      </c>
      <c r="F70">
        <v>1225000</v>
      </c>
      <c r="G70">
        <f t="shared" si="3"/>
        <v>3932000</v>
      </c>
      <c r="H70">
        <f t="shared" ref="H70:H133" si="5">MIN(H67+0.02,0.8)</f>
        <v>0.74000000000000032</v>
      </c>
      <c r="I70" t="s">
        <v>3968</v>
      </c>
      <c r="J70">
        <v>2450000</v>
      </c>
      <c r="K70" t="s">
        <v>3969</v>
      </c>
      <c r="L70">
        <v>500000</v>
      </c>
      <c r="M70" t="s">
        <v>3970</v>
      </c>
      <c r="N70">
        <v>160</v>
      </c>
      <c r="O70" t="s">
        <v>3971</v>
      </c>
      <c r="P70">
        <v>0</v>
      </c>
      <c r="Q70" t="s">
        <v>3972</v>
      </c>
      <c r="R70">
        <v>-3500</v>
      </c>
      <c r="S70" s="7" t="str">
        <f t="shared" si="4"/>
        <v>hp_3932000;atk_1813000;hit_500000;miss_160;cirt_0;cirtSub_-3500</v>
      </c>
    </row>
    <row r="71" spans="1:19" x14ac:dyDescent="0.15">
      <c r="A71" s="1" t="s">
        <v>59</v>
      </c>
      <c r="B71" s="1">
        <v>1</v>
      </c>
      <c r="C71" s="1">
        <v>1</v>
      </c>
      <c r="D71" s="2">
        <v>330</v>
      </c>
      <c r="E71" s="14" t="s">
        <v>3967</v>
      </c>
      <c r="F71">
        <v>1300000</v>
      </c>
      <c r="G71">
        <f t="shared" si="3"/>
        <v>4303000</v>
      </c>
      <c r="H71">
        <f t="shared" si="5"/>
        <v>0.76000000000000034</v>
      </c>
      <c r="I71" t="s">
        <v>3968</v>
      </c>
      <c r="J71">
        <v>2600000</v>
      </c>
      <c r="K71" t="s">
        <v>3969</v>
      </c>
      <c r="L71">
        <v>500000</v>
      </c>
      <c r="M71" t="s">
        <v>3970</v>
      </c>
      <c r="N71">
        <v>165</v>
      </c>
      <c r="O71" t="s">
        <v>3971</v>
      </c>
      <c r="P71">
        <v>0</v>
      </c>
      <c r="Q71" t="s">
        <v>3972</v>
      </c>
      <c r="R71">
        <v>-3500</v>
      </c>
      <c r="S71" s="7" t="str">
        <f t="shared" si="4"/>
        <v>hp_4303000;atk_1976000;hit_500000;miss_165;cirt_0;cirtSub_-3500</v>
      </c>
    </row>
    <row r="72" spans="1:19" x14ac:dyDescent="0.15">
      <c r="A72" s="1" t="s">
        <v>59</v>
      </c>
      <c r="B72" s="1">
        <v>1</v>
      </c>
      <c r="C72" s="1">
        <v>1</v>
      </c>
      <c r="D72" s="2">
        <v>330</v>
      </c>
      <c r="E72" s="14" t="s">
        <v>3967</v>
      </c>
      <c r="F72">
        <v>1300000</v>
      </c>
      <c r="G72">
        <f t="shared" si="3"/>
        <v>4303000</v>
      </c>
      <c r="H72">
        <f t="shared" si="5"/>
        <v>0.76000000000000034</v>
      </c>
      <c r="I72" t="s">
        <v>3968</v>
      </c>
      <c r="J72">
        <v>2600000</v>
      </c>
      <c r="K72" t="s">
        <v>3969</v>
      </c>
      <c r="L72">
        <v>500000</v>
      </c>
      <c r="M72" t="s">
        <v>3970</v>
      </c>
      <c r="N72">
        <v>165</v>
      </c>
      <c r="O72" t="s">
        <v>3971</v>
      </c>
      <c r="P72">
        <v>0</v>
      </c>
      <c r="Q72" t="s">
        <v>3972</v>
      </c>
      <c r="R72">
        <v>-3500</v>
      </c>
      <c r="S72" s="7" t="str">
        <f t="shared" si="4"/>
        <v>hp_4303000;atk_1976000;hit_500000;miss_165;cirt_0;cirtSub_-3500</v>
      </c>
    </row>
    <row r="73" spans="1:19" x14ac:dyDescent="0.15">
      <c r="A73" s="1" t="s">
        <v>59</v>
      </c>
      <c r="B73" s="1">
        <v>1</v>
      </c>
      <c r="C73" s="1">
        <v>1</v>
      </c>
      <c r="D73" s="2">
        <v>330</v>
      </c>
      <c r="E73" s="14" t="s">
        <v>3967</v>
      </c>
      <c r="F73">
        <v>1300000</v>
      </c>
      <c r="G73">
        <f t="shared" si="3"/>
        <v>4303000</v>
      </c>
      <c r="H73">
        <f t="shared" si="5"/>
        <v>0.76000000000000034</v>
      </c>
      <c r="I73" t="s">
        <v>3968</v>
      </c>
      <c r="J73">
        <v>2600000</v>
      </c>
      <c r="K73" t="s">
        <v>3969</v>
      </c>
      <c r="L73">
        <v>500000</v>
      </c>
      <c r="M73" t="s">
        <v>3970</v>
      </c>
      <c r="N73">
        <v>165</v>
      </c>
      <c r="O73" t="s">
        <v>3971</v>
      </c>
      <c r="P73">
        <v>0</v>
      </c>
      <c r="Q73" t="s">
        <v>3972</v>
      </c>
      <c r="R73">
        <v>-3500</v>
      </c>
      <c r="S73" s="7" t="str">
        <f t="shared" si="4"/>
        <v>hp_4303000;atk_1976000;hit_500000;miss_165;cirt_0;cirtSub_-3500</v>
      </c>
    </row>
    <row r="74" spans="1:19" x14ac:dyDescent="0.15">
      <c r="A74" s="1" t="s">
        <v>60</v>
      </c>
      <c r="B74" s="1">
        <v>1</v>
      </c>
      <c r="C74" s="1">
        <v>1</v>
      </c>
      <c r="D74" s="2">
        <v>340</v>
      </c>
      <c r="E74" s="14" t="s">
        <v>3967</v>
      </c>
      <c r="F74">
        <v>1400000</v>
      </c>
      <c r="G74">
        <f t="shared" si="3"/>
        <v>4774000</v>
      </c>
      <c r="H74">
        <f t="shared" si="5"/>
        <v>0.78000000000000036</v>
      </c>
      <c r="I74" t="s">
        <v>3968</v>
      </c>
      <c r="J74">
        <v>2800000</v>
      </c>
      <c r="K74" t="s">
        <v>3969</v>
      </c>
      <c r="L74">
        <v>500000</v>
      </c>
      <c r="M74" t="s">
        <v>3970</v>
      </c>
      <c r="N74">
        <v>170</v>
      </c>
      <c r="O74" t="s">
        <v>3971</v>
      </c>
      <c r="P74">
        <v>0</v>
      </c>
      <c r="Q74" t="s">
        <v>3972</v>
      </c>
      <c r="R74">
        <v>-3500</v>
      </c>
      <c r="S74" s="7" t="str">
        <f t="shared" si="4"/>
        <v>hp_4774000;atk_2184000;hit_500000;miss_170;cirt_0;cirtSub_-3500</v>
      </c>
    </row>
    <row r="75" spans="1:19" x14ac:dyDescent="0.15">
      <c r="A75" s="1" t="s">
        <v>60</v>
      </c>
      <c r="B75" s="1">
        <v>1</v>
      </c>
      <c r="C75" s="1">
        <v>1</v>
      </c>
      <c r="D75" s="2">
        <v>340</v>
      </c>
      <c r="E75" s="14" t="s">
        <v>3967</v>
      </c>
      <c r="F75">
        <v>1400000</v>
      </c>
      <c r="G75">
        <f t="shared" si="3"/>
        <v>4774000</v>
      </c>
      <c r="H75">
        <f t="shared" si="5"/>
        <v>0.78000000000000036</v>
      </c>
      <c r="I75" t="s">
        <v>3968</v>
      </c>
      <c r="J75">
        <v>2800000</v>
      </c>
      <c r="K75" t="s">
        <v>3969</v>
      </c>
      <c r="L75">
        <v>500000</v>
      </c>
      <c r="M75" t="s">
        <v>3970</v>
      </c>
      <c r="N75">
        <v>170</v>
      </c>
      <c r="O75" t="s">
        <v>3971</v>
      </c>
      <c r="P75">
        <v>0</v>
      </c>
      <c r="Q75" t="s">
        <v>3972</v>
      </c>
      <c r="R75">
        <v>-3500</v>
      </c>
      <c r="S75" s="7" t="str">
        <f t="shared" si="4"/>
        <v>hp_4774000;atk_2184000;hit_500000;miss_170;cirt_0;cirtSub_-3500</v>
      </c>
    </row>
    <row r="76" spans="1:19" x14ac:dyDescent="0.15">
      <c r="A76" s="1" t="s">
        <v>60</v>
      </c>
      <c r="B76" s="1">
        <v>1</v>
      </c>
      <c r="C76" s="1">
        <v>1</v>
      </c>
      <c r="D76" s="2">
        <v>340</v>
      </c>
      <c r="E76" s="14" t="s">
        <v>3967</v>
      </c>
      <c r="F76">
        <v>1400000</v>
      </c>
      <c r="G76">
        <f t="shared" si="3"/>
        <v>4774000</v>
      </c>
      <c r="H76">
        <f t="shared" si="5"/>
        <v>0.78000000000000036</v>
      </c>
      <c r="I76" t="s">
        <v>3968</v>
      </c>
      <c r="J76">
        <v>2800000</v>
      </c>
      <c r="K76" t="s">
        <v>3969</v>
      </c>
      <c r="L76">
        <v>500000</v>
      </c>
      <c r="M76" t="s">
        <v>3970</v>
      </c>
      <c r="N76">
        <v>170</v>
      </c>
      <c r="O76" t="s">
        <v>3971</v>
      </c>
      <c r="P76">
        <v>0</v>
      </c>
      <c r="Q76" t="s">
        <v>3972</v>
      </c>
      <c r="R76">
        <v>-3500</v>
      </c>
      <c r="S76" s="7" t="str">
        <f t="shared" si="4"/>
        <v>hp_4774000;atk_2184000;hit_500000;miss_170;cirt_0;cirtSub_-3500</v>
      </c>
    </row>
    <row r="77" spans="1:19" x14ac:dyDescent="0.15">
      <c r="A77" s="1" t="s">
        <v>61</v>
      </c>
      <c r="B77" s="1">
        <v>1</v>
      </c>
      <c r="C77" s="1">
        <v>1</v>
      </c>
      <c r="D77" s="2">
        <v>350</v>
      </c>
      <c r="E77" s="14" t="s">
        <v>3967</v>
      </c>
      <c r="F77">
        <v>1480000</v>
      </c>
      <c r="G77">
        <f t="shared" si="3"/>
        <v>5195000</v>
      </c>
      <c r="H77">
        <f t="shared" si="5"/>
        <v>0.8</v>
      </c>
      <c r="I77" t="s">
        <v>3968</v>
      </c>
      <c r="J77">
        <v>2960000</v>
      </c>
      <c r="K77" t="s">
        <v>3969</v>
      </c>
      <c r="L77">
        <v>500000</v>
      </c>
      <c r="M77" t="s">
        <v>3970</v>
      </c>
      <c r="N77">
        <v>175</v>
      </c>
      <c r="O77" t="s">
        <v>3971</v>
      </c>
      <c r="P77">
        <v>0</v>
      </c>
      <c r="Q77" t="s">
        <v>3972</v>
      </c>
      <c r="R77">
        <v>-3500</v>
      </c>
      <c r="S77" s="7" t="str">
        <f t="shared" si="4"/>
        <v>hp_5195000;atk_2368000;hit_500000;miss_175;cirt_0;cirtSub_-3500</v>
      </c>
    </row>
    <row r="78" spans="1:19" x14ac:dyDescent="0.15">
      <c r="A78" s="1" t="s">
        <v>61</v>
      </c>
      <c r="B78" s="1">
        <v>1</v>
      </c>
      <c r="C78" s="1">
        <v>1</v>
      </c>
      <c r="D78" s="2">
        <v>350</v>
      </c>
      <c r="E78" s="14" t="s">
        <v>3967</v>
      </c>
      <c r="F78">
        <v>1480000</v>
      </c>
      <c r="G78">
        <f t="shared" si="3"/>
        <v>5195000</v>
      </c>
      <c r="H78">
        <f t="shared" si="5"/>
        <v>0.8</v>
      </c>
      <c r="I78" t="s">
        <v>3968</v>
      </c>
      <c r="J78">
        <v>2960000</v>
      </c>
      <c r="K78" t="s">
        <v>3969</v>
      </c>
      <c r="L78">
        <v>500000</v>
      </c>
      <c r="M78" t="s">
        <v>3970</v>
      </c>
      <c r="N78">
        <v>175</v>
      </c>
      <c r="O78" t="s">
        <v>3971</v>
      </c>
      <c r="P78">
        <v>0</v>
      </c>
      <c r="Q78" t="s">
        <v>3972</v>
      </c>
      <c r="R78">
        <v>-3500</v>
      </c>
      <c r="S78" s="7" t="str">
        <f t="shared" si="4"/>
        <v>hp_5195000;atk_2368000;hit_500000;miss_175;cirt_0;cirtSub_-3500</v>
      </c>
    </row>
    <row r="79" spans="1:19" x14ac:dyDescent="0.15">
      <c r="A79" s="1" t="s">
        <v>61</v>
      </c>
      <c r="B79" s="1">
        <v>1</v>
      </c>
      <c r="C79" s="1">
        <v>1</v>
      </c>
      <c r="D79" s="2">
        <v>350</v>
      </c>
      <c r="E79" s="14" t="s">
        <v>3967</v>
      </c>
      <c r="F79">
        <v>1480000</v>
      </c>
      <c r="G79">
        <f t="shared" si="3"/>
        <v>5195000</v>
      </c>
      <c r="H79">
        <f t="shared" si="5"/>
        <v>0.8</v>
      </c>
      <c r="I79" t="s">
        <v>3968</v>
      </c>
      <c r="J79">
        <v>2960000</v>
      </c>
      <c r="K79" t="s">
        <v>3969</v>
      </c>
      <c r="L79">
        <v>500000</v>
      </c>
      <c r="M79" t="s">
        <v>3970</v>
      </c>
      <c r="N79">
        <v>175</v>
      </c>
      <c r="O79" t="s">
        <v>3971</v>
      </c>
      <c r="P79">
        <v>0</v>
      </c>
      <c r="Q79" t="s">
        <v>3972</v>
      </c>
      <c r="R79">
        <v>-3500</v>
      </c>
      <c r="S79" s="7" t="str">
        <f t="shared" si="4"/>
        <v>hp_5195000;atk_2368000;hit_500000;miss_175;cirt_0;cirtSub_-3500</v>
      </c>
    </row>
    <row r="80" spans="1:19" x14ac:dyDescent="0.15">
      <c r="A80" s="1" t="s">
        <v>62</v>
      </c>
      <c r="B80" s="1">
        <v>1</v>
      </c>
      <c r="C80" s="1">
        <v>1</v>
      </c>
      <c r="D80" s="2">
        <v>360</v>
      </c>
      <c r="E80" s="14" t="s">
        <v>3967</v>
      </c>
      <c r="F80">
        <v>1560000</v>
      </c>
      <c r="G80">
        <f t="shared" si="3"/>
        <v>5632000</v>
      </c>
      <c r="H80">
        <f t="shared" si="5"/>
        <v>0.8</v>
      </c>
      <c r="I80" t="s">
        <v>3968</v>
      </c>
      <c r="J80">
        <v>3120000</v>
      </c>
      <c r="K80" t="s">
        <v>3969</v>
      </c>
      <c r="L80">
        <v>500000</v>
      </c>
      <c r="M80" t="s">
        <v>3970</v>
      </c>
      <c r="N80">
        <v>180</v>
      </c>
      <c r="O80" t="s">
        <v>3971</v>
      </c>
      <c r="P80">
        <v>0</v>
      </c>
      <c r="Q80" t="s">
        <v>3972</v>
      </c>
      <c r="R80">
        <v>-3500</v>
      </c>
      <c r="S80" s="7" t="str">
        <f t="shared" si="4"/>
        <v>hp_5632000;atk_2496000;hit_500000;miss_180;cirt_0;cirtSub_-3500</v>
      </c>
    </row>
    <row r="81" spans="1:19" x14ac:dyDescent="0.15">
      <c r="A81" s="1" t="s">
        <v>62</v>
      </c>
      <c r="B81" s="1">
        <v>1</v>
      </c>
      <c r="C81" s="1">
        <v>1</v>
      </c>
      <c r="D81" s="2">
        <v>360</v>
      </c>
      <c r="E81" s="14" t="s">
        <v>3967</v>
      </c>
      <c r="F81">
        <v>1560000</v>
      </c>
      <c r="G81">
        <f t="shared" si="3"/>
        <v>5632000</v>
      </c>
      <c r="H81">
        <f t="shared" si="5"/>
        <v>0.8</v>
      </c>
      <c r="I81" t="s">
        <v>3968</v>
      </c>
      <c r="J81">
        <v>3120000</v>
      </c>
      <c r="K81" t="s">
        <v>3969</v>
      </c>
      <c r="L81">
        <v>500000</v>
      </c>
      <c r="M81" t="s">
        <v>3970</v>
      </c>
      <c r="N81">
        <v>180</v>
      </c>
      <c r="O81" t="s">
        <v>3971</v>
      </c>
      <c r="P81">
        <v>0</v>
      </c>
      <c r="Q81" t="s">
        <v>3972</v>
      </c>
      <c r="R81">
        <v>-3500</v>
      </c>
      <c r="S81" s="7" t="str">
        <f t="shared" si="4"/>
        <v>hp_5632000;atk_2496000;hit_500000;miss_180;cirt_0;cirtSub_-3500</v>
      </c>
    </row>
    <row r="82" spans="1:19" x14ac:dyDescent="0.15">
      <c r="A82" s="1" t="s">
        <v>62</v>
      </c>
      <c r="B82" s="1">
        <v>1</v>
      </c>
      <c r="C82" s="1">
        <v>1</v>
      </c>
      <c r="D82" s="2">
        <v>360</v>
      </c>
      <c r="E82" s="14" t="s">
        <v>3967</v>
      </c>
      <c r="F82">
        <v>1560000</v>
      </c>
      <c r="G82">
        <f t="shared" si="3"/>
        <v>5632000</v>
      </c>
      <c r="H82">
        <f t="shared" si="5"/>
        <v>0.8</v>
      </c>
      <c r="I82" t="s">
        <v>3968</v>
      </c>
      <c r="J82">
        <v>3120000</v>
      </c>
      <c r="K82" t="s">
        <v>3969</v>
      </c>
      <c r="L82">
        <v>500000</v>
      </c>
      <c r="M82" t="s">
        <v>3970</v>
      </c>
      <c r="N82">
        <v>180</v>
      </c>
      <c r="O82" t="s">
        <v>3971</v>
      </c>
      <c r="P82">
        <v>0</v>
      </c>
      <c r="Q82" t="s">
        <v>3972</v>
      </c>
      <c r="R82">
        <v>-3500</v>
      </c>
      <c r="S82" s="7" t="str">
        <f t="shared" si="4"/>
        <v>hp_5632000;atk_2496000;hit_500000;miss_180;cirt_0;cirtSub_-3500</v>
      </c>
    </row>
    <row r="83" spans="1:19" x14ac:dyDescent="0.15">
      <c r="A83" s="1" t="s">
        <v>63</v>
      </c>
      <c r="B83" s="1">
        <v>1</v>
      </c>
      <c r="C83" s="1">
        <v>1</v>
      </c>
      <c r="D83" s="2">
        <v>370</v>
      </c>
      <c r="E83" s="14" t="s">
        <v>3967</v>
      </c>
      <c r="F83">
        <v>1640000</v>
      </c>
      <c r="G83">
        <f t="shared" si="3"/>
        <v>6084000</v>
      </c>
      <c r="H83">
        <f t="shared" si="5"/>
        <v>0.8</v>
      </c>
      <c r="I83" t="s">
        <v>3968</v>
      </c>
      <c r="J83">
        <v>3280000</v>
      </c>
      <c r="K83" t="s">
        <v>3969</v>
      </c>
      <c r="L83">
        <v>500000</v>
      </c>
      <c r="M83" t="s">
        <v>3970</v>
      </c>
      <c r="N83">
        <v>185</v>
      </c>
      <c r="O83" t="s">
        <v>3971</v>
      </c>
      <c r="P83">
        <v>0</v>
      </c>
      <c r="Q83" t="s">
        <v>3972</v>
      </c>
      <c r="R83">
        <v>-3500</v>
      </c>
      <c r="S83" s="7" t="str">
        <f t="shared" si="4"/>
        <v>hp_6084000;atk_2624000;hit_500000;miss_185;cirt_0;cirtSub_-3500</v>
      </c>
    </row>
    <row r="84" spans="1:19" x14ac:dyDescent="0.15">
      <c r="A84" s="1" t="s">
        <v>63</v>
      </c>
      <c r="B84" s="1">
        <v>1</v>
      </c>
      <c r="C84" s="1">
        <v>1</v>
      </c>
      <c r="D84" s="2">
        <v>370</v>
      </c>
      <c r="E84" s="14" t="s">
        <v>3967</v>
      </c>
      <c r="F84">
        <v>1640000</v>
      </c>
      <c r="G84">
        <f t="shared" si="3"/>
        <v>6084000</v>
      </c>
      <c r="H84">
        <f t="shared" si="5"/>
        <v>0.8</v>
      </c>
      <c r="I84" t="s">
        <v>3968</v>
      </c>
      <c r="J84">
        <v>3280000</v>
      </c>
      <c r="K84" t="s">
        <v>3969</v>
      </c>
      <c r="L84">
        <v>500000</v>
      </c>
      <c r="M84" t="s">
        <v>3970</v>
      </c>
      <c r="N84">
        <v>185</v>
      </c>
      <c r="O84" t="s">
        <v>3971</v>
      </c>
      <c r="P84">
        <v>0</v>
      </c>
      <c r="Q84" t="s">
        <v>3972</v>
      </c>
      <c r="R84">
        <v>-3500</v>
      </c>
      <c r="S84" s="7" t="str">
        <f t="shared" si="4"/>
        <v>hp_6084000;atk_2624000;hit_500000;miss_185;cirt_0;cirtSub_-3500</v>
      </c>
    </row>
    <row r="85" spans="1:19" x14ac:dyDescent="0.15">
      <c r="A85" s="1" t="s">
        <v>63</v>
      </c>
      <c r="B85" s="1">
        <v>1</v>
      </c>
      <c r="C85" s="1">
        <v>1</v>
      </c>
      <c r="D85" s="2">
        <v>370</v>
      </c>
      <c r="E85" s="14" t="s">
        <v>3967</v>
      </c>
      <c r="F85">
        <v>1640000</v>
      </c>
      <c r="G85">
        <f t="shared" si="3"/>
        <v>6084000</v>
      </c>
      <c r="H85">
        <f t="shared" si="5"/>
        <v>0.8</v>
      </c>
      <c r="I85" t="s">
        <v>3968</v>
      </c>
      <c r="J85">
        <v>3280000</v>
      </c>
      <c r="K85" t="s">
        <v>3969</v>
      </c>
      <c r="L85">
        <v>500000</v>
      </c>
      <c r="M85" t="s">
        <v>3970</v>
      </c>
      <c r="N85">
        <v>185</v>
      </c>
      <c r="O85" t="s">
        <v>3971</v>
      </c>
      <c r="P85">
        <v>0</v>
      </c>
      <c r="Q85" t="s">
        <v>3972</v>
      </c>
      <c r="R85">
        <v>-3500</v>
      </c>
      <c r="S85" s="7" t="str">
        <f t="shared" si="4"/>
        <v>hp_6084000;atk_2624000;hit_500000;miss_185;cirt_0;cirtSub_-3500</v>
      </c>
    </row>
    <row r="86" spans="1:19" x14ac:dyDescent="0.15">
      <c r="A86" s="1" t="s">
        <v>64</v>
      </c>
      <c r="B86" s="1">
        <v>1</v>
      </c>
      <c r="C86" s="1">
        <v>1</v>
      </c>
      <c r="D86" s="2">
        <v>380</v>
      </c>
      <c r="E86" s="14" t="s">
        <v>3967</v>
      </c>
      <c r="F86">
        <v>1720000</v>
      </c>
      <c r="G86">
        <f t="shared" si="3"/>
        <v>6553000</v>
      </c>
      <c r="H86">
        <f t="shared" si="5"/>
        <v>0.8</v>
      </c>
      <c r="I86" t="s">
        <v>3968</v>
      </c>
      <c r="J86">
        <v>3440000</v>
      </c>
      <c r="K86" t="s">
        <v>3969</v>
      </c>
      <c r="L86">
        <v>500000</v>
      </c>
      <c r="M86" t="s">
        <v>3970</v>
      </c>
      <c r="N86">
        <v>190</v>
      </c>
      <c r="O86" t="s">
        <v>3971</v>
      </c>
      <c r="P86">
        <v>0</v>
      </c>
      <c r="Q86" t="s">
        <v>3972</v>
      </c>
      <c r="R86">
        <v>-3500</v>
      </c>
      <c r="S86" s="7" t="str">
        <f t="shared" si="4"/>
        <v>hp_6553000;atk_2752000;hit_500000;miss_190;cirt_0;cirtSub_-3500</v>
      </c>
    </row>
    <row r="87" spans="1:19" x14ac:dyDescent="0.15">
      <c r="A87" s="1" t="s">
        <v>64</v>
      </c>
      <c r="B87" s="1">
        <v>1</v>
      </c>
      <c r="C87" s="1">
        <v>1</v>
      </c>
      <c r="D87" s="2">
        <v>380</v>
      </c>
      <c r="E87" s="14" t="s">
        <v>3967</v>
      </c>
      <c r="F87">
        <v>1720000</v>
      </c>
      <c r="G87">
        <f t="shared" si="3"/>
        <v>6553000</v>
      </c>
      <c r="H87">
        <f t="shared" si="5"/>
        <v>0.8</v>
      </c>
      <c r="I87" t="s">
        <v>3968</v>
      </c>
      <c r="J87">
        <v>3440000</v>
      </c>
      <c r="K87" t="s">
        <v>3969</v>
      </c>
      <c r="L87">
        <v>500000</v>
      </c>
      <c r="M87" t="s">
        <v>3970</v>
      </c>
      <c r="N87">
        <v>190</v>
      </c>
      <c r="O87" t="s">
        <v>3971</v>
      </c>
      <c r="P87">
        <v>0</v>
      </c>
      <c r="Q87" t="s">
        <v>3972</v>
      </c>
      <c r="R87">
        <v>-3500</v>
      </c>
      <c r="S87" s="7" t="str">
        <f t="shared" si="4"/>
        <v>hp_6553000;atk_2752000;hit_500000;miss_190;cirt_0;cirtSub_-3500</v>
      </c>
    </row>
    <row r="88" spans="1:19" x14ac:dyDescent="0.15">
      <c r="A88" s="1" t="s">
        <v>64</v>
      </c>
      <c r="B88" s="1">
        <v>1</v>
      </c>
      <c r="C88" s="1">
        <v>1</v>
      </c>
      <c r="D88" s="2">
        <v>380</v>
      </c>
      <c r="E88" s="14" t="s">
        <v>3967</v>
      </c>
      <c r="F88">
        <v>1720000</v>
      </c>
      <c r="G88">
        <f t="shared" si="3"/>
        <v>6553000</v>
      </c>
      <c r="H88">
        <f t="shared" si="5"/>
        <v>0.8</v>
      </c>
      <c r="I88" t="s">
        <v>3968</v>
      </c>
      <c r="J88">
        <v>3440000</v>
      </c>
      <c r="K88" t="s">
        <v>3969</v>
      </c>
      <c r="L88">
        <v>500000</v>
      </c>
      <c r="M88" t="s">
        <v>3970</v>
      </c>
      <c r="N88">
        <v>190</v>
      </c>
      <c r="O88" t="s">
        <v>3971</v>
      </c>
      <c r="P88">
        <v>0</v>
      </c>
      <c r="Q88" t="s">
        <v>3972</v>
      </c>
      <c r="R88">
        <v>-3500</v>
      </c>
      <c r="S88" s="7" t="str">
        <f t="shared" si="4"/>
        <v>hp_6553000;atk_2752000;hit_500000;miss_190;cirt_0;cirtSub_-3500</v>
      </c>
    </row>
    <row r="89" spans="1:19" x14ac:dyDescent="0.15">
      <c r="A89" s="1" t="s">
        <v>65</v>
      </c>
      <c r="B89" s="1">
        <v>1</v>
      </c>
      <c r="C89" s="1">
        <v>1</v>
      </c>
      <c r="D89" s="2">
        <v>390</v>
      </c>
      <c r="E89" s="14" t="s">
        <v>3967</v>
      </c>
      <c r="F89">
        <v>1800000</v>
      </c>
      <c r="G89">
        <f t="shared" si="3"/>
        <v>7038000</v>
      </c>
      <c r="H89">
        <f t="shared" si="5"/>
        <v>0.8</v>
      </c>
      <c r="I89" t="s">
        <v>3968</v>
      </c>
      <c r="J89">
        <v>3600000</v>
      </c>
      <c r="K89" t="s">
        <v>3969</v>
      </c>
      <c r="L89">
        <v>500000</v>
      </c>
      <c r="M89" t="s">
        <v>3970</v>
      </c>
      <c r="N89">
        <v>195</v>
      </c>
      <c r="O89" t="s">
        <v>3971</v>
      </c>
      <c r="P89">
        <v>0</v>
      </c>
      <c r="Q89" t="s">
        <v>3972</v>
      </c>
      <c r="R89">
        <v>-3500</v>
      </c>
      <c r="S89" s="7" t="str">
        <f t="shared" si="4"/>
        <v>hp_7038000;atk_2880000;hit_500000;miss_195;cirt_0;cirtSub_-3500</v>
      </c>
    </row>
    <row r="90" spans="1:19" x14ac:dyDescent="0.15">
      <c r="A90" s="1" t="s">
        <v>65</v>
      </c>
      <c r="B90" s="1">
        <v>1</v>
      </c>
      <c r="C90" s="1">
        <v>1</v>
      </c>
      <c r="D90" s="2">
        <v>390</v>
      </c>
      <c r="E90" s="14" t="s">
        <v>3967</v>
      </c>
      <c r="F90">
        <v>1800000</v>
      </c>
      <c r="G90">
        <f t="shared" si="3"/>
        <v>7038000</v>
      </c>
      <c r="H90">
        <f t="shared" si="5"/>
        <v>0.8</v>
      </c>
      <c r="I90" t="s">
        <v>3968</v>
      </c>
      <c r="J90">
        <v>3600000</v>
      </c>
      <c r="K90" t="s">
        <v>3969</v>
      </c>
      <c r="L90">
        <v>500000</v>
      </c>
      <c r="M90" t="s">
        <v>3970</v>
      </c>
      <c r="N90">
        <v>195</v>
      </c>
      <c r="O90" t="s">
        <v>3971</v>
      </c>
      <c r="P90">
        <v>0</v>
      </c>
      <c r="Q90" t="s">
        <v>3972</v>
      </c>
      <c r="R90">
        <v>-3500</v>
      </c>
      <c r="S90" s="7" t="str">
        <f t="shared" si="4"/>
        <v>hp_7038000;atk_2880000;hit_500000;miss_195;cirt_0;cirtSub_-3500</v>
      </c>
    </row>
    <row r="91" spans="1:19" x14ac:dyDescent="0.15">
      <c r="A91" s="1" t="s">
        <v>65</v>
      </c>
      <c r="B91" s="1">
        <v>1</v>
      </c>
      <c r="C91" s="1">
        <v>1</v>
      </c>
      <c r="D91" s="2">
        <v>390</v>
      </c>
      <c r="E91" s="14" t="s">
        <v>3967</v>
      </c>
      <c r="F91">
        <v>1800000</v>
      </c>
      <c r="G91">
        <f t="shared" si="3"/>
        <v>7038000</v>
      </c>
      <c r="H91">
        <f t="shared" si="5"/>
        <v>0.8</v>
      </c>
      <c r="I91" t="s">
        <v>3968</v>
      </c>
      <c r="J91">
        <v>3600000</v>
      </c>
      <c r="K91" t="s">
        <v>3969</v>
      </c>
      <c r="L91">
        <v>500000</v>
      </c>
      <c r="M91" t="s">
        <v>3970</v>
      </c>
      <c r="N91">
        <v>195</v>
      </c>
      <c r="O91" t="s">
        <v>3971</v>
      </c>
      <c r="P91">
        <v>0</v>
      </c>
      <c r="Q91" t="s">
        <v>3972</v>
      </c>
      <c r="R91">
        <v>-3500</v>
      </c>
      <c r="S91" s="7" t="str">
        <f t="shared" si="4"/>
        <v>hp_7038000;atk_2880000;hit_500000;miss_195;cirt_0;cirtSub_-3500</v>
      </c>
    </row>
    <row r="92" spans="1:19" x14ac:dyDescent="0.15">
      <c r="A92" s="1" t="s">
        <v>66</v>
      </c>
      <c r="B92" s="1">
        <v>1</v>
      </c>
      <c r="C92" s="1">
        <v>1</v>
      </c>
      <c r="D92" s="2">
        <v>400</v>
      </c>
      <c r="E92" s="14" t="s">
        <v>3967</v>
      </c>
      <c r="F92">
        <v>1925000</v>
      </c>
      <c r="G92">
        <f t="shared" si="3"/>
        <v>7719000</v>
      </c>
      <c r="H92">
        <f t="shared" si="5"/>
        <v>0.8</v>
      </c>
      <c r="I92" t="s">
        <v>3968</v>
      </c>
      <c r="J92">
        <v>3850000</v>
      </c>
      <c r="K92" t="s">
        <v>3969</v>
      </c>
      <c r="L92">
        <v>500000</v>
      </c>
      <c r="M92" t="s">
        <v>3970</v>
      </c>
      <c r="N92">
        <v>200</v>
      </c>
      <c r="O92" t="s">
        <v>3971</v>
      </c>
      <c r="P92">
        <v>0</v>
      </c>
      <c r="Q92" t="s">
        <v>3972</v>
      </c>
      <c r="R92">
        <v>-3500</v>
      </c>
      <c r="S92" s="7" t="str">
        <f t="shared" si="4"/>
        <v>hp_7719000;atk_3080000;hit_500000;miss_200;cirt_0;cirtSub_-3500</v>
      </c>
    </row>
    <row r="93" spans="1:19" x14ac:dyDescent="0.15">
      <c r="A93" s="1" t="s">
        <v>66</v>
      </c>
      <c r="B93" s="1">
        <v>1</v>
      </c>
      <c r="C93" s="1">
        <v>1</v>
      </c>
      <c r="D93" s="2">
        <v>400</v>
      </c>
      <c r="E93" s="14" t="s">
        <v>3967</v>
      </c>
      <c r="F93">
        <v>1925000</v>
      </c>
      <c r="G93">
        <f t="shared" si="3"/>
        <v>7719000</v>
      </c>
      <c r="H93">
        <f t="shared" si="5"/>
        <v>0.8</v>
      </c>
      <c r="I93" t="s">
        <v>3968</v>
      </c>
      <c r="J93">
        <v>3850000</v>
      </c>
      <c r="K93" t="s">
        <v>3969</v>
      </c>
      <c r="L93">
        <v>500000</v>
      </c>
      <c r="M93" t="s">
        <v>3970</v>
      </c>
      <c r="N93">
        <v>200</v>
      </c>
      <c r="O93" t="s">
        <v>3971</v>
      </c>
      <c r="P93">
        <v>0</v>
      </c>
      <c r="Q93" t="s">
        <v>3972</v>
      </c>
      <c r="R93">
        <v>-3500</v>
      </c>
      <c r="S93" s="7" t="str">
        <f t="shared" si="4"/>
        <v>hp_7719000;atk_3080000;hit_500000;miss_200;cirt_0;cirtSub_-3500</v>
      </c>
    </row>
    <row r="94" spans="1:19" x14ac:dyDescent="0.15">
      <c r="A94" s="1" t="s">
        <v>66</v>
      </c>
      <c r="B94" s="1">
        <v>1</v>
      </c>
      <c r="C94" s="1">
        <v>1</v>
      </c>
      <c r="D94" s="2">
        <v>400</v>
      </c>
      <c r="E94" s="14" t="s">
        <v>3967</v>
      </c>
      <c r="F94">
        <v>1925000</v>
      </c>
      <c r="G94">
        <f t="shared" si="3"/>
        <v>7719000</v>
      </c>
      <c r="H94">
        <f t="shared" si="5"/>
        <v>0.8</v>
      </c>
      <c r="I94" t="s">
        <v>3968</v>
      </c>
      <c r="J94">
        <v>3850000</v>
      </c>
      <c r="K94" t="s">
        <v>3969</v>
      </c>
      <c r="L94">
        <v>500000</v>
      </c>
      <c r="M94" t="s">
        <v>3970</v>
      </c>
      <c r="N94">
        <v>200</v>
      </c>
      <c r="O94" t="s">
        <v>3971</v>
      </c>
      <c r="P94">
        <v>0</v>
      </c>
      <c r="Q94" t="s">
        <v>3972</v>
      </c>
      <c r="R94">
        <v>-3500</v>
      </c>
      <c r="S94" s="7" t="str">
        <f t="shared" si="4"/>
        <v>hp_7719000;atk_3080000;hit_500000;miss_200;cirt_0;cirtSub_-3500</v>
      </c>
    </row>
    <row r="95" spans="1:19" x14ac:dyDescent="0.15">
      <c r="A95" s="1" t="s">
        <v>67</v>
      </c>
      <c r="B95" s="1">
        <v>1</v>
      </c>
      <c r="C95" s="1">
        <v>1</v>
      </c>
      <c r="D95" s="2">
        <v>410</v>
      </c>
      <c r="E95" s="14" t="s">
        <v>3967</v>
      </c>
      <c r="F95">
        <v>2000000</v>
      </c>
      <c r="G95">
        <f t="shared" si="3"/>
        <v>8220000</v>
      </c>
      <c r="H95">
        <f t="shared" si="5"/>
        <v>0.8</v>
      </c>
      <c r="I95" t="s">
        <v>3968</v>
      </c>
      <c r="J95">
        <v>4000000</v>
      </c>
      <c r="K95" t="s">
        <v>3969</v>
      </c>
      <c r="L95">
        <v>500000</v>
      </c>
      <c r="M95" t="s">
        <v>3970</v>
      </c>
      <c r="N95">
        <v>205</v>
      </c>
      <c r="O95" t="s">
        <v>3971</v>
      </c>
      <c r="P95">
        <v>0</v>
      </c>
      <c r="Q95" t="s">
        <v>3972</v>
      </c>
      <c r="R95">
        <v>-3500</v>
      </c>
      <c r="S95" s="7" t="str">
        <f t="shared" si="4"/>
        <v>hp_8220000;atk_3200000;hit_500000;miss_205;cirt_0;cirtSub_-3500</v>
      </c>
    </row>
    <row r="96" spans="1:19" x14ac:dyDescent="0.15">
      <c r="A96" s="1" t="s">
        <v>67</v>
      </c>
      <c r="B96" s="1">
        <v>1</v>
      </c>
      <c r="C96" s="1">
        <v>1</v>
      </c>
      <c r="D96" s="2">
        <v>410</v>
      </c>
      <c r="E96" s="14" t="s">
        <v>3967</v>
      </c>
      <c r="F96">
        <v>2000000</v>
      </c>
      <c r="G96">
        <f t="shared" si="3"/>
        <v>8220000</v>
      </c>
      <c r="H96">
        <f t="shared" si="5"/>
        <v>0.8</v>
      </c>
      <c r="I96" t="s">
        <v>3968</v>
      </c>
      <c r="J96">
        <v>4000000</v>
      </c>
      <c r="K96" t="s">
        <v>3969</v>
      </c>
      <c r="L96">
        <v>500000</v>
      </c>
      <c r="M96" t="s">
        <v>3970</v>
      </c>
      <c r="N96">
        <v>205</v>
      </c>
      <c r="O96" t="s">
        <v>3971</v>
      </c>
      <c r="P96">
        <v>0</v>
      </c>
      <c r="Q96" t="s">
        <v>3972</v>
      </c>
      <c r="R96">
        <v>-3500</v>
      </c>
      <c r="S96" s="7" t="str">
        <f t="shared" si="4"/>
        <v>hp_8220000;atk_3200000;hit_500000;miss_205;cirt_0;cirtSub_-3500</v>
      </c>
    </row>
    <row r="97" spans="1:19" x14ac:dyDescent="0.15">
      <c r="A97" s="1" t="s">
        <v>67</v>
      </c>
      <c r="B97" s="1">
        <v>1</v>
      </c>
      <c r="C97" s="1">
        <v>1</v>
      </c>
      <c r="D97" s="2">
        <v>410</v>
      </c>
      <c r="E97" s="14" t="s">
        <v>3967</v>
      </c>
      <c r="F97">
        <v>2000000</v>
      </c>
      <c r="G97">
        <f t="shared" si="3"/>
        <v>8220000</v>
      </c>
      <c r="H97">
        <f t="shared" si="5"/>
        <v>0.8</v>
      </c>
      <c r="I97" t="s">
        <v>3968</v>
      </c>
      <c r="J97">
        <v>4000000</v>
      </c>
      <c r="K97" t="s">
        <v>3969</v>
      </c>
      <c r="L97">
        <v>500000</v>
      </c>
      <c r="M97" t="s">
        <v>3970</v>
      </c>
      <c r="N97">
        <v>205</v>
      </c>
      <c r="O97" t="s">
        <v>3971</v>
      </c>
      <c r="P97">
        <v>0</v>
      </c>
      <c r="Q97" t="s">
        <v>3972</v>
      </c>
      <c r="R97">
        <v>-3500</v>
      </c>
      <c r="S97" s="7" t="str">
        <f t="shared" si="4"/>
        <v>hp_8220000;atk_3200000;hit_500000;miss_205;cirt_0;cirtSub_-3500</v>
      </c>
    </row>
    <row r="98" spans="1:19" x14ac:dyDescent="0.15">
      <c r="A98" s="1" t="s">
        <v>68</v>
      </c>
      <c r="B98" s="1">
        <v>1</v>
      </c>
      <c r="C98" s="1">
        <v>1</v>
      </c>
      <c r="D98" s="2">
        <v>420</v>
      </c>
      <c r="E98" s="14" t="s">
        <v>3967</v>
      </c>
      <c r="F98">
        <v>2125000</v>
      </c>
      <c r="G98">
        <f t="shared" si="3"/>
        <v>8946000</v>
      </c>
      <c r="H98">
        <f t="shared" si="5"/>
        <v>0.8</v>
      </c>
      <c r="I98" t="s">
        <v>3968</v>
      </c>
      <c r="J98">
        <v>4250000</v>
      </c>
      <c r="K98" t="s">
        <v>3969</v>
      </c>
      <c r="L98">
        <v>500000</v>
      </c>
      <c r="M98" t="s">
        <v>3970</v>
      </c>
      <c r="N98">
        <v>210</v>
      </c>
      <c r="O98" t="s">
        <v>3971</v>
      </c>
      <c r="P98">
        <v>0</v>
      </c>
      <c r="Q98" t="s">
        <v>3972</v>
      </c>
      <c r="R98">
        <v>-3500</v>
      </c>
      <c r="S98" s="7" t="str">
        <f t="shared" si="4"/>
        <v>hp_8946000;atk_3400000;hit_500000;miss_210;cirt_0;cirtSub_-3500</v>
      </c>
    </row>
    <row r="99" spans="1:19" x14ac:dyDescent="0.15">
      <c r="A99" s="1" t="s">
        <v>68</v>
      </c>
      <c r="B99" s="1">
        <v>1</v>
      </c>
      <c r="C99" s="1">
        <v>1</v>
      </c>
      <c r="D99" s="2">
        <v>420</v>
      </c>
      <c r="E99" s="14" t="s">
        <v>3967</v>
      </c>
      <c r="F99">
        <v>2125000</v>
      </c>
      <c r="G99">
        <f t="shared" si="3"/>
        <v>8946000</v>
      </c>
      <c r="H99">
        <f t="shared" si="5"/>
        <v>0.8</v>
      </c>
      <c r="I99" t="s">
        <v>3968</v>
      </c>
      <c r="J99">
        <v>4250000</v>
      </c>
      <c r="K99" t="s">
        <v>3969</v>
      </c>
      <c r="L99">
        <v>500000</v>
      </c>
      <c r="M99" t="s">
        <v>3970</v>
      </c>
      <c r="N99">
        <v>210</v>
      </c>
      <c r="O99" t="s">
        <v>3971</v>
      </c>
      <c r="P99">
        <v>0</v>
      </c>
      <c r="Q99" t="s">
        <v>3972</v>
      </c>
      <c r="R99">
        <v>-3500</v>
      </c>
      <c r="S99" s="7" t="str">
        <f t="shared" si="4"/>
        <v>hp_8946000;atk_3400000;hit_500000;miss_210;cirt_0;cirtSub_-3500</v>
      </c>
    </row>
    <row r="100" spans="1:19" x14ac:dyDescent="0.15">
      <c r="A100" s="1" t="s">
        <v>68</v>
      </c>
      <c r="B100" s="1">
        <v>1</v>
      </c>
      <c r="C100" s="1">
        <v>1</v>
      </c>
      <c r="D100" s="2">
        <v>420</v>
      </c>
      <c r="E100" s="14" t="s">
        <v>3967</v>
      </c>
      <c r="F100">
        <v>2125000</v>
      </c>
      <c r="G100">
        <f t="shared" si="3"/>
        <v>8946000</v>
      </c>
      <c r="H100">
        <f t="shared" si="5"/>
        <v>0.8</v>
      </c>
      <c r="I100" t="s">
        <v>3968</v>
      </c>
      <c r="J100">
        <v>4250000</v>
      </c>
      <c r="K100" t="s">
        <v>3969</v>
      </c>
      <c r="L100">
        <v>500000</v>
      </c>
      <c r="M100" t="s">
        <v>3970</v>
      </c>
      <c r="N100">
        <v>210</v>
      </c>
      <c r="O100" t="s">
        <v>3971</v>
      </c>
      <c r="P100">
        <v>0</v>
      </c>
      <c r="Q100" t="s">
        <v>3972</v>
      </c>
      <c r="R100">
        <v>-3500</v>
      </c>
      <c r="S100" s="7" t="str">
        <f t="shared" si="4"/>
        <v>hp_8946000;atk_3400000;hit_500000;miss_210;cirt_0;cirtSub_-3500</v>
      </c>
    </row>
    <row r="101" spans="1:19" x14ac:dyDescent="0.15">
      <c r="A101" s="1" t="s">
        <v>69</v>
      </c>
      <c r="B101" s="1">
        <v>1</v>
      </c>
      <c r="C101" s="1">
        <v>1</v>
      </c>
      <c r="D101" s="2">
        <v>430</v>
      </c>
      <c r="E101" s="14" t="s">
        <v>3967</v>
      </c>
      <c r="F101">
        <v>2250000</v>
      </c>
      <c r="G101">
        <f t="shared" si="3"/>
        <v>9698000</v>
      </c>
      <c r="H101">
        <f t="shared" si="5"/>
        <v>0.8</v>
      </c>
      <c r="I101" t="s">
        <v>3968</v>
      </c>
      <c r="J101">
        <v>4500000</v>
      </c>
      <c r="K101" t="s">
        <v>3969</v>
      </c>
      <c r="L101">
        <v>500000</v>
      </c>
      <c r="M101" t="s">
        <v>3970</v>
      </c>
      <c r="N101">
        <v>215</v>
      </c>
      <c r="O101" t="s">
        <v>3971</v>
      </c>
      <c r="P101">
        <v>0</v>
      </c>
      <c r="Q101" t="s">
        <v>3972</v>
      </c>
      <c r="R101">
        <v>-3500</v>
      </c>
      <c r="S101" s="7" t="str">
        <f t="shared" si="4"/>
        <v>hp_9698000;atk_3600000;hit_500000;miss_215;cirt_0;cirtSub_-3500</v>
      </c>
    </row>
    <row r="102" spans="1:19" x14ac:dyDescent="0.15">
      <c r="A102" s="1" t="s">
        <v>69</v>
      </c>
      <c r="B102" s="1">
        <v>1</v>
      </c>
      <c r="C102" s="1">
        <v>1</v>
      </c>
      <c r="D102" s="2">
        <v>430</v>
      </c>
      <c r="E102" s="14" t="s">
        <v>3967</v>
      </c>
      <c r="F102">
        <v>2250000</v>
      </c>
      <c r="G102">
        <f t="shared" si="3"/>
        <v>9698000</v>
      </c>
      <c r="H102">
        <f t="shared" si="5"/>
        <v>0.8</v>
      </c>
      <c r="I102" t="s">
        <v>3968</v>
      </c>
      <c r="J102">
        <v>4500000</v>
      </c>
      <c r="K102" t="s">
        <v>3969</v>
      </c>
      <c r="L102">
        <v>500000</v>
      </c>
      <c r="M102" t="s">
        <v>3970</v>
      </c>
      <c r="N102">
        <v>215</v>
      </c>
      <c r="O102" t="s">
        <v>3971</v>
      </c>
      <c r="P102">
        <v>0</v>
      </c>
      <c r="Q102" t="s">
        <v>3972</v>
      </c>
      <c r="R102">
        <v>-3500</v>
      </c>
      <c r="S102" s="7" t="str">
        <f t="shared" si="4"/>
        <v>hp_9698000;atk_3600000;hit_500000;miss_215;cirt_0;cirtSub_-3500</v>
      </c>
    </row>
    <row r="103" spans="1:19" x14ac:dyDescent="0.15">
      <c r="A103" s="1" t="s">
        <v>69</v>
      </c>
      <c r="B103" s="1">
        <v>1</v>
      </c>
      <c r="C103" s="1">
        <v>1</v>
      </c>
      <c r="D103" s="2">
        <v>430</v>
      </c>
      <c r="E103" s="14" t="s">
        <v>3967</v>
      </c>
      <c r="F103">
        <v>2250000</v>
      </c>
      <c r="G103">
        <f t="shared" si="3"/>
        <v>9698000</v>
      </c>
      <c r="H103">
        <f t="shared" si="5"/>
        <v>0.8</v>
      </c>
      <c r="I103" t="s">
        <v>3968</v>
      </c>
      <c r="J103">
        <v>4500000</v>
      </c>
      <c r="K103" t="s">
        <v>3969</v>
      </c>
      <c r="L103">
        <v>500000</v>
      </c>
      <c r="M103" t="s">
        <v>3970</v>
      </c>
      <c r="N103">
        <v>215</v>
      </c>
      <c r="O103" t="s">
        <v>3971</v>
      </c>
      <c r="P103">
        <v>0</v>
      </c>
      <c r="Q103" t="s">
        <v>3972</v>
      </c>
      <c r="R103">
        <v>-3500</v>
      </c>
      <c r="S103" s="7" t="str">
        <f t="shared" si="4"/>
        <v>hp_9698000;atk_3600000;hit_500000;miss_215;cirt_0;cirtSub_-3500</v>
      </c>
    </row>
    <row r="104" spans="1:19" x14ac:dyDescent="0.15">
      <c r="A104" s="1" t="s">
        <v>70</v>
      </c>
      <c r="B104" s="1">
        <v>1</v>
      </c>
      <c r="C104" s="1">
        <v>1</v>
      </c>
      <c r="D104" s="2">
        <v>440</v>
      </c>
      <c r="E104" s="14" t="s">
        <v>3967</v>
      </c>
      <c r="F104">
        <v>2350000</v>
      </c>
      <c r="G104">
        <f t="shared" si="3"/>
        <v>10364000</v>
      </c>
      <c r="H104">
        <f t="shared" si="5"/>
        <v>0.8</v>
      </c>
      <c r="I104" t="s">
        <v>3968</v>
      </c>
      <c r="J104">
        <v>4700000</v>
      </c>
      <c r="K104" t="s">
        <v>3969</v>
      </c>
      <c r="L104">
        <v>500000</v>
      </c>
      <c r="M104" t="s">
        <v>3970</v>
      </c>
      <c r="N104">
        <v>220</v>
      </c>
      <c r="O104" t="s">
        <v>3971</v>
      </c>
      <c r="P104">
        <v>0</v>
      </c>
      <c r="Q104" t="s">
        <v>3972</v>
      </c>
      <c r="R104">
        <v>-3500</v>
      </c>
      <c r="S104" s="7" t="str">
        <f t="shared" si="4"/>
        <v>hp_10364000;atk_3760000;hit_500000;miss_220;cirt_0;cirtSub_-3500</v>
      </c>
    </row>
    <row r="105" spans="1:19" x14ac:dyDescent="0.15">
      <c r="A105" s="1" t="s">
        <v>70</v>
      </c>
      <c r="B105" s="1">
        <v>1</v>
      </c>
      <c r="C105" s="1">
        <v>1</v>
      </c>
      <c r="D105" s="2">
        <v>440</v>
      </c>
      <c r="E105" s="14" t="s">
        <v>3967</v>
      </c>
      <c r="F105">
        <v>2350000</v>
      </c>
      <c r="G105">
        <f t="shared" si="3"/>
        <v>10364000</v>
      </c>
      <c r="H105">
        <f t="shared" si="5"/>
        <v>0.8</v>
      </c>
      <c r="I105" t="s">
        <v>3968</v>
      </c>
      <c r="J105">
        <v>4700000</v>
      </c>
      <c r="K105" t="s">
        <v>3969</v>
      </c>
      <c r="L105">
        <v>500000</v>
      </c>
      <c r="M105" t="s">
        <v>3970</v>
      </c>
      <c r="N105">
        <v>220</v>
      </c>
      <c r="O105" t="s">
        <v>3971</v>
      </c>
      <c r="P105">
        <v>0</v>
      </c>
      <c r="Q105" t="s">
        <v>3972</v>
      </c>
      <c r="R105">
        <v>-3500</v>
      </c>
      <c r="S105" s="7" t="str">
        <f t="shared" si="4"/>
        <v>hp_10364000;atk_3760000;hit_500000;miss_220;cirt_0;cirtSub_-3500</v>
      </c>
    </row>
    <row r="106" spans="1:19" x14ac:dyDescent="0.15">
      <c r="A106" s="1" t="s">
        <v>70</v>
      </c>
      <c r="B106" s="1">
        <v>1</v>
      </c>
      <c r="C106" s="1">
        <v>1</v>
      </c>
      <c r="D106" s="2">
        <v>440</v>
      </c>
      <c r="E106" s="14" t="s">
        <v>3967</v>
      </c>
      <c r="F106">
        <v>2350000</v>
      </c>
      <c r="G106">
        <f t="shared" si="3"/>
        <v>10364000</v>
      </c>
      <c r="H106">
        <f t="shared" si="5"/>
        <v>0.8</v>
      </c>
      <c r="I106" t="s">
        <v>3968</v>
      </c>
      <c r="J106">
        <v>4700000</v>
      </c>
      <c r="K106" t="s">
        <v>3969</v>
      </c>
      <c r="L106">
        <v>500000</v>
      </c>
      <c r="M106" t="s">
        <v>3970</v>
      </c>
      <c r="N106">
        <v>220</v>
      </c>
      <c r="O106" t="s">
        <v>3971</v>
      </c>
      <c r="P106">
        <v>0</v>
      </c>
      <c r="Q106" t="s">
        <v>3972</v>
      </c>
      <c r="R106">
        <v>-3500</v>
      </c>
      <c r="S106" s="7" t="str">
        <f t="shared" si="4"/>
        <v>hp_10364000;atk_3760000;hit_500000;miss_220;cirt_0;cirtSub_-3500</v>
      </c>
    </row>
    <row r="107" spans="1:19" x14ac:dyDescent="0.15">
      <c r="A107" s="1" t="s">
        <v>71</v>
      </c>
      <c r="B107" s="1">
        <v>1</v>
      </c>
      <c r="C107" s="1">
        <v>1</v>
      </c>
      <c r="D107" s="2">
        <v>450</v>
      </c>
      <c r="E107" s="14" t="s">
        <v>3967</v>
      </c>
      <c r="F107">
        <v>2425000</v>
      </c>
      <c r="G107">
        <f t="shared" si="3"/>
        <v>10937000</v>
      </c>
      <c r="H107">
        <f t="shared" si="5"/>
        <v>0.8</v>
      </c>
      <c r="I107" t="s">
        <v>3968</v>
      </c>
      <c r="J107">
        <v>4850000</v>
      </c>
      <c r="K107" t="s">
        <v>3969</v>
      </c>
      <c r="L107">
        <v>500000</v>
      </c>
      <c r="M107" t="s">
        <v>3970</v>
      </c>
      <c r="N107">
        <v>225</v>
      </c>
      <c r="O107" t="s">
        <v>3971</v>
      </c>
      <c r="P107">
        <v>0</v>
      </c>
      <c r="Q107" t="s">
        <v>3972</v>
      </c>
      <c r="R107">
        <v>-3500</v>
      </c>
      <c r="S107" s="7" t="str">
        <f t="shared" si="4"/>
        <v>hp_10937000;atk_3880000;hit_500000;miss_225;cirt_0;cirtSub_-3500</v>
      </c>
    </row>
    <row r="108" spans="1:19" x14ac:dyDescent="0.15">
      <c r="A108" s="1" t="s">
        <v>71</v>
      </c>
      <c r="B108" s="1">
        <v>1</v>
      </c>
      <c r="C108" s="1">
        <v>1</v>
      </c>
      <c r="D108" s="2">
        <v>450</v>
      </c>
      <c r="E108" s="14" t="s">
        <v>3967</v>
      </c>
      <c r="F108">
        <v>2425000</v>
      </c>
      <c r="G108">
        <f t="shared" si="3"/>
        <v>10937000</v>
      </c>
      <c r="H108">
        <f t="shared" si="5"/>
        <v>0.8</v>
      </c>
      <c r="I108" t="s">
        <v>3968</v>
      </c>
      <c r="J108">
        <v>4850000</v>
      </c>
      <c r="K108" t="s">
        <v>3969</v>
      </c>
      <c r="L108">
        <v>500000</v>
      </c>
      <c r="M108" t="s">
        <v>3970</v>
      </c>
      <c r="N108">
        <v>225</v>
      </c>
      <c r="O108" t="s">
        <v>3971</v>
      </c>
      <c r="P108">
        <v>0</v>
      </c>
      <c r="Q108" t="s">
        <v>3972</v>
      </c>
      <c r="R108">
        <v>-3500</v>
      </c>
      <c r="S108" s="7" t="str">
        <f t="shared" si="4"/>
        <v>hp_10937000;atk_3880000;hit_500000;miss_225;cirt_0;cirtSub_-3500</v>
      </c>
    </row>
    <row r="109" spans="1:19" x14ac:dyDescent="0.15">
      <c r="A109" s="1" t="s">
        <v>71</v>
      </c>
      <c r="B109" s="1">
        <v>1</v>
      </c>
      <c r="C109" s="1">
        <v>1</v>
      </c>
      <c r="D109" s="2">
        <v>450</v>
      </c>
      <c r="E109" s="14" t="s">
        <v>3967</v>
      </c>
      <c r="F109">
        <v>2425000</v>
      </c>
      <c r="G109">
        <f t="shared" si="3"/>
        <v>10937000</v>
      </c>
      <c r="H109">
        <f t="shared" si="5"/>
        <v>0.8</v>
      </c>
      <c r="I109" t="s">
        <v>3968</v>
      </c>
      <c r="J109">
        <v>4850000</v>
      </c>
      <c r="K109" t="s">
        <v>3969</v>
      </c>
      <c r="L109">
        <v>500000</v>
      </c>
      <c r="M109" t="s">
        <v>3970</v>
      </c>
      <c r="N109">
        <v>225</v>
      </c>
      <c r="O109" t="s">
        <v>3971</v>
      </c>
      <c r="P109">
        <v>0</v>
      </c>
      <c r="Q109" t="s">
        <v>3972</v>
      </c>
      <c r="R109">
        <v>-3500</v>
      </c>
      <c r="S109" s="7" t="str">
        <f t="shared" si="4"/>
        <v>hp_10937000;atk_3880000;hit_500000;miss_225;cirt_0;cirtSub_-3500</v>
      </c>
    </row>
    <row r="110" spans="1:19" x14ac:dyDescent="0.15">
      <c r="A110" s="1" t="s">
        <v>72</v>
      </c>
      <c r="B110" s="1">
        <v>1</v>
      </c>
      <c r="C110" s="1">
        <v>1</v>
      </c>
      <c r="D110" s="2">
        <v>460</v>
      </c>
      <c r="E110" s="14" t="s">
        <v>3967</v>
      </c>
      <c r="F110">
        <v>2500000</v>
      </c>
      <c r="G110">
        <f t="shared" si="3"/>
        <v>11525000</v>
      </c>
      <c r="H110">
        <f t="shared" si="5"/>
        <v>0.8</v>
      </c>
      <c r="I110" t="s">
        <v>3968</v>
      </c>
      <c r="J110">
        <v>5000000</v>
      </c>
      <c r="K110" t="s">
        <v>3969</v>
      </c>
      <c r="L110">
        <v>500000</v>
      </c>
      <c r="M110" t="s">
        <v>3970</v>
      </c>
      <c r="N110">
        <v>230</v>
      </c>
      <c r="O110" t="s">
        <v>3971</v>
      </c>
      <c r="P110">
        <v>0</v>
      </c>
      <c r="Q110" t="s">
        <v>3972</v>
      </c>
      <c r="R110">
        <v>-3500</v>
      </c>
      <c r="S110" s="7" t="str">
        <f t="shared" si="4"/>
        <v>hp_11525000;atk_4000000;hit_500000;miss_230;cirt_0;cirtSub_-3500</v>
      </c>
    </row>
    <row r="111" spans="1:19" x14ac:dyDescent="0.15">
      <c r="A111" s="1" t="s">
        <v>72</v>
      </c>
      <c r="B111" s="1">
        <v>1</v>
      </c>
      <c r="C111" s="1">
        <v>1</v>
      </c>
      <c r="D111" s="2">
        <v>460</v>
      </c>
      <c r="E111" s="14" t="s">
        <v>3967</v>
      </c>
      <c r="F111">
        <v>2500000</v>
      </c>
      <c r="G111">
        <f t="shared" si="3"/>
        <v>11525000</v>
      </c>
      <c r="H111">
        <f t="shared" si="5"/>
        <v>0.8</v>
      </c>
      <c r="I111" t="s">
        <v>3968</v>
      </c>
      <c r="J111">
        <v>5000000</v>
      </c>
      <c r="K111" t="s">
        <v>3969</v>
      </c>
      <c r="L111">
        <v>500000</v>
      </c>
      <c r="M111" t="s">
        <v>3970</v>
      </c>
      <c r="N111">
        <v>230</v>
      </c>
      <c r="O111" t="s">
        <v>3971</v>
      </c>
      <c r="P111">
        <v>0</v>
      </c>
      <c r="Q111" t="s">
        <v>3972</v>
      </c>
      <c r="R111">
        <v>-3500</v>
      </c>
      <c r="S111" s="7" t="str">
        <f t="shared" si="4"/>
        <v>hp_11525000;atk_4000000;hit_500000;miss_230;cirt_0;cirtSub_-3500</v>
      </c>
    </row>
    <row r="112" spans="1:19" x14ac:dyDescent="0.15">
      <c r="A112" s="1" t="s">
        <v>72</v>
      </c>
      <c r="B112" s="1">
        <v>1</v>
      </c>
      <c r="C112" s="1">
        <v>1</v>
      </c>
      <c r="D112" s="2">
        <v>460</v>
      </c>
      <c r="E112" s="14" t="s">
        <v>3967</v>
      </c>
      <c r="F112">
        <v>2500000</v>
      </c>
      <c r="G112">
        <f t="shared" si="3"/>
        <v>11525000</v>
      </c>
      <c r="H112">
        <f t="shared" si="5"/>
        <v>0.8</v>
      </c>
      <c r="I112" t="s">
        <v>3968</v>
      </c>
      <c r="J112">
        <v>5000000</v>
      </c>
      <c r="K112" t="s">
        <v>3969</v>
      </c>
      <c r="L112">
        <v>500000</v>
      </c>
      <c r="M112" t="s">
        <v>3970</v>
      </c>
      <c r="N112">
        <v>230</v>
      </c>
      <c r="O112" t="s">
        <v>3971</v>
      </c>
      <c r="P112">
        <v>0</v>
      </c>
      <c r="Q112" t="s">
        <v>3972</v>
      </c>
      <c r="R112">
        <v>-3500</v>
      </c>
      <c r="S112" s="7" t="str">
        <f t="shared" si="4"/>
        <v>hp_11525000;atk_4000000;hit_500000;miss_230;cirt_0;cirtSub_-3500</v>
      </c>
    </row>
    <row r="113" spans="1:19" x14ac:dyDescent="0.15">
      <c r="A113" s="1" t="s">
        <v>73</v>
      </c>
      <c r="B113" s="1">
        <v>1</v>
      </c>
      <c r="C113" s="1">
        <v>1</v>
      </c>
      <c r="D113" s="2">
        <v>470</v>
      </c>
      <c r="E113" s="14" t="s">
        <v>3967</v>
      </c>
      <c r="F113">
        <v>2625000</v>
      </c>
      <c r="G113">
        <f t="shared" si="3"/>
        <v>12364000</v>
      </c>
      <c r="H113">
        <f t="shared" si="5"/>
        <v>0.8</v>
      </c>
      <c r="I113" t="s">
        <v>3968</v>
      </c>
      <c r="J113">
        <v>5250000</v>
      </c>
      <c r="K113" t="s">
        <v>3969</v>
      </c>
      <c r="L113">
        <v>500000</v>
      </c>
      <c r="M113" t="s">
        <v>3970</v>
      </c>
      <c r="N113">
        <v>235</v>
      </c>
      <c r="O113" t="s">
        <v>3971</v>
      </c>
      <c r="P113">
        <v>0</v>
      </c>
      <c r="Q113" t="s">
        <v>3972</v>
      </c>
      <c r="R113">
        <v>-3500</v>
      </c>
      <c r="S113" s="7" t="str">
        <f t="shared" si="4"/>
        <v>hp_12364000;atk_4200000;hit_500000;miss_235;cirt_0;cirtSub_-3500</v>
      </c>
    </row>
    <row r="114" spans="1:19" x14ac:dyDescent="0.15">
      <c r="A114" s="1" t="s">
        <v>73</v>
      </c>
      <c r="B114" s="1">
        <v>1</v>
      </c>
      <c r="C114" s="1">
        <v>1</v>
      </c>
      <c r="D114" s="2">
        <v>470</v>
      </c>
      <c r="E114" s="14" t="s">
        <v>3967</v>
      </c>
      <c r="F114">
        <v>2625000</v>
      </c>
      <c r="G114">
        <f t="shared" si="3"/>
        <v>12364000</v>
      </c>
      <c r="H114">
        <f t="shared" si="5"/>
        <v>0.8</v>
      </c>
      <c r="I114" t="s">
        <v>3968</v>
      </c>
      <c r="J114">
        <v>5250000</v>
      </c>
      <c r="K114" t="s">
        <v>3969</v>
      </c>
      <c r="L114">
        <v>500000</v>
      </c>
      <c r="M114" t="s">
        <v>3970</v>
      </c>
      <c r="N114">
        <v>235</v>
      </c>
      <c r="O114" t="s">
        <v>3971</v>
      </c>
      <c r="P114">
        <v>0</v>
      </c>
      <c r="Q114" t="s">
        <v>3972</v>
      </c>
      <c r="R114">
        <v>-3500</v>
      </c>
      <c r="S114" s="7" t="str">
        <f t="shared" si="4"/>
        <v>hp_12364000;atk_4200000;hit_500000;miss_235;cirt_0;cirtSub_-3500</v>
      </c>
    </row>
    <row r="115" spans="1:19" x14ac:dyDescent="0.15">
      <c r="A115" s="1" t="s">
        <v>73</v>
      </c>
      <c r="B115" s="1">
        <v>1</v>
      </c>
      <c r="C115" s="1">
        <v>1</v>
      </c>
      <c r="D115" s="2">
        <v>470</v>
      </c>
      <c r="E115" s="14" t="s">
        <v>3967</v>
      </c>
      <c r="F115">
        <v>2625000</v>
      </c>
      <c r="G115">
        <f t="shared" si="3"/>
        <v>12364000</v>
      </c>
      <c r="H115">
        <f t="shared" si="5"/>
        <v>0.8</v>
      </c>
      <c r="I115" t="s">
        <v>3968</v>
      </c>
      <c r="J115">
        <v>5250000</v>
      </c>
      <c r="K115" t="s">
        <v>3969</v>
      </c>
      <c r="L115">
        <v>500000</v>
      </c>
      <c r="M115" t="s">
        <v>3970</v>
      </c>
      <c r="N115">
        <v>235</v>
      </c>
      <c r="O115" t="s">
        <v>3971</v>
      </c>
      <c r="P115">
        <v>0</v>
      </c>
      <c r="Q115" t="s">
        <v>3972</v>
      </c>
      <c r="R115">
        <v>-3500</v>
      </c>
      <c r="S115" s="7" t="str">
        <f t="shared" si="4"/>
        <v>hp_12364000;atk_4200000;hit_500000;miss_235;cirt_0;cirtSub_-3500</v>
      </c>
    </row>
    <row r="116" spans="1:19" x14ac:dyDescent="0.15">
      <c r="A116" s="1" t="s">
        <v>74</v>
      </c>
      <c r="B116" s="1">
        <v>1</v>
      </c>
      <c r="C116" s="1">
        <v>1</v>
      </c>
      <c r="D116" s="2">
        <v>480</v>
      </c>
      <c r="E116" s="14" t="s">
        <v>3967</v>
      </c>
      <c r="F116">
        <v>2775000</v>
      </c>
      <c r="G116">
        <f t="shared" si="3"/>
        <v>13348000</v>
      </c>
      <c r="H116">
        <f t="shared" si="5"/>
        <v>0.8</v>
      </c>
      <c r="I116" t="s">
        <v>3968</v>
      </c>
      <c r="J116">
        <v>5550000</v>
      </c>
      <c r="K116" t="s">
        <v>3969</v>
      </c>
      <c r="L116">
        <v>500000</v>
      </c>
      <c r="M116" t="s">
        <v>3970</v>
      </c>
      <c r="N116">
        <v>240</v>
      </c>
      <c r="O116" t="s">
        <v>3971</v>
      </c>
      <c r="P116">
        <v>0</v>
      </c>
      <c r="Q116" t="s">
        <v>3972</v>
      </c>
      <c r="R116">
        <v>-3500</v>
      </c>
      <c r="S116" s="7" t="str">
        <f t="shared" si="4"/>
        <v>hp_13348000;atk_4440000;hit_500000;miss_240;cirt_0;cirtSub_-3500</v>
      </c>
    </row>
    <row r="117" spans="1:19" x14ac:dyDescent="0.15">
      <c r="A117" s="1" t="s">
        <v>74</v>
      </c>
      <c r="B117" s="1">
        <v>1</v>
      </c>
      <c r="C117" s="1">
        <v>1</v>
      </c>
      <c r="D117" s="2">
        <v>480</v>
      </c>
      <c r="E117" s="14" t="s">
        <v>3967</v>
      </c>
      <c r="F117">
        <v>2775000</v>
      </c>
      <c r="G117">
        <f t="shared" si="3"/>
        <v>13348000</v>
      </c>
      <c r="H117">
        <f t="shared" si="5"/>
        <v>0.8</v>
      </c>
      <c r="I117" t="s">
        <v>3968</v>
      </c>
      <c r="J117">
        <v>5550000</v>
      </c>
      <c r="K117" t="s">
        <v>3969</v>
      </c>
      <c r="L117">
        <v>500000</v>
      </c>
      <c r="M117" t="s">
        <v>3970</v>
      </c>
      <c r="N117">
        <v>240</v>
      </c>
      <c r="O117" t="s">
        <v>3971</v>
      </c>
      <c r="P117">
        <v>0</v>
      </c>
      <c r="Q117" t="s">
        <v>3972</v>
      </c>
      <c r="R117">
        <v>-3500</v>
      </c>
      <c r="S117" s="7" t="str">
        <f t="shared" si="4"/>
        <v>hp_13348000;atk_4440000;hit_500000;miss_240;cirt_0;cirtSub_-3500</v>
      </c>
    </row>
    <row r="118" spans="1:19" x14ac:dyDescent="0.15">
      <c r="A118" s="1" t="s">
        <v>74</v>
      </c>
      <c r="B118" s="1">
        <v>1</v>
      </c>
      <c r="C118" s="1">
        <v>1</v>
      </c>
      <c r="D118" s="2">
        <v>480</v>
      </c>
      <c r="E118" s="14" t="s">
        <v>3967</v>
      </c>
      <c r="F118">
        <v>2775000</v>
      </c>
      <c r="G118">
        <f t="shared" si="3"/>
        <v>13348000</v>
      </c>
      <c r="H118">
        <f t="shared" si="5"/>
        <v>0.8</v>
      </c>
      <c r="I118" t="s">
        <v>3968</v>
      </c>
      <c r="J118">
        <v>5550000</v>
      </c>
      <c r="K118" t="s">
        <v>3969</v>
      </c>
      <c r="L118">
        <v>500000</v>
      </c>
      <c r="M118" t="s">
        <v>3970</v>
      </c>
      <c r="N118">
        <v>240</v>
      </c>
      <c r="O118" t="s">
        <v>3971</v>
      </c>
      <c r="P118">
        <v>0</v>
      </c>
      <c r="Q118" t="s">
        <v>3972</v>
      </c>
      <c r="R118">
        <v>-3500</v>
      </c>
      <c r="S118" s="7" t="str">
        <f t="shared" si="4"/>
        <v>hp_13348000;atk_4440000;hit_500000;miss_240;cirt_0;cirtSub_-3500</v>
      </c>
    </row>
    <row r="119" spans="1:19" x14ac:dyDescent="0.15">
      <c r="A119" s="1" t="s">
        <v>75</v>
      </c>
      <c r="B119" s="1">
        <v>1</v>
      </c>
      <c r="C119" s="1">
        <v>1</v>
      </c>
      <c r="D119" s="2">
        <v>490</v>
      </c>
      <c r="E119" s="14" t="s">
        <v>3967</v>
      </c>
      <c r="F119">
        <v>2925000</v>
      </c>
      <c r="G119">
        <f t="shared" si="3"/>
        <v>14362000</v>
      </c>
      <c r="H119">
        <f t="shared" si="5"/>
        <v>0.8</v>
      </c>
      <c r="I119" t="s">
        <v>3968</v>
      </c>
      <c r="J119">
        <v>5850000</v>
      </c>
      <c r="K119" t="s">
        <v>3969</v>
      </c>
      <c r="L119">
        <v>500000</v>
      </c>
      <c r="M119" t="s">
        <v>3970</v>
      </c>
      <c r="N119">
        <v>245</v>
      </c>
      <c r="O119" t="s">
        <v>3971</v>
      </c>
      <c r="P119">
        <v>0</v>
      </c>
      <c r="Q119" t="s">
        <v>3972</v>
      </c>
      <c r="R119">
        <v>-3500</v>
      </c>
      <c r="S119" s="7" t="str">
        <f t="shared" si="4"/>
        <v>hp_14362000;atk_4680000;hit_500000;miss_245;cirt_0;cirtSub_-3500</v>
      </c>
    </row>
    <row r="120" spans="1:19" x14ac:dyDescent="0.15">
      <c r="A120" s="1" t="s">
        <v>75</v>
      </c>
      <c r="B120" s="1">
        <v>1</v>
      </c>
      <c r="C120" s="1">
        <v>1</v>
      </c>
      <c r="D120" s="2">
        <v>490</v>
      </c>
      <c r="E120" s="14" t="s">
        <v>3967</v>
      </c>
      <c r="F120">
        <v>2925000</v>
      </c>
      <c r="G120">
        <f t="shared" si="3"/>
        <v>14362000</v>
      </c>
      <c r="H120">
        <f t="shared" si="5"/>
        <v>0.8</v>
      </c>
      <c r="I120" t="s">
        <v>3968</v>
      </c>
      <c r="J120">
        <v>5850000</v>
      </c>
      <c r="K120" t="s">
        <v>3969</v>
      </c>
      <c r="L120">
        <v>500000</v>
      </c>
      <c r="M120" t="s">
        <v>3970</v>
      </c>
      <c r="N120">
        <v>245</v>
      </c>
      <c r="O120" t="s">
        <v>3971</v>
      </c>
      <c r="P120">
        <v>0</v>
      </c>
      <c r="Q120" t="s">
        <v>3972</v>
      </c>
      <c r="R120">
        <v>-3500</v>
      </c>
      <c r="S120" s="7" t="str">
        <f t="shared" si="4"/>
        <v>hp_14362000;atk_4680000;hit_500000;miss_245;cirt_0;cirtSub_-3500</v>
      </c>
    </row>
    <row r="121" spans="1:19" x14ac:dyDescent="0.15">
      <c r="A121" s="1" t="s">
        <v>75</v>
      </c>
      <c r="B121" s="1">
        <v>1</v>
      </c>
      <c r="C121" s="1">
        <v>1</v>
      </c>
      <c r="D121" s="2">
        <v>490</v>
      </c>
      <c r="E121" s="14" t="s">
        <v>3967</v>
      </c>
      <c r="F121">
        <v>2925000</v>
      </c>
      <c r="G121">
        <f t="shared" si="3"/>
        <v>14362000</v>
      </c>
      <c r="H121">
        <f t="shared" si="5"/>
        <v>0.8</v>
      </c>
      <c r="I121" t="s">
        <v>3968</v>
      </c>
      <c r="J121">
        <v>5850000</v>
      </c>
      <c r="K121" t="s">
        <v>3969</v>
      </c>
      <c r="L121">
        <v>500000</v>
      </c>
      <c r="M121" t="s">
        <v>3970</v>
      </c>
      <c r="N121">
        <v>245</v>
      </c>
      <c r="O121" t="s">
        <v>3971</v>
      </c>
      <c r="P121">
        <v>0</v>
      </c>
      <c r="Q121" t="s">
        <v>3972</v>
      </c>
      <c r="R121">
        <v>-3500</v>
      </c>
      <c r="S121" s="7" t="str">
        <f t="shared" si="4"/>
        <v>hp_14362000;atk_4680000;hit_500000;miss_245;cirt_0;cirtSub_-3500</v>
      </c>
    </row>
    <row r="122" spans="1:19" x14ac:dyDescent="0.15">
      <c r="A122" s="1" t="s">
        <v>76</v>
      </c>
      <c r="B122" s="1">
        <v>1</v>
      </c>
      <c r="C122" s="1">
        <v>1</v>
      </c>
      <c r="D122" s="2">
        <v>500</v>
      </c>
      <c r="E122" s="14" t="s">
        <v>3967</v>
      </c>
      <c r="F122">
        <v>3000000</v>
      </c>
      <c r="G122">
        <f t="shared" si="3"/>
        <v>15030000</v>
      </c>
      <c r="H122">
        <f t="shared" si="5"/>
        <v>0.8</v>
      </c>
      <c r="I122" t="s">
        <v>3968</v>
      </c>
      <c r="J122">
        <v>6000000</v>
      </c>
      <c r="K122" t="s">
        <v>3969</v>
      </c>
      <c r="L122">
        <v>500000</v>
      </c>
      <c r="M122" t="s">
        <v>3970</v>
      </c>
      <c r="N122">
        <v>250</v>
      </c>
      <c r="O122" t="s">
        <v>3971</v>
      </c>
      <c r="P122">
        <v>0</v>
      </c>
      <c r="Q122" t="s">
        <v>3972</v>
      </c>
      <c r="R122">
        <v>-3500</v>
      </c>
      <c r="S122" s="7" t="str">
        <f t="shared" si="4"/>
        <v>hp_15030000;atk_4800000;hit_500000;miss_250;cirt_0;cirtSub_-3500</v>
      </c>
    </row>
    <row r="123" spans="1:19" x14ac:dyDescent="0.15">
      <c r="A123" s="1" t="s">
        <v>76</v>
      </c>
      <c r="B123" s="1">
        <v>1</v>
      </c>
      <c r="C123" s="1">
        <v>1</v>
      </c>
      <c r="D123" s="2">
        <v>500</v>
      </c>
      <c r="E123" s="14" t="s">
        <v>3967</v>
      </c>
      <c r="F123">
        <v>3000000</v>
      </c>
      <c r="G123">
        <f t="shared" si="3"/>
        <v>15030000</v>
      </c>
      <c r="H123">
        <f t="shared" si="5"/>
        <v>0.8</v>
      </c>
      <c r="I123" t="s">
        <v>3968</v>
      </c>
      <c r="J123">
        <v>6000000</v>
      </c>
      <c r="K123" t="s">
        <v>3969</v>
      </c>
      <c r="L123">
        <v>500000</v>
      </c>
      <c r="M123" t="s">
        <v>3970</v>
      </c>
      <c r="N123">
        <v>250</v>
      </c>
      <c r="O123" t="s">
        <v>3971</v>
      </c>
      <c r="P123">
        <v>0</v>
      </c>
      <c r="Q123" t="s">
        <v>3972</v>
      </c>
      <c r="R123">
        <v>-3500</v>
      </c>
      <c r="S123" s="7" t="str">
        <f t="shared" si="4"/>
        <v>hp_15030000;atk_4800000;hit_500000;miss_250;cirt_0;cirtSub_-3500</v>
      </c>
    </row>
    <row r="124" spans="1:19" x14ac:dyDescent="0.15">
      <c r="A124" s="1" t="s">
        <v>76</v>
      </c>
      <c r="B124" s="1">
        <v>1</v>
      </c>
      <c r="C124" s="1">
        <v>1</v>
      </c>
      <c r="D124" s="2">
        <v>500</v>
      </c>
      <c r="E124" s="14" t="s">
        <v>3967</v>
      </c>
      <c r="F124">
        <v>3000000</v>
      </c>
      <c r="G124">
        <f t="shared" si="3"/>
        <v>15030000</v>
      </c>
      <c r="H124">
        <f t="shared" si="5"/>
        <v>0.8</v>
      </c>
      <c r="I124" t="s">
        <v>3968</v>
      </c>
      <c r="J124">
        <v>6000000</v>
      </c>
      <c r="K124" t="s">
        <v>3969</v>
      </c>
      <c r="L124">
        <v>500000</v>
      </c>
      <c r="M124" t="s">
        <v>3970</v>
      </c>
      <c r="N124">
        <v>250</v>
      </c>
      <c r="O124" t="s">
        <v>3971</v>
      </c>
      <c r="P124">
        <v>0</v>
      </c>
      <c r="Q124" t="s">
        <v>3972</v>
      </c>
      <c r="R124">
        <v>-3500</v>
      </c>
      <c r="S124" s="7" t="str">
        <f t="shared" si="4"/>
        <v>hp_15030000;atk_4800000;hit_500000;miss_250;cirt_0;cirtSub_-3500</v>
      </c>
    </row>
    <row r="125" spans="1:19" x14ac:dyDescent="0.15">
      <c r="A125" s="1" t="s">
        <v>77</v>
      </c>
      <c r="B125" s="1">
        <v>1</v>
      </c>
      <c r="C125" s="1">
        <v>1</v>
      </c>
      <c r="D125" s="2">
        <v>510</v>
      </c>
      <c r="E125" s="14" t="s">
        <v>3967</v>
      </c>
      <c r="F125">
        <v>3175000</v>
      </c>
      <c r="G125">
        <f t="shared" si="3"/>
        <v>16224000</v>
      </c>
      <c r="H125">
        <f t="shared" si="5"/>
        <v>0.8</v>
      </c>
      <c r="I125" t="s">
        <v>3968</v>
      </c>
      <c r="J125">
        <v>6350000</v>
      </c>
      <c r="K125" t="s">
        <v>3969</v>
      </c>
      <c r="L125">
        <v>500000</v>
      </c>
      <c r="M125" t="s">
        <v>3970</v>
      </c>
      <c r="N125">
        <v>255</v>
      </c>
      <c r="O125" t="s">
        <v>3971</v>
      </c>
      <c r="P125">
        <v>0</v>
      </c>
      <c r="Q125" t="s">
        <v>3972</v>
      </c>
      <c r="R125">
        <v>-3500</v>
      </c>
      <c r="S125" s="7" t="str">
        <f t="shared" si="4"/>
        <v>hp_16224000;atk_5080000;hit_500000;miss_255;cirt_0;cirtSub_-3500</v>
      </c>
    </row>
    <row r="126" spans="1:19" x14ac:dyDescent="0.15">
      <c r="A126" s="1" t="s">
        <v>77</v>
      </c>
      <c r="B126" s="1">
        <v>1</v>
      </c>
      <c r="C126" s="1">
        <v>1</v>
      </c>
      <c r="D126" s="2">
        <v>510</v>
      </c>
      <c r="E126" s="14" t="s">
        <v>3967</v>
      </c>
      <c r="F126">
        <v>3175000</v>
      </c>
      <c r="G126">
        <f t="shared" si="3"/>
        <v>16224000</v>
      </c>
      <c r="H126">
        <f t="shared" si="5"/>
        <v>0.8</v>
      </c>
      <c r="I126" t="s">
        <v>3968</v>
      </c>
      <c r="J126">
        <v>6350000</v>
      </c>
      <c r="K126" t="s">
        <v>3969</v>
      </c>
      <c r="L126">
        <v>500000</v>
      </c>
      <c r="M126" t="s">
        <v>3970</v>
      </c>
      <c r="N126">
        <v>255</v>
      </c>
      <c r="O126" t="s">
        <v>3971</v>
      </c>
      <c r="P126">
        <v>0</v>
      </c>
      <c r="Q126" t="s">
        <v>3972</v>
      </c>
      <c r="R126">
        <v>-3500</v>
      </c>
      <c r="S126" s="7" t="str">
        <f t="shared" si="4"/>
        <v>hp_16224000;atk_5080000;hit_500000;miss_255;cirt_0;cirtSub_-3500</v>
      </c>
    </row>
    <row r="127" spans="1:19" x14ac:dyDescent="0.15">
      <c r="A127" s="1" t="s">
        <v>77</v>
      </c>
      <c r="B127" s="1">
        <v>1</v>
      </c>
      <c r="C127" s="1">
        <v>1</v>
      </c>
      <c r="D127" s="2">
        <v>510</v>
      </c>
      <c r="E127" s="14" t="s">
        <v>3967</v>
      </c>
      <c r="F127">
        <v>3175000</v>
      </c>
      <c r="G127">
        <f t="shared" si="3"/>
        <v>16224000</v>
      </c>
      <c r="H127">
        <f t="shared" si="5"/>
        <v>0.8</v>
      </c>
      <c r="I127" t="s">
        <v>3968</v>
      </c>
      <c r="J127">
        <v>6350000</v>
      </c>
      <c r="K127" t="s">
        <v>3969</v>
      </c>
      <c r="L127">
        <v>500000</v>
      </c>
      <c r="M127" t="s">
        <v>3970</v>
      </c>
      <c r="N127">
        <v>255</v>
      </c>
      <c r="O127" t="s">
        <v>3971</v>
      </c>
      <c r="P127">
        <v>0</v>
      </c>
      <c r="Q127" t="s">
        <v>3972</v>
      </c>
      <c r="R127">
        <v>-3500</v>
      </c>
      <c r="S127" s="7" t="str">
        <f t="shared" si="4"/>
        <v>hp_16224000;atk_5080000;hit_500000;miss_255;cirt_0;cirtSub_-3500</v>
      </c>
    </row>
    <row r="128" spans="1:19" x14ac:dyDescent="0.15">
      <c r="A128" s="1" t="s">
        <v>78</v>
      </c>
      <c r="B128" s="1">
        <v>1</v>
      </c>
      <c r="C128" s="1">
        <v>1</v>
      </c>
      <c r="D128" s="2">
        <v>520</v>
      </c>
      <c r="E128" s="14" t="s">
        <v>3967</v>
      </c>
      <c r="F128">
        <v>3250000</v>
      </c>
      <c r="G128">
        <f t="shared" si="3"/>
        <v>16933000</v>
      </c>
      <c r="H128">
        <f t="shared" si="5"/>
        <v>0.8</v>
      </c>
      <c r="I128" t="s">
        <v>3968</v>
      </c>
      <c r="J128">
        <v>6500000</v>
      </c>
      <c r="K128" t="s">
        <v>3969</v>
      </c>
      <c r="L128">
        <v>500000</v>
      </c>
      <c r="M128" t="s">
        <v>3970</v>
      </c>
      <c r="N128">
        <v>260</v>
      </c>
      <c r="O128" t="s">
        <v>3971</v>
      </c>
      <c r="P128">
        <v>0</v>
      </c>
      <c r="Q128" t="s">
        <v>3972</v>
      </c>
      <c r="R128">
        <v>-3500</v>
      </c>
      <c r="S128" s="7" t="str">
        <f t="shared" si="4"/>
        <v>hp_16933000;atk_5200000;hit_500000;miss_260;cirt_0;cirtSub_-3500</v>
      </c>
    </row>
    <row r="129" spans="1:19" x14ac:dyDescent="0.15">
      <c r="A129" s="1" t="s">
        <v>78</v>
      </c>
      <c r="B129" s="1">
        <v>1</v>
      </c>
      <c r="C129" s="1">
        <v>1</v>
      </c>
      <c r="D129" s="2">
        <v>520</v>
      </c>
      <c r="E129" s="14" t="s">
        <v>3967</v>
      </c>
      <c r="F129">
        <v>3250000</v>
      </c>
      <c r="G129">
        <f t="shared" si="3"/>
        <v>16933000</v>
      </c>
      <c r="H129">
        <f t="shared" si="5"/>
        <v>0.8</v>
      </c>
      <c r="I129" t="s">
        <v>3968</v>
      </c>
      <c r="J129">
        <v>6500000</v>
      </c>
      <c r="K129" t="s">
        <v>3969</v>
      </c>
      <c r="L129">
        <v>500000</v>
      </c>
      <c r="M129" t="s">
        <v>3970</v>
      </c>
      <c r="N129">
        <v>260</v>
      </c>
      <c r="O129" t="s">
        <v>3971</v>
      </c>
      <c r="P129">
        <v>0</v>
      </c>
      <c r="Q129" t="s">
        <v>3972</v>
      </c>
      <c r="R129">
        <v>-3500</v>
      </c>
      <c r="S129" s="7" t="str">
        <f t="shared" si="4"/>
        <v>hp_16933000;atk_5200000;hit_500000;miss_260;cirt_0;cirtSub_-3500</v>
      </c>
    </row>
    <row r="130" spans="1:19" x14ac:dyDescent="0.15">
      <c r="A130" s="1" t="s">
        <v>78</v>
      </c>
      <c r="B130" s="1">
        <v>1</v>
      </c>
      <c r="C130" s="1">
        <v>1</v>
      </c>
      <c r="D130" s="2">
        <v>520</v>
      </c>
      <c r="E130" s="14" t="s">
        <v>3967</v>
      </c>
      <c r="F130">
        <v>3250000</v>
      </c>
      <c r="G130">
        <f t="shared" si="3"/>
        <v>16933000</v>
      </c>
      <c r="H130">
        <f t="shared" si="5"/>
        <v>0.8</v>
      </c>
      <c r="I130" t="s">
        <v>3968</v>
      </c>
      <c r="J130">
        <v>6500000</v>
      </c>
      <c r="K130" t="s">
        <v>3969</v>
      </c>
      <c r="L130">
        <v>500000</v>
      </c>
      <c r="M130" t="s">
        <v>3970</v>
      </c>
      <c r="N130">
        <v>260</v>
      </c>
      <c r="O130" t="s">
        <v>3971</v>
      </c>
      <c r="P130">
        <v>0</v>
      </c>
      <c r="Q130" t="s">
        <v>3972</v>
      </c>
      <c r="R130">
        <v>-3500</v>
      </c>
      <c r="S130" s="7" t="str">
        <f t="shared" si="4"/>
        <v>hp_16933000;atk_5200000;hit_500000;miss_260;cirt_0;cirtSub_-3500</v>
      </c>
    </row>
    <row r="131" spans="1:19" x14ac:dyDescent="0.15">
      <c r="A131" s="1" t="s">
        <v>79</v>
      </c>
      <c r="B131" s="1">
        <v>1</v>
      </c>
      <c r="C131" s="1">
        <v>1</v>
      </c>
      <c r="D131" s="2">
        <v>530</v>
      </c>
      <c r="E131" s="14" t="s">
        <v>3967</v>
      </c>
      <c r="F131">
        <v>3400000</v>
      </c>
      <c r="G131">
        <f t="shared" ref="G131:G163" si="6">ROUND(F131*((1+D131)/100),-3)</f>
        <v>18054000</v>
      </c>
      <c r="H131">
        <f t="shared" si="5"/>
        <v>0.8</v>
      </c>
      <c r="I131" t="s">
        <v>3968</v>
      </c>
      <c r="J131">
        <v>6800000</v>
      </c>
      <c r="K131" t="s">
        <v>3969</v>
      </c>
      <c r="L131">
        <v>500000</v>
      </c>
      <c r="M131" t="s">
        <v>3970</v>
      </c>
      <c r="N131">
        <v>265</v>
      </c>
      <c r="O131" t="s">
        <v>3971</v>
      </c>
      <c r="P131">
        <v>0</v>
      </c>
      <c r="Q131" t="s">
        <v>3972</v>
      </c>
      <c r="R131">
        <v>-3500</v>
      </c>
      <c r="S131" s="7" t="str">
        <f t="shared" ref="S131:S163" si="7">E131&amp;"_"&amp;G131&amp;";"&amp;I131&amp;"_"&amp;INT(J131*H131)&amp;";"&amp;K131&amp;"_"&amp;L131&amp;";"&amp;M131&amp;"_"&amp;N131&amp;";"&amp;O131&amp;"_"&amp;P131&amp;";"&amp;Q131&amp;"_"&amp;R131</f>
        <v>hp_18054000;atk_5440000;hit_500000;miss_265;cirt_0;cirtSub_-3500</v>
      </c>
    </row>
    <row r="132" spans="1:19" x14ac:dyDescent="0.15">
      <c r="A132" s="1" t="s">
        <v>79</v>
      </c>
      <c r="B132" s="1">
        <v>1</v>
      </c>
      <c r="C132" s="1">
        <v>1</v>
      </c>
      <c r="D132" s="2">
        <v>530</v>
      </c>
      <c r="E132" s="14" t="s">
        <v>3967</v>
      </c>
      <c r="F132">
        <v>3400000</v>
      </c>
      <c r="G132">
        <f t="shared" si="6"/>
        <v>18054000</v>
      </c>
      <c r="H132">
        <f t="shared" si="5"/>
        <v>0.8</v>
      </c>
      <c r="I132" t="s">
        <v>3968</v>
      </c>
      <c r="J132">
        <v>6800000</v>
      </c>
      <c r="K132" t="s">
        <v>3969</v>
      </c>
      <c r="L132">
        <v>500000</v>
      </c>
      <c r="M132" t="s">
        <v>3970</v>
      </c>
      <c r="N132">
        <v>265</v>
      </c>
      <c r="O132" t="s">
        <v>3971</v>
      </c>
      <c r="P132">
        <v>0</v>
      </c>
      <c r="Q132" t="s">
        <v>3972</v>
      </c>
      <c r="R132">
        <v>-3500</v>
      </c>
      <c r="S132" s="7" t="str">
        <f t="shared" si="7"/>
        <v>hp_18054000;atk_5440000;hit_500000;miss_265;cirt_0;cirtSub_-3500</v>
      </c>
    </row>
    <row r="133" spans="1:19" x14ac:dyDescent="0.15">
      <c r="A133" s="1" t="s">
        <v>79</v>
      </c>
      <c r="B133" s="1">
        <v>1</v>
      </c>
      <c r="C133" s="1">
        <v>1</v>
      </c>
      <c r="D133" s="2">
        <v>530</v>
      </c>
      <c r="E133" s="14" t="s">
        <v>3967</v>
      </c>
      <c r="F133">
        <v>3400000</v>
      </c>
      <c r="G133">
        <f t="shared" si="6"/>
        <v>18054000</v>
      </c>
      <c r="H133">
        <f t="shared" si="5"/>
        <v>0.8</v>
      </c>
      <c r="I133" t="s">
        <v>3968</v>
      </c>
      <c r="J133">
        <v>6800000</v>
      </c>
      <c r="K133" t="s">
        <v>3969</v>
      </c>
      <c r="L133">
        <v>500000</v>
      </c>
      <c r="M133" t="s">
        <v>3970</v>
      </c>
      <c r="N133">
        <v>265</v>
      </c>
      <c r="O133" t="s">
        <v>3971</v>
      </c>
      <c r="P133">
        <v>0</v>
      </c>
      <c r="Q133" t="s">
        <v>3972</v>
      </c>
      <c r="R133">
        <v>-3500</v>
      </c>
      <c r="S133" s="7" t="str">
        <f t="shared" si="7"/>
        <v>hp_18054000;atk_5440000;hit_500000;miss_265;cirt_0;cirtSub_-3500</v>
      </c>
    </row>
    <row r="134" spans="1:19" x14ac:dyDescent="0.15">
      <c r="A134" s="1" t="s">
        <v>80</v>
      </c>
      <c r="B134" s="1">
        <v>1</v>
      </c>
      <c r="C134" s="1">
        <v>1</v>
      </c>
      <c r="D134" s="2">
        <v>540</v>
      </c>
      <c r="E134" s="14" t="s">
        <v>3967</v>
      </c>
      <c r="F134">
        <v>3600000</v>
      </c>
      <c r="G134">
        <f t="shared" si="6"/>
        <v>19476000</v>
      </c>
      <c r="H134">
        <f t="shared" ref="H134:H163" si="8">MIN(H131+0.02,0.8)</f>
        <v>0.8</v>
      </c>
      <c r="I134" t="s">
        <v>3968</v>
      </c>
      <c r="J134">
        <v>7200000</v>
      </c>
      <c r="K134" t="s">
        <v>3969</v>
      </c>
      <c r="L134">
        <v>500000</v>
      </c>
      <c r="M134" t="s">
        <v>3970</v>
      </c>
      <c r="N134">
        <v>270</v>
      </c>
      <c r="O134" t="s">
        <v>3971</v>
      </c>
      <c r="P134">
        <v>0</v>
      </c>
      <c r="Q134" t="s">
        <v>3972</v>
      </c>
      <c r="R134">
        <v>-3500</v>
      </c>
      <c r="S134" s="7" t="str">
        <f t="shared" si="7"/>
        <v>hp_19476000;atk_5760000;hit_500000;miss_270;cirt_0;cirtSub_-3500</v>
      </c>
    </row>
    <row r="135" spans="1:19" x14ac:dyDescent="0.15">
      <c r="A135" s="1" t="s">
        <v>80</v>
      </c>
      <c r="B135" s="1">
        <v>1</v>
      </c>
      <c r="C135" s="1">
        <v>1</v>
      </c>
      <c r="D135" s="2">
        <v>540</v>
      </c>
      <c r="E135" s="14" t="s">
        <v>3967</v>
      </c>
      <c r="F135">
        <v>3600000</v>
      </c>
      <c r="G135">
        <f t="shared" si="6"/>
        <v>19476000</v>
      </c>
      <c r="H135">
        <f t="shared" si="8"/>
        <v>0.8</v>
      </c>
      <c r="I135" t="s">
        <v>3968</v>
      </c>
      <c r="J135">
        <v>7200000</v>
      </c>
      <c r="K135" t="s">
        <v>3969</v>
      </c>
      <c r="L135">
        <v>500000</v>
      </c>
      <c r="M135" t="s">
        <v>3970</v>
      </c>
      <c r="N135">
        <v>270</v>
      </c>
      <c r="O135" t="s">
        <v>3971</v>
      </c>
      <c r="P135">
        <v>0</v>
      </c>
      <c r="Q135" t="s">
        <v>3972</v>
      </c>
      <c r="R135">
        <v>-3500</v>
      </c>
      <c r="S135" s="7" t="str">
        <f t="shared" si="7"/>
        <v>hp_19476000;atk_5760000;hit_500000;miss_270;cirt_0;cirtSub_-3500</v>
      </c>
    </row>
    <row r="136" spans="1:19" x14ac:dyDescent="0.15">
      <c r="A136" s="1" t="s">
        <v>80</v>
      </c>
      <c r="B136" s="1">
        <v>1</v>
      </c>
      <c r="C136" s="1">
        <v>1</v>
      </c>
      <c r="D136" s="2">
        <v>540</v>
      </c>
      <c r="E136" s="14" t="s">
        <v>3967</v>
      </c>
      <c r="F136">
        <v>3600000</v>
      </c>
      <c r="G136">
        <f t="shared" si="6"/>
        <v>19476000</v>
      </c>
      <c r="H136">
        <f t="shared" si="8"/>
        <v>0.8</v>
      </c>
      <c r="I136" t="s">
        <v>3968</v>
      </c>
      <c r="J136">
        <v>7200000</v>
      </c>
      <c r="K136" t="s">
        <v>3969</v>
      </c>
      <c r="L136">
        <v>500000</v>
      </c>
      <c r="M136" t="s">
        <v>3970</v>
      </c>
      <c r="N136">
        <v>270</v>
      </c>
      <c r="O136" t="s">
        <v>3971</v>
      </c>
      <c r="P136">
        <v>0</v>
      </c>
      <c r="Q136" t="s">
        <v>3972</v>
      </c>
      <c r="R136">
        <v>-3500</v>
      </c>
      <c r="S136" s="7" t="str">
        <f t="shared" si="7"/>
        <v>hp_19476000;atk_5760000;hit_500000;miss_270;cirt_0;cirtSub_-3500</v>
      </c>
    </row>
    <row r="137" spans="1:19" x14ac:dyDescent="0.15">
      <c r="A137" s="1" t="s">
        <v>81</v>
      </c>
      <c r="B137" s="1">
        <v>1</v>
      </c>
      <c r="C137" s="1">
        <v>1</v>
      </c>
      <c r="D137" s="2">
        <v>550</v>
      </c>
      <c r="E137" s="14" t="s">
        <v>3967</v>
      </c>
      <c r="F137">
        <v>3750000</v>
      </c>
      <c r="G137">
        <f t="shared" si="6"/>
        <v>20663000</v>
      </c>
      <c r="H137">
        <f t="shared" si="8"/>
        <v>0.8</v>
      </c>
      <c r="I137" t="s">
        <v>3968</v>
      </c>
      <c r="J137">
        <v>7500000</v>
      </c>
      <c r="K137" t="s">
        <v>3969</v>
      </c>
      <c r="L137">
        <v>500000</v>
      </c>
      <c r="M137" t="s">
        <v>3970</v>
      </c>
      <c r="N137">
        <v>275</v>
      </c>
      <c r="O137" t="s">
        <v>3971</v>
      </c>
      <c r="P137">
        <v>0</v>
      </c>
      <c r="Q137" t="s">
        <v>3972</v>
      </c>
      <c r="R137">
        <v>-3500</v>
      </c>
      <c r="S137" s="7" t="str">
        <f t="shared" si="7"/>
        <v>hp_20663000;atk_6000000;hit_500000;miss_275;cirt_0;cirtSub_-3500</v>
      </c>
    </row>
    <row r="138" spans="1:19" x14ac:dyDescent="0.15">
      <c r="A138" s="1" t="s">
        <v>81</v>
      </c>
      <c r="B138" s="1">
        <v>1</v>
      </c>
      <c r="C138" s="1">
        <v>1</v>
      </c>
      <c r="D138" s="2">
        <v>550</v>
      </c>
      <c r="E138" s="14" t="s">
        <v>3967</v>
      </c>
      <c r="F138">
        <v>3750000</v>
      </c>
      <c r="G138">
        <f t="shared" si="6"/>
        <v>20663000</v>
      </c>
      <c r="H138">
        <f t="shared" si="8"/>
        <v>0.8</v>
      </c>
      <c r="I138" t="s">
        <v>3968</v>
      </c>
      <c r="J138">
        <v>7500000</v>
      </c>
      <c r="K138" t="s">
        <v>3969</v>
      </c>
      <c r="L138">
        <v>500000</v>
      </c>
      <c r="M138" t="s">
        <v>3970</v>
      </c>
      <c r="N138">
        <v>275</v>
      </c>
      <c r="O138" t="s">
        <v>3971</v>
      </c>
      <c r="P138">
        <v>0</v>
      </c>
      <c r="Q138" t="s">
        <v>3972</v>
      </c>
      <c r="R138">
        <v>-3500</v>
      </c>
      <c r="S138" s="7" t="str">
        <f t="shared" si="7"/>
        <v>hp_20663000;atk_6000000;hit_500000;miss_275;cirt_0;cirtSub_-3500</v>
      </c>
    </row>
    <row r="139" spans="1:19" x14ac:dyDescent="0.15">
      <c r="A139" s="1" t="s">
        <v>81</v>
      </c>
      <c r="B139" s="1">
        <v>1</v>
      </c>
      <c r="C139" s="1">
        <v>1</v>
      </c>
      <c r="D139" s="2">
        <v>550</v>
      </c>
      <c r="E139" s="14" t="s">
        <v>3967</v>
      </c>
      <c r="F139">
        <v>3750000</v>
      </c>
      <c r="G139">
        <f t="shared" si="6"/>
        <v>20663000</v>
      </c>
      <c r="H139">
        <f t="shared" si="8"/>
        <v>0.8</v>
      </c>
      <c r="I139" t="s">
        <v>3968</v>
      </c>
      <c r="J139">
        <v>7500000</v>
      </c>
      <c r="K139" t="s">
        <v>3969</v>
      </c>
      <c r="L139">
        <v>500000</v>
      </c>
      <c r="M139" t="s">
        <v>3970</v>
      </c>
      <c r="N139">
        <v>275</v>
      </c>
      <c r="O139" t="s">
        <v>3971</v>
      </c>
      <c r="P139">
        <v>0</v>
      </c>
      <c r="Q139" t="s">
        <v>3972</v>
      </c>
      <c r="R139">
        <v>-3500</v>
      </c>
      <c r="S139" s="7" t="str">
        <f t="shared" si="7"/>
        <v>hp_20663000;atk_6000000;hit_500000;miss_275;cirt_0;cirtSub_-3500</v>
      </c>
    </row>
    <row r="140" spans="1:19" x14ac:dyDescent="0.15">
      <c r="A140" s="1" t="s">
        <v>82</v>
      </c>
      <c r="B140" s="1">
        <v>1</v>
      </c>
      <c r="C140" s="1">
        <v>1</v>
      </c>
      <c r="D140" s="2">
        <v>560</v>
      </c>
      <c r="E140" s="14" t="s">
        <v>3967</v>
      </c>
      <c r="F140">
        <v>3950000</v>
      </c>
      <c r="G140">
        <f t="shared" si="6"/>
        <v>22160000</v>
      </c>
      <c r="H140">
        <f t="shared" si="8"/>
        <v>0.8</v>
      </c>
      <c r="I140" t="s">
        <v>3968</v>
      </c>
      <c r="J140">
        <v>7900000</v>
      </c>
      <c r="K140" t="s">
        <v>3969</v>
      </c>
      <c r="L140">
        <v>500000</v>
      </c>
      <c r="M140" t="s">
        <v>3970</v>
      </c>
      <c r="N140">
        <v>280</v>
      </c>
      <c r="O140" t="s">
        <v>3971</v>
      </c>
      <c r="P140">
        <v>0</v>
      </c>
      <c r="Q140" t="s">
        <v>3972</v>
      </c>
      <c r="R140">
        <v>-3500</v>
      </c>
      <c r="S140" s="7" t="str">
        <f t="shared" si="7"/>
        <v>hp_22160000;atk_6320000;hit_500000;miss_280;cirt_0;cirtSub_-3500</v>
      </c>
    </row>
    <row r="141" spans="1:19" x14ac:dyDescent="0.15">
      <c r="A141" s="1" t="s">
        <v>82</v>
      </c>
      <c r="B141" s="1">
        <v>1</v>
      </c>
      <c r="C141" s="1">
        <v>1</v>
      </c>
      <c r="D141" s="2">
        <v>560</v>
      </c>
      <c r="E141" s="14" t="s">
        <v>3967</v>
      </c>
      <c r="F141">
        <v>3950000</v>
      </c>
      <c r="G141">
        <f t="shared" si="6"/>
        <v>22160000</v>
      </c>
      <c r="H141">
        <f t="shared" si="8"/>
        <v>0.8</v>
      </c>
      <c r="I141" t="s">
        <v>3968</v>
      </c>
      <c r="J141">
        <v>7900000</v>
      </c>
      <c r="K141" t="s">
        <v>3969</v>
      </c>
      <c r="L141">
        <v>500000</v>
      </c>
      <c r="M141" t="s">
        <v>3970</v>
      </c>
      <c r="N141">
        <v>280</v>
      </c>
      <c r="O141" t="s">
        <v>3971</v>
      </c>
      <c r="P141">
        <v>0</v>
      </c>
      <c r="Q141" t="s">
        <v>3972</v>
      </c>
      <c r="R141">
        <v>-3500</v>
      </c>
      <c r="S141" s="7" t="str">
        <f t="shared" si="7"/>
        <v>hp_22160000;atk_6320000;hit_500000;miss_280;cirt_0;cirtSub_-3500</v>
      </c>
    </row>
    <row r="142" spans="1:19" x14ac:dyDescent="0.15">
      <c r="A142" s="1" t="s">
        <v>82</v>
      </c>
      <c r="B142" s="1">
        <v>1</v>
      </c>
      <c r="C142" s="1">
        <v>1</v>
      </c>
      <c r="D142" s="2">
        <v>560</v>
      </c>
      <c r="E142" s="14" t="s">
        <v>3967</v>
      </c>
      <c r="F142">
        <v>3950000</v>
      </c>
      <c r="G142">
        <f t="shared" si="6"/>
        <v>22160000</v>
      </c>
      <c r="H142">
        <f t="shared" si="8"/>
        <v>0.8</v>
      </c>
      <c r="I142" t="s">
        <v>3968</v>
      </c>
      <c r="J142">
        <v>7900000</v>
      </c>
      <c r="K142" t="s">
        <v>3969</v>
      </c>
      <c r="L142">
        <v>500000</v>
      </c>
      <c r="M142" t="s">
        <v>3970</v>
      </c>
      <c r="N142">
        <v>280</v>
      </c>
      <c r="O142" t="s">
        <v>3971</v>
      </c>
      <c r="P142">
        <v>0</v>
      </c>
      <c r="Q142" t="s">
        <v>3972</v>
      </c>
      <c r="R142">
        <v>-3500</v>
      </c>
      <c r="S142" s="7" t="str">
        <f t="shared" si="7"/>
        <v>hp_22160000;atk_6320000;hit_500000;miss_280;cirt_0;cirtSub_-3500</v>
      </c>
    </row>
    <row r="143" spans="1:19" x14ac:dyDescent="0.15">
      <c r="A143" s="1" t="s">
        <v>83</v>
      </c>
      <c r="B143" s="1">
        <v>1</v>
      </c>
      <c r="C143" s="1">
        <v>1</v>
      </c>
      <c r="D143" s="2">
        <v>570</v>
      </c>
      <c r="E143" s="14" t="s">
        <v>3967</v>
      </c>
      <c r="F143">
        <v>4125000</v>
      </c>
      <c r="G143">
        <f t="shared" si="6"/>
        <v>23554000</v>
      </c>
      <c r="H143">
        <f t="shared" si="8"/>
        <v>0.8</v>
      </c>
      <c r="I143" t="s">
        <v>3968</v>
      </c>
      <c r="J143">
        <v>8250000</v>
      </c>
      <c r="K143" t="s">
        <v>3969</v>
      </c>
      <c r="L143">
        <v>500000</v>
      </c>
      <c r="M143" t="s">
        <v>3970</v>
      </c>
      <c r="N143">
        <v>285</v>
      </c>
      <c r="O143" t="s">
        <v>3971</v>
      </c>
      <c r="P143">
        <v>0</v>
      </c>
      <c r="Q143" t="s">
        <v>3972</v>
      </c>
      <c r="R143">
        <v>-3500</v>
      </c>
      <c r="S143" s="7" t="str">
        <f t="shared" si="7"/>
        <v>hp_23554000;atk_6600000;hit_500000;miss_285;cirt_0;cirtSub_-3500</v>
      </c>
    </row>
    <row r="144" spans="1:19" x14ac:dyDescent="0.15">
      <c r="A144" s="1" t="s">
        <v>83</v>
      </c>
      <c r="B144" s="1">
        <v>1</v>
      </c>
      <c r="C144" s="1">
        <v>1</v>
      </c>
      <c r="D144" s="2">
        <v>570</v>
      </c>
      <c r="E144" s="14" t="s">
        <v>3967</v>
      </c>
      <c r="F144">
        <v>4125000</v>
      </c>
      <c r="G144">
        <f t="shared" si="6"/>
        <v>23554000</v>
      </c>
      <c r="H144">
        <f t="shared" si="8"/>
        <v>0.8</v>
      </c>
      <c r="I144" t="s">
        <v>3968</v>
      </c>
      <c r="J144">
        <v>8250000</v>
      </c>
      <c r="K144" t="s">
        <v>3969</v>
      </c>
      <c r="L144">
        <v>500000</v>
      </c>
      <c r="M144" t="s">
        <v>3970</v>
      </c>
      <c r="N144">
        <v>285</v>
      </c>
      <c r="O144" t="s">
        <v>3971</v>
      </c>
      <c r="P144">
        <v>0</v>
      </c>
      <c r="Q144" t="s">
        <v>3972</v>
      </c>
      <c r="R144">
        <v>-3500</v>
      </c>
      <c r="S144" s="7" t="str">
        <f t="shared" si="7"/>
        <v>hp_23554000;atk_6600000;hit_500000;miss_285;cirt_0;cirtSub_-3500</v>
      </c>
    </row>
    <row r="145" spans="1:19" x14ac:dyDescent="0.15">
      <c r="A145" s="1" t="s">
        <v>83</v>
      </c>
      <c r="B145" s="1">
        <v>1</v>
      </c>
      <c r="C145" s="1">
        <v>1</v>
      </c>
      <c r="D145" s="2">
        <v>570</v>
      </c>
      <c r="E145" s="14" t="s">
        <v>3967</v>
      </c>
      <c r="F145">
        <v>4125000</v>
      </c>
      <c r="G145">
        <f t="shared" si="6"/>
        <v>23554000</v>
      </c>
      <c r="H145">
        <f t="shared" si="8"/>
        <v>0.8</v>
      </c>
      <c r="I145" t="s">
        <v>3968</v>
      </c>
      <c r="J145">
        <v>8250000</v>
      </c>
      <c r="K145" t="s">
        <v>3969</v>
      </c>
      <c r="L145">
        <v>500000</v>
      </c>
      <c r="M145" t="s">
        <v>3970</v>
      </c>
      <c r="N145">
        <v>285</v>
      </c>
      <c r="O145" t="s">
        <v>3971</v>
      </c>
      <c r="P145">
        <v>0</v>
      </c>
      <c r="Q145" t="s">
        <v>3972</v>
      </c>
      <c r="R145">
        <v>-3500</v>
      </c>
      <c r="S145" s="7" t="str">
        <f t="shared" si="7"/>
        <v>hp_23554000;atk_6600000;hit_500000;miss_285;cirt_0;cirtSub_-3500</v>
      </c>
    </row>
    <row r="146" spans="1:19" x14ac:dyDescent="0.15">
      <c r="A146" s="1" t="s">
        <v>84</v>
      </c>
      <c r="B146" s="1">
        <v>1</v>
      </c>
      <c r="C146" s="1">
        <v>1</v>
      </c>
      <c r="D146" s="2">
        <v>580</v>
      </c>
      <c r="E146" s="14" t="s">
        <v>3967</v>
      </c>
      <c r="F146">
        <v>4275000</v>
      </c>
      <c r="G146">
        <f t="shared" si="6"/>
        <v>24838000</v>
      </c>
      <c r="H146">
        <f t="shared" si="8"/>
        <v>0.8</v>
      </c>
      <c r="I146" t="s">
        <v>3968</v>
      </c>
      <c r="J146">
        <v>8550000</v>
      </c>
      <c r="K146" t="s">
        <v>3969</v>
      </c>
      <c r="L146">
        <v>500000</v>
      </c>
      <c r="M146" t="s">
        <v>3970</v>
      </c>
      <c r="N146">
        <v>290</v>
      </c>
      <c r="O146" t="s">
        <v>3971</v>
      </c>
      <c r="P146">
        <v>0</v>
      </c>
      <c r="Q146" t="s">
        <v>3972</v>
      </c>
      <c r="R146">
        <v>-3500</v>
      </c>
      <c r="S146" s="7" t="str">
        <f t="shared" si="7"/>
        <v>hp_24838000;atk_6840000;hit_500000;miss_290;cirt_0;cirtSub_-3500</v>
      </c>
    </row>
    <row r="147" spans="1:19" x14ac:dyDescent="0.15">
      <c r="A147" s="1" t="s">
        <v>84</v>
      </c>
      <c r="B147" s="1">
        <v>1</v>
      </c>
      <c r="C147" s="1">
        <v>1</v>
      </c>
      <c r="D147" s="2">
        <v>580</v>
      </c>
      <c r="E147" s="14" t="s">
        <v>3967</v>
      </c>
      <c r="F147">
        <v>4275000</v>
      </c>
      <c r="G147">
        <f t="shared" si="6"/>
        <v>24838000</v>
      </c>
      <c r="H147">
        <f t="shared" si="8"/>
        <v>0.8</v>
      </c>
      <c r="I147" t="s">
        <v>3968</v>
      </c>
      <c r="J147">
        <v>8550000</v>
      </c>
      <c r="K147" t="s">
        <v>3969</v>
      </c>
      <c r="L147">
        <v>500000</v>
      </c>
      <c r="M147" t="s">
        <v>3970</v>
      </c>
      <c r="N147">
        <v>290</v>
      </c>
      <c r="O147" t="s">
        <v>3971</v>
      </c>
      <c r="P147">
        <v>0</v>
      </c>
      <c r="Q147" t="s">
        <v>3972</v>
      </c>
      <c r="R147">
        <v>-3500</v>
      </c>
      <c r="S147" s="7" t="str">
        <f t="shared" si="7"/>
        <v>hp_24838000;atk_6840000;hit_500000;miss_290;cirt_0;cirtSub_-3500</v>
      </c>
    </row>
    <row r="148" spans="1:19" x14ac:dyDescent="0.15">
      <c r="A148" s="1" t="s">
        <v>84</v>
      </c>
      <c r="B148" s="1">
        <v>1</v>
      </c>
      <c r="C148" s="1">
        <v>1</v>
      </c>
      <c r="D148" s="2">
        <v>580</v>
      </c>
      <c r="E148" s="14" t="s">
        <v>3967</v>
      </c>
      <c r="F148">
        <v>4275000</v>
      </c>
      <c r="G148">
        <f t="shared" si="6"/>
        <v>24838000</v>
      </c>
      <c r="H148">
        <f t="shared" si="8"/>
        <v>0.8</v>
      </c>
      <c r="I148" t="s">
        <v>3968</v>
      </c>
      <c r="J148">
        <v>8550000</v>
      </c>
      <c r="K148" t="s">
        <v>3969</v>
      </c>
      <c r="L148">
        <v>500000</v>
      </c>
      <c r="M148" t="s">
        <v>3970</v>
      </c>
      <c r="N148">
        <v>290</v>
      </c>
      <c r="O148" t="s">
        <v>3971</v>
      </c>
      <c r="P148">
        <v>0</v>
      </c>
      <c r="Q148" t="s">
        <v>3972</v>
      </c>
      <c r="R148">
        <v>-3500</v>
      </c>
      <c r="S148" s="7" t="str">
        <f t="shared" si="7"/>
        <v>hp_24838000;atk_6840000;hit_500000;miss_290;cirt_0;cirtSub_-3500</v>
      </c>
    </row>
    <row r="149" spans="1:19" x14ac:dyDescent="0.15">
      <c r="A149" s="1" t="s">
        <v>85</v>
      </c>
      <c r="B149" s="1">
        <v>1</v>
      </c>
      <c r="C149" s="1">
        <v>1</v>
      </c>
      <c r="D149" s="2">
        <v>590</v>
      </c>
      <c r="E149" s="14" t="s">
        <v>3967</v>
      </c>
      <c r="F149">
        <v>4425000</v>
      </c>
      <c r="G149">
        <f t="shared" si="6"/>
        <v>26152000</v>
      </c>
      <c r="H149">
        <f t="shared" si="8"/>
        <v>0.8</v>
      </c>
      <c r="I149" t="s">
        <v>3968</v>
      </c>
      <c r="J149">
        <v>8850000</v>
      </c>
      <c r="K149" t="s">
        <v>3969</v>
      </c>
      <c r="L149">
        <v>500000</v>
      </c>
      <c r="M149" t="s">
        <v>3970</v>
      </c>
      <c r="N149">
        <v>295</v>
      </c>
      <c r="O149" t="s">
        <v>3971</v>
      </c>
      <c r="P149">
        <v>0</v>
      </c>
      <c r="Q149" t="s">
        <v>3972</v>
      </c>
      <c r="R149">
        <v>-3500</v>
      </c>
      <c r="S149" s="7" t="str">
        <f t="shared" si="7"/>
        <v>hp_26152000;atk_7080000;hit_500000;miss_295;cirt_0;cirtSub_-3500</v>
      </c>
    </row>
    <row r="150" spans="1:19" x14ac:dyDescent="0.15">
      <c r="A150" s="1" t="s">
        <v>85</v>
      </c>
      <c r="B150" s="1">
        <v>1</v>
      </c>
      <c r="C150" s="1">
        <v>1</v>
      </c>
      <c r="D150" s="2">
        <v>590</v>
      </c>
      <c r="E150" s="14" t="s">
        <v>3967</v>
      </c>
      <c r="F150">
        <v>4425000</v>
      </c>
      <c r="G150">
        <f t="shared" si="6"/>
        <v>26152000</v>
      </c>
      <c r="H150">
        <f t="shared" si="8"/>
        <v>0.8</v>
      </c>
      <c r="I150" t="s">
        <v>3968</v>
      </c>
      <c r="J150">
        <v>8850000</v>
      </c>
      <c r="K150" t="s">
        <v>3969</v>
      </c>
      <c r="L150">
        <v>500000</v>
      </c>
      <c r="M150" t="s">
        <v>3970</v>
      </c>
      <c r="N150">
        <v>295</v>
      </c>
      <c r="O150" t="s">
        <v>3971</v>
      </c>
      <c r="P150">
        <v>0</v>
      </c>
      <c r="Q150" t="s">
        <v>3972</v>
      </c>
      <c r="R150">
        <v>-3500</v>
      </c>
      <c r="S150" s="7" t="str">
        <f t="shared" si="7"/>
        <v>hp_26152000;atk_7080000;hit_500000;miss_295;cirt_0;cirtSub_-3500</v>
      </c>
    </row>
    <row r="151" spans="1:19" x14ac:dyDescent="0.15">
      <c r="A151" s="1" t="s">
        <v>85</v>
      </c>
      <c r="B151" s="1">
        <v>1</v>
      </c>
      <c r="C151" s="1">
        <v>1</v>
      </c>
      <c r="D151" s="2">
        <v>590</v>
      </c>
      <c r="E151" s="14" t="s">
        <v>3967</v>
      </c>
      <c r="F151">
        <v>4425000</v>
      </c>
      <c r="G151">
        <f t="shared" si="6"/>
        <v>26152000</v>
      </c>
      <c r="H151">
        <f t="shared" si="8"/>
        <v>0.8</v>
      </c>
      <c r="I151" t="s">
        <v>3968</v>
      </c>
      <c r="J151">
        <v>8850000</v>
      </c>
      <c r="K151" t="s">
        <v>3969</v>
      </c>
      <c r="L151">
        <v>500000</v>
      </c>
      <c r="M151" t="s">
        <v>3970</v>
      </c>
      <c r="N151">
        <v>295</v>
      </c>
      <c r="O151" t="s">
        <v>3971</v>
      </c>
      <c r="P151">
        <v>0</v>
      </c>
      <c r="Q151" t="s">
        <v>3972</v>
      </c>
      <c r="R151">
        <v>-3500</v>
      </c>
      <c r="S151" s="7" t="str">
        <f t="shared" si="7"/>
        <v>hp_26152000;atk_7080000;hit_500000;miss_295;cirt_0;cirtSub_-3500</v>
      </c>
    </row>
    <row r="152" spans="1:19" x14ac:dyDescent="0.15">
      <c r="A152" s="1" t="s">
        <v>86</v>
      </c>
      <c r="B152" s="1">
        <v>1</v>
      </c>
      <c r="C152" s="1">
        <v>1</v>
      </c>
      <c r="D152" s="2">
        <v>600</v>
      </c>
      <c r="E152" s="14" t="s">
        <v>3967</v>
      </c>
      <c r="F152">
        <v>4600000</v>
      </c>
      <c r="G152">
        <f t="shared" si="6"/>
        <v>27646000</v>
      </c>
      <c r="H152">
        <f t="shared" si="8"/>
        <v>0.8</v>
      </c>
      <c r="I152" t="s">
        <v>3968</v>
      </c>
      <c r="J152">
        <v>9200000</v>
      </c>
      <c r="K152" t="s">
        <v>3969</v>
      </c>
      <c r="L152">
        <v>500000</v>
      </c>
      <c r="M152" t="s">
        <v>3970</v>
      </c>
      <c r="N152">
        <v>300</v>
      </c>
      <c r="O152" t="s">
        <v>3971</v>
      </c>
      <c r="P152">
        <v>0</v>
      </c>
      <c r="Q152" t="s">
        <v>3972</v>
      </c>
      <c r="R152">
        <v>-3500</v>
      </c>
      <c r="S152" s="7" t="str">
        <f t="shared" si="7"/>
        <v>hp_27646000;atk_7360000;hit_500000;miss_300;cirt_0;cirtSub_-3500</v>
      </c>
    </row>
    <row r="153" spans="1:19" x14ac:dyDescent="0.15">
      <c r="A153" s="1" t="s">
        <v>86</v>
      </c>
      <c r="B153" s="1">
        <v>1</v>
      </c>
      <c r="C153" s="1">
        <v>1</v>
      </c>
      <c r="D153" s="2">
        <v>600</v>
      </c>
      <c r="E153" s="14" t="s">
        <v>3967</v>
      </c>
      <c r="F153">
        <v>4600000</v>
      </c>
      <c r="G153">
        <f t="shared" si="6"/>
        <v>27646000</v>
      </c>
      <c r="H153">
        <f t="shared" si="8"/>
        <v>0.8</v>
      </c>
      <c r="I153" t="s">
        <v>3968</v>
      </c>
      <c r="J153">
        <v>9200000</v>
      </c>
      <c r="K153" t="s">
        <v>3969</v>
      </c>
      <c r="L153">
        <v>500000</v>
      </c>
      <c r="M153" t="s">
        <v>3970</v>
      </c>
      <c r="N153">
        <v>300</v>
      </c>
      <c r="O153" t="s">
        <v>3971</v>
      </c>
      <c r="P153">
        <v>0</v>
      </c>
      <c r="Q153" t="s">
        <v>3972</v>
      </c>
      <c r="R153">
        <v>-3500</v>
      </c>
      <c r="S153" s="7" t="str">
        <f t="shared" si="7"/>
        <v>hp_27646000;atk_7360000;hit_500000;miss_300;cirt_0;cirtSub_-3500</v>
      </c>
    </row>
    <row r="154" spans="1:19" x14ac:dyDescent="0.15">
      <c r="A154" s="1" t="s">
        <v>86</v>
      </c>
      <c r="B154" s="1">
        <v>1</v>
      </c>
      <c r="C154" s="1">
        <v>1</v>
      </c>
      <c r="D154" s="2">
        <v>600</v>
      </c>
      <c r="E154" s="14" t="s">
        <v>3967</v>
      </c>
      <c r="F154">
        <v>4600000</v>
      </c>
      <c r="G154">
        <f t="shared" si="6"/>
        <v>27646000</v>
      </c>
      <c r="H154">
        <f t="shared" si="8"/>
        <v>0.8</v>
      </c>
      <c r="I154" t="s">
        <v>3968</v>
      </c>
      <c r="J154">
        <v>9200000</v>
      </c>
      <c r="K154" t="s">
        <v>3969</v>
      </c>
      <c r="L154">
        <v>500000</v>
      </c>
      <c r="M154" t="s">
        <v>3970</v>
      </c>
      <c r="N154">
        <v>300</v>
      </c>
      <c r="O154" t="s">
        <v>3971</v>
      </c>
      <c r="P154">
        <v>0</v>
      </c>
      <c r="Q154" t="s">
        <v>3972</v>
      </c>
      <c r="R154">
        <v>-3500</v>
      </c>
      <c r="S154" s="7" t="str">
        <f t="shared" si="7"/>
        <v>hp_27646000;atk_7360000;hit_500000;miss_300;cirt_0;cirtSub_-3500</v>
      </c>
    </row>
    <row r="155" spans="1:19" x14ac:dyDescent="0.15">
      <c r="A155" s="1" t="s">
        <v>87</v>
      </c>
      <c r="B155" s="1">
        <v>1</v>
      </c>
      <c r="C155" s="1">
        <v>1</v>
      </c>
      <c r="D155" s="2">
        <v>610</v>
      </c>
      <c r="E155" s="14" t="s">
        <v>3967</v>
      </c>
      <c r="F155">
        <v>4800000</v>
      </c>
      <c r="G155">
        <f t="shared" si="6"/>
        <v>29328000</v>
      </c>
      <c r="H155">
        <f t="shared" si="8"/>
        <v>0.8</v>
      </c>
      <c r="I155" t="s">
        <v>3968</v>
      </c>
      <c r="J155">
        <v>9600000</v>
      </c>
      <c r="K155" t="s">
        <v>3969</v>
      </c>
      <c r="L155">
        <v>500000</v>
      </c>
      <c r="M155" t="s">
        <v>3970</v>
      </c>
      <c r="N155">
        <v>305</v>
      </c>
      <c r="O155" t="s">
        <v>3971</v>
      </c>
      <c r="P155">
        <v>0</v>
      </c>
      <c r="Q155" t="s">
        <v>3972</v>
      </c>
      <c r="R155">
        <v>-3500</v>
      </c>
      <c r="S155" s="7" t="str">
        <f t="shared" si="7"/>
        <v>hp_29328000;atk_7680000;hit_500000;miss_305;cirt_0;cirtSub_-3500</v>
      </c>
    </row>
    <row r="156" spans="1:19" x14ac:dyDescent="0.15">
      <c r="A156" s="1" t="s">
        <v>87</v>
      </c>
      <c r="B156" s="1">
        <v>1</v>
      </c>
      <c r="C156" s="1">
        <v>1</v>
      </c>
      <c r="D156" s="2">
        <v>610</v>
      </c>
      <c r="E156" s="14" t="s">
        <v>3967</v>
      </c>
      <c r="F156">
        <v>4800000</v>
      </c>
      <c r="G156">
        <f t="shared" si="6"/>
        <v>29328000</v>
      </c>
      <c r="H156">
        <f t="shared" si="8"/>
        <v>0.8</v>
      </c>
      <c r="I156" t="s">
        <v>3968</v>
      </c>
      <c r="J156">
        <v>9600000</v>
      </c>
      <c r="K156" t="s">
        <v>3969</v>
      </c>
      <c r="L156">
        <v>500000</v>
      </c>
      <c r="M156" t="s">
        <v>3970</v>
      </c>
      <c r="N156">
        <v>305</v>
      </c>
      <c r="O156" t="s">
        <v>3971</v>
      </c>
      <c r="P156">
        <v>0</v>
      </c>
      <c r="Q156" t="s">
        <v>3972</v>
      </c>
      <c r="R156">
        <v>-3500</v>
      </c>
      <c r="S156" s="7" t="str">
        <f t="shared" si="7"/>
        <v>hp_29328000;atk_7680000;hit_500000;miss_305;cirt_0;cirtSub_-3500</v>
      </c>
    </row>
    <row r="157" spans="1:19" x14ac:dyDescent="0.15">
      <c r="A157" s="1" t="s">
        <v>87</v>
      </c>
      <c r="B157" s="1">
        <v>1</v>
      </c>
      <c r="C157" s="1">
        <v>1</v>
      </c>
      <c r="D157" s="2">
        <v>610</v>
      </c>
      <c r="E157" s="14" t="s">
        <v>3967</v>
      </c>
      <c r="F157">
        <v>4800000</v>
      </c>
      <c r="G157">
        <f t="shared" si="6"/>
        <v>29328000</v>
      </c>
      <c r="H157">
        <f t="shared" si="8"/>
        <v>0.8</v>
      </c>
      <c r="I157" t="s">
        <v>3968</v>
      </c>
      <c r="J157">
        <v>9600000</v>
      </c>
      <c r="K157" t="s">
        <v>3969</v>
      </c>
      <c r="L157">
        <v>500000</v>
      </c>
      <c r="M157" t="s">
        <v>3970</v>
      </c>
      <c r="N157">
        <v>305</v>
      </c>
      <c r="O157" t="s">
        <v>3971</v>
      </c>
      <c r="P157">
        <v>0</v>
      </c>
      <c r="Q157" t="s">
        <v>3972</v>
      </c>
      <c r="R157">
        <v>-3500</v>
      </c>
      <c r="S157" s="7" t="str">
        <f t="shared" si="7"/>
        <v>hp_29328000;atk_7680000;hit_500000;miss_305;cirt_0;cirtSub_-3500</v>
      </c>
    </row>
    <row r="158" spans="1:19" x14ac:dyDescent="0.15">
      <c r="A158" s="1" t="s">
        <v>88</v>
      </c>
      <c r="B158" s="1">
        <v>1</v>
      </c>
      <c r="C158" s="1">
        <v>1</v>
      </c>
      <c r="D158" s="2">
        <v>620</v>
      </c>
      <c r="E158" s="14" t="s">
        <v>3967</v>
      </c>
      <c r="F158">
        <v>5000000</v>
      </c>
      <c r="G158">
        <f t="shared" si="6"/>
        <v>31050000</v>
      </c>
      <c r="H158">
        <f t="shared" si="8"/>
        <v>0.8</v>
      </c>
      <c r="I158" t="s">
        <v>3968</v>
      </c>
      <c r="J158">
        <v>10000000</v>
      </c>
      <c r="K158" t="s">
        <v>3969</v>
      </c>
      <c r="L158">
        <v>500000</v>
      </c>
      <c r="M158" t="s">
        <v>3970</v>
      </c>
      <c r="N158">
        <v>310</v>
      </c>
      <c r="O158" t="s">
        <v>3971</v>
      </c>
      <c r="P158">
        <v>0</v>
      </c>
      <c r="Q158" t="s">
        <v>3972</v>
      </c>
      <c r="R158">
        <v>-3500</v>
      </c>
      <c r="S158" s="7" t="str">
        <f t="shared" si="7"/>
        <v>hp_31050000;atk_8000000;hit_500000;miss_310;cirt_0;cirtSub_-3500</v>
      </c>
    </row>
    <row r="159" spans="1:19" x14ac:dyDescent="0.15">
      <c r="A159" s="1" t="s">
        <v>88</v>
      </c>
      <c r="B159" s="1">
        <v>1</v>
      </c>
      <c r="C159" s="1">
        <v>1</v>
      </c>
      <c r="D159" s="2">
        <v>620</v>
      </c>
      <c r="E159" s="14" t="s">
        <v>3967</v>
      </c>
      <c r="F159">
        <v>5000000</v>
      </c>
      <c r="G159">
        <f t="shared" si="6"/>
        <v>31050000</v>
      </c>
      <c r="H159">
        <f t="shared" si="8"/>
        <v>0.8</v>
      </c>
      <c r="I159" t="s">
        <v>3968</v>
      </c>
      <c r="J159">
        <v>10000000</v>
      </c>
      <c r="K159" t="s">
        <v>3969</v>
      </c>
      <c r="L159">
        <v>500000</v>
      </c>
      <c r="M159" t="s">
        <v>3970</v>
      </c>
      <c r="N159">
        <v>310</v>
      </c>
      <c r="O159" t="s">
        <v>3971</v>
      </c>
      <c r="P159">
        <v>0</v>
      </c>
      <c r="Q159" t="s">
        <v>3972</v>
      </c>
      <c r="R159">
        <v>-3500</v>
      </c>
      <c r="S159" s="7" t="str">
        <f t="shared" si="7"/>
        <v>hp_31050000;atk_8000000;hit_500000;miss_310;cirt_0;cirtSub_-3500</v>
      </c>
    </row>
    <row r="160" spans="1:19" x14ac:dyDescent="0.15">
      <c r="A160" s="1" t="s">
        <v>88</v>
      </c>
      <c r="B160" s="1">
        <v>1</v>
      </c>
      <c r="C160" s="1">
        <v>1</v>
      </c>
      <c r="D160" s="2">
        <v>620</v>
      </c>
      <c r="E160" s="14" t="s">
        <v>3967</v>
      </c>
      <c r="F160">
        <v>5000000</v>
      </c>
      <c r="G160">
        <f t="shared" si="6"/>
        <v>31050000</v>
      </c>
      <c r="H160">
        <f t="shared" si="8"/>
        <v>0.8</v>
      </c>
      <c r="I160" t="s">
        <v>3968</v>
      </c>
      <c r="J160">
        <v>10000000</v>
      </c>
      <c r="K160" t="s">
        <v>3969</v>
      </c>
      <c r="L160">
        <v>500000</v>
      </c>
      <c r="M160" t="s">
        <v>3970</v>
      </c>
      <c r="N160">
        <v>310</v>
      </c>
      <c r="O160" t="s">
        <v>3971</v>
      </c>
      <c r="P160">
        <v>0</v>
      </c>
      <c r="Q160" t="s">
        <v>3972</v>
      </c>
      <c r="R160">
        <v>-3500</v>
      </c>
      <c r="S160" s="7" t="str">
        <f t="shared" si="7"/>
        <v>hp_31050000;atk_8000000;hit_500000;miss_310;cirt_0;cirtSub_-3500</v>
      </c>
    </row>
    <row r="161" spans="1:19" x14ac:dyDescent="0.15">
      <c r="A161" s="1" t="s">
        <v>89</v>
      </c>
      <c r="B161" s="1">
        <v>1</v>
      </c>
      <c r="C161" s="1">
        <v>1</v>
      </c>
      <c r="D161" s="2">
        <v>630</v>
      </c>
      <c r="E161" s="14" t="s">
        <v>3967</v>
      </c>
      <c r="F161">
        <v>5250000</v>
      </c>
      <c r="G161">
        <f t="shared" si="6"/>
        <v>33128000</v>
      </c>
      <c r="H161">
        <f t="shared" si="8"/>
        <v>0.8</v>
      </c>
      <c r="I161" t="s">
        <v>3968</v>
      </c>
      <c r="J161">
        <v>10500000</v>
      </c>
      <c r="K161" t="s">
        <v>3969</v>
      </c>
      <c r="L161">
        <v>500000</v>
      </c>
      <c r="M161" t="s">
        <v>3970</v>
      </c>
      <c r="N161">
        <v>315</v>
      </c>
      <c r="O161" t="s">
        <v>3971</v>
      </c>
      <c r="P161">
        <v>0</v>
      </c>
      <c r="Q161" t="s">
        <v>3972</v>
      </c>
      <c r="R161">
        <v>-3500</v>
      </c>
      <c r="S161" s="7" t="str">
        <f t="shared" si="7"/>
        <v>hp_33128000;atk_8400000;hit_500000;miss_315;cirt_0;cirtSub_-3500</v>
      </c>
    </row>
    <row r="162" spans="1:19" x14ac:dyDescent="0.15">
      <c r="A162" s="1" t="s">
        <v>89</v>
      </c>
      <c r="B162" s="1">
        <v>1</v>
      </c>
      <c r="C162" s="1">
        <v>1</v>
      </c>
      <c r="D162" s="2">
        <v>630</v>
      </c>
      <c r="E162" s="14" t="s">
        <v>3967</v>
      </c>
      <c r="F162">
        <v>5250000</v>
      </c>
      <c r="G162">
        <f t="shared" si="6"/>
        <v>33128000</v>
      </c>
      <c r="H162">
        <f t="shared" si="8"/>
        <v>0.8</v>
      </c>
      <c r="I162" t="s">
        <v>3968</v>
      </c>
      <c r="J162">
        <v>10500000</v>
      </c>
      <c r="K162" t="s">
        <v>3969</v>
      </c>
      <c r="L162">
        <v>500000</v>
      </c>
      <c r="M162" t="s">
        <v>3970</v>
      </c>
      <c r="N162">
        <v>315</v>
      </c>
      <c r="O162" t="s">
        <v>3971</v>
      </c>
      <c r="P162">
        <v>0</v>
      </c>
      <c r="Q162" t="s">
        <v>3972</v>
      </c>
      <c r="R162">
        <v>-3500</v>
      </c>
      <c r="S162" s="7" t="str">
        <f t="shared" si="7"/>
        <v>hp_33128000;atk_8400000;hit_500000;miss_315;cirt_0;cirtSub_-3500</v>
      </c>
    </row>
    <row r="163" spans="1:19" x14ac:dyDescent="0.15">
      <c r="A163" s="1" t="s">
        <v>89</v>
      </c>
      <c r="B163" s="1">
        <v>1</v>
      </c>
      <c r="C163" s="1">
        <v>1</v>
      </c>
      <c r="D163" s="2">
        <v>630</v>
      </c>
      <c r="E163" s="14" t="s">
        <v>3967</v>
      </c>
      <c r="F163">
        <v>5250000</v>
      </c>
      <c r="G163">
        <f t="shared" si="6"/>
        <v>33128000</v>
      </c>
      <c r="H163">
        <f t="shared" si="8"/>
        <v>0.8</v>
      </c>
      <c r="I163" t="s">
        <v>3968</v>
      </c>
      <c r="J163">
        <v>10500000</v>
      </c>
      <c r="K163" t="s">
        <v>3969</v>
      </c>
      <c r="L163">
        <v>500000</v>
      </c>
      <c r="M163" t="s">
        <v>3970</v>
      </c>
      <c r="N163">
        <v>315</v>
      </c>
      <c r="O163" t="s">
        <v>3971</v>
      </c>
      <c r="P163">
        <v>0</v>
      </c>
      <c r="Q163" t="s">
        <v>3972</v>
      </c>
      <c r="R163">
        <v>-3500</v>
      </c>
      <c r="S163" s="7" t="str">
        <f t="shared" si="7"/>
        <v>hp_33128000;atk_8400000;hit_500000;miss_315;cirt_0;cirtSub_-3500</v>
      </c>
    </row>
    <row r="164" spans="1:19" x14ac:dyDescent="0.15">
      <c r="A164" s="1"/>
      <c r="B164" s="1"/>
      <c r="C164" s="1"/>
      <c r="D164" s="2"/>
      <c r="E164" s="14"/>
      <c r="S164" s="7"/>
    </row>
    <row r="165" spans="1:19" x14ac:dyDescent="0.15">
      <c r="A165" s="1"/>
      <c r="B165" s="1"/>
      <c r="C165" s="1"/>
      <c r="D165" s="2"/>
      <c r="E165" s="14"/>
      <c r="S165" s="7"/>
    </row>
    <row r="166" spans="1:19" x14ac:dyDescent="0.15">
      <c r="A166" s="1" t="s">
        <v>244</v>
      </c>
      <c r="B166" s="1">
        <v>1</v>
      </c>
      <c r="C166" s="1">
        <v>1</v>
      </c>
      <c r="D166" s="15">
        <v>100</v>
      </c>
      <c r="E166" s="14" t="s">
        <v>3967</v>
      </c>
      <c r="F166">
        <v>450000</v>
      </c>
      <c r="G166">
        <f t="shared" ref="G166:G196" si="9">ROUND(F166*(1+D166/100),-3)</f>
        <v>900000</v>
      </c>
      <c r="H166">
        <v>0.5</v>
      </c>
      <c r="I166" t="s">
        <v>3968</v>
      </c>
      <c r="J166">
        <v>75000</v>
      </c>
      <c r="K166" t="s">
        <v>3969</v>
      </c>
      <c r="L166">
        <v>500000</v>
      </c>
      <c r="M166" t="s">
        <v>3970</v>
      </c>
      <c r="N166">
        <v>500</v>
      </c>
      <c r="O166" t="s">
        <v>3971</v>
      </c>
      <c r="P166">
        <v>500</v>
      </c>
      <c r="Q166" t="s">
        <v>3972</v>
      </c>
      <c r="R166">
        <v>500</v>
      </c>
      <c r="S166" s="7" t="str">
        <f>E166&amp;"_"&amp;G166&amp;";"&amp;I166&amp;"_"&amp;MIN(J166*H166)&amp;";"&amp;K166&amp;"_"&amp;L166&amp;";"&amp;M166&amp;"_"&amp;N166&amp;";"&amp;O166&amp;"_"&amp;P166&amp;";"&amp;Q166&amp;"_"&amp;R166</f>
        <v>hp_900000;atk_37500;hit_500000;miss_500;cirt_500;cirtSub_500</v>
      </c>
    </row>
    <row r="167" spans="1:19" x14ac:dyDescent="0.15">
      <c r="A167" s="1" t="s">
        <v>90</v>
      </c>
      <c r="B167" s="1">
        <v>1</v>
      </c>
      <c r="C167" s="1">
        <v>1</v>
      </c>
      <c r="D167" s="15">
        <v>102</v>
      </c>
      <c r="E167" s="14" t="s">
        <v>3967</v>
      </c>
      <c r="F167">
        <v>900000</v>
      </c>
      <c r="G167">
        <f t="shared" si="9"/>
        <v>1818000</v>
      </c>
      <c r="H167">
        <v>0.5</v>
      </c>
      <c r="I167" t="s">
        <v>3968</v>
      </c>
      <c r="J167">
        <v>150000</v>
      </c>
      <c r="K167" t="s">
        <v>3969</v>
      </c>
      <c r="L167">
        <v>500000</v>
      </c>
      <c r="M167" t="s">
        <v>3970</v>
      </c>
      <c r="N167">
        <v>510</v>
      </c>
      <c r="O167" t="s">
        <v>3971</v>
      </c>
      <c r="P167">
        <v>510</v>
      </c>
      <c r="Q167" t="s">
        <v>3972</v>
      </c>
      <c r="R167">
        <v>510</v>
      </c>
      <c r="S167" s="7" t="str">
        <f t="shared" ref="S167:S219" si="10">E167&amp;"_"&amp;G167&amp;";"&amp;I167&amp;"_"&amp;MIN(J167*H167)&amp;";"&amp;K167&amp;"_"&amp;L167&amp;";"&amp;M167&amp;"_"&amp;N167&amp;";"&amp;O167&amp;"_"&amp;P167&amp;";"&amp;Q167&amp;"_"&amp;R167</f>
        <v>hp_1818000;atk_75000;hit_500000;miss_510;cirt_510;cirtSub_510</v>
      </c>
    </row>
    <row r="168" spans="1:19" x14ac:dyDescent="0.15">
      <c r="A168" s="1" t="s">
        <v>91</v>
      </c>
      <c r="B168" s="1">
        <v>1</v>
      </c>
      <c r="C168" s="1">
        <v>1</v>
      </c>
      <c r="D168" s="15">
        <v>104</v>
      </c>
      <c r="E168" s="14" t="s">
        <v>3967</v>
      </c>
      <c r="F168">
        <v>1350000</v>
      </c>
      <c r="G168">
        <f t="shared" si="9"/>
        <v>2754000</v>
      </c>
      <c r="H168">
        <v>0.5</v>
      </c>
      <c r="I168" t="s">
        <v>3968</v>
      </c>
      <c r="J168">
        <v>225000</v>
      </c>
      <c r="K168" t="s">
        <v>3969</v>
      </c>
      <c r="L168">
        <v>500000</v>
      </c>
      <c r="M168" t="s">
        <v>3970</v>
      </c>
      <c r="N168">
        <v>520</v>
      </c>
      <c r="O168" t="s">
        <v>3971</v>
      </c>
      <c r="P168">
        <v>520</v>
      </c>
      <c r="Q168" t="s">
        <v>3972</v>
      </c>
      <c r="R168">
        <v>520</v>
      </c>
      <c r="S168" s="7" t="str">
        <f t="shared" si="10"/>
        <v>hp_2754000;atk_112500;hit_500000;miss_520;cirt_520;cirtSub_520</v>
      </c>
    </row>
    <row r="169" spans="1:19" x14ac:dyDescent="0.15">
      <c r="A169" s="1" t="s">
        <v>92</v>
      </c>
      <c r="B169" s="1">
        <v>1</v>
      </c>
      <c r="C169" s="1">
        <v>1</v>
      </c>
      <c r="D169" s="15">
        <v>106</v>
      </c>
      <c r="E169" s="14" t="s">
        <v>3967</v>
      </c>
      <c r="F169">
        <v>1800000</v>
      </c>
      <c r="G169">
        <f t="shared" si="9"/>
        <v>3708000</v>
      </c>
      <c r="H169">
        <v>0.5</v>
      </c>
      <c r="I169" t="s">
        <v>3968</v>
      </c>
      <c r="J169">
        <v>300000</v>
      </c>
      <c r="K169" t="s">
        <v>3969</v>
      </c>
      <c r="L169">
        <v>500000</v>
      </c>
      <c r="M169" t="s">
        <v>3970</v>
      </c>
      <c r="N169">
        <v>530</v>
      </c>
      <c r="O169" t="s">
        <v>3971</v>
      </c>
      <c r="P169">
        <v>530</v>
      </c>
      <c r="Q169" t="s">
        <v>3972</v>
      </c>
      <c r="R169">
        <v>530</v>
      </c>
      <c r="S169" s="7" t="str">
        <f t="shared" si="10"/>
        <v>hp_3708000;atk_150000;hit_500000;miss_530;cirt_530;cirtSub_530</v>
      </c>
    </row>
    <row r="170" spans="1:19" x14ac:dyDescent="0.15">
      <c r="A170" s="1" t="s">
        <v>93</v>
      </c>
      <c r="B170" s="1">
        <v>1</v>
      </c>
      <c r="C170" s="1">
        <v>1</v>
      </c>
      <c r="D170" s="15">
        <v>108</v>
      </c>
      <c r="E170" s="14" t="s">
        <v>3967</v>
      </c>
      <c r="F170">
        <v>2250000</v>
      </c>
      <c r="G170">
        <f t="shared" si="9"/>
        <v>4680000</v>
      </c>
      <c r="H170">
        <v>0.5</v>
      </c>
      <c r="I170" t="s">
        <v>3968</v>
      </c>
      <c r="J170">
        <v>375000</v>
      </c>
      <c r="K170" t="s">
        <v>3969</v>
      </c>
      <c r="L170">
        <v>500000</v>
      </c>
      <c r="M170" t="s">
        <v>3970</v>
      </c>
      <c r="N170">
        <v>540</v>
      </c>
      <c r="O170" t="s">
        <v>3971</v>
      </c>
      <c r="P170">
        <v>540</v>
      </c>
      <c r="Q170" t="s">
        <v>3972</v>
      </c>
      <c r="R170">
        <v>540</v>
      </c>
      <c r="S170" s="7" t="str">
        <f t="shared" si="10"/>
        <v>hp_4680000;atk_187500;hit_500000;miss_540;cirt_540;cirtSub_540</v>
      </c>
    </row>
    <row r="171" spans="1:19" x14ac:dyDescent="0.15">
      <c r="A171" s="1" t="s">
        <v>94</v>
      </c>
      <c r="B171" s="1">
        <v>1</v>
      </c>
      <c r="C171" s="1">
        <v>1</v>
      </c>
      <c r="D171" s="15">
        <v>110</v>
      </c>
      <c r="E171" s="14" t="s">
        <v>3967</v>
      </c>
      <c r="F171">
        <v>2700000</v>
      </c>
      <c r="G171">
        <f t="shared" si="9"/>
        <v>5670000</v>
      </c>
      <c r="H171">
        <v>0.5</v>
      </c>
      <c r="I171" t="s">
        <v>3968</v>
      </c>
      <c r="J171">
        <v>450000</v>
      </c>
      <c r="K171" t="s">
        <v>3969</v>
      </c>
      <c r="L171">
        <v>500000</v>
      </c>
      <c r="M171" t="s">
        <v>3970</v>
      </c>
      <c r="N171">
        <v>550</v>
      </c>
      <c r="O171" t="s">
        <v>3971</v>
      </c>
      <c r="P171">
        <v>550</v>
      </c>
      <c r="Q171" t="s">
        <v>3972</v>
      </c>
      <c r="R171">
        <v>550</v>
      </c>
      <c r="S171" s="7" t="str">
        <f t="shared" si="10"/>
        <v>hp_5670000;atk_225000;hit_500000;miss_550;cirt_550;cirtSub_550</v>
      </c>
    </row>
    <row r="172" spans="1:19" x14ac:dyDescent="0.15">
      <c r="A172" s="1" t="s">
        <v>245</v>
      </c>
      <c r="B172" s="1">
        <v>1</v>
      </c>
      <c r="C172" s="1">
        <v>1</v>
      </c>
      <c r="D172" s="15">
        <v>112</v>
      </c>
      <c r="E172" s="14" t="s">
        <v>3967</v>
      </c>
      <c r="F172">
        <v>3300000</v>
      </c>
      <c r="G172">
        <f t="shared" si="9"/>
        <v>6996000</v>
      </c>
      <c r="H172">
        <f>MIN(H166+0.05,0.8)</f>
        <v>0.55000000000000004</v>
      </c>
      <c r="I172" t="s">
        <v>3968</v>
      </c>
      <c r="J172">
        <v>550000</v>
      </c>
      <c r="K172" t="s">
        <v>3969</v>
      </c>
      <c r="L172">
        <v>500000</v>
      </c>
      <c r="M172" t="s">
        <v>3970</v>
      </c>
      <c r="N172">
        <v>560</v>
      </c>
      <c r="O172" t="s">
        <v>3971</v>
      </c>
      <c r="P172">
        <v>560</v>
      </c>
      <c r="Q172" t="s">
        <v>3972</v>
      </c>
      <c r="R172">
        <v>560</v>
      </c>
      <c r="S172" s="7" t="str">
        <f t="shared" si="10"/>
        <v>hp_6996000;atk_302500;hit_500000;miss_560;cirt_560;cirtSub_560</v>
      </c>
    </row>
    <row r="173" spans="1:19" x14ac:dyDescent="0.15">
      <c r="A173" s="1" t="s">
        <v>246</v>
      </c>
      <c r="B173" s="1">
        <v>1</v>
      </c>
      <c r="C173" s="1">
        <v>1</v>
      </c>
      <c r="D173" s="15">
        <v>114</v>
      </c>
      <c r="E173" s="14" t="s">
        <v>3967</v>
      </c>
      <c r="F173">
        <v>3900000</v>
      </c>
      <c r="G173">
        <f t="shared" si="9"/>
        <v>8346000</v>
      </c>
      <c r="H173">
        <f t="shared" ref="H173:H219" si="11">MIN(H167+0.05,0.8)</f>
        <v>0.55000000000000004</v>
      </c>
      <c r="I173" t="s">
        <v>3968</v>
      </c>
      <c r="J173">
        <v>650000</v>
      </c>
      <c r="K173" t="s">
        <v>3969</v>
      </c>
      <c r="L173">
        <v>500000</v>
      </c>
      <c r="M173" t="s">
        <v>3970</v>
      </c>
      <c r="N173">
        <v>570</v>
      </c>
      <c r="O173" t="s">
        <v>3971</v>
      </c>
      <c r="P173">
        <v>570</v>
      </c>
      <c r="Q173" t="s">
        <v>3972</v>
      </c>
      <c r="R173">
        <v>570</v>
      </c>
      <c r="S173" s="7" t="str">
        <f t="shared" si="10"/>
        <v>hp_8346000;atk_357500;hit_500000;miss_570;cirt_570;cirtSub_570</v>
      </c>
    </row>
    <row r="174" spans="1:19" x14ac:dyDescent="0.15">
      <c r="A174" s="1" t="s">
        <v>247</v>
      </c>
      <c r="B174" s="1">
        <v>1</v>
      </c>
      <c r="C174" s="1">
        <v>1</v>
      </c>
      <c r="D174" s="15">
        <v>116</v>
      </c>
      <c r="E174" s="14" t="s">
        <v>3967</v>
      </c>
      <c r="F174">
        <v>4500000</v>
      </c>
      <c r="G174">
        <f t="shared" si="9"/>
        <v>9720000</v>
      </c>
      <c r="H174">
        <f t="shared" si="11"/>
        <v>0.55000000000000004</v>
      </c>
      <c r="I174" t="s">
        <v>3968</v>
      </c>
      <c r="J174">
        <v>750000</v>
      </c>
      <c r="K174" t="s">
        <v>3969</v>
      </c>
      <c r="L174">
        <v>500000</v>
      </c>
      <c r="M174" t="s">
        <v>3970</v>
      </c>
      <c r="N174">
        <v>580</v>
      </c>
      <c r="O174" t="s">
        <v>3971</v>
      </c>
      <c r="P174">
        <v>580</v>
      </c>
      <c r="Q174" t="s">
        <v>3972</v>
      </c>
      <c r="R174">
        <v>580</v>
      </c>
      <c r="S174" s="7" t="str">
        <f t="shared" si="10"/>
        <v>hp_9720000;atk_412500;hit_500000;miss_580;cirt_580;cirtSub_580</v>
      </c>
    </row>
    <row r="175" spans="1:19" x14ac:dyDescent="0.15">
      <c r="A175" s="1" t="s">
        <v>248</v>
      </c>
      <c r="B175" s="1">
        <v>1</v>
      </c>
      <c r="C175" s="1">
        <v>1</v>
      </c>
      <c r="D175" s="15">
        <v>118</v>
      </c>
      <c r="E175" s="14" t="s">
        <v>3967</v>
      </c>
      <c r="F175">
        <v>5100000</v>
      </c>
      <c r="G175">
        <f t="shared" si="9"/>
        <v>11118000</v>
      </c>
      <c r="H175">
        <f t="shared" si="11"/>
        <v>0.55000000000000004</v>
      </c>
      <c r="I175" t="s">
        <v>3968</v>
      </c>
      <c r="J175">
        <v>850000</v>
      </c>
      <c r="K175" t="s">
        <v>3969</v>
      </c>
      <c r="L175">
        <v>500000</v>
      </c>
      <c r="M175" t="s">
        <v>3970</v>
      </c>
      <c r="N175">
        <v>590</v>
      </c>
      <c r="O175" t="s">
        <v>3971</v>
      </c>
      <c r="P175">
        <v>590</v>
      </c>
      <c r="Q175" t="s">
        <v>3972</v>
      </c>
      <c r="R175">
        <v>590</v>
      </c>
      <c r="S175" s="7" t="str">
        <f t="shared" si="10"/>
        <v>hp_11118000;atk_467500;hit_500000;miss_590;cirt_590;cirtSub_590</v>
      </c>
    </row>
    <row r="176" spans="1:19" x14ac:dyDescent="0.15">
      <c r="A176" s="1" t="s">
        <v>249</v>
      </c>
      <c r="B176" s="1">
        <v>1</v>
      </c>
      <c r="C176" s="1">
        <v>1</v>
      </c>
      <c r="D176" s="15">
        <v>120</v>
      </c>
      <c r="E176" s="14" t="s">
        <v>3967</v>
      </c>
      <c r="F176">
        <v>5700000</v>
      </c>
      <c r="G176">
        <f t="shared" si="9"/>
        <v>12540000</v>
      </c>
      <c r="H176">
        <f t="shared" si="11"/>
        <v>0.55000000000000004</v>
      </c>
      <c r="I176" t="s">
        <v>3968</v>
      </c>
      <c r="J176">
        <v>950000</v>
      </c>
      <c r="K176" t="s">
        <v>3969</v>
      </c>
      <c r="L176">
        <v>500000</v>
      </c>
      <c r="M176" t="s">
        <v>3970</v>
      </c>
      <c r="N176">
        <v>600</v>
      </c>
      <c r="O176" t="s">
        <v>3971</v>
      </c>
      <c r="P176">
        <v>600</v>
      </c>
      <c r="Q176" t="s">
        <v>3972</v>
      </c>
      <c r="R176">
        <v>600</v>
      </c>
      <c r="S176" s="7" t="str">
        <f t="shared" si="10"/>
        <v>hp_12540000;atk_522500;hit_500000;miss_600;cirt_600;cirtSub_600</v>
      </c>
    </row>
    <row r="177" spans="1:19" x14ac:dyDescent="0.15">
      <c r="A177" s="1" t="s">
        <v>250</v>
      </c>
      <c r="B177" s="1">
        <v>1</v>
      </c>
      <c r="C177" s="1">
        <v>1</v>
      </c>
      <c r="D177" s="15">
        <v>122</v>
      </c>
      <c r="E177" s="14" t="s">
        <v>3967</v>
      </c>
      <c r="F177">
        <v>6300000</v>
      </c>
      <c r="G177">
        <f t="shared" si="9"/>
        <v>13986000</v>
      </c>
      <c r="H177">
        <f t="shared" si="11"/>
        <v>0.55000000000000004</v>
      </c>
      <c r="I177" t="s">
        <v>3968</v>
      </c>
      <c r="J177">
        <v>1050000</v>
      </c>
      <c r="K177" t="s">
        <v>3969</v>
      </c>
      <c r="L177">
        <v>500000</v>
      </c>
      <c r="M177" t="s">
        <v>3970</v>
      </c>
      <c r="N177">
        <v>610</v>
      </c>
      <c r="O177" t="s">
        <v>3971</v>
      </c>
      <c r="P177">
        <v>610</v>
      </c>
      <c r="Q177" t="s">
        <v>3972</v>
      </c>
      <c r="R177">
        <v>610</v>
      </c>
      <c r="S177" s="7" t="str">
        <f t="shared" si="10"/>
        <v>hp_13986000;atk_577500;hit_500000;miss_610;cirt_610;cirtSub_610</v>
      </c>
    </row>
    <row r="178" spans="1:19" x14ac:dyDescent="0.15">
      <c r="A178" s="1" t="s">
        <v>251</v>
      </c>
      <c r="B178" s="1">
        <v>1</v>
      </c>
      <c r="C178" s="1">
        <v>1</v>
      </c>
      <c r="D178" s="15">
        <v>124</v>
      </c>
      <c r="E178" s="14" t="s">
        <v>3967</v>
      </c>
      <c r="F178">
        <v>6900000</v>
      </c>
      <c r="G178">
        <f t="shared" si="9"/>
        <v>15456000</v>
      </c>
      <c r="H178">
        <f t="shared" si="11"/>
        <v>0.60000000000000009</v>
      </c>
      <c r="I178" t="s">
        <v>3968</v>
      </c>
      <c r="J178">
        <v>1150000</v>
      </c>
      <c r="K178" t="s">
        <v>3969</v>
      </c>
      <c r="L178">
        <v>500000</v>
      </c>
      <c r="M178" t="s">
        <v>3970</v>
      </c>
      <c r="N178">
        <v>620</v>
      </c>
      <c r="O178" t="s">
        <v>3971</v>
      </c>
      <c r="P178">
        <v>620</v>
      </c>
      <c r="Q178" t="s">
        <v>3972</v>
      </c>
      <c r="R178">
        <v>620</v>
      </c>
      <c r="S178" s="7" t="str">
        <f t="shared" si="10"/>
        <v>hp_15456000;atk_690000;hit_500000;miss_620;cirt_620;cirtSub_620</v>
      </c>
    </row>
    <row r="179" spans="1:19" x14ac:dyDescent="0.15">
      <c r="A179" s="1" t="s">
        <v>252</v>
      </c>
      <c r="B179" s="1">
        <v>1</v>
      </c>
      <c r="C179" s="1">
        <v>1</v>
      </c>
      <c r="D179" s="15">
        <v>126</v>
      </c>
      <c r="E179" s="14" t="s">
        <v>3967</v>
      </c>
      <c r="F179">
        <v>7560000</v>
      </c>
      <c r="G179">
        <f t="shared" si="9"/>
        <v>17086000</v>
      </c>
      <c r="H179">
        <f t="shared" si="11"/>
        <v>0.60000000000000009</v>
      </c>
      <c r="I179" t="s">
        <v>3968</v>
      </c>
      <c r="J179">
        <v>1260000</v>
      </c>
      <c r="K179" t="s">
        <v>3969</v>
      </c>
      <c r="L179">
        <v>500000</v>
      </c>
      <c r="M179" t="s">
        <v>3970</v>
      </c>
      <c r="N179">
        <v>630</v>
      </c>
      <c r="O179" t="s">
        <v>3971</v>
      </c>
      <c r="P179">
        <v>630</v>
      </c>
      <c r="Q179" t="s">
        <v>3972</v>
      </c>
      <c r="R179">
        <v>630</v>
      </c>
      <c r="S179" s="7" t="str">
        <f t="shared" si="10"/>
        <v>hp_17086000;atk_756000;hit_500000;miss_630;cirt_630;cirtSub_630</v>
      </c>
    </row>
    <row r="180" spans="1:19" x14ac:dyDescent="0.15">
      <c r="A180" s="1" t="s">
        <v>253</v>
      </c>
      <c r="B180" s="1">
        <v>1</v>
      </c>
      <c r="C180" s="1">
        <v>1</v>
      </c>
      <c r="D180" s="15">
        <v>128</v>
      </c>
      <c r="E180" s="14" t="s">
        <v>3967</v>
      </c>
      <c r="F180">
        <v>8220000</v>
      </c>
      <c r="G180">
        <f t="shared" si="9"/>
        <v>18742000</v>
      </c>
      <c r="H180">
        <f t="shared" si="11"/>
        <v>0.60000000000000009</v>
      </c>
      <c r="I180" t="s">
        <v>3968</v>
      </c>
      <c r="J180">
        <v>1370000</v>
      </c>
      <c r="K180" t="s">
        <v>3969</v>
      </c>
      <c r="L180">
        <v>500000</v>
      </c>
      <c r="M180" t="s">
        <v>3970</v>
      </c>
      <c r="N180">
        <v>640</v>
      </c>
      <c r="O180" t="s">
        <v>3971</v>
      </c>
      <c r="P180">
        <v>640</v>
      </c>
      <c r="Q180" t="s">
        <v>3972</v>
      </c>
      <c r="R180">
        <v>640</v>
      </c>
      <c r="S180" s="7" t="str">
        <f t="shared" si="10"/>
        <v>hp_18742000;atk_822000;hit_500000;miss_640;cirt_640;cirtSub_640</v>
      </c>
    </row>
    <row r="181" spans="1:19" x14ac:dyDescent="0.15">
      <c r="A181" s="1" t="s">
        <v>254</v>
      </c>
      <c r="B181" s="1">
        <v>1</v>
      </c>
      <c r="C181" s="1">
        <v>1</v>
      </c>
      <c r="D181" s="15">
        <v>130</v>
      </c>
      <c r="E181" s="14" t="s">
        <v>3967</v>
      </c>
      <c r="F181">
        <v>8880000</v>
      </c>
      <c r="G181">
        <f t="shared" si="9"/>
        <v>20424000</v>
      </c>
      <c r="H181">
        <f t="shared" si="11"/>
        <v>0.60000000000000009</v>
      </c>
      <c r="I181" t="s">
        <v>3968</v>
      </c>
      <c r="J181">
        <v>1480000</v>
      </c>
      <c r="K181" t="s">
        <v>3969</v>
      </c>
      <c r="L181">
        <v>500000</v>
      </c>
      <c r="M181" t="s">
        <v>3970</v>
      </c>
      <c r="N181">
        <v>650</v>
      </c>
      <c r="O181" t="s">
        <v>3971</v>
      </c>
      <c r="P181">
        <v>650</v>
      </c>
      <c r="Q181" t="s">
        <v>3972</v>
      </c>
      <c r="R181">
        <v>650</v>
      </c>
      <c r="S181" s="7" t="str">
        <f t="shared" si="10"/>
        <v>hp_20424000;atk_888000;hit_500000;miss_650;cirt_650;cirtSub_650</v>
      </c>
    </row>
    <row r="182" spans="1:19" x14ac:dyDescent="0.15">
      <c r="A182" s="1" t="s">
        <v>255</v>
      </c>
      <c r="B182" s="1">
        <v>1</v>
      </c>
      <c r="C182" s="1">
        <v>1</v>
      </c>
      <c r="D182" s="15">
        <v>132</v>
      </c>
      <c r="E182" s="14" t="s">
        <v>3967</v>
      </c>
      <c r="F182">
        <v>9540000</v>
      </c>
      <c r="G182">
        <f t="shared" si="9"/>
        <v>22133000</v>
      </c>
      <c r="H182">
        <f t="shared" si="11"/>
        <v>0.60000000000000009</v>
      </c>
      <c r="I182" t="s">
        <v>3968</v>
      </c>
      <c r="J182">
        <v>1590000</v>
      </c>
      <c r="K182" t="s">
        <v>3969</v>
      </c>
      <c r="L182">
        <v>500000</v>
      </c>
      <c r="M182" t="s">
        <v>3970</v>
      </c>
      <c r="N182">
        <v>660</v>
      </c>
      <c r="O182" t="s">
        <v>3971</v>
      </c>
      <c r="P182">
        <v>660</v>
      </c>
      <c r="Q182" t="s">
        <v>3972</v>
      </c>
      <c r="R182">
        <v>660</v>
      </c>
      <c r="S182" s="7" t="str">
        <f t="shared" si="10"/>
        <v>hp_22133000;atk_954000;hit_500000;miss_660;cirt_660;cirtSub_660</v>
      </c>
    </row>
    <row r="183" spans="1:19" x14ac:dyDescent="0.15">
      <c r="A183" s="1" t="s">
        <v>256</v>
      </c>
      <c r="B183" s="1">
        <v>1</v>
      </c>
      <c r="C183" s="1">
        <v>1</v>
      </c>
      <c r="D183" s="15">
        <v>134</v>
      </c>
      <c r="E183" s="14" t="s">
        <v>3967</v>
      </c>
      <c r="F183">
        <v>10200000</v>
      </c>
      <c r="G183">
        <f t="shared" si="9"/>
        <v>23868000</v>
      </c>
      <c r="H183">
        <f t="shared" si="11"/>
        <v>0.60000000000000009</v>
      </c>
      <c r="I183" t="s">
        <v>3968</v>
      </c>
      <c r="J183">
        <v>1700000</v>
      </c>
      <c r="K183" t="s">
        <v>3969</v>
      </c>
      <c r="L183">
        <v>500000</v>
      </c>
      <c r="M183" t="s">
        <v>3970</v>
      </c>
      <c r="N183">
        <v>670</v>
      </c>
      <c r="O183" t="s">
        <v>3971</v>
      </c>
      <c r="P183">
        <v>670</v>
      </c>
      <c r="Q183" t="s">
        <v>3972</v>
      </c>
      <c r="R183">
        <v>670</v>
      </c>
      <c r="S183" s="7" t="str">
        <f t="shared" si="10"/>
        <v>hp_23868000;atk_1020000;hit_500000;miss_670;cirt_670;cirtSub_670</v>
      </c>
    </row>
    <row r="184" spans="1:19" x14ac:dyDescent="0.15">
      <c r="A184" s="1" t="s">
        <v>257</v>
      </c>
      <c r="B184" s="1">
        <v>1</v>
      </c>
      <c r="C184" s="1">
        <v>1</v>
      </c>
      <c r="D184" s="15">
        <v>136</v>
      </c>
      <c r="E184" s="14" t="s">
        <v>3967</v>
      </c>
      <c r="F184">
        <v>11100000</v>
      </c>
      <c r="G184">
        <f t="shared" si="9"/>
        <v>26196000</v>
      </c>
      <c r="H184">
        <f t="shared" si="11"/>
        <v>0.65000000000000013</v>
      </c>
      <c r="I184" t="s">
        <v>3968</v>
      </c>
      <c r="J184">
        <v>1850000</v>
      </c>
      <c r="K184" t="s">
        <v>3969</v>
      </c>
      <c r="L184">
        <v>500000</v>
      </c>
      <c r="M184" t="s">
        <v>3970</v>
      </c>
      <c r="N184">
        <v>680</v>
      </c>
      <c r="O184" t="s">
        <v>3971</v>
      </c>
      <c r="P184">
        <v>680</v>
      </c>
      <c r="Q184" t="s">
        <v>3972</v>
      </c>
      <c r="R184">
        <v>680</v>
      </c>
      <c r="S184" s="7" t="str">
        <f t="shared" si="10"/>
        <v>hp_26196000;atk_1202500;hit_500000;miss_680;cirt_680;cirtSub_680</v>
      </c>
    </row>
    <row r="185" spans="1:19" x14ac:dyDescent="0.15">
      <c r="A185" s="1" t="s">
        <v>258</v>
      </c>
      <c r="B185" s="1">
        <v>1</v>
      </c>
      <c r="C185" s="1">
        <v>1</v>
      </c>
      <c r="D185" s="15">
        <v>138</v>
      </c>
      <c r="E185" s="14" t="s">
        <v>3967</v>
      </c>
      <c r="F185">
        <v>12000000</v>
      </c>
      <c r="G185">
        <f t="shared" si="9"/>
        <v>28560000</v>
      </c>
      <c r="H185">
        <f t="shared" si="11"/>
        <v>0.65000000000000013</v>
      </c>
      <c r="I185" t="s">
        <v>3968</v>
      </c>
      <c r="J185">
        <v>2000000</v>
      </c>
      <c r="K185" t="s">
        <v>3969</v>
      </c>
      <c r="L185">
        <v>500000</v>
      </c>
      <c r="M185" t="s">
        <v>3970</v>
      </c>
      <c r="N185">
        <v>690</v>
      </c>
      <c r="O185" t="s">
        <v>3971</v>
      </c>
      <c r="P185">
        <v>690</v>
      </c>
      <c r="Q185" t="s">
        <v>3972</v>
      </c>
      <c r="R185">
        <v>690</v>
      </c>
      <c r="S185" s="7" t="str">
        <f t="shared" si="10"/>
        <v>hp_28560000;atk_1300000;hit_500000;miss_690;cirt_690;cirtSub_690</v>
      </c>
    </row>
    <row r="186" spans="1:19" x14ac:dyDescent="0.15">
      <c r="A186" s="1" t="s">
        <v>259</v>
      </c>
      <c r="B186" s="1">
        <v>1</v>
      </c>
      <c r="C186" s="1">
        <v>1</v>
      </c>
      <c r="D186" s="15">
        <v>140</v>
      </c>
      <c r="E186" s="14" t="s">
        <v>3967</v>
      </c>
      <c r="F186">
        <v>12900000</v>
      </c>
      <c r="G186">
        <f t="shared" si="9"/>
        <v>30960000</v>
      </c>
      <c r="H186">
        <f t="shared" si="11"/>
        <v>0.65000000000000013</v>
      </c>
      <c r="I186" t="s">
        <v>3968</v>
      </c>
      <c r="J186">
        <v>2150000</v>
      </c>
      <c r="K186" t="s">
        <v>3969</v>
      </c>
      <c r="L186">
        <v>500000</v>
      </c>
      <c r="M186" t="s">
        <v>3970</v>
      </c>
      <c r="N186">
        <v>700</v>
      </c>
      <c r="O186" t="s">
        <v>3971</v>
      </c>
      <c r="P186">
        <v>700</v>
      </c>
      <c r="Q186" t="s">
        <v>3972</v>
      </c>
      <c r="R186">
        <v>700</v>
      </c>
      <c r="S186" s="7" t="str">
        <f t="shared" si="10"/>
        <v>hp_30960000;atk_1397500;hit_500000;miss_700;cirt_700;cirtSub_700</v>
      </c>
    </row>
    <row r="187" spans="1:19" x14ac:dyDescent="0.15">
      <c r="A187" s="1" t="s">
        <v>260</v>
      </c>
      <c r="B187" s="1">
        <v>1</v>
      </c>
      <c r="C187" s="1">
        <v>1</v>
      </c>
      <c r="D187" s="15">
        <v>142</v>
      </c>
      <c r="E187" s="14" t="s">
        <v>3967</v>
      </c>
      <c r="F187">
        <v>13800000</v>
      </c>
      <c r="G187">
        <f t="shared" si="9"/>
        <v>33396000</v>
      </c>
      <c r="H187">
        <f t="shared" si="11"/>
        <v>0.65000000000000013</v>
      </c>
      <c r="I187" t="s">
        <v>3968</v>
      </c>
      <c r="J187">
        <v>2300000</v>
      </c>
      <c r="K187" t="s">
        <v>3969</v>
      </c>
      <c r="L187">
        <v>500000</v>
      </c>
      <c r="M187" t="s">
        <v>3970</v>
      </c>
      <c r="N187">
        <v>710</v>
      </c>
      <c r="O187" t="s">
        <v>3971</v>
      </c>
      <c r="P187">
        <v>710</v>
      </c>
      <c r="Q187" t="s">
        <v>3972</v>
      </c>
      <c r="R187">
        <v>710</v>
      </c>
      <c r="S187" s="7" t="str">
        <f t="shared" si="10"/>
        <v>hp_33396000;atk_1495000;hit_500000;miss_710;cirt_710;cirtSub_710</v>
      </c>
    </row>
    <row r="188" spans="1:19" x14ac:dyDescent="0.15">
      <c r="A188" s="1" t="s">
        <v>261</v>
      </c>
      <c r="B188" s="1">
        <v>1</v>
      </c>
      <c r="C188" s="1">
        <v>1</v>
      </c>
      <c r="D188" s="15">
        <v>144</v>
      </c>
      <c r="E188" s="14" t="s">
        <v>3967</v>
      </c>
      <c r="F188">
        <v>14700000</v>
      </c>
      <c r="G188">
        <f t="shared" si="9"/>
        <v>35868000</v>
      </c>
      <c r="H188">
        <f t="shared" si="11"/>
        <v>0.65000000000000013</v>
      </c>
      <c r="I188" t="s">
        <v>3968</v>
      </c>
      <c r="J188">
        <v>2450000</v>
      </c>
      <c r="K188" t="s">
        <v>3969</v>
      </c>
      <c r="L188">
        <v>500000</v>
      </c>
      <c r="M188" t="s">
        <v>3970</v>
      </c>
      <c r="N188">
        <v>720</v>
      </c>
      <c r="O188" t="s">
        <v>3971</v>
      </c>
      <c r="P188">
        <v>720</v>
      </c>
      <c r="Q188" t="s">
        <v>3972</v>
      </c>
      <c r="R188">
        <v>720</v>
      </c>
      <c r="S188" s="7" t="str">
        <f t="shared" si="10"/>
        <v>hp_35868000;atk_1592500;hit_500000;miss_720;cirt_720;cirtSub_720</v>
      </c>
    </row>
    <row r="189" spans="1:19" x14ac:dyDescent="0.15">
      <c r="A189" s="1" t="s">
        <v>262</v>
      </c>
      <c r="B189" s="1">
        <v>1</v>
      </c>
      <c r="C189" s="1">
        <v>1</v>
      </c>
      <c r="D189" s="15">
        <v>146</v>
      </c>
      <c r="E189" s="14" t="s">
        <v>3967</v>
      </c>
      <c r="F189">
        <v>15600000</v>
      </c>
      <c r="G189">
        <f t="shared" si="9"/>
        <v>38376000</v>
      </c>
      <c r="H189">
        <f t="shared" si="11"/>
        <v>0.65000000000000013</v>
      </c>
      <c r="I189" t="s">
        <v>3968</v>
      </c>
      <c r="J189">
        <v>2600000</v>
      </c>
      <c r="K189" t="s">
        <v>3969</v>
      </c>
      <c r="L189">
        <v>500000</v>
      </c>
      <c r="M189" t="s">
        <v>3970</v>
      </c>
      <c r="N189">
        <v>730</v>
      </c>
      <c r="O189" t="s">
        <v>3971</v>
      </c>
      <c r="P189">
        <v>730</v>
      </c>
      <c r="Q189" t="s">
        <v>3972</v>
      </c>
      <c r="R189">
        <v>730</v>
      </c>
      <c r="S189" s="7" t="str">
        <f t="shared" si="10"/>
        <v>hp_38376000;atk_1690000;hit_500000;miss_730;cirt_730;cirtSub_730</v>
      </c>
    </row>
    <row r="190" spans="1:19" x14ac:dyDescent="0.15">
      <c r="A190" s="1" t="s">
        <v>263</v>
      </c>
      <c r="B190" s="1">
        <v>1</v>
      </c>
      <c r="C190" s="1">
        <v>1</v>
      </c>
      <c r="D190" s="15">
        <v>148</v>
      </c>
      <c r="E190" s="14" t="s">
        <v>3967</v>
      </c>
      <c r="F190">
        <v>16800000</v>
      </c>
      <c r="G190">
        <f t="shared" si="9"/>
        <v>41664000</v>
      </c>
      <c r="H190">
        <f t="shared" si="11"/>
        <v>0.70000000000000018</v>
      </c>
      <c r="I190" t="s">
        <v>3968</v>
      </c>
      <c r="J190">
        <v>2800000</v>
      </c>
      <c r="K190" t="s">
        <v>3969</v>
      </c>
      <c r="L190">
        <v>500000</v>
      </c>
      <c r="M190" t="s">
        <v>3970</v>
      </c>
      <c r="N190">
        <v>740</v>
      </c>
      <c r="O190" t="s">
        <v>3971</v>
      </c>
      <c r="P190">
        <v>740</v>
      </c>
      <c r="Q190" t="s">
        <v>3972</v>
      </c>
      <c r="R190">
        <v>740</v>
      </c>
      <c r="S190" s="7" t="str">
        <f t="shared" si="10"/>
        <v>hp_41664000;atk_1960000;hit_500000;miss_740;cirt_740;cirtSub_740</v>
      </c>
    </row>
    <row r="191" spans="1:19" x14ac:dyDescent="0.15">
      <c r="A191" s="1" t="s">
        <v>264</v>
      </c>
      <c r="B191" s="1">
        <v>1</v>
      </c>
      <c r="C191" s="1">
        <v>1</v>
      </c>
      <c r="D191" s="15">
        <v>150</v>
      </c>
      <c r="E191" s="14" t="s">
        <v>3967</v>
      </c>
      <c r="F191">
        <v>17760000</v>
      </c>
      <c r="G191">
        <f t="shared" si="9"/>
        <v>44400000</v>
      </c>
      <c r="H191">
        <f t="shared" si="11"/>
        <v>0.70000000000000018</v>
      </c>
      <c r="I191" t="s">
        <v>3968</v>
      </c>
      <c r="J191">
        <v>2960000</v>
      </c>
      <c r="K191" t="s">
        <v>3969</v>
      </c>
      <c r="L191">
        <v>500000</v>
      </c>
      <c r="M191" t="s">
        <v>3970</v>
      </c>
      <c r="N191">
        <v>750</v>
      </c>
      <c r="O191" t="s">
        <v>3971</v>
      </c>
      <c r="P191">
        <v>750</v>
      </c>
      <c r="Q191" t="s">
        <v>3972</v>
      </c>
      <c r="R191">
        <v>750</v>
      </c>
      <c r="S191" s="7" t="str">
        <f t="shared" si="10"/>
        <v>hp_44400000;atk_2072000;hit_500000;miss_750;cirt_750;cirtSub_750</v>
      </c>
    </row>
    <row r="192" spans="1:19" x14ac:dyDescent="0.15">
      <c r="A192" s="1" t="s">
        <v>265</v>
      </c>
      <c r="B192" s="1">
        <v>1</v>
      </c>
      <c r="C192" s="1">
        <v>1</v>
      </c>
      <c r="D192" s="15">
        <v>152</v>
      </c>
      <c r="E192" s="14" t="s">
        <v>3967</v>
      </c>
      <c r="F192">
        <v>18720000</v>
      </c>
      <c r="G192">
        <f t="shared" si="9"/>
        <v>47174000</v>
      </c>
      <c r="H192">
        <f t="shared" si="11"/>
        <v>0.70000000000000018</v>
      </c>
      <c r="I192" t="s">
        <v>3968</v>
      </c>
      <c r="J192">
        <v>3120000</v>
      </c>
      <c r="K192" t="s">
        <v>3969</v>
      </c>
      <c r="L192">
        <v>500000</v>
      </c>
      <c r="M192" t="s">
        <v>3970</v>
      </c>
      <c r="N192">
        <v>760</v>
      </c>
      <c r="O192" t="s">
        <v>3971</v>
      </c>
      <c r="P192">
        <v>760</v>
      </c>
      <c r="Q192" t="s">
        <v>3972</v>
      </c>
      <c r="R192">
        <v>760</v>
      </c>
      <c r="S192" s="7" t="str">
        <f t="shared" si="10"/>
        <v>hp_47174000;atk_2184000;hit_500000;miss_760;cirt_760;cirtSub_760</v>
      </c>
    </row>
    <row r="193" spans="1:19" x14ac:dyDescent="0.15">
      <c r="A193" s="1" t="s">
        <v>266</v>
      </c>
      <c r="B193" s="1">
        <v>1</v>
      </c>
      <c r="C193" s="1">
        <v>1</v>
      </c>
      <c r="D193" s="15">
        <v>154</v>
      </c>
      <c r="E193" s="14" t="s">
        <v>3967</v>
      </c>
      <c r="F193">
        <v>19680000</v>
      </c>
      <c r="G193">
        <f t="shared" si="9"/>
        <v>49987000</v>
      </c>
      <c r="H193">
        <f t="shared" si="11"/>
        <v>0.70000000000000018</v>
      </c>
      <c r="I193" t="s">
        <v>3968</v>
      </c>
      <c r="J193">
        <v>3280000</v>
      </c>
      <c r="K193" t="s">
        <v>3969</v>
      </c>
      <c r="L193">
        <v>500000</v>
      </c>
      <c r="M193" t="s">
        <v>3970</v>
      </c>
      <c r="N193">
        <v>770</v>
      </c>
      <c r="O193" t="s">
        <v>3971</v>
      </c>
      <c r="P193">
        <v>770</v>
      </c>
      <c r="Q193" t="s">
        <v>3972</v>
      </c>
      <c r="R193">
        <v>770</v>
      </c>
      <c r="S193" s="7" t="str">
        <f t="shared" si="10"/>
        <v>hp_49987000;atk_2296000;hit_500000;miss_770;cirt_770;cirtSub_770</v>
      </c>
    </row>
    <row r="194" spans="1:19" x14ac:dyDescent="0.15">
      <c r="A194" s="1" t="s">
        <v>267</v>
      </c>
      <c r="B194" s="1">
        <v>1</v>
      </c>
      <c r="C194" s="1">
        <v>1</v>
      </c>
      <c r="D194" s="15">
        <v>156</v>
      </c>
      <c r="E194" s="14" t="s">
        <v>3967</v>
      </c>
      <c r="F194">
        <v>20640000</v>
      </c>
      <c r="G194">
        <f t="shared" si="9"/>
        <v>52838000</v>
      </c>
      <c r="H194">
        <f t="shared" si="11"/>
        <v>0.70000000000000018</v>
      </c>
      <c r="I194" t="s">
        <v>3968</v>
      </c>
      <c r="J194">
        <v>3440000</v>
      </c>
      <c r="K194" t="s">
        <v>3969</v>
      </c>
      <c r="L194">
        <v>500000</v>
      </c>
      <c r="M194" t="s">
        <v>3970</v>
      </c>
      <c r="N194">
        <v>780</v>
      </c>
      <c r="O194" t="s">
        <v>3971</v>
      </c>
      <c r="P194">
        <v>780</v>
      </c>
      <c r="Q194" t="s">
        <v>3972</v>
      </c>
      <c r="R194">
        <v>780</v>
      </c>
      <c r="S194" s="7" t="str">
        <f t="shared" si="10"/>
        <v>hp_52838000;atk_2408000;hit_500000;miss_780;cirt_780;cirtSub_780</v>
      </c>
    </row>
    <row r="195" spans="1:19" x14ac:dyDescent="0.15">
      <c r="A195" s="1" t="s">
        <v>268</v>
      </c>
      <c r="B195" s="1">
        <v>1</v>
      </c>
      <c r="C195" s="1">
        <v>1</v>
      </c>
      <c r="D195" s="15">
        <v>158</v>
      </c>
      <c r="E195" s="14" t="s">
        <v>3967</v>
      </c>
      <c r="F195">
        <v>21600000</v>
      </c>
      <c r="G195">
        <f t="shared" si="9"/>
        <v>55728000</v>
      </c>
      <c r="H195">
        <f t="shared" si="11"/>
        <v>0.70000000000000018</v>
      </c>
      <c r="I195" t="s">
        <v>3968</v>
      </c>
      <c r="J195">
        <v>3600000</v>
      </c>
      <c r="K195" t="s">
        <v>3969</v>
      </c>
      <c r="L195">
        <v>500000</v>
      </c>
      <c r="M195" t="s">
        <v>3970</v>
      </c>
      <c r="N195">
        <v>790</v>
      </c>
      <c r="O195" t="s">
        <v>3971</v>
      </c>
      <c r="P195">
        <v>790</v>
      </c>
      <c r="Q195" t="s">
        <v>3972</v>
      </c>
      <c r="R195">
        <v>790</v>
      </c>
      <c r="S195" s="7" t="str">
        <f t="shared" si="10"/>
        <v>hp_55728000;atk_2520000;hit_500000;miss_790;cirt_790;cirtSub_790</v>
      </c>
    </row>
    <row r="196" spans="1:19" x14ac:dyDescent="0.15">
      <c r="A196" s="1" t="s">
        <v>269</v>
      </c>
      <c r="B196" s="1">
        <v>1</v>
      </c>
      <c r="C196" s="1">
        <v>1</v>
      </c>
      <c r="D196" s="15">
        <v>160</v>
      </c>
      <c r="E196" s="14" t="s">
        <v>3967</v>
      </c>
      <c r="F196">
        <v>23100000</v>
      </c>
      <c r="G196">
        <f t="shared" si="9"/>
        <v>60060000</v>
      </c>
      <c r="H196">
        <f t="shared" si="11"/>
        <v>0.75000000000000022</v>
      </c>
      <c r="I196" t="s">
        <v>3968</v>
      </c>
      <c r="J196">
        <v>3850000</v>
      </c>
      <c r="K196" t="s">
        <v>3969</v>
      </c>
      <c r="L196">
        <v>500000</v>
      </c>
      <c r="M196" t="s">
        <v>3970</v>
      </c>
      <c r="N196">
        <v>800</v>
      </c>
      <c r="O196" t="s">
        <v>3971</v>
      </c>
      <c r="P196">
        <v>800</v>
      </c>
      <c r="Q196" t="s">
        <v>3972</v>
      </c>
      <c r="R196">
        <v>800</v>
      </c>
      <c r="S196" s="7" t="str">
        <f t="shared" si="10"/>
        <v>hp_60060000;atk_2887500;hit_500000;miss_800;cirt_800;cirtSub_800</v>
      </c>
    </row>
    <row r="197" spans="1:19" x14ac:dyDescent="0.15">
      <c r="A197" s="1" t="s">
        <v>270</v>
      </c>
      <c r="B197" s="1">
        <v>1</v>
      </c>
      <c r="C197" s="1">
        <v>1</v>
      </c>
      <c r="D197" s="15">
        <v>162</v>
      </c>
      <c r="E197" s="14" t="s">
        <v>3967</v>
      </c>
      <c r="F197">
        <v>24000000</v>
      </c>
      <c r="G197">
        <f t="shared" ref="G197:G219" si="12">ROUND(F197*(1+D197/100),-3)</f>
        <v>62880000</v>
      </c>
      <c r="H197">
        <f t="shared" si="11"/>
        <v>0.75000000000000022</v>
      </c>
      <c r="I197" t="s">
        <v>3968</v>
      </c>
      <c r="J197">
        <v>4000000</v>
      </c>
      <c r="K197" t="s">
        <v>3969</v>
      </c>
      <c r="L197">
        <v>500000</v>
      </c>
      <c r="M197" t="s">
        <v>3970</v>
      </c>
      <c r="N197">
        <v>810</v>
      </c>
      <c r="O197" t="s">
        <v>3971</v>
      </c>
      <c r="P197">
        <v>810</v>
      </c>
      <c r="Q197" t="s">
        <v>3972</v>
      </c>
      <c r="R197">
        <v>810</v>
      </c>
      <c r="S197" s="7" t="str">
        <f t="shared" si="10"/>
        <v>hp_62880000;atk_3000000;hit_500000;miss_810;cirt_810;cirtSub_810</v>
      </c>
    </row>
    <row r="198" spans="1:19" x14ac:dyDescent="0.15">
      <c r="A198" s="1" t="s">
        <v>271</v>
      </c>
      <c r="B198" s="1">
        <v>1</v>
      </c>
      <c r="C198" s="1">
        <v>1</v>
      </c>
      <c r="D198" s="15">
        <v>164</v>
      </c>
      <c r="E198" s="14" t="s">
        <v>3967</v>
      </c>
      <c r="F198">
        <v>25500000</v>
      </c>
      <c r="G198">
        <f t="shared" si="12"/>
        <v>67320000</v>
      </c>
      <c r="H198">
        <f t="shared" si="11"/>
        <v>0.75000000000000022</v>
      </c>
      <c r="I198" t="s">
        <v>3968</v>
      </c>
      <c r="J198">
        <v>4250000</v>
      </c>
      <c r="K198" t="s">
        <v>3969</v>
      </c>
      <c r="L198">
        <v>500000</v>
      </c>
      <c r="M198" t="s">
        <v>3970</v>
      </c>
      <c r="N198">
        <v>820</v>
      </c>
      <c r="O198" t="s">
        <v>3971</v>
      </c>
      <c r="P198">
        <v>820</v>
      </c>
      <c r="Q198" t="s">
        <v>3972</v>
      </c>
      <c r="R198">
        <v>820</v>
      </c>
      <c r="S198" s="7" t="str">
        <f t="shared" si="10"/>
        <v>hp_67320000;atk_3187500;hit_500000;miss_820;cirt_820;cirtSub_820</v>
      </c>
    </row>
    <row r="199" spans="1:19" x14ac:dyDescent="0.15">
      <c r="A199" s="1" t="s">
        <v>272</v>
      </c>
      <c r="B199" s="1">
        <v>1</v>
      </c>
      <c r="C199" s="1">
        <v>1</v>
      </c>
      <c r="D199" s="15">
        <v>166</v>
      </c>
      <c r="E199" s="14" t="s">
        <v>3967</v>
      </c>
      <c r="F199">
        <v>27000000</v>
      </c>
      <c r="G199">
        <f t="shared" si="12"/>
        <v>71820000</v>
      </c>
      <c r="H199">
        <f t="shared" si="11"/>
        <v>0.75000000000000022</v>
      </c>
      <c r="I199" t="s">
        <v>3968</v>
      </c>
      <c r="J199">
        <v>4500000</v>
      </c>
      <c r="K199" t="s">
        <v>3969</v>
      </c>
      <c r="L199">
        <v>500000</v>
      </c>
      <c r="M199" t="s">
        <v>3970</v>
      </c>
      <c r="N199">
        <v>830</v>
      </c>
      <c r="O199" t="s">
        <v>3971</v>
      </c>
      <c r="P199">
        <v>830</v>
      </c>
      <c r="Q199" t="s">
        <v>3972</v>
      </c>
      <c r="R199">
        <v>830</v>
      </c>
      <c r="S199" s="7" t="str">
        <f t="shared" si="10"/>
        <v>hp_71820000;atk_3375000;hit_500000;miss_830;cirt_830;cirtSub_830</v>
      </c>
    </row>
    <row r="200" spans="1:19" x14ac:dyDescent="0.15">
      <c r="A200" s="1" t="s">
        <v>273</v>
      </c>
      <c r="B200" s="1">
        <v>1</v>
      </c>
      <c r="C200" s="1">
        <v>1</v>
      </c>
      <c r="D200" s="15">
        <v>168</v>
      </c>
      <c r="E200" s="14" t="s">
        <v>3967</v>
      </c>
      <c r="F200">
        <v>28200000</v>
      </c>
      <c r="G200">
        <f t="shared" si="12"/>
        <v>75576000</v>
      </c>
      <c r="H200">
        <f t="shared" si="11"/>
        <v>0.75000000000000022</v>
      </c>
      <c r="I200" t="s">
        <v>3968</v>
      </c>
      <c r="J200">
        <v>4700000</v>
      </c>
      <c r="K200" t="s">
        <v>3969</v>
      </c>
      <c r="L200">
        <v>500000</v>
      </c>
      <c r="M200" t="s">
        <v>3970</v>
      </c>
      <c r="N200">
        <v>840</v>
      </c>
      <c r="O200" t="s">
        <v>3971</v>
      </c>
      <c r="P200">
        <v>840</v>
      </c>
      <c r="Q200" t="s">
        <v>3972</v>
      </c>
      <c r="R200">
        <v>840</v>
      </c>
      <c r="S200" s="7" t="str">
        <f t="shared" si="10"/>
        <v>hp_75576000;atk_3525000;hit_500000;miss_840;cirt_840;cirtSub_840</v>
      </c>
    </row>
    <row r="201" spans="1:19" x14ac:dyDescent="0.15">
      <c r="A201" s="1" t="s">
        <v>274</v>
      </c>
      <c r="B201" s="1">
        <v>1</v>
      </c>
      <c r="C201" s="1">
        <v>1</v>
      </c>
      <c r="D201" s="15">
        <v>170</v>
      </c>
      <c r="E201" s="14" t="s">
        <v>3967</v>
      </c>
      <c r="F201">
        <v>29100000</v>
      </c>
      <c r="G201">
        <f t="shared" si="12"/>
        <v>78570000</v>
      </c>
      <c r="H201">
        <f t="shared" si="11"/>
        <v>0.75000000000000022</v>
      </c>
      <c r="I201" t="s">
        <v>3968</v>
      </c>
      <c r="J201">
        <v>4850000</v>
      </c>
      <c r="K201" t="s">
        <v>3969</v>
      </c>
      <c r="L201">
        <v>500000</v>
      </c>
      <c r="M201" t="s">
        <v>3970</v>
      </c>
      <c r="N201">
        <v>850</v>
      </c>
      <c r="O201" t="s">
        <v>3971</v>
      </c>
      <c r="P201">
        <v>850</v>
      </c>
      <c r="Q201" t="s">
        <v>3972</v>
      </c>
      <c r="R201">
        <v>850</v>
      </c>
      <c r="S201" s="7" t="str">
        <f t="shared" si="10"/>
        <v>hp_78570000;atk_3637500;hit_500000;miss_850;cirt_850;cirtSub_850</v>
      </c>
    </row>
    <row r="202" spans="1:19" x14ac:dyDescent="0.15">
      <c r="A202" s="1" t="s">
        <v>95</v>
      </c>
      <c r="B202" s="1">
        <v>1</v>
      </c>
      <c r="C202" s="1">
        <v>1</v>
      </c>
      <c r="D202" s="15">
        <v>172</v>
      </c>
      <c r="E202" s="14" t="s">
        <v>3967</v>
      </c>
      <c r="F202">
        <v>30000000</v>
      </c>
      <c r="G202">
        <f t="shared" si="12"/>
        <v>81600000</v>
      </c>
      <c r="H202">
        <f t="shared" si="11"/>
        <v>0.8</v>
      </c>
      <c r="I202" t="s">
        <v>3968</v>
      </c>
      <c r="J202">
        <v>5000000</v>
      </c>
      <c r="K202" t="s">
        <v>3969</v>
      </c>
      <c r="L202">
        <v>500000</v>
      </c>
      <c r="M202" t="s">
        <v>3970</v>
      </c>
      <c r="N202">
        <v>860</v>
      </c>
      <c r="O202" t="s">
        <v>3971</v>
      </c>
      <c r="P202">
        <v>860</v>
      </c>
      <c r="Q202" t="s">
        <v>3972</v>
      </c>
      <c r="R202">
        <v>860</v>
      </c>
      <c r="S202" s="7" t="str">
        <f t="shared" si="10"/>
        <v>hp_81600000;atk_4000000;hit_500000;miss_860;cirt_860;cirtSub_860</v>
      </c>
    </row>
    <row r="203" spans="1:19" x14ac:dyDescent="0.15">
      <c r="A203" s="1" t="s">
        <v>96</v>
      </c>
      <c r="B203" s="1">
        <v>1</v>
      </c>
      <c r="C203" s="1">
        <v>1</v>
      </c>
      <c r="D203" s="15">
        <v>174</v>
      </c>
      <c r="E203" s="14" t="s">
        <v>3967</v>
      </c>
      <c r="F203">
        <v>31500000</v>
      </c>
      <c r="G203">
        <f t="shared" si="12"/>
        <v>86310000</v>
      </c>
      <c r="H203">
        <f t="shared" si="11"/>
        <v>0.8</v>
      </c>
      <c r="I203" t="s">
        <v>3968</v>
      </c>
      <c r="J203">
        <v>5250000</v>
      </c>
      <c r="K203" t="s">
        <v>3969</v>
      </c>
      <c r="L203">
        <v>500000</v>
      </c>
      <c r="M203" t="s">
        <v>3970</v>
      </c>
      <c r="N203">
        <v>870</v>
      </c>
      <c r="O203" t="s">
        <v>3971</v>
      </c>
      <c r="P203">
        <v>870</v>
      </c>
      <c r="Q203" t="s">
        <v>3972</v>
      </c>
      <c r="R203">
        <v>870</v>
      </c>
      <c r="S203" s="7" t="str">
        <f t="shared" si="10"/>
        <v>hp_86310000;atk_4200000;hit_500000;miss_870;cirt_870;cirtSub_870</v>
      </c>
    </row>
    <row r="204" spans="1:19" x14ac:dyDescent="0.15">
      <c r="A204" s="1" t="s">
        <v>97</v>
      </c>
      <c r="B204" s="1">
        <v>1</v>
      </c>
      <c r="C204" s="1">
        <v>1</v>
      </c>
      <c r="D204" s="15">
        <v>176</v>
      </c>
      <c r="E204" s="14" t="s">
        <v>3967</v>
      </c>
      <c r="F204">
        <v>33300000</v>
      </c>
      <c r="G204">
        <f t="shared" si="12"/>
        <v>91908000</v>
      </c>
      <c r="H204">
        <f t="shared" si="11"/>
        <v>0.8</v>
      </c>
      <c r="I204" t="s">
        <v>3968</v>
      </c>
      <c r="J204">
        <v>5550000</v>
      </c>
      <c r="K204" t="s">
        <v>3969</v>
      </c>
      <c r="L204">
        <v>500000</v>
      </c>
      <c r="M204" t="s">
        <v>3970</v>
      </c>
      <c r="N204">
        <v>880</v>
      </c>
      <c r="O204" t="s">
        <v>3971</v>
      </c>
      <c r="P204">
        <v>880</v>
      </c>
      <c r="Q204" t="s">
        <v>3972</v>
      </c>
      <c r="R204">
        <v>880</v>
      </c>
      <c r="S204" s="7" t="str">
        <f t="shared" si="10"/>
        <v>hp_91908000;atk_4440000;hit_500000;miss_880;cirt_880;cirtSub_880</v>
      </c>
    </row>
    <row r="205" spans="1:19" x14ac:dyDescent="0.15">
      <c r="A205" s="1" t="s">
        <v>98</v>
      </c>
      <c r="B205" s="1">
        <v>1</v>
      </c>
      <c r="C205" s="1">
        <v>1</v>
      </c>
      <c r="D205" s="15">
        <v>178</v>
      </c>
      <c r="E205" s="14" t="s">
        <v>3967</v>
      </c>
      <c r="F205">
        <v>35100000</v>
      </c>
      <c r="G205">
        <f t="shared" si="12"/>
        <v>97578000</v>
      </c>
      <c r="H205">
        <f t="shared" si="11"/>
        <v>0.8</v>
      </c>
      <c r="I205" t="s">
        <v>3968</v>
      </c>
      <c r="J205">
        <v>5850000</v>
      </c>
      <c r="K205" t="s">
        <v>3969</v>
      </c>
      <c r="L205">
        <v>500000</v>
      </c>
      <c r="M205" t="s">
        <v>3970</v>
      </c>
      <c r="N205">
        <v>890</v>
      </c>
      <c r="O205" t="s">
        <v>3971</v>
      </c>
      <c r="P205">
        <v>890</v>
      </c>
      <c r="Q205" t="s">
        <v>3972</v>
      </c>
      <c r="R205">
        <v>890</v>
      </c>
      <c r="S205" s="7" t="str">
        <f t="shared" si="10"/>
        <v>hp_97578000;atk_4680000;hit_500000;miss_890;cirt_890;cirtSub_890</v>
      </c>
    </row>
    <row r="206" spans="1:19" x14ac:dyDescent="0.15">
      <c r="A206" s="1" t="s">
        <v>99</v>
      </c>
      <c r="B206" s="1">
        <v>1</v>
      </c>
      <c r="C206" s="1">
        <v>1</v>
      </c>
      <c r="D206" s="15">
        <v>180</v>
      </c>
      <c r="E206" s="14" t="s">
        <v>3967</v>
      </c>
      <c r="F206">
        <v>36000000</v>
      </c>
      <c r="G206">
        <f t="shared" si="12"/>
        <v>100800000</v>
      </c>
      <c r="H206">
        <f t="shared" si="11"/>
        <v>0.8</v>
      </c>
      <c r="I206" t="s">
        <v>3968</v>
      </c>
      <c r="J206">
        <v>6000000</v>
      </c>
      <c r="K206" t="s">
        <v>3969</v>
      </c>
      <c r="L206">
        <v>500000</v>
      </c>
      <c r="M206" t="s">
        <v>3970</v>
      </c>
      <c r="N206">
        <v>900</v>
      </c>
      <c r="O206" t="s">
        <v>3971</v>
      </c>
      <c r="P206">
        <v>900</v>
      </c>
      <c r="Q206" t="s">
        <v>3972</v>
      </c>
      <c r="R206">
        <v>900</v>
      </c>
      <c r="S206" s="7" t="str">
        <f t="shared" si="10"/>
        <v>hp_100800000;atk_4800000;hit_500000;miss_900;cirt_900;cirtSub_900</v>
      </c>
    </row>
    <row r="207" spans="1:19" x14ac:dyDescent="0.15">
      <c r="A207" s="1" t="s">
        <v>100</v>
      </c>
      <c r="B207" s="1">
        <v>1</v>
      </c>
      <c r="C207" s="1">
        <v>1</v>
      </c>
      <c r="D207" s="15">
        <v>182</v>
      </c>
      <c r="E207" s="14" t="s">
        <v>3967</v>
      </c>
      <c r="F207">
        <v>38100000</v>
      </c>
      <c r="G207">
        <f t="shared" si="12"/>
        <v>107442000</v>
      </c>
      <c r="H207">
        <f t="shared" si="11"/>
        <v>0.8</v>
      </c>
      <c r="I207" t="s">
        <v>3968</v>
      </c>
      <c r="J207">
        <v>6350000</v>
      </c>
      <c r="K207" t="s">
        <v>3969</v>
      </c>
      <c r="L207">
        <v>500000</v>
      </c>
      <c r="M207" t="s">
        <v>3970</v>
      </c>
      <c r="N207">
        <v>910</v>
      </c>
      <c r="O207" t="s">
        <v>3971</v>
      </c>
      <c r="P207">
        <v>910</v>
      </c>
      <c r="Q207" t="s">
        <v>3972</v>
      </c>
      <c r="R207">
        <v>910</v>
      </c>
      <c r="S207" s="7" t="str">
        <f t="shared" si="10"/>
        <v>hp_107442000;atk_5080000;hit_500000;miss_910;cirt_910;cirtSub_910</v>
      </c>
    </row>
    <row r="208" spans="1:19" x14ac:dyDescent="0.15">
      <c r="A208" s="1" t="s">
        <v>101</v>
      </c>
      <c r="B208" s="1">
        <v>1</v>
      </c>
      <c r="C208" s="1">
        <v>1</v>
      </c>
      <c r="D208" s="15">
        <v>184</v>
      </c>
      <c r="E208" s="14" t="s">
        <v>3967</v>
      </c>
      <c r="F208">
        <v>39000000</v>
      </c>
      <c r="G208">
        <f t="shared" si="12"/>
        <v>110760000</v>
      </c>
      <c r="H208">
        <f t="shared" si="11"/>
        <v>0.8</v>
      </c>
      <c r="I208" t="s">
        <v>3968</v>
      </c>
      <c r="J208">
        <v>6500000</v>
      </c>
      <c r="K208" t="s">
        <v>3969</v>
      </c>
      <c r="L208">
        <v>500000</v>
      </c>
      <c r="M208" t="s">
        <v>3970</v>
      </c>
      <c r="N208">
        <v>920</v>
      </c>
      <c r="O208" t="s">
        <v>3971</v>
      </c>
      <c r="P208">
        <v>920</v>
      </c>
      <c r="Q208" t="s">
        <v>3972</v>
      </c>
      <c r="R208">
        <v>920</v>
      </c>
      <c r="S208" s="7" t="str">
        <f t="shared" si="10"/>
        <v>hp_110760000;atk_5200000;hit_500000;miss_920;cirt_920;cirtSub_920</v>
      </c>
    </row>
    <row r="209" spans="1:19" x14ac:dyDescent="0.15">
      <c r="A209" s="1" t="s">
        <v>102</v>
      </c>
      <c r="B209" s="1">
        <v>1</v>
      </c>
      <c r="C209" s="1">
        <v>1</v>
      </c>
      <c r="D209" s="15">
        <v>186</v>
      </c>
      <c r="E209" s="14" t="s">
        <v>3967</v>
      </c>
      <c r="F209">
        <v>40800000</v>
      </c>
      <c r="G209">
        <f t="shared" si="12"/>
        <v>116688000</v>
      </c>
      <c r="H209">
        <f t="shared" si="11"/>
        <v>0.8</v>
      </c>
      <c r="I209" t="s">
        <v>3968</v>
      </c>
      <c r="J209">
        <v>6800000</v>
      </c>
      <c r="K209" t="s">
        <v>3969</v>
      </c>
      <c r="L209">
        <v>500000</v>
      </c>
      <c r="M209" t="s">
        <v>3970</v>
      </c>
      <c r="N209">
        <v>930</v>
      </c>
      <c r="O209" t="s">
        <v>3971</v>
      </c>
      <c r="P209">
        <v>930</v>
      </c>
      <c r="Q209" t="s">
        <v>3972</v>
      </c>
      <c r="R209">
        <v>930</v>
      </c>
      <c r="S209" s="7" t="str">
        <f t="shared" si="10"/>
        <v>hp_116688000;atk_5440000;hit_500000;miss_930;cirt_930;cirtSub_930</v>
      </c>
    </row>
    <row r="210" spans="1:19" x14ac:dyDescent="0.15">
      <c r="A210" s="1" t="s">
        <v>103</v>
      </c>
      <c r="B210" s="1">
        <v>1</v>
      </c>
      <c r="C210" s="1">
        <v>1</v>
      </c>
      <c r="D210" s="15">
        <v>188</v>
      </c>
      <c r="E210" s="14" t="s">
        <v>3967</v>
      </c>
      <c r="F210">
        <v>43200000</v>
      </c>
      <c r="G210">
        <f t="shared" si="12"/>
        <v>124416000</v>
      </c>
      <c r="H210">
        <f t="shared" si="11"/>
        <v>0.8</v>
      </c>
      <c r="I210" t="s">
        <v>3968</v>
      </c>
      <c r="J210">
        <v>7200000</v>
      </c>
      <c r="K210" t="s">
        <v>3969</v>
      </c>
      <c r="L210">
        <v>500000</v>
      </c>
      <c r="M210" t="s">
        <v>3970</v>
      </c>
      <c r="N210">
        <v>940</v>
      </c>
      <c r="O210" t="s">
        <v>3971</v>
      </c>
      <c r="P210">
        <v>940</v>
      </c>
      <c r="Q210" t="s">
        <v>3972</v>
      </c>
      <c r="R210">
        <v>940</v>
      </c>
      <c r="S210" s="7" t="str">
        <f t="shared" si="10"/>
        <v>hp_124416000;atk_5760000;hit_500000;miss_940;cirt_940;cirtSub_940</v>
      </c>
    </row>
    <row r="211" spans="1:19" x14ac:dyDescent="0.15">
      <c r="A211" s="1" t="s">
        <v>104</v>
      </c>
      <c r="B211" s="1">
        <v>1</v>
      </c>
      <c r="C211" s="1">
        <v>1</v>
      </c>
      <c r="D211" s="15">
        <v>190</v>
      </c>
      <c r="E211" s="14" t="s">
        <v>3967</v>
      </c>
      <c r="F211">
        <v>45000000</v>
      </c>
      <c r="G211">
        <f t="shared" si="12"/>
        <v>130500000</v>
      </c>
      <c r="H211">
        <f t="shared" si="11"/>
        <v>0.8</v>
      </c>
      <c r="I211" t="s">
        <v>3968</v>
      </c>
      <c r="J211">
        <v>7500000</v>
      </c>
      <c r="K211" t="s">
        <v>3969</v>
      </c>
      <c r="L211">
        <v>500000</v>
      </c>
      <c r="M211" t="s">
        <v>3970</v>
      </c>
      <c r="N211">
        <v>950</v>
      </c>
      <c r="O211" t="s">
        <v>3971</v>
      </c>
      <c r="P211">
        <v>950</v>
      </c>
      <c r="Q211" t="s">
        <v>3972</v>
      </c>
      <c r="R211">
        <v>950</v>
      </c>
      <c r="S211" s="7" t="str">
        <f t="shared" si="10"/>
        <v>hp_130500000;atk_6000000;hit_500000;miss_950;cirt_950;cirtSub_950</v>
      </c>
    </row>
    <row r="212" spans="1:19" x14ac:dyDescent="0.15">
      <c r="A212" s="1" t="s">
        <v>105</v>
      </c>
      <c r="B212" s="1">
        <v>1</v>
      </c>
      <c r="C212" s="1">
        <v>1</v>
      </c>
      <c r="D212" s="15">
        <v>192</v>
      </c>
      <c r="E212" s="14" t="s">
        <v>3967</v>
      </c>
      <c r="F212">
        <v>47400000</v>
      </c>
      <c r="G212">
        <f t="shared" si="12"/>
        <v>138408000</v>
      </c>
      <c r="H212">
        <f t="shared" si="11"/>
        <v>0.8</v>
      </c>
      <c r="I212" t="s">
        <v>3968</v>
      </c>
      <c r="J212">
        <v>7900000</v>
      </c>
      <c r="K212" t="s">
        <v>3969</v>
      </c>
      <c r="L212">
        <v>500000</v>
      </c>
      <c r="M212" t="s">
        <v>3970</v>
      </c>
      <c r="N212">
        <v>960</v>
      </c>
      <c r="O212" t="s">
        <v>3971</v>
      </c>
      <c r="P212">
        <v>960</v>
      </c>
      <c r="Q212" t="s">
        <v>3972</v>
      </c>
      <c r="R212">
        <v>960</v>
      </c>
      <c r="S212" s="7" t="str">
        <f t="shared" si="10"/>
        <v>hp_138408000;atk_6320000;hit_500000;miss_960;cirt_960;cirtSub_960</v>
      </c>
    </row>
    <row r="213" spans="1:19" x14ac:dyDescent="0.15">
      <c r="A213" s="1" t="s">
        <v>106</v>
      </c>
      <c r="B213" s="1">
        <v>1</v>
      </c>
      <c r="C213" s="1">
        <v>1</v>
      </c>
      <c r="D213" s="15">
        <v>194</v>
      </c>
      <c r="E213" s="14" t="s">
        <v>3967</v>
      </c>
      <c r="F213">
        <v>49500000</v>
      </c>
      <c r="G213">
        <f t="shared" si="12"/>
        <v>145530000</v>
      </c>
      <c r="H213">
        <f t="shared" si="11"/>
        <v>0.8</v>
      </c>
      <c r="I213" t="s">
        <v>3968</v>
      </c>
      <c r="J213">
        <v>8250000</v>
      </c>
      <c r="K213" t="s">
        <v>3969</v>
      </c>
      <c r="L213">
        <v>500000</v>
      </c>
      <c r="M213" t="s">
        <v>3970</v>
      </c>
      <c r="N213">
        <v>970</v>
      </c>
      <c r="O213" t="s">
        <v>3971</v>
      </c>
      <c r="P213">
        <v>970</v>
      </c>
      <c r="Q213" t="s">
        <v>3972</v>
      </c>
      <c r="R213">
        <v>970</v>
      </c>
      <c r="S213" s="7" t="str">
        <f t="shared" si="10"/>
        <v>hp_145530000;atk_6600000;hit_500000;miss_970;cirt_970;cirtSub_970</v>
      </c>
    </row>
    <row r="214" spans="1:19" x14ac:dyDescent="0.15">
      <c r="A214" s="1" t="s">
        <v>107</v>
      </c>
      <c r="B214" s="1">
        <v>1</v>
      </c>
      <c r="C214" s="1">
        <v>1</v>
      </c>
      <c r="D214" s="15">
        <v>196</v>
      </c>
      <c r="E214" s="14" t="s">
        <v>3967</v>
      </c>
      <c r="F214">
        <v>51300000</v>
      </c>
      <c r="G214">
        <f t="shared" si="12"/>
        <v>151848000</v>
      </c>
      <c r="H214">
        <f t="shared" si="11"/>
        <v>0.8</v>
      </c>
      <c r="I214" t="s">
        <v>3968</v>
      </c>
      <c r="J214">
        <v>8550000</v>
      </c>
      <c r="K214" t="s">
        <v>3969</v>
      </c>
      <c r="L214">
        <v>500000</v>
      </c>
      <c r="M214" t="s">
        <v>3970</v>
      </c>
      <c r="N214">
        <v>980</v>
      </c>
      <c r="O214" t="s">
        <v>3971</v>
      </c>
      <c r="P214">
        <v>980</v>
      </c>
      <c r="Q214" t="s">
        <v>3972</v>
      </c>
      <c r="R214">
        <v>980</v>
      </c>
      <c r="S214" s="7" t="str">
        <f t="shared" si="10"/>
        <v>hp_151848000;atk_6840000;hit_500000;miss_980;cirt_980;cirtSub_980</v>
      </c>
    </row>
    <row r="215" spans="1:19" x14ac:dyDescent="0.15">
      <c r="A215" s="1" t="s">
        <v>108</v>
      </c>
      <c r="B215" s="1">
        <v>1</v>
      </c>
      <c r="C215" s="1">
        <v>1</v>
      </c>
      <c r="D215" s="15">
        <v>198</v>
      </c>
      <c r="E215" s="14" t="s">
        <v>3967</v>
      </c>
      <c r="F215">
        <v>53100000</v>
      </c>
      <c r="G215">
        <f t="shared" si="12"/>
        <v>158238000</v>
      </c>
      <c r="H215">
        <f t="shared" si="11"/>
        <v>0.8</v>
      </c>
      <c r="I215" t="s">
        <v>3968</v>
      </c>
      <c r="J215">
        <v>8850000</v>
      </c>
      <c r="K215" t="s">
        <v>3969</v>
      </c>
      <c r="L215">
        <v>500000</v>
      </c>
      <c r="M215" t="s">
        <v>3970</v>
      </c>
      <c r="N215">
        <v>990</v>
      </c>
      <c r="O215" t="s">
        <v>3971</v>
      </c>
      <c r="P215">
        <v>990</v>
      </c>
      <c r="Q215" t="s">
        <v>3972</v>
      </c>
      <c r="R215">
        <v>990</v>
      </c>
      <c r="S215" s="7" t="str">
        <f t="shared" si="10"/>
        <v>hp_158238000;atk_7080000;hit_500000;miss_990;cirt_990;cirtSub_990</v>
      </c>
    </row>
    <row r="216" spans="1:19" x14ac:dyDescent="0.15">
      <c r="A216" s="1" t="s">
        <v>109</v>
      </c>
      <c r="B216" s="1">
        <v>1</v>
      </c>
      <c r="C216" s="1">
        <v>1</v>
      </c>
      <c r="D216" s="15">
        <v>200</v>
      </c>
      <c r="E216" s="14" t="s">
        <v>3967</v>
      </c>
      <c r="F216">
        <v>55200000</v>
      </c>
      <c r="G216">
        <f t="shared" si="12"/>
        <v>165600000</v>
      </c>
      <c r="H216">
        <f t="shared" si="11"/>
        <v>0.8</v>
      </c>
      <c r="I216" t="s">
        <v>3968</v>
      </c>
      <c r="J216">
        <v>9200000</v>
      </c>
      <c r="K216" t="s">
        <v>3969</v>
      </c>
      <c r="L216">
        <v>500000</v>
      </c>
      <c r="M216" t="s">
        <v>3970</v>
      </c>
      <c r="N216">
        <v>1000</v>
      </c>
      <c r="O216" t="s">
        <v>3971</v>
      </c>
      <c r="P216">
        <v>1000</v>
      </c>
      <c r="Q216" t="s">
        <v>3972</v>
      </c>
      <c r="R216">
        <v>1000</v>
      </c>
      <c r="S216" s="7" t="str">
        <f t="shared" si="10"/>
        <v>hp_165600000;atk_7360000;hit_500000;miss_1000;cirt_1000;cirtSub_1000</v>
      </c>
    </row>
    <row r="217" spans="1:19" x14ac:dyDescent="0.15">
      <c r="A217" s="1" t="s">
        <v>110</v>
      </c>
      <c r="B217" s="1">
        <v>1</v>
      </c>
      <c r="C217" s="1">
        <v>1</v>
      </c>
      <c r="D217" s="15">
        <v>202</v>
      </c>
      <c r="E217" s="14" t="s">
        <v>3967</v>
      </c>
      <c r="F217">
        <v>57600000</v>
      </c>
      <c r="G217">
        <f t="shared" si="12"/>
        <v>173952000</v>
      </c>
      <c r="H217">
        <f t="shared" si="11"/>
        <v>0.8</v>
      </c>
      <c r="I217" t="s">
        <v>3968</v>
      </c>
      <c r="J217">
        <v>9600000</v>
      </c>
      <c r="K217" t="s">
        <v>3969</v>
      </c>
      <c r="L217">
        <v>500000</v>
      </c>
      <c r="M217" t="s">
        <v>3970</v>
      </c>
      <c r="N217">
        <v>1010</v>
      </c>
      <c r="O217" t="s">
        <v>3971</v>
      </c>
      <c r="P217">
        <v>1010</v>
      </c>
      <c r="Q217" t="s">
        <v>3972</v>
      </c>
      <c r="R217">
        <v>1010</v>
      </c>
      <c r="S217" s="7" t="str">
        <f t="shared" si="10"/>
        <v>hp_173952000;atk_7680000;hit_500000;miss_1010;cirt_1010;cirtSub_1010</v>
      </c>
    </row>
    <row r="218" spans="1:19" x14ac:dyDescent="0.15">
      <c r="A218" s="1" t="s">
        <v>111</v>
      </c>
      <c r="B218" s="1">
        <v>1</v>
      </c>
      <c r="C218" s="1">
        <v>1</v>
      </c>
      <c r="D218" s="15">
        <v>204</v>
      </c>
      <c r="E218" s="14" t="s">
        <v>3967</v>
      </c>
      <c r="F218">
        <v>60000000</v>
      </c>
      <c r="G218">
        <f t="shared" si="12"/>
        <v>182400000</v>
      </c>
      <c r="H218">
        <f t="shared" si="11"/>
        <v>0.8</v>
      </c>
      <c r="I218" t="s">
        <v>3968</v>
      </c>
      <c r="J218">
        <v>10000000</v>
      </c>
      <c r="K218" t="s">
        <v>3969</v>
      </c>
      <c r="L218">
        <v>500000</v>
      </c>
      <c r="M218" t="s">
        <v>3970</v>
      </c>
      <c r="N218">
        <v>1020</v>
      </c>
      <c r="O218" t="s">
        <v>3971</v>
      </c>
      <c r="P218">
        <v>1020</v>
      </c>
      <c r="Q218" t="s">
        <v>3972</v>
      </c>
      <c r="R218">
        <v>1020</v>
      </c>
      <c r="S218" s="7" t="str">
        <f t="shared" si="10"/>
        <v>hp_182400000;atk_8000000;hit_500000;miss_1020;cirt_1020;cirtSub_1020</v>
      </c>
    </row>
    <row r="219" spans="1:19" x14ac:dyDescent="0.15">
      <c r="A219" s="1" t="s">
        <v>112</v>
      </c>
      <c r="B219" s="1">
        <v>1</v>
      </c>
      <c r="C219" s="1">
        <v>1</v>
      </c>
      <c r="D219" s="15">
        <v>206</v>
      </c>
      <c r="E219" s="14" t="s">
        <v>3967</v>
      </c>
      <c r="F219">
        <v>63000000</v>
      </c>
      <c r="G219">
        <f t="shared" si="12"/>
        <v>192780000</v>
      </c>
      <c r="H219">
        <f t="shared" si="11"/>
        <v>0.8</v>
      </c>
      <c r="I219" t="s">
        <v>3968</v>
      </c>
      <c r="J219">
        <v>10500000</v>
      </c>
      <c r="K219" t="s">
        <v>3969</v>
      </c>
      <c r="L219">
        <v>500000</v>
      </c>
      <c r="M219" t="s">
        <v>3970</v>
      </c>
      <c r="N219">
        <v>1030</v>
      </c>
      <c r="O219" t="s">
        <v>3971</v>
      </c>
      <c r="P219">
        <v>1030</v>
      </c>
      <c r="Q219" t="s">
        <v>3972</v>
      </c>
      <c r="R219">
        <v>1030</v>
      </c>
      <c r="S219" s="7" t="str">
        <f t="shared" si="10"/>
        <v>hp_192780000;atk_8400000;hit_500000;miss_1030;cirt_1030;cirtSub_1030</v>
      </c>
    </row>
  </sheetData>
  <autoFilter ref="A1:S1"/>
  <phoneticPr fontId="11" type="noConversion"/>
  <conditionalFormatting sqref="E166:E219">
    <cfRule type="cellIs" dxfId="3" priority="1" stopIfTrue="1" operator="notEqual">
      <formula>INDIRECT("Dummy_for_Comparison1!"&amp;ADDRESS(ROW(),COLUMN()))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80"/>
  <sheetViews>
    <sheetView workbookViewId="0">
      <selection activeCell="X9" sqref="X9"/>
    </sheetView>
  </sheetViews>
  <sheetFormatPr defaultRowHeight="13.5" x14ac:dyDescent="0.15"/>
  <cols>
    <col min="1" max="1" width="12.75" customWidth="1"/>
    <col min="7" max="7" width="11.125" customWidth="1"/>
    <col min="22" max="22" width="13.5" customWidth="1"/>
  </cols>
  <sheetData>
    <row r="1" spans="1:41" x14ac:dyDescent="0.15">
      <c r="A1" s="9" t="s">
        <v>234</v>
      </c>
      <c r="B1" s="6" t="s">
        <v>3967</v>
      </c>
      <c r="C1" s="7">
        <v>3000</v>
      </c>
      <c r="D1" s="6" t="str">
        <f t="shared" ref="D1:D32" si="0">B1&amp;"_"&amp;C1</f>
        <v>hp_3000</v>
      </c>
      <c r="E1" s="6" t="s">
        <v>3968</v>
      </c>
      <c r="F1" s="6">
        <v>15000</v>
      </c>
      <c r="G1" s="9" t="str">
        <f t="shared" ref="G1:G30" si="1">E1&amp;"_"&amp;F1</f>
        <v>atk_15000</v>
      </c>
      <c r="H1" s="10" t="s">
        <v>3973</v>
      </c>
      <c r="I1" s="6" t="s">
        <v>4017</v>
      </c>
      <c r="J1" s="7" t="s">
        <v>3975</v>
      </c>
      <c r="K1" s="7" t="s">
        <v>3976</v>
      </c>
      <c r="L1" s="7"/>
      <c r="M1" s="7" t="str">
        <f t="shared" ref="M1:M32" si="2">D1&amp;";"&amp;G1&amp;";"&amp;H1&amp;";"&amp;I1&amp;";"&amp;J1&amp;";"&amp;K1</f>
        <v>hp_3000;atk_15000;hit_500000;miss_15;cirt_0;cirtSub_-3500</v>
      </c>
      <c r="N1" s="7"/>
      <c r="O1" s="7"/>
      <c r="P1" s="7"/>
      <c r="Q1" s="7"/>
      <c r="R1" s="7"/>
      <c r="V1" s="9" t="s">
        <v>163</v>
      </c>
      <c r="W1" s="6" t="s">
        <v>3967</v>
      </c>
      <c r="X1" s="7">
        <v>220000</v>
      </c>
      <c r="Y1" s="7">
        <f t="shared" ref="Y1:Y10" si="3">INT(X1*AB1)</f>
        <v>110000</v>
      </c>
      <c r="Z1" s="7">
        <f>X6/AA1</f>
        <v>1300000</v>
      </c>
      <c r="AA1" s="7">
        <v>1.1000000000000001</v>
      </c>
      <c r="AB1" s="7">
        <v>0.5</v>
      </c>
      <c r="AC1" s="6" t="str">
        <f t="shared" ref="AC1:AC10" si="4">W1&amp;"_"&amp;Y1</f>
        <v>hp_110000</v>
      </c>
      <c r="AD1" s="7" t="s">
        <v>4228</v>
      </c>
      <c r="AE1" s="7" t="s">
        <v>3973</v>
      </c>
      <c r="AF1" s="7" t="s">
        <v>4018</v>
      </c>
      <c r="AG1" s="7" t="s">
        <v>4019</v>
      </c>
      <c r="AH1" s="7" t="s">
        <v>4020</v>
      </c>
      <c r="AI1" s="7"/>
      <c r="AJ1" s="7" t="str">
        <f t="shared" ref="AJ1:AJ10" si="5">AC1&amp;";"&amp;AD1&amp;";"&amp;AE1&amp;";"&amp;AF1&amp;";"&amp;AG1&amp;";"&amp;AH1</f>
        <v>hp_110000;atk_15000;hit_500000;miss_150;cirt_150;cirtSub_150</v>
      </c>
      <c r="AK1" s="7"/>
      <c r="AL1" s="7"/>
      <c r="AM1" s="7"/>
      <c r="AN1" s="7"/>
      <c r="AO1" s="7"/>
    </row>
    <row r="2" spans="1:41" x14ac:dyDescent="0.15">
      <c r="A2" s="5" t="s">
        <v>234</v>
      </c>
      <c r="B2" s="11" t="s">
        <v>3967</v>
      </c>
      <c r="C2" s="12">
        <v>3000</v>
      </c>
      <c r="D2" s="11" t="str">
        <f t="shared" si="0"/>
        <v>hp_3000</v>
      </c>
      <c r="E2" s="11" t="s">
        <v>3968</v>
      </c>
      <c r="F2" s="11">
        <v>15000</v>
      </c>
      <c r="G2" s="5" t="str">
        <f t="shared" si="1"/>
        <v>atk_15000</v>
      </c>
      <c r="H2" s="13" t="s">
        <v>3973</v>
      </c>
      <c r="I2" s="11" t="s">
        <v>4017</v>
      </c>
      <c r="J2" s="12" t="s">
        <v>3975</v>
      </c>
      <c r="K2" s="12" t="s">
        <v>3976</v>
      </c>
      <c r="L2" s="12"/>
      <c r="M2" s="12" t="str">
        <f t="shared" si="2"/>
        <v>hp_3000;atk_15000;hit_500000;miss_15;cirt_0;cirtSub_-3500</v>
      </c>
      <c r="N2" s="12"/>
      <c r="O2" s="12"/>
      <c r="P2" s="12"/>
      <c r="Q2" s="12"/>
      <c r="R2" s="12"/>
      <c r="V2" s="9" t="s">
        <v>164</v>
      </c>
      <c r="W2" s="6" t="s">
        <v>3967</v>
      </c>
      <c r="X2" s="7">
        <v>330000</v>
      </c>
      <c r="Y2" s="7">
        <f t="shared" si="3"/>
        <v>178200</v>
      </c>
      <c r="Z2" s="7">
        <f>X7/AA2</f>
        <v>2245833.3333333335</v>
      </c>
      <c r="AA2" s="7">
        <v>1.2</v>
      </c>
      <c r="AB2" s="7">
        <f t="shared" ref="AB2:AB10" si="6">AB1+0.04</f>
        <v>0.54</v>
      </c>
      <c r="AC2" s="6" t="str">
        <f t="shared" si="4"/>
        <v>hp_178200</v>
      </c>
      <c r="AD2" s="7" t="s">
        <v>4225</v>
      </c>
      <c r="AE2" s="7" t="s">
        <v>3973</v>
      </c>
      <c r="AF2" s="7" t="s">
        <v>4021</v>
      </c>
      <c r="AG2" s="7" t="s">
        <v>4022</v>
      </c>
      <c r="AH2" s="7" t="s">
        <v>4023</v>
      </c>
      <c r="AI2" s="7"/>
      <c r="AJ2" s="7" t="str">
        <f t="shared" si="5"/>
        <v>hp_178200;atk_29000;hit_500000;miss_200;cirt_200;cirtSub_200</v>
      </c>
      <c r="AK2" s="7"/>
      <c r="AL2" s="7"/>
      <c r="AM2" s="7"/>
      <c r="AN2" s="7"/>
      <c r="AO2" s="7"/>
    </row>
    <row r="3" spans="1:41" x14ac:dyDescent="0.15">
      <c r="A3" s="9" t="s">
        <v>234</v>
      </c>
      <c r="B3" s="6" t="s">
        <v>3967</v>
      </c>
      <c r="C3" s="7">
        <v>3000</v>
      </c>
      <c r="D3" s="6" t="str">
        <f t="shared" si="0"/>
        <v>hp_3000</v>
      </c>
      <c r="E3" s="6" t="s">
        <v>3968</v>
      </c>
      <c r="F3" s="6">
        <v>15000</v>
      </c>
      <c r="G3" s="9" t="str">
        <f t="shared" si="1"/>
        <v>atk_15000</v>
      </c>
      <c r="H3" s="10" t="s">
        <v>3973</v>
      </c>
      <c r="I3" s="6" t="s">
        <v>4017</v>
      </c>
      <c r="J3" s="7" t="s">
        <v>3975</v>
      </c>
      <c r="K3" s="7" t="s">
        <v>3976</v>
      </c>
      <c r="L3" s="7"/>
      <c r="M3" s="7" t="str">
        <f t="shared" si="2"/>
        <v>hp_3000;atk_15000;hit_500000;miss_15;cirt_0;cirtSub_-3500</v>
      </c>
      <c r="N3" s="7"/>
      <c r="O3" s="7"/>
      <c r="P3" s="7"/>
      <c r="Q3" s="7"/>
      <c r="R3" s="7"/>
      <c r="V3" s="9" t="s">
        <v>165</v>
      </c>
      <c r="W3" s="6" t="s">
        <v>3967</v>
      </c>
      <c r="X3" s="7">
        <v>440000</v>
      </c>
      <c r="Y3" s="7">
        <f t="shared" si="3"/>
        <v>255200</v>
      </c>
      <c r="Z3" s="7">
        <f>X8/AA3</f>
        <v>2646153.846153846</v>
      </c>
      <c r="AA3" s="7">
        <v>1.3</v>
      </c>
      <c r="AB3" s="7">
        <f t="shared" si="6"/>
        <v>0.58000000000000007</v>
      </c>
      <c r="AC3" s="6" t="str">
        <f t="shared" si="4"/>
        <v>hp_255200</v>
      </c>
      <c r="AD3" s="7" t="s">
        <v>4229</v>
      </c>
      <c r="AE3" s="7" t="s">
        <v>3973</v>
      </c>
      <c r="AF3" s="7" t="s">
        <v>4024</v>
      </c>
      <c r="AG3" s="7" t="s">
        <v>4025</v>
      </c>
      <c r="AH3" s="7" t="s">
        <v>4026</v>
      </c>
      <c r="AI3" s="7"/>
      <c r="AJ3" s="7" t="str">
        <f t="shared" si="5"/>
        <v>hp_255200;atk_48000;hit_500000;miss_250;cirt_250;cirtSub_250</v>
      </c>
      <c r="AK3" s="7"/>
      <c r="AL3" s="7"/>
      <c r="AM3" s="7"/>
      <c r="AN3" s="7"/>
      <c r="AO3" s="7"/>
    </row>
    <row r="4" spans="1:41" x14ac:dyDescent="0.15">
      <c r="A4" s="9" t="s">
        <v>235</v>
      </c>
      <c r="B4" s="6" t="s">
        <v>3967</v>
      </c>
      <c r="C4" s="7">
        <v>9000</v>
      </c>
      <c r="D4" s="6" t="str">
        <f t="shared" si="0"/>
        <v>hp_9000</v>
      </c>
      <c r="E4" s="6" t="s">
        <v>3968</v>
      </c>
      <c r="F4" s="6">
        <v>29000</v>
      </c>
      <c r="G4" s="9" t="str">
        <f t="shared" si="1"/>
        <v>atk_29000</v>
      </c>
      <c r="H4" s="10" t="s">
        <v>3973</v>
      </c>
      <c r="I4" s="6" t="s">
        <v>3981</v>
      </c>
      <c r="J4" s="7" t="s">
        <v>3975</v>
      </c>
      <c r="K4" s="7" t="s">
        <v>3976</v>
      </c>
      <c r="L4" s="7"/>
      <c r="M4" s="7" t="str">
        <f t="shared" si="2"/>
        <v>hp_9000;atk_29000;hit_500000;miss_20;cirt_0;cirtSub_-3500</v>
      </c>
      <c r="N4" s="7"/>
      <c r="O4" s="7"/>
      <c r="P4" s="7"/>
      <c r="Q4" s="7"/>
      <c r="R4" s="7"/>
      <c r="V4" s="9" t="s">
        <v>166</v>
      </c>
      <c r="W4" s="6" t="s">
        <v>3967</v>
      </c>
      <c r="X4" s="7">
        <v>700000</v>
      </c>
      <c r="Y4" s="7">
        <f t="shared" si="3"/>
        <v>434000</v>
      </c>
      <c r="Z4" s="7">
        <f>X9/AA4</f>
        <v>2914285.7142857146</v>
      </c>
      <c r="AA4" s="7">
        <v>1.4</v>
      </c>
      <c r="AB4" s="7">
        <f t="shared" si="6"/>
        <v>0.62000000000000011</v>
      </c>
      <c r="AC4" s="6" t="str">
        <f t="shared" si="4"/>
        <v>hp_434000</v>
      </c>
      <c r="AD4" s="7" t="s">
        <v>4230</v>
      </c>
      <c r="AE4" s="7" t="s">
        <v>3973</v>
      </c>
      <c r="AF4" s="7" t="s">
        <v>4027</v>
      </c>
      <c r="AG4" s="7" t="s">
        <v>4028</v>
      </c>
      <c r="AH4" s="7" t="s">
        <v>4029</v>
      </c>
      <c r="AI4" s="7"/>
      <c r="AJ4" s="7" t="str">
        <f t="shared" si="5"/>
        <v>hp_434000;atk_68000;hit_500000;miss_300;cirt_300;cirtSub_300</v>
      </c>
      <c r="AK4" s="7"/>
      <c r="AL4" s="7"/>
      <c r="AM4" s="7"/>
      <c r="AN4" s="7"/>
      <c r="AO4" s="7"/>
    </row>
    <row r="5" spans="1:41" x14ac:dyDescent="0.15">
      <c r="A5" s="9" t="s">
        <v>235</v>
      </c>
      <c r="B5" s="6" t="s">
        <v>3967</v>
      </c>
      <c r="C5" s="7">
        <v>9000</v>
      </c>
      <c r="D5" s="6" t="str">
        <f t="shared" si="0"/>
        <v>hp_9000</v>
      </c>
      <c r="E5" s="6" t="s">
        <v>3968</v>
      </c>
      <c r="F5" s="6">
        <v>29000</v>
      </c>
      <c r="G5" s="9" t="str">
        <f t="shared" si="1"/>
        <v>atk_29000</v>
      </c>
      <c r="H5" s="10" t="s">
        <v>3973</v>
      </c>
      <c r="I5" s="6" t="s">
        <v>3981</v>
      </c>
      <c r="J5" s="7" t="s">
        <v>3975</v>
      </c>
      <c r="K5" s="7" t="s">
        <v>3976</v>
      </c>
      <c r="L5" s="7"/>
      <c r="M5" s="7" t="str">
        <f t="shared" si="2"/>
        <v>hp_9000;atk_29000;hit_500000;miss_20;cirt_0;cirtSub_-3500</v>
      </c>
      <c r="N5" s="7"/>
      <c r="O5" s="7"/>
      <c r="P5" s="7"/>
      <c r="Q5" s="7"/>
      <c r="R5" s="7"/>
      <c r="V5" s="9" t="s">
        <v>167</v>
      </c>
      <c r="W5" s="6" t="s">
        <v>3967</v>
      </c>
      <c r="X5" s="7">
        <v>1000000</v>
      </c>
      <c r="Y5" s="7">
        <f t="shared" si="3"/>
        <v>660000</v>
      </c>
      <c r="Z5" s="7">
        <f>X10/AA5</f>
        <v>3166666.6666666665</v>
      </c>
      <c r="AA5" s="7">
        <v>1.5</v>
      </c>
      <c r="AB5" s="7">
        <f t="shared" si="6"/>
        <v>0.66000000000000014</v>
      </c>
      <c r="AC5" s="6" t="str">
        <f t="shared" si="4"/>
        <v>hp_660000</v>
      </c>
      <c r="AD5" s="7" t="s">
        <v>4226</v>
      </c>
      <c r="AE5" s="7" t="s">
        <v>3973</v>
      </c>
      <c r="AF5" s="7" t="s">
        <v>4030</v>
      </c>
      <c r="AG5" s="7" t="s">
        <v>4031</v>
      </c>
      <c r="AH5" s="7" t="s">
        <v>4032</v>
      </c>
      <c r="AI5" s="7"/>
      <c r="AJ5" s="7" t="str">
        <f t="shared" si="5"/>
        <v>hp_660000;atk_86000;hit_500000;miss_350;cirt_350;cirtSub_350</v>
      </c>
      <c r="AK5" s="7"/>
      <c r="AL5" s="7"/>
      <c r="AM5" s="7"/>
      <c r="AN5" s="7"/>
      <c r="AO5" s="7"/>
    </row>
    <row r="6" spans="1:41" x14ac:dyDescent="0.15">
      <c r="A6" s="9" t="s">
        <v>235</v>
      </c>
      <c r="B6" s="6" t="s">
        <v>3967</v>
      </c>
      <c r="C6" s="7">
        <v>9000</v>
      </c>
      <c r="D6" s="6" t="str">
        <f t="shared" si="0"/>
        <v>hp_9000</v>
      </c>
      <c r="E6" s="6" t="s">
        <v>3968</v>
      </c>
      <c r="F6" s="6">
        <v>29000</v>
      </c>
      <c r="G6" s="9" t="str">
        <f t="shared" si="1"/>
        <v>atk_29000</v>
      </c>
      <c r="H6" s="10" t="s">
        <v>3973</v>
      </c>
      <c r="I6" s="6" t="s">
        <v>3981</v>
      </c>
      <c r="J6" s="7" t="s">
        <v>3975</v>
      </c>
      <c r="K6" s="7" t="s">
        <v>3976</v>
      </c>
      <c r="L6" s="7"/>
      <c r="M6" s="7" t="str">
        <f t="shared" si="2"/>
        <v>hp_9000;atk_29000;hit_500000;miss_20;cirt_0;cirtSub_-3500</v>
      </c>
      <c r="N6" s="7"/>
      <c r="O6" s="7"/>
      <c r="P6" s="7"/>
      <c r="Q6" s="7"/>
      <c r="R6" s="7"/>
      <c r="V6" s="9" t="s">
        <v>168</v>
      </c>
      <c r="W6" s="6" t="s">
        <v>3967</v>
      </c>
      <c r="X6" s="7">
        <v>1430000</v>
      </c>
      <c r="Y6" s="7">
        <f t="shared" si="3"/>
        <v>1001000</v>
      </c>
      <c r="Z6" s="7">
        <f>Z1*AA6</f>
        <v>1430000</v>
      </c>
      <c r="AA6" s="7">
        <v>1.1000000000000001</v>
      </c>
      <c r="AB6" s="7">
        <f t="shared" si="6"/>
        <v>0.70000000000000018</v>
      </c>
      <c r="AC6" s="6" t="str">
        <f t="shared" si="4"/>
        <v>hp_1001000</v>
      </c>
      <c r="AD6" s="7" t="s">
        <v>4227</v>
      </c>
      <c r="AE6" s="7" t="s">
        <v>3973</v>
      </c>
      <c r="AF6" s="7" t="s">
        <v>4033</v>
      </c>
      <c r="AG6" s="7" t="s">
        <v>4034</v>
      </c>
      <c r="AH6" s="7" t="s">
        <v>4035</v>
      </c>
      <c r="AI6" s="7"/>
      <c r="AJ6" s="7" t="str">
        <f t="shared" si="5"/>
        <v>hp_1001000;atk_115000;hit_500000;miss_400;cirt_400;cirtSub_400</v>
      </c>
      <c r="AK6" s="7"/>
      <c r="AL6" s="7"/>
      <c r="AM6" s="7"/>
      <c r="AN6" s="7"/>
      <c r="AO6" s="7"/>
    </row>
    <row r="7" spans="1:41" x14ac:dyDescent="0.15">
      <c r="A7" s="9" t="s">
        <v>236</v>
      </c>
      <c r="B7" s="6" t="s">
        <v>3967</v>
      </c>
      <c r="C7" s="7">
        <v>15000</v>
      </c>
      <c r="D7" s="6" t="str">
        <f t="shared" si="0"/>
        <v>hp_15000</v>
      </c>
      <c r="E7" s="6" t="s">
        <v>3968</v>
      </c>
      <c r="F7" s="6">
        <v>44000</v>
      </c>
      <c r="G7" s="9" t="str">
        <f t="shared" si="1"/>
        <v>atk_44000</v>
      </c>
      <c r="H7" s="10" t="s">
        <v>3973</v>
      </c>
      <c r="I7" s="6" t="s">
        <v>3982</v>
      </c>
      <c r="J7" s="7" t="s">
        <v>3975</v>
      </c>
      <c r="K7" s="7" t="s">
        <v>3976</v>
      </c>
      <c r="L7" s="7"/>
      <c r="M7" s="7" t="str">
        <f t="shared" si="2"/>
        <v>hp_15000;atk_44000;hit_500000;miss_25;cirt_0;cirtSub_-3500</v>
      </c>
      <c r="N7" s="7"/>
      <c r="O7" s="7"/>
      <c r="P7" s="7"/>
      <c r="Q7" s="7"/>
      <c r="R7" s="7"/>
      <c r="V7" s="9" t="s">
        <v>169</v>
      </c>
      <c r="W7" s="6" t="s">
        <v>3967</v>
      </c>
      <c r="X7" s="7">
        <v>2695000</v>
      </c>
      <c r="Y7" s="7">
        <f t="shared" si="3"/>
        <v>1994300</v>
      </c>
      <c r="Z7" s="7">
        <f>Z2*AA7</f>
        <v>2919583.3333333335</v>
      </c>
      <c r="AA7" s="7">
        <v>1.3</v>
      </c>
      <c r="AB7" s="7">
        <f t="shared" si="6"/>
        <v>0.74000000000000021</v>
      </c>
      <c r="AC7" s="6" t="str">
        <f t="shared" si="4"/>
        <v>hp_1994300</v>
      </c>
      <c r="AD7" s="7" t="s">
        <v>4231</v>
      </c>
      <c r="AE7" s="7" t="s">
        <v>3973</v>
      </c>
      <c r="AF7" s="7" t="s">
        <v>4036</v>
      </c>
      <c r="AG7" s="7" t="s">
        <v>4037</v>
      </c>
      <c r="AH7" s="7" t="s">
        <v>4038</v>
      </c>
      <c r="AI7" s="7"/>
      <c r="AJ7" s="7" t="str">
        <f t="shared" si="5"/>
        <v>hp_1994300;atk_154000;hit_500000;miss_450;cirt_450;cirtSub_450</v>
      </c>
      <c r="AK7" s="7"/>
      <c r="AL7" s="7"/>
      <c r="AM7" s="7"/>
      <c r="AN7" s="7"/>
      <c r="AO7" s="7"/>
    </row>
    <row r="8" spans="1:41" x14ac:dyDescent="0.15">
      <c r="A8" s="9" t="s">
        <v>236</v>
      </c>
      <c r="B8" s="6" t="s">
        <v>3967</v>
      </c>
      <c r="C8" s="7">
        <v>15000</v>
      </c>
      <c r="D8" s="6" t="str">
        <f t="shared" si="0"/>
        <v>hp_15000</v>
      </c>
      <c r="E8" s="6" t="s">
        <v>3968</v>
      </c>
      <c r="F8" s="6">
        <v>44000</v>
      </c>
      <c r="G8" s="9" t="str">
        <f t="shared" si="1"/>
        <v>atk_44000</v>
      </c>
      <c r="H8" s="10" t="s">
        <v>3973</v>
      </c>
      <c r="I8" s="6" t="s">
        <v>3982</v>
      </c>
      <c r="J8" s="7" t="s">
        <v>3975</v>
      </c>
      <c r="K8" s="7" t="s">
        <v>3976</v>
      </c>
      <c r="L8" s="7"/>
      <c r="M8" s="7" t="str">
        <f t="shared" si="2"/>
        <v>hp_15000;atk_44000;hit_500000;miss_25;cirt_0;cirtSub_-3500</v>
      </c>
      <c r="N8" s="7"/>
      <c r="O8" s="7"/>
      <c r="P8" s="7"/>
      <c r="Q8" s="7"/>
      <c r="R8" s="7"/>
      <c r="V8" s="9" t="s">
        <v>170</v>
      </c>
      <c r="W8" s="6" t="s">
        <v>3967</v>
      </c>
      <c r="X8" s="7">
        <v>3440000</v>
      </c>
      <c r="Y8" s="7">
        <f t="shared" si="3"/>
        <v>2683200</v>
      </c>
      <c r="Z8" s="7">
        <f>Z3*AA8</f>
        <v>3969230.769230769</v>
      </c>
      <c r="AA8" s="7">
        <v>1.5</v>
      </c>
      <c r="AB8" s="7">
        <f t="shared" si="6"/>
        <v>0.78000000000000025</v>
      </c>
      <c r="AC8" s="6" t="str">
        <f t="shared" si="4"/>
        <v>hp_2683200</v>
      </c>
      <c r="AD8" s="7" t="s">
        <v>4232</v>
      </c>
      <c r="AE8" s="7" t="s">
        <v>3973</v>
      </c>
      <c r="AF8" s="7" t="s">
        <v>4039</v>
      </c>
      <c r="AG8" s="7" t="s">
        <v>4040</v>
      </c>
      <c r="AH8" s="7" t="s">
        <v>4041</v>
      </c>
      <c r="AI8" s="7"/>
      <c r="AJ8" s="7" t="str">
        <f t="shared" si="5"/>
        <v>hp_2683200;atk_183000;hit_500000;miss_500;cirt_500;cirtSub_500</v>
      </c>
      <c r="AK8" s="7"/>
      <c r="AL8" s="7"/>
      <c r="AM8" s="7"/>
      <c r="AN8" s="7"/>
      <c r="AO8" s="7"/>
    </row>
    <row r="9" spans="1:41" x14ac:dyDescent="0.15">
      <c r="A9" s="9" t="s">
        <v>236</v>
      </c>
      <c r="B9" s="6" t="s">
        <v>3967</v>
      </c>
      <c r="C9" s="7">
        <v>15000</v>
      </c>
      <c r="D9" s="6" t="str">
        <f t="shared" si="0"/>
        <v>hp_15000</v>
      </c>
      <c r="E9" s="6" t="s">
        <v>3968</v>
      </c>
      <c r="F9" s="6">
        <v>44000</v>
      </c>
      <c r="G9" s="9" t="str">
        <f t="shared" si="1"/>
        <v>atk_44000</v>
      </c>
      <c r="H9" s="10" t="s">
        <v>3973</v>
      </c>
      <c r="I9" s="6" t="s">
        <v>3982</v>
      </c>
      <c r="J9" s="7" t="s">
        <v>3975</v>
      </c>
      <c r="K9" s="7" t="s">
        <v>3976</v>
      </c>
      <c r="L9" s="7"/>
      <c r="M9" s="7" t="str">
        <f t="shared" si="2"/>
        <v>hp_15000;atk_44000;hit_500000;miss_25;cirt_0;cirtSub_-3500</v>
      </c>
      <c r="N9" s="7"/>
      <c r="O9" s="7"/>
      <c r="P9" s="7"/>
      <c r="Q9" s="7"/>
      <c r="R9" s="7"/>
      <c r="V9" s="9" t="s">
        <v>171</v>
      </c>
      <c r="W9" s="6" t="s">
        <v>3967</v>
      </c>
      <c r="X9" s="9">
        <v>4080000</v>
      </c>
      <c r="Y9" s="7">
        <f t="shared" si="3"/>
        <v>3345600</v>
      </c>
      <c r="Z9" s="7">
        <f>Z4*AA9</f>
        <v>5100000</v>
      </c>
      <c r="AA9" s="7">
        <v>1.75</v>
      </c>
      <c r="AB9" s="7">
        <f t="shared" si="6"/>
        <v>0.82000000000000028</v>
      </c>
      <c r="AC9" s="6" t="str">
        <f t="shared" si="4"/>
        <v>hp_3345600</v>
      </c>
      <c r="AD9" s="7" t="s">
        <v>4233</v>
      </c>
      <c r="AE9" s="7" t="s">
        <v>3973</v>
      </c>
      <c r="AF9" s="7" t="s">
        <v>4042</v>
      </c>
      <c r="AG9" s="7" t="s">
        <v>4043</v>
      </c>
      <c r="AH9" s="7" t="s">
        <v>4044</v>
      </c>
      <c r="AI9" s="7"/>
      <c r="AJ9" s="7" t="str">
        <f t="shared" si="5"/>
        <v>hp_3345600;atk_202000;hit_500000;miss_550;cirt_550;cirtSub_550</v>
      </c>
      <c r="AK9" s="7"/>
      <c r="AL9" s="7"/>
      <c r="AM9" s="7"/>
      <c r="AN9" s="7"/>
      <c r="AO9" s="7"/>
    </row>
    <row r="10" spans="1:41" x14ac:dyDescent="0.15">
      <c r="A10" s="9" t="s">
        <v>237</v>
      </c>
      <c r="B10" s="6" t="s">
        <v>3967</v>
      </c>
      <c r="C10" s="7">
        <f t="shared" ref="C10:C30" si="7">C7+15000</f>
        <v>30000</v>
      </c>
      <c r="D10" s="6" t="str">
        <f t="shared" si="0"/>
        <v>hp_30000</v>
      </c>
      <c r="E10" s="6" t="s">
        <v>3968</v>
      </c>
      <c r="F10" s="6">
        <v>59000</v>
      </c>
      <c r="G10" s="9" t="str">
        <f t="shared" si="1"/>
        <v>atk_59000</v>
      </c>
      <c r="H10" s="10" t="s">
        <v>3973</v>
      </c>
      <c r="I10" s="6" t="s">
        <v>3983</v>
      </c>
      <c r="J10" s="7" t="s">
        <v>3975</v>
      </c>
      <c r="K10" s="7" t="s">
        <v>3976</v>
      </c>
      <c r="L10" s="7"/>
      <c r="M10" s="7" t="str">
        <f t="shared" si="2"/>
        <v>hp_30000;atk_59000;hit_500000;miss_30;cirt_0;cirtSub_-3500</v>
      </c>
      <c r="N10" s="7"/>
      <c r="O10" s="7"/>
      <c r="P10" s="7"/>
      <c r="Q10" s="7"/>
      <c r="R10" s="7"/>
      <c r="V10" s="5" t="s">
        <v>172</v>
      </c>
      <c r="W10" s="11" t="s">
        <v>3967</v>
      </c>
      <c r="X10" s="5">
        <v>4750000</v>
      </c>
      <c r="Y10" s="12">
        <f t="shared" si="3"/>
        <v>4085000</v>
      </c>
      <c r="Z10" s="12">
        <f>Z5*AA10</f>
        <v>6333333.333333333</v>
      </c>
      <c r="AA10" s="12">
        <v>2</v>
      </c>
      <c r="AB10" s="12">
        <f t="shared" si="6"/>
        <v>0.86000000000000032</v>
      </c>
      <c r="AC10" s="11" t="str">
        <f t="shared" si="4"/>
        <v>hp_4085000</v>
      </c>
      <c r="AD10" s="12" t="s">
        <v>4234</v>
      </c>
      <c r="AE10" s="12" t="s">
        <v>3973</v>
      </c>
      <c r="AF10" s="12" t="s">
        <v>4045</v>
      </c>
      <c r="AG10" s="12" t="s">
        <v>4046</v>
      </c>
      <c r="AH10" s="12" t="s">
        <v>4047</v>
      </c>
      <c r="AI10" s="12"/>
      <c r="AJ10" s="12" t="str">
        <f t="shared" si="5"/>
        <v>hp_4085000;atk_221000;hit_500000;miss_600;cirt_600;cirtSub_600</v>
      </c>
      <c r="AK10" s="12"/>
      <c r="AL10" s="12"/>
      <c r="AM10" s="12"/>
      <c r="AN10" s="12"/>
      <c r="AO10" s="12"/>
    </row>
    <row r="11" spans="1:41" x14ac:dyDescent="0.15">
      <c r="A11" s="9" t="s">
        <v>237</v>
      </c>
      <c r="B11" s="6" t="s">
        <v>3967</v>
      </c>
      <c r="C11" s="7">
        <f t="shared" si="7"/>
        <v>30000</v>
      </c>
      <c r="D11" s="6" t="str">
        <f t="shared" si="0"/>
        <v>hp_30000</v>
      </c>
      <c r="E11" s="6" t="s">
        <v>3968</v>
      </c>
      <c r="F11" s="6">
        <v>59000</v>
      </c>
      <c r="G11" s="9" t="str">
        <f t="shared" si="1"/>
        <v>atk_59000</v>
      </c>
      <c r="H11" s="10" t="s">
        <v>3973</v>
      </c>
      <c r="I11" s="6" t="s">
        <v>3983</v>
      </c>
      <c r="J11" s="7" t="s">
        <v>3975</v>
      </c>
      <c r="K11" s="7" t="s">
        <v>3976</v>
      </c>
      <c r="L11" s="7"/>
      <c r="M11" s="7" t="str">
        <f t="shared" si="2"/>
        <v>hp_30000;atk_59000;hit_500000;miss_30;cirt_0;cirtSub_-3500</v>
      </c>
      <c r="N11" s="7"/>
      <c r="O11" s="7"/>
      <c r="P11" s="7"/>
      <c r="Q11" s="7"/>
      <c r="R11" s="7"/>
      <c r="V11" s="9" t="s">
        <v>173</v>
      </c>
      <c r="W11" s="6" t="s">
        <v>3967</v>
      </c>
      <c r="X11" s="7">
        <v>1001000</v>
      </c>
      <c r="Y11" s="5">
        <v>715000</v>
      </c>
      <c r="Z11" s="7" t="str">
        <f t="shared" ref="Z11:Z42" si="8">W11&amp;"_"&amp;X11</f>
        <v>hp_1001000</v>
      </c>
      <c r="AA11" s="9" t="s">
        <v>3968</v>
      </c>
      <c r="AB11" s="7">
        <v>115000</v>
      </c>
      <c r="AC11" s="7" t="str">
        <f t="shared" ref="AC11:AC42" si="9">AA11&amp;"_"&amp;AB11</f>
        <v>atk_115000</v>
      </c>
      <c r="AD11" s="7"/>
      <c r="AE11" s="10" t="s">
        <v>3973</v>
      </c>
      <c r="AF11" s="6" t="s">
        <v>4018</v>
      </c>
      <c r="AG11" s="7" t="s">
        <v>4019</v>
      </c>
      <c r="AH11" s="7" t="s">
        <v>4020</v>
      </c>
      <c r="AI11" s="7"/>
      <c r="AJ11" s="7" t="str">
        <f t="shared" ref="AJ11:AJ42" si="10">Z11&amp;";"&amp;AC11&amp;";"&amp;AE11&amp;";"&amp;AF11&amp;";"&amp;AG11&amp;";"&amp;AH11</f>
        <v>hp_1001000;atk_115000;hit_500000;miss_150;cirt_150;cirtSub_150</v>
      </c>
      <c r="AK11" s="7"/>
      <c r="AL11" s="7"/>
      <c r="AM11" s="7"/>
      <c r="AN11" s="7"/>
      <c r="AO11" s="7"/>
    </row>
    <row r="12" spans="1:41" x14ac:dyDescent="0.15">
      <c r="A12" s="5" t="s">
        <v>237</v>
      </c>
      <c r="B12" s="11" t="s">
        <v>3967</v>
      </c>
      <c r="C12" s="12">
        <f t="shared" si="7"/>
        <v>30000</v>
      </c>
      <c r="D12" s="11" t="str">
        <f t="shared" si="0"/>
        <v>hp_30000</v>
      </c>
      <c r="E12" s="11" t="s">
        <v>3968</v>
      </c>
      <c r="F12" s="11">
        <v>59000</v>
      </c>
      <c r="G12" s="5" t="str">
        <f t="shared" si="1"/>
        <v>atk_59000</v>
      </c>
      <c r="H12" s="13" t="s">
        <v>3973</v>
      </c>
      <c r="I12" s="11" t="s">
        <v>3983</v>
      </c>
      <c r="J12" s="12" t="s">
        <v>3975</v>
      </c>
      <c r="K12" s="12" t="s">
        <v>3976</v>
      </c>
      <c r="L12" s="12"/>
      <c r="M12" s="12" t="str">
        <f t="shared" si="2"/>
        <v>hp_30000;atk_59000;hit_500000;miss_30;cirt_0;cirtSub_-3500</v>
      </c>
      <c r="N12" s="12"/>
      <c r="O12" s="12"/>
      <c r="P12" s="12"/>
      <c r="Q12" s="12"/>
      <c r="R12" s="12"/>
      <c r="V12" s="9" t="s">
        <v>174</v>
      </c>
      <c r="W12" s="6" t="s">
        <v>3967</v>
      </c>
      <c r="X12" s="7">
        <v>1994300</v>
      </c>
      <c r="Y12" s="5">
        <v>745000</v>
      </c>
      <c r="Z12" s="7" t="str">
        <f t="shared" si="8"/>
        <v>hp_1994300</v>
      </c>
      <c r="AA12" s="7" t="s">
        <v>3968</v>
      </c>
      <c r="AB12" s="7">
        <v>154000</v>
      </c>
      <c r="AC12" s="7" t="str">
        <f t="shared" si="9"/>
        <v>atk_154000</v>
      </c>
      <c r="AD12" s="7"/>
      <c r="AE12" s="10" t="s">
        <v>3973</v>
      </c>
      <c r="AF12" s="6" t="s">
        <v>4021</v>
      </c>
      <c r="AG12" s="7" t="s">
        <v>4022</v>
      </c>
      <c r="AH12" s="7" t="s">
        <v>4023</v>
      </c>
      <c r="AI12" s="7"/>
      <c r="AJ12" s="7" t="str">
        <f t="shared" si="10"/>
        <v>hp_1994300;atk_154000;hit_500000;miss_200;cirt_200;cirtSub_200</v>
      </c>
      <c r="AK12" s="7"/>
      <c r="AL12" s="7"/>
      <c r="AM12" s="7"/>
      <c r="AN12" s="7"/>
      <c r="AO12" s="7"/>
    </row>
    <row r="13" spans="1:41" x14ac:dyDescent="0.15">
      <c r="A13" s="9" t="s">
        <v>238</v>
      </c>
      <c r="B13" s="6" t="s">
        <v>3967</v>
      </c>
      <c r="C13" s="7">
        <f t="shared" si="7"/>
        <v>45000</v>
      </c>
      <c r="D13" s="6" t="str">
        <f t="shared" si="0"/>
        <v>hp_45000</v>
      </c>
      <c r="E13" s="6" t="s">
        <v>3968</v>
      </c>
      <c r="F13" s="6">
        <v>88000</v>
      </c>
      <c r="G13" s="9" t="str">
        <f t="shared" si="1"/>
        <v>atk_88000</v>
      </c>
      <c r="H13" s="10" t="s">
        <v>3973</v>
      </c>
      <c r="I13" s="6" t="s">
        <v>3984</v>
      </c>
      <c r="J13" s="7" t="s">
        <v>3975</v>
      </c>
      <c r="K13" s="7" t="s">
        <v>3976</v>
      </c>
      <c r="L13" s="7"/>
      <c r="M13" s="7" t="str">
        <f t="shared" si="2"/>
        <v>hp_45000;atk_88000;hit_500000;miss_35;cirt_0;cirtSub_-3500</v>
      </c>
      <c r="N13" s="7"/>
      <c r="O13" s="7"/>
      <c r="P13" s="7"/>
      <c r="Q13" s="7"/>
      <c r="R13" s="7"/>
      <c r="V13" s="9" t="s">
        <v>175</v>
      </c>
      <c r="W13" s="6" t="s">
        <v>3967</v>
      </c>
      <c r="X13" s="7">
        <v>2683200</v>
      </c>
      <c r="Y13" s="5">
        <v>640000</v>
      </c>
      <c r="Z13" s="7" t="str">
        <f t="shared" si="8"/>
        <v>hp_2683200</v>
      </c>
      <c r="AA13" s="7" t="s">
        <v>3968</v>
      </c>
      <c r="AB13" s="7">
        <v>183000</v>
      </c>
      <c r="AC13" s="7" t="str">
        <f t="shared" si="9"/>
        <v>atk_183000</v>
      </c>
      <c r="AD13" s="7"/>
      <c r="AE13" s="10" t="s">
        <v>3973</v>
      </c>
      <c r="AF13" s="6" t="s">
        <v>4024</v>
      </c>
      <c r="AG13" s="7" t="s">
        <v>4025</v>
      </c>
      <c r="AH13" s="7" t="s">
        <v>4026</v>
      </c>
      <c r="AI13" s="7"/>
      <c r="AJ13" s="7" t="str">
        <f t="shared" si="10"/>
        <v>hp_2683200;atk_183000;hit_500000;miss_250;cirt_250;cirtSub_250</v>
      </c>
      <c r="AK13" s="7"/>
      <c r="AL13" s="7"/>
      <c r="AM13" s="7"/>
      <c r="AN13" s="7"/>
      <c r="AO13" s="7"/>
    </row>
    <row r="14" spans="1:41" x14ac:dyDescent="0.15">
      <c r="A14" s="9" t="s">
        <v>238</v>
      </c>
      <c r="B14" s="6" t="s">
        <v>3967</v>
      </c>
      <c r="C14" s="7">
        <f t="shared" si="7"/>
        <v>45000</v>
      </c>
      <c r="D14" s="6" t="str">
        <f t="shared" si="0"/>
        <v>hp_45000</v>
      </c>
      <c r="E14" s="6" t="s">
        <v>3968</v>
      </c>
      <c r="F14" s="6">
        <v>88000</v>
      </c>
      <c r="G14" s="9" t="str">
        <f t="shared" si="1"/>
        <v>atk_88000</v>
      </c>
      <c r="H14" s="10" t="s">
        <v>3973</v>
      </c>
      <c r="I14" s="6" t="s">
        <v>3984</v>
      </c>
      <c r="J14" s="7" t="s">
        <v>3975</v>
      </c>
      <c r="K14" s="7" t="s">
        <v>3976</v>
      </c>
      <c r="L14" s="7"/>
      <c r="M14" s="7" t="str">
        <f t="shared" si="2"/>
        <v>hp_45000;atk_88000;hit_500000;miss_35;cirt_0;cirtSub_-3500</v>
      </c>
      <c r="N14" s="7"/>
      <c r="O14" s="7"/>
      <c r="P14" s="7"/>
      <c r="Q14" s="7"/>
      <c r="R14" s="7"/>
      <c r="V14" s="9" t="s">
        <v>176</v>
      </c>
      <c r="W14" s="6" t="s">
        <v>3967</v>
      </c>
      <c r="X14" s="7">
        <v>3345600</v>
      </c>
      <c r="Y14" s="5">
        <v>670000</v>
      </c>
      <c r="Z14" s="7" t="str">
        <f t="shared" si="8"/>
        <v>hp_3345600</v>
      </c>
      <c r="AA14" s="7" t="s">
        <v>3968</v>
      </c>
      <c r="AB14" s="7">
        <v>202000</v>
      </c>
      <c r="AC14" s="7" t="str">
        <f t="shared" si="9"/>
        <v>atk_202000</v>
      </c>
      <c r="AD14" s="7"/>
      <c r="AE14" s="10" t="s">
        <v>3973</v>
      </c>
      <c r="AF14" s="6" t="s">
        <v>4027</v>
      </c>
      <c r="AG14" s="7" t="s">
        <v>4028</v>
      </c>
      <c r="AH14" s="7" t="s">
        <v>4029</v>
      </c>
      <c r="AI14" s="7"/>
      <c r="AJ14" s="7" t="str">
        <f t="shared" si="10"/>
        <v>hp_3345600;atk_202000;hit_500000;miss_300;cirt_300;cirtSub_300</v>
      </c>
      <c r="AK14" s="7"/>
      <c r="AL14" s="7"/>
      <c r="AM14" s="7"/>
      <c r="AN14" s="7"/>
      <c r="AO14" s="7"/>
    </row>
    <row r="15" spans="1:41" x14ac:dyDescent="0.15">
      <c r="A15" s="9" t="s">
        <v>238</v>
      </c>
      <c r="B15" s="6" t="s">
        <v>3967</v>
      </c>
      <c r="C15" s="7">
        <f t="shared" si="7"/>
        <v>45000</v>
      </c>
      <c r="D15" s="6" t="str">
        <f t="shared" si="0"/>
        <v>hp_45000</v>
      </c>
      <c r="E15" s="6" t="s">
        <v>3968</v>
      </c>
      <c r="F15" s="6">
        <v>88000</v>
      </c>
      <c r="G15" s="9" t="str">
        <f t="shared" si="1"/>
        <v>atk_88000</v>
      </c>
      <c r="H15" s="10" t="s">
        <v>3973</v>
      </c>
      <c r="I15" s="6" t="s">
        <v>3984</v>
      </c>
      <c r="J15" s="7" t="s">
        <v>3975</v>
      </c>
      <c r="K15" s="7" t="s">
        <v>3976</v>
      </c>
      <c r="L15" s="7"/>
      <c r="M15" s="7" t="str">
        <f t="shared" si="2"/>
        <v>hp_45000;atk_88000;hit_500000;miss_35;cirt_0;cirtSub_-3500</v>
      </c>
      <c r="N15" s="7"/>
      <c r="O15" s="7"/>
      <c r="P15" s="7"/>
      <c r="Q15" s="7"/>
      <c r="R15" s="7"/>
      <c r="V15" s="9" t="s">
        <v>177</v>
      </c>
      <c r="W15" s="6" t="s">
        <v>3967</v>
      </c>
      <c r="X15" s="7">
        <v>4085000</v>
      </c>
      <c r="Y15" s="5">
        <v>680000</v>
      </c>
      <c r="Z15" s="7" t="str">
        <f t="shared" si="8"/>
        <v>hp_4085000</v>
      </c>
      <c r="AA15" s="9" t="s">
        <v>3968</v>
      </c>
      <c r="AB15" s="7">
        <v>221000</v>
      </c>
      <c r="AC15" s="7" t="str">
        <f t="shared" si="9"/>
        <v>atk_221000</v>
      </c>
      <c r="AD15" s="7"/>
      <c r="AE15" s="10" t="s">
        <v>3973</v>
      </c>
      <c r="AF15" s="6" t="s">
        <v>4030</v>
      </c>
      <c r="AG15" s="7" t="s">
        <v>4031</v>
      </c>
      <c r="AH15" s="7" t="s">
        <v>4032</v>
      </c>
      <c r="AI15" s="7"/>
      <c r="AJ15" s="7" t="str">
        <f t="shared" si="10"/>
        <v>hp_4085000;atk_221000;hit_500000;miss_350;cirt_350;cirtSub_350</v>
      </c>
      <c r="AK15" s="7"/>
      <c r="AL15" s="7"/>
      <c r="AM15" s="7"/>
      <c r="AN15" s="7"/>
      <c r="AO15" s="7"/>
    </row>
    <row r="16" spans="1:41" x14ac:dyDescent="0.15">
      <c r="A16" s="9" t="s">
        <v>239</v>
      </c>
      <c r="B16" s="6" t="s">
        <v>3967</v>
      </c>
      <c r="C16" s="7">
        <f t="shared" si="7"/>
        <v>60000</v>
      </c>
      <c r="D16" s="6" t="str">
        <f t="shared" si="0"/>
        <v>hp_60000</v>
      </c>
      <c r="E16" s="6" t="s">
        <v>3968</v>
      </c>
      <c r="F16" s="6">
        <v>118000</v>
      </c>
      <c r="G16" s="9" t="str">
        <f t="shared" si="1"/>
        <v>atk_118000</v>
      </c>
      <c r="H16" s="10" t="s">
        <v>3973</v>
      </c>
      <c r="I16" s="6" t="s">
        <v>3985</v>
      </c>
      <c r="J16" s="7" t="s">
        <v>3975</v>
      </c>
      <c r="K16" s="7" t="s">
        <v>3976</v>
      </c>
      <c r="L16" s="7"/>
      <c r="M16" s="7" t="str">
        <f t="shared" si="2"/>
        <v>hp_60000;atk_118000;hit_500000;miss_40;cirt_0;cirtSub_-3500</v>
      </c>
      <c r="N16" s="7"/>
      <c r="O16" s="7"/>
      <c r="P16" s="7"/>
      <c r="Q16" s="7"/>
      <c r="R16" s="7"/>
      <c r="V16" s="5" t="s">
        <v>178</v>
      </c>
      <c r="W16" s="11" t="s">
        <v>3967</v>
      </c>
      <c r="X16" s="12">
        <v>4824400</v>
      </c>
      <c r="Y16" s="5">
        <v>670000</v>
      </c>
      <c r="Z16" s="12" t="str">
        <f t="shared" si="8"/>
        <v>hp_4824400</v>
      </c>
      <c r="AA16" s="5" t="s">
        <v>3968</v>
      </c>
      <c r="AB16" s="12">
        <v>240000</v>
      </c>
      <c r="AC16" s="12" t="str">
        <f t="shared" si="9"/>
        <v>atk_240000</v>
      </c>
      <c r="AD16" s="12"/>
      <c r="AE16" s="13" t="s">
        <v>3973</v>
      </c>
      <c r="AF16" s="11" t="s">
        <v>4033</v>
      </c>
      <c r="AG16" s="12" t="s">
        <v>4034</v>
      </c>
      <c r="AH16" s="12" t="s">
        <v>4035</v>
      </c>
      <c r="AI16" s="12"/>
      <c r="AJ16" s="12" t="str">
        <f t="shared" si="10"/>
        <v>hp_4824400;atk_240000;hit_500000;miss_400;cirt_400;cirtSub_400</v>
      </c>
      <c r="AK16" s="12"/>
      <c r="AL16" s="12"/>
      <c r="AM16" s="12"/>
      <c r="AN16" s="12"/>
      <c r="AO16" s="12"/>
    </row>
    <row r="17" spans="1:41" x14ac:dyDescent="0.15">
      <c r="A17" s="9" t="s">
        <v>239</v>
      </c>
      <c r="B17" s="6" t="s">
        <v>3967</v>
      </c>
      <c r="C17" s="7">
        <f t="shared" si="7"/>
        <v>60000</v>
      </c>
      <c r="D17" s="6" t="str">
        <f t="shared" si="0"/>
        <v>hp_60000</v>
      </c>
      <c r="E17" s="6" t="s">
        <v>3968</v>
      </c>
      <c r="F17" s="6">
        <v>118000</v>
      </c>
      <c r="G17" s="9" t="str">
        <f t="shared" si="1"/>
        <v>atk_118000</v>
      </c>
      <c r="H17" s="10" t="s">
        <v>3973</v>
      </c>
      <c r="I17" s="6" t="s">
        <v>3985</v>
      </c>
      <c r="J17" s="7" t="s">
        <v>3975</v>
      </c>
      <c r="K17" s="7" t="s">
        <v>3976</v>
      </c>
      <c r="L17" s="7"/>
      <c r="M17" s="7" t="str">
        <f t="shared" si="2"/>
        <v>hp_60000;atk_118000;hit_500000;miss_40;cirt_0;cirtSub_-3500</v>
      </c>
      <c r="N17" s="7"/>
      <c r="O17" s="7"/>
      <c r="P17" s="7"/>
      <c r="Q17" s="7"/>
      <c r="R17" s="7"/>
      <c r="V17" s="9" t="s">
        <v>179</v>
      </c>
      <c r="W17" s="6" t="s">
        <v>3967</v>
      </c>
      <c r="X17" s="7">
        <v>5563800</v>
      </c>
      <c r="Y17" s="5">
        <v>680000</v>
      </c>
      <c r="Z17" s="7" t="str">
        <f t="shared" si="8"/>
        <v>hp_5563800</v>
      </c>
      <c r="AA17" s="9" t="s">
        <v>3968</v>
      </c>
      <c r="AB17" s="7">
        <v>259000</v>
      </c>
      <c r="AC17" s="7" t="str">
        <f t="shared" si="9"/>
        <v>atk_259000</v>
      </c>
      <c r="AD17" s="7"/>
      <c r="AE17" s="10" t="s">
        <v>3973</v>
      </c>
      <c r="AF17" s="6" t="s">
        <v>4036</v>
      </c>
      <c r="AG17" s="7" t="s">
        <v>4037</v>
      </c>
      <c r="AH17" s="7" t="s">
        <v>4038</v>
      </c>
      <c r="AI17" s="7"/>
      <c r="AJ17" s="7" t="str">
        <f t="shared" si="10"/>
        <v>hp_5563800;atk_259000;hit_500000;miss_450;cirt_450;cirtSub_450</v>
      </c>
      <c r="AK17" s="7"/>
      <c r="AL17" s="7"/>
      <c r="AM17" s="7"/>
      <c r="AN17" s="7"/>
      <c r="AO17" s="7"/>
    </row>
    <row r="18" spans="1:41" x14ac:dyDescent="0.15">
      <c r="A18" s="9" t="s">
        <v>239</v>
      </c>
      <c r="B18" s="6" t="s">
        <v>3967</v>
      </c>
      <c r="C18" s="7">
        <f t="shared" si="7"/>
        <v>60000</v>
      </c>
      <c r="D18" s="6" t="str">
        <f t="shared" si="0"/>
        <v>hp_60000</v>
      </c>
      <c r="E18" s="6" t="s">
        <v>3968</v>
      </c>
      <c r="F18" s="6">
        <v>118000</v>
      </c>
      <c r="G18" s="9" t="str">
        <f t="shared" si="1"/>
        <v>atk_118000</v>
      </c>
      <c r="H18" s="10" t="s">
        <v>3973</v>
      </c>
      <c r="I18" s="6" t="s">
        <v>3985</v>
      </c>
      <c r="J18" s="7" t="s">
        <v>3975</v>
      </c>
      <c r="K18" s="7" t="s">
        <v>3976</v>
      </c>
      <c r="L18" s="7"/>
      <c r="M18" s="7" t="str">
        <f t="shared" si="2"/>
        <v>hp_60000;atk_118000;hit_500000;miss_40;cirt_0;cirtSub_-3500</v>
      </c>
      <c r="N18" s="7"/>
      <c r="O18" s="7"/>
      <c r="P18" s="7"/>
      <c r="Q18" s="7"/>
      <c r="R18" s="7"/>
      <c r="V18" s="9" t="s">
        <v>180</v>
      </c>
      <c r="W18" s="6" t="s">
        <v>3967</v>
      </c>
      <c r="X18" s="7">
        <v>6303200</v>
      </c>
      <c r="Y18" s="5">
        <v>670000</v>
      </c>
      <c r="Z18" s="7" t="str">
        <f t="shared" si="8"/>
        <v>hp_6303200</v>
      </c>
      <c r="AA18" s="9" t="s">
        <v>3968</v>
      </c>
      <c r="AB18" s="7">
        <v>278000</v>
      </c>
      <c r="AC18" s="7" t="str">
        <f t="shared" si="9"/>
        <v>atk_278000</v>
      </c>
      <c r="AD18" s="7"/>
      <c r="AE18" s="10" t="s">
        <v>3973</v>
      </c>
      <c r="AF18" s="6" t="s">
        <v>4039</v>
      </c>
      <c r="AG18" s="7" t="s">
        <v>4040</v>
      </c>
      <c r="AH18" s="7" t="s">
        <v>4041</v>
      </c>
      <c r="AI18" s="7"/>
      <c r="AJ18" s="7" t="str">
        <f t="shared" si="10"/>
        <v>hp_6303200;atk_278000;hit_500000;miss_500;cirt_500;cirtSub_500</v>
      </c>
      <c r="AK18" s="7"/>
      <c r="AL18" s="7"/>
      <c r="AM18" s="7"/>
      <c r="AN18" s="7"/>
      <c r="AO18" s="7"/>
    </row>
    <row r="19" spans="1:41" x14ac:dyDescent="0.15">
      <c r="A19" s="9" t="s">
        <v>240</v>
      </c>
      <c r="B19" s="6" t="s">
        <v>3967</v>
      </c>
      <c r="C19" s="7">
        <f t="shared" si="7"/>
        <v>75000</v>
      </c>
      <c r="D19" s="6" t="str">
        <f t="shared" si="0"/>
        <v>hp_75000</v>
      </c>
      <c r="E19" s="6" t="s">
        <v>3968</v>
      </c>
      <c r="F19" s="6">
        <v>147000</v>
      </c>
      <c r="G19" s="9" t="str">
        <f t="shared" si="1"/>
        <v>atk_147000</v>
      </c>
      <c r="H19" s="10" t="s">
        <v>3973</v>
      </c>
      <c r="I19" s="6" t="s">
        <v>3986</v>
      </c>
      <c r="J19" s="7" t="s">
        <v>3975</v>
      </c>
      <c r="K19" s="7" t="s">
        <v>3976</v>
      </c>
      <c r="L19" s="7"/>
      <c r="M19" s="7" t="str">
        <f t="shared" si="2"/>
        <v>hp_75000;atk_147000;hit_500000;miss_45;cirt_0;cirtSub_-3500</v>
      </c>
      <c r="N19" s="7"/>
      <c r="O19" s="7"/>
      <c r="P19" s="7"/>
      <c r="Q19" s="7"/>
      <c r="R19" s="7"/>
      <c r="V19" s="9" t="s">
        <v>181</v>
      </c>
      <c r="W19" s="6" t="s">
        <v>3967</v>
      </c>
      <c r="X19" s="7">
        <v>7042600</v>
      </c>
      <c r="Y19" s="5">
        <v>700000</v>
      </c>
      <c r="Z19" s="7" t="str">
        <f t="shared" si="8"/>
        <v>hp_7042600</v>
      </c>
      <c r="AA19" s="9" t="s">
        <v>3968</v>
      </c>
      <c r="AB19" s="7">
        <v>297000</v>
      </c>
      <c r="AC19" s="7" t="str">
        <f t="shared" si="9"/>
        <v>atk_297000</v>
      </c>
      <c r="AD19" s="7"/>
      <c r="AE19" s="10" t="s">
        <v>3973</v>
      </c>
      <c r="AF19" s="6" t="s">
        <v>4042</v>
      </c>
      <c r="AG19" s="7" t="s">
        <v>4043</v>
      </c>
      <c r="AH19" s="7" t="s">
        <v>4044</v>
      </c>
      <c r="AI19" s="7"/>
      <c r="AJ19" s="7" t="str">
        <f t="shared" si="10"/>
        <v>hp_7042600;atk_297000;hit_500000;miss_550;cirt_550;cirtSub_550</v>
      </c>
      <c r="AK19" s="7"/>
      <c r="AL19" s="7"/>
      <c r="AM19" s="7"/>
      <c r="AN19" s="7"/>
      <c r="AO19" s="7"/>
    </row>
    <row r="20" spans="1:41" x14ac:dyDescent="0.15">
      <c r="A20" s="9" t="s">
        <v>240</v>
      </c>
      <c r="B20" s="6" t="s">
        <v>3967</v>
      </c>
      <c r="C20" s="7">
        <f t="shared" si="7"/>
        <v>75000</v>
      </c>
      <c r="D20" s="6" t="str">
        <f t="shared" si="0"/>
        <v>hp_75000</v>
      </c>
      <c r="E20" s="6" t="s">
        <v>3968</v>
      </c>
      <c r="F20" s="6">
        <v>147000</v>
      </c>
      <c r="G20" s="9" t="str">
        <f t="shared" si="1"/>
        <v>atk_147000</v>
      </c>
      <c r="H20" s="10" t="s">
        <v>3973</v>
      </c>
      <c r="I20" s="6" t="s">
        <v>3986</v>
      </c>
      <c r="J20" s="7" t="s">
        <v>3975</v>
      </c>
      <c r="K20" s="7" t="s">
        <v>3976</v>
      </c>
      <c r="L20" s="7"/>
      <c r="M20" s="7" t="str">
        <f t="shared" si="2"/>
        <v>hp_75000;atk_147000;hit_500000;miss_45;cirt_0;cirtSub_-3500</v>
      </c>
      <c r="N20" s="7"/>
      <c r="O20" s="7"/>
      <c r="P20" s="7"/>
      <c r="Q20" s="7"/>
      <c r="R20" s="7"/>
      <c r="V20" s="9" t="s">
        <v>182</v>
      </c>
      <c r="W20" s="6" t="s">
        <v>3967</v>
      </c>
      <c r="X20" s="7">
        <v>7782000</v>
      </c>
      <c r="Y20" s="5">
        <v>-2720000</v>
      </c>
      <c r="Z20" s="7" t="str">
        <f t="shared" si="8"/>
        <v>hp_7782000</v>
      </c>
      <c r="AA20" s="9" t="s">
        <v>3968</v>
      </c>
      <c r="AB20" s="7">
        <v>316000</v>
      </c>
      <c r="AC20" s="7" t="str">
        <f t="shared" si="9"/>
        <v>atk_316000</v>
      </c>
      <c r="AD20" s="7"/>
      <c r="AE20" s="10" t="s">
        <v>3973</v>
      </c>
      <c r="AF20" s="6" t="s">
        <v>4045</v>
      </c>
      <c r="AG20" s="7" t="s">
        <v>4046</v>
      </c>
      <c r="AH20" s="7" t="s">
        <v>4047</v>
      </c>
      <c r="AI20" s="7"/>
      <c r="AJ20" s="7" t="str">
        <f t="shared" si="10"/>
        <v>hp_7782000;atk_316000;hit_500000;miss_600;cirt_600;cirtSub_600</v>
      </c>
      <c r="AK20" s="7"/>
      <c r="AL20" s="7"/>
      <c r="AM20" s="7"/>
      <c r="AN20" s="7"/>
      <c r="AO20" s="7"/>
    </row>
    <row r="21" spans="1:41" x14ac:dyDescent="0.15">
      <c r="A21" s="9" t="s">
        <v>240</v>
      </c>
      <c r="B21" s="6" t="s">
        <v>3967</v>
      </c>
      <c r="C21" s="7">
        <f t="shared" si="7"/>
        <v>75000</v>
      </c>
      <c r="D21" s="6" t="str">
        <f t="shared" si="0"/>
        <v>hp_75000</v>
      </c>
      <c r="E21" s="6" t="s">
        <v>3968</v>
      </c>
      <c r="F21" s="6">
        <v>147000</v>
      </c>
      <c r="G21" s="9" t="str">
        <f t="shared" si="1"/>
        <v>atk_147000</v>
      </c>
      <c r="H21" s="10" t="s">
        <v>3973</v>
      </c>
      <c r="I21" s="6" t="s">
        <v>3986</v>
      </c>
      <c r="J21" s="7" t="s">
        <v>3975</v>
      </c>
      <c r="K21" s="7" t="s">
        <v>3976</v>
      </c>
      <c r="L21" s="7"/>
      <c r="M21" s="7" t="str">
        <f t="shared" si="2"/>
        <v>hp_75000;atk_147000;hit_500000;miss_45;cirt_0;cirtSub_-3500</v>
      </c>
      <c r="N21" s="7"/>
      <c r="O21" s="7"/>
      <c r="P21" s="7"/>
      <c r="Q21" s="7"/>
      <c r="R21" s="7"/>
      <c r="V21" s="9" t="s">
        <v>183</v>
      </c>
      <c r="W21" s="6" t="s">
        <v>3967</v>
      </c>
      <c r="X21" s="7">
        <v>4824400</v>
      </c>
      <c r="Y21" s="5">
        <v>670000</v>
      </c>
      <c r="Z21" s="7" t="str">
        <f t="shared" si="8"/>
        <v>hp_4824400</v>
      </c>
      <c r="AA21" s="9" t="s">
        <v>3968</v>
      </c>
      <c r="AB21" s="7">
        <v>240000</v>
      </c>
      <c r="AC21" s="7" t="str">
        <f t="shared" si="9"/>
        <v>atk_240000</v>
      </c>
      <c r="AD21" s="7"/>
      <c r="AE21" s="10" t="s">
        <v>3973</v>
      </c>
      <c r="AF21" s="6" t="s">
        <v>4018</v>
      </c>
      <c r="AG21" s="7" t="s">
        <v>4019</v>
      </c>
      <c r="AH21" s="7" t="s">
        <v>4020</v>
      </c>
      <c r="AI21" s="7"/>
      <c r="AJ21" s="7" t="str">
        <f t="shared" si="10"/>
        <v>hp_4824400;atk_240000;hit_500000;miss_150;cirt_150;cirtSub_150</v>
      </c>
      <c r="AK21" s="7"/>
      <c r="AL21" s="7"/>
      <c r="AM21" s="7"/>
      <c r="AN21" s="7"/>
      <c r="AO21" s="7"/>
    </row>
    <row r="22" spans="1:41" x14ac:dyDescent="0.15">
      <c r="A22" s="5" t="s">
        <v>241</v>
      </c>
      <c r="B22" s="11" t="s">
        <v>3967</v>
      </c>
      <c r="C22" s="12">
        <f t="shared" si="7"/>
        <v>90000</v>
      </c>
      <c r="D22" s="11" t="str">
        <f t="shared" si="0"/>
        <v>hp_90000</v>
      </c>
      <c r="E22" s="11" t="s">
        <v>3968</v>
      </c>
      <c r="F22" s="11">
        <v>176000</v>
      </c>
      <c r="G22" s="5" t="str">
        <f t="shared" si="1"/>
        <v>atk_176000</v>
      </c>
      <c r="H22" s="13" t="s">
        <v>3973</v>
      </c>
      <c r="I22" s="11" t="s">
        <v>3987</v>
      </c>
      <c r="J22" s="12" t="s">
        <v>3975</v>
      </c>
      <c r="K22" s="12" t="s">
        <v>3976</v>
      </c>
      <c r="L22" s="12"/>
      <c r="M22" s="12" t="str">
        <f t="shared" si="2"/>
        <v>hp_90000;atk_176000;hit_500000;miss_50;cirt_0;cirtSub_-3500</v>
      </c>
      <c r="N22" s="12"/>
      <c r="O22" s="12"/>
      <c r="P22" s="12"/>
      <c r="Q22" s="12"/>
      <c r="R22" s="12"/>
      <c r="V22" s="9" t="s">
        <v>184</v>
      </c>
      <c r="W22" s="6" t="s">
        <v>3967</v>
      </c>
      <c r="X22" s="7">
        <v>5563800</v>
      </c>
      <c r="Y22" s="5">
        <f t="shared" ref="Y22:Y29" si="11">Y21+50000</f>
        <v>720000</v>
      </c>
      <c r="Z22" s="7" t="str">
        <f t="shared" si="8"/>
        <v>hp_5563800</v>
      </c>
      <c r="AA22" s="9" t="s">
        <v>3968</v>
      </c>
      <c r="AB22" s="7">
        <v>259000</v>
      </c>
      <c r="AC22" s="7" t="str">
        <f t="shared" si="9"/>
        <v>atk_259000</v>
      </c>
      <c r="AD22" s="7"/>
      <c r="AE22" s="10" t="s">
        <v>3973</v>
      </c>
      <c r="AF22" s="6" t="s">
        <v>4021</v>
      </c>
      <c r="AG22" s="7" t="s">
        <v>4022</v>
      </c>
      <c r="AH22" s="7" t="s">
        <v>4023</v>
      </c>
      <c r="AI22" s="7"/>
      <c r="AJ22" s="7" t="str">
        <f t="shared" si="10"/>
        <v>hp_5563800;atk_259000;hit_500000;miss_200;cirt_200;cirtSub_200</v>
      </c>
      <c r="AK22" s="7"/>
      <c r="AL22" s="7"/>
      <c r="AM22" s="7"/>
      <c r="AN22" s="7"/>
      <c r="AO22" s="7"/>
    </row>
    <row r="23" spans="1:41" x14ac:dyDescent="0.15">
      <c r="A23" s="9" t="s">
        <v>241</v>
      </c>
      <c r="B23" s="6" t="s">
        <v>3967</v>
      </c>
      <c r="C23" s="7">
        <f t="shared" si="7"/>
        <v>90000</v>
      </c>
      <c r="D23" s="6" t="str">
        <f t="shared" si="0"/>
        <v>hp_90000</v>
      </c>
      <c r="E23" s="6" t="s">
        <v>3968</v>
      </c>
      <c r="F23" s="6">
        <v>176000</v>
      </c>
      <c r="G23" s="9" t="str">
        <f t="shared" si="1"/>
        <v>atk_176000</v>
      </c>
      <c r="H23" s="10" t="s">
        <v>3973</v>
      </c>
      <c r="I23" s="6" t="s">
        <v>3987</v>
      </c>
      <c r="J23" s="7" t="s">
        <v>3975</v>
      </c>
      <c r="K23" s="7" t="s">
        <v>3976</v>
      </c>
      <c r="L23" s="7"/>
      <c r="M23" s="7" t="str">
        <f t="shared" si="2"/>
        <v>hp_90000;atk_176000;hit_500000;miss_50;cirt_0;cirtSub_-3500</v>
      </c>
      <c r="N23" s="7"/>
      <c r="O23" s="7"/>
      <c r="P23" s="7"/>
      <c r="Q23" s="7"/>
      <c r="R23" s="7"/>
      <c r="V23" s="9" t="s">
        <v>185</v>
      </c>
      <c r="W23" s="6" t="s">
        <v>3967</v>
      </c>
      <c r="X23" s="7">
        <v>6303200</v>
      </c>
      <c r="Y23" s="5">
        <f t="shared" si="11"/>
        <v>770000</v>
      </c>
      <c r="Z23" s="7" t="str">
        <f t="shared" si="8"/>
        <v>hp_6303200</v>
      </c>
      <c r="AA23" s="9" t="s">
        <v>3968</v>
      </c>
      <c r="AB23" s="7">
        <v>278000</v>
      </c>
      <c r="AC23" s="7" t="str">
        <f t="shared" si="9"/>
        <v>atk_278000</v>
      </c>
      <c r="AD23" s="7"/>
      <c r="AE23" s="10" t="s">
        <v>3973</v>
      </c>
      <c r="AF23" s="6" t="s">
        <v>4024</v>
      </c>
      <c r="AG23" s="7" t="s">
        <v>4025</v>
      </c>
      <c r="AH23" s="7" t="s">
        <v>4026</v>
      </c>
      <c r="AI23" s="7"/>
      <c r="AJ23" s="7" t="str">
        <f t="shared" si="10"/>
        <v>hp_6303200;atk_278000;hit_500000;miss_250;cirt_250;cirtSub_250</v>
      </c>
      <c r="AK23" s="7"/>
      <c r="AL23" s="7"/>
      <c r="AM23" s="7"/>
      <c r="AN23" s="7"/>
      <c r="AO23" s="7"/>
    </row>
    <row r="24" spans="1:41" x14ac:dyDescent="0.15">
      <c r="A24" s="9" t="s">
        <v>241</v>
      </c>
      <c r="B24" s="6" t="s">
        <v>3967</v>
      </c>
      <c r="C24" s="7">
        <f t="shared" si="7"/>
        <v>90000</v>
      </c>
      <c r="D24" s="6" t="str">
        <f t="shared" si="0"/>
        <v>hp_90000</v>
      </c>
      <c r="E24" s="6" t="s">
        <v>3968</v>
      </c>
      <c r="F24" s="6">
        <v>176000</v>
      </c>
      <c r="G24" s="9" t="str">
        <f t="shared" si="1"/>
        <v>atk_176000</v>
      </c>
      <c r="H24" s="10" t="s">
        <v>3973</v>
      </c>
      <c r="I24" s="6" t="s">
        <v>3987</v>
      </c>
      <c r="J24" s="7" t="s">
        <v>3975</v>
      </c>
      <c r="K24" s="7" t="s">
        <v>3976</v>
      </c>
      <c r="L24" s="7"/>
      <c r="M24" s="7" t="str">
        <f t="shared" si="2"/>
        <v>hp_90000;atk_176000;hit_500000;miss_50;cirt_0;cirtSub_-3500</v>
      </c>
      <c r="N24" s="7"/>
      <c r="O24" s="7"/>
      <c r="P24" s="7"/>
      <c r="Q24" s="7"/>
      <c r="R24" s="7"/>
      <c r="V24" s="9" t="s">
        <v>186</v>
      </c>
      <c r="W24" s="6" t="s">
        <v>3967</v>
      </c>
      <c r="X24" s="7">
        <v>7042600</v>
      </c>
      <c r="Y24" s="5">
        <f t="shared" si="11"/>
        <v>820000</v>
      </c>
      <c r="Z24" s="7" t="str">
        <f t="shared" si="8"/>
        <v>hp_7042600</v>
      </c>
      <c r="AA24" s="9" t="s">
        <v>3968</v>
      </c>
      <c r="AB24" s="7">
        <v>297000</v>
      </c>
      <c r="AC24" s="7" t="str">
        <f t="shared" si="9"/>
        <v>atk_297000</v>
      </c>
      <c r="AD24" s="7"/>
      <c r="AE24" s="10" t="s">
        <v>3973</v>
      </c>
      <c r="AF24" s="6" t="s">
        <v>4027</v>
      </c>
      <c r="AG24" s="7" t="s">
        <v>4028</v>
      </c>
      <c r="AH24" s="7" t="s">
        <v>4029</v>
      </c>
      <c r="AI24" s="7"/>
      <c r="AJ24" s="7" t="str">
        <f t="shared" si="10"/>
        <v>hp_7042600;atk_297000;hit_500000;miss_300;cirt_300;cirtSub_300</v>
      </c>
      <c r="AK24" s="7"/>
      <c r="AL24" s="7"/>
      <c r="AM24" s="7"/>
      <c r="AN24" s="7"/>
      <c r="AO24" s="7"/>
    </row>
    <row r="25" spans="1:41" x14ac:dyDescent="0.15">
      <c r="A25" s="9" t="s">
        <v>242</v>
      </c>
      <c r="B25" s="6" t="s">
        <v>3967</v>
      </c>
      <c r="C25" s="7">
        <f t="shared" si="7"/>
        <v>105000</v>
      </c>
      <c r="D25" s="6" t="str">
        <f t="shared" si="0"/>
        <v>hp_105000</v>
      </c>
      <c r="E25" s="6" t="s">
        <v>3968</v>
      </c>
      <c r="F25" s="6">
        <v>206000</v>
      </c>
      <c r="G25" s="9" t="str">
        <f t="shared" si="1"/>
        <v>atk_206000</v>
      </c>
      <c r="H25" s="10" t="s">
        <v>3973</v>
      </c>
      <c r="I25" s="6" t="s">
        <v>3988</v>
      </c>
      <c r="J25" s="7" t="s">
        <v>3975</v>
      </c>
      <c r="K25" s="7" t="s">
        <v>3976</v>
      </c>
      <c r="L25" s="7"/>
      <c r="M25" s="7" t="str">
        <f t="shared" si="2"/>
        <v>hp_105000;atk_206000;hit_500000;miss_55;cirt_0;cirtSub_-3500</v>
      </c>
      <c r="N25" s="7"/>
      <c r="O25" s="7"/>
      <c r="P25" s="7"/>
      <c r="Q25" s="7"/>
      <c r="R25" s="7"/>
      <c r="V25" s="9" t="s">
        <v>187</v>
      </c>
      <c r="W25" s="6" t="s">
        <v>3967</v>
      </c>
      <c r="X25" s="7">
        <v>7782000</v>
      </c>
      <c r="Y25" s="5">
        <f t="shared" si="11"/>
        <v>870000</v>
      </c>
      <c r="Z25" s="7" t="str">
        <f t="shared" si="8"/>
        <v>hp_7782000</v>
      </c>
      <c r="AA25" s="9" t="s">
        <v>3968</v>
      </c>
      <c r="AB25" s="7">
        <v>316000</v>
      </c>
      <c r="AC25" s="7" t="str">
        <f t="shared" si="9"/>
        <v>atk_316000</v>
      </c>
      <c r="AD25" s="7"/>
      <c r="AE25" s="10" t="s">
        <v>3973</v>
      </c>
      <c r="AF25" s="6" t="s">
        <v>4030</v>
      </c>
      <c r="AG25" s="7" t="s">
        <v>4031</v>
      </c>
      <c r="AH25" s="7" t="s">
        <v>4032</v>
      </c>
      <c r="AI25" s="7"/>
      <c r="AJ25" s="7" t="str">
        <f t="shared" si="10"/>
        <v>hp_7782000;atk_316000;hit_500000;miss_350;cirt_350;cirtSub_350</v>
      </c>
      <c r="AK25" s="7"/>
      <c r="AL25" s="7"/>
      <c r="AM25" s="7"/>
      <c r="AN25" s="7"/>
      <c r="AO25" s="7"/>
    </row>
    <row r="26" spans="1:41" x14ac:dyDescent="0.15">
      <c r="A26" s="9" t="s">
        <v>242</v>
      </c>
      <c r="B26" s="6" t="s">
        <v>3967</v>
      </c>
      <c r="C26" s="7">
        <f t="shared" si="7"/>
        <v>105000</v>
      </c>
      <c r="D26" s="6" t="str">
        <f t="shared" si="0"/>
        <v>hp_105000</v>
      </c>
      <c r="E26" s="6" t="s">
        <v>3968</v>
      </c>
      <c r="F26" s="6">
        <v>206000</v>
      </c>
      <c r="G26" s="9" t="str">
        <f t="shared" si="1"/>
        <v>atk_206000</v>
      </c>
      <c r="H26" s="10" t="s">
        <v>3973</v>
      </c>
      <c r="I26" s="6" t="s">
        <v>3988</v>
      </c>
      <c r="J26" s="7" t="s">
        <v>3975</v>
      </c>
      <c r="K26" s="7" t="s">
        <v>3976</v>
      </c>
      <c r="L26" s="7"/>
      <c r="M26" s="7" t="str">
        <f t="shared" si="2"/>
        <v>hp_105000;atk_206000;hit_500000;miss_55;cirt_0;cirtSub_-3500</v>
      </c>
      <c r="N26" s="7"/>
      <c r="O26" s="7"/>
      <c r="P26" s="7"/>
      <c r="Q26" s="7"/>
      <c r="R26" s="7"/>
      <c r="V26" s="5" t="s">
        <v>188</v>
      </c>
      <c r="W26" s="11" t="s">
        <v>3967</v>
      </c>
      <c r="X26" s="12">
        <v>8521400</v>
      </c>
      <c r="Y26" s="5">
        <f t="shared" si="11"/>
        <v>920000</v>
      </c>
      <c r="Z26" s="12" t="str">
        <f t="shared" si="8"/>
        <v>hp_8521400</v>
      </c>
      <c r="AA26" s="5" t="s">
        <v>3968</v>
      </c>
      <c r="AB26" s="12">
        <v>335000</v>
      </c>
      <c r="AC26" s="12" t="str">
        <f t="shared" si="9"/>
        <v>atk_335000</v>
      </c>
      <c r="AD26" s="12"/>
      <c r="AE26" s="13" t="s">
        <v>3973</v>
      </c>
      <c r="AF26" s="11" t="s">
        <v>4033</v>
      </c>
      <c r="AG26" s="12" t="s">
        <v>4034</v>
      </c>
      <c r="AH26" s="12" t="s">
        <v>4035</v>
      </c>
      <c r="AI26" s="12"/>
      <c r="AJ26" s="12" t="str">
        <f t="shared" si="10"/>
        <v>hp_8521400;atk_335000;hit_500000;miss_400;cirt_400;cirtSub_400</v>
      </c>
      <c r="AK26" s="12"/>
      <c r="AL26" s="12"/>
      <c r="AM26" s="12"/>
      <c r="AN26" s="12"/>
      <c r="AO26" s="12"/>
    </row>
    <row r="27" spans="1:41" x14ac:dyDescent="0.15">
      <c r="A27" s="9" t="s">
        <v>242</v>
      </c>
      <c r="B27" s="6" t="s">
        <v>3967</v>
      </c>
      <c r="C27" s="7">
        <f t="shared" si="7"/>
        <v>105000</v>
      </c>
      <c r="D27" s="6" t="str">
        <f t="shared" si="0"/>
        <v>hp_105000</v>
      </c>
      <c r="E27" s="6" t="s">
        <v>3968</v>
      </c>
      <c r="F27" s="6">
        <v>206000</v>
      </c>
      <c r="G27" s="9" t="str">
        <f t="shared" si="1"/>
        <v>atk_206000</v>
      </c>
      <c r="H27" s="10" t="s">
        <v>3973</v>
      </c>
      <c r="I27" s="6" t="s">
        <v>3988</v>
      </c>
      <c r="J27" s="7" t="s">
        <v>3975</v>
      </c>
      <c r="K27" s="7" t="s">
        <v>3976</v>
      </c>
      <c r="L27" s="7"/>
      <c r="M27" s="7" t="str">
        <f t="shared" si="2"/>
        <v>hp_105000;atk_206000;hit_500000;miss_55;cirt_0;cirtSub_-3500</v>
      </c>
      <c r="N27" s="7"/>
      <c r="O27" s="7"/>
      <c r="P27" s="7"/>
      <c r="Q27" s="7"/>
      <c r="R27" s="7"/>
      <c r="V27" s="9" t="s">
        <v>189</v>
      </c>
      <c r="W27" s="6" t="s">
        <v>3967</v>
      </c>
      <c r="X27" s="7">
        <v>9260800</v>
      </c>
      <c r="Y27" s="5">
        <f t="shared" si="11"/>
        <v>970000</v>
      </c>
      <c r="Z27" s="7" t="str">
        <f t="shared" si="8"/>
        <v>hp_9260800</v>
      </c>
      <c r="AA27" s="9" t="s">
        <v>3968</v>
      </c>
      <c r="AB27" s="7">
        <v>354000</v>
      </c>
      <c r="AC27" s="7" t="str">
        <f t="shared" si="9"/>
        <v>atk_354000</v>
      </c>
      <c r="AD27" s="7"/>
      <c r="AE27" s="10" t="s">
        <v>3973</v>
      </c>
      <c r="AF27" s="6" t="s">
        <v>4036</v>
      </c>
      <c r="AG27" s="7" t="s">
        <v>4037</v>
      </c>
      <c r="AH27" s="7" t="s">
        <v>4038</v>
      </c>
      <c r="AI27" s="7"/>
      <c r="AJ27" s="7" t="str">
        <f t="shared" si="10"/>
        <v>hp_9260800;atk_354000;hit_500000;miss_450;cirt_450;cirtSub_450</v>
      </c>
      <c r="AK27" s="7"/>
      <c r="AL27" s="7"/>
      <c r="AM27" s="7"/>
      <c r="AN27" s="7"/>
      <c r="AO27" s="7"/>
    </row>
    <row r="28" spans="1:41" x14ac:dyDescent="0.15">
      <c r="A28" s="9" t="s">
        <v>243</v>
      </c>
      <c r="B28" s="6" t="s">
        <v>3967</v>
      </c>
      <c r="C28" s="7">
        <f t="shared" si="7"/>
        <v>120000</v>
      </c>
      <c r="D28" s="6" t="str">
        <f t="shared" si="0"/>
        <v>hp_120000</v>
      </c>
      <c r="E28" s="6" t="s">
        <v>3968</v>
      </c>
      <c r="F28" s="6">
        <v>235000</v>
      </c>
      <c r="G28" s="9" t="str">
        <f t="shared" si="1"/>
        <v>atk_235000</v>
      </c>
      <c r="H28" s="10" t="s">
        <v>3973</v>
      </c>
      <c r="I28" s="6" t="s">
        <v>3989</v>
      </c>
      <c r="J28" s="7" t="s">
        <v>3975</v>
      </c>
      <c r="K28" s="7" t="s">
        <v>3976</v>
      </c>
      <c r="L28" s="7"/>
      <c r="M28" s="7" t="str">
        <f t="shared" si="2"/>
        <v>hp_120000;atk_235000;hit_500000;miss_60;cirt_0;cirtSub_-3500</v>
      </c>
      <c r="N28" s="7"/>
      <c r="O28" s="7"/>
      <c r="P28" s="7"/>
      <c r="Q28" s="7"/>
      <c r="R28" s="7"/>
      <c r="V28" s="9" t="s">
        <v>190</v>
      </c>
      <c r="W28" s="6" t="s">
        <v>3967</v>
      </c>
      <c r="X28" s="7">
        <v>10000200</v>
      </c>
      <c r="Y28" s="5">
        <f t="shared" si="11"/>
        <v>1020000</v>
      </c>
      <c r="Z28" s="7" t="str">
        <f t="shared" si="8"/>
        <v>hp_10000200</v>
      </c>
      <c r="AA28" s="9" t="s">
        <v>3968</v>
      </c>
      <c r="AB28" s="7">
        <v>373000</v>
      </c>
      <c r="AC28" s="7" t="str">
        <f t="shared" si="9"/>
        <v>atk_373000</v>
      </c>
      <c r="AD28" s="7"/>
      <c r="AE28" s="10" t="s">
        <v>3973</v>
      </c>
      <c r="AF28" s="6" t="s">
        <v>4039</v>
      </c>
      <c r="AG28" s="7" t="s">
        <v>4040</v>
      </c>
      <c r="AH28" s="7" t="s">
        <v>4041</v>
      </c>
      <c r="AI28" s="7"/>
      <c r="AJ28" s="7" t="str">
        <f t="shared" si="10"/>
        <v>hp_10000200;atk_373000;hit_500000;miss_500;cirt_500;cirtSub_500</v>
      </c>
      <c r="AK28" s="7"/>
      <c r="AL28" s="7"/>
      <c r="AM28" s="7"/>
      <c r="AN28" s="7"/>
      <c r="AO28" s="7"/>
    </row>
    <row r="29" spans="1:41" x14ac:dyDescent="0.15">
      <c r="A29" s="9" t="s">
        <v>243</v>
      </c>
      <c r="B29" s="6" t="s">
        <v>3967</v>
      </c>
      <c r="C29" s="7">
        <f t="shared" si="7"/>
        <v>120000</v>
      </c>
      <c r="D29" s="6" t="str">
        <f t="shared" si="0"/>
        <v>hp_120000</v>
      </c>
      <c r="E29" s="6" t="s">
        <v>3968</v>
      </c>
      <c r="F29" s="6">
        <v>235000</v>
      </c>
      <c r="G29" s="9" t="str">
        <f t="shared" si="1"/>
        <v>atk_235000</v>
      </c>
      <c r="H29" s="10" t="s">
        <v>3973</v>
      </c>
      <c r="I29" s="6" t="s">
        <v>3989</v>
      </c>
      <c r="J29" s="7" t="s">
        <v>3975</v>
      </c>
      <c r="K29" s="7" t="s">
        <v>3976</v>
      </c>
      <c r="L29" s="7"/>
      <c r="M29" s="7" t="str">
        <f t="shared" si="2"/>
        <v>hp_120000;atk_235000;hit_500000;miss_60;cirt_0;cirtSub_-3500</v>
      </c>
      <c r="N29" s="7"/>
      <c r="O29" s="7"/>
      <c r="P29" s="7"/>
      <c r="Q29" s="7"/>
      <c r="R29" s="7"/>
      <c r="V29" s="9" t="s">
        <v>191</v>
      </c>
      <c r="W29" s="6" t="s">
        <v>3967</v>
      </c>
      <c r="X29" s="7">
        <v>10739600</v>
      </c>
      <c r="Y29" s="5">
        <f t="shared" si="11"/>
        <v>1070000</v>
      </c>
      <c r="Z29" s="7" t="str">
        <f t="shared" si="8"/>
        <v>hp_10739600</v>
      </c>
      <c r="AA29" s="9" t="s">
        <v>3968</v>
      </c>
      <c r="AB29" s="7">
        <v>392000</v>
      </c>
      <c r="AC29" s="7" t="str">
        <f t="shared" si="9"/>
        <v>atk_392000</v>
      </c>
      <c r="AD29" s="7"/>
      <c r="AE29" s="10" t="s">
        <v>3973</v>
      </c>
      <c r="AF29" s="6" t="s">
        <v>4042</v>
      </c>
      <c r="AG29" s="7" t="s">
        <v>4043</v>
      </c>
      <c r="AH29" s="7" t="s">
        <v>4044</v>
      </c>
      <c r="AI29" s="7"/>
      <c r="AJ29" s="7" t="str">
        <f t="shared" si="10"/>
        <v>hp_10739600;atk_392000;hit_500000;miss_550;cirt_550;cirtSub_550</v>
      </c>
      <c r="AK29" s="7"/>
      <c r="AL29" s="7"/>
      <c r="AM29" s="7"/>
      <c r="AN29" s="7"/>
      <c r="AO29" s="7"/>
    </row>
    <row r="30" spans="1:41" x14ac:dyDescent="0.15">
      <c r="A30" s="9" t="s">
        <v>243</v>
      </c>
      <c r="B30" s="6" t="s">
        <v>3967</v>
      </c>
      <c r="C30" s="7">
        <f t="shared" si="7"/>
        <v>120000</v>
      </c>
      <c r="D30" s="6" t="str">
        <f t="shared" si="0"/>
        <v>hp_120000</v>
      </c>
      <c r="E30" s="6" t="s">
        <v>3968</v>
      </c>
      <c r="F30" s="6">
        <v>235000</v>
      </c>
      <c r="G30" s="9" t="str">
        <f t="shared" si="1"/>
        <v>atk_235000</v>
      </c>
      <c r="H30" s="10" t="s">
        <v>3973</v>
      </c>
      <c r="I30" s="6" t="s">
        <v>3989</v>
      </c>
      <c r="J30" s="7" t="s">
        <v>3975</v>
      </c>
      <c r="K30" s="7" t="s">
        <v>3976</v>
      </c>
      <c r="L30" s="7"/>
      <c r="M30" s="7" t="str">
        <f t="shared" si="2"/>
        <v>hp_120000;atk_235000;hit_500000;miss_60;cirt_0;cirtSub_-3500</v>
      </c>
      <c r="N30" s="7"/>
      <c r="O30" s="7"/>
      <c r="P30" s="7"/>
      <c r="Q30" s="7"/>
      <c r="R30" s="7"/>
      <c r="V30" s="9" t="s">
        <v>192</v>
      </c>
      <c r="W30" s="6" t="s">
        <v>3967</v>
      </c>
      <c r="X30" s="7">
        <v>11479000</v>
      </c>
      <c r="Y30" s="5">
        <v>-2420000</v>
      </c>
      <c r="Z30" s="7" t="str">
        <f t="shared" si="8"/>
        <v>hp_11479000</v>
      </c>
      <c r="AA30" s="9" t="s">
        <v>3968</v>
      </c>
      <c r="AB30" s="7">
        <v>411000</v>
      </c>
      <c r="AC30" s="7" t="str">
        <f t="shared" si="9"/>
        <v>atk_411000</v>
      </c>
      <c r="AD30" s="7"/>
      <c r="AE30" s="10" t="s">
        <v>3973</v>
      </c>
      <c r="AF30" s="6" t="s">
        <v>4045</v>
      </c>
      <c r="AG30" s="7" t="s">
        <v>4046</v>
      </c>
      <c r="AH30" s="7" t="s">
        <v>4047</v>
      </c>
      <c r="AI30" s="7"/>
      <c r="AJ30" s="7" t="str">
        <f t="shared" si="10"/>
        <v>hp_11479000;atk_411000;hit_500000;miss_600;cirt_600;cirtSub_600</v>
      </c>
      <c r="AK30" s="7"/>
      <c r="AL30" s="7"/>
      <c r="AM30" s="7"/>
      <c r="AN30" s="7"/>
      <c r="AO30" s="7"/>
    </row>
    <row r="31" spans="1:41" x14ac:dyDescent="0.15">
      <c r="A31" s="9" t="s">
        <v>162</v>
      </c>
      <c r="B31" s="6" t="s">
        <v>3967</v>
      </c>
      <c r="C31" s="7">
        <v>90000</v>
      </c>
      <c r="D31" s="7" t="str">
        <f t="shared" si="0"/>
        <v>hp_90000</v>
      </c>
      <c r="E31" s="9" t="s">
        <v>3968</v>
      </c>
      <c r="F31" s="7">
        <v>176000</v>
      </c>
      <c r="G31" s="7" t="str">
        <f t="shared" ref="G31:G62" si="12">E31&amp;"_"&amp;F31</f>
        <v>atk_176000</v>
      </c>
      <c r="H31" s="10" t="s">
        <v>3973</v>
      </c>
      <c r="I31" s="7" t="s">
        <v>4017</v>
      </c>
      <c r="J31" s="7" t="s">
        <v>3975</v>
      </c>
      <c r="K31" s="7" t="s">
        <v>3976</v>
      </c>
      <c r="L31" s="7"/>
      <c r="M31" s="7" t="str">
        <f t="shared" si="2"/>
        <v>hp_90000;atk_176000;hit_500000;miss_15;cirt_0;cirtSub_-3500</v>
      </c>
      <c r="N31" s="7"/>
      <c r="O31" s="7"/>
      <c r="P31" s="7"/>
      <c r="Q31" s="7"/>
      <c r="R31" s="7"/>
      <c r="V31" s="5" t="s">
        <v>193</v>
      </c>
      <c r="W31" s="11" t="s">
        <v>3967</v>
      </c>
      <c r="X31" s="7">
        <v>8521400</v>
      </c>
      <c r="Y31" s="5">
        <v>920000</v>
      </c>
      <c r="Z31" s="12" t="str">
        <f t="shared" si="8"/>
        <v>hp_8521400</v>
      </c>
      <c r="AA31" s="5" t="s">
        <v>3968</v>
      </c>
      <c r="AB31" s="7">
        <v>335000</v>
      </c>
      <c r="AC31" s="12" t="str">
        <f t="shared" si="9"/>
        <v>atk_335000</v>
      </c>
      <c r="AD31" s="12"/>
      <c r="AE31" s="13" t="s">
        <v>3973</v>
      </c>
      <c r="AF31" s="11" t="s">
        <v>4018</v>
      </c>
      <c r="AG31" s="12" t="s">
        <v>4019</v>
      </c>
      <c r="AH31" s="12" t="s">
        <v>4020</v>
      </c>
      <c r="AI31" s="7"/>
      <c r="AJ31" s="7" t="str">
        <f t="shared" si="10"/>
        <v>hp_8521400;atk_335000;hit_500000;miss_150;cirt_150;cirtSub_150</v>
      </c>
      <c r="AK31" s="7"/>
      <c r="AL31" s="7"/>
      <c r="AM31" s="7"/>
      <c r="AN31" s="7"/>
      <c r="AO31" s="7"/>
    </row>
    <row r="32" spans="1:41" x14ac:dyDescent="0.15">
      <c r="A32" s="9" t="s">
        <v>162</v>
      </c>
      <c r="B32" s="6" t="s">
        <v>3967</v>
      </c>
      <c r="C32" s="7">
        <v>90000</v>
      </c>
      <c r="D32" s="7" t="str">
        <f t="shared" si="0"/>
        <v>hp_90000</v>
      </c>
      <c r="E32" s="9" t="s">
        <v>3968</v>
      </c>
      <c r="F32" s="7">
        <v>176000</v>
      </c>
      <c r="G32" s="7" t="str">
        <f t="shared" si="12"/>
        <v>atk_176000</v>
      </c>
      <c r="H32" s="10" t="s">
        <v>3973</v>
      </c>
      <c r="I32" s="7" t="s">
        <v>4017</v>
      </c>
      <c r="J32" s="7" t="s">
        <v>3975</v>
      </c>
      <c r="K32" s="7" t="s">
        <v>3976</v>
      </c>
      <c r="L32" s="7"/>
      <c r="M32" s="7" t="str">
        <f t="shared" si="2"/>
        <v>hp_90000;atk_176000;hit_500000;miss_15;cirt_0;cirtSub_-3500</v>
      </c>
      <c r="N32" s="7"/>
      <c r="O32" s="7"/>
      <c r="P32" s="7"/>
      <c r="Q32" s="7"/>
      <c r="R32" s="7"/>
      <c r="V32" s="5" t="s">
        <v>194</v>
      </c>
      <c r="W32" s="11" t="s">
        <v>3967</v>
      </c>
      <c r="X32" s="7">
        <v>9260800</v>
      </c>
      <c r="Y32" s="5">
        <f t="shared" ref="Y32:Y39" si="13">Y31+100000</f>
        <v>1020000</v>
      </c>
      <c r="Z32" s="12" t="str">
        <f t="shared" si="8"/>
        <v>hp_9260800</v>
      </c>
      <c r="AA32" s="5" t="s">
        <v>3968</v>
      </c>
      <c r="AB32" s="7">
        <v>354000</v>
      </c>
      <c r="AC32" s="12" t="str">
        <f t="shared" si="9"/>
        <v>atk_354000</v>
      </c>
      <c r="AD32" s="12"/>
      <c r="AE32" s="13" t="s">
        <v>3973</v>
      </c>
      <c r="AF32" s="11" t="s">
        <v>4021</v>
      </c>
      <c r="AG32" s="12" t="s">
        <v>4022</v>
      </c>
      <c r="AH32" s="12" t="s">
        <v>4023</v>
      </c>
      <c r="AI32" s="7"/>
      <c r="AJ32" s="7" t="str">
        <f t="shared" si="10"/>
        <v>hp_9260800;atk_354000;hit_500000;miss_200;cirt_200;cirtSub_200</v>
      </c>
      <c r="AK32" s="7"/>
      <c r="AL32" s="7"/>
      <c r="AM32" s="7"/>
      <c r="AN32" s="7"/>
      <c r="AO32" s="7"/>
    </row>
    <row r="33" spans="1:41" x14ac:dyDescent="0.15">
      <c r="A33" s="9" t="s">
        <v>162</v>
      </c>
      <c r="B33" s="6" t="s">
        <v>3967</v>
      </c>
      <c r="C33" s="7">
        <v>90000</v>
      </c>
      <c r="D33" s="7" t="str">
        <f t="shared" ref="D33:D64" si="14">B33&amp;"_"&amp;C33</f>
        <v>hp_90000</v>
      </c>
      <c r="E33" s="9" t="s">
        <v>3968</v>
      </c>
      <c r="F33" s="7">
        <v>176000</v>
      </c>
      <c r="G33" s="7" t="str">
        <f t="shared" si="12"/>
        <v>atk_176000</v>
      </c>
      <c r="H33" s="10" t="s">
        <v>3973</v>
      </c>
      <c r="I33" s="7" t="s">
        <v>4017</v>
      </c>
      <c r="J33" s="7" t="s">
        <v>3975</v>
      </c>
      <c r="K33" s="7" t="s">
        <v>3976</v>
      </c>
      <c r="L33" s="7"/>
      <c r="M33" s="7" t="str">
        <f t="shared" ref="M33:M64" si="15">D33&amp;";"&amp;G33&amp;";"&amp;H33&amp;";"&amp;I33&amp;";"&amp;J33&amp;";"&amp;K33</f>
        <v>hp_90000;atk_176000;hit_500000;miss_15;cirt_0;cirtSub_-3500</v>
      </c>
      <c r="N33" s="7"/>
      <c r="O33" s="7"/>
      <c r="P33" s="7"/>
      <c r="Q33" s="7"/>
      <c r="R33" s="7"/>
      <c r="V33" s="5" t="s">
        <v>195</v>
      </c>
      <c r="W33" s="11" t="s">
        <v>3967</v>
      </c>
      <c r="X33" s="7">
        <v>10000200</v>
      </c>
      <c r="Y33" s="5">
        <f t="shared" si="13"/>
        <v>1120000</v>
      </c>
      <c r="Z33" s="12" t="str">
        <f t="shared" si="8"/>
        <v>hp_10000200</v>
      </c>
      <c r="AA33" s="5" t="s">
        <v>3968</v>
      </c>
      <c r="AB33" s="7">
        <v>373000</v>
      </c>
      <c r="AC33" s="12" t="str">
        <f t="shared" si="9"/>
        <v>atk_373000</v>
      </c>
      <c r="AD33" s="12"/>
      <c r="AE33" s="13" t="s">
        <v>3973</v>
      </c>
      <c r="AF33" s="11" t="s">
        <v>4024</v>
      </c>
      <c r="AG33" s="12" t="s">
        <v>4025</v>
      </c>
      <c r="AH33" s="12" t="s">
        <v>4026</v>
      </c>
      <c r="AI33" s="7"/>
      <c r="AJ33" s="7" t="str">
        <f t="shared" si="10"/>
        <v>hp_10000200;atk_373000;hit_500000;miss_250;cirt_250;cirtSub_250</v>
      </c>
      <c r="AK33" s="7"/>
      <c r="AL33" s="7"/>
      <c r="AM33" s="7"/>
      <c r="AN33" s="7"/>
      <c r="AO33" s="7"/>
    </row>
    <row r="34" spans="1:41" x14ac:dyDescent="0.15">
      <c r="A34" s="9" t="s">
        <v>161</v>
      </c>
      <c r="B34" s="6" t="s">
        <v>3967</v>
      </c>
      <c r="C34" s="7">
        <v>105000</v>
      </c>
      <c r="D34" s="7" t="str">
        <f t="shared" si="14"/>
        <v>hp_105000</v>
      </c>
      <c r="E34" s="9" t="s">
        <v>3968</v>
      </c>
      <c r="F34" s="7">
        <v>206000</v>
      </c>
      <c r="G34" s="7" t="str">
        <f t="shared" si="12"/>
        <v>atk_206000</v>
      </c>
      <c r="H34" s="10" t="s">
        <v>3973</v>
      </c>
      <c r="I34" s="7" t="s">
        <v>3981</v>
      </c>
      <c r="J34" s="7" t="s">
        <v>3975</v>
      </c>
      <c r="K34" s="7" t="s">
        <v>3976</v>
      </c>
      <c r="L34" s="7"/>
      <c r="M34" s="7" t="str">
        <f t="shared" si="15"/>
        <v>hp_105000;atk_206000;hit_500000;miss_20;cirt_0;cirtSub_-3500</v>
      </c>
      <c r="N34" s="7"/>
      <c r="O34" s="7"/>
      <c r="P34" s="7"/>
      <c r="Q34" s="7"/>
      <c r="R34" s="7"/>
      <c r="V34" s="5" t="s">
        <v>196</v>
      </c>
      <c r="W34" s="11" t="s">
        <v>3967</v>
      </c>
      <c r="X34" s="7">
        <v>10739600</v>
      </c>
      <c r="Y34" s="5">
        <f t="shared" si="13"/>
        <v>1220000</v>
      </c>
      <c r="Z34" s="12" t="str">
        <f t="shared" si="8"/>
        <v>hp_10739600</v>
      </c>
      <c r="AA34" s="5" t="s">
        <v>3968</v>
      </c>
      <c r="AB34" s="7">
        <v>392000</v>
      </c>
      <c r="AC34" s="12" t="str">
        <f t="shared" si="9"/>
        <v>atk_392000</v>
      </c>
      <c r="AD34" s="12"/>
      <c r="AE34" s="13" t="s">
        <v>3973</v>
      </c>
      <c r="AF34" s="11" t="s">
        <v>4027</v>
      </c>
      <c r="AG34" s="12" t="s">
        <v>4028</v>
      </c>
      <c r="AH34" s="12" t="s">
        <v>4029</v>
      </c>
      <c r="AI34" s="7"/>
      <c r="AJ34" s="7" t="str">
        <f t="shared" si="10"/>
        <v>hp_10739600;atk_392000;hit_500000;miss_300;cirt_300;cirtSub_300</v>
      </c>
      <c r="AK34" s="7"/>
      <c r="AL34" s="7"/>
      <c r="AM34" s="7"/>
      <c r="AN34" s="7"/>
      <c r="AO34" s="7"/>
    </row>
    <row r="35" spans="1:41" x14ac:dyDescent="0.15">
      <c r="A35" s="9" t="s">
        <v>161</v>
      </c>
      <c r="B35" s="6" t="s">
        <v>3967</v>
      </c>
      <c r="C35" s="7">
        <v>105000</v>
      </c>
      <c r="D35" s="7" t="str">
        <f t="shared" si="14"/>
        <v>hp_105000</v>
      </c>
      <c r="E35" s="9" t="s">
        <v>3968</v>
      </c>
      <c r="F35" s="7">
        <v>206000</v>
      </c>
      <c r="G35" s="7" t="str">
        <f t="shared" si="12"/>
        <v>atk_206000</v>
      </c>
      <c r="H35" s="10" t="s">
        <v>3973</v>
      </c>
      <c r="I35" s="7" t="s">
        <v>3981</v>
      </c>
      <c r="J35" s="7" t="s">
        <v>3975</v>
      </c>
      <c r="K35" s="7" t="s">
        <v>3976</v>
      </c>
      <c r="L35" s="7"/>
      <c r="M35" s="7" t="str">
        <f t="shared" si="15"/>
        <v>hp_105000;atk_206000;hit_500000;miss_20;cirt_0;cirtSub_-3500</v>
      </c>
      <c r="N35" s="7"/>
      <c r="O35" s="7"/>
      <c r="P35" s="7"/>
      <c r="Q35" s="7"/>
      <c r="R35" s="7"/>
      <c r="V35" s="5" t="s">
        <v>197</v>
      </c>
      <c r="W35" s="11" t="s">
        <v>3967</v>
      </c>
      <c r="X35" s="7">
        <v>11479000</v>
      </c>
      <c r="Y35" s="5">
        <f t="shared" si="13"/>
        <v>1320000</v>
      </c>
      <c r="Z35" s="12" t="str">
        <f t="shared" si="8"/>
        <v>hp_11479000</v>
      </c>
      <c r="AA35" s="5" t="s">
        <v>3968</v>
      </c>
      <c r="AB35" s="7">
        <v>411000</v>
      </c>
      <c r="AC35" s="12" t="str">
        <f t="shared" si="9"/>
        <v>atk_411000</v>
      </c>
      <c r="AD35" s="12"/>
      <c r="AE35" s="13" t="s">
        <v>3973</v>
      </c>
      <c r="AF35" s="11" t="s">
        <v>4030</v>
      </c>
      <c r="AG35" s="12" t="s">
        <v>4031</v>
      </c>
      <c r="AH35" s="12" t="s">
        <v>4032</v>
      </c>
      <c r="AI35" s="7"/>
      <c r="AJ35" s="7" t="str">
        <f t="shared" si="10"/>
        <v>hp_11479000;atk_411000;hit_500000;miss_350;cirt_350;cirtSub_350</v>
      </c>
      <c r="AK35" s="7"/>
      <c r="AL35" s="7"/>
      <c r="AM35" s="7"/>
      <c r="AN35" s="7"/>
      <c r="AO35" s="7"/>
    </row>
    <row r="36" spans="1:41" x14ac:dyDescent="0.15">
      <c r="A36" s="9" t="s">
        <v>161</v>
      </c>
      <c r="B36" s="6" t="s">
        <v>3967</v>
      </c>
      <c r="C36" s="7">
        <v>105000</v>
      </c>
      <c r="D36" s="7" t="str">
        <f t="shared" si="14"/>
        <v>hp_105000</v>
      </c>
      <c r="E36" s="9" t="s">
        <v>3968</v>
      </c>
      <c r="F36" s="7">
        <v>206000</v>
      </c>
      <c r="G36" s="7" t="str">
        <f t="shared" si="12"/>
        <v>atk_206000</v>
      </c>
      <c r="H36" s="10" t="s">
        <v>3973</v>
      </c>
      <c r="I36" s="7" t="s">
        <v>3981</v>
      </c>
      <c r="J36" s="7" t="s">
        <v>3975</v>
      </c>
      <c r="K36" s="7" t="s">
        <v>3976</v>
      </c>
      <c r="L36" s="7"/>
      <c r="M36" s="7" t="str">
        <f t="shared" si="15"/>
        <v>hp_105000;atk_206000;hit_500000;miss_20;cirt_0;cirtSub_-3500</v>
      </c>
      <c r="N36" s="7"/>
      <c r="O36" s="7"/>
      <c r="P36" s="7"/>
      <c r="Q36" s="7"/>
      <c r="R36" s="7"/>
      <c r="V36" s="5" t="s">
        <v>198</v>
      </c>
      <c r="W36" s="11" t="s">
        <v>3967</v>
      </c>
      <c r="X36" s="12">
        <v>12218400</v>
      </c>
      <c r="Y36" s="5">
        <f t="shared" si="13"/>
        <v>1420000</v>
      </c>
      <c r="Z36" s="12" t="str">
        <f t="shared" si="8"/>
        <v>hp_12218400</v>
      </c>
      <c r="AA36" s="5" t="s">
        <v>3968</v>
      </c>
      <c r="AB36" s="12">
        <v>430000</v>
      </c>
      <c r="AC36" s="12" t="str">
        <f t="shared" si="9"/>
        <v>atk_430000</v>
      </c>
      <c r="AD36" s="12"/>
      <c r="AE36" s="13" t="s">
        <v>3973</v>
      </c>
      <c r="AF36" s="11" t="s">
        <v>4033</v>
      </c>
      <c r="AG36" s="12" t="s">
        <v>4034</v>
      </c>
      <c r="AH36" s="12" t="s">
        <v>4035</v>
      </c>
      <c r="AI36" s="12"/>
      <c r="AJ36" s="12" t="str">
        <f t="shared" si="10"/>
        <v>hp_12218400;atk_430000;hit_500000;miss_400;cirt_400;cirtSub_400</v>
      </c>
      <c r="AK36" s="12"/>
      <c r="AL36" s="12"/>
      <c r="AM36" s="12"/>
      <c r="AN36" s="12"/>
      <c r="AO36" s="12"/>
    </row>
    <row r="37" spans="1:41" x14ac:dyDescent="0.15">
      <c r="A37" s="9" t="s">
        <v>160</v>
      </c>
      <c r="B37" s="6" t="s">
        <v>3967</v>
      </c>
      <c r="C37" s="7">
        <v>120000</v>
      </c>
      <c r="D37" s="7" t="str">
        <f t="shared" si="14"/>
        <v>hp_120000</v>
      </c>
      <c r="E37" s="9" t="s">
        <v>3968</v>
      </c>
      <c r="F37" s="7">
        <v>235000</v>
      </c>
      <c r="G37" s="7" t="str">
        <f t="shared" si="12"/>
        <v>atk_235000</v>
      </c>
      <c r="H37" s="10" t="s">
        <v>3973</v>
      </c>
      <c r="I37" s="7" t="s">
        <v>3982</v>
      </c>
      <c r="J37" s="7" t="s">
        <v>3975</v>
      </c>
      <c r="K37" s="7" t="s">
        <v>3976</v>
      </c>
      <c r="L37" s="7"/>
      <c r="M37" s="7" t="str">
        <f t="shared" si="15"/>
        <v>hp_120000;atk_235000;hit_500000;miss_25;cirt_0;cirtSub_-3500</v>
      </c>
      <c r="N37" s="7"/>
      <c r="O37" s="7"/>
      <c r="P37" s="7"/>
      <c r="Q37" s="7"/>
      <c r="R37" s="7"/>
      <c r="V37" s="5" t="s">
        <v>199</v>
      </c>
      <c r="W37" s="11" t="s">
        <v>3967</v>
      </c>
      <c r="X37" s="7">
        <v>12957800</v>
      </c>
      <c r="Y37" s="5">
        <f t="shared" si="13"/>
        <v>1520000</v>
      </c>
      <c r="Z37" s="12" t="str">
        <f t="shared" si="8"/>
        <v>hp_12957800</v>
      </c>
      <c r="AA37" s="5" t="s">
        <v>3968</v>
      </c>
      <c r="AB37" s="7">
        <v>449000</v>
      </c>
      <c r="AC37" s="12" t="str">
        <f t="shared" si="9"/>
        <v>atk_449000</v>
      </c>
      <c r="AD37" s="12"/>
      <c r="AE37" s="13" t="s">
        <v>3973</v>
      </c>
      <c r="AF37" s="11" t="s">
        <v>4036</v>
      </c>
      <c r="AG37" s="12" t="s">
        <v>4037</v>
      </c>
      <c r="AH37" s="12" t="s">
        <v>4038</v>
      </c>
      <c r="AI37" s="7"/>
      <c r="AJ37" s="7" t="str">
        <f t="shared" si="10"/>
        <v>hp_12957800;atk_449000;hit_500000;miss_450;cirt_450;cirtSub_450</v>
      </c>
      <c r="AK37" s="7"/>
      <c r="AL37" s="7"/>
      <c r="AM37" s="7"/>
      <c r="AN37" s="7"/>
      <c r="AO37" s="7"/>
    </row>
    <row r="38" spans="1:41" x14ac:dyDescent="0.15">
      <c r="A38" s="5" t="s">
        <v>160</v>
      </c>
      <c r="B38" s="11" t="s">
        <v>3967</v>
      </c>
      <c r="C38" s="12">
        <v>120000</v>
      </c>
      <c r="D38" s="12" t="str">
        <f t="shared" si="14"/>
        <v>hp_120000</v>
      </c>
      <c r="E38" s="5" t="s">
        <v>3968</v>
      </c>
      <c r="F38" s="12">
        <v>235000</v>
      </c>
      <c r="G38" s="12" t="str">
        <f t="shared" si="12"/>
        <v>atk_235000</v>
      </c>
      <c r="H38" s="13" t="s">
        <v>3973</v>
      </c>
      <c r="I38" s="12" t="s">
        <v>3982</v>
      </c>
      <c r="J38" s="12" t="s">
        <v>3975</v>
      </c>
      <c r="K38" s="12" t="s">
        <v>3976</v>
      </c>
      <c r="L38" s="12"/>
      <c r="M38" s="12" t="str">
        <f t="shared" si="15"/>
        <v>hp_120000;atk_235000;hit_500000;miss_25;cirt_0;cirtSub_-3500</v>
      </c>
      <c r="N38" s="12"/>
      <c r="O38" s="12"/>
      <c r="P38" s="12"/>
      <c r="Q38" s="12"/>
      <c r="R38" s="12"/>
      <c r="V38" s="5" t="s">
        <v>200</v>
      </c>
      <c r="W38" s="11" t="s">
        <v>3967</v>
      </c>
      <c r="X38" s="7">
        <v>13697200</v>
      </c>
      <c r="Y38" s="5">
        <f t="shared" si="13"/>
        <v>1620000</v>
      </c>
      <c r="Z38" s="12" t="str">
        <f t="shared" si="8"/>
        <v>hp_13697200</v>
      </c>
      <c r="AA38" s="5" t="s">
        <v>3968</v>
      </c>
      <c r="AB38" s="7">
        <v>468000</v>
      </c>
      <c r="AC38" s="12" t="str">
        <f t="shared" si="9"/>
        <v>atk_468000</v>
      </c>
      <c r="AD38" s="12"/>
      <c r="AE38" s="13" t="s">
        <v>3973</v>
      </c>
      <c r="AF38" s="11" t="s">
        <v>4039</v>
      </c>
      <c r="AG38" s="12" t="s">
        <v>4040</v>
      </c>
      <c r="AH38" s="12" t="s">
        <v>4041</v>
      </c>
      <c r="AI38" s="7"/>
      <c r="AJ38" s="7" t="str">
        <f t="shared" si="10"/>
        <v>hp_13697200;atk_468000;hit_500000;miss_500;cirt_500;cirtSub_500</v>
      </c>
      <c r="AK38" s="7"/>
      <c r="AL38" s="7"/>
      <c r="AM38" s="7"/>
      <c r="AN38" s="7"/>
      <c r="AO38" s="7"/>
    </row>
    <row r="39" spans="1:41" x14ac:dyDescent="0.15">
      <c r="A39" s="9" t="s">
        <v>160</v>
      </c>
      <c r="B39" s="6" t="s">
        <v>3967</v>
      </c>
      <c r="C39" s="7">
        <v>120000</v>
      </c>
      <c r="D39" s="7" t="str">
        <f t="shared" si="14"/>
        <v>hp_120000</v>
      </c>
      <c r="E39" s="9" t="s">
        <v>3968</v>
      </c>
      <c r="F39" s="7">
        <v>235000</v>
      </c>
      <c r="G39" s="7" t="str">
        <f t="shared" si="12"/>
        <v>atk_235000</v>
      </c>
      <c r="H39" s="10" t="s">
        <v>3973</v>
      </c>
      <c r="I39" s="7" t="s">
        <v>3982</v>
      </c>
      <c r="J39" s="7" t="s">
        <v>3975</v>
      </c>
      <c r="K39" s="7" t="s">
        <v>3976</v>
      </c>
      <c r="L39" s="7"/>
      <c r="M39" s="7" t="str">
        <f t="shared" si="15"/>
        <v>hp_120000;atk_235000;hit_500000;miss_25;cirt_0;cirtSub_-3500</v>
      </c>
      <c r="N39" s="7"/>
      <c r="O39" s="7"/>
      <c r="P39" s="7"/>
      <c r="Q39" s="7"/>
      <c r="R39" s="7"/>
      <c r="V39" s="5" t="s">
        <v>201</v>
      </c>
      <c r="W39" s="11" t="s">
        <v>3967</v>
      </c>
      <c r="X39" s="7">
        <v>14436600</v>
      </c>
      <c r="Y39" s="5">
        <f t="shared" si="13"/>
        <v>1720000</v>
      </c>
      <c r="Z39" s="12" t="str">
        <f t="shared" si="8"/>
        <v>hp_14436600</v>
      </c>
      <c r="AA39" s="5" t="s">
        <v>3968</v>
      </c>
      <c r="AB39" s="7">
        <v>487000</v>
      </c>
      <c r="AC39" s="12" t="str">
        <f t="shared" si="9"/>
        <v>atk_487000</v>
      </c>
      <c r="AD39" s="12"/>
      <c r="AE39" s="13" t="s">
        <v>3973</v>
      </c>
      <c r="AF39" s="11" t="s">
        <v>4042</v>
      </c>
      <c r="AG39" s="12" t="s">
        <v>4043</v>
      </c>
      <c r="AH39" s="12" t="s">
        <v>4044</v>
      </c>
      <c r="AI39" s="7"/>
      <c r="AJ39" s="7" t="str">
        <f t="shared" si="10"/>
        <v>hp_14436600;atk_487000;hit_500000;miss_550;cirt_550;cirtSub_550</v>
      </c>
      <c r="AK39" s="7"/>
      <c r="AL39" s="7"/>
      <c r="AM39" s="7"/>
      <c r="AN39" s="7"/>
      <c r="AO39" s="7"/>
    </row>
    <row r="40" spans="1:41" x14ac:dyDescent="0.15">
      <c r="A40" s="9" t="s">
        <v>159</v>
      </c>
      <c r="B40" s="6" t="s">
        <v>3967</v>
      </c>
      <c r="C40" s="7">
        <f t="shared" ref="C40:C60" si="16">C37+30000</f>
        <v>150000</v>
      </c>
      <c r="D40" s="7" t="str">
        <f t="shared" si="14"/>
        <v>hp_150000</v>
      </c>
      <c r="E40" s="9" t="s">
        <v>3968</v>
      </c>
      <c r="F40" s="7">
        <f t="shared" ref="F40:F60" si="17">F37+25000</f>
        <v>260000</v>
      </c>
      <c r="G40" s="7" t="str">
        <f t="shared" si="12"/>
        <v>atk_260000</v>
      </c>
      <c r="H40" s="10" t="s">
        <v>3973</v>
      </c>
      <c r="I40" s="7" t="s">
        <v>3983</v>
      </c>
      <c r="J40" s="7" t="s">
        <v>3975</v>
      </c>
      <c r="K40" s="7" t="s">
        <v>3976</v>
      </c>
      <c r="L40" s="7"/>
      <c r="M40" s="7" t="str">
        <f t="shared" si="15"/>
        <v>hp_150000;atk_260000;hit_500000;miss_30;cirt_0;cirtSub_-3500</v>
      </c>
      <c r="N40" s="7"/>
      <c r="O40" s="7"/>
      <c r="P40" s="7"/>
      <c r="Q40" s="7"/>
      <c r="R40" s="7"/>
      <c r="V40" s="5" t="s">
        <v>202</v>
      </c>
      <c r="W40" s="11" t="s">
        <v>3967</v>
      </c>
      <c r="X40" s="7">
        <v>15176000</v>
      </c>
      <c r="Y40" s="5"/>
      <c r="Z40" s="12" t="str">
        <f t="shared" si="8"/>
        <v>hp_15176000</v>
      </c>
      <c r="AA40" s="5" t="s">
        <v>3968</v>
      </c>
      <c r="AB40" s="7">
        <v>506000</v>
      </c>
      <c r="AC40" s="12" t="str">
        <f t="shared" si="9"/>
        <v>atk_506000</v>
      </c>
      <c r="AD40" s="12"/>
      <c r="AE40" s="13" t="s">
        <v>3973</v>
      </c>
      <c r="AF40" s="11" t="s">
        <v>4045</v>
      </c>
      <c r="AG40" s="12" t="s">
        <v>4046</v>
      </c>
      <c r="AH40" s="12" t="s">
        <v>4047</v>
      </c>
      <c r="AI40" s="7"/>
      <c r="AJ40" s="7" t="str">
        <f t="shared" si="10"/>
        <v>hp_15176000;atk_506000;hit_500000;miss_600;cirt_600;cirtSub_600</v>
      </c>
      <c r="AK40" s="7"/>
      <c r="AL40" s="7"/>
      <c r="AM40" s="7"/>
      <c r="AN40" s="7"/>
      <c r="AO40" s="7"/>
    </row>
    <row r="41" spans="1:41" x14ac:dyDescent="0.15">
      <c r="A41" s="9" t="s">
        <v>159</v>
      </c>
      <c r="B41" s="6" t="s">
        <v>3967</v>
      </c>
      <c r="C41" s="7">
        <f t="shared" si="16"/>
        <v>150000</v>
      </c>
      <c r="D41" s="7" t="str">
        <f t="shared" si="14"/>
        <v>hp_150000</v>
      </c>
      <c r="E41" s="9" t="s">
        <v>3968</v>
      </c>
      <c r="F41" s="7">
        <f t="shared" si="17"/>
        <v>260000</v>
      </c>
      <c r="G41" s="7" t="str">
        <f t="shared" si="12"/>
        <v>atk_260000</v>
      </c>
      <c r="H41" s="10" t="s">
        <v>3973</v>
      </c>
      <c r="I41" s="7" t="s">
        <v>3983</v>
      </c>
      <c r="J41" s="7" t="s">
        <v>3975</v>
      </c>
      <c r="K41" s="7" t="s">
        <v>3976</v>
      </c>
      <c r="L41" s="7"/>
      <c r="M41" s="7" t="str">
        <f t="shared" si="15"/>
        <v>hp_150000;atk_260000;hit_500000;miss_30;cirt_0;cirtSub_-3500</v>
      </c>
      <c r="N41" s="7"/>
      <c r="O41" s="7"/>
      <c r="P41" s="7"/>
      <c r="Q41" s="7"/>
      <c r="R41" s="7"/>
      <c r="V41" s="5" t="s">
        <v>203</v>
      </c>
      <c r="W41" s="11" t="s">
        <v>3967</v>
      </c>
      <c r="X41" s="7">
        <v>12218400</v>
      </c>
      <c r="Y41" s="5">
        <v>1420000</v>
      </c>
      <c r="Z41" s="12" t="str">
        <f t="shared" si="8"/>
        <v>hp_12218400</v>
      </c>
      <c r="AA41" s="5" t="s">
        <v>3968</v>
      </c>
      <c r="AB41" s="7">
        <v>449000</v>
      </c>
      <c r="AC41" s="12" t="str">
        <f t="shared" si="9"/>
        <v>atk_449000</v>
      </c>
      <c r="AD41" s="12"/>
      <c r="AE41" s="13" t="s">
        <v>3973</v>
      </c>
      <c r="AF41" s="11" t="s">
        <v>4018</v>
      </c>
      <c r="AG41" s="12" t="s">
        <v>4019</v>
      </c>
      <c r="AH41" s="12" t="s">
        <v>4020</v>
      </c>
      <c r="AI41" s="7"/>
      <c r="AJ41" s="7" t="str">
        <f t="shared" si="10"/>
        <v>hp_12218400;atk_449000;hit_500000;miss_150;cirt_150;cirtSub_150</v>
      </c>
      <c r="AK41" s="7"/>
      <c r="AL41" s="7"/>
      <c r="AM41" s="7"/>
      <c r="AN41" s="7"/>
      <c r="AO41" s="7"/>
    </row>
    <row r="42" spans="1:41" x14ac:dyDescent="0.15">
      <c r="A42" s="9" t="s">
        <v>159</v>
      </c>
      <c r="B42" s="6" t="s">
        <v>3967</v>
      </c>
      <c r="C42" s="7">
        <f t="shared" si="16"/>
        <v>150000</v>
      </c>
      <c r="D42" s="7" t="str">
        <f t="shared" si="14"/>
        <v>hp_150000</v>
      </c>
      <c r="E42" s="9" t="s">
        <v>3968</v>
      </c>
      <c r="F42" s="7">
        <f t="shared" si="17"/>
        <v>260000</v>
      </c>
      <c r="G42" s="7" t="str">
        <f t="shared" si="12"/>
        <v>atk_260000</v>
      </c>
      <c r="H42" s="10" t="s">
        <v>3973</v>
      </c>
      <c r="I42" s="7" t="s">
        <v>3983</v>
      </c>
      <c r="J42" s="7" t="s">
        <v>3975</v>
      </c>
      <c r="K42" s="7" t="s">
        <v>3976</v>
      </c>
      <c r="L42" s="7"/>
      <c r="M42" s="7" t="str">
        <f t="shared" si="15"/>
        <v>hp_150000;atk_260000;hit_500000;miss_30;cirt_0;cirtSub_-3500</v>
      </c>
      <c r="N42" s="7"/>
      <c r="O42" s="7"/>
      <c r="P42" s="7"/>
      <c r="Q42" s="7"/>
      <c r="R42" s="7"/>
      <c r="V42" s="5" t="s">
        <v>204</v>
      </c>
      <c r="W42" s="11" t="s">
        <v>3967</v>
      </c>
      <c r="X42" s="7">
        <v>12957800</v>
      </c>
      <c r="Y42" s="5">
        <f t="shared" ref="Y42:Y49" si="18">Y41+200000</f>
        <v>1620000</v>
      </c>
      <c r="Z42" s="12" t="str">
        <f t="shared" si="8"/>
        <v>hp_12957800</v>
      </c>
      <c r="AA42" s="5" t="s">
        <v>3968</v>
      </c>
      <c r="AB42" s="7">
        <v>468000</v>
      </c>
      <c r="AC42" s="12" t="str">
        <f t="shared" si="9"/>
        <v>atk_468000</v>
      </c>
      <c r="AD42" s="12"/>
      <c r="AE42" s="13" t="s">
        <v>3973</v>
      </c>
      <c r="AF42" s="11" t="s">
        <v>4021</v>
      </c>
      <c r="AG42" s="12" t="s">
        <v>4022</v>
      </c>
      <c r="AH42" s="12" t="s">
        <v>4023</v>
      </c>
      <c r="AI42" s="7"/>
      <c r="AJ42" s="7" t="str">
        <f t="shared" si="10"/>
        <v>hp_12957800;atk_468000;hit_500000;miss_200;cirt_200;cirtSub_200</v>
      </c>
      <c r="AK42" s="7"/>
      <c r="AL42" s="7"/>
      <c r="AM42" s="7"/>
      <c r="AN42" s="7"/>
      <c r="AO42" s="7"/>
    </row>
    <row r="43" spans="1:41" x14ac:dyDescent="0.15">
      <c r="A43" s="9" t="s">
        <v>158</v>
      </c>
      <c r="B43" s="6" t="s">
        <v>3967</v>
      </c>
      <c r="C43" s="7">
        <f t="shared" si="16"/>
        <v>180000</v>
      </c>
      <c r="D43" s="7" t="str">
        <f t="shared" si="14"/>
        <v>hp_180000</v>
      </c>
      <c r="E43" s="9" t="s">
        <v>3968</v>
      </c>
      <c r="F43" s="7">
        <f t="shared" si="17"/>
        <v>285000</v>
      </c>
      <c r="G43" s="7" t="str">
        <f t="shared" si="12"/>
        <v>atk_285000</v>
      </c>
      <c r="H43" s="10" t="s">
        <v>3973</v>
      </c>
      <c r="I43" s="7" t="s">
        <v>3984</v>
      </c>
      <c r="J43" s="7" t="s">
        <v>3975</v>
      </c>
      <c r="K43" s="7" t="s">
        <v>3976</v>
      </c>
      <c r="L43" s="7"/>
      <c r="M43" s="7" t="str">
        <f t="shared" si="15"/>
        <v>hp_180000;atk_285000;hit_500000;miss_35;cirt_0;cirtSub_-3500</v>
      </c>
      <c r="N43" s="7"/>
      <c r="O43" s="7"/>
      <c r="P43" s="7"/>
      <c r="Q43" s="7"/>
      <c r="R43" s="7"/>
      <c r="V43" s="5" t="s">
        <v>205</v>
      </c>
      <c r="W43" s="11" t="s">
        <v>3967</v>
      </c>
      <c r="X43" s="7">
        <v>13697200</v>
      </c>
      <c r="Y43" s="5">
        <f t="shared" si="18"/>
        <v>1820000</v>
      </c>
      <c r="Z43" s="12" t="str">
        <f t="shared" ref="Z43:Z60" si="19">W43&amp;"_"&amp;X43</f>
        <v>hp_13697200</v>
      </c>
      <c r="AA43" s="5" t="s">
        <v>3968</v>
      </c>
      <c r="AB43" s="7">
        <v>487000</v>
      </c>
      <c r="AC43" s="12" t="str">
        <f t="shared" ref="AC43:AC60" si="20">AA43&amp;"_"&amp;AB43</f>
        <v>atk_487000</v>
      </c>
      <c r="AD43" s="12"/>
      <c r="AE43" s="13" t="s">
        <v>3973</v>
      </c>
      <c r="AF43" s="11" t="s">
        <v>4024</v>
      </c>
      <c r="AG43" s="12" t="s">
        <v>4025</v>
      </c>
      <c r="AH43" s="12" t="s">
        <v>4026</v>
      </c>
      <c r="AI43" s="7"/>
      <c r="AJ43" s="7" t="str">
        <f t="shared" ref="AJ43:AJ60" si="21">Z43&amp;";"&amp;AC43&amp;";"&amp;AE43&amp;";"&amp;AF43&amp;";"&amp;AG43&amp;";"&amp;AH43</f>
        <v>hp_13697200;atk_487000;hit_500000;miss_250;cirt_250;cirtSub_250</v>
      </c>
      <c r="AK43" s="7"/>
      <c r="AL43" s="7"/>
      <c r="AM43" s="7"/>
      <c r="AN43" s="7"/>
      <c r="AO43" s="7"/>
    </row>
    <row r="44" spans="1:41" x14ac:dyDescent="0.15">
      <c r="A44" s="9" t="s">
        <v>158</v>
      </c>
      <c r="B44" s="6" t="s">
        <v>3967</v>
      </c>
      <c r="C44" s="7">
        <f t="shared" si="16"/>
        <v>180000</v>
      </c>
      <c r="D44" s="7" t="str">
        <f t="shared" si="14"/>
        <v>hp_180000</v>
      </c>
      <c r="E44" s="9" t="s">
        <v>3968</v>
      </c>
      <c r="F44" s="7">
        <f t="shared" si="17"/>
        <v>285000</v>
      </c>
      <c r="G44" s="7" t="str">
        <f t="shared" si="12"/>
        <v>atk_285000</v>
      </c>
      <c r="H44" s="10" t="s">
        <v>3973</v>
      </c>
      <c r="I44" s="7" t="s">
        <v>3984</v>
      </c>
      <c r="J44" s="7" t="s">
        <v>3975</v>
      </c>
      <c r="K44" s="7" t="s">
        <v>3976</v>
      </c>
      <c r="L44" s="7"/>
      <c r="M44" s="7" t="str">
        <f t="shared" si="15"/>
        <v>hp_180000;atk_285000;hit_500000;miss_35;cirt_0;cirtSub_-3500</v>
      </c>
      <c r="N44" s="7"/>
      <c r="O44" s="7"/>
      <c r="P44" s="7"/>
      <c r="Q44" s="7"/>
      <c r="R44" s="7"/>
      <c r="V44" s="5" t="s">
        <v>206</v>
      </c>
      <c r="W44" s="11" t="s">
        <v>3967</v>
      </c>
      <c r="X44" s="7">
        <v>14436600</v>
      </c>
      <c r="Y44" s="5">
        <f t="shared" si="18"/>
        <v>2020000</v>
      </c>
      <c r="Z44" s="12" t="str">
        <f t="shared" si="19"/>
        <v>hp_14436600</v>
      </c>
      <c r="AA44" s="5" t="s">
        <v>3968</v>
      </c>
      <c r="AB44" s="7">
        <v>506000</v>
      </c>
      <c r="AC44" s="12" t="str">
        <f t="shared" si="20"/>
        <v>atk_506000</v>
      </c>
      <c r="AD44" s="12"/>
      <c r="AE44" s="13" t="s">
        <v>3973</v>
      </c>
      <c r="AF44" s="11" t="s">
        <v>4027</v>
      </c>
      <c r="AG44" s="12" t="s">
        <v>4028</v>
      </c>
      <c r="AH44" s="12" t="s">
        <v>4029</v>
      </c>
      <c r="AI44" s="7"/>
      <c r="AJ44" s="7" t="str">
        <f t="shared" si="21"/>
        <v>hp_14436600;atk_506000;hit_500000;miss_300;cirt_300;cirtSub_300</v>
      </c>
      <c r="AK44" s="7"/>
      <c r="AL44" s="7"/>
      <c r="AM44" s="7"/>
      <c r="AN44" s="7"/>
      <c r="AO44" s="7"/>
    </row>
    <row r="45" spans="1:41" x14ac:dyDescent="0.15">
      <c r="A45" s="9" t="s">
        <v>158</v>
      </c>
      <c r="B45" s="6" t="s">
        <v>3967</v>
      </c>
      <c r="C45" s="7">
        <f t="shared" si="16"/>
        <v>180000</v>
      </c>
      <c r="D45" s="7" t="str">
        <f t="shared" si="14"/>
        <v>hp_180000</v>
      </c>
      <c r="E45" s="9" t="s">
        <v>3968</v>
      </c>
      <c r="F45" s="7">
        <f t="shared" si="17"/>
        <v>285000</v>
      </c>
      <c r="G45" s="7" t="str">
        <f t="shared" si="12"/>
        <v>atk_285000</v>
      </c>
      <c r="H45" s="10" t="s">
        <v>3973</v>
      </c>
      <c r="I45" s="7" t="s">
        <v>3984</v>
      </c>
      <c r="J45" s="7" t="s">
        <v>3975</v>
      </c>
      <c r="K45" s="7" t="s">
        <v>3976</v>
      </c>
      <c r="L45" s="7"/>
      <c r="M45" s="7" t="str">
        <f t="shared" si="15"/>
        <v>hp_180000;atk_285000;hit_500000;miss_35;cirt_0;cirtSub_-3500</v>
      </c>
      <c r="N45" s="7"/>
      <c r="O45" s="7"/>
      <c r="P45" s="7"/>
      <c r="Q45" s="7"/>
      <c r="R45" s="7"/>
      <c r="V45" s="5" t="s">
        <v>207</v>
      </c>
      <c r="W45" s="11" t="s">
        <v>3967</v>
      </c>
      <c r="X45" s="7">
        <v>15176000</v>
      </c>
      <c r="Y45" s="5">
        <f t="shared" si="18"/>
        <v>2220000</v>
      </c>
      <c r="Z45" s="12" t="str">
        <f t="shared" si="19"/>
        <v>hp_15176000</v>
      </c>
      <c r="AA45" s="5" t="s">
        <v>3968</v>
      </c>
      <c r="AB45" s="7">
        <v>525000</v>
      </c>
      <c r="AC45" s="12" t="str">
        <f t="shared" si="20"/>
        <v>atk_525000</v>
      </c>
      <c r="AD45" s="12"/>
      <c r="AE45" s="13" t="s">
        <v>3973</v>
      </c>
      <c r="AF45" s="11" t="s">
        <v>4030</v>
      </c>
      <c r="AG45" s="12" t="s">
        <v>4031</v>
      </c>
      <c r="AH45" s="12" t="s">
        <v>4032</v>
      </c>
      <c r="AI45" s="7"/>
      <c r="AJ45" s="7" t="str">
        <f t="shared" si="21"/>
        <v>hp_15176000;atk_525000;hit_500000;miss_350;cirt_350;cirtSub_350</v>
      </c>
      <c r="AK45" s="7"/>
      <c r="AL45" s="7"/>
      <c r="AM45" s="7"/>
      <c r="AN45" s="7"/>
      <c r="AO45" s="7"/>
    </row>
    <row r="46" spans="1:41" x14ac:dyDescent="0.15">
      <c r="A46" s="9" t="s">
        <v>157</v>
      </c>
      <c r="B46" s="6" t="s">
        <v>3967</v>
      </c>
      <c r="C46" s="7">
        <f t="shared" si="16"/>
        <v>210000</v>
      </c>
      <c r="D46" s="7" t="str">
        <f t="shared" si="14"/>
        <v>hp_210000</v>
      </c>
      <c r="E46" s="9" t="s">
        <v>3968</v>
      </c>
      <c r="F46" s="7">
        <f t="shared" si="17"/>
        <v>310000</v>
      </c>
      <c r="G46" s="7" t="str">
        <f t="shared" si="12"/>
        <v>atk_310000</v>
      </c>
      <c r="H46" s="10" t="s">
        <v>3973</v>
      </c>
      <c r="I46" s="7" t="s">
        <v>3985</v>
      </c>
      <c r="J46" s="7" t="s">
        <v>3975</v>
      </c>
      <c r="K46" s="7" t="s">
        <v>3976</v>
      </c>
      <c r="L46" s="7"/>
      <c r="M46" s="7" t="str">
        <f t="shared" si="15"/>
        <v>hp_210000;atk_310000;hit_500000;miss_40;cirt_0;cirtSub_-3500</v>
      </c>
      <c r="N46" s="7"/>
      <c r="O46" s="7"/>
      <c r="P46" s="7"/>
      <c r="Q46" s="7"/>
      <c r="R46" s="7"/>
      <c r="V46" s="5" t="s">
        <v>208</v>
      </c>
      <c r="W46" s="11" t="s">
        <v>3967</v>
      </c>
      <c r="X46" s="12">
        <v>15915400</v>
      </c>
      <c r="Y46" s="5">
        <f t="shared" si="18"/>
        <v>2420000</v>
      </c>
      <c r="Z46" s="12" t="str">
        <f t="shared" si="19"/>
        <v>hp_15915400</v>
      </c>
      <c r="AA46" s="5" t="s">
        <v>3968</v>
      </c>
      <c r="AB46" s="12">
        <v>544000</v>
      </c>
      <c r="AC46" s="12" t="str">
        <f t="shared" si="20"/>
        <v>atk_544000</v>
      </c>
      <c r="AD46" s="12"/>
      <c r="AE46" s="13" t="s">
        <v>3973</v>
      </c>
      <c r="AF46" s="11" t="s">
        <v>4033</v>
      </c>
      <c r="AG46" s="12" t="s">
        <v>4034</v>
      </c>
      <c r="AH46" s="12" t="s">
        <v>4035</v>
      </c>
      <c r="AI46" s="12"/>
      <c r="AJ46" s="12" t="str">
        <f t="shared" si="21"/>
        <v>hp_15915400;atk_544000;hit_500000;miss_400;cirt_400;cirtSub_400</v>
      </c>
      <c r="AK46" s="12"/>
      <c r="AL46" s="12"/>
      <c r="AM46" s="12"/>
      <c r="AN46" s="12"/>
      <c r="AO46" s="12"/>
    </row>
    <row r="47" spans="1:41" x14ac:dyDescent="0.15">
      <c r="A47" s="9" t="s">
        <v>157</v>
      </c>
      <c r="B47" s="6" t="s">
        <v>3967</v>
      </c>
      <c r="C47" s="7">
        <f t="shared" si="16"/>
        <v>210000</v>
      </c>
      <c r="D47" s="7" t="str">
        <f t="shared" si="14"/>
        <v>hp_210000</v>
      </c>
      <c r="E47" s="9" t="s">
        <v>3968</v>
      </c>
      <c r="F47" s="7">
        <f t="shared" si="17"/>
        <v>310000</v>
      </c>
      <c r="G47" s="7" t="str">
        <f t="shared" si="12"/>
        <v>atk_310000</v>
      </c>
      <c r="H47" s="10" t="s">
        <v>3973</v>
      </c>
      <c r="I47" s="7" t="s">
        <v>3985</v>
      </c>
      <c r="J47" s="7" t="s">
        <v>3975</v>
      </c>
      <c r="K47" s="7" t="s">
        <v>3976</v>
      </c>
      <c r="L47" s="7"/>
      <c r="M47" s="7" t="str">
        <f t="shared" si="15"/>
        <v>hp_210000;atk_310000;hit_500000;miss_40;cirt_0;cirtSub_-3500</v>
      </c>
      <c r="N47" s="7"/>
      <c r="O47" s="7"/>
      <c r="P47" s="7"/>
      <c r="Q47" s="7"/>
      <c r="R47" s="7"/>
      <c r="V47" s="5" t="s">
        <v>209</v>
      </c>
      <c r="W47" s="11" t="s">
        <v>3967</v>
      </c>
      <c r="X47" s="7">
        <v>16654800</v>
      </c>
      <c r="Y47" s="5">
        <f t="shared" si="18"/>
        <v>2620000</v>
      </c>
      <c r="Z47" s="12" t="str">
        <f t="shared" si="19"/>
        <v>hp_16654800</v>
      </c>
      <c r="AA47" s="5" t="s">
        <v>3968</v>
      </c>
      <c r="AB47" s="7">
        <v>563000</v>
      </c>
      <c r="AC47" s="12" t="str">
        <f t="shared" si="20"/>
        <v>atk_563000</v>
      </c>
      <c r="AD47" s="12"/>
      <c r="AE47" s="13" t="s">
        <v>3973</v>
      </c>
      <c r="AF47" s="11" t="s">
        <v>4036</v>
      </c>
      <c r="AG47" s="12" t="s">
        <v>4037</v>
      </c>
      <c r="AH47" s="12" t="s">
        <v>4038</v>
      </c>
      <c r="AI47" s="7"/>
      <c r="AJ47" s="7" t="str">
        <f t="shared" si="21"/>
        <v>hp_16654800;atk_563000;hit_500000;miss_450;cirt_450;cirtSub_450</v>
      </c>
      <c r="AK47" s="7"/>
      <c r="AL47" s="7"/>
      <c r="AM47" s="7"/>
      <c r="AN47" s="7"/>
      <c r="AO47" s="7"/>
    </row>
    <row r="48" spans="1:41" x14ac:dyDescent="0.15">
      <c r="A48" s="5" t="s">
        <v>157</v>
      </c>
      <c r="B48" s="11" t="s">
        <v>3967</v>
      </c>
      <c r="C48" s="12">
        <f t="shared" si="16"/>
        <v>210000</v>
      </c>
      <c r="D48" s="12" t="str">
        <f t="shared" si="14"/>
        <v>hp_210000</v>
      </c>
      <c r="E48" s="5" t="s">
        <v>3968</v>
      </c>
      <c r="F48" s="12">
        <f t="shared" si="17"/>
        <v>310000</v>
      </c>
      <c r="G48" s="12" t="str">
        <f t="shared" si="12"/>
        <v>atk_310000</v>
      </c>
      <c r="H48" s="13" t="s">
        <v>3973</v>
      </c>
      <c r="I48" s="12" t="s">
        <v>3985</v>
      </c>
      <c r="J48" s="12" t="s">
        <v>3975</v>
      </c>
      <c r="K48" s="12" t="s">
        <v>3976</v>
      </c>
      <c r="L48" s="12"/>
      <c r="M48" s="12" t="str">
        <f t="shared" si="15"/>
        <v>hp_210000;atk_310000;hit_500000;miss_40;cirt_0;cirtSub_-3500</v>
      </c>
      <c r="N48" s="12"/>
      <c r="O48" s="12"/>
      <c r="P48" s="12"/>
      <c r="Q48" s="12"/>
      <c r="R48" s="12"/>
      <c r="V48" s="5" t="s">
        <v>210</v>
      </c>
      <c r="W48" s="11" t="s">
        <v>3967</v>
      </c>
      <c r="X48" s="7">
        <v>17394200</v>
      </c>
      <c r="Y48" s="5">
        <f t="shared" si="18"/>
        <v>2820000</v>
      </c>
      <c r="Z48" s="12" t="str">
        <f t="shared" si="19"/>
        <v>hp_17394200</v>
      </c>
      <c r="AA48" s="5" t="s">
        <v>3968</v>
      </c>
      <c r="AB48" s="7">
        <v>582000</v>
      </c>
      <c r="AC48" s="12" t="str">
        <f t="shared" si="20"/>
        <v>atk_582000</v>
      </c>
      <c r="AD48" s="12"/>
      <c r="AE48" s="13" t="s">
        <v>3973</v>
      </c>
      <c r="AF48" s="11" t="s">
        <v>4039</v>
      </c>
      <c r="AG48" s="12" t="s">
        <v>4040</v>
      </c>
      <c r="AH48" s="12" t="s">
        <v>4041</v>
      </c>
      <c r="AI48" s="7"/>
      <c r="AJ48" s="7" t="str">
        <f t="shared" si="21"/>
        <v>hp_17394200;atk_582000;hit_500000;miss_500;cirt_500;cirtSub_500</v>
      </c>
      <c r="AK48" s="7"/>
      <c r="AL48" s="7"/>
      <c r="AM48" s="7"/>
      <c r="AN48" s="7"/>
      <c r="AO48" s="7"/>
    </row>
    <row r="49" spans="1:41" x14ac:dyDescent="0.15">
      <c r="A49" s="9" t="s">
        <v>156</v>
      </c>
      <c r="B49" s="6" t="s">
        <v>3967</v>
      </c>
      <c r="C49" s="7">
        <f t="shared" si="16"/>
        <v>240000</v>
      </c>
      <c r="D49" s="7" t="str">
        <f t="shared" si="14"/>
        <v>hp_240000</v>
      </c>
      <c r="E49" s="9" t="s">
        <v>3968</v>
      </c>
      <c r="F49" s="7">
        <f t="shared" si="17"/>
        <v>335000</v>
      </c>
      <c r="G49" s="7" t="str">
        <f t="shared" si="12"/>
        <v>atk_335000</v>
      </c>
      <c r="H49" s="10" t="s">
        <v>3973</v>
      </c>
      <c r="I49" s="7" t="s">
        <v>3986</v>
      </c>
      <c r="J49" s="7" t="s">
        <v>3975</v>
      </c>
      <c r="K49" s="7" t="s">
        <v>3976</v>
      </c>
      <c r="L49" s="7"/>
      <c r="M49" s="7" t="str">
        <f t="shared" si="15"/>
        <v>hp_240000;atk_335000;hit_500000;miss_45;cirt_0;cirtSub_-3500</v>
      </c>
      <c r="N49" s="7"/>
      <c r="O49" s="7"/>
      <c r="P49" s="7"/>
      <c r="Q49" s="7"/>
      <c r="R49" s="7"/>
      <c r="V49" s="5" t="s">
        <v>211</v>
      </c>
      <c r="W49" s="11" t="s">
        <v>3967</v>
      </c>
      <c r="X49" s="7">
        <v>18133600</v>
      </c>
      <c r="Y49" s="5">
        <f t="shared" si="18"/>
        <v>3020000</v>
      </c>
      <c r="Z49" s="12" t="str">
        <f t="shared" si="19"/>
        <v>hp_18133600</v>
      </c>
      <c r="AA49" s="5" t="s">
        <v>3968</v>
      </c>
      <c r="AB49" s="7">
        <v>601000</v>
      </c>
      <c r="AC49" s="12" t="str">
        <f t="shared" si="20"/>
        <v>atk_601000</v>
      </c>
      <c r="AD49" s="12"/>
      <c r="AE49" s="13" t="s">
        <v>3973</v>
      </c>
      <c r="AF49" s="11" t="s">
        <v>4042</v>
      </c>
      <c r="AG49" s="12" t="s">
        <v>4043</v>
      </c>
      <c r="AH49" s="12" t="s">
        <v>4044</v>
      </c>
      <c r="AI49" s="7"/>
      <c r="AJ49" s="7" t="str">
        <f t="shared" si="21"/>
        <v>hp_18133600;atk_601000;hit_500000;miss_550;cirt_550;cirtSub_550</v>
      </c>
      <c r="AK49" s="7"/>
      <c r="AL49" s="7"/>
      <c r="AM49" s="7"/>
      <c r="AN49" s="7"/>
      <c r="AO49" s="7"/>
    </row>
    <row r="50" spans="1:41" x14ac:dyDescent="0.15">
      <c r="A50" s="9" t="s">
        <v>156</v>
      </c>
      <c r="B50" s="6" t="s">
        <v>3967</v>
      </c>
      <c r="C50" s="7">
        <f t="shared" si="16"/>
        <v>240000</v>
      </c>
      <c r="D50" s="7" t="str">
        <f t="shared" si="14"/>
        <v>hp_240000</v>
      </c>
      <c r="E50" s="9" t="s">
        <v>3968</v>
      </c>
      <c r="F50" s="7">
        <f t="shared" si="17"/>
        <v>335000</v>
      </c>
      <c r="G50" s="7" t="str">
        <f t="shared" si="12"/>
        <v>atk_335000</v>
      </c>
      <c r="H50" s="10" t="s">
        <v>3973</v>
      </c>
      <c r="I50" s="7" t="s">
        <v>3986</v>
      </c>
      <c r="J50" s="7" t="s">
        <v>3975</v>
      </c>
      <c r="K50" s="7" t="s">
        <v>3976</v>
      </c>
      <c r="L50" s="7"/>
      <c r="M50" s="7" t="str">
        <f t="shared" si="15"/>
        <v>hp_240000;atk_335000;hit_500000;miss_45;cirt_0;cirtSub_-3500</v>
      </c>
      <c r="N50" s="7"/>
      <c r="O50" s="7"/>
      <c r="P50" s="7"/>
      <c r="Q50" s="7"/>
      <c r="R50" s="7"/>
      <c r="V50" s="5" t="s">
        <v>212</v>
      </c>
      <c r="W50" s="11" t="s">
        <v>3967</v>
      </c>
      <c r="X50" s="7">
        <v>18873000</v>
      </c>
      <c r="Y50" s="5"/>
      <c r="Z50" s="12" t="str">
        <f t="shared" si="19"/>
        <v>hp_18873000</v>
      </c>
      <c r="AA50" s="5" t="s">
        <v>3968</v>
      </c>
      <c r="AB50" s="7">
        <v>620000</v>
      </c>
      <c r="AC50" s="12" t="str">
        <f t="shared" si="20"/>
        <v>atk_620000</v>
      </c>
      <c r="AD50" s="12"/>
      <c r="AE50" s="13" t="s">
        <v>3973</v>
      </c>
      <c r="AF50" s="11" t="s">
        <v>4045</v>
      </c>
      <c r="AG50" s="12" t="s">
        <v>4046</v>
      </c>
      <c r="AH50" s="12" t="s">
        <v>4047</v>
      </c>
      <c r="AI50" s="7"/>
      <c r="AJ50" s="7" t="str">
        <f t="shared" si="21"/>
        <v>hp_18873000;atk_620000;hit_500000;miss_600;cirt_600;cirtSub_600</v>
      </c>
      <c r="AK50" s="7"/>
      <c r="AL50" s="7"/>
      <c r="AM50" s="7"/>
      <c r="AN50" s="7"/>
      <c r="AO50" s="7"/>
    </row>
    <row r="51" spans="1:41" x14ac:dyDescent="0.15">
      <c r="A51" s="9" t="s">
        <v>156</v>
      </c>
      <c r="B51" s="6" t="s">
        <v>3967</v>
      </c>
      <c r="C51" s="7">
        <f t="shared" si="16"/>
        <v>240000</v>
      </c>
      <c r="D51" s="7" t="str">
        <f t="shared" si="14"/>
        <v>hp_240000</v>
      </c>
      <c r="E51" s="9" t="s">
        <v>3968</v>
      </c>
      <c r="F51" s="7">
        <f t="shared" si="17"/>
        <v>335000</v>
      </c>
      <c r="G51" s="7" t="str">
        <f t="shared" si="12"/>
        <v>atk_335000</v>
      </c>
      <c r="H51" s="10" t="s">
        <v>3973</v>
      </c>
      <c r="I51" s="7" t="s">
        <v>3986</v>
      </c>
      <c r="J51" s="7" t="s">
        <v>3975</v>
      </c>
      <c r="K51" s="7" t="s">
        <v>3976</v>
      </c>
      <c r="L51" s="7"/>
      <c r="M51" s="7" t="str">
        <f t="shared" si="15"/>
        <v>hp_240000;atk_335000;hit_500000;miss_45;cirt_0;cirtSub_-3500</v>
      </c>
      <c r="N51" s="7"/>
      <c r="O51" s="7"/>
      <c r="P51" s="7"/>
      <c r="Q51" s="7"/>
      <c r="R51" s="7"/>
      <c r="V51" s="5" t="s">
        <v>213</v>
      </c>
      <c r="W51" s="11" t="s">
        <v>3967</v>
      </c>
      <c r="X51" s="7">
        <v>15915400</v>
      </c>
      <c r="Y51" s="5">
        <v>2420000</v>
      </c>
      <c r="Z51" s="12" t="str">
        <f t="shared" si="19"/>
        <v>hp_15915400</v>
      </c>
      <c r="AA51" s="5" t="s">
        <v>3968</v>
      </c>
      <c r="AB51" s="7">
        <v>563000</v>
      </c>
      <c r="AC51" s="12" t="str">
        <f t="shared" si="20"/>
        <v>atk_563000</v>
      </c>
      <c r="AD51" s="12"/>
      <c r="AE51" s="13" t="s">
        <v>3973</v>
      </c>
      <c r="AF51" s="11" t="s">
        <v>4018</v>
      </c>
      <c r="AG51" s="12" t="s">
        <v>4019</v>
      </c>
      <c r="AH51" s="12" t="s">
        <v>4020</v>
      </c>
      <c r="AI51" s="7"/>
      <c r="AJ51" s="7" t="str">
        <f t="shared" si="21"/>
        <v>hp_15915400;atk_563000;hit_500000;miss_150;cirt_150;cirtSub_150</v>
      </c>
      <c r="AK51" s="7"/>
      <c r="AL51" s="7"/>
      <c r="AM51" s="7"/>
      <c r="AN51" s="7"/>
      <c r="AO51" s="7"/>
    </row>
    <row r="52" spans="1:41" x14ac:dyDescent="0.15">
      <c r="A52" s="9" t="s">
        <v>155</v>
      </c>
      <c r="B52" s="6" t="s">
        <v>3967</v>
      </c>
      <c r="C52" s="7">
        <f t="shared" si="16"/>
        <v>270000</v>
      </c>
      <c r="D52" s="7" t="str">
        <f t="shared" si="14"/>
        <v>hp_270000</v>
      </c>
      <c r="E52" s="9" t="s">
        <v>3968</v>
      </c>
      <c r="F52" s="7">
        <f t="shared" si="17"/>
        <v>360000</v>
      </c>
      <c r="G52" s="7" t="str">
        <f t="shared" si="12"/>
        <v>atk_360000</v>
      </c>
      <c r="H52" s="10" t="s">
        <v>3973</v>
      </c>
      <c r="I52" s="7" t="s">
        <v>3987</v>
      </c>
      <c r="J52" s="7" t="s">
        <v>3975</v>
      </c>
      <c r="K52" s="7" t="s">
        <v>3976</v>
      </c>
      <c r="L52" s="7"/>
      <c r="M52" s="7" t="str">
        <f t="shared" si="15"/>
        <v>hp_270000;atk_360000;hit_500000;miss_50;cirt_0;cirtSub_-3500</v>
      </c>
      <c r="N52" s="7"/>
      <c r="O52" s="7"/>
      <c r="P52" s="7"/>
      <c r="Q52" s="7"/>
      <c r="R52" s="7"/>
      <c r="V52" s="5" t="s">
        <v>214</v>
      </c>
      <c r="W52" s="11" t="s">
        <v>3967</v>
      </c>
      <c r="X52" s="7">
        <v>16654800</v>
      </c>
      <c r="Y52" s="5">
        <f t="shared" ref="Y52:Y59" si="22">Y51+350000</f>
        <v>2770000</v>
      </c>
      <c r="Z52" s="12" t="str">
        <f t="shared" si="19"/>
        <v>hp_16654800</v>
      </c>
      <c r="AA52" s="5" t="s">
        <v>3968</v>
      </c>
      <c r="AB52" s="7">
        <v>582000</v>
      </c>
      <c r="AC52" s="12" t="str">
        <f t="shared" si="20"/>
        <v>atk_582000</v>
      </c>
      <c r="AD52" s="12"/>
      <c r="AE52" s="13" t="s">
        <v>3973</v>
      </c>
      <c r="AF52" s="11" t="s">
        <v>4021</v>
      </c>
      <c r="AG52" s="12" t="s">
        <v>4022</v>
      </c>
      <c r="AH52" s="12" t="s">
        <v>4023</v>
      </c>
      <c r="AI52" s="7"/>
      <c r="AJ52" s="7" t="str">
        <f t="shared" si="21"/>
        <v>hp_16654800;atk_582000;hit_500000;miss_200;cirt_200;cirtSub_200</v>
      </c>
      <c r="AK52" s="7"/>
      <c r="AL52" s="7"/>
      <c r="AM52" s="7"/>
      <c r="AN52" s="7"/>
      <c r="AO52" s="7"/>
    </row>
    <row r="53" spans="1:41" x14ac:dyDescent="0.15">
      <c r="A53" s="9" t="s">
        <v>155</v>
      </c>
      <c r="B53" s="6" t="s">
        <v>3967</v>
      </c>
      <c r="C53" s="7">
        <f t="shared" si="16"/>
        <v>270000</v>
      </c>
      <c r="D53" s="7" t="str">
        <f t="shared" si="14"/>
        <v>hp_270000</v>
      </c>
      <c r="E53" s="9" t="s">
        <v>3968</v>
      </c>
      <c r="F53" s="7">
        <f t="shared" si="17"/>
        <v>360000</v>
      </c>
      <c r="G53" s="7" t="str">
        <f t="shared" si="12"/>
        <v>atk_360000</v>
      </c>
      <c r="H53" s="10" t="s">
        <v>3973</v>
      </c>
      <c r="I53" s="7" t="s">
        <v>3987</v>
      </c>
      <c r="J53" s="7" t="s">
        <v>3975</v>
      </c>
      <c r="K53" s="7" t="s">
        <v>3976</v>
      </c>
      <c r="L53" s="7"/>
      <c r="M53" s="7" t="str">
        <f t="shared" si="15"/>
        <v>hp_270000;atk_360000;hit_500000;miss_50;cirt_0;cirtSub_-3500</v>
      </c>
      <c r="N53" s="7"/>
      <c r="O53" s="7"/>
      <c r="P53" s="7"/>
      <c r="Q53" s="7"/>
      <c r="R53" s="7"/>
      <c r="V53" s="5" t="s">
        <v>215</v>
      </c>
      <c r="W53" s="11" t="s">
        <v>3967</v>
      </c>
      <c r="X53" s="7">
        <v>17394200</v>
      </c>
      <c r="Y53" s="5">
        <f t="shared" si="22"/>
        <v>3120000</v>
      </c>
      <c r="Z53" s="12" t="str">
        <f t="shared" si="19"/>
        <v>hp_17394200</v>
      </c>
      <c r="AA53" s="5" t="s">
        <v>3968</v>
      </c>
      <c r="AB53" s="7">
        <v>601000</v>
      </c>
      <c r="AC53" s="12" t="str">
        <f t="shared" si="20"/>
        <v>atk_601000</v>
      </c>
      <c r="AD53" s="12"/>
      <c r="AE53" s="13" t="s">
        <v>3973</v>
      </c>
      <c r="AF53" s="11" t="s">
        <v>4024</v>
      </c>
      <c r="AG53" s="12" t="s">
        <v>4025</v>
      </c>
      <c r="AH53" s="12" t="s">
        <v>4026</v>
      </c>
      <c r="AI53" s="7"/>
      <c r="AJ53" s="7" t="str">
        <f t="shared" si="21"/>
        <v>hp_17394200;atk_601000;hit_500000;miss_250;cirt_250;cirtSub_250</v>
      </c>
      <c r="AK53" s="7"/>
      <c r="AL53" s="7"/>
      <c r="AM53" s="7"/>
      <c r="AN53" s="7"/>
      <c r="AO53" s="7"/>
    </row>
    <row r="54" spans="1:41" x14ac:dyDescent="0.15">
      <c r="A54" s="9" t="s">
        <v>155</v>
      </c>
      <c r="B54" s="6" t="s">
        <v>3967</v>
      </c>
      <c r="C54" s="7">
        <f t="shared" si="16"/>
        <v>270000</v>
      </c>
      <c r="D54" s="7" t="str">
        <f t="shared" si="14"/>
        <v>hp_270000</v>
      </c>
      <c r="E54" s="9" t="s">
        <v>3968</v>
      </c>
      <c r="F54" s="7">
        <f t="shared" si="17"/>
        <v>360000</v>
      </c>
      <c r="G54" s="7" t="str">
        <f t="shared" si="12"/>
        <v>atk_360000</v>
      </c>
      <c r="H54" s="10" t="s">
        <v>3973</v>
      </c>
      <c r="I54" s="7" t="s">
        <v>3987</v>
      </c>
      <c r="J54" s="7" t="s">
        <v>3975</v>
      </c>
      <c r="K54" s="7" t="s">
        <v>3976</v>
      </c>
      <c r="L54" s="7"/>
      <c r="M54" s="7" t="str">
        <f t="shared" si="15"/>
        <v>hp_270000;atk_360000;hit_500000;miss_50;cirt_0;cirtSub_-3500</v>
      </c>
      <c r="N54" s="7"/>
      <c r="O54" s="7"/>
      <c r="P54" s="7"/>
      <c r="Q54" s="7"/>
      <c r="R54" s="7"/>
      <c r="V54" s="5" t="s">
        <v>216</v>
      </c>
      <c r="W54" s="11" t="s">
        <v>3967</v>
      </c>
      <c r="X54" s="7">
        <v>18133600</v>
      </c>
      <c r="Y54" s="5">
        <f t="shared" si="22"/>
        <v>3470000</v>
      </c>
      <c r="Z54" s="12" t="str">
        <f t="shared" si="19"/>
        <v>hp_18133600</v>
      </c>
      <c r="AA54" s="5" t="s">
        <v>3968</v>
      </c>
      <c r="AB54" s="7">
        <v>620000</v>
      </c>
      <c r="AC54" s="12" t="str">
        <f t="shared" si="20"/>
        <v>atk_620000</v>
      </c>
      <c r="AD54" s="12"/>
      <c r="AE54" s="13" t="s">
        <v>3973</v>
      </c>
      <c r="AF54" s="11" t="s">
        <v>4027</v>
      </c>
      <c r="AG54" s="12" t="s">
        <v>4028</v>
      </c>
      <c r="AH54" s="12" t="s">
        <v>4029</v>
      </c>
      <c r="AI54" s="7"/>
      <c r="AJ54" s="7" t="str">
        <f t="shared" si="21"/>
        <v>hp_18133600;atk_620000;hit_500000;miss_300;cirt_300;cirtSub_300</v>
      </c>
      <c r="AK54" s="7"/>
      <c r="AL54" s="7"/>
      <c r="AM54" s="7"/>
      <c r="AN54" s="7"/>
      <c r="AO54" s="7"/>
    </row>
    <row r="55" spans="1:41" x14ac:dyDescent="0.15">
      <c r="A55" s="9" t="s">
        <v>154</v>
      </c>
      <c r="B55" s="6" t="s">
        <v>3967</v>
      </c>
      <c r="C55" s="7">
        <f t="shared" si="16"/>
        <v>300000</v>
      </c>
      <c r="D55" s="7" t="str">
        <f t="shared" si="14"/>
        <v>hp_300000</v>
      </c>
      <c r="E55" s="9" t="s">
        <v>3968</v>
      </c>
      <c r="F55" s="7">
        <f t="shared" si="17"/>
        <v>385000</v>
      </c>
      <c r="G55" s="7" t="str">
        <f t="shared" si="12"/>
        <v>atk_385000</v>
      </c>
      <c r="H55" s="10" t="s">
        <v>3973</v>
      </c>
      <c r="I55" s="7" t="s">
        <v>3988</v>
      </c>
      <c r="J55" s="7" t="s">
        <v>3975</v>
      </c>
      <c r="K55" s="7" t="s">
        <v>3976</v>
      </c>
      <c r="L55" s="7"/>
      <c r="M55" s="7" t="str">
        <f t="shared" si="15"/>
        <v>hp_300000;atk_385000;hit_500000;miss_55;cirt_0;cirtSub_-3500</v>
      </c>
      <c r="N55" s="7"/>
      <c r="O55" s="7"/>
      <c r="P55" s="7"/>
      <c r="Q55" s="7"/>
      <c r="R55" s="7"/>
      <c r="V55" s="5" t="s">
        <v>217</v>
      </c>
      <c r="W55" s="11" t="s">
        <v>3967</v>
      </c>
      <c r="X55" s="7">
        <v>18873000</v>
      </c>
      <c r="Y55" s="5">
        <f t="shared" si="22"/>
        <v>3820000</v>
      </c>
      <c r="Z55" s="12" t="str">
        <f t="shared" si="19"/>
        <v>hp_18873000</v>
      </c>
      <c r="AA55" s="5" t="s">
        <v>3968</v>
      </c>
      <c r="AB55" s="7">
        <v>639000</v>
      </c>
      <c r="AC55" s="12" t="str">
        <f t="shared" si="20"/>
        <v>atk_639000</v>
      </c>
      <c r="AD55" s="12"/>
      <c r="AE55" s="13" t="s">
        <v>3973</v>
      </c>
      <c r="AF55" s="11" t="s">
        <v>4030</v>
      </c>
      <c r="AG55" s="12" t="s">
        <v>4031</v>
      </c>
      <c r="AH55" s="12" t="s">
        <v>4032</v>
      </c>
      <c r="AI55" s="7"/>
      <c r="AJ55" s="7" t="str">
        <f t="shared" si="21"/>
        <v>hp_18873000;atk_639000;hit_500000;miss_350;cirt_350;cirtSub_350</v>
      </c>
      <c r="AK55" s="7"/>
      <c r="AL55" s="7"/>
      <c r="AM55" s="7"/>
      <c r="AN55" s="7"/>
      <c r="AO55" s="7"/>
    </row>
    <row r="56" spans="1:41" x14ac:dyDescent="0.15">
      <c r="A56" s="9" t="s">
        <v>154</v>
      </c>
      <c r="B56" s="6" t="s">
        <v>3967</v>
      </c>
      <c r="C56" s="7">
        <f t="shared" si="16"/>
        <v>300000</v>
      </c>
      <c r="D56" s="7" t="str">
        <f t="shared" si="14"/>
        <v>hp_300000</v>
      </c>
      <c r="E56" s="9" t="s">
        <v>3968</v>
      </c>
      <c r="F56" s="7">
        <f t="shared" si="17"/>
        <v>385000</v>
      </c>
      <c r="G56" s="7" t="str">
        <f t="shared" si="12"/>
        <v>atk_385000</v>
      </c>
      <c r="H56" s="10" t="s">
        <v>3973</v>
      </c>
      <c r="I56" s="7" t="s">
        <v>3988</v>
      </c>
      <c r="J56" s="7" t="s">
        <v>3975</v>
      </c>
      <c r="K56" s="7" t="s">
        <v>3976</v>
      </c>
      <c r="L56" s="7"/>
      <c r="M56" s="7" t="str">
        <f t="shared" si="15"/>
        <v>hp_300000;atk_385000;hit_500000;miss_55;cirt_0;cirtSub_-3500</v>
      </c>
      <c r="N56" s="7"/>
      <c r="O56" s="7"/>
      <c r="P56" s="7"/>
      <c r="Q56" s="7"/>
      <c r="R56" s="7"/>
      <c r="V56" s="5" t="s">
        <v>218</v>
      </c>
      <c r="W56" s="11" t="s">
        <v>3967</v>
      </c>
      <c r="X56" s="12">
        <v>19612400</v>
      </c>
      <c r="Y56" s="5">
        <f t="shared" si="22"/>
        <v>4170000</v>
      </c>
      <c r="Z56" s="12" t="str">
        <f t="shared" si="19"/>
        <v>hp_19612400</v>
      </c>
      <c r="AA56" s="5" t="s">
        <v>3968</v>
      </c>
      <c r="AB56" s="12">
        <v>658000</v>
      </c>
      <c r="AC56" s="12" t="str">
        <f t="shared" si="20"/>
        <v>atk_658000</v>
      </c>
      <c r="AD56" s="12"/>
      <c r="AE56" s="13" t="s">
        <v>3973</v>
      </c>
      <c r="AF56" s="11" t="s">
        <v>4033</v>
      </c>
      <c r="AG56" s="12" t="s">
        <v>4034</v>
      </c>
      <c r="AH56" s="12" t="s">
        <v>4035</v>
      </c>
      <c r="AI56" s="12"/>
      <c r="AJ56" s="12" t="str">
        <f t="shared" si="21"/>
        <v>hp_19612400;atk_658000;hit_500000;miss_400;cirt_400;cirtSub_400</v>
      </c>
      <c r="AK56" s="12"/>
      <c r="AL56" s="12"/>
      <c r="AM56" s="12"/>
      <c r="AN56" s="12"/>
      <c r="AO56" s="12"/>
    </row>
    <row r="57" spans="1:41" x14ac:dyDescent="0.15">
      <c r="A57" s="9" t="s">
        <v>154</v>
      </c>
      <c r="B57" s="6" t="s">
        <v>3967</v>
      </c>
      <c r="C57" s="7">
        <f t="shared" si="16"/>
        <v>300000</v>
      </c>
      <c r="D57" s="7" t="str">
        <f t="shared" si="14"/>
        <v>hp_300000</v>
      </c>
      <c r="E57" s="9" t="s">
        <v>3968</v>
      </c>
      <c r="F57" s="7">
        <f t="shared" si="17"/>
        <v>385000</v>
      </c>
      <c r="G57" s="7" t="str">
        <f t="shared" si="12"/>
        <v>atk_385000</v>
      </c>
      <c r="H57" s="10" t="s">
        <v>3973</v>
      </c>
      <c r="I57" s="7" t="s">
        <v>3988</v>
      </c>
      <c r="J57" s="7" t="s">
        <v>3975</v>
      </c>
      <c r="K57" s="7" t="s">
        <v>3976</v>
      </c>
      <c r="L57" s="7"/>
      <c r="M57" s="7" t="str">
        <f t="shared" si="15"/>
        <v>hp_300000;atk_385000;hit_500000;miss_55;cirt_0;cirtSub_-3500</v>
      </c>
      <c r="N57" s="7"/>
      <c r="O57" s="7"/>
      <c r="P57" s="7"/>
      <c r="Q57" s="7"/>
      <c r="R57" s="7"/>
      <c r="V57" s="5" t="s">
        <v>219</v>
      </c>
      <c r="W57" s="11" t="s">
        <v>3967</v>
      </c>
      <c r="X57" s="7">
        <v>20351800</v>
      </c>
      <c r="Y57" s="5">
        <f t="shared" si="22"/>
        <v>4520000</v>
      </c>
      <c r="Z57" s="12" t="str">
        <f t="shared" si="19"/>
        <v>hp_20351800</v>
      </c>
      <c r="AA57" s="5" t="s">
        <v>3968</v>
      </c>
      <c r="AB57" s="7">
        <v>677000</v>
      </c>
      <c r="AC57" s="12" t="str">
        <f t="shared" si="20"/>
        <v>atk_677000</v>
      </c>
      <c r="AD57" s="12"/>
      <c r="AE57" s="13" t="s">
        <v>3973</v>
      </c>
      <c r="AF57" s="11" t="s">
        <v>4036</v>
      </c>
      <c r="AG57" s="12" t="s">
        <v>4037</v>
      </c>
      <c r="AH57" s="12" t="s">
        <v>4038</v>
      </c>
      <c r="AI57" s="7"/>
      <c r="AJ57" s="7" t="str">
        <f t="shared" si="21"/>
        <v>hp_20351800;atk_677000;hit_500000;miss_450;cirt_450;cirtSub_450</v>
      </c>
      <c r="AK57" s="7"/>
      <c r="AL57" s="7"/>
      <c r="AM57" s="7"/>
      <c r="AN57" s="7"/>
      <c r="AO57" s="7"/>
    </row>
    <row r="58" spans="1:41" x14ac:dyDescent="0.15">
      <c r="A58" s="5" t="s">
        <v>153</v>
      </c>
      <c r="B58" s="11" t="s">
        <v>3967</v>
      </c>
      <c r="C58" s="12">
        <f t="shared" si="16"/>
        <v>330000</v>
      </c>
      <c r="D58" s="12" t="str">
        <f t="shared" si="14"/>
        <v>hp_330000</v>
      </c>
      <c r="E58" s="5" t="s">
        <v>3968</v>
      </c>
      <c r="F58" s="12">
        <f t="shared" si="17"/>
        <v>410000</v>
      </c>
      <c r="G58" s="12" t="str">
        <f t="shared" si="12"/>
        <v>atk_410000</v>
      </c>
      <c r="H58" s="13" t="s">
        <v>3973</v>
      </c>
      <c r="I58" s="12" t="s">
        <v>3989</v>
      </c>
      <c r="J58" s="12" t="s">
        <v>3975</v>
      </c>
      <c r="K58" s="12" t="s">
        <v>3976</v>
      </c>
      <c r="L58" s="12"/>
      <c r="M58" s="12" t="str">
        <f t="shared" si="15"/>
        <v>hp_330000;atk_410000;hit_500000;miss_60;cirt_0;cirtSub_-3500</v>
      </c>
      <c r="N58" s="12"/>
      <c r="O58" s="12"/>
      <c r="P58" s="12"/>
      <c r="Q58" s="12"/>
      <c r="R58" s="12"/>
      <c r="V58" s="5" t="s">
        <v>220</v>
      </c>
      <c r="W58" s="11" t="s">
        <v>3967</v>
      </c>
      <c r="X58" s="7">
        <v>21091200</v>
      </c>
      <c r="Y58" s="5">
        <f t="shared" si="22"/>
        <v>4870000</v>
      </c>
      <c r="Z58" s="12" t="str">
        <f t="shared" si="19"/>
        <v>hp_21091200</v>
      </c>
      <c r="AA58" s="5" t="s">
        <v>3968</v>
      </c>
      <c r="AB58" s="7">
        <v>696000</v>
      </c>
      <c r="AC58" s="12" t="str">
        <f t="shared" si="20"/>
        <v>atk_696000</v>
      </c>
      <c r="AD58" s="12"/>
      <c r="AE58" s="13" t="s">
        <v>3973</v>
      </c>
      <c r="AF58" s="11" t="s">
        <v>4039</v>
      </c>
      <c r="AG58" s="12" t="s">
        <v>4040</v>
      </c>
      <c r="AH58" s="12" t="s">
        <v>4041</v>
      </c>
      <c r="AI58" s="7"/>
      <c r="AJ58" s="7" t="str">
        <f t="shared" si="21"/>
        <v>hp_21091200;atk_696000;hit_500000;miss_500;cirt_500;cirtSub_500</v>
      </c>
      <c r="AK58" s="7"/>
      <c r="AL58" s="7"/>
      <c r="AM58" s="7"/>
      <c r="AN58" s="7"/>
      <c r="AO58" s="7"/>
    </row>
    <row r="59" spans="1:41" x14ac:dyDescent="0.15">
      <c r="A59" s="9" t="s">
        <v>153</v>
      </c>
      <c r="B59" s="6" t="s">
        <v>3967</v>
      </c>
      <c r="C59" s="7">
        <f t="shared" si="16"/>
        <v>330000</v>
      </c>
      <c r="D59" s="7" t="str">
        <f t="shared" si="14"/>
        <v>hp_330000</v>
      </c>
      <c r="E59" s="9" t="s">
        <v>3968</v>
      </c>
      <c r="F59" s="7">
        <f t="shared" si="17"/>
        <v>410000</v>
      </c>
      <c r="G59" s="7" t="str">
        <f t="shared" si="12"/>
        <v>atk_410000</v>
      </c>
      <c r="H59" s="10" t="s">
        <v>3973</v>
      </c>
      <c r="I59" s="7" t="s">
        <v>3989</v>
      </c>
      <c r="J59" s="7" t="s">
        <v>3975</v>
      </c>
      <c r="K59" s="7" t="s">
        <v>3976</v>
      </c>
      <c r="L59" s="7"/>
      <c r="M59" s="7" t="str">
        <f t="shared" si="15"/>
        <v>hp_330000;atk_410000;hit_500000;miss_60;cirt_0;cirtSub_-3500</v>
      </c>
      <c r="N59" s="7"/>
      <c r="O59" s="7"/>
      <c r="P59" s="7"/>
      <c r="Q59" s="7"/>
      <c r="R59" s="7"/>
      <c r="V59" s="5" t="s">
        <v>221</v>
      </c>
      <c r="W59" s="11" t="s">
        <v>3967</v>
      </c>
      <c r="X59" s="7">
        <v>21830600</v>
      </c>
      <c r="Y59" s="5">
        <f t="shared" si="22"/>
        <v>5220000</v>
      </c>
      <c r="Z59" s="12" t="str">
        <f t="shared" si="19"/>
        <v>hp_21830600</v>
      </c>
      <c r="AA59" s="5" t="s">
        <v>3968</v>
      </c>
      <c r="AB59" s="7">
        <v>715000</v>
      </c>
      <c r="AC59" s="12" t="str">
        <f t="shared" si="20"/>
        <v>atk_715000</v>
      </c>
      <c r="AD59" s="12"/>
      <c r="AE59" s="13" t="s">
        <v>3973</v>
      </c>
      <c r="AF59" s="11" t="s">
        <v>4042</v>
      </c>
      <c r="AG59" s="12" t="s">
        <v>4043</v>
      </c>
      <c r="AH59" s="12" t="s">
        <v>4044</v>
      </c>
      <c r="AI59" s="7"/>
      <c r="AJ59" s="7" t="str">
        <f t="shared" si="21"/>
        <v>hp_21830600;atk_715000;hit_500000;miss_550;cirt_550;cirtSub_550</v>
      </c>
      <c r="AK59" s="7"/>
      <c r="AL59" s="7"/>
      <c r="AM59" s="7"/>
      <c r="AN59" s="7"/>
      <c r="AO59" s="7"/>
    </row>
    <row r="60" spans="1:41" x14ac:dyDescent="0.15">
      <c r="A60" s="9" t="s">
        <v>153</v>
      </c>
      <c r="B60" s="6" t="s">
        <v>3967</v>
      </c>
      <c r="C60" s="7">
        <f t="shared" si="16"/>
        <v>330000</v>
      </c>
      <c r="D60" s="7" t="str">
        <f t="shared" si="14"/>
        <v>hp_330000</v>
      </c>
      <c r="E60" s="9" t="s">
        <v>3968</v>
      </c>
      <c r="F60" s="7">
        <f t="shared" si="17"/>
        <v>410000</v>
      </c>
      <c r="G60" s="7" t="str">
        <f t="shared" si="12"/>
        <v>atk_410000</v>
      </c>
      <c r="H60" s="10" t="s">
        <v>3973</v>
      </c>
      <c r="I60" s="7" t="s">
        <v>3989</v>
      </c>
      <c r="J60" s="7" t="s">
        <v>3975</v>
      </c>
      <c r="K60" s="7" t="s">
        <v>3976</v>
      </c>
      <c r="L60" s="7"/>
      <c r="M60" s="7" t="str">
        <f t="shared" si="15"/>
        <v>hp_330000;atk_410000;hit_500000;miss_60;cirt_0;cirtSub_-3500</v>
      </c>
      <c r="N60" s="7"/>
      <c r="O60" s="7"/>
      <c r="P60" s="7"/>
      <c r="Q60" s="7"/>
      <c r="R60" s="7"/>
      <c r="V60" s="5" t="s">
        <v>222</v>
      </c>
      <c r="W60" s="11" t="s">
        <v>3967</v>
      </c>
      <c r="X60" s="7">
        <v>22570000</v>
      </c>
      <c r="Y60" s="5"/>
      <c r="Z60" s="12" t="str">
        <f t="shared" si="19"/>
        <v>hp_22570000</v>
      </c>
      <c r="AA60" s="5" t="s">
        <v>3968</v>
      </c>
      <c r="AB60" s="7">
        <v>734000</v>
      </c>
      <c r="AC60" s="12" t="str">
        <f t="shared" si="20"/>
        <v>atk_734000</v>
      </c>
      <c r="AD60" s="12"/>
      <c r="AE60" s="13" t="s">
        <v>3973</v>
      </c>
      <c r="AF60" s="11" t="s">
        <v>4045</v>
      </c>
      <c r="AG60" s="12" t="s">
        <v>4046</v>
      </c>
      <c r="AH60" s="12" t="s">
        <v>4047</v>
      </c>
      <c r="AI60" s="7"/>
      <c r="AJ60" s="7" t="str">
        <f t="shared" si="21"/>
        <v>hp_22570000;atk_734000;hit_500000;miss_600;cirt_600;cirtSub_600</v>
      </c>
      <c r="AK60" s="7"/>
      <c r="AL60" s="7"/>
      <c r="AM60" s="7"/>
      <c r="AN60" s="7"/>
      <c r="AO60" s="7"/>
    </row>
    <row r="61" spans="1:41" x14ac:dyDescent="0.15">
      <c r="A61" s="9" t="s">
        <v>152</v>
      </c>
      <c r="B61" s="6" t="s">
        <v>3967</v>
      </c>
      <c r="C61" s="7">
        <v>270000</v>
      </c>
      <c r="D61" s="7" t="str">
        <f t="shared" si="14"/>
        <v>hp_270000</v>
      </c>
      <c r="E61" s="7" t="s">
        <v>3968</v>
      </c>
      <c r="F61" s="7">
        <v>360000</v>
      </c>
      <c r="G61" s="7" t="str">
        <f t="shared" si="12"/>
        <v>atk_360000</v>
      </c>
      <c r="H61" s="10" t="s">
        <v>3973</v>
      </c>
      <c r="I61" s="7" t="s">
        <v>4017</v>
      </c>
      <c r="J61" s="7" t="s">
        <v>3975</v>
      </c>
      <c r="K61" s="7" t="s">
        <v>3976</v>
      </c>
      <c r="L61" s="7"/>
      <c r="M61" s="7" t="str">
        <f t="shared" si="15"/>
        <v>hp_270000;atk_360000;hit_500000;miss_15;cirt_0;cirtSub_-3500</v>
      </c>
      <c r="N61" s="7"/>
      <c r="O61" s="7"/>
      <c r="P61" s="7"/>
      <c r="Q61" s="7"/>
      <c r="R61" s="7"/>
    </row>
    <row r="62" spans="1:41" x14ac:dyDescent="0.15">
      <c r="A62" s="9" t="s">
        <v>152</v>
      </c>
      <c r="B62" s="6" t="s">
        <v>3967</v>
      </c>
      <c r="C62" s="7">
        <v>270000</v>
      </c>
      <c r="D62" s="7" t="str">
        <f t="shared" si="14"/>
        <v>hp_270000</v>
      </c>
      <c r="E62" s="7" t="s">
        <v>3968</v>
      </c>
      <c r="F62" s="7">
        <v>360000</v>
      </c>
      <c r="G62" s="7" t="str">
        <f t="shared" si="12"/>
        <v>atk_360000</v>
      </c>
      <c r="H62" s="10" t="s">
        <v>3973</v>
      </c>
      <c r="I62" s="7" t="s">
        <v>4017</v>
      </c>
      <c r="J62" s="7" t="s">
        <v>3975</v>
      </c>
      <c r="K62" s="7" t="s">
        <v>3976</v>
      </c>
      <c r="L62" s="7"/>
      <c r="M62" s="7" t="str">
        <f t="shared" si="15"/>
        <v>hp_270000;atk_360000;hit_500000;miss_15;cirt_0;cirtSub_-3500</v>
      </c>
      <c r="N62" s="7"/>
      <c r="O62" s="7"/>
      <c r="P62" s="7"/>
      <c r="Q62" s="7"/>
      <c r="R62" s="7"/>
    </row>
    <row r="63" spans="1:41" x14ac:dyDescent="0.15">
      <c r="A63" s="9" t="s">
        <v>152</v>
      </c>
      <c r="B63" s="6" t="s">
        <v>3967</v>
      </c>
      <c r="C63" s="7">
        <v>270000</v>
      </c>
      <c r="D63" s="7" t="str">
        <f t="shared" si="14"/>
        <v>hp_270000</v>
      </c>
      <c r="E63" s="7" t="s">
        <v>3968</v>
      </c>
      <c r="F63" s="7">
        <v>360000</v>
      </c>
      <c r="G63" s="7" t="str">
        <f t="shared" ref="G63:G94" si="23">E63&amp;"_"&amp;F63</f>
        <v>atk_360000</v>
      </c>
      <c r="H63" s="10" t="s">
        <v>3973</v>
      </c>
      <c r="I63" s="7" t="s">
        <v>4017</v>
      </c>
      <c r="J63" s="7" t="s">
        <v>3975</v>
      </c>
      <c r="K63" s="7" t="s">
        <v>3976</v>
      </c>
      <c r="L63" s="7"/>
      <c r="M63" s="7" t="str">
        <f t="shared" si="15"/>
        <v>hp_270000;atk_360000;hit_500000;miss_15;cirt_0;cirtSub_-3500</v>
      </c>
      <c r="N63" s="7"/>
      <c r="O63" s="7"/>
      <c r="P63" s="7"/>
      <c r="Q63" s="7"/>
      <c r="R63" s="7"/>
    </row>
    <row r="64" spans="1:41" x14ac:dyDescent="0.15">
      <c r="A64" s="9" t="s">
        <v>151</v>
      </c>
      <c r="B64" s="6" t="s">
        <v>3967</v>
      </c>
      <c r="C64" s="7">
        <v>300000</v>
      </c>
      <c r="D64" s="7" t="str">
        <f t="shared" si="14"/>
        <v>hp_300000</v>
      </c>
      <c r="E64" s="7" t="s">
        <v>3968</v>
      </c>
      <c r="F64" s="7">
        <v>385000</v>
      </c>
      <c r="G64" s="7" t="str">
        <f t="shared" si="23"/>
        <v>atk_385000</v>
      </c>
      <c r="H64" s="10" t="s">
        <v>3973</v>
      </c>
      <c r="I64" s="7" t="s">
        <v>3981</v>
      </c>
      <c r="J64" s="7" t="s">
        <v>3975</v>
      </c>
      <c r="K64" s="7" t="s">
        <v>3976</v>
      </c>
      <c r="L64" s="7"/>
      <c r="M64" s="7" t="str">
        <f t="shared" si="15"/>
        <v>hp_300000;atk_385000;hit_500000;miss_20;cirt_0;cirtSub_-3500</v>
      </c>
      <c r="N64" s="7"/>
      <c r="O64" s="7"/>
      <c r="P64" s="7"/>
      <c r="Q64" s="7"/>
      <c r="R64" s="7"/>
    </row>
    <row r="65" spans="1:18" x14ac:dyDescent="0.15">
      <c r="A65" s="9" t="s">
        <v>151</v>
      </c>
      <c r="B65" s="6" t="s">
        <v>3967</v>
      </c>
      <c r="C65" s="7">
        <v>300000</v>
      </c>
      <c r="D65" s="7" t="str">
        <f t="shared" ref="D65:D96" si="24">B65&amp;"_"&amp;C65</f>
        <v>hp_300000</v>
      </c>
      <c r="E65" s="7" t="s">
        <v>3968</v>
      </c>
      <c r="F65" s="7">
        <v>385000</v>
      </c>
      <c r="G65" s="7" t="str">
        <f t="shared" si="23"/>
        <v>atk_385000</v>
      </c>
      <c r="H65" s="10" t="s">
        <v>3973</v>
      </c>
      <c r="I65" s="7" t="s">
        <v>3981</v>
      </c>
      <c r="J65" s="7" t="s">
        <v>3975</v>
      </c>
      <c r="K65" s="7" t="s">
        <v>3976</v>
      </c>
      <c r="L65" s="7"/>
      <c r="M65" s="7" t="str">
        <f t="shared" ref="M65:M96" si="25">D65&amp;";"&amp;G65&amp;";"&amp;H65&amp;";"&amp;I65&amp;";"&amp;J65&amp;";"&amp;K65</f>
        <v>hp_300000;atk_385000;hit_500000;miss_20;cirt_0;cirtSub_-3500</v>
      </c>
      <c r="N65" s="7"/>
      <c r="O65" s="7"/>
      <c r="P65" s="7"/>
      <c r="Q65" s="7"/>
      <c r="R65" s="7"/>
    </row>
    <row r="66" spans="1:18" x14ac:dyDescent="0.15">
      <c r="A66" s="9" t="s">
        <v>151</v>
      </c>
      <c r="B66" s="6" t="s">
        <v>3967</v>
      </c>
      <c r="C66" s="7">
        <v>300000</v>
      </c>
      <c r="D66" s="7" t="str">
        <f t="shared" si="24"/>
        <v>hp_300000</v>
      </c>
      <c r="E66" s="7" t="s">
        <v>3968</v>
      </c>
      <c r="F66" s="7">
        <v>385000</v>
      </c>
      <c r="G66" s="7" t="str">
        <f t="shared" si="23"/>
        <v>atk_385000</v>
      </c>
      <c r="H66" s="10" t="s">
        <v>3973</v>
      </c>
      <c r="I66" s="7" t="s">
        <v>3981</v>
      </c>
      <c r="J66" s="7" t="s">
        <v>3975</v>
      </c>
      <c r="K66" s="7" t="s">
        <v>3976</v>
      </c>
      <c r="L66" s="7"/>
      <c r="M66" s="7" t="str">
        <f t="shared" si="25"/>
        <v>hp_300000;atk_385000;hit_500000;miss_20;cirt_0;cirtSub_-3500</v>
      </c>
      <c r="N66" s="7"/>
      <c r="O66" s="7"/>
      <c r="P66" s="7"/>
      <c r="Q66" s="7"/>
      <c r="R66" s="7"/>
    </row>
    <row r="67" spans="1:18" x14ac:dyDescent="0.15">
      <c r="A67" s="9" t="s">
        <v>150</v>
      </c>
      <c r="B67" s="6" t="s">
        <v>3967</v>
      </c>
      <c r="C67" s="7">
        <v>330000</v>
      </c>
      <c r="D67" s="7" t="str">
        <f t="shared" si="24"/>
        <v>hp_330000</v>
      </c>
      <c r="E67" s="7" t="s">
        <v>3968</v>
      </c>
      <c r="F67" s="7">
        <v>410000</v>
      </c>
      <c r="G67" s="7" t="str">
        <f t="shared" si="23"/>
        <v>atk_410000</v>
      </c>
      <c r="H67" s="10" t="s">
        <v>3973</v>
      </c>
      <c r="I67" s="7" t="s">
        <v>3982</v>
      </c>
      <c r="J67" s="7" t="s">
        <v>3975</v>
      </c>
      <c r="K67" s="7" t="s">
        <v>3976</v>
      </c>
      <c r="L67" s="7"/>
      <c r="M67" s="7" t="str">
        <f t="shared" si="25"/>
        <v>hp_330000;atk_410000;hit_500000;miss_25;cirt_0;cirtSub_-3500</v>
      </c>
      <c r="N67" s="7"/>
      <c r="O67" s="7"/>
      <c r="P67" s="7"/>
      <c r="Q67" s="7"/>
      <c r="R67" s="7"/>
    </row>
    <row r="68" spans="1:18" x14ac:dyDescent="0.15">
      <c r="A68" s="5" t="s">
        <v>150</v>
      </c>
      <c r="B68" s="11" t="s">
        <v>3967</v>
      </c>
      <c r="C68" s="12">
        <v>330000</v>
      </c>
      <c r="D68" s="12" t="str">
        <f t="shared" si="24"/>
        <v>hp_330000</v>
      </c>
      <c r="E68" s="12" t="s">
        <v>3968</v>
      </c>
      <c r="F68" s="12">
        <v>410000</v>
      </c>
      <c r="G68" s="12" t="str">
        <f t="shared" si="23"/>
        <v>atk_410000</v>
      </c>
      <c r="H68" s="13" t="s">
        <v>3973</v>
      </c>
      <c r="I68" s="12" t="s">
        <v>3982</v>
      </c>
      <c r="J68" s="12" t="s">
        <v>3975</v>
      </c>
      <c r="K68" s="12" t="s">
        <v>3976</v>
      </c>
      <c r="L68" s="12"/>
      <c r="M68" s="12" t="str">
        <f t="shared" si="25"/>
        <v>hp_330000;atk_410000;hit_500000;miss_25;cirt_0;cirtSub_-3500</v>
      </c>
      <c r="N68" s="12"/>
      <c r="O68" s="12"/>
      <c r="P68" s="12"/>
      <c r="Q68" s="12"/>
      <c r="R68" s="12"/>
    </row>
    <row r="69" spans="1:18" x14ac:dyDescent="0.15">
      <c r="A69" s="9" t="s">
        <v>150</v>
      </c>
      <c r="B69" s="6" t="s">
        <v>3967</v>
      </c>
      <c r="C69" s="7">
        <v>330000</v>
      </c>
      <c r="D69" s="7" t="str">
        <f t="shared" si="24"/>
        <v>hp_330000</v>
      </c>
      <c r="E69" s="7" t="s">
        <v>3968</v>
      </c>
      <c r="F69" s="7">
        <v>410000</v>
      </c>
      <c r="G69" s="7" t="str">
        <f t="shared" si="23"/>
        <v>atk_410000</v>
      </c>
      <c r="H69" s="10" t="s">
        <v>3973</v>
      </c>
      <c r="I69" s="7" t="s">
        <v>3982</v>
      </c>
      <c r="J69" s="7" t="s">
        <v>3975</v>
      </c>
      <c r="K69" s="7" t="s">
        <v>3976</v>
      </c>
      <c r="L69" s="7"/>
      <c r="M69" s="7" t="str">
        <f t="shared" si="25"/>
        <v>hp_330000;atk_410000;hit_500000;miss_25;cirt_0;cirtSub_-3500</v>
      </c>
      <c r="N69" s="7"/>
      <c r="O69" s="7"/>
      <c r="P69" s="7"/>
      <c r="Q69" s="7"/>
      <c r="R69" s="7"/>
    </row>
    <row r="70" spans="1:18" x14ac:dyDescent="0.15">
      <c r="A70" s="9" t="s">
        <v>149</v>
      </c>
      <c r="B70" s="6" t="s">
        <v>3967</v>
      </c>
      <c r="C70" s="7">
        <f t="shared" ref="C70:C90" si="26">C67+35000</f>
        <v>365000</v>
      </c>
      <c r="D70" s="7" t="str">
        <f t="shared" si="24"/>
        <v>hp_365000</v>
      </c>
      <c r="E70" s="7" t="s">
        <v>3968</v>
      </c>
      <c r="F70" s="7">
        <f t="shared" ref="F70:F90" si="27">F67+30000</f>
        <v>440000</v>
      </c>
      <c r="G70" s="7" t="str">
        <f t="shared" si="23"/>
        <v>atk_440000</v>
      </c>
      <c r="H70" s="10" t="s">
        <v>3973</v>
      </c>
      <c r="I70" s="7" t="s">
        <v>3983</v>
      </c>
      <c r="J70" s="7" t="s">
        <v>3975</v>
      </c>
      <c r="K70" s="7" t="s">
        <v>3976</v>
      </c>
      <c r="L70" s="7"/>
      <c r="M70" s="7" t="str">
        <f t="shared" si="25"/>
        <v>hp_365000;atk_440000;hit_500000;miss_30;cirt_0;cirtSub_-3500</v>
      </c>
      <c r="N70" s="7"/>
      <c r="O70" s="7"/>
      <c r="P70" s="7"/>
      <c r="Q70" s="7"/>
      <c r="R70" s="7"/>
    </row>
    <row r="71" spans="1:18" x14ac:dyDescent="0.15">
      <c r="A71" s="9" t="s">
        <v>149</v>
      </c>
      <c r="B71" s="6" t="s">
        <v>3967</v>
      </c>
      <c r="C71" s="7">
        <f t="shared" si="26"/>
        <v>365000</v>
      </c>
      <c r="D71" s="7" t="str">
        <f t="shared" si="24"/>
        <v>hp_365000</v>
      </c>
      <c r="E71" s="7" t="s">
        <v>3968</v>
      </c>
      <c r="F71" s="7">
        <f t="shared" si="27"/>
        <v>440000</v>
      </c>
      <c r="G71" s="7" t="str">
        <f t="shared" si="23"/>
        <v>atk_440000</v>
      </c>
      <c r="H71" s="10" t="s">
        <v>3973</v>
      </c>
      <c r="I71" s="7" t="s">
        <v>3983</v>
      </c>
      <c r="J71" s="7" t="s">
        <v>3975</v>
      </c>
      <c r="K71" s="7" t="s">
        <v>3976</v>
      </c>
      <c r="L71" s="7"/>
      <c r="M71" s="7" t="str">
        <f t="shared" si="25"/>
        <v>hp_365000;atk_440000;hit_500000;miss_30;cirt_0;cirtSub_-3500</v>
      </c>
      <c r="N71" s="7"/>
      <c r="O71" s="7"/>
      <c r="P71" s="7"/>
      <c r="Q71" s="7"/>
      <c r="R71" s="7"/>
    </row>
    <row r="72" spans="1:18" x14ac:dyDescent="0.15">
      <c r="A72" s="9" t="s">
        <v>149</v>
      </c>
      <c r="B72" s="6" t="s">
        <v>3967</v>
      </c>
      <c r="C72" s="7">
        <f t="shared" si="26"/>
        <v>365000</v>
      </c>
      <c r="D72" s="7" t="str">
        <f t="shared" si="24"/>
        <v>hp_365000</v>
      </c>
      <c r="E72" s="7" t="s">
        <v>3968</v>
      </c>
      <c r="F72" s="7">
        <f t="shared" si="27"/>
        <v>440000</v>
      </c>
      <c r="G72" s="7" t="str">
        <f t="shared" si="23"/>
        <v>atk_440000</v>
      </c>
      <c r="H72" s="10" t="s">
        <v>3973</v>
      </c>
      <c r="I72" s="7" t="s">
        <v>3983</v>
      </c>
      <c r="J72" s="7" t="s">
        <v>3975</v>
      </c>
      <c r="K72" s="7" t="s">
        <v>3976</v>
      </c>
      <c r="L72" s="7"/>
      <c r="M72" s="7" t="str">
        <f t="shared" si="25"/>
        <v>hp_365000;atk_440000;hit_500000;miss_30;cirt_0;cirtSub_-3500</v>
      </c>
      <c r="N72" s="7"/>
      <c r="O72" s="7"/>
      <c r="P72" s="7"/>
      <c r="Q72" s="7"/>
      <c r="R72" s="7"/>
    </row>
    <row r="73" spans="1:18" x14ac:dyDescent="0.15">
      <c r="A73" s="9" t="s">
        <v>148</v>
      </c>
      <c r="B73" s="6" t="s">
        <v>3967</v>
      </c>
      <c r="C73" s="7">
        <f t="shared" si="26"/>
        <v>400000</v>
      </c>
      <c r="D73" s="7" t="str">
        <f t="shared" si="24"/>
        <v>hp_400000</v>
      </c>
      <c r="E73" s="7" t="s">
        <v>3968</v>
      </c>
      <c r="F73" s="7">
        <f t="shared" si="27"/>
        <v>470000</v>
      </c>
      <c r="G73" s="7" t="str">
        <f t="shared" si="23"/>
        <v>atk_470000</v>
      </c>
      <c r="H73" s="10" t="s">
        <v>3973</v>
      </c>
      <c r="I73" s="7" t="s">
        <v>3984</v>
      </c>
      <c r="J73" s="7" t="s">
        <v>3975</v>
      </c>
      <c r="K73" s="7" t="s">
        <v>3976</v>
      </c>
      <c r="L73" s="7"/>
      <c r="M73" s="7" t="str">
        <f t="shared" si="25"/>
        <v>hp_400000;atk_470000;hit_500000;miss_35;cirt_0;cirtSub_-3500</v>
      </c>
      <c r="N73" s="7"/>
      <c r="O73" s="7"/>
      <c r="P73" s="7"/>
      <c r="Q73" s="7"/>
      <c r="R73" s="7"/>
    </row>
    <row r="74" spans="1:18" x14ac:dyDescent="0.15">
      <c r="A74" s="9" t="s">
        <v>148</v>
      </c>
      <c r="B74" s="6" t="s">
        <v>3967</v>
      </c>
      <c r="C74" s="7">
        <f t="shared" si="26"/>
        <v>400000</v>
      </c>
      <c r="D74" s="7" t="str">
        <f t="shared" si="24"/>
        <v>hp_400000</v>
      </c>
      <c r="E74" s="7" t="s">
        <v>3968</v>
      </c>
      <c r="F74" s="7">
        <f t="shared" si="27"/>
        <v>470000</v>
      </c>
      <c r="G74" s="7" t="str">
        <f t="shared" si="23"/>
        <v>atk_470000</v>
      </c>
      <c r="H74" s="10" t="s">
        <v>3973</v>
      </c>
      <c r="I74" s="7" t="s">
        <v>3984</v>
      </c>
      <c r="J74" s="7" t="s">
        <v>3975</v>
      </c>
      <c r="K74" s="7" t="s">
        <v>3976</v>
      </c>
      <c r="L74" s="7"/>
      <c r="M74" s="7" t="str">
        <f t="shared" si="25"/>
        <v>hp_400000;atk_470000;hit_500000;miss_35;cirt_0;cirtSub_-3500</v>
      </c>
      <c r="N74" s="7"/>
      <c r="O74" s="7"/>
      <c r="P74" s="7"/>
      <c r="Q74" s="7"/>
      <c r="R74" s="7"/>
    </row>
    <row r="75" spans="1:18" x14ac:dyDescent="0.15">
      <c r="A75" s="9" t="s">
        <v>148</v>
      </c>
      <c r="B75" s="6" t="s">
        <v>3967</v>
      </c>
      <c r="C75" s="7">
        <f t="shared" si="26"/>
        <v>400000</v>
      </c>
      <c r="D75" s="7" t="str">
        <f t="shared" si="24"/>
        <v>hp_400000</v>
      </c>
      <c r="E75" s="7" t="s">
        <v>3968</v>
      </c>
      <c r="F75" s="7">
        <f t="shared" si="27"/>
        <v>470000</v>
      </c>
      <c r="G75" s="7" t="str">
        <f t="shared" si="23"/>
        <v>atk_470000</v>
      </c>
      <c r="H75" s="10" t="s">
        <v>3973</v>
      </c>
      <c r="I75" s="7" t="s">
        <v>3984</v>
      </c>
      <c r="J75" s="7" t="s">
        <v>3975</v>
      </c>
      <c r="K75" s="7" t="s">
        <v>3976</v>
      </c>
      <c r="L75" s="7"/>
      <c r="M75" s="7" t="str">
        <f t="shared" si="25"/>
        <v>hp_400000;atk_470000;hit_500000;miss_35;cirt_0;cirtSub_-3500</v>
      </c>
      <c r="N75" s="7"/>
      <c r="O75" s="7"/>
      <c r="P75" s="7"/>
      <c r="Q75" s="7"/>
      <c r="R75" s="7"/>
    </row>
    <row r="76" spans="1:18" x14ac:dyDescent="0.15">
      <c r="A76" s="9" t="s">
        <v>147</v>
      </c>
      <c r="B76" s="6" t="s">
        <v>3967</v>
      </c>
      <c r="C76" s="7">
        <f t="shared" si="26"/>
        <v>435000</v>
      </c>
      <c r="D76" s="7" t="str">
        <f t="shared" si="24"/>
        <v>hp_435000</v>
      </c>
      <c r="E76" s="7" t="s">
        <v>3968</v>
      </c>
      <c r="F76" s="7">
        <f t="shared" si="27"/>
        <v>500000</v>
      </c>
      <c r="G76" s="7" t="str">
        <f t="shared" si="23"/>
        <v>atk_500000</v>
      </c>
      <c r="H76" s="10" t="s">
        <v>3973</v>
      </c>
      <c r="I76" s="7" t="s">
        <v>3985</v>
      </c>
      <c r="J76" s="7" t="s">
        <v>3975</v>
      </c>
      <c r="K76" s="7" t="s">
        <v>3976</v>
      </c>
      <c r="L76" s="7"/>
      <c r="M76" s="7" t="str">
        <f t="shared" si="25"/>
        <v>hp_435000;atk_500000;hit_500000;miss_40;cirt_0;cirtSub_-3500</v>
      </c>
      <c r="N76" s="7"/>
      <c r="O76" s="7"/>
      <c r="P76" s="7"/>
      <c r="Q76" s="7"/>
      <c r="R76" s="7"/>
    </row>
    <row r="77" spans="1:18" x14ac:dyDescent="0.15">
      <c r="A77" s="9" t="s">
        <v>147</v>
      </c>
      <c r="B77" s="6" t="s">
        <v>3967</v>
      </c>
      <c r="C77" s="7">
        <f t="shared" si="26"/>
        <v>435000</v>
      </c>
      <c r="D77" s="7" t="str">
        <f t="shared" si="24"/>
        <v>hp_435000</v>
      </c>
      <c r="E77" s="7" t="s">
        <v>3968</v>
      </c>
      <c r="F77" s="7">
        <f t="shared" si="27"/>
        <v>500000</v>
      </c>
      <c r="G77" s="7" t="str">
        <f t="shared" si="23"/>
        <v>atk_500000</v>
      </c>
      <c r="H77" s="10" t="s">
        <v>3973</v>
      </c>
      <c r="I77" s="7" t="s">
        <v>3985</v>
      </c>
      <c r="J77" s="7" t="s">
        <v>3975</v>
      </c>
      <c r="K77" s="7" t="s">
        <v>3976</v>
      </c>
      <c r="L77" s="7"/>
      <c r="M77" s="7" t="str">
        <f t="shared" si="25"/>
        <v>hp_435000;atk_500000;hit_500000;miss_40;cirt_0;cirtSub_-3500</v>
      </c>
      <c r="N77" s="7"/>
      <c r="O77" s="7"/>
      <c r="P77" s="7"/>
      <c r="Q77" s="7"/>
      <c r="R77" s="7"/>
    </row>
    <row r="78" spans="1:18" x14ac:dyDescent="0.15">
      <c r="A78" s="5" t="s">
        <v>147</v>
      </c>
      <c r="B78" s="11" t="s">
        <v>3967</v>
      </c>
      <c r="C78" s="12">
        <f t="shared" si="26"/>
        <v>435000</v>
      </c>
      <c r="D78" s="12" t="str">
        <f t="shared" si="24"/>
        <v>hp_435000</v>
      </c>
      <c r="E78" s="12" t="s">
        <v>3968</v>
      </c>
      <c r="F78" s="12">
        <f t="shared" si="27"/>
        <v>500000</v>
      </c>
      <c r="G78" s="12" t="str">
        <f t="shared" si="23"/>
        <v>atk_500000</v>
      </c>
      <c r="H78" s="13" t="s">
        <v>3973</v>
      </c>
      <c r="I78" s="12" t="s">
        <v>3985</v>
      </c>
      <c r="J78" s="12" t="s">
        <v>3975</v>
      </c>
      <c r="K78" s="12" t="s">
        <v>3976</v>
      </c>
      <c r="L78" s="12"/>
      <c r="M78" s="12" t="str">
        <f t="shared" si="25"/>
        <v>hp_435000;atk_500000;hit_500000;miss_40;cirt_0;cirtSub_-3500</v>
      </c>
      <c r="N78" s="12"/>
      <c r="O78" s="12"/>
      <c r="P78" s="12"/>
      <c r="Q78" s="12"/>
      <c r="R78" s="12"/>
    </row>
    <row r="79" spans="1:18" x14ac:dyDescent="0.15">
      <c r="A79" s="9" t="s">
        <v>146</v>
      </c>
      <c r="B79" s="6" t="s">
        <v>3967</v>
      </c>
      <c r="C79" s="7">
        <f t="shared" si="26"/>
        <v>470000</v>
      </c>
      <c r="D79" s="7" t="str">
        <f t="shared" si="24"/>
        <v>hp_470000</v>
      </c>
      <c r="E79" s="7" t="s">
        <v>3968</v>
      </c>
      <c r="F79" s="7">
        <f t="shared" si="27"/>
        <v>530000</v>
      </c>
      <c r="G79" s="7" t="str">
        <f t="shared" si="23"/>
        <v>atk_530000</v>
      </c>
      <c r="H79" s="10" t="s">
        <v>3973</v>
      </c>
      <c r="I79" s="7" t="s">
        <v>3986</v>
      </c>
      <c r="J79" s="7" t="s">
        <v>3975</v>
      </c>
      <c r="K79" s="7" t="s">
        <v>3976</v>
      </c>
      <c r="L79" s="7"/>
      <c r="M79" s="7" t="str">
        <f t="shared" si="25"/>
        <v>hp_470000;atk_530000;hit_500000;miss_45;cirt_0;cirtSub_-3500</v>
      </c>
      <c r="N79" s="7"/>
      <c r="O79" s="7"/>
      <c r="P79" s="7"/>
      <c r="Q79" s="7"/>
      <c r="R79" s="7"/>
    </row>
    <row r="80" spans="1:18" x14ac:dyDescent="0.15">
      <c r="A80" s="9" t="s">
        <v>146</v>
      </c>
      <c r="B80" s="6" t="s">
        <v>3967</v>
      </c>
      <c r="C80" s="7">
        <f t="shared" si="26"/>
        <v>470000</v>
      </c>
      <c r="D80" s="7" t="str">
        <f t="shared" si="24"/>
        <v>hp_470000</v>
      </c>
      <c r="E80" s="7" t="s">
        <v>3968</v>
      </c>
      <c r="F80" s="7">
        <f t="shared" si="27"/>
        <v>530000</v>
      </c>
      <c r="G80" s="7" t="str">
        <f t="shared" si="23"/>
        <v>atk_530000</v>
      </c>
      <c r="H80" s="10" t="s">
        <v>3973</v>
      </c>
      <c r="I80" s="7" t="s">
        <v>3986</v>
      </c>
      <c r="J80" s="7" t="s">
        <v>3975</v>
      </c>
      <c r="K80" s="7" t="s">
        <v>3976</v>
      </c>
      <c r="L80" s="7"/>
      <c r="M80" s="7" t="str">
        <f t="shared" si="25"/>
        <v>hp_470000;atk_530000;hit_500000;miss_45;cirt_0;cirtSub_-3500</v>
      </c>
      <c r="N80" s="7"/>
      <c r="O80" s="7"/>
      <c r="P80" s="7"/>
      <c r="Q80" s="7"/>
      <c r="R80" s="7"/>
    </row>
    <row r="81" spans="1:18" x14ac:dyDescent="0.15">
      <c r="A81" s="9" t="s">
        <v>146</v>
      </c>
      <c r="B81" s="6" t="s">
        <v>3967</v>
      </c>
      <c r="C81" s="7">
        <f t="shared" si="26"/>
        <v>470000</v>
      </c>
      <c r="D81" s="7" t="str">
        <f t="shared" si="24"/>
        <v>hp_470000</v>
      </c>
      <c r="E81" s="7" t="s">
        <v>3968</v>
      </c>
      <c r="F81" s="7">
        <f t="shared" si="27"/>
        <v>530000</v>
      </c>
      <c r="G81" s="7" t="str">
        <f t="shared" si="23"/>
        <v>atk_530000</v>
      </c>
      <c r="H81" s="10" t="s">
        <v>3973</v>
      </c>
      <c r="I81" s="7" t="s">
        <v>3986</v>
      </c>
      <c r="J81" s="7" t="s">
        <v>3975</v>
      </c>
      <c r="K81" s="7" t="s">
        <v>3976</v>
      </c>
      <c r="L81" s="7"/>
      <c r="M81" s="7" t="str">
        <f t="shared" si="25"/>
        <v>hp_470000;atk_530000;hit_500000;miss_45;cirt_0;cirtSub_-3500</v>
      </c>
      <c r="N81" s="7"/>
      <c r="O81" s="7"/>
      <c r="P81" s="7"/>
      <c r="Q81" s="7"/>
      <c r="R81" s="7"/>
    </row>
    <row r="82" spans="1:18" x14ac:dyDescent="0.15">
      <c r="A82" s="9" t="s">
        <v>145</v>
      </c>
      <c r="B82" s="6" t="s">
        <v>3967</v>
      </c>
      <c r="C82" s="7">
        <f t="shared" si="26"/>
        <v>505000</v>
      </c>
      <c r="D82" s="7" t="str">
        <f t="shared" si="24"/>
        <v>hp_505000</v>
      </c>
      <c r="E82" s="7" t="s">
        <v>3968</v>
      </c>
      <c r="F82" s="7">
        <f t="shared" si="27"/>
        <v>560000</v>
      </c>
      <c r="G82" s="7" t="str">
        <f t="shared" si="23"/>
        <v>atk_560000</v>
      </c>
      <c r="H82" s="10" t="s">
        <v>3973</v>
      </c>
      <c r="I82" s="7" t="s">
        <v>3987</v>
      </c>
      <c r="J82" s="7" t="s">
        <v>3975</v>
      </c>
      <c r="K82" s="7" t="s">
        <v>3976</v>
      </c>
      <c r="L82" s="7"/>
      <c r="M82" s="7" t="str">
        <f t="shared" si="25"/>
        <v>hp_505000;atk_560000;hit_500000;miss_50;cirt_0;cirtSub_-3500</v>
      </c>
      <c r="N82" s="7"/>
      <c r="O82" s="7"/>
      <c r="P82" s="7"/>
      <c r="Q82" s="7"/>
      <c r="R82" s="7"/>
    </row>
    <row r="83" spans="1:18" x14ac:dyDescent="0.15">
      <c r="A83" s="9" t="s">
        <v>145</v>
      </c>
      <c r="B83" s="6" t="s">
        <v>3967</v>
      </c>
      <c r="C83" s="7">
        <f t="shared" si="26"/>
        <v>505000</v>
      </c>
      <c r="D83" s="7" t="str">
        <f t="shared" si="24"/>
        <v>hp_505000</v>
      </c>
      <c r="E83" s="7" t="s">
        <v>3968</v>
      </c>
      <c r="F83" s="7">
        <f t="shared" si="27"/>
        <v>560000</v>
      </c>
      <c r="G83" s="7" t="str">
        <f t="shared" si="23"/>
        <v>atk_560000</v>
      </c>
      <c r="H83" s="10" t="s">
        <v>3973</v>
      </c>
      <c r="I83" s="7" t="s">
        <v>3987</v>
      </c>
      <c r="J83" s="7" t="s">
        <v>3975</v>
      </c>
      <c r="K83" s="7" t="s">
        <v>3976</v>
      </c>
      <c r="L83" s="7"/>
      <c r="M83" s="7" t="str">
        <f t="shared" si="25"/>
        <v>hp_505000;atk_560000;hit_500000;miss_50;cirt_0;cirtSub_-3500</v>
      </c>
      <c r="N83" s="7"/>
      <c r="O83" s="7"/>
      <c r="P83" s="7"/>
      <c r="Q83" s="7"/>
      <c r="R83" s="7"/>
    </row>
    <row r="84" spans="1:18" x14ac:dyDescent="0.15">
      <c r="A84" s="9" t="s">
        <v>145</v>
      </c>
      <c r="B84" s="6" t="s">
        <v>3967</v>
      </c>
      <c r="C84" s="7">
        <f t="shared" si="26"/>
        <v>505000</v>
      </c>
      <c r="D84" s="7" t="str">
        <f t="shared" si="24"/>
        <v>hp_505000</v>
      </c>
      <c r="E84" s="7" t="s">
        <v>3968</v>
      </c>
      <c r="F84" s="7">
        <f t="shared" si="27"/>
        <v>560000</v>
      </c>
      <c r="G84" s="7" t="str">
        <f t="shared" si="23"/>
        <v>atk_560000</v>
      </c>
      <c r="H84" s="10" t="s">
        <v>3973</v>
      </c>
      <c r="I84" s="7" t="s">
        <v>3987</v>
      </c>
      <c r="J84" s="7" t="s">
        <v>3975</v>
      </c>
      <c r="K84" s="7" t="s">
        <v>3976</v>
      </c>
      <c r="L84" s="7"/>
      <c r="M84" s="7" t="str">
        <f t="shared" si="25"/>
        <v>hp_505000;atk_560000;hit_500000;miss_50;cirt_0;cirtSub_-3500</v>
      </c>
      <c r="N84" s="7"/>
      <c r="O84" s="7"/>
      <c r="P84" s="7"/>
      <c r="Q84" s="7"/>
      <c r="R84" s="7"/>
    </row>
    <row r="85" spans="1:18" x14ac:dyDescent="0.15">
      <c r="A85" s="9" t="s">
        <v>144</v>
      </c>
      <c r="B85" s="6" t="s">
        <v>3967</v>
      </c>
      <c r="C85" s="7">
        <f t="shared" si="26"/>
        <v>540000</v>
      </c>
      <c r="D85" s="7" t="str">
        <f t="shared" si="24"/>
        <v>hp_540000</v>
      </c>
      <c r="E85" s="7" t="s">
        <v>3968</v>
      </c>
      <c r="F85" s="7">
        <f t="shared" si="27"/>
        <v>590000</v>
      </c>
      <c r="G85" s="7" t="str">
        <f t="shared" si="23"/>
        <v>atk_590000</v>
      </c>
      <c r="H85" s="10" t="s">
        <v>3973</v>
      </c>
      <c r="I85" s="7" t="s">
        <v>3988</v>
      </c>
      <c r="J85" s="7" t="s">
        <v>3975</v>
      </c>
      <c r="K85" s="7" t="s">
        <v>3976</v>
      </c>
      <c r="L85" s="7"/>
      <c r="M85" s="7" t="str">
        <f t="shared" si="25"/>
        <v>hp_540000;atk_590000;hit_500000;miss_55;cirt_0;cirtSub_-3500</v>
      </c>
      <c r="N85" s="7"/>
      <c r="O85" s="7"/>
      <c r="P85" s="7"/>
      <c r="Q85" s="7"/>
      <c r="R85" s="7"/>
    </row>
    <row r="86" spans="1:18" x14ac:dyDescent="0.15">
      <c r="A86" s="9" t="s">
        <v>144</v>
      </c>
      <c r="B86" s="6" t="s">
        <v>3967</v>
      </c>
      <c r="C86" s="7">
        <f t="shared" si="26"/>
        <v>540000</v>
      </c>
      <c r="D86" s="7" t="str">
        <f t="shared" si="24"/>
        <v>hp_540000</v>
      </c>
      <c r="E86" s="7" t="s">
        <v>3968</v>
      </c>
      <c r="F86" s="7">
        <f t="shared" si="27"/>
        <v>590000</v>
      </c>
      <c r="G86" s="7" t="str">
        <f t="shared" si="23"/>
        <v>atk_590000</v>
      </c>
      <c r="H86" s="10" t="s">
        <v>3973</v>
      </c>
      <c r="I86" s="7" t="s">
        <v>3988</v>
      </c>
      <c r="J86" s="7" t="s">
        <v>3975</v>
      </c>
      <c r="K86" s="7" t="s">
        <v>3976</v>
      </c>
      <c r="L86" s="7"/>
      <c r="M86" s="7" t="str">
        <f t="shared" si="25"/>
        <v>hp_540000;atk_590000;hit_500000;miss_55;cirt_0;cirtSub_-3500</v>
      </c>
      <c r="N86" s="7"/>
      <c r="O86" s="7"/>
      <c r="P86" s="7"/>
      <c r="Q86" s="7"/>
      <c r="R86" s="7"/>
    </row>
    <row r="87" spans="1:18" x14ac:dyDescent="0.15">
      <c r="A87" s="9" t="s">
        <v>144</v>
      </c>
      <c r="B87" s="6" t="s">
        <v>3967</v>
      </c>
      <c r="C87" s="7">
        <f t="shared" si="26"/>
        <v>540000</v>
      </c>
      <c r="D87" s="7" t="str">
        <f t="shared" si="24"/>
        <v>hp_540000</v>
      </c>
      <c r="E87" s="7" t="s">
        <v>3968</v>
      </c>
      <c r="F87" s="7">
        <f t="shared" si="27"/>
        <v>590000</v>
      </c>
      <c r="G87" s="7" t="str">
        <f t="shared" si="23"/>
        <v>atk_590000</v>
      </c>
      <c r="H87" s="10" t="s">
        <v>3973</v>
      </c>
      <c r="I87" s="7" t="s">
        <v>3988</v>
      </c>
      <c r="J87" s="7" t="s">
        <v>3975</v>
      </c>
      <c r="K87" s="7" t="s">
        <v>3976</v>
      </c>
      <c r="L87" s="7"/>
      <c r="M87" s="7" t="str">
        <f t="shared" si="25"/>
        <v>hp_540000;atk_590000;hit_500000;miss_55;cirt_0;cirtSub_-3500</v>
      </c>
      <c r="N87" s="7"/>
      <c r="O87" s="7"/>
      <c r="P87" s="7"/>
      <c r="Q87" s="7"/>
      <c r="R87" s="7"/>
    </row>
    <row r="88" spans="1:18" x14ac:dyDescent="0.15">
      <c r="A88" s="5" t="s">
        <v>143</v>
      </c>
      <c r="B88" s="11" t="s">
        <v>3967</v>
      </c>
      <c r="C88" s="12">
        <f t="shared" si="26"/>
        <v>575000</v>
      </c>
      <c r="D88" s="12" t="str">
        <f t="shared" si="24"/>
        <v>hp_575000</v>
      </c>
      <c r="E88" s="12" t="s">
        <v>3968</v>
      </c>
      <c r="F88" s="12">
        <f t="shared" si="27"/>
        <v>620000</v>
      </c>
      <c r="G88" s="12" t="str">
        <f t="shared" si="23"/>
        <v>atk_620000</v>
      </c>
      <c r="H88" s="13" t="s">
        <v>3973</v>
      </c>
      <c r="I88" s="12" t="s">
        <v>3989</v>
      </c>
      <c r="J88" s="12" t="s">
        <v>3975</v>
      </c>
      <c r="K88" s="12" t="s">
        <v>3976</v>
      </c>
      <c r="L88" s="12"/>
      <c r="M88" s="12" t="str">
        <f t="shared" si="25"/>
        <v>hp_575000;atk_620000;hit_500000;miss_60;cirt_0;cirtSub_-3500</v>
      </c>
      <c r="N88" s="12"/>
      <c r="O88" s="12"/>
      <c r="P88" s="12"/>
      <c r="Q88" s="12"/>
      <c r="R88" s="12"/>
    </row>
    <row r="89" spans="1:18" x14ac:dyDescent="0.15">
      <c r="A89" s="9" t="s">
        <v>143</v>
      </c>
      <c r="B89" s="6" t="s">
        <v>3967</v>
      </c>
      <c r="C89" s="7">
        <f t="shared" si="26"/>
        <v>575000</v>
      </c>
      <c r="D89" s="7" t="str">
        <f t="shared" si="24"/>
        <v>hp_575000</v>
      </c>
      <c r="E89" s="7" t="s">
        <v>3968</v>
      </c>
      <c r="F89" s="7">
        <f t="shared" si="27"/>
        <v>620000</v>
      </c>
      <c r="G89" s="7" t="str">
        <f t="shared" si="23"/>
        <v>atk_620000</v>
      </c>
      <c r="H89" s="10" t="s">
        <v>3973</v>
      </c>
      <c r="I89" s="7" t="s">
        <v>3989</v>
      </c>
      <c r="J89" s="7" t="s">
        <v>3975</v>
      </c>
      <c r="K89" s="7" t="s">
        <v>3976</v>
      </c>
      <c r="L89" s="7"/>
      <c r="M89" s="7" t="str">
        <f t="shared" si="25"/>
        <v>hp_575000;atk_620000;hit_500000;miss_60;cirt_0;cirtSub_-3500</v>
      </c>
      <c r="N89" s="7"/>
      <c r="O89" s="7"/>
      <c r="P89" s="7"/>
      <c r="Q89" s="7"/>
      <c r="R89" s="7"/>
    </row>
    <row r="90" spans="1:18" x14ac:dyDescent="0.15">
      <c r="A90" s="9" t="s">
        <v>143</v>
      </c>
      <c r="B90" s="6" t="s">
        <v>3967</v>
      </c>
      <c r="C90" s="7">
        <f t="shared" si="26"/>
        <v>575000</v>
      </c>
      <c r="D90" s="7" t="str">
        <f t="shared" si="24"/>
        <v>hp_575000</v>
      </c>
      <c r="E90" s="7" t="s">
        <v>3968</v>
      </c>
      <c r="F90" s="7">
        <f t="shared" si="27"/>
        <v>620000</v>
      </c>
      <c r="G90" s="7" t="str">
        <f t="shared" si="23"/>
        <v>atk_620000</v>
      </c>
      <c r="H90" s="10" t="s">
        <v>3973</v>
      </c>
      <c r="I90" s="7" t="s">
        <v>3989</v>
      </c>
      <c r="J90" s="7" t="s">
        <v>3975</v>
      </c>
      <c r="K90" s="7" t="s">
        <v>3976</v>
      </c>
      <c r="L90" s="7"/>
      <c r="M90" s="7" t="str">
        <f t="shared" si="25"/>
        <v>hp_575000;atk_620000;hit_500000;miss_60;cirt_0;cirtSub_-3500</v>
      </c>
      <c r="N90" s="7"/>
      <c r="O90" s="7"/>
      <c r="P90" s="7"/>
      <c r="Q90" s="7"/>
      <c r="R90" s="7"/>
    </row>
    <row r="91" spans="1:18" x14ac:dyDescent="0.15">
      <c r="A91" s="9" t="s">
        <v>142</v>
      </c>
      <c r="B91" s="6" t="s">
        <v>3967</v>
      </c>
      <c r="C91" s="7">
        <v>505000</v>
      </c>
      <c r="D91" s="7" t="str">
        <f t="shared" si="24"/>
        <v>hp_505000</v>
      </c>
      <c r="E91" s="7" t="s">
        <v>3968</v>
      </c>
      <c r="F91" s="7">
        <v>560000</v>
      </c>
      <c r="G91" s="7" t="str">
        <f t="shared" si="23"/>
        <v>atk_560000</v>
      </c>
      <c r="H91" s="10" t="s">
        <v>3973</v>
      </c>
      <c r="I91" s="7" t="s">
        <v>4017</v>
      </c>
      <c r="J91" s="7" t="s">
        <v>3975</v>
      </c>
      <c r="K91" s="7" t="s">
        <v>3976</v>
      </c>
      <c r="L91" s="7"/>
      <c r="M91" s="7" t="str">
        <f t="shared" si="25"/>
        <v>hp_505000;atk_560000;hit_500000;miss_15;cirt_0;cirtSub_-3500</v>
      </c>
      <c r="N91" s="7"/>
      <c r="O91" s="7"/>
      <c r="P91" s="7"/>
      <c r="Q91" s="7"/>
      <c r="R91" s="7"/>
    </row>
    <row r="92" spans="1:18" x14ac:dyDescent="0.15">
      <c r="A92" s="9" t="s">
        <v>142</v>
      </c>
      <c r="B92" s="6" t="s">
        <v>3967</v>
      </c>
      <c r="C92" s="7">
        <v>505000</v>
      </c>
      <c r="D92" s="7" t="str">
        <f t="shared" si="24"/>
        <v>hp_505000</v>
      </c>
      <c r="E92" s="7" t="s">
        <v>3968</v>
      </c>
      <c r="F92" s="7">
        <v>560000</v>
      </c>
      <c r="G92" s="7" t="str">
        <f t="shared" si="23"/>
        <v>atk_560000</v>
      </c>
      <c r="H92" s="10" t="s">
        <v>3973</v>
      </c>
      <c r="I92" s="7" t="s">
        <v>4017</v>
      </c>
      <c r="J92" s="7" t="s">
        <v>3975</v>
      </c>
      <c r="K92" s="7" t="s">
        <v>3976</v>
      </c>
      <c r="L92" s="7"/>
      <c r="M92" s="7" t="str">
        <f t="shared" si="25"/>
        <v>hp_505000;atk_560000;hit_500000;miss_15;cirt_0;cirtSub_-3500</v>
      </c>
      <c r="N92" s="7"/>
      <c r="O92" s="7"/>
      <c r="P92" s="7"/>
      <c r="Q92" s="7"/>
      <c r="R92" s="7"/>
    </row>
    <row r="93" spans="1:18" x14ac:dyDescent="0.15">
      <c r="A93" s="9" t="s">
        <v>142</v>
      </c>
      <c r="B93" s="6" t="s">
        <v>3967</v>
      </c>
      <c r="C93" s="7">
        <v>505000</v>
      </c>
      <c r="D93" s="7" t="str">
        <f t="shared" si="24"/>
        <v>hp_505000</v>
      </c>
      <c r="E93" s="7" t="s">
        <v>3968</v>
      </c>
      <c r="F93" s="7">
        <v>560000</v>
      </c>
      <c r="G93" s="7" t="str">
        <f t="shared" si="23"/>
        <v>atk_560000</v>
      </c>
      <c r="H93" s="10" t="s">
        <v>3973</v>
      </c>
      <c r="I93" s="7" t="s">
        <v>4017</v>
      </c>
      <c r="J93" s="7" t="s">
        <v>3975</v>
      </c>
      <c r="K93" s="7" t="s">
        <v>3976</v>
      </c>
      <c r="L93" s="7"/>
      <c r="M93" s="7" t="str">
        <f t="shared" si="25"/>
        <v>hp_505000;atk_560000;hit_500000;miss_15;cirt_0;cirtSub_-3500</v>
      </c>
      <c r="N93" s="7"/>
      <c r="O93" s="7"/>
      <c r="P93" s="7"/>
      <c r="Q93" s="7"/>
      <c r="R93" s="7"/>
    </row>
    <row r="94" spans="1:18" x14ac:dyDescent="0.15">
      <c r="A94" s="9" t="s">
        <v>141</v>
      </c>
      <c r="B94" s="6" t="s">
        <v>3967</v>
      </c>
      <c r="C94" s="7">
        <v>540000</v>
      </c>
      <c r="D94" s="7" t="str">
        <f t="shared" si="24"/>
        <v>hp_540000</v>
      </c>
      <c r="E94" s="7" t="s">
        <v>3968</v>
      </c>
      <c r="F94" s="7">
        <v>590000</v>
      </c>
      <c r="G94" s="7" t="str">
        <f t="shared" si="23"/>
        <v>atk_590000</v>
      </c>
      <c r="H94" s="10" t="s">
        <v>3973</v>
      </c>
      <c r="I94" s="7" t="s">
        <v>3981</v>
      </c>
      <c r="J94" s="7" t="s">
        <v>3975</v>
      </c>
      <c r="K94" s="7" t="s">
        <v>3976</v>
      </c>
      <c r="L94" s="7"/>
      <c r="M94" s="7" t="str">
        <f t="shared" si="25"/>
        <v>hp_540000;atk_590000;hit_500000;miss_20;cirt_0;cirtSub_-3500</v>
      </c>
      <c r="N94" s="7"/>
      <c r="O94" s="7"/>
      <c r="P94" s="7"/>
      <c r="Q94" s="7"/>
      <c r="R94" s="7"/>
    </row>
    <row r="95" spans="1:18" x14ac:dyDescent="0.15">
      <c r="A95" s="9" t="s">
        <v>141</v>
      </c>
      <c r="B95" s="6" t="s">
        <v>3967</v>
      </c>
      <c r="C95" s="7">
        <v>540000</v>
      </c>
      <c r="D95" s="7" t="str">
        <f t="shared" si="24"/>
        <v>hp_540000</v>
      </c>
      <c r="E95" s="7" t="s">
        <v>3968</v>
      </c>
      <c r="F95" s="7">
        <v>590000</v>
      </c>
      <c r="G95" s="7" t="str">
        <f t="shared" ref="G95:G126" si="28">E95&amp;"_"&amp;F95</f>
        <v>atk_590000</v>
      </c>
      <c r="H95" s="10" t="s">
        <v>3973</v>
      </c>
      <c r="I95" s="7" t="s">
        <v>3981</v>
      </c>
      <c r="J95" s="7" t="s">
        <v>3975</v>
      </c>
      <c r="K95" s="7" t="s">
        <v>3976</v>
      </c>
      <c r="L95" s="7"/>
      <c r="M95" s="7" t="str">
        <f t="shared" si="25"/>
        <v>hp_540000;atk_590000;hit_500000;miss_20;cirt_0;cirtSub_-3500</v>
      </c>
      <c r="N95" s="7"/>
      <c r="O95" s="7"/>
      <c r="P95" s="7"/>
      <c r="Q95" s="7"/>
      <c r="R95" s="7"/>
    </row>
    <row r="96" spans="1:18" x14ac:dyDescent="0.15">
      <c r="A96" s="9" t="s">
        <v>141</v>
      </c>
      <c r="B96" s="6" t="s">
        <v>3967</v>
      </c>
      <c r="C96" s="7">
        <v>540000</v>
      </c>
      <c r="D96" s="7" t="str">
        <f t="shared" si="24"/>
        <v>hp_540000</v>
      </c>
      <c r="E96" s="7" t="s">
        <v>3968</v>
      </c>
      <c r="F96" s="7">
        <v>590000</v>
      </c>
      <c r="G96" s="7" t="str">
        <f t="shared" si="28"/>
        <v>atk_590000</v>
      </c>
      <c r="H96" s="10" t="s">
        <v>3973</v>
      </c>
      <c r="I96" s="7" t="s">
        <v>3981</v>
      </c>
      <c r="J96" s="7" t="s">
        <v>3975</v>
      </c>
      <c r="K96" s="7" t="s">
        <v>3976</v>
      </c>
      <c r="L96" s="7"/>
      <c r="M96" s="7" t="str">
        <f t="shared" si="25"/>
        <v>hp_540000;atk_590000;hit_500000;miss_20;cirt_0;cirtSub_-3500</v>
      </c>
      <c r="N96" s="7"/>
      <c r="O96" s="7"/>
      <c r="P96" s="7"/>
      <c r="Q96" s="7"/>
      <c r="R96" s="7"/>
    </row>
    <row r="97" spans="1:18" x14ac:dyDescent="0.15">
      <c r="A97" s="9" t="s">
        <v>140</v>
      </c>
      <c r="B97" s="6" t="s">
        <v>3967</v>
      </c>
      <c r="C97" s="7">
        <v>575000</v>
      </c>
      <c r="D97" s="7" t="str">
        <f t="shared" ref="D97:D128" si="29">B97&amp;"_"&amp;C97</f>
        <v>hp_575000</v>
      </c>
      <c r="E97" s="7" t="s">
        <v>3968</v>
      </c>
      <c r="F97" s="7">
        <v>620000</v>
      </c>
      <c r="G97" s="7" t="str">
        <f t="shared" si="28"/>
        <v>atk_620000</v>
      </c>
      <c r="H97" s="10" t="s">
        <v>3973</v>
      </c>
      <c r="I97" s="7" t="s">
        <v>3982</v>
      </c>
      <c r="J97" s="7" t="s">
        <v>3975</v>
      </c>
      <c r="K97" s="7" t="s">
        <v>3976</v>
      </c>
      <c r="L97" s="7"/>
      <c r="M97" s="7" t="str">
        <f t="shared" ref="M97:M128" si="30">D97&amp;";"&amp;G97&amp;";"&amp;H97&amp;";"&amp;I97&amp;";"&amp;J97&amp;";"&amp;K97</f>
        <v>hp_575000;atk_620000;hit_500000;miss_25;cirt_0;cirtSub_-3500</v>
      </c>
      <c r="N97" s="7"/>
      <c r="O97" s="7"/>
      <c r="P97" s="7"/>
      <c r="Q97" s="7"/>
      <c r="R97" s="7"/>
    </row>
    <row r="98" spans="1:18" x14ac:dyDescent="0.15">
      <c r="A98" s="5" t="s">
        <v>140</v>
      </c>
      <c r="B98" s="11" t="s">
        <v>3967</v>
      </c>
      <c r="C98" s="12">
        <v>575000</v>
      </c>
      <c r="D98" s="12" t="str">
        <f t="shared" si="29"/>
        <v>hp_575000</v>
      </c>
      <c r="E98" s="12" t="s">
        <v>3968</v>
      </c>
      <c r="F98" s="12">
        <v>620000</v>
      </c>
      <c r="G98" s="12" t="str">
        <f t="shared" si="28"/>
        <v>atk_620000</v>
      </c>
      <c r="H98" s="13" t="s">
        <v>3973</v>
      </c>
      <c r="I98" s="12" t="s">
        <v>3982</v>
      </c>
      <c r="J98" s="12" t="s">
        <v>3975</v>
      </c>
      <c r="K98" s="12" t="s">
        <v>3976</v>
      </c>
      <c r="L98" s="12"/>
      <c r="M98" s="12" t="str">
        <f t="shared" si="30"/>
        <v>hp_575000;atk_620000;hit_500000;miss_25;cirt_0;cirtSub_-3500</v>
      </c>
      <c r="N98" s="12"/>
      <c r="O98" s="12"/>
      <c r="P98" s="12"/>
      <c r="Q98" s="12"/>
      <c r="R98" s="12"/>
    </row>
    <row r="99" spans="1:18" x14ac:dyDescent="0.15">
      <c r="A99" s="9" t="s">
        <v>140</v>
      </c>
      <c r="B99" s="6" t="s">
        <v>3967</v>
      </c>
      <c r="C99" s="7">
        <v>575000</v>
      </c>
      <c r="D99" s="7" t="str">
        <f t="shared" si="29"/>
        <v>hp_575000</v>
      </c>
      <c r="E99" s="7" t="s">
        <v>3968</v>
      </c>
      <c r="F99" s="7">
        <v>620000</v>
      </c>
      <c r="G99" s="7" t="str">
        <f t="shared" si="28"/>
        <v>atk_620000</v>
      </c>
      <c r="H99" s="10" t="s">
        <v>3973</v>
      </c>
      <c r="I99" s="7" t="s">
        <v>3982</v>
      </c>
      <c r="J99" s="7" t="s">
        <v>3975</v>
      </c>
      <c r="K99" s="7" t="s">
        <v>3976</v>
      </c>
      <c r="L99" s="7"/>
      <c r="M99" s="7" t="str">
        <f t="shared" si="30"/>
        <v>hp_575000;atk_620000;hit_500000;miss_25;cirt_0;cirtSub_-3500</v>
      </c>
      <c r="N99" s="7"/>
      <c r="O99" s="7"/>
      <c r="P99" s="7"/>
      <c r="Q99" s="7"/>
      <c r="R99" s="7"/>
    </row>
    <row r="100" spans="1:18" x14ac:dyDescent="0.15">
      <c r="A100" s="9" t="s">
        <v>139</v>
      </c>
      <c r="B100" s="6" t="s">
        <v>3967</v>
      </c>
      <c r="C100" s="7">
        <f t="shared" ref="C100:C120" si="31">C97+40000</f>
        <v>615000</v>
      </c>
      <c r="D100" s="7" t="str">
        <f t="shared" si="29"/>
        <v>hp_615000</v>
      </c>
      <c r="E100" s="7" t="s">
        <v>3968</v>
      </c>
      <c r="F100" s="7">
        <f t="shared" ref="F100:F120" si="32">F97+40000</f>
        <v>660000</v>
      </c>
      <c r="G100" s="7" t="str">
        <f t="shared" si="28"/>
        <v>atk_660000</v>
      </c>
      <c r="H100" s="10" t="s">
        <v>3973</v>
      </c>
      <c r="I100" s="7" t="s">
        <v>3983</v>
      </c>
      <c r="J100" s="7" t="s">
        <v>3975</v>
      </c>
      <c r="K100" s="7" t="s">
        <v>3976</v>
      </c>
      <c r="L100" s="7"/>
      <c r="M100" s="7" t="str">
        <f t="shared" si="30"/>
        <v>hp_615000;atk_660000;hit_500000;miss_30;cirt_0;cirtSub_-3500</v>
      </c>
      <c r="N100" s="7"/>
      <c r="O100" s="7"/>
      <c r="P100" s="7"/>
      <c r="Q100" s="7"/>
      <c r="R100" s="7"/>
    </row>
    <row r="101" spans="1:18" x14ac:dyDescent="0.15">
      <c r="A101" s="9" t="s">
        <v>139</v>
      </c>
      <c r="B101" s="6" t="s">
        <v>3967</v>
      </c>
      <c r="C101" s="7">
        <f t="shared" si="31"/>
        <v>615000</v>
      </c>
      <c r="D101" s="7" t="str">
        <f t="shared" si="29"/>
        <v>hp_615000</v>
      </c>
      <c r="E101" s="7" t="s">
        <v>3968</v>
      </c>
      <c r="F101" s="7">
        <f t="shared" si="32"/>
        <v>660000</v>
      </c>
      <c r="G101" s="7" t="str">
        <f t="shared" si="28"/>
        <v>atk_660000</v>
      </c>
      <c r="H101" s="10" t="s">
        <v>3973</v>
      </c>
      <c r="I101" s="7" t="s">
        <v>3983</v>
      </c>
      <c r="J101" s="7" t="s">
        <v>3975</v>
      </c>
      <c r="K101" s="7" t="s">
        <v>3976</v>
      </c>
      <c r="L101" s="7"/>
      <c r="M101" s="7" t="str">
        <f t="shared" si="30"/>
        <v>hp_615000;atk_660000;hit_500000;miss_30;cirt_0;cirtSub_-3500</v>
      </c>
      <c r="N101" s="7"/>
      <c r="O101" s="7"/>
      <c r="P101" s="7"/>
      <c r="Q101" s="7"/>
      <c r="R101" s="7"/>
    </row>
    <row r="102" spans="1:18" x14ac:dyDescent="0.15">
      <c r="A102" s="9" t="s">
        <v>139</v>
      </c>
      <c r="B102" s="6" t="s">
        <v>3967</v>
      </c>
      <c r="C102" s="7">
        <f t="shared" si="31"/>
        <v>615000</v>
      </c>
      <c r="D102" s="7" t="str">
        <f t="shared" si="29"/>
        <v>hp_615000</v>
      </c>
      <c r="E102" s="7" t="s">
        <v>3968</v>
      </c>
      <c r="F102" s="7">
        <f t="shared" si="32"/>
        <v>660000</v>
      </c>
      <c r="G102" s="7" t="str">
        <f t="shared" si="28"/>
        <v>atk_660000</v>
      </c>
      <c r="H102" s="10" t="s">
        <v>3973</v>
      </c>
      <c r="I102" s="7" t="s">
        <v>3983</v>
      </c>
      <c r="J102" s="7" t="s">
        <v>3975</v>
      </c>
      <c r="K102" s="7" t="s">
        <v>3976</v>
      </c>
      <c r="L102" s="7"/>
      <c r="M102" s="7" t="str">
        <f t="shared" si="30"/>
        <v>hp_615000;atk_660000;hit_500000;miss_30;cirt_0;cirtSub_-3500</v>
      </c>
      <c r="N102" s="7"/>
      <c r="O102" s="7"/>
      <c r="P102" s="7"/>
      <c r="Q102" s="7"/>
      <c r="R102" s="7"/>
    </row>
    <row r="103" spans="1:18" x14ac:dyDescent="0.15">
      <c r="A103" s="9" t="s">
        <v>138</v>
      </c>
      <c r="B103" s="6" t="s">
        <v>3967</v>
      </c>
      <c r="C103" s="7">
        <f t="shared" si="31"/>
        <v>655000</v>
      </c>
      <c r="D103" s="7" t="str">
        <f t="shared" si="29"/>
        <v>hp_655000</v>
      </c>
      <c r="E103" s="7" t="s">
        <v>3968</v>
      </c>
      <c r="F103" s="7">
        <f t="shared" si="32"/>
        <v>700000</v>
      </c>
      <c r="G103" s="7" t="str">
        <f t="shared" si="28"/>
        <v>atk_700000</v>
      </c>
      <c r="H103" s="10" t="s">
        <v>3973</v>
      </c>
      <c r="I103" s="7" t="s">
        <v>3984</v>
      </c>
      <c r="J103" s="7" t="s">
        <v>3975</v>
      </c>
      <c r="K103" s="7" t="s">
        <v>3976</v>
      </c>
      <c r="L103" s="7"/>
      <c r="M103" s="7" t="str">
        <f t="shared" si="30"/>
        <v>hp_655000;atk_700000;hit_500000;miss_35;cirt_0;cirtSub_-3500</v>
      </c>
      <c r="N103" s="7"/>
      <c r="O103" s="7"/>
      <c r="P103" s="7"/>
      <c r="Q103" s="7"/>
      <c r="R103" s="7"/>
    </row>
    <row r="104" spans="1:18" x14ac:dyDescent="0.15">
      <c r="A104" s="9" t="s">
        <v>138</v>
      </c>
      <c r="B104" s="6" t="s">
        <v>3967</v>
      </c>
      <c r="C104" s="7">
        <f t="shared" si="31"/>
        <v>655000</v>
      </c>
      <c r="D104" s="7" t="str">
        <f t="shared" si="29"/>
        <v>hp_655000</v>
      </c>
      <c r="E104" s="7" t="s">
        <v>3968</v>
      </c>
      <c r="F104" s="7">
        <f t="shared" si="32"/>
        <v>700000</v>
      </c>
      <c r="G104" s="7" t="str">
        <f t="shared" si="28"/>
        <v>atk_700000</v>
      </c>
      <c r="H104" s="10" t="s">
        <v>3973</v>
      </c>
      <c r="I104" s="7" t="s">
        <v>3984</v>
      </c>
      <c r="J104" s="7" t="s">
        <v>3975</v>
      </c>
      <c r="K104" s="7" t="s">
        <v>3976</v>
      </c>
      <c r="L104" s="7"/>
      <c r="M104" s="7" t="str">
        <f t="shared" si="30"/>
        <v>hp_655000;atk_700000;hit_500000;miss_35;cirt_0;cirtSub_-3500</v>
      </c>
      <c r="N104" s="7"/>
      <c r="O104" s="7"/>
      <c r="P104" s="7"/>
      <c r="Q104" s="7"/>
      <c r="R104" s="7"/>
    </row>
    <row r="105" spans="1:18" x14ac:dyDescent="0.15">
      <c r="A105" s="9" t="s">
        <v>138</v>
      </c>
      <c r="B105" s="6" t="s">
        <v>3967</v>
      </c>
      <c r="C105" s="7">
        <f t="shared" si="31"/>
        <v>655000</v>
      </c>
      <c r="D105" s="7" t="str">
        <f t="shared" si="29"/>
        <v>hp_655000</v>
      </c>
      <c r="E105" s="7" t="s">
        <v>3968</v>
      </c>
      <c r="F105" s="7">
        <f t="shared" si="32"/>
        <v>700000</v>
      </c>
      <c r="G105" s="7" t="str">
        <f t="shared" si="28"/>
        <v>atk_700000</v>
      </c>
      <c r="H105" s="10" t="s">
        <v>3973</v>
      </c>
      <c r="I105" s="7" t="s">
        <v>3984</v>
      </c>
      <c r="J105" s="7" t="s">
        <v>3975</v>
      </c>
      <c r="K105" s="7" t="s">
        <v>3976</v>
      </c>
      <c r="L105" s="7"/>
      <c r="M105" s="7" t="str">
        <f t="shared" si="30"/>
        <v>hp_655000;atk_700000;hit_500000;miss_35;cirt_0;cirtSub_-3500</v>
      </c>
      <c r="N105" s="7"/>
      <c r="O105" s="7"/>
      <c r="P105" s="7"/>
      <c r="Q105" s="7"/>
      <c r="R105" s="7"/>
    </row>
    <row r="106" spans="1:18" x14ac:dyDescent="0.15">
      <c r="A106" s="9" t="s">
        <v>137</v>
      </c>
      <c r="B106" s="6" t="s">
        <v>3967</v>
      </c>
      <c r="C106" s="7">
        <f t="shared" si="31"/>
        <v>695000</v>
      </c>
      <c r="D106" s="7" t="str">
        <f t="shared" si="29"/>
        <v>hp_695000</v>
      </c>
      <c r="E106" s="7" t="s">
        <v>3968</v>
      </c>
      <c r="F106" s="7">
        <f t="shared" si="32"/>
        <v>740000</v>
      </c>
      <c r="G106" s="7" t="str">
        <f t="shared" si="28"/>
        <v>atk_740000</v>
      </c>
      <c r="H106" s="10" t="s">
        <v>3973</v>
      </c>
      <c r="I106" s="7" t="s">
        <v>3985</v>
      </c>
      <c r="J106" s="7" t="s">
        <v>3975</v>
      </c>
      <c r="K106" s="7" t="s">
        <v>3976</v>
      </c>
      <c r="L106" s="7"/>
      <c r="M106" s="7" t="str">
        <f t="shared" si="30"/>
        <v>hp_695000;atk_740000;hit_500000;miss_40;cirt_0;cirtSub_-3500</v>
      </c>
      <c r="N106" s="7"/>
      <c r="O106" s="7"/>
      <c r="P106" s="7"/>
      <c r="Q106" s="7"/>
      <c r="R106" s="7"/>
    </row>
    <row r="107" spans="1:18" x14ac:dyDescent="0.15">
      <c r="A107" s="9" t="s">
        <v>137</v>
      </c>
      <c r="B107" s="6" t="s">
        <v>3967</v>
      </c>
      <c r="C107" s="7">
        <f t="shared" si="31"/>
        <v>695000</v>
      </c>
      <c r="D107" s="7" t="str">
        <f t="shared" si="29"/>
        <v>hp_695000</v>
      </c>
      <c r="E107" s="7" t="s">
        <v>3968</v>
      </c>
      <c r="F107" s="7">
        <f t="shared" si="32"/>
        <v>740000</v>
      </c>
      <c r="G107" s="7" t="str">
        <f t="shared" si="28"/>
        <v>atk_740000</v>
      </c>
      <c r="H107" s="10" t="s">
        <v>3973</v>
      </c>
      <c r="I107" s="7" t="s">
        <v>3985</v>
      </c>
      <c r="J107" s="7" t="s">
        <v>3975</v>
      </c>
      <c r="K107" s="7" t="s">
        <v>3976</v>
      </c>
      <c r="L107" s="7"/>
      <c r="M107" s="7" t="str">
        <f t="shared" si="30"/>
        <v>hp_695000;atk_740000;hit_500000;miss_40;cirt_0;cirtSub_-3500</v>
      </c>
      <c r="N107" s="7"/>
      <c r="O107" s="7"/>
      <c r="P107" s="7"/>
      <c r="Q107" s="7"/>
      <c r="R107" s="7"/>
    </row>
    <row r="108" spans="1:18" x14ac:dyDescent="0.15">
      <c r="A108" s="5" t="s">
        <v>137</v>
      </c>
      <c r="B108" s="11" t="s">
        <v>3967</v>
      </c>
      <c r="C108" s="12">
        <f t="shared" si="31"/>
        <v>695000</v>
      </c>
      <c r="D108" s="12" t="str">
        <f t="shared" si="29"/>
        <v>hp_695000</v>
      </c>
      <c r="E108" s="12" t="s">
        <v>3968</v>
      </c>
      <c r="F108" s="12">
        <f t="shared" si="32"/>
        <v>740000</v>
      </c>
      <c r="G108" s="12" t="str">
        <f t="shared" si="28"/>
        <v>atk_740000</v>
      </c>
      <c r="H108" s="13" t="s">
        <v>3973</v>
      </c>
      <c r="I108" s="12" t="s">
        <v>3985</v>
      </c>
      <c r="J108" s="12" t="s">
        <v>3975</v>
      </c>
      <c r="K108" s="12" t="s">
        <v>3976</v>
      </c>
      <c r="L108" s="12"/>
      <c r="M108" s="12" t="str">
        <f t="shared" si="30"/>
        <v>hp_695000;atk_740000;hit_500000;miss_40;cirt_0;cirtSub_-3500</v>
      </c>
      <c r="N108" s="12"/>
      <c r="O108" s="12"/>
      <c r="P108" s="12"/>
      <c r="Q108" s="12"/>
      <c r="R108" s="12"/>
    </row>
    <row r="109" spans="1:18" x14ac:dyDescent="0.15">
      <c r="A109" s="9" t="s">
        <v>136</v>
      </c>
      <c r="B109" s="6" t="s">
        <v>3967</v>
      </c>
      <c r="C109" s="7">
        <f t="shared" si="31"/>
        <v>735000</v>
      </c>
      <c r="D109" s="7" t="str">
        <f t="shared" si="29"/>
        <v>hp_735000</v>
      </c>
      <c r="E109" s="7" t="s">
        <v>3968</v>
      </c>
      <c r="F109" s="7">
        <f t="shared" si="32"/>
        <v>780000</v>
      </c>
      <c r="G109" s="7" t="str">
        <f t="shared" si="28"/>
        <v>atk_780000</v>
      </c>
      <c r="H109" s="10" t="s">
        <v>3973</v>
      </c>
      <c r="I109" s="7" t="s">
        <v>3986</v>
      </c>
      <c r="J109" s="7" t="s">
        <v>3975</v>
      </c>
      <c r="K109" s="7" t="s">
        <v>3976</v>
      </c>
      <c r="L109" s="7"/>
      <c r="M109" s="7" t="str">
        <f t="shared" si="30"/>
        <v>hp_735000;atk_780000;hit_500000;miss_45;cirt_0;cirtSub_-3500</v>
      </c>
      <c r="N109" s="7"/>
      <c r="O109" s="7"/>
      <c r="P109" s="7"/>
      <c r="Q109" s="7"/>
      <c r="R109" s="7"/>
    </row>
    <row r="110" spans="1:18" x14ac:dyDescent="0.15">
      <c r="A110" s="9" t="s">
        <v>136</v>
      </c>
      <c r="B110" s="6" t="s">
        <v>3967</v>
      </c>
      <c r="C110" s="7">
        <f t="shared" si="31"/>
        <v>735000</v>
      </c>
      <c r="D110" s="7" t="str">
        <f t="shared" si="29"/>
        <v>hp_735000</v>
      </c>
      <c r="E110" s="7" t="s">
        <v>3968</v>
      </c>
      <c r="F110" s="7">
        <f t="shared" si="32"/>
        <v>780000</v>
      </c>
      <c r="G110" s="7" t="str">
        <f t="shared" si="28"/>
        <v>atk_780000</v>
      </c>
      <c r="H110" s="10" t="s">
        <v>3973</v>
      </c>
      <c r="I110" s="7" t="s">
        <v>3986</v>
      </c>
      <c r="J110" s="7" t="s">
        <v>3975</v>
      </c>
      <c r="K110" s="7" t="s">
        <v>3976</v>
      </c>
      <c r="L110" s="7"/>
      <c r="M110" s="7" t="str">
        <f t="shared" si="30"/>
        <v>hp_735000;atk_780000;hit_500000;miss_45;cirt_0;cirtSub_-3500</v>
      </c>
      <c r="N110" s="7"/>
      <c r="O110" s="7"/>
      <c r="P110" s="7"/>
      <c r="Q110" s="7"/>
      <c r="R110" s="7"/>
    </row>
    <row r="111" spans="1:18" x14ac:dyDescent="0.15">
      <c r="A111" s="9" t="s">
        <v>136</v>
      </c>
      <c r="B111" s="6" t="s">
        <v>3967</v>
      </c>
      <c r="C111" s="7">
        <f t="shared" si="31"/>
        <v>735000</v>
      </c>
      <c r="D111" s="7" t="str">
        <f t="shared" si="29"/>
        <v>hp_735000</v>
      </c>
      <c r="E111" s="7" t="s">
        <v>3968</v>
      </c>
      <c r="F111" s="7">
        <f t="shared" si="32"/>
        <v>780000</v>
      </c>
      <c r="G111" s="7" t="str">
        <f t="shared" si="28"/>
        <v>atk_780000</v>
      </c>
      <c r="H111" s="10" t="s">
        <v>3973</v>
      </c>
      <c r="I111" s="7" t="s">
        <v>3986</v>
      </c>
      <c r="J111" s="7" t="s">
        <v>3975</v>
      </c>
      <c r="K111" s="7" t="s">
        <v>3976</v>
      </c>
      <c r="L111" s="7"/>
      <c r="M111" s="7" t="str">
        <f t="shared" si="30"/>
        <v>hp_735000;atk_780000;hit_500000;miss_45;cirt_0;cirtSub_-3500</v>
      </c>
      <c r="N111" s="7"/>
      <c r="O111" s="7"/>
      <c r="P111" s="7"/>
      <c r="Q111" s="7"/>
      <c r="R111" s="7"/>
    </row>
    <row r="112" spans="1:18" x14ac:dyDescent="0.15">
      <c r="A112" s="9" t="s">
        <v>135</v>
      </c>
      <c r="B112" s="6" t="s">
        <v>3967</v>
      </c>
      <c r="C112" s="7">
        <f t="shared" si="31"/>
        <v>775000</v>
      </c>
      <c r="D112" s="7" t="str">
        <f t="shared" si="29"/>
        <v>hp_775000</v>
      </c>
      <c r="E112" s="7" t="s">
        <v>3968</v>
      </c>
      <c r="F112" s="7">
        <f t="shared" si="32"/>
        <v>820000</v>
      </c>
      <c r="G112" s="7" t="str">
        <f t="shared" si="28"/>
        <v>atk_820000</v>
      </c>
      <c r="H112" s="10" t="s">
        <v>3973</v>
      </c>
      <c r="I112" s="7" t="s">
        <v>3987</v>
      </c>
      <c r="J112" s="7" t="s">
        <v>3975</v>
      </c>
      <c r="K112" s="7" t="s">
        <v>3976</v>
      </c>
      <c r="L112" s="7"/>
      <c r="M112" s="7" t="str">
        <f t="shared" si="30"/>
        <v>hp_775000;atk_820000;hit_500000;miss_50;cirt_0;cirtSub_-3500</v>
      </c>
      <c r="N112" s="7"/>
      <c r="O112" s="7"/>
      <c r="P112" s="7"/>
      <c r="Q112" s="7"/>
      <c r="R112" s="7"/>
    </row>
    <row r="113" spans="1:18" x14ac:dyDescent="0.15">
      <c r="A113" s="9" t="s">
        <v>135</v>
      </c>
      <c r="B113" s="6" t="s">
        <v>3967</v>
      </c>
      <c r="C113" s="7">
        <f t="shared" si="31"/>
        <v>775000</v>
      </c>
      <c r="D113" s="7" t="str">
        <f t="shared" si="29"/>
        <v>hp_775000</v>
      </c>
      <c r="E113" s="7" t="s">
        <v>3968</v>
      </c>
      <c r="F113" s="7">
        <f t="shared" si="32"/>
        <v>820000</v>
      </c>
      <c r="G113" s="7" t="str">
        <f t="shared" si="28"/>
        <v>atk_820000</v>
      </c>
      <c r="H113" s="10" t="s">
        <v>3973</v>
      </c>
      <c r="I113" s="7" t="s">
        <v>3987</v>
      </c>
      <c r="J113" s="7" t="s">
        <v>3975</v>
      </c>
      <c r="K113" s="7" t="s">
        <v>3976</v>
      </c>
      <c r="L113" s="7"/>
      <c r="M113" s="7" t="str">
        <f t="shared" si="30"/>
        <v>hp_775000;atk_820000;hit_500000;miss_50;cirt_0;cirtSub_-3500</v>
      </c>
      <c r="N113" s="7"/>
      <c r="O113" s="7"/>
      <c r="P113" s="7"/>
      <c r="Q113" s="7"/>
      <c r="R113" s="7"/>
    </row>
    <row r="114" spans="1:18" x14ac:dyDescent="0.15">
      <c r="A114" s="9" t="s">
        <v>135</v>
      </c>
      <c r="B114" s="6" t="s">
        <v>3967</v>
      </c>
      <c r="C114" s="7">
        <f t="shared" si="31"/>
        <v>775000</v>
      </c>
      <c r="D114" s="7" t="str">
        <f t="shared" si="29"/>
        <v>hp_775000</v>
      </c>
      <c r="E114" s="7" t="s">
        <v>3968</v>
      </c>
      <c r="F114" s="7">
        <f t="shared" si="32"/>
        <v>820000</v>
      </c>
      <c r="G114" s="7" t="str">
        <f t="shared" si="28"/>
        <v>atk_820000</v>
      </c>
      <c r="H114" s="10" t="s">
        <v>3973</v>
      </c>
      <c r="I114" s="7" t="s">
        <v>3987</v>
      </c>
      <c r="J114" s="7" t="s">
        <v>3975</v>
      </c>
      <c r="K114" s="7" t="s">
        <v>3976</v>
      </c>
      <c r="L114" s="7"/>
      <c r="M114" s="7" t="str">
        <f t="shared" si="30"/>
        <v>hp_775000;atk_820000;hit_500000;miss_50;cirt_0;cirtSub_-3500</v>
      </c>
      <c r="N114" s="7"/>
      <c r="O114" s="7"/>
      <c r="P114" s="7"/>
      <c r="Q114" s="7"/>
      <c r="R114" s="7"/>
    </row>
    <row r="115" spans="1:18" x14ac:dyDescent="0.15">
      <c r="A115" s="9" t="s">
        <v>134</v>
      </c>
      <c r="B115" s="6" t="s">
        <v>3967</v>
      </c>
      <c r="C115" s="7">
        <f t="shared" si="31"/>
        <v>815000</v>
      </c>
      <c r="D115" s="7" t="str">
        <f t="shared" si="29"/>
        <v>hp_815000</v>
      </c>
      <c r="E115" s="7" t="s">
        <v>3968</v>
      </c>
      <c r="F115" s="7">
        <f t="shared" si="32"/>
        <v>860000</v>
      </c>
      <c r="G115" s="7" t="str">
        <f t="shared" si="28"/>
        <v>atk_860000</v>
      </c>
      <c r="H115" s="10" t="s">
        <v>3973</v>
      </c>
      <c r="I115" s="7" t="s">
        <v>3988</v>
      </c>
      <c r="J115" s="7" t="s">
        <v>3975</v>
      </c>
      <c r="K115" s="7" t="s">
        <v>3976</v>
      </c>
      <c r="L115" s="7"/>
      <c r="M115" s="7" t="str">
        <f t="shared" si="30"/>
        <v>hp_815000;atk_860000;hit_500000;miss_55;cirt_0;cirtSub_-3500</v>
      </c>
      <c r="N115" s="7"/>
      <c r="O115" s="7"/>
      <c r="P115" s="7"/>
      <c r="Q115" s="7"/>
      <c r="R115" s="7"/>
    </row>
    <row r="116" spans="1:18" x14ac:dyDescent="0.15">
      <c r="A116" s="9" t="s">
        <v>134</v>
      </c>
      <c r="B116" s="6" t="s">
        <v>3967</v>
      </c>
      <c r="C116" s="7">
        <f t="shared" si="31"/>
        <v>815000</v>
      </c>
      <c r="D116" s="7" t="str">
        <f t="shared" si="29"/>
        <v>hp_815000</v>
      </c>
      <c r="E116" s="7" t="s">
        <v>3968</v>
      </c>
      <c r="F116" s="7">
        <f t="shared" si="32"/>
        <v>860000</v>
      </c>
      <c r="G116" s="7" t="str">
        <f t="shared" si="28"/>
        <v>atk_860000</v>
      </c>
      <c r="H116" s="10" t="s">
        <v>3973</v>
      </c>
      <c r="I116" s="7" t="s">
        <v>3988</v>
      </c>
      <c r="J116" s="7" t="s">
        <v>3975</v>
      </c>
      <c r="K116" s="7" t="s">
        <v>3976</v>
      </c>
      <c r="L116" s="7"/>
      <c r="M116" s="7" t="str">
        <f t="shared" si="30"/>
        <v>hp_815000;atk_860000;hit_500000;miss_55;cirt_0;cirtSub_-3500</v>
      </c>
      <c r="N116" s="7"/>
      <c r="O116" s="7"/>
      <c r="P116" s="7"/>
      <c r="Q116" s="7"/>
      <c r="R116" s="7"/>
    </row>
    <row r="117" spans="1:18" x14ac:dyDescent="0.15">
      <c r="A117" s="9" t="s">
        <v>134</v>
      </c>
      <c r="B117" s="6" t="s">
        <v>3967</v>
      </c>
      <c r="C117" s="7">
        <f t="shared" si="31"/>
        <v>815000</v>
      </c>
      <c r="D117" s="7" t="str">
        <f t="shared" si="29"/>
        <v>hp_815000</v>
      </c>
      <c r="E117" s="7" t="s">
        <v>3968</v>
      </c>
      <c r="F117" s="7">
        <f t="shared" si="32"/>
        <v>860000</v>
      </c>
      <c r="G117" s="7" t="str">
        <f t="shared" si="28"/>
        <v>atk_860000</v>
      </c>
      <c r="H117" s="10" t="s">
        <v>3973</v>
      </c>
      <c r="I117" s="7" t="s">
        <v>3988</v>
      </c>
      <c r="J117" s="7" t="s">
        <v>3975</v>
      </c>
      <c r="K117" s="7" t="s">
        <v>3976</v>
      </c>
      <c r="L117" s="7"/>
      <c r="M117" s="7" t="str">
        <f t="shared" si="30"/>
        <v>hp_815000;atk_860000;hit_500000;miss_55;cirt_0;cirtSub_-3500</v>
      </c>
      <c r="N117" s="7"/>
      <c r="O117" s="7"/>
      <c r="P117" s="7"/>
      <c r="Q117" s="7"/>
      <c r="R117" s="7"/>
    </row>
    <row r="118" spans="1:18" x14ac:dyDescent="0.15">
      <c r="A118" s="5" t="s">
        <v>133</v>
      </c>
      <c r="B118" s="11" t="s">
        <v>3967</v>
      </c>
      <c r="C118" s="12">
        <f t="shared" si="31"/>
        <v>855000</v>
      </c>
      <c r="D118" s="12" t="str">
        <f t="shared" si="29"/>
        <v>hp_855000</v>
      </c>
      <c r="E118" s="12" t="s">
        <v>3968</v>
      </c>
      <c r="F118" s="12">
        <f t="shared" si="32"/>
        <v>900000</v>
      </c>
      <c r="G118" s="12" t="str">
        <f t="shared" si="28"/>
        <v>atk_900000</v>
      </c>
      <c r="H118" s="13" t="s">
        <v>3973</v>
      </c>
      <c r="I118" s="12" t="s">
        <v>3989</v>
      </c>
      <c r="J118" s="12" t="s">
        <v>3975</v>
      </c>
      <c r="K118" s="12" t="s">
        <v>3976</v>
      </c>
      <c r="L118" s="12"/>
      <c r="M118" s="12" t="str">
        <f t="shared" si="30"/>
        <v>hp_855000;atk_900000;hit_500000;miss_60;cirt_0;cirtSub_-3500</v>
      </c>
      <c r="N118" s="12"/>
      <c r="O118" s="12"/>
      <c r="P118" s="12"/>
      <c r="Q118" s="12"/>
      <c r="R118" s="12"/>
    </row>
    <row r="119" spans="1:18" x14ac:dyDescent="0.15">
      <c r="A119" s="9" t="s">
        <v>133</v>
      </c>
      <c r="B119" s="6" t="s">
        <v>3967</v>
      </c>
      <c r="C119" s="7">
        <f t="shared" si="31"/>
        <v>855000</v>
      </c>
      <c r="D119" s="7" t="str">
        <f t="shared" si="29"/>
        <v>hp_855000</v>
      </c>
      <c r="E119" s="7" t="s">
        <v>3968</v>
      </c>
      <c r="F119" s="7">
        <f t="shared" si="32"/>
        <v>900000</v>
      </c>
      <c r="G119" s="7" t="str">
        <f t="shared" si="28"/>
        <v>atk_900000</v>
      </c>
      <c r="H119" s="10" t="s">
        <v>3973</v>
      </c>
      <c r="I119" s="7" t="s">
        <v>3989</v>
      </c>
      <c r="J119" s="7" t="s">
        <v>3975</v>
      </c>
      <c r="K119" s="7" t="s">
        <v>3976</v>
      </c>
      <c r="L119" s="7"/>
      <c r="M119" s="7" t="str">
        <f t="shared" si="30"/>
        <v>hp_855000;atk_900000;hit_500000;miss_60;cirt_0;cirtSub_-3500</v>
      </c>
      <c r="N119" s="7"/>
      <c r="O119" s="7"/>
      <c r="P119" s="7"/>
      <c r="Q119" s="7"/>
      <c r="R119" s="7"/>
    </row>
    <row r="120" spans="1:18" x14ac:dyDescent="0.15">
      <c r="A120" s="9" t="s">
        <v>133</v>
      </c>
      <c r="B120" s="6" t="s">
        <v>3967</v>
      </c>
      <c r="C120" s="7">
        <f t="shared" si="31"/>
        <v>855000</v>
      </c>
      <c r="D120" s="7" t="str">
        <f t="shared" si="29"/>
        <v>hp_855000</v>
      </c>
      <c r="E120" s="7" t="s">
        <v>3968</v>
      </c>
      <c r="F120" s="7">
        <f t="shared" si="32"/>
        <v>900000</v>
      </c>
      <c r="G120" s="7" t="str">
        <f t="shared" si="28"/>
        <v>atk_900000</v>
      </c>
      <c r="H120" s="10" t="s">
        <v>3973</v>
      </c>
      <c r="I120" s="7" t="s">
        <v>3989</v>
      </c>
      <c r="J120" s="7" t="s">
        <v>3975</v>
      </c>
      <c r="K120" s="7" t="s">
        <v>3976</v>
      </c>
      <c r="L120" s="7"/>
      <c r="M120" s="7" t="str">
        <f t="shared" si="30"/>
        <v>hp_855000;atk_900000;hit_500000;miss_60;cirt_0;cirtSub_-3500</v>
      </c>
      <c r="N120" s="7"/>
      <c r="O120" s="7"/>
      <c r="P120" s="7"/>
      <c r="Q120" s="7"/>
      <c r="R120" s="7"/>
    </row>
    <row r="121" spans="1:18" x14ac:dyDescent="0.15">
      <c r="A121" s="9" t="s">
        <v>132</v>
      </c>
      <c r="B121" s="6" t="s">
        <v>3967</v>
      </c>
      <c r="C121" s="7">
        <v>775000</v>
      </c>
      <c r="D121" s="7" t="str">
        <f t="shared" si="29"/>
        <v>hp_775000</v>
      </c>
      <c r="E121" s="7" t="s">
        <v>3968</v>
      </c>
      <c r="F121" s="7">
        <v>820000</v>
      </c>
      <c r="G121" s="7" t="str">
        <f t="shared" si="28"/>
        <v>atk_820000</v>
      </c>
      <c r="H121" s="10" t="s">
        <v>3973</v>
      </c>
      <c r="I121" s="7" t="s">
        <v>4017</v>
      </c>
      <c r="J121" s="7" t="s">
        <v>3975</v>
      </c>
      <c r="K121" s="7" t="s">
        <v>3976</v>
      </c>
      <c r="L121" s="7"/>
      <c r="M121" s="7" t="str">
        <f t="shared" si="30"/>
        <v>hp_775000;atk_820000;hit_500000;miss_15;cirt_0;cirtSub_-3500</v>
      </c>
      <c r="N121" s="7"/>
      <c r="O121" s="7"/>
      <c r="P121" s="7"/>
      <c r="Q121" s="7"/>
      <c r="R121" s="7"/>
    </row>
    <row r="122" spans="1:18" x14ac:dyDescent="0.15">
      <c r="A122" s="9" t="s">
        <v>132</v>
      </c>
      <c r="B122" s="6" t="s">
        <v>3967</v>
      </c>
      <c r="C122" s="7">
        <v>775000</v>
      </c>
      <c r="D122" s="7" t="str">
        <f t="shared" si="29"/>
        <v>hp_775000</v>
      </c>
      <c r="E122" s="7" t="s">
        <v>3968</v>
      </c>
      <c r="F122" s="7">
        <v>820000</v>
      </c>
      <c r="G122" s="7" t="str">
        <f t="shared" si="28"/>
        <v>atk_820000</v>
      </c>
      <c r="H122" s="10" t="s">
        <v>3973</v>
      </c>
      <c r="I122" s="7" t="s">
        <v>4017</v>
      </c>
      <c r="J122" s="7" t="s">
        <v>3975</v>
      </c>
      <c r="K122" s="7" t="s">
        <v>3976</v>
      </c>
      <c r="L122" s="7"/>
      <c r="M122" s="7" t="str">
        <f t="shared" si="30"/>
        <v>hp_775000;atk_820000;hit_500000;miss_15;cirt_0;cirtSub_-3500</v>
      </c>
      <c r="N122" s="7"/>
      <c r="O122" s="7"/>
      <c r="P122" s="7"/>
      <c r="Q122" s="7"/>
      <c r="R122" s="7"/>
    </row>
    <row r="123" spans="1:18" x14ac:dyDescent="0.15">
      <c r="A123" s="9" t="s">
        <v>132</v>
      </c>
      <c r="B123" s="6" t="s">
        <v>3967</v>
      </c>
      <c r="C123" s="7">
        <v>775000</v>
      </c>
      <c r="D123" s="7" t="str">
        <f t="shared" si="29"/>
        <v>hp_775000</v>
      </c>
      <c r="E123" s="7" t="s">
        <v>3968</v>
      </c>
      <c r="F123" s="7">
        <v>820000</v>
      </c>
      <c r="G123" s="7" t="str">
        <f t="shared" si="28"/>
        <v>atk_820000</v>
      </c>
      <c r="H123" s="10" t="s">
        <v>3973</v>
      </c>
      <c r="I123" s="7" t="s">
        <v>4017</v>
      </c>
      <c r="J123" s="7" t="s">
        <v>3975</v>
      </c>
      <c r="K123" s="7" t="s">
        <v>3976</v>
      </c>
      <c r="L123" s="7"/>
      <c r="M123" s="7" t="str">
        <f t="shared" si="30"/>
        <v>hp_775000;atk_820000;hit_500000;miss_15;cirt_0;cirtSub_-3500</v>
      </c>
      <c r="N123" s="7"/>
      <c r="O123" s="7"/>
      <c r="P123" s="7"/>
      <c r="Q123" s="7"/>
      <c r="R123" s="7"/>
    </row>
    <row r="124" spans="1:18" x14ac:dyDescent="0.15">
      <c r="A124" s="9" t="s">
        <v>131</v>
      </c>
      <c r="B124" s="6" t="s">
        <v>3967</v>
      </c>
      <c r="C124" s="7">
        <v>815000</v>
      </c>
      <c r="D124" s="7" t="str">
        <f t="shared" si="29"/>
        <v>hp_815000</v>
      </c>
      <c r="E124" s="7" t="s">
        <v>3968</v>
      </c>
      <c r="F124" s="7">
        <v>860000</v>
      </c>
      <c r="G124" s="7" t="str">
        <f t="shared" si="28"/>
        <v>atk_860000</v>
      </c>
      <c r="H124" s="10" t="s">
        <v>3973</v>
      </c>
      <c r="I124" s="7" t="s">
        <v>3981</v>
      </c>
      <c r="J124" s="7" t="s">
        <v>3975</v>
      </c>
      <c r="K124" s="7" t="s">
        <v>3976</v>
      </c>
      <c r="L124" s="7"/>
      <c r="M124" s="7" t="str">
        <f t="shared" si="30"/>
        <v>hp_815000;atk_860000;hit_500000;miss_20;cirt_0;cirtSub_-3500</v>
      </c>
      <c r="N124" s="7"/>
      <c r="O124" s="7"/>
      <c r="P124" s="7"/>
      <c r="Q124" s="7"/>
      <c r="R124" s="7"/>
    </row>
    <row r="125" spans="1:18" x14ac:dyDescent="0.15">
      <c r="A125" s="9" t="s">
        <v>131</v>
      </c>
      <c r="B125" s="6" t="s">
        <v>3967</v>
      </c>
      <c r="C125" s="7">
        <v>815000</v>
      </c>
      <c r="D125" s="7" t="str">
        <f t="shared" si="29"/>
        <v>hp_815000</v>
      </c>
      <c r="E125" s="7" t="s">
        <v>3968</v>
      </c>
      <c r="F125" s="7">
        <v>860000</v>
      </c>
      <c r="G125" s="7" t="str">
        <f t="shared" si="28"/>
        <v>atk_860000</v>
      </c>
      <c r="H125" s="10" t="s">
        <v>3973</v>
      </c>
      <c r="I125" s="7" t="s">
        <v>3981</v>
      </c>
      <c r="J125" s="7" t="s">
        <v>3975</v>
      </c>
      <c r="K125" s="7" t="s">
        <v>3976</v>
      </c>
      <c r="L125" s="7"/>
      <c r="M125" s="7" t="str">
        <f t="shared" si="30"/>
        <v>hp_815000;atk_860000;hit_500000;miss_20;cirt_0;cirtSub_-3500</v>
      </c>
      <c r="N125" s="7"/>
      <c r="O125" s="7"/>
      <c r="P125" s="7"/>
      <c r="Q125" s="7"/>
      <c r="R125" s="7"/>
    </row>
    <row r="126" spans="1:18" x14ac:dyDescent="0.15">
      <c r="A126" s="9" t="s">
        <v>131</v>
      </c>
      <c r="B126" s="6" t="s">
        <v>3967</v>
      </c>
      <c r="C126" s="7">
        <v>815000</v>
      </c>
      <c r="D126" s="7" t="str">
        <f t="shared" si="29"/>
        <v>hp_815000</v>
      </c>
      <c r="E126" s="7" t="s">
        <v>3968</v>
      </c>
      <c r="F126" s="7">
        <v>860000</v>
      </c>
      <c r="G126" s="7" t="str">
        <f t="shared" si="28"/>
        <v>atk_860000</v>
      </c>
      <c r="H126" s="10" t="s">
        <v>3973</v>
      </c>
      <c r="I126" s="7" t="s">
        <v>3981</v>
      </c>
      <c r="J126" s="7" t="s">
        <v>3975</v>
      </c>
      <c r="K126" s="7" t="s">
        <v>3976</v>
      </c>
      <c r="L126" s="7"/>
      <c r="M126" s="7" t="str">
        <f t="shared" si="30"/>
        <v>hp_815000;atk_860000;hit_500000;miss_20;cirt_0;cirtSub_-3500</v>
      </c>
      <c r="N126" s="7"/>
      <c r="O126" s="7"/>
      <c r="P126" s="7"/>
      <c r="Q126" s="7"/>
      <c r="R126" s="7"/>
    </row>
    <row r="127" spans="1:18" x14ac:dyDescent="0.15">
      <c r="A127" s="9" t="s">
        <v>130</v>
      </c>
      <c r="B127" s="6" t="s">
        <v>3967</v>
      </c>
      <c r="C127" s="7">
        <v>855000</v>
      </c>
      <c r="D127" s="7" t="str">
        <f t="shared" si="29"/>
        <v>hp_855000</v>
      </c>
      <c r="E127" s="7" t="s">
        <v>3968</v>
      </c>
      <c r="F127" s="7">
        <v>900000</v>
      </c>
      <c r="G127" s="7" t="str">
        <f t="shared" ref="G127:G158" si="33">E127&amp;"_"&amp;F127</f>
        <v>atk_900000</v>
      </c>
      <c r="H127" s="10" t="s">
        <v>3973</v>
      </c>
      <c r="I127" s="7" t="s">
        <v>3982</v>
      </c>
      <c r="J127" s="7" t="s">
        <v>3975</v>
      </c>
      <c r="K127" s="7" t="s">
        <v>3976</v>
      </c>
      <c r="L127" s="7"/>
      <c r="M127" s="7" t="str">
        <f t="shared" si="30"/>
        <v>hp_855000;atk_900000;hit_500000;miss_25;cirt_0;cirtSub_-3500</v>
      </c>
      <c r="N127" s="7"/>
      <c r="O127" s="7"/>
      <c r="P127" s="7"/>
      <c r="Q127" s="7"/>
      <c r="R127" s="7"/>
    </row>
    <row r="128" spans="1:18" x14ac:dyDescent="0.15">
      <c r="A128" s="5" t="s">
        <v>130</v>
      </c>
      <c r="B128" s="11" t="s">
        <v>3967</v>
      </c>
      <c r="C128" s="12">
        <v>855000</v>
      </c>
      <c r="D128" s="12" t="str">
        <f t="shared" si="29"/>
        <v>hp_855000</v>
      </c>
      <c r="E128" s="12" t="s">
        <v>3968</v>
      </c>
      <c r="F128" s="12">
        <v>900000</v>
      </c>
      <c r="G128" s="12" t="str">
        <f t="shared" si="33"/>
        <v>atk_900000</v>
      </c>
      <c r="H128" s="13" t="s">
        <v>3973</v>
      </c>
      <c r="I128" s="12" t="s">
        <v>3982</v>
      </c>
      <c r="J128" s="12" t="s">
        <v>3975</v>
      </c>
      <c r="K128" s="12" t="s">
        <v>3976</v>
      </c>
      <c r="L128" s="12"/>
      <c r="M128" s="12" t="str">
        <f t="shared" si="30"/>
        <v>hp_855000;atk_900000;hit_500000;miss_25;cirt_0;cirtSub_-3500</v>
      </c>
      <c r="N128" s="12"/>
      <c r="O128" s="12"/>
      <c r="P128" s="12"/>
      <c r="Q128" s="12"/>
      <c r="R128" s="12"/>
    </row>
    <row r="129" spans="1:18" x14ac:dyDescent="0.15">
      <c r="A129" s="9" t="s">
        <v>130</v>
      </c>
      <c r="B129" s="6" t="s">
        <v>3967</v>
      </c>
      <c r="C129" s="7">
        <v>855000</v>
      </c>
      <c r="D129" s="7" t="str">
        <f t="shared" ref="D129:D160" si="34">B129&amp;"_"&amp;C129</f>
        <v>hp_855000</v>
      </c>
      <c r="E129" s="7" t="s">
        <v>3968</v>
      </c>
      <c r="F129" s="7">
        <v>900000</v>
      </c>
      <c r="G129" s="7" t="str">
        <f t="shared" si="33"/>
        <v>atk_900000</v>
      </c>
      <c r="H129" s="10" t="s">
        <v>3973</v>
      </c>
      <c r="I129" s="7" t="s">
        <v>3982</v>
      </c>
      <c r="J129" s="7" t="s">
        <v>3975</v>
      </c>
      <c r="K129" s="7" t="s">
        <v>3976</v>
      </c>
      <c r="L129" s="7"/>
      <c r="M129" s="7" t="str">
        <f t="shared" ref="M129:M160" si="35">D129&amp;";"&amp;G129&amp;";"&amp;H129&amp;";"&amp;I129&amp;";"&amp;J129&amp;";"&amp;K129</f>
        <v>hp_855000;atk_900000;hit_500000;miss_25;cirt_0;cirtSub_-3500</v>
      </c>
      <c r="N129" s="7"/>
      <c r="O129" s="7"/>
      <c r="P129" s="7"/>
      <c r="Q129" s="7"/>
      <c r="R129" s="7"/>
    </row>
    <row r="130" spans="1:18" x14ac:dyDescent="0.15">
      <c r="A130" s="9" t="s">
        <v>129</v>
      </c>
      <c r="B130" s="6" t="s">
        <v>3967</v>
      </c>
      <c r="C130" s="7">
        <f t="shared" ref="C130:C150" si="36">C127+50000</f>
        <v>905000</v>
      </c>
      <c r="D130" s="7" t="str">
        <f t="shared" si="34"/>
        <v>hp_905000</v>
      </c>
      <c r="E130" s="7" t="s">
        <v>3968</v>
      </c>
      <c r="F130" s="7">
        <f t="shared" ref="F130:F150" si="37">F127+50000</f>
        <v>950000</v>
      </c>
      <c r="G130" s="7" t="str">
        <f t="shared" si="33"/>
        <v>atk_950000</v>
      </c>
      <c r="H130" s="10" t="s">
        <v>3973</v>
      </c>
      <c r="I130" s="7" t="s">
        <v>3983</v>
      </c>
      <c r="J130" s="7" t="s">
        <v>3975</v>
      </c>
      <c r="K130" s="7" t="s">
        <v>3976</v>
      </c>
      <c r="L130" s="7"/>
      <c r="M130" s="7" t="str">
        <f t="shared" si="35"/>
        <v>hp_905000;atk_950000;hit_500000;miss_30;cirt_0;cirtSub_-3500</v>
      </c>
      <c r="N130" s="7"/>
      <c r="O130" s="7"/>
      <c r="P130" s="7"/>
      <c r="Q130" s="7"/>
      <c r="R130" s="7"/>
    </row>
    <row r="131" spans="1:18" x14ac:dyDescent="0.15">
      <c r="A131" s="9" t="s">
        <v>129</v>
      </c>
      <c r="B131" s="6" t="s">
        <v>3967</v>
      </c>
      <c r="C131" s="7">
        <f t="shared" si="36"/>
        <v>905000</v>
      </c>
      <c r="D131" s="7" t="str">
        <f t="shared" si="34"/>
        <v>hp_905000</v>
      </c>
      <c r="E131" s="7" t="s">
        <v>3968</v>
      </c>
      <c r="F131" s="7">
        <f t="shared" si="37"/>
        <v>950000</v>
      </c>
      <c r="G131" s="7" t="str">
        <f t="shared" si="33"/>
        <v>atk_950000</v>
      </c>
      <c r="H131" s="10" t="s">
        <v>3973</v>
      </c>
      <c r="I131" s="7" t="s">
        <v>3983</v>
      </c>
      <c r="J131" s="7" t="s">
        <v>3975</v>
      </c>
      <c r="K131" s="7" t="s">
        <v>3976</v>
      </c>
      <c r="L131" s="7"/>
      <c r="M131" s="7" t="str">
        <f t="shared" si="35"/>
        <v>hp_905000;atk_950000;hit_500000;miss_30;cirt_0;cirtSub_-3500</v>
      </c>
      <c r="N131" s="7"/>
      <c r="O131" s="7"/>
      <c r="P131" s="7"/>
      <c r="Q131" s="7"/>
      <c r="R131" s="7"/>
    </row>
    <row r="132" spans="1:18" x14ac:dyDescent="0.15">
      <c r="A132" s="9" t="s">
        <v>129</v>
      </c>
      <c r="B132" s="6" t="s">
        <v>3967</v>
      </c>
      <c r="C132" s="7">
        <f t="shared" si="36"/>
        <v>905000</v>
      </c>
      <c r="D132" s="7" t="str">
        <f t="shared" si="34"/>
        <v>hp_905000</v>
      </c>
      <c r="E132" s="7" t="s">
        <v>3968</v>
      </c>
      <c r="F132" s="7">
        <f t="shared" si="37"/>
        <v>950000</v>
      </c>
      <c r="G132" s="7" t="str">
        <f t="shared" si="33"/>
        <v>atk_950000</v>
      </c>
      <c r="H132" s="10" t="s">
        <v>3973</v>
      </c>
      <c r="I132" s="7" t="s">
        <v>3983</v>
      </c>
      <c r="J132" s="7" t="s">
        <v>3975</v>
      </c>
      <c r="K132" s="7" t="s">
        <v>3976</v>
      </c>
      <c r="L132" s="7"/>
      <c r="M132" s="7" t="str">
        <f t="shared" si="35"/>
        <v>hp_905000;atk_950000;hit_500000;miss_30;cirt_0;cirtSub_-3500</v>
      </c>
      <c r="N132" s="7"/>
      <c r="O132" s="7"/>
      <c r="P132" s="7"/>
      <c r="Q132" s="7"/>
      <c r="R132" s="7"/>
    </row>
    <row r="133" spans="1:18" x14ac:dyDescent="0.15">
      <c r="A133" s="9" t="s">
        <v>128</v>
      </c>
      <c r="B133" s="6" t="s">
        <v>3967</v>
      </c>
      <c r="C133" s="7">
        <f t="shared" si="36"/>
        <v>955000</v>
      </c>
      <c r="D133" s="7" t="str">
        <f t="shared" si="34"/>
        <v>hp_955000</v>
      </c>
      <c r="E133" s="7" t="s">
        <v>3968</v>
      </c>
      <c r="F133" s="7">
        <f t="shared" si="37"/>
        <v>1000000</v>
      </c>
      <c r="G133" s="7" t="str">
        <f t="shared" si="33"/>
        <v>atk_1000000</v>
      </c>
      <c r="H133" s="10" t="s">
        <v>3973</v>
      </c>
      <c r="I133" s="7" t="s">
        <v>3984</v>
      </c>
      <c r="J133" s="7" t="s">
        <v>3975</v>
      </c>
      <c r="K133" s="7" t="s">
        <v>3976</v>
      </c>
      <c r="L133" s="7"/>
      <c r="M133" s="7" t="str">
        <f t="shared" si="35"/>
        <v>hp_955000;atk_1000000;hit_500000;miss_35;cirt_0;cirtSub_-3500</v>
      </c>
      <c r="N133" s="7"/>
      <c r="O133" s="7"/>
      <c r="P133" s="7"/>
      <c r="Q133" s="7"/>
      <c r="R133" s="7"/>
    </row>
    <row r="134" spans="1:18" x14ac:dyDescent="0.15">
      <c r="A134" s="9" t="s">
        <v>128</v>
      </c>
      <c r="B134" s="6" t="s">
        <v>3967</v>
      </c>
      <c r="C134" s="7">
        <f t="shared" si="36"/>
        <v>955000</v>
      </c>
      <c r="D134" s="7" t="str">
        <f t="shared" si="34"/>
        <v>hp_955000</v>
      </c>
      <c r="E134" s="7" t="s">
        <v>3968</v>
      </c>
      <c r="F134" s="7">
        <f t="shared" si="37"/>
        <v>1000000</v>
      </c>
      <c r="G134" s="7" t="str">
        <f t="shared" si="33"/>
        <v>atk_1000000</v>
      </c>
      <c r="H134" s="10" t="s">
        <v>3973</v>
      </c>
      <c r="I134" s="7" t="s">
        <v>3984</v>
      </c>
      <c r="J134" s="7" t="s">
        <v>3975</v>
      </c>
      <c r="K134" s="7" t="s">
        <v>3976</v>
      </c>
      <c r="L134" s="7"/>
      <c r="M134" s="7" t="str">
        <f t="shared" si="35"/>
        <v>hp_955000;atk_1000000;hit_500000;miss_35;cirt_0;cirtSub_-3500</v>
      </c>
      <c r="N134" s="7"/>
      <c r="O134" s="7"/>
      <c r="P134" s="7"/>
      <c r="Q134" s="7"/>
      <c r="R134" s="7"/>
    </row>
    <row r="135" spans="1:18" x14ac:dyDescent="0.15">
      <c r="A135" s="9" t="s">
        <v>128</v>
      </c>
      <c r="B135" s="6" t="s">
        <v>3967</v>
      </c>
      <c r="C135" s="7">
        <f t="shared" si="36"/>
        <v>955000</v>
      </c>
      <c r="D135" s="7" t="str">
        <f t="shared" si="34"/>
        <v>hp_955000</v>
      </c>
      <c r="E135" s="7" t="s">
        <v>3968</v>
      </c>
      <c r="F135" s="7">
        <f t="shared" si="37"/>
        <v>1000000</v>
      </c>
      <c r="G135" s="7" t="str">
        <f t="shared" si="33"/>
        <v>atk_1000000</v>
      </c>
      <c r="H135" s="10" t="s">
        <v>3973</v>
      </c>
      <c r="I135" s="7" t="s">
        <v>3984</v>
      </c>
      <c r="J135" s="7" t="s">
        <v>3975</v>
      </c>
      <c r="K135" s="7" t="s">
        <v>3976</v>
      </c>
      <c r="L135" s="7"/>
      <c r="M135" s="7" t="str">
        <f t="shared" si="35"/>
        <v>hp_955000;atk_1000000;hit_500000;miss_35;cirt_0;cirtSub_-3500</v>
      </c>
      <c r="N135" s="7"/>
      <c r="O135" s="7"/>
      <c r="P135" s="7"/>
      <c r="Q135" s="7"/>
      <c r="R135" s="7"/>
    </row>
    <row r="136" spans="1:18" x14ac:dyDescent="0.15">
      <c r="A136" s="9" t="s">
        <v>127</v>
      </c>
      <c r="B136" s="6" t="s">
        <v>3967</v>
      </c>
      <c r="C136" s="7">
        <f t="shared" si="36"/>
        <v>1005000</v>
      </c>
      <c r="D136" s="7" t="str">
        <f t="shared" si="34"/>
        <v>hp_1005000</v>
      </c>
      <c r="E136" s="7" t="s">
        <v>3968</v>
      </c>
      <c r="F136" s="7">
        <f t="shared" si="37"/>
        <v>1050000</v>
      </c>
      <c r="G136" s="7" t="str">
        <f t="shared" si="33"/>
        <v>atk_1050000</v>
      </c>
      <c r="H136" s="10" t="s">
        <v>3973</v>
      </c>
      <c r="I136" s="7" t="s">
        <v>3985</v>
      </c>
      <c r="J136" s="7" t="s">
        <v>3975</v>
      </c>
      <c r="K136" s="7" t="s">
        <v>3976</v>
      </c>
      <c r="L136" s="7"/>
      <c r="M136" s="7" t="str">
        <f t="shared" si="35"/>
        <v>hp_1005000;atk_1050000;hit_500000;miss_40;cirt_0;cirtSub_-3500</v>
      </c>
      <c r="N136" s="7"/>
      <c r="O136" s="7"/>
      <c r="P136" s="7"/>
      <c r="Q136" s="7"/>
      <c r="R136" s="7"/>
    </row>
    <row r="137" spans="1:18" x14ac:dyDescent="0.15">
      <c r="A137" s="9" t="s">
        <v>127</v>
      </c>
      <c r="B137" s="6" t="s">
        <v>3967</v>
      </c>
      <c r="C137" s="7">
        <f t="shared" si="36"/>
        <v>1005000</v>
      </c>
      <c r="D137" s="7" t="str">
        <f t="shared" si="34"/>
        <v>hp_1005000</v>
      </c>
      <c r="E137" s="7" t="s">
        <v>3968</v>
      </c>
      <c r="F137" s="7">
        <f t="shared" si="37"/>
        <v>1050000</v>
      </c>
      <c r="G137" s="7" t="str">
        <f t="shared" si="33"/>
        <v>atk_1050000</v>
      </c>
      <c r="H137" s="10" t="s">
        <v>3973</v>
      </c>
      <c r="I137" s="7" t="s">
        <v>3985</v>
      </c>
      <c r="J137" s="7" t="s">
        <v>3975</v>
      </c>
      <c r="K137" s="7" t="s">
        <v>3976</v>
      </c>
      <c r="L137" s="7"/>
      <c r="M137" s="7" t="str">
        <f t="shared" si="35"/>
        <v>hp_1005000;atk_1050000;hit_500000;miss_40;cirt_0;cirtSub_-3500</v>
      </c>
      <c r="N137" s="7"/>
      <c r="O137" s="7"/>
      <c r="P137" s="7"/>
      <c r="Q137" s="7"/>
      <c r="R137" s="7"/>
    </row>
    <row r="138" spans="1:18" x14ac:dyDescent="0.15">
      <c r="A138" s="5" t="s">
        <v>127</v>
      </c>
      <c r="B138" s="11" t="s">
        <v>3967</v>
      </c>
      <c r="C138" s="12">
        <f t="shared" si="36"/>
        <v>1005000</v>
      </c>
      <c r="D138" s="12" t="str">
        <f t="shared" si="34"/>
        <v>hp_1005000</v>
      </c>
      <c r="E138" s="12" t="s">
        <v>3968</v>
      </c>
      <c r="F138" s="12">
        <f t="shared" si="37"/>
        <v>1050000</v>
      </c>
      <c r="G138" s="12" t="str">
        <f t="shared" si="33"/>
        <v>atk_1050000</v>
      </c>
      <c r="H138" s="13" t="s">
        <v>3973</v>
      </c>
      <c r="I138" s="12" t="s">
        <v>3985</v>
      </c>
      <c r="J138" s="12" t="s">
        <v>3975</v>
      </c>
      <c r="K138" s="12" t="s">
        <v>3976</v>
      </c>
      <c r="L138" s="12"/>
      <c r="M138" s="12" t="str">
        <f t="shared" si="35"/>
        <v>hp_1005000;atk_1050000;hit_500000;miss_40;cirt_0;cirtSub_-3500</v>
      </c>
      <c r="N138" s="12"/>
      <c r="O138" s="12"/>
      <c r="P138" s="12"/>
      <c r="Q138" s="12"/>
      <c r="R138" s="12"/>
    </row>
    <row r="139" spans="1:18" x14ac:dyDescent="0.15">
      <c r="A139" s="9" t="s">
        <v>126</v>
      </c>
      <c r="B139" s="6" t="s">
        <v>3967</v>
      </c>
      <c r="C139" s="7">
        <f t="shared" si="36"/>
        <v>1055000</v>
      </c>
      <c r="D139" s="7" t="str">
        <f t="shared" si="34"/>
        <v>hp_1055000</v>
      </c>
      <c r="E139" s="7" t="s">
        <v>3968</v>
      </c>
      <c r="F139" s="7">
        <f t="shared" si="37"/>
        <v>1100000</v>
      </c>
      <c r="G139" s="7" t="str">
        <f t="shared" si="33"/>
        <v>atk_1100000</v>
      </c>
      <c r="H139" s="10" t="s">
        <v>3973</v>
      </c>
      <c r="I139" s="7" t="s">
        <v>3986</v>
      </c>
      <c r="J139" s="7" t="s">
        <v>3975</v>
      </c>
      <c r="K139" s="7" t="s">
        <v>3976</v>
      </c>
      <c r="L139" s="7"/>
      <c r="M139" s="7" t="str">
        <f t="shared" si="35"/>
        <v>hp_1055000;atk_1100000;hit_500000;miss_45;cirt_0;cirtSub_-3500</v>
      </c>
      <c r="N139" s="7"/>
      <c r="O139" s="7"/>
      <c r="P139" s="7"/>
      <c r="Q139" s="7"/>
      <c r="R139" s="7"/>
    </row>
    <row r="140" spans="1:18" x14ac:dyDescent="0.15">
      <c r="A140" s="9" t="s">
        <v>126</v>
      </c>
      <c r="B140" s="6" t="s">
        <v>3967</v>
      </c>
      <c r="C140" s="7">
        <f t="shared" si="36"/>
        <v>1055000</v>
      </c>
      <c r="D140" s="7" t="str">
        <f t="shared" si="34"/>
        <v>hp_1055000</v>
      </c>
      <c r="E140" s="7" t="s">
        <v>3968</v>
      </c>
      <c r="F140" s="7">
        <f t="shared" si="37"/>
        <v>1100000</v>
      </c>
      <c r="G140" s="7" t="str">
        <f t="shared" si="33"/>
        <v>atk_1100000</v>
      </c>
      <c r="H140" s="10" t="s">
        <v>3973</v>
      </c>
      <c r="I140" s="7" t="s">
        <v>3986</v>
      </c>
      <c r="J140" s="7" t="s">
        <v>3975</v>
      </c>
      <c r="K140" s="7" t="s">
        <v>3976</v>
      </c>
      <c r="L140" s="7"/>
      <c r="M140" s="7" t="str">
        <f t="shared" si="35"/>
        <v>hp_1055000;atk_1100000;hit_500000;miss_45;cirt_0;cirtSub_-3500</v>
      </c>
      <c r="N140" s="7"/>
      <c r="O140" s="7"/>
      <c r="P140" s="7"/>
      <c r="Q140" s="7"/>
      <c r="R140" s="7"/>
    </row>
    <row r="141" spans="1:18" x14ac:dyDescent="0.15">
      <c r="A141" s="9" t="s">
        <v>126</v>
      </c>
      <c r="B141" s="6" t="s">
        <v>3967</v>
      </c>
      <c r="C141" s="7">
        <f t="shared" si="36"/>
        <v>1055000</v>
      </c>
      <c r="D141" s="7" t="str">
        <f t="shared" si="34"/>
        <v>hp_1055000</v>
      </c>
      <c r="E141" s="7" t="s">
        <v>3968</v>
      </c>
      <c r="F141" s="7">
        <f t="shared" si="37"/>
        <v>1100000</v>
      </c>
      <c r="G141" s="7" t="str">
        <f t="shared" si="33"/>
        <v>atk_1100000</v>
      </c>
      <c r="H141" s="10" t="s">
        <v>3973</v>
      </c>
      <c r="I141" s="7" t="s">
        <v>3986</v>
      </c>
      <c r="J141" s="7" t="s">
        <v>3975</v>
      </c>
      <c r="K141" s="7" t="s">
        <v>3976</v>
      </c>
      <c r="L141" s="7"/>
      <c r="M141" s="7" t="str">
        <f t="shared" si="35"/>
        <v>hp_1055000;atk_1100000;hit_500000;miss_45;cirt_0;cirtSub_-3500</v>
      </c>
      <c r="N141" s="7"/>
      <c r="O141" s="7"/>
      <c r="P141" s="7"/>
      <c r="Q141" s="7"/>
      <c r="R141" s="7"/>
    </row>
    <row r="142" spans="1:18" x14ac:dyDescent="0.15">
      <c r="A142" s="9" t="s">
        <v>125</v>
      </c>
      <c r="B142" s="6" t="s">
        <v>3967</v>
      </c>
      <c r="C142" s="7">
        <f t="shared" si="36"/>
        <v>1105000</v>
      </c>
      <c r="D142" s="7" t="str">
        <f t="shared" si="34"/>
        <v>hp_1105000</v>
      </c>
      <c r="E142" s="7" t="s">
        <v>3968</v>
      </c>
      <c r="F142" s="7">
        <f t="shared" si="37"/>
        <v>1150000</v>
      </c>
      <c r="G142" s="7" t="str">
        <f t="shared" si="33"/>
        <v>atk_1150000</v>
      </c>
      <c r="H142" s="10" t="s">
        <v>3973</v>
      </c>
      <c r="I142" s="7" t="s">
        <v>3987</v>
      </c>
      <c r="J142" s="7" t="s">
        <v>3975</v>
      </c>
      <c r="K142" s="7" t="s">
        <v>3976</v>
      </c>
      <c r="L142" s="7"/>
      <c r="M142" s="7" t="str">
        <f t="shared" si="35"/>
        <v>hp_1105000;atk_1150000;hit_500000;miss_50;cirt_0;cirtSub_-3500</v>
      </c>
      <c r="N142" s="7"/>
      <c r="O142" s="7"/>
      <c r="P142" s="7"/>
      <c r="Q142" s="7"/>
      <c r="R142" s="7"/>
    </row>
    <row r="143" spans="1:18" x14ac:dyDescent="0.15">
      <c r="A143" s="9" t="s">
        <v>125</v>
      </c>
      <c r="B143" s="6" t="s">
        <v>3967</v>
      </c>
      <c r="C143" s="7">
        <f t="shared" si="36"/>
        <v>1105000</v>
      </c>
      <c r="D143" s="7" t="str">
        <f t="shared" si="34"/>
        <v>hp_1105000</v>
      </c>
      <c r="E143" s="7" t="s">
        <v>3968</v>
      </c>
      <c r="F143" s="7">
        <f t="shared" si="37"/>
        <v>1150000</v>
      </c>
      <c r="G143" s="7" t="str">
        <f t="shared" si="33"/>
        <v>atk_1150000</v>
      </c>
      <c r="H143" s="10" t="s">
        <v>3973</v>
      </c>
      <c r="I143" s="7" t="s">
        <v>3987</v>
      </c>
      <c r="J143" s="7" t="s">
        <v>3975</v>
      </c>
      <c r="K143" s="7" t="s">
        <v>3976</v>
      </c>
      <c r="L143" s="7"/>
      <c r="M143" s="7" t="str">
        <f t="shared" si="35"/>
        <v>hp_1105000;atk_1150000;hit_500000;miss_50;cirt_0;cirtSub_-3500</v>
      </c>
      <c r="N143" s="7"/>
      <c r="O143" s="7"/>
      <c r="P143" s="7"/>
      <c r="Q143" s="7"/>
      <c r="R143" s="7"/>
    </row>
    <row r="144" spans="1:18" x14ac:dyDescent="0.15">
      <c r="A144" s="9" t="s">
        <v>125</v>
      </c>
      <c r="B144" s="6" t="s">
        <v>3967</v>
      </c>
      <c r="C144" s="7">
        <f t="shared" si="36"/>
        <v>1105000</v>
      </c>
      <c r="D144" s="7" t="str">
        <f t="shared" si="34"/>
        <v>hp_1105000</v>
      </c>
      <c r="E144" s="7" t="s">
        <v>3968</v>
      </c>
      <c r="F144" s="7">
        <f t="shared" si="37"/>
        <v>1150000</v>
      </c>
      <c r="G144" s="7" t="str">
        <f t="shared" si="33"/>
        <v>atk_1150000</v>
      </c>
      <c r="H144" s="10" t="s">
        <v>3973</v>
      </c>
      <c r="I144" s="7" t="s">
        <v>3987</v>
      </c>
      <c r="J144" s="7" t="s">
        <v>3975</v>
      </c>
      <c r="K144" s="7" t="s">
        <v>3976</v>
      </c>
      <c r="L144" s="7"/>
      <c r="M144" s="7" t="str">
        <f t="shared" si="35"/>
        <v>hp_1105000;atk_1150000;hit_500000;miss_50;cirt_0;cirtSub_-3500</v>
      </c>
      <c r="N144" s="7"/>
      <c r="O144" s="7"/>
      <c r="P144" s="7"/>
      <c r="Q144" s="7"/>
      <c r="R144" s="7"/>
    </row>
    <row r="145" spans="1:18" x14ac:dyDescent="0.15">
      <c r="A145" s="9" t="s">
        <v>124</v>
      </c>
      <c r="B145" s="6" t="s">
        <v>3967</v>
      </c>
      <c r="C145" s="7">
        <f t="shared" si="36"/>
        <v>1155000</v>
      </c>
      <c r="D145" s="7" t="str">
        <f t="shared" si="34"/>
        <v>hp_1155000</v>
      </c>
      <c r="E145" s="7" t="s">
        <v>3968</v>
      </c>
      <c r="F145" s="7">
        <f t="shared" si="37"/>
        <v>1200000</v>
      </c>
      <c r="G145" s="7" t="str">
        <f t="shared" si="33"/>
        <v>atk_1200000</v>
      </c>
      <c r="H145" s="10" t="s">
        <v>3973</v>
      </c>
      <c r="I145" s="7" t="s">
        <v>3988</v>
      </c>
      <c r="J145" s="7" t="s">
        <v>3975</v>
      </c>
      <c r="K145" s="7" t="s">
        <v>3976</v>
      </c>
      <c r="L145" s="7"/>
      <c r="M145" s="7" t="str">
        <f t="shared" si="35"/>
        <v>hp_1155000;atk_1200000;hit_500000;miss_55;cirt_0;cirtSub_-3500</v>
      </c>
      <c r="N145" s="7"/>
      <c r="O145" s="7"/>
      <c r="P145" s="7"/>
      <c r="Q145" s="7"/>
      <c r="R145" s="7"/>
    </row>
    <row r="146" spans="1:18" x14ac:dyDescent="0.15">
      <c r="A146" s="9" t="s">
        <v>124</v>
      </c>
      <c r="B146" s="6" t="s">
        <v>3967</v>
      </c>
      <c r="C146" s="7">
        <f t="shared" si="36"/>
        <v>1155000</v>
      </c>
      <c r="D146" s="7" t="str">
        <f t="shared" si="34"/>
        <v>hp_1155000</v>
      </c>
      <c r="E146" s="7" t="s">
        <v>3968</v>
      </c>
      <c r="F146" s="7">
        <f t="shared" si="37"/>
        <v>1200000</v>
      </c>
      <c r="G146" s="7" t="str">
        <f t="shared" si="33"/>
        <v>atk_1200000</v>
      </c>
      <c r="H146" s="10" t="s">
        <v>3973</v>
      </c>
      <c r="I146" s="7" t="s">
        <v>3988</v>
      </c>
      <c r="J146" s="7" t="s">
        <v>3975</v>
      </c>
      <c r="K146" s="7" t="s">
        <v>3976</v>
      </c>
      <c r="L146" s="7"/>
      <c r="M146" s="7" t="str">
        <f t="shared" si="35"/>
        <v>hp_1155000;atk_1200000;hit_500000;miss_55;cirt_0;cirtSub_-3500</v>
      </c>
      <c r="N146" s="7"/>
      <c r="O146" s="7"/>
      <c r="P146" s="7"/>
      <c r="Q146" s="7"/>
      <c r="R146" s="7"/>
    </row>
    <row r="147" spans="1:18" x14ac:dyDescent="0.15">
      <c r="A147" s="9" t="s">
        <v>124</v>
      </c>
      <c r="B147" s="6" t="s">
        <v>3967</v>
      </c>
      <c r="C147" s="7">
        <f t="shared" si="36"/>
        <v>1155000</v>
      </c>
      <c r="D147" s="7" t="str">
        <f t="shared" si="34"/>
        <v>hp_1155000</v>
      </c>
      <c r="E147" s="7" t="s">
        <v>3968</v>
      </c>
      <c r="F147" s="7">
        <f t="shared" si="37"/>
        <v>1200000</v>
      </c>
      <c r="G147" s="7" t="str">
        <f t="shared" si="33"/>
        <v>atk_1200000</v>
      </c>
      <c r="H147" s="10" t="s">
        <v>3973</v>
      </c>
      <c r="I147" s="7" t="s">
        <v>3988</v>
      </c>
      <c r="J147" s="7" t="s">
        <v>3975</v>
      </c>
      <c r="K147" s="7" t="s">
        <v>3976</v>
      </c>
      <c r="L147" s="7"/>
      <c r="M147" s="7" t="str">
        <f t="shared" si="35"/>
        <v>hp_1155000;atk_1200000;hit_500000;miss_55;cirt_0;cirtSub_-3500</v>
      </c>
      <c r="N147" s="7"/>
      <c r="O147" s="7"/>
      <c r="P147" s="7"/>
      <c r="Q147" s="7"/>
      <c r="R147" s="7"/>
    </row>
    <row r="148" spans="1:18" x14ac:dyDescent="0.15">
      <c r="A148" s="5" t="s">
        <v>123</v>
      </c>
      <c r="B148" s="11" t="s">
        <v>3967</v>
      </c>
      <c r="C148" s="12">
        <f t="shared" si="36"/>
        <v>1205000</v>
      </c>
      <c r="D148" s="12" t="str">
        <f t="shared" si="34"/>
        <v>hp_1205000</v>
      </c>
      <c r="E148" s="12" t="s">
        <v>3968</v>
      </c>
      <c r="F148" s="12">
        <f t="shared" si="37"/>
        <v>1250000</v>
      </c>
      <c r="G148" s="12" t="str">
        <f t="shared" si="33"/>
        <v>atk_1250000</v>
      </c>
      <c r="H148" s="13" t="s">
        <v>3973</v>
      </c>
      <c r="I148" s="12" t="s">
        <v>3989</v>
      </c>
      <c r="J148" s="12" t="s">
        <v>3975</v>
      </c>
      <c r="K148" s="12" t="s">
        <v>3976</v>
      </c>
      <c r="L148" s="12"/>
      <c r="M148" s="12" t="str">
        <f t="shared" si="35"/>
        <v>hp_1205000;atk_1250000;hit_500000;miss_60;cirt_0;cirtSub_-3500</v>
      </c>
      <c r="N148" s="12"/>
      <c r="O148" s="12"/>
      <c r="P148" s="12"/>
      <c r="Q148" s="12"/>
      <c r="R148" s="12"/>
    </row>
    <row r="149" spans="1:18" x14ac:dyDescent="0.15">
      <c r="A149" s="9" t="s">
        <v>123</v>
      </c>
      <c r="B149" s="6" t="s">
        <v>3967</v>
      </c>
      <c r="C149" s="7">
        <f t="shared" si="36"/>
        <v>1205000</v>
      </c>
      <c r="D149" s="7" t="str">
        <f t="shared" si="34"/>
        <v>hp_1205000</v>
      </c>
      <c r="E149" s="7" t="s">
        <v>3968</v>
      </c>
      <c r="F149" s="7">
        <f t="shared" si="37"/>
        <v>1250000</v>
      </c>
      <c r="G149" s="7" t="str">
        <f t="shared" si="33"/>
        <v>atk_1250000</v>
      </c>
      <c r="H149" s="10" t="s">
        <v>3973</v>
      </c>
      <c r="I149" s="7" t="s">
        <v>3989</v>
      </c>
      <c r="J149" s="7" t="s">
        <v>3975</v>
      </c>
      <c r="K149" s="7" t="s">
        <v>3976</v>
      </c>
      <c r="L149" s="7"/>
      <c r="M149" s="7" t="str">
        <f t="shared" si="35"/>
        <v>hp_1205000;atk_1250000;hit_500000;miss_60;cirt_0;cirtSub_-3500</v>
      </c>
      <c r="N149" s="7"/>
      <c r="O149" s="7"/>
      <c r="P149" s="7"/>
      <c r="Q149" s="7"/>
      <c r="R149" s="7"/>
    </row>
    <row r="150" spans="1:18" x14ac:dyDescent="0.15">
      <c r="A150" s="9" t="s">
        <v>123</v>
      </c>
      <c r="B150" s="6" t="s">
        <v>3967</v>
      </c>
      <c r="C150" s="7">
        <f t="shared" si="36"/>
        <v>1205000</v>
      </c>
      <c r="D150" s="7" t="str">
        <f t="shared" si="34"/>
        <v>hp_1205000</v>
      </c>
      <c r="E150" s="7" t="s">
        <v>3968</v>
      </c>
      <c r="F150" s="7">
        <f t="shared" si="37"/>
        <v>1250000</v>
      </c>
      <c r="G150" s="7" t="str">
        <f t="shared" si="33"/>
        <v>atk_1250000</v>
      </c>
      <c r="H150" s="10" t="s">
        <v>3973</v>
      </c>
      <c r="I150" s="7" t="s">
        <v>3989</v>
      </c>
      <c r="J150" s="7" t="s">
        <v>3975</v>
      </c>
      <c r="K150" s="7" t="s">
        <v>3976</v>
      </c>
      <c r="L150" s="7"/>
      <c r="M150" s="7" t="str">
        <f t="shared" si="35"/>
        <v>hp_1205000;atk_1250000;hit_500000;miss_60;cirt_0;cirtSub_-3500</v>
      </c>
      <c r="N150" s="7"/>
      <c r="O150" s="7"/>
      <c r="P150" s="7"/>
      <c r="Q150" s="7"/>
      <c r="R150" s="7"/>
    </row>
    <row r="151" spans="1:18" x14ac:dyDescent="0.15">
      <c r="A151" s="9" t="s">
        <v>122</v>
      </c>
      <c r="B151" s="6" t="s">
        <v>3967</v>
      </c>
      <c r="C151" s="7">
        <v>1105000</v>
      </c>
      <c r="D151" s="7" t="str">
        <f t="shared" si="34"/>
        <v>hp_1105000</v>
      </c>
      <c r="E151" s="7" t="s">
        <v>3968</v>
      </c>
      <c r="F151" s="7">
        <v>1150000</v>
      </c>
      <c r="G151" s="7" t="str">
        <f t="shared" si="33"/>
        <v>atk_1150000</v>
      </c>
      <c r="H151" s="10" t="s">
        <v>3973</v>
      </c>
      <c r="I151" s="7" t="s">
        <v>4017</v>
      </c>
      <c r="J151" s="7" t="s">
        <v>3975</v>
      </c>
      <c r="K151" s="7" t="s">
        <v>3976</v>
      </c>
      <c r="L151" s="7"/>
      <c r="M151" s="7" t="str">
        <f t="shared" si="35"/>
        <v>hp_1105000;atk_1150000;hit_500000;miss_15;cirt_0;cirtSub_-3500</v>
      </c>
      <c r="N151" s="7"/>
      <c r="O151" s="7"/>
      <c r="P151" s="7"/>
      <c r="Q151" s="7"/>
      <c r="R151" s="7"/>
    </row>
    <row r="152" spans="1:18" x14ac:dyDescent="0.15">
      <c r="A152" s="9" t="s">
        <v>122</v>
      </c>
      <c r="B152" s="6" t="s">
        <v>3967</v>
      </c>
      <c r="C152" s="7">
        <v>1105000</v>
      </c>
      <c r="D152" s="7" t="str">
        <f t="shared" si="34"/>
        <v>hp_1105000</v>
      </c>
      <c r="E152" s="7" t="s">
        <v>3968</v>
      </c>
      <c r="F152" s="7">
        <v>1150000</v>
      </c>
      <c r="G152" s="7" t="str">
        <f t="shared" si="33"/>
        <v>atk_1150000</v>
      </c>
      <c r="H152" s="10" t="s">
        <v>3973</v>
      </c>
      <c r="I152" s="7" t="s">
        <v>4017</v>
      </c>
      <c r="J152" s="7" t="s">
        <v>3975</v>
      </c>
      <c r="K152" s="7" t="s">
        <v>3976</v>
      </c>
      <c r="L152" s="7"/>
      <c r="M152" s="7" t="str">
        <f t="shared" si="35"/>
        <v>hp_1105000;atk_1150000;hit_500000;miss_15;cirt_0;cirtSub_-3500</v>
      </c>
      <c r="N152" s="7"/>
      <c r="O152" s="7"/>
      <c r="P152" s="7"/>
      <c r="Q152" s="7"/>
      <c r="R152" s="7"/>
    </row>
    <row r="153" spans="1:18" x14ac:dyDescent="0.15">
      <c r="A153" s="9" t="s">
        <v>122</v>
      </c>
      <c r="B153" s="6" t="s">
        <v>3967</v>
      </c>
      <c r="C153" s="7">
        <v>1105000</v>
      </c>
      <c r="D153" s="7" t="str">
        <f t="shared" si="34"/>
        <v>hp_1105000</v>
      </c>
      <c r="E153" s="7" t="s">
        <v>3968</v>
      </c>
      <c r="F153" s="7">
        <v>1150000</v>
      </c>
      <c r="G153" s="7" t="str">
        <f t="shared" si="33"/>
        <v>atk_1150000</v>
      </c>
      <c r="H153" s="10" t="s">
        <v>3973</v>
      </c>
      <c r="I153" s="7" t="s">
        <v>4017</v>
      </c>
      <c r="J153" s="7" t="s">
        <v>3975</v>
      </c>
      <c r="K153" s="7" t="s">
        <v>3976</v>
      </c>
      <c r="L153" s="7"/>
      <c r="M153" s="7" t="str">
        <f t="shared" si="35"/>
        <v>hp_1105000;atk_1150000;hit_500000;miss_15;cirt_0;cirtSub_-3500</v>
      </c>
      <c r="N153" s="7"/>
      <c r="O153" s="7"/>
      <c r="P153" s="7"/>
      <c r="Q153" s="7"/>
      <c r="R153" s="7"/>
    </row>
    <row r="154" spans="1:18" x14ac:dyDescent="0.15">
      <c r="A154" s="9" t="s">
        <v>121</v>
      </c>
      <c r="B154" s="6" t="s">
        <v>3967</v>
      </c>
      <c r="C154" s="7">
        <v>1155000</v>
      </c>
      <c r="D154" s="7" t="str">
        <f t="shared" si="34"/>
        <v>hp_1155000</v>
      </c>
      <c r="E154" s="7" t="s">
        <v>3968</v>
      </c>
      <c r="F154" s="7">
        <v>1200000</v>
      </c>
      <c r="G154" s="7" t="str">
        <f t="shared" si="33"/>
        <v>atk_1200000</v>
      </c>
      <c r="H154" s="10" t="s">
        <v>3973</v>
      </c>
      <c r="I154" s="7" t="s">
        <v>3981</v>
      </c>
      <c r="J154" s="7" t="s">
        <v>3975</v>
      </c>
      <c r="K154" s="7" t="s">
        <v>3976</v>
      </c>
      <c r="L154" s="7"/>
      <c r="M154" s="7" t="str">
        <f t="shared" si="35"/>
        <v>hp_1155000;atk_1200000;hit_500000;miss_20;cirt_0;cirtSub_-3500</v>
      </c>
      <c r="N154" s="7"/>
      <c r="O154" s="7"/>
      <c r="P154" s="7"/>
      <c r="Q154" s="7"/>
      <c r="R154" s="7"/>
    </row>
    <row r="155" spans="1:18" x14ac:dyDescent="0.15">
      <c r="A155" s="9" t="s">
        <v>121</v>
      </c>
      <c r="B155" s="6" t="s">
        <v>3967</v>
      </c>
      <c r="C155" s="7">
        <v>1155000</v>
      </c>
      <c r="D155" s="7" t="str">
        <f t="shared" si="34"/>
        <v>hp_1155000</v>
      </c>
      <c r="E155" s="7" t="s">
        <v>3968</v>
      </c>
      <c r="F155" s="7">
        <v>1200000</v>
      </c>
      <c r="G155" s="7" t="str">
        <f t="shared" si="33"/>
        <v>atk_1200000</v>
      </c>
      <c r="H155" s="10" t="s">
        <v>3973</v>
      </c>
      <c r="I155" s="7" t="s">
        <v>3981</v>
      </c>
      <c r="J155" s="7" t="s">
        <v>3975</v>
      </c>
      <c r="K155" s="7" t="s">
        <v>3976</v>
      </c>
      <c r="L155" s="7"/>
      <c r="M155" s="7" t="str">
        <f t="shared" si="35"/>
        <v>hp_1155000;atk_1200000;hit_500000;miss_20;cirt_0;cirtSub_-3500</v>
      </c>
      <c r="N155" s="7"/>
      <c r="O155" s="7"/>
      <c r="P155" s="7"/>
      <c r="Q155" s="7"/>
      <c r="R155" s="7"/>
    </row>
    <row r="156" spans="1:18" x14ac:dyDescent="0.15">
      <c r="A156" s="9" t="s">
        <v>121</v>
      </c>
      <c r="B156" s="6" t="s">
        <v>3967</v>
      </c>
      <c r="C156" s="7">
        <v>1155000</v>
      </c>
      <c r="D156" s="7" t="str">
        <f t="shared" si="34"/>
        <v>hp_1155000</v>
      </c>
      <c r="E156" s="7" t="s">
        <v>3968</v>
      </c>
      <c r="F156" s="7">
        <v>1200000</v>
      </c>
      <c r="G156" s="7" t="str">
        <f t="shared" si="33"/>
        <v>atk_1200000</v>
      </c>
      <c r="H156" s="10" t="s">
        <v>3973</v>
      </c>
      <c r="I156" s="7" t="s">
        <v>3981</v>
      </c>
      <c r="J156" s="7" t="s">
        <v>3975</v>
      </c>
      <c r="K156" s="7" t="s">
        <v>3976</v>
      </c>
      <c r="L156" s="7"/>
      <c r="M156" s="7" t="str">
        <f t="shared" si="35"/>
        <v>hp_1155000;atk_1200000;hit_500000;miss_20;cirt_0;cirtSub_-3500</v>
      </c>
      <c r="N156" s="7"/>
      <c r="O156" s="7"/>
      <c r="P156" s="7"/>
      <c r="Q156" s="7"/>
      <c r="R156" s="7"/>
    </row>
    <row r="157" spans="1:18" x14ac:dyDescent="0.15">
      <c r="A157" s="9" t="s">
        <v>120</v>
      </c>
      <c r="B157" s="6" t="s">
        <v>3967</v>
      </c>
      <c r="C157" s="7">
        <v>1205000</v>
      </c>
      <c r="D157" s="7" t="str">
        <f t="shared" si="34"/>
        <v>hp_1205000</v>
      </c>
      <c r="E157" s="7" t="s">
        <v>3968</v>
      </c>
      <c r="F157" s="7">
        <v>1250000</v>
      </c>
      <c r="G157" s="7" t="str">
        <f t="shared" si="33"/>
        <v>atk_1250000</v>
      </c>
      <c r="H157" s="10" t="s">
        <v>3973</v>
      </c>
      <c r="I157" s="7" t="s">
        <v>3982</v>
      </c>
      <c r="J157" s="7" t="s">
        <v>3975</v>
      </c>
      <c r="K157" s="7" t="s">
        <v>3976</v>
      </c>
      <c r="L157" s="7"/>
      <c r="M157" s="7" t="str">
        <f t="shared" si="35"/>
        <v>hp_1205000;atk_1250000;hit_500000;miss_25;cirt_0;cirtSub_-3500</v>
      </c>
      <c r="N157" s="7"/>
      <c r="O157" s="7"/>
      <c r="P157" s="7"/>
      <c r="Q157" s="7"/>
      <c r="R157" s="7"/>
    </row>
    <row r="158" spans="1:18" x14ac:dyDescent="0.15">
      <c r="A158" s="5" t="s">
        <v>120</v>
      </c>
      <c r="B158" s="11" t="s">
        <v>3967</v>
      </c>
      <c r="C158" s="12">
        <v>1205000</v>
      </c>
      <c r="D158" s="12" t="str">
        <f t="shared" si="34"/>
        <v>hp_1205000</v>
      </c>
      <c r="E158" s="12" t="s">
        <v>3968</v>
      </c>
      <c r="F158" s="12">
        <v>1250000</v>
      </c>
      <c r="G158" s="12" t="str">
        <f t="shared" si="33"/>
        <v>atk_1250000</v>
      </c>
      <c r="H158" s="13" t="s">
        <v>3973</v>
      </c>
      <c r="I158" s="12" t="s">
        <v>3982</v>
      </c>
      <c r="J158" s="12" t="s">
        <v>3975</v>
      </c>
      <c r="K158" s="12" t="s">
        <v>3976</v>
      </c>
      <c r="L158" s="12"/>
      <c r="M158" s="12" t="str">
        <f t="shared" si="35"/>
        <v>hp_1205000;atk_1250000;hit_500000;miss_25;cirt_0;cirtSub_-3500</v>
      </c>
      <c r="N158" s="12"/>
      <c r="O158" s="12"/>
      <c r="P158" s="12"/>
      <c r="Q158" s="12"/>
      <c r="R158" s="12"/>
    </row>
    <row r="159" spans="1:18" x14ac:dyDescent="0.15">
      <c r="A159" s="9" t="s">
        <v>120</v>
      </c>
      <c r="B159" s="6" t="s">
        <v>3967</v>
      </c>
      <c r="C159" s="7">
        <v>1205000</v>
      </c>
      <c r="D159" s="7" t="str">
        <f t="shared" si="34"/>
        <v>hp_1205000</v>
      </c>
      <c r="E159" s="7" t="s">
        <v>3968</v>
      </c>
      <c r="F159" s="7">
        <v>1250000</v>
      </c>
      <c r="G159" s="7" t="str">
        <f t="shared" ref="G159:G180" si="38">E159&amp;"_"&amp;F159</f>
        <v>atk_1250000</v>
      </c>
      <c r="H159" s="10" t="s">
        <v>3973</v>
      </c>
      <c r="I159" s="7" t="s">
        <v>3982</v>
      </c>
      <c r="J159" s="7" t="s">
        <v>3975</v>
      </c>
      <c r="K159" s="7" t="s">
        <v>3976</v>
      </c>
      <c r="L159" s="7"/>
      <c r="M159" s="7" t="str">
        <f t="shared" si="35"/>
        <v>hp_1205000;atk_1250000;hit_500000;miss_25;cirt_0;cirtSub_-3500</v>
      </c>
      <c r="N159" s="7"/>
      <c r="O159" s="7"/>
      <c r="P159" s="7"/>
      <c r="Q159" s="7"/>
      <c r="R159" s="7"/>
    </row>
    <row r="160" spans="1:18" x14ac:dyDescent="0.15">
      <c r="A160" s="9" t="s">
        <v>119</v>
      </c>
      <c r="B160" s="6" t="s">
        <v>3967</v>
      </c>
      <c r="C160" s="7">
        <f t="shared" ref="C160:C180" si="39">C157+60000</f>
        <v>1265000</v>
      </c>
      <c r="D160" s="7" t="str">
        <f t="shared" si="34"/>
        <v>hp_1265000</v>
      </c>
      <c r="E160" s="7" t="s">
        <v>3968</v>
      </c>
      <c r="F160" s="7">
        <f t="shared" ref="F160:F180" si="40">F157+60000</f>
        <v>1310000</v>
      </c>
      <c r="G160" s="7" t="str">
        <f t="shared" si="38"/>
        <v>atk_1310000</v>
      </c>
      <c r="H160" s="10" t="s">
        <v>3973</v>
      </c>
      <c r="I160" s="7" t="s">
        <v>3983</v>
      </c>
      <c r="J160" s="7" t="s">
        <v>3975</v>
      </c>
      <c r="K160" s="7" t="s">
        <v>3976</v>
      </c>
      <c r="L160" s="7"/>
      <c r="M160" s="7" t="str">
        <f t="shared" si="35"/>
        <v>hp_1265000;atk_1310000;hit_500000;miss_30;cirt_0;cirtSub_-3500</v>
      </c>
      <c r="N160" s="7"/>
      <c r="O160" s="7"/>
      <c r="P160" s="7"/>
      <c r="Q160" s="7"/>
      <c r="R160" s="7"/>
    </row>
    <row r="161" spans="1:18" x14ac:dyDescent="0.15">
      <c r="A161" s="9" t="s">
        <v>119</v>
      </c>
      <c r="B161" s="6" t="s">
        <v>3967</v>
      </c>
      <c r="C161" s="7">
        <f t="shared" si="39"/>
        <v>1265000</v>
      </c>
      <c r="D161" s="7" t="str">
        <f t="shared" ref="D161:D180" si="41">B161&amp;"_"&amp;C161</f>
        <v>hp_1265000</v>
      </c>
      <c r="E161" s="7" t="s">
        <v>3968</v>
      </c>
      <c r="F161" s="7">
        <f t="shared" si="40"/>
        <v>1310000</v>
      </c>
      <c r="G161" s="7" t="str">
        <f t="shared" si="38"/>
        <v>atk_1310000</v>
      </c>
      <c r="H161" s="10" t="s">
        <v>3973</v>
      </c>
      <c r="I161" s="7" t="s">
        <v>3983</v>
      </c>
      <c r="J161" s="7" t="s">
        <v>3975</v>
      </c>
      <c r="K161" s="7" t="s">
        <v>3976</v>
      </c>
      <c r="L161" s="7"/>
      <c r="M161" s="7" t="str">
        <f t="shared" ref="M161:M180" si="42">D161&amp;";"&amp;G161&amp;";"&amp;H161&amp;";"&amp;I161&amp;";"&amp;J161&amp;";"&amp;K161</f>
        <v>hp_1265000;atk_1310000;hit_500000;miss_30;cirt_0;cirtSub_-3500</v>
      </c>
      <c r="N161" s="7"/>
      <c r="O161" s="7"/>
      <c r="P161" s="7"/>
      <c r="Q161" s="7"/>
      <c r="R161" s="7"/>
    </row>
    <row r="162" spans="1:18" x14ac:dyDescent="0.15">
      <c r="A162" s="9" t="s">
        <v>119</v>
      </c>
      <c r="B162" s="6" t="s">
        <v>3967</v>
      </c>
      <c r="C162" s="7">
        <f t="shared" si="39"/>
        <v>1265000</v>
      </c>
      <c r="D162" s="7" t="str">
        <f t="shared" si="41"/>
        <v>hp_1265000</v>
      </c>
      <c r="E162" s="7" t="s">
        <v>3968</v>
      </c>
      <c r="F162" s="7">
        <f t="shared" si="40"/>
        <v>1310000</v>
      </c>
      <c r="G162" s="7" t="str">
        <f t="shared" si="38"/>
        <v>atk_1310000</v>
      </c>
      <c r="H162" s="10" t="s">
        <v>3973</v>
      </c>
      <c r="I162" s="7" t="s">
        <v>3983</v>
      </c>
      <c r="J162" s="7" t="s">
        <v>3975</v>
      </c>
      <c r="K162" s="7" t="s">
        <v>3976</v>
      </c>
      <c r="L162" s="7"/>
      <c r="M162" s="7" t="str">
        <f t="shared" si="42"/>
        <v>hp_1265000;atk_1310000;hit_500000;miss_30;cirt_0;cirtSub_-3500</v>
      </c>
      <c r="N162" s="7"/>
      <c r="O162" s="7"/>
      <c r="P162" s="7"/>
      <c r="Q162" s="7"/>
      <c r="R162" s="7"/>
    </row>
    <row r="163" spans="1:18" x14ac:dyDescent="0.15">
      <c r="A163" s="9" t="s">
        <v>118</v>
      </c>
      <c r="B163" s="6" t="s">
        <v>3967</v>
      </c>
      <c r="C163" s="7">
        <f t="shared" si="39"/>
        <v>1325000</v>
      </c>
      <c r="D163" s="7" t="str">
        <f t="shared" si="41"/>
        <v>hp_1325000</v>
      </c>
      <c r="E163" s="7" t="s">
        <v>3968</v>
      </c>
      <c r="F163" s="7">
        <f t="shared" si="40"/>
        <v>1370000</v>
      </c>
      <c r="G163" s="7" t="str">
        <f t="shared" si="38"/>
        <v>atk_1370000</v>
      </c>
      <c r="H163" s="10" t="s">
        <v>3973</v>
      </c>
      <c r="I163" s="7" t="s">
        <v>3984</v>
      </c>
      <c r="J163" s="7" t="s">
        <v>3975</v>
      </c>
      <c r="K163" s="7" t="s">
        <v>3976</v>
      </c>
      <c r="L163" s="7"/>
      <c r="M163" s="7" t="str">
        <f t="shared" si="42"/>
        <v>hp_1325000;atk_1370000;hit_500000;miss_35;cirt_0;cirtSub_-3500</v>
      </c>
      <c r="N163" s="7"/>
      <c r="O163" s="7"/>
      <c r="P163" s="7"/>
      <c r="Q163" s="7"/>
      <c r="R163" s="7"/>
    </row>
    <row r="164" spans="1:18" x14ac:dyDescent="0.15">
      <c r="A164" s="9" t="s">
        <v>118</v>
      </c>
      <c r="B164" s="6" t="s">
        <v>3967</v>
      </c>
      <c r="C164" s="7">
        <f t="shared" si="39"/>
        <v>1325000</v>
      </c>
      <c r="D164" s="7" t="str">
        <f t="shared" si="41"/>
        <v>hp_1325000</v>
      </c>
      <c r="E164" s="7" t="s">
        <v>3968</v>
      </c>
      <c r="F164" s="7">
        <f t="shared" si="40"/>
        <v>1370000</v>
      </c>
      <c r="G164" s="7" t="str">
        <f t="shared" si="38"/>
        <v>atk_1370000</v>
      </c>
      <c r="H164" s="10" t="s">
        <v>3973</v>
      </c>
      <c r="I164" s="7" t="s">
        <v>3984</v>
      </c>
      <c r="J164" s="7" t="s">
        <v>3975</v>
      </c>
      <c r="K164" s="7" t="s">
        <v>3976</v>
      </c>
      <c r="L164" s="7"/>
      <c r="M164" s="7" t="str">
        <f t="shared" si="42"/>
        <v>hp_1325000;atk_1370000;hit_500000;miss_35;cirt_0;cirtSub_-3500</v>
      </c>
      <c r="N164" s="7"/>
      <c r="O164" s="7"/>
      <c r="P164" s="7"/>
      <c r="Q164" s="7"/>
      <c r="R164" s="7"/>
    </row>
    <row r="165" spans="1:18" x14ac:dyDescent="0.15">
      <c r="A165" s="9" t="s">
        <v>118</v>
      </c>
      <c r="B165" s="6" t="s">
        <v>3967</v>
      </c>
      <c r="C165" s="7">
        <f t="shared" si="39"/>
        <v>1325000</v>
      </c>
      <c r="D165" s="7" t="str">
        <f t="shared" si="41"/>
        <v>hp_1325000</v>
      </c>
      <c r="E165" s="7" t="s">
        <v>3968</v>
      </c>
      <c r="F165" s="7">
        <f t="shared" si="40"/>
        <v>1370000</v>
      </c>
      <c r="G165" s="7" t="str">
        <f t="shared" si="38"/>
        <v>atk_1370000</v>
      </c>
      <c r="H165" s="10" t="s">
        <v>3973</v>
      </c>
      <c r="I165" s="7" t="s">
        <v>3984</v>
      </c>
      <c r="J165" s="7" t="s">
        <v>3975</v>
      </c>
      <c r="K165" s="7" t="s">
        <v>3976</v>
      </c>
      <c r="L165" s="7"/>
      <c r="M165" s="7" t="str">
        <f t="shared" si="42"/>
        <v>hp_1325000;atk_1370000;hit_500000;miss_35;cirt_0;cirtSub_-3500</v>
      </c>
      <c r="N165" s="7"/>
      <c r="O165" s="7"/>
      <c r="P165" s="7"/>
      <c r="Q165" s="7"/>
      <c r="R165" s="7"/>
    </row>
    <row r="166" spans="1:18" x14ac:dyDescent="0.15">
      <c r="A166" s="9" t="s">
        <v>117</v>
      </c>
      <c r="B166" s="6" t="s">
        <v>3967</v>
      </c>
      <c r="C166" s="7">
        <f t="shared" si="39"/>
        <v>1385000</v>
      </c>
      <c r="D166" s="7" t="str">
        <f t="shared" si="41"/>
        <v>hp_1385000</v>
      </c>
      <c r="E166" s="7" t="s">
        <v>3968</v>
      </c>
      <c r="F166" s="7">
        <f t="shared" si="40"/>
        <v>1430000</v>
      </c>
      <c r="G166" s="7" t="str">
        <f t="shared" si="38"/>
        <v>atk_1430000</v>
      </c>
      <c r="H166" s="10" t="s">
        <v>3973</v>
      </c>
      <c r="I166" s="7" t="s">
        <v>3985</v>
      </c>
      <c r="J166" s="7" t="s">
        <v>3975</v>
      </c>
      <c r="K166" s="7" t="s">
        <v>3976</v>
      </c>
      <c r="L166" s="7"/>
      <c r="M166" s="7" t="str">
        <f t="shared" si="42"/>
        <v>hp_1385000;atk_1430000;hit_500000;miss_40;cirt_0;cirtSub_-3500</v>
      </c>
      <c r="N166" s="7"/>
      <c r="O166" s="7"/>
      <c r="P166" s="7"/>
      <c r="Q166" s="7"/>
      <c r="R166" s="7"/>
    </row>
    <row r="167" spans="1:18" x14ac:dyDescent="0.15">
      <c r="A167" s="9" t="s">
        <v>117</v>
      </c>
      <c r="B167" s="6" t="s">
        <v>3967</v>
      </c>
      <c r="C167" s="7">
        <f t="shared" si="39"/>
        <v>1385000</v>
      </c>
      <c r="D167" s="7" t="str">
        <f t="shared" si="41"/>
        <v>hp_1385000</v>
      </c>
      <c r="E167" s="7" t="s">
        <v>3968</v>
      </c>
      <c r="F167" s="7">
        <f t="shared" si="40"/>
        <v>1430000</v>
      </c>
      <c r="G167" s="7" t="str">
        <f t="shared" si="38"/>
        <v>atk_1430000</v>
      </c>
      <c r="H167" s="10" t="s">
        <v>3973</v>
      </c>
      <c r="I167" s="7" t="s">
        <v>3985</v>
      </c>
      <c r="J167" s="7" t="s">
        <v>3975</v>
      </c>
      <c r="K167" s="7" t="s">
        <v>3976</v>
      </c>
      <c r="L167" s="7"/>
      <c r="M167" s="7" t="str">
        <f t="shared" si="42"/>
        <v>hp_1385000;atk_1430000;hit_500000;miss_40;cirt_0;cirtSub_-3500</v>
      </c>
      <c r="N167" s="7"/>
      <c r="O167" s="7"/>
      <c r="P167" s="7"/>
      <c r="Q167" s="7"/>
      <c r="R167" s="7"/>
    </row>
    <row r="168" spans="1:18" x14ac:dyDescent="0.15">
      <c r="A168" s="5" t="s">
        <v>117</v>
      </c>
      <c r="B168" s="11" t="s">
        <v>3967</v>
      </c>
      <c r="C168" s="12">
        <f t="shared" si="39"/>
        <v>1385000</v>
      </c>
      <c r="D168" s="12" t="str">
        <f t="shared" si="41"/>
        <v>hp_1385000</v>
      </c>
      <c r="E168" s="12" t="s">
        <v>3968</v>
      </c>
      <c r="F168" s="12">
        <f t="shared" si="40"/>
        <v>1430000</v>
      </c>
      <c r="G168" s="12" t="str">
        <f t="shared" si="38"/>
        <v>atk_1430000</v>
      </c>
      <c r="H168" s="13" t="s">
        <v>3973</v>
      </c>
      <c r="I168" s="12" t="s">
        <v>3985</v>
      </c>
      <c r="J168" s="12" t="s">
        <v>3975</v>
      </c>
      <c r="K168" s="12" t="s">
        <v>3976</v>
      </c>
      <c r="L168" s="12"/>
      <c r="M168" s="12" t="str">
        <f t="shared" si="42"/>
        <v>hp_1385000;atk_1430000;hit_500000;miss_40;cirt_0;cirtSub_-3500</v>
      </c>
      <c r="N168" s="12"/>
      <c r="O168" s="12"/>
      <c r="P168" s="12"/>
      <c r="Q168" s="12"/>
      <c r="R168" s="12"/>
    </row>
    <row r="169" spans="1:18" x14ac:dyDescent="0.15">
      <c r="A169" s="9" t="s">
        <v>116</v>
      </c>
      <c r="B169" s="6" t="s">
        <v>3967</v>
      </c>
      <c r="C169" s="7">
        <f t="shared" si="39"/>
        <v>1445000</v>
      </c>
      <c r="D169" s="7" t="str">
        <f t="shared" si="41"/>
        <v>hp_1445000</v>
      </c>
      <c r="E169" s="7" t="s">
        <v>3968</v>
      </c>
      <c r="F169" s="7">
        <f t="shared" si="40"/>
        <v>1490000</v>
      </c>
      <c r="G169" s="7" t="str">
        <f t="shared" si="38"/>
        <v>atk_1490000</v>
      </c>
      <c r="H169" s="10" t="s">
        <v>3973</v>
      </c>
      <c r="I169" s="7" t="s">
        <v>3986</v>
      </c>
      <c r="J169" s="7" t="s">
        <v>3975</v>
      </c>
      <c r="K169" s="7" t="s">
        <v>3976</v>
      </c>
      <c r="L169" s="7"/>
      <c r="M169" s="7" t="str">
        <f t="shared" si="42"/>
        <v>hp_1445000;atk_1490000;hit_500000;miss_45;cirt_0;cirtSub_-3500</v>
      </c>
      <c r="N169" s="7"/>
      <c r="O169" s="7"/>
      <c r="P169" s="7"/>
      <c r="Q169" s="7"/>
      <c r="R169" s="7"/>
    </row>
    <row r="170" spans="1:18" x14ac:dyDescent="0.15">
      <c r="A170" s="9" t="s">
        <v>116</v>
      </c>
      <c r="B170" s="6" t="s">
        <v>3967</v>
      </c>
      <c r="C170" s="7">
        <f t="shared" si="39"/>
        <v>1445000</v>
      </c>
      <c r="D170" s="7" t="str">
        <f t="shared" si="41"/>
        <v>hp_1445000</v>
      </c>
      <c r="E170" s="7" t="s">
        <v>3968</v>
      </c>
      <c r="F170" s="7">
        <f t="shared" si="40"/>
        <v>1490000</v>
      </c>
      <c r="G170" s="7" t="str">
        <f t="shared" si="38"/>
        <v>atk_1490000</v>
      </c>
      <c r="H170" s="10" t="s">
        <v>3973</v>
      </c>
      <c r="I170" s="7" t="s">
        <v>3986</v>
      </c>
      <c r="J170" s="7" t="s">
        <v>3975</v>
      </c>
      <c r="K170" s="7" t="s">
        <v>3976</v>
      </c>
      <c r="L170" s="7"/>
      <c r="M170" s="7" t="str">
        <f t="shared" si="42"/>
        <v>hp_1445000;atk_1490000;hit_500000;miss_45;cirt_0;cirtSub_-3500</v>
      </c>
      <c r="N170" s="7"/>
      <c r="O170" s="7"/>
      <c r="P170" s="7"/>
      <c r="Q170" s="7"/>
      <c r="R170" s="7"/>
    </row>
    <row r="171" spans="1:18" x14ac:dyDescent="0.15">
      <c r="A171" s="9" t="s">
        <v>116</v>
      </c>
      <c r="B171" s="6" t="s">
        <v>3967</v>
      </c>
      <c r="C171" s="7">
        <f t="shared" si="39"/>
        <v>1445000</v>
      </c>
      <c r="D171" s="7" t="str">
        <f t="shared" si="41"/>
        <v>hp_1445000</v>
      </c>
      <c r="E171" s="7" t="s">
        <v>3968</v>
      </c>
      <c r="F171" s="7">
        <f t="shared" si="40"/>
        <v>1490000</v>
      </c>
      <c r="G171" s="7" t="str">
        <f t="shared" si="38"/>
        <v>atk_1490000</v>
      </c>
      <c r="H171" s="10" t="s">
        <v>3973</v>
      </c>
      <c r="I171" s="7" t="s">
        <v>3986</v>
      </c>
      <c r="J171" s="7" t="s">
        <v>3975</v>
      </c>
      <c r="K171" s="7" t="s">
        <v>3976</v>
      </c>
      <c r="L171" s="7"/>
      <c r="M171" s="7" t="str">
        <f t="shared" si="42"/>
        <v>hp_1445000;atk_1490000;hit_500000;miss_45;cirt_0;cirtSub_-3500</v>
      </c>
      <c r="N171" s="7"/>
      <c r="O171" s="7"/>
      <c r="P171" s="7"/>
      <c r="Q171" s="7"/>
      <c r="R171" s="7"/>
    </row>
    <row r="172" spans="1:18" x14ac:dyDescent="0.15">
      <c r="A172" s="9" t="s">
        <v>115</v>
      </c>
      <c r="B172" s="6" t="s">
        <v>3967</v>
      </c>
      <c r="C172" s="7">
        <f t="shared" si="39"/>
        <v>1505000</v>
      </c>
      <c r="D172" s="7" t="str">
        <f t="shared" si="41"/>
        <v>hp_1505000</v>
      </c>
      <c r="E172" s="7" t="s">
        <v>3968</v>
      </c>
      <c r="F172" s="7">
        <f t="shared" si="40"/>
        <v>1550000</v>
      </c>
      <c r="G172" s="7" t="str">
        <f t="shared" si="38"/>
        <v>atk_1550000</v>
      </c>
      <c r="H172" s="10" t="s">
        <v>3973</v>
      </c>
      <c r="I172" s="7" t="s">
        <v>3987</v>
      </c>
      <c r="J172" s="7" t="s">
        <v>3975</v>
      </c>
      <c r="K172" s="7" t="s">
        <v>3976</v>
      </c>
      <c r="L172" s="7"/>
      <c r="M172" s="7" t="str">
        <f t="shared" si="42"/>
        <v>hp_1505000;atk_1550000;hit_500000;miss_50;cirt_0;cirtSub_-3500</v>
      </c>
      <c r="N172" s="7"/>
      <c r="O172" s="7"/>
      <c r="P172" s="7"/>
      <c r="Q172" s="7"/>
      <c r="R172" s="7"/>
    </row>
    <row r="173" spans="1:18" x14ac:dyDescent="0.15">
      <c r="A173" s="9" t="s">
        <v>115</v>
      </c>
      <c r="B173" s="6" t="s">
        <v>3967</v>
      </c>
      <c r="C173" s="7">
        <f t="shared" si="39"/>
        <v>1505000</v>
      </c>
      <c r="D173" s="7" t="str">
        <f t="shared" si="41"/>
        <v>hp_1505000</v>
      </c>
      <c r="E173" s="7" t="s">
        <v>3968</v>
      </c>
      <c r="F173" s="7">
        <f t="shared" si="40"/>
        <v>1550000</v>
      </c>
      <c r="G173" s="7" t="str">
        <f t="shared" si="38"/>
        <v>atk_1550000</v>
      </c>
      <c r="H173" s="10" t="s">
        <v>3973</v>
      </c>
      <c r="I173" s="7" t="s">
        <v>3987</v>
      </c>
      <c r="J173" s="7" t="s">
        <v>3975</v>
      </c>
      <c r="K173" s="7" t="s">
        <v>3976</v>
      </c>
      <c r="L173" s="7"/>
      <c r="M173" s="7" t="str">
        <f t="shared" si="42"/>
        <v>hp_1505000;atk_1550000;hit_500000;miss_50;cirt_0;cirtSub_-3500</v>
      </c>
      <c r="N173" s="7"/>
      <c r="O173" s="7"/>
      <c r="P173" s="7"/>
      <c r="Q173" s="7"/>
      <c r="R173" s="7"/>
    </row>
    <row r="174" spans="1:18" x14ac:dyDescent="0.15">
      <c r="A174" s="9" t="s">
        <v>115</v>
      </c>
      <c r="B174" s="6" t="s">
        <v>3967</v>
      </c>
      <c r="C174" s="7">
        <f t="shared" si="39"/>
        <v>1505000</v>
      </c>
      <c r="D174" s="7" t="str">
        <f t="shared" si="41"/>
        <v>hp_1505000</v>
      </c>
      <c r="E174" s="7" t="s">
        <v>3968</v>
      </c>
      <c r="F174" s="7">
        <f t="shared" si="40"/>
        <v>1550000</v>
      </c>
      <c r="G174" s="7" t="str">
        <f t="shared" si="38"/>
        <v>atk_1550000</v>
      </c>
      <c r="H174" s="10" t="s">
        <v>3973</v>
      </c>
      <c r="I174" s="7" t="s">
        <v>3987</v>
      </c>
      <c r="J174" s="7" t="s">
        <v>3975</v>
      </c>
      <c r="K174" s="7" t="s">
        <v>3976</v>
      </c>
      <c r="L174" s="7"/>
      <c r="M174" s="7" t="str">
        <f t="shared" si="42"/>
        <v>hp_1505000;atk_1550000;hit_500000;miss_50;cirt_0;cirtSub_-3500</v>
      </c>
      <c r="N174" s="7"/>
      <c r="O174" s="7"/>
      <c r="P174" s="7"/>
      <c r="Q174" s="7"/>
      <c r="R174" s="7"/>
    </row>
    <row r="175" spans="1:18" x14ac:dyDescent="0.15">
      <c r="A175" s="9" t="s">
        <v>114</v>
      </c>
      <c r="B175" s="6" t="s">
        <v>3967</v>
      </c>
      <c r="C175" s="7">
        <f t="shared" si="39"/>
        <v>1565000</v>
      </c>
      <c r="D175" s="7" t="str">
        <f t="shared" si="41"/>
        <v>hp_1565000</v>
      </c>
      <c r="E175" s="7" t="s">
        <v>3968</v>
      </c>
      <c r="F175" s="7">
        <f t="shared" si="40"/>
        <v>1610000</v>
      </c>
      <c r="G175" s="7" t="str">
        <f t="shared" si="38"/>
        <v>atk_1610000</v>
      </c>
      <c r="H175" s="10" t="s">
        <v>3973</v>
      </c>
      <c r="I175" s="7" t="s">
        <v>3988</v>
      </c>
      <c r="J175" s="7" t="s">
        <v>3975</v>
      </c>
      <c r="K175" s="7" t="s">
        <v>3976</v>
      </c>
      <c r="L175" s="7"/>
      <c r="M175" s="7" t="str">
        <f t="shared" si="42"/>
        <v>hp_1565000;atk_1610000;hit_500000;miss_55;cirt_0;cirtSub_-3500</v>
      </c>
      <c r="N175" s="7"/>
      <c r="O175" s="7"/>
      <c r="P175" s="7"/>
      <c r="Q175" s="7"/>
      <c r="R175" s="7"/>
    </row>
    <row r="176" spans="1:18" x14ac:dyDescent="0.15">
      <c r="A176" s="9" t="s">
        <v>114</v>
      </c>
      <c r="B176" s="6" t="s">
        <v>3967</v>
      </c>
      <c r="C176" s="7">
        <f t="shared" si="39"/>
        <v>1565000</v>
      </c>
      <c r="D176" s="7" t="str">
        <f t="shared" si="41"/>
        <v>hp_1565000</v>
      </c>
      <c r="E176" s="7" t="s">
        <v>3968</v>
      </c>
      <c r="F176" s="7">
        <f t="shared" si="40"/>
        <v>1610000</v>
      </c>
      <c r="G176" s="7" t="str">
        <f t="shared" si="38"/>
        <v>atk_1610000</v>
      </c>
      <c r="H176" s="10" t="s">
        <v>3973</v>
      </c>
      <c r="I176" s="7" t="s">
        <v>3988</v>
      </c>
      <c r="J176" s="7" t="s">
        <v>3975</v>
      </c>
      <c r="K176" s="7" t="s">
        <v>3976</v>
      </c>
      <c r="L176" s="7"/>
      <c r="M176" s="7" t="str">
        <f t="shared" si="42"/>
        <v>hp_1565000;atk_1610000;hit_500000;miss_55;cirt_0;cirtSub_-3500</v>
      </c>
      <c r="N176" s="7"/>
      <c r="O176" s="7"/>
      <c r="P176" s="7"/>
      <c r="Q176" s="7"/>
      <c r="R176" s="7"/>
    </row>
    <row r="177" spans="1:18" x14ac:dyDescent="0.15">
      <c r="A177" s="9" t="s">
        <v>114</v>
      </c>
      <c r="B177" s="6" t="s">
        <v>3967</v>
      </c>
      <c r="C177" s="7">
        <f t="shared" si="39"/>
        <v>1565000</v>
      </c>
      <c r="D177" s="7" t="str">
        <f t="shared" si="41"/>
        <v>hp_1565000</v>
      </c>
      <c r="E177" s="7" t="s">
        <v>3968</v>
      </c>
      <c r="F177" s="7">
        <f t="shared" si="40"/>
        <v>1610000</v>
      </c>
      <c r="G177" s="7" t="str">
        <f t="shared" si="38"/>
        <v>atk_1610000</v>
      </c>
      <c r="H177" s="10" t="s">
        <v>3973</v>
      </c>
      <c r="I177" s="7" t="s">
        <v>3988</v>
      </c>
      <c r="J177" s="7" t="s">
        <v>3975</v>
      </c>
      <c r="K177" s="7" t="s">
        <v>3976</v>
      </c>
      <c r="L177" s="7"/>
      <c r="M177" s="7" t="str">
        <f t="shared" si="42"/>
        <v>hp_1565000;atk_1610000;hit_500000;miss_55;cirt_0;cirtSub_-3500</v>
      </c>
      <c r="N177" s="7"/>
      <c r="O177" s="7"/>
      <c r="P177" s="7"/>
      <c r="Q177" s="7"/>
      <c r="R177" s="7"/>
    </row>
    <row r="178" spans="1:18" x14ac:dyDescent="0.15">
      <c r="A178" s="5" t="s">
        <v>113</v>
      </c>
      <c r="B178" s="11" t="s">
        <v>3967</v>
      </c>
      <c r="C178" s="12">
        <f t="shared" si="39"/>
        <v>1625000</v>
      </c>
      <c r="D178" s="12" t="str">
        <f t="shared" si="41"/>
        <v>hp_1625000</v>
      </c>
      <c r="E178" s="12" t="s">
        <v>3968</v>
      </c>
      <c r="F178" s="12">
        <f t="shared" si="40"/>
        <v>1670000</v>
      </c>
      <c r="G178" s="12" t="str">
        <f t="shared" si="38"/>
        <v>atk_1670000</v>
      </c>
      <c r="H178" s="13" t="s">
        <v>3973</v>
      </c>
      <c r="I178" s="12" t="s">
        <v>3989</v>
      </c>
      <c r="J178" s="12" t="s">
        <v>3975</v>
      </c>
      <c r="K178" s="12" t="s">
        <v>3976</v>
      </c>
      <c r="L178" s="12"/>
      <c r="M178" s="12" t="str">
        <f t="shared" si="42"/>
        <v>hp_1625000;atk_1670000;hit_500000;miss_60;cirt_0;cirtSub_-3500</v>
      </c>
      <c r="N178" s="12"/>
      <c r="O178" s="12"/>
      <c r="P178" s="12"/>
      <c r="Q178" s="12"/>
      <c r="R178" s="12"/>
    </row>
    <row r="179" spans="1:18" x14ac:dyDescent="0.15">
      <c r="A179" s="9" t="s">
        <v>113</v>
      </c>
      <c r="B179" s="6" t="s">
        <v>3967</v>
      </c>
      <c r="C179" s="7">
        <f t="shared" si="39"/>
        <v>1625000</v>
      </c>
      <c r="D179" s="7" t="str">
        <f t="shared" si="41"/>
        <v>hp_1625000</v>
      </c>
      <c r="E179" s="7" t="s">
        <v>3968</v>
      </c>
      <c r="F179" s="7">
        <f t="shared" si="40"/>
        <v>1670000</v>
      </c>
      <c r="G179" s="7" t="str">
        <f t="shared" si="38"/>
        <v>atk_1670000</v>
      </c>
      <c r="H179" s="10" t="s">
        <v>3973</v>
      </c>
      <c r="I179" s="7" t="s">
        <v>3989</v>
      </c>
      <c r="J179" s="7" t="s">
        <v>3975</v>
      </c>
      <c r="K179" s="7" t="s">
        <v>3976</v>
      </c>
      <c r="L179" s="7"/>
      <c r="M179" s="7" t="str">
        <f t="shared" si="42"/>
        <v>hp_1625000;atk_1670000;hit_500000;miss_60;cirt_0;cirtSub_-3500</v>
      </c>
      <c r="N179" s="7"/>
      <c r="O179" s="7"/>
      <c r="P179" s="7"/>
      <c r="Q179" s="7"/>
      <c r="R179" s="7"/>
    </row>
    <row r="180" spans="1:18" x14ac:dyDescent="0.15">
      <c r="A180" s="9" t="s">
        <v>113</v>
      </c>
      <c r="B180" s="6" t="s">
        <v>3967</v>
      </c>
      <c r="C180" s="7">
        <f t="shared" si="39"/>
        <v>1625000</v>
      </c>
      <c r="D180" s="7" t="str">
        <f t="shared" si="41"/>
        <v>hp_1625000</v>
      </c>
      <c r="E180" s="7" t="s">
        <v>3968</v>
      </c>
      <c r="F180" s="7">
        <f t="shared" si="40"/>
        <v>1670000</v>
      </c>
      <c r="G180" s="7" t="str">
        <f t="shared" si="38"/>
        <v>atk_1670000</v>
      </c>
      <c r="H180" s="10" t="s">
        <v>3973</v>
      </c>
      <c r="I180" s="7" t="s">
        <v>3989</v>
      </c>
      <c r="J180" s="7" t="s">
        <v>3975</v>
      </c>
      <c r="K180" s="7" t="s">
        <v>3976</v>
      </c>
      <c r="L180" s="7"/>
      <c r="M180" s="7" t="str">
        <f t="shared" si="42"/>
        <v>hp_1625000;atk_1670000;hit_500000;miss_60;cirt_0;cirtSub_-3500</v>
      </c>
      <c r="N180" s="7"/>
      <c r="O180" s="7"/>
      <c r="P180" s="7"/>
      <c r="Q180" s="7"/>
      <c r="R180" s="7"/>
    </row>
  </sheetData>
  <phoneticPr fontId="11" type="noConversion"/>
  <conditionalFormatting sqref="W1:W10">
    <cfRule type="cellIs" dxfId="2" priority="3" stopIfTrue="1" operator="notEqual">
      <formula>INDIRECT("Dummy_for_Comparison1!"&amp;ADDRESS(ROW(),COLUMN()))</formula>
    </cfRule>
  </conditionalFormatting>
  <conditionalFormatting sqref="AF11:AF60">
    <cfRule type="cellIs" dxfId="1" priority="2" stopIfTrue="1" operator="notEqual">
      <formula>INDIRECT("Dummy_for_Comparison1!"&amp;ADDRESS(ROW(),COLUMN()))</formula>
    </cfRule>
  </conditionalFormatting>
  <conditionalFormatting sqref="W11:W60">
    <cfRule type="cellIs" dxfId="0" priority="1" stopIfTrue="1" operator="notEqual">
      <formula>INDIRECT("Dummy_for_Comparison1!"&amp;ADDRESS(ROW(),COLUMN()))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R3331"/>
  <sheetViews>
    <sheetView tabSelected="1" zoomScale="85" zoomScaleNormal="85" workbookViewId="0">
      <pane ySplit="1" topLeftCell="A85" activePane="bottomLeft" state="frozen"/>
      <selection pane="bottomLeft" activeCell="F111" sqref="F111"/>
    </sheetView>
  </sheetViews>
  <sheetFormatPr defaultRowHeight="13.5" x14ac:dyDescent="0.15"/>
  <cols>
    <col min="1" max="1" width="13.75" style="23" bestFit="1" customWidth="1"/>
    <col min="2" max="2" width="14.875" style="37" bestFit="1" customWidth="1"/>
    <col min="3" max="5" width="14.875" style="35" customWidth="1"/>
    <col min="6" max="6" width="13.875" style="4" customWidth="1"/>
    <col min="7" max="7" width="11.125" style="22" bestFit="1" customWidth="1"/>
    <col min="8" max="8" width="17.75" style="32" bestFit="1" customWidth="1"/>
    <col min="9" max="9" width="13" bestFit="1" customWidth="1"/>
    <col min="10" max="10" width="13" customWidth="1"/>
    <col min="11" max="11" width="14.5" style="22" customWidth="1"/>
    <col min="12" max="12" width="15.5" style="32" bestFit="1" customWidth="1"/>
    <col min="13" max="13" width="14.5" customWidth="1"/>
    <col min="14" max="14" width="15.5" style="32" bestFit="1" customWidth="1"/>
    <col min="15" max="15" width="9" style="22"/>
    <col min="16" max="16" width="15.5" style="32" bestFit="1" customWidth="1"/>
    <col min="17" max="17" width="14.875" bestFit="1" customWidth="1"/>
    <col min="18" max="18" width="15.5" style="32" bestFit="1" customWidth="1"/>
  </cols>
  <sheetData>
    <row r="1" spans="1:18" s="26" customFormat="1" ht="14.25" x14ac:dyDescent="0.15">
      <c r="A1" s="25" t="s">
        <v>4236</v>
      </c>
      <c r="B1" s="36" t="s">
        <v>4235</v>
      </c>
      <c r="C1" s="31" t="s">
        <v>5480</v>
      </c>
      <c r="D1" s="31" t="s">
        <v>5481</v>
      </c>
      <c r="E1" s="31" t="s">
        <v>5482</v>
      </c>
      <c r="G1" s="27" t="s">
        <v>4239</v>
      </c>
      <c r="H1" s="31" t="s">
        <v>4240</v>
      </c>
      <c r="I1" s="26" t="s">
        <v>5478</v>
      </c>
      <c r="J1" s="26" t="s">
        <v>5484</v>
      </c>
      <c r="K1" s="27" t="s">
        <v>4237</v>
      </c>
      <c r="L1" s="31" t="s">
        <v>4238</v>
      </c>
      <c r="M1" s="26" t="s">
        <v>5478</v>
      </c>
      <c r="N1" s="31" t="s">
        <v>5486</v>
      </c>
      <c r="O1" s="33" t="s">
        <v>4241</v>
      </c>
      <c r="P1" s="31" t="s">
        <v>5479</v>
      </c>
      <c r="Q1" s="26" t="s">
        <v>5478</v>
      </c>
      <c r="R1" s="31" t="s">
        <v>5488</v>
      </c>
    </row>
    <row r="2" spans="1:18" s="28" customFormat="1" x14ac:dyDescent="0.15">
      <c r="A2" s="29">
        <f>主线!AG1</f>
        <v>140</v>
      </c>
      <c r="B2" s="37" t="s">
        <v>5483</v>
      </c>
      <c r="C2" s="35" t="e">
        <f>VLOOKUP(B2,I:J,2,0)</f>
        <v>#N/A</v>
      </c>
      <c r="D2" s="35" t="e">
        <f t="shared" ref="D2:D65" si="0">VLOOKUP(B2,M:N,2,0)</f>
        <v>#N/A</v>
      </c>
      <c r="E2" s="35" t="e">
        <f t="shared" ref="E2:E65" si="1">VLOOKUP(B2,Q:R,2,0)</f>
        <v>#N/A</v>
      </c>
      <c r="F2" s="34"/>
      <c r="G2" s="30">
        <f>INT(龙王宝藏!H1192/1.3/2)</f>
        <v>2807</v>
      </c>
      <c r="H2" s="32" t="str">
        <f>龙王宝藏!B1192</f>
        <v>龙王宝藏boss_1</v>
      </c>
      <c r="I2" s="28" t="str">
        <f t="shared" ref="I2:I65" si="2">VLOOKUP(G2,A:B,2,1)</f>
        <v>未白镇1-8</v>
      </c>
      <c r="J2" s="28" t="s">
        <v>5485</v>
      </c>
      <c r="K2" s="30">
        <f>INT(古代遗迹1!G1804/1.3)</f>
        <v>11538</v>
      </c>
      <c r="L2" s="32" t="str">
        <f>古代遗迹1!B1804</f>
        <v>小雷音寺boss_1</v>
      </c>
      <c r="M2" s="28" t="str">
        <f t="shared" ref="M2:M65" si="3">VLOOKUP(K2,A:B,2,1)</f>
        <v>橙华森林2-5</v>
      </c>
      <c r="N2" s="32" t="s">
        <v>5487</v>
      </c>
      <c r="O2" s="30">
        <f>INT(精灵试炼!I724/1.3)</f>
        <v>21153</v>
      </c>
      <c r="P2" s="32" t="str">
        <f>精灵试炼!B724</f>
        <v>天庭试炼boss_1</v>
      </c>
      <c r="Q2" s="28" t="str">
        <f t="shared" ref="Q2:Q65" si="4">VLOOKUP(O2,A:B,2,1)</f>
        <v>橙华市1-6</v>
      </c>
      <c r="R2" s="32" t="s">
        <v>5489</v>
      </c>
    </row>
    <row r="3" spans="1:18" x14ac:dyDescent="0.15">
      <c r="A3" s="23">
        <f>主线!AG2</f>
        <v>185</v>
      </c>
      <c r="B3" s="37" t="s">
        <v>276</v>
      </c>
      <c r="C3" s="35" t="e">
        <f t="shared" ref="C3:C66" si="5">VLOOKUP(B3,I:J,2,0)</f>
        <v>#N/A</v>
      </c>
      <c r="D3" s="35" t="e">
        <f t="shared" si="0"/>
        <v>#N/A</v>
      </c>
      <c r="E3" s="35" t="e">
        <f t="shared" si="1"/>
        <v>#N/A</v>
      </c>
      <c r="G3" s="22">
        <f>INT(龙王宝藏!H1193/1.3/2)</f>
        <v>3500</v>
      </c>
      <c r="H3" s="32" t="str">
        <f>龙王宝藏!B1193</f>
        <v>龙王宝藏boss_2</v>
      </c>
      <c r="I3" t="str">
        <f t="shared" si="2"/>
        <v>未白镇1-10</v>
      </c>
      <c r="J3" t="s">
        <v>5083</v>
      </c>
      <c r="K3" s="22">
        <f>INT(古代遗迹1!G1805/1.3)</f>
        <v>22307</v>
      </c>
      <c r="L3" s="32" t="str">
        <f>古代遗迹1!B1805</f>
        <v>小雷音寺boss_2</v>
      </c>
      <c r="M3" t="str">
        <f t="shared" si="3"/>
        <v>橙华市1-7</v>
      </c>
      <c r="N3" s="32" t="s">
        <v>4243</v>
      </c>
      <c r="O3" s="22">
        <f>INT(精灵试炼!I725/1.3)</f>
        <v>31730</v>
      </c>
      <c r="P3" s="32" t="str">
        <f>精灵试炼!B725</f>
        <v>天庭试炼boss_2</v>
      </c>
      <c r="Q3" t="str">
        <f t="shared" si="4"/>
        <v>橙华市1-10</v>
      </c>
      <c r="R3" s="32" t="s">
        <v>4843</v>
      </c>
    </row>
    <row r="4" spans="1:18" x14ac:dyDescent="0.15">
      <c r="A4" s="23">
        <f>主线!AG3</f>
        <v>300</v>
      </c>
      <c r="B4" s="37" t="s">
        <v>277</v>
      </c>
      <c r="C4" s="35" t="e">
        <f t="shared" si="5"/>
        <v>#N/A</v>
      </c>
      <c r="D4" s="35" t="e">
        <f t="shared" si="0"/>
        <v>#N/A</v>
      </c>
      <c r="E4" s="35" t="e">
        <f t="shared" si="1"/>
        <v>#N/A</v>
      </c>
      <c r="G4" s="22">
        <f>INT(龙王宝藏!H1194/1.3/2)</f>
        <v>4346</v>
      </c>
      <c r="H4" s="32" t="str">
        <f>龙王宝藏!B1194</f>
        <v>龙王宝藏boss_3</v>
      </c>
      <c r="I4" t="str">
        <f t="shared" si="2"/>
        <v>橙华森林1-6</v>
      </c>
      <c r="J4" t="s">
        <v>5084</v>
      </c>
      <c r="K4" s="22">
        <f>INT(古代遗迹1!G1806/1.3)</f>
        <v>32692</v>
      </c>
      <c r="L4" s="32" t="str">
        <f>古代遗迹1!B1806</f>
        <v>小雷音寺boss_3</v>
      </c>
      <c r="M4" t="str">
        <f t="shared" si="3"/>
        <v>橙华市1-10</v>
      </c>
      <c r="N4" s="32" t="s">
        <v>4244</v>
      </c>
      <c r="O4" s="22">
        <f>INT(精灵试炼!I726/1.3)</f>
        <v>47596</v>
      </c>
      <c r="P4" s="32" t="str">
        <f>精灵试炼!B726</f>
        <v>天庭试炼boss_3</v>
      </c>
      <c r="Q4" t="str">
        <f t="shared" si="4"/>
        <v>橙华市2-10</v>
      </c>
      <c r="R4" s="32" t="s">
        <v>4844</v>
      </c>
    </row>
    <row r="5" spans="1:18" x14ac:dyDescent="0.15">
      <c r="A5" s="23">
        <f>主线!AG4</f>
        <v>1200</v>
      </c>
      <c r="B5" s="37" t="s">
        <v>278</v>
      </c>
      <c r="C5" s="35" t="e">
        <f t="shared" si="5"/>
        <v>#N/A</v>
      </c>
      <c r="D5" s="35" t="e">
        <f t="shared" si="0"/>
        <v>#N/A</v>
      </c>
      <c r="E5" s="35" t="e">
        <f t="shared" si="1"/>
        <v>#N/A</v>
      </c>
      <c r="G5" s="22">
        <f>INT(龙王宝藏!H1195/1.3/2)</f>
        <v>5461</v>
      </c>
      <c r="H5" s="32" t="str">
        <f>龙王宝藏!B1195</f>
        <v>龙王宝藏boss_4</v>
      </c>
      <c r="I5" t="str">
        <f t="shared" si="2"/>
        <v>橙华森林1-9</v>
      </c>
      <c r="J5" t="s">
        <v>5085</v>
      </c>
      <c r="K5" s="22">
        <f>INT(古代遗迹1!G1807/1.3)</f>
        <v>42307</v>
      </c>
      <c r="L5" s="32" t="str">
        <f>古代遗迹1!B1807</f>
        <v>小雷音寺boss_4</v>
      </c>
      <c r="M5" t="str">
        <f t="shared" si="3"/>
        <v>橙华市2-7</v>
      </c>
      <c r="N5" s="32" t="s">
        <v>4245</v>
      </c>
      <c r="O5" s="22">
        <f>INT(精灵试炼!I727/1.3)</f>
        <v>65576</v>
      </c>
      <c r="P5" s="32" t="str">
        <f>精灵试炼!B727</f>
        <v>天庭试炼boss_4</v>
      </c>
      <c r="Q5" t="str">
        <f t="shared" si="4"/>
        <v>橙华市3-8</v>
      </c>
      <c r="R5" s="32" t="s">
        <v>4845</v>
      </c>
    </row>
    <row r="6" spans="1:18" x14ac:dyDescent="0.15">
      <c r="A6" s="23">
        <f>主线!AG5</f>
        <v>1600</v>
      </c>
      <c r="B6" s="37" t="s">
        <v>279</v>
      </c>
      <c r="C6" s="35" t="e">
        <f t="shared" si="5"/>
        <v>#N/A</v>
      </c>
      <c r="D6" s="35" t="e">
        <f t="shared" si="0"/>
        <v>#N/A</v>
      </c>
      <c r="E6" s="35" t="e">
        <f t="shared" si="1"/>
        <v>#N/A</v>
      </c>
      <c r="G6" s="22">
        <f>INT(龙王宝藏!H1196/1.3/2)</f>
        <v>5961</v>
      </c>
      <c r="H6" s="32" t="str">
        <f>龙王宝藏!B1196</f>
        <v>龙王宝藏boss_5</v>
      </c>
      <c r="I6" t="str">
        <f t="shared" si="2"/>
        <v>橙华森林1-9</v>
      </c>
      <c r="J6" t="s">
        <v>5086</v>
      </c>
      <c r="K6" s="22">
        <f>INT(古代遗迹1!G1808/1.3)</f>
        <v>51923</v>
      </c>
      <c r="L6" s="32" t="str">
        <f>古代遗迹1!B1808</f>
        <v>小雷音寺boss_5</v>
      </c>
      <c r="M6" t="str">
        <f t="shared" si="3"/>
        <v>橙华市3-1</v>
      </c>
      <c r="N6" s="32" t="s">
        <v>4246</v>
      </c>
      <c r="O6" s="22">
        <f>INT(精灵试炼!I728/1.3)</f>
        <v>84615</v>
      </c>
      <c r="P6" s="32" t="str">
        <f>精灵试炼!B728</f>
        <v>天庭试炼boss_5</v>
      </c>
      <c r="Q6" t="str">
        <f t="shared" si="4"/>
        <v>卡娜兹市郊1-4</v>
      </c>
      <c r="R6" s="32" t="s">
        <v>4846</v>
      </c>
    </row>
    <row r="7" spans="1:18" x14ac:dyDescent="0.15">
      <c r="A7" s="23">
        <f>主线!AG6</f>
        <v>1960</v>
      </c>
      <c r="B7" s="37" t="s">
        <v>280</v>
      </c>
      <c r="C7" s="35" t="e">
        <f t="shared" si="5"/>
        <v>#N/A</v>
      </c>
      <c r="D7" s="35" t="e">
        <f t="shared" si="0"/>
        <v>#N/A</v>
      </c>
      <c r="E7" s="35" t="e">
        <f t="shared" si="1"/>
        <v>#N/A</v>
      </c>
      <c r="G7" s="22">
        <f>INT(龙王宝藏!H1197/1.3/2)</f>
        <v>6807</v>
      </c>
      <c r="H7" s="32" t="str">
        <f>龙王宝藏!B1197</f>
        <v>龙王宝藏boss_6</v>
      </c>
      <c r="I7" t="str">
        <f t="shared" si="2"/>
        <v>橙华森林1-10</v>
      </c>
      <c r="J7" t="s">
        <v>5087</v>
      </c>
      <c r="K7" s="22">
        <f>INT(古代遗迹1!G1809/1.3)</f>
        <v>61538</v>
      </c>
      <c r="L7" s="32" t="str">
        <f>古代遗迹1!B1809</f>
        <v>小雷音寺boss_6</v>
      </c>
      <c r="M7" t="str">
        <f t="shared" si="3"/>
        <v>橙华市3-6</v>
      </c>
      <c r="N7" s="32" t="s">
        <v>4247</v>
      </c>
      <c r="O7" s="22">
        <f>INT(精灵试炼!I729/1.3)</f>
        <v>101538</v>
      </c>
      <c r="P7" s="32" t="str">
        <f>精灵试炼!B729</f>
        <v>天庭试炼boss_6</v>
      </c>
      <c r="Q7" t="str">
        <f t="shared" si="4"/>
        <v>卡娜兹市郊1-10</v>
      </c>
      <c r="R7" s="32" t="s">
        <v>4847</v>
      </c>
    </row>
    <row r="8" spans="1:18" x14ac:dyDescent="0.15">
      <c r="A8" s="23">
        <f>主线!AG7</f>
        <v>2100</v>
      </c>
      <c r="B8" s="37" t="s">
        <v>281</v>
      </c>
      <c r="C8" s="35" t="e">
        <f t="shared" si="5"/>
        <v>#N/A</v>
      </c>
      <c r="D8" s="35" t="e">
        <f t="shared" si="0"/>
        <v>#N/A</v>
      </c>
      <c r="E8" s="35" t="e">
        <f t="shared" si="1"/>
        <v>#N/A</v>
      </c>
      <c r="G8" s="22">
        <f>INT(龙王宝藏!H1198/1.3/2)</f>
        <v>10653</v>
      </c>
      <c r="H8" s="32" t="str">
        <f>龙王宝藏!B1198</f>
        <v>龙王宝藏boss_7</v>
      </c>
      <c r="I8" t="str">
        <f t="shared" si="2"/>
        <v>橙华森林2-4</v>
      </c>
      <c r="J8" t="s">
        <v>5088</v>
      </c>
      <c r="K8" s="22">
        <f>INT(古代遗迹1!G1810/1.3)</f>
        <v>71153</v>
      </c>
      <c r="L8" s="32" t="str">
        <f>古代遗迹1!B1810</f>
        <v>小雷音寺boss_7</v>
      </c>
      <c r="M8" t="str">
        <f t="shared" si="3"/>
        <v>橙华市3-10</v>
      </c>
      <c r="N8" s="32" t="s">
        <v>4248</v>
      </c>
      <c r="O8" s="22">
        <f>INT(精灵试炼!I730/1.3)</f>
        <v>118461</v>
      </c>
      <c r="P8" s="32" t="str">
        <f>精灵试炼!B730</f>
        <v>天庭试炼boss_7</v>
      </c>
      <c r="Q8" t="str">
        <f t="shared" si="4"/>
        <v>卡娜兹市郊2-5</v>
      </c>
      <c r="R8" s="32" t="s">
        <v>4848</v>
      </c>
    </row>
    <row r="9" spans="1:18" x14ac:dyDescent="0.15">
      <c r="A9" s="23">
        <f>主线!AG8</f>
        <v>2590</v>
      </c>
      <c r="B9" s="37" t="s">
        <v>282</v>
      </c>
      <c r="C9" s="35" t="str">
        <f t="shared" si="5"/>
        <v>龙王宝藏boss_1</v>
      </c>
      <c r="D9" s="35" t="e">
        <f t="shared" si="0"/>
        <v>#N/A</v>
      </c>
      <c r="E9" s="35" t="e">
        <f t="shared" si="1"/>
        <v>#N/A</v>
      </c>
      <c r="G9" s="22">
        <f>INT(龙王宝藏!H1199/1.3/2)</f>
        <v>13307</v>
      </c>
      <c r="H9" s="32" t="str">
        <f>龙王宝藏!B1199</f>
        <v>龙王宝藏boss_8</v>
      </c>
      <c r="I9" t="str">
        <f t="shared" si="2"/>
        <v>橙华森林2-7</v>
      </c>
      <c r="J9" t="s">
        <v>5089</v>
      </c>
      <c r="K9" s="22">
        <f>INT(古代遗迹1!G1811/1.3)</f>
        <v>80769</v>
      </c>
      <c r="L9" s="32" t="str">
        <f>古代遗迹1!B1811</f>
        <v>小雷音寺boss_8</v>
      </c>
      <c r="M9" t="str">
        <f t="shared" si="3"/>
        <v>卡娜兹市郊1-2</v>
      </c>
      <c r="N9" s="32" t="s">
        <v>4249</v>
      </c>
      <c r="O9" s="22">
        <f>INT(精灵试炼!I731/1.3)</f>
        <v>139615</v>
      </c>
      <c r="P9" s="32" t="str">
        <f>精灵试炼!B731</f>
        <v>天庭试炼boss_8</v>
      </c>
      <c r="Q9" t="str">
        <f t="shared" si="4"/>
        <v>卡娜兹市郊2-10</v>
      </c>
      <c r="R9" s="32" t="s">
        <v>4849</v>
      </c>
    </row>
    <row r="10" spans="1:18" x14ac:dyDescent="0.15">
      <c r="A10" s="23">
        <f>主线!AG9</f>
        <v>3408</v>
      </c>
      <c r="B10" s="37" t="s">
        <v>283</v>
      </c>
      <c r="C10" s="35" t="e">
        <f t="shared" si="5"/>
        <v>#N/A</v>
      </c>
      <c r="D10" s="35" t="e">
        <f t="shared" si="0"/>
        <v>#N/A</v>
      </c>
      <c r="E10" s="35" t="e">
        <f t="shared" si="1"/>
        <v>#N/A</v>
      </c>
      <c r="G10" s="22">
        <f>INT(龙王宝藏!H1200/1.3/2)</f>
        <v>19653</v>
      </c>
      <c r="H10" s="32" t="str">
        <f>龙王宝藏!B1200</f>
        <v>龙王宝藏boss_9</v>
      </c>
      <c r="I10" t="str">
        <f t="shared" si="2"/>
        <v>橙华市1-5</v>
      </c>
      <c r="J10" t="s">
        <v>5090</v>
      </c>
      <c r="K10" s="22">
        <f>INT(古代遗迹1!G1812/1.3)</f>
        <v>90384</v>
      </c>
      <c r="L10" s="32" t="str">
        <f>古代遗迹1!B1812</f>
        <v>小雷音寺boss_9</v>
      </c>
      <c r="M10" t="str">
        <f t="shared" si="3"/>
        <v>卡娜兹市郊1-6</v>
      </c>
      <c r="N10" s="32" t="s">
        <v>4250</v>
      </c>
      <c r="O10" s="22">
        <f>INT(精灵试炼!I732/1.3)</f>
        <v>160769</v>
      </c>
      <c r="P10" s="32" t="str">
        <f>精灵试炼!B732</f>
        <v>天庭试炼boss_9</v>
      </c>
      <c r="Q10" t="str">
        <f t="shared" si="4"/>
        <v>卡娜兹市郊3-8</v>
      </c>
      <c r="R10" s="32" t="s">
        <v>4850</v>
      </c>
    </row>
    <row r="11" spans="1:18" x14ac:dyDescent="0.15">
      <c r="A11" s="23">
        <f>主线!AG10</f>
        <v>3426</v>
      </c>
      <c r="B11" s="37" t="s">
        <v>284</v>
      </c>
      <c r="C11" s="35" t="str">
        <f t="shared" si="5"/>
        <v>龙王宝藏boss_2</v>
      </c>
      <c r="D11" s="35" t="e">
        <f t="shared" si="0"/>
        <v>#N/A</v>
      </c>
      <c r="E11" s="35" t="e">
        <f t="shared" si="1"/>
        <v>#N/A</v>
      </c>
      <c r="G11" s="22">
        <f>INT(龙王宝藏!H1201/1.3/2)</f>
        <v>24576</v>
      </c>
      <c r="H11" s="32" t="str">
        <f>龙王宝藏!B1201</f>
        <v>龙王宝藏boss_10</v>
      </c>
      <c r="I11" t="str">
        <f t="shared" si="2"/>
        <v>橙华市1-9</v>
      </c>
      <c r="J11" t="s">
        <v>5091</v>
      </c>
      <c r="K11" s="22">
        <f>INT(古代遗迹1!G1813/1.3)</f>
        <v>100000</v>
      </c>
      <c r="L11" s="32" t="str">
        <f>古代遗迹1!B1813</f>
        <v>小雷音寺boss_10</v>
      </c>
      <c r="M11" t="str">
        <f t="shared" si="3"/>
        <v>卡娜兹市郊1-10</v>
      </c>
      <c r="N11" s="32" t="s">
        <v>4251</v>
      </c>
      <c r="O11" s="22">
        <f>INT(精灵试炼!I733/1.3)</f>
        <v>181923</v>
      </c>
      <c r="P11" s="32" t="str">
        <f>精灵试炼!B733</f>
        <v>天庭试炼boss_10</v>
      </c>
      <c r="Q11" t="str">
        <f t="shared" si="4"/>
        <v>卡娜兹市郊3-10</v>
      </c>
      <c r="R11" s="32" t="s">
        <v>4851</v>
      </c>
    </row>
    <row r="12" spans="1:18" x14ac:dyDescent="0.15">
      <c r="A12" s="23">
        <f>主线!AG11</f>
        <v>3702</v>
      </c>
      <c r="B12" s="37" t="s">
        <v>25</v>
      </c>
      <c r="C12" s="35" t="e">
        <f t="shared" si="5"/>
        <v>#N/A</v>
      </c>
      <c r="D12" s="35" t="e">
        <f t="shared" si="0"/>
        <v>#N/A</v>
      </c>
      <c r="E12" s="35" t="e">
        <f t="shared" si="1"/>
        <v>#N/A</v>
      </c>
      <c r="G12" s="22">
        <f>INT(龙王宝藏!H1202/1.3/2)</f>
        <v>30692</v>
      </c>
      <c r="H12" s="32" t="str">
        <f>龙王宝藏!B1202</f>
        <v>龙王宝藏boss_11</v>
      </c>
      <c r="I12" t="str">
        <f t="shared" si="2"/>
        <v>橙华市1-10</v>
      </c>
      <c r="J12" t="s">
        <v>5092</v>
      </c>
      <c r="K12" s="22">
        <f>INT(古代遗迹1!G1814/1.3)</f>
        <v>113461</v>
      </c>
      <c r="L12" s="32" t="str">
        <f>古代遗迹1!B1814</f>
        <v>小雷音寺boss_11</v>
      </c>
      <c r="M12" t="str">
        <f t="shared" si="3"/>
        <v>卡娜兹市郊2-3</v>
      </c>
      <c r="N12" s="32" t="s">
        <v>4252</v>
      </c>
      <c r="O12" s="22">
        <f>INT(精灵试炼!I734/1.3)</f>
        <v>211200</v>
      </c>
      <c r="P12" s="32" t="str">
        <f>精灵试炼!B734</f>
        <v>天庭试炼boss_11</v>
      </c>
      <c r="Q12" t="str">
        <f t="shared" si="4"/>
        <v>卡娜兹市2-2</v>
      </c>
      <c r="R12" s="32" t="s">
        <v>4852</v>
      </c>
    </row>
    <row r="13" spans="1:18" x14ac:dyDescent="0.15">
      <c r="A13" s="23">
        <f>主线!AG12</f>
        <v>3706</v>
      </c>
      <c r="B13" s="37" t="s">
        <v>27</v>
      </c>
      <c r="C13" s="35" t="e">
        <f t="shared" si="5"/>
        <v>#N/A</v>
      </c>
      <c r="D13" s="35" t="e">
        <f t="shared" si="0"/>
        <v>#N/A</v>
      </c>
      <c r="E13" s="35" t="e">
        <f t="shared" si="1"/>
        <v>#N/A</v>
      </c>
      <c r="G13" s="22">
        <f>INT(龙王宝藏!H1203/1.3/2)</f>
        <v>38384</v>
      </c>
      <c r="H13" s="32" t="str">
        <f>龙王宝藏!B1203</f>
        <v>龙王宝藏boss_12</v>
      </c>
      <c r="I13" t="str">
        <f t="shared" si="2"/>
        <v>橙华市2-4</v>
      </c>
      <c r="J13" t="s">
        <v>5093</v>
      </c>
      <c r="K13" s="22">
        <f>INT(古代遗迹1!G1815/1.3)</f>
        <v>126923</v>
      </c>
      <c r="L13" s="32" t="str">
        <f>古代遗迹1!B1815</f>
        <v>小雷音寺boss_12</v>
      </c>
      <c r="M13" t="str">
        <f t="shared" si="3"/>
        <v>卡娜兹市郊2-8</v>
      </c>
      <c r="N13" s="32" t="s">
        <v>4253</v>
      </c>
      <c r="O13" s="22">
        <f>INT(精灵试炼!I735/1.3)</f>
        <v>233200</v>
      </c>
      <c r="P13" s="32" t="str">
        <f>精灵试炼!B735</f>
        <v>天庭试炼boss_12</v>
      </c>
      <c r="Q13" t="str">
        <f t="shared" si="4"/>
        <v>卡娜兹市2-10</v>
      </c>
      <c r="R13" s="32" t="s">
        <v>4853</v>
      </c>
    </row>
    <row r="14" spans="1:18" x14ac:dyDescent="0.15">
      <c r="A14" s="23">
        <f>主线!AG13</f>
        <v>3767</v>
      </c>
      <c r="B14" s="37" t="s">
        <v>28</v>
      </c>
      <c r="C14" s="35" t="e">
        <f t="shared" si="5"/>
        <v>#N/A</v>
      </c>
      <c r="D14" s="35" t="e">
        <f t="shared" si="0"/>
        <v>#N/A</v>
      </c>
      <c r="E14" s="35" t="e">
        <f t="shared" si="1"/>
        <v>#N/A</v>
      </c>
      <c r="G14" s="22">
        <f>INT(龙王宝藏!H1204/1.3/2)</f>
        <v>42384</v>
      </c>
      <c r="H14" s="32" t="str">
        <f>龙王宝藏!B1204</f>
        <v>龙王宝藏boss_13</v>
      </c>
      <c r="I14" t="str">
        <f t="shared" si="2"/>
        <v>橙华市2-7</v>
      </c>
      <c r="J14" t="s">
        <v>5094</v>
      </c>
      <c r="K14" s="22">
        <f>INT(古代遗迹1!G1816/1.3)</f>
        <v>140384</v>
      </c>
      <c r="L14" s="32" t="str">
        <f>古代遗迹1!B1816</f>
        <v>小雷音寺boss_13</v>
      </c>
      <c r="M14" t="str">
        <f t="shared" si="3"/>
        <v>卡娜兹市郊3-1</v>
      </c>
      <c r="N14" s="32" t="s">
        <v>4254</v>
      </c>
      <c r="O14" s="22">
        <f>INT(精灵试炼!I736/1.3)</f>
        <v>266200</v>
      </c>
      <c r="P14" s="32" t="str">
        <f>精灵试炼!B736</f>
        <v>天庭试炼boss_13</v>
      </c>
      <c r="Q14" t="str">
        <f t="shared" si="4"/>
        <v>卡娜兹市3-10</v>
      </c>
      <c r="R14" s="32" t="s">
        <v>4854</v>
      </c>
    </row>
    <row r="15" spans="1:18" x14ac:dyDescent="0.15">
      <c r="A15" s="23">
        <f>主线!AG14</f>
        <v>4324</v>
      </c>
      <c r="B15" s="37" t="s">
        <v>29</v>
      </c>
      <c r="C15" s="35" t="e">
        <f t="shared" si="5"/>
        <v>#N/A</v>
      </c>
      <c r="D15" s="35" t="e">
        <f t="shared" si="0"/>
        <v>#N/A</v>
      </c>
      <c r="E15" s="35" t="e">
        <f t="shared" si="1"/>
        <v>#N/A</v>
      </c>
      <c r="G15" s="22">
        <f>INT(龙王宝藏!H1205/1.3/2)</f>
        <v>50653</v>
      </c>
      <c r="H15" s="32" t="str">
        <f>龙王宝藏!B1205</f>
        <v>龙王宝藏boss_14</v>
      </c>
      <c r="I15" t="str">
        <f t="shared" si="2"/>
        <v>橙华市2-10</v>
      </c>
      <c r="J15" t="s">
        <v>5095</v>
      </c>
      <c r="K15" s="22">
        <f>INT(古代遗迹1!G1817/1.3)</f>
        <v>153846</v>
      </c>
      <c r="L15" s="32" t="str">
        <f>古代遗迹1!B1817</f>
        <v>小雷音寺boss_14</v>
      </c>
      <c r="M15" t="str">
        <f t="shared" si="3"/>
        <v>卡娜兹市郊3-6</v>
      </c>
      <c r="N15" s="32" t="s">
        <v>4255</v>
      </c>
      <c r="O15" s="22">
        <f>INT(精灵试炼!I737/1.3)</f>
        <v>288200</v>
      </c>
      <c r="P15" s="32" t="str">
        <f>精灵试炼!B737</f>
        <v>天庭试炼boss_14</v>
      </c>
      <c r="Q15" t="str">
        <f t="shared" si="4"/>
        <v>哈奇小层1-8</v>
      </c>
      <c r="R15" s="32" t="s">
        <v>4855</v>
      </c>
    </row>
    <row r="16" spans="1:18" x14ac:dyDescent="0.15">
      <c r="A16" s="23">
        <f>主线!AG15</f>
        <v>4329</v>
      </c>
      <c r="B16" s="37" t="s">
        <v>30</v>
      </c>
      <c r="C16" s="35" t="e">
        <f t="shared" si="5"/>
        <v>#N/A</v>
      </c>
      <c r="D16" s="35" t="e">
        <f t="shared" si="0"/>
        <v>#N/A</v>
      </c>
      <c r="E16" s="35" t="e">
        <f t="shared" si="1"/>
        <v>#N/A</v>
      </c>
      <c r="G16" s="22">
        <f>INT(龙王宝藏!H1206/1.3/2)</f>
        <v>59576</v>
      </c>
      <c r="H16" s="32" t="str">
        <f>龙王宝藏!B1206</f>
        <v>龙王宝藏boss_15</v>
      </c>
      <c r="I16" t="str">
        <f t="shared" si="2"/>
        <v>橙华市3-5</v>
      </c>
      <c r="J16" t="s">
        <v>5096</v>
      </c>
      <c r="K16" s="22">
        <f>INT(古代遗迹1!G1818/1.3)</f>
        <v>167307</v>
      </c>
      <c r="L16" s="32" t="str">
        <f>古代遗迹1!B1818</f>
        <v>小雷音寺boss_15</v>
      </c>
      <c r="M16" t="str">
        <f t="shared" si="3"/>
        <v>卡娜兹市郊3-10</v>
      </c>
      <c r="N16" s="32" t="s">
        <v>4256</v>
      </c>
      <c r="O16" s="22">
        <f>INT(精灵试炼!I738/1.3)</f>
        <v>330000</v>
      </c>
      <c r="P16" s="32" t="str">
        <f>精灵试炼!B738</f>
        <v>天庭试炼boss_15</v>
      </c>
      <c r="Q16" t="str">
        <f t="shared" si="4"/>
        <v>哈奇小层2-9</v>
      </c>
      <c r="R16" s="32" t="s">
        <v>4856</v>
      </c>
    </row>
    <row r="17" spans="1:18" x14ac:dyDescent="0.15">
      <c r="A17" s="23">
        <f>主线!AG16</f>
        <v>4333</v>
      </c>
      <c r="B17" s="37" t="s">
        <v>31</v>
      </c>
      <c r="C17" s="35" t="str">
        <f t="shared" si="5"/>
        <v>龙王宝藏boss_3</v>
      </c>
      <c r="D17" s="35" t="e">
        <f t="shared" si="0"/>
        <v>#N/A</v>
      </c>
      <c r="E17" s="35" t="e">
        <f t="shared" si="1"/>
        <v>#N/A</v>
      </c>
      <c r="G17" s="22">
        <f>INT(龙王宝藏!H1207/1.3/2)</f>
        <v>69307</v>
      </c>
      <c r="H17" s="32" t="str">
        <f>龙王宝藏!B1207</f>
        <v>龙王宝藏boss_16</v>
      </c>
      <c r="I17" t="str">
        <f t="shared" si="2"/>
        <v>橙华市3-9</v>
      </c>
      <c r="J17" t="s">
        <v>5097</v>
      </c>
      <c r="K17" s="22">
        <f>INT(古代遗迹1!G1819/1.3)</f>
        <v>180769</v>
      </c>
      <c r="L17" s="32" t="str">
        <f>古代遗迹1!B1819</f>
        <v>小雷音寺boss_16</v>
      </c>
      <c r="M17" t="str">
        <f t="shared" si="3"/>
        <v>卡娜兹市郊3-10</v>
      </c>
      <c r="N17" s="32" t="s">
        <v>4257</v>
      </c>
      <c r="O17" s="22">
        <f>INT(精灵试炼!I739/1.3)</f>
        <v>341000</v>
      </c>
      <c r="P17" s="32" t="str">
        <f>精灵试炼!B739</f>
        <v>天庭试炼boss_16</v>
      </c>
      <c r="Q17" t="str">
        <f t="shared" si="4"/>
        <v>哈奇小层2-10</v>
      </c>
      <c r="R17" s="32" t="s">
        <v>4857</v>
      </c>
    </row>
    <row r="18" spans="1:18" x14ac:dyDescent="0.15">
      <c r="A18" s="23">
        <f>主线!AG17</f>
        <v>4420</v>
      </c>
      <c r="B18" s="37" t="s">
        <v>32</v>
      </c>
      <c r="C18" s="35" t="e">
        <f t="shared" si="5"/>
        <v>#N/A</v>
      </c>
      <c r="D18" s="35" t="e">
        <f t="shared" si="0"/>
        <v>#N/A</v>
      </c>
      <c r="E18" s="35" t="e">
        <f t="shared" si="1"/>
        <v>#N/A</v>
      </c>
      <c r="G18" s="22">
        <f>INT(龙王宝藏!H1208/1.3/2)</f>
        <v>79884</v>
      </c>
      <c r="H18" s="32" t="str">
        <f>龙王宝藏!B1208</f>
        <v>龙王宝藏boss_17</v>
      </c>
      <c r="I18" t="str">
        <f t="shared" si="2"/>
        <v>卡娜兹市郊1-2</v>
      </c>
      <c r="J18" t="s">
        <v>5098</v>
      </c>
      <c r="K18" s="22">
        <f>INT(古代遗迹1!G1820/1.3)</f>
        <v>194230</v>
      </c>
      <c r="L18" s="32" t="str">
        <f>古代遗迹1!B1820</f>
        <v>小雷音寺boss_17</v>
      </c>
      <c r="M18" t="str">
        <f t="shared" si="3"/>
        <v>卡娜兹市1-6</v>
      </c>
      <c r="N18" s="32" t="s">
        <v>4258</v>
      </c>
      <c r="O18" s="22">
        <f>INT(精灵试炼!I740/1.3)</f>
        <v>363000</v>
      </c>
      <c r="P18" s="32" t="str">
        <f>精灵试炼!B740</f>
        <v>天庭试炼boss_17</v>
      </c>
      <c r="Q18" t="str">
        <f t="shared" si="4"/>
        <v>哈奇小层3-7</v>
      </c>
      <c r="R18" s="32" t="s">
        <v>4858</v>
      </c>
    </row>
    <row r="19" spans="1:18" x14ac:dyDescent="0.15">
      <c r="A19" s="23">
        <f>主线!AG18</f>
        <v>4689</v>
      </c>
      <c r="B19" s="37" t="s">
        <v>33</v>
      </c>
      <c r="C19" s="35" t="e">
        <f t="shared" si="5"/>
        <v>#N/A</v>
      </c>
      <c r="D19" s="35" t="e">
        <f t="shared" si="0"/>
        <v>#N/A</v>
      </c>
      <c r="E19" s="35" t="e">
        <f t="shared" si="1"/>
        <v>#N/A</v>
      </c>
      <c r="G19" s="22">
        <f>INT(龙王宝藏!H1209/1.3/2)</f>
        <v>93461</v>
      </c>
      <c r="H19" s="32" t="str">
        <f>龙王宝藏!B1209</f>
        <v>龙王宝藏boss_18</v>
      </c>
      <c r="I19" t="str">
        <f t="shared" si="2"/>
        <v>卡娜兹市郊1-8</v>
      </c>
      <c r="J19" t="s">
        <v>5099</v>
      </c>
      <c r="K19" s="22">
        <f>INT(古代遗迹1!G1821/1.3)</f>
        <v>207692</v>
      </c>
      <c r="L19" s="32" t="str">
        <f>古代遗迹1!B1821</f>
        <v>小雷音寺boss_18</v>
      </c>
      <c r="M19" t="str">
        <f t="shared" si="3"/>
        <v>卡娜兹市1-10</v>
      </c>
      <c r="N19" s="32" t="s">
        <v>4259</v>
      </c>
      <c r="O19" s="22">
        <f>INT(精灵试炼!I741/1.3)</f>
        <v>385000</v>
      </c>
      <c r="P19" s="32" t="str">
        <f>精灵试炼!B741</f>
        <v>天庭试炼boss_18</v>
      </c>
      <c r="Q19" t="str">
        <f t="shared" si="4"/>
        <v>哈奇小层4-1</v>
      </c>
      <c r="R19" s="32" t="s">
        <v>4859</v>
      </c>
    </row>
    <row r="20" spans="1:18" x14ac:dyDescent="0.15">
      <c r="A20" s="23">
        <f>主线!AG19</f>
        <v>4964</v>
      </c>
      <c r="B20" s="37" t="s">
        <v>34</v>
      </c>
      <c r="C20" s="35" t="str">
        <f t="shared" si="5"/>
        <v>龙王宝藏boss_4</v>
      </c>
      <c r="D20" s="35" t="e">
        <f t="shared" si="0"/>
        <v>#N/A</v>
      </c>
      <c r="E20" s="35" t="e">
        <f t="shared" si="1"/>
        <v>#N/A</v>
      </c>
      <c r="G20" s="22">
        <f>INT(龙王宝藏!H1210/1.3/2)</f>
        <v>102192</v>
      </c>
      <c r="H20" s="32" t="str">
        <f>龙王宝藏!B1210</f>
        <v>龙王宝藏boss_19</v>
      </c>
      <c r="I20" t="str">
        <f t="shared" si="2"/>
        <v>卡娜兹市郊1-10</v>
      </c>
      <c r="J20" t="s">
        <v>5100</v>
      </c>
      <c r="K20" s="22">
        <f>INT(古代遗迹1!G1822/1.3)</f>
        <v>221153</v>
      </c>
      <c r="L20" s="32" t="str">
        <f>古代遗迹1!B1822</f>
        <v>小雷音寺boss_19</v>
      </c>
      <c r="M20" t="str">
        <f t="shared" si="3"/>
        <v>卡娜兹市2-6</v>
      </c>
      <c r="N20" s="32" t="s">
        <v>4260</v>
      </c>
      <c r="O20" s="22">
        <f>INT(精灵试炼!I742/1.3)</f>
        <v>407000</v>
      </c>
      <c r="P20" s="32" t="str">
        <f>精灵试炼!B742</f>
        <v>天庭试炼boss_19</v>
      </c>
      <c r="Q20" t="str">
        <f t="shared" si="4"/>
        <v>哈奇小层4-8</v>
      </c>
      <c r="R20" s="32" t="s">
        <v>4860</v>
      </c>
    </row>
    <row r="21" spans="1:18" x14ac:dyDescent="0.15">
      <c r="A21" s="23">
        <f>主线!AG20</f>
        <v>6500</v>
      </c>
      <c r="B21" s="37" t="s">
        <v>35</v>
      </c>
      <c r="C21" s="35" t="str">
        <f t="shared" si="5"/>
        <v>龙王宝藏boss_6</v>
      </c>
      <c r="D21" s="35" t="e">
        <f t="shared" si="0"/>
        <v>#N/A</v>
      </c>
      <c r="E21" s="35" t="e">
        <f t="shared" si="1"/>
        <v>#N/A</v>
      </c>
      <c r="G21" s="22">
        <f>INT(龙王宝藏!H1211/1.3/2)</f>
        <v>128692</v>
      </c>
      <c r="H21" s="32" t="str">
        <f>龙王宝藏!B1211</f>
        <v>龙王宝藏boss_20</v>
      </c>
      <c r="I21" t="str">
        <f t="shared" si="2"/>
        <v>卡娜兹市郊2-9</v>
      </c>
      <c r="J21" t="s">
        <v>5101</v>
      </c>
      <c r="K21" s="22">
        <f>INT(古代遗迹1!G1823/1.3)</f>
        <v>234615</v>
      </c>
      <c r="L21" s="32" t="str">
        <f>古代遗迹1!B1823</f>
        <v>小雷音寺boss_20</v>
      </c>
      <c r="M21" t="str">
        <f t="shared" si="3"/>
        <v>卡娜兹市2-10</v>
      </c>
      <c r="N21" s="32" t="s">
        <v>4261</v>
      </c>
      <c r="O21" s="22">
        <f>INT(精灵试炼!I743/1.3)</f>
        <v>440000</v>
      </c>
      <c r="P21" s="32" t="str">
        <f>精灵试炼!B743</f>
        <v>天庭试炼boss_20</v>
      </c>
      <c r="Q21" t="str">
        <f t="shared" si="4"/>
        <v>哈奇小层5-4</v>
      </c>
      <c r="R21" s="32" t="s">
        <v>4861</v>
      </c>
    </row>
    <row r="22" spans="1:18" x14ac:dyDescent="0.15">
      <c r="A22" s="23">
        <f>主线!AG21</f>
        <v>8051</v>
      </c>
      <c r="B22" s="37" t="s">
        <v>693</v>
      </c>
      <c r="C22" s="35" t="e">
        <f t="shared" si="5"/>
        <v>#N/A</v>
      </c>
      <c r="D22" s="35" t="e">
        <f t="shared" si="0"/>
        <v>#N/A</v>
      </c>
      <c r="E22" s="35" t="e">
        <f t="shared" si="1"/>
        <v>#N/A</v>
      </c>
      <c r="G22" s="22">
        <f>INT(龙王宝藏!H1212/1.3/2)</f>
        <v>156038</v>
      </c>
      <c r="H22" s="32" t="str">
        <f>龙王宝藏!B1212</f>
        <v>龙王宝藏boss_21</v>
      </c>
      <c r="I22" t="str">
        <f t="shared" si="2"/>
        <v>卡娜兹市郊3-7</v>
      </c>
      <c r="J22" t="s">
        <v>5102</v>
      </c>
      <c r="K22" s="22">
        <f>INT(古代遗迹1!G1824/1.3)</f>
        <v>248076</v>
      </c>
      <c r="L22" s="32" t="str">
        <f>古代遗迹1!B1824</f>
        <v>小雷音寺boss_21</v>
      </c>
      <c r="M22" t="str">
        <f t="shared" si="3"/>
        <v>卡娜兹市3-5</v>
      </c>
      <c r="N22" s="32" t="s">
        <v>4262</v>
      </c>
      <c r="O22" s="22">
        <f>INT(精灵试炼!I744/1.3)</f>
        <v>491192</v>
      </c>
      <c r="P22" s="32" t="str">
        <f>精灵试炼!B744</f>
        <v>天庭试炼boss_21</v>
      </c>
      <c r="Q22" t="str">
        <f t="shared" si="4"/>
        <v>哈奇小层5-10</v>
      </c>
      <c r="R22" s="32" t="s">
        <v>4862</v>
      </c>
    </row>
    <row r="23" spans="1:18" x14ac:dyDescent="0.15">
      <c r="A23" s="23">
        <f>主线!AG22</f>
        <v>8805</v>
      </c>
      <c r="B23" s="37" t="s">
        <v>694</v>
      </c>
      <c r="C23" s="35" t="e">
        <f t="shared" si="5"/>
        <v>#N/A</v>
      </c>
      <c r="D23" s="35" t="e">
        <f t="shared" si="0"/>
        <v>#N/A</v>
      </c>
      <c r="E23" s="35" t="e">
        <f t="shared" si="1"/>
        <v>#N/A</v>
      </c>
      <c r="G23" s="22">
        <f>INT(龙王宝藏!H1213/1.3/2)</f>
        <v>184230</v>
      </c>
      <c r="H23" s="32" t="str">
        <f>龙王宝藏!B1213</f>
        <v>龙王宝藏boss_22</v>
      </c>
      <c r="I23" t="str">
        <f t="shared" si="2"/>
        <v>卡娜兹市郊3-10</v>
      </c>
      <c r="J23" t="s">
        <v>5103</v>
      </c>
      <c r="K23" s="22">
        <f>INT(古代遗迹1!G1825/1.3)</f>
        <v>261538</v>
      </c>
      <c r="L23" s="32" t="str">
        <f>古代遗迹1!B1825</f>
        <v>小雷音寺boss_22</v>
      </c>
      <c r="M23" t="str">
        <f t="shared" si="3"/>
        <v>卡娜兹市3-10</v>
      </c>
      <c r="N23" s="32" t="s">
        <v>4263</v>
      </c>
      <c r="O23" s="22">
        <f>INT(精灵试炼!I745/1.3)</f>
        <v>525461</v>
      </c>
      <c r="P23" s="32" t="str">
        <f>精灵试炼!B745</f>
        <v>天庭试炼boss_22</v>
      </c>
      <c r="Q23" t="str">
        <f t="shared" si="4"/>
        <v>哈奇小层5-10</v>
      </c>
      <c r="R23" s="32" t="s">
        <v>4863</v>
      </c>
    </row>
    <row r="24" spans="1:18" x14ac:dyDescent="0.15">
      <c r="A24" s="23">
        <f>主线!AG23</f>
        <v>9567</v>
      </c>
      <c r="B24" s="37" t="s">
        <v>695</v>
      </c>
      <c r="C24" s="35" t="e">
        <f t="shared" si="5"/>
        <v>#N/A</v>
      </c>
      <c r="D24" s="35" t="e">
        <f t="shared" si="0"/>
        <v>#N/A</v>
      </c>
      <c r="E24" s="35" t="e">
        <f t="shared" si="1"/>
        <v>#N/A</v>
      </c>
      <c r="G24" s="22">
        <f>INT(龙王宝藏!H1214/1.3/2)</f>
        <v>213384</v>
      </c>
      <c r="H24" s="32" t="str">
        <f>龙王宝藏!B1214</f>
        <v>龙王宝藏boss_23</v>
      </c>
      <c r="I24" t="str">
        <f t="shared" si="2"/>
        <v>卡娜兹市2-3</v>
      </c>
      <c r="J24" t="s">
        <v>5104</v>
      </c>
      <c r="K24" s="22">
        <f>INT(古代遗迹1!G1826/1.3)</f>
        <v>275000</v>
      </c>
      <c r="L24" s="32" t="str">
        <f>古代遗迹1!B1826</f>
        <v>小雷音寺boss_23</v>
      </c>
      <c r="M24" t="str">
        <f t="shared" si="3"/>
        <v>哈奇小层1-3</v>
      </c>
      <c r="N24" s="32" t="s">
        <v>4264</v>
      </c>
      <c r="O24" s="22">
        <f>INT(精灵试炼!I746/1.3)</f>
        <v>559730</v>
      </c>
      <c r="P24" s="32" t="str">
        <f>精灵试炼!B746</f>
        <v>天庭试炼boss_23</v>
      </c>
      <c r="Q24" t="str">
        <f t="shared" si="4"/>
        <v>哈奇小层5-10</v>
      </c>
      <c r="R24" s="32" t="s">
        <v>4864</v>
      </c>
    </row>
    <row r="25" spans="1:18" x14ac:dyDescent="0.15">
      <c r="A25" s="23">
        <f>主线!AG24</f>
        <v>10436</v>
      </c>
      <c r="B25" s="37" t="s">
        <v>696</v>
      </c>
      <c r="C25" s="35" t="str">
        <f t="shared" si="5"/>
        <v>龙王宝藏boss_7</v>
      </c>
      <c r="D25" s="35" t="e">
        <f t="shared" si="0"/>
        <v>#N/A</v>
      </c>
      <c r="E25" s="35" t="e">
        <f t="shared" si="1"/>
        <v>#N/A</v>
      </c>
      <c r="G25" s="22">
        <f>INT(龙王宝藏!H1215/1.3/2)</f>
        <v>247923</v>
      </c>
      <c r="H25" s="32" t="str">
        <f>龙王宝藏!B1215</f>
        <v>龙王宝藏boss_24</v>
      </c>
      <c r="I25" t="str">
        <f t="shared" si="2"/>
        <v>卡娜兹市3-5</v>
      </c>
      <c r="J25" t="s">
        <v>5105</v>
      </c>
      <c r="K25" s="22">
        <f>INT(古代遗迹1!G1827/1.3)</f>
        <v>288461</v>
      </c>
      <c r="L25" s="32" t="str">
        <f>古代遗迹1!B1827</f>
        <v>小雷音寺boss_24</v>
      </c>
      <c r="M25" t="str">
        <f t="shared" si="3"/>
        <v>哈奇小层1-8</v>
      </c>
      <c r="N25" s="32" t="s">
        <v>4265</v>
      </c>
      <c r="O25" s="22">
        <f>INT(精灵试炼!I747/1.3)</f>
        <v>594000</v>
      </c>
      <c r="P25" s="32" t="str">
        <f>精灵试炼!B747</f>
        <v>天庭试炼boss_24</v>
      </c>
      <c r="Q25" t="str">
        <f t="shared" si="4"/>
        <v>凯那海滩1-5</v>
      </c>
      <c r="R25" s="32" t="s">
        <v>4865</v>
      </c>
    </row>
    <row r="26" spans="1:18" x14ac:dyDescent="0.15">
      <c r="A26" s="23">
        <f>主线!AG25</f>
        <v>11108</v>
      </c>
      <c r="B26" s="37" t="s">
        <v>697</v>
      </c>
      <c r="C26" s="35" t="e">
        <f t="shared" si="5"/>
        <v>#N/A</v>
      </c>
      <c r="D26" s="35" t="str">
        <f t="shared" si="0"/>
        <v>小雷音寺boss_1</v>
      </c>
      <c r="E26" s="35" t="e">
        <f t="shared" si="1"/>
        <v>#N/A</v>
      </c>
      <c r="G26" s="22">
        <f>INT(龙王宝藏!H1216/1.3/2)</f>
        <v>289692</v>
      </c>
      <c r="H26" s="32" t="str">
        <f>龙王宝藏!B1216</f>
        <v>龙王宝藏boss_25</v>
      </c>
      <c r="I26" t="str">
        <f t="shared" si="2"/>
        <v>哈奇小层1-8</v>
      </c>
      <c r="J26" t="s">
        <v>5106</v>
      </c>
      <c r="K26" s="22">
        <f>INT(古代遗迹1!G1828/1.3)</f>
        <v>305769</v>
      </c>
      <c r="L26" s="32" t="str">
        <f>古代遗迹1!B1828</f>
        <v>小雷音寺boss_25</v>
      </c>
      <c r="M26" t="str">
        <f t="shared" si="3"/>
        <v>哈奇小层2-1</v>
      </c>
      <c r="N26" s="32" t="s">
        <v>4266</v>
      </c>
      <c r="O26" s="22">
        <f>INT(精灵试炼!I748/1.3)</f>
        <v>639692</v>
      </c>
      <c r="P26" s="32" t="str">
        <f>精灵试炼!B748</f>
        <v>天庭试炼boss_25</v>
      </c>
      <c r="Q26" t="str">
        <f t="shared" si="4"/>
        <v>凯那海滩2-3</v>
      </c>
      <c r="R26" s="32" t="s">
        <v>4866</v>
      </c>
    </row>
    <row r="27" spans="1:18" x14ac:dyDescent="0.15">
      <c r="A27" s="23">
        <f>主线!AG26</f>
        <v>11889</v>
      </c>
      <c r="B27" s="37" t="s">
        <v>698</v>
      </c>
      <c r="C27" s="35" t="e">
        <f t="shared" si="5"/>
        <v>#N/A</v>
      </c>
      <c r="D27" s="35" t="e">
        <f t="shared" si="0"/>
        <v>#N/A</v>
      </c>
      <c r="E27" s="35" t="e">
        <f t="shared" si="1"/>
        <v>#N/A</v>
      </c>
      <c r="G27" s="22">
        <f>INT(龙王宝藏!H1217/1.3/2)</f>
        <v>315615</v>
      </c>
      <c r="H27" s="32" t="str">
        <f>龙王宝藏!B1217</f>
        <v>龙王宝藏boss_26</v>
      </c>
      <c r="I27" t="str">
        <f t="shared" si="2"/>
        <v>哈奇小层2-5</v>
      </c>
      <c r="J27" t="s">
        <v>5107</v>
      </c>
      <c r="K27" s="22">
        <f>INT(古代遗迹1!G1829/1.3)</f>
        <v>323076</v>
      </c>
      <c r="L27" s="32" t="str">
        <f>古代遗迹1!B1829</f>
        <v>小雷音寺boss_26</v>
      </c>
      <c r="M27" t="str">
        <f t="shared" si="3"/>
        <v>哈奇小层2-7</v>
      </c>
      <c r="N27" s="32" t="s">
        <v>4267</v>
      </c>
      <c r="O27" s="22">
        <f>INT(精灵试炼!I749/1.3)</f>
        <v>685384</v>
      </c>
      <c r="P27" s="32" t="str">
        <f>精灵试炼!B749</f>
        <v>天庭试炼boss_26</v>
      </c>
      <c r="Q27" t="str">
        <f t="shared" si="4"/>
        <v>凯那海滩3-2</v>
      </c>
      <c r="R27" s="32" t="s">
        <v>4867</v>
      </c>
    </row>
    <row r="28" spans="1:18" x14ac:dyDescent="0.15">
      <c r="A28" s="23">
        <f>主线!AG27</f>
        <v>12800</v>
      </c>
      <c r="B28" s="37" t="s">
        <v>699</v>
      </c>
      <c r="C28" s="35" t="str">
        <f t="shared" si="5"/>
        <v>龙王宝藏boss_8</v>
      </c>
      <c r="D28" s="35" t="e">
        <f t="shared" si="0"/>
        <v>#N/A</v>
      </c>
      <c r="E28" s="35" t="e">
        <f t="shared" si="1"/>
        <v>#N/A</v>
      </c>
      <c r="G28" s="22">
        <f>INT(龙王宝藏!H1218/1.3/2)</f>
        <v>341961</v>
      </c>
      <c r="H28" s="32" t="str">
        <f>龙王宝藏!B1218</f>
        <v>龙王宝藏boss_27</v>
      </c>
      <c r="I28" t="str">
        <f t="shared" si="2"/>
        <v>哈奇小层2-10</v>
      </c>
      <c r="J28" t="s">
        <v>5108</v>
      </c>
      <c r="K28" s="22">
        <f>INT(古代遗迹1!G1830/1.3)</f>
        <v>340384</v>
      </c>
      <c r="L28" s="32" t="str">
        <f>古代遗迹1!B1830</f>
        <v>小雷音寺boss_27</v>
      </c>
      <c r="M28" t="str">
        <f t="shared" si="3"/>
        <v>哈奇小层2-10</v>
      </c>
      <c r="N28" s="32" t="s">
        <v>4268</v>
      </c>
      <c r="O28" s="22">
        <f>INT(精灵试炼!I750/1.3)</f>
        <v>719653</v>
      </c>
      <c r="P28" s="32" t="str">
        <f>精灵试炼!B750</f>
        <v>天庭试炼boss_27</v>
      </c>
      <c r="Q28" t="str">
        <f t="shared" si="4"/>
        <v>凯那海滩3-10</v>
      </c>
      <c r="R28" s="32" t="s">
        <v>4868</v>
      </c>
    </row>
    <row r="29" spans="1:18" x14ac:dyDescent="0.15">
      <c r="A29" s="23">
        <f>主线!AG28</f>
        <v>13707</v>
      </c>
      <c r="B29" s="37" t="s">
        <v>700</v>
      </c>
      <c r="C29" s="35" t="e">
        <f t="shared" si="5"/>
        <v>#N/A</v>
      </c>
      <c r="D29" s="35" t="e">
        <f t="shared" si="0"/>
        <v>#N/A</v>
      </c>
      <c r="E29" s="35" t="e">
        <f t="shared" si="1"/>
        <v>#N/A</v>
      </c>
      <c r="G29" s="22">
        <f>INT(龙王宝藏!H1219/1.3/2)</f>
        <v>368730</v>
      </c>
      <c r="H29" s="32" t="str">
        <f>龙王宝藏!B1219</f>
        <v>龙王宝藏boss_28</v>
      </c>
      <c r="I29" t="str">
        <f t="shared" si="2"/>
        <v>哈奇小层3-9</v>
      </c>
      <c r="J29" t="s">
        <v>5109</v>
      </c>
      <c r="K29" s="22">
        <f>INT(古代遗迹1!G1831/1.3)</f>
        <v>357692</v>
      </c>
      <c r="L29" s="32" t="str">
        <f>古代遗迹1!B1831</f>
        <v>小雷音寺boss_28</v>
      </c>
      <c r="M29" t="str">
        <f t="shared" si="3"/>
        <v>哈奇小层3-5</v>
      </c>
      <c r="N29" s="32" t="s">
        <v>4269</v>
      </c>
      <c r="O29" s="22">
        <f>INT(精灵试炼!I751/1.3)</f>
        <v>742500</v>
      </c>
      <c r="P29" s="32" t="str">
        <f>精灵试炼!B751</f>
        <v>天庭试炼boss_28</v>
      </c>
      <c r="Q29" t="str">
        <f t="shared" si="4"/>
        <v>凯那海滩4-3</v>
      </c>
      <c r="R29" s="32" t="s">
        <v>4869</v>
      </c>
    </row>
    <row r="30" spans="1:18" x14ac:dyDescent="0.15">
      <c r="A30" s="23">
        <f>主线!AG29</f>
        <v>14591</v>
      </c>
      <c r="B30" s="37" t="s">
        <v>701</v>
      </c>
      <c r="C30" s="35" t="e">
        <f t="shared" si="5"/>
        <v>#N/A</v>
      </c>
      <c r="D30" s="35" t="e">
        <f t="shared" si="0"/>
        <v>#N/A</v>
      </c>
      <c r="E30" s="35" t="e">
        <f t="shared" si="1"/>
        <v>#N/A</v>
      </c>
      <c r="G30" s="22">
        <f>INT(龙王宝藏!H1220/1.3/2)</f>
        <v>395961</v>
      </c>
      <c r="H30" s="32" t="str">
        <f>龙王宝藏!B1220</f>
        <v>龙王宝藏boss_29</v>
      </c>
      <c r="I30" t="str">
        <f t="shared" si="2"/>
        <v>哈奇小层4-5</v>
      </c>
      <c r="J30" t="s">
        <v>5110</v>
      </c>
      <c r="K30" s="22">
        <f>INT(古代遗迹1!G1832/1.3)</f>
        <v>375000</v>
      </c>
      <c r="L30" s="32" t="str">
        <f>古代遗迹1!B1832</f>
        <v>小雷音寺boss_29</v>
      </c>
      <c r="M30" t="str">
        <f t="shared" si="3"/>
        <v>哈奇小层3-10</v>
      </c>
      <c r="N30" s="32" t="s">
        <v>4270</v>
      </c>
      <c r="O30" s="22">
        <f>INT(精灵试炼!I752/1.3)</f>
        <v>799615</v>
      </c>
      <c r="P30" s="32" t="str">
        <f>精灵试炼!B752</f>
        <v>天庭试炼boss_29</v>
      </c>
      <c r="Q30" t="str">
        <f t="shared" si="4"/>
        <v>凯那海滩5-3</v>
      </c>
      <c r="R30" s="32" t="s">
        <v>4870</v>
      </c>
    </row>
    <row r="31" spans="1:18" x14ac:dyDescent="0.15">
      <c r="A31" s="24">
        <f>主线!AG30</f>
        <v>15519</v>
      </c>
      <c r="B31" s="37" t="s">
        <v>702</v>
      </c>
      <c r="C31" s="35" t="e">
        <f t="shared" si="5"/>
        <v>#N/A</v>
      </c>
      <c r="D31" s="35" t="e">
        <f t="shared" si="0"/>
        <v>#N/A</v>
      </c>
      <c r="E31" s="35" t="e">
        <f t="shared" si="1"/>
        <v>#N/A</v>
      </c>
      <c r="G31" s="22">
        <f>INT(龙王宝藏!H1221/1.3/2)</f>
        <v>449500</v>
      </c>
      <c r="H31" s="32" t="str">
        <f>龙王宝藏!B1221</f>
        <v>龙王宝藏boss_30</v>
      </c>
      <c r="I31" t="str">
        <f t="shared" si="2"/>
        <v>哈奇小层5-6</v>
      </c>
      <c r="J31" t="s">
        <v>5111</v>
      </c>
      <c r="K31" s="22">
        <f>INT(古代遗迹1!G1833/1.3)</f>
        <v>392307</v>
      </c>
      <c r="L31" s="32" t="str">
        <f>古代遗迹1!B1833</f>
        <v>小雷音寺boss_30</v>
      </c>
      <c r="M31" t="str">
        <f t="shared" si="3"/>
        <v>哈奇小层4-3</v>
      </c>
      <c r="N31" s="32" t="s">
        <v>4271</v>
      </c>
      <c r="O31" s="22">
        <f>INT(精灵试炼!I753/1.3)</f>
        <v>845307</v>
      </c>
      <c r="P31" s="32" t="str">
        <f>精灵试炼!B753</f>
        <v>天庭试炼boss_30</v>
      </c>
      <c r="Q31" t="str">
        <f t="shared" si="4"/>
        <v>凯那海滩5-10</v>
      </c>
      <c r="R31" s="32" t="s">
        <v>4871</v>
      </c>
    </row>
    <row r="32" spans="1:18" x14ac:dyDescent="0.15">
      <c r="A32" s="23">
        <f>主线!AG31</f>
        <v>15576</v>
      </c>
      <c r="B32" s="37" t="s">
        <v>287</v>
      </c>
      <c r="C32" s="35" t="e">
        <f t="shared" si="5"/>
        <v>#N/A</v>
      </c>
      <c r="D32" s="35" t="e">
        <f t="shared" si="0"/>
        <v>#N/A</v>
      </c>
      <c r="E32" s="35" t="e">
        <f t="shared" si="1"/>
        <v>#N/A</v>
      </c>
      <c r="G32" s="22">
        <f>INT(龙王宝藏!H1222/1.3/2)</f>
        <v>483538</v>
      </c>
      <c r="H32" s="32" t="str">
        <f>龙王宝藏!B1222</f>
        <v>龙王宝藏boss_31</v>
      </c>
      <c r="I32" t="str">
        <f t="shared" si="2"/>
        <v>哈奇小层5-10</v>
      </c>
      <c r="J32" t="s">
        <v>5112</v>
      </c>
      <c r="K32" s="22">
        <f>INT(古代遗迹1!G1834/1.3)</f>
        <v>409615</v>
      </c>
      <c r="L32" s="32" t="str">
        <f>古代遗迹1!B1834</f>
        <v>小雷音寺boss_31</v>
      </c>
      <c r="M32" t="str">
        <f t="shared" si="3"/>
        <v>哈奇小层4-8</v>
      </c>
      <c r="N32" s="32" t="s">
        <v>4272</v>
      </c>
      <c r="O32" s="22">
        <f>INT(精灵试炼!I754/1.3)</f>
        <v>912153</v>
      </c>
      <c r="P32" s="32" t="str">
        <f>精灵试炼!B754</f>
        <v>天庭试炼boss_31</v>
      </c>
      <c r="Q32" t="str">
        <f t="shared" si="4"/>
        <v>凯那市场1-10</v>
      </c>
      <c r="R32" s="32" t="s">
        <v>4872</v>
      </c>
    </row>
    <row r="33" spans="1:18" x14ac:dyDescent="0.15">
      <c r="A33" s="23">
        <f>主线!AG32</f>
        <v>16563</v>
      </c>
      <c r="B33" s="37" t="s">
        <v>288</v>
      </c>
      <c r="C33" s="35" t="e">
        <f t="shared" si="5"/>
        <v>#N/A</v>
      </c>
      <c r="D33" s="35" t="e">
        <f t="shared" si="0"/>
        <v>#N/A</v>
      </c>
      <c r="E33" s="35" t="e">
        <f t="shared" si="1"/>
        <v>#N/A</v>
      </c>
      <c r="G33" s="22">
        <f>INT(龙王宝藏!H1223/1.3/2)</f>
        <v>508230</v>
      </c>
      <c r="H33" s="32" t="str">
        <f>龙王宝藏!B1223</f>
        <v>龙王宝藏boss_32</v>
      </c>
      <c r="I33" t="str">
        <f t="shared" si="2"/>
        <v>哈奇小层5-10</v>
      </c>
      <c r="J33" t="s">
        <v>5113</v>
      </c>
      <c r="K33" s="22">
        <f>INT(古代遗迹1!G1835/1.3)</f>
        <v>426923</v>
      </c>
      <c r="L33" s="32" t="str">
        <f>古代遗迹1!B1835</f>
        <v>小雷音寺boss_32</v>
      </c>
      <c r="M33" t="str">
        <f t="shared" si="3"/>
        <v>哈奇小层4-10</v>
      </c>
      <c r="N33" s="32" t="s">
        <v>4273</v>
      </c>
      <c r="O33" s="22">
        <f>INT(精灵试炼!I755/1.3)</f>
        <v>947692</v>
      </c>
      <c r="P33" s="32" t="str">
        <f>精灵试炼!B755</f>
        <v>天庭试炼boss_32</v>
      </c>
      <c r="Q33" t="str">
        <f t="shared" si="4"/>
        <v>凯那市场2-6</v>
      </c>
      <c r="R33" s="32" t="s">
        <v>4873</v>
      </c>
    </row>
    <row r="34" spans="1:18" x14ac:dyDescent="0.15">
      <c r="A34" s="23">
        <f>主线!AG33</f>
        <v>17631</v>
      </c>
      <c r="B34" s="37" t="s">
        <v>289</v>
      </c>
      <c r="C34" s="35" t="e">
        <f t="shared" si="5"/>
        <v>#N/A</v>
      </c>
      <c r="D34" s="35" t="e">
        <f t="shared" si="0"/>
        <v>#N/A</v>
      </c>
      <c r="E34" s="35" t="e">
        <f t="shared" si="1"/>
        <v>#N/A</v>
      </c>
      <c r="G34" s="22">
        <f>INT(龙王宝藏!H1224/1.3/2)</f>
        <v>533346</v>
      </c>
      <c r="H34" s="32" t="str">
        <f>龙王宝藏!B1224</f>
        <v>龙王宝藏boss_33</v>
      </c>
      <c r="I34" t="str">
        <f t="shared" si="2"/>
        <v>哈奇小层5-10</v>
      </c>
      <c r="J34" t="s">
        <v>5114</v>
      </c>
      <c r="K34" s="22">
        <f>INT(古代遗迹1!G1836/1.3)</f>
        <v>444230</v>
      </c>
      <c r="L34" s="32" t="str">
        <f>古代遗迹1!B1836</f>
        <v>小雷音寺boss_33</v>
      </c>
      <c r="M34" t="str">
        <f t="shared" si="3"/>
        <v>哈奇小层5-5</v>
      </c>
      <c r="N34" s="32" t="s">
        <v>4274</v>
      </c>
      <c r="O34" s="22">
        <f>INT(精灵试炼!I756/1.3)</f>
        <v>1018769</v>
      </c>
      <c r="P34" s="32" t="str">
        <f>精灵试炼!B756</f>
        <v>天庭试炼boss_33</v>
      </c>
      <c r="Q34" t="str">
        <f t="shared" si="4"/>
        <v>凯那市场3-7</v>
      </c>
      <c r="R34" s="32" t="s">
        <v>4874</v>
      </c>
    </row>
    <row r="35" spans="1:18" x14ac:dyDescent="0.15">
      <c r="A35" s="23">
        <f>主线!AG34</f>
        <v>18638</v>
      </c>
      <c r="B35" s="37" t="s">
        <v>290</v>
      </c>
      <c r="C35" s="35" t="e">
        <f t="shared" si="5"/>
        <v>#N/A</v>
      </c>
      <c r="D35" s="35" t="e">
        <f t="shared" si="0"/>
        <v>#N/A</v>
      </c>
      <c r="E35" s="35" t="e">
        <f t="shared" si="1"/>
        <v>#N/A</v>
      </c>
      <c r="G35" s="22">
        <f>INT(龙王宝藏!H1225/1.3/2)</f>
        <v>558923</v>
      </c>
      <c r="H35" s="32" t="str">
        <f>龙王宝藏!B1225</f>
        <v>龙王宝藏boss_34</v>
      </c>
      <c r="I35" t="str">
        <f t="shared" si="2"/>
        <v>哈奇小层5-10</v>
      </c>
      <c r="J35" t="s">
        <v>5115</v>
      </c>
      <c r="K35" s="22">
        <f>INT(古代遗迹1!G1837/1.3)</f>
        <v>461538</v>
      </c>
      <c r="L35" s="32" t="str">
        <f>古代遗迹1!B1837</f>
        <v>小雷音寺boss_34</v>
      </c>
      <c r="M35" t="str">
        <f t="shared" si="3"/>
        <v>哈奇小层5-9</v>
      </c>
      <c r="N35" s="32" t="s">
        <v>4275</v>
      </c>
      <c r="O35" s="22">
        <f>INT(精灵试炼!I757/1.3)</f>
        <v>1054307</v>
      </c>
      <c r="P35" s="32" t="str">
        <f>精灵试炼!B757</f>
        <v>天庭试炼boss_34</v>
      </c>
      <c r="Q35" t="str">
        <f t="shared" si="4"/>
        <v>凯那市场4-2</v>
      </c>
      <c r="R35" s="32" t="s">
        <v>4875</v>
      </c>
    </row>
    <row r="36" spans="1:18" x14ac:dyDescent="0.15">
      <c r="A36" s="23">
        <f>主线!AG35</f>
        <v>19652</v>
      </c>
      <c r="B36" s="37" t="s">
        <v>291</v>
      </c>
      <c r="C36" s="35" t="str">
        <f t="shared" si="5"/>
        <v>龙王宝藏boss_9</v>
      </c>
      <c r="D36" s="35" t="e">
        <f t="shared" si="0"/>
        <v>#N/A</v>
      </c>
      <c r="E36" s="35" t="e">
        <f t="shared" si="1"/>
        <v>#N/A</v>
      </c>
      <c r="G36" s="22">
        <f>INT(龙王宝藏!H1226/1.3/2)</f>
        <v>584923</v>
      </c>
      <c r="H36" s="32" t="str">
        <f>龙王宝藏!B1226</f>
        <v>龙王宝藏boss_35</v>
      </c>
      <c r="I36" t="str">
        <f t="shared" si="2"/>
        <v>凯那海滩1-2</v>
      </c>
      <c r="J36" t="s">
        <v>5116</v>
      </c>
      <c r="K36" s="22">
        <f>INT(古代遗迹1!G1838/1.3)</f>
        <v>478846</v>
      </c>
      <c r="L36" s="32" t="str">
        <f>古代遗迹1!B1838</f>
        <v>小雷音寺boss_35</v>
      </c>
      <c r="M36" t="str">
        <f t="shared" si="3"/>
        <v>哈奇小层5-10</v>
      </c>
      <c r="N36" s="32" t="s">
        <v>4276</v>
      </c>
      <c r="O36" s="22">
        <f>INT(精灵试炼!I758/1.3)</f>
        <v>1113538</v>
      </c>
      <c r="P36" s="32" t="str">
        <f>精灵试炼!B758</f>
        <v>天庭试炼boss_35</v>
      </c>
      <c r="Q36" t="str">
        <f t="shared" si="4"/>
        <v>凯那市场4-10</v>
      </c>
      <c r="R36" s="32" t="s">
        <v>4876</v>
      </c>
    </row>
    <row r="37" spans="1:18" x14ac:dyDescent="0.15">
      <c r="A37" s="23">
        <f>主线!AG36</f>
        <v>20761</v>
      </c>
      <c r="B37" s="37" t="s">
        <v>292</v>
      </c>
      <c r="C37" s="35" t="e">
        <f t="shared" si="5"/>
        <v>#N/A</v>
      </c>
      <c r="D37" s="35" t="e">
        <f t="shared" si="0"/>
        <v>#N/A</v>
      </c>
      <c r="E37" s="35" t="str">
        <f t="shared" si="1"/>
        <v>天庭试炼boss_1</v>
      </c>
      <c r="G37" s="22">
        <f>INT(龙王宝藏!H1227/1.3/2)</f>
        <v>622038</v>
      </c>
      <c r="H37" s="32" t="str">
        <f>龙王宝藏!B1227</f>
        <v>龙王宝藏boss_36</v>
      </c>
      <c r="I37" t="str">
        <f t="shared" si="2"/>
        <v>凯那海滩1-10</v>
      </c>
      <c r="J37" t="s">
        <v>5117</v>
      </c>
      <c r="K37" s="22">
        <f>INT(古代遗迹1!G1839/1.3)</f>
        <v>496153</v>
      </c>
      <c r="L37" s="32" t="str">
        <f>古代遗迹1!B1839</f>
        <v>小雷音寺boss_36</v>
      </c>
      <c r="M37" t="str">
        <f t="shared" si="3"/>
        <v>哈奇小层5-10</v>
      </c>
      <c r="N37" s="32" t="s">
        <v>4277</v>
      </c>
      <c r="O37" s="22">
        <f>INT(精灵试炼!I759/1.3)</f>
        <v>1160923</v>
      </c>
      <c r="P37" s="32" t="str">
        <f>精灵试炼!B759</f>
        <v>天庭试炼boss_36</v>
      </c>
      <c r="Q37" t="str">
        <f t="shared" si="4"/>
        <v>凯那市场5-8</v>
      </c>
      <c r="R37" s="32" t="s">
        <v>4877</v>
      </c>
    </row>
    <row r="38" spans="1:18" x14ac:dyDescent="0.15">
      <c r="A38" s="23">
        <f>主线!AG37</f>
        <v>21795</v>
      </c>
      <c r="B38" s="37" t="s">
        <v>293</v>
      </c>
      <c r="C38" s="35" t="e">
        <f t="shared" si="5"/>
        <v>#N/A</v>
      </c>
      <c r="D38" s="35" t="str">
        <f t="shared" si="0"/>
        <v>小雷音寺boss_2</v>
      </c>
      <c r="E38" s="35" t="e">
        <f t="shared" si="1"/>
        <v>#N/A</v>
      </c>
      <c r="G38" s="22">
        <f>INT(龙王宝藏!H1228/1.3/2)</f>
        <v>643230</v>
      </c>
      <c r="H38" s="32" t="str">
        <f>龙王宝藏!B1228</f>
        <v>龙王宝藏boss_37</v>
      </c>
      <c r="I38" t="str">
        <f t="shared" si="2"/>
        <v>凯那海滩2-4</v>
      </c>
      <c r="J38" t="s">
        <v>5118</v>
      </c>
      <c r="K38" s="22">
        <f>INT(古代遗迹1!G1840/1.3)</f>
        <v>513461</v>
      </c>
      <c r="L38" s="32" t="str">
        <f>古代遗迹1!B1840</f>
        <v>小雷音寺boss_37</v>
      </c>
      <c r="M38" t="str">
        <f t="shared" si="3"/>
        <v>哈奇小层5-10</v>
      </c>
      <c r="N38" s="32" t="s">
        <v>4278</v>
      </c>
      <c r="O38" s="22">
        <f>INT(精灵试炼!I760/1.3)</f>
        <v>1220153</v>
      </c>
      <c r="P38" s="32" t="str">
        <f>精灵试炼!B760</f>
        <v>天庭试炼boss_37</v>
      </c>
      <c r="Q38" t="str">
        <f t="shared" si="4"/>
        <v>凯那市场6-6</v>
      </c>
      <c r="R38" s="32" t="s">
        <v>4878</v>
      </c>
    </row>
    <row r="39" spans="1:18" x14ac:dyDescent="0.15">
      <c r="A39" s="23">
        <f>主线!AG38</f>
        <v>22838</v>
      </c>
      <c r="B39" s="37" t="s">
        <v>294</v>
      </c>
      <c r="C39" s="35" t="e">
        <f t="shared" si="5"/>
        <v>#N/A</v>
      </c>
      <c r="D39" s="35" t="e">
        <f t="shared" si="0"/>
        <v>#N/A</v>
      </c>
      <c r="E39" s="35" t="e">
        <f t="shared" si="1"/>
        <v>#N/A</v>
      </c>
      <c r="G39" s="22">
        <f>INT(龙王宝藏!H1229/1.3/2)</f>
        <v>665269</v>
      </c>
      <c r="H39" s="32" t="str">
        <f>龙王宝藏!B1229</f>
        <v>龙王宝藏boss_38</v>
      </c>
      <c r="I39" t="str">
        <f t="shared" si="2"/>
        <v>凯那海滩2-10</v>
      </c>
      <c r="J39" t="s">
        <v>5119</v>
      </c>
      <c r="K39" s="22">
        <f>INT(古代遗迹1!G1841/1.3)</f>
        <v>530769</v>
      </c>
      <c r="L39" s="32" t="str">
        <f>古代遗迹1!B1841</f>
        <v>小雷音寺boss_38</v>
      </c>
      <c r="M39" t="str">
        <f t="shared" si="3"/>
        <v>哈奇小层5-10</v>
      </c>
      <c r="N39" s="32" t="s">
        <v>4279</v>
      </c>
      <c r="O39" s="22">
        <f>INT(精灵试炼!I761/1.3)</f>
        <v>1279384</v>
      </c>
      <c r="P39" s="32" t="str">
        <f>精灵试炼!B761</f>
        <v>天庭试炼boss_38</v>
      </c>
      <c r="Q39" t="str">
        <f t="shared" si="4"/>
        <v>凯那市场6-10</v>
      </c>
      <c r="R39" s="32" t="s">
        <v>4879</v>
      </c>
    </row>
    <row r="40" spans="1:18" x14ac:dyDescent="0.15">
      <c r="A40" s="23">
        <f>主线!AG39</f>
        <v>23987</v>
      </c>
      <c r="B40" s="37" t="s">
        <v>295</v>
      </c>
      <c r="C40" s="35" t="str">
        <f t="shared" si="5"/>
        <v>龙王宝藏boss_10</v>
      </c>
      <c r="D40" s="35" t="e">
        <f t="shared" si="0"/>
        <v>#N/A</v>
      </c>
      <c r="E40" s="35" t="e">
        <f t="shared" si="1"/>
        <v>#N/A</v>
      </c>
      <c r="G40" s="22">
        <f>INT(龙王宝藏!H1230/1.3/2)</f>
        <v>687730</v>
      </c>
      <c r="H40" s="32" t="str">
        <f>龙王宝藏!B1230</f>
        <v>龙王宝藏boss_39</v>
      </c>
      <c r="I40" t="str">
        <f t="shared" si="2"/>
        <v>凯那海滩3-3</v>
      </c>
      <c r="J40" t="s">
        <v>5120</v>
      </c>
      <c r="K40" s="22">
        <f>INT(古代遗迹1!G1842/1.3)</f>
        <v>548076</v>
      </c>
      <c r="L40" s="32" t="str">
        <f>古代遗迹1!B1842</f>
        <v>小雷音寺boss_39</v>
      </c>
      <c r="M40" t="str">
        <f t="shared" si="3"/>
        <v>哈奇小层5-10</v>
      </c>
      <c r="N40" s="32" t="s">
        <v>4280</v>
      </c>
      <c r="O40" s="22">
        <f>INT(精灵试炼!I762/1.3)</f>
        <v>1350461</v>
      </c>
      <c r="P40" s="32" t="str">
        <f>精灵试炼!B762</f>
        <v>天庭试炼boss_39</v>
      </c>
      <c r="Q40" t="str">
        <f t="shared" si="4"/>
        <v>凯那市场6-10</v>
      </c>
      <c r="R40" s="32" t="s">
        <v>4880</v>
      </c>
    </row>
    <row r="41" spans="1:18" x14ac:dyDescent="0.15">
      <c r="A41" s="23">
        <f>主线!AG40</f>
        <v>25050</v>
      </c>
      <c r="B41" s="37" t="s">
        <v>296</v>
      </c>
      <c r="C41" s="35" t="str">
        <f t="shared" si="5"/>
        <v>龙王宝藏boss_11</v>
      </c>
      <c r="D41" s="35" t="str">
        <f t="shared" si="0"/>
        <v>小雷音寺boss_3</v>
      </c>
      <c r="E41" s="35" t="str">
        <f t="shared" si="1"/>
        <v>天庭试炼boss_2</v>
      </c>
      <c r="G41" s="22">
        <f>INT(龙王宝藏!H1231/1.3/2)</f>
        <v>710615</v>
      </c>
      <c r="H41" s="32" t="str">
        <f>龙王宝藏!B1231</f>
        <v>龙王宝藏boss_40</v>
      </c>
      <c r="I41" t="str">
        <f t="shared" si="2"/>
        <v>凯那海滩3-8</v>
      </c>
      <c r="J41" t="s">
        <v>5121</v>
      </c>
      <c r="K41" s="22">
        <f>INT(古代遗迹1!G1843/1.3)</f>
        <v>565384</v>
      </c>
      <c r="L41" s="32" t="str">
        <f>古代遗迹1!B1843</f>
        <v>小雷音寺boss_40</v>
      </c>
      <c r="M41" t="str">
        <f t="shared" si="3"/>
        <v>哈奇小层5-10</v>
      </c>
      <c r="N41" s="32" t="s">
        <v>4281</v>
      </c>
      <c r="O41" s="22">
        <f>INT(精灵试炼!I763/1.3)</f>
        <v>1421538</v>
      </c>
      <c r="P41" s="32" t="str">
        <f>精灵试炼!B763</f>
        <v>天庭试炼boss_40</v>
      </c>
      <c r="Q41" t="str">
        <f t="shared" si="4"/>
        <v>凯那市场6-10</v>
      </c>
      <c r="R41" s="32" t="s">
        <v>4881</v>
      </c>
    </row>
    <row r="42" spans="1:18" x14ac:dyDescent="0.15">
      <c r="A42" s="23">
        <f>主线!AG41</f>
        <v>33743</v>
      </c>
      <c r="B42" s="37" t="s">
        <v>297</v>
      </c>
      <c r="C42" s="35" t="e">
        <f t="shared" si="5"/>
        <v>#N/A</v>
      </c>
      <c r="D42" s="35" t="e">
        <f t="shared" si="0"/>
        <v>#N/A</v>
      </c>
      <c r="E42" s="35" t="e">
        <f t="shared" si="1"/>
        <v>#N/A</v>
      </c>
      <c r="G42" s="22">
        <f>INT(龙王宝藏!H1232/1.3/2)</f>
        <v>733884</v>
      </c>
      <c r="H42" s="32" t="str">
        <f>龙王宝藏!B1232</f>
        <v>龙王宝藏boss_41</v>
      </c>
      <c r="I42" t="str">
        <f t="shared" si="2"/>
        <v>凯那海滩4-1</v>
      </c>
      <c r="J42" t="s">
        <v>5122</v>
      </c>
      <c r="K42" s="22">
        <f>INT(古代遗迹1!G1844/1.3)</f>
        <v>582692</v>
      </c>
      <c r="L42" s="32" t="str">
        <f>古代遗迹1!B1844</f>
        <v>小雷音寺boss_41</v>
      </c>
      <c r="M42" t="str">
        <f t="shared" si="3"/>
        <v>凯那海滩1-2</v>
      </c>
      <c r="N42" s="32" t="s">
        <v>4282</v>
      </c>
      <c r="O42" s="22">
        <f>INT(精灵试炼!I764/1.3)</f>
        <v>1496846</v>
      </c>
      <c r="P42" s="32" t="str">
        <f>精灵试炼!B764</f>
        <v>天庭试炼boss_41</v>
      </c>
      <c r="Q42" t="str">
        <f t="shared" si="4"/>
        <v>凯那市场7-2</v>
      </c>
      <c r="R42" s="32" t="s">
        <v>4882</v>
      </c>
    </row>
    <row r="43" spans="1:18" x14ac:dyDescent="0.15">
      <c r="A43" s="23">
        <f>主线!AG42</f>
        <v>35021</v>
      </c>
      <c r="B43" s="37" t="s">
        <v>298</v>
      </c>
      <c r="C43" s="35" t="e">
        <f t="shared" si="5"/>
        <v>#N/A</v>
      </c>
      <c r="D43" s="35" t="e">
        <f t="shared" si="0"/>
        <v>#N/A</v>
      </c>
      <c r="E43" s="35" t="e">
        <f t="shared" si="1"/>
        <v>#N/A</v>
      </c>
      <c r="G43" s="22">
        <f>INT(龙王宝藏!H1233/1.3/2)</f>
        <v>763230</v>
      </c>
      <c r="H43" s="32" t="str">
        <f>龙王宝藏!B1233</f>
        <v>龙王宝藏boss_42</v>
      </c>
      <c r="I43" t="str">
        <f t="shared" si="2"/>
        <v>凯那海滩4-8</v>
      </c>
      <c r="J43" t="s">
        <v>5123</v>
      </c>
      <c r="K43" s="22">
        <f>INT(古代遗迹1!G1845/1.3)</f>
        <v>600000</v>
      </c>
      <c r="L43" s="32" t="str">
        <f>古代遗迹1!B1845</f>
        <v>小雷音寺boss_42</v>
      </c>
      <c r="M43" t="str">
        <f t="shared" si="3"/>
        <v>凯那海滩1-6</v>
      </c>
      <c r="N43" s="32" t="s">
        <v>4283</v>
      </c>
      <c r="O43" s="22">
        <f>INT(精灵试炼!I765/1.3)</f>
        <v>1533653</v>
      </c>
      <c r="P43" s="32" t="str">
        <f>精灵试炼!B765</f>
        <v>天庭试炼boss_42</v>
      </c>
      <c r="Q43" t="str">
        <f t="shared" si="4"/>
        <v>凯那市场7-7</v>
      </c>
      <c r="R43" s="32" t="s">
        <v>4883</v>
      </c>
    </row>
    <row r="44" spans="1:18" x14ac:dyDescent="0.15">
      <c r="A44" s="23">
        <f>主线!AG43</f>
        <v>36426</v>
      </c>
      <c r="B44" s="37" t="s">
        <v>299</v>
      </c>
      <c r="C44" s="35" t="e">
        <f t="shared" si="5"/>
        <v>#N/A</v>
      </c>
      <c r="D44" s="35" t="e">
        <f t="shared" si="0"/>
        <v>#N/A</v>
      </c>
      <c r="E44" s="35" t="e">
        <f t="shared" si="1"/>
        <v>#N/A</v>
      </c>
      <c r="G44" s="22">
        <f>INT(龙王宝藏!H1234/1.3/2)</f>
        <v>775576</v>
      </c>
      <c r="H44" s="32" t="str">
        <f>龙王宝藏!B1234</f>
        <v>龙王宝藏boss_43</v>
      </c>
      <c r="I44" t="str">
        <f t="shared" si="2"/>
        <v>凯那海滩4-10</v>
      </c>
      <c r="J44" t="s">
        <v>5124</v>
      </c>
      <c r="K44" s="22">
        <f>INT(古代遗迹1!G1846/1.3)</f>
        <v>617307</v>
      </c>
      <c r="L44" s="32" t="str">
        <f>古代遗迹1!B1846</f>
        <v>小雷音寺boss_43</v>
      </c>
      <c r="M44" t="str">
        <f t="shared" si="3"/>
        <v>凯那海滩1-10</v>
      </c>
      <c r="N44" s="32" t="s">
        <v>4284</v>
      </c>
      <c r="O44" s="22">
        <f>INT(精灵试炼!I766/1.3)</f>
        <v>1631807</v>
      </c>
      <c r="P44" s="32" t="str">
        <f>精灵试炼!B766</f>
        <v>天庭试炼boss_43</v>
      </c>
      <c r="Q44" t="str">
        <f t="shared" si="4"/>
        <v>凯那市场8-9</v>
      </c>
      <c r="R44" s="32" t="s">
        <v>4884</v>
      </c>
    </row>
    <row r="45" spans="1:18" x14ac:dyDescent="0.15">
      <c r="A45" s="23">
        <f>主线!AG44</f>
        <v>37729</v>
      </c>
      <c r="B45" s="37" t="s">
        <v>300</v>
      </c>
      <c r="C45" s="35" t="str">
        <f t="shared" si="5"/>
        <v>龙王宝藏boss_12</v>
      </c>
      <c r="D45" s="35" t="e">
        <f t="shared" si="0"/>
        <v>#N/A</v>
      </c>
      <c r="E45" s="35" t="e">
        <f t="shared" si="1"/>
        <v>#N/A</v>
      </c>
      <c r="G45" s="22">
        <f>INT(龙王宝藏!H1235/1.3/2)</f>
        <v>805884</v>
      </c>
      <c r="H45" s="32" t="str">
        <f>龙王宝藏!B1235</f>
        <v>龙王宝藏boss_44</v>
      </c>
      <c r="I45" t="str">
        <f t="shared" si="2"/>
        <v>凯那海滩5-5</v>
      </c>
      <c r="J45" t="s">
        <v>5125</v>
      </c>
      <c r="K45" s="22">
        <f>INT(古代遗迹1!G1847/1.3)</f>
        <v>634615</v>
      </c>
      <c r="L45" s="32" t="str">
        <f>古代遗迹1!B1847</f>
        <v>小雷音寺boss_44</v>
      </c>
      <c r="M45" t="str">
        <f t="shared" si="3"/>
        <v>凯那海滩2-2</v>
      </c>
      <c r="N45" s="32" t="s">
        <v>4285</v>
      </c>
      <c r="O45" s="22">
        <f>INT(精灵试炼!I767/1.3)</f>
        <v>1705423</v>
      </c>
      <c r="P45" s="32" t="str">
        <f>精灵试炼!B767</f>
        <v>天庭试炼boss_44</v>
      </c>
      <c r="Q45" t="str">
        <f t="shared" si="4"/>
        <v>发电厂1-8</v>
      </c>
      <c r="R45" s="32" t="s">
        <v>4885</v>
      </c>
    </row>
    <row r="46" spans="1:18" x14ac:dyDescent="0.15">
      <c r="A46" s="23">
        <f>主线!AG45</f>
        <v>39042</v>
      </c>
      <c r="B46" s="37" t="s">
        <v>301</v>
      </c>
      <c r="C46" s="35" t="e">
        <f t="shared" si="5"/>
        <v>#N/A</v>
      </c>
      <c r="D46" s="35" t="e">
        <f t="shared" si="0"/>
        <v>#N/A</v>
      </c>
      <c r="E46" s="35" t="e">
        <f t="shared" si="1"/>
        <v>#N/A</v>
      </c>
      <c r="G46" s="22">
        <f>INT(龙王宝藏!H1236/1.3/2)</f>
        <v>836730</v>
      </c>
      <c r="H46" s="32" t="str">
        <f>龙王宝藏!B1236</f>
        <v>龙王宝藏boss_45</v>
      </c>
      <c r="I46" t="str">
        <f t="shared" si="2"/>
        <v>凯那海滩5-10</v>
      </c>
      <c r="J46" t="s">
        <v>5126</v>
      </c>
      <c r="K46" s="22">
        <f>INT(古代遗迹1!G1848/1.3)</f>
        <v>651923</v>
      </c>
      <c r="L46" s="32" t="str">
        <f>古代遗迹1!B1848</f>
        <v>小雷音寺boss_45</v>
      </c>
      <c r="M46" t="str">
        <f t="shared" si="3"/>
        <v>凯那海滩2-7</v>
      </c>
      <c r="N46" s="32" t="s">
        <v>4286</v>
      </c>
      <c r="O46" s="22">
        <f>INT(精灵试炼!I768/1.3)</f>
        <v>1952049</v>
      </c>
      <c r="P46" s="32" t="str">
        <f>精灵试炼!B768</f>
        <v>天庭试炼boss_45</v>
      </c>
      <c r="Q46" t="str">
        <f t="shared" si="4"/>
        <v>发电厂4-10</v>
      </c>
      <c r="R46" s="32" t="s">
        <v>4886</v>
      </c>
    </row>
    <row r="47" spans="1:18" x14ac:dyDescent="0.15">
      <c r="A47" s="23">
        <f>主线!AG46</f>
        <v>40498</v>
      </c>
      <c r="B47" s="37" t="s">
        <v>302</v>
      </c>
      <c r="C47" s="35" t="e">
        <f t="shared" si="5"/>
        <v>#N/A</v>
      </c>
      <c r="D47" s="35" t="e">
        <f t="shared" si="0"/>
        <v>#N/A</v>
      </c>
      <c r="E47" s="35" t="e">
        <f t="shared" si="1"/>
        <v>#N/A</v>
      </c>
      <c r="G47" s="22">
        <f>INT(龙王宝藏!H1237/1.3/2)</f>
        <v>868230</v>
      </c>
      <c r="H47" s="32" t="str">
        <f>龙王宝藏!B1237</f>
        <v>龙王宝藏boss_46</v>
      </c>
      <c r="I47" t="str">
        <f t="shared" si="2"/>
        <v>凯那市场1-3</v>
      </c>
      <c r="J47" t="s">
        <v>5127</v>
      </c>
      <c r="K47" s="22">
        <f>INT(古代遗迹1!G1849/1.3)</f>
        <v>669230</v>
      </c>
      <c r="L47" s="32" t="str">
        <f>古代遗迹1!B1849</f>
        <v>小雷音寺boss_46</v>
      </c>
      <c r="M47" t="str">
        <f t="shared" si="3"/>
        <v>凯那海滩2-10</v>
      </c>
      <c r="N47" s="32" t="s">
        <v>4287</v>
      </c>
      <c r="O47" s="22">
        <f>INT(精灵试炼!I769/1.3)</f>
        <v>2115288</v>
      </c>
      <c r="P47" s="32" t="str">
        <f>精灵试炼!B769</f>
        <v>天庭试炼boss_46</v>
      </c>
      <c r="Q47" t="str">
        <f t="shared" si="4"/>
        <v>发电厂7-2</v>
      </c>
      <c r="R47" s="32" t="s">
        <v>4887</v>
      </c>
    </row>
    <row r="48" spans="1:18" x14ac:dyDescent="0.15">
      <c r="A48" s="23">
        <f>主线!AG47</f>
        <v>41834</v>
      </c>
      <c r="B48" s="37" t="s">
        <v>303</v>
      </c>
      <c r="C48" s="35" t="str">
        <f t="shared" si="5"/>
        <v>龙王宝藏boss_13</v>
      </c>
      <c r="D48" s="35" t="str">
        <f t="shared" si="0"/>
        <v>小雷音寺boss_4</v>
      </c>
      <c r="E48" s="35" t="e">
        <f t="shared" si="1"/>
        <v>#N/A</v>
      </c>
      <c r="G48" s="22">
        <f>INT(龙王宝藏!H1238/1.3/2)</f>
        <v>900307</v>
      </c>
      <c r="H48" s="32" t="str">
        <f>龙王宝藏!B1238</f>
        <v>龙王宝藏boss_47</v>
      </c>
      <c r="I48" t="str">
        <f t="shared" si="2"/>
        <v>凯那市场1-9</v>
      </c>
      <c r="J48" t="s">
        <v>5128</v>
      </c>
      <c r="K48" s="22">
        <f>INT(古代遗迹1!G1850/1.3)</f>
        <v>692307</v>
      </c>
      <c r="L48" s="32" t="str">
        <f>古代遗迹1!B1850</f>
        <v>小雷音寺boss_47</v>
      </c>
      <c r="M48" t="str">
        <f t="shared" si="3"/>
        <v>凯那海滩3-4</v>
      </c>
      <c r="N48" s="32" t="s">
        <v>4288</v>
      </c>
      <c r="O48" s="22">
        <f>INT(精灵试炼!I770/1.3)</f>
        <v>2278527</v>
      </c>
      <c r="P48" s="32" t="str">
        <f>精灵试炼!B770</f>
        <v>天庭试炼boss_47</v>
      </c>
      <c r="Q48" t="str">
        <f t="shared" si="4"/>
        <v>烟囱山1-5</v>
      </c>
      <c r="R48" s="32" t="s">
        <v>4888</v>
      </c>
    </row>
    <row r="49" spans="1:18" x14ac:dyDescent="0.15">
      <c r="A49" s="23">
        <f>主线!AG48</f>
        <v>43181</v>
      </c>
      <c r="B49" s="37" t="s">
        <v>304</v>
      </c>
      <c r="C49" s="35" t="e">
        <f t="shared" si="5"/>
        <v>#N/A</v>
      </c>
      <c r="D49" s="35" t="e">
        <f t="shared" si="0"/>
        <v>#N/A</v>
      </c>
      <c r="E49" s="35" t="e">
        <f t="shared" si="1"/>
        <v>#N/A</v>
      </c>
      <c r="G49" s="22">
        <f>INT(龙王宝藏!H1239/1.3/2)</f>
        <v>950884</v>
      </c>
      <c r="H49" s="32" t="str">
        <f>龙王宝藏!B1239</f>
        <v>龙王宝藏boss_48</v>
      </c>
      <c r="I49" t="str">
        <f t="shared" si="2"/>
        <v>凯那市场2-6</v>
      </c>
      <c r="J49" t="s">
        <v>5129</v>
      </c>
      <c r="K49" s="22">
        <f>INT(古代遗迹1!G1851/1.3)</f>
        <v>711538</v>
      </c>
      <c r="L49" s="32" t="str">
        <f>古代遗迹1!B1851</f>
        <v>小雷音寺boss_48</v>
      </c>
      <c r="M49" t="str">
        <f t="shared" si="3"/>
        <v>凯那海滩3-8</v>
      </c>
      <c r="N49" s="32" t="s">
        <v>4289</v>
      </c>
      <c r="O49" s="22">
        <f>INT(精灵试炼!I771/1.3)</f>
        <v>2441766</v>
      </c>
      <c r="P49" s="32" t="str">
        <f>精灵试炼!B771</f>
        <v>天庭试炼boss_48</v>
      </c>
      <c r="Q49" t="str">
        <f t="shared" si="4"/>
        <v>烟囱山3-5</v>
      </c>
      <c r="R49" s="32" t="s">
        <v>4889</v>
      </c>
    </row>
    <row r="50" spans="1:18" x14ac:dyDescent="0.15">
      <c r="A50" s="23">
        <f>主线!AG49</f>
        <v>44687</v>
      </c>
      <c r="B50" s="37" t="s">
        <v>305</v>
      </c>
      <c r="C50" s="35" t="e">
        <f t="shared" si="5"/>
        <v>#N/A</v>
      </c>
      <c r="D50" s="35" t="e">
        <f t="shared" si="0"/>
        <v>#N/A</v>
      </c>
      <c r="E50" s="35" t="e">
        <f t="shared" si="1"/>
        <v>#N/A</v>
      </c>
      <c r="G50" s="22">
        <f>INT(龙王宝藏!H1240/1.3/2)</f>
        <v>989769</v>
      </c>
      <c r="H50" s="32" t="str">
        <f>龙王宝藏!B1240</f>
        <v>龙王宝藏boss_49</v>
      </c>
      <c r="I50" t="str">
        <f t="shared" si="2"/>
        <v>凯那市场3-1</v>
      </c>
      <c r="J50" t="s">
        <v>5130</v>
      </c>
      <c r="K50" s="22">
        <f>INT(古代遗迹1!G1852/1.3)</f>
        <v>730769</v>
      </c>
      <c r="L50" s="32" t="str">
        <f>古代遗迹1!B1852</f>
        <v>小雷音寺boss_49</v>
      </c>
      <c r="M50" t="str">
        <f t="shared" si="3"/>
        <v>凯那海滩3-10</v>
      </c>
      <c r="N50" s="32" t="s">
        <v>4290</v>
      </c>
      <c r="O50" s="22">
        <f>INT(精灵试炼!I772/1.3)</f>
        <v>2605006</v>
      </c>
      <c r="P50" s="32" t="str">
        <f>精灵试炼!B772</f>
        <v>天庭试炼boss_49</v>
      </c>
      <c r="Q50" t="str">
        <f t="shared" si="4"/>
        <v>烟囱山5-4</v>
      </c>
      <c r="R50" s="32" t="s">
        <v>4890</v>
      </c>
    </row>
    <row r="51" spans="1:18" x14ac:dyDescent="0.15">
      <c r="A51" s="23">
        <f>主线!AG50</f>
        <v>46059</v>
      </c>
      <c r="B51" s="37" t="s">
        <v>306</v>
      </c>
      <c r="C51" s="35" t="str">
        <f t="shared" si="5"/>
        <v>龙王宝藏boss_14</v>
      </c>
      <c r="D51" s="35" t="e">
        <f t="shared" si="0"/>
        <v>#N/A</v>
      </c>
      <c r="E51" s="35" t="str">
        <f t="shared" si="1"/>
        <v>天庭试炼boss_3</v>
      </c>
      <c r="G51" s="22">
        <f>INT(龙王宝藏!H1241/1.3/2)</f>
        <v>1020769</v>
      </c>
      <c r="H51" s="32" t="str">
        <f>龙王宝藏!B1241</f>
        <v>龙王宝藏boss_50</v>
      </c>
      <c r="I51" t="str">
        <f t="shared" si="2"/>
        <v>凯那市场3-8</v>
      </c>
      <c r="J51" t="s">
        <v>5131</v>
      </c>
      <c r="K51" s="22">
        <f>INT(古代遗迹1!G1853/1.3)</f>
        <v>750000</v>
      </c>
      <c r="L51" s="32" t="str">
        <f>古代遗迹1!B1853</f>
        <v>小雷音寺boss_50</v>
      </c>
      <c r="M51" t="str">
        <f t="shared" si="3"/>
        <v>凯那海滩4-5</v>
      </c>
      <c r="N51" s="32" t="s">
        <v>4291</v>
      </c>
      <c r="O51" s="22">
        <f>INT(精灵试炼!I773/1.3)</f>
        <v>2768245</v>
      </c>
      <c r="P51" s="32" t="str">
        <f>精灵试炼!B773</f>
        <v>天庭试炼boss_50</v>
      </c>
      <c r="Q51" t="str">
        <f t="shared" si="4"/>
        <v>烟囱山7-2</v>
      </c>
      <c r="R51" s="32" t="s">
        <v>4891</v>
      </c>
    </row>
    <row r="52" spans="1:18" x14ac:dyDescent="0.15">
      <c r="A52" s="23">
        <f>主线!AG51</f>
        <v>51649</v>
      </c>
      <c r="B52" s="37" t="s">
        <v>704</v>
      </c>
      <c r="C52" s="35" t="e">
        <f t="shared" si="5"/>
        <v>#N/A</v>
      </c>
      <c r="D52" s="35" t="str">
        <f t="shared" si="0"/>
        <v>小雷音寺boss_5</v>
      </c>
      <c r="E52" s="35" t="e">
        <f t="shared" si="1"/>
        <v>#N/A</v>
      </c>
      <c r="G52" s="22">
        <f>INT(龙王宝藏!H1242/1.3/2)</f>
        <v>1050769</v>
      </c>
      <c r="H52" s="32" t="str">
        <f>龙王宝藏!B1242</f>
        <v>龙王宝藏boss_51</v>
      </c>
      <c r="I52" t="str">
        <f t="shared" si="2"/>
        <v>凯那市场4-1</v>
      </c>
      <c r="J52" t="s">
        <v>5132</v>
      </c>
      <c r="K52" s="22">
        <f>INT(古代遗迹1!G1854/1.3)</f>
        <v>848076</v>
      </c>
      <c r="L52" s="32" t="str">
        <f>古代遗迹1!B1854</f>
        <v>小雷音寺boss_51</v>
      </c>
      <c r="M52" t="str">
        <f t="shared" si="3"/>
        <v>凯那海滩5-10</v>
      </c>
      <c r="N52" s="32" t="s">
        <v>4292</v>
      </c>
      <c r="O52" s="22">
        <f>INT(精灵试炼!I774/1.3)</f>
        <v>3032569</v>
      </c>
      <c r="P52" s="32" t="str">
        <f>精灵试炼!B774</f>
        <v>天庭试炼boss_51</v>
      </c>
      <c r="Q52" t="str">
        <f t="shared" si="4"/>
        <v>烟囱山10-2</v>
      </c>
      <c r="R52" s="32" t="s">
        <v>4892</v>
      </c>
    </row>
    <row r="53" spans="1:18" x14ac:dyDescent="0.15">
      <c r="A53" s="23">
        <f>主线!AG52</f>
        <v>53493</v>
      </c>
      <c r="B53" s="37" t="s">
        <v>705</v>
      </c>
      <c r="C53" s="35" t="e">
        <f t="shared" si="5"/>
        <v>#N/A</v>
      </c>
      <c r="D53" s="35" t="e">
        <f t="shared" si="0"/>
        <v>#N/A</v>
      </c>
      <c r="E53" s="35" t="e">
        <f t="shared" si="1"/>
        <v>#N/A</v>
      </c>
      <c r="G53" s="22">
        <f>INT(龙王宝藏!H1243/1.3/2)</f>
        <v>1080807</v>
      </c>
      <c r="H53" s="32" t="str">
        <f>龙王宝藏!B1243</f>
        <v>龙王宝藏boss_52</v>
      </c>
      <c r="I53" t="str">
        <f t="shared" si="2"/>
        <v>凯那市场4-7</v>
      </c>
      <c r="J53" t="s">
        <v>5133</v>
      </c>
      <c r="K53" s="22">
        <f>INT(古代遗迹1!G1855/1.3)</f>
        <v>869279</v>
      </c>
      <c r="L53" s="32" t="str">
        <f>古代遗迹1!B1855</f>
        <v>小雷音寺boss_52</v>
      </c>
      <c r="M53" t="str">
        <f t="shared" si="3"/>
        <v>凯那市场1-3</v>
      </c>
      <c r="N53" s="32" t="s">
        <v>4293</v>
      </c>
      <c r="O53" s="22">
        <f>INT(精灵试炼!I775/1.3)</f>
        <v>3201437</v>
      </c>
      <c r="P53" s="32" t="str">
        <f>精灵试炼!B775</f>
        <v>天庭试炼boss_52</v>
      </c>
      <c r="Q53" t="str">
        <f t="shared" si="4"/>
        <v>沙漠遗迹1-10</v>
      </c>
      <c r="R53" s="32" t="s">
        <v>4893</v>
      </c>
    </row>
    <row r="54" spans="1:18" x14ac:dyDescent="0.15">
      <c r="A54" s="23">
        <f>主线!AG53</f>
        <v>55526</v>
      </c>
      <c r="B54" s="37" t="s">
        <v>706</v>
      </c>
      <c r="C54" s="35" t="e">
        <f t="shared" si="5"/>
        <v>#N/A</v>
      </c>
      <c r="D54" s="35" t="e">
        <f t="shared" si="0"/>
        <v>#N/A</v>
      </c>
      <c r="E54" s="35" t="e">
        <f t="shared" si="1"/>
        <v>#N/A</v>
      </c>
      <c r="G54" s="22">
        <f>INT(龙王宝藏!H1244/1.3/2)</f>
        <v>1110846</v>
      </c>
      <c r="H54" s="32" t="str">
        <f>龙王宝藏!B1244</f>
        <v>龙王宝藏boss_53</v>
      </c>
      <c r="I54" t="str">
        <f t="shared" si="2"/>
        <v>凯那市场4-10</v>
      </c>
      <c r="J54" t="s">
        <v>5134</v>
      </c>
      <c r="K54" s="22">
        <f>INT(古代遗迹1!G1856/1.3)</f>
        <v>890480</v>
      </c>
      <c r="L54" s="32" t="str">
        <f>古代遗迹1!B1856</f>
        <v>小雷音寺boss_53</v>
      </c>
      <c r="M54" t="str">
        <f t="shared" si="3"/>
        <v>凯那市场1-7</v>
      </c>
      <c r="N54" s="32" t="s">
        <v>4294</v>
      </c>
      <c r="O54" s="22">
        <f>INT(精灵试炼!I776/1.3)</f>
        <v>3370305</v>
      </c>
      <c r="P54" s="32" t="str">
        <f>精灵试炼!B776</f>
        <v>天庭试炼boss_53</v>
      </c>
      <c r="Q54" t="str">
        <f t="shared" si="4"/>
        <v>沙漠遗迹3-8</v>
      </c>
      <c r="R54" s="32" t="s">
        <v>4894</v>
      </c>
    </row>
    <row r="55" spans="1:18" x14ac:dyDescent="0.15">
      <c r="A55" s="23">
        <f>主线!AG54</f>
        <v>57404</v>
      </c>
      <c r="B55" s="37" t="s">
        <v>707</v>
      </c>
      <c r="C55" s="35" t="e">
        <f t="shared" si="5"/>
        <v>#N/A</v>
      </c>
      <c r="D55" s="35" t="e">
        <f t="shared" si="0"/>
        <v>#N/A</v>
      </c>
      <c r="E55" s="35" t="e">
        <f t="shared" si="1"/>
        <v>#N/A</v>
      </c>
      <c r="G55" s="22">
        <f>INT(龙王宝藏!H1245/1.3/2)</f>
        <v>1140846</v>
      </c>
      <c r="H55" s="32" t="str">
        <f>龙王宝藏!B1245</f>
        <v>龙王宝藏boss_54</v>
      </c>
      <c r="I55" t="str">
        <f t="shared" si="2"/>
        <v>凯那市场5-5</v>
      </c>
      <c r="J55" t="s">
        <v>5135</v>
      </c>
      <c r="K55" s="22">
        <f>INT(古代遗迹1!G1857/1.3)</f>
        <v>911683</v>
      </c>
      <c r="L55" s="32" t="str">
        <f>古代遗迹1!B1857</f>
        <v>小雷音寺boss_54</v>
      </c>
      <c r="M55" t="str">
        <f t="shared" si="3"/>
        <v>凯那市场1-10</v>
      </c>
      <c r="N55" s="32" t="s">
        <v>4295</v>
      </c>
      <c r="O55" s="22">
        <f>INT(精灵试炼!I777/1.3)</f>
        <v>3539173</v>
      </c>
      <c r="P55" s="32" t="str">
        <f>精灵试炼!B777</f>
        <v>天庭试炼boss_54</v>
      </c>
      <c r="Q55" t="str">
        <f t="shared" si="4"/>
        <v>沙漠遗迹4-10</v>
      </c>
      <c r="R55" s="32" t="s">
        <v>4895</v>
      </c>
    </row>
    <row r="56" spans="1:18" x14ac:dyDescent="0.15">
      <c r="A56" s="23">
        <f>主线!AG55</f>
        <v>59295</v>
      </c>
      <c r="B56" s="37" t="s">
        <v>708</v>
      </c>
      <c r="C56" s="35" t="str">
        <f t="shared" si="5"/>
        <v>龙王宝藏boss_15</v>
      </c>
      <c r="D56" s="35" t="e">
        <f t="shared" si="0"/>
        <v>#N/A</v>
      </c>
      <c r="E56" s="35" t="e">
        <f t="shared" si="1"/>
        <v>#N/A</v>
      </c>
      <c r="G56" s="22">
        <f>INT(龙王宝藏!H1246/1.3/2)</f>
        <v>1170038</v>
      </c>
      <c r="H56" s="32" t="str">
        <f>龙王宝藏!B1246</f>
        <v>龙王宝藏boss_55</v>
      </c>
      <c r="I56" t="str">
        <f t="shared" si="2"/>
        <v>凯那市场5-10</v>
      </c>
      <c r="J56" t="s">
        <v>5136</v>
      </c>
      <c r="K56" s="22">
        <f>INT(古代遗迹1!G1858/1.3)</f>
        <v>932884</v>
      </c>
      <c r="L56" s="32" t="str">
        <f>古代遗迹1!B1858</f>
        <v>小雷音寺boss_55</v>
      </c>
      <c r="M56" t="str">
        <f t="shared" si="3"/>
        <v>凯那市场2-3</v>
      </c>
      <c r="N56" s="32" t="s">
        <v>4296</v>
      </c>
      <c r="O56" s="22">
        <f>INT(精灵试炼!I778/1.3)</f>
        <v>3708041</v>
      </c>
      <c r="P56" s="32" t="str">
        <f>精灵试炼!B778</f>
        <v>天庭试炼boss_55</v>
      </c>
      <c r="Q56" t="str">
        <f t="shared" si="4"/>
        <v>沙漠遗迹4-10</v>
      </c>
      <c r="R56" s="32" t="s">
        <v>4896</v>
      </c>
    </row>
    <row r="57" spans="1:18" x14ac:dyDescent="0.15">
      <c r="A57" s="23">
        <f>主线!AG56</f>
        <v>61398</v>
      </c>
      <c r="B57" s="37" t="s">
        <v>709</v>
      </c>
      <c r="C57" s="35" t="e">
        <f t="shared" si="5"/>
        <v>#N/A</v>
      </c>
      <c r="D57" s="35" t="str">
        <f t="shared" si="0"/>
        <v>小雷音寺boss_6</v>
      </c>
      <c r="E57" s="35" t="e">
        <f t="shared" si="1"/>
        <v>#N/A</v>
      </c>
      <c r="G57" s="22">
        <f>INT(龙王宝藏!H1247/1.3/2)</f>
        <v>1200038</v>
      </c>
      <c r="H57" s="32" t="str">
        <f>龙王宝藏!B1247</f>
        <v>龙王宝藏boss_56</v>
      </c>
      <c r="I57" t="str">
        <f t="shared" si="2"/>
        <v>凯那市场6-2</v>
      </c>
      <c r="J57" t="s">
        <v>5137</v>
      </c>
      <c r="K57" s="22">
        <f>INT(古代遗迹1!G1859/1.3)</f>
        <v>954086</v>
      </c>
      <c r="L57" s="32" t="str">
        <f>古代遗迹1!B1859</f>
        <v>小雷音寺boss_56</v>
      </c>
      <c r="M57" t="str">
        <f t="shared" si="3"/>
        <v>凯那市场2-7</v>
      </c>
      <c r="N57" s="32" t="s">
        <v>4297</v>
      </c>
      <c r="O57" s="22">
        <f>INT(精灵试炼!I779/1.3)</f>
        <v>3876909</v>
      </c>
      <c r="P57" s="32" t="str">
        <f>精灵试炼!B779</f>
        <v>天庭试炼boss_56</v>
      </c>
      <c r="Q57" t="str">
        <f t="shared" si="4"/>
        <v>沙漠遗迹4-10</v>
      </c>
      <c r="R57" s="32" t="s">
        <v>4897</v>
      </c>
    </row>
    <row r="58" spans="1:18" x14ac:dyDescent="0.15">
      <c r="A58" s="23">
        <f>主线!AG57</f>
        <v>63323</v>
      </c>
      <c r="B58" s="37" t="s">
        <v>710</v>
      </c>
      <c r="C58" s="35" t="e">
        <f t="shared" si="5"/>
        <v>#N/A</v>
      </c>
      <c r="D58" s="35" t="e">
        <f t="shared" si="0"/>
        <v>#N/A</v>
      </c>
      <c r="E58" s="35" t="e">
        <f t="shared" si="1"/>
        <v>#N/A</v>
      </c>
      <c r="G58" s="22">
        <f>INT(龙王宝藏!H1248/1.3/2)</f>
        <v>1230038</v>
      </c>
      <c r="H58" s="32" t="str">
        <f>龙王宝藏!B1248</f>
        <v>龙王宝藏boss_57</v>
      </c>
      <c r="I58" t="str">
        <f t="shared" si="2"/>
        <v>凯那市场6-8</v>
      </c>
      <c r="J58" t="s">
        <v>5138</v>
      </c>
      <c r="K58" s="22">
        <f>INT(古代遗迹1!G1860/1.3)</f>
        <v>975288</v>
      </c>
      <c r="L58" s="32" t="str">
        <f>古代遗迹1!B1860</f>
        <v>小雷音寺boss_57</v>
      </c>
      <c r="M58" t="str">
        <f t="shared" si="3"/>
        <v>凯那市场2-10</v>
      </c>
      <c r="N58" s="32" t="s">
        <v>4298</v>
      </c>
      <c r="O58" s="22">
        <f>INT(精灵试炼!I780/1.3)</f>
        <v>4045777</v>
      </c>
      <c r="P58" s="32" t="str">
        <f>精灵试炼!B780</f>
        <v>天庭试炼boss_57</v>
      </c>
      <c r="Q58" t="str">
        <f t="shared" si="4"/>
        <v>沙漠遗迹5-2</v>
      </c>
      <c r="R58" s="32" t="s">
        <v>4898</v>
      </c>
    </row>
    <row r="59" spans="1:18" x14ac:dyDescent="0.15">
      <c r="A59" s="23">
        <f>主线!AG58</f>
        <v>65262</v>
      </c>
      <c r="B59" s="37" t="s">
        <v>711</v>
      </c>
      <c r="C59" s="35" t="e">
        <f t="shared" si="5"/>
        <v>#N/A</v>
      </c>
      <c r="D59" s="35" t="e">
        <f t="shared" si="0"/>
        <v>#N/A</v>
      </c>
      <c r="E59" s="35" t="str">
        <f t="shared" si="1"/>
        <v>天庭试炼boss_4</v>
      </c>
      <c r="G59" s="22">
        <f>INT(龙王宝藏!H1249/1.3/2)</f>
        <v>1260038</v>
      </c>
      <c r="H59" s="32" t="str">
        <f>龙王宝藏!B1249</f>
        <v>龙王宝藏boss_58</v>
      </c>
      <c r="I59" t="str">
        <f t="shared" si="2"/>
        <v>凯那市场6-10</v>
      </c>
      <c r="J59" t="s">
        <v>5139</v>
      </c>
      <c r="K59" s="22">
        <f>INT(古代遗迹1!G1861/1.3)</f>
        <v>996490</v>
      </c>
      <c r="L59" s="32" t="str">
        <f>古代遗迹1!B1861</f>
        <v>小雷音寺boss_58</v>
      </c>
      <c r="M59" t="str">
        <f t="shared" si="3"/>
        <v>凯那市场3-2</v>
      </c>
      <c r="N59" s="32" t="s">
        <v>4299</v>
      </c>
      <c r="O59" s="22">
        <f>INT(精灵试炼!I781/1.3)</f>
        <v>4214645</v>
      </c>
      <c r="P59" s="32" t="str">
        <f>精灵试炼!B781</f>
        <v>天庭试炼boss_58</v>
      </c>
      <c r="Q59" t="str">
        <f t="shared" si="4"/>
        <v>沙漠遗迹6-10</v>
      </c>
      <c r="R59" s="32" t="s">
        <v>4899</v>
      </c>
    </row>
    <row r="60" spans="1:18" x14ac:dyDescent="0.15">
      <c r="A60" s="23">
        <f>主线!AG59</f>
        <v>67436</v>
      </c>
      <c r="B60" s="37" t="s">
        <v>712</v>
      </c>
      <c r="C60" s="35" t="str">
        <f t="shared" si="5"/>
        <v>龙王宝藏boss_16</v>
      </c>
      <c r="D60" s="35" t="e">
        <f t="shared" si="0"/>
        <v>#N/A</v>
      </c>
      <c r="E60" s="35" t="e">
        <f t="shared" si="1"/>
        <v>#N/A</v>
      </c>
      <c r="G60" s="22">
        <f>INT(龙王宝藏!H1250/1.3/2)</f>
        <v>1290038</v>
      </c>
      <c r="H60" s="32" t="str">
        <f>龙王宝藏!B1250</f>
        <v>龙王宝藏boss_59</v>
      </c>
      <c r="I60" t="str">
        <f t="shared" si="2"/>
        <v>凯那市场6-10</v>
      </c>
      <c r="J60" t="s">
        <v>5140</v>
      </c>
      <c r="K60" s="22">
        <f>INT(古代遗迹1!G1862/1.3)</f>
        <v>1017692</v>
      </c>
      <c r="L60" s="32" t="str">
        <f>古代遗迹1!B1862</f>
        <v>小雷音寺boss_59</v>
      </c>
      <c r="M60" t="str">
        <f t="shared" si="3"/>
        <v>凯那市场3-7</v>
      </c>
      <c r="N60" s="32" t="s">
        <v>4300</v>
      </c>
      <c r="O60" s="22">
        <f>INT(精灵试炼!I782/1.3)</f>
        <v>4383513</v>
      </c>
      <c r="P60" s="32" t="str">
        <f>精灵试炼!B782</f>
        <v>天庭试炼boss_59</v>
      </c>
      <c r="Q60" t="str">
        <f t="shared" si="4"/>
        <v>沙漠遗迹8-6</v>
      </c>
      <c r="R60" s="32" t="s">
        <v>4900</v>
      </c>
    </row>
    <row r="61" spans="1:18" s="49" customFormat="1" x14ac:dyDescent="0.15">
      <c r="A61" s="23">
        <f>主线!AG60</f>
        <v>69409</v>
      </c>
      <c r="B61" s="44" t="s">
        <v>713</v>
      </c>
      <c r="C61" s="45" t="e">
        <f t="shared" si="5"/>
        <v>#N/A</v>
      </c>
      <c r="D61" s="45" t="str">
        <f t="shared" si="0"/>
        <v>小雷音寺boss_7</v>
      </c>
      <c r="E61" s="45" t="e">
        <f t="shared" si="1"/>
        <v>#N/A</v>
      </c>
      <c r="F61" s="46" t="s">
        <v>5491</v>
      </c>
      <c r="G61" s="47">
        <f>INT(龙王宝藏!H1251/1.3/2)</f>
        <v>1320038</v>
      </c>
      <c r="H61" s="48" t="str">
        <f>龙王宝藏!B1251</f>
        <v>龙王宝藏boss_60</v>
      </c>
      <c r="I61" s="49" t="str">
        <f t="shared" si="2"/>
        <v>凯那市场6-10</v>
      </c>
      <c r="J61" s="49" t="s">
        <v>5141</v>
      </c>
      <c r="K61" s="47">
        <f>INT(古代遗迹1!G1863/1.3)</f>
        <v>1038894</v>
      </c>
      <c r="L61" s="48" t="str">
        <f>古代遗迹1!B1863</f>
        <v>小雷音寺boss_60</v>
      </c>
      <c r="M61" s="49" t="str">
        <f t="shared" si="3"/>
        <v>凯那市场3-10</v>
      </c>
      <c r="N61" s="48" t="s">
        <v>4301</v>
      </c>
      <c r="O61" s="47">
        <f>INT(精灵试炼!I783/1.3)</f>
        <v>4552381</v>
      </c>
      <c r="P61" s="48" t="str">
        <f>精灵试炼!B783</f>
        <v>天庭试炼boss_60</v>
      </c>
      <c r="Q61" s="49" t="str">
        <f t="shared" si="4"/>
        <v>沙漠遗迹9-10</v>
      </c>
      <c r="R61" s="48" t="s">
        <v>4901</v>
      </c>
    </row>
    <row r="62" spans="1:18" x14ac:dyDescent="0.15">
      <c r="A62" s="23">
        <f>主线!AG61</f>
        <v>77424</v>
      </c>
      <c r="B62" s="37" t="s">
        <v>310</v>
      </c>
      <c r="C62" s="35" t="e">
        <f t="shared" si="5"/>
        <v>#N/A</v>
      </c>
      <c r="D62" s="35" t="e">
        <f t="shared" si="0"/>
        <v>#N/A</v>
      </c>
      <c r="E62" s="35" t="e">
        <f t="shared" si="1"/>
        <v>#N/A</v>
      </c>
      <c r="G62" s="22">
        <f>INT(龙王宝藏!H1252/1.3/2)</f>
        <v>1349076</v>
      </c>
      <c r="H62" s="32" t="str">
        <f>龙王宝藏!B1252</f>
        <v>龙王宝藏boss_61</v>
      </c>
      <c r="I62" t="str">
        <f t="shared" si="2"/>
        <v>凯那市场6-10</v>
      </c>
      <c r="J62" t="s">
        <v>5142</v>
      </c>
      <c r="K62" s="22">
        <f>INT(古代遗迹1!G1864/1.3)</f>
        <v>1060096</v>
      </c>
      <c r="L62" s="32" t="str">
        <f>古代遗迹1!B1864</f>
        <v>小雷音寺boss_61</v>
      </c>
      <c r="M62" t="str">
        <f t="shared" si="3"/>
        <v>凯那市场4-3</v>
      </c>
      <c r="N62" s="32" t="s">
        <v>4302</v>
      </c>
      <c r="O62" s="22">
        <f>INT(精灵试炼!I784/1.3)</f>
        <v>4878623</v>
      </c>
      <c r="P62" s="32" t="str">
        <f>精灵试炼!B784</f>
        <v>天庭试炼boss_61</v>
      </c>
      <c r="Q62" t="str">
        <f t="shared" si="4"/>
        <v>流星瀑布2-10</v>
      </c>
      <c r="R62" s="32" t="s">
        <v>4902</v>
      </c>
    </row>
    <row r="63" spans="1:18" x14ac:dyDescent="0.15">
      <c r="A63" s="23">
        <f>主线!AG62</f>
        <v>79468</v>
      </c>
      <c r="B63" s="37" t="s">
        <v>311</v>
      </c>
      <c r="C63" s="35" t="str">
        <f t="shared" si="5"/>
        <v>龙王宝藏boss_17</v>
      </c>
      <c r="D63" s="35" t="str">
        <f t="shared" si="0"/>
        <v>小雷音寺boss_8</v>
      </c>
      <c r="E63" s="35" t="e">
        <f t="shared" si="1"/>
        <v>#N/A</v>
      </c>
      <c r="G63" s="22">
        <f>INT(龙王宝藏!H1253/1.3/2)</f>
        <v>1379038</v>
      </c>
      <c r="H63" s="32" t="str">
        <f>龙王宝藏!B1253</f>
        <v>龙王宝藏boss_62</v>
      </c>
      <c r="I63" t="str">
        <f t="shared" si="2"/>
        <v>凯那市场6-10</v>
      </c>
      <c r="J63" t="s">
        <v>5143</v>
      </c>
      <c r="K63" s="22">
        <f>INT(古代遗迹1!G1865/1.3)</f>
        <v>1081298</v>
      </c>
      <c r="L63" s="32" t="str">
        <f>古代遗迹1!B1865</f>
        <v>小雷音寺boss_62</v>
      </c>
      <c r="M63" t="str">
        <f t="shared" si="3"/>
        <v>凯那市场4-7</v>
      </c>
      <c r="N63" s="32" t="s">
        <v>4303</v>
      </c>
      <c r="O63" s="22">
        <f>INT(精灵试炼!I785/1.3)</f>
        <v>5053121</v>
      </c>
      <c r="P63" s="32" t="str">
        <f>精灵试炼!B785</f>
        <v>天庭试炼boss_62</v>
      </c>
      <c r="Q63" t="str">
        <f t="shared" si="4"/>
        <v>流星瀑布4-5</v>
      </c>
      <c r="R63" s="32" t="s">
        <v>4903</v>
      </c>
    </row>
    <row r="64" spans="1:18" x14ac:dyDescent="0.15">
      <c r="A64" s="23">
        <f>主线!AG63</f>
        <v>81780</v>
      </c>
      <c r="B64" s="37" t="s">
        <v>312</v>
      </c>
      <c r="C64" s="35" t="e">
        <f t="shared" si="5"/>
        <v>#N/A</v>
      </c>
      <c r="D64" s="35" t="e">
        <f t="shared" si="0"/>
        <v>#N/A</v>
      </c>
      <c r="E64" s="35" t="e">
        <f t="shared" si="1"/>
        <v>#N/A</v>
      </c>
      <c r="G64" s="22">
        <f>INT(龙王宝藏!H1254/1.3/2)</f>
        <v>1409038</v>
      </c>
      <c r="H64" s="32" t="str">
        <f>龙王宝藏!B1254</f>
        <v>龙王宝藏boss_63</v>
      </c>
      <c r="I64" t="str">
        <f t="shared" si="2"/>
        <v>凯那市场6-10</v>
      </c>
      <c r="J64" t="s">
        <v>5144</v>
      </c>
      <c r="K64" s="22">
        <f>INT(古代遗迹1!G1866/1.3)</f>
        <v>1102500</v>
      </c>
      <c r="L64" s="32" t="str">
        <f>古代遗迹1!B1866</f>
        <v>小雷音寺boss_63</v>
      </c>
      <c r="M64" t="str">
        <f t="shared" si="3"/>
        <v>凯那市场4-10</v>
      </c>
      <c r="N64" s="32" t="s">
        <v>4304</v>
      </c>
      <c r="O64" s="22">
        <f>INT(精灵试炼!I786/1.3)</f>
        <v>5227618</v>
      </c>
      <c r="P64" s="32" t="str">
        <f>精灵试炼!B786</f>
        <v>天庭试炼boss_63</v>
      </c>
      <c r="Q64" t="str">
        <f t="shared" si="4"/>
        <v>流星瀑布5-10</v>
      </c>
      <c r="R64" s="32" t="s">
        <v>4904</v>
      </c>
    </row>
    <row r="65" spans="1:18" x14ac:dyDescent="0.15">
      <c r="A65" s="23">
        <f>主线!AG64</f>
        <v>83860</v>
      </c>
      <c r="B65" s="37" t="s">
        <v>313</v>
      </c>
      <c r="C65" s="35" t="e">
        <f t="shared" si="5"/>
        <v>#N/A</v>
      </c>
      <c r="D65" s="35" t="e">
        <f t="shared" si="0"/>
        <v>#N/A</v>
      </c>
      <c r="E65" s="35" t="str">
        <f t="shared" si="1"/>
        <v>天庭试炼boss_5</v>
      </c>
      <c r="G65" s="22">
        <f>INT(龙王宝藏!H1255/1.3/2)</f>
        <v>1439000</v>
      </c>
      <c r="H65" s="32" t="str">
        <f>龙王宝藏!B1255</f>
        <v>龙王宝藏boss_64</v>
      </c>
      <c r="I65" t="str">
        <f t="shared" si="2"/>
        <v>凯那市场6-10</v>
      </c>
      <c r="J65" t="s">
        <v>5145</v>
      </c>
      <c r="K65" s="22">
        <f>INT(古代遗迹1!G1867/1.3)</f>
        <v>1127942</v>
      </c>
      <c r="L65" s="32" t="str">
        <f>古代遗迹1!B1867</f>
        <v>小雷音寺boss_64</v>
      </c>
      <c r="M65" t="str">
        <f t="shared" si="3"/>
        <v>凯那市场5-2</v>
      </c>
      <c r="N65" s="32" t="s">
        <v>4305</v>
      </c>
      <c r="O65" s="22">
        <f>INT(精灵试炼!I787/1.3)</f>
        <v>5402114</v>
      </c>
      <c r="P65" s="32" t="str">
        <f>精灵试炼!B787</f>
        <v>天庭试炼boss_64</v>
      </c>
      <c r="Q65" t="str">
        <f t="shared" si="4"/>
        <v>流星瀑布7-4</v>
      </c>
      <c r="R65" s="32" t="s">
        <v>4905</v>
      </c>
    </row>
    <row r="66" spans="1:18" x14ac:dyDescent="0.15">
      <c r="A66" s="23">
        <f>主线!AG65</f>
        <v>85953</v>
      </c>
      <c r="B66" s="37" t="s">
        <v>314</v>
      </c>
      <c r="C66" s="35" t="e">
        <f t="shared" si="5"/>
        <v>#N/A</v>
      </c>
      <c r="D66" s="35" t="e">
        <f t="shared" ref="D66:D116" si="6">VLOOKUP(B66,M:N,2,0)</f>
        <v>#N/A</v>
      </c>
      <c r="E66" s="35" t="e">
        <f t="shared" ref="E66:E129" si="7">VLOOKUP(B66,Q:R,2,0)</f>
        <v>#N/A</v>
      </c>
      <c r="G66" s="22">
        <f>INT(龙王宝藏!H1256/1.3/2)</f>
        <v>1469000</v>
      </c>
      <c r="H66" s="32" t="str">
        <f>龙王宝藏!B1256</f>
        <v>龙王宝藏boss_65</v>
      </c>
      <c r="I66" t="str">
        <f t="shared" ref="I66:I129" si="8">VLOOKUP(G66,A:B,2,1)</f>
        <v>凯那市场6-10</v>
      </c>
      <c r="J66" t="s">
        <v>5146</v>
      </c>
      <c r="K66" s="22">
        <f>INT(古代遗迹1!G1868/1.3)</f>
        <v>1153384</v>
      </c>
      <c r="L66" s="32" t="str">
        <f>古代遗迹1!B1868</f>
        <v>小雷音寺boss_65</v>
      </c>
      <c r="M66" t="str">
        <f t="shared" ref="M66:M129" si="9">VLOOKUP(K66,A:B,2,1)</f>
        <v>凯那市场5-7</v>
      </c>
      <c r="N66" s="32" t="s">
        <v>4306</v>
      </c>
      <c r="O66" s="22">
        <f>INT(精灵试炼!I788/1.3)</f>
        <v>5576612</v>
      </c>
      <c r="P66" s="32" t="str">
        <f>精灵试炼!B788</f>
        <v>天庭试炼boss_65</v>
      </c>
      <c r="Q66" t="str">
        <f t="shared" ref="Q66:Q129" si="10">VLOOKUP(O66,A:B,2,1)</f>
        <v>流星瀑布8-10</v>
      </c>
      <c r="R66" s="32" t="s">
        <v>4906</v>
      </c>
    </row>
    <row r="67" spans="1:18" x14ac:dyDescent="0.15">
      <c r="A67" s="23">
        <f>主线!AG66</f>
        <v>88340</v>
      </c>
      <c r="B67" s="37" t="s">
        <v>315</v>
      </c>
      <c r="C67" s="35" t="e">
        <f t="shared" ref="C67:C121" si="11">VLOOKUP(B67,I:J,2,0)</f>
        <v>#N/A</v>
      </c>
      <c r="D67" s="35" t="str">
        <f t="shared" si="6"/>
        <v>小雷音寺boss_9</v>
      </c>
      <c r="E67" s="35" t="e">
        <f t="shared" si="7"/>
        <v>#N/A</v>
      </c>
      <c r="G67" s="22">
        <f>INT(龙王宝藏!H1257/1.3/2)</f>
        <v>1498961</v>
      </c>
      <c r="H67" s="32" t="str">
        <f>龙王宝藏!B1257</f>
        <v>龙王宝藏boss_66</v>
      </c>
      <c r="I67" t="str">
        <f t="shared" si="8"/>
        <v>凯那市场7-2</v>
      </c>
      <c r="J67" t="s">
        <v>5147</v>
      </c>
      <c r="K67" s="22">
        <f>INT(古代遗迹1!G1869/1.3)</f>
        <v>1178826</v>
      </c>
      <c r="L67" s="32" t="str">
        <f>古代遗迹1!B1869</f>
        <v>小雷音寺boss_66</v>
      </c>
      <c r="M67" t="str">
        <f t="shared" si="9"/>
        <v>凯那市场5-10</v>
      </c>
      <c r="N67" s="32" t="s">
        <v>4307</v>
      </c>
      <c r="O67" s="22">
        <f>INT(精灵试炼!I789/1.3)</f>
        <v>5751109</v>
      </c>
      <c r="P67" s="32" t="str">
        <f>精灵试炼!B789</f>
        <v>天庭试炼boss_66</v>
      </c>
      <c r="Q67" t="str">
        <f t="shared" si="10"/>
        <v>流星瀑布10-2</v>
      </c>
      <c r="R67" s="32" t="s">
        <v>4907</v>
      </c>
    </row>
    <row r="68" spans="1:18" x14ac:dyDescent="0.15">
      <c r="A68" s="23">
        <f>主线!AG67</f>
        <v>90470</v>
      </c>
      <c r="B68" s="37" t="s">
        <v>316</v>
      </c>
      <c r="C68" s="35" t="e">
        <f t="shared" si="11"/>
        <v>#N/A</v>
      </c>
      <c r="D68" s="35" t="e">
        <f t="shared" si="6"/>
        <v>#N/A</v>
      </c>
      <c r="E68" s="35" t="e">
        <f t="shared" si="7"/>
        <v>#N/A</v>
      </c>
      <c r="G68" s="22">
        <f>INT(龙王宝藏!H1258/1.3/2)</f>
        <v>1527846</v>
      </c>
      <c r="H68" s="32" t="str">
        <f>龙王宝藏!B1258</f>
        <v>龙王宝藏boss_67</v>
      </c>
      <c r="I68" t="str">
        <f t="shared" si="8"/>
        <v>凯那市场7-6</v>
      </c>
      <c r="J68" t="s">
        <v>5148</v>
      </c>
      <c r="K68" s="22">
        <f>INT(古代遗迹1!G1870/1.3)</f>
        <v>1204269</v>
      </c>
      <c r="L68" s="32" t="str">
        <f>古代遗迹1!B1870</f>
        <v>小雷音寺boss_67</v>
      </c>
      <c r="M68" t="str">
        <f t="shared" si="9"/>
        <v>凯那市场6-3</v>
      </c>
      <c r="N68" s="32" t="s">
        <v>4308</v>
      </c>
      <c r="O68" s="22">
        <f>INT(精灵试炼!I790/1.3)</f>
        <v>5925605</v>
      </c>
      <c r="P68" s="32" t="str">
        <f>精灵试炼!B790</f>
        <v>天庭试炼boss_67</v>
      </c>
      <c r="Q68" t="str">
        <f t="shared" si="10"/>
        <v>流星瀑布11-7</v>
      </c>
      <c r="R68" s="32" t="s">
        <v>4908</v>
      </c>
    </row>
    <row r="69" spans="1:18" x14ac:dyDescent="0.15">
      <c r="A69" s="23">
        <f>主线!AG68</f>
        <v>92613</v>
      </c>
      <c r="B69" s="37" t="s">
        <v>317</v>
      </c>
      <c r="C69" s="35" t="str">
        <f t="shared" si="11"/>
        <v>龙王宝藏boss_18</v>
      </c>
      <c r="D69" s="35" t="e">
        <f t="shared" si="6"/>
        <v>#N/A</v>
      </c>
      <c r="E69" s="35" t="e">
        <f t="shared" si="7"/>
        <v>#N/A</v>
      </c>
      <c r="G69" s="22">
        <f>INT(龙王宝藏!H1259/1.3/2)</f>
        <v>1557807</v>
      </c>
      <c r="H69" s="32" t="str">
        <f>龙王宝藏!B1259</f>
        <v>龙王宝藏boss_68</v>
      </c>
      <c r="I69" t="str">
        <f t="shared" si="8"/>
        <v>凯那市场7-10</v>
      </c>
      <c r="J69" t="s">
        <v>5149</v>
      </c>
      <c r="K69" s="22">
        <f>INT(古代遗迹1!G1871/1.3)</f>
        <v>1229711</v>
      </c>
      <c r="L69" s="32" t="str">
        <f>古代遗迹1!B1871</f>
        <v>小雷音寺boss_68</v>
      </c>
      <c r="M69" t="str">
        <f t="shared" si="9"/>
        <v>凯那市场6-8</v>
      </c>
      <c r="N69" s="32" t="s">
        <v>4309</v>
      </c>
      <c r="O69" s="22">
        <f>INT(精灵试炼!I791/1.3)</f>
        <v>6100103</v>
      </c>
      <c r="P69" s="32" t="str">
        <f>精灵试炼!B791</f>
        <v>天庭试炼boss_68</v>
      </c>
      <c r="Q69" t="str">
        <f t="shared" si="10"/>
        <v>流星瀑布12-10</v>
      </c>
      <c r="R69" s="32" t="s">
        <v>4909</v>
      </c>
    </row>
    <row r="70" spans="1:18" x14ac:dyDescent="0.15">
      <c r="A70" s="23">
        <f>主线!AG69</f>
        <v>95075</v>
      </c>
      <c r="B70" s="37" t="s">
        <v>318</v>
      </c>
      <c r="C70" s="35" t="e">
        <f t="shared" si="11"/>
        <v>#N/A</v>
      </c>
      <c r="D70" s="35" t="e">
        <f t="shared" si="6"/>
        <v>#N/A</v>
      </c>
      <c r="E70" s="35" t="e">
        <f t="shared" si="7"/>
        <v>#N/A</v>
      </c>
      <c r="G70" s="22">
        <f>INT(龙王宝藏!H1260/1.3/2)</f>
        <v>1587769</v>
      </c>
      <c r="H70" s="32" t="str">
        <f>龙王宝藏!B1260</f>
        <v>龙王宝藏boss_69</v>
      </c>
      <c r="I70" t="str">
        <f t="shared" si="8"/>
        <v>凯那市场8-1</v>
      </c>
      <c r="J70" t="s">
        <v>5150</v>
      </c>
      <c r="K70" s="22">
        <f>INT(古代遗迹1!G1872/1.3)</f>
        <v>1255153</v>
      </c>
      <c r="L70" s="32" t="str">
        <f>古代遗迹1!B1872</f>
        <v>小雷音寺boss_69</v>
      </c>
      <c r="M70" t="str">
        <f t="shared" si="9"/>
        <v>凯那市场6-10</v>
      </c>
      <c r="N70" s="32" t="s">
        <v>4310</v>
      </c>
      <c r="O70" s="22">
        <f>INT(精灵试炼!I792/1.3)</f>
        <v>6274599</v>
      </c>
      <c r="P70" s="32" t="str">
        <f>精灵试炼!B792</f>
        <v>天庭试炼boss_69</v>
      </c>
      <c r="Q70" t="str">
        <f t="shared" si="10"/>
        <v>天气研究所1-2</v>
      </c>
      <c r="R70" s="32" t="s">
        <v>4910</v>
      </c>
    </row>
    <row r="71" spans="1:18" s="43" customFormat="1" x14ac:dyDescent="0.15">
      <c r="A71" s="23">
        <f>主线!AG70</f>
        <v>97255</v>
      </c>
      <c r="B71" s="38" t="s">
        <v>319</v>
      </c>
      <c r="C71" s="39" t="str">
        <f t="shared" si="11"/>
        <v>龙王宝藏boss_19</v>
      </c>
      <c r="D71" s="39" t="str">
        <f t="shared" si="6"/>
        <v>小雷音寺boss_10</v>
      </c>
      <c r="E71" s="39" t="str">
        <f t="shared" si="7"/>
        <v>天庭试炼boss_6</v>
      </c>
      <c r="F71" s="40" t="s">
        <v>5490</v>
      </c>
      <c r="G71" s="41">
        <f>INT(龙王宝藏!H1261/1.3/2)</f>
        <v>1617730</v>
      </c>
      <c r="H71" s="42" t="str">
        <f>龙王宝藏!B1261</f>
        <v>龙王宝藏boss_70</v>
      </c>
      <c r="I71" s="43" t="str">
        <f t="shared" si="8"/>
        <v>凯那市场8-7</v>
      </c>
      <c r="J71" s="43" t="s">
        <v>5151</v>
      </c>
      <c r="K71" s="41">
        <f>INT(古代遗迹1!G1873/1.3)</f>
        <v>1280596</v>
      </c>
      <c r="L71" s="42" t="str">
        <f>古代遗迹1!B1873</f>
        <v>小雷音寺boss_70</v>
      </c>
      <c r="M71" s="43" t="str">
        <f t="shared" si="9"/>
        <v>凯那市场6-10</v>
      </c>
      <c r="N71" s="42" t="s">
        <v>4311</v>
      </c>
      <c r="O71" s="41">
        <f>INT(精灵试炼!I793/1.3)</f>
        <v>6449096</v>
      </c>
      <c r="P71" s="42" t="str">
        <f>精灵试炼!B793</f>
        <v>天庭试炼boss_70</v>
      </c>
      <c r="Q71" s="43" t="str">
        <f t="shared" si="10"/>
        <v>天气研究所2-7</v>
      </c>
      <c r="R71" s="42" t="s">
        <v>4911</v>
      </c>
    </row>
    <row r="72" spans="1:18" x14ac:dyDescent="0.15">
      <c r="A72" s="23">
        <f>主线!AG71</f>
        <v>106387</v>
      </c>
      <c r="B72" s="37" t="s">
        <v>320</v>
      </c>
      <c r="C72" s="35" t="e">
        <f t="shared" si="11"/>
        <v>#N/A</v>
      </c>
      <c r="D72" s="35" t="e">
        <f t="shared" si="6"/>
        <v>#N/A</v>
      </c>
      <c r="E72" s="35" t="e">
        <f t="shared" si="7"/>
        <v>#N/A</v>
      </c>
      <c r="G72" s="22">
        <f>INT(龙王宝藏!H1262/1.3/2)</f>
        <v>1647692</v>
      </c>
      <c r="H72" s="32" t="str">
        <f>龙王宝藏!B1262</f>
        <v>龙王宝藏boss_71</v>
      </c>
      <c r="I72" t="str">
        <f t="shared" si="8"/>
        <v>凯那市场8-10</v>
      </c>
      <c r="J72" t="s">
        <v>5152</v>
      </c>
      <c r="K72" s="22">
        <f>INT(古代遗迹1!G1874/1.3)</f>
        <v>1306038</v>
      </c>
      <c r="L72" s="32" t="str">
        <f>古代遗迹1!B1874</f>
        <v>小雷音寺boss_71</v>
      </c>
      <c r="M72" t="str">
        <f t="shared" si="9"/>
        <v>凯那市场6-10</v>
      </c>
      <c r="N72" s="32" t="s">
        <v>4312</v>
      </c>
      <c r="O72" s="22">
        <f>INT(精灵试炼!I794/1.3)</f>
        <v>6837257</v>
      </c>
      <c r="P72" s="32" t="str">
        <f>精灵试炼!B794</f>
        <v>天庭试炼boss_71</v>
      </c>
      <c r="Q72" t="str">
        <f t="shared" si="10"/>
        <v>天气研究所5-5</v>
      </c>
      <c r="R72" s="32" t="s">
        <v>4912</v>
      </c>
    </row>
    <row r="73" spans="1:18" x14ac:dyDescent="0.15">
      <c r="A73" s="23">
        <f>主线!AG72</f>
        <v>108757</v>
      </c>
      <c r="B73" s="37" t="s">
        <v>321</v>
      </c>
      <c r="C73" s="35" t="e">
        <f t="shared" si="11"/>
        <v>#N/A</v>
      </c>
      <c r="D73" s="35" t="e">
        <f t="shared" si="6"/>
        <v>#N/A</v>
      </c>
      <c r="E73" s="35" t="e">
        <f t="shared" si="7"/>
        <v>#N/A</v>
      </c>
      <c r="G73" s="22">
        <f>INT(龙王宝藏!H1263/1.3/2)</f>
        <v>1677615</v>
      </c>
      <c r="H73" s="32" t="str">
        <f>龙王宝藏!B1263</f>
        <v>龙王宝藏boss_72</v>
      </c>
      <c r="I73" t="str">
        <f t="shared" si="8"/>
        <v>发电厂1-4</v>
      </c>
      <c r="J73" t="s">
        <v>5153</v>
      </c>
      <c r="K73" s="22">
        <f>INT(古代遗迹1!G1875/1.3)</f>
        <v>1331480</v>
      </c>
      <c r="L73" s="32" t="str">
        <f>古代遗迹1!B1875</f>
        <v>小雷音寺boss_72</v>
      </c>
      <c r="M73" t="str">
        <f t="shared" si="9"/>
        <v>凯那市场6-10</v>
      </c>
      <c r="N73" s="32" t="s">
        <v>4313</v>
      </c>
      <c r="O73" s="22">
        <f>INT(精灵试炼!I795/1.3)</f>
        <v>7017383</v>
      </c>
      <c r="P73" s="32" t="str">
        <f>精灵试炼!B795</f>
        <v>天庭试炼boss_72</v>
      </c>
      <c r="Q73" t="str">
        <f t="shared" si="10"/>
        <v>天气研究所6-8</v>
      </c>
      <c r="R73" s="32" t="s">
        <v>4913</v>
      </c>
    </row>
    <row r="74" spans="1:18" x14ac:dyDescent="0.15">
      <c r="A74" s="23">
        <f>主线!AG73</f>
        <v>111481</v>
      </c>
      <c r="B74" s="37" t="s">
        <v>322</v>
      </c>
      <c r="C74" s="35" t="e">
        <f t="shared" si="11"/>
        <v>#N/A</v>
      </c>
      <c r="D74" s="35" t="str">
        <f t="shared" si="6"/>
        <v>小雷音寺boss_11</v>
      </c>
      <c r="E74" s="35" t="e">
        <f t="shared" si="7"/>
        <v>#N/A</v>
      </c>
      <c r="G74" s="22">
        <f>INT(龙王宝藏!H1264/1.3/2)</f>
        <v>1706346</v>
      </c>
      <c r="H74" s="32" t="str">
        <f>龙王宝藏!B1264</f>
        <v>龙王宝藏boss_73</v>
      </c>
      <c r="I74" t="str">
        <f t="shared" si="8"/>
        <v>发电厂1-8</v>
      </c>
      <c r="J74" t="s">
        <v>5154</v>
      </c>
      <c r="K74" s="22">
        <f>INT(古代遗迹1!G1876/1.3)</f>
        <v>1356923</v>
      </c>
      <c r="L74" s="32" t="str">
        <f>古代遗迹1!B1876</f>
        <v>小雷音寺boss_73</v>
      </c>
      <c r="M74" t="str">
        <f t="shared" si="9"/>
        <v>凯那市场6-10</v>
      </c>
      <c r="N74" s="32" t="s">
        <v>4314</v>
      </c>
      <c r="O74" s="22">
        <f>INT(精灵试炼!I796/1.3)</f>
        <v>7197509</v>
      </c>
      <c r="P74" s="32" t="str">
        <f>精灵试炼!B796</f>
        <v>天庭试炼boss_73</v>
      </c>
      <c r="Q74" t="str">
        <f t="shared" si="10"/>
        <v>天气研究所7-10</v>
      </c>
      <c r="R74" s="32" t="s">
        <v>4914</v>
      </c>
    </row>
    <row r="75" spans="1:18" x14ac:dyDescent="0.15">
      <c r="A75" s="23">
        <f>主线!AG74</f>
        <v>113890</v>
      </c>
      <c r="B75" s="37" t="s">
        <v>323</v>
      </c>
      <c r="C75" s="35" t="e">
        <f t="shared" si="11"/>
        <v>#N/A</v>
      </c>
      <c r="D75" s="35" t="e">
        <f t="shared" si="6"/>
        <v>#N/A</v>
      </c>
      <c r="E75" s="35" t="e">
        <f t="shared" si="7"/>
        <v>#N/A</v>
      </c>
      <c r="G75" s="22">
        <f>INT(龙王宝藏!H1265/1.3/2)</f>
        <v>1736307</v>
      </c>
      <c r="H75" s="32" t="str">
        <f>龙王宝藏!B1265</f>
        <v>龙王宝藏boss_74</v>
      </c>
      <c r="I75" t="str">
        <f t="shared" si="8"/>
        <v>发电厂1-10</v>
      </c>
      <c r="J75" t="s">
        <v>5155</v>
      </c>
      <c r="K75" s="22">
        <f>INT(古代遗迹1!G1877/1.3)</f>
        <v>1382365</v>
      </c>
      <c r="L75" s="32" t="str">
        <f>古代遗迹1!B1877</f>
        <v>小雷音寺boss_74</v>
      </c>
      <c r="M75" t="str">
        <f t="shared" si="9"/>
        <v>凯那市场6-10</v>
      </c>
      <c r="N75" s="32" t="s">
        <v>4315</v>
      </c>
      <c r="O75" s="22">
        <f>INT(精灵试炼!I797/1.3)</f>
        <v>7377635</v>
      </c>
      <c r="P75" s="32" t="str">
        <f>精灵试炼!B797</f>
        <v>天庭试炼boss_74</v>
      </c>
      <c r="Q75" t="str">
        <f t="shared" si="10"/>
        <v>天气研究所9-2</v>
      </c>
      <c r="R75" s="32" t="s">
        <v>4915</v>
      </c>
    </row>
    <row r="76" spans="1:18" x14ac:dyDescent="0.15">
      <c r="A76" s="23">
        <f>主线!AG75</f>
        <v>116313</v>
      </c>
      <c r="B76" s="37" t="s">
        <v>324</v>
      </c>
      <c r="C76" s="35" t="e">
        <f t="shared" si="11"/>
        <v>#N/A</v>
      </c>
      <c r="D76" s="35" t="e">
        <f t="shared" si="6"/>
        <v>#N/A</v>
      </c>
      <c r="E76" s="35" t="str">
        <f t="shared" si="7"/>
        <v>天庭试炼boss_7</v>
      </c>
      <c r="G76" s="22">
        <f>INT(龙王宝藏!H1266/1.3/2)</f>
        <v>1766230</v>
      </c>
      <c r="H76" s="32" t="str">
        <f>龙王宝藏!B1266</f>
        <v>龙王宝藏boss_75</v>
      </c>
      <c r="I76" t="str">
        <f t="shared" si="8"/>
        <v>发电厂2-4</v>
      </c>
      <c r="J76" t="s">
        <v>5156</v>
      </c>
      <c r="K76" s="22">
        <f>INT(古代遗迹1!G1878/1.3)</f>
        <v>1407807</v>
      </c>
      <c r="L76" s="32" t="str">
        <f>古代遗迹1!B1878</f>
        <v>小雷音寺boss_75</v>
      </c>
      <c r="M76" t="str">
        <f t="shared" si="9"/>
        <v>凯那市场6-10</v>
      </c>
      <c r="N76" s="32" t="s">
        <v>4316</v>
      </c>
      <c r="O76" s="22">
        <f>INT(精灵试炼!I798/1.3)</f>
        <v>7557760</v>
      </c>
      <c r="P76" s="32" t="str">
        <f>精灵试炼!B798</f>
        <v>天庭试炼boss_75</v>
      </c>
      <c r="Q76" t="str">
        <f t="shared" si="10"/>
        <v>天气研究所10-5</v>
      </c>
      <c r="R76" s="32" t="s">
        <v>4916</v>
      </c>
    </row>
    <row r="77" spans="1:18" x14ac:dyDescent="0.15">
      <c r="A77" s="23">
        <f>主线!AG76</f>
        <v>119121</v>
      </c>
      <c r="B77" s="37" t="s">
        <v>325</v>
      </c>
      <c r="C77" s="35" t="e">
        <f t="shared" si="11"/>
        <v>#N/A</v>
      </c>
      <c r="D77" s="35" t="e">
        <f t="shared" si="6"/>
        <v>#N/A</v>
      </c>
      <c r="E77" s="35" t="e">
        <f t="shared" si="7"/>
        <v>#N/A</v>
      </c>
      <c r="G77" s="22">
        <f>INT(龙王宝藏!H1267/1.3/2)</f>
        <v>1796153</v>
      </c>
      <c r="H77" s="32" t="str">
        <f>龙王宝藏!B1267</f>
        <v>龙王宝藏boss_76</v>
      </c>
      <c r="I77" t="str">
        <f t="shared" si="8"/>
        <v>发电厂2-9</v>
      </c>
      <c r="J77" t="s">
        <v>5157</v>
      </c>
      <c r="K77" s="22">
        <f>INT(古代遗迹1!G1879/1.3)</f>
        <v>1433250</v>
      </c>
      <c r="L77" s="32" t="str">
        <f>古代遗迹1!B1879</f>
        <v>小雷音寺boss_76</v>
      </c>
      <c r="M77" t="str">
        <f t="shared" si="9"/>
        <v>凯那市场6-10</v>
      </c>
      <c r="N77" s="32" t="s">
        <v>4317</v>
      </c>
      <c r="O77" s="22">
        <f>INT(精灵试炼!I799/1.3)</f>
        <v>7737886</v>
      </c>
      <c r="P77" s="32" t="str">
        <f>精灵试炼!B799</f>
        <v>天庭试炼boss_76</v>
      </c>
      <c r="Q77" t="str">
        <f t="shared" si="10"/>
        <v>天气研究所11-8</v>
      </c>
      <c r="R77" s="32" t="s">
        <v>4917</v>
      </c>
    </row>
    <row r="78" spans="1:18" x14ac:dyDescent="0.15">
      <c r="A78" s="23">
        <f>主线!AG77</f>
        <v>121585</v>
      </c>
      <c r="B78" s="37" t="s">
        <v>326</v>
      </c>
      <c r="C78" s="35" t="e">
        <f t="shared" si="11"/>
        <v>#N/A</v>
      </c>
      <c r="D78" s="35" t="e">
        <f t="shared" si="6"/>
        <v>#N/A</v>
      </c>
      <c r="E78" s="35" t="e">
        <f t="shared" si="7"/>
        <v>#N/A</v>
      </c>
      <c r="G78" s="22">
        <f>INT(龙王宝藏!H1268/1.3/2)</f>
        <v>1826115</v>
      </c>
      <c r="H78" s="32" t="str">
        <f>龙王宝藏!B1268</f>
        <v>龙王宝藏boss_77</v>
      </c>
      <c r="I78" t="str">
        <f t="shared" si="8"/>
        <v>发电厂3-1</v>
      </c>
      <c r="J78" t="s">
        <v>5158</v>
      </c>
      <c r="K78" s="22">
        <f>INT(古代遗迹1!G1880/1.3)</f>
        <v>1458692</v>
      </c>
      <c r="L78" s="32" t="str">
        <f>古代遗迹1!B1880</f>
        <v>小雷音寺boss_77</v>
      </c>
      <c r="M78" t="str">
        <f t="shared" si="9"/>
        <v>凯那市场6-10</v>
      </c>
      <c r="N78" s="32" t="s">
        <v>4318</v>
      </c>
      <c r="O78" s="22">
        <f>INT(精灵试炼!I800/1.3)</f>
        <v>7918012</v>
      </c>
      <c r="P78" s="32" t="str">
        <f>精灵试炼!B800</f>
        <v>天庭试炼boss_77</v>
      </c>
      <c r="Q78" t="str">
        <f t="shared" si="10"/>
        <v>天气研究所12-10</v>
      </c>
      <c r="R78" s="32" t="s">
        <v>4918</v>
      </c>
    </row>
    <row r="79" spans="1:18" x14ac:dyDescent="0.15">
      <c r="A79" s="23">
        <f>主线!AG78</f>
        <v>124064</v>
      </c>
      <c r="B79" s="37" t="s">
        <v>327</v>
      </c>
      <c r="C79" s="35" t="e">
        <f t="shared" si="11"/>
        <v>#N/A</v>
      </c>
      <c r="D79" s="35" t="str">
        <f t="shared" si="6"/>
        <v>小雷音寺boss_12</v>
      </c>
      <c r="E79" s="35" t="e">
        <f t="shared" si="7"/>
        <v>#N/A</v>
      </c>
      <c r="G79" s="22">
        <f>INT(龙王宝藏!H1269/1.3/2)</f>
        <v>1856038</v>
      </c>
      <c r="H79" s="32" t="str">
        <f>龙王宝藏!B1269</f>
        <v>龙王宝藏boss_78</v>
      </c>
      <c r="I79" t="str">
        <f t="shared" si="8"/>
        <v>发电厂3-7</v>
      </c>
      <c r="J79" t="s">
        <v>5159</v>
      </c>
      <c r="K79" s="22">
        <f>INT(古代遗迹1!G1881/1.3)</f>
        <v>1484134</v>
      </c>
      <c r="L79" s="32" t="str">
        <f>古代遗迹1!B1881</f>
        <v>小雷音寺boss_78</v>
      </c>
      <c r="M79" t="str">
        <f t="shared" si="9"/>
        <v>凯那市场6-10</v>
      </c>
      <c r="N79" s="32" t="s">
        <v>4319</v>
      </c>
      <c r="O79" s="22">
        <f>INT(精灵试炼!I801/1.3)</f>
        <v>8098138</v>
      </c>
      <c r="P79" s="32" t="str">
        <f>精灵试炼!B801</f>
        <v>天庭试炼boss_78</v>
      </c>
      <c r="Q79" t="str">
        <f t="shared" si="10"/>
        <v>天气研究所13-10</v>
      </c>
      <c r="R79" s="32" t="s">
        <v>4919</v>
      </c>
    </row>
    <row r="80" spans="1:18" x14ac:dyDescent="0.15">
      <c r="A80" s="23">
        <f>主线!AG79</f>
        <v>126955</v>
      </c>
      <c r="B80" s="37" t="s">
        <v>328</v>
      </c>
      <c r="C80" s="35" t="str">
        <f t="shared" si="11"/>
        <v>龙王宝藏boss_20</v>
      </c>
      <c r="D80" s="35" t="e">
        <f t="shared" si="6"/>
        <v>#N/A</v>
      </c>
      <c r="E80" s="35" t="e">
        <f t="shared" si="7"/>
        <v>#N/A</v>
      </c>
      <c r="G80" s="22">
        <f>INT(龙王宝藏!H1270/1.3/2)</f>
        <v>1884615</v>
      </c>
      <c r="H80" s="32" t="str">
        <f>龙王宝藏!B1270</f>
        <v>龙王宝藏boss_79</v>
      </c>
      <c r="I80" t="str">
        <f t="shared" si="8"/>
        <v>发电厂3-10</v>
      </c>
      <c r="J80" t="s">
        <v>5160</v>
      </c>
      <c r="K80" s="22">
        <f>INT(古代遗迹1!G1882/1.3)</f>
        <v>1509576</v>
      </c>
      <c r="L80" s="32" t="str">
        <f>古代遗迹1!B1882</f>
        <v>小雷音寺boss_79</v>
      </c>
      <c r="M80" t="str">
        <f t="shared" si="9"/>
        <v>凯那市场7-4</v>
      </c>
      <c r="N80" s="32" t="s">
        <v>4320</v>
      </c>
      <c r="O80" s="22">
        <f>INT(精灵试炼!I802/1.3)</f>
        <v>8407263</v>
      </c>
      <c r="P80" s="32" t="str">
        <f>精灵试炼!B802</f>
        <v>天庭试炼boss_79</v>
      </c>
      <c r="Q80" t="str">
        <f t="shared" si="10"/>
        <v>废弃工厂2-8</v>
      </c>
      <c r="R80" s="32" t="s">
        <v>4920</v>
      </c>
    </row>
    <row r="81" spans="1:18" x14ac:dyDescent="0.15">
      <c r="A81" s="23">
        <f>主线!AG80</f>
        <v>129474</v>
      </c>
      <c r="B81" s="37" t="s">
        <v>329</v>
      </c>
      <c r="C81" s="35" t="e">
        <f t="shared" si="11"/>
        <v>#N/A</v>
      </c>
      <c r="D81" s="35" t="e">
        <f t="shared" si="6"/>
        <v>#N/A</v>
      </c>
      <c r="E81" s="35" t="str">
        <f t="shared" si="7"/>
        <v>天庭试炼boss_8</v>
      </c>
      <c r="G81" s="22">
        <f>INT(龙王宝藏!H1271/1.3/2)</f>
        <v>1914538</v>
      </c>
      <c r="H81" s="32" t="str">
        <f>龙王宝藏!B1271</f>
        <v>龙王宝藏boss_80</v>
      </c>
      <c r="I81" t="str">
        <f t="shared" si="8"/>
        <v>发电厂4-5</v>
      </c>
      <c r="J81" t="s">
        <v>5161</v>
      </c>
      <c r="K81" s="22">
        <f>INT(古代遗迹1!G1883/1.3)</f>
        <v>1539260</v>
      </c>
      <c r="L81" s="32" t="str">
        <f>古代遗迹1!B1883</f>
        <v>小雷音寺boss_80</v>
      </c>
      <c r="M81" t="str">
        <f t="shared" si="9"/>
        <v>凯那市场7-8</v>
      </c>
      <c r="N81" s="32" t="s">
        <v>4321</v>
      </c>
      <c r="O81" s="22">
        <f>INT(精灵试炼!I803/1.3)</f>
        <v>8716389</v>
      </c>
      <c r="P81" s="32" t="str">
        <f>精灵试炼!B803</f>
        <v>天庭试炼boss_80</v>
      </c>
      <c r="Q81" t="str">
        <f t="shared" si="10"/>
        <v>废弃工厂4-4</v>
      </c>
      <c r="R81" s="32" t="s">
        <v>4921</v>
      </c>
    </row>
    <row r="82" spans="1:18" x14ac:dyDescent="0.15">
      <c r="A82" s="23">
        <f>主线!AG81</f>
        <v>140106</v>
      </c>
      <c r="B82" s="37" t="s">
        <v>330</v>
      </c>
      <c r="C82" s="35" t="e">
        <f t="shared" si="11"/>
        <v>#N/A</v>
      </c>
      <c r="D82" s="35" t="str">
        <f t="shared" si="6"/>
        <v>小雷音寺boss_13</v>
      </c>
      <c r="E82" s="35" t="e">
        <f t="shared" si="7"/>
        <v>#N/A</v>
      </c>
      <c r="G82" s="22">
        <f>INT(龙王宝藏!H1272/1.3/2)</f>
        <v>1944461</v>
      </c>
      <c r="H82" s="32" t="str">
        <f>龙王宝藏!B1272</f>
        <v>龙王宝藏boss_81</v>
      </c>
      <c r="I82" t="str">
        <f t="shared" si="8"/>
        <v>发电厂4-10</v>
      </c>
      <c r="J82" t="s">
        <v>5162</v>
      </c>
      <c r="K82" s="22">
        <f>INT(古代遗迹1!G1884/1.3)</f>
        <v>1568942</v>
      </c>
      <c r="L82" s="32" t="str">
        <f>古代遗迹1!B1884</f>
        <v>小雷音寺boss_81</v>
      </c>
      <c r="M82" t="str">
        <f t="shared" si="9"/>
        <v>凯那市场7-10</v>
      </c>
      <c r="N82" s="32" t="s">
        <v>4322</v>
      </c>
      <c r="O82" s="22">
        <f>INT(精灵试炼!I804/1.3)</f>
        <v>9307562</v>
      </c>
      <c r="P82" s="32" t="str">
        <f>精灵试炼!B804</f>
        <v>天庭试炼boss_81</v>
      </c>
      <c r="Q82" t="str">
        <f t="shared" si="10"/>
        <v>废弃工厂7-5</v>
      </c>
      <c r="R82" s="32" t="s">
        <v>4922</v>
      </c>
    </row>
    <row r="83" spans="1:18" x14ac:dyDescent="0.15">
      <c r="A83" s="23">
        <f>主线!AG82</f>
        <v>142504</v>
      </c>
      <c r="B83" s="37" t="s">
        <v>331</v>
      </c>
      <c r="C83" s="35" t="e">
        <f t="shared" si="11"/>
        <v>#N/A</v>
      </c>
      <c r="D83" s="35" t="e">
        <f t="shared" si="6"/>
        <v>#N/A</v>
      </c>
      <c r="E83" s="35" t="e">
        <f t="shared" si="7"/>
        <v>#N/A</v>
      </c>
      <c r="G83" s="22">
        <f>INT(龙王宝藏!H1273/1.3/2)</f>
        <v>1974346</v>
      </c>
      <c r="H83" s="32" t="str">
        <f>龙王宝藏!B1273</f>
        <v>龙王宝藏boss_82</v>
      </c>
      <c r="I83" t="str">
        <f t="shared" si="8"/>
        <v>发电厂5-3</v>
      </c>
      <c r="J83" t="s">
        <v>5163</v>
      </c>
      <c r="K83" s="22">
        <f>INT(古代遗迹1!G1885/1.3)</f>
        <v>1598625</v>
      </c>
      <c r="L83" s="32" t="str">
        <f>古代遗迹1!B1885</f>
        <v>小雷音寺boss_82</v>
      </c>
      <c r="M83" t="str">
        <f t="shared" si="9"/>
        <v>凯那市场8-3</v>
      </c>
      <c r="N83" s="32" t="s">
        <v>4323</v>
      </c>
      <c r="O83" s="22">
        <f>INT(精灵试炼!I805/1.3)</f>
        <v>9626347</v>
      </c>
      <c r="P83" s="32" t="str">
        <f>精灵试炼!B805</f>
        <v>天庭试炼boss_82</v>
      </c>
      <c r="Q83" t="str">
        <f t="shared" si="10"/>
        <v>废弃工厂9-1</v>
      </c>
      <c r="R83" s="32" t="s">
        <v>4923</v>
      </c>
    </row>
    <row r="84" spans="1:18" x14ac:dyDescent="0.15">
      <c r="A84" s="23">
        <f>主线!AG83</f>
        <v>145352</v>
      </c>
      <c r="B84" s="37" t="s">
        <v>332</v>
      </c>
      <c r="C84" s="35" t="e">
        <f t="shared" si="11"/>
        <v>#N/A</v>
      </c>
      <c r="D84" s="35" t="e">
        <f t="shared" si="6"/>
        <v>#N/A</v>
      </c>
      <c r="E84" s="35" t="e">
        <f t="shared" si="7"/>
        <v>#N/A</v>
      </c>
      <c r="G84" s="22">
        <f>INT(龙王宝藏!H1274/1.3/2)</f>
        <v>2004269</v>
      </c>
      <c r="H84" s="32" t="str">
        <f>龙王宝藏!B1274</f>
        <v>龙王宝藏boss_83</v>
      </c>
      <c r="I84" t="str">
        <f t="shared" si="8"/>
        <v>发电厂5-8</v>
      </c>
      <c r="J84" t="s">
        <v>5164</v>
      </c>
      <c r="K84" s="22">
        <f>INT(古代遗迹1!G1886/1.3)</f>
        <v>1628307</v>
      </c>
      <c r="L84" s="32" t="str">
        <f>古代遗迹1!B1886</f>
        <v>小雷音寺boss_83</v>
      </c>
      <c r="M84" t="str">
        <f t="shared" si="9"/>
        <v>凯那市场8-8</v>
      </c>
      <c r="N84" s="32" t="s">
        <v>4324</v>
      </c>
      <c r="O84" s="22">
        <f>INT(精灵试炼!I806/1.3)</f>
        <v>9945133</v>
      </c>
      <c r="P84" s="32" t="str">
        <f>精灵试炼!B806</f>
        <v>天庭试炼boss_83</v>
      </c>
      <c r="Q84" t="str">
        <f t="shared" si="10"/>
        <v>废弃工厂10-9</v>
      </c>
      <c r="R84" s="32" t="s">
        <v>4924</v>
      </c>
    </row>
    <row r="85" spans="1:18" x14ac:dyDescent="0.15">
      <c r="A85" s="23">
        <f>主线!AG84</f>
        <v>147788</v>
      </c>
      <c r="B85" s="37" t="s">
        <v>333</v>
      </c>
      <c r="C85" s="35" t="e">
        <f t="shared" si="11"/>
        <v>#N/A</v>
      </c>
      <c r="D85" s="35" t="e">
        <f t="shared" si="6"/>
        <v>#N/A</v>
      </c>
      <c r="E85" s="35" t="e">
        <f t="shared" si="7"/>
        <v>#N/A</v>
      </c>
      <c r="G85" s="22">
        <f>INT(龙王宝藏!H1275/1.3/2)</f>
        <v>2034192</v>
      </c>
      <c r="H85" s="32" t="str">
        <f>龙王宝藏!B1275</f>
        <v>龙王宝藏boss_84</v>
      </c>
      <c r="I85" t="str">
        <f t="shared" si="8"/>
        <v>发电厂6-1</v>
      </c>
      <c r="J85" t="s">
        <v>5165</v>
      </c>
      <c r="K85" s="22">
        <f>INT(古代遗迹1!G1887/1.3)</f>
        <v>1657990</v>
      </c>
      <c r="L85" s="32" t="str">
        <f>古代遗迹1!B1887</f>
        <v>小雷音寺boss_84</v>
      </c>
      <c r="M85" t="str">
        <f t="shared" si="9"/>
        <v>发电厂1-1</v>
      </c>
      <c r="N85" s="32" t="s">
        <v>4325</v>
      </c>
      <c r="O85" s="22">
        <f>INT(精灵试炼!I807/1.3)</f>
        <v>10263919</v>
      </c>
      <c r="P85" s="32" t="str">
        <f>精灵试炼!B807</f>
        <v>天庭试炼boss_84</v>
      </c>
      <c r="Q85" t="str">
        <f t="shared" si="10"/>
        <v>废弃工厂12-4</v>
      </c>
      <c r="R85" s="32" t="s">
        <v>4925</v>
      </c>
    </row>
    <row r="86" spans="1:18" x14ac:dyDescent="0.15">
      <c r="A86" s="23">
        <f>主线!AG85</f>
        <v>150237</v>
      </c>
      <c r="B86" s="37" t="s">
        <v>334</v>
      </c>
      <c r="C86" s="35" t="e">
        <f t="shared" si="11"/>
        <v>#N/A</v>
      </c>
      <c r="D86" s="35" t="e">
        <f t="shared" si="6"/>
        <v>#N/A</v>
      </c>
      <c r="E86" s="35" t="e">
        <f t="shared" si="7"/>
        <v>#N/A</v>
      </c>
      <c r="G86" s="22">
        <f>INT(龙王宝藏!H1276/1.3/2)</f>
        <v>2032730</v>
      </c>
      <c r="H86" s="32" t="str">
        <f>龙王宝藏!B1276</f>
        <v>龙王宝藏boss_85</v>
      </c>
      <c r="I86" t="str">
        <f t="shared" si="8"/>
        <v>发电厂6-1</v>
      </c>
      <c r="J86" t="s">
        <v>5166</v>
      </c>
      <c r="K86" s="22">
        <f>INT(古代遗迹1!G1888/1.3)</f>
        <v>1687673</v>
      </c>
      <c r="L86" s="32" t="str">
        <f>古代遗迹1!B1888</f>
        <v>小雷音寺boss_85</v>
      </c>
      <c r="M86" t="str">
        <f t="shared" si="9"/>
        <v>发电厂1-5</v>
      </c>
      <c r="N86" s="32" t="s">
        <v>4326</v>
      </c>
      <c r="O86" s="22">
        <f>INT(精灵试炼!I808/1.3)</f>
        <v>10582705</v>
      </c>
      <c r="P86" s="32" t="str">
        <f>精灵试炼!B808</f>
        <v>天庭试炼boss_85</v>
      </c>
      <c r="Q86" t="str">
        <f t="shared" si="10"/>
        <v>废弃工厂13-10</v>
      </c>
      <c r="R86" s="32" t="s">
        <v>4926</v>
      </c>
    </row>
    <row r="87" spans="1:18" x14ac:dyDescent="0.15">
      <c r="A87" s="23">
        <f>主线!AG86</f>
        <v>153165</v>
      </c>
      <c r="B87" s="37" t="s">
        <v>335</v>
      </c>
      <c r="C87" s="35" t="e">
        <f t="shared" si="11"/>
        <v>#N/A</v>
      </c>
      <c r="D87" s="35" t="str">
        <f t="shared" si="6"/>
        <v>小雷音寺boss_14</v>
      </c>
      <c r="E87" s="35" t="e">
        <f t="shared" si="7"/>
        <v>#N/A</v>
      </c>
      <c r="G87" s="22">
        <f>INT(龙王宝藏!H1277/1.3/2)</f>
        <v>2095269</v>
      </c>
      <c r="H87" s="32" t="str">
        <f>龙王宝藏!B1277</f>
        <v>龙王宝藏boss_86</v>
      </c>
      <c r="I87" t="str">
        <f t="shared" si="8"/>
        <v>发电厂6-10</v>
      </c>
      <c r="J87" t="s">
        <v>5167</v>
      </c>
      <c r="K87" s="22">
        <f>INT(古代遗迹1!G1889/1.3)</f>
        <v>1717356</v>
      </c>
      <c r="L87" s="32" t="str">
        <f>古代遗迹1!B1889</f>
        <v>小雷音寺boss_86</v>
      </c>
      <c r="M87" t="str">
        <f t="shared" si="9"/>
        <v>发电厂1-10</v>
      </c>
      <c r="N87" s="32" t="s">
        <v>4327</v>
      </c>
      <c r="O87" s="22">
        <f>INT(精灵试炼!I809/1.3)</f>
        <v>10901490</v>
      </c>
      <c r="P87" s="32" t="str">
        <f>精灵试炼!B809</f>
        <v>天庭试炼boss_86</v>
      </c>
      <c r="Q87" t="str">
        <f t="shared" si="10"/>
        <v>水静市外滩1-5</v>
      </c>
      <c r="R87" s="32" t="s">
        <v>4927</v>
      </c>
    </row>
    <row r="88" spans="1:18" x14ac:dyDescent="0.15">
      <c r="A88" s="23">
        <f>主线!AG87</f>
        <v>155652</v>
      </c>
      <c r="B88" s="37" t="s">
        <v>336</v>
      </c>
      <c r="C88" s="35" t="str">
        <f t="shared" si="11"/>
        <v>龙王宝藏boss_21</v>
      </c>
      <c r="D88" s="35" t="e">
        <f t="shared" si="6"/>
        <v>#N/A</v>
      </c>
      <c r="E88" s="35" t="e">
        <f t="shared" si="7"/>
        <v>#N/A</v>
      </c>
      <c r="G88" s="22">
        <f>INT(龙王宝藏!H1278/1.3/2)</f>
        <v>2118923</v>
      </c>
      <c r="H88" s="32" t="str">
        <f>龙王宝藏!B1278</f>
        <v>龙王宝藏boss_87</v>
      </c>
      <c r="I88" t="str">
        <f t="shared" si="8"/>
        <v>发电厂7-3</v>
      </c>
      <c r="J88" t="s">
        <v>5168</v>
      </c>
      <c r="K88" s="22">
        <f>INT(古代遗迹1!G1890/1.3)</f>
        <v>1747038</v>
      </c>
      <c r="L88" s="32" t="str">
        <f>古代遗迹1!B1890</f>
        <v>小雷音寺boss_87</v>
      </c>
      <c r="M88" t="str">
        <f t="shared" si="9"/>
        <v>发电厂2-1</v>
      </c>
      <c r="N88" s="32" t="s">
        <v>4328</v>
      </c>
      <c r="O88" s="22">
        <f>INT(精灵试炼!I810/1.3)</f>
        <v>11220276</v>
      </c>
      <c r="P88" s="32" t="str">
        <f>精灵试炼!B810</f>
        <v>天庭试炼boss_87</v>
      </c>
      <c r="Q88" t="str">
        <f t="shared" si="10"/>
        <v>水静市外滩2-10</v>
      </c>
      <c r="R88" s="32" t="s">
        <v>4928</v>
      </c>
    </row>
    <row r="89" spans="1:18" x14ac:dyDescent="0.15">
      <c r="A89" s="23">
        <f>主线!AG88</f>
        <v>158155</v>
      </c>
      <c r="B89" s="37" t="s">
        <v>337</v>
      </c>
      <c r="C89" s="35" t="e">
        <f t="shared" si="11"/>
        <v>#N/A</v>
      </c>
      <c r="D89" s="35" t="e">
        <f t="shared" si="6"/>
        <v>#N/A</v>
      </c>
      <c r="E89" s="35" t="str">
        <f t="shared" si="7"/>
        <v>天庭试炼boss_9</v>
      </c>
      <c r="G89" s="22">
        <f>INT(龙王宝藏!H1279/1.3/2)</f>
        <v>2142615</v>
      </c>
      <c r="H89" s="32" t="str">
        <f>龙王宝藏!B1279</f>
        <v>龙王宝藏boss_88</v>
      </c>
      <c r="I89" t="str">
        <f t="shared" si="8"/>
        <v>发电厂7-8</v>
      </c>
      <c r="J89" t="s">
        <v>5169</v>
      </c>
      <c r="K89" s="22">
        <f>INT(古代遗迹1!G1891/1.3)</f>
        <v>1776721</v>
      </c>
      <c r="L89" s="32" t="str">
        <f>古代遗迹1!B1891</f>
        <v>小雷音寺boss_88</v>
      </c>
      <c r="M89" t="str">
        <f t="shared" si="9"/>
        <v>发电厂2-5</v>
      </c>
      <c r="N89" s="32" t="s">
        <v>4329</v>
      </c>
      <c r="O89" s="22">
        <f>INT(精灵试炼!I811/1.3)</f>
        <v>11539061</v>
      </c>
      <c r="P89" s="32" t="str">
        <f>精灵试炼!B811</f>
        <v>天庭试炼boss_88</v>
      </c>
      <c r="Q89" t="str">
        <f t="shared" si="10"/>
        <v>水静市外滩4-5</v>
      </c>
      <c r="R89" s="32" t="s">
        <v>4929</v>
      </c>
    </row>
    <row r="90" spans="1:18" x14ac:dyDescent="0.15">
      <c r="A90" s="23">
        <f>主线!AG89</f>
        <v>161164</v>
      </c>
      <c r="B90" s="37" t="s">
        <v>338</v>
      </c>
      <c r="C90" s="35" t="e">
        <f t="shared" si="11"/>
        <v>#N/A</v>
      </c>
      <c r="D90" s="35" t="e">
        <f t="shared" si="6"/>
        <v>#N/A</v>
      </c>
      <c r="E90" s="35" t="e">
        <f t="shared" si="7"/>
        <v>#N/A</v>
      </c>
      <c r="G90" s="22">
        <f>INT(龙王宝藏!H1280/1.3/2)</f>
        <v>2166269</v>
      </c>
      <c r="H90" s="32" t="str">
        <f>龙王宝藏!B1280</f>
        <v>龙王宝藏boss_89</v>
      </c>
      <c r="I90" t="str">
        <f t="shared" si="8"/>
        <v>发电厂7-10</v>
      </c>
      <c r="J90" t="s">
        <v>5170</v>
      </c>
      <c r="K90" s="22">
        <f>INT(古代遗迹1!G1892/1.3)</f>
        <v>1806403</v>
      </c>
      <c r="L90" s="32" t="str">
        <f>古代遗迹1!B1892</f>
        <v>小雷音寺boss_89</v>
      </c>
      <c r="M90" t="str">
        <f t="shared" si="9"/>
        <v>发电厂2-10</v>
      </c>
      <c r="N90" s="32" t="s">
        <v>4330</v>
      </c>
      <c r="O90" s="22">
        <f>INT(精灵试炼!I812/1.3)</f>
        <v>11857847</v>
      </c>
      <c r="P90" s="32" t="str">
        <f>精灵试炼!B812</f>
        <v>天庭试炼boss_89</v>
      </c>
      <c r="Q90" t="str">
        <f t="shared" si="10"/>
        <v>水静市外滩5-10</v>
      </c>
      <c r="R90" s="32" t="s">
        <v>4930</v>
      </c>
    </row>
    <row r="91" spans="1:18" s="49" customFormat="1" x14ac:dyDescent="0.15">
      <c r="A91" s="23">
        <f>主线!AG90</f>
        <v>163703</v>
      </c>
      <c r="B91" s="44" t="s">
        <v>339</v>
      </c>
      <c r="C91" s="45" t="str">
        <f t="shared" si="11"/>
        <v>龙王宝藏boss_22</v>
      </c>
      <c r="D91" s="45" t="str">
        <f t="shared" si="6"/>
        <v>小雷音寺boss_15</v>
      </c>
      <c r="E91" s="45" t="str">
        <f t="shared" si="7"/>
        <v>天庭试炼boss_10</v>
      </c>
      <c r="F91" s="46" t="s">
        <v>5492</v>
      </c>
      <c r="G91" s="47">
        <f>INT(龙王宝藏!H1281/1.3/2)</f>
        <v>2189961</v>
      </c>
      <c r="H91" s="48" t="str">
        <f>龙王宝藏!B1281</f>
        <v>龙王宝藏boss_90</v>
      </c>
      <c r="I91" s="49" t="str">
        <f t="shared" si="8"/>
        <v>发电厂8-3</v>
      </c>
      <c r="J91" s="49" t="s">
        <v>5171</v>
      </c>
      <c r="K91" s="47">
        <f>INT(古代遗迹1!G1893/1.3)</f>
        <v>1836086</v>
      </c>
      <c r="L91" s="48" t="str">
        <f>古代遗迹1!B1893</f>
        <v>小雷音寺boss_90</v>
      </c>
      <c r="M91" s="49" t="str">
        <f t="shared" si="9"/>
        <v>发电厂3-3</v>
      </c>
      <c r="N91" s="48" t="s">
        <v>4331</v>
      </c>
      <c r="O91" s="47">
        <f>INT(精灵试炼!I813/1.3)</f>
        <v>12176633</v>
      </c>
      <c r="P91" s="48" t="str">
        <f>精灵试炼!B813</f>
        <v>天庭试炼boss_90</v>
      </c>
      <c r="Q91" s="49" t="str">
        <f t="shared" si="10"/>
        <v>水静市外滩7-4</v>
      </c>
      <c r="R91" s="48" t="s">
        <v>4931</v>
      </c>
    </row>
    <row r="92" spans="1:18" x14ac:dyDescent="0.15">
      <c r="A92" s="23">
        <f>主线!AG91</f>
        <v>184734</v>
      </c>
      <c r="B92" s="37" t="s">
        <v>343</v>
      </c>
      <c r="C92" s="35" t="e">
        <f t="shared" si="11"/>
        <v>#N/A</v>
      </c>
      <c r="D92" s="35" t="e">
        <f t="shared" si="6"/>
        <v>#N/A</v>
      </c>
      <c r="E92" s="35" t="e">
        <f t="shared" si="7"/>
        <v>#N/A</v>
      </c>
      <c r="G92" s="22">
        <f>INT(龙王宝藏!H1282/1.3/2)</f>
        <v>2217961</v>
      </c>
      <c r="H92" s="32" t="str">
        <f>龙王宝藏!B1282</f>
        <v>龙王宝藏boss_91</v>
      </c>
      <c r="I92" t="str">
        <f t="shared" si="8"/>
        <v>发电厂8-8</v>
      </c>
      <c r="J92" t="s">
        <v>5172</v>
      </c>
      <c r="K92" s="22">
        <f>INT(古代遗迹1!G1894/1.3)</f>
        <v>1865769</v>
      </c>
      <c r="L92" s="32" t="str">
        <f>古代遗迹1!B1894</f>
        <v>小雷音寺boss_91</v>
      </c>
      <c r="M92" t="str">
        <f t="shared" si="9"/>
        <v>发电厂3-8</v>
      </c>
      <c r="N92" s="32" t="s">
        <v>4332</v>
      </c>
      <c r="O92" s="22">
        <f>INT(精灵试炼!I814/1.3)</f>
        <v>12874067</v>
      </c>
      <c r="P92" s="32" t="str">
        <f>精灵试炼!B814</f>
        <v>天庭试炼boss_91</v>
      </c>
      <c r="Q92" t="str">
        <f t="shared" si="10"/>
        <v>水静市外滩10-5</v>
      </c>
      <c r="R92" s="32" t="s">
        <v>4932</v>
      </c>
    </row>
    <row r="93" spans="1:18" x14ac:dyDescent="0.15">
      <c r="A93" s="23">
        <f>主线!AG92</f>
        <v>186295</v>
      </c>
      <c r="B93" s="37" t="s">
        <v>344</v>
      </c>
      <c r="C93" s="35" t="e">
        <f t="shared" si="11"/>
        <v>#N/A</v>
      </c>
      <c r="D93" s="35" t="e">
        <f t="shared" si="6"/>
        <v>#N/A</v>
      </c>
      <c r="E93" s="35" t="e">
        <f t="shared" si="7"/>
        <v>#N/A</v>
      </c>
      <c r="G93" s="22">
        <f>INT(龙王宝藏!H1283/1.3/2)</f>
        <v>2247538</v>
      </c>
      <c r="H93" s="32" t="str">
        <f>龙王宝藏!B1283</f>
        <v>龙王宝藏boss_92</v>
      </c>
      <c r="I93" t="str">
        <f t="shared" si="8"/>
        <v>发电厂8-10</v>
      </c>
      <c r="J93" t="s">
        <v>5173</v>
      </c>
      <c r="K93" s="22">
        <f>INT(古代遗迹1!G1895/1.3)</f>
        <v>1895452</v>
      </c>
      <c r="L93" s="32" t="str">
        <f>古代遗迹1!B1895</f>
        <v>小雷音寺boss_92</v>
      </c>
      <c r="M93" t="str">
        <f t="shared" si="9"/>
        <v>发电厂4-1</v>
      </c>
      <c r="N93" s="32" t="s">
        <v>4333</v>
      </c>
      <c r="O93" s="22">
        <f>INT(精灵试炼!I815/1.3)</f>
        <v>13202513</v>
      </c>
      <c r="P93" s="32" t="str">
        <f>精灵试炼!B815</f>
        <v>天庭试炼boss_92</v>
      </c>
      <c r="Q93" t="str">
        <f t="shared" si="10"/>
        <v>水静市外滩11-10</v>
      </c>
      <c r="R93" s="32" t="s">
        <v>4933</v>
      </c>
    </row>
    <row r="94" spans="1:18" x14ac:dyDescent="0.15">
      <c r="A94" s="23">
        <f>主线!AG93</f>
        <v>188388</v>
      </c>
      <c r="B94" s="37" t="s">
        <v>345</v>
      </c>
      <c r="C94" s="35" t="e">
        <f t="shared" si="11"/>
        <v>#N/A</v>
      </c>
      <c r="D94" s="35" t="e">
        <f t="shared" si="6"/>
        <v>#N/A</v>
      </c>
      <c r="E94" s="35" t="e">
        <f t="shared" si="7"/>
        <v>#N/A</v>
      </c>
      <c r="G94" s="22">
        <f>INT(龙王宝藏!H1284/1.3/2)</f>
        <v>2280038</v>
      </c>
      <c r="H94" s="32" t="str">
        <f>龙王宝藏!B1284</f>
        <v>龙王宝藏boss_93</v>
      </c>
      <c r="I94" t="str">
        <f t="shared" si="8"/>
        <v>烟囱山1-5</v>
      </c>
      <c r="J94" t="s">
        <v>5174</v>
      </c>
      <c r="K94" s="22">
        <f>INT(古代遗迹1!G1896/1.3)</f>
        <v>1925134</v>
      </c>
      <c r="L94" s="32" t="str">
        <f>古代遗迹1!B1896</f>
        <v>小雷音寺boss_93</v>
      </c>
      <c r="M94" t="str">
        <f t="shared" si="9"/>
        <v>发电厂4-7</v>
      </c>
      <c r="N94" s="32" t="s">
        <v>4334</v>
      </c>
      <c r="O94" s="22">
        <f>INT(精灵试炼!I816/1.3)</f>
        <v>13530960</v>
      </c>
      <c r="P94" s="32" t="str">
        <f>精灵试炼!B816</f>
        <v>天庭试炼boss_93</v>
      </c>
      <c r="Q94" t="str">
        <f t="shared" si="10"/>
        <v>水静市外滩13-2</v>
      </c>
      <c r="R94" s="32" t="s">
        <v>4934</v>
      </c>
    </row>
    <row r="95" spans="1:18" x14ac:dyDescent="0.15">
      <c r="A95" s="23">
        <f>主线!AG94</f>
        <v>189971</v>
      </c>
      <c r="B95" s="37" t="s">
        <v>346</v>
      </c>
      <c r="C95" s="35" t="e">
        <f t="shared" si="11"/>
        <v>#N/A</v>
      </c>
      <c r="D95" s="35" t="e">
        <f t="shared" si="6"/>
        <v>#N/A</v>
      </c>
      <c r="E95" s="35" t="e">
        <f t="shared" si="7"/>
        <v>#N/A</v>
      </c>
      <c r="G95" s="22">
        <f>INT(龙王宝藏!H1285/1.3/2)</f>
        <v>2312576</v>
      </c>
      <c r="H95" s="32" t="str">
        <f>龙王宝藏!B1285</f>
        <v>龙王宝藏boss_94</v>
      </c>
      <c r="I95" t="str">
        <f t="shared" si="8"/>
        <v>烟囱山1-10</v>
      </c>
      <c r="J95" t="s">
        <v>5175</v>
      </c>
      <c r="K95" s="22">
        <f>INT(古代遗迹1!G1897/1.3)</f>
        <v>1959057</v>
      </c>
      <c r="L95" s="32" t="str">
        <f>古代遗迹1!B1897</f>
        <v>小雷音寺boss_94</v>
      </c>
      <c r="M95" t="str">
        <f t="shared" si="9"/>
        <v>发电厂4-10</v>
      </c>
      <c r="N95" s="32" t="s">
        <v>4335</v>
      </c>
      <c r="O95" s="22">
        <f>INT(精灵试炼!I817/1.3)</f>
        <v>13859405</v>
      </c>
      <c r="P95" s="32" t="str">
        <f>精灵试炼!B817</f>
        <v>天庭试炼boss_94</v>
      </c>
      <c r="Q95" t="str">
        <f t="shared" si="10"/>
        <v>水静市外滩14-8</v>
      </c>
      <c r="R95" s="32" t="s">
        <v>4935</v>
      </c>
    </row>
    <row r="96" spans="1:18" x14ac:dyDescent="0.15">
      <c r="A96" s="23">
        <f>主线!AG95</f>
        <v>191561</v>
      </c>
      <c r="B96" s="37" t="s">
        <v>347</v>
      </c>
      <c r="C96" s="35" t="e">
        <f t="shared" si="11"/>
        <v>#N/A</v>
      </c>
      <c r="D96" s="35" t="e">
        <f t="shared" si="6"/>
        <v>#N/A</v>
      </c>
      <c r="E96" s="35" t="e">
        <f t="shared" si="7"/>
        <v>#N/A</v>
      </c>
      <c r="G96" s="22">
        <f>INT(龙王宝藏!H1286/1.3/2)</f>
        <v>2345115</v>
      </c>
      <c r="H96" s="32" t="str">
        <f>龙王宝藏!B1286</f>
        <v>龙王宝藏boss_95</v>
      </c>
      <c r="I96" t="str">
        <f t="shared" si="8"/>
        <v>烟囱山2-2</v>
      </c>
      <c r="J96" t="s">
        <v>5176</v>
      </c>
      <c r="K96" s="22">
        <f>INT(古代遗迹1!G1898/1.3)</f>
        <v>1992980</v>
      </c>
      <c r="L96" s="32" t="str">
        <f>古代遗迹1!B1898</f>
        <v>小雷音寺boss_95</v>
      </c>
      <c r="M96" t="str">
        <f t="shared" si="9"/>
        <v>发电厂5-6</v>
      </c>
      <c r="N96" s="32" t="s">
        <v>4336</v>
      </c>
      <c r="O96" s="22">
        <f>INT(精灵试炼!I818/1.3)</f>
        <v>14187851</v>
      </c>
      <c r="P96" s="32" t="str">
        <f>精灵试炼!B818</f>
        <v>天庭试炼boss_95</v>
      </c>
      <c r="Q96" t="str">
        <f t="shared" si="10"/>
        <v>水静市外滩15-10</v>
      </c>
      <c r="R96" s="32" t="s">
        <v>4936</v>
      </c>
    </row>
    <row r="97" spans="1:18" x14ac:dyDescent="0.15">
      <c r="A97" s="23">
        <f>主线!AG96</f>
        <v>193701</v>
      </c>
      <c r="B97" s="37" t="s">
        <v>348</v>
      </c>
      <c r="C97" s="35" t="e">
        <f t="shared" si="11"/>
        <v>#N/A</v>
      </c>
      <c r="D97" s="35" t="str">
        <f t="shared" si="6"/>
        <v>小雷音寺boss_17</v>
      </c>
      <c r="E97" s="35" t="e">
        <f t="shared" si="7"/>
        <v>#N/A</v>
      </c>
      <c r="G97" s="22">
        <f>INT(龙王宝藏!H1287/1.3/2)</f>
        <v>2395384</v>
      </c>
      <c r="H97" s="32" t="str">
        <f>龙王宝藏!B1287</f>
        <v>龙王宝藏boss_96</v>
      </c>
      <c r="I97" t="str">
        <f t="shared" si="8"/>
        <v>烟囱山2-10</v>
      </c>
      <c r="J97" t="s">
        <v>5177</v>
      </c>
      <c r="K97" s="22">
        <f>INT(古代遗迹1!G1899/1.3)</f>
        <v>2026903</v>
      </c>
      <c r="L97" s="32" t="str">
        <f>古代遗迹1!B1899</f>
        <v>小雷音寺boss_96</v>
      </c>
      <c r="M97" t="str">
        <f t="shared" si="9"/>
        <v>发电厂5-10</v>
      </c>
      <c r="N97" s="32" t="s">
        <v>4337</v>
      </c>
      <c r="O97" s="22">
        <f>INT(精灵试炼!I819/1.3)</f>
        <v>14516296</v>
      </c>
      <c r="P97" s="32" t="str">
        <f>精灵试炼!B819</f>
        <v>天庭试炼boss_96</v>
      </c>
      <c r="Q97" t="str">
        <f t="shared" si="10"/>
        <v>水舰队基地1-10</v>
      </c>
      <c r="R97" s="32" t="s">
        <v>4937</v>
      </c>
    </row>
    <row r="98" spans="1:18" x14ac:dyDescent="0.15">
      <c r="A98" s="23">
        <f>主线!AG97</f>
        <v>195312</v>
      </c>
      <c r="B98" s="37" t="s">
        <v>349</v>
      </c>
      <c r="C98" s="35" t="e">
        <f t="shared" si="11"/>
        <v>#N/A</v>
      </c>
      <c r="D98" s="35" t="e">
        <f t="shared" si="6"/>
        <v>#N/A</v>
      </c>
      <c r="E98" s="35" t="e">
        <f t="shared" si="7"/>
        <v>#N/A</v>
      </c>
      <c r="G98" s="22">
        <f>INT(龙王宝藏!H1288/1.3/2)</f>
        <v>2423192</v>
      </c>
      <c r="H98" s="32" t="str">
        <f>龙王宝藏!B1288</f>
        <v>龙王宝藏boss_97</v>
      </c>
      <c r="I98" t="str">
        <f t="shared" si="8"/>
        <v>烟囱山3-2</v>
      </c>
      <c r="J98" t="s">
        <v>5178</v>
      </c>
      <c r="K98" s="22">
        <f>INT(古代遗迹1!G1900/1.3)</f>
        <v>2060826</v>
      </c>
      <c r="L98" s="32" t="str">
        <f>古代遗迹1!B1900</f>
        <v>小雷音寺boss_97</v>
      </c>
      <c r="M98" t="str">
        <f t="shared" si="9"/>
        <v>发电厂6-6</v>
      </c>
      <c r="N98" s="32" t="s">
        <v>4338</v>
      </c>
      <c r="O98" s="22">
        <f>INT(精灵试炼!I820/1.3)</f>
        <v>14844743</v>
      </c>
      <c r="P98" s="32" t="str">
        <f>精灵试炼!B820</f>
        <v>天庭试炼boss_97</v>
      </c>
      <c r="Q98" t="str">
        <f t="shared" si="10"/>
        <v>水舰队基地3-1</v>
      </c>
      <c r="R98" s="32" t="s">
        <v>4938</v>
      </c>
    </row>
    <row r="99" spans="1:18" x14ac:dyDescent="0.15">
      <c r="A99" s="23">
        <f>主线!AG98</f>
        <v>196931</v>
      </c>
      <c r="B99" s="37" t="s">
        <v>350</v>
      </c>
      <c r="C99" s="35" t="e">
        <f t="shared" si="11"/>
        <v>#N/A</v>
      </c>
      <c r="D99" s="35" t="e">
        <f t="shared" si="6"/>
        <v>#N/A</v>
      </c>
      <c r="E99" s="35" t="e">
        <f t="shared" si="7"/>
        <v>#N/A</v>
      </c>
      <c r="G99" s="22">
        <f>INT(龙王宝藏!H1289/1.3/2)</f>
        <v>2470500</v>
      </c>
      <c r="H99" s="32" t="str">
        <f>龙王宝藏!B1289</f>
        <v>龙王宝藏boss_98</v>
      </c>
      <c r="I99" t="str">
        <f t="shared" si="8"/>
        <v>烟囱山3-10</v>
      </c>
      <c r="J99" t="s">
        <v>5179</v>
      </c>
      <c r="K99" s="22">
        <f>INT(古代遗迹1!G1901/1.3)</f>
        <v>2094750</v>
      </c>
      <c r="L99" s="32" t="str">
        <f>古代遗迹1!B1901</f>
        <v>小雷音寺boss_98</v>
      </c>
      <c r="M99" t="str">
        <f t="shared" si="9"/>
        <v>发电厂6-10</v>
      </c>
      <c r="N99" s="32" t="s">
        <v>4339</v>
      </c>
      <c r="O99" s="22">
        <f>INT(精灵试炼!I821/1.3)</f>
        <v>15270575</v>
      </c>
      <c r="P99" s="32" t="str">
        <f>精灵试炼!B821</f>
        <v>天庭试炼boss_98</v>
      </c>
      <c r="Q99" t="str">
        <f t="shared" si="10"/>
        <v>水舰队基地4-8</v>
      </c>
      <c r="R99" s="32" t="s">
        <v>4939</v>
      </c>
    </row>
    <row r="100" spans="1:18" x14ac:dyDescent="0.15">
      <c r="A100" s="23">
        <f>主线!AG99</f>
        <v>199117</v>
      </c>
      <c r="B100" s="37" t="s">
        <v>351</v>
      </c>
      <c r="C100" s="35" t="e">
        <f t="shared" si="11"/>
        <v>#N/A</v>
      </c>
      <c r="D100" s="35" t="e">
        <f t="shared" si="6"/>
        <v>#N/A</v>
      </c>
      <c r="E100" s="35" t="e">
        <f t="shared" si="7"/>
        <v>#N/A</v>
      </c>
      <c r="G100" s="22">
        <f>INT(龙王宝藏!H1290/1.3/2)</f>
        <v>2517769</v>
      </c>
      <c r="H100" s="32" t="str">
        <f>龙王宝藏!B1290</f>
        <v>龙王宝藏boss_99</v>
      </c>
      <c r="I100" t="str">
        <f t="shared" si="8"/>
        <v>烟囱山4-4</v>
      </c>
      <c r="J100" t="s">
        <v>5180</v>
      </c>
      <c r="K100" s="22">
        <f>INT(古代遗迹1!G1902/1.3)</f>
        <v>2128673</v>
      </c>
      <c r="L100" s="32" t="str">
        <f>古代遗迹1!B1902</f>
        <v>小雷音寺boss_99</v>
      </c>
      <c r="M100" t="str">
        <f t="shared" si="9"/>
        <v>发电厂7-5</v>
      </c>
      <c r="N100" s="32" t="s">
        <v>4340</v>
      </c>
      <c r="O100" s="22">
        <f>INT(精灵试炼!I822/1.3)</f>
        <v>15696408</v>
      </c>
      <c r="P100" s="32" t="str">
        <f>精灵试炼!B822</f>
        <v>天庭试炼boss_99</v>
      </c>
      <c r="Q100" t="str">
        <f t="shared" si="10"/>
        <v>水舰队基地5-10</v>
      </c>
      <c r="R100" s="32" t="s">
        <v>4940</v>
      </c>
    </row>
    <row r="101" spans="1:18" x14ac:dyDescent="0.15">
      <c r="A101" s="23">
        <f>主线!AG100</f>
        <v>200757</v>
      </c>
      <c r="B101" s="37" t="s">
        <v>352</v>
      </c>
      <c r="C101" s="35" t="e">
        <f t="shared" si="11"/>
        <v>#N/A</v>
      </c>
      <c r="D101" s="35" t="str">
        <f t="shared" si="6"/>
        <v>小雷音寺boss_18</v>
      </c>
      <c r="E101" s="35" t="e">
        <f t="shared" si="7"/>
        <v>#N/A</v>
      </c>
      <c r="G101" s="22">
        <f>INT(龙王宝藏!H1291/1.3/2)</f>
        <v>2565038</v>
      </c>
      <c r="H101" s="32" t="str">
        <f>龙王宝藏!B1291</f>
        <v>龙王宝藏boss_100</v>
      </c>
      <c r="I101" t="str">
        <f t="shared" si="8"/>
        <v>烟囱山4-10</v>
      </c>
      <c r="J101" t="s">
        <v>5181</v>
      </c>
      <c r="K101" s="22">
        <f>INT(古代遗迹1!G1903/1.3)</f>
        <v>2162596</v>
      </c>
      <c r="L101" s="32" t="str">
        <f>古代遗迹1!B1903</f>
        <v>小雷音寺boss_100</v>
      </c>
      <c r="M101" t="str">
        <f t="shared" si="9"/>
        <v>发电厂7-10</v>
      </c>
      <c r="N101" s="32" t="s">
        <v>4341</v>
      </c>
      <c r="O101" s="22">
        <f>INT(精灵试炼!I823/1.3)</f>
        <v>16122240</v>
      </c>
      <c r="P101" s="32" t="str">
        <f>精灵试炼!B823</f>
        <v>天庭试炼boss_100</v>
      </c>
      <c r="Q101" t="str">
        <f t="shared" si="10"/>
        <v>水舰队基地7-6</v>
      </c>
      <c r="R101" s="32" t="s">
        <v>4941</v>
      </c>
    </row>
    <row r="102" spans="1:18" x14ac:dyDescent="0.15">
      <c r="A102" s="23">
        <f>主线!AG101</f>
        <v>208704</v>
      </c>
      <c r="B102" s="37" t="s">
        <v>353</v>
      </c>
      <c r="C102" s="35" t="e">
        <f t="shared" si="11"/>
        <v>#N/A</v>
      </c>
      <c r="D102" s="35" t="e">
        <f t="shared" si="6"/>
        <v>#N/A</v>
      </c>
      <c r="E102" s="35" t="e">
        <f t="shared" si="7"/>
        <v>#N/A</v>
      </c>
      <c r="G102" s="22">
        <f>INT(龙王宝藏!H1292/1.3/2)</f>
        <v>2612346</v>
      </c>
      <c r="H102" s="32" t="str">
        <f>龙王宝藏!B1292</f>
        <v>龙王宝藏boss_101</v>
      </c>
      <c r="I102" t="str">
        <f t="shared" si="8"/>
        <v>烟囱山5-5</v>
      </c>
      <c r="J102" t="s">
        <v>5182</v>
      </c>
      <c r="K102" s="22">
        <f>INT(古代遗迹1!G1904/1.3)</f>
        <v>2196519</v>
      </c>
      <c r="L102" s="32" t="str">
        <f>古代遗迹1!B1904</f>
        <v>小雷音寺boss_101</v>
      </c>
      <c r="M102" t="str">
        <f t="shared" si="9"/>
        <v>发电厂8-4</v>
      </c>
      <c r="N102" s="32" t="s">
        <v>4342</v>
      </c>
      <c r="O102" s="22">
        <f>INT(精灵试炼!I824/1.3)</f>
        <v>17034781</v>
      </c>
      <c r="P102" s="32" t="str">
        <f>精灵试炼!B824</f>
        <v>天庭试炼boss_101</v>
      </c>
      <c r="Q102" t="str">
        <f t="shared" si="10"/>
        <v>水舰队基地10-6</v>
      </c>
      <c r="R102" s="32" t="s">
        <v>4942</v>
      </c>
    </row>
    <row r="103" spans="1:18" x14ac:dyDescent="0.15">
      <c r="A103" s="23">
        <f>主线!AG102</f>
        <v>210721</v>
      </c>
      <c r="B103" s="37" t="s">
        <v>354</v>
      </c>
      <c r="C103" s="35" t="e">
        <f t="shared" si="11"/>
        <v>#N/A</v>
      </c>
      <c r="D103" s="35" t="e">
        <f t="shared" si="6"/>
        <v>#N/A</v>
      </c>
      <c r="E103" s="35" t="str">
        <f t="shared" si="7"/>
        <v>天庭试炼boss_11</v>
      </c>
      <c r="G103" s="22">
        <f>INT(龙王宝藏!H1293/1.3/2)</f>
        <v>2671423</v>
      </c>
      <c r="H103" s="32" t="str">
        <f>龙王宝藏!B1293</f>
        <v>龙王宝藏boss_102</v>
      </c>
      <c r="I103" t="str">
        <f t="shared" si="8"/>
        <v>烟囱山6-1</v>
      </c>
      <c r="J103" t="s">
        <v>5183</v>
      </c>
      <c r="K103" s="22">
        <f>INT(古代遗迹1!G1905/1.3)</f>
        <v>2230442</v>
      </c>
      <c r="L103" s="32" t="str">
        <f>古代遗迹1!B1905</f>
        <v>小雷音寺boss_102</v>
      </c>
      <c r="M103" t="str">
        <f t="shared" si="9"/>
        <v>发电厂8-10</v>
      </c>
      <c r="N103" s="32" t="s">
        <v>4343</v>
      </c>
      <c r="O103" s="22">
        <f>INT(精灵试炼!I825/1.3)</f>
        <v>17473139</v>
      </c>
      <c r="P103" s="32" t="str">
        <f>精灵试炼!B825</f>
        <v>天庭试炼boss_102</v>
      </c>
      <c r="Q103" t="str">
        <f t="shared" si="10"/>
        <v>水舰队基地11-10</v>
      </c>
      <c r="R103" s="32" t="s">
        <v>4943</v>
      </c>
    </row>
    <row r="104" spans="1:18" x14ac:dyDescent="0.15">
      <c r="A104" s="23">
        <f>主线!AG103</f>
        <v>213335</v>
      </c>
      <c r="B104" s="37" t="s">
        <v>355</v>
      </c>
      <c r="C104" s="35" t="str">
        <f t="shared" si="11"/>
        <v>龙王宝藏boss_23</v>
      </c>
      <c r="D104" s="35" t="e">
        <f t="shared" si="6"/>
        <v>#N/A</v>
      </c>
      <c r="E104" s="35" t="e">
        <f t="shared" si="7"/>
        <v>#N/A</v>
      </c>
      <c r="G104" s="22">
        <f>INT(龙王宝藏!H1294/1.3/2)</f>
        <v>2716769</v>
      </c>
      <c r="H104" s="32" t="str">
        <f>龙王宝藏!B1294</f>
        <v>龙王宝藏boss_103</v>
      </c>
      <c r="I104" t="str">
        <f t="shared" si="8"/>
        <v>烟囱山6-8</v>
      </c>
      <c r="J104" t="s">
        <v>5184</v>
      </c>
      <c r="K104" s="22">
        <f>INT(古代遗迹1!G1906/1.3)</f>
        <v>2264365</v>
      </c>
      <c r="L104" s="32" t="str">
        <f>古代遗迹1!B1906</f>
        <v>小雷音寺boss_103</v>
      </c>
      <c r="M104" t="str">
        <f t="shared" si="9"/>
        <v>烟囱山1-2</v>
      </c>
      <c r="N104" s="32" t="s">
        <v>4344</v>
      </c>
      <c r="O104" s="22">
        <f>INT(精灵试炼!I826/1.3)</f>
        <v>17911496</v>
      </c>
      <c r="P104" s="32" t="str">
        <f>精灵试炼!B826</f>
        <v>天庭试炼boss_103</v>
      </c>
      <c r="Q104" t="str">
        <f t="shared" si="10"/>
        <v>水舰队基地13-4</v>
      </c>
      <c r="R104" s="32" t="s">
        <v>4944</v>
      </c>
    </row>
    <row r="105" spans="1:18" x14ac:dyDescent="0.15">
      <c r="A105" s="23">
        <f>主线!AG104</f>
        <v>215380</v>
      </c>
      <c r="B105" s="37" t="s">
        <v>356</v>
      </c>
      <c r="C105" s="35" t="e">
        <f t="shared" si="11"/>
        <v>#N/A</v>
      </c>
      <c r="D105" s="35" t="e">
        <f t="shared" si="6"/>
        <v>#N/A</v>
      </c>
      <c r="E105" s="35" t="e">
        <f t="shared" si="7"/>
        <v>#N/A</v>
      </c>
      <c r="G105" s="22">
        <f>INT(龙王宝藏!H1295/1.3/2)</f>
        <v>2764000</v>
      </c>
      <c r="H105" s="32" t="str">
        <f>龙王宝藏!B1295</f>
        <v>龙王宝藏boss_104</v>
      </c>
      <c r="I105" t="str">
        <f t="shared" si="8"/>
        <v>烟囱山7-2</v>
      </c>
      <c r="J105" t="s">
        <v>5185</v>
      </c>
      <c r="K105" s="22">
        <f>INT(古代遗迹1!G1907/1.3)</f>
        <v>2298288</v>
      </c>
      <c r="L105" s="32" t="str">
        <f>古代遗迹1!B1907</f>
        <v>小雷音寺boss_104</v>
      </c>
      <c r="M105" t="str">
        <f t="shared" si="9"/>
        <v>烟囱山1-8</v>
      </c>
      <c r="N105" s="32" t="s">
        <v>4345</v>
      </c>
      <c r="O105" s="22">
        <f>INT(精灵试炼!I827/1.3)</f>
        <v>18349853</v>
      </c>
      <c r="P105" s="32" t="str">
        <f>精灵试炼!B827</f>
        <v>天庭试炼boss_104</v>
      </c>
      <c r="Q105" t="str">
        <f t="shared" si="10"/>
        <v>水舰队基地14-10</v>
      </c>
      <c r="R105" s="32" t="s">
        <v>4945</v>
      </c>
    </row>
    <row r="106" spans="1:18" x14ac:dyDescent="0.15">
      <c r="A106" s="23">
        <f>主线!AG105</f>
        <v>217434</v>
      </c>
      <c r="B106" s="37" t="s">
        <v>357</v>
      </c>
      <c r="C106" s="35" t="e">
        <f t="shared" si="11"/>
        <v>#N/A</v>
      </c>
      <c r="D106" s="35" t="e">
        <f t="shared" si="6"/>
        <v>#N/A</v>
      </c>
      <c r="E106" s="35" t="e">
        <f t="shared" si="7"/>
        <v>#N/A</v>
      </c>
      <c r="G106" s="22">
        <f>INT(龙王宝藏!H1296/1.3/2)</f>
        <v>2811230</v>
      </c>
      <c r="H106" s="32" t="str">
        <f>龙王宝藏!B1296</f>
        <v>龙王宝藏boss_105</v>
      </c>
      <c r="I106" t="str">
        <f t="shared" si="8"/>
        <v>烟囱山7-9</v>
      </c>
      <c r="J106" t="s">
        <v>5186</v>
      </c>
      <c r="K106" s="22">
        <f>INT(古代遗迹1!G1908/1.3)</f>
        <v>2332211</v>
      </c>
      <c r="L106" s="32" t="str">
        <f>古代遗迹1!B1908</f>
        <v>小雷音寺boss_105</v>
      </c>
      <c r="M106" t="str">
        <f t="shared" si="9"/>
        <v>烟囱山2-1</v>
      </c>
      <c r="N106" s="32" t="s">
        <v>4346</v>
      </c>
      <c r="O106" s="22">
        <f>INT(精灵试炼!I828/1.3)</f>
        <v>18788210</v>
      </c>
      <c r="P106" s="32" t="str">
        <f>精灵试炼!B828</f>
        <v>天庭试炼boss_105</v>
      </c>
      <c r="Q106" t="str">
        <f t="shared" si="10"/>
        <v>水舰队基地16-1</v>
      </c>
      <c r="R106" s="32" t="s">
        <v>4946</v>
      </c>
    </row>
    <row r="107" spans="1:18" x14ac:dyDescent="0.15">
      <c r="A107" s="23">
        <f>主线!AG106</f>
        <v>220109</v>
      </c>
      <c r="B107" s="37" t="s">
        <v>358</v>
      </c>
      <c r="C107" s="35" t="e">
        <f t="shared" si="11"/>
        <v>#N/A</v>
      </c>
      <c r="D107" s="35" t="str">
        <f t="shared" si="6"/>
        <v>小雷音寺boss_19</v>
      </c>
      <c r="E107" s="35" t="e">
        <f t="shared" si="7"/>
        <v>#N/A</v>
      </c>
      <c r="G107" s="22">
        <f>INT(龙王宝藏!H1297/1.3/2)</f>
        <v>2858500</v>
      </c>
      <c r="H107" s="32" t="str">
        <f>龙王宝藏!B1297</f>
        <v>龙王宝藏boss_106</v>
      </c>
      <c r="I107" t="str">
        <f t="shared" si="8"/>
        <v>烟囱山8-2</v>
      </c>
      <c r="J107" t="s">
        <v>5187</v>
      </c>
      <c r="K107" s="22">
        <f>INT(古代遗迹1!G1909/1.3)</f>
        <v>2370375</v>
      </c>
      <c r="L107" s="32" t="str">
        <f>古代遗迹1!B1909</f>
        <v>小雷音寺boss_106</v>
      </c>
      <c r="M107" t="str">
        <f t="shared" si="9"/>
        <v>烟囱山2-7</v>
      </c>
      <c r="N107" s="32" t="s">
        <v>4347</v>
      </c>
      <c r="O107" s="22">
        <f>INT(精灵试炼!I829/1.3)</f>
        <v>19226567</v>
      </c>
      <c r="P107" s="32" t="str">
        <f>精灵试炼!B829</f>
        <v>天庭试炼boss_106</v>
      </c>
      <c r="Q107" t="str">
        <f t="shared" si="10"/>
        <v>琉璃市1-5</v>
      </c>
      <c r="R107" s="32" t="s">
        <v>4947</v>
      </c>
    </row>
    <row r="108" spans="1:18" x14ac:dyDescent="0.15">
      <c r="A108" s="23">
        <f>主线!AG107</f>
        <v>222191</v>
      </c>
      <c r="B108" s="37" t="s">
        <v>359</v>
      </c>
      <c r="C108" s="35" t="e">
        <f t="shared" si="11"/>
        <v>#N/A</v>
      </c>
      <c r="D108" s="35" t="e">
        <f t="shared" si="6"/>
        <v>#N/A</v>
      </c>
      <c r="E108" s="35" t="e">
        <f t="shared" si="7"/>
        <v>#N/A</v>
      </c>
      <c r="G108" s="22">
        <f>INT(龙王宝藏!H1298/1.3/2)</f>
        <v>2905730</v>
      </c>
      <c r="H108" s="32" t="str">
        <f>龙王宝藏!B1298</f>
        <v>龙王宝藏boss_107</v>
      </c>
      <c r="I108" t="str">
        <f t="shared" si="8"/>
        <v>烟囱山8-10</v>
      </c>
      <c r="J108" t="s">
        <v>5188</v>
      </c>
      <c r="K108" s="22">
        <f>INT(古代遗迹1!G1910/1.3)</f>
        <v>2408538</v>
      </c>
      <c r="L108" s="32" t="str">
        <f>古代遗迹1!B1910</f>
        <v>小雷音寺boss_107</v>
      </c>
      <c r="M108" t="str">
        <f t="shared" si="9"/>
        <v>烟囱山2-10</v>
      </c>
      <c r="N108" s="32" t="s">
        <v>4348</v>
      </c>
      <c r="O108" s="22">
        <f>INT(精灵试炼!I830/1.3)</f>
        <v>19664925</v>
      </c>
      <c r="P108" s="32" t="str">
        <f>精灵试炼!B830</f>
        <v>天庭试炼boss_107</v>
      </c>
      <c r="Q108" t="str">
        <f t="shared" si="10"/>
        <v>琉璃市2-10</v>
      </c>
      <c r="R108" s="32" t="s">
        <v>4948</v>
      </c>
    </row>
    <row r="109" spans="1:18" x14ac:dyDescent="0.15">
      <c r="A109" s="23">
        <f>主线!AG108</f>
        <v>224283</v>
      </c>
      <c r="B109" s="37" t="s">
        <v>360</v>
      </c>
      <c r="C109" s="35" t="e">
        <f t="shared" si="11"/>
        <v>#N/A</v>
      </c>
      <c r="D109" s="35" t="e">
        <f t="shared" si="6"/>
        <v>#N/A</v>
      </c>
      <c r="E109" s="35" t="e">
        <f t="shared" si="7"/>
        <v>#N/A</v>
      </c>
      <c r="G109" s="22">
        <f>INT(龙王宝藏!H1299/1.3/2)</f>
        <v>2964807</v>
      </c>
      <c r="H109" s="32" t="str">
        <f>龙王宝藏!B1299</f>
        <v>龙王宝藏boss_108</v>
      </c>
      <c r="I109" t="str">
        <f t="shared" si="8"/>
        <v>烟囱山9-5</v>
      </c>
      <c r="J109" t="s">
        <v>5189</v>
      </c>
      <c r="K109" s="22">
        <f>INT(古代遗迹1!G1911/1.3)</f>
        <v>2446702</v>
      </c>
      <c r="L109" s="32" t="str">
        <f>古代遗迹1!B1911</f>
        <v>小雷音寺boss_108</v>
      </c>
      <c r="M109" t="str">
        <f t="shared" si="9"/>
        <v>烟囱山3-6</v>
      </c>
      <c r="N109" s="32" t="s">
        <v>4349</v>
      </c>
      <c r="O109" s="22">
        <f>INT(精灵试炼!I831/1.3)</f>
        <v>20103282</v>
      </c>
      <c r="P109" s="32" t="str">
        <f>精灵试炼!B831</f>
        <v>天庭试炼boss_108</v>
      </c>
      <c r="Q109" t="str">
        <f t="shared" si="10"/>
        <v>琉璃市3-10</v>
      </c>
      <c r="R109" s="32" t="s">
        <v>4949</v>
      </c>
    </row>
    <row r="110" spans="1:18" x14ac:dyDescent="0.15">
      <c r="A110" s="23">
        <f>主线!AG109</f>
        <v>227019</v>
      </c>
      <c r="B110" s="37" t="s">
        <v>361</v>
      </c>
      <c r="C110" s="35" t="e">
        <f t="shared" si="11"/>
        <v>#N/A</v>
      </c>
      <c r="D110" s="35" t="e">
        <f t="shared" si="6"/>
        <v>#N/A</v>
      </c>
      <c r="E110" s="35" t="e">
        <f t="shared" si="7"/>
        <v>#N/A</v>
      </c>
      <c r="G110" s="22">
        <f>INT(龙王宝藏!H1300/1.3/2)</f>
        <v>3009884</v>
      </c>
      <c r="H110" s="32" t="str">
        <f>龙王宝藏!B1300</f>
        <v>龙王宝藏boss_109</v>
      </c>
      <c r="I110" t="str">
        <f t="shared" si="8"/>
        <v>烟囱山9-10</v>
      </c>
      <c r="J110" t="s">
        <v>5190</v>
      </c>
      <c r="K110" s="22">
        <f>INT(古代遗迹1!G1912/1.3)</f>
        <v>2484865</v>
      </c>
      <c r="L110" s="32" t="str">
        <f>古代遗迹1!B1912</f>
        <v>小雷音寺boss_109</v>
      </c>
      <c r="M110" t="str">
        <f t="shared" si="9"/>
        <v>烟囱山3-10</v>
      </c>
      <c r="N110" s="32" t="s">
        <v>4350</v>
      </c>
      <c r="O110" s="22">
        <f>INT(精灵试炼!I832/1.3)</f>
        <v>20541640</v>
      </c>
      <c r="P110" s="32" t="str">
        <f>精灵试炼!B832</f>
        <v>天庭试炼boss_109</v>
      </c>
      <c r="Q110" t="str">
        <f t="shared" si="10"/>
        <v>琉璃市5-4</v>
      </c>
      <c r="R110" s="32" t="s">
        <v>4950</v>
      </c>
    </row>
    <row r="111" spans="1:18" x14ac:dyDescent="0.15">
      <c r="A111" s="23">
        <f>主线!AG110</f>
        <v>229139</v>
      </c>
      <c r="B111" s="37" t="s">
        <v>362</v>
      </c>
      <c r="C111" s="35" t="e">
        <f t="shared" si="11"/>
        <v>#N/A</v>
      </c>
      <c r="D111" s="35" t="str">
        <f t="shared" si="6"/>
        <v>小雷音寺boss_20</v>
      </c>
      <c r="E111" s="35" t="str">
        <f t="shared" si="7"/>
        <v>天庭试炼boss_12</v>
      </c>
      <c r="G111" s="22">
        <f>INT(龙王宝藏!H1301/1.3/2)</f>
        <v>3057076</v>
      </c>
      <c r="H111" s="32" t="str">
        <f>龙王宝藏!B1301</f>
        <v>龙王宝藏boss_110</v>
      </c>
      <c r="I111" t="str">
        <f t="shared" si="8"/>
        <v>烟囱山10-5</v>
      </c>
      <c r="J111" t="s">
        <v>5191</v>
      </c>
      <c r="K111" s="22">
        <f>INT(古代遗迹1!G1913/1.3)</f>
        <v>2523029</v>
      </c>
      <c r="L111" s="32" t="str">
        <f>古代遗迹1!B1913</f>
        <v>小雷音寺boss_110</v>
      </c>
      <c r="M111" t="str">
        <f t="shared" si="9"/>
        <v>烟囱山4-5</v>
      </c>
      <c r="N111" s="32" t="s">
        <v>4351</v>
      </c>
      <c r="O111" s="22">
        <f>INT(精灵试炼!I833/1.3)</f>
        <v>20979996</v>
      </c>
      <c r="P111" s="32" t="str">
        <f>精灵试炼!B833</f>
        <v>天庭试炼boss_110</v>
      </c>
      <c r="Q111" t="str">
        <f t="shared" si="10"/>
        <v>琉璃市6-8</v>
      </c>
      <c r="R111" s="32" t="s">
        <v>4951</v>
      </c>
    </row>
    <row r="112" spans="1:18" x14ac:dyDescent="0.15">
      <c r="A112" s="23">
        <f>主线!AG111</f>
        <v>238715</v>
      </c>
      <c r="B112" s="37" t="s">
        <v>363</v>
      </c>
      <c r="C112" s="35" t="e">
        <f t="shared" si="11"/>
        <v>#N/A</v>
      </c>
      <c r="D112" s="35" t="e">
        <f>VLOOKUP(B112,M:N,2,0)</f>
        <v>#N/A</v>
      </c>
      <c r="E112" s="35" t="e">
        <f t="shared" si="7"/>
        <v>#N/A</v>
      </c>
      <c r="G112" s="22">
        <f>INT(龙王宝藏!H1302/1.3/2)</f>
        <v>3104307</v>
      </c>
      <c r="H112" s="32" t="str">
        <f>龙王宝藏!B1302</f>
        <v>龙王宝藏boss_111</v>
      </c>
      <c r="I112" t="str">
        <f t="shared" si="8"/>
        <v>烟囱山10-10</v>
      </c>
      <c r="J112" t="s">
        <v>5192</v>
      </c>
      <c r="K112" s="22">
        <f>INT(古代遗迹1!G1914/1.3)</f>
        <v>2561192</v>
      </c>
      <c r="L112" s="32" t="str">
        <f>古代遗迹1!B1914</f>
        <v>小雷音寺boss_111</v>
      </c>
      <c r="M112" t="str">
        <f t="shared" si="9"/>
        <v>烟囱山4-10</v>
      </c>
      <c r="N112" s="32" t="s">
        <v>4352</v>
      </c>
      <c r="O112" s="22">
        <f>INT(精灵试炼!I834/1.3)</f>
        <v>22030306</v>
      </c>
      <c r="P112" s="32" t="str">
        <f>精灵试炼!B834</f>
        <v>天庭试炼boss_111</v>
      </c>
      <c r="Q112" t="str">
        <f t="shared" si="10"/>
        <v>琉璃市9-8</v>
      </c>
      <c r="R112" s="32" t="s">
        <v>4952</v>
      </c>
    </row>
    <row r="113" spans="1:18" x14ac:dyDescent="0.15">
      <c r="A113" s="23">
        <f>主线!AG112</f>
        <v>240677</v>
      </c>
      <c r="B113" s="37" t="s">
        <v>364</v>
      </c>
      <c r="C113" s="35" t="e">
        <f t="shared" si="11"/>
        <v>#N/A</v>
      </c>
      <c r="D113" s="35" t="e">
        <f t="shared" si="6"/>
        <v>#N/A</v>
      </c>
      <c r="E113" s="35" t="e">
        <f t="shared" si="7"/>
        <v>#N/A</v>
      </c>
      <c r="G113" s="22">
        <f>INT(龙王宝藏!H1303/1.3/2)</f>
        <v>3151500</v>
      </c>
      <c r="H113" s="32" t="str">
        <f>龙王宝藏!B1303</f>
        <v>龙王宝藏boss_112</v>
      </c>
      <c r="I113" t="str">
        <f t="shared" si="8"/>
        <v>沙漠遗迹1-5</v>
      </c>
      <c r="J113" t="s">
        <v>5193</v>
      </c>
      <c r="K113" s="22">
        <f>INT(古代遗迹1!G1915/1.3)</f>
        <v>2599356</v>
      </c>
      <c r="L113" s="32" t="str">
        <f>古代遗迹1!B1915</f>
        <v>小雷音寺boss_112</v>
      </c>
      <c r="M113" t="str">
        <f t="shared" si="9"/>
        <v>烟囱山5-3</v>
      </c>
      <c r="N113" s="32" t="s">
        <v>4353</v>
      </c>
      <c r="O113" s="22">
        <f>INT(精灵试炼!I835/1.3)</f>
        <v>22481188</v>
      </c>
      <c r="P113" s="32" t="str">
        <f>精灵试炼!B835</f>
        <v>天庭试炼boss_112</v>
      </c>
      <c r="Q113" t="str">
        <f t="shared" si="10"/>
        <v>琉璃市10-10</v>
      </c>
      <c r="R113" s="32" t="s">
        <v>4953</v>
      </c>
    </row>
    <row r="114" spans="1:18" x14ac:dyDescent="0.15">
      <c r="A114" s="23">
        <f>主线!AG113</f>
        <v>243310</v>
      </c>
      <c r="B114" s="37" t="s">
        <v>365</v>
      </c>
      <c r="C114" s="35" t="e">
        <f t="shared" si="11"/>
        <v>#N/A</v>
      </c>
      <c r="D114" s="35" t="e">
        <f t="shared" si="6"/>
        <v>#N/A</v>
      </c>
      <c r="E114" s="35" t="e">
        <f t="shared" si="7"/>
        <v>#N/A</v>
      </c>
      <c r="G114" s="22">
        <f>INT(龙王宝藏!H1304/1.3/2)</f>
        <v>3198730</v>
      </c>
      <c r="H114" s="32" t="str">
        <f>龙王宝藏!B1304</f>
        <v>龙王宝藏boss_113</v>
      </c>
      <c r="I114" t="str">
        <f t="shared" si="8"/>
        <v>沙漠遗迹1-10</v>
      </c>
      <c r="J114" t="s">
        <v>5194</v>
      </c>
      <c r="K114" s="22">
        <f>INT(古代遗迹1!G1916/1.3)</f>
        <v>2637519</v>
      </c>
      <c r="L114" s="32" t="str">
        <f>古代遗迹1!B1916</f>
        <v>小雷音寺boss_113</v>
      </c>
      <c r="M114" t="str">
        <f t="shared" si="9"/>
        <v>烟囱山5-9</v>
      </c>
      <c r="N114" s="32" t="s">
        <v>4354</v>
      </c>
      <c r="O114" s="22">
        <f>INT(精灵试炼!I836/1.3)</f>
        <v>22932070</v>
      </c>
      <c r="P114" s="32" t="str">
        <f>精灵试炼!B836</f>
        <v>天庭试炼boss_113</v>
      </c>
      <c r="Q114" t="str">
        <f t="shared" si="10"/>
        <v>琉璃市12-2</v>
      </c>
      <c r="R114" s="32" t="s">
        <v>4954</v>
      </c>
    </row>
    <row r="115" spans="1:18" x14ac:dyDescent="0.15">
      <c r="A115" s="23">
        <f>主线!AG114</f>
        <v>245297</v>
      </c>
      <c r="B115" s="37" t="s">
        <v>366</v>
      </c>
      <c r="C115" s="35" t="e">
        <f t="shared" si="11"/>
        <v>#N/A</v>
      </c>
      <c r="D115" s="35" t="e">
        <f t="shared" si="6"/>
        <v>#N/A</v>
      </c>
      <c r="E115" s="35" t="e">
        <f t="shared" si="7"/>
        <v>#N/A</v>
      </c>
      <c r="G115" s="22">
        <f>INT(龙王宝藏!H1305/1.3/2)</f>
        <v>3245923</v>
      </c>
      <c r="H115" s="32" t="str">
        <f>龙王宝藏!B1305</f>
        <v>龙王宝藏boss_114</v>
      </c>
      <c r="I115" t="str">
        <f t="shared" si="8"/>
        <v>沙漠遗迹2-5</v>
      </c>
      <c r="J115" t="s">
        <v>5195</v>
      </c>
      <c r="K115" s="22">
        <f>INT(古代遗迹1!G1917/1.3)</f>
        <v>2675683</v>
      </c>
      <c r="L115" s="32" t="str">
        <f>古代遗迹1!B1917</f>
        <v>小雷音寺boss_114</v>
      </c>
      <c r="M115" t="str">
        <f t="shared" si="9"/>
        <v>烟囱山6-2</v>
      </c>
      <c r="N115" s="32" t="s">
        <v>4355</v>
      </c>
      <c r="O115" s="22">
        <f>INT(精灵试炼!I837/1.3)</f>
        <v>23382952</v>
      </c>
      <c r="P115" s="32" t="str">
        <f>精灵试炼!B837</f>
        <v>天庭试炼boss_114</v>
      </c>
      <c r="Q115" t="str">
        <f t="shared" si="10"/>
        <v>琉璃市13-5</v>
      </c>
      <c r="R115" s="32" t="s">
        <v>4955</v>
      </c>
    </row>
    <row r="116" spans="1:18" x14ac:dyDescent="0.15">
      <c r="A116" s="23">
        <f>主线!AG115</f>
        <v>247293</v>
      </c>
      <c r="B116" s="37" t="s">
        <v>367</v>
      </c>
      <c r="C116" s="35" t="str">
        <f t="shared" si="11"/>
        <v>龙王宝藏boss_24</v>
      </c>
      <c r="D116" s="35" t="str">
        <f t="shared" si="6"/>
        <v>小雷音寺boss_21</v>
      </c>
      <c r="E116" s="35" t="e">
        <f t="shared" si="7"/>
        <v>#N/A</v>
      </c>
      <c r="G116" s="22">
        <f>INT(龙王宝藏!H1306/1.3/2)</f>
        <v>3290769</v>
      </c>
      <c r="H116" s="32" t="str">
        <f>龙王宝藏!B1306</f>
        <v>龙王宝藏boss_115</v>
      </c>
      <c r="I116" t="str">
        <f t="shared" si="8"/>
        <v>沙漠遗迹2-10</v>
      </c>
      <c r="J116" t="s">
        <v>5196</v>
      </c>
      <c r="K116" s="22">
        <f>INT(古代遗迹1!G1918/1.3)</f>
        <v>2713846</v>
      </c>
      <c r="L116" s="32" t="str">
        <f>古代遗迹1!B1918</f>
        <v>小雷音寺boss_115</v>
      </c>
      <c r="M116" t="str">
        <f t="shared" si="9"/>
        <v>烟囱山6-8</v>
      </c>
      <c r="N116" s="32" t="s">
        <v>4356</v>
      </c>
      <c r="O116" s="22">
        <f>INT(精灵试炼!I838/1.3)</f>
        <v>23833833</v>
      </c>
      <c r="P116" s="32" t="str">
        <f>精灵试炼!B838</f>
        <v>天庭试炼boss_115</v>
      </c>
      <c r="Q116" t="str">
        <f t="shared" si="10"/>
        <v>琉璃市14-8</v>
      </c>
      <c r="R116" s="32" t="s">
        <v>4956</v>
      </c>
    </row>
    <row r="117" spans="1:18" x14ac:dyDescent="0.15">
      <c r="A117" s="23">
        <f>主线!AG116</f>
        <v>249983</v>
      </c>
      <c r="B117" s="37" t="s">
        <v>368</v>
      </c>
      <c r="C117" s="35" t="e">
        <f t="shared" si="11"/>
        <v>#N/A</v>
      </c>
      <c r="D117" s="35" t="e">
        <f>VLOOKUP(B117,M:N,2,0)</f>
        <v>#N/A</v>
      </c>
      <c r="E117" s="35" t="e">
        <f t="shared" si="7"/>
        <v>#N/A</v>
      </c>
      <c r="G117" s="22">
        <f>INT(龙王宝藏!H1307/1.3/2)</f>
        <v>3337961</v>
      </c>
      <c r="H117" s="32" t="str">
        <f>龙王宝藏!B1307</f>
        <v>龙王宝藏boss_116</v>
      </c>
      <c r="I117" t="str">
        <f t="shared" si="8"/>
        <v>沙漠遗迹3-4</v>
      </c>
      <c r="J117" t="s">
        <v>5197</v>
      </c>
      <c r="K117" s="22">
        <f>INT(古代遗迹1!G1919/1.3)</f>
        <v>2752010</v>
      </c>
      <c r="L117" s="32" t="str">
        <f>古代遗迹1!B1919</f>
        <v>小雷音寺boss_116</v>
      </c>
      <c r="M117" t="str">
        <f t="shared" si="9"/>
        <v>烟囱山6-10</v>
      </c>
      <c r="N117" s="32" t="s">
        <v>4357</v>
      </c>
      <c r="O117" s="22">
        <f>INT(精灵试炼!I839/1.3)</f>
        <v>24284715</v>
      </c>
      <c r="P117" s="32" t="str">
        <f>精灵试炼!B839</f>
        <v>天庭试炼boss_116</v>
      </c>
      <c r="Q117" t="str">
        <f t="shared" si="10"/>
        <v>琉璃市15-8</v>
      </c>
      <c r="R117" s="32" t="s">
        <v>4957</v>
      </c>
    </row>
    <row r="118" spans="1:18" x14ac:dyDescent="0.15">
      <c r="A118" s="23">
        <f>主线!AG117</f>
        <v>252003</v>
      </c>
      <c r="B118" s="37" t="s">
        <v>369</v>
      </c>
      <c r="C118" s="35" t="e">
        <f t="shared" si="11"/>
        <v>#N/A</v>
      </c>
      <c r="D118" s="35" t="e">
        <f>VLOOKUP(B118,M:N,2,0)</f>
        <v>#N/A</v>
      </c>
      <c r="E118" s="35" t="e">
        <f t="shared" si="7"/>
        <v>#N/A</v>
      </c>
      <c r="G118" s="22">
        <f>INT(龙王宝藏!H1308/1.3/2)</f>
        <v>3385115</v>
      </c>
      <c r="H118" s="32" t="str">
        <f>龙王宝藏!B1308</f>
        <v>龙王宝藏boss_117</v>
      </c>
      <c r="I118" t="str">
        <f t="shared" si="8"/>
        <v>沙漠遗迹3-10</v>
      </c>
      <c r="J118" t="s">
        <v>5198</v>
      </c>
      <c r="K118" s="22">
        <f>INT(古代遗迹1!G1920/1.3)</f>
        <v>2790173</v>
      </c>
      <c r="L118" s="32" t="str">
        <f>古代遗迹1!B1920</f>
        <v>小雷音寺boss_117</v>
      </c>
      <c r="M118" t="str">
        <f t="shared" si="9"/>
        <v>烟囱山7-5</v>
      </c>
      <c r="N118" s="32" t="s">
        <v>4358</v>
      </c>
      <c r="O118" s="22">
        <f>INT(精灵试炼!I840/1.3)</f>
        <v>24735597</v>
      </c>
      <c r="P118" s="32" t="str">
        <f>精灵试炼!B840</f>
        <v>天庭试炼boss_117</v>
      </c>
      <c r="Q118" t="str">
        <f t="shared" si="10"/>
        <v>琉璃市16-9</v>
      </c>
      <c r="R118" s="32" t="s">
        <v>4958</v>
      </c>
    </row>
    <row r="119" spans="1:18" x14ac:dyDescent="0.15">
      <c r="A119" s="23">
        <f>主线!AG118</f>
        <v>254032</v>
      </c>
      <c r="B119" s="37" t="s">
        <v>370</v>
      </c>
      <c r="C119" s="35" t="e">
        <f t="shared" si="11"/>
        <v>#N/A</v>
      </c>
      <c r="D119" s="35" t="e">
        <f>VLOOKUP(B119,M:N,2,0)</f>
        <v>#N/A</v>
      </c>
      <c r="E119" s="35" t="e">
        <f t="shared" si="7"/>
        <v>#N/A</v>
      </c>
      <c r="G119" s="22">
        <f>INT(龙王宝藏!H1309/1.3/2)</f>
        <v>3432307</v>
      </c>
      <c r="H119" s="32" t="str">
        <f>龙王宝藏!B1309</f>
        <v>龙王宝藏boss_118</v>
      </c>
      <c r="I119" t="str">
        <f t="shared" si="8"/>
        <v>沙漠遗迹4-3</v>
      </c>
      <c r="J119" t="s">
        <v>5199</v>
      </c>
      <c r="K119" s="22">
        <f>INT(古代遗迹1!G1921/1.3)</f>
        <v>2828336</v>
      </c>
      <c r="L119" s="32" t="str">
        <f>古代遗迹1!B1921</f>
        <v>小雷音寺boss_118</v>
      </c>
      <c r="M119" t="str">
        <f t="shared" si="9"/>
        <v>烟囱山7-10</v>
      </c>
      <c r="N119" s="32" t="s">
        <v>4359</v>
      </c>
      <c r="O119" s="22">
        <f>INT(精灵试炼!I841/1.3)</f>
        <v>25186479</v>
      </c>
      <c r="P119" s="32" t="str">
        <f>精灵试炼!B841</f>
        <v>天庭试炼boss_118</v>
      </c>
      <c r="Q119" t="str">
        <f t="shared" si="10"/>
        <v>琉璃市16-10</v>
      </c>
      <c r="R119" s="32" t="s">
        <v>4959</v>
      </c>
    </row>
    <row r="120" spans="1:18" x14ac:dyDescent="0.15">
      <c r="A120" s="23">
        <f>主线!AG119</f>
        <v>256779</v>
      </c>
      <c r="B120" s="37" t="s">
        <v>371</v>
      </c>
      <c r="C120" s="35" t="e">
        <f t="shared" si="11"/>
        <v>#N/A</v>
      </c>
      <c r="D120" s="35" t="e">
        <f>VLOOKUP(B120,M:N,2,0)</f>
        <v>#N/A</v>
      </c>
      <c r="E120" s="35" t="e">
        <f t="shared" si="7"/>
        <v>#N/A</v>
      </c>
      <c r="G120" s="22">
        <f>INT(龙王宝藏!H1310/1.3/2)</f>
        <v>3479500</v>
      </c>
      <c r="H120" s="32" t="str">
        <f>龙王宝藏!B1310</f>
        <v>龙王宝藏boss_119</v>
      </c>
      <c r="I120" t="str">
        <f t="shared" si="8"/>
        <v>沙漠遗迹4-10</v>
      </c>
      <c r="J120" t="s">
        <v>5200</v>
      </c>
      <c r="K120" s="22">
        <f>INT(古代遗迹1!G1922/1.3)</f>
        <v>2870740</v>
      </c>
      <c r="L120" s="32" t="str">
        <f>古代遗迹1!B1922</f>
        <v>小雷音寺boss_119</v>
      </c>
      <c r="M120" t="str">
        <f t="shared" si="9"/>
        <v>烟囱山8-5</v>
      </c>
      <c r="N120" s="32" t="s">
        <v>4360</v>
      </c>
      <c r="O120" s="22">
        <f>INT(精灵试炼!I842/1.3)</f>
        <v>25637360</v>
      </c>
      <c r="P120" s="32" t="str">
        <f>精灵试炼!B842</f>
        <v>天庭试炼boss_119</v>
      </c>
      <c r="Q120" t="str">
        <f t="shared" si="10"/>
        <v>琉璃市16-10</v>
      </c>
      <c r="R120" s="32" t="s">
        <v>4960</v>
      </c>
    </row>
    <row r="121" spans="1:18" x14ac:dyDescent="0.15">
      <c r="A121" s="23">
        <f>主线!AG120</f>
        <v>258834</v>
      </c>
      <c r="B121" s="37" t="s">
        <v>372</v>
      </c>
      <c r="C121" s="35" t="e">
        <f t="shared" si="11"/>
        <v>#N/A</v>
      </c>
      <c r="D121" s="35" t="str">
        <f>VLOOKUP(B121,M:N,2,0)</f>
        <v>小雷音寺boss_22</v>
      </c>
      <c r="E121" s="35" t="str">
        <f t="shared" si="7"/>
        <v>天庭试炼boss_13</v>
      </c>
      <c r="G121" s="22">
        <f>INT(龙王宝藏!H1311/1.3/2)</f>
        <v>3526653</v>
      </c>
      <c r="H121" s="32" t="str">
        <f>龙王宝藏!B1311</f>
        <v>龙王宝藏boss_120</v>
      </c>
      <c r="I121" t="str">
        <f t="shared" si="8"/>
        <v>沙漠遗迹4-10</v>
      </c>
      <c r="J121" t="s">
        <v>5201</v>
      </c>
      <c r="K121" s="22">
        <f>INT(古代遗迹1!G1923/1.3)</f>
        <v>2913144</v>
      </c>
      <c r="L121" s="32" t="str">
        <f>古代遗迹1!B1923</f>
        <v>小雷音寺boss_120</v>
      </c>
      <c r="M121" t="str">
        <f t="shared" si="9"/>
        <v>烟囱山8-10</v>
      </c>
      <c r="N121" s="32" t="s">
        <v>4361</v>
      </c>
      <c r="O121" s="22">
        <f>INT(精灵试炼!I843/1.3)</f>
        <v>26088243</v>
      </c>
      <c r="P121" s="32" t="str">
        <f>精灵试炼!B843</f>
        <v>天庭试炼boss_120</v>
      </c>
      <c r="Q121" t="str">
        <f t="shared" si="10"/>
        <v>琉璃市16-10</v>
      </c>
      <c r="R121" s="32" t="s">
        <v>4961</v>
      </c>
    </row>
    <row r="122" spans="1:18" x14ac:dyDescent="0.15">
      <c r="A122" s="23">
        <f>主线!AG121</f>
        <v>269108</v>
      </c>
      <c r="B122" s="37" t="s">
        <v>376</v>
      </c>
      <c r="C122" s="35" t="e">
        <f>VLOOKUP(B122,I:J,2,0)</f>
        <v>#N/A</v>
      </c>
      <c r="D122" s="35" t="e">
        <f>VLOOKUP(B122,M:N,2,0)</f>
        <v>#N/A</v>
      </c>
      <c r="E122" s="35" t="e">
        <f t="shared" si="7"/>
        <v>#N/A</v>
      </c>
      <c r="G122" s="22">
        <f>INT(龙王宝藏!H1312/1.3/2)</f>
        <v>3571269</v>
      </c>
      <c r="H122" s="32" t="str">
        <f>龙王宝藏!B1312</f>
        <v>龙王宝藏boss_121</v>
      </c>
      <c r="I122" t="str">
        <f t="shared" si="8"/>
        <v>沙漠遗迹4-10</v>
      </c>
      <c r="J122" t="s">
        <v>5202</v>
      </c>
      <c r="K122" s="22">
        <f>INT(古代遗迹1!G1924/1.3)</f>
        <v>2955548</v>
      </c>
      <c r="L122" s="32" t="str">
        <f>古代遗迹1!B1924</f>
        <v>小雷音寺boss_121</v>
      </c>
      <c r="M122" t="str">
        <f t="shared" si="9"/>
        <v>烟囱山9-3</v>
      </c>
      <c r="N122" s="32" t="s">
        <v>4362</v>
      </c>
      <c r="O122" s="22">
        <f>INT(精灵试炼!I844/1.3)</f>
        <v>27598866</v>
      </c>
      <c r="P122" s="32" t="str">
        <f>精灵试炼!B844</f>
        <v>天庭试炼boss_121</v>
      </c>
      <c r="Q122" t="str">
        <f t="shared" si="10"/>
        <v>琉璃市16-10</v>
      </c>
      <c r="R122" s="32" t="s">
        <v>4962</v>
      </c>
    </row>
    <row r="123" spans="1:18" x14ac:dyDescent="0.15">
      <c r="A123" s="23">
        <f>主线!AG122</f>
        <v>271425</v>
      </c>
      <c r="B123" s="37" t="s">
        <v>377</v>
      </c>
      <c r="C123" s="35" t="e">
        <f>VLOOKUP(B123,I:J,2,0)</f>
        <v>#N/A</v>
      </c>
      <c r="D123" s="35" t="e">
        <f>VLOOKUP(B123,M:N,2,0)</f>
        <v>#N/A</v>
      </c>
      <c r="E123" s="35" t="e">
        <f t="shared" si="7"/>
        <v>#N/A</v>
      </c>
      <c r="G123" s="22">
        <f>INT(龙王宝藏!H1313/1.3/2)</f>
        <v>3618384</v>
      </c>
      <c r="H123" s="32" t="str">
        <f>龙王宝藏!B1313</f>
        <v>龙王宝藏boss_122</v>
      </c>
      <c r="I123" t="str">
        <f t="shared" si="8"/>
        <v>沙漠遗迹4-10</v>
      </c>
      <c r="J123" t="s">
        <v>5203</v>
      </c>
      <c r="K123" s="22">
        <f>INT(古代遗迹1!G1925/1.3)</f>
        <v>2997952</v>
      </c>
      <c r="L123" s="32" t="str">
        <f>古代遗迹1!B1925</f>
        <v>小雷音寺boss_122</v>
      </c>
      <c r="M123" t="str">
        <f t="shared" si="9"/>
        <v>烟囱山9-10</v>
      </c>
      <c r="N123" s="32" t="s">
        <v>4363</v>
      </c>
      <c r="O123" s="22">
        <f>INT(精灵试炼!I845/1.3)</f>
        <v>28384816</v>
      </c>
      <c r="P123" s="32" t="str">
        <f>精灵试炼!B845</f>
        <v>天庭试炼boss_122</v>
      </c>
      <c r="Q123" t="str">
        <f t="shared" si="10"/>
        <v>极冰挑战1-2</v>
      </c>
      <c r="R123" s="32" t="s">
        <v>4963</v>
      </c>
    </row>
    <row r="124" spans="1:18" x14ac:dyDescent="0.15">
      <c r="A124" s="23">
        <f>主线!AG123</f>
        <v>274492</v>
      </c>
      <c r="B124" s="37" t="s">
        <v>378</v>
      </c>
      <c r="C124" s="35" t="e">
        <f>VLOOKUP(B124,I:J,2,0)</f>
        <v>#N/A</v>
      </c>
      <c r="D124" s="35" t="str">
        <f>VLOOKUP(B124,M:N,2,0)</f>
        <v>小雷音寺boss_23</v>
      </c>
      <c r="E124" s="35" t="e">
        <f t="shared" si="7"/>
        <v>#N/A</v>
      </c>
      <c r="G124" s="22">
        <f>INT(龙王宝藏!H1314/1.3/2)</f>
        <v>3677346</v>
      </c>
      <c r="H124" s="32" t="str">
        <f>龙王宝藏!B1314</f>
        <v>龙王宝藏boss_123</v>
      </c>
      <c r="I124" t="str">
        <f t="shared" si="8"/>
        <v>沙漠遗迹4-10</v>
      </c>
      <c r="J124" t="s">
        <v>5204</v>
      </c>
      <c r="K124" s="22">
        <f>INT(古代遗迹1!G1926/1.3)</f>
        <v>3040356</v>
      </c>
      <c r="L124" s="32" t="str">
        <f>古代遗迹1!B1926</f>
        <v>小雷音寺boss_123</v>
      </c>
      <c r="M124" t="str">
        <f t="shared" si="9"/>
        <v>烟囱山10-2</v>
      </c>
      <c r="N124" s="32" t="s">
        <v>4364</v>
      </c>
      <c r="O124" s="22">
        <f>INT(精灵试炼!I846/1.3)</f>
        <v>29170766</v>
      </c>
      <c r="P124" s="32" t="str">
        <f>精灵试炼!B846</f>
        <v>天庭试炼boss_123</v>
      </c>
      <c r="Q124" t="str">
        <f t="shared" si="10"/>
        <v>极冰挑战2-10</v>
      </c>
      <c r="R124" s="32" t="s">
        <v>4964</v>
      </c>
    </row>
    <row r="125" spans="1:18" x14ac:dyDescent="0.15">
      <c r="A125" s="23">
        <f>主线!AG124</f>
        <v>276832</v>
      </c>
      <c r="B125" s="37" t="s">
        <v>379</v>
      </c>
      <c r="C125" s="35" t="e">
        <f>VLOOKUP(B125,I:J,2,0)</f>
        <v>#N/A</v>
      </c>
      <c r="D125" s="35" t="e">
        <f>VLOOKUP(B125,M:N,2,0)</f>
        <v>#N/A</v>
      </c>
      <c r="E125" s="35" t="e">
        <f t="shared" si="7"/>
        <v>#N/A</v>
      </c>
      <c r="G125" s="22">
        <f>INT(龙王宝藏!H1315/1.3/2)</f>
        <v>3724461</v>
      </c>
      <c r="H125" s="32" t="str">
        <f>龙王宝藏!B1315</f>
        <v>龙王宝藏boss_124</v>
      </c>
      <c r="I125" t="str">
        <f t="shared" si="8"/>
        <v>沙漠遗迹4-10</v>
      </c>
      <c r="J125" t="s">
        <v>5205</v>
      </c>
      <c r="K125" s="22">
        <f>INT(古代遗迹1!G1927/1.3)</f>
        <v>3082760</v>
      </c>
      <c r="L125" s="32" t="str">
        <f>古代遗迹1!B1927</f>
        <v>小雷音寺boss_124</v>
      </c>
      <c r="M125" t="str">
        <f t="shared" si="9"/>
        <v>烟囱山10-8</v>
      </c>
      <c r="N125" s="32" t="s">
        <v>4365</v>
      </c>
      <c r="O125" s="22">
        <f>INT(精灵试炼!I847/1.3)</f>
        <v>29956716</v>
      </c>
      <c r="P125" s="32" t="str">
        <f>精灵试炼!B847</f>
        <v>天庭试炼boss_124</v>
      </c>
      <c r="Q125" t="str">
        <f t="shared" si="10"/>
        <v>极冰挑战4-10</v>
      </c>
      <c r="R125" s="32" t="s">
        <v>4965</v>
      </c>
    </row>
    <row r="126" spans="1:18" x14ac:dyDescent="0.15">
      <c r="A126" s="23">
        <f>主线!AG125</f>
        <v>279179</v>
      </c>
      <c r="B126" s="37" t="s">
        <v>380</v>
      </c>
      <c r="C126" s="35" t="e">
        <f>VLOOKUP(B126,I:J,2,0)</f>
        <v>#N/A</v>
      </c>
      <c r="D126" s="35" t="e">
        <f>VLOOKUP(B126,M:N,2,0)</f>
        <v>#N/A</v>
      </c>
      <c r="E126" s="35" t="e">
        <f t="shared" si="7"/>
        <v>#N/A</v>
      </c>
      <c r="G126" s="22">
        <f>INT(龙王宝藏!H1316/1.3/2)</f>
        <v>3771615</v>
      </c>
      <c r="H126" s="32" t="str">
        <f>龙王宝藏!B1316</f>
        <v>龙王宝藏boss_125</v>
      </c>
      <c r="I126" t="str">
        <f t="shared" si="8"/>
        <v>沙漠遗迹4-10</v>
      </c>
      <c r="J126" t="s">
        <v>5206</v>
      </c>
      <c r="K126" s="22">
        <f>INT(古代遗迹1!G1928/1.3)</f>
        <v>3125163</v>
      </c>
      <c r="L126" s="32" t="str">
        <f>古代遗迹1!B1928</f>
        <v>小雷音寺boss_125</v>
      </c>
      <c r="M126" t="str">
        <f t="shared" si="9"/>
        <v>沙漠遗迹1-1</v>
      </c>
      <c r="N126" s="32" t="s">
        <v>4366</v>
      </c>
      <c r="O126" s="22">
        <f>INT(精灵试炼!I848/1.3)</f>
        <v>30742666</v>
      </c>
      <c r="P126" s="32" t="str">
        <f>精灵试炼!B848</f>
        <v>天庭试炼boss_125</v>
      </c>
      <c r="Q126" t="str">
        <f t="shared" si="10"/>
        <v>极冰挑战6-6</v>
      </c>
      <c r="R126" s="32" t="s">
        <v>4966</v>
      </c>
    </row>
    <row r="127" spans="1:18" x14ac:dyDescent="0.15">
      <c r="A127" s="23">
        <f>主线!AG126</f>
        <v>282301</v>
      </c>
      <c r="B127" s="37" t="s">
        <v>381</v>
      </c>
      <c r="C127" s="35" t="e">
        <f>VLOOKUP(B127,I:J,2,0)</f>
        <v>#N/A</v>
      </c>
      <c r="D127" s="35" t="e">
        <f>VLOOKUP(B127,M:N,2,0)</f>
        <v>#N/A</v>
      </c>
      <c r="E127" s="35" t="e">
        <f t="shared" si="7"/>
        <v>#N/A</v>
      </c>
      <c r="G127" s="22">
        <f>INT(龙王宝藏!H1317/1.3/2)</f>
        <v>3818769</v>
      </c>
      <c r="H127" s="32" t="str">
        <f>龙王宝藏!B1317</f>
        <v>龙王宝藏boss_126</v>
      </c>
      <c r="I127" t="str">
        <f t="shared" si="8"/>
        <v>沙漠遗迹4-10</v>
      </c>
      <c r="J127" t="s">
        <v>5207</v>
      </c>
      <c r="K127" s="22">
        <f>INT(古代遗迹1!G1929/1.3)</f>
        <v>3167567</v>
      </c>
      <c r="L127" s="32" t="str">
        <f>古代遗迹1!B1929</f>
        <v>小雷音寺boss_126</v>
      </c>
      <c r="M127" t="str">
        <f t="shared" si="9"/>
        <v>沙漠遗迹1-7</v>
      </c>
      <c r="N127" s="32" t="s">
        <v>4367</v>
      </c>
      <c r="O127" s="22">
        <f>INT(精灵试炼!I849/1.3)</f>
        <v>31528616</v>
      </c>
      <c r="P127" s="32" t="str">
        <f>精灵试炼!B849</f>
        <v>天庭试炼boss_126</v>
      </c>
      <c r="Q127" t="str">
        <f t="shared" si="10"/>
        <v>极冰挑战8-2</v>
      </c>
      <c r="R127" s="32" t="s">
        <v>4967</v>
      </c>
    </row>
    <row r="128" spans="1:18" x14ac:dyDescent="0.15">
      <c r="A128" s="23">
        <f>主线!AG127</f>
        <v>284671</v>
      </c>
      <c r="B128" s="37" t="s">
        <v>382</v>
      </c>
      <c r="C128" s="35" t="e">
        <f>VLOOKUP(B128,I:J,2,0)</f>
        <v>#N/A</v>
      </c>
      <c r="D128" s="35" t="e">
        <f>VLOOKUP(B128,M:N,2,0)</f>
        <v>#N/A</v>
      </c>
      <c r="E128" s="35" t="e">
        <f t="shared" si="7"/>
        <v>#N/A</v>
      </c>
      <c r="G128" s="22">
        <f>INT(龙王宝藏!H1318/1.3/2)</f>
        <v>3863115</v>
      </c>
      <c r="H128" s="32" t="str">
        <f>龙王宝藏!B1318</f>
        <v>龙王宝藏boss_127</v>
      </c>
      <c r="I128" t="str">
        <f t="shared" si="8"/>
        <v>沙漠遗迹4-10</v>
      </c>
      <c r="J128" t="s">
        <v>5208</v>
      </c>
      <c r="K128" s="22">
        <f>INT(古代遗迹1!G1930/1.3)</f>
        <v>3209971</v>
      </c>
      <c r="L128" s="32" t="str">
        <f>古代遗迹1!B1930</f>
        <v>小雷音寺boss_127</v>
      </c>
      <c r="M128" t="str">
        <f t="shared" si="9"/>
        <v>沙漠遗迹1-10</v>
      </c>
      <c r="N128" s="32" t="s">
        <v>4368</v>
      </c>
      <c r="O128" s="22">
        <f>INT(精灵试炼!I850/1.3)</f>
        <v>32314566</v>
      </c>
      <c r="P128" s="32" t="str">
        <f>精灵试炼!B850</f>
        <v>天庭试炼boss_127</v>
      </c>
      <c r="Q128" t="str">
        <f t="shared" si="10"/>
        <v>极冰挑战9-10</v>
      </c>
      <c r="R128" s="32" t="s">
        <v>4968</v>
      </c>
    </row>
    <row r="129" spans="1:18" x14ac:dyDescent="0.15">
      <c r="A129" s="23">
        <f>主线!AG128</f>
        <v>287048</v>
      </c>
      <c r="B129" s="37" t="s">
        <v>383</v>
      </c>
      <c r="C129" s="35" t="str">
        <f>VLOOKUP(B129,I:J,2,0)</f>
        <v>龙王宝藏boss_25</v>
      </c>
      <c r="D129" s="35" t="str">
        <f>VLOOKUP(B129,M:N,2,0)</f>
        <v>小雷音寺boss_24</v>
      </c>
      <c r="E129" s="35" t="str">
        <f t="shared" si="7"/>
        <v>天庭试炼boss_14</v>
      </c>
      <c r="G129" s="22">
        <f>INT(龙王宝藏!H1319/1.3/2)</f>
        <v>3910230</v>
      </c>
      <c r="H129" s="32" t="str">
        <f>龙王宝藏!B1319</f>
        <v>龙王宝藏boss_128</v>
      </c>
      <c r="I129" t="str">
        <f t="shared" si="8"/>
        <v>沙漠遗迹4-10</v>
      </c>
      <c r="J129" t="s">
        <v>5209</v>
      </c>
      <c r="K129" s="22">
        <f>INT(古代遗迹1!G1931/1.3)</f>
        <v>3252375</v>
      </c>
      <c r="L129" s="32" t="str">
        <f>古代遗迹1!B1931</f>
        <v>小雷音寺boss_128</v>
      </c>
      <c r="M129" t="str">
        <f t="shared" si="9"/>
        <v>沙漠遗迹2-5</v>
      </c>
      <c r="N129" s="32" t="s">
        <v>4369</v>
      </c>
      <c r="O129" s="22">
        <f>INT(精灵试炼!I851/1.3)</f>
        <v>33100516</v>
      </c>
      <c r="P129" s="32" t="str">
        <f>精灵试炼!B851</f>
        <v>天庭试炼boss_128</v>
      </c>
      <c r="Q129" t="str">
        <f t="shared" si="10"/>
        <v>极冰挑战11-8</v>
      </c>
      <c r="R129" s="32" t="s">
        <v>4969</v>
      </c>
    </row>
    <row r="130" spans="1:18" x14ac:dyDescent="0.15">
      <c r="A130" s="23">
        <f>主线!AG129</f>
        <v>290225</v>
      </c>
      <c r="B130" s="37" t="s">
        <v>384</v>
      </c>
      <c r="C130" s="35" t="e">
        <f>VLOOKUP(B130,I:J,2,0)</f>
        <v>#N/A</v>
      </c>
      <c r="D130" s="35" t="e">
        <f>VLOOKUP(B130,M:N,2,0)</f>
        <v>#N/A</v>
      </c>
      <c r="E130" s="35" t="e">
        <f t="shared" ref="E130:E193" si="12">VLOOKUP(B130,Q:R,2,0)</f>
        <v>#N/A</v>
      </c>
      <c r="G130" s="22">
        <f>INT(龙王宝藏!H1320/1.3/2)</f>
        <v>3957346</v>
      </c>
      <c r="H130" s="32" t="str">
        <f>龙王宝藏!B1320</f>
        <v>龙王宝藏boss_129</v>
      </c>
      <c r="I130" t="str">
        <f t="shared" ref="I130:I193" si="13">VLOOKUP(G130,A:B,2,1)</f>
        <v>沙漠遗迹4-10</v>
      </c>
      <c r="J130" t="s">
        <v>5210</v>
      </c>
      <c r="K130" s="22">
        <f>INT(古代遗迹1!G1932/1.3)</f>
        <v>3294779</v>
      </c>
      <c r="L130" s="32" t="str">
        <f>古代遗迹1!B1932</f>
        <v>小雷音寺boss_129</v>
      </c>
      <c r="M130" t="str">
        <f t="shared" ref="M130:M193" si="14">VLOOKUP(K130,A:B,2,1)</f>
        <v>沙漠遗迹2-10</v>
      </c>
      <c r="N130" s="32" t="s">
        <v>4370</v>
      </c>
      <c r="O130" s="22">
        <f>INT(精灵试炼!I852/1.3)</f>
        <v>33886466</v>
      </c>
      <c r="P130" s="32" t="str">
        <f>精灵试炼!B852</f>
        <v>天庭试炼boss_129</v>
      </c>
      <c r="Q130" t="str">
        <f t="shared" ref="Q130:Q193" si="15">VLOOKUP(O130,A:B,2,1)</f>
        <v>极冰挑战13-2</v>
      </c>
      <c r="R130" s="32" t="s">
        <v>4970</v>
      </c>
    </row>
    <row r="131" spans="1:18" x14ac:dyDescent="0.15">
      <c r="A131" s="23">
        <f>主线!AG130</f>
        <v>292625</v>
      </c>
      <c r="B131" s="37" t="s">
        <v>385</v>
      </c>
      <c r="C131" s="35" t="e">
        <f>VLOOKUP(B131,I:J,2,0)</f>
        <v>#N/A</v>
      </c>
      <c r="D131" s="35" t="e">
        <f>VLOOKUP(B131,M:N,2,0)</f>
        <v>#N/A</v>
      </c>
      <c r="E131" s="35" t="e">
        <f t="shared" si="12"/>
        <v>#N/A</v>
      </c>
      <c r="G131" s="22">
        <f>INT(龙王宝藏!H1321/1.3/2)</f>
        <v>4004461</v>
      </c>
      <c r="H131" s="32" t="str">
        <f>龙王宝藏!B1321</f>
        <v>龙王宝藏boss_130</v>
      </c>
      <c r="I131" t="str">
        <f t="shared" si="13"/>
        <v>沙漠遗迹4-10</v>
      </c>
      <c r="J131" t="s">
        <v>5211</v>
      </c>
      <c r="K131" s="22">
        <f>INT(古代遗迹1!G1933/1.3)</f>
        <v>3341423</v>
      </c>
      <c r="L131" s="32" t="str">
        <f>古代遗迹1!B1933</f>
        <v>小雷音寺boss_130</v>
      </c>
      <c r="M131" t="str">
        <f t="shared" si="14"/>
        <v>沙漠遗迹3-5</v>
      </c>
      <c r="N131" s="32" t="s">
        <v>4371</v>
      </c>
      <c r="O131" s="22">
        <f>INT(精灵试炼!I853/1.3)</f>
        <v>34672416</v>
      </c>
      <c r="P131" s="32" t="str">
        <f>精灵试炼!B853</f>
        <v>天庭试炼boss_130</v>
      </c>
      <c r="Q131" t="str">
        <f t="shared" si="15"/>
        <v>极冰挑战14-10</v>
      </c>
      <c r="R131" s="32" t="s">
        <v>4971</v>
      </c>
    </row>
    <row r="132" spans="1:18" x14ac:dyDescent="0.15">
      <c r="A132" s="23">
        <f>主线!AG131</f>
        <v>303920</v>
      </c>
      <c r="B132" s="37" t="s">
        <v>386</v>
      </c>
      <c r="C132" s="35" t="e">
        <f>VLOOKUP(B132,I:J,2,0)</f>
        <v>#N/A</v>
      </c>
      <c r="D132" s="35" t="str">
        <f>VLOOKUP(B132,M:N,2,0)</f>
        <v>小雷音寺boss_25</v>
      </c>
      <c r="E132" s="35" t="e">
        <f t="shared" si="12"/>
        <v>#N/A</v>
      </c>
      <c r="G132" s="22">
        <f>INT(龙王宝藏!H1322/1.3/2)</f>
        <v>4051538</v>
      </c>
      <c r="H132" s="32" t="str">
        <f>龙王宝藏!B1322</f>
        <v>龙王宝藏boss_131</v>
      </c>
      <c r="I132" t="str">
        <f t="shared" si="13"/>
        <v>沙漠遗迹5-3</v>
      </c>
      <c r="J132" t="s">
        <v>5212</v>
      </c>
      <c r="K132" s="22">
        <f>INT(古代遗迹1!G1934/1.3)</f>
        <v>3388067</v>
      </c>
      <c r="L132" s="32" t="str">
        <f>古代遗迹1!B1934</f>
        <v>小雷音寺boss_131</v>
      </c>
      <c r="M132" t="str">
        <f t="shared" si="14"/>
        <v>沙漠遗迹3-10</v>
      </c>
      <c r="N132" s="32" t="s">
        <v>4372</v>
      </c>
      <c r="O132" s="22">
        <f>INT(精灵试炼!I854/1.3)</f>
        <v>36416700</v>
      </c>
      <c r="P132" s="32" t="str">
        <f>精灵试炼!B854</f>
        <v>天庭试炼boss_131</v>
      </c>
      <c r="Q132" t="str">
        <f t="shared" si="15"/>
        <v>极冰挑战18-5</v>
      </c>
      <c r="R132" s="32" t="s">
        <v>4972</v>
      </c>
    </row>
    <row r="133" spans="1:18" x14ac:dyDescent="0.15">
      <c r="A133" s="23">
        <f>主线!AG132</f>
        <v>306595</v>
      </c>
      <c r="B133" s="37" t="s">
        <v>387</v>
      </c>
      <c r="C133" s="35" t="e">
        <f>VLOOKUP(B133,I:J,2,0)</f>
        <v>#N/A</v>
      </c>
      <c r="D133" s="35" t="e">
        <f>VLOOKUP(B133,M:N,2,0)</f>
        <v>#N/A</v>
      </c>
      <c r="E133" s="35" t="e">
        <f t="shared" si="12"/>
        <v>#N/A</v>
      </c>
      <c r="G133" s="22">
        <f>INT(龙王宝藏!H1323/1.3/2)</f>
        <v>4098653</v>
      </c>
      <c r="H133" s="32" t="str">
        <f>龙王宝藏!B1323</f>
        <v>龙王宝藏boss_132</v>
      </c>
      <c r="I133" t="str">
        <f t="shared" si="13"/>
        <v>沙漠遗迹5-9</v>
      </c>
      <c r="J133" t="s">
        <v>5213</v>
      </c>
      <c r="K133" s="22">
        <f>INT(古代遗迹1!G1935/1.3)</f>
        <v>3434711</v>
      </c>
      <c r="L133" s="32" t="str">
        <f>古代遗迹1!B1935</f>
        <v>小雷音寺boss_132</v>
      </c>
      <c r="M133" t="str">
        <f t="shared" si="14"/>
        <v>沙漠遗迹4-4</v>
      </c>
      <c r="N133" s="32" t="s">
        <v>4373</v>
      </c>
      <c r="O133" s="22">
        <f>INT(精灵试炼!I855/1.3)</f>
        <v>37223893</v>
      </c>
      <c r="P133" s="32" t="str">
        <f>精灵试炼!B855</f>
        <v>天庭试炼boss_132</v>
      </c>
      <c r="Q133" t="str">
        <f t="shared" si="15"/>
        <v>海地洞窟1-10</v>
      </c>
      <c r="R133" s="32" t="s">
        <v>4973</v>
      </c>
    </row>
    <row r="134" spans="1:18" x14ac:dyDescent="0.15">
      <c r="A134" s="23">
        <f>主线!AG133</f>
        <v>310107</v>
      </c>
      <c r="B134" s="37" t="s">
        <v>388</v>
      </c>
      <c r="C134" s="35" t="e">
        <f>VLOOKUP(B134,I:J,2,0)</f>
        <v>#N/A</v>
      </c>
      <c r="D134" s="35" t="e">
        <f>VLOOKUP(B134,M:N,2,0)</f>
        <v>#N/A</v>
      </c>
      <c r="E134" s="35" t="e">
        <f t="shared" si="12"/>
        <v>#N/A</v>
      </c>
      <c r="G134" s="22">
        <f>INT(龙王宝藏!H1324/1.3/2)</f>
        <v>4142769</v>
      </c>
      <c r="H134" s="32" t="str">
        <f>龙王宝藏!B1324</f>
        <v>龙王宝藏boss_133</v>
      </c>
      <c r="I134" t="str">
        <f t="shared" si="13"/>
        <v>沙漠遗迹6-2</v>
      </c>
      <c r="J134" t="s">
        <v>5214</v>
      </c>
      <c r="K134" s="22">
        <f>INT(古代遗迹1!G1936/1.3)</f>
        <v>3481356</v>
      </c>
      <c r="L134" s="32" t="str">
        <f>古代遗迹1!B1936</f>
        <v>小雷音寺boss_133</v>
      </c>
      <c r="M134" t="str">
        <f t="shared" si="14"/>
        <v>沙漠遗迹4-10</v>
      </c>
      <c r="N134" s="32" t="s">
        <v>4374</v>
      </c>
      <c r="O134" s="22">
        <f>INT(精灵试炼!I856/1.3)</f>
        <v>38031084</v>
      </c>
      <c r="P134" s="32" t="str">
        <f>精灵试炼!B856</f>
        <v>天庭试炼boss_133</v>
      </c>
      <c r="Q134" t="str">
        <f t="shared" si="15"/>
        <v>海地洞窟3-7</v>
      </c>
      <c r="R134" s="32" t="s">
        <v>4974</v>
      </c>
    </row>
    <row r="135" spans="1:18" x14ac:dyDescent="0.15">
      <c r="A135" s="23">
        <f>主线!AG134</f>
        <v>312808</v>
      </c>
      <c r="B135" s="37" t="s">
        <v>389</v>
      </c>
      <c r="C135" s="35" t="e">
        <f>VLOOKUP(B135,I:J,2,0)</f>
        <v>#N/A</v>
      </c>
      <c r="D135" s="35" t="e">
        <f>VLOOKUP(B135,M:N,2,0)</f>
        <v>#N/A</v>
      </c>
      <c r="E135" s="35" t="e">
        <f t="shared" si="12"/>
        <v>#N/A</v>
      </c>
      <c r="G135" s="22">
        <f>INT(龙王宝藏!H1325/1.3/2)</f>
        <v>4201615</v>
      </c>
      <c r="H135" s="32" t="str">
        <f>龙王宝藏!B1325</f>
        <v>龙王宝藏boss_134</v>
      </c>
      <c r="I135" t="str">
        <f t="shared" si="13"/>
        <v>沙漠遗迹6-9</v>
      </c>
      <c r="J135" t="s">
        <v>5215</v>
      </c>
      <c r="K135" s="22">
        <f>INT(古代遗迹1!G1937/1.3)</f>
        <v>3528000</v>
      </c>
      <c r="L135" s="32" t="str">
        <f>古代遗迹1!B1937</f>
        <v>小雷音寺boss_134</v>
      </c>
      <c r="M135" t="str">
        <f t="shared" si="14"/>
        <v>沙漠遗迹4-10</v>
      </c>
      <c r="N135" s="32" t="s">
        <v>4375</v>
      </c>
      <c r="O135" s="22">
        <f>INT(精灵试炼!I857/1.3)</f>
        <v>38838276</v>
      </c>
      <c r="P135" s="32" t="str">
        <f>精灵试炼!B857</f>
        <v>天庭试炼boss_134</v>
      </c>
      <c r="Q135" t="str">
        <f t="shared" si="15"/>
        <v>海地洞窟5-1</v>
      </c>
      <c r="R135" s="32" t="s">
        <v>4975</v>
      </c>
    </row>
    <row r="136" spans="1:18" x14ac:dyDescent="0.15">
      <c r="A136" s="23">
        <f>主线!AG135</f>
        <v>315518</v>
      </c>
      <c r="B136" s="37" t="s">
        <v>390</v>
      </c>
      <c r="C136" s="35" t="str">
        <f>VLOOKUP(B136,I:J,2,0)</f>
        <v>龙王宝藏boss_26</v>
      </c>
      <c r="D136" s="35" t="e">
        <f>VLOOKUP(B136,M:N,2,0)</f>
        <v>#N/A</v>
      </c>
      <c r="E136" s="35" t="e">
        <f t="shared" si="12"/>
        <v>#N/A</v>
      </c>
      <c r="G136" s="22">
        <f>INT(龙王宝藏!H1326/1.3/2)</f>
        <v>4248692</v>
      </c>
      <c r="H136" s="32" t="str">
        <f>龙王宝藏!B1326</f>
        <v>龙王宝藏boss_135</v>
      </c>
      <c r="I136" t="str">
        <f t="shared" si="13"/>
        <v>沙漠遗迹7-2</v>
      </c>
      <c r="J136" t="s">
        <v>5216</v>
      </c>
      <c r="K136" s="22">
        <f>INT(古代遗迹1!G1938/1.3)</f>
        <v>3574644</v>
      </c>
      <c r="L136" s="32" t="str">
        <f>古代遗迹1!B1938</f>
        <v>小雷音寺boss_135</v>
      </c>
      <c r="M136" t="str">
        <f t="shared" si="14"/>
        <v>沙漠遗迹4-10</v>
      </c>
      <c r="N136" s="32" t="s">
        <v>4376</v>
      </c>
      <c r="O136" s="22">
        <f>INT(精灵试炼!I858/1.3)</f>
        <v>39645468</v>
      </c>
      <c r="P136" s="32" t="str">
        <f>精灵试炼!B858</f>
        <v>天庭试炼boss_135</v>
      </c>
      <c r="Q136" t="str">
        <f t="shared" si="15"/>
        <v>海地洞窟6-8</v>
      </c>
      <c r="R136" s="32" t="s">
        <v>4976</v>
      </c>
    </row>
    <row r="137" spans="1:18" x14ac:dyDescent="0.15">
      <c r="A137" s="23">
        <f>主线!AG136</f>
        <v>319093</v>
      </c>
      <c r="B137" s="37" t="s">
        <v>391</v>
      </c>
      <c r="C137" s="35" t="e">
        <f>VLOOKUP(B137,I:J,2,0)</f>
        <v>#N/A</v>
      </c>
      <c r="D137" s="35" t="e">
        <f>VLOOKUP(B137,M:N,2,0)</f>
        <v>#N/A</v>
      </c>
      <c r="E137" s="35" t="e">
        <f t="shared" si="12"/>
        <v>#N/A</v>
      </c>
      <c r="G137" s="22">
        <f>INT(龙王宝藏!H1327/1.3/2)</f>
        <v>4295769</v>
      </c>
      <c r="H137" s="32" t="str">
        <f>龙王宝藏!B1327</f>
        <v>龙王宝藏boss_136</v>
      </c>
      <c r="I137" t="str">
        <f t="shared" si="13"/>
        <v>沙漠遗迹7-8</v>
      </c>
      <c r="J137" t="s">
        <v>5217</v>
      </c>
      <c r="K137" s="22">
        <f>INT(古代遗迹1!G1939/1.3)</f>
        <v>3621288</v>
      </c>
      <c r="L137" s="32" t="str">
        <f>古代遗迹1!B1939</f>
        <v>小雷音寺boss_136</v>
      </c>
      <c r="M137" t="str">
        <f t="shared" si="14"/>
        <v>沙漠遗迹4-10</v>
      </c>
      <c r="N137" s="32" t="s">
        <v>4377</v>
      </c>
      <c r="O137" s="22">
        <f>INT(精灵试炼!I859/1.3)</f>
        <v>40452660</v>
      </c>
      <c r="P137" s="32" t="str">
        <f>精灵试炼!B859</f>
        <v>天庭试炼boss_136</v>
      </c>
      <c r="Q137" t="str">
        <f t="shared" si="15"/>
        <v>海地洞窟8-2</v>
      </c>
      <c r="R137" s="32" t="s">
        <v>4977</v>
      </c>
    </row>
    <row r="138" spans="1:18" x14ac:dyDescent="0.15">
      <c r="A138" s="23">
        <f>主线!AG137</f>
        <v>321829</v>
      </c>
      <c r="B138" s="37" t="s">
        <v>392</v>
      </c>
      <c r="C138" s="35" t="e">
        <f>VLOOKUP(B138,I:J,2,0)</f>
        <v>#N/A</v>
      </c>
      <c r="D138" s="35" t="str">
        <f>VLOOKUP(B138,M:N,2,0)</f>
        <v>小雷音寺boss_26</v>
      </c>
      <c r="E138" s="35" t="e">
        <f t="shared" si="12"/>
        <v>#N/A</v>
      </c>
      <c r="G138" s="22">
        <f>INT(龙王宝藏!H1328/1.3/2)</f>
        <v>4342846</v>
      </c>
      <c r="H138" s="32" t="str">
        <f>龙王宝藏!B1328</f>
        <v>龙王宝藏boss_137</v>
      </c>
      <c r="I138" t="str">
        <f t="shared" si="13"/>
        <v>沙漠遗迹8-1</v>
      </c>
      <c r="J138" t="s">
        <v>5218</v>
      </c>
      <c r="K138" s="22">
        <f>INT(古代遗迹1!G1940/1.3)</f>
        <v>3667933</v>
      </c>
      <c r="L138" s="32" t="str">
        <f>古代遗迹1!B1940</f>
        <v>小雷音寺boss_137</v>
      </c>
      <c r="M138" t="str">
        <f t="shared" si="14"/>
        <v>沙漠遗迹4-10</v>
      </c>
      <c r="N138" s="32" t="s">
        <v>4378</v>
      </c>
      <c r="O138" s="22">
        <f>INT(精灵试炼!I860/1.3)</f>
        <v>41259852</v>
      </c>
      <c r="P138" s="32" t="str">
        <f>精灵试炼!B860</f>
        <v>天庭试炼boss_137</v>
      </c>
      <c r="Q138" t="str">
        <f t="shared" si="15"/>
        <v>海地洞窟9-9</v>
      </c>
      <c r="R138" s="32" t="s">
        <v>4978</v>
      </c>
    </row>
    <row r="139" spans="1:18" x14ac:dyDescent="0.15">
      <c r="A139" s="23">
        <f>主线!AG138</f>
        <v>324572</v>
      </c>
      <c r="B139" s="37" t="s">
        <v>393</v>
      </c>
      <c r="C139" s="35" t="e">
        <f>VLOOKUP(B139,I:J,2,0)</f>
        <v>#N/A</v>
      </c>
      <c r="D139" s="35" t="e">
        <f>VLOOKUP(B139,M:N,2,0)</f>
        <v>#N/A</v>
      </c>
      <c r="E139" s="35" t="e">
        <f t="shared" si="12"/>
        <v>#N/A</v>
      </c>
      <c r="G139" s="22">
        <f>INT(龙王宝藏!H1329/1.3/2)</f>
        <v>4389923</v>
      </c>
      <c r="H139" s="32" t="str">
        <f>龙王宝藏!B1329</f>
        <v>龙王宝藏boss_138</v>
      </c>
      <c r="I139" t="str">
        <f t="shared" si="13"/>
        <v>沙漠遗迹8-7</v>
      </c>
      <c r="J139" t="s">
        <v>5219</v>
      </c>
      <c r="K139" s="22">
        <f>INT(古代遗迹1!G1941/1.3)</f>
        <v>3714576</v>
      </c>
      <c r="L139" s="32" t="str">
        <f>古代遗迹1!B1941</f>
        <v>小雷音寺boss_138</v>
      </c>
      <c r="M139" t="str">
        <f t="shared" si="14"/>
        <v>沙漠遗迹4-10</v>
      </c>
      <c r="N139" s="32" t="s">
        <v>4379</v>
      </c>
      <c r="O139" s="22">
        <f>INT(精灵试炼!I861/1.3)</f>
        <v>42067044</v>
      </c>
      <c r="P139" s="32" t="str">
        <f>精灵试炼!B861</f>
        <v>天庭试炼boss_138</v>
      </c>
      <c r="Q139" t="str">
        <f t="shared" si="15"/>
        <v>海地洞窟11-2</v>
      </c>
      <c r="R139" s="32" t="s">
        <v>4979</v>
      </c>
    </row>
    <row r="140" spans="1:18" x14ac:dyDescent="0.15">
      <c r="A140" s="23">
        <f>主线!AG139</f>
        <v>328210</v>
      </c>
      <c r="B140" s="37" t="s">
        <v>394</v>
      </c>
      <c r="C140" s="35" t="e">
        <f>VLOOKUP(B140,I:J,2,0)</f>
        <v>#N/A</v>
      </c>
      <c r="D140" s="35" t="e">
        <f>VLOOKUP(B140,M:N,2,0)</f>
        <v>#N/A</v>
      </c>
      <c r="E140" s="35" t="str">
        <f t="shared" si="12"/>
        <v>天庭试炼boss_15</v>
      </c>
      <c r="G140" s="22">
        <f>INT(龙王宝藏!H1330/1.3/2)</f>
        <v>4433769</v>
      </c>
      <c r="H140" s="32" t="str">
        <f>龙王宝藏!B1330</f>
        <v>龙王宝藏boss_139</v>
      </c>
      <c r="I140" t="str">
        <f t="shared" si="13"/>
        <v>沙漠遗迹8-10</v>
      </c>
      <c r="J140" t="s">
        <v>5220</v>
      </c>
      <c r="K140" s="22">
        <f>INT(古代遗迹1!G1942/1.3)</f>
        <v>3761221</v>
      </c>
      <c r="L140" s="32" t="str">
        <f>古代遗迹1!B1942</f>
        <v>小雷音寺boss_139</v>
      </c>
      <c r="M140" t="str">
        <f t="shared" si="14"/>
        <v>沙漠遗迹4-10</v>
      </c>
      <c r="N140" s="32" t="s">
        <v>4380</v>
      </c>
      <c r="O140" s="22">
        <f>INT(精灵试炼!I862/1.3)</f>
        <v>42874236</v>
      </c>
      <c r="P140" s="32" t="str">
        <f>精灵试炼!B862</f>
        <v>天庭试炼boss_139</v>
      </c>
      <c r="Q140" t="str">
        <f t="shared" si="15"/>
        <v>海地洞窟12-5</v>
      </c>
      <c r="R140" s="32" t="s">
        <v>4980</v>
      </c>
    </row>
    <row r="141" spans="1:18" x14ac:dyDescent="0.15">
      <c r="A141" s="23">
        <f>主线!AG140</f>
        <v>330979</v>
      </c>
      <c r="B141" s="37" t="s">
        <v>395</v>
      </c>
      <c r="C141" s="35" t="str">
        <f>VLOOKUP(B141,I:J,2,0)</f>
        <v>龙王宝藏boss_27</v>
      </c>
      <c r="D141" s="35" t="str">
        <f>VLOOKUP(B141,M:N,2,0)</f>
        <v>小雷音寺boss_27</v>
      </c>
      <c r="E141" s="35" t="str">
        <f t="shared" si="12"/>
        <v>天庭试炼boss_16</v>
      </c>
      <c r="G141" s="22">
        <f>INT(龙王宝藏!H1331/1.3/2)</f>
        <v>4480807</v>
      </c>
      <c r="H141" s="32" t="str">
        <f>龙王宝藏!B1331</f>
        <v>龙王宝藏boss_140</v>
      </c>
      <c r="I141" t="str">
        <f t="shared" si="13"/>
        <v>沙漠遗迹9-5</v>
      </c>
      <c r="J141" t="s">
        <v>5221</v>
      </c>
      <c r="K141" s="22">
        <f>INT(古代遗迹1!G1943/1.3)</f>
        <v>3807865</v>
      </c>
      <c r="L141" s="32" t="str">
        <f>古代遗迹1!B1943</f>
        <v>小雷音寺boss_140</v>
      </c>
      <c r="M141" t="str">
        <f t="shared" si="14"/>
        <v>沙漠遗迹4-10</v>
      </c>
      <c r="N141" s="32" t="s">
        <v>4381</v>
      </c>
      <c r="O141" s="22">
        <f>INT(精灵试炼!I863/1.3)</f>
        <v>43681428</v>
      </c>
      <c r="P141" s="32" t="str">
        <f>精灵试炼!B863</f>
        <v>天庭试炼boss_140</v>
      </c>
      <c r="Q141" t="str">
        <f t="shared" si="15"/>
        <v>海地洞窟13-9</v>
      </c>
      <c r="R141" s="32" t="s">
        <v>4981</v>
      </c>
    </row>
    <row r="142" spans="1:18" x14ac:dyDescent="0.15">
      <c r="A142" s="23">
        <f>主线!AG141</f>
        <v>343747</v>
      </c>
      <c r="B142" s="37" t="s">
        <v>396</v>
      </c>
      <c r="C142" s="35" t="e">
        <f>VLOOKUP(B142,I:J,2,0)</f>
        <v>#N/A</v>
      </c>
      <c r="D142" s="35" t="e">
        <f>VLOOKUP(B142,M:N,2,0)</f>
        <v>#N/A</v>
      </c>
      <c r="E142" s="35" t="e">
        <f t="shared" si="12"/>
        <v>#N/A</v>
      </c>
      <c r="G142" s="22">
        <f>INT(龙王宝藏!H1332/1.3/2)</f>
        <v>4527846</v>
      </c>
      <c r="H142" s="32" t="str">
        <f>龙王宝藏!B1332</f>
        <v>龙王宝藏boss_141</v>
      </c>
      <c r="I142" t="str">
        <f t="shared" si="13"/>
        <v>沙漠遗迹9-10</v>
      </c>
      <c r="J142" t="s">
        <v>5222</v>
      </c>
      <c r="K142" s="22">
        <f>INT(古代遗迹1!G1944/1.3)</f>
        <v>3854510</v>
      </c>
      <c r="L142" s="32" t="str">
        <f>古代遗迹1!B1944</f>
        <v>小雷音寺boss_141</v>
      </c>
      <c r="M142" t="str">
        <f t="shared" si="14"/>
        <v>沙漠遗迹4-10</v>
      </c>
      <c r="N142" s="32" t="s">
        <v>4382</v>
      </c>
      <c r="O142" s="22">
        <f>INT(精灵试炼!I864/1.3)</f>
        <v>45659373</v>
      </c>
      <c r="P142" s="32" t="str">
        <f>精灵试炼!B864</f>
        <v>天庭试炼boss_141</v>
      </c>
      <c r="Q142" t="str">
        <f t="shared" si="15"/>
        <v>海地洞窟16-10</v>
      </c>
      <c r="R142" s="32" t="s">
        <v>4982</v>
      </c>
    </row>
    <row r="143" spans="1:18" x14ac:dyDescent="0.15">
      <c r="A143" s="23">
        <f>主线!AG142</f>
        <v>346177</v>
      </c>
      <c r="B143" s="37" t="s">
        <v>397</v>
      </c>
      <c r="C143" s="35" t="e">
        <f>VLOOKUP(B143,I:J,2,0)</f>
        <v>#N/A</v>
      </c>
      <c r="D143" s="35" t="e">
        <f>VLOOKUP(B143,M:N,2,0)</f>
        <v>#N/A</v>
      </c>
      <c r="E143" s="35" t="e">
        <f t="shared" si="12"/>
        <v>#N/A</v>
      </c>
      <c r="G143" s="22">
        <f>INT(龙王宝藏!H1333/1.3/2)</f>
        <v>4574923</v>
      </c>
      <c r="H143" s="32" t="str">
        <f>龙王宝藏!B1333</f>
        <v>龙王宝藏boss_142</v>
      </c>
      <c r="I143" t="str">
        <f t="shared" si="13"/>
        <v>沙漠遗迹10-2</v>
      </c>
      <c r="J143" t="s">
        <v>5223</v>
      </c>
      <c r="K143" s="22">
        <f>INT(古代遗迹1!G1945/1.3)</f>
        <v>3905394</v>
      </c>
      <c r="L143" s="32" t="str">
        <f>古代遗迹1!B1945</f>
        <v>小雷音寺boss_142</v>
      </c>
      <c r="M143" t="str">
        <f t="shared" si="14"/>
        <v>沙漠遗迹4-10</v>
      </c>
      <c r="N143" s="32" t="s">
        <v>4383</v>
      </c>
      <c r="O143" s="22">
        <f>INT(精灵试炼!I865/1.3)</f>
        <v>46487806</v>
      </c>
      <c r="P143" s="32" t="str">
        <f>精灵试炼!B865</f>
        <v>天庭试炼boss_142</v>
      </c>
      <c r="Q143" t="str">
        <f t="shared" si="15"/>
        <v>海地洞窟17-10</v>
      </c>
      <c r="R143" s="32" t="s">
        <v>4983</v>
      </c>
    </row>
    <row r="144" spans="1:18" x14ac:dyDescent="0.15">
      <c r="A144" s="23">
        <f>主线!AG143</f>
        <v>349539</v>
      </c>
      <c r="B144" s="37" t="s">
        <v>398</v>
      </c>
      <c r="C144" s="35" t="e">
        <f>VLOOKUP(B144,I:J,2,0)</f>
        <v>#N/A</v>
      </c>
      <c r="D144" s="35" t="e">
        <f>VLOOKUP(B144,M:N,2,0)</f>
        <v>#N/A</v>
      </c>
      <c r="E144" s="35" t="e">
        <f t="shared" si="12"/>
        <v>#N/A</v>
      </c>
      <c r="G144" s="22">
        <f>INT(龙王宝藏!H1334/1.3/2)</f>
        <v>4633692</v>
      </c>
      <c r="H144" s="32" t="str">
        <f>龙王宝藏!B1334</f>
        <v>龙王宝藏boss_143</v>
      </c>
      <c r="I144" t="str">
        <f t="shared" si="13"/>
        <v>沙漠遗迹10-9</v>
      </c>
      <c r="J144" t="s">
        <v>5224</v>
      </c>
      <c r="K144" s="22">
        <f>INT(古代遗迹1!G1946/1.3)</f>
        <v>3956279</v>
      </c>
      <c r="L144" s="32" t="str">
        <f>古代遗迹1!B1946</f>
        <v>小雷音寺boss_143</v>
      </c>
      <c r="M144" t="str">
        <f t="shared" si="14"/>
        <v>沙漠遗迹4-10</v>
      </c>
      <c r="N144" s="32" t="s">
        <v>4384</v>
      </c>
      <c r="O144" s="22">
        <f>INT(精灵试炼!I866/1.3)</f>
        <v>47316240</v>
      </c>
      <c r="P144" s="32" t="str">
        <f>精灵试炼!B866</f>
        <v>天庭试炼boss_143</v>
      </c>
      <c r="Q144" t="str">
        <f t="shared" si="15"/>
        <v>海地洞窟19-4</v>
      </c>
      <c r="R144" s="32" t="s">
        <v>4984</v>
      </c>
    </row>
    <row r="145" spans="1:18" x14ac:dyDescent="0.15">
      <c r="A145" s="23">
        <f>主线!AG144</f>
        <v>351992</v>
      </c>
      <c r="B145" s="37" t="s">
        <v>399</v>
      </c>
      <c r="C145" s="35" t="e">
        <f>VLOOKUP(B145,I:J,2,0)</f>
        <v>#N/A</v>
      </c>
      <c r="D145" s="35" t="e">
        <f>VLOOKUP(B145,M:N,2,0)</f>
        <v>#N/A</v>
      </c>
      <c r="E145" s="35" t="e">
        <f t="shared" si="12"/>
        <v>#N/A</v>
      </c>
      <c r="G145" s="22">
        <f>INT(龙王宝藏!H1335/1.3/2)</f>
        <v>4692500</v>
      </c>
      <c r="H145" s="32" t="str">
        <f>龙王宝藏!B1335</f>
        <v>龙王宝藏boss_144</v>
      </c>
      <c r="I145" t="str">
        <f t="shared" si="13"/>
        <v>流星瀑布1-2</v>
      </c>
      <c r="J145" t="s">
        <v>5225</v>
      </c>
      <c r="K145" s="22">
        <f>INT(古代遗迹1!G1947/1.3)</f>
        <v>4007163</v>
      </c>
      <c r="L145" s="32" t="str">
        <f>古代遗迹1!B1947</f>
        <v>小雷音寺boss_144</v>
      </c>
      <c r="M145" t="str">
        <f t="shared" si="14"/>
        <v>沙漠遗迹4-10</v>
      </c>
      <c r="N145" s="32" t="s">
        <v>4385</v>
      </c>
      <c r="O145" s="22">
        <f>INT(精灵试炼!I867/1.3)</f>
        <v>48144674</v>
      </c>
      <c r="P145" s="32" t="str">
        <f>精灵试炼!B867</f>
        <v>天庭试炼boss_144</v>
      </c>
      <c r="Q145" t="str">
        <f t="shared" si="15"/>
        <v>冠军之路1-7</v>
      </c>
      <c r="R145" s="32" t="s">
        <v>4985</v>
      </c>
    </row>
    <row r="146" spans="1:18" x14ac:dyDescent="0.15">
      <c r="A146" s="23">
        <f>主线!AG145</f>
        <v>354452</v>
      </c>
      <c r="B146" s="37" t="s">
        <v>400</v>
      </c>
      <c r="C146" s="35" t="e">
        <f>VLOOKUP(B146,I:J,2,0)</f>
        <v>#N/A</v>
      </c>
      <c r="D146" s="35" t="str">
        <f>VLOOKUP(B146,M:N,2,0)</f>
        <v>小雷音寺boss_28</v>
      </c>
      <c r="E146" s="35" t="e">
        <f t="shared" si="12"/>
        <v>#N/A</v>
      </c>
      <c r="G146" s="22">
        <f>INT(龙王宝藏!H1336/1.3/2)</f>
        <v>4747846</v>
      </c>
      <c r="H146" s="32" t="str">
        <f>龙王宝藏!B1336</f>
        <v>龙王宝藏boss_145</v>
      </c>
      <c r="I146" t="str">
        <f t="shared" si="13"/>
        <v>流星瀑布1-9</v>
      </c>
      <c r="J146" t="s">
        <v>5226</v>
      </c>
      <c r="K146" s="22">
        <f>INT(古代遗迹1!G1948/1.3)</f>
        <v>4058048</v>
      </c>
      <c r="L146" s="32" t="str">
        <f>古代遗迹1!B1948</f>
        <v>小雷音寺boss_145</v>
      </c>
      <c r="M146" t="str">
        <f t="shared" si="14"/>
        <v>沙漠遗迹5-4</v>
      </c>
      <c r="N146" s="32" t="s">
        <v>4386</v>
      </c>
      <c r="O146" s="22">
        <f>INT(精灵试炼!I868/1.3)</f>
        <v>48973108</v>
      </c>
      <c r="P146" s="32" t="str">
        <f>精灵试炼!B868</f>
        <v>天庭试炼boss_145</v>
      </c>
      <c r="Q146" t="str">
        <f t="shared" si="15"/>
        <v>冠军之路2-10</v>
      </c>
      <c r="R146" s="32" t="s">
        <v>4986</v>
      </c>
    </row>
    <row r="147" spans="1:18" x14ac:dyDescent="0.15">
      <c r="A147" s="23">
        <f>主线!AG146</f>
        <v>357868</v>
      </c>
      <c r="B147" s="37" t="s">
        <v>401</v>
      </c>
      <c r="C147" s="35" t="e">
        <f>VLOOKUP(B147,I:J,2,0)</f>
        <v>#N/A</v>
      </c>
      <c r="D147" s="35" t="e">
        <f>VLOOKUP(B147,M:N,2,0)</f>
        <v>#N/A</v>
      </c>
      <c r="E147" s="35" t="e">
        <f t="shared" si="12"/>
        <v>#N/A</v>
      </c>
      <c r="G147" s="22">
        <f>INT(龙王宝藏!H1337/1.3/2)</f>
        <v>4806615</v>
      </c>
      <c r="H147" s="32" t="str">
        <f>龙王宝藏!B1337</f>
        <v>龙王宝藏boss_146</v>
      </c>
      <c r="I147" t="str">
        <f t="shared" si="13"/>
        <v>流星瀑布2-2</v>
      </c>
      <c r="J147" t="s">
        <v>5227</v>
      </c>
      <c r="K147" s="22">
        <f>INT(古代遗迹1!G1949/1.3)</f>
        <v>4108933</v>
      </c>
      <c r="L147" s="32" t="str">
        <f>古代遗迹1!B1949</f>
        <v>小雷音寺boss_146</v>
      </c>
      <c r="M147" t="str">
        <f t="shared" si="14"/>
        <v>沙漠遗迹5-10</v>
      </c>
      <c r="N147" s="32" t="s">
        <v>4387</v>
      </c>
      <c r="O147" s="22">
        <f>INT(精灵试炼!I869/1.3)</f>
        <v>50156459</v>
      </c>
      <c r="P147" s="32" t="str">
        <f>精灵试炼!B869</f>
        <v>天庭试炼boss_146</v>
      </c>
      <c r="Q147" t="str">
        <f t="shared" si="15"/>
        <v>冠军之路4-7</v>
      </c>
      <c r="R147" s="32" t="s">
        <v>4987</v>
      </c>
    </row>
    <row r="148" spans="1:18" x14ac:dyDescent="0.15">
      <c r="A148" s="23">
        <f>主线!AG147</f>
        <v>360611</v>
      </c>
      <c r="B148" s="37" t="s">
        <v>402</v>
      </c>
      <c r="C148" s="35" t="e">
        <f>VLOOKUP(B148,I:J,2,0)</f>
        <v>#N/A</v>
      </c>
      <c r="D148" s="35" t="e">
        <f>VLOOKUP(B148,M:N,2,0)</f>
        <v>#N/A</v>
      </c>
      <c r="E148" s="35" t="str">
        <f t="shared" si="12"/>
        <v>天庭试炼boss_17</v>
      </c>
      <c r="G148" s="22">
        <f>INT(龙王宝藏!H1338/1.3/2)</f>
        <v>4865384</v>
      </c>
      <c r="H148" s="32" t="str">
        <f>龙王宝藏!B1338</f>
        <v>龙王宝藏boss_147</v>
      </c>
      <c r="I148" t="str">
        <f t="shared" si="13"/>
        <v>流星瀑布2-9</v>
      </c>
      <c r="J148" t="s">
        <v>5228</v>
      </c>
      <c r="K148" s="22">
        <f>INT(古代遗迹1!G1950/1.3)</f>
        <v>4159817</v>
      </c>
      <c r="L148" s="32" t="str">
        <f>古代遗迹1!B1950</f>
        <v>小雷音寺boss_147</v>
      </c>
      <c r="M148" t="str">
        <f t="shared" si="14"/>
        <v>沙漠遗迹6-4</v>
      </c>
      <c r="N148" s="32" t="s">
        <v>4388</v>
      </c>
      <c r="O148" s="22">
        <f>INT(精灵试炼!I870/1.3)</f>
        <v>51339809</v>
      </c>
      <c r="P148" s="32" t="str">
        <f>精灵试炼!B870</f>
        <v>天庭试炼boss_147</v>
      </c>
      <c r="Q148" t="str">
        <f t="shared" si="15"/>
        <v>冠军之路6-3</v>
      </c>
      <c r="R148" s="32" t="s">
        <v>4988</v>
      </c>
    </row>
    <row r="149" spans="1:18" x14ac:dyDescent="0.15">
      <c r="A149" s="23">
        <f>主线!AG148</f>
        <v>363365</v>
      </c>
      <c r="B149" s="37" t="s">
        <v>403</v>
      </c>
      <c r="C149" s="35" t="e">
        <f>VLOOKUP(B149,I:J,2,0)</f>
        <v>#N/A</v>
      </c>
      <c r="D149" s="35" t="e">
        <f>VLOOKUP(B149,M:N,2,0)</f>
        <v>#N/A</v>
      </c>
      <c r="E149" s="35" t="e">
        <f t="shared" si="12"/>
        <v>#N/A</v>
      </c>
      <c r="G149" s="22">
        <f>INT(龙王宝藏!H1339/1.3/2)</f>
        <v>4924153</v>
      </c>
      <c r="H149" s="32" t="str">
        <f>龙王宝藏!B1339</f>
        <v>龙王宝藏boss_148</v>
      </c>
      <c r="I149" t="str">
        <f t="shared" si="13"/>
        <v>流星瀑布3-3</v>
      </c>
      <c r="J149" t="s">
        <v>5229</v>
      </c>
      <c r="K149" s="22">
        <f>INT(古代遗迹1!G1951/1.3)</f>
        <v>4210702</v>
      </c>
      <c r="L149" s="32" t="str">
        <f>古代遗迹1!B1951</f>
        <v>小雷音寺boss_148</v>
      </c>
      <c r="M149" t="str">
        <f t="shared" si="14"/>
        <v>沙漠遗迹6-10</v>
      </c>
      <c r="N149" s="32" t="s">
        <v>4389</v>
      </c>
      <c r="O149" s="22">
        <f>INT(精灵试炼!I871/1.3)</f>
        <v>52523159</v>
      </c>
      <c r="P149" s="32" t="str">
        <f>精灵试炼!B871</f>
        <v>天庭试炼boss_148</v>
      </c>
      <c r="Q149" t="str">
        <f t="shared" si="15"/>
        <v>冠军之路7-10</v>
      </c>
      <c r="R149" s="32" t="s">
        <v>4989</v>
      </c>
    </row>
    <row r="150" spans="1:18" x14ac:dyDescent="0.15">
      <c r="A150" s="23">
        <f>主线!AG149</f>
        <v>367109</v>
      </c>
      <c r="B150" s="37" t="s">
        <v>404</v>
      </c>
      <c r="C150" s="35" t="str">
        <f>VLOOKUP(B150,I:J,2,0)</f>
        <v>龙王宝藏boss_28</v>
      </c>
      <c r="D150" s="35" t="e">
        <f>VLOOKUP(B150,M:N,2,0)</f>
        <v>#N/A</v>
      </c>
      <c r="E150" s="35" t="e">
        <f t="shared" si="12"/>
        <v>#N/A</v>
      </c>
      <c r="G150" s="22">
        <f>INT(龙王宝藏!H1340/1.3/2)</f>
        <v>4982923</v>
      </c>
      <c r="H150" s="32" t="str">
        <f>龙王宝藏!B1340</f>
        <v>龙王宝藏boss_149</v>
      </c>
      <c r="I150" t="str">
        <f t="shared" si="13"/>
        <v>流星瀑布3-10</v>
      </c>
      <c r="J150" t="s">
        <v>5230</v>
      </c>
      <c r="K150" s="22">
        <f>INT(古代遗迹1!G1952/1.3)</f>
        <v>4261586</v>
      </c>
      <c r="L150" s="32" t="str">
        <f>古代遗迹1!B1952</f>
        <v>小雷音寺boss_149</v>
      </c>
      <c r="M150" t="str">
        <f t="shared" si="14"/>
        <v>沙漠遗迹7-4</v>
      </c>
      <c r="N150" s="32" t="s">
        <v>4390</v>
      </c>
      <c r="O150" s="22">
        <f>INT(精灵试炼!I872/1.3)</f>
        <v>53706509</v>
      </c>
      <c r="P150" s="32" t="str">
        <f>精灵试炼!B872</f>
        <v>天庭试炼boss_149</v>
      </c>
      <c r="Q150" t="str">
        <f t="shared" si="15"/>
        <v>冠军之路9-8</v>
      </c>
      <c r="R150" s="32" t="s">
        <v>4990</v>
      </c>
    </row>
    <row r="151" spans="1:18" x14ac:dyDescent="0.15">
      <c r="A151" s="23">
        <f>主线!AG150</f>
        <v>369894</v>
      </c>
      <c r="B151" s="37" t="s">
        <v>405</v>
      </c>
      <c r="C151" s="35" t="e">
        <f>VLOOKUP(B151,I:J,2,0)</f>
        <v>#N/A</v>
      </c>
      <c r="D151" s="35" t="str">
        <f>VLOOKUP(B151,M:N,2,0)</f>
        <v>小雷音寺boss_29</v>
      </c>
      <c r="E151" s="35" t="e">
        <f t="shared" si="12"/>
        <v>#N/A</v>
      </c>
      <c r="G151" s="22">
        <f>INT(龙王宝藏!H1341/1.3/2)</f>
        <v>5041653</v>
      </c>
      <c r="H151" s="32" t="str">
        <f>龙王宝藏!B1341</f>
        <v>龙王宝藏boss_150</v>
      </c>
      <c r="I151" t="str">
        <f t="shared" si="13"/>
        <v>流星瀑布4-3</v>
      </c>
      <c r="J151" t="s">
        <v>5231</v>
      </c>
      <c r="K151" s="22">
        <f>INT(古代遗迹1!G1953/1.3)</f>
        <v>4312471</v>
      </c>
      <c r="L151" s="32" t="str">
        <f>古代遗迹1!B1953</f>
        <v>小雷音寺boss_150</v>
      </c>
      <c r="M151" t="str">
        <f t="shared" si="14"/>
        <v>沙漠遗迹7-10</v>
      </c>
      <c r="N151" s="32" t="s">
        <v>4391</v>
      </c>
      <c r="O151" s="22">
        <f>INT(精灵试炼!I873/1.3)</f>
        <v>54889859</v>
      </c>
      <c r="P151" s="32" t="str">
        <f>精灵试炼!B873</f>
        <v>天庭试炼boss_150</v>
      </c>
      <c r="Q151" t="str">
        <f t="shared" si="15"/>
        <v>冠军之路11-3</v>
      </c>
      <c r="R151" s="32" t="s">
        <v>4991</v>
      </c>
    </row>
    <row r="152" spans="1:18" x14ac:dyDescent="0.15">
      <c r="A152" s="23">
        <f>主线!AG151</f>
        <v>382638</v>
      </c>
      <c r="B152" s="37" t="s">
        <v>716</v>
      </c>
      <c r="C152" s="35" t="e">
        <f>VLOOKUP(B152,I:J,2,0)</f>
        <v>#N/A</v>
      </c>
      <c r="D152" s="35" t="e">
        <f>VLOOKUP(B152,M:N,2,0)</f>
        <v>#N/A</v>
      </c>
      <c r="E152" s="35" t="str">
        <f t="shared" si="12"/>
        <v>天庭试炼boss_18</v>
      </c>
      <c r="G152" s="22">
        <f>INT(龙王宝藏!H1342/1.3/2)</f>
        <v>5096730</v>
      </c>
      <c r="H152" s="32" t="str">
        <f>龙王宝藏!B1342</f>
        <v>龙王宝藏boss_151</v>
      </c>
      <c r="I152" t="str">
        <f t="shared" si="13"/>
        <v>流星瀑布4-10</v>
      </c>
      <c r="J152" t="s">
        <v>5232</v>
      </c>
      <c r="K152" s="22">
        <f>INT(古代遗迹1!G1954/1.3)</f>
        <v>4363356</v>
      </c>
      <c r="L152" s="32" t="str">
        <f>古代遗迹1!B1954</f>
        <v>小雷音寺boss_151</v>
      </c>
      <c r="M152" t="str">
        <f t="shared" si="14"/>
        <v>沙漠遗迹8-3</v>
      </c>
      <c r="N152" s="32" t="s">
        <v>4392</v>
      </c>
      <c r="O152" s="22">
        <f>INT(精灵试炼!I874/1.3)</f>
        <v>57510983</v>
      </c>
      <c r="P152" s="32" t="str">
        <f>精灵试炼!B874</f>
        <v>天庭试炼boss_151</v>
      </c>
      <c r="Q152" t="str">
        <f t="shared" si="15"/>
        <v>冠军之路14-10</v>
      </c>
      <c r="R152" s="32" t="s">
        <v>4992</v>
      </c>
    </row>
    <row r="153" spans="1:18" x14ac:dyDescent="0.15">
      <c r="A153" s="23">
        <f>主线!AG152</f>
        <v>385671</v>
      </c>
      <c r="B153" s="37" t="s">
        <v>717</v>
      </c>
      <c r="C153" s="35" t="e">
        <f>VLOOKUP(B153,I:J,2,0)</f>
        <v>#N/A</v>
      </c>
      <c r="D153" s="35" t="e">
        <f>VLOOKUP(B153,M:N,2,0)</f>
        <v>#N/A</v>
      </c>
      <c r="E153" s="35" t="e">
        <f t="shared" si="12"/>
        <v>#N/A</v>
      </c>
      <c r="G153" s="22">
        <f>INT(龙王宝藏!H1343/1.3/2)</f>
        <v>5155423</v>
      </c>
      <c r="H153" s="32" t="str">
        <f>龙王宝藏!B1343</f>
        <v>龙王宝藏boss_152</v>
      </c>
      <c r="I153" t="str">
        <f t="shared" si="13"/>
        <v>流星瀑布5-2</v>
      </c>
      <c r="J153" t="s">
        <v>5233</v>
      </c>
      <c r="K153" s="22">
        <f>INT(古代遗迹1!G1955/1.3)</f>
        <v>4414240</v>
      </c>
      <c r="L153" s="32" t="str">
        <f>古代遗迹1!B1955</f>
        <v>小雷音寺boss_152</v>
      </c>
      <c r="M153" t="str">
        <f t="shared" si="14"/>
        <v>沙漠遗迹8-10</v>
      </c>
      <c r="N153" s="32" t="s">
        <v>4393</v>
      </c>
      <c r="O153" s="22">
        <f>INT(精灵试炼!I875/1.3)</f>
        <v>58724676</v>
      </c>
      <c r="P153" s="32" t="str">
        <f>精灵试炼!B875</f>
        <v>天庭试炼boss_152</v>
      </c>
      <c r="Q153" t="str">
        <f t="shared" si="15"/>
        <v>冠军之路16-6</v>
      </c>
      <c r="R153" s="32" t="s">
        <v>4993</v>
      </c>
    </row>
    <row r="154" spans="1:18" x14ac:dyDescent="0.15">
      <c r="A154" s="23">
        <f>主线!AG153</f>
        <v>389735</v>
      </c>
      <c r="B154" s="37" t="s">
        <v>718</v>
      </c>
      <c r="C154" s="35" t="e">
        <f>VLOOKUP(B154,I:J,2,0)</f>
        <v>#N/A</v>
      </c>
      <c r="D154" s="35" t="str">
        <f>VLOOKUP(B154,M:N,2,0)</f>
        <v>小雷音寺boss_30</v>
      </c>
      <c r="E154" s="35" t="e">
        <f t="shared" si="12"/>
        <v>#N/A</v>
      </c>
      <c r="G154" s="22">
        <f>INT(龙王宝藏!H1344/1.3/2)</f>
        <v>5214153</v>
      </c>
      <c r="H154" s="32" t="str">
        <f>龙王宝藏!B1344</f>
        <v>龙王宝藏boss_153</v>
      </c>
      <c r="I154" t="str">
        <f t="shared" si="13"/>
        <v>流星瀑布5-10</v>
      </c>
      <c r="J154" t="s">
        <v>5234</v>
      </c>
      <c r="K154" s="22">
        <f>INT(古代遗迹1!G1956/1.3)</f>
        <v>4465125</v>
      </c>
      <c r="L154" s="32" t="str">
        <f>古代遗迹1!B1956</f>
        <v>小雷音寺boss_153</v>
      </c>
      <c r="M154" t="str">
        <f t="shared" si="14"/>
        <v>沙漠遗迹9-3</v>
      </c>
      <c r="N154" s="32" t="s">
        <v>4394</v>
      </c>
      <c r="O154" s="22">
        <f>INT(精灵试炼!I876/1.3)</f>
        <v>59938368</v>
      </c>
      <c r="P154" s="32" t="str">
        <f>精灵试炼!B876</f>
        <v>天庭试炼boss_153</v>
      </c>
      <c r="Q154" t="str">
        <f t="shared" si="15"/>
        <v>冠军之路18-1</v>
      </c>
      <c r="R154" s="32" t="s">
        <v>4994</v>
      </c>
    </row>
    <row r="155" spans="1:18" x14ac:dyDescent="0.15">
      <c r="A155" s="23">
        <f>主线!AG154</f>
        <v>392803</v>
      </c>
      <c r="B155" s="37" t="s">
        <v>719</v>
      </c>
      <c r="C155" s="35" t="e">
        <f>VLOOKUP(B155,I:J,2,0)</f>
        <v>#N/A</v>
      </c>
      <c r="D155" s="35" t="e">
        <f>VLOOKUP(B155,M:N,2,0)</f>
        <v>#N/A</v>
      </c>
      <c r="E155" s="35" t="e">
        <f t="shared" si="12"/>
        <v>#N/A</v>
      </c>
      <c r="G155" s="22">
        <f>INT(龙王宝藏!H1345/1.3/2)</f>
        <v>5221192</v>
      </c>
      <c r="H155" s="32" t="str">
        <f>龙王宝藏!B1345</f>
        <v>龙王宝藏boss_154</v>
      </c>
      <c r="I155" t="str">
        <f t="shared" si="13"/>
        <v>流星瀑布5-10</v>
      </c>
      <c r="J155" t="s">
        <v>5235</v>
      </c>
      <c r="K155" s="22">
        <f>INT(古代遗迹1!G1957/1.3)</f>
        <v>4516010</v>
      </c>
      <c r="L155" s="32" t="str">
        <f>古代遗迹1!B1957</f>
        <v>小雷音寺boss_154</v>
      </c>
      <c r="M155" t="str">
        <f t="shared" si="14"/>
        <v>沙漠遗迹9-9</v>
      </c>
      <c r="N155" s="32" t="s">
        <v>4395</v>
      </c>
      <c r="O155" s="22">
        <f>INT(精灵试炼!I877/1.3)</f>
        <v>61152060</v>
      </c>
      <c r="P155" s="32" t="str">
        <f>精灵试炼!B877</f>
        <v>天庭试炼boss_154</v>
      </c>
      <c r="Q155" t="str">
        <f t="shared" si="15"/>
        <v>冠军之路19-9</v>
      </c>
      <c r="R155" s="32" t="s">
        <v>4995</v>
      </c>
    </row>
    <row r="156" spans="1:18" x14ac:dyDescent="0.15">
      <c r="A156" s="23">
        <f>主线!AG155</f>
        <v>395883</v>
      </c>
      <c r="B156" s="37" t="s">
        <v>720</v>
      </c>
      <c r="C156" s="35" t="str">
        <f>VLOOKUP(B156,I:J,2,0)</f>
        <v>龙王宝藏boss_29</v>
      </c>
      <c r="D156" s="35" t="e">
        <f>VLOOKUP(B156,M:N,2,0)</f>
        <v>#N/A</v>
      </c>
      <c r="E156" s="35" t="e">
        <f t="shared" si="12"/>
        <v>#N/A</v>
      </c>
      <c r="G156" s="22">
        <f>INT(龙王宝藏!H1346/1.3/2)</f>
        <v>5233730</v>
      </c>
      <c r="H156" s="32" t="str">
        <f>龙王宝藏!B1346</f>
        <v>龙王宝藏boss_155</v>
      </c>
      <c r="I156" t="str">
        <f t="shared" si="13"/>
        <v>流星瀑布5-10</v>
      </c>
      <c r="J156" t="s">
        <v>5236</v>
      </c>
      <c r="K156" s="22">
        <f>INT(古代遗迹1!G1958/1.3)</f>
        <v>4566894</v>
      </c>
      <c r="L156" s="32" t="str">
        <f>古代遗迹1!B1958</f>
        <v>小雷音寺boss_155</v>
      </c>
      <c r="M156" t="str">
        <f t="shared" si="14"/>
        <v>沙漠遗迹10-2</v>
      </c>
      <c r="N156" s="32" t="s">
        <v>4396</v>
      </c>
      <c r="O156" s="22">
        <f>INT(精灵试炼!I878/1.3)</f>
        <v>62365753</v>
      </c>
      <c r="P156" s="32" t="str">
        <f>精灵试炼!B878</f>
        <v>天庭试炼boss_155</v>
      </c>
      <c r="Q156" t="str">
        <f t="shared" si="15"/>
        <v>幻之小岛1-4</v>
      </c>
      <c r="R156" s="32" t="s">
        <v>4996</v>
      </c>
    </row>
    <row r="157" spans="1:18" x14ac:dyDescent="0.15">
      <c r="A157" s="23">
        <f>主线!AG156</f>
        <v>400027</v>
      </c>
      <c r="B157" s="37" t="s">
        <v>721</v>
      </c>
      <c r="C157" s="35" t="e">
        <f>VLOOKUP(B157,I:J,2,0)</f>
        <v>#N/A</v>
      </c>
      <c r="D157" s="35" t="e">
        <f>VLOOKUP(B157,M:N,2,0)</f>
        <v>#N/A</v>
      </c>
      <c r="E157" s="35" t="e">
        <f t="shared" si="12"/>
        <v>#N/A</v>
      </c>
      <c r="G157" s="22">
        <f>INT(龙王宝藏!H1347/1.3/2)</f>
        <v>5271461</v>
      </c>
      <c r="H157" s="32" t="str">
        <f>龙王宝藏!B1347</f>
        <v>龙王宝藏boss_156</v>
      </c>
      <c r="I157" t="str">
        <f t="shared" si="13"/>
        <v>流星瀑布6-2</v>
      </c>
      <c r="J157" t="s">
        <v>5237</v>
      </c>
      <c r="K157" s="22">
        <f>INT(古代遗迹1!G1959/1.3)</f>
        <v>4622019</v>
      </c>
      <c r="L157" s="32" t="str">
        <f>古代遗迹1!B1959</f>
        <v>小雷音寺boss_156</v>
      </c>
      <c r="M157" t="str">
        <f t="shared" si="14"/>
        <v>沙漠遗迹10-8</v>
      </c>
      <c r="N157" s="32" t="s">
        <v>4397</v>
      </c>
      <c r="O157" s="22">
        <f>INT(精灵试炼!I879/1.3)</f>
        <v>63579445</v>
      </c>
      <c r="P157" s="32" t="str">
        <f>精灵试炼!B879</f>
        <v>天庭试炼boss_156</v>
      </c>
      <c r="Q157" t="str">
        <f t="shared" si="15"/>
        <v>幻之小岛2-10</v>
      </c>
      <c r="R157" s="32" t="s">
        <v>4997</v>
      </c>
    </row>
    <row r="158" spans="1:18" x14ac:dyDescent="0.15">
      <c r="A158" s="23">
        <f>主线!AG157</f>
        <v>403141</v>
      </c>
      <c r="B158" s="37" t="s">
        <v>722</v>
      </c>
      <c r="C158" s="35" t="e">
        <f>VLOOKUP(B158,I:J,2,0)</f>
        <v>#N/A</v>
      </c>
      <c r="D158" s="35" t="e">
        <f>VLOOKUP(B158,M:N,2,0)</f>
        <v>#N/A</v>
      </c>
      <c r="E158" s="35" t="e">
        <f t="shared" si="12"/>
        <v>#N/A</v>
      </c>
      <c r="G158" s="22">
        <f>INT(龙王宝藏!H1348/1.3/2)</f>
        <v>5305346</v>
      </c>
      <c r="H158" s="32" t="str">
        <f>龙王宝藏!B1348</f>
        <v>龙王宝藏boss_157</v>
      </c>
      <c r="I158" t="str">
        <f t="shared" si="13"/>
        <v>流星瀑布6-6</v>
      </c>
      <c r="J158" t="s">
        <v>5238</v>
      </c>
      <c r="K158" s="22">
        <f>INT(古代遗迹1!G1960/1.3)</f>
        <v>4677144</v>
      </c>
      <c r="L158" s="32" t="str">
        <f>古代遗迹1!B1960</f>
        <v>小雷音寺boss_157</v>
      </c>
      <c r="M158" t="str">
        <f t="shared" si="14"/>
        <v>沙漠遗迹10-10</v>
      </c>
      <c r="N158" s="32" t="s">
        <v>4398</v>
      </c>
      <c r="O158" s="22">
        <f>INT(精灵试炼!I880/1.3)</f>
        <v>64793137</v>
      </c>
      <c r="P158" s="32" t="str">
        <f>精灵试炼!B880</f>
        <v>天庭试炼boss_157</v>
      </c>
      <c r="Q158" t="str">
        <f t="shared" si="15"/>
        <v>幻之小岛4-5</v>
      </c>
      <c r="R158" s="32" t="s">
        <v>4998</v>
      </c>
    </row>
    <row r="159" spans="1:18" x14ac:dyDescent="0.15">
      <c r="A159" s="23">
        <f>主线!AG158</f>
        <v>406268</v>
      </c>
      <c r="B159" s="37" t="s">
        <v>723</v>
      </c>
      <c r="C159" s="35" t="e">
        <f>VLOOKUP(B159,I:J,2,0)</f>
        <v>#N/A</v>
      </c>
      <c r="D159" s="35" t="str">
        <f>VLOOKUP(B159,M:N,2,0)</f>
        <v>小雷音寺boss_31</v>
      </c>
      <c r="E159" s="35" t="str">
        <f t="shared" si="12"/>
        <v>天庭试炼boss_19</v>
      </c>
      <c r="G159" s="22">
        <f>INT(龙王宝藏!H1349/1.3/2)</f>
        <v>5343076</v>
      </c>
      <c r="H159" s="32" t="str">
        <f>龙王宝藏!B1349</f>
        <v>龙王宝藏boss_158</v>
      </c>
      <c r="I159" t="str">
        <f t="shared" si="13"/>
        <v>流星瀑布6-10</v>
      </c>
      <c r="J159" t="s">
        <v>5239</v>
      </c>
      <c r="K159" s="22">
        <f>INT(古代遗迹1!G1961/1.3)</f>
        <v>4732269</v>
      </c>
      <c r="L159" s="32" t="str">
        <f>古代遗迹1!B1961</f>
        <v>小雷音寺boss_158</v>
      </c>
      <c r="M159" t="str">
        <f t="shared" si="14"/>
        <v>流星瀑布1-7</v>
      </c>
      <c r="N159" s="32" t="s">
        <v>4399</v>
      </c>
      <c r="O159" s="22">
        <f>INT(精灵试炼!I881/1.3)</f>
        <v>66006830</v>
      </c>
      <c r="P159" s="32" t="str">
        <f>精灵试炼!B881</f>
        <v>天庭试炼boss_158</v>
      </c>
      <c r="Q159" t="str">
        <f t="shared" si="15"/>
        <v>幻之小岛5-10</v>
      </c>
      <c r="R159" s="32" t="s">
        <v>4999</v>
      </c>
    </row>
    <row r="160" spans="1:18" x14ac:dyDescent="0.15">
      <c r="A160" s="23">
        <f>主线!AG159</f>
        <v>410491</v>
      </c>
      <c r="B160" s="37" t="s">
        <v>724</v>
      </c>
      <c r="C160" s="35" t="e">
        <f>VLOOKUP(B160,I:J,2,0)</f>
        <v>#N/A</v>
      </c>
      <c r="D160" s="35" t="e">
        <f>VLOOKUP(B160,M:N,2,0)</f>
        <v>#N/A</v>
      </c>
      <c r="E160" s="35" t="e">
        <f t="shared" si="12"/>
        <v>#N/A</v>
      </c>
      <c r="G160" s="22">
        <f>INT(龙王宝藏!H1350/1.3/2)</f>
        <v>5380807</v>
      </c>
      <c r="H160" s="32" t="str">
        <f>龙王宝藏!B1350</f>
        <v>龙王宝藏boss_159</v>
      </c>
      <c r="I160" t="str">
        <f t="shared" si="13"/>
        <v>流星瀑布7-2</v>
      </c>
      <c r="J160" t="s">
        <v>5240</v>
      </c>
      <c r="K160" s="22">
        <f>INT(古代遗迹1!G1962/1.3)</f>
        <v>4787394</v>
      </c>
      <c r="L160" s="32" t="str">
        <f>古代遗迹1!B1962</f>
        <v>小雷音寺boss_159</v>
      </c>
      <c r="M160" t="str">
        <f t="shared" si="14"/>
        <v>流星瀑布1-10</v>
      </c>
      <c r="N160" s="32" t="s">
        <v>4400</v>
      </c>
      <c r="O160" s="22">
        <f>INT(精灵试炼!I882/1.3)</f>
        <v>67220522</v>
      </c>
      <c r="P160" s="32" t="str">
        <f>精灵试炼!B882</f>
        <v>天庭试炼boss_159</v>
      </c>
      <c r="Q160" t="str">
        <f t="shared" si="15"/>
        <v>幻之小岛7-5</v>
      </c>
      <c r="R160" s="32" t="s">
        <v>5000</v>
      </c>
    </row>
    <row r="161" spans="1:18" x14ac:dyDescent="0.15">
      <c r="A161" s="23">
        <f>主线!AG160</f>
        <v>413652</v>
      </c>
      <c r="B161" s="37" t="s">
        <v>725</v>
      </c>
      <c r="C161" s="35" t="e">
        <f>VLOOKUP(B161,I:J,2,0)</f>
        <v>#N/A</v>
      </c>
      <c r="D161" s="35" t="str">
        <f>VLOOKUP(B161,M:N,2,0)</f>
        <v>小雷音寺boss_32</v>
      </c>
      <c r="E161" s="35" t="e">
        <f t="shared" si="12"/>
        <v>#N/A</v>
      </c>
      <c r="G161" s="22">
        <f>INT(龙王宝藏!H1351/1.3/2)</f>
        <v>5418500</v>
      </c>
      <c r="H161" s="32" t="str">
        <f>龙王宝藏!B1351</f>
        <v>龙王宝藏boss_160</v>
      </c>
      <c r="I161" t="str">
        <f t="shared" si="13"/>
        <v>流星瀑布7-5</v>
      </c>
      <c r="J161" t="s">
        <v>5241</v>
      </c>
      <c r="K161" s="22">
        <f>INT(古代遗迹1!G1963/1.3)</f>
        <v>4842519</v>
      </c>
      <c r="L161" s="32" t="str">
        <f>古代遗迹1!B1963</f>
        <v>小雷音寺boss_160</v>
      </c>
      <c r="M161" t="str">
        <f t="shared" si="14"/>
        <v>流星瀑布2-7</v>
      </c>
      <c r="N161" s="32" t="s">
        <v>4401</v>
      </c>
      <c r="O161" s="22">
        <f>INT(精灵试炼!I883/1.3)</f>
        <v>68434214</v>
      </c>
      <c r="P161" s="32" t="str">
        <f>精灵试炼!B883</f>
        <v>天庭试炼boss_160</v>
      </c>
      <c r="Q161" t="str">
        <f t="shared" si="15"/>
        <v>幻之小岛8-10</v>
      </c>
      <c r="R161" s="32" t="s">
        <v>5001</v>
      </c>
    </row>
    <row r="162" spans="1:18" x14ac:dyDescent="0.15">
      <c r="A162" s="23">
        <f>主线!AG161</f>
        <v>428375</v>
      </c>
      <c r="B162" s="37" t="s">
        <v>726</v>
      </c>
      <c r="C162" s="35" t="e">
        <f>VLOOKUP(B162,I:J,2,0)</f>
        <v>#N/A</v>
      </c>
      <c r="D162" s="35" t="e">
        <f>VLOOKUP(B162,M:N,2,0)</f>
        <v>#N/A</v>
      </c>
      <c r="E162" s="35" t="e">
        <f t="shared" si="12"/>
        <v>#N/A</v>
      </c>
      <c r="G162" s="22">
        <f>INT(龙王宝藏!H1352/1.3/2)</f>
        <v>5456230</v>
      </c>
      <c r="H162" s="32" t="str">
        <f>龙王宝藏!B1352</f>
        <v>龙王宝藏boss_161</v>
      </c>
      <c r="I162" t="str">
        <f t="shared" si="13"/>
        <v>流星瀑布7-10</v>
      </c>
      <c r="J162" t="s">
        <v>5242</v>
      </c>
      <c r="K162" s="22">
        <f>INT(古代遗迹1!G1964/1.3)</f>
        <v>4897644</v>
      </c>
      <c r="L162" s="32" t="str">
        <f>古代遗迹1!B1964</f>
        <v>小雷音寺boss_161</v>
      </c>
      <c r="M162" t="str">
        <f t="shared" si="14"/>
        <v>流星瀑布2-10</v>
      </c>
      <c r="N162" s="32" t="s">
        <v>4402</v>
      </c>
      <c r="O162" s="22">
        <f>INT(精灵试炼!I884/1.3)</f>
        <v>71389104</v>
      </c>
      <c r="P162" s="32" t="str">
        <f>精灵试炼!B884</f>
        <v>天庭试炼boss_161</v>
      </c>
      <c r="Q162" t="str">
        <f t="shared" si="15"/>
        <v>幻之小岛11-10</v>
      </c>
      <c r="R162" s="32" t="s">
        <v>5002</v>
      </c>
    </row>
    <row r="163" spans="1:18" x14ac:dyDescent="0.15">
      <c r="A163" s="23">
        <f>主线!AG162</f>
        <v>431684</v>
      </c>
      <c r="B163" s="37" t="s">
        <v>727</v>
      </c>
      <c r="C163" s="35" t="e">
        <f>VLOOKUP(B163,I:J,2,0)</f>
        <v>#N/A</v>
      </c>
      <c r="D163" s="35" t="e">
        <f>VLOOKUP(B163,M:N,2,0)</f>
        <v>#N/A</v>
      </c>
      <c r="E163" s="35" t="e">
        <f t="shared" si="12"/>
        <v>#N/A</v>
      </c>
      <c r="G163" s="22">
        <f>INT(龙王宝藏!H1353/1.3/2)</f>
        <v>5493961</v>
      </c>
      <c r="H163" s="32" t="str">
        <f>龙王宝藏!B1353</f>
        <v>龙王宝藏boss_162</v>
      </c>
      <c r="I163" t="str">
        <f t="shared" si="13"/>
        <v>流星瀑布7-10</v>
      </c>
      <c r="J163" t="s">
        <v>5243</v>
      </c>
      <c r="K163" s="22">
        <f>INT(古代遗迹1!G1965/1.3)</f>
        <v>4952769</v>
      </c>
      <c r="L163" s="32" t="str">
        <f>古代遗迹1!B1965</f>
        <v>小雷音寺boss_162</v>
      </c>
      <c r="M163" t="str">
        <f t="shared" si="14"/>
        <v>流星瀑布3-6</v>
      </c>
      <c r="N163" s="32" t="s">
        <v>4403</v>
      </c>
      <c r="O163" s="22">
        <f>INT(精灵试炼!I885/1.3)</f>
        <v>72633139</v>
      </c>
      <c r="P163" s="32" t="str">
        <f>精灵试炼!B885</f>
        <v>天庭试炼boss_162</v>
      </c>
      <c r="Q163" t="str">
        <f t="shared" si="15"/>
        <v>幻之小岛13-4</v>
      </c>
      <c r="R163" s="32" t="s">
        <v>5003</v>
      </c>
    </row>
    <row r="164" spans="1:18" x14ac:dyDescent="0.15">
      <c r="A164" s="23">
        <f>主线!AG163</f>
        <v>436135</v>
      </c>
      <c r="B164" s="37" t="s">
        <v>728</v>
      </c>
      <c r="C164" s="35" t="e">
        <f>VLOOKUP(B164,I:J,2,0)</f>
        <v>#N/A</v>
      </c>
      <c r="D164" s="35" t="e">
        <f>VLOOKUP(B164,M:N,2,0)</f>
        <v>#N/A</v>
      </c>
      <c r="E164" s="35" t="e">
        <f t="shared" si="12"/>
        <v>#N/A</v>
      </c>
      <c r="G164" s="22">
        <f>INT(龙王宝藏!H1354/1.3/2)</f>
        <v>5527653</v>
      </c>
      <c r="H164" s="32" t="str">
        <f>龙王宝藏!B1354</f>
        <v>龙王宝藏boss_163</v>
      </c>
      <c r="I164" t="str">
        <f t="shared" si="13"/>
        <v>流星瀑布8-5</v>
      </c>
      <c r="J164" t="s">
        <v>5244</v>
      </c>
      <c r="K164" s="22">
        <f>INT(古代遗迹1!G1966/1.3)</f>
        <v>5007894</v>
      </c>
      <c r="L164" s="32" t="str">
        <f>古代遗迹1!B1966</f>
        <v>小雷音寺boss_163</v>
      </c>
      <c r="M164" t="str">
        <f t="shared" si="14"/>
        <v>流星瀑布3-10</v>
      </c>
      <c r="N164" s="32" t="s">
        <v>4404</v>
      </c>
      <c r="O164" s="22">
        <f>INT(精灵试炼!I886/1.3)</f>
        <v>73877173</v>
      </c>
      <c r="P164" s="32" t="str">
        <f>精灵试炼!B886</f>
        <v>天庭试炼boss_163</v>
      </c>
      <c r="Q164" t="str">
        <f t="shared" si="15"/>
        <v>幻之小岛14-9</v>
      </c>
      <c r="R164" s="32" t="s">
        <v>5004</v>
      </c>
    </row>
    <row r="165" spans="1:18" x14ac:dyDescent="0.15">
      <c r="A165" s="23">
        <f>主线!AG164</f>
        <v>439481</v>
      </c>
      <c r="B165" s="37" t="s">
        <v>729</v>
      </c>
      <c r="C165" s="35" t="e">
        <f>VLOOKUP(B165,I:J,2,0)</f>
        <v>#N/A</v>
      </c>
      <c r="D165" s="35" t="e">
        <f>VLOOKUP(B165,M:N,2,0)</f>
        <v>#N/A</v>
      </c>
      <c r="E165" s="35" t="str">
        <f t="shared" si="12"/>
        <v>天庭试炼boss_20</v>
      </c>
      <c r="G165" s="22">
        <f>INT(龙王宝藏!H1355/1.3/2)</f>
        <v>5565346</v>
      </c>
      <c r="H165" s="32" t="str">
        <f>龙王宝藏!B1355</f>
        <v>龙王宝藏boss_164</v>
      </c>
      <c r="I165" t="str">
        <f t="shared" si="13"/>
        <v>流星瀑布8-8</v>
      </c>
      <c r="J165" t="s">
        <v>5245</v>
      </c>
      <c r="K165" s="22">
        <f>INT(古代遗迹1!G1967/1.3)</f>
        <v>5063019</v>
      </c>
      <c r="L165" s="32" t="str">
        <f>古代遗迹1!B1967</f>
        <v>小雷音寺boss_164</v>
      </c>
      <c r="M165" t="str">
        <f t="shared" si="14"/>
        <v>流星瀑布4-5</v>
      </c>
      <c r="N165" s="32" t="s">
        <v>4405</v>
      </c>
      <c r="O165" s="22">
        <f>INT(精灵试炼!I887/1.3)</f>
        <v>75121208</v>
      </c>
      <c r="P165" s="32" t="str">
        <f>精灵试炼!B887</f>
        <v>天庭试炼boss_164</v>
      </c>
      <c r="Q165" t="str">
        <f t="shared" si="15"/>
        <v>幻之小岛15-10</v>
      </c>
      <c r="R165" s="32" t="s">
        <v>5005</v>
      </c>
    </row>
    <row r="166" spans="1:18" x14ac:dyDescent="0.15">
      <c r="A166" s="23">
        <f>主线!AG165</f>
        <v>442841</v>
      </c>
      <c r="B166" s="37" t="s">
        <v>730</v>
      </c>
      <c r="C166" s="35" t="e">
        <f>VLOOKUP(B166,I:J,2,0)</f>
        <v>#N/A</v>
      </c>
      <c r="D166" s="35" t="str">
        <f>VLOOKUP(B166,M:N,2,0)</f>
        <v>小雷音寺boss_33</v>
      </c>
      <c r="E166" s="35" t="e">
        <f t="shared" si="12"/>
        <v>#N/A</v>
      </c>
      <c r="G166" s="22">
        <f>INT(龙王宝藏!H1356/1.3/2)</f>
        <v>5603038</v>
      </c>
      <c r="H166" s="32" t="str">
        <f>龙王宝藏!B1356</f>
        <v>龙王宝藏boss_165</v>
      </c>
      <c r="I166" t="str">
        <f t="shared" si="13"/>
        <v>流星瀑布8-10</v>
      </c>
      <c r="J166" t="s">
        <v>5246</v>
      </c>
      <c r="K166" s="22">
        <f>INT(古代遗迹1!G1968/1.3)</f>
        <v>5118144</v>
      </c>
      <c r="L166" s="32" t="str">
        <f>古代遗迹1!B1968</f>
        <v>小雷音寺boss_165</v>
      </c>
      <c r="M166" t="str">
        <f t="shared" si="14"/>
        <v>流星瀑布4-10</v>
      </c>
      <c r="N166" s="32" t="s">
        <v>4406</v>
      </c>
      <c r="O166" s="22">
        <f>INT(精灵试炼!I888/1.3)</f>
        <v>76365243</v>
      </c>
      <c r="P166" s="32" t="str">
        <f>精灵试炼!B888</f>
        <v>天庭试炼boss_165</v>
      </c>
      <c r="Q166" t="str">
        <f t="shared" si="15"/>
        <v>幻之小岛17-4</v>
      </c>
      <c r="R166" s="32" t="s">
        <v>5006</v>
      </c>
    </row>
    <row r="167" spans="1:18" x14ac:dyDescent="0.15">
      <c r="A167" s="23">
        <f>主线!AG166</f>
        <v>447376</v>
      </c>
      <c r="B167" s="37" t="s">
        <v>731</v>
      </c>
      <c r="C167" s="35" t="str">
        <f>VLOOKUP(B167,I:J,2,0)</f>
        <v>龙王宝藏boss_30</v>
      </c>
      <c r="D167" s="35" t="e">
        <f>VLOOKUP(B167,M:N,2,0)</f>
        <v>#N/A</v>
      </c>
      <c r="E167" s="35" t="e">
        <f t="shared" si="12"/>
        <v>#N/A</v>
      </c>
      <c r="G167" s="22">
        <f>INT(龙王宝藏!H1357/1.3/2)</f>
        <v>5640730</v>
      </c>
      <c r="H167" s="32" t="str">
        <f>龙王宝藏!B1357</f>
        <v>龙王宝藏boss_166</v>
      </c>
      <c r="I167" t="str">
        <f t="shared" si="13"/>
        <v>流星瀑布9-3</v>
      </c>
      <c r="J167" t="s">
        <v>5247</v>
      </c>
      <c r="K167" s="22">
        <f>INT(古代遗迹1!G1969/1.3)</f>
        <v>5173269</v>
      </c>
      <c r="L167" s="32" t="str">
        <f>古代遗迹1!B1969</f>
        <v>小雷音寺boss_166</v>
      </c>
      <c r="M167" t="str">
        <f t="shared" si="14"/>
        <v>流星瀑布5-5</v>
      </c>
      <c r="N167" s="32" t="s">
        <v>4407</v>
      </c>
      <c r="O167" s="22">
        <f>INT(精灵试炼!I889/1.3)</f>
        <v>77609278</v>
      </c>
      <c r="P167" s="32" t="str">
        <f>精灵试炼!B889</f>
        <v>天庭试炼boss_166</v>
      </c>
      <c r="Q167" t="str">
        <f t="shared" si="15"/>
        <v>幻之小岛18-8</v>
      </c>
      <c r="R167" s="32" t="s">
        <v>5007</v>
      </c>
    </row>
    <row r="168" spans="1:18" x14ac:dyDescent="0.15">
      <c r="A168" s="23">
        <f>主线!AG167</f>
        <v>450772</v>
      </c>
      <c r="B168" s="37" t="s">
        <v>732</v>
      </c>
      <c r="C168" s="35" t="e">
        <f>VLOOKUP(B168,I:J,2,0)</f>
        <v>#N/A</v>
      </c>
      <c r="D168" s="35" t="e">
        <f>VLOOKUP(B168,M:N,2,0)</f>
        <v>#N/A</v>
      </c>
      <c r="E168" s="35" t="e">
        <f t="shared" si="12"/>
        <v>#N/A</v>
      </c>
      <c r="G168" s="22">
        <f>INT(龙王宝藏!H1358/1.3/2)</f>
        <v>5678423</v>
      </c>
      <c r="H168" s="32" t="str">
        <f>龙王宝藏!B1358</f>
        <v>龙王宝藏boss_167</v>
      </c>
      <c r="I168" t="str">
        <f t="shared" si="13"/>
        <v>流星瀑布9-8</v>
      </c>
      <c r="J168" t="s">
        <v>5248</v>
      </c>
      <c r="K168" s="22">
        <f>INT(古代遗迹1!G1970/1.3)</f>
        <v>5228394</v>
      </c>
      <c r="L168" s="32" t="str">
        <f>古代遗迹1!B1970</f>
        <v>小雷音寺boss_167</v>
      </c>
      <c r="M168" t="str">
        <f t="shared" si="14"/>
        <v>流星瀑布5-10</v>
      </c>
      <c r="N168" s="32" t="s">
        <v>4408</v>
      </c>
      <c r="O168" s="22">
        <f>INT(精灵试炼!I890/1.3)</f>
        <v>78853313</v>
      </c>
      <c r="P168" s="32" t="str">
        <f>精灵试炼!B890</f>
        <v>天庭试炼boss_167</v>
      </c>
      <c r="Q168" t="str">
        <f t="shared" si="15"/>
        <v>幻之小岛19-10</v>
      </c>
      <c r="R168" s="32" t="s">
        <v>5008</v>
      </c>
    </row>
    <row r="169" spans="1:18" x14ac:dyDescent="0.15">
      <c r="A169" s="23">
        <f>主线!AG168</f>
        <v>454181</v>
      </c>
      <c r="B169" s="37" t="s">
        <v>733</v>
      </c>
      <c r="C169" s="35" t="e">
        <f>VLOOKUP(B169,I:J,2,0)</f>
        <v>#N/A</v>
      </c>
      <c r="D169" s="35" t="e">
        <f>VLOOKUP(B169,M:N,2,0)</f>
        <v>#N/A</v>
      </c>
      <c r="E169" s="35" t="e">
        <f t="shared" si="12"/>
        <v>#N/A</v>
      </c>
      <c r="G169" s="22">
        <f>INT(龙王宝藏!H1359/1.3/2)</f>
        <v>5716115</v>
      </c>
      <c r="H169" s="32" t="str">
        <f>龙王宝藏!B1359</f>
        <v>龙王宝藏boss_168</v>
      </c>
      <c r="I169" t="str">
        <f t="shared" si="13"/>
        <v>流星瀑布9-10</v>
      </c>
      <c r="J169" t="s">
        <v>5249</v>
      </c>
      <c r="K169" s="22">
        <f>INT(古代遗迹1!G1971/1.3)</f>
        <v>5283519</v>
      </c>
      <c r="L169" s="32" t="str">
        <f>古代遗迹1!B1971</f>
        <v>小雷音寺boss_168</v>
      </c>
      <c r="M169" t="str">
        <f t="shared" si="14"/>
        <v>流星瀑布6-4</v>
      </c>
      <c r="N169" s="32" t="s">
        <v>4409</v>
      </c>
      <c r="O169" s="22">
        <f>INT(精灵试炼!I891/1.3)</f>
        <v>80097347</v>
      </c>
      <c r="P169" s="32" t="str">
        <f>精灵试炼!B891</f>
        <v>天庭试炼boss_168</v>
      </c>
      <c r="Q169" t="str">
        <f t="shared" si="15"/>
        <v>幻之小岛21-2</v>
      </c>
      <c r="R169" s="32" t="s">
        <v>5009</v>
      </c>
    </row>
    <row r="170" spans="1:18" x14ac:dyDescent="0.15">
      <c r="A170" s="23">
        <f>主线!AG169</f>
        <v>458801</v>
      </c>
      <c r="B170" s="37" t="s">
        <v>734</v>
      </c>
      <c r="C170" s="35" t="e">
        <f>VLOOKUP(B170,I:J,2,0)</f>
        <v>#N/A</v>
      </c>
      <c r="D170" s="35" t="str">
        <f>VLOOKUP(B170,M:N,2,0)</f>
        <v>小雷音寺boss_34</v>
      </c>
      <c r="E170" s="35" t="e">
        <f t="shared" si="12"/>
        <v>#N/A</v>
      </c>
      <c r="G170" s="22">
        <f>INT(龙王宝藏!H1360/1.3/2)</f>
        <v>5749615</v>
      </c>
      <c r="H170" s="32" t="str">
        <f>龙王宝藏!B1360</f>
        <v>龙王宝藏boss_169</v>
      </c>
      <c r="I170" t="str">
        <f t="shared" si="13"/>
        <v>流星瀑布10-2</v>
      </c>
      <c r="J170" t="s">
        <v>5250</v>
      </c>
      <c r="K170" s="22">
        <f>INT(古代遗迹1!G1972/1.3)</f>
        <v>5342884</v>
      </c>
      <c r="L170" s="32" t="str">
        <f>古代遗迹1!B1972</f>
        <v>小雷音寺boss_169</v>
      </c>
      <c r="M170" t="str">
        <f t="shared" si="14"/>
        <v>流星瀑布6-10</v>
      </c>
      <c r="N170" s="32" t="s">
        <v>4410</v>
      </c>
      <c r="O170" s="22">
        <f>INT(精灵试炼!I892/1.3)</f>
        <v>81341382</v>
      </c>
      <c r="P170" s="32" t="str">
        <f>精灵试炼!B892</f>
        <v>天庭试炼boss_169</v>
      </c>
      <c r="Q170" t="str">
        <f t="shared" si="15"/>
        <v>幻之小岛22-6</v>
      </c>
      <c r="R170" s="32" t="s">
        <v>5010</v>
      </c>
    </row>
    <row r="171" spans="1:18" s="49" customFormat="1" x14ac:dyDescent="0.15">
      <c r="A171" s="23">
        <f>主线!AG170</f>
        <v>462247</v>
      </c>
      <c r="B171" s="44" t="s">
        <v>735</v>
      </c>
      <c r="C171" s="45" t="str">
        <f>VLOOKUP(B171,I:J,2,0)</f>
        <v>龙王宝藏boss_31</v>
      </c>
      <c r="D171" s="45" t="str">
        <f>VLOOKUP(B171,M:N,2,0)</f>
        <v>小雷音寺boss_35</v>
      </c>
      <c r="E171" s="45" t="str">
        <f t="shared" si="12"/>
        <v>天庭试炼boss_21</v>
      </c>
      <c r="F171" s="46" t="s">
        <v>5493</v>
      </c>
      <c r="G171" s="47">
        <f>INT(龙王宝藏!H1361/1.3/2)</f>
        <v>5787269</v>
      </c>
      <c r="H171" s="48" t="str">
        <f>龙王宝藏!B1361</f>
        <v>龙王宝藏boss_170</v>
      </c>
      <c r="I171" s="49" t="str">
        <f t="shared" si="13"/>
        <v>流星瀑布10-5</v>
      </c>
      <c r="J171" s="49" t="s">
        <v>5251</v>
      </c>
      <c r="K171" s="47">
        <f>INT(古代遗迹1!G1973/1.3)</f>
        <v>5402250</v>
      </c>
      <c r="L171" s="48" t="str">
        <f>古代遗迹1!B1973</f>
        <v>小雷音寺boss_170</v>
      </c>
      <c r="M171" s="49" t="str">
        <f t="shared" si="14"/>
        <v>流星瀑布7-4</v>
      </c>
      <c r="N171" s="48" t="s">
        <v>4411</v>
      </c>
      <c r="O171" s="47">
        <f>INT(精灵试炼!I893/1.3)</f>
        <v>82585416</v>
      </c>
      <c r="P171" s="48" t="str">
        <f>精灵试炼!B893</f>
        <v>天庭试炼boss_170</v>
      </c>
      <c r="Q171" s="49" t="str">
        <f t="shared" si="15"/>
        <v>幻之小岛23-10</v>
      </c>
      <c r="R171" s="48" t="s">
        <v>5011</v>
      </c>
    </row>
    <row r="172" spans="1:18" x14ac:dyDescent="0.15">
      <c r="A172" s="23">
        <f>主线!AG171</f>
        <v>578373</v>
      </c>
      <c r="B172" s="37" t="s">
        <v>411</v>
      </c>
      <c r="C172" s="35" t="e">
        <f>VLOOKUP(B172,I:J,2,0)</f>
        <v>#N/A</v>
      </c>
      <c r="D172" s="35" t="e">
        <f>VLOOKUP(B172,M:N,2,0)</f>
        <v>#N/A</v>
      </c>
      <c r="E172" s="35" t="e">
        <f t="shared" si="12"/>
        <v>#N/A</v>
      </c>
      <c r="G172" s="22">
        <f>INT(龙王宝藏!H1362/1.3/2)</f>
        <v>5824923</v>
      </c>
      <c r="H172" s="32" t="str">
        <f>龙王宝藏!B1362</f>
        <v>龙王宝藏boss_171</v>
      </c>
      <c r="I172" t="str">
        <f t="shared" si="13"/>
        <v>流星瀑布10-10</v>
      </c>
      <c r="J172" t="s">
        <v>5252</v>
      </c>
      <c r="K172" s="22">
        <f>INT(古代遗迹1!G1974/1.3)</f>
        <v>5461615</v>
      </c>
      <c r="L172" s="32" t="str">
        <f>古代遗迹1!B1974</f>
        <v>小雷音寺boss_171</v>
      </c>
      <c r="M172" t="str">
        <f t="shared" si="14"/>
        <v>流星瀑布7-10</v>
      </c>
      <c r="N172" s="32" t="s">
        <v>4412</v>
      </c>
      <c r="O172" s="22">
        <f>INT(精灵试炼!I894/1.3)</f>
        <v>85874072</v>
      </c>
      <c r="P172" s="32" t="str">
        <f>精灵试炼!B894</f>
        <v>天庭试炼boss_171</v>
      </c>
      <c r="Q172" t="str">
        <f t="shared" si="15"/>
        <v>南方小岛1-10</v>
      </c>
      <c r="R172" s="32" t="s">
        <v>5012</v>
      </c>
    </row>
    <row r="173" spans="1:18" x14ac:dyDescent="0.15">
      <c r="A173" s="23">
        <f>主线!AG172</f>
        <v>581682</v>
      </c>
      <c r="B173" s="37" t="s">
        <v>412</v>
      </c>
      <c r="C173" s="35" t="str">
        <f>VLOOKUP(B173,I:J,2,0)</f>
        <v>龙王宝藏boss_35</v>
      </c>
      <c r="D173" s="35" t="str">
        <f>VLOOKUP(B173,M:N,2,0)</f>
        <v>小雷音寺boss_41</v>
      </c>
      <c r="E173" s="35" t="e">
        <f t="shared" si="12"/>
        <v>#N/A</v>
      </c>
      <c r="G173" s="22">
        <f>INT(龙王宝藏!H1363/1.3/2)</f>
        <v>5862615</v>
      </c>
      <c r="H173" s="32" t="str">
        <f>龙王宝藏!B1363</f>
        <v>龙王宝藏boss_172</v>
      </c>
      <c r="I173" t="str">
        <f t="shared" si="13"/>
        <v>流星瀑布10-10</v>
      </c>
      <c r="J173" t="s">
        <v>5253</v>
      </c>
      <c r="K173" s="22">
        <f>INT(古代遗迹1!G1975/1.3)</f>
        <v>5520980</v>
      </c>
      <c r="L173" s="32" t="str">
        <f>古代遗迹1!B1975</f>
        <v>小雷音寺boss_172</v>
      </c>
      <c r="M173" t="str">
        <f t="shared" si="14"/>
        <v>流星瀑布8-4</v>
      </c>
      <c r="N173" s="32" t="s">
        <v>4413</v>
      </c>
      <c r="O173" s="22">
        <f>INT(精灵试炼!I895/1.3)</f>
        <v>87148449</v>
      </c>
      <c r="P173" s="32" t="str">
        <f>精灵试炼!B895</f>
        <v>天庭试炼boss_172</v>
      </c>
      <c r="Q173" t="str">
        <f t="shared" si="15"/>
        <v>南方小岛3-4</v>
      </c>
      <c r="R173" s="32" t="s">
        <v>5013</v>
      </c>
    </row>
    <row r="174" spans="1:18" x14ac:dyDescent="0.15">
      <c r="A174" s="23">
        <f>主线!AG173</f>
        <v>586246</v>
      </c>
      <c r="B174" s="37" t="s">
        <v>413</v>
      </c>
      <c r="C174" s="35" t="e">
        <f>VLOOKUP(B174,I:J,2,0)</f>
        <v>#N/A</v>
      </c>
      <c r="D174" s="35" t="e">
        <f>VLOOKUP(B174,M:N,2,0)</f>
        <v>#N/A</v>
      </c>
      <c r="E174" s="35" t="e">
        <f t="shared" si="12"/>
        <v>#N/A</v>
      </c>
      <c r="G174" s="22">
        <f>INT(龙王宝藏!H1364/1.3/2)</f>
        <v>5900269</v>
      </c>
      <c r="H174" s="32" t="str">
        <f>龙王宝藏!B1364</f>
        <v>龙王宝藏boss_173</v>
      </c>
      <c r="I174" t="str">
        <f t="shared" si="13"/>
        <v>流星瀑布11-5</v>
      </c>
      <c r="J174" t="s">
        <v>5254</v>
      </c>
      <c r="K174" s="22">
        <f>INT(古代遗迹1!G1976/1.3)</f>
        <v>5580346</v>
      </c>
      <c r="L174" s="32" t="str">
        <f>古代遗迹1!B1976</f>
        <v>小雷音寺boss_173</v>
      </c>
      <c r="M174" t="str">
        <f t="shared" si="14"/>
        <v>流星瀑布8-10</v>
      </c>
      <c r="N174" s="32" t="s">
        <v>4414</v>
      </c>
      <c r="O174" s="22">
        <f>INT(精灵试炼!I896/1.3)</f>
        <v>88422826</v>
      </c>
      <c r="P174" s="32" t="str">
        <f>精灵试炼!B896</f>
        <v>天庭试炼boss_173</v>
      </c>
      <c r="Q174" t="str">
        <f t="shared" si="15"/>
        <v>南方小岛4-8</v>
      </c>
      <c r="R174" s="32" t="s">
        <v>5014</v>
      </c>
    </row>
    <row r="175" spans="1:18" x14ac:dyDescent="0.15">
      <c r="A175" s="23">
        <f>主线!AG174</f>
        <v>589590</v>
      </c>
      <c r="B175" s="37" t="s">
        <v>414</v>
      </c>
      <c r="C175" s="35" t="e">
        <f>VLOOKUP(B175,I:J,2,0)</f>
        <v>#N/A</v>
      </c>
      <c r="D175" s="35" t="e">
        <f>VLOOKUP(B175,M:N,2,0)</f>
        <v>#N/A</v>
      </c>
      <c r="E175" s="35" t="e">
        <f t="shared" si="12"/>
        <v>#N/A</v>
      </c>
      <c r="G175" s="22">
        <f>INT(龙王宝藏!H1365/1.3/2)</f>
        <v>5937923</v>
      </c>
      <c r="H175" s="32" t="str">
        <f>龙王宝藏!B1365</f>
        <v>龙王宝藏boss_174</v>
      </c>
      <c r="I175" t="str">
        <f t="shared" si="13"/>
        <v>流星瀑布11-8</v>
      </c>
      <c r="J175" t="s">
        <v>5255</v>
      </c>
      <c r="K175" s="22">
        <f>INT(古代遗迹1!G1977/1.3)</f>
        <v>5639711</v>
      </c>
      <c r="L175" s="32" t="str">
        <f>古代遗迹1!B1977</f>
        <v>小雷音寺boss_174</v>
      </c>
      <c r="M175" t="str">
        <f t="shared" si="14"/>
        <v>流星瀑布9-3</v>
      </c>
      <c r="N175" s="32" t="s">
        <v>4415</v>
      </c>
      <c r="O175" s="22">
        <f>INT(精灵试炼!I897/1.3)</f>
        <v>89697203</v>
      </c>
      <c r="P175" s="32" t="str">
        <f>精灵试炼!B897</f>
        <v>天庭试炼boss_174</v>
      </c>
      <c r="Q175" t="str">
        <f t="shared" si="15"/>
        <v>南方小岛5-10</v>
      </c>
      <c r="R175" s="32" t="s">
        <v>5015</v>
      </c>
    </row>
    <row r="176" spans="1:18" x14ac:dyDescent="0.15">
      <c r="A176" s="23">
        <f>主线!AG175</f>
        <v>592946</v>
      </c>
      <c r="B176" s="37" t="s">
        <v>415</v>
      </c>
      <c r="C176" s="35" t="e">
        <f>VLOOKUP(B176,I:J,2,0)</f>
        <v>#N/A</v>
      </c>
      <c r="D176" s="35" t="e">
        <f>VLOOKUP(B176,M:N,2,0)</f>
        <v>#N/A</v>
      </c>
      <c r="E176" s="35" t="str">
        <f t="shared" si="12"/>
        <v>天庭试炼boss_24</v>
      </c>
      <c r="G176" s="22">
        <f>INT(龙王宝藏!H1366/1.3/2)</f>
        <v>5971230</v>
      </c>
      <c r="H176" s="32" t="str">
        <f>龙王宝藏!B1366</f>
        <v>龙王宝藏boss_175</v>
      </c>
      <c r="I176" t="str">
        <f t="shared" si="13"/>
        <v>流星瀑布11-10</v>
      </c>
      <c r="J176" t="s">
        <v>5256</v>
      </c>
      <c r="K176" s="22">
        <f>INT(古代遗迹1!G1978/1.3)</f>
        <v>5699076</v>
      </c>
      <c r="L176" s="32" t="str">
        <f>古代遗迹1!B1978</f>
        <v>小雷音寺boss_175</v>
      </c>
      <c r="M176" t="str">
        <f t="shared" si="14"/>
        <v>流星瀑布9-10</v>
      </c>
      <c r="N176" s="32" t="s">
        <v>4416</v>
      </c>
      <c r="O176" s="22">
        <f>INT(精灵试炼!I898/1.3)</f>
        <v>90971580</v>
      </c>
      <c r="P176" s="32" t="str">
        <f>精灵试炼!B898</f>
        <v>天庭试炼boss_175</v>
      </c>
      <c r="Q176" t="str">
        <f t="shared" si="15"/>
        <v>南方小岛6-10</v>
      </c>
      <c r="R176" s="32" t="s">
        <v>5016</v>
      </c>
    </row>
    <row r="177" spans="1:18" x14ac:dyDescent="0.15">
      <c r="A177" s="23">
        <f>主线!AG176</f>
        <v>597591</v>
      </c>
      <c r="B177" s="37" t="s">
        <v>416</v>
      </c>
      <c r="C177" s="35" t="e">
        <f>VLOOKUP(B177,I:J,2,0)</f>
        <v>#N/A</v>
      </c>
      <c r="D177" s="35" t="str">
        <f>VLOOKUP(B177,M:N,2,0)</f>
        <v>小雷音寺boss_42</v>
      </c>
      <c r="E177" s="35" t="e">
        <f t="shared" si="12"/>
        <v>#N/A</v>
      </c>
      <c r="G177" s="22">
        <f>INT(龙王宝藏!H1367/1.3/2)</f>
        <v>6008884</v>
      </c>
      <c r="H177" s="32" t="str">
        <f>龙王宝藏!B1367</f>
        <v>龙王宝藏boss_176</v>
      </c>
      <c r="I177" t="str">
        <f t="shared" si="13"/>
        <v>流星瀑布12-2</v>
      </c>
      <c r="J177" t="s">
        <v>5257</v>
      </c>
      <c r="K177" s="22">
        <f>INT(古代遗迹1!G1979/1.3)</f>
        <v>5758442</v>
      </c>
      <c r="L177" s="32" t="str">
        <f>古代遗迹1!B1979</f>
        <v>小雷音寺boss_176</v>
      </c>
      <c r="M177" t="str">
        <f t="shared" si="14"/>
        <v>流星瀑布10-2</v>
      </c>
      <c r="N177" s="32" t="s">
        <v>4417</v>
      </c>
      <c r="O177" s="22">
        <f>INT(精灵试炼!I899/1.3)</f>
        <v>92245956</v>
      </c>
      <c r="P177" s="32" t="str">
        <f>精灵试炼!B899</f>
        <v>天庭试炼boss_176</v>
      </c>
      <c r="Q177" t="str">
        <f t="shared" si="15"/>
        <v>南方小岛8-4</v>
      </c>
      <c r="R177" s="32" t="s">
        <v>5017</v>
      </c>
    </row>
    <row r="178" spans="1:18" x14ac:dyDescent="0.15">
      <c r="A178" s="23">
        <f>主线!AG177</f>
        <v>600982</v>
      </c>
      <c r="B178" s="37" t="s">
        <v>417</v>
      </c>
      <c r="C178" s="35" t="e">
        <f>VLOOKUP(B178,I:J,2,0)</f>
        <v>#N/A</v>
      </c>
      <c r="D178" s="35" t="e">
        <f>VLOOKUP(B178,M:N,2,0)</f>
        <v>#N/A</v>
      </c>
      <c r="E178" s="35" t="e">
        <f t="shared" si="12"/>
        <v>#N/A</v>
      </c>
      <c r="G178" s="22">
        <f>INT(龙王宝藏!H1368/1.3/2)</f>
        <v>6046500</v>
      </c>
      <c r="H178" s="32" t="str">
        <f>龙王宝藏!B1368</f>
        <v>龙王宝藏boss_177</v>
      </c>
      <c r="I178" t="str">
        <f t="shared" si="13"/>
        <v>流星瀑布12-6</v>
      </c>
      <c r="J178" t="s">
        <v>5258</v>
      </c>
      <c r="K178" s="22">
        <f>INT(古代遗迹1!G1980/1.3)</f>
        <v>5817807</v>
      </c>
      <c r="L178" s="32" t="str">
        <f>古代遗迹1!B1980</f>
        <v>小雷音寺boss_177</v>
      </c>
      <c r="M178" t="str">
        <f t="shared" si="14"/>
        <v>流星瀑布10-9</v>
      </c>
      <c r="N178" s="32" t="s">
        <v>4418</v>
      </c>
      <c r="O178" s="22">
        <f>INT(精灵试炼!I900/1.3)</f>
        <v>93520333</v>
      </c>
      <c r="P178" s="32" t="str">
        <f>精灵试炼!B900</f>
        <v>天庭试炼boss_177</v>
      </c>
      <c r="Q178" t="str">
        <f t="shared" si="15"/>
        <v>南方小岛9-7</v>
      </c>
      <c r="R178" s="32" t="s">
        <v>5018</v>
      </c>
    </row>
    <row r="179" spans="1:18" x14ac:dyDescent="0.15">
      <c r="A179" s="23">
        <f>主线!AG178</f>
        <v>604386</v>
      </c>
      <c r="B179" s="37" t="s">
        <v>418</v>
      </c>
      <c r="C179" s="35" t="e">
        <f>VLOOKUP(B179,I:J,2,0)</f>
        <v>#N/A</v>
      </c>
      <c r="D179" s="35" t="e">
        <f>VLOOKUP(B179,M:N,2,0)</f>
        <v>#N/A</v>
      </c>
      <c r="E179" s="35" t="e">
        <f t="shared" si="12"/>
        <v>#N/A</v>
      </c>
      <c r="G179" s="22">
        <f>INT(龙王宝藏!H1369/1.3/2)</f>
        <v>6084153</v>
      </c>
      <c r="H179" s="32" t="str">
        <f>龙王宝藏!B1369</f>
        <v>龙王宝藏boss_178</v>
      </c>
      <c r="I179" t="str">
        <f t="shared" si="13"/>
        <v>流星瀑布12-10</v>
      </c>
      <c r="J179" t="s">
        <v>5259</v>
      </c>
      <c r="K179" s="22">
        <f>INT(古代遗迹1!G1981/1.3)</f>
        <v>5877173</v>
      </c>
      <c r="L179" s="32" t="str">
        <f>古代遗迹1!B1981</f>
        <v>小雷音寺boss_178</v>
      </c>
      <c r="M179" t="str">
        <f t="shared" si="14"/>
        <v>流星瀑布11-2</v>
      </c>
      <c r="N179" s="32" t="s">
        <v>4419</v>
      </c>
      <c r="O179" s="22">
        <f>INT(精灵试炼!I901/1.3)</f>
        <v>94794710</v>
      </c>
      <c r="P179" s="32" t="str">
        <f>精灵试炼!B901</f>
        <v>天庭试炼boss_178</v>
      </c>
      <c r="Q179" t="str">
        <f t="shared" si="15"/>
        <v>南方小岛10-9</v>
      </c>
      <c r="R179" s="32" t="s">
        <v>5019</v>
      </c>
    </row>
    <row r="180" spans="1:18" x14ac:dyDescent="0.15">
      <c r="A180" s="23">
        <f>主线!AG179</f>
        <v>609113</v>
      </c>
      <c r="B180" s="37" t="s">
        <v>419</v>
      </c>
      <c r="C180" s="35" t="e">
        <f>VLOOKUP(B180,I:J,2,0)</f>
        <v>#N/A</v>
      </c>
      <c r="D180" s="35" t="e">
        <f>VLOOKUP(B180,M:N,2,0)</f>
        <v>#N/A</v>
      </c>
      <c r="E180" s="35" t="e">
        <f t="shared" si="12"/>
        <v>#N/A</v>
      </c>
      <c r="G180" s="22">
        <f>INT(龙王宝藏!H1370/1.3/2)</f>
        <v>6121769</v>
      </c>
      <c r="H180" s="32" t="str">
        <f>龙王宝藏!B1370</f>
        <v>龙王宝藏boss_179</v>
      </c>
      <c r="I180" t="str">
        <f t="shared" si="13"/>
        <v>流星瀑布13-1</v>
      </c>
      <c r="J180" t="s">
        <v>5260</v>
      </c>
      <c r="K180" s="22">
        <f>INT(古代遗迹1!G1982/1.3)</f>
        <v>5936538</v>
      </c>
      <c r="L180" s="32" t="str">
        <f>古代遗迹1!B1982</f>
        <v>小雷音寺boss_179</v>
      </c>
      <c r="M180" t="str">
        <f t="shared" si="14"/>
        <v>流星瀑布11-8</v>
      </c>
      <c r="N180" s="32" t="s">
        <v>4420</v>
      </c>
      <c r="O180" s="22">
        <f>INT(精灵试炼!I902/1.3)</f>
        <v>96069087</v>
      </c>
      <c r="P180" s="32" t="str">
        <f>精灵试炼!B902</f>
        <v>天庭试炼boss_179</v>
      </c>
      <c r="Q180" t="str">
        <f t="shared" si="15"/>
        <v>南方小岛11-10</v>
      </c>
      <c r="R180" s="32" t="s">
        <v>5020</v>
      </c>
    </row>
    <row r="181" spans="1:18" x14ac:dyDescent="0.15">
      <c r="A181" s="23">
        <f>主线!AG180</f>
        <v>612553</v>
      </c>
      <c r="B181" s="37" t="s">
        <v>420</v>
      </c>
      <c r="C181" s="35" t="str">
        <f>VLOOKUP(B181,I:J,2,0)</f>
        <v>龙王宝藏boss_36</v>
      </c>
      <c r="D181" s="35" t="str">
        <f>VLOOKUP(B181,M:N,2,0)</f>
        <v>小雷音寺boss_43</v>
      </c>
      <c r="E181" s="35" t="e">
        <f t="shared" si="12"/>
        <v>#N/A</v>
      </c>
      <c r="G181" s="22">
        <f>INT(龙王宝藏!H1371/1.3/2)</f>
        <v>6159423</v>
      </c>
      <c r="H181" s="32" t="str">
        <f>龙王宝藏!B1371</f>
        <v>龙王宝藏boss_180</v>
      </c>
      <c r="I181" t="str">
        <f t="shared" si="13"/>
        <v>流星瀑布13-5</v>
      </c>
      <c r="J181" t="s">
        <v>5261</v>
      </c>
      <c r="K181" s="22">
        <f>INT(古代遗迹1!G1983/1.3)</f>
        <v>5995903</v>
      </c>
      <c r="L181" s="32" t="str">
        <f>古代遗迹1!B1983</f>
        <v>小雷音寺boss_180</v>
      </c>
      <c r="M181" t="str">
        <f t="shared" si="14"/>
        <v>流星瀑布12-1</v>
      </c>
      <c r="N181" s="32" t="s">
        <v>4421</v>
      </c>
      <c r="O181" s="22">
        <f>INT(精灵试炼!I903/1.3)</f>
        <v>97343464</v>
      </c>
      <c r="P181" s="32" t="str">
        <f>精灵试炼!B903</f>
        <v>天庭试炼boss_180</v>
      </c>
      <c r="Q181" t="str">
        <f t="shared" si="15"/>
        <v>南方小岛13-2</v>
      </c>
      <c r="R181" s="32" t="s">
        <v>5021</v>
      </c>
    </row>
    <row r="182" spans="1:18" x14ac:dyDescent="0.15">
      <c r="A182" s="23">
        <f>主线!AG181</f>
        <v>628996</v>
      </c>
      <c r="B182" s="37" t="s">
        <v>421</v>
      </c>
      <c r="C182" s="35" t="e">
        <f>VLOOKUP(B182,I:J,2,0)</f>
        <v>#N/A</v>
      </c>
      <c r="D182" s="35" t="e">
        <f>VLOOKUP(B182,M:N,2,0)</f>
        <v>#N/A</v>
      </c>
      <c r="E182" s="35" t="e">
        <f t="shared" si="12"/>
        <v>#N/A</v>
      </c>
      <c r="G182" s="22">
        <f>INT(龙王宝藏!H1372/1.3/2)</f>
        <v>6192538</v>
      </c>
      <c r="H182" s="32" t="str">
        <f>龙王宝藏!B1372</f>
        <v>龙王宝藏boss_181</v>
      </c>
      <c r="I182" t="str">
        <f t="shared" si="13"/>
        <v>流星瀑布13-8</v>
      </c>
      <c r="J182" t="s">
        <v>5262</v>
      </c>
      <c r="K182" s="22">
        <f>INT(古代遗迹1!G1984/1.3)</f>
        <v>6055269</v>
      </c>
      <c r="L182" s="32" t="str">
        <f>古代遗迹1!B1984</f>
        <v>小雷音寺boss_181</v>
      </c>
      <c r="M182" t="str">
        <f t="shared" si="14"/>
        <v>流星瀑布12-8</v>
      </c>
      <c r="N182" s="32" t="s">
        <v>4422</v>
      </c>
      <c r="O182" s="22">
        <f>INT(精灵试炼!I904/1.3)</f>
        <v>100965885</v>
      </c>
      <c r="P182" s="32" t="str">
        <f>精灵试炼!B904</f>
        <v>天庭试炼boss_181</v>
      </c>
      <c r="Q182" t="str">
        <f t="shared" si="15"/>
        <v>南方小岛16-6</v>
      </c>
      <c r="R182" s="32" t="s">
        <v>5022</v>
      </c>
    </row>
    <row r="183" spans="1:18" x14ac:dyDescent="0.15">
      <c r="A183" s="23">
        <f>主线!AG182</f>
        <v>632229</v>
      </c>
      <c r="B183" s="37" t="s">
        <v>422</v>
      </c>
      <c r="C183" s="35" t="e">
        <f>VLOOKUP(B183,I:J,2,0)</f>
        <v>#N/A</v>
      </c>
      <c r="D183" s="35" t="str">
        <f>VLOOKUP(B183,M:N,2,0)</f>
        <v>小雷音寺boss_44</v>
      </c>
      <c r="E183" s="35" t="e">
        <f t="shared" si="12"/>
        <v>#N/A</v>
      </c>
      <c r="G183" s="22">
        <f>INT(龙王宝藏!H1373/1.3/2)</f>
        <v>6230153</v>
      </c>
      <c r="H183" s="32" t="str">
        <f>龙王宝藏!B1373</f>
        <v>龙王宝藏boss_182</v>
      </c>
      <c r="I183" t="str">
        <f t="shared" si="13"/>
        <v>流星瀑布13-10</v>
      </c>
      <c r="J183" t="s">
        <v>5263</v>
      </c>
      <c r="K183" s="22">
        <f>INT(古代遗迹1!G1985/1.3)</f>
        <v>6114634</v>
      </c>
      <c r="L183" s="32" t="str">
        <f>古代遗迹1!B1985</f>
        <v>小雷音寺boss_182</v>
      </c>
      <c r="M183" t="str">
        <f t="shared" si="14"/>
        <v>流星瀑布12-10</v>
      </c>
      <c r="N183" s="32" t="s">
        <v>4423</v>
      </c>
      <c r="O183" s="22">
        <f>INT(精灵试炼!I905/1.3)</f>
        <v>102270604</v>
      </c>
      <c r="P183" s="32" t="str">
        <f>精灵试炼!B905</f>
        <v>天庭试炼boss_182</v>
      </c>
      <c r="Q183" t="str">
        <f t="shared" si="15"/>
        <v>南方小岛17-9</v>
      </c>
      <c r="R183" s="32" t="s">
        <v>5023</v>
      </c>
    </row>
    <row r="184" spans="1:18" x14ac:dyDescent="0.15">
      <c r="A184" s="23">
        <f>主线!AG183</f>
        <v>636828</v>
      </c>
      <c r="B184" s="37" t="s">
        <v>423</v>
      </c>
      <c r="C184" s="35" t="e">
        <f>VLOOKUP(B184,I:J,2,0)</f>
        <v>#N/A</v>
      </c>
      <c r="D184" s="35" t="e">
        <f>VLOOKUP(B184,M:N,2,0)</f>
        <v>#N/A</v>
      </c>
      <c r="E184" s="35" t="str">
        <f t="shared" si="12"/>
        <v>天庭试炼boss_25</v>
      </c>
      <c r="G184" s="22">
        <f>INT(龙王宝藏!H1374/1.3/2)</f>
        <v>6267769</v>
      </c>
      <c r="H184" s="32" t="str">
        <f>龙王宝藏!B1374</f>
        <v>龙王宝藏boss_183</v>
      </c>
      <c r="I184" t="str">
        <f t="shared" si="13"/>
        <v>天气研究所1-2</v>
      </c>
      <c r="J184" t="s">
        <v>5264</v>
      </c>
      <c r="K184" s="22">
        <f>INT(古代遗迹1!G1986/1.3)</f>
        <v>6178240</v>
      </c>
      <c r="L184" s="32" t="str">
        <f>古代遗迹1!B1986</f>
        <v>小雷音寺boss_183</v>
      </c>
      <c r="M184" t="str">
        <f t="shared" si="14"/>
        <v>流星瀑布13-6</v>
      </c>
      <c r="N184" s="32" t="s">
        <v>4424</v>
      </c>
      <c r="O184" s="22">
        <f>INT(精灵试炼!I906/1.3)</f>
        <v>103575323</v>
      </c>
      <c r="P184" s="32" t="str">
        <f>精灵试炼!B906</f>
        <v>天庭试炼boss_183</v>
      </c>
      <c r="Q184" t="str">
        <f t="shared" si="15"/>
        <v>南方小岛18-10</v>
      </c>
      <c r="R184" s="32" t="s">
        <v>5024</v>
      </c>
    </row>
    <row r="185" spans="1:18" x14ac:dyDescent="0.15">
      <c r="A185" s="23">
        <f>主线!AG184</f>
        <v>640093</v>
      </c>
      <c r="B185" s="37" t="s">
        <v>424</v>
      </c>
      <c r="C185" s="35" t="str">
        <f>VLOOKUP(B185,I:J,2,0)</f>
        <v>龙王宝藏boss_37</v>
      </c>
      <c r="D185" s="35" t="e">
        <f>VLOOKUP(B185,M:N,2,0)</f>
        <v>#N/A</v>
      </c>
      <c r="E185" s="35" t="e">
        <f t="shared" si="12"/>
        <v>#N/A</v>
      </c>
      <c r="G185" s="22">
        <f>INT(龙王宝藏!H1375/1.3/2)</f>
        <v>6305384</v>
      </c>
      <c r="H185" s="32" t="str">
        <f>龙王宝藏!B1375</f>
        <v>龙王宝藏boss_184</v>
      </c>
      <c r="I185" t="str">
        <f t="shared" si="13"/>
        <v>天气研究所1-6</v>
      </c>
      <c r="J185" t="s">
        <v>5265</v>
      </c>
      <c r="K185" s="22">
        <f>INT(古代遗迹1!G1987/1.3)</f>
        <v>6241846</v>
      </c>
      <c r="L185" s="32" t="str">
        <f>古代遗迹1!B1987</f>
        <v>小雷音寺boss_184</v>
      </c>
      <c r="M185" t="str">
        <f t="shared" si="14"/>
        <v>流星瀑布13-10</v>
      </c>
      <c r="N185" s="32" t="s">
        <v>4425</v>
      </c>
      <c r="O185" s="22">
        <f>INT(精灵试炼!I907/1.3)</f>
        <v>104880043</v>
      </c>
      <c r="P185" s="32" t="str">
        <f>精灵试炼!B907</f>
        <v>天庭试炼boss_184</v>
      </c>
      <c r="Q185" t="str">
        <f t="shared" si="15"/>
        <v>南方小岛19-10</v>
      </c>
      <c r="R185" s="32" t="s">
        <v>5025</v>
      </c>
    </row>
    <row r="186" spans="1:18" x14ac:dyDescent="0.15">
      <c r="A186" s="23">
        <f>主线!AG185</f>
        <v>643369</v>
      </c>
      <c r="B186" s="37" t="s">
        <v>425</v>
      </c>
      <c r="C186" s="35" t="e">
        <f>VLOOKUP(B186,I:J,2,0)</f>
        <v>#N/A</v>
      </c>
      <c r="D186" s="35" t="e">
        <f>VLOOKUP(B186,M:N,2,0)</f>
        <v>#N/A</v>
      </c>
      <c r="E186" s="35" t="e">
        <f t="shared" si="12"/>
        <v>#N/A</v>
      </c>
      <c r="G186" s="22">
        <f>INT(龙王宝藏!H1376/1.3/2)</f>
        <v>6342961</v>
      </c>
      <c r="H186" s="32" t="str">
        <f>龙王宝藏!B1376</f>
        <v>龙王宝藏boss_185</v>
      </c>
      <c r="I186" t="str">
        <f t="shared" si="13"/>
        <v>天气研究所1-10</v>
      </c>
      <c r="J186" t="s">
        <v>5266</v>
      </c>
      <c r="K186" s="22">
        <f>INT(古代遗迹1!G1988/1.3)</f>
        <v>6305452</v>
      </c>
      <c r="L186" s="32" t="str">
        <f>古代遗迹1!B1988</f>
        <v>小雷音寺boss_185</v>
      </c>
      <c r="M186" t="str">
        <f t="shared" si="14"/>
        <v>天气研究所1-6</v>
      </c>
      <c r="N186" s="32" t="s">
        <v>4426</v>
      </c>
      <c r="O186" s="22">
        <f>INT(精灵试炼!I908/1.3)</f>
        <v>106184762</v>
      </c>
      <c r="P186" s="32" t="str">
        <f>精灵试炼!B908</f>
        <v>天庭试炼boss_185</v>
      </c>
      <c r="Q186" t="str">
        <f t="shared" si="15"/>
        <v>南方小岛21-2</v>
      </c>
      <c r="R186" s="32" t="s">
        <v>5026</v>
      </c>
    </row>
    <row r="187" spans="1:18" x14ac:dyDescent="0.15">
      <c r="A187" s="23">
        <f>主线!AG186</f>
        <v>648044</v>
      </c>
      <c r="B187" s="37" t="s">
        <v>426</v>
      </c>
      <c r="C187" s="35" t="e">
        <f>VLOOKUP(B187,I:J,2,0)</f>
        <v>#N/A</v>
      </c>
      <c r="D187" s="35" t="e">
        <f>VLOOKUP(B187,M:N,2,0)</f>
        <v>#N/A</v>
      </c>
      <c r="E187" s="35" t="e">
        <f t="shared" si="12"/>
        <v>#N/A</v>
      </c>
      <c r="G187" s="22">
        <f>INT(龙王宝藏!H1377/1.3/2)</f>
        <v>6380576</v>
      </c>
      <c r="H187" s="32" t="str">
        <f>龙王宝藏!B1377</f>
        <v>龙王宝藏boss_186</v>
      </c>
      <c r="I187" t="str">
        <f t="shared" si="13"/>
        <v>天气研究所1-10</v>
      </c>
      <c r="J187" t="s">
        <v>5267</v>
      </c>
      <c r="K187" s="22">
        <f>INT(古代遗迹1!G1989/1.3)</f>
        <v>6369057</v>
      </c>
      <c r="L187" s="32" t="str">
        <f>古代遗迹1!B1989</f>
        <v>小雷音寺boss_186</v>
      </c>
      <c r="M187" t="str">
        <f t="shared" si="14"/>
        <v>天气研究所1-10</v>
      </c>
      <c r="N187" s="32" t="s">
        <v>4427</v>
      </c>
      <c r="O187" s="22">
        <f>INT(精灵试炼!I909/1.3)</f>
        <v>107489481</v>
      </c>
      <c r="P187" s="32" t="str">
        <f>精灵试炼!B909</f>
        <v>天庭试炼boss_186</v>
      </c>
      <c r="Q187" t="str">
        <f t="shared" si="15"/>
        <v>南方小岛22-5</v>
      </c>
      <c r="R187" s="32" t="s">
        <v>5027</v>
      </c>
    </row>
    <row r="188" spans="1:18" x14ac:dyDescent="0.15">
      <c r="A188" s="23">
        <f>主线!AG187</f>
        <v>651353</v>
      </c>
      <c r="B188" s="37" t="s">
        <v>427</v>
      </c>
      <c r="C188" s="35" t="e">
        <f>VLOOKUP(B188,I:J,2,0)</f>
        <v>#N/A</v>
      </c>
      <c r="D188" s="35" t="str">
        <f>VLOOKUP(B188,M:N,2,0)</f>
        <v>小雷音寺boss_45</v>
      </c>
      <c r="E188" s="35" t="e">
        <f t="shared" si="12"/>
        <v>#N/A</v>
      </c>
      <c r="G188" s="22">
        <f>INT(龙王宝藏!H1378/1.3/2)</f>
        <v>6413500</v>
      </c>
      <c r="H188" s="32" t="str">
        <f>龙王宝藏!B1378</f>
        <v>龙王宝藏boss_187</v>
      </c>
      <c r="I188" t="str">
        <f t="shared" si="13"/>
        <v>天气研究所2-3</v>
      </c>
      <c r="J188" t="s">
        <v>5268</v>
      </c>
      <c r="K188" s="22">
        <f>INT(古代遗迹1!G1990/1.3)</f>
        <v>6432663</v>
      </c>
      <c r="L188" s="32" t="str">
        <f>古代遗迹1!B1990</f>
        <v>小雷音寺boss_187</v>
      </c>
      <c r="M188" t="str">
        <f t="shared" si="14"/>
        <v>天气研究所2-5</v>
      </c>
      <c r="N188" s="32" t="s">
        <v>4428</v>
      </c>
      <c r="O188" s="22">
        <f>INT(精灵试炼!I910/1.3)</f>
        <v>108794200</v>
      </c>
      <c r="P188" s="32" t="str">
        <f>精灵试炼!B910</f>
        <v>天庭试炼boss_187</v>
      </c>
      <c r="Q188" t="str">
        <f t="shared" si="15"/>
        <v>南方小岛23-7</v>
      </c>
      <c r="R188" s="32" t="s">
        <v>5028</v>
      </c>
    </row>
    <row r="189" spans="1:18" x14ac:dyDescent="0.15">
      <c r="A189" s="23">
        <f>主线!AG188</f>
        <v>654674</v>
      </c>
      <c r="B189" s="37" t="s">
        <v>428</v>
      </c>
      <c r="C189" s="35" t="e">
        <f>VLOOKUP(B189,I:J,2,0)</f>
        <v>#N/A</v>
      </c>
      <c r="D189" s="35" t="e">
        <f>VLOOKUP(B189,M:N,2,0)</f>
        <v>#N/A</v>
      </c>
      <c r="E189" s="35" t="e">
        <f t="shared" si="12"/>
        <v>#N/A</v>
      </c>
      <c r="G189" s="22">
        <f>INT(龙王宝藏!H1379/1.3/2)</f>
        <v>6451076</v>
      </c>
      <c r="H189" s="32" t="str">
        <f>龙王宝藏!B1379</f>
        <v>龙王宝藏boss_188</v>
      </c>
      <c r="I189" t="str">
        <f t="shared" si="13"/>
        <v>天气研究所2-7</v>
      </c>
      <c r="J189" t="s">
        <v>5269</v>
      </c>
      <c r="K189" s="22">
        <f>INT(古代遗迹1!G1991/1.3)</f>
        <v>6496269</v>
      </c>
      <c r="L189" s="32" t="str">
        <f>古代遗迹1!B1991</f>
        <v>小雷音寺boss_188</v>
      </c>
      <c r="M189" t="str">
        <f t="shared" si="14"/>
        <v>天气研究所2-10</v>
      </c>
      <c r="N189" s="32" t="s">
        <v>4429</v>
      </c>
      <c r="O189" s="22">
        <f>INT(精灵试炼!I911/1.3)</f>
        <v>110098920</v>
      </c>
      <c r="P189" s="32" t="str">
        <f>精灵试炼!B911</f>
        <v>天庭试炼boss_188</v>
      </c>
      <c r="Q189" t="str">
        <f t="shared" si="15"/>
        <v>南方小岛24-9</v>
      </c>
      <c r="R189" s="32" t="s">
        <v>5029</v>
      </c>
    </row>
    <row r="190" spans="1:18" x14ac:dyDescent="0.15">
      <c r="A190" s="23">
        <f>主线!AG189</f>
        <v>659426</v>
      </c>
      <c r="B190" s="37" t="s">
        <v>429</v>
      </c>
      <c r="C190" s="35" t="e">
        <f>VLOOKUP(B190,I:J,2,0)</f>
        <v>#N/A</v>
      </c>
      <c r="D190" s="35" t="e">
        <f>VLOOKUP(B190,M:N,2,0)</f>
        <v>#N/A</v>
      </c>
      <c r="E190" s="35" t="e">
        <f t="shared" si="12"/>
        <v>#N/A</v>
      </c>
      <c r="G190" s="22">
        <f>INT(龙王宝藏!H1380/1.3/2)</f>
        <v>6488692</v>
      </c>
      <c r="H190" s="32" t="str">
        <f>龙王宝藏!B1380</f>
        <v>龙王宝藏boss_189</v>
      </c>
      <c r="I190" t="str">
        <f t="shared" si="13"/>
        <v>天气研究所2-10</v>
      </c>
      <c r="J190" t="s">
        <v>5270</v>
      </c>
      <c r="K190" s="22">
        <f>INT(古代遗迹1!G1992/1.3)</f>
        <v>6559875</v>
      </c>
      <c r="L190" s="32" t="str">
        <f>古代遗迹1!B1992</f>
        <v>小雷音寺boss_189</v>
      </c>
      <c r="M190" t="str">
        <f t="shared" si="14"/>
        <v>天气研究所3-5</v>
      </c>
      <c r="N190" s="32" t="s">
        <v>4430</v>
      </c>
      <c r="O190" s="22">
        <f>INT(精灵试炼!I912/1.3)</f>
        <v>111403639</v>
      </c>
      <c r="P190" s="32" t="str">
        <f>精灵试炼!B912</f>
        <v>天庭试炼boss_189</v>
      </c>
      <c r="Q190" t="str">
        <f t="shared" si="15"/>
        <v>南方小岛25-10</v>
      </c>
      <c r="R190" s="32" t="s">
        <v>5030</v>
      </c>
    </row>
    <row r="191" spans="1:18" x14ac:dyDescent="0.15">
      <c r="A191" s="23">
        <f>主线!AG190</f>
        <v>662780</v>
      </c>
      <c r="B191" s="37" t="s">
        <v>430</v>
      </c>
      <c r="C191" s="35" t="str">
        <f>VLOOKUP(B191,I:J,2,0)</f>
        <v>龙王宝藏boss_38</v>
      </c>
      <c r="D191" s="35" t="str">
        <f>VLOOKUP(B191,M:N,2,0)</f>
        <v>小雷音寺boss_46</v>
      </c>
      <c r="E191" s="35" t="e">
        <f t="shared" si="12"/>
        <v>#N/A</v>
      </c>
      <c r="G191" s="22">
        <f>INT(龙王宝藏!H1381/1.3/2)</f>
        <v>6526269</v>
      </c>
      <c r="H191" s="32" t="str">
        <f>龙王宝藏!B1381</f>
        <v>龙王宝藏boss_190</v>
      </c>
      <c r="I191" t="str">
        <f t="shared" si="13"/>
        <v>天气研究所3-1</v>
      </c>
      <c r="J191" t="s">
        <v>5271</v>
      </c>
      <c r="K191" s="22">
        <f>INT(古代遗迹1!G1993/1.3)</f>
        <v>6623480</v>
      </c>
      <c r="L191" s="32" t="str">
        <f>古代遗迹1!B1993</f>
        <v>小雷音寺boss_190</v>
      </c>
      <c r="M191" t="str">
        <f t="shared" si="14"/>
        <v>天气研究所3-10</v>
      </c>
      <c r="N191" s="32" t="s">
        <v>4431</v>
      </c>
      <c r="O191" s="22">
        <f>INT(精灵试炼!I913/1.3)</f>
        <v>112708358</v>
      </c>
      <c r="P191" s="32" t="str">
        <f>精灵试炼!B913</f>
        <v>天庭试炼boss_190</v>
      </c>
      <c r="Q191" t="str">
        <f t="shared" si="15"/>
        <v>南方小岛26-10</v>
      </c>
      <c r="R191" s="32" t="s">
        <v>5031</v>
      </c>
    </row>
    <row r="192" spans="1:18" x14ac:dyDescent="0.15">
      <c r="A192" s="23">
        <f>主线!AG191</f>
        <v>679159</v>
      </c>
      <c r="B192" s="37" t="s">
        <v>431</v>
      </c>
      <c r="C192" s="35" t="e">
        <f>VLOOKUP(B192,I:J,2,0)</f>
        <v>#N/A</v>
      </c>
      <c r="D192" s="35" t="e">
        <f>VLOOKUP(B192,M:N,2,0)</f>
        <v>#N/A</v>
      </c>
      <c r="E192" s="35" t="e">
        <f t="shared" si="12"/>
        <v>#N/A</v>
      </c>
      <c r="G192" s="22">
        <f>INT(龙王宝藏!H1382/1.3/2)</f>
        <v>6563846</v>
      </c>
      <c r="H192" s="32" t="str">
        <f>龙王宝藏!B1382</f>
        <v>龙王宝藏boss_191</v>
      </c>
      <c r="I192" t="str">
        <f t="shared" si="13"/>
        <v>天气研究所3-5</v>
      </c>
      <c r="J192" t="s">
        <v>5272</v>
      </c>
      <c r="K192" s="22">
        <f>INT(古代遗迹1!G1994/1.3)</f>
        <v>6687086</v>
      </c>
      <c r="L192" s="32" t="str">
        <f>古代遗迹1!B1994</f>
        <v>小雷音寺boss_191</v>
      </c>
      <c r="M192" t="str">
        <f t="shared" si="14"/>
        <v>天气研究所4-3</v>
      </c>
      <c r="N192" s="32" t="s">
        <v>4432</v>
      </c>
      <c r="O192" s="22">
        <f>INT(精灵试炼!I914/1.3)</f>
        <v>117322276</v>
      </c>
      <c r="P192" s="32" t="str">
        <f>精灵试炼!B914</f>
        <v>天庭试炼boss_191</v>
      </c>
      <c r="Q192" t="str">
        <f t="shared" si="15"/>
        <v>南方小岛30-10</v>
      </c>
      <c r="R192" s="32" t="s">
        <v>5032</v>
      </c>
    </row>
    <row r="193" spans="1:18" x14ac:dyDescent="0.15">
      <c r="A193" s="23">
        <f>主线!AG192</f>
        <v>682608</v>
      </c>
      <c r="B193" s="37" t="s">
        <v>432</v>
      </c>
      <c r="C193" s="35" t="e">
        <f>VLOOKUP(B193,I:J,2,0)</f>
        <v>#N/A</v>
      </c>
      <c r="D193" s="35" t="e">
        <f>VLOOKUP(B193,M:N,2,0)</f>
        <v>#N/A</v>
      </c>
      <c r="E193" s="35" t="str">
        <f t="shared" si="12"/>
        <v>天庭试炼boss_26</v>
      </c>
      <c r="G193" s="22">
        <f>INT(龙王宝藏!H1383/1.3/2)</f>
        <v>6601423</v>
      </c>
      <c r="H193" s="32" t="str">
        <f>龙王宝藏!B1383</f>
        <v>龙王宝藏boss_192</v>
      </c>
      <c r="I193" t="str">
        <f t="shared" si="13"/>
        <v>天气研究所3-8</v>
      </c>
      <c r="J193" t="s">
        <v>5273</v>
      </c>
      <c r="K193" s="22">
        <f>INT(古代遗迹1!G1995/1.3)</f>
        <v>6750692</v>
      </c>
      <c r="L193" s="32" t="str">
        <f>古代遗迹1!B1995</f>
        <v>小雷音寺boss_192</v>
      </c>
      <c r="M193" t="str">
        <f t="shared" si="14"/>
        <v>天气研究所4-10</v>
      </c>
      <c r="N193" s="32" t="s">
        <v>4433</v>
      </c>
      <c r="O193" s="22">
        <f>INT(精灵试炼!I915/1.3)</f>
        <v>119315068</v>
      </c>
      <c r="P193" s="32" t="str">
        <f>精灵试炼!B915</f>
        <v>天庭试炼boss_192</v>
      </c>
      <c r="Q193" t="str">
        <f t="shared" si="15"/>
        <v>遥远孤岛2-8</v>
      </c>
      <c r="R193" s="32" t="s">
        <v>5033</v>
      </c>
    </row>
    <row r="194" spans="1:18" x14ac:dyDescent="0.15">
      <c r="A194" s="23">
        <f>主线!AG193</f>
        <v>687536</v>
      </c>
      <c r="B194" s="37" t="s">
        <v>433</v>
      </c>
      <c r="C194" s="35" t="str">
        <f>VLOOKUP(B194,I:J,2,0)</f>
        <v>龙王宝藏boss_39</v>
      </c>
      <c r="D194" s="35" t="e">
        <f>VLOOKUP(B194,M:N,2,0)</f>
        <v>#N/A</v>
      </c>
      <c r="E194" s="35" t="e">
        <f t="shared" ref="E194:E257" si="16">VLOOKUP(B194,Q:R,2,0)</f>
        <v>#N/A</v>
      </c>
      <c r="G194" s="22">
        <f>INT(龙王宝藏!H1384/1.3/2)</f>
        <v>6634153</v>
      </c>
      <c r="H194" s="32" t="str">
        <f>龙王宝藏!B1384</f>
        <v>龙王宝藏boss_193</v>
      </c>
      <c r="I194" t="str">
        <f t="shared" ref="I194:I257" si="17">VLOOKUP(G194,A:B,2,1)</f>
        <v>天气研究所3-10</v>
      </c>
      <c r="J194" t="s">
        <v>5274</v>
      </c>
      <c r="K194" s="22">
        <f>INT(古代遗迹1!G1996/1.3)</f>
        <v>6814298</v>
      </c>
      <c r="L194" s="32" t="str">
        <f>古代遗迹1!B1996</f>
        <v>小雷音寺boss_193</v>
      </c>
      <c r="M194" t="str">
        <f t="shared" ref="M194:M257" si="18">VLOOKUP(K194,A:B,2,1)</f>
        <v>天气研究所5-2</v>
      </c>
      <c r="N194" s="32" t="s">
        <v>4434</v>
      </c>
      <c r="O194" s="22">
        <f>INT(精灵试炼!I916/1.3)</f>
        <v>121307861</v>
      </c>
      <c r="P194" s="32" t="str">
        <f>精灵试炼!B916</f>
        <v>天庭试炼boss_193</v>
      </c>
      <c r="Q194" t="str">
        <f t="shared" ref="Q194:Q241" si="19">VLOOKUP(O194,A:B,2,1)</f>
        <v>遥远孤岛4-4</v>
      </c>
      <c r="R194" s="32" t="s">
        <v>5034</v>
      </c>
    </row>
    <row r="195" spans="1:18" x14ac:dyDescent="0.15">
      <c r="A195" s="23">
        <f>主线!AG194</f>
        <v>691020</v>
      </c>
      <c r="B195" s="37" t="s">
        <v>434</v>
      </c>
      <c r="C195" s="35" t="e">
        <f>VLOOKUP(B195,I:J,2,0)</f>
        <v>#N/A</v>
      </c>
      <c r="D195" s="35" t="str">
        <f>VLOOKUP(B195,M:N,2,0)</f>
        <v>小雷音寺boss_47</v>
      </c>
      <c r="E195" s="35" t="e">
        <f t="shared" si="16"/>
        <v>#N/A</v>
      </c>
      <c r="G195" s="22">
        <f>INT(龙王宝藏!H1385/1.3/2)</f>
        <v>6671692</v>
      </c>
      <c r="H195" s="32" t="str">
        <f>龙王宝藏!B1385</f>
        <v>龙王宝藏boss_194</v>
      </c>
      <c r="I195" t="str">
        <f t="shared" si="17"/>
        <v>天气研究所4-2</v>
      </c>
      <c r="J195" t="s">
        <v>5275</v>
      </c>
      <c r="K195" s="22">
        <f>INT(古代遗迹1!G1997/1.3)</f>
        <v>6882144</v>
      </c>
      <c r="L195" s="32" t="str">
        <f>古代遗迹1!B1997</f>
        <v>小雷音寺boss_194</v>
      </c>
      <c r="M195" t="str">
        <f t="shared" si="18"/>
        <v>天气研究所5-9</v>
      </c>
      <c r="N195" s="32" t="s">
        <v>4435</v>
      </c>
      <c r="O195" s="22">
        <f>INT(精灵试炼!I917/1.3)</f>
        <v>123300653</v>
      </c>
      <c r="P195" s="32" t="str">
        <f>精灵试炼!B917</f>
        <v>天庭试炼boss_194</v>
      </c>
      <c r="Q195" t="str">
        <f t="shared" si="19"/>
        <v>遥远孤岛5-10</v>
      </c>
      <c r="R195" s="32" t="s">
        <v>5035</v>
      </c>
    </row>
    <row r="196" spans="1:18" x14ac:dyDescent="0.15">
      <c r="A196" s="23">
        <f>主线!AG195</f>
        <v>694516</v>
      </c>
      <c r="B196" s="37" t="s">
        <v>435</v>
      </c>
      <c r="C196" s="35" t="e">
        <f>VLOOKUP(B196,I:J,2,0)</f>
        <v>#N/A</v>
      </c>
      <c r="D196" s="35" t="e">
        <f>VLOOKUP(B196,M:N,2,0)</f>
        <v>#N/A</v>
      </c>
      <c r="E196" s="35" t="e">
        <f t="shared" si="16"/>
        <v>#N/A</v>
      </c>
      <c r="G196" s="22">
        <f>INT(龙王宝藏!H1386/1.3/2)</f>
        <v>6709269</v>
      </c>
      <c r="H196" s="32" t="str">
        <f>龙王宝藏!B1386</f>
        <v>龙王宝藏boss_195</v>
      </c>
      <c r="I196" t="str">
        <f t="shared" si="17"/>
        <v>天气研究所4-5</v>
      </c>
      <c r="J196" t="s">
        <v>5276</v>
      </c>
      <c r="K196" s="22">
        <f>INT(古代遗迹1!G1998/1.3)</f>
        <v>6949990</v>
      </c>
      <c r="L196" s="32" t="str">
        <f>古代遗迹1!B1998</f>
        <v>小雷音寺boss_195</v>
      </c>
      <c r="M196" t="str">
        <f t="shared" si="18"/>
        <v>天气研究所6-2</v>
      </c>
      <c r="N196" s="32" t="s">
        <v>4436</v>
      </c>
      <c r="O196" s="22">
        <f>INT(精灵试炼!I918/1.3)</f>
        <v>125293446</v>
      </c>
      <c r="P196" s="32" t="str">
        <f>精灵试炼!B918</f>
        <v>天庭试炼boss_195</v>
      </c>
      <c r="Q196" t="str">
        <f t="shared" si="19"/>
        <v>遥远孤岛7-8</v>
      </c>
      <c r="R196" s="32" t="s">
        <v>5036</v>
      </c>
    </row>
    <row r="197" spans="1:18" x14ac:dyDescent="0.15">
      <c r="A197" s="23">
        <f>主线!AG196</f>
        <v>699524</v>
      </c>
      <c r="B197" s="37" t="s">
        <v>436</v>
      </c>
      <c r="C197" s="35" t="e">
        <f>VLOOKUP(B197,I:J,2,0)</f>
        <v>#N/A</v>
      </c>
      <c r="D197" s="35" t="e">
        <f>VLOOKUP(B197,M:N,2,0)</f>
        <v>#N/A</v>
      </c>
      <c r="E197" s="35" t="e">
        <f t="shared" si="16"/>
        <v>#N/A</v>
      </c>
      <c r="G197" s="22">
        <f>INT(龙王宝藏!H1387/1.3/2)</f>
        <v>6746807</v>
      </c>
      <c r="H197" s="32" t="str">
        <f>龙王宝藏!B1387</f>
        <v>龙王宝藏boss_196</v>
      </c>
      <c r="I197" t="str">
        <f t="shared" si="17"/>
        <v>天气研究所4-9</v>
      </c>
      <c r="J197" t="s">
        <v>5277</v>
      </c>
      <c r="K197" s="22">
        <f>INT(古代遗迹1!G1999/1.3)</f>
        <v>7017836</v>
      </c>
      <c r="L197" s="32" t="str">
        <f>古代遗迹1!B1999</f>
        <v>小雷音寺boss_196</v>
      </c>
      <c r="M197" t="str">
        <f t="shared" si="18"/>
        <v>天气研究所6-8</v>
      </c>
      <c r="N197" s="32" t="s">
        <v>4437</v>
      </c>
      <c r="O197" s="22">
        <f>INT(精灵试炼!I919/1.3)</f>
        <v>127286239</v>
      </c>
      <c r="P197" s="32" t="str">
        <f>精灵试炼!B919</f>
        <v>天庭试炼boss_196</v>
      </c>
      <c r="Q197" t="str">
        <f t="shared" si="19"/>
        <v>遥远孤岛9-3</v>
      </c>
      <c r="R197" s="32" t="s">
        <v>5037</v>
      </c>
    </row>
    <row r="198" spans="1:18" x14ac:dyDescent="0.15">
      <c r="A198" s="23">
        <f>主线!AG197</f>
        <v>703055</v>
      </c>
      <c r="B198" s="37" t="s">
        <v>437</v>
      </c>
      <c r="C198" s="35" t="e">
        <f>VLOOKUP(B198,I:J,2,0)</f>
        <v>#N/A</v>
      </c>
      <c r="D198" s="35" t="e">
        <f>VLOOKUP(B198,M:N,2,0)</f>
        <v>#N/A</v>
      </c>
      <c r="E198" s="35" t="e">
        <f t="shared" si="16"/>
        <v>#N/A</v>
      </c>
      <c r="G198" s="22">
        <f>INT(龙王宝藏!H1388/1.3/2)</f>
        <v>6784384</v>
      </c>
      <c r="H198" s="32" t="str">
        <f>龙王宝藏!B1388</f>
        <v>龙王宝藏boss_197</v>
      </c>
      <c r="I198" t="str">
        <f t="shared" si="17"/>
        <v>天气研究所4-10</v>
      </c>
      <c r="J198" t="s">
        <v>5278</v>
      </c>
      <c r="K198" s="22">
        <f>INT(古代遗迹1!G2000/1.3)</f>
        <v>7085683</v>
      </c>
      <c r="L198" s="32" t="str">
        <f>古代遗迹1!B2000</f>
        <v>小雷音寺boss_197</v>
      </c>
      <c r="M198" t="str">
        <f t="shared" si="18"/>
        <v>天气研究所7-2</v>
      </c>
      <c r="N198" s="32" t="s">
        <v>4438</v>
      </c>
      <c r="O198" s="22">
        <f>INT(精灵试炼!I920/1.3)</f>
        <v>129279032</v>
      </c>
      <c r="P198" s="32" t="str">
        <f>精灵试炼!B920</f>
        <v>天庭试炼boss_197</v>
      </c>
      <c r="Q198" t="str">
        <f t="shared" si="19"/>
        <v>遥远孤岛10-10</v>
      </c>
      <c r="R198" s="32" t="s">
        <v>5038</v>
      </c>
    </row>
    <row r="199" spans="1:18" x14ac:dyDescent="0.15">
      <c r="A199" s="23">
        <f>主线!AG198</f>
        <v>706597</v>
      </c>
      <c r="B199" s="37" t="s">
        <v>438</v>
      </c>
      <c r="C199" s="35" t="str">
        <f>VLOOKUP(B199,I:J,2,0)</f>
        <v>龙王宝藏boss_40</v>
      </c>
      <c r="D199" s="35" t="str">
        <f>VLOOKUP(B199,M:N,2,0)</f>
        <v>小雷音寺boss_48</v>
      </c>
      <c r="E199" s="35" t="e">
        <f t="shared" si="16"/>
        <v>#N/A</v>
      </c>
      <c r="G199" s="22">
        <f>INT(龙王宝藏!H1389/1.3/2)</f>
        <v>6821923</v>
      </c>
      <c r="H199" s="32" t="str">
        <f>龙王宝藏!B1389</f>
        <v>龙王宝藏boss_198</v>
      </c>
      <c r="I199" t="str">
        <f t="shared" si="17"/>
        <v>天气研究所5-3</v>
      </c>
      <c r="J199" t="s">
        <v>5279</v>
      </c>
      <c r="K199" s="22">
        <f>INT(古代遗迹1!G2001/1.3)</f>
        <v>7153529</v>
      </c>
      <c r="L199" s="32" t="str">
        <f>古代遗迹1!B2001</f>
        <v>小雷音寺boss_198</v>
      </c>
      <c r="M199" t="str">
        <f t="shared" si="18"/>
        <v>天气研究所7-8</v>
      </c>
      <c r="N199" s="32" t="s">
        <v>4439</v>
      </c>
      <c r="O199" s="22">
        <f>INT(精灵试炼!I921/1.3)</f>
        <v>131271824</v>
      </c>
      <c r="P199" s="32" t="str">
        <f>精灵试炼!B921</f>
        <v>天庭试炼boss_198</v>
      </c>
      <c r="Q199" t="str">
        <f t="shared" si="19"/>
        <v>遥远孤岛12-6</v>
      </c>
      <c r="R199" s="32" t="s">
        <v>5039</v>
      </c>
    </row>
    <row r="200" spans="1:18" x14ac:dyDescent="0.15">
      <c r="A200" s="23">
        <f>主线!AG199</f>
        <v>711686</v>
      </c>
      <c r="B200" s="37" t="s">
        <v>439</v>
      </c>
      <c r="C200" s="35" t="e">
        <f>VLOOKUP(B200,I:J,2,0)</f>
        <v>#N/A</v>
      </c>
      <c r="D200" s="35" t="e">
        <f>VLOOKUP(B200,M:N,2,0)</f>
        <v>#N/A</v>
      </c>
      <c r="E200" s="35" t="e">
        <f t="shared" si="16"/>
        <v>#N/A</v>
      </c>
      <c r="G200" s="22">
        <f>INT(龙王宝藏!H1390/1.3/2)</f>
        <v>6932461</v>
      </c>
      <c r="H200" s="32" t="str">
        <f>龙王宝藏!B1390</f>
        <v>龙王宝藏boss_199</v>
      </c>
      <c r="I200" t="str">
        <f t="shared" si="17"/>
        <v>天气研究所5-10</v>
      </c>
      <c r="J200" t="s">
        <v>5280</v>
      </c>
      <c r="K200" s="22">
        <f>INT(古代遗迹1!G2002/1.3)</f>
        <v>7221375</v>
      </c>
      <c r="L200" s="32" t="str">
        <f>古代遗迹1!B2002</f>
        <v>小雷音寺boss_199</v>
      </c>
      <c r="M200" t="str">
        <f t="shared" si="18"/>
        <v>天气研究所8-1</v>
      </c>
      <c r="N200" s="32" t="s">
        <v>4440</v>
      </c>
      <c r="O200" s="22">
        <f>INT(精灵试炼!I922/1.3)</f>
        <v>133264616</v>
      </c>
      <c r="P200" s="32" t="str">
        <f>精灵试炼!B922</f>
        <v>天庭试炼boss_199</v>
      </c>
      <c r="Q200" t="str">
        <f t="shared" si="19"/>
        <v>遥远孤岛13-10</v>
      </c>
      <c r="R200" s="32" t="s">
        <v>5040</v>
      </c>
    </row>
    <row r="201" spans="1:18" x14ac:dyDescent="0.15">
      <c r="A201" s="23">
        <f>主线!AG200</f>
        <v>715262</v>
      </c>
      <c r="B201" s="37" t="s">
        <v>440</v>
      </c>
      <c r="C201" s="35" t="e">
        <f>VLOOKUP(B201,I:J,2,0)</f>
        <v>#N/A</v>
      </c>
      <c r="D201" s="35" t="str">
        <f>VLOOKUP(B201,M:N,2,0)</f>
        <v>小雷音寺boss_49</v>
      </c>
      <c r="E201" s="35" t="str">
        <f t="shared" si="16"/>
        <v>天庭试炼boss_27</v>
      </c>
      <c r="G201" s="22">
        <f>INT(龙王宝藏!H1391/1.3/2)</f>
        <v>7048038</v>
      </c>
      <c r="H201" s="32" t="str">
        <f>龙王宝藏!B1391</f>
        <v>龙王宝藏boss_200</v>
      </c>
      <c r="I201" t="str">
        <f t="shared" si="17"/>
        <v>天气研究所6-10</v>
      </c>
      <c r="J201" t="s">
        <v>5281</v>
      </c>
      <c r="K201" s="22">
        <f>INT(古代遗迹1!G2003/1.3)</f>
        <v>7289221</v>
      </c>
      <c r="L201" s="32" t="str">
        <f>古代遗迹1!B2003</f>
        <v>小雷音寺boss_200</v>
      </c>
      <c r="M201" t="str">
        <f t="shared" si="18"/>
        <v>天气研究所8-8</v>
      </c>
      <c r="N201" s="32" t="s">
        <v>4441</v>
      </c>
      <c r="O201" s="22">
        <f>INT(精灵试炼!I923/1.3)</f>
        <v>135257410</v>
      </c>
      <c r="P201" s="32" t="str">
        <f>精灵试炼!B923</f>
        <v>天庭试炼boss_200</v>
      </c>
      <c r="Q201" t="str">
        <f t="shared" si="19"/>
        <v>遥远孤岛15-8</v>
      </c>
      <c r="R201" s="32" t="s">
        <v>5041</v>
      </c>
    </row>
    <row r="202" spans="1:18" x14ac:dyDescent="0.15">
      <c r="A202" s="23">
        <f>主线!AG201</f>
        <v>732683</v>
      </c>
      <c r="B202" s="37" t="s">
        <v>441</v>
      </c>
      <c r="C202" s="35" t="str">
        <f>VLOOKUP(B202,I:J,2,0)</f>
        <v>龙王宝藏boss_41</v>
      </c>
      <c r="D202" s="35" t="e">
        <f>VLOOKUP(B202,M:N,2,0)</f>
        <v>#N/A</v>
      </c>
      <c r="E202" s="35" t="e">
        <f t="shared" si="16"/>
        <v>#N/A</v>
      </c>
      <c r="G202" s="22">
        <f>INT(龙王宝藏!H1392/1.3/2)</f>
        <v>7163576</v>
      </c>
      <c r="H202" s="32" t="str">
        <f>龙王宝藏!B1392</f>
        <v>龙王宝藏boss_201</v>
      </c>
      <c r="I202" t="str">
        <f t="shared" si="17"/>
        <v>天气研究所7-9</v>
      </c>
      <c r="J202" t="s">
        <v>5282</v>
      </c>
      <c r="K202" s="22">
        <f>INT(古代遗迹1!G2004/1.3)</f>
        <v>7357067</v>
      </c>
      <c r="L202" s="32" t="str">
        <f>古代遗迹1!B2004</f>
        <v>小雷音寺boss_201</v>
      </c>
      <c r="M202" t="str">
        <f t="shared" si="18"/>
        <v>天气研究所8-10</v>
      </c>
      <c r="N202" s="32" t="s">
        <v>4442</v>
      </c>
      <c r="O202" s="22">
        <f>INT(精灵试炼!I924/1.3)</f>
        <v>140369525</v>
      </c>
      <c r="P202" s="32" t="str">
        <f>精灵试炼!B924</f>
        <v>天庭试炼boss_201</v>
      </c>
      <c r="Q202" t="str">
        <f t="shared" si="19"/>
        <v>遥远孤岛19-8</v>
      </c>
      <c r="R202" s="32" t="s">
        <v>5042</v>
      </c>
    </row>
    <row r="203" spans="1:18" x14ac:dyDescent="0.15">
      <c r="A203" s="23">
        <f>主线!AG202</f>
        <v>736426</v>
      </c>
      <c r="B203" s="37" t="s">
        <v>442</v>
      </c>
      <c r="C203" s="35" t="e">
        <f>VLOOKUP(B203,I:J,2,0)</f>
        <v>#N/A</v>
      </c>
      <c r="D203" s="35" t="e">
        <f>VLOOKUP(B203,M:N,2,0)</f>
        <v>#N/A</v>
      </c>
      <c r="E203" s="35" t="e">
        <f t="shared" si="16"/>
        <v>#N/A</v>
      </c>
      <c r="G203" s="22">
        <f>INT(龙王宝藏!H1393/1.3/2)</f>
        <v>7279115</v>
      </c>
      <c r="H203" s="32" t="str">
        <f>龙王宝藏!B1393</f>
        <v>龙王宝藏boss_202</v>
      </c>
      <c r="I203" t="str">
        <f t="shared" si="17"/>
        <v>天气研究所8-6</v>
      </c>
      <c r="J203" t="s">
        <v>5283</v>
      </c>
      <c r="K203" s="22">
        <f>INT(古代遗迹1!G2005/1.3)</f>
        <v>7424913</v>
      </c>
      <c r="L203" s="32" t="str">
        <f>古代遗迹1!B2005</f>
        <v>小雷音寺boss_202</v>
      </c>
      <c r="M203" t="str">
        <f t="shared" si="18"/>
        <v>天气研究所9-6</v>
      </c>
      <c r="N203" s="32" t="s">
        <v>4443</v>
      </c>
      <c r="O203" s="22">
        <f>INT(精灵试炼!I925/1.3)</f>
        <v>142407609</v>
      </c>
      <c r="P203" s="32" t="str">
        <f>精灵试炼!B925</f>
        <v>天庭试炼boss_202</v>
      </c>
      <c r="Q203" t="str">
        <f t="shared" si="19"/>
        <v>遥远孤岛21-2</v>
      </c>
      <c r="R203" s="32" t="s">
        <v>5043</v>
      </c>
    </row>
    <row r="204" spans="1:18" x14ac:dyDescent="0.15">
      <c r="A204" s="23">
        <f>主线!AG203</f>
        <v>741763</v>
      </c>
      <c r="B204" s="37" t="s">
        <v>443</v>
      </c>
      <c r="C204" s="35" t="e">
        <f>VLOOKUP(B204,I:J,2,0)</f>
        <v>#N/A</v>
      </c>
      <c r="D204" s="35" t="e">
        <f>VLOOKUP(B204,M:N,2,0)</f>
        <v>#N/A</v>
      </c>
      <c r="E204" s="35" t="str">
        <f t="shared" si="16"/>
        <v>天庭试炼boss_28</v>
      </c>
      <c r="G204" s="22">
        <f>INT(龙王宝藏!H1394/1.3/2)</f>
        <v>7394653</v>
      </c>
      <c r="H204" s="32" t="str">
        <f>龙王宝藏!B1394</f>
        <v>龙王宝藏boss_203</v>
      </c>
      <c r="I204" t="str">
        <f t="shared" si="17"/>
        <v>天气研究所9-4</v>
      </c>
      <c r="J204" t="s">
        <v>5284</v>
      </c>
      <c r="K204" s="22">
        <f>INT(古代遗迹1!G2006/1.3)</f>
        <v>7492760</v>
      </c>
      <c r="L204" s="32" t="str">
        <f>古代遗迹1!B2006</f>
        <v>小雷音寺boss_203</v>
      </c>
      <c r="M204" t="str">
        <f t="shared" si="18"/>
        <v>天气研究所9-10</v>
      </c>
      <c r="N204" s="32" t="s">
        <v>4444</v>
      </c>
      <c r="O204" s="22">
        <f>INT(精灵试炼!I926/1.3)</f>
        <v>144445692</v>
      </c>
      <c r="P204" s="32" t="str">
        <f>精灵试炼!B926</f>
        <v>天庭试炼boss_203</v>
      </c>
      <c r="Q204" t="str">
        <f t="shared" si="19"/>
        <v>遥远孤岛22-10</v>
      </c>
      <c r="R204" s="32" t="s">
        <v>5044</v>
      </c>
    </row>
    <row r="205" spans="1:18" x14ac:dyDescent="0.15">
      <c r="A205" s="23">
        <f>主线!AG204</f>
        <v>745542</v>
      </c>
      <c r="B205" s="37" t="s">
        <v>444</v>
      </c>
      <c r="C205" s="35" t="e">
        <f>VLOOKUP(B205,I:J,2,0)</f>
        <v>#N/A</v>
      </c>
      <c r="D205" s="35" t="e">
        <f>VLOOKUP(B205,M:N,2,0)</f>
        <v>#N/A</v>
      </c>
      <c r="E205" s="35" t="e">
        <f t="shared" si="16"/>
        <v>#N/A</v>
      </c>
      <c r="G205" s="22">
        <f>INT(龙王宝藏!H1395/1.3/2)</f>
        <v>7510192</v>
      </c>
      <c r="H205" s="32" t="str">
        <f>龙王宝藏!B1395</f>
        <v>龙王宝藏boss_204</v>
      </c>
      <c r="I205" t="str">
        <f t="shared" si="17"/>
        <v>天气研究所10-1</v>
      </c>
      <c r="J205" t="s">
        <v>5285</v>
      </c>
      <c r="K205" s="22">
        <f>INT(古代遗迹1!G2007/1.3)</f>
        <v>7560606</v>
      </c>
      <c r="L205" s="32" t="str">
        <f>古代遗迹1!B2007</f>
        <v>小雷音寺boss_204</v>
      </c>
      <c r="M205" t="str">
        <f t="shared" si="18"/>
        <v>天气研究所10-5</v>
      </c>
      <c r="N205" s="32" t="s">
        <v>4445</v>
      </c>
      <c r="O205" s="22">
        <f>INT(精灵试炼!I927/1.3)</f>
        <v>146483775</v>
      </c>
      <c r="P205" s="32" t="str">
        <f>精灵试炼!B927</f>
        <v>天庭试炼boss_204</v>
      </c>
      <c r="Q205" t="str">
        <f t="shared" si="19"/>
        <v>遥远孤岛24-4</v>
      </c>
      <c r="R205" s="32" t="s">
        <v>5045</v>
      </c>
    </row>
    <row r="206" spans="1:18" x14ac:dyDescent="0.15">
      <c r="A206" s="23">
        <f>主线!AG205</f>
        <v>749334</v>
      </c>
      <c r="B206" s="37" t="s">
        <v>445</v>
      </c>
      <c r="C206" s="35" t="e">
        <f>VLOOKUP(B206,I:J,2,0)</f>
        <v>#N/A</v>
      </c>
      <c r="D206" s="35" t="str">
        <f>VLOOKUP(B206,M:N,2,0)</f>
        <v>小雷音寺boss_50</v>
      </c>
      <c r="E206" s="35" t="e">
        <f t="shared" si="16"/>
        <v>#N/A</v>
      </c>
      <c r="G206" s="22">
        <f>INT(龙王宝藏!H1396/1.3/2)</f>
        <v>7620153</v>
      </c>
      <c r="H206" s="32" t="str">
        <f>龙王宝藏!B1396</f>
        <v>龙王宝藏boss_205</v>
      </c>
      <c r="I206" t="str">
        <f t="shared" si="17"/>
        <v>天气研究所10-10</v>
      </c>
      <c r="J206" t="s">
        <v>5286</v>
      </c>
      <c r="K206" s="22">
        <f>INT(古代遗迹1!G2008/1.3)</f>
        <v>7628452</v>
      </c>
      <c r="L206" s="32" t="str">
        <f>古代遗迹1!B2008</f>
        <v>小雷音寺boss_205</v>
      </c>
      <c r="M206" t="str">
        <f t="shared" si="18"/>
        <v>天气研究所10-10</v>
      </c>
      <c r="N206" s="32" t="s">
        <v>4446</v>
      </c>
      <c r="O206" s="22">
        <f>INT(精灵试炼!I928/1.3)</f>
        <v>148521859</v>
      </c>
      <c r="P206" s="32" t="str">
        <f>精灵试炼!B928</f>
        <v>天庭试炼boss_205</v>
      </c>
      <c r="Q206" t="str">
        <f t="shared" si="19"/>
        <v>遥远孤岛25-10</v>
      </c>
      <c r="R206" s="32" t="s">
        <v>5046</v>
      </c>
    </row>
    <row r="207" spans="1:18" x14ac:dyDescent="0.15">
      <c r="A207" s="23">
        <f>主线!AG206</f>
        <v>754758</v>
      </c>
      <c r="B207" s="37" t="s">
        <v>446</v>
      </c>
      <c r="C207" s="35" t="e">
        <f>VLOOKUP(B207,I:J,2,0)</f>
        <v>#N/A</v>
      </c>
      <c r="D207" s="35" t="e">
        <f>VLOOKUP(B207,M:N,2,0)</f>
        <v>#N/A</v>
      </c>
      <c r="E207" s="35" t="e">
        <f t="shared" si="16"/>
        <v>#N/A</v>
      </c>
      <c r="G207" s="22">
        <f>INT(龙王宝藏!H1397/1.3/2)</f>
        <v>7735615</v>
      </c>
      <c r="H207" s="32" t="str">
        <f>龙王宝藏!B1397</f>
        <v>龙王宝藏boss_206</v>
      </c>
      <c r="I207" t="str">
        <f t="shared" si="17"/>
        <v>天气研究所11-8</v>
      </c>
      <c r="J207" t="s">
        <v>5287</v>
      </c>
      <c r="K207" s="22">
        <f>INT(古代遗迹1!G2009/1.3)</f>
        <v>7700538</v>
      </c>
      <c r="L207" s="32" t="str">
        <f>古代遗迹1!B2009</f>
        <v>小雷音寺boss_206</v>
      </c>
      <c r="M207" t="str">
        <f t="shared" si="18"/>
        <v>天气研究所11-5</v>
      </c>
      <c r="N207" s="32" t="s">
        <v>4447</v>
      </c>
      <c r="O207" s="22">
        <f>INT(精灵试炼!I929/1.3)</f>
        <v>150559942</v>
      </c>
      <c r="P207" s="32" t="str">
        <f>精灵试炼!B929</f>
        <v>天庭试炼boss_206</v>
      </c>
      <c r="Q207" t="str">
        <f t="shared" si="19"/>
        <v>遥远孤岛27-5</v>
      </c>
      <c r="R207" s="32" t="s">
        <v>5047</v>
      </c>
    </row>
    <row r="208" spans="1:18" x14ac:dyDescent="0.15">
      <c r="A208" s="23">
        <f>主线!AG207</f>
        <v>758586</v>
      </c>
      <c r="B208" s="37" t="s">
        <v>447</v>
      </c>
      <c r="C208" s="35" t="e">
        <f>VLOOKUP(B208,I:J,2,0)</f>
        <v>#N/A</v>
      </c>
      <c r="D208" s="35" t="e">
        <f>VLOOKUP(B208,M:N,2,0)</f>
        <v>#N/A</v>
      </c>
      <c r="E208" s="35" t="e">
        <f t="shared" si="16"/>
        <v>#N/A</v>
      </c>
      <c r="G208" s="22">
        <f>INT(龙王宝藏!H1398/1.3/2)</f>
        <v>7851076</v>
      </c>
      <c r="H208" s="32" t="str">
        <f>龙王宝藏!B1398</f>
        <v>龙王宝藏boss_207</v>
      </c>
      <c r="I208" t="str">
        <f t="shared" si="17"/>
        <v>天气研究所12-5</v>
      </c>
      <c r="J208" t="s">
        <v>5288</v>
      </c>
      <c r="K208" s="22">
        <f>INT(古代遗迹1!G2010/1.3)</f>
        <v>7772625</v>
      </c>
      <c r="L208" s="32" t="str">
        <f>古代遗迹1!B2010</f>
        <v>小雷音寺boss_207</v>
      </c>
      <c r="M208" t="str">
        <f t="shared" si="18"/>
        <v>天气研究所11-10</v>
      </c>
      <c r="N208" s="32" t="s">
        <v>4448</v>
      </c>
      <c r="O208" s="22">
        <f>INT(精灵试炼!I930/1.3)</f>
        <v>152598025</v>
      </c>
      <c r="P208" s="32" t="str">
        <f>精灵试炼!B930</f>
        <v>天庭试炼boss_207</v>
      </c>
      <c r="Q208" t="str">
        <f t="shared" si="19"/>
        <v>遥远孤岛28-10</v>
      </c>
      <c r="R208" s="32" t="s">
        <v>5048</v>
      </c>
    </row>
    <row r="209" spans="1:18" x14ac:dyDescent="0.15">
      <c r="A209" s="23">
        <f>主线!AG208</f>
        <v>762427</v>
      </c>
      <c r="B209" s="37" t="s">
        <v>448</v>
      </c>
      <c r="C209" s="35" t="str">
        <f>VLOOKUP(B209,I:J,2,0)</f>
        <v>龙王宝藏boss_42</v>
      </c>
      <c r="D209" s="35" t="e">
        <f>VLOOKUP(B209,M:N,2,0)</f>
        <v>#N/A</v>
      </c>
      <c r="E209" s="35" t="e">
        <f t="shared" si="16"/>
        <v>#N/A</v>
      </c>
      <c r="G209" s="22">
        <f>INT(龙王宝藏!H1399/1.3/2)</f>
        <v>7966538</v>
      </c>
      <c r="H209" s="32" t="str">
        <f>龙王宝藏!B1399</f>
        <v>龙王宝藏boss_208</v>
      </c>
      <c r="I209" t="str">
        <f t="shared" si="17"/>
        <v>天气研究所13-2</v>
      </c>
      <c r="J209" t="s">
        <v>5289</v>
      </c>
      <c r="K209" s="22">
        <f>INT(古代遗迹1!G2011/1.3)</f>
        <v>7844711</v>
      </c>
      <c r="L209" s="32" t="str">
        <f>古代遗迹1!B2011</f>
        <v>小雷音寺boss_208</v>
      </c>
      <c r="M209" t="str">
        <f t="shared" si="18"/>
        <v>天气研究所12-5</v>
      </c>
      <c r="N209" s="32" t="s">
        <v>4449</v>
      </c>
      <c r="O209" s="22">
        <f>INT(精灵试炼!I931/1.3)</f>
        <v>154636109</v>
      </c>
      <c r="P209" s="32" t="str">
        <f>精灵试炼!B931</f>
        <v>天庭试炼boss_208</v>
      </c>
      <c r="Q209" t="str">
        <f t="shared" si="19"/>
        <v>遥远孤岛30-5</v>
      </c>
      <c r="R209" s="32" t="s">
        <v>5049</v>
      </c>
    </row>
    <row r="210" spans="1:18" x14ac:dyDescent="0.15">
      <c r="A210" s="23">
        <f>主线!AG209</f>
        <v>767936</v>
      </c>
      <c r="B210" s="37" t="s">
        <v>449</v>
      </c>
      <c r="C210" s="35" t="e">
        <f>VLOOKUP(B210,I:J,2,0)</f>
        <v>#N/A</v>
      </c>
      <c r="D210" s="35" t="e">
        <f>VLOOKUP(B210,M:N,2,0)</f>
        <v>#N/A</v>
      </c>
      <c r="E210" s="35" t="e">
        <f t="shared" si="16"/>
        <v>#N/A</v>
      </c>
      <c r="G210" s="22">
        <f>INT(龙王宝藏!H1400/1.3/2)</f>
        <v>8082000</v>
      </c>
      <c r="H210" s="32" t="str">
        <f>龙王宝藏!B1400</f>
        <v>龙王宝藏boss_209</v>
      </c>
      <c r="I210" t="str">
        <f t="shared" si="17"/>
        <v>天气研究所13-10</v>
      </c>
      <c r="J210" t="s">
        <v>5290</v>
      </c>
      <c r="K210" s="22">
        <f>INT(古代遗迹1!G2012/1.3)</f>
        <v>7916798</v>
      </c>
      <c r="L210" s="32" t="str">
        <f>古代遗迹1!B2012</f>
        <v>小雷音寺boss_209</v>
      </c>
      <c r="M210" t="str">
        <f t="shared" si="18"/>
        <v>天气研究所12-10</v>
      </c>
      <c r="N210" s="32" t="s">
        <v>4450</v>
      </c>
      <c r="O210" s="22">
        <f>INT(精灵试炼!I932/1.3)</f>
        <v>156674193</v>
      </c>
      <c r="P210" s="32" t="str">
        <f>精灵试炼!B932</f>
        <v>天庭试炼boss_209</v>
      </c>
      <c r="Q210" t="str">
        <f t="shared" si="19"/>
        <v>遥远孤岛31-10</v>
      </c>
      <c r="R210" s="32" t="s">
        <v>5050</v>
      </c>
    </row>
    <row r="211" spans="1:18" x14ac:dyDescent="0.15">
      <c r="A211" s="23">
        <f>主线!AG210</f>
        <v>771814</v>
      </c>
      <c r="B211" s="37" t="s">
        <v>450</v>
      </c>
      <c r="C211" s="35" t="str">
        <f>VLOOKUP(B211,I:J,2,0)</f>
        <v>龙王宝藏boss_43</v>
      </c>
      <c r="D211" s="35" t="e">
        <f>VLOOKUP(B211,M:N,2,0)</f>
        <v>#N/A</v>
      </c>
      <c r="E211" s="35" t="e">
        <f t="shared" si="16"/>
        <v>#N/A</v>
      </c>
      <c r="G211" s="22">
        <f>INT(龙王宝藏!H1401/1.3/2)</f>
        <v>8197423</v>
      </c>
      <c r="H211" s="32" t="str">
        <f>龙王宝藏!B1401</f>
        <v>龙王宝藏boss_210</v>
      </c>
      <c r="I211" t="str">
        <f t="shared" si="17"/>
        <v>废弃工厂1-6</v>
      </c>
      <c r="J211" t="s">
        <v>5291</v>
      </c>
      <c r="K211" s="22">
        <f>INT(古代遗迹1!G2013/1.3)</f>
        <v>7988884</v>
      </c>
      <c r="L211" s="32" t="str">
        <f>古代遗迹1!B2013</f>
        <v>小雷音寺boss_210</v>
      </c>
      <c r="M211" t="str">
        <f t="shared" si="18"/>
        <v>天气研究所13-3</v>
      </c>
      <c r="N211" s="32" t="s">
        <v>4451</v>
      </c>
      <c r="O211" s="22">
        <f>INT(精灵试炼!I933/1.3)</f>
        <v>158712276</v>
      </c>
      <c r="P211" s="32" t="str">
        <f>精灵试炼!B933</f>
        <v>天庭试炼boss_210</v>
      </c>
      <c r="Q211" t="str">
        <f t="shared" si="19"/>
        <v>遥远孤岛33-5</v>
      </c>
      <c r="R211" s="32" t="s">
        <v>5051</v>
      </c>
    </row>
    <row r="212" spans="1:18" x14ac:dyDescent="0.15">
      <c r="A212" s="23">
        <f>主线!AG211</f>
        <v>790669</v>
      </c>
      <c r="B212" s="37" t="s">
        <v>451</v>
      </c>
      <c r="C212" s="35" t="e">
        <f>VLOOKUP(B212,I:J,2,0)</f>
        <v>#N/A</v>
      </c>
      <c r="D212" s="35" t="e">
        <f>VLOOKUP(B212,M:N,2,0)</f>
        <v>#N/A</v>
      </c>
      <c r="E212" s="35" t="e">
        <f t="shared" si="16"/>
        <v>#N/A</v>
      </c>
      <c r="G212" s="22">
        <f>INT(龙王宝藏!H1402/1.3/2)</f>
        <v>8306807</v>
      </c>
      <c r="H212" s="32" t="str">
        <f>龙王宝藏!B1402</f>
        <v>龙王宝藏boss_211</v>
      </c>
      <c r="I212" t="str">
        <f t="shared" si="17"/>
        <v>废弃工厂2-1</v>
      </c>
      <c r="J212" t="s">
        <v>5292</v>
      </c>
      <c r="K212" s="22">
        <f>INT(古代遗迹1!G2014/1.3)</f>
        <v>8060971</v>
      </c>
      <c r="L212" s="32" t="str">
        <f>古代遗迹1!B2014</f>
        <v>小雷音寺boss_211</v>
      </c>
      <c r="M212" t="str">
        <f t="shared" si="18"/>
        <v>天气研究所13-9</v>
      </c>
      <c r="N212" s="32" t="s">
        <v>4452</v>
      </c>
      <c r="O212" s="22">
        <f>INT(精灵试炼!I934/1.3)</f>
        <v>160750359</v>
      </c>
      <c r="P212" s="32" t="str">
        <f>精灵试炼!B934</f>
        <v>天庭试炼boss_211</v>
      </c>
      <c r="Q212" t="str">
        <f t="shared" si="19"/>
        <v>遥远孤岛34-10</v>
      </c>
      <c r="R212" s="32" t="s">
        <v>5052</v>
      </c>
    </row>
    <row r="213" spans="1:18" x14ac:dyDescent="0.15">
      <c r="A213" s="23">
        <f>主线!AG212</f>
        <v>793566</v>
      </c>
      <c r="B213" s="37" t="s">
        <v>452</v>
      </c>
      <c r="C213" s="35" t="e">
        <f>VLOOKUP(B213,I:J,2,0)</f>
        <v>#N/A</v>
      </c>
      <c r="D213" s="35" t="e">
        <f>VLOOKUP(B213,M:N,2,0)</f>
        <v>#N/A</v>
      </c>
      <c r="E213" s="35" t="e">
        <f t="shared" si="16"/>
        <v>#N/A</v>
      </c>
      <c r="G213" s="22">
        <f>INT(龙王宝藏!H1403/1.3/2)</f>
        <v>8422192</v>
      </c>
      <c r="H213" s="32" t="str">
        <f>龙王宝藏!B1403</f>
        <v>龙王宝藏boss_212</v>
      </c>
      <c r="I213" t="str">
        <f t="shared" si="17"/>
        <v>废弃工厂2-9</v>
      </c>
      <c r="J213" t="s">
        <v>5293</v>
      </c>
      <c r="K213" s="22">
        <f>INT(古代遗迹1!G2015/1.3)</f>
        <v>8133057</v>
      </c>
      <c r="L213" s="32" t="str">
        <f>古代遗迹1!B2015</f>
        <v>小雷音寺boss_212</v>
      </c>
      <c r="M213" t="str">
        <f t="shared" si="18"/>
        <v>废弃工厂1-2</v>
      </c>
      <c r="N213" s="32" t="s">
        <v>4453</v>
      </c>
      <c r="O213" s="22">
        <f>INT(精灵试炼!I935/1.3)</f>
        <v>162788442</v>
      </c>
      <c r="P213" s="32" t="str">
        <f>精灵试炼!B935</f>
        <v>天庭试炼boss_212</v>
      </c>
      <c r="Q213" t="str">
        <f t="shared" si="19"/>
        <v>诞生岛1-5</v>
      </c>
      <c r="R213" s="32" t="s">
        <v>5053</v>
      </c>
    </row>
    <row r="214" spans="1:18" x14ac:dyDescent="0.15">
      <c r="A214" s="23">
        <f>主线!AG213</f>
        <v>798171</v>
      </c>
      <c r="B214" s="37" t="s">
        <v>453</v>
      </c>
      <c r="C214" s="35" t="e">
        <f>VLOOKUP(B214,I:J,2,0)</f>
        <v>#N/A</v>
      </c>
      <c r="D214" s="35" t="e">
        <f>VLOOKUP(B214,M:N,2,0)</f>
        <v>#N/A</v>
      </c>
      <c r="E214" s="35" t="str">
        <f t="shared" si="16"/>
        <v>天庭试炼boss_29</v>
      </c>
      <c r="G214" s="22">
        <f>INT(龙王宝藏!H1404/1.3/2)</f>
        <v>8537538</v>
      </c>
      <c r="H214" s="32" t="str">
        <f>龙王宝藏!B1404</f>
        <v>龙王宝藏boss_213</v>
      </c>
      <c r="I214" t="str">
        <f t="shared" si="17"/>
        <v>废弃工厂3-5</v>
      </c>
      <c r="J214" t="s">
        <v>5294</v>
      </c>
      <c r="K214" s="22">
        <f>INT(古代遗迹1!G2016/1.3)</f>
        <v>8205144</v>
      </c>
      <c r="L214" s="32" t="str">
        <f>古代遗迹1!B2016</f>
        <v>小雷音寺boss_213</v>
      </c>
      <c r="M214" t="str">
        <f t="shared" si="18"/>
        <v>废弃工厂1-7</v>
      </c>
      <c r="N214" s="32" t="s">
        <v>4454</v>
      </c>
      <c r="O214" s="22">
        <f>INT(精灵试炼!I936/1.3)</f>
        <v>167425523</v>
      </c>
      <c r="P214" s="32" t="str">
        <f>精灵试炼!B936</f>
        <v>天庭试炼boss_213</v>
      </c>
      <c r="Q214" t="str">
        <f t="shared" si="19"/>
        <v>诞生岛4-9</v>
      </c>
      <c r="R214" s="32" t="s">
        <v>5054</v>
      </c>
    </row>
    <row r="215" spans="1:18" x14ac:dyDescent="0.15">
      <c r="A215" s="23">
        <f>主线!AG214</f>
        <v>801092</v>
      </c>
      <c r="B215" s="37" t="s">
        <v>454</v>
      </c>
      <c r="C215" s="35" t="e">
        <f>VLOOKUP(B215,I:J,2,0)</f>
        <v>#N/A</v>
      </c>
      <c r="D215" s="35" t="e">
        <f>VLOOKUP(B215,M:N,2,0)</f>
        <v>#N/A</v>
      </c>
      <c r="E215" s="35" t="e">
        <f t="shared" si="16"/>
        <v>#N/A</v>
      </c>
      <c r="G215" s="22">
        <f>INT(龙王宝藏!H1405/1.3/2)</f>
        <v>8652923</v>
      </c>
      <c r="H215" s="32" t="str">
        <f>龙王宝藏!B1405</f>
        <v>龙王宝藏boss_214</v>
      </c>
      <c r="I215" t="str">
        <f t="shared" si="17"/>
        <v>废弃工厂3-10</v>
      </c>
      <c r="J215" t="s">
        <v>5295</v>
      </c>
      <c r="K215" s="22">
        <f>INT(古代遗迹1!G2017/1.3)</f>
        <v>8277230</v>
      </c>
      <c r="L215" s="32" t="str">
        <f>古代遗迹1!B2017</f>
        <v>小雷音寺boss_214</v>
      </c>
      <c r="M215" t="str">
        <f t="shared" si="18"/>
        <v>废弃工厂1-10</v>
      </c>
      <c r="N215" s="32" t="s">
        <v>4455</v>
      </c>
      <c r="O215" s="22">
        <f>INT(精灵试炼!I937/1.3)</f>
        <v>172062604</v>
      </c>
      <c r="P215" s="32" t="str">
        <f>精灵试炼!B937</f>
        <v>天庭试炼boss_214</v>
      </c>
      <c r="Q215" t="str">
        <f t="shared" si="19"/>
        <v>诞生岛7-10</v>
      </c>
      <c r="R215" s="32" t="s">
        <v>5055</v>
      </c>
    </row>
    <row r="216" spans="1:18" x14ac:dyDescent="0.15">
      <c r="A216" s="23">
        <f>主线!AG215</f>
        <v>804021</v>
      </c>
      <c r="B216" s="37" t="s">
        <v>455</v>
      </c>
      <c r="C216" s="35" t="str">
        <f>VLOOKUP(B216,I:J,2,0)</f>
        <v>龙王宝藏boss_44</v>
      </c>
      <c r="D216" s="35" t="e">
        <f>VLOOKUP(B216,M:N,2,0)</f>
        <v>#N/A</v>
      </c>
      <c r="E216" s="35" t="e">
        <f t="shared" si="16"/>
        <v>#N/A</v>
      </c>
      <c r="G216" s="22">
        <f>INT(龙王宝藏!H1406/1.3/2)</f>
        <v>8768307</v>
      </c>
      <c r="H216" s="32" t="str">
        <f>龙王宝藏!B1406</f>
        <v>龙王宝藏boss_215</v>
      </c>
      <c r="I216" t="str">
        <f t="shared" si="17"/>
        <v>废弃工厂4-8</v>
      </c>
      <c r="J216" t="s">
        <v>5296</v>
      </c>
      <c r="K216" s="22">
        <f>INT(古代遗迹1!G2018/1.3)</f>
        <v>8349317</v>
      </c>
      <c r="L216" s="32" t="str">
        <f>古代遗迹1!B2018</f>
        <v>小雷音寺boss_215</v>
      </c>
      <c r="M216" t="str">
        <f t="shared" si="18"/>
        <v>废弃工厂2-4</v>
      </c>
      <c r="N216" s="32" t="s">
        <v>4456</v>
      </c>
      <c r="O216" s="22">
        <f>INT(精灵试炼!I938/1.3)</f>
        <v>176699686</v>
      </c>
      <c r="P216" s="32" t="str">
        <f>精灵试炼!B938</f>
        <v>天庭试炼boss_215</v>
      </c>
      <c r="Q216" t="str">
        <f t="shared" si="19"/>
        <v>诞生岛11-2</v>
      </c>
      <c r="R216" s="32" t="s">
        <v>5056</v>
      </c>
    </row>
    <row r="217" spans="1:18" x14ac:dyDescent="0.15">
      <c r="A217" s="23">
        <f>主线!AG216</f>
        <v>808687</v>
      </c>
      <c r="B217" s="37" t="s">
        <v>456</v>
      </c>
      <c r="C217" s="35" t="e">
        <f>VLOOKUP(B217,I:J,2,0)</f>
        <v>#N/A</v>
      </c>
      <c r="D217" s="35" t="e">
        <f>VLOOKUP(B217,M:N,2,0)</f>
        <v>#N/A</v>
      </c>
      <c r="E217" s="35" t="e">
        <f t="shared" si="16"/>
        <v>#N/A</v>
      </c>
      <c r="G217" s="22">
        <f>INT(龙王宝藏!H1407/1.3/2)</f>
        <v>8883692</v>
      </c>
      <c r="H217" s="32" t="str">
        <f>龙王宝藏!B1407</f>
        <v>龙王宝藏boss_216</v>
      </c>
      <c r="I217" t="str">
        <f t="shared" si="17"/>
        <v>废弃工厂5-2</v>
      </c>
      <c r="J217" t="s">
        <v>5297</v>
      </c>
      <c r="K217" s="22">
        <f>INT(古代遗迹1!G2019/1.3)</f>
        <v>8421403</v>
      </c>
      <c r="L217" s="32" t="str">
        <f>古代遗迹1!B2019</f>
        <v>小雷音寺boss_216</v>
      </c>
      <c r="M217" t="str">
        <f t="shared" si="18"/>
        <v>废弃工厂2-9</v>
      </c>
      <c r="N217" s="32" t="s">
        <v>4457</v>
      </c>
      <c r="O217" s="22">
        <f>INT(精灵试炼!I939/1.3)</f>
        <v>181336766</v>
      </c>
      <c r="P217" s="32" t="str">
        <f>精灵试炼!B939</f>
        <v>天庭试炼boss_216</v>
      </c>
      <c r="Q217" t="str">
        <f t="shared" si="19"/>
        <v>诞生岛14-4</v>
      </c>
      <c r="R217" s="32" t="s">
        <v>5057</v>
      </c>
    </row>
    <row r="218" spans="1:18" x14ac:dyDescent="0.15">
      <c r="A218" s="23">
        <f>主线!AG217</f>
        <v>811642</v>
      </c>
      <c r="B218" s="37" t="s">
        <v>457</v>
      </c>
      <c r="C218" s="35" t="e">
        <f>VLOOKUP(B218,I:J,2,0)</f>
        <v>#N/A</v>
      </c>
      <c r="D218" s="35" t="e">
        <f>VLOOKUP(B218,M:N,2,0)</f>
        <v>#N/A</v>
      </c>
      <c r="E218" s="35" t="e">
        <f t="shared" si="16"/>
        <v>#N/A</v>
      </c>
      <c r="G218" s="22">
        <f>INT(龙王宝藏!H1408/1.3/2)</f>
        <v>8992461</v>
      </c>
      <c r="H218" s="32" t="str">
        <f>龙王宝藏!B1408</f>
        <v>龙王宝藏boss_217</v>
      </c>
      <c r="I218" t="str">
        <f t="shared" si="17"/>
        <v>废弃工厂5-10</v>
      </c>
      <c r="J218" t="s">
        <v>5298</v>
      </c>
      <c r="K218" s="22">
        <f>INT(古代遗迹1!G2020/1.3)</f>
        <v>8497730</v>
      </c>
      <c r="L218" s="32" t="str">
        <f>古代遗迹1!B2020</f>
        <v>小雷音寺boss_217</v>
      </c>
      <c r="M218" t="str">
        <f t="shared" si="18"/>
        <v>废弃工厂3-2</v>
      </c>
      <c r="N218" s="32" t="s">
        <v>4458</v>
      </c>
      <c r="O218" s="22">
        <f>INT(精灵试炼!I940/1.3)</f>
        <v>185973846</v>
      </c>
      <c r="P218" s="32" t="str">
        <f>精灵试炼!B940</f>
        <v>天庭试炼boss_217</v>
      </c>
      <c r="Q218" t="str">
        <f t="shared" si="19"/>
        <v>诞生岛17-5</v>
      </c>
      <c r="R218" s="32" t="s">
        <v>5058</v>
      </c>
    </row>
    <row r="219" spans="1:18" x14ac:dyDescent="0.15">
      <c r="A219" s="23">
        <f>主线!AG218</f>
        <v>814604</v>
      </c>
      <c r="B219" s="37" t="s">
        <v>458</v>
      </c>
      <c r="C219" s="35" t="e">
        <f>VLOOKUP(B219,I:J,2,0)</f>
        <v>#N/A</v>
      </c>
      <c r="D219" s="35" t="e">
        <f>VLOOKUP(B219,M:N,2,0)</f>
        <v>#N/A</v>
      </c>
      <c r="E219" s="35" t="e">
        <f t="shared" si="16"/>
        <v>#N/A</v>
      </c>
      <c r="G219" s="22">
        <f>INT(龙王宝藏!H1409/1.3/2)</f>
        <v>9107730</v>
      </c>
      <c r="H219" s="32" t="str">
        <f>龙王宝藏!B1409</f>
        <v>龙王宝藏boss_218</v>
      </c>
      <c r="I219" t="str">
        <f t="shared" si="17"/>
        <v>废弃工厂6-5</v>
      </c>
      <c r="J219" t="s">
        <v>5299</v>
      </c>
      <c r="K219" s="22">
        <f>INT(古代遗迹1!G2021/1.3)</f>
        <v>8574057</v>
      </c>
      <c r="L219" s="32" t="str">
        <f>古代遗迹1!B2021</f>
        <v>小雷音寺boss_218</v>
      </c>
      <c r="M219" t="str">
        <f t="shared" si="18"/>
        <v>废弃工厂3-7</v>
      </c>
      <c r="N219" s="32" t="s">
        <v>4459</v>
      </c>
      <c r="O219" s="22">
        <f>INT(精灵试炼!I941/1.3)</f>
        <v>190610928</v>
      </c>
      <c r="P219" s="32" t="str">
        <f>精灵试炼!B941</f>
        <v>天庭试炼boss_218</v>
      </c>
      <c r="Q219" t="str">
        <f t="shared" si="19"/>
        <v>诞生岛20-7</v>
      </c>
      <c r="R219" s="32" t="s">
        <v>5059</v>
      </c>
    </row>
    <row r="220" spans="1:18" x14ac:dyDescent="0.15">
      <c r="A220" s="23">
        <f>主线!AG219</f>
        <v>819331</v>
      </c>
      <c r="B220" s="37" t="s">
        <v>459</v>
      </c>
      <c r="C220" s="35" t="e">
        <f>VLOOKUP(B220,I:J,2,0)</f>
        <v>#N/A</v>
      </c>
      <c r="D220" s="35" t="e">
        <f>VLOOKUP(B220,M:N,2,0)</f>
        <v>#N/A</v>
      </c>
      <c r="E220" s="35" t="e">
        <f t="shared" si="16"/>
        <v>#N/A</v>
      </c>
      <c r="G220" s="22">
        <f>INT(龙王宝藏!H1410/1.3/2)</f>
        <v>9223038</v>
      </c>
      <c r="H220" s="32" t="str">
        <f>龙王宝藏!B1410</f>
        <v>龙王宝藏boss_219</v>
      </c>
      <c r="I220" t="str">
        <f t="shared" si="17"/>
        <v>废弃工厂6-10</v>
      </c>
      <c r="J220" t="s">
        <v>5300</v>
      </c>
      <c r="K220" s="22">
        <f>INT(古代遗迹1!G2022/1.3)</f>
        <v>8650384</v>
      </c>
      <c r="L220" s="32" t="str">
        <f>古代遗迹1!B2022</f>
        <v>小雷音寺boss_219</v>
      </c>
      <c r="M220" t="str">
        <f t="shared" si="18"/>
        <v>废弃工厂3-10</v>
      </c>
      <c r="N220" s="32" t="s">
        <v>4460</v>
      </c>
      <c r="O220" s="22">
        <f>INT(精灵试炼!I942/1.3)</f>
        <v>195248009</v>
      </c>
      <c r="P220" s="32" t="str">
        <f>精灵试炼!B942</f>
        <v>天庭试炼boss_219</v>
      </c>
      <c r="Q220" t="str">
        <f t="shared" si="19"/>
        <v>诞生岛23-8</v>
      </c>
      <c r="R220" s="32" t="s">
        <v>5060</v>
      </c>
    </row>
    <row r="221" spans="1:18" s="49" customFormat="1" x14ac:dyDescent="0.15">
      <c r="A221" s="23">
        <f>主线!AG220</f>
        <v>822318</v>
      </c>
      <c r="B221" s="44" t="s">
        <v>460</v>
      </c>
      <c r="C221" s="45" t="str">
        <f>VLOOKUP(B221,I:J,2,0)</f>
        <v>龙王宝藏boss_45</v>
      </c>
      <c r="D221" s="45" t="str">
        <f>VLOOKUP(B221,M:N,2,0)</f>
        <v>小雷音寺boss_51</v>
      </c>
      <c r="E221" s="45" t="str">
        <f t="shared" si="16"/>
        <v>天庭试炼boss_30</v>
      </c>
      <c r="F221" s="46" t="s">
        <v>5494</v>
      </c>
      <c r="G221" s="47">
        <f>INT(龙王宝藏!H1411/1.3/2)</f>
        <v>9338307</v>
      </c>
      <c r="H221" s="48" t="str">
        <f>龙王宝藏!B1411</f>
        <v>龙王宝藏boss_220</v>
      </c>
      <c r="I221" s="49" t="str">
        <f t="shared" si="17"/>
        <v>废弃工厂7-8</v>
      </c>
      <c r="J221" s="49" t="s">
        <v>5301</v>
      </c>
      <c r="K221" s="47">
        <f>INT(古代遗迹1!G2023/1.3)</f>
        <v>8726711</v>
      </c>
      <c r="L221" s="48" t="str">
        <f>古代遗迹1!B2023</f>
        <v>小雷音寺boss_220</v>
      </c>
      <c r="M221" s="49" t="str">
        <f t="shared" si="18"/>
        <v>废弃工厂4-5</v>
      </c>
      <c r="N221" s="48" t="s">
        <v>4461</v>
      </c>
      <c r="O221" s="47">
        <f>INT(精灵试炼!I943/1.3)</f>
        <v>199885090</v>
      </c>
      <c r="P221" s="48" t="str">
        <f>精灵试炼!B943</f>
        <v>天庭试炼boss_220</v>
      </c>
      <c r="Q221" s="49" t="str">
        <f t="shared" si="19"/>
        <v>诞生岛26-8</v>
      </c>
      <c r="R221" s="48" t="s">
        <v>5061</v>
      </c>
    </row>
    <row r="222" spans="1:18" x14ac:dyDescent="0.15">
      <c r="A222" s="23">
        <f>主线!AG221</f>
        <v>858256</v>
      </c>
      <c r="B222" s="37" t="s">
        <v>466</v>
      </c>
      <c r="C222" s="35" t="e">
        <f>VLOOKUP(B222,I:J,2,0)</f>
        <v>#N/A</v>
      </c>
      <c r="D222" s="35" t="e">
        <f>VLOOKUP(B222,M:N,2,0)</f>
        <v>#N/A</v>
      </c>
      <c r="E222" s="35" t="e">
        <f t="shared" si="16"/>
        <v>#N/A</v>
      </c>
      <c r="G222" s="22">
        <f>INT(龙王宝藏!H1412/1.3/2)</f>
        <v>9453615</v>
      </c>
      <c r="H222" s="32" t="str">
        <f>龙王宝藏!B1412</f>
        <v>龙王宝藏boss_221</v>
      </c>
      <c r="I222" t="str">
        <f t="shared" si="17"/>
        <v>废弃工厂8-2</v>
      </c>
      <c r="J222" t="s">
        <v>5302</v>
      </c>
      <c r="K222" s="22">
        <f>INT(古代遗迹1!G2024/1.3)</f>
        <v>8803038</v>
      </c>
      <c r="L222" s="32" t="str">
        <f>古代遗迹1!B2024</f>
        <v>小雷音寺boss_221</v>
      </c>
      <c r="M222" t="str">
        <f t="shared" si="18"/>
        <v>废弃工厂4-10</v>
      </c>
      <c r="N222" s="32" t="s">
        <v>4462</v>
      </c>
      <c r="O222" s="22">
        <f>INT(精灵试炼!I944/1.3)</f>
        <v>204522171</v>
      </c>
      <c r="P222" s="32" t="str">
        <f>精灵试炼!B944</f>
        <v>天庭试炼boss_221</v>
      </c>
      <c r="Q222" t="str">
        <f t="shared" si="19"/>
        <v>诞生岛29-7</v>
      </c>
      <c r="R222" s="32" t="s">
        <v>5062</v>
      </c>
    </row>
    <row r="223" spans="1:18" x14ac:dyDescent="0.15">
      <c r="A223" s="23">
        <f>主线!AG222</f>
        <v>862323</v>
      </c>
      <c r="B223" s="37" t="s">
        <v>467</v>
      </c>
      <c r="C223" s="35" t="e">
        <f>VLOOKUP(B223,I:J,2,0)</f>
        <v>#N/A</v>
      </c>
      <c r="D223" s="35" t="e">
        <f>VLOOKUP(B223,M:N,2,0)</f>
        <v>#N/A</v>
      </c>
      <c r="E223" s="35" t="e">
        <f t="shared" si="16"/>
        <v>#N/A</v>
      </c>
      <c r="G223" s="22">
        <f>INT(龙王宝藏!H1413/1.3/2)</f>
        <v>9568884</v>
      </c>
      <c r="H223" s="32" t="str">
        <f>龙王宝藏!B1413</f>
        <v>龙王宝藏boss_222</v>
      </c>
      <c r="I223" t="str">
        <f t="shared" si="17"/>
        <v>废弃工厂8-10</v>
      </c>
      <c r="J223" t="s">
        <v>5303</v>
      </c>
      <c r="K223" s="22">
        <f>INT(古代遗迹1!G2025/1.3)</f>
        <v>8879365</v>
      </c>
      <c r="L223" s="32" t="str">
        <f>古代遗迹1!B2025</f>
        <v>小雷音寺boss_222</v>
      </c>
      <c r="M223" t="str">
        <f t="shared" si="18"/>
        <v>废弃工厂5-2</v>
      </c>
      <c r="N223" s="32" t="s">
        <v>4463</v>
      </c>
      <c r="O223" s="22">
        <f>INT(精灵试炼!I945/1.3)</f>
        <v>209159252</v>
      </c>
      <c r="P223" s="32" t="str">
        <f>精灵试炼!B945</f>
        <v>天庭试炼boss_222</v>
      </c>
      <c r="Q223" t="str">
        <f t="shared" si="19"/>
        <v>诞生岛32-6</v>
      </c>
      <c r="R223" s="32" t="s">
        <v>5063</v>
      </c>
    </row>
    <row r="224" spans="1:18" x14ac:dyDescent="0.15">
      <c r="A224" s="23">
        <f>主线!AG223</f>
        <v>868204</v>
      </c>
      <c r="B224" s="37" t="s">
        <v>468</v>
      </c>
      <c r="C224" s="35" t="str">
        <f>VLOOKUP(B224,I:J,2,0)</f>
        <v>龙王宝藏boss_46</v>
      </c>
      <c r="D224" s="35" t="str">
        <f>VLOOKUP(B224,M:N,2,0)</f>
        <v>小雷音寺boss_52</v>
      </c>
      <c r="E224" s="35" t="e">
        <f t="shared" si="16"/>
        <v>#N/A</v>
      </c>
      <c r="G224" s="22">
        <f>INT(龙王宝藏!H1414/1.3/2)</f>
        <v>9677076</v>
      </c>
      <c r="H224" s="32" t="str">
        <f>龙王宝藏!B1414</f>
        <v>龙王宝藏boss_223</v>
      </c>
      <c r="I224" t="str">
        <f t="shared" si="17"/>
        <v>废弃工厂9-5</v>
      </c>
      <c r="J224" t="s">
        <v>5304</v>
      </c>
      <c r="K224" s="22">
        <f>INT(古代遗迹1!G2026/1.3)</f>
        <v>8955692</v>
      </c>
      <c r="L224" s="32" t="str">
        <f>古代遗迹1!B2026</f>
        <v>小雷音寺boss_223</v>
      </c>
      <c r="M224" t="str">
        <f t="shared" si="18"/>
        <v>废弃工厂5-8</v>
      </c>
      <c r="N224" s="32" t="s">
        <v>4464</v>
      </c>
      <c r="O224" s="22">
        <f>INT(精灵试炼!I946/1.3)</f>
        <v>213796333</v>
      </c>
      <c r="P224" s="32" t="str">
        <f>精灵试炼!B946</f>
        <v>天庭试炼boss_223</v>
      </c>
      <c r="Q224" t="str">
        <f t="shared" si="19"/>
        <v>诞生岛35-5</v>
      </c>
      <c r="R224" s="32" t="s">
        <v>5064</v>
      </c>
    </row>
    <row r="225" spans="1:18" x14ac:dyDescent="0.15">
      <c r="A225" s="23">
        <f>主线!AG224</f>
        <v>872309</v>
      </c>
      <c r="B225" s="37" t="s">
        <v>469</v>
      </c>
      <c r="C225" s="35" t="e">
        <f>VLOOKUP(B225,I:J,2,0)</f>
        <v>#N/A</v>
      </c>
      <c r="D225" s="35" t="e">
        <f>VLOOKUP(B225,M:N,2,0)</f>
        <v>#N/A</v>
      </c>
      <c r="E225" s="35" t="e">
        <f t="shared" si="16"/>
        <v>#N/A</v>
      </c>
      <c r="G225" s="22">
        <f>INT(龙王宝藏!H1415/1.3/2)</f>
        <v>9792269</v>
      </c>
      <c r="H225" s="32" t="str">
        <f>龙王宝藏!B1415</f>
        <v>龙王宝藏boss_224</v>
      </c>
      <c r="I225" t="str">
        <f t="shared" si="17"/>
        <v>废弃工厂9-10</v>
      </c>
      <c r="J225" t="s">
        <v>5305</v>
      </c>
      <c r="K225" s="22">
        <f>INT(古代遗迹1!G2027/1.3)</f>
        <v>9032019</v>
      </c>
      <c r="L225" s="32" t="str">
        <f>古代遗迹1!B2027</f>
        <v>小雷音寺boss_224</v>
      </c>
      <c r="M225" t="str">
        <f t="shared" si="18"/>
        <v>废弃工厂5-10</v>
      </c>
      <c r="N225" s="32" t="s">
        <v>4465</v>
      </c>
      <c r="O225" s="22">
        <f>INT(精灵试炼!I947/1.3)</f>
        <v>218433413</v>
      </c>
      <c r="P225" s="32" t="str">
        <f>精灵试炼!B947</f>
        <v>天庭试炼boss_224</v>
      </c>
      <c r="Q225" t="str">
        <f t="shared" si="19"/>
        <v>诞生岛38-2</v>
      </c>
      <c r="R225" s="32" t="s">
        <v>5065</v>
      </c>
    </row>
    <row r="226" spans="1:18" x14ac:dyDescent="0.15">
      <c r="A226" s="23">
        <f>主线!AG225</f>
        <v>876426</v>
      </c>
      <c r="B226" s="37" t="s">
        <v>470</v>
      </c>
      <c r="C226" s="35" t="e">
        <f>VLOOKUP(B226,I:J,2,0)</f>
        <v>#N/A</v>
      </c>
      <c r="D226" s="35" t="e">
        <f>VLOOKUP(B226,M:N,2,0)</f>
        <v>#N/A</v>
      </c>
      <c r="E226" s="35" t="e">
        <f t="shared" si="16"/>
        <v>#N/A</v>
      </c>
      <c r="G226" s="22">
        <f>INT(龙王宝藏!H1416/1.3/2)</f>
        <v>9907500</v>
      </c>
      <c r="H226" s="32" t="str">
        <f>龙王宝藏!B1416</f>
        <v>龙王宝藏boss_225</v>
      </c>
      <c r="I226" t="str">
        <f t="shared" si="17"/>
        <v>废弃工厂10-7</v>
      </c>
      <c r="J226" t="s">
        <v>5306</v>
      </c>
      <c r="K226" s="22">
        <f>INT(古代遗迹1!G2028/1.3)</f>
        <v>9108346</v>
      </c>
      <c r="L226" s="32" t="str">
        <f>古代遗迹1!B2028</f>
        <v>小雷音寺boss_225</v>
      </c>
      <c r="M226" t="str">
        <f t="shared" si="18"/>
        <v>废弃工厂6-5</v>
      </c>
      <c r="N226" s="32" t="s">
        <v>4466</v>
      </c>
      <c r="O226" s="22">
        <f>INT(精灵试炼!I948/1.3)</f>
        <v>223070495</v>
      </c>
      <c r="P226" s="32" t="str">
        <f>精灵试炼!B948</f>
        <v>天庭试炼boss_225</v>
      </c>
      <c r="Q226" t="str">
        <f t="shared" si="19"/>
        <v>诞生岛40-10</v>
      </c>
      <c r="R226" s="32" t="s">
        <v>5066</v>
      </c>
    </row>
    <row r="227" spans="1:18" x14ac:dyDescent="0.15">
      <c r="A227" s="23">
        <f>主线!AG226</f>
        <v>882397</v>
      </c>
      <c r="B227" s="37" t="s">
        <v>471</v>
      </c>
      <c r="C227" s="35" t="e">
        <f>VLOOKUP(B227,I:J,2,0)</f>
        <v>#N/A</v>
      </c>
      <c r="D227" s="35" t="e">
        <f>VLOOKUP(B227,M:N,2,0)</f>
        <v>#N/A</v>
      </c>
      <c r="E227" s="35" t="e">
        <f t="shared" si="16"/>
        <v>#N/A</v>
      </c>
      <c r="G227" s="22">
        <f>INT(龙王宝藏!H1417/1.3/2)</f>
        <v>10022692</v>
      </c>
      <c r="H227" s="32" t="str">
        <f>龙王宝藏!B1417</f>
        <v>龙王宝藏boss_226</v>
      </c>
      <c r="I227" t="str">
        <f t="shared" si="17"/>
        <v>废弃工厂11-1</v>
      </c>
      <c r="J227" t="s">
        <v>5307</v>
      </c>
      <c r="K227" s="22">
        <f>INT(古代遗迹1!G2029/1.3)</f>
        <v>9184673</v>
      </c>
      <c r="L227" s="32" t="str">
        <f>古代遗迹1!B2029</f>
        <v>小雷音寺boss_226</v>
      </c>
      <c r="M227" t="str">
        <f t="shared" si="18"/>
        <v>废弃工厂6-10</v>
      </c>
      <c r="N227" s="32" t="s">
        <v>4467</v>
      </c>
      <c r="O227" s="22">
        <f>INT(精灵试炼!I949/1.3)</f>
        <v>227707576</v>
      </c>
      <c r="P227" s="32" t="str">
        <f>精灵试炼!B949</f>
        <v>天庭试炼boss_226</v>
      </c>
      <c r="Q227" t="str">
        <f t="shared" si="19"/>
        <v>诞生岛40-10</v>
      </c>
      <c r="R227" s="32" t="s">
        <v>5067</v>
      </c>
    </row>
    <row r="228" spans="1:18" x14ac:dyDescent="0.15">
      <c r="A228" s="23">
        <f>主线!AG227</f>
        <v>886553</v>
      </c>
      <c r="B228" s="37" t="s">
        <v>472</v>
      </c>
      <c r="C228" s="35" t="e">
        <f>VLOOKUP(B228,I:J,2,0)</f>
        <v>#N/A</v>
      </c>
      <c r="D228" s="35" t="str">
        <f>VLOOKUP(B228,M:N,2,0)</f>
        <v>小雷音寺boss_53</v>
      </c>
      <c r="E228" s="35" t="e">
        <f t="shared" si="16"/>
        <v>#N/A</v>
      </c>
      <c r="G228" s="22">
        <f>INT(龙王宝藏!H1418/1.3/2)</f>
        <v>10137884</v>
      </c>
      <c r="H228" s="32" t="str">
        <f>龙王宝藏!B1418</f>
        <v>龙王宝藏boss_227</v>
      </c>
      <c r="I228" t="str">
        <f t="shared" si="17"/>
        <v>废弃工厂11-9</v>
      </c>
      <c r="J228" t="s">
        <v>5308</v>
      </c>
      <c r="K228" s="22">
        <f>INT(古代遗迹1!G2030/1.3)</f>
        <v>9261000</v>
      </c>
      <c r="L228" s="32" t="str">
        <f>古代遗迹1!B2030</f>
        <v>小雷音寺boss_227</v>
      </c>
      <c r="M228" t="str">
        <f t="shared" si="18"/>
        <v>废弃工厂7-2</v>
      </c>
      <c r="N228" s="32" t="s">
        <v>4468</v>
      </c>
      <c r="O228" s="22">
        <f>INT(精灵试炼!I950/1.3)</f>
        <v>232344657</v>
      </c>
      <c r="P228" s="32" t="str">
        <f>精灵试炼!B950</f>
        <v>天庭试炼boss_227</v>
      </c>
      <c r="Q228" t="str">
        <f t="shared" si="19"/>
        <v>诞生岛40-10</v>
      </c>
      <c r="R228" s="32" t="s">
        <v>5068</v>
      </c>
    </row>
    <row r="229" spans="1:18" x14ac:dyDescent="0.15">
      <c r="A229" s="23">
        <f>主线!AG228</f>
        <v>890722</v>
      </c>
      <c r="B229" s="37" t="s">
        <v>473</v>
      </c>
      <c r="C229" s="35" t="e">
        <f>VLOOKUP(B229,I:J,2,0)</f>
        <v>#N/A</v>
      </c>
      <c r="D229" s="35" t="e">
        <f>VLOOKUP(B229,M:N,2,0)</f>
        <v>#N/A</v>
      </c>
      <c r="E229" s="35" t="e">
        <f t="shared" si="16"/>
        <v>#N/A</v>
      </c>
      <c r="G229" s="22">
        <f>INT(龙王宝藏!H1419/1.3/2)</f>
        <v>10253115</v>
      </c>
      <c r="H229" s="32" t="str">
        <f>龙王宝藏!B1419</f>
        <v>龙王宝藏boss_228</v>
      </c>
      <c r="I229" t="str">
        <f t="shared" si="17"/>
        <v>废弃工厂12-3</v>
      </c>
      <c r="J229" t="s">
        <v>5309</v>
      </c>
      <c r="K229" s="22">
        <f>INT(古代遗迹1!G2031/1.3)</f>
        <v>9341567</v>
      </c>
      <c r="L229" s="32" t="str">
        <f>古代遗迹1!B2031</f>
        <v>小雷音寺boss_228</v>
      </c>
      <c r="M229" t="str">
        <f t="shared" si="18"/>
        <v>废弃工厂7-8</v>
      </c>
      <c r="N229" s="32" t="s">
        <v>4469</v>
      </c>
      <c r="O229" s="22">
        <f>INT(精灵试炼!I951/1.3)</f>
        <v>236981738</v>
      </c>
      <c r="P229" s="32" t="str">
        <f>精灵试炼!B951</f>
        <v>天庭试炼boss_228</v>
      </c>
      <c r="Q229" t="str">
        <f t="shared" si="19"/>
        <v>诞生岛40-10</v>
      </c>
      <c r="R229" s="32" t="s">
        <v>5069</v>
      </c>
    </row>
    <row r="230" spans="1:18" x14ac:dyDescent="0.15">
      <c r="A230" s="23">
        <f>主线!AG229</f>
        <v>896783</v>
      </c>
      <c r="B230" s="37" t="s">
        <v>474</v>
      </c>
      <c r="C230" s="35" t="str">
        <f>VLOOKUP(B230,I:J,2,0)</f>
        <v>龙王宝藏boss_47</v>
      </c>
      <c r="D230" s="35" t="e">
        <f>VLOOKUP(B230,M:N,2,0)</f>
        <v>#N/A</v>
      </c>
      <c r="E230" s="35" t="e">
        <f t="shared" si="16"/>
        <v>#N/A</v>
      </c>
      <c r="G230" s="22">
        <f>INT(龙王宝藏!H1420/1.3/2)</f>
        <v>10360692</v>
      </c>
      <c r="H230" s="32" t="str">
        <f>龙王宝藏!B1420</f>
        <v>龙王宝藏boss_229</v>
      </c>
      <c r="I230" t="str">
        <f t="shared" si="17"/>
        <v>废弃工厂12-10</v>
      </c>
      <c r="J230" t="s">
        <v>5310</v>
      </c>
      <c r="K230" s="22">
        <f>INT(古代遗迹1!G2032/1.3)</f>
        <v>9422134</v>
      </c>
      <c r="L230" s="32" t="str">
        <f>古代遗迹1!B2032</f>
        <v>小雷音寺boss_229</v>
      </c>
      <c r="M230" t="str">
        <f t="shared" si="18"/>
        <v>废弃工厂7-10</v>
      </c>
      <c r="N230" s="32" t="s">
        <v>4470</v>
      </c>
      <c r="O230" s="22">
        <f>INT(精灵试炼!I952/1.3)</f>
        <v>241618818</v>
      </c>
      <c r="P230" s="32" t="str">
        <f>精灵试炼!B952</f>
        <v>天庭试炼boss_229</v>
      </c>
      <c r="Q230" t="str">
        <f t="shared" si="19"/>
        <v>诞生岛40-10</v>
      </c>
      <c r="R230" s="32" t="s">
        <v>5070</v>
      </c>
    </row>
    <row r="231" spans="1:18" x14ac:dyDescent="0.15">
      <c r="A231" s="23">
        <f>主线!AG230</f>
        <v>900990</v>
      </c>
      <c r="B231" s="37" t="s">
        <v>475</v>
      </c>
      <c r="C231" s="35" t="e">
        <f>VLOOKUP(B231,I:J,2,0)</f>
        <v>#N/A</v>
      </c>
      <c r="D231" s="35" t="str">
        <f>VLOOKUP(B231,M:N,2,0)</f>
        <v>小雷音寺boss_54</v>
      </c>
      <c r="E231" s="35" t="str">
        <f t="shared" si="16"/>
        <v>天庭试炼boss_31</v>
      </c>
      <c r="G231" s="22">
        <f>INT(龙王宝藏!H1421/1.3/2)</f>
        <v>10475807</v>
      </c>
      <c r="H231" s="32" t="str">
        <f>龙王宝藏!B1421</f>
        <v>龙王宝藏boss_230</v>
      </c>
      <c r="I231" t="str">
        <f t="shared" si="17"/>
        <v>废弃工厂13-5</v>
      </c>
      <c r="J231" t="s">
        <v>5311</v>
      </c>
      <c r="K231" s="22">
        <f>INT(古代遗迹1!G2033/1.3)</f>
        <v>9502702</v>
      </c>
      <c r="L231" s="32" t="str">
        <f>古代遗迹1!B2033</f>
        <v>小雷音寺boss_230</v>
      </c>
      <c r="M231" t="str">
        <f t="shared" si="18"/>
        <v>废弃工厂8-6</v>
      </c>
      <c r="N231" s="32" t="s">
        <v>4471</v>
      </c>
      <c r="O231" s="22">
        <f>INT(精灵试炼!I953/1.3)</f>
        <v>246255900</v>
      </c>
      <c r="P231" s="32" t="str">
        <f>精灵试炼!B953</f>
        <v>天庭试炼boss_230</v>
      </c>
      <c r="Q231" t="str">
        <f t="shared" si="19"/>
        <v>诞生岛40-10</v>
      </c>
      <c r="R231" s="32" t="s">
        <v>5071</v>
      </c>
    </row>
    <row r="232" spans="1:18" x14ac:dyDescent="0.15">
      <c r="A232" s="23">
        <f>主线!AG231</f>
        <v>921367</v>
      </c>
      <c r="B232" s="37" t="s">
        <v>476</v>
      </c>
      <c r="C232" s="35" t="e">
        <f>VLOOKUP(B232,I:J,2,0)</f>
        <v>#N/A</v>
      </c>
      <c r="D232" s="35" t="e">
        <f>VLOOKUP(B232,M:N,2,0)</f>
        <v>#N/A</v>
      </c>
      <c r="E232" s="35" t="e">
        <f t="shared" si="16"/>
        <v>#N/A</v>
      </c>
      <c r="G232" s="22">
        <f>INT(龙王宝藏!H1422/1.3/2)</f>
        <v>10590923</v>
      </c>
      <c r="H232" s="32" t="str">
        <f>龙王宝藏!B1422</f>
        <v>龙王宝藏boss_231</v>
      </c>
      <c r="I232" t="str">
        <f t="shared" si="17"/>
        <v>废弃工厂13-10</v>
      </c>
      <c r="J232" t="s">
        <v>5312</v>
      </c>
      <c r="K232" s="22">
        <f>INT(古代遗迹1!G2034/1.3)</f>
        <v>9583269</v>
      </c>
      <c r="L232" s="32" t="str">
        <f>古代遗迹1!B2034</f>
        <v>小雷音寺boss_231</v>
      </c>
      <c r="M232" t="str">
        <f t="shared" si="18"/>
        <v>废弃工厂8-10</v>
      </c>
      <c r="N232" s="32" t="s">
        <v>4472</v>
      </c>
      <c r="O232" s="22">
        <f>INT(精灵试炼!I954/1.3)</f>
        <v>250892980</v>
      </c>
      <c r="P232" s="32" t="str">
        <f>精灵试炼!B954</f>
        <v>天庭试炼boss_231</v>
      </c>
      <c r="Q232" t="str">
        <f t="shared" si="19"/>
        <v>诞生岛40-10</v>
      </c>
      <c r="R232" s="32" t="s">
        <v>5072</v>
      </c>
    </row>
    <row r="233" spans="1:18" x14ac:dyDescent="0.15">
      <c r="A233" s="23">
        <f>主线!AG232</f>
        <v>925685</v>
      </c>
      <c r="B233" s="37" t="s">
        <v>477</v>
      </c>
      <c r="C233" s="35" t="e">
        <f>VLOOKUP(B233,I:J,2,0)</f>
        <v>#N/A</v>
      </c>
      <c r="D233" s="35" t="e">
        <f>VLOOKUP(B233,M:N,2,0)</f>
        <v>#N/A</v>
      </c>
      <c r="E233" s="35" t="e">
        <f t="shared" si="16"/>
        <v>#N/A</v>
      </c>
      <c r="G233" s="22">
        <f>INT(龙王宝藏!H1423/1.3/2)</f>
        <v>10706038</v>
      </c>
      <c r="H233" s="32" t="str">
        <f>龙王宝藏!B1423</f>
        <v>龙王宝藏boss_232</v>
      </c>
      <c r="I233" t="str">
        <f t="shared" si="17"/>
        <v>废弃工厂14-6</v>
      </c>
      <c r="J233" t="s">
        <v>5313</v>
      </c>
      <c r="K233" s="22">
        <f>INT(古代遗迹1!G2035/1.3)</f>
        <v>9663836</v>
      </c>
      <c r="L233" s="32" t="str">
        <f>古代遗迹1!B2035</f>
        <v>小雷音寺boss_232</v>
      </c>
      <c r="M233" t="str">
        <f t="shared" si="18"/>
        <v>废弃工厂9-4</v>
      </c>
      <c r="N233" s="32" t="s">
        <v>4473</v>
      </c>
      <c r="O233" s="22">
        <f>INT(精灵试炼!I955/1.3)</f>
        <v>255530062</v>
      </c>
      <c r="P233" s="32" t="str">
        <f>精灵试炼!B955</f>
        <v>天庭试炼boss_232</v>
      </c>
      <c r="Q233" t="str">
        <f t="shared" si="19"/>
        <v>诞生岛40-10</v>
      </c>
      <c r="R233" s="32" t="s">
        <v>5073</v>
      </c>
    </row>
    <row r="234" spans="1:18" x14ac:dyDescent="0.15">
      <c r="A234" s="23">
        <f>主线!AG233</f>
        <v>931950</v>
      </c>
      <c r="B234" s="37" t="s">
        <v>478</v>
      </c>
      <c r="C234" s="35" t="e">
        <f>VLOOKUP(B234,I:J,2,0)</f>
        <v>#N/A</v>
      </c>
      <c r="D234" s="35" t="str">
        <f>VLOOKUP(B234,M:N,2,0)</f>
        <v>小雷音寺boss_55</v>
      </c>
      <c r="E234" s="35" t="e">
        <f t="shared" si="16"/>
        <v>#N/A</v>
      </c>
      <c r="G234" s="22">
        <f>INT(龙王宝藏!H1424/1.3/2)</f>
        <v>10821153</v>
      </c>
      <c r="H234" s="32" t="str">
        <f>龙王宝藏!B1424</f>
        <v>龙王宝藏boss_233</v>
      </c>
      <c r="I234" t="str">
        <f t="shared" si="17"/>
        <v>废弃工厂14-10</v>
      </c>
      <c r="J234" t="s">
        <v>5314</v>
      </c>
      <c r="K234" s="22">
        <f>INT(古代遗迹1!G2036/1.3)</f>
        <v>9744403</v>
      </c>
      <c r="L234" s="32" t="str">
        <f>古代遗迹1!B2036</f>
        <v>小雷音寺boss_233</v>
      </c>
      <c r="M234" t="str">
        <f t="shared" si="18"/>
        <v>废弃工厂9-9</v>
      </c>
      <c r="N234" s="32" t="s">
        <v>4474</v>
      </c>
      <c r="O234" s="22">
        <f>INT(精灵试炼!I956/1.3)</f>
        <v>260167143</v>
      </c>
      <c r="P234" s="32" t="str">
        <f>精灵试炼!B956</f>
        <v>天庭试炼boss_233</v>
      </c>
      <c r="Q234" t="str">
        <f t="shared" si="19"/>
        <v>诞生岛40-10</v>
      </c>
      <c r="R234" s="32" t="s">
        <v>5074</v>
      </c>
    </row>
    <row r="235" spans="1:18" x14ac:dyDescent="0.15">
      <c r="A235" s="23">
        <f>主线!AG234</f>
        <v>936308</v>
      </c>
      <c r="B235" s="37" t="s">
        <v>479</v>
      </c>
      <c r="C235" s="35" t="e">
        <f>VLOOKUP(B235,I:J,2,0)</f>
        <v>#N/A</v>
      </c>
      <c r="D235" s="35" t="e">
        <f>VLOOKUP(B235,M:N,2,0)</f>
        <v>#N/A</v>
      </c>
      <c r="E235" s="35" t="e">
        <f t="shared" si="16"/>
        <v>#N/A</v>
      </c>
      <c r="G235" s="22">
        <f>INT(龙王宝藏!H1425/1.3/2)</f>
        <v>10936307</v>
      </c>
      <c r="H235" s="32" t="str">
        <f>龙王宝藏!B1425</f>
        <v>龙王宝藏boss_234</v>
      </c>
      <c r="I235" t="str">
        <f t="shared" si="17"/>
        <v>水静市外滩1-8</v>
      </c>
      <c r="J235" t="s">
        <v>5315</v>
      </c>
      <c r="K235" s="22">
        <f>INT(古代遗迹1!G2037/1.3)</f>
        <v>9824971</v>
      </c>
      <c r="L235" s="32" t="str">
        <f>古代遗迹1!B2037</f>
        <v>小雷音寺boss_234</v>
      </c>
      <c r="M235" t="str">
        <f t="shared" si="18"/>
        <v>废弃工厂10-1</v>
      </c>
      <c r="N235" s="32" t="s">
        <v>4475</v>
      </c>
      <c r="O235" s="22">
        <f>INT(精灵试炼!I957/1.3)</f>
        <v>264804223</v>
      </c>
      <c r="P235" s="32" t="str">
        <f>精灵试炼!B957</f>
        <v>天庭试炼boss_234</v>
      </c>
      <c r="Q235" t="str">
        <f t="shared" si="19"/>
        <v>诞生岛40-10</v>
      </c>
      <c r="R235" s="32" t="s">
        <v>5075</v>
      </c>
    </row>
    <row r="236" spans="1:18" x14ac:dyDescent="0.15">
      <c r="A236" s="23">
        <f>主线!AG235</f>
        <v>940678</v>
      </c>
      <c r="B236" s="37" t="s">
        <v>480</v>
      </c>
      <c r="C236" s="35" t="e">
        <f>VLOOKUP(B236,I:J,2,0)</f>
        <v>#N/A</v>
      </c>
      <c r="D236" s="35" t="e">
        <f>VLOOKUP(B236,M:N,2,0)</f>
        <v>#N/A</v>
      </c>
      <c r="E236" s="35" t="e">
        <f t="shared" si="16"/>
        <v>#N/A</v>
      </c>
      <c r="G236" s="22">
        <f>INT(龙王宝藏!H1426/1.3/2)</f>
        <v>11043307</v>
      </c>
      <c r="H236" s="32" t="str">
        <f>龙王宝藏!B1426</f>
        <v>龙王宝藏boss_235</v>
      </c>
      <c r="I236" t="str">
        <f t="shared" si="17"/>
        <v>水静市外滩2-1</v>
      </c>
      <c r="J236" t="s">
        <v>5316</v>
      </c>
      <c r="K236" s="22">
        <f>INT(古代遗迹1!G2038/1.3)</f>
        <v>9905538</v>
      </c>
      <c r="L236" s="32" t="str">
        <f>古代遗迹1!B2038</f>
        <v>小雷音寺boss_235</v>
      </c>
      <c r="M236" t="str">
        <f t="shared" si="18"/>
        <v>废弃工厂10-7</v>
      </c>
      <c r="N236" s="32" t="s">
        <v>4476</v>
      </c>
      <c r="O236" s="22">
        <f>INT(精灵试炼!I958/1.3)</f>
        <v>269441304</v>
      </c>
      <c r="P236" s="32" t="str">
        <f>精灵试炼!B958</f>
        <v>天庭试炼boss_235</v>
      </c>
      <c r="Q236" t="str">
        <f t="shared" si="19"/>
        <v>诞生岛40-10</v>
      </c>
      <c r="R236" s="32" t="s">
        <v>5076</v>
      </c>
    </row>
    <row r="237" spans="1:18" x14ac:dyDescent="0.15">
      <c r="A237" s="23">
        <f>主线!AG236</f>
        <v>947037</v>
      </c>
      <c r="B237" s="37" t="s">
        <v>481</v>
      </c>
      <c r="C237" s="35" t="str">
        <f>VLOOKUP(B237,I:J,2,0)</f>
        <v>龙王宝藏boss_48</v>
      </c>
      <c r="D237" s="35" t="e">
        <f>VLOOKUP(B237,M:N,2,0)</f>
        <v>#N/A</v>
      </c>
      <c r="E237" s="35" t="str">
        <f t="shared" si="16"/>
        <v>天庭试炼boss_32</v>
      </c>
      <c r="G237" s="22">
        <f>INT(龙王宝藏!H1427/1.3/2)</f>
        <v>11158346</v>
      </c>
      <c r="H237" s="32" t="str">
        <f>龙王宝藏!B1427</f>
        <v>龙王宝藏boss_236</v>
      </c>
      <c r="I237" t="str">
        <f t="shared" si="17"/>
        <v>水静市外滩2-8</v>
      </c>
      <c r="J237" t="s">
        <v>5317</v>
      </c>
      <c r="K237" s="22">
        <f>INT(古代遗迹1!G2039/1.3)</f>
        <v>9986106</v>
      </c>
      <c r="L237" s="32" t="str">
        <f>古代遗迹1!B2039</f>
        <v>小雷音寺boss_236</v>
      </c>
      <c r="M237" t="str">
        <f t="shared" si="18"/>
        <v>废弃工厂10-10</v>
      </c>
      <c r="N237" s="32" t="s">
        <v>4477</v>
      </c>
      <c r="O237" s="22">
        <f>INT(精灵试炼!I959/1.3)</f>
        <v>274078385</v>
      </c>
      <c r="P237" s="32" t="str">
        <f>精灵试炼!B959</f>
        <v>天庭试炼boss_236</v>
      </c>
      <c r="Q237" t="str">
        <f t="shared" si="19"/>
        <v>诞生岛40-10</v>
      </c>
      <c r="R237" s="32" t="s">
        <v>5077</v>
      </c>
    </row>
    <row r="238" spans="1:18" x14ac:dyDescent="0.15">
      <c r="A238" s="23">
        <f>主线!AG237</f>
        <v>951448</v>
      </c>
      <c r="B238" s="37" t="s">
        <v>482</v>
      </c>
      <c r="C238" s="35" t="e">
        <f>VLOOKUP(B238,I:J,2,0)</f>
        <v>#N/A</v>
      </c>
      <c r="D238" s="35" t="str">
        <f>VLOOKUP(B238,M:N,2,0)</f>
        <v>小雷音寺boss_56</v>
      </c>
      <c r="E238" s="35" t="e">
        <f t="shared" si="16"/>
        <v>#N/A</v>
      </c>
      <c r="G238" s="22">
        <f>INT(龙王宝藏!H1428/1.3/2)</f>
        <v>11273346</v>
      </c>
      <c r="H238" s="32" t="str">
        <f>龙王宝藏!B1428</f>
        <v>龙王宝藏boss_237</v>
      </c>
      <c r="I238" t="str">
        <f t="shared" si="17"/>
        <v>水静市外滩3-2</v>
      </c>
      <c r="J238" t="s">
        <v>5318</v>
      </c>
      <c r="K238" s="22">
        <f>INT(古代遗迹1!G2040/1.3)</f>
        <v>10066673</v>
      </c>
      <c r="L238" s="32" t="str">
        <f>古代遗迹1!B2040</f>
        <v>小雷音寺boss_237</v>
      </c>
      <c r="M238" t="str">
        <f t="shared" si="18"/>
        <v>废弃工厂11-4</v>
      </c>
      <c r="N238" s="32" t="s">
        <v>4478</v>
      </c>
      <c r="O238" s="22">
        <f>INT(精灵试炼!I960/1.3)</f>
        <v>278715466</v>
      </c>
      <c r="P238" s="32" t="str">
        <f>精灵试炼!B960</f>
        <v>天庭试炼boss_237</v>
      </c>
      <c r="Q238" t="str">
        <f t="shared" si="19"/>
        <v>诞生岛40-10</v>
      </c>
      <c r="R238" s="32" t="s">
        <v>5078</v>
      </c>
    </row>
    <row r="239" spans="1:18" x14ac:dyDescent="0.15">
      <c r="A239" s="23">
        <f>主线!AG238</f>
        <v>955872</v>
      </c>
      <c r="B239" s="37" t="s">
        <v>483</v>
      </c>
      <c r="C239" s="35" t="e">
        <f>VLOOKUP(B239,I:J,2,0)</f>
        <v>#N/A</v>
      </c>
      <c r="D239" s="35" t="e">
        <f>VLOOKUP(B239,M:N,2,0)</f>
        <v>#N/A</v>
      </c>
      <c r="E239" s="35" t="e">
        <f t="shared" si="16"/>
        <v>#N/A</v>
      </c>
      <c r="G239" s="22">
        <f>INT(龙王宝藏!H1429/1.3/2)</f>
        <v>11388384</v>
      </c>
      <c r="H239" s="32" t="str">
        <f>龙王宝藏!B1429</f>
        <v>龙王宝藏boss_238</v>
      </c>
      <c r="I239" t="str">
        <f t="shared" si="17"/>
        <v>水静市外滩3-9</v>
      </c>
      <c r="J239" t="s">
        <v>5319</v>
      </c>
      <c r="K239" s="22">
        <f>INT(古代遗迹1!G2041/1.3)</f>
        <v>10147240</v>
      </c>
      <c r="L239" s="32" t="str">
        <f>古代遗迹1!B2041</f>
        <v>小雷音寺boss_238</v>
      </c>
      <c r="M239" t="str">
        <f t="shared" si="18"/>
        <v>废弃工厂11-10</v>
      </c>
      <c r="N239" s="32" t="s">
        <v>4479</v>
      </c>
      <c r="O239" s="22">
        <f>INT(精灵试炼!I961/1.3)</f>
        <v>283352547</v>
      </c>
      <c r="P239" s="32" t="str">
        <f>精灵试炼!B961</f>
        <v>天庭试炼boss_238</v>
      </c>
      <c r="Q239" t="str">
        <f t="shared" si="19"/>
        <v>诞生岛40-10</v>
      </c>
      <c r="R239" s="32" t="s">
        <v>5079</v>
      </c>
    </row>
    <row r="240" spans="1:18" x14ac:dyDescent="0.15">
      <c r="A240" s="23">
        <f>主线!AG239</f>
        <v>962324</v>
      </c>
      <c r="B240" s="37" t="s">
        <v>484</v>
      </c>
      <c r="C240" s="35" t="e">
        <f>VLOOKUP(B240,I:J,2,0)</f>
        <v>#N/A</v>
      </c>
      <c r="D240" s="35" t="e">
        <f>VLOOKUP(B240,M:N,2,0)</f>
        <v>#N/A</v>
      </c>
      <c r="E240" s="35" t="e">
        <f t="shared" si="16"/>
        <v>#N/A</v>
      </c>
      <c r="G240" s="22">
        <f>INT(龙王宝藏!H1430/1.3/2)</f>
        <v>11503423</v>
      </c>
      <c r="H240" s="32" t="str">
        <f>龙王宝藏!B1430</f>
        <v>龙王宝藏boss_239</v>
      </c>
      <c r="I240" t="str">
        <f t="shared" si="17"/>
        <v>水静市外滩4-3</v>
      </c>
      <c r="J240" t="s">
        <v>5320</v>
      </c>
      <c r="K240" s="22">
        <f>INT(古代遗迹1!G2042/1.3)</f>
        <v>10232048</v>
      </c>
      <c r="L240" s="32" t="str">
        <f>古代遗迹1!B2042</f>
        <v>小雷音寺boss_239</v>
      </c>
      <c r="M240" t="str">
        <f t="shared" si="18"/>
        <v>废弃工厂12-2</v>
      </c>
      <c r="N240" s="32" t="s">
        <v>4480</v>
      </c>
      <c r="O240" s="22">
        <f>INT(精灵试炼!I962/1.3)</f>
        <v>287989629</v>
      </c>
      <c r="P240" s="32" t="str">
        <f>精灵试炼!B962</f>
        <v>天庭试炼boss_239</v>
      </c>
      <c r="Q240" t="str">
        <f t="shared" si="19"/>
        <v>诞生岛40-10</v>
      </c>
      <c r="R240" s="32" t="s">
        <v>5080</v>
      </c>
    </row>
    <row r="241" spans="1:18" x14ac:dyDescent="0.15">
      <c r="A241" s="23">
        <f>主线!AG240</f>
        <v>966788</v>
      </c>
      <c r="B241" s="37" t="s">
        <v>485</v>
      </c>
      <c r="C241" s="35" t="e">
        <f>VLOOKUP(B241,I:J,2,0)</f>
        <v>#N/A</v>
      </c>
      <c r="D241" s="35" t="str">
        <f>VLOOKUP(B241,M:N,2,0)</f>
        <v>小雷音寺boss_57</v>
      </c>
      <c r="E241" s="35" t="e">
        <f t="shared" si="16"/>
        <v>#N/A</v>
      </c>
      <c r="G241" s="22">
        <f>INT(龙王宝藏!H1431/1.3/2)</f>
        <v>11618461</v>
      </c>
      <c r="H241" s="32" t="str">
        <f>龙王宝藏!B1431</f>
        <v>龙王宝藏boss_240</v>
      </c>
      <c r="I241" t="str">
        <f t="shared" si="17"/>
        <v>水静市外滩4-10</v>
      </c>
      <c r="J241" t="s">
        <v>5321</v>
      </c>
      <c r="K241" s="22">
        <f>INT(古代遗迹1!G2043/1.3)</f>
        <v>10316856</v>
      </c>
      <c r="L241" s="32" t="str">
        <f>古代遗迹1!B2043</f>
        <v>小雷音寺boss_240</v>
      </c>
      <c r="M241" t="str">
        <f t="shared" si="18"/>
        <v>废弃工厂12-8</v>
      </c>
      <c r="N241" s="32" t="s">
        <v>4481</v>
      </c>
      <c r="O241" s="22">
        <f>INT(精灵试炼!I963/1.3)</f>
        <v>292626710</v>
      </c>
      <c r="P241" s="32" t="str">
        <f>精灵试炼!B963</f>
        <v>天庭试炼boss_240</v>
      </c>
      <c r="Q241" t="str">
        <f t="shared" si="19"/>
        <v>诞生岛40-10</v>
      </c>
      <c r="R241" s="32" t="s">
        <v>5081</v>
      </c>
    </row>
    <row r="242" spans="1:18" x14ac:dyDescent="0.15">
      <c r="A242" s="23">
        <f>主线!AG241</f>
        <v>988772</v>
      </c>
      <c r="B242" s="37" t="s">
        <v>486</v>
      </c>
      <c r="C242" s="35" t="str">
        <f>VLOOKUP(B242,I:J,2,0)</f>
        <v>龙王宝藏boss_49</v>
      </c>
      <c r="D242" s="35" t="e">
        <f>VLOOKUP(B242,M:N,2,0)</f>
        <v>#N/A</v>
      </c>
      <c r="E242" s="35" t="e">
        <f t="shared" si="16"/>
        <v>#N/A</v>
      </c>
      <c r="G242" s="22">
        <f>INT(龙王宝藏!H1432/1.3/2)</f>
        <v>11724884</v>
      </c>
      <c r="H242" s="32" t="str">
        <f>龙王宝藏!B1432</f>
        <v>龙王宝藏boss_241</v>
      </c>
      <c r="I242" t="str">
        <f t="shared" si="17"/>
        <v>水静市外滩5-3</v>
      </c>
      <c r="J242" t="s">
        <v>5322</v>
      </c>
      <c r="K242" s="22">
        <f>INT(古代遗迹1!G2044/1.3)</f>
        <v>10401663</v>
      </c>
      <c r="L242" s="32" t="str">
        <f>古代遗迹1!B2044</f>
        <v>小雷音寺boss_241</v>
      </c>
      <c r="M242" t="str">
        <f t="shared" si="18"/>
        <v>废弃工厂12-10</v>
      </c>
      <c r="N242" s="32" t="s">
        <v>4482</v>
      </c>
    </row>
    <row r="243" spans="1:18" x14ac:dyDescent="0.15">
      <c r="A243" s="23">
        <f>主线!AG242</f>
        <v>992448</v>
      </c>
      <c r="B243" s="37" t="s">
        <v>487</v>
      </c>
      <c r="C243" s="35" t="e">
        <f>VLOOKUP(B243,I:J,2,0)</f>
        <v>#N/A</v>
      </c>
      <c r="D243" s="35" t="str">
        <f>VLOOKUP(B243,M:N,2,0)</f>
        <v>小雷音寺boss_58</v>
      </c>
      <c r="E243" s="35" t="e">
        <f t="shared" si="16"/>
        <v>#N/A</v>
      </c>
      <c r="G243" s="22">
        <f>INT(龙王宝藏!H1433/1.3/2)</f>
        <v>11839807</v>
      </c>
      <c r="H243" s="32" t="str">
        <f>龙王宝藏!B1433</f>
        <v>龙王宝藏boss_242</v>
      </c>
      <c r="I243" t="str">
        <f t="shared" si="17"/>
        <v>水静市外滩5-10</v>
      </c>
      <c r="J243" t="s">
        <v>5323</v>
      </c>
      <c r="K243" s="22">
        <f>INT(古代遗迹1!G2045/1.3)</f>
        <v>10486471</v>
      </c>
      <c r="L243" s="32" t="str">
        <f>古代遗迹1!B2045</f>
        <v>小雷音寺boss_242</v>
      </c>
      <c r="M243" t="str">
        <f t="shared" si="18"/>
        <v>废弃工厂13-5</v>
      </c>
      <c r="N243" s="32" t="s">
        <v>4483</v>
      </c>
    </row>
    <row r="244" spans="1:18" x14ac:dyDescent="0.15">
      <c r="A244" s="23">
        <f>主线!AG243</f>
        <v>998200</v>
      </c>
      <c r="B244" s="37" t="s">
        <v>488</v>
      </c>
      <c r="C244" s="35" t="e">
        <f>VLOOKUP(B244,I:J,2,0)</f>
        <v>#N/A</v>
      </c>
      <c r="D244" s="35" t="e">
        <f>VLOOKUP(B244,M:N,2,0)</f>
        <v>#N/A</v>
      </c>
      <c r="E244" s="35" t="e">
        <f t="shared" si="16"/>
        <v>#N/A</v>
      </c>
      <c r="G244" s="22">
        <f>INT(龙王宝藏!H1434/1.3/2)</f>
        <v>11954769</v>
      </c>
      <c r="H244" s="32" t="str">
        <f>龙王宝藏!B1434</f>
        <v>龙王宝藏boss_243</v>
      </c>
      <c r="I244" t="str">
        <f t="shared" si="17"/>
        <v>水静市外滩6-4</v>
      </c>
      <c r="J244" t="s">
        <v>5324</v>
      </c>
      <c r="K244" s="22">
        <f>INT(古代遗迹1!G2046/1.3)</f>
        <v>10571279</v>
      </c>
      <c r="L244" s="32" t="str">
        <f>古代遗迹1!B2046</f>
        <v>小雷音寺boss_243</v>
      </c>
      <c r="M244" t="str">
        <f t="shared" si="18"/>
        <v>废弃工厂13-10</v>
      </c>
      <c r="N244" s="32" t="s">
        <v>4484</v>
      </c>
    </row>
    <row r="245" spans="1:18" x14ac:dyDescent="0.15">
      <c r="A245" s="23">
        <f>主线!AG244</f>
        <v>1001906</v>
      </c>
      <c r="B245" s="37" t="s">
        <v>489</v>
      </c>
      <c r="C245" s="35" t="e">
        <f>VLOOKUP(B245,I:J,2,0)</f>
        <v>#N/A</v>
      </c>
      <c r="D245" s="35" t="e">
        <f>VLOOKUP(B245,M:N,2,0)</f>
        <v>#N/A</v>
      </c>
      <c r="E245" s="35" t="e">
        <f t="shared" si="16"/>
        <v>#N/A</v>
      </c>
      <c r="G245" s="22">
        <f>INT(龙王宝藏!H1435/1.3/2)</f>
        <v>12069730</v>
      </c>
      <c r="H245" s="32" t="str">
        <f>龙王宝藏!B1435</f>
        <v>龙王宝藏boss_244</v>
      </c>
      <c r="I245" t="str">
        <f t="shared" si="17"/>
        <v>水静市外滩6-10</v>
      </c>
      <c r="J245" t="s">
        <v>5325</v>
      </c>
      <c r="K245" s="22">
        <f>INT(古代遗迹1!G2047/1.3)</f>
        <v>10656086</v>
      </c>
      <c r="L245" s="32" t="str">
        <f>古代遗迹1!B2047</f>
        <v>小雷音寺boss_244</v>
      </c>
      <c r="M245" t="str">
        <f t="shared" si="18"/>
        <v>废弃工厂14-3</v>
      </c>
      <c r="N245" s="32" t="s">
        <v>4485</v>
      </c>
    </row>
    <row r="246" spans="1:18" x14ac:dyDescent="0.15">
      <c r="A246" s="23">
        <f>主线!AG245</f>
        <v>1005621</v>
      </c>
      <c r="B246" s="37" t="s">
        <v>490</v>
      </c>
      <c r="C246" s="35" t="e">
        <f>VLOOKUP(B246,I:J,2,0)</f>
        <v>#N/A</v>
      </c>
      <c r="D246" s="35" t="e">
        <f>VLOOKUP(B246,M:N,2,0)</f>
        <v>#N/A</v>
      </c>
      <c r="E246" s="35" t="e">
        <f t="shared" si="16"/>
        <v>#N/A</v>
      </c>
      <c r="G246" s="22">
        <f>INT(龙王宝藏!H1436/1.3/2)</f>
        <v>12184692</v>
      </c>
      <c r="H246" s="32" t="str">
        <f>龙王宝藏!B1436</f>
        <v>龙王宝藏boss_245</v>
      </c>
      <c r="I246" t="str">
        <f t="shared" si="17"/>
        <v>水静市外滩7-5</v>
      </c>
      <c r="J246" t="s">
        <v>5326</v>
      </c>
      <c r="K246" s="22">
        <f>INT(古代遗迹1!G2048/1.3)</f>
        <v>10740894</v>
      </c>
      <c r="L246" s="32" t="str">
        <f>古代遗迹1!B2048</f>
        <v>小雷音寺boss_245</v>
      </c>
      <c r="M246" t="str">
        <f t="shared" si="18"/>
        <v>废弃工厂14-8</v>
      </c>
      <c r="N246" s="32" t="s">
        <v>4486</v>
      </c>
    </row>
    <row r="247" spans="1:18" x14ac:dyDescent="0.15">
      <c r="A247" s="23">
        <f>主线!AG246</f>
        <v>1011448</v>
      </c>
      <c r="B247" s="37" t="s">
        <v>491</v>
      </c>
      <c r="C247" s="35" t="e">
        <f>VLOOKUP(B247,I:J,2,0)</f>
        <v>#N/A</v>
      </c>
      <c r="D247" s="35" t="e">
        <f>VLOOKUP(B247,M:N,2,0)</f>
        <v>#N/A</v>
      </c>
      <c r="E247" s="35" t="e">
        <f t="shared" si="16"/>
        <v>#N/A</v>
      </c>
      <c r="G247" s="22">
        <f>INT(龙王宝藏!H1437/1.3/2)</f>
        <v>12299615</v>
      </c>
      <c r="H247" s="32" t="str">
        <f>龙王宝藏!B1437</f>
        <v>龙王宝藏boss_246</v>
      </c>
      <c r="I247" t="str">
        <f t="shared" si="17"/>
        <v>水静市外滩7-10</v>
      </c>
      <c r="J247" t="s">
        <v>5327</v>
      </c>
      <c r="K247" s="22">
        <f>INT(古代遗迹1!G2049/1.3)</f>
        <v>10825702</v>
      </c>
      <c r="L247" s="32" t="str">
        <f>古代遗迹1!B2049</f>
        <v>小雷音寺boss_246</v>
      </c>
      <c r="M247" t="str">
        <f t="shared" si="18"/>
        <v>废弃工厂14-10</v>
      </c>
      <c r="N247" s="32" t="s">
        <v>4487</v>
      </c>
    </row>
    <row r="248" spans="1:18" x14ac:dyDescent="0.15">
      <c r="A248" s="23">
        <f>主线!AG247</f>
        <v>1015194</v>
      </c>
      <c r="B248" s="37" t="s">
        <v>492</v>
      </c>
      <c r="C248" s="35" t="e">
        <f>VLOOKUP(B248,I:J,2,0)</f>
        <v>#N/A</v>
      </c>
      <c r="D248" s="35" t="str">
        <f>VLOOKUP(B248,M:N,2,0)</f>
        <v>小雷音寺boss_59</v>
      </c>
      <c r="E248" s="35" t="str">
        <f t="shared" si="16"/>
        <v>天庭试炼boss_33</v>
      </c>
      <c r="G248" s="22">
        <f>INT(龙王宝藏!H1438/1.3/2)</f>
        <v>12405461</v>
      </c>
      <c r="H248" s="32" t="str">
        <f>龙王宝藏!B1438</f>
        <v>龙王宝藏boss_247</v>
      </c>
      <c r="I248" t="str">
        <f t="shared" si="17"/>
        <v>水静市外滩8-4</v>
      </c>
      <c r="J248" t="s">
        <v>5328</v>
      </c>
      <c r="K248" s="22">
        <f>INT(古代遗迹1!G2050/1.3)</f>
        <v>10910510</v>
      </c>
      <c r="L248" s="32" t="str">
        <f>古代遗迹1!B2050</f>
        <v>小雷音寺boss_247</v>
      </c>
      <c r="M248" t="str">
        <f t="shared" si="18"/>
        <v>水静市外滩1-6</v>
      </c>
      <c r="N248" s="32" t="s">
        <v>4488</v>
      </c>
    </row>
    <row r="249" spans="1:18" x14ac:dyDescent="0.15">
      <c r="A249" s="23">
        <f>主线!AG248</f>
        <v>1018951</v>
      </c>
      <c r="B249" s="37" t="s">
        <v>493</v>
      </c>
      <c r="C249" s="35" t="str">
        <f>VLOOKUP(B249,I:J,2,0)</f>
        <v>龙王宝藏boss_50</v>
      </c>
      <c r="D249" s="35" t="e">
        <f>VLOOKUP(B249,M:N,2,0)</f>
        <v>#N/A</v>
      </c>
      <c r="E249" s="35" t="e">
        <f t="shared" si="16"/>
        <v>#N/A</v>
      </c>
      <c r="G249" s="22">
        <f>INT(龙王宝藏!H1439/1.3/2)</f>
        <v>12520307</v>
      </c>
      <c r="H249" s="32" t="str">
        <f>龙王宝藏!B1439</f>
        <v>龙王宝藏boss_248</v>
      </c>
      <c r="I249" t="str">
        <f t="shared" si="17"/>
        <v>水静市外滩8-10</v>
      </c>
      <c r="J249" t="s">
        <v>5329</v>
      </c>
      <c r="K249" s="22">
        <f>INT(古代遗迹1!G2051/1.3)</f>
        <v>10995317</v>
      </c>
      <c r="L249" s="32" t="str">
        <f>古代遗迹1!B2051</f>
        <v>小雷音寺boss_248</v>
      </c>
      <c r="M249" t="str">
        <f t="shared" si="18"/>
        <v>水静市外滩1-10</v>
      </c>
      <c r="N249" s="32" t="s">
        <v>4489</v>
      </c>
    </row>
    <row r="250" spans="1:18" x14ac:dyDescent="0.15">
      <c r="A250" s="23">
        <f>主线!AG249</f>
        <v>1024852</v>
      </c>
      <c r="B250" s="37" t="s">
        <v>494</v>
      </c>
      <c r="C250" s="35" t="e">
        <f>VLOOKUP(B250,I:J,2,0)</f>
        <v>#N/A</v>
      </c>
      <c r="D250" s="35" t="e">
        <f>VLOOKUP(B250,M:N,2,0)</f>
        <v>#N/A</v>
      </c>
      <c r="E250" s="35" t="e">
        <f t="shared" si="16"/>
        <v>#N/A</v>
      </c>
      <c r="G250" s="22">
        <f>INT(龙王宝藏!H1440/1.3/2)</f>
        <v>12635192</v>
      </c>
      <c r="H250" s="32" t="str">
        <f>龙王宝藏!B1440</f>
        <v>龙王宝藏boss_249</v>
      </c>
      <c r="I250" t="str">
        <f t="shared" si="17"/>
        <v>水静市外滩9-5</v>
      </c>
      <c r="J250" t="s">
        <v>5330</v>
      </c>
      <c r="K250" s="22">
        <f>INT(古代遗迹1!G2052/1.3)</f>
        <v>11084365</v>
      </c>
      <c r="L250" s="32" t="str">
        <f>古代遗迹1!B2052</f>
        <v>小雷音寺boss_249</v>
      </c>
      <c r="M250" t="str">
        <f t="shared" si="18"/>
        <v>水静市外滩2-3</v>
      </c>
      <c r="N250" s="32" t="s">
        <v>4490</v>
      </c>
    </row>
    <row r="251" spans="1:18" x14ac:dyDescent="0.15">
      <c r="A251" s="23">
        <f>主线!AG250</f>
        <v>1028639</v>
      </c>
      <c r="B251" s="37" t="s">
        <v>495</v>
      </c>
      <c r="C251" s="35" t="e">
        <f>VLOOKUP(B251,I:J,2,0)</f>
        <v>#N/A</v>
      </c>
      <c r="D251" s="35" t="str">
        <f>VLOOKUP(B251,M:N,2,0)</f>
        <v>小雷音寺boss_60</v>
      </c>
      <c r="E251" s="35" t="e">
        <f t="shared" si="16"/>
        <v>#N/A</v>
      </c>
      <c r="G251" s="22">
        <f>INT(龙王宝藏!H1441/1.3/2)</f>
        <v>12750038</v>
      </c>
      <c r="H251" s="32" t="str">
        <f>龙王宝藏!B1441</f>
        <v>龙王宝藏boss_250</v>
      </c>
      <c r="I251" t="str">
        <f t="shared" si="17"/>
        <v>水静市外滩9-10</v>
      </c>
      <c r="J251" t="s">
        <v>5331</v>
      </c>
      <c r="K251" s="22">
        <f>INT(古代遗迹1!G2053/1.3)</f>
        <v>11173413</v>
      </c>
      <c r="L251" s="32" t="str">
        <f>古代遗迹1!B2053</f>
        <v>小雷音寺boss_250</v>
      </c>
      <c r="M251" t="str">
        <f t="shared" si="18"/>
        <v>水静市外滩2-9</v>
      </c>
      <c r="N251" s="32" t="s">
        <v>4491</v>
      </c>
    </row>
    <row r="252" spans="1:18" x14ac:dyDescent="0.15">
      <c r="A252" s="23">
        <f>主线!AG251</f>
        <v>1048511</v>
      </c>
      <c r="B252" s="37" t="s">
        <v>496</v>
      </c>
      <c r="C252" s="35" t="str">
        <f>VLOOKUP(B252,I:J,2,0)</f>
        <v>龙王宝藏boss_51</v>
      </c>
      <c r="D252" s="35" t="e">
        <f>VLOOKUP(B252,M:N,2,0)</f>
        <v>#N/A</v>
      </c>
      <c r="E252" s="35" t="e">
        <f t="shared" si="16"/>
        <v>#N/A</v>
      </c>
      <c r="G252" s="22">
        <f>INT(龙王宝藏!H1442/1.3/2)</f>
        <v>12864923</v>
      </c>
      <c r="H252" s="32" t="str">
        <f>龙王宝藏!B1442</f>
        <v>龙王宝藏boss_251</v>
      </c>
      <c r="I252" t="str">
        <f t="shared" si="17"/>
        <v>水静市外滩10-5</v>
      </c>
      <c r="J252" t="s">
        <v>5332</v>
      </c>
      <c r="K252" s="22">
        <f>INT(古代遗迹1!G2054/1.3)</f>
        <v>11262461</v>
      </c>
      <c r="L252" s="32" t="str">
        <f>古代遗迹1!B2054</f>
        <v>小雷音寺boss_251</v>
      </c>
      <c r="M252" t="str">
        <f t="shared" si="18"/>
        <v>水静市外滩3-1</v>
      </c>
      <c r="N252" s="32" t="s">
        <v>4492</v>
      </c>
    </row>
    <row r="253" spans="1:18" x14ac:dyDescent="0.15">
      <c r="A253" s="23">
        <f>主线!AG252</f>
        <v>1053030</v>
      </c>
      <c r="B253" s="37" t="s">
        <v>497</v>
      </c>
      <c r="C253" s="35" t="e">
        <f>VLOOKUP(B253,I:J,2,0)</f>
        <v>#N/A</v>
      </c>
      <c r="D253" s="35" t="e">
        <f>VLOOKUP(B253,M:N,2,0)</f>
        <v>#N/A</v>
      </c>
      <c r="E253" s="35" t="str">
        <f t="shared" si="16"/>
        <v>天庭试炼boss_34</v>
      </c>
      <c r="G253" s="22">
        <f>INT(龙王宝藏!H1443/1.3/2)</f>
        <v>12979769</v>
      </c>
      <c r="H253" s="32" t="str">
        <f>龙王宝藏!B1443</f>
        <v>龙王宝藏boss_252</v>
      </c>
      <c r="I253" t="str">
        <f t="shared" si="17"/>
        <v>水静市外滩10-10</v>
      </c>
      <c r="J253" t="s">
        <v>5333</v>
      </c>
      <c r="K253" s="22">
        <f>INT(古代遗迹1!G2055/1.3)</f>
        <v>11351510</v>
      </c>
      <c r="L253" s="32" t="str">
        <f>古代遗迹1!B2055</f>
        <v>小雷音寺boss_252</v>
      </c>
      <c r="M253" t="str">
        <f t="shared" si="18"/>
        <v>水静市外滩3-7</v>
      </c>
      <c r="N253" s="32" t="s">
        <v>4493</v>
      </c>
    </row>
    <row r="254" spans="1:18" x14ac:dyDescent="0.15">
      <c r="A254" s="23">
        <f>主线!AG253</f>
        <v>1059748</v>
      </c>
      <c r="B254" s="37" t="s">
        <v>498</v>
      </c>
      <c r="C254" s="35" t="e">
        <f>VLOOKUP(B254,I:J,2,0)</f>
        <v>#N/A</v>
      </c>
      <c r="D254" s="35" t="str">
        <f>VLOOKUP(B254,M:N,2,0)</f>
        <v>小雷音寺boss_61</v>
      </c>
      <c r="E254" s="35" t="e">
        <f t="shared" si="16"/>
        <v>#N/A</v>
      </c>
      <c r="G254" s="22">
        <f>INT(龙王宝藏!H1444/1.3/2)</f>
        <v>13085000</v>
      </c>
      <c r="H254" s="32" t="str">
        <f>龙王宝藏!B1444</f>
        <v>龙王宝藏boss_253</v>
      </c>
      <c r="I254" t="str">
        <f t="shared" si="17"/>
        <v>水静市外滩11-4</v>
      </c>
      <c r="J254" t="s">
        <v>5334</v>
      </c>
      <c r="K254" s="22">
        <f>INT(古代遗迹1!G2056/1.3)</f>
        <v>11440557</v>
      </c>
      <c r="L254" s="32" t="str">
        <f>古代遗迹1!B2056</f>
        <v>小雷音寺boss_253</v>
      </c>
      <c r="M254" t="str">
        <f t="shared" si="18"/>
        <v>水静市外滩3-10</v>
      </c>
      <c r="N254" s="32" t="s">
        <v>4494</v>
      </c>
    </row>
    <row r="255" spans="1:18" x14ac:dyDescent="0.15">
      <c r="A255" s="23">
        <f>主线!AG254</f>
        <v>1064306</v>
      </c>
      <c r="B255" s="37" t="s">
        <v>499</v>
      </c>
      <c r="C255" s="35" t="e">
        <f>VLOOKUP(B255,I:J,2,0)</f>
        <v>#N/A</v>
      </c>
      <c r="D255" s="35" t="e">
        <f>VLOOKUP(B255,M:N,2,0)</f>
        <v>#N/A</v>
      </c>
      <c r="E255" s="35" t="e">
        <f t="shared" si="16"/>
        <v>#N/A</v>
      </c>
      <c r="G255" s="22">
        <f>INT(龙王宝藏!H1445/1.3/2)</f>
        <v>13199769</v>
      </c>
      <c r="H255" s="32" t="str">
        <f>龙王宝藏!B1445</f>
        <v>龙王宝藏boss_254</v>
      </c>
      <c r="I255" t="str">
        <f t="shared" si="17"/>
        <v>水静市外滩11-10</v>
      </c>
      <c r="J255" t="s">
        <v>5335</v>
      </c>
      <c r="K255" s="22">
        <f>INT(古代遗迹1!G2057/1.3)</f>
        <v>11529606</v>
      </c>
      <c r="L255" s="32" t="str">
        <f>古代遗迹1!B2057</f>
        <v>小雷音寺boss_254</v>
      </c>
      <c r="M255" t="str">
        <f t="shared" si="18"/>
        <v>水静市外滩4-5</v>
      </c>
      <c r="N255" s="32" t="s">
        <v>4495</v>
      </c>
    </row>
    <row r="256" spans="1:18" x14ac:dyDescent="0.15">
      <c r="A256" s="23">
        <f>主线!AG255</f>
        <v>1068878</v>
      </c>
      <c r="B256" s="37" t="s">
        <v>500</v>
      </c>
      <c r="C256" s="35" t="e">
        <f>VLOOKUP(B256,I:J,2,0)</f>
        <v>#N/A</v>
      </c>
      <c r="D256" s="35" t="e">
        <f>VLOOKUP(B256,M:N,2,0)</f>
        <v>#N/A</v>
      </c>
      <c r="E256" s="35" t="e">
        <f t="shared" si="16"/>
        <v>#N/A</v>
      </c>
      <c r="G256" s="22">
        <f>INT(龙王宝藏!H1446/1.3/2)</f>
        <v>13314576</v>
      </c>
      <c r="H256" s="32" t="str">
        <f>龙王宝藏!B1446</f>
        <v>龙王宝藏boss_255</v>
      </c>
      <c r="I256" t="str">
        <f t="shared" si="17"/>
        <v>水静市外滩12-4</v>
      </c>
      <c r="J256" t="s">
        <v>5336</v>
      </c>
      <c r="K256" s="22">
        <f>INT(古代遗迹1!G2058/1.3)</f>
        <v>11618653</v>
      </c>
      <c r="L256" s="32" t="str">
        <f>古代遗迹1!B2058</f>
        <v>小雷音寺boss_255</v>
      </c>
      <c r="M256" t="str">
        <f t="shared" si="18"/>
        <v>水静市外滩4-10</v>
      </c>
      <c r="N256" s="32" t="s">
        <v>4496</v>
      </c>
    </row>
    <row r="257" spans="1:14" x14ac:dyDescent="0.15">
      <c r="A257" s="23">
        <f>主线!AG256</f>
        <v>1075690</v>
      </c>
      <c r="B257" s="37" t="s">
        <v>501</v>
      </c>
      <c r="C257" s="35" t="e">
        <f>VLOOKUP(B257,I:J,2,0)</f>
        <v>#N/A</v>
      </c>
      <c r="D257" s="35" t="e">
        <f>VLOOKUP(B257,M:N,2,0)</f>
        <v>#N/A</v>
      </c>
      <c r="E257" s="35" t="e">
        <f t="shared" si="16"/>
        <v>#N/A</v>
      </c>
      <c r="G257" s="22">
        <f>INT(龙王宝藏!H1447/1.3/2)</f>
        <v>13429346</v>
      </c>
      <c r="H257" s="32" t="str">
        <f>龙王宝藏!B1447</f>
        <v>龙王宝藏boss_256</v>
      </c>
      <c r="I257" t="str">
        <f t="shared" si="17"/>
        <v>水静市外滩12-10</v>
      </c>
      <c r="J257" t="s">
        <v>5337</v>
      </c>
      <c r="K257" s="22">
        <f>INT(古代遗迹1!G2059/1.3)</f>
        <v>11707702</v>
      </c>
      <c r="L257" s="32" t="str">
        <f>古代遗迹1!B2059</f>
        <v>小雷音寺boss_256</v>
      </c>
      <c r="M257" t="str">
        <f t="shared" si="18"/>
        <v>水静市外滩5-2</v>
      </c>
      <c r="N257" s="32" t="s">
        <v>4497</v>
      </c>
    </row>
    <row r="258" spans="1:14" x14ac:dyDescent="0.15">
      <c r="A258" s="23">
        <f>主线!AG257</f>
        <v>1080300</v>
      </c>
      <c r="B258" s="37" t="s">
        <v>502</v>
      </c>
      <c r="C258" s="35" t="str">
        <f>VLOOKUP(B258,I:J,2,0)</f>
        <v>龙王宝藏boss_52</v>
      </c>
      <c r="D258" s="35" t="str">
        <f>VLOOKUP(B258,M:N,2,0)</f>
        <v>小雷音寺boss_62</v>
      </c>
      <c r="E258" s="35" t="e">
        <f t="shared" ref="E258:E321" si="20">VLOOKUP(B258,Q:R,2,0)</f>
        <v>#N/A</v>
      </c>
      <c r="G258" s="22">
        <f>INT(龙王宝藏!H1448/1.3/2)</f>
        <v>13544115</v>
      </c>
      <c r="H258" s="32" t="str">
        <f>龙王宝藏!B1448</f>
        <v>龙王宝藏boss_257</v>
      </c>
      <c r="I258" t="str">
        <f t="shared" ref="I258:I321" si="21">VLOOKUP(G258,A:B,2,1)</f>
        <v>水静市外滩13-3</v>
      </c>
      <c r="J258" t="s">
        <v>5338</v>
      </c>
      <c r="K258" s="22">
        <f>INT(古代遗迹1!G2060/1.3)</f>
        <v>11796750</v>
      </c>
      <c r="L258" s="32" t="str">
        <f>古代遗迹1!B2060</f>
        <v>小雷音寺boss_257</v>
      </c>
      <c r="M258" t="str">
        <f t="shared" ref="M258:M321" si="22">VLOOKUP(K258,A:B,2,1)</f>
        <v>水静市外滩5-8</v>
      </c>
      <c r="N258" s="32" t="s">
        <v>4498</v>
      </c>
    </row>
    <row r="259" spans="1:14" x14ac:dyDescent="0.15">
      <c r="A259" s="23">
        <f>主线!AG258</f>
        <v>1084924</v>
      </c>
      <c r="B259" s="37" t="s">
        <v>503</v>
      </c>
      <c r="C259" s="35" t="e">
        <f>VLOOKUP(B259,I:J,2,0)</f>
        <v>#N/A</v>
      </c>
      <c r="D259" s="35" t="e">
        <f>VLOOKUP(B259,M:N,2,0)</f>
        <v>#N/A</v>
      </c>
      <c r="E259" s="35" t="e">
        <f t="shared" si="20"/>
        <v>#N/A</v>
      </c>
      <c r="G259" s="22">
        <f>INT(龙王宝藏!H1449/1.3/2)</f>
        <v>13658923</v>
      </c>
      <c r="H259" s="32" t="str">
        <f>龙王宝藏!B1449</f>
        <v>龙王宝藏boss_258</v>
      </c>
      <c r="I259" t="str">
        <f t="shared" si="21"/>
        <v>水静市外滩13-10</v>
      </c>
      <c r="J259" t="s">
        <v>5339</v>
      </c>
      <c r="K259" s="22">
        <f>INT(古代遗迹1!G2061/1.3)</f>
        <v>11885798</v>
      </c>
      <c r="L259" s="32" t="str">
        <f>古代遗迹1!B2061</f>
        <v>小雷音寺boss_258</v>
      </c>
      <c r="M259" t="str">
        <f t="shared" si="22"/>
        <v>水静市外滩5-10</v>
      </c>
      <c r="N259" s="32" t="s">
        <v>4499</v>
      </c>
    </row>
    <row r="260" spans="1:14" x14ac:dyDescent="0.15">
      <c r="A260" s="23">
        <f>主线!AG259</f>
        <v>1091829</v>
      </c>
      <c r="B260" s="37" t="s">
        <v>504</v>
      </c>
      <c r="C260" s="35" t="e">
        <f>VLOOKUP(B260,I:J,2,0)</f>
        <v>#N/A</v>
      </c>
      <c r="D260" s="35" t="e">
        <f>VLOOKUP(B260,M:N,2,0)</f>
        <v>#N/A</v>
      </c>
      <c r="E260" s="35" t="e">
        <f t="shared" si="20"/>
        <v>#N/A</v>
      </c>
      <c r="G260" s="22">
        <f>INT(龙王宝藏!H1450/1.3/2)</f>
        <v>13763538</v>
      </c>
      <c r="H260" s="32" t="str">
        <f>龙王宝藏!B1450</f>
        <v>龙王宝藏boss_259</v>
      </c>
      <c r="I260" t="str">
        <f t="shared" si="21"/>
        <v>水静市外滩14-2</v>
      </c>
      <c r="J260" t="s">
        <v>5340</v>
      </c>
      <c r="K260" s="22">
        <f>INT(古代遗迹1!G2062/1.3)</f>
        <v>11974846</v>
      </c>
      <c r="L260" s="32" t="str">
        <f>古代遗迹1!B2062</f>
        <v>小雷音寺boss_259</v>
      </c>
      <c r="M260" t="str">
        <f t="shared" si="22"/>
        <v>水静市外滩6-5</v>
      </c>
      <c r="N260" s="32" t="s">
        <v>4500</v>
      </c>
    </row>
    <row r="261" spans="1:14" x14ac:dyDescent="0.15">
      <c r="A261" s="23">
        <f>主线!AG260</f>
        <v>1096493</v>
      </c>
      <c r="B261" s="37" t="s">
        <v>505</v>
      </c>
      <c r="C261" s="35" t="str">
        <f>VLOOKUP(B261,I:J,2,0)</f>
        <v>龙王宝藏boss_53</v>
      </c>
      <c r="D261" s="35" t="str">
        <f>VLOOKUP(B261,M:N,2,0)</f>
        <v>小雷音寺boss_63</v>
      </c>
      <c r="E261" s="35" t="str">
        <f t="shared" si="20"/>
        <v>天庭试炼boss_35</v>
      </c>
      <c r="G261" s="22">
        <f>INT(龙王宝藏!H1451/1.3/2)</f>
        <v>13878230</v>
      </c>
      <c r="H261" s="32" t="str">
        <f>龙王宝藏!B1451</f>
        <v>龙王宝藏boss_260</v>
      </c>
      <c r="I261" t="str">
        <f t="shared" si="21"/>
        <v>水静市外滩14-8</v>
      </c>
      <c r="J261" t="s">
        <v>5341</v>
      </c>
      <c r="K261" s="22">
        <f>INT(古代遗迹1!G2063/1.3)</f>
        <v>12068134</v>
      </c>
      <c r="L261" s="32" t="str">
        <f>古代遗迹1!B2063</f>
        <v>小雷音寺boss_260</v>
      </c>
      <c r="M261" t="str">
        <f t="shared" si="22"/>
        <v>水静市外滩6-10</v>
      </c>
      <c r="N261" s="32" t="s">
        <v>4501</v>
      </c>
    </row>
    <row r="262" spans="1:14" x14ac:dyDescent="0.15">
      <c r="A262" s="23">
        <f>主线!AG261</f>
        <v>1119648</v>
      </c>
      <c r="B262" s="37" t="s">
        <v>506</v>
      </c>
      <c r="C262" s="35" t="e">
        <f>VLOOKUP(B262,I:J,2,0)</f>
        <v>#N/A</v>
      </c>
      <c r="D262" s="35" t="e">
        <f>VLOOKUP(B262,M:N,2,0)</f>
        <v>#N/A</v>
      </c>
      <c r="E262" s="35" t="e">
        <f t="shared" si="20"/>
        <v>#N/A</v>
      </c>
      <c r="G262" s="22">
        <f>INT(龙王宝藏!H1452/1.3/2)</f>
        <v>13992923</v>
      </c>
      <c r="H262" s="32" t="str">
        <f>龙王宝藏!B1452</f>
        <v>龙王宝藏boss_261</v>
      </c>
      <c r="I262" t="str">
        <f t="shared" si="21"/>
        <v>水静市外滩15-1</v>
      </c>
      <c r="J262" t="s">
        <v>5342</v>
      </c>
      <c r="K262" s="22">
        <f>INT(古代遗迹1!G2064/1.3)</f>
        <v>12161423</v>
      </c>
      <c r="L262" s="32" t="str">
        <f>古代遗迹1!B2064</f>
        <v>小雷音寺boss_261</v>
      </c>
      <c r="M262" t="str">
        <f t="shared" si="22"/>
        <v>水静市外滩7-3</v>
      </c>
      <c r="N262" s="32" t="s">
        <v>4502</v>
      </c>
    </row>
    <row r="263" spans="1:14" x14ac:dyDescent="0.15">
      <c r="A263" s="23">
        <f>主线!AG262</f>
        <v>1123949</v>
      </c>
      <c r="B263" s="37" t="s">
        <v>507</v>
      </c>
      <c r="C263" s="35" t="e">
        <f>VLOOKUP(B263,I:J,2,0)</f>
        <v>#N/A</v>
      </c>
      <c r="D263" s="35" t="str">
        <f>VLOOKUP(B263,M:N,2,0)</f>
        <v>小雷音寺boss_64</v>
      </c>
      <c r="E263" s="35" t="e">
        <f t="shared" si="20"/>
        <v>#N/A</v>
      </c>
      <c r="G263" s="22">
        <f>INT(龙王宝藏!H1453/1.3/2)</f>
        <v>14107615</v>
      </c>
      <c r="H263" s="32" t="str">
        <f>龙王宝藏!B1453</f>
        <v>龙王宝藏boss_262</v>
      </c>
      <c r="I263" t="str">
        <f t="shared" si="21"/>
        <v>水静市外滩15-7</v>
      </c>
      <c r="J263" t="s">
        <v>5343</v>
      </c>
      <c r="K263" s="22">
        <f>INT(古代遗迹1!G2065/1.3)</f>
        <v>12254711</v>
      </c>
      <c r="L263" s="32" t="str">
        <f>古代遗迹1!B2065</f>
        <v>小雷音寺boss_262</v>
      </c>
      <c r="M263" t="str">
        <f t="shared" si="22"/>
        <v>水静市外滩7-8</v>
      </c>
      <c r="N263" s="32" t="s">
        <v>4503</v>
      </c>
    </row>
    <row r="264" spans="1:14" x14ac:dyDescent="0.15">
      <c r="A264" s="23">
        <f>主线!AG263</f>
        <v>1130585</v>
      </c>
      <c r="B264" s="37" t="s">
        <v>508</v>
      </c>
      <c r="C264" s="35" t="e">
        <f>VLOOKUP(B264,I:J,2,0)</f>
        <v>#N/A</v>
      </c>
      <c r="D264" s="35" t="e">
        <f>VLOOKUP(B264,M:N,2,0)</f>
        <v>#N/A</v>
      </c>
      <c r="E264" s="35" t="e">
        <f t="shared" si="20"/>
        <v>#N/A</v>
      </c>
      <c r="G264" s="22">
        <f>INT(龙王宝藏!H1454/1.3/2)</f>
        <v>14222307</v>
      </c>
      <c r="H264" s="32" t="str">
        <f>龙王宝藏!B1454</f>
        <v>龙王宝藏boss_263</v>
      </c>
      <c r="I264" t="str">
        <f t="shared" si="21"/>
        <v>水静市外滩15-10</v>
      </c>
      <c r="J264" t="s">
        <v>5344</v>
      </c>
      <c r="K264" s="22">
        <f>INT(古代遗迹1!G2066/1.3)</f>
        <v>12348000</v>
      </c>
      <c r="L264" s="32" t="str">
        <f>古代遗迹1!B2066</f>
        <v>小雷音寺boss_263</v>
      </c>
      <c r="M264" t="str">
        <f t="shared" si="22"/>
        <v>水静市外滩8-1</v>
      </c>
      <c r="N264" s="32" t="s">
        <v>4504</v>
      </c>
    </row>
    <row r="265" spans="1:14" x14ac:dyDescent="0.15">
      <c r="A265" s="23">
        <f>主线!AG264</f>
        <v>1134921</v>
      </c>
      <c r="B265" s="37" t="s">
        <v>509</v>
      </c>
      <c r="C265" s="35" t="e">
        <f>VLOOKUP(B265,I:J,2,0)</f>
        <v>#N/A</v>
      </c>
      <c r="D265" s="35" t="e">
        <f>VLOOKUP(B265,M:N,2,0)</f>
        <v>#N/A</v>
      </c>
      <c r="E265" s="35" t="e">
        <f t="shared" si="20"/>
        <v>#N/A</v>
      </c>
      <c r="G265" s="22">
        <f>INT(龙王宝藏!H1455/1.3/2)</f>
        <v>14337038</v>
      </c>
      <c r="H265" s="32" t="str">
        <f>龙王宝藏!B1455</f>
        <v>龙王宝藏boss_264</v>
      </c>
      <c r="I265" t="str">
        <f t="shared" si="21"/>
        <v>水舰队基地1-4</v>
      </c>
      <c r="J265" t="s">
        <v>5345</v>
      </c>
      <c r="K265" s="22">
        <f>INT(古代遗迹1!G2067/1.3)</f>
        <v>12441288</v>
      </c>
      <c r="L265" s="32" t="str">
        <f>古代遗迹1!B2067</f>
        <v>小雷音寺boss_264</v>
      </c>
      <c r="M265" t="str">
        <f t="shared" si="22"/>
        <v>水静市外滩8-6</v>
      </c>
      <c r="N265" s="32" t="s">
        <v>4505</v>
      </c>
    </row>
    <row r="266" spans="1:14" x14ac:dyDescent="0.15">
      <c r="A266" s="23">
        <f>主线!AG265</f>
        <v>1139268</v>
      </c>
      <c r="B266" s="37" t="s">
        <v>510</v>
      </c>
      <c r="C266" s="35" t="str">
        <f>VLOOKUP(B266,I:J,2,0)</f>
        <v>龙王宝藏boss_54</v>
      </c>
      <c r="D266" s="35" t="e">
        <f>VLOOKUP(B266,M:N,2,0)</f>
        <v>#N/A</v>
      </c>
      <c r="E266" s="35" t="e">
        <f t="shared" si="20"/>
        <v>#N/A</v>
      </c>
      <c r="G266" s="22">
        <f>INT(龙王宝藏!H1456/1.3/2)</f>
        <v>14441076</v>
      </c>
      <c r="H266" s="32" t="str">
        <f>龙王宝藏!B1456</f>
        <v>龙王宝藏boss_265</v>
      </c>
      <c r="I266" t="str">
        <f t="shared" si="21"/>
        <v>水舰队基地1-9</v>
      </c>
      <c r="J266" t="s">
        <v>5346</v>
      </c>
      <c r="K266" s="22">
        <f>INT(古代遗迹1!G2068/1.3)</f>
        <v>12534576</v>
      </c>
      <c r="L266" s="32" t="str">
        <f>古代遗迹1!B2068</f>
        <v>小雷音寺boss_265</v>
      </c>
      <c r="M266" t="str">
        <f t="shared" si="22"/>
        <v>水静市外滩8-10</v>
      </c>
      <c r="N266" s="32" t="s">
        <v>4506</v>
      </c>
    </row>
    <row r="267" spans="1:14" x14ac:dyDescent="0.15">
      <c r="A267" s="23">
        <f>主线!AG266</f>
        <v>1145989</v>
      </c>
      <c r="B267" s="37" t="s">
        <v>511</v>
      </c>
      <c r="C267" s="35" t="e">
        <f>VLOOKUP(B267,I:J,2,0)</f>
        <v>#N/A</v>
      </c>
      <c r="D267" s="35" t="e">
        <f>VLOOKUP(B267,M:N,2,0)</f>
        <v>#N/A</v>
      </c>
      <c r="E267" s="35" t="e">
        <f t="shared" si="20"/>
        <v>#N/A</v>
      </c>
      <c r="G267" s="22">
        <f>INT(龙王宝藏!H1457/1.3/2)</f>
        <v>14555653</v>
      </c>
      <c r="H267" s="32" t="str">
        <f>龙王宝藏!B1457</f>
        <v>龙王宝藏boss_266</v>
      </c>
      <c r="I267" t="str">
        <f t="shared" si="21"/>
        <v>水舰队基地2-1</v>
      </c>
      <c r="J267" t="s">
        <v>5347</v>
      </c>
      <c r="K267" s="22">
        <f>INT(古代遗迹1!G2069/1.3)</f>
        <v>12627865</v>
      </c>
      <c r="L267" s="32" t="str">
        <f>古代遗迹1!B2069</f>
        <v>小雷音寺boss_266</v>
      </c>
      <c r="M267" t="str">
        <f t="shared" si="22"/>
        <v>水静市外滩9-4</v>
      </c>
      <c r="N267" s="32" t="s">
        <v>4507</v>
      </c>
    </row>
    <row r="268" spans="1:14" x14ac:dyDescent="0.15">
      <c r="A268" s="23">
        <f>主线!AG267</f>
        <v>1150372</v>
      </c>
      <c r="B268" s="37" t="s">
        <v>512</v>
      </c>
      <c r="C268" s="35" t="e">
        <f>VLOOKUP(B268,I:J,2,0)</f>
        <v>#N/A</v>
      </c>
      <c r="D268" s="35" t="str">
        <f>VLOOKUP(B268,M:N,2,0)</f>
        <v>小雷音寺boss_65</v>
      </c>
      <c r="E268" s="35" t="e">
        <f t="shared" si="20"/>
        <v>#N/A</v>
      </c>
      <c r="G268" s="22">
        <f>INT(龙王宝藏!H1458/1.3/2)</f>
        <v>14670269</v>
      </c>
      <c r="H268" s="32" t="str">
        <f>龙王宝藏!B1458</f>
        <v>龙王宝藏boss_267</v>
      </c>
      <c r="I268" t="str">
        <f t="shared" si="21"/>
        <v>水舰队基地2-6</v>
      </c>
      <c r="J268" t="s">
        <v>5348</v>
      </c>
      <c r="K268" s="22">
        <f>INT(古代遗迹1!G2070/1.3)</f>
        <v>12721153</v>
      </c>
      <c r="L268" s="32" t="str">
        <f>古代遗迹1!B2070</f>
        <v>小雷音寺boss_267</v>
      </c>
      <c r="M268" t="str">
        <f t="shared" si="22"/>
        <v>水静市外滩9-10</v>
      </c>
      <c r="N268" s="32" t="s">
        <v>4508</v>
      </c>
    </row>
    <row r="269" spans="1:14" x14ac:dyDescent="0.15">
      <c r="A269" s="23">
        <f>主线!AG268</f>
        <v>1154767</v>
      </c>
      <c r="B269" s="37" t="s">
        <v>513</v>
      </c>
      <c r="C269" s="35" t="e">
        <f>VLOOKUP(B269,I:J,2,0)</f>
        <v>#N/A</v>
      </c>
      <c r="D269" s="35" t="e">
        <f>VLOOKUP(B269,M:N,2,0)</f>
        <v>#N/A</v>
      </c>
      <c r="E269" s="35" t="str">
        <f t="shared" si="20"/>
        <v>天庭试炼boss_36</v>
      </c>
      <c r="G269" s="22">
        <f>INT(龙王宝藏!H1459/1.3/2)</f>
        <v>14784884</v>
      </c>
      <c r="H269" s="32" t="str">
        <f>龙王宝藏!B1459</f>
        <v>龙王宝藏boss_268</v>
      </c>
      <c r="I269" t="str">
        <f t="shared" si="21"/>
        <v>水舰队基地2-10</v>
      </c>
      <c r="J269" t="s">
        <v>5349</v>
      </c>
      <c r="K269" s="22">
        <f>INT(古代遗迹1!G2071/1.3)</f>
        <v>12814442</v>
      </c>
      <c r="L269" s="32" t="str">
        <f>古代遗迹1!B2071</f>
        <v>小雷音寺boss_268</v>
      </c>
      <c r="M269" t="str">
        <f t="shared" si="22"/>
        <v>水静市外滩10-2</v>
      </c>
      <c r="N269" s="32" t="s">
        <v>4509</v>
      </c>
    </row>
    <row r="270" spans="1:14" x14ac:dyDescent="0.15">
      <c r="A270" s="23">
        <f>主线!AG269</f>
        <v>1161575</v>
      </c>
      <c r="B270" s="37" t="s">
        <v>514</v>
      </c>
      <c r="C270" s="35" t="e">
        <f>VLOOKUP(B270,I:J,2,0)</f>
        <v>#N/A</v>
      </c>
      <c r="D270" s="35" t="e">
        <f>VLOOKUP(B270,M:N,2,0)</f>
        <v>#N/A</v>
      </c>
      <c r="E270" s="35" t="e">
        <f t="shared" si="20"/>
        <v>#N/A</v>
      </c>
      <c r="G270" s="22">
        <f>INT(龙王宝藏!H1460/1.3/2)</f>
        <v>14899500</v>
      </c>
      <c r="H270" s="32" t="str">
        <f>龙王宝藏!B1460</f>
        <v>龙王宝藏boss_269</v>
      </c>
      <c r="I270" t="str">
        <f t="shared" si="21"/>
        <v>水舰队基地3-4</v>
      </c>
      <c r="J270" t="s">
        <v>5350</v>
      </c>
      <c r="K270" s="22">
        <f>INT(古代遗迹1!G2072/1.3)</f>
        <v>12907730</v>
      </c>
      <c r="L270" s="32" t="str">
        <f>古代遗迹1!B2072</f>
        <v>小雷音寺boss_269</v>
      </c>
      <c r="M270" t="str">
        <f t="shared" si="22"/>
        <v>水静市外滩10-7</v>
      </c>
      <c r="N270" s="32" t="s">
        <v>4510</v>
      </c>
    </row>
    <row r="271" spans="1:14" x14ac:dyDescent="0.15">
      <c r="A271" s="23">
        <f>主线!AG270</f>
        <v>1166004</v>
      </c>
      <c r="B271" s="37" t="s">
        <v>515</v>
      </c>
      <c r="C271" s="35" t="str">
        <f>VLOOKUP(B271,I:J,2,0)</f>
        <v>龙王宝藏boss_55</v>
      </c>
      <c r="D271" s="35" t="str">
        <f>VLOOKUP(B271,M:N,2,0)</f>
        <v>小雷音寺boss_66</v>
      </c>
      <c r="E271" s="35" t="e">
        <f t="shared" si="20"/>
        <v>#N/A</v>
      </c>
      <c r="G271" s="22">
        <f>INT(龙王宝藏!H1461/1.3/2)</f>
        <v>15014115</v>
      </c>
      <c r="H271" s="32" t="str">
        <f>龙王宝藏!B1461</f>
        <v>龙王宝藏boss_270</v>
      </c>
      <c r="I271" t="str">
        <f t="shared" si="21"/>
        <v>水舰队基地3-9</v>
      </c>
      <c r="J271" t="s">
        <v>5351</v>
      </c>
      <c r="K271" s="22">
        <f>INT(古代遗迹1!G2073/1.3)</f>
        <v>13005260</v>
      </c>
      <c r="L271" s="32" t="str">
        <f>古代遗迹1!B2073</f>
        <v>小雷音寺boss_270</v>
      </c>
      <c r="M271" t="str">
        <f t="shared" si="22"/>
        <v>水静市外滩10-10</v>
      </c>
      <c r="N271" s="32" t="s">
        <v>4511</v>
      </c>
    </row>
    <row r="272" spans="1:14" x14ac:dyDescent="0.15">
      <c r="A272" s="23">
        <f>主线!AG271</f>
        <v>1188872</v>
      </c>
      <c r="B272" s="37" t="s">
        <v>739</v>
      </c>
      <c r="C272" s="35" t="e">
        <f>VLOOKUP(B272,I:J,2,0)</f>
        <v>#N/A</v>
      </c>
      <c r="D272" s="35" t="e">
        <f>VLOOKUP(B272,M:N,2,0)</f>
        <v>#N/A</v>
      </c>
      <c r="E272" s="35" t="e">
        <f t="shared" si="20"/>
        <v>#N/A</v>
      </c>
      <c r="G272" s="22">
        <f>INT(龙王宝藏!H1462/1.3/2)</f>
        <v>15117576</v>
      </c>
      <c r="H272" s="32" t="str">
        <f>龙王宝藏!B1462</f>
        <v>龙王宝藏boss_271</v>
      </c>
      <c r="I272" t="str">
        <f t="shared" si="21"/>
        <v>水舰队基地3-10</v>
      </c>
      <c r="J272" t="s">
        <v>5352</v>
      </c>
      <c r="K272" s="22">
        <f>INT(古代遗迹1!G2074/1.3)</f>
        <v>13102788</v>
      </c>
      <c r="L272" s="32" t="str">
        <f>古代遗迹1!B2074</f>
        <v>小雷音寺boss_271</v>
      </c>
      <c r="M272" t="str">
        <f t="shared" si="22"/>
        <v>水静市外滩11-5</v>
      </c>
      <c r="N272" s="32" t="s">
        <v>4512</v>
      </c>
    </row>
    <row r="273" spans="1:14" x14ac:dyDescent="0.15">
      <c r="A273" s="23">
        <f>主线!AG272</f>
        <v>1193670</v>
      </c>
      <c r="B273" s="37" t="s">
        <v>740</v>
      </c>
      <c r="C273" s="35" t="str">
        <f>VLOOKUP(B273,I:J,2,0)</f>
        <v>龙王宝藏boss_56</v>
      </c>
      <c r="D273" s="35" t="e">
        <f>VLOOKUP(B273,M:N,2,0)</f>
        <v>#N/A</v>
      </c>
      <c r="E273" s="35" t="e">
        <f t="shared" si="20"/>
        <v>#N/A</v>
      </c>
      <c r="G273" s="22">
        <f>INT(龙王宝藏!H1463/1.3/2)</f>
        <v>15232076</v>
      </c>
      <c r="H273" s="32" t="str">
        <f>龙王宝藏!B1463</f>
        <v>龙王宝藏boss_272</v>
      </c>
      <c r="I273" t="str">
        <f t="shared" si="21"/>
        <v>水舰队基地4-6</v>
      </c>
      <c r="J273" t="s">
        <v>5353</v>
      </c>
      <c r="K273" s="22">
        <f>INT(古代遗迹1!G2075/1.3)</f>
        <v>13200317</v>
      </c>
      <c r="L273" s="32" t="str">
        <f>古代遗迹1!B2075</f>
        <v>小雷音寺boss_272</v>
      </c>
      <c r="M273" t="str">
        <f t="shared" si="22"/>
        <v>水静市外滩11-10</v>
      </c>
      <c r="N273" s="32" t="s">
        <v>4513</v>
      </c>
    </row>
    <row r="274" spans="1:14" x14ac:dyDescent="0.15">
      <c r="A274" s="23">
        <f>主线!AG273</f>
        <v>1200938</v>
      </c>
      <c r="B274" s="37" t="s">
        <v>741</v>
      </c>
      <c r="C274" s="35" t="e">
        <f>VLOOKUP(B274,I:J,2,0)</f>
        <v>#N/A</v>
      </c>
      <c r="D274" s="35" t="str">
        <f>VLOOKUP(B274,M:N,2,0)</f>
        <v>小雷音寺boss_67</v>
      </c>
      <c r="E274" s="35" t="e">
        <f t="shared" si="20"/>
        <v>#N/A</v>
      </c>
      <c r="G274" s="22">
        <f>INT(龙王宝藏!H1464/1.3/2)</f>
        <v>15346615</v>
      </c>
      <c r="H274" s="32" t="str">
        <f>龙王宝藏!B1464</f>
        <v>龙王宝藏boss_273</v>
      </c>
      <c r="I274" t="str">
        <f t="shared" si="21"/>
        <v>水舰队基地4-10</v>
      </c>
      <c r="J274" t="s">
        <v>5354</v>
      </c>
      <c r="K274" s="22">
        <f>INT(古代遗迹1!G2076/1.3)</f>
        <v>13297846</v>
      </c>
      <c r="L274" s="32" t="str">
        <f>古代遗迹1!B2076</f>
        <v>小雷音寺boss_273</v>
      </c>
      <c r="M274" t="str">
        <f t="shared" si="22"/>
        <v>水静市外滩12-2</v>
      </c>
      <c r="N274" s="32" t="s">
        <v>4514</v>
      </c>
    </row>
    <row r="275" spans="1:14" x14ac:dyDescent="0.15">
      <c r="A275" s="23">
        <f>主线!AG274</f>
        <v>1205777</v>
      </c>
      <c r="B275" s="37" t="s">
        <v>742</v>
      </c>
      <c r="C275" s="35" t="e">
        <f>VLOOKUP(B275,I:J,2,0)</f>
        <v>#N/A</v>
      </c>
      <c r="D275" s="35" t="e">
        <f>VLOOKUP(B275,M:N,2,0)</f>
        <v>#N/A</v>
      </c>
      <c r="E275" s="35" t="e">
        <f t="shared" si="20"/>
        <v>#N/A</v>
      </c>
      <c r="G275" s="22">
        <f>INT(龙王宝藏!H1465/1.3/2)</f>
        <v>15461153</v>
      </c>
      <c r="H275" s="32" t="str">
        <f>龙王宝藏!B1465</f>
        <v>龙王宝藏boss_274</v>
      </c>
      <c r="I275" t="str">
        <f t="shared" si="21"/>
        <v>水舰队基地5-3</v>
      </c>
      <c r="J275" t="s">
        <v>5355</v>
      </c>
      <c r="K275" s="22">
        <f>INT(古代遗迹1!G2077/1.3)</f>
        <v>13395375</v>
      </c>
      <c r="L275" s="32" t="str">
        <f>古代遗迹1!B2077</f>
        <v>小雷音寺boss_274</v>
      </c>
      <c r="M275" t="str">
        <f t="shared" si="22"/>
        <v>水静市外滩12-8</v>
      </c>
      <c r="N275" s="32" t="s">
        <v>4515</v>
      </c>
    </row>
    <row r="276" spans="1:14" x14ac:dyDescent="0.15">
      <c r="A276" s="23">
        <f>主线!AG275</f>
        <v>1210627</v>
      </c>
      <c r="B276" s="37" t="s">
        <v>743</v>
      </c>
      <c r="C276" s="35" t="e">
        <f>VLOOKUP(B276,I:J,2,0)</f>
        <v>#N/A</v>
      </c>
      <c r="D276" s="35" t="e">
        <f>VLOOKUP(B276,M:N,2,0)</f>
        <v>#N/A</v>
      </c>
      <c r="E276" s="35" t="e">
        <f t="shared" si="20"/>
        <v>#N/A</v>
      </c>
      <c r="G276" s="22">
        <f>INT(龙王宝藏!H1466/1.3/2)</f>
        <v>15575692</v>
      </c>
      <c r="H276" s="32" t="str">
        <f>龙王宝藏!B1466</f>
        <v>龙王宝藏boss_275</v>
      </c>
      <c r="I276" t="str">
        <f t="shared" si="21"/>
        <v>水舰队基地5-8</v>
      </c>
      <c r="J276" t="s">
        <v>5356</v>
      </c>
      <c r="K276" s="22">
        <f>INT(古代遗迹1!G2078/1.3)</f>
        <v>13492903</v>
      </c>
      <c r="L276" s="32" t="str">
        <f>古代遗迹1!B2078</f>
        <v>小雷音寺boss_275</v>
      </c>
      <c r="M276" t="str">
        <f t="shared" si="22"/>
        <v>水静市外滩12-10</v>
      </c>
      <c r="N276" s="32" t="s">
        <v>4516</v>
      </c>
    </row>
    <row r="277" spans="1:14" x14ac:dyDescent="0.15">
      <c r="A277" s="23">
        <f>主线!AG276</f>
        <v>1217991</v>
      </c>
      <c r="B277" s="37" t="s">
        <v>744</v>
      </c>
      <c r="C277" s="35" t="e">
        <f>VLOOKUP(B277,I:J,2,0)</f>
        <v>#N/A</v>
      </c>
      <c r="D277" s="35" t="e">
        <f>VLOOKUP(B277,M:N,2,0)</f>
        <v>#N/A</v>
      </c>
      <c r="E277" s="35" t="str">
        <f t="shared" si="20"/>
        <v>天庭试炼boss_37</v>
      </c>
      <c r="G277" s="22">
        <f>INT(龙王宝藏!H1467/1.3/2)</f>
        <v>15690192</v>
      </c>
      <c r="H277" s="32" t="str">
        <f>龙王宝藏!B1467</f>
        <v>龙王宝藏boss_276</v>
      </c>
      <c r="I277" t="str">
        <f t="shared" si="21"/>
        <v>水舰队基地5-10</v>
      </c>
      <c r="J277" t="s">
        <v>5357</v>
      </c>
      <c r="K277" s="22">
        <f>INT(古代遗迹1!G2079/1.3)</f>
        <v>13590433</v>
      </c>
      <c r="L277" s="32" t="str">
        <f>古代遗迹1!B2079</f>
        <v>小雷音寺boss_276</v>
      </c>
      <c r="M277" t="str">
        <f t="shared" si="22"/>
        <v>水静市外滩13-6</v>
      </c>
      <c r="N277" s="32" t="s">
        <v>4517</v>
      </c>
    </row>
    <row r="278" spans="1:14" x14ac:dyDescent="0.15">
      <c r="A278" s="23">
        <f>主线!AG277</f>
        <v>1222882</v>
      </c>
      <c r="B278" s="37" t="s">
        <v>745</v>
      </c>
      <c r="C278" s="35" t="e">
        <f>VLOOKUP(B278,I:J,2,0)</f>
        <v>#N/A</v>
      </c>
      <c r="D278" s="35" t="e">
        <f>VLOOKUP(B278,M:N,2,0)</f>
        <v>#N/A</v>
      </c>
      <c r="E278" s="35" t="e">
        <f t="shared" si="20"/>
        <v>#N/A</v>
      </c>
      <c r="G278" s="22">
        <f>INT(龙王宝藏!H1468/1.3/2)</f>
        <v>15793076</v>
      </c>
      <c r="H278" s="32" t="str">
        <f>龙王宝藏!B1468</f>
        <v>龙王宝藏boss_277</v>
      </c>
      <c r="I278" t="str">
        <f t="shared" si="21"/>
        <v>水舰队基地6-5</v>
      </c>
      <c r="J278" t="s">
        <v>5358</v>
      </c>
      <c r="K278" s="22">
        <f>INT(古代遗迹1!G2080/1.3)</f>
        <v>13687961</v>
      </c>
      <c r="L278" s="32" t="str">
        <f>古代遗迹1!B2080</f>
        <v>小雷音寺boss_277</v>
      </c>
      <c r="M278" t="str">
        <f t="shared" si="22"/>
        <v>水静市外滩13-10</v>
      </c>
      <c r="N278" s="32" t="s">
        <v>4518</v>
      </c>
    </row>
    <row r="279" spans="1:14" x14ac:dyDescent="0.15">
      <c r="A279" s="23">
        <f>主线!AG278</f>
        <v>1227785</v>
      </c>
      <c r="B279" s="37" t="s">
        <v>746</v>
      </c>
      <c r="C279" s="35" t="str">
        <f>VLOOKUP(B279,I:J,2,0)</f>
        <v>龙王宝藏boss_57</v>
      </c>
      <c r="D279" s="35" t="str">
        <f>VLOOKUP(B279,M:N,2,0)</f>
        <v>小雷音寺boss_68</v>
      </c>
      <c r="E279" s="35" t="e">
        <f t="shared" si="20"/>
        <v>#N/A</v>
      </c>
      <c r="G279" s="22">
        <f>INT(龙王宝藏!H1469/1.3/2)</f>
        <v>15907500</v>
      </c>
      <c r="H279" s="32" t="str">
        <f>龙王宝藏!B1469</f>
        <v>龙王宝藏boss_278</v>
      </c>
      <c r="I279" t="str">
        <f t="shared" si="21"/>
        <v>水舰队基地6-10</v>
      </c>
      <c r="J279" t="s">
        <v>5359</v>
      </c>
      <c r="K279" s="22">
        <f>INT(古代遗迹1!G2081/1.3)</f>
        <v>13785490</v>
      </c>
      <c r="L279" s="32" t="str">
        <f>古代遗迹1!B2081</f>
        <v>小雷音寺boss_278</v>
      </c>
      <c r="M279" t="str">
        <f t="shared" si="22"/>
        <v>水静市外滩14-4</v>
      </c>
      <c r="N279" s="32" t="s">
        <v>4519</v>
      </c>
    </row>
    <row r="280" spans="1:14" x14ac:dyDescent="0.15">
      <c r="A280" s="23">
        <f>主线!AG279</f>
        <v>1235245</v>
      </c>
      <c r="B280" s="37" t="s">
        <v>747</v>
      </c>
      <c r="C280" s="35" t="e">
        <f>VLOOKUP(B280,I:J,2,0)</f>
        <v>#N/A</v>
      </c>
      <c r="D280" s="35" t="e">
        <f>VLOOKUP(B280,M:N,2,0)</f>
        <v>#N/A</v>
      </c>
      <c r="E280" s="35" t="e">
        <f t="shared" si="20"/>
        <v>#N/A</v>
      </c>
      <c r="G280" s="22">
        <f>INT(龙王宝藏!H1470/1.3/2)</f>
        <v>16021961</v>
      </c>
      <c r="H280" s="32" t="str">
        <f>龙王宝藏!B1470</f>
        <v>龙王宝藏boss_279</v>
      </c>
      <c r="I280" t="str">
        <f t="shared" si="21"/>
        <v>水舰队基地7-2</v>
      </c>
      <c r="J280" t="s">
        <v>5360</v>
      </c>
      <c r="K280" s="22">
        <f>INT(古代遗迹1!G2082/1.3)</f>
        <v>13883019</v>
      </c>
      <c r="L280" s="32" t="str">
        <f>古代遗迹1!B2082</f>
        <v>小雷音寺boss_279</v>
      </c>
      <c r="M280" t="str">
        <f t="shared" si="22"/>
        <v>水静市外滩14-9</v>
      </c>
      <c r="N280" s="32" t="s">
        <v>4520</v>
      </c>
    </row>
    <row r="281" spans="1:14" x14ac:dyDescent="0.15">
      <c r="A281" s="23">
        <f>主线!AG280</f>
        <v>1240188</v>
      </c>
      <c r="B281" s="37" t="s">
        <v>748</v>
      </c>
      <c r="C281" s="35" t="str">
        <f>VLOOKUP(B281,I:J,2,0)</f>
        <v>龙王宝藏boss_58</v>
      </c>
      <c r="D281" s="35" t="str">
        <f>VLOOKUP(B281,M:N,2,0)</f>
        <v>小雷音寺boss_69</v>
      </c>
      <c r="E281" s="35" t="str">
        <f t="shared" si="20"/>
        <v>天庭试炼boss_38</v>
      </c>
      <c r="G281" s="22">
        <f>INT(龙王宝藏!H1471/1.3/2)</f>
        <v>16136384</v>
      </c>
      <c r="H281" s="32" t="str">
        <f>龙王宝藏!B1471</f>
        <v>龙王宝藏boss_280</v>
      </c>
      <c r="I281" t="str">
        <f t="shared" si="21"/>
        <v>水舰队基地7-7</v>
      </c>
      <c r="J281" t="s">
        <v>5361</v>
      </c>
      <c r="K281" s="22">
        <f>INT(古代遗迹1!G2083/1.3)</f>
        <v>13980548</v>
      </c>
      <c r="L281" s="32" t="str">
        <f>古代遗迹1!B2083</f>
        <v>小雷音寺boss_280</v>
      </c>
      <c r="M281" t="str">
        <f t="shared" si="22"/>
        <v>水静市外滩14-10</v>
      </c>
      <c r="N281" s="32" t="s">
        <v>4521</v>
      </c>
    </row>
    <row r="282" spans="1:14" x14ac:dyDescent="0.15">
      <c r="A282" s="23">
        <f>主线!AG281</f>
        <v>1485174</v>
      </c>
      <c r="B282" s="37" t="s">
        <v>749</v>
      </c>
      <c r="C282" s="35" t="e">
        <f>VLOOKUP(B282,I:J,2,0)</f>
        <v>#N/A</v>
      </c>
      <c r="D282" s="35" t="e">
        <f>VLOOKUP(B282,M:N,2,0)</f>
        <v>#N/A</v>
      </c>
      <c r="E282" s="35" t="e">
        <f t="shared" si="20"/>
        <v>#N/A</v>
      </c>
      <c r="G282" s="22">
        <f>INT(龙王宝藏!H1472/1.3/2)</f>
        <v>16250846</v>
      </c>
      <c r="H282" s="32" t="str">
        <f>龙王宝藏!B1472</f>
        <v>龙王宝藏boss_281</v>
      </c>
      <c r="I282" t="str">
        <f t="shared" si="21"/>
        <v>水舰队基地7-10</v>
      </c>
      <c r="J282" t="s">
        <v>5362</v>
      </c>
      <c r="K282" s="22">
        <f>INT(古代遗迹1!G2084/1.3)</f>
        <v>14078076</v>
      </c>
      <c r="L282" s="32" t="str">
        <f>古代遗迹1!B2084</f>
        <v>小雷音寺boss_281</v>
      </c>
      <c r="M282" t="str">
        <f t="shared" si="22"/>
        <v>水静市外滩15-5</v>
      </c>
      <c r="N282" s="32" t="s">
        <v>4522</v>
      </c>
    </row>
    <row r="283" spans="1:14" x14ac:dyDescent="0.15">
      <c r="A283" s="23">
        <f>主线!AG282</f>
        <v>1491873</v>
      </c>
      <c r="B283" s="37" t="s">
        <v>750</v>
      </c>
      <c r="C283" s="35" t="str">
        <f>VLOOKUP(B283,I:J,2,0)</f>
        <v>龙王宝藏boss_66</v>
      </c>
      <c r="D283" s="35" t="e">
        <f>VLOOKUP(B283,M:N,2,0)</f>
        <v>#N/A</v>
      </c>
      <c r="E283" s="35" t="str">
        <f t="shared" si="20"/>
        <v>天庭试炼boss_41</v>
      </c>
      <c r="G283" s="22">
        <f>INT(龙王宝藏!H1473/1.3/2)</f>
        <v>16365269</v>
      </c>
      <c r="H283" s="32" t="str">
        <f>龙王宝藏!B1473</f>
        <v>龙王宝藏boss_282</v>
      </c>
      <c r="I283" t="str">
        <f t="shared" si="21"/>
        <v>水舰队基地8-3</v>
      </c>
      <c r="J283" t="s">
        <v>5363</v>
      </c>
      <c r="K283" s="22">
        <f>INT(古代遗迹1!G2085/1.3)</f>
        <v>14179846</v>
      </c>
      <c r="L283" s="32" t="str">
        <f>古代遗迹1!B2085</f>
        <v>小雷音寺boss_282</v>
      </c>
      <c r="M283" t="str">
        <f t="shared" si="22"/>
        <v>水静市外滩15-10</v>
      </c>
      <c r="N283" s="32" t="s">
        <v>4523</v>
      </c>
    </row>
    <row r="284" spans="1:14" x14ac:dyDescent="0.15">
      <c r="A284" s="23">
        <f>主线!AG283</f>
        <v>1501204</v>
      </c>
      <c r="B284" s="37" t="s">
        <v>751</v>
      </c>
      <c r="C284" s="35" t="e">
        <f>VLOOKUP(B284,I:J,2,0)</f>
        <v>#N/A</v>
      </c>
      <c r="D284" s="35" t="e">
        <f>VLOOKUP(B284,M:N,2,0)</f>
        <v>#N/A</v>
      </c>
      <c r="E284" s="35" t="e">
        <f t="shared" si="20"/>
        <v>#N/A</v>
      </c>
      <c r="G284" s="22">
        <f>INT(龙王宝藏!H1474/1.3/2)</f>
        <v>16467538</v>
      </c>
      <c r="H284" s="32" t="str">
        <f>龙王宝藏!B1474</f>
        <v>龙王宝藏boss_283</v>
      </c>
      <c r="I284" t="str">
        <f t="shared" si="21"/>
        <v>水舰队基地8-8</v>
      </c>
      <c r="J284" t="s">
        <v>5364</v>
      </c>
      <c r="K284" s="22">
        <f>INT(古代遗迹1!G2086/1.3)</f>
        <v>14281615</v>
      </c>
      <c r="L284" s="32" t="str">
        <f>古代遗迹1!B2086</f>
        <v>小雷音寺boss_283</v>
      </c>
      <c r="M284" t="str">
        <f t="shared" si="22"/>
        <v>水舰队基地1-2</v>
      </c>
      <c r="N284" s="32" t="s">
        <v>4524</v>
      </c>
    </row>
    <row r="285" spans="1:14" x14ac:dyDescent="0.15">
      <c r="A285" s="23">
        <f>主线!AG284</f>
        <v>1507962</v>
      </c>
      <c r="B285" s="37" t="s">
        <v>752</v>
      </c>
      <c r="C285" s="35" t="e">
        <f>VLOOKUP(B285,I:J,2,0)</f>
        <v>#N/A</v>
      </c>
      <c r="D285" s="35" t="str">
        <f>VLOOKUP(B285,M:N,2,0)</f>
        <v>小雷音寺boss_79</v>
      </c>
      <c r="E285" s="35" t="e">
        <f t="shared" si="20"/>
        <v>#N/A</v>
      </c>
      <c r="G285" s="22">
        <f>INT(龙王宝藏!H1475/1.3/2)</f>
        <v>16581884</v>
      </c>
      <c r="H285" s="32" t="str">
        <f>龙王宝藏!B1475</f>
        <v>龙王宝藏boss_284</v>
      </c>
      <c r="I285" t="str">
        <f t="shared" si="21"/>
        <v>水舰队基地8-10</v>
      </c>
      <c r="J285" t="s">
        <v>5365</v>
      </c>
      <c r="K285" s="22">
        <f>INT(古代遗迹1!G2087/1.3)</f>
        <v>14383384</v>
      </c>
      <c r="L285" s="32" t="str">
        <f>古代遗迹1!B2087</f>
        <v>小雷音寺boss_284</v>
      </c>
      <c r="M285" t="str">
        <f t="shared" si="22"/>
        <v>水舰队基地1-6</v>
      </c>
      <c r="N285" s="32" t="s">
        <v>4525</v>
      </c>
    </row>
    <row r="286" spans="1:14" x14ac:dyDescent="0.15">
      <c r="A286" s="23">
        <f>主线!AG285</f>
        <v>1514740</v>
      </c>
      <c r="B286" s="37" t="s">
        <v>753</v>
      </c>
      <c r="C286" s="35" t="e">
        <f>VLOOKUP(B286,I:J,2,0)</f>
        <v>#N/A</v>
      </c>
      <c r="D286" s="35" t="e">
        <f>VLOOKUP(B286,M:N,2,0)</f>
        <v>#N/A</v>
      </c>
      <c r="E286" s="35" t="e">
        <f t="shared" si="20"/>
        <v>#N/A</v>
      </c>
      <c r="G286" s="22">
        <f>INT(龙王宝藏!H1476/1.3/2)</f>
        <v>16696269</v>
      </c>
      <c r="H286" s="32" t="str">
        <f>龙王宝藏!B1476</f>
        <v>龙王宝藏boss_285</v>
      </c>
      <c r="I286" t="str">
        <f t="shared" si="21"/>
        <v>水舰队基地9-5</v>
      </c>
      <c r="J286" t="s">
        <v>5366</v>
      </c>
      <c r="K286" s="22">
        <f>INT(古代遗迹1!G2088/1.3)</f>
        <v>14485153</v>
      </c>
      <c r="L286" s="32" t="str">
        <f>古代遗迹1!B2088</f>
        <v>小雷音寺boss_285</v>
      </c>
      <c r="M286" t="str">
        <f t="shared" si="22"/>
        <v>水舰队基地1-10</v>
      </c>
      <c r="N286" s="32" t="s">
        <v>4526</v>
      </c>
    </row>
    <row r="287" spans="1:14" x14ac:dyDescent="0.15">
      <c r="A287" s="23">
        <f>主线!AG286</f>
        <v>1524210</v>
      </c>
      <c r="B287" s="37" t="s">
        <v>754</v>
      </c>
      <c r="C287" s="35" t="str">
        <f>VLOOKUP(B287,I:J,2,0)</f>
        <v>龙王宝藏boss_67</v>
      </c>
      <c r="D287" s="35" t="e">
        <f>VLOOKUP(B287,M:N,2,0)</f>
        <v>#N/A</v>
      </c>
      <c r="E287" s="35" t="e">
        <f t="shared" si="20"/>
        <v>#N/A</v>
      </c>
      <c r="G287" s="22">
        <f>INT(龙王宝藏!H1477/1.3/2)</f>
        <v>16810615</v>
      </c>
      <c r="H287" s="32" t="str">
        <f>龙王宝藏!B1477</f>
        <v>龙王宝藏boss_286</v>
      </c>
      <c r="I287" t="str">
        <f t="shared" si="21"/>
        <v>水舰队基地9-10</v>
      </c>
      <c r="J287" t="s">
        <v>5367</v>
      </c>
      <c r="K287" s="22">
        <f>INT(古代遗迹1!G2089/1.3)</f>
        <v>14586923</v>
      </c>
      <c r="L287" s="32" t="str">
        <f>古代遗迹1!B2089</f>
        <v>小雷音寺boss_286</v>
      </c>
      <c r="M287" t="str">
        <f t="shared" si="22"/>
        <v>水舰队基地2-2</v>
      </c>
      <c r="N287" s="32" t="s">
        <v>4527</v>
      </c>
    </row>
    <row r="288" spans="1:14" x14ac:dyDescent="0.15">
      <c r="A288" s="23">
        <f>主线!AG287</f>
        <v>1531047</v>
      </c>
      <c r="B288" s="37" t="s">
        <v>755</v>
      </c>
      <c r="C288" s="35" t="e">
        <f>VLOOKUP(B288,I:J,2,0)</f>
        <v>#N/A</v>
      </c>
      <c r="D288" s="35" t="e">
        <f>VLOOKUP(B288,M:N,2,0)</f>
        <v>#N/A</v>
      </c>
      <c r="E288" s="35" t="str">
        <f t="shared" si="20"/>
        <v>天庭试炼boss_42</v>
      </c>
      <c r="G288" s="22">
        <f>INT(龙王宝藏!H1478/1.3/2)</f>
        <v>16924961</v>
      </c>
      <c r="H288" s="32" t="str">
        <f>龙王宝藏!B1478</f>
        <v>龙王宝藏boss_287</v>
      </c>
      <c r="I288" t="str">
        <f t="shared" si="21"/>
        <v>水舰队基地10-2</v>
      </c>
      <c r="J288" t="s">
        <v>5368</v>
      </c>
      <c r="K288" s="22">
        <f>INT(古代遗迹1!G2090/1.3)</f>
        <v>14688692</v>
      </c>
      <c r="L288" s="32" t="str">
        <f>古代遗迹1!B2090</f>
        <v>小雷音寺boss_287</v>
      </c>
      <c r="M288" t="str">
        <f t="shared" si="22"/>
        <v>水舰队基地2-8</v>
      </c>
      <c r="N288" s="32" t="s">
        <v>4528</v>
      </c>
    </row>
    <row r="289" spans="1:14" x14ac:dyDescent="0.15">
      <c r="A289" s="23">
        <f>主线!AG288</f>
        <v>1537903</v>
      </c>
      <c r="B289" s="37" t="s">
        <v>756</v>
      </c>
      <c r="C289" s="35" t="e">
        <f>VLOOKUP(B289,I:J,2,0)</f>
        <v>#N/A</v>
      </c>
      <c r="D289" s="35" t="str">
        <f>VLOOKUP(B289,M:N,2,0)</f>
        <v>小雷音寺boss_80</v>
      </c>
      <c r="E289" s="35" t="e">
        <f t="shared" si="20"/>
        <v>#N/A</v>
      </c>
      <c r="G289" s="22">
        <f>INT(龙王宝藏!H1479/1.3/2)</f>
        <v>17039346</v>
      </c>
      <c r="H289" s="32" t="str">
        <f>龙王宝藏!B1479</f>
        <v>龙王宝藏boss_288</v>
      </c>
      <c r="I289" t="str">
        <f t="shared" si="21"/>
        <v>水舰队基地10-6</v>
      </c>
      <c r="J289" t="s">
        <v>5369</v>
      </c>
      <c r="K289" s="22">
        <f>INT(古代遗迹1!G2091/1.3)</f>
        <v>14790461</v>
      </c>
      <c r="L289" s="32" t="str">
        <f>古代遗迹1!B2091</f>
        <v>小雷音寺boss_288</v>
      </c>
      <c r="M289" t="str">
        <f t="shared" si="22"/>
        <v>水舰队基地2-10</v>
      </c>
      <c r="N289" s="32" t="s">
        <v>4529</v>
      </c>
    </row>
    <row r="290" spans="1:14" x14ac:dyDescent="0.15">
      <c r="A290" s="23">
        <f>主线!AG289</f>
        <v>1547512</v>
      </c>
      <c r="B290" s="37" t="s">
        <v>757</v>
      </c>
      <c r="C290" s="35" t="e">
        <f>VLOOKUP(B290,I:J,2,0)</f>
        <v>#N/A</v>
      </c>
      <c r="D290" s="35" t="e">
        <f>VLOOKUP(B290,M:N,2,0)</f>
        <v>#N/A</v>
      </c>
      <c r="E290" s="35" t="e">
        <f t="shared" si="20"/>
        <v>#N/A</v>
      </c>
      <c r="G290" s="22">
        <f>INT(龙王宝藏!H1480/1.3/2)</f>
        <v>17141000</v>
      </c>
      <c r="H290" s="32" t="str">
        <f>龙王宝藏!B1480</f>
        <v>龙王宝藏boss_289</v>
      </c>
      <c r="I290" t="str">
        <f t="shared" si="21"/>
        <v>水舰队基地10-10</v>
      </c>
      <c r="J290" t="s">
        <v>5370</v>
      </c>
      <c r="K290" s="22">
        <f>INT(古代遗迹1!G2092/1.3)</f>
        <v>14892230</v>
      </c>
      <c r="L290" s="32" t="str">
        <f>古代遗迹1!B2092</f>
        <v>小雷音寺boss_289</v>
      </c>
      <c r="M290" t="str">
        <f t="shared" si="22"/>
        <v>水舰队基地3-3</v>
      </c>
      <c r="N290" s="32" t="s">
        <v>4530</v>
      </c>
    </row>
    <row r="291" spans="1:14" x14ac:dyDescent="0.15">
      <c r="A291" s="23">
        <f>主线!AG290</f>
        <v>1554428</v>
      </c>
      <c r="B291" s="37" t="s">
        <v>758</v>
      </c>
      <c r="C291" s="35" t="str">
        <f>VLOOKUP(B291,I:J,2,0)</f>
        <v>龙王宝藏boss_68</v>
      </c>
      <c r="D291" s="35" t="str">
        <f>VLOOKUP(B291,M:N,2,0)</f>
        <v>小雷音寺boss_81</v>
      </c>
      <c r="E291" s="35" t="e">
        <f t="shared" si="20"/>
        <v>#N/A</v>
      </c>
      <c r="G291" s="22">
        <f>INT(龙王宝藏!H1481/1.3/2)</f>
        <v>17255269</v>
      </c>
      <c r="H291" s="32" t="str">
        <f>龙王宝藏!B1481</f>
        <v>龙王宝藏boss_290</v>
      </c>
      <c r="I291" t="str">
        <f t="shared" si="21"/>
        <v>水舰队基地11-2</v>
      </c>
      <c r="J291" t="s">
        <v>5371</v>
      </c>
      <c r="K291" s="22">
        <f>INT(古代遗迹1!G2093/1.3)</f>
        <v>14994000</v>
      </c>
      <c r="L291" s="32" t="str">
        <f>古代遗迹1!B2093</f>
        <v>小雷音寺boss_290</v>
      </c>
      <c r="M291" t="str">
        <f t="shared" si="22"/>
        <v>水舰队基地3-8</v>
      </c>
      <c r="N291" s="32" t="s">
        <v>4531</v>
      </c>
    </row>
    <row r="292" spans="1:14" x14ac:dyDescent="0.15">
      <c r="A292" s="23">
        <f>主线!AG291</f>
        <v>1587172</v>
      </c>
      <c r="B292" s="37" t="s">
        <v>759</v>
      </c>
      <c r="C292" s="35" t="str">
        <f>VLOOKUP(B292,I:J,2,0)</f>
        <v>龙王宝藏boss_69</v>
      </c>
      <c r="D292" s="35" t="e">
        <f>VLOOKUP(B292,M:N,2,0)</f>
        <v>#N/A</v>
      </c>
      <c r="E292" s="35" t="e">
        <f t="shared" si="20"/>
        <v>#N/A</v>
      </c>
      <c r="G292" s="22">
        <f>INT(龙王宝藏!H1482/1.3/2)</f>
        <v>17369538</v>
      </c>
      <c r="H292" s="32" t="str">
        <f>龙王宝藏!B1482</f>
        <v>龙王宝藏boss_291</v>
      </c>
      <c r="I292" t="str">
        <f t="shared" si="21"/>
        <v>水舰队基地11-8</v>
      </c>
      <c r="J292" t="s">
        <v>5372</v>
      </c>
      <c r="K292" s="22">
        <f>INT(古代遗迹1!G2094/1.3)</f>
        <v>15095769</v>
      </c>
      <c r="L292" s="32" t="str">
        <f>古代遗迹1!B2094</f>
        <v>小雷音寺boss_291</v>
      </c>
      <c r="M292" t="str">
        <f t="shared" si="22"/>
        <v>水舰队基地3-10</v>
      </c>
      <c r="N292" s="32" t="s">
        <v>4532</v>
      </c>
    </row>
    <row r="293" spans="1:14" x14ac:dyDescent="0.15">
      <c r="A293" s="23">
        <f>主线!AG292</f>
        <v>1591227</v>
      </c>
      <c r="B293" s="37" t="s">
        <v>760</v>
      </c>
      <c r="C293" s="35" t="e">
        <f>VLOOKUP(B293,I:J,2,0)</f>
        <v>#N/A</v>
      </c>
      <c r="D293" s="35" t="e">
        <f>VLOOKUP(B293,M:N,2,0)</f>
        <v>#N/A</v>
      </c>
      <c r="E293" s="35" t="e">
        <f t="shared" si="20"/>
        <v>#N/A</v>
      </c>
      <c r="G293" s="22">
        <f>INT(龙王宝藏!H1483/1.3/2)</f>
        <v>17483807</v>
      </c>
      <c r="H293" s="32" t="str">
        <f>龙王宝藏!B1483</f>
        <v>龙王宝藏boss_292</v>
      </c>
      <c r="I293" t="str">
        <f t="shared" si="21"/>
        <v>水舰队基地11-10</v>
      </c>
      <c r="J293" t="s">
        <v>5373</v>
      </c>
      <c r="K293" s="22">
        <f>INT(古代遗迹1!G2095/1.3)</f>
        <v>15197538</v>
      </c>
      <c r="L293" s="32" t="str">
        <f>古代遗迹1!B2095</f>
        <v>小雷音寺boss_292</v>
      </c>
      <c r="M293" t="str">
        <f t="shared" si="22"/>
        <v>水舰队基地4-4</v>
      </c>
      <c r="N293" s="32" t="s">
        <v>4533</v>
      </c>
    </row>
    <row r="294" spans="1:14" x14ac:dyDescent="0.15">
      <c r="A294" s="23">
        <f>主线!AG293</f>
        <v>1598088</v>
      </c>
      <c r="B294" s="37" t="s">
        <v>761</v>
      </c>
      <c r="C294" s="35" t="e">
        <f>VLOOKUP(B294,I:J,2,0)</f>
        <v>#N/A</v>
      </c>
      <c r="D294" s="35" t="str">
        <f>VLOOKUP(B294,M:N,2,0)</f>
        <v>小雷音寺boss_82</v>
      </c>
      <c r="E294" s="35" t="e">
        <f t="shared" si="20"/>
        <v>#N/A</v>
      </c>
      <c r="G294" s="22">
        <f>INT(龙王宝藏!H1484/1.3/2)</f>
        <v>17598115</v>
      </c>
      <c r="H294" s="32" t="str">
        <f>龙王宝藏!B1484</f>
        <v>龙王宝藏boss_293</v>
      </c>
      <c r="I294" t="str">
        <f t="shared" si="21"/>
        <v>水舰队基地12-4</v>
      </c>
      <c r="J294" t="s">
        <v>5374</v>
      </c>
      <c r="K294" s="22">
        <f>INT(古代遗迹1!G2096/1.3)</f>
        <v>15299307</v>
      </c>
      <c r="L294" s="32" t="str">
        <f>古代遗迹1!B2096</f>
        <v>小雷音寺boss_293</v>
      </c>
      <c r="M294" t="str">
        <f t="shared" si="22"/>
        <v>水舰队基地4-9</v>
      </c>
      <c r="N294" s="32" t="s">
        <v>4534</v>
      </c>
    </row>
    <row r="295" spans="1:14" x14ac:dyDescent="0.15">
      <c r="A295" s="23">
        <f>主线!AG294</f>
        <v>1602173</v>
      </c>
      <c r="B295" s="37" t="s">
        <v>762</v>
      </c>
      <c r="C295" s="35" t="e">
        <f>VLOOKUP(B295,I:J,2,0)</f>
        <v>#N/A</v>
      </c>
      <c r="D295" s="35" t="e">
        <f>VLOOKUP(B295,M:N,2,0)</f>
        <v>#N/A</v>
      </c>
      <c r="E295" s="35" t="e">
        <f t="shared" si="20"/>
        <v>#N/A</v>
      </c>
      <c r="G295" s="22">
        <f>INT(龙王宝藏!H1485/1.3/2)</f>
        <v>17712384</v>
      </c>
      <c r="H295" s="32" t="str">
        <f>龙王宝藏!B1485</f>
        <v>龙王宝藏boss_294</v>
      </c>
      <c r="I295" t="str">
        <f t="shared" si="21"/>
        <v>水舰队基地12-9</v>
      </c>
      <c r="J295" t="s">
        <v>5375</v>
      </c>
      <c r="K295" s="22">
        <f>INT(古代遗迹1!G2097/1.3)</f>
        <v>15401076</v>
      </c>
      <c r="L295" s="32" t="str">
        <f>古代遗迹1!B2097</f>
        <v>小雷音寺boss_294</v>
      </c>
      <c r="M295" t="str">
        <f t="shared" si="22"/>
        <v>水舰队基地4-10</v>
      </c>
      <c r="N295" s="32" t="s">
        <v>4535</v>
      </c>
    </row>
    <row r="296" spans="1:14" x14ac:dyDescent="0.15">
      <c r="A296" s="23">
        <f>主线!AG295</f>
        <v>1606266</v>
      </c>
      <c r="B296" s="37" t="s">
        <v>763</v>
      </c>
      <c r="C296" s="35" t="e">
        <f>VLOOKUP(B296,I:J,2,0)</f>
        <v>#N/A</v>
      </c>
      <c r="D296" s="35" t="e">
        <f>VLOOKUP(B296,M:N,2,0)</f>
        <v>#N/A</v>
      </c>
      <c r="E296" s="35" t="e">
        <f t="shared" si="20"/>
        <v>#N/A</v>
      </c>
      <c r="G296" s="22">
        <f>INT(龙王宝藏!H1486/1.3/2)</f>
        <v>17813461</v>
      </c>
      <c r="H296" s="32" t="str">
        <f>龙王宝藏!B1486</f>
        <v>龙王宝藏boss_295</v>
      </c>
      <c r="I296" t="str">
        <f t="shared" si="21"/>
        <v>水舰队基地12-10</v>
      </c>
      <c r="J296" t="s">
        <v>5376</v>
      </c>
      <c r="K296" s="22">
        <f>INT(古代遗迹1!G2098/1.3)</f>
        <v>15507086</v>
      </c>
      <c r="L296" s="32" t="str">
        <f>古代遗迹1!B2098</f>
        <v>小雷音寺boss_295</v>
      </c>
      <c r="M296" t="str">
        <f t="shared" si="22"/>
        <v>水舰队基地5-5</v>
      </c>
      <c r="N296" s="32" t="s">
        <v>4536</v>
      </c>
    </row>
    <row r="297" spans="1:14" x14ac:dyDescent="0.15">
      <c r="A297" s="23">
        <f>主线!AG296</f>
        <v>1613199</v>
      </c>
      <c r="B297" s="37" t="s">
        <v>764</v>
      </c>
      <c r="C297" s="35" t="e">
        <f>VLOOKUP(B297,I:J,2,0)</f>
        <v>#N/A</v>
      </c>
      <c r="D297" s="35" t="e">
        <f>VLOOKUP(B297,M:N,2,0)</f>
        <v>#N/A</v>
      </c>
      <c r="E297" s="35" t="e">
        <f t="shared" si="20"/>
        <v>#N/A</v>
      </c>
      <c r="G297" s="22">
        <f>INT(龙王宝藏!H1487/1.3/2)</f>
        <v>17927653</v>
      </c>
      <c r="H297" s="32" t="str">
        <f>龙王宝藏!B1487</f>
        <v>龙王宝藏boss_296</v>
      </c>
      <c r="I297" t="str">
        <f t="shared" si="21"/>
        <v>水舰队基地13-5</v>
      </c>
      <c r="J297" t="s">
        <v>5377</v>
      </c>
      <c r="K297" s="22">
        <f>INT(古代遗迹1!G2099/1.3)</f>
        <v>15613096</v>
      </c>
      <c r="L297" s="32" t="str">
        <f>古代遗迹1!B2099</f>
        <v>小雷音寺boss_296</v>
      </c>
      <c r="M297" t="str">
        <f t="shared" si="22"/>
        <v>水舰队基地5-10</v>
      </c>
      <c r="N297" s="32" t="s">
        <v>4537</v>
      </c>
    </row>
    <row r="298" spans="1:14" x14ac:dyDescent="0.15">
      <c r="A298" s="23">
        <f>主线!AG297</f>
        <v>1617322</v>
      </c>
      <c r="B298" s="37" t="s">
        <v>765</v>
      </c>
      <c r="C298" s="35" t="str">
        <f>VLOOKUP(B298,I:J,2,0)</f>
        <v>龙王宝藏boss_70</v>
      </c>
      <c r="D298" s="35" t="e">
        <f>VLOOKUP(B298,M:N,2,0)</f>
        <v>#N/A</v>
      </c>
      <c r="E298" s="35" t="e">
        <f t="shared" si="20"/>
        <v>#N/A</v>
      </c>
      <c r="G298" s="22">
        <f>INT(龙王宝藏!H1488/1.3/2)</f>
        <v>18041846</v>
      </c>
      <c r="H298" s="32" t="str">
        <f>龙王宝藏!B1488</f>
        <v>龙王宝藏boss_297</v>
      </c>
      <c r="I298" t="str">
        <f t="shared" si="21"/>
        <v>水舰队基地13-9</v>
      </c>
      <c r="J298" t="s">
        <v>5378</v>
      </c>
      <c r="K298" s="22">
        <f>INT(古代遗迹1!G2100/1.3)</f>
        <v>15719106</v>
      </c>
      <c r="L298" s="32" t="str">
        <f>古代遗迹1!B2100</f>
        <v>小雷音寺boss_297</v>
      </c>
      <c r="M298" t="str">
        <f t="shared" si="22"/>
        <v>水舰队基地6-1</v>
      </c>
      <c r="N298" s="32" t="s">
        <v>4538</v>
      </c>
    </row>
    <row r="299" spans="1:14" x14ac:dyDescent="0.15">
      <c r="A299" s="23">
        <f>主线!AG298</f>
        <v>1621452</v>
      </c>
      <c r="B299" s="37" t="s">
        <v>766</v>
      </c>
      <c r="C299" s="35" t="e">
        <f>VLOOKUP(B299,I:J,2,0)</f>
        <v>#N/A</v>
      </c>
      <c r="D299" s="35" t="str">
        <f>VLOOKUP(B299,M:N,2,0)</f>
        <v>小雷音寺boss_83</v>
      </c>
      <c r="E299" s="35" t="e">
        <f t="shared" si="20"/>
        <v>#N/A</v>
      </c>
      <c r="G299" s="22">
        <f>INT(龙王宝藏!H1489/1.3/2)</f>
        <v>18156000</v>
      </c>
      <c r="H299" s="32" t="str">
        <f>龙王宝藏!B1489</f>
        <v>龙王宝藏boss_298</v>
      </c>
      <c r="I299" t="str">
        <f t="shared" si="21"/>
        <v>水舰队基地14-1</v>
      </c>
      <c r="J299" t="s">
        <v>5379</v>
      </c>
      <c r="K299" s="22">
        <f>INT(古代遗迹1!G2101/1.3)</f>
        <v>15825115</v>
      </c>
      <c r="L299" s="32" t="str">
        <f>古代遗迹1!B2101</f>
        <v>小雷音寺boss_298</v>
      </c>
      <c r="M299" t="str">
        <f t="shared" si="22"/>
        <v>水舰队基地6-6</v>
      </c>
      <c r="N299" s="32" t="s">
        <v>4539</v>
      </c>
    </row>
    <row r="300" spans="1:14" x14ac:dyDescent="0.15">
      <c r="A300" s="23">
        <f>主线!AG299</f>
        <v>1628459</v>
      </c>
      <c r="B300" s="37" t="s">
        <v>767</v>
      </c>
      <c r="C300" s="35" t="e">
        <f>VLOOKUP(B300,I:J,2,0)</f>
        <v>#N/A</v>
      </c>
      <c r="D300" s="35" t="e">
        <f>VLOOKUP(B300,M:N,2,0)</f>
        <v>#N/A</v>
      </c>
      <c r="E300" s="35" t="str">
        <f t="shared" si="20"/>
        <v>天庭试炼boss_43</v>
      </c>
      <c r="G300" s="22">
        <f>INT(龙王宝藏!H1490/1.3/2)</f>
        <v>18270192</v>
      </c>
      <c r="H300" s="32" t="str">
        <f>龙王宝藏!B1490</f>
        <v>龙王宝藏boss_299</v>
      </c>
      <c r="I300" t="str">
        <f t="shared" si="21"/>
        <v>水舰队基地14-6</v>
      </c>
      <c r="J300" t="s">
        <v>5380</v>
      </c>
      <c r="K300" s="22">
        <f>INT(古代遗迹1!G2102/1.3)</f>
        <v>15931125</v>
      </c>
      <c r="L300" s="32" t="str">
        <f>古代遗迹1!B2102</f>
        <v>小雷音寺boss_299</v>
      </c>
      <c r="M300" t="str">
        <f t="shared" si="22"/>
        <v>水舰队基地6-10</v>
      </c>
      <c r="N300" s="32" t="s">
        <v>4540</v>
      </c>
    </row>
    <row r="301" spans="1:14" x14ac:dyDescent="0.15">
      <c r="A301" s="23">
        <f>主线!AG300</f>
        <v>1632619</v>
      </c>
      <c r="B301" s="37" t="s">
        <v>768</v>
      </c>
      <c r="C301" s="35" t="str">
        <f>VLOOKUP(B301,I:J,2,0)</f>
        <v>龙王宝藏boss_71</v>
      </c>
      <c r="D301" s="35" t="e">
        <f>VLOOKUP(B301,M:N,2,0)</f>
        <v>#N/A</v>
      </c>
      <c r="E301" s="35" t="e">
        <f t="shared" si="20"/>
        <v>#N/A</v>
      </c>
      <c r="G301" s="22">
        <f>INT(龙王宝藏!H1491/1.3/2)</f>
        <v>18384384</v>
      </c>
      <c r="H301" s="32" t="str">
        <f>龙王宝藏!B1491</f>
        <v>龙王宝藏boss_300</v>
      </c>
      <c r="I301" t="str">
        <f t="shared" si="21"/>
        <v>水舰队基地14-10</v>
      </c>
      <c r="J301" t="s">
        <v>5381</v>
      </c>
      <c r="K301" s="22">
        <f>INT(古代遗迹1!G2103/1.3)</f>
        <v>16037134</v>
      </c>
      <c r="L301" s="32" t="str">
        <f>古代遗迹1!B2103</f>
        <v>小雷音寺boss_300</v>
      </c>
      <c r="M301" t="str">
        <f t="shared" si="22"/>
        <v>水舰队基地7-2</v>
      </c>
      <c r="N301" s="32" t="s">
        <v>4541</v>
      </c>
    </row>
    <row r="302" spans="1:14" x14ac:dyDescent="0.15">
      <c r="A302" s="23">
        <f>主线!AG301</f>
        <v>1656226</v>
      </c>
      <c r="B302" s="37" t="s">
        <v>524</v>
      </c>
      <c r="C302" s="35" t="e">
        <f>VLOOKUP(B302,I:J,2,0)</f>
        <v>#N/A</v>
      </c>
      <c r="D302" s="35" t="str">
        <f>VLOOKUP(B302,M:N,2,0)</f>
        <v>小雷音寺boss_84</v>
      </c>
      <c r="E302" s="35" t="e">
        <f t="shared" si="20"/>
        <v>#N/A</v>
      </c>
      <c r="G302" s="22">
        <f>INT(龙王宝藏!H1492/1.3/2)</f>
        <v>18484884</v>
      </c>
      <c r="H302" s="32" t="str">
        <f>龙王宝藏!B1492</f>
        <v>龙王宝藏boss_301</v>
      </c>
      <c r="I302" t="str">
        <f t="shared" si="21"/>
        <v>水舰队基地15-2</v>
      </c>
      <c r="J302" t="s">
        <v>5382</v>
      </c>
      <c r="K302" s="22">
        <f>INT(古代遗迹1!G2104/1.3)</f>
        <v>16143144</v>
      </c>
      <c r="L302" s="32" t="str">
        <f>古代遗迹1!B2104</f>
        <v>小雷音寺boss_301</v>
      </c>
      <c r="M302" t="str">
        <f t="shared" si="22"/>
        <v>水舰队基地7-7</v>
      </c>
      <c r="N302" s="32" t="s">
        <v>4542</v>
      </c>
    </row>
    <row r="303" spans="1:14" x14ac:dyDescent="0.15">
      <c r="A303" s="23">
        <f>主线!AG302</f>
        <v>1661784</v>
      </c>
      <c r="B303" s="37" t="s">
        <v>525</v>
      </c>
      <c r="C303" s="35" t="e">
        <f>VLOOKUP(B303,I:J,2,0)</f>
        <v>#N/A</v>
      </c>
      <c r="D303" s="35" t="e">
        <f>VLOOKUP(B303,M:N,2,0)</f>
        <v>#N/A</v>
      </c>
      <c r="E303" s="35" t="e">
        <f t="shared" si="20"/>
        <v>#N/A</v>
      </c>
      <c r="G303" s="22">
        <f>INT(龙王宝藏!H1493/1.3/2)</f>
        <v>18599000</v>
      </c>
      <c r="H303" s="32" t="str">
        <f>龙王宝藏!B1493</f>
        <v>龙王宝藏boss_302</v>
      </c>
      <c r="I303" t="str">
        <f t="shared" si="21"/>
        <v>水舰队基地15-7</v>
      </c>
      <c r="J303" t="s">
        <v>5383</v>
      </c>
      <c r="K303" s="22">
        <f>INT(古代遗迹1!G2105/1.3)</f>
        <v>16249153</v>
      </c>
      <c r="L303" s="32" t="str">
        <f>古代遗迹1!B2105</f>
        <v>小雷音寺boss_302</v>
      </c>
      <c r="M303" t="str">
        <f t="shared" si="22"/>
        <v>水舰队基地7-10</v>
      </c>
      <c r="N303" s="32" t="s">
        <v>4543</v>
      </c>
    </row>
    <row r="304" spans="1:14" x14ac:dyDescent="0.15">
      <c r="A304" s="23">
        <f>主线!AG303</f>
        <v>1670280</v>
      </c>
      <c r="B304" s="37" t="s">
        <v>526</v>
      </c>
      <c r="C304" s="35" t="e">
        <f>VLOOKUP(B304,I:J,2,0)</f>
        <v>#N/A</v>
      </c>
      <c r="D304" s="35" t="e">
        <f>VLOOKUP(B304,M:N,2,0)</f>
        <v>#N/A</v>
      </c>
      <c r="E304" s="35" t="e">
        <f t="shared" si="20"/>
        <v>#N/A</v>
      </c>
      <c r="G304" s="22">
        <f>INT(龙王宝藏!H1494/1.3/2)</f>
        <v>18713076</v>
      </c>
      <c r="H304" s="32" t="str">
        <f>龙王宝藏!B1494</f>
        <v>龙王宝藏boss_303</v>
      </c>
      <c r="I304" t="str">
        <f t="shared" si="21"/>
        <v>水舰队基地15-10</v>
      </c>
      <c r="J304" t="s">
        <v>5384</v>
      </c>
      <c r="K304" s="22">
        <f>INT(古代遗迹1!G2106/1.3)</f>
        <v>16355163</v>
      </c>
      <c r="L304" s="32" t="str">
        <f>古代遗迹1!B2106</f>
        <v>小雷音寺boss_303</v>
      </c>
      <c r="M304" t="str">
        <f t="shared" si="22"/>
        <v>水舰队基地8-3</v>
      </c>
      <c r="N304" s="32" t="s">
        <v>4544</v>
      </c>
    </row>
    <row r="305" spans="1:14" x14ac:dyDescent="0.15">
      <c r="A305" s="23">
        <f>主线!AG304</f>
        <v>1675880</v>
      </c>
      <c r="B305" s="37" t="s">
        <v>527</v>
      </c>
      <c r="C305" s="35" t="str">
        <f>VLOOKUP(B305,I:J,2,0)</f>
        <v>龙王宝藏boss_72</v>
      </c>
      <c r="D305" s="35" t="e">
        <f>VLOOKUP(B305,M:N,2,0)</f>
        <v>#N/A</v>
      </c>
      <c r="E305" s="35" t="e">
        <f t="shared" si="20"/>
        <v>#N/A</v>
      </c>
      <c r="G305" s="22">
        <f>INT(龙王宝藏!H1495/1.3/2)</f>
        <v>18827192</v>
      </c>
      <c r="H305" s="32" t="str">
        <f>龙王宝藏!B1495</f>
        <v>龙王宝藏boss_304</v>
      </c>
      <c r="I305" t="str">
        <f t="shared" si="21"/>
        <v>水舰队基地16-2</v>
      </c>
      <c r="J305" t="s">
        <v>5385</v>
      </c>
      <c r="K305" s="22">
        <f>INT(古代遗迹1!G2107/1.3)</f>
        <v>16461173</v>
      </c>
      <c r="L305" s="32" t="str">
        <f>古代遗迹1!B2107</f>
        <v>小雷音寺boss_304</v>
      </c>
      <c r="M305" t="str">
        <f t="shared" si="22"/>
        <v>水舰队基地8-8</v>
      </c>
      <c r="N305" s="32" t="s">
        <v>4545</v>
      </c>
    </row>
    <row r="306" spans="1:14" x14ac:dyDescent="0.15">
      <c r="A306" s="23">
        <f>主线!AG305</f>
        <v>1681496</v>
      </c>
      <c r="B306" s="37" t="s">
        <v>528</v>
      </c>
      <c r="C306" s="35" t="e">
        <f>VLOOKUP(B306,I:J,2,0)</f>
        <v>#N/A</v>
      </c>
      <c r="D306" s="35" t="str">
        <f>VLOOKUP(B306,M:N,2,0)</f>
        <v>小雷音寺boss_85</v>
      </c>
      <c r="E306" s="35" t="e">
        <f t="shared" si="20"/>
        <v>#N/A</v>
      </c>
      <c r="G306" s="22">
        <f>INT(龙王宝藏!H1496/1.3/2)</f>
        <v>18941307</v>
      </c>
      <c r="H306" s="32" t="str">
        <f>龙王宝藏!B1496</f>
        <v>龙王宝藏boss_305</v>
      </c>
      <c r="I306" t="str">
        <f t="shared" si="21"/>
        <v>水舰队基地16-7</v>
      </c>
      <c r="J306" t="s">
        <v>5386</v>
      </c>
      <c r="K306" s="22">
        <f>INT(古代遗迹1!G2108/1.3)</f>
        <v>16567183</v>
      </c>
      <c r="L306" s="32" t="str">
        <f>古代遗迹1!B2108</f>
        <v>小雷音寺boss_305</v>
      </c>
      <c r="M306" t="str">
        <f t="shared" si="22"/>
        <v>水舰队基地8-10</v>
      </c>
      <c r="N306" s="32" t="s">
        <v>4546</v>
      </c>
    </row>
    <row r="307" spans="1:14" x14ac:dyDescent="0.15">
      <c r="A307" s="23">
        <f>主线!AG306</f>
        <v>1690098</v>
      </c>
      <c r="B307" s="37" t="s">
        <v>529</v>
      </c>
      <c r="C307" s="35" t="e">
        <f>VLOOKUP(B307,I:J,2,0)</f>
        <v>#N/A</v>
      </c>
      <c r="D307" s="35" t="e">
        <f>VLOOKUP(B307,M:N,2,0)</f>
        <v>#N/A</v>
      </c>
      <c r="E307" s="35" t="e">
        <f t="shared" si="20"/>
        <v>#N/A</v>
      </c>
      <c r="G307" s="22">
        <f>INT(龙王宝藏!H1497/1.3/2)</f>
        <v>19055423</v>
      </c>
      <c r="H307" s="32" t="str">
        <f>龙王宝藏!B1497</f>
        <v>龙王宝藏boss_306</v>
      </c>
      <c r="I307" t="str">
        <f t="shared" si="21"/>
        <v>水舰队基地16-10</v>
      </c>
      <c r="J307" t="s">
        <v>5387</v>
      </c>
      <c r="K307" s="22">
        <f>INT(古代遗迹1!G2109/1.3)</f>
        <v>16673192</v>
      </c>
      <c r="L307" s="32" t="str">
        <f>古代遗迹1!B2109</f>
        <v>小雷音寺boss_306</v>
      </c>
      <c r="M307" t="str">
        <f t="shared" si="22"/>
        <v>水舰队基地9-4</v>
      </c>
      <c r="N307" s="32" t="s">
        <v>4547</v>
      </c>
    </row>
    <row r="308" spans="1:14" x14ac:dyDescent="0.15">
      <c r="A308" s="23">
        <f>主线!AG307</f>
        <v>1695757</v>
      </c>
      <c r="B308" s="37" t="s">
        <v>530</v>
      </c>
      <c r="C308" s="35" t="e">
        <f>VLOOKUP(B308,I:J,2,0)</f>
        <v>#N/A</v>
      </c>
      <c r="D308" s="35" t="e">
        <f>VLOOKUP(B308,M:N,2,0)</f>
        <v>#N/A</v>
      </c>
      <c r="E308" s="35" t="e">
        <f t="shared" si="20"/>
        <v>#N/A</v>
      </c>
      <c r="G308" s="22">
        <f>INT(龙王宝藏!H1498/1.3/2)</f>
        <v>19155307</v>
      </c>
      <c r="H308" s="32" t="str">
        <f>龙王宝藏!B1498</f>
        <v>龙王宝藏boss_307</v>
      </c>
      <c r="I308" t="str">
        <f t="shared" si="21"/>
        <v>琉璃市1-2</v>
      </c>
      <c r="J308" t="s">
        <v>5388</v>
      </c>
      <c r="K308" s="22">
        <f>INT(古代遗迹1!G2110/1.3)</f>
        <v>16783442</v>
      </c>
      <c r="L308" s="32" t="str">
        <f>古代遗迹1!B2110</f>
        <v>小雷音寺boss_307</v>
      </c>
      <c r="M308" t="str">
        <f t="shared" si="22"/>
        <v>水舰队基地9-8</v>
      </c>
      <c r="N308" s="32" t="s">
        <v>4548</v>
      </c>
    </row>
    <row r="309" spans="1:14" x14ac:dyDescent="0.15">
      <c r="A309" s="23">
        <f>主线!AG308</f>
        <v>1701430</v>
      </c>
      <c r="B309" s="37" t="s">
        <v>531</v>
      </c>
      <c r="C309" s="35" t="str">
        <f>VLOOKUP(B309,I:J,2,0)</f>
        <v>龙王宝藏boss_73</v>
      </c>
      <c r="D309" s="35" t="e">
        <f>VLOOKUP(B309,M:N,2,0)</f>
        <v>#N/A</v>
      </c>
      <c r="E309" s="35" t="str">
        <f t="shared" si="20"/>
        <v>天庭试炼boss_44</v>
      </c>
      <c r="G309" s="22">
        <f>INT(龙王宝藏!H1499/1.3/2)</f>
        <v>19269307</v>
      </c>
      <c r="H309" s="32" t="str">
        <f>龙王宝藏!B1499</f>
        <v>龙王宝藏boss_308</v>
      </c>
      <c r="I309" t="str">
        <f t="shared" si="21"/>
        <v>琉璃市1-7</v>
      </c>
      <c r="J309" t="s">
        <v>5389</v>
      </c>
      <c r="K309" s="22">
        <f>INT(古代遗迹1!G2111/1.3)</f>
        <v>16893692</v>
      </c>
      <c r="L309" s="32" t="str">
        <f>古代遗迹1!B2111</f>
        <v>小雷音寺boss_308</v>
      </c>
      <c r="M309" t="str">
        <f t="shared" si="22"/>
        <v>水舰队基地9-10</v>
      </c>
      <c r="N309" s="32" t="s">
        <v>4549</v>
      </c>
    </row>
    <row r="310" spans="1:14" x14ac:dyDescent="0.15">
      <c r="A310" s="23">
        <f>主线!AG309</f>
        <v>1710137</v>
      </c>
      <c r="B310" s="37" t="s">
        <v>532</v>
      </c>
      <c r="C310" s="35" t="e">
        <f>VLOOKUP(B310,I:J,2,0)</f>
        <v>#N/A</v>
      </c>
      <c r="D310" s="35" t="e">
        <f>VLOOKUP(B310,M:N,2,0)</f>
        <v>#N/A</v>
      </c>
      <c r="E310" s="35" t="e">
        <f t="shared" si="20"/>
        <v>#N/A</v>
      </c>
      <c r="G310" s="22">
        <f>INT(龙王宝藏!H1500/1.3/2)</f>
        <v>19383346</v>
      </c>
      <c r="H310" s="32" t="str">
        <f>龙王宝藏!B1500</f>
        <v>龙王宝藏boss_309</v>
      </c>
      <c r="I310" t="str">
        <f t="shared" si="21"/>
        <v>琉璃市1-10</v>
      </c>
      <c r="J310" t="s">
        <v>5390</v>
      </c>
      <c r="K310" s="22">
        <f>INT(古代遗迹1!G2112/1.3)</f>
        <v>17003942</v>
      </c>
      <c r="L310" s="32" t="str">
        <f>古代遗迹1!B2112</f>
        <v>小雷音寺boss_309</v>
      </c>
      <c r="M310" t="str">
        <f t="shared" si="22"/>
        <v>水舰队基地10-5</v>
      </c>
      <c r="N310" s="32" t="s">
        <v>4550</v>
      </c>
    </row>
    <row r="311" spans="1:14" x14ac:dyDescent="0.15">
      <c r="A311" s="23">
        <f>主线!AG310</f>
        <v>1715855</v>
      </c>
      <c r="B311" s="37" t="s">
        <v>533</v>
      </c>
      <c r="C311" s="35" t="str">
        <f>VLOOKUP(B311,I:J,2,0)</f>
        <v>龙王宝藏boss_74</v>
      </c>
      <c r="D311" s="35" t="str">
        <f>VLOOKUP(B311,M:N,2,0)</f>
        <v>小雷音寺boss_86</v>
      </c>
      <c r="E311" s="35" t="e">
        <f t="shared" si="20"/>
        <v>#N/A</v>
      </c>
      <c r="G311" s="22">
        <f>INT(龙王宝藏!H1501/1.3/2)</f>
        <v>19497346</v>
      </c>
      <c r="H311" s="32" t="str">
        <f>龙王宝藏!B1501</f>
        <v>龙王宝藏boss_310</v>
      </c>
      <c r="I311" t="str">
        <f t="shared" si="21"/>
        <v>琉璃市2-3</v>
      </c>
      <c r="J311" t="s">
        <v>5391</v>
      </c>
      <c r="K311" s="22">
        <f>INT(古代遗迹1!G2113/1.3)</f>
        <v>17114192</v>
      </c>
      <c r="L311" s="32" t="str">
        <f>古代遗迹1!B2113</f>
        <v>小雷音寺boss_310</v>
      </c>
      <c r="M311" t="str">
        <f t="shared" si="22"/>
        <v>水舰队基地10-10</v>
      </c>
      <c r="N311" s="32" t="s">
        <v>4551</v>
      </c>
    </row>
    <row r="312" spans="1:14" x14ac:dyDescent="0.15">
      <c r="A312" s="23">
        <f>主线!AG311</f>
        <v>1744646</v>
      </c>
      <c r="B312" s="37" t="s">
        <v>534</v>
      </c>
      <c r="C312" s="35" t="e">
        <f>VLOOKUP(B312,I:J,2,0)</f>
        <v>#N/A</v>
      </c>
      <c r="D312" s="35" t="str">
        <f>VLOOKUP(B312,M:N,2,0)</f>
        <v>小雷音寺boss_87</v>
      </c>
      <c r="E312" s="35" t="e">
        <f t="shared" si="20"/>
        <v>#N/A</v>
      </c>
      <c r="G312" s="22">
        <f>INT(龙王宝藏!H1502/1.3/2)</f>
        <v>19611384</v>
      </c>
      <c r="H312" s="32" t="str">
        <f>龙王宝藏!B1502</f>
        <v>龙王宝藏boss_311</v>
      </c>
      <c r="I312" t="str">
        <f t="shared" si="21"/>
        <v>琉璃市2-8</v>
      </c>
      <c r="J312" t="s">
        <v>5392</v>
      </c>
      <c r="K312" s="22">
        <f>INT(古代遗迹1!G2114/1.3)</f>
        <v>17224442</v>
      </c>
      <c r="L312" s="32" t="str">
        <f>古代遗迹1!B2114</f>
        <v>小雷音寺boss_311</v>
      </c>
      <c r="M312" t="str">
        <f t="shared" si="22"/>
        <v>水舰队基地11-1</v>
      </c>
      <c r="N312" s="32" t="s">
        <v>4552</v>
      </c>
    </row>
    <row r="313" spans="1:14" x14ac:dyDescent="0.15">
      <c r="A313" s="23">
        <f>主线!AG312</f>
        <v>1750408</v>
      </c>
      <c r="B313" s="37" t="s">
        <v>535</v>
      </c>
      <c r="C313" s="35" t="e">
        <f>VLOOKUP(B313,I:J,2,0)</f>
        <v>#N/A</v>
      </c>
      <c r="D313" s="35" t="e">
        <f>VLOOKUP(B313,M:N,2,0)</f>
        <v>#N/A</v>
      </c>
      <c r="E313" s="35" t="e">
        <f t="shared" si="20"/>
        <v>#N/A</v>
      </c>
      <c r="G313" s="22">
        <f>INT(龙王宝藏!H1503/1.3/2)</f>
        <v>19725384</v>
      </c>
      <c r="H313" s="32" t="str">
        <f>龙王宝藏!B1503</f>
        <v>龙王宝藏boss_312</v>
      </c>
      <c r="I313" t="str">
        <f t="shared" si="21"/>
        <v>琉璃市2-10</v>
      </c>
      <c r="J313" t="s">
        <v>5393</v>
      </c>
      <c r="K313" s="22">
        <f>INT(古代遗迹1!G2115/1.3)</f>
        <v>17334692</v>
      </c>
      <c r="L313" s="32" t="str">
        <f>古代遗迹1!B2115</f>
        <v>小雷音寺boss_312</v>
      </c>
      <c r="M313" t="str">
        <f t="shared" si="22"/>
        <v>水舰队基地11-6</v>
      </c>
      <c r="N313" s="32" t="s">
        <v>4553</v>
      </c>
    </row>
    <row r="314" spans="1:14" x14ac:dyDescent="0.15">
      <c r="A314" s="23">
        <f>主线!AG313</f>
        <v>1759269</v>
      </c>
      <c r="B314" s="37" t="s">
        <v>536</v>
      </c>
      <c r="C314" s="35" t="e">
        <f>VLOOKUP(B314,I:J,2,0)</f>
        <v>#N/A</v>
      </c>
      <c r="D314" s="35" t="e">
        <f>VLOOKUP(B314,M:N,2,0)</f>
        <v>#N/A</v>
      </c>
      <c r="E314" s="35" t="e">
        <f t="shared" si="20"/>
        <v>#N/A</v>
      </c>
      <c r="G314" s="22">
        <f>INT(龙王宝藏!H1504/1.3/2)</f>
        <v>19824692</v>
      </c>
      <c r="H314" s="32" t="str">
        <f>龙王宝藏!B1504</f>
        <v>龙王宝藏boss_313</v>
      </c>
      <c r="I314" t="str">
        <f t="shared" si="21"/>
        <v>琉璃市3-2</v>
      </c>
      <c r="J314" t="s">
        <v>5394</v>
      </c>
      <c r="K314" s="22">
        <f>INT(古代遗迹1!G2116/1.3)</f>
        <v>17444942</v>
      </c>
      <c r="L314" s="32" t="str">
        <f>古代遗迹1!B2116</f>
        <v>小雷音寺boss_313</v>
      </c>
      <c r="M314" t="str">
        <f t="shared" si="22"/>
        <v>水舰队基地11-10</v>
      </c>
      <c r="N314" s="32" t="s">
        <v>4554</v>
      </c>
    </row>
    <row r="315" spans="1:14" x14ac:dyDescent="0.15">
      <c r="A315" s="23">
        <f>主线!AG314</f>
        <v>1765075</v>
      </c>
      <c r="B315" s="37" t="s">
        <v>537</v>
      </c>
      <c r="C315" s="35" t="str">
        <f>VLOOKUP(B315,I:J,2,0)</f>
        <v>龙王宝藏boss_75</v>
      </c>
      <c r="D315" s="35" t="e">
        <f>VLOOKUP(B315,M:N,2,0)</f>
        <v>#N/A</v>
      </c>
      <c r="E315" s="35" t="e">
        <f t="shared" si="20"/>
        <v>#N/A</v>
      </c>
      <c r="G315" s="22">
        <f>INT(龙王宝藏!H1505/1.3/2)</f>
        <v>19938653</v>
      </c>
      <c r="H315" s="32" t="str">
        <f>龙王宝藏!B1505</f>
        <v>龙王宝藏boss_314</v>
      </c>
      <c r="I315" t="str">
        <f t="shared" si="21"/>
        <v>琉璃市3-7</v>
      </c>
      <c r="J315" t="s">
        <v>5395</v>
      </c>
      <c r="K315" s="22">
        <f>INT(古代遗迹1!G2117/1.3)</f>
        <v>17555192</v>
      </c>
      <c r="L315" s="32" t="str">
        <f>古代遗迹1!B2117</f>
        <v>小雷音寺boss_314</v>
      </c>
      <c r="M315" t="str">
        <f t="shared" si="22"/>
        <v>水舰队基地12-2</v>
      </c>
      <c r="N315" s="32" t="s">
        <v>4555</v>
      </c>
    </row>
    <row r="316" spans="1:14" x14ac:dyDescent="0.15">
      <c r="A316" s="23">
        <f>主线!AG315</f>
        <v>1772939</v>
      </c>
      <c r="B316" s="37" t="s">
        <v>538</v>
      </c>
      <c r="C316" s="35" t="e">
        <f>VLOOKUP(B316,I:J,2,0)</f>
        <v>#N/A</v>
      </c>
      <c r="D316" s="35" t="str">
        <f>VLOOKUP(B316,M:N,2,0)</f>
        <v>小雷音寺boss_88</v>
      </c>
      <c r="E316" s="35" t="e">
        <f t="shared" si="20"/>
        <v>#N/A</v>
      </c>
      <c r="G316" s="22">
        <f>INT(龙王宝藏!H1506/1.3/2)</f>
        <v>20052576</v>
      </c>
      <c r="H316" s="32" t="str">
        <f>龙王宝藏!B1506</f>
        <v>龙王宝藏boss_315</v>
      </c>
      <c r="I316" t="str">
        <f t="shared" si="21"/>
        <v>琉璃市3-10</v>
      </c>
      <c r="J316" t="s">
        <v>5396</v>
      </c>
      <c r="K316" s="22">
        <f>INT(古代遗迹1!G2118/1.3)</f>
        <v>17665442</v>
      </c>
      <c r="L316" s="32" t="str">
        <f>古代遗迹1!B2118</f>
        <v>小雷音寺boss_315</v>
      </c>
      <c r="M316" t="str">
        <f t="shared" si="22"/>
        <v>水舰队基地12-7</v>
      </c>
      <c r="N316" s="32" t="s">
        <v>4556</v>
      </c>
    </row>
    <row r="317" spans="1:14" x14ac:dyDescent="0.15">
      <c r="A317" s="23">
        <f>主线!AG316</f>
        <v>1779954</v>
      </c>
      <c r="B317" s="37" t="s">
        <v>539</v>
      </c>
      <c r="C317" s="35" t="e">
        <f>VLOOKUP(B317,I:J,2,0)</f>
        <v>#N/A</v>
      </c>
      <c r="D317" s="35" t="e">
        <f>VLOOKUP(B317,M:N,2,0)</f>
        <v>#N/A</v>
      </c>
      <c r="E317" s="35" t="e">
        <f t="shared" si="20"/>
        <v>#N/A</v>
      </c>
      <c r="G317" s="22">
        <f>INT(龙王宝藏!H1507/1.3/2)</f>
        <v>20166500</v>
      </c>
      <c r="H317" s="32" t="str">
        <f>龙王宝藏!B1507</f>
        <v>龙王宝藏boss_316</v>
      </c>
      <c r="I317" t="str">
        <f t="shared" si="21"/>
        <v>琉璃市4-2</v>
      </c>
      <c r="J317" t="s">
        <v>5397</v>
      </c>
      <c r="K317" s="22">
        <f>INT(古代遗迹1!G2119/1.3)</f>
        <v>17775692</v>
      </c>
      <c r="L317" s="32" t="str">
        <f>古代遗迹1!B2119</f>
        <v>小雷音寺boss_316</v>
      </c>
      <c r="M317" t="str">
        <f t="shared" si="22"/>
        <v>水舰队基地12-10</v>
      </c>
      <c r="N317" s="32" t="s">
        <v>4557</v>
      </c>
    </row>
    <row r="318" spans="1:14" x14ac:dyDescent="0.15">
      <c r="A318" s="23">
        <f>主线!AG317</f>
        <v>1783845</v>
      </c>
      <c r="B318" s="37" t="s">
        <v>540</v>
      </c>
      <c r="C318" s="35" t="e">
        <f>VLOOKUP(B318,I:J,2,0)</f>
        <v>#N/A</v>
      </c>
      <c r="D318" s="35" t="e">
        <f>VLOOKUP(B318,M:N,2,0)</f>
        <v>#N/A</v>
      </c>
      <c r="E318" s="35" t="e">
        <f t="shared" si="20"/>
        <v>#N/A</v>
      </c>
      <c r="G318" s="22">
        <f>INT(龙王宝藏!H1508/1.3/2)</f>
        <v>20280461</v>
      </c>
      <c r="H318" s="32" t="str">
        <f>龙王宝藏!B1508</f>
        <v>龙王宝藏boss_317</v>
      </c>
      <c r="I318" t="str">
        <f t="shared" si="21"/>
        <v>琉璃市4-8</v>
      </c>
      <c r="J318" t="s">
        <v>5398</v>
      </c>
      <c r="K318" s="22">
        <f>INT(古代遗迹1!G2120/1.3)</f>
        <v>17885942</v>
      </c>
      <c r="L318" s="32" t="str">
        <f>古代遗迹1!B2120</f>
        <v>小雷音寺boss_317</v>
      </c>
      <c r="M318" t="str">
        <f t="shared" si="22"/>
        <v>水舰队基地13-2</v>
      </c>
      <c r="N318" s="32" t="s">
        <v>4558</v>
      </c>
    </row>
    <row r="319" spans="1:14" x14ac:dyDescent="0.15">
      <c r="A319" s="23">
        <f>主线!AG318</f>
        <v>1787737</v>
      </c>
      <c r="B319" s="37" t="s">
        <v>541</v>
      </c>
      <c r="C319" s="35" t="e">
        <f>VLOOKUP(B319,I:J,2,0)</f>
        <v>#N/A</v>
      </c>
      <c r="D319" s="35" t="e">
        <f>VLOOKUP(B319,M:N,2,0)</f>
        <v>#N/A</v>
      </c>
      <c r="E319" s="35" t="e">
        <f t="shared" si="20"/>
        <v>#N/A</v>
      </c>
      <c r="G319" s="22">
        <f>INT(龙王宝藏!H1509/1.3/2)</f>
        <v>20394384</v>
      </c>
      <c r="H319" s="32" t="str">
        <f>龙王宝藏!B1509</f>
        <v>龙王宝藏boss_318</v>
      </c>
      <c r="I319" t="str">
        <f t="shared" si="21"/>
        <v>琉璃市4-10</v>
      </c>
      <c r="J319" t="s">
        <v>5399</v>
      </c>
      <c r="K319" s="22">
        <f>INT(古代遗迹1!G2121/1.3)</f>
        <v>18000433</v>
      </c>
      <c r="L319" s="32" t="str">
        <f>古代遗迹1!B2121</f>
        <v>小雷音寺boss_318</v>
      </c>
      <c r="M319" t="str">
        <f t="shared" si="22"/>
        <v>水舰队基地13-8</v>
      </c>
      <c r="N319" s="32" t="s">
        <v>4559</v>
      </c>
    </row>
    <row r="320" spans="1:14" x14ac:dyDescent="0.15">
      <c r="A320" s="23">
        <f>主线!AG319</f>
        <v>1794798</v>
      </c>
      <c r="B320" s="37" t="s">
        <v>542</v>
      </c>
      <c r="C320" s="35" t="str">
        <f>VLOOKUP(B320,I:J,2,0)</f>
        <v>龙王宝藏boss_76</v>
      </c>
      <c r="D320" s="35" t="e">
        <f>VLOOKUP(B320,M:N,2,0)</f>
        <v>#N/A</v>
      </c>
      <c r="E320" s="35" t="e">
        <f t="shared" si="20"/>
        <v>#N/A</v>
      </c>
      <c r="G320" s="22">
        <f>INT(龙王宝藏!H1510/1.3/2)</f>
        <v>20493076</v>
      </c>
      <c r="H320" s="32" t="str">
        <f>龙王宝藏!B1510</f>
        <v>龙王宝藏boss_319</v>
      </c>
      <c r="I320" t="str">
        <f t="shared" si="21"/>
        <v>琉璃市5-2</v>
      </c>
      <c r="J320" t="s">
        <v>5400</v>
      </c>
      <c r="K320" s="22">
        <f>INT(古代遗迹1!G2122/1.3)</f>
        <v>18114923</v>
      </c>
      <c r="L320" s="32" t="str">
        <f>古代遗迹1!B2122</f>
        <v>小雷音寺boss_319</v>
      </c>
      <c r="M320" t="str">
        <f t="shared" si="22"/>
        <v>水舰队基地13-10</v>
      </c>
      <c r="N320" s="32" t="s">
        <v>4560</v>
      </c>
    </row>
    <row r="321" spans="1:14" x14ac:dyDescent="0.15">
      <c r="A321" s="23">
        <f>主线!AG320</f>
        <v>1798702</v>
      </c>
      <c r="B321" s="37" t="s">
        <v>543</v>
      </c>
      <c r="C321" s="35" t="e">
        <f>VLOOKUP(B321,I:J,2,0)</f>
        <v>#N/A</v>
      </c>
      <c r="D321" s="35" t="str">
        <f>VLOOKUP(B321,M:N,2,0)</f>
        <v>小雷音寺boss_89</v>
      </c>
      <c r="E321" s="35" t="e">
        <f t="shared" si="20"/>
        <v>#N/A</v>
      </c>
      <c r="G321" s="22">
        <f>INT(龙王宝藏!H1511/1.3/2)</f>
        <v>20606923</v>
      </c>
      <c r="H321" s="32" t="str">
        <f>龙王宝藏!B1511</f>
        <v>龙王宝藏boss_320</v>
      </c>
      <c r="I321" t="str">
        <f t="shared" si="21"/>
        <v>琉璃市5-7</v>
      </c>
      <c r="J321" t="s">
        <v>5401</v>
      </c>
      <c r="K321" s="22">
        <f>INT(古代遗迹1!G2123/1.3)</f>
        <v>18229413</v>
      </c>
      <c r="L321" s="32" t="str">
        <f>古代遗迹1!B2123</f>
        <v>小雷音寺boss_320</v>
      </c>
      <c r="M321" t="str">
        <f t="shared" si="22"/>
        <v>水舰队基地14-4</v>
      </c>
      <c r="N321" s="32" t="s">
        <v>4561</v>
      </c>
    </row>
    <row r="322" spans="1:14" x14ac:dyDescent="0.15">
      <c r="A322" s="23">
        <f>主线!AG321</f>
        <v>1824649</v>
      </c>
      <c r="B322" s="37" t="s">
        <v>544</v>
      </c>
      <c r="C322" s="35" t="str">
        <f>VLOOKUP(B322,I:J,2,0)</f>
        <v>龙王宝藏boss_77</v>
      </c>
      <c r="D322" s="35" t="e">
        <f>VLOOKUP(B322,M:N,2,0)</f>
        <v>#N/A</v>
      </c>
      <c r="E322" s="35" t="e">
        <f t="shared" ref="E322:E385" si="23">VLOOKUP(B322,Q:R,2,0)</f>
        <v>#N/A</v>
      </c>
      <c r="G322" s="22">
        <f>INT(龙王宝藏!H1512/1.3/2)</f>
        <v>20720807</v>
      </c>
      <c r="H322" s="32" t="str">
        <f>龙王宝藏!B1512</f>
        <v>龙王宝藏boss_321</v>
      </c>
      <c r="I322" t="str">
        <f t="shared" ref="I322:I385" si="24">VLOOKUP(G322,A:B,2,1)</f>
        <v>琉璃市5-10</v>
      </c>
      <c r="J322" t="s">
        <v>5402</v>
      </c>
      <c r="K322" s="22">
        <f>INT(古代遗迹1!G2124/1.3)</f>
        <v>18343903</v>
      </c>
      <c r="L322" s="32" t="str">
        <f>古代遗迹1!B2124</f>
        <v>小雷音寺boss_321</v>
      </c>
      <c r="M322" t="str">
        <f t="shared" ref="M322:M385" si="25">VLOOKUP(K322,A:B,2,1)</f>
        <v>水舰队基地14-9</v>
      </c>
      <c r="N322" s="32" t="s">
        <v>4562</v>
      </c>
    </row>
    <row r="323" spans="1:14" x14ac:dyDescent="0.15">
      <c r="A323" s="23">
        <f>主线!AG322</f>
        <v>1828565</v>
      </c>
      <c r="B323" s="37" t="s">
        <v>545</v>
      </c>
      <c r="C323" s="35" t="e">
        <f>VLOOKUP(B323,I:J,2,0)</f>
        <v>#N/A</v>
      </c>
      <c r="D323" s="35" t="e">
        <f>VLOOKUP(B323,M:N,2,0)</f>
        <v>#N/A</v>
      </c>
      <c r="E323" s="35" t="e">
        <f t="shared" si="23"/>
        <v>#N/A</v>
      </c>
      <c r="G323" s="22">
        <f>INT(龙王宝藏!H1513/1.3/2)</f>
        <v>20834653</v>
      </c>
      <c r="H323" s="32" t="str">
        <f>龙王宝藏!B1513</f>
        <v>龙王宝藏boss_322</v>
      </c>
      <c r="I323" t="str">
        <f t="shared" si="24"/>
        <v>琉璃市6-2</v>
      </c>
      <c r="J323" t="s">
        <v>5403</v>
      </c>
      <c r="K323" s="22">
        <f>INT(古代遗迹1!G2125/1.3)</f>
        <v>18458394</v>
      </c>
      <c r="L323" s="32" t="str">
        <f>古代遗迹1!B2125</f>
        <v>小雷音寺boss_322</v>
      </c>
      <c r="M323" t="str">
        <f t="shared" si="25"/>
        <v>水舰队基地15-1</v>
      </c>
      <c r="N323" s="32" t="s">
        <v>4563</v>
      </c>
    </row>
    <row r="324" spans="1:14" x14ac:dyDescent="0.15">
      <c r="A324" s="23">
        <f>主线!AG323</f>
        <v>1835694</v>
      </c>
      <c r="B324" s="37" t="s">
        <v>546</v>
      </c>
      <c r="C324" s="35" t="e">
        <f>VLOOKUP(B324,I:J,2,0)</f>
        <v>#N/A</v>
      </c>
      <c r="D324" s="35" t="str">
        <f>VLOOKUP(B324,M:N,2,0)</f>
        <v>小雷音寺boss_90</v>
      </c>
      <c r="E324" s="35" t="e">
        <f t="shared" si="23"/>
        <v>#N/A</v>
      </c>
      <c r="G324" s="22">
        <f>INT(龙王宝藏!H1514/1.3/2)</f>
        <v>20948500</v>
      </c>
      <c r="H324" s="32" t="str">
        <f>龙王宝藏!B1514</f>
        <v>龙王宝藏boss_323</v>
      </c>
      <c r="I324" t="str">
        <f t="shared" si="24"/>
        <v>琉璃市6-7</v>
      </c>
      <c r="J324" t="s">
        <v>5404</v>
      </c>
      <c r="K324" s="22">
        <f>INT(古代遗迹1!G2126/1.3)</f>
        <v>18572884</v>
      </c>
      <c r="L324" s="32" t="str">
        <f>古代遗迹1!B2126</f>
        <v>小雷音寺boss_323</v>
      </c>
      <c r="M324" t="str">
        <f t="shared" si="25"/>
        <v>水舰队基地15-5</v>
      </c>
      <c r="N324" s="32" t="s">
        <v>4564</v>
      </c>
    </row>
    <row r="325" spans="1:14" x14ac:dyDescent="0.15">
      <c r="A325" s="23">
        <f>主线!AG324</f>
        <v>1839622</v>
      </c>
      <c r="B325" s="37" t="s">
        <v>547</v>
      </c>
      <c r="C325" s="35" t="e">
        <f>VLOOKUP(B325,I:J,2,0)</f>
        <v>#N/A</v>
      </c>
      <c r="D325" s="35" t="e">
        <f>VLOOKUP(B325,M:N,2,0)</f>
        <v>#N/A</v>
      </c>
      <c r="E325" s="35" t="e">
        <f t="shared" si="23"/>
        <v>#N/A</v>
      </c>
      <c r="G325" s="22">
        <f>INT(龙王宝藏!H1515/1.3/2)</f>
        <v>21062346</v>
      </c>
      <c r="H325" s="32" t="str">
        <f>龙王宝藏!B1515</f>
        <v>龙王宝藏boss_324</v>
      </c>
      <c r="I325" t="str">
        <f t="shared" si="24"/>
        <v>琉璃市6-10</v>
      </c>
      <c r="J325" t="s">
        <v>5405</v>
      </c>
      <c r="K325" s="22">
        <f>INT(古代遗迹1!G2127/1.3)</f>
        <v>18687375</v>
      </c>
      <c r="L325" s="32" t="str">
        <f>古代遗迹1!B2127</f>
        <v>小雷音寺boss_324</v>
      </c>
      <c r="M325" t="str">
        <f t="shared" si="25"/>
        <v>水舰队基地15-10</v>
      </c>
      <c r="N325" s="32" t="s">
        <v>4565</v>
      </c>
    </row>
    <row r="326" spans="1:14" x14ac:dyDescent="0.15">
      <c r="A326" s="23">
        <f>主线!AG325</f>
        <v>1843551</v>
      </c>
      <c r="B326" s="37" t="s">
        <v>548</v>
      </c>
      <c r="C326" s="35" t="e">
        <f>VLOOKUP(B326,I:J,2,0)</f>
        <v>#N/A</v>
      </c>
      <c r="D326" s="35" t="e">
        <f>VLOOKUP(B326,M:N,2,0)</f>
        <v>#N/A</v>
      </c>
      <c r="E326" s="35" t="e">
        <f t="shared" si="23"/>
        <v>#N/A</v>
      </c>
      <c r="G326" s="22">
        <f>INT(龙王宝藏!H1516/1.3/2)</f>
        <v>21160461</v>
      </c>
      <c r="H326" s="32" t="str">
        <f>龙王宝藏!B1516</f>
        <v>龙王宝藏boss_325</v>
      </c>
      <c r="I326" t="str">
        <f t="shared" si="24"/>
        <v>琉璃市7-2</v>
      </c>
      <c r="J326" t="s">
        <v>5406</v>
      </c>
      <c r="K326" s="22">
        <f>INT(古代遗迹1!G2128/1.3)</f>
        <v>18801865</v>
      </c>
      <c r="L326" s="32" t="str">
        <f>古代遗迹1!B2128</f>
        <v>小雷音寺boss_325</v>
      </c>
      <c r="M326" t="str">
        <f t="shared" si="25"/>
        <v>水舰队基地16-2</v>
      </c>
      <c r="N326" s="32" t="s">
        <v>4566</v>
      </c>
    </row>
    <row r="327" spans="1:14" x14ac:dyDescent="0.15">
      <c r="A327" s="23">
        <f>主线!AG326</f>
        <v>1850725</v>
      </c>
      <c r="B327" s="37" t="s">
        <v>549</v>
      </c>
      <c r="C327" s="35" t="e">
        <f>VLOOKUP(B327,I:J,2,0)</f>
        <v>#N/A</v>
      </c>
      <c r="D327" s="35" t="e">
        <f>VLOOKUP(B327,M:N,2,0)</f>
        <v>#N/A</v>
      </c>
      <c r="E327" s="35" t="e">
        <f t="shared" si="23"/>
        <v>#N/A</v>
      </c>
      <c r="G327" s="22">
        <f>INT(龙王宝藏!H1517/1.3/2)</f>
        <v>21274230</v>
      </c>
      <c r="H327" s="32" t="str">
        <f>龙王宝藏!B1517</f>
        <v>龙王宝藏boss_326</v>
      </c>
      <c r="I327" t="str">
        <f t="shared" si="24"/>
        <v>琉璃市7-6</v>
      </c>
      <c r="J327" t="s">
        <v>5407</v>
      </c>
      <c r="K327" s="22">
        <f>INT(古代遗迹1!G2129/1.3)</f>
        <v>18916356</v>
      </c>
      <c r="L327" s="32" t="str">
        <f>古代遗迹1!B2129</f>
        <v>小雷音寺boss_326</v>
      </c>
      <c r="M327" t="str">
        <f t="shared" si="25"/>
        <v>水舰队基地16-6</v>
      </c>
      <c r="N327" s="32" t="s">
        <v>4567</v>
      </c>
    </row>
    <row r="328" spans="1:14" x14ac:dyDescent="0.15">
      <c r="A328" s="23">
        <f>主线!AG327</f>
        <v>1854666</v>
      </c>
      <c r="B328" s="37" t="s">
        <v>550</v>
      </c>
      <c r="C328" s="35" t="str">
        <f>VLOOKUP(B328,I:J,2,0)</f>
        <v>龙王宝藏boss_78</v>
      </c>
      <c r="D328" s="35" t="e">
        <f>VLOOKUP(B328,M:N,2,0)</f>
        <v>#N/A</v>
      </c>
      <c r="E328" s="35" t="e">
        <f t="shared" si="23"/>
        <v>#N/A</v>
      </c>
      <c r="G328" s="22">
        <f>INT(龙王宝藏!H1518/1.3/2)</f>
        <v>21388000</v>
      </c>
      <c r="H328" s="32" t="str">
        <f>龙王宝藏!B1518</f>
        <v>龙王宝藏boss_327</v>
      </c>
      <c r="I328" t="str">
        <f t="shared" si="24"/>
        <v>琉璃市7-10</v>
      </c>
      <c r="J328" t="s">
        <v>5408</v>
      </c>
      <c r="K328" s="22">
        <f>INT(古代遗迹1!G2130/1.3)</f>
        <v>19035086</v>
      </c>
      <c r="L328" s="32" t="str">
        <f>古代遗迹1!B2130</f>
        <v>小雷音寺boss_327</v>
      </c>
      <c r="M328" t="str">
        <f t="shared" si="25"/>
        <v>水舰队基地16-10</v>
      </c>
      <c r="N328" s="32" t="s">
        <v>4568</v>
      </c>
    </row>
    <row r="329" spans="1:14" x14ac:dyDescent="0.15">
      <c r="A329" s="23">
        <f>主线!AG328</f>
        <v>1858607</v>
      </c>
      <c r="B329" s="37" t="s">
        <v>551</v>
      </c>
      <c r="C329" s="35" t="e">
        <f>VLOOKUP(B329,I:J,2,0)</f>
        <v>#N/A</v>
      </c>
      <c r="D329" s="35" t="str">
        <f>VLOOKUP(B329,M:N,2,0)</f>
        <v>小雷音寺boss_91</v>
      </c>
      <c r="E329" s="35" t="e">
        <f t="shared" si="23"/>
        <v>#N/A</v>
      </c>
      <c r="G329" s="22">
        <f>INT(龙王宝藏!H1519/1.3/2)</f>
        <v>21501769</v>
      </c>
      <c r="H329" s="32" t="str">
        <f>龙王宝藏!B1519</f>
        <v>龙王宝藏boss_328</v>
      </c>
      <c r="I329" t="str">
        <f t="shared" si="24"/>
        <v>琉璃市8-1</v>
      </c>
      <c r="J329" t="s">
        <v>5409</v>
      </c>
      <c r="K329" s="22">
        <f>INT(古代遗迹1!G2131/1.3)</f>
        <v>19153817</v>
      </c>
      <c r="L329" s="32" t="str">
        <f>古代遗迹1!B2131</f>
        <v>小雷音寺boss_328</v>
      </c>
      <c r="M329" t="str">
        <f t="shared" si="25"/>
        <v>琉璃市1-2</v>
      </c>
      <c r="N329" s="32" t="s">
        <v>4569</v>
      </c>
    </row>
    <row r="330" spans="1:14" x14ac:dyDescent="0.15">
      <c r="A330" s="23">
        <f>主线!AG329</f>
        <v>1865827</v>
      </c>
      <c r="B330" s="37" t="s">
        <v>552</v>
      </c>
      <c r="C330" s="35" t="e">
        <f>VLOOKUP(B330,I:J,2,0)</f>
        <v>#N/A</v>
      </c>
      <c r="D330" s="35" t="e">
        <f>VLOOKUP(B330,M:N,2,0)</f>
        <v>#N/A</v>
      </c>
      <c r="E330" s="35" t="e">
        <f t="shared" si="23"/>
        <v>#N/A</v>
      </c>
      <c r="G330" s="22">
        <f>INT(龙王宝藏!H1520/1.3/2)</f>
        <v>21615538</v>
      </c>
      <c r="H330" s="32" t="str">
        <f>龙王宝藏!B1520</f>
        <v>龙王宝藏boss_329</v>
      </c>
      <c r="I330" t="str">
        <f t="shared" si="24"/>
        <v>琉璃市8-5</v>
      </c>
      <c r="J330" t="s">
        <v>5410</v>
      </c>
      <c r="K330" s="22">
        <f>INT(古代遗迹1!G2132/1.3)</f>
        <v>19272548</v>
      </c>
      <c r="L330" s="32" t="str">
        <f>古代遗迹1!B2132</f>
        <v>小雷音寺boss_329</v>
      </c>
      <c r="M330" t="str">
        <f t="shared" si="25"/>
        <v>琉璃市1-8</v>
      </c>
      <c r="N330" s="32" t="s">
        <v>4570</v>
      </c>
    </row>
    <row r="331" spans="1:14" x14ac:dyDescent="0.15">
      <c r="A331" s="23">
        <f>主线!AG330</f>
        <v>1869781</v>
      </c>
      <c r="B331" s="37" t="s">
        <v>553</v>
      </c>
      <c r="C331" s="35" t="str">
        <f>VLOOKUP(B331,I:J,2,0)</f>
        <v>龙王宝藏boss_79</v>
      </c>
      <c r="D331" s="35" t="e">
        <f>VLOOKUP(B331,M:N,2,0)</f>
        <v>#N/A</v>
      </c>
      <c r="E331" s="35" t="e">
        <f t="shared" si="23"/>
        <v>#N/A</v>
      </c>
      <c r="G331" s="22">
        <f>INT(龙王宝藏!H1521/1.3/2)</f>
        <v>21729307</v>
      </c>
      <c r="H331" s="32" t="str">
        <f>龙王宝藏!B1521</f>
        <v>龙王宝藏boss_330</v>
      </c>
      <c r="I331" t="str">
        <f t="shared" si="24"/>
        <v>琉璃市8-10</v>
      </c>
      <c r="J331" t="s">
        <v>5411</v>
      </c>
      <c r="K331" s="22">
        <f>INT(古代遗迹1!G2133/1.3)</f>
        <v>19391279</v>
      </c>
      <c r="L331" s="32" t="str">
        <f>古代遗迹1!B2133</f>
        <v>小雷音寺boss_330</v>
      </c>
      <c r="M331" t="str">
        <f t="shared" si="25"/>
        <v>琉璃市1-10</v>
      </c>
      <c r="N331" s="32" t="s">
        <v>4571</v>
      </c>
    </row>
    <row r="332" spans="1:14" x14ac:dyDescent="0.15">
      <c r="A332" s="23">
        <f>主线!AG331</f>
        <v>1892703</v>
      </c>
      <c r="B332" s="37" t="s">
        <v>554</v>
      </c>
      <c r="C332" s="35" t="e">
        <f>VLOOKUP(B332,I:J,2,0)</f>
        <v>#N/A</v>
      </c>
      <c r="D332" s="35" t="str">
        <f>VLOOKUP(B332,M:N,2,0)</f>
        <v>小雷音寺boss_92</v>
      </c>
      <c r="E332" s="35" t="e">
        <f t="shared" si="23"/>
        <v>#N/A</v>
      </c>
      <c r="G332" s="22">
        <f>INT(龙王宝藏!H1522/1.3/2)</f>
        <v>21826807</v>
      </c>
      <c r="H332" s="32" t="str">
        <f>龙王宝藏!B1522</f>
        <v>龙王宝藏boss_331</v>
      </c>
      <c r="I332" t="str">
        <f t="shared" si="24"/>
        <v>琉璃市8-10</v>
      </c>
      <c r="J332" t="s">
        <v>5412</v>
      </c>
      <c r="K332" s="22">
        <f>INT(古代遗迹1!G2134/1.3)</f>
        <v>19510010</v>
      </c>
      <c r="L332" s="32" t="str">
        <f>古代遗迹1!B2134</f>
        <v>小雷音寺boss_331</v>
      </c>
      <c r="M332" t="str">
        <f t="shared" si="25"/>
        <v>琉璃市2-3</v>
      </c>
      <c r="N332" s="32" t="s">
        <v>4572</v>
      </c>
    </row>
    <row r="333" spans="1:14" x14ac:dyDescent="0.15">
      <c r="A333" s="23">
        <f>主线!AG332</f>
        <v>1896669</v>
      </c>
      <c r="B333" s="37" t="s">
        <v>555</v>
      </c>
      <c r="C333" s="35" t="e">
        <f>VLOOKUP(B333,I:J,2,0)</f>
        <v>#N/A</v>
      </c>
      <c r="D333" s="35" t="e">
        <f>VLOOKUP(B333,M:N,2,0)</f>
        <v>#N/A</v>
      </c>
      <c r="E333" s="35" t="e">
        <f t="shared" si="23"/>
        <v>#N/A</v>
      </c>
      <c r="G333" s="22">
        <f>INT(龙王宝藏!H1523/1.3/2)</f>
        <v>21940500</v>
      </c>
      <c r="H333" s="32" t="str">
        <f>龙王宝藏!B1523</f>
        <v>龙王宝藏boss_332</v>
      </c>
      <c r="I333" t="str">
        <f t="shared" si="24"/>
        <v>琉璃市9-5</v>
      </c>
      <c r="J333" t="s">
        <v>5413</v>
      </c>
      <c r="K333" s="22">
        <f>INT(古代遗迹1!G2135/1.3)</f>
        <v>19628740</v>
      </c>
      <c r="L333" s="32" t="str">
        <f>古代遗迹1!B2135</f>
        <v>小雷音寺boss_332</v>
      </c>
      <c r="M333" t="str">
        <f t="shared" si="25"/>
        <v>琉璃市2-8</v>
      </c>
      <c r="N333" s="32" t="s">
        <v>4573</v>
      </c>
    </row>
    <row r="334" spans="1:14" x14ac:dyDescent="0.15">
      <c r="A334" s="23">
        <f>主线!AG333</f>
        <v>1903958</v>
      </c>
      <c r="B334" s="37" t="s">
        <v>556</v>
      </c>
      <c r="C334" s="35" t="e">
        <f>VLOOKUP(B334,I:J,2,0)</f>
        <v>#N/A</v>
      </c>
      <c r="D334" s="35" t="e">
        <f>VLOOKUP(B334,M:N,2,0)</f>
        <v>#N/A</v>
      </c>
      <c r="E334" s="35" t="e">
        <f t="shared" si="23"/>
        <v>#N/A</v>
      </c>
      <c r="G334" s="22">
        <f>INT(龙王宝藏!H1524/1.3/2)</f>
        <v>22054192</v>
      </c>
      <c r="H334" s="32" t="str">
        <f>龙王宝藏!B1524</f>
        <v>龙王宝藏boss_333</v>
      </c>
      <c r="I334" t="str">
        <f t="shared" si="24"/>
        <v>琉璃市9-9</v>
      </c>
      <c r="J334" t="s">
        <v>5414</v>
      </c>
      <c r="K334" s="22">
        <f>INT(古代遗迹1!G2136/1.3)</f>
        <v>19747471</v>
      </c>
      <c r="L334" s="32" t="str">
        <f>古代遗迹1!B2136</f>
        <v>小雷音寺boss_333</v>
      </c>
      <c r="M334" t="str">
        <f t="shared" si="25"/>
        <v>琉璃市2-10</v>
      </c>
      <c r="N334" s="32" t="s">
        <v>4574</v>
      </c>
    </row>
    <row r="335" spans="1:14" x14ac:dyDescent="0.15">
      <c r="A335" s="23">
        <f>主线!AG334</f>
        <v>1907935</v>
      </c>
      <c r="B335" s="37" t="s">
        <v>557</v>
      </c>
      <c r="C335" s="35" t="e">
        <f>VLOOKUP(B335,I:J,2,0)</f>
        <v>#N/A</v>
      </c>
      <c r="D335" s="35" t="e">
        <f>VLOOKUP(B335,M:N,2,0)</f>
        <v>#N/A</v>
      </c>
      <c r="E335" s="35" t="e">
        <f t="shared" si="23"/>
        <v>#N/A</v>
      </c>
      <c r="G335" s="22">
        <f>INT(龙王宝藏!H1525/1.3/2)</f>
        <v>22167884</v>
      </c>
      <c r="H335" s="32" t="str">
        <f>龙王宝藏!B1525</f>
        <v>龙王宝藏boss_334</v>
      </c>
      <c r="I335" t="str">
        <f t="shared" si="24"/>
        <v>琉璃市9-10</v>
      </c>
      <c r="J335" t="s">
        <v>5415</v>
      </c>
      <c r="K335" s="22">
        <f>INT(古代遗迹1!G2137/1.3)</f>
        <v>19866202</v>
      </c>
      <c r="L335" s="32" t="str">
        <f>古代遗迹1!B2137</f>
        <v>小雷音寺boss_334</v>
      </c>
      <c r="M335" t="str">
        <f t="shared" si="25"/>
        <v>琉璃市3-4</v>
      </c>
      <c r="N335" s="32" t="s">
        <v>4575</v>
      </c>
    </row>
    <row r="336" spans="1:14" x14ac:dyDescent="0.15">
      <c r="A336" s="23">
        <f>主线!AG335</f>
        <v>1911914</v>
      </c>
      <c r="B336" s="37" t="s">
        <v>558</v>
      </c>
      <c r="C336" s="35" t="str">
        <f>VLOOKUP(B336,I:J,2,0)</f>
        <v>龙王宝藏boss_80</v>
      </c>
      <c r="D336" s="35" t="e">
        <f>VLOOKUP(B336,M:N,2,0)</f>
        <v>#N/A</v>
      </c>
      <c r="E336" s="35" t="e">
        <f t="shared" si="23"/>
        <v>#N/A</v>
      </c>
      <c r="G336" s="22">
        <f>INT(龙王宝藏!H1526/1.3/2)</f>
        <v>22281538</v>
      </c>
      <c r="H336" s="32" t="str">
        <f>龙王宝藏!B1526</f>
        <v>龙王宝藏boss_335</v>
      </c>
      <c r="I336" t="str">
        <f t="shared" si="24"/>
        <v>琉璃市10-4</v>
      </c>
      <c r="J336" t="s">
        <v>5416</v>
      </c>
      <c r="K336" s="22">
        <f>INT(古代遗迹1!G2138/1.3)</f>
        <v>19984933</v>
      </c>
      <c r="L336" s="32" t="str">
        <f>古代遗迹1!B2138</f>
        <v>小雷音寺boss_335</v>
      </c>
      <c r="M336" t="str">
        <f t="shared" si="25"/>
        <v>琉璃市3-9</v>
      </c>
      <c r="N336" s="32" t="s">
        <v>4576</v>
      </c>
    </row>
    <row r="337" spans="1:14" x14ac:dyDescent="0.15">
      <c r="A337" s="23">
        <f>主线!AG336</f>
        <v>1919248</v>
      </c>
      <c r="B337" s="37" t="s">
        <v>559</v>
      </c>
      <c r="C337" s="35" t="e">
        <f>VLOOKUP(B337,I:J,2,0)</f>
        <v>#N/A</v>
      </c>
      <c r="D337" s="35" t="e">
        <f>VLOOKUP(B337,M:N,2,0)</f>
        <v>#N/A</v>
      </c>
      <c r="E337" s="35" t="e">
        <f t="shared" si="23"/>
        <v>#N/A</v>
      </c>
      <c r="G337" s="22">
        <f>INT(龙王宝藏!H1527/1.3/2)</f>
        <v>22395230</v>
      </c>
      <c r="H337" s="32" t="str">
        <f>龙王宝藏!B1527</f>
        <v>龙王宝藏boss_336</v>
      </c>
      <c r="I337" t="str">
        <f t="shared" si="24"/>
        <v>琉璃市10-8</v>
      </c>
      <c r="J337" t="s">
        <v>5417</v>
      </c>
      <c r="K337" s="22">
        <f>INT(古代遗迹1!G2139/1.3)</f>
        <v>20103663</v>
      </c>
      <c r="L337" s="32" t="str">
        <f>古代遗迹1!B2139</f>
        <v>小雷音寺boss_336</v>
      </c>
      <c r="M337" t="str">
        <f t="shared" si="25"/>
        <v>琉璃市3-10</v>
      </c>
      <c r="N337" s="32" t="s">
        <v>4577</v>
      </c>
    </row>
    <row r="338" spans="1:14" x14ac:dyDescent="0.15">
      <c r="A338" s="23">
        <f>主线!AG337</f>
        <v>1923238</v>
      </c>
      <c r="B338" s="37" t="s">
        <v>560</v>
      </c>
      <c r="C338" s="35" t="e">
        <f>VLOOKUP(B338,I:J,2,0)</f>
        <v>#N/A</v>
      </c>
      <c r="D338" s="35" t="str">
        <f>VLOOKUP(B338,M:N,2,0)</f>
        <v>小雷音寺boss_93</v>
      </c>
      <c r="E338" s="35" t="e">
        <f t="shared" si="23"/>
        <v>#N/A</v>
      </c>
      <c r="G338" s="22">
        <f>INT(龙王宝藏!H1528/1.3/2)</f>
        <v>22492153</v>
      </c>
      <c r="H338" s="32" t="str">
        <f>龙王宝藏!B1528</f>
        <v>龙王宝藏boss_337</v>
      </c>
      <c r="I338" t="str">
        <f t="shared" si="24"/>
        <v>琉璃市10-10</v>
      </c>
      <c r="J338" t="s">
        <v>5418</v>
      </c>
      <c r="K338" s="22">
        <f>INT(古代遗迹1!G2140/1.3)</f>
        <v>20226634</v>
      </c>
      <c r="L338" s="32" t="str">
        <f>古代遗迹1!B2140</f>
        <v>小雷音寺boss_337</v>
      </c>
      <c r="M338" t="str">
        <f t="shared" si="25"/>
        <v>琉璃市4-5</v>
      </c>
      <c r="N338" s="32" t="s">
        <v>4578</v>
      </c>
    </row>
    <row r="339" spans="1:14" x14ac:dyDescent="0.15">
      <c r="A339" s="23">
        <f>主线!AG338</f>
        <v>1927229</v>
      </c>
      <c r="B339" s="37" t="s">
        <v>561</v>
      </c>
      <c r="C339" s="35" t="e">
        <f>VLOOKUP(B339,I:J,2,0)</f>
        <v>#N/A</v>
      </c>
      <c r="D339" s="35" t="e">
        <f>VLOOKUP(B339,M:N,2,0)</f>
        <v>#N/A</v>
      </c>
      <c r="E339" s="35" t="e">
        <f t="shared" si="23"/>
        <v>#N/A</v>
      </c>
      <c r="G339" s="22">
        <f>INT(龙王宝藏!H1529/1.3/2)</f>
        <v>22605769</v>
      </c>
      <c r="H339" s="32" t="str">
        <f>龙王宝藏!B1529</f>
        <v>龙王宝藏boss_338</v>
      </c>
      <c r="I339" t="str">
        <f t="shared" si="24"/>
        <v>琉璃市11-2</v>
      </c>
      <c r="J339" t="s">
        <v>5419</v>
      </c>
      <c r="K339" s="22">
        <f>INT(古代遗迹1!G2141/1.3)</f>
        <v>20349606</v>
      </c>
      <c r="L339" s="32" t="str">
        <f>古代遗迹1!B2141</f>
        <v>小雷音寺boss_338</v>
      </c>
      <c r="M339" t="str">
        <f t="shared" si="25"/>
        <v>琉璃市4-10</v>
      </c>
      <c r="N339" s="32" t="s">
        <v>4579</v>
      </c>
    </row>
    <row r="340" spans="1:14" x14ac:dyDescent="0.15">
      <c r="A340" s="23">
        <f>主线!AG339</f>
        <v>1934609</v>
      </c>
      <c r="B340" s="37" t="s">
        <v>562</v>
      </c>
      <c r="C340" s="35" t="e">
        <f>VLOOKUP(B340,I:J,2,0)</f>
        <v>#N/A</v>
      </c>
      <c r="D340" s="35" t="e">
        <f>VLOOKUP(B340,M:N,2,0)</f>
        <v>#N/A</v>
      </c>
      <c r="E340" s="35" t="e">
        <f t="shared" si="23"/>
        <v>#N/A</v>
      </c>
      <c r="G340" s="22">
        <f>INT(龙王宝藏!H1530/1.3/2)</f>
        <v>22719346</v>
      </c>
      <c r="H340" s="32" t="str">
        <f>龙王宝藏!B1530</f>
        <v>龙王宝藏boss_339</v>
      </c>
      <c r="I340" t="str">
        <f t="shared" si="24"/>
        <v>琉璃市11-7</v>
      </c>
      <c r="J340" t="s">
        <v>5420</v>
      </c>
      <c r="K340" s="22">
        <f>INT(古代遗迹1!G2142/1.3)</f>
        <v>20472576</v>
      </c>
      <c r="L340" s="32" t="str">
        <f>古代遗迹1!B2142</f>
        <v>小雷音寺boss_339</v>
      </c>
      <c r="M340" t="str">
        <f t="shared" si="25"/>
        <v>琉璃市5-2</v>
      </c>
      <c r="N340" s="32" t="s">
        <v>4580</v>
      </c>
    </row>
    <row r="341" spans="1:14" x14ac:dyDescent="0.15">
      <c r="A341" s="23">
        <f>主线!AG340</f>
        <v>1938612</v>
      </c>
      <c r="B341" s="37" t="s">
        <v>563</v>
      </c>
      <c r="C341" s="35" t="str">
        <f>VLOOKUP(B341,I:J,2,0)</f>
        <v>龙王宝藏boss_81</v>
      </c>
      <c r="D341" s="35" t="str">
        <f>VLOOKUP(B341,M:N,2,0)</f>
        <v>小雷音寺boss_94</v>
      </c>
      <c r="E341" s="35" t="str">
        <f t="shared" si="23"/>
        <v>天庭试炼boss_45</v>
      </c>
      <c r="G341" s="22">
        <f>INT(龙王宝藏!H1531/1.3/2)</f>
        <v>22832961</v>
      </c>
      <c r="H341" s="32" t="str">
        <f>龙王宝藏!B1531</f>
        <v>龙王宝藏boss_340</v>
      </c>
      <c r="I341" t="str">
        <f t="shared" si="24"/>
        <v>琉璃市11-10</v>
      </c>
      <c r="J341" t="s">
        <v>5421</v>
      </c>
      <c r="K341" s="22">
        <f>INT(古代遗迹1!G2143/1.3)</f>
        <v>20595548</v>
      </c>
      <c r="L341" s="32" t="str">
        <f>古代遗迹1!B2143</f>
        <v>小雷音寺boss_340</v>
      </c>
      <c r="M341" t="str">
        <f t="shared" si="25"/>
        <v>琉璃市5-6</v>
      </c>
      <c r="N341" s="32" t="s">
        <v>4581</v>
      </c>
    </row>
    <row r="342" spans="1:14" x14ac:dyDescent="0.15">
      <c r="A342" s="23">
        <f>主线!AG341</f>
        <v>1961976</v>
      </c>
      <c r="B342" s="37" t="s">
        <v>564</v>
      </c>
      <c r="C342" s="35" t="e">
        <f>VLOOKUP(B342,I:J,2,0)</f>
        <v>#N/A</v>
      </c>
      <c r="D342" s="35" t="e">
        <f>VLOOKUP(B342,M:N,2,0)</f>
        <v>#N/A</v>
      </c>
      <c r="E342" s="35" t="e">
        <f t="shared" si="23"/>
        <v>#N/A</v>
      </c>
      <c r="G342" s="22">
        <f>INT(龙王宝藏!H1532/1.3/2)</f>
        <v>22946538</v>
      </c>
      <c r="H342" s="32" t="str">
        <f>龙王宝藏!B1532</f>
        <v>龙王宝藏boss_341</v>
      </c>
      <c r="I342" t="str">
        <f t="shared" si="24"/>
        <v>琉璃市12-2</v>
      </c>
      <c r="J342" t="s">
        <v>5422</v>
      </c>
      <c r="K342" s="22">
        <f>INT(古代遗迹1!G2144/1.3)</f>
        <v>20718519</v>
      </c>
      <c r="L342" s="32" t="str">
        <f>古代遗迹1!B2144</f>
        <v>小雷音寺boss_341</v>
      </c>
      <c r="M342" t="str">
        <f t="shared" si="25"/>
        <v>琉璃市5-10</v>
      </c>
      <c r="N342" s="32" t="s">
        <v>4582</v>
      </c>
    </row>
    <row r="343" spans="1:14" x14ac:dyDescent="0.15">
      <c r="A343" s="23">
        <f>主线!AG342</f>
        <v>1965991</v>
      </c>
      <c r="B343" s="37" t="s">
        <v>565</v>
      </c>
      <c r="C343" s="35" t="e">
        <f>VLOOKUP(B343,I:J,2,0)</f>
        <v>#N/A</v>
      </c>
      <c r="D343" s="35" t="e">
        <f>VLOOKUP(B343,M:N,2,0)</f>
        <v>#N/A</v>
      </c>
      <c r="E343" s="35" t="e">
        <f t="shared" si="23"/>
        <v>#N/A</v>
      </c>
      <c r="G343" s="22">
        <f>INT(龙王宝藏!H1533/1.3/2)</f>
        <v>23060153</v>
      </c>
      <c r="H343" s="32" t="str">
        <f>龙王宝藏!B1533</f>
        <v>龙王宝藏boss_342</v>
      </c>
      <c r="I343" t="str">
        <f t="shared" si="24"/>
        <v>琉璃市12-6</v>
      </c>
      <c r="J343" t="s">
        <v>5423</v>
      </c>
      <c r="K343" s="22">
        <f>INT(古代遗迹1!G2145/1.3)</f>
        <v>20841490</v>
      </c>
      <c r="L343" s="32" t="str">
        <f>古代遗迹1!B2145</f>
        <v>小雷音寺boss_342</v>
      </c>
      <c r="M343" t="str">
        <f t="shared" si="25"/>
        <v>琉璃市6-2</v>
      </c>
      <c r="N343" s="32" t="s">
        <v>4583</v>
      </c>
    </row>
    <row r="344" spans="1:14" x14ac:dyDescent="0.15">
      <c r="A344" s="23">
        <f>主线!AG343</f>
        <v>1973440</v>
      </c>
      <c r="B344" s="37" t="s">
        <v>566</v>
      </c>
      <c r="C344" s="35" t="str">
        <f>VLOOKUP(B344,I:J,2,0)</f>
        <v>龙王宝藏boss_82</v>
      </c>
      <c r="D344" s="35" t="e">
        <f>VLOOKUP(B344,M:N,2,0)</f>
        <v>#N/A</v>
      </c>
      <c r="E344" s="35" t="e">
        <f t="shared" si="23"/>
        <v>#N/A</v>
      </c>
      <c r="G344" s="22">
        <f>INT(龙王宝藏!H1534/1.3/2)</f>
        <v>23156500</v>
      </c>
      <c r="H344" s="32" t="str">
        <f>龙王宝藏!B1534</f>
        <v>龙王宝藏boss_343</v>
      </c>
      <c r="I344" t="str">
        <f t="shared" si="24"/>
        <v>琉璃市12-10</v>
      </c>
      <c r="J344" t="s">
        <v>5424</v>
      </c>
      <c r="K344" s="22">
        <f>INT(古代遗迹1!G2146/1.3)</f>
        <v>20964461</v>
      </c>
      <c r="L344" s="32" t="str">
        <f>古代遗迹1!B2146</f>
        <v>小雷音寺boss_343</v>
      </c>
      <c r="M344" t="str">
        <f t="shared" si="25"/>
        <v>琉璃市6-8</v>
      </c>
      <c r="N344" s="32" t="s">
        <v>4584</v>
      </c>
    </row>
    <row r="345" spans="1:14" x14ac:dyDescent="0.15">
      <c r="A345" s="23">
        <f>主线!AG344</f>
        <v>1977467</v>
      </c>
      <c r="B345" s="37" t="s">
        <v>567</v>
      </c>
      <c r="C345" s="35" t="e">
        <f>VLOOKUP(B345,I:J,2,0)</f>
        <v>#N/A</v>
      </c>
      <c r="D345" s="35" t="e">
        <f>VLOOKUP(B345,M:N,2,0)</f>
        <v>#N/A</v>
      </c>
      <c r="E345" s="35" t="e">
        <f t="shared" si="23"/>
        <v>#N/A</v>
      </c>
      <c r="G345" s="22">
        <f>INT(龙王宝藏!H1535/1.3/2)</f>
        <v>23270000</v>
      </c>
      <c r="H345" s="32" t="str">
        <f>龙王宝藏!B1535</f>
        <v>龙王宝藏boss_344</v>
      </c>
      <c r="I345" t="str">
        <f t="shared" si="24"/>
        <v>琉璃市12-10</v>
      </c>
      <c r="J345" t="s">
        <v>5425</v>
      </c>
      <c r="K345" s="22">
        <f>INT(古代遗迹1!G2147/1.3)</f>
        <v>21087433</v>
      </c>
      <c r="L345" s="32" t="str">
        <f>古代遗迹1!B2147</f>
        <v>小雷音寺boss_344</v>
      </c>
      <c r="M345" t="str">
        <f t="shared" si="25"/>
        <v>琉璃市6-10</v>
      </c>
      <c r="N345" s="32" t="s">
        <v>4585</v>
      </c>
    </row>
    <row r="346" spans="1:14" x14ac:dyDescent="0.15">
      <c r="A346" s="23">
        <f>主线!AG345</f>
        <v>1981494</v>
      </c>
      <c r="B346" s="37" t="s">
        <v>568</v>
      </c>
      <c r="C346" s="35" t="e">
        <f>VLOOKUP(B346,I:J,2,0)</f>
        <v>#N/A</v>
      </c>
      <c r="D346" s="35" t="e">
        <f>VLOOKUP(B346,M:N,2,0)</f>
        <v>#N/A</v>
      </c>
      <c r="E346" s="35" t="e">
        <f t="shared" si="23"/>
        <v>#N/A</v>
      </c>
      <c r="G346" s="22">
        <f>INT(龙王宝藏!H1536/1.3/2)</f>
        <v>23383500</v>
      </c>
      <c r="H346" s="32" t="str">
        <f>龙王宝藏!B1536</f>
        <v>龙王宝藏boss_345</v>
      </c>
      <c r="I346" t="str">
        <f t="shared" si="24"/>
        <v>琉璃市13-5</v>
      </c>
      <c r="J346" t="s">
        <v>5426</v>
      </c>
      <c r="K346" s="22">
        <f>INT(古代遗迹1!G2148/1.3)</f>
        <v>21210403</v>
      </c>
      <c r="L346" s="32" t="str">
        <f>古代遗迹1!B2148</f>
        <v>小雷音寺boss_345</v>
      </c>
      <c r="M346" t="str">
        <f t="shared" si="25"/>
        <v>琉璃市7-3</v>
      </c>
      <c r="N346" s="32" t="s">
        <v>4586</v>
      </c>
    </row>
    <row r="347" spans="1:14" x14ac:dyDescent="0.15">
      <c r="A347" s="23">
        <f>主线!AG346</f>
        <v>1988989</v>
      </c>
      <c r="B347" s="37" t="s">
        <v>569</v>
      </c>
      <c r="C347" s="35" t="e">
        <f>VLOOKUP(B347,I:J,2,0)</f>
        <v>#N/A</v>
      </c>
      <c r="D347" s="35" t="str">
        <f>VLOOKUP(B347,M:N,2,0)</f>
        <v>小雷音寺boss_95</v>
      </c>
      <c r="E347" s="35" t="e">
        <f t="shared" si="23"/>
        <v>#N/A</v>
      </c>
      <c r="G347" s="22">
        <f>INT(龙王宝藏!H1537/1.3/2)</f>
        <v>23497038</v>
      </c>
      <c r="H347" s="32" t="str">
        <f>龙王宝藏!B1537</f>
        <v>龙王宝藏boss_346</v>
      </c>
      <c r="I347" t="str">
        <f t="shared" si="24"/>
        <v>琉璃市13-9</v>
      </c>
      <c r="J347" t="s">
        <v>5427</v>
      </c>
      <c r="K347" s="22">
        <f>INT(古代遗迹1!G2149/1.3)</f>
        <v>21333375</v>
      </c>
      <c r="L347" s="32" t="str">
        <f>古代遗迹1!B2149</f>
        <v>小雷音寺boss_346</v>
      </c>
      <c r="M347" t="str">
        <f t="shared" si="25"/>
        <v>琉璃市7-8</v>
      </c>
      <c r="N347" s="32" t="s">
        <v>4587</v>
      </c>
    </row>
    <row r="348" spans="1:14" x14ac:dyDescent="0.15">
      <c r="A348" s="23">
        <f>主线!AG347</f>
        <v>1993029</v>
      </c>
      <c r="B348" s="37" t="s">
        <v>570</v>
      </c>
      <c r="C348" s="35" t="e">
        <f>VLOOKUP(B348,I:J,2,0)</f>
        <v>#N/A</v>
      </c>
      <c r="D348" s="35" t="e">
        <f>VLOOKUP(B348,M:N,2,0)</f>
        <v>#N/A</v>
      </c>
      <c r="E348" s="35" t="e">
        <f t="shared" si="23"/>
        <v>#N/A</v>
      </c>
      <c r="G348" s="22">
        <f>INT(龙王宝藏!H1538/1.3/2)</f>
        <v>23610538</v>
      </c>
      <c r="H348" s="32" t="str">
        <f>龙王宝藏!B1538</f>
        <v>龙王宝藏boss_347</v>
      </c>
      <c r="I348" t="str">
        <f t="shared" si="24"/>
        <v>琉璃市13-10</v>
      </c>
      <c r="J348" t="s">
        <v>5428</v>
      </c>
      <c r="K348" s="22">
        <f>INT(古代遗迹1!G2150/1.3)</f>
        <v>21456346</v>
      </c>
      <c r="L348" s="32" t="str">
        <f>古代遗迹1!B2150</f>
        <v>小雷音寺boss_347</v>
      </c>
      <c r="M348" t="str">
        <f t="shared" si="25"/>
        <v>琉璃市7-10</v>
      </c>
      <c r="N348" s="32" t="s">
        <v>4588</v>
      </c>
    </row>
    <row r="349" spans="1:14" x14ac:dyDescent="0.15">
      <c r="A349" s="23">
        <f>主线!AG348</f>
        <v>1997070</v>
      </c>
      <c r="B349" s="37" t="s">
        <v>571</v>
      </c>
      <c r="C349" s="35" t="str">
        <f>VLOOKUP(B349,I:J,2,0)</f>
        <v>龙王宝藏boss_83</v>
      </c>
      <c r="D349" s="35" t="e">
        <f>VLOOKUP(B349,M:N,2,0)</f>
        <v>#N/A</v>
      </c>
      <c r="E349" s="35" t="e">
        <f t="shared" si="23"/>
        <v>#N/A</v>
      </c>
      <c r="G349" s="22">
        <f>INT(龙王宝藏!H1539/1.3/2)</f>
        <v>23724038</v>
      </c>
      <c r="H349" s="32" t="str">
        <f>龙王宝藏!B1539</f>
        <v>龙王宝藏boss_348</v>
      </c>
      <c r="I349" t="str">
        <f t="shared" si="24"/>
        <v>琉璃市14-4</v>
      </c>
      <c r="J349" t="s">
        <v>5429</v>
      </c>
      <c r="K349" s="22">
        <f>INT(古代遗迹1!G2151/1.3)</f>
        <v>21579317</v>
      </c>
      <c r="L349" s="32" t="str">
        <f>古代遗迹1!B2151</f>
        <v>小雷音寺boss_348</v>
      </c>
      <c r="M349" t="str">
        <f t="shared" si="25"/>
        <v>琉璃市8-4</v>
      </c>
      <c r="N349" s="32" t="s">
        <v>4589</v>
      </c>
    </row>
    <row r="350" spans="1:14" x14ac:dyDescent="0.15">
      <c r="A350" s="23">
        <f>主线!AG349</f>
        <v>2004610</v>
      </c>
      <c r="B350" s="37" t="s">
        <v>572</v>
      </c>
      <c r="C350" s="35" t="e">
        <f>VLOOKUP(B350,I:J,2,0)</f>
        <v>#N/A</v>
      </c>
      <c r="D350" s="35" t="e">
        <f>VLOOKUP(B350,M:N,2,0)</f>
        <v>#N/A</v>
      </c>
      <c r="E350" s="35" t="e">
        <f t="shared" si="23"/>
        <v>#N/A</v>
      </c>
      <c r="G350" s="22">
        <f>INT(龙王宝藏!H1540/1.3/2)</f>
        <v>23819807</v>
      </c>
      <c r="H350" s="32" t="str">
        <f>龙王宝藏!B1540</f>
        <v>龙王宝藏boss_349</v>
      </c>
      <c r="I350" t="str">
        <f t="shared" si="24"/>
        <v>琉璃市14-7</v>
      </c>
      <c r="J350" t="s">
        <v>5430</v>
      </c>
      <c r="K350" s="22">
        <f>INT(古代遗迹1!G2152/1.3)</f>
        <v>21702288</v>
      </c>
      <c r="L350" s="32" t="str">
        <f>古代遗迹1!B2152</f>
        <v>小雷音寺boss_349</v>
      </c>
      <c r="M350" t="str">
        <f t="shared" si="25"/>
        <v>琉璃市8-9</v>
      </c>
      <c r="N350" s="32" t="s">
        <v>4590</v>
      </c>
    </row>
    <row r="351" spans="1:14" x14ac:dyDescent="0.15">
      <c r="A351" s="23">
        <f>主线!AG350</f>
        <v>2008663</v>
      </c>
      <c r="B351" s="37" t="s">
        <v>573</v>
      </c>
      <c r="C351" s="35" t="e">
        <f>VLOOKUP(B351,I:J,2,0)</f>
        <v>#N/A</v>
      </c>
      <c r="D351" s="35" t="str">
        <f>VLOOKUP(B351,M:N,2,0)</f>
        <v>小雷音寺boss_96</v>
      </c>
      <c r="E351" s="35" t="e">
        <f t="shared" si="23"/>
        <v>#N/A</v>
      </c>
      <c r="G351" s="22">
        <f>INT(龙王宝藏!H1541/1.3/2)</f>
        <v>23933230</v>
      </c>
      <c r="H351" s="32" t="str">
        <f>龙王宝藏!B1541</f>
        <v>龙王宝藏boss_350</v>
      </c>
      <c r="I351" t="str">
        <f t="shared" si="24"/>
        <v>琉璃市14-10</v>
      </c>
      <c r="J351" t="s">
        <v>5431</v>
      </c>
      <c r="K351" s="22">
        <f>INT(古代遗迹1!G2153/1.3)</f>
        <v>21825260</v>
      </c>
      <c r="L351" s="32" t="str">
        <f>古代遗迹1!B2153</f>
        <v>小雷音寺boss_350</v>
      </c>
      <c r="M351" t="str">
        <f t="shared" si="25"/>
        <v>琉璃市8-10</v>
      </c>
      <c r="N351" s="32" t="s">
        <v>4591</v>
      </c>
    </row>
    <row r="352" spans="1:14" x14ac:dyDescent="0.15">
      <c r="A352" s="23">
        <f>主线!AG351</f>
        <v>2032469</v>
      </c>
      <c r="B352" s="37" t="s">
        <v>574</v>
      </c>
      <c r="C352" s="35" t="str">
        <f>VLOOKUP(B352,I:J,2,0)</f>
        <v>龙王宝藏boss_84</v>
      </c>
      <c r="D352" s="35" t="e">
        <f>VLOOKUP(B352,M:N,2,0)</f>
        <v>#N/A</v>
      </c>
      <c r="E352" s="35" t="e">
        <f t="shared" si="23"/>
        <v>#N/A</v>
      </c>
      <c r="G352" s="22">
        <f>INT(龙王宝藏!H1542/1.3/2)</f>
        <v>24046653</v>
      </c>
      <c r="H352" s="32" t="str">
        <f>龙王宝藏!B1542</f>
        <v>龙王宝藏boss_351</v>
      </c>
      <c r="I352" t="str">
        <f t="shared" si="24"/>
        <v>琉璃市15-1</v>
      </c>
      <c r="J352" t="s">
        <v>5432</v>
      </c>
      <c r="K352" s="22">
        <f>INT(古代遗迹1!G2154/1.3)</f>
        <v>21952471</v>
      </c>
      <c r="L352" s="32" t="str">
        <f>古代遗迹1!B2154</f>
        <v>小雷音寺boss_351</v>
      </c>
      <c r="M352" t="str">
        <f t="shared" si="25"/>
        <v>琉璃市9-5</v>
      </c>
      <c r="N352" s="32" t="s">
        <v>4592</v>
      </c>
    </row>
    <row r="353" spans="1:14" x14ac:dyDescent="0.15">
      <c r="A353" s="23">
        <f>主线!AG352</f>
        <v>2036533</v>
      </c>
      <c r="B353" s="37" t="s">
        <v>575</v>
      </c>
      <c r="C353" s="35" t="e">
        <f>VLOOKUP(B353,I:J,2,0)</f>
        <v>#N/A</v>
      </c>
      <c r="D353" s="35" t="e">
        <f>VLOOKUP(B353,M:N,2,0)</f>
        <v>#N/A</v>
      </c>
      <c r="E353" s="35" t="e">
        <f t="shared" si="23"/>
        <v>#N/A</v>
      </c>
      <c r="G353" s="22">
        <f>INT(龙王宝藏!H1543/1.3/2)</f>
        <v>24160076</v>
      </c>
      <c r="H353" s="32" t="str">
        <f>龙王宝藏!B1543</f>
        <v>龙王宝藏boss_352</v>
      </c>
      <c r="I353" t="str">
        <f t="shared" si="24"/>
        <v>琉璃市15-4</v>
      </c>
      <c r="J353" t="s">
        <v>5433</v>
      </c>
      <c r="K353" s="22">
        <f>INT(古代遗迹1!G2155/1.3)</f>
        <v>22079683</v>
      </c>
      <c r="L353" s="32" t="str">
        <f>古代遗迹1!B2155</f>
        <v>小雷音寺boss_352</v>
      </c>
      <c r="M353" t="str">
        <f t="shared" si="25"/>
        <v>琉璃市9-10</v>
      </c>
      <c r="N353" s="32" t="s">
        <v>4593</v>
      </c>
    </row>
    <row r="354" spans="1:14" x14ac:dyDescent="0.15">
      <c r="A354" s="23">
        <f>主线!AG353</f>
        <v>2044142</v>
      </c>
      <c r="B354" s="37" t="s">
        <v>576</v>
      </c>
      <c r="C354" s="35" t="e">
        <f>VLOOKUP(B354,I:J,2,0)</f>
        <v>#N/A</v>
      </c>
      <c r="D354" s="35" t="e">
        <f>VLOOKUP(B354,M:N,2,0)</f>
        <v>#N/A</v>
      </c>
      <c r="E354" s="35" t="e">
        <f t="shared" si="23"/>
        <v>#N/A</v>
      </c>
      <c r="G354" s="22">
        <f>INT(龙王宝藏!H1544/1.3/2)</f>
        <v>24273500</v>
      </c>
      <c r="H354" s="32" t="str">
        <f>龙王宝藏!B1544</f>
        <v>龙王宝藏boss_353</v>
      </c>
      <c r="I354" t="str">
        <f t="shared" si="24"/>
        <v>琉璃市15-8</v>
      </c>
      <c r="J354" t="s">
        <v>5434</v>
      </c>
      <c r="K354" s="22">
        <f>INT(古代遗迹1!G2156/1.3)</f>
        <v>22206894</v>
      </c>
      <c r="L354" s="32" t="str">
        <f>古代遗迹1!B2156</f>
        <v>小雷音寺boss_353</v>
      </c>
      <c r="M354" t="str">
        <f t="shared" si="25"/>
        <v>琉璃市10-1</v>
      </c>
      <c r="N354" s="32" t="s">
        <v>4594</v>
      </c>
    </row>
    <row r="355" spans="1:14" x14ac:dyDescent="0.15">
      <c r="A355" s="23">
        <f>主线!AG354</f>
        <v>2048219</v>
      </c>
      <c r="B355" s="37" t="s">
        <v>577</v>
      </c>
      <c r="C355" s="35" t="e">
        <f>VLOOKUP(B355,I:J,2,0)</f>
        <v>#N/A</v>
      </c>
      <c r="D355" s="35" t="e">
        <f>VLOOKUP(B355,M:N,2,0)</f>
        <v>#N/A</v>
      </c>
      <c r="E355" s="35" t="e">
        <f t="shared" si="23"/>
        <v>#N/A</v>
      </c>
      <c r="G355" s="22">
        <f>INT(龙王宝藏!H1545/1.3/2)</f>
        <v>24386961</v>
      </c>
      <c r="H355" s="32" t="str">
        <f>龙王宝藏!B1545</f>
        <v>龙王宝藏boss_354</v>
      </c>
      <c r="I355" t="str">
        <f t="shared" si="24"/>
        <v>琉璃市15-10</v>
      </c>
      <c r="J355" t="s">
        <v>5435</v>
      </c>
      <c r="K355" s="22">
        <f>INT(古代遗迹1!G2157/1.3)</f>
        <v>22334106</v>
      </c>
      <c r="L355" s="32" t="str">
        <f>古代遗迹1!B2157</f>
        <v>小雷音寺boss_354</v>
      </c>
      <c r="M355" t="str">
        <f t="shared" si="25"/>
        <v>琉璃市10-6</v>
      </c>
      <c r="N355" s="32" t="s">
        <v>4595</v>
      </c>
    </row>
    <row r="356" spans="1:14" x14ac:dyDescent="0.15">
      <c r="A356" s="23">
        <f>主线!AG355</f>
        <v>2052296</v>
      </c>
      <c r="B356" s="37" t="s">
        <v>578</v>
      </c>
      <c r="C356" s="35" t="e">
        <f>VLOOKUP(B356,I:J,2,0)</f>
        <v>#N/A</v>
      </c>
      <c r="D356" s="35" t="e">
        <f>VLOOKUP(B356,M:N,2,0)</f>
        <v>#N/A</v>
      </c>
      <c r="E356" s="35" t="e">
        <f t="shared" si="23"/>
        <v>#N/A</v>
      </c>
      <c r="G356" s="22">
        <f>INT(龙王宝藏!H1546/1.3/2)</f>
        <v>24482115</v>
      </c>
      <c r="H356" s="32" t="str">
        <f>龙王宝藏!B1546</f>
        <v>龙王宝藏boss_355</v>
      </c>
      <c r="I356" t="str">
        <f t="shared" si="24"/>
        <v>琉璃市16-1</v>
      </c>
      <c r="J356" t="s">
        <v>5436</v>
      </c>
      <c r="K356" s="22">
        <f>INT(古代遗迹1!G2158/1.3)</f>
        <v>22461317</v>
      </c>
      <c r="L356" s="32" t="str">
        <f>古代遗迹1!B2158</f>
        <v>小雷音寺boss_355</v>
      </c>
      <c r="M356" t="str">
        <f t="shared" si="25"/>
        <v>琉璃市10-10</v>
      </c>
      <c r="N356" s="32" t="s">
        <v>4596</v>
      </c>
    </row>
    <row r="357" spans="1:14" x14ac:dyDescent="0.15">
      <c r="A357" s="23">
        <f>主线!AG356</f>
        <v>2059952</v>
      </c>
      <c r="B357" s="37" t="s">
        <v>579</v>
      </c>
      <c r="C357" s="35" t="e">
        <f>VLOOKUP(B357,I:J,2,0)</f>
        <v>#N/A</v>
      </c>
      <c r="D357" s="35" t="str">
        <f>VLOOKUP(B357,M:N,2,0)</f>
        <v>小雷音寺boss_97</v>
      </c>
      <c r="E357" s="35" t="e">
        <f t="shared" si="23"/>
        <v>#N/A</v>
      </c>
      <c r="G357" s="22">
        <f>INT(龙王宝藏!H1547/1.3/2)</f>
        <v>24595461</v>
      </c>
      <c r="H357" s="32" t="str">
        <f>龙王宝藏!B1547</f>
        <v>龙王宝藏boss_356</v>
      </c>
      <c r="I357" t="str">
        <f t="shared" si="24"/>
        <v>琉璃市16-5</v>
      </c>
      <c r="J357" t="s">
        <v>5437</v>
      </c>
      <c r="K357" s="22">
        <f>INT(古代遗迹1!G2159/1.3)</f>
        <v>22588529</v>
      </c>
      <c r="L357" s="32" t="str">
        <f>古代遗迹1!B2159</f>
        <v>小雷音寺boss_356</v>
      </c>
      <c r="M357" t="str">
        <f t="shared" si="25"/>
        <v>琉璃市11-2</v>
      </c>
      <c r="N357" s="32" t="s">
        <v>4597</v>
      </c>
    </row>
    <row r="358" spans="1:14" x14ac:dyDescent="0.15">
      <c r="A358" s="23">
        <f>主线!AG357</f>
        <v>2064041</v>
      </c>
      <c r="B358" s="37" t="s">
        <v>580</v>
      </c>
      <c r="C358" s="35" t="e">
        <f>VLOOKUP(B358,I:J,2,0)</f>
        <v>#N/A</v>
      </c>
      <c r="D358" s="35" t="e">
        <f>VLOOKUP(B358,M:N,2,0)</f>
        <v>#N/A</v>
      </c>
      <c r="E358" s="35" t="e">
        <f t="shared" si="23"/>
        <v>#N/A</v>
      </c>
      <c r="G358" s="22">
        <f>INT(龙王宝藏!H1548/1.3/2)</f>
        <v>24708807</v>
      </c>
      <c r="H358" s="32" t="str">
        <f>龙王宝藏!B1548</f>
        <v>龙王宝藏boss_357</v>
      </c>
      <c r="I358" t="str">
        <f t="shared" si="24"/>
        <v>琉璃市16-8</v>
      </c>
      <c r="J358" t="s">
        <v>5438</v>
      </c>
      <c r="K358" s="22">
        <f>INT(古代遗迹1!G2160/1.3)</f>
        <v>22715740</v>
      </c>
      <c r="L358" s="32" t="str">
        <f>古代遗迹1!B2160</f>
        <v>小雷音寺boss_357</v>
      </c>
      <c r="M358" t="str">
        <f t="shared" si="25"/>
        <v>琉璃市11-7</v>
      </c>
      <c r="N358" s="32" t="s">
        <v>4598</v>
      </c>
    </row>
    <row r="359" spans="1:14" x14ac:dyDescent="0.15">
      <c r="A359" s="23">
        <f>主线!AG358</f>
        <v>2068131</v>
      </c>
      <c r="B359" s="37" t="s">
        <v>581</v>
      </c>
      <c r="C359" s="35" t="e">
        <f>VLOOKUP(B359,I:J,2,0)</f>
        <v>#N/A</v>
      </c>
      <c r="D359" s="35" t="e">
        <f>VLOOKUP(B359,M:N,2,0)</f>
        <v>#N/A</v>
      </c>
      <c r="E359" s="35" t="e">
        <f t="shared" si="23"/>
        <v>#N/A</v>
      </c>
      <c r="G359" s="22">
        <f>INT(龙王宝藏!H1549/1.3/2)</f>
        <v>24822115</v>
      </c>
      <c r="H359" s="32" t="str">
        <f>龙王宝藏!B1549</f>
        <v>龙王宝藏boss_358</v>
      </c>
      <c r="I359" t="str">
        <f t="shared" si="24"/>
        <v>琉璃市16-10</v>
      </c>
      <c r="J359" t="s">
        <v>5439</v>
      </c>
      <c r="K359" s="22">
        <f>INT(古代遗迹1!G2161/1.3)</f>
        <v>22842952</v>
      </c>
      <c r="L359" s="32" t="str">
        <f>古代遗迹1!B2161</f>
        <v>小雷音寺boss_358</v>
      </c>
      <c r="M359" t="str">
        <f t="shared" si="25"/>
        <v>琉璃市11-10</v>
      </c>
      <c r="N359" s="32" t="s">
        <v>4599</v>
      </c>
    </row>
    <row r="360" spans="1:14" x14ac:dyDescent="0.15">
      <c r="A360" s="23">
        <f>主线!AG359</f>
        <v>2075833</v>
      </c>
      <c r="B360" s="37" t="s">
        <v>582</v>
      </c>
      <c r="C360" s="35" t="e">
        <f>VLOOKUP(B360,I:J,2,0)</f>
        <v>#N/A</v>
      </c>
      <c r="D360" s="35" t="e">
        <f>VLOOKUP(B360,M:N,2,0)</f>
        <v>#N/A</v>
      </c>
      <c r="E360" s="35" t="e">
        <f t="shared" si="23"/>
        <v>#N/A</v>
      </c>
      <c r="G360" s="22">
        <f>INT(龙王宝藏!H1550/1.3/2)</f>
        <v>24935461</v>
      </c>
      <c r="H360" s="32" t="str">
        <f>龙王宝藏!B1550</f>
        <v>龙王宝藏boss_359</v>
      </c>
      <c r="I360" t="str">
        <f t="shared" si="24"/>
        <v>琉璃市16-10</v>
      </c>
      <c r="J360" t="s">
        <v>5440</v>
      </c>
      <c r="K360" s="22">
        <f>INT(古代遗迹1!G2162/1.3)</f>
        <v>22970163</v>
      </c>
      <c r="L360" s="32" t="str">
        <f>古代遗迹1!B2162</f>
        <v>小雷音寺boss_359</v>
      </c>
      <c r="M360" t="str">
        <f t="shared" si="25"/>
        <v>琉璃市12-2</v>
      </c>
      <c r="N360" s="32" t="s">
        <v>4600</v>
      </c>
    </row>
    <row r="361" spans="1:14" x14ac:dyDescent="0.15">
      <c r="A361" s="23">
        <f>主线!AG360</f>
        <v>2079935</v>
      </c>
      <c r="B361" s="37" t="s">
        <v>583</v>
      </c>
      <c r="C361" s="35" t="str">
        <f>VLOOKUP(B361,I:J,2,0)</f>
        <v>龙王宝藏boss_86</v>
      </c>
      <c r="D361" s="35" t="str">
        <f>VLOOKUP(B361,M:N,2,0)</f>
        <v>小雷音寺boss_98</v>
      </c>
      <c r="E361" s="35" t="e">
        <f t="shared" si="23"/>
        <v>#N/A</v>
      </c>
      <c r="G361" s="22">
        <f>INT(龙王宝藏!H1551/1.3/2)</f>
        <v>25048807</v>
      </c>
      <c r="H361" s="32" t="str">
        <f>龙王宝藏!B1551</f>
        <v>龙王宝藏boss_360</v>
      </c>
      <c r="I361" t="str">
        <f t="shared" si="24"/>
        <v>琉璃市16-10</v>
      </c>
      <c r="J361" t="s">
        <v>5441</v>
      </c>
      <c r="K361" s="22">
        <f>INT(古代遗迹1!G2163/1.3)</f>
        <v>23097375</v>
      </c>
      <c r="L361" s="32" t="str">
        <f>古代遗迹1!B2163</f>
        <v>小雷音寺boss_360</v>
      </c>
      <c r="M361" t="str">
        <f t="shared" si="25"/>
        <v>琉璃市12-8</v>
      </c>
      <c r="N361" s="32" t="s">
        <v>4601</v>
      </c>
    </row>
    <row r="362" spans="1:14" x14ac:dyDescent="0.15">
      <c r="A362" s="23">
        <f>主线!AG361</f>
        <v>2104183</v>
      </c>
      <c r="B362" s="37" t="s">
        <v>584</v>
      </c>
      <c r="C362" s="35" t="e">
        <f>VLOOKUP(B362,I:J,2,0)</f>
        <v>#N/A</v>
      </c>
      <c r="D362" s="35" t="e">
        <f>VLOOKUP(B362,M:N,2,0)</f>
        <v>#N/A</v>
      </c>
      <c r="E362" s="35" t="e">
        <f t="shared" si="23"/>
        <v>#N/A</v>
      </c>
      <c r="G362" s="22">
        <f>INT(龙王宝藏!H1552/1.3/2)</f>
        <v>25143384</v>
      </c>
      <c r="H362" s="32" t="str">
        <f>龙王宝藏!B1552</f>
        <v>龙王宝藏boss_361</v>
      </c>
      <c r="I362" t="str">
        <f t="shared" si="24"/>
        <v>琉璃市16-10</v>
      </c>
      <c r="J362" t="s">
        <v>5442</v>
      </c>
      <c r="K362" s="22">
        <f>INT(古代遗迹1!G2164/1.3)</f>
        <v>23224586</v>
      </c>
      <c r="L362" s="32" t="str">
        <f>古代遗迹1!B2164</f>
        <v>小雷音寺boss_361</v>
      </c>
      <c r="M362" t="str">
        <f t="shared" si="25"/>
        <v>琉璃市12-10</v>
      </c>
      <c r="N362" s="32" t="s">
        <v>4602</v>
      </c>
    </row>
    <row r="363" spans="1:14" x14ac:dyDescent="0.15">
      <c r="A363" s="23">
        <f>主线!AG362</f>
        <v>2108297</v>
      </c>
      <c r="B363" s="37" t="s">
        <v>585</v>
      </c>
      <c r="C363" s="35" t="e">
        <f>VLOOKUP(B363,I:J,2,0)</f>
        <v>#N/A</v>
      </c>
      <c r="D363" s="35" t="e">
        <f>VLOOKUP(B363,M:N,2,0)</f>
        <v>#N/A</v>
      </c>
      <c r="E363" s="35" t="str">
        <f t="shared" si="23"/>
        <v>天庭试炼boss_46</v>
      </c>
      <c r="G363" s="22">
        <f>INT(龙王宝藏!H1553/1.3/2)</f>
        <v>25256653</v>
      </c>
      <c r="H363" s="32" t="str">
        <f>龙王宝藏!B1553</f>
        <v>龙王宝藏boss_362</v>
      </c>
      <c r="I363" t="str">
        <f t="shared" si="24"/>
        <v>琉璃市16-10</v>
      </c>
      <c r="J363" t="s">
        <v>5443</v>
      </c>
      <c r="K363" s="22">
        <f>INT(古代遗迹1!G2165/1.3)</f>
        <v>23356038</v>
      </c>
      <c r="L363" s="32" t="str">
        <f>古代遗迹1!B2165</f>
        <v>小雷音寺boss_362</v>
      </c>
      <c r="M363" t="str">
        <f t="shared" si="25"/>
        <v>琉璃市13-4</v>
      </c>
      <c r="N363" s="32" t="s">
        <v>4603</v>
      </c>
    </row>
    <row r="364" spans="1:14" x14ac:dyDescent="0.15">
      <c r="A364" s="23">
        <f>主线!AG363</f>
        <v>2116066</v>
      </c>
      <c r="B364" s="37" t="s">
        <v>586</v>
      </c>
      <c r="C364" s="35" t="str">
        <f>VLOOKUP(B364,I:J,2,0)</f>
        <v>龙王宝藏boss_87</v>
      </c>
      <c r="D364" s="35" t="e">
        <f>VLOOKUP(B364,M:N,2,0)</f>
        <v>#N/A</v>
      </c>
      <c r="E364" s="35" t="e">
        <f t="shared" si="23"/>
        <v>#N/A</v>
      </c>
      <c r="G364" s="22">
        <f>INT(龙王宝藏!H1554/1.3/2)</f>
        <v>25369923</v>
      </c>
      <c r="H364" s="32" t="str">
        <f>龙王宝藏!B1554</f>
        <v>龙王宝藏boss_363</v>
      </c>
      <c r="I364" t="str">
        <f t="shared" si="24"/>
        <v>琉璃市16-10</v>
      </c>
      <c r="J364" t="s">
        <v>5444</v>
      </c>
      <c r="K364" s="22">
        <f>INT(古代遗迹1!G2166/1.3)</f>
        <v>23487490</v>
      </c>
      <c r="L364" s="32" t="str">
        <f>古代遗迹1!B2166</f>
        <v>小雷音寺boss_363</v>
      </c>
      <c r="M364" t="str">
        <f t="shared" si="25"/>
        <v>琉璃市13-9</v>
      </c>
      <c r="N364" s="32" t="s">
        <v>4604</v>
      </c>
    </row>
    <row r="365" spans="1:14" x14ac:dyDescent="0.15">
      <c r="A365" s="23">
        <f>主线!AG364</f>
        <v>2120194</v>
      </c>
      <c r="B365" s="37" t="s">
        <v>587</v>
      </c>
      <c r="C365" s="35" t="e">
        <f>VLOOKUP(B365,I:J,2,0)</f>
        <v>#N/A</v>
      </c>
      <c r="D365" s="35" t="e">
        <f>VLOOKUP(B365,M:N,2,0)</f>
        <v>#N/A</v>
      </c>
      <c r="E365" s="35" t="e">
        <f t="shared" si="23"/>
        <v>#N/A</v>
      </c>
      <c r="G365" s="22">
        <f>INT(龙王宝藏!H1555/1.3/2)</f>
        <v>25483153</v>
      </c>
      <c r="H365" s="32" t="str">
        <f>龙王宝藏!B1555</f>
        <v>龙王宝藏boss_364</v>
      </c>
      <c r="I365" t="str">
        <f t="shared" si="24"/>
        <v>琉璃市16-10</v>
      </c>
      <c r="J365" t="s">
        <v>5445</v>
      </c>
      <c r="K365" s="22">
        <f>INT(古代遗迹1!G2167/1.3)</f>
        <v>23618942</v>
      </c>
      <c r="L365" s="32" t="str">
        <f>古代遗迹1!B2167</f>
        <v>小雷音寺boss_364</v>
      </c>
      <c r="M365" t="str">
        <f t="shared" si="25"/>
        <v>琉璃市13-10</v>
      </c>
      <c r="N365" s="32" t="s">
        <v>4605</v>
      </c>
    </row>
    <row r="366" spans="1:14" x14ac:dyDescent="0.15">
      <c r="A366" s="23">
        <f>主线!AG365</f>
        <v>2124321</v>
      </c>
      <c r="B366" s="37" t="s">
        <v>588</v>
      </c>
      <c r="C366" s="35" t="e">
        <f>VLOOKUP(B366,I:J,2,0)</f>
        <v>#N/A</v>
      </c>
      <c r="D366" s="35" t="str">
        <f>VLOOKUP(B366,M:N,2,0)</f>
        <v>小雷音寺boss_99</v>
      </c>
      <c r="E366" s="35" t="e">
        <f t="shared" si="23"/>
        <v>#N/A</v>
      </c>
      <c r="G366" s="22">
        <f>INT(龙王宝藏!H1556/1.3/2)</f>
        <v>25596423</v>
      </c>
      <c r="H366" s="32" t="str">
        <f>龙王宝藏!B1556</f>
        <v>龙王宝藏boss_365</v>
      </c>
      <c r="I366" t="str">
        <f t="shared" si="24"/>
        <v>琉璃市16-10</v>
      </c>
      <c r="J366" t="s">
        <v>5446</v>
      </c>
      <c r="K366" s="22">
        <f>INT(古代遗迹1!G2168/1.3)</f>
        <v>23750394</v>
      </c>
      <c r="L366" s="32" t="str">
        <f>古代遗迹1!B2168</f>
        <v>小雷音寺boss_365</v>
      </c>
      <c r="M366" t="str">
        <f t="shared" si="25"/>
        <v>琉璃市14-5</v>
      </c>
      <c r="N366" s="32" t="s">
        <v>4606</v>
      </c>
    </row>
    <row r="367" spans="1:14" x14ac:dyDescent="0.15">
      <c r="A367" s="23">
        <f>主线!AG366</f>
        <v>2132136</v>
      </c>
      <c r="B367" s="37" t="s">
        <v>589</v>
      </c>
      <c r="C367" s="35" t="e">
        <f>VLOOKUP(B367,I:J,2,0)</f>
        <v>#N/A</v>
      </c>
      <c r="D367" s="35" t="e">
        <f>VLOOKUP(B367,M:N,2,0)</f>
        <v>#N/A</v>
      </c>
      <c r="E367" s="35" t="e">
        <f t="shared" si="23"/>
        <v>#N/A</v>
      </c>
      <c r="G367" s="22">
        <f>INT(龙王宝藏!H1557/1.3/2)</f>
        <v>25709692</v>
      </c>
      <c r="H367" s="32" t="str">
        <f>龙王宝藏!B1557</f>
        <v>龙王宝藏boss_366</v>
      </c>
      <c r="I367" t="str">
        <f t="shared" si="24"/>
        <v>琉璃市16-10</v>
      </c>
      <c r="J367" t="s">
        <v>5447</v>
      </c>
      <c r="K367" s="22">
        <f>INT(古代遗迹1!G2169/1.3)</f>
        <v>23881846</v>
      </c>
      <c r="L367" s="32" t="str">
        <f>古代遗迹1!B2169</f>
        <v>小雷音寺boss_366</v>
      </c>
      <c r="M367" t="str">
        <f t="shared" si="25"/>
        <v>琉璃市14-9</v>
      </c>
      <c r="N367" s="32" t="s">
        <v>4607</v>
      </c>
    </row>
    <row r="368" spans="1:14" x14ac:dyDescent="0.15">
      <c r="A368" s="23">
        <f>主线!AG367</f>
        <v>2136276</v>
      </c>
      <c r="B368" s="37" t="s">
        <v>590</v>
      </c>
      <c r="C368" s="35" t="e">
        <f>VLOOKUP(B368,I:J,2,0)</f>
        <v>#N/A</v>
      </c>
      <c r="D368" s="35" t="e">
        <f>VLOOKUP(B368,M:N,2,0)</f>
        <v>#N/A</v>
      </c>
      <c r="E368" s="35" t="e">
        <f t="shared" si="23"/>
        <v>#N/A</v>
      </c>
      <c r="G368" s="22">
        <f>INT(龙王宝藏!H1558/1.3/2)</f>
        <v>25803653</v>
      </c>
      <c r="H368" s="32" t="str">
        <f>龙王宝藏!B1558</f>
        <v>龙王宝藏boss_367</v>
      </c>
      <c r="I368" t="str">
        <f t="shared" si="24"/>
        <v>琉璃市16-10</v>
      </c>
      <c r="J368" t="s">
        <v>5448</v>
      </c>
      <c r="K368" s="22">
        <f>INT(古代遗迹1!G2170/1.3)</f>
        <v>24013298</v>
      </c>
      <c r="L368" s="32" t="str">
        <f>古代遗迹1!B2170</f>
        <v>小雷音寺boss_367</v>
      </c>
      <c r="M368" t="str">
        <f t="shared" si="25"/>
        <v>琉璃市14-10</v>
      </c>
      <c r="N368" s="32" t="s">
        <v>4608</v>
      </c>
    </row>
    <row r="369" spans="1:14" x14ac:dyDescent="0.15">
      <c r="A369" s="23">
        <f>主线!AG368</f>
        <v>2140416</v>
      </c>
      <c r="B369" s="37" t="s">
        <v>591</v>
      </c>
      <c r="C369" s="35" t="str">
        <f>VLOOKUP(B369,I:J,2,0)</f>
        <v>龙王宝藏boss_88</v>
      </c>
      <c r="D369" s="35" t="e">
        <f>VLOOKUP(B369,M:N,2,0)</f>
        <v>#N/A</v>
      </c>
      <c r="E369" s="35" t="e">
        <f t="shared" si="23"/>
        <v>#N/A</v>
      </c>
      <c r="G369" s="22">
        <f>INT(龙王宝藏!H1559/1.3/2)</f>
        <v>25916846</v>
      </c>
      <c r="H369" s="32" t="str">
        <f>龙王宝藏!B1559</f>
        <v>龙王宝藏boss_368</v>
      </c>
      <c r="I369" t="str">
        <f t="shared" si="24"/>
        <v>琉璃市16-10</v>
      </c>
      <c r="J369" t="s">
        <v>5449</v>
      </c>
      <c r="K369" s="22">
        <f>INT(古代遗迹1!G2171/1.3)</f>
        <v>24144750</v>
      </c>
      <c r="L369" s="32" t="str">
        <f>古代遗迹1!B2171</f>
        <v>小雷音寺boss_368</v>
      </c>
      <c r="M369" t="str">
        <f t="shared" si="25"/>
        <v>琉璃市15-4</v>
      </c>
      <c r="N369" s="32" t="s">
        <v>4609</v>
      </c>
    </row>
    <row r="370" spans="1:14" x14ac:dyDescent="0.15">
      <c r="A370" s="23">
        <f>主线!AG369</f>
        <v>2148278</v>
      </c>
      <c r="B370" s="37" t="s">
        <v>592</v>
      </c>
      <c r="C370" s="35" t="e">
        <f>VLOOKUP(B370,I:J,2,0)</f>
        <v>#N/A</v>
      </c>
      <c r="D370" s="35" t="e">
        <f>VLOOKUP(B370,M:N,2,0)</f>
        <v>#N/A</v>
      </c>
      <c r="E370" s="35" t="e">
        <f t="shared" si="23"/>
        <v>#N/A</v>
      </c>
      <c r="G370" s="22">
        <f>INT(龙王宝藏!H1560/1.3/2)</f>
        <v>26030000</v>
      </c>
      <c r="H370" s="32" t="str">
        <f>龙王宝藏!B1560</f>
        <v>龙王宝藏boss_369</v>
      </c>
      <c r="I370" t="str">
        <f t="shared" si="24"/>
        <v>琉璃市16-10</v>
      </c>
      <c r="J370" t="s">
        <v>5450</v>
      </c>
      <c r="K370" s="22">
        <f>INT(古代遗迹1!G2172/1.3)</f>
        <v>24276202</v>
      </c>
      <c r="L370" s="32" t="str">
        <f>古代遗迹1!B2172</f>
        <v>小雷音寺boss_369</v>
      </c>
      <c r="M370" t="str">
        <f t="shared" si="25"/>
        <v>琉璃市15-8</v>
      </c>
      <c r="N370" s="32" t="s">
        <v>4610</v>
      </c>
    </row>
    <row r="371" spans="1:14" x14ac:dyDescent="0.15">
      <c r="A371" s="23">
        <f>主线!AG370</f>
        <v>2152430</v>
      </c>
      <c r="B371" s="37" t="s">
        <v>593</v>
      </c>
      <c r="C371" s="35" t="str">
        <f>VLOOKUP(B371,I:J,2,0)</f>
        <v>龙王宝藏boss_89</v>
      </c>
      <c r="D371" s="35" t="str">
        <f>VLOOKUP(B371,M:N,2,0)</f>
        <v>小雷音寺boss_100</v>
      </c>
      <c r="E371" s="35" t="e">
        <f t="shared" si="23"/>
        <v>#N/A</v>
      </c>
      <c r="G371" s="22">
        <f>INT(龙王宝藏!H1561/1.3/2)</f>
        <v>26143192</v>
      </c>
      <c r="H371" s="32" t="str">
        <f>龙王宝藏!B1561</f>
        <v>龙王宝藏boss_370</v>
      </c>
      <c r="I371" t="str">
        <f t="shared" si="24"/>
        <v>琉璃市16-10</v>
      </c>
      <c r="J371" t="s">
        <v>5451</v>
      </c>
      <c r="K371" s="22">
        <f>INT(古代遗迹1!G2173/1.3)</f>
        <v>24407653</v>
      </c>
      <c r="L371" s="32" t="str">
        <f>古代遗迹1!B2173</f>
        <v>小雷音寺boss_370</v>
      </c>
      <c r="M371" t="str">
        <f t="shared" si="25"/>
        <v>琉璃市15-10</v>
      </c>
      <c r="N371" s="32" t="s">
        <v>4611</v>
      </c>
    </row>
    <row r="372" spans="1:14" x14ac:dyDescent="0.15">
      <c r="A372" s="23">
        <f>主线!AG371</f>
        <v>2177121</v>
      </c>
      <c r="B372" s="37" t="s">
        <v>594</v>
      </c>
      <c r="C372" s="35" t="e">
        <f>VLOOKUP(B372,I:J,2,0)</f>
        <v>#N/A</v>
      </c>
      <c r="D372" s="35" t="e">
        <f>VLOOKUP(B372,M:N,2,0)</f>
        <v>#N/A</v>
      </c>
      <c r="E372" s="35" t="e">
        <f t="shared" si="23"/>
        <v>#N/A</v>
      </c>
      <c r="G372" s="22">
        <f>INT(龙王宝藏!H1562/1.3/2)</f>
        <v>26256346</v>
      </c>
      <c r="H372" s="32" t="str">
        <f>龙王宝藏!B1562</f>
        <v>龙王宝藏boss_371</v>
      </c>
      <c r="I372" t="str">
        <f t="shared" si="24"/>
        <v>琉璃市16-10</v>
      </c>
      <c r="J372" t="s">
        <v>5452</v>
      </c>
      <c r="K372" s="22">
        <f>INT(古代遗迹1!G2174/1.3)</f>
        <v>24539106</v>
      </c>
      <c r="L372" s="32" t="str">
        <f>古代遗迹1!B2174</f>
        <v>小雷音寺boss_371</v>
      </c>
      <c r="M372" t="str">
        <f t="shared" si="25"/>
        <v>琉璃市16-2</v>
      </c>
      <c r="N372" s="32" t="s">
        <v>4612</v>
      </c>
    </row>
    <row r="373" spans="1:14" x14ac:dyDescent="0.15">
      <c r="A373" s="23">
        <f>主线!AG372</f>
        <v>2181286</v>
      </c>
      <c r="B373" s="37" t="s">
        <v>595</v>
      </c>
      <c r="C373" s="35" t="e">
        <f>VLOOKUP(B373,I:J,2,0)</f>
        <v>#N/A</v>
      </c>
      <c r="D373" s="35" t="e">
        <f>VLOOKUP(B373,M:N,2,0)</f>
        <v>#N/A</v>
      </c>
      <c r="E373" s="35" t="e">
        <f t="shared" si="23"/>
        <v>#N/A</v>
      </c>
      <c r="G373" s="22">
        <f>INT(龙王宝藏!H1563/1.3/2)</f>
        <v>26369538</v>
      </c>
      <c r="H373" s="32" t="str">
        <f>龙王宝藏!B1563</f>
        <v>龙王宝藏boss_372</v>
      </c>
      <c r="I373" t="str">
        <f t="shared" si="24"/>
        <v>琉璃市16-10</v>
      </c>
      <c r="J373" t="s">
        <v>5453</v>
      </c>
      <c r="K373" s="22">
        <f>INT(古代遗迹1!G2175/1.3)</f>
        <v>24670557</v>
      </c>
      <c r="L373" s="32" t="str">
        <f>古代遗迹1!B2175</f>
        <v>小雷音寺boss_372</v>
      </c>
      <c r="M373" t="str">
        <f t="shared" si="25"/>
        <v>琉璃市16-7</v>
      </c>
      <c r="N373" s="32" t="s">
        <v>4613</v>
      </c>
    </row>
    <row r="374" spans="1:14" x14ac:dyDescent="0.15">
      <c r="A374" s="23">
        <f>主线!AG373</f>
        <v>2189216</v>
      </c>
      <c r="B374" s="37" t="s">
        <v>596</v>
      </c>
      <c r="C374" s="35" t="str">
        <f>VLOOKUP(B374,I:J,2,0)</f>
        <v>龙王宝藏boss_90</v>
      </c>
      <c r="D374" s="35" t="e">
        <f>VLOOKUP(B374,M:N,2,0)</f>
        <v>#N/A</v>
      </c>
      <c r="E374" s="35" t="e">
        <f t="shared" si="23"/>
        <v>#N/A</v>
      </c>
      <c r="G374" s="22">
        <f>INT(龙王宝藏!H1564/1.3/2)</f>
        <v>26462923</v>
      </c>
      <c r="H374" s="32" t="str">
        <f>龙王宝藏!B1564</f>
        <v>龙王宝藏boss_373</v>
      </c>
      <c r="I374" t="str">
        <f t="shared" si="24"/>
        <v>琉璃市16-10</v>
      </c>
      <c r="J374" t="s">
        <v>5454</v>
      </c>
      <c r="K374" s="22">
        <f>INT(古代遗迹1!G2176/1.3)</f>
        <v>24802010</v>
      </c>
      <c r="L374" s="32" t="str">
        <f>古代遗迹1!B2176</f>
        <v>小雷音寺boss_373</v>
      </c>
      <c r="M374" t="str">
        <f t="shared" si="25"/>
        <v>琉璃市16-10</v>
      </c>
      <c r="N374" s="32" t="s">
        <v>4614</v>
      </c>
    </row>
    <row r="375" spans="1:14" x14ac:dyDescent="0.15">
      <c r="A375" s="23">
        <f>主线!AG374</f>
        <v>2193392</v>
      </c>
      <c r="B375" s="37" t="s">
        <v>597</v>
      </c>
      <c r="C375" s="35" t="e">
        <f>VLOOKUP(B375,I:J,2,0)</f>
        <v>#N/A</v>
      </c>
      <c r="D375" s="35" t="str">
        <f>VLOOKUP(B375,M:N,2,0)</f>
        <v>小雷音寺boss_101</v>
      </c>
      <c r="E375" s="35" t="e">
        <f t="shared" si="23"/>
        <v>#N/A</v>
      </c>
      <c r="G375" s="22">
        <f>INT(龙王宝藏!H1565/1.3/2)</f>
        <v>26576000</v>
      </c>
      <c r="H375" s="32" t="str">
        <f>龙王宝藏!B1565</f>
        <v>龙王宝藏boss_374</v>
      </c>
      <c r="I375" t="str">
        <f t="shared" si="24"/>
        <v>琉璃市16-10</v>
      </c>
      <c r="J375" t="s">
        <v>5455</v>
      </c>
      <c r="K375" s="22">
        <f>INT(古代遗迹1!G2177/1.3)</f>
        <v>24937702</v>
      </c>
      <c r="L375" s="32" t="str">
        <f>古代遗迹1!B2177</f>
        <v>小雷音寺boss_374</v>
      </c>
      <c r="M375" t="str">
        <f t="shared" si="25"/>
        <v>琉璃市16-10</v>
      </c>
      <c r="N375" s="32" t="s">
        <v>4615</v>
      </c>
    </row>
    <row r="376" spans="1:14" x14ac:dyDescent="0.15">
      <c r="A376" s="23">
        <f>主线!AG375</f>
        <v>2197570</v>
      </c>
      <c r="B376" s="37" t="s">
        <v>598</v>
      </c>
      <c r="C376" s="35" t="e">
        <f>VLOOKUP(B376,I:J,2,0)</f>
        <v>#N/A</v>
      </c>
      <c r="D376" s="35" t="e">
        <f>VLOOKUP(B376,M:N,2,0)</f>
        <v>#N/A</v>
      </c>
      <c r="E376" s="35" t="e">
        <f t="shared" si="23"/>
        <v>#N/A</v>
      </c>
      <c r="G376" s="22">
        <f>INT(龙王宝藏!H1566/1.3/2)</f>
        <v>26689076</v>
      </c>
      <c r="H376" s="32" t="str">
        <f>龙王宝藏!B1566</f>
        <v>龙王宝藏boss_375</v>
      </c>
      <c r="I376" t="str">
        <f t="shared" si="24"/>
        <v>琉璃市16-10</v>
      </c>
      <c r="J376" t="s">
        <v>5456</v>
      </c>
      <c r="K376" s="22">
        <f>INT(古代遗迹1!G2178/1.3)</f>
        <v>25073394</v>
      </c>
      <c r="L376" s="32" t="str">
        <f>古代遗迹1!B2178</f>
        <v>小雷音寺boss_375</v>
      </c>
      <c r="M376" t="str">
        <f t="shared" si="25"/>
        <v>琉璃市16-10</v>
      </c>
      <c r="N376" s="32" t="s">
        <v>4616</v>
      </c>
    </row>
    <row r="377" spans="1:14" x14ac:dyDescent="0.15">
      <c r="A377" s="23">
        <f>主线!AG376</f>
        <v>2205547</v>
      </c>
      <c r="B377" s="37" t="s">
        <v>599</v>
      </c>
      <c r="C377" s="35" t="e">
        <f>VLOOKUP(B377,I:J,2,0)</f>
        <v>#N/A</v>
      </c>
      <c r="D377" s="35" t="e">
        <f>VLOOKUP(B377,M:N,2,0)</f>
        <v>#N/A</v>
      </c>
      <c r="E377" s="35" t="e">
        <f t="shared" si="23"/>
        <v>#N/A</v>
      </c>
      <c r="G377" s="22">
        <f>INT(龙王宝藏!H1567/1.3/2)</f>
        <v>26802192</v>
      </c>
      <c r="H377" s="32" t="str">
        <f>龙王宝藏!B1567</f>
        <v>龙王宝藏boss_376</v>
      </c>
      <c r="I377" t="str">
        <f t="shared" si="24"/>
        <v>琉璃市16-10</v>
      </c>
      <c r="J377" t="s">
        <v>5457</v>
      </c>
      <c r="K377" s="22">
        <f>INT(古代遗迹1!G2179/1.3)</f>
        <v>25209086</v>
      </c>
      <c r="L377" s="32" t="str">
        <f>古代遗迹1!B2179</f>
        <v>小雷音寺boss_376</v>
      </c>
      <c r="M377" t="str">
        <f t="shared" si="25"/>
        <v>琉璃市16-10</v>
      </c>
      <c r="N377" s="32" t="s">
        <v>4617</v>
      </c>
    </row>
    <row r="378" spans="1:14" x14ac:dyDescent="0.15">
      <c r="A378" s="23">
        <f>主线!AG377</f>
        <v>2209736</v>
      </c>
      <c r="B378" s="37" t="s">
        <v>600</v>
      </c>
      <c r="C378" s="35" t="e">
        <f>VLOOKUP(B378,I:J,2,0)</f>
        <v>#N/A</v>
      </c>
      <c r="D378" s="35" t="e">
        <f>VLOOKUP(B378,M:N,2,0)</f>
        <v>#N/A</v>
      </c>
      <c r="E378" s="35" t="e">
        <f t="shared" si="23"/>
        <v>#N/A</v>
      </c>
      <c r="G378" s="22">
        <f>INT(龙王宝藏!H1568/1.3/2)</f>
        <v>26915269</v>
      </c>
      <c r="H378" s="32" t="str">
        <f>龙王宝藏!B1568</f>
        <v>龙王宝藏boss_377</v>
      </c>
      <c r="I378" t="str">
        <f t="shared" si="24"/>
        <v>琉璃市16-10</v>
      </c>
      <c r="J378" t="s">
        <v>5458</v>
      </c>
      <c r="K378" s="22">
        <f>INT(古代遗迹1!G2180/1.3)</f>
        <v>25344779</v>
      </c>
      <c r="L378" s="32" t="str">
        <f>古代遗迹1!B2180</f>
        <v>小雷音寺boss_377</v>
      </c>
      <c r="M378" t="str">
        <f t="shared" si="25"/>
        <v>琉璃市16-10</v>
      </c>
      <c r="N378" s="32" t="s">
        <v>4618</v>
      </c>
    </row>
    <row r="379" spans="1:14" x14ac:dyDescent="0.15">
      <c r="A379" s="23">
        <f>主线!AG378</f>
        <v>2213926</v>
      </c>
      <c r="B379" s="37" t="s">
        <v>601</v>
      </c>
      <c r="C379" s="35" t="str">
        <f>VLOOKUP(B379,I:J,2,0)</f>
        <v>龙王宝藏boss_91</v>
      </c>
      <c r="D379" s="35" t="e">
        <f>VLOOKUP(B379,M:N,2,0)</f>
        <v>#N/A</v>
      </c>
      <c r="E379" s="35" t="e">
        <f t="shared" si="23"/>
        <v>#N/A</v>
      </c>
      <c r="G379" s="22">
        <f>INT(龙王宝藏!H1569/1.3/2)</f>
        <v>27028346</v>
      </c>
      <c r="H379" s="32" t="str">
        <f>龙王宝藏!B1569</f>
        <v>龙王宝藏boss_378</v>
      </c>
      <c r="I379" t="str">
        <f t="shared" si="24"/>
        <v>琉璃市16-10</v>
      </c>
      <c r="J379" t="s">
        <v>5459</v>
      </c>
      <c r="K379" s="22">
        <f>INT(古代遗迹1!G2181/1.3)</f>
        <v>25480471</v>
      </c>
      <c r="L379" s="32" t="str">
        <f>古代遗迹1!B2181</f>
        <v>小雷音寺boss_378</v>
      </c>
      <c r="M379" t="str">
        <f t="shared" si="25"/>
        <v>琉璃市16-10</v>
      </c>
      <c r="N379" s="32" t="s">
        <v>4619</v>
      </c>
    </row>
    <row r="380" spans="1:14" x14ac:dyDescent="0.15">
      <c r="A380" s="23">
        <f>主线!AG379</f>
        <v>2221949</v>
      </c>
      <c r="B380" s="37" t="s">
        <v>602</v>
      </c>
      <c r="C380" s="35" t="e">
        <f>VLOOKUP(B380,I:J,2,0)</f>
        <v>#N/A</v>
      </c>
      <c r="D380" s="35" t="e">
        <f>VLOOKUP(B380,M:N,2,0)</f>
        <v>#N/A</v>
      </c>
      <c r="E380" s="35" t="e">
        <f t="shared" si="23"/>
        <v>#N/A</v>
      </c>
      <c r="G380" s="22">
        <f>INT(龙王宝藏!H1570/1.3/2)</f>
        <v>27121153</v>
      </c>
      <c r="H380" s="32" t="str">
        <f>龙王宝藏!B1570</f>
        <v>龙王宝藏boss_379</v>
      </c>
      <c r="I380" t="str">
        <f t="shared" si="24"/>
        <v>琉璃市16-10</v>
      </c>
      <c r="J380" t="s">
        <v>5460</v>
      </c>
      <c r="K380" s="22">
        <f>INT(古代遗迹1!G2182/1.3)</f>
        <v>25616163</v>
      </c>
      <c r="L380" s="32" t="str">
        <f>古代遗迹1!B2182</f>
        <v>小雷音寺boss_379</v>
      </c>
      <c r="M380" t="str">
        <f t="shared" si="25"/>
        <v>琉璃市16-10</v>
      </c>
      <c r="N380" s="32" t="s">
        <v>4620</v>
      </c>
    </row>
    <row r="381" spans="1:14" x14ac:dyDescent="0.15">
      <c r="A381" s="23">
        <f>主线!AG380</f>
        <v>2226152</v>
      </c>
      <c r="B381" s="37" t="s">
        <v>603</v>
      </c>
      <c r="C381" s="35" t="str">
        <f>VLOOKUP(B381,I:J,2,0)</f>
        <v>龙王宝藏boss_92</v>
      </c>
      <c r="D381" s="35" t="str">
        <f>VLOOKUP(B381,M:N,2,0)</f>
        <v>小雷音寺boss_102</v>
      </c>
      <c r="E381" s="35" t="e">
        <f t="shared" si="23"/>
        <v>#N/A</v>
      </c>
      <c r="G381" s="22">
        <f>INT(龙王宝藏!H1571/1.3/2)</f>
        <v>27234153</v>
      </c>
      <c r="H381" s="32" t="str">
        <f>龙王宝藏!B1571</f>
        <v>龙王宝藏boss_380</v>
      </c>
      <c r="I381" t="str">
        <f t="shared" si="24"/>
        <v>琉璃市16-10</v>
      </c>
      <c r="J381" t="s">
        <v>5461</v>
      </c>
      <c r="K381" s="22">
        <f>INT(古代遗迹1!G2183/1.3)</f>
        <v>25751856</v>
      </c>
      <c r="L381" s="32" t="str">
        <f>古代遗迹1!B2183</f>
        <v>小雷音寺boss_380</v>
      </c>
      <c r="M381" t="str">
        <f t="shared" si="25"/>
        <v>琉璃市16-10</v>
      </c>
      <c r="N381" s="32" t="s">
        <v>4621</v>
      </c>
    </row>
    <row r="382" spans="1:14" x14ac:dyDescent="0.15">
      <c r="A382" s="23">
        <f>主线!AG381</f>
        <v>2251286</v>
      </c>
      <c r="B382" s="37" t="s">
        <v>612</v>
      </c>
      <c r="C382" s="35" t="e">
        <f>VLOOKUP(B382,I:J,2,0)</f>
        <v>#N/A</v>
      </c>
      <c r="D382" s="35" t="e">
        <f>VLOOKUP(B382,M:N,2,0)</f>
        <v>#N/A</v>
      </c>
      <c r="E382" s="35" t="e">
        <f t="shared" si="23"/>
        <v>#N/A</v>
      </c>
      <c r="G382" s="22">
        <f>INT(龙王宝藏!H1572/1.3/2)</f>
        <v>27347153</v>
      </c>
      <c r="H382" s="32" t="str">
        <f>龙王宝藏!B1572</f>
        <v>龙王宝藏boss_381</v>
      </c>
      <c r="I382" t="str">
        <f t="shared" si="24"/>
        <v>琉璃市16-10</v>
      </c>
      <c r="J382" t="s">
        <v>5462</v>
      </c>
      <c r="K382" s="22">
        <f>INT(古代遗迹1!G2184/1.3)</f>
        <v>25887548</v>
      </c>
      <c r="L382" s="32" t="str">
        <f>古代遗迹1!B2184</f>
        <v>小雷音寺boss_381</v>
      </c>
      <c r="M382" t="str">
        <f t="shared" si="25"/>
        <v>琉璃市16-10</v>
      </c>
      <c r="N382" s="32" t="s">
        <v>4622</v>
      </c>
    </row>
    <row r="383" spans="1:14" x14ac:dyDescent="0.15">
      <c r="A383" s="23">
        <f>主线!AG382</f>
        <v>2255912</v>
      </c>
      <c r="B383" s="37" t="s">
        <v>613</v>
      </c>
      <c r="C383" s="35" t="e">
        <f>VLOOKUP(B383,I:J,2,0)</f>
        <v>#N/A</v>
      </c>
      <c r="D383" s="35" t="str">
        <f>VLOOKUP(B383,M:N,2,0)</f>
        <v>小雷音寺boss_103</v>
      </c>
      <c r="E383" s="35" t="e">
        <f t="shared" si="23"/>
        <v>#N/A</v>
      </c>
      <c r="G383" s="22">
        <f>INT(龙王宝藏!H1573/1.3/2)</f>
        <v>27460153</v>
      </c>
      <c r="H383" s="32" t="str">
        <f>龙王宝藏!B1573</f>
        <v>龙王宝藏boss_382</v>
      </c>
      <c r="I383" t="str">
        <f t="shared" si="24"/>
        <v>琉璃市16-10</v>
      </c>
      <c r="J383" t="s">
        <v>5463</v>
      </c>
      <c r="K383" s="22">
        <f>INT(古代遗迹1!G2185/1.3)</f>
        <v>26023240</v>
      </c>
      <c r="L383" s="32" t="str">
        <f>古代遗迹1!B2185</f>
        <v>小雷音寺boss_382</v>
      </c>
      <c r="M383" t="str">
        <f t="shared" si="25"/>
        <v>琉璃市16-10</v>
      </c>
      <c r="N383" s="32" t="s">
        <v>4623</v>
      </c>
    </row>
    <row r="384" spans="1:14" x14ac:dyDescent="0.15">
      <c r="A384" s="23">
        <f>主线!AG383</f>
        <v>2264417</v>
      </c>
      <c r="B384" s="37" t="s">
        <v>614</v>
      </c>
      <c r="C384" s="35" t="e">
        <f>VLOOKUP(B384,I:J,2,0)</f>
        <v>#N/A</v>
      </c>
      <c r="D384" s="35" t="e">
        <f>VLOOKUP(B384,M:N,2,0)</f>
        <v>#N/A</v>
      </c>
      <c r="E384" s="35" t="e">
        <f t="shared" si="23"/>
        <v>#N/A</v>
      </c>
      <c r="G384" s="22">
        <f>INT(龙王宝藏!H1574/1.3/2)</f>
        <v>27573153</v>
      </c>
      <c r="H384" s="32" t="str">
        <f>龙王宝藏!B1574</f>
        <v>龙王宝藏boss_383</v>
      </c>
      <c r="I384" t="str">
        <f t="shared" si="24"/>
        <v>琉璃市16-10</v>
      </c>
      <c r="J384" t="s">
        <v>5464</v>
      </c>
      <c r="K384" s="22">
        <f>INT(古代遗迹1!G2186/1.3)</f>
        <v>26158933</v>
      </c>
      <c r="L384" s="32" t="str">
        <f>古代遗迹1!B2186</f>
        <v>小雷音寺boss_383</v>
      </c>
      <c r="M384" t="str">
        <f t="shared" si="25"/>
        <v>琉璃市16-10</v>
      </c>
      <c r="N384" s="32" t="s">
        <v>4624</v>
      </c>
    </row>
    <row r="385" spans="1:14" x14ac:dyDescent="0.15">
      <c r="A385" s="23">
        <f>主线!AG384</f>
        <v>2269056</v>
      </c>
      <c r="B385" s="37" t="s">
        <v>615</v>
      </c>
      <c r="C385" s="35" t="e">
        <f>VLOOKUP(B385,I:J,2,0)</f>
        <v>#N/A</v>
      </c>
      <c r="D385" s="35" t="e">
        <f>VLOOKUP(B385,M:N,2,0)</f>
        <v>#N/A</v>
      </c>
      <c r="E385" s="35" t="e">
        <f t="shared" si="23"/>
        <v>#N/A</v>
      </c>
      <c r="G385" s="22">
        <f>INT(龙王宝藏!H1575/1.3/2)</f>
        <v>27686153</v>
      </c>
      <c r="H385" s="32" t="str">
        <f>龙王宝藏!B1575</f>
        <v>龙王宝藏boss_384</v>
      </c>
      <c r="I385" t="str">
        <f t="shared" si="24"/>
        <v>琉璃市16-10</v>
      </c>
      <c r="J385" t="s">
        <v>5465</v>
      </c>
      <c r="K385" s="22">
        <f>INT(古代遗迹1!G2187/1.3)</f>
        <v>26298865</v>
      </c>
      <c r="L385" s="32" t="str">
        <f>古代遗迹1!B2187</f>
        <v>小雷音寺boss_384</v>
      </c>
      <c r="M385" t="str">
        <f t="shared" si="25"/>
        <v>琉璃市16-10</v>
      </c>
      <c r="N385" s="32" t="s">
        <v>4625</v>
      </c>
    </row>
    <row r="386" spans="1:14" x14ac:dyDescent="0.15">
      <c r="A386" s="23">
        <f>主线!AG385</f>
        <v>2273696</v>
      </c>
      <c r="B386" s="37" t="s">
        <v>616</v>
      </c>
      <c r="C386" s="35" t="str">
        <f>VLOOKUP(B386,I:J,2,0)</f>
        <v>龙王宝藏boss_93</v>
      </c>
      <c r="D386" s="35" t="e">
        <f>VLOOKUP(B386,M:N,2,0)</f>
        <v>#N/A</v>
      </c>
      <c r="E386" s="35" t="str">
        <f t="shared" ref="E386:E449" si="26">VLOOKUP(B386,Q:R,2,0)</f>
        <v>天庭试炼boss_47</v>
      </c>
      <c r="G386" s="22">
        <f>INT(龙王宝藏!H1576/1.3/2)</f>
        <v>27778384</v>
      </c>
      <c r="H386" s="32" t="str">
        <f>龙王宝藏!B1576</f>
        <v>龙王宝藏boss_385</v>
      </c>
      <c r="I386" t="str">
        <f t="shared" ref="I386:I397" si="27">VLOOKUP(G386,A:B,2,1)</f>
        <v>琉璃市16-10</v>
      </c>
      <c r="J386" t="s">
        <v>5466</v>
      </c>
      <c r="K386" s="22">
        <f>INT(古代遗迹1!G2188/1.3)</f>
        <v>26438798</v>
      </c>
      <c r="L386" s="32" t="str">
        <f>古代遗迹1!B2188</f>
        <v>小雷音寺boss_385</v>
      </c>
      <c r="M386" t="str">
        <f t="shared" ref="M386:M449" si="28">VLOOKUP(K386,A:B,2,1)</f>
        <v>琉璃市16-10</v>
      </c>
      <c r="N386" s="32" t="s">
        <v>4626</v>
      </c>
    </row>
    <row r="387" spans="1:14" x14ac:dyDescent="0.15">
      <c r="A387" s="23">
        <f>主线!AG386</f>
        <v>2282251</v>
      </c>
      <c r="B387" s="37" t="s">
        <v>617</v>
      </c>
      <c r="C387" s="35" t="e">
        <f>VLOOKUP(B387,I:J,2,0)</f>
        <v>#N/A</v>
      </c>
      <c r="D387" s="35" t="e">
        <f>VLOOKUP(B387,M:N,2,0)</f>
        <v>#N/A</v>
      </c>
      <c r="E387" s="35" t="e">
        <f t="shared" si="26"/>
        <v>#N/A</v>
      </c>
      <c r="G387" s="22">
        <f>INT(龙王宝藏!H1577/1.3/2)</f>
        <v>27891307</v>
      </c>
      <c r="H387" s="32" t="str">
        <f>龙王宝藏!B1577</f>
        <v>龙王宝藏boss_386</v>
      </c>
      <c r="I387" t="str">
        <f t="shared" si="27"/>
        <v>琉璃市16-10</v>
      </c>
      <c r="J387" t="s">
        <v>5467</v>
      </c>
      <c r="K387" s="22">
        <f>INT(古代遗迹1!G2189/1.3)</f>
        <v>26578730</v>
      </c>
      <c r="L387" s="32" t="str">
        <f>古代遗迹1!B2189</f>
        <v>小雷音寺boss_386</v>
      </c>
      <c r="M387" t="str">
        <f t="shared" si="28"/>
        <v>琉璃市16-10</v>
      </c>
      <c r="N387" s="32" t="s">
        <v>4627</v>
      </c>
    </row>
    <row r="388" spans="1:14" x14ac:dyDescent="0.15">
      <c r="A388" s="23">
        <f>主线!AG387</f>
        <v>2286905</v>
      </c>
      <c r="B388" s="37" t="s">
        <v>618</v>
      </c>
      <c r="C388" s="35" t="e">
        <f>VLOOKUP(B388,I:J,2,0)</f>
        <v>#N/A</v>
      </c>
      <c r="D388" s="35" t="e">
        <f>VLOOKUP(B388,M:N,2,0)</f>
        <v>#N/A</v>
      </c>
      <c r="E388" s="35" t="e">
        <f t="shared" si="26"/>
        <v>#N/A</v>
      </c>
      <c r="G388" s="22">
        <f>INT(龙王宝藏!H1578/1.3/2)</f>
        <v>28004192</v>
      </c>
      <c r="H388" s="32" t="str">
        <f>龙王宝藏!B1578</f>
        <v>龙王宝藏boss_387</v>
      </c>
      <c r="I388" t="str">
        <f t="shared" si="27"/>
        <v>琉璃市17-4</v>
      </c>
      <c r="J388" t="s">
        <v>5468</v>
      </c>
      <c r="K388" s="22">
        <f>INT(古代遗迹1!G2190/1.3)</f>
        <v>26718663</v>
      </c>
      <c r="L388" s="32" t="str">
        <f>古代遗迹1!B2190</f>
        <v>小雷音寺boss_387</v>
      </c>
      <c r="M388" t="str">
        <f t="shared" si="28"/>
        <v>琉璃市16-10</v>
      </c>
      <c r="N388" s="32" t="s">
        <v>4628</v>
      </c>
    </row>
    <row r="389" spans="1:14" x14ac:dyDescent="0.15">
      <c r="A389" s="23">
        <f>主线!AG388</f>
        <v>2291559</v>
      </c>
      <c r="B389" s="37" t="s">
        <v>619</v>
      </c>
      <c r="C389" s="35" t="e">
        <f>VLOOKUP(B389,I:J,2,0)</f>
        <v>#N/A</v>
      </c>
      <c r="D389" s="35" t="str">
        <f>VLOOKUP(B389,M:N,2,0)</f>
        <v>小雷音寺boss_104</v>
      </c>
      <c r="E389" s="35" t="e">
        <f t="shared" si="26"/>
        <v>#N/A</v>
      </c>
      <c r="G389" s="22">
        <f>INT(龙王宝藏!H1579/1.3/2)</f>
        <v>28117115</v>
      </c>
      <c r="H389" s="32" t="str">
        <f>龙王宝藏!B1579</f>
        <v>龙王宝藏boss_388</v>
      </c>
      <c r="I389" t="str">
        <f t="shared" si="27"/>
        <v>琉璃市17-8</v>
      </c>
      <c r="J389" t="s">
        <v>5469</v>
      </c>
      <c r="K389" s="22">
        <f>INT(古代遗迹1!G2191/1.3)</f>
        <v>26858596</v>
      </c>
      <c r="L389" s="32" t="str">
        <f>古代遗迹1!B2191</f>
        <v>小雷音寺boss_388</v>
      </c>
      <c r="M389" t="str">
        <f t="shared" si="28"/>
        <v>琉璃市16-10</v>
      </c>
      <c r="N389" s="32" t="s">
        <v>4629</v>
      </c>
    </row>
    <row r="390" spans="1:14" x14ac:dyDescent="0.15">
      <c r="A390" s="23">
        <f>主线!AG389</f>
        <v>2300165</v>
      </c>
      <c r="B390" s="37" t="s">
        <v>620</v>
      </c>
      <c r="C390" s="35" t="e">
        <f>VLOOKUP(B390,I:J,2,0)</f>
        <v>#N/A</v>
      </c>
      <c r="D390" s="35" t="e">
        <f>VLOOKUP(B390,M:N,2,0)</f>
        <v>#N/A</v>
      </c>
      <c r="E390" s="35" t="e">
        <f t="shared" si="26"/>
        <v>#N/A</v>
      </c>
      <c r="G390" s="22">
        <f>INT(龙王宝藏!H1580/1.3/2)</f>
        <v>28230038</v>
      </c>
      <c r="H390" s="32" t="str">
        <f>龙王宝藏!B1580</f>
        <v>龙王宝藏boss_389</v>
      </c>
      <c r="I390" t="str">
        <f t="shared" si="27"/>
        <v>琉璃市17-10</v>
      </c>
      <c r="J390" t="s">
        <v>5470</v>
      </c>
      <c r="K390" s="22">
        <f>INT(古代遗迹1!G2192/1.3)</f>
        <v>26998529</v>
      </c>
      <c r="L390" s="32" t="str">
        <f>古代遗迹1!B2192</f>
        <v>小雷音寺boss_389</v>
      </c>
      <c r="M390" t="str">
        <f t="shared" si="28"/>
        <v>琉璃市16-10</v>
      </c>
      <c r="N390" s="32" t="s">
        <v>4630</v>
      </c>
    </row>
    <row r="391" spans="1:14" x14ac:dyDescent="0.15">
      <c r="A391" s="23">
        <f>主线!AG390</f>
        <v>2304832</v>
      </c>
      <c r="B391" s="37" t="s">
        <v>621</v>
      </c>
      <c r="C391" s="35" t="str">
        <f>VLOOKUP(B391,I:J,2,0)</f>
        <v>龙王宝藏boss_94</v>
      </c>
      <c r="D391" s="35" t="e">
        <f>VLOOKUP(B391,M:N,2,0)</f>
        <v>#N/A</v>
      </c>
      <c r="E391" s="35" t="e">
        <f t="shared" si="26"/>
        <v>#N/A</v>
      </c>
      <c r="G391" s="22">
        <f>INT(龙王宝藏!H1581/1.3/2)</f>
        <v>28342961</v>
      </c>
      <c r="H391" s="32" t="str">
        <f>龙王宝藏!B1581</f>
        <v>龙王宝藏boss_390</v>
      </c>
      <c r="I391" t="str">
        <f t="shared" si="27"/>
        <v>极冰挑战1-1</v>
      </c>
      <c r="J391" t="s">
        <v>5471</v>
      </c>
      <c r="K391" s="22">
        <f>INT(古代遗迹1!G2193/1.3)</f>
        <v>27138461</v>
      </c>
      <c r="L391" s="32" t="str">
        <f>古代遗迹1!B2193</f>
        <v>小雷音寺boss_390</v>
      </c>
      <c r="M391" t="str">
        <f t="shared" si="28"/>
        <v>琉璃市16-10</v>
      </c>
      <c r="N391" s="32" t="s">
        <v>4631</v>
      </c>
    </row>
    <row r="392" spans="1:14" x14ac:dyDescent="0.15">
      <c r="A392" s="23">
        <f>主线!AG391</f>
        <v>2331956</v>
      </c>
      <c r="B392" s="37" t="s">
        <v>622</v>
      </c>
      <c r="C392" s="35" t="e">
        <f>VLOOKUP(B392,I:J,2,0)</f>
        <v>#N/A</v>
      </c>
      <c r="D392" s="35" t="str">
        <f>VLOOKUP(B392,M:N,2,0)</f>
        <v>小雷音寺boss_105</v>
      </c>
      <c r="E392" s="35" t="e">
        <f t="shared" si="26"/>
        <v>#N/A</v>
      </c>
      <c r="G392" s="22">
        <f>INT(龙王宝藏!H1582/1.3/2)</f>
        <v>28434576</v>
      </c>
      <c r="H392" s="32" t="str">
        <f>龙王宝藏!B1582</f>
        <v>龙王宝藏boss_391</v>
      </c>
      <c r="I392" t="str">
        <f t="shared" si="27"/>
        <v>极冰挑战1-4</v>
      </c>
      <c r="J392" t="s">
        <v>5472</v>
      </c>
      <c r="K392" s="22">
        <f>INT(古代遗迹1!G2194/1.3)</f>
        <v>27278394</v>
      </c>
      <c r="L392" s="32" t="str">
        <f>古代遗迹1!B2194</f>
        <v>小雷音寺boss_391</v>
      </c>
      <c r="M392" t="str">
        <f t="shared" si="28"/>
        <v>琉璃市16-10</v>
      </c>
      <c r="N392" s="32" t="s">
        <v>4632</v>
      </c>
    </row>
    <row r="393" spans="1:14" x14ac:dyDescent="0.15">
      <c r="A393" s="23">
        <f>主线!AG392</f>
        <v>2336637</v>
      </c>
      <c r="B393" s="37" t="s">
        <v>623</v>
      </c>
      <c r="C393" s="35" t="str">
        <f>VLOOKUP(B393,I:J,2,0)</f>
        <v>龙王宝藏boss_95</v>
      </c>
      <c r="D393" s="35" t="e">
        <f>VLOOKUP(B393,M:N,2,0)</f>
        <v>#N/A</v>
      </c>
      <c r="E393" s="35" t="e">
        <f t="shared" si="26"/>
        <v>#N/A</v>
      </c>
      <c r="G393" s="22">
        <f>INT(龙王宝藏!H1583/1.3/2)</f>
        <v>28547423</v>
      </c>
      <c r="H393" s="32" t="str">
        <f>龙王宝藏!B1583</f>
        <v>龙王宝藏boss_392</v>
      </c>
      <c r="I393" t="str">
        <f t="shared" si="27"/>
        <v>极冰挑战1-7</v>
      </c>
      <c r="J393" t="s">
        <v>5473</v>
      </c>
      <c r="K393" s="22">
        <f>INT(古代遗迹1!G2195/1.3)</f>
        <v>27418326</v>
      </c>
      <c r="L393" s="32" t="str">
        <f>古代遗迹1!B2195</f>
        <v>小雷音寺boss_392</v>
      </c>
      <c r="M393" t="str">
        <f t="shared" si="28"/>
        <v>琉璃市16-10</v>
      </c>
      <c r="N393" s="32" t="s">
        <v>4633</v>
      </c>
    </row>
    <row r="394" spans="1:14" x14ac:dyDescent="0.15">
      <c r="A394" s="23">
        <f>主线!AG393</f>
        <v>2345319</v>
      </c>
      <c r="B394" s="37" t="s">
        <v>624</v>
      </c>
      <c r="C394" s="35" t="e">
        <f>VLOOKUP(B394,I:J,2,0)</f>
        <v>#N/A</v>
      </c>
      <c r="D394" s="35" t="e">
        <f>VLOOKUP(B394,M:N,2,0)</f>
        <v>#N/A</v>
      </c>
      <c r="E394" s="35" t="e">
        <f t="shared" si="26"/>
        <v>#N/A</v>
      </c>
      <c r="G394" s="22">
        <f>INT(龙王宝藏!H1584/1.3/2)</f>
        <v>28660230</v>
      </c>
      <c r="H394" s="32" t="str">
        <f>龙王宝藏!B1584</f>
        <v>龙王宝藏boss_393</v>
      </c>
      <c r="I394" t="str">
        <f t="shared" si="27"/>
        <v>极冰挑战1-10</v>
      </c>
      <c r="J394" t="s">
        <v>5474</v>
      </c>
      <c r="K394" s="22">
        <f>INT(古代遗迹1!G2196/1.3)</f>
        <v>27558260</v>
      </c>
      <c r="L394" s="32" t="str">
        <f>古代遗迹1!B2196</f>
        <v>小雷音寺boss_393</v>
      </c>
      <c r="M394" t="str">
        <f t="shared" si="28"/>
        <v>琉璃市16-10</v>
      </c>
      <c r="N394" s="32" t="s">
        <v>4634</v>
      </c>
    </row>
    <row r="395" spans="1:14" x14ac:dyDescent="0.15">
      <c r="A395" s="23">
        <f>主线!AG394</f>
        <v>2350013</v>
      </c>
      <c r="B395" s="37" t="s">
        <v>625</v>
      </c>
      <c r="C395" s="35" t="e">
        <f>VLOOKUP(B395,I:J,2,0)</f>
        <v>#N/A</v>
      </c>
      <c r="D395" s="35" t="e">
        <f>VLOOKUP(B395,M:N,2,0)</f>
        <v>#N/A</v>
      </c>
      <c r="E395" s="35" t="e">
        <f t="shared" si="26"/>
        <v>#N/A</v>
      </c>
      <c r="G395" s="22">
        <f>INT(龙王宝藏!H1585/1.3/2)</f>
        <v>28773076</v>
      </c>
      <c r="H395" s="32" t="str">
        <f>龙王宝藏!B1585</f>
        <v>龙王宝藏boss_394</v>
      </c>
      <c r="I395" t="str">
        <f t="shared" si="27"/>
        <v>极冰挑战2-1</v>
      </c>
      <c r="J395" t="s">
        <v>5475</v>
      </c>
      <c r="K395" s="22">
        <f>INT(古代遗迹1!G2197/1.3)</f>
        <v>27698192</v>
      </c>
      <c r="L395" s="32" t="str">
        <f>古代遗迹1!B2197</f>
        <v>小雷音寺boss_394</v>
      </c>
      <c r="M395" t="str">
        <f t="shared" si="28"/>
        <v>琉璃市16-10</v>
      </c>
      <c r="N395" s="32" t="s">
        <v>4635</v>
      </c>
    </row>
    <row r="396" spans="1:14" x14ac:dyDescent="0.15">
      <c r="A396" s="23">
        <f>主线!AG395</f>
        <v>2354709</v>
      </c>
      <c r="B396" s="37" t="s">
        <v>626</v>
      </c>
      <c r="C396" s="35" t="e">
        <f>VLOOKUP(B396,I:J,2,0)</f>
        <v>#N/A</v>
      </c>
      <c r="D396" s="35" t="e">
        <f>VLOOKUP(B396,M:N,2,0)</f>
        <v>#N/A</v>
      </c>
      <c r="E396" s="35" t="e">
        <f t="shared" si="26"/>
        <v>#N/A</v>
      </c>
      <c r="G396" s="22">
        <f>INT(龙王宝藏!H1586/1.3/2)</f>
        <v>28885923</v>
      </c>
      <c r="H396" s="32" t="str">
        <f>龙王宝藏!B1586</f>
        <v>龙王宝藏boss_395</v>
      </c>
      <c r="I396" t="str">
        <f t="shared" si="27"/>
        <v>极冰挑战2-4</v>
      </c>
      <c r="J396" t="s">
        <v>5476</v>
      </c>
      <c r="K396" s="22">
        <f>INT(古代遗迹1!G2198/1.3)</f>
        <v>27842365</v>
      </c>
      <c r="L396" s="32" t="str">
        <f>古代遗迹1!B2198</f>
        <v>小雷音寺boss_395</v>
      </c>
      <c r="M396" t="str">
        <f t="shared" si="28"/>
        <v>琉璃市16-10</v>
      </c>
      <c r="N396" s="32" t="s">
        <v>4636</v>
      </c>
    </row>
    <row r="397" spans="1:14" x14ac:dyDescent="0.15">
      <c r="A397" s="23">
        <f>主线!AG396</f>
        <v>2363440</v>
      </c>
      <c r="B397" s="37" t="s">
        <v>627</v>
      </c>
      <c r="C397" s="35" t="e">
        <f>VLOOKUP(B397,I:J,2,0)</f>
        <v>#N/A</v>
      </c>
      <c r="D397" s="35" t="e">
        <f>VLOOKUP(B397,M:N,2,0)</f>
        <v>#N/A</v>
      </c>
      <c r="E397" s="35" t="e">
        <f t="shared" si="26"/>
        <v>#N/A</v>
      </c>
      <c r="G397" s="22">
        <f>INT(龙王宝藏!H1587/1.3/2)</f>
        <v>28998769</v>
      </c>
      <c r="H397" s="32" t="str">
        <f>龙王宝藏!B1587</f>
        <v>龙王宝藏boss_396</v>
      </c>
      <c r="I397" t="str">
        <f t="shared" si="27"/>
        <v>极冰挑战2-8</v>
      </c>
      <c r="J397" t="s">
        <v>5477</v>
      </c>
      <c r="K397" s="22">
        <f>INT(古代遗迹1!G2199/1.3)</f>
        <v>27986538</v>
      </c>
      <c r="L397" s="32" t="str">
        <f>古代遗迹1!B2199</f>
        <v>小雷音寺boss_396</v>
      </c>
      <c r="M397" t="str">
        <f t="shared" si="28"/>
        <v>琉璃市17-3</v>
      </c>
      <c r="N397" s="32" t="s">
        <v>4637</v>
      </c>
    </row>
    <row r="398" spans="1:14" x14ac:dyDescent="0.15">
      <c r="A398" s="23">
        <f>主线!AG397</f>
        <v>2368150</v>
      </c>
      <c r="B398" s="37" t="s">
        <v>628</v>
      </c>
      <c r="C398" s="35" t="e">
        <f>VLOOKUP(B398,I:J,2,0)</f>
        <v>#N/A</v>
      </c>
      <c r="D398" s="35" t="str">
        <f>VLOOKUP(B398,M:N,2,0)</f>
        <v>小雷音寺boss_106</v>
      </c>
      <c r="E398" s="35" t="e">
        <f t="shared" si="26"/>
        <v>#N/A</v>
      </c>
      <c r="K398" s="22">
        <f>INT(古代遗迹1!G2200/1.3)</f>
        <v>28130711</v>
      </c>
      <c r="L398" s="32" t="str">
        <f>古代遗迹1!B2200</f>
        <v>小雷音寺boss_397</v>
      </c>
      <c r="M398" t="str">
        <f t="shared" si="28"/>
        <v>琉璃市17-8</v>
      </c>
      <c r="N398" s="32" t="s">
        <v>4638</v>
      </c>
    </row>
    <row r="399" spans="1:14" x14ac:dyDescent="0.15">
      <c r="A399" s="23">
        <f>主线!AG398</f>
        <v>2372859</v>
      </c>
      <c r="B399" s="37" t="s">
        <v>629</v>
      </c>
      <c r="C399" s="35" t="e">
        <f>VLOOKUP(B399,I:J,2,0)</f>
        <v>#N/A</v>
      </c>
      <c r="D399" s="35" t="e">
        <f>VLOOKUP(B399,M:N,2,0)</f>
        <v>#N/A</v>
      </c>
      <c r="E399" s="35" t="e">
        <f t="shared" si="26"/>
        <v>#N/A</v>
      </c>
      <c r="K399" s="22">
        <f>INT(古代遗迹1!G2201/1.3)</f>
        <v>28274884</v>
      </c>
      <c r="L399" s="32" t="str">
        <f>古代遗迹1!B2201</f>
        <v>小雷音寺boss_398</v>
      </c>
      <c r="M399" t="str">
        <f t="shared" si="28"/>
        <v>琉璃市17-10</v>
      </c>
      <c r="N399" s="32" t="s">
        <v>4639</v>
      </c>
    </row>
    <row r="400" spans="1:14" x14ac:dyDescent="0.15">
      <c r="A400" s="23">
        <f>主线!AG399</f>
        <v>2381642</v>
      </c>
      <c r="B400" s="37" t="s">
        <v>630</v>
      </c>
      <c r="C400" s="35" t="e">
        <f>VLOOKUP(B400,I:J,2,0)</f>
        <v>#N/A</v>
      </c>
      <c r="D400" s="35" t="e">
        <f>VLOOKUP(B400,M:N,2,0)</f>
        <v>#N/A</v>
      </c>
      <c r="E400" s="35" t="e">
        <f t="shared" si="26"/>
        <v>#N/A</v>
      </c>
      <c r="K400" s="22">
        <f>INT(古代遗迹1!G2202/1.3)</f>
        <v>28419057</v>
      </c>
      <c r="L400" s="32" t="str">
        <f>古代遗迹1!B2202</f>
        <v>小雷音寺boss_399</v>
      </c>
      <c r="M400" t="str">
        <f t="shared" si="28"/>
        <v>极冰挑战1-3</v>
      </c>
      <c r="N400" s="32" t="s">
        <v>4640</v>
      </c>
    </row>
    <row r="401" spans="1:14" x14ac:dyDescent="0.15">
      <c r="A401" s="23">
        <f>主线!AG400</f>
        <v>2386364</v>
      </c>
      <c r="B401" s="37" t="s">
        <v>631</v>
      </c>
      <c r="C401" s="35" t="str">
        <f>VLOOKUP(B401,I:J,2,0)</f>
        <v>龙王宝藏boss_96</v>
      </c>
      <c r="D401" s="35" t="str">
        <f>VLOOKUP(B401,M:N,2,0)</f>
        <v>小雷音寺boss_107</v>
      </c>
      <c r="E401" s="35" t="e">
        <f t="shared" si="26"/>
        <v>#N/A</v>
      </c>
      <c r="K401" s="22">
        <f>INT(古代遗迹1!G2203/1.3)</f>
        <v>28563230</v>
      </c>
      <c r="L401" s="32" t="str">
        <f>古代遗迹1!B2203</f>
        <v>小雷音寺boss_400</v>
      </c>
      <c r="M401" t="str">
        <f t="shared" si="28"/>
        <v>极冰挑战1-8</v>
      </c>
      <c r="N401" s="32" t="s">
        <v>4641</v>
      </c>
    </row>
    <row r="402" spans="1:14" x14ac:dyDescent="0.15">
      <c r="A402" s="23">
        <f>主线!AG401</f>
        <v>2414102</v>
      </c>
      <c r="B402" s="37" t="s">
        <v>632</v>
      </c>
      <c r="C402" s="35" t="e">
        <f>VLOOKUP(B402,I:J,2,0)</f>
        <v>#N/A</v>
      </c>
      <c r="D402" s="35" t="e">
        <f>VLOOKUP(B402,M:N,2,0)</f>
        <v>#N/A</v>
      </c>
      <c r="E402" s="35" t="e">
        <f t="shared" si="26"/>
        <v>#N/A</v>
      </c>
      <c r="K402" s="22">
        <f>INT(古代遗迹1!G2204/1.3)</f>
        <v>28707403</v>
      </c>
      <c r="L402" s="32" t="str">
        <f>古代遗迹1!B2204</f>
        <v>小雷音寺boss_401</v>
      </c>
      <c r="M402" t="str">
        <f t="shared" si="28"/>
        <v>极冰挑战1-10</v>
      </c>
      <c r="N402" s="32" t="s">
        <v>4642</v>
      </c>
    </row>
    <row r="403" spans="1:14" x14ac:dyDescent="0.15">
      <c r="A403" s="23">
        <f>主线!AG402</f>
        <v>2418839</v>
      </c>
      <c r="B403" s="37" t="s">
        <v>633</v>
      </c>
      <c r="C403" s="35" t="str">
        <f>VLOOKUP(B403,I:J,2,0)</f>
        <v>龙王宝藏boss_97</v>
      </c>
      <c r="D403" s="35" t="e">
        <f>VLOOKUP(B403,M:N,2,0)</f>
        <v>#N/A</v>
      </c>
      <c r="E403" s="35" t="e">
        <f t="shared" si="26"/>
        <v>#N/A</v>
      </c>
      <c r="K403" s="22">
        <f>INT(古代遗迹1!G2205/1.3)</f>
        <v>28851576</v>
      </c>
      <c r="L403" s="32" t="str">
        <f>古代遗迹1!B2205</f>
        <v>小雷音寺boss_402</v>
      </c>
      <c r="M403" t="str">
        <f t="shared" si="28"/>
        <v>极冰挑战2-3</v>
      </c>
      <c r="N403" s="32" t="s">
        <v>4643</v>
      </c>
    </row>
    <row r="404" spans="1:14" x14ac:dyDescent="0.15">
      <c r="A404" s="23">
        <f>主线!AG403</f>
        <v>2427697</v>
      </c>
      <c r="B404" s="37" t="s">
        <v>634</v>
      </c>
      <c r="C404" s="35" t="e">
        <f>VLOOKUP(B404,I:J,2,0)</f>
        <v>#N/A</v>
      </c>
      <c r="D404" s="35" t="e">
        <f>VLOOKUP(B404,M:N,2,0)</f>
        <v>#N/A</v>
      </c>
      <c r="E404" s="35" t="e">
        <f t="shared" si="26"/>
        <v>#N/A</v>
      </c>
      <c r="K404" s="22">
        <f>INT(古代遗迹1!G2206/1.3)</f>
        <v>28995750</v>
      </c>
      <c r="L404" s="32" t="str">
        <f>古代遗迹1!B2206</f>
        <v>小雷音寺boss_403</v>
      </c>
      <c r="M404" t="str">
        <f t="shared" si="28"/>
        <v>极冰挑战2-8</v>
      </c>
      <c r="N404" s="32" t="s">
        <v>4644</v>
      </c>
    </row>
    <row r="405" spans="1:14" x14ac:dyDescent="0.15">
      <c r="A405" s="23">
        <f>主线!AG404</f>
        <v>2432447</v>
      </c>
      <c r="B405" s="37" t="s">
        <v>635</v>
      </c>
      <c r="C405" s="35" t="e">
        <f>VLOOKUP(B405,I:J,2,0)</f>
        <v>#N/A</v>
      </c>
      <c r="D405" s="35" t="e">
        <f>VLOOKUP(B405,M:N,2,0)</f>
        <v>#N/A</v>
      </c>
      <c r="E405" s="35" t="e">
        <f t="shared" si="26"/>
        <v>#N/A</v>
      </c>
      <c r="K405" s="22">
        <f>INT(古代遗迹1!G2207/1.3)</f>
        <v>29144163</v>
      </c>
      <c r="L405" s="32" t="str">
        <f>古代遗迹1!B2207</f>
        <v>小雷音寺boss_404</v>
      </c>
      <c r="M405" t="str">
        <f t="shared" si="28"/>
        <v>极冰挑战2-10</v>
      </c>
      <c r="N405" s="32" t="s">
        <v>4645</v>
      </c>
    </row>
    <row r="406" spans="1:14" x14ac:dyDescent="0.15">
      <c r="A406" s="23">
        <f>主线!AG405</f>
        <v>2437197</v>
      </c>
      <c r="B406" s="37" t="s">
        <v>636</v>
      </c>
      <c r="C406" s="35" t="e">
        <f>VLOOKUP(B406,I:J,2,0)</f>
        <v>#N/A</v>
      </c>
      <c r="D406" s="35" t="e">
        <f>VLOOKUP(B406,M:N,2,0)</f>
        <v>#N/A</v>
      </c>
      <c r="E406" s="35" t="str">
        <f t="shared" si="26"/>
        <v>天庭试炼boss_48</v>
      </c>
      <c r="K406" s="22">
        <f>INT(古代遗迹1!G2208/1.3)</f>
        <v>29292576</v>
      </c>
      <c r="L406" s="32" t="str">
        <f>古代遗迹1!B2208</f>
        <v>小雷音寺boss_405</v>
      </c>
      <c r="M406" t="str">
        <f t="shared" si="28"/>
        <v>极冰挑战3-3</v>
      </c>
      <c r="N406" s="32" t="s">
        <v>4646</v>
      </c>
    </row>
    <row r="407" spans="1:14" x14ac:dyDescent="0.15">
      <c r="A407" s="23">
        <f>主线!AG406</f>
        <v>2446108</v>
      </c>
      <c r="B407" s="37" t="s">
        <v>637</v>
      </c>
      <c r="C407" s="35" t="e">
        <f>VLOOKUP(B407,I:J,2,0)</f>
        <v>#N/A</v>
      </c>
      <c r="D407" s="35" t="str">
        <f>VLOOKUP(B407,M:N,2,0)</f>
        <v>小雷音寺boss_108</v>
      </c>
      <c r="E407" s="35" t="e">
        <f t="shared" si="26"/>
        <v>#N/A</v>
      </c>
      <c r="K407" s="22">
        <f>INT(古代遗迹1!G2209/1.3)</f>
        <v>29440990</v>
      </c>
      <c r="L407" s="32" t="str">
        <f>古代遗迹1!B2209</f>
        <v>小雷音寺boss_406</v>
      </c>
      <c r="M407" t="str">
        <f t="shared" si="28"/>
        <v>极冰挑战3-8</v>
      </c>
      <c r="N407" s="32" t="s">
        <v>4647</v>
      </c>
    </row>
    <row r="408" spans="1:14" x14ac:dyDescent="0.15">
      <c r="A408" s="23">
        <f>主线!AG407</f>
        <v>2450871</v>
      </c>
      <c r="B408" s="37" t="s">
        <v>638</v>
      </c>
      <c r="C408" s="35" t="e">
        <f>VLOOKUP(B408,I:J,2,0)</f>
        <v>#N/A</v>
      </c>
      <c r="D408" s="35" t="e">
        <f>VLOOKUP(B408,M:N,2,0)</f>
        <v>#N/A</v>
      </c>
      <c r="E408" s="35" t="e">
        <f t="shared" si="26"/>
        <v>#N/A</v>
      </c>
      <c r="K408" s="22">
        <f>INT(古代遗迹1!G2210/1.3)</f>
        <v>29589403</v>
      </c>
      <c r="L408" s="32" t="str">
        <f>古代遗迹1!B2210</f>
        <v>小雷音寺boss_407</v>
      </c>
      <c r="M408" t="str">
        <f t="shared" si="28"/>
        <v>极冰挑战3-10</v>
      </c>
      <c r="N408" s="32" t="s">
        <v>4648</v>
      </c>
    </row>
    <row r="409" spans="1:14" x14ac:dyDescent="0.15">
      <c r="A409" s="23">
        <f>主线!AG408</f>
        <v>2455636</v>
      </c>
      <c r="B409" s="37" t="s">
        <v>639</v>
      </c>
      <c r="C409" s="35" t="e">
        <f>VLOOKUP(B409,I:J,2,0)</f>
        <v>#N/A</v>
      </c>
      <c r="D409" s="35" t="e">
        <f>VLOOKUP(B409,M:N,2,0)</f>
        <v>#N/A</v>
      </c>
      <c r="E409" s="35" t="e">
        <f t="shared" si="26"/>
        <v>#N/A</v>
      </c>
      <c r="K409" s="22">
        <f>INT(古代遗迹1!G2211/1.3)</f>
        <v>29737817</v>
      </c>
      <c r="L409" s="32" t="str">
        <f>古代遗迹1!B2211</f>
        <v>小雷音寺boss_408</v>
      </c>
      <c r="M409" t="str">
        <f t="shared" si="28"/>
        <v>极冰挑战4-3</v>
      </c>
      <c r="N409" s="32" t="s">
        <v>4649</v>
      </c>
    </row>
    <row r="410" spans="1:14" x14ac:dyDescent="0.15">
      <c r="A410" s="23">
        <f>主线!AG409</f>
        <v>2464597</v>
      </c>
      <c r="B410" s="37" t="s">
        <v>640</v>
      </c>
      <c r="C410" s="35" t="e">
        <f>VLOOKUP(B410,I:J,2,0)</f>
        <v>#N/A</v>
      </c>
      <c r="D410" s="35" t="e">
        <f>VLOOKUP(B410,M:N,2,0)</f>
        <v>#N/A</v>
      </c>
      <c r="E410" s="35" t="e">
        <f t="shared" si="26"/>
        <v>#N/A</v>
      </c>
      <c r="K410" s="22">
        <f>INT(古代遗迹1!G2212/1.3)</f>
        <v>29886230</v>
      </c>
      <c r="L410" s="32" t="str">
        <f>古代遗迹1!B2212</f>
        <v>小雷音寺boss_409</v>
      </c>
      <c r="M410" t="str">
        <f t="shared" si="28"/>
        <v>极冰挑战4-8</v>
      </c>
      <c r="N410" s="32" t="s">
        <v>4650</v>
      </c>
    </row>
    <row r="411" spans="1:14" x14ac:dyDescent="0.15">
      <c r="A411" s="23">
        <f>主线!AG410</f>
        <v>2469375</v>
      </c>
      <c r="B411" s="37" t="s">
        <v>641</v>
      </c>
      <c r="C411" s="35" t="str">
        <f>VLOOKUP(B411,I:J,2,0)</f>
        <v>龙王宝藏boss_98</v>
      </c>
      <c r="D411" s="35" t="str">
        <f>VLOOKUP(B411,M:N,2,0)</f>
        <v>小雷音寺boss_109</v>
      </c>
      <c r="E411" s="35" t="e">
        <f t="shared" si="26"/>
        <v>#N/A</v>
      </c>
      <c r="K411" s="22">
        <f>INT(古代遗迹1!G2213/1.3)</f>
        <v>30034644</v>
      </c>
      <c r="L411" s="32" t="str">
        <f>古代遗迹1!B2213</f>
        <v>小雷音寺boss_410</v>
      </c>
      <c r="M411" t="str">
        <f t="shared" si="28"/>
        <v>极冰挑战4-10</v>
      </c>
      <c r="N411" s="32" t="s">
        <v>4651</v>
      </c>
    </row>
    <row r="412" spans="1:14" x14ac:dyDescent="0.15">
      <c r="A412" s="23">
        <f>主线!AG411</f>
        <v>2497603</v>
      </c>
      <c r="B412" s="37" t="s">
        <v>642</v>
      </c>
      <c r="C412" s="35" t="e">
        <f>VLOOKUP(B412,I:J,2,0)</f>
        <v>#N/A</v>
      </c>
      <c r="D412" s="35" t="e">
        <f>VLOOKUP(B412,M:N,2,0)</f>
        <v>#N/A</v>
      </c>
      <c r="E412" s="35" t="e">
        <f t="shared" si="26"/>
        <v>#N/A</v>
      </c>
      <c r="K412" s="22">
        <f>INT(古代遗迹1!G2214/1.3)</f>
        <v>30183057</v>
      </c>
      <c r="L412" s="32" t="str">
        <f>古代遗迹1!B2214</f>
        <v>小雷音寺boss_411</v>
      </c>
      <c r="M412" t="str">
        <f t="shared" si="28"/>
        <v>极冰挑战5-3</v>
      </c>
      <c r="N412" s="32" t="s">
        <v>4652</v>
      </c>
    </row>
    <row r="413" spans="1:14" x14ac:dyDescent="0.15">
      <c r="A413" s="23">
        <f>主线!AG412</f>
        <v>2502395</v>
      </c>
      <c r="B413" s="37" t="s">
        <v>643</v>
      </c>
      <c r="C413" s="35" t="e">
        <f>VLOOKUP(B413,I:J,2,0)</f>
        <v>#N/A</v>
      </c>
      <c r="D413" s="35" t="e">
        <f>VLOOKUP(B413,M:N,2,0)</f>
        <v>#N/A</v>
      </c>
      <c r="E413" s="35" t="e">
        <f t="shared" si="26"/>
        <v>#N/A</v>
      </c>
      <c r="K413" s="22">
        <f>INT(古代遗迹1!G2215/1.3)</f>
        <v>30331471</v>
      </c>
      <c r="L413" s="32" t="str">
        <f>古代遗迹1!B2215</f>
        <v>小雷音寺boss_412</v>
      </c>
      <c r="M413" t="str">
        <f t="shared" si="28"/>
        <v>极冰挑战5-8</v>
      </c>
      <c r="N413" s="32" t="s">
        <v>4653</v>
      </c>
    </row>
    <row r="414" spans="1:14" x14ac:dyDescent="0.15">
      <c r="A414" s="23">
        <f>主线!AG413</f>
        <v>2511431</v>
      </c>
      <c r="B414" s="37" t="s">
        <v>644</v>
      </c>
      <c r="C414" s="35" t="e">
        <f>VLOOKUP(B414,I:J,2,0)</f>
        <v>#N/A</v>
      </c>
      <c r="D414" s="35" t="e">
        <f>VLOOKUP(B414,M:N,2,0)</f>
        <v>#N/A</v>
      </c>
      <c r="E414" s="35" t="e">
        <f t="shared" si="26"/>
        <v>#N/A</v>
      </c>
      <c r="K414" s="22">
        <f>INT(古代遗迹1!G2216/1.3)</f>
        <v>30479884</v>
      </c>
      <c r="L414" s="32" t="str">
        <f>古代遗迹1!B2216</f>
        <v>小雷音寺boss_413</v>
      </c>
      <c r="M414" t="str">
        <f t="shared" si="28"/>
        <v>极冰挑战5-10</v>
      </c>
      <c r="N414" s="32" t="s">
        <v>4654</v>
      </c>
    </row>
    <row r="415" spans="1:14" x14ac:dyDescent="0.15">
      <c r="A415" s="23">
        <f>主线!AG414</f>
        <v>2516237</v>
      </c>
      <c r="B415" s="37" t="s">
        <v>645</v>
      </c>
      <c r="C415" s="35" t="str">
        <f>VLOOKUP(B415,I:J,2,0)</f>
        <v>龙王宝藏boss_99</v>
      </c>
      <c r="D415" s="35" t="e">
        <f>VLOOKUP(B415,M:N,2,0)</f>
        <v>#N/A</v>
      </c>
      <c r="E415" s="35" t="e">
        <f t="shared" si="26"/>
        <v>#N/A</v>
      </c>
      <c r="K415" s="22">
        <f>INT(古代遗迹1!G2217/1.3)</f>
        <v>30628298</v>
      </c>
      <c r="L415" s="32" t="str">
        <f>古代遗迹1!B2217</f>
        <v>小雷音寺boss_414</v>
      </c>
      <c r="M415" t="str">
        <f t="shared" si="28"/>
        <v>极冰挑战6-3</v>
      </c>
      <c r="N415" s="32" t="s">
        <v>4655</v>
      </c>
    </row>
    <row r="416" spans="1:14" x14ac:dyDescent="0.15">
      <c r="A416" s="23">
        <f>主线!AG415</f>
        <v>2521043</v>
      </c>
      <c r="B416" s="37" t="s">
        <v>646</v>
      </c>
      <c r="C416" s="35" t="e">
        <f>VLOOKUP(B416,I:J,2,0)</f>
        <v>#N/A</v>
      </c>
      <c r="D416" s="35" t="str">
        <f>VLOOKUP(B416,M:N,2,0)</f>
        <v>小雷音寺boss_110</v>
      </c>
      <c r="E416" s="35" t="e">
        <f t="shared" si="26"/>
        <v>#N/A</v>
      </c>
      <c r="K416" s="22">
        <f>INT(古代遗迹1!G2218/1.3)</f>
        <v>30780952</v>
      </c>
      <c r="L416" s="32" t="str">
        <f>古代遗迹1!B2218</f>
        <v>小雷音寺boss_415</v>
      </c>
      <c r="M416" t="str">
        <f t="shared" si="28"/>
        <v>极冰挑战6-8</v>
      </c>
      <c r="N416" s="32" t="s">
        <v>4656</v>
      </c>
    </row>
    <row r="417" spans="1:14" x14ac:dyDescent="0.15">
      <c r="A417" s="23">
        <f>主线!AG416</f>
        <v>2530130</v>
      </c>
      <c r="B417" s="37" t="s">
        <v>647</v>
      </c>
      <c r="C417" s="35" t="e">
        <f>VLOOKUP(B417,I:J,2,0)</f>
        <v>#N/A</v>
      </c>
      <c r="D417" s="35" t="e">
        <f>VLOOKUP(B417,M:N,2,0)</f>
        <v>#N/A</v>
      </c>
      <c r="E417" s="35" t="e">
        <f t="shared" si="26"/>
        <v>#N/A</v>
      </c>
      <c r="K417" s="22">
        <f>INT(古代遗迹1!G2219/1.3)</f>
        <v>30933606</v>
      </c>
      <c r="L417" s="32" t="str">
        <f>古代遗迹1!B2219</f>
        <v>小雷音寺boss_416</v>
      </c>
      <c r="M417" t="str">
        <f t="shared" si="28"/>
        <v>极冰挑战6-10</v>
      </c>
      <c r="N417" s="32" t="s">
        <v>4657</v>
      </c>
    </row>
    <row r="418" spans="1:14" x14ac:dyDescent="0.15">
      <c r="A418" s="23">
        <f>主线!AG417</f>
        <v>2534950</v>
      </c>
      <c r="B418" s="37" t="s">
        <v>648</v>
      </c>
      <c r="C418" s="35" t="e">
        <f>VLOOKUP(B418,I:J,2,0)</f>
        <v>#N/A</v>
      </c>
      <c r="D418" s="35" t="e">
        <f>VLOOKUP(B418,M:N,2,0)</f>
        <v>#N/A</v>
      </c>
      <c r="E418" s="35" t="e">
        <f t="shared" si="26"/>
        <v>#N/A</v>
      </c>
      <c r="K418" s="22">
        <f>INT(古代遗迹1!G2220/1.3)</f>
        <v>31086260</v>
      </c>
      <c r="L418" s="32" t="str">
        <f>古代遗迹1!B2220</f>
        <v>小雷音寺boss_417</v>
      </c>
      <c r="M418" t="str">
        <f t="shared" si="28"/>
        <v>极冰挑战7-3</v>
      </c>
      <c r="N418" s="32" t="s">
        <v>4658</v>
      </c>
    </row>
    <row r="419" spans="1:14" x14ac:dyDescent="0.15">
      <c r="A419" s="23">
        <f>主线!AG418</f>
        <v>2539770</v>
      </c>
      <c r="B419" s="37" t="s">
        <v>649</v>
      </c>
      <c r="C419" s="35" t="e">
        <f>VLOOKUP(B419,I:J,2,0)</f>
        <v>#N/A</v>
      </c>
      <c r="D419" s="35" t="e">
        <f>VLOOKUP(B419,M:N,2,0)</f>
        <v>#N/A</v>
      </c>
      <c r="E419" s="35" t="e">
        <f t="shared" si="26"/>
        <v>#N/A</v>
      </c>
      <c r="K419" s="22">
        <f>INT(古代遗迹1!G2221/1.3)</f>
        <v>31238913</v>
      </c>
      <c r="L419" s="32" t="str">
        <f>古代遗迹1!B2221</f>
        <v>小雷音寺boss_418</v>
      </c>
      <c r="M419" t="str">
        <f t="shared" si="28"/>
        <v>极冰挑战7-8</v>
      </c>
      <c r="N419" s="32" t="s">
        <v>4659</v>
      </c>
    </row>
    <row r="420" spans="1:14" x14ac:dyDescent="0.15">
      <c r="A420" s="23">
        <f>主线!AG419</f>
        <v>2548908</v>
      </c>
      <c r="B420" s="37" t="s">
        <v>650</v>
      </c>
      <c r="C420" s="35" t="e">
        <f>VLOOKUP(B420,I:J,2,0)</f>
        <v>#N/A</v>
      </c>
      <c r="D420" s="35" t="e">
        <f>VLOOKUP(B420,M:N,2,0)</f>
        <v>#N/A</v>
      </c>
      <c r="E420" s="35" t="e">
        <f t="shared" si="26"/>
        <v>#N/A</v>
      </c>
      <c r="K420" s="22">
        <f>INT(古代遗迹1!G2222/1.3)</f>
        <v>31391567</v>
      </c>
      <c r="L420" s="32" t="str">
        <f>古代遗迹1!B2222</f>
        <v>小雷音寺boss_419</v>
      </c>
      <c r="M420" t="str">
        <f t="shared" si="28"/>
        <v>极冰挑战7-10</v>
      </c>
      <c r="N420" s="32" t="s">
        <v>4660</v>
      </c>
    </row>
    <row r="421" spans="1:14" x14ac:dyDescent="0.15">
      <c r="A421" s="23">
        <f>主线!AG420</f>
        <v>2553742</v>
      </c>
      <c r="B421" s="37" t="s">
        <v>651</v>
      </c>
      <c r="C421" s="35" t="str">
        <f>VLOOKUP(B421,I:J,2,0)</f>
        <v>龙王宝藏boss_100</v>
      </c>
      <c r="D421" s="35" t="str">
        <f>VLOOKUP(B421,M:N,2,0)</f>
        <v>小雷音寺boss_111</v>
      </c>
      <c r="E421" s="35" t="e">
        <f t="shared" si="26"/>
        <v>#N/A</v>
      </c>
      <c r="K421" s="22">
        <f>INT(古代遗迹1!G2223/1.3)</f>
        <v>31544221</v>
      </c>
      <c r="L421" s="32" t="str">
        <f>古代遗迹1!B2223</f>
        <v>小雷音寺boss_420</v>
      </c>
      <c r="M421" t="str">
        <f t="shared" si="28"/>
        <v>极冰挑战8-3</v>
      </c>
      <c r="N421" s="32" t="s">
        <v>4661</v>
      </c>
    </row>
    <row r="422" spans="1:14" x14ac:dyDescent="0.15">
      <c r="A422" s="23">
        <f>主线!AG421</f>
        <v>2582460</v>
      </c>
      <c r="B422" s="37" t="s">
        <v>652</v>
      </c>
      <c r="C422" s="35" t="e">
        <f>VLOOKUP(B422,I:J,2,0)</f>
        <v>#N/A</v>
      </c>
      <c r="D422" s="35" t="e">
        <f>VLOOKUP(B422,M:N,2,0)</f>
        <v>#N/A</v>
      </c>
      <c r="E422" s="35" t="e">
        <f t="shared" si="26"/>
        <v>#N/A</v>
      </c>
      <c r="K422" s="22">
        <f>INT(古代遗迹1!G2224/1.3)</f>
        <v>31696875</v>
      </c>
      <c r="L422" s="32" t="str">
        <f>古代遗迹1!B2224</f>
        <v>小雷音寺boss_421</v>
      </c>
      <c r="M422" t="str">
        <f t="shared" si="28"/>
        <v>极冰挑战8-8</v>
      </c>
      <c r="N422" s="32" t="s">
        <v>4662</v>
      </c>
    </row>
    <row r="423" spans="1:14" x14ac:dyDescent="0.15">
      <c r="A423" s="23">
        <f>主线!AG422</f>
        <v>2587307</v>
      </c>
      <c r="B423" s="37" t="s">
        <v>653</v>
      </c>
      <c r="C423" s="35" t="e">
        <f>VLOOKUP(B423,I:J,2,0)</f>
        <v>#N/A</v>
      </c>
      <c r="D423" s="35" t="e">
        <f>VLOOKUP(B423,M:N,2,0)</f>
        <v>#N/A</v>
      </c>
      <c r="E423" s="35" t="e">
        <f t="shared" si="26"/>
        <v>#N/A</v>
      </c>
      <c r="K423" s="22">
        <f>INT(古代遗迹1!G2225/1.3)</f>
        <v>31849529</v>
      </c>
      <c r="L423" s="32" t="str">
        <f>古代遗迹1!B2225</f>
        <v>小雷音寺boss_422</v>
      </c>
      <c r="M423" t="str">
        <f t="shared" si="28"/>
        <v>极冰挑战8-10</v>
      </c>
      <c r="N423" s="32" t="s">
        <v>4663</v>
      </c>
    </row>
    <row r="424" spans="1:14" x14ac:dyDescent="0.15">
      <c r="A424" s="23">
        <f>主线!AG423</f>
        <v>2596521</v>
      </c>
      <c r="B424" s="37" t="s">
        <v>654</v>
      </c>
      <c r="C424" s="35" t="e">
        <f>VLOOKUP(B424,I:J,2,0)</f>
        <v>#N/A</v>
      </c>
      <c r="D424" s="35" t="str">
        <f>VLOOKUP(B424,M:N,2,0)</f>
        <v>小雷音寺boss_112</v>
      </c>
      <c r="E424" s="35" t="e">
        <f t="shared" si="26"/>
        <v>#N/A</v>
      </c>
      <c r="K424" s="22">
        <f>INT(古代遗迹1!G2226/1.3)</f>
        <v>32002183</v>
      </c>
      <c r="L424" s="32" t="str">
        <f>古代遗迹1!B2226</f>
        <v>小雷音寺boss_423</v>
      </c>
      <c r="M424" t="str">
        <f t="shared" si="28"/>
        <v>极冰挑战9-3</v>
      </c>
      <c r="N424" s="32" t="s">
        <v>4664</v>
      </c>
    </row>
    <row r="425" spans="1:14" x14ac:dyDescent="0.15">
      <c r="A425" s="23">
        <f>主线!AG424</f>
        <v>2601383</v>
      </c>
      <c r="B425" s="37" t="s">
        <v>655</v>
      </c>
      <c r="C425" s="35" t="e">
        <f>VLOOKUP(B425,I:J,2,0)</f>
        <v>#N/A</v>
      </c>
      <c r="D425" s="35" t="e">
        <f>VLOOKUP(B425,M:N,2,0)</f>
        <v>#N/A</v>
      </c>
      <c r="E425" s="35" t="str">
        <f t="shared" si="26"/>
        <v>天庭试炼boss_49</v>
      </c>
      <c r="K425" s="22">
        <f>INT(古代遗迹1!G2227/1.3)</f>
        <v>32154836</v>
      </c>
      <c r="L425" s="32" t="str">
        <f>古代遗迹1!B2227</f>
        <v>小雷音寺boss_424</v>
      </c>
      <c r="M425" t="str">
        <f t="shared" si="28"/>
        <v>极冰挑战9-8</v>
      </c>
      <c r="N425" s="32" t="s">
        <v>4665</v>
      </c>
    </row>
    <row r="426" spans="1:14" x14ac:dyDescent="0.15">
      <c r="A426" s="23">
        <f>主线!AG425</f>
        <v>2606245</v>
      </c>
      <c r="B426" s="37" t="s">
        <v>656</v>
      </c>
      <c r="C426" s="35" t="str">
        <f>VLOOKUP(B426,I:J,2,0)</f>
        <v>龙王宝藏boss_101</v>
      </c>
      <c r="D426" s="35" t="e">
        <f>VLOOKUP(B426,M:N,2,0)</f>
        <v>#N/A</v>
      </c>
      <c r="E426" s="35" t="e">
        <f t="shared" si="26"/>
        <v>#N/A</v>
      </c>
      <c r="K426" s="22">
        <f>INT(古代遗迹1!G2228/1.3)</f>
        <v>32307490</v>
      </c>
      <c r="L426" s="32" t="str">
        <f>古代遗迹1!B2228</f>
        <v>小雷音寺boss_425</v>
      </c>
      <c r="M426" t="str">
        <f t="shared" si="28"/>
        <v>极冰挑战9-10</v>
      </c>
      <c r="N426" s="32" t="s">
        <v>4666</v>
      </c>
    </row>
    <row r="427" spans="1:14" x14ac:dyDescent="0.15">
      <c r="A427" s="23">
        <f>主线!AG426</f>
        <v>2615510</v>
      </c>
      <c r="B427" s="37" t="s">
        <v>657</v>
      </c>
      <c r="C427" s="35" t="e">
        <f>VLOOKUP(B427,I:J,2,0)</f>
        <v>#N/A</v>
      </c>
      <c r="D427" s="35" t="e">
        <f>VLOOKUP(B427,M:N,2,0)</f>
        <v>#N/A</v>
      </c>
      <c r="E427" s="35" t="e">
        <f t="shared" si="26"/>
        <v>#N/A</v>
      </c>
      <c r="K427" s="22">
        <f>INT(古代遗迹1!G2229/1.3)</f>
        <v>32464384</v>
      </c>
      <c r="L427" s="32" t="str">
        <f>古代遗迹1!B2229</f>
        <v>小雷音寺boss_426</v>
      </c>
      <c r="M427" t="str">
        <f t="shared" si="28"/>
        <v>极冰挑战10-2</v>
      </c>
      <c r="N427" s="32" t="s">
        <v>4667</v>
      </c>
    </row>
    <row r="428" spans="1:14" x14ac:dyDescent="0.15">
      <c r="A428" s="23">
        <f>主线!AG427</f>
        <v>2620386</v>
      </c>
      <c r="B428" s="37" t="s">
        <v>658</v>
      </c>
      <c r="C428" s="35" t="e">
        <f>VLOOKUP(B428,I:J,2,0)</f>
        <v>#N/A</v>
      </c>
      <c r="D428" s="35" t="e">
        <f>VLOOKUP(B428,M:N,2,0)</f>
        <v>#N/A</v>
      </c>
      <c r="E428" s="35" t="e">
        <f t="shared" si="26"/>
        <v>#N/A</v>
      </c>
      <c r="K428" s="22">
        <f>INT(古代遗迹1!G2230/1.3)</f>
        <v>32621279</v>
      </c>
      <c r="L428" s="32" t="str">
        <f>古代遗迹1!B2230</f>
        <v>小雷音寺boss_427</v>
      </c>
      <c r="M428" t="str">
        <f t="shared" si="28"/>
        <v>极冰挑战10-8</v>
      </c>
      <c r="N428" s="32" t="s">
        <v>4668</v>
      </c>
    </row>
    <row r="429" spans="1:14" x14ac:dyDescent="0.15">
      <c r="A429" s="23">
        <f>主线!AG428</f>
        <v>2625261</v>
      </c>
      <c r="B429" s="37" t="s">
        <v>659</v>
      </c>
      <c r="C429" s="35" t="e">
        <f>VLOOKUP(B429,I:J,2,0)</f>
        <v>#N/A</v>
      </c>
      <c r="D429" s="35" t="e">
        <f>VLOOKUP(B429,M:N,2,0)</f>
        <v>#N/A</v>
      </c>
      <c r="E429" s="35" t="e">
        <f t="shared" si="26"/>
        <v>#N/A</v>
      </c>
      <c r="K429" s="22">
        <f>INT(古代遗迹1!G2231/1.3)</f>
        <v>32778173</v>
      </c>
      <c r="L429" s="32" t="str">
        <f>古代遗迹1!B2231</f>
        <v>小雷音寺boss_428</v>
      </c>
      <c r="M429" t="str">
        <f t="shared" si="28"/>
        <v>极冰挑战10-10</v>
      </c>
      <c r="N429" s="32" t="s">
        <v>4669</v>
      </c>
    </row>
    <row r="430" spans="1:14" x14ac:dyDescent="0.15">
      <c r="A430" s="23">
        <f>主线!AG429</f>
        <v>2634578</v>
      </c>
      <c r="B430" s="37" t="s">
        <v>660</v>
      </c>
      <c r="C430" s="35" t="e">
        <f>VLOOKUP(B430,I:J,2,0)</f>
        <v>#N/A</v>
      </c>
      <c r="D430" s="35" t="str">
        <f>VLOOKUP(B430,M:N,2,0)</f>
        <v>小雷音寺boss_113</v>
      </c>
      <c r="E430" s="35" t="e">
        <f t="shared" si="26"/>
        <v>#N/A</v>
      </c>
      <c r="K430" s="22">
        <f>INT(古代遗迹1!G2232/1.3)</f>
        <v>32935067</v>
      </c>
      <c r="L430" s="32" t="str">
        <f>古代遗迹1!B2232</f>
        <v>小雷音寺boss_429</v>
      </c>
      <c r="M430" t="str">
        <f t="shared" si="28"/>
        <v>极冰挑战11-3</v>
      </c>
      <c r="N430" s="32" t="s">
        <v>4670</v>
      </c>
    </row>
    <row r="431" spans="1:14" x14ac:dyDescent="0.15">
      <c r="A431" s="23">
        <f>主线!AG430</f>
        <v>2639467</v>
      </c>
      <c r="B431" s="37" t="s">
        <v>661</v>
      </c>
      <c r="C431" s="35" t="e">
        <f>VLOOKUP(B431,I:J,2,0)</f>
        <v>#N/A</v>
      </c>
      <c r="D431" s="35" t="e">
        <f>VLOOKUP(B431,M:N,2,0)</f>
        <v>#N/A</v>
      </c>
      <c r="E431" s="35" t="e">
        <f t="shared" si="26"/>
        <v>#N/A</v>
      </c>
      <c r="K431" s="22">
        <f>INT(古代遗迹1!G2233/1.3)</f>
        <v>33091961</v>
      </c>
      <c r="L431" s="32" t="str">
        <f>古代遗迹1!B2233</f>
        <v>小雷音寺boss_430</v>
      </c>
      <c r="M431" t="str">
        <f t="shared" si="28"/>
        <v>极冰挑战11-8</v>
      </c>
      <c r="N431" s="32" t="s">
        <v>4671</v>
      </c>
    </row>
    <row r="432" spans="1:14" x14ac:dyDescent="0.15">
      <c r="A432" s="23">
        <f>主线!AG431</f>
        <v>2668677</v>
      </c>
      <c r="B432" s="37" t="s">
        <v>662</v>
      </c>
      <c r="C432" s="35" t="str">
        <f>VLOOKUP(B432,I:J,2,0)</f>
        <v>龙王宝藏boss_102</v>
      </c>
      <c r="D432" s="35" t="e">
        <f>VLOOKUP(B432,M:N,2,0)</f>
        <v>#N/A</v>
      </c>
      <c r="E432" s="35" t="e">
        <f t="shared" si="26"/>
        <v>#N/A</v>
      </c>
      <c r="K432" s="22">
        <f>INT(古代遗迹1!G2234/1.3)</f>
        <v>33248856</v>
      </c>
      <c r="L432" s="32" t="str">
        <f>古代遗迹1!B2234</f>
        <v>小雷音寺boss_431</v>
      </c>
      <c r="M432" t="str">
        <f t="shared" si="28"/>
        <v>极冰挑战11-10</v>
      </c>
      <c r="N432" s="32" t="s">
        <v>4672</v>
      </c>
    </row>
    <row r="433" spans="1:14" x14ac:dyDescent="0.15">
      <c r="A433" s="23">
        <f>主线!AG432</f>
        <v>2673581</v>
      </c>
      <c r="B433" s="37" t="s">
        <v>663</v>
      </c>
      <c r="C433" s="35" t="e">
        <f>VLOOKUP(B433,I:J,2,0)</f>
        <v>#N/A</v>
      </c>
      <c r="D433" s="35" t="str">
        <f>VLOOKUP(B433,M:N,2,0)</f>
        <v>小雷音寺boss_114</v>
      </c>
      <c r="E433" s="35" t="e">
        <f t="shared" si="26"/>
        <v>#N/A</v>
      </c>
      <c r="K433" s="22">
        <f>INT(古代遗迹1!G2235/1.3)</f>
        <v>33405750</v>
      </c>
      <c r="L433" s="32" t="str">
        <f>古代遗迹1!B2235</f>
        <v>小雷音寺boss_432</v>
      </c>
      <c r="M433" t="str">
        <f t="shared" si="28"/>
        <v>极冰挑战12-2</v>
      </c>
      <c r="N433" s="32" t="s">
        <v>4673</v>
      </c>
    </row>
    <row r="434" spans="1:14" x14ac:dyDescent="0.15">
      <c r="A434" s="23">
        <f>主线!AG433</f>
        <v>2682972</v>
      </c>
      <c r="B434" s="37" t="s">
        <v>664</v>
      </c>
      <c r="C434" s="35" t="e">
        <f>VLOOKUP(B434,I:J,2,0)</f>
        <v>#N/A</v>
      </c>
      <c r="D434" s="35" t="e">
        <f>VLOOKUP(B434,M:N,2,0)</f>
        <v>#N/A</v>
      </c>
      <c r="E434" s="35" t="e">
        <f t="shared" si="26"/>
        <v>#N/A</v>
      </c>
      <c r="K434" s="22">
        <f>INT(古代遗迹1!G2236/1.3)</f>
        <v>33562644</v>
      </c>
      <c r="L434" s="32" t="str">
        <f>古代遗迹1!B2236</f>
        <v>小雷音寺boss_433</v>
      </c>
      <c r="M434" t="str">
        <f t="shared" si="28"/>
        <v>极冰挑战12-7</v>
      </c>
      <c r="N434" s="32" t="s">
        <v>4674</v>
      </c>
    </row>
    <row r="435" spans="1:14" x14ac:dyDescent="0.15">
      <c r="A435" s="23">
        <f>主线!AG434</f>
        <v>2687890</v>
      </c>
      <c r="B435" s="37" t="s">
        <v>665</v>
      </c>
      <c r="C435" s="35" t="e">
        <f>VLOOKUP(B435,I:J,2,0)</f>
        <v>#N/A</v>
      </c>
      <c r="D435" s="35" t="e">
        <f>VLOOKUP(B435,M:N,2,0)</f>
        <v>#N/A</v>
      </c>
      <c r="E435" s="35" t="e">
        <f t="shared" si="26"/>
        <v>#N/A</v>
      </c>
      <c r="K435" s="22">
        <f>INT(古代遗迹1!G2237/1.3)</f>
        <v>33719538</v>
      </c>
      <c r="L435" s="32" t="str">
        <f>古代遗迹1!B2237</f>
        <v>小雷音寺boss_434</v>
      </c>
      <c r="M435" t="str">
        <f t="shared" si="28"/>
        <v>极冰挑战12-10</v>
      </c>
      <c r="N435" s="32" t="s">
        <v>4675</v>
      </c>
    </row>
    <row r="436" spans="1:14" x14ac:dyDescent="0.15">
      <c r="A436" s="23">
        <f>主线!AG435</f>
        <v>2692807</v>
      </c>
      <c r="B436" s="37" t="s">
        <v>666</v>
      </c>
      <c r="C436" s="35" t="e">
        <f>VLOOKUP(B436,I:J,2,0)</f>
        <v>#N/A</v>
      </c>
      <c r="D436" s="35" t="e">
        <f>VLOOKUP(B436,M:N,2,0)</f>
        <v>#N/A</v>
      </c>
      <c r="E436" s="35" t="e">
        <f t="shared" si="26"/>
        <v>#N/A</v>
      </c>
      <c r="K436" s="22">
        <f>INT(古代遗迹1!G2238/1.3)</f>
        <v>33876433</v>
      </c>
      <c r="L436" s="32" t="str">
        <f>古代遗迹1!B2238</f>
        <v>小雷音寺boss_435</v>
      </c>
      <c r="M436" t="str">
        <f t="shared" si="28"/>
        <v>极冰挑战13-2</v>
      </c>
      <c r="N436" s="32" t="s">
        <v>4676</v>
      </c>
    </row>
    <row r="437" spans="1:14" x14ac:dyDescent="0.15">
      <c r="A437" s="23">
        <f>主线!AG436</f>
        <v>2702251</v>
      </c>
      <c r="B437" s="37" t="s">
        <v>667</v>
      </c>
      <c r="C437" s="35" t="e">
        <f>VLOOKUP(B437,I:J,2,0)</f>
        <v>#N/A</v>
      </c>
      <c r="D437" s="35" t="e">
        <f>VLOOKUP(B437,M:N,2,0)</f>
        <v>#N/A</v>
      </c>
      <c r="E437" s="35" t="e">
        <f t="shared" si="26"/>
        <v>#N/A</v>
      </c>
      <c r="K437" s="22">
        <f>INT(古代遗迹1!G2239/1.3)</f>
        <v>34033326</v>
      </c>
      <c r="L437" s="32" t="str">
        <f>古代遗迹1!B2239</f>
        <v>小雷音寺boss_436</v>
      </c>
      <c r="M437" t="str">
        <f t="shared" si="28"/>
        <v>极冰挑战13-6</v>
      </c>
      <c r="N437" s="32" t="s">
        <v>4677</v>
      </c>
    </row>
    <row r="438" spans="1:14" x14ac:dyDescent="0.15">
      <c r="A438" s="23">
        <f>主线!AG437</f>
        <v>2707182</v>
      </c>
      <c r="B438" s="37" t="s">
        <v>668</v>
      </c>
      <c r="C438" s="35" t="e">
        <f>VLOOKUP(B438,I:J,2,0)</f>
        <v>#N/A</v>
      </c>
      <c r="D438" s="35" t="e">
        <f>VLOOKUP(B438,M:N,2,0)</f>
        <v>#N/A</v>
      </c>
      <c r="E438" s="35" t="e">
        <f t="shared" si="26"/>
        <v>#N/A</v>
      </c>
      <c r="K438" s="22">
        <f>INT(古代遗迹1!G2240/1.3)</f>
        <v>34194461</v>
      </c>
      <c r="L438" s="32" t="str">
        <f>古代遗迹1!B2240</f>
        <v>小雷音寺boss_437</v>
      </c>
      <c r="M438" t="str">
        <f t="shared" si="28"/>
        <v>极冰挑战13-10</v>
      </c>
      <c r="N438" s="32" t="s">
        <v>4678</v>
      </c>
    </row>
    <row r="439" spans="1:14" x14ac:dyDescent="0.15">
      <c r="A439" s="23">
        <f>主线!AG438</f>
        <v>2712114</v>
      </c>
      <c r="B439" s="37" t="s">
        <v>669</v>
      </c>
      <c r="C439" s="35" t="str">
        <f>VLOOKUP(B439,I:J,2,0)</f>
        <v>龙王宝藏boss_103</v>
      </c>
      <c r="D439" s="35" t="str">
        <f>VLOOKUP(B439,M:N,2,0)</f>
        <v>小雷音寺boss_115</v>
      </c>
      <c r="E439" s="35" t="e">
        <f t="shared" si="26"/>
        <v>#N/A</v>
      </c>
      <c r="K439" s="22">
        <f>INT(古代遗迹1!G2241/1.3)</f>
        <v>34355596</v>
      </c>
      <c r="L439" s="32" t="str">
        <f>古代遗迹1!B2241</f>
        <v>小雷音寺boss_438</v>
      </c>
      <c r="M439" t="str">
        <f t="shared" si="28"/>
        <v>极冰挑战14-2</v>
      </c>
      <c r="N439" s="32" t="s">
        <v>4679</v>
      </c>
    </row>
    <row r="440" spans="1:14" x14ac:dyDescent="0.15">
      <c r="A440" s="23">
        <f>主线!AG439</f>
        <v>2721609</v>
      </c>
      <c r="B440" s="37" t="s">
        <v>670</v>
      </c>
      <c r="C440" s="35" t="e">
        <f>VLOOKUP(B440,I:J,2,0)</f>
        <v>#N/A</v>
      </c>
      <c r="D440" s="35" t="e">
        <f>VLOOKUP(B440,M:N,2,0)</f>
        <v>#N/A</v>
      </c>
      <c r="E440" s="35" t="e">
        <f t="shared" si="26"/>
        <v>#N/A</v>
      </c>
      <c r="K440" s="22">
        <f>INT(古代遗迹1!G2242/1.3)</f>
        <v>34516730</v>
      </c>
      <c r="L440" s="32" t="str">
        <f>古代遗迹1!B2242</f>
        <v>小雷音寺boss_439</v>
      </c>
      <c r="M440" t="str">
        <f t="shared" si="28"/>
        <v>极冰挑战14-6</v>
      </c>
      <c r="N440" s="32" t="s">
        <v>4680</v>
      </c>
    </row>
    <row r="441" spans="1:14" x14ac:dyDescent="0.15">
      <c r="A441" s="23">
        <f>主线!AG440</f>
        <v>2726554</v>
      </c>
      <c r="B441" s="37" t="s">
        <v>671</v>
      </c>
      <c r="C441" s="35" t="e">
        <f>VLOOKUP(B441,I:J,2,0)</f>
        <v>#N/A</v>
      </c>
      <c r="D441" s="35" t="str">
        <f>VLOOKUP(B441,M:N,2,0)</f>
        <v>小雷音寺boss_116</v>
      </c>
      <c r="E441" s="35" t="e">
        <f t="shared" si="26"/>
        <v>#N/A</v>
      </c>
      <c r="K441" s="22">
        <f>INT(古代遗迹1!G2243/1.3)</f>
        <v>34677865</v>
      </c>
      <c r="L441" s="32" t="str">
        <f>古代遗迹1!B2243</f>
        <v>小雷音寺boss_440</v>
      </c>
      <c r="M441" t="str">
        <f t="shared" si="28"/>
        <v>极冰挑战14-10</v>
      </c>
      <c r="N441" s="32" t="s">
        <v>4681</v>
      </c>
    </row>
    <row r="442" spans="1:14" x14ac:dyDescent="0.15">
      <c r="A442" s="23">
        <f>主线!AG441</f>
        <v>2756258</v>
      </c>
      <c r="B442" s="37" t="s">
        <v>672</v>
      </c>
      <c r="C442" s="35" t="e">
        <f>VLOOKUP(B442,I:J,2,0)</f>
        <v>#N/A</v>
      </c>
      <c r="D442" s="35" t="e">
        <f>VLOOKUP(B442,M:N,2,0)</f>
        <v>#N/A</v>
      </c>
      <c r="E442" s="35" t="e">
        <f t="shared" si="26"/>
        <v>#N/A</v>
      </c>
      <c r="K442" s="22">
        <f>INT(古代遗迹1!G2244/1.3)</f>
        <v>34839000</v>
      </c>
      <c r="L442" s="32" t="str">
        <f>古代遗迹1!B2244</f>
        <v>小雷音寺boss_441</v>
      </c>
      <c r="M442" t="str">
        <f t="shared" si="28"/>
        <v>极冰挑战15-2</v>
      </c>
      <c r="N442" s="32" t="s">
        <v>4682</v>
      </c>
    </row>
    <row r="443" spans="1:14" x14ac:dyDescent="0.15">
      <c r="A443" s="23">
        <f>主线!AG442</f>
        <v>2761216</v>
      </c>
      <c r="B443" s="37" t="s">
        <v>673</v>
      </c>
      <c r="C443" s="35" t="str">
        <f>VLOOKUP(B443,I:J,2,0)</f>
        <v>龙王宝藏boss_104</v>
      </c>
      <c r="D443" s="35" t="e">
        <f>VLOOKUP(B443,M:N,2,0)</f>
        <v>#N/A</v>
      </c>
      <c r="E443" s="35" t="str">
        <f t="shared" si="26"/>
        <v>天庭试炼boss_50</v>
      </c>
      <c r="K443" s="22">
        <f>INT(古代遗迹1!G2245/1.3)</f>
        <v>35000134</v>
      </c>
      <c r="L443" s="32" t="str">
        <f>古代遗迹1!B2245</f>
        <v>小雷音寺boss_442</v>
      </c>
      <c r="M443" t="str">
        <f t="shared" si="28"/>
        <v>极冰挑战15-6</v>
      </c>
      <c r="N443" s="32" t="s">
        <v>4683</v>
      </c>
    </row>
    <row r="444" spans="1:14" x14ac:dyDescent="0.15">
      <c r="A444" s="23">
        <f>主线!AG443</f>
        <v>2770788</v>
      </c>
      <c r="B444" s="37" t="s">
        <v>674</v>
      </c>
      <c r="C444" s="35" t="e">
        <f>VLOOKUP(B444,I:J,2,0)</f>
        <v>#N/A</v>
      </c>
      <c r="D444" s="35" t="e">
        <f>VLOOKUP(B444,M:N,2,0)</f>
        <v>#N/A</v>
      </c>
      <c r="E444" s="35" t="e">
        <f t="shared" si="26"/>
        <v>#N/A</v>
      </c>
      <c r="K444" s="22">
        <f>INT(古代遗迹1!G2246/1.3)</f>
        <v>35161269</v>
      </c>
      <c r="L444" s="32" t="str">
        <f>古代遗迹1!B2246</f>
        <v>小雷音寺boss_443</v>
      </c>
      <c r="M444" t="str">
        <f t="shared" si="28"/>
        <v>极冰挑战15-10</v>
      </c>
      <c r="N444" s="32" t="s">
        <v>4684</v>
      </c>
    </row>
    <row r="445" spans="1:14" x14ac:dyDescent="0.15">
      <c r="A445" s="23">
        <f>主线!AG444</f>
        <v>2775760</v>
      </c>
      <c r="B445" s="37" t="s">
        <v>675</v>
      </c>
      <c r="C445" s="35" t="e">
        <f>VLOOKUP(B445,I:J,2,0)</f>
        <v>#N/A</v>
      </c>
      <c r="D445" s="35" t="e">
        <f>VLOOKUP(B445,M:N,2,0)</f>
        <v>#N/A</v>
      </c>
      <c r="E445" s="35" t="e">
        <f t="shared" si="26"/>
        <v>#N/A</v>
      </c>
      <c r="K445" s="22">
        <f>INT(古代遗迹1!G2247/1.3)</f>
        <v>35322403</v>
      </c>
      <c r="L445" s="32" t="str">
        <f>古代遗迹1!B2247</f>
        <v>小雷音寺boss_444</v>
      </c>
      <c r="M445" t="str">
        <f t="shared" si="28"/>
        <v>极冰挑战16-2</v>
      </c>
      <c r="N445" s="32" t="s">
        <v>4685</v>
      </c>
    </row>
    <row r="446" spans="1:14" x14ac:dyDescent="0.15">
      <c r="A446" s="23">
        <f>主线!AG445</f>
        <v>2780733</v>
      </c>
      <c r="B446" s="37" t="s">
        <v>676</v>
      </c>
      <c r="C446" s="35" t="e">
        <f>VLOOKUP(B446,I:J,2,0)</f>
        <v>#N/A</v>
      </c>
      <c r="D446" s="35" t="str">
        <f>VLOOKUP(B446,M:N,2,0)</f>
        <v>小雷音寺boss_117</v>
      </c>
      <c r="E446" s="35" t="e">
        <f t="shared" si="26"/>
        <v>#N/A</v>
      </c>
      <c r="K446" s="22">
        <f>INT(古代遗迹1!G2248/1.3)</f>
        <v>35483538</v>
      </c>
      <c r="L446" s="32" t="str">
        <f>古代遗迹1!B2248</f>
        <v>小雷音寺boss_445</v>
      </c>
      <c r="M446" t="str">
        <f t="shared" si="28"/>
        <v>极冰挑战16-6</v>
      </c>
      <c r="N446" s="32" t="s">
        <v>4686</v>
      </c>
    </row>
    <row r="447" spans="1:14" x14ac:dyDescent="0.15">
      <c r="A447" s="23">
        <f>主线!AG446</f>
        <v>2790356</v>
      </c>
      <c r="B447" s="37" t="s">
        <v>677</v>
      </c>
      <c r="C447" s="35" t="e">
        <f>VLOOKUP(B447,I:J,2,0)</f>
        <v>#N/A</v>
      </c>
      <c r="D447" s="35" t="e">
        <f>VLOOKUP(B447,M:N,2,0)</f>
        <v>#N/A</v>
      </c>
      <c r="E447" s="35" t="e">
        <f t="shared" si="26"/>
        <v>#N/A</v>
      </c>
      <c r="K447" s="22">
        <f>INT(古代遗迹1!G2249/1.3)</f>
        <v>35644673</v>
      </c>
      <c r="L447" s="32" t="str">
        <f>古代遗迹1!B2249</f>
        <v>小雷音寺boss_446</v>
      </c>
      <c r="M447" t="str">
        <f t="shared" si="28"/>
        <v>极冰挑战16-10</v>
      </c>
      <c r="N447" s="32" t="s">
        <v>4687</v>
      </c>
    </row>
    <row r="448" spans="1:14" x14ac:dyDescent="0.15">
      <c r="A448" s="23">
        <f>主线!AG447</f>
        <v>2795343</v>
      </c>
      <c r="B448" s="37" t="s">
        <v>678</v>
      </c>
      <c r="C448" s="35" t="e">
        <f>VLOOKUP(B448,I:J,2,0)</f>
        <v>#N/A</v>
      </c>
      <c r="D448" s="35" t="e">
        <f>VLOOKUP(B448,M:N,2,0)</f>
        <v>#N/A</v>
      </c>
      <c r="E448" s="35" t="e">
        <f t="shared" si="26"/>
        <v>#N/A</v>
      </c>
      <c r="K448" s="22">
        <f>INT(古代遗迹1!G2250/1.3)</f>
        <v>35810048</v>
      </c>
      <c r="L448" s="32" t="str">
        <f>古代遗迹1!B2250</f>
        <v>小雷音寺boss_447</v>
      </c>
      <c r="M448" t="str">
        <f t="shared" si="28"/>
        <v>极冰挑战17-2</v>
      </c>
      <c r="N448" s="32" t="s">
        <v>4688</v>
      </c>
    </row>
    <row r="449" spans="1:14" x14ac:dyDescent="0.15">
      <c r="A449" s="23">
        <f>主线!AG448</f>
        <v>2800331</v>
      </c>
      <c r="B449" s="37" t="s">
        <v>679</v>
      </c>
      <c r="C449" s="35" t="e">
        <f>VLOOKUP(B449,I:J,2,0)</f>
        <v>#N/A</v>
      </c>
      <c r="D449" s="35" t="e">
        <f>VLOOKUP(B449,M:N,2,0)</f>
        <v>#N/A</v>
      </c>
      <c r="E449" s="35" t="e">
        <f t="shared" si="26"/>
        <v>#N/A</v>
      </c>
      <c r="K449" s="22">
        <f>INT(古代遗迹1!G2251/1.3)</f>
        <v>35975423</v>
      </c>
      <c r="L449" s="32" t="str">
        <f>古代遗迹1!B2251</f>
        <v>小雷音寺boss_448</v>
      </c>
      <c r="M449" t="str">
        <f t="shared" si="28"/>
        <v>极冰挑战17-6</v>
      </c>
      <c r="N449" s="32" t="s">
        <v>4689</v>
      </c>
    </row>
    <row r="450" spans="1:14" x14ac:dyDescent="0.15">
      <c r="A450" s="23">
        <f>主线!AG449</f>
        <v>2810005</v>
      </c>
      <c r="B450" s="37" t="s">
        <v>680</v>
      </c>
      <c r="C450" s="35" t="str">
        <f>VLOOKUP(B450,I:J,2,0)</f>
        <v>龙王宝藏boss_105</v>
      </c>
      <c r="D450" s="35" t="e">
        <f>VLOOKUP(B450,M:N,2,0)</f>
        <v>#N/A</v>
      </c>
      <c r="E450" s="35" t="e">
        <f t="shared" ref="E450:E513" si="29">VLOOKUP(B450,Q:R,2,0)</f>
        <v>#N/A</v>
      </c>
      <c r="K450" s="22">
        <f>INT(古代遗迹1!G2252/1.3)</f>
        <v>36140798</v>
      </c>
      <c r="L450" s="32" t="str">
        <f>古代遗迹1!B2252</f>
        <v>小雷音寺boss_449</v>
      </c>
      <c r="M450" t="str">
        <f t="shared" ref="M450:M513" si="30">VLOOKUP(K450,A:B,2,1)</f>
        <v>极冰挑战17-10</v>
      </c>
      <c r="N450" s="32" t="s">
        <v>4690</v>
      </c>
    </row>
    <row r="451" spans="1:14" x14ac:dyDescent="0.15">
      <c r="A451" s="23">
        <f>主线!AG450</f>
        <v>2815006</v>
      </c>
      <c r="B451" s="37" t="s">
        <v>681</v>
      </c>
      <c r="C451" s="35" t="e">
        <f>VLOOKUP(B451,I:J,2,0)</f>
        <v>#N/A</v>
      </c>
      <c r="D451" s="35" t="str">
        <f>VLOOKUP(B451,M:N,2,0)</f>
        <v>小雷音寺boss_118</v>
      </c>
      <c r="E451" s="35" t="e">
        <f t="shared" si="29"/>
        <v>#N/A</v>
      </c>
      <c r="K451" s="22">
        <f>INT(古代遗迹1!G2253/1.3)</f>
        <v>36306173</v>
      </c>
      <c r="L451" s="32" t="str">
        <f>古代遗迹1!B2253</f>
        <v>小雷音寺boss_450</v>
      </c>
      <c r="M451" t="str">
        <f t="shared" si="30"/>
        <v>极冰挑战18-2</v>
      </c>
      <c r="N451" s="32" t="s">
        <v>4691</v>
      </c>
    </row>
    <row r="452" spans="1:14" x14ac:dyDescent="0.15">
      <c r="A452" s="23">
        <f>主线!AG451</f>
        <v>2845201</v>
      </c>
      <c r="B452" s="37" t="s">
        <v>682</v>
      </c>
      <c r="C452" s="35" t="e">
        <f>VLOOKUP(B452,I:J,2,0)</f>
        <v>#N/A</v>
      </c>
      <c r="D452" s="35" t="e">
        <f>VLOOKUP(B452,M:N,2,0)</f>
        <v>#N/A</v>
      </c>
      <c r="E452" s="35" t="e">
        <f t="shared" si="29"/>
        <v>#N/A</v>
      </c>
      <c r="K452" s="22">
        <f>INT(古代遗迹1!G2254/1.3)</f>
        <v>36471548</v>
      </c>
      <c r="L452" s="32" t="str">
        <f>古代遗迹1!B2254</f>
        <v>小雷音寺boss_451</v>
      </c>
      <c r="M452" t="str">
        <f t="shared" si="30"/>
        <v>极冰挑战18-6</v>
      </c>
      <c r="N452" s="32" t="s">
        <v>4692</v>
      </c>
    </row>
    <row r="453" spans="1:14" x14ac:dyDescent="0.15">
      <c r="A453" s="23">
        <f>主线!AG452</f>
        <v>2850217</v>
      </c>
      <c r="B453" s="37" t="s">
        <v>683</v>
      </c>
      <c r="C453" s="35" t="str">
        <f>VLOOKUP(B453,I:J,2,0)</f>
        <v>龙王宝藏boss_106</v>
      </c>
      <c r="D453" s="35" t="e">
        <f>VLOOKUP(B453,M:N,2,0)</f>
        <v>#N/A</v>
      </c>
      <c r="E453" s="35" t="e">
        <f t="shared" si="29"/>
        <v>#N/A</v>
      </c>
      <c r="K453" s="22">
        <f>INT(古代遗迹1!G2255/1.3)</f>
        <v>36636923</v>
      </c>
      <c r="L453" s="32" t="str">
        <f>古代遗迹1!B2255</f>
        <v>小雷音寺boss_452</v>
      </c>
      <c r="M453" t="str">
        <f t="shared" si="30"/>
        <v>极冰挑战18-10</v>
      </c>
      <c r="N453" s="32" t="s">
        <v>4693</v>
      </c>
    </row>
    <row r="454" spans="1:14" x14ac:dyDescent="0.15">
      <c r="A454" s="23">
        <f>主线!AG453</f>
        <v>2859967</v>
      </c>
      <c r="B454" s="37" t="s">
        <v>684</v>
      </c>
      <c r="C454" s="35" t="e">
        <f>VLOOKUP(B454,I:J,2,0)</f>
        <v>#N/A</v>
      </c>
      <c r="D454" s="35" t="e">
        <f>VLOOKUP(B454,M:N,2,0)</f>
        <v>#N/A</v>
      </c>
      <c r="E454" s="35" t="e">
        <f t="shared" si="29"/>
        <v>#N/A</v>
      </c>
      <c r="K454" s="22">
        <f>INT(古代遗迹1!G2256/1.3)</f>
        <v>36802298</v>
      </c>
      <c r="L454" s="32" t="str">
        <f>古代遗迹1!B2256</f>
        <v>小雷音寺boss_453</v>
      </c>
      <c r="M454" t="str">
        <f t="shared" si="30"/>
        <v>海地洞窟1-1</v>
      </c>
      <c r="N454" s="32" t="s">
        <v>4694</v>
      </c>
    </row>
    <row r="455" spans="1:14" x14ac:dyDescent="0.15">
      <c r="A455" s="23">
        <f>主线!AG454</f>
        <v>2864995</v>
      </c>
      <c r="B455" s="37" t="s">
        <v>685</v>
      </c>
      <c r="C455" s="35" t="e">
        <f>VLOOKUP(B455,I:J,2,0)</f>
        <v>#N/A</v>
      </c>
      <c r="D455" s="35" t="e">
        <f>VLOOKUP(B455,M:N,2,0)</f>
        <v>#N/A</v>
      </c>
      <c r="E455" s="35" t="e">
        <f t="shared" si="29"/>
        <v>#N/A</v>
      </c>
      <c r="K455" s="22">
        <f>INT(古代遗迹1!G2257/1.3)</f>
        <v>36967673</v>
      </c>
      <c r="L455" s="32" t="str">
        <f>古代遗迹1!B2257</f>
        <v>小雷音寺boss_454</v>
      </c>
      <c r="M455" t="str">
        <f t="shared" si="30"/>
        <v>海地洞窟1-5</v>
      </c>
      <c r="N455" s="32" t="s">
        <v>4695</v>
      </c>
    </row>
    <row r="456" spans="1:14" x14ac:dyDescent="0.15">
      <c r="A456" s="23">
        <f>主线!AG455</f>
        <v>2870025</v>
      </c>
      <c r="B456" s="37" t="s">
        <v>686</v>
      </c>
      <c r="C456" s="35" t="e">
        <f>VLOOKUP(B456,I:J,2,0)</f>
        <v>#N/A</v>
      </c>
      <c r="D456" s="35" t="str">
        <f>VLOOKUP(B456,M:N,2,0)</f>
        <v>小雷音寺boss_119</v>
      </c>
      <c r="E456" s="35" t="e">
        <f t="shared" si="29"/>
        <v>#N/A</v>
      </c>
      <c r="K456" s="22">
        <f>INT(古代遗迹1!G2258/1.3)</f>
        <v>37133048</v>
      </c>
      <c r="L456" s="32" t="str">
        <f>古代遗迹1!B2258</f>
        <v>小雷音寺boss_455</v>
      </c>
      <c r="M456" t="str">
        <f t="shared" si="30"/>
        <v>海地洞窟1-10</v>
      </c>
      <c r="N456" s="32" t="s">
        <v>4696</v>
      </c>
    </row>
    <row r="457" spans="1:14" x14ac:dyDescent="0.15">
      <c r="A457" s="23">
        <f>主线!AG456</f>
        <v>2879826</v>
      </c>
      <c r="B457" s="37" t="s">
        <v>687</v>
      </c>
      <c r="C457" s="35" t="e">
        <f>VLOOKUP(B457,I:J,2,0)</f>
        <v>#N/A</v>
      </c>
      <c r="D457" s="35" t="e">
        <f>VLOOKUP(B457,M:N,2,0)</f>
        <v>#N/A</v>
      </c>
      <c r="E457" s="35" t="e">
        <f t="shared" si="29"/>
        <v>#N/A</v>
      </c>
      <c r="K457" s="22">
        <f>INT(古代遗迹1!G2259/1.3)</f>
        <v>37298423</v>
      </c>
      <c r="L457" s="32" t="str">
        <f>古代遗迹1!B2259</f>
        <v>小雷音寺boss_456</v>
      </c>
      <c r="M457" t="str">
        <f t="shared" si="30"/>
        <v>海地洞窟2-1</v>
      </c>
      <c r="N457" s="32" t="s">
        <v>4697</v>
      </c>
    </row>
    <row r="458" spans="1:14" x14ac:dyDescent="0.15">
      <c r="A458" s="23">
        <f>主线!AG457</f>
        <v>2884869</v>
      </c>
      <c r="B458" s="37" t="s">
        <v>688</v>
      </c>
      <c r="C458" s="35" t="e">
        <f>VLOOKUP(B458,I:J,2,0)</f>
        <v>#N/A</v>
      </c>
      <c r="D458" s="35" t="e">
        <f>VLOOKUP(B458,M:N,2,0)</f>
        <v>#N/A</v>
      </c>
      <c r="E458" s="35" t="e">
        <f t="shared" si="29"/>
        <v>#N/A</v>
      </c>
      <c r="K458" s="22">
        <f>INT(古代遗迹1!G2260/1.3)</f>
        <v>37463798</v>
      </c>
      <c r="L458" s="32" t="str">
        <f>古代遗迹1!B2260</f>
        <v>小雷音寺boss_457</v>
      </c>
      <c r="M458" t="str">
        <f t="shared" si="30"/>
        <v>海地洞窟2-5</v>
      </c>
      <c r="N458" s="32" t="s">
        <v>4698</v>
      </c>
    </row>
    <row r="459" spans="1:14" x14ac:dyDescent="0.15">
      <c r="A459" s="23">
        <f>主线!AG458</f>
        <v>2889913</v>
      </c>
      <c r="B459" s="37" t="s">
        <v>689</v>
      </c>
      <c r="C459" s="35" t="e">
        <f>VLOOKUP(B459,I:J,2,0)</f>
        <v>#N/A</v>
      </c>
      <c r="D459" s="35" t="e">
        <f>VLOOKUP(B459,M:N,2,0)</f>
        <v>#N/A</v>
      </c>
      <c r="E459" s="35" t="e">
        <f t="shared" si="29"/>
        <v>#N/A</v>
      </c>
      <c r="K459" s="22">
        <f>INT(古代遗迹1!G2261/1.3)</f>
        <v>37633413</v>
      </c>
      <c r="L459" s="32" t="str">
        <f>古代遗迹1!B2261</f>
        <v>小雷音寺boss_458</v>
      </c>
      <c r="M459" t="str">
        <f t="shared" si="30"/>
        <v>海地洞窟2-10</v>
      </c>
      <c r="N459" s="32" t="s">
        <v>4699</v>
      </c>
    </row>
    <row r="460" spans="1:14" x14ac:dyDescent="0.15">
      <c r="A460" s="23">
        <f>主线!AG459</f>
        <v>2899766</v>
      </c>
      <c r="B460" s="37" t="s">
        <v>690</v>
      </c>
      <c r="C460" s="35" t="e">
        <f>VLOOKUP(B460,I:J,2,0)</f>
        <v>#N/A</v>
      </c>
      <c r="D460" s="35" t="e">
        <f>VLOOKUP(B460,M:N,2,0)</f>
        <v>#N/A</v>
      </c>
      <c r="E460" s="35" t="e">
        <f t="shared" si="29"/>
        <v>#N/A</v>
      </c>
      <c r="K460" s="22">
        <f>INT(古代遗迹1!G2262/1.3)</f>
        <v>37803029</v>
      </c>
      <c r="L460" s="32" t="str">
        <f>古代遗迹1!B2262</f>
        <v>小雷音寺boss_459</v>
      </c>
      <c r="M460" t="str">
        <f t="shared" si="30"/>
        <v>海地洞窟3-1</v>
      </c>
      <c r="N460" s="32" t="s">
        <v>4700</v>
      </c>
    </row>
    <row r="461" spans="1:14" x14ac:dyDescent="0.15">
      <c r="A461" s="23">
        <f>主线!AG460</f>
        <v>2904824</v>
      </c>
      <c r="B461" s="37" t="s">
        <v>691</v>
      </c>
      <c r="C461" s="35" t="str">
        <f>VLOOKUP(B461,I:J,2,0)</f>
        <v>龙王宝藏boss_107</v>
      </c>
      <c r="D461" s="35" t="str">
        <f>VLOOKUP(B461,M:N,2,0)</f>
        <v>小雷音寺boss_120</v>
      </c>
      <c r="E461" s="35" t="e">
        <f t="shared" si="29"/>
        <v>#N/A</v>
      </c>
      <c r="K461" s="22">
        <f>INT(古代遗迹1!G2263/1.3)</f>
        <v>37972644</v>
      </c>
      <c r="L461" s="32" t="str">
        <f>古代遗迹1!B2263</f>
        <v>小雷音寺boss_460</v>
      </c>
      <c r="M461" t="str">
        <f t="shared" si="30"/>
        <v>海地洞窟3-5</v>
      </c>
      <c r="N461" s="32" t="s">
        <v>4701</v>
      </c>
    </row>
    <row r="462" spans="1:14" x14ac:dyDescent="0.15">
      <c r="A462" s="23">
        <f>主线!AG461</f>
        <v>2935516</v>
      </c>
      <c r="B462" s="37" t="s">
        <v>771</v>
      </c>
      <c r="C462" s="35" t="e">
        <f>VLOOKUP(B462,I:J,2,0)</f>
        <v>#N/A</v>
      </c>
      <c r="D462" s="35" t="e">
        <f>VLOOKUP(B462,M:N,2,0)</f>
        <v>#N/A</v>
      </c>
      <c r="E462" s="35" t="e">
        <f t="shared" si="29"/>
        <v>#N/A</v>
      </c>
      <c r="K462" s="22">
        <f>INT(古代遗迹1!G2264/1.3)</f>
        <v>38142260</v>
      </c>
      <c r="L462" s="32" t="str">
        <f>古代遗迹1!B2264</f>
        <v>小雷音寺boss_461</v>
      </c>
      <c r="M462" t="str">
        <f t="shared" si="30"/>
        <v>海地洞窟3-10</v>
      </c>
      <c r="N462" s="32" t="s">
        <v>4702</v>
      </c>
    </row>
    <row r="463" spans="1:14" x14ac:dyDescent="0.15">
      <c r="A463" s="23">
        <f>主线!AG462</f>
        <v>2940587</v>
      </c>
      <c r="B463" s="37" t="s">
        <v>772</v>
      </c>
      <c r="C463" s="35" t="e">
        <f>VLOOKUP(B463,I:J,2,0)</f>
        <v>#N/A</v>
      </c>
      <c r="D463" s="35" t="e">
        <f>VLOOKUP(B463,M:N,2,0)</f>
        <v>#N/A</v>
      </c>
      <c r="E463" s="35" t="e">
        <f t="shared" si="29"/>
        <v>#N/A</v>
      </c>
      <c r="K463" s="22">
        <f>INT(古代遗迹1!G2265/1.3)</f>
        <v>38311875</v>
      </c>
      <c r="L463" s="32" t="str">
        <f>古代遗迹1!B2265</f>
        <v>小雷音寺boss_462</v>
      </c>
      <c r="M463" t="str">
        <f t="shared" si="30"/>
        <v>海地洞窟4-1</v>
      </c>
      <c r="N463" s="32" t="s">
        <v>4703</v>
      </c>
    </row>
    <row r="464" spans="1:14" x14ac:dyDescent="0.15">
      <c r="A464" s="23">
        <f>主线!AG463</f>
        <v>2950516</v>
      </c>
      <c r="B464" s="37" t="s">
        <v>773</v>
      </c>
      <c r="C464" s="35" t="e">
        <f>VLOOKUP(B464,I:J,2,0)</f>
        <v>#N/A</v>
      </c>
      <c r="D464" s="35" t="str">
        <f>VLOOKUP(B464,M:N,2,0)</f>
        <v>小雷音寺boss_121</v>
      </c>
      <c r="E464" s="35" t="e">
        <f t="shared" si="29"/>
        <v>#N/A</v>
      </c>
      <c r="K464" s="22">
        <f>INT(古代遗迹1!G2266/1.3)</f>
        <v>38481490</v>
      </c>
      <c r="L464" s="32" t="str">
        <f>古代遗迹1!B2266</f>
        <v>小雷音寺boss_463</v>
      </c>
      <c r="M464" t="str">
        <f t="shared" si="30"/>
        <v>海地洞窟4-5</v>
      </c>
      <c r="N464" s="32" t="s">
        <v>4704</v>
      </c>
    </row>
    <row r="465" spans="1:14" x14ac:dyDescent="0.15">
      <c r="A465" s="23">
        <f>主线!AG464</f>
        <v>2955601</v>
      </c>
      <c r="B465" s="37" t="s">
        <v>774</v>
      </c>
      <c r="C465" s="35" t="e">
        <f>VLOOKUP(B465,I:J,2,0)</f>
        <v>#N/A</v>
      </c>
      <c r="D465" s="35" t="e">
        <f>VLOOKUP(B465,M:N,2,0)</f>
        <v>#N/A</v>
      </c>
      <c r="E465" s="35" t="e">
        <f t="shared" si="29"/>
        <v>#N/A</v>
      </c>
      <c r="K465" s="22">
        <f>INT(古代遗迹1!G2267/1.3)</f>
        <v>38651106</v>
      </c>
      <c r="L465" s="32" t="str">
        <f>古代遗迹1!B2267</f>
        <v>小雷音寺boss_464</v>
      </c>
      <c r="M465" t="str">
        <f t="shared" si="30"/>
        <v>海地洞窟4-10</v>
      </c>
      <c r="N465" s="32" t="s">
        <v>4705</v>
      </c>
    </row>
    <row r="466" spans="1:14" x14ac:dyDescent="0.15">
      <c r="A466" s="23">
        <f>主线!AG465</f>
        <v>2960686</v>
      </c>
      <c r="B466" s="37" t="s">
        <v>775</v>
      </c>
      <c r="C466" s="35" t="str">
        <f>VLOOKUP(B466,I:J,2,0)</f>
        <v>龙王宝藏boss_108</v>
      </c>
      <c r="D466" s="35" t="e">
        <f>VLOOKUP(B466,M:N,2,0)</f>
        <v>#N/A</v>
      </c>
      <c r="E466" s="35" t="e">
        <f t="shared" si="29"/>
        <v>#N/A</v>
      </c>
      <c r="K466" s="22">
        <f>INT(古代遗迹1!G2268/1.3)</f>
        <v>38820721</v>
      </c>
      <c r="L466" s="32" t="str">
        <f>古代遗迹1!B2268</f>
        <v>小雷音寺boss_465</v>
      </c>
      <c r="M466" t="str">
        <f t="shared" si="30"/>
        <v>海地洞窟5-1</v>
      </c>
      <c r="N466" s="32" t="s">
        <v>4706</v>
      </c>
    </row>
    <row r="467" spans="1:14" x14ac:dyDescent="0.15">
      <c r="A467" s="23">
        <f>主线!AG466</f>
        <v>2970666</v>
      </c>
      <c r="B467" s="37" t="s">
        <v>776</v>
      </c>
      <c r="C467" s="35" t="e">
        <f>VLOOKUP(B467,I:J,2,0)</f>
        <v>#N/A</v>
      </c>
      <c r="D467" s="35" t="e">
        <f>VLOOKUP(B467,M:N,2,0)</f>
        <v>#N/A</v>
      </c>
      <c r="E467" s="35" t="e">
        <f t="shared" si="29"/>
        <v>#N/A</v>
      </c>
      <c r="K467" s="22">
        <f>INT(古代遗迹1!G2269/1.3)</f>
        <v>38990336</v>
      </c>
      <c r="L467" s="32" t="str">
        <f>古代遗迹1!B2269</f>
        <v>小雷音寺boss_466</v>
      </c>
      <c r="M467" t="str">
        <f t="shared" si="30"/>
        <v>海地洞窟5-5</v>
      </c>
      <c r="N467" s="32" t="s">
        <v>4707</v>
      </c>
    </row>
    <row r="468" spans="1:14" x14ac:dyDescent="0.15">
      <c r="A468" s="23">
        <f>主线!AG467</f>
        <v>2975766</v>
      </c>
      <c r="B468" s="37" t="s">
        <v>777</v>
      </c>
      <c r="C468" s="35" t="e">
        <f>VLOOKUP(B468,I:J,2,0)</f>
        <v>#N/A</v>
      </c>
      <c r="D468" s="35" t="e">
        <f>VLOOKUP(B468,M:N,2,0)</f>
        <v>#N/A</v>
      </c>
      <c r="E468" s="35" t="e">
        <f t="shared" si="29"/>
        <v>#N/A</v>
      </c>
      <c r="K468" s="22">
        <f>INT(古代遗迹1!G2270/1.3)</f>
        <v>39159952</v>
      </c>
      <c r="L468" s="32" t="str">
        <f>古代遗迹1!B2270</f>
        <v>小雷音寺boss_467</v>
      </c>
      <c r="M468" t="str">
        <f t="shared" si="30"/>
        <v>海地洞窟5-10</v>
      </c>
      <c r="N468" s="32" t="s">
        <v>4708</v>
      </c>
    </row>
    <row r="469" spans="1:14" x14ac:dyDescent="0.15">
      <c r="A469" s="23">
        <f>主线!AG468</f>
        <v>2980866</v>
      </c>
      <c r="B469" s="37" t="s">
        <v>778</v>
      </c>
      <c r="C469" s="35" t="e">
        <f>VLOOKUP(B469,I:J,2,0)</f>
        <v>#N/A</v>
      </c>
      <c r="D469" s="35" t="e">
        <f>VLOOKUP(B469,M:N,2,0)</f>
        <v>#N/A</v>
      </c>
      <c r="E469" s="35" t="e">
        <f t="shared" si="29"/>
        <v>#N/A</v>
      </c>
      <c r="K469" s="22">
        <f>INT(古代遗迹1!G2271/1.3)</f>
        <v>39329567</v>
      </c>
      <c r="L469" s="32" t="str">
        <f>古代遗迹1!B2271</f>
        <v>小雷音寺boss_468</v>
      </c>
      <c r="M469" t="str">
        <f t="shared" si="30"/>
        <v>海地洞窟5-10</v>
      </c>
      <c r="N469" s="32" t="s">
        <v>4709</v>
      </c>
    </row>
    <row r="470" spans="1:14" x14ac:dyDescent="0.15">
      <c r="A470" s="23">
        <f>主线!AG469</f>
        <v>2990898</v>
      </c>
      <c r="B470" s="37" t="s">
        <v>779</v>
      </c>
      <c r="C470" s="35" t="e">
        <f>VLOOKUP(B470,I:J,2,0)</f>
        <v>#N/A</v>
      </c>
      <c r="D470" s="35" t="e">
        <f>VLOOKUP(B470,M:N,2,0)</f>
        <v>#N/A</v>
      </c>
      <c r="E470" s="35" t="e">
        <f t="shared" si="29"/>
        <v>#N/A</v>
      </c>
      <c r="K470" s="22">
        <f>INT(古代遗迹1!G2272/1.3)</f>
        <v>39499183</v>
      </c>
      <c r="L470" s="32" t="str">
        <f>古代遗迹1!B2272</f>
        <v>小雷音寺boss_469</v>
      </c>
      <c r="M470" t="str">
        <f t="shared" si="30"/>
        <v>海地洞窟6-5</v>
      </c>
      <c r="N470" s="32" t="s">
        <v>4710</v>
      </c>
    </row>
    <row r="471" spans="1:14" x14ac:dyDescent="0.15">
      <c r="A471" s="23">
        <f>主线!AG470</f>
        <v>2996012</v>
      </c>
      <c r="B471" s="37" t="s">
        <v>780</v>
      </c>
      <c r="C471" s="35" t="str">
        <f>VLOOKUP(B471,I:J,2,0)</f>
        <v>龙王宝藏boss_109</v>
      </c>
      <c r="D471" s="35" t="str">
        <f>VLOOKUP(B471,M:N,2,0)</f>
        <v>小雷音寺boss_122</v>
      </c>
      <c r="E471" s="35" t="e">
        <f t="shared" si="29"/>
        <v>#N/A</v>
      </c>
      <c r="K471" s="22">
        <f>INT(古代遗迹1!G2273/1.3)</f>
        <v>39668798</v>
      </c>
      <c r="L471" s="32" t="str">
        <f>古代遗迹1!B2273</f>
        <v>小雷音寺boss_470</v>
      </c>
      <c r="M471" t="str">
        <f t="shared" si="30"/>
        <v>海地洞窟6-9</v>
      </c>
      <c r="N471" s="32" t="s">
        <v>4711</v>
      </c>
    </row>
    <row r="472" spans="1:14" x14ac:dyDescent="0.15">
      <c r="A472" s="23">
        <f>主线!AG471</f>
        <v>3027198</v>
      </c>
      <c r="B472" s="37" t="s">
        <v>781</v>
      </c>
      <c r="C472" s="35" t="e">
        <f>VLOOKUP(B472,I:J,2,0)</f>
        <v>#N/A</v>
      </c>
      <c r="D472" s="35" t="e">
        <f>VLOOKUP(B472,M:N,2,0)</f>
        <v>#N/A</v>
      </c>
      <c r="E472" s="35" t="e">
        <f t="shared" si="29"/>
        <v>#N/A</v>
      </c>
      <c r="K472" s="22">
        <f>INT(古代遗迹1!G2274/1.3)</f>
        <v>39838413</v>
      </c>
      <c r="L472" s="32" t="str">
        <f>古代遗迹1!B2274</f>
        <v>小雷音寺boss_471</v>
      </c>
      <c r="M472" t="str">
        <f t="shared" si="30"/>
        <v>海地洞窟6-10</v>
      </c>
      <c r="N472" s="32" t="s">
        <v>4712</v>
      </c>
    </row>
    <row r="473" spans="1:14" x14ac:dyDescent="0.15">
      <c r="A473" s="23">
        <f>主线!AG472</f>
        <v>3032326</v>
      </c>
      <c r="B473" s="37" t="s">
        <v>782</v>
      </c>
      <c r="C473" s="35" t="e">
        <f>VLOOKUP(B473,I:J,2,0)</f>
        <v>#N/A</v>
      </c>
      <c r="D473" s="35" t="str">
        <f>VLOOKUP(B473,M:N,2,0)</f>
        <v>小雷音寺boss_123</v>
      </c>
      <c r="E473" s="35" t="str">
        <f t="shared" si="29"/>
        <v>天庭试炼boss_51</v>
      </c>
      <c r="K473" s="22">
        <f>INT(古代遗迹1!G2275/1.3)</f>
        <v>40012269</v>
      </c>
      <c r="L473" s="32" t="str">
        <f>古代遗迹1!B2275</f>
        <v>小雷音寺boss_472</v>
      </c>
      <c r="M473" t="str">
        <f t="shared" si="30"/>
        <v>海地洞窟7-5</v>
      </c>
      <c r="N473" s="32" t="s">
        <v>4713</v>
      </c>
    </row>
    <row r="474" spans="1:14" x14ac:dyDescent="0.15">
      <c r="A474" s="23">
        <f>主线!AG473</f>
        <v>3042434</v>
      </c>
      <c r="B474" s="37" t="s">
        <v>783</v>
      </c>
      <c r="C474" s="35" t="e">
        <f>VLOOKUP(B474,I:J,2,0)</f>
        <v>#N/A</v>
      </c>
      <c r="D474" s="35" t="e">
        <f>VLOOKUP(B474,M:N,2,0)</f>
        <v>#N/A</v>
      </c>
      <c r="E474" s="35" t="e">
        <f t="shared" si="29"/>
        <v>#N/A</v>
      </c>
      <c r="K474" s="22">
        <f>INT(古代遗迹1!G2276/1.3)</f>
        <v>40186125</v>
      </c>
      <c r="L474" s="32" t="str">
        <f>古代遗迹1!B2276</f>
        <v>小雷音寺boss_473</v>
      </c>
      <c r="M474" t="str">
        <f t="shared" si="30"/>
        <v>海地洞窟7-9</v>
      </c>
      <c r="N474" s="32" t="s">
        <v>4714</v>
      </c>
    </row>
    <row r="475" spans="1:14" x14ac:dyDescent="0.15">
      <c r="A475" s="23">
        <f>主线!AG474</f>
        <v>3047576</v>
      </c>
      <c r="B475" s="37" t="s">
        <v>784</v>
      </c>
      <c r="C475" s="35" t="e">
        <f>VLOOKUP(B475,I:J,2,0)</f>
        <v>#N/A</v>
      </c>
      <c r="D475" s="35" t="e">
        <f>VLOOKUP(B475,M:N,2,0)</f>
        <v>#N/A</v>
      </c>
      <c r="E475" s="35" t="e">
        <f t="shared" si="29"/>
        <v>#N/A</v>
      </c>
      <c r="K475" s="22">
        <f>INT(古代遗迹1!G2277/1.3)</f>
        <v>40359980</v>
      </c>
      <c r="L475" s="32" t="str">
        <f>古代遗迹1!B2277</f>
        <v>小雷音寺boss_474</v>
      </c>
      <c r="M475" t="str">
        <f t="shared" si="30"/>
        <v>海地洞窟7-10</v>
      </c>
      <c r="N475" s="32" t="s">
        <v>4715</v>
      </c>
    </row>
    <row r="476" spans="1:14" x14ac:dyDescent="0.15">
      <c r="A476" s="23">
        <f>主线!AG475</f>
        <v>3052717</v>
      </c>
      <c r="B476" s="37" t="s">
        <v>785</v>
      </c>
      <c r="C476" s="35" t="str">
        <f>VLOOKUP(B476,I:J,2,0)</f>
        <v>龙王宝藏boss_110</v>
      </c>
      <c r="D476" s="35" t="e">
        <f>VLOOKUP(B476,M:N,2,0)</f>
        <v>#N/A</v>
      </c>
      <c r="E476" s="35" t="e">
        <f t="shared" si="29"/>
        <v>#N/A</v>
      </c>
      <c r="K476" s="22">
        <f>INT(古代遗迹1!G2278/1.3)</f>
        <v>40533836</v>
      </c>
      <c r="L476" s="32" t="str">
        <f>古代遗迹1!B2278</f>
        <v>小雷音寺boss_475</v>
      </c>
      <c r="M476" t="str">
        <f t="shared" si="30"/>
        <v>海地洞窟8-5</v>
      </c>
      <c r="N476" s="32" t="s">
        <v>4716</v>
      </c>
    </row>
    <row r="477" spans="1:14" x14ac:dyDescent="0.15">
      <c r="A477" s="23">
        <f>主线!AG476</f>
        <v>3062878</v>
      </c>
      <c r="B477" s="37" t="s">
        <v>786</v>
      </c>
      <c r="C477" s="35" t="e">
        <f>VLOOKUP(B477,I:J,2,0)</f>
        <v>#N/A</v>
      </c>
      <c r="D477" s="35" t="e">
        <f>VLOOKUP(B477,M:N,2,0)</f>
        <v>#N/A</v>
      </c>
      <c r="E477" s="35" t="e">
        <f t="shared" si="29"/>
        <v>#N/A</v>
      </c>
      <c r="K477" s="22">
        <f>INT(古代遗迹1!G2279/1.3)</f>
        <v>40707692</v>
      </c>
      <c r="L477" s="32" t="str">
        <f>古代遗迹1!B2279</f>
        <v>小雷音寺boss_476</v>
      </c>
      <c r="M477" t="str">
        <f t="shared" si="30"/>
        <v>海地洞窟8-9</v>
      </c>
      <c r="N477" s="32" t="s">
        <v>4717</v>
      </c>
    </row>
    <row r="478" spans="1:14" x14ac:dyDescent="0.15">
      <c r="A478" s="23">
        <f>主线!AG477</f>
        <v>3068034</v>
      </c>
      <c r="B478" s="37" t="s">
        <v>787</v>
      </c>
      <c r="C478" s="35" t="e">
        <f>VLOOKUP(B478,I:J,2,0)</f>
        <v>#N/A</v>
      </c>
      <c r="D478" s="35" t="e">
        <f>VLOOKUP(B478,M:N,2,0)</f>
        <v>#N/A</v>
      </c>
      <c r="E478" s="35" t="e">
        <f t="shared" si="29"/>
        <v>#N/A</v>
      </c>
      <c r="K478" s="22">
        <f>INT(古代遗迹1!G2280/1.3)</f>
        <v>40881548</v>
      </c>
      <c r="L478" s="32" t="str">
        <f>古代遗迹1!B2280</f>
        <v>小雷音寺boss_477</v>
      </c>
      <c r="M478" t="str">
        <f t="shared" si="30"/>
        <v>海地洞窟8-10</v>
      </c>
      <c r="N478" s="32" t="s">
        <v>4718</v>
      </c>
    </row>
    <row r="479" spans="1:14" x14ac:dyDescent="0.15">
      <c r="A479" s="23">
        <f>主线!AG478</f>
        <v>3073190</v>
      </c>
      <c r="B479" s="37" t="s">
        <v>788</v>
      </c>
      <c r="C479" s="35" t="e">
        <f>VLOOKUP(B479,I:J,2,0)</f>
        <v>#N/A</v>
      </c>
      <c r="D479" s="35" t="str">
        <f>VLOOKUP(B479,M:N,2,0)</f>
        <v>小雷音寺boss_124</v>
      </c>
      <c r="E479" s="35" t="e">
        <f t="shared" si="29"/>
        <v>#N/A</v>
      </c>
      <c r="K479" s="22">
        <f>INT(古代遗迹1!G2281/1.3)</f>
        <v>41055403</v>
      </c>
      <c r="L479" s="32" t="str">
        <f>古代遗迹1!B2281</f>
        <v>小雷音寺boss_478</v>
      </c>
      <c r="M479" t="str">
        <f t="shared" si="30"/>
        <v>海地洞窟9-4</v>
      </c>
      <c r="N479" s="32" t="s">
        <v>4719</v>
      </c>
    </row>
    <row r="480" spans="1:14" x14ac:dyDescent="0.15">
      <c r="A480" s="23">
        <f>主线!AG479</f>
        <v>3083401</v>
      </c>
      <c r="B480" s="37" t="s">
        <v>789</v>
      </c>
      <c r="C480" s="35" t="e">
        <f>VLOOKUP(B480,I:J,2,0)</f>
        <v>#N/A</v>
      </c>
      <c r="D480" s="35" t="e">
        <f>VLOOKUP(B480,M:N,2,0)</f>
        <v>#N/A</v>
      </c>
      <c r="E480" s="35" t="e">
        <f t="shared" si="29"/>
        <v>#N/A</v>
      </c>
      <c r="K480" s="22">
        <f>INT(古代遗迹1!G2282/1.3)</f>
        <v>41229260</v>
      </c>
      <c r="L480" s="32" t="str">
        <f>古代遗迹1!B2282</f>
        <v>小雷音寺boss_479</v>
      </c>
      <c r="M480" t="str">
        <f t="shared" si="30"/>
        <v>海地洞窟9-8</v>
      </c>
      <c r="N480" s="32" t="s">
        <v>4720</v>
      </c>
    </row>
    <row r="481" spans="1:14" x14ac:dyDescent="0.15">
      <c r="A481" s="23">
        <f>主线!AG480</f>
        <v>3088571</v>
      </c>
      <c r="B481" s="37" t="s">
        <v>790</v>
      </c>
      <c r="C481" s="35" t="str">
        <f>VLOOKUP(B481,I:J,2,0)</f>
        <v>龙王宝藏boss_111</v>
      </c>
      <c r="D481" s="35" t="e">
        <f>VLOOKUP(B481,M:N,2,0)</f>
        <v>#N/A</v>
      </c>
      <c r="E481" s="35" t="e">
        <f t="shared" si="29"/>
        <v>#N/A</v>
      </c>
      <c r="K481" s="22">
        <f>INT(古代遗迹1!G2283/1.3)</f>
        <v>41403115</v>
      </c>
      <c r="L481" s="32" t="str">
        <f>古代遗迹1!B2283</f>
        <v>小雷音寺boss_480</v>
      </c>
      <c r="M481" t="str">
        <f t="shared" si="30"/>
        <v>海地洞窟9-10</v>
      </c>
      <c r="N481" s="32" t="s">
        <v>4721</v>
      </c>
    </row>
    <row r="482" spans="1:14" x14ac:dyDescent="0.15">
      <c r="A482" s="23">
        <f>主线!AG481</f>
        <v>3120255</v>
      </c>
      <c r="B482" s="37" t="s">
        <v>801</v>
      </c>
      <c r="C482" s="35" t="e">
        <f>VLOOKUP(B482,I:J,2,0)</f>
        <v>#N/A</v>
      </c>
      <c r="D482" s="35" t="str">
        <f>VLOOKUP(B482,M:N,2,0)</f>
        <v>小雷音寺boss_125</v>
      </c>
      <c r="E482" s="35" t="e">
        <f t="shared" si="29"/>
        <v>#N/A</v>
      </c>
      <c r="K482" s="22">
        <f>INT(古代遗迹1!G2284/1.3)</f>
        <v>41576971</v>
      </c>
      <c r="L482" s="32" t="str">
        <f>古代遗迹1!B2284</f>
        <v>小雷音寺boss_481</v>
      </c>
      <c r="M482" t="str">
        <f t="shared" si="30"/>
        <v>海地洞窟10-4</v>
      </c>
      <c r="N482" s="32" t="s">
        <v>4722</v>
      </c>
    </row>
    <row r="483" spans="1:14" x14ac:dyDescent="0.15">
      <c r="A483" s="23">
        <f>主线!AG482</f>
        <v>3125553</v>
      </c>
      <c r="B483" s="37" t="s">
        <v>802</v>
      </c>
      <c r="C483" s="35" t="e">
        <f>VLOOKUP(B483,I:J,2,0)</f>
        <v>#N/A</v>
      </c>
      <c r="D483" s="35" t="e">
        <f>VLOOKUP(B483,M:N,2,0)</f>
        <v>#N/A</v>
      </c>
      <c r="E483" s="35" t="e">
        <f t="shared" si="29"/>
        <v>#N/A</v>
      </c>
      <c r="K483" s="22">
        <f>INT(古代遗迹1!G2285/1.3)</f>
        <v>41750826</v>
      </c>
      <c r="L483" s="32" t="str">
        <f>古代遗迹1!B2285</f>
        <v>小雷音寺boss_482</v>
      </c>
      <c r="M483" t="str">
        <f t="shared" si="30"/>
        <v>海地洞窟10-8</v>
      </c>
      <c r="N483" s="32" t="s">
        <v>4723</v>
      </c>
    </row>
    <row r="484" spans="1:14" x14ac:dyDescent="0.15">
      <c r="A484" s="23">
        <f>主线!AG483</f>
        <v>3135956</v>
      </c>
      <c r="B484" s="37" t="s">
        <v>803</v>
      </c>
      <c r="C484" s="35" t="e">
        <f>VLOOKUP(B484,I:J,2,0)</f>
        <v>#N/A</v>
      </c>
      <c r="D484" s="35" t="e">
        <f>VLOOKUP(B484,M:N,2,0)</f>
        <v>#N/A</v>
      </c>
      <c r="E484" s="35" t="e">
        <f t="shared" si="29"/>
        <v>#N/A</v>
      </c>
      <c r="K484" s="22">
        <f>INT(古代遗迹1!G2286/1.3)</f>
        <v>41924683</v>
      </c>
      <c r="L484" s="32" t="str">
        <f>古代遗迹1!B2286</f>
        <v>小雷音寺boss_483</v>
      </c>
      <c r="M484" t="str">
        <f t="shared" si="30"/>
        <v>海地洞窟10-10</v>
      </c>
      <c r="N484" s="32" t="s">
        <v>4724</v>
      </c>
    </row>
    <row r="485" spans="1:14" x14ac:dyDescent="0.15">
      <c r="A485" s="23">
        <f>主线!AG484</f>
        <v>3141269</v>
      </c>
      <c r="B485" s="37" t="s">
        <v>804</v>
      </c>
      <c r="C485" s="35" t="e">
        <f>VLOOKUP(B485,I:J,2,0)</f>
        <v>#N/A</v>
      </c>
      <c r="D485" s="35" t="e">
        <f>VLOOKUP(B485,M:N,2,0)</f>
        <v>#N/A</v>
      </c>
      <c r="E485" s="35" t="e">
        <f t="shared" si="29"/>
        <v>#N/A</v>
      </c>
      <c r="K485" s="22">
        <f>INT(古代遗迹1!G2287/1.3)</f>
        <v>42098538</v>
      </c>
      <c r="L485" s="32" t="str">
        <f>古代遗迹1!B2287</f>
        <v>小雷音寺boss_484</v>
      </c>
      <c r="M485" t="str">
        <f t="shared" si="30"/>
        <v>海地洞窟11-2</v>
      </c>
      <c r="N485" s="32" t="s">
        <v>4725</v>
      </c>
    </row>
    <row r="486" spans="1:14" x14ac:dyDescent="0.15">
      <c r="A486" s="23">
        <f>主线!AG485</f>
        <v>3146582</v>
      </c>
      <c r="B486" s="37" t="s">
        <v>805</v>
      </c>
      <c r="C486" s="35" t="str">
        <f>VLOOKUP(B486,I:J,2,0)</f>
        <v>龙王宝藏boss_112</v>
      </c>
      <c r="D486" s="35" t="e">
        <f>VLOOKUP(B486,M:N,2,0)</f>
        <v>#N/A</v>
      </c>
      <c r="E486" s="35" t="e">
        <f t="shared" si="29"/>
        <v>#N/A</v>
      </c>
      <c r="K486" s="22">
        <f>INT(古代遗迹1!G2288/1.3)</f>
        <v>42276634</v>
      </c>
      <c r="L486" s="32" t="str">
        <f>古代遗迹1!B2288</f>
        <v>小雷音寺boss_485</v>
      </c>
      <c r="M486" t="str">
        <f t="shared" si="30"/>
        <v>海地洞窟11-6</v>
      </c>
      <c r="N486" s="32" t="s">
        <v>4726</v>
      </c>
    </row>
    <row r="487" spans="1:14" x14ac:dyDescent="0.15">
      <c r="A487" s="23">
        <f>主线!AG486</f>
        <v>3157037</v>
      </c>
      <c r="B487" s="37" t="s">
        <v>806</v>
      </c>
      <c r="C487" s="35" t="e">
        <f>VLOOKUP(B487,I:J,2,0)</f>
        <v>#N/A</v>
      </c>
      <c r="D487" s="35" t="e">
        <f>VLOOKUP(B487,M:N,2,0)</f>
        <v>#N/A</v>
      </c>
      <c r="E487" s="35" t="e">
        <f t="shared" si="29"/>
        <v>#N/A</v>
      </c>
      <c r="K487" s="22">
        <f>INT(古代遗迹1!G2289/1.3)</f>
        <v>42454730</v>
      </c>
      <c r="L487" s="32" t="str">
        <f>古代遗迹1!B2289</f>
        <v>小雷音寺boss_486</v>
      </c>
      <c r="M487" t="str">
        <f t="shared" si="30"/>
        <v>海地洞窟11-10</v>
      </c>
      <c r="N487" s="32" t="s">
        <v>4727</v>
      </c>
    </row>
    <row r="488" spans="1:14" x14ac:dyDescent="0.15">
      <c r="A488" s="23">
        <f>主线!AG487</f>
        <v>3162365</v>
      </c>
      <c r="B488" s="37" t="s">
        <v>807</v>
      </c>
      <c r="C488" s="35" t="e">
        <f>VLOOKUP(B488,I:J,2,0)</f>
        <v>#N/A</v>
      </c>
      <c r="D488" s="35" t="str">
        <f>VLOOKUP(B488,M:N,2,0)</f>
        <v>小雷音寺boss_126</v>
      </c>
      <c r="E488" s="35" t="e">
        <f t="shared" si="29"/>
        <v>#N/A</v>
      </c>
      <c r="K488" s="22">
        <f>INT(古代遗迹1!G2290/1.3)</f>
        <v>42632826</v>
      </c>
      <c r="L488" s="32" t="str">
        <f>古代遗迹1!B2290</f>
        <v>小雷音寺boss_487</v>
      </c>
      <c r="M488" t="str">
        <f t="shared" si="30"/>
        <v>海地洞窟11-10</v>
      </c>
      <c r="N488" s="32" t="s">
        <v>4728</v>
      </c>
    </row>
    <row r="489" spans="1:14" x14ac:dyDescent="0.15">
      <c r="A489" s="23">
        <f>主线!AG488</f>
        <v>3167693</v>
      </c>
      <c r="B489" s="37" t="s">
        <v>808</v>
      </c>
      <c r="C489" s="35" t="e">
        <f>VLOOKUP(B489,I:J,2,0)</f>
        <v>#N/A</v>
      </c>
      <c r="D489" s="35" t="e">
        <f>VLOOKUP(B489,M:N,2,0)</f>
        <v>#N/A</v>
      </c>
      <c r="E489" s="35" t="e">
        <f t="shared" si="29"/>
        <v>#N/A</v>
      </c>
      <c r="K489" s="22">
        <f>INT(古代遗迹1!G2291/1.3)</f>
        <v>42810923</v>
      </c>
      <c r="L489" s="32" t="str">
        <f>古代遗迹1!B2291</f>
        <v>小雷音寺boss_488</v>
      </c>
      <c r="M489" t="str">
        <f t="shared" si="30"/>
        <v>海地洞窟12-4</v>
      </c>
      <c r="N489" s="32" t="s">
        <v>4729</v>
      </c>
    </row>
    <row r="490" spans="1:14" x14ac:dyDescent="0.15">
      <c r="A490" s="23">
        <f>主线!AG489</f>
        <v>3178201</v>
      </c>
      <c r="B490" s="37" t="s">
        <v>809</v>
      </c>
      <c r="C490" s="35" t="e">
        <f>VLOOKUP(B490,I:J,2,0)</f>
        <v>#N/A</v>
      </c>
      <c r="D490" s="35" t="e">
        <f>VLOOKUP(B490,M:N,2,0)</f>
        <v>#N/A</v>
      </c>
      <c r="E490" s="35" t="e">
        <f t="shared" si="29"/>
        <v>#N/A</v>
      </c>
      <c r="K490" s="22">
        <f>INT(古代遗迹1!G2292/1.3)</f>
        <v>42989019</v>
      </c>
      <c r="L490" s="32" t="str">
        <f>古代遗迹1!B2292</f>
        <v>小雷音寺boss_489</v>
      </c>
      <c r="M490" t="str">
        <f t="shared" si="30"/>
        <v>海地洞窟12-8</v>
      </c>
      <c r="N490" s="32" t="s">
        <v>4730</v>
      </c>
    </row>
    <row r="491" spans="1:14" x14ac:dyDescent="0.15">
      <c r="A491" s="23">
        <f>主线!AG490</f>
        <v>3183543</v>
      </c>
      <c r="B491" s="37" t="s">
        <v>810</v>
      </c>
      <c r="C491" s="35" t="str">
        <f>VLOOKUP(B491,I:J,2,0)</f>
        <v>龙王宝藏boss_113</v>
      </c>
      <c r="D491" s="35" t="str">
        <f>VLOOKUP(B491,M:N,2,0)</f>
        <v>小雷音寺boss_127</v>
      </c>
      <c r="E491" s="35" t="str">
        <f t="shared" si="29"/>
        <v>天庭试炼boss_52</v>
      </c>
      <c r="K491" s="22">
        <f>INT(古代遗迹1!G2293/1.3)</f>
        <v>43167115</v>
      </c>
      <c r="L491" s="32" t="str">
        <f>古代遗迹1!B2293</f>
        <v>小雷音寺boss_490</v>
      </c>
      <c r="M491" t="str">
        <f t="shared" si="30"/>
        <v>海地洞窟12-10</v>
      </c>
      <c r="N491" s="32" t="s">
        <v>4731</v>
      </c>
    </row>
    <row r="492" spans="1:14" x14ac:dyDescent="0.15">
      <c r="A492" s="23">
        <f>主线!AG491</f>
        <v>3216153</v>
      </c>
      <c r="B492" s="37" t="s">
        <v>811</v>
      </c>
      <c r="C492" s="35" t="e">
        <f>VLOOKUP(B492,I:J,2,0)</f>
        <v>#N/A</v>
      </c>
      <c r="D492" s="35" t="e">
        <f>VLOOKUP(B492,M:N,2,0)</f>
        <v>#N/A</v>
      </c>
      <c r="E492" s="35" t="e">
        <f t="shared" si="29"/>
        <v>#N/A</v>
      </c>
      <c r="K492" s="22">
        <f>INT(古代遗迹1!G2294/1.3)</f>
        <v>43345211</v>
      </c>
      <c r="L492" s="32" t="str">
        <f>古代遗迹1!B2294</f>
        <v>小雷音寺boss_491</v>
      </c>
      <c r="M492" t="str">
        <f t="shared" si="30"/>
        <v>海地洞窟13-2</v>
      </c>
      <c r="N492" s="32" t="s">
        <v>4732</v>
      </c>
    </row>
    <row r="493" spans="1:14" x14ac:dyDescent="0.15">
      <c r="A493" s="23">
        <f>主线!AG492</f>
        <v>3221509</v>
      </c>
      <c r="B493" s="37" t="s">
        <v>812</v>
      </c>
      <c r="C493" s="35" t="e">
        <f>VLOOKUP(B493,I:J,2,0)</f>
        <v>#N/A</v>
      </c>
      <c r="D493" s="35" t="e">
        <f>VLOOKUP(B493,M:N,2,0)</f>
        <v>#N/A</v>
      </c>
      <c r="E493" s="35" t="e">
        <f t="shared" si="29"/>
        <v>#N/A</v>
      </c>
      <c r="K493" s="22">
        <f>INT(古代遗迹1!G2295/1.3)</f>
        <v>43523307</v>
      </c>
      <c r="L493" s="32" t="str">
        <f>古代遗迹1!B2295</f>
        <v>小雷音寺boss_492</v>
      </c>
      <c r="M493" t="str">
        <f t="shared" si="30"/>
        <v>海地洞窟13-5</v>
      </c>
      <c r="N493" s="32" t="s">
        <v>4733</v>
      </c>
    </row>
    <row r="494" spans="1:14" x14ac:dyDescent="0.15">
      <c r="A494" s="23">
        <f>主线!AG493</f>
        <v>3232096</v>
      </c>
      <c r="B494" s="37" t="s">
        <v>813</v>
      </c>
      <c r="C494" s="35" t="e">
        <f>VLOOKUP(B494,I:J,2,0)</f>
        <v>#N/A</v>
      </c>
      <c r="D494" s="35" t="e">
        <f>VLOOKUP(B494,M:N,2,0)</f>
        <v>#N/A</v>
      </c>
      <c r="E494" s="35" t="e">
        <f t="shared" si="29"/>
        <v>#N/A</v>
      </c>
      <c r="K494" s="22">
        <f>INT(古代遗迹1!G2296/1.3)</f>
        <v>43701403</v>
      </c>
      <c r="L494" s="32" t="str">
        <f>古代遗迹1!B2296</f>
        <v>小雷音寺boss_493</v>
      </c>
      <c r="M494" t="str">
        <f t="shared" si="30"/>
        <v>海地洞窟13-10</v>
      </c>
      <c r="N494" s="32" t="s">
        <v>4734</v>
      </c>
    </row>
    <row r="495" spans="1:14" x14ac:dyDescent="0.15">
      <c r="A495" s="23">
        <f>主线!AG494</f>
        <v>3237467</v>
      </c>
      <c r="B495" s="37" t="s">
        <v>814</v>
      </c>
      <c r="C495" s="35" t="e">
        <f>VLOOKUP(B495,I:J,2,0)</f>
        <v>#N/A</v>
      </c>
      <c r="D495" s="35" t="e">
        <f>VLOOKUP(B495,M:N,2,0)</f>
        <v>#N/A</v>
      </c>
      <c r="E495" s="35" t="e">
        <f t="shared" si="29"/>
        <v>#N/A</v>
      </c>
      <c r="K495" s="22">
        <f>INT(古代遗迹1!G2297/1.3)</f>
        <v>43879500</v>
      </c>
      <c r="L495" s="32" t="str">
        <f>古代遗迹1!B2297</f>
        <v>小雷音寺boss_494</v>
      </c>
      <c r="M495" t="str">
        <f t="shared" si="30"/>
        <v>海地洞窟13-10</v>
      </c>
      <c r="N495" s="32" t="s">
        <v>4735</v>
      </c>
    </row>
    <row r="496" spans="1:14" x14ac:dyDescent="0.15">
      <c r="A496" s="23">
        <f>主线!AG495</f>
        <v>3242837</v>
      </c>
      <c r="B496" s="37" t="s">
        <v>815</v>
      </c>
      <c r="C496" s="35" t="str">
        <f>VLOOKUP(B496,I:J,2,0)</f>
        <v>龙王宝藏boss_114</v>
      </c>
      <c r="D496" s="35" t="str">
        <f>VLOOKUP(B496,M:N,2,0)</f>
        <v>小雷音寺boss_128</v>
      </c>
      <c r="E496" s="35" t="e">
        <f t="shared" si="29"/>
        <v>#N/A</v>
      </c>
      <c r="K496" s="22">
        <f>INT(古代遗迹1!G2298/1.3)</f>
        <v>44057596</v>
      </c>
      <c r="L496" s="32" t="str">
        <f>古代遗迹1!B2298</f>
        <v>小雷音寺boss_495</v>
      </c>
      <c r="M496" t="str">
        <f t="shared" si="30"/>
        <v>海地洞窟14-4</v>
      </c>
      <c r="N496" s="32" t="s">
        <v>4736</v>
      </c>
    </row>
    <row r="497" spans="1:14" x14ac:dyDescent="0.15">
      <c r="A497" s="23">
        <f>主线!AG496</f>
        <v>3253477</v>
      </c>
      <c r="B497" s="37" t="s">
        <v>816</v>
      </c>
      <c r="C497" s="35" t="e">
        <f>VLOOKUP(B497,I:J,2,0)</f>
        <v>#N/A</v>
      </c>
      <c r="D497" s="35" t="e">
        <f>VLOOKUP(B497,M:N,2,0)</f>
        <v>#N/A</v>
      </c>
      <c r="E497" s="35" t="e">
        <f t="shared" si="29"/>
        <v>#N/A</v>
      </c>
      <c r="K497" s="22">
        <f>INT(古代遗迹1!G2299/1.3)</f>
        <v>44235692</v>
      </c>
      <c r="L497" s="32" t="str">
        <f>古代遗迹1!B2299</f>
        <v>小雷音寺boss_496</v>
      </c>
      <c r="M497" t="str">
        <f t="shared" si="30"/>
        <v>海地洞窟14-8</v>
      </c>
      <c r="N497" s="32" t="s">
        <v>4737</v>
      </c>
    </row>
    <row r="498" spans="1:14" x14ac:dyDescent="0.15">
      <c r="A498" s="23">
        <f>主线!AG497</f>
        <v>3258862</v>
      </c>
      <c r="B498" s="37" t="s">
        <v>817</v>
      </c>
      <c r="C498" s="35" t="e">
        <f>VLOOKUP(B498,I:J,2,0)</f>
        <v>#N/A</v>
      </c>
      <c r="D498" s="35" t="e">
        <f>VLOOKUP(B498,M:N,2,0)</f>
        <v>#N/A</v>
      </c>
      <c r="E498" s="35" t="e">
        <f t="shared" si="29"/>
        <v>#N/A</v>
      </c>
      <c r="K498" s="22">
        <f>INT(古代遗迹1!G2300/1.3)</f>
        <v>44413788</v>
      </c>
      <c r="L498" s="32" t="str">
        <f>古代遗迹1!B2300</f>
        <v>小雷音寺boss_497</v>
      </c>
      <c r="M498" t="str">
        <f t="shared" si="30"/>
        <v>海地洞窟14-10</v>
      </c>
      <c r="N498" s="32" t="s">
        <v>4738</v>
      </c>
    </row>
    <row r="499" spans="1:14" x14ac:dyDescent="0.15">
      <c r="A499" s="23">
        <f>主线!AG498</f>
        <v>3264248</v>
      </c>
      <c r="B499" s="37" t="s">
        <v>818</v>
      </c>
      <c r="C499" s="35" t="e">
        <f>VLOOKUP(B499,I:J,2,0)</f>
        <v>#N/A</v>
      </c>
      <c r="D499" s="35" t="e">
        <f>VLOOKUP(B499,M:N,2,0)</f>
        <v>#N/A</v>
      </c>
      <c r="E499" s="35" t="e">
        <f t="shared" si="29"/>
        <v>#N/A</v>
      </c>
      <c r="K499" s="22">
        <f>INT(古代遗迹1!G2301/1.3)</f>
        <v>44596125</v>
      </c>
      <c r="L499" s="32" t="str">
        <f>古代遗迹1!B2301</f>
        <v>小雷音寺boss_498</v>
      </c>
      <c r="M499" t="str">
        <f t="shared" si="30"/>
        <v>海地洞窟15-2</v>
      </c>
      <c r="N499" s="32" t="s">
        <v>4739</v>
      </c>
    </row>
    <row r="500" spans="1:14" x14ac:dyDescent="0.15">
      <c r="A500" s="23">
        <f>主线!AG499</f>
        <v>3274941</v>
      </c>
      <c r="B500" s="37" t="s">
        <v>819</v>
      </c>
      <c r="C500" s="35" t="e">
        <f>VLOOKUP(B500,I:J,2,0)</f>
        <v>#N/A</v>
      </c>
      <c r="D500" s="35" t="e">
        <f>VLOOKUP(B500,M:N,2,0)</f>
        <v>#N/A</v>
      </c>
      <c r="E500" s="35" t="e">
        <f t="shared" si="29"/>
        <v>#N/A</v>
      </c>
      <c r="K500" s="22">
        <f>INT(古代遗迹1!G2302/1.3)</f>
        <v>44778461</v>
      </c>
      <c r="L500" s="32" t="str">
        <f>古代遗迹1!B2302</f>
        <v>小雷音寺boss_499</v>
      </c>
      <c r="M500" t="str">
        <f t="shared" si="30"/>
        <v>海地洞窟15-5</v>
      </c>
      <c r="N500" s="32" t="s">
        <v>4740</v>
      </c>
    </row>
    <row r="501" spans="1:14" x14ac:dyDescent="0.15">
      <c r="A501" s="23">
        <f>主线!AG500</f>
        <v>3280341</v>
      </c>
      <c r="B501" s="37" t="s">
        <v>820</v>
      </c>
      <c r="C501" s="35" t="str">
        <f>VLOOKUP(B501,I:J,2,0)</f>
        <v>龙王宝藏boss_115</v>
      </c>
      <c r="D501" s="35" t="str">
        <f>VLOOKUP(B501,M:N,2,0)</f>
        <v>小雷音寺boss_129</v>
      </c>
      <c r="E501" s="35" t="e">
        <f t="shared" si="29"/>
        <v>#N/A</v>
      </c>
      <c r="K501" s="22">
        <f>INT(古代遗迹1!G2303/1.3)</f>
        <v>44960798</v>
      </c>
      <c r="L501" s="32" t="str">
        <f>古代遗迹1!B2303</f>
        <v>小雷音寺boss_500</v>
      </c>
      <c r="M501" t="str">
        <f t="shared" si="30"/>
        <v>海地洞窟15-9</v>
      </c>
      <c r="N501" s="32" t="s">
        <v>4741</v>
      </c>
    </row>
    <row r="502" spans="1:14" x14ac:dyDescent="0.15">
      <c r="A502" s="23">
        <f>主线!AG501</f>
        <v>3313494</v>
      </c>
      <c r="B502" s="37" t="s">
        <v>821</v>
      </c>
      <c r="C502" s="35" t="e">
        <f>VLOOKUP(B502,I:J,2,0)</f>
        <v>#N/A</v>
      </c>
      <c r="D502" s="35" t="e">
        <f>VLOOKUP(B502,M:N,2,0)</f>
        <v>#N/A</v>
      </c>
      <c r="E502" s="35" t="e">
        <f t="shared" si="29"/>
        <v>#N/A</v>
      </c>
      <c r="K502" s="22">
        <f>INT(古代遗迹1!G2304/1.3)</f>
        <v>45143134</v>
      </c>
      <c r="L502" s="32" t="str">
        <f>古代遗迹1!B2304</f>
        <v>小雷音寺boss_501</v>
      </c>
      <c r="M502" t="str">
        <f t="shared" si="30"/>
        <v>海地洞窟15-10</v>
      </c>
      <c r="N502" s="32" t="s">
        <v>4742</v>
      </c>
    </row>
    <row r="503" spans="1:14" x14ac:dyDescent="0.15">
      <c r="A503" s="23">
        <f>主线!AG502</f>
        <v>3318908</v>
      </c>
      <c r="B503" s="37" t="s">
        <v>822</v>
      </c>
      <c r="C503" s="35" t="e">
        <f>VLOOKUP(B503,I:J,2,0)</f>
        <v>#N/A</v>
      </c>
      <c r="D503" s="35" t="e">
        <f>VLOOKUP(B503,M:N,2,0)</f>
        <v>#N/A</v>
      </c>
      <c r="E503" s="35" t="e">
        <f t="shared" si="29"/>
        <v>#N/A</v>
      </c>
      <c r="K503" s="22">
        <f>INT(古代遗迹1!G2305/1.3)</f>
        <v>45325471</v>
      </c>
      <c r="L503" s="32" t="str">
        <f>古代遗迹1!B2305</f>
        <v>小雷音寺boss_502</v>
      </c>
      <c r="M503" t="str">
        <f t="shared" si="30"/>
        <v>海地洞窟16-3</v>
      </c>
      <c r="N503" s="32" t="s">
        <v>4743</v>
      </c>
    </row>
    <row r="504" spans="1:14" x14ac:dyDescent="0.15">
      <c r="A504" s="23">
        <f>主线!AG503</f>
        <v>3329680</v>
      </c>
      <c r="B504" s="37" t="s">
        <v>823</v>
      </c>
      <c r="C504" s="35" t="e">
        <f>VLOOKUP(B504,I:J,2,0)</f>
        <v>#N/A</v>
      </c>
      <c r="D504" s="35" t="e">
        <f>VLOOKUP(B504,M:N,2,0)</f>
        <v>#N/A</v>
      </c>
      <c r="E504" s="35" t="e">
        <f t="shared" si="29"/>
        <v>#N/A</v>
      </c>
      <c r="K504" s="22">
        <f>INT(古代遗迹1!G2306/1.3)</f>
        <v>45507807</v>
      </c>
      <c r="L504" s="32" t="str">
        <f>古代遗迹1!B2306</f>
        <v>小雷音寺boss_503</v>
      </c>
      <c r="M504" t="str">
        <f t="shared" si="30"/>
        <v>海地洞窟16-7</v>
      </c>
      <c r="N504" s="32" t="s">
        <v>4744</v>
      </c>
    </row>
    <row r="505" spans="1:14" x14ac:dyDescent="0.15">
      <c r="A505" s="23">
        <f>主线!AG504</f>
        <v>3335109</v>
      </c>
      <c r="B505" s="37" t="s">
        <v>824</v>
      </c>
      <c r="C505" s="35" t="str">
        <f>VLOOKUP(B505,I:J,2,0)</f>
        <v>龙王宝藏boss_116</v>
      </c>
      <c r="D505" s="35" t="e">
        <f>VLOOKUP(B505,M:N,2,0)</f>
        <v>#N/A</v>
      </c>
      <c r="E505" s="35" t="e">
        <f t="shared" si="29"/>
        <v>#N/A</v>
      </c>
      <c r="K505" s="22">
        <f>INT(古代遗迹1!G2307/1.3)</f>
        <v>45690144</v>
      </c>
      <c r="L505" s="32" t="str">
        <f>古代遗迹1!B2307</f>
        <v>小雷音寺boss_504</v>
      </c>
      <c r="M505" t="str">
        <f t="shared" si="30"/>
        <v>海地洞窟16-10</v>
      </c>
      <c r="N505" s="32" t="s">
        <v>4745</v>
      </c>
    </row>
    <row r="506" spans="1:14" x14ac:dyDescent="0.15">
      <c r="A506" s="23">
        <f>主线!AG505</f>
        <v>3340537</v>
      </c>
      <c r="B506" s="37" t="s">
        <v>825</v>
      </c>
      <c r="C506" s="35" t="e">
        <f>VLOOKUP(B506,I:J,2,0)</f>
        <v>#N/A</v>
      </c>
      <c r="D506" s="35" t="str">
        <f>VLOOKUP(B506,M:N,2,0)</f>
        <v>小雷音寺boss_130</v>
      </c>
      <c r="E506" s="35" t="e">
        <f t="shared" si="29"/>
        <v>#N/A</v>
      </c>
      <c r="K506" s="22">
        <f>INT(古代遗迹1!G2308/1.3)</f>
        <v>45872480</v>
      </c>
      <c r="L506" s="32" t="str">
        <f>古代遗迹1!B2308</f>
        <v>小雷音寺boss_505</v>
      </c>
      <c r="M506" t="str">
        <f t="shared" si="30"/>
        <v>海地洞窟17-1</v>
      </c>
      <c r="N506" s="32" t="s">
        <v>4746</v>
      </c>
    </row>
    <row r="507" spans="1:14" x14ac:dyDescent="0.15">
      <c r="A507" s="23">
        <f>主线!AG506</f>
        <v>3351362</v>
      </c>
      <c r="B507" s="37" t="s">
        <v>826</v>
      </c>
      <c r="C507" s="35" t="e">
        <f>VLOOKUP(B507,I:J,2,0)</f>
        <v>#N/A</v>
      </c>
      <c r="D507" s="35" t="e">
        <f>VLOOKUP(B507,M:N,2,0)</f>
        <v>#N/A</v>
      </c>
      <c r="E507" s="35" t="e">
        <f t="shared" si="29"/>
        <v>#N/A</v>
      </c>
      <c r="K507" s="22">
        <f>INT(古代遗迹1!G2309/1.3)</f>
        <v>46054817</v>
      </c>
      <c r="L507" s="32" t="str">
        <f>古代遗迹1!B2309</f>
        <v>小雷音寺boss_506</v>
      </c>
      <c r="M507" t="str">
        <f t="shared" si="30"/>
        <v>海地洞窟17-5</v>
      </c>
      <c r="N507" s="32" t="s">
        <v>4747</v>
      </c>
    </row>
    <row r="508" spans="1:14" x14ac:dyDescent="0.15">
      <c r="A508" s="23">
        <f>主线!AG507</f>
        <v>3356805</v>
      </c>
      <c r="B508" s="37" t="s">
        <v>827</v>
      </c>
      <c r="C508" s="35" t="e">
        <f>VLOOKUP(B508,I:J,2,0)</f>
        <v>#N/A</v>
      </c>
      <c r="D508" s="35" t="e">
        <f>VLOOKUP(B508,M:N,2,0)</f>
        <v>#N/A</v>
      </c>
      <c r="E508" s="35" t="e">
        <f t="shared" si="29"/>
        <v>#N/A</v>
      </c>
      <c r="K508" s="22">
        <f>INT(古代遗迹1!G2310/1.3)</f>
        <v>46237153</v>
      </c>
      <c r="L508" s="32" t="str">
        <f>古代遗迹1!B2310</f>
        <v>小雷音寺boss_507</v>
      </c>
      <c r="M508" t="str">
        <f t="shared" si="30"/>
        <v>海地洞窟17-8</v>
      </c>
      <c r="N508" s="32" t="s">
        <v>4748</v>
      </c>
    </row>
    <row r="509" spans="1:14" x14ac:dyDescent="0.15">
      <c r="A509" s="23">
        <f>主线!AG508</f>
        <v>3362248</v>
      </c>
      <c r="B509" s="37" t="s">
        <v>828</v>
      </c>
      <c r="C509" s="35" t="e">
        <f>VLOOKUP(B509,I:J,2,0)</f>
        <v>#N/A</v>
      </c>
      <c r="D509" s="35" t="e">
        <f>VLOOKUP(B509,M:N,2,0)</f>
        <v>#N/A</v>
      </c>
      <c r="E509" s="35" t="str">
        <f t="shared" si="29"/>
        <v>天庭试炼boss_53</v>
      </c>
      <c r="K509" s="22">
        <f>INT(古代遗迹1!G2311/1.3)</f>
        <v>46419490</v>
      </c>
      <c r="L509" s="32" t="str">
        <f>古代遗迹1!B2311</f>
        <v>小雷音寺boss_508</v>
      </c>
      <c r="M509" t="str">
        <f t="shared" si="30"/>
        <v>海地洞窟17-10</v>
      </c>
      <c r="N509" s="32" t="s">
        <v>4749</v>
      </c>
    </row>
    <row r="510" spans="1:14" x14ac:dyDescent="0.15">
      <c r="A510" s="23">
        <f>主线!AG509</f>
        <v>3373125</v>
      </c>
      <c r="B510" s="37" t="s">
        <v>829</v>
      </c>
      <c r="C510" s="35" t="e">
        <f>VLOOKUP(B510,I:J,2,0)</f>
        <v>#N/A</v>
      </c>
      <c r="D510" s="35" t="e">
        <f>VLOOKUP(B510,M:N,2,0)</f>
        <v>#N/A</v>
      </c>
      <c r="E510" s="35" t="e">
        <f t="shared" si="29"/>
        <v>#N/A</v>
      </c>
      <c r="K510" s="22">
        <f>INT(古代遗迹1!G2312/1.3)</f>
        <v>46601826</v>
      </c>
      <c r="L510" s="32" t="str">
        <f>古代遗迹1!B2312</f>
        <v>小雷音寺boss_509</v>
      </c>
      <c r="M510" t="str">
        <f t="shared" si="30"/>
        <v>海地洞窟18-2</v>
      </c>
      <c r="N510" s="32" t="s">
        <v>4750</v>
      </c>
    </row>
    <row r="511" spans="1:14" x14ac:dyDescent="0.15">
      <c r="A511" s="23">
        <f>主线!AG510</f>
        <v>3378584</v>
      </c>
      <c r="B511" s="37" t="s">
        <v>830</v>
      </c>
      <c r="C511" s="35" t="str">
        <f>VLOOKUP(B511,I:J,2,0)</f>
        <v>龙王宝藏boss_117</v>
      </c>
      <c r="D511" s="35" t="str">
        <f>VLOOKUP(B511,M:N,2,0)</f>
        <v>小雷音寺boss_131</v>
      </c>
      <c r="E511" s="35" t="e">
        <f t="shared" si="29"/>
        <v>#N/A</v>
      </c>
      <c r="K511" s="22">
        <f>INT(古代遗迹1!G2313/1.3)</f>
        <v>46788403</v>
      </c>
      <c r="L511" s="32" t="str">
        <f>古代遗迹1!B2313</f>
        <v>小雷音寺boss_510</v>
      </c>
      <c r="M511" t="str">
        <f t="shared" si="30"/>
        <v>海地洞窟18-6</v>
      </c>
      <c r="N511" s="32" t="s">
        <v>4751</v>
      </c>
    </row>
    <row r="512" spans="1:14" x14ac:dyDescent="0.15">
      <c r="A512" s="23">
        <f>主线!AG511</f>
        <v>3412248</v>
      </c>
      <c r="B512" s="37" t="s">
        <v>831</v>
      </c>
      <c r="C512" s="35" t="e">
        <f>VLOOKUP(B512,I:J,2,0)</f>
        <v>#N/A</v>
      </c>
      <c r="D512" s="35" t="e">
        <f>VLOOKUP(B512,M:N,2,0)</f>
        <v>#N/A</v>
      </c>
      <c r="E512" s="35" t="e">
        <f t="shared" si="29"/>
        <v>#N/A</v>
      </c>
      <c r="K512" s="22">
        <f>INT(古代遗迹1!G2314/1.3)</f>
        <v>46974980</v>
      </c>
      <c r="L512" s="32" t="str">
        <f>古代遗迹1!B2314</f>
        <v>小雷音寺boss_511</v>
      </c>
      <c r="M512" t="str">
        <f t="shared" si="30"/>
        <v>海地洞窟18-10</v>
      </c>
      <c r="N512" s="32" t="s">
        <v>4752</v>
      </c>
    </row>
    <row r="513" spans="1:14" x14ac:dyDescent="0.15">
      <c r="A513" s="23">
        <f>主线!AG512</f>
        <v>3417720</v>
      </c>
      <c r="B513" s="37" t="s">
        <v>832</v>
      </c>
      <c r="C513" s="35" t="e">
        <f>VLOOKUP(B513,I:J,2,0)</f>
        <v>#N/A</v>
      </c>
      <c r="D513" s="35" t="e">
        <f>VLOOKUP(B513,M:N,2,0)</f>
        <v>#N/A</v>
      </c>
      <c r="E513" s="35" t="e">
        <f t="shared" si="29"/>
        <v>#N/A</v>
      </c>
      <c r="K513" s="22">
        <f>INT(古代遗迹1!G2315/1.3)</f>
        <v>47161557</v>
      </c>
      <c r="L513" s="32" t="str">
        <f>古代遗迹1!B2315</f>
        <v>小雷音寺boss_512</v>
      </c>
      <c r="M513" t="str">
        <f t="shared" si="30"/>
        <v>海地洞窟18-10</v>
      </c>
      <c r="N513" s="32" t="s">
        <v>4753</v>
      </c>
    </row>
    <row r="514" spans="1:14" x14ac:dyDescent="0.15">
      <c r="A514" s="23">
        <f>主线!AG513</f>
        <v>3428677</v>
      </c>
      <c r="B514" s="37" t="s">
        <v>833</v>
      </c>
      <c r="C514" s="35" t="str">
        <f>VLOOKUP(B514,I:J,2,0)</f>
        <v>龙王宝藏boss_118</v>
      </c>
      <c r="D514" s="35" t="e">
        <f>VLOOKUP(B514,M:N,2,0)</f>
        <v>#N/A</v>
      </c>
      <c r="E514" s="35" t="e">
        <f t="shared" ref="E514:E577" si="31">VLOOKUP(B514,Q:R,2,0)</f>
        <v>#N/A</v>
      </c>
      <c r="K514" s="22">
        <f>INT(古代遗迹1!G2316/1.3)</f>
        <v>47348134</v>
      </c>
      <c r="L514" s="32" t="str">
        <f>古代遗迹1!B2316</f>
        <v>小雷音寺boss_513</v>
      </c>
      <c r="M514" t="str">
        <f t="shared" ref="M514:M577" si="32">VLOOKUP(K514,A:B,2,1)</f>
        <v>海地洞窟19-5</v>
      </c>
      <c r="N514" s="32" t="s">
        <v>4754</v>
      </c>
    </row>
    <row r="515" spans="1:14" x14ac:dyDescent="0.15">
      <c r="A515" s="23">
        <f>主线!AG514</f>
        <v>3434163</v>
      </c>
      <c r="B515" s="37" t="s">
        <v>834</v>
      </c>
      <c r="C515" s="35" t="e">
        <f>VLOOKUP(B515,I:J,2,0)</f>
        <v>#N/A</v>
      </c>
      <c r="D515" s="35" t="str">
        <f>VLOOKUP(B515,M:N,2,0)</f>
        <v>小雷音寺boss_132</v>
      </c>
      <c r="E515" s="35" t="e">
        <f t="shared" si="31"/>
        <v>#N/A</v>
      </c>
      <c r="K515" s="22">
        <f>INT(古代遗迹1!G2317/1.3)</f>
        <v>47534711</v>
      </c>
      <c r="L515" s="32" t="str">
        <f>古代遗迹1!B2317</f>
        <v>小雷音寺boss_514</v>
      </c>
      <c r="M515" t="str">
        <f t="shared" si="32"/>
        <v>海地洞窟19-8</v>
      </c>
      <c r="N515" s="32" t="s">
        <v>4755</v>
      </c>
    </row>
    <row r="516" spans="1:14" x14ac:dyDescent="0.15">
      <c r="A516" s="23">
        <f>主线!AG515</f>
        <v>3439649</v>
      </c>
      <c r="B516" s="37" t="s">
        <v>835</v>
      </c>
      <c r="C516" s="35" t="e">
        <f>VLOOKUP(B516,I:J,2,0)</f>
        <v>#N/A</v>
      </c>
      <c r="D516" s="35" t="e">
        <f>VLOOKUP(B516,M:N,2,0)</f>
        <v>#N/A</v>
      </c>
      <c r="E516" s="35" t="e">
        <f t="shared" si="31"/>
        <v>#N/A</v>
      </c>
      <c r="K516" s="22">
        <f>INT(古代遗迹1!G2318/1.3)</f>
        <v>47721288</v>
      </c>
      <c r="L516" s="32" t="str">
        <f>古代遗迹1!B2318</f>
        <v>小雷音寺boss_515</v>
      </c>
      <c r="M516" t="str">
        <f t="shared" si="32"/>
        <v>海地洞窟19-10</v>
      </c>
      <c r="N516" s="32" t="s">
        <v>4756</v>
      </c>
    </row>
    <row r="517" spans="1:14" x14ac:dyDescent="0.15">
      <c r="A517" s="23">
        <f>主线!AG516</f>
        <v>3450659</v>
      </c>
      <c r="B517" s="37" t="s">
        <v>836</v>
      </c>
      <c r="C517" s="35" t="e">
        <f>VLOOKUP(B517,I:J,2,0)</f>
        <v>#N/A</v>
      </c>
      <c r="D517" s="35" t="e">
        <f>VLOOKUP(B517,M:N,2,0)</f>
        <v>#N/A</v>
      </c>
      <c r="E517" s="35" t="e">
        <f t="shared" si="31"/>
        <v>#N/A</v>
      </c>
      <c r="K517" s="22">
        <f>INT(古代遗迹1!G2319/1.3)</f>
        <v>47907865</v>
      </c>
      <c r="L517" s="32" t="str">
        <f>古代遗迹1!B2319</f>
        <v>小雷音寺boss_516</v>
      </c>
      <c r="M517" t="str">
        <f t="shared" si="32"/>
        <v>冠军之路1-2</v>
      </c>
      <c r="N517" s="32" t="s">
        <v>4757</v>
      </c>
    </row>
    <row r="518" spans="1:14" x14ac:dyDescent="0.15">
      <c r="A518" s="23">
        <f>主线!AG517</f>
        <v>3456160</v>
      </c>
      <c r="B518" s="37" t="s">
        <v>837</v>
      </c>
      <c r="C518" s="35" t="e">
        <f>VLOOKUP(B518,I:J,2,0)</f>
        <v>#N/A</v>
      </c>
      <c r="D518" s="35" t="e">
        <f>VLOOKUP(B518,M:N,2,0)</f>
        <v>#N/A</v>
      </c>
      <c r="E518" s="35" t="e">
        <f t="shared" si="31"/>
        <v>#N/A</v>
      </c>
      <c r="K518" s="22">
        <f>INT(古代遗迹1!G2320/1.3)</f>
        <v>48094442</v>
      </c>
      <c r="L518" s="32" t="str">
        <f>古代遗迹1!B2320</f>
        <v>小雷音寺boss_517</v>
      </c>
      <c r="M518" t="str">
        <f t="shared" si="32"/>
        <v>冠军之路1-6</v>
      </c>
      <c r="N518" s="32" t="s">
        <v>4758</v>
      </c>
    </row>
    <row r="519" spans="1:14" x14ac:dyDescent="0.15">
      <c r="A519" s="23">
        <f>主线!AG518</f>
        <v>3461662</v>
      </c>
      <c r="B519" s="37" t="s">
        <v>838</v>
      </c>
      <c r="C519" s="35" t="e">
        <f>VLOOKUP(B519,I:J,2,0)</f>
        <v>#N/A</v>
      </c>
      <c r="D519" s="35" t="e">
        <f>VLOOKUP(B519,M:N,2,0)</f>
        <v>#N/A</v>
      </c>
      <c r="E519" s="35" t="e">
        <f t="shared" si="31"/>
        <v>#N/A</v>
      </c>
      <c r="K519" s="22">
        <f>INT(古代遗迹1!G2321/1.3)</f>
        <v>48281019</v>
      </c>
      <c r="L519" s="32" t="str">
        <f>古代遗迹1!B2321</f>
        <v>小雷音寺boss_518</v>
      </c>
      <c r="M519" t="str">
        <f t="shared" si="32"/>
        <v>冠军之路1-10</v>
      </c>
      <c r="N519" s="32" t="s">
        <v>4759</v>
      </c>
    </row>
    <row r="520" spans="1:14" x14ac:dyDescent="0.15">
      <c r="A520" s="23">
        <f>主线!AG519</f>
        <v>3472724</v>
      </c>
      <c r="B520" s="37" t="s">
        <v>839</v>
      </c>
      <c r="C520" s="35" t="e">
        <f>VLOOKUP(B520,I:J,2,0)</f>
        <v>#N/A</v>
      </c>
      <c r="D520" s="35" t="e">
        <f>VLOOKUP(B520,M:N,2,0)</f>
        <v>#N/A</v>
      </c>
      <c r="E520" s="35" t="e">
        <f t="shared" si="31"/>
        <v>#N/A</v>
      </c>
      <c r="K520" s="22">
        <f>INT(古代遗迹1!G2322/1.3)</f>
        <v>48467596</v>
      </c>
      <c r="L520" s="32" t="str">
        <f>古代遗迹1!B2322</f>
        <v>小雷音寺boss_519</v>
      </c>
      <c r="M520" t="str">
        <f t="shared" si="32"/>
        <v>冠军之路1-10</v>
      </c>
      <c r="N520" s="32" t="s">
        <v>4760</v>
      </c>
    </row>
    <row r="521" spans="1:14" x14ac:dyDescent="0.15">
      <c r="A521" s="23">
        <f>主线!AG520</f>
        <v>3478240</v>
      </c>
      <c r="B521" s="37" t="s">
        <v>840</v>
      </c>
      <c r="C521" s="35" t="str">
        <f>VLOOKUP(B521,I:J,2,0)</f>
        <v>龙王宝藏boss_119</v>
      </c>
      <c r="D521" s="35" t="str">
        <f>VLOOKUP(B521,M:N,2,0)</f>
        <v>小雷音寺boss_133</v>
      </c>
      <c r="E521" s="35" t="str">
        <f t="shared" si="31"/>
        <v>天庭试炼boss_54</v>
      </c>
      <c r="K521" s="22">
        <f>INT(古代遗迹1!G2323/1.3)</f>
        <v>48654173</v>
      </c>
      <c r="L521" s="32" t="str">
        <f>古代遗迹1!B2323</f>
        <v>小雷音寺boss_520</v>
      </c>
      <c r="M521" t="str">
        <f t="shared" si="32"/>
        <v>冠军之路2-4</v>
      </c>
      <c r="N521" s="32" t="s">
        <v>4761</v>
      </c>
    </row>
    <row r="522" spans="1:14" x14ac:dyDescent="0.15">
      <c r="A522" s="23">
        <f>主线!AG521</f>
        <v>4032415</v>
      </c>
      <c r="B522" s="37" t="s">
        <v>841</v>
      </c>
      <c r="C522" s="35" t="e">
        <f>VLOOKUP(B522,I:J,2,0)</f>
        <v>#N/A</v>
      </c>
      <c r="D522" s="35" t="e">
        <f>VLOOKUP(B522,M:N,2,0)</f>
        <v>#N/A</v>
      </c>
      <c r="E522" s="35" t="e">
        <f t="shared" si="31"/>
        <v>#N/A</v>
      </c>
      <c r="K522" s="22">
        <f>INT(古代遗迹1!G2324/1.3)</f>
        <v>48840750</v>
      </c>
      <c r="L522" s="32" t="str">
        <f>古代遗迹1!B2324</f>
        <v>小雷音寺boss_521</v>
      </c>
      <c r="M522" t="str">
        <f t="shared" si="32"/>
        <v>冠军之路2-8</v>
      </c>
      <c r="N522" s="32" t="s">
        <v>4762</v>
      </c>
    </row>
    <row r="523" spans="1:14" x14ac:dyDescent="0.15">
      <c r="A523" s="23">
        <f>主线!AG522</f>
        <v>4037946</v>
      </c>
      <c r="B523" s="37" t="s">
        <v>842</v>
      </c>
      <c r="C523" s="35" t="e">
        <f>VLOOKUP(B523,I:J,2,0)</f>
        <v>#N/A</v>
      </c>
      <c r="D523" s="35" t="e">
        <f>VLOOKUP(B523,M:N,2,0)</f>
        <v>#N/A</v>
      </c>
      <c r="E523" s="35" t="str">
        <f t="shared" si="31"/>
        <v>天庭试炼boss_57</v>
      </c>
      <c r="K523" s="22">
        <f>INT(古代遗迹1!G2325/1.3)</f>
        <v>49027326</v>
      </c>
      <c r="L523" s="32" t="str">
        <f>古代遗迹1!B2325</f>
        <v>小雷音寺boss_522</v>
      </c>
      <c r="M523" t="str">
        <f t="shared" si="32"/>
        <v>冠军之路2-10</v>
      </c>
      <c r="N523" s="32" t="s">
        <v>4763</v>
      </c>
    </row>
    <row r="524" spans="1:14" x14ac:dyDescent="0.15">
      <c r="A524" s="23">
        <f>主线!AG523</f>
        <v>4049087</v>
      </c>
      <c r="B524" s="37" t="s">
        <v>843</v>
      </c>
      <c r="C524" s="35" t="str">
        <f>VLOOKUP(B524,I:J,2,0)</f>
        <v>龙王宝藏boss_131</v>
      </c>
      <c r="D524" s="35" t="e">
        <f>VLOOKUP(B524,M:N,2,0)</f>
        <v>#N/A</v>
      </c>
      <c r="E524" s="35" t="e">
        <f t="shared" si="31"/>
        <v>#N/A</v>
      </c>
      <c r="K524" s="22">
        <f>INT(古代遗迹1!G2326/1.3)</f>
        <v>49218144</v>
      </c>
      <c r="L524" s="32" t="str">
        <f>古代遗迹1!B2326</f>
        <v>小雷音寺boss_523</v>
      </c>
      <c r="M524" t="str">
        <f t="shared" si="32"/>
        <v>冠军之路3-2</v>
      </c>
      <c r="N524" s="32" t="s">
        <v>4764</v>
      </c>
    </row>
    <row r="525" spans="1:14" x14ac:dyDescent="0.15">
      <c r="A525" s="23">
        <f>主线!AG524</f>
        <v>4054632</v>
      </c>
      <c r="B525" s="37" t="s">
        <v>844</v>
      </c>
      <c r="C525" s="35" t="e">
        <f>VLOOKUP(B525,I:J,2,0)</f>
        <v>#N/A</v>
      </c>
      <c r="D525" s="35" t="str">
        <f>VLOOKUP(B525,M:N,2,0)</f>
        <v>小雷音寺boss_145</v>
      </c>
      <c r="E525" s="35" t="e">
        <f t="shared" si="31"/>
        <v>#N/A</v>
      </c>
      <c r="K525" s="22">
        <f>INT(古代遗迹1!G2327/1.3)</f>
        <v>49408961</v>
      </c>
      <c r="L525" s="32" t="str">
        <f>古代遗迹1!B2327</f>
        <v>小雷音寺boss_524</v>
      </c>
      <c r="M525" t="str">
        <f t="shared" si="32"/>
        <v>冠军之路3-5</v>
      </c>
      <c r="N525" s="32" t="s">
        <v>4765</v>
      </c>
    </row>
    <row r="526" spans="1:14" x14ac:dyDescent="0.15">
      <c r="A526" s="23">
        <f>主线!AG525</f>
        <v>4060177</v>
      </c>
      <c r="B526" s="37" t="s">
        <v>845</v>
      </c>
      <c r="C526" s="35" t="e">
        <f>VLOOKUP(B526,I:J,2,0)</f>
        <v>#N/A</v>
      </c>
      <c r="D526" s="35" t="e">
        <f>VLOOKUP(B526,M:N,2,0)</f>
        <v>#N/A</v>
      </c>
      <c r="E526" s="35" t="e">
        <f t="shared" si="31"/>
        <v>#N/A</v>
      </c>
      <c r="K526" s="22">
        <f>INT(古代遗迹1!G2328/1.3)</f>
        <v>49599779</v>
      </c>
      <c r="L526" s="32" t="str">
        <f>古代遗迹1!B2328</f>
        <v>小雷音寺boss_525</v>
      </c>
      <c r="M526" t="str">
        <f t="shared" si="32"/>
        <v>冠军之路3-9</v>
      </c>
      <c r="N526" s="32" t="s">
        <v>4766</v>
      </c>
    </row>
    <row r="527" spans="1:14" x14ac:dyDescent="0.15">
      <c r="A527" s="23">
        <f>主线!AG526</f>
        <v>4071371</v>
      </c>
      <c r="B527" s="37" t="s">
        <v>846</v>
      </c>
      <c r="C527" s="35" t="e">
        <f>VLOOKUP(B527,I:J,2,0)</f>
        <v>#N/A</v>
      </c>
      <c r="D527" s="35" t="e">
        <f>VLOOKUP(B527,M:N,2,0)</f>
        <v>#N/A</v>
      </c>
      <c r="E527" s="35" t="e">
        <f t="shared" si="31"/>
        <v>#N/A</v>
      </c>
      <c r="K527" s="22">
        <f>INT(古代遗迹1!G2329/1.3)</f>
        <v>49790596</v>
      </c>
      <c r="L527" s="32" t="str">
        <f>古代遗迹1!B2329</f>
        <v>小雷音寺boss_526</v>
      </c>
      <c r="M527" t="str">
        <f t="shared" si="32"/>
        <v>冠军之路3-10</v>
      </c>
      <c r="N527" s="32" t="s">
        <v>4767</v>
      </c>
    </row>
    <row r="528" spans="1:14" x14ac:dyDescent="0.15">
      <c r="A528" s="23">
        <f>主线!AG527</f>
        <v>4076931</v>
      </c>
      <c r="B528" s="37" t="s">
        <v>847</v>
      </c>
      <c r="C528" s="35" t="e">
        <f>VLOOKUP(B528,I:J,2,0)</f>
        <v>#N/A</v>
      </c>
      <c r="D528" s="35" t="e">
        <f>VLOOKUP(B528,M:N,2,0)</f>
        <v>#N/A</v>
      </c>
      <c r="E528" s="35" t="e">
        <f t="shared" si="31"/>
        <v>#N/A</v>
      </c>
      <c r="K528" s="22">
        <f>INT(古代遗迹1!G2330/1.3)</f>
        <v>49981413</v>
      </c>
      <c r="L528" s="32" t="str">
        <f>古代遗迹1!B2330</f>
        <v>小雷音寺boss_527</v>
      </c>
      <c r="M528" t="str">
        <f t="shared" si="32"/>
        <v>冠军之路4-3</v>
      </c>
      <c r="N528" s="32" t="s">
        <v>4768</v>
      </c>
    </row>
    <row r="529" spans="1:14" x14ac:dyDescent="0.15">
      <c r="A529" s="23">
        <f>主线!AG528</f>
        <v>4082491</v>
      </c>
      <c r="B529" s="37" t="s">
        <v>848</v>
      </c>
      <c r="C529" s="35" t="e">
        <f>VLOOKUP(B529,I:J,2,0)</f>
        <v>#N/A</v>
      </c>
      <c r="D529" s="35" t="e">
        <f>VLOOKUP(B529,M:N,2,0)</f>
        <v>#N/A</v>
      </c>
      <c r="E529" s="35" t="e">
        <f t="shared" si="31"/>
        <v>#N/A</v>
      </c>
      <c r="K529" s="22">
        <f>INT(古代遗迹1!G2331/1.3)</f>
        <v>50172230</v>
      </c>
      <c r="L529" s="32" t="str">
        <f>古代遗迹1!B2331</f>
        <v>小雷音寺boss_528</v>
      </c>
      <c r="M529" t="str">
        <f t="shared" si="32"/>
        <v>冠军之路4-7</v>
      </c>
      <c r="N529" s="32" t="s">
        <v>4769</v>
      </c>
    </row>
    <row r="530" spans="1:14" x14ac:dyDescent="0.15">
      <c r="A530" s="23">
        <f>主线!AG529</f>
        <v>4093738</v>
      </c>
      <c r="B530" s="37" t="s">
        <v>849</v>
      </c>
      <c r="C530" s="35" t="str">
        <f>VLOOKUP(B530,I:J,2,0)</f>
        <v>龙王宝藏boss_132</v>
      </c>
      <c r="D530" s="35" t="e">
        <f>VLOOKUP(B530,M:N,2,0)</f>
        <v>#N/A</v>
      </c>
      <c r="E530" s="35" t="e">
        <f t="shared" si="31"/>
        <v>#N/A</v>
      </c>
      <c r="K530" s="22">
        <f>INT(古代遗迹1!G2332/1.3)</f>
        <v>50363048</v>
      </c>
      <c r="L530" s="32" t="str">
        <f>古代遗迹1!B2332</f>
        <v>小雷音寺boss_529</v>
      </c>
      <c r="M530" t="str">
        <f t="shared" si="32"/>
        <v>冠军之路4-10</v>
      </c>
      <c r="N530" s="32" t="s">
        <v>4770</v>
      </c>
    </row>
    <row r="531" spans="1:14" x14ac:dyDescent="0.15">
      <c r="A531" s="23">
        <f>主线!AG530</f>
        <v>4099313</v>
      </c>
      <c r="B531" s="37" t="s">
        <v>850</v>
      </c>
      <c r="C531" s="35" t="e">
        <f>VLOOKUP(B531,I:J,2,0)</f>
        <v>#N/A</v>
      </c>
      <c r="D531" s="35" t="str">
        <f>VLOOKUP(B531,M:N,2,0)</f>
        <v>小雷音寺boss_146</v>
      </c>
      <c r="E531" s="35" t="e">
        <f t="shared" si="31"/>
        <v>#N/A</v>
      </c>
      <c r="K531" s="22">
        <f>INT(古代遗迹1!G2333/1.3)</f>
        <v>50553865</v>
      </c>
      <c r="L531" s="32" t="str">
        <f>古代遗迹1!B2333</f>
        <v>小雷音寺boss_530</v>
      </c>
      <c r="M531" t="str">
        <f t="shared" si="32"/>
        <v>冠军之路5-1</v>
      </c>
      <c r="N531" s="32" t="s">
        <v>4771</v>
      </c>
    </row>
    <row r="532" spans="1:14" x14ac:dyDescent="0.15">
      <c r="A532" s="23">
        <f>主线!AG531</f>
        <v>4134000</v>
      </c>
      <c r="B532" s="37" t="s">
        <v>851</v>
      </c>
      <c r="C532" s="35" t="e">
        <f>VLOOKUP(B532,I:J,2,0)</f>
        <v>#N/A</v>
      </c>
      <c r="D532" s="35" t="e">
        <f>VLOOKUP(B532,M:N,2,0)</f>
        <v>#N/A</v>
      </c>
      <c r="E532" s="35" t="e">
        <f t="shared" si="31"/>
        <v>#N/A</v>
      </c>
      <c r="K532" s="22">
        <f>INT(古代遗迹1!G2334/1.3)</f>
        <v>50744683</v>
      </c>
      <c r="L532" s="32" t="str">
        <f>古代遗迹1!B2334</f>
        <v>小雷音寺boss_531</v>
      </c>
      <c r="M532" t="str">
        <f t="shared" si="32"/>
        <v>冠军之路5-5</v>
      </c>
      <c r="N532" s="32" t="s">
        <v>4772</v>
      </c>
    </row>
    <row r="533" spans="1:14" x14ac:dyDescent="0.15">
      <c r="A533" s="23">
        <f>主线!AG532</f>
        <v>4139588</v>
      </c>
      <c r="B533" s="37" t="s">
        <v>852</v>
      </c>
      <c r="C533" s="35" t="str">
        <f>VLOOKUP(B533,I:J,2,0)</f>
        <v>龙王宝藏boss_133</v>
      </c>
      <c r="D533" s="35" t="e">
        <f>VLOOKUP(B533,M:N,2,0)</f>
        <v>#N/A</v>
      </c>
      <c r="E533" s="35" t="e">
        <f t="shared" si="31"/>
        <v>#N/A</v>
      </c>
      <c r="K533" s="22">
        <f>INT(古代遗迹1!G2335/1.3)</f>
        <v>50935500</v>
      </c>
      <c r="L533" s="32" t="str">
        <f>古代遗迹1!B2335</f>
        <v>小雷音寺boss_532</v>
      </c>
      <c r="M533" t="str">
        <f t="shared" si="32"/>
        <v>冠军之路5-8</v>
      </c>
      <c r="N533" s="32" t="s">
        <v>4773</v>
      </c>
    </row>
    <row r="534" spans="1:14" x14ac:dyDescent="0.15">
      <c r="A534" s="23">
        <f>主线!AG533</f>
        <v>4150916</v>
      </c>
      <c r="B534" s="37" t="s">
        <v>853</v>
      </c>
      <c r="C534" s="35" t="e">
        <f>VLOOKUP(B534,I:J,2,0)</f>
        <v>#N/A</v>
      </c>
      <c r="D534" s="35" t="e">
        <f>VLOOKUP(B534,M:N,2,0)</f>
        <v>#N/A</v>
      </c>
      <c r="E534" s="35" t="e">
        <f t="shared" si="31"/>
        <v>#N/A</v>
      </c>
      <c r="K534" s="22">
        <f>INT(古代遗迹1!G2336/1.3)</f>
        <v>51126317</v>
      </c>
      <c r="L534" s="32" t="str">
        <f>古代遗迹1!B2336</f>
        <v>小雷音寺boss_533</v>
      </c>
      <c r="M534" t="str">
        <f t="shared" si="32"/>
        <v>冠军之路5-10</v>
      </c>
      <c r="N534" s="32" t="s">
        <v>4774</v>
      </c>
    </row>
    <row r="535" spans="1:14" x14ac:dyDescent="0.15">
      <c r="A535" s="23">
        <f>主线!AG534</f>
        <v>4156518</v>
      </c>
      <c r="B535" s="37" t="s">
        <v>854</v>
      </c>
      <c r="C535" s="35" t="e">
        <f>VLOOKUP(B535,I:J,2,0)</f>
        <v>#N/A</v>
      </c>
      <c r="D535" s="35" t="str">
        <f>VLOOKUP(B535,M:N,2,0)</f>
        <v>小雷音寺boss_147</v>
      </c>
      <c r="E535" s="35" t="e">
        <f t="shared" si="31"/>
        <v>#N/A</v>
      </c>
      <c r="K535" s="22">
        <f>INT(古代遗迹1!G2337/1.3)</f>
        <v>51317134</v>
      </c>
      <c r="L535" s="32" t="str">
        <f>古代遗迹1!B2337</f>
        <v>小雷音寺boss_534</v>
      </c>
      <c r="M535" t="str">
        <f t="shared" si="32"/>
        <v>冠军之路6-2</v>
      </c>
      <c r="N535" s="32" t="s">
        <v>4775</v>
      </c>
    </row>
    <row r="536" spans="1:14" x14ac:dyDescent="0.15">
      <c r="A536" s="23">
        <f>主线!AG535</f>
        <v>4162122</v>
      </c>
      <c r="B536" s="37" t="s">
        <v>855</v>
      </c>
      <c r="C536" s="35" t="e">
        <f>VLOOKUP(B536,I:J,2,0)</f>
        <v>#N/A</v>
      </c>
      <c r="D536" s="35" t="e">
        <f>VLOOKUP(B536,M:N,2,0)</f>
        <v>#N/A</v>
      </c>
      <c r="E536" s="35" t="e">
        <f t="shared" si="31"/>
        <v>#N/A</v>
      </c>
      <c r="K536" s="22">
        <f>INT(古代遗迹1!G2338/1.3)</f>
        <v>51512192</v>
      </c>
      <c r="L536" s="32" t="str">
        <f>古代遗迹1!B2338</f>
        <v>小雷音寺boss_535</v>
      </c>
      <c r="M536" t="str">
        <f t="shared" si="32"/>
        <v>冠军之路6-6</v>
      </c>
      <c r="N536" s="32" t="s">
        <v>4776</v>
      </c>
    </row>
    <row r="537" spans="1:14" x14ac:dyDescent="0.15">
      <c r="A537" s="23">
        <f>主线!AG536</f>
        <v>4173501</v>
      </c>
      <c r="B537" s="37" t="s">
        <v>856</v>
      </c>
      <c r="C537" s="35" t="e">
        <f>VLOOKUP(B537,I:J,2,0)</f>
        <v>#N/A</v>
      </c>
      <c r="D537" s="35" t="e">
        <f>VLOOKUP(B537,M:N,2,0)</f>
        <v>#N/A</v>
      </c>
      <c r="E537" s="35" t="e">
        <f t="shared" si="31"/>
        <v>#N/A</v>
      </c>
      <c r="K537" s="22">
        <f>INT(古代遗迹1!G2339/1.3)</f>
        <v>51707250</v>
      </c>
      <c r="L537" s="32" t="str">
        <f>古代遗迹1!B2339</f>
        <v>小雷音寺boss_536</v>
      </c>
      <c r="M537" t="str">
        <f t="shared" si="32"/>
        <v>冠军之路6-10</v>
      </c>
      <c r="N537" s="32" t="s">
        <v>4777</v>
      </c>
    </row>
    <row r="538" spans="1:14" x14ac:dyDescent="0.15">
      <c r="A538" s="23">
        <f>主线!AG537</f>
        <v>4179119</v>
      </c>
      <c r="B538" s="37" t="s">
        <v>857</v>
      </c>
      <c r="C538" s="35" t="e">
        <f>VLOOKUP(B538,I:J,2,0)</f>
        <v>#N/A</v>
      </c>
      <c r="D538" s="35" t="e">
        <f>VLOOKUP(B538,M:N,2,0)</f>
        <v>#N/A</v>
      </c>
      <c r="E538" s="35" t="e">
        <f t="shared" si="31"/>
        <v>#N/A</v>
      </c>
      <c r="K538" s="22">
        <f>INT(古代遗迹1!G2340/1.3)</f>
        <v>51902307</v>
      </c>
      <c r="L538" s="32" t="str">
        <f>古代遗迹1!B2340</f>
        <v>小雷音寺boss_537</v>
      </c>
      <c r="M538" t="str">
        <f t="shared" si="32"/>
        <v>冠军之路6-10</v>
      </c>
      <c r="N538" s="32" t="s">
        <v>4778</v>
      </c>
    </row>
    <row r="539" spans="1:14" x14ac:dyDescent="0.15">
      <c r="A539" s="23">
        <f>主线!AG538</f>
        <v>4184738</v>
      </c>
      <c r="B539" s="37" t="s">
        <v>858</v>
      </c>
      <c r="C539" s="35" t="e">
        <f>VLOOKUP(B539,I:J,2,0)</f>
        <v>#N/A</v>
      </c>
      <c r="D539" s="35" t="e">
        <f>VLOOKUP(B539,M:N,2,0)</f>
        <v>#N/A</v>
      </c>
      <c r="E539" s="35" t="e">
        <f t="shared" si="31"/>
        <v>#N/A</v>
      </c>
      <c r="K539" s="22">
        <f>INT(古代遗迹1!G2341/1.3)</f>
        <v>52097365</v>
      </c>
      <c r="L539" s="32" t="str">
        <f>古代遗迹1!B2341</f>
        <v>小雷音寺boss_538</v>
      </c>
      <c r="M539" t="str">
        <f t="shared" si="32"/>
        <v>冠军之路7-5</v>
      </c>
      <c r="N539" s="32" t="s">
        <v>4779</v>
      </c>
    </row>
    <row r="540" spans="1:14" x14ac:dyDescent="0.15">
      <c r="A540" s="23">
        <f>主线!AG539</f>
        <v>4196171</v>
      </c>
      <c r="B540" s="37" t="s">
        <v>859</v>
      </c>
      <c r="C540" s="35" t="str">
        <f>VLOOKUP(B540,I:J,2,0)</f>
        <v>龙王宝藏boss_134</v>
      </c>
      <c r="D540" s="35" t="e">
        <f>VLOOKUP(B540,M:N,2,0)</f>
        <v>#N/A</v>
      </c>
      <c r="E540" s="35" t="e">
        <f t="shared" si="31"/>
        <v>#N/A</v>
      </c>
      <c r="K540" s="22">
        <f>INT(古代遗迹1!G2342/1.3)</f>
        <v>52292423</v>
      </c>
      <c r="L540" s="32" t="str">
        <f>古代遗迹1!B2342</f>
        <v>小雷音寺boss_539</v>
      </c>
      <c r="M540" t="str">
        <f t="shared" si="32"/>
        <v>冠军之路7-8</v>
      </c>
      <c r="N540" s="32" t="s">
        <v>4780</v>
      </c>
    </row>
    <row r="541" spans="1:14" x14ac:dyDescent="0.15">
      <c r="A541" s="23">
        <f>主线!AG540</f>
        <v>4201804</v>
      </c>
      <c r="B541" s="37" t="s">
        <v>860</v>
      </c>
      <c r="C541" s="35" t="e">
        <f>VLOOKUP(B541,I:J,2,0)</f>
        <v>#N/A</v>
      </c>
      <c r="D541" s="35" t="str">
        <f>VLOOKUP(B541,M:N,2,0)</f>
        <v>小雷音寺boss_148</v>
      </c>
      <c r="E541" s="35" t="str">
        <f t="shared" si="31"/>
        <v>天庭试炼boss_58</v>
      </c>
      <c r="K541" s="22">
        <f>INT(古代遗迹1!G2343/1.3)</f>
        <v>52487480</v>
      </c>
      <c r="L541" s="32" t="str">
        <f>古代遗迹1!B2343</f>
        <v>小雷音寺boss_540</v>
      </c>
      <c r="M541" t="str">
        <f t="shared" si="32"/>
        <v>冠军之路7-10</v>
      </c>
      <c r="N541" s="32" t="s">
        <v>4781</v>
      </c>
    </row>
    <row r="542" spans="1:14" x14ac:dyDescent="0.15">
      <c r="A542" s="23">
        <f>主线!AG541</f>
        <v>4237004</v>
      </c>
      <c r="B542" s="37" t="s">
        <v>861</v>
      </c>
      <c r="C542" s="35" t="e">
        <f>VLOOKUP(B542,I:J,2,0)</f>
        <v>#N/A</v>
      </c>
      <c r="D542" s="35" t="e">
        <f>VLOOKUP(B542,M:N,2,0)</f>
        <v>#N/A</v>
      </c>
      <c r="E542" s="35" t="e">
        <f t="shared" si="31"/>
        <v>#N/A</v>
      </c>
      <c r="K542" s="22">
        <f>INT(古代遗迹1!G2344/1.3)</f>
        <v>52682538</v>
      </c>
      <c r="L542" s="32" t="str">
        <f>古代遗迹1!B2344</f>
        <v>小雷音寺boss_541</v>
      </c>
      <c r="M542" t="str">
        <f t="shared" si="32"/>
        <v>冠军之路8-2</v>
      </c>
      <c r="N542" s="32" t="s">
        <v>4782</v>
      </c>
    </row>
    <row r="543" spans="1:14" x14ac:dyDescent="0.15">
      <c r="A543" s="23">
        <f>主线!AG542</f>
        <v>4242650</v>
      </c>
      <c r="B543" s="37" t="s">
        <v>862</v>
      </c>
      <c r="C543" s="35" t="str">
        <f>VLOOKUP(B543,I:J,2,0)</f>
        <v>龙王宝藏boss_135</v>
      </c>
      <c r="D543" s="35" t="e">
        <f>VLOOKUP(B543,M:N,2,0)</f>
        <v>#N/A</v>
      </c>
      <c r="E543" s="35" t="e">
        <f t="shared" si="31"/>
        <v>#N/A</v>
      </c>
      <c r="K543" s="22">
        <f>INT(古代遗迹1!G2345/1.3)</f>
        <v>52877596</v>
      </c>
      <c r="L543" s="32" t="str">
        <f>古代遗迹1!B2345</f>
        <v>小雷音寺boss_542</v>
      </c>
      <c r="M543" t="str">
        <f t="shared" si="32"/>
        <v>冠军之路8-6</v>
      </c>
      <c r="N543" s="32" t="s">
        <v>4783</v>
      </c>
    </row>
    <row r="544" spans="1:14" x14ac:dyDescent="0.15">
      <c r="A544" s="23">
        <f>主线!AG543</f>
        <v>4254163</v>
      </c>
      <c r="B544" s="37" t="s">
        <v>863</v>
      </c>
      <c r="C544" s="35" t="e">
        <f>VLOOKUP(B544,I:J,2,0)</f>
        <v>#N/A</v>
      </c>
      <c r="D544" s="35" t="e">
        <f>VLOOKUP(B544,M:N,2,0)</f>
        <v>#N/A</v>
      </c>
      <c r="E544" s="35" t="e">
        <f t="shared" si="31"/>
        <v>#N/A</v>
      </c>
      <c r="K544" s="22">
        <f>INT(古代遗迹1!G2346/1.3)</f>
        <v>53072653</v>
      </c>
      <c r="L544" s="32" t="str">
        <f>古代遗迹1!B2346</f>
        <v>小雷音寺boss_543</v>
      </c>
      <c r="M544" t="str">
        <f t="shared" si="32"/>
        <v>冠军之路8-9</v>
      </c>
      <c r="N544" s="32" t="s">
        <v>4784</v>
      </c>
    </row>
    <row r="545" spans="1:14" x14ac:dyDescent="0.15">
      <c r="A545" s="23">
        <f>主线!AG544</f>
        <v>4259824</v>
      </c>
      <c r="B545" s="37" t="s">
        <v>864</v>
      </c>
      <c r="C545" s="35" t="e">
        <f>VLOOKUP(B545,I:J,2,0)</f>
        <v>#N/A</v>
      </c>
      <c r="D545" s="35" t="str">
        <f>VLOOKUP(B545,M:N,2,0)</f>
        <v>小雷音寺boss_149</v>
      </c>
      <c r="E545" s="35" t="e">
        <f t="shared" si="31"/>
        <v>#N/A</v>
      </c>
      <c r="K545" s="22">
        <f>INT(古代遗迹1!G2347/1.3)</f>
        <v>53267711</v>
      </c>
      <c r="L545" s="32" t="str">
        <f>古代遗迹1!B2347</f>
        <v>小雷音寺boss_544</v>
      </c>
      <c r="M545" t="str">
        <f t="shared" si="32"/>
        <v>冠军之路8-10</v>
      </c>
      <c r="N545" s="32" t="s">
        <v>4785</v>
      </c>
    </row>
    <row r="546" spans="1:14" x14ac:dyDescent="0.15">
      <c r="A546" s="23">
        <f>主线!AG545</f>
        <v>4265486</v>
      </c>
      <c r="B546" s="37" t="s">
        <v>865</v>
      </c>
      <c r="C546" s="35" t="e">
        <f>VLOOKUP(B546,I:J,2,0)</f>
        <v>#N/A</v>
      </c>
      <c r="D546" s="35" t="e">
        <f>VLOOKUP(B546,M:N,2,0)</f>
        <v>#N/A</v>
      </c>
      <c r="E546" s="35" t="e">
        <f t="shared" si="31"/>
        <v>#N/A</v>
      </c>
      <c r="K546" s="22">
        <f>INT(古代遗迹1!G2348/1.3)</f>
        <v>53462769</v>
      </c>
      <c r="L546" s="32" t="str">
        <f>古代遗迹1!B2348</f>
        <v>小雷音寺boss_545</v>
      </c>
      <c r="M546" t="str">
        <f t="shared" si="32"/>
        <v>冠军之路9-3</v>
      </c>
      <c r="N546" s="32" t="s">
        <v>4786</v>
      </c>
    </row>
    <row r="547" spans="1:14" x14ac:dyDescent="0.15">
      <c r="A547" s="23">
        <f>主线!AG546</f>
        <v>4277053</v>
      </c>
      <c r="B547" s="37" t="s">
        <v>866</v>
      </c>
      <c r="C547" s="35" t="e">
        <f>VLOOKUP(B547,I:J,2,0)</f>
        <v>#N/A</v>
      </c>
      <c r="D547" s="35" t="e">
        <f>VLOOKUP(B547,M:N,2,0)</f>
        <v>#N/A</v>
      </c>
      <c r="E547" s="35" t="e">
        <f t="shared" si="31"/>
        <v>#N/A</v>
      </c>
      <c r="K547" s="22">
        <f>INT(古代遗迹1!G2349/1.3)</f>
        <v>53657826</v>
      </c>
      <c r="L547" s="32" t="str">
        <f>古代遗迹1!B2349</f>
        <v>小雷音寺boss_546</v>
      </c>
      <c r="M547" t="str">
        <f t="shared" si="32"/>
        <v>冠军之路9-7</v>
      </c>
      <c r="N547" s="32" t="s">
        <v>4787</v>
      </c>
    </row>
    <row r="548" spans="1:14" x14ac:dyDescent="0.15">
      <c r="A548" s="23">
        <f>主线!AG547</f>
        <v>4282728</v>
      </c>
      <c r="B548" s="37" t="s">
        <v>867</v>
      </c>
      <c r="C548" s="35" t="e">
        <f>VLOOKUP(B548,I:J,2,0)</f>
        <v>#N/A</v>
      </c>
      <c r="D548" s="35" t="e">
        <f>VLOOKUP(B548,M:N,2,0)</f>
        <v>#N/A</v>
      </c>
      <c r="E548" s="35" t="e">
        <f t="shared" si="31"/>
        <v>#N/A</v>
      </c>
      <c r="K548" s="22">
        <f>INT(古代遗迹1!G2350/1.3)</f>
        <v>53852884</v>
      </c>
      <c r="L548" s="32" t="str">
        <f>古代遗迹1!B2350</f>
        <v>小雷音寺boss_547</v>
      </c>
      <c r="M548" t="str">
        <f t="shared" si="32"/>
        <v>冠军之路9-10</v>
      </c>
      <c r="N548" s="32" t="s">
        <v>4788</v>
      </c>
    </row>
    <row r="549" spans="1:14" x14ac:dyDescent="0.15">
      <c r="A549" s="23">
        <f>主线!AG548</f>
        <v>4288406</v>
      </c>
      <c r="B549" s="37" t="s">
        <v>868</v>
      </c>
      <c r="C549" s="35" t="str">
        <f>VLOOKUP(B549,I:J,2,0)</f>
        <v>龙王宝藏boss_136</v>
      </c>
      <c r="D549" s="35" t="e">
        <f>VLOOKUP(B549,M:N,2,0)</f>
        <v>#N/A</v>
      </c>
      <c r="E549" s="35" t="e">
        <f t="shared" si="31"/>
        <v>#N/A</v>
      </c>
      <c r="K549" s="22">
        <f>INT(古代遗迹1!G2351/1.3)</f>
        <v>54052183</v>
      </c>
      <c r="L549" s="32" t="str">
        <f>古代遗迹1!B2351</f>
        <v>小雷音寺boss_548</v>
      </c>
      <c r="M549" t="str">
        <f t="shared" si="32"/>
        <v>冠军之路10-1</v>
      </c>
      <c r="N549" s="32" t="s">
        <v>4789</v>
      </c>
    </row>
    <row r="550" spans="1:14" x14ac:dyDescent="0.15">
      <c r="A550" s="23">
        <f>主线!AG549</f>
        <v>4300024</v>
      </c>
      <c r="B550" s="37" t="s">
        <v>869</v>
      </c>
      <c r="C550" s="35" t="e">
        <f>VLOOKUP(B550,I:J,2,0)</f>
        <v>#N/A</v>
      </c>
      <c r="D550" s="35" t="e">
        <f>VLOOKUP(B550,M:N,2,0)</f>
        <v>#N/A</v>
      </c>
      <c r="E550" s="35" t="e">
        <f t="shared" si="31"/>
        <v>#N/A</v>
      </c>
      <c r="K550" s="22">
        <f>INT(古代遗迹1!G2352/1.3)</f>
        <v>54251480</v>
      </c>
      <c r="L550" s="32" t="str">
        <f>古代遗迹1!B2352</f>
        <v>小雷音寺boss_549</v>
      </c>
      <c r="M550" t="str">
        <f t="shared" si="32"/>
        <v>冠军之路10-5</v>
      </c>
      <c r="N550" s="32" t="s">
        <v>4790</v>
      </c>
    </row>
    <row r="551" spans="1:14" x14ac:dyDescent="0.15">
      <c r="A551" s="23">
        <f>主线!AG550</f>
        <v>4305716</v>
      </c>
      <c r="B551" s="37" t="s">
        <v>870</v>
      </c>
      <c r="C551" s="35" t="e">
        <f>VLOOKUP(B551,I:J,2,0)</f>
        <v>#N/A</v>
      </c>
      <c r="D551" s="35" t="str">
        <f>VLOOKUP(B551,M:N,2,0)</f>
        <v>小雷音寺boss_150</v>
      </c>
      <c r="E551" s="35" t="e">
        <f t="shared" si="31"/>
        <v>#N/A</v>
      </c>
      <c r="K551" s="22">
        <f>INT(古代遗迹1!G2353/1.3)</f>
        <v>54450779</v>
      </c>
      <c r="L551" s="32" t="str">
        <f>古代遗迹1!B2353</f>
        <v>小雷音寺boss_550</v>
      </c>
      <c r="M551" t="str">
        <f t="shared" si="32"/>
        <v>冠军之路10-8</v>
      </c>
      <c r="N551" s="32" t="s">
        <v>4791</v>
      </c>
    </row>
    <row r="552" spans="1:14" x14ac:dyDescent="0.15">
      <c r="A552" s="23">
        <f>主线!AG551</f>
        <v>4341430</v>
      </c>
      <c r="B552" s="37" t="s">
        <v>871</v>
      </c>
      <c r="C552" s="35" t="str">
        <f>VLOOKUP(B552,I:J,2,0)</f>
        <v>龙王宝藏boss_137</v>
      </c>
      <c r="D552" s="35" t="e">
        <f>VLOOKUP(B552,M:N,2,0)</f>
        <v>#N/A</v>
      </c>
      <c r="E552" s="35" t="e">
        <f t="shared" si="31"/>
        <v>#N/A</v>
      </c>
      <c r="K552" s="22">
        <f>INT(古代遗迹1!G2354/1.3)</f>
        <v>54650076</v>
      </c>
      <c r="L552" s="32" t="str">
        <f>古代遗迹1!B2354</f>
        <v>小雷音寺boss_551</v>
      </c>
      <c r="M552" t="str">
        <f t="shared" si="32"/>
        <v>冠军之路10-10</v>
      </c>
      <c r="N552" s="32" t="s">
        <v>4792</v>
      </c>
    </row>
    <row r="553" spans="1:14" x14ac:dyDescent="0.15">
      <c r="A553" s="23">
        <f>主线!AG552</f>
        <v>4347135</v>
      </c>
      <c r="B553" s="37" t="s">
        <v>872</v>
      </c>
      <c r="C553" s="35" t="e">
        <f>VLOOKUP(B553,I:J,2,0)</f>
        <v>#N/A</v>
      </c>
      <c r="D553" s="35" t="e">
        <f>VLOOKUP(B553,M:N,2,0)</f>
        <v>#N/A</v>
      </c>
      <c r="E553" s="35" t="e">
        <f t="shared" si="31"/>
        <v>#N/A</v>
      </c>
      <c r="K553" s="22">
        <f>INT(古代遗迹1!G2355/1.3)</f>
        <v>54849375</v>
      </c>
      <c r="L553" s="32" t="str">
        <f>古代遗迹1!B2355</f>
        <v>小雷音寺boss_552</v>
      </c>
      <c r="M553" t="str">
        <f t="shared" si="32"/>
        <v>冠军之路11-2</v>
      </c>
      <c r="N553" s="32" t="s">
        <v>4793</v>
      </c>
    </row>
    <row r="554" spans="1:14" x14ac:dyDescent="0.15">
      <c r="A554" s="23">
        <f>主线!AG553</f>
        <v>4358833</v>
      </c>
      <c r="B554" s="37" t="s">
        <v>873</v>
      </c>
      <c r="C554" s="35" t="e">
        <f>VLOOKUP(B554,I:J,2,0)</f>
        <v>#N/A</v>
      </c>
      <c r="D554" s="35" t="str">
        <f>VLOOKUP(B554,M:N,2,0)</f>
        <v>小雷音寺boss_151</v>
      </c>
      <c r="E554" s="35" t="e">
        <f t="shared" si="31"/>
        <v>#N/A</v>
      </c>
      <c r="K554" s="22">
        <f>INT(古代遗迹1!G2356/1.3)</f>
        <v>55048673</v>
      </c>
      <c r="L554" s="32" t="str">
        <f>古代遗迹1!B2356</f>
        <v>小雷音寺boss_553</v>
      </c>
      <c r="M554" t="str">
        <f t="shared" si="32"/>
        <v>冠军之路11-6</v>
      </c>
      <c r="N554" s="32" t="s">
        <v>4794</v>
      </c>
    </row>
    <row r="555" spans="1:14" x14ac:dyDescent="0.15">
      <c r="A555" s="23">
        <f>主线!AG554</f>
        <v>4364554</v>
      </c>
      <c r="B555" s="37" t="s">
        <v>874</v>
      </c>
      <c r="C555" s="35" t="e">
        <f>VLOOKUP(B555,I:J,2,0)</f>
        <v>#N/A</v>
      </c>
      <c r="D555" s="35" t="e">
        <f>VLOOKUP(B555,M:N,2,0)</f>
        <v>#N/A</v>
      </c>
      <c r="E555" s="35" t="e">
        <f t="shared" si="31"/>
        <v>#N/A</v>
      </c>
      <c r="K555" s="22">
        <f>INT(古代遗迹1!G2357/1.3)</f>
        <v>55247971</v>
      </c>
      <c r="L555" s="32" t="str">
        <f>古代遗迹1!B2357</f>
        <v>小雷音寺boss_554</v>
      </c>
      <c r="M555" t="str">
        <f t="shared" si="32"/>
        <v>冠军之路11-10</v>
      </c>
      <c r="N555" s="32" t="s">
        <v>4795</v>
      </c>
    </row>
    <row r="556" spans="1:14" x14ac:dyDescent="0.15">
      <c r="A556" s="23">
        <f>主线!AG555</f>
        <v>4370274</v>
      </c>
      <c r="B556" s="37" t="s">
        <v>875</v>
      </c>
      <c r="C556" s="35" t="e">
        <f>VLOOKUP(B556,I:J,2,0)</f>
        <v>#N/A</v>
      </c>
      <c r="D556" s="35" t="e">
        <f>VLOOKUP(B556,M:N,2,0)</f>
        <v>#N/A</v>
      </c>
      <c r="E556" s="35" t="e">
        <f t="shared" si="31"/>
        <v>#N/A</v>
      </c>
      <c r="K556" s="22">
        <f>INT(古代遗迹1!G2358/1.3)</f>
        <v>55447269</v>
      </c>
      <c r="L556" s="32" t="str">
        <f>古代遗迹1!B2358</f>
        <v>小雷音寺boss_555</v>
      </c>
      <c r="M556" t="str">
        <f t="shared" si="32"/>
        <v>冠军之路11-10</v>
      </c>
      <c r="N556" s="32" t="s">
        <v>4796</v>
      </c>
    </row>
    <row r="557" spans="1:14" x14ac:dyDescent="0.15">
      <c r="A557" s="23">
        <f>主线!AG556</f>
        <v>4382026</v>
      </c>
      <c r="B557" s="37" t="s">
        <v>876</v>
      </c>
      <c r="C557" s="35" t="e">
        <f>VLOOKUP(B557,I:J,2,0)</f>
        <v>#N/A</v>
      </c>
      <c r="D557" s="35" t="e">
        <f>VLOOKUP(B557,M:N,2,0)</f>
        <v>#N/A</v>
      </c>
      <c r="E557" s="35" t="str">
        <f t="shared" si="31"/>
        <v>天庭试炼boss_59</v>
      </c>
      <c r="K557" s="22">
        <f>INT(古代遗迹1!G2359/1.3)</f>
        <v>55646567</v>
      </c>
      <c r="L557" s="32" t="str">
        <f>古代遗迹1!B2359</f>
        <v>小雷音寺boss_556</v>
      </c>
      <c r="M557" t="str">
        <f t="shared" si="32"/>
        <v>冠军之路12-4</v>
      </c>
      <c r="N557" s="32" t="s">
        <v>4797</v>
      </c>
    </row>
    <row r="558" spans="1:14" x14ac:dyDescent="0.15">
      <c r="A558" s="23">
        <f>主线!AG557</f>
        <v>4387761</v>
      </c>
      <c r="B558" s="37" t="s">
        <v>877</v>
      </c>
      <c r="C558" s="35" t="str">
        <f>VLOOKUP(B558,I:J,2,0)</f>
        <v>龙王宝藏boss_138</v>
      </c>
      <c r="D558" s="35" t="e">
        <f>VLOOKUP(B558,M:N,2,0)</f>
        <v>#N/A</v>
      </c>
      <c r="E558" s="35" t="e">
        <f t="shared" si="31"/>
        <v>#N/A</v>
      </c>
      <c r="K558" s="22">
        <f>INT(古代遗迹1!G2360/1.3)</f>
        <v>55845865</v>
      </c>
      <c r="L558" s="32" t="str">
        <f>古代遗迹1!B2360</f>
        <v>小雷音寺boss_557</v>
      </c>
      <c r="M558" t="str">
        <f t="shared" si="32"/>
        <v>冠军之路12-8</v>
      </c>
      <c r="N558" s="32" t="s">
        <v>4798</v>
      </c>
    </row>
    <row r="559" spans="1:14" x14ac:dyDescent="0.15">
      <c r="A559" s="23">
        <f>主线!AG558</f>
        <v>4393496</v>
      </c>
      <c r="B559" s="37" t="s">
        <v>878</v>
      </c>
      <c r="C559" s="35" t="e">
        <f>VLOOKUP(B559,I:J,2,0)</f>
        <v>#N/A</v>
      </c>
      <c r="D559" s="35" t="e">
        <f>VLOOKUP(B559,M:N,2,0)</f>
        <v>#N/A</v>
      </c>
      <c r="E559" s="35" t="e">
        <f t="shared" si="31"/>
        <v>#N/A</v>
      </c>
      <c r="K559" s="22">
        <f>INT(古代遗迹1!G2361/1.3)</f>
        <v>56045163</v>
      </c>
      <c r="L559" s="32" t="str">
        <f>古代遗迹1!B2361</f>
        <v>小雷音寺boss_558</v>
      </c>
      <c r="M559" t="str">
        <f t="shared" si="32"/>
        <v>冠军之路12-10</v>
      </c>
      <c r="N559" s="32" t="s">
        <v>4799</v>
      </c>
    </row>
    <row r="560" spans="1:14" x14ac:dyDescent="0.15">
      <c r="A560" s="23">
        <f>主线!AG559</f>
        <v>4405301</v>
      </c>
      <c r="B560" s="37" t="s">
        <v>879</v>
      </c>
      <c r="C560" s="35" t="e">
        <f>VLOOKUP(B560,I:J,2,0)</f>
        <v>#N/A</v>
      </c>
      <c r="D560" s="35" t="e">
        <f>VLOOKUP(B560,M:N,2,0)</f>
        <v>#N/A</v>
      </c>
      <c r="E560" s="35" t="e">
        <f t="shared" si="31"/>
        <v>#N/A</v>
      </c>
      <c r="K560" s="22">
        <f>INT(古代遗迹1!G2362/1.3)</f>
        <v>56244461</v>
      </c>
      <c r="L560" s="32" t="str">
        <f>古代遗迹1!B2362</f>
        <v>小雷音寺boss_559</v>
      </c>
      <c r="M560" t="str">
        <f t="shared" si="32"/>
        <v>冠军之路13-2</v>
      </c>
      <c r="N560" s="32" t="s">
        <v>4800</v>
      </c>
    </row>
    <row r="561" spans="1:14" x14ac:dyDescent="0.15">
      <c r="A561" s="23">
        <f>主线!AG560</f>
        <v>4411051</v>
      </c>
      <c r="B561" s="37" t="s">
        <v>880</v>
      </c>
      <c r="C561" s="35" t="str">
        <f>VLOOKUP(B561,I:J,2,0)</f>
        <v>龙王宝藏boss_139</v>
      </c>
      <c r="D561" s="35" t="str">
        <f>VLOOKUP(B561,M:N,2,0)</f>
        <v>小雷音寺boss_152</v>
      </c>
      <c r="E561" s="35" t="e">
        <f t="shared" si="31"/>
        <v>#N/A</v>
      </c>
      <c r="K561" s="22">
        <f>INT(古代遗迹1!G2363/1.3)</f>
        <v>56448000</v>
      </c>
      <c r="L561" s="32" t="str">
        <f>古代遗迹1!B2363</f>
        <v>小雷音寺boss_560</v>
      </c>
      <c r="M561" t="str">
        <f t="shared" si="32"/>
        <v>冠军之路13-5</v>
      </c>
      <c r="N561" s="32" t="s">
        <v>4801</v>
      </c>
    </row>
    <row r="562" spans="1:14" x14ac:dyDescent="0.15">
      <c r="A562" s="23">
        <f>主线!AG561</f>
        <v>4447281</v>
      </c>
      <c r="B562" s="37" t="s">
        <v>881</v>
      </c>
      <c r="C562" s="35" t="e">
        <f>VLOOKUP(B562,I:J,2,0)</f>
        <v>#N/A</v>
      </c>
      <c r="D562" s="35" t="e">
        <f>VLOOKUP(B562,M:N,2,0)</f>
        <v>#N/A</v>
      </c>
      <c r="E562" s="35" t="e">
        <f t="shared" si="31"/>
        <v>#N/A</v>
      </c>
      <c r="K562" s="22">
        <f>INT(古代遗迹1!G2364/1.3)</f>
        <v>56651538</v>
      </c>
      <c r="L562" s="32" t="str">
        <f>古代遗迹1!B2364</f>
        <v>小雷音寺boss_561</v>
      </c>
      <c r="M562" t="str">
        <f t="shared" si="32"/>
        <v>冠军之路13-9</v>
      </c>
      <c r="N562" s="32" t="s">
        <v>4802</v>
      </c>
    </row>
    <row r="563" spans="1:14" x14ac:dyDescent="0.15">
      <c r="A563" s="23">
        <f>主线!AG562</f>
        <v>4453045</v>
      </c>
      <c r="B563" s="37" t="s">
        <v>882</v>
      </c>
      <c r="C563" s="35" t="e">
        <f>VLOOKUP(B563,I:J,2,0)</f>
        <v>#N/A</v>
      </c>
      <c r="D563" s="35" t="e">
        <f>VLOOKUP(B563,M:N,2,0)</f>
        <v>#N/A</v>
      </c>
      <c r="E563" s="35" t="e">
        <f t="shared" si="31"/>
        <v>#N/A</v>
      </c>
      <c r="K563" s="22">
        <f>INT(古代遗迹1!G2365/1.3)</f>
        <v>56855076</v>
      </c>
      <c r="L563" s="32" t="str">
        <f>古代遗迹1!B2365</f>
        <v>小雷音寺boss_562</v>
      </c>
      <c r="M563" t="str">
        <f t="shared" si="32"/>
        <v>冠军之路13-10</v>
      </c>
      <c r="N563" s="32" t="s">
        <v>4803</v>
      </c>
    </row>
    <row r="564" spans="1:14" x14ac:dyDescent="0.15">
      <c r="A564" s="23">
        <f>主线!AG563</f>
        <v>4464930</v>
      </c>
      <c r="B564" s="37" t="s">
        <v>883</v>
      </c>
      <c r="C564" s="35" t="e">
        <f>VLOOKUP(B564,I:J,2,0)</f>
        <v>#N/A</v>
      </c>
      <c r="D564" s="35" t="str">
        <f>VLOOKUP(B564,M:N,2,0)</f>
        <v>小雷音寺boss_153</v>
      </c>
      <c r="E564" s="35" t="e">
        <f t="shared" si="31"/>
        <v>#N/A</v>
      </c>
      <c r="K564" s="22">
        <f>INT(古代遗迹1!G2366/1.3)</f>
        <v>57058615</v>
      </c>
      <c r="L564" s="32" t="str">
        <f>古代遗迹1!B2366</f>
        <v>小雷音寺boss_563</v>
      </c>
      <c r="M564" t="str">
        <f t="shared" si="32"/>
        <v>冠军之路14-3</v>
      </c>
      <c r="N564" s="32" t="s">
        <v>4804</v>
      </c>
    </row>
    <row r="565" spans="1:14" x14ac:dyDescent="0.15">
      <c r="A565" s="23">
        <f>主线!AG564</f>
        <v>4470708</v>
      </c>
      <c r="B565" s="37" t="s">
        <v>884</v>
      </c>
      <c r="C565" s="35" t="e">
        <f>VLOOKUP(B565,I:J,2,0)</f>
        <v>#N/A</v>
      </c>
      <c r="D565" s="35" t="e">
        <f>VLOOKUP(B565,M:N,2,0)</f>
        <v>#N/A</v>
      </c>
      <c r="E565" s="35" t="e">
        <f t="shared" si="31"/>
        <v>#N/A</v>
      </c>
      <c r="K565" s="22">
        <f>INT(古代遗迹1!G2367/1.3)</f>
        <v>57262153</v>
      </c>
      <c r="L565" s="32" t="str">
        <f>古代遗迹1!B2367</f>
        <v>小雷音寺boss_564</v>
      </c>
      <c r="M565" t="str">
        <f t="shared" si="32"/>
        <v>冠军之路14-7</v>
      </c>
      <c r="N565" s="32" t="s">
        <v>4805</v>
      </c>
    </row>
    <row r="566" spans="1:14" x14ac:dyDescent="0.15">
      <c r="A566" s="23">
        <f>主线!AG565</f>
        <v>4476488</v>
      </c>
      <c r="B566" s="37" t="s">
        <v>885</v>
      </c>
      <c r="C566" s="35" t="str">
        <f>VLOOKUP(B566,I:J,2,0)</f>
        <v>龙王宝藏boss_140</v>
      </c>
      <c r="D566" s="35" t="e">
        <f>VLOOKUP(B566,M:N,2,0)</f>
        <v>#N/A</v>
      </c>
      <c r="E566" s="35" t="e">
        <f t="shared" si="31"/>
        <v>#N/A</v>
      </c>
      <c r="K566" s="22">
        <f>INT(古代遗迹1!G2368/1.3)</f>
        <v>57465692</v>
      </c>
      <c r="L566" s="32" t="str">
        <f>古代遗迹1!B2368</f>
        <v>小雷音寺boss_565</v>
      </c>
      <c r="M566" t="str">
        <f t="shared" si="32"/>
        <v>冠军之路14-10</v>
      </c>
      <c r="N566" s="32" t="s">
        <v>4806</v>
      </c>
    </row>
    <row r="567" spans="1:14" x14ac:dyDescent="0.15">
      <c r="A567" s="23">
        <f>主线!AG566</f>
        <v>4488426</v>
      </c>
      <c r="B567" s="37" t="s">
        <v>886</v>
      </c>
      <c r="C567" s="35" t="e">
        <f>VLOOKUP(B567,I:J,2,0)</f>
        <v>#N/A</v>
      </c>
      <c r="D567" s="35" t="e">
        <f>VLOOKUP(B567,M:N,2,0)</f>
        <v>#N/A</v>
      </c>
      <c r="E567" s="35" t="e">
        <f t="shared" si="31"/>
        <v>#N/A</v>
      </c>
      <c r="K567" s="22">
        <f>INT(古代遗迹1!G2369/1.3)</f>
        <v>57669230</v>
      </c>
      <c r="L567" s="32" t="str">
        <f>古代遗迹1!B2369</f>
        <v>小雷音寺boss_566</v>
      </c>
      <c r="M567" t="str">
        <f t="shared" si="32"/>
        <v>冠军之路14-10</v>
      </c>
      <c r="N567" s="32" t="s">
        <v>4807</v>
      </c>
    </row>
    <row r="568" spans="1:14" x14ac:dyDescent="0.15">
      <c r="A568" s="23">
        <f>主线!AG567</f>
        <v>4494219</v>
      </c>
      <c r="B568" s="37" t="s">
        <v>887</v>
      </c>
      <c r="C568" s="35" t="e">
        <f>VLOOKUP(B568,I:J,2,0)</f>
        <v>#N/A</v>
      </c>
      <c r="D568" s="35" t="e">
        <f>VLOOKUP(B568,M:N,2,0)</f>
        <v>#N/A</v>
      </c>
      <c r="E568" s="35" t="e">
        <f t="shared" si="31"/>
        <v>#N/A</v>
      </c>
      <c r="K568" s="22">
        <f>INT(古代遗迹1!G2370/1.3)</f>
        <v>57872769</v>
      </c>
      <c r="L568" s="32" t="str">
        <f>古代遗迹1!B2370</f>
        <v>小雷音寺boss_567</v>
      </c>
      <c r="M568" t="str">
        <f t="shared" si="32"/>
        <v>冠军之路15-4</v>
      </c>
      <c r="N568" s="32" t="s">
        <v>4808</v>
      </c>
    </row>
    <row r="569" spans="1:14" x14ac:dyDescent="0.15">
      <c r="A569" s="23">
        <f>主线!AG568</f>
        <v>4500014</v>
      </c>
      <c r="B569" s="37" t="s">
        <v>888</v>
      </c>
      <c r="C569" s="35" t="e">
        <f>VLOOKUP(B569,I:J,2,0)</f>
        <v>#N/A</v>
      </c>
      <c r="D569" s="35" t="e">
        <f>VLOOKUP(B569,M:N,2,0)</f>
        <v>#N/A</v>
      </c>
      <c r="E569" s="35" t="e">
        <f t="shared" si="31"/>
        <v>#N/A</v>
      </c>
      <c r="K569" s="22">
        <f>INT(古代遗迹1!G2371/1.3)</f>
        <v>58076307</v>
      </c>
      <c r="L569" s="32" t="str">
        <f>古代遗迹1!B2371</f>
        <v>小雷音寺boss_568</v>
      </c>
      <c r="M569" t="str">
        <f t="shared" si="32"/>
        <v>冠军之路15-8</v>
      </c>
      <c r="N569" s="32" t="s">
        <v>4809</v>
      </c>
    </row>
    <row r="570" spans="1:14" x14ac:dyDescent="0.15">
      <c r="A570" s="23">
        <f>主线!AG569</f>
        <v>4512006</v>
      </c>
      <c r="B570" s="37" t="s">
        <v>889</v>
      </c>
      <c r="C570" s="35" t="e">
        <f>VLOOKUP(B570,I:J,2,0)</f>
        <v>#N/A</v>
      </c>
      <c r="D570" s="35" t="str">
        <f>VLOOKUP(B570,M:N,2,0)</f>
        <v>小雷音寺boss_154</v>
      </c>
      <c r="E570" s="35" t="e">
        <f t="shared" si="31"/>
        <v>#N/A</v>
      </c>
      <c r="K570" s="22">
        <f>INT(古代遗迹1!G2372/1.3)</f>
        <v>58279846</v>
      </c>
      <c r="L570" s="32" t="str">
        <f>古代遗迹1!B2372</f>
        <v>小雷音寺boss_569</v>
      </c>
      <c r="M570" t="str">
        <f t="shared" si="32"/>
        <v>冠军之路15-10</v>
      </c>
      <c r="N570" s="32" t="s">
        <v>4810</v>
      </c>
    </row>
    <row r="571" spans="1:14" x14ac:dyDescent="0.15">
      <c r="A571" s="23">
        <f>主线!AG570</f>
        <v>4517814</v>
      </c>
      <c r="B571" s="37" t="s">
        <v>890</v>
      </c>
      <c r="C571" s="35" t="str">
        <f>VLOOKUP(B571,I:J,2,0)</f>
        <v>龙王宝藏boss_141</v>
      </c>
      <c r="D571" s="35" t="e">
        <f>VLOOKUP(B571,M:N,2,0)</f>
        <v>#N/A</v>
      </c>
      <c r="E571" s="35" t="str">
        <f t="shared" si="31"/>
        <v>天庭试炼boss_60</v>
      </c>
      <c r="K571" s="22">
        <f>INT(古代遗迹1!G2373/1.3)</f>
        <v>58483384</v>
      </c>
      <c r="L571" s="32" t="str">
        <f>古代遗迹1!B2373</f>
        <v>小雷音寺boss_570</v>
      </c>
      <c r="M571" t="str">
        <f t="shared" si="32"/>
        <v>冠军之路16-2</v>
      </c>
      <c r="N571" s="32" t="s">
        <v>4811</v>
      </c>
    </row>
    <row r="572" spans="1:14" x14ac:dyDescent="0.15">
      <c r="A572" s="23">
        <f>主线!AG571</f>
        <v>4554560</v>
      </c>
      <c r="B572" s="37" t="s">
        <v>891</v>
      </c>
      <c r="C572" s="35" t="e">
        <f>VLOOKUP(B572,I:J,2,0)</f>
        <v>#N/A</v>
      </c>
      <c r="D572" s="35" t="e">
        <f>VLOOKUP(B572,M:N,2,0)</f>
        <v>#N/A</v>
      </c>
      <c r="E572" s="35" t="e">
        <f t="shared" si="31"/>
        <v>#N/A</v>
      </c>
      <c r="K572" s="22">
        <f>INT(古代遗迹1!G2374/1.3)</f>
        <v>58686923</v>
      </c>
      <c r="L572" s="32" t="str">
        <f>古代遗迹1!B2374</f>
        <v>小雷音寺boss_571</v>
      </c>
      <c r="M572" t="str">
        <f t="shared" si="32"/>
        <v>冠军之路16-5</v>
      </c>
      <c r="N572" s="32" t="s">
        <v>4812</v>
      </c>
    </row>
    <row r="573" spans="1:14" x14ac:dyDescent="0.15">
      <c r="A573" s="23">
        <f>主线!AG572</f>
        <v>4561632</v>
      </c>
      <c r="B573" s="37" t="s">
        <v>892</v>
      </c>
      <c r="C573" s="35" t="str">
        <f>VLOOKUP(B573,I:J,2,0)</f>
        <v>龙王宝藏boss_142</v>
      </c>
      <c r="D573" s="35" t="str">
        <f>VLOOKUP(B573,M:N,2,0)</f>
        <v>小雷音寺boss_155</v>
      </c>
      <c r="E573" s="35" t="e">
        <f t="shared" si="31"/>
        <v>#N/A</v>
      </c>
      <c r="K573" s="22">
        <f>INT(古代遗迹1!G2375/1.3)</f>
        <v>58890461</v>
      </c>
      <c r="L573" s="32" t="str">
        <f>古代遗迹1!B2375</f>
        <v>小雷音寺boss_572</v>
      </c>
      <c r="M573" t="str">
        <f t="shared" si="32"/>
        <v>冠军之路16-9</v>
      </c>
      <c r="N573" s="32" t="s">
        <v>4813</v>
      </c>
    </row>
    <row r="574" spans="1:14" x14ac:dyDescent="0.15">
      <c r="A574" s="23">
        <f>主线!AG573</f>
        <v>4574960</v>
      </c>
      <c r="B574" s="37" t="s">
        <v>893</v>
      </c>
      <c r="C574" s="35" t="e">
        <f>VLOOKUP(B574,I:J,2,0)</f>
        <v>#N/A</v>
      </c>
      <c r="D574" s="35" t="e">
        <f>VLOOKUP(B574,M:N,2,0)</f>
        <v>#N/A</v>
      </c>
      <c r="E574" s="35" t="e">
        <f t="shared" si="31"/>
        <v>#N/A</v>
      </c>
      <c r="K574" s="22">
        <f>INT(古代遗迹1!G2376/1.3)</f>
        <v>59094000</v>
      </c>
      <c r="L574" s="32" t="str">
        <f>古代遗迹1!B2376</f>
        <v>小雷音寺boss_573</v>
      </c>
      <c r="M574" t="str">
        <f t="shared" si="32"/>
        <v>冠军之路16-10</v>
      </c>
      <c r="N574" s="32" t="s">
        <v>4814</v>
      </c>
    </row>
    <row r="575" spans="1:14" x14ac:dyDescent="0.15">
      <c r="A575" s="23">
        <f>主线!AG574</f>
        <v>4582050</v>
      </c>
      <c r="B575" s="37" t="s">
        <v>894</v>
      </c>
      <c r="C575" s="35" t="e">
        <f>VLOOKUP(B575,I:J,2,0)</f>
        <v>#N/A</v>
      </c>
      <c r="D575" s="35" t="e">
        <f>VLOOKUP(B575,M:N,2,0)</f>
        <v>#N/A</v>
      </c>
      <c r="E575" s="35" t="e">
        <f t="shared" si="31"/>
        <v>#N/A</v>
      </c>
      <c r="K575" s="22">
        <f>INT(古代遗迹1!G2377/1.3)</f>
        <v>59301779</v>
      </c>
      <c r="L575" s="32" t="str">
        <f>古代遗迹1!B2377</f>
        <v>小雷音寺boss_574</v>
      </c>
      <c r="M575" t="str">
        <f t="shared" si="32"/>
        <v>冠军之路17-3</v>
      </c>
      <c r="N575" s="32" t="s">
        <v>4815</v>
      </c>
    </row>
    <row r="576" spans="1:14" x14ac:dyDescent="0.15">
      <c r="A576" s="23">
        <f>主线!AG575</f>
        <v>4589142</v>
      </c>
      <c r="B576" s="37" t="s">
        <v>895</v>
      </c>
      <c r="C576" s="35" t="e">
        <f>VLOOKUP(B576,I:J,2,0)</f>
        <v>#N/A</v>
      </c>
      <c r="D576" s="35" t="e">
        <f>VLOOKUP(B576,M:N,2,0)</f>
        <v>#N/A</v>
      </c>
      <c r="E576" s="35" t="e">
        <f t="shared" si="31"/>
        <v>#N/A</v>
      </c>
      <c r="K576" s="22">
        <f>INT(古代遗迹1!G2378/1.3)</f>
        <v>59509557</v>
      </c>
      <c r="L576" s="32" t="str">
        <f>古代遗迹1!B2378</f>
        <v>小雷音寺boss_575</v>
      </c>
      <c r="M576" t="str">
        <f t="shared" si="32"/>
        <v>冠军之路17-7</v>
      </c>
      <c r="N576" s="32" t="s">
        <v>4816</v>
      </c>
    </row>
    <row r="577" spans="1:14" x14ac:dyDescent="0.15">
      <c r="A577" s="23">
        <f>主线!AG576</f>
        <v>4602533</v>
      </c>
      <c r="B577" s="37" t="s">
        <v>896</v>
      </c>
      <c r="C577" s="35" t="e">
        <f>VLOOKUP(B577,I:J,2,0)</f>
        <v>#N/A</v>
      </c>
      <c r="D577" s="35" t="e">
        <f>VLOOKUP(B577,M:N,2,0)</f>
        <v>#N/A</v>
      </c>
      <c r="E577" s="35" t="e">
        <f t="shared" si="31"/>
        <v>#N/A</v>
      </c>
      <c r="K577" s="22">
        <f>INT(古代遗迹1!G2379/1.3)</f>
        <v>59717336</v>
      </c>
      <c r="L577" s="32" t="str">
        <f>古代遗迹1!B2379</f>
        <v>小雷音寺boss_576</v>
      </c>
      <c r="M577" t="str">
        <f t="shared" si="32"/>
        <v>冠军之路17-10</v>
      </c>
      <c r="N577" s="32" t="s">
        <v>4817</v>
      </c>
    </row>
    <row r="578" spans="1:14" x14ac:dyDescent="0.15">
      <c r="A578" s="23">
        <f>主线!AG577</f>
        <v>4609643</v>
      </c>
      <c r="B578" s="37" t="s">
        <v>897</v>
      </c>
      <c r="C578" s="35" t="e">
        <f>VLOOKUP(B578,I:J,2,0)</f>
        <v>#N/A</v>
      </c>
      <c r="D578" s="35" t="e">
        <f>VLOOKUP(B578,M:N,2,0)</f>
        <v>#N/A</v>
      </c>
      <c r="E578" s="35" t="e">
        <f t="shared" ref="E578:E641" si="33">VLOOKUP(B578,Q:R,2,0)</f>
        <v>#N/A</v>
      </c>
      <c r="K578" s="22">
        <f>INT(古代遗迹1!G2380/1.3)</f>
        <v>59925115</v>
      </c>
      <c r="L578" s="32" t="str">
        <f>古代遗迹1!B2380</f>
        <v>小雷音寺boss_577</v>
      </c>
      <c r="M578" t="str">
        <f t="shared" ref="M578:M601" si="34">VLOOKUP(K578,A:B,2,1)</f>
        <v>冠军之路18-1</v>
      </c>
      <c r="N578" s="32" t="s">
        <v>4818</v>
      </c>
    </row>
    <row r="579" spans="1:14" x14ac:dyDescent="0.15">
      <c r="A579" s="23">
        <f>主线!AG578</f>
        <v>4616752</v>
      </c>
      <c r="B579" s="37" t="s">
        <v>898</v>
      </c>
      <c r="C579" s="35" t="e">
        <f>VLOOKUP(B579,I:J,2,0)</f>
        <v>#N/A</v>
      </c>
      <c r="D579" s="35" t="str">
        <f>VLOOKUP(B579,M:N,2,0)</f>
        <v>小雷音寺boss_156</v>
      </c>
      <c r="E579" s="35" t="e">
        <f t="shared" si="33"/>
        <v>#N/A</v>
      </c>
      <c r="K579" s="22">
        <f>INT(古代遗迹1!G2381/1.3)</f>
        <v>60132894</v>
      </c>
      <c r="L579" s="32" t="str">
        <f>古代遗迹1!B2381</f>
        <v>小雷音寺boss_578</v>
      </c>
      <c r="M579" t="str">
        <f t="shared" si="34"/>
        <v>冠军之路18-5</v>
      </c>
      <c r="N579" s="32" t="s">
        <v>4819</v>
      </c>
    </row>
    <row r="580" spans="1:14" x14ac:dyDescent="0.15">
      <c r="A580" s="23">
        <f>主线!AG579</f>
        <v>4630209</v>
      </c>
      <c r="B580" s="37" t="s">
        <v>899</v>
      </c>
      <c r="C580" s="35" t="str">
        <f>VLOOKUP(B580,I:J,2,0)</f>
        <v>龙王宝藏boss_143</v>
      </c>
      <c r="D580" s="35" t="e">
        <f>VLOOKUP(B580,M:N,2,0)</f>
        <v>#N/A</v>
      </c>
      <c r="E580" s="35" t="e">
        <f t="shared" si="33"/>
        <v>#N/A</v>
      </c>
      <c r="K580" s="22">
        <f>INT(古代遗迹1!G2382/1.3)</f>
        <v>60340673</v>
      </c>
      <c r="L580" s="32" t="str">
        <f>古代遗迹1!B2382</f>
        <v>小雷音寺boss_579</v>
      </c>
      <c r="M580" t="str">
        <f t="shared" si="34"/>
        <v>冠军之路18-8</v>
      </c>
      <c r="N580" s="32" t="s">
        <v>4820</v>
      </c>
    </row>
    <row r="581" spans="1:14" x14ac:dyDescent="0.15">
      <c r="A581" s="23">
        <f>主线!AG580</f>
        <v>4637336</v>
      </c>
      <c r="B581" s="37" t="s">
        <v>900</v>
      </c>
      <c r="C581" s="35" t="e">
        <f>VLOOKUP(B581,I:J,2,0)</f>
        <v>#N/A</v>
      </c>
      <c r="D581" s="35" t="str">
        <f>VLOOKUP(B581,M:N,2,0)</f>
        <v>小雷音寺boss_157</v>
      </c>
      <c r="E581" s="35" t="e">
        <f t="shared" si="33"/>
        <v>#N/A</v>
      </c>
      <c r="K581" s="22">
        <f>INT(古代遗迹1!G2383/1.3)</f>
        <v>60548452</v>
      </c>
      <c r="L581" s="32" t="str">
        <f>古代遗迹1!B2383</f>
        <v>小雷音寺boss_580</v>
      </c>
      <c r="M581" t="str">
        <f t="shared" si="34"/>
        <v>冠军之路18-10</v>
      </c>
      <c r="N581" s="32" t="s">
        <v>4821</v>
      </c>
    </row>
    <row r="582" spans="1:14" x14ac:dyDescent="0.15">
      <c r="A582" s="23">
        <f>主线!AG581</f>
        <v>4679285</v>
      </c>
      <c r="B582" s="37" t="s">
        <v>914</v>
      </c>
      <c r="C582" s="35" t="e">
        <f>VLOOKUP(B582,I:J,2,0)</f>
        <v>#N/A</v>
      </c>
      <c r="D582" s="35" t="e">
        <f>VLOOKUP(B582,M:N,2,0)</f>
        <v>#N/A</v>
      </c>
      <c r="E582" s="35" t="e">
        <f t="shared" si="33"/>
        <v>#N/A</v>
      </c>
      <c r="K582" s="22">
        <f>INT(古代遗迹1!G2384/1.3)</f>
        <v>60756230</v>
      </c>
      <c r="L582" s="32" t="str">
        <f>古代遗迹1!B2384</f>
        <v>小雷音寺boss_581</v>
      </c>
      <c r="M582" t="str">
        <f t="shared" si="34"/>
        <v>冠军之路19-2</v>
      </c>
      <c r="N582" s="32" t="s">
        <v>4822</v>
      </c>
    </row>
    <row r="583" spans="1:14" x14ac:dyDescent="0.15">
      <c r="A583" s="23">
        <f>主线!AG582</f>
        <v>4685293</v>
      </c>
      <c r="B583" s="37" t="s">
        <v>915</v>
      </c>
      <c r="C583" s="35" t="str">
        <f>VLOOKUP(B583,I:J,2,0)</f>
        <v>龙王宝藏boss_144</v>
      </c>
      <c r="D583" s="35" t="e">
        <f>VLOOKUP(B583,M:N,2,0)</f>
        <v>#N/A</v>
      </c>
      <c r="E583" s="35" t="e">
        <f t="shared" si="33"/>
        <v>#N/A</v>
      </c>
      <c r="K583" s="22">
        <f>INT(古代遗迹1!G2385/1.3)</f>
        <v>60964010</v>
      </c>
      <c r="L583" s="32" t="str">
        <f>古代遗迹1!B2385</f>
        <v>小雷音寺boss_582</v>
      </c>
      <c r="M583" t="str">
        <f t="shared" si="34"/>
        <v>冠军之路19-6</v>
      </c>
      <c r="N583" s="32" t="s">
        <v>4823</v>
      </c>
    </row>
    <row r="584" spans="1:14" x14ac:dyDescent="0.15">
      <c r="A584" s="23">
        <f>主线!AG583</f>
        <v>4697707</v>
      </c>
      <c r="B584" s="37" t="s">
        <v>916</v>
      </c>
      <c r="C584" s="35" t="e">
        <f>VLOOKUP(B584,I:J,2,0)</f>
        <v>#N/A</v>
      </c>
      <c r="D584" s="35" t="e">
        <f>VLOOKUP(B584,M:N,2,0)</f>
        <v>#N/A</v>
      </c>
      <c r="E584" s="35" t="e">
        <f t="shared" si="33"/>
        <v>#N/A</v>
      </c>
      <c r="K584" s="22">
        <f>INT(古代遗迹1!G2386/1.3)</f>
        <v>61171788</v>
      </c>
      <c r="L584" s="32" t="str">
        <f>古代遗迹1!B2386</f>
        <v>小雷音寺boss_583</v>
      </c>
      <c r="M584" t="str">
        <f t="shared" si="34"/>
        <v>冠军之路19-10</v>
      </c>
      <c r="N584" s="32" t="s">
        <v>4824</v>
      </c>
    </row>
    <row r="585" spans="1:14" x14ac:dyDescent="0.15">
      <c r="A585" s="23">
        <f>主线!AG584</f>
        <v>4703731</v>
      </c>
      <c r="B585" s="37" t="s">
        <v>917</v>
      </c>
      <c r="C585" s="35" t="e">
        <f>VLOOKUP(B585,I:J,2,0)</f>
        <v>#N/A</v>
      </c>
      <c r="D585" s="35" t="e">
        <f>VLOOKUP(B585,M:N,2,0)</f>
        <v>#N/A</v>
      </c>
      <c r="E585" s="35" t="e">
        <f t="shared" si="33"/>
        <v>#N/A</v>
      </c>
      <c r="K585" s="22">
        <f>INT(古代遗迹1!G2387/1.3)</f>
        <v>61379567</v>
      </c>
      <c r="L585" s="32" t="str">
        <f>古代遗迹1!B2387</f>
        <v>小雷音寺boss_584</v>
      </c>
      <c r="M585" t="str">
        <f t="shared" si="34"/>
        <v>冠军之路19-10</v>
      </c>
      <c r="N585" s="32" t="s">
        <v>4825</v>
      </c>
    </row>
    <row r="586" spans="1:14" x14ac:dyDescent="0.15">
      <c r="A586" s="23">
        <f>主线!AG585</f>
        <v>4709756</v>
      </c>
      <c r="B586" s="37" t="s">
        <v>918</v>
      </c>
      <c r="C586" s="35" t="e">
        <f>VLOOKUP(B586,I:J,2,0)</f>
        <v>#N/A</v>
      </c>
      <c r="D586" s="35" t="e">
        <f>VLOOKUP(B586,M:N,2,0)</f>
        <v>#N/A</v>
      </c>
      <c r="E586" s="35" t="e">
        <f t="shared" si="33"/>
        <v>#N/A</v>
      </c>
      <c r="K586" s="22">
        <f>INT(古代遗迹1!G2388/1.3)</f>
        <v>61587346</v>
      </c>
      <c r="L586" s="32" t="str">
        <f>古代遗迹1!B2388</f>
        <v>小雷音寺boss_585</v>
      </c>
      <c r="M586" t="str">
        <f t="shared" si="34"/>
        <v>冠军之路20-3</v>
      </c>
      <c r="N586" s="32" t="s">
        <v>4826</v>
      </c>
    </row>
    <row r="587" spans="1:14" x14ac:dyDescent="0.15">
      <c r="A587" s="23">
        <f>主线!AG586</f>
        <v>4722224</v>
      </c>
      <c r="B587" s="37" t="s">
        <v>919</v>
      </c>
      <c r="C587" s="35" t="e">
        <f>VLOOKUP(B587,I:J,2,0)</f>
        <v>#N/A</v>
      </c>
      <c r="D587" s="35" t="e">
        <f>VLOOKUP(B587,M:N,2,0)</f>
        <v>#N/A</v>
      </c>
      <c r="E587" s="35" t="e">
        <f t="shared" si="33"/>
        <v>#N/A</v>
      </c>
      <c r="K587" s="22">
        <f>INT(古代遗迹1!G2389/1.3)</f>
        <v>61795125</v>
      </c>
      <c r="L587" s="32" t="str">
        <f>古代遗迹1!B2389</f>
        <v>小雷音寺boss_586</v>
      </c>
      <c r="M587" t="str">
        <f t="shared" si="34"/>
        <v>冠军之路20-7</v>
      </c>
      <c r="N587" s="32" t="s">
        <v>4827</v>
      </c>
    </row>
    <row r="588" spans="1:14" x14ac:dyDescent="0.15">
      <c r="A588" s="23">
        <f>主线!AG587</f>
        <v>4728264</v>
      </c>
      <c r="B588" s="37" t="s">
        <v>920</v>
      </c>
      <c r="C588" s="35" t="e">
        <f>VLOOKUP(B588,I:J,2,0)</f>
        <v>#N/A</v>
      </c>
      <c r="D588" s="35" t="str">
        <f>VLOOKUP(B588,M:N,2,0)</f>
        <v>小雷音寺boss_158</v>
      </c>
      <c r="E588" s="35" t="e">
        <f t="shared" si="33"/>
        <v>#N/A</v>
      </c>
      <c r="K588" s="22">
        <f>INT(古代遗迹1!G2390/1.3)</f>
        <v>62002903</v>
      </c>
      <c r="L588" s="32" t="str">
        <f>古代遗迹1!B2390</f>
        <v>小雷音寺boss_587</v>
      </c>
      <c r="M588" t="str">
        <f t="shared" si="34"/>
        <v>冠军之路20-10</v>
      </c>
      <c r="N588" s="32" t="s">
        <v>4828</v>
      </c>
    </row>
    <row r="589" spans="1:14" x14ac:dyDescent="0.15">
      <c r="A589" s="23">
        <f>主线!AG588</f>
        <v>4734303</v>
      </c>
      <c r="B589" s="37" t="s">
        <v>921</v>
      </c>
      <c r="C589" s="35" t="e">
        <f>VLOOKUP(B589,I:J,2,0)</f>
        <v>#N/A</v>
      </c>
      <c r="D589" s="35" t="e">
        <f>VLOOKUP(B589,M:N,2,0)</f>
        <v>#N/A</v>
      </c>
      <c r="E589" s="35" t="e">
        <f t="shared" si="33"/>
        <v>#N/A</v>
      </c>
      <c r="K589" s="22">
        <f>INT(古代遗迹1!G2391/1.3)</f>
        <v>62214923</v>
      </c>
      <c r="L589" s="32" t="str">
        <f>古代遗迹1!B2391</f>
        <v>小雷音寺boss_588</v>
      </c>
      <c r="M589" t="str">
        <f t="shared" si="34"/>
        <v>幻之小岛1-1</v>
      </c>
      <c r="N589" s="32" t="s">
        <v>4829</v>
      </c>
    </row>
    <row r="590" spans="1:14" x14ac:dyDescent="0.15">
      <c r="A590" s="23">
        <f>主线!AG589</f>
        <v>4746826</v>
      </c>
      <c r="B590" s="37" t="s">
        <v>922</v>
      </c>
      <c r="C590" s="35" t="str">
        <f>VLOOKUP(B590,I:J,2,0)</f>
        <v>龙王宝藏boss_145</v>
      </c>
      <c r="D590" s="35" t="e">
        <f>VLOOKUP(B590,M:N,2,0)</f>
        <v>#N/A</v>
      </c>
      <c r="E590" s="35" t="e">
        <f t="shared" si="33"/>
        <v>#N/A</v>
      </c>
      <c r="K590" s="22">
        <f>INT(古代遗迹1!G2392/1.3)</f>
        <v>62426942</v>
      </c>
      <c r="L590" s="32" t="str">
        <f>古代遗迹1!B2392</f>
        <v>小雷音寺boss_589</v>
      </c>
      <c r="M590" t="str">
        <f t="shared" si="34"/>
        <v>幻之小岛1-5</v>
      </c>
      <c r="N590" s="32" t="s">
        <v>4830</v>
      </c>
    </row>
    <row r="591" spans="1:14" x14ac:dyDescent="0.15">
      <c r="A591" s="23">
        <f>主线!AG590</f>
        <v>4752881</v>
      </c>
      <c r="B591" s="37" t="s">
        <v>923</v>
      </c>
      <c r="C591" s="35" t="e">
        <f>VLOOKUP(B591,I:J,2,0)</f>
        <v>#N/A</v>
      </c>
      <c r="D591" s="35" t="str">
        <f>VLOOKUP(B591,M:N,2,0)</f>
        <v>小雷音寺boss_159</v>
      </c>
      <c r="E591" s="35" t="e">
        <f t="shared" si="33"/>
        <v>#N/A</v>
      </c>
      <c r="K591" s="22">
        <f>INT(古代遗迹1!G2393/1.3)</f>
        <v>62638961</v>
      </c>
      <c r="L591" s="32" t="str">
        <f>古代遗迹1!B2393</f>
        <v>小雷音寺boss_590</v>
      </c>
      <c r="M591" t="str">
        <f t="shared" si="34"/>
        <v>幻之小岛1-8</v>
      </c>
      <c r="N591" s="32" t="s">
        <v>4831</v>
      </c>
    </row>
    <row r="592" spans="1:14" x14ac:dyDescent="0.15">
      <c r="A592" s="23">
        <f>主线!AG591</f>
        <v>4791575</v>
      </c>
      <c r="B592" s="37" t="s">
        <v>924</v>
      </c>
      <c r="C592" s="35" t="e">
        <f>VLOOKUP(B592,I:J,2,0)</f>
        <v>#N/A</v>
      </c>
      <c r="D592" s="35" t="e">
        <f>VLOOKUP(B592,M:N,2,0)</f>
        <v>#N/A</v>
      </c>
      <c r="E592" s="35" t="e">
        <f t="shared" si="33"/>
        <v>#N/A</v>
      </c>
      <c r="K592" s="22">
        <f>INT(古代遗迹1!G2394/1.3)</f>
        <v>62850980</v>
      </c>
      <c r="L592" s="32" t="str">
        <f>古代遗迹1!B2394</f>
        <v>小雷音寺boss_591</v>
      </c>
      <c r="M592" t="str">
        <f t="shared" si="34"/>
        <v>幻之小岛1-10</v>
      </c>
      <c r="N592" s="32" t="s">
        <v>4832</v>
      </c>
    </row>
    <row r="593" spans="1:14" x14ac:dyDescent="0.15">
      <c r="A593" s="23">
        <f>主线!AG592</f>
        <v>4797644</v>
      </c>
      <c r="B593" s="37" t="s">
        <v>925</v>
      </c>
      <c r="C593" s="35" t="str">
        <f>VLOOKUP(B593,I:J,2,0)</f>
        <v>龙王宝藏boss_146</v>
      </c>
      <c r="D593" s="35" t="e">
        <f>VLOOKUP(B593,M:N,2,0)</f>
        <v>#N/A</v>
      </c>
      <c r="E593" s="35" t="e">
        <f t="shared" si="33"/>
        <v>#N/A</v>
      </c>
      <c r="K593" s="22">
        <f>INT(古代遗迹1!G2395/1.3)</f>
        <v>63063000</v>
      </c>
      <c r="L593" s="32" t="str">
        <f>古代遗迹1!B2395</f>
        <v>小雷音寺boss_592</v>
      </c>
      <c r="M593" t="str">
        <f t="shared" si="34"/>
        <v>幻之小岛2-2</v>
      </c>
      <c r="N593" s="32" t="s">
        <v>4833</v>
      </c>
    </row>
    <row r="594" spans="1:14" x14ac:dyDescent="0.15">
      <c r="A594" s="23">
        <f>主线!AG593</f>
        <v>4810249</v>
      </c>
      <c r="B594" s="37" t="s">
        <v>926</v>
      </c>
      <c r="C594" s="35" t="e">
        <f>VLOOKUP(B594,I:J,2,0)</f>
        <v>#N/A</v>
      </c>
      <c r="D594" s="35" t="e">
        <f>VLOOKUP(B594,M:N,2,0)</f>
        <v>#N/A</v>
      </c>
      <c r="E594" s="35" t="e">
        <f t="shared" si="33"/>
        <v>#N/A</v>
      </c>
      <c r="K594" s="22">
        <f>INT(古代遗迹1!G2396/1.3)</f>
        <v>63275019</v>
      </c>
      <c r="L594" s="32" t="str">
        <f>古代遗迹1!B2396</f>
        <v>小雷音寺boss_593</v>
      </c>
      <c r="M594" t="str">
        <f t="shared" si="34"/>
        <v>幻之小岛2-6</v>
      </c>
      <c r="N594" s="32" t="s">
        <v>4834</v>
      </c>
    </row>
    <row r="595" spans="1:14" x14ac:dyDescent="0.15">
      <c r="A595" s="23">
        <f>主线!AG594</f>
        <v>4816334</v>
      </c>
      <c r="B595" s="37" t="s">
        <v>927</v>
      </c>
      <c r="C595" s="35" t="e">
        <f>VLOOKUP(B595,I:J,2,0)</f>
        <v>#N/A</v>
      </c>
      <c r="D595" s="35" t="e">
        <f>VLOOKUP(B595,M:N,2,0)</f>
        <v>#N/A</v>
      </c>
      <c r="E595" s="35" t="e">
        <f t="shared" si="33"/>
        <v>#N/A</v>
      </c>
      <c r="K595" s="22">
        <f>INT(古代遗迹1!G2397/1.3)</f>
        <v>63487038</v>
      </c>
      <c r="L595" s="32" t="str">
        <f>古代遗迹1!B2397</f>
        <v>小雷音寺boss_594</v>
      </c>
      <c r="M595" t="str">
        <f t="shared" si="34"/>
        <v>幻之小岛2-10</v>
      </c>
      <c r="N595" s="32" t="s">
        <v>4835</v>
      </c>
    </row>
    <row r="596" spans="1:14" x14ac:dyDescent="0.15">
      <c r="A596" s="23">
        <f>主线!AG595</f>
        <v>4822418</v>
      </c>
      <c r="B596" s="37" t="s">
        <v>928</v>
      </c>
      <c r="C596" s="35" t="e">
        <f>VLOOKUP(B596,I:J,2,0)</f>
        <v>#N/A</v>
      </c>
      <c r="D596" s="35" t="e">
        <f>VLOOKUP(B596,M:N,2,0)</f>
        <v>#N/A</v>
      </c>
      <c r="E596" s="35" t="e">
        <f t="shared" si="33"/>
        <v>#N/A</v>
      </c>
      <c r="K596" s="22">
        <f>INT(古代遗迹1!G2398/1.3)</f>
        <v>63699057</v>
      </c>
      <c r="L596" s="32" t="str">
        <f>古代遗迹1!B2398</f>
        <v>小雷音寺boss_595</v>
      </c>
      <c r="M596" t="str">
        <f t="shared" si="34"/>
        <v>幻之小岛2-10</v>
      </c>
      <c r="N596" s="32" t="s">
        <v>4836</v>
      </c>
    </row>
    <row r="597" spans="1:14" x14ac:dyDescent="0.15">
      <c r="A597" s="23">
        <f>主线!AG596</f>
        <v>4835078</v>
      </c>
      <c r="B597" s="37" t="s">
        <v>929</v>
      </c>
      <c r="C597" s="35" t="e">
        <f>VLOOKUP(B597,I:J,2,0)</f>
        <v>#N/A</v>
      </c>
      <c r="D597" s="35" t="e">
        <f>VLOOKUP(B597,M:N,2,0)</f>
        <v>#N/A</v>
      </c>
      <c r="E597" s="35" t="e">
        <f t="shared" si="33"/>
        <v>#N/A</v>
      </c>
      <c r="K597" s="22">
        <f>INT(古代遗迹1!G2399/1.3)</f>
        <v>63911076</v>
      </c>
      <c r="L597" s="32" t="str">
        <f>古代遗迹1!B2399</f>
        <v>小雷音寺boss_596</v>
      </c>
      <c r="M597" t="str">
        <f t="shared" si="34"/>
        <v>幻之小岛3-4</v>
      </c>
      <c r="N597" s="32" t="s">
        <v>4837</v>
      </c>
    </row>
    <row r="598" spans="1:14" x14ac:dyDescent="0.15">
      <c r="A598" s="23">
        <f>主线!AG597</f>
        <v>4841178</v>
      </c>
      <c r="B598" s="37" t="s">
        <v>930</v>
      </c>
      <c r="C598" s="35" t="e">
        <f>VLOOKUP(B598,I:J,2,0)</f>
        <v>#N/A</v>
      </c>
      <c r="D598" s="35" t="str">
        <f>VLOOKUP(B598,M:N,2,0)</f>
        <v>小雷音寺boss_160</v>
      </c>
      <c r="E598" s="35" t="e">
        <f t="shared" si="33"/>
        <v>#N/A</v>
      </c>
      <c r="K598" s="22">
        <f>INT(古代遗迹1!G2400/1.3)</f>
        <v>64123096</v>
      </c>
      <c r="L598" s="32" t="str">
        <f>古代遗迹1!B2400</f>
        <v>小雷音寺boss_597</v>
      </c>
      <c r="M598" t="str">
        <f t="shared" si="34"/>
        <v>幻之小岛3-8</v>
      </c>
      <c r="N598" s="32" t="s">
        <v>4838</v>
      </c>
    </row>
    <row r="599" spans="1:14" x14ac:dyDescent="0.15">
      <c r="A599" s="23">
        <f>主线!AG598</f>
        <v>4847279</v>
      </c>
      <c r="B599" s="37" t="s">
        <v>931</v>
      </c>
      <c r="C599" s="35" t="e">
        <f>VLOOKUP(B599,I:J,2,0)</f>
        <v>#N/A</v>
      </c>
      <c r="D599" s="35" t="e">
        <f>VLOOKUP(B599,M:N,2,0)</f>
        <v>#N/A</v>
      </c>
      <c r="E599" s="35" t="e">
        <f t="shared" si="33"/>
        <v>#N/A</v>
      </c>
      <c r="K599" s="22">
        <f>INT(古代遗迹1!G2401/1.3)</f>
        <v>64335115</v>
      </c>
      <c r="L599" s="32" t="str">
        <f>古代遗迹1!B2401</f>
        <v>小雷音寺boss_598</v>
      </c>
      <c r="M599" t="str">
        <f t="shared" si="34"/>
        <v>幻之小岛3-10</v>
      </c>
      <c r="N599" s="32" t="s">
        <v>4839</v>
      </c>
    </row>
    <row r="600" spans="1:14" x14ac:dyDescent="0.15">
      <c r="A600" s="23">
        <f>主线!AG599</f>
        <v>4859992</v>
      </c>
      <c r="B600" s="37" t="s">
        <v>932</v>
      </c>
      <c r="C600" s="35" t="str">
        <f>VLOOKUP(B600,I:J,2,0)</f>
        <v>龙王宝藏boss_147</v>
      </c>
      <c r="D600" s="35" t="e">
        <f>VLOOKUP(B600,M:N,2,0)</f>
        <v>#N/A</v>
      </c>
      <c r="E600" s="35" t="e">
        <f t="shared" si="33"/>
        <v>#N/A</v>
      </c>
      <c r="K600" s="22">
        <f>INT(古代遗迹1!G2402/1.3)</f>
        <v>64547134</v>
      </c>
      <c r="L600" s="32" t="str">
        <f>古代遗迹1!B2402</f>
        <v>小雷音寺boss_599</v>
      </c>
      <c r="M600" t="str">
        <f t="shared" si="34"/>
        <v>幻之小岛4-1</v>
      </c>
      <c r="N600" s="32" t="s">
        <v>4840</v>
      </c>
    </row>
    <row r="601" spans="1:14" x14ac:dyDescent="0.15">
      <c r="A601" s="23">
        <f>主线!AG600</f>
        <v>4866108</v>
      </c>
      <c r="B601" s="37" t="s">
        <v>933</v>
      </c>
      <c r="C601" s="35" t="e">
        <f>VLOOKUP(B601,I:J,2,0)</f>
        <v>#N/A</v>
      </c>
      <c r="D601" s="35" t="str">
        <f>VLOOKUP(B601,M:N,2,0)</f>
        <v>小雷音寺boss_161</v>
      </c>
      <c r="E601" s="35" t="str">
        <f t="shared" si="33"/>
        <v>天庭试炼boss_61</v>
      </c>
      <c r="K601" s="22">
        <f>INT(古代遗迹1!G2403/1.3)</f>
        <v>64759153</v>
      </c>
      <c r="L601" s="32" t="str">
        <f>古代遗迹1!B2403</f>
        <v>小雷音寺boss_600</v>
      </c>
      <c r="M601" t="str">
        <f t="shared" si="34"/>
        <v>幻之小岛4-5</v>
      </c>
      <c r="N601" s="32" t="s">
        <v>4841</v>
      </c>
    </row>
    <row r="602" spans="1:14" x14ac:dyDescent="0.15">
      <c r="A602" s="23">
        <f>主线!AG601</f>
        <v>4904992</v>
      </c>
      <c r="B602" s="37" t="s">
        <v>934</v>
      </c>
      <c r="C602" s="35" t="e">
        <f>VLOOKUP(B602,I:J,2,0)</f>
        <v>#N/A</v>
      </c>
      <c r="D602" s="35" t="e">
        <f>VLOOKUP(B602,M:N,2,0)</f>
        <v>#N/A</v>
      </c>
      <c r="E602" s="35" t="e">
        <f t="shared" si="33"/>
        <v>#N/A</v>
      </c>
    </row>
    <row r="603" spans="1:14" x14ac:dyDescent="0.15">
      <c r="A603" s="23">
        <f>主线!AG602</f>
        <v>4911122</v>
      </c>
      <c r="B603" s="37" t="s">
        <v>935</v>
      </c>
      <c r="C603" s="35" t="e">
        <f>VLOOKUP(B603,I:J,2,0)</f>
        <v>#N/A</v>
      </c>
      <c r="D603" s="35" t="e">
        <f>VLOOKUP(B603,M:N,2,0)</f>
        <v>#N/A</v>
      </c>
      <c r="E603" s="35" t="e">
        <f t="shared" si="33"/>
        <v>#N/A</v>
      </c>
    </row>
    <row r="604" spans="1:14" x14ac:dyDescent="0.15">
      <c r="A604" s="23">
        <f>主线!AG603</f>
        <v>4923918</v>
      </c>
      <c r="B604" s="37" t="s">
        <v>936</v>
      </c>
      <c r="C604" s="35" t="str">
        <f>VLOOKUP(B604,I:J,2,0)</f>
        <v>龙王宝藏boss_148</v>
      </c>
      <c r="D604" s="35" t="e">
        <f>VLOOKUP(B604,M:N,2,0)</f>
        <v>#N/A</v>
      </c>
      <c r="E604" s="35" t="e">
        <f t="shared" si="33"/>
        <v>#N/A</v>
      </c>
    </row>
    <row r="605" spans="1:14" x14ac:dyDescent="0.15">
      <c r="A605" s="23">
        <f>主线!AG604</f>
        <v>4930063</v>
      </c>
      <c r="B605" s="37" t="s">
        <v>937</v>
      </c>
      <c r="C605" s="35" t="e">
        <f>VLOOKUP(B605,I:J,2,0)</f>
        <v>#N/A</v>
      </c>
      <c r="D605" s="35" t="e">
        <f>VLOOKUP(B605,M:N,2,0)</f>
        <v>#N/A</v>
      </c>
      <c r="E605" s="35" t="e">
        <f t="shared" si="33"/>
        <v>#N/A</v>
      </c>
    </row>
    <row r="606" spans="1:14" x14ac:dyDescent="0.15">
      <c r="A606" s="23">
        <f>主线!AG605</f>
        <v>4936209</v>
      </c>
      <c r="B606" s="37" t="s">
        <v>938</v>
      </c>
      <c r="C606" s="35" t="e">
        <f>VLOOKUP(B606,I:J,2,0)</f>
        <v>#N/A</v>
      </c>
      <c r="D606" s="35" t="e">
        <f>VLOOKUP(B606,M:N,2,0)</f>
        <v>#N/A</v>
      </c>
      <c r="E606" s="35" t="e">
        <f t="shared" si="33"/>
        <v>#N/A</v>
      </c>
    </row>
    <row r="607" spans="1:14" x14ac:dyDescent="0.15">
      <c r="A607" s="23">
        <f>主线!AG606</f>
        <v>4949060</v>
      </c>
      <c r="B607" s="37" t="s">
        <v>939</v>
      </c>
      <c r="C607" s="35" t="e">
        <f>VLOOKUP(B607,I:J,2,0)</f>
        <v>#N/A</v>
      </c>
      <c r="D607" s="35" t="str">
        <f>VLOOKUP(B607,M:N,2,0)</f>
        <v>小雷音寺boss_162</v>
      </c>
      <c r="E607" s="35" t="e">
        <f t="shared" si="33"/>
        <v>#N/A</v>
      </c>
    </row>
    <row r="608" spans="1:14" x14ac:dyDescent="0.15">
      <c r="A608" s="23">
        <f>主线!AG607</f>
        <v>4955221</v>
      </c>
      <c r="B608" s="37" t="s">
        <v>940</v>
      </c>
      <c r="C608" s="35" t="e">
        <f>VLOOKUP(B608,I:J,2,0)</f>
        <v>#N/A</v>
      </c>
      <c r="D608" s="35" t="e">
        <f>VLOOKUP(B608,M:N,2,0)</f>
        <v>#N/A</v>
      </c>
      <c r="E608" s="35" t="e">
        <f t="shared" si="33"/>
        <v>#N/A</v>
      </c>
    </row>
    <row r="609" spans="1:5" x14ac:dyDescent="0.15">
      <c r="A609" s="23">
        <f>主线!AG608</f>
        <v>4961383</v>
      </c>
      <c r="B609" s="37" t="s">
        <v>941</v>
      </c>
      <c r="C609" s="35" t="e">
        <f>VLOOKUP(B609,I:J,2,0)</f>
        <v>#N/A</v>
      </c>
      <c r="D609" s="35" t="e">
        <f>VLOOKUP(B609,M:N,2,0)</f>
        <v>#N/A</v>
      </c>
      <c r="E609" s="35" t="e">
        <f t="shared" si="33"/>
        <v>#N/A</v>
      </c>
    </row>
    <row r="610" spans="1:5" x14ac:dyDescent="0.15">
      <c r="A610" s="23">
        <f>主线!AG609</f>
        <v>4974288</v>
      </c>
      <c r="B610" s="37" t="s">
        <v>942</v>
      </c>
      <c r="C610" s="35" t="e">
        <f>VLOOKUP(B610,I:J,2,0)</f>
        <v>#N/A</v>
      </c>
      <c r="D610" s="35" t="e">
        <f>VLOOKUP(B610,M:N,2,0)</f>
        <v>#N/A</v>
      </c>
      <c r="E610" s="35" t="e">
        <f t="shared" si="33"/>
        <v>#N/A</v>
      </c>
    </row>
    <row r="611" spans="1:5" x14ac:dyDescent="0.15">
      <c r="A611" s="23">
        <f>主线!AG610</f>
        <v>4980465</v>
      </c>
      <c r="B611" s="37" t="s">
        <v>943</v>
      </c>
      <c r="C611" s="35" t="str">
        <f>VLOOKUP(B611,I:J,2,0)</f>
        <v>龙王宝藏boss_149</v>
      </c>
      <c r="D611" s="35" t="str">
        <f>VLOOKUP(B611,M:N,2,0)</f>
        <v>小雷音寺boss_163</v>
      </c>
      <c r="E611" s="35" t="e">
        <f t="shared" si="33"/>
        <v>#N/A</v>
      </c>
    </row>
    <row r="612" spans="1:5" x14ac:dyDescent="0.15">
      <c r="A612" s="23">
        <f>主线!AG611</f>
        <v>5019881</v>
      </c>
      <c r="B612" s="37" t="s">
        <v>944</v>
      </c>
      <c r="C612" s="35" t="e">
        <f>VLOOKUP(B612,I:J,2,0)</f>
        <v>#N/A</v>
      </c>
      <c r="D612" s="35" t="e">
        <f>VLOOKUP(B612,M:N,2,0)</f>
        <v>#N/A</v>
      </c>
      <c r="E612" s="35" t="e">
        <f t="shared" si="33"/>
        <v>#N/A</v>
      </c>
    </row>
    <row r="613" spans="1:5" x14ac:dyDescent="0.15">
      <c r="A613" s="23">
        <f>主线!AG612</f>
        <v>5026071</v>
      </c>
      <c r="B613" s="37" t="s">
        <v>945</v>
      </c>
      <c r="C613" s="35" t="e">
        <f>VLOOKUP(B613,I:J,2,0)</f>
        <v>#N/A</v>
      </c>
      <c r="D613" s="35" t="e">
        <f>VLOOKUP(B613,M:N,2,0)</f>
        <v>#N/A</v>
      </c>
      <c r="E613" s="35" t="e">
        <f t="shared" si="33"/>
        <v>#N/A</v>
      </c>
    </row>
    <row r="614" spans="1:5" x14ac:dyDescent="0.15">
      <c r="A614" s="23">
        <f>主线!AG613</f>
        <v>5039059</v>
      </c>
      <c r="B614" s="37" t="s">
        <v>946</v>
      </c>
      <c r="C614" s="35" t="str">
        <f>VLOOKUP(B614,I:J,2,0)</f>
        <v>龙王宝藏boss_150</v>
      </c>
      <c r="D614" s="35" t="e">
        <f>VLOOKUP(B614,M:N,2,0)</f>
        <v>#N/A</v>
      </c>
      <c r="E614" s="35" t="e">
        <f t="shared" si="33"/>
        <v>#N/A</v>
      </c>
    </row>
    <row r="615" spans="1:5" x14ac:dyDescent="0.15">
      <c r="A615" s="23">
        <f>主线!AG614</f>
        <v>5045265</v>
      </c>
      <c r="B615" s="37" t="s">
        <v>947</v>
      </c>
      <c r="C615" s="35" t="e">
        <f>VLOOKUP(B615,I:J,2,0)</f>
        <v>#N/A</v>
      </c>
      <c r="D615" s="35" t="e">
        <f>VLOOKUP(B615,M:N,2,0)</f>
        <v>#N/A</v>
      </c>
      <c r="E615" s="35" t="e">
        <f t="shared" si="33"/>
        <v>#N/A</v>
      </c>
    </row>
    <row r="616" spans="1:5" x14ac:dyDescent="0.15">
      <c r="A616" s="23">
        <f>主线!AG615</f>
        <v>5051472</v>
      </c>
      <c r="B616" s="37" t="s">
        <v>948</v>
      </c>
      <c r="C616" s="35" t="e">
        <f>VLOOKUP(B616,I:J,2,0)</f>
        <v>#N/A</v>
      </c>
      <c r="D616" s="35" t="str">
        <f>VLOOKUP(B616,M:N,2,0)</f>
        <v>小雷音寺boss_164</v>
      </c>
      <c r="E616" s="35" t="str">
        <f t="shared" si="33"/>
        <v>天庭试炼boss_62</v>
      </c>
    </row>
    <row r="617" spans="1:5" x14ac:dyDescent="0.15">
      <c r="A617" s="23">
        <f>主线!AG616</f>
        <v>5064514</v>
      </c>
      <c r="B617" s="37" t="s">
        <v>949</v>
      </c>
      <c r="C617" s="35" t="e">
        <f>VLOOKUP(B617,I:J,2,0)</f>
        <v>#N/A</v>
      </c>
      <c r="D617" s="35" t="e">
        <f>VLOOKUP(B617,M:N,2,0)</f>
        <v>#N/A</v>
      </c>
      <c r="E617" s="35" t="e">
        <f t="shared" si="33"/>
        <v>#N/A</v>
      </c>
    </row>
    <row r="618" spans="1:5" x14ac:dyDescent="0.15">
      <c r="A618" s="23">
        <f>主线!AG617</f>
        <v>5070736</v>
      </c>
      <c r="B618" s="37" t="s">
        <v>950</v>
      </c>
      <c r="C618" s="35" t="e">
        <f>VLOOKUP(B618,I:J,2,0)</f>
        <v>#N/A</v>
      </c>
      <c r="D618" s="35" t="e">
        <f>VLOOKUP(B618,M:N,2,0)</f>
        <v>#N/A</v>
      </c>
      <c r="E618" s="35" t="e">
        <f t="shared" si="33"/>
        <v>#N/A</v>
      </c>
    </row>
    <row r="619" spans="1:5" x14ac:dyDescent="0.15">
      <c r="A619" s="23">
        <f>主线!AG618</f>
        <v>5076958</v>
      </c>
      <c r="B619" s="37" t="s">
        <v>951</v>
      </c>
      <c r="C619" s="35" t="e">
        <f>VLOOKUP(B619,I:J,2,0)</f>
        <v>#N/A</v>
      </c>
      <c r="D619" s="35" t="e">
        <f>VLOOKUP(B619,M:N,2,0)</f>
        <v>#N/A</v>
      </c>
      <c r="E619" s="35" t="e">
        <f t="shared" si="33"/>
        <v>#N/A</v>
      </c>
    </row>
    <row r="620" spans="1:5" x14ac:dyDescent="0.15">
      <c r="A620" s="23">
        <f>主线!AG619</f>
        <v>5090056</v>
      </c>
      <c r="B620" s="37" t="s">
        <v>952</v>
      </c>
      <c r="C620" s="35" t="e">
        <f>VLOOKUP(B620,I:J,2,0)</f>
        <v>#N/A</v>
      </c>
      <c r="D620" s="35" t="e">
        <f>VLOOKUP(B620,M:N,2,0)</f>
        <v>#N/A</v>
      </c>
      <c r="E620" s="35" t="e">
        <f t="shared" si="33"/>
        <v>#N/A</v>
      </c>
    </row>
    <row r="621" spans="1:5" x14ac:dyDescent="0.15">
      <c r="A621" s="23">
        <f>主线!AG620</f>
        <v>5096292</v>
      </c>
      <c r="B621" s="37" t="s">
        <v>953</v>
      </c>
      <c r="C621" s="35" t="str">
        <f>VLOOKUP(B621,I:J,2,0)</f>
        <v>龙王宝藏boss_151</v>
      </c>
      <c r="D621" s="35" t="str">
        <f>VLOOKUP(B621,M:N,2,0)</f>
        <v>小雷音寺boss_165</v>
      </c>
      <c r="E621" s="35" t="e">
        <f t="shared" si="33"/>
        <v>#N/A</v>
      </c>
    </row>
    <row r="622" spans="1:5" x14ac:dyDescent="0.15">
      <c r="A622" s="23">
        <f>主线!AG621</f>
        <v>5136239</v>
      </c>
      <c r="B622" s="37" t="s">
        <v>954</v>
      </c>
      <c r="C622" s="35" t="e">
        <f>VLOOKUP(B622,I:J,2,0)</f>
        <v>#N/A</v>
      </c>
      <c r="D622" s="35" t="e">
        <f>VLOOKUP(B622,M:N,2,0)</f>
        <v>#N/A</v>
      </c>
      <c r="E622" s="35" t="e">
        <f t="shared" si="33"/>
        <v>#N/A</v>
      </c>
    </row>
    <row r="623" spans="1:5" x14ac:dyDescent="0.15">
      <c r="A623" s="23">
        <f>主线!AG622</f>
        <v>5142490</v>
      </c>
      <c r="B623" s="37" t="s">
        <v>955</v>
      </c>
      <c r="C623" s="35" t="str">
        <f>VLOOKUP(B623,I:J,2,0)</f>
        <v>龙王宝藏boss_152</v>
      </c>
      <c r="D623" s="35" t="e">
        <f>VLOOKUP(B623,M:N,2,0)</f>
        <v>#N/A</v>
      </c>
      <c r="E623" s="35" t="e">
        <f t="shared" si="33"/>
        <v>#N/A</v>
      </c>
    </row>
    <row r="624" spans="1:5" x14ac:dyDescent="0.15">
      <c r="A624" s="23">
        <f>主线!AG623</f>
        <v>5155671</v>
      </c>
      <c r="B624" s="37" t="s">
        <v>956</v>
      </c>
      <c r="C624" s="35" t="e">
        <f>VLOOKUP(B624,I:J,2,0)</f>
        <v>#N/A</v>
      </c>
      <c r="D624" s="35" t="e">
        <f>VLOOKUP(B624,M:N,2,0)</f>
        <v>#N/A</v>
      </c>
      <c r="E624" s="35" t="e">
        <f t="shared" si="33"/>
        <v>#N/A</v>
      </c>
    </row>
    <row r="625" spans="1:5" x14ac:dyDescent="0.15">
      <c r="A625" s="23">
        <f>主线!AG624</f>
        <v>5161937</v>
      </c>
      <c r="B625" s="37" t="s">
        <v>957</v>
      </c>
      <c r="C625" s="35" t="e">
        <f>VLOOKUP(B625,I:J,2,0)</f>
        <v>#N/A</v>
      </c>
      <c r="D625" s="35" t="e">
        <f>VLOOKUP(B625,M:N,2,0)</f>
        <v>#N/A</v>
      </c>
      <c r="E625" s="35" t="e">
        <f t="shared" si="33"/>
        <v>#N/A</v>
      </c>
    </row>
    <row r="626" spans="1:5" x14ac:dyDescent="0.15">
      <c r="A626" s="23">
        <f>主线!AG625</f>
        <v>5168205</v>
      </c>
      <c r="B626" s="37" t="s">
        <v>958</v>
      </c>
      <c r="C626" s="35" t="e">
        <f>VLOOKUP(B626,I:J,2,0)</f>
        <v>#N/A</v>
      </c>
      <c r="D626" s="35" t="str">
        <f>VLOOKUP(B626,M:N,2,0)</f>
        <v>小雷音寺boss_166</v>
      </c>
      <c r="E626" s="35" t="e">
        <f t="shared" si="33"/>
        <v>#N/A</v>
      </c>
    </row>
    <row r="627" spans="1:5" x14ac:dyDescent="0.15">
      <c r="A627" s="23">
        <f>主线!AG626</f>
        <v>5181441</v>
      </c>
      <c r="B627" s="37" t="s">
        <v>959</v>
      </c>
      <c r="C627" s="35" t="e">
        <f>VLOOKUP(B627,I:J,2,0)</f>
        <v>#N/A</v>
      </c>
      <c r="D627" s="35" t="e">
        <f>VLOOKUP(B627,M:N,2,0)</f>
        <v>#N/A</v>
      </c>
      <c r="E627" s="35" t="e">
        <f t="shared" si="33"/>
        <v>#N/A</v>
      </c>
    </row>
    <row r="628" spans="1:5" x14ac:dyDescent="0.15">
      <c r="A628" s="23">
        <f>主线!AG627</f>
        <v>5187723</v>
      </c>
      <c r="B628" s="37" t="s">
        <v>960</v>
      </c>
      <c r="C628" s="35" t="e">
        <f>VLOOKUP(B628,I:J,2,0)</f>
        <v>#N/A</v>
      </c>
      <c r="D628" s="35" t="e">
        <f>VLOOKUP(B628,M:N,2,0)</f>
        <v>#N/A</v>
      </c>
      <c r="E628" s="35" t="e">
        <f t="shared" si="33"/>
        <v>#N/A</v>
      </c>
    </row>
    <row r="629" spans="1:5" x14ac:dyDescent="0.15">
      <c r="A629" s="23">
        <f>主线!AG628</f>
        <v>5194006</v>
      </c>
      <c r="B629" s="37" t="s">
        <v>961</v>
      </c>
      <c r="C629" s="35" t="e">
        <f>VLOOKUP(B629,I:J,2,0)</f>
        <v>#N/A</v>
      </c>
      <c r="D629" s="35" t="e">
        <f>VLOOKUP(B629,M:N,2,0)</f>
        <v>#N/A</v>
      </c>
      <c r="E629" s="35" t="e">
        <f t="shared" si="33"/>
        <v>#N/A</v>
      </c>
    </row>
    <row r="630" spans="1:5" x14ac:dyDescent="0.15">
      <c r="A630" s="23">
        <f>主线!AG629</f>
        <v>5207296</v>
      </c>
      <c r="B630" s="37" t="s">
        <v>962</v>
      </c>
      <c r="C630" s="35" t="e">
        <f>VLOOKUP(B630,I:J,2,0)</f>
        <v>#N/A</v>
      </c>
      <c r="D630" s="35" t="e">
        <f>VLOOKUP(B630,M:N,2,0)</f>
        <v>#N/A</v>
      </c>
      <c r="E630" s="35" t="e">
        <f t="shared" si="33"/>
        <v>#N/A</v>
      </c>
    </row>
    <row r="631" spans="1:5" x14ac:dyDescent="0.15">
      <c r="A631" s="23">
        <f>主线!AG630</f>
        <v>5213594</v>
      </c>
      <c r="B631" s="37" t="s">
        <v>963</v>
      </c>
      <c r="C631" s="35" t="str">
        <f>VLOOKUP(B631,I:J,2,0)</f>
        <v>龙王宝藏boss_153</v>
      </c>
      <c r="D631" s="35" t="str">
        <f>VLOOKUP(B631,M:N,2,0)</f>
        <v>小雷音寺boss_167</v>
      </c>
      <c r="E631" s="35" t="str">
        <f t="shared" si="33"/>
        <v>天庭试炼boss_63</v>
      </c>
    </row>
    <row r="632" spans="1:5" x14ac:dyDescent="0.15">
      <c r="A632" s="23">
        <f>主线!AG631</f>
        <v>5254074</v>
      </c>
      <c r="B632" s="37" t="s">
        <v>964</v>
      </c>
      <c r="C632" s="35" t="e">
        <f>VLOOKUP(B632,I:J,2,0)</f>
        <v>#N/A</v>
      </c>
      <c r="D632" s="35" t="e">
        <f>VLOOKUP(B632,M:N,2,0)</f>
        <v>#N/A</v>
      </c>
      <c r="E632" s="35" t="e">
        <f t="shared" si="33"/>
        <v>#N/A</v>
      </c>
    </row>
    <row r="633" spans="1:5" x14ac:dyDescent="0.15">
      <c r="A633" s="23">
        <f>主线!AG632</f>
        <v>5260387</v>
      </c>
      <c r="B633" s="37" t="s">
        <v>965</v>
      </c>
      <c r="C633" s="35" t="str">
        <f>VLOOKUP(B633,I:J,2,0)</f>
        <v>龙王宝藏boss_156</v>
      </c>
      <c r="D633" s="35" t="e">
        <f>VLOOKUP(B633,M:N,2,0)</f>
        <v>#N/A</v>
      </c>
      <c r="E633" s="35" t="e">
        <f t="shared" si="33"/>
        <v>#N/A</v>
      </c>
    </row>
    <row r="634" spans="1:5" x14ac:dyDescent="0.15">
      <c r="A634" s="23">
        <f>主线!AG633</f>
        <v>5273759</v>
      </c>
      <c r="B634" s="37" t="s">
        <v>966</v>
      </c>
      <c r="C634" s="35" t="e">
        <f>VLOOKUP(B634,I:J,2,0)</f>
        <v>#N/A</v>
      </c>
      <c r="D634" s="35" t="e">
        <f>VLOOKUP(B634,M:N,2,0)</f>
        <v>#N/A</v>
      </c>
      <c r="E634" s="35" t="e">
        <f t="shared" si="33"/>
        <v>#N/A</v>
      </c>
    </row>
    <row r="635" spans="1:5" x14ac:dyDescent="0.15">
      <c r="A635" s="23">
        <f>主线!AG634</f>
        <v>5280088</v>
      </c>
      <c r="B635" s="37" t="s">
        <v>967</v>
      </c>
      <c r="C635" s="35" t="e">
        <f>VLOOKUP(B635,I:J,2,0)</f>
        <v>#N/A</v>
      </c>
      <c r="D635" s="35" t="str">
        <f>VLOOKUP(B635,M:N,2,0)</f>
        <v>小雷音寺boss_168</v>
      </c>
      <c r="E635" s="35" t="e">
        <f t="shared" si="33"/>
        <v>#N/A</v>
      </c>
    </row>
    <row r="636" spans="1:5" x14ac:dyDescent="0.15">
      <c r="A636" s="23">
        <f>主线!AG635</f>
        <v>5286416</v>
      </c>
      <c r="B636" s="37" t="s">
        <v>968</v>
      </c>
      <c r="C636" s="35" t="e">
        <f>VLOOKUP(B636,I:J,2,0)</f>
        <v>#N/A</v>
      </c>
      <c r="D636" s="35" t="e">
        <f>VLOOKUP(B636,M:N,2,0)</f>
        <v>#N/A</v>
      </c>
      <c r="E636" s="35" t="e">
        <f t="shared" si="33"/>
        <v>#N/A</v>
      </c>
    </row>
    <row r="637" spans="1:5" x14ac:dyDescent="0.15">
      <c r="A637" s="23">
        <f>主线!AG636</f>
        <v>5299843</v>
      </c>
      <c r="B637" s="37" t="s">
        <v>969</v>
      </c>
      <c r="C637" s="35" t="str">
        <f>VLOOKUP(B637,I:J,2,0)</f>
        <v>龙王宝藏boss_157</v>
      </c>
      <c r="D637" s="35" t="e">
        <f>VLOOKUP(B637,M:N,2,0)</f>
        <v>#N/A</v>
      </c>
      <c r="E637" s="35" t="e">
        <f t="shared" si="33"/>
        <v>#N/A</v>
      </c>
    </row>
    <row r="638" spans="1:5" x14ac:dyDescent="0.15">
      <c r="A638" s="23">
        <f>主线!AG637</f>
        <v>5306188</v>
      </c>
      <c r="B638" s="37" t="s">
        <v>970</v>
      </c>
      <c r="C638" s="35" t="e">
        <f>VLOOKUP(B638,I:J,2,0)</f>
        <v>#N/A</v>
      </c>
      <c r="D638" s="35" t="e">
        <f>VLOOKUP(B638,M:N,2,0)</f>
        <v>#N/A</v>
      </c>
      <c r="E638" s="35" t="e">
        <f t="shared" si="33"/>
        <v>#N/A</v>
      </c>
    </row>
    <row r="639" spans="1:5" x14ac:dyDescent="0.15">
      <c r="A639" s="23">
        <f>主线!AG638</f>
        <v>5312532</v>
      </c>
      <c r="B639" s="37" t="s">
        <v>971</v>
      </c>
      <c r="C639" s="35" t="e">
        <f>VLOOKUP(B639,I:J,2,0)</f>
        <v>#N/A</v>
      </c>
      <c r="D639" s="35" t="e">
        <f>VLOOKUP(B639,M:N,2,0)</f>
        <v>#N/A</v>
      </c>
      <c r="E639" s="35" t="e">
        <f t="shared" si="33"/>
        <v>#N/A</v>
      </c>
    </row>
    <row r="640" spans="1:5" x14ac:dyDescent="0.15">
      <c r="A640" s="23">
        <f>主线!AG639</f>
        <v>5326015</v>
      </c>
      <c r="B640" s="37" t="s">
        <v>972</v>
      </c>
      <c r="C640" s="35" t="e">
        <f>VLOOKUP(B640,I:J,2,0)</f>
        <v>#N/A</v>
      </c>
      <c r="D640" s="35" t="e">
        <f>VLOOKUP(B640,M:N,2,0)</f>
        <v>#N/A</v>
      </c>
      <c r="E640" s="35" t="e">
        <f t="shared" si="33"/>
        <v>#N/A</v>
      </c>
    </row>
    <row r="641" spans="1:5" x14ac:dyDescent="0.15">
      <c r="A641" s="23">
        <f>主线!AG640</f>
        <v>5332374</v>
      </c>
      <c r="B641" s="37" t="s">
        <v>973</v>
      </c>
      <c r="C641" s="35" t="str">
        <f>VLOOKUP(B641,I:J,2,0)</f>
        <v>龙王宝藏boss_158</v>
      </c>
      <c r="D641" s="35" t="str">
        <f>VLOOKUP(B641,M:N,2,0)</f>
        <v>小雷音寺boss_169</v>
      </c>
      <c r="E641" s="35" t="e">
        <f t="shared" si="33"/>
        <v>#N/A</v>
      </c>
    </row>
    <row r="642" spans="1:5" x14ac:dyDescent="0.15">
      <c r="A642" s="23">
        <f>主线!AG641</f>
        <v>5373386</v>
      </c>
      <c r="B642" s="37" t="s">
        <v>974</v>
      </c>
      <c r="C642" s="35" t="e">
        <f>VLOOKUP(B642,I:J,2,0)</f>
        <v>#N/A</v>
      </c>
      <c r="D642" s="35" t="e">
        <f>VLOOKUP(B642,M:N,2,0)</f>
        <v>#N/A</v>
      </c>
      <c r="E642" s="35" t="e">
        <f t="shared" ref="E642:E705" si="35">VLOOKUP(B642,Q:R,2,0)</f>
        <v>#N/A</v>
      </c>
    </row>
    <row r="643" spans="1:5" x14ac:dyDescent="0.15">
      <c r="A643" s="23">
        <f>主线!AG642</f>
        <v>5379760</v>
      </c>
      <c r="B643" s="37" t="s">
        <v>975</v>
      </c>
      <c r="C643" s="35" t="str">
        <f>VLOOKUP(B643,I:J,2,0)</f>
        <v>龙王宝藏boss_159</v>
      </c>
      <c r="D643" s="35" t="e">
        <f>VLOOKUP(B643,M:N,2,0)</f>
        <v>#N/A</v>
      </c>
      <c r="E643" s="35" t="e">
        <f t="shared" si="35"/>
        <v>#N/A</v>
      </c>
    </row>
    <row r="644" spans="1:5" x14ac:dyDescent="0.15">
      <c r="A644" s="23">
        <f>主线!AG643</f>
        <v>5393326</v>
      </c>
      <c r="B644" s="37" t="s">
        <v>976</v>
      </c>
      <c r="C644" s="35" t="e">
        <f>VLOOKUP(B644,I:J,2,0)</f>
        <v>#N/A</v>
      </c>
      <c r="D644" s="35" t="e">
        <f>VLOOKUP(B644,M:N,2,0)</f>
        <v>#N/A</v>
      </c>
      <c r="E644" s="35" t="e">
        <f t="shared" si="35"/>
        <v>#N/A</v>
      </c>
    </row>
    <row r="645" spans="1:5" x14ac:dyDescent="0.15">
      <c r="A645" s="23">
        <f>主线!AG644</f>
        <v>5399715</v>
      </c>
      <c r="B645" s="37" t="s">
        <v>977</v>
      </c>
      <c r="C645" s="35" t="e">
        <f>VLOOKUP(B645,I:J,2,0)</f>
        <v>#N/A</v>
      </c>
      <c r="D645" s="35" t="str">
        <f>VLOOKUP(B645,M:N,2,0)</f>
        <v>小雷音寺boss_170</v>
      </c>
      <c r="E645" s="35" t="str">
        <f t="shared" si="35"/>
        <v>天庭试炼boss_64</v>
      </c>
    </row>
    <row r="646" spans="1:5" x14ac:dyDescent="0.15">
      <c r="A646" s="23">
        <f>主线!AG645</f>
        <v>5406105</v>
      </c>
      <c r="B646" s="37" t="s">
        <v>978</v>
      </c>
      <c r="C646" s="35" t="str">
        <f>VLOOKUP(B646,I:J,2,0)</f>
        <v>龙王宝藏boss_160</v>
      </c>
      <c r="D646" s="35" t="e">
        <f>VLOOKUP(B646,M:N,2,0)</f>
        <v>#N/A</v>
      </c>
      <c r="E646" s="35" t="e">
        <f t="shared" si="35"/>
        <v>#N/A</v>
      </c>
    </row>
    <row r="647" spans="1:5" x14ac:dyDescent="0.15">
      <c r="A647" s="23">
        <f>主线!AG646</f>
        <v>5419725</v>
      </c>
      <c r="B647" s="37" t="s">
        <v>979</v>
      </c>
      <c r="C647" s="35" t="e">
        <f>VLOOKUP(B647,I:J,2,0)</f>
        <v>#N/A</v>
      </c>
      <c r="D647" s="35" t="e">
        <f>VLOOKUP(B647,M:N,2,0)</f>
        <v>#N/A</v>
      </c>
      <c r="E647" s="35" t="e">
        <f t="shared" si="35"/>
        <v>#N/A</v>
      </c>
    </row>
    <row r="648" spans="1:5" x14ac:dyDescent="0.15">
      <c r="A648" s="23">
        <f>主线!AG647</f>
        <v>5426130</v>
      </c>
      <c r="B648" s="37" t="s">
        <v>980</v>
      </c>
      <c r="C648" s="35" t="e">
        <f>VLOOKUP(B648,I:J,2,0)</f>
        <v>#N/A</v>
      </c>
      <c r="D648" s="35" t="e">
        <f>VLOOKUP(B648,M:N,2,0)</f>
        <v>#N/A</v>
      </c>
      <c r="E648" s="35" t="e">
        <f t="shared" si="35"/>
        <v>#N/A</v>
      </c>
    </row>
    <row r="649" spans="1:5" x14ac:dyDescent="0.15">
      <c r="A649" s="23">
        <f>主线!AG648</f>
        <v>5432535</v>
      </c>
      <c r="B649" s="37" t="s">
        <v>981</v>
      </c>
      <c r="C649" s="35" t="e">
        <f>VLOOKUP(B649,I:J,2,0)</f>
        <v>#N/A</v>
      </c>
      <c r="D649" s="35" t="e">
        <f>VLOOKUP(B649,M:N,2,0)</f>
        <v>#N/A</v>
      </c>
      <c r="E649" s="35" t="e">
        <f t="shared" si="35"/>
        <v>#N/A</v>
      </c>
    </row>
    <row r="650" spans="1:5" x14ac:dyDescent="0.15">
      <c r="A650" s="23">
        <f>主线!AG649</f>
        <v>5446211</v>
      </c>
      <c r="B650" s="37" t="s">
        <v>982</v>
      </c>
      <c r="C650" s="35" t="e">
        <f>VLOOKUP(B650,I:J,2,0)</f>
        <v>#N/A</v>
      </c>
      <c r="D650" s="35" t="e">
        <f>VLOOKUP(B650,M:N,2,0)</f>
        <v>#N/A</v>
      </c>
      <c r="E650" s="35" t="e">
        <f t="shared" si="35"/>
        <v>#N/A</v>
      </c>
    </row>
    <row r="651" spans="1:5" x14ac:dyDescent="0.15">
      <c r="A651" s="23">
        <f>主线!AG650</f>
        <v>5452632</v>
      </c>
      <c r="B651" s="37" t="s">
        <v>983</v>
      </c>
      <c r="C651" s="35" t="str">
        <f>VLOOKUP(B651,I:J,2,0)</f>
        <v>龙王宝藏boss_161</v>
      </c>
      <c r="D651" s="35" t="str">
        <f>VLOOKUP(B651,M:N,2,0)</f>
        <v>小雷音寺boss_171</v>
      </c>
      <c r="E651" s="35" t="e">
        <f t="shared" si="35"/>
        <v>#N/A</v>
      </c>
    </row>
    <row r="652" spans="1:5" x14ac:dyDescent="0.15">
      <c r="A652" s="23">
        <f>主线!AG651</f>
        <v>5494180</v>
      </c>
      <c r="B652" s="37" t="s">
        <v>984</v>
      </c>
      <c r="C652" s="35" t="e">
        <f>VLOOKUP(B652,I:J,2,0)</f>
        <v>#N/A</v>
      </c>
      <c r="D652" s="35" t="e">
        <f>VLOOKUP(B652,M:N,2,0)</f>
        <v>#N/A</v>
      </c>
      <c r="E652" s="35" t="e">
        <f t="shared" si="35"/>
        <v>#N/A</v>
      </c>
    </row>
    <row r="653" spans="1:5" x14ac:dyDescent="0.15">
      <c r="A653" s="23">
        <f>主线!AG652</f>
        <v>5500615</v>
      </c>
      <c r="B653" s="37" t="s">
        <v>985</v>
      </c>
      <c r="C653" s="35" t="e">
        <f>VLOOKUP(B653,I:J,2,0)</f>
        <v>#N/A</v>
      </c>
      <c r="D653" s="35" t="e">
        <f>VLOOKUP(B653,M:N,2,0)</f>
        <v>#N/A</v>
      </c>
      <c r="E653" s="35" t="e">
        <f t="shared" si="35"/>
        <v>#N/A</v>
      </c>
    </row>
    <row r="654" spans="1:5" x14ac:dyDescent="0.15">
      <c r="A654" s="23">
        <f>主线!AG653</f>
        <v>5514374</v>
      </c>
      <c r="B654" s="37" t="s">
        <v>986</v>
      </c>
      <c r="C654" s="35" t="e">
        <f>VLOOKUP(B654,I:J,2,0)</f>
        <v>#N/A</v>
      </c>
      <c r="D654" s="35" t="e">
        <f>VLOOKUP(B654,M:N,2,0)</f>
        <v>#N/A</v>
      </c>
      <c r="E654" s="35" t="e">
        <f t="shared" si="35"/>
        <v>#N/A</v>
      </c>
    </row>
    <row r="655" spans="1:5" x14ac:dyDescent="0.15">
      <c r="A655" s="23">
        <f>主线!AG654</f>
        <v>5520824</v>
      </c>
      <c r="B655" s="37" t="s">
        <v>987</v>
      </c>
      <c r="C655" s="35" t="e">
        <f>VLOOKUP(B655,I:J,2,0)</f>
        <v>#N/A</v>
      </c>
      <c r="D655" s="35" t="str">
        <f>VLOOKUP(B655,M:N,2,0)</f>
        <v>小雷音寺boss_172</v>
      </c>
      <c r="E655" s="35" t="e">
        <f t="shared" si="35"/>
        <v>#N/A</v>
      </c>
    </row>
    <row r="656" spans="1:5" x14ac:dyDescent="0.15">
      <c r="A656" s="23">
        <f>主线!AG655</f>
        <v>5527275</v>
      </c>
      <c r="B656" s="37" t="s">
        <v>988</v>
      </c>
      <c r="C656" s="35" t="str">
        <f>VLOOKUP(B656,I:J,2,0)</f>
        <v>龙王宝藏boss_163</v>
      </c>
      <c r="D656" s="35" t="e">
        <f>VLOOKUP(B656,M:N,2,0)</f>
        <v>#N/A</v>
      </c>
      <c r="E656" s="35" t="e">
        <f t="shared" si="35"/>
        <v>#N/A</v>
      </c>
    </row>
    <row r="657" spans="1:5" x14ac:dyDescent="0.15">
      <c r="A657" s="23">
        <f>主线!AG656</f>
        <v>5541089</v>
      </c>
      <c r="B657" s="37" t="s">
        <v>989</v>
      </c>
      <c r="C657" s="35" t="e">
        <f>VLOOKUP(B657,I:J,2,0)</f>
        <v>#N/A</v>
      </c>
      <c r="D657" s="35" t="e">
        <f>VLOOKUP(B657,M:N,2,0)</f>
        <v>#N/A</v>
      </c>
      <c r="E657" s="35" t="e">
        <f t="shared" si="35"/>
        <v>#N/A</v>
      </c>
    </row>
    <row r="658" spans="1:5" x14ac:dyDescent="0.15">
      <c r="A658" s="23">
        <f>主线!AG657</f>
        <v>5547556</v>
      </c>
      <c r="B658" s="37" t="s">
        <v>990</v>
      </c>
      <c r="C658" s="35" t="e">
        <f>VLOOKUP(B658,I:J,2,0)</f>
        <v>#N/A</v>
      </c>
      <c r="D658" s="35" t="e">
        <f>VLOOKUP(B658,M:N,2,0)</f>
        <v>#N/A</v>
      </c>
      <c r="E658" s="35" t="e">
        <f t="shared" si="35"/>
        <v>#N/A</v>
      </c>
    </row>
    <row r="659" spans="1:5" x14ac:dyDescent="0.15">
      <c r="A659" s="23">
        <f>主线!AG658</f>
        <v>5554022</v>
      </c>
      <c r="B659" s="37" t="s">
        <v>991</v>
      </c>
      <c r="C659" s="35" t="str">
        <f>VLOOKUP(B659,I:J,2,0)</f>
        <v>龙王宝藏boss_164</v>
      </c>
      <c r="D659" s="35" t="e">
        <f>VLOOKUP(B659,M:N,2,0)</f>
        <v>#N/A</v>
      </c>
      <c r="E659" s="35" t="e">
        <f t="shared" si="35"/>
        <v>#N/A</v>
      </c>
    </row>
    <row r="660" spans="1:5" x14ac:dyDescent="0.15">
      <c r="A660" s="23">
        <f>主线!AG659</f>
        <v>5567891</v>
      </c>
      <c r="B660" s="37" t="s">
        <v>992</v>
      </c>
      <c r="C660" s="35" t="e">
        <f>VLOOKUP(B660,I:J,2,0)</f>
        <v>#N/A</v>
      </c>
      <c r="D660" s="35" t="e">
        <f>VLOOKUP(B660,M:N,2,0)</f>
        <v>#N/A</v>
      </c>
      <c r="E660" s="35" t="e">
        <f t="shared" si="35"/>
        <v>#N/A</v>
      </c>
    </row>
    <row r="661" spans="1:5" x14ac:dyDescent="0.15">
      <c r="A661" s="23">
        <f>主线!AG660</f>
        <v>5574373</v>
      </c>
      <c r="B661" s="37" t="s">
        <v>993</v>
      </c>
      <c r="C661" s="35" t="str">
        <f>VLOOKUP(B661,I:J,2,0)</f>
        <v>龙王宝藏boss_165</v>
      </c>
      <c r="D661" s="35" t="str">
        <f>VLOOKUP(B661,M:N,2,0)</f>
        <v>小雷音寺boss_173</v>
      </c>
      <c r="E661" s="35" t="str">
        <f t="shared" si="35"/>
        <v>天庭试炼boss_65</v>
      </c>
    </row>
    <row r="662" spans="1:5" x14ac:dyDescent="0.15">
      <c r="A662" s="23">
        <f>主线!AG661</f>
        <v>5616457</v>
      </c>
      <c r="B662" s="37" t="s">
        <v>994</v>
      </c>
      <c r="C662" s="35" t="e">
        <f>VLOOKUP(B662,I:J,2,0)</f>
        <v>#N/A</v>
      </c>
      <c r="D662" s="35" t="e">
        <f>VLOOKUP(B662,M:N,2,0)</f>
        <v>#N/A</v>
      </c>
      <c r="E662" s="35" t="e">
        <f t="shared" si="35"/>
        <v>#N/A</v>
      </c>
    </row>
    <row r="663" spans="1:5" x14ac:dyDescent="0.15">
      <c r="A663" s="23">
        <f>主线!AG662</f>
        <v>5622954</v>
      </c>
      <c r="B663" s="37" t="s">
        <v>995</v>
      </c>
      <c r="C663" s="35" t="e">
        <f>VLOOKUP(B663,I:J,2,0)</f>
        <v>#N/A</v>
      </c>
      <c r="D663" s="35" t="e">
        <f>VLOOKUP(B663,M:N,2,0)</f>
        <v>#N/A</v>
      </c>
      <c r="E663" s="35" t="e">
        <f t="shared" si="35"/>
        <v>#N/A</v>
      </c>
    </row>
    <row r="664" spans="1:5" x14ac:dyDescent="0.15">
      <c r="A664" s="23">
        <f>主线!AG663</f>
        <v>5636904</v>
      </c>
      <c r="B664" s="37" t="s">
        <v>996</v>
      </c>
      <c r="C664" s="35" t="str">
        <f>VLOOKUP(B664,I:J,2,0)</f>
        <v>龙王宝藏boss_166</v>
      </c>
      <c r="D664" s="35" t="str">
        <f>VLOOKUP(B664,M:N,2,0)</f>
        <v>小雷音寺boss_174</v>
      </c>
      <c r="E664" s="35" t="e">
        <f t="shared" si="35"/>
        <v>#N/A</v>
      </c>
    </row>
    <row r="665" spans="1:5" x14ac:dyDescent="0.15">
      <c r="A665" s="23">
        <f>主线!AG664</f>
        <v>5643417</v>
      </c>
      <c r="B665" s="37" t="s">
        <v>997</v>
      </c>
      <c r="C665" s="35" t="e">
        <f>VLOOKUP(B665,I:J,2,0)</f>
        <v>#N/A</v>
      </c>
      <c r="D665" s="35" t="e">
        <f>VLOOKUP(B665,M:N,2,0)</f>
        <v>#N/A</v>
      </c>
      <c r="E665" s="35" t="e">
        <f t="shared" si="35"/>
        <v>#N/A</v>
      </c>
    </row>
    <row r="666" spans="1:5" x14ac:dyDescent="0.15">
      <c r="A666" s="23">
        <f>主线!AG665</f>
        <v>5649929</v>
      </c>
      <c r="B666" s="37" t="s">
        <v>998</v>
      </c>
      <c r="C666" s="35" t="e">
        <f>VLOOKUP(B666,I:J,2,0)</f>
        <v>#N/A</v>
      </c>
      <c r="D666" s="35" t="e">
        <f>VLOOKUP(B666,M:N,2,0)</f>
        <v>#N/A</v>
      </c>
      <c r="E666" s="35" t="e">
        <f t="shared" si="35"/>
        <v>#N/A</v>
      </c>
    </row>
    <row r="667" spans="1:5" x14ac:dyDescent="0.15">
      <c r="A667" s="23">
        <f>主线!AG666</f>
        <v>5663937</v>
      </c>
      <c r="B667" s="37" t="s">
        <v>999</v>
      </c>
      <c r="C667" s="35" t="e">
        <f>VLOOKUP(B667,I:J,2,0)</f>
        <v>#N/A</v>
      </c>
      <c r="D667" s="35" t="e">
        <f>VLOOKUP(B667,M:N,2,0)</f>
        <v>#N/A</v>
      </c>
      <c r="E667" s="35" t="e">
        <f t="shared" si="35"/>
        <v>#N/A</v>
      </c>
    </row>
    <row r="668" spans="1:5" x14ac:dyDescent="0.15">
      <c r="A668" s="23">
        <f>主线!AG667</f>
        <v>5670465</v>
      </c>
      <c r="B668" s="37" t="s">
        <v>1000</v>
      </c>
      <c r="C668" s="35" t="e">
        <f>VLOOKUP(B668,I:J,2,0)</f>
        <v>#N/A</v>
      </c>
      <c r="D668" s="35" t="e">
        <f>VLOOKUP(B668,M:N,2,0)</f>
        <v>#N/A</v>
      </c>
      <c r="E668" s="35" t="e">
        <f t="shared" si="35"/>
        <v>#N/A</v>
      </c>
    </row>
    <row r="669" spans="1:5" x14ac:dyDescent="0.15">
      <c r="A669" s="23">
        <f>主线!AG668</f>
        <v>5676993</v>
      </c>
      <c r="B669" s="37" t="s">
        <v>1001</v>
      </c>
      <c r="C669" s="35" t="str">
        <f>VLOOKUP(B669,I:J,2,0)</f>
        <v>龙王宝藏boss_167</v>
      </c>
      <c r="D669" s="35" t="e">
        <f>VLOOKUP(B669,M:N,2,0)</f>
        <v>#N/A</v>
      </c>
      <c r="E669" s="35" t="e">
        <f t="shared" si="35"/>
        <v>#N/A</v>
      </c>
    </row>
    <row r="670" spans="1:5" x14ac:dyDescent="0.15">
      <c r="A670" s="23">
        <f>主线!AG669</f>
        <v>5691056</v>
      </c>
      <c r="B670" s="37" t="s">
        <v>1002</v>
      </c>
      <c r="C670" s="35" t="e">
        <f>VLOOKUP(B670,I:J,2,0)</f>
        <v>#N/A</v>
      </c>
      <c r="D670" s="35" t="e">
        <f>VLOOKUP(B670,M:N,2,0)</f>
        <v>#N/A</v>
      </c>
      <c r="E670" s="35" t="e">
        <f t="shared" si="35"/>
        <v>#N/A</v>
      </c>
    </row>
    <row r="671" spans="1:5" x14ac:dyDescent="0.15">
      <c r="A671" s="23">
        <f>主线!AG670</f>
        <v>5697598</v>
      </c>
      <c r="B671" s="37" t="s">
        <v>1003</v>
      </c>
      <c r="C671" s="35" t="str">
        <f>VLOOKUP(B671,I:J,2,0)</f>
        <v>龙王宝藏boss_168</v>
      </c>
      <c r="D671" s="35" t="str">
        <f>VLOOKUP(B671,M:N,2,0)</f>
        <v>小雷音寺boss_175</v>
      </c>
      <c r="E671" s="35" t="e">
        <f t="shared" si="35"/>
        <v>#N/A</v>
      </c>
    </row>
    <row r="672" spans="1:5" x14ac:dyDescent="0.15">
      <c r="A672" s="23">
        <f>主线!AG671</f>
        <v>5740218</v>
      </c>
      <c r="B672" s="37" t="s">
        <v>1004</v>
      </c>
      <c r="C672" s="35" t="e">
        <f>VLOOKUP(B672,I:J,2,0)</f>
        <v>#N/A</v>
      </c>
      <c r="D672" s="35" t="e">
        <f>VLOOKUP(B672,M:N,2,0)</f>
        <v>#N/A</v>
      </c>
      <c r="E672" s="35" t="e">
        <f t="shared" si="35"/>
        <v>#N/A</v>
      </c>
    </row>
    <row r="673" spans="1:5" x14ac:dyDescent="0.15">
      <c r="A673" s="23">
        <f>主线!AG672</f>
        <v>5746777</v>
      </c>
      <c r="B673" s="37" t="s">
        <v>1005</v>
      </c>
      <c r="C673" s="35" t="str">
        <f>VLOOKUP(B673,I:J,2,0)</f>
        <v>龙王宝藏boss_169</v>
      </c>
      <c r="D673" s="35" t="str">
        <f>VLOOKUP(B673,M:N,2,0)</f>
        <v>小雷音寺boss_176</v>
      </c>
      <c r="E673" s="35" t="str">
        <f t="shared" si="35"/>
        <v>天庭试炼boss_66</v>
      </c>
    </row>
    <row r="674" spans="1:5" x14ac:dyDescent="0.15">
      <c r="A674" s="23">
        <f>主线!AG673</f>
        <v>5760922</v>
      </c>
      <c r="B674" s="37" t="s">
        <v>1006</v>
      </c>
      <c r="C674" s="35" t="e">
        <f>VLOOKUP(B674,I:J,2,0)</f>
        <v>#N/A</v>
      </c>
      <c r="D674" s="35" t="e">
        <f>VLOOKUP(B674,M:N,2,0)</f>
        <v>#N/A</v>
      </c>
      <c r="E674" s="35" t="e">
        <f t="shared" si="35"/>
        <v>#N/A</v>
      </c>
    </row>
    <row r="675" spans="1:5" x14ac:dyDescent="0.15">
      <c r="A675" s="23">
        <f>主线!AG674</f>
        <v>5767495</v>
      </c>
      <c r="B675" s="37" t="s">
        <v>1007</v>
      </c>
      <c r="C675" s="35" t="e">
        <f>VLOOKUP(B675,I:J,2,0)</f>
        <v>#N/A</v>
      </c>
      <c r="D675" s="35" t="e">
        <f>VLOOKUP(B675,M:N,2,0)</f>
        <v>#N/A</v>
      </c>
      <c r="E675" s="35" t="e">
        <f t="shared" si="35"/>
        <v>#N/A</v>
      </c>
    </row>
    <row r="676" spans="1:5" x14ac:dyDescent="0.15">
      <c r="A676" s="23">
        <f>主线!AG675</f>
        <v>5774070</v>
      </c>
      <c r="B676" s="37" t="s">
        <v>1008</v>
      </c>
      <c r="C676" s="35" t="str">
        <f>VLOOKUP(B676,I:J,2,0)</f>
        <v>龙王宝藏boss_170</v>
      </c>
      <c r="D676" s="35" t="e">
        <f>VLOOKUP(B676,M:N,2,0)</f>
        <v>#N/A</v>
      </c>
      <c r="E676" s="35" t="e">
        <f t="shared" si="35"/>
        <v>#N/A</v>
      </c>
    </row>
    <row r="677" spans="1:5" x14ac:dyDescent="0.15">
      <c r="A677" s="23">
        <f>主线!AG676</f>
        <v>5788270</v>
      </c>
      <c r="B677" s="37" t="s">
        <v>1009</v>
      </c>
      <c r="C677" s="35" t="e">
        <f>VLOOKUP(B677,I:J,2,0)</f>
        <v>#N/A</v>
      </c>
      <c r="D677" s="35" t="e">
        <f>VLOOKUP(B677,M:N,2,0)</f>
        <v>#N/A</v>
      </c>
      <c r="E677" s="35" t="e">
        <f t="shared" si="35"/>
        <v>#N/A</v>
      </c>
    </row>
    <row r="678" spans="1:5" x14ac:dyDescent="0.15">
      <c r="A678" s="23">
        <f>主线!AG677</f>
        <v>5794860</v>
      </c>
      <c r="B678" s="37" t="s">
        <v>1010</v>
      </c>
      <c r="C678" s="35" t="e">
        <f>VLOOKUP(B678,I:J,2,0)</f>
        <v>#N/A</v>
      </c>
      <c r="D678" s="35" t="e">
        <f>VLOOKUP(B678,M:N,2,0)</f>
        <v>#N/A</v>
      </c>
      <c r="E678" s="35" t="e">
        <f t="shared" si="35"/>
        <v>#N/A</v>
      </c>
    </row>
    <row r="679" spans="1:5" x14ac:dyDescent="0.15">
      <c r="A679" s="23">
        <f>主线!AG678</f>
        <v>5801450</v>
      </c>
      <c r="B679" s="37" t="s">
        <v>1011</v>
      </c>
      <c r="C679" s="35" t="e">
        <f>VLOOKUP(B679,I:J,2,0)</f>
        <v>#N/A</v>
      </c>
      <c r="D679" s="35" t="e">
        <f>VLOOKUP(B679,M:N,2,0)</f>
        <v>#N/A</v>
      </c>
      <c r="E679" s="35" t="e">
        <f t="shared" si="35"/>
        <v>#N/A</v>
      </c>
    </row>
    <row r="680" spans="1:5" x14ac:dyDescent="0.15">
      <c r="A680" s="23">
        <f>主线!AG679</f>
        <v>5815706</v>
      </c>
      <c r="B680" s="37" t="s">
        <v>1012</v>
      </c>
      <c r="C680" s="35" t="e">
        <f>VLOOKUP(B680,I:J,2,0)</f>
        <v>#N/A</v>
      </c>
      <c r="D680" s="35" t="str">
        <f>VLOOKUP(B680,M:N,2,0)</f>
        <v>小雷音寺boss_177</v>
      </c>
      <c r="E680" s="35" t="e">
        <f t="shared" si="35"/>
        <v>#N/A</v>
      </c>
    </row>
    <row r="681" spans="1:5" x14ac:dyDescent="0.15">
      <c r="A681" s="23">
        <f>主线!AG680</f>
        <v>5822312</v>
      </c>
      <c r="B681" s="37" t="s">
        <v>1013</v>
      </c>
      <c r="C681" s="35" t="str">
        <f>VLOOKUP(B681,I:J,2,0)</f>
        <v>龙王宝藏boss_171</v>
      </c>
      <c r="D681" s="35" t="e">
        <f>VLOOKUP(B681,M:N,2,0)</f>
        <v>#N/A</v>
      </c>
      <c r="E681" s="35" t="e">
        <f t="shared" si="35"/>
        <v>#N/A</v>
      </c>
    </row>
    <row r="682" spans="1:5" x14ac:dyDescent="0.15">
      <c r="A682" s="23">
        <f>主线!AG681</f>
        <v>5865471</v>
      </c>
      <c r="B682" s="37" t="s">
        <v>1014</v>
      </c>
      <c r="C682" s="35" t="e">
        <f>VLOOKUP(B682,I:J,2,0)</f>
        <v>#N/A</v>
      </c>
      <c r="D682" s="35" t="e">
        <f>VLOOKUP(B682,M:N,2,0)</f>
        <v>#N/A</v>
      </c>
      <c r="E682" s="35" t="e">
        <f t="shared" si="35"/>
        <v>#N/A</v>
      </c>
    </row>
    <row r="683" spans="1:5" x14ac:dyDescent="0.15">
      <c r="A683" s="23">
        <f>主线!AG682</f>
        <v>5872091</v>
      </c>
      <c r="B683" s="37" t="s">
        <v>1015</v>
      </c>
      <c r="C683" s="35" t="e">
        <f>VLOOKUP(B683,I:J,2,0)</f>
        <v>#N/A</v>
      </c>
      <c r="D683" s="35" t="str">
        <f>VLOOKUP(B683,M:N,2,0)</f>
        <v>小雷音寺boss_178</v>
      </c>
      <c r="E683" s="35" t="e">
        <f t="shared" si="35"/>
        <v>#N/A</v>
      </c>
    </row>
    <row r="684" spans="1:5" x14ac:dyDescent="0.15">
      <c r="A684" s="23">
        <f>主线!AG683</f>
        <v>5886430</v>
      </c>
      <c r="B684" s="37" t="s">
        <v>1016</v>
      </c>
      <c r="C684" s="35" t="e">
        <f>VLOOKUP(B684,I:J,2,0)</f>
        <v>#N/A</v>
      </c>
      <c r="D684" s="35" t="e">
        <f>VLOOKUP(B684,M:N,2,0)</f>
        <v>#N/A</v>
      </c>
      <c r="E684" s="35" t="e">
        <f t="shared" si="35"/>
        <v>#N/A</v>
      </c>
    </row>
    <row r="685" spans="1:5" x14ac:dyDescent="0.15">
      <c r="A685" s="23">
        <f>主线!AG684</f>
        <v>5893065</v>
      </c>
      <c r="B685" s="37" t="s">
        <v>1017</v>
      </c>
      <c r="C685" s="35" t="e">
        <f>VLOOKUP(B685,I:J,2,0)</f>
        <v>#N/A</v>
      </c>
      <c r="D685" s="35" t="e">
        <f>VLOOKUP(B685,M:N,2,0)</f>
        <v>#N/A</v>
      </c>
      <c r="E685" s="35" t="e">
        <f t="shared" si="35"/>
        <v>#N/A</v>
      </c>
    </row>
    <row r="686" spans="1:5" x14ac:dyDescent="0.15">
      <c r="A686" s="23">
        <f>主线!AG685</f>
        <v>5899702</v>
      </c>
      <c r="B686" s="37" t="s">
        <v>1018</v>
      </c>
      <c r="C686" s="35" t="str">
        <f>VLOOKUP(B686,I:J,2,0)</f>
        <v>龙王宝藏boss_173</v>
      </c>
      <c r="D686" s="35" t="e">
        <f>VLOOKUP(B686,M:N,2,0)</f>
        <v>#N/A</v>
      </c>
      <c r="E686" s="35" t="e">
        <f t="shared" si="35"/>
        <v>#N/A</v>
      </c>
    </row>
    <row r="687" spans="1:5" x14ac:dyDescent="0.15">
      <c r="A687" s="23">
        <f>主线!AG686</f>
        <v>5914097</v>
      </c>
      <c r="B687" s="37" t="s">
        <v>1019</v>
      </c>
      <c r="C687" s="35" t="e">
        <f>VLOOKUP(B687,I:J,2,0)</f>
        <v>#N/A</v>
      </c>
      <c r="D687" s="35" t="e">
        <f>VLOOKUP(B687,M:N,2,0)</f>
        <v>#N/A</v>
      </c>
      <c r="E687" s="35" t="e">
        <f t="shared" si="35"/>
        <v>#N/A</v>
      </c>
    </row>
    <row r="688" spans="1:5" x14ac:dyDescent="0.15">
      <c r="A688" s="23">
        <f>主线!AG687</f>
        <v>5920747</v>
      </c>
      <c r="B688" s="37" t="s">
        <v>1020</v>
      </c>
      <c r="C688" s="35" t="e">
        <f>VLOOKUP(B688,I:J,2,0)</f>
        <v>#N/A</v>
      </c>
      <c r="D688" s="35" t="e">
        <f>VLOOKUP(B688,M:N,2,0)</f>
        <v>#N/A</v>
      </c>
      <c r="E688" s="35" t="str">
        <f t="shared" si="35"/>
        <v>天庭试炼boss_67</v>
      </c>
    </row>
    <row r="689" spans="1:5" x14ac:dyDescent="0.15">
      <c r="A689" s="23">
        <f>主线!AG688</f>
        <v>5927400</v>
      </c>
      <c r="B689" s="37" t="s">
        <v>1021</v>
      </c>
      <c r="C689" s="35" t="str">
        <f>VLOOKUP(B689,I:J,2,0)</f>
        <v>龙王宝藏boss_174</v>
      </c>
      <c r="D689" s="35" t="str">
        <f>VLOOKUP(B689,M:N,2,0)</f>
        <v>小雷音寺boss_179</v>
      </c>
      <c r="E689" s="35" t="e">
        <f t="shared" si="35"/>
        <v>#N/A</v>
      </c>
    </row>
    <row r="690" spans="1:5" x14ac:dyDescent="0.15">
      <c r="A690" s="23">
        <f>主线!AG689</f>
        <v>5941850</v>
      </c>
      <c r="B690" s="37" t="s">
        <v>1022</v>
      </c>
      <c r="C690" s="35" t="e">
        <f>VLOOKUP(B690,I:J,2,0)</f>
        <v>#N/A</v>
      </c>
      <c r="D690" s="35" t="e">
        <f>VLOOKUP(B690,M:N,2,0)</f>
        <v>#N/A</v>
      </c>
      <c r="E690" s="35" t="e">
        <f t="shared" si="35"/>
        <v>#N/A</v>
      </c>
    </row>
    <row r="691" spans="1:5" x14ac:dyDescent="0.15">
      <c r="A691" s="23">
        <f>主线!AG690</f>
        <v>5948518</v>
      </c>
      <c r="B691" s="37" t="s">
        <v>1023</v>
      </c>
      <c r="C691" s="35" t="str">
        <f>VLOOKUP(B691,I:J,2,0)</f>
        <v>龙王宝藏boss_175</v>
      </c>
      <c r="D691" s="35" t="e">
        <f>VLOOKUP(B691,M:N,2,0)</f>
        <v>#N/A</v>
      </c>
      <c r="E691" s="35" t="e">
        <f t="shared" si="35"/>
        <v>#N/A</v>
      </c>
    </row>
    <row r="692" spans="1:5" x14ac:dyDescent="0.15">
      <c r="A692" s="23">
        <f>主线!AG691</f>
        <v>5992213</v>
      </c>
      <c r="B692" s="37" t="s">
        <v>1024</v>
      </c>
      <c r="C692" s="35" t="e">
        <f>VLOOKUP(B692,I:J,2,0)</f>
        <v>#N/A</v>
      </c>
      <c r="D692" s="35" t="str">
        <f>VLOOKUP(B692,M:N,2,0)</f>
        <v>小雷音寺boss_180</v>
      </c>
      <c r="E692" s="35" t="e">
        <f t="shared" si="35"/>
        <v>#N/A</v>
      </c>
    </row>
    <row r="693" spans="1:5" x14ac:dyDescent="0.15">
      <c r="A693" s="23">
        <f>主线!AG692</f>
        <v>5998895</v>
      </c>
      <c r="B693" s="37" t="s">
        <v>1025</v>
      </c>
      <c r="C693" s="35" t="str">
        <f>VLOOKUP(B693,I:J,2,0)</f>
        <v>龙王宝藏boss_176</v>
      </c>
      <c r="D693" s="35" t="e">
        <f>VLOOKUP(B693,M:N,2,0)</f>
        <v>#N/A</v>
      </c>
      <c r="E693" s="35" t="e">
        <f t="shared" si="35"/>
        <v>#N/A</v>
      </c>
    </row>
    <row r="694" spans="1:5" x14ac:dyDescent="0.15">
      <c r="A694" s="23">
        <f>主线!AG693</f>
        <v>6013429</v>
      </c>
      <c r="B694" s="37" t="s">
        <v>1026</v>
      </c>
      <c r="C694" s="35" t="e">
        <f>VLOOKUP(B694,I:J,2,0)</f>
        <v>#N/A</v>
      </c>
      <c r="D694" s="35" t="e">
        <f>VLOOKUP(B694,M:N,2,0)</f>
        <v>#N/A</v>
      </c>
      <c r="E694" s="35" t="e">
        <f t="shared" si="35"/>
        <v>#N/A</v>
      </c>
    </row>
    <row r="695" spans="1:5" x14ac:dyDescent="0.15">
      <c r="A695" s="23">
        <f>主线!AG694</f>
        <v>6020127</v>
      </c>
      <c r="B695" s="37" t="s">
        <v>1027</v>
      </c>
      <c r="C695" s="35" t="e">
        <f>VLOOKUP(B695,I:J,2,0)</f>
        <v>#N/A</v>
      </c>
      <c r="D695" s="35" t="e">
        <f>VLOOKUP(B695,M:N,2,0)</f>
        <v>#N/A</v>
      </c>
      <c r="E695" s="35" t="e">
        <f t="shared" si="35"/>
        <v>#N/A</v>
      </c>
    </row>
    <row r="696" spans="1:5" x14ac:dyDescent="0.15">
      <c r="A696" s="23">
        <f>主线!AG695</f>
        <v>6026824</v>
      </c>
      <c r="B696" s="37" t="s">
        <v>1028</v>
      </c>
      <c r="C696" s="35" t="e">
        <f>VLOOKUP(B696,I:J,2,0)</f>
        <v>#N/A</v>
      </c>
      <c r="D696" s="35" t="e">
        <f>VLOOKUP(B696,M:N,2,0)</f>
        <v>#N/A</v>
      </c>
      <c r="E696" s="35" t="e">
        <f t="shared" si="35"/>
        <v>#N/A</v>
      </c>
    </row>
    <row r="697" spans="1:5" x14ac:dyDescent="0.15">
      <c r="A697" s="23">
        <f>主线!AG696</f>
        <v>6041414</v>
      </c>
      <c r="B697" s="37" t="s">
        <v>1029</v>
      </c>
      <c r="C697" s="35" t="str">
        <f>VLOOKUP(B697,I:J,2,0)</f>
        <v>龙王宝藏boss_177</v>
      </c>
      <c r="D697" s="35" t="e">
        <f>VLOOKUP(B697,M:N,2,0)</f>
        <v>#N/A</v>
      </c>
      <c r="E697" s="35" t="e">
        <f t="shared" si="35"/>
        <v>#N/A</v>
      </c>
    </row>
    <row r="698" spans="1:5" x14ac:dyDescent="0.15">
      <c r="A698" s="23">
        <f>主线!AG697</f>
        <v>6048127</v>
      </c>
      <c r="B698" s="37" t="s">
        <v>1030</v>
      </c>
      <c r="C698" s="35" t="e">
        <f>VLOOKUP(B698,I:J,2,0)</f>
        <v>#N/A</v>
      </c>
      <c r="D698" s="35" t="e">
        <f>VLOOKUP(B698,M:N,2,0)</f>
        <v>#N/A</v>
      </c>
      <c r="E698" s="35" t="e">
        <f t="shared" si="35"/>
        <v>#N/A</v>
      </c>
    </row>
    <row r="699" spans="1:5" x14ac:dyDescent="0.15">
      <c r="A699" s="23">
        <f>主线!AG698</f>
        <v>6054842</v>
      </c>
      <c r="B699" s="37" t="s">
        <v>1031</v>
      </c>
      <c r="C699" s="35" t="e">
        <f>VLOOKUP(B699,I:J,2,0)</f>
        <v>#N/A</v>
      </c>
      <c r="D699" s="35" t="str">
        <f>VLOOKUP(B699,M:N,2,0)</f>
        <v>小雷音寺boss_181</v>
      </c>
      <c r="E699" s="35" t="e">
        <f t="shared" si="35"/>
        <v>#N/A</v>
      </c>
    </row>
    <row r="700" spans="1:5" x14ac:dyDescent="0.15">
      <c r="A700" s="23">
        <f>主线!AG699</f>
        <v>6069487</v>
      </c>
      <c r="B700" s="37" t="s">
        <v>1032</v>
      </c>
      <c r="C700" s="35" t="e">
        <f>VLOOKUP(B700,I:J,2,0)</f>
        <v>#N/A</v>
      </c>
      <c r="D700" s="35" t="e">
        <f>VLOOKUP(B700,M:N,2,0)</f>
        <v>#N/A</v>
      </c>
      <c r="E700" s="35" t="e">
        <f t="shared" si="35"/>
        <v>#N/A</v>
      </c>
    </row>
    <row r="701" spans="1:5" x14ac:dyDescent="0.15">
      <c r="A701" s="23">
        <f>主线!AG700</f>
        <v>6076216</v>
      </c>
      <c r="B701" s="37" t="s">
        <v>1033</v>
      </c>
      <c r="C701" s="35" t="str">
        <f>VLOOKUP(B701,I:J,2,0)</f>
        <v>龙王宝藏boss_178</v>
      </c>
      <c r="D701" s="35" t="str">
        <f>VLOOKUP(B701,M:N,2,0)</f>
        <v>小雷音寺boss_182</v>
      </c>
      <c r="E701" s="35" t="str">
        <f t="shared" si="35"/>
        <v>天庭试炼boss_68</v>
      </c>
    </row>
    <row r="702" spans="1:5" x14ac:dyDescent="0.15">
      <c r="A702" s="23">
        <f>主线!AG701</f>
        <v>6120450</v>
      </c>
      <c r="B702" s="37" t="s">
        <v>1034</v>
      </c>
      <c r="C702" s="35" t="str">
        <f>VLOOKUP(B702,I:J,2,0)</f>
        <v>龙王宝藏boss_179</v>
      </c>
      <c r="D702" s="35" t="e">
        <f>VLOOKUP(B702,M:N,2,0)</f>
        <v>#N/A</v>
      </c>
      <c r="E702" s="35" t="e">
        <f t="shared" si="35"/>
        <v>#N/A</v>
      </c>
    </row>
    <row r="703" spans="1:5" x14ac:dyDescent="0.15">
      <c r="A703" s="23">
        <f>主线!AG702</f>
        <v>6127476</v>
      </c>
      <c r="B703" s="37" t="s">
        <v>1035</v>
      </c>
      <c r="C703" s="35" t="e">
        <f>VLOOKUP(B703,I:J,2,0)</f>
        <v>#N/A</v>
      </c>
      <c r="D703" s="35" t="e">
        <f>VLOOKUP(B703,M:N,2,0)</f>
        <v>#N/A</v>
      </c>
      <c r="E703" s="35" t="e">
        <f t="shared" si="35"/>
        <v>#N/A</v>
      </c>
    </row>
    <row r="704" spans="1:5" x14ac:dyDescent="0.15">
      <c r="A704" s="23">
        <f>主线!AG703</f>
        <v>6142486</v>
      </c>
      <c r="B704" s="37" t="s">
        <v>1036</v>
      </c>
      <c r="C704" s="35" t="e">
        <f>VLOOKUP(B704,I:J,2,0)</f>
        <v>#N/A</v>
      </c>
      <c r="D704" s="35" t="e">
        <f>VLOOKUP(B704,M:N,2,0)</f>
        <v>#N/A</v>
      </c>
      <c r="E704" s="35" t="e">
        <f t="shared" si="35"/>
        <v>#N/A</v>
      </c>
    </row>
    <row r="705" spans="1:5" x14ac:dyDescent="0.15">
      <c r="A705" s="23">
        <f>主线!AG704</f>
        <v>6149527</v>
      </c>
      <c r="B705" s="37" t="s">
        <v>1037</v>
      </c>
      <c r="C705" s="35" t="e">
        <f>VLOOKUP(B705,I:J,2,0)</f>
        <v>#N/A</v>
      </c>
      <c r="D705" s="35" t="e">
        <f>VLOOKUP(B705,M:N,2,0)</f>
        <v>#N/A</v>
      </c>
      <c r="E705" s="35" t="e">
        <f t="shared" si="35"/>
        <v>#N/A</v>
      </c>
    </row>
    <row r="706" spans="1:5" x14ac:dyDescent="0.15">
      <c r="A706" s="23">
        <f>主线!AG705</f>
        <v>6156569</v>
      </c>
      <c r="B706" s="37" t="s">
        <v>1038</v>
      </c>
      <c r="C706" s="35" t="str">
        <f>VLOOKUP(B706,I:J,2,0)</f>
        <v>龙王宝藏boss_180</v>
      </c>
      <c r="D706" s="35" t="e">
        <f>VLOOKUP(B706,M:N,2,0)</f>
        <v>#N/A</v>
      </c>
      <c r="E706" s="35" t="e">
        <f t="shared" ref="E706:E769" si="36">VLOOKUP(B706,Q:R,2,0)</f>
        <v>#N/A</v>
      </c>
    </row>
    <row r="707" spans="1:5" x14ac:dyDescent="0.15">
      <c r="A707" s="23">
        <f>主线!AG706</f>
        <v>6171639</v>
      </c>
      <c r="B707" s="37" t="s">
        <v>1039</v>
      </c>
      <c r="C707" s="35" t="e">
        <f>VLOOKUP(B707,I:J,2,0)</f>
        <v>#N/A</v>
      </c>
      <c r="D707" s="35" t="str">
        <f>VLOOKUP(B707,M:N,2,0)</f>
        <v>小雷音寺boss_183</v>
      </c>
      <c r="E707" s="35" t="e">
        <f t="shared" si="36"/>
        <v>#N/A</v>
      </c>
    </row>
    <row r="708" spans="1:5" x14ac:dyDescent="0.15">
      <c r="A708" s="23">
        <f>主线!AG707</f>
        <v>6178696</v>
      </c>
      <c r="B708" s="37" t="s">
        <v>1040</v>
      </c>
      <c r="C708" s="35" t="e">
        <f>VLOOKUP(B708,I:J,2,0)</f>
        <v>#N/A</v>
      </c>
      <c r="D708" s="35" t="e">
        <f>VLOOKUP(B708,M:N,2,0)</f>
        <v>#N/A</v>
      </c>
      <c r="E708" s="35" t="e">
        <f t="shared" si="36"/>
        <v>#N/A</v>
      </c>
    </row>
    <row r="709" spans="1:5" x14ac:dyDescent="0.15">
      <c r="A709" s="23">
        <f>主线!AG708</f>
        <v>6185754</v>
      </c>
      <c r="B709" s="37" t="s">
        <v>1041</v>
      </c>
      <c r="C709" s="35" t="str">
        <f>VLOOKUP(B709,I:J,2,0)</f>
        <v>龙王宝藏boss_181</v>
      </c>
      <c r="D709" s="35" t="e">
        <f>VLOOKUP(B709,M:N,2,0)</f>
        <v>#N/A</v>
      </c>
      <c r="E709" s="35" t="e">
        <f t="shared" si="36"/>
        <v>#N/A</v>
      </c>
    </row>
    <row r="710" spans="1:5" x14ac:dyDescent="0.15">
      <c r="A710" s="23">
        <f>主线!AG709</f>
        <v>6200882</v>
      </c>
      <c r="B710" s="37" t="s">
        <v>1042</v>
      </c>
      <c r="C710" s="35" t="e">
        <f>VLOOKUP(B710,I:J,2,0)</f>
        <v>#N/A</v>
      </c>
      <c r="D710" s="35" t="e">
        <f>VLOOKUP(B710,M:N,2,0)</f>
        <v>#N/A</v>
      </c>
      <c r="E710" s="35" t="e">
        <f t="shared" si="36"/>
        <v>#N/A</v>
      </c>
    </row>
    <row r="711" spans="1:5" x14ac:dyDescent="0.15">
      <c r="A711" s="23">
        <f>主线!AG710</f>
        <v>6207955</v>
      </c>
      <c r="B711" s="37" t="s">
        <v>1043</v>
      </c>
      <c r="C711" s="35" t="str">
        <f>VLOOKUP(B711,I:J,2,0)</f>
        <v>龙王宝藏boss_182</v>
      </c>
      <c r="D711" s="35" t="str">
        <f>VLOOKUP(B711,M:N,2,0)</f>
        <v>小雷音寺boss_184</v>
      </c>
      <c r="E711" s="35" t="e">
        <f t="shared" si="36"/>
        <v>#N/A</v>
      </c>
    </row>
    <row r="712" spans="1:5" x14ac:dyDescent="0.15">
      <c r="A712" s="23">
        <f>主线!AG711</f>
        <v>6253782</v>
      </c>
      <c r="B712" s="37" t="s">
        <v>1057</v>
      </c>
      <c r="C712" s="35" t="e">
        <f>VLOOKUP(B712,I:J,2,0)</f>
        <v>#N/A</v>
      </c>
      <c r="D712" s="35" t="e">
        <f>VLOOKUP(B712,M:N,2,0)</f>
        <v>#N/A</v>
      </c>
      <c r="E712" s="35" t="e">
        <f t="shared" si="36"/>
        <v>#N/A</v>
      </c>
    </row>
    <row r="713" spans="1:5" x14ac:dyDescent="0.15">
      <c r="A713" s="23">
        <f>主线!AG712</f>
        <v>6260730</v>
      </c>
      <c r="B713" s="37" t="s">
        <v>1058</v>
      </c>
      <c r="C713" s="35" t="str">
        <f>VLOOKUP(B713,I:J,2,0)</f>
        <v>龙王宝藏boss_183</v>
      </c>
      <c r="D713" s="35" t="e">
        <f>VLOOKUP(B713,M:N,2,0)</f>
        <v>#N/A</v>
      </c>
      <c r="E713" s="35" t="str">
        <f t="shared" si="36"/>
        <v>天庭试炼boss_69</v>
      </c>
    </row>
    <row r="714" spans="1:5" x14ac:dyDescent="0.15">
      <c r="A714" s="23">
        <f>主线!AG713</f>
        <v>6275802</v>
      </c>
      <c r="B714" s="37" t="s">
        <v>1059</v>
      </c>
      <c r="C714" s="35" t="e">
        <f>VLOOKUP(B714,I:J,2,0)</f>
        <v>#N/A</v>
      </c>
      <c r="D714" s="35" t="e">
        <f>VLOOKUP(B714,M:N,2,0)</f>
        <v>#N/A</v>
      </c>
      <c r="E714" s="35" t="e">
        <f t="shared" si="36"/>
        <v>#N/A</v>
      </c>
    </row>
    <row r="715" spans="1:5" x14ac:dyDescent="0.15">
      <c r="A715" s="23">
        <f>主线!AG714</f>
        <v>6282766</v>
      </c>
      <c r="B715" s="37" t="s">
        <v>1060</v>
      </c>
      <c r="C715" s="35" t="e">
        <f>VLOOKUP(B715,I:J,2,0)</f>
        <v>#N/A</v>
      </c>
      <c r="D715" s="35" t="e">
        <f>VLOOKUP(B715,M:N,2,0)</f>
        <v>#N/A</v>
      </c>
      <c r="E715" s="35" t="e">
        <f t="shared" si="36"/>
        <v>#N/A</v>
      </c>
    </row>
    <row r="716" spans="1:5" x14ac:dyDescent="0.15">
      <c r="A716" s="23">
        <f>主线!AG715</f>
        <v>6289731</v>
      </c>
      <c r="B716" s="37" t="s">
        <v>1061</v>
      </c>
      <c r="C716" s="35" t="e">
        <f>VLOOKUP(B716,I:J,2,0)</f>
        <v>#N/A</v>
      </c>
      <c r="D716" s="35" t="e">
        <f>VLOOKUP(B716,M:N,2,0)</f>
        <v>#N/A</v>
      </c>
      <c r="E716" s="35" t="e">
        <f t="shared" si="36"/>
        <v>#N/A</v>
      </c>
    </row>
    <row r="717" spans="1:5" x14ac:dyDescent="0.15">
      <c r="A717" s="23">
        <f>主线!AG716</f>
        <v>6304860</v>
      </c>
      <c r="B717" s="37" t="s">
        <v>1062</v>
      </c>
      <c r="C717" s="35" t="str">
        <f>VLOOKUP(B717,I:J,2,0)</f>
        <v>龙王宝藏boss_184</v>
      </c>
      <c r="D717" s="35" t="str">
        <f>VLOOKUP(B717,M:N,2,0)</f>
        <v>小雷音寺boss_185</v>
      </c>
      <c r="E717" s="35" t="e">
        <f t="shared" si="36"/>
        <v>#N/A</v>
      </c>
    </row>
    <row r="718" spans="1:5" x14ac:dyDescent="0.15">
      <c r="A718" s="23">
        <f>主线!AG717</f>
        <v>6311839</v>
      </c>
      <c r="B718" s="37" t="s">
        <v>1063</v>
      </c>
      <c r="C718" s="35" t="e">
        <f>VLOOKUP(B718,I:J,2,0)</f>
        <v>#N/A</v>
      </c>
      <c r="D718" s="35" t="e">
        <f>VLOOKUP(B718,M:N,2,0)</f>
        <v>#N/A</v>
      </c>
      <c r="E718" s="35" t="e">
        <f t="shared" si="36"/>
        <v>#N/A</v>
      </c>
    </row>
    <row r="719" spans="1:5" x14ac:dyDescent="0.15">
      <c r="A719" s="23">
        <f>主线!AG718</f>
        <v>6318820</v>
      </c>
      <c r="B719" s="37" t="s">
        <v>1064</v>
      </c>
      <c r="C719" s="35" t="e">
        <f>VLOOKUP(B719,I:J,2,0)</f>
        <v>#N/A</v>
      </c>
      <c r="D719" s="35" t="e">
        <f>VLOOKUP(B719,M:N,2,0)</f>
        <v>#N/A</v>
      </c>
      <c r="E719" s="35" t="e">
        <f t="shared" si="36"/>
        <v>#N/A</v>
      </c>
    </row>
    <row r="720" spans="1:5" x14ac:dyDescent="0.15">
      <c r="A720" s="23">
        <f>主线!AG719</f>
        <v>6334006</v>
      </c>
      <c r="B720" s="37" t="s">
        <v>1065</v>
      </c>
      <c r="C720" s="35" t="e">
        <f>VLOOKUP(B720,I:J,2,0)</f>
        <v>#N/A</v>
      </c>
      <c r="D720" s="35" t="e">
        <f>VLOOKUP(B720,M:N,2,0)</f>
        <v>#N/A</v>
      </c>
      <c r="E720" s="35" t="e">
        <f t="shared" si="36"/>
        <v>#N/A</v>
      </c>
    </row>
    <row r="721" spans="1:5" x14ac:dyDescent="0.15">
      <c r="A721" s="23">
        <f>主线!AG720</f>
        <v>6341002</v>
      </c>
      <c r="B721" s="37" t="s">
        <v>1066</v>
      </c>
      <c r="C721" s="35" t="str">
        <f>VLOOKUP(B721,I:J,2,0)</f>
        <v>龙王宝藏boss_185</v>
      </c>
      <c r="D721" s="35" t="str">
        <f>VLOOKUP(B721,M:N,2,0)</f>
        <v>小雷音寺boss_186</v>
      </c>
      <c r="E721" s="35" t="e">
        <f t="shared" si="36"/>
        <v>#N/A</v>
      </c>
    </row>
    <row r="722" spans="1:5" x14ac:dyDescent="0.15">
      <c r="A722" s="23">
        <f>主线!AG721</f>
        <v>6386948</v>
      </c>
      <c r="B722" s="37" t="s">
        <v>1067</v>
      </c>
      <c r="C722" s="35" t="e">
        <f>VLOOKUP(B722,I:J,2,0)</f>
        <v>#N/A</v>
      </c>
      <c r="D722" s="35" t="e">
        <f>VLOOKUP(B722,M:N,2,0)</f>
        <v>#N/A</v>
      </c>
      <c r="E722" s="35" t="e">
        <f t="shared" si="36"/>
        <v>#N/A</v>
      </c>
    </row>
    <row r="723" spans="1:5" x14ac:dyDescent="0.15">
      <c r="A723" s="23">
        <f>主线!AG722</f>
        <v>6393960</v>
      </c>
      <c r="B723" s="37" t="s">
        <v>1068</v>
      </c>
      <c r="C723" s="35" t="e">
        <f>VLOOKUP(B723,I:J,2,0)</f>
        <v>#N/A</v>
      </c>
      <c r="D723" s="35" t="e">
        <f>VLOOKUP(B723,M:N,2,0)</f>
        <v>#N/A</v>
      </c>
      <c r="E723" s="35" t="e">
        <f t="shared" si="36"/>
        <v>#N/A</v>
      </c>
    </row>
    <row r="724" spans="1:5" x14ac:dyDescent="0.15">
      <c r="A724" s="23">
        <f>主线!AG723</f>
        <v>6409231</v>
      </c>
      <c r="B724" s="37" t="s">
        <v>1069</v>
      </c>
      <c r="C724" s="35" t="str">
        <f>VLOOKUP(B724,I:J,2,0)</f>
        <v>龙王宝藏boss_187</v>
      </c>
      <c r="D724" s="35" t="e">
        <f>VLOOKUP(B724,M:N,2,0)</f>
        <v>#N/A</v>
      </c>
      <c r="E724" s="35" t="e">
        <f t="shared" si="36"/>
        <v>#N/A</v>
      </c>
    </row>
    <row r="725" spans="1:5" x14ac:dyDescent="0.15">
      <c r="A725" s="23">
        <f>主线!AG724</f>
        <v>6416258</v>
      </c>
      <c r="B725" s="37" t="s">
        <v>1070</v>
      </c>
      <c r="C725" s="35" t="e">
        <f>VLOOKUP(B725,I:J,2,0)</f>
        <v>#N/A</v>
      </c>
      <c r="D725" s="35" t="e">
        <f>VLOOKUP(B725,M:N,2,0)</f>
        <v>#N/A</v>
      </c>
      <c r="E725" s="35" t="e">
        <f t="shared" si="36"/>
        <v>#N/A</v>
      </c>
    </row>
    <row r="726" spans="1:5" x14ac:dyDescent="0.15">
      <c r="A726" s="23">
        <f>主线!AG725</f>
        <v>6423286</v>
      </c>
      <c r="B726" s="37" t="s">
        <v>1071</v>
      </c>
      <c r="C726" s="35" t="e">
        <f>VLOOKUP(B726,I:J,2,0)</f>
        <v>#N/A</v>
      </c>
      <c r="D726" s="35" t="str">
        <f>VLOOKUP(B726,M:N,2,0)</f>
        <v>小雷音寺boss_187</v>
      </c>
      <c r="E726" s="35" t="e">
        <f t="shared" si="36"/>
        <v>#N/A</v>
      </c>
    </row>
    <row r="727" spans="1:5" x14ac:dyDescent="0.15">
      <c r="A727" s="23">
        <f>主线!AG726</f>
        <v>6438615</v>
      </c>
      <c r="B727" s="37" t="s">
        <v>1072</v>
      </c>
      <c r="C727" s="35" t="e">
        <f>VLOOKUP(B727,I:J,2,0)</f>
        <v>#N/A</v>
      </c>
      <c r="D727" s="35" t="e">
        <f>VLOOKUP(B727,M:N,2,0)</f>
        <v>#N/A</v>
      </c>
      <c r="E727" s="35" t="e">
        <f t="shared" si="36"/>
        <v>#N/A</v>
      </c>
    </row>
    <row r="728" spans="1:5" x14ac:dyDescent="0.15">
      <c r="A728" s="23">
        <f>主线!AG727</f>
        <v>6445658</v>
      </c>
      <c r="B728" s="37" t="s">
        <v>1073</v>
      </c>
      <c r="C728" s="35" t="str">
        <f>VLOOKUP(B728,I:J,2,0)</f>
        <v>龙王宝藏boss_188</v>
      </c>
      <c r="D728" s="35" t="e">
        <f>VLOOKUP(B728,M:N,2,0)</f>
        <v>#N/A</v>
      </c>
      <c r="E728" s="35" t="str">
        <f t="shared" si="36"/>
        <v>天庭试炼boss_70</v>
      </c>
    </row>
    <row r="729" spans="1:5" x14ac:dyDescent="0.15">
      <c r="A729" s="23">
        <f>主线!AG728</f>
        <v>6452702</v>
      </c>
      <c r="B729" s="37" t="s">
        <v>1074</v>
      </c>
      <c r="C729" s="35" t="e">
        <f>VLOOKUP(B729,I:J,2,0)</f>
        <v>#N/A</v>
      </c>
      <c r="D729" s="35" t="e">
        <f>VLOOKUP(B729,M:N,2,0)</f>
        <v>#N/A</v>
      </c>
      <c r="E729" s="35" t="e">
        <f t="shared" si="36"/>
        <v>#N/A</v>
      </c>
    </row>
    <row r="730" spans="1:5" x14ac:dyDescent="0.15">
      <c r="A730" s="23">
        <f>主线!AG729</f>
        <v>6468088</v>
      </c>
      <c r="B730" s="37" t="s">
        <v>1075</v>
      </c>
      <c r="C730" s="35" t="e">
        <f>VLOOKUP(B730,I:J,2,0)</f>
        <v>#N/A</v>
      </c>
      <c r="D730" s="35" t="e">
        <f>VLOOKUP(B730,M:N,2,0)</f>
        <v>#N/A</v>
      </c>
      <c r="E730" s="35" t="e">
        <f t="shared" si="36"/>
        <v>#N/A</v>
      </c>
    </row>
    <row r="731" spans="1:5" x14ac:dyDescent="0.15">
      <c r="A731" s="23">
        <f>主线!AG730</f>
        <v>6475147</v>
      </c>
      <c r="B731" s="37" t="s">
        <v>1076</v>
      </c>
      <c r="C731" s="35" t="str">
        <f>VLOOKUP(B731,I:J,2,0)</f>
        <v>龙王宝藏boss_189</v>
      </c>
      <c r="D731" s="35" t="str">
        <f>VLOOKUP(B731,M:N,2,0)</f>
        <v>小雷音寺boss_188</v>
      </c>
      <c r="E731" s="35" t="e">
        <f t="shared" si="36"/>
        <v>#N/A</v>
      </c>
    </row>
    <row r="732" spans="1:5" x14ac:dyDescent="0.15">
      <c r="A732" s="23">
        <f>主线!AG731</f>
        <v>6521605</v>
      </c>
      <c r="B732" s="37" t="s">
        <v>1077</v>
      </c>
      <c r="C732" s="35" t="str">
        <f>VLOOKUP(B732,I:J,2,0)</f>
        <v>龙王宝藏boss_190</v>
      </c>
      <c r="D732" s="35" t="e">
        <f>VLOOKUP(B732,M:N,2,0)</f>
        <v>#N/A</v>
      </c>
      <c r="E732" s="35" t="e">
        <f t="shared" si="36"/>
        <v>#N/A</v>
      </c>
    </row>
    <row r="733" spans="1:5" x14ac:dyDescent="0.15">
      <c r="A733" s="23">
        <f>主线!AG732</f>
        <v>6528681</v>
      </c>
      <c r="B733" s="37" t="s">
        <v>1078</v>
      </c>
      <c r="C733" s="35" t="e">
        <f>VLOOKUP(B733,I:J,2,0)</f>
        <v>#N/A</v>
      </c>
      <c r="D733" s="35" t="e">
        <f>VLOOKUP(B733,M:N,2,0)</f>
        <v>#N/A</v>
      </c>
      <c r="E733" s="35" t="e">
        <f t="shared" si="36"/>
        <v>#N/A</v>
      </c>
    </row>
    <row r="734" spans="1:5" x14ac:dyDescent="0.15">
      <c r="A734" s="23">
        <f>主线!AG733</f>
        <v>6544151</v>
      </c>
      <c r="B734" s="37" t="s">
        <v>1079</v>
      </c>
      <c r="C734" s="35" t="e">
        <f>VLOOKUP(B734,I:J,2,0)</f>
        <v>#N/A</v>
      </c>
      <c r="D734" s="35" t="e">
        <f>VLOOKUP(B734,M:N,2,0)</f>
        <v>#N/A</v>
      </c>
      <c r="E734" s="35" t="e">
        <f t="shared" si="36"/>
        <v>#N/A</v>
      </c>
    </row>
    <row r="735" spans="1:5" x14ac:dyDescent="0.15">
      <c r="A735" s="23">
        <f>主线!AG734</f>
        <v>6551242</v>
      </c>
      <c r="B735" s="37" t="s">
        <v>1080</v>
      </c>
      <c r="C735" s="35" t="e">
        <f>VLOOKUP(B735,I:J,2,0)</f>
        <v>#N/A</v>
      </c>
      <c r="D735" s="35" t="e">
        <f>VLOOKUP(B735,M:N,2,0)</f>
        <v>#N/A</v>
      </c>
      <c r="E735" s="35" t="e">
        <f t="shared" si="36"/>
        <v>#N/A</v>
      </c>
    </row>
    <row r="736" spans="1:5" x14ac:dyDescent="0.15">
      <c r="A736" s="23">
        <f>主线!AG735</f>
        <v>6558334</v>
      </c>
      <c r="B736" s="37" t="s">
        <v>1081</v>
      </c>
      <c r="C736" s="35" t="str">
        <f>VLOOKUP(B736,I:J,2,0)</f>
        <v>龙王宝藏boss_191</v>
      </c>
      <c r="D736" s="35" t="str">
        <f>VLOOKUP(B736,M:N,2,0)</f>
        <v>小雷音寺boss_189</v>
      </c>
      <c r="E736" s="35" t="e">
        <f t="shared" si="36"/>
        <v>#N/A</v>
      </c>
    </row>
    <row r="737" spans="1:5" x14ac:dyDescent="0.15">
      <c r="A737" s="23">
        <f>主线!AG736</f>
        <v>6573863</v>
      </c>
      <c r="B737" s="37" t="s">
        <v>1082</v>
      </c>
      <c r="C737" s="35" t="e">
        <f>VLOOKUP(B737,I:J,2,0)</f>
        <v>#N/A</v>
      </c>
      <c r="D737" s="35" t="e">
        <f>VLOOKUP(B737,M:N,2,0)</f>
        <v>#N/A</v>
      </c>
      <c r="E737" s="35" t="e">
        <f t="shared" si="36"/>
        <v>#N/A</v>
      </c>
    </row>
    <row r="738" spans="1:5" x14ac:dyDescent="0.15">
      <c r="A738" s="23">
        <f>主线!AG737</f>
        <v>6580970</v>
      </c>
      <c r="B738" s="37" t="s">
        <v>1083</v>
      </c>
      <c r="C738" s="35" t="e">
        <f>VLOOKUP(B738,I:J,2,0)</f>
        <v>#N/A</v>
      </c>
      <c r="D738" s="35" t="e">
        <f>VLOOKUP(B738,M:N,2,0)</f>
        <v>#N/A</v>
      </c>
      <c r="E738" s="35" t="e">
        <f t="shared" si="36"/>
        <v>#N/A</v>
      </c>
    </row>
    <row r="739" spans="1:5" x14ac:dyDescent="0.15">
      <c r="A739" s="23">
        <f>主线!AG738</f>
        <v>6588078</v>
      </c>
      <c r="B739" s="37" t="s">
        <v>1084</v>
      </c>
      <c r="C739" s="35" t="str">
        <f>VLOOKUP(B739,I:J,2,0)</f>
        <v>龙王宝藏boss_192</v>
      </c>
      <c r="D739" s="35" t="e">
        <f>VLOOKUP(B739,M:N,2,0)</f>
        <v>#N/A</v>
      </c>
      <c r="E739" s="35" t="e">
        <f t="shared" si="36"/>
        <v>#N/A</v>
      </c>
    </row>
    <row r="740" spans="1:5" x14ac:dyDescent="0.15">
      <c r="A740" s="23">
        <f>主线!AG739</f>
        <v>6603664</v>
      </c>
      <c r="B740" s="37" t="s">
        <v>1085</v>
      </c>
      <c r="C740" s="35" t="e">
        <f>VLOOKUP(B740,I:J,2,0)</f>
        <v>#N/A</v>
      </c>
      <c r="D740" s="35" t="e">
        <f>VLOOKUP(B740,M:N,2,0)</f>
        <v>#N/A</v>
      </c>
      <c r="E740" s="35" t="e">
        <f t="shared" si="36"/>
        <v>#N/A</v>
      </c>
    </row>
    <row r="741" spans="1:5" x14ac:dyDescent="0.15">
      <c r="A741" s="23">
        <f>主线!AG740</f>
        <v>6610787</v>
      </c>
      <c r="B741" s="37" t="s">
        <v>1086</v>
      </c>
      <c r="C741" s="35" t="str">
        <f>VLOOKUP(B741,I:J,2,0)</f>
        <v>龙王宝藏boss_193</v>
      </c>
      <c r="D741" s="35" t="str">
        <f>VLOOKUP(B741,M:N,2,0)</f>
        <v>小雷音寺boss_190</v>
      </c>
      <c r="E741" s="35" t="e">
        <f t="shared" si="36"/>
        <v>#N/A</v>
      </c>
    </row>
    <row r="742" spans="1:5" x14ac:dyDescent="0.15">
      <c r="A742" s="23">
        <f>主线!AG741</f>
        <v>6657798</v>
      </c>
      <c r="B742" s="37" t="s">
        <v>1087</v>
      </c>
      <c r="C742" s="35" t="e">
        <f>VLOOKUP(B742,I:J,2,0)</f>
        <v>#N/A</v>
      </c>
      <c r="D742" s="35" t="e">
        <f>VLOOKUP(B742,M:N,2,0)</f>
        <v>#N/A</v>
      </c>
      <c r="E742" s="35" t="e">
        <f t="shared" si="36"/>
        <v>#N/A</v>
      </c>
    </row>
    <row r="743" spans="1:5" x14ac:dyDescent="0.15">
      <c r="A743" s="23">
        <f>主线!AG742</f>
        <v>6664937</v>
      </c>
      <c r="B743" s="37" t="s">
        <v>1088</v>
      </c>
      <c r="C743" s="35" t="str">
        <f>VLOOKUP(B743,I:J,2,0)</f>
        <v>龙王宝藏boss_194</v>
      </c>
      <c r="D743" s="35" t="e">
        <f>VLOOKUP(B743,M:N,2,0)</f>
        <v>#N/A</v>
      </c>
      <c r="E743" s="35" t="e">
        <f t="shared" si="36"/>
        <v>#N/A</v>
      </c>
    </row>
    <row r="744" spans="1:5" x14ac:dyDescent="0.15">
      <c r="A744" s="23">
        <f>主线!AG743</f>
        <v>6680609</v>
      </c>
      <c r="B744" s="37" t="s">
        <v>1089</v>
      </c>
      <c r="C744" s="35" t="e">
        <f>VLOOKUP(B744,I:J,2,0)</f>
        <v>#N/A</v>
      </c>
      <c r="D744" s="35" t="str">
        <f>VLOOKUP(B744,M:N,2,0)</f>
        <v>小雷音寺boss_191</v>
      </c>
      <c r="E744" s="35" t="e">
        <f t="shared" si="36"/>
        <v>#N/A</v>
      </c>
    </row>
    <row r="745" spans="1:5" x14ac:dyDescent="0.15">
      <c r="A745" s="23">
        <f>主线!AG744</f>
        <v>6687763</v>
      </c>
      <c r="B745" s="37" t="s">
        <v>1090</v>
      </c>
      <c r="C745" s="35" t="e">
        <f>VLOOKUP(B745,I:J,2,0)</f>
        <v>#N/A</v>
      </c>
      <c r="D745" s="35" t="e">
        <f>VLOOKUP(B745,M:N,2,0)</f>
        <v>#N/A</v>
      </c>
      <c r="E745" s="35" t="e">
        <f t="shared" si="36"/>
        <v>#N/A</v>
      </c>
    </row>
    <row r="746" spans="1:5" x14ac:dyDescent="0.15">
      <c r="A746" s="23">
        <f>主线!AG745</f>
        <v>6694919</v>
      </c>
      <c r="B746" s="37" t="s">
        <v>1091</v>
      </c>
      <c r="C746" s="35" t="str">
        <f>VLOOKUP(B746,I:J,2,0)</f>
        <v>龙王宝藏boss_195</v>
      </c>
      <c r="D746" s="35" t="e">
        <f>VLOOKUP(B746,M:N,2,0)</f>
        <v>#N/A</v>
      </c>
      <c r="E746" s="35" t="e">
        <f t="shared" si="36"/>
        <v>#N/A</v>
      </c>
    </row>
    <row r="747" spans="1:5" x14ac:dyDescent="0.15">
      <c r="A747" s="23">
        <f>主线!AG746</f>
        <v>6710648</v>
      </c>
      <c r="B747" s="37" t="s">
        <v>1092</v>
      </c>
      <c r="C747" s="35" t="e">
        <f>VLOOKUP(B747,I:J,2,0)</f>
        <v>#N/A</v>
      </c>
      <c r="D747" s="35" t="e">
        <f>VLOOKUP(B747,M:N,2,0)</f>
        <v>#N/A</v>
      </c>
      <c r="E747" s="35" t="e">
        <f t="shared" si="36"/>
        <v>#N/A</v>
      </c>
    </row>
    <row r="748" spans="1:5" x14ac:dyDescent="0.15">
      <c r="A748" s="23">
        <f>主线!AG747</f>
        <v>6717818</v>
      </c>
      <c r="B748" s="37" t="s">
        <v>1093</v>
      </c>
      <c r="C748" s="35" t="e">
        <f>VLOOKUP(B748,I:J,2,0)</f>
        <v>#N/A</v>
      </c>
      <c r="D748" s="35" t="e">
        <f>VLOOKUP(B748,M:N,2,0)</f>
        <v>#N/A</v>
      </c>
      <c r="E748" s="35" t="e">
        <f t="shared" si="36"/>
        <v>#N/A</v>
      </c>
    </row>
    <row r="749" spans="1:5" x14ac:dyDescent="0.15">
      <c r="A749" s="23">
        <f>主线!AG748</f>
        <v>6724992</v>
      </c>
      <c r="B749" s="37" t="s">
        <v>1094</v>
      </c>
      <c r="C749" s="35" t="e">
        <f>VLOOKUP(B749,I:J,2,0)</f>
        <v>#N/A</v>
      </c>
      <c r="D749" s="35" t="e">
        <f>VLOOKUP(B749,M:N,2,0)</f>
        <v>#N/A</v>
      </c>
      <c r="E749" s="35" t="e">
        <f t="shared" si="36"/>
        <v>#N/A</v>
      </c>
    </row>
    <row r="750" spans="1:5" x14ac:dyDescent="0.15">
      <c r="A750" s="23">
        <f>主线!AG749</f>
        <v>6740777</v>
      </c>
      <c r="B750" s="37" t="s">
        <v>1095</v>
      </c>
      <c r="C750" s="35" t="str">
        <f>VLOOKUP(B750,I:J,2,0)</f>
        <v>龙王宝藏boss_196</v>
      </c>
      <c r="D750" s="35" t="e">
        <f>VLOOKUP(B750,M:N,2,0)</f>
        <v>#N/A</v>
      </c>
      <c r="E750" s="35" t="e">
        <f t="shared" si="36"/>
        <v>#N/A</v>
      </c>
    </row>
    <row r="751" spans="1:5" x14ac:dyDescent="0.15">
      <c r="A751" s="23">
        <f>主线!AG750</f>
        <v>6747964</v>
      </c>
      <c r="B751" s="37" t="s">
        <v>1096</v>
      </c>
      <c r="C751" s="35" t="str">
        <f>VLOOKUP(B751,I:J,2,0)</f>
        <v>龙王宝藏boss_197</v>
      </c>
      <c r="D751" s="35" t="str">
        <f>VLOOKUP(B751,M:N,2,0)</f>
        <v>小雷音寺boss_192</v>
      </c>
      <c r="E751" s="35" t="e">
        <f t="shared" si="36"/>
        <v>#N/A</v>
      </c>
    </row>
    <row r="752" spans="1:5" x14ac:dyDescent="0.15">
      <c r="A752" s="23">
        <f>主线!AG751</f>
        <v>6795532</v>
      </c>
      <c r="B752" s="37" t="s">
        <v>1097</v>
      </c>
      <c r="C752" s="35" t="e">
        <f>VLOOKUP(B752,I:J,2,0)</f>
        <v>#N/A</v>
      </c>
      <c r="D752" s="35" t="e">
        <f>VLOOKUP(B752,M:N,2,0)</f>
        <v>#N/A</v>
      </c>
      <c r="E752" s="35" t="e">
        <f t="shared" si="36"/>
        <v>#N/A</v>
      </c>
    </row>
    <row r="753" spans="1:5" x14ac:dyDescent="0.15">
      <c r="A753" s="23">
        <f>主线!AG752</f>
        <v>6802735</v>
      </c>
      <c r="B753" s="37" t="s">
        <v>1098</v>
      </c>
      <c r="C753" s="35" t="e">
        <f>VLOOKUP(B753,I:J,2,0)</f>
        <v>#N/A</v>
      </c>
      <c r="D753" s="35" t="str">
        <f>VLOOKUP(B753,M:N,2,0)</f>
        <v>小雷音寺boss_193</v>
      </c>
      <c r="E753" s="35" t="e">
        <f t="shared" si="36"/>
        <v>#N/A</v>
      </c>
    </row>
    <row r="754" spans="1:5" x14ac:dyDescent="0.15">
      <c r="A754" s="23">
        <f>主线!AG753</f>
        <v>6818606</v>
      </c>
      <c r="B754" s="37" t="s">
        <v>1099</v>
      </c>
      <c r="C754" s="35" t="str">
        <f>VLOOKUP(B754,I:J,2,0)</f>
        <v>龙王宝藏boss_198</v>
      </c>
      <c r="D754" s="35" t="e">
        <f>VLOOKUP(B754,M:N,2,0)</f>
        <v>#N/A</v>
      </c>
      <c r="E754" s="35" t="e">
        <f t="shared" si="36"/>
        <v>#N/A</v>
      </c>
    </row>
    <row r="755" spans="1:5" x14ac:dyDescent="0.15">
      <c r="A755" s="23">
        <f>主线!AG754</f>
        <v>6825824</v>
      </c>
      <c r="B755" s="37" t="s">
        <v>1100</v>
      </c>
      <c r="C755" s="35" t="e">
        <f>VLOOKUP(B755,I:J,2,0)</f>
        <v>#N/A</v>
      </c>
      <c r="D755" s="35" t="e">
        <f>VLOOKUP(B755,M:N,2,0)</f>
        <v>#N/A</v>
      </c>
      <c r="E755" s="35" t="e">
        <f t="shared" si="36"/>
        <v>#N/A</v>
      </c>
    </row>
    <row r="756" spans="1:5" x14ac:dyDescent="0.15">
      <c r="A756" s="23">
        <f>主线!AG755</f>
        <v>6833044</v>
      </c>
      <c r="B756" s="37" t="s">
        <v>1101</v>
      </c>
      <c r="C756" s="35" t="e">
        <f>VLOOKUP(B756,I:J,2,0)</f>
        <v>#N/A</v>
      </c>
      <c r="D756" s="35" t="e">
        <f>VLOOKUP(B756,M:N,2,0)</f>
        <v>#N/A</v>
      </c>
      <c r="E756" s="35" t="str">
        <f t="shared" si="36"/>
        <v>天庭试炼boss_71</v>
      </c>
    </row>
    <row r="757" spans="1:5" x14ac:dyDescent="0.15">
      <c r="A757" s="23">
        <f>主线!AG756</f>
        <v>6848973</v>
      </c>
      <c r="B757" s="37" t="s">
        <v>1102</v>
      </c>
      <c r="C757" s="35" t="e">
        <f>VLOOKUP(B757,I:J,2,0)</f>
        <v>#N/A</v>
      </c>
      <c r="D757" s="35" t="e">
        <f>VLOOKUP(B757,M:N,2,0)</f>
        <v>#N/A</v>
      </c>
      <c r="E757" s="35" t="e">
        <f t="shared" si="36"/>
        <v>#N/A</v>
      </c>
    </row>
    <row r="758" spans="1:5" x14ac:dyDescent="0.15">
      <c r="A758" s="23">
        <f>主线!AG757</f>
        <v>6856209</v>
      </c>
      <c r="B758" s="37" t="s">
        <v>1103</v>
      </c>
      <c r="C758" s="35" t="e">
        <f>VLOOKUP(B758,I:J,2,0)</f>
        <v>#N/A</v>
      </c>
      <c r="D758" s="35" t="e">
        <f>VLOOKUP(B758,M:N,2,0)</f>
        <v>#N/A</v>
      </c>
      <c r="E758" s="35" t="e">
        <f t="shared" si="36"/>
        <v>#N/A</v>
      </c>
    </row>
    <row r="759" spans="1:5" x14ac:dyDescent="0.15">
      <c r="A759" s="23">
        <f>主线!AG758</f>
        <v>6863446</v>
      </c>
      <c r="B759" s="37" t="s">
        <v>1104</v>
      </c>
      <c r="C759" s="35" t="e">
        <f>VLOOKUP(B759,I:J,2,0)</f>
        <v>#N/A</v>
      </c>
      <c r="D759" s="35" t="e">
        <f>VLOOKUP(B759,M:N,2,0)</f>
        <v>#N/A</v>
      </c>
      <c r="E759" s="35" t="e">
        <f t="shared" si="36"/>
        <v>#N/A</v>
      </c>
    </row>
    <row r="760" spans="1:5" x14ac:dyDescent="0.15">
      <c r="A760" s="23">
        <f>主线!AG759</f>
        <v>6879432</v>
      </c>
      <c r="B760" s="37" t="s">
        <v>1105</v>
      </c>
      <c r="C760" s="35" t="e">
        <f>VLOOKUP(B760,I:J,2,0)</f>
        <v>#N/A</v>
      </c>
      <c r="D760" s="35" t="str">
        <f>VLOOKUP(B760,M:N,2,0)</f>
        <v>小雷音寺boss_194</v>
      </c>
      <c r="E760" s="35" t="e">
        <f t="shared" si="36"/>
        <v>#N/A</v>
      </c>
    </row>
    <row r="761" spans="1:5" x14ac:dyDescent="0.15">
      <c r="A761" s="23">
        <f>主线!AG760</f>
        <v>6886684</v>
      </c>
      <c r="B761" s="37" t="s">
        <v>1106</v>
      </c>
      <c r="C761" s="35" t="str">
        <f>VLOOKUP(B761,I:J,2,0)</f>
        <v>龙王宝藏boss_199</v>
      </c>
      <c r="D761" s="35" t="e">
        <f>VLOOKUP(B761,M:N,2,0)</f>
        <v>#N/A</v>
      </c>
      <c r="E761" s="35" t="e">
        <f t="shared" si="36"/>
        <v>#N/A</v>
      </c>
    </row>
    <row r="762" spans="1:5" x14ac:dyDescent="0.15">
      <c r="A762" s="23">
        <f>主线!AG761</f>
        <v>6934807</v>
      </c>
      <c r="B762" s="37" t="s">
        <v>1107</v>
      </c>
      <c r="C762" s="35" t="e">
        <f>VLOOKUP(B762,I:J,2,0)</f>
        <v>#N/A</v>
      </c>
      <c r="D762" s="35" t="e">
        <f>VLOOKUP(B762,M:N,2,0)</f>
        <v>#N/A</v>
      </c>
      <c r="E762" s="35" t="e">
        <f t="shared" si="36"/>
        <v>#N/A</v>
      </c>
    </row>
    <row r="763" spans="1:5" x14ac:dyDescent="0.15">
      <c r="A763" s="23">
        <f>主线!AG762</f>
        <v>6942076</v>
      </c>
      <c r="B763" s="37" t="s">
        <v>1108</v>
      </c>
      <c r="C763" s="35" t="e">
        <f>VLOOKUP(B763,I:J,2,0)</f>
        <v>#N/A</v>
      </c>
      <c r="D763" s="35" t="str">
        <f>VLOOKUP(B763,M:N,2,0)</f>
        <v>小雷音寺boss_195</v>
      </c>
      <c r="E763" s="35" t="e">
        <f t="shared" si="36"/>
        <v>#N/A</v>
      </c>
    </row>
    <row r="764" spans="1:5" x14ac:dyDescent="0.15">
      <c r="A764" s="23">
        <f>主线!AG763</f>
        <v>6958148</v>
      </c>
      <c r="B764" s="37" t="s">
        <v>1109</v>
      </c>
      <c r="C764" s="35" t="e">
        <f>VLOOKUP(B764,I:J,2,0)</f>
        <v>#N/A</v>
      </c>
      <c r="D764" s="35" t="e">
        <f>VLOOKUP(B764,M:N,2,0)</f>
        <v>#N/A</v>
      </c>
      <c r="E764" s="35" t="e">
        <f t="shared" si="36"/>
        <v>#N/A</v>
      </c>
    </row>
    <row r="765" spans="1:5" x14ac:dyDescent="0.15">
      <c r="A765" s="23">
        <f>主线!AG764</f>
        <v>6965430</v>
      </c>
      <c r="B765" s="37" t="s">
        <v>1110</v>
      </c>
      <c r="C765" s="35" t="e">
        <f>VLOOKUP(B765,I:J,2,0)</f>
        <v>#N/A</v>
      </c>
      <c r="D765" s="35" t="e">
        <f>VLOOKUP(B765,M:N,2,0)</f>
        <v>#N/A</v>
      </c>
      <c r="E765" s="35" t="e">
        <f t="shared" si="36"/>
        <v>#N/A</v>
      </c>
    </row>
    <row r="766" spans="1:5" x14ac:dyDescent="0.15">
      <c r="A766" s="23">
        <f>主线!AG765</f>
        <v>6972715</v>
      </c>
      <c r="B766" s="37" t="s">
        <v>1111</v>
      </c>
      <c r="C766" s="35" t="e">
        <f>VLOOKUP(B766,I:J,2,0)</f>
        <v>#N/A</v>
      </c>
      <c r="D766" s="35" t="e">
        <f>VLOOKUP(B766,M:N,2,0)</f>
        <v>#N/A</v>
      </c>
      <c r="E766" s="35" t="e">
        <f t="shared" si="36"/>
        <v>#N/A</v>
      </c>
    </row>
    <row r="767" spans="1:5" x14ac:dyDescent="0.15">
      <c r="A767" s="23">
        <f>主线!AG766</f>
        <v>6988844</v>
      </c>
      <c r="B767" s="37" t="s">
        <v>1112</v>
      </c>
      <c r="C767" s="35" t="e">
        <f>VLOOKUP(B767,I:J,2,0)</f>
        <v>#N/A</v>
      </c>
      <c r="D767" s="35" t="e">
        <f>VLOOKUP(B767,M:N,2,0)</f>
        <v>#N/A</v>
      </c>
      <c r="E767" s="35" t="e">
        <f t="shared" si="36"/>
        <v>#N/A</v>
      </c>
    </row>
    <row r="768" spans="1:5" x14ac:dyDescent="0.15">
      <c r="A768" s="23">
        <f>主线!AG767</f>
        <v>6996144</v>
      </c>
      <c r="B768" s="37" t="s">
        <v>1113</v>
      </c>
      <c r="C768" s="35" t="e">
        <f>VLOOKUP(B768,I:J,2,0)</f>
        <v>#N/A</v>
      </c>
      <c r="D768" s="35" t="e">
        <f>VLOOKUP(B768,M:N,2,0)</f>
        <v>#N/A</v>
      </c>
      <c r="E768" s="35" t="e">
        <f t="shared" si="36"/>
        <v>#N/A</v>
      </c>
    </row>
    <row r="769" spans="1:5" x14ac:dyDescent="0.15">
      <c r="A769" s="23">
        <f>主线!AG768</f>
        <v>7003445</v>
      </c>
      <c r="B769" s="37" t="s">
        <v>1114</v>
      </c>
      <c r="C769" s="35" t="e">
        <f>VLOOKUP(B769,I:J,2,0)</f>
        <v>#N/A</v>
      </c>
      <c r="D769" s="35" t="str">
        <f>VLOOKUP(B769,M:N,2,0)</f>
        <v>小雷音寺boss_196</v>
      </c>
      <c r="E769" s="35" t="str">
        <f t="shared" si="36"/>
        <v>天庭试炼boss_72</v>
      </c>
    </row>
    <row r="770" spans="1:5" x14ac:dyDescent="0.15">
      <c r="A770" s="23">
        <f>主线!AG769</f>
        <v>7019631</v>
      </c>
      <c r="B770" s="37" t="s">
        <v>1115</v>
      </c>
      <c r="C770" s="35" t="e">
        <f>VLOOKUP(B770,I:J,2,0)</f>
        <v>#N/A</v>
      </c>
      <c r="D770" s="35" t="e">
        <f>VLOOKUP(B770,M:N,2,0)</f>
        <v>#N/A</v>
      </c>
      <c r="E770" s="35" t="e">
        <f t="shared" ref="E770:E833" si="37">VLOOKUP(B770,Q:R,2,0)</f>
        <v>#N/A</v>
      </c>
    </row>
    <row r="771" spans="1:5" x14ac:dyDescent="0.15">
      <c r="A771" s="23">
        <f>主线!AG770</f>
        <v>7026948</v>
      </c>
      <c r="B771" s="37" t="s">
        <v>1116</v>
      </c>
      <c r="C771" s="35" t="str">
        <f>VLOOKUP(B771,I:J,2,0)</f>
        <v>龙王宝藏boss_200</v>
      </c>
      <c r="D771" s="35" t="e">
        <f>VLOOKUP(B771,M:N,2,0)</f>
        <v>#N/A</v>
      </c>
      <c r="E771" s="35" t="e">
        <f t="shared" si="37"/>
        <v>#N/A</v>
      </c>
    </row>
    <row r="772" spans="1:5" x14ac:dyDescent="0.15">
      <c r="A772" s="23">
        <f>主线!AG771</f>
        <v>7075628</v>
      </c>
      <c r="B772" s="37" t="s">
        <v>1117</v>
      </c>
      <c r="C772" s="35" t="e">
        <f>VLOOKUP(B772,I:J,2,0)</f>
        <v>#N/A</v>
      </c>
      <c r="D772" s="35" t="e">
        <f>VLOOKUP(B772,M:N,2,0)</f>
        <v>#N/A</v>
      </c>
      <c r="E772" s="35" t="e">
        <f t="shared" si="37"/>
        <v>#N/A</v>
      </c>
    </row>
    <row r="773" spans="1:5" x14ac:dyDescent="0.15">
      <c r="A773" s="23">
        <f>主线!AG772</f>
        <v>7082960</v>
      </c>
      <c r="B773" s="37" t="s">
        <v>1118</v>
      </c>
      <c r="C773" s="35" t="e">
        <f>VLOOKUP(B773,I:J,2,0)</f>
        <v>#N/A</v>
      </c>
      <c r="D773" s="35" t="str">
        <f>VLOOKUP(B773,M:N,2,0)</f>
        <v>小雷音寺boss_197</v>
      </c>
      <c r="E773" s="35" t="e">
        <f t="shared" si="37"/>
        <v>#N/A</v>
      </c>
    </row>
    <row r="774" spans="1:5" x14ac:dyDescent="0.15">
      <c r="A774" s="23">
        <f>主线!AG773</f>
        <v>7099233</v>
      </c>
      <c r="B774" s="37" t="s">
        <v>1119</v>
      </c>
      <c r="C774" s="35" t="e">
        <f>VLOOKUP(B774,I:J,2,0)</f>
        <v>#N/A</v>
      </c>
      <c r="D774" s="35" t="e">
        <f>VLOOKUP(B774,M:N,2,0)</f>
        <v>#N/A</v>
      </c>
      <c r="E774" s="35" t="e">
        <f t="shared" si="37"/>
        <v>#N/A</v>
      </c>
    </row>
    <row r="775" spans="1:5" x14ac:dyDescent="0.15">
      <c r="A775" s="23">
        <f>主线!AG774</f>
        <v>7106581</v>
      </c>
      <c r="B775" s="37" t="s">
        <v>1120</v>
      </c>
      <c r="C775" s="35" t="e">
        <f>VLOOKUP(B775,I:J,2,0)</f>
        <v>#N/A</v>
      </c>
      <c r="D775" s="35" t="e">
        <f>VLOOKUP(B775,M:N,2,0)</f>
        <v>#N/A</v>
      </c>
      <c r="E775" s="35" t="e">
        <f t="shared" si="37"/>
        <v>#N/A</v>
      </c>
    </row>
    <row r="776" spans="1:5" x14ac:dyDescent="0.15">
      <c r="A776" s="23">
        <f>主线!AG775</f>
        <v>7113929</v>
      </c>
      <c r="B776" s="37" t="s">
        <v>1121</v>
      </c>
      <c r="C776" s="35" t="e">
        <f>VLOOKUP(B776,I:J,2,0)</f>
        <v>#N/A</v>
      </c>
      <c r="D776" s="35" t="e">
        <f>VLOOKUP(B776,M:N,2,0)</f>
        <v>#N/A</v>
      </c>
      <c r="E776" s="35" t="e">
        <f t="shared" si="37"/>
        <v>#N/A</v>
      </c>
    </row>
    <row r="777" spans="1:5" x14ac:dyDescent="0.15">
      <c r="A777" s="23">
        <f>主线!AG776</f>
        <v>7130260</v>
      </c>
      <c r="B777" s="37" t="s">
        <v>1122</v>
      </c>
      <c r="C777" s="35" t="e">
        <f>VLOOKUP(B777,I:J,2,0)</f>
        <v>#N/A</v>
      </c>
      <c r="D777" s="35" t="e">
        <f>VLOOKUP(B777,M:N,2,0)</f>
        <v>#N/A</v>
      </c>
      <c r="E777" s="35" t="e">
        <f t="shared" si="37"/>
        <v>#N/A</v>
      </c>
    </row>
    <row r="778" spans="1:5" x14ac:dyDescent="0.15">
      <c r="A778" s="23">
        <f>主线!AG777</f>
        <v>7137623</v>
      </c>
      <c r="B778" s="37" t="s">
        <v>1123</v>
      </c>
      <c r="C778" s="35" t="e">
        <f>VLOOKUP(B778,I:J,2,0)</f>
        <v>#N/A</v>
      </c>
      <c r="D778" s="35" t="e">
        <f>VLOOKUP(B778,M:N,2,0)</f>
        <v>#N/A</v>
      </c>
      <c r="E778" s="35" t="e">
        <f t="shared" si="37"/>
        <v>#N/A</v>
      </c>
    </row>
    <row r="779" spans="1:5" x14ac:dyDescent="0.15">
      <c r="A779" s="23">
        <f>主线!AG778</f>
        <v>7144989</v>
      </c>
      <c r="B779" s="37" t="s">
        <v>1124</v>
      </c>
      <c r="C779" s="35" t="e">
        <f>VLOOKUP(B779,I:J,2,0)</f>
        <v>#N/A</v>
      </c>
      <c r="D779" s="35" t="str">
        <f>VLOOKUP(B779,M:N,2,0)</f>
        <v>小雷音寺boss_198</v>
      </c>
      <c r="E779" s="35" t="e">
        <f t="shared" si="37"/>
        <v>#N/A</v>
      </c>
    </row>
    <row r="780" spans="1:5" x14ac:dyDescent="0.15">
      <c r="A780" s="23">
        <f>主线!AG779</f>
        <v>7161378</v>
      </c>
      <c r="B780" s="37" t="s">
        <v>1125</v>
      </c>
      <c r="C780" s="35" t="str">
        <f>VLOOKUP(B780,I:J,2,0)</f>
        <v>龙王宝藏boss_201</v>
      </c>
      <c r="D780" s="35" t="e">
        <f>VLOOKUP(B780,M:N,2,0)</f>
        <v>#N/A</v>
      </c>
      <c r="E780" s="35" t="e">
        <f t="shared" si="37"/>
        <v>#N/A</v>
      </c>
    </row>
    <row r="781" spans="1:5" x14ac:dyDescent="0.15">
      <c r="A781" s="23">
        <f>主线!AG780</f>
        <v>7168758</v>
      </c>
      <c r="B781" s="37" t="s">
        <v>1126</v>
      </c>
      <c r="C781" s="35" t="e">
        <f>VLOOKUP(B781,I:J,2,0)</f>
        <v>#N/A</v>
      </c>
      <c r="D781" s="35" t="e">
        <f>VLOOKUP(B781,M:N,2,0)</f>
        <v>#N/A</v>
      </c>
      <c r="E781" s="35" t="str">
        <f t="shared" si="37"/>
        <v>天庭试炼boss_73</v>
      </c>
    </row>
    <row r="782" spans="1:5" x14ac:dyDescent="0.15">
      <c r="A782" s="23">
        <f>主线!AG781</f>
        <v>7217997</v>
      </c>
      <c r="B782" s="37" t="s">
        <v>1127</v>
      </c>
      <c r="C782" s="35" t="e">
        <f>VLOOKUP(B782,I:J,2,0)</f>
        <v>#N/A</v>
      </c>
      <c r="D782" s="35" t="str">
        <f>VLOOKUP(B782,M:N,2,0)</f>
        <v>小雷音寺boss_199</v>
      </c>
      <c r="E782" s="35" t="e">
        <f t="shared" si="37"/>
        <v>#N/A</v>
      </c>
    </row>
    <row r="783" spans="1:5" x14ac:dyDescent="0.15">
      <c r="A783" s="23">
        <f>主线!AG782</f>
        <v>7225394</v>
      </c>
      <c r="B783" s="37" t="s">
        <v>1128</v>
      </c>
      <c r="C783" s="35" t="e">
        <f>VLOOKUP(B783,I:J,2,0)</f>
        <v>#N/A</v>
      </c>
      <c r="D783" s="35" t="e">
        <f>VLOOKUP(B783,M:N,2,0)</f>
        <v>#N/A</v>
      </c>
      <c r="E783" s="35" t="e">
        <f t="shared" si="37"/>
        <v>#N/A</v>
      </c>
    </row>
    <row r="784" spans="1:5" x14ac:dyDescent="0.15">
      <c r="A784" s="23">
        <f>主线!AG783</f>
        <v>7241868</v>
      </c>
      <c r="B784" s="37" t="s">
        <v>1129</v>
      </c>
      <c r="C784" s="35" t="e">
        <f>VLOOKUP(B784,I:J,2,0)</f>
        <v>#N/A</v>
      </c>
      <c r="D784" s="35" t="e">
        <f>VLOOKUP(B784,M:N,2,0)</f>
        <v>#N/A</v>
      </c>
      <c r="E784" s="35" t="e">
        <f t="shared" si="37"/>
        <v>#N/A</v>
      </c>
    </row>
    <row r="785" spans="1:5" x14ac:dyDescent="0.15">
      <c r="A785" s="23">
        <f>主线!AG784</f>
        <v>7249281</v>
      </c>
      <c r="B785" s="37" t="s">
        <v>1130</v>
      </c>
      <c r="C785" s="35" t="e">
        <f>VLOOKUP(B785,I:J,2,0)</f>
        <v>#N/A</v>
      </c>
      <c r="D785" s="35" t="e">
        <f>VLOOKUP(B785,M:N,2,0)</f>
        <v>#N/A</v>
      </c>
      <c r="E785" s="35" t="e">
        <f t="shared" si="37"/>
        <v>#N/A</v>
      </c>
    </row>
    <row r="786" spans="1:5" x14ac:dyDescent="0.15">
      <c r="A786" s="23">
        <f>主线!AG785</f>
        <v>7256692</v>
      </c>
      <c r="B786" s="37" t="s">
        <v>1131</v>
      </c>
      <c r="C786" s="35" t="e">
        <f>VLOOKUP(B786,I:J,2,0)</f>
        <v>#N/A</v>
      </c>
      <c r="D786" s="35" t="e">
        <f>VLOOKUP(B786,M:N,2,0)</f>
        <v>#N/A</v>
      </c>
      <c r="E786" s="35" t="e">
        <f t="shared" si="37"/>
        <v>#N/A</v>
      </c>
    </row>
    <row r="787" spans="1:5" x14ac:dyDescent="0.15">
      <c r="A787" s="23">
        <f>主线!AG786</f>
        <v>7273225</v>
      </c>
      <c r="B787" s="37" t="s">
        <v>1132</v>
      </c>
      <c r="C787" s="35" t="str">
        <f>VLOOKUP(B787,I:J,2,0)</f>
        <v>龙王宝藏boss_202</v>
      </c>
      <c r="D787" s="35" t="e">
        <f>VLOOKUP(B787,M:N,2,0)</f>
        <v>#N/A</v>
      </c>
      <c r="E787" s="35" t="e">
        <f t="shared" si="37"/>
        <v>#N/A</v>
      </c>
    </row>
    <row r="788" spans="1:5" x14ac:dyDescent="0.15">
      <c r="A788" s="23">
        <f>主线!AG787</f>
        <v>7280653</v>
      </c>
      <c r="B788" s="37" t="s">
        <v>1133</v>
      </c>
      <c r="C788" s="35" t="e">
        <f>VLOOKUP(B788,I:J,2,0)</f>
        <v>#N/A</v>
      </c>
      <c r="D788" s="35" t="e">
        <f>VLOOKUP(B788,M:N,2,0)</f>
        <v>#N/A</v>
      </c>
      <c r="E788" s="35" t="e">
        <f t="shared" si="37"/>
        <v>#N/A</v>
      </c>
    </row>
    <row r="789" spans="1:5" x14ac:dyDescent="0.15">
      <c r="A789" s="23">
        <f>主线!AG788</f>
        <v>7288084</v>
      </c>
      <c r="B789" s="37" t="s">
        <v>1134</v>
      </c>
      <c r="C789" s="35" t="e">
        <f>VLOOKUP(B789,I:J,2,0)</f>
        <v>#N/A</v>
      </c>
      <c r="D789" s="35" t="str">
        <f>VLOOKUP(B789,M:N,2,0)</f>
        <v>小雷音寺boss_200</v>
      </c>
      <c r="E789" s="35" t="e">
        <f t="shared" si="37"/>
        <v>#N/A</v>
      </c>
    </row>
    <row r="790" spans="1:5" x14ac:dyDescent="0.15">
      <c r="A790" s="23">
        <f>主线!AG789</f>
        <v>7304673</v>
      </c>
      <c r="B790" s="37" t="s">
        <v>1135</v>
      </c>
      <c r="C790" s="35" t="e">
        <f>VLOOKUP(B790,I:J,2,0)</f>
        <v>#N/A</v>
      </c>
      <c r="D790" s="35" t="e">
        <f>VLOOKUP(B790,M:N,2,0)</f>
        <v>#N/A</v>
      </c>
      <c r="E790" s="35" t="e">
        <f t="shared" si="37"/>
        <v>#N/A</v>
      </c>
    </row>
    <row r="791" spans="1:5" x14ac:dyDescent="0.15">
      <c r="A791" s="23">
        <f>主线!AG790</f>
        <v>7312119</v>
      </c>
      <c r="B791" s="37" t="s">
        <v>1136</v>
      </c>
      <c r="C791" s="35" t="e">
        <f>VLOOKUP(B791,I:J,2,0)</f>
        <v>#N/A</v>
      </c>
      <c r="D791" s="35" t="str">
        <f>VLOOKUP(B791,M:N,2,0)</f>
        <v>小雷音寺boss_201</v>
      </c>
      <c r="E791" s="35" t="e">
        <f t="shared" si="37"/>
        <v>#N/A</v>
      </c>
    </row>
    <row r="792" spans="1:5" x14ac:dyDescent="0.15">
      <c r="A792" s="23">
        <f>主线!AG791</f>
        <v>7361917</v>
      </c>
      <c r="B792" s="37" t="s">
        <v>1137</v>
      </c>
      <c r="C792" s="35" t="e">
        <f>VLOOKUP(B792,I:J,2,0)</f>
        <v>#N/A</v>
      </c>
      <c r="D792" s="35" t="e">
        <f>VLOOKUP(B792,M:N,2,0)</f>
        <v>#N/A</v>
      </c>
      <c r="E792" s="35" t="e">
        <f t="shared" si="37"/>
        <v>#N/A</v>
      </c>
    </row>
    <row r="793" spans="1:5" x14ac:dyDescent="0.15">
      <c r="A793" s="23">
        <f>主线!AG792</f>
        <v>7369378</v>
      </c>
      <c r="B793" s="37" t="s">
        <v>1138</v>
      </c>
      <c r="C793" s="35" t="e">
        <f>VLOOKUP(B793,I:J,2,0)</f>
        <v>#N/A</v>
      </c>
      <c r="D793" s="35" t="e">
        <f>VLOOKUP(B793,M:N,2,0)</f>
        <v>#N/A</v>
      </c>
      <c r="E793" s="35" t="str">
        <f t="shared" si="37"/>
        <v>天庭试炼boss_74</v>
      </c>
    </row>
    <row r="794" spans="1:5" x14ac:dyDescent="0.15">
      <c r="A794" s="23">
        <f>主线!AG793</f>
        <v>7386055</v>
      </c>
      <c r="B794" s="37" t="s">
        <v>1139</v>
      </c>
      <c r="C794" s="35" t="e">
        <f>VLOOKUP(B794,I:J,2,0)</f>
        <v>#N/A</v>
      </c>
      <c r="D794" s="35" t="e">
        <f>VLOOKUP(B794,M:N,2,0)</f>
        <v>#N/A</v>
      </c>
      <c r="E794" s="35" t="e">
        <f t="shared" si="37"/>
        <v>#N/A</v>
      </c>
    </row>
    <row r="795" spans="1:5" x14ac:dyDescent="0.15">
      <c r="A795" s="23">
        <f>主线!AG794</f>
        <v>7393531</v>
      </c>
      <c r="B795" s="37" t="s">
        <v>1140</v>
      </c>
      <c r="C795" s="35" t="str">
        <f>VLOOKUP(B795,I:J,2,0)</f>
        <v>龙王宝藏boss_203</v>
      </c>
      <c r="D795" s="35" t="e">
        <f>VLOOKUP(B795,M:N,2,0)</f>
        <v>#N/A</v>
      </c>
      <c r="E795" s="35" t="e">
        <f t="shared" si="37"/>
        <v>#N/A</v>
      </c>
    </row>
    <row r="796" spans="1:5" x14ac:dyDescent="0.15">
      <c r="A796" s="23">
        <f>主线!AG795</f>
        <v>7401010</v>
      </c>
      <c r="B796" s="37" t="s">
        <v>1141</v>
      </c>
      <c r="C796" s="35" t="e">
        <f>VLOOKUP(B796,I:J,2,0)</f>
        <v>#N/A</v>
      </c>
      <c r="D796" s="35" t="e">
        <f>VLOOKUP(B796,M:N,2,0)</f>
        <v>#N/A</v>
      </c>
      <c r="E796" s="35" t="e">
        <f t="shared" si="37"/>
        <v>#N/A</v>
      </c>
    </row>
    <row r="797" spans="1:5" x14ac:dyDescent="0.15">
      <c r="A797" s="23">
        <f>主线!AG796</f>
        <v>7417743</v>
      </c>
      <c r="B797" s="37" t="s">
        <v>1142</v>
      </c>
      <c r="C797" s="35" t="e">
        <f>VLOOKUP(B797,I:J,2,0)</f>
        <v>#N/A</v>
      </c>
      <c r="D797" s="35" t="str">
        <f>VLOOKUP(B797,M:N,2,0)</f>
        <v>小雷音寺boss_202</v>
      </c>
      <c r="E797" s="35" t="e">
        <f t="shared" si="37"/>
        <v>#N/A</v>
      </c>
    </row>
    <row r="798" spans="1:5" x14ac:dyDescent="0.15">
      <c r="A798" s="23">
        <f>主线!AG797</f>
        <v>7425236</v>
      </c>
      <c r="B798" s="37" t="s">
        <v>1143</v>
      </c>
      <c r="C798" s="35" t="e">
        <f>VLOOKUP(B798,I:J,2,0)</f>
        <v>#N/A</v>
      </c>
      <c r="D798" s="35" t="e">
        <f>VLOOKUP(B798,M:N,2,0)</f>
        <v>#N/A</v>
      </c>
      <c r="E798" s="35" t="e">
        <f t="shared" si="37"/>
        <v>#N/A</v>
      </c>
    </row>
    <row r="799" spans="1:5" x14ac:dyDescent="0.15">
      <c r="A799" s="23">
        <f>主线!AG798</f>
        <v>7432730</v>
      </c>
      <c r="B799" s="37" t="s">
        <v>1144</v>
      </c>
      <c r="C799" s="35" t="e">
        <f>VLOOKUP(B799,I:J,2,0)</f>
        <v>#N/A</v>
      </c>
      <c r="D799" s="35" t="e">
        <f>VLOOKUP(B799,M:N,2,0)</f>
        <v>#N/A</v>
      </c>
      <c r="E799" s="35" t="e">
        <f t="shared" si="37"/>
        <v>#N/A</v>
      </c>
    </row>
    <row r="800" spans="1:5" x14ac:dyDescent="0.15">
      <c r="A800" s="23">
        <f>主线!AG799</f>
        <v>7449522</v>
      </c>
      <c r="B800" s="37" t="s">
        <v>1145</v>
      </c>
      <c r="C800" s="35" t="e">
        <f>VLOOKUP(B800,I:J,2,0)</f>
        <v>#N/A</v>
      </c>
      <c r="D800" s="35" t="e">
        <f>VLOOKUP(B800,M:N,2,0)</f>
        <v>#N/A</v>
      </c>
      <c r="E800" s="35" t="e">
        <f t="shared" si="37"/>
        <v>#N/A</v>
      </c>
    </row>
    <row r="801" spans="1:5" x14ac:dyDescent="0.15">
      <c r="A801" s="23">
        <f>主线!AG800</f>
        <v>7457032</v>
      </c>
      <c r="B801" s="37" t="s">
        <v>1146</v>
      </c>
      <c r="C801" s="35" t="e">
        <f>VLOOKUP(B801,I:J,2,0)</f>
        <v>#N/A</v>
      </c>
      <c r="D801" s="35" t="str">
        <f>VLOOKUP(B801,M:N,2,0)</f>
        <v>小雷音寺boss_203</v>
      </c>
      <c r="E801" s="35" t="e">
        <f t="shared" si="37"/>
        <v>#N/A</v>
      </c>
    </row>
    <row r="802" spans="1:5" x14ac:dyDescent="0.15">
      <c r="A802" s="23">
        <f>主线!AG801</f>
        <v>7507392</v>
      </c>
      <c r="B802" s="37" t="s">
        <v>1147</v>
      </c>
      <c r="C802" s="35" t="str">
        <f>VLOOKUP(B802,I:J,2,0)</f>
        <v>龙王宝藏boss_204</v>
      </c>
      <c r="D802" s="35" t="e">
        <f>VLOOKUP(B802,M:N,2,0)</f>
        <v>#N/A</v>
      </c>
      <c r="E802" s="35" t="e">
        <f t="shared" si="37"/>
        <v>#N/A</v>
      </c>
    </row>
    <row r="803" spans="1:5" x14ac:dyDescent="0.15">
      <c r="A803" s="23">
        <f>主线!AG802</f>
        <v>7514917</v>
      </c>
      <c r="B803" s="37" t="s">
        <v>1148</v>
      </c>
      <c r="C803" s="35" t="e">
        <f>VLOOKUP(B803,I:J,2,0)</f>
        <v>#N/A</v>
      </c>
      <c r="D803" s="35" t="e">
        <f>VLOOKUP(B803,M:N,2,0)</f>
        <v>#N/A</v>
      </c>
      <c r="E803" s="35" t="e">
        <f t="shared" si="37"/>
        <v>#N/A</v>
      </c>
    </row>
    <row r="804" spans="1:5" x14ac:dyDescent="0.15">
      <c r="A804" s="23">
        <f>主线!AG803</f>
        <v>7531796</v>
      </c>
      <c r="B804" s="37" t="s">
        <v>1149</v>
      </c>
      <c r="C804" s="35" t="e">
        <f>VLOOKUP(B804,I:J,2,0)</f>
        <v>#N/A</v>
      </c>
      <c r="D804" s="35" t="e">
        <f>VLOOKUP(B804,M:N,2,0)</f>
        <v>#N/A</v>
      </c>
      <c r="E804" s="35" t="e">
        <f t="shared" si="37"/>
        <v>#N/A</v>
      </c>
    </row>
    <row r="805" spans="1:5" x14ac:dyDescent="0.15">
      <c r="A805" s="23">
        <f>主线!AG804</f>
        <v>7539336</v>
      </c>
      <c r="B805" s="37" t="s">
        <v>1150</v>
      </c>
      <c r="C805" s="35" t="e">
        <f>VLOOKUP(B805,I:J,2,0)</f>
        <v>#N/A</v>
      </c>
      <c r="D805" s="35" t="e">
        <f>VLOOKUP(B805,M:N,2,0)</f>
        <v>#N/A</v>
      </c>
      <c r="E805" s="35" t="e">
        <f t="shared" si="37"/>
        <v>#N/A</v>
      </c>
    </row>
    <row r="806" spans="1:5" x14ac:dyDescent="0.15">
      <c r="A806" s="23">
        <f>主线!AG805</f>
        <v>7546880</v>
      </c>
      <c r="B806" s="37" t="s">
        <v>1151</v>
      </c>
      <c r="C806" s="35" t="e">
        <f>VLOOKUP(B806,I:J,2,0)</f>
        <v>#N/A</v>
      </c>
      <c r="D806" s="35" t="str">
        <f>VLOOKUP(B806,M:N,2,0)</f>
        <v>小雷音寺boss_204</v>
      </c>
      <c r="E806" s="35" t="str">
        <f t="shared" si="37"/>
        <v>天庭试炼boss_75</v>
      </c>
    </row>
    <row r="807" spans="1:5" x14ac:dyDescent="0.15">
      <c r="A807" s="23">
        <f>主线!AG806</f>
        <v>7563816</v>
      </c>
      <c r="B807" s="37" t="s">
        <v>1152</v>
      </c>
      <c r="C807" s="35" t="e">
        <f>VLOOKUP(B807,I:J,2,0)</f>
        <v>#N/A</v>
      </c>
      <c r="D807" s="35" t="e">
        <f>VLOOKUP(B807,M:N,2,0)</f>
        <v>#N/A</v>
      </c>
      <c r="E807" s="35" t="e">
        <f t="shared" si="37"/>
        <v>#N/A</v>
      </c>
    </row>
    <row r="808" spans="1:5" x14ac:dyDescent="0.15">
      <c r="A808" s="23">
        <f>主线!AG807</f>
        <v>7571374</v>
      </c>
      <c r="B808" s="37" t="s">
        <v>1153</v>
      </c>
      <c r="C808" s="35" t="e">
        <f>VLOOKUP(B808,I:J,2,0)</f>
        <v>#N/A</v>
      </c>
      <c r="D808" s="35" t="e">
        <f>VLOOKUP(B808,M:N,2,0)</f>
        <v>#N/A</v>
      </c>
      <c r="E808" s="35" t="e">
        <f t="shared" si="37"/>
        <v>#N/A</v>
      </c>
    </row>
    <row r="809" spans="1:5" x14ac:dyDescent="0.15">
      <c r="A809" s="23">
        <f>主线!AG808</f>
        <v>7578932</v>
      </c>
      <c r="B809" s="37" t="s">
        <v>1154</v>
      </c>
      <c r="C809" s="35" t="e">
        <f>VLOOKUP(B809,I:J,2,0)</f>
        <v>#N/A</v>
      </c>
      <c r="D809" s="35" t="e">
        <f>VLOOKUP(B809,M:N,2,0)</f>
        <v>#N/A</v>
      </c>
      <c r="E809" s="35" t="e">
        <f t="shared" si="37"/>
        <v>#N/A</v>
      </c>
    </row>
    <row r="810" spans="1:5" x14ac:dyDescent="0.15">
      <c r="A810" s="23">
        <f>主线!AG809</f>
        <v>7595926</v>
      </c>
      <c r="B810" s="37" t="s">
        <v>1155</v>
      </c>
      <c r="C810" s="35" t="e">
        <f>VLOOKUP(B810,I:J,2,0)</f>
        <v>#N/A</v>
      </c>
      <c r="D810" s="35" t="e">
        <f>VLOOKUP(B810,M:N,2,0)</f>
        <v>#N/A</v>
      </c>
      <c r="E810" s="35" t="e">
        <f t="shared" si="37"/>
        <v>#N/A</v>
      </c>
    </row>
    <row r="811" spans="1:5" x14ac:dyDescent="0.15">
      <c r="A811" s="23">
        <f>主线!AG810</f>
        <v>7603501</v>
      </c>
      <c r="B811" s="37" t="s">
        <v>1156</v>
      </c>
      <c r="C811" s="35" t="str">
        <f>VLOOKUP(B811,I:J,2,0)</f>
        <v>龙王宝藏boss_205</v>
      </c>
      <c r="D811" s="35" t="str">
        <f>VLOOKUP(B811,M:N,2,0)</f>
        <v>小雷音寺boss_205</v>
      </c>
      <c r="E811" s="35" t="e">
        <f t="shared" si="37"/>
        <v>#N/A</v>
      </c>
    </row>
    <row r="812" spans="1:5" x14ac:dyDescent="0.15">
      <c r="A812" s="23">
        <f>主线!AG811</f>
        <v>7654423</v>
      </c>
      <c r="B812" s="37" t="s">
        <v>1157</v>
      </c>
      <c r="C812" s="35" t="e">
        <f>VLOOKUP(B812,I:J,2,0)</f>
        <v>#N/A</v>
      </c>
      <c r="D812" s="35" t="e">
        <f>VLOOKUP(B812,M:N,2,0)</f>
        <v>#N/A</v>
      </c>
      <c r="E812" s="35" t="e">
        <f t="shared" si="37"/>
        <v>#N/A</v>
      </c>
    </row>
    <row r="813" spans="1:5" x14ac:dyDescent="0.15">
      <c r="A813" s="23">
        <f>主线!AG812</f>
        <v>7662014</v>
      </c>
      <c r="B813" s="37" t="s">
        <v>1158</v>
      </c>
      <c r="C813" s="35" t="e">
        <f>VLOOKUP(B813,I:J,2,0)</f>
        <v>#N/A</v>
      </c>
      <c r="D813" s="35" t="e">
        <f>VLOOKUP(B813,M:N,2,0)</f>
        <v>#N/A</v>
      </c>
      <c r="E813" s="35" t="e">
        <f t="shared" si="37"/>
        <v>#N/A</v>
      </c>
    </row>
    <row r="814" spans="1:5" x14ac:dyDescent="0.15">
      <c r="A814" s="23">
        <f>主线!AG813</f>
        <v>7679094</v>
      </c>
      <c r="B814" s="37" t="s">
        <v>1159</v>
      </c>
      <c r="C814" s="35" t="e">
        <f>VLOOKUP(B814,I:J,2,0)</f>
        <v>#N/A</v>
      </c>
      <c r="D814" s="35" t="e">
        <f>VLOOKUP(B814,M:N,2,0)</f>
        <v>#N/A</v>
      </c>
      <c r="E814" s="35" t="e">
        <f t="shared" si="37"/>
        <v>#N/A</v>
      </c>
    </row>
    <row r="815" spans="1:5" x14ac:dyDescent="0.15">
      <c r="A815" s="23">
        <f>主线!AG814</f>
        <v>7686701</v>
      </c>
      <c r="B815" s="37" t="s">
        <v>1160</v>
      </c>
      <c r="C815" s="35" t="e">
        <f>VLOOKUP(B815,I:J,2,0)</f>
        <v>#N/A</v>
      </c>
      <c r="D815" s="35" t="e">
        <f>VLOOKUP(B815,M:N,2,0)</f>
        <v>#N/A</v>
      </c>
      <c r="E815" s="35" t="e">
        <f t="shared" si="37"/>
        <v>#N/A</v>
      </c>
    </row>
    <row r="816" spans="1:5" x14ac:dyDescent="0.15">
      <c r="A816" s="23">
        <f>主线!AG815</f>
        <v>7694307</v>
      </c>
      <c r="B816" s="37" t="s">
        <v>1161</v>
      </c>
      <c r="C816" s="35" t="e">
        <f>VLOOKUP(B816,I:J,2,0)</f>
        <v>#N/A</v>
      </c>
      <c r="D816" s="35" t="str">
        <f>VLOOKUP(B816,M:N,2,0)</f>
        <v>小雷音寺boss_206</v>
      </c>
      <c r="E816" s="35" t="e">
        <f t="shared" si="37"/>
        <v>#N/A</v>
      </c>
    </row>
    <row r="817" spans="1:5" x14ac:dyDescent="0.15">
      <c r="A817" s="23">
        <f>主线!AG816</f>
        <v>7711445</v>
      </c>
      <c r="B817" s="37" t="s">
        <v>1162</v>
      </c>
      <c r="C817" s="35" t="e">
        <f>VLOOKUP(B817,I:J,2,0)</f>
        <v>#N/A</v>
      </c>
      <c r="D817" s="35" t="e">
        <f>VLOOKUP(B817,M:N,2,0)</f>
        <v>#N/A</v>
      </c>
      <c r="E817" s="35" t="e">
        <f t="shared" si="37"/>
        <v>#N/A</v>
      </c>
    </row>
    <row r="818" spans="1:5" x14ac:dyDescent="0.15">
      <c r="A818" s="23">
        <f>主线!AG817</f>
        <v>7719070</v>
      </c>
      <c r="B818" s="37" t="s">
        <v>1163</v>
      </c>
      <c r="C818" s="35" t="e">
        <f>VLOOKUP(B818,I:J,2,0)</f>
        <v>#N/A</v>
      </c>
      <c r="D818" s="35" t="e">
        <f>VLOOKUP(B818,M:N,2,0)</f>
        <v>#N/A</v>
      </c>
      <c r="E818" s="35" t="e">
        <f t="shared" si="37"/>
        <v>#N/A</v>
      </c>
    </row>
    <row r="819" spans="1:5" x14ac:dyDescent="0.15">
      <c r="A819" s="23">
        <f>主线!AG818</f>
        <v>7726693</v>
      </c>
      <c r="B819" s="37" t="s">
        <v>1164</v>
      </c>
      <c r="C819" s="35" t="str">
        <f>VLOOKUP(B819,I:J,2,0)</f>
        <v>龙王宝藏boss_206</v>
      </c>
      <c r="D819" s="35" t="e">
        <f>VLOOKUP(B819,M:N,2,0)</f>
        <v>#N/A</v>
      </c>
      <c r="E819" s="35" t="str">
        <f t="shared" si="37"/>
        <v>天庭试炼boss_76</v>
      </c>
    </row>
    <row r="820" spans="1:5" x14ac:dyDescent="0.15">
      <c r="A820" s="23">
        <f>主线!AG819</f>
        <v>7743890</v>
      </c>
      <c r="B820" s="37" t="s">
        <v>1165</v>
      </c>
      <c r="C820" s="35" t="e">
        <f>VLOOKUP(B820,I:J,2,0)</f>
        <v>#N/A</v>
      </c>
      <c r="D820" s="35" t="e">
        <f>VLOOKUP(B820,M:N,2,0)</f>
        <v>#N/A</v>
      </c>
      <c r="E820" s="35" t="e">
        <f t="shared" si="37"/>
        <v>#N/A</v>
      </c>
    </row>
    <row r="821" spans="1:5" x14ac:dyDescent="0.15">
      <c r="A821" s="23">
        <f>主线!AG820</f>
        <v>7751530</v>
      </c>
      <c r="B821" s="37" t="s">
        <v>1166</v>
      </c>
      <c r="C821" s="35" t="e">
        <f>VLOOKUP(B821,I:J,2,0)</f>
        <v>#N/A</v>
      </c>
      <c r="D821" s="35" t="str">
        <f>VLOOKUP(B821,M:N,2,0)</f>
        <v>小雷音寺boss_207</v>
      </c>
      <c r="E821" s="35" t="e">
        <f t="shared" si="37"/>
        <v>#N/A</v>
      </c>
    </row>
    <row r="822" spans="1:5" x14ac:dyDescent="0.15">
      <c r="A822" s="23">
        <f>主线!AG821</f>
        <v>7803013</v>
      </c>
      <c r="B822" s="37" t="s">
        <v>1167</v>
      </c>
      <c r="C822" s="35" t="e">
        <f>VLOOKUP(B822,I:J,2,0)</f>
        <v>#N/A</v>
      </c>
      <c r="D822" s="35" t="e">
        <f>VLOOKUP(B822,M:N,2,0)</f>
        <v>#N/A</v>
      </c>
      <c r="E822" s="35" t="e">
        <f t="shared" si="37"/>
        <v>#N/A</v>
      </c>
    </row>
    <row r="823" spans="1:5" x14ac:dyDescent="0.15">
      <c r="A823" s="23">
        <f>主线!AG822</f>
        <v>7810669</v>
      </c>
      <c r="B823" s="37" t="s">
        <v>1168</v>
      </c>
      <c r="C823" s="35" t="e">
        <f>VLOOKUP(B823,I:J,2,0)</f>
        <v>#N/A</v>
      </c>
      <c r="D823" s="35" t="e">
        <f>VLOOKUP(B823,M:N,2,0)</f>
        <v>#N/A</v>
      </c>
      <c r="E823" s="35" t="e">
        <f t="shared" si="37"/>
        <v>#N/A</v>
      </c>
    </row>
    <row r="824" spans="1:5" x14ac:dyDescent="0.15">
      <c r="A824" s="23">
        <f>主线!AG823</f>
        <v>7827952</v>
      </c>
      <c r="B824" s="37" t="s">
        <v>1169</v>
      </c>
      <c r="C824" s="35" t="e">
        <f>VLOOKUP(B824,I:J,2,0)</f>
        <v>#N/A</v>
      </c>
      <c r="D824" s="35" t="e">
        <f>VLOOKUP(B824,M:N,2,0)</f>
        <v>#N/A</v>
      </c>
      <c r="E824" s="35" t="e">
        <f t="shared" si="37"/>
        <v>#N/A</v>
      </c>
    </row>
    <row r="825" spans="1:5" x14ac:dyDescent="0.15">
      <c r="A825" s="23">
        <f>主线!AG824</f>
        <v>7835623</v>
      </c>
      <c r="B825" s="37" t="s">
        <v>1170</v>
      </c>
      <c r="C825" s="35" t="e">
        <f>VLOOKUP(B825,I:J,2,0)</f>
        <v>#N/A</v>
      </c>
      <c r="D825" s="35" t="e">
        <f>VLOOKUP(B825,M:N,2,0)</f>
        <v>#N/A</v>
      </c>
      <c r="E825" s="35" t="e">
        <f t="shared" si="37"/>
        <v>#N/A</v>
      </c>
    </row>
    <row r="826" spans="1:5" x14ac:dyDescent="0.15">
      <c r="A826" s="23">
        <f>主线!AG825</f>
        <v>7843296</v>
      </c>
      <c r="B826" s="37" t="s">
        <v>1171</v>
      </c>
      <c r="C826" s="35" t="str">
        <f>VLOOKUP(B826,I:J,2,0)</f>
        <v>龙王宝藏boss_207</v>
      </c>
      <c r="D826" s="35" t="str">
        <f>VLOOKUP(B826,M:N,2,0)</f>
        <v>小雷音寺boss_208</v>
      </c>
      <c r="E826" s="35" t="e">
        <f t="shared" si="37"/>
        <v>#N/A</v>
      </c>
    </row>
    <row r="827" spans="1:5" x14ac:dyDescent="0.15">
      <c r="A827" s="23">
        <f>主线!AG826</f>
        <v>7860636</v>
      </c>
      <c r="B827" s="37" t="s">
        <v>1172</v>
      </c>
      <c r="C827" s="35" t="e">
        <f>VLOOKUP(B827,I:J,2,0)</f>
        <v>#N/A</v>
      </c>
      <c r="D827" s="35" t="e">
        <f>VLOOKUP(B827,M:N,2,0)</f>
        <v>#N/A</v>
      </c>
      <c r="E827" s="35" t="e">
        <f t="shared" si="37"/>
        <v>#N/A</v>
      </c>
    </row>
    <row r="828" spans="1:5" x14ac:dyDescent="0.15">
      <c r="A828" s="23">
        <f>主线!AG827</f>
        <v>7868325</v>
      </c>
      <c r="B828" s="37" t="s">
        <v>1173</v>
      </c>
      <c r="C828" s="35" t="e">
        <f>VLOOKUP(B828,I:J,2,0)</f>
        <v>#N/A</v>
      </c>
      <c r="D828" s="35" t="e">
        <f>VLOOKUP(B828,M:N,2,0)</f>
        <v>#N/A</v>
      </c>
      <c r="E828" s="35" t="e">
        <f t="shared" si="37"/>
        <v>#N/A</v>
      </c>
    </row>
    <row r="829" spans="1:5" x14ac:dyDescent="0.15">
      <c r="A829" s="23">
        <f>主线!AG828</f>
        <v>7876015</v>
      </c>
      <c r="B829" s="37" t="s">
        <v>1174</v>
      </c>
      <c r="C829" s="35" t="e">
        <f>VLOOKUP(B829,I:J,2,0)</f>
        <v>#N/A</v>
      </c>
      <c r="D829" s="35" t="e">
        <f>VLOOKUP(B829,M:N,2,0)</f>
        <v>#N/A</v>
      </c>
      <c r="E829" s="35" t="e">
        <f t="shared" si="37"/>
        <v>#N/A</v>
      </c>
    </row>
    <row r="830" spans="1:5" x14ac:dyDescent="0.15">
      <c r="A830" s="23">
        <f>主线!AG829</f>
        <v>7893413</v>
      </c>
      <c r="B830" s="37" t="s">
        <v>1175</v>
      </c>
      <c r="C830" s="35" t="e">
        <f>VLOOKUP(B830,I:J,2,0)</f>
        <v>#N/A</v>
      </c>
      <c r="D830" s="35" t="e">
        <f>VLOOKUP(B830,M:N,2,0)</f>
        <v>#N/A</v>
      </c>
      <c r="E830" s="35" t="e">
        <f t="shared" si="37"/>
        <v>#N/A</v>
      </c>
    </row>
    <row r="831" spans="1:5" x14ac:dyDescent="0.15">
      <c r="A831" s="23">
        <f>主线!AG830</f>
        <v>7901119</v>
      </c>
      <c r="B831" s="37" t="s">
        <v>1176</v>
      </c>
      <c r="C831" s="35" t="e">
        <f>VLOOKUP(B831,I:J,2,0)</f>
        <v>#N/A</v>
      </c>
      <c r="D831" s="35" t="str">
        <f>VLOOKUP(B831,M:N,2,0)</f>
        <v>小雷音寺boss_209</v>
      </c>
      <c r="E831" s="35" t="str">
        <f t="shared" si="37"/>
        <v>天庭试炼boss_77</v>
      </c>
    </row>
    <row r="832" spans="1:5" x14ac:dyDescent="0.15">
      <c r="A832" s="23">
        <f>主线!AG831</f>
        <v>7953166</v>
      </c>
      <c r="B832" s="37" t="s">
        <v>1177</v>
      </c>
      <c r="C832" s="35" t="e">
        <f>VLOOKUP(B832,I:J,2,0)</f>
        <v>#N/A</v>
      </c>
      <c r="D832" s="35" t="e">
        <f>VLOOKUP(B832,M:N,2,0)</f>
        <v>#N/A</v>
      </c>
      <c r="E832" s="35" t="e">
        <f t="shared" si="37"/>
        <v>#N/A</v>
      </c>
    </row>
    <row r="833" spans="1:5" x14ac:dyDescent="0.15">
      <c r="A833" s="23">
        <f>主线!AG832</f>
        <v>7962292</v>
      </c>
      <c r="B833" s="37" t="s">
        <v>1178</v>
      </c>
      <c r="C833" s="35" t="str">
        <f>VLOOKUP(B833,I:J,2,0)</f>
        <v>龙王宝藏boss_208</v>
      </c>
      <c r="D833" s="35" t="e">
        <f>VLOOKUP(B833,M:N,2,0)</f>
        <v>#N/A</v>
      </c>
      <c r="E833" s="35" t="e">
        <f t="shared" si="37"/>
        <v>#N/A</v>
      </c>
    </row>
    <row r="834" spans="1:5" x14ac:dyDescent="0.15">
      <c r="A834" s="23">
        <f>主线!AG833</f>
        <v>7981191</v>
      </c>
      <c r="B834" s="37" t="s">
        <v>1179</v>
      </c>
      <c r="C834" s="35" t="e">
        <f>VLOOKUP(B834,I:J,2,0)</f>
        <v>#N/A</v>
      </c>
      <c r="D834" s="35" t="str">
        <f>VLOOKUP(B834,M:N,2,0)</f>
        <v>小雷音寺boss_210</v>
      </c>
      <c r="E834" s="35" t="e">
        <f t="shared" ref="E834:E897" si="38">VLOOKUP(B834,Q:R,2,0)</f>
        <v>#N/A</v>
      </c>
    </row>
    <row r="835" spans="1:5" x14ac:dyDescent="0.15">
      <c r="A835" s="23">
        <f>主线!AG834</f>
        <v>7990337</v>
      </c>
      <c r="B835" s="37" t="s">
        <v>1180</v>
      </c>
      <c r="C835" s="35" t="e">
        <f>VLOOKUP(B835,I:J,2,0)</f>
        <v>#N/A</v>
      </c>
      <c r="D835" s="35" t="e">
        <f>VLOOKUP(B835,M:N,2,0)</f>
        <v>#N/A</v>
      </c>
      <c r="E835" s="35" t="e">
        <f t="shared" si="38"/>
        <v>#N/A</v>
      </c>
    </row>
    <row r="836" spans="1:5" x14ac:dyDescent="0.15">
      <c r="A836" s="23">
        <f>主线!AG835</f>
        <v>7999484</v>
      </c>
      <c r="B836" s="37" t="s">
        <v>1181</v>
      </c>
      <c r="C836" s="35" t="e">
        <f>VLOOKUP(B836,I:J,2,0)</f>
        <v>#N/A</v>
      </c>
      <c r="D836" s="35" t="e">
        <f>VLOOKUP(B836,M:N,2,0)</f>
        <v>#N/A</v>
      </c>
      <c r="E836" s="35" t="e">
        <f t="shared" si="38"/>
        <v>#N/A</v>
      </c>
    </row>
    <row r="837" spans="1:5" x14ac:dyDescent="0.15">
      <c r="A837" s="23">
        <f>主线!AG836</f>
        <v>8018451</v>
      </c>
      <c r="B837" s="37" t="s">
        <v>1182</v>
      </c>
      <c r="C837" s="35" t="e">
        <f>VLOOKUP(B837,I:J,2,0)</f>
        <v>#N/A</v>
      </c>
      <c r="D837" s="35" t="e">
        <f>VLOOKUP(B837,M:N,2,0)</f>
        <v>#N/A</v>
      </c>
      <c r="E837" s="35" t="e">
        <f t="shared" si="38"/>
        <v>#N/A</v>
      </c>
    </row>
    <row r="838" spans="1:5" x14ac:dyDescent="0.15">
      <c r="A838" s="23">
        <f>主线!AG837</f>
        <v>8027617</v>
      </c>
      <c r="B838" s="37" t="s">
        <v>1183</v>
      </c>
      <c r="C838" s="35" t="e">
        <f>VLOOKUP(B838,I:J,2,0)</f>
        <v>#N/A</v>
      </c>
      <c r="D838" s="35" t="e">
        <f>VLOOKUP(B838,M:N,2,0)</f>
        <v>#N/A</v>
      </c>
      <c r="E838" s="35" t="e">
        <f t="shared" si="38"/>
        <v>#N/A</v>
      </c>
    </row>
    <row r="839" spans="1:5" x14ac:dyDescent="0.15">
      <c r="A839" s="23">
        <f>主线!AG838</f>
        <v>8036784</v>
      </c>
      <c r="B839" s="37" t="s">
        <v>1184</v>
      </c>
      <c r="C839" s="35" t="e">
        <f>VLOOKUP(B839,I:J,2,0)</f>
        <v>#N/A</v>
      </c>
      <c r="D839" s="35" t="e">
        <f>VLOOKUP(B839,M:N,2,0)</f>
        <v>#N/A</v>
      </c>
      <c r="E839" s="35" t="e">
        <f t="shared" si="38"/>
        <v>#N/A</v>
      </c>
    </row>
    <row r="840" spans="1:5" x14ac:dyDescent="0.15">
      <c r="A840" s="23">
        <f>主线!AG839</f>
        <v>8055821</v>
      </c>
      <c r="B840" s="37" t="s">
        <v>1185</v>
      </c>
      <c r="C840" s="35" t="e">
        <f>VLOOKUP(B840,I:J,2,0)</f>
        <v>#N/A</v>
      </c>
      <c r="D840" s="35" t="str">
        <f>VLOOKUP(B840,M:N,2,0)</f>
        <v>小雷音寺boss_211</v>
      </c>
      <c r="E840" s="35" t="e">
        <f t="shared" si="38"/>
        <v>#N/A</v>
      </c>
    </row>
    <row r="841" spans="1:5" x14ac:dyDescent="0.15">
      <c r="A841" s="23">
        <f>主线!AG840</f>
        <v>8065006</v>
      </c>
      <c r="B841" s="37" t="s">
        <v>1186</v>
      </c>
      <c r="C841" s="35" t="str">
        <f>VLOOKUP(B841,I:J,2,0)</f>
        <v>龙王宝藏boss_209</v>
      </c>
      <c r="D841" s="35" t="e">
        <f>VLOOKUP(B841,M:N,2,0)</f>
        <v>#N/A</v>
      </c>
      <c r="E841" s="35" t="str">
        <f t="shared" si="38"/>
        <v>天庭试炼boss_78</v>
      </c>
    </row>
    <row r="842" spans="1:5" x14ac:dyDescent="0.15">
      <c r="A842" s="23">
        <f>主线!AG841</f>
        <v>8122878</v>
      </c>
      <c r="B842" s="37" t="s">
        <v>1201</v>
      </c>
      <c r="C842" s="35" t="e">
        <f>VLOOKUP(B842,I:J,2,0)</f>
        <v>#N/A</v>
      </c>
      <c r="D842" s="35" t="e">
        <f>VLOOKUP(B842,M:N,2,0)</f>
        <v>#N/A</v>
      </c>
      <c r="E842" s="35" t="e">
        <f t="shared" si="38"/>
        <v>#N/A</v>
      </c>
    </row>
    <row r="843" spans="1:5" x14ac:dyDescent="0.15">
      <c r="A843" s="23">
        <f>主线!AG842</f>
        <v>8132714</v>
      </c>
      <c r="B843" s="37" t="s">
        <v>1202</v>
      </c>
      <c r="C843" s="35" t="e">
        <f>VLOOKUP(B843,I:J,2,0)</f>
        <v>#N/A</v>
      </c>
      <c r="D843" s="35" t="str">
        <f>VLOOKUP(B843,M:N,2,0)</f>
        <v>小雷音寺boss_212</v>
      </c>
      <c r="E843" s="35" t="e">
        <f t="shared" si="38"/>
        <v>#N/A</v>
      </c>
    </row>
    <row r="844" spans="1:5" x14ac:dyDescent="0.15">
      <c r="A844" s="23">
        <f>主线!AG843</f>
        <v>8152483</v>
      </c>
      <c r="B844" s="37" t="s">
        <v>1203</v>
      </c>
      <c r="C844" s="35" t="e">
        <f>VLOOKUP(B844,I:J,2,0)</f>
        <v>#N/A</v>
      </c>
      <c r="D844" s="35" t="e">
        <f>VLOOKUP(B844,M:N,2,0)</f>
        <v>#N/A</v>
      </c>
      <c r="E844" s="35" t="e">
        <f t="shared" si="38"/>
        <v>#N/A</v>
      </c>
    </row>
    <row r="845" spans="1:5" x14ac:dyDescent="0.15">
      <c r="A845" s="23">
        <f>主线!AG844</f>
        <v>8162338</v>
      </c>
      <c r="B845" s="37" t="s">
        <v>1204</v>
      </c>
      <c r="C845" s="35" t="e">
        <f>VLOOKUP(B845,I:J,2,0)</f>
        <v>#N/A</v>
      </c>
      <c r="D845" s="35" t="e">
        <f>VLOOKUP(B845,M:N,2,0)</f>
        <v>#N/A</v>
      </c>
      <c r="E845" s="35" t="e">
        <f t="shared" si="38"/>
        <v>#N/A</v>
      </c>
    </row>
    <row r="846" spans="1:5" x14ac:dyDescent="0.15">
      <c r="A846" s="23">
        <f>主线!AG845</f>
        <v>8172195</v>
      </c>
      <c r="B846" s="37" t="s">
        <v>1205</v>
      </c>
      <c r="C846" s="35" t="e">
        <f>VLOOKUP(B846,I:J,2,0)</f>
        <v>#N/A</v>
      </c>
      <c r="D846" s="35" t="e">
        <f>VLOOKUP(B846,M:N,2,0)</f>
        <v>#N/A</v>
      </c>
      <c r="E846" s="35" t="e">
        <f t="shared" si="38"/>
        <v>#N/A</v>
      </c>
    </row>
    <row r="847" spans="1:5" x14ac:dyDescent="0.15">
      <c r="A847" s="23">
        <f>主线!AG846</f>
        <v>8192040</v>
      </c>
      <c r="B847" s="37" t="s">
        <v>1206</v>
      </c>
      <c r="C847" s="35" t="str">
        <f>VLOOKUP(B847,I:J,2,0)</f>
        <v>龙王宝藏boss_210</v>
      </c>
      <c r="D847" s="35" t="e">
        <f>VLOOKUP(B847,M:N,2,0)</f>
        <v>#N/A</v>
      </c>
      <c r="E847" s="35" t="e">
        <f t="shared" si="38"/>
        <v>#N/A</v>
      </c>
    </row>
    <row r="848" spans="1:5" x14ac:dyDescent="0.15">
      <c r="A848" s="23">
        <f>主线!AG847</f>
        <v>8201916</v>
      </c>
      <c r="B848" s="37" t="s">
        <v>1207</v>
      </c>
      <c r="C848" s="35" t="e">
        <f>VLOOKUP(B848,I:J,2,0)</f>
        <v>#N/A</v>
      </c>
      <c r="D848" s="35" t="str">
        <f>VLOOKUP(B848,M:N,2,0)</f>
        <v>小雷音寺boss_213</v>
      </c>
      <c r="E848" s="35" t="e">
        <f t="shared" si="38"/>
        <v>#N/A</v>
      </c>
    </row>
    <row r="849" spans="1:5" x14ac:dyDescent="0.15">
      <c r="A849" s="23">
        <f>主线!AG848</f>
        <v>8211793</v>
      </c>
      <c r="B849" s="37" t="s">
        <v>1208</v>
      </c>
      <c r="C849" s="35" t="e">
        <f>VLOOKUP(B849,I:J,2,0)</f>
        <v>#N/A</v>
      </c>
      <c r="D849" s="35" t="e">
        <f>VLOOKUP(B849,M:N,2,0)</f>
        <v>#N/A</v>
      </c>
      <c r="E849" s="35" t="e">
        <f t="shared" si="38"/>
        <v>#N/A</v>
      </c>
    </row>
    <row r="850" spans="1:5" x14ac:dyDescent="0.15">
      <c r="A850" s="23">
        <f>主线!AG849</f>
        <v>8231712</v>
      </c>
      <c r="B850" s="37" t="s">
        <v>1209</v>
      </c>
      <c r="C850" s="35" t="e">
        <f>VLOOKUP(B850,I:J,2,0)</f>
        <v>#N/A</v>
      </c>
      <c r="D850" s="35" t="e">
        <f>VLOOKUP(B850,M:N,2,0)</f>
        <v>#N/A</v>
      </c>
      <c r="E850" s="35" t="e">
        <f t="shared" si="38"/>
        <v>#N/A</v>
      </c>
    </row>
    <row r="851" spans="1:5" x14ac:dyDescent="0.15">
      <c r="A851" s="23">
        <f>主线!AG850</f>
        <v>8241609</v>
      </c>
      <c r="B851" s="37" t="s">
        <v>1210</v>
      </c>
      <c r="C851" s="35" t="e">
        <f>VLOOKUP(B851,I:J,2,0)</f>
        <v>#N/A</v>
      </c>
      <c r="D851" s="35" t="str">
        <f>VLOOKUP(B851,M:N,2,0)</f>
        <v>小雷音寺boss_214</v>
      </c>
      <c r="E851" s="35" t="e">
        <f t="shared" si="38"/>
        <v>#N/A</v>
      </c>
    </row>
    <row r="852" spans="1:5" x14ac:dyDescent="0.15">
      <c r="A852" s="23">
        <f>主线!AG851</f>
        <v>8302927</v>
      </c>
      <c r="B852" s="37" t="s">
        <v>1211</v>
      </c>
      <c r="C852" s="35" t="str">
        <f>VLOOKUP(B852,I:J,2,0)</f>
        <v>龙王宝藏boss_211</v>
      </c>
      <c r="D852" s="35" t="e">
        <f>VLOOKUP(B852,M:N,2,0)</f>
        <v>#N/A</v>
      </c>
      <c r="E852" s="35" t="e">
        <f t="shared" si="38"/>
        <v>#N/A</v>
      </c>
    </row>
    <row r="853" spans="1:5" x14ac:dyDescent="0.15">
      <c r="A853" s="23">
        <f>主线!AG852</f>
        <v>8312846</v>
      </c>
      <c r="B853" s="37" t="s">
        <v>1212</v>
      </c>
      <c r="C853" s="35" t="e">
        <f>VLOOKUP(B853,I:J,2,0)</f>
        <v>#N/A</v>
      </c>
      <c r="D853" s="35" t="e">
        <f>VLOOKUP(B853,M:N,2,0)</f>
        <v>#N/A</v>
      </c>
      <c r="E853" s="35" t="e">
        <f t="shared" si="38"/>
        <v>#N/A</v>
      </c>
    </row>
    <row r="854" spans="1:5" x14ac:dyDescent="0.15">
      <c r="A854" s="23">
        <f>主线!AG853</f>
        <v>8332874</v>
      </c>
      <c r="B854" s="37" t="s">
        <v>1213</v>
      </c>
      <c r="C854" s="35" t="e">
        <f>VLOOKUP(B854,I:J,2,0)</f>
        <v>#N/A</v>
      </c>
      <c r="D854" s="35" t="e">
        <f>VLOOKUP(B854,M:N,2,0)</f>
        <v>#N/A</v>
      </c>
      <c r="E854" s="35" t="e">
        <f t="shared" si="38"/>
        <v>#N/A</v>
      </c>
    </row>
    <row r="855" spans="1:5" x14ac:dyDescent="0.15">
      <c r="A855" s="23">
        <f>主线!AG854</f>
        <v>8342811</v>
      </c>
      <c r="B855" s="37" t="s">
        <v>1214</v>
      </c>
      <c r="C855" s="35" t="e">
        <f>VLOOKUP(B855,I:J,2,0)</f>
        <v>#N/A</v>
      </c>
      <c r="D855" s="35" t="str">
        <f>VLOOKUP(B855,M:N,2,0)</f>
        <v>小雷音寺boss_215</v>
      </c>
      <c r="E855" s="35" t="e">
        <f t="shared" si="38"/>
        <v>#N/A</v>
      </c>
    </row>
    <row r="856" spans="1:5" x14ac:dyDescent="0.15">
      <c r="A856" s="23">
        <f>主线!AG855</f>
        <v>8352750</v>
      </c>
      <c r="B856" s="37" t="s">
        <v>1215</v>
      </c>
      <c r="C856" s="35" t="e">
        <f>VLOOKUP(B856,I:J,2,0)</f>
        <v>#N/A</v>
      </c>
      <c r="D856" s="35" t="e">
        <f>VLOOKUP(B856,M:N,2,0)</f>
        <v>#N/A</v>
      </c>
      <c r="E856" s="35" t="e">
        <f t="shared" si="38"/>
        <v>#N/A</v>
      </c>
    </row>
    <row r="857" spans="1:5" x14ac:dyDescent="0.15">
      <c r="A857" s="23">
        <f>主线!AG856</f>
        <v>8372852</v>
      </c>
      <c r="B857" s="37" t="s">
        <v>1216</v>
      </c>
      <c r="C857" s="35" t="e">
        <f>VLOOKUP(B857,I:J,2,0)</f>
        <v>#N/A</v>
      </c>
      <c r="D857" s="35" t="e">
        <f>VLOOKUP(B857,M:N,2,0)</f>
        <v>#N/A</v>
      </c>
      <c r="E857" s="35" t="e">
        <f t="shared" si="38"/>
        <v>#N/A</v>
      </c>
    </row>
    <row r="858" spans="1:5" x14ac:dyDescent="0.15">
      <c r="A858" s="23">
        <f>主线!AG857</f>
        <v>8382812</v>
      </c>
      <c r="B858" s="37" t="s">
        <v>1217</v>
      </c>
      <c r="C858" s="35" t="e">
        <f>VLOOKUP(B858,I:J,2,0)</f>
        <v>#N/A</v>
      </c>
      <c r="D858" s="35" t="e">
        <f>VLOOKUP(B858,M:N,2,0)</f>
        <v>#N/A</v>
      </c>
      <c r="E858" s="35" t="e">
        <f t="shared" si="38"/>
        <v>#N/A</v>
      </c>
    </row>
    <row r="859" spans="1:5" x14ac:dyDescent="0.15">
      <c r="A859" s="23">
        <f>主线!AG858</f>
        <v>8392772</v>
      </c>
      <c r="B859" s="37" t="s">
        <v>1218</v>
      </c>
      <c r="C859" s="35" t="e">
        <f>VLOOKUP(B859,I:J,2,0)</f>
        <v>#N/A</v>
      </c>
      <c r="D859" s="35" t="e">
        <f>VLOOKUP(B859,M:N,2,0)</f>
        <v>#N/A</v>
      </c>
      <c r="E859" s="35" t="str">
        <f t="shared" si="38"/>
        <v>天庭试炼boss_79</v>
      </c>
    </row>
    <row r="860" spans="1:5" x14ac:dyDescent="0.15">
      <c r="A860" s="23">
        <f>主线!AG859</f>
        <v>8412947</v>
      </c>
      <c r="B860" s="37" t="s">
        <v>1219</v>
      </c>
      <c r="C860" s="35" t="str">
        <f>VLOOKUP(B860,I:J,2,0)</f>
        <v>龙王宝藏boss_212</v>
      </c>
      <c r="D860" s="35" t="str">
        <f>VLOOKUP(B860,M:N,2,0)</f>
        <v>小雷音寺boss_216</v>
      </c>
      <c r="E860" s="35" t="e">
        <f t="shared" si="38"/>
        <v>#N/A</v>
      </c>
    </row>
    <row r="861" spans="1:5" x14ac:dyDescent="0.15">
      <c r="A861" s="23">
        <f>主线!AG860</f>
        <v>8422928</v>
      </c>
      <c r="B861" s="37" t="s">
        <v>1220</v>
      </c>
      <c r="C861" s="35" t="e">
        <f>VLOOKUP(B861,I:J,2,0)</f>
        <v>#N/A</v>
      </c>
      <c r="D861" s="35" t="e">
        <f>VLOOKUP(B861,M:N,2,0)</f>
        <v>#N/A</v>
      </c>
      <c r="E861" s="35" t="e">
        <f t="shared" si="38"/>
        <v>#N/A</v>
      </c>
    </row>
    <row r="862" spans="1:5" x14ac:dyDescent="0.15">
      <c r="A862" s="23">
        <f>主线!AG861</f>
        <v>8485152</v>
      </c>
      <c r="B862" s="37" t="s">
        <v>1221</v>
      </c>
      <c r="C862" s="35" t="e">
        <f>VLOOKUP(B862,I:J,2,0)</f>
        <v>#N/A</v>
      </c>
      <c r="D862" s="35" t="e">
        <f>VLOOKUP(B862,M:N,2,0)</f>
        <v>#N/A</v>
      </c>
      <c r="E862" s="35" t="e">
        <f t="shared" si="38"/>
        <v>#N/A</v>
      </c>
    </row>
    <row r="863" spans="1:5" x14ac:dyDescent="0.15">
      <c r="A863" s="23">
        <f>主线!AG862</f>
        <v>8495153</v>
      </c>
      <c r="B863" s="37" t="s">
        <v>1222</v>
      </c>
      <c r="C863" s="35" t="e">
        <f>VLOOKUP(B863,I:J,2,0)</f>
        <v>#N/A</v>
      </c>
      <c r="D863" s="35" t="str">
        <f>VLOOKUP(B863,M:N,2,0)</f>
        <v>小雷音寺boss_217</v>
      </c>
      <c r="E863" s="35" t="e">
        <f t="shared" si="38"/>
        <v>#N/A</v>
      </c>
    </row>
    <row r="864" spans="1:5" x14ac:dyDescent="0.15">
      <c r="A864" s="23">
        <f>主线!AG863</f>
        <v>8515438</v>
      </c>
      <c r="B864" s="37" t="s">
        <v>1223</v>
      </c>
      <c r="C864" s="35" t="e">
        <f>VLOOKUP(B864,I:J,2,0)</f>
        <v>#N/A</v>
      </c>
      <c r="D864" s="35" t="e">
        <f>VLOOKUP(B864,M:N,2,0)</f>
        <v>#N/A</v>
      </c>
      <c r="E864" s="35" t="e">
        <f t="shared" si="38"/>
        <v>#N/A</v>
      </c>
    </row>
    <row r="865" spans="1:5" x14ac:dyDescent="0.15">
      <c r="A865" s="23">
        <f>主线!AG864</f>
        <v>8525460</v>
      </c>
      <c r="B865" s="37" t="s">
        <v>1224</v>
      </c>
      <c r="C865" s="35" t="e">
        <f>VLOOKUP(B865,I:J,2,0)</f>
        <v>#N/A</v>
      </c>
      <c r="D865" s="35" t="e">
        <f>VLOOKUP(B865,M:N,2,0)</f>
        <v>#N/A</v>
      </c>
      <c r="E865" s="35" t="e">
        <f t="shared" si="38"/>
        <v>#N/A</v>
      </c>
    </row>
    <row r="866" spans="1:5" x14ac:dyDescent="0.15">
      <c r="A866" s="23">
        <f>主线!AG865</f>
        <v>8535482</v>
      </c>
      <c r="B866" s="37" t="s">
        <v>1225</v>
      </c>
      <c r="C866" s="35" t="str">
        <f>VLOOKUP(B866,I:J,2,0)</f>
        <v>龙王宝藏boss_213</v>
      </c>
      <c r="D866" s="35" t="e">
        <f>VLOOKUP(B866,M:N,2,0)</f>
        <v>#N/A</v>
      </c>
      <c r="E866" s="35" t="e">
        <f t="shared" si="38"/>
        <v>#N/A</v>
      </c>
    </row>
    <row r="867" spans="1:5" x14ac:dyDescent="0.15">
      <c r="A867" s="23">
        <f>主线!AG866</f>
        <v>8555842</v>
      </c>
      <c r="B867" s="37" t="s">
        <v>1226</v>
      </c>
      <c r="C867" s="35" t="e">
        <f>VLOOKUP(B867,I:J,2,0)</f>
        <v>#N/A</v>
      </c>
      <c r="D867" s="35" t="e">
        <f>VLOOKUP(B867,M:N,2,0)</f>
        <v>#N/A</v>
      </c>
      <c r="E867" s="35" t="e">
        <f t="shared" si="38"/>
        <v>#N/A</v>
      </c>
    </row>
    <row r="868" spans="1:5" x14ac:dyDescent="0.15">
      <c r="A868" s="23">
        <f>主线!AG867</f>
        <v>8565884</v>
      </c>
      <c r="B868" s="37" t="s">
        <v>1227</v>
      </c>
      <c r="C868" s="35" t="e">
        <f>VLOOKUP(B868,I:J,2,0)</f>
        <v>#N/A</v>
      </c>
      <c r="D868" s="35" t="str">
        <f>VLOOKUP(B868,M:N,2,0)</f>
        <v>小雷音寺boss_218</v>
      </c>
      <c r="E868" s="35" t="e">
        <f t="shared" si="38"/>
        <v>#N/A</v>
      </c>
    </row>
    <row r="869" spans="1:5" x14ac:dyDescent="0.15">
      <c r="A869" s="23">
        <f>主线!AG868</f>
        <v>8575927</v>
      </c>
      <c r="B869" s="37" t="s">
        <v>1228</v>
      </c>
      <c r="C869" s="35" t="e">
        <f>VLOOKUP(B869,I:J,2,0)</f>
        <v>#N/A</v>
      </c>
      <c r="D869" s="35" t="e">
        <f>VLOOKUP(B869,M:N,2,0)</f>
        <v>#N/A</v>
      </c>
      <c r="E869" s="35" t="e">
        <f t="shared" si="38"/>
        <v>#N/A</v>
      </c>
    </row>
    <row r="870" spans="1:5" x14ac:dyDescent="0.15">
      <c r="A870" s="23">
        <f>主线!AG869</f>
        <v>8596361</v>
      </c>
      <c r="B870" s="37" t="s">
        <v>1229</v>
      </c>
      <c r="C870" s="35" t="e">
        <f>VLOOKUP(B870,I:J,2,0)</f>
        <v>#N/A</v>
      </c>
      <c r="D870" s="35" t="e">
        <f>VLOOKUP(B870,M:N,2,0)</f>
        <v>#N/A</v>
      </c>
      <c r="E870" s="35" t="e">
        <f t="shared" si="38"/>
        <v>#N/A</v>
      </c>
    </row>
    <row r="871" spans="1:5" x14ac:dyDescent="0.15">
      <c r="A871" s="23">
        <f>主线!AG870</f>
        <v>8606425</v>
      </c>
      <c r="B871" s="37" t="s">
        <v>1230</v>
      </c>
      <c r="C871" s="35" t="str">
        <f>VLOOKUP(B871,I:J,2,0)</f>
        <v>龙王宝藏boss_214</v>
      </c>
      <c r="D871" s="35" t="str">
        <f>VLOOKUP(B871,M:N,2,0)</f>
        <v>小雷音寺boss_219</v>
      </c>
      <c r="E871" s="35" t="e">
        <f t="shared" si="38"/>
        <v>#N/A</v>
      </c>
    </row>
    <row r="872" spans="1:5" x14ac:dyDescent="0.15">
      <c r="A872" s="23">
        <f>主线!AG871</f>
        <v>8669366</v>
      </c>
      <c r="B872" s="37" t="s">
        <v>1231</v>
      </c>
      <c r="C872" s="35" t="e">
        <f>VLOOKUP(B872,I:J,2,0)</f>
        <v>#N/A</v>
      </c>
      <c r="D872" s="35" t="e">
        <f>VLOOKUP(B872,M:N,2,0)</f>
        <v>#N/A</v>
      </c>
      <c r="E872" s="35" t="e">
        <f t="shared" si="38"/>
        <v>#N/A</v>
      </c>
    </row>
    <row r="873" spans="1:5" x14ac:dyDescent="0.15">
      <c r="A873" s="23">
        <f>主线!AG872</f>
        <v>8679449</v>
      </c>
      <c r="B873" s="37" t="s">
        <v>1232</v>
      </c>
      <c r="C873" s="35" t="e">
        <f>VLOOKUP(B873,I:J,2,0)</f>
        <v>#N/A</v>
      </c>
      <c r="D873" s="35" t="e">
        <f>VLOOKUP(B873,M:N,2,0)</f>
        <v>#N/A</v>
      </c>
      <c r="E873" s="35" t="e">
        <f t="shared" si="38"/>
        <v>#N/A</v>
      </c>
    </row>
    <row r="874" spans="1:5" x14ac:dyDescent="0.15">
      <c r="A874" s="23">
        <f>主线!AG873</f>
        <v>8699993</v>
      </c>
      <c r="B874" s="37" t="s">
        <v>1233</v>
      </c>
      <c r="C874" s="35" t="e">
        <f>VLOOKUP(B874,I:J,2,0)</f>
        <v>#N/A</v>
      </c>
      <c r="D874" s="35" t="e">
        <f>VLOOKUP(B874,M:N,2,0)</f>
        <v>#N/A</v>
      </c>
      <c r="E874" s="35" t="e">
        <f t="shared" si="38"/>
        <v>#N/A</v>
      </c>
    </row>
    <row r="875" spans="1:5" x14ac:dyDescent="0.15">
      <c r="A875" s="23">
        <f>主线!AG874</f>
        <v>8710098</v>
      </c>
      <c r="B875" s="37" t="s">
        <v>1234</v>
      </c>
      <c r="C875" s="35" t="e">
        <f>VLOOKUP(B875,I:J,2,0)</f>
        <v>#N/A</v>
      </c>
      <c r="D875" s="35" t="e">
        <f>VLOOKUP(B875,M:N,2,0)</f>
        <v>#N/A</v>
      </c>
      <c r="E875" s="35" t="str">
        <f t="shared" si="38"/>
        <v>天庭试炼boss_80</v>
      </c>
    </row>
    <row r="876" spans="1:5" x14ac:dyDescent="0.15">
      <c r="A876" s="23">
        <f>主线!AG875</f>
        <v>8720203</v>
      </c>
      <c r="B876" s="37" t="s">
        <v>1235</v>
      </c>
      <c r="C876" s="35" t="e">
        <f>VLOOKUP(B876,I:J,2,0)</f>
        <v>#N/A</v>
      </c>
      <c r="D876" s="35" t="str">
        <f>VLOOKUP(B876,M:N,2,0)</f>
        <v>小雷音寺boss_220</v>
      </c>
      <c r="E876" s="35" t="e">
        <f t="shared" si="38"/>
        <v>#N/A</v>
      </c>
    </row>
    <row r="877" spans="1:5" x14ac:dyDescent="0.15">
      <c r="A877" s="23">
        <f>主线!AG876</f>
        <v>8740821</v>
      </c>
      <c r="B877" s="37" t="s">
        <v>1236</v>
      </c>
      <c r="C877" s="35" t="e">
        <f>VLOOKUP(B877,I:J,2,0)</f>
        <v>#N/A</v>
      </c>
      <c r="D877" s="35" t="e">
        <f>VLOOKUP(B877,M:N,2,0)</f>
        <v>#N/A</v>
      </c>
      <c r="E877" s="35" t="e">
        <f t="shared" si="38"/>
        <v>#N/A</v>
      </c>
    </row>
    <row r="878" spans="1:5" x14ac:dyDescent="0.15">
      <c r="A878" s="23">
        <f>主线!AG877</f>
        <v>8750947</v>
      </c>
      <c r="B878" s="37" t="s">
        <v>1237</v>
      </c>
      <c r="C878" s="35" t="e">
        <f>VLOOKUP(B878,I:J,2,0)</f>
        <v>#N/A</v>
      </c>
      <c r="D878" s="35" t="e">
        <f>VLOOKUP(B878,M:N,2,0)</f>
        <v>#N/A</v>
      </c>
      <c r="E878" s="35" t="e">
        <f t="shared" si="38"/>
        <v>#N/A</v>
      </c>
    </row>
    <row r="879" spans="1:5" x14ac:dyDescent="0.15">
      <c r="A879" s="23">
        <f>主线!AG878</f>
        <v>8761074</v>
      </c>
      <c r="B879" s="37" t="s">
        <v>1238</v>
      </c>
      <c r="C879" s="35" t="str">
        <f>VLOOKUP(B879,I:J,2,0)</f>
        <v>龙王宝藏boss_215</v>
      </c>
      <c r="D879" s="35" t="e">
        <f>VLOOKUP(B879,M:N,2,0)</f>
        <v>#N/A</v>
      </c>
      <c r="E879" s="35" t="e">
        <f t="shared" si="38"/>
        <v>#N/A</v>
      </c>
    </row>
    <row r="880" spans="1:5" x14ac:dyDescent="0.15">
      <c r="A880" s="23">
        <f>主线!AG879</f>
        <v>8781766</v>
      </c>
      <c r="B880" s="37" t="s">
        <v>1239</v>
      </c>
      <c r="C880" s="35" t="e">
        <f>VLOOKUP(B880,I:J,2,0)</f>
        <v>#N/A</v>
      </c>
      <c r="D880" s="35" t="e">
        <f>VLOOKUP(B880,M:N,2,0)</f>
        <v>#N/A</v>
      </c>
      <c r="E880" s="35" t="e">
        <f t="shared" si="38"/>
        <v>#N/A</v>
      </c>
    </row>
    <row r="881" spans="1:5" x14ac:dyDescent="0.15">
      <c r="A881" s="23">
        <f>主线!AG880</f>
        <v>8791913</v>
      </c>
      <c r="B881" s="37" t="s">
        <v>1240</v>
      </c>
      <c r="C881" s="35" t="e">
        <f>VLOOKUP(B881,I:J,2,0)</f>
        <v>#N/A</v>
      </c>
      <c r="D881" s="35" t="str">
        <f>VLOOKUP(B881,M:N,2,0)</f>
        <v>小雷音寺boss_221</v>
      </c>
      <c r="E881" s="35" t="e">
        <f t="shared" si="38"/>
        <v>#N/A</v>
      </c>
    </row>
    <row r="882" spans="1:5" x14ac:dyDescent="0.15">
      <c r="A882" s="23">
        <f>主线!AG881</f>
        <v>8855572</v>
      </c>
      <c r="B882" s="37" t="s">
        <v>1241</v>
      </c>
      <c r="C882" s="35" t="e">
        <f>VLOOKUP(B882,I:J,2,0)</f>
        <v>#N/A</v>
      </c>
      <c r="D882" s="35" t="e">
        <f>VLOOKUP(B882,M:N,2,0)</f>
        <v>#N/A</v>
      </c>
      <c r="E882" s="35" t="e">
        <f t="shared" si="38"/>
        <v>#N/A</v>
      </c>
    </row>
    <row r="883" spans="1:5" x14ac:dyDescent="0.15">
      <c r="A883" s="23">
        <f>主线!AG882</f>
        <v>8865739</v>
      </c>
      <c r="B883" s="37" t="s">
        <v>1242</v>
      </c>
      <c r="C883" s="35" t="str">
        <f>VLOOKUP(B883,I:J,2,0)</f>
        <v>龙王宝藏boss_216</v>
      </c>
      <c r="D883" s="35" t="str">
        <f>VLOOKUP(B883,M:N,2,0)</f>
        <v>小雷音寺boss_222</v>
      </c>
      <c r="E883" s="35" t="e">
        <f t="shared" si="38"/>
        <v>#N/A</v>
      </c>
    </row>
    <row r="884" spans="1:5" x14ac:dyDescent="0.15">
      <c r="A884" s="23">
        <f>主线!AG883</f>
        <v>8886542</v>
      </c>
      <c r="B884" s="37" t="s">
        <v>1243</v>
      </c>
      <c r="C884" s="35" t="e">
        <f>VLOOKUP(B884,I:J,2,0)</f>
        <v>#N/A</v>
      </c>
      <c r="D884" s="35" t="e">
        <f>VLOOKUP(B884,M:N,2,0)</f>
        <v>#N/A</v>
      </c>
      <c r="E884" s="35" t="e">
        <f t="shared" si="38"/>
        <v>#N/A</v>
      </c>
    </row>
    <row r="885" spans="1:5" x14ac:dyDescent="0.15">
      <c r="A885" s="23">
        <f>主线!AG884</f>
        <v>8896730</v>
      </c>
      <c r="B885" s="37" t="s">
        <v>1244</v>
      </c>
      <c r="C885" s="35" t="e">
        <f>VLOOKUP(B885,I:J,2,0)</f>
        <v>#N/A</v>
      </c>
      <c r="D885" s="35" t="e">
        <f>VLOOKUP(B885,M:N,2,0)</f>
        <v>#N/A</v>
      </c>
      <c r="E885" s="35" t="e">
        <f t="shared" si="38"/>
        <v>#N/A</v>
      </c>
    </row>
    <row r="886" spans="1:5" x14ac:dyDescent="0.15">
      <c r="A886" s="23">
        <f>主线!AG885</f>
        <v>8906918</v>
      </c>
      <c r="B886" s="37" t="s">
        <v>1245</v>
      </c>
      <c r="C886" s="35" t="e">
        <f>VLOOKUP(B886,I:J,2,0)</f>
        <v>#N/A</v>
      </c>
      <c r="D886" s="35" t="e">
        <f>VLOOKUP(B886,M:N,2,0)</f>
        <v>#N/A</v>
      </c>
      <c r="E886" s="35" t="e">
        <f t="shared" si="38"/>
        <v>#N/A</v>
      </c>
    </row>
    <row r="887" spans="1:5" x14ac:dyDescent="0.15">
      <c r="A887" s="23">
        <f>主线!AG886</f>
        <v>8927795</v>
      </c>
      <c r="B887" s="37" t="s">
        <v>1246</v>
      </c>
      <c r="C887" s="35" t="e">
        <f>VLOOKUP(B887,I:J,2,0)</f>
        <v>#N/A</v>
      </c>
      <c r="D887" s="35" t="e">
        <f>VLOOKUP(B887,M:N,2,0)</f>
        <v>#N/A</v>
      </c>
      <c r="E887" s="35" t="e">
        <f t="shared" si="38"/>
        <v>#N/A</v>
      </c>
    </row>
    <row r="888" spans="1:5" x14ac:dyDescent="0.15">
      <c r="A888" s="23">
        <f>主线!AG887</f>
        <v>8938004</v>
      </c>
      <c r="B888" s="37" t="s">
        <v>1247</v>
      </c>
      <c r="C888" s="35" t="e">
        <f>VLOOKUP(B888,I:J,2,0)</f>
        <v>#N/A</v>
      </c>
      <c r="D888" s="35" t="e">
        <f>VLOOKUP(B888,M:N,2,0)</f>
        <v>#N/A</v>
      </c>
      <c r="E888" s="35" t="e">
        <f t="shared" si="38"/>
        <v>#N/A</v>
      </c>
    </row>
    <row r="889" spans="1:5" x14ac:dyDescent="0.15">
      <c r="A889" s="23">
        <f>主线!AG888</f>
        <v>8948215</v>
      </c>
      <c r="B889" s="37" t="s">
        <v>1248</v>
      </c>
      <c r="C889" s="35" t="e">
        <f>VLOOKUP(B889,I:J,2,0)</f>
        <v>#N/A</v>
      </c>
      <c r="D889" s="35" t="str">
        <f>VLOOKUP(B889,M:N,2,0)</f>
        <v>小雷音寺boss_223</v>
      </c>
      <c r="E889" s="35" t="e">
        <f t="shared" si="38"/>
        <v>#N/A</v>
      </c>
    </row>
    <row r="890" spans="1:5" x14ac:dyDescent="0.15">
      <c r="A890" s="23">
        <f>主线!AG889</f>
        <v>8969165</v>
      </c>
      <c r="B890" s="37" t="s">
        <v>1249</v>
      </c>
      <c r="C890" s="35" t="e">
        <f>VLOOKUP(B890,I:J,2,0)</f>
        <v>#N/A</v>
      </c>
      <c r="D890" s="35" t="e">
        <f>VLOOKUP(B890,M:N,2,0)</f>
        <v>#N/A</v>
      </c>
      <c r="E890" s="35" t="e">
        <f t="shared" si="38"/>
        <v>#N/A</v>
      </c>
    </row>
    <row r="891" spans="1:5" x14ac:dyDescent="0.15">
      <c r="A891" s="23">
        <f>主线!AG890</f>
        <v>8979397</v>
      </c>
      <c r="B891" s="37" t="s">
        <v>1250</v>
      </c>
      <c r="C891" s="35" t="str">
        <f>VLOOKUP(B891,I:J,2,0)</f>
        <v>龙王宝藏boss_217</v>
      </c>
      <c r="D891" s="35" t="str">
        <f>VLOOKUP(B891,M:N,2,0)</f>
        <v>小雷音寺boss_224</v>
      </c>
      <c r="E891" s="35" t="e">
        <f t="shared" si="38"/>
        <v>#N/A</v>
      </c>
    </row>
    <row r="892" spans="1:5" x14ac:dyDescent="0.15">
      <c r="A892" s="23">
        <f>主线!AG891</f>
        <v>9043775</v>
      </c>
      <c r="B892" s="37" t="s">
        <v>1251</v>
      </c>
      <c r="C892" s="35" t="e">
        <f>VLOOKUP(B892,I:J,2,0)</f>
        <v>#N/A</v>
      </c>
      <c r="D892" s="35" t="e">
        <f>VLOOKUP(B892,M:N,2,0)</f>
        <v>#N/A</v>
      </c>
      <c r="E892" s="35" t="e">
        <f t="shared" si="38"/>
        <v>#N/A</v>
      </c>
    </row>
    <row r="893" spans="1:5" x14ac:dyDescent="0.15">
      <c r="A893" s="23">
        <f>主线!AG892</f>
        <v>9054026</v>
      </c>
      <c r="B893" s="37" t="s">
        <v>1252</v>
      </c>
      <c r="C893" s="35" t="e">
        <f>VLOOKUP(B893,I:J,2,0)</f>
        <v>#N/A</v>
      </c>
      <c r="D893" s="35" t="e">
        <f>VLOOKUP(B893,M:N,2,0)</f>
        <v>#N/A</v>
      </c>
      <c r="E893" s="35" t="e">
        <f t="shared" si="38"/>
        <v>#N/A</v>
      </c>
    </row>
    <row r="894" spans="1:5" x14ac:dyDescent="0.15">
      <c r="A894" s="23">
        <f>主线!AG893</f>
        <v>9075088</v>
      </c>
      <c r="B894" s="37" t="s">
        <v>1253</v>
      </c>
      <c r="C894" s="35" t="e">
        <f>VLOOKUP(B894,I:J,2,0)</f>
        <v>#N/A</v>
      </c>
      <c r="D894" s="35" t="e">
        <f>VLOOKUP(B894,M:N,2,0)</f>
        <v>#N/A</v>
      </c>
      <c r="E894" s="35" t="e">
        <f t="shared" si="38"/>
        <v>#N/A</v>
      </c>
    </row>
    <row r="895" spans="1:5" x14ac:dyDescent="0.15">
      <c r="A895" s="23">
        <f>主线!AG894</f>
        <v>9085359</v>
      </c>
      <c r="B895" s="37" t="s">
        <v>1254</v>
      </c>
      <c r="C895" s="35" t="e">
        <f>VLOOKUP(B895,I:J,2,0)</f>
        <v>#N/A</v>
      </c>
      <c r="D895" s="35" t="e">
        <f>VLOOKUP(B895,M:N,2,0)</f>
        <v>#N/A</v>
      </c>
      <c r="E895" s="35" t="e">
        <f t="shared" si="38"/>
        <v>#N/A</v>
      </c>
    </row>
    <row r="896" spans="1:5" x14ac:dyDescent="0.15">
      <c r="A896" s="23">
        <f>主线!AG895</f>
        <v>9095632</v>
      </c>
      <c r="B896" s="37" t="s">
        <v>1255</v>
      </c>
      <c r="C896" s="35" t="str">
        <f>VLOOKUP(B896,I:J,2,0)</f>
        <v>龙王宝藏boss_218</v>
      </c>
      <c r="D896" s="35" t="str">
        <f>VLOOKUP(B896,M:N,2,0)</f>
        <v>小雷音寺boss_225</v>
      </c>
      <c r="E896" s="35" t="e">
        <f t="shared" si="38"/>
        <v>#N/A</v>
      </c>
    </row>
    <row r="897" spans="1:5" x14ac:dyDescent="0.15">
      <c r="A897" s="23">
        <f>主线!AG896</f>
        <v>9116768</v>
      </c>
      <c r="B897" s="37" t="s">
        <v>1256</v>
      </c>
      <c r="C897" s="35" t="e">
        <f>VLOOKUP(B897,I:J,2,0)</f>
        <v>#N/A</v>
      </c>
      <c r="D897" s="35" t="e">
        <f>VLOOKUP(B897,M:N,2,0)</f>
        <v>#N/A</v>
      </c>
      <c r="E897" s="35" t="e">
        <f t="shared" si="38"/>
        <v>#N/A</v>
      </c>
    </row>
    <row r="898" spans="1:5" x14ac:dyDescent="0.15">
      <c r="A898" s="23">
        <f>主线!AG897</f>
        <v>9127060</v>
      </c>
      <c r="B898" s="37" t="s">
        <v>1257</v>
      </c>
      <c r="C898" s="35" t="e">
        <f>VLOOKUP(B898,I:J,2,0)</f>
        <v>#N/A</v>
      </c>
      <c r="D898" s="35" t="e">
        <f>VLOOKUP(B898,M:N,2,0)</f>
        <v>#N/A</v>
      </c>
      <c r="E898" s="35" t="e">
        <f t="shared" ref="E898:E961" si="39">VLOOKUP(B898,Q:R,2,0)</f>
        <v>#N/A</v>
      </c>
    </row>
    <row r="899" spans="1:5" x14ac:dyDescent="0.15">
      <c r="A899" s="23">
        <f>主线!AG898</f>
        <v>9137354</v>
      </c>
      <c r="B899" s="37" t="s">
        <v>1258</v>
      </c>
      <c r="C899" s="35" t="e">
        <f>VLOOKUP(B899,I:J,2,0)</f>
        <v>#N/A</v>
      </c>
      <c r="D899" s="35" t="e">
        <f>VLOOKUP(B899,M:N,2,0)</f>
        <v>#N/A</v>
      </c>
      <c r="E899" s="35" t="e">
        <f t="shared" si="39"/>
        <v>#N/A</v>
      </c>
    </row>
    <row r="900" spans="1:5" x14ac:dyDescent="0.15">
      <c r="A900" s="23">
        <f>主线!AG899</f>
        <v>9158565</v>
      </c>
      <c r="B900" s="37" t="s">
        <v>1259</v>
      </c>
      <c r="C900" s="35" t="e">
        <f>VLOOKUP(B900,I:J,2,0)</f>
        <v>#N/A</v>
      </c>
      <c r="D900" s="35" t="e">
        <f>VLOOKUP(B900,M:N,2,0)</f>
        <v>#N/A</v>
      </c>
      <c r="E900" s="35" t="e">
        <f t="shared" si="39"/>
        <v>#N/A</v>
      </c>
    </row>
    <row r="901" spans="1:5" x14ac:dyDescent="0.15">
      <c r="A901" s="23">
        <f>主线!AG900</f>
        <v>9168879</v>
      </c>
      <c r="B901" s="37" t="s">
        <v>1260</v>
      </c>
      <c r="C901" s="35" t="str">
        <f>VLOOKUP(B901,I:J,2,0)</f>
        <v>龙王宝藏boss_219</v>
      </c>
      <c r="D901" s="35" t="str">
        <f>VLOOKUP(B901,M:N,2,0)</f>
        <v>小雷音寺boss_226</v>
      </c>
      <c r="E901" s="35" t="e">
        <f t="shared" si="39"/>
        <v>#N/A</v>
      </c>
    </row>
    <row r="902" spans="1:5" x14ac:dyDescent="0.15">
      <c r="A902" s="23">
        <f>主线!AG901</f>
        <v>9233977</v>
      </c>
      <c r="B902" s="37" t="s">
        <v>1261</v>
      </c>
      <c r="C902" s="35" t="e">
        <f>VLOOKUP(B902,I:J,2,0)</f>
        <v>#N/A</v>
      </c>
      <c r="D902" s="35" t="e">
        <f>VLOOKUP(B902,M:N,2,0)</f>
        <v>#N/A</v>
      </c>
      <c r="E902" s="35" t="e">
        <f t="shared" si="39"/>
        <v>#N/A</v>
      </c>
    </row>
    <row r="903" spans="1:5" x14ac:dyDescent="0.15">
      <c r="A903" s="23">
        <f>主线!AG902</f>
        <v>9244313</v>
      </c>
      <c r="B903" s="37" t="s">
        <v>1262</v>
      </c>
      <c r="C903" s="35" t="e">
        <f>VLOOKUP(B903,I:J,2,0)</f>
        <v>#N/A</v>
      </c>
      <c r="D903" s="35" t="str">
        <f>VLOOKUP(B903,M:N,2,0)</f>
        <v>小雷音寺boss_227</v>
      </c>
      <c r="E903" s="35" t="e">
        <f t="shared" si="39"/>
        <v>#N/A</v>
      </c>
    </row>
    <row r="904" spans="1:5" x14ac:dyDescent="0.15">
      <c r="A904" s="23">
        <f>主线!AG903</f>
        <v>9265634</v>
      </c>
      <c r="B904" s="37" t="s">
        <v>1263</v>
      </c>
      <c r="C904" s="35" t="e">
        <f>VLOOKUP(B904,I:J,2,0)</f>
        <v>#N/A</v>
      </c>
      <c r="D904" s="35" t="e">
        <f>VLOOKUP(B904,M:N,2,0)</f>
        <v>#N/A</v>
      </c>
      <c r="E904" s="35" t="e">
        <f t="shared" si="39"/>
        <v>#N/A</v>
      </c>
    </row>
    <row r="905" spans="1:5" x14ac:dyDescent="0.15">
      <c r="A905" s="23">
        <f>主线!AG904</f>
        <v>9275988</v>
      </c>
      <c r="B905" s="37" t="s">
        <v>1264</v>
      </c>
      <c r="C905" s="35" t="e">
        <f>VLOOKUP(B905,I:J,2,0)</f>
        <v>#N/A</v>
      </c>
      <c r="D905" s="35" t="e">
        <f>VLOOKUP(B905,M:N,2,0)</f>
        <v>#N/A</v>
      </c>
      <c r="E905" s="35" t="e">
        <f t="shared" si="39"/>
        <v>#N/A</v>
      </c>
    </row>
    <row r="906" spans="1:5" x14ac:dyDescent="0.15">
      <c r="A906" s="23">
        <f>主线!AG905</f>
        <v>9286344</v>
      </c>
      <c r="B906" s="37" t="s">
        <v>1265</v>
      </c>
      <c r="C906" s="35" t="e">
        <f>VLOOKUP(B906,I:J,2,0)</f>
        <v>#N/A</v>
      </c>
      <c r="D906" s="35" t="e">
        <f>VLOOKUP(B906,M:N,2,0)</f>
        <v>#N/A</v>
      </c>
      <c r="E906" s="35" t="str">
        <f t="shared" si="39"/>
        <v>天庭试炼boss_81</v>
      </c>
    </row>
    <row r="907" spans="1:5" x14ac:dyDescent="0.15">
      <c r="A907" s="23">
        <f>主线!AG906</f>
        <v>9307740</v>
      </c>
      <c r="B907" s="37" t="s">
        <v>1266</v>
      </c>
      <c r="C907" s="35" t="e">
        <f>VLOOKUP(B907,I:J,2,0)</f>
        <v>#N/A</v>
      </c>
      <c r="D907" s="35" t="e">
        <f>VLOOKUP(B907,M:N,2,0)</f>
        <v>#N/A</v>
      </c>
      <c r="E907" s="35" t="e">
        <f t="shared" si="39"/>
        <v>#N/A</v>
      </c>
    </row>
    <row r="908" spans="1:5" x14ac:dyDescent="0.15">
      <c r="A908" s="23">
        <f>主线!AG907</f>
        <v>9318117</v>
      </c>
      <c r="B908" s="37" t="s">
        <v>1267</v>
      </c>
      <c r="C908" s="35" t="e">
        <f>VLOOKUP(B908,I:J,2,0)</f>
        <v>#N/A</v>
      </c>
      <c r="D908" s="35" t="e">
        <f>VLOOKUP(B908,M:N,2,0)</f>
        <v>#N/A</v>
      </c>
      <c r="E908" s="35" t="e">
        <f t="shared" si="39"/>
        <v>#N/A</v>
      </c>
    </row>
    <row r="909" spans="1:5" x14ac:dyDescent="0.15">
      <c r="A909" s="23">
        <f>主线!AG908</f>
        <v>9328495</v>
      </c>
      <c r="B909" s="37" t="s">
        <v>1268</v>
      </c>
      <c r="C909" s="35" t="str">
        <f>VLOOKUP(B909,I:J,2,0)</f>
        <v>龙王宝藏boss_220</v>
      </c>
      <c r="D909" s="35" t="str">
        <f>VLOOKUP(B909,M:N,2,0)</f>
        <v>小雷音寺boss_228</v>
      </c>
      <c r="E909" s="35" t="e">
        <f t="shared" si="39"/>
        <v>#N/A</v>
      </c>
    </row>
    <row r="910" spans="1:5" x14ac:dyDescent="0.15">
      <c r="A910" s="23">
        <f>主线!AG909</f>
        <v>9349965</v>
      </c>
      <c r="B910" s="37" t="s">
        <v>1269</v>
      </c>
      <c r="C910" s="35" t="e">
        <f>VLOOKUP(B910,I:J,2,0)</f>
        <v>#N/A</v>
      </c>
      <c r="D910" s="35" t="e">
        <f>VLOOKUP(B910,M:N,2,0)</f>
        <v>#N/A</v>
      </c>
      <c r="E910" s="35" t="e">
        <f t="shared" si="39"/>
        <v>#N/A</v>
      </c>
    </row>
    <row r="911" spans="1:5" x14ac:dyDescent="0.15">
      <c r="A911" s="23">
        <f>主线!AG910</f>
        <v>9360364</v>
      </c>
      <c r="B911" s="37" t="s">
        <v>1270</v>
      </c>
      <c r="C911" s="35" t="e">
        <f>VLOOKUP(B911,I:J,2,0)</f>
        <v>#N/A</v>
      </c>
      <c r="D911" s="35" t="str">
        <f>VLOOKUP(B911,M:N,2,0)</f>
        <v>小雷音寺boss_229</v>
      </c>
      <c r="E911" s="35" t="e">
        <f t="shared" si="39"/>
        <v>#N/A</v>
      </c>
    </row>
    <row r="912" spans="1:5" x14ac:dyDescent="0.15">
      <c r="A912" s="23">
        <f>主线!AG911</f>
        <v>9426184</v>
      </c>
      <c r="B912" s="37" t="s">
        <v>1271</v>
      </c>
      <c r="C912" s="35" t="e">
        <f>VLOOKUP(B912,I:J,2,0)</f>
        <v>#N/A</v>
      </c>
      <c r="D912" s="35" t="e">
        <f>VLOOKUP(B912,M:N,2,0)</f>
        <v>#N/A</v>
      </c>
      <c r="E912" s="35" t="e">
        <f t="shared" si="39"/>
        <v>#N/A</v>
      </c>
    </row>
    <row r="913" spans="1:5" x14ac:dyDescent="0.15">
      <c r="A913" s="23">
        <f>主线!AG912</f>
        <v>9436603</v>
      </c>
      <c r="B913" s="37" t="s">
        <v>1272</v>
      </c>
      <c r="C913" s="35" t="str">
        <f>VLOOKUP(B913,I:J,2,0)</f>
        <v>龙王宝藏boss_221</v>
      </c>
      <c r="D913" s="35" t="e">
        <f>VLOOKUP(B913,M:N,2,0)</f>
        <v>#N/A</v>
      </c>
      <c r="E913" s="35" t="e">
        <f t="shared" si="39"/>
        <v>#N/A</v>
      </c>
    </row>
    <row r="914" spans="1:5" x14ac:dyDescent="0.15">
      <c r="A914" s="23">
        <f>主线!AG913</f>
        <v>9458183</v>
      </c>
      <c r="B914" s="37" t="s">
        <v>1273</v>
      </c>
      <c r="C914" s="35" t="e">
        <f>VLOOKUP(B914,I:J,2,0)</f>
        <v>#N/A</v>
      </c>
      <c r="D914" s="35" t="e">
        <f>VLOOKUP(B914,M:N,2,0)</f>
        <v>#N/A</v>
      </c>
      <c r="E914" s="35" t="e">
        <f t="shared" si="39"/>
        <v>#N/A</v>
      </c>
    </row>
    <row r="915" spans="1:5" x14ac:dyDescent="0.15">
      <c r="A915" s="23">
        <f>主线!AG914</f>
        <v>9468623</v>
      </c>
      <c r="B915" s="37" t="s">
        <v>1274</v>
      </c>
      <c r="C915" s="35" t="e">
        <f>VLOOKUP(B915,I:J,2,0)</f>
        <v>#N/A</v>
      </c>
      <c r="D915" s="35" t="e">
        <f>VLOOKUP(B915,M:N,2,0)</f>
        <v>#N/A</v>
      </c>
      <c r="E915" s="35" t="e">
        <f t="shared" si="39"/>
        <v>#N/A</v>
      </c>
    </row>
    <row r="916" spans="1:5" x14ac:dyDescent="0.15">
      <c r="A916" s="23">
        <f>主线!AG915</f>
        <v>9479063</v>
      </c>
      <c r="B916" s="37" t="s">
        <v>1275</v>
      </c>
      <c r="C916" s="35" t="e">
        <f>VLOOKUP(B916,I:J,2,0)</f>
        <v>#N/A</v>
      </c>
      <c r="D916" s="35" t="e">
        <f>VLOOKUP(B916,M:N,2,0)</f>
        <v>#N/A</v>
      </c>
      <c r="E916" s="35" t="e">
        <f t="shared" si="39"/>
        <v>#N/A</v>
      </c>
    </row>
    <row r="917" spans="1:5" x14ac:dyDescent="0.15">
      <c r="A917" s="23">
        <f>主线!AG916</f>
        <v>9500718</v>
      </c>
      <c r="B917" s="37" t="s">
        <v>1276</v>
      </c>
      <c r="C917" s="35" t="e">
        <f>VLOOKUP(B917,I:J,2,0)</f>
        <v>#N/A</v>
      </c>
      <c r="D917" s="35" t="str">
        <f>VLOOKUP(B917,M:N,2,0)</f>
        <v>小雷音寺boss_230</v>
      </c>
      <c r="E917" s="35" t="e">
        <f t="shared" si="39"/>
        <v>#N/A</v>
      </c>
    </row>
    <row r="918" spans="1:5" x14ac:dyDescent="0.15">
      <c r="A918" s="23">
        <f>主线!AG917</f>
        <v>9511180</v>
      </c>
      <c r="B918" s="37" t="s">
        <v>1277</v>
      </c>
      <c r="C918" s="35" t="e">
        <f>VLOOKUP(B918,I:J,2,0)</f>
        <v>#N/A</v>
      </c>
      <c r="D918" s="35" t="e">
        <f>VLOOKUP(B918,M:N,2,0)</f>
        <v>#N/A</v>
      </c>
      <c r="E918" s="35" t="e">
        <f t="shared" si="39"/>
        <v>#N/A</v>
      </c>
    </row>
    <row r="919" spans="1:5" x14ac:dyDescent="0.15">
      <c r="A919" s="23">
        <f>主线!AG918</f>
        <v>9521642</v>
      </c>
      <c r="B919" s="37" t="s">
        <v>1278</v>
      </c>
      <c r="C919" s="35" t="e">
        <f>VLOOKUP(B919,I:J,2,0)</f>
        <v>#N/A</v>
      </c>
      <c r="D919" s="35" t="e">
        <f>VLOOKUP(B919,M:N,2,0)</f>
        <v>#N/A</v>
      </c>
      <c r="E919" s="35" t="e">
        <f t="shared" si="39"/>
        <v>#N/A</v>
      </c>
    </row>
    <row r="920" spans="1:5" x14ac:dyDescent="0.15">
      <c r="A920" s="23">
        <f>主线!AG919</f>
        <v>9543372</v>
      </c>
      <c r="B920" s="37" t="s">
        <v>1279</v>
      </c>
      <c r="C920" s="35" t="e">
        <f>VLOOKUP(B920,I:J,2,0)</f>
        <v>#N/A</v>
      </c>
      <c r="D920" s="35" t="e">
        <f>VLOOKUP(B920,M:N,2,0)</f>
        <v>#N/A</v>
      </c>
      <c r="E920" s="35" t="e">
        <f t="shared" si="39"/>
        <v>#N/A</v>
      </c>
    </row>
    <row r="921" spans="1:5" x14ac:dyDescent="0.15">
      <c r="A921" s="23">
        <f>主线!AG920</f>
        <v>9553855</v>
      </c>
      <c r="B921" s="37" t="s">
        <v>1280</v>
      </c>
      <c r="C921" s="35" t="str">
        <f>VLOOKUP(B921,I:J,2,0)</f>
        <v>龙王宝藏boss_222</v>
      </c>
      <c r="D921" s="35" t="str">
        <f>VLOOKUP(B921,M:N,2,0)</f>
        <v>小雷音寺boss_231</v>
      </c>
      <c r="E921" s="35" t="e">
        <f t="shared" si="39"/>
        <v>#N/A</v>
      </c>
    </row>
    <row r="922" spans="1:5" x14ac:dyDescent="0.15">
      <c r="A922" s="23">
        <f>主线!AG921</f>
        <v>9620398</v>
      </c>
      <c r="B922" s="37" t="s">
        <v>1281</v>
      </c>
      <c r="C922" s="35" t="e">
        <f>VLOOKUP(B922,I:J,2,0)</f>
        <v>#N/A</v>
      </c>
      <c r="D922" s="35" t="e">
        <f>VLOOKUP(B922,M:N,2,0)</f>
        <v>#N/A</v>
      </c>
      <c r="E922" s="35" t="str">
        <f t="shared" si="39"/>
        <v>天庭试炼boss_82</v>
      </c>
    </row>
    <row r="923" spans="1:5" x14ac:dyDescent="0.15">
      <c r="A923" s="23">
        <f>主线!AG922</f>
        <v>9630901</v>
      </c>
      <c r="B923" s="37" t="s">
        <v>1282</v>
      </c>
      <c r="C923" s="35" t="e">
        <f>VLOOKUP(B923,I:J,2,0)</f>
        <v>#N/A</v>
      </c>
      <c r="D923" s="35" t="e">
        <f>VLOOKUP(B923,M:N,2,0)</f>
        <v>#N/A</v>
      </c>
      <c r="E923" s="35" t="e">
        <f t="shared" si="39"/>
        <v>#N/A</v>
      </c>
    </row>
    <row r="924" spans="1:5" x14ac:dyDescent="0.15">
      <c r="A924" s="23">
        <f>主线!AG923</f>
        <v>9652743</v>
      </c>
      <c r="B924" s="37" t="s">
        <v>1283</v>
      </c>
      <c r="C924" s="35" t="e">
        <f>VLOOKUP(B924,I:J,2,0)</f>
        <v>#N/A</v>
      </c>
      <c r="D924" s="35" t="e">
        <f>VLOOKUP(B924,M:N,2,0)</f>
        <v>#N/A</v>
      </c>
      <c r="E924" s="35" t="e">
        <f t="shared" si="39"/>
        <v>#N/A</v>
      </c>
    </row>
    <row r="925" spans="1:5" x14ac:dyDescent="0.15">
      <c r="A925" s="23">
        <f>主线!AG924</f>
        <v>9663265</v>
      </c>
      <c r="B925" s="37" t="s">
        <v>1284</v>
      </c>
      <c r="C925" s="35" t="e">
        <f>VLOOKUP(B925,I:J,2,0)</f>
        <v>#N/A</v>
      </c>
      <c r="D925" s="35" t="str">
        <f>VLOOKUP(B925,M:N,2,0)</f>
        <v>小雷音寺boss_232</v>
      </c>
      <c r="E925" s="35" t="e">
        <f t="shared" si="39"/>
        <v>#N/A</v>
      </c>
    </row>
    <row r="926" spans="1:5" x14ac:dyDescent="0.15">
      <c r="A926" s="23">
        <f>主线!AG925</f>
        <v>9673790</v>
      </c>
      <c r="B926" s="37" t="s">
        <v>1285</v>
      </c>
      <c r="C926" s="35" t="str">
        <f>VLOOKUP(B926,I:J,2,0)</f>
        <v>龙王宝藏boss_223</v>
      </c>
      <c r="D926" s="35" t="e">
        <f>VLOOKUP(B926,M:N,2,0)</f>
        <v>#N/A</v>
      </c>
      <c r="E926" s="35" t="e">
        <f t="shared" si="39"/>
        <v>#N/A</v>
      </c>
    </row>
    <row r="927" spans="1:5" x14ac:dyDescent="0.15">
      <c r="A927" s="23">
        <f>主线!AG926</f>
        <v>9695706</v>
      </c>
      <c r="B927" s="37" t="s">
        <v>1286</v>
      </c>
      <c r="C927" s="35" t="e">
        <f>VLOOKUP(B927,I:J,2,0)</f>
        <v>#N/A</v>
      </c>
      <c r="D927" s="35" t="e">
        <f>VLOOKUP(B927,M:N,2,0)</f>
        <v>#N/A</v>
      </c>
      <c r="E927" s="35" t="e">
        <f t="shared" si="39"/>
        <v>#N/A</v>
      </c>
    </row>
    <row r="928" spans="1:5" x14ac:dyDescent="0.15">
      <c r="A928" s="23">
        <f>主线!AG927</f>
        <v>9706252</v>
      </c>
      <c r="B928" s="37" t="s">
        <v>1287</v>
      </c>
      <c r="C928" s="35" t="e">
        <f>VLOOKUP(B928,I:J,2,0)</f>
        <v>#N/A</v>
      </c>
      <c r="D928" s="35" t="e">
        <f>VLOOKUP(B928,M:N,2,0)</f>
        <v>#N/A</v>
      </c>
      <c r="E928" s="35" t="e">
        <f t="shared" si="39"/>
        <v>#N/A</v>
      </c>
    </row>
    <row r="929" spans="1:5" x14ac:dyDescent="0.15">
      <c r="A929" s="23">
        <f>主线!AG928</f>
        <v>9716797</v>
      </c>
      <c r="B929" s="37" t="s">
        <v>1288</v>
      </c>
      <c r="C929" s="35" t="e">
        <f>VLOOKUP(B929,I:J,2,0)</f>
        <v>#N/A</v>
      </c>
      <c r="D929" s="35" t="e">
        <f>VLOOKUP(B929,M:N,2,0)</f>
        <v>#N/A</v>
      </c>
      <c r="E929" s="35" t="e">
        <f t="shared" si="39"/>
        <v>#N/A</v>
      </c>
    </row>
    <row r="930" spans="1:5" x14ac:dyDescent="0.15">
      <c r="A930" s="23">
        <f>主线!AG929</f>
        <v>9738788</v>
      </c>
      <c r="B930" s="37" t="s">
        <v>1289</v>
      </c>
      <c r="C930" s="35" t="e">
        <f>VLOOKUP(B930,I:J,2,0)</f>
        <v>#N/A</v>
      </c>
      <c r="D930" s="35" t="str">
        <f>VLOOKUP(B930,M:N,2,0)</f>
        <v>小雷音寺boss_233</v>
      </c>
      <c r="E930" s="35" t="e">
        <f t="shared" si="39"/>
        <v>#N/A</v>
      </c>
    </row>
    <row r="931" spans="1:5" x14ac:dyDescent="0.15">
      <c r="A931" s="23">
        <f>主线!AG930</f>
        <v>9749356</v>
      </c>
      <c r="B931" s="37" t="s">
        <v>1290</v>
      </c>
      <c r="C931" s="35" t="str">
        <f>VLOOKUP(B931,I:J,2,0)</f>
        <v>龙王宝藏boss_224</v>
      </c>
      <c r="D931" s="35" t="e">
        <f>VLOOKUP(B931,M:N,2,0)</f>
        <v>#N/A</v>
      </c>
      <c r="E931" s="35" t="e">
        <f t="shared" si="39"/>
        <v>#N/A</v>
      </c>
    </row>
    <row r="932" spans="1:5" x14ac:dyDescent="0.15">
      <c r="A932" s="23">
        <f>主线!AG931</f>
        <v>9816625</v>
      </c>
      <c r="B932" s="37" t="s">
        <v>1291</v>
      </c>
      <c r="C932" s="35" t="e">
        <f>VLOOKUP(B932,I:J,2,0)</f>
        <v>#N/A</v>
      </c>
      <c r="D932" s="35" t="str">
        <f>VLOOKUP(B932,M:N,2,0)</f>
        <v>小雷音寺boss_234</v>
      </c>
      <c r="E932" s="35" t="e">
        <f t="shared" si="39"/>
        <v>#N/A</v>
      </c>
    </row>
    <row r="933" spans="1:5" x14ac:dyDescent="0.15">
      <c r="A933" s="23">
        <f>主线!AG932</f>
        <v>9827212</v>
      </c>
      <c r="B933" s="37" t="s">
        <v>1292</v>
      </c>
      <c r="C933" s="35" t="e">
        <f>VLOOKUP(B933,I:J,2,0)</f>
        <v>#N/A</v>
      </c>
      <c r="D933" s="35" t="e">
        <f>VLOOKUP(B933,M:N,2,0)</f>
        <v>#N/A</v>
      </c>
      <c r="E933" s="35" t="e">
        <f t="shared" si="39"/>
        <v>#N/A</v>
      </c>
    </row>
    <row r="934" spans="1:5" x14ac:dyDescent="0.15">
      <c r="A934" s="23">
        <f>主线!AG933</f>
        <v>9849313</v>
      </c>
      <c r="B934" s="37" t="s">
        <v>1293</v>
      </c>
      <c r="C934" s="35" t="e">
        <f>VLOOKUP(B934,I:J,2,0)</f>
        <v>#N/A</v>
      </c>
      <c r="D934" s="35" t="e">
        <f>VLOOKUP(B934,M:N,2,0)</f>
        <v>#N/A</v>
      </c>
      <c r="E934" s="35" t="e">
        <f t="shared" si="39"/>
        <v>#N/A</v>
      </c>
    </row>
    <row r="935" spans="1:5" x14ac:dyDescent="0.15">
      <c r="A935" s="23">
        <f>主线!AG934</f>
        <v>9859920</v>
      </c>
      <c r="B935" s="37" t="s">
        <v>1294</v>
      </c>
      <c r="C935" s="35" t="e">
        <f>VLOOKUP(B935,I:J,2,0)</f>
        <v>#N/A</v>
      </c>
      <c r="D935" s="35" t="e">
        <f>VLOOKUP(B935,M:N,2,0)</f>
        <v>#N/A</v>
      </c>
      <c r="E935" s="35" t="e">
        <f t="shared" si="39"/>
        <v>#N/A</v>
      </c>
    </row>
    <row r="936" spans="1:5" x14ac:dyDescent="0.15">
      <c r="A936" s="23">
        <f>主线!AG935</f>
        <v>9870530</v>
      </c>
      <c r="B936" s="37" t="s">
        <v>1295</v>
      </c>
      <c r="C936" s="35" t="e">
        <f>VLOOKUP(B936,I:J,2,0)</f>
        <v>#N/A</v>
      </c>
      <c r="D936" s="35" t="e">
        <f>VLOOKUP(B936,M:N,2,0)</f>
        <v>#N/A</v>
      </c>
      <c r="E936" s="35" t="e">
        <f t="shared" si="39"/>
        <v>#N/A</v>
      </c>
    </row>
    <row r="937" spans="1:5" x14ac:dyDescent="0.15">
      <c r="A937" s="23">
        <f>主线!AG936</f>
        <v>9892707</v>
      </c>
      <c r="B937" s="37" t="s">
        <v>1296</v>
      </c>
      <c r="C937" s="35" t="e">
        <f>VLOOKUP(B937,I:J,2,0)</f>
        <v>#N/A</v>
      </c>
      <c r="D937" s="35" t="e">
        <f>VLOOKUP(B937,M:N,2,0)</f>
        <v>#N/A</v>
      </c>
      <c r="E937" s="35" t="e">
        <f t="shared" si="39"/>
        <v>#N/A</v>
      </c>
    </row>
    <row r="938" spans="1:5" x14ac:dyDescent="0.15">
      <c r="A938" s="23">
        <f>主线!AG937</f>
        <v>9903335</v>
      </c>
      <c r="B938" s="37" t="s">
        <v>1297</v>
      </c>
      <c r="C938" s="35" t="str">
        <f>VLOOKUP(B938,I:J,2,0)</f>
        <v>龙王宝藏boss_225</v>
      </c>
      <c r="D938" s="35" t="str">
        <f>VLOOKUP(B938,M:N,2,0)</f>
        <v>小雷音寺boss_235</v>
      </c>
      <c r="E938" s="35" t="e">
        <f t="shared" si="39"/>
        <v>#N/A</v>
      </c>
    </row>
    <row r="939" spans="1:5" x14ac:dyDescent="0.15">
      <c r="A939" s="23">
        <f>主线!AG938</f>
        <v>9913967</v>
      </c>
      <c r="B939" s="37" t="s">
        <v>1298</v>
      </c>
      <c r="C939" s="35" t="e">
        <f>VLOOKUP(B939,I:J,2,0)</f>
        <v>#N/A</v>
      </c>
      <c r="D939" s="35" t="e">
        <f>VLOOKUP(B939,M:N,2,0)</f>
        <v>#N/A</v>
      </c>
      <c r="E939" s="35" t="e">
        <f t="shared" si="39"/>
        <v>#N/A</v>
      </c>
    </row>
    <row r="940" spans="1:5" x14ac:dyDescent="0.15">
      <c r="A940" s="23">
        <f>主线!AG939</f>
        <v>9936218</v>
      </c>
      <c r="B940" s="37" t="s">
        <v>1299</v>
      </c>
      <c r="C940" s="35" t="e">
        <f>VLOOKUP(B940,I:J,2,0)</f>
        <v>#N/A</v>
      </c>
      <c r="D940" s="35" t="e">
        <f>VLOOKUP(B940,M:N,2,0)</f>
        <v>#N/A</v>
      </c>
      <c r="E940" s="35" t="str">
        <f t="shared" si="39"/>
        <v>天庭试炼boss_83</v>
      </c>
    </row>
    <row r="941" spans="1:5" x14ac:dyDescent="0.15">
      <c r="A941" s="23">
        <f>主线!AG940</f>
        <v>9946870</v>
      </c>
      <c r="B941" s="37" t="s">
        <v>1300</v>
      </c>
      <c r="C941" s="35" t="e">
        <f>VLOOKUP(B941,I:J,2,0)</f>
        <v>#N/A</v>
      </c>
      <c r="D941" s="35" t="str">
        <f>VLOOKUP(B941,M:N,2,0)</f>
        <v>小雷音寺boss_236</v>
      </c>
      <c r="E941" s="35" t="e">
        <f t="shared" si="39"/>
        <v>#N/A</v>
      </c>
    </row>
    <row r="942" spans="1:5" x14ac:dyDescent="0.15">
      <c r="A942" s="23">
        <f>主线!AG941</f>
        <v>10014864</v>
      </c>
      <c r="B942" s="37" t="s">
        <v>1301</v>
      </c>
      <c r="C942" s="35" t="str">
        <f>VLOOKUP(B942,I:J,2,0)</f>
        <v>龙王宝藏boss_226</v>
      </c>
      <c r="D942" s="35" t="e">
        <f>VLOOKUP(B942,M:N,2,0)</f>
        <v>#N/A</v>
      </c>
      <c r="E942" s="35" t="e">
        <f t="shared" si="39"/>
        <v>#N/A</v>
      </c>
    </row>
    <row r="943" spans="1:5" x14ac:dyDescent="0.15">
      <c r="A943" s="23">
        <f>主线!AG942</f>
        <v>10025535</v>
      </c>
      <c r="B943" s="37" t="s">
        <v>1302</v>
      </c>
      <c r="C943" s="35" t="e">
        <f>VLOOKUP(B943,I:J,2,0)</f>
        <v>#N/A</v>
      </c>
      <c r="D943" s="35" t="e">
        <f>VLOOKUP(B943,M:N,2,0)</f>
        <v>#N/A</v>
      </c>
      <c r="E943" s="35" t="e">
        <f t="shared" si="39"/>
        <v>#N/A</v>
      </c>
    </row>
    <row r="944" spans="1:5" x14ac:dyDescent="0.15">
      <c r="A944" s="23">
        <f>主线!AG943</f>
        <v>10047898</v>
      </c>
      <c r="B944" s="37" t="s">
        <v>1303</v>
      </c>
      <c r="C944" s="35" t="e">
        <f>VLOOKUP(B944,I:J,2,0)</f>
        <v>#N/A</v>
      </c>
      <c r="D944" s="35" t="e">
        <f>VLOOKUP(B944,M:N,2,0)</f>
        <v>#N/A</v>
      </c>
      <c r="E944" s="35" t="e">
        <f t="shared" si="39"/>
        <v>#N/A</v>
      </c>
    </row>
    <row r="945" spans="1:5" x14ac:dyDescent="0.15">
      <c r="A945" s="23">
        <f>主线!AG944</f>
        <v>10058590</v>
      </c>
      <c r="B945" s="37" t="s">
        <v>1304</v>
      </c>
      <c r="C945" s="35" t="e">
        <f>VLOOKUP(B945,I:J,2,0)</f>
        <v>#N/A</v>
      </c>
      <c r="D945" s="35" t="str">
        <f>VLOOKUP(B945,M:N,2,0)</f>
        <v>小雷音寺boss_237</v>
      </c>
      <c r="E945" s="35" t="e">
        <f t="shared" si="39"/>
        <v>#N/A</v>
      </c>
    </row>
    <row r="946" spans="1:5" x14ac:dyDescent="0.15">
      <c r="A946" s="23">
        <f>主线!AG945</f>
        <v>10069283</v>
      </c>
      <c r="B946" s="37" t="s">
        <v>1305</v>
      </c>
      <c r="C946" s="35" t="e">
        <f>VLOOKUP(B946,I:J,2,0)</f>
        <v>#N/A</v>
      </c>
      <c r="D946" s="35" t="e">
        <f>VLOOKUP(B946,M:N,2,0)</f>
        <v>#N/A</v>
      </c>
      <c r="E946" s="35" t="e">
        <f t="shared" si="39"/>
        <v>#N/A</v>
      </c>
    </row>
    <row r="947" spans="1:5" x14ac:dyDescent="0.15">
      <c r="A947" s="23">
        <f>主线!AG946</f>
        <v>10091722</v>
      </c>
      <c r="B947" s="37" t="s">
        <v>1306</v>
      </c>
      <c r="C947" s="35" t="e">
        <f>VLOOKUP(B947,I:J,2,0)</f>
        <v>#N/A</v>
      </c>
      <c r="D947" s="35" t="e">
        <f>VLOOKUP(B947,M:N,2,0)</f>
        <v>#N/A</v>
      </c>
      <c r="E947" s="35" t="e">
        <f t="shared" si="39"/>
        <v>#N/A</v>
      </c>
    </row>
    <row r="948" spans="1:5" x14ac:dyDescent="0.15">
      <c r="A948" s="23">
        <f>主线!AG947</f>
        <v>10102436</v>
      </c>
      <c r="B948" s="37" t="s">
        <v>1307</v>
      </c>
      <c r="C948" s="35" t="e">
        <f>VLOOKUP(B948,I:J,2,0)</f>
        <v>#N/A</v>
      </c>
      <c r="D948" s="35" t="e">
        <f>VLOOKUP(B948,M:N,2,0)</f>
        <v>#N/A</v>
      </c>
      <c r="E948" s="35" t="e">
        <f t="shared" si="39"/>
        <v>#N/A</v>
      </c>
    </row>
    <row r="949" spans="1:5" x14ac:dyDescent="0.15">
      <c r="A949" s="23">
        <f>主线!AG948</f>
        <v>10113151</v>
      </c>
      <c r="B949" s="37" t="s">
        <v>1308</v>
      </c>
      <c r="C949" s="35" t="e">
        <f>VLOOKUP(B949,I:J,2,0)</f>
        <v>#N/A</v>
      </c>
      <c r="D949" s="35" t="e">
        <f>VLOOKUP(B949,M:N,2,0)</f>
        <v>#N/A</v>
      </c>
      <c r="E949" s="35" t="e">
        <f t="shared" si="39"/>
        <v>#N/A</v>
      </c>
    </row>
    <row r="950" spans="1:5" x14ac:dyDescent="0.15">
      <c r="A950" s="23">
        <f>主线!AG949</f>
        <v>10135663</v>
      </c>
      <c r="B950" s="37" t="s">
        <v>1309</v>
      </c>
      <c r="C950" s="35" t="str">
        <f>VLOOKUP(B950,I:J,2,0)</f>
        <v>龙王宝藏boss_227</v>
      </c>
      <c r="D950" s="35" t="e">
        <f>VLOOKUP(B950,M:N,2,0)</f>
        <v>#N/A</v>
      </c>
      <c r="E950" s="35" t="e">
        <f t="shared" si="39"/>
        <v>#N/A</v>
      </c>
    </row>
    <row r="951" spans="1:5" x14ac:dyDescent="0.15">
      <c r="A951" s="23">
        <f>主线!AG950</f>
        <v>10146400</v>
      </c>
      <c r="B951" s="37" t="s">
        <v>1310</v>
      </c>
      <c r="C951" s="35" t="e">
        <f>VLOOKUP(B951,I:J,2,0)</f>
        <v>#N/A</v>
      </c>
      <c r="D951" s="35" t="str">
        <f>VLOOKUP(B951,M:N,2,0)</f>
        <v>小雷音寺boss_238</v>
      </c>
      <c r="E951" s="35" t="e">
        <f t="shared" si="39"/>
        <v>#N/A</v>
      </c>
    </row>
    <row r="952" spans="1:5" x14ac:dyDescent="0.15">
      <c r="A952" s="23">
        <f>主线!AG951</f>
        <v>10215121</v>
      </c>
      <c r="B952" s="37" t="s">
        <v>1311</v>
      </c>
      <c r="C952" s="35" t="e">
        <f>VLOOKUP(B952,I:J,2,0)</f>
        <v>#N/A</v>
      </c>
      <c r="D952" s="35" t="e">
        <f>VLOOKUP(B952,M:N,2,0)</f>
        <v>#N/A</v>
      </c>
      <c r="E952" s="35" t="e">
        <f t="shared" si="39"/>
        <v>#N/A</v>
      </c>
    </row>
    <row r="953" spans="1:5" x14ac:dyDescent="0.15">
      <c r="A953" s="23">
        <f>主线!AG952</f>
        <v>10225878</v>
      </c>
      <c r="B953" s="37" t="s">
        <v>1312</v>
      </c>
      <c r="C953" s="35" t="e">
        <f>VLOOKUP(B953,I:J,2,0)</f>
        <v>#N/A</v>
      </c>
      <c r="D953" s="35" t="str">
        <f>VLOOKUP(B953,M:N,2,0)</f>
        <v>小雷音寺boss_239</v>
      </c>
      <c r="E953" s="35" t="e">
        <f t="shared" si="39"/>
        <v>#N/A</v>
      </c>
    </row>
    <row r="954" spans="1:5" x14ac:dyDescent="0.15">
      <c r="A954" s="23">
        <f>主线!AG953</f>
        <v>10248502</v>
      </c>
      <c r="B954" s="37" t="s">
        <v>1313</v>
      </c>
      <c r="C954" s="35" t="str">
        <f>VLOOKUP(B954,I:J,2,0)</f>
        <v>龙王宝藏boss_228</v>
      </c>
      <c r="D954" s="35" t="e">
        <f>VLOOKUP(B954,M:N,2,0)</f>
        <v>#N/A</v>
      </c>
      <c r="E954" s="35" t="e">
        <f t="shared" si="39"/>
        <v>#N/A</v>
      </c>
    </row>
    <row r="955" spans="1:5" x14ac:dyDescent="0.15">
      <c r="A955" s="23">
        <f>主线!AG954</f>
        <v>10259280</v>
      </c>
      <c r="B955" s="37" t="s">
        <v>1314</v>
      </c>
      <c r="C955" s="35" t="e">
        <f>VLOOKUP(B955,I:J,2,0)</f>
        <v>#N/A</v>
      </c>
      <c r="D955" s="35" t="e">
        <f>VLOOKUP(B955,M:N,2,0)</f>
        <v>#N/A</v>
      </c>
      <c r="E955" s="35" t="str">
        <f t="shared" si="39"/>
        <v>天庭试炼boss_84</v>
      </c>
    </row>
    <row r="956" spans="1:5" x14ac:dyDescent="0.15">
      <c r="A956" s="23">
        <f>主线!AG955</f>
        <v>10270058</v>
      </c>
      <c r="B956" s="37" t="s">
        <v>1315</v>
      </c>
      <c r="C956" s="35" t="e">
        <f>VLOOKUP(B956,I:J,2,0)</f>
        <v>#N/A</v>
      </c>
      <c r="D956" s="35" t="e">
        <f>VLOOKUP(B956,M:N,2,0)</f>
        <v>#N/A</v>
      </c>
      <c r="E956" s="35" t="e">
        <f t="shared" si="39"/>
        <v>#N/A</v>
      </c>
    </row>
    <row r="957" spans="1:5" x14ac:dyDescent="0.15">
      <c r="A957" s="23">
        <f>主线!AG956</f>
        <v>10292757</v>
      </c>
      <c r="B957" s="37" t="s">
        <v>1316</v>
      </c>
      <c r="C957" s="35" t="e">
        <f>VLOOKUP(B957,I:J,2,0)</f>
        <v>#N/A</v>
      </c>
      <c r="D957" s="35" t="e">
        <f>VLOOKUP(B957,M:N,2,0)</f>
        <v>#N/A</v>
      </c>
      <c r="E957" s="35" t="e">
        <f t="shared" si="39"/>
        <v>#N/A</v>
      </c>
    </row>
    <row r="958" spans="1:5" x14ac:dyDescent="0.15">
      <c r="A958" s="23">
        <f>主线!AG957</f>
        <v>10303556</v>
      </c>
      <c r="B958" s="37" t="s">
        <v>1317</v>
      </c>
      <c r="C958" s="35" t="e">
        <f>VLOOKUP(B958,I:J,2,0)</f>
        <v>#N/A</v>
      </c>
      <c r="D958" s="35" t="e">
        <f>VLOOKUP(B958,M:N,2,0)</f>
        <v>#N/A</v>
      </c>
      <c r="E958" s="35" t="e">
        <f t="shared" si="39"/>
        <v>#N/A</v>
      </c>
    </row>
    <row r="959" spans="1:5" x14ac:dyDescent="0.15">
      <c r="A959" s="23">
        <f>主线!AG958</f>
        <v>10314356</v>
      </c>
      <c r="B959" s="37" t="s">
        <v>1318</v>
      </c>
      <c r="C959" s="35" t="e">
        <f>VLOOKUP(B959,I:J,2,0)</f>
        <v>#N/A</v>
      </c>
      <c r="D959" s="35" t="str">
        <f>VLOOKUP(B959,M:N,2,0)</f>
        <v>小雷音寺boss_240</v>
      </c>
      <c r="E959" s="35" t="e">
        <f t="shared" si="39"/>
        <v>#N/A</v>
      </c>
    </row>
    <row r="960" spans="1:5" x14ac:dyDescent="0.15">
      <c r="A960" s="23">
        <f>主线!AG959</f>
        <v>10337131</v>
      </c>
      <c r="B960" s="37" t="s">
        <v>1319</v>
      </c>
      <c r="C960" s="35" t="e">
        <f>VLOOKUP(B960,I:J,2,0)</f>
        <v>#N/A</v>
      </c>
      <c r="D960" s="35" t="e">
        <f>VLOOKUP(B960,M:N,2,0)</f>
        <v>#N/A</v>
      </c>
      <c r="E960" s="35" t="e">
        <f t="shared" si="39"/>
        <v>#N/A</v>
      </c>
    </row>
    <row r="961" spans="1:5" x14ac:dyDescent="0.15">
      <c r="A961" s="23">
        <f>主线!AG960</f>
        <v>10347950</v>
      </c>
      <c r="B961" s="37" t="s">
        <v>1320</v>
      </c>
      <c r="C961" s="35" t="str">
        <f>VLOOKUP(B961,I:J,2,0)</f>
        <v>龙王宝藏boss_229</v>
      </c>
      <c r="D961" s="35" t="str">
        <f>VLOOKUP(B961,M:N,2,0)</f>
        <v>小雷音寺boss_241</v>
      </c>
      <c r="E961" s="35" t="e">
        <f t="shared" si="39"/>
        <v>#N/A</v>
      </c>
    </row>
    <row r="962" spans="1:5" x14ac:dyDescent="0.15">
      <c r="A962" s="23">
        <f>主线!AG961</f>
        <v>10417400</v>
      </c>
      <c r="B962" s="37" t="s">
        <v>1321</v>
      </c>
      <c r="C962" s="35" t="e">
        <f>VLOOKUP(B962,I:J,2,0)</f>
        <v>#N/A</v>
      </c>
      <c r="D962" s="35" t="e">
        <f>VLOOKUP(B962,M:N,2,0)</f>
        <v>#N/A</v>
      </c>
      <c r="E962" s="35" t="e">
        <f t="shared" ref="E962:E1025" si="40">VLOOKUP(B962,Q:R,2,0)</f>
        <v>#N/A</v>
      </c>
    </row>
    <row r="963" spans="1:5" x14ac:dyDescent="0.15">
      <c r="A963" s="23">
        <f>主线!AG962</f>
        <v>10428242</v>
      </c>
      <c r="B963" s="37" t="s">
        <v>1322</v>
      </c>
      <c r="C963" s="35" t="e">
        <f>VLOOKUP(B963,I:J,2,0)</f>
        <v>#N/A</v>
      </c>
      <c r="D963" s="35" t="e">
        <f>VLOOKUP(B963,M:N,2,0)</f>
        <v>#N/A</v>
      </c>
      <c r="E963" s="35" t="e">
        <f t="shared" si="40"/>
        <v>#N/A</v>
      </c>
    </row>
    <row r="964" spans="1:5" x14ac:dyDescent="0.15">
      <c r="A964" s="23">
        <f>主线!AG963</f>
        <v>10451128</v>
      </c>
      <c r="B964" s="37" t="s">
        <v>1323</v>
      </c>
      <c r="C964" s="35" t="e">
        <f>VLOOKUP(B964,I:J,2,0)</f>
        <v>#N/A</v>
      </c>
      <c r="D964" s="35" t="e">
        <f>VLOOKUP(B964,M:N,2,0)</f>
        <v>#N/A</v>
      </c>
      <c r="E964" s="35" t="e">
        <f t="shared" si="40"/>
        <v>#N/A</v>
      </c>
    </row>
    <row r="965" spans="1:5" x14ac:dyDescent="0.15">
      <c r="A965" s="23">
        <f>主线!AG964</f>
        <v>10461990</v>
      </c>
      <c r="B965" s="37" t="s">
        <v>1324</v>
      </c>
      <c r="C965" s="35" t="e">
        <f>VLOOKUP(B965,I:J,2,0)</f>
        <v>#N/A</v>
      </c>
      <c r="D965" s="35" t="e">
        <f>VLOOKUP(B965,M:N,2,0)</f>
        <v>#N/A</v>
      </c>
      <c r="E965" s="35" t="e">
        <f t="shared" si="40"/>
        <v>#N/A</v>
      </c>
    </row>
    <row r="966" spans="1:5" x14ac:dyDescent="0.15">
      <c r="A966" s="23">
        <f>主线!AG965</f>
        <v>10472853</v>
      </c>
      <c r="B966" s="37" t="s">
        <v>1325</v>
      </c>
      <c r="C966" s="35" t="str">
        <f>VLOOKUP(B966,I:J,2,0)</f>
        <v>龙王宝藏boss_230</v>
      </c>
      <c r="D966" s="35" t="str">
        <f>VLOOKUP(B966,M:N,2,0)</f>
        <v>小雷音寺boss_242</v>
      </c>
      <c r="E966" s="35" t="e">
        <f t="shared" si="40"/>
        <v>#N/A</v>
      </c>
    </row>
    <row r="967" spans="1:5" x14ac:dyDescent="0.15">
      <c r="A967" s="23">
        <f>主线!AG966</f>
        <v>10495815</v>
      </c>
      <c r="B967" s="37" t="s">
        <v>1326</v>
      </c>
      <c r="C967" s="35" t="e">
        <f>VLOOKUP(B967,I:J,2,0)</f>
        <v>#N/A</v>
      </c>
      <c r="D967" s="35" t="e">
        <f>VLOOKUP(B967,M:N,2,0)</f>
        <v>#N/A</v>
      </c>
      <c r="E967" s="35" t="e">
        <f t="shared" si="40"/>
        <v>#N/A</v>
      </c>
    </row>
    <row r="968" spans="1:5" x14ac:dyDescent="0.15">
      <c r="A968" s="23">
        <f>主线!AG967</f>
        <v>10506699</v>
      </c>
      <c r="B968" s="37" t="s">
        <v>1327</v>
      </c>
      <c r="C968" s="35" t="e">
        <f>VLOOKUP(B968,I:J,2,0)</f>
        <v>#N/A</v>
      </c>
      <c r="D968" s="35" t="e">
        <f>VLOOKUP(B968,M:N,2,0)</f>
        <v>#N/A</v>
      </c>
      <c r="E968" s="35" t="e">
        <f t="shared" si="40"/>
        <v>#N/A</v>
      </c>
    </row>
    <row r="969" spans="1:5" x14ac:dyDescent="0.15">
      <c r="A969" s="23">
        <f>主线!AG968</f>
        <v>10517583</v>
      </c>
      <c r="B969" s="37" t="s">
        <v>1328</v>
      </c>
      <c r="C969" s="35" t="e">
        <f>VLOOKUP(B969,I:J,2,0)</f>
        <v>#N/A</v>
      </c>
      <c r="D969" s="35" t="e">
        <f>VLOOKUP(B969,M:N,2,0)</f>
        <v>#N/A</v>
      </c>
      <c r="E969" s="35" t="e">
        <f t="shared" si="40"/>
        <v>#N/A</v>
      </c>
    </row>
    <row r="970" spans="1:5" x14ac:dyDescent="0.15">
      <c r="A970" s="23">
        <f>主线!AG969</f>
        <v>10540620</v>
      </c>
      <c r="B970" s="37" t="s">
        <v>1329</v>
      </c>
      <c r="C970" s="35" t="e">
        <f>VLOOKUP(B970,I:J,2,0)</f>
        <v>#N/A</v>
      </c>
      <c r="D970" s="35" t="e">
        <f>VLOOKUP(B970,M:N,2,0)</f>
        <v>#N/A</v>
      </c>
      <c r="E970" s="35" t="e">
        <f t="shared" si="40"/>
        <v>#N/A</v>
      </c>
    </row>
    <row r="971" spans="1:5" x14ac:dyDescent="0.15">
      <c r="A971" s="23">
        <f>主线!AG970</f>
        <v>10551526</v>
      </c>
      <c r="B971" s="37" t="s">
        <v>1330</v>
      </c>
      <c r="C971" s="35" t="str">
        <f>VLOOKUP(B971,I:J,2,0)</f>
        <v>龙王宝藏boss_231</v>
      </c>
      <c r="D971" s="35" t="str">
        <f>VLOOKUP(B971,M:N,2,0)</f>
        <v>小雷音寺boss_243</v>
      </c>
      <c r="E971" s="35" t="str">
        <f t="shared" si="40"/>
        <v>天庭试炼boss_85</v>
      </c>
    </row>
    <row r="972" spans="1:5" x14ac:dyDescent="0.15">
      <c r="A972" s="23">
        <f>主线!AG971</f>
        <v>10621706</v>
      </c>
      <c r="B972" s="37" t="s">
        <v>1331</v>
      </c>
      <c r="C972" s="35" t="e">
        <f>VLOOKUP(B972,I:J,2,0)</f>
        <v>#N/A</v>
      </c>
      <c r="D972" s="35" t="e">
        <f>VLOOKUP(B972,M:N,2,0)</f>
        <v>#N/A</v>
      </c>
      <c r="E972" s="35" t="e">
        <f t="shared" si="40"/>
        <v>#N/A</v>
      </c>
    </row>
    <row r="973" spans="1:5" x14ac:dyDescent="0.15">
      <c r="A973" s="23">
        <f>主线!AG972</f>
        <v>10632632</v>
      </c>
      <c r="B973" s="37" t="s">
        <v>1332</v>
      </c>
      <c r="C973" s="35" t="e">
        <f>VLOOKUP(B973,I:J,2,0)</f>
        <v>#N/A</v>
      </c>
      <c r="D973" s="35" t="e">
        <f>VLOOKUP(B973,M:N,2,0)</f>
        <v>#N/A</v>
      </c>
      <c r="E973" s="35" t="e">
        <f t="shared" si="40"/>
        <v>#N/A</v>
      </c>
    </row>
    <row r="974" spans="1:5" x14ac:dyDescent="0.15">
      <c r="A974" s="23">
        <f>主线!AG973</f>
        <v>10655781</v>
      </c>
      <c r="B974" s="37" t="s">
        <v>1333</v>
      </c>
      <c r="C974" s="35" t="e">
        <f>VLOOKUP(B974,I:J,2,0)</f>
        <v>#N/A</v>
      </c>
      <c r="D974" s="35" t="str">
        <f>VLOOKUP(B974,M:N,2,0)</f>
        <v>小雷音寺boss_244</v>
      </c>
      <c r="E974" s="35" t="e">
        <f t="shared" si="40"/>
        <v>#N/A</v>
      </c>
    </row>
    <row r="975" spans="1:5" x14ac:dyDescent="0.15">
      <c r="A975" s="23">
        <f>主线!AG974</f>
        <v>10666727</v>
      </c>
      <c r="B975" s="37" t="s">
        <v>1334</v>
      </c>
      <c r="C975" s="35" t="e">
        <f>VLOOKUP(B975,I:J,2,0)</f>
        <v>#N/A</v>
      </c>
      <c r="D975" s="35" t="e">
        <f>VLOOKUP(B975,M:N,2,0)</f>
        <v>#N/A</v>
      </c>
      <c r="E975" s="35" t="e">
        <f t="shared" si="40"/>
        <v>#N/A</v>
      </c>
    </row>
    <row r="976" spans="1:5" x14ac:dyDescent="0.15">
      <c r="A976" s="23">
        <f>主线!AG975</f>
        <v>10677676</v>
      </c>
      <c r="B976" s="37" t="s">
        <v>1335</v>
      </c>
      <c r="C976" s="35" t="e">
        <f>VLOOKUP(B976,I:J,2,0)</f>
        <v>#N/A</v>
      </c>
      <c r="D976" s="35" t="e">
        <f>VLOOKUP(B976,M:N,2,0)</f>
        <v>#N/A</v>
      </c>
      <c r="E976" s="35" t="e">
        <f t="shared" si="40"/>
        <v>#N/A</v>
      </c>
    </row>
    <row r="977" spans="1:5" x14ac:dyDescent="0.15">
      <c r="A977" s="23">
        <f>主线!AG976</f>
        <v>10700901</v>
      </c>
      <c r="B977" s="37" t="s">
        <v>1336</v>
      </c>
      <c r="C977" s="35" t="str">
        <f>VLOOKUP(B977,I:J,2,0)</f>
        <v>龙王宝藏boss_232</v>
      </c>
      <c r="D977" s="35" t="e">
        <f>VLOOKUP(B977,M:N,2,0)</f>
        <v>#N/A</v>
      </c>
      <c r="E977" s="35" t="e">
        <f t="shared" si="40"/>
        <v>#N/A</v>
      </c>
    </row>
    <row r="978" spans="1:5" x14ac:dyDescent="0.15">
      <c r="A978" s="23">
        <f>主线!AG977</f>
        <v>10711869</v>
      </c>
      <c r="B978" s="37" t="s">
        <v>1337</v>
      </c>
      <c r="C978" s="35" t="e">
        <f>VLOOKUP(B978,I:J,2,0)</f>
        <v>#N/A</v>
      </c>
      <c r="D978" s="35" t="e">
        <f>VLOOKUP(B978,M:N,2,0)</f>
        <v>#N/A</v>
      </c>
      <c r="E978" s="35" t="e">
        <f t="shared" si="40"/>
        <v>#N/A</v>
      </c>
    </row>
    <row r="979" spans="1:5" x14ac:dyDescent="0.15">
      <c r="A979" s="23">
        <f>主线!AG978</f>
        <v>10722838</v>
      </c>
      <c r="B979" s="37" t="s">
        <v>1338</v>
      </c>
      <c r="C979" s="35" t="e">
        <f>VLOOKUP(B979,I:J,2,0)</f>
        <v>#N/A</v>
      </c>
      <c r="D979" s="35" t="str">
        <f>VLOOKUP(B979,M:N,2,0)</f>
        <v>小雷音寺boss_245</v>
      </c>
      <c r="E979" s="35" t="e">
        <f t="shared" si="40"/>
        <v>#N/A</v>
      </c>
    </row>
    <row r="980" spans="1:5" x14ac:dyDescent="0.15">
      <c r="A980" s="23">
        <f>主线!AG979</f>
        <v>10746139</v>
      </c>
      <c r="B980" s="37" t="s">
        <v>1339</v>
      </c>
      <c r="C980" s="35" t="e">
        <f>VLOOKUP(B980,I:J,2,0)</f>
        <v>#N/A</v>
      </c>
      <c r="D980" s="35" t="e">
        <f>VLOOKUP(B980,M:N,2,0)</f>
        <v>#N/A</v>
      </c>
      <c r="E980" s="35" t="e">
        <f t="shared" si="40"/>
        <v>#N/A</v>
      </c>
    </row>
    <row r="981" spans="1:5" x14ac:dyDescent="0.15">
      <c r="A981" s="23">
        <f>主线!AG980</f>
        <v>10757129</v>
      </c>
      <c r="B981" s="37" t="s">
        <v>1340</v>
      </c>
      <c r="C981" s="35" t="str">
        <f>VLOOKUP(B981,I:J,2,0)</f>
        <v>龙王宝藏boss_233</v>
      </c>
      <c r="D981" s="35" t="str">
        <f>VLOOKUP(B981,M:N,2,0)</f>
        <v>小雷音寺boss_246</v>
      </c>
      <c r="E981" s="35" t="e">
        <f t="shared" si="40"/>
        <v>#N/A</v>
      </c>
    </row>
    <row r="982" spans="1:5" x14ac:dyDescent="0.15">
      <c r="A982" s="23">
        <f>主线!AG981</f>
        <v>10828040</v>
      </c>
      <c r="B982" s="37" t="s">
        <v>1356</v>
      </c>
      <c r="C982" s="35" t="e">
        <f>VLOOKUP(B982,I:J,2,0)</f>
        <v>#N/A</v>
      </c>
      <c r="D982" s="35" t="e">
        <f>VLOOKUP(B982,M:N,2,0)</f>
        <v>#N/A</v>
      </c>
      <c r="E982" s="35" t="e">
        <f t="shared" si="40"/>
        <v>#N/A</v>
      </c>
    </row>
    <row r="983" spans="1:5" x14ac:dyDescent="0.15">
      <c r="A983" s="23">
        <f>主线!AG982</f>
        <v>10839226</v>
      </c>
      <c r="B983" s="37" t="s">
        <v>1357</v>
      </c>
      <c r="C983" s="35" t="e">
        <f>VLOOKUP(B983,I:J,2,0)</f>
        <v>#N/A</v>
      </c>
      <c r="D983" s="35" t="e">
        <f>VLOOKUP(B983,M:N,2,0)</f>
        <v>#N/A</v>
      </c>
      <c r="E983" s="35" t="e">
        <f t="shared" si="40"/>
        <v>#N/A</v>
      </c>
    </row>
    <row r="984" spans="1:5" x14ac:dyDescent="0.15">
      <c r="A984" s="23">
        <f>主线!AG983</f>
        <v>10862814</v>
      </c>
      <c r="B984" s="37" t="s">
        <v>1358</v>
      </c>
      <c r="C984" s="35" t="e">
        <f>VLOOKUP(B984,I:J,2,0)</f>
        <v>#N/A</v>
      </c>
      <c r="D984" s="35" t="e">
        <f>VLOOKUP(B984,M:N,2,0)</f>
        <v>#N/A</v>
      </c>
      <c r="E984" s="35" t="e">
        <f t="shared" si="40"/>
        <v>#N/A</v>
      </c>
    </row>
    <row r="985" spans="1:5" x14ac:dyDescent="0.15">
      <c r="A985" s="23">
        <f>主线!AG984</f>
        <v>10874020</v>
      </c>
      <c r="B985" s="37" t="s">
        <v>1359</v>
      </c>
      <c r="C985" s="35" t="e">
        <f>VLOOKUP(B985,I:J,2,0)</f>
        <v>#N/A</v>
      </c>
      <c r="D985" s="35" t="e">
        <f>VLOOKUP(B985,M:N,2,0)</f>
        <v>#N/A</v>
      </c>
      <c r="E985" s="35" t="e">
        <f t="shared" si="40"/>
        <v>#N/A</v>
      </c>
    </row>
    <row r="986" spans="1:5" x14ac:dyDescent="0.15">
      <c r="A986" s="23">
        <f>主线!AG985</f>
        <v>10885229</v>
      </c>
      <c r="B986" s="37" t="s">
        <v>1360</v>
      </c>
      <c r="C986" s="35" t="e">
        <f>VLOOKUP(B986,I:J,2,0)</f>
        <v>#N/A</v>
      </c>
      <c r="D986" s="35" t="e">
        <f>VLOOKUP(B986,M:N,2,0)</f>
        <v>#N/A</v>
      </c>
      <c r="E986" s="35" t="str">
        <f t="shared" si="40"/>
        <v>天庭试炼boss_86</v>
      </c>
    </row>
    <row r="987" spans="1:5" x14ac:dyDescent="0.15">
      <c r="A987" s="23">
        <f>主线!AG986</f>
        <v>10908893</v>
      </c>
      <c r="B987" s="37" t="s">
        <v>1361</v>
      </c>
      <c r="C987" s="35" t="e">
        <f>VLOOKUP(B987,I:J,2,0)</f>
        <v>#N/A</v>
      </c>
      <c r="D987" s="35" t="str">
        <f>VLOOKUP(B987,M:N,2,0)</f>
        <v>小雷音寺boss_247</v>
      </c>
      <c r="E987" s="35" t="e">
        <f t="shared" si="40"/>
        <v>#N/A</v>
      </c>
    </row>
    <row r="988" spans="1:5" x14ac:dyDescent="0.15">
      <c r="A988" s="23">
        <f>主线!AG987</f>
        <v>10920122</v>
      </c>
      <c r="B988" s="37" t="s">
        <v>1362</v>
      </c>
      <c r="C988" s="35" t="e">
        <f>VLOOKUP(B988,I:J,2,0)</f>
        <v>#N/A</v>
      </c>
      <c r="D988" s="35" t="e">
        <f>VLOOKUP(B988,M:N,2,0)</f>
        <v>#N/A</v>
      </c>
      <c r="E988" s="35" t="e">
        <f t="shared" si="40"/>
        <v>#N/A</v>
      </c>
    </row>
    <row r="989" spans="1:5" x14ac:dyDescent="0.15">
      <c r="A989" s="23">
        <f>主线!AG988</f>
        <v>10931353</v>
      </c>
      <c r="B989" s="37" t="s">
        <v>1363</v>
      </c>
      <c r="C989" s="35" t="str">
        <f>VLOOKUP(B989,I:J,2,0)</f>
        <v>龙王宝藏boss_234</v>
      </c>
      <c r="D989" s="35" t="e">
        <f>VLOOKUP(B989,M:N,2,0)</f>
        <v>#N/A</v>
      </c>
      <c r="E989" s="35" t="e">
        <f t="shared" si="40"/>
        <v>#N/A</v>
      </c>
    </row>
    <row r="990" spans="1:5" x14ac:dyDescent="0.15">
      <c r="A990" s="23">
        <f>主线!AG989</f>
        <v>10955093</v>
      </c>
      <c r="B990" s="37" t="s">
        <v>1364</v>
      </c>
      <c r="C990" s="35" t="e">
        <f>VLOOKUP(B990,I:J,2,0)</f>
        <v>#N/A</v>
      </c>
      <c r="D990" s="35" t="e">
        <f>VLOOKUP(B990,M:N,2,0)</f>
        <v>#N/A</v>
      </c>
      <c r="E990" s="35" t="e">
        <f t="shared" si="40"/>
        <v>#N/A</v>
      </c>
    </row>
    <row r="991" spans="1:5" x14ac:dyDescent="0.15">
      <c r="A991" s="23">
        <f>主线!AG990</f>
        <v>10966346</v>
      </c>
      <c r="B991" s="37" t="s">
        <v>1365</v>
      </c>
      <c r="C991" s="35" t="e">
        <f>VLOOKUP(B991,I:J,2,0)</f>
        <v>#N/A</v>
      </c>
      <c r="D991" s="35" t="str">
        <f>VLOOKUP(B991,M:N,2,0)</f>
        <v>小雷音寺boss_248</v>
      </c>
      <c r="E991" s="35" t="e">
        <f t="shared" si="40"/>
        <v>#N/A</v>
      </c>
    </row>
    <row r="992" spans="1:5" x14ac:dyDescent="0.15">
      <c r="A992" s="23">
        <f>主线!AG991</f>
        <v>11038642</v>
      </c>
      <c r="B992" s="37" t="s">
        <v>1366</v>
      </c>
      <c r="C992" s="35" t="str">
        <f>VLOOKUP(B992,I:J,2,0)</f>
        <v>龙王宝藏boss_235</v>
      </c>
      <c r="D992" s="35" t="e">
        <f>VLOOKUP(B992,M:N,2,0)</f>
        <v>#N/A</v>
      </c>
      <c r="E992" s="35" t="e">
        <f t="shared" si="40"/>
        <v>#N/A</v>
      </c>
    </row>
    <row r="993" spans="1:5" x14ac:dyDescent="0.15">
      <c r="A993" s="23">
        <f>主线!AG992</f>
        <v>11049915</v>
      </c>
      <c r="B993" s="37" t="s">
        <v>1367</v>
      </c>
      <c r="C993" s="35" t="e">
        <f>VLOOKUP(B993,I:J,2,0)</f>
        <v>#N/A</v>
      </c>
      <c r="D993" s="35" t="e">
        <f>VLOOKUP(B993,M:N,2,0)</f>
        <v>#N/A</v>
      </c>
      <c r="E993" s="35" t="e">
        <f t="shared" si="40"/>
        <v>#N/A</v>
      </c>
    </row>
    <row r="994" spans="1:5" x14ac:dyDescent="0.15">
      <c r="A994" s="23">
        <f>主线!AG993</f>
        <v>11073769</v>
      </c>
      <c r="B994" s="37" t="s">
        <v>1368</v>
      </c>
      <c r="C994" s="35" t="e">
        <f>VLOOKUP(B994,I:J,2,0)</f>
        <v>#N/A</v>
      </c>
      <c r="D994" s="35" t="str">
        <f>VLOOKUP(B994,M:N,2,0)</f>
        <v>小雷音寺boss_249</v>
      </c>
      <c r="E994" s="35" t="e">
        <f t="shared" si="40"/>
        <v>#N/A</v>
      </c>
    </row>
    <row r="995" spans="1:5" x14ac:dyDescent="0.15">
      <c r="A995" s="23">
        <f>主线!AG994</f>
        <v>11085063</v>
      </c>
      <c r="B995" s="37" t="s">
        <v>1369</v>
      </c>
      <c r="C995" s="35" t="e">
        <f>VLOOKUP(B995,I:J,2,0)</f>
        <v>#N/A</v>
      </c>
      <c r="D995" s="35" t="e">
        <f>VLOOKUP(B995,M:N,2,0)</f>
        <v>#N/A</v>
      </c>
      <c r="E995" s="35" t="e">
        <f t="shared" si="40"/>
        <v>#N/A</v>
      </c>
    </row>
    <row r="996" spans="1:5" x14ac:dyDescent="0.15">
      <c r="A996" s="23">
        <f>主线!AG995</f>
        <v>11096358</v>
      </c>
      <c r="B996" s="37" t="s">
        <v>1370</v>
      </c>
      <c r="C996" s="35" t="e">
        <f>VLOOKUP(B996,I:J,2,0)</f>
        <v>#N/A</v>
      </c>
      <c r="D996" s="35" t="e">
        <f>VLOOKUP(B996,M:N,2,0)</f>
        <v>#N/A</v>
      </c>
      <c r="E996" s="35" t="e">
        <f t="shared" si="40"/>
        <v>#N/A</v>
      </c>
    </row>
    <row r="997" spans="1:5" x14ac:dyDescent="0.15">
      <c r="A997" s="23">
        <f>主线!AG996</f>
        <v>11120289</v>
      </c>
      <c r="B997" s="37" t="s">
        <v>1371</v>
      </c>
      <c r="C997" s="35" t="e">
        <f>VLOOKUP(B997,I:J,2,0)</f>
        <v>#N/A</v>
      </c>
      <c r="D997" s="35" t="e">
        <f>VLOOKUP(B997,M:N,2,0)</f>
        <v>#N/A</v>
      </c>
      <c r="E997" s="35" t="e">
        <f t="shared" si="40"/>
        <v>#N/A</v>
      </c>
    </row>
    <row r="998" spans="1:5" x14ac:dyDescent="0.15">
      <c r="A998" s="23">
        <f>主线!AG997</f>
        <v>11131606</v>
      </c>
      <c r="B998" s="37" t="s">
        <v>1372</v>
      </c>
      <c r="C998" s="35" t="e">
        <f>VLOOKUP(B998,I:J,2,0)</f>
        <v>#N/A</v>
      </c>
      <c r="D998" s="35" t="e">
        <f>VLOOKUP(B998,M:N,2,0)</f>
        <v>#N/A</v>
      </c>
      <c r="E998" s="35" t="e">
        <f t="shared" si="40"/>
        <v>#N/A</v>
      </c>
    </row>
    <row r="999" spans="1:5" x14ac:dyDescent="0.15">
      <c r="A999" s="23">
        <f>主线!AG998</f>
        <v>11142924</v>
      </c>
      <c r="B999" s="37" t="s">
        <v>1373</v>
      </c>
      <c r="C999" s="35" t="str">
        <f>VLOOKUP(B999,I:J,2,0)</f>
        <v>龙王宝藏boss_236</v>
      </c>
      <c r="D999" s="35" t="e">
        <f>VLOOKUP(B999,M:N,2,0)</f>
        <v>#N/A</v>
      </c>
      <c r="E999" s="35" t="e">
        <f t="shared" si="40"/>
        <v>#N/A</v>
      </c>
    </row>
    <row r="1000" spans="1:5" x14ac:dyDescent="0.15">
      <c r="A1000" s="23">
        <f>主线!AG999</f>
        <v>11166932</v>
      </c>
      <c r="B1000" s="37" t="s">
        <v>1374</v>
      </c>
      <c r="C1000" s="35" t="e">
        <f>VLOOKUP(B1000,I:J,2,0)</f>
        <v>#N/A</v>
      </c>
      <c r="D1000" s="35" t="str">
        <f>VLOOKUP(B1000,M:N,2,0)</f>
        <v>小雷音寺boss_250</v>
      </c>
      <c r="E1000" s="35" t="e">
        <f t="shared" si="40"/>
        <v>#N/A</v>
      </c>
    </row>
    <row r="1001" spans="1:5" x14ac:dyDescent="0.15">
      <c r="A1001" s="23">
        <f>主线!AG1000</f>
        <v>11178272</v>
      </c>
      <c r="B1001" s="37" t="s">
        <v>1375</v>
      </c>
      <c r="C1001" s="35" t="e">
        <f>VLOOKUP(B1001,I:J,2,0)</f>
        <v>#N/A</v>
      </c>
      <c r="D1001" s="35" t="e">
        <f>VLOOKUP(B1001,M:N,2,0)</f>
        <v>#N/A</v>
      </c>
      <c r="E1001" s="35" t="str">
        <f t="shared" si="40"/>
        <v>天庭试炼boss_87</v>
      </c>
    </row>
    <row r="1002" spans="1:5" x14ac:dyDescent="0.15">
      <c r="A1002" s="23">
        <f>主线!AG1001</f>
        <v>11251364</v>
      </c>
      <c r="B1002" s="37" t="s">
        <v>1376</v>
      </c>
      <c r="C1002" s="35" t="e">
        <f>VLOOKUP(B1002,I:J,2,0)</f>
        <v>#N/A</v>
      </c>
      <c r="D1002" s="35" t="str">
        <f>VLOOKUP(B1002,M:N,2,0)</f>
        <v>小雷音寺boss_251</v>
      </c>
      <c r="E1002" s="35" t="e">
        <f t="shared" si="40"/>
        <v>#N/A</v>
      </c>
    </row>
    <row r="1003" spans="1:5" x14ac:dyDescent="0.15">
      <c r="A1003" s="23">
        <f>主线!AG1002</f>
        <v>11262724</v>
      </c>
      <c r="B1003" s="37" t="s">
        <v>1377</v>
      </c>
      <c r="C1003" s="35" t="str">
        <f>VLOOKUP(B1003,I:J,2,0)</f>
        <v>龙王宝藏boss_237</v>
      </c>
      <c r="D1003" s="35" t="e">
        <f>VLOOKUP(B1003,M:N,2,0)</f>
        <v>#N/A</v>
      </c>
      <c r="E1003" s="35" t="e">
        <f t="shared" si="40"/>
        <v>#N/A</v>
      </c>
    </row>
    <row r="1004" spans="1:5" x14ac:dyDescent="0.15">
      <c r="A1004" s="23">
        <f>主线!AG1003</f>
        <v>11286846</v>
      </c>
      <c r="B1004" s="37" t="s">
        <v>1378</v>
      </c>
      <c r="C1004" s="35" t="e">
        <f>VLOOKUP(B1004,I:J,2,0)</f>
        <v>#N/A</v>
      </c>
      <c r="D1004" s="35" t="e">
        <f>VLOOKUP(B1004,M:N,2,0)</f>
        <v>#N/A</v>
      </c>
      <c r="E1004" s="35" t="e">
        <f t="shared" si="40"/>
        <v>#N/A</v>
      </c>
    </row>
    <row r="1005" spans="1:5" x14ac:dyDescent="0.15">
      <c r="A1005" s="23">
        <f>主线!AG1004</f>
        <v>11298228</v>
      </c>
      <c r="B1005" s="37" t="s">
        <v>1379</v>
      </c>
      <c r="C1005" s="35" t="e">
        <f>VLOOKUP(B1005,I:J,2,0)</f>
        <v>#N/A</v>
      </c>
      <c r="D1005" s="35" t="e">
        <f>VLOOKUP(B1005,M:N,2,0)</f>
        <v>#N/A</v>
      </c>
      <c r="E1005" s="35" t="e">
        <f t="shared" si="40"/>
        <v>#N/A</v>
      </c>
    </row>
    <row r="1006" spans="1:5" x14ac:dyDescent="0.15">
      <c r="A1006" s="23">
        <f>主线!AG1005</f>
        <v>11309609</v>
      </c>
      <c r="B1006" s="37" t="s">
        <v>1380</v>
      </c>
      <c r="C1006" s="35" t="e">
        <f>VLOOKUP(B1006,I:J,2,0)</f>
        <v>#N/A</v>
      </c>
      <c r="D1006" s="35" t="e">
        <f>VLOOKUP(B1006,M:N,2,0)</f>
        <v>#N/A</v>
      </c>
      <c r="E1006" s="35" t="e">
        <f t="shared" si="40"/>
        <v>#N/A</v>
      </c>
    </row>
    <row r="1007" spans="1:5" x14ac:dyDescent="0.15">
      <c r="A1007" s="23">
        <f>主线!AG1006</f>
        <v>11333810</v>
      </c>
      <c r="B1007" s="37" t="s">
        <v>1381</v>
      </c>
      <c r="C1007" s="35" t="e">
        <f>VLOOKUP(B1007,I:J,2,0)</f>
        <v>#N/A</v>
      </c>
      <c r="D1007" s="35" t="e">
        <f>VLOOKUP(B1007,M:N,2,0)</f>
        <v>#N/A</v>
      </c>
      <c r="E1007" s="35" t="e">
        <f t="shared" si="40"/>
        <v>#N/A</v>
      </c>
    </row>
    <row r="1008" spans="1:5" x14ac:dyDescent="0.15">
      <c r="A1008" s="23">
        <f>主线!AG1007</f>
        <v>11345213</v>
      </c>
      <c r="B1008" s="37" t="s">
        <v>1382</v>
      </c>
      <c r="C1008" s="35" t="e">
        <f>VLOOKUP(B1008,I:J,2,0)</f>
        <v>#N/A</v>
      </c>
      <c r="D1008" s="35" t="str">
        <f>VLOOKUP(B1008,M:N,2,0)</f>
        <v>小雷音寺boss_252</v>
      </c>
      <c r="E1008" s="35" t="e">
        <f t="shared" si="40"/>
        <v>#N/A</v>
      </c>
    </row>
    <row r="1009" spans="1:5" x14ac:dyDescent="0.15">
      <c r="A1009" s="23">
        <f>主线!AG1008</f>
        <v>11356617</v>
      </c>
      <c r="B1009" s="37" t="s">
        <v>1383</v>
      </c>
      <c r="C1009" s="35" t="e">
        <f>VLOOKUP(B1009,I:J,2,0)</f>
        <v>#N/A</v>
      </c>
      <c r="D1009" s="35" t="e">
        <f>VLOOKUP(B1009,M:N,2,0)</f>
        <v>#N/A</v>
      </c>
      <c r="E1009" s="35" t="e">
        <f t="shared" si="40"/>
        <v>#N/A</v>
      </c>
    </row>
    <row r="1010" spans="1:5" x14ac:dyDescent="0.15">
      <c r="A1010" s="23">
        <f>主线!AG1009</f>
        <v>11380893</v>
      </c>
      <c r="B1010" s="37" t="s">
        <v>1384</v>
      </c>
      <c r="C1010" s="35" t="str">
        <f>VLOOKUP(B1010,I:J,2,0)</f>
        <v>龙王宝藏boss_238</v>
      </c>
      <c r="D1010" s="35" t="e">
        <f>VLOOKUP(B1010,M:N,2,0)</f>
        <v>#N/A</v>
      </c>
      <c r="E1010" s="35" t="e">
        <f t="shared" si="40"/>
        <v>#N/A</v>
      </c>
    </row>
    <row r="1011" spans="1:5" x14ac:dyDescent="0.15">
      <c r="A1011" s="23">
        <f>主线!AG1010</f>
        <v>11392319</v>
      </c>
      <c r="B1011" s="37" t="s">
        <v>1385</v>
      </c>
      <c r="C1011" s="35" t="e">
        <f>VLOOKUP(B1011,I:J,2,0)</f>
        <v>#N/A</v>
      </c>
      <c r="D1011" s="35" t="str">
        <f>VLOOKUP(B1011,M:N,2,0)</f>
        <v>小雷音寺boss_253</v>
      </c>
      <c r="E1011" s="35" t="e">
        <f t="shared" si="40"/>
        <v>#N/A</v>
      </c>
    </row>
    <row r="1012" spans="1:5" x14ac:dyDescent="0.15">
      <c r="A1012" s="23">
        <f>主线!AG1011</f>
        <v>11466157</v>
      </c>
      <c r="B1012" s="37" t="s">
        <v>1386</v>
      </c>
      <c r="C1012" s="35" t="e">
        <f>VLOOKUP(B1012,I:J,2,0)</f>
        <v>#N/A</v>
      </c>
      <c r="D1012" s="35" t="e">
        <f>VLOOKUP(B1012,M:N,2,0)</f>
        <v>#N/A</v>
      </c>
      <c r="E1012" s="35" t="e">
        <f t="shared" si="40"/>
        <v>#N/A</v>
      </c>
    </row>
    <row r="1013" spans="1:5" x14ac:dyDescent="0.15">
      <c r="A1013" s="23">
        <f>主线!AG1012</f>
        <v>11477604</v>
      </c>
      <c r="B1013" s="37" t="s">
        <v>1387</v>
      </c>
      <c r="C1013" s="35" t="e">
        <f>VLOOKUP(B1013,I:J,2,0)</f>
        <v>#N/A</v>
      </c>
      <c r="D1013" s="35" t="e">
        <f>VLOOKUP(B1013,M:N,2,0)</f>
        <v>#N/A</v>
      </c>
      <c r="E1013" s="35" t="e">
        <f t="shared" si="40"/>
        <v>#N/A</v>
      </c>
    </row>
    <row r="1014" spans="1:5" x14ac:dyDescent="0.15">
      <c r="A1014" s="23">
        <f>主线!AG1013</f>
        <v>11501995</v>
      </c>
      <c r="B1014" s="37" t="s">
        <v>1388</v>
      </c>
      <c r="C1014" s="35" t="str">
        <f>VLOOKUP(B1014,I:J,2,0)</f>
        <v>龙王宝藏boss_239</v>
      </c>
      <c r="D1014" s="35" t="e">
        <f>VLOOKUP(B1014,M:N,2,0)</f>
        <v>#N/A</v>
      </c>
      <c r="E1014" s="35" t="e">
        <f t="shared" si="40"/>
        <v>#N/A</v>
      </c>
    </row>
    <row r="1015" spans="1:5" x14ac:dyDescent="0.15">
      <c r="A1015" s="23">
        <f>主线!AG1014</f>
        <v>11513463</v>
      </c>
      <c r="B1015" s="37" t="s">
        <v>1389</v>
      </c>
      <c r="C1015" s="35" t="e">
        <f>VLOOKUP(B1015,I:J,2,0)</f>
        <v>#N/A</v>
      </c>
      <c r="D1015" s="35" t="e">
        <f>VLOOKUP(B1015,M:N,2,0)</f>
        <v>#N/A</v>
      </c>
      <c r="E1015" s="35" t="e">
        <f t="shared" si="40"/>
        <v>#N/A</v>
      </c>
    </row>
    <row r="1016" spans="1:5" x14ac:dyDescent="0.15">
      <c r="A1016" s="23">
        <f>主线!AG1015</f>
        <v>11524933</v>
      </c>
      <c r="B1016" s="37" t="s">
        <v>1390</v>
      </c>
      <c r="C1016" s="35" t="e">
        <f>VLOOKUP(B1016,I:J,2,0)</f>
        <v>#N/A</v>
      </c>
      <c r="D1016" s="35" t="str">
        <f>VLOOKUP(B1016,M:N,2,0)</f>
        <v>小雷音寺boss_254</v>
      </c>
      <c r="E1016" s="35" t="str">
        <f t="shared" si="40"/>
        <v>天庭试炼boss_88</v>
      </c>
    </row>
    <row r="1017" spans="1:5" x14ac:dyDescent="0.15">
      <c r="A1017" s="23">
        <f>主线!AG1016</f>
        <v>11549401</v>
      </c>
      <c r="B1017" s="37" t="s">
        <v>1391</v>
      </c>
      <c r="C1017" s="35" t="e">
        <f>VLOOKUP(B1017,I:J,2,0)</f>
        <v>#N/A</v>
      </c>
      <c r="D1017" s="35" t="e">
        <f>VLOOKUP(B1017,M:N,2,0)</f>
        <v>#N/A</v>
      </c>
      <c r="E1017" s="35" t="e">
        <f t="shared" si="40"/>
        <v>#N/A</v>
      </c>
    </row>
    <row r="1018" spans="1:5" x14ac:dyDescent="0.15">
      <c r="A1018" s="23">
        <f>主线!AG1017</f>
        <v>11560891</v>
      </c>
      <c r="B1018" s="37" t="s">
        <v>1392</v>
      </c>
      <c r="C1018" s="35" t="e">
        <f>VLOOKUP(B1018,I:J,2,0)</f>
        <v>#N/A</v>
      </c>
      <c r="D1018" s="35" t="e">
        <f>VLOOKUP(B1018,M:N,2,0)</f>
        <v>#N/A</v>
      </c>
      <c r="E1018" s="35" t="e">
        <f t="shared" si="40"/>
        <v>#N/A</v>
      </c>
    </row>
    <row r="1019" spans="1:5" x14ac:dyDescent="0.15">
      <c r="A1019" s="23">
        <f>主线!AG1018</f>
        <v>11572384</v>
      </c>
      <c r="B1019" s="37" t="s">
        <v>1393</v>
      </c>
      <c r="C1019" s="35" t="e">
        <f>VLOOKUP(B1019,I:J,2,0)</f>
        <v>#N/A</v>
      </c>
      <c r="D1019" s="35" t="e">
        <f>VLOOKUP(B1019,M:N,2,0)</f>
        <v>#N/A</v>
      </c>
      <c r="E1019" s="35" t="e">
        <f t="shared" si="40"/>
        <v>#N/A</v>
      </c>
    </row>
    <row r="1020" spans="1:5" x14ac:dyDescent="0.15">
      <c r="A1020" s="23">
        <f>主线!AG1019</f>
        <v>11596928</v>
      </c>
      <c r="B1020" s="37" t="s">
        <v>1394</v>
      </c>
      <c r="C1020" s="35" t="e">
        <f>VLOOKUP(B1020,I:J,2,0)</f>
        <v>#N/A</v>
      </c>
      <c r="D1020" s="35" t="e">
        <f>VLOOKUP(B1020,M:N,2,0)</f>
        <v>#N/A</v>
      </c>
      <c r="E1020" s="35" t="e">
        <f t="shared" si="40"/>
        <v>#N/A</v>
      </c>
    </row>
    <row r="1021" spans="1:5" x14ac:dyDescent="0.15">
      <c r="A1021" s="23">
        <f>主线!AG1020</f>
        <v>11608442</v>
      </c>
      <c r="B1021" s="37" t="s">
        <v>1395</v>
      </c>
      <c r="C1021" s="35" t="str">
        <f>VLOOKUP(B1021,I:J,2,0)</f>
        <v>龙王宝藏boss_240</v>
      </c>
      <c r="D1021" s="35" t="str">
        <f>VLOOKUP(B1021,M:N,2,0)</f>
        <v>小雷音寺boss_255</v>
      </c>
      <c r="E1021" s="35" t="e">
        <f t="shared" si="40"/>
        <v>#N/A</v>
      </c>
    </row>
    <row r="1022" spans="1:5" x14ac:dyDescent="0.15">
      <c r="A1022" s="23">
        <f>主线!AG1021</f>
        <v>11683029</v>
      </c>
      <c r="B1022" s="37" t="s">
        <v>1396</v>
      </c>
      <c r="C1022" s="35" t="e">
        <f>VLOOKUP(B1022,I:J,2,0)</f>
        <v>#N/A</v>
      </c>
      <c r="D1022" s="35" t="e">
        <f>VLOOKUP(B1022,M:N,2,0)</f>
        <v>#N/A</v>
      </c>
      <c r="E1022" s="35" t="e">
        <f t="shared" si="40"/>
        <v>#N/A</v>
      </c>
    </row>
    <row r="1023" spans="1:5" x14ac:dyDescent="0.15">
      <c r="A1023" s="23">
        <f>主线!AG1022</f>
        <v>11694564</v>
      </c>
      <c r="B1023" s="37" t="s">
        <v>1397</v>
      </c>
      <c r="C1023" s="35" t="e">
        <f>VLOOKUP(B1023,I:J,2,0)</f>
        <v>#N/A</v>
      </c>
      <c r="D1023" s="35" t="str">
        <f>VLOOKUP(B1023,M:N,2,0)</f>
        <v>小雷音寺boss_256</v>
      </c>
      <c r="E1023" s="35" t="e">
        <f t="shared" si="40"/>
        <v>#N/A</v>
      </c>
    </row>
    <row r="1024" spans="1:5" x14ac:dyDescent="0.15">
      <c r="A1024" s="23">
        <f>主线!AG1023</f>
        <v>11719223</v>
      </c>
      <c r="B1024" s="37" t="s">
        <v>1398</v>
      </c>
      <c r="C1024" s="35" t="str">
        <f>VLOOKUP(B1024,I:J,2,0)</f>
        <v>龙王宝藏boss_241</v>
      </c>
      <c r="D1024" s="35" t="e">
        <f>VLOOKUP(B1024,M:N,2,0)</f>
        <v>#N/A</v>
      </c>
      <c r="E1024" s="35" t="e">
        <f t="shared" si="40"/>
        <v>#N/A</v>
      </c>
    </row>
    <row r="1025" spans="1:5" x14ac:dyDescent="0.15">
      <c r="A1025" s="23">
        <f>主线!AG1024</f>
        <v>11730778</v>
      </c>
      <c r="B1025" s="37" t="s">
        <v>1399</v>
      </c>
      <c r="C1025" s="35" t="e">
        <f>VLOOKUP(B1025,I:J,2,0)</f>
        <v>#N/A</v>
      </c>
      <c r="D1025" s="35" t="e">
        <f>VLOOKUP(B1025,M:N,2,0)</f>
        <v>#N/A</v>
      </c>
      <c r="E1025" s="35" t="e">
        <f t="shared" si="40"/>
        <v>#N/A</v>
      </c>
    </row>
    <row r="1026" spans="1:5" x14ac:dyDescent="0.15">
      <c r="A1026" s="23">
        <f>主线!AG1025</f>
        <v>11742335</v>
      </c>
      <c r="B1026" s="37" t="s">
        <v>1400</v>
      </c>
      <c r="C1026" s="35" t="e">
        <f>VLOOKUP(B1026,I:J,2,0)</f>
        <v>#N/A</v>
      </c>
      <c r="D1026" s="35" t="e">
        <f>VLOOKUP(B1026,M:N,2,0)</f>
        <v>#N/A</v>
      </c>
      <c r="E1026" s="35" t="e">
        <f t="shared" ref="E1026:E1089" si="41">VLOOKUP(B1026,Q:R,2,0)</f>
        <v>#N/A</v>
      </c>
    </row>
    <row r="1027" spans="1:5" x14ac:dyDescent="0.15">
      <c r="A1027" s="23">
        <f>主线!AG1026</f>
        <v>11767071</v>
      </c>
      <c r="B1027" s="37" t="s">
        <v>1401</v>
      </c>
      <c r="C1027" s="35" t="e">
        <f>VLOOKUP(B1027,I:J,2,0)</f>
        <v>#N/A</v>
      </c>
      <c r="D1027" s="35" t="e">
        <f>VLOOKUP(B1027,M:N,2,0)</f>
        <v>#N/A</v>
      </c>
      <c r="E1027" s="35" t="e">
        <f t="shared" si="41"/>
        <v>#N/A</v>
      </c>
    </row>
    <row r="1028" spans="1:5" x14ac:dyDescent="0.15">
      <c r="A1028" s="23">
        <f>主线!AG1027</f>
        <v>11778649</v>
      </c>
      <c r="B1028" s="37" t="s">
        <v>1402</v>
      </c>
      <c r="C1028" s="35" t="e">
        <f>VLOOKUP(B1028,I:J,2,0)</f>
        <v>#N/A</v>
      </c>
      <c r="D1028" s="35" t="e">
        <f>VLOOKUP(B1028,M:N,2,0)</f>
        <v>#N/A</v>
      </c>
      <c r="E1028" s="35" t="e">
        <f t="shared" si="41"/>
        <v>#N/A</v>
      </c>
    </row>
    <row r="1029" spans="1:5" x14ac:dyDescent="0.15">
      <c r="A1029" s="23">
        <f>主线!AG1028</f>
        <v>11790229</v>
      </c>
      <c r="B1029" s="37" t="s">
        <v>1403</v>
      </c>
      <c r="C1029" s="35" t="e">
        <f>VLOOKUP(B1029,I:J,2,0)</f>
        <v>#N/A</v>
      </c>
      <c r="D1029" s="35" t="str">
        <f>VLOOKUP(B1029,M:N,2,0)</f>
        <v>小雷音寺boss_257</v>
      </c>
      <c r="E1029" s="35" t="e">
        <f t="shared" si="41"/>
        <v>#N/A</v>
      </c>
    </row>
    <row r="1030" spans="1:5" x14ac:dyDescent="0.15">
      <c r="A1030" s="23">
        <f>主线!AG1029</f>
        <v>11815043</v>
      </c>
      <c r="B1030" s="37" t="s">
        <v>1404</v>
      </c>
      <c r="C1030" s="35" t="e">
        <f>VLOOKUP(B1030,I:J,2,0)</f>
        <v>#N/A</v>
      </c>
      <c r="D1030" s="35" t="e">
        <f>VLOOKUP(B1030,M:N,2,0)</f>
        <v>#N/A</v>
      </c>
      <c r="E1030" s="35" t="e">
        <f t="shared" si="41"/>
        <v>#N/A</v>
      </c>
    </row>
    <row r="1031" spans="1:5" x14ac:dyDescent="0.15">
      <c r="A1031" s="23">
        <f>主线!AG1030</f>
        <v>11826644</v>
      </c>
      <c r="B1031" s="37" t="s">
        <v>1405</v>
      </c>
      <c r="C1031" s="35" t="str">
        <f>VLOOKUP(B1031,I:J,2,0)</f>
        <v>龙王宝藏boss_242</v>
      </c>
      <c r="D1031" s="35" t="str">
        <f>VLOOKUP(B1031,M:N,2,0)</f>
        <v>小雷音寺boss_258</v>
      </c>
      <c r="E1031" s="35" t="str">
        <f t="shared" si="41"/>
        <v>天庭试炼boss_89</v>
      </c>
    </row>
    <row r="1032" spans="1:5" x14ac:dyDescent="0.15">
      <c r="A1032" s="23">
        <f>主线!AG1031</f>
        <v>11901980</v>
      </c>
      <c r="B1032" s="37" t="s">
        <v>1406</v>
      </c>
      <c r="C1032" s="35" t="e">
        <f>VLOOKUP(B1032,I:J,2,0)</f>
        <v>#N/A</v>
      </c>
      <c r="D1032" s="35" t="e">
        <f>VLOOKUP(B1032,M:N,2,0)</f>
        <v>#N/A</v>
      </c>
      <c r="E1032" s="35" t="e">
        <f t="shared" si="41"/>
        <v>#N/A</v>
      </c>
    </row>
    <row r="1033" spans="1:5" x14ac:dyDescent="0.15">
      <c r="A1033" s="23">
        <f>主线!AG1032</f>
        <v>11913601</v>
      </c>
      <c r="B1033" s="37" t="s">
        <v>1407</v>
      </c>
      <c r="C1033" s="35" t="e">
        <f>VLOOKUP(B1033,I:J,2,0)</f>
        <v>#N/A</v>
      </c>
      <c r="D1033" s="35" t="e">
        <f>VLOOKUP(B1033,M:N,2,0)</f>
        <v>#N/A</v>
      </c>
      <c r="E1033" s="35" t="e">
        <f t="shared" si="41"/>
        <v>#N/A</v>
      </c>
    </row>
    <row r="1034" spans="1:5" x14ac:dyDescent="0.15">
      <c r="A1034" s="23">
        <f>主线!AG1033</f>
        <v>11938530</v>
      </c>
      <c r="B1034" s="37" t="s">
        <v>1408</v>
      </c>
      <c r="C1034" s="35" t="e">
        <f>VLOOKUP(B1034,I:J,2,0)</f>
        <v>#N/A</v>
      </c>
      <c r="D1034" s="35" t="e">
        <f>VLOOKUP(B1034,M:N,2,0)</f>
        <v>#N/A</v>
      </c>
      <c r="E1034" s="35" t="e">
        <f t="shared" si="41"/>
        <v>#N/A</v>
      </c>
    </row>
    <row r="1035" spans="1:5" x14ac:dyDescent="0.15">
      <c r="A1035" s="23">
        <f>主线!AG1034</f>
        <v>11950173</v>
      </c>
      <c r="B1035" s="37" t="s">
        <v>1409</v>
      </c>
      <c r="C1035" s="35" t="str">
        <f>VLOOKUP(B1035,I:J,2,0)</f>
        <v>龙王宝藏boss_243</v>
      </c>
      <c r="D1035" s="35" t="e">
        <f>VLOOKUP(B1035,M:N,2,0)</f>
        <v>#N/A</v>
      </c>
      <c r="E1035" s="35" t="e">
        <f t="shared" si="41"/>
        <v>#N/A</v>
      </c>
    </row>
    <row r="1036" spans="1:5" x14ac:dyDescent="0.15">
      <c r="A1036" s="23">
        <f>主线!AG1035</f>
        <v>11961817</v>
      </c>
      <c r="B1036" s="37" t="s">
        <v>1410</v>
      </c>
      <c r="C1036" s="35" t="e">
        <f>VLOOKUP(B1036,I:J,2,0)</f>
        <v>#N/A</v>
      </c>
      <c r="D1036" s="35" t="str">
        <f>VLOOKUP(B1036,M:N,2,0)</f>
        <v>小雷音寺boss_259</v>
      </c>
      <c r="E1036" s="35" t="e">
        <f t="shared" si="41"/>
        <v>#N/A</v>
      </c>
    </row>
    <row r="1037" spans="1:5" x14ac:dyDescent="0.15">
      <c r="A1037" s="23">
        <f>主线!AG1036</f>
        <v>11986823</v>
      </c>
      <c r="B1037" s="37" t="s">
        <v>1411</v>
      </c>
      <c r="C1037" s="35" t="e">
        <f>VLOOKUP(B1037,I:J,2,0)</f>
        <v>#N/A</v>
      </c>
      <c r="D1037" s="35" t="e">
        <f>VLOOKUP(B1037,M:N,2,0)</f>
        <v>#N/A</v>
      </c>
      <c r="E1037" s="35" t="e">
        <f t="shared" si="41"/>
        <v>#N/A</v>
      </c>
    </row>
    <row r="1038" spans="1:5" x14ac:dyDescent="0.15">
      <c r="A1038" s="23">
        <f>主线!AG1037</f>
        <v>11998489</v>
      </c>
      <c r="B1038" s="37" t="s">
        <v>1412</v>
      </c>
      <c r="C1038" s="35" t="e">
        <f>VLOOKUP(B1038,I:J,2,0)</f>
        <v>#N/A</v>
      </c>
      <c r="D1038" s="35" t="e">
        <f>VLOOKUP(B1038,M:N,2,0)</f>
        <v>#N/A</v>
      </c>
      <c r="E1038" s="35" t="e">
        <f t="shared" si="41"/>
        <v>#N/A</v>
      </c>
    </row>
    <row r="1039" spans="1:5" x14ac:dyDescent="0.15">
      <c r="A1039" s="23">
        <f>主线!AG1038</f>
        <v>12010155</v>
      </c>
      <c r="B1039" s="37" t="s">
        <v>1413</v>
      </c>
      <c r="C1039" s="35" t="e">
        <f>VLOOKUP(B1039,I:J,2,0)</f>
        <v>#N/A</v>
      </c>
      <c r="D1039" s="35" t="e">
        <f>VLOOKUP(B1039,M:N,2,0)</f>
        <v>#N/A</v>
      </c>
      <c r="E1039" s="35" t="e">
        <f t="shared" si="41"/>
        <v>#N/A</v>
      </c>
    </row>
    <row r="1040" spans="1:5" x14ac:dyDescent="0.15">
      <c r="A1040" s="23">
        <f>主线!AG1039</f>
        <v>12035239</v>
      </c>
      <c r="B1040" s="37" t="s">
        <v>1414</v>
      </c>
      <c r="C1040" s="35" t="e">
        <f>VLOOKUP(B1040,I:J,2,0)</f>
        <v>#N/A</v>
      </c>
      <c r="D1040" s="35" t="e">
        <f>VLOOKUP(B1040,M:N,2,0)</f>
        <v>#N/A</v>
      </c>
      <c r="E1040" s="35" t="e">
        <f t="shared" si="41"/>
        <v>#N/A</v>
      </c>
    </row>
    <row r="1041" spans="1:5" x14ac:dyDescent="0.15">
      <c r="A1041" s="23">
        <f>主线!AG1040</f>
        <v>12046927</v>
      </c>
      <c r="B1041" s="37" t="s">
        <v>1415</v>
      </c>
      <c r="C1041" s="35" t="str">
        <f>VLOOKUP(B1041,I:J,2,0)</f>
        <v>龙王宝藏boss_244</v>
      </c>
      <c r="D1041" s="35" t="str">
        <f>VLOOKUP(B1041,M:N,2,0)</f>
        <v>小雷音寺boss_260</v>
      </c>
      <c r="E1041" s="35" t="e">
        <f t="shared" si="41"/>
        <v>#N/A</v>
      </c>
    </row>
    <row r="1042" spans="1:5" x14ac:dyDescent="0.15">
      <c r="A1042" s="23">
        <f>主线!AG1041</f>
        <v>12123012</v>
      </c>
      <c r="B1042" s="37" t="s">
        <v>1416</v>
      </c>
      <c r="C1042" s="35" t="e">
        <f>VLOOKUP(B1042,I:J,2,0)</f>
        <v>#N/A</v>
      </c>
      <c r="D1042" s="35" t="e">
        <f>VLOOKUP(B1042,M:N,2,0)</f>
        <v>#N/A</v>
      </c>
      <c r="E1042" s="35" t="e">
        <f t="shared" si="41"/>
        <v>#N/A</v>
      </c>
    </row>
    <row r="1043" spans="1:5" x14ac:dyDescent="0.15">
      <c r="A1043" s="23">
        <f>主线!AG1042</f>
        <v>12134722</v>
      </c>
      <c r="B1043" s="37" t="s">
        <v>1417</v>
      </c>
      <c r="C1043" s="35" t="e">
        <f>VLOOKUP(B1043,I:J,2,0)</f>
        <v>#N/A</v>
      </c>
      <c r="D1043" s="35" t="e">
        <f>VLOOKUP(B1043,M:N,2,0)</f>
        <v>#N/A</v>
      </c>
      <c r="E1043" s="35" t="e">
        <f t="shared" si="41"/>
        <v>#N/A</v>
      </c>
    </row>
    <row r="1044" spans="1:5" x14ac:dyDescent="0.15">
      <c r="A1044" s="23">
        <f>主线!AG1043</f>
        <v>12159920</v>
      </c>
      <c r="B1044" s="37" t="s">
        <v>1418</v>
      </c>
      <c r="C1044" s="35" t="e">
        <f>VLOOKUP(B1044,I:J,2,0)</f>
        <v>#N/A</v>
      </c>
      <c r="D1044" s="35" t="str">
        <f>VLOOKUP(B1044,M:N,2,0)</f>
        <v>小雷音寺boss_261</v>
      </c>
      <c r="E1044" s="35" t="e">
        <f t="shared" si="41"/>
        <v>#N/A</v>
      </c>
    </row>
    <row r="1045" spans="1:5" x14ac:dyDescent="0.15">
      <c r="A1045" s="23">
        <f>主线!AG1044</f>
        <v>12171651</v>
      </c>
      <c r="B1045" s="37" t="s">
        <v>1419</v>
      </c>
      <c r="C1045" s="35" t="e">
        <f>VLOOKUP(B1045,I:J,2,0)</f>
        <v>#N/A</v>
      </c>
      <c r="D1045" s="35" t="e">
        <f>VLOOKUP(B1045,M:N,2,0)</f>
        <v>#N/A</v>
      </c>
      <c r="E1045" s="35" t="str">
        <f t="shared" si="41"/>
        <v>天庭试炼boss_90</v>
      </c>
    </row>
    <row r="1046" spans="1:5" x14ac:dyDescent="0.15">
      <c r="A1046" s="23">
        <f>主线!AG1045</f>
        <v>12183383</v>
      </c>
      <c r="B1046" s="37" t="s">
        <v>1420</v>
      </c>
      <c r="C1046" s="35" t="str">
        <f>VLOOKUP(B1046,I:J,2,0)</f>
        <v>龙王宝藏boss_245</v>
      </c>
      <c r="D1046" s="35" t="e">
        <f>VLOOKUP(B1046,M:N,2,0)</f>
        <v>#N/A</v>
      </c>
      <c r="E1046" s="35" t="e">
        <f t="shared" si="41"/>
        <v>#N/A</v>
      </c>
    </row>
    <row r="1047" spans="1:5" x14ac:dyDescent="0.15">
      <c r="A1047" s="23">
        <f>主线!AG1046</f>
        <v>12208658</v>
      </c>
      <c r="B1047" s="37" t="s">
        <v>1421</v>
      </c>
      <c r="C1047" s="35" t="e">
        <f>VLOOKUP(B1047,I:J,2,0)</f>
        <v>#N/A</v>
      </c>
      <c r="D1047" s="35" t="e">
        <f>VLOOKUP(B1047,M:N,2,0)</f>
        <v>#N/A</v>
      </c>
      <c r="E1047" s="35" t="e">
        <f t="shared" si="41"/>
        <v>#N/A</v>
      </c>
    </row>
    <row r="1048" spans="1:5" x14ac:dyDescent="0.15">
      <c r="A1048" s="23">
        <f>主线!AG1047</f>
        <v>12220411</v>
      </c>
      <c r="B1048" s="37" t="s">
        <v>1422</v>
      </c>
      <c r="C1048" s="35" t="e">
        <f>VLOOKUP(B1048,I:J,2,0)</f>
        <v>#N/A</v>
      </c>
      <c r="D1048" s="35" t="e">
        <f>VLOOKUP(B1048,M:N,2,0)</f>
        <v>#N/A</v>
      </c>
      <c r="E1048" s="35" t="e">
        <f t="shared" si="41"/>
        <v>#N/A</v>
      </c>
    </row>
    <row r="1049" spans="1:5" x14ac:dyDescent="0.15">
      <c r="A1049" s="23">
        <f>主线!AG1048</f>
        <v>12232166</v>
      </c>
      <c r="B1049" s="37" t="s">
        <v>1423</v>
      </c>
      <c r="C1049" s="35" t="e">
        <f>VLOOKUP(B1049,I:J,2,0)</f>
        <v>#N/A</v>
      </c>
      <c r="D1049" s="35" t="str">
        <f>VLOOKUP(B1049,M:N,2,0)</f>
        <v>小雷音寺boss_262</v>
      </c>
      <c r="E1049" s="35" t="e">
        <f t="shared" si="41"/>
        <v>#N/A</v>
      </c>
    </row>
    <row r="1050" spans="1:5" x14ac:dyDescent="0.15">
      <c r="A1050" s="23">
        <f>主线!AG1049</f>
        <v>12257519</v>
      </c>
      <c r="B1050" s="37" t="s">
        <v>1424</v>
      </c>
      <c r="C1050" s="35" t="e">
        <f>VLOOKUP(B1050,I:J,2,0)</f>
        <v>#N/A</v>
      </c>
      <c r="D1050" s="35" t="e">
        <f>VLOOKUP(B1050,M:N,2,0)</f>
        <v>#N/A</v>
      </c>
      <c r="E1050" s="35" t="e">
        <f t="shared" si="41"/>
        <v>#N/A</v>
      </c>
    </row>
    <row r="1051" spans="1:5" x14ac:dyDescent="0.15">
      <c r="A1051" s="23">
        <f>主线!AG1050</f>
        <v>12269295</v>
      </c>
      <c r="B1051" s="37" t="s">
        <v>1425</v>
      </c>
      <c r="C1051" s="35" t="str">
        <f>VLOOKUP(B1051,I:J,2,0)</f>
        <v>龙王宝藏boss_246</v>
      </c>
      <c r="D1051" s="35" t="e">
        <f>VLOOKUP(B1051,M:N,2,0)</f>
        <v>#N/A</v>
      </c>
      <c r="E1051" s="35" t="e">
        <f t="shared" si="41"/>
        <v>#N/A</v>
      </c>
    </row>
    <row r="1052" spans="1:5" x14ac:dyDescent="0.15">
      <c r="A1052" s="23">
        <f>主线!AG1051</f>
        <v>12346133</v>
      </c>
      <c r="B1052" s="37" t="s">
        <v>1426</v>
      </c>
      <c r="C1052" s="35" t="e">
        <f>VLOOKUP(B1052,I:J,2,0)</f>
        <v>#N/A</v>
      </c>
      <c r="D1052" s="35" t="str">
        <f>VLOOKUP(B1052,M:N,2,0)</f>
        <v>小雷音寺boss_263</v>
      </c>
      <c r="E1052" s="35" t="e">
        <f t="shared" si="41"/>
        <v>#N/A</v>
      </c>
    </row>
    <row r="1053" spans="1:5" x14ac:dyDescent="0.15">
      <c r="A1053" s="23">
        <f>主线!AG1052</f>
        <v>12357929</v>
      </c>
      <c r="B1053" s="37" t="s">
        <v>1427</v>
      </c>
      <c r="C1053" s="35" t="e">
        <f>VLOOKUP(B1053,I:J,2,0)</f>
        <v>#N/A</v>
      </c>
      <c r="D1053" s="35" t="e">
        <f>VLOOKUP(B1053,M:N,2,0)</f>
        <v>#N/A</v>
      </c>
      <c r="E1053" s="35" t="e">
        <f t="shared" si="41"/>
        <v>#N/A</v>
      </c>
    </row>
    <row r="1054" spans="1:5" x14ac:dyDescent="0.15">
      <c r="A1054" s="23">
        <f>主线!AG1053</f>
        <v>12383398</v>
      </c>
      <c r="B1054" s="37" t="s">
        <v>1428</v>
      </c>
      <c r="C1054" s="35" t="e">
        <f>VLOOKUP(B1054,I:J,2,0)</f>
        <v>#N/A</v>
      </c>
      <c r="D1054" s="35" t="e">
        <f>VLOOKUP(B1054,M:N,2,0)</f>
        <v>#N/A</v>
      </c>
      <c r="E1054" s="35" t="e">
        <f t="shared" si="41"/>
        <v>#N/A</v>
      </c>
    </row>
    <row r="1055" spans="1:5" x14ac:dyDescent="0.15">
      <c r="A1055" s="23">
        <f>主线!AG1054</f>
        <v>12395216</v>
      </c>
      <c r="B1055" s="37" t="s">
        <v>1429</v>
      </c>
      <c r="C1055" s="35" t="str">
        <f>VLOOKUP(B1055,I:J,2,0)</f>
        <v>龙王宝藏boss_247</v>
      </c>
      <c r="D1055" s="35" t="e">
        <f>VLOOKUP(B1055,M:N,2,0)</f>
        <v>#N/A</v>
      </c>
      <c r="E1055" s="35" t="e">
        <f t="shared" si="41"/>
        <v>#N/A</v>
      </c>
    </row>
    <row r="1056" spans="1:5" x14ac:dyDescent="0.15">
      <c r="A1056" s="23">
        <f>主线!AG1055</f>
        <v>12407036</v>
      </c>
      <c r="B1056" s="37" t="s">
        <v>1430</v>
      </c>
      <c r="C1056" s="35" t="e">
        <f>VLOOKUP(B1056,I:J,2,0)</f>
        <v>#N/A</v>
      </c>
      <c r="D1056" s="35" t="e">
        <f>VLOOKUP(B1056,M:N,2,0)</f>
        <v>#N/A</v>
      </c>
      <c r="E1056" s="35" t="e">
        <f t="shared" si="41"/>
        <v>#N/A</v>
      </c>
    </row>
    <row r="1057" spans="1:5" x14ac:dyDescent="0.15">
      <c r="A1057" s="23">
        <f>主线!AG1056</f>
        <v>12432581</v>
      </c>
      <c r="B1057" s="37" t="s">
        <v>1431</v>
      </c>
      <c r="C1057" s="35" t="e">
        <f>VLOOKUP(B1057,I:J,2,0)</f>
        <v>#N/A</v>
      </c>
      <c r="D1057" s="35" t="str">
        <f>VLOOKUP(B1057,M:N,2,0)</f>
        <v>小雷音寺boss_264</v>
      </c>
      <c r="E1057" s="35" t="e">
        <f t="shared" si="41"/>
        <v>#N/A</v>
      </c>
    </row>
    <row r="1058" spans="1:5" x14ac:dyDescent="0.15">
      <c r="A1058" s="23">
        <f>主线!AG1057</f>
        <v>12444424</v>
      </c>
      <c r="B1058" s="37" t="s">
        <v>1432</v>
      </c>
      <c r="C1058" s="35" t="e">
        <f>VLOOKUP(B1058,I:J,2,0)</f>
        <v>#N/A</v>
      </c>
      <c r="D1058" s="35" t="e">
        <f>VLOOKUP(B1058,M:N,2,0)</f>
        <v>#N/A</v>
      </c>
      <c r="E1058" s="35" t="e">
        <f t="shared" si="41"/>
        <v>#N/A</v>
      </c>
    </row>
    <row r="1059" spans="1:5" x14ac:dyDescent="0.15">
      <c r="A1059" s="23">
        <f>主线!AG1058</f>
        <v>12456267</v>
      </c>
      <c r="B1059" s="37" t="s">
        <v>1433</v>
      </c>
      <c r="C1059" s="35" t="e">
        <f>VLOOKUP(B1059,I:J,2,0)</f>
        <v>#N/A</v>
      </c>
      <c r="D1059" s="35" t="e">
        <f>VLOOKUP(B1059,M:N,2,0)</f>
        <v>#N/A</v>
      </c>
      <c r="E1059" s="35" t="e">
        <f t="shared" si="41"/>
        <v>#N/A</v>
      </c>
    </row>
    <row r="1060" spans="1:5" x14ac:dyDescent="0.15">
      <c r="A1060" s="23">
        <f>主线!AG1059</f>
        <v>12481890</v>
      </c>
      <c r="B1060" s="37" t="s">
        <v>1434</v>
      </c>
      <c r="C1060" s="35" t="e">
        <f>VLOOKUP(B1060,I:J,2,0)</f>
        <v>#N/A</v>
      </c>
      <c r="D1060" s="35" t="e">
        <f>VLOOKUP(B1060,M:N,2,0)</f>
        <v>#N/A</v>
      </c>
      <c r="E1060" s="35" t="e">
        <f t="shared" si="41"/>
        <v>#N/A</v>
      </c>
    </row>
    <row r="1061" spans="1:5" x14ac:dyDescent="0.15">
      <c r="A1061" s="23">
        <f>主线!AG1060</f>
        <v>12493754</v>
      </c>
      <c r="B1061" s="37" t="s">
        <v>1435</v>
      </c>
      <c r="C1061" s="35" t="str">
        <f>VLOOKUP(B1061,I:J,2,0)</f>
        <v>龙王宝藏boss_248</v>
      </c>
      <c r="D1061" s="35" t="str">
        <f>VLOOKUP(B1061,M:N,2,0)</f>
        <v>小雷音寺boss_265</v>
      </c>
      <c r="E1061" s="35" t="e">
        <f t="shared" si="41"/>
        <v>#N/A</v>
      </c>
    </row>
    <row r="1062" spans="1:5" x14ac:dyDescent="0.15">
      <c r="A1062" s="23">
        <f>主线!AG1061</f>
        <v>12571345</v>
      </c>
      <c r="B1062" s="37" t="s">
        <v>1436</v>
      </c>
      <c r="C1062" s="35" t="e">
        <f>VLOOKUP(B1062,I:J,2,0)</f>
        <v>#N/A</v>
      </c>
      <c r="D1062" s="35" t="e">
        <f>VLOOKUP(B1062,M:N,2,0)</f>
        <v>#N/A</v>
      </c>
      <c r="E1062" s="35" t="e">
        <f t="shared" si="41"/>
        <v>#N/A</v>
      </c>
    </row>
    <row r="1063" spans="1:5" x14ac:dyDescent="0.15">
      <c r="A1063" s="23">
        <f>主线!AG1062</f>
        <v>12583229</v>
      </c>
      <c r="B1063" s="37" t="s">
        <v>1437</v>
      </c>
      <c r="C1063" s="35" t="e">
        <f>VLOOKUP(B1063,I:J,2,0)</f>
        <v>#N/A</v>
      </c>
      <c r="D1063" s="35" t="e">
        <f>VLOOKUP(B1063,M:N,2,0)</f>
        <v>#N/A</v>
      </c>
      <c r="E1063" s="35" t="e">
        <f t="shared" si="41"/>
        <v>#N/A</v>
      </c>
    </row>
    <row r="1064" spans="1:5" x14ac:dyDescent="0.15">
      <c r="A1064" s="23">
        <f>主线!AG1063</f>
        <v>12608967</v>
      </c>
      <c r="B1064" s="37" t="s">
        <v>1438</v>
      </c>
      <c r="C1064" s="35" t="e">
        <f>VLOOKUP(B1064,I:J,2,0)</f>
        <v>#N/A</v>
      </c>
      <c r="D1064" s="35" t="e">
        <f>VLOOKUP(B1064,M:N,2,0)</f>
        <v>#N/A</v>
      </c>
      <c r="E1064" s="35" t="e">
        <f t="shared" si="41"/>
        <v>#N/A</v>
      </c>
    </row>
    <row r="1065" spans="1:5" x14ac:dyDescent="0.15">
      <c r="A1065" s="23">
        <f>主线!AG1064</f>
        <v>12620875</v>
      </c>
      <c r="B1065" s="37" t="s">
        <v>1439</v>
      </c>
      <c r="C1065" s="35" t="e">
        <f>VLOOKUP(B1065,I:J,2,0)</f>
        <v>#N/A</v>
      </c>
      <c r="D1065" s="35" t="str">
        <f>VLOOKUP(B1065,M:N,2,0)</f>
        <v>小雷音寺boss_266</v>
      </c>
      <c r="E1065" s="35" t="e">
        <f t="shared" si="41"/>
        <v>#N/A</v>
      </c>
    </row>
    <row r="1066" spans="1:5" x14ac:dyDescent="0.15">
      <c r="A1066" s="23">
        <f>主线!AG1065</f>
        <v>12632782</v>
      </c>
      <c r="B1066" s="37" t="s">
        <v>1440</v>
      </c>
      <c r="C1066" s="35" t="str">
        <f>VLOOKUP(B1066,I:J,2,0)</f>
        <v>龙王宝藏boss_249</v>
      </c>
      <c r="D1066" s="35" t="e">
        <f>VLOOKUP(B1066,M:N,2,0)</f>
        <v>#N/A</v>
      </c>
      <c r="E1066" s="35" t="e">
        <f t="shared" si="41"/>
        <v>#N/A</v>
      </c>
    </row>
    <row r="1067" spans="1:5" x14ac:dyDescent="0.15">
      <c r="A1067" s="23">
        <f>主线!AG1066</f>
        <v>12658598</v>
      </c>
      <c r="B1067" s="37" t="s">
        <v>1441</v>
      </c>
      <c r="C1067" s="35" t="e">
        <f>VLOOKUP(B1067,I:J,2,0)</f>
        <v>#N/A</v>
      </c>
      <c r="D1067" s="35" t="e">
        <f>VLOOKUP(B1067,M:N,2,0)</f>
        <v>#N/A</v>
      </c>
      <c r="E1067" s="35" t="e">
        <f t="shared" si="41"/>
        <v>#N/A</v>
      </c>
    </row>
    <row r="1068" spans="1:5" x14ac:dyDescent="0.15">
      <c r="A1068" s="23">
        <f>主线!AG1067</f>
        <v>12670527</v>
      </c>
      <c r="B1068" s="37" t="s">
        <v>1442</v>
      </c>
      <c r="C1068" s="35" t="e">
        <f>VLOOKUP(B1068,I:J,2,0)</f>
        <v>#N/A</v>
      </c>
      <c r="D1068" s="35" t="e">
        <f>VLOOKUP(B1068,M:N,2,0)</f>
        <v>#N/A</v>
      </c>
      <c r="E1068" s="35" t="e">
        <f t="shared" si="41"/>
        <v>#N/A</v>
      </c>
    </row>
    <row r="1069" spans="1:5" x14ac:dyDescent="0.15">
      <c r="A1069" s="23">
        <f>主线!AG1068</f>
        <v>12682460</v>
      </c>
      <c r="B1069" s="37" t="s">
        <v>1443</v>
      </c>
      <c r="C1069" s="35" t="e">
        <f>VLOOKUP(B1069,I:J,2,0)</f>
        <v>#N/A</v>
      </c>
      <c r="D1069" s="35" t="e">
        <f>VLOOKUP(B1069,M:N,2,0)</f>
        <v>#N/A</v>
      </c>
      <c r="E1069" s="35" t="e">
        <f t="shared" si="41"/>
        <v>#N/A</v>
      </c>
    </row>
    <row r="1070" spans="1:5" x14ac:dyDescent="0.15">
      <c r="A1070" s="23">
        <f>主线!AG1069</f>
        <v>12708352</v>
      </c>
      <c r="B1070" s="37" t="s">
        <v>1444</v>
      </c>
      <c r="C1070" s="35" t="e">
        <f>VLOOKUP(B1070,I:J,2,0)</f>
        <v>#N/A</v>
      </c>
      <c r="D1070" s="35" t="e">
        <f>VLOOKUP(B1070,M:N,2,0)</f>
        <v>#N/A</v>
      </c>
      <c r="E1070" s="35" t="e">
        <f t="shared" si="41"/>
        <v>#N/A</v>
      </c>
    </row>
    <row r="1071" spans="1:5" x14ac:dyDescent="0.15">
      <c r="A1071" s="23">
        <f>主线!AG1070</f>
        <v>12720306</v>
      </c>
      <c r="B1071" s="37" t="s">
        <v>1445</v>
      </c>
      <c r="C1071" s="35" t="str">
        <f>VLOOKUP(B1071,I:J,2,0)</f>
        <v>龙王宝藏boss_250</v>
      </c>
      <c r="D1071" s="35" t="str">
        <f>VLOOKUP(B1071,M:N,2,0)</f>
        <v>小雷音寺boss_267</v>
      </c>
      <c r="E1071" s="35" t="e">
        <f t="shared" si="41"/>
        <v>#N/A</v>
      </c>
    </row>
    <row r="1072" spans="1:5" x14ac:dyDescent="0.15">
      <c r="A1072" s="23">
        <f>主线!AG1071</f>
        <v>12798648</v>
      </c>
      <c r="B1072" s="37" t="s">
        <v>1446</v>
      </c>
      <c r="C1072" s="35" t="e">
        <f>VLOOKUP(B1072,I:J,2,0)</f>
        <v>#N/A</v>
      </c>
      <c r="D1072" s="35" t="e">
        <f>VLOOKUP(B1072,M:N,2,0)</f>
        <v>#N/A</v>
      </c>
      <c r="E1072" s="35" t="e">
        <f t="shared" si="41"/>
        <v>#N/A</v>
      </c>
    </row>
    <row r="1073" spans="1:5" x14ac:dyDescent="0.15">
      <c r="A1073" s="23">
        <f>主线!AG1072</f>
        <v>12810622</v>
      </c>
      <c r="B1073" s="37" t="s">
        <v>1447</v>
      </c>
      <c r="C1073" s="35" t="e">
        <f>VLOOKUP(B1073,I:J,2,0)</f>
        <v>#N/A</v>
      </c>
      <c r="D1073" s="35" t="str">
        <f>VLOOKUP(B1073,M:N,2,0)</f>
        <v>小雷音寺boss_268</v>
      </c>
      <c r="E1073" s="35" t="e">
        <f t="shared" si="41"/>
        <v>#N/A</v>
      </c>
    </row>
    <row r="1074" spans="1:5" x14ac:dyDescent="0.15">
      <c r="A1074" s="23">
        <f>主线!AG1073</f>
        <v>12836631</v>
      </c>
      <c r="B1074" s="37" t="s">
        <v>1448</v>
      </c>
      <c r="C1074" s="35" t="e">
        <f>VLOOKUP(B1074,I:J,2,0)</f>
        <v>#N/A</v>
      </c>
      <c r="D1074" s="35" t="e">
        <f>VLOOKUP(B1074,M:N,2,0)</f>
        <v>#N/A</v>
      </c>
      <c r="E1074" s="35" t="e">
        <f t="shared" si="41"/>
        <v>#N/A</v>
      </c>
    </row>
    <row r="1075" spans="1:5" x14ac:dyDescent="0.15">
      <c r="A1075" s="23">
        <f>主线!AG1074</f>
        <v>12848626</v>
      </c>
      <c r="B1075" s="37" t="s">
        <v>1449</v>
      </c>
      <c r="C1075" s="35" t="e">
        <f>VLOOKUP(B1075,I:J,2,0)</f>
        <v>#N/A</v>
      </c>
      <c r="D1075" s="35" t="e">
        <f>VLOOKUP(B1075,M:N,2,0)</f>
        <v>#N/A</v>
      </c>
      <c r="E1075" s="35" t="e">
        <f t="shared" si="41"/>
        <v>#N/A</v>
      </c>
    </row>
    <row r="1076" spans="1:5" x14ac:dyDescent="0.15">
      <c r="A1076" s="23">
        <f>主线!AG1075</f>
        <v>12860623</v>
      </c>
      <c r="B1076" s="37" t="s">
        <v>1450</v>
      </c>
      <c r="C1076" s="35" t="str">
        <f>VLOOKUP(B1076,I:J,2,0)</f>
        <v>龙王宝藏boss_251</v>
      </c>
      <c r="D1076" s="35" t="e">
        <f>VLOOKUP(B1076,M:N,2,0)</f>
        <v>#N/A</v>
      </c>
      <c r="E1076" s="35" t="str">
        <f t="shared" si="41"/>
        <v>天庭试炼boss_91</v>
      </c>
    </row>
    <row r="1077" spans="1:5" x14ac:dyDescent="0.15">
      <c r="A1077" s="23">
        <f>主线!AG1076</f>
        <v>12886709</v>
      </c>
      <c r="B1077" s="37" t="s">
        <v>1451</v>
      </c>
      <c r="C1077" s="35" t="e">
        <f>VLOOKUP(B1077,I:J,2,0)</f>
        <v>#N/A</v>
      </c>
      <c r="D1077" s="35" t="e">
        <f>VLOOKUP(B1077,M:N,2,0)</f>
        <v>#N/A</v>
      </c>
      <c r="E1077" s="35" t="e">
        <f t="shared" si="41"/>
        <v>#N/A</v>
      </c>
    </row>
    <row r="1078" spans="1:5" x14ac:dyDescent="0.15">
      <c r="A1078" s="23">
        <f>主线!AG1077</f>
        <v>12898727</v>
      </c>
      <c r="B1078" s="37" t="s">
        <v>1452</v>
      </c>
      <c r="C1078" s="35" t="e">
        <f>VLOOKUP(B1078,I:J,2,0)</f>
        <v>#N/A</v>
      </c>
      <c r="D1078" s="35" t="str">
        <f>VLOOKUP(B1078,M:N,2,0)</f>
        <v>小雷音寺boss_269</v>
      </c>
      <c r="E1078" s="35" t="e">
        <f t="shared" si="41"/>
        <v>#N/A</v>
      </c>
    </row>
    <row r="1079" spans="1:5" x14ac:dyDescent="0.15">
      <c r="A1079" s="23">
        <f>主线!AG1078</f>
        <v>12910747</v>
      </c>
      <c r="B1079" s="37" t="s">
        <v>1453</v>
      </c>
      <c r="C1079" s="35" t="e">
        <f>VLOOKUP(B1079,I:J,2,0)</f>
        <v>#N/A</v>
      </c>
      <c r="D1079" s="35" t="e">
        <f>VLOOKUP(B1079,M:N,2,0)</f>
        <v>#N/A</v>
      </c>
      <c r="E1079" s="35" t="e">
        <f t="shared" si="41"/>
        <v>#N/A</v>
      </c>
    </row>
    <row r="1080" spans="1:5" x14ac:dyDescent="0.15">
      <c r="A1080" s="23">
        <f>主线!AG1079</f>
        <v>12936912</v>
      </c>
      <c r="B1080" s="37" t="s">
        <v>1454</v>
      </c>
      <c r="C1080" s="35" t="e">
        <f>VLOOKUP(B1080,I:J,2,0)</f>
        <v>#N/A</v>
      </c>
      <c r="D1080" s="35" t="e">
        <f>VLOOKUP(B1080,M:N,2,0)</f>
        <v>#N/A</v>
      </c>
      <c r="E1080" s="35" t="e">
        <f t="shared" si="41"/>
        <v>#N/A</v>
      </c>
    </row>
    <row r="1081" spans="1:5" x14ac:dyDescent="0.15">
      <c r="A1081" s="23">
        <f>主线!AG1080</f>
        <v>12948952</v>
      </c>
      <c r="B1081" s="37" t="s">
        <v>1455</v>
      </c>
      <c r="C1081" s="35" t="str">
        <f>VLOOKUP(B1081,I:J,2,0)</f>
        <v>龙王宝藏boss_252</v>
      </c>
      <c r="D1081" s="35" t="str">
        <f>VLOOKUP(B1081,M:N,2,0)</f>
        <v>小雷音寺boss_270</v>
      </c>
      <c r="E1081" s="35" t="e">
        <f t="shared" si="41"/>
        <v>#N/A</v>
      </c>
    </row>
    <row r="1082" spans="1:5" x14ac:dyDescent="0.15">
      <c r="A1082" s="23">
        <f>主线!AG1081</f>
        <v>13028051</v>
      </c>
      <c r="B1082" s="37" t="s">
        <v>1456</v>
      </c>
      <c r="C1082" s="35" t="e">
        <f>VLOOKUP(B1082,I:J,2,0)</f>
        <v>#N/A</v>
      </c>
      <c r="D1082" s="35" t="e">
        <f>VLOOKUP(B1082,M:N,2,0)</f>
        <v>#N/A</v>
      </c>
      <c r="E1082" s="35" t="e">
        <f t="shared" si="41"/>
        <v>#N/A</v>
      </c>
    </row>
    <row r="1083" spans="1:5" x14ac:dyDescent="0.15">
      <c r="A1083" s="23">
        <f>主线!AG1082</f>
        <v>13040112</v>
      </c>
      <c r="B1083" s="37" t="s">
        <v>1457</v>
      </c>
      <c r="C1083" s="35" t="e">
        <f>VLOOKUP(B1083,I:J,2,0)</f>
        <v>#N/A</v>
      </c>
      <c r="D1083" s="35" t="e">
        <f>VLOOKUP(B1083,M:N,2,0)</f>
        <v>#N/A</v>
      </c>
      <c r="E1083" s="35" t="e">
        <f t="shared" si="41"/>
        <v>#N/A</v>
      </c>
    </row>
    <row r="1084" spans="1:5" x14ac:dyDescent="0.15">
      <c r="A1084" s="23">
        <f>主线!AG1083</f>
        <v>13066393</v>
      </c>
      <c r="B1084" s="37" t="s">
        <v>1458</v>
      </c>
      <c r="C1084" s="35" t="e">
        <f>VLOOKUP(B1084,I:J,2,0)</f>
        <v>#N/A</v>
      </c>
      <c r="D1084" s="35" t="e">
        <f>VLOOKUP(B1084,M:N,2,0)</f>
        <v>#N/A</v>
      </c>
      <c r="E1084" s="35" t="e">
        <f t="shared" si="41"/>
        <v>#N/A</v>
      </c>
    </row>
    <row r="1085" spans="1:5" x14ac:dyDescent="0.15">
      <c r="A1085" s="23">
        <f>主线!AG1084</f>
        <v>13078476</v>
      </c>
      <c r="B1085" s="37" t="s">
        <v>1459</v>
      </c>
      <c r="C1085" s="35" t="str">
        <f>VLOOKUP(B1085,I:J,2,0)</f>
        <v>龙王宝藏boss_253</v>
      </c>
      <c r="D1085" s="35" t="e">
        <f>VLOOKUP(B1085,M:N,2,0)</f>
        <v>#N/A</v>
      </c>
      <c r="E1085" s="35" t="e">
        <f t="shared" si="41"/>
        <v>#N/A</v>
      </c>
    </row>
    <row r="1086" spans="1:5" x14ac:dyDescent="0.15">
      <c r="A1086" s="23">
        <f>主线!AG1085</f>
        <v>13090562</v>
      </c>
      <c r="B1086" s="37" t="s">
        <v>1460</v>
      </c>
      <c r="C1086" s="35" t="e">
        <f>VLOOKUP(B1086,I:J,2,0)</f>
        <v>#N/A</v>
      </c>
      <c r="D1086" s="35" t="str">
        <f>VLOOKUP(B1086,M:N,2,0)</f>
        <v>小雷音寺boss_271</v>
      </c>
      <c r="E1086" s="35" t="e">
        <f t="shared" si="41"/>
        <v>#N/A</v>
      </c>
    </row>
    <row r="1087" spans="1:5" x14ac:dyDescent="0.15">
      <c r="A1087" s="23">
        <f>主线!AG1086</f>
        <v>13116919</v>
      </c>
      <c r="B1087" s="37" t="s">
        <v>1461</v>
      </c>
      <c r="C1087" s="35" t="e">
        <f>VLOOKUP(B1087,I:J,2,0)</f>
        <v>#N/A</v>
      </c>
      <c r="D1087" s="35" t="e">
        <f>VLOOKUP(B1087,M:N,2,0)</f>
        <v>#N/A</v>
      </c>
      <c r="E1087" s="35" t="e">
        <f t="shared" si="41"/>
        <v>#N/A</v>
      </c>
    </row>
    <row r="1088" spans="1:5" x14ac:dyDescent="0.15">
      <c r="A1088" s="23">
        <f>主线!AG1087</f>
        <v>13129026</v>
      </c>
      <c r="B1088" s="37" t="s">
        <v>1462</v>
      </c>
      <c r="C1088" s="35" t="e">
        <f>VLOOKUP(B1088,I:J,2,0)</f>
        <v>#N/A</v>
      </c>
      <c r="D1088" s="35" t="e">
        <f>VLOOKUP(B1088,M:N,2,0)</f>
        <v>#N/A</v>
      </c>
      <c r="E1088" s="35" t="e">
        <f t="shared" si="41"/>
        <v>#N/A</v>
      </c>
    </row>
    <row r="1089" spans="1:5" x14ac:dyDescent="0.15">
      <c r="A1089" s="23">
        <f>主线!AG1088</f>
        <v>13141134</v>
      </c>
      <c r="B1089" s="37" t="s">
        <v>1463</v>
      </c>
      <c r="C1089" s="35" t="e">
        <f>VLOOKUP(B1089,I:J,2,0)</f>
        <v>#N/A</v>
      </c>
      <c r="D1089" s="35" t="e">
        <f>VLOOKUP(B1089,M:N,2,0)</f>
        <v>#N/A</v>
      </c>
      <c r="E1089" s="35" t="e">
        <f t="shared" si="41"/>
        <v>#N/A</v>
      </c>
    </row>
    <row r="1090" spans="1:5" x14ac:dyDescent="0.15">
      <c r="A1090" s="23">
        <f>主线!AG1089</f>
        <v>13167571</v>
      </c>
      <c r="B1090" s="37" t="s">
        <v>1464</v>
      </c>
      <c r="C1090" s="35" t="e">
        <f>VLOOKUP(B1090,I:J,2,0)</f>
        <v>#N/A</v>
      </c>
      <c r="D1090" s="35" t="e">
        <f>VLOOKUP(B1090,M:N,2,0)</f>
        <v>#N/A</v>
      </c>
      <c r="E1090" s="35" t="e">
        <f t="shared" ref="E1090:E1153" si="42">VLOOKUP(B1090,Q:R,2,0)</f>
        <v>#N/A</v>
      </c>
    </row>
    <row r="1091" spans="1:5" x14ac:dyDescent="0.15">
      <c r="A1091" s="23">
        <f>主线!AG1090</f>
        <v>13179700</v>
      </c>
      <c r="B1091" s="37" t="s">
        <v>1465</v>
      </c>
      <c r="C1091" s="35" t="str">
        <f>VLOOKUP(B1091,I:J,2,0)</f>
        <v>龙王宝藏boss_254</v>
      </c>
      <c r="D1091" s="35" t="str">
        <f>VLOOKUP(B1091,M:N,2,0)</f>
        <v>小雷音寺boss_272</v>
      </c>
      <c r="E1091" s="35" t="str">
        <f t="shared" si="42"/>
        <v>天庭试炼boss_92</v>
      </c>
    </row>
    <row r="1092" spans="1:5" x14ac:dyDescent="0.15">
      <c r="A1092" s="23">
        <f>主线!AG1091</f>
        <v>13259556</v>
      </c>
      <c r="B1092" s="37" t="s">
        <v>1466</v>
      </c>
      <c r="C1092" s="35" t="e">
        <f>VLOOKUP(B1092,I:J,2,0)</f>
        <v>#N/A</v>
      </c>
      <c r="D1092" s="35" t="e">
        <f>VLOOKUP(B1092,M:N,2,0)</f>
        <v>#N/A</v>
      </c>
      <c r="E1092" s="35" t="e">
        <f t="shared" si="42"/>
        <v>#N/A</v>
      </c>
    </row>
    <row r="1093" spans="1:5" x14ac:dyDescent="0.15">
      <c r="A1093" s="23">
        <f>主线!AG1092</f>
        <v>13271705</v>
      </c>
      <c r="B1093" s="37" t="s">
        <v>1467</v>
      </c>
      <c r="C1093" s="35" t="e">
        <f>VLOOKUP(B1093,I:J,2,0)</f>
        <v>#N/A</v>
      </c>
      <c r="D1093" s="35" t="str">
        <f>VLOOKUP(B1093,M:N,2,0)</f>
        <v>小雷音寺boss_273</v>
      </c>
      <c r="E1093" s="35" t="e">
        <f t="shared" si="42"/>
        <v>#N/A</v>
      </c>
    </row>
    <row r="1094" spans="1:5" x14ac:dyDescent="0.15">
      <c r="A1094" s="23">
        <f>主线!AG1093</f>
        <v>13298257</v>
      </c>
      <c r="B1094" s="37" t="s">
        <v>1468</v>
      </c>
      <c r="C1094" s="35" t="e">
        <f>VLOOKUP(B1094,I:J,2,0)</f>
        <v>#N/A</v>
      </c>
      <c r="D1094" s="35" t="e">
        <f>VLOOKUP(B1094,M:N,2,0)</f>
        <v>#N/A</v>
      </c>
      <c r="E1094" s="35" t="e">
        <f t="shared" si="42"/>
        <v>#N/A</v>
      </c>
    </row>
    <row r="1095" spans="1:5" x14ac:dyDescent="0.15">
      <c r="A1095" s="23">
        <f>主线!AG1094</f>
        <v>13310430</v>
      </c>
      <c r="B1095" s="37" t="s">
        <v>1469</v>
      </c>
      <c r="C1095" s="35" t="str">
        <f>VLOOKUP(B1095,I:J,2,0)</f>
        <v>龙王宝藏boss_255</v>
      </c>
      <c r="D1095" s="35" t="e">
        <f>VLOOKUP(B1095,M:N,2,0)</f>
        <v>#N/A</v>
      </c>
      <c r="E1095" s="35" t="e">
        <f t="shared" si="42"/>
        <v>#N/A</v>
      </c>
    </row>
    <row r="1096" spans="1:5" x14ac:dyDescent="0.15">
      <c r="A1096" s="23">
        <f>主线!AG1095</f>
        <v>13322604</v>
      </c>
      <c r="B1096" s="37" t="s">
        <v>1470</v>
      </c>
      <c r="C1096" s="35" t="e">
        <f>VLOOKUP(B1096,I:J,2,0)</f>
        <v>#N/A</v>
      </c>
      <c r="D1096" s="35" t="e">
        <f>VLOOKUP(B1096,M:N,2,0)</f>
        <v>#N/A</v>
      </c>
      <c r="E1096" s="35" t="e">
        <f t="shared" si="42"/>
        <v>#N/A</v>
      </c>
    </row>
    <row r="1097" spans="1:5" x14ac:dyDescent="0.15">
      <c r="A1097" s="23">
        <f>主线!AG1096</f>
        <v>13349234</v>
      </c>
      <c r="B1097" s="37" t="s">
        <v>1471</v>
      </c>
      <c r="C1097" s="35" t="e">
        <f>VLOOKUP(B1097,I:J,2,0)</f>
        <v>#N/A</v>
      </c>
      <c r="D1097" s="35" t="e">
        <f>VLOOKUP(B1097,M:N,2,0)</f>
        <v>#N/A</v>
      </c>
      <c r="E1097" s="35" t="e">
        <f t="shared" si="42"/>
        <v>#N/A</v>
      </c>
    </row>
    <row r="1098" spans="1:5" x14ac:dyDescent="0.15">
      <c r="A1098" s="23">
        <f>主线!AG1097</f>
        <v>13361429</v>
      </c>
      <c r="B1098" s="37" t="s">
        <v>1472</v>
      </c>
      <c r="C1098" s="35" t="e">
        <f>VLOOKUP(B1098,I:J,2,0)</f>
        <v>#N/A</v>
      </c>
      <c r="D1098" s="35" t="e">
        <f>VLOOKUP(B1098,M:N,2,0)</f>
        <v>#N/A</v>
      </c>
      <c r="E1098" s="35" t="e">
        <f t="shared" si="42"/>
        <v>#N/A</v>
      </c>
    </row>
    <row r="1099" spans="1:5" x14ac:dyDescent="0.15">
      <c r="A1099" s="23">
        <f>主线!AG1098</f>
        <v>13373627</v>
      </c>
      <c r="B1099" s="37" t="s">
        <v>1473</v>
      </c>
      <c r="C1099" s="35" t="e">
        <f>VLOOKUP(B1099,I:J,2,0)</f>
        <v>#N/A</v>
      </c>
      <c r="D1099" s="35" t="str">
        <f>VLOOKUP(B1099,M:N,2,0)</f>
        <v>小雷音寺boss_274</v>
      </c>
      <c r="E1099" s="35" t="e">
        <f t="shared" si="42"/>
        <v>#N/A</v>
      </c>
    </row>
    <row r="1100" spans="1:5" x14ac:dyDescent="0.15">
      <c r="A1100" s="23">
        <f>主线!AG1099</f>
        <v>13400333</v>
      </c>
      <c r="B1100" s="37" t="s">
        <v>1474</v>
      </c>
      <c r="C1100" s="35" t="e">
        <f>VLOOKUP(B1100,I:J,2,0)</f>
        <v>#N/A</v>
      </c>
      <c r="D1100" s="35" t="e">
        <f>VLOOKUP(B1100,M:N,2,0)</f>
        <v>#N/A</v>
      </c>
      <c r="E1100" s="35" t="e">
        <f t="shared" si="42"/>
        <v>#N/A</v>
      </c>
    </row>
    <row r="1101" spans="1:5" x14ac:dyDescent="0.15">
      <c r="A1101" s="23">
        <f>主线!AG1100</f>
        <v>13412553</v>
      </c>
      <c r="B1101" s="37" t="s">
        <v>1475</v>
      </c>
      <c r="C1101" s="35" t="str">
        <f>VLOOKUP(B1101,I:J,2,0)</f>
        <v>龙王宝藏boss_256</v>
      </c>
      <c r="D1101" s="35" t="str">
        <f>VLOOKUP(B1101,M:N,2,0)</f>
        <v>小雷音寺boss_275</v>
      </c>
      <c r="E1101" s="35" t="e">
        <f t="shared" si="42"/>
        <v>#N/A</v>
      </c>
    </row>
    <row r="1102" spans="1:5" x14ac:dyDescent="0.15">
      <c r="A1102" s="23">
        <f>主线!AG1101</f>
        <v>13493164</v>
      </c>
      <c r="B1102" s="37" t="s">
        <v>1476</v>
      </c>
      <c r="C1102" s="35" t="e">
        <f>VLOOKUP(B1102,I:J,2,0)</f>
        <v>#N/A</v>
      </c>
      <c r="D1102" s="35" t="e">
        <f>VLOOKUP(B1102,M:N,2,0)</f>
        <v>#N/A</v>
      </c>
      <c r="E1102" s="35" t="e">
        <f t="shared" si="42"/>
        <v>#N/A</v>
      </c>
    </row>
    <row r="1103" spans="1:5" x14ac:dyDescent="0.15">
      <c r="A1103" s="23">
        <f>主线!AG1102</f>
        <v>13505404</v>
      </c>
      <c r="B1103" s="37" t="s">
        <v>1477</v>
      </c>
      <c r="C1103" s="35" t="e">
        <f>VLOOKUP(B1103,I:J,2,0)</f>
        <v>#N/A</v>
      </c>
      <c r="D1103" s="35" t="e">
        <f>VLOOKUP(B1103,M:N,2,0)</f>
        <v>#N/A</v>
      </c>
      <c r="E1103" s="35" t="str">
        <f t="shared" si="42"/>
        <v>天庭试炼boss_93</v>
      </c>
    </row>
    <row r="1104" spans="1:5" x14ac:dyDescent="0.15">
      <c r="A1104" s="23">
        <f>主线!AG1103</f>
        <v>13532227</v>
      </c>
      <c r="B1104" s="37" t="s">
        <v>1478</v>
      </c>
      <c r="C1104" s="35" t="str">
        <f>VLOOKUP(B1104,I:J,2,0)</f>
        <v>龙王宝藏boss_257</v>
      </c>
      <c r="D1104" s="35" t="e">
        <f>VLOOKUP(B1104,M:N,2,0)</f>
        <v>#N/A</v>
      </c>
      <c r="E1104" s="35" t="e">
        <f t="shared" si="42"/>
        <v>#N/A</v>
      </c>
    </row>
    <row r="1105" spans="1:5" x14ac:dyDescent="0.15">
      <c r="A1105" s="23">
        <f>主线!AG1104</f>
        <v>13544490</v>
      </c>
      <c r="B1105" s="37" t="s">
        <v>1479</v>
      </c>
      <c r="C1105" s="35" t="e">
        <f>VLOOKUP(B1105,I:J,2,0)</f>
        <v>#N/A</v>
      </c>
      <c r="D1105" s="35" t="e">
        <f>VLOOKUP(B1105,M:N,2,0)</f>
        <v>#N/A</v>
      </c>
      <c r="E1105" s="35" t="e">
        <f t="shared" si="42"/>
        <v>#N/A</v>
      </c>
    </row>
    <row r="1106" spans="1:5" x14ac:dyDescent="0.15">
      <c r="A1106" s="23">
        <f>主线!AG1105</f>
        <v>13556752</v>
      </c>
      <c r="B1106" s="37" t="s">
        <v>1480</v>
      </c>
      <c r="C1106" s="35" t="e">
        <f>VLOOKUP(B1106,I:J,2,0)</f>
        <v>#N/A</v>
      </c>
      <c r="D1106" s="35" t="e">
        <f>VLOOKUP(B1106,M:N,2,0)</f>
        <v>#N/A</v>
      </c>
      <c r="E1106" s="35" t="e">
        <f t="shared" si="42"/>
        <v>#N/A</v>
      </c>
    </row>
    <row r="1107" spans="1:5" x14ac:dyDescent="0.15">
      <c r="A1107" s="23">
        <f>主线!AG1106</f>
        <v>13583654</v>
      </c>
      <c r="B1107" s="37" t="s">
        <v>1481</v>
      </c>
      <c r="C1107" s="35" t="e">
        <f>VLOOKUP(B1107,I:J,2,0)</f>
        <v>#N/A</v>
      </c>
      <c r="D1107" s="35" t="str">
        <f>VLOOKUP(B1107,M:N,2,0)</f>
        <v>小雷音寺boss_276</v>
      </c>
      <c r="E1107" s="35" t="e">
        <f t="shared" si="42"/>
        <v>#N/A</v>
      </c>
    </row>
    <row r="1108" spans="1:5" x14ac:dyDescent="0.15">
      <c r="A1108" s="23">
        <f>主线!AG1107</f>
        <v>13595938</v>
      </c>
      <c r="B1108" s="37" t="s">
        <v>1482</v>
      </c>
      <c r="C1108" s="35" t="e">
        <f>VLOOKUP(B1108,I:J,2,0)</f>
        <v>#N/A</v>
      </c>
      <c r="D1108" s="35" t="e">
        <f>VLOOKUP(B1108,M:N,2,0)</f>
        <v>#N/A</v>
      </c>
      <c r="E1108" s="35" t="e">
        <f t="shared" si="42"/>
        <v>#N/A</v>
      </c>
    </row>
    <row r="1109" spans="1:5" x14ac:dyDescent="0.15">
      <c r="A1109" s="23">
        <f>主线!AG1108</f>
        <v>13608224</v>
      </c>
      <c r="B1109" s="37" t="s">
        <v>1483</v>
      </c>
      <c r="C1109" s="35" t="e">
        <f>VLOOKUP(B1109,I:J,2,0)</f>
        <v>#N/A</v>
      </c>
      <c r="D1109" s="35" t="e">
        <f>VLOOKUP(B1109,M:N,2,0)</f>
        <v>#N/A</v>
      </c>
      <c r="E1109" s="35" t="e">
        <f t="shared" si="42"/>
        <v>#N/A</v>
      </c>
    </row>
    <row r="1110" spans="1:5" x14ac:dyDescent="0.15">
      <c r="A1110" s="23">
        <f>主线!AG1109</f>
        <v>13635204</v>
      </c>
      <c r="B1110" s="37" t="s">
        <v>1484</v>
      </c>
      <c r="C1110" s="35" t="e">
        <f>VLOOKUP(B1110,I:J,2,0)</f>
        <v>#N/A</v>
      </c>
      <c r="D1110" s="35" t="e">
        <f>VLOOKUP(B1110,M:N,2,0)</f>
        <v>#N/A</v>
      </c>
      <c r="E1110" s="35" t="e">
        <f t="shared" si="42"/>
        <v>#N/A</v>
      </c>
    </row>
    <row r="1111" spans="1:5" x14ac:dyDescent="0.15">
      <c r="A1111" s="23">
        <f>主线!AG1110</f>
        <v>13647510</v>
      </c>
      <c r="B1111" s="37" t="s">
        <v>1485</v>
      </c>
      <c r="C1111" s="35" t="str">
        <f>VLOOKUP(B1111,I:J,2,0)</f>
        <v>龙王宝藏boss_258</v>
      </c>
      <c r="D1111" s="35" t="str">
        <f>VLOOKUP(B1111,M:N,2,0)</f>
        <v>小雷音寺boss_277</v>
      </c>
      <c r="E1111" s="35" t="e">
        <f t="shared" si="42"/>
        <v>#N/A</v>
      </c>
    </row>
    <row r="1112" spans="1:5" x14ac:dyDescent="0.15">
      <c r="A1112" s="23">
        <f>主线!AG1111</f>
        <v>13728882</v>
      </c>
      <c r="B1112" s="37" t="s">
        <v>1486</v>
      </c>
      <c r="C1112" s="35" t="e">
        <f>VLOOKUP(B1112,I:J,2,0)</f>
        <v>#N/A</v>
      </c>
      <c r="D1112" s="35" t="e">
        <f>VLOOKUP(B1112,M:N,2,0)</f>
        <v>#N/A</v>
      </c>
      <c r="E1112" s="35" t="e">
        <f t="shared" si="42"/>
        <v>#N/A</v>
      </c>
    </row>
    <row r="1113" spans="1:5" x14ac:dyDescent="0.15">
      <c r="A1113" s="23">
        <f>主线!AG1112</f>
        <v>13742357</v>
      </c>
      <c r="B1113" s="37" t="s">
        <v>1487</v>
      </c>
      <c r="C1113" s="35" t="str">
        <f>VLOOKUP(B1113,I:J,2,0)</f>
        <v>龙王宝藏boss_259</v>
      </c>
      <c r="D1113" s="35" t="e">
        <f>VLOOKUP(B1113,M:N,2,0)</f>
        <v>#N/A</v>
      </c>
      <c r="E1113" s="35" t="e">
        <f t="shared" si="42"/>
        <v>#N/A</v>
      </c>
    </row>
    <row r="1114" spans="1:5" x14ac:dyDescent="0.15">
      <c r="A1114" s="23">
        <f>主线!AG1113</f>
        <v>13770604</v>
      </c>
      <c r="B1114" s="37" t="s">
        <v>1488</v>
      </c>
      <c r="C1114" s="35" t="e">
        <f>VLOOKUP(B1114,I:J,2,0)</f>
        <v>#N/A</v>
      </c>
      <c r="D1114" s="35" t="e">
        <f>VLOOKUP(B1114,M:N,2,0)</f>
        <v>#N/A</v>
      </c>
      <c r="E1114" s="35" t="e">
        <f t="shared" si="42"/>
        <v>#N/A</v>
      </c>
    </row>
    <row r="1115" spans="1:5" x14ac:dyDescent="0.15">
      <c r="A1115" s="23">
        <f>主线!AG1114</f>
        <v>13784103</v>
      </c>
      <c r="B1115" s="37" t="s">
        <v>1489</v>
      </c>
      <c r="C1115" s="35" t="e">
        <f>VLOOKUP(B1115,I:J,2,0)</f>
        <v>#N/A</v>
      </c>
      <c r="D1115" s="35" t="str">
        <f>VLOOKUP(B1115,M:N,2,0)</f>
        <v>小雷音寺boss_278</v>
      </c>
      <c r="E1115" s="35" t="e">
        <f t="shared" si="42"/>
        <v>#N/A</v>
      </c>
    </row>
    <row r="1116" spans="1:5" x14ac:dyDescent="0.15">
      <c r="A1116" s="23">
        <f>主线!AG1115</f>
        <v>13797605</v>
      </c>
      <c r="B1116" s="37" t="s">
        <v>1490</v>
      </c>
      <c r="C1116" s="35" t="e">
        <f>VLOOKUP(B1116,I:J,2,0)</f>
        <v>#N/A</v>
      </c>
      <c r="D1116" s="35" t="e">
        <f>VLOOKUP(B1116,M:N,2,0)</f>
        <v>#N/A</v>
      </c>
      <c r="E1116" s="35" t="e">
        <f t="shared" si="42"/>
        <v>#N/A</v>
      </c>
    </row>
    <row r="1117" spans="1:5" x14ac:dyDescent="0.15">
      <c r="A1117" s="23">
        <f>主线!AG1116</f>
        <v>13825936</v>
      </c>
      <c r="B1117" s="37" t="s">
        <v>1491</v>
      </c>
      <c r="C1117" s="35" t="e">
        <f>VLOOKUP(B1117,I:J,2,0)</f>
        <v>#N/A</v>
      </c>
      <c r="D1117" s="35" t="e">
        <f>VLOOKUP(B1117,M:N,2,0)</f>
        <v>#N/A</v>
      </c>
      <c r="E1117" s="35" t="e">
        <f t="shared" si="42"/>
        <v>#N/A</v>
      </c>
    </row>
    <row r="1118" spans="1:5" x14ac:dyDescent="0.15">
      <c r="A1118" s="23">
        <f>主线!AG1117</f>
        <v>13839462</v>
      </c>
      <c r="B1118" s="37" t="s">
        <v>1492</v>
      </c>
      <c r="C1118" s="35" t="e">
        <f>VLOOKUP(B1118,I:J,2,0)</f>
        <v>#N/A</v>
      </c>
      <c r="D1118" s="35" t="e">
        <f>VLOOKUP(B1118,M:N,2,0)</f>
        <v>#N/A</v>
      </c>
      <c r="E1118" s="35" t="e">
        <f t="shared" si="42"/>
        <v>#N/A</v>
      </c>
    </row>
    <row r="1119" spans="1:5" x14ac:dyDescent="0.15">
      <c r="A1119" s="23">
        <f>主线!AG1118</f>
        <v>13852987</v>
      </c>
      <c r="B1119" s="37" t="s">
        <v>1493</v>
      </c>
      <c r="C1119" s="35" t="str">
        <f>VLOOKUP(B1119,I:J,2,0)</f>
        <v>龙王宝藏boss_260</v>
      </c>
      <c r="D1119" s="35" t="e">
        <f>VLOOKUP(B1119,M:N,2,0)</f>
        <v>#N/A</v>
      </c>
      <c r="E1119" s="35" t="str">
        <f t="shared" si="42"/>
        <v>天庭试炼boss_94</v>
      </c>
    </row>
    <row r="1120" spans="1:5" x14ac:dyDescent="0.15">
      <c r="A1120" s="23">
        <f>主线!AG1119</f>
        <v>13881405</v>
      </c>
      <c r="B1120" s="37" t="s">
        <v>1494</v>
      </c>
      <c r="C1120" s="35" t="e">
        <f>VLOOKUP(B1120,I:J,2,0)</f>
        <v>#N/A</v>
      </c>
      <c r="D1120" s="35" t="str">
        <f>VLOOKUP(B1120,M:N,2,0)</f>
        <v>小雷音寺boss_279</v>
      </c>
      <c r="E1120" s="35" t="e">
        <f t="shared" si="42"/>
        <v>#N/A</v>
      </c>
    </row>
    <row r="1121" spans="1:5" x14ac:dyDescent="0.15">
      <c r="A1121" s="23">
        <f>主线!AG1120</f>
        <v>13894956</v>
      </c>
      <c r="B1121" s="37" t="s">
        <v>1495</v>
      </c>
      <c r="C1121" s="35" t="e">
        <f>VLOOKUP(B1121,I:J,2,0)</f>
        <v>#N/A</v>
      </c>
      <c r="D1121" s="35" t="str">
        <f>VLOOKUP(B1121,M:N,2,0)</f>
        <v>小雷音寺boss_280</v>
      </c>
      <c r="E1121" s="35" t="e">
        <f t="shared" si="42"/>
        <v>#N/A</v>
      </c>
    </row>
    <row r="1122" spans="1:5" x14ac:dyDescent="0.15">
      <c r="A1122" s="23">
        <f>主线!AG1121</f>
        <v>13981370</v>
      </c>
      <c r="B1122" s="37" t="s">
        <v>1496</v>
      </c>
      <c r="C1122" s="35" t="str">
        <f>VLOOKUP(B1122,I:J,2,0)</f>
        <v>龙王宝藏boss_261</v>
      </c>
      <c r="D1122" s="35" t="e">
        <f>VLOOKUP(B1122,M:N,2,0)</f>
        <v>#N/A</v>
      </c>
      <c r="E1122" s="35" t="e">
        <f t="shared" si="42"/>
        <v>#N/A</v>
      </c>
    </row>
    <row r="1123" spans="1:5" x14ac:dyDescent="0.15">
      <c r="A1123" s="23">
        <f>主线!AG1122</f>
        <v>13996867</v>
      </c>
      <c r="B1123" s="37" t="s">
        <v>1497</v>
      </c>
      <c r="C1123" s="35" t="e">
        <f>VLOOKUP(B1123,I:J,2,0)</f>
        <v>#N/A</v>
      </c>
      <c r="D1123" s="35" t="e">
        <f>VLOOKUP(B1123,M:N,2,0)</f>
        <v>#N/A</v>
      </c>
      <c r="E1123" s="35" t="e">
        <f t="shared" si="42"/>
        <v>#N/A</v>
      </c>
    </row>
    <row r="1124" spans="1:5" x14ac:dyDescent="0.15">
      <c r="A1124" s="23">
        <f>主线!AG1123</f>
        <v>14027343</v>
      </c>
      <c r="B1124" s="37" t="s">
        <v>1498</v>
      </c>
      <c r="C1124" s="35" t="e">
        <f>VLOOKUP(B1124,I:J,2,0)</f>
        <v>#N/A</v>
      </c>
      <c r="D1124" s="35" t="e">
        <f>VLOOKUP(B1124,M:N,2,0)</f>
        <v>#N/A</v>
      </c>
      <c r="E1124" s="35" t="e">
        <f t="shared" si="42"/>
        <v>#N/A</v>
      </c>
    </row>
    <row r="1125" spans="1:5" x14ac:dyDescent="0.15">
      <c r="A1125" s="23">
        <f>主线!AG1124</f>
        <v>14044128</v>
      </c>
      <c r="B1125" s="37" t="s">
        <v>1499</v>
      </c>
      <c r="C1125" s="35" t="e">
        <f>VLOOKUP(B1125,I:J,2,0)</f>
        <v>#N/A</v>
      </c>
      <c r="D1125" s="35" t="e">
        <f>VLOOKUP(B1125,M:N,2,0)</f>
        <v>#N/A</v>
      </c>
      <c r="E1125" s="35" t="e">
        <f t="shared" si="42"/>
        <v>#N/A</v>
      </c>
    </row>
    <row r="1126" spans="1:5" x14ac:dyDescent="0.15">
      <c r="A1126" s="23">
        <f>主线!AG1125</f>
        <v>14059656</v>
      </c>
      <c r="B1126" s="37" t="s">
        <v>1500</v>
      </c>
      <c r="C1126" s="35" t="e">
        <f>VLOOKUP(B1126,I:J,2,0)</f>
        <v>#N/A</v>
      </c>
      <c r="D1126" s="35" t="str">
        <f>VLOOKUP(B1126,M:N,2,0)</f>
        <v>小雷音寺boss_281</v>
      </c>
      <c r="E1126" s="35" t="e">
        <f t="shared" si="42"/>
        <v>#N/A</v>
      </c>
    </row>
    <row r="1127" spans="1:5" x14ac:dyDescent="0.15">
      <c r="A1127" s="23">
        <f>主线!AG1126</f>
        <v>14090232</v>
      </c>
      <c r="B1127" s="37" t="s">
        <v>1501</v>
      </c>
      <c r="C1127" s="35" t="e">
        <f>VLOOKUP(B1127,I:J,2,0)</f>
        <v>#N/A</v>
      </c>
      <c r="D1127" s="35" t="e">
        <f>VLOOKUP(B1127,M:N,2,0)</f>
        <v>#N/A</v>
      </c>
      <c r="E1127" s="35" t="e">
        <f t="shared" si="42"/>
        <v>#N/A</v>
      </c>
    </row>
    <row r="1128" spans="1:5" x14ac:dyDescent="0.15">
      <c r="A1128" s="23">
        <f>主线!AG1127</f>
        <v>14105787</v>
      </c>
      <c r="B1128" s="37" t="s">
        <v>1502</v>
      </c>
      <c r="C1128" s="35" t="str">
        <f>VLOOKUP(B1128,I:J,2,0)</f>
        <v>龙王宝藏boss_262</v>
      </c>
      <c r="D1128" s="35" t="e">
        <f>VLOOKUP(B1128,M:N,2,0)</f>
        <v>#N/A</v>
      </c>
      <c r="E1128" s="35" t="e">
        <f t="shared" si="42"/>
        <v>#N/A</v>
      </c>
    </row>
    <row r="1129" spans="1:5" x14ac:dyDescent="0.15">
      <c r="A1129" s="23">
        <f>主线!AG1128</f>
        <v>14121346</v>
      </c>
      <c r="B1129" s="37" t="s">
        <v>1503</v>
      </c>
      <c r="C1129" s="35" t="e">
        <f>VLOOKUP(B1129,I:J,2,0)</f>
        <v>#N/A</v>
      </c>
      <c r="D1129" s="35" t="e">
        <f>VLOOKUP(B1129,M:N,2,0)</f>
        <v>#N/A</v>
      </c>
      <c r="E1129" s="35" t="e">
        <f t="shared" si="42"/>
        <v>#N/A</v>
      </c>
    </row>
    <row r="1130" spans="1:5" x14ac:dyDescent="0.15">
      <c r="A1130" s="23">
        <f>主线!AG1129</f>
        <v>14152021</v>
      </c>
      <c r="B1130" s="37" t="s">
        <v>1504</v>
      </c>
      <c r="C1130" s="35" t="e">
        <f>VLOOKUP(B1130,I:J,2,0)</f>
        <v>#N/A</v>
      </c>
      <c r="D1130" s="35" t="e">
        <f>VLOOKUP(B1130,M:N,2,0)</f>
        <v>#N/A</v>
      </c>
      <c r="E1130" s="35" t="e">
        <f t="shared" si="42"/>
        <v>#N/A</v>
      </c>
    </row>
    <row r="1131" spans="1:5" x14ac:dyDescent="0.15">
      <c r="A1131" s="23">
        <f>主线!AG1130</f>
        <v>14167604</v>
      </c>
      <c r="B1131" s="37" t="s">
        <v>1505</v>
      </c>
      <c r="C1131" s="35" t="str">
        <f>VLOOKUP(B1131,I:J,2,0)</f>
        <v>龙王宝藏boss_263</v>
      </c>
      <c r="D1131" s="35" t="str">
        <f>VLOOKUP(B1131,M:N,2,0)</f>
        <v>小雷音寺boss_282</v>
      </c>
      <c r="E1131" s="35" t="str">
        <f t="shared" si="42"/>
        <v>天庭试炼boss_95</v>
      </c>
    </row>
    <row r="1132" spans="1:5" x14ac:dyDescent="0.15">
      <c r="A1132" s="23">
        <f>主线!AG1131</f>
        <v>14262765</v>
      </c>
      <c r="B1132" s="37" t="s">
        <v>1522</v>
      </c>
      <c r="C1132" s="35" t="e">
        <f>VLOOKUP(B1132,I:J,2,0)</f>
        <v>#N/A</v>
      </c>
      <c r="D1132" s="35" t="e">
        <f>VLOOKUP(B1132,M:N,2,0)</f>
        <v>#N/A</v>
      </c>
      <c r="E1132" s="35" t="e">
        <f t="shared" si="42"/>
        <v>#N/A</v>
      </c>
    </row>
    <row r="1133" spans="1:5" x14ac:dyDescent="0.15">
      <c r="A1133" s="23">
        <f>主线!AG1132</f>
        <v>14278378</v>
      </c>
      <c r="B1133" s="37" t="s">
        <v>1523</v>
      </c>
      <c r="C1133" s="35" t="e">
        <f>VLOOKUP(B1133,I:J,2,0)</f>
        <v>#N/A</v>
      </c>
      <c r="D1133" s="35" t="str">
        <f>VLOOKUP(B1133,M:N,2,0)</f>
        <v>小雷音寺boss_283</v>
      </c>
      <c r="E1133" s="35" t="e">
        <f t="shared" si="42"/>
        <v>#N/A</v>
      </c>
    </row>
    <row r="1134" spans="1:5" x14ac:dyDescent="0.15">
      <c r="A1134" s="23">
        <f>主线!AG1133</f>
        <v>14309197</v>
      </c>
      <c r="B1134" s="37" t="s">
        <v>1524</v>
      </c>
      <c r="C1134" s="35" t="e">
        <f>VLOOKUP(B1134,I:J,2,0)</f>
        <v>#N/A</v>
      </c>
      <c r="D1134" s="35" t="e">
        <f>VLOOKUP(B1134,M:N,2,0)</f>
        <v>#N/A</v>
      </c>
      <c r="E1134" s="35" t="e">
        <f t="shared" si="42"/>
        <v>#N/A</v>
      </c>
    </row>
    <row r="1135" spans="1:5" x14ac:dyDescent="0.15">
      <c r="A1135" s="23">
        <f>主线!AG1134</f>
        <v>14324836</v>
      </c>
      <c r="B1135" s="37" t="s">
        <v>1525</v>
      </c>
      <c r="C1135" s="35" t="str">
        <f>VLOOKUP(B1135,I:J,2,0)</f>
        <v>龙王宝藏boss_264</v>
      </c>
      <c r="D1135" s="35" t="e">
        <f>VLOOKUP(B1135,M:N,2,0)</f>
        <v>#N/A</v>
      </c>
      <c r="E1135" s="35" t="e">
        <f t="shared" si="42"/>
        <v>#N/A</v>
      </c>
    </row>
    <row r="1136" spans="1:5" x14ac:dyDescent="0.15">
      <c r="A1136" s="23">
        <f>主线!AG1135</f>
        <v>14340475</v>
      </c>
      <c r="B1136" s="37" t="s">
        <v>1526</v>
      </c>
      <c r="C1136" s="35" t="e">
        <f>VLOOKUP(B1136,I:J,2,0)</f>
        <v>#N/A</v>
      </c>
      <c r="D1136" s="35" t="e">
        <f>VLOOKUP(B1136,M:N,2,0)</f>
        <v>#N/A</v>
      </c>
      <c r="E1136" s="35" t="e">
        <f t="shared" si="42"/>
        <v>#N/A</v>
      </c>
    </row>
    <row r="1137" spans="1:5" x14ac:dyDescent="0.15">
      <c r="A1137" s="23">
        <f>主线!AG1136</f>
        <v>14371393</v>
      </c>
      <c r="B1137" s="37" t="s">
        <v>1527</v>
      </c>
      <c r="C1137" s="35" t="e">
        <f>VLOOKUP(B1137,I:J,2,0)</f>
        <v>#N/A</v>
      </c>
      <c r="D1137" s="35" t="str">
        <f>VLOOKUP(B1137,M:N,2,0)</f>
        <v>小雷音寺boss_284</v>
      </c>
      <c r="E1137" s="35" t="e">
        <f t="shared" si="42"/>
        <v>#N/A</v>
      </c>
    </row>
    <row r="1138" spans="1:5" x14ac:dyDescent="0.15">
      <c r="A1138" s="23">
        <f>主线!AG1137</f>
        <v>14387062</v>
      </c>
      <c r="B1138" s="37" t="s">
        <v>1528</v>
      </c>
      <c r="C1138" s="35" t="e">
        <f>VLOOKUP(B1138,I:J,2,0)</f>
        <v>#N/A</v>
      </c>
      <c r="D1138" s="35" t="e">
        <f>VLOOKUP(B1138,M:N,2,0)</f>
        <v>#N/A</v>
      </c>
      <c r="E1138" s="35" t="e">
        <f t="shared" si="42"/>
        <v>#N/A</v>
      </c>
    </row>
    <row r="1139" spans="1:5" x14ac:dyDescent="0.15">
      <c r="A1139" s="23">
        <f>主线!AG1138</f>
        <v>14402731</v>
      </c>
      <c r="B1139" s="37" t="s">
        <v>1529</v>
      </c>
      <c r="C1139" s="35" t="e">
        <f>VLOOKUP(B1139,I:J,2,0)</f>
        <v>#N/A</v>
      </c>
      <c r="D1139" s="35" t="e">
        <f>VLOOKUP(B1139,M:N,2,0)</f>
        <v>#N/A</v>
      </c>
      <c r="E1139" s="35" t="e">
        <f t="shared" si="42"/>
        <v>#N/A</v>
      </c>
    </row>
    <row r="1140" spans="1:5" x14ac:dyDescent="0.15">
      <c r="A1140" s="23">
        <f>主线!AG1139</f>
        <v>14433746</v>
      </c>
      <c r="B1140" s="37" t="s">
        <v>1530</v>
      </c>
      <c r="C1140" s="35" t="str">
        <f>VLOOKUP(B1140,I:J,2,0)</f>
        <v>龙王宝藏boss_265</v>
      </c>
      <c r="D1140" s="35" t="e">
        <f>VLOOKUP(B1140,M:N,2,0)</f>
        <v>#N/A</v>
      </c>
      <c r="E1140" s="35" t="e">
        <f t="shared" si="42"/>
        <v>#N/A</v>
      </c>
    </row>
    <row r="1141" spans="1:5" x14ac:dyDescent="0.15">
      <c r="A1141" s="23">
        <f>主线!AG1140</f>
        <v>14449443</v>
      </c>
      <c r="B1141" s="37" t="s">
        <v>1531</v>
      </c>
      <c r="C1141" s="35" t="e">
        <f>VLOOKUP(B1141,I:J,2,0)</f>
        <v>#N/A</v>
      </c>
      <c r="D1141" s="35" t="str">
        <f>VLOOKUP(B1141,M:N,2,0)</f>
        <v>小雷音寺boss_285</v>
      </c>
      <c r="E1141" s="35" t="str">
        <f t="shared" si="42"/>
        <v>天庭试炼boss_96</v>
      </c>
    </row>
    <row r="1142" spans="1:5" x14ac:dyDescent="0.15">
      <c r="A1142" s="23">
        <f>主线!AG1141</f>
        <v>14545760</v>
      </c>
      <c r="B1142" s="37" t="s">
        <v>1532</v>
      </c>
      <c r="C1142" s="35" t="str">
        <f>VLOOKUP(B1142,I:J,2,0)</f>
        <v>龙王宝藏boss_266</v>
      </c>
      <c r="D1142" s="35" t="e">
        <f>VLOOKUP(B1142,M:N,2,0)</f>
        <v>#N/A</v>
      </c>
      <c r="E1142" s="35" t="e">
        <f t="shared" si="42"/>
        <v>#N/A</v>
      </c>
    </row>
    <row r="1143" spans="1:5" x14ac:dyDescent="0.15">
      <c r="A1143" s="23">
        <f>主线!AG1142</f>
        <v>14561484</v>
      </c>
      <c r="B1143" s="37" t="s">
        <v>1533</v>
      </c>
      <c r="C1143" s="35" t="e">
        <f>VLOOKUP(B1143,I:J,2,0)</f>
        <v>#N/A</v>
      </c>
      <c r="D1143" s="35" t="str">
        <f>VLOOKUP(B1143,M:N,2,0)</f>
        <v>小雷音寺boss_286</v>
      </c>
      <c r="E1143" s="35" t="e">
        <f t="shared" si="42"/>
        <v>#N/A</v>
      </c>
    </row>
    <row r="1144" spans="1:5" x14ac:dyDescent="0.15">
      <c r="A1144" s="23">
        <f>主线!AG1143</f>
        <v>14592645</v>
      </c>
      <c r="B1144" s="37" t="s">
        <v>1534</v>
      </c>
      <c r="C1144" s="35" t="e">
        <f>VLOOKUP(B1144,I:J,2,0)</f>
        <v>#N/A</v>
      </c>
      <c r="D1144" s="35" t="e">
        <f>VLOOKUP(B1144,M:N,2,0)</f>
        <v>#N/A</v>
      </c>
      <c r="E1144" s="35" t="e">
        <f t="shared" si="42"/>
        <v>#N/A</v>
      </c>
    </row>
    <row r="1145" spans="1:5" x14ac:dyDescent="0.15">
      <c r="A1145" s="23">
        <f>主线!AG1144</f>
        <v>14608397</v>
      </c>
      <c r="B1145" s="37" t="s">
        <v>1535</v>
      </c>
      <c r="C1145" s="35" t="e">
        <f>VLOOKUP(B1145,I:J,2,0)</f>
        <v>#N/A</v>
      </c>
      <c r="D1145" s="35" t="e">
        <f>VLOOKUP(B1145,M:N,2,0)</f>
        <v>#N/A</v>
      </c>
      <c r="E1145" s="35" t="e">
        <f t="shared" si="42"/>
        <v>#N/A</v>
      </c>
    </row>
    <row r="1146" spans="1:5" x14ac:dyDescent="0.15">
      <c r="A1146" s="23">
        <f>主线!AG1145</f>
        <v>14624148</v>
      </c>
      <c r="B1146" s="37" t="s">
        <v>1536</v>
      </c>
      <c r="C1146" s="35" t="e">
        <f>VLOOKUP(B1146,I:J,2,0)</f>
        <v>#N/A</v>
      </c>
      <c r="D1146" s="35" t="e">
        <f>VLOOKUP(B1146,M:N,2,0)</f>
        <v>#N/A</v>
      </c>
      <c r="E1146" s="35" t="e">
        <f t="shared" si="42"/>
        <v>#N/A</v>
      </c>
    </row>
    <row r="1147" spans="1:5" x14ac:dyDescent="0.15">
      <c r="A1147" s="23">
        <f>主线!AG1146</f>
        <v>14655409</v>
      </c>
      <c r="B1147" s="37" t="s">
        <v>1537</v>
      </c>
      <c r="C1147" s="35" t="str">
        <f>VLOOKUP(B1147,I:J,2,0)</f>
        <v>龙王宝藏boss_267</v>
      </c>
      <c r="D1147" s="35" t="e">
        <f>VLOOKUP(B1147,M:N,2,0)</f>
        <v>#N/A</v>
      </c>
      <c r="E1147" s="35" t="e">
        <f t="shared" si="42"/>
        <v>#N/A</v>
      </c>
    </row>
    <row r="1148" spans="1:5" x14ac:dyDescent="0.15">
      <c r="A1148" s="23">
        <f>主线!AG1147</f>
        <v>14671188</v>
      </c>
      <c r="B1148" s="37" t="s">
        <v>1538</v>
      </c>
      <c r="C1148" s="35" t="e">
        <f>VLOOKUP(B1148,I:J,2,0)</f>
        <v>#N/A</v>
      </c>
      <c r="D1148" s="35" t="e">
        <f>VLOOKUP(B1148,M:N,2,0)</f>
        <v>#N/A</v>
      </c>
      <c r="E1148" s="35" t="e">
        <f t="shared" si="42"/>
        <v>#N/A</v>
      </c>
    </row>
    <row r="1149" spans="1:5" x14ac:dyDescent="0.15">
      <c r="A1149" s="23">
        <f>主线!AG1148</f>
        <v>14686970</v>
      </c>
      <c r="B1149" s="37" t="s">
        <v>1539</v>
      </c>
      <c r="C1149" s="35" t="e">
        <f>VLOOKUP(B1149,I:J,2,0)</f>
        <v>#N/A</v>
      </c>
      <c r="D1149" s="35" t="str">
        <f>VLOOKUP(B1149,M:N,2,0)</f>
        <v>小雷音寺boss_287</v>
      </c>
      <c r="E1149" s="35" t="e">
        <f t="shared" si="42"/>
        <v>#N/A</v>
      </c>
    </row>
    <row r="1150" spans="1:5" x14ac:dyDescent="0.15">
      <c r="A1150" s="23">
        <f>主线!AG1149</f>
        <v>14718327</v>
      </c>
      <c r="B1150" s="37" t="s">
        <v>1540</v>
      </c>
      <c r="C1150" s="35" t="e">
        <f>VLOOKUP(B1150,I:J,2,0)</f>
        <v>#N/A</v>
      </c>
      <c r="D1150" s="35" t="e">
        <f>VLOOKUP(B1150,M:N,2,0)</f>
        <v>#N/A</v>
      </c>
      <c r="E1150" s="35" t="e">
        <f t="shared" si="42"/>
        <v>#N/A</v>
      </c>
    </row>
    <row r="1151" spans="1:5" x14ac:dyDescent="0.15">
      <c r="A1151" s="23">
        <f>主线!AG1150</f>
        <v>14734137</v>
      </c>
      <c r="B1151" s="37" t="s">
        <v>1541</v>
      </c>
      <c r="C1151" s="35" t="str">
        <f>VLOOKUP(B1151,I:J,2,0)</f>
        <v>龙王宝藏boss_268</v>
      </c>
      <c r="D1151" s="35" t="str">
        <f>VLOOKUP(B1151,M:N,2,0)</f>
        <v>小雷音寺boss_288</v>
      </c>
      <c r="E1151" s="35" t="e">
        <f t="shared" si="42"/>
        <v>#N/A</v>
      </c>
    </row>
    <row r="1152" spans="1:5" x14ac:dyDescent="0.15">
      <c r="A1152" s="23">
        <f>主线!AG1151</f>
        <v>14831409</v>
      </c>
      <c r="B1152" s="37" t="s">
        <v>1542</v>
      </c>
      <c r="C1152" s="35" t="e">
        <f>VLOOKUP(B1152,I:J,2,0)</f>
        <v>#N/A</v>
      </c>
      <c r="D1152" s="35" t="e">
        <f>VLOOKUP(B1152,M:N,2,0)</f>
        <v>#N/A</v>
      </c>
      <c r="E1152" s="35" t="str">
        <f t="shared" si="42"/>
        <v>天庭试炼boss_97</v>
      </c>
    </row>
    <row r="1153" spans="1:5" x14ac:dyDescent="0.15">
      <c r="A1153" s="23">
        <f>主线!AG1152</f>
        <v>14847245</v>
      </c>
      <c r="B1153" s="37" t="s">
        <v>1543</v>
      </c>
      <c r="C1153" s="35" t="e">
        <f>VLOOKUP(B1153,I:J,2,0)</f>
        <v>#N/A</v>
      </c>
      <c r="D1153" s="35" t="e">
        <f>VLOOKUP(B1153,M:N,2,0)</f>
        <v>#N/A</v>
      </c>
      <c r="E1153" s="35" t="e">
        <f t="shared" si="42"/>
        <v>#N/A</v>
      </c>
    </row>
    <row r="1154" spans="1:5" x14ac:dyDescent="0.15">
      <c r="A1154" s="23">
        <f>主线!AG1153</f>
        <v>14878749</v>
      </c>
      <c r="B1154" s="37" t="s">
        <v>1544</v>
      </c>
      <c r="C1154" s="35" t="e">
        <f>VLOOKUP(B1154,I:J,2,0)</f>
        <v>#N/A</v>
      </c>
      <c r="D1154" s="35" t="str">
        <f>VLOOKUP(B1154,M:N,2,0)</f>
        <v>小雷音寺boss_289</v>
      </c>
      <c r="E1154" s="35" t="e">
        <f t="shared" ref="E1154:E1217" si="43">VLOOKUP(B1154,Q:R,2,0)</f>
        <v>#N/A</v>
      </c>
    </row>
    <row r="1155" spans="1:5" x14ac:dyDescent="0.15">
      <c r="A1155" s="23">
        <f>主线!AG1154</f>
        <v>14894611</v>
      </c>
      <c r="B1155" s="37" t="s">
        <v>1545</v>
      </c>
      <c r="C1155" s="35" t="str">
        <f>VLOOKUP(B1155,I:J,2,0)</f>
        <v>龙王宝藏boss_269</v>
      </c>
      <c r="D1155" s="35" t="e">
        <f>VLOOKUP(B1155,M:N,2,0)</f>
        <v>#N/A</v>
      </c>
      <c r="E1155" s="35" t="e">
        <f t="shared" si="43"/>
        <v>#N/A</v>
      </c>
    </row>
    <row r="1156" spans="1:5" x14ac:dyDescent="0.15">
      <c r="A1156" s="23">
        <f>主线!AG1155</f>
        <v>14910475</v>
      </c>
      <c r="B1156" s="37" t="s">
        <v>1546</v>
      </c>
      <c r="C1156" s="35" t="e">
        <f>VLOOKUP(B1156,I:J,2,0)</f>
        <v>#N/A</v>
      </c>
      <c r="D1156" s="35" t="e">
        <f>VLOOKUP(B1156,M:N,2,0)</f>
        <v>#N/A</v>
      </c>
      <c r="E1156" s="35" t="e">
        <f t="shared" si="43"/>
        <v>#N/A</v>
      </c>
    </row>
    <row r="1157" spans="1:5" x14ac:dyDescent="0.15">
      <c r="A1157" s="23">
        <f>主线!AG1156</f>
        <v>14942079</v>
      </c>
      <c r="B1157" s="37" t="s">
        <v>1547</v>
      </c>
      <c r="C1157" s="35" t="e">
        <f>VLOOKUP(B1157,I:J,2,0)</f>
        <v>#N/A</v>
      </c>
      <c r="D1157" s="35" t="e">
        <f>VLOOKUP(B1157,M:N,2,0)</f>
        <v>#N/A</v>
      </c>
      <c r="E1157" s="35" t="e">
        <f t="shared" si="43"/>
        <v>#N/A</v>
      </c>
    </row>
    <row r="1158" spans="1:5" x14ac:dyDescent="0.15">
      <c r="A1158" s="23">
        <f>主线!AG1157</f>
        <v>14957971</v>
      </c>
      <c r="B1158" s="37" t="s">
        <v>1548</v>
      </c>
      <c r="C1158" s="35" t="e">
        <f>VLOOKUP(B1158,I:J,2,0)</f>
        <v>#N/A</v>
      </c>
      <c r="D1158" s="35" t="e">
        <f>VLOOKUP(B1158,M:N,2,0)</f>
        <v>#N/A</v>
      </c>
      <c r="E1158" s="35" t="e">
        <f t="shared" si="43"/>
        <v>#N/A</v>
      </c>
    </row>
    <row r="1159" spans="1:5" x14ac:dyDescent="0.15">
      <c r="A1159" s="23">
        <f>主线!AG1158</f>
        <v>14973865</v>
      </c>
      <c r="B1159" s="37" t="s">
        <v>1549</v>
      </c>
      <c r="C1159" s="35" t="e">
        <f>VLOOKUP(B1159,I:J,2,0)</f>
        <v>#N/A</v>
      </c>
      <c r="D1159" s="35" t="str">
        <f>VLOOKUP(B1159,M:N,2,0)</f>
        <v>小雷音寺boss_290</v>
      </c>
      <c r="E1159" s="35" t="e">
        <f t="shared" si="43"/>
        <v>#N/A</v>
      </c>
    </row>
    <row r="1160" spans="1:5" x14ac:dyDescent="0.15">
      <c r="A1160" s="23">
        <f>主线!AG1159</f>
        <v>15005566</v>
      </c>
      <c r="B1160" s="37" t="s">
        <v>1550</v>
      </c>
      <c r="C1160" s="35" t="str">
        <f>VLOOKUP(B1160,I:J,2,0)</f>
        <v>龙王宝藏boss_270</v>
      </c>
      <c r="D1160" s="35" t="e">
        <f>VLOOKUP(B1160,M:N,2,0)</f>
        <v>#N/A</v>
      </c>
      <c r="E1160" s="35" t="e">
        <f t="shared" si="43"/>
        <v>#N/A</v>
      </c>
    </row>
    <row r="1161" spans="1:5" x14ac:dyDescent="0.15">
      <c r="A1161" s="23">
        <f>主线!AG1160</f>
        <v>15021486</v>
      </c>
      <c r="B1161" s="37" t="s">
        <v>1551</v>
      </c>
      <c r="C1161" s="35" t="str">
        <f>VLOOKUP(B1161,I:J,2,0)</f>
        <v>龙王宝藏boss_271</v>
      </c>
      <c r="D1161" s="35" t="str">
        <f>VLOOKUP(B1161,M:N,2,0)</f>
        <v>小雷音寺boss_291</v>
      </c>
      <c r="E1161" s="35" t="e">
        <f t="shared" si="43"/>
        <v>#N/A</v>
      </c>
    </row>
    <row r="1162" spans="1:5" x14ac:dyDescent="0.15">
      <c r="A1162" s="23">
        <f>主线!AG1161</f>
        <v>15119713</v>
      </c>
      <c r="B1162" s="37" t="s">
        <v>1552</v>
      </c>
      <c r="C1162" s="35" t="e">
        <f>VLOOKUP(B1162,I:J,2,0)</f>
        <v>#N/A</v>
      </c>
      <c r="D1162" s="35" t="e">
        <f>VLOOKUP(B1162,M:N,2,0)</f>
        <v>#N/A</v>
      </c>
      <c r="E1162" s="35" t="e">
        <f t="shared" si="43"/>
        <v>#N/A</v>
      </c>
    </row>
    <row r="1163" spans="1:5" x14ac:dyDescent="0.15">
      <c r="A1163" s="23">
        <f>主线!AG1162</f>
        <v>15135660</v>
      </c>
      <c r="B1163" s="37" t="s">
        <v>1553</v>
      </c>
      <c r="C1163" s="35" t="e">
        <f>VLOOKUP(B1163,I:J,2,0)</f>
        <v>#N/A</v>
      </c>
      <c r="D1163" s="35" t="e">
        <f>VLOOKUP(B1163,M:N,2,0)</f>
        <v>#N/A</v>
      </c>
      <c r="E1163" s="35" t="e">
        <f t="shared" si="43"/>
        <v>#N/A</v>
      </c>
    </row>
    <row r="1164" spans="1:5" x14ac:dyDescent="0.15">
      <c r="A1164" s="23">
        <f>主线!AG1163</f>
        <v>15167508</v>
      </c>
      <c r="B1164" s="37" t="s">
        <v>1554</v>
      </c>
      <c r="C1164" s="35" t="e">
        <f>VLOOKUP(B1164,I:J,2,0)</f>
        <v>#N/A</v>
      </c>
      <c r="D1164" s="35" t="e">
        <f>VLOOKUP(B1164,M:N,2,0)</f>
        <v>#N/A</v>
      </c>
      <c r="E1164" s="35" t="e">
        <f t="shared" si="43"/>
        <v>#N/A</v>
      </c>
    </row>
    <row r="1165" spans="1:5" x14ac:dyDescent="0.15">
      <c r="A1165" s="23">
        <f>主线!AG1164</f>
        <v>15183483</v>
      </c>
      <c r="B1165" s="37" t="s">
        <v>1555</v>
      </c>
      <c r="C1165" s="35" t="e">
        <f>VLOOKUP(B1165,I:J,2,0)</f>
        <v>#N/A</v>
      </c>
      <c r="D1165" s="35" t="str">
        <f>VLOOKUP(B1165,M:N,2,0)</f>
        <v>小雷音寺boss_292</v>
      </c>
      <c r="E1165" s="35" t="e">
        <f t="shared" si="43"/>
        <v>#N/A</v>
      </c>
    </row>
    <row r="1166" spans="1:5" x14ac:dyDescent="0.15">
      <c r="A1166" s="23">
        <f>主线!AG1165</f>
        <v>15199462</v>
      </c>
      <c r="B1166" s="37" t="s">
        <v>1556</v>
      </c>
      <c r="C1166" s="35" t="e">
        <f>VLOOKUP(B1166,I:J,2,0)</f>
        <v>#N/A</v>
      </c>
      <c r="D1166" s="35" t="e">
        <f>VLOOKUP(B1166,M:N,2,0)</f>
        <v>#N/A</v>
      </c>
      <c r="E1166" s="35" t="e">
        <f t="shared" si="43"/>
        <v>#N/A</v>
      </c>
    </row>
    <row r="1167" spans="1:5" x14ac:dyDescent="0.15">
      <c r="A1167" s="23">
        <f>主线!AG1166</f>
        <v>15231407</v>
      </c>
      <c r="B1167" s="37" t="s">
        <v>1557</v>
      </c>
      <c r="C1167" s="35" t="str">
        <f>VLOOKUP(B1167,I:J,2,0)</f>
        <v>龙王宝藏boss_272</v>
      </c>
      <c r="D1167" s="35" t="e">
        <f>VLOOKUP(B1167,M:N,2,0)</f>
        <v>#N/A</v>
      </c>
      <c r="E1167" s="35" t="e">
        <f t="shared" si="43"/>
        <v>#N/A</v>
      </c>
    </row>
    <row r="1168" spans="1:5" x14ac:dyDescent="0.15">
      <c r="A1168" s="23">
        <f>主线!AG1167</f>
        <v>15247412</v>
      </c>
      <c r="B1168" s="37" t="s">
        <v>1558</v>
      </c>
      <c r="C1168" s="35" t="e">
        <f>VLOOKUP(B1168,I:J,2,0)</f>
        <v>#N/A</v>
      </c>
      <c r="D1168" s="35" t="e">
        <f>VLOOKUP(B1168,M:N,2,0)</f>
        <v>#N/A</v>
      </c>
      <c r="E1168" s="35" t="e">
        <f t="shared" si="43"/>
        <v>#N/A</v>
      </c>
    </row>
    <row r="1169" spans="1:5" x14ac:dyDescent="0.15">
      <c r="A1169" s="23">
        <f>主线!AG1168</f>
        <v>15263419</v>
      </c>
      <c r="B1169" s="37" t="s">
        <v>1559</v>
      </c>
      <c r="C1169" s="35" t="e">
        <f>VLOOKUP(B1169,I:J,2,0)</f>
        <v>#N/A</v>
      </c>
      <c r="D1169" s="35" t="e">
        <f>VLOOKUP(B1169,M:N,2,0)</f>
        <v>#N/A</v>
      </c>
      <c r="E1169" s="35" t="str">
        <f t="shared" si="43"/>
        <v>天庭试炼boss_98</v>
      </c>
    </row>
    <row r="1170" spans="1:5" x14ac:dyDescent="0.15">
      <c r="A1170" s="23">
        <f>主线!AG1169</f>
        <v>15295461</v>
      </c>
      <c r="B1170" s="37" t="s">
        <v>1560</v>
      </c>
      <c r="C1170" s="35" t="e">
        <f>VLOOKUP(B1170,I:J,2,0)</f>
        <v>#N/A</v>
      </c>
      <c r="D1170" s="35" t="str">
        <f>VLOOKUP(B1170,M:N,2,0)</f>
        <v>小雷音寺boss_293</v>
      </c>
      <c r="E1170" s="35" t="e">
        <f t="shared" si="43"/>
        <v>#N/A</v>
      </c>
    </row>
    <row r="1171" spans="1:5" x14ac:dyDescent="0.15">
      <c r="A1171" s="23">
        <f>主线!AG1170</f>
        <v>15311497</v>
      </c>
      <c r="B1171" s="37" t="s">
        <v>1561</v>
      </c>
      <c r="C1171" s="35" t="str">
        <f>VLOOKUP(B1171,I:J,2,0)</f>
        <v>龙王宝藏boss_273</v>
      </c>
      <c r="D1171" s="35" t="str">
        <f>VLOOKUP(B1171,M:N,2,0)</f>
        <v>小雷音寺boss_294</v>
      </c>
      <c r="E1171" s="35" t="e">
        <f t="shared" si="43"/>
        <v>#N/A</v>
      </c>
    </row>
    <row r="1172" spans="1:5" x14ac:dyDescent="0.15">
      <c r="A1172" s="23">
        <f>主线!AG1171</f>
        <v>15410681</v>
      </c>
      <c r="B1172" s="37" t="s">
        <v>1562</v>
      </c>
      <c r="C1172" s="35" t="e">
        <f>VLOOKUP(B1172,I:J,2,0)</f>
        <v>#N/A</v>
      </c>
      <c r="D1172" s="35" t="e">
        <f>VLOOKUP(B1172,M:N,2,0)</f>
        <v>#N/A</v>
      </c>
      <c r="E1172" s="35" t="e">
        <f t="shared" si="43"/>
        <v>#N/A</v>
      </c>
    </row>
    <row r="1173" spans="1:5" x14ac:dyDescent="0.15">
      <c r="A1173" s="23">
        <f>主线!AG1172</f>
        <v>15426743</v>
      </c>
      <c r="B1173" s="37" t="s">
        <v>1563</v>
      </c>
      <c r="C1173" s="35" t="e">
        <f>VLOOKUP(B1173,I:J,2,0)</f>
        <v>#N/A</v>
      </c>
      <c r="D1173" s="35" t="e">
        <f>VLOOKUP(B1173,M:N,2,0)</f>
        <v>#N/A</v>
      </c>
      <c r="E1173" s="35" t="e">
        <f t="shared" si="43"/>
        <v>#N/A</v>
      </c>
    </row>
    <row r="1174" spans="1:5" x14ac:dyDescent="0.15">
      <c r="A1174" s="23">
        <f>主线!AG1173</f>
        <v>15458933</v>
      </c>
      <c r="B1174" s="37" t="s">
        <v>1564</v>
      </c>
      <c r="C1174" s="35" t="str">
        <f>VLOOKUP(B1174,I:J,2,0)</f>
        <v>龙王宝藏boss_274</v>
      </c>
      <c r="D1174" s="35" t="e">
        <f>VLOOKUP(B1174,M:N,2,0)</f>
        <v>#N/A</v>
      </c>
      <c r="E1174" s="35" t="e">
        <f t="shared" si="43"/>
        <v>#N/A</v>
      </c>
    </row>
    <row r="1175" spans="1:5" x14ac:dyDescent="0.15">
      <c r="A1175" s="23">
        <f>主线!AG1174</f>
        <v>15475021</v>
      </c>
      <c r="B1175" s="37" t="s">
        <v>1565</v>
      </c>
      <c r="C1175" s="35" t="e">
        <f>VLOOKUP(B1175,I:J,2,0)</f>
        <v>#N/A</v>
      </c>
      <c r="D1175" s="35" t="e">
        <f>VLOOKUP(B1175,M:N,2,0)</f>
        <v>#N/A</v>
      </c>
      <c r="E1175" s="35" t="e">
        <f t="shared" si="43"/>
        <v>#N/A</v>
      </c>
    </row>
    <row r="1176" spans="1:5" x14ac:dyDescent="0.15">
      <c r="A1176" s="23">
        <f>主线!AG1175</f>
        <v>15491111</v>
      </c>
      <c r="B1176" s="37" t="s">
        <v>1566</v>
      </c>
      <c r="C1176" s="35" t="e">
        <f>VLOOKUP(B1176,I:J,2,0)</f>
        <v>#N/A</v>
      </c>
      <c r="D1176" s="35" t="str">
        <f>VLOOKUP(B1176,M:N,2,0)</f>
        <v>小雷音寺boss_295</v>
      </c>
      <c r="E1176" s="35" t="e">
        <f t="shared" si="43"/>
        <v>#N/A</v>
      </c>
    </row>
    <row r="1177" spans="1:5" x14ac:dyDescent="0.15">
      <c r="A1177" s="23">
        <f>主线!AG1176</f>
        <v>15523402</v>
      </c>
      <c r="B1177" s="37" t="s">
        <v>1567</v>
      </c>
      <c r="C1177" s="35" t="e">
        <f>VLOOKUP(B1177,I:J,2,0)</f>
        <v>#N/A</v>
      </c>
      <c r="D1177" s="35" t="e">
        <f>VLOOKUP(B1177,M:N,2,0)</f>
        <v>#N/A</v>
      </c>
      <c r="E1177" s="35" t="e">
        <f t="shared" si="43"/>
        <v>#N/A</v>
      </c>
    </row>
    <row r="1178" spans="1:5" x14ac:dyDescent="0.15">
      <c r="A1178" s="23">
        <f>主线!AG1177</f>
        <v>15539518</v>
      </c>
      <c r="B1178" s="37" t="s">
        <v>1568</v>
      </c>
      <c r="C1178" s="35" t="e">
        <f>VLOOKUP(B1178,I:J,2,0)</f>
        <v>#N/A</v>
      </c>
      <c r="D1178" s="35" t="e">
        <f>VLOOKUP(B1178,M:N,2,0)</f>
        <v>#N/A</v>
      </c>
      <c r="E1178" s="35" t="e">
        <f t="shared" si="43"/>
        <v>#N/A</v>
      </c>
    </row>
    <row r="1179" spans="1:5" x14ac:dyDescent="0.15">
      <c r="A1179" s="23">
        <f>主线!AG1178</f>
        <v>15555639</v>
      </c>
      <c r="B1179" s="37" t="s">
        <v>1569</v>
      </c>
      <c r="C1179" s="35" t="str">
        <f>VLOOKUP(B1179,I:J,2,0)</f>
        <v>龙王宝藏boss_275</v>
      </c>
      <c r="D1179" s="35" t="e">
        <f>VLOOKUP(B1179,M:N,2,0)</f>
        <v>#N/A</v>
      </c>
      <c r="E1179" s="35" t="e">
        <f t="shared" si="43"/>
        <v>#N/A</v>
      </c>
    </row>
    <row r="1180" spans="1:5" x14ac:dyDescent="0.15">
      <c r="A1180" s="23">
        <f>主线!AG1179</f>
        <v>15588025</v>
      </c>
      <c r="B1180" s="37" t="s">
        <v>1570</v>
      </c>
      <c r="C1180" s="35" t="e">
        <f>VLOOKUP(B1180,I:J,2,0)</f>
        <v>#N/A</v>
      </c>
      <c r="D1180" s="35" t="e">
        <f>VLOOKUP(B1180,M:N,2,0)</f>
        <v>#N/A</v>
      </c>
      <c r="E1180" s="35" t="e">
        <f t="shared" si="43"/>
        <v>#N/A</v>
      </c>
    </row>
    <row r="1181" spans="1:5" x14ac:dyDescent="0.15">
      <c r="A1181" s="23">
        <f>主线!AG1180</f>
        <v>15604172</v>
      </c>
      <c r="B1181" s="37" t="s">
        <v>1571</v>
      </c>
      <c r="C1181" s="35" t="str">
        <f>VLOOKUP(B1181,I:J,2,0)</f>
        <v>龙王宝藏boss_276</v>
      </c>
      <c r="D1181" s="35" t="str">
        <f>VLOOKUP(B1181,M:N,2,0)</f>
        <v>小雷音寺boss_296</v>
      </c>
      <c r="E1181" s="35" t="str">
        <f t="shared" si="43"/>
        <v>天庭试炼boss_99</v>
      </c>
    </row>
    <row r="1182" spans="1:5" x14ac:dyDescent="0.15">
      <c r="A1182" s="23">
        <f>主线!AG1181</f>
        <v>15704317</v>
      </c>
      <c r="B1182" s="37" t="s">
        <v>1572</v>
      </c>
      <c r="C1182" s="35" t="e">
        <f>VLOOKUP(B1182,I:J,2,0)</f>
        <v>#N/A</v>
      </c>
      <c r="D1182" s="35" t="str">
        <f>VLOOKUP(B1182,M:N,2,0)</f>
        <v>小雷音寺boss_297</v>
      </c>
      <c r="E1182" s="35" t="e">
        <f t="shared" si="43"/>
        <v>#N/A</v>
      </c>
    </row>
    <row r="1183" spans="1:5" x14ac:dyDescent="0.15">
      <c r="A1183" s="23">
        <f>主线!AG1182</f>
        <v>15720490</v>
      </c>
      <c r="B1183" s="37" t="s">
        <v>1573</v>
      </c>
      <c r="C1183" s="35" t="e">
        <f>VLOOKUP(B1183,I:J,2,0)</f>
        <v>#N/A</v>
      </c>
      <c r="D1183" s="35" t="e">
        <f>VLOOKUP(B1183,M:N,2,0)</f>
        <v>#N/A</v>
      </c>
      <c r="E1183" s="35" t="e">
        <f t="shared" si="43"/>
        <v>#N/A</v>
      </c>
    </row>
    <row r="1184" spans="1:5" x14ac:dyDescent="0.15">
      <c r="A1184" s="23">
        <f>主线!AG1183</f>
        <v>15753024</v>
      </c>
      <c r="B1184" s="37" t="s">
        <v>1574</v>
      </c>
      <c r="C1184" s="35" t="e">
        <f>VLOOKUP(B1184,I:J,2,0)</f>
        <v>#N/A</v>
      </c>
      <c r="D1184" s="35" t="e">
        <f>VLOOKUP(B1184,M:N,2,0)</f>
        <v>#N/A</v>
      </c>
      <c r="E1184" s="35" t="e">
        <f t="shared" si="43"/>
        <v>#N/A</v>
      </c>
    </row>
    <row r="1185" spans="1:5" x14ac:dyDescent="0.15">
      <c r="A1185" s="23">
        <f>主线!AG1184</f>
        <v>15769225</v>
      </c>
      <c r="B1185" s="37" t="s">
        <v>1575</v>
      </c>
      <c r="C1185" s="35" t="e">
        <f>VLOOKUP(B1185,I:J,2,0)</f>
        <v>#N/A</v>
      </c>
      <c r="D1185" s="35" t="e">
        <f>VLOOKUP(B1185,M:N,2,0)</f>
        <v>#N/A</v>
      </c>
      <c r="E1185" s="35" t="e">
        <f t="shared" si="43"/>
        <v>#N/A</v>
      </c>
    </row>
    <row r="1186" spans="1:5" x14ac:dyDescent="0.15">
      <c r="A1186" s="23">
        <f>主线!AG1185</f>
        <v>15785429</v>
      </c>
      <c r="B1186" s="37" t="s">
        <v>1576</v>
      </c>
      <c r="C1186" s="35" t="str">
        <f>VLOOKUP(B1186,I:J,2,0)</f>
        <v>龙王宝藏boss_277</v>
      </c>
      <c r="D1186" s="35" t="e">
        <f>VLOOKUP(B1186,M:N,2,0)</f>
        <v>#N/A</v>
      </c>
      <c r="E1186" s="35" t="e">
        <f t="shared" si="43"/>
        <v>#N/A</v>
      </c>
    </row>
    <row r="1187" spans="1:5" x14ac:dyDescent="0.15">
      <c r="A1187" s="23">
        <f>主线!AG1186</f>
        <v>15818062</v>
      </c>
      <c r="B1187" s="37" t="s">
        <v>1577</v>
      </c>
      <c r="C1187" s="35" t="e">
        <f>VLOOKUP(B1187,I:J,2,0)</f>
        <v>#N/A</v>
      </c>
      <c r="D1187" s="35" t="str">
        <f>VLOOKUP(B1187,M:N,2,0)</f>
        <v>小雷音寺boss_298</v>
      </c>
      <c r="E1187" s="35" t="e">
        <f t="shared" si="43"/>
        <v>#N/A</v>
      </c>
    </row>
    <row r="1188" spans="1:5" x14ac:dyDescent="0.15">
      <c r="A1188" s="23">
        <f>主线!AG1187</f>
        <v>15834292</v>
      </c>
      <c r="B1188" s="37" t="s">
        <v>1578</v>
      </c>
      <c r="C1188" s="35" t="e">
        <f>VLOOKUP(B1188,I:J,2,0)</f>
        <v>#N/A</v>
      </c>
      <c r="D1188" s="35" t="e">
        <f>VLOOKUP(B1188,M:N,2,0)</f>
        <v>#N/A</v>
      </c>
      <c r="E1188" s="35" t="e">
        <f t="shared" si="43"/>
        <v>#N/A</v>
      </c>
    </row>
    <row r="1189" spans="1:5" x14ac:dyDescent="0.15">
      <c r="A1189" s="23">
        <f>主线!AG1188</f>
        <v>15850526</v>
      </c>
      <c r="B1189" s="37" t="s">
        <v>1579</v>
      </c>
      <c r="C1189" s="35" t="e">
        <f>VLOOKUP(B1189,I:J,2,0)</f>
        <v>#N/A</v>
      </c>
      <c r="D1189" s="35" t="e">
        <f>VLOOKUP(B1189,M:N,2,0)</f>
        <v>#N/A</v>
      </c>
      <c r="E1189" s="35" t="e">
        <f t="shared" si="43"/>
        <v>#N/A</v>
      </c>
    </row>
    <row r="1190" spans="1:5" x14ac:dyDescent="0.15">
      <c r="A1190" s="23">
        <f>主线!AG1189</f>
        <v>15883259</v>
      </c>
      <c r="B1190" s="37" t="s">
        <v>1580</v>
      </c>
      <c r="C1190" s="35" t="e">
        <f>VLOOKUP(B1190,I:J,2,0)</f>
        <v>#N/A</v>
      </c>
      <c r="D1190" s="35" t="e">
        <f>VLOOKUP(B1190,M:N,2,0)</f>
        <v>#N/A</v>
      </c>
      <c r="E1190" s="35" t="e">
        <f t="shared" si="43"/>
        <v>#N/A</v>
      </c>
    </row>
    <row r="1191" spans="1:5" x14ac:dyDescent="0.15">
      <c r="A1191" s="23">
        <f>主线!AG1190</f>
        <v>15899517</v>
      </c>
      <c r="B1191" s="37" t="s">
        <v>1581</v>
      </c>
      <c r="C1191" s="35" t="str">
        <f>VLOOKUP(B1191,I:J,2,0)</f>
        <v>龙王宝藏boss_278</v>
      </c>
      <c r="D1191" s="35" t="str">
        <f>VLOOKUP(B1191,M:N,2,0)</f>
        <v>小雷音寺boss_299</v>
      </c>
      <c r="E1191" s="35" t="e">
        <f t="shared" si="43"/>
        <v>#N/A</v>
      </c>
    </row>
    <row r="1192" spans="1:5" x14ac:dyDescent="0.15">
      <c r="A1192" s="23">
        <f>主线!AG1191</f>
        <v>16000622</v>
      </c>
      <c r="B1192" s="37" t="s">
        <v>1582</v>
      </c>
      <c r="C1192" s="35" t="e">
        <f>VLOOKUP(B1192,I:J,2,0)</f>
        <v>#N/A</v>
      </c>
      <c r="D1192" s="35" t="e">
        <f>VLOOKUP(B1192,M:N,2,0)</f>
        <v>#N/A</v>
      </c>
      <c r="E1192" s="35" t="e">
        <f t="shared" si="43"/>
        <v>#N/A</v>
      </c>
    </row>
    <row r="1193" spans="1:5" x14ac:dyDescent="0.15">
      <c r="A1193" s="23">
        <f>主线!AG1192</f>
        <v>16016911</v>
      </c>
      <c r="B1193" s="37" t="s">
        <v>1583</v>
      </c>
      <c r="C1193" s="35" t="str">
        <f>VLOOKUP(B1193,I:J,2,0)</f>
        <v>龙王宝藏boss_279</v>
      </c>
      <c r="D1193" s="35" t="str">
        <f>VLOOKUP(B1193,M:N,2,0)</f>
        <v>小雷音寺boss_300</v>
      </c>
      <c r="E1193" s="35" t="e">
        <f t="shared" si="43"/>
        <v>#N/A</v>
      </c>
    </row>
    <row r="1194" spans="1:5" x14ac:dyDescent="0.15">
      <c r="A1194" s="23">
        <f>主线!AG1193</f>
        <v>16049789</v>
      </c>
      <c r="B1194" s="37" t="s">
        <v>1584</v>
      </c>
      <c r="C1194" s="35" t="e">
        <f>VLOOKUP(B1194,I:J,2,0)</f>
        <v>#N/A</v>
      </c>
      <c r="D1194" s="35" t="e">
        <f>VLOOKUP(B1194,M:N,2,0)</f>
        <v>#N/A</v>
      </c>
      <c r="E1194" s="35" t="e">
        <f t="shared" si="43"/>
        <v>#N/A</v>
      </c>
    </row>
    <row r="1195" spans="1:5" x14ac:dyDescent="0.15">
      <c r="A1195" s="23">
        <f>主线!AG1194</f>
        <v>16066105</v>
      </c>
      <c r="B1195" s="37" t="s">
        <v>1585</v>
      </c>
      <c r="C1195" s="35" t="e">
        <f>VLOOKUP(B1195,I:J,2,0)</f>
        <v>#N/A</v>
      </c>
      <c r="D1195" s="35" t="e">
        <f>VLOOKUP(B1195,M:N,2,0)</f>
        <v>#N/A</v>
      </c>
      <c r="E1195" s="35" t="e">
        <f t="shared" si="43"/>
        <v>#N/A</v>
      </c>
    </row>
    <row r="1196" spans="1:5" x14ac:dyDescent="0.15">
      <c r="A1196" s="23">
        <f>主线!AG1195</f>
        <v>16082420</v>
      </c>
      <c r="B1196" s="37" t="s">
        <v>1586</v>
      </c>
      <c r="C1196" s="35" t="e">
        <f>VLOOKUP(B1196,I:J,2,0)</f>
        <v>#N/A</v>
      </c>
      <c r="D1196" s="35" t="e">
        <f>VLOOKUP(B1196,M:N,2,0)</f>
        <v>#N/A</v>
      </c>
      <c r="E1196" s="35" t="e">
        <f t="shared" si="43"/>
        <v>#N/A</v>
      </c>
    </row>
    <row r="1197" spans="1:5" x14ac:dyDescent="0.15">
      <c r="A1197" s="23">
        <f>主线!AG1196</f>
        <v>16115398</v>
      </c>
      <c r="B1197" s="37" t="s">
        <v>1587</v>
      </c>
      <c r="C1197" s="35" t="e">
        <f>VLOOKUP(B1197,I:J,2,0)</f>
        <v>#N/A</v>
      </c>
      <c r="D1197" s="35" t="e">
        <f>VLOOKUP(B1197,M:N,2,0)</f>
        <v>#N/A</v>
      </c>
      <c r="E1197" s="35" t="str">
        <f t="shared" si="43"/>
        <v>天庭试炼boss_100</v>
      </c>
    </row>
    <row r="1198" spans="1:5" x14ac:dyDescent="0.15">
      <c r="A1198" s="23">
        <f>主线!AG1197</f>
        <v>16131742</v>
      </c>
      <c r="B1198" s="37" t="s">
        <v>1588</v>
      </c>
      <c r="C1198" s="35" t="str">
        <f>VLOOKUP(B1198,I:J,2,0)</f>
        <v>龙王宝藏boss_280</v>
      </c>
      <c r="D1198" s="35" t="str">
        <f>VLOOKUP(B1198,M:N,2,0)</f>
        <v>小雷音寺boss_301</v>
      </c>
      <c r="E1198" s="35" t="e">
        <f t="shared" si="43"/>
        <v>#N/A</v>
      </c>
    </row>
    <row r="1199" spans="1:5" x14ac:dyDescent="0.15">
      <c r="A1199" s="23">
        <f>主线!AG1198</f>
        <v>16148089</v>
      </c>
      <c r="B1199" s="37" t="s">
        <v>1589</v>
      </c>
      <c r="C1199" s="35" t="e">
        <f>VLOOKUP(B1199,I:J,2,0)</f>
        <v>#N/A</v>
      </c>
      <c r="D1199" s="35" t="e">
        <f>VLOOKUP(B1199,M:N,2,0)</f>
        <v>#N/A</v>
      </c>
      <c r="E1199" s="35" t="e">
        <f t="shared" si="43"/>
        <v>#N/A</v>
      </c>
    </row>
    <row r="1200" spans="1:5" x14ac:dyDescent="0.15">
      <c r="A1200" s="23">
        <f>主线!AG1199</f>
        <v>16181165</v>
      </c>
      <c r="B1200" s="37" t="s">
        <v>1590</v>
      </c>
      <c r="C1200" s="35" t="e">
        <f>VLOOKUP(B1200,I:J,2,0)</f>
        <v>#N/A</v>
      </c>
      <c r="D1200" s="35" t="e">
        <f>VLOOKUP(B1200,M:N,2,0)</f>
        <v>#N/A</v>
      </c>
      <c r="E1200" s="35" t="e">
        <f t="shared" si="43"/>
        <v>#N/A</v>
      </c>
    </row>
    <row r="1201" spans="1:5" x14ac:dyDescent="0.15">
      <c r="A1201" s="23">
        <f>主线!AG1200</f>
        <v>16197539</v>
      </c>
      <c r="B1201" s="37" t="s">
        <v>1591</v>
      </c>
      <c r="C1201" s="35" t="str">
        <f>VLOOKUP(B1201,I:J,2,0)</f>
        <v>龙王宝藏boss_281</v>
      </c>
      <c r="D1201" s="35" t="str">
        <f>VLOOKUP(B1201,M:N,2,0)</f>
        <v>小雷音寺boss_302</v>
      </c>
      <c r="E1201" s="35" t="e">
        <f t="shared" si="43"/>
        <v>#N/A</v>
      </c>
    </row>
    <row r="1202" spans="1:5" x14ac:dyDescent="0.15">
      <c r="A1202" s="23">
        <f>主线!AG1201</f>
        <v>16299607</v>
      </c>
      <c r="B1202" s="37" t="s">
        <v>1592</v>
      </c>
      <c r="C1202" s="35" t="e">
        <f>VLOOKUP(B1202,I:J,2,0)</f>
        <v>#N/A</v>
      </c>
      <c r="D1202" s="35" t="e">
        <f>VLOOKUP(B1202,M:N,2,0)</f>
        <v>#N/A</v>
      </c>
      <c r="E1202" s="35" t="e">
        <f t="shared" si="43"/>
        <v>#N/A</v>
      </c>
    </row>
    <row r="1203" spans="1:5" x14ac:dyDescent="0.15">
      <c r="A1203" s="23">
        <f>主线!AG1202</f>
        <v>16316008</v>
      </c>
      <c r="B1203" s="37" t="s">
        <v>1593</v>
      </c>
      <c r="C1203" s="35" t="e">
        <f>VLOOKUP(B1203,I:J,2,0)</f>
        <v>#N/A</v>
      </c>
      <c r="D1203" s="35" t="e">
        <f>VLOOKUP(B1203,M:N,2,0)</f>
        <v>#N/A</v>
      </c>
      <c r="E1203" s="35" t="e">
        <f t="shared" si="43"/>
        <v>#N/A</v>
      </c>
    </row>
    <row r="1204" spans="1:5" x14ac:dyDescent="0.15">
      <c r="A1204" s="23">
        <f>主线!AG1203</f>
        <v>16349232</v>
      </c>
      <c r="B1204" s="37" t="s">
        <v>1594</v>
      </c>
      <c r="C1204" s="35" t="str">
        <f>VLOOKUP(B1204,I:J,2,0)</f>
        <v>龙王宝藏boss_282</v>
      </c>
      <c r="D1204" s="35" t="str">
        <f>VLOOKUP(B1204,M:N,2,0)</f>
        <v>小雷音寺boss_303</v>
      </c>
      <c r="E1204" s="35" t="e">
        <f t="shared" si="43"/>
        <v>#N/A</v>
      </c>
    </row>
    <row r="1205" spans="1:5" x14ac:dyDescent="0.15">
      <c r="A1205" s="23">
        <f>主线!AG1204</f>
        <v>16365659</v>
      </c>
      <c r="B1205" s="37" t="s">
        <v>1595</v>
      </c>
      <c r="C1205" s="35" t="e">
        <f>VLOOKUP(B1205,I:J,2,0)</f>
        <v>#N/A</v>
      </c>
      <c r="D1205" s="35" t="e">
        <f>VLOOKUP(B1205,M:N,2,0)</f>
        <v>#N/A</v>
      </c>
      <c r="E1205" s="35" t="e">
        <f t="shared" si="43"/>
        <v>#N/A</v>
      </c>
    </row>
    <row r="1206" spans="1:5" x14ac:dyDescent="0.15">
      <c r="A1206" s="23">
        <f>主线!AG1205</f>
        <v>16382090</v>
      </c>
      <c r="B1206" s="37" t="s">
        <v>1596</v>
      </c>
      <c r="C1206" s="35" t="e">
        <f>VLOOKUP(B1206,I:J,2,0)</f>
        <v>#N/A</v>
      </c>
      <c r="D1206" s="35" t="e">
        <f>VLOOKUP(B1206,M:N,2,0)</f>
        <v>#N/A</v>
      </c>
      <c r="E1206" s="35" t="e">
        <f t="shared" si="43"/>
        <v>#N/A</v>
      </c>
    </row>
    <row r="1207" spans="1:5" x14ac:dyDescent="0.15">
      <c r="A1207" s="23">
        <f>主线!AG1206</f>
        <v>16415412</v>
      </c>
      <c r="B1207" s="37" t="s">
        <v>1597</v>
      </c>
      <c r="C1207" s="35" t="e">
        <f>VLOOKUP(B1207,I:J,2,0)</f>
        <v>#N/A</v>
      </c>
      <c r="D1207" s="35" t="e">
        <f>VLOOKUP(B1207,M:N,2,0)</f>
        <v>#N/A</v>
      </c>
      <c r="E1207" s="35" t="e">
        <f t="shared" si="43"/>
        <v>#N/A</v>
      </c>
    </row>
    <row r="1208" spans="1:5" x14ac:dyDescent="0.15">
      <c r="A1208" s="23">
        <f>主线!AG1207</f>
        <v>16431870</v>
      </c>
      <c r="B1208" s="37" t="s">
        <v>1598</v>
      </c>
      <c r="C1208" s="35" t="e">
        <f>VLOOKUP(B1208,I:J,2,0)</f>
        <v>#N/A</v>
      </c>
      <c r="D1208" s="35" t="e">
        <f>VLOOKUP(B1208,M:N,2,0)</f>
        <v>#N/A</v>
      </c>
      <c r="E1208" s="35" t="e">
        <f t="shared" si="43"/>
        <v>#N/A</v>
      </c>
    </row>
    <row r="1209" spans="1:5" x14ac:dyDescent="0.15">
      <c r="A1209" s="23">
        <f>主线!AG1208</f>
        <v>16448329</v>
      </c>
      <c r="B1209" s="37" t="s">
        <v>1599</v>
      </c>
      <c r="C1209" s="35" t="str">
        <f>VLOOKUP(B1209,I:J,2,0)</f>
        <v>龙王宝藏boss_283</v>
      </c>
      <c r="D1209" s="35" t="str">
        <f>VLOOKUP(B1209,M:N,2,0)</f>
        <v>小雷音寺boss_304</v>
      </c>
      <c r="E1209" s="35" t="e">
        <f t="shared" si="43"/>
        <v>#N/A</v>
      </c>
    </row>
    <row r="1210" spans="1:5" x14ac:dyDescent="0.15">
      <c r="A1210" s="23">
        <f>主线!AG1209</f>
        <v>16481753</v>
      </c>
      <c r="B1210" s="37" t="s">
        <v>1600</v>
      </c>
      <c r="C1210" s="35" t="e">
        <f>VLOOKUP(B1210,I:J,2,0)</f>
        <v>#N/A</v>
      </c>
      <c r="D1210" s="35" t="e">
        <f>VLOOKUP(B1210,M:N,2,0)</f>
        <v>#N/A</v>
      </c>
      <c r="E1210" s="35" t="e">
        <f t="shared" si="43"/>
        <v>#N/A</v>
      </c>
    </row>
    <row r="1211" spans="1:5" x14ac:dyDescent="0.15">
      <c r="A1211" s="23">
        <f>主线!AG1210</f>
        <v>16498239</v>
      </c>
      <c r="B1211" s="37" t="s">
        <v>1601</v>
      </c>
      <c r="C1211" s="35" t="str">
        <f>VLOOKUP(B1211,I:J,2,0)</f>
        <v>龙王宝藏boss_284</v>
      </c>
      <c r="D1211" s="35" t="str">
        <f>VLOOKUP(B1211,M:N,2,0)</f>
        <v>小雷音寺boss_305</v>
      </c>
      <c r="E1211" s="35" t="e">
        <f t="shared" si="43"/>
        <v>#N/A</v>
      </c>
    </row>
    <row r="1212" spans="1:5" x14ac:dyDescent="0.15">
      <c r="A1212" s="23">
        <f>主线!AG1211</f>
        <v>16601271</v>
      </c>
      <c r="B1212" s="37" t="s">
        <v>1602</v>
      </c>
      <c r="C1212" s="35" t="e">
        <f>VLOOKUP(B1212,I:J,2,0)</f>
        <v>#N/A</v>
      </c>
      <c r="D1212" s="35" t="e">
        <f>VLOOKUP(B1212,M:N,2,0)</f>
        <v>#N/A</v>
      </c>
      <c r="E1212" s="35" t="e">
        <f t="shared" si="43"/>
        <v>#N/A</v>
      </c>
    </row>
    <row r="1213" spans="1:5" x14ac:dyDescent="0.15">
      <c r="A1213" s="23">
        <f>主线!AG1212</f>
        <v>16617785</v>
      </c>
      <c r="B1213" s="37" t="s">
        <v>1603</v>
      </c>
      <c r="C1213" s="35" t="e">
        <f>VLOOKUP(B1213,I:J,2,0)</f>
        <v>#N/A</v>
      </c>
      <c r="D1213" s="35" t="e">
        <f>VLOOKUP(B1213,M:N,2,0)</f>
        <v>#N/A</v>
      </c>
      <c r="E1213" s="35" t="e">
        <f t="shared" si="43"/>
        <v>#N/A</v>
      </c>
    </row>
    <row r="1214" spans="1:5" x14ac:dyDescent="0.15">
      <c r="A1214" s="23">
        <f>主线!AG1213</f>
        <v>16651355</v>
      </c>
      <c r="B1214" s="37" t="s">
        <v>1604</v>
      </c>
      <c r="C1214" s="35" t="e">
        <f>VLOOKUP(B1214,I:J,2,0)</f>
        <v>#N/A</v>
      </c>
      <c r="D1214" s="35" t="e">
        <f>VLOOKUP(B1214,M:N,2,0)</f>
        <v>#N/A</v>
      </c>
      <c r="E1214" s="35" t="e">
        <f t="shared" si="43"/>
        <v>#N/A</v>
      </c>
    </row>
    <row r="1215" spans="1:5" x14ac:dyDescent="0.15">
      <c r="A1215" s="23">
        <f>主线!AG1214</f>
        <v>16667897</v>
      </c>
      <c r="B1215" s="37" t="s">
        <v>1605</v>
      </c>
      <c r="C1215" s="35" t="e">
        <f>VLOOKUP(B1215,I:J,2,0)</f>
        <v>#N/A</v>
      </c>
      <c r="D1215" s="35" t="str">
        <f>VLOOKUP(B1215,M:N,2,0)</f>
        <v>小雷音寺boss_306</v>
      </c>
      <c r="E1215" s="35" t="e">
        <f t="shared" si="43"/>
        <v>#N/A</v>
      </c>
    </row>
    <row r="1216" spans="1:5" x14ac:dyDescent="0.15">
      <c r="A1216" s="23">
        <f>主线!AG1215</f>
        <v>16684440</v>
      </c>
      <c r="B1216" s="37" t="s">
        <v>1606</v>
      </c>
      <c r="C1216" s="35" t="str">
        <f>VLOOKUP(B1216,I:J,2,0)</f>
        <v>龙王宝藏boss_285</v>
      </c>
      <c r="D1216" s="35" t="e">
        <f>VLOOKUP(B1216,M:N,2,0)</f>
        <v>#N/A</v>
      </c>
      <c r="E1216" s="35" t="e">
        <f t="shared" si="43"/>
        <v>#N/A</v>
      </c>
    </row>
    <row r="1217" spans="1:5" x14ac:dyDescent="0.15">
      <c r="A1217" s="23">
        <f>主线!AG1216</f>
        <v>16718110</v>
      </c>
      <c r="B1217" s="37" t="s">
        <v>1607</v>
      </c>
      <c r="C1217" s="35" t="e">
        <f>VLOOKUP(B1217,I:J,2,0)</f>
        <v>#N/A</v>
      </c>
      <c r="D1217" s="35" t="e">
        <f>VLOOKUP(B1217,M:N,2,0)</f>
        <v>#N/A</v>
      </c>
      <c r="E1217" s="35" t="e">
        <f t="shared" si="43"/>
        <v>#N/A</v>
      </c>
    </row>
    <row r="1218" spans="1:5" x14ac:dyDescent="0.15">
      <c r="A1218" s="23">
        <f>主线!AG1217</f>
        <v>16734682</v>
      </c>
      <c r="B1218" s="37" t="s">
        <v>1608</v>
      </c>
      <c r="C1218" s="35" t="e">
        <f>VLOOKUP(B1218,I:J,2,0)</f>
        <v>#N/A</v>
      </c>
      <c r="D1218" s="35" t="e">
        <f>VLOOKUP(B1218,M:N,2,0)</f>
        <v>#N/A</v>
      </c>
      <c r="E1218" s="35" t="e">
        <f t="shared" ref="E1218:E1281" si="44">VLOOKUP(B1218,Q:R,2,0)</f>
        <v>#N/A</v>
      </c>
    </row>
    <row r="1219" spans="1:5" x14ac:dyDescent="0.15">
      <c r="A1219" s="23">
        <f>主线!AG1218</f>
        <v>16751255</v>
      </c>
      <c r="B1219" s="37" t="s">
        <v>1609</v>
      </c>
      <c r="C1219" s="35" t="e">
        <f>VLOOKUP(B1219,I:J,2,0)</f>
        <v>#N/A</v>
      </c>
      <c r="D1219" s="35" t="str">
        <f>VLOOKUP(B1219,M:N,2,0)</f>
        <v>小雷音寺boss_307</v>
      </c>
      <c r="E1219" s="35" t="e">
        <f t="shared" si="44"/>
        <v>#N/A</v>
      </c>
    </row>
    <row r="1220" spans="1:5" x14ac:dyDescent="0.15">
      <c r="A1220" s="23">
        <f>主线!AG1219</f>
        <v>16785023</v>
      </c>
      <c r="B1220" s="37" t="s">
        <v>1610</v>
      </c>
      <c r="C1220" s="35" t="e">
        <f>VLOOKUP(B1220,I:J,2,0)</f>
        <v>#N/A</v>
      </c>
      <c r="D1220" s="35" t="e">
        <f>VLOOKUP(B1220,M:N,2,0)</f>
        <v>#N/A</v>
      </c>
      <c r="E1220" s="35" t="e">
        <f t="shared" si="44"/>
        <v>#N/A</v>
      </c>
    </row>
    <row r="1221" spans="1:5" x14ac:dyDescent="0.15">
      <c r="A1221" s="23">
        <f>主线!AG1220</f>
        <v>16801624</v>
      </c>
      <c r="B1221" s="37" t="s">
        <v>1611</v>
      </c>
      <c r="C1221" s="35" t="str">
        <f>VLOOKUP(B1221,I:J,2,0)</f>
        <v>龙王宝藏boss_286</v>
      </c>
      <c r="D1221" s="35" t="str">
        <f>VLOOKUP(B1221,M:N,2,0)</f>
        <v>小雷音寺boss_308</v>
      </c>
      <c r="E1221" s="35" t="e">
        <f t="shared" si="44"/>
        <v>#N/A</v>
      </c>
    </row>
    <row r="1222" spans="1:5" x14ac:dyDescent="0.15">
      <c r="A1222" s="23">
        <f>主线!AG1221</f>
        <v>16905621</v>
      </c>
      <c r="B1222" s="37" t="s">
        <v>1612</v>
      </c>
      <c r="C1222" s="35" t="e">
        <f>VLOOKUP(B1222,I:J,2,0)</f>
        <v>#N/A</v>
      </c>
      <c r="D1222" s="35" t="e">
        <f>VLOOKUP(B1222,M:N,2,0)</f>
        <v>#N/A</v>
      </c>
      <c r="E1222" s="35" t="e">
        <f t="shared" si="44"/>
        <v>#N/A</v>
      </c>
    </row>
    <row r="1223" spans="1:5" x14ac:dyDescent="0.15">
      <c r="A1223" s="23">
        <f>主线!AG1222</f>
        <v>16922249</v>
      </c>
      <c r="B1223" s="37" t="s">
        <v>1613</v>
      </c>
      <c r="C1223" s="35" t="str">
        <f>VLOOKUP(B1223,I:J,2,0)</f>
        <v>龙王宝藏boss_287</v>
      </c>
      <c r="D1223" s="35" t="e">
        <f>VLOOKUP(B1223,M:N,2,0)</f>
        <v>#N/A</v>
      </c>
      <c r="E1223" s="35" t="e">
        <f t="shared" si="44"/>
        <v>#N/A</v>
      </c>
    </row>
    <row r="1224" spans="1:5" x14ac:dyDescent="0.15">
      <c r="A1224" s="23">
        <f>主线!AG1223</f>
        <v>16956165</v>
      </c>
      <c r="B1224" s="37" t="s">
        <v>1614</v>
      </c>
      <c r="C1224" s="35" t="e">
        <f>VLOOKUP(B1224,I:J,2,0)</f>
        <v>#N/A</v>
      </c>
      <c r="D1224" s="35" t="e">
        <f>VLOOKUP(B1224,M:N,2,0)</f>
        <v>#N/A</v>
      </c>
      <c r="E1224" s="35" t="e">
        <f t="shared" si="44"/>
        <v>#N/A</v>
      </c>
    </row>
    <row r="1225" spans="1:5" x14ac:dyDescent="0.15">
      <c r="A1225" s="23">
        <f>主线!AG1224</f>
        <v>16972821</v>
      </c>
      <c r="B1225" s="37" t="s">
        <v>1615</v>
      </c>
      <c r="C1225" s="35" t="e">
        <f>VLOOKUP(B1225,I:J,2,0)</f>
        <v>#N/A</v>
      </c>
      <c r="D1225" s="35" t="e">
        <f>VLOOKUP(B1225,M:N,2,0)</f>
        <v>#N/A</v>
      </c>
      <c r="E1225" s="35" t="e">
        <f t="shared" si="44"/>
        <v>#N/A</v>
      </c>
    </row>
    <row r="1226" spans="1:5" x14ac:dyDescent="0.15">
      <c r="A1226" s="23">
        <f>主线!AG1225</f>
        <v>16989478</v>
      </c>
      <c r="B1226" s="37" t="s">
        <v>1616</v>
      </c>
      <c r="C1226" s="35" t="e">
        <f>VLOOKUP(B1226,I:J,2,0)</f>
        <v>#N/A</v>
      </c>
      <c r="D1226" s="35" t="str">
        <f>VLOOKUP(B1226,M:N,2,0)</f>
        <v>小雷音寺boss_309</v>
      </c>
      <c r="E1226" s="35" t="e">
        <f t="shared" si="44"/>
        <v>#N/A</v>
      </c>
    </row>
    <row r="1227" spans="1:5" x14ac:dyDescent="0.15">
      <c r="A1227" s="23">
        <f>主线!AG1226</f>
        <v>17023494</v>
      </c>
      <c r="B1227" s="37" t="s">
        <v>1617</v>
      </c>
      <c r="C1227" s="35" t="str">
        <f>VLOOKUP(B1227,I:J,2,0)</f>
        <v>龙王宝藏boss_288</v>
      </c>
      <c r="D1227" s="35" t="e">
        <f>VLOOKUP(B1227,M:N,2,0)</f>
        <v>#N/A</v>
      </c>
      <c r="E1227" s="35" t="str">
        <f t="shared" si="44"/>
        <v>天庭试炼boss_101</v>
      </c>
    </row>
    <row r="1228" spans="1:5" x14ac:dyDescent="0.15">
      <c r="A1228" s="23">
        <f>主线!AG1227</f>
        <v>17040179</v>
      </c>
      <c r="B1228" s="37" t="s">
        <v>1618</v>
      </c>
      <c r="C1228" s="35" t="e">
        <f>VLOOKUP(B1228,I:J,2,0)</f>
        <v>#N/A</v>
      </c>
      <c r="D1228" s="35" t="e">
        <f>VLOOKUP(B1228,M:N,2,0)</f>
        <v>#N/A</v>
      </c>
      <c r="E1228" s="35" t="e">
        <f t="shared" si="44"/>
        <v>#N/A</v>
      </c>
    </row>
    <row r="1229" spans="1:5" x14ac:dyDescent="0.15">
      <c r="A1229" s="23">
        <f>主线!AG1228</f>
        <v>17056867</v>
      </c>
      <c r="B1229" s="37" t="s">
        <v>1619</v>
      </c>
      <c r="C1229" s="35" t="e">
        <f>VLOOKUP(B1229,I:J,2,0)</f>
        <v>#N/A</v>
      </c>
      <c r="D1229" s="35" t="e">
        <f>VLOOKUP(B1229,M:N,2,0)</f>
        <v>#N/A</v>
      </c>
      <c r="E1229" s="35" t="e">
        <f t="shared" si="44"/>
        <v>#N/A</v>
      </c>
    </row>
    <row r="1230" spans="1:5" x14ac:dyDescent="0.15">
      <c r="A1230" s="23">
        <f>主线!AG1229</f>
        <v>17090982</v>
      </c>
      <c r="B1230" s="37" t="s">
        <v>1620</v>
      </c>
      <c r="C1230" s="35" t="e">
        <f>VLOOKUP(B1230,I:J,2,0)</f>
        <v>#N/A</v>
      </c>
      <c r="D1230" s="35" t="e">
        <f>VLOOKUP(B1230,M:N,2,0)</f>
        <v>#N/A</v>
      </c>
      <c r="E1230" s="35" t="e">
        <f t="shared" si="44"/>
        <v>#N/A</v>
      </c>
    </row>
    <row r="1231" spans="1:5" x14ac:dyDescent="0.15">
      <c r="A1231" s="23">
        <f>主线!AG1230</f>
        <v>17107696</v>
      </c>
      <c r="B1231" s="37" t="s">
        <v>1621</v>
      </c>
      <c r="C1231" s="35" t="str">
        <f>VLOOKUP(B1231,I:J,2,0)</f>
        <v>龙王宝藏boss_289</v>
      </c>
      <c r="D1231" s="35" t="str">
        <f>VLOOKUP(B1231,M:N,2,0)</f>
        <v>小雷音寺boss_310</v>
      </c>
      <c r="E1231" s="35" t="e">
        <f t="shared" si="44"/>
        <v>#N/A</v>
      </c>
    </row>
    <row r="1232" spans="1:5" x14ac:dyDescent="0.15">
      <c r="A1232" s="23">
        <f>主线!AG1231</f>
        <v>17212659</v>
      </c>
      <c r="B1232" s="37" t="s">
        <v>1622</v>
      </c>
      <c r="C1232" s="35" t="e">
        <f>VLOOKUP(B1232,I:J,2,0)</f>
        <v>#N/A</v>
      </c>
      <c r="D1232" s="35" t="str">
        <f>VLOOKUP(B1232,M:N,2,0)</f>
        <v>小雷音寺boss_311</v>
      </c>
      <c r="E1232" s="35" t="e">
        <f t="shared" si="44"/>
        <v>#N/A</v>
      </c>
    </row>
    <row r="1233" spans="1:5" x14ac:dyDescent="0.15">
      <c r="A1233" s="23">
        <f>主线!AG1232</f>
        <v>17229403</v>
      </c>
      <c r="B1233" s="37" t="s">
        <v>1623</v>
      </c>
      <c r="C1233" s="35" t="str">
        <f>VLOOKUP(B1233,I:J,2,0)</f>
        <v>龙王宝藏boss_290</v>
      </c>
      <c r="D1233" s="35" t="e">
        <f>VLOOKUP(B1233,M:N,2,0)</f>
        <v>#N/A</v>
      </c>
      <c r="E1233" s="35" t="e">
        <f t="shared" si="44"/>
        <v>#N/A</v>
      </c>
    </row>
    <row r="1234" spans="1:5" x14ac:dyDescent="0.15">
      <c r="A1234" s="23">
        <f>主线!AG1233</f>
        <v>17263666</v>
      </c>
      <c r="B1234" s="37" t="s">
        <v>1624</v>
      </c>
      <c r="C1234" s="35" t="e">
        <f>VLOOKUP(B1234,I:J,2,0)</f>
        <v>#N/A</v>
      </c>
      <c r="D1234" s="35" t="e">
        <f>VLOOKUP(B1234,M:N,2,0)</f>
        <v>#N/A</v>
      </c>
      <c r="E1234" s="35" t="e">
        <f t="shared" si="44"/>
        <v>#N/A</v>
      </c>
    </row>
    <row r="1235" spans="1:5" x14ac:dyDescent="0.15">
      <c r="A1235" s="23">
        <f>主线!AG1234</f>
        <v>17280436</v>
      </c>
      <c r="B1235" s="37" t="s">
        <v>1625</v>
      </c>
      <c r="C1235" s="35" t="e">
        <f>VLOOKUP(B1235,I:J,2,0)</f>
        <v>#N/A</v>
      </c>
      <c r="D1235" s="35" t="e">
        <f>VLOOKUP(B1235,M:N,2,0)</f>
        <v>#N/A</v>
      </c>
      <c r="E1235" s="35" t="e">
        <f t="shared" si="44"/>
        <v>#N/A</v>
      </c>
    </row>
    <row r="1236" spans="1:5" x14ac:dyDescent="0.15">
      <c r="A1236" s="23">
        <f>主线!AG1235</f>
        <v>17297209</v>
      </c>
      <c r="B1236" s="37" t="s">
        <v>1626</v>
      </c>
      <c r="C1236" s="35" t="e">
        <f>VLOOKUP(B1236,I:J,2,0)</f>
        <v>#N/A</v>
      </c>
      <c r="D1236" s="35" t="e">
        <f>VLOOKUP(B1236,M:N,2,0)</f>
        <v>#N/A</v>
      </c>
      <c r="E1236" s="35" t="e">
        <f t="shared" si="44"/>
        <v>#N/A</v>
      </c>
    </row>
    <row r="1237" spans="1:5" x14ac:dyDescent="0.15">
      <c r="A1237" s="23">
        <f>主线!AG1236</f>
        <v>17331570</v>
      </c>
      <c r="B1237" s="37" t="s">
        <v>1627</v>
      </c>
      <c r="C1237" s="35" t="e">
        <f>VLOOKUP(B1237,I:J,2,0)</f>
        <v>#N/A</v>
      </c>
      <c r="D1237" s="35" t="str">
        <f>VLOOKUP(B1237,M:N,2,0)</f>
        <v>小雷音寺boss_312</v>
      </c>
      <c r="E1237" s="35" t="e">
        <f t="shared" si="44"/>
        <v>#N/A</v>
      </c>
    </row>
    <row r="1238" spans="1:5" x14ac:dyDescent="0.15">
      <c r="A1238" s="23">
        <f>主线!AG1237</f>
        <v>17348369</v>
      </c>
      <c r="B1238" s="37" t="s">
        <v>1628</v>
      </c>
      <c r="C1238" s="35" t="e">
        <f>VLOOKUP(B1238,I:J,2,0)</f>
        <v>#N/A</v>
      </c>
      <c r="D1238" s="35" t="e">
        <f>VLOOKUP(B1238,M:N,2,0)</f>
        <v>#N/A</v>
      </c>
      <c r="E1238" s="35" t="e">
        <f t="shared" si="44"/>
        <v>#N/A</v>
      </c>
    </row>
    <row r="1239" spans="1:5" x14ac:dyDescent="0.15">
      <c r="A1239" s="23">
        <f>主线!AG1238</f>
        <v>17365172</v>
      </c>
      <c r="B1239" s="37" t="s">
        <v>1629</v>
      </c>
      <c r="C1239" s="35" t="str">
        <f>VLOOKUP(B1239,I:J,2,0)</f>
        <v>龙王宝藏boss_291</v>
      </c>
      <c r="D1239" s="35" t="e">
        <f>VLOOKUP(B1239,M:N,2,0)</f>
        <v>#N/A</v>
      </c>
      <c r="E1239" s="35" t="e">
        <f t="shared" si="44"/>
        <v>#N/A</v>
      </c>
    </row>
    <row r="1240" spans="1:5" x14ac:dyDescent="0.15">
      <c r="A1240" s="23">
        <f>主线!AG1239</f>
        <v>17399634</v>
      </c>
      <c r="B1240" s="37" t="s">
        <v>1630</v>
      </c>
      <c r="C1240" s="35" t="e">
        <f>VLOOKUP(B1240,I:J,2,0)</f>
        <v>#N/A</v>
      </c>
      <c r="D1240" s="35" t="e">
        <f>VLOOKUP(B1240,M:N,2,0)</f>
        <v>#N/A</v>
      </c>
      <c r="E1240" s="35" t="e">
        <f t="shared" si="44"/>
        <v>#N/A</v>
      </c>
    </row>
    <row r="1241" spans="1:5" x14ac:dyDescent="0.15">
      <c r="A1241" s="23">
        <f>主线!AG1240</f>
        <v>17416463</v>
      </c>
      <c r="B1241" s="37" t="s">
        <v>1631</v>
      </c>
      <c r="C1241" s="35" t="str">
        <f>VLOOKUP(B1241,I:J,2,0)</f>
        <v>龙王宝藏boss_292</v>
      </c>
      <c r="D1241" s="35" t="str">
        <f>VLOOKUP(B1241,M:N,2,0)</f>
        <v>小雷音寺boss_313</v>
      </c>
      <c r="E1241" s="35" t="str">
        <f t="shared" si="44"/>
        <v>天庭试炼boss_102</v>
      </c>
    </row>
    <row r="1242" spans="1:5" x14ac:dyDescent="0.15">
      <c r="A1242" s="23">
        <f>主线!AG1241</f>
        <v>17522396</v>
      </c>
      <c r="B1242" s="37" t="s">
        <v>1632</v>
      </c>
      <c r="C1242" s="35" t="e">
        <f>VLOOKUP(B1242,I:J,2,0)</f>
        <v>#N/A</v>
      </c>
      <c r="D1242" s="35" t="e">
        <f>VLOOKUP(B1242,M:N,2,0)</f>
        <v>#N/A</v>
      </c>
      <c r="E1242" s="35" t="e">
        <f t="shared" si="44"/>
        <v>#N/A</v>
      </c>
    </row>
    <row r="1243" spans="1:5" x14ac:dyDescent="0.15">
      <c r="A1243" s="23">
        <f>主线!AG1242</f>
        <v>17539253</v>
      </c>
      <c r="B1243" s="37" t="s">
        <v>1633</v>
      </c>
      <c r="C1243" s="35" t="e">
        <f>VLOOKUP(B1243,I:J,2,0)</f>
        <v>#N/A</v>
      </c>
      <c r="D1243" s="35" t="str">
        <f>VLOOKUP(B1243,M:N,2,0)</f>
        <v>小雷音寺boss_314</v>
      </c>
      <c r="E1243" s="35" t="e">
        <f t="shared" si="44"/>
        <v>#N/A</v>
      </c>
    </row>
    <row r="1244" spans="1:5" x14ac:dyDescent="0.15">
      <c r="A1244" s="23">
        <f>主线!AG1243</f>
        <v>17573863</v>
      </c>
      <c r="B1244" s="37" t="s">
        <v>1634</v>
      </c>
      <c r="C1244" s="35" t="e">
        <f>VLOOKUP(B1244,I:J,2,0)</f>
        <v>#N/A</v>
      </c>
      <c r="D1244" s="35" t="e">
        <f>VLOOKUP(B1244,M:N,2,0)</f>
        <v>#N/A</v>
      </c>
      <c r="E1244" s="35" t="e">
        <f t="shared" si="44"/>
        <v>#N/A</v>
      </c>
    </row>
    <row r="1245" spans="1:5" x14ac:dyDescent="0.15">
      <c r="A1245" s="23">
        <f>主线!AG1244</f>
        <v>17590747</v>
      </c>
      <c r="B1245" s="37" t="s">
        <v>1635</v>
      </c>
      <c r="C1245" s="35" t="str">
        <f>VLOOKUP(B1245,I:J,2,0)</f>
        <v>龙王宝藏boss_293</v>
      </c>
      <c r="D1245" s="35" t="e">
        <f>VLOOKUP(B1245,M:N,2,0)</f>
        <v>#N/A</v>
      </c>
      <c r="E1245" s="35" t="e">
        <f t="shared" si="44"/>
        <v>#N/A</v>
      </c>
    </row>
    <row r="1246" spans="1:5" x14ac:dyDescent="0.15">
      <c r="A1246" s="23">
        <f>主线!AG1245</f>
        <v>17607634</v>
      </c>
      <c r="B1246" s="37" t="s">
        <v>1636</v>
      </c>
      <c r="C1246" s="35" t="e">
        <f>VLOOKUP(B1246,I:J,2,0)</f>
        <v>#N/A</v>
      </c>
      <c r="D1246" s="35" t="e">
        <f>VLOOKUP(B1246,M:N,2,0)</f>
        <v>#N/A</v>
      </c>
      <c r="E1246" s="35" t="e">
        <f t="shared" si="44"/>
        <v>#N/A</v>
      </c>
    </row>
    <row r="1247" spans="1:5" x14ac:dyDescent="0.15">
      <c r="A1247" s="23">
        <f>主线!AG1246</f>
        <v>17642343</v>
      </c>
      <c r="B1247" s="37" t="s">
        <v>1637</v>
      </c>
      <c r="C1247" s="35" t="e">
        <f>VLOOKUP(B1247,I:J,2,0)</f>
        <v>#N/A</v>
      </c>
      <c r="D1247" s="35" t="e">
        <f>VLOOKUP(B1247,M:N,2,0)</f>
        <v>#N/A</v>
      </c>
      <c r="E1247" s="35" t="e">
        <f t="shared" si="44"/>
        <v>#N/A</v>
      </c>
    </row>
    <row r="1248" spans="1:5" x14ac:dyDescent="0.15">
      <c r="A1248" s="23">
        <f>主线!AG1247</f>
        <v>17659257</v>
      </c>
      <c r="B1248" s="37" t="s">
        <v>1638</v>
      </c>
      <c r="C1248" s="35" t="e">
        <f>VLOOKUP(B1248,I:J,2,0)</f>
        <v>#N/A</v>
      </c>
      <c r="D1248" s="35" t="str">
        <f>VLOOKUP(B1248,M:N,2,0)</f>
        <v>小雷音寺boss_315</v>
      </c>
      <c r="E1248" s="35" t="e">
        <f t="shared" si="44"/>
        <v>#N/A</v>
      </c>
    </row>
    <row r="1249" spans="1:5" x14ac:dyDescent="0.15">
      <c r="A1249" s="23">
        <f>主线!AG1248</f>
        <v>17676175</v>
      </c>
      <c r="B1249" s="37" t="s">
        <v>1639</v>
      </c>
      <c r="C1249" s="35" t="e">
        <f>VLOOKUP(B1249,I:J,2,0)</f>
        <v>#N/A</v>
      </c>
      <c r="D1249" s="35" t="e">
        <f>VLOOKUP(B1249,M:N,2,0)</f>
        <v>#N/A</v>
      </c>
      <c r="E1249" s="35" t="e">
        <f t="shared" si="44"/>
        <v>#N/A</v>
      </c>
    </row>
    <row r="1250" spans="1:5" x14ac:dyDescent="0.15">
      <c r="A1250" s="23">
        <f>主线!AG1249</f>
        <v>17710982</v>
      </c>
      <c r="B1250" s="37" t="s">
        <v>1640</v>
      </c>
      <c r="C1250" s="35" t="str">
        <f>VLOOKUP(B1250,I:J,2,0)</f>
        <v>龙王宝藏boss_294</v>
      </c>
      <c r="D1250" s="35" t="e">
        <f>VLOOKUP(B1250,M:N,2,0)</f>
        <v>#N/A</v>
      </c>
      <c r="E1250" s="35" t="e">
        <f t="shared" si="44"/>
        <v>#N/A</v>
      </c>
    </row>
    <row r="1251" spans="1:5" x14ac:dyDescent="0.15">
      <c r="A1251" s="23">
        <f>主线!AG1250</f>
        <v>17727927</v>
      </c>
      <c r="B1251" s="37" t="s">
        <v>1641</v>
      </c>
      <c r="C1251" s="35" t="str">
        <f>VLOOKUP(B1251,I:J,2,0)</f>
        <v>龙王宝藏boss_295</v>
      </c>
      <c r="D1251" s="35" t="str">
        <f>VLOOKUP(B1251,M:N,2,0)</f>
        <v>小雷音寺boss_316</v>
      </c>
      <c r="E1251" s="35" t="e">
        <f t="shared" si="44"/>
        <v>#N/A</v>
      </c>
    </row>
    <row r="1252" spans="1:5" x14ac:dyDescent="0.15">
      <c r="A1252" s="23">
        <f>主线!AG1251</f>
        <v>17834829</v>
      </c>
      <c r="B1252" s="37" t="s">
        <v>1642</v>
      </c>
      <c r="C1252" s="35" t="e">
        <f>VLOOKUP(B1252,I:J,2,0)</f>
        <v>#N/A</v>
      </c>
      <c r="D1252" s="35" t="e">
        <f>VLOOKUP(B1252,M:N,2,0)</f>
        <v>#N/A</v>
      </c>
      <c r="E1252" s="35" t="e">
        <f t="shared" si="44"/>
        <v>#N/A</v>
      </c>
    </row>
    <row r="1253" spans="1:5" x14ac:dyDescent="0.15">
      <c r="A1253" s="23">
        <f>主线!AG1252</f>
        <v>17851800</v>
      </c>
      <c r="B1253" s="37" t="s">
        <v>1643</v>
      </c>
      <c r="C1253" s="35" t="e">
        <f>VLOOKUP(B1253,I:J,2,0)</f>
        <v>#N/A</v>
      </c>
      <c r="D1253" s="35" t="str">
        <f>VLOOKUP(B1253,M:N,2,0)</f>
        <v>小雷音寺boss_317</v>
      </c>
      <c r="E1253" s="35" t="e">
        <f t="shared" si="44"/>
        <v>#N/A</v>
      </c>
    </row>
    <row r="1254" spans="1:5" x14ac:dyDescent="0.15">
      <c r="A1254" s="23">
        <f>主线!AG1253</f>
        <v>17886759</v>
      </c>
      <c r="B1254" s="37" t="s">
        <v>1644</v>
      </c>
      <c r="C1254" s="35" t="e">
        <f>VLOOKUP(B1254,I:J,2,0)</f>
        <v>#N/A</v>
      </c>
      <c r="D1254" s="35" t="e">
        <f>VLOOKUP(B1254,M:N,2,0)</f>
        <v>#N/A</v>
      </c>
      <c r="E1254" s="35" t="e">
        <f t="shared" si="44"/>
        <v>#N/A</v>
      </c>
    </row>
    <row r="1255" spans="1:5" x14ac:dyDescent="0.15">
      <c r="A1255" s="23">
        <f>主线!AG1254</f>
        <v>17903757</v>
      </c>
      <c r="B1255" s="37" t="s">
        <v>1645</v>
      </c>
      <c r="C1255" s="35" t="e">
        <f>VLOOKUP(B1255,I:J,2,0)</f>
        <v>#N/A</v>
      </c>
      <c r="D1255" s="35" t="e">
        <f>VLOOKUP(B1255,M:N,2,0)</f>
        <v>#N/A</v>
      </c>
      <c r="E1255" s="35" t="str">
        <f t="shared" si="44"/>
        <v>天庭试炼boss_103</v>
      </c>
    </row>
    <row r="1256" spans="1:5" x14ac:dyDescent="0.15">
      <c r="A1256" s="23">
        <f>主线!AG1255</f>
        <v>17920759</v>
      </c>
      <c r="B1256" s="37" t="s">
        <v>1646</v>
      </c>
      <c r="C1256" s="35" t="str">
        <f>VLOOKUP(B1256,I:J,2,0)</f>
        <v>龙王宝藏boss_296</v>
      </c>
      <c r="D1256" s="35" t="e">
        <f>VLOOKUP(B1256,M:N,2,0)</f>
        <v>#N/A</v>
      </c>
      <c r="E1256" s="35" t="e">
        <f t="shared" si="44"/>
        <v>#N/A</v>
      </c>
    </row>
    <row r="1257" spans="1:5" x14ac:dyDescent="0.15">
      <c r="A1257" s="23">
        <f>主线!AG1256</f>
        <v>17955817</v>
      </c>
      <c r="B1257" s="37" t="s">
        <v>1647</v>
      </c>
      <c r="C1257" s="35" t="e">
        <f>VLOOKUP(B1257,I:J,2,0)</f>
        <v>#N/A</v>
      </c>
      <c r="D1257" s="35" t="e">
        <f>VLOOKUP(B1257,M:N,2,0)</f>
        <v>#N/A</v>
      </c>
      <c r="E1257" s="35" t="e">
        <f t="shared" si="44"/>
        <v>#N/A</v>
      </c>
    </row>
    <row r="1258" spans="1:5" x14ac:dyDescent="0.15">
      <c r="A1258" s="23">
        <f>主线!AG1257</f>
        <v>17972846</v>
      </c>
      <c r="B1258" s="37" t="s">
        <v>1648</v>
      </c>
      <c r="C1258" s="35" t="e">
        <f>VLOOKUP(B1258,I:J,2,0)</f>
        <v>#N/A</v>
      </c>
      <c r="D1258" s="35" t="e">
        <f>VLOOKUP(B1258,M:N,2,0)</f>
        <v>#N/A</v>
      </c>
      <c r="E1258" s="35" t="e">
        <f t="shared" si="44"/>
        <v>#N/A</v>
      </c>
    </row>
    <row r="1259" spans="1:5" x14ac:dyDescent="0.15">
      <c r="A1259" s="23">
        <f>主线!AG1258</f>
        <v>17989877</v>
      </c>
      <c r="B1259" s="37" t="s">
        <v>1649</v>
      </c>
      <c r="C1259" s="35" t="e">
        <f>VLOOKUP(B1259,I:J,2,0)</f>
        <v>#N/A</v>
      </c>
      <c r="D1259" s="35" t="str">
        <f>VLOOKUP(B1259,M:N,2,0)</f>
        <v>小雷音寺boss_318</v>
      </c>
      <c r="E1259" s="35" t="e">
        <f t="shared" si="44"/>
        <v>#N/A</v>
      </c>
    </row>
    <row r="1260" spans="1:5" x14ac:dyDescent="0.15">
      <c r="A1260" s="23">
        <f>主线!AG1259</f>
        <v>18025033</v>
      </c>
      <c r="B1260" s="37" t="s">
        <v>1650</v>
      </c>
      <c r="C1260" s="35" t="str">
        <f>VLOOKUP(B1260,I:J,2,0)</f>
        <v>龙王宝藏boss_297</v>
      </c>
      <c r="D1260" s="35" t="e">
        <f>VLOOKUP(B1260,M:N,2,0)</f>
        <v>#N/A</v>
      </c>
      <c r="E1260" s="35" t="e">
        <f t="shared" si="44"/>
        <v>#N/A</v>
      </c>
    </row>
    <row r="1261" spans="1:5" x14ac:dyDescent="0.15">
      <c r="A1261" s="23">
        <f>主线!AG1260</f>
        <v>18042092</v>
      </c>
      <c r="B1261" s="37" t="s">
        <v>1651</v>
      </c>
      <c r="C1261" s="35" t="e">
        <f>VLOOKUP(B1261,I:J,2,0)</f>
        <v>#N/A</v>
      </c>
      <c r="D1261" s="35" t="str">
        <f>VLOOKUP(B1261,M:N,2,0)</f>
        <v>小雷音寺boss_319</v>
      </c>
      <c r="E1261" s="35" t="e">
        <f t="shared" si="44"/>
        <v>#N/A</v>
      </c>
    </row>
    <row r="1262" spans="1:5" x14ac:dyDescent="0.15">
      <c r="A1262" s="23">
        <f>主线!AG1261</f>
        <v>18149968</v>
      </c>
      <c r="B1262" s="37" t="s">
        <v>1652</v>
      </c>
      <c r="C1262" s="35" t="str">
        <f>VLOOKUP(B1262,I:J,2,0)</f>
        <v>龙王宝藏boss_298</v>
      </c>
      <c r="D1262" s="35" t="e">
        <f>VLOOKUP(B1262,M:N,2,0)</f>
        <v>#N/A</v>
      </c>
      <c r="E1262" s="35" t="e">
        <f t="shared" si="44"/>
        <v>#N/A</v>
      </c>
    </row>
    <row r="1263" spans="1:5" x14ac:dyDescent="0.15">
      <c r="A1263" s="23">
        <f>主线!AG1262</f>
        <v>18166002</v>
      </c>
      <c r="B1263" s="37" t="s">
        <v>1653</v>
      </c>
      <c r="C1263" s="35" t="e">
        <f>VLOOKUP(B1263,I:J,2,0)</f>
        <v>#N/A</v>
      </c>
      <c r="D1263" s="35" t="e">
        <f>VLOOKUP(B1263,M:N,2,0)</f>
        <v>#N/A</v>
      </c>
      <c r="E1263" s="35" t="e">
        <f t="shared" si="44"/>
        <v>#N/A</v>
      </c>
    </row>
    <row r="1264" spans="1:5" x14ac:dyDescent="0.15">
      <c r="A1264" s="23">
        <f>主线!AG1263</f>
        <v>18200252</v>
      </c>
      <c r="B1264" s="37" t="s">
        <v>1654</v>
      </c>
      <c r="C1264" s="35" t="e">
        <f>VLOOKUP(B1264,I:J,2,0)</f>
        <v>#N/A</v>
      </c>
      <c r="D1264" s="35" t="e">
        <f>VLOOKUP(B1264,M:N,2,0)</f>
        <v>#N/A</v>
      </c>
      <c r="E1264" s="35" t="e">
        <f t="shared" si="44"/>
        <v>#N/A</v>
      </c>
    </row>
    <row r="1265" spans="1:5" x14ac:dyDescent="0.15">
      <c r="A1265" s="23">
        <f>主线!AG1264</f>
        <v>18216314</v>
      </c>
      <c r="B1265" s="37" t="s">
        <v>1655</v>
      </c>
      <c r="C1265" s="35" t="e">
        <f>VLOOKUP(B1265,I:J,2,0)</f>
        <v>#N/A</v>
      </c>
      <c r="D1265" s="35" t="str">
        <f>VLOOKUP(B1265,M:N,2,0)</f>
        <v>小雷音寺boss_320</v>
      </c>
      <c r="E1265" s="35" t="e">
        <f t="shared" si="44"/>
        <v>#N/A</v>
      </c>
    </row>
    <row r="1266" spans="1:5" x14ac:dyDescent="0.15">
      <c r="A1266" s="23">
        <f>主线!AG1265</f>
        <v>18232376</v>
      </c>
      <c r="B1266" s="37" t="s">
        <v>1656</v>
      </c>
      <c r="C1266" s="35" t="e">
        <f>VLOOKUP(B1266,I:J,2,0)</f>
        <v>#N/A</v>
      </c>
      <c r="D1266" s="35" t="e">
        <f>VLOOKUP(B1266,M:N,2,0)</f>
        <v>#N/A</v>
      </c>
      <c r="E1266" s="35" t="e">
        <f t="shared" si="44"/>
        <v>#N/A</v>
      </c>
    </row>
    <row r="1267" spans="1:5" x14ac:dyDescent="0.15">
      <c r="A1267" s="23">
        <f>主线!AG1266</f>
        <v>18266721</v>
      </c>
      <c r="B1267" s="37" t="s">
        <v>1657</v>
      </c>
      <c r="C1267" s="35" t="str">
        <f>VLOOKUP(B1267,I:J,2,0)</f>
        <v>龙王宝藏boss_299</v>
      </c>
      <c r="D1267" s="35" t="e">
        <f>VLOOKUP(B1267,M:N,2,0)</f>
        <v>#N/A</v>
      </c>
      <c r="E1267" s="35" t="e">
        <f t="shared" si="44"/>
        <v>#N/A</v>
      </c>
    </row>
    <row r="1268" spans="1:5" x14ac:dyDescent="0.15">
      <c r="A1268" s="23">
        <f>主线!AG1267</f>
        <v>18282810</v>
      </c>
      <c r="B1268" s="37" t="s">
        <v>1658</v>
      </c>
      <c r="C1268" s="35" t="e">
        <f>VLOOKUP(B1268,I:J,2,0)</f>
        <v>#N/A</v>
      </c>
      <c r="D1268" s="35" t="e">
        <f>VLOOKUP(B1268,M:N,2,0)</f>
        <v>#N/A</v>
      </c>
      <c r="E1268" s="35" t="e">
        <f t="shared" si="44"/>
        <v>#N/A</v>
      </c>
    </row>
    <row r="1269" spans="1:5" x14ac:dyDescent="0.15">
      <c r="A1269" s="23">
        <f>主线!AG1268</f>
        <v>18298902</v>
      </c>
      <c r="B1269" s="37" t="s">
        <v>1659</v>
      </c>
      <c r="C1269" s="35" t="e">
        <f>VLOOKUP(B1269,I:J,2,0)</f>
        <v>#N/A</v>
      </c>
      <c r="D1269" s="35" t="e">
        <f>VLOOKUP(B1269,M:N,2,0)</f>
        <v>#N/A</v>
      </c>
      <c r="E1269" s="35" t="e">
        <f t="shared" si="44"/>
        <v>#N/A</v>
      </c>
    </row>
    <row r="1270" spans="1:5" x14ac:dyDescent="0.15">
      <c r="A1270" s="23">
        <f>主线!AG1269</f>
        <v>18333340</v>
      </c>
      <c r="B1270" s="37" t="s">
        <v>1660</v>
      </c>
      <c r="C1270" s="35" t="e">
        <f>VLOOKUP(B1270,I:J,2,0)</f>
        <v>#N/A</v>
      </c>
      <c r="D1270" s="35" t="str">
        <f>VLOOKUP(B1270,M:N,2,0)</f>
        <v>小雷音寺boss_321</v>
      </c>
      <c r="E1270" s="35" t="e">
        <f t="shared" si="44"/>
        <v>#N/A</v>
      </c>
    </row>
    <row r="1271" spans="1:5" x14ac:dyDescent="0.15">
      <c r="A1271" s="23">
        <f>主线!AG1270</f>
        <v>18349457</v>
      </c>
      <c r="B1271" s="37" t="s">
        <v>1661</v>
      </c>
      <c r="C1271" s="35" t="str">
        <f>VLOOKUP(B1271,I:J,2,0)</f>
        <v>龙王宝藏boss_300</v>
      </c>
      <c r="D1271" s="35" t="e">
        <f>VLOOKUP(B1271,M:N,2,0)</f>
        <v>#N/A</v>
      </c>
      <c r="E1271" s="35" t="str">
        <f t="shared" si="44"/>
        <v>天庭试炼boss_104</v>
      </c>
    </row>
    <row r="1272" spans="1:5" x14ac:dyDescent="0.15">
      <c r="A1272" s="23">
        <f>主线!AG1271</f>
        <v>18454380</v>
      </c>
      <c r="B1272" s="37" t="s">
        <v>1662</v>
      </c>
      <c r="C1272" s="35" t="e">
        <f>VLOOKUP(B1272,I:J,2,0)</f>
        <v>#N/A</v>
      </c>
      <c r="D1272" s="35" t="str">
        <f>VLOOKUP(B1272,M:N,2,0)</f>
        <v>小雷音寺boss_322</v>
      </c>
      <c r="E1272" s="35" t="e">
        <f t="shared" si="44"/>
        <v>#N/A</v>
      </c>
    </row>
    <row r="1273" spans="1:5" x14ac:dyDescent="0.15">
      <c r="A1273" s="23">
        <f>主线!AG1272</f>
        <v>18472004</v>
      </c>
      <c r="B1273" s="37" t="s">
        <v>1663</v>
      </c>
      <c r="C1273" s="35" t="str">
        <f>VLOOKUP(B1273,I:J,2,0)</f>
        <v>龙王宝藏boss_301</v>
      </c>
      <c r="D1273" s="35" t="e">
        <f>VLOOKUP(B1273,M:N,2,0)</f>
        <v>#N/A</v>
      </c>
      <c r="E1273" s="35" t="e">
        <f t="shared" si="44"/>
        <v>#N/A</v>
      </c>
    </row>
    <row r="1274" spans="1:5" x14ac:dyDescent="0.15">
      <c r="A1274" s="23">
        <f>主线!AG1273</f>
        <v>18508068</v>
      </c>
      <c r="B1274" s="37" t="s">
        <v>1664</v>
      </c>
      <c r="C1274" s="35" t="e">
        <f>VLOOKUP(B1274,I:J,2,0)</f>
        <v>#N/A</v>
      </c>
      <c r="D1274" s="35" t="e">
        <f>VLOOKUP(B1274,M:N,2,0)</f>
        <v>#N/A</v>
      </c>
      <c r="E1274" s="35" t="e">
        <f t="shared" si="44"/>
        <v>#N/A</v>
      </c>
    </row>
    <row r="1275" spans="1:5" x14ac:dyDescent="0.15">
      <c r="A1275" s="23">
        <f>主线!AG1274</f>
        <v>18525721</v>
      </c>
      <c r="B1275" s="37" t="s">
        <v>1665</v>
      </c>
      <c r="C1275" s="35" t="e">
        <f>VLOOKUP(B1275,I:J,2,0)</f>
        <v>#N/A</v>
      </c>
      <c r="D1275" s="35" t="e">
        <f>VLOOKUP(B1275,M:N,2,0)</f>
        <v>#N/A</v>
      </c>
      <c r="E1275" s="35" t="e">
        <f t="shared" si="44"/>
        <v>#N/A</v>
      </c>
    </row>
    <row r="1276" spans="1:5" x14ac:dyDescent="0.15">
      <c r="A1276" s="23">
        <f>主线!AG1275</f>
        <v>18543376</v>
      </c>
      <c r="B1276" s="37" t="s">
        <v>1666</v>
      </c>
      <c r="C1276" s="35" t="e">
        <f>VLOOKUP(B1276,I:J,2,0)</f>
        <v>#N/A</v>
      </c>
      <c r="D1276" s="35" t="str">
        <f>VLOOKUP(B1276,M:N,2,0)</f>
        <v>小雷音寺boss_323</v>
      </c>
      <c r="E1276" s="35" t="e">
        <f t="shared" si="44"/>
        <v>#N/A</v>
      </c>
    </row>
    <row r="1277" spans="1:5" x14ac:dyDescent="0.15">
      <c r="A1277" s="23">
        <f>主线!AG1276</f>
        <v>18579541</v>
      </c>
      <c r="B1277" s="37" t="s">
        <v>1667</v>
      </c>
      <c r="C1277" s="35" t="e">
        <f>VLOOKUP(B1277,I:J,2,0)</f>
        <v>#N/A</v>
      </c>
      <c r="D1277" s="35" t="e">
        <f>VLOOKUP(B1277,M:N,2,0)</f>
        <v>#N/A</v>
      </c>
      <c r="E1277" s="35" t="e">
        <f t="shared" si="44"/>
        <v>#N/A</v>
      </c>
    </row>
    <row r="1278" spans="1:5" x14ac:dyDescent="0.15">
      <c r="A1278" s="23">
        <f>主线!AG1277</f>
        <v>18597226</v>
      </c>
      <c r="B1278" s="37" t="s">
        <v>1668</v>
      </c>
      <c r="C1278" s="35" t="str">
        <f>VLOOKUP(B1278,I:J,2,0)</f>
        <v>龙王宝藏boss_302</v>
      </c>
      <c r="D1278" s="35" t="e">
        <f>VLOOKUP(B1278,M:N,2,0)</f>
        <v>#N/A</v>
      </c>
      <c r="E1278" s="35" t="e">
        <f t="shared" si="44"/>
        <v>#N/A</v>
      </c>
    </row>
    <row r="1279" spans="1:5" x14ac:dyDescent="0.15">
      <c r="A1279" s="23">
        <f>主线!AG1278</f>
        <v>18614912</v>
      </c>
      <c r="B1279" s="37" t="s">
        <v>1669</v>
      </c>
      <c r="C1279" s="35" t="e">
        <f>VLOOKUP(B1279,I:J,2,0)</f>
        <v>#N/A</v>
      </c>
      <c r="D1279" s="35" t="e">
        <f>VLOOKUP(B1279,M:N,2,0)</f>
        <v>#N/A</v>
      </c>
      <c r="E1279" s="35" t="e">
        <f t="shared" si="44"/>
        <v>#N/A</v>
      </c>
    </row>
    <row r="1280" spans="1:5" x14ac:dyDescent="0.15">
      <c r="A1280" s="23">
        <f>主线!AG1279</f>
        <v>18651181</v>
      </c>
      <c r="B1280" s="37" t="s">
        <v>1670</v>
      </c>
      <c r="C1280" s="35" t="e">
        <f>VLOOKUP(B1280,I:J,2,0)</f>
        <v>#N/A</v>
      </c>
      <c r="D1280" s="35" t="e">
        <f>VLOOKUP(B1280,M:N,2,0)</f>
        <v>#N/A</v>
      </c>
      <c r="E1280" s="35" t="e">
        <f t="shared" si="44"/>
        <v>#N/A</v>
      </c>
    </row>
    <row r="1281" spans="1:5" x14ac:dyDescent="0.15">
      <c r="A1281" s="23">
        <f>主线!AG1280</f>
        <v>18668895</v>
      </c>
      <c r="B1281" s="37" t="s">
        <v>1671</v>
      </c>
      <c r="C1281" s="35" t="str">
        <f>VLOOKUP(B1281,I:J,2,0)</f>
        <v>龙王宝藏boss_303</v>
      </c>
      <c r="D1281" s="35" t="str">
        <f>VLOOKUP(B1281,M:N,2,0)</f>
        <v>小雷音寺boss_324</v>
      </c>
      <c r="E1281" s="35" t="e">
        <f t="shared" si="44"/>
        <v>#N/A</v>
      </c>
    </row>
    <row r="1282" spans="1:5" x14ac:dyDescent="0.15">
      <c r="A1282" s="23">
        <f>主线!AG1281</f>
        <v>18779946</v>
      </c>
      <c r="B1282" s="37" t="s">
        <v>1672</v>
      </c>
      <c r="C1282" s="35" t="e">
        <f>VLOOKUP(B1282,I:J,2,0)</f>
        <v>#N/A</v>
      </c>
      <c r="D1282" s="35" t="e">
        <f>VLOOKUP(B1282,M:N,2,0)</f>
        <v>#N/A</v>
      </c>
      <c r="E1282" s="35" t="str">
        <f t="shared" ref="E1282:E1345" si="45">VLOOKUP(B1282,Q:R,2,0)</f>
        <v>天庭试炼boss_105</v>
      </c>
    </row>
    <row r="1283" spans="1:5" x14ac:dyDescent="0.15">
      <c r="A1283" s="23">
        <f>主线!AG1282</f>
        <v>18797689</v>
      </c>
      <c r="B1283" s="37" t="s">
        <v>1673</v>
      </c>
      <c r="C1283" s="35" t="str">
        <f>VLOOKUP(B1283,I:J,2,0)</f>
        <v>龙王宝藏boss_304</v>
      </c>
      <c r="D1283" s="35" t="str">
        <f>VLOOKUP(B1283,M:N,2,0)</f>
        <v>小雷音寺boss_325</v>
      </c>
      <c r="E1283" s="35" t="e">
        <f t="shared" si="45"/>
        <v>#N/A</v>
      </c>
    </row>
    <row r="1284" spans="1:5" x14ac:dyDescent="0.15">
      <c r="A1284" s="23">
        <f>主线!AG1283</f>
        <v>18834111</v>
      </c>
      <c r="B1284" s="37" t="s">
        <v>1674</v>
      </c>
      <c r="C1284" s="35" t="e">
        <f>VLOOKUP(B1284,I:J,2,0)</f>
        <v>#N/A</v>
      </c>
      <c r="D1284" s="35" t="e">
        <f>VLOOKUP(B1284,M:N,2,0)</f>
        <v>#N/A</v>
      </c>
      <c r="E1284" s="35" t="e">
        <f t="shared" si="45"/>
        <v>#N/A</v>
      </c>
    </row>
    <row r="1285" spans="1:5" x14ac:dyDescent="0.15">
      <c r="A1285" s="23">
        <f>主线!AG1284</f>
        <v>18851882</v>
      </c>
      <c r="B1285" s="37" t="s">
        <v>1675</v>
      </c>
      <c r="C1285" s="35" t="e">
        <f>VLOOKUP(B1285,I:J,2,0)</f>
        <v>#N/A</v>
      </c>
      <c r="D1285" s="35" t="e">
        <f>VLOOKUP(B1285,M:N,2,0)</f>
        <v>#N/A</v>
      </c>
      <c r="E1285" s="35" t="e">
        <f t="shared" si="45"/>
        <v>#N/A</v>
      </c>
    </row>
    <row r="1286" spans="1:5" x14ac:dyDescent="0.15">
      <c r="A1286" s="23">
        <f>主线!AG1285</f>
        <v>18869655</v>
      </c>
      <c r="B1286" s="37" t="s">
        <v>1676</v>
      </c>
      <c r="C1286" s="35" t="e">
        <f>VLOOKUP(B1286,I:J,2,0)</f>
        <v>#N/A</v>
      </c>
      <c r="D1286" s="35" t="e">
        <f>VLOOKUP(B1286,M:N,2,0)</f>
        <v>#N/A</v>
      </c>
      <c r="E1286" s="35" t="e">
        <f t="shared" si="45"/>
        <v>#N/A</v>
      </c>
    </row>
    <row r="1287" spans="1:5" x14ac:dyDescent="0.15">
      <c r="A1287" s="23">
        <f>主线!AG1286</f>
        <v>18906179</v>
      </c>
      <c r="B1287" s="37" t="s">
        <v>1677</v>
      </c>
      <c r="C1287" s="35" t="e">
        <f>VLOOKUP(B1287,I:J,2,0)</f>
        <v>#N/A</v>
      </c>
      <c r="D1287" s="35" t="str">
        <f>VLOOKUP(B1287,M:N,2,0)</f>
        <v>小雷音寺boss_326</v>
      </c>
      <c r="E1287" s="35" t="e">
        <f t="shared" si="45"/>
        <v>#N/A</v>
      </c>
    </row>
    <row r="1288" spans="1:5" x14ac:dyDescent="0.15">
      <c r="A1288" s="23">
        <f>主线!AG1287</f>
        <v>18923981</v>
      </c>
      <c r="B1288" s="37" t="s">
        <v>1678</v>
      </c>
      <c r="C1288" s="35" t="str">
        <f>VLOOKUP(B1288,I:J,2,0)</f>
        <v>龙王宝藏boss_305</v>
      </c>
      <c r="D1288" s="35" t="e">
        <f>VLOOKUP(B1288,M:N,2,0)</f>
        <v>#N/A</v>
      </c>
      <c r="E1288" s="35" t="e">
        <f t="shared" si="45"/>
        <v>#N/A</v>
      </c>
    </row>
    <row r="1289" spans="1:5" x14ac:dyDescent="0.15">
      <c r="A1289" s="23">
        <f>主线!AG1288</f>
        <v>18941785</v>
      </c>
      <c r="B1289" s="37" t="s">
        <v>1679</v>
      </c>
      <c r="C1289" s="35" t="e">
        <f>VLOOKUP(B1289,I:J,2,0)</f>
        <v>#N/A</v>
      </c>
      <c r="D1289" s="35" t="e">
        <f>VLOOKUP(B1289,M:N,2,0)</f>
        <v>#N/A</v>
      </c>
      <c r="E1289" s="35" t="e">
        <f t="shared" si="45"/>
        <v>#N/A</v>
      </c>
    </row>
    <row r="1290" spans="1:5" x14ac:dyDescent="0.15">
      <c r="A1290" s="23">
        <f>主线!AG1289</f>
        <v>18978412</v>
      </c>
      <c r="B1290" s="37" t="s">
        <v>1680</v>
      </c>
      <c r="C1290" s="35" t="e">
        <f>VLOOKUP(B1290,I:J,2,0)</f>
        <v>#N/A</v>
      </c>
      <c r="D1290" s="35" t="e">
        <f>VLOOKUP(B1290,M:N,2,0)</f>
        <v>#N/A</v>
      </c>
      <c r="E1290" s="35" t="e">
        <f t="shared" si="45"/>
        <v>#N/A</v>
      </c>
    </row>
    <row r="1291" spans="1:5" x14ac:dyDescent="0.15">
      <c r="A1291" s="23">
        <f>主线!AG1290</f>
        <v>18996244</v>
      </c>
      <c r="B1291" s="37" t="s">
        <v>1681</v>
      </c>
      <c r="C1291" s="35" t="str">
        <f>VLOOKUP(B1291,I:J,2,0)</f>
        <v>龙王宝藏boss_306</v>
      </c>
      <c r="D1291" s="35" t="str">
        <f>VLOOKUP(B1291,M:N,2,0)</f>
        <v>小雷音寺boss_327</v>
      </c>
      <c r="E1291" s="35" t="e">
        <f t="shared" si="45"/>
        <v>#N/A</v>
      </c>
    </row>
    <row r="1292" spans="1:5" x14ac:dyDescent="0.15">
      <c r="A1292" s="23">
        <f>主线!AG1291</f>
        <v>19108741</v>
      </c>
      <c r="B1292" s="37" t="s">
        <v>1699</v>
      </c>
      <c r="C1292" s="35" t="e">
        <f>VLOOKUP(B1292,I:J,2,0)</f>
        <v>#N/A</v>
      </c>
      <c r="D1292" s="35" t="e">
        <f>VLOOKUP(B1292,M:N,2,0)</f>
        <v>#N/A</v>
      </c>
      <c r="E1292" s="35" t="e">
        <f t="shared" si="45"/>
        <v>#N/A</v>
      </c>
    </row>
    <row r="1293" spans="1:5" x14ac:dyDescent="0.15">
      <c r="A1293" s="23">
        <f>主线!AG1292</f>
        <v>19126603</v>
      </c>
      <c r="B1293" s="37" t="s">
        <v>1700</v>
      </c>
      <c r="C1293" s="35" t="str">
        <f>VLOOKUP(B1293,I:J,2,0)</f>
        <v>龙王宝藏boss_307</v>
      </c>
      <c r="D1293" s="35" t="str">
        <f>VLOOKUP(B1293,M:N,2,0)</f>
        <v>小雷音寺boss_328</v>
      </c>
      <c r="E1293" s="35" t="e">
        <f t="shared" si="45"/>
        <v>#N/A</v>
      </c>
    </row>
    <row r="1294" spans="1:5" x14ac:dyDescent="0.15">
      <c r="A1294" s="23">
        <f>主线!AG1293</f>
        <v>19163383</v>
      </c>
      <c r="B1294" s="37" t="s">
        <v>1701</v>
      </c>
      <c r="C1294" s="35" t="e">
        <f>VLOOKUP(B1294,I:J,2,0)</f>
        <v>#N/A</v>
      </c>
      <c r="D1294" s="35" t="e">
        <f>VLOOKUP(B1294,M:N,2,0)</f>
        <v>#N/A</v>
      </c>
      <c r="E1294" s="35" t="e">
        <f t="shared" si="45"/>
        <v>#N/A</v>
      </c>
    </row>
    <row r="1295" spans="1:5" x14ac:dyDescent="0.15">
      <c r="A1295" s="23">
        <f>主线!AG1294</f>
        <v>19181272</v>
      </c>
      <c r="B1295" s="37" t="s">
        <v>1702</v>
      </c>
      <c r="C1295" s="35" t="e">
        <f>VLOOKUP(B1295,I:J,2,0)</f>
        <v>#N/A</v>
      </c>
      <c r="D1295" s="35" t="e">
        <f>VLOOKUP(B1295,M:N,2,0)</f>
        <v>#N/A</v>
      </c>
      <c r="E1295" s="35" t="e">
        <f t="shared" si="45"/>
        <v>#N/A</v>
      </c>
    </row>
    <row r="1296" spans="1:5" x14ac:dyDescent="0.15">
      <c r="A1296" s="23">
        <f>主线!AG1295</f>
        <v>19199164</v>
      </c>
      <c r="B1296" s="37" t="s">
        <v>1703</v>
      </c>
      <c r="C1296" s="35" t="e">
        <f>VLOOKUP(B1296,I:J,2,0)</f>
        <v>#N/A</v>
      </c>
      <c r="D1296" s="35" t="e">
        <f>VLOOKUP(B1296,M:N,2,0)</f>
        <v>#N/A</v>
      </c>
      <c r="E1296" s="35" t="str">
        <f t="shared" si="45"/>
        <v>天庭试炼boss_106</v>
      </c>
    </row>
    <row r="1297" spans="1:5" x14ac:dyDescent="0.15">
      <c r="A1297" s="23">
        <f>主线!AG1296</f>
        <v>19236047</v>
      </c>
      <c r="B1297" s="37" t="s">
        <v>1704</v>
      </c>
      <c r="C1297" s="35" t="e">
        <f>VLOOKUP(B1297,I:J,2,0)</f>
        <v>#N/A</v>
      </c>
      <c r="D1297" s="35" t="e">
        <f>VLOOKUP(B1297,M:N,2,0)</f>
        <v>#N/A</v>
      </c>
      <c r="E1297" s="35" t="e">
        <f t="shared" si="45"/>
        <v>#N/A</v>
      </c>
    </row>
    <row r="1298" spans="1:5" x14ac:dyDescent="0.15">
      <c r="A1298" s="23">
        <f>主线!AG1297</f>
        <v>19253968</v>
      </c>
      <c r="B1298" s="37" t="s">
        <v>1705</v>
      </c>
      <c r="C1298" s="35" t="str">
        <f>VLOOKUP(B1298,I:J,2,0)</f>
        <v>龙王宝藏boss_308</v>
      </c>
      <c r="D1298" s="35" t="e">
        <f>VLOOKUP(B1298,M:N,2,0)</f>
        <v>#N/A</v>
      </c>
      <c r="E1298" s="35" t="e">
        <f t="shared" si="45"/>
        <v>#N/A</v>
      </c>
    </row>
    <row r="1299" spans="1:5" x14ac:dyDescent="0.15">
      <c r="A1299" s="23">
        <f>主线!AG1298</f>
        <v>19271891</v>
      </c>
      <c r="B1299" s="37" t="s">
        <v>1706</v>
      </c>
      <c r="C1299" s="35" t="e">
        <f>VLOOKUP(B1299,I:J,2,0)</f>
        <v>#N/A</v>
      </c>
      <c r="D1299" s="35" t="str">
        <f>VLOOKUP(B1299,M:N,2,0)</f>
        <v>小雷音寺boss_329</v>
      </c>
      <c r="E1299" s="35" t="e">
        <f t="shared" si="45"/>
        <v>#N/A</v>
      </c>
    </row>
    <row r="1300" spans="1:5" x14ac:dyDescent="0.15">
      <c r="A1300" s="23">
        <f>主线!AG1299</f>
        <v>19308876</v>
      </c>
      <c r="B1300" s="37" t="s">
        <v>1707</v>
      </c>
      <c r="C1300" s="35" t="e">
        <f>VLOOKUP(B1300,I:J,2,0)</f>
        <v>#N/A</v>
      </c>
      <c r="D1300" s="35" t="e">
        <f>VLOOKUP(B1300,M:N,2,0)</f>
        <v>#N/A</v>
      </c>
      <c r="E1300" s="35" t="e">
        <f t="shared" si="45"/>
        <v>#N/A</v>
      </c>
    </row>
    <row r="1301" spans="1:5" x14ac:dyDescent="0.15">
      <c r="A1301" s="23">
        <f>主线!AG1300</f>
        <v>19326826</v>
      </c>
      <c r="B1301" s="37" t="s">
        <v>1708</v>
      </c>
      <c r="C1301" s="35" t="str">
        <f>VLOOKUP(B1301,I:J,2,0)</f>
        <v>龙王宝藏boss_309</v>
      </c>
      <c r="D1301" s="35" t="str">
        <f>VLOOKUP(B1301,M:N,2,0)</f>
        <v>小雷音寺boss_330</v>
      </c>
      <c r="E1301" s="35" t="e">
        <f t="shared" si="45"/>
        <v>#N/A</v>
      </c>
    </row>
    <row r="1302" spans="1:5" x14ac:dyDescent="0.15">
      <c r="A1302" s="23">
        <f>主线!AG1301</f>
        <v>19440325</v>
      </c>
      <c r="B1302" s="37" t="s">
        <v>1709</v>
      </c>
      <c r="C1302" s="35" t="e">
        <f>VLOOKUP(B1302,I:J,2,0)</f>
        <v>#N/A</v>
      </c>
      <c r="D1302" s="35" t="e">
        <f>VLOOKUP(B1302,M:N,2,0)</f>
        <v>#N/A</v>
      </c>
      <c r="E1302" s="35" t="e">
        <f t="shared" si="45"/>
        <v>#N/A</v>
      </c>
    </row>
    <row r="1303" spans="1:5" x14ac:dyDescent="0.15">
      <c r="A1303" s="23">
        <f>主线!AG1302</f>
        <v>19458305</v>
      </c>
      <c r="B1303" s="37" t="s">
        <v>1710</v>
      </c>
      <c r="C1303" s="35" t="e">
        <f>VLOOKUP(B1303,I:J,2,0)</f>
        <v>#N/A</v>
      </c>
      <c r="D1303" s="35" t="e">
        <f>VLOOKUP(B1303,M:N,2,0)</f>
        <v>#N/A</v>
      </c>
      <c r="E1303" s="35" t="e">
        <f t="shared" si="45"/>
        <v>#N/A</v>
      </c>
    </row>
    <row r="1304" spans="1:5" x14ac:dyDescent="0.15">
      <c r="A1304" s="23">
        <f>主线!AG1303</f>
        <v>19495444</v>
      </c>
      <c r="B1304" s="37" t="s">
        <v>1711</v>
      </c>
      <c r="C1304" s="35" t="str">
        <f>VLOOKUP(B1304,I:J,2,0)</f>
        <v>龙王宝藏boss_310</v>
      </c>
      <c r="D1304" s="35" t="str">
        <f>VLOOKUP(B1304,M:N,2,0)</f>
        <v>小雷音寺boss_331</v>
      </c>
      <c r="E1304" s="35" t="e">
        <f t="shared" si="45"/>
        <v>#N/A</v>
      </c>
    </row>
    <row r="1305" spans="1:5" x14ac:dyDescent="0.15">
      <c r="A1305" s="23">
        <f>主线!AG1304</f>
        <v>19513452</v>
      </c>
      <c r="B1305" s="37" t="s">
        <v>1712</v>
      </c>
      <c r="C1305" s="35" t="e">
        <f>VLOOKUP(B1305,I:J,2,0)</f>
        <v>#N/A</v>
      </c>
      <c r="D1305" s="35" t="e">
        <f>VLOOKUP(B1305,M:N,2,0)</f>
        <v>#N/A</v>
      </c>
      <c r="E1305" s="35" t="e">
        <f t="shared" si="45"/>
        <v>#N/A</v>
      </c>
    </row>
    <row r="1306" spans="1:5" x14ac:dyDescent="0.15">
      <c r="A1306" s="23">
        <f>主线!AG1305</f>
        <v>19531464</v>
      </c>
      <c r="B1306" s="37" t="s">
        <v>1713</v>
      </c>
      <c r="C1306" s="35" t="e">
        <f>VLOOKUP(B1306,I:J,2,0)</f>
        <v>#N/A</v>
      </c>
      <c r="D1306" s="35" t="e">
        <f>VLOOKUP(B1306,M:N,2,0)</f>
        <v>#N/A</v>
      </c>
      <c r="E1306" s="35" t="e">
        <f t="shared" si="45"/>
        <v>#N/A</v>
      </c>
    </row>
    <row r="1307" spans="1:5" x14ac:dyDescent="0.15">
      <c r="A1307" s="23">
        <f>主线!AG1306</f>
        <v>19568706</v>
      </c>
      <c r="B1307" s="37" t="s">
        <v>1714</v>
      </c>
      <c r="C1307" s="35" t="e">
        <f>VLOOKUP(B1307,I:J,2,0)</f>
        <v>#N/A</v>
      </c>
      <c r="D1307" s="35" t="e">
        <f>VLOOKUP(B1307,M:N,2,0)</f>
        <v>#N/A</v>
      </c>
      <c r="E1307" s="35" t="e">
        <f t="shared" si="45"/>
        <v>#N/A</v>
      </c>
    </row>
    <row r="1308" spans="1:5" x14ac:dyDescent="0.15">
      <c r="A1308" s="23">
        <f>主线!AG1307</f>
        <v>19586746</v>
      </c>
      <c r="B1308" s="37" t="s">
        <v>1715</v>
      </c>
      <c r="C1308" s="35" t="e">
        <f>VLOOKUP(B1308,I:J,2,0)</f>
        <v>#N/A</v>
      </c>
      <c r="D1308" s="35" t="e">
        <f>VLOOKUP(B1308,M:N,2,0)</f>
        <v>#N/A</v>
      </c>
      <c r="E1308" s="35" t="e">
        <f t="shared" si="45"/>
        <v>#N/A</v>
      </c>
    </row>
    <row r="1309" spans="1:5" x14ac:dyDescent="0.15">
      <c r="A1309" s="23">
        <f>主线!AG1308</f>
        <v>19604787</v>
      </c>
      <c r="B1309" s="37" t="s">
        <v>1716</v>
      </c>
      <c r="C1309" s="35" t="str">
        <f>VLOOKUP(B1309,I:J,2,0)</f>
        <v>龙王宝藏boss_311</v>
      </c>
      <c r="D1309" s="35" t="str">
        <f>VLOOKUP(B1309,M:N,2,0)</f>
        <v>小雷音寺boss_332</v>
      </c>
      <c r="E1309" s="35" t="e">
        <f t="shared" si="45"/>
        <v>#N/A</v>
      </c>
    </row>
    <row r="1310" spans="1:5" x14ac:dyDescent="0.15">
      <c r="A1310" s="23">
        <f>主线!AG1309</f>
        <v>19642131</v>
      </c>
      <c r="B1310" s="37" t="s">
        <v>1717</v>
      </c>
      <c r="C1310" s="35" t="e">
        <f>VLOOKUP(B1310,I:J,2,0)</f>
        <v>#N/A</v>
      </c>
      <c r="D1310" s="35" t="e">
        <f>VLOOKUP(B1310,M:N,2,0)</f>
        <v>#N/A</v>
      </c>
      <c r="E1310" s="35" t="e">
        <f t="shared" si="45"/>
        <v>#N/A</v>
      </c>
    </row>
    <row r="1311" spans="1:5" x14ac:dyDescent="0.15">
      <c r="A1311" s="23">
        <f>主线!AG1310</f>
        <v>19660202</v>
      </c>
      <c r="B1311" s="37" t="s">
        <v>1718</v>
      </c>
      <c r="C1311" s="35" t="str">
        <f>VLOOKUP(B1311,I:J,2,0)</f>
        <v>龙王宝藏boss_312</v>
      </c>
      <c r="D1311" s="35" t="str">
        <f>VLOOKUP(B1311,M:N,2,0)</f>
        <v>小雷音寺boss_333</v>
      </c>
      <c r="E1311" s="35" t="str">
        <f t="shared" si="45"/>
        <v>天庭试炼boss_107</v>
      </c>
    </row>
    <row r="1312" spans="1:5" x14ac:dyDescent="0.15">
      <c r="A1312" s="23">
        <f>主线!AG1311</f>
        <v>19774706</v>
      </c>
      <c r="B1312" s="37" t="s">
        <v>1719</v>
      </c>
      <c r="C1312" s="35" t="e">
        <f>VLOOKUP(B1312,I:J,2,0)</f>
        <v>#N/A</v>
      </c>
      <c r="D1312" s="35" t="e">
        <f>VLOOKUP(B1312,M:N,2,0)</f>
        <v>#N/A</v>
      </c>
      <c r="E1312" s="35" t="e">
        <f t="shared" si="45"/>
        <v>#N/A</v>
      </c>
    </row>
    <row r="1313" spans="1:5" x14ac:dyDescent="0.15">
      <c r="A1313" s="23">
        <f>主线!AG1312</f>
        <v>19792805</v>
      </c>
      <c r="B1313" s="37" t="s">
        <v>1720</v>
      </c>
      <c r="C1313" s="35" t="str">
        <f>VLOOKUP(B1313,I:J,2,0)</f>
        <v>龙王宝藏boss_313</v>
      </c>
      <c r="D1313" s="35" t="e">
        <f>VLOOKUP(B1313,M:N,2,0)</f>
        <v>#N/A</v>
      </c>
      <c r="E1313" s="35" t="e">
        <f t="shared" si="45"/>
        <v>#N/A</v>
      </c>
    </row>
    <row r="1314" spans="1:5" x14ac:dyDescent="0.15">
      <c r="A1314" s="23">
        <f>主线!AG1313</f>
        <v>19830303</v>
      </c>
      <c r="B1314" s="37" t="s">
        <v>1721</v>
      </c>
      <c r="C1314" s="35" t="e">
        <f>VLOOKUP(B1314,I:J,2,0)</f>
        <v>#N/A</v>
      </c>
      <c r="D1314" s="35" t="e">
        <f>VLOOKUP(B1314,M:N,2,0)</f>
        <v>#N/A</v>
      </c>
      <c r="E1314" s="35" t="e">
        <f t="shared" si="45"/>
        <v>#N/A</v>
      </c>
    </row>
    <row r="1315" spans="1:5" x14ac:dyDescent="0.15">
      <c r="A1315" s="23">
        <f>主线!AG1314</f>
        <v>19848430</v>
      </c>
      <c r="B1315" s="37" t="s">
        <v>1722</v>
      </c>
      <c r="C1315" s="35" t="e">
        <f>VLOOKUP(B1315,I:J,2,0)</f>
        <v>#N/A</v>
      </c>
      <c r="D1315" s="35" t="str">
        <f>VLOOKUP(B1315,M:N,2,0)</f>
        <v>小雷音寺boss_334</v>
      </c>
      <c r="E1315" s="35" t="e">
        <f t="shared" si="45"/>
        <v>#N/A</v>
      </c>
    </row>
    <row r="1316" spans="1:5" x14ac:dyDescent="0.15">
      <c r="A1316" s="23">
        <f>主线!AG1315</f>
        <v>19866560</v>
      </c>
      <c r="B1316" s="37" t="s">
        <v>1723</v>
      </c>
      <c r="C1316" s="35" t="e">
        <f>VLOOKUP(B1316,I:J,2,0)</f>
        <v>#N/A</v>
      </c>
      <c r="D1316" s="35" t="e">
        <f>VLOOKUP(B1316,M:N,2,0)</f>
        <v>#N/A</v>
      </c>
      <c r="E1316" s="35" t="e">
        <f t="shared" si="45"/>
        <v>#N/A</v>
      </c>
    </row>
    <row r="1317" spans="1:5" x14ac:dyDescent="0.15">
      <c r="A1317" s="23">
        <f>主线!AG1316</f>
        <v>19904162</v>
      </c>
      <c r="B1317" s="37" t="s">
        <v>1724</v>
      </c>
      <c r="C1317" s="35" t="e">
        <f>VLOOKUP(B1317,I:J,2,0)</f>
        <v>#N/A</v>
      </c>
      <c r="D1317" s="35" t="e">
        <f>VLOOKUP(B1317,M:N,2,0)</f>
        <v>#N/A</v>
      </c>
      <c r="E1317" s="35" t="e">
        <f t="shared" si="45"/>
        <v>#N/A</v>
      </c>
    </row>
    <row r="1318" spans="1:5" x14ac:dyDescent="0.15">
      <c r="A1318" s="23">
        <f>主线!AG1317</f>
        <v>19922320</v>
      </c>
      <c r="B1318" s="37" t="s">
        <v>1725</v>
      </c>
      <c r="C1318" s="35" t="str">
        <f>VLOOKUP(B1318,I:J,2,0)</f>
        <v>龙王宝藏boss_314</v>
      </c>
      <c r="D1318" s="35" t="e">
        <f>VLOOKUP(B1318,M:N,2,0)</f>
        <v>#N/A</v>
      </c>
      <c r="E1318" s="35" t="e">
        <f t="shared" si="45"/>
        <v>#N/A</v>
      </c>
    </row>
    <row r="1319" spans="1:5" x14ac:dyDescent="0.15">
      <c r="A1319" s="23">
        <f>主线!AG1318</f>
        <v>19940480</v>
      </c>
      <c r="B1319" s="37" t="s">
        <v>1726</v>
      </c>
      <c r="C1319" s="35" t="e">
        <f>VLOOKUP(B1319,I:J,2,0)</f>
        <v>#N/A</v>
      </c>
      <c r="D1319" s="35" t="e">
        <f>VLOOKUP(B1319,M:N,2,0)</f>
        <v>#N/A</v>
      </c>
      <c r="E1319" s="35" t="e">
        <f t="shared" si="45"/>
        <v>#N/A</v>
      </c>
    </row>
    <row r="1320" spans="1:5" x14ac:dyDescent="0.15">
      <c r="A1320" s="23">
        <f>主线!AG1319</f>
        <v>19978186</v>
      </c>
      <c r="B1320" s="37" t="s">
        <v>1727</v>
      </c>
      <c r="C1320" s="35" t="e">
        <f>VLOOKUP(B1320,I:J,2,0)</f>
        <v>#N/A</v>
      </c>
      <c r="D1320" s="35" t="str">
        <f>VLOOKUP(B1320,M:N,2,0)</f>
        <v>小雷音寺boss_335</v>
      </c>
      <c r="E1320" s="35" t="e">
        <f t="shared" si="45"/>
        <v>#N/A</v>
      </c>
    </row>
    <row r="1321" spans="1:5" x14ac:dyDescent="0.15">
      <c r="A1321" s="23">
        <f>主线!AG1320</f>
        <v>19996374</v>
      </c>
      <c r="B1321" s="37" t="s">
        <v>1728</v>
      </c>
      <c r="C1321" s="35" t="str">
        <f>VLOOKUP(B1321,I:J,2,0)</f>
        <v>龙王宝藏boss_315</v>
      </c>
      <c r="D1321" s="35" t="str">
        <f>VLOOKUP(B1321,M:N,2,0)</f>
        <v>小雷音寺boss_336</v>
      </c>
      <c r="E1321" s="35" t="str">
        <f t="shared" si="45"/>
        <v>天庭试炼boss_108</v>
      </c>
    </row>
    <row r="1322" spans="1:5" x14ac:dyDescent="0.15">
      <c r="A1322" s="23">
        <f>主线!AG1321</f>
        <v>20111883</v>
      </c>
      <c r="B1322" s="37" t="s">
        <v>1729</v>
      </c>
      <c r="C1322" s="35" t="e">
        <f>VLOOKUP(B1322,I:J,2,0)</f>
        <v>#N/A</v>
      </c>
      <c r="D1322" s="35" t="e">
        <f>VLOOKUP(B1322,M:N,2,0)</f>
        <v>#N/A</v>
      </c>
      <c r="E1322" s="35" t="e">
        <f t="shared" si="45"/>
        <v>#N/A</v>
      </c>
    </row>
    <row r="1323" spans="1:5" x14ac:dyDescent="0.15">
      <c r="A1323" s="23">
        <f>主线!AG1322</f>
        <v>20130103</v>
      </c>
      <c r="B1323" s="37" t="s">
        <v>1730</v>
      </c>
      <c r="C1323" s="35" t="str">
        <f>VLOOKUP(B1323,I:J,2,0)</f>
        <v>龙王宝藏boss_316</v>
      </c>
      <c r="D1323" s="35" t="e">
        <f>VLOOKUP(B1323,M:N,2,0)</f>
        <v>#N/A</v>
      </c>
      <c r="E1323" s="35" t="e">
        <f t="shared" si="45"/>
        <v>#N/A</v>
      </c>
    </row>
    <row r="1324" spans="1:5" x14ac:dyDescent="0.15">
      <c r="A1324" s="23">
        <f>主线!AG1323</f>
        <v>20167961</v>
      </c>
      <c r="B1324" s="37" t="s">
        <v>1731</v>
      </c>
      <c r="C1324" s="35" t="e">
        <f>VLOOKUP(B1324,I:J,2,0)</f>
        <v>#N/A</v>
      </c>
      <c r="D1324" s="35" t="e">
        <f>VLOOKUP(B1324,M:N,2,0)</f>
        <v>#N/A</v>
      </c>
      <c r="E1324" s="35" t="e">
        <f t="shared" si="45"/>
        <v>#N/A</v>
      </c>
    </row>
    <row r="1325" spans="1:5" x14ac:dyDescent="0.15">
      <c r="A1325" s="23">
        <f>主线!AG1324</f>
        <v>20186206</v>
      </c>
      <c r="B1325" s="37" t="s">
        <v>1732</v>
      </c>
      <c r="C1325" s="35" t="e">
        <f>VLOOKUP(B1325,I:J,2,0)</f>
        <v>#N/A</v>
      </c>
      <c r="D1325" s="35" t="e">
        <f>VLOOKUP(B1325,M:N,2,0)</f>
        <v>#N/A</v>
      </c>
      <c r="E1325" s="35" t="e">
        <f t="shared" si="45"/>
        <v>#N/A</v>
      </c>
    </row>
    <row r="1326" spans="1:5" x14ac:dyDescent="0.15">
      <c r="A1326" s="23">
        <f>主线!AG1325</f>
        <v>20204456</v>
      </c>
      <c r="B1326" s="37" t="s">
        <v>1733</v>
      </c>
      <c r="C1326" s="35" t="e">
        <f>VLOOKUP(B1326,I:J,2,0)</f>
        <v>#N/A</v>
      </c>
      <c r="D1326" s="35" t="str">
        <f>VLOOKUP(B1326,M:N,2,0)</f>
        <v>小雷音寺boss_337</v>
      </c>
      <c r="E1326" s="35" t="e">
        <f t="shared" si="45"/>
        <v>#N/A</v>
      </c>
    </row>
    <row r="1327" spans="1:5" x14ac:dyDescent="0.15">
      <c r="A1327" s="23">
        <f>主线!AG1326</f>
        <v>20242418</v>
      </c>
      <c r="B1327" s="37" t="s">
        <v>1734</v>
      </c>
      <c r="C1327" s="35" t="e">
        <f>VLOOKUP(B1327,I:J,2,0)</f>
        <v>#N/A</v>
      </c>
      <c r="D1327" s="35" t="e">
        <f>VLOOKUP(B1327,M:N,2,0)</f>
        <v>#N/A</v>
      </c>
      <c r="E1327" s="35" t="e">
        <f t="shared" si="45"/>
        <v>#N/A</v>
      </c>
    </row>
    <row r="1328" spans="1:5" x14ac:dyDescent="0.15">
      <c r="A1328" s="23">
        <f>主线!AG1327</f>
        <v>20260697</v>
      </c>
      <c r="B1328" s="37" t="s">
        <v>1735</v>
      </c>
      <c r="C1328" s="35" t="e">
        <f>VLOOKUP(B1328,I:J,2,0)</f>
        <v>#N/A</v>
      </c>
      <c r="D1328" s="35" t="e">
        <f>VLOOKUP(B1328,M:N,2,0)</f>
        <v>#N/A</v>
      </c>
      <c r="E1328" s="35" t="e">
        <f t="shared" si="45"/>
        <v>#N/A</v>
      </c>
    </row>
    <row r="1329" spans="1:5" x14ac:dyDescent="0.15">
      <c r="A1329" s="23">
        <f>主线!AG1328</f>
        <v>20278976</v>
      </c>
      <c r="B1329" s="37" t="s">
        <v>1736</v>
      </c>
      <c r="C1329" s="35" t="str">
        <f>VLOOKUP(B1329,I:J,2,0)</f>
        <v>龙王宝藏boss_317</v>
      </c>
      <c r="D1329" s="35" t="e">
        <f>VLOOKUP(B1329,M:N,2,0)</f>
        <v>#N/A</v>
      </c>
      <c r="E1329" s="35" t="e">
        <f t="shared" si="45"/>
        <v>#N/A</v>
      </c>
    </row>
    <row r="1330" spans="1:5" x14ac:dyDescent="0.15">
      <c r="A1330" s="23">
        <f>主线!AG1329</f>
        <v>20317042</v>
      </c>
      <c r="B1330" s="37" t="s">
        <v>1737</v>
      </c>
      <c r="C1330" s="35" t="e">
        <f>VLOOKUP(B1330,I:J,2,0)</f>
        <v>#N/A</v>
      </c>
      <c r="D1330" s="35" t="e">
        <f>VLOOKUP(B1330,M:N,2,0)</f>
        <v>#N/A</v>
      </c>
      <c r="E1330" s="35" t="e">
        <f t="shared" si="45"/>
        <v>#N/A</v>
      </c>
    </row>
    <row r="1331" spans="1:5" x14ac:dyDescent="0.15">
      <c r="A1331" s="23">
        <f>主线!AG1330</f>
        <v>20335349</v>
      </c>
      <c r="B1331" s="37" t="s">
        <v>1738</v>
      </c>
      <c r="C1331" s="35" t="str">
        <f>VLOOKUP(B1331,I:J,2,0)</f>
        <v>龙王宝藏boss_318</v>
      </c>
      <c r="D1331" s="35" t="str">
        <f>VLOOKUP(B1331,M:N,2,0)</f>
        <v>小雷音寺boss_338</v>
      </c>
      <c r="E1331" s="35" t="e">
        <f t="shared" si="45"/>
        <v>#N/A</v>
      </c>
    </row>
    <row r="1332" spans="1:5" x14ac:dyDescent="0.15">
      <c r="A1332" s="23">
        <f>主线!AG1331</f>
        <v>20451868</v>
      </c>
      <c r="B1332" s="37" t="s">
        <v>1739</v>
      </c>
      <c r="C1332" s="35" t="e">
        <f>VLOOKUP(B1332,I:J,2,0)</f>
        <v>#N/A</v>
      </c>
      <c r="D1332" s="35" t="e">
        <f>VLOOKUP(B1332,M:N,2,0)</f>
        <v>#N/A</v>
      </c>
      <c r="E1332" s="35" t="e">
        <f t="shared" si="45"/>
        <v>#N/A</v>
      </c>
    </row>
    <row r="1333" spans="1:5" x14ac:dyDescent="0.15">
      <c r="A1333" s="23">
        <f>主线!AG1332</f>
        <v>20470205</v>
      </c>
      <c r="B1333" s="37" t="s">
        <v>1740</v>
      </c>
      <c r="C1333" s="35" t="str">
        <f>VLOOKUP(B1333,I:J,2,0)</f>
        <v>龙王宝藏boss_319</v>
      </c>
      <c r="D1333" s="35" t="str">
        <f>VLOOKUP(B1333,M:N,2,0)</f>
        <v>小雷音寺boss_339</v>
      </c>
      <c r="E1333" s="35" t="e">
        <f t="shared" si="45"/>
        <v>#N/A</v>
      </c>
    </row>
    <row r="1334" spans="1:5" x14ac:dyDescent="0.15">
      <c r="A1334" s="23">
        <f>主线!AG1333</f>
        <v>20508423</v>
      </c>
      <c r="B1334" s="37" t="s">
        <v>1741</v>
      </c>
      <c r="C1334" s="35" t="e">
        <f>VLOOKUP(B1334,I:J,2,0)</f>
        <v>#N/A</v>
      </c>
      <c r="D1334" s="35" t="e">
        <f>VLOOKUP(B1334,M:N,2,0)</f>
        <v>#N/A</v>
      </c>
      <c r="E1334" s="35" t="e">
        <f t="shared" si="45"/>
        <v>#N/A</v>
      </c>
    </row>
    <row r="1335" spans="1:5" x14ac:dyDescent="0.15">
      <c r="A1335" s="23">
        <f>主线!AG1334</f>
        <v>20526790</v>
      </c>
      <c r="B1335" s="37" t="s">
        <v>1742</v>
      </c>
      <c r="C1335" s="35" t="e">
        <f>VLOOKUP(B1335,I:J,2,0)</f>
        <v>#N/A</v>
      </c>
      <c r="D1335" s="35" t="e">
        <f>VLOOKUP(B1335,M:N,2,0)</f>
        <v>#N/A</v>
      </c>
      <c r="E1335" s="35" t="str">
        <f t="shared" si="45"/>
        <v>天庭试炼boss_109</v>
      </c>
    </row>
    <row r="1336" spans="1:5" x14ac:dyDescent="0.15">
      <c r="A1336" s="23">
        <f>主线!AG1335</f>
        <v>20545159</v>
      </c>
      <c r="B1336" s="37" t="s">
        <v>1743</v>
      </c>
      <c r="C1336" s="35" t="e">
        <f>VLOOKUP(B1336,I:J,2,0)</f>
        <v>#N/A</v>
      </c>
      <c r="D1336" s="35" t="e">
        <f>VLOOKUP(B1336,M:N,2,0)</f>
        <v>#N/A</v>
      </c>
      <c r="E1336" s="35" t="e">
        <f t="shared" si="45"/>
        <v>#N/A</v>
      </c>
    </row>
    <row r="1337" spans="1:5" x14ac:dyDescent="0.15">
      <c r="A1337" s="23">
        <f>主线!AG1336</f>
        <v>20583481</v>
      </c>
      <c r="B1337" s="37" t="s">
        <v>1744</v>
      </c>
      <c r="C1337" s="35" t="e">
        <f>VLOOKUP(B1337,I:J,2,0)</f>
        <v>#N/A</v>
      </c>
      <c r="D1337" s="35" t="str">
        <f>VLOOKUP(B1337,M:N,2,0)</f>
        <v>小雷音寺boss_340</v>
      </c>
      <c r="E1337" s="35" t="e">
        <f t="shared" si="45"/>
        <v>#N/A</v>
      </c>
    </row>
    <row r="1338" spans="1:5" x14ac:dyDescent="0.15">
      <c r="A1338" s="23">
        <f>主线!AG1337</f>
        <v>20601878</v>
      </c>
      <c r="B1338" s="37" t="s">
        <v>1745</v>
      </c>
      <c r="C1338" s="35" t="str">
        <f>VLOOKUP(B1338,I:J,2,0)</f>
        <v>龙王宝藏boss_320</v>
      </c>
      <c r="D1338" s="35" t="e">
        <f>VLOOKUP(B1338,M:N,2,0)</f>
        <v>#N/A</v>
      </c>
      <c r="E1338" s="35" t="e">
        <f t="shared" si="45"/>
        <v>#N/A</v>
      </c>
    </row>
    <row r="1339" spans="1:5" x14ac:dyDescent="0.15">
      <c r="A1339" s="23">
        <f>主线!AG1338</f>
        <v>20620278</v>
      </c>
      <c r="B1339" s="37" t="s">
        <v>1746</v>
      </c>
      <c r="C1339" s="35" t="e">
        <f>VLOOKUP(B1339,I:J,2,0)</f>
        <v>#N/A</v>
      </c>
      <c r="D1339" s="35" t="e">
        <f>VLOOKUP(B1339,M:N,2,0)</f>
        <v>#N/A</v>
      </c>
      <c r="E1339" s="35" t="e">
        <f t="shared" si="45"/>
        <v>#N/A</v>
      </c>
    </row>
    <row r="1340" spans="1:5" x14ac:dyDescent="0.15">
      <c r="A1340" s="23">
        <f>主线!AG1339</f>
        <v>20658705</v>
      </c>
      <c r="B1340" s="37" t="s">
        <v>1747</v>
      </c>
      <c r="C1340" s="35" t="e">
        <f>VLOOKUP(B1340,I:J,2,0)</f>
        <v>#N/A</v>
      </c>
      <c r="D1340" s="35" t="e">
        <f>VLOOKUP(B1340,M:N,2,0)</f>
        <v>#N/A</v>
      </c>
      <c r="E1340" s="35" t="e">
        <f t="shared" si="45"/>
        <v>#N/A</v>
      </c>
    </row>
    <row r="1341" spans="1:5" x14ac:dyDescent="0.15">
      <c r="A1341" s="23">
        <f>主线!AG1340</f>
        <v>20677133</v>
      </c>
      <c r="B1341" s="37" t="s">
        <v>1748</v>
      </c>
      <c r="C1341" s="35" t="str">
        <f>VLOOKUP(B1341,I:J,2,0)</f>
        <v>龙王宝藏boss_321</v>
      </c>
      <c r="D1341" s="35" t="str">
        <f>VLOOKUP(B1341,M:N,2,0)</f>
        <v>小雷音寺boss_341</v>
      </c>
      <c r="E1341" s="35" t="e">
        <f t="shared" si="45"/>
        <v>#N/A</v>
      </c>
    </row>
    <row r="1342" spans="1:5" x14ac:dyDescent="0.15">
      <c r="A1342" s="23">
        <f>主线!AG1341</f>
        <v>20794658</v>
      </c>
      <c r="B1342" s="37" t="s">
        <v>1749</v>
      </c>
      <c r="C1342" s="35" t="e">
        <f>VLOOKUP(B1342,I:J,2,0)</f>
        <v>#N/A</v>
      </c>
      <c r="D1342" s="35" t="e">
        <f>VLOOKUP(B1342,M:N,2,0)</f>
        <v>#N/A</v>
      </c>
      <c r="E1342" s="35" t="e">
        <f t="shared" si="45"/>
        <v>#N/A</v>
      </c>
    </row>
    <row r="1343" spans="1:5" x14ac:dyDescent="0.15">
      <c r="A1343" s="23">
        <f>主线!AG1342</f>
        <v>20813114</v>
      </c>
      <c r="B1343" s="37" t="s">
        <v>1750</v>
      </c>
      <c r="C1343" s="35" t="str">
        <f>VLOOKUP(B1343,I:J,2,0)</f>
        <v>龙王宝藏boss_322</v>
      </c>
      <c r="D1343" s="35" t="str">
        <f>VLOOKUP(B1343,M:N,2,0)</f>
        <v>小雷音寺boss_342</v>
      </c>
      <c r="E1343" s="35" t="e">
        <f t="shared" si="45"/>
        <v>#N/A</v>
      </c>
    </row>
    <row r="1344" spans="1:5" x14ac:dyDescent="0.15">
      <c r="A1344" s="23">
        <f>主线!AG1343</f>
        <v>20851696</v>
      </c>
      <c r="B1344" s="37" t="s">
        <v>1751</v>
      </c>
      <c r="C1344" s="35" t="e">
        <f>VLOOKUP(B1344,I:J,2,0)</f>
        <v>#N/A</v>
      </c>
      <c r="D1344" s="35" t="e">
        <f>VLOOKUP(B1344,M:N,2,0)</f>
        <v>#N/A</v>
      </c>
      <c r="E1344" s="35" t="e">
        <f t="shared" si="45"/>
        <v>#N/A</v>
      </c>
    </row>
    <row r="1345" spans="1:5" x14ac:dyDescent="0.15">
      <c r="A1345" s="23">
        <f>主线!AG1344</f>
        <v>20870182</v>
      </c>
      <c r="B1345" s="37" t="s">
        <v>1752</v>
      </c>
      <c r="C1345" s="35" t="e">
        <f>VLOOKUP(B1345,I:J,2,0)</f>
        <v>#N/A</v>
      </c>
      <c r="D1345" s="35" t="e">
        <f>VLOOKUP(B1345,M:N,2,0)</f>
        <v>#N/A</v>
      </c>
      <c r="E1345" s="35" t="e">
        <f t="shared" si="45"/>
        <v>#N/A</v>
      </c>
    </row>
    <row r="1346" spans="1:5" x14ac:dyDescent="0.15">
      <c r="A1346" s="23">
        <f>主线!AG1345</f>
        <v>20888670</v>
      </c>
      <c r="B1346" s="37" t="s">
        <v>1753</v>
      </c>
      <c r="C1346" s="35" t="e">
        <f>VLOOKUP(B1346,I:J,2,0)</f>
        <v>#N/A</v>
      </c>
      <c r="D1346" s="35" t="e">
        <f>VLOOKUP(B1346,M:N,2,0)</f>
        <v>#N/A</v>
      </c>
      <c r="E1346" s="35" t="e">
        <f t="shared" ref="E1346:E1409" si="46">VLOOKUP(B1346,Q:R,2,0)</f>
        <v>#N/A</v>
      </c>
    </row>
    <row r="1347" spans="1:5" x14ac:dyDescent="0.15">
      <c r="A1347" s="23">
        <f>主线!AG1346</f>
        <v>20927354</v>
      </c>
      <c r="B1347" s="37" t="s">
        <v>1754</v>
      </c>
      <c r="C1347" s="35" t="e">
        <f>VLOOKUP(B1347,I:J,2,0)</f>
        <v>#N/A</v>
      </c>
      <c r="D1347" s="35" t="e">
        <f>VLOOKUP(B1347,M:N,2,0)</f>
        <v>#N/A</v>
      </c>
      <c r="E1347" s="35" t="e">
        <f t="shared" si="46"/>
        <v>#N/A</v>
      </c>
    </row>
    <row r="1348" spans="1:5" x14ac:dyDescent="0.15">
      <c r="A1348" s="23">
        <f>主线!AG1347</f>
        <v>20945872</v>
      </c>
      <c r="B1348" s="37" t="s">
        <v>1755</v>
      </c>
      <c r="C1348" s="35" t="str">
        <f>VLOOKUP(B1348,I:J,2,0)</f>
        <v>龙王宝藏boss_323</v>
      </c>
      <c r="D1348" s="35" t="e">
        <f>VLOOKUP(B1348,M:N,2,0)</f>
        <v>#N/A</v>
      </c>
      <c r="E1348" s="35" t="e">
        <f t="shared" si="46"/>
        <v>#N/A</v>
      </c>
    </row>
    <row r="1349" spans="1:5" x14ac:dyDescent="0.15">
      <c r="A1349" s="23">
        <f>主线!AG1348</f>
        <v>20964390</v>
      </c>
      <c r="B1349" s="37" t="s">
        <v>1756</v>
      </c>
      <c r="C1349" s="35" t="e">
        <f>VLOOKUP(B1349,I:J,2,0)</f>
        <v>#N/A</v>
      </c>
      <c r="D1349" s="35" t="str">
        <f>VLOOKUP(B1349,M:N,2,0)</f>
        <v>小雷音寺boss_343</v>
      </c>
      <c r="E1349" s="35" t="str">
        <f t="shared" si="46"/>
        <v>天庭试炼boss_110</v>
      </c>
    </row>
    <row r="1350" spans="1:5" x14ac:dyDescent="0.15">
      <c r="A1350" s="23">
        <f>主线!AG1349</f>
        <v>21003178</v>
      </c>
      <c r="B1350" s="37" t="s">
        <v>1757</v>
      </c>
      <c r="C1350" s="35" t="e">
        <f>VLOOKUP(B1350,I:J,2,0)</f>
        <v>#N/A</v>
      </c>
      <c r="D1350" s="35" t="e">
        <f>VLOOKUP(B1350,M:N,2,0)</f>
        <v>#N/A</v>
      </c>
      <c r="E1350" s="35" t="e">
        <f t="shared" si="46"/>
        <v>#N/A</v>
      </c>
    </row>
    <row r="1351" spans="1:5" x14ac:dyDescent="0.15">
      <c r="A1351" s="23">
        <f>主线!AG1350</f>
        <v>21021726</v>
      </c>
      <c r="B1351" s="37" t="s">
        <v>1758</v>
      </c>
      <c r="C1351" s="35" t="str">
        <f>VLOOKUP(B1351,I:J,2,0)</f>
        <v>龙王宝藏boss_324</v>
      </c>
      <c r="D1351" s="35" t="str">
        <f>VLOOKUP(B1351,M:N,2,0)</f>
        <v>小雷音寺boss_344</v>
      </c>
      <c r="E1351" s="35" t="e">
        <f t="shared" si="46"/>
        <v>#N/A</v>
      </c>
    </row>
    <row r="1352" spans="1:5" x14ac:dyDescent="0.15">
      <c r="A1352" s="23">
        <f>主线!AG1351</f>
        <v>21140264</v>
      </c>
      <c r="B1352" s="37" t="s">
        <v>1759</v>
      </c>
      <c r="C1352" s="35" t="e">
        <f>VLOOKUP(B1352,I:J,2,0)</f>
        <v>#N/A</v>
      </c>
      <c r="D1352" s="35" t="e">
        <f>VLOOKUP(B1352,M:N,2,0)</f>
        <v>#N/A</v>
      </c>
      <c r="E1352" s="35" t="e">
        <f t="shared" si="46"/>
        <v>#N/A</v>
      </c>
    </row>
    <row r="1353" spans="1:5" x14ac:dyDescent="0.15">
      <c r="A1353" s="23">
        <f>主线!AG1352</f>
        <v>21158840</v>
      </c>
      <c r="B1353" s="37" t="s">
        <v>1760</v>
      </c>
      <c r="C1353" s="35" t="str">
        <f>VLOOKUP(B1353,I:J,2,0)</f>
        <v>龙王宝藏boss_325</v>
      </c>
      <c r="D1353" s="35" t="e">
        <f>VLOOKUP(B1353,M:N,2,0)</f>
        <v>#N/A</v>
      </c>
      <c r="E1353" s="35" t="e">
        <f t="shared" si="46"/>
        <v>#N/A</v>
      </c>
    </row>
    <row r="1354" spans="1:5" x14ac:dyDescent="0.15">
      <c r="A1354" s="23">
        <f>主线!AG1353</f>
        <v>21197782</v>
      </c>
      <c r="B1354" s="37" t="s">
        <v>1761</v>
      </c>
      <c r="C1354" s="35" t="e">
        <f>VLOOKUP(B1354,I:J,2,0)</f>
        <v>#N/A</v>
      </c>
      <c r="D1354" s="35" t="str">
        <f>VLOOKUP(B1354,M:N,2,0)</f>
        <v>小雷音寺boss_345</v>
      </c>
      <c r="E1354" s="35" t="e">
        <f t="shared" si="46"/>
        <v>#N/A</v>
      </c>
    </row>
    <row r="1355" spans="1:5" x14ac:dyDescent="0.15">
      <c r="A1355" s="23">
        <f>主线!AG1354</f>
        <v>21216388</v>
      </c>
      <c r="B1355" s="37" t="s">
        <v>1762</v>
      </c>
      <c r="C1355" s="35" t="e">
        <f>VLOOKUP(B1355,I:J,2,0)</f>
        <v>#N/A</v>
      </c>
      <c r="D1355" s="35" t="e">
        <f>VLOOKUP(B1355,M:N,2,0)</f>
        <v>#N/A</v>
      </c>
      <c r="E1355" s="35" t="e">
        <f t="shared" si="46"/>
        <v>#N/A</v>
      </c>
    </row>
    <row r="1356" spans="1:5" x14ac:dyDescent="0.15">
      <c r="A1356" s="23">
        <f>主线!AG1355</f>
        <v>21234996</v>
      </c>
      <c r="B1356" s="37" t="s">
        <v>1763</v>
      </c>
      <c r="C1356" s="35" t="e">
        <f>VLOOKUP(B1356,I:J,2,0)</f>
        <v>#N/A</v>
      </c>
      <c r="D1356" s="35" t="e">
        <f>VLOOKUP(B1356,M:N,2,0)</f>
        <v>#N/A</v>
      </c>
      <c r="E1356" s="35" t="e">
        <f t="shared" si="46"/>
        <v>#N/A</v>
      </c>
    </row>
    <row r="1357" spans="1:5" x14ac:dyDescent="0.15">
      <c r="A1357" s="23">
        <f>主线!AG1356</f>
        <v>21274043</v>
      </c>
      <c r="B1357" s="37" t="s">
        <v>1764</v>
      </c>
      <c r="C1357" s="35" t="str">
        <f>VLOOKUP(B1357,I:J,2,0)</f>
        <v>龙王宝藏boss_326</v>
      </c>
      <c r="D1357" s="35" t="e">
        <f>VLOOKUP(B1357,M:N,2,0)</f>
        <v>#N/A</v>
      </c>
      <c r="E1357" s="35" t="e">
        <f t="shared" si="46"/>
        <v>#N/A</v>
      </c>
    </row>
    <row r="1358" spans="1:5" x14ac:dyDescent="0.15">
      <c r="A1358" s="23">
        <f>主线!AG1357</f>
        <v>21292679</v>
      </c>
      <c r="B1358" s="37" t="s">
        <v>1765</v>
      </c>
      <c r="C1358" s="35" t="e">
        <f>VLOOKUP(B1358,I:J,2,0)</f>
        <v>#N/A</v>
      </c>
      <c r="D1358" s="35" t="e">
        <f>VLOOKUP(B1358,M:N,2,0)</f>
        <v>#N/A</v>
      </c>
      <c r="E1358" s="35" t="e">
        <f t="shared" si="46"/>
        <v>#N/A</v>
      </c>
    </row>
    <row r="1359" spans="1:5" x14ac:dyDescent="0.15">
      <c r="A1359" s="23">
        <f>主线!AG1358</f>
        <v>21311319</v>
      </c>
      <c r="B1359" s="37" t="s">
        <v>1766</v>
      </c>
      <c r="C1359" s="35" t="e">
        <f>VLOOKUP(B1359,I:J,2,0)</f>
        <v>#N/A</v>
      </c>
      <c r="D1359" s="35" t="str">
        <f>VLOOKUP(B1359,M:N,2,0)</f>
        <v>小雷音寺boss_346</v>
      </c>
      <c r="E1359" s="35" t="e">
        <f t="shared" si="46"/>
        <v>#N/A</v>
      </c>
    </row>
    <row r="1360" spans="1:5" x14ac:dyDescent="0.15">
      <c r="A1360" s="23">
        <f>主线!AG1359</f>
        <v>21350469</v>
      </c>
      <c r="B1360" s="37" t="s">
        <v>1767</v>
      </c>
      <c r="C1360" s="35" t="e">
        <f>VLOOKUP(B1360,I:J,2,0)</f>
        <v>#N/A</v>
      </c>
      <c r="D1360" s="35" t="e">
        <f>VLOOKUP(B1360,M:N,2,0)</f>
        <v>#N/A</v>
      </c>
      <c r="E1360" s="35" t="e">
        <f t="shared" si="46"/>
        <v>#N/A</v>
      </c>
    </row>
    <row r="1361" spans="1:5" x14ac:dyDescent="0.15">
      <c r="A1361" s="23">
        <f>主线!AG1360</f>
        <v>21369139</v>
      </c>
      <c r="B1361" s="37" t="s">
        <v>1768</v>
      </c>
      <c r="C1361" s="35" t="str">
        <f>VLOOKUP(B1361,I:J,2,0)</f>
        <v>龙王宝藏boss_327</v>
      </c>
      <c r="D1361" s="35" t="str">
        <f>VLOOKUP(B1361,M:N,2,0)</f>
        <v>小雷音寺boss_347</v>
      </c>
      <c r="E1361" s="35" t="e">
        <f t="shared" si="46"/>
        <v>#N/A</v>
      </c>
    </row>
    <row r="1362" spans="1:5" x14ac:dyDescent="0.15">
      <c r="A1362" s="23">
        <f>主线!AG1361</f>
        <v>21488687</v>
      </c>
      <c r="B1362" s="37" t="s">
        <v>1769</v>
      </c>
      <c r="C1362" s="35" t="str">
        <f>VLOOKUP(B1362,I:J,2,0)</f>
        <v>龙王宝藏boss_328</v>
      </c>
      <c r="D1362" s="35" t="e">
        <f>VLOOKUP(B1362,M:N,2,0)</f>
        <v>#N/A</v>
      </c>
      <c r="E1362" s="35" t="e">
        <f t="shared" si="46"/>
        <v>#N/A</v>
      </c>
    </row>
    <row r="1363" spans="1:5" x14ac:dyDescent="0.15">
      <c r="A1363" s="23">
        <f>主线!AG1362</f>
        <v>21507385</v>
      </c>
      <c r="B1363" s="37" t="s">
        <v>1770</v>
      </c>
      <c r="C1363" s="35" t="e">
        <f>VLOOKUP(B1363,I:J,2,0)</f>
        <v>#N/A</v>
      </c>
      <c r="D1363" s="35" t="e">
        <f>VLOOKUP(B1363,M:N,2,0)</f>
        <v>#N/A</v>
      </c>
      <c r="E1363" s="35" t="e">
        <f t="shared" si="46"/>
        <v>#N/A</v>
      </c>
    </row>
    <row r="1364" spans="1:5" x14ac:dyDescent="0.15">
      <c r="A1364" s="23">
        <f>主线!AG1363</f>
        <v>21546689</v>
      </c>
      <c r="B1364" s="37" t="s">
        <v>1771</v>
      </c>
      <c r="C1364" s="35" t="e">
        <f>VLOOKUP(B1364,I:J,2,0)</f>
        <v>#N/A</v>
      </c>
      <c r="D1364" s="35" t="e">
        <f>VLOOKUP(B1364,M:N,2,0)</f>
        <v>#N/A</v>
      </c>
      <c r="E1364" s="35" t="e">
        <f t="shared" si="46"/>
        <v>#N/A</v>
      </c>
    </row>
    <row r="1365" spans="1:5" x14ac:dyDescent="0.15">
      <c r="A1365" s="23">
        <f>主线!AG1364</f>
        <v>21565415</v>
      </c>
      <c r="B1365" s="37" t="s">
        <v>1772</v>
      </c>
      <c r="C1365" s="35" t="e">
        <f>VLOOKUP(B1365,I:J,2,0)</f>
        <v>#N/A</v>
      </c>
      <c r="D1365" s="35" t="str">
        <f>VLOOKUP(B1365,M:N,2,0)</f>
        <v>小雷音寺boss_348</v>
      </c>
      <c r="E1365" s="35" t="e">
        <f t="shared" si="46"/>
        <v>#N/A</v>
      </c>
    </row>
    <row r="1366" spans="1:5" x14ac:dyDescent="0.15">
      <c r="A1366" s="23">
        <f>主线!AG1365</f>
        <v>21584143</v>
      </c>
      <c r="B1366" s="37" t="s">
        <v>1773</v>
      </c>
      <c r="C1366" s="35" t="str">
        <f>VLOOKUP(B1366,I:J,2,0)</f>
        <v>龙王宝藏boss_329</v>
      </c>
      <c r="D1366" s="35" t="e">
        <f>VLOOKUP(B1366,M:N,2,0)</f>
        <v>#N/A</v>
      </c>
      <c r="E1366" s="35" t="e">
        <f t="shared" si="46"/>
        <v>#N/A</v>
      </c>
    </row>
    <row r="1367" spans="1:5" x14ac:dyDescent="0.15">
      <c r="A1367" s="23">
        <f>主线!AG1366</f>
        <v>21623552</v>
      </c>
      <c r="B1367" s="37" t="s">
        <v>1774</v>
      </c>
      <c r="C1367" s="35" t="e">
        <f>VLOOKUP(B1367,I:J,2,0)</f>
        <v>#N/A</v>
      </c>
      <c r="D1367" s="35" t="e">
        <f>VLOOKUP(B1367,M:N,2,0)</f>
        <v>#N/A</v>
      </c>
      <c r="E1367" s="35" t="e">
        <f t="shared" si="46"/>
        <v>#N/A</v>
      </c>
    </row>
    <row r="1368" spans="1:5" x14ac:dyDescent="0.15">
      <c r="A1368" s="23">
        <f>主线!AG1367</f>
        <v>21642308</v>
      </c>
      <c r="B1368" s="37" t="s">
        <v>1775</v>
      </c>
      <c r="C1368" s="35" t="e">
        <f>VLOOKUP(B1368,I:J,2,0)</f>
        <v>#N/A</v>
      </c>
      <c r="D1368" s="35" t="e">
        <f>VLOOKUP(B1368,M:N,2,0)</f>
        <v>#N/A</v>
      </c>
      <c r="E1368" s="35" t="e">
        <f t="shared" si="46"/>
        <v>#N/A</v>
      </c>
    </row>
    <row r="1369" spans="1:5" x14ac:dyDescent="0.15">
      <c r="A1369" s="23">
        <f>主线!AG1368</f>
        <v>21661068</v>
      </c>
      <c r="B1369" s="37" t="s">
        <v>1776</v>
      </c>
      <c r="C1369" s="35" t="e">
        <f>VLOOKUP(B1369,I:J,2,0)</f>
        <v>#N/A</v>
      </c>
      <c r="D1369" s="35" t="e">
        <f>VLOOKUP(B1369,M:N,2,0)</f>
        <v>#N/A</v>
      </c>
      <c r="E1369" s="35" t="e">
        <f t="shared" si="46"/>
        <v>#N/A</v>
      </c>
    </row>
    <row r="1370" spans="1:5" x14ac:dyDescent="0.15">
      <c r="A1370" s="23">
        <f>主线!AG1369</f>
        <v>21700582</v>
      </c>
      <c r="B1370" s="37" t="s">
        <v>1777</v>
      </c>
      <c r="C1370" s="35" t="e">
        <f>VLOOKUP(B1370,I:J,2,0)</f>
        <v>#N/A</v>
      </c>
      <c r="D1370" s="35" t="str">
        <f>VLOOKUP(B1370,M:N,2,0)</f>
        <v>小雷音寺boss_349</v>
      </c>
      <c r="E1370" s="35" t="e">
        <f t="shared" si="46"/>
        <v>#N/A</v>
      </c>
    </row>
    <row r="1371" spans="1:5" x14ac:dyDescent="0.15">
      <c r="A1371" s="23">
        <f>主线!AG1370</f>
        <v>21719370</v>
      </c>
      <c r="B1371" s="37" t="s">
        <v>1778</v>
      </c>
      <c r="C1371" s="35" t="str">
        <f>VLOOKUP(B1371,I:J,2,0)</f>
        <v>龙王宝藏boss_330</v>
      </c>
      <c r="D1371" s="35" t="str">
        <f>VLOOKUP(B1371,M:N,2,0)</f>
        <v>小雷音寺boss_350</v>
      </c>
      <c r="E1371" s="35" t="e">
        <f t="shared" si="46"/>
        <v>#N/A</v>
      </c>
    </row>
    <row r="1372" spans="1:5" x14ac:dyDescent="0.15">
      <c r="A1372" s="23">
        <f>主线!AG1371</f>
        <v>21839934</v>
      </c>
      <c r="B1372" s="37" t="s">
        <v>1779</v>
      </c>
      <c r="C1372" s="35" t="e">
        <f>VLOOKUP(B1372,I:J,2,0)</f>
        <v>#N/A</v>
      </c>
      <c r="D1372" s="35" t="e">
        <f>VLOOKUP(B1372,M:N,2,0)</f>
        <v>#N/A</v>
      </c>
      <c r="E1372" s="35" t="e">
        <f t="shared" si="46"/>
        <v>#N/A</v>
      </c>
    </row>
    <row r="1373" spans="1:5" x14ac:dyDescent="0.15">
      <c r="A1373" s="23">
        <f>主线!AG1372</f>
        <v>21858750</v>
      </c>
      <c r="B1373" s="37" t="s">
        <v>1780</v>
      </c>
      <c r="C1373" s="35" t="e">
        <f>VLOOKUP(B1373,I:J,2,0)</f>
        <v>#N/A</v>
      </c>
      <c r="D1373" s="35" t="e">
        <f>VLOOKUP(B1373,M:N,2,0)</f>
        <v>#N/A</v>
      </c>
      <c r="E1373" s="35" t="e">
        <f t="shared" si="46"/>
        <v>#N/A</v>
      </c>
    </row>
    <row r="1374" spans="1:5" x14ac:dyDescent="0.15">
      <c r="A1374" s="23">
        <f>主线!AG1373</f>
        <v>21898417</v>
      </c>
      <c r="B1374" s="37" t="s">
        <v>1781</v>
      </c>
      <c r="C1374" s="35" t="e">
        <f>VLOOKUP(B1374,I:J,2,0)</f>
        <v>#N/A</v>
      </c>
      <c r="D1374" s="35" t="e">
        <f>VLOOKUP(B1374,M:N,2,0)</f>
        <v>#N/A</v>
      </c>
      <c r="E1374" s="35" t="e">
        <f t="shared" si="46"/>
        <v>#N/A</v>
      </c>
    </row>
    <row r="1375" spans="1:5" x14ac:dyDescent="0.15">
      <c r="A1375" s="23">
        <f>主线!AG1374</f>
        <v>21917265</v>
      </c>
      <c r="B1375" s="37" t="s">
        <v>1782</v>
      </c>
      <c r="C1375" s="35" t="e">
        <f>VLOOKUP(B1375,I:J,2,0)</f>
        <v>#N/A</v>
      </c>
      <c r="D1375" s="35" t="e">
        <f>VLOOKUP(B1375,M:N,2,0)</f>
        <v>#N/A</v>
      </c>
      <c r="E1375" s="35" t="e">
        <f t="shared" si="46"/>
        <v>#N/A</v>
      </c>
    </row>
    <row r="1376" spans="1:5" x14ac:dyDescent="0.15">
      <c r="A1376" s="23">
        <f>主线!AG1375</f>
        <v>21936113</v>
      </c>
      <c r="B1376" s="37" t="s">
        <v>1783</v>
      </c>
      <c r="C1376" s="35" t="str">
        <f>VLOOKUP(B1376,I:J,2,0)</f>
        <v>龙王宝藏boss_332</v>
      </c>
      <c r="D1376" s="35" t="str">
        <f>VLOOKUP(B1376,M:N,2,0)</f>
        <v>小雷音寺boss_351</v>
      </c>
      <c r="E1376" s="35" t="e">
        <f t="shared" si="46"/>
        <v>#N/A</v>
      </c>
    </row>
    <row r="1377" spans="1:5" x14ac:dyDescent="0.15">
      <c r="A1377" s="23">
        <f>主线!AG1376</f>
        <v>21975885</v>
      </c>
      <c r="B1377" s="37" t="s">
        <v>1784</v>
      </c>
      <c r="C1377" s="35" t="e">
        <f>VLOOKUP(B1377,I:J,2,0)</f>
        <v>#N/A</v>
      </c>
      <c r="D1377" s="35" t="e">
        <f>VLOOKUP(B1377,M:N,2,0)</f>
        <v>#N/A</v>
      </c>
      <c r="E1377" s="35" t="e">
        <f t="shared" si="46"/>
        <v>#N/A</v>
      </c>
    </row>
    <row r="1378" spans="1:5" x14ac:dyDescent="0.15">
      <c r="A1378" s="23">
        <f>主线!AG1377</f>
        <v>21994763</v>
      </c>
      <c r="B1378" s="37" t="s">
        <v>1785</v>
      </c>
      <c r="C1378" s="35" t="e">
        <f>VLOOKUP(B1378,I:J,2,0)</f>
        <v>#N/A</v>
      </c>
      <c r="D1378" s="35" t="e">
        <f>VLOOKUP(B1378,M:N,2,0)</f>
        <v>#N/A</v>
      </c>
      <c r="E1378" s="35" t="e">
        <f t="shared" si="46"/>
        <v>#N/A</v>
      </c>
    </row>
    <row r="1379" spans="1:5" x14ac:dyDescent="0.15">
      <c r="A1379" s="23">
        <f>主线!AG1378</f>
        <v>22013643</v>
      </c>
      <c r="B1379" s="37" t="s">
        <v>1786</v>
      </c>
      <c r="C1379" s="35" t="e">
        <f>VLOOKUP(B1379,I:J,2,0)</f>
        <v>#N/A</v>
      </c>
      <c r="D1379" s="35" t="e">
        <f>VLOOKUP(B1379,M:N,2,0)</f>
        <v>#N/A</v>
      </c>
      <c r="E1379" s="35" t="str">
        <f t="shared" si="46"/>
        <v>天庭试炼boss_111</v>
      </c>
    </row>
    <row r="1380" spans="1:5" x14ac:dyDescent="0.15">
      <c r="A1380" s="23">
        <f>主线!AG1379</f>
        <v>22053518</v>
      </c>
      <c r="B1380" s="37" t="s">
        <v>1787</v>
      </c>
      <c r="C1380" s="35" t="str">
        <f>VLOOKUP(B1380,I:J,2,0)</f>
        <v>龙王宝藏boss_333</v>
      </c>
      <c r="D1380" s="35" t="e">
        <f>VLOOKUP(B1380,M:N,2,0)</f>
        <v>#N/A</v>
      </c>
      <c r="E1380" s="35" t="e">
        <f t="shared" si="46"/>
        <v>#N/A</v>
      </c>
    </row>
    <row r="1381" spans="1:5" x14ac:dyDescent="0.15">
      <c r="A1381" s="23">
        <f>主线!AG1380</f>
        <v>22072429</v>
      </c>
      <c r="B1381" s="37" t="s">
        <v>1788</v>
      </c>
      <c r="C1381" s="35" t="str">
        <f>VLOOKUP(B1381,I:J,2,0)</f>
        <v>龙王宝藏boss_334</v>
      </c>
      <c r="D1381" s="35" t="str">
        <f>VLOOKUP(B1381,M:N,2,0)</f>
        <v>小雷音寺boss_352</v>
      </c>
      <c r="E1381" s="35" t="e">
        <f t="shared" si="46"/>
        <v>#N/A</v>
      </c>
    </row>
    <row r="1382" spans="1:5" x14ac:dyDescent="0.15">
      <c r="A1382" s="23">
        <f>主线!AG1381</f>
        <v>22194006</v>
      </c>
      <c r="B1382" s="37" t="s">
        <v>1789</v>
      </c>
      <c r="C1382" s="35" t="e">
        <f>VLOOKUP(B1382,I:J,2,0)</f>
        <v>#N/A</v>
      </c>
      <c r="D1382" s="35" t="str">
        <f>VLOOKUP(B1382,M:N,2,0)</f>
        <v>小雷音寺boss_353</v>
      </c>
      <c r="E1382" s="35" t="e">
        <f t="shared" si="46"/>
        <v>#N/A</v>
      </c>
    </row>
    <row r="1383" spans="1:5" x14ac:dyDescent="0.15">
      <c r="A1383" s="23">
        <f>主线!AG1382</f>
        <v>22212945</v>
      </c>
      <c r="B1383" s="37" t="s">
        <v>1790</v>
      </c>
      <c r="C1383" s="35" t="e">
        <f>VLOOKUP(B1383,I:J,2,0)</f>
        <v>#N/A</v>
      </c>
      <c r="D1383" s="35" t="e">
        <f>VLOOKUP(B1383,M:N,2,0)</f>
        <v>#N/A</v>
      </c>
      <c r="E1383" s="35" t="e">
        <f t="shared" si="46"/>
        <v>#N/A</v>
      </c>
    </row>
    <row r="1384" spans="1:5" x14ac:dyDescent="0.15">
      <c r="A1384" s="23">
        <f>主线!AG1383</f>
        <v>22252977</v>
      </c>
      <c r="B1384" s="37" t="s">
        <v>1791</v>
      </c>
      <c r="C1384" s="35" t="e">
        <f>VLOOKUP(B1384,I:J,2,0)</f>
        <v>#N/A</v>
      </c>
      <c r="D1384" s="35" t="e">
        <f>VLOOKUP(B1384,M:N,2,0)</f>
        <v>#N/A</v>
      </c>
      <c r="E1384" s="35" t="e">
        <f t="shared" si="46"/>
        <v>#N/A</v>
      </c>
    </row>
    <row r="1385" spans="1:5" x14ac:dyDescent="0.15">
      <c r="A1385" s="23">
        <f>主线!AG1384</f>
        <v>22271944</v>
      </c>
      <c r="B1385" s="37" t="s">
        <v>1792</v>
      </c>
      <c r="C1385" s="35" t="str">
        <f>VLOOKUP(B1385,I:J,2,0)</f>
        <v>龙王宝藏boss_335</v>
      </c>
      <c r="D1385" s="35" t="e">
        <f>VLOOKUP(B1385,M:N,2,0)</f>
        <v>#N/A</v>
      </c>
      <c r="E1385" s="35" t="e">
        <f t="shared" si="46"/>
        <v>#N/A</v>
      </c>
    </row>
    <row r="1386" spans="1:5" x14ac:dyDescent="0.15">
      <c r="A1386" s="23">
        <f>主线!AG1385</f>
        <v>22290914</v>
      </c>
      <c r="B1386" s="37" t="s">
        <v>1793</v>
      </c>
      <c r="C1386" s="35" t="e">
        <f>VLOOKUP(B1386,I:J,2,0)</f>
        <v>#N/A</v>
      </c>
      <c r="D1386" s="35" t="e">
        <f>VLOOKUP(B1386,M:N,2,0)</f>
        <v>#N/A</v>
      </c>
      <c r="E1386" s="35" t="e">
        <f t="shared" si="46"/>
        <v>#N/A</v>
      </c>
    </row>
    <row r="1387" spans="1:5" x14ac:dyDescent="0.15">
      <c r="A1387" s="23">
        <f>主线!AG1386</f>
        <v>22331047</v>
      </c>
      <c r="B1387" s="37" t="s">
        <v>1794</v>
      </c>
      <c r="C1387" s="35" t="e">
        <f>VLOOKUP(B1387,I:J,2,0)</f>
        <v>#N/A</v>
      </c>
      <c r="D1387" s="35" t="str">
        <f>VLOOKUP(B1387,M:N,2,0)</f>
        <v>小雷音寺boss_354</v>
      </c>
      <c r="E1387" s="35" t="e">
        <f t="shared" si="46"/>
        <v>#N/A</v>
      </c>
    </row>
    <row r="1388" spans="1:5" x14ac:dyDescent="0.15">
      <c r="A1388" s="23">
        <f>主线!AG1387</f>
        <v>22350046</v>
      </c>
      <c r="B1388" s="37" t="s">
        <v>1795</v>
      </c>
      <c r="C1388" s="35" t="e">
        <f>VLOOKUP(B1388,I:J,2,0)</f>
        <v>#N/A</v>
      </c>
      <c r="D1388" s="35" t="e">
        <f>VLOOKUP(B1388,M:N,2,0)</f>
        <v>#N/A</v>
      </c>
      <c r="E1388" s="35" t="e">
        <f t="shared" si="46"/>
        <v>#N/A</v>
      </c>
    </row>
    <row r="1389" spans="1:5" x14ac:dyDescent="0.15">
      <c r="A1389" s="23">
        <f>主线!AG1388</f>
        <v>22369049</v>
      </c>
      <c r="B1389" s="37" t="s">
        <v>1796</v>
      </c>
      <c r="C1389" s="35" t="str">
        <f>VLOOKUP(B1389,I:J,2,0)</f>
        <v>龙王宝藏boss_336</v>
      </c>
      <c r="D1389" s="35" t="e">
        <f>VLOOKUP(B1389,M:N,2,0)</f>
        <v>#N/A</v>
      </c>
      <c r="E1389" s="35" t="e">
        <f t="shared" si="46"/>
        <v>#N/A</v>
      </c>
    </row>
    <row r="1390" spans="1:5" x14ac:dyDescent="0.15">
      <c r="A1390" s="23">
        <f>主线!AG1389</f>
        <v>22409287</v>
      </c>
      <c r="B1390" s="37" t="s">
        <v>1797</v>
      </c>
      <c r="C1390" s="35" t="e">
        <f>VLOOKUP(B1390,I:J,2,0)</f>
        <v>#N/A</v>
      </c>
      <c r="D1390" s="35" t="e">
        <f>VLOOKUP(B1390,M:N,2,0)</f>
        <v>#N/A</v>
      </c>
      <c r="E1390" s="35" t="e">
        <f t="shared" si="46"/>
        <v>#N/A</v>
      </c>
    </row>
    <row r="1391" spans="1:5" x14ac:dyDescent="0.15">
      <c r="A1391" s="23">
        <f>主线!AG1390</f>
        <v>22428318</v>
      </c>
      <c r="B1391" s="37" t="s">
        <v>1798</v>
      </c>
      <c r="C1391" s="35" t="str">
        <f>VLOOKUP(B1391,I:J,2,0)</f>
        <v>龙王宝藏boss_337</v>
      </c>
      <c r="D1391" s="35" t="str">
        <f>VLOOKUP(B1391,M:N,2,0)</f>
        <v>小雷音寺boss_355</v>
      </c>
      <c r="E1391" s="35" t="str">
        <f t="shared" si="46"/>
        <v>天庭试炼boss_112</v>
      </c>
    </row>
    <row r="1392" spans="1:5" x14ac:dyDescent="0.15">
      <c r="A1392" s="23">
        <f>主线!AG1391</f>
        <v>22550913</v>
      </c>
      <c r="B1392" s="37" t="s">
        <v>1799</v>
      </c>
      <c r="C1392" s="35" t="e">
        <f>VLOOKUP(B1392,I:J,2,0)</f>
        <v>#N/A</v>
      </c>
      <c r="D1392" s="35" t="e">
        <f>VLOOKUP(B1392,M:N,2,0)</f>
        <v>#N/A</v>
      </c>
      <c r="E1392" s="35" t="e">
        <f t="shared" si="46"/>
        <v>#N/A</v>
      </c>
    </row>
    <row r="1393" spans="1:5" x14ac:dyDescent="0.15">
      <c r="A1393" s="23">
        <f>主线!AG1392</f>
        <v>22569972</v>
      </c>
      <c r="B1393" s="37" t="s">
        <v>1800</v>
      </c>
      <c r="C1393" s="35" t="str">
        <f>VLOOKUP(B1393,I:J,2,0)</f>
        <v>龙王宝藏boss_338</v>
      </c>
      <c r="D1393" s="35" t="str">
        <f>VLOOKUP(B1393,M:N,2,0)</f>
        <v>小雷音寺boss_356</v>
      </c>
      <c r="E1393" s="35" t="e">
        <f t="shared" si="46"/>
        <v>#N/A</v>
      </c>
    </row>
    <row r="1394" spans="1:5" x14ac:dyDescent="0.15">
      <c r="A1394" s="23">
        <f>主线!AG1393</f>
        <v>22610366</v>
      </c>
      <c r="B1394" s="37" t="s">
        <v>1801</v>
      </c>
      <c r="C1394" s="35" t="e">
        <f>VLOOKUP(B1394,I:J,2,0)</f>
        <v>#N/A</v>
      </c>
      <c r="D1394" s="35" t="e">
        <f>VLOOKUP(B1394,M:N,2,0)</f>
        <v>#N/A</v>
      </c>
      <c r="E1394" s="35" t="e">
        <f t="shared" si="46"/>
        <v>#N/A</v>
      </c>
    </row>
    <row r="1395" spans="1:5" x14ac:dyDescent="0.15">
      <c r="A1395" s="23">
        <f>主线!AG1394</f>
        <v>22629455</v>
      </c>
      <c r="B1395" s="37" t="s">
        <v>1802</v>
      </c>
      <c r="C1395" s="35" t="e">
        <f>VLOOKUP(B1395,I:J,2,0)</f>
        <v>#N/A</v>
      </c>
      <c r="D1395" s="35" t="e">
        <f>VLOOKUP(B1395,M:N,2,0)</f>
        <v>#N/A</v>
      </c>
      <c r="E1395" s="35" t="e">
        <f t="shared" si="46"/>
        <v>#N/A</v>
      </c>
    </row>
    <row r="1396" spans="1:5" x14ac:dyDescent="0.15">
      <c r="A1396" s="23">
        <f>主线!AG1395</f>
        <v>22648544</v>
      </c>
      <c r="B1396" s="37" t="s">
        <v>1803</v>
      </c>
      <c r="C1396" s="35" t="e">
        <f>VLOOKUP(B1396,I:J,2,0)</f>
        <v>#N/A</v>
      </c>
      <c r="D1396" s="35" t="e">
        <f>VLOOKUP(B1396,M:N,2,0)</f>
        <v>#N/A</v>
      </c>
      <c r="E1396" s="35" t="e">
        <f t="shared" si="46"/>
        <v>#N/A</v>
      </c>
    </row>
    <row r="1397" spans="1:5" x14ac:dyDescent="0.15">
      <c r="A1397" s="23">
        <f>主线!AG1396</f>
        <v>22689043</v>
      </c>
      <c r="B1397" s="37" t="s">
        <v>1804</v>
      </c>
      <c r="C1397" s="35" t="e">
        <f>VLOOKUP(B1397,I:J,2,0)</f>
        <v>#N/A</v>
      </c>
      <c r="D1397" s="35" t="e">
        <f>VLOOKUP(B1397,M:N,2,0)</f>
        <v>#N/A</v>
      </c>
      <c r="E1397" s="35" t="e">
        <f t="shared" si="46"/>
        <v>#N/A</v>
      </c>
    </row>
    <row r="1398" spans="1:5" x14ac:dyDescent="0.15">
      <c r="A1398" s="23">
        <f>主线!AG1397</f>
        <v>22708163</v>
      </c>
      <c r="B1398" s="37" t="s">
        <v>1805</v>
      </c>
      <c r="C1398" s="35" t="str">
        <f>VLOOKUP(B1398,I:J,2,0)</f>
        <v>龙王宝藏boss_339</v>
      </c>
      <c r="D1398" s="35" t="str">
        <f>VLOOKUP(B1398,M:N,2,0)</f>
        <v>小雷音寺boss_357</v>
      </c>
      <c r="E1398" s="35" t="e">
        <f t="shared" si="46"/>
        <v>#N/A</v>
      </c>
    </row>
    <row r="1399" spans="1:5" x14ac:dyDescent="0.15">
      <c r="A1399" s="23">
        <f>主线!AG1398</f>
        <v>22727286</v>
      </c>
      <c r="B1399" s="37" t="s">
        <v>1806</v>
      </c>
      <c r="C1399" s="35" t="e">
        <f>VLOOKUP(B1399,I:J,2,0)</f>
        <v>#N/A</v>
      </c>
      <c r="D1399" s="35" t="e">
        <f>VLOOKUP(B1399,M:N,2,0)</f>
        <v>#N/A</v>
      </c>
      <c r="E1399" s="35" t="e">
        <f t="shared" si="46"/>
        <v>#N/A</v>
      </c>
    </row>
    <row r="1400" spans="1:5" x14ac:dyDescent="0.15">
      <c r="A1400" s="23">
        <f>主线!AG1399</f>
        <v>22767889</v>
      </c>
      <c r="B1400" s="37" t="s">
        <v>1807</v>
      </c>
      <c r="C1400" s="35" t="e">
        <f>VLOOKUP(B1400,I:J,2,0)</f>
        <v>#N/A</v>
      </c>
      <c r="D1400" s="35" t="e">
        <f>VLOOKUP(B1400,M:N,2,0)</f>
        <v>#N/A</v>
      </c>
      <c r="E1400" s="35" t="e">
        <f t="shared" si="46"/>
        <v>#N/A</v>
      </c>
    </row>
    <row r="1401" spans="1:5" x14ac:dyDescent="0.15">
      <c r="A1401" s="23">
        <f>主线!AG1400</f>
        <v>22787040</v>
      </c>
      <c r="B1401" s="37" t="s">
        <v>1808</v>
      </c>
      <c r="C1401" s="35" t="str">
        <f>VLOOKUP(B1401,I:J,2,0)</f>
        <v>龙王宝藏boss_340</v>
      </c>
      <c r="D1401" s="35" t="str">
        <f>VLOOKUP(B1401,M:N,2,0)</f>
        <v>小雷音寺boss_358</v>
      </c>
      <c r="E1401" s="35" t="e">
        <f t="shared" si="46"/>
        <v>#N/A</v>
      </c>
    </row>
    <row r="1402" spans="1:5" x14ac:dyDescent="0.15">
      <c r="A1402" s="23">
        <f>主线!AG1401</f>
        <v>22910655</v>
      </c>
      <c r="B1402" s="37" t="s">
        <v>1809</v>
      </c>
      <c r="C1402" s="35" t="e">
        <f>VLOOKUP(B1402,I:J,2,0)</f>
        <v>#N/A</v>
      </c>
      <c r="D1402" s="35" t="e">
        <f>VLOOKUP(B1402,M:N,2,0)</f>
        <v>#N/A</v>
      </c>
      <c r="E1402" s="35" t="e">
        <f t="shared" si="46"/>
        <v>#N/A</v>
      </c>
    </row>
    <row r="1403" spans="1:5" x14ac:dyDescent="0.15">
      <c r="A1403" s="23">
        <f>主线!AG1402</f>
        <v>22929835</v>
      </c>
      <c r="B1403" s="37" t="s">
        <v>1810</v>
      </c>
      <c r="C1403" s="35" t="str">
        <f>VLOOKUP(B1403,I:J,2,0)</f>
        <v>龙王宝藏boss_341</v>
      </c>
      <c r="D1403" s="35" t="str">
        <f>VLOOKUP(B1403,M:N,2,0)</f>
        <v>小雷音寺boss_359</v>
      </c>
      <c r="E1403" s="35" t="str">
        <f t="shared" si="46"/>
        <v>天庭试炼boss_113</v>
      </c>
    </row>
    <row r="1404" spans="1:5" x14ac:dyDescent="0.15">
      <c r="A1404" s="23">
        <f>主线!AG1403</f>
        <v>22970596</v>
      </c>
      <c r="B1404" s="37" t="s">
        <v>1811</v>
      </c>
      <c r="C1404" s="35" t="e">
        <f>VLOOKUP(B1404,I:J,2,0)</f>
        <v>#N/A</v>
      </c>
      <c r="D1404" s="35" t="e">
        <f>VLOOKUP(B1404,M:N,2,0)</f>
        <v>#N/A</v>
      </c>
      <c r="E1404" s="35" t="e">
        <f t="shared" si="46"/>
        <v>#N/A</v>
      </c>
    </row>
    <row r="1405" spans="1:5" x14ac:dyDescent="0.15">
      <c r="A1405" s="23">
        <f>主线!AG1404</f>
        <v>22989804</v>
      </c>
      <c r="B1405" s="37" t="s">
        <v>1812</v>
      </c>
      <c r="C1405" s="35" t="e">
        <f>VLOOKUP(B1405,I:J,2,0)</f>
        <v>#N/A</v>
      </c>
      <c r="D1405" s="35" t="e">
        <f>VLOOKUP(B1405,M:N,2,0)</f>
        <v>#N/A</v>
      </c>
      <c r="E1405" s="35" t="e">
        <f t="shared" si="46"/>
        <v>#N/A</v>
      </c>
    </row>
    <row r="1406" spans="1:5" x14ac:dyDescent="0.15">
      <c r="A1406" s="23">
        <f>主线!AG1405</f>
        <v>23009016</v>
      </c>
      <c r="B1406" s="37" t="s">
        <v>1813</v>
      </c>
      <c r="C1406" s="35" t="e">
        <f>VLOOKUP(B1406,I:J,2,0)</f>
        <v>#N/A</v>
      </c>
      <c r="D1406" s="35" t="e">
        <f>VLOOKUP(B1406,M:N,2,0)</f>
        <v>#N/A</v>
      </c>
      <c r="E1406" s="35" t="e">
        <f t="shared" si="46"/>
        <v>#N/A</v>
      </c>
    </row>
    <row r="1407" spans="1:5" x14ac:dyDescent="0.15">
      <c r="A1407" s="23">
        <f>主线!AG1406</f>
        <v>23049879</v>
      </c>
      <c r="B1407" s="37" t="s">
        <v>1814</v>
      </c>
      <c r="C1407" s="35" t="str">
        <f>VLOOKUP(B1407,I:J,2,0)</f>
        <v>龙王宝藏boss_342</v>
      </c>
      <c r="D1407" s="35" t="e">
        <f>VLOOKUP(B1407,M:N,2,0)</f>
        <v>#N/A</v>
      </c>
      <c r="E1407" s="35" t="e">
        <f t="shared" si="46"/>
        <v>#N/A</v>
      </c>
    </row>
    <row r="1408" spans="1:5" x14ac:dyDescent="0.15">
      <c r="A1408" s="23">
        <f>主线!AG1407</f>
        <v>23069122</v>
      </c>
      <c r="B1408" s="37" t="s">
        <v>1815</v>
      </c>
      <c r="C1408" s="35" t="e">
        <f>VLOOKUP(B1408,I:J,2,0)</f>
        <v>#N/A</v>
      </c>
      <c r="D1408" s="35" t="e">
        <f>VLOOKUP(B1408,M:N,2,0)</f>
        <v>#N/A</v>
      </c>
      <c r="E1408" s="35" t="e">
        <f t="shared" si="46"/>
        <v>#N/A</v>
      </c>
    </row>
    <row r="1409" spans="1:5" x14ac:dyDescent="0.15">
      <c r="A1409" s="23">
        <f>主线!AG1408</f>
        <v>23088364</v>
      </c>
      <c r="B1409" s="37" t="s">
        <v>1816</v>
      </c>
      <c r="C1409" s="35" t="e">
        <f>VLOOKUP(B1409,I:J,2,0)</f>
        <v>#N/A</v>
      </c>
      <c r="D1409" s="35" t="str">
        <f>VLOOKUP(B1409,M:N,2,0)</f>
        <v>小雷音寺boss_360</v>
      </c>
      <c r="E1409" s="35" t="e">
        <f t="shared" si="46"/>
        <v>#N/A</v>
      </c>
    </row>
    <row r="1410" spans="1:5" x14ac:dyDescent="0.15">
      <c r="A1410" s="23">
        <f>主线!AG1409</f>
        <v>23129333</v>
      </c>
      <c r="B1410" s="37" t="s">
        <v>1817</v>
      </c>
      <c r="C1410" s="35" t="e">
        <f>VLOOKUP(B1410,I:J,2,0)</f>
        <v>#N/A</v>
      </c>
      <c r="D1410" s="35" t="e">
        <f>VLOOKUP(B1410,M:N,2,0)</f>
        <v>#N/A</v>
      </c>
      <c r="E1410" s="35" t="e">
        <f t="shared" ref="E1410:E1473" si="47">VLOOKUP(B1410,Q:R,2,0)</f>
        <v>#N/A</v>
      </c>
    </row>
    <row r="1411" spans="1:5" x14ac:dyDescent="0.15">
      <c r="A1411" s="23">
        <f>主线!AG1410</f>
        <v>23148606</v>
      </c>
      <c r="B1411" s="37" t="s">
        <v>1818</v>
      </c>
      <c r="C1411" s="35" t="str">
        <f>VLOOKUP(B1411,I:J,2,0)</f>
        <v>龙王宝藏boss_343</v>
      </c>
      <c r="D1411" s="35" t="str">
        <f>VLOOKUP(B1411,M:N,2,0)</f>
        <v>小雷音寺boss_361</v>
      </c>
      <c r="E1411" s="35" t="e">
        <f t="shared" si="47"/>
        <v>#N/A</v>
      </c>
    </row>
    <row r="1412" spans="1:5" x14ac:dyDescent="0.15">
      <c r="A1412" s="23">
        <f>主线!AG1411</f>
        <v>23273240</v>
      </c>
      <c r="B1412" s="37" t="s">
        <v>1819</v>
      </c>
      <c r="C1412" s="35" t="e">
        <f>VLOOKUP(B1412,I:J,2,0)</f>
        <v>#N/A</v>
      </c>
      <c r="D1412" s="35" t="e">
        <f>VLOOKUP(B1412,M:N,2,0)</f>
        <v>#N/A</v>
      </c>
      <c r="E1412" s="35" t="e">
        <f t="shared" si="47"/>
        <v>#N/A</v>
      </c>
    </row>
    <row r="1413" spans="1:5" x14ac:dyDescent="0.15">
      <c r="A1413" s="23">
        <f>主线!AG1412</f>
        <v>23291393</v>
      </c>
      <c r="B1413" s="37" t="s">
        <v>1820</v>
      </c>
      <c r="C1413" s="35" t="e">
        <f>VLOOKUP(B1413,I:J,2,0)</f>
        <v>#N/A</v>
      </c>
      <c r="D1413" s="35" t="e">
        <f>VLOOKUP(B1413,M:N,2,0)</f>
        <v>#N/A</v>
      </c>
      <c r="E1413" s="35" t="e">
        <f t="shared" si="47"/>
        <v>#N/A</v>
      </c>
    </row>
    <row r="1414" spans="1:5" x14ac:dyDescent="0.15">
      <c r="A1414" s="23">
        <f>主线!AG1413</f>
        <v>23331365</v>
      </c>
      <c r="B1414" s="37" t="s">
        <v>1821</v>
      </c>
      <c r="C1414" s="35" t="e">
        <f>VLOOKUP(B1414,I:J,2,0)</f>
        <v>#N/A</v>
      </c>
      <c r="D1414" s="35" t="e">
        <f>VLOOKUP(B1414,M:N,2,0)</f>
        <v>#N/A</v>
      </c>
      <c r="E1414" s="35" t="e">
        <f t="shared" si="47"/>
        <v>#N/A</v>
      </c>
    </row>
    <row r="1415" spans="1:5" x14ac:dyDescent="0.15">
      <c r="A1415" s="23">
        <f>主线!AG1414</f>
        <v>23349544</v>
      </c>
      <c r="B1415" s="37" t="s">
        <v>1822</v>
      </c>
      <c r="C1415" s="35" t="e">
        <f>VLOOKUP(B1415,I:J,2,0)</f>
        <v>#N/A</v>
      </c>
      <c r="D1415" s="35" t="str">
        <f>VLOOKUP(B1415,M:N,2,0)</f>
        <v>小雷音寺boss_362</v>
      </c>
      <c r="E1415" s="35" t="e">
        <f t="shared" si="47"/>
        <v>#N/A</v>
      </c>
    </row>
    <row r="1416" spans="1:5" x14ac:dyDescent="0.15">
      <c r="A1416" s="23">
        <f>主线!AG1415</f>
        <v>23367726</v>
      </c>
      <c r="B1416" s="37" t="s">
        <v>1823</v>
      </c>
      <c r="C1416" s="35" t="str">
        <f>VLOOKUP(B1416,I:J,2,0)</f>
        <v>龙王宝藏boss_345</v>
      </c>
      <c r="D1416" s="35" t="e">
        <f>VLOOKUP(B1416,M:N,2,0)</f>
        <v>#N/A</v>
      </c>
      <c r="E1416" s="35" t="str">
        <f t="shared" si="47"/>
        <v>天庭试炼boss_114</v>
      </c>
    </row>
    <row r="1417" spans="1:5" x14ac:dyDescent="0.15">
      <c r="A1417" s="23">
        <f>主线!AG1416</f>
        <v>23407797</v>
      </c>
      <c r="B1417" s="37" t="s">
        <v>1824</v>
      </c>
      <c r="C1417" s="35" t="e">
        <f>VLOOKUP(B1417,I:J,2,0)</f>
        <v>#N/A</v>
      </c>
      <c r="D1417" s="35" t="e">
        <f>VLOOKUP(B1417,M:N,2,0)</f>
        <v>#N/A</v>
      </c>
      <c r="E1417" s="35" t="e">
        <f t="shared" si="47"/>
        <v>#N/A</v>
      </c>
    </row>
    <row r="1418" spans="1:5" x14ac:dyDescent="0.15">
      <c r="A1418" s="23">
        <f>主线!AG1417</f>
        <v>23426005</v>
      </c>
      <c r="B1418" s="37" t="s">
        <v>1825</v>
      </c>
      <c r="C1418" s="35" t="e">
        <f>VLOOKUP(B1418,I:J,2,0)</f>
        <v>#N/A</v>
      </c>
      <c r="D1418" s="35" t="e">
        <f>VLOOKUP(B1418,M:N,2,0)</f>
        <v>#N/A</v>
      </c>
      <c r="E1418" s="35" t="e">
        <f t="shared" si="47"/>
        <v>#N/A</v>
      </c>
    </row>
    <row r="1419" spans="1:5" x14ac:dyDescent="0.15">
      <c r="A1419" s="23">
        <f>主线!AG1418</f>
        <v>23444218</v>
      </c>
      <c r="B1419" s="37" t="s">
        <v>1826</v>
      </c>
      <c r="C1419" s="35" t="e">
        <f>VLOOKUP(B1419,I:J,2,0)</f>
        <v>#N/A</v>
      </c>
      <c r="D1419" s="35" t="e">
        <f>VLOOKUP(B1419,M:N,2,0)</f>
        <v>#N/A</v>
      </c>
      <c r="E1419" s="35" t="e">
        <f t="shared" si="47"/>
        <v>#N/A</v>
      </c>
    </row>
    <row r="1420" spans="1:5" x14ac:dyDescent="0.15">
      <c r="A1420" s="23">
        <f>主线!AG1419</f>
        <v>23484387</v>
      </c>
      <c r="B1420" s="37" t="s">
        <v>1827</v>
      </c>
      <c r="C1420" s="35" t="str">
        <f>VLOOKUP(B1420,I:J,2,0)</f>
        <v>龙王宝藏boss_346</v>
      </c>
      <c r="D1420" s="35" t="str">
        <f>VLOOKUP(B1420,M:N,2,0)</f>
        <v>小雷音寺boss_363</v>
      </c>
      <c r="E1420" s="35" t="e">
        <f t="shared" si="47"/>
        <v>#N/A</v>
      </c>
    </row>
    <row r="1421" spans="1:5" x14ac:dyDescent="0.15">
      <c r="A1421" s="23">
        <f>主线!AG1420</f>
        <v>23502626</v>
      </c>
      <c r="B1421" s="37" t="s">
        <v>1828</v>
      </c>
      <c r="C1421" s="35" t="str">
        <f>VLOOKUP(B1421,I:J,2,0)</f>
        <v>龙王宝藏boss_347</v>
      </c>
      <c r="D1421" s="35" t="str">
        <f>VLOOKUP(B1421,M:N,2,0)</f>
        <v>小雷音寺boss_364</v>
      </c>
      <c r="E1421" s="35" t="e">
        <f t="shared" si="47"/>
        <v>#N/A</v>
      </c>
    </row>
    <row r="1422" spans="1:5" x14ac:dyDescent="0.15">
      <c r="A1422" s="23">
        <f>主线!AG1421</f>
        <v>23623998</v>
      </c>
      <c r="B1422" s="37" t="s">
        <v>1829</v>
      </c>
      <c r="C1422" s="35" t="e">
        <f>VLOOKUP(B1422,I:J,2,0)</f>
        <v>#N/A</v>
      </c>
      <c r="D1422" s="35" t="e">
        <f>VLOOKUP(B1422,M:N,2,0)</f>
        <v>#N/A</v>
      </c>
      <c r="E1422" s="35" t="e">
        <f t="shared" si="47"/>
        <v>#N/A</v>
      </c>
    </row>
    <row r="1423" spans="1:5" x14ac:dyDescent="0.15">
      <c r="A1423" s="23">
        <f>主线!AG1422</f>
        <v>23647581</v>
      </c>
      <c r="B1423" s="37" t="s">
        <v>1830</v>
      </c>
      <c r="C1423" s="35" t="e">
        <f>VLOOKUP(B1423,I:J,2,0)</f>
        <v>#N/A</v>
      </c>
      <c r="D1423" s="35" t="e">
        <f>VLOOKUP(B1423,M:N,2,0)</f>
        <v>#N/A</v>
      </c>
      <c r="E1423" s="35" t="e">
        <f t="shared" si="47"/>
        <v>#N/A</v>
      </c>
    </row>
    <row r="1424" spans="1:5" x14ac:dyDescent="0.15">
      <c r="A1424" s="23">
        <f>主线!AG1423</f>
        <v>23693228</v>
      </c>
      <c r="B1424" s="37" t="s">
        <v>1831</v>
      </c>
      <c r="C1424" s="35" t="e">
        <f>VLOOKUP(B1424,I:J,2,0)</f>
        <v>#N/A</v>
      </c>
      <c r="D1424" s="35" t="e">
        <f>VLOOKUP(B1424,M:N,2,0)</f>
        <v>#N/A</v>
      </c>
      <c r="E1424" s="35" t="e">
        <f t="shared" si="47"/>
        <v>#N/A</v>
      </c>
    </row>
    <row r="1425" spans="1:5" x14ac:dyDescent="0.15">
      <c r="A1425" s="23">
        <f>主线!AG1424</f>
        <v>23716847</v>
      </c>
      <c r="B1425" s="37" t="s">
        <v>1832</v>
      </c>
      <c r="C1425" s="35" t="str">
        <f>VLOOKUP(B1425,I:J,2,0)</f>
        <v>龙王宝藏boss_348</v>
      </c>
      <c r="D1425" s="35" t="e">
        <f>VLOOKUP(B1425,M:N,2,0)</f>
        <v>#N/A</v>
      </c>
      <c r="E1425" s="35" t="e">
        <f t="shared" si="47"/>
        <v>#N/A</v>
      </c>
    </row>
    <row r="1426" spans="1:5" x14ac:dyDescent="0.15">
      <c r="A1426" s="23">
        <f>主线!AG1425</f>
        <v>23740471</v>
      </c>
      <c r="B1426" s="37" t="s">
        <v>1833</v>
      </c>
      <c r="C1426" s="35" t="e">
        <f>VLOOKUP(B1426,I:J,2,0)</f>
        <v>#N/A</v>
      </c>
      <c r="D1426" s="35" t="str">
        <f>VLOOKUP(B1426,M:N,2,0)</f>
        <v>小雷音寺boss_365</v>
      </c>
      <c r="E1426" s="35" t="e">
        <f t="shared" si="47"/>
        <v>#N/A</v>
      </c>
    </row>
    <row r="1427" spans="1:5" x14ac:dyDescent="0.15">
      <c r="A1427" s="23">
        <f>主线!AG1426</f>
        <v>23786244</v>
      </c>
      <c r="B1427" s="37" t="s">
        <v>1834</v>
      </c>
      <c r="C1427" s="35" t="e">
        <f>VLOOKUP(B1427,I:J,2,0)</f>
        <v>#N/A</v>
      </c>
      <c r="D1427" s="35" t="e">
        <f>VLOOKUP(B1427,M:N,2,0)</f>
        <v>#N/A</v>
      </c>
      <c r="E1427" s="35" t="e">
        <f t="shared" si="47"/>
        <v>#N/A</v>
      </c>
    </row>
    <row r="1428" spans="1:5" x14ac:dyDescent="0.15">
      <c r="A1428" s="23">
        <f>主线!AG1427</f>
        <v>23809903</v>
      </c>
      <c r="B1428" s="37" t="s">
        <v>1835</v>
      </c>
      <c r="C1428" s="35" t="str">
        <f>VLOOKUP(B1428,I:J,2,0)</f>
        <v>龙王宝藏boss_349</v>
      </c>
      <c r="D1428" s="35" t="e">
        <f>VLOOKUP(B1428,M:N,2,0)</f>
        <v>#N/A</v>
      </c>
      <c r="E1428" s="35" t="e">
        <f t="shared" si="47"/>
        <v>#N/A</v>
      </c>
    </row>
    <row r="1429" spans="1:5" x14ac:dyDescent="0.15">
      <c r="A1429" s="23">
        <f>主线!AG1428</f>
        <v>23833566</v>
      </c>
      <c r="B1429" s="37" t="s">
        <v>1836</v>
      </c>
      <c r="C1429" s="35" t="e">
        <f>VLOOKUP(B1429,I:J,2,0)</f>
        <v>#N/A</v>
      </c>
      <c r="D1429" s="35" t="e">
        <f>VLOOKUP(B1429,M:N,2,0)</f>
        <v>#N/A</v>
      </c>
      <c r="E1429" s="35" t="str">
        <f t="shared" si="47"/>
        <v>天庭试炼boss_115</v>
      </c>
    </row>
    <row r="1430" spans="1:5" x14ac:dyDescent="0.15">
      <c r="A1430" s="23">
        <f>主线!AG1429</f>
        <v>23879466</v>
      </c>
      <c r="B1430" s="37" t="s">
        <v>1837</v>
      </c>
      <c r="C1430" s="35" t="e">
        <f>VLOOKUP(B1430,I:J,2,0)</f>
        <v>#N/A</v>
      </c>
      <c r="D1430" s="35" t="str">
        <f>VLOOKUP(B1430,M:N,2,0)</f>
        <v>小雷音寺boss_366</v>
      </c>
      <c r="E1430" s="35" t="e">
        <f t="shared" si="47"/>
        <v>#N/A</v>
      </c>
    </row>
    <row r="1431" spans="1:5" x14ac:dyDescent="0.15">
      <c r="A1431" s="23">
        <f>主线!AG1430</f>
        <v>23903164</v>
      </c>
      <c r="B1431" s="37" t="s">
        <v>1838</v>
      </c>
      <c r="C1431" s="35" t="str">
        <f>VLOOKUP(B1431,I:J,2,0)</f>
        <v>龙王宝藏boss_350</v>
      </c>
      <c r="D1431" s="35" t="str">
        <f>VLOOKUP(B1431,M:N,2,0)</f>
        <v>小雷音寺boss_367</v>
      </c>
      <c r="E1431" s="35" t="e">
        <f t="shared" si="47"/>
        <v>#N/A</v>
      </c>
    </row>
    <row r="1432" spans="1:5" x14ac:dyDescent="0.15">
      <c r="A1432" s="23">
        <f>主线!AG1431</f>
        <v>24044982</v>
      </c>
      <c r="B1432" s="37" t="s">
        <v>1839</v>
      </c>
      <c r="C1432" s="35" t="str">
        <f>VLOOKUP(B1432,I:J,2,0)</f>
        <v>龙王宝藏boss_351</v>
      </c>
      <c r="D1432" s="35" t="e">
        <f>VLOOKUP(B1432,M:N,2,0)</f>
        <v>#N/A</v>
      </c>
      <c r="E1432" s="35" t="e">
        <f t="shared" si="47"/>
        <v>#N/A</v>
      </c>
    </row>
    <row r="1433" spans="1:5" x14ac:dyDescent="0.15">
      <c r="A1433" s="23">
        <f>主线!AG1432</f>
        <v>24068716</v>
      </c>
      <c r="B1433" s="37" t="s">
        <v>1840</v>
      </c>
      <c r="C1433" s="35" t="e">
        <f>VLOOKUP(B1433,I:J,2,0)</f>
        <v>#N/A</v>
      </c>
      <c r="D1433" s="35" t="e">
        <f>VLOOKUP(B1433,M:N,2,0)</f>
        <v>#N/A</v>
      </c>
      <c r="E1433" s="35" t="e">
        <f t="shared" si="47"/>
        <v>#N/A</v>
      </c>
    </row>
    <row r="1434" spans="1:5" x14ac:dyDescent="0.15">
      <c r="A1434" s="23">
        <f>主线!AG1433</f>
        <v>24114808</v>
      </c>
      <c r="B1434" s="37" t="s">
        <v>1841</v>
      </c>
      <c r="C1434" s="35" t="e">
        <f>VLOOKUP(B1434,I:J,2,0)</f>
        <v>#N/A</v>
      </c>
      <c r="D1434" s="35" t="e">
        <f>VLOOKUP(B1434,M:N,2,0)</f>
        <v>#N/A</v>
      </c>
      <c r="E1434" s="35" t="e">
        <f t="shared" si="47"/>
        <v>#N/A</v>
      </c>
    </row>
    <row r="1435" spans="1:5" x14ac:dyDescent="0.15">
      <c r="A1435" s="23">
        <f>主线!AG1434</f>
        <v>24138575</v>
      </c>
      <c r="B1435" s="37" t="s">
        <v>1842</v>
      </c>
      <c r="C1435" s="35" t="str">
        <f>VLOOKUP(B1435,I:J,2,0)</f>
        <v>龙王宝藏boss_352</v>
      </c>
      <c r="D1435" s="35" t="str">
        <f>VLOOKUP(B1435,M:N,2,0)</f>
        <v>小雷音寺boss_368</v>
      </c>
      <c r="E1435" s="35" t="e">
        <f t="shared" si="47"/>
        <v>#N/A</v>
      </c>
    </row>
    <row r="1436" spans="1:5" x14ac:dyDescent="0.15">
      <c r="A1436" s="23">
        <f>主线!AG1435</f>
        <v>24162347</v>
      </c>
      <c r="B1436" s="37" t="s">
        <v>1843</v>
      </c>
      <c r="C1436" s="35" t="e">
        <f>VLOOKUP(B1436,I:J,2,0)</f>
        <v>#N/A</v>
      </c>
      <c r="D1436" s="35" t="e">
        <f>VLOOKUP(B1436,M:N,2,0)</f>
        <v>#N/A</v>
      </c>
      <c r="E1436" s="35" t="e">
        <f t="shared" si="47"/>
        <v>#N/A</v>
      </c>
    </row>
    <row r="1437" spans="1:5" x14ac:dyDescent="0.15">
      <c r="A1437" s="23">
        <f>主线!AG1436</f>
        <v>24208566</v>
      </c>
      <c r="B1437" s="37" t="s">
        <v>1844</v>
      </c>
      <c r="C1437" s="35" t="e">
        <f>VLOOKUP(B1437,I:J,2,0)</f>
        <v>#N/A</v>
      </c>
      <c r="D1437" s="35" t="e">
        <f>VLOOKUP(B1437,M:N,2,0)</f>
        <v>#N/A</v>
      </c>
      <c r="E1437" s="35" t="e">
        <f t="shared" si="47"/>
        <v>#N/A</v>
      </c>
    </row>
    <row r="1438" spans="1:5" x14ac:dyDescent="0.15">
      <c r="A1438" s="23">
        <f>主线!AG1437</f>
        <v>24232373</v>
      </c>
      <c r="B1438" s="37" t="s">
        <v>1845</v>
      </c>
      <c r="C1438" s="35" t="e">
        <f>VLOOKUP(B1438,I:J,2,0)</f>
        <v>#N/A</v>
      </c>
      <c r="D1438" s="35" t="e">
        <f>VLOOKUP(B1438,M:N,2,0)</f>
        <v>#N/A</v>
      </c>
      <c r="E1438" s="35" t="e">
        <f t="shared" si="47"/>
        <v>#N/A</v>
      </c>
    </row>
    <row r="1439" spans="1:5" x14ac:dyDescent="0.15">
      <c r="A1439" s="23">
        <f>主线!AG1438</f>
        <v>24256183</v>
      </c>
      <c r="B1439" s="37" t="s">
        <v>1846</v>
      </c>
      <c r="C1439" s="35" t="str">
        <f>VLOOKUP(B1439,I:J,2,0)</f>
        <v>龙王宝藏boss_353</v>
      </c>
      <c r="D1439" s="35" t="str">
        <f>VLOOKUP(B1439,M:N,2,0)</f>
        <v>小雷音寺boss_369</v>
      </c>
      <c r="E1439" s="35" t="str">
        <f t="shared" si="47"/>
        <v>天庭试炼boss_116</v>
      </c>
    </row>
    <row r="1440" spans="1:5" x14ac:dyDescent="0.15">
      <c r="A1440" s="23">
        <f>主线!AG1439</f>
        <v>24302529</v>
      </c>
      <c r="B1440" s="37" t="s">
        <v>1847</v>
      </c>
      <c r="C1440" s="35" t="e">
        <f>VLOOKUP(B1440,I:J,2,0)</f>
        <v>#N/A</v>
      </c>
      <c r="D1440" s="35" t="e">
        <f>VLOOKUP(B1440,M:N,2,0)</f>
        <v>#N/A</v>
      </c>
      <c r="E1440" s="35" t="e">
        <f t="shared" si="47"/>
        <v>#N/A</v>
      </c>
    </row>
    <row r="1441" spans="1:5" x14ac:dyDescent="0.15">
      <c r="A1441" s="23">
        <f>主线!AG1440</f>
        <v>24326376</v>
      </c>
      <c r="B1441" s="37" t="s">
        <v>1848</v>
      </c>
      <c r="C1441" s="35" t="str">
        <f>VLOOKUP(B1441,I:J,2,0)</f>
        <v>龙王宝藏boss_354</v>
      </c>
      <c r="D1441" s="35" t="str">
        <f>VLOOKUP(B1441,M:N,2,0)</f>
        <v>小雷音寺boss_370</v>
      </c>
      <c r="E1441" s="35" t="e">
        <f t="shared" si="47"/>
        <v>#N/A</v>
      </c>
    </row>
    <row r="1442" spans="1:5" x14ac:dyDescent="0.15">
      <c r="A1442" s="23">
        <f>主线!AG1441</f>
        <v>24471033</v>
      </c>
      <c r="B1442" s="37" t="s">
        <v>1849</v>
      </c>
      <c r="C1442" s="35" t="str">
        <f>VLOOKUP(B1442,I:J,2,0)</f>
        <v>龙王宝藏boss_355</v>
      </c>
      <c r="D1442" s="35" t="e">
        <f>VLOOKUP(B1442,M:N,2,0)</f>
        <v>#N/A</v>
      </c>
      <c r="E1442" s="35" t="e">
        <f t="shared" si="47"/>
        <v>#N/A</v>
      </c>
    </row>
    <row r="1443" spans="1:5" x14ac:dyDescent="0.15">
      <c r="A1443" s="23">
        <f>主线!AG1442</f>
        <v>24494916</v>
      </c>
      <c r="B1443" s="37" t="s">
        <v>1850</v>
      </c>
      <c r="C1443" s="35" t="e">
        <f>VLOOKUP(B1443,I:J,2,0)</f>
        <v>#N/A</v>
      </c>
      <c r="D1443" s="35" t="str">
        <f>VLOOKUP(B1443,M:N,2,0)</f>
        <v>小雷音寺boss_371</v>
      </c>
      <c r="E1443" s="35" t="e">
        <f t="shared" si="47"/>
        <v>#N/A</v>
      </c>
    </row>
    <row r="1444" spans="1:5" x14ac:dyDescent="0.15">
      <c r="A1444" s="23">
        <f>主线!AG1443</f>
        <v>24541452</v>
      </c>
      <c r="B1444" s="37" t="s">
        <v>1851</v>
      </c>
      <c r="C1444" s="35" t="e">
        <f>VLOOKUP(B1444,I:J,2,0)</f>
        <v>#N/A</v>
      </c>
      <c r="D1444" s="35" t="e">
        <f>VLOOKUP(B1444,M:N,2,0)</f>
        <v>#N/A</v>
      </c>
      <c r="E1444" s="35" t="e">
        <f t="shared" si="47"/>
        <v>#N/A</v>
      </c>
    </row>
    <row r="1445" spans="1:5" x14ac:dyDescent="0.15">
      <c r="A1445" s="23">
        <f>主线!AG1444</f>
        <v>24565369</v>
      </c>
      <c r="B1445" s="37" t="s">
        <v>1852</v>
      </c>
      <c r="C1445" s="35" t="e">
        <f>VLOOKUP(B1445,I:J,2,0)</f>
        <v>#N/A</v>
      </c>
      <c r="D1445" s="35" t="e">
        <f>VLOOKUP(B1445,M:N,2,0)</f>
        <v>#N/A</v>
      </c>
      <c r="E1445" s="35" t="e">
        <f t="shared" si="47"/>
        <v>#N/A</v>
      </c>
    </row>
    <row r="1446" spans="1:5" x14ac:dyDescent="0.15">
      <c r="A1446" s="23">
        <f>主线!AG1445</f>
        <v>24589289</v>
      </c>
      <c r="B1446" s="37" t="s">
        <v>1853</v>
      </c>
      <c r="C1446" s="35" t="str">
        <f>VLOOKUP(B1446,I:J,2,0)</f>
        <v>龙王宝藏boss_356</v>
      </c>
      <c r="D1446" s="35" t="e">
        <f>VLOOKUP(B1446,M:N,2,0)</f>
        <v>#N/A</v>
      </c>
      <c r="E1446" s="35" t="e">
        <f t="shared" si="47"/>
        <v>#N/A</v>
      </c>
    </row>
    <row r="1447" spans="1:5" x14ac:dyDescent="0.15">
      <c r="A1447" s="23">
        <f>主线!AG1446</f>
        <v>24635954</v>
      </c>
      <c r="B1447" s="37" t="s">
        <v>1854</v>
      </c>
      <c r="C1447" s="35" t="e">
        <f>VLOOKUP(B1447,I:J,2,0)</f>
        <v>#N/A</v>
      </c>
      <c r="D1447" s="35" t="e">
        <f>VLOOKUP(B1447,M:N,2,0)</f>
        <v>#N/A</v>
      </c>
      <c r="E1447" s="35" t="e">
        <f t="shared" si="47"/>
        <v>#N/A</v>
      </c>
    </row>
    <row r="1448" spans="1:5" x14ac:dyDescent="0.15">
      <c r="A1448" s="23">
        <f>主线!AG1447</f>
        <v>24659911</v>
      </c>
      <c r="B1448" s="37" t="s">
        <v>1855</v>
      </c>
      <c r="C1448" s="35" t="e">
        <f>VLOOKUP(B1448,I:J,2,0)</f>
        <v>#N/A</v>
      </c>
      <c r="D1448" s="35" t="str">
        <f>VLOOKUP(B1448,M:N,2,0)</f>
        <v>小雷音寺boss_372</v>
      </c>
      <c r="E1448" s="35" t="e">
        <f t="shared" si="47"/>
        <v>#N/A</v>
      </c>
    </row>
    <row r="1449" spans="1:5" x14ac:dyDescent="0.15">
      <c r="A1449" s="23">
        <f>主线!AG1448</f>
        <v>24683869</v>
      </c>
      <c r="B1449" s="37" t="s">
        <v>1856</v>
      </c>
      <c r="C1449" s="35" t="str">
        <f>VLOOKUP(B1449,I:J,2,0)</f>
        <v>龙王宝藏boss_357</v>
      </c>
      <c r="D1449" s="35" t="e">
        <f>VLOOKUP(B1449,M:N,2,0)</f>
        <v>#N/A</v>
      </c>
      <c r="E1449" s="35" t="e">
        <f t="shared" si="47"/>
        <v>#N/A</v>
      </c>
    </row>
    <row r="1450" spans="1:5" x14ac:dyDescent="0.15">
      <c r="A1450" s="23">
        <f>主线!AG1449</f>
        <v>24730663</v>
      </c>
      <c r="B1450" s="37" t="s">
        <v>1857</v>
      </c>
      <c r="C1450" s="35" t="e">
        <f>VLOOKUP(B1450,I:J,2,0)</f>
        <v>#N/A</v>
      </c>
      <c r="D1450" s="35" t="e">
        <f>VLOOKUP(B1450,M:N,2,0)</f>
        <v>#N/A</v>
      </c>
      <c r="E1450" s="35" t="str">
        <f t="shared" si="47"/>
        <v>天庭试炼boss_117</v>
      </c>
    </row>
    <row r="1451" spans="1:5" x14ac:dyDescent="0.15">
      <c r="A1451" s="23">
        <f>主线!AG1450</f>
        <v>24754657</v>
      </c>
      <c r="B1451" s="37" t="s">
        <v>1858</v>
      </c>
      <c r="C1451" s="35" t="str">
        <f>VLOOKUP(B1451,I:J,2,0)</f>
        <v>龙王宝藏boss_358</v>
      </c>
      <c r="D1451" s="35" t="str">
        <f>VLOOKUP(B1451,M:N,2,0)</f>
        <v>小雷音寺boss_373</v>
      </c>
      <c r="E1451" s="35" t="str">
        <f t="shared" si="47"/>
        <v>天庭试炼boss_118</v>
      </c>
    </row>
    <row r="1452" spans="1:5" x14ac:dyDescent="0.15">
      <c r="A1452" s="23">
        <f>主线!AG1451</f>
        <v>27900563</v>
      </c>
      <c r="B1452" s="37" t="s">
        <v>1859</v>
      </c>
      <c r="C1452" s="35" t="e">
        <f>VLOOKUP(B1452,I:J,2,0)</f>
        <v>#N/A</v>
      </c>
      <c r="D1452" s="35" t="e">
        <f>VLOOKUP(B1452,M:N,2,0)</f>
        <v>#N/A</v>
      </c>
      <c r="E1452" s="35" t="e">
        <f t="shared" si="47"/>
        <v>#N/A</v>
      </c>
    </row>
    <row r="1453" spans="1:5" x14ac:dyDescent="0.15">
      <c r="A1453" s="23">
        <f>主线!AG1452</f>
        <v>27924593</v>
      </c>
      <c r="B1453" s="37" t="s">
        <v>1860</v>
      </c>
      <c r="C1453" s="35" t="e">
        <f>VLOOKUP(B1453,I:J,2,0)</f>
        <v>#N/A</v>
      </c>
      <c r="D1453" s="35" t="e">
        <f>VLOOKUP(B1453,M:N,2,0)</f>
        <v>#N/A</v>
      </c>
      <c r="E1453" s="35" t="e">
        <f t="shared" si="47"/>
        <v>#N/A</v>
      </c>
    </row>
    <row r="1454" spans="1:5" x14ac:dyDescent="0.15">
      <c r="A1454" s="23">
        <f>主线!AG1453</f>
        <v>27971577</v>
      </c>
      <c r="B1454" s="37" t="s">
        <v>1861</v>
      </c>
      <c r="C1454" s="35" t="e">
        <f>VLOOKUP(B1454,I:J,2,0)</f>
        <v>#N/A</v>
      </c>
      <c r="D1454" s="35" t="str">
        <f>VLOOKUP(B1454,M:N,2,0)</f>
        <v>小雷音寺boss_396</v>
      </c>
      <c r="E1454" s="35" t="e">
        <f t="shared" si="47"/>
        <v>#N/A</v>
      </c>
    </row>
    <row r="1455" spans="1:5" x14ac:dyDescent="0.15">
      <c r="A1455" s="23">
        <f>主线!AG1454</f>
        <v>27995643</v>
      </c>
      <c r="B1455" s="37" t="s">
        <v>1862</v>
      </c>
      <c r="C1455" s="35" t="str">
        <f>VLOOKUP(B1455,I:J,2,0)</f>
        <v>龙王宝藏boss_387</v>
      </c>
      <c r="D1455" s="35" t="e">
        <f>VLOOKUP(B1455,M:N,2,0)</f>
        <v>#N/A</v>
      </c>
      <c r="E1455" s="35" t="e">
        <f t="shared" si="47"/>
        <v>#N/A</v>
      </c>
    </row>
    <row r="1456" spans="1:5" x14ac:dyDescent="0.15">
      <c r="A1456" s="23">
        <f>主线!AG1455</f>
        <v>28019713</v>
      </c>
      <c r="B1456" s="37" t="s">
        <v>1863</v>
      </c>
      <c r="C1456" s="35" t="e">
        <f>VLOOKUP(B1456,I:J,2,0)</f>
        <v>#N/A</v>
      </c>
      <c r="D1456" s="35" t="e">
        <f>VLOOKUP(B1456,M:N,2,0)</f>
        <v>#N/A</v>
      </c>
      <c r="E1456" s="35" t="e">
        <f t="shared" si="47"/>
        <v>#N/A</v>
      </c>
    </row>
    <row r="1457" spans="1:5" x14ac:dyDescent="0.15">
      <c r="A1457" s="23">
        <f>主线!AG1456</f>
        <v>28066824</v>
      </c>
      <c r="B1457" s="37" t="s">
        <v>1864</v>
      </c>
      <c r="C1457" s="35" t="e">
        <f>VLOOKUP(B1457,I:J,2,0)</f>
        <v>#N/A</v>
      </c>
      <c r="D1457" s="35" t="e">
        <f>VLOOKUP(B1457,M:N,2,0)</f>
        <v>#N/A</v>
      </c>
      <c r="E1457" s="35" t="e">
        <f t="shared" si="47"/>
        <v>#N/A</v>
      </c>
    </row>
    <row r="1458" spans="1:5" x14ac:dyDescent="0.15">
      <c r="A1458" s="23">
        <f>主线!AG1457</f>
        <v>28090928</v>
      </c>
      <c r="B1458" s="37" t="s">
        <v>1865</v>
      </c>
      <c r="C1458" s="35" t="e">
        <f>VLOOKUP(B1458,I:J,2,0)</f>
        <v>#N/A</v>
      </c>
      <c r="D1458" s="35" t="e">
        <f>VLOOKUP(B1458,M:N,2,0)</f>
        <v>#N/A</v>
      </c>
      <c r="E1458" s="35" t="e">
        <f t="shared" si="47"/>
        <v>#N/A</v>
      </c>
    </row>
    <row r="1459" spans="1:5" x14ac:dyDescent="0.15">
      <c r="A1459" s="23">
        <f>主线!AG1458</f>
        <v>28115035</v>
      </c>
      <c r="B1459" s="37" t="s">
        <v>1866</v>
      </c>
      <c r="C1459" s="35" t="str">
        <f>VLOOKUP(B1459,I:J,2,0)</f>
        <v>龙王宝藏boss_388</v>
      </c>
      <c r="D1459" s="35" t="str">
        <f>VLOOKUP(B1459,M:N,2,0)</f>
        <v>小雷音寺boss_397</v>
      </c>
      <c r="E1459" s="35" t="e">
        <f t="shared" si="47"/>
        <v>#N/A</v>
      </c>
    </row>
    <row r="1460" spans="1:5" x14ac:dyDescent="0.15">
      <c r="A1460" s="23">
        <f>主线!AG1459</f>
        <v>28162276</v>
      </c>
      <c r="B1460" s="37" t="s">
        <v>1867</v>
      </c>
      <c r="C1460" s="35" t="e">
        <f>VLOOKUP(B1460,I:J,2,0)</f>
        <v>#N/A</v>
      </c>
      <c r="D1460" s="35" t="e">
        <f>VLOOKUP(B1460,M:N,2,0)</f>
        <v>#N/A</v>
      </c>
      <c r="E1460" s="35" t="e">
        <f t="shared" si="47"/>
        <v>#N/A</v>
      </c>
    </row>
    <row r="1461" spans="1:5" x14ac:dyDescent="0.15">
      <c r="A1461" s="23">
        <f>主线!AG1460</f>
        <v>28186419</v>
      </c>
      <c r="B1461" s="37" t="s">
        <v>1868</v>
      </c>
      <c r="C1461" s="35" t="str">
        <f>VLOOKUP(B1461,I:J,2,0)</f>
        <v>龙王宝藏boss_389</v>
      </c>
      <c r="D1461" s="35" t="str">
        <f>VLOOKUP(B1461,M:N,2,0)</f>
        <v>小雷音寺boss_398</v>
      </c>
      <c r="E1461" s="35" t="e">
        <f t="shared" si="47"/>
        <v>#N/A</v>
      </c>
    </row>
    <row r="1462" spans="1:5" x14ac:dyDescent="0.15">
      <c r="A1462" s="23">
        <f>主线!AG1461</f>
        <v>28333576</v>
      </c>
      <c r="B1462" s="37" t="s">
        <v>2096</v>
      </c>
      <c r="C1462" s="35" t="str">
        <f>VLOOKUP(B1462,I:J,2,0)</f>
        <v>龙王宝藏boss_390</v>
      </c>
      <c r="D1462" s="35" t="e">
        <f>VLOOKUP(B1462,M:N,2,0)</f>
        <v>#N/A</v>
      </c>
      <c r="E1462" s="35" t="e">
        <f t="shared" si="47"/>
        <v>#N/A</v>
      </c>
    </row>
    <row r="1463" spans="1:5" x14ac:dyDescent="0.15">
      <c r="A1463" s="23">
        <f>主线!AG1462</f>
        <v>28357756</v>
      </c>
      <c r="B1463" s="37" t="s">
        <v>2097</v>
      </c>
      <c r="C1463" s="35" t="e">
        <f>VLOOKUP(B1463,I:J,2,0)</f>
        <v>#N/A</v>
      </c>
      <c r="D1463" s="35" t="e">
        <f>VLOOKUP(B1463,M:N,2,0)</f>
        <v>#N/A</v>
      </c>
      <c r="E1463" s="35" t="str">
        <f t="shared" si="47"/>
        <v>天庭试炼boss_122</v>
      </c>
    </row>
    <row r="1464" spans="1:5" x14ac:dyDescent="0.15">
      <c r="A1464" s="23">
        <f>主线!AG1463</f>
        <v>28405187</v>
      </c>
      <c r="B1464" s="37" t="s">
        <v>2098</v>
      </c>
      <c r="C1464" s="35" t="e">
        <f>VLOOKUP(B1464,I:J,2,0)</f>
        <v>#N/A</v>
      </c>
      <c r="D1464" s="35" t="str">
        <f>VLOOKUP(B1464,M:N,2,0)</f>
        <v>小雷音寺boss_399</v>
      </c>
      <c r="E1464" s="35" t="e">
        <f t="shared" si="47"/>
        <v>#N/A</v>
      </c>
    </row>
    <row r="1465" spans="1:5" x14ac:dyDescent="0.15">
      <c r="A1465" s="23">
        <f>主线!AG1464</f>
        <v>28429402</v>
      </c>
      <c r="B1465" s="37" t="s">
        <v>2099</v>
      </c>
      <c r="C1465" s="35" t="str">
        <f>VLOOKUP(B1465,I:J,2,0)</f>
        <v>龙王宝藏boss_391</v>
      </c>
      <c r="D1465" s="35" t="e">
        <f>VLOOKUP(B1465,M:N,2,0)</f>
        <v>#N/A</v>
      </c>
      <c r="E1465" s="35" t="e">
        <f t="shared" si="47"/>
        <v>#N/A</v>
      </c>
    </row>
    <row r="1466" spans="1:5" x14ac:dyDescent="0.15">
      <c r="A1466" s="23">
        <f>主线!AG1465</f>
        <v>28453620</v>
      </c>
      <c r="B1466" s="37" t="s">
        <v>2100</v>
      </c>
      <c r="C1466" s="35" t="e">
        <f>VLOOKUP(B1466,I:J,2,0)</f>
        <v>#N/A</v>
      </c>
      <c r="D1466" s="35" t="e">
        <f>VLOOKUP(B1466,M:N,2,0)</f>
        <v>#N/A</v>
      </c>
      <c r="E1466" s="35" t="e">
        <f t="shared" si="47"/>
        <v>#N/A</v>
      </c>
    </row>
    <row r="1467" spans="1:5" x14ac:dyDescent="0.15">
      <c r="A1467" s="23">
        <f>主线!AG1466</f>
        <v>28501178</v>
      </c>
      <c r="B1467" s="37" t="s">
        <v>2101</v>
      </c>
      <c r="C1467" s="35" t="e">
        <f>VLOOKUP(B1467,I:J,2,0)</f>
        <v>#N/A</v>
      </c>
      <c r="D1467" s="35" t="e">
        <f>VLOOKUP(B1467,M:N,2,0)</f>
        <v>#N/A</v>
      </c>
      <c r="E1467" s="35" t="e">
        <f t="shared" si="47"/>
        <v>#N/A</v>
      </c>
    </row>
    <row r="1468" spans="1:5" x14ac:dyDescent="0.15">
      <c r="A1468" s="23">
        <f>主线!AG1467</f>
        <v>28525432</v>
      </c>
      <c r="B1468" s="37" t="s">
        <v>2102</v>
      </c>
      <c r="C1468" s="35" t="str">
        <f>VLOOKUP(B1468,I:J,2,0)</f>
        <v>龙王宝藏boss_392</v>
      </c>
      <c r="D1468" s="35" t="e">
        <f>VLOOKUP(B1468,M:N,2,0)</f>
        <v>#N/A</v>
      </c>
      <c r="E1468" s="35" t="e">
        <f t="shared" si="47"/>
        <v>#N/A</v>
      </c>
    </row>
    <row r="1469" spans="1:5" x14ac:dyDescent="0.15">
      <c r="A1469" s="23">
        <f>主线!AG1468</f>
        <v>28549689</v>
      </c>
      <c r="B1469" s="37" t="s">
        <v>2103</v>
      </c>
      <c r="C1469" s="35" t="e">
        <f>VLOOKUP(B1469,I:J,2,0)</f>
        <v>#N/A</v>
      </c>
      <c r="D1469" s="35" t="str">
        <f>VLOOKUP(B1469,M:N,2,0)</f>
        <v>小雷音寺boss_400</v>
      </c>
      <c r="E1469" s="35" t="e">
        <f t="shared" si="47"/>
        <v>#N/A</v>
      </c>
    </row>
    <row r="1470" spans="1:5" x14ac:dyDescent="0.15">
      <c r="A1470" s="23">
        <f>主线!AG1469</f>
        <v>28597377</v>
      </c>
      <c r="B1470" s="37" t="s">
        <v>2104</v>
      </c>
      <c r="C1470" s="35" t="e">
        <f>VLOOKUP(B1470,I:J,2,0)</f>
        <v>#N/A</v>
      </c>
      <c r="D1470" s="35" t="e">
        <f>VLOOKUP(B1470,M:N,2,0)</f>
        <v>#N/A</v>
      </c>
      <c r="E1470" s="35" t="e">
        <f t="shared" si="47"/>
        <v>#N/A</v>
      </c>
    </row>
    <row r="1471" spans="1:5" x14ac:dyDescent="0.15">
      <c r="A1471" s="23">
        <f>主线!AG1470</f>
        <v>28621670</v>
      </c>
      <c r="B1471" s="37" t="s">
        <v>2105</v>
      </c>
      <c r="C1471" s="35" t="str">
        <f>VLOOKUP(B1471,I:J,2,0)</f>
        <v>龙王宝藏boss_393</v>
      </c>
      <c r="D1471" s="35" t="str">
        <f>VLOOKUP(B1471,M:N,2,0)</f>
        <v>小雷音寺boss_401</v>
      </c>
      <c r="E1471" s="35" t="e">
        <f t="shared" si="47"/>
        <v>#N/A</v>
      </c>
    </row>
    <row r="1472" spans="1:5" x14ac:dyDescent="0.15">
      <c r="A1472" s="23">
        <f>主线!AG1471</f>
        <v>28770080</v>
      </c>
      <c r="B1472" s="37" t="s">
        <v>2106</v>
      </c>
      <c r="C1472" s="35" t="str">
        <f>VLOOKUP(B1472,I:J,2,0)</f>
        <v>龙王宝藏boss_394</v>
      </c>
      <c r="D1472" s="35" t="e">
        <f>VLOOKUP(B1472,M:N,2,0)</f>
        <v>#N/A</v>
      </c>
      <c r="E1472" s="35" t="e">
        <f t="shared" si="47"/>
        <v>#N/A</v>
      </c>
    </row>
    <row r="1473" spans="1:5" x14ac:dyDescent="0.15">
      <c r="A1473" s="23">
        <f>主线!AG1472</f>
        <v>28794409</v>
      </c>
      <c r="B1473" s="37" t="s">
        <v>2107</v>
      </c>
      <c r="C1473" s="35" t="e">
        <f>VLOOKUP(B1473,I:J,2,0)</f>
        <v>#N/A</v>
      </c>
      <c r="D1473" s="35" t="e">
        <f>VLOOKUP(B1473,M:N,2,0)</f>
        <v>#N/A</v>
      </c>
      <c r="E1473" s="35" t="e">
        <f t="shared" si="47"/>
        <v>#N/A</v>
      </c>
    </row>
    <row r="1474" spans="1:5" x14ac:dyDescent="0.15">
      <c r="A1474" s="23">
        <f>主线!AG1473</f>
        <v>28842286</v>
      </c>
      <c r="B1474" s="37" t="s">
        <v>2108</v>
      </c>
      <c r="C1474" s="35" t="e">
        <f>VLOOKUP(B1474,I:J,2,0)</f>
        <v>#N/A</v>
      </c>
      <c r="D1474" s="35" t="str">
        <f>VLOOKUP(B1474,M:N,2,0)</f>
        <v>小雷音寺boss_402</v>
      </c>
      <c r="E1474" s="35" t="e">
        <f t="shared" ref="E1474:E1537" si="48">VLOOKUP(B1474,Q:R,2,0)</f>
        <v>#N/A</v>
      </c>
    </row>
    <row r="1475" spans="1:5" x14ac:dyDescent="0.15">
      <c r="A1475" s="23">
        <f>主线!AG1474</f>
        <v>28866651</v>
      </c>
      <c r="B1475" s="37" t="s">
        <v>2109</v>
      </c>
      <c r="C1475" s="35" t="str">
        <f>VLOOKUP(B1475,I:J,2,0)</f>
        <v>龙王宝藏boss_395</v>
      </c>
      <c r="D1475" s="35" t="e">
        <f>VLOOKUP(B1475,M:N,2,0)</f>
        <v>#N/A</v>
      </c>
      <c r="E1475" s="35" t="e">
        <f t="shared" si="48"/>
        <v>#N/A</v>
      </c>
    </row>
    <row r="1476" spans="1:5" x14ac:dyDescent="0.15">
      <c r="A1476" s="23">
        <f>主线!AG1475</f>
        <v>28891018</v>
      </c>
      <c r="B1476" s="37" t="s">
        <v>2110</v>
      </c>
      <c r="C1476" s="35" t="e">
        <f>VLOOKUP(B1476,I:J,2,0)</f>
        <v>#N/A</v>
      </c>
      <c r="D1476" s="35" t="e">
        <f>VLOOKUP(B1476,M:N,2,0)</f>
        <v>#N/A</v>
      </c>
      <c r="E1476" s="35" t="e">
        <f t="shared" si="48"/>
        <v>#N/A</v>
      </c>
    </row>
    <row r="1477" spans="1:5" x14ac:dyDescent="0.15">
      <c r="A1477" s="23">
        <f>主线!AG1476</f>
        <v>28939024</v>
      </c>
      <c r="B1477" s="37" t="s">
        <v>2111</v>
      </c>
      <c r="C1477" s="35" t="e">
        <f>VLOOKUP(B1477,I:J,2,0)</f>
        <v>#N/A</v>
      </c>
      <c r="D1477" s="35" t="e">
        <f>VLOOKUP(B1477,M:N,2,0)</f>
        <v>#N/A</v>
      </c>
      <c r="E1477" s="35" t="e">
        <f t="shared" si="48"/>
        <v>#N/A</v>
      </c>
    </row>
    <row r="1478" spans="1:5" x14ac:dyDescent="0.15">
      <c r="A1478" s="23">
        <f>主线!AG1477</f>
        <v>28963429</v>
      </c>
      <c r="B1478" s="37" t="s">
        <v>2112</v>
      </c>
      <c r="C1478" s="35" t="e">
        <f>VLOOKUP(B1478,I:J,2,0)</f>
        <v>#N/A</v>
      </c>
      <c r="D1478" s="35" t="e">
        <f>VLOOKUP(B1478,M:N,2,0)</f>
        <v>#N/A</v>
      </c>
      <c r="E1478" s="35" t="e">
        <f t="shared" si="48"/>
        <v>#N/A</v>
      </c>
    </row>
    <row r="1479" spans="1:5" x14ac:dyDescent="0.15">
      <c r="A1479" s="23">
        <f>主线!AG1478</f>
        <v>28987834</v>
      </c>
      <c r="B1479" s="37" t="s">
        <v>2113</v>
      </c>
      <c r="C1479" s="35" t="str">
        <f>VLOOKUP(B1479,I:J,2,0)</f>
        <v>龙王宝藏boss_396</v>
      </c>
      <c r="D1479" s="35" t="str">
        <f>VLOOKUP(B1479,M:N,2,0)</f>
        <v>小雷音寺boss_403</v>
      </c>
      <c r="E1479" s="35" t="e">
        <f t="shared" si="48"/>
        <v>#N/A</v>
      </c>
    </row>
    <row r="1480" spans="1:5" x14ac:dyDescent="0.15">
      <c r="A1480" s="23">
        <f>主线!AG1479</f>
        <v>29035971</v>
      </c>
      <c r="B1480" s="37" t="s">
        <v>2114</v>
      </c>
      <c r="C1480" s="35" t="e">
        <f>VLOOKUP(B1480,I:J,2,0)</f>
        <v>#N/A</v>
      </c>
      <c r="D1480" s="35" t="e">
        <f>VLOOKUP(B1480,M:N,2,0)</f>
        <v>#N/A</v>
      </c>
      <c r="E1480" s="35" t="e">
        <f t="shared" si="48"/>
        <v>#N/A</v>
      </c>
    </row>
    <row r="1481" spans="1:5" x14ac:dyDescent="0.15">
      <c r="A1481" s="23">
        <f>主线!AG1480</f>
        <v>29060414</v>
      </c>
      <c r="B1481" s="37" t="s">
        <v>2115</v>
      </c>
      <c r="C1481" s="35" t="e">
        <f>VLOOKUP(B1481,I:J,2,0)</f>
        <v>#N/A</v>
      </c>
      <c r="D1481" s="35" t="str">
        <f>VLOOKUP(B1481,M:N,2,0)</f>
        <v>小雷音寺boss_404</v>
      </c>
      <c r="E1481" s="35" t="str">
        <f t="shared" si="48"/>
        <v>天庭试炼boss_123</v>
      </c>
    </row>
    <row r="1482" spans="1:5" x14ac:dyDescent="0.15">
      <c r="A1482" s="23">
        <f>主线!AG1481</f>
        <v>29210079</v>
      </c>
      <c r="B1482" s="37" t="s">
        <v>2116</v>
      </c>
      <c r="C1482" s="35" t="e">
        <f>VLOOKUP(B1482,I:J,2,0)</f>
        <v>#N/A</v>
      </c>
      <c r="D1482" s="35" t="e">
        <f>VLOOKUP(B1482,M:N,2,0)</f>
        <v>#N/A</v>
      </c>
      <c r="E1482" s="35" t="e">
        <f t="shared" si="48"/>
        <v>#N/A</v>
      </c>
    </row>
    <row r="1483" spans="1:5" x14ac:dyDescent="0.15">
      <c r="A1483" s="23">
        <f>主线!AG1482</f>
        <v>29234558</v>
      </c>
      <c r="B1483" s="37" t="s">
        <v>2117</v>
      </c>
      <c r="C1483" s="35" t="e">
        <f>VLOOKUP(B1483,I:J,2,0)</f>
        <v>#N/A</v>
      </c>
      <c r="D1483" s="35" t="e">
        <f>VLOOKUP(B1483,M:N,2,0)</f>
        <v>#N/A</v>
      </c>
      <c r="E1483" s="35" t="e">
        <f t="shared" si="48"/>
        <v>#N/A</v>
      </c>
    </row>
    <row r="1484" spans="1:5" x14ac:dyDescent="0.15">
      <c r="A1484" s="23">
        <f>主线!AG1483</f>
        <v>29282883</v>
      </c>
      <c r="B1484" s="37" t="s">
        <v>2118</v>
      </c>
      <c r="C1484" s="35" t="e">
        <f>VLOOKUP(B1484,I:J,2,0)</f>
        <v>#N/A</v>
      </c>
      <c r="D1484" s="35" t="str">
        <f>VLOOKUP(B1484,M:N,2,0)</f>
        <v>小雷音寺boss_405</v>
      </c>
      <c r="E1484" s="35" t="e">
        <f t="shared" si="48"/>
        <v>#N/A</v>
      </c>
    </row>
    <row r="1485" spans="1:5" x14ac:dyDescent="0.15">
      <c r="A1485" s="23">
        <f>主线!AG1484</f>
        <v>29307398</v>
      </c>
      <c r="B1485" s="37" t="s">
        <v>2119</v>
      </c>
      <c r="C1485" s="35" t="e">
        <f>VLOOKUP(B1485,I:J,2,0)</f>
        <v>#N/A</v>
      </c>
      <c r="D1485" s="35" t="e">
        <f>VLOOKUP(B1485,M:N,2,0)</f>
        <v>#N/A</v>
      </c>
      <c r="E1485" s="35" t="e">
        <f t="shared" si="48"/>
        <v>#N/A</v>
      </c>
    </row>
    <row r="1486" spans="1:5" x14ac:dyDescent="0.15">
      <c r="A1486" s="23">
        <f>主线!AG1485</f>
        <v>29331915</v>
      </c>
      <c r="B1486" s="37" t="s">
        <v>2120</v>
      </c>
      <c r="C1486" s="35" t="e">
        <f>VLOOKUP(B1486,I:J,2,0)</f>
        <v>#N/A</v>
      </c>
      <c r="D1486" s="35" t="e">
        <f>VLOOKUP(B1486,M:N,2,0)</f>
        <v>#N/A</v>
      </c>
      <c r="E1486" s="35" t="e">
        <f t="shared" si="48"/>
        <v>#N/A</v>
      </c>
    </row>
    <row r="1487" spans="1:5" x14ac:dyDescent="0.15">
      <c r="A1487" s="23">
        <f>主线!AG1486</f>
        <v>29380371</v>
      </c>
      <c r="B1487" s="37" t="s">
        <v>2121</v>
      </c>
      <c r="C1487" s="35" t="e">
        <f>VLOOKUP(B1487,I:J,2,0)</f>
        <v>#N/A</v>
      </c>
      <c r="D1487" s="35" t="e">
        <f>VLOOKUP(B1487,M:N,2,0)</f>
        <v>#N/A</v>
      </c>
      <c r="E1487" s="35" t="e">
        <f t="shared" si="48"/>
        <v>#N/A</v>
      </c>
    </row>
    <row r="1488" spans="1:5" x14ac:dyDescent="0.15">
      <c r="A1488" s="23">
        <f>主线!AG1487</f>
        <v>29404924</v>
      </c>
      <c r="B1488" s="37" t="s">
        <v>2122</v>
      </c>
      <c r="C1488" s="35" t="e">
        <f>VLOOKUP(B1488,I:J,2,0)</f>
        <v>#N/A</v>
      </c>
      <c r="D1488" s="35" t="e">
        <f>VLOOKUP(B1488,M:N,2,0)</f>
        <v>#N/A</v>
      </c>
      <c r="E1488" s="35" t="e">
        <f t="shared" si="48"/>
        <v>#N/A</v>
      </c>
    </row>
    <row r="1489" spans="1:5" x14ac:dyDescent="0.15">
      <c r="A1489" s="23">
        <f>主线!AG1488</f>
        <v>29429481</v>
      </c>
      <c r="B1489" s="37" t="s">
        <v>2123</v>
      </c>
      <c r="C1489" s="35" t="e">
        <f>VLOOKUP(B1489,I:J,2,0)</f>
        <v>#N/A</v>
      </c>
      <c r="D1489" s="35" t="str">
        <f>VLOOKUP(B1489,M:N,2,0)</f>
        <v>小雷音寺boss_406</v>
      </c>
      <c r="E1489" s="35" t="e">
        <f t="shared" si="48"/>
        <v>#N/A</v>
      </c>
    </row>
    <row r="1490" spans="1:5" x14ac:dyDescent="0.15">
      <c r="A1490" s="23">
        <f>主线!AG1489</f>
        <v>29478064</v>
      </c>
      <c r="B1490" s="37" t="s">
        <v>2124</v>
      </c>
      <c r="C1490" s="35" t="e">
        <f>VLOOKUP(B1490,I:J,2,0)</f>
        <v>#N/A</v>
      </c>
      <c r="D1490" s="35" t="e">
        <f>VLOOKUP(B1490,M:N,2,0)</f>
        <v>#N/A</v>
      </c>
      <c r="E1490" s="35" t="e">
        <f t="shared" si="48"/>
        <v>#N/A</v>
      </c>
    </row>
    <row r="1491" spans="1:5" x14ac:dyDescent="0.15">
      <c r="A1491" s="23">
        <f>主线!AG1490</f>
        <v>29502655</v>
      </c>
      <c r="B1491" s="37" t="s">
        <v>2125</v>
      </c>
      <c r="C1491" s="35" t="e">
        <f>VLOOKUP(B1491,I:J,2,0)</f>
        <v>#N/A</v>
      </c>
      <c r="D1491" s="35" t="str">
        <f>VLOOKUP(B1491,M:N,2,0)</f>
        <v>小雷音寺boss_407</v>
      </c>
      <c r="E1491" s="35" t="e">
        <f t="shared" si="48"/>
        <v>#N/A</v>
      </c>
    </row>
    <row r="1492" spans="1:5" x14ac:dyDescent="0.15">
      <c r="A1492" s="23">
        <f>主线!AG1491</f>
        <v>29653578</v>
      </c>
      <c r="B1492" s="37" t="s">
        <v>2126</v>
      </c>
      <c r="C1492" s="35" t="e">
        <f>VLOOKUP(B1492,I:J,2,0)</f>
        <v>#N/A</v>
      </c>
      <c r="D1492" s="35" t="e">
        <f>VLOOKUP(B1492,M:N,2,0)</f>
        <v>#N/A</v>
      </c>
      <c r="E1492" s="35" t="e">
        <f t="shared" si="48"/>
        <v>#N/A</v>
      </c>
    </row>
    <row r="1493" spans="1:5" x14ac:dyDescent="0.15">
      <c r="A1493" s="23">
        <f>主线!AG1492</f>
        <v>29678205</v>
      </c>
      <c r="B1493" s="37" t="s">
        <v>2127</v>
      </c>
      <c r="C1493" s="35" t="e">
        <f>VLOOKUP(B1493,I:J,2,0)</f>
        <v>#N/A</v>
      </c>
      <c r="D1493" s="35" t="e">
        <f>VLOOKUP(B1493,M:N,2,0)</f>
        <v>#N/A</v>
      </c>
      <c r="E1493" s="35" t="e">
        <f t="shared" si="48"/>
        <v>#N/A</v>
      </c>
    </row>
    <row r="1494" spans="1:5" x14ac:dyDescent="0.15">
      <c r="A1494" s="23">
        <f>主线!AG1493</f>
        <v>29726982</v>
      </c>
      <c r="B1494" s="37" t="s">
        <v>2128</v>
      </c>
      <c r="C1494" s="35" t="e">
        <f>VLOOKUP(B1494,I:J,2,0)</f>
        <v>#N/A</v>
      </c>
      <c r="D1494" s="35" t="str">
        <f>VLOOKUP(B1494,M:N,2,0)</f>
        <v>小雷音寺boss_408</v>
      </c>
      <c r="E1494" s="35" t="e">
        <f t="shared" si="48"/>
        <v>#N/A</v>
      </c>
    </row>
    <row r="1495" spans="1:5" x14ac:dyDescent="0.15">
      <c r="A1495" s="23">
        <f>主线!AG1494</f>
        <v>29751646</v>
      </c>
      <c r="B1495" s="37" t="s">
        <v>2129</v>
      </c>
      <c r="C1495" s="35" t="e">
        <f>VLOOKUP(B1495,I:J,2,0)</f>
        <v>#N/A</v>
      </c>
      <c r="D1495" s="35" t="e">
        <f>VLOOKUP(B1495,M:N,2,0)</f>
        <v>#N/A</v>
      </c>
      <c r="E1495" s="35" t="e">
        <f t="shared" si="48"/>
        <v>#N/A</v>
      </c>
    </row>
    <row r="1496" spans="1:5" x14ac:dyDescent="0.15">
      <c r="A1496" s="23">
        <f>主线!AG1495</f>
        <v>29776313</v>
      </c>
      <c r="B1496" s="37" t="s">
        <v>2130</v>
      </c>
      <c r="C1496" s="35" t="e">
        <f>VLOOKUP(B1496,I:J,2,0)</f>
        <v>#N/A</v>
      </c>
      <c r="D1496" s="35" t="e">
        <f>VLOOKUP(B1496,M:N,2,0)</f>
        <v>#N/A</v>
      </c>
      <c r="E1496" s="35" t="e">
        <f t="shared" si="48"/>
        <v>#N/A</v>
      </c>
    </row>
    <row r="1497" spans="1:5" x14ac:dyDescent="0.15">
      <c r="A1497" s="23">
        <f>主线!AG1496</f>
        <v>29825218</v>
      </c>
      <c r="B1497" s="37" t="s">
        <v>2131</v>
      </c>
      <c r="C1497" s="35" t="e">
        <f>VLOOKUP(B1497,I:J,2,0)</f>
        <v>#N/A</v>
      </c>
      <c r="D1497" s="35" t="e">
        <f>VLOOKUP(B1497,M:N,2,0)</f>
        <v>#N/A</v>
      </c>
      <c r="E1497" s="35" t="e">
        <f t="shared" si="48"/>
        <v>#N/A</v>
      </c>
    </row>
    <row r="1498" spans="1:5" x14ac:dyDescent="0.15">
      <c r="A1498" s="23">
        <f>主线!AG1497</f>
        <v>29849921</v>
      </c>
      <c r="B1498" s="37" t="s">
        <v>2132</v>
      </c>
      <c r="C1498" s="35" t="e">
        <f>VLOOKUP(B1498,I:J,2,0)</f>
        <v>#N/A</v>
      </c>
      <c r="D1498" s="35" t="e">
        <f>VLOOKUP(B1498,M:N,2,0)</f>
        <v>#N/A</v>
      </c>
      <c r="E1498" s="35" t="e">
        <f t="shared" si="48"/>
        <v>#N/A</v>
      </c>
    </row>
    <row r="1499" spans="1:5" x14ac:dyDescent="0.15">
      <c r="A1499" s="23">
        <f>主线!AG1498</f>
        <v>29874629</v>
      </c>
      <c r="B1499" s="37" t="s">
        <v>2133</v>
      </c>
      <c r="C1499" s="35" t="e">
        <f>VLOOKUP(B1499,I:J,2,0)</f>
        <v>#N/A</v>
      </c>
      <c r="D1499" s="35" t="str">
        <f>VLOOKUP(B1499,M:N,2,0)</f>
        <v>小雷音寺boss_409</v>
      </c>
      <c r="E1499" s="35" t="e">
        <f t="shared" si="48"/>
        <v>#N/A</v>
      </c>
    </row>
    <row r="1500" spans="1:5" x14ac:dyDescent="0.15">
      <c r="A1500" s="23">
        <f>主线!AG1499</f>
        <v>29923661</v>
      </c>
      <c r="B1500" s="37" t="s">
        <v>2134</v>
      </c>
      <c r="C1500" s="35" t="e">
        <f>VLOOKUP(B1500,I:J,2,0)</f>
        <v>#N/A</v>
      </c>
      <c r="D1500" s="35" t="e">
        <f>VLOOKUP(B1500,M:N,2,0)</f>
        <v>#N/A</v>
      </c>
      <c r="E1500" s="35" t="e">
        <f t="shared" si="48"/>
        <v>#N/A</v>
      </c>
    </row>
    <row r="1501" spans="1:5" x14ac:dyDescent="0.15">
      <c r="A1501" s="23">
        <f>主线!AG1500</f>
        <v>29948403</v>
      </c>
      <c r="B1501" s="37" t="s">
        <v>2135</v>
      </c>
      <c r="C1501" s="35" t="e">
        <f>VLOOKUP(B1501,I:J,2,0)</f>
        <v>#N/A</v>
      </c>
      <c r="D1501" s="35" t="str">
        <f>VLOOKUP(B1501,M:N,2,0)</f>
        <v>小雷音寺boss_410</v>
      </c>
      <c r="E1501" s="35" t="str">
        <f t="shared" si="48"/>
        <v>天庭试炼boss_124</v>
      </c>
    </row>
    <row r="1502" spans="1:5" x14ac:dyDescent="0.15">
      <c r="A1502" s="23">
        <f>主线!AG1501</f>
        <v>30100584</v>
      </c>
      <c r="B1502" s="37" t="s">
        <v>2136</v>
      </c>
      <c r="C1502" s="35" t="e">
        <f>VLOOKUP(B1502,I:J,2,0)</f>
        <v>#N/A</v>
      </c>
      <c r="D1502" s="35" t="e">
        <f>VLOOKUP(B1502,M:N,2,0)</f>
        <v>#N/A</v>
      </c>
      <c r="E1502" s="35" t="e">
        <f t="shared" si="48"/>
        <v>#N/A</v>
      </c>
    </row>
    <row r="1503" spans="1:5" x14ac:dyDescent="0.15">
      <c r="A1503" s="23">
        <f>主线!AG1502</f>
        <v>30125363</v>
      </c>
      <c r="B1503" s="37" t="s">
        <v>2137</v>
      </c>
      <c r="C1503" s="35" t="e">
        <f>VLOOKUP(B1503,I:J,2,0)</f>
        <v>#N/A</v>
      </c>
      <c r="D1503" s="35" t="e">
        <f>VLOOKUP(B1503,M:N,2,0)</f>
        <v>#N/A</v>
      </c>
      <c r="E1503" s="35" t="e">
        <f t="shared" si="48"/>
        <v>#N/A</v>
      </c>
    </row>
    <row r="1504" spans="1:5" x14ac:dyDescent="0.15">
      <c r="A1504" s="23">
        <f>主线!AG1503</f>
        <v>30174588</v>
      </c>
      <c r="B1504" s="37" t="s">
        <v>2138</v>
      </c>
      <c r="C1504" s="35" t="e">
        <f>VLOOKUP(B1504,I:J,2,0)</f>
        <v>#N/A</v>
      </c>
      <c r="D1504" s="35" t="str">
        <f>VLOOKUP(B1504,M:N,2,0)</f>
        <v>小雷音寺boss_411</v>
      </c>
      <c r="E1504" s="35" t="e">
        <f t="shared" si="48"/>
        <v>#N/A</v>
      </c>
    </row>
    <row r="1505" spans="1:5" x14ac:dyDescent="0.15">
      <c r="A1505" s="23">
        <f>主线!AG1504</f>
        <v>30199404</v>
      </c>
      <c r="B1505" s="37" t="s">
        <v>2139</v>
      </c>
      <c r="C1505" s="35" t="e">
        <f>VLOOKUP(B1505,I:J,2,0)</f>
        <v>#N/A</v>
      </c>
      <c r="D1505" s="35" t="e">
        <f>VLOOKUP(B1505,M:N,2,0)</f>
        <v>#N/A</v>
      </c>
      <c r="E1505" s="35" t="e">
        <f t="shared" si="48"/>
        <v>#N/A</v>
      </c>
    </row>
    <row r="1506" spans="1:5" x14ac:dyDescent="0.15">
      <c r="A1506" s="23">
        <f>主线!AG1505</f>
        <v>30224222</v>
      </c>
      <c r="B1506" s="37" t="s">
        <v>2140</v>
      </c>
      <c r="C1506" s="35" t="e">
        <f>VLOOKUP(B1506,I:J,2,0)</f>
        <v>#N/A</v>
      </c>
      <c r="D1506" s="35" t="e">
        <f>VLOOKUP(B1506,M:N,2,0)</f>
        <v>#N/A</v>
      </c>
      <c r="E1506" s="35" t="e">
        <f t="shared" si="48"/>
        <v>#N/A</v>
      </c>
    </row>
    <row r="1507" spans="1:5" x14ac:dyDescent="0.15">
      <c r="A1507" s="23">
        <f>主线!AG1506</f>
        <v>30273575</v>
      </c>
      <c r="B1507" s="37" t="s">
        <v>2141</v>
      </c>
      <c r="C1507" s="35" t="e">
        <f>VLOOKUP(B1507,I:J,2,0)</f>
        <v>#N/A</v>
      </c>
      <c r="D1507" s="35" t="e">
        <f>VLOOKUP(B1507,M:N,2,0)</f>
        <v>#N/A</v>
      </c>
      <c r="E1507" s="35" t="e">
        <f t="shared" si="48"/>
        <v>#N/A</v>
      </c>
    </row>
    <row r="1508" spans="1:5" x14ac:dyDescent="0.15">
      <c r="A1508" s="23">
        <f>主线!AG1507</f>
        <v>30298429</v>
      </c>
      <c r="B1508" s="37" t="s">
        <v>2142</v>
      </c>
      <c r="C1508" s="35" t="e">
        <f>VLOOKUP(B1508,I:J,2,0)</f>
        <v>#N/A</v>
      </c>
      <c r="D1508" s="35" t="e">
        <f>VLOOKUP(B1508,M:N,2,0)</f>
        <v>#N/A</v>
      </c>
      <c r="E1508" s="35" t="e">
        <f t="shared" si="48"/>
        <v>#N/A</v>
      </c>
    </row>
    <row r="1509" spans="1:5" x14ac:dyDescent="0.15">
      <c r="A1509" s="23">
        <f>主线!AG1508</f>
        <v>30323287</v>
      </c>
      <c r="B1509" s="37" t="s">
        <v>2143</v>
      </c>
      <c r="C1509" s="35" t="e">
        <f>VLOOKUP(B1509,I:J,2,0)</f>
        <v>#N/A</v>
      </c>
      <c r="D1509" s="35" t="str">
        <f>VLOOKUP(B1509,M:N,2,0)</f>
        <v>小雷音寺boss_412</v>
      </c>
      <c r="E1509" s="35" t="e">
        <f t="shared" si="48"/>
        <v>#N/A</v>
      </c>
    </row>
    <row r="1510" spans="1:5" x14ac:dyDescent="0.15">
      <c r="A1510" s="23">
        <f>主线!AG1509</f>
        <v>30372770</v>
      </c>
      <c r="B1510" s="37" t="s">
        <v>2144</v>
      </c>
      <c r="C1510" s="35" t="e">
        <f>VLOOKUP(B1510,I:J,2,0)</f>
        <v>#N/A</v>
      </c>
      <c r="D1510" s="35" t="e">
        <f>VLOOKUP(B1510,M:N,2,0)</f>
        <v>#N/A</v>
      </c>
      <c r="E1510" s="35" t="e">
        <f t="shared" si="48"/>
        <v>#N/A</v>
      </c>
    </row>
    <row r="1511" spans="1:5" x14ac:dyDescent="0.15">
      <c r="A1511" s="23">
        <f>主线!AG1510</f>
        <v>30397663</v>
      </c>
      <c r="B1511" s="37" t="s">
        <v>2145</v>
      </c>
      <c r="C1511" s="35" t="e">
        <f>VLOOKUP(B1511,I:J,2,0)</f>
        <v>#N/A</v>
      </c>
      <c r="D1511" s="35" t="str">
        <f>VLOOKUP(B1511,M:N,2,0)</f>
        <v>小雷音寺boss_413</v>
      </c>
      <c r="E1511" s="35" t="e">
        <f t="shared" si="48"/>
        <v>#N/A</v>
      </c>
    </row>
    <row r="1512" spans="1:5" x14ac:dyDescent="0.15">
      <c r="A1512" s="23">
        <f>主线!AG1511</f>
        <v>30551103</v>
      </c>
      <c r="B1512" s="37" t="s">
        <v>2146</v>
      </c>
      <c r="C1512" s="35" t="e">
        <f>VLOOKUP(B1512,I:J,2,0)</f>
        <v>#N/A</v>
      </c>
      <c r="D1512" s="35" t="e">
        <f>VLOOKUP(B1512,M:N,2,0)</f>
        <v>#N/A</v>
      </c>
      <c r="E1512" s="35" t="e">
        <f t="shared" si="48"/>
        <v>#N/A</v>
      </c>
    </row>
    <row r="1513" spans="1:5" x14ac:dyDescent="0.15">
      <c r="A1513" s="23">
        <f>主线!AG1512</f>
        <v>30576034</v>
      </c>
      <c r="B1513" s="37" t="s">
        <v>2147</v>
      </c>
      <c r="C1513" s="35" t="e">
        <f>VLOOKUP(B1513,I:J,2,0)</f>
        <v>#N/A</v>
      </c>
      <c r="D1513" s="35" t="e">
        <f>VLOOKUP(B1513,M:N,2,0)</f>
        <v>#N/A</v>
      </c>
      <c r="E1513" s="35" t="e">
        <f t="shared" si="48"/>
        <v>#N/A</v>
      </c>
    </row>
    <row r="1514" spans="1:5" x14ac:dyDescent="0.15">
      <c r="A1514" s="23">
        <f>主线!AG1513</f>
        <v>30625709</v>
      </c>
      <c r="B1514" s="37" t="s">
        <v>2148</v>
      </c>
      <c r="C1514" s="35" t="e">
        <f>VLOOKUP(B1514,I:J,2,0)</f>
        <v>#N/A</v>
      </c>
      <c r="D1514" s="35" t="str">
        <f>VLOOKUP(B1514,M:N,2,0)</f>
        <v>小雷音寺boss_414</v>
      </c>
      <c r="E1514" s="35" t="e">
        <f t="shared" si="48"/>
        <v>#N/A</v>
      </c>
    </row>
    <row r="1515" spans="1:5" x14ac:dyDescent="0.15">
      <c r="A1515" s="23">
        <f>主线!AG1514</f>
        <v>30650674</v>
      </c>
      <c r="B1515" s="37" t="s">
        <v>2149</v>
      </c>
      <c r="C1515" s="35" t="e">
        <f>VLOOKUP(B1515,I:J,2,0)</f>
        <v>#N/A</v>
      </c>
      <c r="D1515" s="35" t="e">
        <f>VLOOKUP(B1515,M:N,2,0)</f>
        <v>#N/A</v>
      </c>
      <c r="E1515" s="35" t="e">
        <f t="shared" si="48"/>
        <v>#N/A</v>
      </c>
    </row>
    <row r="1516" spans="1:5" x14ac:dyDescent="0.15">
      <c r="A1516" s="23">
        <f>主线!AG1515</f>
        <v>30675643</v>
      </c>
      <c r="B1516" s="37" t="s">
        <v>2150</v>
      </c>
      <c r="C1516" s="35" t="e">
        <f>VLOOKUP(B1516,I:J,2,0)</f>
        <v>#N/A</v>
      </c>
      <c r="D1516" s="35" t="e">
        <f>VLOOKUP(B1516,M:N,2,0)</f>
        <v>#N/A</v>
      </c>
      <c r="E1516" s="35" t="e">
        <f t="shared" si="48"/>
        <v>#N/A</v>
      </c>
    </row>
    <row r="1517" spans="1:5" x14ac:dyDescent="0.15">
      <c r="A1517" s="23">
        <f>主线!AG1516</f>
        <v>30725448</v>
      </c>
      <c r="B1517" s="37" t="s">
        <v>2151</v>
      </c>
      <c r="C1517" s="35" t="e">
        <f>VLOOKUP(B1517,I:J,2,0)</f>
        <v>#N/A</v>
      </c>
      <c r="D1517" s="35" t="e">
        <f>VLOOKUP(B1517,M:N,2,0)</f>
        <v>#N/A</v>
      </c>
      <c r="E1517" s="35" t="str">
        <f t="shared" si="48"/>
        <v>天庭试炼boss_125</v>
      </c>
    </row>
    <row r="1518" spans="1:5" x14ac:dyDescent="0.15">
      <c r="A1518" s="23">
        <f>主线!AG1517</f>
        <v>30750454</v>
      </c>
      <c r="B1518" s="37" t="s">
        <v>2152</v>
      </c>
      <c r="C1518" s="35" t="e">
        <f>VLOOKUP(B1518,I:J,2,0)</f>
        <v>#N/A</v>
      </c>
      <c r="D1518" s="35" t="e">
        <f>VLOOKUP(B1518,M:N,2,0)</f>
        <v>#N/A</v>
      </c>
      <c r="E1518" s="35" t="e">
        <f t="shared" si="48"/>
        <v>#N/A</v>
      </c>
    </row>
    <row r="1519" spans="1:5" x14ac:dyDescent="0.15">
      <c r="A1519" s="23">
        <f>主线!AG1518</f>
        <v>30775461</v>
      </c>
      <c r="B1519" s="37" t="s">
        <v>2153</v>
      </c>
      <c r="C1519" s="35" t="e">
        <f>VLOOKUP(B1519,I:J,2,0)</f>
        <v>#N/A</v>
      </c>
      <c r="D1519" s="35" t="str">
        <f>VLOOKUP(B1519,M:N,2,0)</f>
        <v>小雷音寺boss_415</v>
      </c>
      <c r="E1519" s="35" t="e">
        <f t="shared" si="48"/>
        <v>#N/A</v>
      </c>
    </row>
    <row r="1520" spans="1:5" x14ac:dyDescent="0.15">
      <c r="A1520" s="23">
        <f>主线!AG1519</f>
        <v>30825395</v>
      </c>
      <c r="B1520" s="37" t="s">
        <v>2154</v>
      </c>
      <c r="C1520" s="35" t="e">
        <f>VLOOKUP(B1520,I:J,2,0)</f>
        <v>#N/A</v>
      </c>
      <c r="D1520" s="35" t="e">
        <f>VLOOKUP(B1520,M:N,2,0)</f>
        <v>#N/A</v>
      </c>
      <c r="E1520" s="35" t="e">
        <f t="shared" si="48"/>
        <v>#N/A</v>
      </c>
    </row>
    <row r="1521" spans="1:5" x14ac:dyDescent="0.15">
      <c r="A1521" s="23">
        <f>主线!AG1520</f>
        <v>30850438</v>
      </c>
      <c r="B1521" s="37" t="s">
        <v>2155</v>
      </c>
      <c r="C1521" s="35" t="e">
        <f>VLOOKUP(B1521,I:J,2,0)</f>
        <v>#N/A</v>
      </c>
      <c r="D1521" s="35" t="str">
        <f>VLOOKUP(B1521,M:N,2,0)</f>
        <v>小雷音寺boss_416</v>
      </c>
      <c r="E1521" s="35" t="e">
        <f t="shared" si="48"/>
        <v>#N/A</v>
      </c>
    </row>
    <row r="1522" spans="1:5" x14ac:dyDescent="0.15">
      <c r="A1522" s="23">
        <f>主线!AG1521</f>
        <v>31005142</v>
      </c>
      <c r="B1522" s="37" t="s">
        <v>2156</v>
      </c>
      <c r="C1522" s="35" t="e">
        <f>VLOOKUP(B1522,I:J,2,0)</f>
        <v>#N/A</v>
      </c>
      <c r="D1522" s="35" t="e">
        <f>VLOOKUP(B1522,M:N,2,0)</f>
        <v>#N/A</v>
      </c>
      <c r="E1522" s="35" t="e">
        <f t="shared" si="48"/>
        <v>#N/A</v>
      </c>
    </row>
    <row r="1523" spans="1:5" x14ac:dyDescent="0.15">
      <c r="A1523" s="23">
        <f>主线!AG1522</f>
        <v>31030224</v>
      </c>
      <c r="B1523" s="37" t="s">
        <v>2157</v>
      </c>
      <c r="C1523" s="35" t="e">
        <f>VLOOKUP(B1523,I:J,2,0)</f>
        <v>#N/A</v>
      </c>
      <c r="D1523" s="35" t="e">
        <f>VLOOKUP(B1523,M:N,2,0)</f>
        <v>#N/A</v>
      </c>
      <c r="E1523" s="35" t="e">
        <f t="shared" si="48"/>
        <v>#N/A</v>
      </c>
    </row>
    <row r="1524" spans="1:5" x14ac:dyDescent="0.15">
      <c r="A1524" s="23">
        <f>主线!AG1523</f>
        <v>31080348</v>
      </c>
      <c r="B1524" s="37" t="s">
        <v>2158</v>
      </c>
      <c r="C1524" s="35" t="e">
        <f>VLOOKUP(B1524,I:J,2,0)</f>
        <v>#N/A</v>
      </c>
      <c r="D1524" s="35" t="str">
        <f>VLOOKUP(B1524,M:N,2,0)</f>
        <v>小雷音寺boss_417</v>
      </c>
      <c r="E1524" s="35" t="e">
        <f t="shared" si="48"/>
        <v>#N/A</v>
      </c>
    </row>
    <row r="1525" spans="1:5" x14ac:dyDescent="0.15">
      <c r="A1525" s="23">
        <f>主线!AG1524</f>
        <v>31105466</v>
      </c>
      <c r="B1525" s="37" t="s">
        <v>2159</v>
      </c>
      <c r="C1525" s="35" t="e">
        <f>VLOOKUP(B1525,I:J,2,0)</f>
        <v>#N/A</v>
      </c>
      <c r="D1525" s="35" t="e">
        <f>VLOOKUP(B1525,M:N,2,0)</f>
        <v>#N/A</v>
      </c>
      <c r="E1525" s="35" t="e">
        <f t="shared" si="48"/>
        <v>#N/A</v>
      </c>
    </row>
    <row r="1526" spans="1:5" x14ac:dyDescent="0.15">
      <c r="A1526" s="23">
        <f>主线!AG1525</f>
        <v>31130587</v>
      </c>
      <c r="B1526" s="37" t="s">
        <v>2160</v>
      </c>
      <c r="C1526" s="35" t="e">
        <f>VLOOKUP(B1526,I:J,2,0)</f>
        <v>#N/A</v>
      </c>
      <c r="D1526" s="35" t="e">
        <f>VLOOKUP(B1526,M:N,2,0)</f>
        <v>#N/A</v>
      </c>
      <c r="E1526" s="35" t="e">
        <f t="shared" si="48"/>
        <v>#N/A</v>
      </c>
    </row>
    <row r="1527" spans="1:5" x14ac:dyDescent="0.15">
      <c r="A1527" s="23">
        <f>主线!AG1526</f>
        <v>31180841</v>
      </c>
      <c r="B1527" s="37" t="s">
        <v>2161</v>
      </c>
      <c r="C1527" s="35" t="e">
        <f>VLOOKUP(B1527,I:J,2,0)</f>
        <v>#N/A</v>
      </c>
      <c r="D1527" s="35" t="e">
        <f>VLOOKUP(B1527,M:N,2,0)</f>
        <v>#N/A</v>
      </c>
      <c r="E1527" s="35" t="e">
        <f t="shared" si="48"/>
        <v>#N/A</v>
      </c>
    </row>
    <row r="1528" spans="1:5" x14ac:dyDescent="0.15">
      <c r="A1528" s="23">
        <f>主线!AG1527</f>
        <v>31205998</v>
      </c>
      <c r="B1528" s="37" t="s">
        <v>2162</v>
      </c>
      <c r="C1528" s="35" t="e">
        <f>VLOOKUP(B1528,I:J,2,0)</f>
        <v>#N/A</v>
      </c>
      <c r="D1528" s="35" t="e">
        <f>VLOOKUP(B1528,M:N,2,0)</f>
        <v>#N/A</v>
      </c>
      <c r="E1528" s="35" t="e">
        <f t="shared" si="48"/>
        <v>#N/A</v>
      </c>
    </row>
    <row r="1529" spans="1:5" x14ac:dyDescent="0.15">
      <c r="A1529" s="23">
        <f>主线!AG1528</f>
        <v>31231157</v>
      </c>
      <c r="B1529" s="37" t="s">
        <v>2163</v>
      </c>
      <c r="C1529" s="35" t="e">
        <f>VLOOKUP(B1529,I:J,2,0)</f>
        <v>#N/A</v>
      </c>
      <c r="D1529" s="35" t="str">
        <f>VLOOKUP(B1529,M:N,2,0)</f>
        <v>小雷音寺boss_418</v>
      </c>
      <c r="E1529" s="35" t="e">
        <f t="shared" si="48"/>
        <v>#N/A</v>
      </c>
    </row>
    <row r="1530" spans="1:5" x14ac:dyDescent="0.15">
      <c r="A1530" s="23">
        <f>主线!AG1529</f>
        <v>31281542</v>
      </c>
      <c r="B1530" s="37" t="s">
        <v>2164</v>
      </c>
      <c r="C1530" s="35" t="e">
        <f>VLOOKUP(B1530,I:J,2,0)</f>
        <v>#N/A</v>
      </c>
      <c r="D1530" s="35" t="e">
        <f>VLOOKUP(B1530,M:N,2,0)</f>
        <v>#N/A</v>
      </c>
      <c r="E1530" s="35" t="e">
        <f t="shared" si="48"/>
        <v>#N/A</v>
      </c>
    </row>
    <row r="1531" spans="1:5" x14ac:dyDescent="0.15">
      <c r="A1531" s="23">
        <f>主线!AG1530</f>
        <v>31306737</v>
      </c>
      <c r="B1531" s="37" t="s">
        <v>2165</v>
      </c>
      <c r="C1531" s="35" t="e">
        <f>VLOOKUP(B1531,I:J,2,0)</f>
        <v>#N/A</v>
      </c>
      <c r="D1531" s="35" t="str">
        <f>VLOOKUP(B1531,M:N,2,0)</f>
        <v>小雷音寺boss_419</v>
      </c>
      <c r="E1531" s="35" t="e">
        <f t="shared" si="48"/>
        <v>#N/A</v>
      </c>
    </row>
    <row r="1532" spans="1:5" x14ac:dyDescent="0.15">
      <c r="A1532" s="23">
        <f>主线!AG1531</f>
        <v>31462706</v>
      </c>
      <c r="B1532" s="37" t="s">
        <v>2166</v>
      </c>
      <c r="C1532" s="35" t="e">
        <f>VLOOKUP(B1532,I:J,2,0)</f>
        <v>#N/A</v>
      </c>
      <c r="D1532" s="35" t="e">
        <f>VLOOKUP(B1532,M:N,2,0)</f>
        <v>#N/A</v>
      </c>
      <c r="E1532" s="35" t="e">
        <f t="shared" si="48"/>
        <v>#N/A</v>
      </c>
    </row>
    <row r="1533" spans="1:5" x14ac:dyDescent="0.15">
      <c r="A1533" s="23">
        <f>主线!AG1532</f>
        <v>31487938</v>
      </c>
      <c r="B1533" s="37" t="s">
        <v>2167</v>
      </c>
      <c r="C1533" s="35" t="e">
        <f>VLOOKUP(B1533,I:J,2,0)</f>
        <v>#N/A</v>
      </c>
      <c r="D1533" s="35" t="e">
        <f>VLOOKUP(B1533,M:N,2,0)</f>
        <v>#N/A</v>
      </c>
      <c r="E1533" s="35" t="str">
        <f t="shared" si="48"/>
        <v>天庭试炼boss_126</v>
      </c>
    </row>
    <row r="1534" spans="1:5" x14ac:dyDescent="0.15">
      <c r="A1534" s="23">
        <f>主线!AG1533</f>
        <v>31538515</v>
      </c>
      <c r="B1534" s="37" t="s">
        <v>2168</v>
      </c>
      <c r="C1534" s="35" t="e">
        <f>VLOOKUP(B1534,I:J,2,0)</f>
        <v>#N/A</v>
      </c>
      <c r="D1534" s="35" t="str">
        <f>VLOOKUP(B1534,M:N,2,0)</f>
        <v>小雷音寺boss_420</v>
      </c>
      <c r="E1534" s="35" t="e">
        <f t="shared" si="48"/>
        <v>#N/A</v>
      </c>
    </row>
    <row r="1535" spans="1:5" x14ac:dyDescent="0.15">
      <c r="A1535" s="23">
        <f>主线!AG1534</f>
        <v>31563783</v>
      </c>
      <c r="B1535" s="37" t="s">
        <v>2169</v>
      </c>
      <c r="C1535" s="35" t="e">
        <f>VLOOKUP(B1535,I:J,2,0)</f>
        <v>#N/A</v>
      </c>
      <c r="D1535" s="35" t="e">
        <f>VLOOKUP(B1535,M:N,2,0)</f>
        <v>#N/A</v>
      </c>
      <c r="E1535" s="35" t="e">
        <f t="shared" si="48"/>
        <v>#N/A</v>
      </c>
    </row>
    <row r="1536" spans="1:5" x14ac:dyDescent="0.15">
      <c r="A1536" s="23">
        <f>主线!AG1535</f>
        <v>31589055</v>
      </c>
      <c r="B1536" s="37" t="s">
        <v>2170</v>
      </c>
      <c r="C1536" s="35" t="e">
        <f>VLOOKUP(B1536,I:J,2,0)</f>
        <v>#N/A</v>
      </c>
      <c r="D1536" s="35" t="e">
        <f>VLOOKUP(B1536,M:N,2,0)</f>
        <v>#N/A</v>
      </c>
      <c r="E1536" s="35" t="e">
        <f t="shared" si="48"/>
        <v>#N/A</v>
      </c>
    </row>
    <row r="1537" spans="1:5" x14ac:dyDescent="0.15">
      <c r="A1537" s="23">
        <f>主线!AG1536</f>
        <v>31639761</v>
      </c>
      <c r="B1537" s="37" t="s">
        <v>2171</v>
      </c>
      <c r="C1537" s="35" t="e">
        <f>VLOOKUP(B1537,I:J,2,0)</f>
        <v>#N/A</v>
      </c>
      <c r="D1537" s="35" t="e">
        <f>VLOOKUP(B1537,M:N,2,0)</f>
        <v>#N/A</v>
      </c>
      <c r="E1537" s="35" t="e">
        <f t="shared" si="48"/>
        <v>#N/A</v>
      </c>
    </row>
    <row r="1538" spans="1:5" x14ac:dyDescent="0.15">
      <c r="A1538" s="23">
        <f>主线!AG1537</f>
        <v>31665070</v>
      </c>
      <c r="B1538" s="37" t="s">
        <v>2172</v>
      </c>
      <c r="C1538" s="35" t="e">
        <f>VLOOKUP(B1538,I:J,2,0)</f>
        <v>#N/A</v>
      </c>
      <c r="D1538" s="35" t="e">
        <f>VLOOKUP(B1538,M:N,2,0)</f>
        <v>#N/A</v>
      </c>
      <c r="E1538" s="35" t="e">
        <f t="shared" ref="E1538:E1601" si="49">VLOOKUP(B1538,Q:R,2,0)</f>
        <v>#N/A</v>
      </c>
    </row>
    <row r="1539" spans="1:5" x14ac:dyDescent="0.15">
      <c r="A1539" s="23">
        <f>主线!AG1538</f>
        <v>31690380</v>
      </c>
      <c r="B1539" s="37" t="s">
        <v>2173</v>
      </c>
      <c r="C1539" s="35" t="e">
        <f>VLOOKUP(B1539,I:J,2,0)</f>
        <v>#N/A</v>
      </c>
      <c r="D1539" s="35" t="str">
        <f>VLOOKUP(B1539,M:N,2,0)</f>
        <v>小雷音寺boss_421</v>
      </c>
      <c r="E1539" s="35" t="e">
        <f t="shared" si="49"/>
        <v>#N/A</v>
      </c>
    </row>
    <row r="1540" spans="1:5" x14ac:dyDescent="0.15">
      <c r="A1540" s="23">
        <f>主线!AG1539</f>
        <v>31741217</v>
      </c>
      <c r="B1540" s="37" t="s">
        <v>2174</v>
      </c>
      <c r="C1540" s="35" t="e">
        <f>VLOOKUP(B1540,I:J,2,0)</f>
        <v>#N/A</v>
      </c>
      <c r="D1540" s="35" t="e">
        <f>VLOOKUP(B1540,M:N,2,0)</f>
        <v>#N/A</v>
      </c>
      <c r="E1540" s="35" t="e">
        <f t="shared" si="49"/>
        <v>#N/A</v>
      </c>
    </row>
    <row r="1541" spans="1:5" x14ac:dyDescent="0.15">
      <c r="A1541" s="23">
        <f>主线!AG1540</f>
        <v>31766564</v>
      </c>
      <c r="B1541" s="37" t="s">
        <v>2175</v>
      </c>
      <c r="C1541" s="35" t="e">
        <f>VLOOKUP(B1541,I:J,2,0)</f>
        <v>#N/A</v>
      </c>
      <c r="D1541" s="35" t="str">
        <f>VLOOKUP(B1541,M:N,2,0)</f>
        <v>小雷音寺boss_422</v>
      </c>
      <c r="E1541" s="35" t="e">
        <f t="shared" si="49"/>
        <v>#N/A</v>
      </c>
    </row>
    <row r="1542" spans="1:5" x14ac:dyDescent="0.15">
      <c r="A1542" s="23">
        <f>主线!AG1541</f>
        <v>31923799</v>
      </c>
      <c r="B1542" s="37" t="s">
        <v>2176</v>
      </c>
      <c r="C1542" s="35" t="e">
        <f>VLOOKUP(B1542,I:J,2,0)</f>
        <v>#N/A</v>
      </c>
      <c r="D1542" s="35" t="e">
        <f>VLOOKUP(B1542,M:N,2,0)</f>
        <v>#N/A</v>
      </c>
      <c r="E1542" s="35" t="e">
        <f t="shared" si="49"/>
        <v>#N/A</v>
      </c>
    </row>
    <row r="1543" spans="1:5" x14ac:dyDescent="0.15">
      <c r="A1543" s="23">
        <f>主线!AG1542</f>
        <v>31949182</v>
      </c>
      <c r="B1543" s="37" t="s">
        <v>2177</v>
      </c>
      <c r="C1543" s="35" t="e">
        <f>VLOOKUP(B1543,I:J,2,0)</f>
        <v>#N/A</v>
      </c>
      <c r="D1543" s="35" t="e">
        <f>VLOOKUP(B1543,M:N,2,0)</f>
        <v>#N/A</v>
      </c>
      <c r="E1543" s="35" t="e">
        <f t="shared" si="49"/>
        <v>#N/A</v>
      </c>
    </row>
    <row r="1544" spans="1:5" x14ac:dyDescent="0.15">
      <c r="A1544" s="23">
        <f>主线!AG1543</f>
        <v>32000212</v>
      </c>
      <c r="B1544" s="37" t="s">
        <v>2178</v>
      </c>
      <c r="C1544" s="35" t="e">
        <f>VLOOKUP(B1544,I:J,2,0)</f>
        <v>#N/A</v>
      </c>
      <c r="D1544" s="35" t="str">
        <f>VLOOKUP(B1544,M:N,2,0)</f>
        <v>小雷音寺boss_423</v>
      </c>
      <c r="E1544" s="35" t="e">
        <f t="shared" si="49"/>
        <v>#N/A</v>
      </c>
    </row>
    <row r="1545" spans="1:5" x14ac:dyDescent="0.15">
      <c r="A1545" s="23">
        <f>主线!AG1544</f>
        <v>32025632</v>
      </c>
      <c r="B1545" s="37" t="s">
        <v>2179</v>
      </c>
      <c r="C1545" s="35" t="e">
        <f>VLOOKUP(B1545,I:J,2,0)</f>
        <v>#N/A</v>
      </c>
      <c r="D1545" s="35" t="e">
        <f>VLOOKUP(B1545,M:N,2,0)</f>
        <v>#N/A</v>
      </c>
      <c r="E1545" s="35" t="e">
        <f t="shared" si="49"/>
        <v>#N/A</v>
      </c>
    </row>
    <row r="1546" spans="1:5" x14ac:dyDescent="0.15">
      <c r="A1546" s="23">
        <f>主线!AG1545</f>
        <v>32051054</v>
      </c>
      <c r="B1546" s="37" t="s">
        <v>2180</v>
      </c>
      <c r="C1546" s="35" t="e">
        <f>VLOOKUP(B1546,I:J,2,0)</f>
        <v>#N/A</v>
      </c>
      <c r="D1546" s="35" t="e">
        <f>VLOOKUP(B1546,M:N,2,0)</f>
        <v>#N/A</v>
      </c>
      <c r="E1546" s="35" t="e">
        <f t="shared" si="49"/>
        <v>#N/A</v>
      </c>
    </row>
    <row r="1547" spans="1:5" x14ac:dyDescent="0.15">
      <c r="A1547" s="23">
        <f>主线!AG1546</f>
        <v>32102215</v>
      </c>
      <c r="B1547" s="37" t="s">
        <v>2181</v>
      </c>
      <c r="C1547" s="35" t="e">
        <f>VLOOKUP(B1547,I:J,2,0)</f>
        <v>#N/A</v>
      </c>
      <c r="D1547" s="35" t="e">
        <f>VLOOKUP(B1547,M:N,2,0)</f>
        <v>#N/A</v>
      </c>
      <c r="E1547" s="35" t="e">
        <f t="shared" si="49"/>
        <v>#N/A</v>
      </c>
    </row>
    <row r="1548" spans="1:5" x14ac:dyDescent="0.15">
      <c r="A1548" s="23">
        <f>主线!AG1547</f>
        <v>32127673</v>
      </c>
      <c r="B1548" s="37" t="s">
        <v>2182</v>
      </c>
      <c r="C1548" s="35" t="e">
        <f>VLOOKUP(B1548,I:J,2,0)</f>
        <v>#N/A</v>
      </c>
      <c r="D1548" s="35" t="e">
        <f>VLOOKUP(B1548,M:N,2,0)</f>
        <v>#N/A</v>
      </c>
      <c r="E1548" s="35" t="e">
        <f t="shared" si="49"/>
        <v>#N/A</v>
      </c>
    </row>
    <row r="1549" spans="1:5" x14ac:dyDescent="0.15">
      <c r="A1549" s="23">
        <f>主线!AG1548</f>
        <v>32153136</v>
      </c>
      <c r="B1549" s="37" t="s">
        <v>2183</v>
      </c>
      <c r="C1549" s="35" t="e">
        <f>VLOOKUP(B1549,I:J,2,0)</f>
        <v>#N/A</v>
      </c>
      <c r="D1549" s="35" t="str">
        <f>VLOOKUP(B1549,M:N,2,0)</f>
        <v>小雷音寺boss_424</v>
      </c>
      <c r="E1549" s="35" t="e">
        <f t="shared" si="49"/>
        <v>#N/A</v>
      </c>
    </row>
    <row r="1550" spans="1:5" x14ac:dyDescent="0.15">
      <c r="A1550" s="23">
        <f>主线!AG1549</f>
        <v>32204426</v>
      </c>
      <c r="B1550" s="37" t="s">
        <v>2184</v>
      </c>
      <c r="C1550" s="35" t="e">
        <f>VLOOKUP(B1550,I:J,2,0)</f>
        <v>#N/A</v>
      </c>
      <c r="D1550" s="35" t="e">
        <f>VLOOKUP(B1550,M:N,2,0)</f>
        <v>#N/A</v>
      </c>
      <c r="E1550" s="35" t="e">
        <f t="shared" si="49"/>
        <v>#N/A</v>
      </c>
    </row>
    <row r="1551" spans="1:5" x14ac:dyDescent="0.15">
      <c r="A1551" s="23">
        <f>主线!AG1550</f>
        <v>32229925</v>
      </c>
      <c r="B1551" s="37" t="s">
        <v>2185</v>
      </c>
      <c r="C1551" s="35" t="e">
        <f>VLOOKUP(B1551,I:J,2,0)</f>
        <v>#N/A</v>
      </c>
      <c r="D1551" s="35" t="str">
        <f>VLOOKUP(B1551,M:N,2,0)</f>
        <v>小雷音寺boss_425</v>
      </c>
      <c r="E1551" s="35" t="str">
        <f t="shared" si="49"/>
        <v>天庭试炼boss_127</v>
      </c>
    </row>
    <row r="1552" spans="1:5" x14ac:dyDescent="0.15">
      <c r="A1552" s="23">
        <f>主线!AG1551</f>
        <v>32388429</v>
      </c>
      <c r="B1552" s="37" t="s">
        <v>2186</v>
      </c>
      <c r="C1552" s="35" t="e">
        <f>VLOOKUP(B1552,I:J,2,0)</f>
        <v>#N/A</v>
      </c>
      <c r="D1552" s="35" t="e">
        <f>VLOOKUP(B1552,M:N,2,0)</f>
        <v>#N/A</v>
      </c>
      <c r="E1552" s="35" t="e">
        <f t="shared" si="49"/>
        <v>#N/A</v>
      </c>
    </row>
    <row r="1553" spans="1:5" x14ac:dyDescent="0.15">
      <c r="A1553" s="23">
        <f>主线!AG1552</f>
        <v>32413965</v>
      </c>
      <c r="B1553" s="37" t="s">
        <v>2187</v>
      </c>
      <c r="C1553" s="35" t="e">
        <f>VLOOKUP(B1553,I:J,2,0)</f>
        <v>#N/A</v>
      </c>
      <c r="D1553" s="35" t="str">
        <f>VLOOKUP(B1553,M:N,2,0)</f>
        <v>小雷音寺boss_426</v>
      </c>
      <c r="E1553" s="35" t="e">
        <f t="shared" si="49"/>
        <v>#N/A</v>
      </c>
    </row>
    <row r="1554" spans="1:5" x14ac:dyDescent="0.15">
      <c r="A1554" s="23">
        <f>主线!AG1553</f>
        <v>32465446</v>
      </c>
      <c r="B1554" s="37" t="s">
        <v>2188</v>
      </c>
      <c r="C1554" s="35" t="e">
        <f>VLOOKUP(B1554,I:J,2,0)</f>
        <v>#N/A</v>
      </c>
      <c r="D1554" s="35" t="e">
        <f>VLOOKUP(B1554,M:N,2,0)</f>
        <v>#N/A</v>
      </c>
      <c r="E1554" s="35" t="e">
        <f t="shared" si="49"/>
        <v>#N/A</v>
      </c>
    </row>
    <row r="1555" spans="1:5" x14ac:dyDescent="0.15">
      <c r="A1555" s="23">
        <f>主线!AG1554</f>
        <v>32491018</v>
      </c>
      <c r="B1555" s="37" t="s">
        <v>2189</v>
      </c>
      <c r="C1555" s="35" t="e">
        <f>VLOOKUP(B1555,I:J,2,0)</f>
        <v>#N/A</v>
      </c>
      <c r="D1555" s="35" t="e">
        <f>VLOOKUP(B1555,M:N,2,0)</f>
        <v>#N/A</v>
      </c>
      <c r="E1555" s="35" t="e">
        <f t="shared" si="49"/>
        <v>#N/A</v>
      </c>
    </row>
    <row r="1556" spans="1:5" x14ac:dyDescent="0.15">
      <c r="A1556" s="23">
        <f>主线!AG1555</f>
        <v>32516594</v>
      </c>
      <c r="B1556" s="37" t="s">
        <v>2190</v>
      </c>
      <c r="C1556" s="35" t="e">
        <f>VLOOKUP(B1556,I:J,2,0)</f>
        <v>#N/A</v>
      </c>
      <c r="D1556" s="35" t="e">
        <f>VLOOKUP(B1556,M:N,2,0)</f>
        <v>#N/A</v>
      </c>
      <c r="E1556" s="35" t="e">
        <f t="shared" si="49"/>
        <v>#N/A</v>
      </c>
    </row>
    <row r="1557" spans="1:5" x14ac:dyDescent="0.15">
      <c r="A1557" s="23">
        <f>主线!AG1556</f>
        <v>32568206</v>
      </c>
      <c r="B1557" s="37" t="s">
        <v>2191</v>
      </c>
      <c r="C1557" s="35" t="e">
        <f>VLOOKUP(B1557,I:J,2,0)</f>
        <v>#N/A</v>
      </c>
      <c r="D1557" s="35" t="e">
        <f>VLOOKUP(B1557,M:N,2,0)</f>
        <v>#N/A</v>
      </c>
      <c r="E1557" s="35" t="e">
        <f t="shared" si="49"/>
        <v>#N/A</v>
      </c>
    </row>
    <row r="1558" spans="1:5" x14ac:dyDescent="0.15">
      <c r="A1558" s="23">
        <f>主线!AG1557</f>
        <v>32593816</v>
      </c>
      <c r="B1558" s="37" t="s">
        <v>2192</v>
      </c>
      <c r="C1558" s="35" t="e">
        <f>VLOOKUP(B1558,I:J,2,0)</f>
        <v>#N/A</v>
      </c>
      <c r="D1558" s="35" t="e">
        <f>VLOOKUP(B1558,M:N,2,0)</f>
        <v>#N/A</v>
      </c>
      <c r="E1558" s="35" t="e">
        <f t="shared" si="49"/>
        <v>#N/A</v>
      </c>
    </row>
    <row r="1559" spans="1:5" x14ac:dyDescent="0.15">
      <c r="A1559" s="23">
        <f>主线!AG1558</f>
        <v>32619431</v>
      </c>
      <c r="B1559" s="37" t="s">
        <v>2193</v>
      </c>
      <c r="C1559" s="35" t="e">
        <f>VLOOKUP(B1559,I:J,2,0)</f>
        <v>#N/A</v>
      </c>
      <c r="D1559" s="35" t="str">
        <f>VLOOKUP(B1559,M:N,2,0)</f>
        <v>小雷音寺boss_427</v>
      </c>
      <c r="E1559" s="35" t="e">
        <f t="shared" si="49"/>
        <v>#N/A</v>
      </c>
    </row>
    <row r="1560" spans="1:5" x14ac:dyDescent="0.15">
      <c r="A1560" s="23">
        <f>主线!AG1559</f>
        <v>32671175</v>
      </c>
      <c r="B1560" s="37" t="s">
        <v>2194</v>
      </c>
      <c r="C1560" s="35" t="e">
        <f>VLOOKUP(B1560,I:J,2,0)</f>
        <v>#N/A</v>
      </c>
      <c r="D1560" s="35" t="e">
        <f>VLOOKUP(B1560,M:N,2,0)</f>
        <v>#N/A</v>
      </c>
      <c r="E1560" s="35" t="e">
        <f t="shared" si="49"/>
        <v>#N/A</v>
      </c>
    </row>
    <row r="1561" spans="1:5" x14ac:dyDescent="0.15">
      <c r="A1561" s="23">
        <f>主线!AG1560</f>
        <v>32696826</v>
      </c>
      <c r="B1561" s="37" t="s">
        <v>2195</v>
      </c>
      <c r="C1561" s="35" t="e">
        <f>VLOOKUP(B1561,I:J,2,0)</f>
        <v>#N/A</v>
      </c>
      <c r="D1561" s="35" t="str">
        <f>VLOOKUP(B1561,M:N,2,0)</f>
        <v>小雷音寺boss_428</v>
      </c>
      <c r="E1561" s="35" t="e">
        <f t="shared" si="49"/>
        <v>#N/A</v>
      </c>
    </row>
    <row r="1562" spans="1:5" x14ac:dyDescent="0.15">
      <c r="A1562" s="23">
        <f>主线!AG1561</f>
        <v>32856599</v>
      </c>
      <c r="B1562" s="37" t="s">
        <v>2196</v>
      </c>
      <c r="C1562" s="35" t="e">
        <f>VLOOKUP(B1562,I:J,2,0)</f>
        <v>#N/A</v>
      </c>
      <c r="D1562" s="35" t="e">
        <f>VLOOKUP(B1562,M:N,2,0)</f>
        <v>#N/A</v>
      </c>
      <c r="E1562" s="35" t="e">
        <f t="shared" si="49"/>
        <v>#N/A</v>
      </c>
    </row>
    <row r="1563" spans="1:5" x14ac:dyDescent="0.15">
      <c r="A1563" s="23">
        <f>主线!AG1562</f>
        <v>32882287</v>
      </c>
      <c r="B1563" s="37" t="s">
        <v>2197</v>
      </c>
      <c r="C1563" s="35" t="e">
        <f>VLOOKUP(B1563,I:J,2,0)</f>
        <v>#N/A</v>
      </c>
      <c r="D1563" s="35" t="e">
        <f>VLOOKUP(B1563,M:N,2,0)</f>
        <v>#N/A</v>
      </c>
      <c r="E1563" s="35" t="e">
        <f t="shared" si="49"/>
        <v>#N/A</v>
      </c>
    </row>
    <row r="1564" spans="1:5" x14ac:dyDescent="0.15">
      <c r="A1564" s="23">
        <f>主线!AG1563</f>
        <v>32934224</v>
      </c>
      <c r="B1564" s="37" t="s">
        <v>2198</v>
      </c>
      <c r="C1564" s="35" t="e">
        <f>VLOOKUP(B1564,I:J,2,0)</f>
        <v>#N/A</v>
      </c>
      <c r="D1564" s="35" t="str">
        <f>VLOOKUP(B1564,M:N,2,0)</f>
        <v>小雷音寺boss_429</v>
      </c>
      <c r="E1564" s="35" t="e">
        <f t="shared" si="49"/>
        <v>#N/A</v>
      </c>
    </row>
    <row r="1565" spans="1:5" x14ac:dyDescent="0.15">
      <c r="A1565" s="23">
        <f>主线!AG1564</f>
        <v>32959948</v>
      </c>
      <c r="B1565" s="37" t="s">
        <v>2199</v>
      </c>
      <c r="C1565" s="35" t="e">
        <f>VLOOKUP(B1565,I:J,2,0)</f>
        <v>#N/A</v>
      </c>
      <c r="D1565" s="35" t="e">
        <f>VLOOKUP(B1565,M:N,2,0)</f>
        <v>#N/A</v>
      </c>
      <c r="E1565" s="35" t="e">
        <f t="shared" si="49"/>
        <v>#N/A</v>
      </c>
    </row>
    <row r="1566" spans="1:5" x14ac:dyDescent="0.15">
      <c r="A1566" s="23">
        <f>主线!AG1565</f>
        <v>32985675</v>
      </c>
      <c r="B1566" s="37" t="s">
        <v>2200</v>
      </c>
      <c r="C1566" s="35" t="e">
        <f>VLOOKUP(B1566,I:J,2,0)</f>
        <v>#N/A</v>
      </c>
      <c r="D1566" s="35" t="e">
        <f>VLOOKUP(B1566,M:N,2,0)</f>
        <v>#N/A</v>
      </c>
      <c r="E1566" s="35" t="e">
        <f t="shared" si="49"/>
        <v>#N/A</v>
      </c>
    </row>
    <row r="1567" spans="1:5" x14ac:dyDescent="0.15">
      <c r="A1567" s="23">
        <f>主线!AG1566</f>
        <v>33037741</v>
      </c>
      <c r="B1567" s="37" t="s">
        <v>2201</v>
      </c>
      <c r="C1567" s="35" t="e">
        <f>VLOOKUP(B1567,I:J,2,0)</f>
        <v>#N/A</v>
      </c>
      <c r="D1567" s="35" t="e">
        <f>VLOOKUP(B1567,M:N,2,0)</f>
        <v>#N/A</v>
      </c>
      <c r="E1567" s="35" t="e">
        <f t="shared" si="49"/>
        <v>#N/A</v>
      </c>
    </row>
    <row r="1568" spans="1:5" x14ac:dyDescent="0.15">
      <c r="A1568" s="23">
        <f>主线!AG1567</f>
        <v>33063506</v>
      </c>
      <c r="B1568" s="37" t="s">
        <v>2202</v>
      </c>
      <c r="C1568" s="35" t="e">
        <f>VLOOKUP(B1568,I:J,2,0)</f>
        <v>#N/A</v>
      </c>
      <c r="D1568" s="35" t="e">
        <f>VLOOKUP(B1568,M:N,2,0)</f>
        <v>#N/A</v>
      </c>
      <c r="E1568" s="35" t="e">
        <f t="shared" si="49"/>
        <v>#N/A</v>
      </c>
    </row>
    <row r="1569" spans="1:5" x14ac:dyDescent="0.15">
      <c r="A1569" s="23">
        <f>主线!AG1568</f>
        <v>33089271</v>
      </c>
      <c r="B1569" s="37" t="s">
        <v>2203</v>
      </c>
      <c r="C1569" s="35" t="e">
        <f>VLOOKUP(B1569,I:J,2,0)</f>
        <v>#N/A</v>
      </c>
      <c r="D1569" s="35" t="str">
        <f>VLOOKUP(B1569,M:N,2,0)</f>
        <v>小雷音寺boss_430</v>
      </c>
      <c r="E1569" s="35" t="str">
        <f t="shared" si="49"/>
        <v>天庭试炼boss_128</v>
      </c>
    </row>
    <row r="1570" spans="1:5" x14ac:dyDescent="0.15">
      <c r="A1570" s="23">
        <f>主线!AG1569</f>
        <v>33141469</v>
      </c>
      <c r="B1570" s="37" t="s">
        <v>2204</v>
      </c>
      <c r="C1570" s="35" t="e">
        <f>VLOOKUP(B1570,I:J,2,0)</f>
        <v>#N/A</v>
      </c>
      <c r="D1570" s="35" t="e">
        <f>VLOOKUP(B1570,M:N,2,0)</f>
        <v>#N/A</v>
      </c>
      <c r="E1570" s="35" t="e">
        <f t="shared" si="49"/>
        <v>#N/A</v>
      </c>
    </row>
    <row r="1571" spans="1:5" x14ac:dyDescent="0.15">
      <c r="A1571" s="23">
        <f>主线!AG1570</f>
        <v>33167273</v>
      </c>
      <c r="B1571" s="37" t="s">
        <v>2205</v>
      </c>
      <c r="C1571" s="35" t="e">
        <f>VLOOKUP(B1571,I:J,2,0)</f>
        <v>#N/A</v>
      </c>
      <c r="D1571" s="35" t="str">
        <f>VLOOKUP(B1571,M:N,2,0)</f>
        <v>小雷音寺boss_431</v>
      </c>
      <c r="E1571" s="35" t="e">
        <f t="shared" si="49"/>
        <v>#N/A</v>
      </c>
    </row>
    <row r="1572" spans="1:5" x14ac:dyDescent="0.15">
      <c r="A1572" s="23">
        <f>主线!AG1571</f>
        <v>33328319</v>
      </c>
      <c r="B1572" s="37" t="s">
        <v>2206</v>
      </c>
      <c r="C1572" s="35" t="e">
        <f>VLOOKUP(B1572,I:J,2,0)</f>
        <v>#N/A</v>
      </c>
      <c r="D1572" s="35" t="e">
        <f>VLOOKUP(B1572,M:N,2,0)</f>
        <v>#N/A</v>
      </c>
      <c r="E1572" s="35" t="e">
        <f t="shared" si="49"/>
        <v>#N/A</v>
      </c>
    </row>
    <row r="1573" spans="1:5" x14ac:dyDescent="0.15">
      <c r="A1573" s="23">
        <f>主线!AG1572</f>
        <v>33356169</v>
      </c>
      <c r="B1573" s="37" t="s">
        <v>2207</v>
      </c>
      <c r="C1573" s="35" t="e">
        <f>VLOOKUP(B1573,I:J,2,0)</f>
        <v>#N/A</v>
      </c>
      <c r="D1573" s="35" t="str">
        <f>VLOOKUP(B1573,M:N,2,0)</f>
        <v>小雷音寺boss_432</v>
      </c>
      <c r="E1573" s="35" t="e">
        <f t="shared" si="49"/>
        <v>#N/A</v>
      </c>
    </row>
    <row r="1574" spans="1:5" x14ac:dyDescent="0.15">
      <c r="A1574" s="23">
        <f>主线!AG1573</f>
        <v>33410572</v>
      </c>
      <c r="B1574" s="37" t="s">
        <v>2208</v>
      </c>
      <c r="C1574" s="35" t="e">
        <f>VLOOKUP(B1574,I:J,2,0)</f>
        <v>#N/A</v>
      </c>
      <c r="D1574" s="35" t="e">
        <f>VLOOKUP(B1574,M:N,2,0)</f>
        <v>#N/A</v>
      </c>
      <c r="E1574" s="35" t="e">
        <f t="shared" si="49"/>
        <v>#N/A</v>
      </c>
    </row>
    <row r="1575" spans="1:5" x14ac:dyDescent="0.15">
      <c r="A1575" s="23">
        <f>主线!AG1574</f>
        <v>33438461</v>
      </c>
      <c r="B1575" s="37" t="s">
        <v>2209</v>
      </c>
      <c r="C1575" s="35" t="e">
        <f>VLOOKUP(B1575,I:J,2,0)</f>
        <v>#N/A</v>
      </c>
      <c r="D1575" s="35" t="e">
        <f>VLOOKUP(B1575,M:N,2,0)</f>
        <v>#N/A</v>
      </c>
      <c r="E1575" s="35" t="e">
        <f t="shared" si="49"/>
        <v>#N/A</v>
      </c>
    </row>
    <row r="1576" spans="1:5" x14ac:dyDescent="0.15">
      <c r="A1576" s="23">
        <f>主线!AG1575</f>
        <v>33466352</v>
      </c>
      <c r="B1576" s="37" t="s">
        <v>2210</v>
      </c>
      <c r="C1576" s="35" t="e">
        <f>VLOOKUP(B1576,I:J,2,0)</f>
        <v>#N/A</v>
      </c>
      <c r="D1576" s="35" t="e">
        <f>VLOOKUP(B1576,M:N,2,0)</f>
        <v>#N/A</v>
      </c>
      <c r="E1576" s="35" t="e">
        <f t="shared" si="49"/>
        <v>#N/A</v>
      </c>
    </row>
    <row r="1577" spans="1:5" x14ac:dyDescent="0.15">
      <c r="A1577" s="23">
        <f>主线!AG1576</f>
        <v>33520897</v>
      </c>
      <c r="B1577" s="37" t="s">
        <v>2211</v>
      </c>
      <c r="C1577" s="35" t="e">
        <f>VLOOKUP(B1577,I:J,2,0)</f>
        <v>#N/A</v>
      </c>
      <c r="D1577" s="35" t="e">
        <f>VLOOKUP(B1577,M:N,2,0)</f>
        <v>#N/A</v>
      </c>
      <c r="E1577" s="35" t="e">
        <f t="shared" si="49"/>
        <v>#N/A</v>
      </c>
    </row>
    <row r="1578" spans="1:5" x14ac:dyDescent="0.15">
      <c r="A1578" s="23">
        <f>主线!AG1577</f>
        <v>33548829</v>
      </c>
      <c r="B1578" s="37" t="s">
        <v>2212</v>
      </c>
      <c r="C1578" s="35" t="e">
        <f>VLOOKUP(B1578,I:J,2,0)</f>
        <v>#N/A</v>
      </c>
      <c r="D1578" s="35" t="str">
        <f>VLOOKUP(B1578,M:N,2,0)</f>
        <v>小雷音寺boss_433</v>
      </c>
      <c r="E1578" s="35" t="e">
        <f t="shared" si="49"/>
        <v>#N/A</v>
      </c>
    </row>
    <row r="1579" spans="1:5" x14ac:dyDescent="0.15">
      <c r="A1579" s="23">
        <f>主线!AG1578</f>
        <v>33576763</v>
      </c>
      <c r="B1579" s="37" t="s">
        <v>2213</v>
      </c>
      <c r="C1579" s="35" t="e">
        <f>VLOOKUP(B1579,I:J,2,0)</f>
        <v>#N/A</v>
      </c>
      <c r="D1579" s="35" t="e">
        <f>VLOOKUP(B1579,M:N,2,0)</f>
        <v>#N/A</v>
      </c>
      <c r="E1579" s="35" t="e">
        <f t="shared" si="49"/>
        <v>#N/A</v>
      </c>
    </row>
    <row r="1580" spans="1:5" x14ac:dyDescent="0.15">
      <c r="A1580" s="23">
        <f>主线!AG1579</f>
        <v>33631449</v>
      </c>
      <c r="B1580" s="37" t="s">
        <v>2214</v>
      </c>
      <c r="C1580" s="35" t="e">
        <f>VLOOKUP(B1580,I:J,2,0)</f>
        <v>#N/A</v>
      </c>
      <c r="D1580" s="35" t="e">
        <f>VLOOKUP(B1580,M:N,2,0)</f>
        <v>#N/A</v>
      </c>
      <c r="E1580" s="35" t="e">
        <f t="shared" si="49"/>
        <v>#N/A</v>
      </c>
    </row>
    <row r="1581" spans="1:5" x14ac:dyDescent="0.15">
      <c r="A1581" s="23">
        <f>主线!AG1580</f>
        <v>33659422</v>
      </c>
      <c r="B1581" s="37" t="s">
        <v>2215</v>
      </c>
      <c r="C1581" s="35" t="e">
        <f>VLOOKUP(B1581,I:J,2,0)</f>
        <v>#N/A</v>
      </c>
      <c r="D1581" s="35" t="str">
        <f>VLOOKUP(B1581,M:N,2,0)</f>
        <v>小雷音寺boss_434</v>
      </c>
      <c r="E1581" s="35" t="e">
        <f t="shared" si="49"/>
        <v>#N/A</v>
      </c>
    </row>
    <row r="1582" spans="1:5" x14ac:dyDescent="0.15">
      <c r="A1582" s="23">
        <f>主线!AG1581</f>
        <v>33829230</v>
      </c>
      <c r="B1582" s="37" t="s">
        <v>2216</v>
      </c>
      <c r="C1582" s="35" t="e">
        <f>VLOOKUP(B1582,I:J,2,0)</f>
        <v>#N/A</v>
      </c>
      <c r="D1582" s="35" t="e">
        <f>VLOOKUP(B1582,M:N,2,0)</f>
        <v>#N/A</v>
      </c>
      <c r="E1582" s="35" t="e">
        <f t="shared" si="49"/>
        <v>#N/A</v>
      </c>
    </row>
    <row r="1583" spans="1:5" x14ac:dyDescent="0.15">
      <c r="A1583" s="23">
        <f>主线!AG1582</f>
        <v>33855477</v>
      </c>
      <c r="B1583" s="37" t="s">
        <v>2217</v>
      </c>
      <c r="C1583" s="35" t="e">
        <f>VLOOKUP(B1583,I:J,2,0)</f>
        <v>#N/A</v>
      </c>
      <c r="D1583" s="35" t="str">
        <f>VLOOKUP(B1583,M:N,2,0)</f>
        <v>小雷音寺boss_435</v>
      </c>
      <c r="E1583" s="35" t="str">
        <f t="shared" si="49"/>
        <v>天庭试炼boss_129</v>
      </c>
    </row>
    <row r="1584" spans="1:5" x14ac:dyDescent="0.15">
      <c r="A1584" s="23">
        <f>主线!AG1583</f>
        <v>33908599</v>
      </c>
      <c r="B1584" s="37" t="s">
        <v>2218</v>
      </c>
      <c r="C1584" s="35" t="e">
        <f>VLOOKUP(B1584,I:J,2,0)</f>
        <v>#N/A</v>
      </c>
      <c r="D1584" s="35" t="e">
        <f>VLOOKUP(B1584,M:N,2,0)</f>
        <v>#N/A</v>
      </c>
      <c r="E1584" s="35" t="e">
        <f t="shared" si="49"/>
        <v>#N/A</v>
      </c>
    </row>
    <row r="1585" spans="1:5" x14ac:dyDescent="0.15">
      <c r="A1585" s="23">
        <f>主线!AG1584</f>
        <v>33934883</v>
      </c>
      <c r="B1585" s="37" t="s">
        <v>2219</v>
      </c>
      <c r="C1585" s="35" t="e">
        <f>VLOOKUP(B1585,I:J,2,0)</f>
        <v>#N/A</v>
      </c>
      <c r="D1585" s="35" t="e">
        <f>VLOOKUP(B1585,M:N,2,0)</f>
        <v>#N/A</v>
      </c>
      <c r="E1585" s="35" t="e">
        <f t="shared" si="49"/>
        <v>#N/A</v>
      </c>
    </row>
    <row r="1586" spans="1:5" x14ac:dyDescent="0.15">
      <c r="A1586" s="23">
        <f>主线!AG1585</f>
        <v>33961170</v>
      </c>
      <c r="B1586" s="37" t="s">
        <v>2220</v>
      </c>
      <c r="C1586" s="35" t="e">
        <f>VLOOKUP(B1586,I:J,2,0)</f>
        <v>#N/A</v>
      </c>
      <c r="D1586" s="35" t="e">
        <f>VLOOKUP(B1586,M:N,2,0)</f>
        <v>#N/A</v>
      </c>
      <c r="E1586" s="35" t="e">
        <f t="shared" si="49"/>
        <v>#N/A</v>
      </c>
    </row>
    <row r="1587" spans="1:5" x14ac:dyDescent="0.15">
      <c r="A1587" s="23">
        <f>主线!AG1586</f>
        <v>34014425</v>
      </c>
      <c r="B1587" s="37" t="s">
        <v>2221</v>
      </c>
      <c r="C1587" s="35" t="e">
        <f>VLOOKUP(B1587,I:J,2,0)</f>
        <v>#N/A</v>
      </c>
      <c r="D1587" s="35" t="str">
        <f>VLOOKUP(B1587,M:N,2,0)</f>
        <v>小雷音寺boss_436</v>
      </c>
      <c r="E1587" s="35" t="e">
        <f t="shared" si="49"/>
        <v>#N/A</v>
      </c>
    </row>
    <row r="1588" spans="1:5" x14ac:dyDescent="0.15">
      <c r="A1588" s="23">
        <f>主线!AG1587</f>
        <v>34040748</v>
      </c>
      <c r="B1588" s="37" t="s">
        <v>2222</v>
      </c>
      <c r="C1588" s="35" t="e">
        <f>VLOOKUP(B1588,I:J,2,0)</f>
        <v>#N/A</v>
      </c>
      <c r="D1588" s="35" t="e">
        <f>VLOOKUP(B1588,M:N,2,0)</f>
        <v>#N/A</v>
      </c>
      <c r="E1588" s="35" t="e">
        <f t="shared" si="49"/>
        <v>#N/A</v>
      </c>
    </row>
    <row r="1589" spans="1:5" x14ac:dyDescent="0.15">
      <c r="A1589" s="23">
        <f>主线!AG1588</f>
        <v>34067076</v>
      </c>
      <c r="B1589" s="37" t="s">
        <v>2223</v>
      </c>
      <c r="C1589" s="35" t="e">
        <f>VLOOKUP(B1589,I:J,2,0)</f>
        <v>#N/A</v>
      </c>
      <c r="D1589" s="35" t="e">
        <f>VLOOKUP(B1589,M:N,2,0)</f>
        <v>#N/A</v>
      </c>
      <c r="E1589" s="35" t="e">
        <f t="shared" si="49"/>
        <v>#N/A</v>
      </c>
    </row>
    <row r="1590" spans="1:5" x14ac:dyDescent="0.15">
      <c r="A1590" s="23">
        <f>主线!AG1589</f>
        <v>34120464</v>
      </c>
      <c r="B1590" s="37" t="s">
        <v>2224</v>
      </c>
      <c r="C1590" s="35" t="e">
        <f>VLOOKUP(B1590,I:J,2,0)</f>
        <v>#N/A</v>
      </c>
      <c r="D1590" s="35" t="e">
        <f>VLOOKUP(B1590,M:N,2,0)</f>
        <v>#N/A</v>
      </c>
      <c r="E1590" s="35" t="e">
        <f t="shared" si="49"/>
        <v>#N/A</v>
      </c>
    </row>
    <row r="1591" spans="1:5" x14ac:dyDescent="0.15">
      <c r="A1591" s="23">
        <f>主线!AG1590</f>
        <v>34146826</v>
      </c>
      <c r="B1591" s="37" t="s">
        <v>2225</v>
      </c>
      <c r="C1591" s="35" t="e">
        <f>VLOOKUP(B1591,I:J,2,0)</f>
        <v>#N/A</v>
      </c>
      <c r="D1591" s="35" t="str">
        <f>VLOOKUP(B1591,M:N,2,0)</f>
        <v>小雷音寺boss_437</v>
      </c>
      <c r="E1591" s="35" t="e">
        <f t="shared" si="49"/>
        <v>#N/A</v>
      </c>
    </row>
    <row r="1592" spans="1:5" x14ac:dyDescent="0.15">
      <c r="A1592" s="23">
        <f>主线!AG1591</f>
        <v>34312028</v>
      </c>
      <c r="B1592" s="37" t="s">
        <v>2226</v>
      </c>
      <c r="C1592" s="35" t="e">
        <f>VLOOKUP(B1592,I:J,2,0)</f>
        <v>#N/A</v>
      </c>
      <c r="D1592" s="35" t="e">
        <f>VLOOKUP(B1592,M:N,2,0)</f>
        <v>#N/A</v>
      </c>
      <c r="E1592" s="35" t="e">
        <f t="shared" si="49"/>
        <v>#N/A</v>
      </c>
    </row>
    <row r="1593" spans="1:5" x14ac:dyDescent="0.15">
      <c r="A1593" s="23">
        <f>主线!AG1592</f>
        <v>34338430</v>
      </c>
      <c r="B1593" s="37" t="s">
        <v>2227</v>
      </c>
      <c r="C1593" s="35" t="e">
        <f>VLOOKUP(B1593,I:J,2,0)</f>
        <v>#N/A</v>
      </c>
      <c r="D1593" s="35" t="str">
        <f>VLOOKUP(B1593,M:N,2,0)</f>
        <v>小雷音寺boss_438</v>
      </c>
      <c r="E1593" s="35" t="e">
        <f t="shared" si="49"/>
        <v>#N/A</v>
      </c>
    </row>
    <row r="1594" spans="1:5" x14ac:dyDescent="0.15">
      <c r="A1594" s="23">
        <f>主线!AG1593</f>
        <v>34392012</v>
      </c>
      <c r="B1594" s="37" t="s">
        <v>2228</v>
      </c>
      <c r="C1594" s="35" t="e">
        <f>VLOOKUP(B1594,I:J,2,0)</f>
        <v>#N/A</v>
      </c>
      <c r="D1594" s="35" t="e">
        <f>VLOOKUP(B1594,M:N,2,0)</f>
        <v>#N/A</v>
      </c>
      <c r="E1594" s="35" t="e">
        <f t="shared" si="49"/>
        <v>#N/A</v>
      </c>
    </row>
    <row r="1595" spans="1:5" x14ac:dyDescent="0.15">
      <c r="A1595" s="23">
        <f>主线!AG1594</f>
        <v>34418451</v>
      </c>
      <c r="B1595" s="37" t="s">
        <v>2229</v>
      </c>
      <c r="C1595" s="35" t="e">
        <f>VLOOKUP(B1595,I:J,2,0)</f>
        <v>#N/A</v>
      </c>
      <c r="D1595" s="35" t="e">
        <f>VLOOKUP(B1595,M:N,2,0)</f>
        <v>#N/A</v>
      </c>
      <c r="E1595" s="35" t="e">
        <f t="shared" si="49"/>
        <v>#N/A</v>
      </c>
    </row>
    <row r="1596" spans="1:5" x14ac:dyDescent="0.15">
      <c r="A1596" s="23">
        <f>主线!AG1595</f>
        <v>34444892</v>
      </c>
      <c r="B1596" s="37" t="s">
        <v>2230</v>
      </c>
      <c r="C1596" s="35" t="e">
        <f>VLOOKUP(B1596,I:J,2,0)</f>
        <v>#N/A</v>
      </c>
      <c r="D1596" s="35" t="e">
        <f>VLOOKUP(B1596,M:N,2,0)</f>
        <v>#N/A</v>
      </c>
      <c r="E1596" s="35" t="e">
        <f t="shared" si="49"/>
        <v>#N/A</v>
      </c>
    </row>
    <row r="1597" spans="1:5" x14ac:dyDescent="0.15">
      <c r="A1597" s="23">
        <f>主线!AG1596</f>
        <v>34498607</v>
      </c>
      <c r="B1597" s="37" t="s">
        <v>2231</v>
      </c>
      <c r="C1597" s="35" t="e">
        <f>VLOOKUP(B1597,I:J,2,0)</f>
        <v>#N/A</v>
      </c>
      <c r="D1597" s="35" t="str">
        <f>VLOOKUP(B1597,M:N,2,0)</f>
        <v>小雷音寺boss_439</v>
      </c>
      <c r="E1597" s="35" t="e">
        <f t="shared" si="49"/>
        <v>#N/A</v>
      </c>
    </row>
    <row r="1598" spans="1:5" x14ac:dyDescent="0.15">
      <c r="A1598" s="23">
        <f>主线!AG1597</f>
        <v>34525085</v>
      </c>
      <c r="B1598" s="37" t="s">
        <v>2232</v>
      </c>
      <c r="C1598" s="35" t="e">
        <f>VLOOKUP(B1598,I:J,2,0)</f>
        <v>#N/A</v>
      </c>
      <c r="D1598" s="35" t="e">
        <f>VLOOKUP(B1598,M:N,2,0)</f>
        <v>#N/A</v>
      </c>
      <c r="E1598" s="35" t="e">
        <f t="shared" si="49"/>
        <v>#N/A</v>
      </c>
    </row>
    <row r="1599" spans="1:5" x14ac:dyDescent="0.15">
      <c r="A1599" s="23">
        <f>主线!AG1598</f>
        <v>34551567</v>
      </c>
      <c r="B1599" s="37" t="s">
        <v>2233</v>
      </c>
      <c r="C1599" s="35" t="e">
        <f>VLOOKUP(B1599,I:J,2,0)</f>
        <v>#N/A</v>
      </c>
      <c r="D1599" s="35" t="e">
        <f>VLOOKUP(B1599,M:N,2,0)</f>
        <v>#N/A</v>
      </c>
      <c r="E1599" s="35" t="e">
        <f t="shared" si="49"/>
        <v>#N/A</v>
      </c>
    </row>
    <row r="1600" spans="1:5" x14ac:dyDescent="0.15">
      <c r="A1600" s="23">
        <f>主线!AG1599</f>
        <v>34605416</v>
      </c>
      <c r="B1600" s="37" t="s">
        <v>2234</v>
      </c>
      <c r="C1600" s="35" t="e">
        <f>VLOOKUP(B1600,I:J,2,0)</f>
        <v>#N/A</v>
      </c>
      <c r="D1600" s="35" t="e">
        <f>VLOOKUP(B1600,M:N,2,0)</f>
        <v>#N/A</v>
      </c>
      <c r="E1600" s="35" t="e">
        <f t="shared" si="49"/>
        <v>#N/A</v>
      </c>
    </row>
    <row r="1601" spans="1:5" x14ac:dyDescent="0.15">
      <c r="A1601" s="23">
        <f>主线!AG1600</f>
        <v>34631935</v>
      </c>
      <c r="B1601" s="37" t="s">
        <v>2235</v>
      </c>
      <c r="C1601" s="35" t="e">
        <f>VLOOKUP(B1601,I:J,2,0)</f>
        <v>#N/A</v>
      </c>
      <c r="D1601" s="35" t="str">
        <f>VLOOKUP(B1601,M:N,2,0)</f>
        <v>小雷音寺boss_440</v>
      </c>
      <c r="E1601" s="35" t="str">
        <f t="shared" si="49"/>
        <v>天庭试炼boss_130</v>
      </c>
    </row>
    <row r="1602" spans="1:5" x14ac:dyDescent="0.15">
      <c r="A1602" s="23">
        <f>主线!AG1601</f>
        <v>34797898</v>
      </c>
      <c r="B1602" s="37" t="s">
        <v>2236</v>
      </c>
      <c r="C1602" s="35" t="e">
        <f>VLOOKUP(B1602,I:J,2,0)</f>
        <v>#N/A</v>
      </c>
      <c r="D1602" s="35" t="e">
        <f>VLOOKUP(B1602,M:N,2,0)</f>
        <v>#N/A</v>
      </c>
      <c r="E1602" s="35" t="e">
        <f t="shared" ref="E1602:E1665" si="50">VLOOKUP(B1602,Q:R,2,0)</f>
        <v>#N/A</v>
      </c>
    </row>
    <row r="1603" spans="1:5" x14ac:dyDescent="0.15">
      <c r="A1603" s="23">
        <f>主线!AG1602</f>
        <v>34824454</v>
      </c>
      <c r="B1603" s="37" t="s">
        <v>2237</v>
      </c>
      <c r="C1603" s="35" t="e">
        <f>VLOOKUP(B1603,I:J,2,0)</f>
        <v>#N/A</v>
      </c>
      <c r="D1603" s="35" t="str">
        <f>VLOOKUP(B1603,M:N,2,0)</f>
        <v>小雷音寺boss_441</v>
      </c>
      <c r="E1603" s="35" t="e">
        <f t="shared" si="50"/>
        <v>#N/A</v>
      </c>
    </row>
    <row r="1604" spans="1:5" x14ac:dyDescent="0.15">
      <c r="A1604" s="23">
        <f>主线!AG1603</f>
        <v>34878497</v>
      </c>
      <c r="B1604" s="37" t="s">
        <v>2238</v>
      </c>
      <c r="C1604" s="35" t="e">
        <f>VLOOKUP(B1604,I:J,2,0)</f>
        <v>#N/A</v>
      </c>
      <c r="D1604" s="35" t="e">
        <f>VLOOKUP(B1604,M:N,2,0)</f>
        <v>#N/A</v>
      </c>
      <c r="E1604" s="35" t="e">
        <f t="shared" si="50"/>
        <v>#N/A</v>
      </c>
    </row>
    <row r="1605" spans="1:5" x14ac:dyDescent="0.15">
      <c r="A1605" s="23">
        <f>主线!AG1604</f>
        <v>34905090</v>
      </c>
      <c r="B1605" s="37" t="s">
        <v>2239</v>
      </c>
      <c r="C1605" s="35" t="e">
        <f>VLOOKUP(B1605,I:J,2,0)</f>
        <v>#N/A</v>
      </c>
      <c r="D1605" s="35" t="e">
        <f>VLOOKUP(B1605,M:N,2,0)</f>
        <v>#N/A</v>
      </c>
      <c r="E1605" s="35" t="e">
        <f t="shared" si="50"/>
        <v>#N/A</v>
      </c>
    </row>
    <row r="1606" spans="1:5" x14ac:dyDescent="0.15">
      <c r="A1606" s="23">
        <f>主线!AG1605</f>
        <v>34931688</v>
      </c>
      <c r="B1606" s="37" t="s">
        <v>2240</v>
      </c>
      <c r="C1606" s="35" t="e">
        <f>VLOOKUP(B1606,I:J,2,0)</f>
        <v>#N/A</v>
      </c>
      <c r="D1606" s="35" t="e">
        <f>VLOOKUP(B1606,M:N,2,0)</f>
        <v>#N/A</v>
      </c>
      <c r="E1606" s="35" t="e">
        <f t="shared" si="50"/>
        <v>#N/A</v>
      </c>
    </row>
    <row r="1607" spans="1:5" x14ac:dyDescent="0.15">
      <c r="A1607" s="23">
        <f>主线!AG1606</f>
        <v>34985864</v>
      </c>
      <c r="B1607" s="37" t="s">
        <v>2241</v>
      </c>
      <c r="C1607" s="35" t="e">
        <f>VLOOKUP(B1607,I:J,2,0)</f>
        <v>#N/A</v>
      </c>
      <c r="D1607" s="35" t="str">
        <f>VLOOKUP(B1607,M:N,2,0)</f>
        <v>小雷音寺boss_442</v>
      </c>
      <c r="E1607" s="35" t="e">
        <f t="shared" si="50"/>
        <v>#N/A</v>
      </c>
    </row>
    <row r="1608" spans="1:5" x14ac:dyDescent="0.15">
      <c r="A1608" s="23">
        <f>主线!AG1607</f>
        <v>35012497</v>
      </c>
      <c r="B1608" s="37" t="s">
        <v>2242</v>
      </c>
      <c r="C1608" s="35" t="e">
        <f>VLOOKUP(B1608,I:J,2,0)</f>
        <v>#N/A</v>
      </c>
      <c r="D1608" s="35" t="e">
        <f>VLOOKUP(B1608,M:N,2,0)</f>
        <v>#N/A</v>
      </c>
      <c r="E1608" s="35" t="e">
        <f t="shared" si="50"/>
        <v>#N/A</v>
      </c>
    </row>
    <row r="1609" spans="1:5" x14ac:dyDescent="0.15">
      <c r="A1609" s="23">
        <f>主线!AG1608</f>
        <v>35039135</v>
      </c>
      <c r="B1609" s="37" t="s">
        <v>2243</v>
      </c>
      <c r="C1609" s="35" t="e">
        <f>VLOOKUP(B1609,I:J,2,0)</f>
        <v>#N/A</v>
      </c>
      <c r="D1609" s="35" t="e">
        <f>VLOOKUP(B1609,M:N,2,0)</f>
        <v>#N/A</v>
      </c>
      <c r="E1609" s="35" t="e">
        <f t="shared" si="50"/>
        <v>#N/A</v>
      </c>
    </row>
    <row r="1610" spans="1:5" x14ac:dyDescent="0.15">
      <c r="A1610" s="23">
        <f>主线!AG1609</f>
        <v>35093442</v>
      </c>
      <c r="B1610" s="37" t="s">
        <v>2244</v>
      </c>
      <c r="C1610" s="35" t="e">
        <f>VLOOKUP(B1610,I:J,2,0)</f>
        <v>#N/A</v>
      </c>
      <c r="D1610" s="35" t="e">
        <f>VLOOKUP(B1610,M:N,2,0)</f>
        <v>#N/A</v>
      </c>
      <c r="E1610" s="35" t="e">
        <f t="shared" si="50"/>
        <v>#N/A</v>
      </c>
    </row>
    <row r="1611" spans="1:5" x14ac:dyDescent="0.15">
      <c r="A1611" s="23">
        <f>主线!AG1610</f>
        <v>35120116</v>
      </c>
      <c r="B1611" s="37" t="s">
        <v>2245</v>
      </c>
      <c r="C1611" s="35" t="e">
        <f>VLOOKUP(B1611,I:J,2,0)</f>
        <v>#N/A</v>
      </c>
      <c r="D1611" s="35" t="str">
        <f>VLOOKUP(B1611,M:N,2,0)</f>
        <v>小雷音寺boss_443</v>
      </c>
      <c r="E1611" s="35" t="e">
        <f t="shared" si="50"/>
        <v>#N/A</v>
      </c>
    </row>
    <row r="1612" spans="1:5" x14ac:dyDescent="0.15">
      <c r="A1612" s="23">
        <f>主线!AG1611</f>
        <v>35287373</v>
      </c>
      <c r="B1612" s="37" t="s">
        <v>2246</v>
      </c>
      <c r="C1612" s="35" t="e">
        <f>VLOOKUP(B1612,I:J,2,0)</f>
        <v>#N/A</v>
      </c>
      <c r="D1612" s="35" t="e">
        <f>VLOOKUP(B1612,M:N,2,0)</f>
        <v>#N/A</v>
      </c>
      <c r="E1612" s="35" t="e">
        <f t="shared" si="50"/>
        <v>#N/A</v>
      </c>
    </row>
    <row r="1613" spans="1:5" x14ac:dyDescent="0.15">
      <c r="A1613" s="23">
        <f>主线!AG1612</f>
        <v>35314085</v>
      </c>
      <c r="B1613" s="37" t="s">
        <v>2247</v>
      </c>
      <c r="C1613" s="35" t="e">
        <f>VLOOKUP(B1613,I:J,2,0)</f>
        <v>#N/A</v>
      </c>
      <c r="D1613" s="35" t="str">
        <f>VLOOKUP(B1613,M:N,2,0)</f>
        <v>小雷音寺boss_444</v>
      </c>
      <c r="E1613" s="35" t="e">
        <f t="shared" si="50"/>
        <v>#N/A</v>
      </c>
    </row>
    <row r="1614" spans="1:5" x14ac:dyDescent="0.15">
      <c r="A1614" s="23">
        <f>主线!AG1613</f>
        <v>35368589</v>
      </c>
      <c r="B1614" s="37" t="s">
        <v>2248</v>
      </c>
      <c r="C1614" s="35" t="e">
        <f>VLOOKUP(B1614,I:J,2,0)</f>
        <v>#N/A</v>
      </c>
      <c r="D1614" s="35" t="e">
        <f>VLOOKUP(B1614,M:N,2,0)</f>
        <v>#N/A</v>
      </c>
      <c r="E1614" s="35" t="e">
        <f t="shared" si="50"/>
        <v>#N/A</v>
      </c>
    </row>
    <row r="1615" spans="1:5" x14ac:dyDescent="0.15">
      <c r="A1615" s="23">
        <f>主线!AG1614</f>
        <v>35395337</v>
      </c>
      <c r="B1615" s="37" t="s">
        <v>2249</v>
      </c>
      <c r="C1615" s="35" t="e">
        <f>VLOOKUP(B1615,I:J,2,0)</f>
        <v>#N/A</v>
      </c>
      <c r="D1615" s="35" t="e">
        <f>VLOOKUP(B1615,M:N,2,0)</f>
        <v>#N/A</v>
      </c>
      <c r="E1615" s="35" t="e">
        <f t="shared" si="50"/>
        <v>#N/A</v>
      </c>
    </row>
    <row r="1616" spans="1:5" x14ac:dyDescent="0.15">
      <c r="A1616" s="23">
        <f>主线!AG1615</f>
        <v>35422090</v>
      </c>
      <c r="B1616" s="37" t="s">
        <v>2250</v>
      </c>
      <c r="C1616" s="35" t="e">
        <f>VLOOKUP(B1616,I:J,2,0)</f>
        <v>#N/A</v>
      </c>
      <c r="D1616" s="35" t="e">
        <f>VLOOKUP(B1616,M:N,2,0)</f>
        <v>#N/A</v>
      </c>
      <c r="E1616" s="35" t="e">
        <f t="shared" si="50"/>
        <v>#N/A</v>
      </c>
    </row>
    <row r="1617" spans="1:5" x14ac:dyDescent="0.15">
      <c r="A1617" s="23">
        <f>主线!AG1616</f>
        <v>35476728</v>
      </c>
      <c r="B1617" s="37" t="s">
        <v>2251</v>
      </c>
      <c r="C1617" s="35" t="e">
        <f>VLOOKUP(B1617,I:J,2,0)</f>
        <v>#N/A</v>
      </c>
      <c r="D1617" s="35" t="str">
        <f>VLOOKUP(B1617,M:N,2,0)</f>
        <v>小雷音寺boss_445</v>
      </c>
      <c r="E1617" s="35" t="e">
        <f t="shared" si="50"/>
        <v>#N/A</v>
      </c>
    </row>
    <row r="1618" spans="1:5" x14ac:dyDescent="0.15">
      <c r="A1618" s="23">
        <f>主线!AG1617</f>
        <v>35503516</v>
      </c>
      <c r="B1618" s="37" t="s">
        <v>2252</v>
      </c>
      <c r="C1618" s="35" t="e">
        <f>VLOOKUP(B1618,I:J,2,0)</f>
        <v>#N/A</v>
      </c>
      <c r="D1618" s="35" t="e">
        <f>VLOOKUP(B1618,M:N,2,0)</f>
        <v>#N/A</v>
      </c>
      <c r="E1618" s="35" t="e">
        <f t="shared" si="50"/>
        <v>#N/A</v>
      </c>
    </row>
    <row r="1619" spans="1:5" x14ac:dyDescent="0.15">
      <c r="A1619" s="23">
        <f>主线!AG1618</f>
        <v>35530309</v>
      </c>
      <c r="B1619" s="37" t="s">
        <v>2253</v>
      </c>
      <c r="C1619" s="35" t="e">
        <f>VLOOKUP(B1619,I:J,2,0)</f>
        <v>#N/A</v>
      </c>
      <c r="D1619" s="35" t="e">
        <f>VLOOKUP(B1619,M:N,2,0)</f>
        <v>#N/A</v>
      </c>
      <c r="E1619" s="35" t="e">
        <f t="shared" si="50"/>
        <v>#N/A</v>
      </c>
    </row>
    <row r="1620" spans="1:5" x14ac:dyDescent="0.15">
      <c r="A1620" s="23">
        <f>主线!AG1619</f>
        <v>35585080</v>
      </c>
      <c r="B1620" s="37" t="s">
        <v>2254</v>
      </c>
      <c r="C1620" s="35" t="e">
        <f>VLOOKUP(B1620,I:J,2,0)</f>
        <v>#N/A</v>
      </c>
      <c r="D1620" s="35" t="e">
        <f>VLOOKUP(B1620,M:N,2,0)</f>
        <v>#N/A</v>
      </c>
      <c r="E1620" s="35" t="e">
        <f t="shared" si="50"/>
        <v>#N/A</v>
      </c>
    </row>
    <row r="1621" spans="1:5" x14ac:dyDescent="0.15">
      <c r="A1621" s="23">
        <f>主线!AG1620</f>
        <v>35611909</v>
      </c>
      <c r="B1621" s="37" t="s">
        <v>2255</v>
      </c>
      <c r="C1621" s="35" t="e">
        <f>VLOOKUP(B1621,I:J,2,0)</f>
        <v>#N/A</v>
      </c>
      <c r="D1621" s="35" t="str">
        <f>VLOOKUP(B1621,M:N,2,0)</f>
        <v>小雷音寺boss_446</v>
      </c>
      <c r="E1621" s="35" t="e">
        <f t="shared" si="50"/>
        <v>#N/A</v>
      </c>
    </row>
    <row r="1622" spans="1:5" x14ac:dyDescent="0.15">
      <c r="A1622" s="23">
        <f>主线!AG1621</f>
        <v>35780460</v>
      </c>
      <c r="B1622" s="37" t="s">
        <v>2256</v>
      </c>
      <c r="C1622" s="35" t="e">
        <f>VLOOKUP(B1622,I:J,2,0)</f>
        <v>#N/A</v>
      </c>
      <c r="D1622" s="35" t="e">
        <f>VLOOKUP(B1622,M:N,2,0)</f>
        <v>#N/A</v>
      </c>
      <c r="E1622" s="35" t="e">
        <f t="shared" si="50"/>
        <v>#N/A</v>
      </c>
    </row>
    <row r="1623" spans="1:5" x14ac:dyDescent="0.15">
      <c r="A1623" s="23">
        <f>主线!AG1622</f>
        <v>35807327</v>
      </c>
      <c r="B1623" s="37" t="s">
        <v>2257</v>
      </c>
      <c r="C1623" s="35" t="e">
        <f>VLOOKUP(B1623,I:J,2,0)</f>
        <v>#N/A</v>
      </c>
      <c r="D1623" s="35" t="str">
        <f>VLOOKUP(B1623,M:N,2,0)</f>
        <v>小雷音寺boss_447</v>
      </c>
      <c r="E1623" s="35" t="e">
        <f t="shared" si="50"/>
        <v>#N/A</v>
      </c>
    </row>
    <row r="1624" spans="1:5" x14ac:dyDescent="0.15">
      <c r="A1624" s="23">
        <f>主线!AG1623</f>
        <v>35862295</v>
      </c>
      <c r="B1624" s="37" t="s">
        <v>2258</v>
      </c>
      <c r="C1624" s="35" t="e">
        <f>VLOOKUP(B1624,I:J,2,0)</f>
        <v>#N/A</v>
      </c>
      <c r="D1624" s="35" t="e">
        <f>VLOOKUP(B1624,M:N,2,0)</f>
        <v>#N/A</v>
      </c>
      <c r="E1624" s="35" t="e">
        <f t="shared" si="50"/>
        <v>#N/A</v>
      </c>
    </row>
    <row r="1625" spans="1:5" x14ac:dyDescent="0.15">
      <c r="A1625" s="23">
        <f>主线!AG1624</f>
        <v>35889199</v>
      </c>
      <c r="B1625" s="37" t="s">
        <v>2259</v>
      </c>
      <c r="C1625" s="35" t="e">
        <f>VLOOKUP(B1625,I:J,2,0)</f>
        <v>#N/A</v>
      </c>
      <c r="D1625" s="35" t="e">
        <f>VLOOKUP(B1625,M:N,2,0)</f>
        <v>#N/A</v>
      </c>
      <c r="E1625" s="35" t="e">
        <f t="shared" si="50"/>
        <v>#N/A</v>
      </c>
    </row>
    <row r="1626" spans="1:5" x14ac:dyDescent="0.15">
      <c r="A1626" s="23">
        <f>主线!AG1625</f>
        <v>35916105</v>
      </c>
      <c r="B1626" s="37" t="s">
        <v>2260</v>
      </c>
      <c r="C1626" s="35" t="e">
        <f>VLOOKUP(B1626,I:J,2,0)</f>
        <v>#N/A</v>
      </c>
      <c r="D1626" s="35" t="e">
        <f>VLOOKUP(B1626,M:N,2,0)</f>
        <v>#N/A</v>
      </c>
      <c r="E1626" s="35" t="e">
        <f t="shared" si="50"/>
        <v>#N/A</v>
      </c>
    </row>
    <row r="1627" spans="1:5" x14ac:dyDescent="0.15">
      <c r="A1627" s="23">
        <f>主线!AG1626</f>
        <v>35971205</v>
      </c>
      <c r="B1627" s="37" t="s">
        <v>2261</v>
      </c>
      <c r="C1627" s="35" t="e">
        <f>VLOOKUP(B1627,I:J,2,0)</f>
        <v>#N/A</v>
      </c>
      <c r="D1627" s="35" t="str">
        <f>VLOOKUP(B1627,M:N,2,0)</f>
        <v>小雷音寺boss_448</v>
      </c>
      <c r="E1627" s="35" t="e">
        <f t="shared" si="50"/>
        <v>#N/A</v>
      </c>
    </row>
    <row r="1628" spans="1:5" x14ac:dyDescent="0.15">
      <c r="A1628" s="23">
        <f>主线!AG1627</f>
        <v>35998151</v>
      </c>
      <c r="B1628" s="37" t="s">
        <v>2262</v>
      </c>
      <c r="C1628" s="35" t="e">
        <f>VLOOKUP(B1628,I:J,2,0)</f>
        <v>#N/A</v>
      </c>
      <c r="D1628" s="35" t="e">
        <f>VLOOKUP(B1628,M:N,2,0)</f>
        <v>#N/A</v>
      </c>
      <c r="E1628" s="35" t="e">
        <f t="shared" si="50"/>
        <v>#N/A</v>
      </c>
    </row>
    <row r="1629" spans="1:5" x14ac:dyDescent="0.15">
      <c r="A1629" s="23">
        <f>主线!AG1628</f>
        <v>36025099</v>
      </c>
      <c r="B1629" s="37" t="s">
        <v>2263</v>
      </c>
      <c r="C1629" s="35" t="e">
        <f>VLOOKUP(B1629,I:J,2,0)</f>
        <v>#N/A</v>
      </c>
      <c r="D1629" s="35" t="e">
        <f>VLOOKUP(B1629,M:N,2,0)</f>
        <v>#N/A</v>
      </c>
      <c r="E1629" s="35" t="e">
        <f t="shared" si="50"/>
        <v>#N/A</v>
      </c>
    </row>
    <row r="1630" spans="1:5" x14ac:dyDescent="0.15">
      <c r="A1630" s="23">
        <f>主线!AG1629</f>
        <v>36080330</v>
      </c>
      <c r="B1630" s="37" t="s">
        <v>2264</v>
      </c>
      <c r="C1630" s="35" t="e">
        <f>VLOOKUP(B1630,I:J,2,0)</f>
        <v>#N/A</v>
      </c>
      <c r="D1630" s="35" t="e">
        <f>VLOOKUP(B1630,M:N,2,0)</f>
        <v>#N/A</v>
      </c>
      <c r="E1630" s="35" t="e">
        <f t="shared" si="50"/>
        <v>#N/A</v>
      </c>
    </row>
    <row r="1631" spans="1:5" x14ac:dyDescent="0.15">
      <c r="A1631" s="23">
        <f>主线!AG1630</f>
        <v>36107316</v>
      </c>
      <c r="B1631" s="37" t="s">
        <v>2265</v>
      </c>
      <c r="C1631" s="35" t="e">
        <f>VLOOKUP(B1631,I:J,2,0)</f>
        <v>#N/A</v>
      </c>
      <c r="D1631" s="35" t="str">
        <f>VLOOKUP(B1631,M:N,2,0)</f>
        <v>小雷音寺boss_449</v>
      </c>
      <c r="E1631" s="35" t="e">
        <f t="shared" si="50"/>
        <v>#N/A</v>
      </c>
    </row>
    <row r="1632" spans="1:5" x14ac:dyDescent="0.15">
      <c r="A1632" s="23">
        <f>主线!AG1631</f>
        <v>36277165</v>
      </c>
      <c r="B1632" s="37" t="s">
        <v>2266</v>
      </c>
      <c r="C1632" s="35" t="e">
        <f>VLOOKUP(B1632,I:J,2,0)</f>
        <v>#N/A</v>
      </c>
      <c r="D1632" s="35" t="e">
        <f>VLOOKUP(B1632,M:N,2,0)</f>
        <v>#N/A</v>
      </c>
      <c r="E1632" s="35" t="e">
        <f t="shared" si="50"/>
        <v>#N/A</v>
      </c>
    </row>
    <row r="1633" spans="1:5" x14ac:dyDescent="0.15">
      <c r="A1633" s="23">
        <f>主线!AG1632</f>
        <v>36304187</v>
      </c>
      <c r="B1633" s="37" t="s">
        <v>2267</v>
      </c>
      <c r="C1633" s="35" t="e">
        <f>VLOOKUP(B1633,I:J,2,0)</f>
        <v>#N/A</v>
      </c>
      <c r="D1633" s="35" t="str">
        <f>VLOOKUP(B1633,M:N,2,0)</f>
        <v>小雷音寺boss_450</v>
      </c>
      <c r="E1633" s="35" t="e">
        <f t="shared" si="50"/>
        <v>#N/A</v>
      </c>
    </row>
    <row r="1634" spans="1:5" x14ac:dyDescent="0.15">
      <c r="A1634" s="23">
        <f>主线!AG1633</f>
        <v>36359618</v>
      </c>
      <c r="B1634" s="37" t="s">
        <v>2268</v>
      </c>
      <c r="C1634" s="35" t="e">
        <f>VLOOKUP(B1634,I:J,2,0)</f>
        <v>#N/A</v>
      </c>
      <c r="D1634" s="35" t="e">
        <f>VLOOKUP(B1634,M:N,2,0)</f>
        <v>#N/A</v>
      </c>
      <c r="E1634" s="35" t="e">
        <f t="shared" si="50"/>
        <v>#N/A</v>
      </c>
    </row>
    <row r="1635" spans="1:5" x14ac:dyDescent="0.15">
      <c r="A1635" s="23">
        <f>主线!AG1634</f>
        <v>36386678</v>
      </c>
      <c r="B1635" s="37" t="s">
        <v>2269</v>
      </c>
      <c r="C1635" s="35" t="e">
        <f>VLOOKUP(B1635,I:J,2,0)</f>
        <v>#N/A</v>
      </c>
      <c r="D1635" s="35" t="e">
        <f>VLOOKUP(B1635,M:N,2,0)</f>
        <v>#N/A</v>
      </c>
      <c r="E1635" s="35" t="e">
        <f t="shared" si="50"/>
        <v>#N/A</v>
      </c>
    </row>
    <row r="1636" spans="1:5" x14ac:dyDescent="0.15">
      <c r="A1636" s="23">
        <f>主线!AG1635</f>
        <v>36413740</v>
      </c>
      <c r="B1636" s="37" t="s">
        <v>2270</v>
      </c>
      <c r="C1636" s="35" t="e">
        <f>VLOOKUP(B1636,I:J,2,0)</f>
        <v>#N/A</v>
      </c>
      <c r="D1636" s="35" t="e">
        <f>VLOOKUP(B1636,M:N,2,0)</f>
        <v>#N/A</v>
      </c>
      <c r="E1636" s="35" t="str">
        <f t="shared" si="50"/>
        <v>天庭试炼boss_131</v>
      </c>
    </row>
    <row r="1637" spans="1:5" x14ac:dyDescent="0.15">
      <c r="A1637" s="23">
        <f>主线!AG1636</f>
        <v>36469303</v>
      </c>
      <c r="B1637" s="37" t="s">
        <v>2271</v>
      </c>
      <c r="C1637" s="35" t="e">
        <f>VLOOKUP(B1637,I:J,2,0)</f>
        <v>#N/A</v>
      </c>
      <c r="D1637" s="35" t="str">
        <f>VLOOKUP(B1637,M:N,2,0)</f>
        <v>小雷音寺boss_451</v>
      </c>
      <c r="E1637" s="35" t="e">
        <f t="shared" si="50"/>
        <v>#N/A</v>
      </c>
    </row>
    <row r="1638" spans="1:5" x14ac:dyDescent="0.15">
      <c r="A1638" s="23">
        <f>主线!AG1637</f>
        <v>36496404</v>
      </c>
      <c r="B1638" s="37" t="s">
        <v>2272</v>
      </c>
      <c r="C1638" s="35" t="e">
        <f>VLOOKUP(B1638,I:J,2,0)</f>
        <v>#N/A</v>
      </c>
      <c r="D1638" s="35" t="e">
        <f>VLOOKUP(B1638,M:N,2,0)</f>
        <v>#N/A</v>
      </c>
      <c r="E1638" s="35" t="e">
        <f t="shared" si="50"/>
        <v>#N/A</v>
      </c>
    </row>
    <row r="1639" spans="1:5" x14ac:dyDescent="0.15">
      <c r="A1639" s="23">
        <f>主线!AG1638</f>
        <v>36523508</v>
      </c>
      <c r="B1639" s="37" t="s">
        <v>2273</v>
      </c>
      <c r="C1639" s="35" t="e">
        <f>VLOOKUP(B1639,I:J,2,0)</f>
        <v>#N/A</v>
      </c>
      <c r="D1639" s="35" t="e">
        <f>VLOOKUP(B1639,M:N,2,0)</f>
        <v>#N/A</v>
      </c>
      <c r="E1639" s="35" t="e">
        <f t="shared" si="50"/>
        <v>#N/A</v>
      </c>
    </row>
    <row r="1640" spans="1:5" x14ac:dyDescent="0.15">
      <c r="A1640" s="23">
        <f>主线!AG1639</f>
        <v>36579205</v>
      </c>
      <c r="B1640" s="37" t="s">
        <v>2274</v>
      </c>
      <c r="C1640" s="35" t="e">
        <f>VLOOKUP(B1640,I:J,2,0)</f>
        <v>#N/A</v>
      </c>
      <c r="D1640" s="35" t="e">
        <f>VLOOKUP(B1640,M:N,2,0)</f>
        <v>#N/A</v>
      </c>
      <c r="E1640" s="35" t="e">
        <f t="shared" si="50"/>
        <v>#N/A</v>
      </c>
    </row>
    <row r="1641" spans="1:5" x14ac:dyDescent="0.15">
      <c r="A1641" s="23">
        <f>主线!AG1640</f>
        <v>36606346</v>
      </c>
      <c r="B1641" s="37" t="s">
        <v>2275</v>
      </c>
      <c r="C1641" s="35" t="e">
        <f>VLOOKUP(B1641,I:J,2,0)</f>
        <v>#N/A</v>
      </c>
      <c r="D1641" s="35" t="str">
        <f>VLOOKUP(B1641,M:N,2,0)</f>
        <v>小雷音寺boss_452</v>
      </c>
      <c r="E1641" s="35" t="e">
        <f t="shared" si="50"/>
        <v>#N/A</v>
      </c>
    </row>
    <row r="1642" spans="1:5" x14ac:dyDescent="0.15">
      <c r="A1642" s="23">
        <f>主线!AG1641</f>
        <v>36777493</v>
      </c>
      <c r="B1642" s="37" t="s">
        <v>1888</v>
      </c>
      <c r="C1642" s="35" t="e">
        <f>VLOOKUP(B1642,I:J,2,0)</f>
        <v>#N/A</v>
      </c>
      <c r="D1642" s="35" t="str">
        <f>VLOOKUP(B1642,M:N,2,0)</f>
        <v>小雷音寺boss_453</v>
      </c>
      <c r="E1642" s="35" t="e">
        <f t="shared" si="50"/>
        <v>#N/A</v>
      </c>
    </row>
    <row r="1643" spans="1:5" x14ac:dyDescent="0.15">
      <c r="A1643" s="23">
        <f>主线!AG1642</f>
        <v>36804672</v>
      </c>
      <c r="B1643" s="37" t="s">
        <v>1889</v>
      </c>
      <c r="C1643" s="35" t="e">
        <f>VLOOKUP(B1643,I:J,2,0)</f>
        <v>#N/A</v>
      </c>
      <c r="D1643" s="35" t="e">
        <f>VLOOKUP(B1643,M:N,2,0)</f>
        <v>#N/A</v>
      </c>
      <c r="E1643" s="35" t="e">
        <f t="shared" si="50"/>
        <v>#N/A</v>
      </c>
    </row>
    <row r="1644" spans="1:5" x14ac:dyDescent="0.15">
      <c r="A1644" s="23">
        <f>主线!AG1643</f>
        <v>36860566</v>
      </c>
      <c r="B1644" s="37" t="s">
        <v>1890</v>
      </c>
      <c r="C1644" s="35" t="e">
        <f>VLOOKUP(B1644,I:J,2,0)</f>
        <v>#N/A</v>
      </c>
      <c r="D1644" s="35" t="e">
        <f>VLOOKUP(B1644,M:N,2,0)</f>
        <v>#N/A</v>
      </c>
      <c r="E1644" s="35" t="e">
        <f t="shared" si="50"/>
        <v>#N/A</v>
      </c>
    </row>
    <row r="1645" spans="1:5" x14ac:dyDescent="0.15">
      <c r="A1645" s="23">
        <f>主线!AG1644</f>
        <v>36887782</v>
      </c>
      <c r="B1645" s="37" t="s">
        <v>1891</v>
      </c>
      <c r="C1645" s="35" t="e">
        <f>VLOOKUP(B1645,I:J,2,0)</f>
        <v>#N/A</v>
      </c>
      <c r="D1645" s="35" t="e">
        <f>VLOOKUP(B1645,M:N,2,0)</f>
        <v>#N/A</v>
      </c>
      <c r="E1645" s="35" t="e">
        <f t="shared" si="50"/>
        <v>#N/A</v>
      </c>
    </row>
    <row r="1646" spans="1:5" x14ac:dyDescent="0.15">
      <c r="A1646" s="23">
        <f>主线!AG1645</f>
        <v>36915002</v>
      </c>
      <c r="B1646" s="37" t="s">
        <v>1892</v>
      </c>
      <c r="C1646" s="35" t="e">
        <f>VLOOKUP(B1646,I:J,2,0)</f>
        <v>#N/A</v>
      </c>
      <c r="D1646" s="35" t="str">
        <f>VLOOKUP(B1646,M:N,2,0)</f>
        <v>小雷音寺boss_454</v>
      </c>
      <c r="E1646" s="35" t="e">
        <f t="shared" si="50"/>
        <v>#N/A</v>
      </c>
    </row>
    <row r="1647" spans="1:5" x14ac:dyDescent="0.15">
      <c r="A1647" s="23">
        <f>主线!AG1646</f>
        <v>36971028</v>
      </c>
      <c r="B1647" s="37" t="s">
        <v>1893</v>
      </c>
      <c r="C1647" s="35" t="e">
        <f>VLOOKUP(B1647,I:J,2,0)</f>
        <v>#N/A</v>
      </c>
      <c r="D1647" s="35" t="e">
        <f>VLOOKUP(B1647,M:N,2,0)</f>
        <v>#N/A</v>
      </c>
      <c r="E1647" s="35" t="e">
        <f t="shared" si="50"/>
        <v>#N/A</v>
      </c>
    </row>
    <row r="1648" spans="1:5" x14ac:dyDescent="0.15">
      <c r="A1648" s="23">
        <f>主线!AG1647</f>
        <v>36998284</v>
      </c>
      <c r="B1648" s="37" t="s">
        <v>1894</v>
      </c>
      <c r="C1648" s="35" t="e">
        <f>VLOOKUP(B1648,I:J,2,0)</f>
        <v>#N/A</v>
      </c>
      <c r="D1648" s="35" t="e">
        <f>VLOOKUP(B1648,M:N,2,0)</f>
        <v>#N/A</v>
      </c>
      <c r="E1648" s="35" t="e">
        <f t="shared" si="50"/>
        <v>#N/A</v>
      </c>
    </row>
    <row r="1649" spans="1:5" x14ac:dyDescent="0.15">
      <c r="A1649" s="23">
        <f>主线!AG1648</f>
        <v>37025546</v>
      </c>
      <c r="B1649" s="37" t="s">
        <v>1895</v>
      </c>
      <c r="C1649" s="35" t="e">
        <f>VLOOKUP(B1649,I:J,2,0)</f>
        <v>#N/A</v>
      </c>
      <c r="D1649" s="35" t="e">
        <f>VLOOKUP(B1649,M:N,2,0)</f>
        <v>#N/A</v>
      </c>
      <c r="E1649" s="35" t="e">
        <f t="shared" si="50"/>
        <v>#N/A</v>
      </c>
    </row>
    <row r="1650" spans="1:5" x14ac:dyDescent="0.15">
      <c r="A1650" s="23">
        <f>主线!AG1649</f>
        <v>37081704</v>
      </c>
      <c r="B1650" s="37" t="s">
        <v>1896</v>
      </c>
      <c r="C1650" s="35" t="e">
        <f>VLOOKUP(B1650,I:J,2,0)</f>
        <v>#N/A</v>
      </c>
      <c r="D1650" s="35" t="e">
        <f>VLOOKUP(B1650,M:N,2,0)</f>
        <v>#N/A</v>
      </c>
      <c r="E1650" s="35" t="e">
        <f t="shared" si="50"/>
        <v>#N/A</v>
      </c>
    </row>
    <row r="1651" spans="1:5" x14ac:dyDescent="0.15">
      <c r="A1651" s="23">
        <f>主线!AG1650</f>
        <v>37109001</v>
      </c>
      <c r="B1651" s="37" t="s">
        <v>1897</v>
      </c>
      <c r="C1651" s="35" t="e">
        <f>VLOOKUP(B1651,I:J,2,0)</f>
        <v>#N/A</v>
      </c>
      <c r="D1651" s="35" t="str">
        <f>VLOOKUP(B1651,M:N,2,0)</f>
        <v>小雷音寺boss_455</v>
      </c>
      <c r="E1651" s="35" t="str">
        <f t="shared" si="50"/>
        <v>天庭试炼boss_132</v>
      </c>
    </row>
    <row r="1652" spans="1:5" x14ac:dyDescent="0.15">
      <c r="A1652" s="23">
        <f>主线!AG1651</f>
        <v>37281452</v>
      </c>
      <c r="B1652" s="37" t="s">
        <v>1898</v>
      </c>
      <c r="C1652" s="35" t="e">
        <f>VLOOKUP(B1652,I:J,2,0)</f>
        <v>#N/A</v>
      </c>
      <c r="D1652" s="35" t="str">
        <f>VLOOKUP(B1652,M:N,2,0)</f>
        <v>小雷音寺boss_456</v>
      </c>
      <c r="E1652" s="35" t="e">
        <f t="shared" si="50"/>
        <v>#N/A</v>
      </c>
    </row>
    <row r="1653" spans="1:5" x14ac:dyDescent="0.15">
      <c r="A1653" s="23">
        <f>主线!AG1652</f>
        <v>37308787</v>
      </c>
      <c r="B1653" s="37" t="s">
        <v>1899</v>
      </c>
      <c r="C1653" s="35" t="e">
        <f>VLOOKUP(B1653,I:J,2,0)</f>
        <v>#N/A</v>
      </c>
      <c r="D1653" s="35" t="e">
        <f>VLOOKUP(B1653,M:N,2,0)</f>
        <v>#N/A</v>
      </c>
      <c r="E1653" s="35" t="e">
        <f t="shared" si="50"/>
        <v>#N/A</v>
      </c>
    </row>
    <row r="1654" spans="1:5" x14ac:dyDescent="0.15">
      <c r="A1654" s="23">
        <f>主线!AG1653</f>
        <v>37365145</v>
      </c>
      <c r="B1654" s="37" t="s">
        <v>1900</v>
      </c>
      <c r="C1654" s="35" t="e">
        <f>VLOOKUP(B1654,I:J,2,0)</f>
        <v>#N/A</v>
      </c>
      <c r="D1654" s="35" t="e">
        <f>VLOOKUP(B1654,M:N,2,0)</f>
        <v>#N/A</v>
      </c>
      <c r="E1654" s="35" t="e">
        <f t="shared" si="50"/>
        <v>#N/A</v>
      </c>
    </row>
    <row r="1655" spans="1:5" x14ac:dyDescent="0.15">
      <c r="A1655" s="23">
        <f>主线!AG1654</f>
        <v>37392517</v>
      </c>
      <c r="B1655" s="37" t="s">
        <v>1901</v>
      </c>
      <c r="C1655" s="35" t="e">
        <f>VLOOKUP(B1655,I:J,2,0)</f>
        <v>#N/A</v>
      </c>
      <c r="D1655" s="35" t="e">
        <f>VLOOKUP(B1655,M:N,2,0)</f>
        <v>#N/A</v>
      </c>
      <c r="E1655" s="35" t="e">
        <f t="shared" si="50"/>
        <v>#N/A</v>
      </c>
    </row>
    <row r="1656" spans="1:5" x14ac:dyDescent="0.15">
      <c r="A1656" s="23">
        <f>主线!AG1655</f>
        <v>37419894</v>
      </c>
      <c r="B1656" s="37" t="s">
        <v>1902</v>
      </c>
      <c r="C1656" s="35" t="e">
        <f>VLOOKUP(B1656,I:J,2,0)</f>
        <v>#N/A</v>
      </c>
      <c r="D1656" s="35" t="str">
        <f>VLOOKUP(B1656,M:N,2,0)</f>
        <v>小雷音寺boss_457</v>
      </c>
      <c r="E1656" s="35" t="e">
        <f t="shared" si="50"/>
        <v>#N/A</v>
      </c>
    </row>
    <row r="1657" spans="1:5" x14ac:dyDescent="0.15">
      <c r="A1657" s="23">
        <f>主线!AG1656</f>
        <v>37476384</v>
      </c>
      <c r="B1657" s="37" t="s">
        <v>1903</v>
      </c>
      <c r="C1657" s="35" t="e">
        <f>VLOOKUP(B1657,I:J,2,0)</f>
        <v>#N/A</v>
      </c>
      <c r="D1657" s="35" t="e">
        <f>VLOOKUP(B1657,M:N,2,0)</f>
        <v>#N/A</v>
      </c>
      <c r="E1657" s="35" t="e">
        <f t="shared" si="50"/>
        <v>#N/A</v>
      </c>
    </row>
    <row r="1658" spans="1:5" x14ac:dyDescent="0.15">
      <c r="A1658" s="23">
        <f>主线!AG1657</f>
        <v>37503798</v>
      </c>
      <c r="B1658" s="37" t="s">
        <v>1904</v>
      </c>
      <c r="C1658" s="35" t="e">
        <f>VLOOKUP(B1658,I:J,2,0)</f>
        <v>#N/A</v>
      </c>
      <c r="D1658" s="35" t="e">
        <f>VLOOKUP(B1658,M:N,2,0)</f>
        <v>#N/A</v>
      </c>
      <c r="E1658" s="35" t="e">
        <f t="shared" si="50"/>
        <v>#N/A</v>
      </c>
    </row>
    <row r="1659" spans="1:5" x14ac:dyDescent="0.15">
      <c r="A1659" s="23">
        <f>主线!AG1658</f>
        <v>37531215</v>
      </c>
      <c r="B1659" s="37" t="s">
        <v>1905</v>
      </c>
      <c r="C1659" s="35" t="e">
        <f>VLOOKUP(B1659,I:J,2,0)</f>
        <v>#N/A</v>
      </c>
      <c r="D1659" s="35" t="e">
        <f>VLOOKUP(B1659,M:N,2,0)</f>
        <v>#N/A</v>
      </c>
      <c r="E1659" s="35" t="e">
        <f t="shared" si="50"/>
        <v>#N/A</v>
      </c>
    </row>
    <row r="1660" spans="1:5" x14ac:dyDescent="0.15">
      <c r="A1660" s="23">
        <f>主线!AG1659</f>
        <v>37587839</v>
      </c>
      <c r="B1660" s="37" t="s">
        <v>1906</v>
      </c>
      <c r="C1660" s="35" t="e">
        <f>VLOOKUP(B1660,I:J,2,0)</f>
        <v>#N/A</v>
      </c>
      <c r="D1660" s="35" t="e">
        <f>VLOOKUP(B1660,M:N,2,0)</f>
        <v>#N/A</v>
      </c>
      <c r="E1660" s="35" t="e">
        <f t="shared" si="50"/>
        <v>#N/A</v>
      </c>
    </row>
    <row r="1661" spans="1:5" x14ac:dyDescent="0.15">
      <c r="A1661" s="23">
        <f>主线!AG1660</f>
        <v>37615293</v>
      </c>
      <c r="B1661" s="37" t="s">
        <v>1907</v>
      </c>
      <c r="C1661" s="35" t="e">
        <f>VLOOKUP(B1661,I:J,2,0)</f>
        <v>#N/A</v>
      </c>
      <c r="D1661" s="35" t="str">
        <f>VLOOKUP(B1661,M:N,2,0)</f>
        <v>小雷音寺boss_458</v>
      </c>
      <c r="E1661" s="35" t="e">
        <f t="shared" si="50"/>
        <v>#N/A</v>
      </c>
    </row>
    <row r="1662" spans="1:5" x14ac:dyDescent="0.15">
      <c r="A1662" s="23">
        <f>主线!AG1661</f>
        <v>37789045</v>
      </c>
      <c r="B1662" s="37" t="s">
        <v>1908</v>
      </c>
      <c r="C1662" s="35" t="e">
        <f>VLOOKUP(B1662,I:J,2,0)</f>
        <v>#N/A</v>
      </c>
      <c r="D1662" s="35" t="str">
        <f>VLOOKUP(B1662,M:N,2,0)</f>
        <v>小雷音寺boss_459</v>
      </c>
      <c r="E1662" s="35" t="e">
        <f t="shared" si="50"/>
        <v>#N/A</v>
      </c>
    </row>
    <row r="1663" spans="1:5" x14ac:dyDescent="0.15">
      <c r="A1663" s="23">
        <f>主线!AG1662</f>
        <v>37816538</v>
      </c>
      <c r="B1663" s="37" t="s">
        <v>1909</v>
      </c>
      <c r="C1663" s="35" t="e">
        <f>VLOOKUP(B1663,I:J,2,0)</f>
        <v>#N/A</v>
      </c>
      <c r="D1663" s="35" t="e">
        <f>VLOOKUP(B1663,M:N,2,0)</f>
        <v>#N/A</v>
      </c>
      <c r="E1663" s="35" t="e">
        <f t="shared" si="50"/>
        <v>#N/A</v>
      </c>
    </row>
    <row r="1664" spans="1:5" x14ac:dyDescent="0.15">
      <c r="A1664" s="23">
        <f>主线!AG1663</f>
        <v>37873359</v>
      </c>
      <c r="B1664" s="37" t="s">
        <v>1910</v>
      </c>
      <c r="C1664" s="35" t="e">
        <f>VLOOKUP(B1664,I:J,2,0)</f>
        <v>#N/A</v>
      </c>
      <c r="D1664" s="35" t="e">
        <f>VLOOKUP(B1664,M:N,2,0)</f>
        <v>#N/A</v>
      </c>
      <c r="E1664" s="35" t="e">
        <f t="shared" si="50"/>
        <v>#N/A</v>
      </c>
    </row>
    <row r="1665" spans="1:5" x14ac:dyDescent="0.15">
      <c r="A1665" s="23">
        <f>主线!AG1664</f>
        <v>37900890</v>
      </c>
      <c r="B1665" s="37" t="s">
        <v>1911</v>
      </c>
      <c r="C1665" s="35" t="e">
        <f>VLOOKUP(B1665,I:J,2,0)</f>
        <v>#N/A</v>
      </c>
      <c r="D1665" s="35" t="e">
        <f>VLOOKUP(B1665,M:N,2,0)</f>
        <v>#N/A</v>
      </c>
      <c r="E1665" s="35" t="e">
        <f t="shared" si="50"/>
        <v>#N/A</v>
      </c>
    </row>
    <row r="1666" spans="1:5" x14ac:dyDescent="0.15">
      <c r="A1666" s="23">
        <f>主线!AG1665</f>
        <v>37928421</v>
      </c>
      <c r="B1666" s="37" t="s">
        <v>1912</v>
      </c>
      <c r="C1666" s="35" t="e">
        <f>VLOOKUP(B1666,I:J,2,0)</f>
        <v>#N/A</v>
      </c>
      <c r="D1666" s="35" t="str">
        <f>VLOOKUP(B1666,M:N,2,0)</f>
        <v>小雷音寺boss_460</v>
      </c>
      <c r="E1666" s="35" t="e">
        <f t="shared" ref="E1666:E1729" si="51">VLOOKUP(B1666,Q:R,2,0)</f>
        <v>#N/A</v>
      </c>
    </row>
    <row r="1667" spans="1:5" x14ac:dyDescent="0.15">
      <c r="A1667" s="23">
        <f>主线!AG1666</f>
        <v>37985379</v>
      </c>
      <c r="B1667" s="37" t="s">
        <v>1913</v>
      </c>
      <c r="C1667" s="35" t="e">
        <f>VLOOKUP(B1667,I:J,2,0)</f>
        <v>#N/A</v>
      </c>
      <c r="D1667" s="35" t="e">
        <f>VLOOKUP(B1667,M:N,2,0)</f>
        <v>#N/A</v>
      </c>
      <c r="E1667" s="35" t="e">
        <f t="shared" si="51"/>
        <v>#N/A</v>
      </c>
    </row>
    <row r="1668" spans="1:5" x14ac:dyDescent="0.15">
      <c r="A1668" s="23">
        <f>主线!AG1667</f>
        <v>38012947</v>
      </c>
      <c r="B1668" s="37" t="s">
        <v>1914</v>
      </c>
      <c r="C1668" s="35" t="e">
        <f>VLOOKUP(B1668,I:J,2,0)</f>
        <v>#N/A</v>
      </c>
      <c r="D1668" s="35" t="e">
        <f>VLOOKUP(B1668,M:N,2,0)</f>
        <v>#N/A</v>
      </c>
      <c r="E1668" s="35" t="str">
        <f t="shared" si="51"/>
        <v>天庭试炼boss_133</v>
      </c>
    </row>
    <row r="1669" spans="1:5" x14ac:dyDescent="0.15">
      <c r="A1669" s="23">
        <f>主线!AG1668</f>
        <v>38040523</v>
      </c>
      <c r="B1669" s="37" t="s">
        <v>1915</v>
      </c>
      <c r="C1669" s="35" t="e">
        <f>VLOOKUP(B1669,I:J,2,0)</f>
        <v>#N/A</v>
      </c>
      <c r="D1669" s="35" t="e">
        <f>VLOOKUP(B1669,M:N,2,0)</f>
        <v>#N/A</v>
      </c>
      <c r="E1669" s="35" t="e">
        <f t="shared" si="51"/>
        <v>#N/A</v>
      </c>
    </row>
    <row r="1670" spans="1:5" x14ac:dyDescent="0.15">
      <c r="A1670" s="23">
        <f>主线!AG1669</f>
        <v>38097610</v>
      </c>
      <c r="B1670" s="37" t="s">
        <v>1916</v>
      </c>
      <c r="C1670" s="35" t="e">
        <f>VLOOKUP(B1670,I:J,2,0)</f>
        <v>#N/A</v>
      </c>
      <c r="D1670" s="35" t="e">
        <f>VLOOKUP(B1670,M:N,2,0)</f>
        <v>#N/A</v>
      </c>
      <c r="E1670" s="35" t="e">
        <f t="shared" si="51"/>
        <v>#N/A</v>
      </c>
    </row>
    <row r="1671" spans="1:5" x14ac:dyDescent="0.15">
      <c r="A1671" s="23">
        <f>主线!AG1670</f>
        <v>38125223</v>
      </c>
      <c r="B1671" s="37" t="s">
        <v>1917</v>
      </c>
      <c r="C1671" s="35" t="e">
        <f>VLOOKUP(B1671,I:J,2,0)</f>
        <v>#N/A</v>
      </c>
      <c r="D1671" s="35" t="str">
        <f>VLOOKUP(B1671,M:N,2,0)</f>
        <v>小雷音寺boss_461</v>
      </c>
      <c r="E1671" s="35" t="e">
        <f t="shared" si="51"/>
        <v>#N/A</v>
      </c>
    </row>
    <row r="1672" spans="1:5" x14ac:dyDescent="0.15">
      <c r="A1672" s="23">
        <f>主线!AG1671</f>
        <v>38300280</v>
      </c>
      <c r="B1672" s="37" t="s">
        <v>1918</v>
      </c>
      <c r="C1672" s="35" t="e">
        <f>VLOOKUP(B1672,I:J,2,0)</f>
        <v>#N/A</v>
      </c>
      <c r="D1672" s="35" t="str">
        <f>VLOOKUP(B1672,M:N,2,0)</f>
        <v>小雷音寺boss_462</v>
      </c>
      <c r="E1672" s="35" t="e">
        <f t="shared" si="51"/>
        <v>#N/A</v>
      </c>
    </row>
    <row r="1673" spans="1:5" x14ac:dyDescent="0.15">
      <c r="A1673" s="23">
        <f>主线!AG1672</f>
        <v>38327931</v>
      </c>
      <c r="B1673" s="37" t="s">
        <v>1919</v>
      </c>
      <c r="C1673" s="35" t="e">
        <f>VLOOKUP(B1673,I:J,2,0)</f>
        <v>#N/A</v>
      </c>
      <c r="D1673" s="35" t="e">
        <f>VLOOKUP(B1673,M:N,2,0)</f>
        <v>#N/A</v>
      </c>
      <c r="E1673" s="35" t="e">
        <f t="shared" si="51"/>
        <v>#N/A</v>
      </c>
    </row>
    <row r="1674" spans="1:5" x14ac:dyDescent="0.15">
      <c r="A1674" s="23">
        <f>主线!AG1673</f>
        <v>38385217</v>
      </c>
      <c r="B1674" s="37" t="s">
        <v>1920</v>
      </c>
      <c r="C1674" s="35" t="e">
        <f>VLOOKUP(B1674,I:J,2,0)</f>
        <v>#N/A</v>
      </c>
      <c r="D1674" s="35" t="e">
        <f>VLOOKUP(B1674,M:N,2,0)</f>
        <v>#N/A</v>
      </c>
      <c r="E1674" s="35" t="e">
        <f t="shared" si="51"/>
        <v>#N/A</v>
      </c>
    </row>
    <row r="1675" spans="1:5" x14ac:dyDescent="0.15">
      <c r="A1675" s="23">
        <f>主线!AG1674</f>
        <v>38412905</v>
      </c>
      <c r="B1675" s="37" t="s">
        <v>1921</v>
      </c>
      <c r="C1675" s="35" t="e">
        <f>VLOOKUP(B1675,I:J,2,0)</f>
        <v>#N/A</v>
      </c>
      <c r="D1675" s="35" t="e">
        <f>VLOOKUP(B1675,M:N,2,0)</f>
        <v>#N/A</v>
      </c>
      <c r="E1675" s="35" t="e">
        <f t="shared" si="51"/>
        <v>#N/A</v>
      </c>
    </row>
    <row r="1676" spans="1:5" x14ac:dyDescent="0.15">
      <c r="A1676" s="23">
        <f>主线!AG1675</f>
        <v>38440595</v>
      </c>
      <c r="B1676" s="37" t="s">
        <v>1922</v>
      </c>
      <c r="C1676" s="35" t="e">
        <f>VLOOKUP(B1676,I:J,2,0)</f>
        <v>#N/A</v>
      </c>
      <c r="D1676" s="35" t="str">
        <f>VLOOKUP(B1676,M:N,2,0)</f>
        <v>小雷音寺boss_463</v>
      </c>
      <c r="E1676" s="35" t="e">
        <f t="shared" si="51"/>
        <v>#N/A</v>
      </c>
    </row>
    <row r="1677" spans="1:5" x14ac:dyDescent="0.15">
      <c r="A1677" s="23">
        <f>主线!AG1676</f>
        <v>38498016</v>
      </c>
      <c r="B1677" s="37" t="s">
        <v>1923</v>
      </c>
      <c r="C1677" s="35" t="e">
        <f>VLOOKUP(B1677,I:J,2,0)</f>
        <v>#N/A</v>
      </c>
      <c r="D1677" s="35" t="e">
        <f>VLOOKUP(B1677,M:N,2,0)</f>
        <v>#N/A</v>
      </c>
      <c r="E1677" s="35" t="e">
        <f t="shared" si="51"/>
        <v>#N/A</v>
      </c>
    </row>
    <row r="1678" spans="1:5" x14ac:dyDescent="0.15">
      <c r="A1678" s="23">
        <f>主线!AG1677</f>
        <v>38525744</v>
      </c>
      <c r="B1678" s="37" t="s">
        <v>1924</v>
      </c>
      <c r="C1678" s="35" t="e">
        <f>VLOOKUP(B1678,I:J,2,0)</f>
        <v>#N/A</v>
      </c>
      <c r="D1678" s="35" t="e">
        <f>VLOOKUP(B1678,M:N,2,0)</f>
        <v>#N/A</v>
      </c>
      <c r="E1678" s="35" t="e">
        <f t="shared" si="51"/>
        <v>#N/A</v>
      </c>
    </row>
    <row r="1679" spans="1:5" x14ac:dyDescent="0.15">
      <c r="A1679" s="23">
        <f>主线!AG1678</f>
        <v>38553474</v>
      </c>
      <c r="B1679" s="37" t="s">
        <v>1925</v>
      </c>
      <c r="C1679" s="35" t="e">
        <f>VLOOKUP(B1679,I:J,2,0)</f>
        <v>#N/A</v>
      </c>
      <c r="D1679" s="35" t="e">
        <f>VLOOKUP(B1679,M:N,2,0)</f>
        <v>#N/A</v>
      </c>
      <c r="E1679" s="35" t="e">
        <f t="shared" si="51"/>
        <v>#N/A</v>
      </c>
    </row>
    <row r="1680" spans="1:5" x14ac:dyDescent="0.15">
      <c r="A1680" s="23">
        <f>主线!AG1679</f>
        <v>38611029</v>
      </c>
      <c r="B1680" s="37" t="s">
        <v>1926</v>
      </c>
      <c r="C1680" s="35" t="e">
        <f>VLOOKUP(B1680,I:J,2,0)</f>
        <v>#N/A</v>
      </c>
      <c r="D1680" s="35" t="e">
        <f>VLOOKUP(B1680,M:N,2,0)</f>
        <v>#N/A</v>
      </c>
      <c r="E1680" s="35" t="e">
        <f t="shared" si="51"/>
        <v>#N/A</v>
      </c>
    </row>
    <row r="1681" spans="1:5" x14ac:dyDescent="0.15">
      <c r="A1681" s="23">
        <f>主线!AG1680</f>
        <v>38638797</v>
      </c>
      <c r="B1681" s="37" t="s">
        <v>1927</v>
      </c>
      <c r="C1681" s="35" t="e">
        <f>VLOOKUP(B1681,I:J,2,0)</f>
        <v>#N/A</v>
      </c>
      <c r="D1681" s="35" t="str">
        <f>VLOOKUP(B1681,M:N,2,0)</f>
        <v>小雷音寺boss_464</v>
      </c>
      <c r="E1681" s="35" t="e">
        <f t="shared" si="51"/>
        <v>#N/A</v>
      </c>
    </row>
    <row r="1682" spans="1:5" x14ac:dyDescent="0.15">
      <c r="A1682" s="23">
        <f>主线!AG1681</f>
        <v>38815163</v>
      </c>
      <c r="B1682" s="37" t="s">
        <v>1928</v>
      </c>
      <c r="C1682" s="35" t="e">
        <f>VLOOKUP(B1682,I:J,2,0)</f>
        <v>#N/A</v>
      </c>
      <c r="D1682" s="35" t="str">
        <f>VLOOKUP(B1682,M:N,2,0)</f>
        <v>小雷音寺boss_465</v>
      </c>
      <c r="E1682" s="35" t="str">
        <f t="shared" si="51"/>
        <v>天庭试炼boss_134</v>
      </c>
    </row>
    <row r="1683" spans="1:5" x14ac:dyDescent="0.15">
      <c r="A1683" s="23">
        <f>主线!AG1682</f>
        <v>38842969</v>
      </c>
      <c r="B1683" s="37" t="s">
        <v>1929</v>
      </c>
      <c r="C1683" s="35" t="e">
        <f>VLOOKUP(B1683,I:J,2,0)</f>
        <v>#N/A</v>
      </c>
      <c r="D1683" s="35" t="e">
        <f>VLOOKUP(B1683,M:N,2,0)</f>
        <v>#N/A</v>
      </c>
      <c r="E1683" s="35" t="e">
        <f t="shared" si="51"/>
        <v>#N/A</v>
      </c>
    </row>
    <row r="1684" spans="1:5" x14ac:dyDescent="0.15">
      <c r="A1684" s="23">
        <f>主线!AG1683</f>
        <v>38900723</v>
      </c>
      <c r="B1684" s="37" t="s">
        <v>1930</v>
      </c>
      <c r="C1684" s="35" t="e">
        <f>VLOOKUP(B1684,I:J,2,0)</f>
        <v>#N/A</v>
      </c>
      <c r="D1684" s="35" t="e">
        <f>VLOOKUP(B1684,M:N,2,0)</f>
        <v>#N/A</v>
      </c>
      <c r="E1684" s="35" t="e">
        <f t="shared" si="51"/>
        <v>#N/A</v>
      </c>
    </row>
    <row r="1685" spans="1:5" x14ac:dyDescent="0.15">
      <c r="A1685" s="23">
        <f>主线!AG1684</f>
        <v>38928566</v>
      </c>
      <c r="B1685" s="37" t="s">
        <v>1931</v>
      </c>
      <c r="C1685" s="35" t="e">
        <f>VLOOKUP(B1685,I:J,2,0)</f>
        <v>#N/A</v>
      </c>
      <c r="D1685" s="35" t="e">
        <f>VLOOKUP(B1685,M:N,2,0)</f>
        <v>#N/A</v>
      </c>
      <c r="E1685" s="35" t="e">
        <f t="shared" si="51"/>
        <v>#N/A</v>
      </c>
    </row>
    <row r="1686" spans="1:5" x14ac:dyDescent="0.15">
      <c r="A1686" s="23">
        <f>主线!AG1685</f>
        <v>38956414</v>
      </c>
      <c r="B1686" s="37" t="s">
        <v>1932</v>
      </c>
      <c r="C1686" s="35" t="e">
        <f>VLOOKUP(B1686,I:J,2,0)</f>
        <v>#N/A</v>
      </c>
      <c r="D1686" s="35" t="str">
        <f>VLOOKUP(B1686,M:N,2,0)</f>
        <v>小雷音寺boss_466</v>
      </c>
      <c r="E1686" s="35" t="e">
        <f t="shared" si="51"/>
        <v>#N/A</v>
      </c>
    </row>
    <row r="1687" spans="1:5" x14ac:dyDescent="0.15">
      <c r="A1687" s="23">
        <f>主线!AG1686</f>
        <v>39014303</v>
      </c>
      <c r="B1687" s="37" t="s">
        <v>1933</v>
      </c>
      <c r="C1687" s="35" t="e">
        <f>VLOOKUP(B1687,I:J,2,0)</f>
        <v>#N/A</v>
      </c>
      <c r="D1687" s="35" t="e">
        <f>VLOOKUP(B1687,M:N,2,0)</f>
        <v>#N/A</v>
      </c>
      <c r="E1687" s="35" t="e">
        <f t="shared" si="51"/>
        <v>#N/A</v>
      </c>
    </row>
    <row r="1688" spans="1:5" x14ac:dyDescent="0.15">
      <c r="A1688" s="23">
        <f>主线!AG1687</f>
        <v>39042186</v>
      </c>
      <c r="B1688" s="37" t="s">
        <v>1934</v>
      </c>
      <c r="C1688" s="35" t="e">
        <f>VLOOKUP(B1688,I:J,2,0)</f>
        <v>#N/A</v>
      </c>
      <c r="D1688" s="35" t="e">
        <f>VLOOKUP(B1688,M:N,2,0)</f>
        <v>#N/A</v>
      </c>
      <c r="E1688" s="35" t="e">
        <f t="shared" si="51"/>
        <v>#N/A</v>
      </c>
    </row>
    <row r="1689" spans="1:5" x14ac:dyDescent="0.15">
      <c r="A1689" s="23">
        <f>主线!AG1688</f>
        <v>39070076</v>
      </c>
      <c r="B1689" s="37" t="s">
        <v>1935</v>
      </c>
      <c r="C1689" s="35" t="e">
        <f>VLOOKUP(B1689,I:J,2,0)</f>
        <v>#N/A</v>
      </c>
      <c r="D1689" s="35" t="e">
        <f>VLOOKUP(B1689,M:N,2,0)</f>
        <v>#N/A</v>
      </c>
      <c r="E1689" s="35" t="e">
        <f t="shared" si="51"/>
        <v>#N/A</v>
      </c>
    </row>
    <row r="1690" spans="1:5" x14ac:dyDescent="0.15">
      <c r="A1690" s="23">
        <f>主线!AG1689</f>
        <v>39128097</v>
      </c>
      <c r="B1690" s="37" t="s">
        <v>1936</v>
      </c>
      <c r="C1690" s="35" t="e">
        <f>VLOOKUP(B1690,I:J,2,0)</f>
        <v>#N/A</v>
      </c>
      <c r="D1690" s="35" t="e">
        <f>VLOOKUP(B1690,M:N,2,0)</f>
        <v>#N/A</v>
      </c>
      <c r="E1690" s="35" t="e">
        <f t="shared" si="51"/>
        <v>#N/A</v>
      </c>
    </row>
    <row r="1691" spans="1:5" x14ac:dyDescent="0.15">
      <c r="A1691" s="23">
        <f>主线!AG1690</f>
        <v>39156023</v>
      </c>
      <c r="B1691" s="37" t="s">
        <v>1937</v>
      </c>
      <c r="C1691" s="35" t="e">
        <f>VLOOKUP(B1691,I:J,2,0)</f>
        <v>#N/A</v>
      </c>
      <c r="D1691" s="35" t="str">
        <f>VLOOKUP(B1691,M:N,2,0)</f>
        <v>小雷音寺boss_467</v>
      </c>
      <c r="E1691" s="35" t="e">
        <f t="shared" si="51"/>
        <v>#N/A</v>
      </c>
    </row>
    <row r="1692" spans="1:5" x14ac:dyDescent="0.15">
      <c r="A1692" s="23">
        <f>主线!AG1691</f>
        <v>39333699</v>
      </c>
      <c r="B1692" s="37" t="s">
        <v>1938</v>
      </c>
      <c r="C1692" s="35" t="e">
        <f>VLOOKUP(B1692,I:J,2,0)</f>
        <v>#N/A</v>
      </c>
      <c r="D1692" s="35" t="e">
        <f>VLOOKUP(B1692,M:N,2,0)</f>
        <v>#N/A</v>
      </c>
      <c r="E1692" s="35" t="e">
        <f t="shared" si="51"/>
        <v>#N/A</v>
      </c>
    </row>
    <row r="1693" spans="1:5" x14ac:dyDescent="0.15">
      <c r="A1693" s="23">
        <f>主线!AG1692</f>
        <v>39361662</v>
      </c>
      <c r="B1693" s="37" t="s">
        <v>1939</v>
      </c>
      <c r="C1693" s="35" t="e">
        <f>VLOOKUP(B1693,I:J,2,0)</f>
        <v>#N/A</v>
      </c>
      <c r="D1693" s="35" t="e">
        <f>VLOOKUP(B1693,M:N,2,0)</f>
        <v>#N/A</v>
      </c>
      <c r="E1693" s="35" t="e">
        <f t="shared" si="51"/>
        <v>#N/A</v>
      </c>
    </row>
    <row r="1694" spans="1:5" x14ac:dyDescent="0.15">
      <c r="A1694" s="23">
        <f>主线!AG1693</f>
        <v>39419883</v>
      </c>
      <c r="B1694" s="37" t="s">
        <v>1940</v>
      </c>
      <c r="C1694" s="35" t="e">
        <f>VLOOKUP(B1694,I:J,2,0)</f>
        <v>#N/A</v>
      </c>
      <c r="D1694" s="35" t="e">
        <f>VLOOKUP(B1694,M:N,2,0)</f>
        <v>#N/A</v>
      </c>
      <c r="E1694" s="35" t="e">
        <f t="shared" si="51"/>
        <v>#N/A</v>
      </c>
    </row>
    <row r="1695" spans="1:5" x14ac:dyDescent="0.15">
      <c r="A1695" s="23">
        <f>主线!AG1694</f>
        <v>39447886</v>
      </c>
      <c r="B1695" s="37" t="s">
        <v>1941</v>
      </c>
      <c r="C1695" s="35" t="e">
        <f>VLOOKUP(B1695,I:J,2,0)</f>
        <v>#N/A</v>
      </c>
      <c r="D1695" s="35" t="e">
        <f>VLOOKUP(B1695,M:N,2,0)</f>
        <v>#N/A</v>
      </c>
      <c r="E1695" s="35" t="e">
        <f t="shared" si="51"/>
        <v>#N/A</v>
      </c>
    </row>
    <row r="1696" spans="1:5" x14ac:dyDescent="0.15">
      <c r="A1696" s="23">
        <f>主线!AG1695</f>
        <v>39475889</v>
      </c>
      <c r="B1696" s="37" t="s">
        <v>1942</v>
      </c>
      <c r="C1696" s="35" t="e">
        <f>VLOOKUP(B1696,I:J,2,0)</f>
        <v>#N/A</v>
      </c>
      <c r="D1696" s="35" t="str">
        <f>VLOOKUP(B1696,M:N,2,0)</f>
        <v>小雷音寺boss_469</v>
      </c>
      <c r="E1696" s="35" t="e">
        <f t="shared" si="51"/>
        <v>#N/A</v>
      </c>
    </row>
    <row r="1697" spans="1:5" x14ac:dyDescent="0.15">
      <c r="A1697" s="23">
        <f>主线!AG1696</f>
        <v>39534245</v>
      </c>
      <c r="B1697" s="37" t="s">
        <v>1943</v>
      </c>
      <c r="C1697" s="35" t="e">
        <f>VLOOKUP(B1697,I:J,2,0)</f>
        <v>#N/A</v>
      </c>
      <c r="D1697" s="35" t="e">
        <f>VLOOKUP(B1697,M:N,2,0)</f>
        <v>#N/A</v>
      </c>
      <c r="E1697" s="35" t="e">
        <f t="shared" si="51"/>
        <v>#N/A</v>
      </c>
    </row>
    <row r="1698" spans="1:5" x14ac:dyDescent="0.15">
      <c r="A1698" s="23">
        <f>主线!AG1697</f>
        <v>39562288</v>
      </c>
      <c r="B1698" s="37" t="s">
        <v>1944</v>
      </c>
      <c r="C1698" s="35" t="e">
        <f>VLOOKUP(B1698,I:J,2,0)</f>
        <v>#N/A</v>
      </c>
      <c r="D1698" s="35" t="e">
        <f>VLOOKUP(B1698,M:N,2,0)</f>
        <v>#N/A</v>
      </c>
      <c r="E1698" s="35" t="e">
        <f t="shared" si="51"/>
        <v>#N/A</v>
      </c>
    </row>
    <row r="1699" spans="1:5" x14ac:dyDescent="0.15">
      <c r="A1699" s="23">
        <f>主线!AG1698</f>
        <v>39590333</v>
      </c>
      <c r="B1699" s="37" t="s">
        <v>1945</v>
      </c>
      <c r="C1699" s="35" t="e">
        <f>VLOOKUP(B1699,I:J,2,0)</f>
        <v>#N/A</v>
      </c>
      <c r="D1699" s="35" t="e">
        <f>VLOOKUP(B1699,M:N,2,0)</f>
        <v>#N/A</v>
      </c>
      <c r="E1699" s="35" t="str">
        <f t="shared" si="51"/>
        <v>天庭试炼boss_135</v>
      </c>
    </row>
    <row r="1700" spans="1:5" x14ac:dyDescent="0.15">
      <c r="A1700" s="23">
        <f>主线!AG1699</f>
        <v>39648822</v>
      </c>
      <c r="B1700" s="37" t="s">
        <v>1946</v>
      </c>
      <c r="C1700" s="35" t="e">
        <f>VLOOKUP(B1700,I:J,2,0)</f>
        <v>#N/A</v>
      </c>
      <c r="D1700" s="35" t="str">
        <f>VLOOKUP(B1700,M:N,2,0)</f>
        <v>小雷音寺boss_470</v>
      </c>
      <c r="E1700" s="35" t="e">
        <f t="shared" si="51"/>
        <v>#N/A</v>
      </c>
    </row>
    <row r="1701" spans="1:5" x14ac:dyDescent="0.15">
      <c r="A1701" s="23">
        <f>主线!AG1700</f>
        <v>39676905</v>
      </c>
      <c r="B1701" s="37" t="s">
        <v>1947</v>
      </c>
      <c r="C1701" s="35" t="e">
        <f>VLOOKUP(B1701,I:J,2,0)</f>
        <v>#N/A</v>
      </c>
      <c r="D1701" s="35" t="str">
        <f>VLOOKUP(B1701,M:N,2,0)</f>
        <v>小雷音寺boss_471</v>
      </c>
      <c r="E1701" s="35" t="e">
        <f t="shared" si="51"/>
        <v>#N/A</v>
      </c>
    </row>
    <row r="1702" spans="1:5" x14ac:dyDescent="0.15">
      <c r="A1702" s="23">
        <f>主线!AG1701</f>
        <v>39855892</v>
      </c>
      <c r="B1702" s="37" t="s">
        <v>1948</v>
      </c>
      <c r="C1702" s="35" t="e">
        <f>VLOOKUP(B1702,I:J,2,0)</f>
        <v>#N/A</v>
      </c>
      <c r="D1702" s="35" t="e">
        <f>VLOOKUP(B1702,M:N,2,0)</f>
        <v>#N/A</v>
      </c>
      <c r="E1702" s="35" t="e">
        <f t="shared" si="51"/>
        <v>#N/A</v>
      </c>
    </row>
    <row r="1703" spans="1:5" x14ac:dyDescent="0.15">
      <c r="A1703" s="23">
        <f>主线!AG1702</f>
        <v>39884015</v>
      </c>
      <c r="B1703" s="37" t="s">
        <v>1949</v>
      </c>
      <c r="C1703" s="35" t="e">
        <f>VLOOKUP(B1703,I:J,2,0)</f>
        <v>#N/A</v>
      </c>
      <c r="D1703" s="35" t="e">
        <f>VLOOKUP(B1703,M:N,2,0)</f>
        <v>#N/A</v>
      </c>
      <c r="E1703" s="35" t="e">
        <f t="shared" si="51"/>
        <v>#N/A</v>
      </c>
    </row>
    <row r="1704" spans="1:5" x14ac:dyDescent="0.15">
      <c r="A1704" s="23">
        <f>主线!AG1703</f>
        <v>39942703</v>
      </c>
      <c r="B1704" s="37" t="s">
        <v>1950</v>
      </c>
      <c r="C1704" s="35" t="e">
        <f>VLOOKUP(B1704,I:J,2,0)</f>
        <v>#N/A</v>
      </c>
      <c r="D1704" s="35" t="e">
        <f>VLOOKUP(B1704,M:N,2,0)</f>
        <v>#N/A</v>
      </c>
      <c r="E1704" s="35" t="e">
        <f t="shared" si="51"/>
        <v>#N/A</v>
      </c>
    </row>
    <row r="1705" spans="1:5" x14ac:dyDescent="0.15">
      <c r="A1705" s="23">
        <f>主线!AG1704</f>
        <v>39970862</v>
      </c>
      <c r="B1705" s="37" t="s">
        <v>1951</v>
      </c>
      <c r="C1705" s="35" t="e">
        <f>VLOOKUP(B1705,I:J,2,0)</f>
        <v>#N/A</v>
      </c>
      <c r="D1705" s="35" t="e">
        <f>VLOOKUP(B1705,M:N,2,0)</f>
        <v>#N/A</v>
      </c>
      <c r="E1705" s="35" t="e">
        <f t="shared" si="51"/>
        <v>#N/A</v>
      </c>
    </row>
    <row r="1706" spans="1:5" x14ac:dyDescent="0.15">
      <c r="A1706" s="23">
        <f>主线!AG1705</f>
        <v>39999025</v>
      </c>
      <c r="B1706" s="37" t="s">
        <v>1952</v>
      </c>
      <c r="C1706" s="35" t="e">
        <f>VLOOKUP(B1706,I:J,2,0)</f>
        <v>#N/A</v>
      </c>
      <c r="D1706" s="35" t="str">
        <f>VLOOKUP(B1706,M:N,2,0)</f>
        <v>小雷音寺boss_472</v>
      </c>
      <c r="E1706" s="35" t="e">
        <f t="shared" si="51"/>
        <v>#N/A</v>
      </c>
    </row>
    <row r="1707" spans="1:5" x14ac:dyDescent="0.15">
      <c r="A1707" s="23">
        <f>主线!AG1706</f>
        <v>40057848</v>
      </c>
      <c r="B1707" s="37" t="s">
        <v>1953</v>
      </c>
      <c r="C1707" s="35" t="e">
        <f>VLOOKUP(B1707,I:J,2,0)</f>
        <v>#N/A</v>
      </c>
      <c r="D1707" s="35" t="e">
        <f>VLOOKUP(B1707,M:N,2,0)</f>
        <v>#N/A</v>
      </c>
      <c r="E1707" s="35" t="e">
        <f t="shared" si="51"/>
        <v>#N/A</v>
      </c>
    </row>
    <row r="1708" spans="1:5" x14ac:dyDescent="0.15">
      <c r="A1708" s="23">
        <f>主线!AG1707</f>
        <v>40086049</v>
      </c>
      <c r="B1708" s="37" t="s">
        <v>1954</v>
      </c>
      <c r="C1708" s="35" t="e">
        <f>VLOOKUP(B1708,I:J,2,0)</f>
        <v>#N/A</v>
      </c>
      <c r="D1708" s="35" t="e">
        <f>VLOOKUP(B1708,M:N,2,0)</f>
        <v>#N/A</v>
      </c>
      <c r="E1708" s="35" t="e">
        <f t="shared" si="51"/>
        <v>#N/A</v>
      </c>
    </row>
    <row r="1709" spans="1:5" x14ac:dyDescent="0.15">
      <c r="A1709" s="23">
        <f>主线!AG1708</f>
        <v>40114252</v>
      </c>
      <c r="B1709" s="37" t="s">
        <v>1955</v>
      </c>
      <c r="C1709" s="35" t="e">
        <f>VLOOKUP(B1709,I:J,2,0)</f>
        <v>#N/A</v>
      </c>
      <c r="D1709" s="35" t="e">
        <f>VLOOKUP(B1709,M:N,2,0)</f>
        <v>#N/A</v>
      </c>
      <c r="E1709" s="35" t="e">
        <f t="shared" si="51"/>
        <v>#N/A</v>
      </c>
    </row>
    <row r="1710" spans="1:5" x14ac:dyDescent="0.15">
      <c r="A1710" s="23">
        <f>主线!AG1709</f>
        <v>40173209</v>
      </c>
      <c r="B1710" s="37" t="s">
        <v>1956</v>
      </c>
      <c r="C1710" s="35" t="e">
        <f>VLOOKUP(B1710,I:J,2,0)</f>
        <v>#N/A</v>
      </c>
      <c r="D1710" s="35" t="str">
        <f>VLOOKUP(B1710,M:N,2,0)</f>
        <v>小雷音寺boss_473</v>
      </c>
      <c r="E1710" s="35" t="e">
        <f t="shared" si="51"/>
        <v>#N/A</v>
      </c>
    </row>
    <row r="1711" spans="1:5" x14ac:dyDescent="0.15">
      <c r="A1711" s="23">
        <f>主线!AG1710</f>
        <v>40201450</v>
      </c>
      <c r="B1711" s="37" t="s">
        <v>1957</v>
      </c>
      <c r="C1711" s="35" t="e">
        <f>VLOOKUP(B1711,I:J,2,0)</f>
        <v>#N/A</v>
      </c>
      <c r="D1711" s="35" t="str">
        <f>VLOOKUP(B1711,M:N,2,0)</f>
        <v>小雷音寺boss_474</v>
      </c>
      <c r="E1711" s="35" t="e">
        <f t="shared" si="51"/>
        <v>#N/A</v>
      </c>
    </row>
    <row r="1712" spans="1:5" x14ac:dyDescent="0.15">
      <c r="A1712" s="23">
        <f>主线!AG1711</f>
        <v>40381750</v>
      </c>
      <c r="B1712" s="37" t="s">
        <v>1958</v>
      </c>
      <c r="C1712" s="35" t="e">
        <f>VLOOKUP(B1712,I:J,2,0)</f>
        <v>#N/A</v>
      </c>
      <c r="D1712" s="35" t="e">
        <f>VLOOKUP(B1712,M:N,2,0)</f>
        <v>#N/A</v>
      </c>
      <c r="E1712" s="35" t="e">
        <f t="shared" si="51"/>
        <v>#N/A</v>
      </c>
    </row>
    <row r="1713" spans="1:5" x14ac:dyDescent="0.15">
      <c r="A1713" s="23">
        <f>主线!AG1712</f>
        <v>40410032</v>
      </c>
      <c r="B1713" s="37" t="s">
        <v>1959</v>
      </c>
      <c r="C1713" s="35" t="e">
        <f>VLOOKUP(B1713,I:J,2,0)</f>
        <v>#N/A</v>
      </c>
      <c r="D1713" s="35" t="e">
        <f>VLOOKUP(B1713,M:N,2,0)</f>
        <v>#N/A</v>
      </c>
      <c r="E1713" s="35" t="str">
        <f t="shared" si="51"/>
        <v>天庭试炼boss_136</v>
      </c>
    </row>
    <row r="1714" spans="1:5" x14ac:dyDescent="0.15">
      <c r="A1714" s="23">
        <f>主线!AG1713</f>
        <v>40469188</v>
      </c>
      <c r="B1714" s="37" t="s">
        <v>1960</v>
      </c>
      <c r="C1714" s="35" t="e">
        <f>VLOOKUP(B1714,I:J,2,0)</f>
        <v>#N/A</v>
      </c>
      <c r="D1714" s="35" t="e">
        <f>VLOOKUP(B1714,M:N,2,0)</f>
        <v>#N/A</v>
      </c>
      <c r="E1714" s="35" t="e">
        <f t="shared" si="51"/>
        <v>#N/A</v>
      </c>
    </row>
    <row r="1715" spans="1:5" x14ac:dyDescent="0.15">
      <c r="A1715" s="23">
        <f>主线!AG1714</f>
        <v>40497505</v>
      </c>
      <c r="B1715" s="37" t="s">
        <v>1961</v>
      </c>
      <c r="C1715" s="35" t="e">
        <f>VLOOKUP(B1715,I:J,2,0)</f>
        <v>#N/A</v>
      </c>
      <c r="D1715" s="35" t="e">
        <f>VLOOKUP(B1715,M:N,2,0)</f>
        <v>#N/A</v>
      </c>
      <c r="E1715" s="35" t="e">
        <f t="shared" si="51"/>
        <v>#N/A</v>
      </c>
    </row>
    <row r="1716" spans="1:5" x14ac:dyDescent="0.15">
      <c r="A1716" s="23">
        <f>主线!AG1715</f>
        <v>40525826</v>
      </c>
      <c r="B1716" s="37" t="s">
        <v>1962</v>
      </c>
      <c r="C1716" s="35" t="e">
        <f>VLOOKUP(B1716,I:J,2,0)</f>
        <v>#N/A</v>
      </c>
      <c r="D1716" s="35" t="str">
        <f>VLOOKUP(B1716,M:N,2,0)</f>
        <v>小雷音寺boss_475</v>
      </c>
      <c r="E1716" s="35" t="e">
        <f t="shared" si="51"/>
        <v>#N/A</v>
      </c>
    </row>
    <row r="1717" spans="1:5" x14ac:dyDescent="0.15">
      <c r="A1717" s="23">
        <f>主线!AG1716</f>
        <v>40585118</v>
      </c>
      <c r="B1717" s="37" t="s">
        <v>1963</v>
      </c>
      <c r="C1717" s="35" t="e">
        <f>VLOOKUP(B1717,I:J,2,0)</f>
        <v>#N/A</v>
      </c>
      <c r="D1717" s="35" t="e">
        <f>VLOOKUP(B1717,M:N,2,0)</f>
        <v>#N/A</v>
      </c>
      <c r="E1717" s="35" t="e">
        <f t="shared" si="51"/>
        <v>#N/A</v>
      </c>
    </row>
    <row r="1718" spans="1:5" x14ac:dyDescent="0.15">
      <c r="A1718" s="23">
        <f>主线!AG1717</f>
        <v>40613477</v>
      </c>
      <c r="B1718" s="37" t="s">
        <v>1964</v>
      </c>
      <c r="C1718" s="35" t="e">
        <f>VLOOKUP(B1718,I:J,2,0)</f>
        <v>#N/A</v>
      </c>
      <c r="D1718" s="35" t="e">
        <f>VLOOKUP(B1718,M:N,2,0)</f>
        <v>#N/A</v>
      </c>
      <c r="E1718" s="35" t="e">
        <f t="shared" si="51"/>
        <v>#N/A</v>
      </c>
    </row>
    <row r="1719" spans="1:5" x14ac:dyDescent="0.15">
      <c r="A1719" s="23">
        <f>主线!AG1718</f>
        <v>40641838</v>
      </c>
      <c r="B1719" s="37" t="s">
        <v>1965</v>
      </c>
      <c r="C1719" s="35" t="e">
        <f>VLOOKUP(B1719,I:J,2,0)</f>
        <v>#N/A</v>
      </c>
      <c r="D1719" s="35" t="e">
        <f>VLOOKUP(B1719,M:N,2,0)</f>
        <v>#N/A</v>
      </c>
      <c r="E1719" s="35" t="e">
        <f t="shared" si="51"/>
        <v>#N/A</v>
      </c>
    </row>
    <row r="1720" spans="1:5" x14ac:dyDescent="0.15">
      <c r="A1720" s="23">
        <f>主线!AG1719</f>
        <v>40701263</v>
      </c>
      <c r="B1720" s="37" t="s">
        <v>1966</v>
      </c>
      <c r="C1720" s="35" t="e">
        <f>VLOOKUP(B1720,I:J,2,0)</f>
        <v>#N/A</v>
      </c>
      <c r="D1720" s="35" t="str">
        <f>VLOOKUP(B1720,M:N,2,0)</f>
        <v>小雷音寺boss_476</v>
      </c>
      <c r="E1720" s="35" t="e">
        <f t="shared" si="51"/>
        <v>#N/A</v>
      </c>
    </row>
    <row r="1721" spans="1:5" x14ac:dyDescent="0.15">
      <c r="A1721" s="23">
        <f>主线!AG1720</f>
        <v>40729665</v>
      </c>
      <c r="B1721" s="37" t="s">
        <v>1967</v>
      </c>
      <c r="C1721" s="35" t="e">
        <f>VLOOKUP(B1721,I:J,2,0)</f>
        <v>#N/A</v>
      </c>
      <c r="D1721" s="35" t="str">
        <f>VLOOKUP(B1721,M:N,2,0)</f>
        <v>小雷音寺boss_477</v>
      </c>
      <c r="E1721" s="35" t="e">
        <f t="shared" si="51"/>
        <v>#N/A</v>
      </c>
    </row>
    <row r="1722" spans="1:5" x14ac:dyDescent="0.15">
      <c r="A1722" s="23">
        <f>主线!AG1721</f>
        <v>40911281</v>
      </c>
      <c r="B1722" s="37" t="s">
        <v>1968</v>
      </c>
      <c r="C1722" s="35" t="e">
        <f>VLOOKUP(B1722,I:J,2,0)</f>
        <v>#N/A</v>
      </c>
      <c r="D1722" s="35" t="e">
        <f>VLOOKUP(B1722,M:N,2,0)</f>
        <v>#N/A</v>
      </c>
      <c r="E1722" s="35" t="e">
        <f t="shared" si="51"/>
        <v>#N/A</v>
      </c>
    </row>
    <row r="1723" spans="1:5" x14ac:dyDescent="0.15">
      <c r="A1723" s="23">
        <f>主线!AG1722</f>
        <v>40939721</v>
      </c>
      <c r="B1723" s="37" t="s">
        <v>1969</v>
      </c>
      <c r="C1723" s="35" t="e">
        <f>VLOOKUP(B1723,I:J,2,0)</f>
        <v>#N/A</v>
      </c>
      <c r="D1723" s="35" t="e">
        <f>VLOOKUP(B1723,M:N,2,0)</f>
        <v>#N/A</v>
      </c>
      <c r="E1723" s="35" t="e">
        <f t="shared" si="51"/>
        <v>#N/A</v>
      </c>
    </row>
    <row r="1724" spans="1:5" x14ac:dyDescent="0.15">
      <c r="A1724" s="23">
        <f>主线!AG1723</f>
        <v>40999346</v>
      </c>
      <c r="B1724" s="37" t="s">
        <v>1970</v>
      </c>
      <c r="C1724" s="35" t="e">
        <f>VLOOKUP(B1724,I:J,2,0)</f>
        <v>#N/A</v>
      </c>
      <c r="D1724" s="35" t="e">
        <f>VLOOKUP(B1724,M:N,2,0)</f>
        <v>#N/A</v>
      </c>
      <c r="E1724" s="35" t="e">
        <f t="shared" si="51"/>
        <v>#N/A</v>
      </c>
    </row>
    <row r="1725" spans="1:5" x14ac:dyDescent="0.15">
      <c r="A1725" s="23">
        <f>主线!AG1724</f>
        <v>41027821</v>
      </c>
      <c r="B1725" s="37" t="s">
        <v>1971</v>
      </c>
      <c r="C1725" s="35" t="e">
        <f>VLOOKUP(B1725,I:J,2,0)</f>
        <v>#N/A</v>
      </c>
      <c r="D1725" s="35" t="str">
        <f>VLOOKUP(B1725,M:N,2,0)</f>
        <v>小雷音寺boss_478</v>
      </c>
      <c r="E1725" s="35" t="e">
        <f t="shared" si="51"/>
        <v>#N/A</v>
      </c>
    </row>
    <row r="1726" spans="1:5" x14ac:dyDescent="0.15">
      <c r="A1726" s="23">
        <f>主线!AG1725</f>
        <v>41056301</v>
      </c>
      <c r="B1726" s="37" t="s">
        <v>1972</v>
      </c>
      <c r="C1726" s="35" t="e">
        <f>VLOOKUP(B1726,I:J,2,0)</f>
        <v>#N/A</v>
      </c>
      <c r="D1726" s="35" t="e">
        <f>VLOOKUP(B1726,M:N,2,0)</f>
        <v>#N/A</v>
      </c>
      <c r="E1726" s="35" t="e">
        <f t="shared" si="51"/>
        <v>#N/A</v>
      </c>
    </row>
    <row r="1727" spans="1:5" x14ac:dyDescent="0.15">
      <c r="A1727" s="23">
        <f>主线!AG1726</f>
        <v>41116061</v>
      </c>
      <c r="B1727" s="37" t="s">
        <v>1973</v>
      </c>
      <c r="C1727" s="35" t="e">
        <f>VLOOKUP(B1727,I:J,2,0)</f>
        <v>#N/A</v>
      </c>
      <c r="D1727" s="35" t="e">
        <f>VLOOKUP(B1727,M:N,2,0)</f>
        <v>#N/A</v>
      </c>
      <c r="E1727" s="35" t="e">
        <f t="shared" si="51"/>
        <v>#N/A</v>
      </c>
    </row>
    <row r="1728" spans="1:5" x14ac:dyDescent="0.15">
      <c r="A1728" s="23">
        <f>主线!AG1727</f>
        <v>41144579</v>
      </c>
      <c r="B1728" s="37" t="s">
        <v>1974</v>
      </c>
      <c r="C1728" s="35" t="e">
        <f>VLOOKUP(B1728,I:J,2,0)</f>
        <v>#N/A</v>
      </c>
      <c r="D1728" s="35" t="e">
        <f>VLOOKUP(B1728,M:N,2,0)</f>
        <v>#N/A</v>
      </c>
      <c r="E1728" s="35" t="e">
        <f t="shared" si="51"/>
        <v>#N/A</v>
      </c>
    </row>
    <row r="1729" spans="1:5" x14ac:dyDescent="0.15">
      <c r="A1729" s="23">
        <f>主线!AG1728</f>
        <v>41173099</v>
      </c>
      <c r="B1729" s="37" t="s">
        <v>1975</v>
      </c>
      <c r="C1729" s="35" t="e">
        <f>VLOOKUP(B1729,I:J,2,0)</f>
        <v>#N/A</v>
      </c>
      <c r="D1729" s="35" t="str">
        <f>VLOOKUP(B1729,M:N,2,0)</f>
        <v>小雷音寺boss_479</v>
      </c>
      <c r="E1729" s="35" t="e">
        <f t="shared" si="51"/>
        <v>#N/A</v>
      </c>
    </row>
    <row r="1730" spans="1:5" x14ac:dyDescent="0.15">
      <c r="A1730" s="23">
        <f>主线!AG1729</f>
        <v>41232993</v>
      </c>
      <c r="B1730" s="37" t="s">
        <v>1976</v>
      </c>
      <c r="C1730" s="35" t="e">
        <f>VLOOKUP(B1730,I:J,2,0)</f>
        <v>#N/A</v>
      </c>
      <c r="D1730" s="35" t="e">
        <f>VLOOKUP(B1730,M:N,2,0)</f>
        <v>#N/A</v>
      </c>
      <c r="E1730" s="35" t="str">
        <f t="shared" ref="E1730:E1793" si="52">VLOOKUP(B1730,Q:R,2,0)</f>
        <v>天庭试炼boss_137</v>
      </c>
    </row>
    <row r="1731" spans="1:5" x14ac:dyDescent="0.15">
      <c r="A1731" s="23">
        <f>主线!AG1730</f>
        <v>41261554</v>
      </c>
      <c r="B1731" s="37" t="s">
        <v>1977</v>
      </c>
      <c r="C1731" s="35" t="e">
        <f>VLOOKUP(B1731,I:J,2,0)</f>
        <v>#N/A</v>
      </c>
      <c r="D1731" s="35" t="str">
        <f>VLOOKUP(B1731,M:N,2,0)</f>
        <v>小雷音寺boss_480</v>
      </c>
      <c r="E1731" s="35" t="e">
        <f t="shared" si="52"/>
        <v>#N/A</v>
      </c>
    </row>
    <row r="1732" spans="1:5" x14ac:dyDescent="0.15">
      <c r="A1732" s="23">
        <f>主线!AG1731</f>
        <v>41444487</v>
      </c>
      <c r="B1732" s="37" t="s">
        <v>1978</v>
      </c>
      <c r="C1732" s="35" t="e">
        <f>VLOOKUP(B1732,I:J,2,0)</f>
        <v>#N/A</v>
      </c>
      <c r="D1732" s="35" t="e">
        <f>VLOOKUP(B1732,M:N,2,0)</f>
        <v>#N/A</v>
      </c>
      <c r="E1732" s="35" t="e">
        <f t="shared" si="52"/>
        <v>#N/A</v>
      </c>
    </row>
    <row r="1733" spans="1:5" x14ac:dyDescent="0.15">
      <c r="A1733" s="23">
        <f>主线!AG1732</f>
        <v>41476356</v>
      </c>
      <c r="B1733" s="37" t="s">
        <v>1979</v>
      </c>
      <c r="C1733" s="35" t="e">
        <f>VLOOKUP(B1733,I:J,2,0)</f>
        <v>#N/A</v>
      </c>
      <c r="D1733" s="35" t="e">
        <f>VLOOKUP(B1733,M:N,2,0)</f>
        <v>#N/A</v>
      </c>
      <c r="E1733" s="35" t="e">
        <f t="shared" si="52"/>
        <v>#N/A</v>
      </c>
    </row>
    <row r="1734" spans="1:5" x14ac:dyDescent="0.15">
      <c r="A1734" s="23">
        <f>主线!AG1733</f>
        <v>41539730</v>
      </c>
      <c r="B1734" s="37" t="s">
        <v>1980</v>
      </c>
      <c r="C1734" s="35" t="e">
        <f>VLOOKUP(B1734,I:J,2,0)</f>
        <v>#N/A</v>
      </c>
      <c r="D1734" s="35" t="e">
        <f>VLOOKUP(B1734,M:N,2,0)</f>
        <v>#N/A</v>
      </c>
      <c r="E1734" s="35" t="e">
        <f t="shared" si="52"/>
        <v>#N/A</v>
      </c>
    </row>
    <row r="1735" spans="1:5" x14ac:dyDescent="0.15">
      <c r="A1735" s="23">
        <f>主线!AG1734</f>
        <v>41571643</v>
      </c>
      <c r="B1735" s="37" t="s">
        <v>1981</v>
      </c>
      <c r="C1735" s="35" t="e">
        <f>VLOOKUP(B1735,I:J,2,0)</f>
        <v>#N/A</v>
      </c>
      <c r="D1735" s="35" t="str">
        <f>VLOOKUP(B1735,M:N,2,0)</f>
        <v>小雷音寺boss_481</v>
      </c>
      <c r="E1735" s="35" t="e">
        <f t="shared" si="52"/>
        <v>#N/A</v>
      </c>
    </row>
    <row r="1736" spans="1:5" x14ac:dyDescent="0.15">
      <c r="A1736" s="23">
        <f>主线!AG1735</f>
        <v>41603560</v>
      </c>
      <c r="B1736" s="37" t="s">
        <v>1982</v>
      </c>
      <c r="C1736" s="35" t="e">
        <f>VLOOKUP(B1736,I:J,2,0)</f>
        <v>#N/A</v>
      </c>
      <c r="D1736" s="35" t="e">
        <f>VLOOKUP(B1736,M:N,2,0)</f>
        <v>#N/A</v>
      </c>
      <c r="E1736" s="35" t="e">
        <f t="shared" si="52"/>
        <v>#N/A</v>
      </c>
    </row>
    <row r="1737" spans="1:5" x14ac:dyDescent="0.15">
      <c r="A1737" s="23">
        <f>主线!AG1736</f>
        <v>41667085</v>
      </c>
      <c r="B1737" s="37" t="s">
        <v>1983</v>
      </c>
      <c r="C1737" s="35" t="e">
        <f>VLOOKUP(B1737,I:J,2,0)</f>
        <v>#N/A</v>
      </c>
      <c r="D1737" s="35" t="e">
        <f>VLOOKUP(B1737,M:N,2,0)</f>
        <v>#N/A</v>
      </c>
      <c r="E1737" s="35" t="e">
        <f t="shared" si="52"/>
        <v>#N/A</v>
      </c>
    </row>
    <row r="1738" spans="1:5" x14ac:dyDescent="0.15">
      <c r="A1738" s="23">
        <f>主线!AG1737</f>
        <v>41699041</v>
      </c>
      <c r="B1738" s="37" t="s">
        <v>1984</v>
      </c>
      <c r="C1738" s="35" t="e">
        <f>VLOOKUP(B1738,I:J,2,0)</f>
        <v>#N/A</v>
      </c>
      <c r="D1738" s="35" t="e">
        <f>VLOOKUP(B1738,M:N,2,0)</f>
        <v>#N/A</v>
      </c>
      <c r="E1738" s="35" t="e">
        <f t="shared" si="52"/>
        <v>#N/A</v>
      </c>
    </row>
    <row r="1739" spans="1:5" x14ac:dyDescent="0.15">
      <c r="A1739" s="23">
        <f>主线!AG1738</f>
        <v>41731005</v>
      </c>
      <c r="B1739" s="37" t="s">
        <v>1985</v>
      </c>
      <c r="C1739" s="35" t="e">
        <f>VLOOKUP(B1739,I:J,2,0)</f>
        <v>#N/A</v>
      </c>
      <c r="D1739" s="35" t="str">
        <f>VLOOKUP(B1739,M:N,2,0)</f>
        <v>小雷音寺boss_482</v>
      </c>
      <c r="E1739" s="35" t="e">
        <f t="shared" si="52"/>
        <v>#N/A</v>
      </c>
    </row>
    <row r="1740" spans="1:5" x14ac:dyDescent="0.15">
      <c r="A1740" s="23">
        <f>主线!AG1739</f>
        <v>41794680</v>
      </c>
      <c r="B1740" s="37" t="s">
        <v>1986</v>
      </c>
      <c r="C1740" s="35" t="e">
        <f>VLOOKUP(B1740,I:J,2,0)</f>
        <v>#N/A</v>
      </c>
      <c r="D1740" s="35" t="e">
        <f>VLOOKUP(B1740,M:N,2,0)</f>
        <v>#N/A</v>
      </c>
      <c r="E1740" s="35" t="e">
        <f t="shared" si="52"/>
        <v>#N/A</v>
      </c>
    </row>
    <row r="1741" spans="1:5" x14ac:dyDescent="0.15">
      <c r="A1741" s="23">
        <f>主线!AG1740</f>
        <v>41826685</v>
      </c>
      <c r="B1741" s="37" t="s">
        <v>1987</v>
      </c>
      <c r="C1741" s="35" t="e">
        <f>VLOOKUP(B1741,I:J,2,0)</f>
        <v>#N/A</v>
      </c>
      <c r="D1741" s="35" t="str">
        <f>VLOOKUP(B1741,M:N,2,0)</f>
        <v>小雷音寺boss_483</v>
      </c>
      <c r="E1741" s="35" t="e">
        <f t="shared" si="52"/>
        <v>#N/A</v>
      </c>
    </row>
    <row r="1742" spans="1:5" x14ac:dyDescent="0.15">
      <c r="A1742" s="23">
        <f>主线!AG1741</f>
        <v>42023128</v>
      </c>
      <c r="B1742" s="37" t="s">
        <v>1988</v>
      </c>
      <c r="C1742" s="35" t="e">
        <f>VLOOKUP(B1742,I:J,2,0)</f>
        <v>#N/A</v>
      </c>
      <c r="D1742" s="35" t="e">
        <f>VLOOKUP(B1742,M:N,2,0)</f>
        <v>#N/A</v>
      </c>
      <c r="E1742" s="35" t="e">
        <f t="shared" si="52"/>
        <v>#N/A</v>
      </c>
    </row>
    <row r="1743" spans="1:5" x14ac:dyDescent="0.15">
      <c r="A1743" s="23">
        <f>主线!AG1742</f>
        <v>42058464</v>
      </c>
      <c r="B1743" s="37" t="s">
        <v>1989</v>
      </c>
      <c r="C1743" s="35" t="e">
        <f>VLOOKUP(B1743,I:J,2,0)</f>
        <v>#N/A</v>
      </c>
      <c r="D1743" s="35" t="str">
        <f>VLOOKUP(B1743,M:N,2,0)</f>
        <v>小雷音寺boss_484</v>
      </c>
      <c r="E1743" s="35" t="str">
        <f t="shared" si="52"/>
        <v>天庭试炼boss_138</v>
      </c>
    </row>
    <row r="1744" spans="1:5" x14ac:dyDescent="0.15">
      <c r="A1744" s="23">
        <f>主线!AG1743</f>
        <v>42125660</v>
      </c>
      <c r="B1744" s="37" t="s">
        <v>1990</v>
      </c>
      <c r="C1744" s="35" t="e">
        <f>VLOOKUP(B1744,I:J,2,0)</f>
        <v>#N/A</v>
      </c>
      <c r="D1744" s="35" t="e">
        <f>VLOOKUP(B1744,M:N,2,0)</f>
        <v>#N/A</v>
      </c>
      <c r="E1744" s="35" t="e">
        <f t="shared" si="52"/>
        <v>#N/A</v>
      </c>
    </row>
    <row r="1745" spans="1:5" x14ac:dyDescent="0.15">
      <c r="A1745" s="23">
        <f>主线!AG1744</f>
        <v>42161044</v>
      </c>
      <c r="B1745" s="37" t="s">
        <v>1991</v>
      </c>
      <c r="C1745" s="35" t="e">
        <f>VLOOKUP(B1745,I:J,2,0)</f>
        <v>#N/A</v>
      </c>
      <c r="D1745" s="35" t="e">
        <f>VLOOKUP(B1745,M:N,2,0)</f>
        <v>#N/A</v>
      </c>
      <c r="E1745" s="35" t="e">
        <f t="shared" si="52"/>
        <v>#N/A</v>
      </c>
    </row>
    <row r="1746" spans="1:5" x14ac:dyDescent="0.15">
      <c r="A1746" s="23">
        <f>主线!AG1745</f>
        <v>42196430</v>
      </c>
      <c r="B1746" s="37" t="s">
        <v>1992</v>
      </c>
      <c r="C1746" s="35" t="e">
        <f>VLOOKUP(B1746,I:J,2,0)</f>
        <v>#N/A</v>
      </c>
      <c r="D1746" s="35" t="e">
        <f>VLOOKUP(B1746,M:N,2,0)</f>
        <v>#N/A</v>
      </c>
      <c r="E1746" s="35" t="e">
        <f t="shared" si="52"/>
        <v>#N/A</v>
      </c>
    </row>
    <row r="1747" spans="1:5" x14ac:dyDescent="0.15">
      <c r="A1747" s="23">
        <f>主线!AG1746</f>
        <v>42263792</v>
      </c>
      <c r="B1747" s="37" t="s">
        <v>1993</v>
      </c>
      <c r="C1747" s="35" t="e">
        <f>VLOOKUP(B1747,I:J,2,0)</f>
        <v>#N/A</v>
      </c>
      <c r="D1747" s="35" t="str">
        <f>VLOOKUP(B1747,M:N,2,0)</f>
        <v>小雷音寺boss_485</v>
      </c>
      <c r="E1747" s="35" t="e">
        <f t="shared" si="52"/>
        <v>#N/A</v>
      </c>
    </row>
    <row r="1748" spans="1:5" x14ac:dyDescent="0.15">
      <c r="A1748" s="23">
        <f>主线!AG1747</f>
        <v>42299225</v>
      </c>
      <c r="B1748" s="37" t="s">
        <v>1994</v>
      </c>
      <c r="C1748" s="35" t="e">
        <f>VLOOKUP(B1748,I:J,2,0)</f>
        <v>#N/A</v>
      </c>
      <c r="D1748" s="35" t="e">
        <f>VLOOKUP(B1748,M:N,2,0)</f>
        <v>#N/A</v>
      </c>
      <c r="E1748" s="35" t="e">
        <f t="shared" si="52"/>
        <v>#N/A</v>
      </c>
    </row>
    <row r="1749" spans="1:5" x14ac:dyDescent="0.15">
      <c r="A1749" s="23">
        <f>主线!AG1748</f>
        <v>42334663</v>
      </c>
      <c r="B1749" s="37" t="s">
        <v>1995</v>
      </c>
      <c r="C1749" s="35" t="e">
        <f>VLOOKUP(B1749,I:J,2,0)</f>
        <v>#N/A</v>
      </c>
      <c r="D1749" s="35" t="e">
        <f>VLOOKUP(B1749,M:N,2,0)</f>
        <v>#N/A</v>
      </c>
      <c r="E1749" s="35" t="e">
        <f t="shared" si="52"/>
        <v>#N/A</v>
      </c>
    </row>
    <row r="1750" spans="1:5" x14ac:dyDescent="0.15">
      <c r="A1750" s="23">
        <f>主线!AG1749</f>
        <v>42402191</v>
      </c>
      <c r="B1750" s="37" t="s">
        <v>1996</v>
      </c>
      <c r="C1750" s="35" t="e">
        <f>VLOOKUP(B1750,I:J,2,0)</f>
        <v>#N/A</v>
      </c>
      <c r="D1750" s="35" t="e">
        <f>VLOOKUP(B1750,M:N,2,0)</f>
        <v>#N/A</v>
      </c>
      <c r="E1750" s="35" t="e">
        <f t="shared" si="52"/>
        <v>#N/A</v>
      </c>
    </row>
    <row r="1751" spans="1:5" x14ac:dyDescent="0.15">
      <c r="A1751" s="23">
        <f>主线!AG1750</f>
        <v>42437676</v>
      </c>
      <c r="B1751" s="37" t="s">
        <v>1997</v>
      </c>
      <c r="C1751" s="35" t="e">
        <f>VLOOKUP(B1751,I:J,2,0)</f>
        <v>#N/A</v>
      </c>
      <c r="D1751" s="35" t="str">
        <f>VLOOKUP(B1751,M:N,2,0)</f>
        <v>小雷音寺boss_486</v>
      </c>
      <c r="E1751" s="35" t="e">
        <f t="shared" si="52"/>
        <v>#N/A</v>
      </c>
    </row>
    <row r="1752" spans="1:5" x14ac:dyDescent="0.15">
      <c r="A1752" s="23">
        <f>主线!AG1751</f>
        <v>42648827</v>
      </c>
      <c r="B1752" s="37" t="s">
        <v>1998</v>
      </c>
      <c r="C1752" s="35" t="e">
        <f>VLOOKUP(B1752,I:J,2,0)</f>
        <v>#N/A</v>
      </c>
      <c r="D1752" s="35" t="e">
        <f>VLOOKUP(B1752,M:N,2,0)</f>
        <v>#N/A</v>
      </c>
      <c r="E1752" s="35" t="e">
        <f t="shared" si="52"/>
        <v>#N/A</v>
      </c>
    </row>
    <row r="1753" spans="1:5" x14ac:dyDescent="0.15">
      <c r="A1753" s="23">
        <f>主线!AG1752</f>
        <v>42684361</v>
      </c>
      <c r="B1753" s="37" t="s">
        <v>1999</v>
      </c>
      <c r="C1753" s="35" t="e">
        <f>VLOOKUP(B1753,I:J,2,0)</f>
        <v>#N/A</v>
      </c>
      <c r="D1753" s="35" t="e">
        <f>VLOOKUP(B1753,M:N,2,0)</f>
        <v>#N/A</v>
      </c>
      <c r="E1753" s="35" t="e">
        <f t="shared" si="52"/>
        <v>#N/A</v>
      </c>
    </row>
    <row r="1754" spans="1:5" x14ac:dyDescent="0.15">
      <c r="A1754" s="23">
        <f>主线!AG1753</f>
        <v>42752134</v>
      </c>
      <c r="B1754" s="37" t="s">
        <v>2000</v>
      </c>
      <c r="C1754" s="35" t="e">
        <f>VLOOKUP(B1754,I:J,2,0)</f>
        <v>#N/A</v>
      </c>
      <c r="D1754" s="35" t="e">
        <f>VLOOKUP(B1754,M:N,2,0)</f>
        <v>#N/A</v>
      </c>
      <c r="E1754" s="35" t="e">
        <f t="shared" si="52"/>
        <v>#N/A</v>
      </c>
    </row>
    <row r="1755" spans="1:5" x14ac:dyDescent="0.15">
      <c r="A1755" s="23">
        <f>主线!AG1754</f>
        <v>42787712</v>
      </c>
      <c r="B1755" s="37" t="s">
        <v>2001</v>
      </c>
      <c r="C1755" s="35" t="e">
        <f>VLOOKUP(B1755,I:J,2,0)</f>
        <v>#N/A</v>
      </c>
      <c r="D1755" s="35" t="str">
        <f>VLOOKUP(B1755,M:N,2,0)</f>
        <v>小雷音寺boss_488</v>
      </c>
      <c r="E1755" s="35" t="e">
        <f t="shared" si="52"/>
        <v>#N/A</v>
      </c>
    </row>
    <row r="1756" spans="1:5" x14ac:dyDescent="0.15">
      <c r="A1756" s="23">
        <f>主线!AG1755</f>
        <v>42823297</v>
      </c>
      <c r="B1756" s="37" t="s">
        <v>2002</v>
      </c>
      <c r="C1756" s="35" t="e">
        <f>VLOOKUP(B1756,I:J,2,0)</f>
        <v>#N/A</v>
      </c>
      <c r="D1756" s="35" t="e">
        <f>VLOOKUP(B1756,M:N,2,0)</f>
        <v>#N/A</v>
      </c>
      <c r="E1756" s="35" t="str">
        <f t="shared" si="52"/>
        <v>天庭试炼boss_139</v>
      </c>
    </row>
    <row r="1757" spans="1:5" x14ac:dyDescent="0.15">
      <c r="A1757" s="23">
        <f>主线!AG1756</f>
        <v>42891238</v>
      </c>
      <c r="B1757" s="37" t="s">
        <v>2003</v>
      </c>
      <c r="C1757" s="35" t="e">
        <f>VLOOKUP(B1757,I:J,2,0)</f>
        <v>#N/A</v>
      </c>
      <c r="D1757" s="35" t="e">
        <f>VLOOKUP(B1757,M:N,2,0)</f>
        <v>#N/A</v>
      </c>
      <c r="E1757" s="35" t="e">
        <f t="shared" si="52"/>
        <v>#N/A</v>
      </c>
    </row>
    <row r="1758" spans="1:5" x14ac:dyDescent="0.15">
      <c r="A1758" s="23">
        <f>主线!AG1757</f>
        <v>42926868</v>
      </c>
      <c r="B1758" s="37" t="s">
        <v>2004</v>
      </c>
      <c r="C1758" s="35" t="e">
        <f>VLOOKUP(B1758,I:J,2,0)</f>
        <v>#N/A</v>
      </c>
      <c r="D1758" s="35" t="e">
        <f>VLOOKUP(B1758,M:N,2,0)</f>
        <v>#N/A</v>
      </c>
      <c r="E1758" s="35" t="e">
        <f t="shared" si="52"/>
        <v>#N/A</v>
      </c>
    </row>
    <row r="1759" spans="1:5" x14ac:dyDescent="0.15">
      <c r="A1759" s="23">
        <f>主线!AG1758</f>
        <v>42962504</v>
      </c>
      <c r="B1759" s="37" t="s">
        <v>2005</v>
      </c>
      <c r="C1759" s="35" t="e">
        <f>VLOOKUP(B1759,I:J,2,0)</f>
        <v>#N/A</v>
      </c>
      <c r="D1759" s="35" t="str">
        <f>VLOOKUP(B1759,M:N,2,0)</f>
        <v>小雷音寺boss_489</v>
      </c>
      <c r="E1759" s="35" t="e">
        <f t="shared" si="52"/>
        <v>#N/A</v>
      </c>
    </row>
    <row r="1760" spans="1:5" x14ac:dyDescent="0.15">
      <c r="A1760" s="23">
        <f>主线!AG1759</f>
        <v>43030611</v>
      </c>
      <c r="B1760" s="37" t="s">
        <v>2006</v>
      </c>
      <c r="C1760" s="35" t="e">
        <f>VLOOKUP(B1760,I:J,2,0)</f>
        <v>#N/A</v>
      </c>
      <c r="D1760" s="35" t="e">
        <f>VLOOKUP(B1760,M:N,2,0)</f>
        <v>#N/A</v>
      </c>
      <c r="E1760" s="35" t="e">
        <f t="shared" si="52"/>
        <v>#N/A</v>
      </c>
    </row>
    <row r="1761" spans="1:5" x14ac:dyDescent="0.15">
      <c r="A1761" s="23">
        <f>主线!AG1760</f>
        <v>43066292</v>
      </c>
      <c r="B1761" s="37" t="s">
        <v>2007</v>
      </c>
      <c r="C1761" s="35" t="e">
        <f>VLOOKUP(B1761,I:J,2,0)</f>
        <v>#N/A</v>
      </c>
      <c r="D1761" s="35" t="str">
        <f>VLOOKUP(B1761,M:N,2,0)</f>
        <v>小雷音寺boss_490</v>
      </c>
      <c r="E1761" s="35" t="e">
        <f t="shared" si="52"/>
        <v>#N/A</v>
      </c>
    </row>
    <row r="1762" spans="1:5" x14ac:dyDescent="0.15">
      <c r="A1762" s="23">
        <f>主线!AG1761</f>
        <v>43280058</v>
      </c>
      <c r="B1762" s="37" t="s">
        <v>2008</v>
      </c>
      <c r="C1762" s="35" t="e">
        <f>VLOOKUP(B1762,I:J,2,0)</f>
        <v>#N/A</v>
      </c>
      <c r="D1762" s="35" t="e">
        <f>VLOOKUP(B1762,M:N,2,0)</f>
        <v>#N/A</v>
      </c>
      <c r="E1762" s="35" t="e">
        <f t="shared" si="52"/>
        <v>#N/A</v>
      </c>
    </row>
    <row r="1763" spans="1:5" x14ac:dyDescent="0.15">
      <c r="A1763" s="23">
        <f>主线!AG1762</f>
        <v>43315786</v>
      </c>
      <c r="B1763" s="37" t="s">
        <v>2009</v>
      </c>
      <c r="C1763" s="35" t="e">
        <f>VLOOKUP(B1763,I:J,2,0)</f>
        <v>#N/A</v>
      </c>
      <c r="D1763" s="35" t="str">
        <f>VLOOKUP(B1763,M:N,2,0)</f>
        <v>小雷音寺boss_491</v>
      </c>
      <c r="E1763" s="35" t="e">
        <f t="shared" si="52"/>
        <v>#N/A</v>
      </c>
    </row>
    <row r="1764" spans="1:5" x14ac:dyDescent="0.15">
      <c r="A1764" s="23">
        <f>主线!AG1763</f>
        <v>43384140</v>
      </c>
      <c r="B1764" s="37" t="s">
        <v>2010</v>
      </c>
      <c r="C1764" s="35" t="e">
        <f>VLOOKUP(B1764,I:J,2,0)</f>
        <v>#N/A</v>
      </c>
      <c r="D1764" s="35" t="e">
        <f>VLOOKUP(B1764,M:N,2,0)</f>
        <v>#N/A</v>
      </c>
      <c r="E1764" s="35" t="e">
        <f t="shared" si="52"/>
        <v>#N/A</v>
      </c>
    </row>
    <row r="1765" spans="1:5" x14ac:dyDescent="0.15">
      <c r="A1765" s="23">
        <f>主线!AG1764</f>
        <v>43419916</v>
      </c>
      <c r="B1765" s="37" t="s">
        <v>2011</v>
      </c>
      <c r="C1765" s="35" t="e">
        <f>VLOOKUP(B1765,I:J,2,0)</f>
        <v>#N/A</v>
      </c>
      <c r="D1765" s="35" t="e">
        <f>VLOOKUP(B1765,M:N,2,0)</f>
        <v>#N/A</v>
      </c>
      <c r="E1765" s="35" t="e">
        <f t="shared" si="52"/>
        <v>#N/A</v>
      </c>
    </row>
    <row r="1766" spans="1:5" x14ac:dyDescent="0.15">
      <c r="A1766" s="23">
        <f>主线!AG1765</f>
        <v>43455697</v>
      </c>
      <c r="B1766" s="37" t="s">
        <v>2012</v>
      </c>
      <c r="C1766" s="35" t="e">
        <f>VLOOKUP(B1766,I:J,2,0)</f>
        <v>#N/A</v>
      </c>
      <c r="D1766" s="35" t="str">
        <f>VLOOKUP(B1766,M:N,2,0)</f>
        <v>小雷音寺boss_492</v>
      </c>
      <c r="E1766" s="35" t="e">
        <f t="shared" si="52"/>
        <v>#N/A</v>
      </c>
    </row>
    <row r="1767" spans="1:5" x14ac:dyDescent="0.15">
      <c r="A1767" s="23">
        <f>主线!AG1766</f>
        <v>43524218</v>
      </c>
      <c r="B1767" s="37" t="s">
        <v>2013</v>
      </c>
      <c r="C1767" s="35" t="e">
        <f>VLOOKUP(B1767,I:J,2,0)</f>
        <v>#N/A</v>
      </c>
      <c r="D1767" s="35" t="e">
        <f>VLOOKUP(B1767,M:N,2,0)</f>
        <v>#N/A</v>
      </c>
      <c r="E1767" s="35" t="e">
        <f t="shared" si="52"/>
        <v>#N/A</v>
      </c>
    </row>
    <row r="1768" spans="1:5" x14ac:dyDescent="0.15">
      <c r="A1768" s="23">
        <f>主线!AG1767</f>
        <v>43560046</v>
      </c>
      <c r="B1768" s="37" t="s">
        <v>2014</v>
      </c>
      <c r="C1768" s="35" t="e">
        <f>VLOOKUP(B1768,I:J,2,0)</f>
        <v>#N/A</v>
      </c>
      <c r="D1768" s="35" t="e">
        <f>VLOOKUP(B1768,M:N,2,0)</f>
        <v>#N/A</v>
      </c>
      <c r="E1768" s="35" t="e">
        <f t="shared" si="52"/>
        <v>#N/A</v>
      </c>
    </row>
    <row r="1769" spans="1:5" x14ac:dyDescent="0.15">
      <c r="A1769" s="23">
        <f>主线!AG1768</f>
        <v>43595879</v>
      </c>
      <c r="B1769" s="37" t="s">
        <v>2015</v>
      </c>
      <c r="C1769" s="35" t="e">
        <f>VLOOKUP(B1769,I:J,2,0)</f>
        <v>#N/A</v>
      </c>
      <c r="D1769" s="35" t="e">
        <f>VLOOKUP(B1769,M:N,2,0)</f>
        <v>#N/A</v>
      </c>
      <c r="E1769" s="35" t="e">
        <f t="shared" si="52"/>
        <v>#N/A</v>
      </c>
    </row>
    <row r="1770" spans="1:5" x14ac:dyDescent="0.15">
      <c r="A1770" s="23">
        <f>主线!AG1769</f>
        <v>43664565</v>
      </c>
      <c r="B1770" s="37" t="s">
        <v>2016</v>
      </c>
      <c r="C1770" s="35" t="e">
        <f>VLOOKUP(B1770,I:J,2,0)</f>
        <v>#N/A</v>
      </c>
      <c r="D1770" s="35" t="e">
        <f>VLOOKUP(B1770,M:N,2,0)</f>
        <v>#N/A</v>
      </c>
      <c r="E1770" s="35" t="str">
        <f t="shared" si="52"/>
        <v>天庭试炼boss_140</v>
      </c>
    </row>
    <row r="1771" spans="1:5" x14ac:dyDescent="0.15">
      <c r="A1771" s="23">
        <f>主线!AG1770</f>
        <v>43700446</v>
      </c>
      <c r="B1771" s="37" t="s">
        <v>2017</v>
      </c>
      <c r="C1771" s="35" t="e">
        <f>VLOOKUP(B1771,I:J,2,0)</f>
        <v>#N/A</v>
      </c>
      <c r="D1771" s="35" t="str">
        <f>VLOOKUP(B1771,M:N,2,0)</f>
        <v>小雷音寺boss_493</v>
      </c>
      <c r="E1771" s="35" t="e">
        <f t="shared" si="52"/>
        <v>#N/A</v>
      </c>
    </row>
    <row r="1772" spans="1:5" x14ac:dyDescent="0.15">
      <c r="A1772" s="23">
        <f>主线!AG1771</f>
        <v>43915842</v>
      </c>
      <c r="B1772" s="37" t="s">
        <v>2018</v>
      </c>
      <c r="C1772" s="35" t="e">
        <f>VLOOKUP(B1772,I:J,2,0)</f>
        <v>#N/A</v>
      </c>
      <c r="D1772" s="35" t="e">
        <f>VLOOKUP(B1772,M:N,2,0)</f>
        <v>#N/A</v>
      </c>
      <c r="E1772" s="35" t="e">
        <f t="shared" si="52"/>
        <v>#N/A</v>
      </c>
    </row>
    <row r="1773" spans="1:5" x14ac:dyDescent="0.15">
      <c r="A1773" s="23">
        <f>主线!AG1772</f>
        <v>43951768</v>
      </c>
      <c r="B1773" s="37" t="s">
        <v>2019</v>
      </c>
      <c r="C1773" s="35" t="e">
        <f>VLOOKUP(B1773,I:J,2,0)</f>
        <v>#N/A</v>
      </c>
      <c r="D1773" s="35" t="e">
        <f>VLOOKUP(B1773,M:N,2,0)</f>
        <v>#N/A</v>
      </c>
      <c r="E1773" s="35" t="e">
        <f t="shared" si="52"/>
        <v>#N/A</v>
      </c>
    </row>
    <row r="1774" spans="1:5" x14ac:dyDescent="0.15">
      <c r="A1774" s="23">
        <f>主线!AG1773</f>
        <v>44020703</v>
      </c>
      <c r="B1774" s="37" t="s">
        <v>2020</v>
      </c>
      <c r="C1774" s="35" t="e">
        <f>VLOOKUP(B1774,I:J,2,0)</f>
        <v>#N/A</v>
      </c>
      <c r="D1774" s="35" t="e">
        <f>VLOOKUP(B1774,M:N,2,0)</f>
        <v>#N/A</v>
      </c>
      <c r="E1774" s="35" t="e">
        <f t="shared" si="52"/>
        <v>#N/A</v>
      </c>
    </row>
    <row r="1775" spans="1:5" x14ac:dyDescent="0.15">
      <c r="A1775" s="23">
        <f>主线!AG1774</f>
        <v>44056677</v>
      </c>
      <c r="B1775" s="37" t="s">
        <v>2021</v>
      </c>
      <c r="C1775" s="35" t="e">
        <f>VLOOKUP(B1775,I:J,2,0)</f>
        <v>#N/A</v>
      </c>
      <c r="D1775" s="35" t="str">
        <f>VLOOKUP(B1775,M:N,2,0)</f>
        <v>小雷音寺boss_495</v>
      </c>
      <c r="E1775" s="35" t="e">
        <f t="shared" si="52"/>
        <v>#N/A</v>
      </c>
    </row>
    <row r="1776" spans="1:5" x14ac:dyDescent="0.15">
      <c r="A1776" s="23">
        <f>主线!AG1775</f>
        <v>44092655</v>
      </c>
      <c r="B1776" s="37" t="s">
        <v>2022</v>
      </c>
      <c r="C1776" s="35" t="e">
        <f>VLOOKUP(B1776,I:J,2,0)</f>
        <v>#N/A</v>
      </c>
      <c r="D1776" s="35" t="e">
        <f>VLOOKUP(B1776,M:N,2,0)</f>
        <v>#N/A</v>
      </c>
      <c r="E1776" s="35" t="e">
        <f t="shared" si="52"/>
        <v>#N/A</v>
      </c>
    </row>
    <row r="1777" spans="1:5" x14ac:dyDescent="0.15">
      <c r="A1777" s="23">
        <f>主线!AG1776</f>
        <v>44161755</v>
      </c>
      <c r="B1777" s="37" t="s">
        <v>2023</v>
      </c>
      <c r="C1777" s="35" t="e">
        <f>VLOOKUP(B1777,I:J,2,0)</f>
        <v>#N/A</v>
      </c>
      <c r="D1777" s="35" t="e">
        <f>VLOOKUP(B1777,M:N,2,0)</f>
        <v>#N/A</v>
      </c>
      <c r="E1777" s="35" t="e">
        <f t="shared" si="52"/>
        <v>#N/A</v>
      </c>
    </row>
    <row r="1778" spans="1:5" x14ac:dyDescent="0.15">
      <c r="A1778" s="23">
        <f>主线!AG1777</f>
        <v>44197782</v>
      </c>
      <c r="B1778" s="37" t="s">
        <v>2024</v>
      </c>
      <c r="C1778" s="35" t="e">
        <f>VLOOKUP(B1778,I:J,2,0)</f>
        <v>#N/A</v>
      </c>
      <c r="D1778" s="35" t="e">
        <f>VLOOKUP(B1778,M:N,2,0)</f>
        <v>#N/A</v>
      </c>
      <c r="E1778" s="35" t="e">
        <f t="shared" si="52"/>
        <v>#N/A</v>
      </c>
    </row>
    <row r="1779" spans="1:5" x14ac:dyDescent="0.15">
      <c r="A1779" s="23">
        <f>主线!AG1778</f>
        <v>44233810</v>
      </c>
      <c r="B1779" s="37" t="s">
        <v>2025</v>
      </c>
      <c r="C1779" s="35" t="e">
        <f>VLOOKUP(B1779,I:J,2,0)</f>
        <v>#N/A</v>
      </c>
      <c r="D1779" s="35" t="str">
        <f>VLOOKUP(B1779,M:N,2,0)</f>
        <v>小雷音寺boss_496</v>
      </c>
      <c r="E1779" s="35" t="e">
        <f t="shared" si="52"/>
        <v>#N/A</v>
      </c>
    </row>
    <row r="1780" spans="1:5" x14ac:dyDescent="0.15">
      <c r="A1780" s="23">
        <f>主线!AG1779</f>
        <v>44303079</v>
      </c>
      <c r="B1780" s="37" t="s">
        <v>2026</v>
      </c>
      <c r="C1780" s="35" t="e">
        <f>VLOOKUP(B1780,I:J,2,0)</f>
        <v>#N/A</v>
      </c>
      <c r="D1780" s="35" t="e">
        <f>VLOOKUP(B1780,M:N,2,0)</f>
        <v>#N/A</v>
      </c>
      <c r="E1780" s="35" t="e">
        <f t="shared" si="52"/>
        <v>#N/A</v>
      </c>
    </row>
    <row r="1781" spans="1:5" x14ac:dyDescent="0.15">
      <c r="A1781" s="23">
        <f>主线!AG1780</f>
        <v>44339155</v>
      </c>
      <c r="B1781" s="37" t="s">
        <v>2027</v>
      </c>
      <c r="C1781" s="35" t="e">
        <f>VLOOKUP(B1781,I:J,2,0)</f>
        <v>#N/A</v>
      </c>
      <c r="D1781" s="35" t="str">
        <f>VLOOKUP(B1781,M:N,2,0)</f>
        <v>小雷音寺boss_497</v>
      </c>
      <c r="E1781" s="35" t="e">
        <f t="shared" si="52"/>
        <v>#N/A</v>
      </c>
    </row>
    <row r="1782" spans="1:5" x14ac:dyDescent="0.15">
      <c r="A1782" s="23">
        <f>主线!AG1781</f>
        <v>44556186</v>
      </c>
      <c r="B1782" s="37" t="s">
        <v>2028</v>
      </c>
      <c r="C1782" s="35" t="e">
        <f>VLOOKUP(B1782,I:J,2,0)</f>
        <v>#N/A</v>
      </c>
      <c r="D1782" s="35" t="e">
        <f>VLOOKUP(B1782,M:N,2,0)</f>
        <v>#N/A</v>
      </c>
      <c r="E1782" s="35" t="e">
        <f t="shared" si="52"/>
        <v>#N/A</v>
      </c>
    </row>
    <row r="1783" spans="1:5" x14ac:dyDescent="0.15">
      <c r="A1783" s="23">
        <f>主线!AG1782</f>
        <v>44592310</v>
      </c>
      <c r="B1783" s="37" t="s">
        <v>2029</v>
      </c>
      <c r="C1783" s="35" t="e">
        <f>VLOOKUP(B1783,I:J,2,0)</f>
        <v>#N/A</v>
      </c>
      <c r="D1783" s="35" t="str">
        <f>VLOOKUP(B1783,M:N,2,0)</f>
        <v>小雷音寺boss_498</v>
      </c>
      <c r="E1783" s="35" t="e">
        <f t="shared" si="52"/>
        <v>#N/A</v>
      </c>
    </row>
    <row r="1784" spans="1:5" x14ac:dyDescent="0.15">
      <c r="A1784" s="23">
        <f>主线!AG1783</f>
        <v>44661828</v>
      </c>
      <c r="B1784" s="37" t="s">
        <v>2030</v>
      </c>
      <c r="C1784" s="35" t="e">
        <f>VLOOKUP(B1784,I:J,2,0)</f>
        <v>#N/A</v>
      </c>
      <c r="D1784" s="35" t="e">
        <f>VLOOKUP(B1784,M:N,2,0)</f>
        <v>#N/A</v>
      </c>
      <c r="E1784" s="35" t="e">
        <f t="shared" si="52"/>
        <v>#N/A</v>
      </c>
    </row>
    <row r="1785" spans="1:5" x14ac:dyDescent="0.15">
      <c r="A1785" s="23">
        <f>主线!AG1784</f>
        <v>44698000</v>
      </c>
      <c r="B1785" s="37" t="s">
        <v>2031</v>
      </c>
      <c r="C1785" s="35" t="e">
        <f>VLOOKUP(B1785,I:J,2,0)</f>
        <v>#N/A</v>
      </c>
      <c r="D1785" s="35" t="e">
        <f>VLOOKUP(B1785,M:N,2,0)</f>
        <v>#N/A</v>
      </c>
      <c r="E1785" s="35" t="e">
        <f t="shared" si="52"/>
        <v>#N/A</v>
      </c>
    </row>
    <row r="1786" spans="1:5" x14ac:dyDescent="0.15">
      <c r="A1786" s="23">
        <f>主线!AG1785</f>
        <v>44734174</v>
      </c>
      <c r="B1786" s="37" t="s">
        <v>2032</v>
      </c>
      <c r="C1786" s="35" t="e">
        <f>VLOOKUP(B1786,I:J,2,0)</f>
        <v>#N/A</v>
      </c>
      <c r="D1786" s="35" t="str">
        <f>VLOOKUP(B1786,M:N,2,0)</f>
        <v>小雷音寺boss_499</v>
      </c>
      <c r="E1786" s="35" t="e">
        <f t="shared" si="52"/>
        <v>#N/A</v>
      </c>
    </row>
    <row r="1787" spans="1:5" x14ac:dyDescent="0.15">
      <c r="A1787" s="23">
        <f>主线!AG1786</f>
        <v>44803857</v>
      </c>
      <c r="B1787" s="37" t="s">
        <v>2033</v>
      </c>
      <c r="C1787" s="35" t="e">
        <f>VLOOKUP(B1787,I:J,2,0)</f>
        <v>#N/A</v>
      </c>
      <c r="D1787" s="35" t="e">
        <f>VLOOKUP(B1787,M:N,2,0)</f>
        <v>#N/A</v>
      </c>
      <c r="E1787" s="35" t="e">
        <f t="shared" si="52"/>
        <v>#N/A</v>
      </c>
    </row>
    <row r="1788" spans="1:5" x14ac:dyDescent="0.15">
      <c r="A1788" s="23">
        <f>主线!AG1787</f>
        <v>44840082</v>
      </c>
      <c r="B1788" s="37" t="s">
        <v>2034</v>
      </c>
      <c r="C1788" s="35" t="e">
        <f>VLOOKUP(B1788,I:J,2,0)</f>
        <v>#N/A</v>
      </c>
      <c r="D1788" s="35" t="e">
        <f>VLOOKUP(B1788,M:N,2,0)</f>
        <v>#N/A</v>
      </c>
      <c r="E1788" s="35" t="e">
        <f t="shared" si="52"/>
        <v>#N/A</v>
      </c>
    </row>
    <row r="1789" spans="1:5" x14ac:dyDescent="0.15">
      <c r="A1789" s="23">
        <f>主线!AG1788</f>
        <v>44876309</v>
      </c>
      <c r="B1789" s="37" t="s">
        <v>2035</v>
      </c>
      <c r="C1789" s="35" t="e">
        <f>VLOOKUP(B1789,I:J,2,0)</f>
        <v>#N/A</v>
      </c>
      <c r="D1789" s="35" t="e">
        <f>VLOOKUP(B1789,M:N,2,0)</f>
        <v>#N/A</v>
      </c>
      <c r="E1789" s="35" t="e">
        <f t="shared" si="52"/>
        <v>#N/A</v>
      </c>
    </row>
    <row r="1790" spans="1:5" x14ac:dyDescent="0.15">
      <c r="A1790" s="23">
        <f>主线!AG1789</f>
        <v>44946160</v>
      </c>
      <c r="B1790" s="37" t="s">
        <v>2036</v>
      </c>
      <c r="C1790" s="35" t="e">
        <f>VLOOKUP(B1790,I:J,2,0)</f>
        <v>#N/A</v>
      </c>
      <c r="D1790" s="35" t="str">
        <f>VLOOKUP(B1790,M:N,2,0)</f>
        <v>小雷音寺boss_500</v>
      </c>
      <c r="E1790" s="35" t="e">
        <f t="shared" si="52"/>
        <v>#N/A</v>
      </c>
    </row>
    <row r="1791" spans="1:5" x14ac:dyDescent="0.15">
      <c r="A1791" s="23">
        <f>主线!AG1790</f>
        <v>44982434</v>
      </c>
      <c r="B1791" s="37" t="s">
        <v>2037</v>
      </c>
      <c r="C1791" s="35" t="e">
        <f>VLOOKUP(B1791,I:J,2,0)</f>
        <v>#N/A</v>
      </c>
      <c r="D1791" s="35" t="str">
        <f>VLOOKUP(B1791,M:N,2,0)</f>
        <v>小雷音寺boss_501</v>
      </c>
      <c r="E1791" s="35" t="e">
        <f t="shared" si="52"/>
        <v>#N/A</v>
      </c>
    </row>
    <row r="1792" spans="1:5" x14ac:dyDescent="0.15">
      <c r="A1792" s="23">
        <f>主线!AG1791</f>
        <v>45201100</v>
      </c>
      <c r="B1792" s="37" t="s">
        <v>2038</v>
      </c>
      <c r="C1792" s="35" t="e">
        <f>VLOOKUP(B1792,I:J,2,0)</f>
        <v>#N/A</v>
      </c>
      <c r="D1792" s="35" t="e">
        <f>VLOOKUP(B1792,M:N,2,0)</f>
        <v>#N/A</v>
      </c>
      <c r="E1792" s="35" t="e">
        <f t="shared" si="52"/>
        <v>#N/A</v>
      </c>
    </row>
    <row r="1793" spans="1:5" x14ac:dyDescent="0.15">
      <c r="A1793" s="23">
        <f>主线!AG1792</f>
        <v>45237423</v>
      </c>
      <c r="B1793" s="37" t="s">
        <v>2039</v>
      </c>
      <c r="C1793" s="35" t="e">
        <f>VLOOKUP(B1793,I:J,2,0)</f>
        <v>#N/A</v>
      </c>
      <c r="D1793" s="35" t="e">
        <f>VLOOKUP(B1793,M:N,2,0)</f>
        <v>#N/A</v>
      </c>
      <c r="E1793" s="35" t="e">
        <f t="shared" si="52"/>
        <v>#N/A</v>
      </c>
    </row>
    <row r="1794" spans="1:5" x14ac:dyDescent="0.15">
      <c r="A1794" s="23">
        <f>主线!AG1793</f>
        <v>45307521</v>
      </c>
      <c r="B1794" s="37" t="s">
        <v>2040</v>
      </c>
      <c r="C1794" s="35" t="e">
        <f>VLOOKUP(B1794,I:J,2,0)</f>
        <v>#N/A</v>
      </c>
      <c r="D1794" s="35" t="str">
        <f>VLOOKUP(B1794,M:N,2,0)</f>
        <v>小雷音寺boss_502</v>
      </c>
      <c r="E1794" s="35" t="e">
        <f t="shared" ref="E1794:E1857" si="53">VLOOKUP(B1794,Q:R,2,0)</f>
        <v>#N/A</v>
      </c>
    </row>
    <row r="1795" spans="1:5" x14ac:dyDescent="0.15">
      <c r="A1795" s="23">
        <f>主线!AG1794</f>
        <v>45343892</v>
      </c>
      <c r="B1795" s="37" t="s">
        <v>2041</v>
      </c>
      <c r="C1795" s="35" t="e">
        <f>VLOOKUP(B1795,I:J,2,0)</f>
        <v>#N/A</v>
      </c>
      <c r="D1795" s="35" t="e">
        <f>VLOOKUP(B1795,M:N,2,0)</f>
        <v>#N/A</v>
      </c>
      <c r="E1795" s="35" t="e">
        <f t="shared" si="53"/>
        <v>#N/A</v>
      </c>
    </row>
    <row r="1796" spans="1:5" x14ac:dyDescent="0.15">
      <c r="A1796" s="23">
        <f>主线!AG1795</f>
        <v>45380265</v>
      </c>
      <c r="B1796" s="37" t="s">
        <v>2042</v>
      </c>
      <c r="C1796" s="35" t="e">
        <f>VLOOKUP(B1796,I:J,2,0)</f>
        <v>#N/A</v>
      </c>
      <c r="D1796" s="35" t="e">
        <f>VLOOKUP(B1796,M:N,2,0)</f>
        <v>#N/A</v>
      </c>
      <c r="E1796" s="35" t="e">
        <f t="shared" si="53"/>
        <v>#N/A</v>
      </c>
    </row>
    <row r="1797" spans="1:5" x14ac:dyDescent="0.15">
      <c r="A1797" s="23">
        <f>主线!AG1796</f>
        <v>45450531</v>
      </c>
      <c r="B1797" s="37" t="s">
        <v>2043</v>
      </c>
      <c r="C1797" s="35" t="e">
        <f>VLOOKUP(B1797,I:J,2,0)</f>
        <v>#N/A</v>
      </c>
      <c r="D1797" s="35" t="e">
        <f>VLOOKUP(B1797,M:N,2,0)</f>
        <v>#N/A</v>
      </c>
      <c r="E1797" s="35" t="e">
        <f t="shared" si="53"/>
        <v>#N/A</v>
      </c>
    </row>
    <row r="1798" spans="1:5" x14ac:dyDescent="0.15">
      <c r="A1798" s="23">
        <f>主线!AG1797</f>
        <v>45486952</v>
      </c>
      <c r="B1798" s="37" t="s">
        <v>2044</v>
      </c>
      <c r="C1798" s="35" t="e">
        <f>VLOOKUP(B1798,I:J,2,0)</f>
        <v>#N/A</v>
      </c>
      <c r="D1798" s="35" t="str">
        <f>VLOOKUP(B1798,M:N,2,0)</f>
        <v>小雷音寺boss_503</v>
      </c>
      <c r="E1798" s="35" t="e">
        <f t="shared" si="53"/>
        <v>#N/A</v>
      </c>
    </row>
    <row r="1799" spans="1:5" x14ac:dyDescent="0.15">
      <c r="A1799" s="23">
        <f>主线!AG1798</f>
        <v>45523378</v>
      </c>
      <c r="B1799" s="37" t="s">
        <v>2045</v>
      </c>
      <c r="C1799" s="35" t="e">
        <f>VLOOKUP(B1799,I:J,2,0)</f>
        <v>#N/A</v>
      </c>
      <c r="D1799" s="35" t="e">
        <f>VLOOKUP(B1799,M:N,2,0)</f>
        <v>#N/A</v>
      </c>
      <c r="E1799" s="35" t="e">
        <f t="shared" si="53"/>
        <v>#N/A</v>
      </c>
    </row>
    <row r="1800" spans="1:5" x14ac:dyDescent="0.15">
      <c r="A1800" s="23">
        <f>主线!AG1799</f>
        <v>45593813</v>
      </c>
      <c r="B1800" s="37" t="s">
        <v>2046</v>
      </c>
      <c r="C1800" s="35" t="e">
        <f>VLOOKUP(B1800,I:J,2,0)</f>
        <v>#N/A</v>
      </c>
      <c r="D1800" s="35" t="e">
        <f>VLOOKUP(B1800,M:N,2,0)</f>
        <v>#N/A</v>
      </c>
      <c r="E1800" s="35" t="e">
        <f t="shared" si="53"/>
        <v>#N/A</v>
      </c>
    </row>
    <row r="1801" spans="1:5" x14ac:dyDescent="0.15">
      <c r="A1801" s="23">
        <f>主线!AG1800</f>
        <v>45630284</v>
      </c>
      <c r="B1801" s="37" t="s">
        <v>2047</v>
      </c>
      <c r="C1801" s="35" t="e">
        <f>VLOOKUP(B1801,I:J,2,0)</f>
        <v>#N/A</v>
      </c>
      <c r="D1801" s="35" t="str">
        <f>VLOOKUP(B1801,M:N,2,0)</f>
        <v>小雷音寺boss_504</v>
      </c>
      <c r="E1801" s="35" t="str">
        <f t="shared" si="53"/>
        <v>天庭试炼boss_141</v>
      </c>
    </row>
    <row r="1802" spans="1:5" x14ac:dyDescent="0.15">
      <c r="A1802" s="23">
        <f>主线!AG1801</f>
        <v>45850591</v>
      </c>
      <c r="B1802" s="37" t="s">
        <v>2048</v>
      </c>
      <c r="C1802" s="35" t="e">
        <f>VLOOKUP(B1802,I:J,2,0)</f>
        <v>#N/A</v>
      </c>
      <c r="D1802" s="35" t="str">
        <f>VLOOKUP(B1802,M:N,2,0)</f>
        <v>小雷音寺boss_505</v>
      </c>
      <c r="E1802" s="35" t="e">
        <f t="shared" si="53"/>
        <v>#N/A</v>
      </c>
    </row>
    <row r="1803" spans="1:5" x14ac:dyDescent="0.15">
      <c r="A1803" s="23">
        <f>主线!AG1802</f>
        <v>45887110</v>
      </c>
      <c r="B1803" s="37" t="s">
        <v>2049</v>
      </c>
      <c r="C1803" s="35" t="e">
        <f>VLOOKUP(B1803,I:J,2,0)</f>
        <v>#N/A</v>
      </c>
      <c r="D1803" s="35" t="e">
        <f>VLOOKUP(B1803,M:N,2,0)</f>
        <v>#N/A</v>
      </c>
      <c r="E1803" s="35" t="e">
        <f t="shared" si="53"/>
        <v>#N/A</v>
      </c>
    </row>
    <row r="1804" spans="1:5" x14ac:dyDescent="0.15">
      <c r="A1804" s="23">
        <f>主线!AG1803</f>
        <v>45957793</v>
      </c>
      <c r="B1804" s="37" t="s">
        <v>2050</v>
      </c>
      <c r="C1804" s="35" t="e">
        <f>VLOOKUP(B1804,I:J,2,0)</f>
        <v>#N/A</v>
      </c>
      <c r="D1804" s="35" t="e">
        <f>VLOOKUP(B1804,M:N,2,0)</f>
        <v>#N/A</v>
      </c>
      <c r="E1804" s="35" t="e">
        <f t="shared" si="53"/>
        <v>#N/A</v>
      </c>
    </row>
    <row r="1805" spans="1:5" x14ac:dyDescent="0.15">
      <c r="A1805" s="23">
        <f>主线!AG1804</f>
        <v>45994360</v>
      </c>
      <c r="B1805" s="37" t="s">
        <v>2051</v>
      </c>
      <c r="C1805" s="35" t="e">
        <f>VLOOKUP(B1805,I:J,2,0)</f>
        <v>#N/A</v>
      </c>
      <c r="D1805" s="35" t="e">
        <f>VLOOKUP(B1805,M:N,2,0)</f>
        <v>#N/A</v>
      </c>
      <c r="E1805" s="35" t="e">
        <f t="shared" si="53"/>
        <v>#N/A</v>
      </c>
    </row>
    <row r="1806" spans="1:5" x14ac:dyDescent="0.15">
      <c r="A1806" s="23">
        <f>主线!AG1805</f>
        <v>46030932</v>
      </c>
      <c r="B1806" s="37" t="s">
        <v>2052</v>
      </c>
      <c r="C1806" s="35" t="e">
        <f>VLOOKUP(B1806,I:J,2,0)</f>
        <v>#N/A</v>
      </c>
      <c r="D1806" s="35" t="str">
        <f>VLOOKUP(B1806,M:N,2,0)</f>
        <v>小雷音寺boss_506</v>
      </c>
      <c r="E1806" s="35" t="e">
        <f t="shared" si="53"/>
        <v>#N/A</v>
      </c>
    </row>
    <row r="1807" spans="1:5" x14ac:dyDescent="0.15">
      <c r="A1807" s="23">
        <f>主线!AG1806</f>
        <v>46101783</v>
      </c>
      <c r="B1807" s="37" t="s">
        <v>2053</v>
      </c>
      <c r="C1807" s="35" t="e">
        <f>VLOOKUP(B1807,I:J,2,0)</f>
        <v>#N/A</v>
      </c>
      <c r="D1807" s="35" t="e">
        <f>VLOOKUP(B1807,M:N,2,0)</f>
        <v>#N/A</v>
      </c>
      <c r="E1807" s="35" t="e">
        <f t="shared" si="53"/>
        <v>#N/A</v>
      </c>
    </row>
    <row r="1808" spans="1:5" x14ac:dyDescent="0.15">
      <c r="A1808" s="23">
        <f>主线!AG1807</f>
        <v>46138403</v>
      </c>
      <c r="B1808" s="37" t="s">
        <v>2054</v>
      </c>
      <c r="C1808" s="35" t="e">
        <f>VLOOKUP(B1808,I:J,2,0)</f>
        <v>#N/A</v>
      </c>
      <c r="D1808" s="35" t="e">
        <f>VLOOKUP(B1808,M:N,2,0)</f>
        <v>#N/A</v>
      </c>
      <c r="E1808" s="35" t="e">
        <f t="shared" si="53"/>
        <v>#N/A</v>
      </c>
    </row>
    <row r="1809" spans="1:5" x14ac:dyDescent="0.15">
      <c r="A1809" s="23">
        <f>主线!AG1808</f>
        <v>46175025</v>
      </c>
      <c r="B1809" s="37" t="s">
        <v>2055</v>
      </c>
      <c r="C1809" s="35" t="e">
        <f>VLOOKUP(B1809,I:J,2,0)</f>
        <v>#N/A</v>
      </c>
      <c r="D1809" s="35" t="str">
        <f>VLOOKUP(B1809,M:N,2,0)</f>
        <v>小雷音寺boss_507</v>
      </c>
      <c r="E1809" s="35" t="e">
        <f t="shared" si="53"/>
        <v>#N/A</v>
      </c>
    </row>
    <row r="1810" spans="1:5" x14ac:dyDescent="0.15">
      <c r="A1810" s="23">
        <f>主线!AG1809</f>
        <v>46246045</v>
      </c>
      <c r="B1810" s="37" t="s">
        <v>2056</v>
      </c>
      <c r="C1810" s="35" t="e">
        <f>VLOOKUP(B1810,I:J,2,0)</f>
        <v>#N/A</v>
      </c>
      <c r="D1810" s="35" t="e">
        <f>VLOOKUP(B1810,M:N,2,0)</f>
        <v>#N/A</v>
      </c>
      <c r="E1810" s="35" t="e">
        <f t="shared" si="53"/>
        <v>#N/A</v>
      </c>
    </row>
    <row r="1811" spans="1:5" x14ac:dyDescent="0.15">
      <c r="A1811" s="23">
        <f>主线!AG1810</f>
        <v>46282715</v>
      </c>
      <c r="B1811" s="37" t="s">
        <v>2057</v>
      </c>
      <c r="C1811" s="35" t="e">
        <f>VLOOKUP(B1811,I:J,2,0)</f>
        <v>#N/A</v>
      </c>
      <c r="D1811" s="35" t="str">
        <f>VLOOKUP(B1811,M:N,2,0)</f>
        <v>小雷音寺boss_508</v>
      </c>
      <c r="E1811" s="35" t="str">
        <f t="shared" si="53"/>
        <v>天庭试炼boss_142</v>
      </c>
    </row>
    <row r="1812" spans="1:5" x14ac:dyDescent="0.15">
      <c r="A1812" s="23">
        <f>主线!AG1811</f>
        <v>46504663</v>
      </c>
      <c r="B1812" s="37" t="s">
        <v>2058</v>
      </c>
      <c r="C1812" s="35" t="e">
        <f>VLOOKUP(B1812,I:J,2,0)</f>
        <v>#N/A</v>
      </c>
      <c r="D1812" s="35" t="e">
        <f>VLOOKUP(B1812,M:N,2,0)</f>
        <v>#N/A</v>
      </c>
      <c r="E1812" s="35" t="e">
        <f t="shared" si="53"/>
        <v>#N/A</v>
      </c>
    </row>
    <row r="1813" spans="1:5" x14ac:dyDescent="0.15">
      <c r="A1813" s="23">
        <f>主线!AG1812</f>
        <v>46541382</v>
      </c>
      <c r="B1813" s="37" t="s">
        <v>2059</v>
      </c>
      <c r="C1813" s="35" t="e">
        <f>VLOOKUP(B1813,I:J,2,0)</f>
        <v>#N/A</v>
      </c>
      <c r="D1813" s="35" t="str">
        <f>VLOOKUP(B1813,M:N,2,0)</f>
        <v>小雷音寺boss_509</v>
      </c>
      <c r="E1813" s="35" t="e">
        <f t="shared" si="53"/>
        <v>#N/A</v>
      </c>
    </row>
    <row r="1814" spans="1:5" x14ac:dyDescent="0.15">
      <c r="A1814" s="23">
        <f>主线!AG1813</f>
        <v>46612649</v>
      </c>
      <c r="B1814" s="37" t="s">
        <v>2060</v>
      </c>
      <c r="C1814" s="35" t="e">
        <f>VLOOKUP(B1814,I:J,2,0)</f>
        <v>#N/A</v>
      </c>
      <c r="D1814" s="35" t="e">
        <f>VLOOKUP(B1814,M:N,2,0)</f>
        <v>#N/A</v>
      </c>
      <c r="E1814" s="35" t="e">
        <f t="shared" si="53"/>
        <v>#N/A</v>
      </c>
    </row>
    <row r="1815" spans="1:5" x14ac:dyDescent="0.15">
      <c r="A1815" s="23">
        <f>主线!AG1814</f>
        <v>46649416</v>
      </c>
      <c r="B1815" s="37" t="s">
        <v>2061</v>
      </c>
      <c r="C1815" s="35" t="e">
        <f>VLOOKUP(B1815,I:J,2,0)</f>
        <v>#N/A</v>
      </c>
      <c r="D1815" s="35" t="e">
        <f>VLOOKUP(B1815,M:N,2,0)</f>
        <v>#N/A</v>
      </c>
      <c r="E1815" s="35" t="e">
        <f t="shared" si="53"/>
        <v>#N/A</v>
      </c>
    </row>
    <row r="1816" spans="1:5" x14ac:dyDescent="0.15">
      <c r="A1816" s="23">
        <f>主线!AG1815</f>
        <v>46686187</v>
      </c>
      <c r="B1816" s="37" t="s">
        <v>2062</v>
      </c>
      <c r="C1816" s="35" t="e">
        <f>VLOOKUP(B1816,I:J,2,0)</f>
        <v>#N/A</v>
      </c>
      <c r="D1816" s="35" t="e">
        <f>VLOOKUP(B1816,M:N,2,0)</f>
        <v>#N/A</v>
      </c>
      <c r="E1816" s="35" t="e">
        <f t="shared" si="53"/>
        <v>#N/A</v>
      </c>
    </row>
    <row r="1817" spans="1:5" x14ac:dyDescent="0.15">
      <c r="A1817" s="23">
        <f>主线!AG1816</f>
        <v>46757623</v>
      </c>
      <c r="B1817" s="37" t="s">
        <v>2063</v>
      </c>
      <c r="C1817" s="35" t="e">
        <f>VLOOKUP(B1817,I:J,2,0)</f>
        <v>#N/A</v>
      </c>
      <c r="D1817" s="35" t="str">
        <f>VLOOKUP(B1817,M:N,2,0)</f>
        <v>小雷音寺boss_510</v>
      </c>
      <c r="E1817" s="35" t="e">
        <f t="shared" si="53"/>
        <v>#N/A</v>
      </c>
    </row>
    <row r="1818" spans="1:5" x14ac:dyDescent="0.15">
      <c r="A1818" s="23">
        <f>主线!AG1817</f>
        <v>46794440</v>
      </c>
      <c r="B1818" s="37" t="s">
        <v>2064</v>
      </c>
      <c r="C1818" s="35" t="e">
        <f>VLOOKUP(B1818,I:J,2,0)</f>
        <v>#N/A</v>
      </c>
      <c r="D1818" s="35" t="e">
        <f>VLOOKUP(B1818,M:N,2,0)</f>
        <v>#N/A</v>
      </c>
      <c r="E1818" s="35" t="e">
        <f t="shared" si="53"/>
        <v>#N/A</v>
      </c>
    </row>
    <row r="1819" spans="1:5" x14ac:dyDescent="0.15">
      <c r="A1819" s="23">
        <f>主线!AG1818</f>
        <v>46831262</v>
      </c>
      <c r="B1819" s="37" t="s">
        <v>2065</v>
      </c>
      <c r="C1819" s="35" t="e">
        <f>VLOOKUP(B1819,I:J,2,0)</f>
        <v>#N/A</v>
      </c>
      <c r="D1819" s="35" t="e">
        <f>VLOOKUP(B1819,M:N,2,0)</f>
        <v>#N/A</v>
      </c>
      <c r="E1819" s="35" t="e">
        <f t="shared" si="53"/>
        <v>#N/A</v>
      </c>
    </row>
    <row r="1820" spans="1:5" x14ac:dyDescent="0.15">
      <c r="A1820" s="23">
        <f>主线!AG1819</f>
        <v>46902867</v>
      </c>
      <c r="B1820" s="37" t="s">
        <v>2066</v>
      </c>
      <c r="C1820" s="35" t="e">
        <f>VLOOKUP(B1820,I:J,2,0)</f>
        <v>#N/A</v>
      </c>
      <c r="D1820" s="35" t="e">
        <f>VLOOKUP(B1820,M:N,2,0)</f>
        <v>#N/A</v>
      </c>
      <c r="E1820" s="35" t="e">
        <f t="shared" si="53"/>
        <v>#N/A</v>
      </c>
    </row>
    <row r="1821" spans="1:5" x14ac:dyDescent="0.15">
      <c r="A1821" s="23">
        <f>主线!AG1820</f>
        <v>46939737</v>
      </c>
      <c r="B1821" s="37" t="s">
        <v>2067</v>
      </c>
      <c r="C1821" s="35" t="e">
        <f>VLOOKUP(B1821,I:J,2,0)</f>
        <v>#N/A</v>
      </c>
      <c r="D1821" s="35" t="str">
        <f>VLOOKUP(B1821,M:N,2,0)</f>
        <v>小雷音寺boss_511</v>
      </c>
      <c r="E1821" s="35" t="e">
        <f t="shared" si="53"/>
        <v>#N/A</v>
      </c>
    </row>
    <row r="1822" spans="1:5" x14ac:dyDescent="0.15">
      <c r="A1822" s="23">
        <f>主线!AG1821</f>
        <v>47163329</v>
      </c>
      <c r="B1822" s="37" t="s">
        <v>2068</v>
      </c>
      <c r="C1822" s="35" t="e">
        <f>VLOOKUP(B1822,I:J,2,0)</f>
        <v>#N/A</v>
      </c>
      <c r="D1822" s="35" t="e">
        <f>VLOOKUP(B1822,M:N,2,0)</f>
        <v>#N/A</v>
      </c>
      <c r="E1822" s="35" t="e">
        <f t="shared" si="53"/>
        <v>#N/A</v>
      </c>
    </row>
    <row r="1823" spans="1:5" x14ac:dyDescent="0.15">
      <c r="A1823" s="23">
        <f>主线!AG1822</f>
        <v>47200245</v>
      </c>
      <c r="B1823" s="37" t="s">
        <v>2069</v>
      </c>
      <c r="C1823" s="35" t="e">
        <f>VLOOKUP(B1823,I:J,2,0)</f>
        <v>#N/A</v>
      </c>
      <c r="D1823" s="35" t="e">
        <f>VLOOKUP(B1823,M:N,2,0)</f>
        <v>#N/A</v>
      </c>
      <c r="E1823" s="35" t="e">
        <f t="shared" si="53"/>
        <v>#N/A</v>
      </c>
    </row>
    <row r="1824" spans="1:5" x14ac:dyDescent="0.15">
      <c r="A1824" s="23">
        <f>主线!AG1823</f>
        <v>47272098</v>
      </c>
      <c r="B1824" s="37" t="s">
        <v>2070</v>
      </c>
      <c r="C1824" s="35" t="e">
        <f>VLOOKUP(B1824,I:J,2,0)</f>
        <v>#N/A</v>
      </c>
      <c r="D1824" s="35" t="e">
        <f>VLOOKUP(B1824,M:N,2,0)</f>
        <v>#N/A</v>
      </c>
      <c r="E1824" s="35" t="e">
        <f t="shared" si="53"/>
        <v>#N/A</v>
      </c>
    </row>
    <row r="1825" spans="1:5" x14ac:dyDescent="0.15">
      <c r="A1825" s="23">
        <f>主线!AG1824</f>
        <v>47309064</v>
      </c>
      <c r="B1825" s="37" t="s">
        <v>2071</v>
      </c>
      <c r="C1825" s="35" t="e">
        <f>VLOOKUP(B1825,I:J,2,0)</f>
        <v>#N/A</v>
      </c>
      <c r="D1825" s="35" t="e">
        <f>VLOOKUP(B1825,M:N,2,0)</f>
        <v>#N/A</v>
      </c>
      <c r="E1825" s="35" t="str">
        <f t="shared" si="53"/>
        <v>天庭试炼boss_143</v>
      </c>
    </row>
    <row r="1826" spans="1:5" x14ac:dyDescent="0.15">
      <c r="A1826" s="23">
        <f>主线!AG1825</f>
        <v>47346033</v>
      </c>
      <c r="B1826" s="37" t="s">
        <v>2072</v>
      </c>
      <c r="C1826" s="35" t="e">
        <f>VLOOKUP(B1826,I:J,2,0)</f>
        <v>#N/A</v>
      </c>
      <c r="D1826" s="35" t="str">
        <f>VLOOKUP(B1826,M:N,2,0)</f>
        <v>小雷音寺boss_513</v>
      </c>
      <c r="E1826" s="35" t="e">
        <f t="shared" si="53"/>
        <v>#N/A</v>
      </c>
    </row>
    <row r="1827" spans="1:5" x14ac:dyDescent="0.15">
      <c r="A1827" s="23">
        <f>主线!AG1826</f>
        <v>47418053</v>
      </c>
      <c r="B1827" s="37" t="s">
        <v>2073</v>
      </c>
      <c r="C1827" s="35" t="e">
        <f>VLOOKUP(B1827,I:J,2,0)</f>
        <v>#N/A</v>
      </c>
      <c r="D1827" s="35" t="e">
        <f>VLOOKUP(B1827,M:N,2,0)</f>
        <v>#N/A</v>
      </c>
      <c r="E1827" s="35" t="e">
        <f t="shared" si="53"/>
        <v>#N/A</v>
      </c>
    </row>
    <row r="1828" spans="1:5" x14ac:dyDescent="0.15">
      <c r="A1828" s="23">
        <f>主线!AG1827</f>
        <v>47455072</v>
      </c>
      <c r="B1828" s="37" t="s">
        <v>2074</v>
      </c>
      <c r="C1828" s="35" t="e">
        <f>VLOOKUP(B1828,I:J,2,0)</f>
        <v>#N/A</v>
      </c>
      <c r="D1828" s="35" t="e">
        <f>VLOOKUP(B1828,M:N,2,0)</f>
        <v>#N/A</v>
      </c>
      <c r="E1828" s="35" t="e">
        <f t="shared" si="53"/>
        <v>#N/A</v>
      </c>
    </row>
    <row r="1829" spans="1:5" x14ac:dyDescent="0.15">
      <c r="A1829" s="23">
        <f>主线!AG1828</f>
        <v>47492094</v>
      </c>
      <c r="B1829" s="37" t="s">
        <v>2075</v>
      </c>
      <c r="C1829" s="35" t="e">
        <f>VLOOKUP(B1829,I:J,2,0)</f>
        <v>#N/A</v>
      </c>
      <c r="D1829" s="35" t="str">
        <f>VLOOKUP(B1829,M:N,2,0)</f>
        <v>小雷音寺boss_514</v>
      </c>
      <c r="E1829" s="35" t="e">
        <f t="shared" si="53"/>
        <v>#N/A</v>
      </c>
    </row>
    <row r="1830" spans="1:5" x14ac:dyDescent="0.15">
      <c r="A1830" s="23">
        <f>主线!AG1829</f>
        <v>47564282</v>
      </c>
      <c r="B1830" s="37" t="s">
        <v>2076</v>
      </c>
      <c r="C1830" s="35" t="e">
        <f>VLOOKUP(B1830,I:J,2,0)</f>
        <v>#N/A</v>
      </c>
      <c r="D1830" s="35" t="e">
        <f>VLOOKUP(B1830,M:N,2,0)</f>
        <v>#N/A</v>
      </c>
      <c r="E1830" s="35" t="e">
        <f t="shared" si="53"/>
        <v>#N/A</v>
      </c>
    </row>
    <row r="1831" spans="1:5" x14ac:dyDescent="0.15">
      <c r="A1831" s="23">
        <f>主线!AG1830</f>
        <v>47601350</v>
      </c>
      <c r="B1831" s="37" t="s">
        <v>2077</v>
      </c>
      <c r="C1831" s="35" t="e">
        <f>VLOOKUP(B1831,I:J,2,0)</f>
        <v>#N/A</v>
      </c>
      <c r="D1831" s="35" t="str">
        <f>VLOOKUP(B1831,M:N,2,0)</f>
        <v>小雷音寺boss_515</v>
      </c>
      <c r="E1831" s="35" t="e">
        <f t="shared" si="53"/>
        <v>#N/A</v>
      </c>
    </row>
    <row r="1832" spans="1:5" x14ac:dyDescent="0.15">
      <c r="A1832" s="23">
        <f>主线!AG1831</f>
        <v>47826589</v>
      </c>
      <c r="B1832" s="37" t="s">
        <v>2296</v>
      </c>
      <c r="C1832" s="35" t="e">
        <f>VLOOKUP(B1832,I:J,2,0)</f>
        <v>#N/A</v>
      </c>
      <c r="D1832" s="35" t="e">
        <f>VLOOKUP(B1832,M:N,2,0)</f>
        <v>#N/A</v>
      </c>
      <c r="E1832" s="35" t="e">
        <f t="shared" si="53"/>
        <v>#N/A</v>
      </c>
    </row>
    <row r="1833" spans="1:5" x14ac:dyDescent="0.15">
      <c r="A1833" s="23">
        <f>主线!AG1832</f>
        <v>47863708</v>
      </c>
      <c r="B1833" s="37" t="s">
        <v>2297</v>
      </c>
      <c r="C1833" s="35" t="e">
        <f>VLOOKUP(B1833,I:J,2,0)</f>
        <v>#N/A</v>
      </c>
      <c r="D1833" s="35" t="str">
        <f>VLOOKUP(B1833,M:N,2,0)</f>
        <v>小雷音寺boss_516</v>
      </c>
      <c r="E1833" s="35" t="e">
        <f t="shared" si="53"/>
        <v>#N/A</v>
      </c>
    </row>
    <row r="1834" spans="1:5" x14ac:dyDescent="0.15">
      <c r="A1834" s="23">
        <f>主线!AG1833</f>
        <v>47936145</v>
      </c>
      <c r="B1834" s="37" t="s">
        <v>2298</v>
      </c>
      <c r="C1834" s="35" t="e">
        <f>VLOOKUP(B1834,I:J,2,0)</f>
        <v>#N/A</v>
      </c>
      <c r="D1834" s="35" t="e">
        <f>VLOOKUP(B1834,M:N,2,0)</f>
        <v>#N/A</v>
      </c>
      <c r="E1834" s="35" t="e">
        <f t="shared" si="53"/>
        <v>#N/A</v>
      </c>
    </row>
    <row r="1835" spans="1:5" x14ac:dyDescent="0.15">
      <c r="A1835" s="23">
        <f>主线!AG1834</f>
        <v>47973309</v>
      </c>
      <c r="B1835" s="37" t="s">
        <v>2299</v>
      </c>
      <c r="C1835" s="35" t="e">
        <f>VLOOKUP(B1835,I:J,2,0)</f>
        <v>#N/A</v>
      </c>
      <c r="D1835" s="35" t="e">
        <f>VLOOKUP(B1835,M:N,2,0)</f>
        <v>#N/A</v>
      </c>
      <c r="E1835" s="35" t="e">
        <f t="shared" si="53"/>
        <v>#N/A</v>
      </c>
    </row>
    <row r="1836" spans="1:5" x14ac:dyDescent="0.15">
      <c r="A1836" s="23">
        <f>主线!AG1835</f>
        <v>48010480</v>
      </c>
      <c r="B1836" s="37" t="s">
        <v>2300</v>
      </c>
      <c r="C1836" s="35" t="e">
        <f>VLOOKUP(B1836,I:J,2,0)</f>
        <v>#N/A</v>
      </c>
      <c r="D1836" s="35" t="e">
        <f>VLOOKUP(B1836,M:N,2,0)</f>
        <v>#N/A</v>
      </c>
      <c r="E1836" s="35" t="e">
        <f t="shared" si="53"/>
        <v>#N/A</v>
      </c>
    </row>
    <row r="1837" spans="1:5" x14ac:dyDescent="0.15">
      <c r="A1837" s="23">
        <f>主线!AG1836</f>
        <v>48083087</v>
      </c>
      <c r="B1837" s="37" t="s">
        <v>2301</v>
      </c>
      <c r="C1837" s="35" t="e">
        <f>VLOOKUP(B1837,I:J,2,0)</f>
        <v>#N/A</v>
      </c>
      <c r="D1837" s="35" t="str">
        <f>VLOOKUP(B1837,M:N,2,0)</f>
        <v>小雷音寺boss_517</v>
      </c>
      <c r="E1837" s="35" t="e">
        <f t="shared" si="53"/>
        <v>#N/A</v>
      </c>
    </row>
    <row r="1838" spans="1:5" x14ac:dyDescent="0.15">
      <c r="A1838" s="23">
        <f>主线!AG1837</f>
        <v>48120304</v>
      </c>
      <c r="B1838" s="37" t="s">
        <v>2302</v>
      </c>
      <c r="C1838" s="35" t="e">
        <f>VLOOKUP(B1838,I:J,2,0)</f>
        <v>#N/A</v>
      </c>
      <c r="D1838" s="35" t="e">
        <f>VLOOKUP(B1838,M:N,2,0)</f>
        <v>#N/A</v>
      </c>
      <c r="E1838" s="35" t="str">
        <f t="shared" si="53"/>
        <v>天庭试炼boss_144</v>
      </c>
    </row>
    <row r="1839" spans="1:5" x14ac:dyDescent="0.15">
      <c r="A1839" s="23">
        <f>主线!AG1838</f>
        <v>48157524</v>
      </c>
      <c r="B1839" s="37" t="s">
        <v>2303</v>
      </c>
      <c r="C1839" s="35" t="e">
        <f>VLOOKUP(B1839,I:J,2,0)</f>
        <v>#N/A</v>
      </c>
      <c r="D1839" s="35" t="e">
        <f>VLOOKUP(B1839,M:N,2,0)</f>
        <v>#N/A</v>
      </c>
      <c r="E1839" s="35" t="e">
        <f t="shared" si="53"/>
        <v>#N/A</v>
      </c>
    </row>
    <row r="1840" spans="1:5" x14ac:dyDescent="0.15">
      <c r="A1840" s="23">
        <f>主线!AG1839</f>
        <v>48230299</v>
      </c>
      <c r="B1840" s="37" t="s">
        <v>2304</v>
      </c>
      <c r="C1840" s="35" t="e">
        <f>VLOOKUP(B1840,I:J,2,0)</f>
        <v>#N/A</v>
      </c>
      <c r="D1840" s="35" t="e">
        <f>VLOOKUP(B1840,M:N,2,0)</f>
        <v>#N/A</v>
      </c>
      <c r="E1840" s="35" t="e">
        <f t="shared" si="53"/>
        <v>#N/A</v>
      </c>
    </row>
    <row r="1841" spans="1:5" x14ac:dyDescent="0.15">
      <c r="A1841" s="23">
        <f>主线!AG1840</f>
        <v>48267570</v>
      </c>
      <c r="B1841" s="37" t="s">
        <v>2305</v>
      </c>
      <c r="C1841" s="35" t="e">
        <f>VLOOKUP(B1841,I:J,2,0)</f>
        <v>#N/A</v>
      </c>
      <c r="D1841" s="35" t="str">
        <f>VLOOKUP(B1841,M:N,2,0)</f>
        <v>小雷音寺boss_518</v>
      </c>
      <c r="E1841" s="35" t="e">
        <f t="shared" si="53"/>
        <v>#N/A</v>
      </c>
    </row>
    <row r="1842" spans="1:5" x14ac:dyDescent="0.15">
      <c r="A1842" s="23">
        <f>主线!AG1841</f>
        <v>48494458</v>
      </c>
      <c r="B1842" s="37" t="s">
        <v>2306</v>
      </c>
      <c r="C1842" s="35" t="e">
        <f>VLOOKUP(B1842,I:J,2,0)</f>
        <v>#N/A</v>
      </c>
      <c r="D1842" s="35" t="e">
        <f>VLOOKUP(B1842,M:N,2,0)</f>
        <v>#N/A</v>
      </c>
      <c r="E1842" s="35" t="e">
        <f t="shared" si="53"/>
        <v>#N/A</v>
      </c>
    </row>
    <row r="1843" spans="1:5" x14ac:dyDescent="0.15">
      <c r="A1843" s="23">
        <f>主线!AG1842</f>
        <v>48531774</v>
      </c>
      <c r="B1843" s="37" t="s">
        <v>2307</v>
      </c>
      <c r="C1843" s="35" t="e">
        <f>VLOOKUP(B1843,I:J,2,0)</f>
        <v>#N/A</v>
      </c>
      <c r="D1843" s="35" t="e">
        <f>VLOOKUP(B1843,M:N,2,0)</f>
        <v>#N/A</v>
      </c>
      <c r="E1843" s="35" t="e">
        <f t="shared" si="53"/>
        <v>#N/A</v>
      </c>
    </row>
    <row r="1844" spans="1:5" x14ac:dyDescent="0.15">
      <c r="A1844" s="23">
        <f>主线!AG1843</f>
        <v>48604799</v>
      </c>
      <c r="B1844" s="37" t="s">
        <v>2308</v>
      </c>
      <c r="C1844" s="35" t="e">
        <f>VLOOKUP(B1844,I:J,2,0)</f>
        <v>#N/A</v>
      </c>
      <c r="D1844" s="35" t="e">
        <f>VLOOKUP(B1844,M:N,2,0)</f>
        <v>#N/A</v>
      </c>
      <c r="E1844" s="35" t="e">
        <f t="shared" si="53"/>
        <v>#N/A</v>
      </c>
    </row>
    <row r="1845" spans="1:5" x14ac:dyDescent="0.15">
      <c r="A1845" s="23">
        <f>主线!AG1844</f>
        <v>48642163</v>
      </c>
      <c r="B1845" s="37" t="s">
        <v>2309</v>
      </c>
      <c r="C1845" s="35" t="e">
        <f>VLOOKUP(B1845,I:J,2,0)</f>
        <v>#N/A</v>
      </c>
      <c r="D1845" s="35" t="str">
        <f>VLOOKUP(B1845,M:N,2,0)</f>
        <v>小雷音寺boss_520</v>
      </c>
      <c r="E1845" s="35" t="e">
        <f t="shared" si="53"/>
        <v>#N/A</v>
      </c>
    </row>
    <row r="1846" spans="1:5" x14ac:dyDescent="0.15">
      <c r="A1846" s="23">
        <f>主线!AG1845</f>
        <v>48679533</v>
      </c>
      <c r="B1846" s="37" t="s">
        <v>2310</v>
      </c>
      <c r="C1846" s="35" t="e">
        <f>VLOOKUP(B1846,I:J,2,0)</f>
        <v>#N/A</v>
      </c>
      <c r="D1846" s="35" t="e">
        <f>VLOOKUP(B1846,M:N,2,0)</f>
        <v>#N/A</v>
      </c>
      <c r="E1846" s="35" t="e">
        <f t="shared" si="53"/>
        <v>#N/A</v>
      </c>
    </row>
    <row r="1847" spans="1:5" x14ac:dyDescent="0.15">
      <c r="A1847" s="23">
        <f>主线!AG1846</f>
        <v>48752727</v>
      </c>
      <c r="B1847" s="37" t="s">
        <v>2311</v>
      </c>
      <c r="C1847" s="35" t="e">
        <f>VLOOKUP(B1847,I:J,2,0)</f>
        <v>#N/A</v>
      </c>
      <c r="D1847" s="35" t="e">
        <f>VLOOKUP(B1847,M:N,2,0)</f>
        <v>#N/A</v>
      </c>
      <c r="E1847" s="35" t="e">
        <f t="shared" si="53"/>
        <v>#N/A</v>
      </c>
    </row>
    <row r="1848" spans="1:5" x14ac:dyDescent="0.15">
      <c r="A1848" s="23">
        <f>主线!AG1847</f>
        <v>48790145</v>
      </c>
      <c r="B1848" s="37" t="s">
        <v>2312</v>
      </c>
      <c r="C1848" s="35" t="e">
        <f>VLOOKUP(B1848,I:J,2,0)</f>
        <v>#N/A</v>
      </c>
      <c r="D1848" s="35" t="e">
        <f>VLOOKUP(B1848,M:N,2,0)</f>
        <v>#N/A</v>
      </c>
      <c r="E1848" s="35" t="e">
        <f t="shared" si="53"/>
        <v>#N/A</v>
      </c>
    </row>
    <row r="1849" spans="1:5" x14ac:dyDescent="0.15">
      <c r="A1849" s="23">
        <f>主线!AG1848</f>
        <v>48827565</v>
      </c>
      <c r="B1849" s="37" t="s">
        <v>2313</v>
      </c>
      <c r="C1849" s="35" t="e">
        <f>VLOOKUP(B1849,I:J,2,0)</f>
        <v>#N/A</v>
      </c>
      <c r="D1849" s="35" t="str">
        <f>VLOOKUP(B1849,M:N,2,0)</f>
        <v>小雷音寺boss_521</v>
      </c>
      <c r="E1849" s="35" t="e">
        <f t="shared" si="53"/>
        <v>#N/A</v>
      </c>
    </row>
    <row r="1850" spans="1:5" x14ac:dyDescent="0.15">
      <c r="A1850" s="23">
        <f>主线!AG1849</f>
        <v>48900929</v>
      </c>
      <c r="B1850" s="37" t="s">
        <v>2314</v>
      </c>
      <c r="C1850" s="35" t="e">
        <f>VLOOKUP(B1850,I:J,2,0)</f>
        <v>#N/A</v>
      </c>
      <c r="D1850" s="35" t="e">
        <f>VLOOKUP(B1850,M:N,2,0)</f>
        <v>#N/A</v>
      </c>
      <c r="E1850" s="35" t="e">
        <f t="shared" si="53"/>
        <v>#N/A</v>
      </c>
    </row>
    <row r="1851" spans="1:5" x14ac:dyDescent="0.15">
      <c r="A1851" s="23">
        <f>主线!AG1850</f>
        <v>48938397</v>
      </c>
      <c r="B1851" s="37" t="s">
        <v>2315</v>
      </c>
      <c r="C1851" s="35" t="e">
        <f>VLOOKUP(B1851,I:J,2,0)</f>
        <v>#N/A</v>
      </c>
      <c r="D1851" s="35" t="str">
        <f>VLOOKUP(B1851,M:N,2,0)</f>
        <v>小雷音寺boss_522</v>
      </c>
      <c r="E1851" s="35" t="str">
        <f t="shared" si="53"/>
        <v>天庭试炼boss_145</v>
      </c>
    </row>
    <row r="1852" spans="1:5" x14ac:dyDescent="0.15">
      <c r="A1852" s="23">
        <f>主线!AG1851</f>
        <v>49166935</v>
      </c>
      <c r="B1852" s="37" t="s">
        <v>2316</v>
      </c>
      <c r="C1852" s="35" t="e">
        <f>VLOOKUP(B1852,I:J,2,0)</f>
        <v>#N/A</v>
      </c>
      <c r="D1852" s="35" t="e">
        <f>VLOOKUP(B1852,M:N,2,0)</f>
        <v>#N/A</v>
      </c>
      <c r="E1852" s="35" t="e">
        <f t="shared" si="53"/>
        <v>#N/A</v>
      </c>
    </row>
    <row r="1853" spans="1:5" x14ac:dyDescent="0.15">
      <c r="A1853" s="23">
        <f>主线!AG1852</f>
        <v>49204453</v>
      </c>
      <c r="B1853" s="37" t="s">
        <v>2317</v>
      </c>
      <c r="C1853" s="35" t="e">
        <f>VLOOKUP(B1853,I:J,2,0)</f>
        <v>#N/A</v>
      </c>
      <c r="D1853" s="35" t="str">
        <f>VLOOKUP(B1853,M:N,2,0)</f>
        <v>小雷音寺boss_523</v>
      </c>
      <c r="E1853" s="35" t="e">
        <f t="shared" si="53"/>
        <v>#N/A</v>
      </c>
    </row>
    <row r="1854" spans="1:5" x14ac:dyDescent="0.15">
      <c r="A1854" s="23">
        <f>主线!AG1853</f>
        <v>49278065</v>
      </c>
      <c r="B1854" s="37" t="s">
        <v>2318</v>
      </c>
      <c r="C1854" s="35" t="e">
        <f>VLOOKUP(B1854,I:J,2,0)</f>
        <v>#N/A</v>
      </c>
      <c r="D1854" s="35" t="e">
        <f>VLOOKUP(B1854,M:N,2,0)</f>
        <v>#N/A</v>
      </c>
      <c r="E1854" s="35" t="e">
        <f t="shared" si="53"/>
        <v>#N/A</v>
      </c>
    </row>
    <row r="1855" spans="1:5" x14ac:dyDescent="0.15">
      <c r="A1855" s="23">
        <f>主线!AG1854</f>
        <v>49315631</v>
      </c>
      <c r="B1855" s="37" t="s">
        <v>2319</v>
      </c>
      <c r="C1855" s="35" t="e">
        <f>VLOOKUP(B1855,I:J,2,0)</f>
        <v>#N/A</v>
      </c>
      <c r="D1855" s="35" t="e">
        <f>VLOOKUP(B1855,M:N,2,0)</f>
        <v>#N/A</v>
      </c>
      <c r="E1855" s="35" t="e">
        <f t="shared" si="53"/>
        <v>#N/A</v>
      </c>
    </row>
    <row r="1856" spans="1:5" x14ac:dyDescent="0.15">
      <c r="A1856" s="23">
        <f>主线!AG1855</f>
        <v>49353202</v>
      </c>
      <c r="B1856" s="37" t="s">
        <v>2320</v>
      </c>
      <c r="C1856" s="35" t="e">
        <f>VLOOKUP(B1856,I:J,2,0)</f>
        <v>#N/A</v>
      </c>
      <c r="D1856" s="35" t="str">
        <f>VLOOKUP(B1856,M:N,2,0)</f>
        <v>小雷音寺boss_524</v>
      </c>
      <c r="E1856" s="35" t="e">
        <f t="shared" si="53"/>
        <v>#N/A</v>
      </c>
    </row>
    <row r="1857" spans="1:5" x14ac:dyDescent="0.15">
      <c r="A1857" s="23">
        <f>主线!AG1856</f>
        <v>49426982</v>
      </c>
      <c r="B1857" s="37" t="s">
        <v>2321</v>
      </c>
      <c r="C1857" s="35" t="e">
        <f>VLOOKUP(B1857,I:J,2,0)</f>
        <v>#N/A</v>
      </c>
      <c r="D1857" s="35" t="e">
        <f>VLOOKUP(B1857,M:N,2,0)</f>
        <v>#N/A</v>
      </c>
      <c r="E1857" s="35" t="e">
        <f t="shared" si="53"/>
        <v>#N/A</v>
      </c>
    </row>
    <row r="1858" spans="1:5" x14ac:dyDescent="0.15">
      <c r="A1858" s="23">
        <f>主线!AG1857</f>
        <v>49464601</v>
      </c>
      <c r="B1858" s="37" t="s">
        <v>2322</v>
      </c>
      <c r="C1858" s="35" t="e">
        <f>VLOOKUP(B1858,I:J,2,0)</f>
        <v>#N/A</v>
      </c>
      <c r="D1858" s="35" t="e">
        <f>VLOOKUP(B1858,M:N,2,0)</f>
        <v>#N/A</v>
      </c>
      <c r="E1858" s="35" t="e">
        <f t="shared" ref="E1858:E1921" si="54">VLOOKUP(B1858,Q:R,2,0)</f>
        <v>#N/A</v>
      </c>
    </row>
    <row r="1859" spans="1:5" x14ac:dyDescent="0.15">
      <c r="A1859" s="23">
        <f>主线!AG1858</f>
        <v>49502222</v>
      </c>
      <c r="B1859" s="37" t="s">
        <v>2323</v>
      </c>
      <c r="C1859" s="35" t="e">
        <f>VLOOKUP(B1859,I:J,2,0)</f>
        <v>#N/A</v>
      </c>
      <c r="D1859" s="35" t="e">
        <f>VLOOKUP(B1859,M:N,2,0)</f>
        <v>#N/A</v>
      </c>
      <c r="E1859" s="35" t="e">
        <f t="shared" si="54"/>
        <v>#N/A</v>
      </c>
    </row>
    <row r="1860" spans="1:5" x14ac:dyDescent="0.15">
      <c r="A1860" s="23">
        <f>主线!AG1859</f>
        <v>49576172</v>
      </c>
      <c r="B1860" s="37" t="s">
        <v>2324</v>
      </c>
      <c r="C1860" s="35" t="e">
        <f>VLOOKUP(B1860,I:J,2,0)</f>
        <v>#N/A</v>
      </c>
      <c r="D1860" s="35" t="str">
        <f>VLOOKUP(B1860,M:N,2,0)</f>
        <v>小雷音寺boss_525</v>
      </c>
      <c r="E1860" s="35" t="e">
        <f t="shared" si="54"/>
        <v>#N/A</v>
      </c>
    </row>
    <row r="1861" spans="1:5" x14ac:dyDescent="0.15">
      <c r="A1861" s="23">
        <f>主线!AG1860</f>
        <v>49613842</v>
      </c>
      <c r="B1861" s="37" t="s">
        <v>2325</v>
      </c>
      <c r="C1861" s="35" t="e">
        <f>VLOOKUP(B1861,I:J,2,0)</f>
        <v>#N/A</v>
      </c>
      <c r="D1861" s="35" t="str">
        <f>VLOOKUP(B1861,M:N,2,0)</f>
        <v>小雷音寺boss_526</v>
      </c>
      <c r="E1861" s="35" t="e">
        <f t="shared" si="54"/>
        <v>#N/A</v>
      </c>
    </row>
    <row r="1862" spans="1:5" x14ac:dyDescent="0.15">
      <c r="A1862" s="23">
        <f>主线!AG1861</f>
        <v>49844035</v>
      </c>
      <c r="B1862" s="37" t="s">
        <v>2326</v>
      </c>
      <c r="C1862" s="35" t="e">
        <f>VLOOKUP(B1862,I:J,2,0)</f>
        <v>#N/A</v>
      </c>
      <c r="D1862" s="35" t="e">
        <f>VLOOKUP(B1862,M:N,2,0)</f>
        <v>#N/A</v>
      </c>
      <c r="E1862" s="35" t="e">
        <f t="shared" si="54"/>
        <v>#N/A</v>
      </c>
    </row>
    <row r="1863" spans="1:5" x14ac:dyDescent="0.15">
      <c r="A1863" s="23">
        <f>主线!AG1862</f>
        <v>49881754</v>
      </c>
      <c r="B1863" s="37" t="s">
        <v>2327</v>
      </c>
      <c r="C1863" s="35" t="e">
        <f>VLOOKUP(B1863,I:J,2,0)</f>
        <v>#N/A</v>
      </c>
      <c r="D1863" s="35" t="e">
        <f>VLOOKUP(B1863,M:N,2,0)</f>
        <v>#N/A</v>
      </c>
      <c r="E1863" s="35" t="e">
        <f t="shared" si="54"/>
        <v>#N/A</v>
      </c>
    </row>
    <row r="1864" spans="1:5" x14ac:dyDescent="0.15">
      <c r="A1864" s="23">
        <f>主线!AG1863</f>
        <v>49955953</v>
      </c>
      <c r="B1864" s="37" t="s">
        <v>2328</v>
      </c>
      <c r="C1864" s="35" t="e">
        <f>VLOOKUP(B1864,I:J,2,0)</f>
        <v>#N/A</v>
      </c>
      <c r="D1864" s="35" t="str">
        <f>VLOOKUP(B1864,M:N,2,0)</f>
        <v>小雷音寺boss_527</v>
      </c>
      <c r="E1864" s="35" t="e">
        <f t="shared" si="54"/>
        <v>#N/A</v>
      </c>
    </row>
    <row r="1865" spans="1:5" x14ac:dyDescent="0.15">
      <c r="A1865" s="23">
        <f>主线!AG1864</f>
        <v>49993720</v>
      </c>
      <c r="B1865" s="37" t="s">
        <v>2329</v>
      </c>
      <c r="C1865" s="35" t="e">
        <f>VLOOKUP(B1865,I:J,2,0)</f>
        <v>#N/A</v>
      </c>
      <c r="D1865" s="35" t="e">
        <f>VLOOKUP(B1865,M:N,2,0)</f>
        <v>#N/A</v>
      </c>
      <c r="E1865" s="35" t="e">
        <f t="shared" si="54"/>
        <v>#N/A</v>
      </c>
    </row>
    <row r="1866" spans="1:5" x14ac:dyDescent="0.15">
      <c r="A1866" s="23">
        <f>主线!AG1865</f>
        <v>50031490</v>
      </c>
      <c r="B1866" s="37" t="s">
        <v>2330</v>
      </c>
      <c r="C1866" s="35" t="e">
        <f>VLOOKUP(B1866,I:J,2,0)</f>
        <v>#N/A</v>
      </c>
      <c r="D1866" s="35" t="e">
        <f>VLOOKUP(B1866,M:N,2,0)</f>
        <v>#N/A</v>
      </c>
      <c r="E1866" s="35" t="e">
        <f t="shared" si="54"/>
        <v>#N/A</v>
      </c>
    </row>
    <row r="1867" spans="1:5" x14ac:dyDescent="0.15">
      <c r="A1867" s="23">
        <f>主线!AG1866</f>
        <v>50105862</v>
      </c>
      <c r="B1867" s="37" t="s">
        <v>2331</v>
      </c>
      <c r="C1867" s="35" t="e">
        <f>VLOOKUP(B1867,I:J,2,0)</f>
        <v>#N/A</v>
      </c>
      <c r="D1867" s="35" t="e">
        <f>VLOOKUP(B1867,M:N,2,0)</f>
        <v>#N/A</v>
      </c>
      <c r="E1867" s="35" t="e">
        <f t="shared" si="54"/>
        <v>#N/A</v>
      </c>
    </row>
    <row r="1868" spans="1:5" x14ac:dyDescent="0.15">
      <c r="A1868" s="23">
        <f>主线!AG1867</f>
        <v>50143680</v>
      </c>
      <c r="B1868" s="37" t="s">
        <v>2332</v>
      </c>
      <c r="C1868" s="35" t="e">
        <f>VLOOKUP(B1868,I:J,2,0)</f>
        <v>#N/A</v>
      </c>
      <c r="D1868" s="35" t="str">
        <f>VLOOKUP(B1868,M:N,2,0)</f>
        <v>小雷音寺boss_528</v>
      </c>
      <c r="E1868" s="35" t="str">
        <f t="shared" si="54"/>
        <v>天庭试炼boss_146</v>
      </c>
    </row>
    <row r="1869" spans="1:5" x14ac:dyDescent="0.15">
      <c r="A1869" s="23">
        <f>主线!AG1868</f>
        <v>50181502</v>
      </c>
      <c r="B1869" s="37" t="s">
        <v>2333</v>
      </c>
      <c r="C1869" s="35" t="e">
        <f>VLOOKUP(B1869,I:J,2,0)</f>
        <v>#N/A</v>
      </c>
      <c r="D1869" s="35" t="e">
        <f>VLOOKUP(B1869,M:N,2,0)</f>
        <v>#N/A</v>
      </c>
      <c r="E1869" s="35" t="e">
        <f t="shared" si="54"/>
        <v>#N/A</v>
      </c>
    </row>
    <row r="1870" spans="1:5" x14ac:dyDescent="0.15">
      <c r="A1870" s="23">
        <f>主线!AG1869</f>
        <v>50256042</v>
      </c>
      <c r="B1870" s="37" t="s">
        <v>2334</v>
      </c>
      <c r="C1870" s="35" t="e">
        <f>VLOOKUP(B1870,I:J,2,0)</f>
        <v>#N/A</v>
      </c>
      <c r="D1870" s="35" t="e">
        <f>VLOOKUP(B1870,M:N,2,0)</f>
        <v>#N/A</v>
      </c>
      <c r="E1870" s="35" t="e">
        <f t="shared" si="54"/>
        <v>#N/A</v>
      </c>
    </row>
    <row r="1871" spans="1:5" x14ac:dyDescent="0.15">
      <c r="A1871" s="23">
        <f>主线!AG1870</f>
        <v>50293911</v>
      </c>
      <c r="B1871" s="37" t="s">
        <v>2335</v>
      </c>
      <c r="C1871" s="35" t="e">
        <f>VLOOKUP(B1871,I:J,2,0)</f>
        <v>#N/A</v>
      </c>
      <c r="D1871" s="35" t="str">
        <f>VLOOKUP(B1871,M:N,2,0)</f>
        <v>小雷音寺boss_529</v>
      </c>
      <c r="E1871" s="35" t="e">
        <f t="shared" si="54"/>
        <v>#N/A</v>
      </c>
    </row>
    <row r="1872" spans="1:5" x14ac:dyDescent="0.15">
      <c r="A1872" s="23">
        <f>主线!AG1871</f>
        <v>50525761</v>
      </c>
      <c r="B1872" s="37" t="s">
        <v>2336</v>
      </c>
      <c r="C1872" s="35" t="e">
        <f>VLOOKUP(B1872,I:J,2,0)</f>
        <v>#N/A</v>
      </c>
      <c r="D1872" s="35" t="str">
        <f>VLOOKUP(B1872,M:N,2,0)</f>
        <v>小雷音寺boss_530</v>
      </c>
      <c r="E1872" s="35" t="e">
        <f t="shared" si="54"/>
        <v>#N/A</v>
      </c>
    </row>
    <row r="1873" spans="1:5" x14ac:dyDescent="0.15">
      <c r="A1873" s="23">
        <f>主线!AG1872</f>
        <v>50563681</v>
      </c>
      <c r="B1873" s="37" t="s">
        <v>2337</v>
      </c>
      <c r="C1873" s="35" t="e">
        <f>VLOOKUP(B1873,I:J,2,0)</f>
        <v>#N/A</v>
      </c>
      <c r="D1873" s="35" t="e">
        <f>VLOOKUP(B1873,M:N,2,0)</f>
        <v>#N/A</v>
      </c>
      <c r="E1873" s="35" t="e">
        <f t="shared" si="54"/>
        <v>#N/A</v>
      </c>
    </row>
    <row r="1874" spans="1:5" x14ac:dyDescent="0.15">
      <c r="A1874" s="23">
        <f>主线!AG1873</f>
        <v>50638471</v>
      </c>
      <c r="B1874" s="37" t="s">
        <v>2338</v>
      </c>
      <c r="C1874" s="35" t="e">
        <f>VLOOKUP(B1874,I:J,2,0)</f>
        <v>#N/A</v>
      </c>
      <c r="D1874" s="35" t="e">
        <f>VLOOKUP(B1874,M:N,2,0)</f>
        <v>#N/A</v>
      </c>
      <c r="E1874" s="35" t="e">
        <f t="shared" si="54"/>
        <v>#N/A</v>
      </c>
    </row>
    <row r="1875" spans="1:5" x14ac:dyDescent="0.15">
      <c r="A1875" s="23">
        <f>主线!AG1874</f>
        <v>50676437</v>
      </c>
      <c r="B1875" s="37" t="s">
        <v>2339</v>
      </c>
      <c r="C1875" s="35" t="e">
        <f>VLOOKUP(B1875,I:J,2,0)</f>
        <v>#N/A</v>
      </c>
      <c r="D1875" s="35" t="e">
        <f>VLOOKUP(B1875,M:N,2,0)</f>
        <v>#N/A</v>
      </c>
      <c r="E1875" s="35" t="e">
        <f t="shared" si="54"/>
        <v>#N/A</v>
      </c>
    </row>
    <row r="1876" spans="1:5" x14ac:dyDescent="0.15">
      <c r="A1876" s="23">
        <f>主线!AG1875</f>
        <v>50714408</v>
      </c>
      <c r="B1876" s="37" t="s">
        <v>2340</v>
      </c>
      <c r="C1876" s="35" t="e">
        <f>VLOOKUP(B1876,I:J,2,0)</f>
        <v>#N/A</v>
      </c>
      <c r="D1876" s="35" t="str">
        <f>VLOOKUP(B1876,M:N,2,0)</f>
        <v>小雷音寺boss_531</v>
      </c>
      <c r="E1876" s="35" t="e">
        <f t="shared" si="54"/>
        <v>#N/A</v>
      </c>
    </row>
    <row r="1877" spans="1:5" x14ac:dyDescent="0.15">
      <c r="A1877" s="23">
        <f>主线!AG1876</f>
        <v>50789368</v>
      </c>
      <c r="B1877" s="37" t="s">
        <v>2341</v>
      </c>
      <c r="C1877" s="35" t="e">
        <f>VLOOKUP(B1877,I:J,2,0)</f>
        <v>#N/A</v>
      </c>
      <c r="D1877" s="35" t="e">
        <f>VLOOKUP(B1877,M:N,2,0)</f>
        <v>#N/A</v>
      </c>
      <c r="E1877" s="35" t="e">
        <f t="shared" si="54"/>
        <v>#N/A</v>
      </c>
    </row>
    <row r="1878" spans="1:5" x14ac:dyDescent="0.15">
      <c r="A1878" s="23">
        <f>主线!AG1877</f>
        <v>50827387</v>
      </c>
      <c r="B1878" s="37" t="s">
        <v>2342</v>
      </c>
      <c r="C1878" s="35" t="e">
        <f>VLOOKUP(B1878,I:J,2,0)</f>
        <v>#N/A</v>
      </c>
      <c r="D1878" s="35" t="e">
        <f>VLOOKUP(B1878,M:N,2,0)</f>
        <v>#N/A</v>
      </c>
      <c r="E1878" s="35" t="e">
        <f t="shared" si="54"/>
        <v>#N/A</v>
      </c>
    </row>
    <row r="1879" spans="1:5" x14ac:dyDescent="0.15">
      <c r="A1879" s="23">
        <f>主线!AG1878</f>
        <v>50865412</v>
      </c>
      <c r="B1879" s="37" t="s">
        <v>2343</v>
      </c>
      <c r="C1879" s="35" t="e">
        <f>VLOOKUP(B1879,I:J,2,0)</f>
        <v>#N/A</v>
      </c>
      <c r="D1879" s="35" t="str">
        <f>VLOOKUP(B1879,M:N,2,0)</f>
        <v>小雷音寺boss_532</v>
      </c>
      <c r="E1879" s="35" t="e">
        <f t="shared" si="54"/>
        <v>#N/A</v>
      </c>
    </row>
    <row r="1880" spans="1:5" x14ac:dyDescent="0.15">
      <c r="A1880" s="23">
        <f>主线!AG1879</f>
        <v>50940542</v>
      </c>
      <c r="B1880" s="37" t="s">
        <v>2344</v>
      </c>
      <c r="C1880" s="35" t="e">
        <f>VLOOKUP(B1880,I:J,2,0)</f>
        <v>#N/A</v>
      </c>
      <c r="D1880" s="35" t="e">
        <f>VLOOKUP(B1880,M:N,2,0)</f>
        <v>#N/A</v>
      </c>
      <c r="E1880" s="35" t="e">
        <f t="shared" si="54"/>
        <v>#N/A</v>
      </c>
    </row>
    <row r="1881" spans="1:5" x14ac:dyDescent="0.15">
      <c r="A1881" s="23">
        <f>主线!AG1880</f>
        <v>50978612</v>
      </c>
      <c r="B1881" s="37" t="s">
        <v>2345</v>
      </c>
      <c r="C1881" s="35" t="e">
        <f>VLOOKUP(B1881,I:J,2,0)</f>
        <v>#N/A</v>
      </c>
      <c r="D1881" s="35" t="str">
        <f>VLOOKUP(B1881,M:N,2,0)</f>
        <v>小雷音寺boss_533</v>
      </c>
      <c r="E1881" s="35" t="e">
        <f t="shared" si="54"/>
        <v>#N/A</v>
      </c>
    </row>
    <row r="1882" spans="1:5" x14ac:dyDescent="0.15">
      <c r="A1882" s="23">
        <f>主线!AG1881</f>
        <v>51212124</v>
      </c>
      <c r="B1882" s="37" t="s">
        <v>2346</v>
      </c>
      <c r="C1882" s="35" t="e">
        <f>VLOOKUP(B1882,I:J,2,0)</f>
        <v>#N/A</v>
      </c>
      <c r="D1882" s="35" t="e">
        <f>VLOOKUP(B1882,M:N,2,0)</f>
        <v>#N/A</v>
      </c>
      <c r="E1882" s="35" t="e">
        <f t="shared" si="54"/>
        <v>#N/A</v>
      </c>
    </row>
    <row r="1883" spans="1:5" x14ac:dyDescent="0.15">
      <c r="A1883" s="23">
        <f>主线!AG1882</f>
        <v>51250243</v>
      </c>
      <c r="B1883" s="37" t="s">
        <v>2347</v>
      </c>
      <c r="C1883" s="35" t="e">
        <f>VLOOKUP(B1883,I:J,2,0)</f>
        <v>#N/A</v>
      </c>
      <c r="D1883" s="35" t="str">
        <f>VLOOKUP(B1883,M:N,2,0)</f>
        <v>小雷音寺boss_534</v>
      </c>
      <c r="E1883" s="35" t="e">
        <f t="shared" si="54"/>
        <v>#N/A</v>
      </c>
    </row>
    <row r="1884" spans="1:5" x14ac:dyDescent="0.15">
      <c r="A1884" s="23">
        <f>主线!AG1883</f>
        <v>51325623</v>
      </c>
      <c r="B1884" s="37" t="s">
        <v>2348</v>
      </c>
      <c r="C1884" s="35" t="e">
        <f>VLOOKUP(B1884,I:J,2,0)</f>
        <v>#N/A</v>
      </c>
      <c r="D1884" s="35" t="e">
        <f>VLOOKUP(B1884,M:N,2,0)</f>
        <v>#N/A</v>
      </c>
      <c r="E1884" s="35" t="str">
        <f t="shared" si="54"/>
        <v>天庭试炼boss_147</v>
      </c>
    </row>
    <row r="1885" spans="1:5" x14ac:dyDescent="0.15">
      <c r="A1885" s="23">
        <f>主线!AG1884</f>
        <v>51363792</v>
      </c>
      <c r="B1885" s="37" t="s">
        <v>2349</v>
      </c>
      <c r="C1885" s="35" t="e">
        <f>VLOOKUP(B1885,I:J,2,0)</f>
        <v>#N/A</v>
      </c>
      <c r="D1885" s="35" t="e">
        <f>VLOOKUP(B1885,M:N,2,0)</f>
        <v>#N/A</v>
      </c>
      <c r="E1885" s="35" t="e">
        <f t="shared" si="54"/>
        <v>#N/A</v>
      </c>
    </row>
    <row r="1886" spans="1:5" x14ac:dyDescent="0.15">
      <c r="A1886" s="23">
        <f>主线!AG1885</f>
        <v>51401965</v>
      </c>
      <c r="B1886" s="37" t="s">
        <v>2350</v>
      </c>
      <c r="C1886" s="35" t="e">
        <f>VLOOKUP(B1886,I:J,2,0)</f>
        <v>#N/A</v>
      </c>
      <c r="D1886" s="35" t="e">
        <f>VLOOKUP(B1886,M:N,2,0)</f>
        <v>#N/A</v>
      </c>
      <c r="E1886" s="35" t="e">
        <f t="shared" si="54"/>
        <v>#N/A</v>
      </c>
    </row>
    <row r="1887" spans="1:5" x14ac:dyDescent="0.15">
      <c r="A1887" s="23">
        <f>主线!AG1886</f>
        <v>51477515</v>
      </c>
      <c r="B1887" s="37" t="s">
        <v>2351</v>
      </c>
      <c r="C1887" s="35" t="e">
        <f>VLOOKUP(B1887,I:J,2,0)</f>
        <v>#N/A</v>
      </c>
      <c r="D1887" s="35" t="str">
        <f>VLOOKUP(B1887,M:N,2,0)</f>
        <v>小雷音寺boss_535</v>
      </c>
      <c r="E1887" s="35" t="e">
        <f t="shared" si="54"/>
        <v>#N/A</v>
      </c>
    </row>
    <row r="1888" spans="1:5" x14ac:dyDescent="0.15">
      <c r="A1888" s="23">
        <f>主线!AG1887</f>
        <v>51515735</v>
      </c>
      <c r="B1888" s="37" t="s">
        <v>2352</v>
      </c>
      <c r="C1888" s="35" t="e">
        <f>VLOOKUP(B1888,I:J,2,0)</f>
        <v>#N/A</v>
      </c>
      <c r="D1888" s="35" t="e">
        <f>VLOOKUP(B1888,M:N,2,0)</f>
        <v>#N/A</v>
      </c>
      <c r="E1888" s="35" t="e">
        <f t="shared" si="54"/>
        <v>#N/A</v>
      </c>
    </row>
    <row r="1889" spans="1:5" x14ac:dyDescent="0.15">
      <c r="A1889" s="23">
        <f>主线!AG1888</f>
        <v>51553962</v>
      </c>
      <c r="B1889" s="37" t="s">
        <v>2353</v>
      </c>
      <c r="C1889" s="35" t="e">
        <f>VLOOKUP(B1889,I:J,2,0)</f>
        <v>#N/A</v>
      </c>
      <c r="D1889" s="35" t="e">
        <f>VLOOKUP(B1889,M:N,2,0)</f>
        <v>#N/A</v>
      </c>
      <c r="E1889" s="35" t="e">
        <f t="shared" si="54"/>
        <v>#N/A</v>
      </c>
    </row>
    <row r="1890" spans="1:5" x14ac:dyDescent="0.15">
      <c r="A1890" s="23">
        <f>主线!AG1889</f>
        <v>51629680</v>
      </c>
      <c r="B1890" s="37" t="s">
        <v>2354</v>
      </c>
      <c r="C1890" s="35" t="e">
        <f>VLOOKUP(B1890,I:J,2,0)</f>
        <v>#N/A</v>
      </c>
      <c r="D1890" s="35" t="e">
        <f>VLOOKUP(B1890,M:N,2,0)</f>
        <v>#N/A</v>
      </c>
      <c r="E1890" s="35" t="e">
        <f t="shared" si="54"/>
        <v>#N/A</v>
      </c>
    </row>
    <row r="1891" spans="1:5" x14ac:dyDescent="0.15">
      <c r="A1891" s="23">
        <f>主线!AG1890</f>
        <v>51667953</v>
      </c>
      <c r="B1891" s="37" t="s">
        <v>2355</v>
      </c>
      <c r="C1891" s="35" t="e">
        <f>VLOOKUP(B1891,I:J,2,0)</f>
        <v>#N/A</v>
      </c>
      <c r="D1891" s="35" t="str">
        <f>VLOOKUP(B1891,M:N,2,0)</f>
        <v>小雷音寺boss_536</v>
      </c>
      <c r="E1891" s="35" t="e">
        <f t="shared" si="54"/>
        <v>#N/A</v>
      </c>
    </row>
    <row r="1892" spans="1:5" x14ac:dyDescent="0.15">
      <c r="A1892" s="23">
        <f>主线!AG1891</f>
        <v>51903124</v>
      </c>
      <c r="B1892" s="37" t="s">
        <v>2356</v>
      </c>
      <c r="C1892" s="35" t="e">
        <f>VLOOKUP(B1892,I:J,2,0)</f>
        <v>#N/A</v>
      </c>
      <c r="D1892" s="35" t="e">
        <f>VLOOKUP(B1892,M:N,2,0)</f>
        <v>#N/A</v>
      </c>
      <c r="E1892" s="35" t="e">
        <f t="shared" si="54"/>
        <v>#N/A</v>
      </c>
    </row>
    <row r="1893" spans="1:5" x14ac:dyDescent="0.15">
      <c r="A1893" s="23">
        <f>主线!AG1892</f>
        <v>51941446</v>
      </c>
      <c r="B1893" s="37" t="s">
        <v>2357</v>
      </c>
      <c r="C1893" s="35" t="e">
        <f>VLOOKUP(B1893,I:J,2,0)</f>
        <v>#N/A</v>
      </c>
      <c r="D1893" s="35" t="e">
        <f>VLOOKUP(B1893,M:N,2,0)</f>
        <v>#N/A</v>
      </c>
      <c r="E1893" s="35" t="e">
        <f t="shared" si="54"/>
        <v>#N/A</v>
      </c>
    </row>
    <row r="1894" spans="1:5" x14ac:dyDescent="0.15">
      <c r="A1894" s="23">
        <f>主线!AG1893</f>
        <v>52017418</v>
      </c>
      <c r="B1894" s="37" t="s">
        <v>2358</v>
      </c>
      <c r="C1894" s="35" t="e">
        <f>VLOOKUP(B1894,I:J,2,0)</f>
        <v>#N/A</v>
      </c>
      <c r="D1894" s="35" t="e">
        <f>VLOOKUP(B1894,M:N,2,0)</f>
        <v>#N/A</v>
      </c>
      <c r="E1894" s="35" t="e">
        <f t="shared" si="54"/>
        <v>#N/A</v>
      </c>
    </row>
    <row r="1895" spans="1:5" x14ac:dyDescent="0.15">
      <c r="A1895" s="23">
        <f>主线!AG1894</f>
        <v>52055789</v>
      </c>
      <c r="B1895" s="37" t="s">
        <v>2359</v>
      </c>
      <c r="C1895" s="35" t="e">
        <f>VLOOKUP(B1895,I:J,2,0)</f>
        <v>#N/A</v>
      </c>
      <c r="D1895" s="35" t="e">
        <f>VLOOKUP(B1895,M:N,2,0)</f>
        <v>#N/A</v>
      </c>
      <c r="E1895" s="35" t="e">
        <f t="shared" si="54"/>
        <v>#N/A</v>
      </c>
    </row>
    <row r="1896" spans="1:5" x14ac:dyDescent="0.15">
      <c r="A1896" s="23">
        <f>主线!AG1895</f>
        <v>52094164</v>
      </c>
      <c r="B1896" s="37" t="s">
        <v>2360</v>
      </c>
      <c r="C1896" s="35" t="e">
        <f>VLOOKUP(B1896,I:J,2,0)</f>
        <v>#N/A</v>
      </c>
      <c r="D1896" s="35" t="str">
        <f>VLOOKUP(B1896,M:N,2,0)</f>
        <v>小雷音寺boss_538</v>
      </c>
      <c r="E1896" s="35" t="e">
        <f t="shared" si="54"/>
        <v>#N/A</v>
      </c>
    </row>
    <row r="1897" spans="1:5" x14ac:dyDescent="0.15">
      <c r="A1897" s="23">
        <f>主线!AG1896</f>
        <v>52170304</v>
      </c>
      <c r="B1897" s="37" t="s">
        <v>2361</v>
      </c>
      <c r="C1897" s="35" t="e">
        <f>VLOOKUP(B1897,I:J,2,0)</f>
        <v>#N/A</v>
      </c>
      <c r="D1897" s="35" t="e">
        <f>VLOOKUP(B1897,M:N,2,0)</f>
        <v>#N/A</v>
      </c>
      <c r="E1897" s="35" t="e">
        <f t="shared" si="54"/>
        <v>#N/A</v>
      </c>
    </row>
    <row r="1898" spans="1:5" x14ac:dyDescent="0.15">
      <c r="A1898" s="23">
        <f>主线!AG1897</f>
        <v>52208729</v>
      </c>
      <c r="B1898" s="37" t="s">
        <v>2362</v>
      </c>
      <c r="C1898" s="35" t="e">
        <f>VLOOKUP(B1898,I:J,2,0)</f>
        <v>#N/A</v>
      </c>
      <c r="D1898" s="35" t="e">
        <f>VLOOKUP(B1898,M:N,2,0)</f>
        <v>#N/A</v>
      </c>
      <c r="E1898" s="35" t="e">
        <f t="shared" si="54"/>
        <v>#N/A</v>
      </c>
    </row>
    <row r="1899" spans="1:5" x14ac:dyDescent="0.15">
      <c r="A1899" s="23">
        <f>主线!AG1898</f>
        <v>52247156</v>
      </c>
      <c r="B1899" s="37" t="s">
        <v>2363</v>
      </c>
      <c r="C1899" s="35" t="e">
        <f>VLOOKUP(B1899,I:J,2,0)</f>
        <v>#N/A</v>
      </c>
      <c r="D1899" s="35" t="str">
        <f>VLOOKUP(B1899,M:N,2,0)</f>
        <v>小雷音寺boss_539</v>
      </c>
      <c r="E1899" s="35" t="e">
        <f t="shared" si="54"/>
        <v>#N/A</v>
      </c>
    </row>
    <row r="1900" spans="1:5" x14ac:dyDescent="0.15">
      <c r="A1900" s="23">
        <f>主线!AG1899</f>
        <v>52323466</v>
      </c>
      <c r="B1900" s="37" t="s">
        <v>2364</v>
      </c>
      <c r="C1900" s="35" t="e">
        <f>VLOOKUP(B1900,I:J,2,0)</f>
        <v>#N/A</v>
      </c>
      <c r="D1900" s="35" t="e">
        <f>VLOOKUP(B1900,M:N,2,0)</f>
        <v>#N/A</v>
      </c>
      <c r="E1900" s="35" t="e">
        <f t="shared" si="54"/>
        <v>#N/A</v>
      </c>
    </row>
    <row r="1901" spans="1:5" x14ac:dyDescent="0.15">
      <c r="A1901" s="23">
        <f>主线!AG1900</f>
        <v>52361942</v>
      </c>
      <c r="B1901" s="37" t="s">
        <v>2365</v>
      </c>
      <c r="C1901" s="35" t="e">
        <f>VLOOKUP(B1901,I:J,2,0)</f>
        <v>#N/A</v>
      </c>
      <c r="D1901" s="35" t="str">
        <f>VLOOKUP(B1901,M:N,2,0)</f>
        <v>小雷音寺boss_540</v>
      </c>
      <c r="E1901" s="35" t="str">
        <f t="shared" si="54"/>
        <v>天庭试炼boss_148</v>
      </c>
    </row>
    <row r="1902" spans="1:5" x14ac:dyDescent="0.15">
      <c r="A1902" s="23">
        <f>主线!AG1901</f>
        <v>52598778</v>
      </c>
      <c r="B1902" s="37" t="s">
        <v>2366</v>
      </c>
      <c r="C1902" s="35" t="e">
        <f>VLOOKUP(B1902,I:J,2,0)</f>
        <v>#N/A</v>
      </c>
      <c r="D1902" s="35" t="e">
        <f>VLOOKUP(B1902,M:N,2,0)</f>
        <v>#N/A</v>
      </c>
      <c r="E1902" s="35" t="e">
        <f t="shared" si="54"/>
        <v>#N/A</v>
      </c>
    </row>
    <row r="1903" spans="1:5" x14ac:dyDescent="0.15">
      <c r="A1903" s="23">
        <f>主线!AG1902</f>
        <v>52639079</v>
      </c>
      <c r="B1903" s="37" t="s">
        <v>2367</v>
      </c>
      <c r="C1903" s="35" t="e">
        <f>VLOOKUP(B1903,I:J,2,0)</f>
        <v>#N/A</v>
      </c>
      <c r="D1903" s="35" t="str">
        <f>VLOOKUP(B1903,M:N,2,0)</f>
        <v>小雷音寺boss_541</v>
      </c>
      <c r="E1903" s="35" t="e">
        <f t="shared" si="54"/>
        <v>#N/A</v>
      </c>
    </row>
    <row r="1904" spans="1:5" x14ac:dyDescent="0.15">
      <c r="A1904" s="23">
        <f>主线!AG1903</f>
        <v>52717423</v>
      </c>
      <c r="B1904" s="37" t="s">
        <v>2368</v>
      </c>
      <c r="C1904" s="35" t="e">
        <f>VLOOKUP(B1904,I:J,2,0)</f>
        <v>#N/A</v>
      </c>
      <c r="D1904" s="35" t="e">
        <f>VLOOKUP(B1904,M:N,2,0)</f>
        <v>#N/A</v>
      </c>
      <c r="E1904" s="35" t="e">
        <f t="shared" si="54"/>
        <v>#N/A</v>
      </c>
    </row>
    <row r="1905" spans="1:5" x14ac:dyDescent="0.15">
      <c r="A1905" s="23">
        <f>主线!AG1904</f>
        <v>52757772</v>
      </c>
      <c r="B1905" s="37" t="s">
        <v>2369</v>
      </c>
      <c r="C1905" s="35" t="e">
        <f>VLOOKUP(B1905,I:J,2,0)</f>
        <v>#N/A</v>
      </c>
      <c r="D1905" s="35" t="e">
        <f>VLOOKUP(B1905,M:N,2,0)</f>
        <v>#N/A</v>
      </c>
      <c r="E1905" s="35" t="e">
        <f t="shared" si="54"/>
        <v>#N/A</v>
      </c>
    </row>
    <row r="1906" spans="1:5" x14ac:dyDescent="0.15">
      <c r="A1906" s="23">
        <f>主线!AG1905</f>
        <v>52798128</v>
      </c>
      <c r="B1906" s="37" t="s">
        <v>2370</v>
      </c>
      <c r="C1906" s="35" t="e">
        <f>VLOOKUP(B1906,I:J,2,0)</f>
        <v>#N/A</v>
      </c>
      <c r="D1906" s="35" t="e">
        <f>VLOOKUP(B1906,M:N,2,0)</f>
        <v>#N/A</v>
      </c>
      <c r="E1906" s="35" t="e">
        <f t="shared" si="54"/>
        <v>#N/A</v>
      </c>
    </row>
    <row r="1907" spans="1:5" x14ac:dyDescent="0.15">
      <c r="A1907" s="23">
        <f>主线!AG1906</f>
        <v>52876650</v>
      </c>
      <c r="B1907" s="37" t="s">
        <v>2371</v>
      </c>
      <c r="C1907" s="35" t="e">
        <f>VLOOKUP(B1907,I:J,2,0)</f>
        <v>#N/A</v>
      </c>
      <c r="D1907" s="35" t="str">
        <f>VLOOKUP(B1907,M:N,2,0)</f>
        <v>小雷音寺boss_542</v>
      </c>
      <c r="E1907" s="35" t="e">
        <f t="shared" si="54"/>
        <v>#N/A</v>
      </c>
    </row>
    <row r="1908" spans="1:5" x14ac:dyDescent="0.15">
      <c r="A1908" s="23">
        <f>主线!AG1907</f>
        <v>52917056</v>
      </c>
      <c r="B1908" s="37" t="s">
        <v>2372</v>
      </c>
      <c r="C1908" s="35" t="e">
        <f>VLOOKUP(B1908,I:J,2,0)</f>
        <v>#N/A</v>
      </c>
      <c r="D1908" s="35" t="e">
        <f>VLOOKUP(B1908,M:N,2,0)</f>
        <v>#N/A</v>
      </c>
      <c r="E1908" s="35" t="e">
        <f t="shared" si="54"/>
        <v>#N/A</v>
      </c>
    </row>
    <row r="1909" spans="1:5" x14ac:dyDescent="0.15">
      <c r="A1909" s="23">
        <f>主线!AG1908</f>
        <v>52957468</v>
      </c>
      <c r="B1909" s="37" t="s">
        <v>2373</v>
      </c>
      <c r="C1909" s="35" t="e">
        <f>VLOOKUP(B1909,I:J,2,0)</f>
        <v>#N/A</v>
      </c>
      <c r="D1909" s="35" t="e">
        <f>VLOOKUP(B1909,M:N,2,0)</f>
        <v>#N/A</v>
      </c>
      <c r="E1909" s="35" t="e">
        <f t="shared" si="54"/>
        <v>#N/A</v>
      </c>
    </row>
    <row r="1910" spans="1:5" x14ac:dyDescent="0.15">
      <c r="A1910" s="23">
        <f>主线!AG1909</f>
        <v>53036166</v>
      </c>
      <c r="B1910" s="37" t="s">
        <v>2374</v>
      </c>
      <c r="C1910" s="35" t="e">
        <f>VLOOKUP(B1910,I:J,2,0)</f>
        <v>#N/A</v>
      </c>
      <c r="D1910" s="35" t="str">
        <f>VLOOKUP(B1910,M:N,2,0)</f>
        <v>小雷音寺boss_543</v>
      </c>
      <c r="E1910" s="35" t="e">
        <f t="shared" si="54"/>
        <v>#N/A</v>
      </c>
    </row>
    <row r="1911" spans="1:5" x14ac:dyDescent="0.15">
      <c r="A1911" s="23">
        <f>主线!AG1910</f>
        <v>53076628</v>
      </c>
      <c r="B1911" s="37" t="s">
        <v>2375</v>
      </c>
      <c r="C1911" s="35" t="e">
        <f>VLOOKUP(B1911,I:J,2,0)</f>
        <v>#N/A</v>
      </c>
      <c r="D1911" s="35" t="str">
        <f>VLOOKUP(B1911,M:N,2,0)</f>
        <v>小雷音寺boss_544</v>
      </c>
      <c r="E1911" s="35" t="e">
        <f t="shared" si="54"/>
        <v>#N/A</v>
      </c>
    </row>
    <row r="1912" spans="1:5" x14ac:dyDescent="0.15">
      <c r="A1912" s="23">
        <f>主线!AG1911</f>
        <v>53321747</v>
      </c>
      <c r="B1912" s="37" t="s">
        <v>2376</v>
      </c>
      <c r="C1912" s="35" t="e">
        <f>VLOOKUP(B1912,I:J,2,0)</f>
        <v>#N/A</v>
      </c>
      <c r="D1912" s="35" t="e">
        <f>VLOOKUP(B1912,M:N,2,0)</f>
        <v>#N/A</v>
      </c>
      <c r="E1912" s="35" t="e">
        <f t="shared" si="54"/>
        <v>#N/A</v>
      </c>
    </row>
    <row r="1913" spans="1:5" x14ac:dyDescent="0.15">
      <c r="A1913" s="23">
        <f>主线!AG1912</f>
        <v>53361067</v>
      </c>
      <c r="B1913" s="37" t="s">
        <v>2377</v>
      </c>
      <c r="C1913" s="35" t="e">
        <f>VLOOKUP(B1913,I:J,2,0)</f>
        <v>#N/A</v>
      </c>
      <c r="D1913" s="35" t="e">
        <f>VLOOKUP(B1913,M:N,2,0)</f>
        <v>#N/A</v>
      </c>
      <c r="E1913" s="35" t="e">
        <f t="shared" si="54"/>
        <v>#N/A</v>
      </c>
    </row>
    <row r="1914" spans="1:5" x14ac:dyDescent="0.15">
      <c r="A1914" s="23">
        <f>主线!AG1913</f>
        <v>53438839</v>
      </c>
      <c r="B1914" s="37" t="s">
        <v>2378</v>
      </c>
      <c r="C1914" s="35" t="e">
        <f>VLOOKUP(B1914,I:J,2,0)</f>
        <v>#N/A</v>
      </c>
      <c r="D1914" s="35" t="str">
        <f>VLOOKUP(B1914,M:N,2,0)</f>
        <v>小雷音寺boss_545</v>
      </c>
      <c r="E1914" s="35" t="e">
        <f t="shared" si="54"/>
        <v>#N/A</v>
      </c>
    </row>
    <row r="1915" spans="1:5" x14ac:dyDescent="0.15">
      <c r="A1915" s="23">
        <f>主线!AG1914</f>
        <v>53478212</v>
      </c>
      <c r="B1915" s="37" t="s">
        <v>2379</v>
      </c>
      <c r="C1915" s="35" t="e">
        <f>VLOOKUP(B1915,I:J,2,0)</f>
        <v>#N/A</v>
      </c>
      <c r="D1915" s="35" t="e">
        <f>VLOOKUP(B1915,M:N,2,0)</f>
        <v>#N/A</v>
      </c>
      <c r="E1915" s="35" t="e">
        <f t="shared" si="54"/>
        <v>#N/A</v>
      </c>
    </row>
    <row r="1916" spans="1:5" x14ac:dyDescent="0.15">
      <c r="A1916" s="23">
        <f>主线!AG1915</f>
        <v>53517586</v>
      </c>
      <c r="B1916" s="37" t="s">
        <v>2380</v>
      </c>
      <c r="C1916" s="35" t="e">
        <f>VLOOKUP(B1916,I:J,2,0)</f>
        <v>#N/A</v>
      </c>
      <c r="D1916" s="35" t="e">
        <f>VLOOKUP(B1916,M:N,2,0)</f>
        <v>#N/A</v>
      </c>
      <c r="E1916" s="35" t="e">
        <f t="shared" si="54"/>
        <v>#N/A</v>
      </c>
    </row>
    <row r="1917" spans="1:5" x14ac:dyDescent="0.15">
      <c r="A1917" s="23">
        <f>主线!AG1916</f>
        <v>53595532</v>
      </c>
      <c r="B1917" s="37" t="s">
        <v>2381</v>
      </c>
      <c r="C1917" s="35" t="e">
        <f>VLOOKUP(B1917,I:J,2,0)</f>
        <v>#N/A</v>
      </c>
      <c r="D1917" s="35" t="e">
        <f>VLOOKUP(B1917,M:N,2,0)</f>
        <v>#N/A</v>
      </c>
      <c r="E1917" s="35" t="e">
        <f t="shared" si="54"/>
        <v>#N/A</v>
      </c>
    </row>
    <row r="1918" spans="1:5" x14ac:dyDescent="0.15">
      <c r="A1918" s="23">
        <f>主线!AG1917</f>
        <v>53634957</v>
      </c>
      <c r="B1918" s="37" t="s">
        <v>2382</v>
      </c>
      <c r="C1918" s="35" t="e">
        <f>VLOOKUP(B1918,I:J,2,0)</f>
        <v>#N/A</v>
      </c>
      <c r="D1918" s="35" t="str">
        <f>VLOOKUP(B1918,M:N,2,0)</f>
        <v>小雷音寺boss_546</v>
      </c>
      <c r="E1918" s="35" t="e">
        <f t="shared" si="54"/>
        <v>#N/A</v>
      </c>
    </row>
    <row r="1919" spans="1:5" x14ac:dyDescent="0.15">
      <c r="A1919" s="23">
        <f>主线!AG1918</f>
        <v>53674386</v>
      </c>
      <c r="B1919" s="37" t="s">
        <v>2383</v>
      </c>
      <c r="C1919" s="35" t="e">
        <f>VLOOKUP(B1919,I:J,2,0)</f>
        <v>#N/A</v>
      </c>
      <c r="D1919" s="35" t="e">
        <f>VLOOKUP(B1919,M:N,2,0)</f>
        <v>#N/A</v>
      </c>
      <c r="E1919" s="35" t="str">
        <f t="shared" si="54"/>
        <v>天庭试炼boss_149</v>
      </c>
    </row>
    <row r="1920" spans="1:5" x14ac:dyDescent="0.15">
      <c r="A1920" s="23">
        <f>主线!AG1919</f>
        <v>53752503</v>
      </c>
      <c r="B1920" s="37" t="s">
        <v>2384</v>
      </c>
      <c r="C1920" s="35" t="e">
        <f>VLOOKUP(B1920,I:J,2,0)</f>
        <v>#N/A</v>
      </c>
      <c r="D1920" s="35" t="e">
        <f>VLOOKUP(B1920,M:N,2,0)</f>
        <v>#N/A</v>
      </c>
      <c r="E1920" s="35" t="e">
        <f t="shared" si="54"/>
        <v>#N/A</v>
      </c>
    </row>
    <row r="1921" spans="1:5" x14ac:dyDescent="0.15">
      <c r="A1921" s="23">
        <f>主线!AG1920</f>
        <v>53791984</v>
      </c>
      <c r="B1921" s="37" t="s">
        <v>2385</v>
      </c>
      <c r="C1921" s="35" t="e">
        <f>VLOOKUP(B1921,I:J,2,0)</f>
        <v>#N/A</v>
      </c>
      <c r="D1921" s="35" t="str">
        <f>VLOOKUP(B1921,M:N,2,0)</f>
        <v>小雷音寺boss_547</v>
      </c>
      <c r="E1921" s="35" t="e">
        <f t="shared" si="54"/>
        <v>#N/A</v>
      </c>
    </row>
    <row r="1922" spans="1:5" x14ac:dyDescent="0.15">
      <c r="A1922" s="23">
        <f>主线!AG1921</f>
        <v>54034951</v>
      </c>
      <c r="B1922" s="37" t="s">
        <v>2386</v>
      </c>
      <c r="C1922" s="35" t="e">
        <f>VLOOKUP(B1922,I:J,2,0)</f>
        <v>#N/A</v>
      </c>
      <c r="D1922" s="35" t="str">
        <f>VLOOKUP(B1922,M:N,2,0)</f>
        <v>小雷音寺boss_548</v>
      </c>
      <c r="E1922" s="35" t="e">
        <f t="shared" ref="E1922:E1985" si="55">VLOOKUP(B1922,Q:R,2,0)</f>
        <v>#N/A</v>
      </c>
    </row>
    <row r="1923" spans="1:5" x14ac:dyDescent="0.15">
      <c r="A1923" s="23">
        <f>主线!AG1922</f>
        <v>54074477</v>
      </c>
      <c r="B1923" s="37" t="s">
        <v>2387</v>
      </c>
      <c r="C1923" s="35" t="e">
        <f>VLOOKUP(B1923,I:J,2,0)</f>
        <v>#N/A</v>
      </c>
      <c r="D1923" s="35" t="e">
        <f>VLOOKUP(B1923,M:N,2,0)</f>
        <v>#N/A</v>
      </c>
      <c r="E1923" s="35" t="e">
        <f t="shared" si="55"/>
        <v>#N/A</v>
      </c>
    </row>
    <row r="1924" spans="1:5" x14ac:dyDescent="0.15">
      <c r="A1924" s="23">
        <f>主线!AG1923</f>
        <v>54152852</v>
      </c>
      <c r="B1924" s="37" t="s">
        <v>2388</v>
      </c>
      <c r="C1924" s="35" t="e">
        <f>VLOOKUP(B1924,I:J,2,0)</f>
        <v>#N/A</v>
      </c>
      <c r="D1924" s="35" t="e">
        <f>VLOOKUP(B1924,M:N,2,0)</f>
        <v>#N/A</v>
      </c>
      <c r="E1924" s="35" t="e">
        <f t="shared" si="55"/>
        <v>#N/A</v>
      </c>
    </row>
    <row r="1925" spans="1:5" x14ac:dyDescent="0.15">
      <c r="A1925" s="23">
        <f>主线!AG1924</f>
        <v>54192430</v>
      </c>
      <c r="B1925" s="37" t="s">
        <v>2389</v>
      </c>
      <c r="C1925" s="35" t="e">
        <f>VLOOKUP(B1925,I:J,2,0)</f>
        <v>#N/A</v>
      </c>
      <c r="D1925" s="35" t="e">
        <f>VLOOKUP(B1925,M:N,2,0)</f>
        <v>#N/A</v>
      </c>
      <c r="E1925" s="35" t="e">
        <f t="shared" si="55"/>
        <v>#N/A</v>
      </c>
    </row>
    <row r="1926" spans="1:5" x14ac:dyDescent="0.15">
      <c r="A1926" s="23">
        <f>主线!AG1925</f>
        <v>54232011</v>
      </c>
      <c r="B1926" s="37" t="s">
        <v>2390</v>
      </c>
      <c r="C1926" s="35" t="e">
        <f>VLOOKUP(B1926,I:J,2,0)</f>
        <v>#N/A</v>
      </c>
      <c r="D1926" s="35" t="str">
        <f>VLOOKUP(B1926,M:N,2,0)</f>
        <v>小雷音寺boss_549</v>
      </c>
      <c r="E1926" s="35" t="e">
        <f t="shared" si="55"/>
        <v>#N/A</v>
      </c>
    </row>
    <row r="1927" spans="1:5" x14ac:dyDescent="0.15">
      <c r="A1927" s="23">
        <f>主线!AG1926</f>
        <v>54310559</v>
      </c>
      <c r="B1927" s="37" t="s">
        <v>2391</v>
      </c>
      <c r="C1927" s="35" t="e">
        <f>VLOOKUP(B1927,I:J,2,0)</f>
        <v>#N/A</v>
      </c>
      <c r="D1927" s="35" t="e">
        <f>VLOOKUP(B1927,M:N,2,0)</f>
        <v>#N/A</v>
      </c>
      <c r="E1927" s="35" t="e">
        <f t="shared" si="55"/>
        <v>#N/A</v>
      </c>
    </row>
    <row r="1928" spans="1:5" x14ac:dyDescent="0.15">
      <c r="A1928" s="23">
        <f>主线!AG1927</f>
        <v>54350190</v>
      </c>
      <c r="B1928" s="37" t="s">
        <v>2392</v>
      </c>
      <c r="C1928" s="35" t="e">
        <f>VLOOKUP(B1928,I:J,2,0)</f>
        <v>#N/A</v>
      </c>
      <c r="D1928" s="35" t="e">
        <f>VLOOKUP(B1928,M:N,2,0)</f>
        <v>#N/A</v>
      </c>
      <c r="E1928" s="35" t="e">
        <f t="shared" si="55"/>
        <v>#N/A</v>
      </c>
    </row>
    <row r="1929" spans="1:5" x14ac:dyDescent="0.15">
      <c r="A1929" s="23">
        <f>主线!AG1928</f>
        <v>54389828</v>
      </c>
      <c r="B1929" s="37" t="s">
        <v>2393</v>
      </c>
      <c r="C1929" s="35" t="e">
        <f>VLOOKUP(B1929,I:J,2,0)</f>
        <v>#N/A</v>
      </c>
      <c r="D1929" s="35" t="str">
        <f>VLOOKUP(B1929,M:N,2,0)</f>
        <v>小雷音寺boss_550</v>
      </c>
      <c r="E1929" s="35" t="e">
        <f t="shared" si="55"/>
        <v>#N/A</v>
      </c>
    </row>
    <row r="1930" spans="1:5" x14ac:dyDescent="0.15">
      <c r="A1930" s="23">
        <f>主线!AG1929</f>
        <v>54468548</v>
      </c>
      <c r="B1930" s="37" t="s">
        <v>2394</v>
      </c>
      <c r="C1930" s="35" t="e">
        <f>VLOOKUP(B1930,I:J,2,0)</f>
        <v>#N/A</v>
      </c>
      <c r="D1930" s="35" t="e">
        <f>VLOOKUP(B1930,M:N,2,0)</f>
        <v>#N/A</v>
      </c>
      <c r="E1930" s="35" t="e">
        <f t="shared" si="55"/>
        <v>#N/A</v>
      </c>
    </row>
    <row r="1931" spans="1:5" x14ac:dyDescent="0.15">
      <c r="A1931" s="23">
        <f>主线!AG1930</f>
        <v>54508233</v>
      </c>
      <c r="B1931" s="37" t="s">
        <v>2395</v>
      </c>
      <c r="C1931" s="35" t="e">
        <f>VLOOKUP(B1931,I:J,2,0)</f>
        <v>#N/A</v>
      </c>
      <c r="D1931" s="35" t="str">
        <f>VLOOKUP(B1931,M:N,2,0)</f>
        <v>小雷音寺boss_551</v>
      </c>
      <c r="E1931" s="35" t="e">
        <f t="shared" si="55"/>
        <v>#N/A</v>
      </c>
    </row>
    <row r="1932" spans="1:5" x14ac:dyDescent="0.15">
      <c r="A1932" s="23">
        <f>主线!AG1931</f>
        <v>54752540</v>
      </c>
      <c r="B1932" s="37" t="s">
        <v>2396</v>
      </c>
      <c r="C1932" s="35" t="e">
        <f>VLOOKUP(B1932,I:J,2,0)</f>
        <v>#N/A</v>
      </c>
      <c r="D1932" s="35" t="e">
        <f>VLOOKUP(B1932,M:N,2,0)</f>
        <v>#N/A</v>
      </c>
      <c r="E1932" s="35" t="e">
        <f t="shared" si="55"/>
        <v>#N/A</v>
      </c>
    </row>
    <row r="1933" spans="1:5" x14ac:dyDescent="0.15">
      <c r="A1933" s="23">
        <f>主线!AG1932</f>
        <v>54792275</v>
      </c>
      <c r="B1933" s="37" t="s">
        <v>2397</v>
      </c>
      <c r="C1933" s="35" t="e">
        <f>VLOOKUP(B1933,I:J,2,0)</f>
        <v>#N/A</v>
      </c>
      <c r="D1933" s="35" t="str">
        <f>VLOOKUP(B1933,M:N,2,0)</f>
        <v>小雷音寺boss_552</v>
      </c>
      <c r="E1933" s="35" t="e">
        <f t="shared" si="55"/>
        <v>#N/A</v>
      </c>
    </row>
    <row r="1934" spans="1:5" x14ac:dyDescent="0.15">
      <c r="A1934" s="23">
        <f>主线!AG1933</f>
        <v>54871253</v>
      </c>
      <c r="B1934" s="37" t="s">
        <v>2398</v>
      </c>
      <c r="C1934" s="35" t="e">
        <f>VLOOKUP(B1934,I:J,2,0)</f>
        <v>#N/A</v>
      </c>
      <c r="D1934" s="35" t="e">
        <f>VLOOKUP(B1934,M:N,2,0)</f>
        <v>#N/A</v>
      </c>
      <c r="E1934" s="35" t="str">
        <f t="shared" si="55"/>
        <v>天庭试炼boss_150</v>
      </c>
    </row>
    <row r="1935" spans="1:5" x14ac:dyDescent="0.15">
      <c r="A1935" s="23">
        <f>主线!AG1934</f>
        <v>54911035</v>
      </c>
      <c r="B1935" s="37" t="s">
        <v>2399</v>
      </c>
      <c r="C1935" s="35" t="e">
        <f>VLOOKUP(B1935,I:J,2,0)</f>
        <v>#N/A</v>
      </c>
      <c r="D1935" s="35" t="e">
        <f>VLOOKUP(B1935,M:N,2,0)</f>
        <v>#N/A</v>
      </c>
      <c r="E1935" s="35" t="e">
        <f t="shared" si="55"/>
        <v>#N/A</v>
      </c>
    </row>
    <row r="1936" spans="1:5" x14ac:dyDescent="0.15">
      <c r="A1936" s="23">
        <f>主线!AG1935</f>
        <v>54950825</v>
      </c>
      <c r="B1936" s="37" t="s">
        <v>2400</v>
      </c>
      <c r="C1936" s="35" t="e">
        <f>VLOOKUP(B1936,I:J,2,0)</f>
        <v>#N/A</v>
      </c>
      <c r="D1936" s="35" t="e">
        <f>VLOOKUP(B1936,M:N,2,0)</f>
        <v>#N/A</v>
      </c>
      <c r="E1936" s="35" t="e">
        <f t="shared" si="55"/>
        <v>#N/A</v>
      </c>
    </row>
    <row r="1937" spans="1:5" x14ac:dyDescent="0.15">
      <c r="A1937" s="23">
        <f>主线!AG1936</f>
        <v>55029977</v>
      </c>
      <c r="B1937" s="37" t="s">
        <v>2401</v>
      </c>
      <c r="C1937" s="35" t="e">
        <f>VLOOKUP(B1937,I:J,2,0)</f>
        <v>#N/A</v>
      </c>
      <c r="D1937" s="35" t="str">
        <f>VLOOKUP(B1937,M:N,2,0)</f>
        <v>小雷音寺boss_553</v>
      </c>
      <c r="E1937" s="35" t="e">
        <f t="shared" si="55"/>
        <v>#N/A</v>
      </c>
    </row>
    <row r="1938" spans="1:5" x14ac:dyDescent="0.15">
      <c r="A1938" s="23">
        <f>主线!AG1937</f>
        <v>55069814</v>
      </c>
      <c r="B1938" s="37" t="s">
        <v>2402</v>
      </c>
      <c r="C1938" s="35" t="e">
        <f>VLOOKUP(B1938,I:J,2,0)</f>
        <v>#N/A</v>
      </c>
      <c r="D1938" s="35" t="e">
        <f>VLOOKUP(B1938,M:N,2,0)</f>
        <v>#N/A</v>
      </c>
      <c r="E1938" s="35" t="e">
        <f t="shared" si="55"/>
        <v>#N/A</v>
      </c>
    </row>
    <row r="1939" spans="1:5" x14ac:dyDescent="0.15">
      <c r="A1939" s="23">
        <f>主线!AG1938</f>
        <v>55109656</v>
      </c>
      <c r="B1939" s="37" t="s">
        <v>2403</v>
      </c>
      <c r="C1939" s="35" t="e">
        <f>VLOOKUP(B1939,I:J,2,0)</f>
        <v>#N/A</v>
      </c>
      <c r="D1939" s="35" t="e">
        <f>VLOOKUP(B1939,M:N,2,0)</f>
        <v>#N/A</v>
      </c>
      <c r="E1939" s="35" t="e">
        <f t="shared" si="55"/>
        <v>#N/A</v>
      </c>
    </row>
    <row r="1940" spans="1:5" x14ac:dyDescent="0.15">
      <c r="A1940" s="23">
        <f>主线!AG1939</f>
        <v>55188982</v>
      </c>
      <c r="B1940" s="37" t="s">
        <v>2404</v>
      </c>
      <c r="C1940" s="35" t="e">
        <f>VLOOKUP(B1940,I:J,2,0)</f>
        <v>#N/A</v>
      </c>
      <c r="D1940" s="35" t="e">
        <f>VLOOKUP(B1940,M:N,2,0)</f>
        <v>#N/A</v>
      </c>
      <c r="E1940" s="35" t="e">
        <f t="shared" si="55"/>
        <v>#N/A</v>
      </c>
    </row>
    <row r="1941" spans="1:5" x14ac:dyDescent="0.15">
      <c r="A1941" s="23">
        <f>主线!AG1940</f>
        <v>55228874</v>
      </c>
      <c r="B1941" s="37" t="s">
        <v>2405</v>
      </c>
      <c r="C1941" s="35" t="e">
        <f>VLOOKUP(B1941,I:J,2,0)</f>
        <v>#N/A</v>
      </c>
      <c r="D1941" s="35" t="str">
        <f>VLOOKUP(B1941,M:N,2,0)</f>
        <v>小雷音寺boss_554</v>
      </c>
      <c r="E1941" s="35" t="e">
        <f t="shared" si="55"/>
        <v>#N/A</v>
      </c>
    </row>
    <row r="1942" spans="1:5" x14ac:dyDescent="0.15">
      <c r="A1942" s="23">
        <f>主线!AG1941</f>
        <v>55474882</v>
      </c>
      <c r="B1942" s="37" t="s">
        <v>2406</v>
      </c>
      <c r="C1942" s="35" t="e">
        <f>VLOOKUP(B1942,I:J,2,0)</f>
        <v>#N/A</v>
      </c>
      <c r="D1942" s="35" t="e">
        <f>VLOOKUP(B1942,M:N,2,0)</f>
        <v>#N/A</v>
      </c>
      <c r="E1942" s="35" t="e">
        <f t="shared" si="55"/>
        <v>#N/A</v>
      </c>
    </row>
    <row r="1943" spans="1:5" x14ac:dyDescent="0.15">
      <c r="A1943" s="23">
        <f>主线!AG1942</f>
        <v>55514824</v>
      </c>
      <c r="B1943" s="37" t="s">
        <v>2407</v>
      </c>
      <c r="C1943" s="35" t="e">
        <f>VLOOKUP(B1943,I:J,2,0)</f>
        <v>#N/A</v>
      </c>
      <c r="D1943" s="35" t="e">
        <f>VLOOKUP(B1943,M:N,2,0)</f>
        <v>#N/A</v>
      </c>
      <c r="E1943" s="35" t="e">
        <f t="shared" si="55"/>
        <v>#N/A</v>
      </c>
    </row>
    <row r="1944" spans="1:5" x14ac:dyDescent="0.15">
      <c r="A1944" s="23">
        <f>主线!AG1943</f>
        <v>55594406</v>
      </c>
      <c r="B1944" s="37" t="s">
        <v>2408</v>
      </c>
      <c r="C1944" s="35" t="e">
        <f>VLOOKUP(B1944,I:J,2,0)</f>
        <v>#N/A</v>
      </c>
      <c r="D1944" s="35" t="e">
        <f>VLOOKUP(B1944,M:N,2,0)</f>
        <v>#N/A</v>
      </c>
      <c r="E1944" s="35" t="e">
        <f t="shared" si="55"/>
        <v>#N/A</v>
      </c>
    </row>
    <row r="1945" spans="1:5" x14ac:dyDescent="0.15">
      <c r="A1945" s="23">
        <f>主线!AG1944</f>
        <v>55634395</v>
      </c>
      <c r="B1945" s="37" t="s">
        <v>2409</v>
      </c>
      <c r="C1945" s="35" t="e">
        <f>VLOOKUP(B1945,I:J,2,0)</f>
        <v>#N/A</v>
      </c>
      <c r="D1945" s="35" t="str">
        <f>VLOOKUP(B1945,M:N,2,0)</f>
        <v>小雷音寺boss_556</v>
      </c>
      <c r="E1945" s="35" t="e">
        <f t="shared" si="55"/>
        <v>#N/A</v>
      </c>
    </row>
    <row r="1946" spans="1:5" x14ac:dyDescent="0.15">
      <c r="A1946" s="23">
        <f>主线!AG1945</f>
        <v>55674392</v>
      </c>
      <c r="B1946" s="37" t="s">
        <v>2410</v>
      </c>
      <c r="C1946" s="35" t="e">
        <f>VLOOKUP(B1946,I:J,2,0)</f>
        <v>#N/A</v>
      </c>
      <c r="D1946" s="35" t="e">
        <f>VLOOKUP(B1946,M:N,2,0)</f>
        <v>#N/A</v>
      </c>
      <c r="E1946" s="35" t="e">
        <f t="shared" si="55"/>
        <v>#N/A</v>
      </c>
    </row>
    <row r="1947" spans="1:5" x14ac:dyDescent="0.15">
      <c r="A1947" s="23">
        <f>主线!AG1946</f>
        <v>55754148</v>
      </c>
      <c r="B1947" s="37" t="s">
        <v>2411</v>
      </c>
      <c r="C1947" s="35" t="e">
        <f>VLOOKUP(B1947,I:J,2,0)</f>
        <v>#N/A</v>
      </c>
      <c r="D1947" s="35" t="e">
        <f>VLOOKUP(B1947,M:N,2,0)</f>
        <v>#N/A</v>
      </c>
      <c r="E1947" s="35" t="e">
        <f t="shared" si="55"/>
        <v>#N/A</v>
      </c>
    </row>
    <row r="1948" spans="1:5" x14ac:dyDescent="0.15">
      <c r="A1948" s="23">
        <f>主线!AG1947</f>
        <v>55794192</v>
      </c>
      <c r="B1948" s="37" t="s">
        <v>2412</v>
      </c>
      <c r="C1948" s="35" t="e">
        <f>VLOOKUP(B1948,I:J,2,0)</f>
        <v>#N/A</v>
      </c>
      <c r="D1948" s="35" t="e">
        <f>VLOOKUP(B1948,M:N,2,0)</f>
        <v>#N/A</v>
      </c>
      <c r="E1948" s="35" t="e">
        <f t="shared" si="55"/>
        <v>#N/A</v>
      </c>
    </row>
    <row r="1949" spans="1:5" x14ac:dyDescent="0.15">
      <c r="A1949" s="23">
        <f>主线!AG1948</f>
        <v>55834244</v>
      </c>
      <c r="B1949" s="37" t="s">
        <v>2413</v>
      </c>
      <c r="C1949" s="35" t="e">
        <f>VLOOKUP(B1949,I:J,2,0)</f>
        <v>#N/A</v>
      </c>
      <c r="D1949" s="35" t="str">
        <f>VLOOKUP(B1949,M:N,2,0)</f>
        <v>小雷音寺boss_557</v>
      </c>
      <c r="E1949" s="35" t="e">
        <f t="shared" si="55"/>
        <v>#N/A</v>
      </c>
    </row>
    <row r="1950" spans="1:5" x14ac:dyDescent="0.15">
      <c r="A1950" s="23">
        <f>主线!AG1949</f>
        <v>55914172</v>
      </c>
      <c r="B1950" s="37" t="s">
        <v>2414</v>
      </c>
      <c r="C1950" s="35" t="e">
        <f>VLOOKUP(B1950,I:J,2,0)</f>
        <v>#N/A</v>
      </c>
      <c r="D1950" s="35" t="e">
        <f>VLOOKUP(B1950,M:N,2,0)</f>
        <v>#N/A</v>
      </c>
      <c r="E1950" s="35" t="e">
        <f t="shared" si="55"/>
        <v>#N/A</v>
      </c>
    </row>
    <row r="1951" spans="1:5" x14ac:dyDescent="0.15">
      <c r="A1951" s="23">
        <f>主线!AG1950</f>
        <v>55954271</v>
      </c>
      <c r="B1951" s="37" t="s">
        <v>2415</v>
      </c>
      <c r="C1951" s="35" t="e">
        <f>VLOOKUP(B1951,I:J,2,0)</f>
        <v>#N/A</v>
      </c>
      <c r="D1951" s="35" t="str">
        <f>VLOOKUP(B1951,M:N,2,0)</f>
        <v>小雷音寺boss_558</v>
      </c>
      <c r="E1951" s="35" t="e">
        <f t="shared" si="55"/>
        <v>#N/A</v>
      </c>
    </row>
    <row r="1952" spans="1:5" x14ac:dyDescent="0.15">
      <c r="A1952" s="23">
        <f>主线!AG1951</f>
        <v>56201982</v>
      </c>
      <c r="B1952" s="37" t="s">
        <v>2416</v>
      </c>
      <c r="C1952" s="35" t="e">
        <f>VLOOKUP(B1952,I:J,2,0)</f>
        <v>#N/A</v>
      </c>
      <c r="D1952" s="35" t="e">
        <f>VLOOKUP(B1952,M:N,2,0)</f>
        <v>#N/A</v>
      </c>
      <c r="E1952" s="35" t="e">
        <f t="shared" si="55"/>
        <v>#N/A</v>
      </c>
    </row>
    <row r="1953" spans="1:5" x14ac:dyDescent="0.15">
      <c r="A1953" s="23">
        <f>主线!AG1952</f>
        <v>56242130</v>
      </c>
      <c r="B1953" s="37" t="s">
        <v>2417</v>
      </c>
      <c r="C1953" s="35" t="e">
        <f>VLOOKUP(B1953,I:J,2,0)</f>
        <v>#N/A</v>
      </c>
      <c r="D1953" s="35" t="str">
        <f>VLOOKUP(B1953,M:N,2,0)</f>
        <v>小雷音寺boss_559</v>
      </c>
      <c r="E1953" s="35" t="e">
        <f t="shared" si="55"/>
        <v>#N/A</v>
      </c>
    </row>
    <row r="1954" spans="1:5" x14ac:dyDescent="0.15">
      <c r="A1954" s="23">
        <f>主线!AG1953</f>
        <v>56322318</v>
      </c>
      <c r="B1954" s="37" t="s">
        <v>2418</v>
      </c>
      <c r="C1954" s="35" t="e">
        <f>VLOOKUP(B1954,I:J,2,0)</f>
        <v>#N/A</v>
      </c>
      <c r="D1954" s="35" t="e">
        <f>VLOOKUP(B1954,M:N,2,0)</f>
        <v>#N/A</v>
      </c>
      <c r="E1954" s="35" t="e">
        <f t="shared" si="55"/>
        <v>#N/A</v>
      </c>
    </row>
    <row r="1955" spans="1:5" x14ac:dyDescent="0.15">
      <c r="A1955" s="23">
        <f>主线!AG1954</f>
        <v>56362516</v>
      </c>
      <c r="B1955" s="37" t="s">
        <v>2419</v>
      </c>
      <c r="C1955" s="35" t="e">
        <f>VLOOKUP(B1955,I:J,2,0)</f>
        <v>#N/A</v>
      </c>
      <c r="D1955" s="35" t="e">
        <f>VLOOKUP(B1955,M:N,2,0)</f>
        <v>#N/A</v>
      </c>
      <c r="E1955" s="35" t="e">
        <f t="shared" si="55"/>
        <v>#N/A</v>
      </c>
    </row>
    <row r="1956" spans="1:5" x14ac:dyDescent="0.15">
      <c r="A1956" s="23">
        <f>主线!AG1955</f>
        <v>56402720</v>
      </c>
      <c r="B1956" s="37" t="s">
        <v>2420</v>
      </c>
      <c r="C1956" s="35" t="e">
        <f>VLOOKUP(B1956,I:J,2,0)</f>
        <v>#N/A</v>
      </c>
      <c r="D1956" s="35" t="str">
        <f>VLOOKUP(B1956,M:N,2,0)</f>
        <v>小雷音寺boss_560</v>
      </c>
      <c r="E1956" s="35" t="e">
        <f t="shared" si="55"/>
        <v>#N/A</v>
      </c>
    </row>
    <row r="1957" spans="1:5" x14ac:dyDescent="0.15">
      <c r="A1957" s="23">
        <f>主线!AG1956</f>
        <v>56483080</v>
      </c>
      <c r="B1957" s="37" t="s">
        <v>2421</v>
      </c>
      <c r="C1957" s="35" t="e">
        <f>VLOOKUP(B1957,I:J,2,0)</f>
        <v>#N/A</v>
      </c>
      <c r="D1957" s="35" t="e">
        <f>VLOOKUP(B1957,M:N,2,0)</f>
        <v>#N/A</v>
      </c>
      <c r="E1957" s="35" t="e">
        <f t="shared" si="55"/>
        <v>#N/A</v>
      </c>
    </row>
    <row r="1958" spans="1:5" x14ac:dyDescent="0.15">
      <c r="A1958" s="23">
        <f>主线!AG1957</f>
        <v>56523333</v>
      </c>
      <c r="B1958" s="37" t="s">
        <v>2422</v>
      </c>
      <c r="C1958" s="35" t="e">
        <f>VLOOKUP(B1958,I:J,2,0)</f>
        <v>#N/A</v>
      </c>
      <c r="D1958" s="35" t="e">
        <f>VLOOKUP(B1958,M:N,2,0)</f>
        <v>#N/A</v>
      </c>
      <c r="E1958" s="35" t="e">
        <f t="shared" si="55"/>
        <v>#N/A</v>
      </c>
    </row>
    <row r="1959" spans="1:5" x14ac:dyDescent="0.15">
      <c r="A1959" s="23">
        <f>主线!AG1958</f>
        <v>56563589</v>
      </c>
      <c r="B1959" s="37" t="s">
        <v>2423</v>
      </c>
      <c r="C1959" s="35" t="e">
        <f>VLOOKUP(B1959,I:J,2,0)</f>
        <v>#N/A</v>
      </c>
      <c r="D1959" s="35" t="e">
        <f>VLOOKUP(B1959,M:N,2,0)</f>
        <v>#N/A</v>
      </c>
      <c r="E1959" s="35" t="e">
        <f t="shared" si="55"/>
        <v>#N/A</v>
      </c>
    </row>
    <row r="1960" spans="1:5" x14ac:dyDescent="0.15">
      <c r="A1960" s="23">
        <f>主线!AG1959</f>
        <v>56644126</v>
      </c>
      <c r="B1960" s="37" t="s">
        <v>2424</v>
      </c>
      <c r="C1960" s="35" t="e">
        <f>VLOOKUP(B1960,I:J,2,0)</f>
        <v>#N/A</v>
      </c>
      <c r="D1960" s="35" t="str">
        <f>VLOOKUP(B1960,M:N,2,0)</f>
        <v>小雷音寺boss_561</v>
      </c>
      <c r="E1960" s="35" t="e">
        <f t="shared" si="55"/>
        <v>#N/A</v>
      </c>
    </row>
    <row r="1961" spans="1:5" x14ac:dyDescent="0.15">
      <c r="A1961" s="23">
        <f>主线!AG1960</f>
        <v>56684432</v>
      </c>
      <c r="B1961" s="37" t="s">
        <v>2425</v>
      </c>
      <c r="C1961" s="35" t="e">
        <f>VLOOKUP(B1961,I:J,2,0)</f>
        <v>#N/A</v>
      </c>
      <c r="D1961" s="35" t="str">
        <f>VLOOKUP(B1961,M:N,2,0)</f>
        <v>小雷音寺boss_562</v>
      </c>
      <c r="E1961" s="35" t="e">
        <f t="shared" si="55"/>
        <v>#N/A</v>
      </c>
    </row>
    <row r="1962" spans="1:5" x14ac:dyDescent="0.15">
      <c r="A1962" s="23">
        <f>主线!AG1961</f>
        <v>56933848</v>
      </c>
      <c r="B1962" s="37" t="s">
        <v>2426</v>
      </c>
      <c r="C1962" s="35" t="e">
        <f>VLOOKUP(B1962,I:J,2,0)</f>
        <v>#N/A</v>
      </c>
      <c r="D1962" s="35" t="e">
        <f>VLOOKUP(B1962,M:N,2,0)</f>
        <v>#N/A</v>
      </c>
      <c r="E1962" s="35" t="e">
        <f t="shared" si="55"/>
        <v>#N/A</v>
      </c>
    </row>
    <row r="1963" spans="1:5" x14ac:dyDescent="0.15">
      <c r="A1963" s="23">
        <f>主线!AG1962</f>
        <v>56974204</v>
      </c>
      <c r="B1963" s="37" t="s">
        <v>2427</v>
      </c>
      <c r="C1963" s="35" t="e">
        <f>VLOOKUP(B1963,I:J,2,0)</f>
        <v>#N/A</v>
      </c>
      <c r="D1963" s="35" t="e">
        <f>VLOOKUP(B1963,M:N,2,0)</f>
        <v>#N/A</v>
      </c>
      <c r="E1963" s="35" t="e">
        <f t="shared" si="55"/>
        <v>#N/A</v>
      </c>
    </row>
    <row r="1964" spans="1:5" x14ac:dyDescent="0.15">
      <c r="A1964" s="23">
        <f>主线!AG1963</f>
        <v>57054997</v>
      </c>
      <c r="B1964" s="37" t="s">
        <v>2428</v>
      </c>
      <c r="C1964" s="35" t="e">
        <f>VLOOKUP(B1964,I:J,2,0)</f>
        <v>#N/A</v>
      </c>
      <c r="D1964" s="35" t="str">
        <f>VLOOKUP(B1964,M:N,2,0)</f>
        <v>小雷音寺boss_563</v>
      </c>
      <c r="E1964" s="35" t="e">
        <f t="shared" si="55"/>
        <v>#N/A</v>
      </c>
    </row>
    <row r="1965" spans="1:5" x14ac:dyDescent="0.15">
      <c r="A1965" s="23">
        <f>主线!AG1964</f>
        <v>57095403</v>
      </c>
      <c r="B1965" s="37" t="s">
        <v>2429</v>
      </c>
      <c r="C1965" s="35" t="e">
        <f>VLOOKUP(B1965,I:J,2,0)</f>
        <v>#N/A</v>
      </c>
      <c r="D1965" s="35" t="e">
        <f>VLOOKUP(B1965,M:N,2,0)</f>
        <v>#N/A</v>
      </c>
      <c r="E1965" s="35" t="e">
        <f t="shared" si="55"/>
        <v>#N/A</v>
      </c>
    </row>
    <row r="1966" spans="1:5" x14ac:dyDescent="0.15">
      <c r="A1966" s="23">
        <f>主线!AG1965</f>
        <v>57135814</v>
      </c>
      <c r="B1966" s="37" t="s">
        <v>2430</v>
      </c>
      <c r="C1966" s="35" t="e">
        <f>VLOOKUP(B1966,I:J,2,0)</f>
        <v>#N/A</v>
      </c>
      <c r="D1966" s="35" t="e">
        <f>VLOOKUP(B1966,M:N,2,0)</f>
        <v>#N/A</v>
      </c>
      <c r="E1966" s="35" t="e">
        <f t="shared" si="55"/>
        <v>#N/A</v>
      </c>
    </row>
    <row r="1967" spans="1:5" x14ac:dyDescent="0.15">
      <c r="A1967" s="23">
        <f>主线!AG1966</f>
        <v>57216780</v>
      </c>
      <c r="B1967" s="37" t="s">
        <v>2431</v>
      </c>
      <c r="C1967" s="35" t="e">
        <f>VLOOKUP(B1967,I:J,2,0)</f>
        <v>#N/A</v>
      </c>
      <c r="D1967" s="35" t="e">
        <f>VLOOKUP(B1967,M:N,2,0)</f>
        <v>#N/A</v>
      </c>
      <c r="E1967" s="35" t="e">
        <f t="shared" si="55"/>
        <v>#N/A</v>
      </c>
    </row>
    <row r="1968" spans="1:5" x14ac:dyDescent="0.15">
      <c r="A1968" s="23">
        <f>主线!AG1967</f>
        <v>57257241</v>
      </c>
      <c r="B1968" s="37" t="s">
        <v>2432</v>
      </c>
      <c r="C1968" s="35" t="e">
        <f>VLOOKUP(B1968,I:J,2,0)</f>
        <v>#N/A</v>
      </c>
      <c r="D1968" s="35" t="str">
        <f>VLOOKUP(B1968,M:N,2,0)</f>
        <v>小雷音寺boss_564</v>
      </c>
      <c r="E1968" s="35" t="e">
        <f t="shared" si="55"/>
        <v>#N/A</v>
      </c>
    </row>
    <row r="1969" spans="1:5" x14ac:dyDescent="0.15">
      <c r="A1969" s="23">
        <f>主线!AG1968</f>
        <v>57297705</v>
      </c>
      <c r="B1969" s="37" t="s">
        <v>2433</v>
      </c>
      <c r="C1969" s="35" t="e">
        <f>VLOOKUP(B1969,I:J,2,0)</f>
        <v>#N/A</v>
      </c>
      <c r="D1969" s="35" t="e">
        <f>VLOOKUP(B1969,M:N,2,0)</f>
        <v>#N/A</v>
      </c>
      <c r="E1969" s="35" t="e">
        <f t="shared" si="55"/>
        <v>#N/A</v>
      </c>
    </row>
    <row r="1970" spans="1:5" x14ac:dyDescent="0.15">
      <c r="A1970" s="23">
        <f>主线!AG1969</f>
        <v>57378848</v>
      </c>
      <c r="B1970" s="37" t="s">
        <v>2434</v>
      </c>
      <c r="C1970" s="35" t="e">
        <f>VLOOKUP(B1970,I:J,2,0)</f>
        <v>#N/A</v>
      </c>
      <c r="D1970" s="35" t="e">
        <f>VLOOKUP(B1970,M:N,2,0)</f>
        <v>#N/A</v>
      </c>
      <c r="E1970" s="35" t="e">
        <f t="shared" si="55"/>
        <v>#N/A</v>
      </c>
    </row>
    <row r="1971" spans="1:5" x14ac:dyDescent="0.15">
      <c r="A1971" s="23">
        <f>主线!AG1970</f>
        <v>57419362</v>
      </c>
      <c r="B1971" s="37" t="s">
        <v>2435</v>
      </c>
      <c r="C1971" s="35" t="e">
        <f>VLOOKUP(B1971,I:J,2,0)</f>
        <v>#N/A</v>
      </c>
      <c r="D1971" s="35" t="str">
        <f>VLOOKUP(B1971,M:N,2,0)</f>
        <v>小雷音寺boss_565</v>
      </c>
      <c r="E1971" s="35" t="str">
        <f t="shared" si="55"/>
        <v>天庭试炼boss_151</v>
      </c>
    </row>
    <row r="1972" spans="1:5" x14ac:dyDescent="0.15">
      <c r="A1972" s="23">
        <f>主线!AG1971</f>
        <v>57670486</v>
      </c>
      <c r="B1972" s="37" t="s">
        <v>2436</v>
      </c>
      <c r="C1972" s="35" t="e">
        <f>VLOOKUP(B1972,I:J,2,0)</f>
        <v>#N/A</v>
      </c>
      <c r="D1972" s="35" t="e">
        <f>VLOOKUP(B1972,M:N,2,0)</f>
        <v>#N/A</v>
      </c>
      <c r="E1972" s="35" t="e">
        <f t="shared" si="55"/>
        <v>#N/A</v>
      </c>
    </row>
    <row r="1973" spans="1:5" x14ac:dyDescent="0.15">
      <c r="A1973" s="23">
        <f>主线!AG1972</f>
        <v>57711050</v>
      </c>
      <c r="B1973" s="37" t="s">
        <v>2437</v>
      </c>
      <c r="C1973" s="35" t="e">
        <f>VLOOKUP(B1973,I:J,2,0)</f>
        <v>#N/A</v>
      </c>
      <c r="D1973" s="35" t="e">
        <f>VLOOKUP(B1973,M:N,2,0)</f>
        <v>#N/A</v>
      </c>
      <c r="E1973" s="35" t="e">
        <f t="shared" si="55"/>
        <v>#N/A</v>
      </c>
    </row>
    <row r="1974" spans="1:5" x14ac:dyDescent="0.15">
      <c r="A1974" s="23">
        <f>主线!AG1973</f>
        <v>57792451</v>
      </c>
      <c r="B1974" s="37" t="s">
        <v>2438</v>
      </c>
      <c r="C1974" s="35" t="e">
        <f>VLOOKUP(B1974,I:J,2,0)</f>
        <v>#N/A</v>
      </c>
      <c r="D1974" s="35" t="e">
        <f>VLOOKUP(B1974,M:N,2,0)</f>
        <v>#N/A</v>
      </c>
      <c r="E1974" s="35" t="e">
        <f t="shared" si="55"/>
        <v>#N/A</v>
      </c>
    </row>
    <row r="1975" spans="1:5" x14ac:dyDescent="0.15">
      <c r="A1975" s="23">
        <f>主线!AG1974</f>
        <v>57833065</v>
      </c>
      <c r="B1975" s="37" t="s">
        <v>2439</v>
      </c>
      <c r="C1975" s="35" t="e">
        <f>VLOOKUP(B1975,I:J,2,0)</f>
        <v>#N/A</v>
      </c>
      <c r="D1975" s="35" t="str">
        <f>VLOOKUP(B1975,M:N,2,0)</f>
        <v>小雷音寺boss_567</v>
      </c>
      <c r="E1975" s="35" t="e">
        <f t="shared" si="55"/>
        <v>#N/A</v>
      </c>
    </row>
    <row r="1976" spans="1:5" x14ac:dyDescent="0.15">
      <c r="A1976" s="23">
        <f>主线!AG1975</f>
        <v>57873684</v>
      </c>
      <c r="B1976" s="37" t="s">
        <v>2440</v>
      </c>
      <c r="C1976" s="35" t="e">
        <f>VLOOKUP(B1976,I:J,2,0)</f>
        <v>#N/A</v>
      </c>
      <c r="D1976" s="35" t="e">
        <f>VLOOKUP(B1976,M:N,2,0)</f>
        <v>#N/A</v>
      </c>
      <c r="E1976" s="35" t="e">
        <f t="shared" si="55"/>
        <v>#N/A</v>
      </c>
    </row>
    <row r="1977" spans="1:5" x14ac:dyDescent="0.15">
      <c r="A1977" s="23">
        <f>主线!AG1976</f>
        <v>57955259</v>
      </c>
      <c r="B1977" s="37" t="s">
        <v>2441</v>
      </c>
      <c r="C1977" s="35" t="e">
        <f>VLOOKUP(B1977,I:J,2,0)</f>
        <v>#N/A</v>
      </c>
      <c r="D1977" s="35" t="e">
        <f>VLOOKUP(B1977,M:N,2,0)</f>
        <v>#N/A</v>
      </c>
      <c r="E1977" s="35" t="e">
        <f t="shared" si="55"/>
        <v>#N/A</v>
      </c>
    </row>
    <row r="1978" spans="1:5" x14ac:dyDescent="0.15">
      <c r="A1978" s="23">
        <f>主线!AG1977</f>
        <v>57995926</v>
      </c>
      <c r="B1978" s="37" t="s">
        <v>2442</v>
      </c>
      <c r="C1978" s="35" t="e">
        <f>VLOOKUP(B1978,I:J,2,0)</f>
        <v>#N/A</v>
      </c>
      <c r="D1978" s="35" t="e">
        <f>VLOOKUP(B1978,M:N,2,0)</f>
        <v>#N/A</v>
      </c>
      <c r="E1978" s="35" t="e">
        <f t="shared" si="55"/>
        <v>#N/A</v>
      </c>
    </row>
    <row r="1979" spans="1:5" x14ac:dyDescent="0.15">
      <c r="A1979" s="23">
        <f>主线!AG1978</f>
        <v>58036600</v>
      </c>
      <c r="B1979" s="37" t="s">
        <v>2443</v>
      </c>
      <c r="C1979" s="35" t="e">
        <f>VLOOKUP(B1979,I:J,2,0)</f>
        <v>#N/A</v>
      </c>
      <c r="D1979" s="35" t="str">
        <f>VLOOKUP(B1979,M:N,2,0)</f>
        <v>小雷音寺boss_568</v>
      </c>
      <c r="E1979" s="35" t="e">
        <f t="shared" si="55"/>
        <v>#N/A</v>
      </c>
    </row>
    <row r="1980" spans="1:5" x14ac:dyDescent="0.15">
      <c r="A1980" s="23">
        <f>主线!AG1979</f>
        <v>58118348</v>
      </c>
      <c r="B1980" s="37" t="s">
        <v>2444</v>
      </c>
      <c r="C1980" s="35" t="e">
        <f>VLOOKUP(B1980,I:J,2,0)</f>
        <v>#N/A</v>
      </c>
      <c r="D1980" s="35" t="e">
        <f>VLOOKUP(B1980,M:N,2,0)</f>
        <v>#N/A</v>
      </c>
      <c r="E1980" s="35" t="e">
        <f t="shared" si="55"/>
        <v>#N/A</v>
      </c>
    </row>
    <row r="1981" spans="1:5" x14ac:dyDescent="0.15">
      <c r="A1981" s="23">
        <f>主线!AG1980</f>
        <v>58159072</v>
      </c>
      <c r="B1981" s="37" t="s">
        <v>2445</v>
      </c>
      <c r="C1981" s="35" t="e">
        <f>VLOOKUP(B1981,I:J,2,0)</f>
        <v>#N/A</v>
      </c>
      <c r="D1981" s="35" t="str">
        <f>VLOOKUP(B1981,M:N,2,0)</f>
        <v>小雷音寺boss_569</v>
      </c>
      <c r="E1981" s="35" t="e">
        <f t="shared" si="55"/>
        <v>#N/A</v>
      </c>
    </row>
    <row r="1982" spans="1:5" x14ac:dyDescent="0.15">
      <c r="A1982" s="23">
        <f>主线!AG1981</f>
        <v>58411907</v>
      </c>
      <c r="B1982" s="37" t="s">
        <v>2446</v>
      </c>
      <c r="C1982" s="35" t="e">
        <f>VLOOKUP(B1982,I:J,2,0)</f>
        <v>#N/A</v>
      </c>
      <c r="D1982" s="35" t="e">
        <f>VLOOKUP(B1982,M:N,2,0)</f>
        <v>#N/A</v>
      </c>
      <c r="E1982" s="35" t="e">
        <f t="shared" si="55"/>
        <v>#N/A</v>
      </c>
    </row>
    <row r="1983" spans="1:5" x14ac:dyDescent="0.15">
      <c r="A1983" s="23">
        <f>主线!AG1982</f>
        <v>58452679</v>
      </c>
      <c r="B1983" s="37" t="s">
        <v>2447</v>
      </c>
      <c r="C1983" s="35" t="e">
        <f>VLOOKUP(B1983,I:J,2,0)</f>
        <v>#N/A</v>
      </c>
      <c r="D1983" s="35" t="str">
        <f>VLOOKUP(B1983,M:N,2,0)</f>
        <v>小雷音寺boss_570</v>
      </c>
      <c r="E1983" s="35" t="e">
        <f t="shared" si="55"/>
        <v>#N/A</v>
      </c>
    </row>
    <row r="1984" spans="1:5" x14ac:dyDescent="0.15">
      <c r="A1984" s="23">
        <f>主线!AG1983</f>
        <v>58534687</v>
      </c>
      <c r="B1984" s="37" t="s">
        <v>2448</v>
      </c>
      <c r="C1984" s="35" t="e">
        <f>VLOOKUP(B1984,I:J,2,0)</f>
        <v>#N/A</v>
      </c>
      <c r="D1984" s="35" t="e">
        <f>VLOOKUP(B1984,M:N,2,0)</f>
        <v>#N/A</v>
      </c>
      <c r="E1984" s="35" t="e">
        <f t="shared" si="55"/>
        <v>#N/A</v>
      </c>
    </row>
    <row r="1985" spans="1:5" x14ac:dyDescent="0.15">
      <c r="A1985" s="23">
        <f>主线!AG1984</f>
        <v>58575509</v>
      </c>
      <c r="B1985" s="37" t="s">
        <v>2449</v>
      </c>
      <c r="C1985" s="35" t="e">
        <f>VLOOKUP(B1985,I:J,2,0)</f>
        <v>#N/A</v>
      </c>
      <c r="D1985" s="35" t="e">
        <f>VLOOKUP(B1985,M:N,2,0)</f>
        <v>#N/A</v>
      </c>
      <c r="E1985" s="35" t="e">
        <f t="shared" si="55"/>
        <v>#N/A</v>
      </c>
    </row>
    <row r="1986" spans="1:5" x14ac:dyDescent="0.15">
      <c r="A1986" s="23">
        <f>主线!AG1985</f>
        <v>58616337</v>
      </c>
      <c r="B1986" s="37" t="s">
        <v>2450</v>
      </c>
      <c r="C1986" s="35" t="e">
        <f>VLOOKUP(B1986,I:J,2,0)</f>
        <v>#N/A</v>
      </c>
      <c r="D1986" s="35" t="str">
        <f>VLOOKUP(B1986,M:N,2,0)</f>
        <v>小雷音寺boss_571</v>
      </c>
      <c r="E1986" s="35" t="e">
        <f t="shared" ref="E1986:E2049" si="56">VLOOKUP(B1986,Q:R,2,0)</f>
        <v>#N/A</v>
      </c>
    </row>
    <row r="1987" spans="1:5" x14ac:dyDescent="0.15">
      <c r="A1987" s="23">
        <f>主线!AG1986</f>
        <v>58698520</v>
      </c>
      <c r="B1987" s="37" t="s">
        <v>2451</v>
      </c>
      <c r="C1987" s="35" t="e">
        <f>VLOOKUP(B1987,I:J,2,0)</f>
        <v>#N/A</v>
      </c>
      <c r="D1987" s="35" t="e">
        <f>VLOOKUP(B1987,M:N,2,0)</f>
        <v>#N/A</v>
      </c>
      <c r="E1987" s="35" t="str">
        <f t="shared" si="56"/>
        <v>天庭试炼boss_152</v>
      </c>
    </row>
    <row r="1988" spans="1:5" x14ac:dyDescent="0.15">
      <c r="A1988" s="23">
        <f>主线!AG1987</f>
        <v>58739395</v>
      </c>
      <c r="B1988" s="37" t="s">
        <v>2452</v>
      </c>
      <c r="C1988" s="35" t="e">
        <f>VLOOKUP(B1988,I:J,2,0)</f>
        <v>#N/A</v>
      </c>
      <c r="D1988" s="35" t="e">
        <f>VLOOKUP(B1988,M:N,2,0)</f>
        <v>#N/A</v>
      </c>
      <c r="E1988" s="35" t="e">
        <f t="shared" si="56"/>
        <v>#N/A</v>
      </c>
    </row>
    <row r="1989" spans="1:5" x14ac:dyDescent="0.15">
      <c r="A1989" s="23">
        <f>主线!AG1988</f>
        <v>58780278</v>
      </c>
      <c r="B1989" s="37" t="s">
        <v>2453</v>
      </c>
      <c r="C1989" s="35" t="e">
        <f>VLOOKUP(B1989,I:J,2,0)</f>
        <v>#N/A</v>
      </c>
      <c r="D1989" s="35" t="e">
        <f>VLOOKUP(B1989,M:N,2,0)</f>
        <v>#N/A</v>
      </c>
      <c r="E1989" s="35" t="e">
        <f t="shared" si="56"/>
        <v>#N/A</v>
      </c>
    </row>
    <row r="1990" spans="1:5" x14ac:dyDescent="0.15">
      <c r="A1990" s="23">
        <f>主线!AG1989</f>
        <v>58862634</v>
      </c>
      <c r="B1990" s="37" t="s">
        <v>2454</v>
      </c>
      <c r="C1990" s="35" t="e">
        <f>VLOOKUP(B1990,I:J,2,0)</f>
        <v>#N/A</v>
      </c>
      <c r="D1990" s="35" t="str">
        <f>VLOOKUP(B1990,M:N,2,0)</f>
        <v>小雷音寺boss_572</v>
      </c>
      <c r="E1990" s="35" t="e">
        <f t="shared" si="56"/>
        <v>#N/A</v>
      </c>
    </row>
    <row r="1991" spans="1:5" x14ac:dyDescent="0.15">
      <c r="A1991" s="23">
        <f>主线!AG1990</f>
        <v>58903567</v>
      </c>
      <c r="B1991" s="37" t="s">
        <v>2455</v>
      </c>
      <c r="C1991" s="35" t="e">
        <f>VLOOKUP(B1991,I:J,2,0)</f>
        <v>#N/A</v>
      </c>
      <c r="D1991" s="35" t="str">
        <f>VLOOKUP(B1991,M:N,2,0)</f>
        <v>小雷音寺boss_573</v>
      </c>
      <c r="E1991" s="35" t="e">
        <f t="shared" si="56"/>
        <v>#N/A</v>
      </c>
    </row>
    <row r="1992" spans="1:5" x14ac:dyDescent="0.15">
      <c r="A1992" s="23">
        <f>主线!AG1991</f>
        <v>59158114</v>
      </c>
      <c r="B1992" s="37" t="s">
        <v>2456</v>
      </c>
      <c r="C1992" s="35" t="e">
        <f>VLOOKUP(B1992,I:J,2,0)</f>
        <v>#N/A</v>
      </c>
      <c r="D1992" s="35" t="e">
        <f>VLOOKUP(B1992,M:N,2,0)</f>
        <v>#N/A</v>
      </c>
      <c r="E1992" s="35" t="e">
        <f t="shared" si="56"/>
        <v>#N/A</v>
      </c>
    </row>
    <row r="1993" spans="1:5" x14ac:dyDescent="0.15">
      <c r="A1993" s="23">
        <f>主线!AG1992</f>
        <v>59199095</v>
      </c>
      <c r="B1993" s="37" t="s">
        <v>2457</v>
      </c>
      <c r="C1993" s="35" t="e">
        <f>VLOOKUP(B1993,I:J,2,0)</f>
        <v>#N/A</v>
      </c>
      <c r="D1993" s="35" t="e">
        <f>VLOOKUP(B1993,M:N,2,0)</f>
        <v>#N/A</v>
      </c>
      <c r="E1993" s="35" t="e">
        <f t="shared" si="56"/>
        <v>#N/A</v>
      </c>
    </row>
    <row r="1994" spans="1:5" x14ac:dyDescent="0.15">
      <c r="A1994" s="23">
        <f>主线!AG1993</f>
        <v>59281711</v>
      </c>
      <c r="B1994" s="37" t="s">
        <v>2458</v>
      </c>
      <c r="C1994" s="35" t="e">
        <f>VLOOKUP(B1994,I:J,2,0)</f>
        <v>#N/A</v>
      </c>
      <c r="D1994" s="35" t="str">
        <f>VLOOKUP(B1994,M:N,2,0)</f>
        <v>小雷音寺boss_574</v>
      </c>
      <c r="E1994" s="35" t="e">
        <f t="shared" si="56"/>
        <v>#N/A</v>
      </c>
    </row>
    <row r="1995" spans="1:5" x14ac:dyDescent="0.15">
      <c r="A1995" s="23">
        <f>主线!AG1994</f>
        <v>59322742</v>
      </c>
      <c r="B1995" s="37" t="s">
        <v>2459</v>
      </c>
      <c r="C1995" s="35" t="e">
        <f>VLOOKUP(B1995,I:J,2,0)</f>
        <v>#N/A</v>
      </c>
      <c r="D1995" s="35" t="e">
        <f>VLOOKUP(B1995,M:N,2,0)</f>
        <v>#N/A</v>
      </c>
      <c r="E1995" s="35" t="e">
        <f t="shared" si="56"/>
        <v>#N/A</v>
      </c>
    </row>
    <row r="1996" spans="1:5" x14ac:dyDescent="0.15">
      <c r="A1996" s="23">
        <f>主线!AG1995</f>
        <v>59363778</v>
      </c>
      <c r="B1996" s="37" t="s">
        <v>2460</v>
      </c>
      <c r="C1996" s="35" t="e">
        <f>VLOOKUP(B1996,I:J,2,0)</f>
        <v>#N/A</v>
      </c>
      <c r="D1996" s="35" t="e">
        <f>VLOOKUP(B1996,M:N,2,0)</f>
        <v>#N/A</v>
      </c>
      <c r="E1996" s="35" t="e">
        <f t="shared" si="56"/>
        <v>#N/A</v>
      </c>
    </row>
    <row r="1997" spans="1:5" x14ac:dyDescent="0.15">
      <c r="A1997" s="23">
        <f>主线!AG1996</f>
        <v>59446570</v>
      </c>
      <c r="B1997" s="37" t="s">
        <v>2461</v>
      </c>
      <c r="C1997" s="35" t="e">
        <f>VLOOKUP(B1997,I:J,2,0)</f>
        <v>#N/A</v>
      </c>
      <c r="D1997" s="35" t="e">
        <f>VLOOKUP(B1997,M:N,2,0)</f>
        <v>#N/A</v>
      </c>
      <c r="E1997" s="35" t="e">
        <f t="shared" si="56"/>
        <v>#N/A</v>
      </c>
    </row>
    <row r="1998" spans="1:5" x14ac:dyDescent="0.15">
      <c r="A1998" s="23">
        <f>主线!AG1997</f>
        <v>59487656</v>
      </c>
      <c r="B1998" s="37" t="s">
        <v>2462</v>
      </c>
      <c r="C1998" s="35" t="e">
        <f>VLOOKUP(B1998,I:J,2,0)</f>
        <v>#N/A</v>
      </c>
      <c r="D1998" s="35" t="str">
        <f>VLOOKUP(B1998,M:N,2,0)</f>
        <v>小雷音寺boss_575</v>
      </c>
      <c r="E1998" s="35" t="e">
        <f t="shared" si="56"/>
        <v>#N/A</v>
      </c>
    </row>
    <row r="1999" spans="1:5" x14ac:dyDescent="0.15">
      <c r="A1999" s="23">
        <f>主线!AG1998</f>
        <v>59528745</v>
      </c>
      <c r="B1999" s="37" t="s">
        <v>2463</v>
      </c>
      <c r="C1999" s="35" t="e">
        <f>VLOOKUP(B1999,I:J,2,0)</f>
        <v>#N/A</v>
      </c>
      <c r="D1999" s="35" t="e">
        <f>VLOOKUP(B1999,M:N,2,0)</f>
        <v>#N/A</v>
      </c>
      <c r="E1999" s="35" t="e">
        <f t="shared" si="56"/>
        <v>#N/A</v>
      </c>
    </row>
    <row r="2000" spans="1:5" x14ac:dyDescent="0.15">
      <c r="A2000" s="23">
        <f>主线!AG1999</f>
        <v>59611713</v>
      </c>
      <c r="B2000" s="37" t="s">
        <v>2464</v>
      </c>
      <c r="C2000" s="35" t="e">
        <f>VLOOKUP(B2000,I:J,2,0)</f>
        <v>#N/A</v>
      </c>
      <c r="D2000" s="35" t="e">
        <f>VLOOKUP(B2000,M:N,2,0)</f>
        <v>#N/A</v>
      </c>
      <c r="E2000" s="35" t="e">
        <f t="shared" si="56"/>
        <v>#N/A</v>
      </c>
    </row>
    <row r="2001" spans="1:5" x14ac:dyDescent="0.15">
      <c r="A2001" s="23">
        <f>主线!AG2000</f>
        <v>59652852</v>
      </c>
      <c r="B2001" s="37" t="s">
        <v>2465</v>
      </c>
      <c r="C2001" s="35" t="e">
        <f>VLOOKUP(B2001,I:J,2,0)</f>
        <v>#N/A</v>
      </c>
      <c r="D2001" s="35" t="str">
        <f>VLOOKUP(B2001,M:N,2,0)</f>
        <v>小雷音寺boss_576</v>
      </c>
      <c r="E2001" s="35" t="e">
        <f t="shared" si="56"/>
        <v>#N/A</v>
      </c>
    </row>
    <row r="2002" spans="1:5" x14ac:dyDescent="0.15">
      <c r="A2002" s="23">
        <f>主线!AG2001</f>
        <v>59909117</v>
      </c>
      <c r="B2002" s="37" t="s">
        <v>2466</v>
      </c>
      <c r="C2002" s="35" t="e">
        <f>VLOOKUP(B2002,I:J,2,0)</f>
        <v>#N/A</v>
      </c>
      <c r="D2002" s="35" t="str">
        <f>VLOOKUP(B2002,M:N,2,0)</f>
        <v>小雷音寺boss_577</v>
      </c>
      <c r="E2002" s="35" t="str">
        <f t="shared" si="56"/>
        <v>天庭试炼boss_153</v>
      </c>
    </row>
    <row r="2003" spans="1:5" x14ac:dyDescent="0.15">
      <c r="A2003" s="23">
        <f>主线!AG2002</f>
        <v>59950307</v>
      </c>
      <c r="B2003" s="37" t="s">
        <v>2467</v>
      </c>
      <c r="C2003" s="35" t="e">
        <f>VLOOKUP(B2003,I:J,2,0)</f>
        <v>#N/A</v>
      </c>
      <c r="D2003" s="35" t="e">
        <f>VLOOKUP(B2003,M:N,2,0)</f>
        <v>#N/A</v>
      </c>
      <c r="E2003" s="35" t="e">
        <f t="shared" si="56"/>
        <v>#N/A</v>
      </c>
    </row>
    <row r="2004" spans="1:5" x14ac:dyDescent="0.15">
      <c r="A2004" s="23">
        <f>主线!AG2003</f>
        <v>60033533</v>
      </c>
      <c r="B2004" s="37" t="s">
        <v>2468</v>
      </c>
      <c r="C2004" s="35" t="e">
        <f>VLOOKUP(B2004,I:J,2,0)</f>
        <v>#N/A</v>
      </c>
      <c r="D2004" s="35" t="e">
        <f>VLOOKUP(B2004,M:N,2,0)</f>
        <v>#N/A</v>
      </c>
      <c r="E2004" s="35" t="e">
        <f t="shared" si="56"/>
        <v>#N/A</v>
      </c>
    </row>
    <row r="2005" spans="1:5" x14ac:dyDescent="0.15">
      <c r="A2005" s="23">
        <f>主线!AG2004</f>
        <v>60074773</v>
      </c>
      <c r="B2005" s="37" t="s">
        <v>2469</v>
      </c>
      <c r="C2005" s="35" t="e">
        <f>VLOOKUP(B2005,I:J,2,0)</f>
        <v>#N/A</v>
      </c>
      <c r="D2005" s="35" t="e">
        <f>VLOOKUP(B2005,M:N,2,0)</f>
        <v>#N/A</v>
      </c>
      <c r="E2005" s="35" t="e">
        <f t="shared" si="56"/>
        <v>#N/A</v>
      </c>
    </row>
    <row r="2006" spans="1:5" x14ac:dyDescent="0.15">
      <c r="A2006" s="23">
        <f>主线!AG2005</f>
        <v>60116018</v>
      </c>
      <c r="B2006" s="37" t="s">
        <v>2470</v>
      </c>
      <c r="C2006" s="35" t="e">
        <f>VLOOKUP(B2006,I:J,2,0)</f>
        <v>#N/A</v>
      </c>
      <c r="D2006" s="35" t="str">
        <f>VLOOKUP(B2006,M:N,2,0)</f>
        <v>小雷音寺boss_578</v>
      </c>
      <c r="E2006" s="35" t="e">
        <f t="shared" si="56"/>
        <v>#N/A</v>
      </c>
    </row>
    <row r="2007" spans="1:5" x14ac:dyDescent="0.15">
      <c r="A2007" s="23">
        <f>主线!AG2006</f>
        <v>60199420</v>
      </c>
      <c r="B2007" s="37" t="s">
        <v>2471</v>
      </c>
      <c r="C2007" s="35" t="e">
        <f>VLOOKUP(B2007,I:J,2,0)</f>
        <v>#N/A</v>
      </c>
      <c r="D2007" s="35" t="e">
        <f>VLOOKUP(B2007,M:N,2,0)</f>
        <v>#N/A</v>
      </c>
      <c r="E2007" s="35" t="e">
        <f t="shared" si="56"/>
        <v>#N/A</v>
      </c>
    </row>
    <row r="2008" spans="1:5" x14ac:dyDescent="0.15">
      <c r="A2008" s="23">
        <f>主线!AG2007</f>
        <v>60240715</v>
      </c>
      <c r="B2008" s="37" t="s">
        <v>2472</v>
      </c>
      <c r="C2008" s="35" t="e">
        <f>VLOOKUP(B2008,I:J,2,0)</f>
        <v>#N/A</v>
      </c>
      <c r="D2008" s="35" t="e">
        <f>VLOOKUP(B2008,M:N,2,0)</f>
        <v>#N/A</v>
      </c>
      <c r="E2008" s="35" t="e">
        <f t="shared" si="56"/>
        <v>#N/A</v>
      </c>
    </row>
    <row r="2009" spans="1:5" x14ac:dyDescent="0.15">
      <c r="A2009" s="23">
        <f>主线!AG2008</f>
        <v>60282013</v>
      </c>
      <c r="B2009" s="37" t="s">
        <v>2473</v>
      </c>
      <c r="C2009" s="35" t="e">
        <f>VLOOKUP(B2009,I:J,2,0)</f>
        <v>#N/A</v>
      </c>
      <c r="D2009" s="35" t="str">
        <f>VLOOKUP(B2009,M:N,2,0)</f>
        <v>小雷音寺boss_579</v>
      </c>
      <c r="E2009" s="35" t="e">
        <f t="shared" si="56"/>
        <v>#N/A</v>
      </c>
    </row>
    <row r="2010" spans="1:5" x14ac:dyDescent="0.15">
      <c r="A2010" s="23">
        <f>主线!AG2009</f>
        <v>60365590</v>
      </c>
      <c r="B2010" s="37" t="s">
        <v>2474</v>
      </c>
      <c r="C2010" s="35" t="e">
        <f>VLOOKUP(B2010,I:J,2,0)</f>
        <v>#N/A</v>
      </c>
      <c r="D2010" s="35" t="e">
        <f>VLOOKUP(B2010,M:N,2,0)</f>
        <v>#N/A</v>
      </c>
      <c r="E2010" s="35" t="e">
        <f t="shared" si="56"/>
        <v>#N/A</v>
      </c>
    </row>
    <row r="2011" spans="1:5" x14ac:dyDescent="0.15">
      <c r="A2011" s="23">
        <f>主线!AG2010</f>
        <v>60406939</v>
      </c>
      <c r="B2011" s="37" t="s">
        <v>2475</v>
      </c>
      <c r="C2011" s="35" t="e">
        <f>VLOOKUP(B2011,I:J,2,0)</f>
        <v>#N/A</v>
      </c>
      <c r="D2011" s="35" t="str">
        <f>VLOOKUP(B2011,M:N,2,0)</f>
        <v>小雷音寺boss_580</v>
      </c>
      <c r="E2011" s="35" t="e">
        <f t="shared" si="56"/>
        <v>#N/A</v>
      </c>
    </row>
    <row r="2012" spans="1:5" x14ac:dyDescent="0.15">
      <c r="A2012" s="23">
        <f>主线!AG2011</f>
        <v>60664923</v>
      </c>
      <c r="B2012" s="37" t="s">
        <v>2476</v>
      </c>
      <c r="C2012" s="35" t="e">
        <f>VLOOKUP(B2012,I:J,2,0)</f>
        <v>#N/A</v>
      </c>
      <c r="D2012" s="35" t="e">
        <f>VLOOKUP(B2012,M:N,2,0)</f>
        <v>#N/A</v>
      </c>
      <c r="E2012" s="35" t="e">
        <f t="shared" si="56"/>
        <v>#N/A</v>
      </c>
    </row>
    <row r="2013" spans="1:5" x14ac:dyDescent="0.15">
      <c r="A2013" s="23">
        <f>主线!AG2012</f>
        <v>60706322</v>
      </c>
      <c r="B2013" s="37" t="s">
        <v>2477</v>
      </c>
      <c r="C2013" s="35" t="e">
        <f>VLOOKUP(B2013,I:J,2,0)</f>
        <v>#N/A</v>
      </c>
      <c r="D2013" s="35" t="str">
        <f>VLOOKUP(B2013,M:N,2,0)</f>
        <v>小雷音寺boss_581</v>
      </c>
      <c r="E2013" s="35" t="e">
        <f t="shared" si="56"/>
        <v>#N/A</v>
      </c>
    </row>
    <row r="2014" spans="1:5" x14ac:dyDescent="0.15">
      <c r="A2014" s="23">
        <f>主线!AG2013</f>
        <v>60790158</v>
      </c>
      <c r="B2014" s="37" t="s">
        <v>2478</v>
      </c>
      <c r="C2014" s="35" t="e">
        <f>VLOOKUP(B2014,I:J,2,0)</f>
        <v>#N/A</v>
      </c>
      <c r="D2014" s="35" t="e">
        <f>VLOOKUP(B2014,M:N,2,0)</f>
        <v>#N/A</v>
      </c>
      <c r="E2014" s="35" t="e">
        <f t="shared" si="56"/>
        <v>#N/A</v>
      </c>
    </row>
    <row r="2015" spans="1:5" x14ac:dyDescent="0.15">
      <c r="A2015" s="23">
        <f>主线!AG2014</f>
        <v>60831607</v>
      </c>
      <c r="B2015" s="37" t="s">
        <v>2479</v>
      </c>
      <c r="C2015" s="35" t="e">
        <f>VLOOKUP(B2015,I:J,2,0)</f>
        <v>#N/A</v>
      </c>
      <c r="D2015" s="35" t="e">
        <f>VLOOKUP(B2015,M:N,2,0)</f>
        <v>#N/A</v>
      </c>
      <c r="E2015" s="35" t="e">
        <f t="shared" si="56"/>
        <v>#N/A</v>
      </c>
    </row>
    <row r="2016" spans="1:5" x14ac:dyDescent="0.15">
      <c r="A2016" s="23">
        <f>主线!AG2015</f>
        <v>60873062</v>
      </c>
      <c r="B2016" s="37" t="s">
        <v>2480</v>
      </c>
      <c r="C2016" s="35" t="e">
        <f>VLOOKUP(B2016,I:J,2,0)</f>
        <v>#N/A</v>
      </c>
      <c r="D2016" s="35" t="e">
        <f>VLOOKUP(B2016,M:N,2,0)</f>
        <v>#N/A</v>
      </c>
      <c r="E2016" s="35" t="e">
        <f t="shared" si="56"/>
        <v>#N/A</v>
      </c>
    </row>
    <row r="2017" spans="1:5" x14ac:dyDescent="0.15">
      <c r="A2017" s="23">
        <f>主线!AG2016</f>
        <v>60957074</v>
      </c>
      <c r="B2017" s="37" t="s">
        <v>2481</v>
      </c>
      <c r="C2017" s="35" t="e">
        <f>VLOOKUP(B2017,I:J,2,0)</f>
        <v>#N/A</v>
      </c>
      <c r="D2017" s="35" t="str">
        <f>VLOOKUP(B2017,M:N,2,0)</f>
        <v>小雷音寺boss_582</v>
      </c>
      <c r="E2017" s="35" t="e">
        <f t="shared" si="56"/>
        <v>#N/A</v>
      </c>
    </row>
    <row r="2018" spans="1:5" x14ac:dyDescent="0.15">
      <c r="A2018" s="23">
        <f>主线!AG2017</f>
        <v>60998579</v>
      </c>
      <c r="B2018" s="37" t="s">
        <v>2482</v>
      </c>
      <c r="C2018" s="35" t="e">
        <f>VLOOKUP(B2018,I:J,2,0)</f>
        <v>#N/A</v>
      </c>
      <c r="D2018" s="35" t="e">
        <f>VLOOKUP(B2018,M:N,2,0)</f>
        <v>#N/A</v>
      </c>
      <c r="E2018" s="35" t="e">
        <f t="shared" si="56"/>
        <v>#N/A</v>
      </c>
    </row>
    <row r="2019" spans="1:5" x14ac:dyDescent="0.15">
      <c r="A2019" s="23">
        <f>主线!AG2018</f>
        <v>61040089</v>
      </c>
      <c r="B2019" s="37" t="s">
        <v>2483</v>
      </c>
      <c r="C2019" s="35" t="e">
        <f>VLOOKUP(B2019,I:J,2,0)</f>
        <v>#N/A</v>
      </c>
      <c r="D2019" s="35" t="e">
        <f>VLOOKUP(B2019,M:N,2,0)</f>
        <v>#N/A</v>
      </c>
      <c r="E2019" s="35" t="e">
        <f t="shared" si="56"/>
        <v>#N/A</v>
      </c>
    </row>
    <row r="2020" spans="1:5" x14ac:dyDescent="0.15">
      <c r="A2020" s="23">
        <f>主线!AG2019</f>
        <v>61124275</v>
      </c>
      <c r="B2020" s="37" t="s">
        <v>2484</v>
      </c>
      <c r="C2020" s="35" t="e">
        <f>VLOOKUP(B2020,I:J,2,0)</f>
        <v>#N/A</v>
      </c>
      <c r="D2020" s="35" t="e">
        <f>VLOOKUP(B2020,M:N,2,0)</f>
        <v>#N/A</v>
      </c>
      <c r="E2020" s="35" t="str">
        <f t="shared" si="56"/>
        <v>天庭试炼boss_154</v>
      </c>
    </row>
    <row r="2021" spans="1:5" x14ac:dyDescent="0.15">
      <c r="A2021" s="23">
        <f>主线!AG2020</f>
        <v>61165835</v>
      </c>
      <c r="B2021" s="37" t="s">
        <v>2485</v>
      </c>
      <c r="C2021" s="35" t="e">
        <f>VLOOKUP(B2021,I:J,2,0)</f>
        <v>#N/A</v>
      </c>
      <c r="D2021" s="35" t="str">
        <f>VLOOKUP(B2021,M:N,2,0)</f>
        <v>小雷音寺boss_583</v>
      </c>
      <c r="E2021" s="35" t="e">
        <f t="shared" si="56"/>
        <v>#N/A</v>
      </c>
    </row>
    <row r="2022" spans="1:5" x14ac:dyDescent="0.15">
      <c r="A2022" s="23">
        <f>主线!AG2021</f>
        <v>61425538</v>
      </c>
      <c r="B2022" s="37" t="s">
        <v>2486</v>
      </c>
      <c r="C2022" s="35" t="e">
        <f>VLOOKUP(B2022,I:J,2,0)</f>
        <v>#N/A</v>
      </c>
      <c r="D2022" s="35" t="e">
        <f>VLOOKUP(B2022,M:N,2,0)</f>
        <v>#N/A</v>
      </c>
      <c r="E2022" s="35" t="e">
        <f t="shared" si="56"/>
        <v>#N/A</v>
      </c>
    </row>
    <row r="2023" spans="1:5" x14ac:dyDescent="0.15">
      <c r="A2023" s="23">
        <f>主线!AG2022</f>
        <v>61467149</v>
      </c>
      <c r="B2023" s="37" t="s">
        <v>2487</v>
      </c>
      <c r="C2023" s="35" t="e">
        <f>VLOOKUP(B2023,I:J,2,0)</f>
        <v>#N/A</v>
      </c>
      <c r="D2023" s="35" t="e">
        <f>VLOOKUP(B2023,M:N,2,0)</f>
        <v>#N/A</v>
      </c>
      <c r="E2023" s="35" t="e">
        <f t="shared" si="56"/>
        <v>#N/A</v>
      </c>
    </row>
    <row r="2024" spans="1:5" x14ac:dyDescent="0.15">
      <c r="A2024" s="23">
        <f>主线!AG2023</f>
        <v>61551597</v>
      </c>
      <c r="B2024" s="37" t="s">
        <v>2488</v>
      </c>
      <c r="C2024" s="35" t="e">
        <f>VLOOKUP(B2024,I:J,2,0)</f>
        <v>#N/A</v>
      </c>
      <c r="D2024" s="35" t="str">
        <f>VLOOKUP(B2024,M:N,2,0)</f>
        <v>小雷音寺boss_585</v>
      </c>
      <c r="E2024" s="35" t="e">
        <f t="shared" si="56"/>
        <v>#N/A</v>
      </c>
    </row>
    <row r="2025" spans="1:5" x14ac:dyDescent="0.15">
      <c r="A2025" s="23">
        <f>主线!AG2024</f>
        <v>61593256</v>
      </c>
      <c r="B2025" s="37" t="s">
        <v>2489</v>
      </c>
      <c r="C2025" s="35" t="e">
        <f>VLOOKUP(B2025,I:J,2,0)</f>
        <v>#N/A</v>
      </c>
      <c r="D2025" s="35" t="e">
        <f>VLOOKUP(B2025,M:N,2,0)</f>
        <v>#N/A</v>
      </c>
      <c r="E2025" s="35" t="e">
        <f t="shared" si="56"/>
        <v>#N/A</v>
      </c>
    </row>
    <row r="2026" spans="1:5" x14ac:dyDescent="0.15">
      <c r="A2026" s="23">
        <f>主线!AG2025</f>
        <v>61634920</v>
      </c>
      <c r="B2026" s="37" t="s">
        <v>2490</v>
      </c>
      <c r="C2026" s="35" t="e">
        <f>VLOOKUP(B2026,I:J,2,0)</f>
        <v>#N/A</v>
      </c>
      <c r="D2026" s="35" t="e">
        <f>VLOOKUP(B2026,M:N,2,0)</f>
        <v>#N/A</v>
      </c>
      <c r="E2026" s="35" t="e">
        <f t="shared" si="56"/>
        <v>#N/A</v>
      </c>
    </row>
    <row r="2027" spans="1:5" x14ac:dyDescent="0.15">
      <c r="A2027" s="23">
        <f>主线!AG2026</f>
        <v>61719544</v>
      </c>
      <c r="B2027" s="37" t="s">
        <v>2491</v>
      </c>
      <c r="C2027" s="35" t="e">
        <f>VLOOKUP(B2027,I:J,2,0)</f>
        <v>#N/A</v>
      </c>
      <c r="D2027" s="35" t="e">
        <f>VLOOKUP(B2027,M:N,2,0)</f>
        <v>#N/A</v>
      </c>
      <c r="E2027" s="35" t="e">
        <f t="shared" si="56"/>
        <v>#N/A</v>
      </c>
    </row>
    <row r="2028" spans="1:5" x14ac:dyDescent="0.15">
      <c r="A2028" s="23">
        <f>主线!AG2027</f>
        <v>61761258</v>
      </c>
      <c r="B2028" s="37" t="s">
        <v>2492</v>
      </c>
      <c r="C2028" s="35" t="e">
        <f>VLOOKUP(B2028,I:J,2,0)</f>
        <v>#N/A</v>
      </c>
      <c r="D2028" s="35" t="str">
        <f>VLOOKUP(B2028,M:N,2,0)</f>
        <v>小雷音寺boss_586</v>
      </c>
      <c r="E2028" s="35" t="e">
        <f t="shared" si="56"/>
        <v>#N/A</v>
      </c>
    </row>
    <row r="2029" spans="1:5" x14ac:dyDescent="0.15">
      <c r="A2029" s="23">
        <f>主线!AG2028</f>
        <v>61802978</v>
      </c>
      <c r="B2029" s="37" t="s">
        <v>2493</v>
      </c>
      <c r="C2029" s="35" t="e">
        <f>VLOOKUP(B2029,I:J,2,0)</f>
        <v>#N/A</v>
      </c>
      <c r="D2029" s="35" t="e">
        <f>VLOOKUP(B2029,M:N,2,0)</f>
        <v>#N/A</v>
      </c>
      <c r="E2029" s="35" t="e">
        <f t="shared" si="56"/>
        <v>#N/A</v>
      </c>
    </row>
    <row r="2030" spans="1:5" x14ac:dyDescent="0.15">
      <c r="A2030" s="23">
        <f>主线!AG2029</f>
        <v>61887776</v>
      </c>
      <c r="B2030" s="37" t="s">
        <v>2494</v>
      </c>
      <c r="C2030" s="35" t="e">
        <f>VLOOKUP(B2030,I:J,2,0)</f>
        <v>#N/A</v>
      </c>
      <c r="D2030" s="35" t="e">
        <f>VLOOKUP(B2030,M:N,2,0)</f>
        <v>#N/A</v>
      </c>
      <c r="E2030" s="35" t="e">
        <f t="shared" si="56"/>
        <v>#N/A</v>
      </c>
    </row>
    <row r="2031" spans="1:5" x14ac:dyDescent="0.15">
      <c r="A2031" s="23">
        <f>主线!AG2030</f>
        <v>61929546</v>
      </c>
      <c r="B2031" s="37" t="s">
        <v>2495</v>
      </c>
      <c r="C2031" s="35" t="e">
        <f>VLOOKUP(B2031,I:J,2,0)</f>
        <v>#N/A</v>
      </c>
      <c r="D2031" s="35" t="str">
        <f>VLOOKUP(B2031,M:N,2,0)</f>
        <v>小雷音寺boss_587</v>
      </c>
      <c r="E2031" s="35" t="e">
        <f t="shared" si="56"/>
        <v>#N/A</v>
      </c>
    </row>
    <row r="2032" spans="1:5" x14ac:dyDescent="0.15">
      <c r="A2032" s="23">
        <f>主线!AG2031</f>
        <v>62190973</v>
      </c>
      <c r="B2032" s="37" t="s">
        <v>2516</v>
      </c>
      <c r="C2032" s="35" t="e">
        <f>VLOOKUP(B2032,I:J,2,0)</f>
        <v>#N/A</v>
      </c>
      <c r="D2032" s="35" t="str">
        <f>VLOOKUP(B2032,M:N,2,0)</f>
        <v>小雷音寺boss_588</v>
      </c>
      <c r="E2032" s="35" t="e">
        <f t="shared" si="56"/>
        <v>#N/A</v>
      </c>
    </row>
    <row r="2033" spans="1:5" x14ac:dyDescent="0.15">
      <c r="A2033" s="23">
        <f>主线!AG2032</f>
        <v>62232794</v>
      </c>
      <c r="B2033" s="37" t="s">
        <v>2517</v>
      </c>
      <c r="C2033" s="35" t="e">
        <f>VLOOKUP(B2033,I:J,2,0)</f>
        <v>#N/A</v>
      </c>
      <c r="D2033" s="35" t="e">
        <f>VLOOKUP(B2033,M:N,2,0)</f>
        <v>#N/A</v>
      </c>
      <c r="E2033" s="35" t="e">
        <f t="shared" si="56"/>
        <v>#N/A</v>
      </c>
    </row>
    <row r="2034" spans="1:5" x14ac:dyDescent="0.15">
      <c r="A2034" s="23">
        <f>主线!AG2033</f>
        <v>62317854</v>
      </c>
      <c r="B2034" s="37" t="s">
        <v>2518</v>
      </c>
      <c r="C2034" s="35" t="e">
        <f>VLOOKUP(B2034,I:J,2,0)</f>
        <v>#N/A</v>
      </c>
      <c r="D2034" s="35" t="e">
        <f>VLOOKUP(B2034,M:N,2,0)</f>
        <v>#N/A</v>
      </c>
      <c r="E2034" s="35" t="e">
        <f t="shared" si="56"/>
        <v>#N/A</v>
      </c>
    </row>
    <row r="2035" spans="1:5" x14ac:dyDescent="0.15">
      <c r="A2035" s="23">
        <f>主线!AG2034</f>
        <v>62359723</v>
      </c>
      <c r="B2035" s="37" t="s">
        <v>2519</v>
      </c>
      <c r="C2035" s="35" t="e">
        <f>VLOOKUP(B2035,I:J,2,0)</f>
        <v>#N/A</v>
      </c>
      <c r="D2035" s="35" t="e">
        <f>VLOOKUP(B2035,M:N,2,0)</f>
        <v>#N/A</v>
      </c>
      <c r="E2035" s="35" t="str">
        <f t="shared" si="56"/>
        <v>天庭试炼boss_155</v>
      </c>
    </row>
    <row r="2036" spans="1:5" x14ac:dyDescent="0.15">
      <c r="A2036" s="23">
        <f>主线!AG2035</f>
        <v>62401597</v>
      </c>
      <c r="B2036" s="37" t="s">
        <v>2520</v>
      </c>
      <c r="C2036" s="35" t="e">
        <f>VLOOKUP(B2036,I:J,2,0)</f>
        <v>#N/A</v>
      </c>
      <c r="D2036" s="35" t="str">
        <f>VLOOKUP(B2036,M:N,2,0)</f>
        <v>小雷音寺boss_589</v>
      </c>
      <c r="E2036" s="35" t="e">
        <f t="shared" si="56"/>
        <v>#N/A</v>
      </c>
    </row>
    <row r="2037" spans="1:5" x14ac:dyDescent="0.15">
      <c r="A2037" s="23">
        <f>主线!AG2036</f>
        <v>62486833</v>
      </c>
      <c r="B2037" s="37" t="s">
        <v>2521</v>
      </c>
      <c r="C2037" s="35" t="e">
        <f>VLOOKUP(B2037,I:J,2,0)</f>
        <v>#N/A</v>
      </c>
      <c r="D2037" s="35" t="e">
        <f>VLOOKUP(B2037,M:N,2,0)</f>
        <v>#N/A</v>
      </c>
      <c r="E2037" s="35" t="e">
        <f t="shared" si="56"/>
        <v>#N/A</v>
      </c>
    </row>
    <row r="2038" spans="1:5" x14ac:dyDescent="0.15">
      <c r="A2038" s="23">
        <f>主线!AG2037</f>
        <v>62528758</v>
      </c>
      <c r="B2038" s="37" t="s">
        <v>2522</v>
      </c>
      <c r="C2038" s="35" t="e">
        <f>VLOOKUP(B2038,I:J,2,0)</f>
        <v>#N/A</v>
      </c>
      <c r="D2038" s="35" t="e">
        <f>VLOOKUP(B2038,M:N,2,0)</f>
        <v>#N/A</v>
      </c>
      <c r="E2038" s="35" t="e">
        <f t="shared" si="56"/>
        <v>#N/A</v>
      </c>
    </row>
    <row r="2039" spans="1:5" x14ac:dyDescent="0.15">
      <c r="A2039" s="23">
        <f>主线!AG2038</f>
        <v>62570688</v>
      </c>
      <c r="B2039" s="37" t="s">
        <v>2523</v>
      </c>
      <c r="C2039" s="35" t="e">
        <f>VLOOKUP(B2039,I:J,2,0)</f>
        <v>#N/A</v>
      </c>
      <c r="D2039" s="35" t="str">
        <f>VLOOKUP(B2039,M:N,2,0)</f>
        <v>小雷音寺boss_590</v>
      </c>
      <c r="E2039" s="35" t="e">
        <f t="shared" si="56"/>
        <v>#N/A</v>
      </c>
    </row>
    <row r="2040" spans="1:5" x14ac:dyDescent="0.15">
      <c r="A2040" s="23">
        <f>主线!AG2039</f>
        <v>62656101</v>
      </c>
      <c r="B2040" s="37" t="s">
        <v>2524</v>
      </c>
      <c r="C2040" s="35" t="e">
        <f>VLOOKUP(B2040,I:J,2,0)</f>
        <v>#N/A</v>
      </c>
      <c r="D2040" s="35" t="e">
        <f>VLOOKUP(B2040,M:N,2,0)</f>
        <v>#N/A</v>
      </c>
      <c r="E2040" s="35" t="e">
        <f t="shared" si="56"/>
        <v>#N/A</v>
      </c>
    </row>
    <row r="2041" spans="1:5" x14ac:dyDescent="0.15">
      <c r="A2041" s="23">
        <f>主线!AG2040</f>
        <v>62698079</v>
      </c>
      <c r="B2041" s="37" t="s">
        <v>2525</v>
      </c>
      <c r="C2041" s="35" t="e">
        <f>VLOOKUP(B2041,I:J,2,0)</f>
        <v>#N/A</v>
      </c>
      <c r="D2041" s="35" t="str">
        <f>VLOOKUP(B2041,M:N,2,0)</f>
        <v>小雷音寺boss_591</v>
      </c>
      <c r="E2041" s="35" t="e">
        <f t="shared" si="56"/>
        <v>#N/A</v>
      </c>
    </row>
    <row r="2042" spans="1:5" x14ac:dyDescent="0.15">
      <c r="A2042" s="23">
        <f>主线!AG2041</f>
        <v>62961233</v>
      </c>
      <c r="B2042" s="37" t="s">
        <v>2526</v>
      </c>
      <c r="C2042" s="35" t="e">
        <f>VLOOKUP(B2042,I:J,2,0)</f>
        <v>#N/A</v>
      </c>
      <c r="D2042" s="35" t="e">
        <f>VLOOKUP(B2042,M:N,2,0)</f>
        <v>#N/A</v>
      </c>
      <c r="E2042" s="35" t="e">
        <f t="shared" si="56"/>
        <v>#N/A</v>
      </c>
    </row>
    <row r="2043" spans="1:5" x14ac:dyDescent="0.15">
      <c r="A2043" s="23">
        <f>主线!AG2042</f>
        <v>63003262</v>
      </c>
      <c r="B2043" s="37" t="s">
        <v>2527</v>
      </c>
      <c r="C2043" s="35" t="e">
        <f>VLOOKUP(B2043,I:J,2,0)</f>
        <v>#N/A</v>
      </c>
      <c r="D2043" s="35" t="str">
        <f>VLOOKUP(B2043,M:N,2,0)</f>
        <v>小雷音寺boss_592</v>
      </c>
      <c r="E2043" s="35" t="e">
        <f t="shared" si="56"/>
        <v>#N/A</v>
      </c>
    </row>
    <row r="2044" spans="1:5" x14ac:dyDescent="0.15">
      <c r="A2044" s="23">
        <f>主线!AG2043</f>
        <v>63088937</v>
      </c>
      <c r="B2044" s="37" t="s">
        <v>2528</v>
      </c>
      <c r="C2044" s="35" t="e">
        <f>VLOOKUP(B2044,I:J,2,0)</f>
        <v>#N/A</v>
      </c>
      <c r="D2044" s="35" t="e">
        <f>VLOOKUP(B2044,M:N,2,0)</f>
        <v>#N/A</v>
      </c>
      <c r="E2044" s="35" t="e">
        <f t="shared" si="56"/>
        <v>#N/A</v>
      </c>
    </row>
    <row r="2045" spans="1:5" x14ac:dyDescent="0.15">
      <c r="A2045" s="23">
        <f>主线!AG2044</f>
        <v>63131016</v>
      </c>
      <c r="B2045" s="37" t="s">
        <v>2529</v>
      </c>
      <c r="C2045" s="35" t="e">
        <f>VLOOKUP(B2045,I:J,2,0)</f>
        <v>#N/A</v>
      </c>
      <c r="D2045" s="35" t="e">
        <f>VLOOKUP(B2045,M:N,2,0)</f>
        <v>#N/A</v>
      </c>
      <c r="E2045" s="35" t="e">
        <f t="shared" si="56"/>
        <v>#N/A</v>
      </c>
    </row>
    <row r="2046" spans="1:5" x14ac:dyDescent="0.15">
      <c r="A2046" s="23">
        <f>主线!AG2045</f>
        <v>63173101</v>
      </c>
      <c r="B2046" s="37" t="s">
        <v>2530</v>
      </c>
      <c r="C2046" s="35" t="e">
        <f>VLOOKUP(B2046,I:J,2,0)</f>
        <v>#N/A</v>
      </c>
      <c r="D2046" s="35" t="e">
        <f>VLOOKUP(B2046,M:N,2,0)</f>
        <v>#N/A</v>
      </c>
      <c r="E2046" s="35" t="e">
        <f t="shared" si="56"/>
        <v>#N/A</v>
      </c>
    </row>
    <row r="2047" spans="1:5" x14ac:dyDescent="0.15">
      <c r="A2047" s="23">
        <f>主线!AG2046</f>
        <v>63258950</v>
      </c>
      <c r="B2047" s="37" t="s">
        <v>2531</v>
      </c>
      <c r="C2047" s="35" t="e">
        <f>VLOOKUP(B2047,I:J,2,0)</f>
        <v>#N/A</v>
      </c>
      <c r="D2047" s="35" t="str">
        <f>VLOOKUP(B2047,M:N,2,0)</f>
        <v>小雷音寺boss_593</v>
      </c>
      <c r="E2047" s="35" t="e">
        <f t="shared" si="56"/>
        <v>#N/A</v>
      </c>
    </row>
    <row r="2048" spans="1:5" x14ac:dyDescent="0.15">
      <c r="A2048" s="23">
        <f>主线!AG2047</f>
        <v>63301086</v>
      </c>
      <c r="B2048" s="37" t="s">
        <v>2532</v>
      </c>
      <c r="C2048" s="35" t="e">
        <f>VLOOKUP(B2048,I:J,2,0)</f>
        <v>#N/A</v>
      </c>
      <c r="D2048" s="35" t="e">
        <f>VLOOKUP(B2048,M:N,2,0)</f>
        <v>#N/A</v>
      </c>
      <c r="E2048" s="35" t="e">
        <f t="shared" si="56"/>
        <v>#N/A</v>
      </c>
    </row>
    <row r="2049" spans="1:5" x14ac:dyDescent="0.15">
      <c r="A2049" s="23">
        <f>主线!AG2048</f>
        <v>63343227</v>
      </c>
      <c r="B2049" s="37" t="s">
        <v>2533</v>
      </c>
      <c r="C2049" s="35" t="e">
        <f>VLOOKUP(B2049,I:J,2,0)</f>
        <v>#N/A</v>
      </c>
      <c r="D2049" s="35" t="e">
        <f>VLOOKUP(B2049,M:N,2,0)</f>
        <v>#N/A</v>
      </c>
      <c r="E2049" s="35" t="e">
        <f t="shared" si="56"/>
        <v>#N/A</v>
      </c>
    </row>
    <row r="2050" spans="1:5" x14ac:dyDescent="0.15">
      <c r="A2050" s="23">
        <f>主线!AG2049</f>
        <v>63429253</v>
      </c>
      <c r="B2050" s="37" t="s">
        <v>2534</v>
      </c>
      <c r="C2050" s="35" t="e">
        <f>VLOOKUP(B2050,I:J,2,0)</f>
        <v>#N/A</v>
      </c>
      <c r="D2050" s="35" t="e">
        <f>VLOOKUP(B2050,M:N,2,0)</f>
        <v>#N/A</v>
      </c>
      <c r="E2050" s="35" t="e">
        <f t="shared" ref="E2050:E2113" si="57">VLOOKUP(B2050,Q:R,2,0)</f>
        <v>#N/A</v>
      </c>
    </row>
    <row r="2051" spans="1:5" x14ac:dyDescent="0.15">
      <c r="A2051" s="23">
        <f>主线!AG2050</f>
        <v>63471442</v>
      </c>
      <c r="B2051" s="37" t="s">
        <v>2535</v>
      </c>
      <c r="C2051" s="35" t="e">
        <f>VLOOKUP(B2051,I:J,2,0)</f>
        <v>#N/A</v>
      </c>
      <c r="D2051" s="35" t="str">
        <f>VLOOKUP(B2051,M:N,2,0)</f>
        <v>小雷音寺boss_594</v>
      </c>
      <c r="E2051" s="35" t="str">
        <f t="shared" si="57"/>
        <v>天庭试炼boss_156</v>
      </c>
    </row>
    <row r="2052" spans="1:5" x14ac:dyDescent="0.15">
      <c r="A2052" s="23">
        <f>主线!AG2051</f>
        <v>63736325</v>
      </c>
      <c r="B2052" s="37" t="s">
        <v>2536</v>
      </c>
      <c r="C2052" s="35" t="e">
        <f>VLOOKUP(B2052,I:J,2,0)</f>
        <v>#N/A</v>
      </c>
      <c r="D2052" s="35" t="e">
        <f>VLOOKUP(B2052,M:N,2,0)</f>
        <v>#N/A</v>
      </c>
      <c r="E2052" s="35" t="e">
        <f t="shared" si="57"/>
        <v>#N/A</v>
      </c>
    </row>
    <row r="2053" spans="1:5" x14ac:dyDescent="0.15">
      <c r="A2053" s="23">
        <f>主线!AG2052</f>
        <v>63778565</v>
      </c>
      <c r="B2053" s="37" t="s">
        <v>2537</v>
      </c>
      <c r="C2053" s="35" t="e">
        <f>VLOOKUP(B2053,I:J,2,0)</f>
        <v>#N/A</v>
      </c>
      <c r="D2053" s="35" t="e">
        <f>VLOOKUP(B2053,M:N,2,0)</f>
        <v>#N/A</v>
      </c>
      <c r="E2053" s="35" t="e">
        <f t="shared" si="57"/>
        <v>#N/A</v>
      </c>
    </row>
    <row r="2054" spans="1:5" x14ac:dyDescent="0.15">
      <c r="A2054" s="23">
        <f>主线!AG2053</f>
        <v>63864854</v>
      </c>
      <c r="B2054" s="37" t="s">
        <v>2538</v>
      </c>
      <c r="C2054" s="35" t="e">
        <f>VLOOKUP(B2054,I:J,2,0)</f>
        <v>#N/A</v>
      </c>
      <c r="D2054" s="35" t="e">
        <f>VLOOKUP(B2054,M:N,2,0)</f>
        <v>#N/A</v>
      </c>
      <c r="E2054" s="35" t="e">
        <f t="shared" si="57"/>
        <v>#N/A</v>
      </c>
    </row>
    <row r="2055" spans="1:5" x14ac:dyDescent="0.15">
      <c r="A2055" s="23">
        <f>主线!AG2054</f>
        <v>63907144</v>
      </c>
      <c r="B2055" s="37" t="s">
        <v>2539</v>
      </c>
      <c r="C2055" s="35" t="e">
        <f>VLOOKUP(B2055,I:J,2,0)</f>
        <v>#N/A</v>
      </c>
      <c r="D2055" s="35" t="str">
        <f>VLOOKUP(B2055,M:N,2,0)</f>
        <v>小雷音寺boss_596</v>
      </c>
      <c r="E2055" s="35" t="e">
        <f t="shared" si="57"/>
        <v>#N/A</v>
      </c>
    </row>
    <row r="2056" spans="1:5" x14ac:dyDescent="0.15">
      <c r="A2056" s="23">
        <f>主线!AG2055</f>
        <v>63949440</v>
      </c>
      <c r="B2056" s="37" t="s">
        <v>2540</v>
      </c>
      <c r="C2056" s="35" t="e">
        <f>VLOOKUP(B2056,I:J,2,0)</f>
        <v>#N/A</v>
      </c>
      <c r="D2056" s="35" t="e">
        <f>VLOOKUP(B2056,M:N,2,0)</f>
        <v>#N/A</v>
      </c>
      <c r="E2056" s="35" t="e">
        <f t="shared" si="57"/>
        <v>#N/A</v>
      </c>
    </row>
    <row r="2057" spans="1:5" x14ac:dyDescent="0.15">
      <c r="A2057" s="23">
        <f>主线!AG2056</f>
        <v>64035903</v>
      </c>
      <c r="B2057" s="37" t="s">
        <v>2541</v>
      </c>
      <c r="C2057" s="35" t="e">
        <f>VLOOKUP(B2057,I:J,2,0)</f>
        <v>#N/A</v>
      </c>
      <c r="D2057" s="35" t="e">
        <f>VLOOKUP(B2057,M:N,2,0)</f>
        <v>#N/A</v>
      </c>
      <c r="E2057" s="35" t="e">
        <f t="shared" si="57"/>
        <v>#N/A</v>
      </c>
    </row>
    <row r="2058" spans="1:5" x14ac:dyDescent="0.15">
      <c r="A2058" s="23">
        <f>主线!AG2057</f>
        <v>64078250</v>
      </c>
      <c r="B2058" s="37" t="s">
        <v>2542</v>
      </c>
      <c r="C2058" s="35" t="e">
        <f>VLOOKUP(B2058,I:J,2,0)</f>
        <v>#N/A</v>
      </c>
      <c r="D2058" s="35" t="e">
        <f>VLOOKUP(B2058,M:N,2,0)</f>
        <v>#N/A</v>
      </c>
      <c r="E2058" s="35" t="e">
        <f t="shared" si="57"/>
        <v>#N/A</v>
      </c>
    </row>
    <row r="2059" spans="1:5" x14ac:dyDescent="0.15">
      <c r="A2059" s="23">
        <f>主线!AG2058</f>
        <v>64120601</v>
      </c>
      <c r="B2059" s="37" t="s">
        <v>2543</v>
      </c>
      <c r="C2059" s="35" t="e">
        <f>VLOOKUP(B2059,I:J,2,0)</f>
        <v>#N/A</v>
      </c>
      <c r="D2059" s="35" t="str">
        <f>VLOOKUP(B2059,M:N,2,0)</f>
        <v>小雷音寺boss_597</v>
      </c>
      <c r="E2059" s="35" t="e">
        <f t="shared" si="57"/>
        <v>#N/A</v>
      </c>
    </row>
    <row r="2060" spans="1:5" x14ac:dyDescent="0.15">
      <c r="A2060" s="23">
        <f>主线!AG2059</f>
        <v>64207242</v>
      </c>
      <c r="B2060" s="37" t="s">
        <v>2544</v>
      </c>
      <c r="C2060" s="35" t="e">
        <f>VLOOKUP(B2060,I:J,2,0)</f>
        <v>#N/A</v>
      </c>
      <c r="D2060" s="35" t="e">
        <f>VLOOKUP(B2060,M:N,2,0)</f>
        <v>#N/A</v>
      </c>
      <c r="E2060" s="35" t="e">
        <f t="shared" si="57"/>
        <v>#N/A</v>
      </c>
    </row>
    <row r="2061" spans="1:5" x14ac:dyDescent="0.15">
      <c r="A2061" s="23">
        <f>主线!AG2060</f>
        <v>64249644</v>
      </c>
      <c r="B2061" s="37" t="s">
        <v>2545</v>
      </c>
      <c r="C2061" s="35" t="e">
        <f>VLOOKUP(B2061,I:J,2,0)</f>
        <v>#N/A</v>
      </c>
      <c r="D2061" s="35" t="str">
        <f>VLOOKUP(B2061,M:N,2,0)</f>
        <v>小雷音寺boss_598</v>
      </c>
      <c r="E2061" s="35" t="e">
        <f t="shared" si="57"/>
        <v>#N/A</v>
      </c>
    </row>
    <row r="2062" spans="1:5" x14ac:dyDescent="0.15">
      <c r="A2062" s="23">
        <f>主线!AG2061</f>
        <v>64516257</v>
      </c>
      <c r="B2062" s="37" t="s">
        <v>2546</v>
      </c>
      <c r="C2062" s="35" t="e">
        <f>VLOOKUP(B2062,I:J,2,0)</f>
        <v>#N/A</v>
      </c>
      <c r="D2062" s="35" t="str">
        <f>VLOOKUP(B2062,M:N,2,0)</f>
        <v>小雷音寺boss_599</v>
      </c>
      <c r="E2062" s="35" t="e">
        <f t="shared" si="57"/>
        <v>#N/A</v>
      </c>
    </row>
    <row r="2063" spans="1:5" x14ac:dyDescent="0.15">
      <c r="A2063" s="23">
        <f>主线!AG2062</f>
        <v>64558710</v>
      </c>
      <c r="B2063" s="37" t="s">
        <v>2547</v>
      </c>
      <c r="C2063" s="35" t="e">
        <f>VLOOKUP(B2063,I:J,2,0)</f>
        <v>#N/A</v>
      </c>
      <c r="D2063" s="35" t="e">
        <f>VLOOKUP(B2063,M:N,2,0)</f>
        <v>#N/A</v>
      </c>
      <c r="E2063" s="35" t="e">
        <f t="shared" si="57"/>
        <v>#N/A</v>
      </c>
    </row>
    <row r="2064" spans="1:5" x14ac:dyDescent="0.15">
      <c r="A2064" s="23">
        <f>主线!AG2063</f>
        <v>64645611</v>
      </c>
      <c r="B2064" s="37" t="s">
        <v>2548</v>
      </c>
      <c r="C2064" s="35" t="e">
        <f>VLOOKUP(B2064,I:J,2,0)</f>
        <v>#N/A</v>
      </c>
      <c r="D2064" s="35" t="e">
        <f>VLOOKUP(B2064,M:N,2,0)</f>
        <v>#N/A</v>
      </c>
      <c r="E2064" s="35" t="e">
        <f t="shared" si="57"/>
        <v>#N/A</v>
      </c>
    </row>
    <row r="2065" spans="1:5" x14ac:dyDescent="0.15">
      <c r="A2065" s="23">
        <f>主线!AG2064</f>
        <v>64688115</v>
      </c>
      <c r="B2065" s="37" t="s">
        <v>2549</v>
      </c>
      <c r="C2065" s="35" t="e">
        <f>VLOOKUP(B2065,I:J,2,0)</f>
        <v>#N/A</v>
      </c>
      <c r="D2065" s="35" t="e">
        <f>VLOOKUP(B2065,M:N,2,0)</f>
        <v>#N/A</v>
      </c>
      <c r="E2065" s="35" t="e">
        <f t="shared" si="57"/>
        <v>#N/A</v>
      </c>
    </row>
    <row r="2066" spans="1:5" x14ac:dyDescent="0.15">
      <c r="A2066" s="23">
        <f>主线!AG2065</f>
        <v>64730622</v>
      </c>
      <c r="B2066" s="37" t="s">
        <v>2550</v>
      </c>
      <c r="C2066" s="35" t="e">
        <f>VLOOKUP(B2066,I:J,2,0)</f>
        <v>#N/A</v>
      </c>
      <c r="D2066" s="35" t="str">
        <f>VLOOKUP(B2066,M:N,2,0)</f>
        <v>小雷音寺boss_600</v>
      </c>
      <c r="E2066" s="35" t="str">
        <f t="shared" si="57"/>
        <v>天庭试炼boss_157</v>
      </c>
    </row>
    <row r="2067" spans="1:5" x14ac:dyDescent="0.15">
      <c r="A2067" s="23">
        <f>主线!AG2066</f>
        <v>64817700</v>
      </c>
      <c r="B2067" s="37" t="s">
        <v>2551</v>
      </c>
      <c r="C2067" s="35" t="e">
        <f>VLOOKUP(B2067,I:J,2,0)</f>
        <v>#N/A</v>
      </c>
      <c r="D2067" s="35" t="e">
        <f>VLOOKUP(B2067,M:N,2,0)</f>
        <v>#N/A</v>
      </c>
      <c r="E2067" s="35" t="e">
        <f t="shared" si="57"/>
        <v>#N/A</v>
      </c>
    </row>
    <row r="2068" spans="1:5" x14ac:dyDescent="0.15">
      <c r="A2068" s="23">
        <f>主线!AG2067</f>
        <v>64860258</v>
      </c>
      <c r="B2068" s="37" t="s">
        <v>2552</v>
      </c>
      <c r="C2068" s="35" t="e">
        <f>VLOOKUP(B2068,I:J,2,0)</f>
        <v>#N/A</v>
      </c>
      <c r="D2068" s="35" t="e">
        <f>VLOOKUP(B2068,M:N,2,0)</f>
        <v>#N/A</v>
      </c>
      <c r="E2068" s="35" t="e">
        <f t="shared" si="57"/>
        <v>#N/A</v>
      </c>
    </row>
    <row r="2069" spans="1:5" x14ac:dyDescent="0.15">
      <c r="A2069" s="23">
        <f>主线!AG2068</f>
        <v>64902821</v>
      </c>
      <c r="B2069" s="37" t="s">
        <v>2553</v>
      </c>
      <c r="C2069" s="35" t="e">
        <f>VLOOKUP(B2069,I:J,2,0)</f>
        <v>#N/A</v>
      </c>
      <c r="D2069" s="35" t="e">
        <f>VLOOKUP(B2069,M:N,2,0)</f>
        <v>#N/A</v>
      </c>
      <c r="E2069" s="35" t="e">
        <f t="shared" si="57"/>
        <v>#N/A</v>
      </c>
    </row>
    <row r="2070" spans="1:5" x14ac:dyDescent="0.15">
      <c r="A2070" s="23">
        <f>主线!AG2069</f>
        <v>64990077</v>
      </c>
      <c r="B2070" s="37" t="s">
        <v>2554</v>
      </c>
      <c r="C2070" s="35" t="e">
        <f>VLOOKUP(B2070,I:J,2,0)</f>
        <v>#N/A</v>
      </c>
      <c r="D2070" s="35" t="e">
        <f>VLOOKUP(B2070,M:N,2,0)</f>
        <v>#N/A</v>
      </c>
      <c r="E2070" s="35" t="e">
        <f t="shared" si="57"/>
        <v>#N/A</v>
      </c>
    </row>
    <row r="2071" spans="1:5" x14ac:dyDescent="0.15">
      <c r="A2071" s="23">
        <f>主线!AG2070</f>
        <v>65032691</v>
      </c>
      <c r="B2071" s="37" t="s">
        <v>2555</v>
      </c>
      <c r="C2071" s="35" t="e">
        <f>VLOOKUP(B2071,I:J,2,0)</f>
        <v>#N/A</v>
      </c>
      <c r="D2071" s="35" t="e">
        <f>VLOOKUP(B2071,M:N,2,0)</f>
        <v>#N/A</v>
      </c>
      <c r="E2071" s="35" t="e">
        <f t="shared" si="57"/>
        <v>#N/A</v>
      </c>
    </row>
    <row r="2072" spans="1:5" x14ac:dyDescent="0.15">
      <c r="A2072" s="23">
        <f>主线!AG2071</f>
        <v>65301037</v>
      </c>
      <c r="B2072" s="37" t="s">
        <v>2556</v>
      </c>
      <c r="C2072" s="35" t="e">
        <f>VLOOKUP(B2072,I:J,2,0)</f>
        <v>#N/A</v>
      </c>
      <c r="D2072" s="35" t="e">
        <f>VLOOKUP(B2072,M:N,2,0)</f>
        <v>#N/A</v>
      </c>
      <c r="E2072" s="35" t="e">
        <f t="shared" si="57"/>
        <v>#N/A</v>
      </c>
    </row>
    <row r="2073" spans="1:5" x14ac:dyDescent="0.15">
      <c r="A2073" s="23">
        <f>主线!AG2072</f>
        <v>65341141</v>
      </c>
      <c r="B2073" s="37" t="s">
        <v>2557</v>
      </c>
      <c r="C2073" s="35" t="e">
        <f>VLOOKUP(B2073,I:J,2,0)</f>
        <v>#N/A</v>
      </c>
      <c r="D2073" s="35" t="e">
        <f>VLOOKUP(B2073,M:N,2,0)</f>
        <v>#N/A</v>
      </c>
      <c r="E2073" s="35" t="e">
        <f t="shared" si="57"/>
        <v>#N/A</v>
      </c>
    </row>
    <row r="2074" spans="1:5" x14ac:dyDescent="0.15">
      <c r="A2074" s="23">
        <f>主线!AG2073</f>
        <v>65426094</v>
      </c>
      <c r="B2074" s="37" t="s">
        <v>2558</v>
      </c>
      <c r="C2074" s="35" t="e">
        <f>VLOOKUP(B2074,I:J,2,0)</f>
        <v>#N/A</v>
      </c>
      <c r="D2074" s="35" t="e">
        <f>VLOOKUP(B2074,M:N,2,0)</f>
        <v>#N/A</v>
      </c>
      <c r="E2074" s="35" t="e">
        <f t="shared" si="57"/>
        <v>#N/A</v>
      </c>
    </row>
    <row r="2075" spans="1:5" x14ac:dyDescent="0.15">
      <c r="A2075" s="23">
        <f>主线!AG2074</f>
        <v>65466247</v>
      </c>
      <c r="B2075" s="37" t="s">
        <v>2559</v>
      </c>
      <c r="C2075" s="35" t="e">
        <f>VLOOKUP(B2075,I:J,2,0)</f>
        <v>#N/A</v>
      </c>
      <c r="D2075" s="35" t="e">
        <f>VLOOKUP(B2075,M:N,2,0)</f>
        <v>#N/A</v>
      </c>
      <c r="E2075" s="35" t="e">
        <f t="shared" si="57"/>
        <v>#N/A</v>
      </c>
    </row>
    <row r="2076" spans="1:5" x14ac:dyDescent="0.15">
      <c r="A2076" s="23">
        <f>主线!AG2075</f>
        <v>65506405</v>
      </c>
      <c r="B2076" s="37" t="s">
        <v>2560</v>
      </c>
      <c r="C2076" s="35" t="e">
        <f>VLOOKUP(B2076,I:J,2,0)</f>
        <v>#N/A</v>
      </c>
      <c r="D2076" s="35" t="e">
        <f>VLOOKUP(B2076,M:N,2,0)</f>
        <v>#N/A</v>
      </c>
      <c r="E2076" s="35" t="e">
        <f t="shared" si="57"/>
        <v>#N/A</v>
      </c>
    </row>
    <row r="2077" spans="1:5" x14ac:dyDescent="0.15">
      <c r="A2077" s="23">
        <f>主线!AG2076</f>
        <v>65591523</v>
      </c>
      <c r="B2077" s="37" t="s">
        <v>2561</v>
      </c>
      <c r="C2077" s="35" t="e">
        <f>VLOOKUP(B2077,I:J,2,0)</f>
        <v>#N/A</v>
      </c>
      <c r="D2077" s="35" t="e">
        <f>VLOOKUP(B2077,M:N,2,0)</f>
        <v>#N/A</v>
      </c>
      <c r="E2077" s="35" t="e">
        <f t="shared" si="57"/>
        <v>#N/A</v>
      </c>
    </row>
    <row r="2078" spans="1:5" x14ac:dyDescent="0.15">
      <c r="A2078" s="23">
        <f>主线!AG2077</f>
        <v>65631727</v>
      </c>
      <c r="B2078" s="37" t="s">
        <v>2562</v>
      </c>
      <c r="C2078" s="35" t="e">
        <f>VLOOKUP(B2078,I:J,2,0)</f>
        <v>#N/A</v>
      </c>
      <c r="D2078" s="35" t="e">
        <f>VLOOKUP(B2078,M:N,2,0)</f>
        <v>#N/A</v>
      </c>
      <c r="E2078" s="35" t="e">
        <f t="shared" si="57"/>
        <v>#N/A</v>
      </c>
    </row>
    <row r="2079" spans="1:5" x14ac:dyDescent="0.15">
      <c r="A2079" s="23">
        <f>主线!AG2078</f>
        <v>65671937</v>
      </c>
      <c r="B2079" s="37" t="s">
        <v>2563</v>
      </c>
      <c r="C2079" s="35" t="e">
        <f>VLOOKUP(B2079,I:J,2,0)</f>
        <v>#N/A</v>
      </c>
      <c r="D2079" s="35" t="e">
        <f>VLOOKUP(B2079,M:N,2,0)</f>
        <v>#N/A</v>
      </c>
      <c r="E2079" s="35" t="e">
        <f t="shared" si="57"/>
        <v>#N/A</v>
      </c>
    </row>
    <row r="2080" spans="1:5" x14ac:dyDescent="0.15">
      <c r="A2080" s="23">
        <f>主线!AG2079</f>
        <v>65757223</v>
      </c>
      <c r="B2080" s="37" t="s">
        <v>2564</v>
      </c>
      <c r="C2080" s="35" t="e">
        <f>VLOOKUP(B2080,I:J,2,0)</f>
        <v>#N/A</v>
      </c>
      <c r="D2080" s="35" t="e">
        <f>VLOOKUP(B2080,M:N,2,0)</f>
        <v>#N/A</v>
      </c>
      <c r="E2080" s="35" t="e">
        <f t="shared" si="57"/>
        <v>#N/A</v>
      </c>
    </row>
    <row r="2081" spans="1:5" x14ac:dyDescent="0.15">
      <c r="A2081" s="23">
        <f>主线!AG2080</f>
        <v>65797478</v>
      </c>
      <c r="B2081" s="37" t="s">
        <v>2565</v>
      </c>
      <c r="C2081" s="35" t="e">
        <f>VLOOKUP(B2081,I:J,2,0)</f>
        <v>#N/A</v>
      </c>
      <c r="D2081" s="35" t="e">
        <f>VLOOKUP(B2081,M:N,2,0)</f>
        <v>#N/A</v>
      </c>
      <c r="E2081" s="35" t="str">
        <f t="shared" si="57"/>
        <v>天庭试炼boss_158</v>
      </c>
    </row>
    <row r="2082" spans="1:5" x14ac:dyDescent="0.15">
      <c r="A2082" s="23">
        <f>主线!AG2081</f>
        <v>66058035</v>
      </c>
      <c r="B2082" s="37" t="s">
        <v>2566</v>
      </c>
      <c r="C2082" s="35" t="e">
        <f>VLOOKUP(B2082,I:J,2,0)</f>
        <v>#N/A</v>
      </c>
      <c r="D2082" s="35" t="e">
        <f>VLOOKUP(B2082,M:N,2,0)</f>
        <v>#N/A</v>
      </c>
      <c r="E2082" s="35" t="e">
        <f t="shared" si="57"/>
        <v>#N/A</v>
      </c>
    </row>
    <row r="2083" spans="1:5" x14ac:dyDescent="0.15">
      <c r="A2083" s="23">
        <f>主线!AG2082</f>
        <v>66107979</v>
      </c>
      <c r="B2083" s="37" t="s">
        <v>2567</v>
      </c>
      <c r="C2083" s="35" t="e">
        <f>VLOOKUP(B2083,I:J,2,0)</f>
        <v>#N/A</v>
      </c>
      <c r="D2083" s="35" t="e">
        <f>VLOOKUP(B2083,M:N,2,0)</f>
        <v>#N/A</v>
      </c>
      <c r="E2083" s="35" t="e">
        <f t="shared" si="57"/>
        <v>#N/A</v>
      </c>
    </row>
    <row r="2084" spans="1:5" x14ac:dyDescent="0.15">
      <c r="A2084" s="23">
        <f>主线!AG2083</f>
        <v>66203168</v>
      </c>
      <c r="B2084" s="37" t="s">
        <v>2568</v>
      </c>
      <c r="C2084" s="35" t="e">
        <f>VLOOKUP(B2084,I:J,2,0)</f>
        <v>#N/A</v>
      </c>
      <c r="D2084" s="35" t="e">
        <f>VLOOKUP(B2084,M:N,2,0)</f>
        <v>#N/A</v>
      </c>
      <c r="E2084" s="35" t="e">
        <f t="shared" si="57"/>
        <v>#N/A</v>
      </c>
    </row>
    <row r="2085" spans="1:5" x14ac:dyDescent="0.15">
      <c r="A2085" s="23">
        <f>主线!AG2084</f>
        <v>66253171</v>
      </c>
      <c r="B2085" s="37" t="s">
        <v>2569</v>
      </c>
      <c r="C2085" s="35" t="e">
        <f>VLOOKUP(B2085,I:J,2,0)</f>
        <v>#N/A</v>
      </c>
      <c r="D2085" s="35" t="e">
        <f>VLOOKUP(B2085,M:N,2,0)</f>
        <v>#N/A</v>
      </c>
      <c r="E2085" s="35" t="e">
        <f t="shared" si="57"/>
        <v>#N/A</v>
      </c>
    </row>
    <row r="2086" spans="1:5" x14ac:dyDescent="0.15">
      <c r="A2086" s="23">
        <f>主线!AG2085</f>
        <v>66303181</v>
      </c>
      <c r="B2086" s="37" t="s">
        <v>2570</v>
      </c>
      <c r="C2086" s="35" t="e">
        <f>VLOOKUP(B2086,I:J,2,0)</f>
        <v>#N/A</v>
      </c>
      <c r="D2086" s="35" t="e">
        <f>VLOOKUP(B2086,M:N,2,0)</f>
        <v>#N/A</v>
      </c>
      <c r="E2086" s="35" t="e">
        <f t="shared" si="57"/>
        <v>#N/A</v>
      </c>
    </row>
    <row r="2087" spans="1:5" x14ac:dyDescent="0.15">
      <c r="A2087" s="23">
        <f>主线!AG2086</f>
        <v>66398577</v>
      </c>
      <c r="B2087" s="37" t="s">
        <v>2571</v>
      </c>
      <c r="C2087" s="35" t="e">
        <f>VLOOKUP(B2087,I:J,2,0)</f>
        <v>#N/A</v>
      </c>
      <c r="D2087" s="35" t="e">
        <f>VLOOKUP(B2087,M:N,2,0)</f>
        <v>#N/A</v>
      </c>
      <c r="E2087" s="35" t="e">
        <f t="shared" si="57"/>
        <v>#N/A</v>
      </c>
    </row>
    <row r="2088" spans="1:5" x14ac:dyDescent="0.15">
      <c r="A2088" s="23">
        <f>主线!AG2087</f>
        <v>66448645</v>
      </c>
      <c r="B2088" s="37" t="s">
        <v>2572</v>
      </c>
      <c r="C2088" s="35" t="e">
        <f>VLOOKUP(B2088,I:J,2,0)</f>
        <v>#N/A</v>
      </c>
      <c r="D2088" s="35" t="e">
        <f>VLOOKUP(B2088,M:N,2,0)</f>
        <v>#N/A</v>
      </c>
      <c r="E2088" s="35" t="e">
        <f t="shared" si="57"/>
        <v>#N/A</v>
      </c>
    </row>
    <row r="2089" spans="1:5" x14ac:dyDescent="0.15">
      <c r="A2089" s="23">
        <f>主线!AG2088</f>
        <v>66498718</v>
      </c>
      <c r="B2089" s="37" t="s">
        <v>2573</v>
      </c>
      <c r="C2089" s="35" t="e">
        <f>VLOOKUP(B2089,I:J,2,0)</f>
        <v>#N/A</v>
      </c>
      <c r="D2089" s="35" t="e">
        <f>VLOOKUP(B2089,M:N,2,0)</f>
        <v>#N/A</v>
      </c>
      <c r="E2089" s="35" t="e">
        <f t="shared" si="57"/>
        <v>#N/A</v>
      </c>
    </row>
    <row r="2090" spans="1:5" x14ac:dyDescent="0.15">
      <c r="A2090" s="23">
        <f>主线!AG2089</f>
        <v>66594322</v>
      </c>
      <c r="B2090" s="37" t="s">
        <v>2574</v>
      </c>
      <c r="C2090" s="35" t="e">
        <f>VLOOKUP(B2090,I:J,2,0)</f>
        <v>#N/A</v>
      </c>
      <c r="D2090" s="35" t="e">
        <f>VLOOKUP(B2090,M:N,2,0)</f>
        <v>#N/A</v>
      </c>
      <c r="E2090" s="35" t="e">
        <f t="shared" si="57"/>
        <v>#N/A</v>
      </c>
    </row>
    <row r="2091" spans="1:5" x14ac:dyDescent="0.15">
      <c r="A2091" s="23">
        <f>主线!AG2090</f>
        <v>66644456</v>
      </c>
      <c r="B2091" s="37" t="s">
        <v>2575</v>
      </c>
      <c r="C2091" s="35" t="e">
        <f>VLOOKUP(B2091,I:J,2,0)</f>
        <v>#N/A</v>
      </c>
      <c r="D2091" s="35" t="e">
        <f>VLOOKUP(B2091,M:N,2,0)</f>
        <v>#N/A</v>
      </c>
      <c r="E2091" s="35" t="e">
        <f t="shared" si="57"/>
        <v>#N/A</v>
      </c>
    </row>
    <row r="2092" spans="1:5" x14ac:dyDescent="0.15">
      <c r="A2092" s="23">
        <f>主线!AG2091</f>
        <v>66941760</v>
      </c>
      <c r="B2092" s="37" t="s">
        <v>2576</v>
      </c>
      <c r="C2092" s="35" t="e">
        <f>VLOOKUP(B2092,I:J,2,0)</f>
        <v>#N/A</v>
      </c>
      <c r="D2092" s="35" t="e">
        <f>VLOOKUP(B2092,M:N,2,0)</f>
        <v>#N/A</v>
      </c>
      <c r="E2092" s="35" t="e">
        <f t="shared" si="57"/>
        <v>#N/A</v>
      </c>
    </row>
    <row r="2093" spans="1:5" x14ac:dyDescent="0.15">
      <c r="A2093" s="23">
        <f>主线!AG2092</f>
        <v>66991952</v>
      </c>
      <c r="B2093" s="37" t="s">
        <v>2577</v>
      </c>
      <c r="C2093" s="35" t="e">
        <f>VLOOKUP(B2093,I:J,2,0)</f>
        <v>#N/A</v>
      </c>
      <c r="D2093" s="35" t="e">
        <f>VLOOKUP(B2093,M:N,2,0)</f>
        <v>#N/A</v>
      </c>
      <c r="E2093" s="35" t="e">
        <f t="shared" si="57"/>
        <v>#N/A</v>
      </c>
    </row>
    <row r="2094" spans="1:5" x14ac:dyDescent="0.15">
      <c r="A2094" s="23">
        <f>主线!AG2093</f>
        <v>67087862</v>
      </c>
      <c r="B2094" s="37" t="s">
        <v>2578</v>
      </c>
      <c r="C2094" s="35" t="e">
        <f>VLOOKUP(B2094,I:J,2,0)</f>
        <v>#N/A</v>
      </c>
      <c r="D2094" s="35" t="e">
        <f>VLOOKUP(B2094,M:N,2,0)</f>
        <v>#N/A</v>
      </c>
      <c r="E2094" s="35" t="e">
        <f t="shared" si="57"/>
        <v>#N/A</v>
      </c>
    </row>
    <row r="2095" spans="1:5" x14ac:dyDescent="0.15">
      <c r="A2095" s="23">
        <f>主线!AG2094</f>
        <v>67138114</v>
      </c>
      <c r="B2095" s="37" t="s">
        <v>2579</v>
      </c>
      <c r="C2095" s="35" t="e">
        <f>VLOOKUP(B2095,I:J,2,0)</f>
        <v>#N/A</v>
      </c>
      <c r="D2095" s="35" t="e">
        <f>VLOOKUP(B2095,M:N,2,0)</f>
        <v>#N/A</v>
      </c>
      <c r="E2095" s="35" t="e">
        <f t="shared" si="57"/>
        <v>#N/A</v>
      </c>
    </row>
    <row r="2096" spans="1:5" x14ac:dyDescent="0.15">
      <c r="A2096" s="23">
        <f>主线!AG2095</f>
        <v>67188369</v>
      </c>
      <c r="B2096" s="37" t="s">
        <v>2580</v>
      </c>
      <c r="C2096" s="35" t="e">
        <f>VLOOKUP(B2096,I:J,2,0)</f>
        <v>#N/A</v>
      </c>
      <c r="D2096" s="35" t="e">
        <f>VLOOKUP(B2096,M:N,2,0)</f>
        <v>#N/A</v>
      </c>
      <c r="E2096" s="35" t="str">
        <f t="shared" si="57"/>
        <v>天庭试炼boss_159</v>
      </c>
    </row>
    <row r="2097" spans="1:5" x14ac:dyDescent="0.15">
      <c r="A2097" s="23">
        <f>主线!AG2096</f>
        <v>67284487</v>
      </c>
      <c r="B2097" s="37" t="s">
        <v>2581</v>
      </c>
      <c r="C2097" s="35" t="e">
        <f>VLOOKUP(B2097,I:J,2,0)</f>
        <v>#N/A</v>
      </c>
      <c r="D2097" s="35" t="e">
        <f>VLOOKUP(B2097,M:N,2,0)</f>
        <v>#N/A</v>
      </c>
      <c r="E2097" s="35" t="e">
        <f t="shared" si="57"/>
        <v>#N/A</v>
      </c>
    </row>
    <row r="2098" spans="1:5" x14ac:dyDescent="0.15">
      <c r="A2098" s="23">
        <f>主线!AG2097</f>
        <v>67334802</v>
      </c>
      <c r="B2098" s="37" t="s">
        <v>2582</v>
      </c>
      <c r="C2098" s="35" t="e">
        <f>VLOOKUP(B2098,I:J,2,0)</f>
        <v>#N/A</v>
      </c>
      <c r="D2098" s="35" t="e">
        <f>VLOOKUP(B2098,M:N,2,0)</f>
        <v>#N/A</v>
      </c>
      <c r="E2098" s="35" t="e">
        <f t="shared" si="57"/>
        <v>#N/A</v>
      </c>
    </row>
    <row r="2099" spans="1:5" x14ac:dyDescent="0.15">
      <c r="A2099" s="23">
        <f>主线!AG2098</f>
        <v>67385125</v>
      </c>
      <c r="B2099" s="37" t="s">
        <v>2583</v>
      </c>
      <c r="C2099" s="35" t="e">
        <f>VLOOKUP(B2099,I:J,2,0)</f>
        <v>#N/A</v>
      </c>
      <c r="D2099" s="35" t="e">
        <f>VLOOKUP(B2099,M:N,2,0)</f>
        <v>#N/A</v>
      </c>
      <c r="E2099" s="35" t="e">
        <f t="shared" si="57"/>
        <v>#N/A</v>
      </c>
    </row>
    <row r="2100" spans="1:5" x14ac:dyDescent="0.15">
      <c r="A2100" s="23">
        <f>主线!AG2099</f>
        <v>67481448</v>
      </c>
      <c r="B2100" s="37" t="s">
        <v>2584</v>
      </c>
      <c r="C2100" s="35" t="e">
        <f>VLOOKUP(B2100,I:J,2,0)</f>
        <v>#N/A</v>
      </c>
      <c r="D2100" s="35" t="e">
        <f>VLOOKUP(B2100,M:N,2,0)</f>
        <v>#N/A</v>
      </c>
      <c r="E2100" s="35" t="e">
        <f t="shared" si="57"/>
        <v>#N/A</v>
      </c>
    </row>
    <row r="2101" spans="1:5" x14ac:dyDescent="0.15">
      <c r="A2101" s="23">
        <f>主线!AG2100</f>
        <v>67531829</v>
      </c>
      <c r="B2101" s="37" t="s">
        <v>2585</v>
      </c>
      <c r="C2101" s="35" t="e">
        <f>VLOOKUP(B2101,I:J,2,0)</f>
        <v>#N/A</v>
      </c>
      <c r="D2101" s="35" t="e">
        <f>VLOOKUP(B2101,M:N,2,0)</f>
        <v>#N/A</v>
      </c>
      <c r="E2101" s="35" t="e">
        <f t="shared" si="57"/>
        <v>#N/A</v>
      </c>
    </row>
    <row r="2102" spans="1:5" x14ac:dyDescent="0.15">
      <c r="A2102" s="23">
        <f>主线!AG2101</f>
        <v>67834053</v>
      </c>
      <c r="B2102" s="37" t="s">
        <v>2586</v>
      </c>
      <c r="C2102" s="35" t="e">
        <f>VLOOKUP(B2102,I:J,2,0)</f>
        <v>#N/A</v>
      </c>
      <c r="D2102" s="35" t="e">
        <f>VLOOKUP(B2102,M:N,2,0)</f>
        <v>#N/A</v>
      </c>
      <c r="E2102" s="35" t="e">
        <f t="shared" si="57"/>
        <v>#N/A</v>
      </c>
    </row>
    <row r="2103" spans="1:5" x14ac:dyDescent="0.15">
      <c r="A2103" s="23">
        <f>主线!AG2102</f>
        <v>67884495</v>
      </c>
      <c r="B2103" s="37" t="s">
        <v>2587</v>
      </c>
      <c r="C2103" s="35" t="e">
        <f>VLOOKUP(B2103,I:J,2,0)</f>
        <v>#N/A</v>
      </c>
      <c r="D2103" s="35" t="e">
        <f>VLOOKUP(B2103,M:N,2,0)</f>
        <v>#N/A</v>
      </c>
      <c r="E2103" s="35" t="e">
        <f t="shared" si="57"/>
        <v>#N/A</v>
      </c>
    </row>
    <row r="2104" spans="1:5" x14ac:dyDescent="0.15">
      <c r="A2104" s="23">
        <f>主线!AG2103</f>
        <v>67981125</v>
      </c>
      <c r="B2104" s="37" t="s">
        <v>2588</v>
      </c>
      <c r="C2104" s="35" t="e">
        <f>VLOOKUP(B2104,I:J,2,0)</f>
        <v>#N/A</v>
      </c>
      <c r="D2104" s="35" t="e">
        <f>VLOOKUP(B2104,M:N,2,0)</f>
        <v>#N/A</v>
      </c>
      <c r="E2104" s="35" t="e">
        <f t="shared" si="57"/>
        <v>#N/A</v>
      </c>
    </row>
    <row r="2105" spans="1:5" x14ac:dyDescent="0.15">
      <c r="A2105" s="23">
        <f>主线!AG2104</f>
        <v>68031625</v>
      </c>
      <c r="B2105" s="37" t="s">
        <v>2589</v>
      </c>
      <c r="C2105" s="35" t="e">
        <f>VLOOKUP(B2105,I:J,2,0)</f>
        <v>#N/A</v>
      </c>
      <c r="D2105" s="35" t="e">
        <f>VLOOKUP(B2105,M:N,2,0)</f>
        <v>#N/A</v>
      </c>
      <c r="E2105" s="35" t="e">
        <f t="shared" si="57"/>
        <v>#N/A</v>
      </c>
    </row>
    <row r="2106" spans="1:5" x14ac:dyDescent="0.15">
      <c r="A2106" s="23">
        <f>主线!AG2105</f>
        <v>68082129</v>
      </c>
      <c r="B2106" s="37" t="s">
        <v>2590</v>
      </c>
      <c r="C2106" s="35" t="e">
        <f>VLOOKUP(B2106,I:J,2,0)</f>
        <v>#N/A</v>
      </c>
      <c r="D2106" s="35" t="e">
        <f>VLOOKUP(B2106,M:N,2,0)</f>
        <v>#N/A</v>
      </c>
      <c r="E2106" s="35" t="e">
        <f t="shared" si="57"/>
        <v>#N/A</v>
      </c>
    </row>
    <row r="2107" spans="1:5" x14ac:dyDescent="0.15">
      <c r="A2107" s="23">
        <f>主线!AG2106</f>
        <v>68178970</v>
      </c>
      <c r="B2107" s="37" t="s">
        <v>2591</v>
      </c>
      <c r="C2107" s="35" t="e">
        <f>VLOOKUP(B2107,I:J,2,0)</f>
        <v>#N/A</v>
      </c>
      <c r="D2107" s="35" t="e">
        <f>VLOOKUP(B2107,M:N,2,0)</f>
        <v>#N/A</v>
      </c>
      <c r="E2107" s="35" t="e">
        <f t="shared" si="57"/>
        <v>#N/A</v>
      </c>
    </row>
    <row r="2108" spans="1:5" x14ac:dyDescent="0.15">
      <c r="A2108" s="23">
        <f>主线!AG2107</f>
        <v>68229533</v>
      </c>
      <c r="B2108" s="37" t="s">
        <v>2592</v>
      </c>
      <c r="C2108" s="35" t="e">
        <f>VLOOKUP(B2108,I:J,2,0)</f>
        <v>#N/A</v>
      </c>
      <c r="D2108" s="35" t="e">
        <f>VLOOKUP(B2108,M:N,2,0)</f>
        <v>#N/A</v>
      </c>
      <c r="E2108" s="35" t="e">
        <f t="shared" si="57"/>
        <v>#N/A</v>
      </c>
    </row>
    <row r="2109" spans="1:5" x14ac:dyDescent="0.15">
      <c r="A2109" s="23">
        <f>主线!AG2108</f>
        <v>68280104</v>
      </c>
      <c r="B2109" s="37" t="s">
        <v>2593</v>
      </c>
      <c r="C2109" s="35" t="e">
        <f>VLOOKUP(B2109,I:J,2,0)</f>
        <v>#N/A</v>
      </c>
      <c r="D2109" s="35" t="e">
        <f>VLOOKUP(B2109,M:N,2,0)</f>
        <v>#N/A</v>
      </c>
      <c r="E2109" s="35" t="e">
        <f t="shared" si="57"/>
        <v>#N/A</v>
      </c>
    </row>
    <row r="2110" spans="1:5" x14ac:dyDescent="0.15">
      <c r="A2110" s="23">
        <f>主线!AG2109</f>
        <v>68377149</v>
      </c>
      <c r="B2110" s="37" t="s">
        <v>2594</v>
      </c>
      <c r="C2110" s="35" t="e">
        <f>VLOOKUP(B2110,I:J,2,0)</f>
        <v>#N/A</v>
      </c>
      <c r="D2110" s="35" t="e">
        <f>VLOOKUP(B2110,M:N,2,0)</f>
        <v>#N/A</v>
      </c>
      <c r="E2110" s="35" t="e">
        <f t="shared" si="57"/>
        <v>#N/A</v>
      </c>
    </row>
    <row r="2111" spans="1:5" x14ac:dyDescent="0.15">
      <c r="A2111" s="23">
        <f>主线!AG2110</f>
        <v>68427778</v>
      </c>
      <c r="B2111" s="37" t="s">
        <v>2595</v>
      </c>
      <c r="C2111" s="35" t="e">
        <f>VLOOKUP(B2111,I:J,2,0)</f>
        <v>#N/A</v>
      </c>
      <c r="D2111" s="35" t="e">
        <f>VLOOKUP(B2111,M:N,2,0)</f>
        <v>#N/A</v>
      </c>
      <c r="E2111" s="35" t="str">
        <f t="shared" si="57"/>
        <v>天庭试炼boss_160</v>
      </c>
    </row>
    <row r="2112" spans="1:5" x14ac:dyDescent="0.15">
      <c r="A2112" s="23">
        <f>主线!AG2111</f>
        <v>68732039</v>
      </c>
      <c r="B2112" s="37" t="s">
        <v>2596</v>
      </c>
      <c r="C2112" s="35" t="e">
        <f>VLOOKUP(B2112,I:J,2,0)</f>
        <v>#N/A</v>
      </c>
      <c r="D2112" s="35" t="e">
        <f>VLOOKUP(B2112,M:N,2,0)</f>
        <v>#N/A</v>
      </c>
      <c r="E2112" s="35" t="e">
        <f t="shared" si="57"/>
        <v>#N/A</v>
      </c>
    </row>
    <row r="2113" spans="1:5" x14ac:dyDescent="0.15">
      <c r="A2113" s="23">
        <f>主线!AG2112</f>
        <v>68782729</v>
      </c>
      <c r="B2113" s="37" t="s">
        <v>2597</v>
      </c>
      <c r="C2113" s="35" t="e">
        <f>VLOOKUP(B2113,I:J,2,0)</f>
        <v>#N/A</v>
      </c>
      <c r="D2113" s="35" t="e">
        <f>VLOOKUP(B2113,M:N,2,0)</f>
        <v>#N/A</v>
      </c>
      <c r="E2113" s="35" t="e">
        <f t="shared" si="57"/>
        <v>#N/A</v>
      </c>
    </row>
    <row r="2114" spans="1:5" x14ac:dyDescent="0.15">
      <c r="A2114" s="23">
        <f>主线!AG2113</f>
        <v>68880082</v>
      </c>
      <c r="B2114" s="37" t="s">
        <v>2598</v>
      </c>
      <c r="C2114" s="35" t="e">
        <f>VLOOKUP(B2114,I:J,2,0)</f>
        <v>#N/A</v>
      </c>
      <c r="D2114" s="35" t="e">
        <f>VLOOKUP(B2114,M:N,2,0)</f>
        <v>#N/A</v>
      </c>
      <c r="E2114" s="35" t="e">
        <f t="shared" ref="E2114:E2177" si="58">VLOOKUP(B2114,Q:R,2,0)</f>
        <v>#N/A</v>
      </c>
    </row>
    <row r="2115" spans="1:5" x14ac:dyDescent="0.15">
      <c r="A2115" s="23">
        <f>主线!AG2114</f>
        <v>68930830</v>
      </c>
      <c r="B2115" s="37" t="s">
        <v>2599</v>
      </c>
      <c r="C2115" s="35" t="e">
        <f>VLOOKUP(B2115,I:J,2,0)</f>
        <v>#N/A</v>
      </c>
      <c r="D2115" s="35" t="e">
        <f>VLOOKUP(B2115,M:N,2,0)</f>
        <v>#N/A</v>
      </c>
      <c r="E2115" s="35" t="e">
        <f t="shared" si="58"/>
        <v>#N/A</v>
      </c>
    </row>
    <row r="2116" spans="1:5" x14ac:dyDescent="0.15">
      <c r="A2116" s="23">
        <f>主线!AG2115</f>
        <v>68981585</v>
      </c>
      <c r="B2116" s="37" t="s">
        <v>2600</v>
      </c>
      <c r="C2116" s="35" t="e">
        <f>VLOOKUP(B2116,I:J,2,0)</f>
        <v>#N/A</v>
      </c>
      <c r="D2116" s="35" t="e">
        <f>VLOOKUP(B2116,M:N,2,0)</f>
        <v>#N/A</v>
      </c>
      <c r="E2116" s="35" t="e">
        <f t="shared" si="58"/>
        <v>#N/A</v>
      </c>
    </row>
    <row r="2117" spans="1:5" x14ac:dyDescent="0.15">
      <c r="A2117" s="23">
        <f>主线!AG2116</f>
        <v>69079144</v>
      </c>
      <c r="B2117" s="37" t="s">
        <v>2601</v>
      </c>
      <c r="C2117" s="35" t="e">
        <f>VLOOKUP(B2117,I:J,2,0)</f>
        <v>#N/A</v>
      </c>
      <c r="D2117" s="35" t="e">
        <f>VLOOKUP(B2117,M:N,2,0)</f>
        <v>#N/A</v>
      </c>
      <c r="E2117" s="35" t="e">
        <f t="shared" si="58"/>
        <v>#N/A</v>
      </c>
    </row>
    <row r="2118" spans="1:5" x14ac:dyDescent="0.15">
      <c r="A2118" s="23">
        <f>主线!AG2117</f>
        <v>69129957</v>
      </c>
      <c r="B2118" s="37" t="s">
        <v>2602</v>
      </c>
      <c r="C2118" s="35" t="e">
        <f>VLOOKUP(B2118,I:J,2,0)</f>
        <v>#N/A</v>
      </c>
      <c r="D2118" s="35" t="e">
        <f>VLOOKUP(B2118,M:N,2,0)</f>
        <v>#N/A</v>
      </c>
      <c r="E2118" s="35" t="e">
        <f t="shared" si="58"/>
        <v>#N/A</v>
      </c>
    </row>
    <row r="2119" spans="1:5" x14ac:dyDescent="0.15">
      <c r="A2119" s="23">
        <f>主线!AG2118</f>
        <v>69180779</v>
      </c>
      <c r="B2119" s="37" t="s">
        <v>2603</v>
      </c>
      <c r="C2119" s="35" t="e">
        <f>VLOOKUP(B2119,I:J,2,0)</f>
        <v>#N/A</v>
      </c>
      <c r="D2119" s="35" t="e">
        <f>VLOOKUP(B2119,M:N,2,0)</f>
        <v>#N/A</v>
      </c>
      <c r="E2119" s="35" t="e">
        <f t="shared" si="58"/>
        <v>#N/A</v>
      </c>
    </row>
    <row r="2120" spans="1:5" x14ac:dyDescent="0.15">
      <c r="A2120" s="23">
        <f>主线!AG2119</f>
        <v>69278545</v>
      </c>
      <c r="B2120" s="37" t="s">
        <v>2604</v>
      </c>
      <c r="C2120" s="35" t="e">
        <f>VLOOKUP(B2120,I:J,2,0)</f>
        <v>#N/A</v>
      </c>
      <c r="D2120" s="35" t="e">
        <f>VLOOKUP(B2120,M:N,2,0)</f>
        <v>#N/A</v>
      </c>
      <c r="E2120" s="35" t="e">
        <f t="shared" si="58"/>
        <v>#N/A</v>
      </c>
    </row>
    <row r="2121" spans="1:5" x14ac:dyDescent="0.15">
      <c r="A2121" s="23">
        <f>主线!AG2120</f>
        <v>69329425</v>
      </c>
      <c r="B2121" s="37" t="s">
        <v>2605</v>
      </c>
      <c r="C2121" s="35" t="e">
        <f>VLOOKUP(B2121,I:J,2,0)</f>
        <v>#N/A</v>
      </c>
      <c r="D2121" s="35" t="e">
        <f>VLOOKUP(B2121,M:N,2,0)</f>
        <v>#N/A</v>
      </c>
      <c r="E2121" s="35" t="e">
        <f t="shared" si="58"/>
        <v>#N/A</v>
      </c>
    </row>
    <row r="2122" spans="1:5" x14ac:dyDescent="0.15">
      <c r="A2122" s="23">
        <f>主线!AG2121</f>
        <v>69635722</v>
      </c>
      <c r="B2122" s="37" t="s">
        <v>2606</v>
      </c>
      <c r="C2122" s="35" t="e">
        <f>VLOOKUP(B2122,I:J,2,0)</f>
        <v>#N/A</v>
      </c>
      <c r="D2122" s="35" t="e">
        <f>VLOOKUP(B2122,M:N,2,0)</f>
        <v>#N/A</v>
      </c>
      <c r="E2122" s="35" t="e">
        <f t="shared" si="58"/>
        <v>#N/A</v>
      </c>
    </row>
    <row r="2123" spans="1:5" x14ac:dyDescent="0.15">
      <c r="A2123" s="23">
        <f>主线!AG2122</f>
        <v>69686660</v>
      </c>
      <c r="B2123" s="37" t="s">
        <v>2607</v>
      </c>
      <c r="C2123" s="35" t="e">
        <f>VLOOKUP(B2123,I:J,2,0)</f>
        <v>#N/A</v>
      </c>
      <c r="D2123" s="35" t="e">
        <f>VLOOKUP(B2123,M:N,2,0)</f>
        <v>#N/A</v>
      </c>
      <c r="E2123" s="35" t="e">
        <f t="shared" si="58"/>
        <v>#N/A</v>
      </c>
    </row>
    <row r="2124" spans="1:5" x14ac:dyDescent="0.15">
      <c r="A2124" s="23">
        <f>主线!AG2123</f>
        <v>69784735</v>
      </c>
      <c r="B2124" s="37" t="s">
        <v>2608</v>
      </c>
      <c r="C2124" s="35" t="e">
        <f>VLOOKUP(B2124,I:J,2,0)</f>
        <v>#N/A</v>
      </c>
      <c r="D2124" s="35" t="e">
        <f>VLOOKUP(B2124,M:N,2,0)</f>
        <v>#N/A</v>
      </c>
      <c r="E2124" s="35" t="e">
        <f t="shared" si="58"/>
        <v>#N/A</v>
      </c>
    </row>
    <row r="2125" spans="1:5" x14ac:dyDescent="0.15">
      <c r="A2125" s="23">
        <f>主线!AG2124</f>
        <v>69835733</v>
      </c>
      <c r="B2125" s="37" t="s">
        <v>2609</v>
      </c>
      <c r="C2125" s="35" t="e">
        <f>VLOOKUP(B2125,I:J,2,0)</f>
        <v>#N/A</v>
      </c>
      <c r="D2125" s="35" t="e">
        <f>VLOOKUP(B2125,M:N,2,0)</f>
        <v>#N/A</v>
      </c>
      <c r="E2125" s="35" t="e">
        <f t="shared" si="58"/>
        <v>#N/A</v>
      </c>
    </row>
    <row r="2126" spans="1:5" x14ac:dyDescent="0.15">
      <c r="A2126" s="23">
        <f>主线!AG2125</f>
        <v>69886737</v>
      </c>
      <c r="B2126" s="37" t="s">
        <v>2610</v>
      </c>
      <c r="C2126" s="35" t="e">
        <f>VLOOKUP(B2126,I:J,2,0)</f>
        <v>#N/A</v>
      </c>
      <c r="D2126" s="35" t="e">
        <f>VLOOKUP(B2126,M:N,2,0)</f>
        <v>#N/A</v>
      </c>
      <c r="E2126" s="35" t="e">
        <f t="shared" si="58"/>
        <v>#N/A</v>
      </c>
    </row>
    <row r="2127" spans="1:5" x14ac:dyDescent="0.15">
      <c r="A2127" s="23">
        <f>主线!AG2126</f>
        <v>69985020</v>
      </c>
      <c r="B2127" s="37" t="s">
        <v>2611</v>
      </c>
      <c r="C2127" s="35" t="e">
        <f>VLOOKUP(B2127,I:J,2,0)</f>
        <v>#N/A</v>
      </c>
      <c r="D2127" s="35" t="e">
        <f>VLOOKUP(B2127,M:N,2,0)</f>
        <v>#N/A</v>
      </c>
      <c r="E2127" s="35" t="e">
        <f t="shared" si="58"/>
        <v>#N/A</v>
      </c>
    </row>
    <row r="2128" spans="1:5" x14ac:dyDescent="0.15">
      <c r="A2128" s="23">
        <f>主线!AG2127</f>
        <v>70036085</v>
      </c>
      <c r="B2128" s="37" t="s">
        <v>2612</v>
      </c>
      <c r="C2128" s="35" t="e">
        <f>VLOOKUP(B2128,I:J,2,0)</f>
        <v>#N/A</v>
      </c>
      <c r="D2128" s="35" t="e">
        <f>VLOOKUP(B2128,M:N,2,0)</f>
        <v>#N/A</v>
      </c>
      <c r="E2128" s="35" t="e">
        <f t="shared" si="58"/>
        <v>#N/A</v>
      </c>
    </row>
    <row r="2129" spans="1:5" x14ac:dyDescent="0.15">
      <c r="A2129" s="23">
        <f>主线!AG2128</f>
        <v>70087153</v>
      </c>
      <c r="B2129" s="37" t="s">
        <v>2613</v>
      </c>
      <c r="C2129" s="35" t="e">
        <f>VLOOKUP(B2129,I:J,2,0)</f>
        <v>#N/A</v>
      </c>
      <c r="D2129" s="35" t="e">
        <f>VLOOKUP(B2129,M:N,2,0)</f>
        <v>#N/A</v>
      </c>
      <c r="E2129" s="35" t="e">
        <f t="shared" si="58"/>
        <v>#N/A</v>
      </c>
    </row>
    <row r="2130" spans="1:5" x14ac:dyDescent="0.15">
      <c r="A2130" s="23">
        <f>主线!AG2129</f>
        <v>70185644</v>
      </c>
      <c r="B2130" s="37" t="s">
        <v>2614</v>
      </c>
      <c r="C2130" s="35" t="e">
        <f>VLOOKUP(B2130,I:J,2,0)</f>
        <v>#N/A</v>
      </c>
      <c r="D2130" s="35" t="e">
        <f>VLOOKUP(B2130,M:N,2,0)</f>
        <v>#N/A</v>
      </c>
      <c r="E2130" s="35" t="e">
        <f t="shared" si="58"/>
        <v>#N/A</v>
      </c>
    </row>
    <row r="2131" spans="1:5" x14ac:dyDescent="0.15">
      <c r="A2131" s="23">
        <f>主线!AG2130</f>
        <v>70236773</v>
      </c>
      <c r="B2131" s="37" t="s">
        <v>2615</v>
      </c>
      <c r="C2131" s="35" t="e">
        <f>VLOOKUP(B2131,I:J,2,0)</f>
        <v>#N/A</v>
      </c>
      <c r="D2131" s="35" t="e">
        <f>VLOOKUP(B2131,M:N,2,0)</f>
        <v>#N/A</v>
      </c>
      <c r="E2131" s="35" t="e">
        <f t="shared" si="58"/>
        <v>#N/A</v>
      </c>
    </row>
    <row r="2132" spans="1:5" x14ac:dyDescent="0.15">
      <c r="A2132" s="23">
        <f>主线!AG2131</f>
        <v>70545112</v>
      </c>
      <c r="B2132" s="37" t="s">
        <v>2616</v>
      </c>
      <c r="C2132" s="35" t="e">
        <f>VLOOKUP(B2132,I:J,2,0)</f>
        <v>#N/A</v>
      </c>
      <c r="D2132" s="35" t="e">
        <f>VLOOKUP(B2132,M:N,2,0)</f>
        <v>#N/A</v>
      </c>
      <c r="E2132" s="35" t="e">
        <f t="shared" si="58"/>
        <v>#N/A</v>
      </c>
    </row>
    <row r="2133" spans="1:5" x14ac:dyDescent="0.15">
      <c r="A2133" s="23">
        <f>主线!AG2132</f>
        <v>70596298</v>
      </c>
      <c r="B2133" s="37" t="s">
        <v>2617</v>
      </c>
      <c r="C2133" s="35" t="e">
        <f>VLOOKUP(B2133,I:J,2,0)</f>
        <v>#N/A</v>
      </c>
      <c r="D2133" s="35" t="e">
        <f>VLOOKUP(B2133,M:N,2,0)</f>
        <v>#N/A</v>
      </c>
      <c r="E2133" s="35" t="e">
        <f t="shared" si="58"/>
        <v>#N/A</v>
      </c>
    </row>
    <row r="2134" spans="1:5" x14ac:dyDescent="0.15">
      <c r="A2134" s="23">
        <f>主线!AG2133</f>
        <v>70695098</v>
      </c>
      <c r="B2134" s="37" t="s">
        <v>2618</v>
      </c>
      <c r="C2134" s="35" t="e">
        <f>VLOOKUP(B2134,I:J,2,0)</f>
        <v>#N/A</v>
      </c>
      <c r="D2134" s="35" t="e">
        <f>VLOOKUP(B2134,M:N,2,0)</f>
        <v>#N/A</v>
      </c>
      <c r="E2134" s="35" t="e">
        <f t="shared" si="58"/>
        <v>#N/A</v>
      </c>
    </row>
    <row r="2135" spans="1:5" x14ac:dyDescent="0.15">
      <c r="A2135" s="23">
        <f>主线!AG2134</f>
        <v>70746346</v>
      </c>
      <c r="B2135" s="37" t="s">
        <v>2619</v>
      </c>
      <c r="C2135" s="35" t="e">
        <f>VLOOKUP(B2135,I:J,2,0)</f>
        <v>#N/A</v>
      </c>
      <c r="D2135" s="35" t="e">
        <f>VLOOKUP(B2135,M:N,2,0)</f>
        <v>#N/A</v>
      </c>
      <c r="E2135" s="35" t="e">
        <f t="shared" si="58"/>
        <v>#N/A</v>
      </c>
    </row>
    <row r="2136" spans="1:5" x14ac:dyDescent="0.15">
      <c r="A2136" s="23">
        <f>主线!AG2135</f>
        <v>70797601</v>
      </c>
      <c r="B2136" s="37" t="s">
        <v>2620</v>
      </c>
      <c r="C2136" s="35" t="e">
        <f>VLOOKUP(B2136,I:J,2,0)</f>
        <v>#N/A</v>
      </c>
      <c r="D2136" s="35" t="e">
        <f>VLOOKUP(B2136,M:N,2,0)</f>
        <v>#N/A</v>
      </c>
      <c r="E2136" s="35" t="e">
        <f t="shared" si="58"/>
        <v>#N/A</v>
      </c>
    </row>
    <row r="2137" spans="1:5" x14ac:dyDescent="0.15">
      <c r="A2137" s="23">
        <f>主线!AG2136</f>
        <v>70896607</v>
      </c>
      <c r="B2137" s="37" t="s">
        <v>2621</v>
      </c>
      <c r="C2137" s="35" t="e">
        <f>VLOOKUP(B2137,I:J,2,0)</f>
        <v>#N/A</v>
      </c>
      <c r="D2137" s="35" t="e">
        <f>VLOOKUP(B2137,M:N,2,0)</f>
        <v>#N/A</v>
      </c>
      <c r="E2137" s="35" t="e">
        <f t="shared" si="58"/>
        <v>#N/A</v>
      </c>
    </row>
    <row r="2138" spans="1:5" x14ac:dyDescent="0.15">
      <c r="A2138" s="23">
        <f>主线!AG2137</f>
        <v>70947921</v>
      </c>
      <c r="B2138" s="37" t="s">
        <v>2622</v>
      </c>
      <c r="C2138" s="35" t="e">
        <f>VLOOKUP(B2138,I:J,2,0)</f>
        <v>#N/A</v>
      </c>
      <c r="D2138" s="35" t="e">
        <f>VLOOKUP(B2138,M:N,2,0)</f>
        <v>#N/A</v>
      </c>
      <c r="E2138" s="35" t="e">
        <f t="shared" si="58"/>
        <v>#N/A</v>
      </c>
    </row>
    <row r="2139" spans="1:5" x14ac:dyDescent="0.15">
      <c r="A2139" s="23">
        <f>主线!AG2138</f>
        <v>70999240</v>
      </c>
      <c r="B2139" s="37" t="s">
        <v>2623</v>
      </c>
      <c r="C2139" s="35" t="e">
        <f>VLOOKUP(B2139,I:J,2,0)</f>
        <v>#N/A</v>
      </c>
      <c r="D2139" s="35" t="e">
        <f>VLOOKUP(B2139,M:N,2,0)</f>
        <v>#N/A</v>
      </c>
      <c r="E2139" s="35" t="e">
        <f t="shared" si="58"/>
        <v>#N/A</v>
      </c>
    </row>
    <row r="2140" spans="1:5" x14ac:dyDescent="0.15">
      <c r="A2140" s="23">
        <f>主线!AG2139</f>
        <v>71098457</v>
      </c>
      <c r="B2140" s="37" t="s">
        <v>2624</v>
      </c>
      <c r="C2140" s="35" t="e">
        <f>VLOOKUP(B2140,I:J,2,0)</f>
        <v>#N/A</v>
      </c>
      <c r="D2140" s="35" t="e">
        <f>VLOOKUP(B2140,M:N,2,0)</f>
        <v>#N/A</v>
      </c>
      <c r="E2140" s="35" t="e">
        <f t="shared" si="58"/>
        <v>#N/A</v>
      </c>
    </row>
    <row r="2141" spans="1:5" x14ac:dyDescent="0.15">
      <c r="A2141" s="23">
        <f>主线!AG2140</f>
        <v>71149835</v>
      </c>
      <c r="B2141" s="37" t="s">
        <v>2625</v>
      </c>
      <c r="C2141" s="35" t="e">
        <f>VLOOKUP(B2141,I:J,2,0)</f>
        <v>#N/A</v>
      </c>
      <c r="D2141" s="35" t="e">
        <f>VLOOKUP(B2141,M:N,2,0)</f>
        <v>#N/A</v>
      </c>
      <c r="E2141" s="35" t="str">
        <f t="shared" si="58"/>
        <v>天庭试炼boss_161</v>
      </c>
    </row>
    <row r="2142" spans="1:5" x14ac:dyDescent="0.15">
      <c r="A2142" s="23">
        <f>主线!AG2141</f>
        <v>71460216</v>
      </c>
      <c r="B2142" s="37" t="s">
        <v>2626</v>
      </c>
      <c r="C2142" s="35" t="e">
        <f>VLOOKUP(B2142,I:J,2,0)</f>
        <v>#N/A</v>
      </c>
      <c r="D2142" s="35" t="e">
        <f>VLOOKUP(B2142,M:N,2,0)</f>
        <v>#N/A</v>
      </c>
      <c r="E2142" s="35" t="e">
        <f t="shared" si="58"/>
        <v>#N/A</v>
      </c>
    </row>
    <row r="2143" spans="1:5" x14ac:dyDescent="0.15">
      <c r="A2143" s="23">
        <f>主线!AG2142</f>
        <v>71511655</v>
      </c>
      <c r="B2143" s="37" t="s">
        <v>2627</v>
      </c>
      <c r="C2143" s="35" t="e">
        <f>VLOOKUP(B2143,I:J,2,0)</f>
        <v>#N/A</v>
      </c>
      <c r="D2143" s="35" t="e">
        <f>VLOOKUP(B2143,M:N,2,0)</f>
        <v>#N/A</v>
      </c>
      <c r="E2143" s="35" t="e">
        <f t="shared" si="58"/>
        <v>#N/A</v>
      </c>
    </row>
    <row r="2144" spans="1:5" x14ac:dyDescent="0.15">
      <c r="A2144" s="23">
        <f>主线!AG2143</f>
        <v>71611178</v>
      </c>
      <c r="B2144" s="37" t="s">
        <v>2628</v>
      </c>
      <c r="C2144" s="35" t="e">
        <f>VLOOKUP(B2144,I:J,2,0)</f>
        <v>#N/A</v>
      </c>
      <c r="D2144" s="35" t="e">
        <f>VLOOKUP(B2144,M:N,2,0)</f>
        <v>#N/A</v>
      </c>
      <c r="E2144" s="35" t="e">
        <f t="shared" si="58"/>
        <v>#N/A</v>
      </c>
    </row>
    <row r="2145" spans="1:5" x14ac:dyDescent="0.15">
      <c r="A2145" s="23">
        <f>主线!AG2144</f>
        <v>71662678</v>
      </c>
      <c r="B2145" s="37" t="s">
        <v>2629</v>
      </c>
      <c r="C2145" s="35" t="e">
        <f>VLOOKUP(B2145,I:J,2,0)</f>
        <v>#N/A</v>
      </c>
      <c r="D2145" s="35" t="e">
        <f>VLOOKUP(B2145,M:N,2,0)</f>
        <v>#N/A</v>
      </c>
      <c r="E2145" s="35" t="e">
        <f t="shared" si="58"/>
        <v>#N/A</v>
      </c>
    </row>
    <row r="2146" spans="1:5" x14ac:dyDescent="0.15">
      <c r="A2146" s="23">
        <f>主线!AG2145</f>
        <v>71714183</v>
      </c>
      <c r="B2146" s="37" t="s">
        <v>2630</v>
      </c>
      <c r="C2146" s="35" t="e">
        <f>VLOOKUP(B2146,I:J,2,0)</f>
        <v>#N/A</v>
      </c>
      <c r="D2146" s="35" t="e">
        <f>VLOOKUP(B2146,M:N,2,0)</f>
        <v>#N/A</v>
      </c>
      <c r="E2146" s="35" t="e">
        <f t="shared" si="58"/>
        <v>#N/A</v>
      </c>
    </row>
    <row r="2147" spans="1:5" x14ac:dyDescent="0.15">
      <c r="A2147" s="23">
        <f>主线!AG2146</f>
        <v>71813915</v>
      </c>
      <c r="B2147" s="37" t="s">
        <v>2631</v>
      </c>
      <c r="C2147" s="35" t="e">
        <f>VLOOKUP(B2147,I:J,2,0)</f>
        <v>#N/A</v>
      </c>
      <c r="D2147" s="35" t="e">
        <f>VLOOKUP(B2147,M:N,2,0)</f>
        <v>#N/A</v>
      </c>
      <c r="E2147" s="35" t="e">
        <f t="shared" si="58"/>
        <v>#N/A</v>
      </c>
    </row>
    <row r="2148" spans="1:5" x14ac:dyDescent="0.15">
      <c r="A2148" s="23">
        <f>主线!AG2147</f>
        <v>71865478</v>
      </c>
      <c r="B2148" s="37" t="s">
        <v>2632</v>
      </c>
      <c r="C2148" s="35" t="e">
        <f>VLOOKUP(B2148,I:J,2,0)</f>
        <v>#N/A</v>
      </c>
      <c r="D2148" s="35" t="e">
        <f>VLOOKUP(B2148,M:N,2,0)</f>
        <v>#N/A</v>
      </c>
      <c r="E2148" s="35" t="e">
        <f t="shared" si="58"/>
        <v>#N/A</v>
      </c>
    </row>
    <row r="2149" spans="1:5" x14ac:dyDescent="0.15">
      <c r="A2149" s="23">
        <f>主线!AG2148</f>
        <v>71917050</v>
      </c>
      <c r="B2149" s="37" t="s">
        <v>2633</v>
      </c>
      <c r="C2149" s="35" t="e">
        <f>VLOOKUP(B2149,I:J,2,0)</f>
        <v>#N/A</v>
      </c>
      <c r="D2149" s="35" t="e">
        <f>VLOOKUP(B2149,M:N,2,0)</f>
        <v>#N/A</v>
      </c>
      <c r="E2149" s="35" t="e">
        <f t="shared" si="58"/>
        <v>#N/A</v>
      </c>
    </row>
    <row r="2150" spans="1:5" x14ac:dyDescent="0.15">
      <c r="A2150" s="23">
        <f>主线!AG2149</f>
        <v>72016988</v>
      </c>
      <c r="B2150" s="37" t="s">
        <v>2634</v>
      </c>
      <c r="C2150" s="35" t="e">
        <f>VLOOKUP(B2150,I:J,2,0)</f>
        <v>#N/A</v>
      </c>
      <c r="D2150" s="35" t="e">
        <f>VLOOKUP(B2150,M:N,2,0)</f>
        <v>#N/A</v>
      </c>
      <c r="E2150" s="35" t="e">
        <f t="shared" si="58"/>
        <v>#N/A</v>
      </c>
    </row>
    <row r="2151" spans="1:5" x14ac:dyDescent="0.15">
      <c r="A2151" s="23">
        <f>主线!AG2150</f>
        <v>72068618</v>
      </c>
      <c r="B2151" s="37" t="s">
        <v>2635</v>
      </c>
      <c r="C2151" s="35" t="e">
        <f>VLOOKUP(B2151,I:J,2,0)</f>
        <v>#N/A</v>
      </c>
      <c r="D2151" s="35" t="e">
        <f>VLOOKUP(B2151,M:N,2,0)</f>
        <v>#N/A</v>
      </c>
      <c r="E2151" s="35" t="e">
        <f t="shared" si="58"/>
        <v>#N/A</v>
      </c>
    </row>
    <row r="2152" spans="1:5" x14ac:dyDescent="0.15">
      <c r="A2152" s="23">
        <f>主线!AG2151</f>
        <v>72381048</v>
      </c>
      <c r="B2152" s="37" t="s">
        <v>2636</v>
      </c>
      <c r="C2152" s="35" t="e">
        <f>VLOOKUP(B2152,I:J,2,0)</f>
        <v>#N/A</v>
      </c>
      <c r="D2152" s="35" t="e">
        <f>VLOOKUP(B2152,M:N,2,0)</f>
        <v>#N/A</v>
      </c>
      <c r="E2152" s="35" t="e">
        <f t="shared" si="58"/>
        <v>#N/A</v>
      </c>
    </row>
    <row r="2153" spans="1:5" x14ac:dyDescent="0.15">
      <c r="A2153" s="23">
        <f>主线!AG2152</f>
        <v>72432736</v>
      </c>
      <c r="B2153" s="37" t="s">
        <v>2637</v>
      </c>
      <c r="C2153" s="35" t="e">
        <f>VLOOKUP(B2153,I:J,2,0)</f>
        <v>#N/A</v>
      </c>
      <c r="D2153" s="35" t="e">
        <f>VLOOKUP(B2153,M:N,2,0)</f>
        <v>#N/A</v>
      </c>
      <c r="E2153" s="35" t="e">
        <f t="shared" si="58"/>
        <v>#N/A</v>
      </c>
    </row>
    <row r="2154" spans="1:5" x14ac:dyDescent="0.15">
      <c r="A2154" s="23">
        <f>主线!AG2153</f>
        <v>72532987</v>
      </c>
      <c r="B2154" s="37" t="s">
        <v>2638</v>
      </c>
      <c r="C2154" s="35" t="e">
        <f>VLOOKUP(B2154,I:J,2,0)</f>
        <v>#N/A</v>
      </c>
      <c r="D2154" s="35" t="e">
        <f>VLOOKUP(B2154,M:N,2,0)</f>
        <v>#N/A</v>
      </c>
      <c r="E2154" s="35" t="e">
        <f t="shared" si="58"/>
        <v>#N/A</v>
      </c>
    </row>
    <row r="2155" spans="1:5" x14ac:dyDescent="0.15">
      <c r="A2155" s="23">
        <f>主线!AG2154</f>
        <v>72584736</v>
      </c>
      <c r="B2155" s="37" t="s">
        <v>2639</v>
      </c>
      <c r="C2155" s="35" t="e">
        <f>VLOOKUP(B2155,I:J,2,0)</f>
        <v>#N/A</v>
      </c>
      <c r="D2155" s="35" t="e">
        <f>VLOOKUP(B2155,M:N,2,0)</f>
        <v>#N/A</v>
      </c>
      <c r="E2155" s="35" t="str">
        <f t="shared" si="58"/>
        <v>天庭试炼boss_162</v>
      </c>
    </row>
    <row r="2156" spans="1:5" x14ac:dyDescent="0.15">
      <c r="A2156" s="23">
        <f>主线!AG2155</f>
        <v>72636491</v>
      </c>
      <c r="B2156" s="37" t="s">
        <v>2640</v>
      </c>
      <c r="C2156" s="35" t="e">
        <f>VLOOKUP(B2156,I:J,2,0)</f>
        <v>#N/A</v>
      </c>
      <c r="D2156" s="35" t="e">
        <f>VLOOKUP(B2156,M:N,2,0)</f>
        <v>#N/A</v>
      </c>
      <c r="E2156" s="35" t="e">
        <f t="shared" si="58"/>
        <v>#N/A</v>
      </c>
    </row>
    <row r="2157" spans="1:5" x14ac:dyDescent="0.15">
      <c r="A2157" s="23">
        <f>主线!AG2156</f>
        <v>72736948</v>
      </c>
      <c r="B2157" s="37" t="s">
        <v>2641</v>
      </c>
      <c r="C2157" s="35" t="e">
        <f>VLOOKUP(B2157,I:J,2,0)</f>
        <v>#N/A</v>
      </c>
      <c r="D2157" s="35" t="e">
        <f>VLOOKUP(B2157,M:N,2,0)</f>
        <v>#N/A</v>
      </c>
      <c r="E2157" s="35" t="e">
        <f t="shared" si="58"/>
        <v>#N/A</v>
      </c>
    </row>
    <row r="2158" spans="1:5" x14ac:dyDescent="0.15">
      <c r="A2158" s="23">
        <f>主线!AG2157</f>
        <v>72788764</v>
      </c>
      <c r="B2158" s="37" t="s">
        <v>2642</v>
      </c>
      <c r="C2158" s="35" t="e">
        <f>VLOOKUP(B2158,I:J,2,0)</f>
        <v>#N/A</v>
      </c>
      <c r="D2158" s="35" t="e">
        <f>VLOOKUP(B2158,M:N,2,0)</f>
        <v>#N/A</v>
      </c>
      <c r="E2158" s="35" t="e">
        <f t="shared" si="58"/>
        <v>#N/A</v>
      </c>
    </row>
    <row r="2159" spans="1:5" x14ac:dyDescent="0.15">
      <c r="A2159" s="23">
        <f>主线!AG2158</f>
        <v>72840585</v>
      </c>
      <c r="B2159" s="37" t="s">
        <v>2643</v>
      </c>
      <c r="C2159" s="35" t="e">
        <f>VLOOKUP(B2159,I:J,2,0)</f>
        <v>#N/A</v>
      </c>
      <c r="D2159" s="35" t="e">
        <f>VLOOKUP(B2159,M:N,2,0)</f>
        <v>#N/A</v>
      </c>
      <c r="E2159" s="35" t="e">
        <f t="shared" si="58"/>
        <v>#N/A</v>
      </c>
    </row>
    <row r="2160" spans="1:5" x14ac:dyDescent="0.15">
      <c r="A2160" s="23">
        <f>主线!AG2159</f>
        <v>72941251</v>
      </c>
      <c r="B2160" s="37" t="s">
        <v>2644</v>
      </c>
      <c r="C2160" s="35" t="e">
        <f>VLOOKUP(B2160,I:J,2,0)</f>
        <v>#N/A</v>
      </c>
      <c r="D2160" s="35" t="e">
        <f>VLOOKUP(B2160,M:N,2,0)</f>
        <v>#N/A</v>
      </c>
      <c r="E2160" s="35" t="e">
        <f t="shared" si="58"/>
        <v>#N/A</v>
      </c>
    </row>
    <row r="2161" spans="1:5" x14ac:dyDescent="0.15">
      <c r="A2161" s="23">
        <f>主线!AG2160</f>
        <v>72993134</v>
      </c>
      <c r="B2161" s="37" t="s">
        <v>2645</v>
      </c>
      <c r="C2161" s="35" t="e">
        <f>VLOOKUP(B2161,I:J,2,0)</f>
        <v>#N/A</v>
      </c>
      <c r="D2161" s="35" t="e">
        <f>VLOOKUP(B2161,M:N,2,0)</f>
        <v>#N/A</v>
      </c>
      <c r="E2161" s="35" t="e">
        <f t="shared" si="58"/>
        <v>#N/A</v>
      </c>
    </row>
    <row r="2162" spans="1:5" x14ac:dyDescent="0.15">
      <c r="A2162" s="23">
        <f>主线!AG2161</f>
        <v>73307609</v>
      </c>
      <c r="B2162" s="37" t="s">
        <v>2646</v>
      </c>
      <c r="C2162" s="35" t="e">
        <f>VLOOKUP(B2162,I:J,2,0)</f>
        <v>#N/A</v>
      </c>
      <c r="D2162" s="35" t="e">
        <f>VLOOKUP(B2162,M:N,2,0)</f>
        <v>#N/A</v>
      </c>
      <c r="E2162" s="35" t="e">
        <f t="shared" si="58"/>
        <v>#N/A</v>
      </c>
    </row>
    <row r="2163" spans="1:5" x14ac:dyDescent="0.15">
      <c r="A2163" s="23">
        <f>主线!AG2162</f>
        <v>73359550</v>
      </c>
      <c r="B2163" s="37" t="s">
        <v>2647</v>
      </c>
      <c r="C2163" s="35" t="e">
        <f>VLOOKUP(B2163,I:J,2,0)</f>
        <v>#N/A</v>
      </c>
      <c r="D2163" s="35" t="e">
        <f>VLOOKUP(B2163,M:N,2,0)</f>
        <v>#N/A</v>
      </c>
      <c r="E2163" s="35" t="e">
        <f t="shared" si="58"/>
        <v>#N/A</v>
      </c>
    </row>
    <row r="2164" spans="1:5" x14ac:dyDescent="0.15">
      <c r="A2164" s="23">
        <f>主线!AG2163</f>
        <v>73460526</v>
      </c>
      <c r="B2164" s="37" t="s">
        <v>2648</v>
      </c>
      <c r="C2164" s="35" t="e">
        <f>VLOOKUP(B2164,I:J,2,0)</f>
        <v>#N/A</v>
      </c>
      <c r="D2164" s="35" t="e">
        <f>VLOOKUP(B2164,M:N,2,0)</f>
        <v>#N/A</v>
      </c>
      <c r="E2164" s="35" t="e">
        <f t="shared" si="58"/>
        <v>#N/A</v>
      </c>
    </row>
    <row r="2165" spans="1:5" x14ac:dyDescent="0.15">
      <c r="A2165" s="23">
        <f>主线!AG2164</f>
        <v>73512529</v>
      </c>
      <c r="B2165" s="37" t="s">
        <v>2649</v>
      </c>
      <c r="C2165" s="35" t="e">
        <f>VLOOKUP(B2165,I:J,2,0)</f>
        <v>#N/A</v>
      </c>
      <c r="D2165" s="35" t="e">
        <f>VLOOKUP(B2165,M:N,2,0)</f>
        <v>#N/A</v>
      </c>
      <c r="E2165" s="35" t="e">
        <f t="shared" si="58"/>
        <v>#N/A</v>
      </c>
    </row>
    <row r="2166" spans="1:5" x14ac:dyDescent="0.15">
      <c r="A2166" s="23">
        <f>主线!AG2165</f>
        <v>73564534</v>
      </c>
      <c r="B2166" s="37" t="s">
        <v>2650</v>
      </c>
      <c r="C2166" s="35" t="e">
        <f>VLOOKUP(B2166,I:J,2,0)</f>
        <v>#N/A</v>
      </c>
      <c r="D2166" s="35" t="e">
        <f>VLOOKUP(B2166,M:N,2,0)</f>
        <v>#N/A</v>
      </c>
      <c r="E2166" s="35" t="e">
        <f t="shared" si="58"/>
        <v>#N/A</v>
      </c>
    </row>
    <row r="2167" spans="1:5" x14ac:dyDescent="0.15">
      <c r="A2167" s="23">
        <f>主线!AG2166</f>
        <v>73665719</v>
      </c>
      <c r="B2167" s="37" t="s">
        <v>2651</v>
      </c>
      <c r="C2167" s="35" t="e">
        <f>VLOOKUP(B2167,I:J,2,0)</f>
        <v>#N/A</v>
      </c>
      <c r="D2167" s="35" t="e">
        <f>VLOOKUP(B2167,M:N,2,0)</f>
        <v>#N/A</v>
      </c>
      <c r="E2167" s="35" t="e">
        <f t="shared" si="58"/>
        <v>#N/A</v>
      </c>
    </row>
    <row r="2168" spans="1:5" x14ac:dyDescent="0.15">
      <c r="A2168" s="23">
        <f>主线!AG2167</f>
        <v>73717786</v>
      </c>
      <c r="B2168" s="37" t="s">
        <v>2652</v>
      </c>
      <c r="C2168" s="35" t="e">
        <f>VLOOKUP(B2168,I:J,2,0)</f>
        <v>#N/A</v>
      </c>
      <c r="D2168" s="35" t="e">
        <f>VLOOKUP(B2168,M:N,2,0)</f>
        <v>#N/A</v>
      </c>
      <c r="E2168" s="35" t="e">
        <f t="shared" si="58"/>
        <v>#N/A</v>
      </c>
    </row>
    <row r="2169" spans="1:5" x14ac:dyDescent="0.15">
      <c r="A2169" s="23">
        <f>主线!AG2168</f>
        <v>73769860</v>
      </c>
      <c r="B2169" s="37" t="s">
        <v>2653</v>
      </c>
      <c r="C2169" s="35" t="e">
        <f>VLOOKUP(B2169,I:J,2,0)</f>
        <v>#N/A</v>
      </c>
      <c r="D2169" s="35" t="e">
        <f>VLOOKUP(B2169,M:N,2,0)</f>
        <v>#N/A</v>
      </c>
      <c r="E2169" s="35" t="e">
        <f t="shared" si="58"/>
        <v>#N/A</v>
      </c>
    </row>
    <row r="2170" spans="1:5" x14ac:dyDescent="0.15">
      <c r="A2170" s="23">
        <f>主线!AG2169</f>
        <v>73871253</v>
      </c>
      <c r="B2170" s="37" t="s">
        <v>2654</v>
      </c>
      <c r="C2170" s="35" t="e">
        <f>VLOOKUP(B2170,I:J,2,0)</f>
        <v>#N/A</v>
      </c>
      <c r="D2170" s="35" t="e">
        <f>VLOOKUP(B2170,M:N,2,0)</f>
        <v>#N/A</v>
      </c>
      <c r="E2170" s="35" t="str">
        <f t="shared" si="58"/>
        <v>天庭试炼boss_163</v>
      </c>
    </row>
    <row r="2171" spans="1:5" x14ac:dyDescent="0.15">
      <c r="A2171" s="23">
        <f>主线!AG2170</f>
        <v>73923386</v>
      </c>
      <c r="B2171" s="37" t="s">
        <v>2655</v>
      </c>
      <c r="C2171" s="35" t="e">
        <f>VLOOKUP(B2171,I:J,2,0)</f>
        <v>#N/A</v>
      </c>
      <c r="D2171" s="35" t="e">
        <f>VLOOKUP(B2171,M:N,2,0)</f>
        <v>#N/A</v>
      </c>
      <c r="E2171" s="35" t="e">
        <f t="shared" si="58"/>
        <v>#N/A</v>
      </c>
    </row>
    <row r="2172" spans="1:5" x14ac:dyDescent="0.15">
      <c r="A2172" s="23">
        <f>主线!AG2171</f>
        <v>74239914</v>
      </c>
      <c r="B2172" s="37" t="s">
        <v>2656</v>
      </c>
      <c r="C2172" s="35" t="e">
        <f>VLOOKUP(B2172,I:J,2,0)</f>
        <v>#N/A</v>
      </c>
      <c r="D2172" s="35" t="e">
        <f>VLOOKUP(B2172,M:N,2,0)</f>
        <v>#N/A</v>
      </c>
      <c r="E2172" s="35" t="e">
        <f t="shared" si="58"/>
        <v>#N/A</v>
      </c>
    </row>
    <row r="2173" spans="1:5" x14ac:dyDescent="0.15">
      <c r="A2173" s="23">
        <f>主线!AG2172</f>
        <v>74292108</v>
      </c>
      <c r="B2173" s="37" t="s">
        <v>2657</v>
      </c>
      <c r="C2173" s="35" t="e">
        <f>VLOOKUP(B2173,I:J,2,0)</f>
        <v>#N/A</v>
      </c>
      <c r="D2173" s="35" t="e">
        <f>VLOOKUP(B2173,M:N,2,0)</f>
        <v>#N/A</v>
      </c>
      <c r="E2173" s="35" t="e">
        <f t="shared" si="58"/>
        <v>#N/A</v>
      </c>
    </row>
    <row r="2174" spans="1:5" x14ac:dyDescent="0.15">
      <c r="A2174" s="23">
        <f>主线!AG2173</f>
        <v>74393811</v>
      </c>
      <c r="B2174" s="37" t="s">
        <v>2658</v>
      </c>
      <c r="C2174" s="35" t="e">
        <f>VLOOKUP(B2174,I:J,2,0)</f>
        <v>#N/A</v>
      </c>
      <c r="D2174" s="35" t="e">
        <f>VLOOKUP(B2174,M:N,2,0)</f>
        <v>#N/A</v>
      </c>
      <c r="E2174" s="35" t="e">
        <f t="shared" si="58"/>
        <v>#N/A</v>
      </c>
    </row>
    <row r="2175" spans="1:5" x14ac:dyDescent="0.15">
      <c r="A2175" s="23">
        <f>主线!AG2174</f>
        <v>74446064</v>
      </c>
      <c r="B2175" s="37" t="s">
        <v>2659</v>
      </c>
      <c r="C2175" s="35" t="e">
        <f>VLOOKUP(B2175,I:J,2,0)</f>
        <v>#N/A</v>
      </c>
      <c r="D2175" s="35" t="e">
        <f>VLOOKUP(B2175,M:N,2,0)</f>
        <v>#N/A</v>
      </c>
      <c r="E2175" s="35" t="e">
        <f t="shared" si="58"/>
        <v>#N/A</v>
      </c>
    </row>
    <row r="2176" spans="1:5" x14ac:dyDescent="0.15">
      <c r="A2176" s="23">
        <f>主线!AG2175</f>
        <v>74498322</v>
      </c>
      <c r="B2176" s="37" t="s">
        <v>2660</v>
      </c>
      <c r="C2176" s="35" t="e">
        <f>VLOOKUP(B2176,I:J,2,0)</f>
        <v>#N/A</v>
      </c>
      <c r="D2176" s="35" t="e">
        <f>VLOOKUP(B2176,M:N,2,0)</f>
        <v>#N/A</v>
      </c>
      <c r="E2176" s="35" t="e">
        <f t="shared" si="58"/>
        <v>#N/A</v>
      </c>
    </row>
    <row r="2177" spans="1:5" x14ac:dyDescent="0.15">
      <c r="A2177" s="23">
        <f>主线!AG2176</f>
        <v>74600238</v>
      </c>
      <c r="B2177" s="37" t="s">
        <v>2661</v>
      </c>
      <c r="C2177" s="35" t="e">
        <f>VLOOKUP(B2177,I:J,2,0)</f>
        <v>#N/A</v>
      </c>
      <c r="D2177" s="35" t="e">
        <f>VLOOKUP(B2177,M:N,2,0)</f>
        <v>#N/A</v>
      </c>
      <c r="E2177" s="35" t="e">
        <f t="shared" si="58"/>
        <v>#N/A</v>
      </c>
    </row>
    <row r="2178" spans="1:5" x14ac:dyDescent="0.15">
      <c r="A2178" s="23">
        <f>主线!AG2177</f>
        <v>74652554</v>
      </c>
      <c r="B2178" s="37" t="s">
        <v>2662</v>
      </c>
      <c r="C2178" s="35" t="e">
        <f>VLOOKUP(B2178,I:J,2,0)</f>
        <v>#N/A</v>
      </c>
      <c r="D2178" s="35" t="e">
        <f>VLOOKUP(B2178,M:N,2,0)</f>
        <v>#N/A</v>
      </c>
      <c r="E2178" s="35" t="e">
        <f t="shared" ref="E2178:E2241" si="59">VLOOKUP(B2178,Q:R,2,0)</f>
        <v>#N/A</v>
      </c>
    </row>
    <row r="2179" spans="1:5" x14ac:dyDescent="0.15">
      <c r="A2179" s="23">
        <f>主线!AG2178</f>
        <v>74704880</v>
      </c>
      <c r="B2179" s="37" t="s">
        <v>2663</v>
      </c>
      <c r="C2179" s="35" t="e">
        <f>VLOOKUP(B2179,I:J,2,0)</f>
        <v>#N/A</v>
      </c>
      <c r="D2179" s="35" t="e">
        <f>VLOOKUP(B2179,M:N,2,0)</f>
        <v>#N/A</v>
      </c>
      <c r="E2179" s="35" t="e">
        <f t="shared" si="59"/>
        <v>#N/A</v>
      </c>
    </row>
    <row r="2180" spans="1:5" x14ac:dyDescent="0.15">
      <c r="A2180" s="23">
        <f>主线!AG2179</f>
        <v>74807002</v>
      </c>
      <c r="B2180" s="37" t="s">
        <v>2664</v>
      </c>
      <c r="C2180" s="35" t="e">
        <f>VLOOKUP(B2180,I:J,2,0)</f>
        <v>#N/A</v>
      </c>
      <c r="D2180" s="35" t="e">
        <f>VLOOKUP(B2180,M:N,2,0)</f>
        <v>#N/A</v>
      </c>
      <c r="E2180" s="35" t="e">
        <f t="shared" si="59"/>
        <v>#N/A</v>
      </c>
    </row>
    <row r="2181" spans="1:5" x14ac:dyDescent="0.15">
      <c r="A2181" s="23">
        <f>主线!AG2180</f>
        <v>74859386</v>
      </c>
      <c r="B2181" s="37" t="s">
        <v>2665</v>
      </c>
      <c r="C2181" s="35" t="e">
        <f>VLOOKUP(B2181,I:J,2,0)</f>
        <v>#N/A</v>
      </c>
      <c r="D2181" s="35" t="e">
        <f>VLOOKUP(B2181,M:N,2,0)</f>
        <v>#N/A</v>
      </c>
      <c r="E2181" s="35" t="str">
        <f t="shared" si="59"/>
        <v>天庭试炼boss_164</v>
      </c>
    </row>
    <row r="2182" spans="1:5" x14ac:dyDescent="0.15">
      <c r="A2182" s="23">
        <f>主线!AG2181</f>
        <v>75177972</v>
      </c>
      <c r="B2182" s="37" t="s">
        <v>2666</v>
      </c>
      <c r="C2182" s="35" t="e">
        <f>VLOOKUP(B2182,I:J,2,0)</f>
        <v>#N/A</v>
      </c>
      <c r="D2182" s="35" t="e">
        <f>VLOOKUP(B2182,M:N,2,0)</f>
        <v>#N/A</v>
      </c>
      <c r="E2182" s="35" t="e">
        <f t="shared" si="59"/>
        <v>#N/A</v>
      </c>
    </row>
    <row r="2183" spans="1:5" x14ac:dyDescent="0.15">
      <c r="A2183" s="23">
        <f>主线!AG2182</f>
        <v>75230415</v>
      </c>
      <c r="B2183" s="37" t="s">
        <v>2667</v>
      </c>
      <c r="C2183" s="35" t="e">
        <f>VLOOKUP(B2183,I:J,2,0)</f>
        <v>#N/A</v>
      </c>
      <c r="D2183" s="35" t="e">
        <f>VLOOKUP(B2183,M:N,2,0)</f>
        <v>#N/A</v>
      </c>
      <c r="E2183" s="35" t="e">
        <f t="shared" si="59"/>
        <v>#N/A</v>
      </c>
    </row>
    <row r="2184" spans="1:5" x14ac:dyDescent="0.15">
      <c r="A2184" s="23">
        <f>主线!AG2183</f>
        <v>75332848</v>
      </c>
      <c r="B2184" s="37" t="s">
        <v>2668</v>
      </c>
      <c r="C2184" s="35" t="e">
        <f>VLOOKUP(B2184,I:J,2,0)</f>
        <v>#N/A</v>
      </c>
      <c r="D2184" s="35" t="e">
        <f>VLOOKUP(B2184,M:N,2,0)</f>
        <v>#N/A</v>
      </c>
      <c r="E2184" s="35" t="e">
        <f t="shared" si="59"/>
        <v>#N/A</v>
      </c>
    </row>
    <row r="2185" spans="1:5" x14ac:dyDescent="0.15">
      <c r="A2185" s="23">
        <f>主线!AG2184</f>
        <v>75385355</v>
      </c>
      <c r="B2185" s="37" t="s">
        <v>2669</v>
      </c>
      <c r="C2185" s="35" t="e">
        <f>VLOOKUP(B2185,I:J,2,0)</f>
        <v>#N/A</v>
      </c>
      <c r="D2185" s="35" t="e">
        <f>VLOOKUP(B2185,M:N,2,0)</f>
        <v>#N/A</v>
      </c>
      <c r="E2185" s="35" t="e">
        <f t="shared" si="59"/>
        <v>#N/A</v>
      </c>
    </row>
    <row r="2186" spans="1:5" x14ac:dyDescent="0.15">
      <c r="A2186" s="23">
        <f>主线!AG2185</f>
        <v>75437864</v>
      </c>
      <c r="B2186" s="37" t="s">
        <v>2670</v>
      </c>
      <c r="C2186" s="35" t="e">
        <f>VLOOKUP(B2186,I:J,2,0)</f>
        <v>#N/A</v>
      </c>
      <c r="D2186" s="35" t="e">
        <f>VLOOKUP(B2186,M:N,2,0)</f>
        <v>#N/A</v>
      </c>
      <c r="E2186" s="35" t="e">
        <f t="shared" si="59"/>
        <v>#N/A</v>
      </c>
    </row>
    <row r="2187" spans="1:5" x14ac:dyDescent="0.15">
      <c r="A2187" s="23">
        <f>主线!AG2186</f>
        <v>75540507</v>
      </c>
      <c r="B2187" s="37" t="s">
        <v>2671</v>
      </c>
      <c r="C2187" s="35" t="e">
        <f>VLOOKUP(B2187,I:J,2,0)</f>
        <v>#N/A</v>
      </c>
      <c r="D2187" s="35" t="e">
        <f>VLOOKUP(B2187,M:N,2,0)</f>
        <v>#N/A</v>
      </c>
      <c r="E2187" s="35" t="e">
        <f t="shared" si="59"/>
        <v>#N/A</v>
      </c>
    </row>
    <row r="2188" spans="1:5" x14ac:dyDescent="0.15">
      <c r="A2188" s="23">
        <f>主线!AG2187</f>
        <v>75593078</v>
      </c>
      <c r="B2188" s="37" t="s">
        <v>2672</v>
      </c>
      <c r="C2188" s="35" t="e">
        <f>VLOOKUP(B2188,I:J,2,0)</f>
        <v>#N/A</v>
      </c>
      <c r="D2188" s="35" t="e">
        <f>VLOOKUP(B2188,M:N,2,0)</f>
        <v>#N/A</v>
      </c>
      <c r="E2188" s="35" t="e">
        <f t="shared" si="59"/>
        <v>#N/A</v>
      </c>
    </row>
    <row r="2189" spans="1:5" x14ac:dyDescent="0.15">
      <c r="A2189" s="23">
        <f>主线!AG2188</f>
        <v>75645655</v>
      </c>
      <c r="B2189" s="37" t="s">
        <v>2673</v>
      </c>
      <c r="C2189" s="35" t="e">
        <f>VLOOKUP(B2189,I:J,2,0)</f>
        <v>#N/A</v>
      </c>
      <c r="D2189" s="35" t="e">
        <f>VLOOKUP(B2189,M:N,2,0)</f>
        <v>#N/A</v>
      </c>
      <c r="E2189" s="35" t="e">
        <f t="shared" si="59"/>
        <v>#N/A</v>
      </c>
    </row>
    <row r="2190" spans="1:5" x14ac:dyDescent="0.15">
      <c r="A2190" s="23">
        <f>主线!AG2189</f>
        <v>75748508</v>
      </c>
      <c r="B2190" s="37" t="s">
        <v>2674</v>
      </c>
      <c r="C2190" s="35" t="e">
        <f>VLOOKUP(B2190,I:J,2,0)</f>
        <v>#N/A</v>
      </c>
      <c r="D2190" s="35" t="e">
        <f>VLOOKUP(B2190,M:N,2,0)</f>
        <v>#N/A</v>
      </c>
      <c r="E2190" s="35" t="e">
        <f t="shared" si="59"/>
        <v>#N/A</v>
      </c>
    </row>
    <row r="2191" spans="1:5" x14ac:dyDescent="0.15">
      <c r="A2191" s="23">
        <f>主线!AG2190</f>
        <v>75801143</v>
      </c>
      <c r="B2191" s="37" t="s">
        <v>2675</v>
      </c>
      <c r="C2191" s="35" t="e">
        <f>VLOOKUP(B2191,I:J,2,0)</f>
        <v>#N/A</v>
      </c>
      <c r="D2191" s="35" t="e">
        <f>VLOOKUP(B2191,M:N,2,0)</f>
        <v>#N/A</v>
      </c>
      <c r="E2191" s="35" t="e">
        <f t="shared" si="59"/>
        <v>#N/A</v>
      </c>
    </row>
    <row r="2192" spans="1:5" x14ac:dyDescent="0.15">
      <c r="A2192" s="23">
        <f>主线!AG2191</f>
        <v>76121786</v>
      </c>
      <c r="B2192" s="37" t="s">
        <v>2676</v>
      </c>
      <c r="C2192" s="35" t="e">
        <f>VLOOKUP(B2192,I:J,2,0)</f>
        <v>#N/A</v>
      </c>
      <c r="D2192" s="35" t="e">
        <f>VLOOKUP(B2192,M:N,2,0)</f>
        <v>#N/A</v>
      </c>
      <c r="E2192" s="35" t="e">
        <f t="shared" si="59"/>
        <v>#N/A</v>
      </c>
    </row>
    <row r="2193" spans="1:5" x14ac:dyDescent="0.15">
      <c r="A2193" s="23">
        <f>主线!AG2192</f>
        <v>76174483</v>
      </c>
      <c r="B2193" s="37" t="s">
        <v>2677</v>
      </c>
      <c r="C2193" s="35" t="e">
        <f>VLOOKUP(B2193,I:J,2,0)</f>
        <v>#N/A</v>
      </c>
      <c r="D2193" s="35" t="e">
        <f>VLOOKUP(B2193,M:N,2,0)</f>
        <v>#N/A</v>
      </c>
      <c r="E2193" s="35" t="e">
        <f t="shared" si="59"/>
        <v>#N/A</v>
      </c>
    </row>
    <row r="2194" spans="1:5" x14ac:dyDescent="0.15">
      <c r="A2194" s="23">
        <f>主线!AG2193</f>
        <v>76277647</v>
      </c>
      <c r="B2194" s="37" t="s">
        <v>2678</v>
      </c>
      <c r="C2194" s="35" t="e">
        <f>VLOOKUP(B2194,I:J,2,0)</f>
        <v>#N/A</v>
      </c>
      <c r="D2194" s="35" t="e">
        <f>VLOOKUP(B2194,M:N,2,0)</f>
        <v>#N/A</v>
      </c>
      <c r="E2194" s="35" t="e">
        <f t="shared" si="59"/>
        <v>#N/A</v>
      </c>
    </row>
    <row r="2195" spans="1:5" x14ac:dyDescent="0.15">
      <c r="A2195" s="23">
        <f>主线!AG2194</f>
        <v>76330406</v>
      </c>
      <c r="B2195" s="37" t="s">
        <v>2679</v>
      </c>
      <c r="C2195" s="35" t="e">
        <f>VLOOKUP(B2195,I:J,2,0)</f>
        <v>#N/A</v>
      </c>
      <c r="D2195" s="35" t="e">
        <f>VLOOKUP(B2195,M:N,2,0)</f>
        <v>#N/A</v>
      </c>
      <c r="E2195" s="35" t="str">
        <f t="shared" si="59"/>
        <v>天庭试炼boss_165</v>
      </c>
    </row>
    <row r="2196" spans="1:5" x14ac:dyDescent="0.15">
      <c r="A2196" s="23">
        <f>主线!AG2195</f>
        <v>76383167</v>
      </c>
      <c r="B2196" s="37" t="s">
        <v>2680</v>
      </c>
      <c r="C2196" s="35" t="e">
        <f>VLOOKUP(B2196,I:J,2,0)</f>
        <v>#N/A</v>
      </c>
      <c r="D2196" s="35" t="e">
        <f>VLOOKUP(B2196,M:N,2,0)</f>
        <v>#N/A</v>
      </c>
      <c r="E2196" s="35" t="e">
        <f t="shared" si="59"/>
        <v>#N/A</v>
      </c>
    </row>
    <row r="2197" spans="1:5" x14ac:dyDescent="0.15">
      <c r="A2197" s="23">
        <f>主线!AG2196</f>
        <v>76486541</v>
      </c>
      <c r="B2197" s="37" t="s">
        <v>2681</v>
      </c>
      <c r="C2197" s="35" t="e">
        <f>VLOOKUP(B2197,I:J,2,0)</f>
        <v>#N/A</v>
      </c>
      <c r="D2197" s="35" t="e">
        <f>VLOOKUP(B2197,M:N,2,0)</f>
        <v>#N/A</v>
      </c>
      <c r="E2197" s="35" t="e">
        <f t="shared" si="59"/>
        <v>#N/A</v>
      </c>
    </row>
    <row r="2198" spans="1:5" x14ac:dyDescent="0.15">
      <c r="A2198" s="23">
        <f>主线!AG2197</f>
        <v>76539364</v>
      </c>
      <c r="B2198" s="37" t="s">
        <v>2682</v>
      </c>
      <c r="C2198" s="35" t="e">
        <f>VLOOKUP(B2198,I:J,2,0)</f>
        <v>#N/A</v>
      </c>
      <c r="D2198" s="35" t="e">
        <f>VLOOKUP(B2198,M:N,2,0)</f>
        <v>#N/A</v>
      </c>
      <c r="E2198" s="35" t="e">
        <f t="shared" si="59"/>
        <v>#N/A</v>
      </c>
    </row>
    <row r="2199" spans="1:5" x14ac:dyDescent="0.15">
      <c r="A2199" s="23">
        <f>主线!AG2198</f>
        <v>76592195</v>
      </c>
      <c r="B2199" s="37" t="s">
        <v>2683</v>
      </c>
      <c r="C2199" s="35" t="e">
        <f>VLOOKUP(B2199,I:J,2,0)</f>
        <v>#N/A</v>
      </c>
      <c r="D2199" s="35" t="e">
        <f>VLOOKUP(B2199,M:N,2,0)</f>
        <v>#N/A</v>
      </c>
      <c r="E2199" s="35" t="e">
        <f t="shared" si="59"/>
        <v>#N/A</v>
      </c>
    </row>
    <row r="2200" spans="1:5" x14ac:dyDescent="0.15">
      <c r="A2200" s="23">
        <f>主线!AG2199</f>
        <v>76695778</v>
      </c>
      <c r="B2200" s="37" t="s">
        <v>2684</v>
      </c>
      <c r="C2200" s="35" t="e">
        <f>VLOOKUP(B2200,I:J,2,0)</f>
        <v>#N/A</v>
      </c>
      <c r="D2200" s="35" t="e">
        <f>VLOOKUP(B2200,M:N,2,0)</f>
        <v>#N/A</v>
      </c>
      <c r="E2200" s="35" t="e">
        <f t="shared" si="59"/>
        <v>#N/A</v>
      </c>
    </row>
    <row r="2201" spans="1:5" x14ac:dyDescent="0.15">
      <c r="A2201" s="23">
        <f>主线!AG2200</f>
        <v>76748667</v>
      </c>
      <c r="B2201" s="37" t="s">
        <v>2685</v>
      </c>
      <c r="C2201" s="35" t="e">
        <f>VLOOKUP(B2201,I:J,2,0)</f>
        <v>#N/A</v>
      </c>
      <c r="D2201" s="35" t="e">
        <f>VLOOKUP(B2201,M:N,2,0)</f>
        <v>#N/A</v>
      </c>
      <c r="E2201" s="35" t="e">
        <f t="shared" si="59"/>
        <v>#N/A</v>
      </c>
    </row>
    <row r="2202" spans="1:5" x14ac:dyDescent="0.15">
      <c r="A2202" s="23">
        <f>主线!AG2201</f>
        <v>77071370</v>
      </c>
      <c r="B2202" s="37" t="s">
        <v>2686</v>
      </c>
      <c r="C2202" s="35" t="e">
        <f>VLOOKUP(B2202,I:J,2,0)</f>
        <v>#N/A</v>
      </c>
      <c r="D2202" s="35" t="e">
        <f>VLOOKUP(B2202,M:N,2,0)</f>
        <v>#N/A</v>
      </c>
      <c r="E2202" s="35" t="e">
        <f t="shared" si="59"/>
        <v>#N/A</v>
      </c>
    </row>
    <row r="2203" spans="1:5" x14ac:dyDescent="0.15">
      <c r="A2203" s="23">
        <f>主线!AG2202</f>
        <v>77124322</v>
      </c>
      <c r="B2203" s="37" t="s">
        <v>2687</v>
      </c>
      <c r="C2203" s="35" t="e">
        <f>VLOOKUP(B2203,I:J,2,0)</f>
        <v>#N/A</v>
      </c>
      <c r="D2203" s="35" t="e">
        <f>VLOOKUP(B2203,M:N,2,0)</f>
        <v>#N/A</v>
      </c>
      <c r="E2203" s="35" t="e">
        <f t="shared" si="59"/>
        <v>#N/A</v>
      </c>
    </row>
    <row r="2204" spans="1:5" x14ac:dyDescent="0.15">
      <c r="A2204" s="23">
        <f>主线!AG2203</f>
        <v>77228216</v>
      </c>
      <c r="B2204" s="37" t="s">
        <v>2688</v>
      </c>
      <c r="C2204" s="35" t="e">
        <f>VLOOKUP(B2204,I:J,2,0)</f>
        <v>#N/A</v>
      </c>
      <c r="D2204" s="35" t="e">
        <f>VLOOKUP(B2204,M:N,2,0)</f>
        <v>#N/A</v>
      </c>
      <c r="E2204" s="35" t="e">
        <f t="shared" si="59"/>
        <v>#N/A</v>
      </c>
    </row>
    <row r="2205" spans="1:5" x14ac:dyDescent="0.15">
      <c r="A2205" s="23">
        <f>主线!AG2204</f>
        <v>77281226</v>
      </c>
      <c r="B2205" s="37" t="s">
        <v>2689</v>
      </c>
      <c r="C2205" s="35" t="e">
        <f>VLOOKUP(B2205,I:J,2,0)</f>
        <v>#N/A</v>
      </c>
      <c r="D2205" s="35" t="e">
        <f>VLOOKUP(B2205,M:N,2,0)</f>
        <v>#N/A</v>
      </c>
      <c r="E2205" s="35" t="e">
        <f t="shared" si="59"/>
        <v>#N/A</v>
      </c>
    </row>
    <row r="2206" spans="1:5" x14ac:dyDescent="0.15">
      <c r="A2206" s="23">
        <f>主线!AG2205</f>
        <v>77334242</v>
      </c>
      <c r="B2206" s="37" t="s">
        <v>2690</v>
      </c>
      <c r="C2206" s="35" t="e">
        <f>VLOOKUP(B2206,I:J,2,0)</f>
        <v>#N/A</v>
      </c>
      <c r="D2206" s="35" t="e">
        <f>VLOOKUP(B2206,M:N,2,0)</f>
        <v>#N/A</v>
      </c>
      <c r="E2206" s="35" t="e">
        <f t="shared" si="59"/>
        <v>#N/A</v>
      </c>
    </row>
    <row r="2207" spans="1:5" x14ac:dyDescent="0.15">
      <c r="A2207" s="23">
        <f>主线!AG2206</f>
        <v>77438347</v>
      </c>
      <c r="B2207" s="37" t="s">
        <v>2691</v>
      </c>
      <c r="C2207" s="35" t="e">
        <f>VLOOKUP(B2207,I:J,2,0)</f>
        <v>#N/A</v>
      </c>
      <c r="D2207" s="35" t="e">
        <f>VLOOKUP(B2207,M:N,2,0)</f>
        <v>#N/A</v>
      </c>
      <c r="E2207" s="35" t="e">
        <f t="shared" si="59"/>
        <v>#N/A</v>
      </c>
    </row>
    <row r="2208" spans="1:5" x14ac:dyDescent="0.15">
      <c r="A2208" s="23">
        <f>主线!AG2207</f>
        <v>77491421</v>
      </c>
      <c r="B2208" s="37" t="s">
        <v>2692</v>
      </c>
      <c r="C2208" s="35" t="e">
        <f>VLOOKUP(B2208,I:J,2,0)</f>
        <v>#N/A</v>
      </c>
      <c r="D2208" s="35" t="e">
        <f>VLOOKUP(B2208,M:N,2,0)</f>
        <v>#N/A</v>
      </c>
      <c r="E2208" s="35" t="e">
        <f t="shared" si="59"/>
        <v>#N/A</v>
      </c>
    </row>
    <row r="2209" spans="1:5" x14ac:dyDescent="0.15">
      <c r="A2209" s="23">
        <f>主线!AG2208</f>
        <v>77544504</v>
      </c>
      <c r="B2209" s="37" t="s">
        <v>2693</v>
      </c>
      <c r="C2209" s="35" t="e">
        <f>VLOOKUP(B2209,I:J,2,0)</f>
        <v>#N/A</v>
      </c>
      <c r="D2209" s="35" t="e">
        <f>VLOOKUP(B2209,M:N,2,0)</f>
        <v>#N/A</v>
      </c>
      <c r="E2209" s="35" t="str">
        <f t="shared" si="59"/>
        <v>天庭试炼boss_166</v>
      </c>
    </row>
    <row r="2210" spans="1:5" x14ac:dyDescent="0.15">
      <c r="A2210" s="23">
        <f>主线!AG2209</f>
        <v>77648820</v>
      </c>
      <c r="B2210" s="37" t="s">
        <v>2694</v>
      </c>
      <c r="C2210" s="35" t="e">
        <f>VLOOKUP(B2210,I:J,2,0)</f>
        <v>#N/A</v>
      </c>
      <c r="D2210" s="35" t="e">
        <f>VLOOKUP(B2210,M:N,2,0)</f>
        <v>#N/A</v>
      </c>
      <c r="E2210" s="35" t="e">
        <f t="shared" si="59"/>
        <v>#N/A</v>
      </c>
    </row>
    <row r="2211" spans="1:5" x14ac:dyDescent="0.15">
      <c r="A2211" s="23">
        <f>主线!AG2210</f>
        <v>77701962</v>
      </c>
      <c r="B2211" s="37" t="s">
        <v>2695</v>
      </c>
      <c r="C2211" s="35" t="e">
        <f>VLOOKUP(B2211,I:J,2,0)</f>
        <v>#N/A</v>
      </c>
      <c r="D2211" s="35" t="e">
        <f>VLOOKUP(B2211,M:N,2,0)</f>
        <v>#N/A</v>
      </c>
      <c r="E2211" s="35" t="e">
        <f t="shared" si="59"/>
        <v>#N/A</v>
      </c>
    </row>
    <row r="2212" spans="1:5" x14ac:dyDescent="0.15">
      <c r="A2212" s="23">
        <f>主线!AG2211</f>
        <v>78026731</v>
      </c>
      <c r="B2212" s="37" t="s">
        <v>2696</v>
      </c>
      <c r="C2212" s="35" t="e">
        <f>VLOOKUP(B2212,I:J,2,0)</f>
        <v>#N/A</v>
      </c>
      <c r="D2212" s="35" t="e">
        <f>VLOOKUP(B2212,M:N,2,0)</f>
        <v>#N/A</v>
      </c>
      <c r="E2212" s="35" t="e">
        <f t="shared" si="59"/>
        <v>#N/A</v>
      </c>
    </row>
    <row r="2213" spans="1:5" x14ac:dyDescent="0.15">
      <c r="A2213" s="23">
        <f>主线!AG2212</f>
        <v>78079934</v>
      </c>
      <c r="B2213" s="37" t="s">
        <v>2697</v>
      </c>
      <c r="C2213" s="35" t="e">
        <f>VLOOKUP(B2213,I:J,2,0)</f>
        <v>#N/A</v>
      </c>
      <c r="D2213" s="35" t="e">
        <f>VLOOKUP(B2213,M:N,2,0)</f>
        <v>#N/A</v>
      </c>
      <c r="E2213" s="35" t="e">
        <f t="shared" si="59"/>
        <v>#N/A</v>
      </c>
    </row>
    <row r="2214" spans="1:5" x14ac:dyDescent="0.15">
      <c r="A2214" s="23">
        <f>主线!AG2213</f>
        <v>78184559</v>
      </c>
      <c r="B2214" s="37" t="s">
        <v>2698</v>
      </c>
      <c r="C2214" s="35" t="e">
        <f>VLOOKUP(B2214,I:J,2,0)</f>
        <v>#N/A</v>
      </c>
      <c r="D2214" s="35" t="e">
        <f>VLOOKUP(B2214,M:N,2,0)</f>
        <v>#N/A</v>
      </c>
      <c r="E2214" s="35" t="e">
        <f t="shared" si="59"/>
        <v>#N/A</v>
      </c>
    </row>
    <row r="2215" spans="1:5" x14ac:dyDescent="0.15">
      <c r="A2215" s="23">
        <f>主线!AG2214</f>
        <v>78237825</v>
      </c>
      <c r="B2215" s="37" t="s">
        <v>2699</v>
      </c>
      <c r="C2215" s="35" t="e">
        <f>VLOOKUP(B2215,I:J,2,0)</f>
        <v>#N/A</v>
      </c>
      <c r="D2215" s="35" t="e">
        <f>VLOOKUP(B2215,M:N,2,0)</f>
        <v>#N/A</v>
      </c>
      <c r="E2215" s="35" t="e">
        <f t="shared" si="59"/>
        <v>#N/A</v>
      </c>
    </row>
    <row r="2216" spans="1:5" x14ac:dyDescent="0.15">
      <c r="A2216" s="23">
        <f>主线!AG2215</f>
        <v>78291096</v>
      </c>
      <c r="B2216" s="37" t="s">
        <v>2700</v>
      </c>
      <c r="C2216" s="35" t="e">
        <f>VLOOKUP(B2216,I:J,2,0)</f>
        <v>#N/A</v>
      </c>
      <c r="D2216" s="35" t="e">
        <f>VLOOKUP(B2216,M:N,2,0)</f>
        <v>#N/A</v>
      </c>
      <c r="E2216" s="35" t="e">
        <f t="shared" si="59"/>
        <v>#N/A</v>
      </c>
    </row>
    <row r="2217" spans="1:5" x14ac:dyDescent="0.15">
      <c r="A2217" s="23">
        <f>主线!AG2216</f>
        <v>78395931</v>
      </c>
      <c r="B2217" s="37" t="s">
        <v>2701</v>
      </c>
      <c r="C2217" s="35" t="e">
        <f>VLOOKUP(B2217,I:J,2,0)</f>
        <v>#N/A</v>
      </c>
      <c r="D2217" s="35" t="e">
        <f>VLOOKUP(B2217,M:N,2,0)</f>
        <v>#N/A</v>
      </c>
      <c r="E2217" s="35" t="e">
        <f t="shared" si="59"/>
        <v>#N/A</v>
      </c>
    </row>
    <row r="2218" spans="1:5" x14ac:dyDescent="0.15">
      <c r="A2218" s="23">
        <f>主线!AG2217</f>
        <v>78449261</v>
      </c>
      <c r="B2218" s="37" t="s">
        <v>2702</v>
      </c>
      <c r="C2218" s="35" t="e">
        <f>VLOOKUP(B2218,I:J,2,0)</f>
        <v>#N/A</v>
      </c>
      <c r="D2218" s="35" t="e">
        <f>VLOOKUP(B2218,M:N,2,0)</f>
        <v>#N/A</v>
      </c>
      <c r="E2218" s="35" t="e">
        <f t="shared" si="59"/>
        <v>#N/A</v>
      </c>
    </row>
    <row r="2219" spans="1:5" x14ac:dyDescent="0.15">
      <c r="A2219" s="23">
        <f>主线!AG2218</f>
        <v>78502600</v>
      </c>
      <c r="B2219" s="37" t="s">
        <v>2703</v>
      </c>
      <c r="C2219" s="35" t="e">
        <f>VLOOKUP(B2219,I:J,2,0)</f>
        <v>#N/A</v>
      </c>
      <c r="D2219" s="35" t="e">
        <f>VLOOKUP(B2219,M:N,2,0)</f>
        <v>#N/A</v>
      </c>
      <c r="E2219" s="35" t="e">
        <f t="shared" si="59"/>
        <v>#N/A</v>
      </c>
    </row>
    <row r="2220" spans="1:5" x14ac:dyDescent="0.15">
      <c r="A2220" s="23">
        <f>主线!AG2219</f>
        <v>78607644</v>
      </c>
      <c r="B2220" s="37" t="s">
        <v>2704</v>
      </c>
      <c r="C2220" s="35" t="e">
        <f>VLOOKUP(B2220,I:J,2,0)</f>
        <v>#N/A</v>
      </c>
      <c r="D2220" s="35" t="e">
        <f>VLOOKUP(B2220,M:N,2,0)</f>
        <v>#N/A</v>
      </c>
      <c r="E2220" s="35" t="e">
        <f t="shared" si="59"/>
        <v>#N/A</v>
      </c>
    </row>
    <row r="2221" spans="1:5" x14ac:dyDescent="0.15">
      <c r="A2221" s="23">
        <f>主线!AG2220</f>
        <v>78661041</v>
      </c>
      <c r="B2221" s="37" t="s">
        <v>2705</v>
      </c>
      <c r="C2221" s="35" t="e">
        <f>VLOOKUP(B2221,I:J,2,0)</f>
        <v>#N/A</v>
      </c>
      <c r="D2221" s="35" t="e">
        <f>VLOOKUP(B2221,M:N,2,0)</f>
        <v>#N/A</v>
      </c>
      <c r="E2221" s="35" t="str">
        <f t="shared" si="59"/>
        <v>天庭试炼boss_167</v>
      </c>
    </row>
    <row r="2222" spans="1:5" x14ac:dyDescent="0.15">
      <c r="A2222" s="23">
        <f>主线!AG2221</f>
        <v>78987876</v>
      </c>
      <c r="B2222" s="37" t="s">
        <v>2706</v>
      </c>
      <c r="C2222" s="35" t="e">
        <f>VLOOKUP(B2222,I:J,2,0)</f>
        <v>#N/A</v>
      </c>
      <c r="D2222" s="35" t="e">
        <f>VLOOKUP(B2222,M:N,2,0)</f>
        <v>#N/A</v>
      </c>
      <c r="E2222" s="35" t="e">
        <f t="shared" si="59"/>
        <v>#N/A</v>
      </c>
    </row>
    <row r="2223" spans="1:5" x14ac:dyDescent="0.15">
      <c r="A2223" s="23">
        <f>主线!AG2222</f>
        <v>79041336</v>
      </c>
      <c r="B2223" s="37" t="s">
        <v>2707</v>
      </c>
      <c r="C2223" s="35" t="e">
        <f>VLOOKUP(B2223,I:J,2,0)</f>
        <v>#N/A</v>
      </c>
      <c r="D2223" s="35" t="e">
        <f>VLOOKUP(B2223,M:N,2,0)</f>
        <v>#N/A</v>
      </c>
      <c r="E2223" s="35" t="e">
        <f t="shared" si="59"/>
        <v>#N/A</v>
      </c>
    </row>
    <row r="2224" spans="1:5" x14ac:dyDescent="0.15">
      <c r="A2224" s="23">
        <f>主线!AG2223</f>
        <v>79146695</v>
      </c>
      <c r="B2224" s="37" t="s">
        <v>2708</v>
      </c>
      <c r="C2224" s="35" t="e">
        <f>VLOOKUP(B2224,I:J,2,0)</f>
        <v>#N/A</v>
      </c>
      <c r="D2224" s="35" t="e">
        <f>VLOOKUP(B2224,M:N,2,0)</f>
        <v>#N/A</v>
      </c>
      <c r="E2224" s="35" t="e">
        <f t="shared" si="59"/>
        <v>#N/A</v>
      </c>
    </row>
    <row r="2225" spans="1:5" x14ac:dyDescent="0.15">
      <c r="A2225" s="23">
        <f>主线!AG2224</f>
        <v>79200213</v>
      </c>
      <c r="B2225" s="37" t="s">
        <v>2709</v>
      </c>
      <c r="C2225" s="35" t="e">
        <f>VLOOKUP(B2225,I:J,2,0)</f>
        <v>#N/A</v>
      </c>
      <c r="D2225" s="35" t="e">
        <f>VLOOKUP(B2225,M:N,2,0)</f>
        <v>#N/A</v>
      </c>
      <c r="E2225" s="35" t="e">
        <f t="shared" si="59"/>
        <v>#N/A</v>
      </c>
    </row>
    <row r="2226" spans="1:5" x14ac:dyDescent="0.15">
      <c r="A2226" s="23">
        <f>主线!AG2225</f>
        <v>79253737</v>
      </c>
      <c r="B2226" s="37" t="s">
        <v>2710</v>
      </c>
      <c r="C2226" s="35" t="e">
        <f>VLOOKUP(B2226,I:J,2,0)</f>
        <v>#N/A</v>
      </c>
      <c r="D2226" s="35" t="e">
        <f>VLOOKUP(B2226,M:N,2,0)</f>
        <v>#N/A</v>
      </c>
      <c r="E2226" s="35" t="e">
        <f t="shared" si="59"/>
        <v>#N/A</v>
      </c>
    </row>
    <row r="2227" spans="1:5" x14ac:dyDescent="0.15">
      <c r="A2227" s="23">
        <f>主线!AG2226</f>
        <v>79359305</v>
      </c>
      <c r="B2227" s="37" t="s">
        <v>2711</v>
      </c>
      <c r="C2227" s="35" t="e">
        <f>VLOOKUP(B2227,I:J,2,0)</f>
        <v>#N/A</v>
      </c>
      <c r="D2227" s="35" t="e">
        <f>VLOOKUP(B2227,M:N,2,0)</f>
        <v>#N/A</v>
      </c>
      <c r="E2227" s="35" t="e">
        <f t="shared" si="59"/>
        <v>#N/A</v>
      </c>
    </row>
    <row r="2228" spans="1:5" x14ac:dyDescent="0.15">
      <c r="A2228" s="23">
        <f>主线!AG2227</f>
        <v>79412890</v>
      </c>
      <c r="B2228" s="37" t="s">
        <v>2712</v>
      </c>
      <c r="C2228" s="35" t="e">
        <f>VLOOKUP(B2228,I:J,2,0)</f>
        <v>#N/A</v>
      </c>
      <c r="D2228" s="35" t="e">
        <f>VLOOKUP(B2228,M:N,2,0)</f>
        <v>#N/A</v>
      </c>
      <c r="E2228" s="35" t="e">
        <f t="shared" si="59"/>
        <v>#N/A</v>
      </c>
    </row>
    <row r="2229" spans="1:5" x14ac:dyDescent="0.15">
      <c r="A2229" s="23">
        <f>主线!AG2228</f>
        <v>79466482</v>
      </c>
      <c r="B2229" s="37" t="s">
        <v>2713</v>
      </c>
      <c r="C2229" s="35" t="e">
        <f>VLOOKUP(B2229,I:J,2,0)</f>
        <v>#N/A</v>
      </c>
      <c r="D2229" s="35" t="e">
        <f>VLOOKUP(B2229,M:N,2,0)</f>
        <v>#N/A</v>
      </c>
      <c r="E2229" s="35" t="e">
        <f t="shared" si="59"/>
        <v>#N/A</v>
      </c>
    </row>
    <row r="2230" spans="1:5" x14ac:dyDescent="0.15">
      <c r="A2230" s="23">
        <f>主线!AG2229</f>
        <v>79572261</v>
      </c>
      <c r="B2230" s="37" t="s">
        <v>2714</v>
      </c>
      <c r="C2230" s="35" t="e">
        <f>VLOOKUP(B2230,I:J,2,0)</f>
        <v>#N/A</v>
      </c>
      <c r="D2230" s="35" t="e">
        <f>VLOOKUP(B2230,M:N,2,0)</f>
        <v>#N/A</v>
      </c>
      <c r="E2230" s="35" t="e">
        <f t="shared" si="59"/>
        <v>#N/A</v>
      </c>
    </row>
    <row r="2231" spans="1:5" x14ac:dyDescent="0.15">
      <c r="A2231" s="23">
        <f>主线!AG2230</f>
        <v>79625911</v>
      </c>
      <c r="B2231" s="37" t="s">
        <v>2715</v>
      </c>
      <c r="C2231" s="35" t="e">
        <f>VLOOKUP(B2231,I:J,2,0)</f>
        <v>#N/A</v>
      </c>
      <c r="D2231" s="35" t="e">
        <f>VLOOKUP(B2231,M:N,2,0)</f>
        <v>#N/A</v>
      </c>
      <c r="E2231" s="35" t="e">
        <f t="shared" si="59"/>
        <v>#N/A</v>
      </c>
    </row>
    <row r="2232" spans="1:5" x14ac:dyDescent="0.15">
      <c r="A2232" s="23">
        <f>主线!AG2231</f>
        <v>79954819</v>
      </c>
      <c r="B2232" s="37" t="s">
        <v>2931</v>
      </c>
      <c r="C2232" s="35" t="e">
        <f>VLOOKUP(B2232,I:J,2,0)</f>
        <v>#N/A</v>
      </c>
      <c r="D2232" s="35" t="e">
        <f>VLOOKUP(B2232,M:N,2,0)</f>
        <v>#N/A</v>
      </c>
      <c r="E2232" s="35" t="e">
        <f t="shared" si="59"/>
        <v>#N/A</v>
      </c>
    </row>
    <row r="2233" spans="1:5" x14ac:dyDescent="0.15">
      <c r="A2233" s="23">
        <f>主线!AG2232</f>
        <v>80008531</v>
      </c>
      <c r="B2233" s="37" t="s">
        <v>2932</v>
      </c>
      <c r="C2233" s="35" t="e">
        <f>VLOOKUP(B2233,I:J,2,0)</f>
        <v>#N/A</v>
      </c>
      <c r="D2233" s="35" t="e">
        <f>VLOOKUP(B2233,M:N,2,0)</f>
        <v>#N/A</v>
      </c>
      <c r="E2233" s="35" t="str">
        <f t="shared" si="59"/>
        <v>天庭试炼boss_168</v>
      </c>
    </row>
    <row r="2234" spans="1:5" x14ac:dyDescent="0.15">
      <c r="A2234" s="23">
        <f>主线!AG2233</f>
        <v>80114623</v>
      </c>
      <c r="B2234" s="37" t="s">
        <v>2933</v>
      </c>
      <c r="C2234" s="35" t="e">
        <f>VLOOKUP(B2234,I:J,2,0)</f>
        <v>#N/A</v>
      </c>
      <c r="D2234" s="35" t="e">
        <f>VLOOKUP(B2234,M:N,2,0)</f>
        <v>#N/A</v>
      </c>
      <c r="E2234" s="35" t="e">
        <f t="shared" si="59"/>
        <v>#N/A</v>
      </c>
    </row>
    <row r="2235" spans="1:5" x14ac:dyDescent="0.15">
      <c r="A2235" s="23">
        <f>主线!AG2234</f>
        <v>80168394</v>
      </c>
      <c r="B2235" s="37" t="s">
        <v>2934</v>
      </c>
      <c r="C2235" s="35" t="e">
        <f>VLOOKUP(B2235,I:J,2,0)</f>
        <v>#N/A</v>
      </c>
      <c r="D2235" s="35" t="e">
        <f>VLOOKUP(B2235,M:N,2,0)</f>
        <v>#N/A</v>
      </c>
      <c r="E2235" s="35" t="e">
        <f t="shared" si="59"/>
        <v>#N/A</v>
      </c>
    </row>
    <row r="2236" spans="1:5" x14ac:dyDescent="0.15">
      <c r="A2236" s="23">
        <f>主线!AG2235</f>
        <v>80222174</v>
      </c>
      <c r="B2236" s="37" t="s">
        <v>2935</v>
      </c>
      <c r="C2236" s="35" t="e">
        <f>VLOOKUP(B2236,I:J,2,0)</f>
        <v>#N/A</v>
      </c>
      <c r="D2236" s="35" t="e">
        <f>VLOOKUP(B2236,M:N,2,0)</f>
        <v>#N/A</v>
      </c>
      <c r="E2236" s="35" t="e">
        <f t="shared" si="59"/>
        <v>#N/A</v>
      </c>
    </row>
    <row r="2237" spans="1:5" x14ac:dyDescent="0.15">
      <c r="A2237" s="23">
        <f>主线!AG2236</f>
        <v>80328478</v>
      </c>
      <c r="B2237" s="37" t="s">
        <v>2936</v>
      </c>
      <c r="C2237" s="35" t="e">
        <f>VLOOKUP(B2237,I:J,2,0)</f>
        <v>#N/A</v>
      </c>
      <c r="D2237" s="35" t="e">
        <f>VLOOKUP(B2237,M:N,2,0)</f>
        <v>#N/A</v>
      </c>
      <c r="E2237" s="35" t="e">
        <f t="shared" si="59"/>
        <v>#N/A</v>
      </c>
    </row>
    <row r="2238" spans="1:5" x14ac:dyDescent="0.15">
      <c r="A2238" s="23">
        <f>主线!AG2237</f>
        <v>80382317</v>
      </c>
      <c r="B2238" s="37" t="s">
        <v>2937</v>
      </c>
      <c r="C2238" s="35" t="e">
        <f>VLOOKUP(B2238,I:J,2,0)</f>
        <v>#N/A</v>
      </c>
      <c r="D2238" s="35" t="e">
        <f>VLOOKUP(B2238,M:N,2,0)</f>
        <v>#N/A</v>
      </c>
      <c r="E2238" s="35" t="e">
        <f t="shared" si="59"/>
        <v>#N/A</v>
      </c>
    </row>
    <row r="2239" spans="1:5" x14ac:dyDescent="0.15">
      <c r="A2239" s="23">
        <f>主线!AG2238</f>
        <v>80436162</v>
      </c>
      <c r="B2239" s="37" t="s">
        <v>2938</v>
      </c>
      <c r="C2239" s="35" t="e">
        <f>VLOOKUP(B2239,I:J,2,0)</f>
        <v>#N/A</v>
      </c>
      <c r="D2239" s="35" t="e">
        <f>VLOOKUP(B2239,M:N,2,0)</f>
        <v>#N/A</v>
      </c>
      <c r="E2239" s="35" t="e">
        <f t="shared" si="59"/>
        <v>#N/A</v>
      </c>
    </row>
    <row r="2240" spans="1:5" x14ac:dyDescent="0.15">
      <c r="A2240" s="23">
        <f>主线!AG2239</f>
        <v>80542677</v>
      </c>
      <c r="B2240" s="37" t="s">
        <v>2939</v>
      </c>
      <c r="C2240" s="35" t="e">
        <f>VLOOKUP(B2240,I:J,2,0)</f>
        <v>#N/A</v>
      </c>
      <c r="D2240" s="35" t="e">
        <f>VLOOKUP(B2240,M:N,2,0)</f>
        <v>#N/A</v>
      </c>
      <c r="E2240" s="35" t="e">
        <f t="shared" si="59"/>
        <v>#N/A</v>
      </c>
    </row>
    <row r="2241" spans="1:5" x14ac:dyDescent="0.15">
      <c r="A2241" s="23">
        <f>主线!AG2240</f>
        <v>80596583</v>
      </c>
      <c r="B2241" s="37" t="s">
        <v>2940</v>
      </c>
      <c r="C2241" s="35" t="e">
        <f>VLOOKUP(B2241,I:J,2,0)</f>
        <v>#N/A</v>
      </c>
      <c r="D2241" s="35" t="e">
        <f>VLOOKUP(B2241,M:N,2,0)</f>
        <v>#N/A</v>
      </c>
      <c r="E2241" s="35" t="e">
        <f t="shared" si="59"/>
        <v>#N/A</v>
      </c>
    </row>
    <row r="2242" spans="1:5" x14ac:dyDescent="0.15">
      <c r="A2242" s="23">
        <f>主线!AG2241</f>
        <v>80927564</v>
      </c>
      <c r="B2242" s="37" t="s">
        <v>2941</v>
      </c>
      <c r="C2242" s="35" t="e">
        <f>VLOOKUP(B2242,I:J,2,0)</f>
        <v>#N/A</v>
      </c>
      <c r="D2242" s="35" t="e">
        <f>VLOOKUP(B2242,M:N,2,0)</f>
        <v>#N/A</v>
      </c>
      <c r="E2242" s="35" t="e">
        <f t="shared" ref="E2242:E2305" si="60">VLOOKUP(B2242,Q:R,2,0)</f>
        <v>#N/A</v>
      </c>
    </row>
    <row r="2243" spans="1:5" x14ac:dyDescent="0.15">
      <c r="A2243" s="23">
        <f>主线!AG2242</f>
        <v>80981530</v>
      </c>
      <c r="B2243" s="37" t="s">
        <v>2942</v>
      </c>
      <c r="C2243" s="35" t="e">
        <f>VLOOKUP(B2243,I:J,2,0)</f>
        <v>#N/A</v>
      </c>
      <c r="D2243" s="35" t="e">
        <f>VLOOKUP(B2243,M:N,2,0)</f>
        <v>#N/A</v>
      </c>
      <c r="E2243" s="35" t="e">
        <f t="shared" si="60"/>
        <v>#N/A</v>
      </c>
    </row>
    <row r="2244" spans="1:5" x14ac:dyDescent="0.15">
      <c r="A2244" s="23">
        <f>主线!AG2243</f>
        <v>81088358</v>
      </c>
      <c r="B2244" s="37" t="s">
        <v>2943</v>
      </c>
      <c r="C2244" s="35" t="e">
        <f>VLOOKUP(B2244,I:J,2,0)</f>
        <v>#N/A</v>
      </c>
      <c r="D2244" s="35" t="e">
        <f>VLOOKUP(B2244,M:N,2,0)</f>
        <v>#N/A</v>
      </c>
      <c r="E2244" s="35" t="e">
        <f t="shared" si="60"/>
        <v>#N/A</v>
      </c>
    </row>
    <row r="2245" spans="1:5" x14ac:dyDescent="0.15">
      <c r="A2245" s="23">
        <f>主线!AG2244</f>
        <v>81142386</v>
      </c>
      <c r="B2245" s="37" t="s">
        <v>2944</v>
      </c>
      <c r="C2245" s="35" t="e">
        <f>VLOOKUP(B2245,I:J,2,0)</f>
        <v>#N/A</v>
      </c>
      <c r="D2245" s="35" t="e">
        <f>VLOOKUP(B2245,M:N,2,0)</f>
        <v>#N/A</v>
      </c>
      <c r="E2245" s="35" t="e">
        <f t="shared" si="60"/>
        <v>#N/A</v>
      </c>
    </row>
    <row r="2246" spans="1:5" x14ac:dyDescent="0.15">
      <c r="A2246" s="23">
        <f>主线!AG2245</f>
        <v>81196420</v>
      </c>
      <c r="B2246" s="37" t="s">
        <v>2945</v>
      </c>
      <c r="C2246" s="35" t="e">
        <f>VLOOKUP(B2246,I:J,2,0)</f>
        <v>#N/A</v>
      </c>
      <c r="D2246" s="35" t="e">
        <f>VLOOKUP(B2246,M:N,2,0)</f>
        <v>#N/A</v>
      </c>
      <c r="E2246" s="35" t="e">
        <f t="shared" si="60"/>
        <v>#N/A</v>
      </c>
    </row>
    <row r="2247" spans="1:5" x14ac:dyDescent="0.15">
      <c r="A2247" s="23">
        <f>主线!AG2246</f>
        <v>81303457</v>
      </c>
      <c r="B2247" s="37" t="s">
        <v>2946</v>
      </c>
      <c r="C2247" s="35" t="e">
        <f>VLOOKUP(B2247,I:J,2,0)</f>
        <v>#N/A</v>
      </c>
      <c r="D2247" s="35" t="e">
        <f>VLOOKUP(B2247,M:N,2,0)</f>
        <v>#N/A</v>
      </c>
      <c r="E2247" s="35" t="str">
        <f t="shared" si="60"/>
        <v>天庭试炼boss_169</v>
      </c>
    </row>
    <row r="2248" spans="1:5" x14ac:dyDescent="0.15">
      <c r="A2248" s="23">
        <f>主线!AG2247</f>
        <v>81357550</v>
      </c>
      <c r="B2248" s="37" t="s">
        <v>2947</v>
      </c>
      <c r="C2248" s="35" t="e">
        <f>VLOOKUP(B2248,I:J,2,0)</f>
        <v>#N/A</v>
      </c>
      <c r="D2248" s="35" t="e">
        <f>VLOOKUP(B2248,M:N,2,0)</f>
        <v>#N/A</v>
      </c>
      <c r="E2248" s="35" t="e">
        <f t="shared" si="60"/>
        <v>#N/A</v>
      </c>
    </row>
    <row r="2249" spans="1:5" x14ac:dyDescent="0.15">
      <c r="A2249" s="23">
        <f>主线!AG2248</f>
        <v>81411651</v>
      </c>
      <c r="B2249" s="37" t="s">
        <v>2948</v>
      </c>
      <c r="C2249" s="35" t="e">
        <f>VLOOKUP(B2249,I:J,2,0)</f>
        <v>#N/A</v>
      </c>
      <c r="D2249" s="35" t="e">
        <f>VLOOKUP(B2249,M:N,2,0)</f>
        <v>#N/A</v>
      </c>
      <c r="E2249" s="35" t="e">
        <f t="shared" si="60"/>
        <v>#N/A</v>
      </c>
    </row>
    <row r="2250" spans="1:5" x14ac:dyDescent="0.15">
      <c r="A2250" s="23">
        <f>主线!AG2249</f>
        <v>81518901</v>
      </c>
      <c r="B2250" s="37" t="s">
        <v>2949</v>
      </c>
      <c r="C2250" s="35" t="e">
        <f>VLOOKUP(B2250,I:J,2,0)</f>
        <v>#N/A</v>
      </c>
      <c r="D2250" s="35" t="e">
        <f>VLOOKUP(B2250,M:N,2,0)</f>
        <v>#N/A</v>
      </c>
      <c r="E2250" s="35" t="e">
        <f t="shared" si="60"/>
        <v>#N/A</v>
      </c>
    </row>
    <row r="2251" spans="1:5" x14ac:dyDescent="0.15">
      <c r="A2251" s="23">
        <f>主线!AG2250</f>
        <v>81573061</v>
      </c>
      <c r="B2251" s="37" t="s">
        <v>2950</v>
      </c>
      <c r="C2251" s="35" t="e">
        <f>VLOOKUP(B2251,I:J,2,0)</f>
        <v>#N/A</v>
      </c>
      <c r="D2251" s="35" t="e">
        <f>VLOOKUP(B2251,M:N,2,0)</f>
        <v>#N/A</v>
      </c>
      <c r="E2251" s="35" t="e">
        <f t="shared" si="60"/>
        <v>#N/A</v>
      </c>
    </row>
    <row r="2252" spans="1:5" x14ac:dyDescent="0.15">
      <c r="A2252" s="23">
        <f>主线!AG2251</f>
        <v>81906119</v>
      </c>
      <c r="B2252" s="37" t="s">
        <v>2951</v>
      </c>
      <c r="C2252" s="35" t="e">
        <f>VLOOKUP(B2252,I:J,2,0)</f>
        <v>#N/A</v>
      </c>
      <c r="D2252" s="35" t="e">
        <f>VLOOKUP(B2252,M:N,2,0)</f>
        <v>#N/A</v>
      </c>
      <c r="E2252" s="35" t="e">
        <f t="shared" si="60"/>
        <v>#N/A</v>
      </c>
    </row>
    <row r="2253" spans="1:5" x14ac:dyDescent="0.15">
      <c r="A2253" s="23">
        <f>主线!AG2252</f>
        <v>81960342</v>
      </c>
      <c r="B2253" s="37" t="s">
        <v>2952</v>
      </c>
      <c r="C2253" s="35" t="e">
        <f>VLOOKUP(B2253,I:J,2,0)</f>
        <v>#N/A</v>
      </c>
      <c r="D2253" s="35" t="e">
        <f>VLOOKUP(B2253,M:N,2,0)</f>
        <v>#N/A</v>
      </c>
      <c r="E2253" s="35" t="e">
        <f t="shared" si="60"/>
        <v>#N/A</v>
      </c>
    </row>
    <row r="2254" spans="1:5" x14ac:dyDescent="0.15">
      <c r="A2254" s="23">
        <f>主线!AG2253</f>
        <v>82067904</v>
      </c>
      <c r="B2254" s="37" t="s">
        <v>2953</v>
      </c>
      <c r="C2254" s="35" t="e">
        <f>VLOOKUP(B2254,I:J,2,0)</f>
        <v>#N/A</v>
      </c>
      <c r="D2254" s="35" t="e">
        <f>VLOOKUP(B2254,M:N,2,0)</f>
        <v>#N/A</v>
      </c>
      <c r="E2254" s="35" t="e">
        <f t="shared" si="60"/>
        <v>#N/A</v>
      </c>
    </row>
    <row r="2255" spans="1:5" x14ac:dyDescent="0.15">
      <c r="A2255" s="23">
        <f>主线!AG2254</f>
        <v>82122187</v>
      </c>
      <c r="B2255" s="37" t="s">
        <v>2954</v>
      </c>
      <c r="C2255" s="35" t="e">
        <f>VLOOKUP(B2255,I:J,2,0)</f>
        <v>#N/A</v>
      </c>
      <c r="D2255" s="35" t="e">
        <f>VLOOKUP(B2255,M:N,2,0)</f>
        <v>#N/A</v>
      </c>
      <c r="E2255" s="35" t="e">
        <f t="shared" si="60"/>
        <v>#N/A</v>
      </c>
    </row>
    <row r="2256" spans="1:5" x14ac:dyDescent="0.15">
      <c r="A2256" s="23">
        <f>主线!AG2255</f>
        <v>82176475</v>
      </c>
      <c r="B2256" s="37" t="s">
        <v>2955</v>
      </c>
      <c r="C2256" s="35" t="e">
        <f>VLOOKUP(B2256,I:J,2,0)</f>
        <v>#N/A</v>
      </c>
      <c r="D2256" s="35" t="e">
        <f>VLOOKUP(B2256,M:N,2,0)</f>
        <v>#N/A</v>
      </c>
      <c r="E2256" s="35" t="e">
        <f t="shared" si="60"/>
        <v>#N/A</v>
      </c>
    </row>
    <row r="2257" spans="1:5" x14ac:dyDescent="0.15">
      <c r="A2257" s="23">
        <f>主线!AG2256</f>
        <v>82284250</v>
      </c>
      <c r="B2257" s="37" t="s">
        <v>2956</v>
      </c>
      <c r="C2257" s="35" t="e">
        <f>VLOOKUP(B2257,I:J,2,0)</f>
        <v>#N/A</v>
      </c>
      <c r="D2257" s="35" t="e">
        <f>VLOOKUP(B2257,M:N,2,0)</f>
        <v>#N/A</v>
      </c>
      <c r="E2257" s="35" t="e">
        <f t="shared" si="60"/>
        <v>#N/A</v>
      </c>
    </row>
    <row r="2258" spans="1:5" x14ac:dyDescent="0.15">
      <c r="A2258" s="23">
        <f>主线!AG2257</f>
        <v>82338600</v>
      </c>
      <c r="B2258" s="37" t="s">
        <v>2957</v>
      </c>
      <c r="C2258" s="35" t="e">
        <f>VLOOKUP(B2258,I:J,2,0)</f>
        <v>#N/A</v>
      </c>
      <c r="D2258" s="35" t="e">
        <f>VLOOKUP(B2258,M:N,2,0)</f>
        <v>#N/A</v>
      </c>
      <c r="E2258" s="35" t="e">
        <f t="shared" si="60"/>
        <v>#N/A</v>
      </c>
    </row>
    <row r="2259" spans="1:5" x14ac:dyDescent="0.15">
      <c r="A2259" s="23">
        <f>主线!AG2258</f>
        <v>82392956</v>
      </c>
      <c r="B2259" s="37" t="s">
        <v>2958</v>
      </c>
      <c r="C2259" s="35" t="e">
        <f>VLOOKUP(B2259,I:J,2,0)</f>
        <v>#N/A</v>
      </c>
      <c r="D2259" s="35" t="e">
        <f>VLOOKUP(B2259,M:N,2,0)</f>
        <v>#N/A</v>
      </c>
      <c r="E2259" s="35" t="e">
        <f t="shared" si="60"/>
        <v>#N/A</v>
      </c>
    </row>
    <row r="2260" spans="1:5" x14ac:dyDescent="0.15">
      <c r="A2260" s="23">
        <f>主线!AG2259</f>
        <v>82500943</v>
      </c>
      <c r="B2260" s="37" t="s">
        <v>2959</v>
      </c>
      <c r="C2260" s="35" t="e">
        <f>VLOOKUP(B2260,I:J,2,0)</f>
        <v>#N/A</v>
      </c>
      <c r="D2260" s="35" t="e">
        <f>VLOOKUP(B2260,M:N,2,0)</f>
        <v>#N/A</v>
      </c>
      <c r="E2260" s="35" t="e">
        <f t="shared" si="60"/>
        <v>#N/A</v>
      </c>
    </row>
    <row r="2261" spans="1:5" x14ac:dyDescent="0.15">
      <c r="A2261" s="23">
        <f>主线!AG2260</f>
        <v>82555358</v>
      </c>
      <c r="B2261" s="37" t="s">
        <v>2960</v>
      </c>
      <c r="C2261" s="35" t="e">
        <f>VLOOKUP(B2261,I:J,2,0)</f>
        <v>#N/A</v>
      </c>
      <c r="D2261" s="35" t="e">
        <f>VLOOKUP(B2261,M:N,2,0)</f>
        <v>#N/A</v>
      </c>
      <c r="E2261" s="35" t="str">
        <f t="shared" si="60"/>
        <v>天庭试炼boss_170</v>
      </c>
    </row>
    <row r="2262" spans="1:5" x14ac:dyDescent="0.15">
      <c r="A2262" s="23">
        <f>主线!AG2261</f>
        <v>82890496</v>
      </c>
      <c r="B2262" s="37" t="s">
        <v>2961</v>
      </c>
      <c r="C2262" s="35" t="e">
        <f>VLOOKUP(B2262,I:J,2,0)</f>
        <v>#N/A</v>
      </c>
      <c r="D2262" s="35" t="e">
        <f>VLOOKUP(B2262,M:N,2,0)</f>
        <v>#N/A</v>
      </c>
      <c r="E2262" s="35" t="e">
        <f t="shared" si="60"/>
        <v>#N/A</v>
      </c>
    </row>
    <row r="2263" spans="1:5" x14ac:dyDescent="0.15">
      <c r="A2263" s="23">
        <f>主线!AG2262</f>
        <v>82944973</v>
      </c>
      <c r="B2263" s="37" t="s">
        <v>2962</v>
      </c>
      <c r="C2263" s="35" t="e">
        <f>VLOOKUP(B2263,I:J,2,0)</f>
        <v>#N/A</v>
      </c>
      <c r="D2263" s="35" t="e">
        <f>VLOOKUP(B2263,M:N,2,0)</f>
        <v>#N/A</v>
      </c>
      <c r="E2263" s="35" t="e">
        <f t="shared" si="60"/>
        <v>#N/A</v>
      </c>
    </row>
    <row r="2264" spans="1:5" x14ac:dyDescent="0.15">
      <c r="A2264" s="23">
        <f>主线!AG2263</f>
        <v>83053275</v>
      </c>
      <c r="B2264" s="37" t="s">
        <v>2963</v>
      </c>
      <c r="C2264" s="35" t="e">
        <f>VLOOKUP(B2264,I:J,2,0)</f>
        <v>#N/A</v>
      </c>
      <c r="D2264" s="35" t="e">
        <f>VLOOKUP(B2264,M:N,2,0)</f>
        <v>#N/A</v>
      </c>
      <c r="E2264" s="35" t="e">
        <f t="shared" si="60"/>
        <v>#N/A</v>
      </c>
    </row>
    <row r="2265" spans="1:5" x14ac:dyDescent="0.15">
      <c r="A2265" s="23">
        <f>主线!AG2264</f>
        <v>83107814</v>
      </c>
      <c r="B2265" s="37" t="s">
        <v>2964</v>
      </c>
      <c r="C2265" s="35" t="e">
        <f>VLOOKUP(B2265,I:J,2,0)</f>
        <v>#N/A</v>
      </c>
      <c r="D2265" s="35" t="e">
        <f>VLOOKUP(B2265,M:N,2,0)</f>
        <v>#N/A</v>
      </c>
      <c r="E2265" s="35" t="e">
        <f t="shared" si="60"/>
        <v>#N/A</v>
      </c>
    </row>
    <row r="2266" spans="1:5" x14ac:dyDescent="0.15">
      <c r="A2266" s="23">
        <f>主线!AG2265</f>
        <v>83162357</v>
      </c>
      <c r="B2266" s="37" t="s">
        <v>2965</v>
      </c>
      <c r="C2266" s="35" t="e">
        <f>VLOOKUP(B2266,I:J,2,0)</f>
        <v>#N/A</v>
      </c>
      <c r="D2266" s="35" t="e">
        <f>VLOOKUP(B2266,M:N,2,0)</f>
        <v>#N/A</v>
      </c>
      <c r="E2266" s="35" t="e">
        <f t="shared" si="60"/>
        <v>#N/A</v>
      </c>
    </row>
    <row r="2267" spans="1:5" x14ac:dyDescent="0.15">
      <c r="A2267" s="23">
        <f>主线!AG2266</f>
        <v>83270871</v>
      </c>
      <c r="B2267" s="37" t="s">
        <v>2966</v>
      </c>
      <c r="C2267" s="35" t="e">
        <f>VLOOKUP(B2267,I:J,2,0)</f>
        <v>#N/A</v>
      </c>
      <c r="D2267" s="35" t="e">
        <f>VLOOKUP(B2267,M:N,2,0)</f>
        <v>#N/A</v>
      </c>
      <c r="E2267" s="35" t="e">
        <f t="shared" si="60"/>
        <v>#N/A</v>
      </c>
    </row>
    <row r="2268" spans="1:5" x14ac:dyDescent="0.15">
      <c r="A2268" s="23">
        <f>主线!AG2267</f>
        <v>83325476</v>
      </c>
      <c r="B2268" s="37" t="s">
        <v>2967</v>
      </c>
      <c r="C2268" s="35" t="e">
        <f>VLOOKUP(B2268,I:J,2,0)</f>
        <v>#N/A</v>
      </c>
      <c r="D2268" s="35" t="e">
        <f>VLOOKUP(B2268,M:N,2,0)</f>
        <v>#N/A</v>
      </c>
      <c r="E2268" s="35" t="e">
        <f t="shared" si="60"/>
        <v>#N/A</v>
      </c>
    </row>
    <row r="2269" spans="1:5" x14ac:dyDescent="0.15">
      <c r="A2269" s="23">
        <f>主线!AG2268</f>
        <v>83380089</v>
      </c>
      <c r="B2269" s="37" t="s">
        <v>2968</v>
      </c>
      <c r="C2269" s="35" t="e">
        <f>VLOOKUP(B2269,I:J,2,0)</f>
        <v>#N/A</v>
      </c>
      <c r="D2269" s="35" t="e">
        <f>VLOOKUP(B2269,M:N,2,0)</f>
        <v>#N/A</v>
      </c>
      <c r="E2269" s="35" t="e">
        <f t="shared" si="60"/>
        <v>#N/A</v>
      </c>
    </row>
    <row r="2270" spans="1:5" x14ac:dyDescent="0.15">
      <c r="A2270" s="23">
        <f>主线!AG2269</f>
        <v>83488810</v>
      </c>
      <c r="B2270" s="37" t="s">
        <v>2969</v>
      </c>
      <c r="C2270" s="35" t="e">
        <f>VLOOKUP(B2270,I:J,2,0)</f>
        <v>#N/A</v>
      </c>
      <c r="D2270" s="35" t="e">
        <f>VLOOKUP(B2270,M:N,2,0)</f>
        <v>#N/A</v>
      </c>
      <c r="E2270" s="35" t="e">
        <f t="shared" si="60"/>
        <v>#N/A</v>
      </c>
    </row>
    <row r="2271" spans="1:5" x14ac:dyDescent="0.15">
      <c r="A2271" s="23">
        <f>主线!AG2270</f>
        <v>83543485</v>
      </c>
      <c r="B2271" s="37" t="s">
        <v>2970</v>
      </c>
      <c r="C2271" s="35" t="e">
        <f>VLOOKUP(B2271,I:J,2,0)</f>
        <v>#N/A</v>
      </c>
      <c r="D2271" s="35" t="e">
        <f>VLOOKUP(B2271,M:N,2,0)</f>
        <v>#N/A</v>
      </c>
      <c r="E2271" s="35" t="e">
        <f t="shared" si="60"/>
        <v>#N/A</v>
      </c>
    </row>
    <row r="2272" spans="1:5" x14ac:dyDescent="0.15">
      <c r="A2272" s="23">
        <f>主线!AG2271</f>
        <v>83880703</v>
      </c>
      <c r="B2272" s="37" t="s">
        <v>2971</v>
      </c>
      <c r="C2272" s="35" t="e">
        <f>VLOOKUP(B2272,I:J,2,0)</f>
        <v>#N/A</v>
      </c>
      <c r="D2272" s="35" t="e">
        <f>VLOOKUP(B2272,M:N,2,0)</f>
        <v>#N/A</v>
      </c>
      <c r="E2272" s="35" t="e">
        <f t="shared" si="60"/>
        <v>#N/A</v>
      </c>
    </row>
    <row r="2273" spans="1:5" x14ac:dyDescent="0.15">
      <c r="A2273" s="23">
        <f>主线!AG2272</f>
        <v>83935433</v>
      </c>
      <c r="B2273" s="37" t="s">
        <v>2972</v>
      </c>
      <c r="C2273" s="35" t="e">
        <f>VLOOKUP(B2273,I:J,2,0)</f>
        <v>#N/A</v>
      </c>
      <c r="D2273" s="35" t="e">
        <f>VLOOKUP(B2273,M:N,2,0)</f>
        <v>#N/A</v>
      </c>
      <c r="E2273" s="35" t="e">
        <f t="shared" si="60"/>
        <v>#N/A</v>
      </c>
    </row>
    <row r="2274" spans="1:5" x14ac:dyDescent="0.15">
      <c r="A2274" s="23">
        <f>主线!AG2273</f>
        <v>84044462</v>
      </c>
      <c r="B2274" s="37" t="s">
        <v>2973</v>
      </c>
      <c r="C2274" s="35" t="e">
        <f>VLOOKUP(B2274,I:J,2,0)</f>
        <v>#N/A</v>
      </c>
      <c r="D2274" s="35" t="e">
        <f>VLOOKUP(B2274,M:N,2,0)</f>
        <v>#N/A</v>
      </c>
      <c r="E2274" s="35" t="e">
        <f t="shared" si="60"/>
        <v>#N/A</v>
      </c>
    </row>
    <row r="2275" spans="1:5" x14ac:dyDescent="0.15">
      <c r="A2275" s="23">
        <f>主线!AG2274</f>
        <v>84099249</v>
      </c>
      <c r="B2275" s="37" t="s">
        <v>2974</v>
      </c>
      <c r="C2275" s="35" t="e">
        <f>VLOOKUP(B2275,I:J,2,0)</f>
        <v>#N/A</v>
      </c>
      <c r="D2275" s="35" t="e">
        <f>VLOOKUP(B2275,M:N,2,0)</f>
        <v>#N/A</v>
      </c>
      <c r="E2275" s="35" t="e">
        <f t="shared" si="60"/>
        <v>#N/A</v>
      </c>
    </row>
    <row r="2276" spans="1:5" x14ac:dyDescent="0.15">
      <c r="A2276" s="23">
        <f>主线!AG2275</f>
        <v>84154041</v>
      </c>
      <c r="B2276" s="37" t="s">
        <v>2975</v>
      </c>
      <c r="C2276" s="35" t="e">
        <f>VLOOKUP(B2276,I:J,2,0)</f>
        <v>#N/A</v>
      </c>
      <c r="D2276" s="35" t="e">
        <f>VLOOKUP(B2276,M:N,2,0)</f>
        <v>#N/A</v>
      </c>
      <c r="E2276" s="35" t="e">
        <f t="shared" si="60"/>
        <v>#N/A</v>
      </c>
    </row>
    <row r="2277" spans="1:5" x14ac:dyDescent="0.15">
      <c r="A2277" s="23">
        <f>主线!AG2276</f>
        <v>84263280</v>
      </c>
      <c r="B2277" s="37" t="s">
        <v>2976</v>
      </c>
      <c r="C2277" s="35" t="e">
        <f>VLOOKUP(B2277,I:J,2,0)</f>
        <v>#N/A</v>
      </c>
      <c r="D2277" s="35" t="e">
        <f>VLOOKUP(B2277,M:N,2,0)</f>
        <v>#N/A</v>
      </c>
      <c r="E2277" s="35" t="e">
        <f t="shared" si="60"/>
        <v>#N/A</v>
      </c>
    </row>
    <row r="2278" spans="1:5" x14ac:dyDescent="0.15">
      <c r="A2278" s="23">
        <f>主线!AG2277</f>
        <v>84318129</v>
      </c>
      <c r="B2278" s="37" t="s">
        <v>2977</v>
      </c>
      <c r="C2278" s="35" t="e">
        <f>VLOOKUP(B2278,I:J,2,0)</f>
        <v>#N/A</v>
      </c>
      <c r="D2278" s="35" t="e">
        <f>VLOOKUP(B2278,M:N,2,0)</f>
        <v>#N/A</v>
      </c>
      <c r="E2278" s="35" t="e">
        <f t="shared" si="60"/>
        <v>#N/A</v>
      </c>
    </row>
    <row r="2279" spans="1:5" x14ac:dyDescent="0.15">
      <c r="A2279" s="23">
        <f>主线!AG2278</f>
        <v>84372983</v>
      </c>
      <c r="B2279" s="37" t="s">
        <v>2978</v>
      </c>
      <c r="C2279" s="35" t="e">
        <f>VLOOKUP(B2279,I:J,2,0)</f>
        <v>#N/A</v>
      </c>
      <c r="D2279" s="35" t="e">
        <f>VLOOKUP(B2279,M:N,2,0)</f>
        <v>#N/A</v>
      </c>
      <c r="E2279" s="35" t="e">
        <f t="shared" si="60"/>
        <v>#N/A</v>
      </c>
    </row>
    <row r="2280" spans="1:5" x14ac:dyDescent="0.15">
      <c r="A2280" s="23">
        <f>主线!AG2279</f>
        <v>84482432</v>
      </c>
      <c r="B2280" s="37" t="s">
        <v>2979</v>
      </c>
      <c r="C2280" s="35" t="e">
        <f>VLOOKUP(B2280,I:J,2,0)</f>
        <v>#N/A</v>
      </c>
      <c r="D2280" s="35" t="e">
        <f>VLOOKUP(B2280,M:N,2,0)</f>
        <v>#N/A</v>
      </c>
      <c r="E2280" s="35" t="e">
        <f t="shared" si="60"/>
        <v>#N/A</v>
      </c>
    </row>
    <row r="2281" spans="1:5" x14ac:dyDescent="0.15">
      <c r="A2281" s="23">
        <f>主线!AG2280</f>
        <v>84537352</v>
      </c>
      <c r="B2281" s="37" t="s">
        <v>2980</v>
      </c>
      <c r="C2281" s="35" t="e">
        <f>VLOOKUP(B2281,I:J,2,0)</f>
        <v>#N/A</v>
      </c>
      <c r="D2281" s="35" t="e">
        <f>VLOOKUP(B2281,M:N,2,0)</f>
        <v>#N/A</v>
      </c>
      <c r="E2281" s="35" t="e">
        <f t="shared" si="60"/>
        <v>#N/A</v>
      </c>
    </row>
    <row r="2282" spans="1:5" x14ac:dyDescent="0.15">
      <c r="A2282" s="23">
        <f>主线!AG2281</f>
        <v>84876619</v>
      </c>
      <c r="B2282" s="37" t="s">
        <v>2731</v>
      </c>
      <c r="C2282" s="35" t="e">
        <f>VLOOKUP(B2282,I:J,2,0)</f>
        <v>#N/A</v>
      </c>
      <c r="D2282" s="35" t="e">
        <f>VLOOKUP(B2282,M:N,2,0)</f>
        <v>#N/A</v>
      </c>
      <c r="E2282" s="35" t="e">
        <f t="shared" si="60"/>
        <v>#N/A</v>
      </c>
    </row>
    <row r="2283" spans="1:5" x14ac:dyDescent="0.15">
      <c r="A2283" s="23">
        <f>主线!AG2282</f>
        <v>84931598</v>
      </c>
      <c r="B2283" s="37" t="s">
        <v>2732</v>
      </c>
      <c r="C2283" s="35" t="e">
        <f>VLOOKUP(B2283,I:J,2,0)</f>
        <v>#N/A</v>
      </c>
      <c r="D2283" s="35" t="e">
        <f>VLOOKUP(B2283,M:N,2,0)</f>
        <v>#N/A</v>
      </c>
      <c r="E2283" s="35" t="e">
        <f t="shared" si="60"/>
        <v>#N/A</v>
      </c>
    </row>
    <row r="2284" spans="1:5" x14ac:dyDescent="0.15">
      <c r="A2284" s="23">
        <f>主线!AG2283</f>
        <v>85041365</v>
      </c>
      <c r="B2284" s="37" t="s">
        <v>2733</v>
      </c>
      <c r="C2284" s="35" t="e">
        <f>VLOOKUP(B2284,I:J,2,0)</f>
        <v>#N/A</v>
      </c>
      <c r="D2284" s="35" t="e">
        <f>VLOOKUP(B2284,M:N,2,0)</f>
        <v>#N/A</v>
      </c>
      <c r="E2284" s="35" t="e">
        <f t="shared" si="60"/>
        <v>#N/A</v>
      </c>
    </row>
    <row r="2285" spans="1:5" x14ac:dyDescent="0.15">
      <c r="A2285" s="23">
        <f>主线!AG2284</f>
        <v>85096407</v>
      </c>
      <c r="B2285" s="37" t="s">
        <v>2734</v>
      </c>
      <c r="C2285" s="35" t="e">
        <f>VLOOKUP(B2285,I:J,2,0)</f>
        <v>#N/A</v>
      </c>
      <c r="D2285" s="35" t="e">
        <f>VLOOKUP(B2285,M:N,2,0)</f>
        <v>#N/A</v>
      </c>
      <c r="E2285" s="35" t="e">
        <f t="shared" si="60"/>
        <v>#N/A</v>
      </c>
    </row>
    <row r="2286" spans="1:5" x14ac:dyDescent="0.15">
      <c r="A2286" s="23">
        <f>主线!AG2285</f>
        <v>85151455</v>
      </c>
      <c r="B2286" s="37" t="s">
        <v>2735</v>
      </c>
      <c r="C2286" s="35" t="e">
        <f>VLOOKUP(B2286,I:J,2,0)</f>
        <v>#N/A</v>
      </c>
      <c r="D2286" s="35" t="e">
        <f>VLOOKUP(B2286,M:N,2,0)</f>
        <v>#N/A</v>
      </c>
      <c r="E2286" s="35" t="e">
        <f t="shared" si="60"/>
        <v>#N/A</v>
      </c>
    </row>
    <row r="2287" spans="1:5" x14ac:dyDescent="0.15">
      <c r="A2287" s="23">
        <f>主线!AG2286</f>
        <v>85261432</v>
      </c>
      <c r="B2287" s="37" t="s">
        <v>2736</v>
      </c>
      <c r="C2287" s="35" t="e">
        <f>VLOOKUP(B2287,I:J,2,0)</f>
        <v>#N/A</v>
      </c>
      <c r="D2287" s="35" t="e">
        <f>VLOOKUP(B2287,M:N,2,0)</f>
        <v>#N/A</v>
      </c>
      <c r="E2287" s="35" t="e">
        <f t="shared" si="60"/>
        <v>#N/A</v>
      </c>
    </row>
    <row r="2288" spans="1:5" x14ac:dyDescent="0.15">
      <c r="A2288" s="23">
        <f>主线!AG2287</f>
        <v>85316542</v>
      </c>
      <c r="B2288" s="37" t="s">
        <v>2737</v>
      </c>
      <c r="C2288" s="35" t="e">
        <f>VLOOKUP(B2288,I:J,2,0)</f>
        <v>#N/A</v>
      </c>
      <c r="D2288" s="35" t="e">
        <f>VLOOKUP(B2288,M:N,2,0)</f>
        <v>#N/A</v>
      </c>
      <c r="E2288" s="35" t="e">
        <f t="shared" si="60"/>
        <v>#N/A</v>
      </c>
    </row>
    <row r="2289" spans="1:5" x14ac:dyDescent="0.15">
      <c r="A2289" s="23">
        <f>主线!AG2288</f>
        <v>85371655</v>
      </c>
      <c r="B2289" s="37" t="s">
        <v>2738</v>
      </c>
      <c r="C2289" s="35" t="e">
        <f>VLOOKUP(B2289,I:J,2,0)</f>
        <v>#N/A</v>
      </c>
      <c r="D2289" s="35" t="e">
        <f>VLOOKUP(B2289,M:N,2,0)</f>
        <v>#N/A</v>
      </c>
      <c r="E2289" s="35" t="e">
        <f t="shared" si="60"/>
        <v>#N/A</v>
      </c>
    </row>
    <row r="2290" spans="1:5" x14ac:dyDescent="0.15">
      <c r="A2290" s="23">
        <f>主线!AG2289</f>
        <v>85481845</v>
      </c>
      <c r="B2290" s="37" t="s">
        <v>2739</v>
      </c>
      <c r="C2290" s="35" t="e">
        <f>VLOOKUP(B2290,I:J,2,0)</f>
        <v>#N/A</v>
      </c>
      <c r="D2290" s="35" t="e">
        <f>VLOOKUP(B2290,M:N,2,0)</f>
        <v>#N/A</v>
      </c>
      <c r="E2290" s="35" t="e">
        <f t="shared" si="60"/>
        <v>#N/A</v>
      </c>
    </row>
    <row r="2291" spans="1:5" x14ac:dyDescent="0.15">
      <c r="A2291" s="23">
        <f>主线!AG2290</f>
        <v>85537023</v>
      </c>
      <c r="B2291" s="37" t="s">
        <v>2740</v>
      </c>
      <c r="C2291" s="35" t="e">
        <f>VLOOKUP(B2291,I:J,2,0)</f>
        <v>#N/A</v>
      </c>
      <c r="D2291" s="35" t="e">
        <f>VLOOKUP(B2291,M:N,2,0)</f>
        <v>#N/A</v>
      </c>
      <c r="E2291" s="35" t="str">
        <f t="shared" si="60"/>
        <v>天庭试炼boss_171</v>
      </c>
    </row>
    <row r="2292" spans="1:5" x14ac:dyDescent="0.15">
      <c r="A2292" s="23">
        <f>主线!AG2291</f>
        <v>85878372</v>
      </c>
      <c r="B2292" s="37" t="s">
        <v>2741</v>
      </c>
      <c r="C2292" s="35" t="e">
        <f>VLOOKUP(B2292,I:J,2,0)</f>
        <v>#N/A</v>
      </c>
      <c r="D2292" s="35" t="e">
        <f>VLOOKUP(B2292,M:N,2,0)</f>
        <v>#N/A</v>
      </c>
      <c r="E2292" s="35" t="e">
        <f t="shared" si="60"/>
        <v>#N/A</v>
      </c>
    </row>
    <row r="2293" spans="1:5" x14ac:dyDescent="0.15">
      <c r="A2293" s="23">
        <f>主线!AG2292</f>
        <v>85933607</v>
      </c>
      <c r="B2293" s="37" t="s">
        <v>2742</v>
      </c>
      <c r="C2293" s="35" t="e">
        <f>VLOOKUP(B2293,I:J,2,0)</f>
        <v>#N/A</v>
      </c>
      <c r="D2293" s="35" t="e">
        <f>VLOOKUP(B2293,M:N,2,0)</f>
        <v>#N/A</v>
      </c>
      <c r="E2293" s="35" t="e">
        <f t="shared" si="60"/>
        <v>#N/A</v>
      </c>
    </row>
    <row r="2294" spans="1:5" x14ac:dyDescent="0.15">
      <c r="A2294" s="23">
        <f>主线!AG2293</f>
        <v>86044110</v>
      </c>
      <c r="B2294" s="37" t="s">
        <v>2743</v>
      </c>
      <c r="C2294" s="35" t="e">
        <f>VLOOKUP(B2294,I:J,2,0)</f>
        <v>#N/A</v>
      </c>
      <c r="D2294" s="35" t="e">
        <f>VLOOKUP(B2294,M:N,2,0)</f>
        <v>#N/A</v>
      </c>
      <c r="E2294" s="35" t="e">
        <f t="shared" si="60"/>
        <v>#N/A</v>
      </c>
    </row>
    <row r="2295" spans="1:5" x14ac:dyDescent="0.15">
      <c r="A2295" s="23">
        <f>主线!AG2294</f>
        <v>86099408</v>
      </c>
      <c r="B2295" s="37" t="s">
        <v>2744</v>
      </c>
      <c r="C2295" s="35" t="e">
        <f>VLOOKUP(B2295,I:J,2,0)</f>
        <v>#N/A</v>
      </c>
      <c r="D2295" s="35" t="e">
        <f>VLOOKUP(B2295,M:N,2,0)</f>
        <v>#N/A</v>
      </c>
      <c r="E2295" s="35" t="e">
        <f t="shared" si="60"/>
        <v>#N/A</v>
      </c>
    </row>
    <row r="2296" spans="1:5" x14ac:dyDescent="0.15">
      <c r="A2296" s="23">
        <f>主线!AG2295</f>
        <v>86154711</v>
      </c>
      <c r="B2296" s="37" t="s">
        <v>2745</v>
      </c>
      <c r="C2296" s="35" t="e">
        <f>VLOOKUP(B2296,I:J,2,0)</f>
        <v>#N/A</v>
      </c>
      <c r="D2296" s="35" t="e">
        <f>VLOOKUP(B2296,M:N,2,0)</f>
        <v>#N/A</v>
      </c>
      <c r="E2296" s="35" t="e">
        <f t="shared" si="60"/>
        <v>#N/A</v>
      </c>
    </row>
    <row r="2297" spans="1:5" x14ac:dyDescent="0.15">
      <c r="A2297" s="23">
        <f>主线!AG2296</f>
        <v>86265427</v>
      </c>
      <c r="B2297" s="37" t="s">
        <v>2746</v>
      </c>
      <c r="C2297" s="35" t="e">
        <f>VLOOKUP(B2297,I:J,2,0)</f>
        <v>#N/A</v>
      </c>
      <c r="D2297" s="35" t="e">
        <f>VLOOKUP(B2297,M:N,2,0)</f>
        <v>#N/A</v>
      </c>
      <c r="E2297" s="35" t="e">
        <f t="shared" si="60"/>
        <v>#N/A</v>
      </c>
    </row>
    <row r="2298" spans="1:5" x14ac:dyDescent="0.15">
      <c r="A2298" s="23">
        <f>主线!AG2297</f>
        <v>86320793</v>
      </c>
      <c r="B2298" s="37" t="s">
        <v>2747</v>
      </c>
      <c r="C2298" s="35" t="e">
        <f>VLOOKUP(B2298,I:J,2,0)</f>
        <v>#N/A</v>
      </c>
      <c r="D2298" s="35" t="e">
        <f>VLOOKUP(B2298,M:N,2,0)</f>
        <v>#N/A</v>
      </c>
      <c r="E2298" s="35" t="e">
        <f t="shared" si="60"/>
        <v>#N/A</v>
      </c>
    </row>
    <row r="2299" spans="1:5" x14ac:dyDescent="0.15">
      <c r="A2299" s="23">
        <f>主线!AG2298</f>
        <v>86376162</v>
      </c>
      <c r="B2299" s="37" t="s">
        <v>2748</v>
      </c>
      <c r="C2299" s="35" t="e">
        <f>VLOOKUP(B2299,I:J,2,0)</f>
        <v>#N/A</v>
      </c>
      <c r="D2299" s="35" t="e">
        <f>VLOOKUP(B2299,M:N,2,0)</f>
        <v>#N/A</v>
      </c>
      <c r="E2299" s="35" t="e">
        <f t="shared" si="60"/>
        <v>#N/A</v>
      </c>
    </row>
    <row r="2300" spans="1:5" x14ac:dyDescent="0.15">
      <c r="A2300" s="23">
        <f>主线!AG2299</f>
        <v>86487088</v>
      </c>
      <c r="B2300" s="37" t="s">
        <v>2749</v>
      </c>
      <c r="C2300" s="35" t="e">
        <f>VLOOKUP(B2300,I:J,2,0)</f>
        <v>#N/A</v>
      </c>
      <c r="D2300" s="35" t="e">
        <f>VLOOKUP(B2300,M:N,2,0)</f>
        <v>#N/A</v>
      </c>
      <c r="E2300" s="35" t="e">
        <f t="shared" si="60"/>
        <v>#N/A</v>
      </c>
    </row>
    <row r="2301" spans="1:5" x14ac:dyDescent="0.15">
      <c r="A2301" s="23">
        <f>主线!AG2300</f>
        <v>86542514</v>
      </c>
      <c r="B2301" s="37" t="s">
        <v>2750</v>
      </c>
      <c r="C2301" s="35" t="e">
        <f>VLOOKUP(B2301,I:J,2,0)</f>
        <v>#N/A</v>
      </c>
      <c r="D2301" s="35" t="e">
        <f>VLOOKUP(B2301,M:N,2,0)</f>
        <v>#N/A</v>
      </c>
      <c r="E2301" s="35" t="e">
        <f t="shared" si="60"/>
        <v>#N/A</v>
      </c>
    </row>
    <row r="2302" spans="1:5" x14ac:dyDescent="0.15">
      <c r="A2302" s="23">
        <f>主线!AG2301</f>
        <v>86885944</v>
      </c>
      <c r="B2302" s="37" t="s">
        <v>2751</v>
      </c>
      <c r="C2302" s="35" t="e">
        <f>VLOOKUP(B2302,I:J,2,0)</f>
        <v>#N/A</v>
      </c>
      <c r="D2302" s="35" t="e">
        <f>VLOOKUP(B2302,M:N,2,0)</f>
        <v>#N/A</v>
      </c>
      <c r="E2302" s="35" t="e">
        <f t="shared" si="60"/>
        <v>#N/A</v>
      </c>
    </row>
    <row r="2303" spans="1:5" x14ac:dyDescent="0.15">
      <c r="A2303" s="23">
        <f>主线!AG2302</f>
        <v>86941429</v>
      </c>
      <c r="B2303" s="37" t="s">
        <v>2752</v>
      </c>
      <c r="C2303" s="35" t="e">
        <f>VLOOKUP(B2303,I:J,2,0)</f>
        <v>#N/A</v>
      </c>
      <c r="D2303" s="35" t="e">
        <f>VLOOKUP(B2303,M:N,2,0)</f>
        <v>#N/A</v>
      </c>
      <c r="E2303" s="35" t="e">
        <f t="shared" si="60"/>
        <v>#N/A</v>
      </c>
    </row>
    <row r="2304" spans="1:5" x14ac:dyDescent="0.15">
      <c r="A2304" s="23">
        <f>主线!AG2303</f>
        <v>87052669</v>
      </c>
      <c r="B2304" s="37" t="s">
        <v>2753</v>
      </c>
      <c r="C2304" s="35" t="e">
        <f>VLOOKUP(B2304,I:J,2,0)</f>
        <v>#N/A</v>
      </c>
      <c r="D2304" s="35" t="e">
        <f>VLOOKUP(B2304,M:N,2,0)</f>
        <v>#N/A</v>
      </c>
      <c r="E2304" s="35" t="e">
        <f t="shared" si="60"/>
        <v>#N/A</v>
      </c>
    </row>
    <row r="2305" spans="1:5" x14ac:dyDescent="0.15">
      <c r="A2305" s="23">
        <f>主线!AG2304</f>
        <v>87108220</v>
      </c>
      <c r="B2305" s="37" t="s">
        <v>2754</v>
      </c>
      <c r="C2305" s="35" t="e">
        <f>VLOOKUP(B2305,I:J,2,0)</f>
        <v>#N/A</v>
      </c>
      <c r="D2305" s="35" t="e">
        <f>VLOOKUP(B2305,M:N,2,0)</f>
        <v>#N/A</v>
      </c>
      <c r="E2305" s="35" t="str">
        <f t="shared" si="60"/>
        <v>天庭试炼boss_172</v>
      </c>
    </row>
    <row r="2306" spans="1:5" x14ac:dyDescent="0.15">
      <c r="A2306" s="23">
        <f>主线!AG2305</f>
        <v>87163780</v>
      </c>
      <c r="B2306" s="37" t="s">
        <v>2755</v>
      </c>
      <c r="C2306" s="35" t="e">
        <f>VLOOKUP(B2306,I:J,2,0)</f>
        <v>#N/A</v>
      </c>
      <c r="D2306" s="35" t="e">
        <f>VLOOKUP(B2306,M:N,2,0)</f>
        <v>#N/A</v>
      </c>
      <c r="E2306" s="35" t="e">
        <f t="shared" ref="E2306:E2369" si="61">VLOOKUP(B2306,Q:R,2,0)</f>
        <v>#N/A</v>
      </c>
    </row>
    <row r="2307" spans="1:5" x14ac:dyDescent="0.15">
      <c r="A2307" s="23">
        <f>主线!AG2306</f>
        <v>87275235</v>
      </c>
      <c r="B2307" s="37" t="s">
        <v>2756</v>
      </c>
      <c r="C2307" s="35" t="e">
        <f>VLOOKUP(B2307,I:J,2,0)</f>
        <v>#N/A</v>
      </c>
      <c r="D2307" s="35" t="e">
        <f>VLOOKUP(B2307,M:N,2,0)</f>
        <v>#N/A</v>
      </c>
      <c r="E2307" s="35" t="e">
        <f t="shared" si="61"/>
        <v>#N/A</v>
      </c>
    </row>
    <row r="2308" spans="1:5" x14ac:dyDescent="0.15">
      <c r="A2308" s="23">
        <f>主线!AG2307</f>
        <v>87330855</v>
      </c>
      <c r="B2308" s="37" t="s">
        <v>2757</v>
      </c>
      <c r="C2308" s="35" t="e">
        <f>VLOOKUP(B2308,I:J,2,0)</f>
        <v>#N/A</v>
      </c>
      <c r="D2308" s="35" t="e">
        <f>VLOOKUP(B2308,M:N,2,0)</f>
        <v>#N/A</v>
      </c>
      <c r="E2308" s="35" t="e">
        <f t="shared" si="61"/>
        <v>#N/A</v>
      </c>
    </row>
    <row r="2309" spans="1:5" x14ac:dyDescent="0.15">
      <c r="A2309" s="23">
        <f>主线!AG2308</f>
        <v>87386481</v>
      </c>
      <c r="B2309" s="37" t="s">
        <v>2758</v>
      </c>
      <c r="C2309" s="35" t="e">
        <f>VLOOKUP(B2309,I:J,2,0)</f>
        <v>#N/A</v>
      </c>
      <c r="D2309" s="35" t="e">
        <f>VLOOKUP(B2309,M:N,2,0)</f>
        <v>#N/A</v>
      </c>
      <c r="E2309" s="35" t="e">
        <f t="shared" si="61"/>
        <v>#N/A</v>
      </c>
    </row>
    <row r="2310" spans="1:5" x14ac:dyDescent="0.15">
      <c r="A2310" s="23">
        <f>主线!AG2309</f>
        <v>87498144</v>
      </c>
      <c r="B2310" s="37" t="s">
        <v>2759</v>
      </c>
      <c r="C2310" s="35" t="e">
        <f>VLOOKUP(B2310,I:J,2,0)</f>
        <v>#N/A</v>
      </c>
      <c r="D2310" s="35" t="e">
        <f>VLOOKUP(B2310,M:N,2,0)</f>
        <v>#N/A</v>
      </c>
      <c r="E2310" s="35" t="e">
        <f t="shared" si="61"/>
        <v>#N/A</v>
      </c>
    </row>
    <row r="2311" spans="1:5" x14ac:dyDescent="0.15">
      <c r="A2311" s="23">
        <f>主线!AG2310</f>
        <v>87553829</v>
      </c>
      <c r="B2311" s="37" t="s">
        <v>2760</v>
      </c>
      <c r="C2311" s="35" t="e">
        <f>VLOOKUP(B2311,I:J,2,0)</f>
        <v>#N/A</v>
      </c>
      <c r="D2311" s="35" t="e">
        <f>VLOOKUP(B2311,M:N,2,0)</f>
        <v>#N/A</v>
      </c>
      <c r="E2311" s="35" t="e">
        <f t="shared" si="61"/>
        <v>#N/A</v>
      </c>
    </row>
    <row r="2312" spans="1:5" x14ac:dyDescent="0.15">
      <c r="A2312" s="23">
        <f>主线!AG2311</f>
        <v>87899339</v>
      </c>
      <c r="B2312" s="37" t="s">
        <v>2761</v>
      </c>
      <c r="C2312" s="35" t="e">
        <f>VLOOKUP(B2312,I:J,2,0)</f>
        <v>#N/A</v>
      </c>
      <c r="D2312" s="35" t="e">
        <f>VLOOKUP(B2312,M:N,2,0)</f>
        <v>#N/A</v>
      </c>
      <c r="E2312" s="35" t="e">
        <f t="shared" si="61"/>
        <v>#N/A</v>
      </c>
    </row>
    <row r="2313" spans="1:5" x14ac:dyDescent="0.15">
      <c r="A2313" s="23">
        <f>主线!AG2312</f>
        <v>87955079</v>
      </c>
      <c r="B2313" s="37" t="s">
        <v>2762</v>
      </c>
      <c r="C2313" s="35" t="e">
        <f>VLOOKUP(B2313,I:J,2,0)</f>
        <v>#N/A</v>
      </c>
      <c r="D2313" s="35" t="e">
        <f>VLOOKUP(B2313,M:N,2,0)</f>
        <v>#N/A</v>
      </c>
      <c r="E2313" s="35" t="e">
        <f t="shared" si="61"/>
        <v>#N/A</v>
      </c>
    </row>
    <row r="2314" spans="1:5" x14ac:dyDescent="0.15">
      <c r="A2314" s="23">
        <f>主线!AG2313</f>
        <v>88067055</v>
      </c>
      <c r="B2314" s="37" t="s">
        <v>2763</v>
      </c>
      <c r="C2314" s="35" t="e">
        <f>VLOOKUP(B2314,I:J,2,0)</f>
        <v>#N/A</v>
      </c>
      <c r="D2314" s="35" t="e">
        <f>VLOOKUP(B2314,M:N,2,0)</f>
        <v>#N/A</v>
      </c>
      <c r="E2314" s="35" t="e">
        <f t="shared" si="61"/>
        <v>#N/A</v>
      </c>
    </row>
    <row r="2315" spans="1:5" x14ac:dyDescent="0.15">
      <c r="A2315" s="23">
        <f>主线!AG2314</f>
        <v>88122855</v>
      </c>
      <c r="B2315" s="37" t="s">
        <v>2764</v>
      </c>
      <c r="C2315" s="35" t="e">
        <f>VLOOKUP(B2315,I:J,2,0)</f>
        <v>#N/A</v>
      </c>
      <c r="D2315" s="35" t="e">
        <f>VLOOKUP(B2315,M:N,2,0)</f>
        <v>#N/A</v>
      </c>
      <c r="E2315" s="35" t="e">
        <f t="shared" si="61"/>
        <v>#N/A</v>
      </c>
    </row>
    <row r="2316" spans="1:5" x14ac:dyDescent="0.15">
      <c r="A2316" s="23">
        <f>主线!AG2315</f>
        <v>88178663</v>
      </c>
      <c r="B2316" s="37" t="s">
        <v>2765</v>
      </c>
      <c r="C2316" s="35" t="e">
        <f>VLOOKUP(B2316,I:J,2,0)</f>
        <v>#N/A</v>
      </c>
      <c r="D2316" s="35" t="e">
        <f>VLOOKUP(B2316,M:N,2,0)</f>
        <v>#N/A</v>
      </c>
      <c r="E2316" s="35" t="e">
        <f t="shared" si="61"/>
        <v>#N/A</v>
      </c>
    </row>
    <row r="2317" spans="1:5" x14ac:dyDescent="0.15">
      <c r="A2317" s="23">
        <f>主线!AG2316</f>
        <v>88290853</v>
      </c>
      <c r="B2317" s="37" t="s">
        <v>2766</v>
      </c>
      <c r="C2317" s="35" t="e">
        <f>VLOOKUP(B2317,I:J,2,0)</f>
        <v>#N/A</v>
      </c>
      <c r="D2317" s="35" t="e">
        <f>VLOOKUP(B2317,M:N,2,0)</f>
        <v>#N/A</v>
      </c>
      <c r="E2317" s="35" t="e">
        <f t="shared" si="61"/>
        <v>#N/A</v>
      </c>
    </row>
    <row r="2318" spans="1:5" x14ac:dyDescent="0.15">
      <c r="A2318" s="23">
        <f>主线!AG2317</f>
        <v>88346727</v>
      </c>
      <c r="B2318" s="37" t="s">
        <v>2767</v>
      </c>
      <c r="C2318" s="35" t="e">
        <f>VLOOKUP(B2318,I:J,2,0)</f>
        <v>#N/A</v>
      </c>
      <c r="D2318" s="35" t="e">
        <f>VLOOKUP(B2318,M:N,2,0)</f>
        <v>#N/A</v>
      </c>
      <c r="E2318" s="35" t="e">
        <f t="shared" si="61"/>
        <v>#N/A</v>
      </c>
    </row>
    <row r="2319" spans="1:5" x14ac:dyDescent="0.15">
      <c r="A2319" s="23">
        <f>主线!AG2318</f>
        <v>88402607</v>
      </c>
      <c r="B2319" s="37" t="s">
        <v>2768</v>
      </c>
      <c r="C2319" s="35" t="e">
        <f>VLOOKUP(B2319,I:J,2,0)</f>
        <v>#N/A</v>
      </c>
      <c r="D2319" s="35" t="e">
        <f>VLOOKUP(B2319,M:N,2,0)</f>
        <v>#N/A</v>
      </c>
      <c r="E2319" s="35" t="str">
        <f t="shared" si="61"/>
        <v>天庭试炼boss_173</v>
      </c>
    </row>
    <row r="2320" spans="1:5" x14ac:dyDescent="0.15">
      <c r="A2320" s="23">
        <f>主线!AG2319</f>
        <v>88515008</v>
      </c>
      <c r="B2320" s="37" t="s">
        <v>2769</v>
      </c>
      <c r="C2320" s="35" t="e">
        <f>VLOOKUP(B2320,I:J,2,0)</f>
        <v>#N/A</v>
      </c>
      <c r="D2320" s="35" t="e">
        <f>VLOOKUP(B2320,M:N,2,0)</f>
        <v>#N/A</v>
      </c>
      <c r="E2320" s="35" t="e">
        <f t="shared" si="61"/>
        <v>#N/A</v>
      </c>
    </row>
    <row r="2321" spans="1:5" x14ac:dyDescent="0.15">
      <c r="A2321" s="23">
        <f>主线!AG2320</f>
        <v>88570942</v>
      </c>
      <c r="B2321" s="37" t="s">
        <v>2770</v>
      </c>
      <c r="C2321" s="35" t="e">
        <f>VLOOKUP(B2321,I:J,2,0)</f>
        <v>#N/A</v>
      </c>
      <c r="D2321" s="35" t="e">
        <f>VLOOKUP(B2321,M:N,2,0)</f>
        <v>#N/A</v>
      </c>
      <c r="E2321" s="35" t="e">
        <f t="shared" si="61"/>
        <v>#N/A</v>
      </c>
    </row>
    <row r="2322" spans="1:5" x14ac:dyDescent="0.15">
      <c r="A2322" s="23">
        <f>主线!AG2321</f>
        <v>88918527</v>
      </c>
      <c r="B2322" s="37" t="s">
        <v>2771</v>
      </c>
      <c r="C2322" s="35" t="e">
        <f>VLOOKUP(B2322,I:J,2,0)</f>
        <v>#N/A</v>
      </c>
      <c r="D2322" s="35" t="e">
        <f>VLOOKUP(B2322,M:N,2,0)</f>
        <v>#N/A</v>
      </c>
      <c r="E2322" s="35" t="e">
        <f t="shared" si="61"/>
        <v>#N/A</v>
      </c>
    </row>
    <row r="2323" spans="1:5" x14ac:dyDescent="0.15">
      <c r="A2323" s="23">
        <f>主线!AG2322</f>
        <v>88974521</v>
      </c>
      <c r="B2323" s="37" t="s">
        <v>2772</v>
      </c>
      <c r="C2323" s="35" t="e">
        <f>VLOOKUP(B2323,I:J,2,0)</f>
        <v>#N/A</v>
      </c>
      <c r="D2323" s="35" t="e">
        <f>VLOOKUP(B2323,M:N,2,0)</f>
        <v>#N/A</v>
      </c>
      <c r="E2323" s="35" t="e">
        <f t="shared" si="61"/>
        <v>#N/A</v>
      </c>
    </row>
    <row r="2324" spans="1:5" x14ac:dyDescent="0.15">
      <c r="A2324" s="23">
        <f>主线!AG2323</f>
        <v>89087236</v>
      </c>
      <c r="B2324" s="37" t="s">
        <v>2773</v>
      </c>
      <c r="C2324" s="35" t="e">
        <f>VLOOKUP(B2324,I:J,2,0)</f>
        <v>#N/A</v>
      </c>
      <c r="D2324" s="35" t="e">
        <f>VLOOKUP(B2324,M:N,2,0)</f>
        <v>#N/A</v>
      </c>
      <c r="E2324" s="35" t="e">
        <f t="shared" si="61"/>
        <v>#N/A</v>
      </c>
    </row>
    <row r="2325" spans="1:5" x14ac:dyDescent="0.15">
      <c r="A2325" s="23">
        <f>主线!AG2324</f>
        <v>89143296</v>
      </c>
      <c r="B2325" s="37" t="s">
        <v>2774</v>
      </c>
      <c r="C2325" s="35" t="e">
        <f>VLOOKUP(B2325,I:J,2,0)</f>
        <v>#N/A</v>
      </c>
      <c r="D2325" s="35" t="e">
        <f>VLOOKUP(B2325,M:N,2,0)</f>
        <v>#N/A</v>
      </c>
      <c r="E2325" s="35" t="e">
        <f t="shared" si="61"/>
        <v>#N/A</v>
      </c>
    </row>
    <row r="2326" spans="1:5" x14ac:dyDescent="0.15">
      <c r="A2326" s="23">
        <f>主线!AG2325</f>
        <v>89199358</v>
      </c>
      <c r="B2326" s="37" t="s">
        <v>2775</v>
      </c>
      <c r="C2326" s="35" t="e">
        <f>VLOOKUP(B2326,I:J,2,0)</f>
        <v>#N/A</v>
      </c>
      <c r="D2326" s="35" t="e">
        <f>VLOOKUP(B2326,M:N,2,0)</f>
        <v>#N/A</v>
      </c>
      <c r="E2326" s="35" t="e">
        <f t="shared" si="61"/>
        <v>#N/A</v>
      </c>
    </row>
    <row r="2327" spans="1:5" x14ac:dyDescent="0.15">
      <c r="A2327" s="23">
        <f>主线!AG2326</f>
        <v>89312287</v>
      </c>
      <c r="B2327" s="37" t="s">
        <v>2776</v>
      </c>
      <c r="C2327" s="35" t="e">
        <f>VLOOKUP(B2327,I:J,2,0)</f>
        <v>#N/A</v>
      </c>
      <c r="D2327" s="35" t="e">
        <f>VLOOKUP(B2327,M:N,2,0)</f>
        <v>#N/A</v>
      </c>
      <c r="E2327" s="35" t="e">
        <f t="shared" si="61"/>
        <v>#N/A</v>
      </c>
    </row>
    <row r="2328" spans="1:5" x14ac:dyDescent="0.15">
      <c r="A2328" s="23">
        <f>主线!AG2327</f>
        <v>89368416</v>
      </c>
      <c r="B2328" s="37" t="s">
        <v>2777</v>
      </c>
      <c r="C2328" s="35" t="e">
        <f>VLOOKUP(B2328,I:J,2,0)</f>
        <v>#N/A</v>
      </c>
      <c r="D2328" s="35" t="e">
        <f>VLOOKUP(B2328,M:N,2,0)</f>
        <v>#N/A</v>
      </c>
      <c r="E2328" s="35" t="e">
        <f t="shared" si="61"/>
        <v>#N/A</v>
      </c>
    </row>
    <row r="2329" spans="1:5" x14ac:dyDescent="0.15">
      <c r="A2329" s="23">
        <f>主线!AG2328</f>
        <v>89424547</v>
      </c>
      <c r="B2329" s="37" t="s">
        <v>2778</v>
      </c>
      <c r="C2329" s="35" t="e">
        <f>VLOOKUP(B2329,I:J,2,0)</f>
        <v>#N/A</v>
      </c>
      <c r="D2329" s="35" t="e">
        <f>VLOOKUP(B2329,M:N,2,0)</f>
        <v>#N/A</v>
      </c>
      <c r="E2329" s="35" t="e">
        <f t="shared" si="61"/>
        <v>#N/A</v>
      </c>
    </row>
    <row r="2330" spans="1:5" x14ac:dyDescent="0.15">
      <c r="A2330" s="23">
        <f>主线!AG2329</f>
        <v>89537687</v>
      </c>
      <c r="B2330" s="37" t="s">
        <v>2779</v>
      </c>
      <c r="C2330" s="35" t="e">
        <f>VLOOKUP(B2330,I:J,2,0)</f>
        <v>#N/A</v>
      </c>
      <c r="D2330" s="35" t="e">
        <f>VLOOKUP(B2330,M:N,2,0)</f>
        <v>#N/A</v>
      </c>
      <c r="E2330" s="35" t="e">
        <f t="shared" si="61"/>
        <v>#N/A</v>
      </c>
    </row>
    <row r="2331" spans="1:5" x14ac:dyDescent="0.15">
      <c r="A2331" s="23">
        <f>主线!AG2330</f>
        <v>89593876</v>
      </c>
      <c r="B2331" s="37" t="s">
        <v>2780</v>
      </c>
      <c r="C2331" s="35" t="e">
        <f>VLOOKUP(B2331,I:J,2,0)</f>
        <v>#N/A</v>
      </c>
      <c r="D2331" s="35" t="e">
        <f>VLOOKUP(B2331,M:N,2,0)</f>
        <v>#N/A</v>
      </c>
      <c r="E2331" s="35" t="str">
        <f t="shared" si="61"/>
        <v>天庭试炼boss_174</v>
      </c>
    </row>
    <row r="2332" spans="1:5" x14ac:dyDescent="0.15">
      <c r="A2332" s="23">
        <f>主线!AG2331</f>
        <v>89943542</v>
      </c>
      <c r="B2332" s="37" t="s">
        <v>2781</v>
      </c>
      <c r="C2332" s="35" t="e">
        <f>VLOOKUP(B2332,I:J,2,0)</f>
        <v>#N/A</v>
      </c>
      <c r="D2332" s="35" t="e">
        <f>VLOOKUP(B2332,M:N,2,0)</f>
        <v>#N/A</v>
      </c>
      <c r="E2332" s="35" t="e">
        <f t="shared" si="61"/>
        <v>#N/A</v>
      </c>
    </row>
    <row r="2333" spans="1:5" x14ac:dyDescent="0.15">
      <c r="A2333" s="23">
        <f>主线!AG2332</f>
        <v>89999788</v>
      </c>
      <c r="B2333" s="37" t="s">
        <v>2782</v>
      </c>
      <c r="C2333" s="35" t="e">
        <f>VLOOKUP(B2333,I:J,2,0)</f>
        <v>#N/A</v>
      </c>
      <c r="D2333" s="35" t="e">
        <f>VLOOKUP(B2333,M:N,2,0)</f>
        <v>#N/A</v>
      </c>
      <c r="E2333" s="35" t="e">
        <f t="shared" si="61"/>
        <v>#N/A</v>
      </c>
    </row>
    <row r="2334" spans="1:5" x14ac:dyDescent="0.15">
      <c r="A2334" s="23">
        <f>主线!AG2333</f>
        <v>90113236</v>
      </c>
      <c r="B2334" s="37" t="s">
        <v>2783</v>
      </c>
      <c r="C2334" s="35" t="e">
        <f>VLOOKUP(B2334,I:J,2,0)</f>
        <v>#N/A</v>
      </c>
      <c r="D2334" s="35" t="e">
        <f>VLOOKUP(B2334,M:N,2,0)</f>
        <v>#N/A</v>
      </c>
      <c r="E2334" s="35" t="e">
        <f t="shared" si="61"/>
        <v>#N/A</v>
      </c>
    </row>
    <row r="2335" spans="1:5" x14ac:dyDescent="0.15">
      <c r="A2335" s="23">
        <f>主线!AG2334</f>
        <v>90169539</v>
      </c>
      <c r="B2335" s="37" t="s">
        <v>2784</v>
      </c>
      <c r="C2335" s="35" t="e">
        <f>VLOOKUP(B2335,I:J,2,0)</f>
        <v>#N/A</v>
      </c>
      <c r="D2335" s="35" t="e">
        <f>VLOOKUP(B2335,M:N,2,0)</f>
        <v>#N/A</v>
      </c>
      <c r="E2335" s="35" t="e">
        <f t="shared" si="61"/>
        <v>#N/A</v>
      </c>
    </row>
    <row r="2336" spans="1:5" x14ac:dyDescent="0.15">
      <c r="A2336" s="23">
        <f>主线!AG2335</f>
        <v>90225850</v>
      </c>
      <c r="B2336" s="37" t="s">
        <v>2785</v>
      </c>
      <c r="C2336" s="35" t="e">
        <f>VLOOKUP(B2336,I:J,2,0)</f>
        <v>#N/A</v>
      </c>
      <c r="D2336" s="35" t="e">
        <f>VLOOKUP(B2336,M:N,2,0)</f>
        <v>#N/A</v>
      </c>
      <c r="E2336" s="35" t="e">
        <f t="shared" si="61"/>
        <v>#N/A</v>
      </c>
    </row>
    <row r="2337" spans="1:5" x14ac:dyDescent="0.15">
      <c r="A2337" s="23">
        <f>主线!AG2336</f>
        <v>90339514</v>
      </c>
      <c r="B2337" s="37" t="s">
        <v>2786</v>
      </c>
      <c r="C2337" s="35" t="e">
        <f>VLOOKUP(B2337,I:J,2,0)</f>
        <v>#N/A</v>
      </c>
      <c r="D2337" s="35" t="e">
        <f>VLOOKUP(B2337,M:N,2,0)</f>
        <v>#N/A</v>
      </c>
      <c r="E2337" s="35" t="e">
        <f t="shared" si="61"/>
        <v>#N/A</v>
      </c>
    </row>
    <row r="2338" spans="1:5" x14ac:dyDescent="0.15">
      <c r="A2338" s="23">
        <f>主线!AG2337</f>
        <v>90395888</v>
      </c>
      <c r="B2338" s="37" t="s">
        <v>2787</v>
      </c>
      <c r="C2338" s="35" t="e">
        <f>VLOOKUP(B2338,I:J,2,0)</f>
        <v>#N/A</v>
      </c>
      <c r="D2338" s="35" t="e">
        <f>VLOOKUP(B2338,M:N,2,0)</f>
        <v>#N/A</v>
      </c>
      <c r="E2338" s="35" t="e">
        <f t="shared" si="61"/>
        <v>#N/A</v>
      </c>
    </row>
    <row r="2339" spans="1:5" x14ac:dyDescent="0.15">
      <c r="A2339" s="23">
        <f>主线!AG2338</f>
        <v>90452265</v>
      </c>
      <c r="B2339" s="37" t="s">
        <v>2788</v>
      </c>
      <c r="C2339" s="35" t="e">
        <f>VLOOKUP(B2339,I:J,2,0)</f>
        <v>#N/A</v>
      </c>
      <c r="D2339" s="35" t="e">
        <f>VLOOKUP(B2339,M:N,2,0)</f>
        <v>#N/A</v>
      </c>
      <c r="E2339" s="35" t="e">
        <f t="shared" si="61"/>
        <v>#N/A</v>
      </c>
    </row>
    <row r="2340" spans="1:5" x14ac:dyDescent="0.15">
      <c r="A2340" s="23">
        <f>主线!AG2339</f>
        <v>90566140</v>
      </c>
      <c r="B2340" s="37" t="s">
        <v>2789</v>
      </c>
      <c r="C2340" s="35" t="e">
        <f>VLOOKUP(B2340,I:J,2,0)</f>
        <v>#N/A</v>
      </c>
      <c r="D2340" s="35" t="e">
        <f>VLOOKUP(B2340,M:N,2,0)</f>
        <v>#N/A</v>
      </c>
      <c r="E2340" s="35" t="e">
        <f t="shared" si="61"/>
        <v>#N/A</v>
      </c>
    </row>
    <row r="2341" spans="1:5" x14ac:dyDescent="0.15">
      <c r="A2341" s="23">
        <f>主线!AG2340</f>
        <v>90622580</v>
      </c>
      <c r="B2341" s="37" t="s">
        <v>2790</v>
      </c>
      <c r="C2341" s="35" t="e">
        <f>VLOOKUP(B2341,I:J,2,0)</f>
        <v>#N/A</v>
      </c>
      <c r="D2341" s="35" t="e">
        <f>VLOOKUP(B2341,M:N,2,0)</f>
        <v>#N/A</v>
      </c>
      <c r="E2341" s="35" t="str">
        <f t="shared" si="61"/>
        <v>天庭试炼boss_175</v>
      </c>
    </row>
    <row r="2342" spans="1:5" x14ac:dyDescent="0.15">
      <c r="A2342" s="23">
        <f>主线!AG2341</f>
        <v>90974312</v>
      </c>
      <c r="B2342" s="37" t="s">
        <v>2791</v>
      </c>
      <c r="C2342" s="35" t="e">
        <f>VLOOKUP(B2342,I:J,2,0)</f>
        <v>#N/A</v>
      </c>
      <c r="D2342" s="35" t="e">
        <f>VLOOKUP(B2342,M:N,2,0)</f>
        <v>#N/A</v>
      </c>
      <c r="E2342" s="35" t="e">
        <f t="shared" si="61"/>
        <v>#N/A</v>
      </c>
    </row>
    <row r="2343" spans="1:5" x14ac:dyDescent="0.15">
      <c r="A2343" s="23">
        <f>主线!AG2342</f>
        <v>91030810</v>
      </c>
      <c r="B2343" s="37" t="s">
        <v>2792</v>
      </c>
      <c r="C2343" s="35" t="e">
        <f>VLOOKUP(B2343,I:J,2,0)</f>
        <v>#N/A</v>
      </c>
      <c r="D2343" s="35" t="e">
        <f>VLOOKUP(B2343,M:N,2,0)</f>
        <v>#N/A</v>
      </c>
      <c r="E2343" s="35" t="e">
        <f t="shared" si="61"/>
        <v>#N/A</v>
      </c>
    </row>
    <row r="2344" spans="1:5" x14ac:dyDescent="0.15">
      <c r="A2344" s="23">
        <f>主线!AG2343</f>
        <v>91144999</v>
      </c>
      <c r="B2344" s="37" t="s">
        <v>2793</v>
      </c>
      <c r="C2344" s="35" t="e">
        <f>VLOOKUP(B2344,I:J,2,0)</f>
        <v>#N/A</v>
      </c>
      <c r="D2344" s="35" t="e">
        <f>VLOOKUP(B2344,M:N,2,0)</f>
        <v>#N/A</v>
      </c>
      <c r="E2344" s="35" t="e">
        <f t="shared" si="61"/>
        <v>#N/A</v>
      </c>
    </row>
    <row r="2345" spans="1:5" x14ac:dyDescent="0.15">
      <c r="A2345" s="23">
        <f>主线!AG2344</f>
        <v>91201557</v>
      </c>
      <c r="B2345" s="37" t="s">
        <v>2794</v>
      </c>
      <c r="C2345" s="35" t="e">
        <f>VLOOKUP(B2345,I:J,2,0)</f>
        <v>#N/A</v>
      </c>
      <c r="D2345" s="35" t="e">
        <f>VLOOKUP(B2345,M:N,2,0)</f>
        <v>#N/A</v>
      </c>
      <c r="E2345" s="35" t="e">
        <f t="shared" si="61"/>
        <v>#N/A</v>
      </c>
    </row>
    <row r="2346" spans="1:5" x14ac:dyDescent="0.15">
      <c r="A2346" s="23">
        <f>主线!AG2345</f>
        <v>91258123</v>
      </c>
      <c r="B2346" s="37" t="s">
        <v>2795</v>
      </c>
      <c r="C2346" s="35" t="e">
        <f>VLOOKUP(B2346,I:J,2,0)</f>
        <v>#N/A</v>
      </c>
      <c r="D2346" s="35" t="e">
        <f>VLOOKUP(B2346,M:N,2,0)</f>
        <v>#N/A</v>
      </c>
      <c r="E2346" s="35" t="e">
        <f t="shared" si="61"/>
        <v>#N/A</v>
      </c>
    </row>
    <row r="2347" spans="1:5" x14ac:dyDescent="0.15">
      <c r="A2347" s="23">
        <f>主线!AG2346</f>
        <v>91372527</v>
      </c>
      <c r="B2347" s="37" t="s">
        <v>2796</v>
      </c>
      <c r="C2347" s="35" t="e">
        <f>VLOOKUP(B2347,I:J,2,0)</f>
        <v>#N/A</v>
      </c>
      <c r="D2347" s="35" t="e">
        <f>VLOOKUP(B2347,M:N,2,0)</f>
        <v>#N/A</v>
      </c>
      <c r="E2347" s="35" t="e">
        <f t="shared" si="61"/>
        <v>#N/A</v>
      </c>
    </row>
    <row r="2348" spans="1:5" x14ac:dyDescent="0.15">
      <c r="A2348" s="23">
        <f>主线!AG2347</f>
        <v>91429157</v>
      </c>
      <c r="B2348" s="37" t="s">
        <v>2797</v>
      </c>
      <c r="C2348" s="35" t="e">
        <f>VLOOKUP(B2348,I:J,2,0)</f>
        <v>#N/A</v>
      </c>
      <c r="D2348" s="35" t="e">
        <f>VLOOKUP(B2348,M:N,2,0)</f>
        <v>#N/A</v>
      </c>
      <c r="E2348" s="35" t="e">
        <f t="shared" si="61"/>
        <v>#N/A</v>
      </c>
    </row>
    <row r="2349" spans="1:5" x14ac:dyDescent="0.15">
      <c r="A2349" s="23">
        <f>主线!AG2348</f>
        <v>91485795</v>
      </c>
      <c r="B2349" s="37" t="s">
        <v>2798</v>
      </c>
      <c r="C2349" s="35" t="e">
        <f>VLOOKUP(B2349,I:J,2,0)</f>
        <v>#N/A</v>
      </c>
      <c r="D2349" s="35" t="e">
        <f>VLOOKUP(B2349,M:N,2,0)</f>
        <v>#N/A</v>
      </c>
      <c r="E2349" s="35" t="e">
        <f t="shared" si="61"/>
        <v>#N/A</v>
      </c>
    </row>
    <row r="2350" spans="1:5" x14ac:dyDescent="0.15">
      <c r="A2350" s="23">
        <f>主线!AG2349</f>
        <v>91600416</v>
      </c>
      <c r="B2350" s="37" t="s">
        <v>2799</v>
      </c>
      <c r="C2350" s="35" t="e">
        <f>VLOOKUP(B2350,I:J,2,0)</f>
        <v>#N/A</v>
      </c>
      <c r="D2350" s="35" t="e">
        <f>VLOOKUP(B2350,M:N,2,0)</f>
        <v>#N/A</v>
      </c>
      <c r="E2350" s="35" t="e">
        <f t="shared" si="61"/>
        <v>#N/A</v>
      </c>
    </row>
    <row r="2351" spans="1:5" x14ac:dyDescent="0.15">
      <c r="A2351" s="23">
        <f>主线!AG2350</f>
        <v>91657121</v>
      </c>
      <c r="B2351" s="37" t="s">
        <v>2800</v>
      </c>
      <c r="C2351" s="35" t="e">
        <f>VLOOKUP(B2351,I:J,2,0)</f>
        <v>#N/A</v>
      </c>
      <c r="D2351" s="35" t="e">
        <f>VLOOKUP(B2351,M:N,2,0)</f>
        <v>#N/A</v>
      </c>
      <c r="E2351" s="35" t="e">
        <f t="shared" si="61"/>
        <v>#N/A</v>
      </c>
    </row>
    <row r="2352" spans="1:5" x14ac:dyDescent="0.15">
      <c r="A2352" s="23">
        <f>主线!AG2351</f>
        <v>92010954</v>
      </c>
      <c r="B2352" s="37" t="s">
        <v>2801</v>
      </c>
      <c r="C2352" s="35" t="e">
        <f>VLOOKUP(B2352,I:J,2,0)</f>
        <v>#N/A</v>
      </c>
      <c r="D2352" s="35" t="e">
        <f>VLOOKUP(B2352,M:N,2,0)</f>
        <v>#N/A</v>
      </c>
      <c r="E2352" s="35" t="e">
        <f t="shared" si="61"/>
        <v>#N/A</v>
      </c>
    </row>
    <row r="2353" spans="1:5" x14ac:dyDescent="0.15">
      <c r="A2353" s="23">
        <f>主线!AG2352</f>
        <v>92067716</v>
      </c>
      <c r="B2353" s="37" t="s">
        <v>2802</v>
      </c>
      <c r="C2353" s="35" t="e">
        <f>VLOOKUP(B2353,I:J,2,0)</f>
        <v>#N/A</v>
      </c>
      <c r="D2353" s="35" t="e">
        <f>VLOOKUP(B2353,M:N,2,0)</f>
        <v>#N/A</v>
      </c>
      <c r="E2353" s="35" t="e">
        <f t="shared" si="61"/>
        <v>#N/A</v>
      </c>
    </row>
    <row r="2354" spans="1:5" x14ac:dyDescent="0.15">
      <c r="A2354" s="23">
        <f>主线!AG2353</f>
        <v>92182655</v>
      </c>
      <c r="B2354" s="37" t="s">
        <v>2803</v>
      </c>
      <c r="C2354" s="35" t="e">
        <f>VLOOKUP(B2354,I:J,2,0)</f>
        <v>#N/A</v>
      </c>
      <c r="D2354" s="35" t="e">
        <f>VLOOKUP(B2354,M:N,2,0)</f>
        <v>#N/A</v>
      </c>
      <c r="E2354" s="35" t="e">
        <f t="shared" si="61"/>
        <v>#N/A</v>
      </c>
    </row>
    <row r="2355" spans="1:5" x14ac:dyDescent="0.15">
      <c r="A2355" s="23">
        <f>主线!AG2354</f>
        <v>92239483</v>
      </c>
      <c r="B2355" s="37" t="s">
        <v>2804</v>
      </c>
      <c r="C2355" s="35" t="e">
        <f>VLOOKUP(B2355,I:J,2,0)</f>
        <v>#N/A</v>
      </c>
      <c r="D2355" s="35" t="e">
        <f>VLOOKUP(B2355,M:N,2,0)</f>
        <v>#N/A</v>
      </c>
      <c r="E2355" s="35" t="str">
        <f t="shared" si="61"/>
        <v>天庭试炼boss_176</v>
      </c>
    </row>
    <row r="2356" spans="1:5" x14ac:dyDescent="0.15">
      <c r="A2356" s="23">
        <f>主线!AG2355</f>
        <v>92296317</v>
      </c>
      <c r="B2356" s="37" t="s">
        <v>2805</v>
      </c>
      <c r="C2356" s="35" t="e">
        <f>VLOOKUP(B2356,I:J,2,0)</f>
        <v>#N/A</v>
      </c>
      <c r="D2356" s="35" t="e">
        <f>VLOOKUP(B2356,M:N,2,0)</f>
        <v>#N/A</v>
      </c>
      <c r="E2356" s="35" t="e">
        <f t="shared" si="61"/>
        <v>#N/A</v>
      </c>
    </row>
    <row r="2357" spans="1:5" x14ac:dyDescent="0.15">
      <c r="A2357" s="23">
        <f>主线!AG2356</f>
        <v>92411474</v>
      </c>
      <c r="B2357" s="37" t="s">
        <v>2806</v>
      </c>
      <c r="C2357" s="35" t="e">
        <f>VLOOKUP(B2357,I:J,2,0)</f>
        <v>#N/A</v>
      </c>
      <c r="D2357" s="35" t="e">
        <f>VLOOKUP(B2357,M:N,2,0)</f>
        <v>#N/A</v>
      </c>
      <c r="E2357" s="35" t="e">
        <f t="shared" si="61"/>
        <v>#N/A</v>
      </c>
    </row>
    <row r="2358" spans="1:5" x14ac:dyDescent="0.15">
      <c r="A2358" s="23">
        <f>主线!AG2357</f>
        <v>92468374</v>
      </c>
      <c r="B2358" s="37" t="s">
        <v>2807</v>
      </c>
      <c r="C2358" s="35" t="e">
        <f>VLOOKUP(B2358,I:J,2,0)</f>
        <v>#N/A</v>
      </c>
      <c r="D2358" s="35" t="e">
        <f>VLOOKUP(B2358,M:N,2,0)</f>
        <v>#N/A</v>
      </c>
      <c r="E2358" s="35" t="e">
        <f t="shared" si="61"/>
        <v>#N/A</v>
      </c>
    </row>
    <row r="2359" spans="1:5" x14ac:dyDescent="0.15">
      <c r="A2359" s="23">
        <f>主线!AG2358</f>
        <v>92525283</v>
      </c>
      <c r="B2359" s="37" t="s">
        <v>2808</v>
      </c>
      <c r="C2359" s="35" t="e">
        <f>VLOOKUP(B2359,I:J,2,0)</f>
        <v>#N/A</v>
      </c>
      <c r="D2359" s="35" t="e">
        <f>VLOOKUP(B2359,M:N,2,0)</f>
        <v>#N/A</v>
      </c>
      <c r="E2359" s="35" t="e">
        <f t="shared" si="61"/>
        <v>#N/A</v>
      </c>
    </row>
    <row r="2360" spans="1:5" x14ac:dyDescent="0.15">
      <c r="A2360" s="23">
        <f>主线!AG2359</f>
        <v>92640658</v>
      </c>
      <c r="B2360" s="37" t="s">
        <v>2809</v>
      </c>
      <c r="C2360" s="35" t="e">
        <f>VLOOKUP(B2360,I:J,2,0)</f>
        <v>#N/A</v>
      </c>
      <c r="D2360" s="35" t="e">
        <f>VLOOKUP(B2360,M:N,2,0)</f>
        <v>#N/A</v>
      </c>
      <c r="E2360" s="35" t="e">
        <f t="shared" si="61"/>
        <v>#N/A</v>
      </c>
    </row>
    <row r="2361" spans="1:5" x14ac:dyDescent="0.15">
      <c r="A2361" s="23">
        <f>主线!AG2360</f>
        <v>92697624</v>
      </c>
      <c r="B2361" s="37" t="s">
        <v>2810</v>
      </c>
      <c r="C2361" s="35" t="e">
        <f>VLOOKUP(B2361,I:J,2,0)</f>
        <v>#N/A</v>
      </c>
      <c r="D2361" s="35" t="e">
        <f>VLOOKUP(B2361,M:N,2,0)</f>
        <v>#N/A</v>
      </c>
      <c r="E2361" s="35" t="e">
        <f t="shared" si="61"/>
        <v>#N/A</v>
      </c>
    </row>
    <row r="2362" spans="1:5" x14ac:dyDescent="0.15">
      <c r="A2362" s="23">
        <f>主线!AG2361</f>
        <v>93053589</v>
      </c>
      <c r="B2362" s="37" t="s">
        <v>2811</v>
      </c>
      <c r="C2362" s="35" t="e">
        <f>VLOOKUP(B2362,I:J,2,0)</f>
        <v>#N/A</v>
      </c>
      <c r="D2362" s="35" t="e">
        <f>VLOOKUP(B2362,M:N,2,0)</f>
        <v>#N/A</v>
      </c>
      <c r="E2362" s="35" t="e">
        <f t="shared" si="61"/>
        <v>#N/A</v>
      </c>
    </row>
    <row r="2363" spans="1:5" x14ac:dyDescent="0.15">
      <c r="A2363" s="23">
        <f>主线!AG2362</f>
        <v>93110618</v>
      </c>
      <c r="B2363" s="37" t="s">
        <v>2812</v>
      </c>
      <c r="C2363" s="35" t="e">
        <f>VLOOKUP(B2363,I:J,2,0)</f>
        <v>#N/A</v>
      </c>
      <c r="D2363" s="35" t="e">
        <f>VLOOKUP(B2363,M:N,2,0)</f>
        <v>#N/A</v>
      </c>
      <c r="E2363" s="35" t="e">
        <f t="shared" si="61"/>
        <v>#N/A</v>
      </c>
    </row>
    <row r="2364" spans="1:5" x14ac:dyDescent="0.15">
      <c r="A2364" s="23">
        <f>主线!AG2363</f>
        <v>93226308</v>
      </c>
      <c r="B2364" s="37" t="s">
        <v>2813</v>
      </c>
      <c r="C2364" s="35" t="e">
        <f>VLOOKUP(B2364,I:J,2,0)</f>
        <v>#N/A</v>
      </c>
      <c r="D2364" s="35" t="e">
        <f>VLOOKUP(B2364,M:N,2,0)</f>
        <v>#N/A</v>
      </c>
      <c r="E2364" s="35" t="e">
        <f t="shared" si="61"/>
        <v>#N/A</v>
      </c>
    </row>
    <row r="2365" spans="1:5" x14ac:dyDescent="0.15">
      <c r="A2365" s="23">
        <f>主线!AG2364</f>
        <v>93283401</v>
      </c>
      <c r="B2365" s="37" t="s">
        <v>2814</v>
      </c>
      <c r="C2365" s="35" t="e">
        <f>VLOOKUP(B2365,I:J,2,0)</f>
        <v>#N/A</v>
      </c>
      <c r="D2365" s="35" t="e">
        <f>VLOOKUP(B2365,M:N,2,0)</f>
        <v>#N/A</v>
      </c>
      <c r="E2365" s="35" t="e">
        <f t="shared" si="61"/>
        <v>#N/A</v>
      </c>
    </row>
    <row r="2366" spans="1:5" x14ac:dyDescent="0.15">
      <c r="A2366" s="23">
        <f>主线!AG2365</f>
        <v>93340500</v>
      </c>
      <c r="B2366" s="37" t="s">
        <v>2815</v>
      </c>
      <c r="C2366" s="35" t="e">
        <f>VLOOKUP(B2366,I:J,2,0)</f>
        <v>#N/A</v>
      </c>
      <c r="D2366" s="35" t="e">
        <f>VLOOKUP(B2366,M:N,2,0)</f>
        <v>#N/A</v>
      </c>
      <c r="E2366" s="35" t="e">
        <f t="shared" si="61"/>
        <v>#N/A</v>
      </c>
    </row>
    <row r="2367" spans="1:5" x14ac:dyDescent="0.15">
      <c r="A2367" s="23">
        <f>主线!AG2366</f>
        <v>93456403</v>
      </c>
      <c r="B2367" s="37" t="s">
        <v>2816</v>
      </c>
      <c r="C2367" s="35" t="e">
        <f>VLOOKUP(B2367,I:J,2,0)</f>
        <v>#N/A</v>
      </c>
      <c r="D2367" s="35" t="e">
        <f>VLOOKUP(B2367,M:N,2,0)</f>
        <v>#N/A</v>
      </c>
      <c r="E2367" s="35" t="e">
        <f t="shared" si="61"/>
        <v>#N/A</v>
      </c>
    </row>
    <row r="2368" spans="1:5" x14ac:dyDescent="0.15">
      <c r="A2368" s="23">
        <f>主线!AG2367</f>
        <v>93513562</v>
      </c>
      <c r="B2368" s="37" t="s">
        <v>2817</v>
      </c>
      <c r="C2368" s="35" t="e">
        <f>VLOOKUP(B2368,I:J,2,0)</f>
        <v>#N/A</v>
      </c>
      <c r="D2368" s="35" t="e">
        <f>VLOOKUP(B2368,M:N,2,0)</f>
        <v>#N/A</v>
      </c>
      <c r="E2368" s="35" t="str">
        <f t="shared" si="61"/>
        <v>天庭试炼boss_177</v>
      </c>
    </row>
    <row r="2369" spans="1:5" x14ac:dyDescent="0.15">
      <c r="A2369" s="23">
        <f>主线!AG2368</f>
        <v>93570724</v>
      </c>
      <c r="B2369" s="37" t="s">
        <v>2818</v>
      </c>
      <c r="C2369" s="35" t="e">
        <f>VLOOKUP(B2369,I:J,2,0)</f>
        <v>#N/A</v>
      </c>
      <c r="D2369" s="35" t="e">
        <f>VLOOKUP(B2369,M:N,2,0)</f>
        <v>#N/A</v>
      </c>
      <c r="E2369" s="35" t="e">
        <f t="shared" si="61"/>
        <v>#N/A</v>
      </c>
    </row>
    <row r="2370" spans="1:5" x14ac:dyDescent="0.15">
      <c r="A2370" s="23">
        <f>主线!AG2369</f>
        <v>93686839</v>
      </c>
      <c r="B2370" s="37" t="s">
        <v>2819</v>
      </c>
      <c r="C2370" s="35" t="e">
        <f>VLOOKUP(B2370,I:J,2,0)</f>
        <v>#N/A</v>
      </c>
      <c r="D2370" s="35" t="e">
        <f>VLOOKUP(B2370,M:N,2,0)</f>
        <v>#N/A</v>
      </c>
      <c r="E2370" s="35" t="e">
        <f t="shared" ref="E2370:E2433" si="62">VLOOKUP(B2370,Q:R,2,0)</f>
        <v>#N/A</v>
      </c>
    </row>
    <row r="2371" spans="1:5" x14ac:dyDescent="0.15">
      <c r="A2371" s="23">
        <f>主线!AG2370</f>
        <v>93744058</v>
      </c>
      <c r="B2371" s="37" t="s">
        <v>2820</v>
      </c>
      <c r="C2371" s="35" t="e">
        <f>VLOOKUP(B2371,I:J,2,0)</f>
        <v>#N/A</v>
      </c>
      <c r="D2371" s="35" t="e">
        <f>VLOOKUP(B2371,M:N,2,0)</f>
        <v>#N/A</v>
      </c>
      <c r="E2371" s="35" t="e">
        <f t="shared" si="62"/>
        <v>#N/A</v>
      </c>
    </row>
    <row r="2372" spans="1:5" x14ac:dyDescent="0.15">
      <c r="A2372" s="23">
        <f>主线!AG2371</f>
        <v>94102128</v>
      </c>
      <c r="B2372" s="37" t="s">
        <v>2821</v>
      </c>
      <c r="C2372" s="35" t="e">
        <f>VLOOKUP(B2372,I:J,2,0)</f>
        <v>#N/A</v>
      </c>
      <c r="D2372" s="35" t="e">
        <f>VLOOKUP(B2372,M:N,2,0)</f>
        <v>#N/A</v>
      </c>
      <c r="E2372" s="35" t="e">
        <f t="shared" si="62"/>
        <v>#N/A</v>
      </c>
    </row>
    <row r="2373" spans="1:5" x14ac:dyDescent="0.15">
      <c r="A2373" s="23">
        <f>主线!AG2372</f>
        <v>94159408</v>
      </c>
      <c r="B2373" s="37" t="s">
        <v>2822</v>
      </c>
      <c r="C2373" s="35" t="e">
        <f>VLOOKUP(B2373,I:J,2,0)</f>
        <v>#N/A</v>
      </c>
      <c r="D2373" s="35" t="e">
        <f>VLOOKUP(B2373,M:N,2,0)</f>
        <v>#N/A</v>
      </c>
      <c r="E2373" s="35" t="e">
        <f t="shared" si="62"/>
        <v>#N/A</v>
      </c>
    </row>
    <row r="2374" spans="1:5" x14ac:dyDescent="0.15">
      <c r="A2374" s="23">
        <f>主线!AG2373</f>
        <v>94275836</v>
      </c>
      <c r="B2374" s="37" t="s">
        <v>2823</v>
      </c>
      <c r="C2374" s="35" t="e">
        <f>VLOOKUP(B2374,I:J,2,0)</f>
        <v>#N/A</v>
      </c>
      <c r="D2374" s="35" t="e">
        <f>VLOOKUP(B2374,M:N,2,0)</f>
        <v>#N/A</v>
      </c>
      <c r="E2374" s="35" t="e">
        <f t="shared" si="62"/>
        <v>#N/A</v>
      </c>
    </row>
    <row r="2375" spans="1:5" x14ac:dyDescent="0.15">
      <c r="A2375" s="23">
        <f>主线!AG2374</f>
        <v>94333173</v>
      </c>
      <c r="B2375" s="37" t="s">
        <v>2824</v>
      </c>
      <c r="C2375" s="35" t="e">
        <f>VLOOKUP(B2375,I:J,2,0)</f>
        <v>#N/A</v>
      </c>
      <c r="D2375" s="35" t="e">
        <f>VLOOKUP(B2375,M:N,2,0)</f>
        <v>#N/A</v>
      </c>
      <c r="E2375" s="35" t="e">
        <f t="shared" si="62"/>
        <v>#N/A</v>
      </c>
    </row>
    <row r="2376" spans="1:5" x14ac:dyDescent="0.15">
      <c r="A2376" s="23">
        <f>主线!AG2375</f>
        <v>94390520</v>
      </c>
      <c r="B2376" s="37" t="s">
        <v>2825</v>
      </c>
      <c r="C2376" s="35" t="e">
        <f>VLOOKUP(B2376,I:J,2,0)</f>
        <v>#N/A</v>
      </c>
      <c r="D2376" s="35" t="e">
        <f>VLOOKUP(B2376,M:N,2,0)</f>
        <v>#N/A</v>
      </c>
      <c r="E2376" s="35" t="e">
        <f t="shared" si="62"/>
        <v>#N/A</v>
      </c>
    </row>
    <row r="2377" spans="1:5" x14ac:dyDescent="0.15">
      <c r="A2377" s="23">
        <f>主线!AG2376</f>
        <v>94507163</v>
      </c>
      <c r="B2377" s="37" t="s">
        <v>2826</v>
      </c>
      <c r="C2377" s="35" t="e">
        <f>VLOOKUP(B2377,I:J,2,0)</f>
        <v>#N/A</v>
      </c>
      <c r="D2377" s="35" t="e">
        <f>VLOOKUP(B2377,M:N,2,0)</f>
        <v>#N/A</v>
      </c>
      <c r="E2377" s="35" t="e">
        <f t="shared" si="62"/>
        <v>#N/A</v>
      </c>
    </row>
    <row r="2378" spans="1:5" x14ac:dyDescent="0.15">
      <c r="A2378" s="23">
        <f>主线!AG2377</f>
        <v>94564573</v>
      </c>
      <c r="B2378" s="37" t="s">
        <v>2827</v>
      </c>
      <c r="C2378" s="35" t="e">
        <f>VLOOKUP(B2378,I:J,2,0)</f>
        <v>#N/A</v>
      </c>
      <c r="D2378" s="35" t="e">
        <f>VLOOKUP(B2378,M:N,2,0)</f>
        <v>#N/A</v>
      </c>
      <c r="E2378" s="35" t="e">
        <f t="shared" si="62"/>
        <v>#N/A</v>
      </c>
    </row>
    <row r="2379" spans="1:5" x14ac:dyDescent="0.15">
      <c r="A2379" s="23">
        <f>主线!AG2378</f>
        <v>94621985</v>
      </c>
      <c r="B2379" s="37" t="s">
        <v>2828</v>
      </c>
      <c r="C2379" s="35" t="e">
        <f>VLOOKUP(B2379,I:J,2,0)</f>
        <v>#N/A</v>
      </c>
      <c r="D2379" s="35" t="e">
        <f>VLOOKUP(B2379,M:N,2,0)</f>
        <v>#N/A</v>
      </c>
      <c r="E2379" s="35" t="e">
        <f t="shared" si="62"/>
        <v>#N/A</v>
      </c>
    </row>
    <row r="2380" spans="1:5" x14ac:dyDescent="0.15">
      <c r="A2380" s="23">
        <f>主线!AG2379</f>
        <v>94738841</v>
      </c>
      <c r="B2380" s="37" t="s">
        <v>2829</v>
      </c>
      <c r="C2380" s="35" t="e">
        <f>VLOOKUP(B2380,I:J,2,0)</f>
        <v>#N/A</v>
      </c>
      <c r="D2380" s="35" t="e">
        <f>VLOOKUP(B2380,M:N,2,0)</f>
        <v>#N/A</v>
      </c>
      <c r="E2380" s="35" t="str">
        <f t="shared" si="62"/>
        <v>天庭试炼boss_178</v>
      </c>
    </row>
    <row r="2381" spans="1:5" x14ac:dyDescent="0.15">
      <c r="A2381" s="23">
        <f>主线!AG2380</f>
        <v>94796320</v>
      </c>
      <c r="B2381" s="37" t="s">
        <v>2830</v>
      </c>
      <c r="C2381" s="35" t="e">
        <f>VLOOKUP(B2381,I:J,2,0)</f>
        <v>#N/A</v>
      </c>
      <c r="D2381" s="35" t="e">
        <f>VLOOKUP(B2381,M:N,2,0)</f>
        <v>#N/A</v>
      </c>
      <c r="E2381" s="35" t="e">
        <f t="shared" si="62"/>
        <v>#N/A</v>
      </c>
    </row>
    <row r="2382" spans="1:5" x14ac:dyDescent="0.15">
      <c r="A2382" s="23">
        <f>主线!AG2381</f>
        <v>95156478</v>
      </c>
      <c r="B2382" s="37" t="s">
        <v>2831</v>
      </c>
      <c r="C2382" s="35" t="e">
        <f>VLOOKUP(B2382,I:J,2,0)</f>
        <v>#N/A</v>
      </c>
      <c r="D2382" s="35" t="e">
        <f>VLOOKUP(B2382,M:N,2,0)</f>
        <v>#N/A</v>
      </c>
      <c r="E2382" s="35" t="e">
        <f t="shared" si="62"/>
        <v>#N/A</v>
      </c>
    </row>
    <row r="2383" spans="1:5" x14ac:dyDescent="0.15">
      <c r="A2383" s="23">
        <f>主线!AG2382</f>
        <v>95214024</v>
      </c>
      <c r="B2383" s="37" t="s">
        <v>2832</v>
      </c>
      <c r="C2383" s="35" t="e">
        <f>VLOOKUP(B2383,I:J,2,0)</f>
        <v>#N/A</v>
      </c>
      <c r="D2383" s="35" t="e">
        <f>VLOOKUP(B2383,M:N,2,0)</f>
        <v>#N/A</v>
      </c>
      <c r="E2383" s="35" t="e">
        <f t="shared" si="62"/>
        <v>#N/A</v>
      </c>
    </row>
    <row r="2384" spans="1:5" x14ac:dyDescent="0.15">
      <c r="A2384" s="23">
        <f>主线!AG2383</f>
        <v>95331204</v>
      </c>
      <c r="B2384" s="37" t="s">
        <v>2833</v>
      </c>
      <c r="C2384" s="35" t="e">
        <f>VLOOKUP(B2384,I:J,2,0)</f>
        <v>#N/A</v>
      </c>
      <c r="D2384" s="35" t="e">
        <f>VLOOKUP(B2384,M:N,2,0)</f>
        <v>#N/A</v>
      </c>
      <c r="E2384" s="35" t="e">
        <f t="shared" si="62"/>
        <v>#N/A</v>
      </c>
    </row>
    <row r="2385" spans="1:5" x14ac:dyDescent="0.15">
      <c r="A2385" s="23">
        <f>主线!AG2384</f>
        <v>95388811</v>
      </c>
      <c r="B2385" s="37" t="s">
        <v>2834</v>
      </c>
      <c r="C2385" s="35" t="e">
        <f>VLOOKUP(B2385,I:J,2,0)</f>
        <v>#N/A</v>
      </c>
      <c r="D2385" s="35" t="e">
        <f>VLOOKUP(B2385,M:N,2,0)</f>
        <v>#N/A</v>
      </c>
      <c r="E2385" s="35" t="e">
        <f t="shared" si="62"/>
        <v>#N/A</v>
      </c>
    </row>
    <row r="2386" spans="1:5" x14ac:dyDescent="0.15">
      <c r="A2386" s="23">
        <f>主线!AG2385</f>
        <v>95446420</v>
      </c>
      <c r="B2386" s="37" t="s">
        <v>2835</v>
      </c>
      <c r="C2386" s="35" t="e">
        <f>VLOOKUP(B2386,I:J,2,0)</f>
        <v>#N/A</v>
      </c>
      <c r="D2386" s="35" t="e">
        <f>VLOOKUP(B2386,M:N,2,0)</f>
        <v>#N/A</v>
      </c>
      <c r="E2386" s="35" t="e">
        <f t="shared" si="62"/>
        <v>#N/A</v>
      </c>
    </row>
    <row r="2387" spans="1:5" x14ac:dyDescent="0.15">
      <c r="A2387" s="23">
        <f>主线!AG2386</f>
        <v>95563808</v>
      </c>
      <c r="B2387" s="37" t="s">
        <v>2836</v>
      </c>
      <c r="C2387" s="35" t="e">
        <f>VLOOKUP(B2387,I:J,2,0)</f>
        <v>#N/A</v>
      </c>
      <c r="D2387" s="35" t="e">
        <f>VLOOKUP(B2387,M:N,2,0)</f>
        <v>#N/A</v>
      </c>
      <c r="E2387" s="35" t="e">
        <f t="shared" si="62"/>
        <v>#N/A</v>
      </c>
    </row>
    <row r="2388" spans="1:5" x14ac:dyDescent="0.15">
      <c r="A2388" s="23">
        <f>主线!AG2387</f>
        <v>95621474</v>
      </c>
      <c r="B2388" s="37" t="s">
        <v>2837</v>
      </c>
      <c r="C2388" s="35" t="e">
        <f>VLOOKUP(B2388,I:J,2,0)</f>
        <v>#N/A</v>
      </c>
      <c r="D2388" s="35" t="e">
        <f>VLOOKUP(B2388,M:N,2,0)</f>
        <v>#N/A</v>
      </c>
      <c r="E2388" s="35" t="e">
        <f t="shared" si="62"/>
        <v>#N/A</v>
      </c>
    </row>
    <row r="2389" spans="1:5" x14ac:dyDescent="0.15">
      <c r="A2389" s="23">
        <f>主线!AG2388</f>
        <v>95679150</v>
      </c>
      <c r="B2389" s="37" t="s">
        <v>2838</v>
      </c>
      <c r="C2389" s="35" t="e">
        <f>VLOOKUP(B2389,I:J,2,0)</f>
        <v>#N/A</v>
      </c>
      <c r="D2389" s="35" t="e">
        <f>VLOOKUP(B2389,M:N,2,0)</f>
        <v>#N/A</v>
      </c>
      <c r="E2389" s="35" t="e">
        <f t="shared" si="62"/>
        <v>#N/A</v>
      </c>
    </row>
    <row r="2390" spans="1:5" x14ac:dyDescent="0.15">
      <c r="A2390" s="23">
        <f>主线!AG2389</f>
        <v>95796757</v>
      </c>
      <c r="B2390" s="37" t="s">
        <v>2839</v>
      </c>
      <c r="C2390" s="35" t="e">
        <f>VLOOKUP(B2390,I:J,2,0)</f>
        <v>#N/A</v>
      </c>
      <c r="D2390" s="35" t="e">
        <f>VLOOKUP(B2390,M:N,2,0)</f>
        <v>#N/A</v>
      </c>
      <c r="E2390" s="35" t="e">
        <f t="shared" si="62"/>
        <v>#N/A</v>
      </c>
    </row>
    <row r="2391" spans="1:5" x14ac:dyDescent="0.15">
      <c r="A2391" s="23">
        <f>主线!AG2390</f>
        <v>95854496</v>
      </c>
      <c r="B2391" s="37" t="s">
        <v>2840</v>
      </c>
      <c r="C2391" s="35" t="e">
        <f>VLOOKUP(B2391,I:J,2,0)</f>
        <v>#N/A</v>
      </c>
      <c r="D2391" s="35" t="e">
        <f>VLOOKUP(B2391,M:N,2,0)</f>
        <v>#N/A</v>
      </c>
      <c r="E2391" s="35" t="str">
        <f t="shared" si="62"/>
        <v>天庭试炼boss_179</v>
      </c>
    </row>
    <row r="2392" spans="1:5" x14ac:dyDescent="0.15">
      <c r="A2392" s="23">
        <f>主线!AG2391</f>
        <v>96216770</v>
      </c>
      <c r="B2392" s="37" t="s">
        <v>2841</v>
      </c>
      <c r="C2392" s="35" t="e">
        <f>VLOOKUP(B2392,I:J,2,0)</f>
        <v>#N/A</v>
      </c>
      <c r="D2392" s="35" t="e">
        <f>VLOOKUP(B2392,M:N,2,0)</f>
        <v>#N/A</v>
      </c>
      <c r="E2392" s="35" t="e">
        <f t="shared" si="62"/>
        <v>#N/A</v>
      </c>
    </row>
    <row r="2393" spans="1:5" x14ac:dyDescent="0.15">
      <c r="A2393" s="23">
        <f>主线!AG2392</f>
        <v>96274570</v>
      </c>
      <c r="B2393" s="37" t="s">
        <v>2842</v>
      </c>
      <c r="C2393" s="35" t="e">
        <f>VLOOKUP(B2393,I:J,2,0)</f>
        <v>#N/A</v>
      </c>
      <c r="D2393" s="35" t="e">
        <f>VLOOKUP(B2393,M:N,2,0)</f>
        <v>#N/A</v>
      </c>
      <c r="E2393" s="35" t="e">
        <f t="shared" si="62"/>
        <v>#N/A</v>
      </c>
    </row>
    <row r="2394" spans="1:5" x14ac:dyDescent="0.15">
      <c r="A2394" s="23">
        <f>主线!AG2393</f>
        <v>96392496</v>
      </c>
      <c r="B2394" s="37" t="s">
        <v>2843</v>
      </c>
      <c r="C2394" s="35" t="e">
        <f>VLOOKUP(B2394,I:J,2,0)</f>
        <v>#N/A</v>
      </c>
      <c r="D2394" s="35" t="e">
        <f>VLOOKUP(B2394,M:N,2,0)</f>
        <v>#N/A</v>
      </c>
      <c r="E2394" s="35" t="e">
        <f t="shared" si="62"/>
        <v>#N/A</v>
      </c>
    </row>
    <row r="2395" spans="1:5" x14ac:dyDescent="0.15">
      <c r="A2395" s="23">
        <f>主线!AG2394</f>
        <v>96450356</v>
      </c>
      <c r="B2395" s="37" t="s">
        <v>2844</v>
      </c>
      <c r="C2395" s="35" t="e">
        <f>VLOOKUP(B2395,I:J,2,0)</f>
        <v>#N/A</v>
      </c>
      <c r="D2395" s="35" t="e">
        <f>VLOOKUP(B2395,M:N,2,0)</f>
        <v>#N/A</v>
      </c>
      <c r="E2395" s="35" t="e">
        <f t="shared" si="62"/>
        <v>#N/A</v>
      </c>
    </row>
    <row r="2396" spans="1:5" x14ac:dyDescent="0.15">
      <c r="A2396" s="23">
        <f>主线!AG2395</f>
        <v>96508220</v>
      </c>
      <c r="B2396" s="37" t="s">
        <v>2845</v>
      </c>
      <c r="C2396" s="35" t="e">
        <f>VLOOKUP(B2396,I:J,2,0)</f>
        <v>#N/A</v>
      </c>
      <c r="D2396" s="35" t="e">
        <f>VLOOKUP(B2396,M:N,2,0)</f>
        <v>#N/A</v>
      </c>
      <c r="E2396" s="35" t="e">
        <f t="shared" si="62"/>
        <v>#N/A</v>
      </c>
    </row>
    <row r="2397" spans="1:5" x14ac:dyDescent="0.15">
      <c r="A2397" s="23">
        <f>主线!AG2396</f>
        <v>96626353</v>
      </c>
      <c r="B2397" s="37" t="s">
        <v>2846</v>
      </c>
      <c r="C2397" s="35" t="e">
        <f>VLOOKUP(B2397,I:J,2,0)</f>
        <v>#N/A</v>
      </c>
      <c r="D2397" s="35" t="e">
        <f>VLOOKUP(B2397,M:N,2,0)</f>
        <v>#N/A</v>
      </c>
      <c r="E2397" s="35" t="e">
        <f t="shared" si="62"/>
        <v>#N/A</v>
      </c>
    </row>
    <row r="2398" spans="1:5" x14ac:dyDescent="0.15">
      <c r="A2398" s="23">
        <f>主线!AG2397</f>
        <v>96684274</v>
      </c>
      <c r="B2398" s="37" t="s">
        <v>2847</v>
      </c>
      <c r="C2398" s="35" t="e">
        <f>VLOOKUP(B2398,I:J,2,0)</f>
        <v>#N/A</v>
      </c>
      <c r="D2398" s="35" t="e">
        <f>VLOOKUP(B2398,M:N,2,0)</f>
        <v>#N/A</v>
      </c>
      <c r="E2398" s="35" t="e">
        <f t="shared" si="62"/>
        <v>#N/A</v>
      </c>
    </row>
    <row r="2399" spans="1:5" x14ac:dyDescent="0.15">
      <c r="A2399" s="23">
        <f>主线!AG2398</f>
        <v>96742204</v>
      </c>
      <c r="B2399" s="37" t="s">
        <v>2848</v>
      </c>
      <c r="C2399" s="35" t="e">
        <f>VLOOKUP(B2399,I:J,2,0)</f>
        <v>#N/A</v>
      </c>
      <c r="D2399" s="35" t="e">
        <f>VLOOKUP(B2399,M:N,2,0)</f>
        <v>#N/A</v>
      </c>
      <c r="E2399" s="35" t="e">
        <f t="shared" si="62"/>
        <v>#N/A</v>
      </c>
    </row>
    <row r="2400" spans="1:5" x14ac:dyDescent="0.15">
      <c r="A2400" s="23">
        <f>主线!AG2399</f>
        <v>96860554</v>
      </c>
      <c r="B2400" s="37" t="s">
        <v>2849</v>
      </c>
      <c r="C2400" s="35" t="e">
        <f>VLOOKUP(B2400,I:J,2,0)</f>
        <v>#N/A</v>
      </c>
      <c r="D2400" s="35" t="e">
        <f>VLOOKUP(B2400,M:N,2,0)</f>
        <v>#N/A</v>
      </c>
      <c r="E2400" s="35" t="e">
        <f t="shared" si="62"/>
        <v>#N/A</v>
      </c>
    </row>
    <row r="2401" spans="1:5" x14ac:dyDescent="0.15">
      <c r="A2401" s="23">
        <f>主线!AG2400</f>
        <v>96918547</v>
      </c>
      <c r="B2401" s="37" t="s">
        <v>2850</v>
      </c>
      <c r="C2401" s="35" t="e">
        <f>VLOOKUP(B2401,I:J,2,0)</f>
        <v>#N/A</v>
      </c>
      <c r="D2401" s="35" t="e">
        <f>VLOOKUP(B2401,M:N,2,0)</f>
        <v>#N/A</v>
      </c>
      <c r="E2401" s="35" t="e">
        <f t="shared" si="62"/>
        <v>#N/A</v>
      </c>
    </row>
    <row r="2402" spans="1:5" x14ac:dyDescent="0.15">
      <c r="A2402" s="23">
        <f>主线!AG2401</f>
        <v>97282917</v>
      </c>
      <c r="B2402" s="37" t="s">
        <v>2851</v>
      </c>
      <c r="C2402" s="35" t="e">
        <f>VLOOKUP(B2402,I:J,2,0)</f>
        <v>#N/A</v>
      </c>
      <c r="D2402" s="35" t="e">
        <f>VLOOKUP(B2402,M:N,2,0)</f>
        <v>#N/A</v>
      </c>
      <c r="E2402" s="35" t="e">
        <f t="shared" si="62"/>
        <v>#N/A</v>
      </c>
    </row>
    <row r="2403" spans="1:5" x14ac:dyDescent="0.15">
      <c r="A2403" s="23">
        <f>主线!AG2402</f>
        <v>97340969</v>
      </c>
      <c r="B2403" s="37" t="s">
        <v>2852</v>
      </c>
      <c r="C2403" s="35" t="e">
        <f>VLOOKUP(B2403,I:J,2,0)</f>
        <v>#N/A</v>
      </c>
      <c r="D2403" s="35" t="e">
        <f>VLOOKUP(B2403,M:N,2,0)</f>
        <v>#N/A</v>
      </c>
      <c r="E2403" s="35" t="str">
        <f t="shared" si="62"/>
        <v>天庭试炼boss_180</v>
      </c>
    </row>
    <row r="2404" spans="1:5" x14ac:dyDescent="0.15">
      <c r="A2404" s="23">
        <f>主线!AG2403</f>
        <v>97459635</v>
      </c>
      <c r="B2404" s="37" t="s">
        <v>2853</v>
      </c>
      <c r="C2404" s="35" t="e">
        <f>VLOOKUP(B2404,I:J,2,0)</f>
        <v>#N/A</v>
      </c>
      <c r="D2404" s="35" t="e">
        <f>VLOOKUP(B2404,M:N,2,0)</f>
        <v>#N/A</v>
      </c>
      <c r="E2404" s="35" t="e">
        <f t="shared" si="62"/>
        <v>#N/A</v>
      </c>
    </row>
    <row r="2405" spans="1:5" x14ac:dyDescent="0.15">
      <c r="A2405" s="23">
        <f>主线!AG2404</f>
        <v>97517753</v>
      </c>
      <c r="B2405" s="37" t="s">
        <v>2854</v>
      </c>
      <c r="C2405" s="35" t="e">
        <f>VLOOKUP(B2405,I:J,2,0)</f>
        <v>#N/A</v>
      </c>
      <c r="D2405" s="35" t="e">
        <f>VLOOKUP(B2405,M:N,2,0)</f>
        <v>#N/A</v>
      </c>
      <c r="E2405" s="35" t="e">
        <f t="shared" si="62"/>
        <v>#N/A</v>
      </c>
    </row>
    <row r="2406" spans="1:5" x14ac:dyDescent="0.15">
      <c r="A2406" s="23">
        <f>主线!AG2405</f>
        <v>97575878</v>
      </c>
      <c r="B2406" s="37" t="s">
        <v>2855</v>
      </c>
      <c r="C2406" s="35" t="e">
        <f>VLOOKUP(B2406,I:J,2,0)</f>
        <v>#N/A</v>
      </c>
      <c r="D2406" s="35" t="e">
        <f>VLOOKUP(B2406,M:N,2,0)</f>
        <v>#N/A</v>
      </c>
      <c r="E2406" s="35" t="e">
        <f t="shared" si="62"/>
        <v>#N/A</v>
      </c>
    </row>
    <row r="2407" spans="1:5" x14ac:dyDescent="0.15">
      <c r="A2407" s="23">
        <f>主线!AG2406</f>
        <v>97694757</v>
      </c>
      <c r="B2407" s="37" t="s">
        <v>2856</v>
      </c>
      <c r="C2407" s="35" t="e">
        <f>VLOOKUP(B2407,I:J,2,0)</f>
        <v>#N/A</v>
      </c>
      <c r="D2407" s="35" t="e">
        <f>VLOOKUP(B2407,M:N,2,0)</f>
        <v>#N/A</v>
      </c>
      <c r="E2407" s="35" t="e">
        <f t="shared" si="62"/>
        <v>#N/A</v>
      </c>
    </row>
    <row r="2408" spans="1:5" x14ac:dyDescent="0.15">
      <c r="A2408" s="23">
        <f>主线!AG2407</f>
        <v>97752936</v>
      </c>
      <c r="B2408" s="37" t="s">
        <v>2857</v>
      </c>
      <c r="C2408" s="35" t="e">
        <f>VLOOKUP(B2408,I:J,2,0)</f>
        <v>#N/A</v>
      </c>
      <c r="D2408" s="35" t="e">
        <f>VLOOKUP(B2408,M:N,2,0)</f>
        <v>#N/A</v>
      </c>
      <c r="E2408" s="35" t="e">
        <f t="shared" si="62"/>
        <v>#N/A</v>
      </c>
    </row>
    <row r="2409" spans="1:5" x14ac:dyDescent="0.15">
      <c r="A2409" s="23">
        <f>主线!AG2408</f>
        <v>97811118</v>
      </c>
      <c r="B2409" s="37" t="s">
        <v>2858</v>
      </c>
      <c r="C2409" s="35" t="e">
        <f>VLOOKUP(B2409,I:J,2,0)</f>
        <v>#N/A</v>
      </c>
      <c r="D2409" s="35" t="e">
        <f>VLOOKUP(B2409,M:N,2,0)</f>
        <v>#N/A</v>
      </c>
      <c r="E2409" s="35" t="e">
        <f t="shared" si="62"/>
        <v>#N/A</v>
      </c>
    </row>
    <row r="2410" spans="1:5" x14ac:dyDescent="0.15">
      <c r="A2410" s="23">
        <f>主线!AG2409</f>
        <v>97930205</v>
      </c>
      <c r="B2410" s="37" t="s">
        <v>2859</v>
      </c>
      <c r="C2410" s="35" t="e">
        <f>VLOOKUP(B2410,I:J,2,0)</f>
        <v>#N/A</v>
      </c>
      <c r="D2410" s="35" t="e">
        <f>VLOOKUP(B2410,M:N,2,0)</f>
        <v>#N/A</v>
      </c>
      <c r="E2410" s="35" t="e">
        <f t="shared" si="62"/>
        <v>#N/A</v>
      </c>
    </row>
    <row r="2411" spans="1:5" x14ac:dyDescent="0.15">
      <c r="A2411" s="23">
        <f>主线!AG2410</f>
        <v>97988445</v>
      </c>
      <c r="B2411" s="37" t="s">
        <v>2860</v>
      </c>
      <c r="C2411" s="35" t="e">
        <f>VLOOKUP(B2411,I:J,2,0)</f>
        <v>#N/A</v>
      </c>
      <c r="D2411" s="35" t="e">
        <f>VLOOKUP(B2411,M:N,2,0)</f>
        <v>#N/A</v>
      </c>
      <c r="E2411" s="35" t="e">
        <f t="shared" si="62"/>
        <v>#N/A</v>
      </c>
    </row>
    <row r="2412" spans="1:5" x14ac:dyDescent="0.15">
      <c r="A2412" s="23">
        <f>主线!AG2411</f>
        <v>98354901</v>
      </c>
      <c r="B2412" s="37" t="s">
        <v>2861</v>
      </c>
      <c r="C2412" s="35" t="e">
        <f>VLOOKUP(B2412,I:J,2,0)</f>
        <v>#N/A</v>
      </c>
      <c r="D2412" s="35" t="e">
        <f>VLOOKUP(B2412,M:N,2,0)</f>
        <v>#N/A</v>
      </c>
      <c r="E2412" s="35" t="e">
        <f t="shared" si="62"/>
        <v>#N/A</v>
      </c>
    </row>
    <row r="2413" spans="1:5" x14ac:dyDescent="0.15">
      <c r="A2413" s="23">
        <f>主线!AG2412</f>
        <v>98413202</v>
      </c>
      <c r="B2413" s="37" t="s">
        <v>2862</v>
      </c>
      <c r="C2413" s="35" t="e">
        <f>VLOOKUP(B2413,I:J,2,0)</f>
        <v>#N/A</v>
      </c>
      <c r="D2413" s="35" t="e">
        <f>VLOOKUP(B2413,M:N,2,0)</f>
        <v>#N/A</v>
      </c>
      <c r="E2413" s="35" t="e">
        <f t="shared" si="62"/>
        <v>#N/A</v>
      </c>
    </row>
    <row r="2414" spans="1:5" x14ac:dyDescent="0.15">
      <c r="A2414" s="23">
        <f>主线!AG2413</f>
        <v>98532603</v>
      </c>
      <c r="B2414" s="37" t="s">
        <v>2863</v>
      </c>
      <c r="C2414" s="35" t="e">
        <f>VLOOKUP(B2414,I:J,2,0)</f>
        <v>#N/A</v>
      </c>
      <c r="D2414" s="35" t="e">
        <f>VLOOKUP(B2414,M:N,2,0)</f>
        <v>#N/A</v>
      </c>
      <c r="E2414" s="35" t="e">
        <f t="shared" si="62"/>
        <v>#N/A</v>
      </c>
    </row>
    <row r="2415" spans="1:5" x14ac:dyDescent="0.15">
      <c r="A2415" s="23">
        <f>主线!AG2414</f>
        <v>98590962</v>
      </c>
      <c r="B2415" s="37" t="s">
        <v>2864</v>
      </c>
      <c r="C2415" s="35" t="e">
        <f>VLOOKUP(B2415,I:J,2,0)</f>
        <v>#N/A</v>
      </c>
      <c r="D2415" s="35" t="e">
        <f>VLOOKUP(B2415,M:N,2,0)</f>
        <v>#N/A</v>
      </c>
      <c r="E2415" s="35" t="e">
        <f t="shared" si="62"/>
        <v>#N/A</v>
      </c>
    </row>
    <row r="2416" spans="1:5" x14ac:dyDescent="0.15">
      <c r="A2416" s="23">
        <f>主线!AG2415</f>
        <v>98649323</v>
      </c>
      <c r="B2416" s="37" t="s">
        <v>2865</v>
      </c>
      <c r="C2416" s="35" t="e">
        <f>VLOOKUP(B2416,I:J,2,0)</f>
        <v>#N/A</v>
      </c>
      <c r="D2416" s="35" t="e">
        <f>VLOOKUP(B2416,M:N,2,0)</f>
        <v>#N/A</v>
      </c>
      <c r="E2416" s="35" t="e">
        <f t="shared" si="62"/>
        <v>#N/A</v>
      </c>
    </row>
    <row r="2417" spans="1:5" x14ac:dyDescent="0.15">
      <c r="A2417" s="23">
        <f>主线!AG2416</f>
        <v>98768935</v>
      </c>
      <c r="B2417" s="37" t="s">
        <v>2866</v>
      </c>
      <c r="C2417" s="35" t="e">
        <f>VLOOKUP(B2417,I:J,2,0)</f>
        <v>#N/A</v>
      </c>
      <c r="D2417" s="35" t="e">
        <f>VLOOKUP(B2417,M:N,2,0)</f>
        <v>#N/A</v>
      </c>
      <c r="E2417" s="35" t="e">
        <f t="shared" si="62"/>
        <v>#N/A</v>
      </c>
    </row>
    <row r="2418" spans="1:5" x14ac:dyDescent="0.15">
      <c r="A2418" s="23">
        <f>主线!AG2417</f>
        <v>98827363</v>
      </c>
      <c r="B2418" s="37" t="s">
        <v>2867</v>
      </c>
      <c r="C2418" s="35" t="e">
        <f>VLOOKUP(B2418,I:J,2,0)</f>
        <v>#N/A</v>
      </c>
      <c r="D2418" s="35" t="e">
        <f>VLOOKUP(B2418,M:N,2,0)</f>
        <v>#N/A</v>
      </c>
      <c r="E2418" s="35" t="e">
        <f t="shared" si="62"/>
        <v>#N/A</v>
      </c>
    </row>
    <row r="2419" spans="1:5" x14ac:dyDescent="0.15">
      <c r="A2419" s="23">
        <f>主线!AG2418</f>
        <v>98885798</v>
      </c>
      <c r="B2419" s="37" t="s">
        <v>2868</v>
      </c>
      <c r="C2419" s="35" t="e">
        <f>VLOOKUP(B2419,I:J,2,0)</f>
        <v>#N/A</v>
      </c>
      <c r="D2419" s="35" t="e">
        <f>VLOOKUP(B2419,M:N,2,0)</f>
        <v>#N/A</v>
      </c>
      <c r="E2419" s="35" t="e">
        <f t="shared" si="62"/>
        <v>#N/A</v>
      </c>
    </row>
    <row r="2420" spans="1:5" x14ac:dyDescent="0.15">
      <c r="A2420" s="23">
        <f>主线!AG2419</f>
        <v>99005626</v>
      </c>
      <c r="B2420" s="37" t="s">
        <v>2869</v>
      </c>
      <c r="C2420" s="35" t="e">
        <f>VLOOKUP(B2420,I:J,2,0)</f>
        <v>#N/A</v>
      </c>
      <c r="D2420" s="35" t="e">
        <f>VLOOKUP(B2420,M:N,2,0)</f>
        <v>#N/A</v>
      </c>
      <c r="E2420" s="35" t="e">
        <f t="shared" si="62"/>
        <v>#N/A</v>
      </c>
    </row>
    <row r="2421" spans="1:5" x14ac:dyDescent="0.15">
      <c r="A2421" s="23">
        <f>主线!AG2420</f>
        <v>99064122</v>
      </c>
      <c r="B2421" s="37" t="s">
        <v>2870</v>
      </c>
      <c r="C2421" s="35" t="e">
        <f>VLOOKUP(B2421,I:J,2,0)</f>
        <v>#N/A</v>
      </c>
      <c r="D2421" s="35" t="e">
        <f>VLOOKUP(B2421,M:N,2,0)</f>
        <v>#N/A</v>
      </c>
      <c r="E2421" s="35" t="e">
        <f t="shared" si="62"/>
        <v>#N/A</v>
      </c>
    </row>
    <row r="2422" spans="1:5" x14ac:dyDescent="0.15">
      <c r="A2422" s="23">
        <f>主线!AG2421</f>
        <v>99432652</v>
      </c>
      <c r="B2422" s="37" t="s">
        <v>2871</v>
      </c>
      <c r="C2422" s="35" t="e">
        <f>VLOOKUP(B2422,I:J,2,0)</f>
        <v>#N/A</v>
      </c>
      <c r="D2422" s="35" t="e">
        <f>VLOOKUP(B2422,M:N,2,0)</f>
        <v>#N/A</v>
      </c>
      <c r="E2422" s="35" t="e">
        <f t="shared" si="62"/>
        <v>#N/A</v>
      </c>
    </row>
    <row r="2423" spans="1:5" x14ac:dyDescent="0.15">
      <c r="A2423" s="23">
        <f>主线!AG2422</f>
        <v>99491214</v>
      </c>
      <c r="B2423" s="37" t="s">
        <v>2872</v>
      </c>
      <c r="C2423" s="35" t="e">
        <f>VLOOKUP(B2423,I:J,2,0)</f>
        <v>#N/A</v>
      </c>
      <c r="D2423" s="35" t="e">
        <f>VLOOKUP(B2423,M:N,2,0)</f>
        <v>#N/A</v>
      </c>
      <c r="E2423" s="35" t="e">
        <f t="shared" si="62"/>
        <v>#N/A</v>
      </c>
    </row>
    <row r="2424" spans="1:5" x14ac:dyDescent="0.15">
      <c r="A2424" s="23">
        <f>主线!AG2423</f>
        <v>99611363</v>
      </c>
      <c r="B2424" s="37" t="s">
        <v>2873</v>
      </c>
      <c r="C2424" s="35" t="e">
        <f>VLOOKUP(B2424,I:J,2,0)</f>
        <v>#N/A</v>
      </c>
      <c r="D2424" s="35" t="e">
        <f>VLOOKUP(B2424,M:N,2,0)</f>
        <v>#N/A</v>
      </c>
      <c r="E2424" s="35" t="e">
        <f t="shared" si="62"/>
        <v>#N/A</v>
      </c>
    </row>
    <row r="2425" spans="1:5" x14ac:dyDescent="0.15">
      <c r="A2425" s="23">
        <f>主线!AG2424</f>
        <v>99669983</v>
      </c>
      <c r="B2425" s="37" t="s">
        <v>2874</v>
      </c>
      <c r="C2425" s="35" t="e">
        <f>VLOOKUP(B2425,I:J,2,0)</f>
        <v>#N/A</v>
      </c>
      <c r="D2425" s="35" t="e">
        <f>VLOOKUP(B2425,M:N,2,0)</f>
        <v>#N/A</v>
      </c>
      <c r="E2425" s="35" t="e">
        <f t="shared" si="62"/>
        <v>#N/A</v>
      </c>
    </row>
    <row r="2426" spans="1:5" x14ac:dyDescent="0.15">
      <c r="A2426" s="23">
        <f>主线!AG2425</f>
        <v>99728606</v>
      </c>
      <c r="B2426" s="37" t="s">
        <v>2875</v>
      </c>
      <c r="C2426" s="35" t="e">
        <f>VLOOKUP(B2426,I:J,2,0)</f>
        <v>#N/A</v>
      </c>
      <c r="D2426" s="35" t="e">
        <f>VLOOKUP(B2426,M:N,2,0)</f>
        <v>#N/A</v>
      </c>
      <c r="E2426" s="35" t="e">
        <f t="shared" si="62"/>
        <v>#N/A</v>
      </c>
    </row>
    <row r="2427" spans="1:5" x14ac:dyDescent="0.15">
      <c r="A2427" s="23">
        <f>主线!AG2426</f>
        <v>99848967</v>
      </c>
      <c r="B2427" s="37" t="s">
        <v>2876</v>
      </c>
      <c r="C2427" s="35" t="e">
        <f>VLOOKUP(B2427,I:J,2,0)</f>
        <v>#N/A</v>
      </c>
      <c r="D2427" s="35" t="e">
        <f>VLOOKUP(B2427,M:N,2,0)</f>
        <v>#N/A</v>
      </c>
      <c r="E2427" s="35" t="e">
        <f t="shared" si="62"/>
        <v>#N/A</v>
      </c>
    </row>
    <row r="2428" spans="1:5" x14ac:dyDescent="0.15">
      <c r="A2428" s="23">
        <f>主线!AG2427</f>
        <v>99907651</v>
      </c>
      <c r="B2428" s="37" t="s">
        <v>2877</v>
      </c>
      <c r="C2428" s="35" t="e">
        <f>VLOOKUP(B2428,I:J,2,0)</f>
        <v>#N/A</v>
      </c>
      <c r="D2428" s="35" t="e">
        <f>VLOOKUP(B2428,M:N,2,0)</f>
        <v>#N/A</v>
      </c>
      <c r="E2428" s="35" t="e">
        <f t="shared" si="62"/>
        <v>#N/A</v>
      </c>
    </row>
    <row r="2429" spans="1:5" x14ac:dyDescent="0.15">
      <c r="A2429" s="23">
        <f>主线!AG2428</f>
        <v>99966344</v>
      </c>
      <c r="B2429" s="37" t="s">
        <v>2878</v>
      </c>
      <c r="C2429" s="35" t="e">
        <f>VLOOKUP(B2429,I:J,2,0)</f>
        <v>#N/A</v>
      </c>
      <c r="D2429" s="35" t="e">
        <f>VLOOKUP(B2429,M:N,2,0)</f>
        <v>#N/A</v>
      </c>
      <c r="E2429" s="35" t="e">
        <f t="shared" si="62"/>
        <v>#N/A</v>
      </c>
    </row>
    <row r="2430" spans="1:5" x14ac:dyDescent="0.15">
      <c r="A2430" s="23">
        <f>主线!AG2429</f>
        <v>100086921</v>
      </c>
      <c r="B2430" s="37" t="s">
        <v>2879</v>
      </c>
      <c r="C2430" s="35" t="e">
        <f>VLOOKUP(B2430,I:J,2,0)</f>
        <v>#N/A</v>
      </c>
      <c r="D2430" s="35" t="e">
        <f>VLOOKUP(B2430,M:N,2,0)</f>
        <v>#N/A</v>
      </c>
      <c r="E2430" s="35" t="e">
        <f t="shared" si="62"/>
        <v>#N/A</v>
      </c>
    </row>
    <row r="2431" spans="1:5" x14ac:dyDescent="0.15">
      <c r="A2431" s="23">
        <f>主线!AG2430</f>
        <v>100145678</v>
      </c>
      <c r="B2431" s="37" t="s">
        <v>2880</v>
      </c>
      <c r="C2431" s="35" t="e">
        <f>VLOOKUP(B2431,I:J,2,0)</f>
        <v>#N/A</v>
      </c>
      <c r="D2431" s="35" t="e">
        <f>VLOOKUP(B2431,M:N,2,0)</f>
        <v>#N/A</v>
      </c>
      <c r="E2431" s="35" t="e">
        <f t="shared" si="62"/>
        <v>#N/A</v>
      </c>
    </row>
    <row r="2432" spans="1:5" x14ac:dyDescent="0.15">
      <c r="A2432" s="23">
        <f>主线!AG2431</f>
        <v>100516325</v>
      </c>
      <c r="B2432" s="37" t="s">
        <v>2881</v>
      </c>
      <c r="C2432" s="35" t="e">
        <f>VLOOKUP(B2432,I:J,2,0)</f>
        <v>#N/A</v>
      </c>
      <c r="D2432" s="35" t="e">
        <f>VLOOKUP(B2432,M:N,2,0)</f>
        <v>#N/A</v>
      </c>
      <c r="E2432" s="35" t="e">
        <f t="shared" si="62"/>
        <v>#N/A</v>
      </c>
    </row>
    <row r="2433" spans="1:5" x14ac:dyDescent="0.15">
      <c r="A2433" s="23">
        <f>主线!AG2432</f>
        <v>100575146</v>
      </c>
      <c r="B2433" s="37" t="s">
        <v>2882</v>
      </c>
      <c r="C2433" s="35" t="e">
        <f>VLOOKUP(B2433,I:J,2,0)</f>
        <v>#N/A</v>
      </c>
      <c r="D2433" s="35" t="e">
        <f>VLOOKUP(B2433,M:N,2,0)</f>
        <v>#N/A</v>
      </c>
      <c r="E2433" s="35" t="e">
        <f t="shared" si="62"/>
        <v>#N/A</v>
      </c>
    </row>
    <row r="2434" spans="1:5" x14ac:dyDescent="0.15">
      <c r="A2434" s="23">
        <f>主线!AG2433</f>
        <v>100696047</v>
      </c>
      <c r="B2434" s="37" t="s">
        <v>2883</v>
      </c>
      <c r="C2434" s="35" t="e">
        <f>VLOOKUP(B2434,I:J,2,0)</f>
        <v>#N/A</v>
      </c>
      <c r="D2434" s="35" t="e">
        <f>VLOOKUP(B2434,M:N,2,0)</f>
        <v>#N/A</v>
      </c>
      <c r="E2434" s="35" t="e">
        <f t="shared" ref="E2434:E2497" si="63">VLOOKUP(B2434,Q:R,2,0)</f>
        <v>#N/A</v>
      </c>
    </row>
    <row r="2435" spans="1:5" x14ac:dyDescent="0.15">
      <c r="A2435" s="23">
        <f>主线!AG2434</f>
        <v>100754929</v>
      </c>
      <c r="B2435" s="37" t="s">
        <v>2884</v>
      </c>
      <c r="C2435" s="35" t="e">
        <f>VLOOKUP(B2435,I:J,2,0)</f>
        <v>#N/A</v>
      </c>
      <c r="D2435" s="35" t="e">
        <f>VLOOKUP(B2435,M:N,2,0)</f>
        <v>#N/A</v>
      </c>
      <c r="E2435" s="35" t="e">
        <f t="shared" si="63"/>
        <v>#N/A</v>
      </c>
    </row>
    <row r="2436" spans="1:5" x14ac:dyDescent="0.15">
      <c r="A2436" s="23">
        <f>主线!AG2435</f>
        <v>100813817</v>
      </c>
      <c r="B2436" s="37" t="s">
        <v>2885</v>
      </c>
      <c r="C2436" s="35" t="e">
        <f>VLOOKUP(B2436,I:J,2,0)</f>
        <v>#N/A</v>
      </c>
      <c r="D2436" s="35" t="e">
        <f>VLOOKUP(B2436,M:N,2,0)</f>
        <v>#N/A</v>
      </c>
      <c r="E2436" s="35" t="e">
        <f t="shared" si="63"/>
        <v>#N/A</v>
      </c>
    </row>
    <row r="2437" spans="1:5" x14ac:dyDescent="0.15">
      <c r="A2437" s="23">
        <f>主线!AG2436</f>
        <v>100934929</v>
      </c>
      <c r="B2437" s="37" t="s">
        <v>2886</v>
      </c>
      <c r="C2437" s="35" t="e">
        <f>VLOOKUP(B2437,I:J,2,0)</f>
        <v>#N/A</v>
      </c>
      <c r="D2437" s="35" t="e">
        <f>VLOOKUP(B2437,M:N,2,0)</f>
        <v>#N/A</v>
      </c>
      <c r="E2437" s="35" t="str">
        <f t="shared" si="63"/>
        <v>天庭试炼boss_181</v>
      </c>
    </row>
    <row r="2438" spans="1:5" x14ac:dyDescent="0.15">
      <c r="A2438" s="23">
        <f>主线!AG2437</f>
        <v>100993875</v>
      </c>
      <c r="B2438" s="37" t="s">
        <v>2887</v>
      </c>
      <c r="C2438" s="35" t="e">
        <f>VLOOKUP(B2438,I:J,2,0)</f>
        <v>#N/A</v>
      </c>
      <c r="D2438" s="35" t="e">
        <f>VLOOKUP(B2438,M:N,2,0)</f>
        <v>#N/A</v>
      </c>
      <c r="E2438" s="35" t="e">
        <f t="shared" si="63"/>
        <v>#N/A</v>
      </c>
    </row>
    <row r="2439" spans="1:5" x14ac:dyDescent="0.15">
      <c r="A2439" s="23">
        <f>主线!AG2438</f>
        <v>101052830</v>
      </c>
      <c r="B2439" s="37" t="s">
        <v>2888</v>
      </c>
      <c r="C2439" s="35" t="e">
        <f>VLOOKUP(B2439,I:J,2,0)</f>
        <v>#N/A</v>
      </c>
      <c r="D2439" s="35" t="e">
        <f>VLOOKUP(B2439,M:N,2,0)</f>
        <v>#N/A</v>
      </c>
      <c r="E2439" s="35" t="e">
        <f t="shared" si="63"/>
        <v>#N/A</v>
      </c>
    </row>
    <row r="2440" spans="1:5" x14ac:dyDescent="0.15">
      <c r="A2440" s="23">
        <f>主线!AG2439</f>
        <v>101174156</v>
      </c>
      <c r="B2440" s="37" t="s">
        <v>2889</v>
      </c>
      <c r="C2440" s="35" t="e">
        <f>VLOOKUP(B2440,I:J,2,0)</f>
        <v>#N/A</v>
      </c>
      <c r="D2440" s="35" t="e">
        <f>VLOOKUP(B2440,M:N,2,0)</f>
        <v>#N/A</v>
      </c>
      <c r="E2440" s="35" t="e">
        <f t="shared" si="63"/>
        <v>#N/A</v>
      </c>
    </row>
    <row r="2441" spans="1:5" x14ac:dyDescent="0.15">
      <c r="A2441" s="23">
        <f>主线!AG2440</f>
        <v>101233169</v>
      </c>
      <c r="B2441" s="37" t="s">
        <v>2890</v>
      </c>
      <c r="C2441" s="35" t="e">
        <f>VLOOKUP(B2441,I:J,2,0)</f>
        <v>#N/A</v>
      </c>
      <c r="D2441" s="35" t="e">
        <f>VLOOKUP(B2441,M:N,2,0)</f>
        <v>#N/A</v>
      </c>
      <c r="E2441" s="35" t="e">
        <f t="shared" si="63"/>
        <v>#N/A</v>
      </c>
    </row>
    <row r="2442" spans="1:5" x14ac:dyDescent="0.15">
      <c r="A2442" s="23">
        <f>主线!AG2441</f>
        <v>101605934</v>
      </c>
      <c r="B2442" s="37" t="s">
        <v>2891</v>
      </c>
      <c r="C2442" s="35" t="e">
        <f>VLOOKUP(B2442,I:J,2,0)</f>
        <v>#N/A</v>
      </c>
      <c r="D2442" s="35" t="e">
        <f>VLOOKUP(B2442,M:N,2,0)</f>
        <v>#N/A</v>
      </c>
      <c r="E2442" s="35" t="e">
        <f t="shared" si="63"/>
        <v>#N/A</v>
      </c>
    </row>
    <row r="2443" spans="1:5" x14ac:dyDescent="0.15">
      <c r="A2443" s="23">
        <f>主线!AG2442</f>
        <v>101665008</v>
      </c>
      <c r="B2443" s="37" t="s">
        <v>2892</v>
      </c>
      <c r="C2443" s="35" t="e">
        <f>VLOOKUP(B2443,I:J,2,0)</f>
        <v>#N/A</v>
      </c>
      <c r="D2443" s="35" t="e">
        <f>VLOOKUP(B2443,M:N,2,0)</f>
        <v>#N/A</v>
      </c>
      <c r="E2443" s="35" t="e">
        <f t="shared" si="63"/>
        <v>#N/A</v>
      </c>
    </row>
    <row r="2444" spans="1:5" x14ac:dyDescent="0.15">
      <c r="A2444" s="23">
        <f>主线!AG2443</f>
        <v>101786653</v>
      </c>
      <c r="B2444" s="37" t="s">
        <v>2893</v>
      </c>
      <c r="C2444" s="35" t="e">
        <f>VLOOKUP(B2444,I:J,2,0)</f>
        <v>#N/A</v>
      </c>
      <c r="D2444" s="35" t="e">
        <f>VLOOKUP(B2444,M:N,2,0)</f>
        <v>#N/A</v>
      </c>
      <c r="E2444" s="35" t="e">
        <f t="shared" si="63"/>
        <v>#N/A</v>
      </c>
    </row>
    <row r="2445" spans="1:5" x14ac:dyDescent="0.15">
      <c r="A2445" s="23">
        <f>主线!AG2444</f>
        <v>101845788</v>
      </c>
      <c r="B2445" s="37" t="s">
        <v>2894</v>
      </c>
      <c r="C2445" s="35" t="e">
        <f>VLOOKUP(B2445,I:J,2,0)</f>
        <v>#N/A</v>
      </c>
      <c r="D2445" s="35" t="e">
        <f>VLOOKUP(B2445,M:N,2,0)</f>
        <v>#N/A</v>
      </c>
      <c r="E2445" s="35" t="e">
        <f t="shared" si="63"/>
        <v>#N/A</v>
      </c>
    </row>
    <row r="2446" spans="1:5" x14ac:dyDescent="0.15">
      <c r="A2446" s="23">
        <f>主线!AG2445</f>
        <v>101904930</v>
      </c>
      <c r="B2446" s="37" t="s">
        <v>2895</v>
      </c>
      <c r="C2446" s="35" t="e">
        <f>VLOOKUP(B2446,I:J,2,0)</f>
        <v>#N/A</v>
      </c>
      <c r="D2446" s="35" t="e">
        <f>VLOOKUP(B2446,M:N,2,0)</f>
        <v>#N/A</v>
      </c>
      <c r="E2446" s="35" t="e">
        <f t="shared" si="63"/>
        <v>#N/A</v>
      </c>
    </row>
    <row r="2447" spans="1:5" x14ac:dyDescent="0.15">
      <c r="A2447" s="23">
        <f>主线!AG2446</f>
        <v>102026789</v>
      </c>
      <c r="B2447" s="37" t="s">
        <v>2896</v>
      </c>
      <c r="C2447" s="35" t="e">
        <f>VLOOKUP(B2447,I:J,2,0)</f>
        <v>#N/A</v>
      </c>
      <c r="D2447" s="35" t="e">
        <f>VLOOKUP(B2447,M:N,2,0)</f>
        <v>#N/A</v>
      </c>
      <c r="E2447" s="35" t="e">
        <f t="shared" si="63"/>
        <v>#N/A</v>
      </c>
    </row>
    <row r="2448" spans="1:5" x14ac:dyDescent="0.15">
      <c r="A2448" s="23">
        <f>主线!AG2447</f>
        <v>102085989</v>
      </c>
      <c r="B2448" s="37" t="s">
        <v>2897</v>
      </c>
      <c r="C2448" s="35" t="e">
        <f>VLOOKUP(B2448,I:J,2,0)</f>
        <v>#N/A</v>
      </c>
      <c r="D2448" s="35" t="e">
        <f>VLOOKUP(B2448,M:N,2,0)</f>
        <v>#N/A</v>
      </c>
      <c r="E2448" s="35" t="e">
        <f t="shared" si="63"/>
        <v>#N/A</v>
      </c>
    </row>
    <row r="2449" spans="1:5" x14ac:dyDescent="0.15">
      <c r="A2449" s="23">
        <f>主线!AG2448</f>
        <v>102145191</v>
      </c>
      <c r="B2449" s="37" t="s">
        <v>2898</v>
      </c>
      <c r="C2449" s="35" t="e">
        <f>VLOOKUP(B2449,I:J,2,0)</f>
        <v>#N/A</v>
      </c>
      <c r="D2449" s="35" t="e">
        <f>VLOOKUP(B2449,M:N,2,0)</f>
        <v>#N/A</v>
      </c>
      <c r="E2449" s="35" t="e">
        <f t="shared" si="63"/>
        <v>#N/A</v>
      </c>
    </row>
    <row r="2450" spans="1:5" x14ac:dyDescent="0.15">
      <c r="A2450" s="23">
        <f>主线!AG2449</f>
        <v>102267259</v>
      </c>
      <c r="B2450" s="37" t="s">
        <v>2899</v>
      </c>
      <c r="C2450" s="35" t="e">
        <f>VLOOKUP(B2450,I:J,2,0)</f>
        <v>#N/A</v>
      </c>
      <c r="D2450" s="35" t="e">
        <f>VLOOKUP(B2450,M:N,2,0)</f>
        <v>#N/A</v>
      </c>
      <c r="E2450" s="35" t="str">
        <f t="shared" si="63"/>
        <v>天庭试炼boss_182</v>
      </c>
    </row>
    <row r="2451" spans="1:5" x14ac:dyDescent="0.15">
      <c r="A2451" s="23">
        <f>主线!AG2450</f>
        <v>102326525</v>
      </c>
      <c r="B2451" s="37" t="s">
        <v>2900</v>
      </c>
      <c r="C2451" s="35" t="e">
        <f>VLOOKUP(B2451,I:J,2,0)</f>
        <v>#N/A</v>
      </c>
      <c r="D2451" s="35" t="e">
        <f>VLOOKUP(B2451,M:N,2,0)</f>
        <v>#N/A</v>
      </c>
      <c r="E2451" s="35" t="e">
        <f t="shared" si="63"/>
        <v>#N/A</v>
      </c>
    </row>
    <row r="2452" spans="1:5" x14ac:dyDescent="0.15">
      <c r="A2452" s="23">
        <f>主线!AG2451</f>
        <v>102701379</v>
      </c>
      <c r="B2452" s="37" t="s">
        <v>2901</v>
      </c>
      <c r="C2452" s="35" t="e">
        <f>VLOOKUP(B2452,I:J,2,0)</f>
        <v>#N/A</v>
      </c>
      <c r="D2452" s="35" t="e">
        <f>VLOOKUP(B2452,M:N,2,0)</f>
        <v>#N/A</v>
      </c>
      <c r="E2452" s="35" t="e">
        <f t="shared" si="63"/>
        <v>#N/A</v>
      </c>
    </row>
    <row r="2453" spans="1:5" x14ac:dyDescent="0.15">
      <c r="A2453" s="23">
        <f>主线!AG2452</f>
        <v>102760707</v>
      </c>
      <c r="B2453" s="37" t="s">
        <v>2902</v>
      </c>
      <c r="C2453" s="35" t="e">
        <f>VLOOKUP(B2453,I:J,2,0)</f>
        <v>#N/A</v>
      </c>
      <c r="D2453" s="35" t="e">
        <f>VLOOKUP(B2453,M:N,2,0)</f>
        <v>#N/A</v>
      </c>
      <c r="E2453" s="35" t="e">
        <f t="shared" si="63"/>
        <v>#N/A</v>
      </c>
    </row>
    <row r="2454" spans="1:5" x14ac:dyDescent="0.15">
      <c r="A2454" s="23">
        <f>主线!AG2453</f>
        <v>102883097</v>
      </c>
      <c r="B2454" s="37" t="s">
        <v>2903</v>
      </c>
      <c r="C2454" s="35" t="e">
        <f>VLOOKUP(B2454,I:J,2,0)</f>
        <v>#N/A</v>
      </c>
      <c r="D2454" s="35" t="e">
        <f>VLOOKUP(B2454,M:N,2,0)</f>
        <v>#N/A</v>
      </c>
      <c r="E2454" s="35" t="e">
        <f t="shared" si="63"/>
        <v>#N/A</v>
      </c>
    </row>
    <row r="2455" spans="1:5" x14ac:dyDescent="0.15">
      <c r="A2455" s="23">
        <f>主线!AG2454</f>
        <v>102942489</v>
      </c>
      <c r="B2455" s="37" t="s">
        <v>2904</v>
      </c>
      <c r="C2455" s="35" t="e">
        <f>VLOOKUP(B2455,I:J,2,0)</f>
        <v>#N/A</v>
      </c>
      <c r="D2455" s="35" t="e">
        <f>VLOOKUP(B2455,M:N,2,0)</f>
        <v>#N/A</v>
      </c>
      <c r="E2455" s="35" t="e">
        <f t="shared" si="63"/>
        <v>#N/A</v>
      </c>
    </row>
    <row r="2456" spans="1:5" x14ac:dyDescent="0.15">
      <c r="A2456" s="23">
        <f>主线!AG2455</f>
        <v>103001890</v>
      </c>
      <c r="B2456" s="37" t="s">
        <v>2905</v>
      </c>
      <c r="C2456" s="35" t="e">
        <f>VLOOKUP(B2456,I:J,2,0)</f>
        <v>#N/A</v>
      </c>
      <c r="D2456" s="35" t="e">
        <f>VLOOKUP(B2456,M:N,2,0)</f>
        <v>#N/A</v>
      </c>
      <c r="E2456" s="35" t="e">
        <f t="shared" si="63"/>
        <v>#N/A</v>
      </c>
    </row>
    <row r="2457" spans="1:5" x14ac:dyDescent="0.15">
      <c r="A2457" s="23">
        <f>主线!AG2456</f>
        <v>103124500</v>
      </c>
      <c r="B2457" s="37" t="s">
        <v>2906</v>
      </c>
      <c r="C2457" s="35" t="e">
        <f>VLOOKUP(B2457,I:J,2,0)</f>
        <v>#N/A</v>
      </c>
      <c r="D2457" s="35" t="e">
        <f>VLOOKUP(B2457,M:N,2,0)</f>
        <v>#N/A</v>
      </c>
      <c r="E2457" s="35" t="e">
        <f t="shared" si="63"/>
        <v>#N/A</v>
      </c>
    </row>
    <row r="2458" spans="1:5" x14ac:dyDescent="0.15">
      <c r="A2458" s="23">
        <f>主线!AG2457</f>
        <v>103183960</v>
      </c>
      <c r="B2458" s="37" t="s">
        <v>2907</v>
      </c>
      <c r="C2458" s="35" t="e">
        <f>VLOOKUP(B2458,I:J,2,0)</f>
        <v>#N/A</v>
      </c>
      <c r="D2458" s="35" t="e">
        <f>VLOOKUP(B2458,M:N,2,0)</f>
        <v>#N/A</v>
      </c>
      <c r="E2458" s="35" t="e">
        <f t="shared" si="63"/>
        <v>#N/A</v>
      </c>
    </row>
    <row r="2459" spans="1:5" x14ac:dyDescent="0.15">
      <c r="A2459" s="23">
        <f>主线!AG2458</f>
        <v>103243425</v>
      </c>
      <c r="B2459" s="37" t="s">
        <v>2908</v>
      </c>
      <c r="C2459" s="35" t="e">
        <f>VLOOKUP(B2459,I:J,2,0)</f>
        <v>#N/A</v>
      </c>
      <c r="D2459" s="35" t="e">
        <f>VLOOKUP(B2459,M:N,2,0)</f>
        <v>#N/A</v>
      </c>
      <c r="E2459" s="35" t="e">
        <f t="shared" si="63"/>
        <v>#N/A</v>
      </c>
    </row>
    <row r="2460" spans="1:5" x14ac:dyDescent="0.15">
      <c r="A2460" s="23">
        <f>主线!AG2459</f>
        <v>103366244</v>
      </c>
      <c r="B2460" s="37" t="s">
        <v>2909</v>
      </c>
      <c r="C2460" s="35" t="e">
        <f>VLOOKUP(B2460,I:J,2,0)</f>
        <v>#N/A</v>
      </c>
      <c r="D2460" s="35" t="e">
        <f>VLOOKUP(B2460,M:N,2,0)</f>
        <v>#N/A</v>
      </c>
      <c r="E2460" s="35" t="e">
        <f t="shared" si="63"/>
        <v>#N/A</v>
      </c>
    </row>
    <row r="2461" spans="1:5" x14ac:dyDescent="0.15">
      <c r="A2461" s="23">
        <f>主线!AG2460</f>
        <v>103425764</v>
      </c>
      <c r="B2461" s="37" t="s">
        <v>2910</v>
      </c>
      <c r="C2461" s="35" t="e">
        <f>VLOOKUP(B2461,I:J,2,0)</f>
        <v>#N/A</v>
      </c>
      <c r="D2461" s="35" t="e">
        <f>VLOOKUP(B2461,M:N,2,0)</f>
        <v>#N/A</v>
      </c>
      <c r="E2461" s="35" t="str">
        <f t="shared" si="63"/>
        <v>天庭试炼boss_183</v>
      </c>
    </row>
    <row r="2462" spans="1:5" x14ac:dyDescent="0.15">
      <c r="A2462" s="23">
        <f>主线!AG2461</f>
        <v>103802728</v>
      </c>
      <c r="B2462" s="37" t="s">
        <v>2911</v>
      </c>
      <c r="C2462" s="35" t="e">
        <f>VLOOKUP(B2462,I:J,2,0)</f>
        <v>#N/A</v>
      </c>
      <c r="D2462" s="35" t="e">
        <f>VLOOKUP(B2462,M:N,2,0)</f>
        <v>#N/A</v>
      </c>
      <c r="E2462" s="35" t="e">
        <f t="shared" si="63"/>
        <v>#N/A</v>
      </c>
    </row>
    <row r="2463" spans="1:5" x14ac:dyDescent="0.15">
      <c r="A2463" s="23">
        <f>主线!AG2462</f>
        <v>103862316</v>
      </c>
      <c r="B2463" s="37" t="s">
        <v>2912</v>
      </c>
      <c r="C2463" s="35" t="e">
        <f>VLOOKUP(B2463,I:J,2,0)</f>
        <v>#N/A</v>
      </c>
      <c r="D2463" s="35" t="e">
        <f>VLOOKUP(B2463,M:N,2,0)</f>
        <v>#N/A</v>
      </c>
      <c r="E2463" s="35" t="e">
        <f t="shared" si="63"/>
        <v>#N/A</v>
      </c>
    </row>
    <row r="2464" spans="1:5" x14ac:dyDescent="0.15">
      <c r="A2464" s="23">
        <f>主线!AG2463</f>
        <v>103985454</v>
      </c>
      <c r="B2464" s="37" t="s">
        <v>2913</v>
      </c>
      <c r="C2464" s="35" t="e">
        <f>VLOOKUP(B2464,I:J,2,0)</f>
        <v>#N/A</v>
      </c>
      <c r="D2464" s="35" t="e">
        <f>VLOOKUP(B2464,M:N,2,0)</f>
        <v>#N/A</v>
      </c>
      <c r="E2464" s="35" t="e">
        <f t="shared" si="63"/>
        <v>#N/A</v>
      </c>
    </row>
    <row r="2465" spans="1:5" x14ac:dyDescent="0.15">
      <c r="A2465" s="23">
        <f>主线!AG2464</f>
        <v>104045100</v>
      </c>
      <c r="B2465" s="37" t="s">
        <v>2914</v>
      </c>
      <c r="C2465" s="35" t="e">
        <f>VLOOKUP(B2465,I:J,2,0)</f>
        <v>#N/A</v>
      </c>
      <c r="D2465" s="35" t="e">
        <f>VLOOKUP(B2465,M:N,2,0)</f>
        <v>#N/A</v>
      </c>
      <c r="E2465" s="35" t="e">
        <f t="shared" si="63"/>
        <v>#N/A</v>
      </c>
    </row>
    <row r="2466" spans="1:5" x14ac:dyDescent="0.15">
      <c r="A2466" s="23">
        <f>主线!AG2465</f>
        <v>104104755</v>
      </c>
      <c r="B2466" s="37" t="s">
        <v>2915</v>
      </c>
      <c r="C2466" s="35" t="e">
        <f>VLOOKUP(B2466,I:J,2,0)</f>
        <v>#N/A</v>
      </c>
      <c r="D2466" s="35" t="e">
        <f>VLOOKUP(B2466,M:N,2,0)</f>
        <v>#N/A</v>
      </c>
      <c r="E2466" s="35" t="e">
        <f t="shared" si="63"/>
        <v>#N/A</v>
      </c>
    </row>
    <row r="2467" spans="1:5" x14ac:dyDescent="0.15">
      <c r="A2467" s="23">
        <f>主线!AG2466</f>
        <v>104228114</v>
      </c>
      <c r="B2467" s="37" t="s">
        <v>2916</v>
      </c>
      <c r="C2467" s="35" t="e">
        <f>VLOOKUP(B2467,I:J,2,0)</f>
        <v>#N/A</v>
      </c>
      <c r="D2467" s="35" t="e">
        <f>VLOOKUP(B2467,M:N,2,0)</f>
        <v>#N/A</v>
      </c>
      <c r="E2467" s="35" t="e">
        <f t="shared" si="63"/>
        <v>#N/A</v>
      </c>
    </row>
    <row r="2468" spans="1:5" x14ac:dyDescent="0.15">
      <c r="A2468" s="23">
        <f>主线!AG2467</f>
        <v>104287837</v>
      </c>
      <c r="B2468" s="37" t="s">
        <v>2917</v>
      </c>
      <c r="C2468" s="35" t="e">
        <f>VLOOKUP(B2468,I:J,2,0)</f>
        <v>#N/A</v>
      </c>
      <c r="D2468" s="35" t="e">
        <f>VLOOKUP(B2468,M:N,2,0)</f>
        <v>#N/A</v>
      </c>
      <c r="E2468" s="35" t="e">
        <f t="shared" si="63"/>
        <v>#N/A</v>
      </c>
    </row>
    <row r="2469" spans="1:5" x14ac:dyDescent="0.15">
      <c r="A2469" s="23">
        <f>主线!AG2468</f>
        <v>104347566</v>
      </c>
      <c r="B2469" s="37" t="s">
        <v>2918</v>
      </c>
      <c r="C2469" s="35" t="e">
        <f>VLOOKUP(B2469,I:J,2,0)</f>
        <v>#N/A</v>
      </c>
      <c r="D2469" s="35" t="e">
        <f>VLOOKUP(B2469,M:N,2,0)</f>
        <v>#N/A</v>
      </c>
      <c r="E2469" s="35" t="e">
        <f t="shared" si="63"/>
        <v>#N/A</v>
      </c>
    </row>
    <row r="2470" spans="1:5" x14ac:dyDescent="0.15">
      <c r="A2470" s="23">
        <f>主线!AG2469</f>
        <v>104471140</v>
      </c>
      <c r="B2470" s="37" t="s">
        <v>2919</v>
      </c>
      <c r="C2470" s="35" t="e">
        <f>VLOOKUP(B2470,I:J,2,0)</f>
        <v>#N/A</v>
      </c>
      <c r="D2470" s="35" t="e">
        <f>VLOOKUP(B2470,M:N,2,0)</f>
        <v>#N/A</v>
      </c>
      <c r="E2470" s="35" t="e">
        <f t="shared" si="63"/>
        <v>#N/A</v>
      </c>
    </row>
    <row r="2471" spans="1:5" x14ac:dyDescent="0.15">
      <c r="A2471" s="23">
        <f>主线!AG2470</f>
        <v>104530924</v>
      </c>
      <c r="B2471" s="37" t="s">
        <v>2920</v>
      </c>
      <c r="C2471" s="35" t="e">
        <f>VLOOKUP(B2471,I:J,2,0)</f>
        <v>#N/A</v>
      </c>
      <c r="D2471" s="35" t="e">
        <f>VLOOKUP(B2471,M:N,2,0)</f>
        <v>#N/A</v>
      </c>
      <c r="E2471" s="35" t="str">
        <f t="shared" si="63"/>
        <v>天庭试炼boss_184</v>
      </c>
    </row>
    <row r="2472" spans="1:5" x14ac:dyDescent="0.15">
      <c r="A2472" s="23">
        <f>主线!AG2471</f>
        <v>104910006</v>
      </c>
      <c r="B2472" s="37" t="s">
        <v>2921</v>
      </c>
      <c r="C2472" s="35" t="e">
        <f>VLOOKUP(B2472,I:J,2,0)</f>
        <v>#N/A</v>
      </c>
      <c r="D2472" s="35" t="e">
        <f>VLOOKUP(B2472,M:N,2,0)</f>
        <v>#N/A</v>
      </c>
      <c r="E2472" s="35" t="e">
        <f t="shared" si="63"/>
        <v>#N/A</v>
      </c>
    </row>
    <row r="2473" spans="1:5" x14ac:dyDescent="0.15">
      <c r="A2473" s="23">
        <f>主线!AG2472</f>
        <v>104969852</v>
      </c>
      <c r="B2473" s="37" t="s">
        <v>2922</v>
      </c>
      <c r="C2473" s="35" t="e">
        <f>VLOOKUP(B2473,I:J,2,0)</f>
        <v>#N/A</v>
      </c>
      <c r="D2473" s="35" t="e">
        <f>VLOOKUP(B2473,M:N,2,0)</f>
        <v>#N/A</v>
      </c>
      <c r="E2473" s="35" t="e">
        <f t="shared" si="63"/>
        <v>#N/A</v>
      </c>
    </row>
    <row r="2474" spans="1:5" x14ac:dyDescent="0.15">
      <c r="A2474" s="23">
        <f>主线!AG2473</f>
        <v>105093742</v>
      </c>
      <c r="B2474" s="37" t="s">
        <v>2923</v>
      </c>
      <c r="C2474" s="35" t="e">
        <f>VLOOKUP(B2474,I:J,2,0)</f>
        <v>#N/A</v>
      </c>
      <c r="D2474" s="35" t="e">
        <f>VLOOKUP(B2474,M:N,2,0)</f>
        <v>#N/A</v>
      </c>
      <c r="E2474" s="35" t="e">
        <f t="shared" si="63"/>
        <v>#N/A</v>
      </c>
    </row>
    <row r="2475" spans="1:5" x14ac:dyDescent="0.15">
      <c r="A2475" s="23">
        <f>主线!AG2474</f>
        <v>105153649</v>
      </c>
      <c r="B2475" s="37" t="s">
        <v>2924</v>
      </c>
      <c r="C2475" s="35" t="e">
        <f>VLOOKUP(B2475,I:J,2,0)</f>
        <v>#N/A</v>
      </c>
      <c r="D2475" s="35" t="e">
        <f>VLOOKUP(B2475,M:N,2,0)</f>
        <v>#N/A</v>
      </c>
      <c r="E2475" s="35" t="e">
        <f t="shared" si="63"/>
        <v>#N/A</v>
      </c>
    </row>
    <row r="2476" spans="1:5" x14ac:dyDescent="0.15">
      <c r="A2476" s="23">
        <f>主线!AG2475</f>
        <v>105213562</v>
      </c>
      <c r="B2476" s="37" t="s">
        <v>2925</v>
      </c>
      <c r="C2476" s="35" t="e">
        <f>VLOOKUP(B2476,I:J,2,0)</f>
        <v>#N/A</v>
      </c>
      <c r="D2476" s="35" t="e">
        <f>VLOOKUP(B2476,M:N,2,0)</f>
        <v>#N/A</v>
      </c>
      <c r="E2476" s="35" t="e">
        <f t="shared" si="63"/>
        <v>#N/A</v>
      </c>
    </row>
    <row r="2477" spans="1:5" x14ac:dyDescent="0.15">
      <c r="A2477" s="23">
        <f>主线!AG2476</f>
        <v>105337668</v>
      </c>
      <c r="B2477" s="37" t="s">
        <v>2926</v>
      </c>
      <c r="C2477" s="35" t="e">
        <f>VLOOKUP(B2477,I:J,2,0)</f>
        <v>#N/A</v>
      </c>
      <c r="D2477" s="35" t="e">
        <f>VLOOKUP(B2477,M:N,2,0)</f>
        <v>#N/A</v>
      </c>
      <c r="E2477" s="35" t="e">
        <f t="shared" si="63"/>
        <v>#N/A</v>
      </c>
    </row>
    <row r="2478" spans="1:5" x14ac:dyDescent="0.15">
      <c r="A2478" s="23">
        <f>主线!AG2477</f>
        <v>105397639</v>
      </c>
      <c r="B2478" s="37" t="s">
        <v>2927</v>
      </c>
      <c r="C2478" s="35" t="e">
        <f>VLOOKUP(B2478,I:J,2,0)</f>
        <v>#N/A</v>
      </c>
      <c r="D2478" s="35" t="e">
        <f>VLOOKUP(B2478,M:N,2,0)</f>
        <v>#N/A</v>
      </c>
      <c r="E2478" s="35" t="e">
        <f t="shared" si="63"/>
        <v>#N/A</v>
      </c>
    </row>
    <row r="2479" spans="1:5" x14ac:dyDescent="0.15">
      <c r="A2479" s="23">
        <f>主线!AG2478</f>
        <v>105457616</v>
      </c>
      <c r="B2479" s="37" t="s">
        <v>2928</v>
      </c>
      <c r="C2479" s="35" t="e">
        <f>VLOOKUP(B2479,I:J,2,0)</f>
        <v>#N/A</v>
      </c>
      <c r="D2479" s="35" t="e">
        <f>VLOOKUP(B2479,M:N,2,0)</f>
        <v>#N/A</v>
      </c>
      <c r="E2479" s="35" t="e">
        <f t="shared" si="63"/>
        <v>#N/A</v>
      </c>
    </row>
    <row r="2480" spans="1:5" x14ac:dyDescent="0.15">
      <c r="A2480" s="23">
        <f>主线!AG2479</f>
        <v>105581937</v>
      </c>
      <c r="B2480" s="37" t="s">
        <v>2929</v>
      </c>
      <c r="C2480" s="35" t="e">
        <f>VLOOKUP(B2480,I:J,2,0)</f>
        <v>#N/A</v>
      </c>
      <c r="D2480" s="35" t="e">
        <f>VLOOKUP(B2480,M:N,2,0)</f>
        <v>#N/A</v>
      </c>
      <c r="E2480" s="35" t="e">
        <f t="shared" si="63"/>
        <v>#N/A</v>
      </c>
    </row>
    <row r="2481" spans="1:5" x14ac:dyDescent="0.15">
      <c r="A2481" s="23">
        <f>主线!AG2480</f>
        <v>105641979</v>
      </c>
      <c r="B2481" s="37" t="s">
        <v>2930</v>
      </c>
      <c r="C2481" s="35" t="e">
        <f>VLOOKUP(B2481,I:J,2,0)</f>
        <v>#N/A</v>
      </c>
      <c r="D2481" s="35" t="e">
        <f>VLOOKUP(B2481,M:N,2,0)</f>
        <v>#N/A</v>
      </c>
      <c r="E2481" s="35" t="e">
        <f t="shared" si="63"/>
        <v>#N/A</v>
      </c>
    </row>
    <row r="2482" spans="1:5" x14ac:dyDescent="0.15">
      <c r="A2482" s="23">
        <f>主线!AG2481</f>
        <v>106023168</v>
      </c>
      <c r="B2482" s="37" t="s">
        <v>2981</v>
      </c>
      <c r="C2482" s="35" t="e">
        <f>VLOOKUP(B2482,I:J,2,0)</f>
        <v>#N/A</v>
      </c>
      <c r="D2482" s="35" t="e">
        <f>VLOOKUP(B2482,M:N,2,0)</f>
        <v>#N/A</v>
      </c>
      <c r="E2482" s="35" t="e">
        <f t="shared" si="63"/>
        <v>#N/A</v>
      </c>
    </row>
    <row r="2483" spans="1:5" x14ac:dyDescent="0.15">
      <c r="A2483" s="23">
        <f>主线!AG2482</f>
        <v>106083268</v>
      </c>
      <c r="B2483" s="37" t="s">
        <v>2982</v>
      </c>
      <c r="C2483" s="35" t="e">
        <f>VLOOKUP(B2483,I:J,2,0)</f>
        <v>#N/A</v>
      </c>
      <c r="D2483" s="35" t="e">
        <f>VLOOKUP(B2483,M:N,2,0)</f>
        <v>#N/A</v>
      </c>
      <c r="E2483" s="35" t="str">
        <f t="shared" si="63"/>
        <v>天庭试炼boss_185</v>
      </c>
    </row>
    <row r="2484" spans="1:5" x14ac:dyDescent="0.15">
      <c r="A2484" s="23">
        <f>主线!AG2483</f>
        <v>106207906</v>
      </c>
      <c r="B2484" s="37" t="s">
        <v>2983</v>
      </c>
      <c r="C2484" s="35" t="e">
        <f>VLOOKUP(B2484,I:J,2,0)</f>
        <v>#N/A</v>
      </c>
      <c r="D2484" s="35" t="e">
        <f>VLOOKUP(B2484,M:N,2,0)</f>
        <v>#N/A</v>
      </c>
      <c r="E2484" s="35" t="e">
        <f t="shared" si="63"/>
        <v>#N/A</v>
      </c>
    </row>
    <row r="2485" spans="1:5" x14ac:dyDescent="0.15">
      <c r="A2485" s="23">
        <f>主线!AG2484</f>
        <v>106268067</v>
      </c>
      <c r="B2485" s="37" t="s">
        <v>2984</v>
      </c>
      <c r="C2485" s="35" t="e">
        <f>VLOOKUP(B2485,I:J,2,0)</f>
        <v>#N/A</v>
      </c>
      <c r="D2485" s="35" t="e">
        <f>VLOOKUP(B2485,M:N,2,0)</f>
        <v>#N/A</v>
      </c>
      <c r="E2485" s="35" t="e">
        <f t="shared" si="63"/>
        <v>#N/A</v>
      </c>
    </row>
    <row r="2486" spans="1:5" x14ac:dyDescent="0.15">
      <c r="A2486" s="23">
        <f>主线!AG2485</f>
        <v>106328235</v>
      </c>
      <c r="B2486" s="37" t="s">
        <v>2985</v>
      </c>
      <c r="C2486" s="35" t="e">
        <f>VLOOKUP(B2486,I:J,2,0)</f>
        <v>#N/A</v>
      </c>
      <c r="D2486" s="35" t="e">
        <f>VLOOKUP(B2486,M:N,2,0)</f>
        <v>#N/A</v>
      </c>
      <c r="E2486" s="35" t="e">
        <f t="shared" si="63"/>
        <v>#N/A</v>
      </c>
    </row>
    <row r="2487" spans="1:5" x14ac:dyDescent="0.15">
      <c r="A2487" s="23">
        <f>主线!AG2486</f>
        <v>106453085</v>
      </c>
      <c r="B2487" s="37" t="s">
        <v>2986</v>
      </c>
      <c r="C2487" s="35" t="e">
        <f>VLOOKUP(B2487,I:J,2,0)</f>
        <v>#N/A</v>
      </c>
      <c r="D2487" s="35" t="e">
        <f>VLOOKUP(B2487,M:N,2,0)</f>
        <v>#N/A</v>
      </c>
      <c r="E2487" s="35" t="e">
        <f t="shared" si="63"/>
        <v>#N/A</v>
      </c>
    </row>
    <row r="2488" spans="1:5" x14ac:dyDescent="0.15">
      <c r="A2488" s="23">
        <f>主线!AG2487</f>
        <v>106513309</v>
      </c>
      <c r="B2488" s="37" t="s">
        <v>2987</v>
      </c>
      <c r="C2488" s="35" t="e">
        <f>VLOOKUP(B2488,I:J,2,0)</f>
        <v>#N/A</v>
      </c>
      <c r="D2488" s="35" t="e">
        <f>VLOOKUP(B2488,M:N,2,0)</f>
        <v>#N/A</v>
      </c>
      <c r="E2488" s="35" t="e">
        <f t="shared" si="63"/>
        <v>#N/A</v>
      </c>
    </row>
    <row r="2489" spans="1:5" x14ac:dyDescent="0.15">
      <c r="A2489" s="23">
        <f>主线!AG2488</f>
        <v>106573535</v>
      </c>
      <c r="B2489" s="37" t="s">
        <v>2988</v>
      </c>
      <c r="C2489" s="35" t="e">
        <f>VLOOKUP(B2489,I:J,2,0)</f>
        <v>#N/A</v>
      </c>
      <c r="D2489" s="35" t="e">
        <f>VLOOKUP(B2489,M:N,2,0)</f>
        <v>#N/A</v>
      </c>
      <c r="E2489" s="35" t="e">
        <f t="shared" si="63"/>
        <v>#N/A</v>
      </c>
    </row>
    <row r="2490" spans="1:5" x14ac:dyDescent="0.15">
      <c r="A2490" s="23">
        <f>主线!AG2489</f>
        <v>106698597</v>
      </c>
      <c r="B2490" s="37" t="s">
        <v>2989</v>
      </c>
      <c r="C2490" s="35" t="e">
        <f>VLOOKUP(B2490,I:J,2,0)</f>
        <v>#N/A</v>
      </c>
      <c r="D2490" s="35" t="e">
        <f>VLOOKUP(B2490,M:N,2,0)</f>
        <v>#N/A</v>
      </c>
      <c r="E2490" s="35" t="e">
        <f t="shared" si="63"/>
        <v>#N/A</v>
      </c>
    </row>
    <row r="2491" spans="1:5" x14ac:dyDescent="0.15">
      <c r="A2491" s="23">
        <f>主线!AG2490</f>
        <v>106758888</v>
      </c>
      <c r="B2491" s="37" t="s">
        <v>2990</v>
      </c>
      <c r="C2491" s="35" t="e">
        <f>VLOOKUP(B2491,I:J,2,0)</f>
        <v>#N/A</v>
      </c>
      <c r="D2491" s="35" t="e">
        <f>VLOOKUP(B2491,M:N,2,0)</f>
        <v>#N/A</v>
      </c>
      <c r="E2491" s="35" t="e">
        <f t="shared" si="63"/>
        <v>#N/A</v>
      </c>
    </row>
    <row r="2492" spans="1:5" x14ac:dyDescent="0.15">
      <c r="A2492" s="23">
        <f>主线!AG2491</f>
        <v>107142173</v>
      </c>
      <c r="B2492" s="37" t="s">
        <v>2991</v>
      </c>
      <c r="C2492" s="35" t="e">
        <f>VLOOKUP(B2492,I:J,2,0)</f>
        <v>#N/A</v>
      </c>
      <c r="D2492" s="35" t="e">
        <f>VLOOKUP(B2492,M:N,2,0)</f>
        <v>#N/A</v>
      </c>
      <c r="E2492" s="35" t="e">
        <f t="shared" si="63"/>
        <v>#N/A</v>
      </c>
    </row>
    <row r="2493" spans="1:5" x14ac:dyDescent="0.15">
      <c r="A2493" s="23">
        <f>主线!AG2492</f>
        <v>107202528</v>
      </c>
      <c r="B2493" s="37" t="s">
        <v>2992</v>
      </c>
      <c r="C2493" s="35" t="e">
        <f>VLOOKUP(B2493,I:J,2,0)</f>
        <v>#N/A</v>
      </c>
      <c r="D2493" s="35" t="e">
        <f>VLOOKUP(B2493,M:N,2,0)</f>
        <v>#N/A</v>
      </c>
      <c r="E2493" s="35" t="e">
        <f t="shared" si="63"/>
        <v>#N/A</v>
      </c>
    </row>
    <row r="2494" spans="1:5" x14ac:dyDescent="0.15">
      <c r="A2494" s="23">
        <f>主线!AG2493</f>
        <v>107327914</v>
      </c>
      <c r="B2494" s="37" t="s">
        <v>2993</v>
      </c>
      <c r="C2494" s="35" t="e">
        <f>VLOOKUP(B2494,I:J,2,0)</f>
        <v>#N/A</v>
      </c>
      <c r="D2494" s="35" t="e">
        <f>VLOOKUP(B2494,M:N,2,0)</f>
        <v>#N/A</v>
      </c>
      <c r="E2494" s="35" t="e">
        <f t="shared" si="63"/>
        <v>#N/A</v>
      </c>
    </row>
    <row r="2495" spans="1:5" x14ac:dyDescent="0.15">
      <c r="A2495" s="23">
        <f>主线!AG2494</f>
        <v>107388334</v>
      </c>
      <c r="B2495" s="37" t="s">
        <v>2994</v>
      </c>
      <c r="C2495" s="35" t="e">
        <f>VLOOKUP(B2495,I:J,2,0)</f>
        <v>#N/A</v>
      </c>
      <c r="D2495" s="35" t="e">
        <f>VLOOKUP(B2495,M:N,2,0)</f>
        <v>#N/A</v>
      </c>
      <c r="E2495" s="35" t="e">
        <f t="shared" si="63"/>
        <v>#N/A</v>
      </c>
    </row>
    <row r="2496" spans="1:5" x14ac:dyDescent="0.15">
      <c r="A2496" s="23">
        <f>主线!AG2495</f>
        <v>107448763</v>
      </c>
      <c r="B2496" s="37" t="s">
        <v>2995</v>
      </c>
      <c r="C2496" s="35" t="e">
        <f>VLOOKUP(B2496,I:J,2,0)</f>
        <v>#N/A</v>
      </c>
      <c r="D2496" s="35" t="e">
        <f>VLOOKUP(B2496,M:N,2,0)</f>
        <v>#N/A</v>
      </c>
      <c r="E2496" s="35" t="str">
        <f t="shared" si="63"/>
        <v>天庭试炼boss_186</v>
      </c>
    </row>
    <row r="2497" spans="1:5" x14ac:dyDescent="0.15">
      <c r="A2497" s="23">
        <f>主线!AG2496</f>
        <v>107574374</v>
      </c>
      <c r="B2497" s="37" t="s">
        <v>2996</v>
      </c>
      <c r="C2497" s="35" t="e">
        <f>VLOOKUP(B2497,I:J,2,0)</f>
        <v>#N/A</v>
      </c>
      <c r="D2497" s="35" t="e">
        <f>VLOOKUP(B2497,M:N,2,0)</f>
        <v>#N/A</v>
      </c>
      <c r="E2497" s="35" t="e">
        <f t="shared" si="63"/>
        <v>#N/A</v>
      </c>
    </row>
    <row r="2498" spans="1:5" x14ac:dyDescent="0.15">
      <c r="A2498" s="23">
        <f>主线!AG2497</f>
        <v>107634865</v>
      </c>
      <c r="B2498" s="37" t="s">
        <v>2997</v>
      </c>
      <c r="C2498" s="35" t="e">
        <f>VLOOKUP(B2498,I:J,2,0)</f>
        <v>#N/A</v>
      </c>
      <c r="D2498" s="35" t="e">
        <f>VLOOKUP(B2498,M:N,2,0)</f>
        <v>#N/A</v>
      </c>
      <c r="E2498" s="35" t="e">
        <f t="shared" ref="E2498:E2561" si="64">VLOOKUP(B2498,Q:R,2,0)</f>
        <v>#N/A</v>
      </c>
    </row>
    <row r="2499" spans="1:5" x14ac:dyDescent="0.15">
      <c r="A2499" s="23">
        <f>主线!AG2498</f>
        <v>107695362</v>
      </c>
      <c r="B2499" s="37" t="s">
        <v>2998</v>
      </c>
      <c r="C2499" s="35" t="e">
        <f>VLOOKUP(B2499,I:J,2,0)</f>
        <v>#N/A</v>
      </c>
      <c r="D2499" s="35" t="e">
        <f>VLOOKUP(B2499,M:N,2,0)</f>
        <v>#N/A</v>
      </c>
      <c r="E2499" s="35" t="e">
        <f t="shared" si="64"/>
        <v>#N/A</v>
      </c>
    </row>
    <row r="2500" spans="1:5" x14ac:dyDescent="0.15">
      <c r="A2500" s="23">
        <f>主线!AG2499</f>
        <v>107821185</v>
      </c>
      <c r="B2500" s="37" t="s">
        <v>2999</v>
      </c>
      <c r="C2500" s="35" t="e">
        <f>VLOOKUP(B2500,I:J,2,0)</f>
        <v>#N/A</v>
      </c>
      <c r="D2500" s="35" t="e">
        <f>VLOOKUP(B2500,M:N,2,0)</f>
        <v>#N/A</v>
      </c>
      <c r="E2500" s="35" t="e">
        <f t="shared" si="64"/>
        <v>#N/A</v>
      </c>
    </row>
    <row r="2501" spans="1:5" x14ac:dyDescent="0.15">
      <c r="A2501" s="23">
        <f>主线!AG2500</f>
        <v>107881747</v>
      </c>
      <c r="B2501" s="37" t="s">
        <v>3000</v>
      </c>
      <c r="C2501" s="35" t="e">
        <f>VLOOKUP(B2501,I:J,2,0)</f>
        <v>#N/A</v>
      </c>
      <c r="D2501" s="35" t="e">
        <f>VLOOKUP(B2501,M:N,2,0)</f>
        <v>#N/A</v>
      </c>
      <c r="E2501" s="35" t="e">
        <f t="shared" si="64"/>
        <v>#N/A</v>
      </c>
    </row>
    <row r="2502" spans="1:5" x14ac:dyDescent="0.15">
      <c r="A2502" s="23">
        <f>主线!AG2501</f>
        <v>108267174</v>
      </c>
      <c r="B2502" s="37" t="s">
        <v>3001</v>
      </c>
      <c r="C2502" s="35" t="e">
        <f>VLOOKUP(B2502,I:J,2,0)</f>
        <v>#N/A</v>
      </c>
      <c r="D2502" s="35" t="e">
        <f>VLOOKUP(B2502,M:N,2,0)</f>
        <v>#N/A</v>
      </c>
      <c r="E2502" s="35" t="e">
        <f t="shared" si="64"/>
        <v>#N/A</v>
      </c>
    </row>
    <row r="2503" spans="1:5" x14ac:dyDescent="0.15">
      <c r="A2503" s="23">
        <f>主线!AG2502</f>
        <v>108327800</v>
      </c>
      <c r="B2503" s="37" t="s">
        <v>3002</v>
      </c>
      <c r="C2503" s="35" t="e">
        <f>VLOOKUP(B2503,I:J,2,0)</f>
        <v>#N/A</v>
      </c>
      <c r="D2503" s="35" t="e">
        <f>VLOOKUP(B2503,M:N,2,0)</f>
        <v>#N/A</v>
      </c>
      <c r="E2503" s="35" t="e">
        <f t="shared" si="64"/>
        <v>#N/A</v>
      </c>
    </row>
    <row r="2504" spans="1:5" x14ac:dyDescent="0.15">
      <c r="A2504" s="23">
        <f>主线!AG2503</f>
        <v>108453951</v>
      </c>
      <c r="B2504" s="37" t="s">
        <v>3003</v>
      </c>
      <c r="C2504" s="35" t="e">
        <f>VLOOKUP(B2504,I:J,2,0)</f>
        <v>#N/A</v>
      </c>
      <c r="D2504" s="35" t="e">
        <f>VLOOKUP(B2504,M:N,2,0)</f>
        <v>#N/A</v>
      </c>
      <c r="E2504" s="35" t="e">
        <f t="shared" si="64"/>
        <v>#N/A</v>
      </c>
    </row>
    <row r="2505" spans="1:5" x14ac:dyDescent="0.15">
      <c r="A2505" s="23">
        <f>主线!AG2504</f>
        <v>108514642</v>
      </c>
      <c r="B2505" s="37" t="s">
        <v>3004</v>
      </c>
      <c r="C2505" s="35" t="e">
        <f>VLOOKUP(B2505,I:J,2,0)</f>
        <v>#N/A</v>
      </c>
      <c r="D2505" s="35" t="e">
        <f>VLOOKUP(B2505,M:N,2,0)</f>
        <v>#N/A</v>
      </c>
      <c r="E2505" s="35" t="e">
        <f t="shared" si="64"/>
        <v>#N/A</v>
      </c>
    </row>
    <row r="2506" spans="1:5" x14ac:dyDescent="0.15">
      <c r="A2506" s="23">
        <f>主线!AG2505</f>
        <v>108575339</v>
      </c>
      <c r="B2506" s="37" t="s">
        <v>3005</v>
      </c>
      <c r="C2506" s="35" t="e">
        <f>VLOOKUP(B2506,I:J,2,0)</f>
        <v>#N/A</v>
      </c>
      <c r="D2506" s="35" t="e">
        <f>VLOOKUP(B2506,M:N,2,0)</f>
        <v>#N/A</v>
      </c>
      <c r="E2506" s="35" t="e">
        <f t="shared" si="64"/>
        <v>#N/A</v>
      </c>
    </row>
    <row r="2507" spans="1:5" x14ac:dyDescent="0.15">
      <c r="A2507" s="23">
        <f>主线!AG2506</f>
        <v>108701705</v>
      </c>
      <c r="B2507" s="37" t="s">
        <v>3006</v>
      </c>
      <c r="C2507" s="35" t="e">
        <f>VLOOKUP(B2507,I:J,2,0)</f>
        <v>#N/A</v>
      </c>
      <c r="D2507" s="35" t="e">
        <f>VLOOKUP(B2507,M:N,2,0)</f>
        <v>#N/A</v>
      </c>
      <c r="E2507" s="35" t="e">
        <f t="shared" si="64"/>
        <v>#N/A</v>
      </c>
    </row>
    <row r="2508" spans="1:5" x14ac:dyDescent="0.15">
      <c r="A2508" s="23">
        <f>主线!AG2507</f>
        <v>108762458</v>
      </c>
      <c r="B2508" s="37" t="s">
        <v>3007</v>
      </c>
      <c r="C2508" s="35" t="e">
        <f>VLOOKUP(B2508,I:J,2,0)</f>
        <v>#N/A</v>
      </c>
      <c r="D2508" s="35" t="e">
        <f>VLOOKUP(B2508,M:N,2,0)</f>
        <v>#N/A</v>
      </c>
      <c r="E2508" s="35" t="str">
        <f t="shared" si="64"/>
        <v>天庭试炼boss_187</v>
      </c>
    </row>
    <row r="2509" spans="1:5" x14ac:dyDescent="0.15">
      <c r="A2509" s="23">
        <f>主线!AG2508</f>
        <v>108823220</v>
      </c>
      <c r="B2509" s="37" t="s">
        <v>3008</v>
      </c>
      <c r="C2509" s="35" t="e">
        <f>VLOOKUP(B2509,I:J,2,0)</f>
        <v>#N/A</v>
      </c>
      <c r="D2509" s="35" t="e">
        <f>VLOOKUP(B2509,M:N,2,0)</f>
        <v>#N/A</v>
      </c>
      <c r="E2509" s="35" t="e">
        <f t="shared" si="64"/>
        <v>#N/A</v>
      </c>
    </row>
    <row r="2510" spans="1:5" x14ac:dyDescent="0.15">
      <c r="A2510" s="23">
        <f>主线!AG2509</f>
        <v>108949805</v>
      </c>
      <c r="B2510" s="37" t="s">
        <v>3009</v>
      </c>
      <c r="C2510" s="35" t="e">
        <f>VLOOKUP(B2510,I:J,2,0)</f>
        <v>#N/A</v>
      </c>
      <c r="D2510" s="35" t="e">
        <f>VLOOKUP(B2510,M:N,2,0)</f>
        <v>#N/A</v>
      </c>
      <c r="E2510" s="35" t="e">
        <f t="shared" si="64"/>
        <v>#N/A</v>
      </c>
    </row>
    <row r="2511" spans="1:5" x14ac:dyDescent="0.15">
      <c r="A2511" s="23">
        <f>主线!AG2510</f>
        <v>109010629</v>
      </c>
      <c r="B2511" s="37" t="s">
        <v>3010</v>
      </c>
      <c r="C2511" s="35" t="e">
        <f>VLOOKUP(B2511,I:J,2,0)</f>
        <v>#N/A</v>
      </c>
      <c r="D2511" s="35" t="e">
        <f>VLOOKUP(B2511,M:N,2,0)</f>
        <v>#N/A</v>
      </c>
      <c r="E2511" s="35" t="e">
        <f t="shared" si="64"/>
        <v>#N/A</v>
      </c>
    </row>
    <row r="2512" spans="1:5" x14ac:dyDescent="0.15">
      <c r="A2512" s="23">
        <f>主线!AG2511</f>
        <v>109398202</v>
      </c>
      <c r="B2512" s="37" t="s">
        <v>3011</v>
      </c>
      <c r="C2512" s="35" t="e">
        <f>VLOOKUP(B2512,I:J,2,0)</f>
        <v>#N/A</v>
      </c>
      <c r="D2512" s="35" t="e">
        <f>VLOOKUP(B2512,M:N,2,0)</f>
        <v>#N/A</v>
      </c>
      <c r="E2512" s="35" t="e">
        <f t="shared" si="64"/>
        <v>#N/A</v>
      </c>
    </row>
    <row r="2513" spans="1:5" x14ac:dyDescent="0.15">
      <c r="A2513" s="23">
        <f>主线!AG2512</f>
        <v>109459084</v>
      </c>
      <c r="B2513" s="37" t="s">
        <v>3012</v>
      </c>
      <c r="C2513" s="35" t="e">
        <f>VLOOKUP(B2513,I:J,2,0)</f>
        <v>#N/A</v>
      </c>
      <c r="D2513" s="35" t="e">
        <f>VLOOKUP(B2513,M:N,2,0)</f>
        <v>#N/A</v>
      </c>
      <c r="E2513" s="35" t="e">
        <f t="shared" si="64"/>
        <v>#N/A</v>
      </c>
    </row>
    <row r="2514" spans="1:5" x14ac:dyDescent="0.15">
      <c r="A2514" s="23">
        <f>主线!AG2513</f>
        <v>109585981</v>
      </c>
      <c r="B2514" s="37" t="s">
        <v>3013</v>
      </c>
      <c r="C2514" s="35" t="e">
        <f>VLOOKUP(B2514,I:J,2,0)</f>
        <v>#N/A</v>
      </c>
      <c r="D2514" s="35" t="e">
        <f>VLOOKUP(B2514,M:N,2,0)</f>
        <v>#N/A</v>
      </c>
      <c r="E2514" s="35" t="e">
        <f t="shared" si="64"/>
        <v>#N/A</v>
      </c>
    </row>
    <row r="2515" spans="1:5" x14ac:dyDescent="0.15">
      <c r="A2515" s="23">
        <f>主线!AG2514</f>
        <v>109646926</v>
      </c>
      <c r="B2515" s="37" t="s">
        <v>3014</v>
      </c>
      <c r="C2515" s="35" t="e">
        <f>VLOOKUP(B2515,I:J,2,0)</f>
        <v>#N/A</v>
      </c>
      <c r="D2515" s="35" t="e">
        <f>VLOOKUP(B2515,M:N,2,0)</f>
        <v>#N/A</v>
      </c>
      <c r="E2515" s="35" t="e">
        <f t="shared" si="64"/>
        <v>#N/A</v>
      </c>
    </row>
    <row r="2516" spans="1:5" x14ac:dyDescent="0.15">
      <c r="A2516" s="23">
        <f>主线!AG2515</f>
        <v>109707876</v>
      </c>
      <c r="B2516" s="37" t="s">
        <v>3015</v>
      </c>
      <c r="C2516" s="35" t="e">
        <f>VLOOKUP(B2516,I:J,2,0)</f>
        <v>#N/A</v>
      </c>
      <c r="D2516" s="35" t="e">
        <f>VLOOKUP(B2516,M:N,2,0)</f>
        <v>#N/A</v>
      </c>
      <c r="E2516" s="35" t="e">
        <f t="shared" si="64"/>
        <v>#N/A</v>
      </c>
    </row>
    <row r="2517" spans="1:5" x14ac:dyDescent="0.15">
      <c r="A2517" s="23">
        <f>主线!AG2516</f>
        <v>109834989</v>
      </c>
      <c r="B2517" s="37" t="s">
        <v>3016</v>
      </c>
      <c r="C2517" s="35" t="e">
        <f>VLOOKUP(B2517,I:J,2,0)</f>
        <v>#N/A</v>
      </c>
      <c r="D2517" s="35" t="e">
        <f>VLOOKUP(B2517,M:N,2,0)</f>
        <v>#N/A</v>
      </c>
      <c r="E2517" s="35" t="e">
        <f t="shared" si="64"/>
        <v>#N/A</v>
      </c>
    </row>
    <row r="2518" spans="1:5" x14ac:dyDescent="0.15">
      <c r="A2518" s="23">
        <f>主线!AG2517</f>
        <v>109895998</v>
      </c>
      <c r="B2518" s="37" t="s">
        <v>3017</v>
      </c>
      <c r="C2518" s="35" t="e">
        <f>VLOOKUP(B2518,I:J,2,0)</f>
        <v>#N/A</v>
      </c>
      <c r="D2518" s="35" t="e">
        <f>VLOOKUP(B2518,M:N,2,0)</f>
        <v>#N/A</v>
      </c>
      <c r="E2518" s="35" t="e">
        <f t="shared" si="64"/>
        <v>#N/A</v>
      </c>
    </row>
    <row r="2519" spans="1:5" x14ac:dyDescent="0.15">
      <c r="A2519" s="23">
        <f>主线!AG2518</f>
        <v>109957010</v>
      </c>
      <c r="B2519" s="37" t="s">
        <v>3018</v>
      </c>
      <c r="C2519" s="35" t="e">
        <f>VLOOKUP(B2519,I:J,2,0)</f>
        <v>#N/A</v>
      </c>
      <c r="D2519" s="35" t="e">
        <f>VLOOKUP(B2519,M:N,2,0)</f>
        <v>#N/A</v>
      </c>
      <c r="E2519" s="35" t="e">
        <f t="shared" si="64"/>
        <v>#N/A</v>
      </c>
    </row>
    <row r="2520" spans="1:5" x14ac:dyDescent="0.15">
      <c r="A2520" s="23">
        <f>主线!AG2519</f>
        <v>110084334</v>
      </c>
      <c r="B2520" s="37" t="s">
        <v>3019</v>
      </c>
      <c r="C2520" s="35" t="e">
        <f>VLOOKUP(B2520,I:J,2,0)</f>
        <v>#N/A</v>
      </c>
      <c r="D2520" s="35" t="e">
        <f>VLOOKUP(B2520,M:N,2,0)</f>
        <v>#N/A</v>
      </c>
      <c r="E2520" s="35" t="str">
        <f t="shared" si="64"/>
        <v>天庭试炼boss_188</v>
      </c>
    </row>
    <row r="2521" spans="1:5" x14ac:dyDescent="0.15">
      <c r="A2521" s="23">
        <f>主线!AG2520</f>
        <v>110145401</v>
      </c>
      <c r="B2521" s="37" t="s">
        <v>3020</v>
      </c>
      <c r="C2521" s="35" t="e">
        <f>VLOOKUP(B2521,I:J,2,0)</f>
        <v>#N/A</v>
      </c>
      <c r="D2521" s="35" t="e">
        <f>VLOOKUP(B2521,M:N,2,0)</f>
        <v>#N/A</v>
      </c>
      <c r="E2521" s="35" t="e">
        <f t="shared" si="64"/>
        <v>#N/A</v>
      </c>
    </row>
    <row r="2522" spans="1:5" x14ac:dyDescent="0.15">
      <c r="A2522" s="23">
        <f>主线!AG2521</f>
        <v>110535068</v>
      </c>
      <c r="B2522" s="37" t="s">
        <v>3021</v>
      </c>
      <c r="C2522" s="35" t="e">
        <f>VLOOKUP(B2522,I:J,2,0)</f>
        <v>#N/A</v>
      </c>
      <c r="D2522" s="35" t="e">
        <f>VLOOKUP(B2522,M:N,2,0)</f>
        <v>#N/A</v>
      </c>
      <c r="E2522" s="35" t="e">
        <f t="shared" si="64"/>
        <v>#N/A</v>
      </c>
    </row>
    <row r="2523" spans="1:5" x14ac:dyDescent="0.15">
      <c r="A2523" s="23">
        <f>主线!AG2522</f>
        <v>110596197</v>
      </c>
      <c r="B2523" s="37" t="s">
        <v>3022</v>
      </c>
      <c r="C2523" s="35" t="e">
        <f>VLOOKUP(B2523,I:J,2,0)</f>
        <v>#N/A</v>
      </c>
      <c r="D2523" s="35" t="e">
        <f>VLOOKUP(B2523,M:N,2,0)</f>
        <v>#N/A</v>
      </c>
      <c r="E2523" s="35" t="e">
        <f t="shared" si="64"/>
        <v>#N/A</v>
      </c>
    </row>
    <row r="2524" spans="1:5" x14ac:dyDescent="0.15">
      <c r="A2524" s="23">
        <f>主线!AG2523</f>
        <v>110723842</v>
      </c>
      <c r="B2524" s="37" t="s">
        <v>3023</v>
      </c>
      <c r="C2524" s="35" t="e">
        <f>VLOOKUP(B2524,I:J,2,0)</f>
        <v>#N/A</v>
      </c>
      <c r="D2524" s="35" t="e">
        <f>VLOOKUP(B2524,M:N,2,0)</f>
        <v>#N/A</v>
      </c>
      <c r="E2524" s="35" t="e">
        <f t="shared" si="64"/>
        <v>#N/A</v>
      </c>
    </row>
    <row r="2525" spans="1:5" x14ac:dyDescent="0.15">
      <c r="A2525" s="23">
        <f>主线!AG2524</f>
        <v>110785040</v>
      </c>
      <c r="B2525" s="37" t="s">
        <v>3024</v>
      </c>
      <c r="C2525" s="35" t="e">
        <f>VLOOKUP(B2525,I:J,2,0)</f>
        <v>#N/A</v>
      </c>
      <c r="D2525" s="35" t="e">
        <f>VLOOKUP(B2525,M:N,2,0)</f>
        <v>#N/A</v>
      </c>
      <c r="E2525" s="35" t="e">
        <f t="shared" si="64"/>
        <v>#N/A</v>
      </c>
    </row>
    <row r="2526" spans="1:5" x14ac:dyDescent="0.15">
      <c r="A2526" s="23">
        <f>主线!AG2525</f>
        <v>110846240</v>
      </c>
      <c r="B2526" s="37" t="s">
        <v>3025</v>
      </c>
      <c r="C2526" s="35" t="e">
        <f>VLOOKUP(B2526,I:J,2,0)</f>
        <v>#N/A</v>
      </c>
      <c r="D2526" s="35" t="e">
        <f>VLOOKUP(B2526,M:N,2,0)</f>
        <v>#N/A</v>
      </c>
      <c r="E2526" s="35" t="e">
        <f t="shared" si="64"/>
        <v>#N/A</v>
      </c>
    </row>
    <row r="2527" spans="1:5" x14ac:dyDescent="0.15">
      <c r="A2527" s="23">
        <f>主线!AG2526</f>
        <v>110974105</v>
      </c>
      <c r="B2527" s="37" t="s">
        <v>3026</v>
      </c>
      <c r="C2527" s="35" t="e">
        <f>VLOOKUP(B2527,I:J,2,0)</f>
        <v>#N/A</v>
      </c>
      <c r="D2527" s="35" t="e">
        <f>VLOOKUP(B2527,M:N,2,0)</f>
        <v>#N/A</v>
      </c>
      <c r="E2527" s="35" t="e">
        <f t="shared" si="64"/>
        <v>#N/A</v>
      </c>
    </row>
    <row r="2528" spans="1:5" x14ac:dyDescent="0.15">
      <c r="A2528" s="23">
        <f>主线!AG2527</f>
        <v>111035373</v>
      </c>
      <c r="B2528" s="37" t="s">
        <v>3027</v>
      </c>
      <c r="C2528" s="35" t="e">
        <f>VLOOKUP(B2528,I:J,2,0)</f>
        <v>#N/A</v>
      </c>
      <c r="D2528" s="35" t="e">
        <f>VLOOKUP(B2528,M:N,2,0)</f>
        <v>#N/A</v>
      </c>
      <c r="E2528" s="35" t="e">
        <f t="shared" si="64"/>
        <v>#N/A</v>
      </c>
    </row>
    <row r="2529" spans="1:5" x14ac:dyDescent="0.15">
      <c r="A2529" s="23">
        <f>主线!AG2528</f>
        <v>111096648</v>
      </c>
      <c r="B2529" s="37" t="s">
        <v>3028</v>
      </c>
      <c r="C2529" s="35" t="e">
        <f>VLOOKUP(B2529,I:J,2,0)</f>
        <v>#N/A</v>
      </c>
      <c r="D2529" s="35" t="e">
        <f>VLOOKUP(B2529,M:N,2,0)</f>
        <v>#N/A</v>
      </c>
      <c r="E2529" s="35" t="e">
        <f t="shared" si="64"/>
        <v>#N/A</v>
      </c>
    </row>
    <row r="2530" spans="1:5" x14ac:dyDescent="0.15">
      <c r="A2530" s="23">
        <f>主线!AG2529</f>
        <v>111224736</v>
      </c>
      <c r="B2530" s="37" t="s">
        <v>3029</v>
      </c>
      <c r="C2530" s="35" t="e">
        <f>VLOOKUP(B2530,I:J,2,0)</f>
        <v>#N/A</v>
      </c>
      <c r="D2530" s="35" t="e">
        <f>VLOOKUP(B2530,M:N,2,0)</f>
        <v>#N/A</v>
      </c>
      <c r="E2530" s="35" t="e">
        <f t="shared" si="64"/>
        <v>#N/A</v>
      </c>
    </row>
    <row r="2531" spans="1:5" x14ac:dyDescent="0.15">
      <c r="A2531" s="23">
        <f>主线!AG2530</f>
        <v>111286072</v>
      </c>
      <c r="B2531" s="37" t="s">
        <v>3030</v>
      </c>
      <c r="C2531" s="35" t="e">
        <f>VLOOKUP(B2531,I:J,2,0)</f>
        <v>#N/A</v>
      </c>
      <c r="D2531" s="35" t="e">
        <f>VLOOKUP(B2531,M:N,2,0)</f>
        <v>#N/A</v>
      </c>
      <c r="E2531" s="35" t="str">
        <f t="shared" si="64"/>
        <v>天庭试炼boss_189</v>
      </c>
    </row>
    <row r="2532" spans="1:5" x14ac:dyDescent="0.15">
      <c r="A2532" s="23">
        <f>主线!AG2531</f>
        <v>111677860</v>
      </c>
      <c r="B2532" s="37" t="s">
        <v>3031</v>
      </c>
      <c r="C2532" s="35" t="e">
        <f>VLOOKUP(B2532,I:J,2,0)</f>
        <v>#N/A</v>
      </c>
      <c r="D2532" s="35" t="e">
        <f>VLOOKUP(B2532,M:N,2,0)</f>
        <v>#N/A</v>
      </c>
      <c r="E2532" s="35" t="e">
        <f t="shared" si="64"/>
        <v>#N/A</v>
      </c>
    </row>
    <row r="2533" spans="1:5" x14ac:dyDescent="0.15">
      <c r="A2533" s="23">
        <f>主线!AG2532</f>
        <v>111739253</v>
      </c>
      <c r="B2533" s="37" t="s">
        <v>3032</v>
      </c>
      <c r="C2533" s="35" t="e">
        <f>VLOOKUP(B2533,I:J,2,0)</f>
        <v>#N/A</v>
      </c>
      <c r="D2533" s="35" t="e">
        <f>VLOOKUP(B2533,M:N,2,0)</f>
        <v>#N/A</v>
      </c>
      <c r="E2533" s="35" t="e">
        <f t="shared" si="64"/>
        <v>#N/A</v>
      </c>
    </row>
    <row r="2534" spans="1:5" x14ac:dyDescent="0.15">
      <c r="A2534" s="23">
        <f>主线!AG2533</f>
        <v>111867652</v>
      </c>
      <c r="B2534" s="37" t="s">
        <v>3033</v>
      </c>
      <c r="C2534" s="35" t="e">
        <f>VLOOKUP(B2534,I:J,2,0)</f>
        <v>#N/A</v>
      </c>
      <c r="D2534" s="35" t="e">
        <f>VLOOKUP(B2534,M:N,2,0)</f>
        <v>#N/A</v>
      </c>
      <c r="E2534" s="35" t="e">
        <f t="shared" si="64"/>
        <v>#N/A</v>
      </c>
    </row>
    <row r="2535" spans="1:5" x14ac:dyDescent="0.15">
      <c r="A2535" s="23">
        <f>主线!AG2534</f>
        <v>111929110</v>
      </c>
      <c r="B2535" s="37" t="s">
        <v>3034</v>
      </c>
      <c r="C2535" s="35" t="e">
        <f>VLOOKUP(B2535,I:J,2,0)</f>
        <v>#N/A</v>
      </c>
      <c r="D2535" s="35" t="e">
        <f>VLOOKUP(B2535,M:N,2,0)</f>
        <v>#N/A</v>
      </c>
      <c r="E2535" s="35" t="e">
        <f t="shared" si="64"/>
        <v>#N/A</v>
      </c>
    </row>
    <row r="2536" spans="1:5" x14ac:dyDescent="0.15">
      <c r="A2536" s="23">
        <f>主线!AG2535</f>
        <v>111990577</v>
      </c>
      <c r="B2536" s="37" t="s">
        <v>3035</v>
      </c>
      <c r="C2536" s="35" t="e">
        <f>VLOOKUP(B2536,I:J,2,0)</f>
        <v>#N/A</v>
      </c>
      <c r="D2536" s="35" t="e">
        <f>VLOOKUP(B2536,M:N,2,0)</f>
        <v>#N/A</v>
      </c>
      <c r="E2536" s="35" t="e">
        <f t="shared" si="64"/>
        <v>#N/A</v>
      </c>
    </row>
    <row r="2537" spans="1:5" x14ac:dyDescent="0.15">
      <c r="A2537" s="23">
        <f>主线!AG2536</f>
        <v>112119202</v>
      </c>
      <c r="B2537" s="37" t="s">
        <v>3036</v>
      </c>
      <c r="C2537" s="35" t="e">
        <f>VLOOKUP(B2537,I:J,2,0)</f>
        <v>#N/A</v>
      </c>
      <c r="D2537" s="35" t="e">
        <f>VLOOKUP(B2537,M:N,2,0)</f>
        <v>#N/A</v>
      </c>
      <c r="E2537" s="35" t="e">
        <f t="shared" si="64"/>
        <v>#N/A</v>
      </c>
    </row>
    <row r="2538" spans="1:5" x14ac:dyDescent="0.15">
      <c r="A2538" s="23">
        <f>主线!AG2537</f>
        <v>112180731</v>
      </c>
      <c r="B2538" s="37" t="s">
        <v>3037</v>
      </c>
      <c r="C2538" s="35" t="e">
        <f>VLOOKUP(B2538,I:J,2,0)</f>
        <v>#N/A</v>
      </c>
      <c r="D2538" s="35" t="e">
        <f>VLOOKUP(B2538,M:N,2,0)</f>
        <v>#N/A</v>
      </c>
      <c r="E2538" s="35" t="e">
        <f t="shared" si="64"/>
        <v>#N/A</v>
      </c>
    </row>
    <row r="2539" spans="1:5" x14ac:dyDescent="0.15">
      <c r="A2539" s="23">
        <f>主线!AG2538</f>
        <v>112242269</v>
      </c>
      <c r="B2539" s="37" t="s">
        <v>3038</v>
      </c>
      <c r="C2539" s="35" t="e">
        <f>VLOOKUP(B2539,I:J,2,0)</f>
        <v>#N/A</v>
      </c>
      <c r="D2539" s="35" t="e">
        <f>VLOOKUP(B2539,M:N,2,0)</f>
        <v>#N/A</v>
      </c>
      <c r="E2539" s="35" t="e">
        <f t="shared" si="64"/>
        <v>#N/A</v>
      </c>
    </row>
    <row r="2540" spans="1:5" x14ac:dyDescent="0.15">
      <c r="A2540" s="23">
        <f>主线!AG2539</f>
        <v>112371112</v>
      </c>
      <c r="B2540" s="37" t="s">
        <v>3039</v>
      </c>
      <c r="C2540" s="35" t="e">
        <f>VLOOKUP(B2540,I:J,2,0)</f>
        <v>#N/A</v>
      </c>
      <c r="D2540" s="35" t="e">
        <f>VLOOKUP(B2540,M:N,2,0)</f>
        <v>#N/A</v>
      </c>
      <c r="E2540" s="35" t="e">
        <f t="shared" si="64"/>
        <v>#N/A</v>
      </c>
    </row>
    <row r="2541" spans="1:5" x14ac:dyDescent="0.15">
      <c r="A2541" s="23">
        <f>主线!AG2540</f>
        <v>112432712</v>
      </c>
      <c r="B2541" s="37" t="s">
        <v>3040</v>
      </c>
      <c r="C2541" s="35" t="e">
        <f>VLOOKUP(B2541,I:J,2,0)</f>
        <v>#N/A</v>
      </c>
      <c r="D2541" s="35" t="e">
        <f>VLOOKUP(B2541,M:N,2,0)</f>
        <v>#N/A</v>
      </c>
      <c r="E2541" s="35" t="str">
        <f t="shared" si="64"/>
        <v>天庭试炼boss_190</v>
      </c>
    </row>
    <row r="2542" spans="1:5" x14ac:dyDescent="0.15">
      <c r="A2542" s="23">
        <f>主线!AG2541</f>
        <v>112826641</v>
      </c>
      <c r="B2542" s="37" t="s">
        <v>3041</v>
      </c>
      <c r="C2542" s="35" t="e">
        <f>VLOOKUP(B2542,I:J,2,0)</f>
        <v>#N/A</v>
      </c>
      <c r="D2542" s="35" t="e">
        <f>VLOOKUP(B2542,M:N,2,0)</f>
        <v>#N/A</v>
      </c>
      <c r="E2542" s="35" t="e">
        <f t="shared" si="64"/>
        <v>#N/A</v>
      </c>
    </row>
    <row r="2543" spans="1:5" x14ac:dyDescent="0.15">
      <c r="A2543" s="23">
        <f>主线!AG2542</f>
        <v>112888303</v>
      </c>
      <c r="B2543" s="37" t="s">
        <v>3042</v>
      </c>
      <c r="C2543" s="35" t="e">
        <f>VLOOKUP(B2543,I:J,2,0)</f>
        <v>#N/A</v>
      </c>
      <c r="D2543" s="35" t="e">
        <f>VLOOKUP(B2543,M:N,2,0)</f>
        <v>#N/A</v>
      </c>
      <c r="E2543" s="35" t="e">
        <f t="shared" si="64"/>
        <v>#N/A</v>
      </c>
    </row>
    <row r="2544" spans="1:5" x14ac:dyDescent="0.15">
      <c r="A2544" s="23">
        <f>主线!AG2543</f>
        <v>113017465</v>
      </c>
      <c r="B2544" s="37" t="s">
        <v>3043</v>
      </c>
      <c r="C2544" s="35" t="e">
        <f>VLOOKUP(B2544,I:J,2,0)</f>
        <v>#N/A</v>
      </c>
      <c r="D2544" s="35" t="e">
        <f>VLOOKUP(B2544,M:N,2,0)</f>
        <v>#N/A</v>
      </c>
      <c r="E2544" s="35" t="e">
        <f t="shared" si="64"/>
        <v>#N/A</v>
      </c>
    </row>
    <row r="2545" spans="1:5" x14ac:dyDescent="0.15">
      <c r="A2545" s="23">
        <f>主线!AG2544</f>
        <v>113079186</v>
      </c>
      <c r="B2545" s="37" t="s">
        <v>3044</v>
      </c>
      <c r="C2545" s="35" t="e">
        <f>VLOOKUP(B2545,I:J,2,0)</f>
        <v>#N/A</v>
      </c>
      <c r="D2545" s="35" t="e">
        <f>VLOOKUP(B2545,M:N,2,0)</f>
        <v>#N/A</v>
      </c>
      <c r="E2545" s="35" t="e">
        <f t="shared" si="64"/>
        <v>#N/A</v>
      </c>
    </row>
    <row r="2546" spans="1:5" x14ac:dyDescent="0.15">
      <c r="A2546" s="23">
        <f>主线!AG2545</f>
        <v>113140910</v>
      </c>
      <c r="B2546" s="37" t="s">
        <v>3045</v>
      </c>
      <c r="C2546" s="35" t="e">
        <f>VLOOKUP(B2546,I:J,2,0)</f>
        <v>#N/A</v>
      </c>
      <c r="D2546" s="35" t="e">
        <f>VLOOKUP(B2546,M:N,2,0)</f>
        <v>#N/A</v>
      </c>
      <c r="E2546" s="35" t="e">
        <f t="shared" si="64"/>
        <v>#N/A</v>
      </c>
    </row>
    <row r="2547" spans="1:5" x14ac:dyDescent="0.15">
      <c r="A2547" s="23">
        <f>主线!AG2546</f>
        <v>113270289</v>
      </c>
      <c r="B2547" s="37" t="s">
        <v>3046</v>
      </c>
      <c r="C2547" s="35" t="e">
        <f>VLOOKUP(B2547,I:J,2,0)</f>
        <v>#N/A</v>
      </c>
      <c r="D2547" s="35" t="e">
        <f>VLOOKUP(B2547,M:N,2,0)</f>
        <v>#N/A</v>
      </c>
      <c r="E2547" s="35" t="e">
        <f t="shared" si="64"/>
        <v>#N/A</v>
      </c>
    </row>
    <row r="2548" spans="1:5" x14ac:dyDescent="0.15">
      <c r="A2548" s="23">
        <f>主线!AG2547</f>
        <v>113332075</v>
      </c>
      <c r="B2548" s="37" t="s">
        <v>3047</v>
      </c>
      <c r="C2548" s="35" t="e">
        <f>VLOOKUP(B2548,I:J,2,0)</f>
        <v>#N/A</v>
      </c>
      <c r="D2548" s="35" t="e">
        <f>VLOOKUP(B2548,M:N,2,0)</f>
        <v>#N/A</v>
      </c>
      <c r="E2548" s="35" t="e">
        <f t="shared" si="64"/>
        <v>#N/A</v>
      </c>
    </row>
    <row r="2549" spans="1:5" x14ac:dyDescent="0.15">
      <c r="A2549" s="23">
        <f>主线!AG2548</f>
        <v>113393864</v>
      </c>
      <c r="B2549" s="37" t="s">
        <v>3048</v>
      </c>
      <c r="C2549" s="35" t="e">
        <f>VLOOKUP(B2549,I:J,2,0)</f>
        <v>#N/A</v>
      </c>
      <c r="D2549" s="35" t="e">
        <f>VLOOKUP(B2549,M:N,2,0)</f>
        <v>#N/A</v>
      </c>
      <c r="E2549" s="35" t="e">
        <f t="shared" si="64"/>
        <v>#N/A</v>
      </c>
    </row>
    <row r="2550" spans="1:5" x14ac:dyDescent="0.15">
      <c r="A2550" s="23">
        <f>主线!AG2549</f>
        <v>113523453</v>
      </c>
      <c r="B2550" s="37" t="s">
        <v>3049</v>
      </c>
      <c r="C2550" s="35" t="e">
        <f>VLOOKUP(B2550,I:J,2,0)</f>
        <v>#N/A</v>
      </c>
      <c r="D2550" s="35" t="e">
        <f>VLOOKUP(B2550,M:N,2,0)</f>
        <v>#N/A</v>
      </c>
      <c r="E2550" s="35" t="e">
        <f t="shared" si="64"/>
        <v>#N/A</v>
      </c>
    </row>
    <row r="2551" spans="1:5" x14ac:dyDescent="0.15">
      <c r="A2551" s="23">
        <f>主线!AG2550</f>
        <v>113585305</v>
      </c>
      <c r="B2551" s="37" t="s">
        <v>3050</v>
      </c>
      <c r="C2551" s="35" t="e">
        <f>VLOOKUP(B2551,I:J,2,0)</f>
        <v>#N/A</v>
      </c>
      <c r="D2551" s="35" t="e">
        <f>VLOOKUP(B2551,M:N,2,0)</f>
        <v>#N/A</v>
      </c>
      <c r="E2551" s="35" t="e">
        <f t="shared" si="64"/>
        <v>#N/A</v>
      </c>
    </row>
    <row r="2552" spans="1:5" x14ac:dyDescent="0.15">
      <c r="A2552" s="23">
        <f>主线!AG2551</f>
        <v>113981355</v>
      </c>
      <c r="B2552" s="37" t="s">
        <v>3051</v>
      </c>
      <c r="C2552" s="35" t="e">
        <f>VLOOKUP(B2552,I:J,2,0)</f>
        <v>#N/A</v>
      </c>
      <c r="D2552" s="35" t="e">
        <f>VLOOKUP(B2552,M:N,2,0)</f>
        <v>#N/A</v>
      </c>
      <c r="E2552" s="35" t="e">
        <f t="shared" si="64"/>
        <v>#N/A</v>
      </c>
    </row>
    <row r="2553" spans="1:5" x14ac:dyDescent="0.15">
      <c r="A2553" s="23">
        <f>主线!AG2552</f>
        <v>114043271</v>
      </c>
      <c r="B2553" s="37" t="s">
        <v>3052</v>
      </c>
      <c r="C2553" s="35" t="e">
        <f>VLOOKUP(B2553,I:J,2,0)</f>
        <v>#N/A</v>
      </c>
      <c r="D2553" s="35" t="e">
        <f>VLOOKUP(B2553,M:N,2,0)</f>
        <v>#N/A</v>
      </c>
      <c r="E2553" s="35" t="e">
        <f t="shared" si="64"/>
        <v>#N/A</v>
      </c>
    </row>
    <row r="2554" spans="1:5" x14ac:dyDescent="0.15">
      <c r="A2554" s="23">
        <f>主线!AG2553</f>
        <v>114173189</v>
      </c>
      <c r="B2554" s="37" t="s">
        <v>3053</v>
      </c>
      <c r="C2554" s="35" t="e">
        <f>VLOOKUP(B2554,I:J,2,0)</f>
        <v>#N/A</v>
      </c>
      <c r="D2554" s="35" t="e">
        <f>VLOOKUP(B2554,M:N,2,0)</f>
        <v>#N/A</v>
      </c>
      <c r="E2554" s="35" t="e">
        <f t="shared" si="64"/>
        <v>#N/A</v>
      </c>
    </row>
    <row r="2555" spans="1:5" x14ac:dyDescent="0.15">
      <c r="A2555" s="23">
        <f>主线!AG2554</f>
        <v>114235174</v>
      </c>
      <c r="B2555" s="37" t="s">
        <v>3054</v>
      </c>
      <c r="C2555" s="35" t="e">
        <f>VLOOKUP(B2555,I:J,2,0)</f>
        <v>#N/A</v>
      </c>
      <c r="D2555" s="35" t="e">
        <f>VLOOKUP(B2555,M:N,2,0)</f>
        <v>#N/A</v>
      </c>
      <c r="E2555" s="35" t="e">
        <f t="shared" si="64"/>
        <v>#N/A</v>
      </c>
    </row>
    <row r="2556" spans="1:5" x14ac:dyDescent="0.15">
      <c r="A2556" s="23">
        <f>主线!AG2555</f>
        <v>114297165</v>
      </c>
      <c r="B2556" s="37" t="s">
        <v>3055</v>
      </c>
      <c r="C2556" s="35" t="e">
        <f>VLOOKUP(B2556,I:J,2,0)</f>
        <v>#N/A</v>
      </c>
      <c r="D2556" s="35" t="e">
        <f>VLOOKUP(B2556,M:N,2,0)</f>
        <v>#N/A</v>
      </c>
      <c r="E2556" s="35" t="e">
        <f t="shared" si="64"/>
        <v>#N/A</v>
      </c>
    </row>
    <row r="2557" spans="1:5" x14ac:dyDescent="0.15">
      <c r="A2557" s="23">
        <f>主线!AG2556</f>
        <v>114427304</v>
      </c>
      <c r="B2557" s="37" t="s">
        <v>3056</v>
      </c>
      <c r="C2557" s="35" t="e">
        <f>VLOOKUP(B2557,I:J,2,0)</f>
        <v>#N/A</v>
      </c>
      <c r="D2557" s="35" t="e">
        <f>VLOOKUP(B2557,M:N,2,0)</f>
        <v>#N/A</v>
      </c>
      <c r="E2557" s="35" t="e">
        <f t="shared" si="64"/>
        <v>#N/A</v>
      </c>
    </row>
    <row r="2558" spans="1:5" x14ac:dyDescent="0.15">
      <c r="A2558" s="23">
        <f>主线!AG2557</f>
        <v>114489354</v>
      </c>
      <c r="B2558" s="37" t="s">
        <v>3057</v>
      </c>
      <c r="C2558" s="35" t="e">
        <f>VLOOKUP(B2558,I:J,2,0)</f>
        <v>#N/A</v>
      </c>
      <c r="D2558" s="35" t="e">
        <f>VLOOKUP(B2558,M:N,2,0)</f>
        <v>#N/A</v>
      </c>
      <c r="E2558" s="35" t="e">
        <f t="shared" si="64"/>
        <v>#N/A</v>
      </c>
    </row>
    <row r="2559" spans="1:5" x14ac:dyDescent="0.15">
      <c r="A2559" s="23">
        <f>主线!AG2558</f>
        <v>114551407</v>
      </c>
      <c r="B2559" s="37" t="s">
        <v>3058</v>
      </c>
      <c r="C2559" s="35" t="e">
        <f>VLOOKUP(B2559,I:J,2,0)</f>
        <v>#N/A</v>
      </c>
      <c r="D2559" s="35" t="e">
        <f>VLOOKUP(B2559,M:N,2,0)</f>
        <v>#N/A</v>
      </c>
      <c r="E2559" s="35" t="e">
        <f t="shared" si="64"/>
        <v>#N/A</v>
      </c>
    </row>
    <row r="2560" spans="1:5" x14ac:dyDescent="0.15">
      <c r="A2560" s="23">
        <f>主线!AG2559</f>
        <v>114681760</v>
      </c>
      <c r="B2560" s="37" t="s">
        <v>3059</v>
      </c>
      <c r="C2560" s="35" t="e">
        <f>VLOOKUP(B2560,I:J,2,0)</f>
        <v>#N/A</v>
      </c>
      <c r="D2560" s="35" t="e">
        <f>VLOOKUP(B2560,M:N,2,0)</f>
        <v>#N/A</v>
      </c>
      <c r="E2560" s="35" t="e">
        <f t="shared" si="64"/>
        <v>#N/A</v>
      </c>
    </row>
    <row r="2561" spans="1:5" x14ac:dyDescent="0.15">
      <c r="A2561" s="23">
        <f>主线!AG2560</f>
        <v>114743875</v>
      </c>
      <c r="B2561" s="37" t="s">
        <v>3060</v>
      </c>
      <c r="C2561" s="35" t="e">
        <f>VLOOKUP(B2561,I:J,2,0)</f>
        <v>#N/A</v>
      </c>
      <c r="D2561" s="35" t="e">
        <f>VLOOKUP(B2561,M:N,2,0)</f>
        <v>#N/A</v>
      </c>
      <c r="E2561" s="35" t="e">
        <f t="shared" si="64"/>
        <v>#N/A</v>
      </c>
    </row>
    <row r="2562" spans="1:5" x14ac:dyDescent="0.15">
      <c r="A2562" s="23">
        <f>主线!AG2561</f>
        <v>115142071</v>
      </c>
      <c r="B2562" s="37" t="s">
        <v>3061</v>
      </c>
      <c r="C2562" s="35" t="e">
        <f>VLOOKUP(B2562,I:J,2,0)</f>
        <v>#N/A</v>
      </c>
      <c r="D2562" s="35" t="e">
        <f>VLOOKUP(B2562,M:N,2,0)</f>
        <v>#N/A</v>
      </c>
      <c r="E2562" s="35" t="e">
        <f t="shared" ref="E2562:E2625" si="65">VLOOKUP(B2562,Q:R,2,0)</f>
        <v>#N/A</v>
      </c>
    </row>
    <row r="2563" spans="1:5" x14ac:dyDescent="0.15">
      <c r="A2563" s="23">
        <f>主线!AG2562</f>
        <v>115204251</v>
      </c>
      <c r="B2563" s="37" t="s">
        <v>3062</v>
      </c>
      <c r="C2563" s="35" t="e">
        <f>VLOOKUP(B2563,I:J,2,0)</f>
        <v>#N/A</v>
      </c>
      <c r="D2563" s="35" t="e">
        <f>VLOOKUP(B2563,M:N,2,0)</f>
        <v>#N/A</v>
      </c>
      <c r="E2563" s="35" t="e">
        <f t="shared" si="65"/>
        <v>#N/A</v>
      </c>
    </row>
    <row r="2564" spans="1:5" x14ac:dyDescent="0.15">
      <c r="A2564" s="23">
        <f>主线!AG2563</f>
        <v>115334924</v>
      </c>
      <c r="B2564" s="37" t="s">
        <v>3063</v>
      </c>
      <c r="C2564" s="35" t="e">
        <f>VLOOKUP(B2564,I:J,2,0)</f>
        <v>#N/A</v>
      </c>
      <c r="D2564" s="35" t="e">
        <f>VLOOKUP(B2564,M:N,2,0)</f>
        <v>#N/A</v>
      </c>
      <c r="E2564" s="35" t="e">
        <f t="shared" si="65"/>
        <v>#N/A</v>
      </c>
    </row>
    <row r="2565" spans="1:5" x14ac:dyDescent="0.15">
      <c r="A2565" s="23">
        <f>主线!AG2564</f>
        <v>115397167</v>
      </c>
      <c r="B2565" s="37" t="s">
        <v>3064</v>
      </c>
      <c r="C2565" s="35" t="e">
        <f>VLOOKUP(B2565,I:J,2,0)</f>
        <v>#N/A</v>
      </c>
      <c r="D2565" s="35" t="e">
        <f>VLOOKUP(B2565,M:N,2,0)</f>
        <v>#N/A</v>
      </c>
      <c r="E2565" s="35" t="e">
        <f t="shared" si="65"/>
        <v>#N/A</v>
      </c>
    </row>
    <row r="2566" spans="1:5" x14ac:dyDescent="0.15">
      <c r="A2566" s="23">
        <f>主线!AG2565</f>
        <v>115459416</v>
      </c>
      <c r="B2566" s="37" t="s">
        <v>3065</v>
      </c>
      <c r="C2566" s="35" t="e">
        <f>VLOOKUP(B2566,I:J,2,0)</f>
        <v>#N/A</v>
      </c>
      <c r="D2566" s="35" t="e">
        <f>VLOOKUP(B2566,M:N,2,0)</f>
        <v>#N/A</v>
      </c>
      <c r="E2566" s="35" t="e">
        <f t="shared" si="65"/>
        <v>#N/A</v>
      </c>
    </row>
    <row r="2567" spans="1:5" x14ac:dyDescent="0.15">
      <c r="A2567" s="23">
        <f>主线!AG2566</f>
        <v>115590309</v>
      </c>
      <c r="B2567" s="37" t="s">
        <v>3066</v>
      </c>
      <c r="C2567" s="35" t="e">
        <f>VLOOKUP(B2567,I:J,2,0)</f>
        <v>#N/A</v>
      </c>
      <c r="D2567" s="35" t="e">
        <f>VLOOKUP(B2567,M:N,2,0)</f>
        <v>#N/A</v>
      </c>
      <c r="E2567" s="35" t="e">
        <f t="shared" si="65"/>
        <v>#N/A</v>
      </c>
    </row>
    <row r="2568" spans="1:5" x14ac:dyDescent="0.15">
      <c r="A2568" s="23">
        <f>主线!AG2567</f>
        <v>115652618</v>
      </c>
      <c r="B2568" s="37" t="s">
        <v>3067</v>
      </c>
      <c r="C2568" s="35" t="e">
        <f>VLOOKUP(B2568,I:J,2,0)</f>
        <v>#N/A</v>
      </c>
      <c r="D2568" s="35" t="e">
        <f>VLOOKUP(B2568,M:N,2,0)</f>
        <v>#N/A</v>
      </c>
      <c r="E2568" s="35" t="e">
        <f t="shared" si="65"/>
        <v>#N/A</v>
      </c>
    </row>
    <row r="2569" spans="1:5" x14ac:dyDescent="0.15">
      <c r="A2569" s="23">
        <f>主线!AG2568</f>
        <v>115714929</v>
      </c>
      <c r="B2569" s="37" t="s">
        <v>3068</v>
      </c>
      <c r="C2569" s="35" t="e">
        <f>VLOOKUP(B2569,I:J,2,0)</f>
        <v>#N/A</v>
      </c>
      <c r="D2569" s="35" t="e">
        <f>VLOOKUP(B2569,M:N,2,0)</f>
        <v>#N/A</v>
      </c>
      <c r="E2569" s="35" t="e">
        <f t="shared" si="65"/>
        <v>#N/A</v>
      </c>
    </row>
    <row r="2570" spans="1:5" x14ac:dyDescent="0.15">
      <c r="A2570" s="23">
        <f>主线!AG2569</f>
        <v>115846030</v>
      </c>
      <c r="B2570" s="37" t="s">
        <v>3069</v>
      </c>
      <c r="C2570" s="35" t="e">
        <f>VLOOKUP(B2570,I:J,2,0)</f>
        <v>#N/A</v>
      </c>
      <c r="D2570" s="35" t="e">
        <f>VLOOKUP(B2570,M:N,2,0)</f>
        <v>#N/A</v>
      </c>
      <c r="E2570" s="35" t="e">
        <f t="shared" si="65"/>
        <v>#N/A</v>
      </c>
    </row>
    <row r="2571" spans="1:5" x14ac:dyDescent="0.15">
      <c r="A2571" s="23">
        <f>主线!AG2570</f>
        <v>115908401</v>
      </c>
      <c r="B2571" s="37" t="s">
        <v>3070</v>
      </c>
      <c r="C2571" s="35" t="e">
        <f>VLOOKUP(B2571,I:J,2,0)</f>
        <v>#N/A</v>
      </c>
      <c r="D2571" s="35" t="e">
        <f>VLOOKUP(B2571,M:N,2,0)</f>
        <v>#N/A</v>
      </c>
      <c r="E2571" s="35" t="e">
        <f t="shared" si="65"/>
        <v>#N/A</v>
      </c>
    </row>
    <row r="2572" spans="1:5" x14ac:dyDescent="0.15">
      <c r="A2572" s="23">
        <f>主线!AG2571</f>
        <v>116308715</v>
      </c>
      <c r="B2572" s="37" t="s">
        <v>3071</v>
      </c>
      <c r="C2572" s="35" t="e">
        <f>VLOOKUP(B2572,I:J,2,0)</f>
        <v>#N/A</v>
      </c>
      <c r="D2572" s="35" t="e">
        <f>VLOOKUP(B2572,M:N,2,0)</f>
        <v>#N/A</v>
      </c>
      <c r="E2572" s="35" t="e">
        <f t="shared" si="65"/>
        <v>#N/A</v>
      </c>
    </row>
    <row r="2573" spans="1:5" x14ac:dyDescent="0.15">
      <c r="A2573" s="23">
        <f>主线!AG2572</f>
        <v>116371144</v>
      </c>
      <c r="B2573" s="37" t="s">
        <v>3072</v>
      </c>
      <c r="C2573" s="35" t="e">
        <f>VLOOKUP(B2573,I:J,2,0)</f>
        <v>#N/A</v>
      </c>
      <c r="D2573" s="35" t="e">
        <f>VLOOKUP(B2573,M:N,2,0)</f>
        <v>#N/A</v>
      </c>
      <c r="E2573" s="35" t="e">
        <f t="shared" si="65"/>
        <v>#N/A</v>
      </c>
    </row>
    <row r="2574" spans="1:5" x14ac:dyDescent="0.15">
      <c r="A2574" s="23">
        <f>主线!AG2573</f>
        <v>116502566</v>
      </c>
      <c r="B2574" s="37" t="s">
        <v>3073</v>
      </c>
      <c r="C2574" s="35" t="e">
        <f>VLOOKUP(B2574,I:J,2,0)</f>
        <v>#N/A</v>
      </c>
      <c r="D2574" s="35" t="e">
        <f>VLOOKUP(B2574,M:N,2,0)</f>
        <v>#N/A</v>
      </c>
      <c r="E2574" s="35" t="e">
        <f t="shared" si="65"/>
        <v>#N/A</v>
      </c>
    </row>
    <row r="2575" spans="1:5" x14ac:dyDescent="0.15">
      <c r="A2575" s="23">
        <f>主线!AG2574</f>
        <v>116565061</v>
      </c>
      <c r="B2575" s="37" t="s">
        <v>3074</v>
      </c>
      <c r="C2575" s="35" t="e">
        <f>VLOOKUP(B2575,I:J,2,0)</f>
        <v>#N/A</v>
      </c>
      <c r="D2575" s="35" t="e">
        <f>VLOOKUP(B2575,M:N,2,0)</f>
        <v>#N/A</v>
      </c>
      <c r="E2575" s="35" t="e">
        <f t="shared" si="65"/>
        <v>#N/A</v>
      </c>
    </row>
    <row r="2576" spans="1:5" x14ac:dyDescent="0.15">
      <c r="A2576" s="23">
        <f>主线!AG2575</f>
        <v>116627562</v>
      </c>
      <c r="B2576" s="37" t="s">
        <v>3075</v>
      </c>
      <c r="C2576" s="35" t="e">
        <f>VLOOKUP(B2576,I:J,2,0)</f>
        <v>#N/A</v>
      </c>
      <c r="D2576" s="35" t="e">
        <f>VLOOKUP(B2576,M:N,2,0)</f>
        <v>#N/A</v>
      </c>
      <c r="E2576" s="35" t="e">
        <f t="shared" si="65"/>
        <v>#N/A</v>
      </c>
    </row>
    <row r="2577" spans="1:5" x14ac:dyDescent="0.15">
      <c r="A2577" s="23">
        <f>主线!AG2576</f>
        <v>116759208</v>
      </c>
      <c r="B2577" s="37" t="s">
        <v>3076</v>
      </c>
      <c r="C2577" s="35" t="e">
        <f>VLOOKUP(B2577,I:J,2,0)</f>
        <v>#N/A</v>
      </c>
      <c r="D2577" s="35" t="e">
        <f>VLOOKUP(B2577,M:N,2,0)</f>
        <v>#N/A</v>
      </c>
      <c r="E2577" s="35" t="e">
        <f t="shared" si="65"/>
        <v>#N/A</v>
      </c>
    </row>
    <row r="2578" spans="1:5" x14ac:dyDescent="0.15">
      <c r="A2578" s="23">
        <f>主线!AG2577</f>
        <v>116821772</v>
      </c>
      <c r="B2578" s="37" t="s">
        <v>3077</v>
      </c>
      <c r="C2578" s="35" t="e">
        <f>VLOOKUP(B2578,I:J,2,0)</f>
        <v>#N/A</v>
      </c>
      <c r="D2578" s="35" t="e">
        <f>VLOOKUP(B2578,M:N,2,0)</f>
        <v>#N/A</v>
      </c>
      <c r="E2578" s="35" t="e">
        <f t="shared" si="65"/>
        <v>#N/A</v>
      </c>
    </row>
    <row r="2579" spans="1:5" x14ac:dyDescent="0.15">
      <c r="A2579" s="23">
        <f>主线!AG2578</f>
        <v>116884341</v>
      </c>
      <c r="B2579" s="37" t="s">
        <v>3078</v>
      </c>
      <c r="C2579" s="35" t="e">
        <f>VLOOKUP(B2579,I:J,2,0)</f>
        <v>#N/A</v>
      </c>
      <c r="D2579" s="35" t="e">
        <f>VLOOKUP(B2579,M:N,2,0)</f>
        <v>#N/A</v>
      </c>
      <c r="E2579" s="35" t="e">
        <f t="shared" si="65"/>
        <v>#N/A</v>
      </c>
    </row>
    <row r="2580" spans="1:5" x14ac:dyDescent="0.15">
      <c r="A2580" s="23">
        <f>主线!AG2579</f>
        <v>117016205</v>
      </c>
      <c r="B2580" s="37" t="s">
        <v>3079</v>
      </c>
      <c r="C2580" s="35" t="e">
        <f>VLOOKUP(B2580,I:J,2,0)</f>
        <v>#N/A</v>
      </c>
      <c r="D2580" s="35" t="e">
        <f>VLOOKUP(B2580,M:N,2,0)</f>
        <v>#N/A</v>
      </c>
      <c r="E2580" s="35" t="e">
        <f t="shared" si="65"/>
        <v>#N/A</v>
      </c>
    </row>
    <row r="2581" spans="1:5" x14ac:dyDescent="0.15">
      <c r="A2581" s="23">
        <f>主线!AG2580</f>
        <v>117078840</v>
      </c>
      <c r="B2581" s="37" t="s">
        <v>3080</v>
      </c>
      <c r="C2581" s="35" t="e">
        <f>VLOOKUP(B2581,I:J,2,0)</f>
        <v>#N/A</v>
      </c>
      <c r="D2581" s="35" t="e">
        <f>VLOOKUP(B2581,M:N,2,0)</f>
        <v>#N/A</v>
      </c>
      <c r="E2581" s="35" t="str">
        <f t="shared" si="65"/>
        <v>天庭试炼boss_191</v>
      </c>
    </row>
    <row r="2582" spans="1:5" x14ac:dyDescent="0.15">
      <c r="A2582" s="23">
        <f>主线!AG2581</f>
        <v>117481284</v>
      </c>
      <c r="B2582" s="37" t="s">
        <v>3081</v>
      </c>
      <c r="C2582" s="35" t="e">
        <f>VLOOKUP(B2582,I:J,2,0)</f>
        <v>#N/A</v>
      </c>
      <c r="D2582" s="35" t="e">
        <f>VLOOKUP(B2582,M:N,2,0)</f>
        <v>#N/A</v>
      </c>
      <c r="E2582" s="35" t="e">
        <f t="shared" si="65"/>
        <v>#N/A</v>
      </c>
    </row>
    <row r="2583" spans="1:5" x14ac:dyDescent="0.15">
      <c r="A2583" s="23">
        <f>主线!AG2582</f>
        <v>117543988</v>
      </c>
      <c r="B2583" s="37" t="s">
        <v>3082</v>
      </c>
      <c r="C2583" s="35" t="e">
        <f>VLOOKUP(B2583,I:J,2,0)</f>
        <v>#N/A</v>
      </c>
      <c r="D2583" s="35" t="e">
        <f>VLOOKUP(B2583,M:N,2,0)</f>
        <v>#N/A</v>
      </c>
      <c r="E2583" s="35" t="e">
        <f t="shared" si="65"/>
        <v>#N/A</v>
      </c>
    </row>
    <row r="2584" spans="1:5" x14ac:dyDescent="0.15">
      <c r="A2584" s="23">
        <f>主线!AG2583</f>
        <v>117676185</v>
      </c>
      <c r="B2584" s="37" t="s">
        <v>3083</v>
      </c>
      <c r="C2584" s="35" t="e">
        <f>VLOOKUP(B2584,I:J,2,0)</f>
        <v>#N/A</v>
      </c>
      <c r="D2584" s="35" t="e">
        <f>VLOOKUP(B2584,M:N,2,0)</f>
        <v>#N/A</v>
      </c>
      <c r="E2584" s="35" t="e">
        <f t="shared" si="65"/>
        <v>#N/A</v>
      </c>
    </row>
    <row r="2585" spans="1:5" x14ac:dyDescent="0.15">
      <c r="A2585" s="23">
        <f>主线!AG2584</f>
        <v>117738957</v>
      </c>
      <c r="B2585" s="37" t="s">
        <v>3084</v>
      </c>
      <c r="C2585" s="35" t="e">
        <f>VLOOKUP(B2585,I:J,2,0)</f>
        <v>#N/A</v>
      </c>
      <c r="D2585" s="35" t="e">
        <f>VLOOKUP(B2585,M:N,2,0)</f>
        <v>#N/A</v>
      </c>
      <c r="E2585" s="35" t="e">
        <f t="shared" si="65"/>
        <v>#N/A</v>
      </c>
    </row>
    <row r="2586" spans="1:5" x14ac:dyDescent="0.15">
      <c r="A2586" s="23">
        <f>主线!AG2585</f>
        <v>117801739</v>
      </c>
      <c r="B2586" s="37" t="s">
        <v>3085</v>
      </c>
      <c r="C2586" s="35" t="e">
        <f>VLOOKUP(B2586,I:J,2,0)</f>
        <v>#N/A</v>
      </c>
      <c r="D2586" s="35" t="e">
        <f>VLOOKUP(B2586,M:N,2,0)</f>
        <v>#N/A</v>
      </c>
      <c r="E2586" s="35" t="e">
        <f t="shared" si="65"/>
        <v>#N/A</v>
      </c>
    </row>
    <row r="2587" spans="1:5" x14ac:dyDescent="0.15">
      <c r="A2587" s="23">
        <f>主线!AG2586</f>
        <v>117934160</v>
      </c>
      <c r="B2587" s="37" t="s">
        <v>3086</v>
      </c>
      <c r="C2587" s="35" t="e">
        <f>VLOOKUP(B2587,I:J,2,0)</f>
        <v>#N/A</v>
      </c>
      <c r="D2587" s="35" t="e">
        <f>VLOOKUP(B2587,M:N,2,0)</f>
        <v>#N/A</v>
      </c>
      <c r="E2587" s="35" t="e">
        <f t="shared" si="65"/>
        <v>#N/A</v>
      </c>
    </row>
    <row r="2588" spans="1:5" x14ac:dyDescent="0.15">
      <c r="A2588" s="23">
        <f>主线!AG2587</f>
        <v>117997005</v>
      </c>
      <c r="B2588" s="37" t="s">
        <v>3087</v>
      </c>
      <c r="C2588" s="35" t="e">
        <f>VLOOKUP(B2588,I:J,2,0)</f>
        <v>#N/A</v>
      </c>
      <c r="D2588" s="35" t="e">
        <f>VLOOKUP(B2588,M:N,2,0)</f>
        <v>#N/A</v>
      </c>
      <c r="E2588" s="35" t="e">
        <f t="shared" si="65"/>
        <v>#N/A</v>
      </c>
    </row>
    <row r="2589" spans="1:5" x14ac:dyDescent="0.15">
      <c r="A2589" s="23">
        <f>主线!AG2588</f>
        <v>118059856</v>
      </c>
      <c r="B2589" s="37" t="s">
        <v>3088</v>
      </c>
      <c r="C2589" s="35" t="e">
        <f>VLOOKUP(B2589,I:J,2,0)</f>
        <v>#N/A</v>
      </c>
      <c r="D2589" s="35" t="e">
        <f>VLOOKUP(B2589,M:N,2,0)</f>
        <v>#N/A</v>
      </c>
      <c r="E2589" s="35" t="e">
        <f t="shared" si="65"/>
        <v>#N/A</v>
      </c>
    </row>
    <row r="2590" spans="1:5" x14ac:dyDescent="0.15">
      <c r="A2590" s="23">
        <f>主线!AG2589</f>
        <v>118192495</v>
      </c>
      <c r="B2590" s="37" t="s">
        <v>3089</v>
      </c>
      <c r="C2590" s="35" t="e">
        <f>VLOOKUP(B2590,I:J,2,0)</f>
        <v>#N/A</v>
      </c>
      <c r="D2590" s="35" t="e">
        <f>VLOOKUP(B2590,M:N,2,0)</f>
        <v>#N/A</v>
      </c>
      <c r="E2590" s="35" t="e">
        <f t="shared" si="65"/>
        <v>#N/A</v>
      </c>
    </row>
    <row r="2591" spans="1:5" x14ac:dyDescent="0.15">
      <c r="A2591" s="23">
        <f>主线!AG2590</f>
        <v>118255405</v>
      </c>
      <c r="B2591" s="37" t="s">
        <v>3090</v>
      </c>
      <c r="C2591" s="35" t="e">
        <f>VLOOKUP(B2591,I:J,2,0)</f>
        <v>#N/A</v>
      </c>
      <c r="D2591" s="35" t="e">
        <f>VLOOKUP(B2591,M:N,2,0)</f>
        <v>#N/A</v>
      </c>
      <c r="E2591" s="35" t="e">
        <f t="shared" si="65"/>
        <v>#N/A</v>
      </c>
    </row>
    <row r="2592" spans="1:5" x14ac:dyDescent="0.15">
      <c r="A2592" s="23">
        <f>主线!AG2591</f>
        <v>118660051</v>
      </c>
      <c r="B2592" s="37" t="s">
        <v>3091</v>
      </c>
      <c r="C2592" s="35" t="e">
        <f>VLOOKUP(B2592,I:J,2,0)</f>
        <v>#N/A</v>
      </c>
      <c r="D2592" s="35" t="e">
        <f>VLOOKUP(B2592,M:N,2,0)</f>
        <v>#N/A</v>
      </c>
      <c r="E2592" s="35" t="e">
        <f t="shared" si="65"/>
        <v>#N/A</v>
      </c>
    </row>
    <row r="2593" spans="1:5" x14ac:dyDescent="0.15">
      <c r="A2593" s="23">
        <f>主线!AG2592</f>
        <v>118723024</v>
      </c>
      <c r="B2593" s="37" t="s">
        <v>3092</v>
      </c>
      <c r="C2593" s="35" t="e">
        <f>VLOOKUP(B2593,I:J,2,0)</f>
        <v>#N/A</v>
      </c>
      <c r="D2593" s="35" t="e">
        <f>VLOOKUP(B2593,M:N,2,0)</f>
        <v>#N/A</v>
      </c>
      <c r="E2593" s="35" t="e">
        <f t="shared" si="65"/>
        <v>#N/A</v>
      </c>
    </row>
    <row r="2594" spans="1:5" x14ac:dyDescent="0.15">
      <c r="A2594" s="23">
        <f>主线!AG2593</f>
        <v>118855987</v>
      </c>
      <c r="B2594" s="37" t="s">
        <v>3093</v>
      </c>
      <c r="C2594" s="35" t="e">
        <f>VLOOKUP(B2594,I:J,2,0)</f>
        <v>#N/A</v>
      </c>
      <c r="D2594" s="35" t="e">
        <f>VLOOKUP(B2594,M:N,2,0)</f>
        <v>#N/A</v>
      </c>
      <c r="E2594" s="35" t="e">
        <f t="shared" si="65"/>
        <v>#N/A</v>
      </c>
    </row>
    <row r="2595" spans="1:5" x14ac:dyDescent="0.15">
      <c r="A2595" s="23">
        <f>主线!AG2594</f>
        <v>118919029</v>
      </c>
      <c r="B2595" s="37" t="s">
        <v>3094</v>
      </c>
      <c r="C2595" s="35" t="e">
        <f>VLOOKUP(B2595,I:J,2,0)</f>
        <v>#N/A</v>
      </c>
      <c r="D2595" s="35" t="e">
        <f>VLOOKUP(B2595,M:N,2,0)</f>
        <v>#N/A</v>
      </c>
      <c r="E2595" s="35" t="e">
        <f t="shared" si="65"/>
        <v>#N/A</v>
      </c>
    </row>
    <row r="2596" spans="1:5" x14ac:dyDescent="0.15">
      <c r="A2596" s="23">
        <f>主线!AG2595</f>
        <v>118982079</v>
      </c>
      <c r="B2596" s="37" t="s">
        <v>3095</v>
      </c>
      <c r="C2596" s="35" t="e">
        <f>VLOOKUP(B2596,I:J,2,0)</f>
        <v>#N/A</v>
      </c>
      <c r="D2596" s="35" t="e">
        <f>VLOOKUP(B2596,M:N,2,0)</f>
        <v>#N/A</v>
      </c>
      <c r="E2596" s="35" t="e">
        <f t="shared" si="65"/>
        <v>#N/A</v>
      </c>
    </row>
    <row r="2597" spans="1:5" x14ac:dyDescent="0.15">
      <c r="A2597" s="23">
        <f>主线!AG2596</f>
        <v>119115267</v>
      </c>
      <c r="B2597" s="37" t="s">
        <v>3096</v>
      </c>
      <c r="C2597" s="35" t="e">
        <f>VLOOKUP(B2597,I:J,2,0)</f>
        <v>#N/A</v>
      </c>
      <c r="D2597" s="35" t="e">
        <f>VLOOKUP(B2597,M:N,2,0)</f>
        <v>#N/A</v>
      </c>
      <c r="E2597" s="35" t="e">
        <f t="shared" si="65"/>
        <v>#N/A</v>
      </c>
    </row>
    <row r="2598" spans="1:5" x14ac:dyDescent="0.15">
      <c r="A2598" s="23">
        <f>主线!AG2597</f>
        <v>119178384</v>
      </c>
      <c r="B2598" s="37" t="s">
        <v>3097</v>
      </c>
      <c r="C2598" s="35" t="e">
        <f>VLOOKUP(B2598,I:J,2,0)</f>
        <v>#N/A</v>
      </c>
      <c r="D2598" s="35" t="e">
        <f>VLOOKUP(B2598,M:N,2,0)</f>
        <v>#N/A</v>
      </c>
      <c r="E2598" s="35" t="e">
        <f t="shared" si="65"/>
        <v>#N/A</v>
      </c>
    </row>
    <row r="2599" spans="1:5" x14ac:dyDescent="0.15">
      <c r="A2599" s="23">
        <f>主线!AG2598</f>
        <v>119241510</v>
      </c>
      <c r="B2599" s="37" t="s">
        <v>3098</v>
      </c>
      <c r="C2599" s="35" t="e">
        <f>VLOOKUP(B2599,I:J,2,0)</f>
        <v>#N/A</v>
      </c>
      <c r="D2599" s="35" t="e">
        <f>VLOOKUP(B2599,M:N,2,0)</f>
        <v>#N/A</v>
      </c>
      <c r="E2599" s="35" t="str">
        <f t="shared" si="65"/>
        <v>天庭试炼boss_192</v>
      </c>
    </row>
    <row r="2600" spans="1:5" x14ac:dyDescent="0.15">
      <c r="A2600" s="23">
        <f>主线!AG2599</f>
        <v>119374926</v>
      </c>
      <c r="B2600" s="37" t="s">
        <v>3099</v>
      </c>
      <c r="C2600" s="35" t="e">
        <f>VLOOKUP(B2600,I:J,2,0)</f>
        <v>#N/A</v>
      </c>
      <c r="D2600" s="35" t="e">
        <f>VLOOKUP(B2600,M:N,2,0)</f>
        <v>#N/A</v>
      </c>
      <c r="E2600" s="35" t="e">
        <f t="shared" si="65"/>
        <v>#N/A</v>
      </c>
    </row>
    <row r="2601" spans="1:5" x14ac:dyDescent="0.15">
      <c r="A2601" s="23">
        <f>主线!AG2600</f>
        <v>119438114</v>
      </c>
      <c r="B2601" s="37" t="s">
        <v>3100</v>
      </c>
      <c r="C2601" s="35" t="e">
        <f>VLOOKUP(B2601,I:J,2,0)</f>
        <v>#N/A</v>
      </c>
      <c r="D2601" s="35" t="e">
        <f>VLOOKUP(B2601,M:N,2,0)</f>
        <v>#N/A</v>
      </c>
      <c r="E2601" s="35" t="e">
        <f t="shared" si="65"/>
        <v>#N/A</v>
      </c>
    </row>
    <row r="2602" spans="1:5" x14ac:dyDescent="0.15">
      <c r="A2602" s="23">
        <f>主线!AG2601</f>
        <v>119844952</v>
      </c>
      <c r="B2602" s="37" t="s">
        <v>3101</v>
      </c>
      <c r="C2602" s="35" t="e">
        <f>VLOOKUP(B2602,I:J,2,0)</f>
        <v>#N/A</v>
      </c>
      <c r="D2602" s="35" t="e">
        <f>VLOOKUP(B2602,M:N,2,0)</f>
        <v>#N/A</v>
      </c>
      <c r="E2602" s="35" t="e">
        <f t="shared" si="65"/>
        <v>#N/A</v>
      </c>
    </row>
    <row r="2603" spans="1:5" x14ac:dyDescent="0.15">
      <c r="A2603" s="23">
        <f>主线!AG2602</f>
        <v>119908206</v>
      </c>
      <c r="B2603" s="37" t="s">
        <v>3102</v>
      </c>
      <c r="C2603" s="35" t="e">
        <f>VLOOKUP(B2603,I:J,2,0)</f>
        <v>#N/A</v>
      </c>
      <c r="D2603" s="35" t="e">
        <f>VLOOKUP(B2603,M:N,2,0)</f>
        <v>#N/A</v>
      </c>
      <c r="E2603" s="35" t="e">
        <f t="shared" si="65"/>
        <v>#N/A</v>
      </c>
    </row>
    <row r="2604" spans="1:5" x14ac:dyDescent="0.15">
      <c r="A2604" s="23">
        <f>主线!AG2603</f>
        <v>120041950</v>
      </c>
      <c r="B2604" s="37" t="s">
        <v>3103</v>
      </c>
      <c r="C2604" s="35" t="e">
        <f>VLOOKUP(B2604,I:J,2,0)</f>
        <v>#N/A</v>
      </c>
      <c r="D2604" s="35" t="e">
        <f>VLOOKUP(B2604,M:N,2,0)</f>
        <v>#N/A</v>
      </c>
      <c r="E2604" s="35" t="e">
        <f t="shared" si="65"/>
        <v>#N/A</v>
      </c>
    </row>
    <row r="2605" spans="1:5" x14ac:dyDescent="0.15">
      <c r="A2605" s="23">
        <f>主线!AG2604</f>
        <v>120105273</v>
      </c>
      <c r="B2605" s="37" t="s">
        <v>3104</v>
      </c>
      <c r="C2605" s="35" t="e">
        <f>VLOOKUP(B2605,I:J,2,0)</f>
        <v>#N/A</v>
      </c>
      <c r="D2605" s="35" t="e">
        <f>VLOOKUP(B2605,M:N,2,0)</f>
        <v>#N/A</v>
      </c>
      <c r="E2605" s="35" t="e">
        <f t="shared" si="65"/>
        <v>#N/A</v>
      </c>
    </row>
    <row r="2606" spans="1:5" x14ac:dyDescent="0.15">
      <c r="A2606" s="23">
        <f>主线!AG2605</f>
        <v>120168602</v>
      </c>
      <c r="B2606" s="37" t="s">
        <v>3105</v>
      </c>
      <c r="C2606" s="35" t="e">
        <f>VLOOKUP(B2606,I:J,2,0)</f>
        <v>#N/A</v>
      </c>
      <c r="D2606" s="35" t="e">
        <f>VLOOKUP(B2606,M:N,2,0)</f>
        <v>#N/A</v>
      </c>
      <c r="E2606" s="35" t="e">
        <f t="shared" si="65"/>
        <v>#N/A</v>
      </c>
    </row>
    <row r="2607" spans="1:5" x14ac:dyDescent="0.15">
      <c r="A2607" s="23">
        <f>主线!AG2606</f>
        <v>120302571</v>
      </c>
      <c r="B2607" s="37" t="s">
        <v>3106</v>
      </c>
      <c r="C2607" s="35" t="e">
        <f>VLOOKUP(B2607,I:J,2,0)</f>
        <v>#N/A</v>
      </c>
      <c r="D2607" s="35" t="e">
        <f>VLOOKUP(B2607,M:N,2,0)</f>
        <v>#N/A</v>
      </c>
      <c r="E2607" s="35" t="e">
        <f t="shared" si="65"/>
        <v>#N/A</v>
      </c>
    </row>
    <row r="2608" spans="1:5" x14ac:dyDescent="0.15">
      <c r="A2608" s="23">
        <f>主线!AG2607</f>
        <v>120365966</v>
      </c>
      <c r="B2608" s="37" t="s">
        <v>3107</v>
      </c>
      <c r="C2608" s="35" t="e">
        <f>VLOOKUP(B2608,I:J,2,0)</f>
        <v>#N/A</v>
      </c>
      <c r="D2608" s="35" t="e">
        <f>VLOOKUP(B2608,M:N,2,0)</f>
        <v>#N/A</v>
      </c>
      <c r="E2608" s="35" t="e">
        <f t="shared" si="65"/>
        <v>#N/A</v>
      </c>
    </row>
    <row r="2609" spans="1:5" x14ac:dyDescent="0.15">
      <c r="A2609" s="23">
        <f>主线!AG2608</f>
        <v>120429371</v>
      </c>
      <c r="B2609" s="37" t="s">
        <v>3108</v>
      </c>
      <c r="C2609" s="35" t="e">
        <f>VLOOKUP(B2609,I:J,2,0)</f>
        <v>#N/A</v>
      </c>
      <c r="D2609" s="35" t="e">
        <f>VLOOKUP(B2609,M:N,2,0)</f>
        <v>#N/A</v>
      </c>
      <c r="E2609" s="35" t="e">
        <f t="shared" si="65"/>
        <v>#N/A</v>
      </c>
    </row>
    <row r="2610" spans="1:5" x14ac:dyDescent="0.15">
      <c r="A2610" s="23">
        <f>主线!AG2609</f>
        <v>120563565</v>
      </c>
      <c r="B2610" s="37" t="s">
        <v>3109</v>
      </c>
      <c r="C2610" s="35" t="e">
        <f>VLOOKUP(B2610,I:J,2,0)</f>
        <v>#N/A</v>
      </c>
      <c r="D2610" s="35" t="e">
        <f>VLOOKUP(B2610,M:N,2,0)</f>
        <v>#N/A</v>
      </c>
      <c r="E2610" s="35" t="e">
        <f t="shared" si="65"/>
        <v>#N/A</v>
      </c>
    </row>
    <row r="2611" spans="1:5" x14ac:dyDescent="0.15">
      <c r="A2611" s="23">
        <f>主线!AG2610</f>
        <v>120627036</v>
      </c>
      <c r="B2611" s="37" t="s">
        <v>3110</v>
      </c>
      <c r="C2611" s="35" t="e">
        <f>VLOOKUP(B2611,I:J,2,0)</f>
        <v>#N/A</v>
      </c>
      <c r="D2611" s="35" t="e">
        <f>VLOOKUP(B2611,M:N,2,0)</f>
        <v>#N/A</v>
      </c>
      <c r="E2611" s="35" t="e">
        <f t="shared" si="65"/>
        <v>#N/A</v>
      </c>
    </row>
    <row r="2612" spans="1:5" x14ac:dyDescent="0.15">
      <c r="A2612" s="23">
        <f>主线!AG2611</f>
        <v>121036091</v>
      </c>
      <c r="B2612" s="37" t="s">
        <v>3111</v>
      </c>
      <c r="C2612" s="35" t="e">
        <f>VLOOKUP(B2612,I:J,2,0)</f>
        <v>#N/A</v>
      </c>
      <c r="D2612" s="35" t="e">
        <f>VLOOKUP(B2612,M:N,2,0)</f>
        <v>#N/A</v>
      </c>
      <c r="E2612" s="35" t="e">
        <f t="shared" si="65"/>
        <v>#N/A</v>
      </c>
    </row>
    <row r="2613" spans="1:5" x14ac:dyDescent="0.15">
      <c r="A2613" s="23">
        <f>主线!AG2612</f>
        <v>121099624</v>
      </c>
      <c r="B2613" s="37" t="s">
        <v>3112</v>
      </c>
      <c r="C2613" s="35" t="e">
        <f>VLOOKUP(B2613,I:J,2,0)</f>
        <v>#N/A</v>
      </c>
      <c r="D2613" s="35" t="e">
        <f>VLOOKUP(B2613,M:N,2,0)</f>
        <v>#N/A</v>
      </c>
      <c r="E2613" s="35" t="e">
        <f t="shared" si="65"/>
        <v>#N/A</v>
      </c>
    </row>
    <row r="2614" spans="1:5" x14ac:dyDescent="0.15">
      <c r="A2614" s="23">
        <f>主线!AG2613</f>
        <v>121234146</v>
      </c>
      <c r="B2614" s="37" t="s">
        <v>3113</v>
      </c>
      <c r="C2614" s="35" t="e">
        <f>VLOOKUP(B2614,I:J,2,0)</f>
        <v>#N/A</v>
      </c>
      <c r="D2614" s="35" t="e">
        <f>VLOOKUP(B2614,M:N,2,0)</f>
        <v>#N/A</v>
      </c>
      <c r="E2614" s="35" t="e">
        <f t="shared" si="65"/>
        <v>#N/A</v>
      </c>
    </row>
    <row r="2615" spans="1:5" x14ac:dyDescent="0.15">
      <c r="A2615" s="23">
        <f>主线!AG2614</f>
        <v>121297749</v>
      </c>
      <c r="B2615" s="37" t="s">
        <v>3114</v>
      </c>
      <c r="C2615" s="35" t="e">
        <f>VLOOKUP(B2615,I:J,2,0)</f>
        <v>#N/A</v>
      </c>
      <c r="D2615" s="35" t="e">
        <f>VLOOKUP(B2615,M:N,2,0)</f>
        <v>#N/A</v>
      </c>
      <c r="E2615" s="35" t="str">
        <f t="shared" si="65"/>
        <v>天庭试炼boss_193</v>
      </c>
    </row>
    <row r="2616" spans="1:5" x14ac:dyDescent="0.15">
      <c r="A2616" s="23">
        <f>主线!AG2615</f>
        <v>121361354</v>
      </c>
      <c r="B2616" s="37" t="s">
        <v>3115</v>
      </c>
      <c r="C2616" s="35" t="e">
        <f>VLOOKUP(B2616,I:J,2,0)</f>
        <v>#N/A</v>
      </c>
      <c r="D2616" s="35" t="e">
        <f>VLOOKUP(B2616,M:N,2,0)</f>
        <v>#N/A</v>
      </c>
      <c r="E2616" s="35" t="e">
        <f t="shared" si="65"/>
        <v>#N/A</v>
      </c>
    </row>
    <row r="2617" spans="1:5" x14ac:dyDescent="0.15">
      <c r="A2617" s="23">
        <f>主线!AG2616</f>
        <v>121496092</v>
      </c>
      <c r="B2617" s="37" t="s">
        <v>3116</v>
      </c>
      <c r="C2617" s="35" t="e">
        <f>VLOOKUP(B2617,I:J,2,0)</f>
        <v>#N/A</v>
      </c>
      <c r="D2617" s="35" t="e">
        <f>VLOOKUP(B2617,M:N,2,0)</f>
        <v>#N/A</v>
      </c>
      <c r="E2617" s="35" t="e">
        <f t="shared" si="65"/>
        <v>#N/A</v>
      </c>
    </row>
    <row r="2618" spans="1:5" x14ac:dyDescent="0.15">
      <c r="A2618" s="23">
        <f>主线!AG2617</f>
        <v>121559754</v>
      </c>
      <c r="B2618" s="37" t="s">
        <v>3117</v>
      </c>
      <c r="C2618" s="35" t="e">
        <f>VLOOKUP(B2618,I:J,2,0)</f>
        <v>#N/A</v>
      </c>
      <c r="D2618" s="35" t="e">
        <f>VLOOKUP(B2618,M:N,2,0)</f>
        <v>#N/A</v>
      </c>
      <c r="E2618" s="35" t="e">
        <f t="shared" si="65"/>
        <v>#N/A</v>
      </c>
    </row>
    <row r="2619" spans="1:5" x14ac:dyDescent="0.15">
      <c r="A2619" s="23">
        <f>主线!AG2618</f>
        <v>121623419</v>
      </c>
      <c r="B2619" s="37" t="s">
        <v>3118</v>
      </c>
      <c r="C2619" s="35" t="e">
        <f>VLOOKUP(B2619,I:J,2,0)</f>
        <v>#N/A</v>
      </c>
      <c r="D2619" s="35" t="e">
        <f>VLOOKUP(B2619,M:N,2,0)</f>
        <v>#N/A</v>
      </c>
      <c r="E2619" s="35" t="e">
        <f t="shared" si="65"/>
        <v>#N/A</v>
      </c>
    </row>
    <row r="2620" spans="1:5" x14ac:dyDescent="0.15">
      <c r="A2620" s="23">
        <f>主线!AG2619</f>
        <v>121758373</v>
      </c>
      <c r="B2620" s="37" t="s">
        <v>3119</v>
      </c>
      <c r="C2620" s="35" t="e">
        <f>VLOOKUP(B2620,I:J,2,0)</f>
        <v>#N/A</v>
      </c>
      <c r="D2620" s="35" t="e">
        <f>VLOOKUP(B2620,M:N,2,0)</f>
        <v>#N/A</v>
      </c>
      <c r="E2620" s="35" t="e">
        <f t="shared" si="65"/>
        <v>#N/A</v>
      </c>
    </row>
    <row r="2621" spans="1:5" x14ac:dyDescent="0.15">
      <c r="A2621" s="23">
        <f>主线!AG2620</f>
        <v>121822107</v>
      </c>
      <c r="B2621" s="37" t="s">
        <v>3120</v>
      </c>
      <c r="C2621" s="35" t="e">
        <f>VLOOKUP(B2621,I:J,2,0)</f>
        <v>#N/A</v>
      </c>
      <c r="D2621" s="35" t="e">
        <f>VLOOKUP(B2621,M:N,2,0)</f>
        <v>#N/A</v>
      </c>
      <c r="E2621" s="35" t="e">
        <f t="shared" si="65"/>
        <v>#N/A</v>
      </c>
    </row>
    <row r="2622" spans="1:5" x14ac:dyDescent="0.15">
      <c r="A2622" s="23">
        <f>主线!AG2621</f>
        <v>122233335</v>
      </c>
      <c r="B2622" s="37" t="s">
        <v>3121</v>
      </c>
      <c r="C2622" s="35" t="e">
        <f>VLOOKUP(B2622,I:J,2,0)</f>
        <v>#N/A</v>
      </c>
      <c r="D2622" s="35" t="e">
        <f>VLOOKUP(B2622,M:N,2,0)</f>
        <v>#N/A</v>
      </c>
      <c r="E2622" s="35" t="e">
        <f t="shared" si="65"/>
        <v>#N/A</v>
      </c>
    </row>
    <row r="2623" spans="1:5" x14ac:dyDescent="0.15">
      <c r="A2623" s="23">
        <f>主线!AG2622</f>
        <v>122297129</v>
      </c>
      <c r="B2623" s="37" t="s">
        <v>3122</v>
      </c>
      <c r="C2623" s="35" t="e">
        <f>VLOOKUP(B2623,I:J,2,0)</f>
        <v>#N/A</v>
      </c>
      <c r="D2623" s="35" t="e">
        <f>VLOOKUP(B2623,M:N,2,0)</f>
        <v>#N/A</v>
      </c>
      <c r="E2623" s="35" t="e">
        <f t="shared" si="65"/>
        <v>#N/A</v>
      </c>
    </row>
    <row r="2624" spans="1:5" x14ac:dyDescent="0.15">
      <c r="A2624" s="23">
        <f>主线!AG2623</f>
        <v>122432405</v>
      </c>
      <c r="B2624" s="37" t="s">
        <v>3123</v>
      </c>
      <c r="C2624" s="35" t="e">
        <f>VLOOKUP(B2624,I:J,2,0)</f>
        <v>#N/A</v>
      </c>
      <c r="D2624" s="35" t="e">
        <f>VLOOKUP(B2624,M:N,2,0)</f>
        <v>#N/A</v>
      </c>
      <c r="E2624" s="35" t="e">
        <f t="shared" si="65"/>
        <v>#N/A</v>
      </c>
    </row>
    <row r="2625" spans="1:5" x14ac:dyDescent="0.15">
      <c r="A2625" s="23">
        <f>主线!AG2624</f>
        <v>122496258</v>
      </c>
      <c r="B2625" s="37" t="s">
        <v>3124</v>
      </c>
      <c r="C2625" s="35" t="e">
        <f>VLOOKUP(B2625,I:J,2,0)</f>
        <v>#N/A</v>
      </c>
      <c r="D2625" s="35" t="e">
        <f>VLOOKUP(B2625,M:N,2,0)</f>
        <v>#N/A</v>
      </c>
      <c r="E2625" s="35" t="e">
        <f t="shared" si="65"/>
        <v>#N/A</v>
      </c>
    </row>
    <row r="2626" spans="1:5" x14ac:dyDescent="0.15">
      <c r="A2626" s="23">
        <f>主线!AG2625</f>
        <v>122560114</v>
      </c>
      <c r="B2626" s="37" t="s">
        <v>3125</v>
      </c>
      <c r="C2626" s="35" t="e">
        <f>VLOOKUP(B2626,I:J,2,0)</f>
        <v>#N/A</v>
      </c>
      <c r="D2626" s="35" t="e">
        <f>VLOOKUP(B2626,M:N,2,0)</f>
        <v>#N/A</v>
      </c>
      <c r="E2626" s="35" t="e">
        <f t="shared" ref="E2626:E2689" si="66">VLOOKUP(B2626,Q:R,2,0)</f>
        <v>#N/A</v>
      </c>
    </row>
    <row r="2627" spans="1:5" x14ac:dyDescent="0.15">
      <c r="A2627" s="23">
        <f>主线!AG2626</f>
        <v>122695606</v>
      </c>
      <c r="B2627" s="37" t="s">
        <v>3126</v>
      </c>
      <c r="C2627" s="35" t="e">
        <f>VLOOKUP(B2627,I:J,2,0)</f>
        <v>#N/A</v>
      </c>
      <c r="D2627" s="35" t="e">
        <f>VLOOKUP(B2627,M:N,2,0)</f>
        <v>#N/A</v>
      </c>
      <c r="E2627" s="35" t="e">
        <f t="shared" si="66"/>
        <v>#N/A</v>
      </c>
    </row>
    <row r="2628" spans="1:5" x14ac:dyDescent="0.15">
      <c r="A2628" s="23">
        <f>主线!AG2627</f>
        <v>122759522</v>
      </c>
      <c r="B2628" s="37" t="s">
        <v>3127</v>
      </c>
      <c r="C2628" s="35" t="e">
        <f>VLOOKUP(B2628,I:J,2,0)</f>
        <v>#N/A</v>
      </c>
      <c r="D2628" s="35" t="e">
        <f>VLOOKUP(B2628,M:N,2,0)</f>
        <v>#N/A</v>
      </c>
      <c r="E2628" s="35" t="e">
        <f t="shared" si="66"/>
        <v>#N/A</v>
      </c>
    </row>
    <row r="2629" spans="1:5" x14ac:dyDescent="0.15">
      <c r="A2629" s="23">
        <f>主线!AG2628</f>
        <v>122823448</v>
      </c>
      <c r="B2629" s="37" t="s">
        <v>3128</v>
      </c>
      <c r="C2629" s="35" t="e">
        <f>VLOOKUP(B2629,I:J,2,0)</f>
        <v>#N/A</v>
      </c>
      <c r="D2629" s="35" t="e">
        <f>VLOOKUP(B2629,M:N,2,0)</f>
        <v>#N/A</v>
      </c>
      <c r="E2629" s="35" t="e">
        <f t="shared" si="66"/>
        <v>#N/A</v>
      </c>
    </row>
    <row r="2630" spans="1:5" x14ac:dyDescent="0.15">
      <c r="A2630" s="23">
        <f>主线!AG2629</f>
        <v>122959156</v>
      </c>
      <c r="B2630" s="37" t="s">
        <v>3129</v>
      </c>
      <c r="C2630" s="35" t="e">
        <f>VLOOKUP(B2630,I:J,2,0)</f>
        <v>#N/A</v>
      </c>
      <c r="D2630" s="35" t="e">
        <f>VLOOKUP(B2630,M:N,2,0)</f>
        <v>#N/A</v>
      </c>
      <c r="E2630" s="35" t="e">
        <f t="shared" si="66"/>
        <v>#N/A</v>
      </c>
    </row>
    <row r="2631" spans="1:5" x14ac:dyDescent="0.15">
      <c r="A2631" s="23">
        <f>主线!AG2630</f>
        <v>123023138</v>
      </c>
      <c r="B2631" s="37" t="s">
        <v>3130</v>
      </c>
      <c r="C2631" s="35" t="e">
        <f>VLOOKUP(B2631,I:J,2,0)</f>
        <v>#N/A</v>
      </c>
      <c r="D2631" s="35" t="e">
        <f>VLOOKUP(B2631,M:N,2,0)</f>
        <v>#N/A</v>
      </c>
      <c r="E2631" s="35" t="str">
        <f t="shared" si="66"/>
        <v>天庭试炼boss_194</v>
      </c>
    </row>
    <row r="2632" spans="1:5" x14ac:dyDescent="0.15">
      <c r="A2632" s="23">
        <f>主线!AG2631</f>
        <v>123436484</v>
      </c>
      <c r="B2632" s="37" t="s">
        <v>3131</v>
      </c>
      <c r="C2632" s="35" t="e">
        <f>VLOOKUP(B2632,I:J,2,0)</f>
        <v>#N/A</v>
      </c>
      <c r="D2632" s="35" t="e">
        <f>VLOOKUP(B2632,M:N,2,0)</f>
        <v>#N/A</v>
      </c>
      <c r="E2632" s="35" t="e">
        <f t="shared" si="66"/>
        <v>#N/A</v>
      </c>
    </row>
    <row r="2633" spans="1:5" x14ac:dyDescent="0.15">
      <c r="A2633" s="23">
        <f>主线!AG2632</f>
        <v>123500532</v>
      </c>
      <c r="B2633" s="37" t="s">
        <v>3132</v>
      </c>
      <c r="C2633" s="35" t="e">
        <f>VLOOKUP(B2633,I:J,2,0)</f>
        <v>#N/A</v>
      </c>
      <c r="D2633" s="35" t="e">
        <f>VLOOKUP(B2633,M:N,2,0)</f>
        <v>#N/A</v>
      </c>
      <c r="E2633" s="35" t="e">
        <f t="shared" si="66"/>
        <v>#N/A</v>
      </c>
    </row>
    <row r="2634" spans="1:5" x14ac:dyDescent="0.15">
      <c r="A2634" s="23">
        <f>主线!AG2633</f>
        <v>123636563</v>
      </c>
      <c r="B2634" s="37" t="s">
        <v>3133</v>
      </c>
      <c r="C2634" s="35" t="e">
        <f>VLOOKUP(B2634,I:J,2,0)</f>
        <v>#N/A</v>
      </c>
      <c r="D2634" s="35" t="e">
        <f>VLOOKUP(B2634,M:N,2,0)</f>
        <v>#N/A</v>
      </c>
      <c r="E2634" s="35" t="e">
        <f t="shared" si="66"/>
        <v>#N/A</v>
      </c>
    </row>
    <row r="2635" spans="1:5" x14ac:dyDescent="0.15">
      <c r="A2635" s="23">
        <f>主线!AG2634</f>
        <v>123700673</v>
      </c>
      <c r="B2635" s="37" t="s">
        <v>3134</v>
      </c>
      <c r="C2635" s="35" t="e">
        <f>VLOOKUP(B2635,I:J,2,0)</f>
        <v>#N/A</v>
      </c>
      <c r="D2635" s="35" t="e">
        <f>VLOOKUP(B2635,M:N,2,0)</f>
        <v>#N/A</v>
      </c>
      <c r="E2635" s="35" t="e">
        <f t="shared" si="66"/>
        <v>#N/A</v>
      </c>
    </row>
    <row r="2636" spans="1:5" x14ac:dyDescent="0.15">
      <c r="A2636" s="23">
        <f>主线!AG2635</f>
        <v>123764794</v>
      </c>
      <c r="B2636" s="37" t="s">
        <v>3135</v>
      </c>
      <c r="C2636" s="35" t="e">
        <f>VLOOKUP(B2636,I:J,2,0)</f>
        <v>#N/A</v>
      </c>
      <c r="D2636" s="35" t="e">
        <f>VLOOKUP(B2636,M:N,2,0)</f>
        <v>#N/A</v>
      </c>
      <c r="E2636" s="35" t="e">
        <f t="shared" si="66"/>
        <v>#N/A</v>
      </c>
    </row>
    <row r="2637" spans="1:5" x14ac:dyDescent="0.15">
      <c r="A2637" s="23">
        <f>主线!AG2636</f>
        <v>123901050</v>
      </c>
      <c r="B2637" s="37" t="s">
        <v>3136</v>
      </c>
      <c r="C2637" s="35" t="e">
        <f>VLOOKUP(B2637,I:J,2,0)</f>
        <v>#N/A</v>
      </c>
      <c r="D2637" s="35" t="e">
        <f>VLOOKUP(B2637,M:N,2,0)</f>
        <v>#N/A</v>
      </c>
      <c r="E2637" s="35" t="e">
        <f t="shared" si="66"/>
        <v>#N/A</v>
      </c>
    </row>
    <row r="2638" spans="1:5" x14ac:dyDescent="0.15">
      <c r="A2638" s="23">
        <f>主线!AG2637</f>
        <v>123965234</v>
      </c>
      <c r="B2638" s="37" t="s">
        <v>3137</v>
      </c>
      <c r="C2638" s="35" t="e">
        <f>VLOOKUP(B2638,I:J,2,0)</f>
        <v>#N/A</v>
      </c>
      <c r="D2638" s="35" t="e">
        <f>VLOOKUP(B2638,M:N,2,0)</f>
        <v>#N/A</v>
      </c>
      <c r="E2638" s="35" t="e">
        <f t="shared" si="66"/>
        <v>#N/A</v>
      </c>
    </row>
    <row r="2639" spans="1:5" x14ac:dyDescent="0.15">
      <c r="A2639" s="23">
        <f>主线!AG2638</f>
        <v>124029427</v>
      </c>
      <c r="B2639" s="37" t="s">
        <v>3138</v>
      </c>
      <c r="C2639" s="35" t="e">
        <f>VLOOKUP(B2639,I:J,2,0)</f>
        <v>#N/A</v>
      </c>
      <c r="D2639" s="35" t="e">
        <f>VLOOKUP(B2639,M:N,2,0)</f>
        <v>#N/A</v>
      </c>
      <c r="E2639" s="35" t="e">
        <f t="shared" si="66"/>
        <v>#N/A</v>
      </c>
    </row>
    <row r="2640" spans="1:5" x14ac:dyDescent="0.15">
      <c r="A2640" s="23">
        <f>主线!AG2639</f>
        <v>124165909</v>
      </c>
      <c r="B2640" s="37" t="s">
        <v>3139</v>
      </c>
      <c r="C2640" s="35" t="e">
        <f>VLOOKUP(B2640,I:J,2,0)</f>
        <v>#N/A</v>
      </c>
      <c r="D2640" s="35" t="e">
        <f>VLOOKUP(B2640,M:N,2,0)</f>
        <v>#N/A</v>
      </c>
      <c r="E2640" s="35" t="e">
        <f t="shared" si="66"/>
        <v>#N/A</v>
      </c>
    </row>
    <row r="2641" spans="1:5" x14ac:dyDescent="0.15">
      <c r="A2641" s="23">
        <f>主线!AG2640</f>
        <v>124230165</v>
      </c>
      <c r="B2641" s="37" t="s">
        <v>3140</v>
      </c>
      <c r="C2641" s="35" t="e">
        <f>VLOOKUP(B2641,I:J,2,0)</f>
        <v>#N/A</v>
      </c>
      <c r="D2641" s="35" t="e">
        <f>VLOOKUP(B2641,M:N,2,0)</f>
        <v>#N/A</v>
      </c>
      <c r="E2641" s="35" t="e">
        <f t="shared" si="66"/>
        <v>#N/A</v>
      </c>
    </row>
    <row r="2642" spans="1:5" x14ac:dyDescent="0.15">
      <c r="A2642" s="23">
        <f>主线!AG2641</f>
        <v>124645673</v>
      </c>
      <c r="B2642" s="37" t="s">
        <v>3141</v>
      </c>
      <c r="C2642" s="35" t="e">
        <f>VLOOKUP(B2642,I:J,2,0)</f>
        <v>#N/A</v>
      </c>
      <c r="D2642" s="35" t="e">
        <f>VLOOKUP(B2642,M:N,2,0)</f>
        <v>#N/A</v>
      </c>
      <c r="E2642" s="35" t="e">
        <f t="shared" si="66"/>
        <v>#N/A</v>
      </c>
    </row>
    <row r="2643" spans="1:5" x14ac:dyDescent="0.15">
      <c r="A2643" s="23">
        <f>主线!AG2642</f>
        <v>124709992</v>
      </c>
      <c r="B2643" s="37" t="s">
        <v>3142</v>
      </c>
      <c r="C2643" s="35" t="e">
        <f>VLOOKUP(B2643,I:J,2,0)</f>
        <v>#N/A</v>
      </c>
      <c r="D2643" s="35" t="e">
        <f>VLOOKUP(B2643,M:N,2,0)</f>
        <v>#N/A</v>
      </c>
      <c r="E2643" s="35" t="e">
        <f t="shared" si="66"/>
        <v>#N/A</v>
      </c>
    </row>
    <row r="2644" spans="1:5" x14ac:dyDescent="0.15">
      <c r="A2644" s="23">
        <f>主线!AG2643</f>
        <v>124846794</v>
      </c>
      <c r="B2644" s="37" t="s">
        <v>3143</v>
      </c>
      <c r="C2644" s="35" t="e">
        <f>VLOOKUP(B2644,I:J,2,0)</f>
        <v>#N/A</v>
      </c>
      <c r="D2644" s="35" t="e">
        <f>VLOOKUP(B2644,M:N,2,0)</f>
        <v>#N/A</v>
      </c>
      <c r="E2644" s="35" t="e">
        <f t="shared" si="66"/>
        <v>#N/A</v>
      </c>
    </row>
    <row r="2645" spans="1:5" x14ac:dyDescent="0.15">
      <c r="A2645" s="23">
        <f>主线!AG2644</f>
        <v>124911169</v>
      </c>
      <c r="B2645" s="37" t="s">
        <v>3144</v>
      </c>
      <c r="C2645" s="35" t="e">
        <f>VLOOKUP(B2645,I:J,2,0)</f>
        <v>#N/A</v>
      </c>
      <c r="D2645" s="35" t="e">
        <f>VLOOKUP(B2645,M:N,2,0)</f>
        <v>#N/A</v>
      </c>
      <c r="E2645" s="35" t="e">
        <f t="shared" si="66"/>
        <v>#N/A</v>
      </c>
    </row>
    <row r="2646" spans="1:5" x14ac:dyDescent="0.15">
      <c r="A2646" s="23">
        <f>主线!AG2645</f>
        <v>124975554</v>
      </c>
      <c r="B2646" s="37" t="s">
        <v>3145</v>
      </c>
      <c r="C2646" s="35" t="e">
        <f>VLOOKUP(B2646,I:J,2,0)</f>
        <v>#N/A</v>
      </c>
      <c r="D2646" s="35" t="e">
        <f>VLOOKUP(B2646,M:N,2,0)</f>
        <v>#N/A</v>
      </c>
      <c r="E2646" s="35" t="e">
        <f t="shared" si="66"/>
        <v>#N/A</v>
      </c>
    </row>
    <row r="2647" spans="1:5" x14ac:dyDescent="0.15">
      <c r="A2647" s="23">
        <f>主线!AG2646</f>
        <v>125112573</v>
      </c>
      <c r="B2647" s="37" t="s">
        <v>3146</v>
      </c>
      <c r="C2647" s="35" t="e">
        <f>VLOOKUP(B2647,I:J,2,0)</f>
        <v>#N/A</v>
      </c>
      <c r="D2647" s="35" t="e">
        <f>VLOOKUP(B2647,M:N,2,0)</f>
        <v>#N/A</v>
      </c>
      <c r="E2647" s="35" t="e">
        <f t="shared" si="66"/>
        <v>#N/A</v>
      </c>
    </row>
    <row r="2648" spans="1:5" x14ac:dyDescent="0.15">
      <c r="A2648" s="23">
        <f>主线!AG2647</f>
        <v>125177014</v>
      </c>
      <c r="B2648" s="37" t="s">
        <v>3147</v>
      </c>
      <c r="C2648" s="35" t="e">
        <f>VLOOKUP(B2648,I:J,2,0)</f>
        <v>#N/A</v>
      </c>
      <c r="D2648" s="35" t="e">
        <f>VLOOKUP(B2648,M:N,2,0)</f>
        <v>#N/A</v>
      </c>
      <c r="E2648" s="35" t="e">
        <f t="shared" si="66"/>
        <v>#N/A</v>
      </c>
    </row>
    <row r="2649" spans="1:5" x14ac:dyDescent="0.15">
      <c r="A2649" s="23">
        <f>主线!AG2648</f>
        <v>125241465</v>
      </c>
      <c r="B2649" s="37" t="s">
        <v>3148</v>
      </c>
      <c r="C2649" s="35" t="e">
        <f>VLOOKUP(B2649,I:J,2,0)</f>
        <v>#N/A</v>
      </c>
      <c r="D2649" s="35" t="e">
        <f>VLOOKUP(B2649,M:N,2,0)</f>
        <v>#N/A</v>
      </c>
      <c r="E2649" s="35" t="str">
        <f t="shared" si="66"/>
        <v>天庭试炼boss_195</v>
      </c>
    </row>
    <row r="2650" spans="1:5" x14ac:dyDescent="0.15">
      <c r="A2650" s="23">
        <f>主线!AG2649</f>
        <v>125378704</v>
      </c>
      <c r="B2650" s="37" t="s">
        <v>3149</v>
      </c>
      <c r="C2650" s="35" t="e">
        <f>VLOOKUP(B2650,I:J,2,0)</f>
        <v>#N/A</v>
      </c>
      <c r="D2650" s="35" t="e">
        <f>VLOOKUP(B2650,M:N,2,0)</f>
        <v>#N/A</v>
      </c>
      <c r="E2650" s="35" t="e">
        <f t="shared" si="66"/>
        <v>#N/A</v>
      </c>
    </row>
    <row r="2651" spans="1:5" x14ac:dyDescent="0.15">
      <c r="A2651" s="23">
        <f>主线!AG2650</f>
        <v>125443215</v>
      </c>
      <c r="B2651" s="37" t="s">
        <v>3150</v>
      </c>
      <c r="C2651" s="35" t="e">
        <f>VLOOKUP(B2651,I:J,2,0)</f>
        <v>#N/A</v>
      </c>
      <c r="D2651" s="35" t="e">
        <f>VLOOKUP(B2651,M:N,2,0)</f>
        <v>#N/A</v>
      </c>
      <c r="E2651" s="35" t="e">
        <f t="shared" si="66"/>
        <v>#N/A</v>
      </c>
    </row>
    <row r="2652" spans="1:5" x14ac:dyDescent="0.15">
      <c r="A2652" s="23">
        <f>主线!AG2651</f>
        <v>125860871</v>
      </c>
      <c r="B2652" s="37" t="s">
        <v>3151</v>
      </c>
      <c r="C2652" s="35" t="e">
        <f>VLOOKUP(B2652,I:J,2,0)</f>
        <v>#N/A</v>
      </c>
      <c r="D2652" s="35" t="e">
        <f>VLOOKUP(B2652,M:N,2,0)</f>
        <v>#N/A</v>
      </c>
      <c r="E2652" s="35" t="e">
        <f t="shared" si="66"/>
        <v>#N/A</v>
      </c>
    </row>
    <row r="2653" spans="1:5" x14ac:dyDescent="0.15">
      <c r="A2653" s="23">
        <f>主线!AG2652</f>
        <v>125925448</v>
      </c>
      <c r="B2653" s="37" t="s">
        <v>3152</v>
      </c>
      <c r="C2653" s="35" t="e">
        <f>VLOOKUP(B2653,I:J,2,0)</f>
        <v>#N/A</v>
      </c>
      <c r="D2653" s="35" t="e">
        <f>VLOOKUP(B2653,M:N,2,0)</f>
        <v>#N/A</v>
      </c>
      <c r="E2653" s="35" t="e">
        <f t="shared" si="66"/>
        <v>#N/A</v>
      </c>
    </row>
    <row r="2654" spans="1:5" x14ac:dyDescent="0.15">
      <c r="A2654" s="23">
        <f>主线!AG2653</f>
        <v>126063010</v>
      </c>
      <c r="B2654" s="37" t="s">
        <v>3153</v>
      </c>
      <c r="C2654" s="35" t="e">
        <f>VLOOKUP(B2654,I:J,2,0)</f>
        <v>#N/A</v>
      </c>
      <c r="D2654" s="35" t="e">
        <f>VLOOKUP(B2654,M:N,2,0)</f>
        <v>#N/A</v>
      </c>
      <c r="E2654" s="35" t="e">
        <f t="shared" si="66"/>
        <v>#N/A</v>
      </c>
    </row>
    <row r="2655" spans="1:5" x14ac:dyDescent="0.15">
      <c r="A2655" s="23">
        <f>主线!AG2654</f>
        <v>126127650</v>
      </c>
      <c r="B2655" s="37" t="s">
        <v>3154</v>
      </c>
      <c r="C2655" s="35" t="e">
        <f>VLOOKUP(B2655,I:J,2,0)</f>
        <v>#N/A</v>
      </c>
      <c r="D2655" s="35" t="e">
        <f>VLOOKUP(B2655,M:N,2,0)</f>
        <v>#N/A</v>
      </c>
      <c r="E2655" s="35" t="e">
        <f t="shared" si="66"/>
        <v>#N/A</v>
      </c>
    </row>
    <row r="2656" spans="1:5" x14ac:dyDescent="0.15">
      <c r="A2656" s="23">
        <f>主线!AG2655</f>
        <v>126192293</v>
      </c>
      <c r="B2656" s="37" t="s">
        <v>3155</v>
      </c>
      <c r="C2656" s="35" t="e">
        <f>VLOOKUP(B2656,I:J,2,0)</f>
        <v>#N/A</v>
      </c>
      <c r="D2656" s="35" t="e">
        <f>VLOOKUP(B2656,M:N,2,0)</f>
        <v>#N/A</v>
      </c>
      <c r="E2656" s="35" t="e">
        <f t="shared" si="66"/>
        <v>#N/A</v>
      </c>
    </row>
    <row r="2657" spans="1:5" x14ac:dyDescent="0.15">
      <c r="A2657" s="23">
        <f>主线!AG2656</f>
        <v>126330078</v>
      </c>
      <c r="B2657" s="37" t="s">
        <v>3156</v>
      </c>
      <c r="C2657" s="35" t="e">
        <f>VLOOKUP(B2657,I:J,2,0)</f>
        <v>#N/A</v>
      </c>
      <c r="D2657" s="35" t="e">
        <f>VLOOKUP(B2657,M:N,2,0)</f>
        <v>#N/A</v>
      </c>
      <c r="E2657" s="35" t="e">
        <f t="shared" si="66"/>
        <v>#N/A</v>
      </c>
    </row>
    <row r="2658" spans="1:5" x14ac:dyDescent="0.15">
      <c r="A2658" s="23">
        <f>主线!AG2657</f>
        <v>126394785</v>
      </c>
      <c r="B2658" s="37" t="s">
        <v>3157</v>
      </c>
      <c r="C2658" s="35" t="e">
        <f>VLOOKUP(B2658,I:J,2,0)</f>
        <v>#N/A</v>
      </c>
      <c r="D2658" s="35" t="e">
        <f>VLOOKUP(B2658,M:N,2,0)</f>
        <v>#N/A</v>
      </c>
      <c r="E2658" s="35" t="e">
        <f t="shared" si="66"/>
        <v>#N/A</v>
      </c>
    </row>
    <row r="2659" spans="1:5" x14ac:dyDescent="0.15">
      <c r="A2659" s="23">
        <f>主线!AG2658</f>
        <v>126459498</v>
      </c>
      <c r="B2659" s="37" t="s">
        <v>3158</v>
      </c>
      <c r="C2659" s="35" t="e">
        <f>VLOOKUP(B2659,I:J,2,0)</f>
        <v>#N/A</v>
      </c>
      <c r="D2659" s="35" t="e">
        <f>VLOOKUP(B2659,M:N,2,0)</f>
        <v>#N/A</v>
      </c>
      <c r="E2659" s="35" t="e">
        <f t="shared" si="66"/>
        <v>#N/A</v>
      </c>
    </row>
    <row r="2660" spans="1:5" x14ac:dyDescent="0.15">
      <c r="A2660" s="23">
        <f>主线!AG2659</f>
        <v>126597502</v>
      </c>
      <c r="B2660" s="37" t="s">
        <v>3159</v>
      </c>
      <c r="C2660" s="35" t="e">
        <f>VLOOKUP(B2660,I:J,2,0)</f>
        <v>#N/A</v>
      </c>
      <c r="D2660" s="35" t="e">
        <f>VLOOKUP(B2660,M:N,2,0)</f>
        <v>#N/A</v>
      </c>
      <c r="E2660" s="35" t="e">
        <f t="shared" si="66"/>
        <v>#N/A</v>
      </c>
    </row>
    <row r="2661" spans="1:5" x14ac:dyDescent="0.15">
      <c r="A2661" s="23">
        <f>主线!AG2660</f>
        <v>126662285</v>
      </c>
      <c r="B2661" s="37" t="s">
        <v>3160</v>
      </c>
      <c r="C2661" s="35" t="e">
        <f>VLOOKUP(B2661,I:J,2,0)</f>
        <v>#N/A</v>
      </c>
      <c r="D2661" s="35" t="e">
        <f>VLOOKUP(B2661,M:N,2,0)</f>
        <v>#N/A</v>
      </c>
      <c r="E2661" s="35" t="e">
        <f t="shared" si="66"/>
        <v>#N/A</v>
      </c>
    </row>
    <row r="2662" spans="1:5" x14ac:dyDescent="0.15">
      <c r="A2662" s="23">
        <f>主线!AG2661</f>
        <v>127082098</v>
      </c>
      <c r="B2662" s="37" t="s">
        <v>3161</v>
      </c>
      <c r="C2662" s="35" t="e">
        <f>VLOOKUP(B2662,I:J,2,0)</f>
        <v>#N/A</v>
      </c>
      <c r="D2662" s="35" t="e">
        <f>VLOOKUP(B2662,M:N,2,0)</f>
        <v>#N/A</v>
      </c>
      <c r="E2662" s="35" t="e">
        <f t="shared" si="66"/>
        <v>#N/A</v>
      </c>
    </row>
    <row r="2663" spans="1:5" x14ac:dyDescent="0.15">
      <c r="A2663" s="23">
        <f>主线!AG2662</f>
        <v>127146940</v>
      </c>
      <c r="B2663" s="37" t="s">
        <v>3162</v>
      </c>
      <c r="C2663" s="35" t="e">
        <f>VLOOKUP(B2663,I:J,2,0)</f>
        <v>#N/A</v>
      </c>
      <c r="D2663" s="35" t="e">
        <f>VLOOKUP(B2663,M:N,2,0)</f>
        <v>#N/A</v>
      </c>
      <c r="E2663" s="35" t="e">
        <f t="shared" si="66"/>
        <v>#N/A</v>
      </c>
    </row>
    <row r="2664" spans="1:5" x14ac:dyDescent="0.15">
      <c r="A2664" s="23">
        <f>主线!AG2663</f>
        <v>127285269</v>
      </c>
      <c r="B2664" s="37" t="s">
        <v>3163</v>
      </c>
      <c r="C2664" s="35" t="e">
        <f>VLOOKUP(B2664,I:J,2,0)</f>
        <v>#N/A</v>
      </c>
      <c r="D2664" s="35" t="e">
        <f>VLOOKUP(B2664,M:N,2,0)</f>
        <v>#N/A</v>
      </c>
      <c r="E2664" s="35" t="str">
        <f t="shared" si="66"/>
        <v>天庭试炼boss_196</v>
      </c>
    </row>
    <row r="2665" spans="1:5" x14ac:dyDescent="0.15">
      <c r="A2665" s="23">
        <f>主线!AG2664</f>
        <v>127350174</v>
      </c>
      <c r="B2665" s="37" t="s">
        <v>3164</v>
      </c>
      <c r="C2665" s="35" t="e">
        <f>VLOOKUP(B2665,I:J,2,0)</f>
        <v>#N/A</v>
      </c>
      <c r="D2665" s="35" t="e">
        <f>VLOOKUP(B2665,M:N,2,0)</f>
        <v>#N/A</v>
      </c>
      <c r="E2665" s="35" t="e">
        <f t="shared" si="66"/>
        <v>#N/A</v>
      </c>
    </row>
    <row r="2666" spans="1:5" x14ac:dyDescent="0.15">
      <c r="A2666" s="23">
        <f>主线!AG2665</f>
        <v>127415083</v>
      </c>
      <c r="B2666" s="37" t="s">
        <v>3165</v>
      </c>
      <c r="C2666" s="35" t="e">
        <f>VLOOKUP(B2666,I:J,2,0)</f>
        <v>#N/A</v>
      </c>
      <c r="D2666" s="35" t="e">
        <f>VLOOKUP(B2666,M:N,2,0)</f>
        <v>#N/A</v>
      </c>
      <c r="E2666" s="35" t="e">
        <f t="shared" si="66"/>
        <v>#N/A</v>
      </c>
    </row>
    <row r="2667" spans="1:5" x14ac:dyDescent="0.15">
      <c r="A2667" s="23">
        <f>主线!AG2666</f>
        <v>127553628</v>
      </c>
      <c r="B2667" s="37" t="s">
        <v>3166</v>
      </c>
      <c r="C2667" s="35" t="e">
        <f>VLOOKUP(B2667,I:J,2,0)</f>
        <v>#N/A</v>
      </c>
      <c r="D2667" s="35" t="e">
        <f>VLOOKUP(B2667,M:N,2,0)</f>
        <v>#N/A</v>
      </c>
      <c r="E2667" s="35" t="e">
        <f t="shared" si="66"/>
        <v>#N/A</v>
      </c>
    </row>
    <row r="2668" spans="1:5" x14ac:dyDescent="0.15">
      <c r="A2668" s="23">
        <f>主线!AG2667</f>
        <v>127618600</v>
      </c>
      <c r="B2668" s="37" t="s">
        <v>3167</v>
      </c>
      <c r="C2668" s="35" t="e">
        <f>VLOOKUP(B2668,I:J,2,0)</f>
        <v>#N/A</v>
      </c>
      <c r="D2668" s="35" t="e">
        <f>VLOOKUP(B2668,M:N,2,0)</f>
        <v>#N/A</v>
      </c>
      <c r="E2668" s="35" t="e">
        <f t="shared" si="66"/>
        <v>#N/A</v>
      </c>
    </row>
    <row r="2669" spans="1:5" x14ac:dyDescent="0.15">
      <c r="A2669" s="23">
        <f>主线!AG2668</f>
        <v>127683575</v>
      </c>
      <c r="B2669" s="37" t="s">
        <v>3168</v>
      </c>
      <c r="C2669" s="35" t="e">
        <f>VLOOKUP(B2669,I:J,2,0)</f>
        <v>#N/A</v>
      </c>
      <c r="D2669" s="35" t="e">
        <f>VLOOKUP(B2669,M:N,2,0)</f>
        <v>#N/A</v>
      </c>
      <c r="E2669" s="35" t="e">
        <f t="shared" si="66"/>
        <v>#N/A</v>
      </c>
    </row>
    <row r="2670" spans="1:5" x14ac:dyDescent="0.15">
      <c r="A2670" s="23">
        <f>主线!AG2669</f>
        <v>127822344</v>
      </c>
      <c r="B2670" s="37" t="s">
        <v>3169</v>
      </c>
      <c r="C2670" s="35" t="e">
        <f>VLOOKUP(B2670,I:J,2,0)</f>
        <v>#N/A</v>
      </c>
      <c r="D2670" s="35" t="e">
        <f>VLOOKUP(B2670,M:N,2,0)</f>
        <v>#N/A</v>
      </c>
      <c r="E2670" s="35" t="e">
        <f t="shared" si="66"/>
        <v>#N/A</v>
      </c>
    </row>
    <row r="2671" spans="1:5" x14ac:dyDescent="0.15">
      <c r="A2671" s="23">
        <f>主线!AG2670</f>
        <v>127887389</v>
      </c>
      <c r="B2671" s="37" t="s">
        <v>3170</v>
      </c>
      <c r="C2671" s="35" t="e">
        <f>VLOOKUP(B2671,I:J,2,0)</f>
        <v>#N/A</v>
      </c>
      <c r="D2671" s="35" t="e">
        <f>VLOOKUP(B2671,M:N,2,0)</f>
        <v>#N/A</v>
      </c>
      <c r="E2671" s="35" t="e">
        <f t="shared" si="66"/>
        <v>#N/A</v>
      </c>
    </row>
    <row r="2672" spans="1:5" x14ac:dyDescent="0.15">
      <c r="A2672" s="23">
        <f>主线!AG2671</f>
        <v>128309365</v>
      </c>
      <c r="B2672" s="37" t="s">
        <v>3171</v>
      </c>
      <c r="C2672" s="35" t="e">
        <f>VLOOKUP(B2672,I:J,2,0)</f>
        <v>#N/A</v>
      </c>
      <c r="D2672" s="35" t="e">
        <f>VLOOKUP(B2672,M:N,2,0)</f>
        <v>#N/A</v>
      </c>
      <c r="E2672" s="35" t="e">
        <f t="shared" si="66"/>
        <v>#N/A</v>
      </c>
    </row>
    <row r="2673" spans="1:5" x14ac:dyDescent="0.15">
      <c r="A2673" s="23">
        <f>主线!AG2672</f>
        <v>128374479</v>
      </c>
      <c r="B2673" s="37" t="s">
        <v>3172</v>
      </c>
      <c r="C2673" s="35" t="e">
        <f>VLOOKUP(B2673,I:J,2,0)</f>
        <v>#N/A</v>
      </c>
      <c r="D2673" s="35" t="e">
        <f>VLOOKUP(B2673,M:N,2,0)</f>
        <v>#N/A</v>
      </c>
      <c r="E2673" s="35" t="e">
        <f t="shared" si="66"/>
        <v>#N/A</v>
      </c>
    </row>
    <row r="2674" spans="1:5" x14ac:dyDescent="0.15">
      <c r="A2674" s="23">
        <f>主线!AG2673</f>
        <v>128513582</v>
      </c>
      <c r="B2674" s="37" t="s">
        <v>3173</v>
      </c>
      <c r="C2674" s="35" t="e">
        <f>VLOOKUP(B2674,I:J,2,0)</f>
        <v>#N/A</v>
      </c>
      <c r="D2674" s="35" t="e">
        <f>VLOOKUP(B2674,M:N,2,0)</f>
        <v>#N/A</v>
      </c>
      <c r="E2674" s="35" t="e">
        <f t="shared" si="66"/>
        <v>#N/A</v>
      </c>
    </row>
    <row r="2675" spans="1:5" x14ac:dyDescent="0.15">
      <c r="A2675" s="23">
        <f>主线!AG2674</f>
        <v>128578753</v>
      </c>
      <c r="B2675" s="37" t="s">
        <v>3174</v>
      </c>
      <c r="C2675" s="35" t="e">
        <f>VLOOKUP(B2675,I:J,2,0)</f>
        <v>#N/A</v>
      </c>
      <c r="D2675" s="35" t="e">
        <f>VLOOKUP(B2675,M:N,2,0)</f>
        <v>#N/A</v>
      </c>
      <c r="E2675" s="35" t="e">
        <f t="shared" si="66"/>
        <v>#N/A</v>
      </c>
    </row>
    <row r="2676" spans="1:5" x14ac:dyDescent="0.15">
      <c r="A2676" s="23">
        <f>主线!AG2675</f>
        <v>128643933</v>
      </c>
      <c r="B2676" s="37" t="s">
        <v>3175</v>
      </c>
      <c r="C2676" s="35" t="e">
        <f>VLOOKUP(B2676,I:J,2,0)</f>
        <v>#N/A</v>
      </c>
      <c r="D2676" s="35" t="e">
        <f>VLOOKUP(B2676,M:N,2,0)</f>
        <v>#N/A</v>
      </c>
      <c r="E2676" s="35" t="e">
        <f t="shared" si="66"/>
        <v>#N/A</v>
      </c>
    </row>
    <row r="2677" spans="1:5" x14ac:dyDescent="0.15">
      <c r="A2677" s="23">
        <f>主线!AG2676</f>
        <v>128783257</v>
      </c>
      <c r="B2677" s="37" t="s">
        <v>3176</v>
      </c>
      <c r="C2677" s="35" t="e">
        <f>VLOOKUP(B2677,I:J,2,0)</f>
        <v>#N/A</v>
      </c>
      <c r="D2677" s="35" t="e">
        <f>VLOOKUP(B2677,M:N,2,0)</f>
        <v>#N/A</v>
      </c>
      <c r="E2677" s="35" t="e">
        <f t="shared" si="66"/>
        <v>#N/A</v>
      </c>
    </row>
    <row r="2678" spans="1:5" x14ac:dyDescent="0.15">
      <c r="A2678" s="23">
        <f>主线!AG2677</f>
        <v>128848504</v>
      </c>
      <c r="B2678" s="37" t="s">
        <v>3177</v>
      </c>
      <c r="C2678" s="35" t="e">
        <f>VLOOKUP(B2678,I:J,2,0)</f>
        <v>#N/A</v>
      </c>
      <c r="D2678" s="35" t="e">
        <f>VLOOKUP(B2678,M:N,2,0)</f>
        <v>#N/A</v>
      </c>
      <c r="E2678" s="35" t="e">
        <f t="shared" si="66"/>
        <v>#N/A</v>
      </c>
    </row>
    <row r="2679" spans="1:5" x14ac:dyDescent="0.15">
      <c r="A2679" s="23">
        <f>主线!AG2678</f>
        <v>128913758</v>
      </c>
      <c r="B2679" s="37" t="s">
        <v>3178</v>
      </c>
      <c r="C2679" s="35" t="e">
        <f>VLOOKUP(B2679,I:J,2,0)</f>
        <v>#N/A</v>
      </c>
      <c r="D2679" s="35" t="e">
        <f>VLOOKUP(B2679,M:N,2,0)</f>
        <v>#N/A</v>
      </c>
      <c r="E2679" s="35" t="e">
        <f t="shared" si="66"/>
        <v>#N/A</v>
      </c>
    </row>
    <row r="2680" spans="1:5" x14ac:dyDescent="0.15">
      <c r="A2680" s="23">
        <f>主线!AG2679</f>
        <v>129053305</v>
      </c>
      <c r="B2680" s="37" t="s">
        <v>3179</v>
      </c>
      <c r="C2680" s="35" t="e">
        <f>VLOOKUP(B2680,I:J,2,0)</f>
        <v>#N/A</v>
      </c>
      <c r="D2680" s="35" t="e">
        <f>VLOOKUP(B2680,M:N,2,0)</f>
        <v>#N/A</v>
      </c>
      <c r="E2680" s="35" t="e">
        <f t="shared" si="66"/>
        <v>#N/A</v>
      </c>
    </row>
    <row r="2681" spans="1:5" x14ac:dyDescent="0.15">
      <c r="A2681" s="23">
        <f>主线!AG2680</f>
        <v>129118618</v>
      </c>
      <c r="B2681" s="37" t="s">
        <v>3180</v>
      </c>
      <c r="C2681" s="35" t="e">
        <f>VLOOKUP(B2681,I:J,2,0)</f>
        <v>#N/A</v>
      </c>
      <c r="D2681" s="35" t="e">
        <f>VLOOKUP(B2681,M:N,2,0)</f>
        <v>#N/A</v>
      </c>
      <c r="E2681" s="35" t="str">
        <f t="shared" si="66"/>
        <v>天庭试炼boss_197</v>
      </c>
    </row>
    <row r="2682" spans="1:5" x14ac:dyDescent="0.15">
      <c r="A2682" s="23">
        <f>主线!AG2681</f>
        <v>129542781</v>
      </c>
      <c r="B2682" s="37" t="s">
        <v>3181</v>
      </c>
      <c r="C2682" s="35" t="e">
        <f>VLOOKUP(B2682,I:J,2,0)</f>
        <v>#N/A</v>
      </c>
      <c r="D2682" s="35" t="e">
        <f>VLOOKUP(B2682,M:N,2,0)</f>
        <v>#N/A</v>
      </c>
      <c r="E2682" s="35" t="e">
        <f t="shared" si="66"/>
        <v>#N/A</v>
      </c>
    </row>
    <row r="2683" spans="1:5" x14ac:dyDescent="0.15">
      <c r="A2683" s="23">
        <f>主线!AG2682</f>
        <v>129608155</v>
      </c>
      <c r="B2683" s="37" t="s">
        <v>3182</v>
      </c>
      <c r="C2683" s="35" t="e">
        <f>VLOOKUP(B2683,I:J,2,0)</f>
        <v>#N/A</v>
      </c>
      <c r="D2683" s="35" t="e">
        <f>VLOOKUP(B2683,M:N,2,0)</f>
        <v>#N/A</v>
      </c>
      <c r="E2683" s="35" t="e">
        <f t="shared" si="66"/>
        <v>#N/A</v>
      </c>
    </row>
    <row r="2684" spans="1:5" x14ac:dyDescent="0.15">
      <c r="A2684" s="23">
        <f>主线!AG2683</f>
        <v>129748026</v>
      </c>
      <c r="B2684" s="37" t="s">
        <v>3183</v>
      </c>
      <c r="C2684" s="35" t="e">
        <f>VLOOKUP(B2684,I:J,2,0)</f>
        <v>#N/A</v>
      </c>
      <c r="D2684" s="35" t="e">
        <f>VLOOKUP(B2684,M:N,2,0)</f>
        <v>#N/A</v>
      </c>
      <c r="E2684" s="35" t="e">
        <f t="shared" si="66"/>
        <v>#N/A</v>
      </c>
    </row>
    <row r="2685" spans="1:5" x14ac:dyDescent="0.15">
      <c r="A2685" s="23">
        <f>主线!AG2684</f>
        <v>129813466</v>
      </c>
      <c r="B2685" s="37" t="s">
        <v>3184</v>
      </c>
      <c r="C2685" s="35" t="e">
        <f>VLOOKUP(B2685,I:J,2,0)</f>
        <v>#N/A</v>
      </c>
      <c r="D2685" s="35" t="e">
        <f>VLOOKUP(B2685,M:N,2,0)</f>
        <v>#N/A</v>
      </c>
      <c r="E2685" s="35" t="e">
        <f t="shared" si="66"/>
        <v>#N/A</v>
      </c>
    </row>
    <row r="2686" spans="1:5" x14ac:dyDescent="0.15">
      <c r="A2686" s="23">
        <f>主线!AG2685</f>
        <v>129878913</v>
      </c>
      <c r="B2686" s="37" t="s">
        <v>3185</v>
      </c>
      <c r="C2686" s="35" t="e">
        <f>VLOOKUP(B2686,I:J,2,0)</f>
        <v>#N/A</v>
      </c>
      <c r="D2686" s="35" t="e">
        <f>VLOOKUP(B2686,M:N,2,0)</f>
        <v>#N/A</v>
      </c>
      <c r="E2686" s="35" t="e">
        <f t="shared" si="66"/>
        <v>#N/A</v>
      </c>
    </row>
    <row r="2687" spans="1:5" x14ac:dyDescent="0.15">
      <c r="A2687" s="23">
        <f>主线!AG2686</f>
        <v>130019009</v>
      </c>
      <c r="B2687" s="37" t="s">
        <v>3186</v>
      </c>
      <c r="C2687" s="35" t="e">
        <f>VLOOKUP(B2687,I:J,2,0)</f>
        <v>#N/A</v>
      </c>
      <c r="D2687" s="35" t="e">
        <f>VLOOKUP(B2687,M:N,2,0)</f>
        <v>#N/A</v>
      </c>
      <c r="E2687" s="35" t="e">
        <f t="shared" si="66"/>
        <v>#N/A</v>
      </c>
    </row>
    <row r="2688" spans="1:5" x14ac:dyDescent="0.15">
      <c r="A2688" s="23">
        <f>主线!AG2687</f>
        <v>130084519</v>
      </c>
      <c r="B2688" s="37" t="s">
        <v>3187</v>
      </c>
      <c r="C2688" s="35" t="e">
        <f>VLOOKUP(B2688,I:J,2,0)</f>
        <v>#N/A</v>
      </c>
      <c r="D2688" s="35" t="e">
        <f>VLOOKUP(B2688,M:N,2,0)</f>
        <v>#N/A</v>
      </c>
      <c r="E2688" s="35" t="e">
        <f t="shared" si="66"/>
        <v>#N/A</v>
      </c>
    </row>
    <row r="2689" spans="1:5" x14ac:dyDescent="0.15">
      <c r="A2689" s="23">
        <f>主线!AG2688</f>
        <v>130150032</v>
      </c>
      <c r="B2689" s="37" t="s">
        <v>3188</v>
      </c>
      <c r="C2689" s="35" t="e">
        <f>VLOOKUP(B2689,I:J,2,0)</f>
        <v>#N/A</v>
      </c>
      <c r="D2689" s="35" t="e">
        <f>VLOOKUP(B2689,M:N,2,0)</f>
        <v>#N/A</v>
      </c>
      <c r="E2689" s="35" t="e">
        <f t="shared" si="66"/>
        <v>#N/A</v>
      </c>
    </row>
    <row r="2690" spans="1:5" x14ac:dyDescent="0.15">
      <c r="A2690" s="23">
        <f>主线!AG2689</f>
        <v>130290339</v>
      </c>
      <c r="B2690" s="37" t="s">
        <v>3189</v>
      </c>
      <c r="C2690" s="35" t="e">
        <f>VLOOKUP(B2690,I:J,2,0)</f>
        <v>#N/A</v>
      </c>
      <c r="D2690" s="35" t="e">
        <f>VLOOKUP(B2690,M:N,2,0)</f>
        <v>#N/A</v>
      </c>
      <c r="E2690" s="35" t="e">
        <f t="shared" ref="E2690:E2753" si="67">VLOOKUP(B2690,Q:R,2,0)</f>
        <v>#N/A</v>
      </c>
    </row>
    <row r="2691" spans="1:5" x14ac:dyDescent="0.15">
      <c r="A2691" s="23">
        <f>主线!AG2690</f>
        <v>130355915</v>
      </c>
      <c r="B2691" s="37" t="s">
        <v>3190</v>
      </c>
      <c r="C2691" s="35" t="e">
        <f>VLOOKUP(B2691,I:J,2,0)</f>
        <v>#N/A</v>
      </c>
      <c r="D2691" s="35" t="e">
        <f>VLOOKUP(B2691,M:N,2,0)</f>
        <v>#N/A</v>
      </c>
      <c r="E2691" s="35" t="e">
        <f t="shared" si="67"/>
        <v>#N/A</v>
      </c>
    </row>
    <row r="2692" spans="1:5" x14ac:dyDescent="0.15">
      <c r="A2692" s="23">
        <f>主线!AG2691</f>
        <v>130782244</v>
      </c>
      <c r="B2692" s="37" t="s">
        <v>3191</v>
      </c>
      <c r="C2692" s="35" t="e">
        <f>VLOOKUP(B2692,I:J,2,0)</f>
        <v>#N/A</v>
      </c>
      <c r="D2692" s="35" t="e">
        <f>VLOOKUP(B2692,M:N,2,0)</f>
        <v>#N/A</v>
      </c>
      <c r="E2692" s="35" t="e">
        <f t="shared" si="67"/>
        <v>#N/A</v>
      </c>
    </row>
    <row r="2693" spans="1:5" x14ac:dyDescent="0.15">
      <c r="A2693" s="23">
        <f>主线!AG2692</f>
        <v>130847888</v>
      </c>
      <c r="B2693" s="37" t="s">
        <v>3192</v>
      </c>
      <c r="C2693" s="35" t="e">
        <f>VLOOKUP(B2693,I:J,2,0)</f>
        <v>#N/A</v>
      </c>
      <c r="D2693" s="35" t="e">
        <f>VLOOKUP(B2693,M:N,2,0)</f>
        <v>#N/A</v>
      </c>
      <c r="E2693" s="35" t="e">
        <f t="shared" si="67"/>
        <v>#N/A</v>
      </c>
    </row>
    <row r="2694" spans="1:5" x14ac:dyDescent="0.15">
      <c r="A2694" s="23">
        <f>主线!AG2693</f>
        <v>130988532</v>
      </c>
      <c r="B2694" s="37" t="s">
        <v>3193</v>
      </c>
      <c r="C2694" s="35" t="e">
        <f>VLOOKUP(B2694,I:J,2,0)</f>
        <v>#N/A</v>
      </c>
      <c r="D2694" s="35" t="e">
        <f>VLOOKUP(B2694,M:N,2,0)</f>
        <v>#N/A</v>
      </c>
      <c r="E2694" s="35" t="e">
        <f t="shared" si="67"/>
        <v>#N/A</v>
      </c>
    </row>
    <row r="2695" spans="1:5" x14ac:dyDescent="0.15">
      <c r="A2695" s="23">
        <f>主线!AG2694</f>
        <v>131054239</v>
      </c>
      <c r="B2695" s="37" t="s">
        <v>3194</v>
      </c>
      <c r="C2695" s="35" t="e">
        <f>VLOOKUP(B2695,I:J,2,0)</f>
        <v>#N/A</v>
      </c>
      <c r="D2695" s="35" t="e">
        <f>VLOOKUP(B2695,M:N,2,0)</f>
        <v>#N/A</v>
      </c>
      <c r="E2695" s="35" t="e">
        <f t="shared" si="67"/>
        <v>#N/A</v>
      </c>
    </row>
    <row r="2696" spans="1:5" x14ac:dyDescent="0.15">
      <c r="A2696" s="23">
        <f>主线!AG2695</f>
        <v>131119952</v>
      </c>
      <c r="B2696" s="37" t="s">
        <v>3195</v>
      </c>
      <c r="C2696" s="35" t="e">
        <f>VLOOKUP(B2696,I:J,2,0)</f>
        <v>#N/A</v>
      </c>
      <c r="D2696" s="35" t="e">
        <f>VLOOKUP(B2696,M:N,2,0)</f>
        <v>#N/A</v>
      </c>
      <c r="E2696" s="35" t="e">
        <f t="shared" si="67"/>
        <v>#N/A</v>
      </c>
    </row>
    <row r="2697" spans="1:5" x14ac:dyDescent="0.15">
      <c r="A2697" s="23">
        <f>主线!AG2696</f>
        <v>131260814</v>
      </c>
      <c r="B2697" s="37" t="s">
        <v>3196</v>
      </c>
      <c r="C2697" s="35" t="e">
        <f>VLOOKUP(B2697,I:J,2,0)</f>
        <v>#N/A</v>
      </c>
      <c r="D2697" s="35" t="e">
        <f>VLOOKUP(B2697,M:N,2,0)</f>
        <v>#N/A</v>
      </c>
      <c r="E2697" s="35" t="str">
        <f t="shared" si="67"/>
        <v>天庭试炼boss_198</v>
      </c>
    </row>
    <row r="2698" spans="1:5" x14ac:dyDescent="0.15">
      <c r="A2698" s="23">
        <f>主线!AG2697</f>
        <v>131326587</v>
      </c>
      <c r="B2698" s="37" t="s">
        <v>3197</v>
      </c>
      <c r="C2698" s="35" t="e">
        <f>VLOOKUP(B2698,I:J,2,0)</f>
        <v>#N/A</v>
      </c>
      <c r="D2698" s="35" t="e">
        <f>VLOOKUP(B2698,M:N,2,0)</f>
        <v>#N/A</v>
      </c>
      <c r="E2698" s="35" t="e">
        <f t="shared" si="67"/>
        <v>#N/A</v>
      </c>
    </row>
    <row r="2699" spans="1:5" x14ac:dyDescent="0.15">
      <c r="A2699" s="23">
        <f>主线!AG2698</f>
        <v>131392367</v>
      </c>
      <c r="B2699" s="37" t="s">
        <v>3198</v>
      </c>
      <c r="C2699" s="35" t="e">
        <f>VLOOKUP(B2699,I:J,2,0)</f>
        <v>#N/A</v>
      </c>
      <c r="D2699" s="35" t="e">
        <f>VLOOKUP(B2699,M:N,2,0)</f>
        <v>#N/A</v>
      </c>
      <c r="E2699" s="35" t="e">
        <f t="shared" si="67"/>
        <v>#N/A</v>
      </c>
    </row>
    <row r="2700" spans="1:5" x14ac:dyDescent="0.15">
      <c r="A2700" s="23">
        <f>主线!AG2699</f>
        <v>131533447</v>
      </c>
      <c r="B2700" s="37" t="s">
        <v>3199</v>
      </c>
      <c r="C2700" s="35" t="e">
        <f>VLOOKUP(B2700,I:J,2,0)</f>
        <v>#N/A</v>
      </c>
      <c r="D2700" s="35" t="e">
        <f>VLOOKUP(B2700,M:N,2,0)</f>
        <v>#N/A</v>
      </c>
      <c r="E2700" s="35" t="e">
        <f t="shared" si="67"/>
        <v>#N/A</v>
      </c>
    </row>
    <row r="2701" spans="1:5" x14ac:dyDescent="0.15">
      <c r="A2701" s="23">
        <f>主线!AG2700</f>
        <v>131599287</v>
      </c>
      <c r="B2701" s="37" t="s">
        <v>3200</v>
      </c>
      <c r="C2701" s="35" t="e">
        <f>VLOOKUP(B2701,I:J,2,0)</f>
        <v>#N/A</v>
      </c>
      <c r="D2701" s="35" t="e">
        <f>VLOOKUP(B2701,M:N,2,0)</f>
        <v>#N/A</v>
      </c>
      <c r="E2701" s="35" t="e">
        <f t="shared" si="67"/>
        <v>#N/A</v>
      </c>
    </row>
    <row r="2702" spans="1:5" x14ac:dyDescent="0.15">
      <c r="A2702" s="23">
        <f>主线!AG2701</f>
        <v>132027781</v>
      </c>
      <c r="B2702" s="37" t="s">
        <v>3201</v>
      </c>
      <c r="C2702" s="35" t="e">
        <f>VLOOKUP(B2702,I:J,2,0)</f>
        <v>#N/A</v>
      </c>
      <c r="D2702" s="35" t="e">
        <f>VLOOKUP(B2702,M:N,2,0)</f>
        <v>#N/A</v>
      </c>
      <c r="E2702" s="35" t="e">
        <f t="shared" si="67"/>
        <v>#N/A</v>
      </c>
    </row>
    <row r="2703" spans="1:5" x14ac:dyDescent="0.15">
      <c r="A2703" s="23">
        <f>主线!AG2702</f>
        <v>132093681</v>
      </c>
      <c r="B2703" s="37" t="s">
        <v>3202</v>
      </c>
      <c r="C2703" s="35" t="e">
        <f>VLOOKUP(B2703,I:J,2,0)</f>
        <v>#N/A</v>
      </c>
      <c r="D2703" s="35" t="e">
        <f>VLOOKUP(B2703,M:N,2,0)</f>
        <v>#N/A</v>
      </c>
      <c r="E2703" s="35" t="e">
        <f t="shared" si="67"/>
        <v>#N/A</v>
      </c>
    </row>
    <row r="2704" spans="1:5" x14ac:dyDescent="0.15">
      <c r="A2704" s="23">
        <f>主线!AG2703</f>
        <v>132235080</v>
      </c>
      <c r="B2704" s="37" t="s">
        <v>3203</v>
      </c>
      <c r="C2704" s="35" t="e">
        <f>VLOOKUP(B2704,I:J,2,0)</f>
        <v>#N/A</v>
      </c>
      <c r="D2704" s="35" t="e">
        <f>VLOOKUP(B2704,M:N,2,0)</f>
        <v>#N/A</v>
      </c>
      <c r="E2704" s="35" t="e">
        <f t="shared" si="67"/>
        <v>#N/A</v>
      </c>
    </row>
    <row r="2705" spans="1:5" x14ac:dyDescent="0.15">
      <c r="A2705" s="23">
        <f>主线!AG2704</f>
        <v>132301037</v>
      </c>
      <c r="B2705" s="37" t="s">
        <v>3204</v>
      </c>
      <c r="C2705" s="35" t="e">
        <f>VLOOKUP(B2705,I:J,2,0)</f>
        <v>#N/A</v>
      </c>
      <c r="D2705" s="35" t="e">
        <f>VLOOKUP(B2705,M:N,2,0)</f>
        <v>#N/A</v>
      </c>
      <c r="E2705" s="35" t="e">
        <f t="shared" si="67"/>
        <v>#N/A</v>
      </c>
    </row>
    <row r="2706" spans="1:5" x14ac:dyDescent="0.15">
      <c r="A2706" s="23">
        <f>主线!AG2705</f>
        <v>132367001</v>
      </c>
      <c r="B2706" s="37" t="s">
        <v>3205</v>
      </c>
      <c r="C2706" s="35" t="e">
        <f>VLOOKUP(B2706,I:J,2,0)</f>
        <v>#N/A</v>
      </c>
      <c r="D2706" s="35" t="e">
        <f>VLOOKUP(B2706,M:N,2,0)</f>
        <v>#N/A</v>
      </c>
      <c r="E2706" s="35" t="e">
        <f t="shared" si="67"/>
        <v>#N/A</v>
      </c>
    </row>
    <row r="2707" spans="1:5" x14ac:dyDescent="0.15">
      <c r="A2707" s="23">
        <f>主线!AG2706</f>
        <v>132508614</v>
      </c>
      <c r="B2707" s="37" t="s">
        <v>3206</v>
      </c>
      <c r="C2707" s="35" t="e">
        <f>VLOOKUP(B2707,I:J,2,0)</f>
        <v>#N/A</v>
      </c>
      <c r="D2707" s="35" t="e">
        <f>VLOOKUP(B2707,M:N,2,0)</f>
        <v>#N/A</v>
      </c>
      <c r="E2707" s="35" t="e">
        <f t="shared" si="67"/>
        <v>#N/A</v>
      </c>
    </row>
    <row r="2708" spans="1:5" x14ac:dyDescent="0.15">
      <c r="A2708" s="23">
        <f>主线!AG2707</f>
        <v>132574635</v>
      </c>
      <c r="B2708" s="37" t="s">
        <v>3207</v>
      </c>
      <c r="C2708" s="35" t="e">
        <f>VLOOKUP(B2708,I:J,2,0)</f>
        <v>#N/A</v>
      </c>
      <c r="D2708" s="35" t="e">
        <f>VLOOKUP(B2708,M:N,2,0)</f>
        <v>#N/A</v>
      </c>
      <c r="E2708" s="35" t="e">
        <f t="shared" si="67"/>
        <v>#N/A</v>
      </c>
    </row>
    <row r="2709" spans="1:5" x14ac:dyDescent="0.15">
      <c r="A2709" s="23">
        <f>主线!AG2708</f>
        <v>132640665</v>
      </c>
      <c r="B2709" s="37" t="s">
        <v>3208</v>
      </c>
      <c r="C2709" s="35" t="e">
        <f>VLOOKUP(B2709,I:J,2,0)</f>
        <v>#N/A</v>
      </c>
      <c r="D2709" s="35" t="e">
        <f>VLOOKUP(B2709,M:N,2,0)</f>
        <v>#N/A</v>
      </c>
      <c r="E2709" s="35" t="e">
        <f t="shared" si="67"/>
        <v>#N/A</v>
      </c>
    </row>
    <row r="2710" spans="1:5" x14ac:dyDescent="0.15">
      <c r="A2710" s="23">
        <f>主线!AG2709</f>
        <v>132782503</v>
      </c>
      <c r="B2710" s="37" t="s">
        <v>3209</v>
      </c>
      <c r="C2710" s="35" t="e">
        <f>VLOOKUP(B2710,I:J,2,0)</f>
        <v>#N/A</v>
      </c>
      <c r="D2710" s="35" t="e">
        <f>VLOOKUP(B2710,M:N,2,0)</f>
        <v>#N/A</v>
      </c>
      <c r="E2710" s="35" t="e">
        <f t="shared" si="67"/>
        <v>#N/A</v>
      </c>
    </row>
    <row r="2711" spans="1:5" x14ac:dyDescent="0.15">
      <c r="A2711" s="23">
        <f>主线!AG2710</f>
        <v>132848600</v>
      </c>
      <c r="B2711" s="37" t="s">
        <v>3210</v>
      </c>
      <c r="C2711" s="35" t="e">
        <f>VLOOKUP(B2711,I:J,2,0)</f>
        <v>#N/A</v>
      </c>
      <c r="D2711" s="35" t="e">
        <f>VLOOKUP(B2711,M:N,2,0)</f>
        <v>#N/A</v>
      </c>
      <c r="E2711" s="35" t="str">
        <f t="shared" si="67"/>
        <v>天庭试炼boss_199</v>
      </c>
    </row>
    <row r="2712" spans="1:5" x14ac:dyDescent="0.15">
      <c r="A2712" s="23">
        <f>主线!AG2711</f>
        <v>133279219</v>
      </c>
      <c r="B2712" s="37" t="s">
        <v>3211</v>
      </c>
      <c r="C2712" s="35" t="e">
        <f>VLOOKUP(B2712,I:J,2,0)</f>
        <v>#N/A</v>
      </c>
      <c r="D2712" s="35" t="e">
        <f>VLOOKUP(B2712,M:N,2,0)</f>
        <v>#N/A</v>
      </c>
      <c r="E2712" s="35" t="e">
        <f t="shared" si="67"/>
        <v>#N/A</v>
      </c>
    </row>
    <row r="2713" spans="1:5" x14ac:dyDescent="0.15">
      <c r="A2713" s="23">
        <f>主线!AG2712</f>
        <v>133345380</v>
      </c>
      <c r="B2713" s="37" t="s">
        <v>3212</v>
      </c>
      <c r="C2713" s="35" t="e">
        <f>VLOOKUP(B2713,I:J,2,0)</f>
        <v>#N/A</v>
      </c>
      <c r="D2713" s="35" t="e">
        <f>VLOOKUP(B2713,M:N,2,0)</f>
        <v>#N/A</v>
      </c>
      <c r="E2713" s="35" t="e">
        <f t="shared" si="67"/>
        <v>#N/A</v>
      </c>
    </row>
    <row r="2714" spans="1:5" x14ac:dyDescent="0.15">
      <c r="A2714" s="23">
        <f>主线!AG2713</f>
        <v>133487550</v>
      </c>
      <c r="B2714" s="37" t="s">
        <v>3213</v>
      </c>
      <c r="C2714" s="35" t="e">
        <f>VLOOKUP(B2714,I:J,2,0)</f>
        <v>#N/A</v>
      </c>
      <c r="D2714" s="35" t="e">
        <f>VLOOKUP(B2714,M:N,2,0)</f>
        <v>#N/A</v>
      </c>
      <c r="E2714" s="35" t="e">
        <f t="shared" si="67"/>
        <v>#N/A</v>
      </c>
    </row>
    <row r="2715" spans="1:5" x14ac:dyDescent="0.15">
      <c r="A2715" s="23">
        <f>主线!AG2714</f>
        <v>133553774</v>
      </c>
      <c r="B2715" s="37" t="s">
        <v>3214</v>
      </c>
      <c r="C2715" s="35" t="e">
        <f>VLOOKUP(B2715,I:J,2,0)</f>
        <v>#N/A</v>
      </c>
      <c r="D2715" s="35" t="e">
        <f>VLOOKUP(B2715,M:N,2,0)</f>
        <v>#N/A</v>
      </c>
      <c r="E2715" s="35" t="e">
        <f t="shared" si="67"/>
        <v>#N/A</v>
      </c>
    </row>
    <row r="2716" spans="1:5" x14ac:dyDescent="0.15">
      <c r="A2716" s="23">
        <f>主线!AG2715</f>
        <v>133620005</v>
      </c>
      <c r="B2716" s="37" t="s">
        <v>3215</v>
      </c>
      <c r="C2716" s="35" t="e">
        <f>VLOOKUP(B2716,I:J,2,0)</f>
        <v>#N/A</v>
      </c>
      <c r="D2716" s="35" t="e">
        <f>VLOOKUP(B2716,M:N,2,0)</f>
        <v>#N/A</v>
      </c>
      <c r="E2716" s="35" t="e">
        <f t="shared" si="67"/>
        <v>#N/A</v>
      </c>
    </row>
    <row r="2717" spans="1:5" x14ac:dyDescent="0.15">
      <c r="A2717" s="23">
        <f>主线!AG2716</f>
        <v>133762396</v>
      </c>
      <c r="B2717" s="37" t="s">
        <v>3216</v>
      </c>
      <c r="C2717" s="35" t="e">
        <f>VLOOKUP(B2717,I:J,2,0)</f>
        <v>#N/A</v>
      </c>
      <c r="D2717" s="35" t="e">
        <f>VLOOKUP(B2717,M:N,2,0)</f>
        <v>#N/A</v>
      </c>
      <c r="E2717" s="35" t="e">
        <f t="shared" si="67"/>
        <v>#N/A</v>
      </c>
    </row>
    <row r="2718" spans="1:5" x14ac:dyDescent="0.15">
      <c r="A2718" s="23">
        <f>主线!AG2717</f>
        <v>133828694</v>
      </c>
      <c r="B2718" s="37" t="s">
        <v>3217</v>
      </c>
      <c r="C2718" s="35" t="e">
        <f>VLOOKUP(B2718,I:J,2,0)</f>
        <v>#N/A</v>
      </c>
      <c r="D2718" s="35" t="e">
        <f>VLOOKUP(B2718,M:N,2,0)</f>
        <v>#N/A</v>
      </c>
      <c r="E2718" s="35" t="e">
        <f t="shared" si="67"/>
        <v>#N/A</v>
      </c>
    </row>
    <row r="2719" spans="1:5" x14ac:dyDescent="0.15">
      <c r="A2719" s="23">
        <f>主线!AG2718</f>
        <v>133895002</v>
      </c>
      <c r="B2719" s="37" t="s">
        <v>3218</v>
      </c>
      <c r="C2719" s="35" t="e">
        <f>VLOOKUP(B2719,I:J,2,0)</f>
        <v>#N/A</v>
      </c>
      <c r="D2719" s="35" t="e">
        <f>VLOOKUP(B2719,M:N,2,0)</f>
        <v>#N/A</v>
      </c>
      <c r="E2719" s="35" t="e">
        <f t="shared" si="67"/>
        <v>#N/A</v>
      </c>
    </row>
    <row r="2720" spans="1:5" x14ac:dyDescent="0.15">
      <c r="A2720" s="23">
        <f>主线!AG2719</f>
        <v>134037621</v>
      </c>
      <c r="B2720" s="37" t="s">
        <v>3219</v>
      </c>
      <c r="C2720" s="35" t="e">
        <f>VLOOKUP(B2720,I:J,2,0)</f>
        <v>#N/A</v>
      </c>
      <c r="D2720" s="35" t="e">
        <f>VLOOKUP(B2720,M:N,2,0)</f>
        <v>#N/A</v>
      </c>
      <c r="E2720" s="35" t="e">
        <f t="shared" si="67"/>
        <v>#N/A</v>
      </c>
    </row>
    <row r="2721" spans="1:5" x14ac:dyDescent="0.15">
      <c r="A2721" s="23">
        <f>主线!AG2720</f>
        <v>134103996</v>
      </c>
      <c r="B2721" s="37" t="s">
        <v>3220</v>
      </c>
      <c r="C2721" s="35" t="e">
        <f>VLOOKUP(B2721,I:J,2,0)</f>
        <v>#N/A</v>
      </c>
      <c r="D2721" s="35" t="e">
        <f>VLOOKUP(B2721,M:N,2,0)</f>
        <v>#N/A</v>
      </c>
      <c r="E2721" s="35" t="e">
        <f t="shared" si="67"/>
        <v>#N/A</v>
      </c>
    </row>
    <row r="2722" spans="1:5" x14ac:dyDescent="0.15">
      <c r="A2722" s="23">
        <f>主线!AG2721</f>
        <v>134536814</v>
      </c>
      <c r="B2722" s="37" t="s">
        <v>3221</v>
      </c>
      <c r="C2722" s="35" t="e">
        <f>VLOOKUP(B2722,I:J,2,0)</f>
        <v>#N/A</v>
      </c>
      <c r="D2722" s="35" t="e">
        <f>VLOOKUP(B2722,M:N,2,0)</f>
        <v>#N/A</v>
      </c>
      <c r="E2722" s="35" t="e">
        <f t="shared" si="67"/>
        <v>#N/A</v>
      </c>
    </row>
    <row r="2723" spans="1:5" x14ac:dyDescent="0.15">
      <c r="A2723" s="23">
        <f>主线!AG2722</f>
        <v>134603252</v>
      </c>
      <c r="B2723" s="37" t="s">
        <v>3222</v>
      </c>
      <c r="C2723" s="35" t="e">
        <f>VLOOKUP(B2723,I:J,2,0)</f>
        <v>#N/A</v>
      </c>
      <c r="D2723" s="35" t="e">
        <f>VLOOKUP(B2723,M:N,2,0)</f>
        <v>#N/A</v>
      </c>
      <c r="E2723" s="35" t="e">
        <f t="shared" si="67"/>
        <v>#N/A</v>
      </c>
    </row>
    <row r="2724" spans="1:5" x14ac:dyDescent="0.15">
      <c r="A2724" s="23">
        <f>主线!AG2723</f>
        <v>134746197</v>
      </c>
      <c r="B2724" s="37" t="s">
        <v>3223</v>
      </c>
      <c r="C2724" s="35" t="e">
        <f>VLOOKUP(B2724,I:J,2,0)</f>
        <v>#N/A</v>
      </c>
      <c r="D2724" s="35" t="e">
        <f>VLOOKUP(B2724,M:N,2,0)</f>
        <v>#N/A</v>
      </c>
      <c r="E2724" s="35" t="e">
        <f t="shared" si="67"/>
        <v>#N/A</v>
      </c>
    </row>
    <row r="2725" spans="1:5" x14ac:dyDescent="0.15">
      <c r="A2725" s="23">
        <f>主线!AG2724</f>
        <v>134812692</v>
      </c>
      <c r="B2725" s="37" t="s">
        <v>3224</v>
      </c>
      <c r="C2725" s="35" t="e">
        <f>VLOOKUP(B2725,I:J,2,0)</f>
        <v>#N/A</v>
      </c>
      <c r="D2725" s="35" t="e">
        <f>VLOOKUP(B2725,M:N,2,0)</f>
        <v>#N/A</v>
      </c>
      <c r="E2725" s="35" t="e">
        <f t="shared" si="67"/>
        <v>#N/A</v>
      </c>
    </row>
    <row r="2726" spans="1:5" x14ac:dyDescent="0.15">
      <c r="A2726" s="23">
        <f>主线!AG2725</f>
        <v>134879198</v>
      </c>
      <c r="B2726" s="37" t="s">
        <v>3225</v>
      </c>
      <c r="C2726" s="35" t="e">
        <f>VLOOKUP(B2726,I:J,2,0)</f>
        <v>#N/A</v>
      </c>
      <c r="D2726" s="35" t="e">
        <f>VLOOKUP(B2726,M:N,2,0)</f>
        <v>#N/A</v>
      </c>
      <c r="E2726" s="35" t="e">
        <f t="shared" si="67"/>
        <v>#N/A</v>
      </c>
    </row>
    <row r="2727" spans="1:5" x14ac:dyDescent="0.15">
      <c r="A2727" s="23">
        <f>主线!AG2726</f>
        <v>135022368</v>
      </c>
      <c r="B2727" s="37" t="s">
        <v>3226</v>
      </c>
      <c r="C2727" s="35" t="e">
        <f>VLOOKUP(B2727,I:J,2,0)</f>
        <v>#N/A</v>
      </c>
      <c r="D2727" s="35" t="e">
        <f>VLOOKUP(B2727,M:N,2,0)</f>
        <v>#N/A</v>
      </c>
      <c r="E2727" s="35" t="e">
        <f t="shared" si="67"/>
        <v>#N/A</v>
      </c>
    </row>
    <row r="2728" spans="1:5" x14ac:dyDescent="0.15">
      <c r="A2728" s="23">
        <f>主线!AG2727</f>
        <v>135088940</v>
      </c>
      <c r="B2728" s="37" t="s">
        <v>3227</v>
      </c>
      <c r="C2728" s="35" t="e">
        <f>VLOOKUP(B2728,I:J,2,0)</f>
        <v>#N/A</v>
      </c>
      <c r="D2728" s="35" t="e">
        <f>VLOOKUP(B2728,M:N,2,0)</f>
        <v>#N/A</v>
      </c>
      <c r="E2728" s="35" t="e">
        <f t="shared" si="67"/>
        <v>#N/A</v>
      </c>
    </row>
    <row r="2729" spans="1:5" x14ac:dyDescent="0.15">
      <c r="A2729" s="23">
        <f>主线!AG2728</f>
        <v>135155519</v>
      </c>
      <c r="B2729" s="37" t="s">
        <v>3228</v>
      </c>
      <c r="C2729" s="35" t="e">
        <f>VLOOKUP(B2729,I:J,2,0)</f>
        <v>#N/A</v>
      </c>
      <c r="D2729" s="35" t="e">
        <f>VLOOKUP(B2729,M:N,2,0)</f>
        <v>#N/A</v>
      </c>
      <c r="E2729" s="35" t="str">
        <f t="shared" si="67"/>
        <v>天庭试炼boss_200</v>
      </c>
    </row>
    <row r="2730" spans="1:5" x14ac:dyDescent="0.15">
      <c r="A2730" s="23">
        <f>主线!AG2729</f>
        <v>135298907</v>
      </c>
      <c r="B2730" s="37" t="s">
        <v>3229</v>
      </c>
      <c r="C2730" s="35" t="e">
        <f>VLOOKUP(B2730,I:J,2,0)</f>
        <v>#N/A</v>
      </c>
      <c r="D2730" s="35" t="e">
        <f>VLOOKUP(B2730,M:N,2,0)</f>
        <v>#N/A</v>
      </c>
      <c r="E2730" s="35" t="e">
        <f t="shared" si="67"/>
        <v>#N/A</v>
      </c>
    </row>
    <row r="2731" spans="1:5" x14ac:dyDescent="0.15">
      <c r="A2731" s="23">
        <f>主线!AG2730</f>
        <v>135365547</v>
      </c>
      <c r="B2731" s="37" t="s">
        <v>3230</v>
      </c>
      <c r="C2731" s="35" t="e">
        <f>VLOOKUP(B2731,I:J,2,0)</f>
        <v>#N/A</v>
      </c>
      <c r="D2731" s="35" t="e">
        <f>VLOOKUP(B2731,M:N,2,0)</f>
        <v>#N/A</v>
      </c>
      <c r="E2731" s="35" t="e">
        <f t="shared" si="67"/>
        <v>#N/A</v>
      </c>
    </row>
    <row r="2732" spans="1:5" x14ac:dyDescent="0.15">
      <c r="A2732" s="23">
        <f>主线!AG2731</f>
        <v>135800555</v>
      </c>
      <c r="B2732" s="37" t="s">
        <v>3231</v>
      </c>
      <c r="C2732" s="35" t="e">
        <f>VLOOKUP(B2732,I:J,2,0)</f>
        <v>#N/A</v>
      </c>
      <c r="D2732" s="35" t="e">
        <f>VLOOKUP(B2732,M:N,2,0)</f>
        <v>#N/A</v>
      </c>
      <c r="E2732" s="35" t="e">
        <f t="shared" si="67"/>
        <v>#N/A</v>
      </c>
    </row>
    <row r="2733" spans="1:5" x14ac:dyDescent="0.15">
      <c r="A2733" s="23">
        <f>主线!AG2732</f>
        <v>135867258</v>
      </c>
      <c r="B2733" s="37" t="s">
        <v>3232</v>
      </c>
      <c r="C2733" s="35" t="e">
        <f>VLOOKUP(B2733,I:J,2,0)</f>
        <v>#N/A</v>
      </c>
      <c r="D2733" s="35" t="e">
        <f>VLOOKUP(B2733,M:N,2,0)</f>
        <v>#N/A</v>
      </c>
      <c r="E2733" s="35" t="e">
        <f t="shared" si="67"/>
        <v>#N/A</v>
      </c>
    </row>
    <row r="2734" spans="1:5" x14ac:dyDescent="0.15">
      <c r="A2734" s="23">
        <f>主线!AG2733</f>
        <v>136010973</v>
      </c>
      <c r="B2734" s="37" t="s">
        <v>3233</v>
      </c>
      <c r="C2734" s="35" t="e">
        <f>VLOOKUP(B2734,I:J,2,0)</f>
        <v>#N/A</v>
      </c>
      <c r="D2734" s="35" t="e">
        <f>VLOOKUP(B2734,M:N,2,0)</f>
        <v>#N/A</v>
      </c>
      <c r="E2734" s="35" t="e">
        <f t="shared" si="67"/>
        <v>#N/A</v>
      </c>
    </row>
    <row r="2735" spans="1:5" x14ac:dyDescent="0.15">
      <c r="A2735" s="23">
        <f>主线!AG2734</f>
        <v>136077740</v>
      </c>
      <c r="B2735" s="37" t="s">
        <v>3234</v>
      </c>
      <c r="C2735" s="35" t="e">
        <f>VLOOKUP(B2735,I:J,2,0)</f>
        <v>#N/A</v>
      </c>
      <c r="D2735" s="35" t="e">
        <f>VLOOKUP(B2735,M:N,2,0)</f>
        <v>#N/A</v>
      </c>
      <c r="E2735" s="35" t="e">
        <f t="shared" si="67"/>
        <v>#N/A</v>
      </c>
    </row>
    <row r="2736" spans="1:5" x14ac:dyDescent="0.15">
      <c r="A2736" s="23">
        <f>主线!AG2735</f>
        <v>136144510</v>
      </c>
      <c r="B2736" s="37" t="s">
        <v>3235</v>
      </c>
      <c r="C2736" s="35" t="e">
        <f>VLOOKUP(B2736,I:J,2,0)</f>
        <v>#N/A</v>
      </c>
      <c r="D2736" s="35" t="e">
        <f>VLOOKUP(B2736,M:N,2,0)</f>
        <v>#N/A</v>
      </c>
      <c r="E2736" s="35" t="e">
        <f t="shared" si="67"/>
        <v>#N/A</v>
      </c>
    </row>
    <row r="2737" spans="1:5" x14ac:dyDescent="0.15">
      <c r="A2737" s="23">
        <f>主线!AG2736</f>
        <v>136288443</v>
      </c>
      <c r="B2737" s="37" t="s">
        <v>3236</v>
      </c>
      <c r="C2737" s="35" t="e">
        <f>VLOOKUP(B2737,I:J,2,0)</f>
        <v>#N/A</v>
      </c>
      <c r="D2737" s="35" t="e">
        <f>VLOOKUP(B2737,M:N,2,0)</f>
        <v>#N/A</v>
      </c>
      <c r="E2737" s="35" t="e">
        <f t="shared" si="67"/>
        <v>#N/A</v>
      </c>
    </row>
    <row r="2738" spans="1:5" x14ac:dyDescent="0.15">
      <c r="A2738" s="23">
        <f>主线!AG2737</f>
        <v>136355274</v>
      </c>
      <c r="B2738" s="37" t="s">
        <v>3237</v>
      </c>
      <c r="C2738" s="35" t="e">
        <f>VLOOKUP(B2738,I:J,2,0)</f>
        <v>#N/A</v>
      </c>
      <c r="D2738" s="35" t="e">
        <f>VLOOKUP(B2738,M:N,2,0)</f>
        <v>#N/A</v>
      </c>
      <c r="E2738" s="35" t="e">
        <f t="shared" si="67"/>
        <v>#N/A</v>
      </c>
    </row>
    <row r="2739" spans="1:5" x14ac:dyDescent="0.15">
      <c r="A2739" s="23">
        <f>主线!AG2738</f>
        <v>136422111</v>
      </c>
      <c r="B2739" s="37" t="s">
        <v>3238</v>
      </c>
      <c r="C2739" s="35" t="e">
        <f>VLOOKUP(B2739,I:J,2,0)</f>
        <v>#N/A</v>
      </c>
      <c r="D2739" s="35" t="e">
        <f>VLOOKUP(B2739,M:N,2,0)</f>
        <v>#N/A</v>
      </c>
      <c r="E2739" s="35" t="e">
        <f t="shared" si="67"/>
        <v>#N/A</v>
      </c>
    </row>
    <row r="2740" spans="1:5" x14ac:dyDescent="0.15">
      <c r="A2740" s="23">
        <f>主线!AG2739</f>
        <v>136566263</v>
      </c>
      <c r="B2740" s="37" t="s">
        <v>3239</v>
      </c>
      <c r="C2740" s="35" t="e">
        <f>VLOOKUP(B2740,I:J,2,0)</f>
        <v>#N/A</v>
      </c>
      <c r="D2740" s="35" t="e">
        <f>VLOOKUP(B2740,M:N,2,0)</f>
        <v>#N/A</v>
      </c>
      <c r="E2740" s="35" t="e">
        <f t="shared" si="67"/>
        <v>#N/A</v>
      </c>
    </row>
    <row r="2741" spans="1:5" x14ac:dyDescent="0.15">
      <c r="A2741" s="23">
        <f>主线!AG2740</f>
        <v>136633161</v>
      </c>
      <c r="B2741" s="37" t="s">
        <v>3240</v>
      </c>
      <c r="C2741" s="35" t="e">
        <f>VLOOKUP(B2741,I:J,2,0)</f>
        <v>#N/A</v>
      </c>
      <c r="D2741" s="35" t="e">
        <f>VLOOKUP(B2741,M:N,2,0)</f>
        <v>#N/A</v>
      </c>
      <c r="E2741" s="35" t="e">
        <f t="shared" si="67"/>
        <v>#N/A</v>
      </c>
    </row>
    <row r="2742" spans="1:5" x14ac:dyDescent="0.15">
      <c r="A2742" s="23">
        <f>主线!AG2741</f>
        <v>137070325</v>
      </c>
      <c r="B2742" s="37" t="s">
        <v>3241</v>
      </c>
      <c r="C2742" s="35" t="e">
        <f>VLOOKUP(B2742,I:J,2,0)</f>
        <v>#N/A</v>
      </c>
      <c r="D2742" s="35" t="e">
        <f>VLOOKUP(B2742,M:N,2,0)</f>
        <v>#N/A</v>
      </c>
      <c r="E2742" s="35" t="e">
        <f t="shared" si="67"/>
        <v>#N/A</v>
      </c>
    </row>
    <row r="2743" spans="1:5" x14ac:dyDescent="0.15">
      <c r="A2743" s="23">
        <f>主线!AG2742</f>
        <v>137137289</v>
      </c>
      <c r="B2743" s="37" t="s">
        <v>3242</v>
      </c>
      <c r="C2743" s="35" t="e">
        <f>VLOOKUP(B2743,I:J,2,0)</f>
        <v>#N/A</v>
      </c>
      <c r="D2743" s="35" t="e">
        <f>VLOOKUP(B2743,M:N,2,0)</f>
        <v>#N/A</v>
      </c>
      <c r="E2743" s="35" t="e">
        <f t="shared" si="67"/>
        <v>#N/A</v>
      </c>
    </row>
    <row r="2744" spans="1:5" x14ac:dyDescent="0.15">
      <c r="A2744" s="23">
        <f>主线!AG2743</f>
        <v>137281772</v>
      </c>
      <c r="B2744" s="37" t="s">
        <v>3243</v>
      </c>
      <c r="C2744" s="35" t="e">
        <f>VLOOKUP(B2744,I:J,2,0)</f>
        <v>#N/A</v>
      </c>
      <c r="D2744" s="35" t="e">
        <f>VLOOKUP(B2744,M:N,2,0)</f>
        <v>#N/A</v>
      </c>
      <c r="E2744" s="35" t="e">
        <f t="shared" si="67"/>
        <v>#N/A</v>
      </c>
    </row>
    <row r="2745" spans="1:5" x14ac:dyDescent="0.15">
      <c r="A2745" s="23">
        <f>主线!AG2744</f>
        <v>137348794</v>
      </c>
      <c r="B2745" s="37" t="s">
        <v>3244</v>
      </c>
      <c r="C2745" s="35" t="e">
        <f>VLOOKUP(B2745,I:J,2,0)</f>
        <v>#N/A</v>
      </c>
      <c r="D2745" s="35" t="e">
        <f>VLOOKUP(B2745,M:N,2,0)</f>
        <v>#N/A</v>
      </c>
      <c r="E2745" s="35" t="e">
        <f t="shared" si="67"/>
        <v>#N/A</v>
      </c>
    </row>
    <row r="2746" spans="1:5" x14ac:dyDescent="0.15">
      <c r="A2746" s="23">
        <f>主线!AG2745</f>
        <v>137415825</v>
      </c>
      <c r="B2746" s="37" t="s">
        <v>3245</v>
      </c>
      <c r="C2746" s="35" t="e">
        <f>VLOOKUP(B2746,I:J,2,0)</f>
        <v>#N/A</v>
      </c>
      <c r="D2746" s="35" t="e">
        <f>VLOOKUP(B2746,M:N,2,0)</f>
        <v>#N/A</v>
      </c>
      <c r="E2746" s="35" t="e">
        <f t="shared" si="67"/>
        <v>#N/A</v>
      </c>
    </row>
    <row r="2747" spans="1:5" x14ac:dyDescent="0.15">
      <c r="A2747" s="23">
        <f>主线!AG2746</f>
        <v>137560533</v>
      </c>
      <c r="B2747" s="37" t="s">
        <v>3246</v>
      </c>
      <c r="C2747" s="35" t="e">
        <f>VLOOKUP(B2747,I:J,2,0)</f>
        <v>#N/A</v>
      </c>
      <c r="D2747" s="35" t="e">
        <f>VLOOKUP(B2747,M:N,2,0)</f>
        <v>#N/A</v>
      </c>
      <c r="E2747" s="35" t="e">
        <f t="shared" si="67"/>
        <v>#N/A</v>
      </c>
    </row>
    <row r="2748" spans="1:5" x14ac:dyDescent="0.15">
      <c r="A2748" s="23">
        <f>主线!AG2747</f>
        <v>137627629</v>
      </c>
      <c r="B2748" s="37" t="s">
        <v>3247</v>
      </c>
      <c r="C2748" s="35" t="e">
        <f>VLOOKUP(B2748,I:J,2,0)</f>
        <v>#N/A</v>
      </c>
      <c r="D2748" s="35" t="e">
        <f>VLOOKUP(B2748,M:N,2,0)</f>
        <v>#N/A</v>
      </c>
      <c r="E2748" s="35" t="e">
        <f t="shared" si="67"/>
        <v>#N/A</v>
      </c>
    </row>
    <row r="2749" spans="1:5" x14ac:dyDescent="0.15">
      <c r="A2749" s="23">
        <f>主线!AG2748</f>
        <v>137694731</v>
      </c>
      <c r="B2749" s="37" t="s">
        <v>3248</v>
      </c>
      <c r="C2749" s="35" t="e">
        <f>VLOOKUP(B2749,I:J,2,0)</f>
        <v>#N/A</v>
      </c>
      <c r="D2749" s="35" t="e">
        <f>VLOOKUP(B2749,M:N,2,0)</f>
        <v>#N/A</v>
      </c>
      <c r="E2749" s="35" t="e">
        <f t="shared" si="67"/>
        <v>#N/A</v>
      </c>
    </row>
    <row r="2750" spans="1:5" x14ac:dyDescent="0.15">
      <c r="A2750" s="23">
        <f>主线!AG2749</f>
        <v>137839661</v>
      </c>
      <c r="B2750" s="37" t="s">
        <v>3249</v>
      </c>
      <c r="C2750" s="35" t="e">
        <f>VLOOKUP(B2750,I:J,2,0)</f>
        <v>#N/A</v>
      </c>
      <c r="D2750" s="35" t="e">
        <f>VLOOKUP(B2750,M:N,2,0)</f>
        <v>#N/A</v>
      </c>
      <c r="E2750" s="35" t="e">
        <f t="shared" si="67"/>
        <v>#N/A</v>
      </c>
    </row>
    <row r="2751" spans="1:5" x14ac:dyDescent="0.15">
      <c r="A2751" s="23">
        <f>主线!AG2750</f>
        <v>137906834</v>
      </c>
      <c r="B2751" s="37" t="s">
        <v>3250</v>
      </c>
      <c r="C2751" s="35" t="e">
        <f>VLOOKUP(B2751,I:J,2,0)</f>
        <v>#N/A</v>
      </c>
      <c r="D2751" s="35" t="e">
        <f>VLOOKUP(B2751,M:N,2,0)</f>
        <v>#N/A</v>
      </c>
      <c r="E2751" s="35" t="e">
        <f t="shared" si="67"/>
        <v>#N/A</v>
      </c>
    </row>
    <row r="2752" spans="1:5" x14ac:dyDescent="0.15">
      <c r="A2752" s="23">
        <f>主线!AG2751</f>
        <v>138346184</v>
      </c>
      <c r="B2752" s="37" t="s">
        <v>3251</v>
      </c>
      <c r="C2752" s="35" t="e">
        <f>VLOOKUP(B2752,I:J,2,0)</f>
        <v>#N/A</v>
      </c>
      <c r="D2752" s="35" t="e">
        <f>VLOOKUP(B2752,M:N,2,0)</f>
        <v>#N/A</v>
      </c>
      <c r="E2752" s="35" t="e">
        <f t="shared" si="67"/>
        <v>#N/A</v>
      </c>
    </row>
    <row r="2753" spans="1:5" x14ac:dyDescent="0.15">
      <c r="A2753" s="23">
        <f>主线!AG2752</f>
        <v>138413427</v>
      </c>
      <c r="B2753" s="37" t="s">
        <v>3252</v>
      </c>
      <c r="C2753" s="35" t="e">
        <f>VLOOKUP(B2753,I:J,2,0)</f>
        <v>#N/A</v>
      </c>
      <c r="D2753" s="35" t="e">
        <f>VLOOKUP(B2753,M:N,2,0)</f>
        <v>#N/A</v>
      </c>
      <c r="E2753" s="35" t="e">
        <f t="shared" si="67"/>
        <v>#N/A</v>
      </c>
    </row>
    <row r="2754" spans="1:5" x14ac:dyDescent="0.15">
      <c r="A2754" s="23">
        <f>主线!AG2753</f>
        <v>138558701</v>
      </c>
      <c r="B2754" s="37" t="s">
        <v>3253</v>
      </c>
      <c r="C2754" s="35" t="e">
        <f>VLOOKUP(B2754,I:J,2,0)</f>
        <v>#N/A</v>
      </c>
      <c r="D2754" s="35" t="e">
        <f>VLOOKUP(B2754,M:N,2,0)</f>
        <v>#N/A</v>
      </c>
      <c r="E2754" s="35" t="e">
        <f t="shared" ref="E2754:E2817" si="68">VLOOKUP(B2754,Q:R,2,0)</f>
        <v>#N/A</v>
      </c>
    </row>
    <row r="2755" spans="1:5" x14ac:dyDescent="0.15">
      <c r="A2755" s="23">
        <f>主线!AG2754</f>
        <v>138626008</v>
      </c>
      <c r="B2755" s="37" t="s">
        <v>3254</v>
      </c>
      <c r="C2755" s="35" t="e">
        <f>VLOOKUP(B2755,I:J,2,0)</f>
        <v>#N/A</v>
      </c>
      <c r="D2755" s="35" t="e">
        <f>VLOOKUP(B2755,M:N,2,0)</f>
        <v>#N/A</v>
      </c>
      <c r="E2755" s="35" t="e">
        <f t="shared" si="68"/>
        <v>#N/A</v>
      </c>
    </row>
    <row r="2756" spans="1:5" x14ac:dyDescent="0.15">
      <c r="A2756" s="23">
        <f>主线!AG2755</f>
        <v>138693318</v>
      </c>
      <c r="B2756" s="37" t="s">
        <v>3255</v>
      </c>
      <c r="C2756" s="35" t="e">
        <f>VLOOKUP(B2756,I:J,2,0)</f>
        <v>#N/A</v>
      </c>
      <c r="D2756" s="35" t="e">
        <f>VLOOKUP(B2756,M:N,2,0)</f>
        <v>#N/A</v>
      </c>
      <c r="E2756" s="35" t="e">
        <f t="shared" si="68"/>
        <v>#N/A</v>
      </c>
    </row>
    <row r="2757" spans="1:5" x14ac:dyDescent="0.15">
      <c r="A2757" s="23">
        <f>主线!AG2756</f>
        <v>138838811</v>
      </c>
      <c r="B2757" s="37" t="s">
        <v>3256</v>
      </c>
      <c r="C2757" s="35" t="e">
        <f>VLOOKUP(B2757,I:J,2,0)</f>
        <v>#N/A</v>
      </c>
      <c r="D2757" s="35" t="e">
        <f>VLOOKUP(B2757,M:N,2,0)</f>
        <v>#N/A</v>
      </c>
      <c r="E2757" s="35" t="e">
        <f t="shared" si="68"/>
        <v>#N/A</v>
      </c>
    </row>
    <row r="2758" spans="1:5" x14ac:dyDescent="0.15">
      <c r="A2758" s="23">
        <f>主线!AG2757</f>
        <v>138906189</v>
      </c>
      <c r="B2758" s="37" t="s">
        <v>3257</v>
      </c>
      <c r="C2758" s="35" t="e">
        <f>VLOOKUP(B2758,I:J,2,0)</f>
        <v>#N/A</v>
      </c>
      <c r="D2758" s="35" t="e">
        <f>VLOOKUP(B2758,M:N,2,0)</f>
        <v>#N/A</v>
      </c>
      <c r="E2758" s="35" t="e">
        <f t="shared" si="68"/>
        <v>#N/A</v>
      </c>
    </row>
    <row r="2759" spans="1:5" x14ac:dyDescent="0.15">
      <c r="A2759" s="23">
        <f>主线!AG2758</f>
        <v>138973577</v>
      </c>
      <c r="B2759" s="37" t="s">
        <v>3258</v>
      </c>
      <c r="C2759" s="35" t="e">
        <f>VLOOKUP(B2759,I:J,2,0)</f>
        <v>#N/A</v>
      </c>
      <c r="D2759" s="35" t="e">
        <f>VLOOKUP(B2759,M:N,2,0)</f>
        <v>#N/A</v>
      </c>
      <c r="E2759" s="35" t="e">
        <f t="shared" si="68"/>
        <v>#N/A</v>
      </c>
    </row>
    <row r="2760" spans="1:5" x14ac:dyDescent="0.15">
      <c r="A2760" s="23">
        <f>主线!AG2759</f>
        <v>139119293</v>
      </c>
      <c r="B2760" s="37" t="s">
        <v>3259</v>
      </c>
      <c r="C2760" s="35" t="e">
        <f>VLOOKUP(B2760,I:J,2,0)</f>
        <v>#N/A</v>
      </c>
      <c r="D2760" s="35" t="e">
        <f>VLOOKUP(B2760,M:N,2,0)</f>
        <v>#N/A</v>
      </c>
      <c r="E2760" s="35" t="e">
        <f t="shared" si="68"/>
        <v>#N/A</v>
      </c>
    </row>
    <row r="2761" spans="1:5" x14ac:dyDescent="0.15">
      <c r="A2761" s="23">
        <f>主线!AG2760</f>
        <v>139186738</v>
      </c>
      <c r="B2761" s="37" t="s">
        <v>3260</v>
      </c>
      <c r="C2761" s="35" t="e">
        <f>VLOOKUP(B2761,I:J,2,0)</f>
        <v>#N/A</v>
      </c>
      <c r="D2761" s="35" t="e">
        <f>VLOOKUP(B2761,M:N,2,0)</f>
        <v>#N/A</v>
      </c>
      <c r="E2761" s="35" t="e">
        <f t="shared" si="68"/>
        <v>#N/A</v>
      </c>
    </row>
    <row r="2762" spans="1:5" x14ac:dyDescent="0.15">
      <c r="A2762" s="23">
        <f>主线!AG2761</f>
        <v>139628315</v>
      </c>
      <c r="B2762" s="37" t="s">
        <v>3261</v>
      </c>
      <c r="C2762" s="35" t="e">
        <f>VLOOKUP(B2762,I:J,2,0)</f>
        <v>#N/A</v>
      </c>
      <c r="D2762" s="35" t="e">
        <f>VLOOKUP(B2762,M:N,2,0)</f>
        <v>#N/A</v>
      </c>
      <c r="E2762" s="35" t="e">
        <f t="shared" si="68"/>
        <v>#N/A</v>
      </c>
    </row>
    <row r="2763" spans="1:5" x14ac:dyDescent="0.15">
      <c r="A2763" s="23">
        <f>主线!AG2762</f>
        <v>139695831</v>
      </c>
      <c r="B2763" s="37" t="s">
        <v>3262</v>
      </c>
      <c r="C2763" s="35" t="e">
        <f>VLOOKUP(B2763,I:J,2,0)</f>
        <v>#N/A</v>
      </c>
      <c r="D2763" s="35" t="e">
        <f>VLOOKUP(B2763,M:N,2,0)</f>
        <v>#N/A</v>
      </c>
      <c r="E2763" s="35" t="e">
        <f t="shared" si="68"/>
        <v>#N/A</v>
      </c>
    </row>
    <row r="2764" spans="1:5" x14ac:dyDescent="0.15">
      <c r="A2764" s="23">
        <f>主线!AG2763</f>
        <v>139841881</v>
      </c>
      <c r="B2764" s="37" t="s">
        <v>3263</v>
      </c>
      <c r="C2764" s="35" t="e">
        <f>VLOOKUP(B2764,I:J,2,0)</f>
        <v>#N/A</v>
      </c>
      <c r="D2764" s="35" t="e">
        <f>VLOOKUP(B2764,M:N,2,0)</f>
        <v>#N/A</v>
      </c>
      <c r="E2764" s="35" t="e">
        <f t="shared" si="68"/>
        <v>#N/A</v>
      </c>
    </row>
    <row r="2765" spans="1:5" x14ac:dyDescent="0.15">
      <c r="A2765" s="23">
        <f>主线!AG2764</f>
        <v>139909464</v>
      </c>
      <c r="B2765" s="37" t="s">
        <v>3264</v>
      </c>
      <c r="C2765" s="35" t="e">
        <f>VLOOKUP(B2765,I:J,2,0)</f>
        <v>#N/A</v>
      </c>
      <c r="D2765" s="35" t="e">
        <f>VLOOKUP(B2765,M:N,2,0)</f>
        <v>#N/A</v>
      </c>
      <c r="E2765" s="35" t="e">
        <f t="shared" si="68"/>
        <v>#N/A</v>
      </c>
    </row>
    <row r="2766" spans="1:5" x14ac:dyDescent="0.15">
      <c r="A2766" s="23">
        <f>主线!AG2765</f>
        <v>139977054</v>
      </c>
      <c r="B2766" s="37" t="s">
        <v>3265</v>
      </c>
      <c r="C2766" s="35" t="e">
        <f>VLOOKUP(B2766,I:J,2,0)</f>
        <v>#N/A</v>
      </c>
      <c r="D2766" s="35" t="e">
        <f>VLOOKUP(B2766,M:N,2,0)</f>
        <v>#N/A</v>
      </c>
      <c r="E2766" s="35" t="e">
        <f t="shared" si="68"/>
        <v>#N/A</v>
      </c>
    </row>
    <row r="2767" spans="1:5" x14ac:dyDescent="0.15">
      <c r="A2767" s="23">
        <f>主线!AG2766</f>
        <v>140123326</v>
      </c>
      <c r="B2767" s="37" t="s">
        <v>3266</v>
      </c>
      <c r="C2767" s="35" t="e">
        <f>VLOOKUP(B2767,I:J,2,0)</f>
        <v>#N/A</v>
      </c>
      <c r="D2767" s="35" t="e">
        <f>VLOOKUP(B2767,M:N,2,0)</f>
        <v>#N/A</v>
      </c>
      <c r="E2767" s="35" t="e">
        <f t="shared" si="68"/>
        <v>#N/A</v>
      </c>
    </row>
    <row r="2768" spans="1:5" x14ac:dyDescent="0.15">
      <c r="A2768" s="23">
        <f>主线!AG2767</f>
        <v>140190976</v>
      </c>
      <c r="B2768" s="37" t="s">
        <v>3267</v>
      </c>
      <c r="C2768" s="35" t="e">
        <f>VLOOKUP(B2768,I:J,2,0)</f>
        <v>#N/A</v>
      </c>
      <c r="D2768" s="35" t="e">
        <f>VLOOKUP(B2768,M:N,2,0)</f>
        <v>#N/A</v>
      </c>
      <c r="E2768" s="35" t="e">
        <f t="shared" si="68"/>
        <v>#N/A</v>
      </c>
    </row>
    <row r="2769" spans="1:5" x14ac:dyDescent="0.15">
      <c r="A2769" s="23">
        <f>主线!AG2768</f>
        <v>140258630</v>
      </c>
      <c r="B2769" s="37" t="s">
        <v>3268</v>
      </c>
      <c r="C2769" s="35" t="e">
        <f>VLOOKUP(B2769,I:J,2,0)</f>
        <v>#N/A</v>
      </c>
      <c r="D2769" s="35" t="e">
        <f>VLOOKUP(B2769,M:N,2,0)</f>
        <v>#N/A</v>
      </c>
      <c r="E2769" s="35" t="str">
        <f t="shared" si="68"/>
        <v>天庭试炼boss_201</v>
      </c>
    </row>
    <row r="2770" spans="1:5" x14ac:dyDescent="0.15">
      <c r="A2770" s="23">
        <f>主线!AG2769</f>
        <v>140405122</v>
      </c>
      <c r="B2770" s="37" t="s">
        <v>3269</v>
      </c>
      <c r="C2770" s="35" t="e">
        <f>VLOOKUP(B2770,I:J,2,0)</f>
        <v>#N/A</v>
      </c>
      <c r="D2770" s="35" t="e">
        <f>VLOOKUP(B2770,M:N,2,0)</f>
        <v>#N/A</v>
      </c>
      <c r="E2770" s="35" t="e">
        <f t="shared" si="68"/>
        <v>#N/A</v>
      </c>
    </row>
    <row r="2771" spans="1:5" x14ac:dyDescent="0.15">
      <c r="A2771" s="23">
        <f>主线!AG2770</f>
        <v>140472840</v>
      </c>
      <c r="B2771" s="37" t="s">
        <v>3270</v>
      </c>
      <c r="C2771" s="35" t="e">
        <f>VLOOKUP(B2771,I:J,2,0)</f>
        <v>#N/A</v>
      </c>
      <c r="D2771" s="35" t="e">
        <f>VLOOKUP(B2771,M:N,2,0)</f>
        <v>#N/A</v>
      </c>
      <c r="E2771" s="35" t="e">
        <f t="shared" si="68"/>
        <v>#N/A</v>
      </c>
    </row>
    <row r="2772" spans="1:5" x14ac:dyDescent="0.15">
      <c r="A2772" s="23">
        <f>主线!AG2771</f>
        <v>140916615</v>
      </c>
      <c r="B2772" s="37" t="s">
        <v>3271</v>
      </c>
      <c r="C2772" s="35" t="e">
        <f>VLOOKUP(B2772,I:J,2,0)</f>
        <v>#N/A</v>
      </c>
      <c r="D2772" s="35" t="e">
        <f>VLOOKUP(B2772,M:N,2,0)</f>
        <v>#N/A</v>
      </c>
      <c r="E2772" s="35" t="e">
        <f t="shared" si="68"/>
        <v>#N/A</v>
      </c>
    </row>
    <row r="2773" spans="1:5" x14ac:dyDescent="0.15">
      <c r="A2773" s="23">
        <f>主线!AG2772</f>
        <v>140984397</v>
      </c>
      <c r="B2773" s="37" t="s">
        <v>3272</v>
      </c>
      <c r="C2773" s="35" t="e">
        <f>VLOOKUP(B2773,I:J,2,0)</f>
        <v>#N/A</v>
      </c>
      <c r="D2773" s="35" t="e">
        <f>VLOOKUP(B2773,M:N,2,0)</f>
        <v>#N/A</v>
      </c>
      <c r="E2773" s="35" t="e">
        <f t="shared" si="68"/>
        <v>#N/A</v>
      </c>
    </row>
    <row r="2774" spans="1:5" x14ac:dyDescent="0.15">
      <c r="A2774" s="23">
        <f>主线!AG2773</f>
        <v>141131220</v>
      </c>
      <c r="B2774" s="37" t="s">
        <v>3273</v>
      </c>
      <c r="C2774" s="35" t="e">
        <f>VLOOKUP(B2774,I:J,2,0)</f>
        <v>#N/A</v>
      </c>
      <c r="D2774" s="35" t="e">
        <f>VLOOKUP(B2774,M:N,2,0)</f>
        <v>#N/A</v>
      </c>
      <c r="E2774" s="35" t="e">
        <f t="shared" si="68"/>
        <v>#N/A</v>
      </c>
    </row>
    <row r="2775" spans="1:5" x14ac:dyDescent="0.15">
      <c r="A2775" s="23">
        <f>主线!AG2774</f>
        <v>141199070</v>
      </c>
      <c r="B2775" s="37" t="s">
        <v>3274</v>
      </c>
      <c r="C2775" s="35" t="e">
        <f>VLOOKUP(B2775,I:J,2,0)</f>
        <v>#N/A</v>
      </c>
      <c r="D2775" s="35" t="e">
        <f>VLOOKUP(B2775,M:N,2,0)</f>
        <v>#N/A</v>
      </c>
      <c r="E2775" s="35" t="e">
        <f t="shared" si="68"/>
        <v>#N/A</v>
      </c>
    </row>
    <row r="2776" spans="1:5" x14ac:dyDescent="0.15">
      <c r="A2776" s="23">
        <f>主线!AG2775</f>
        <v>141266929</v>
      </c>
      <c r="B2776" s="37" t="s">
        <v>3275</v>
      </c>
      <c r="C2776" s="35" t="e">
        <f>VLOOKUP(B2776,I:J,2,0)</f>
        <v>#N/A</v>
      </c>
      <c r="D2776" s="35" t="e">
        <f>VLOOKUP(B2776,M:N,2,0)</f>
        <v>#N/A</v>
      </c>
      <c r="E2776" s="35" t="e">
        <f t="shared" si="68"/>
        <v>#N/A</v>
      </c>
    </row>
    <row r="2777" spans="1:5" x14ac:dyDescent="0.15">
      <c r="A2777" s="23">
        <f>主线!AG2776</f>
        <v>141413982</v>
      </c>
      <c r="B2777" s="37" t="s">
        <v>3276</v>
      </c>
      <c r="C2777" s="35" t="e">
        <f>VLOOKUP(B2777,I:J,2,0)</f>
        <v>#N/A</v>
      </c>
      <c r="D2777" s="35" t="e">
        <f>VLOOKUP(B2777,M:N,2,0)</f>
        <v>#N/A</v>
      </c>
      <c r="E2777" s="35" t="e">
        <f t="shared" si="68"/>
        <v>#N/A</v>
      </c>
    </row>
    <row r="2778" spans="1:5" x14ac:dyDescent="0.15">
      <c r="A2778" s="23">
        <f>主线!AG2777</f>
        <v>141481905</v>
      </c>
      <c r="B2778" s="37" t="s">
        <v>3277</v>
      </c>
      <c r="C2778" s="35" t="e">
        <f>VLOOKUP(B2778,I:J,2,0)</f>
        <v>#N/A</v>
      </c>
      <c r="D2778" s="35" t="e">
        <f>VLOOKUP(B2778,M:N,2,0)</f>
        <v>#N/A</v>
      </c>
      <c r="E2778" s="35" t="e">
        <f t="shared" si="68"/>
        <v>#N/A</v>
      </c>
    </row>
    <row r="2779" spans="1:5" x14ac:dyDescent="0.15">
      <c r="A2779" s="23">
        <f>主线!AG2778</f>
        <v>141549832</v>
      </c>
      <c r="B2779" s="37" t="s">
        <v>3278</v>
      </c>
      <c r="C2779" s="35" t="e">
        <f>VLOOKUP(B2779,I:J,2,0)</f>
        <v>#N/A</v>
      </c>
      <c r="D2779" s="35" t="e">
        <f>VLOOKUP(B2779,M:N,2,0)</f>
        <v>#N/A</v>
      </c>
      <c r="E2779" s="35" t="e">
        <f t="shared" si="68"/>
        <v>#N/A</v>
      </c>
    </row>
    <row r="2780" spans="1:5" x14ac:dyDescent="0.15">
      <c r="A2780" s="23">
        <f>主线!AG2779</f>
        <v>141697108</v>
      </c>
      <c r="B2780" s="37" t="s">
        <v>3279</v>
      </c>
      <c r="C2780" s="35" t="e">
        <f>VLOOKUP(B2780,I:J,2,0)</f>
        <v>#N/A</v>
      </c>
      <c r="D2780" s="35" t="e">
        <f>VLOOKUP(B2780,M:N,2,0)</f>
        <v>#N/A</v>
      </c>
      <c r="E2780" s="35" t="e">
        <f t="shared" si="68"/>
        <v>#N/A</v>
      </c>
    </row>
    <row r="2781" spans="1:5" x14ac:dyDescent="0.15">
      <c r="A2781" s="23">
        <f>主线!AG2780</f>
        <v>141765106</v>
      </c>
      <c r="B2781" s="37" t="s">
        <v>3280</v>
      </c>
      <c r="C2781" s="35" t="e">
        <f>VLOOKUP(B2781,I:J,2,0)</f>
        <v>#N/A</v>
      </c>
      <c r="D2781" s="35" t="e">
        <f>VLOOKUP(B2781,M:N,2,0)</f>
        <v>#N/A</v>
      </c>
      <c r="E2781" s="35" t="e">
        <f t="shared" si="68"/>
        <v>#N/A</v>
      </c>
    </row>
    <row r="2782" spans="1:5" x14ac:dyDescent="0.15">
      <c r="A2782" s="23">
        <f>主线!AG2781</f>
        <v>142211098</v>
      </c>
      <c r="B2782" s="37" t="s">
        <v>3281</v>
      </c>
      <c r="C2782" s="35" t="e">
        <f>VLOOKUP(B2782,I:J,2,0)</f>
        <v>#N/A</v>
      </c>
      <c r="D2782" s="35" t="e">
        <f>VLOOKUP(B2782,M:N,2,0)</f>
        <v>#N/A</v>
      </c>
      <c r="E2782" s="35" t="e">
        <f t="shared" si="68"/>
        <v>#N/A</v>
      </c>
    </row>
    <row r="2783" spans="1:5" x14ac:dyDescent="0.15">
      <c r="A2783" s="23">
        <f>主线!AG2782</f>
        <v>142279163</v>
      </c>
      <c r="B2783" s="37" t="s">
        <v>3282</v>
      </c>
      <c r="C2783" s="35" t="e">
        <f>VLOOKUP(B2783,I:J,2,0)</f>
        <v>#N/A</v>
      </c>
      <c r="D2783" s="35" t="e">
        <f>VLOOKUP(B2783,M:N,2,0)</f>
        <v>#N/A</v>
      </c>
      <c r="E2783" s="35" t="str">
        <f t="shared" si="68"/>
        <v>天庭试炼boss_202</v>
      </c>
    </row>
    <row r="2784" spans="1:5" x14ac:dyDescent="0.15">
      <c r="A2784" s="23">
        <f>主线!AG2783</f>
        <v>142426774</v>
      </c>
      <c r="B2784" s="37" t="s">
        <v>3283</v>
      </c>
      <c r="C2784" s="35" t="e">
        <f>VLOOKUP(B2784,I:J,2,0)</f>
        <v>#N/A</v>
      </c>
      <c r="D2784" s="35" t="e">
        <f>VLOOKUP(B2784,M:N,2,0)</f>
        <v>#N/A</v>
      </c>
      <c r="E2784" s="35" t="e">
        <f t="shared" si="68"/>
        <v>#N/A</v>
      </c>
    </row>
    <row r="2785" spans="1:5" x14ac:dyDescent="0.15">
      <c r="A2785" s="23">
        <f>主线!AG2784</f>
        <v>142494904</v>
      </c>
      <c r="B2785" s="37" t="s">
        <v>3284</v>
      </c>
      <c r="C2785" s="35" t="e">
        <f>VLOOKUP(B2785,I:J,2,0)</f>
        <v>#N/A</v>
      </c>
      <c r="D2785" s="35" t="e">
        <f>VLOOKUP(B2785,M:N,2,0)</f>
        <v>#N/A</v>
      </c>
      <c r="E2785" s="35" t="e">
        <f t="shared" si="68"/>
        <v>#N/A</v>
      </c>
    </row>
    <row r="2786" spans="1:5" x14ac:dyDescent="0.15">
      <c r="A2786" s="23">
        <f>主线!AG2785</f>
        <v>142563040</v>
      </c>
      <c r="B2786" s="37" t="s">
        <v>3285</v>
      </c>
      <c r="C2786" s="35" t="e">
        <f>VLOOKUP(B2786,I:J,2,0)</f>
        <v>#N/A</v>
      </c>
      <c r="D2786" s="35" t="e">
        <f>VLOOKUP(B2786,M:N,2,0)</f>
        <v>#N/A</v>
      </c>
      <c r="E2786" s="35" t="e">
        <f t="shared" si="68"/>
        <v>#N/A</v>
      </c>
    </row>
    <row r="2787" spans="1:5" x14ac:dyDescent="0.15">
      <c r="A2787" s="23">
        <f>主线!AG2786</f>
        <v>142710877</v>
      </c>
      <c r="B2787" s="37" t="s">
        <v>3286</v>
      </c>
      <c r="C2787" s="35" t="e">
        <f>VLOOKUP(B2787,I:J,2,0)</f>
        <v>#N/A</v>
      </c>
      <c r="D2787" s="35" t="e">
        <f>VLOOKUP(B2787,M:N,2,0)</f>
        <v>#N/A</v>
      </c>
      <c r="E2787" s="35" t="e">
        <f t="shared" si="68"/>
        <v>#N/A</v>
      </c>
    </row>
    <row r="2788" spans="1:5" x14ac:dyDescent="0.15">
      <c r="A2788" s="23">
        <f>主线!AG2787</f>
        <v>142779074</v>
      </c>
      <c r="B2788" s="37" t="s">
        <v>3287</v>
      </c>
      <c r="C2788" s="35" t="e">
        <f>VLOOKUP(B2788,I:J,2,0)</f>
        <v>#N/A</v>
      </c>
      <c r="D2788" s="35" t="e">
        <f>VLOOKUP(B2788,M:N,2,0)</f>
        <v>#N/A</v>
      </c>
      <c r="E2788" s="35" t="e">
        <f t="shared" si="68"/>
        <v>#N/A</v>
      </c>
    </row>
    <row r="2789" spans="1:5" x14ac:dyDescent="0.15">
      <c r="A2789" s="23">
        <f>主线!AG2788</f>
        <v>142847275</v>
      </c>
      <c r="B2789" s="37" t="s">
        <v>3288</v>
      </c>
      <c r="C2789" s="35" t="e">
        <f>VLOOKUP(B2789,I:J,2,0)</f>
        <v>#N/A</v>
      </c>
      <c r="D2789" s="35" t="e">
        <f>VLOOKUP(B2789,M:N,2,0)</f>
        <v>#N/A</v>
      </c>
      <c r="E2789" s="35" t="e">
        <f t="shared" si="68"/>
        <v>#N/A</v>
      </c>
    </row>
    <row r="2790" spans="1:5" x14ac:dyDescent="0.15">
      <c r="A2790" s="23">
        <f>主线!AG2789</f>
        <v>142995332</v>
      </c>
      <c r="B2790" s="37" t="s">
        <v>3289</v>
      </c>
      <c r="C2790" s="35" t="e">
        <f>VLOOKUP(B2790,I:J,2,0)</f>
        <v>#N/A</v>
      </c>
      <c r="D2790" s="35" t="e">
        <f>VLOOKUP(B2790,M:N,2,0)</f>
        <v>#N/A</v>
      </c>
      <c r="E2790" s="35" t="e">
        <f t="shared" si="68"/>
        <v>#N/A</v>
      </c>
    </row>
    <row r="2791" spans="1:5" x14ac:dyDescent="0.15">
      <c r="A2791" s="23">
        <f>主线!AG2790</f>
        <v>143063604</v>
      </c>
      <c r="B2791" s="37" t="s">
        <v>3290</v>
      </c>
      <c r="C2791" s="35" t="e">
        <f>VLOOKUP(B2791,I:J,2,0)</f>
        <v>#N/A</v>
      </c>
      <c r="D2791" s="35" t="e">
        <f>VLOOKUP(B2791,M:N,2,0)</f>
        <v>#N/A</v>
      </c>
      <c r="E2791" s="35" t="e">
        <f t="shared" si="68"/>
        <v>#N/A</v>
      </c>
    </row>
    <row r="2792" spans="1:5" x14ac:dyDescent="0.15">
      <c r="A2792" s="23">
        <f>主线!AG2791</f>
        <v>143511816</v>
      </c>
      <c r="B2792" s="37" t="s">
        <v>3291</v>
      </c>
      <c r="C2792" s="35" t="e">
        <f>VLOOKUP(B2792,I:J,2,0)</f>
        <v>#N/A</v>
      </c>
      <c r="D2792" s="35" t="e">
        <f>VLOOKUP(B2792,M:N,2,0)</f>
        <v>#N/A</v>
      </c>
      <c r="E2792" s="35" t="e">
        <f t="shared" si="68"/>
        <v>#N/A</v>
      </c>
    </row>
    <row r="2793" spans="1:5" x14ac:dyDescent="0.15">
      <c r="A2793" s="23">
        <f>主线!AG2792</f>
        <v>143580152</v>
      </c>
      <c r="B2793" s="37" t="s">
        <v>3292</v>
      </c>
      <c r="C2793" s="35" t="e">
        <f>VLOOKUP(B2793,I:J,2,0)</f>
        <v>#N/A</v>
      </c>
      <c r="D2793" s="35" t="e">
        <f>VLOOKUP(B2793,M:N,2,0)</f>
        <v>#N/A</v>
      </c>
      <c r="E2793" s="35" t="e">
        <f t="shared" si="68"/>
        <v>#N/A</v>
      </c>
    </row>
    <row r="2794" spans="1:5" x14ac:dyDescent="0.15">
      <c r="A2794" s="23">
        <f>主线!AG2793</f>
        <v>143728545</v>
      </c>
      <c r="B2794" s="37" t="s">
        <v>3293</v>
      </c>
      <c r="C2794" s="35" t="e">
        <f>VLOOKUP(B2794,I:J,2,0)</f>
        <v>#N/A</v>
      </c>
      <c r="D2794" s="35" t="e">
        <f>VLOOKUP(B2794,M:N,2,0)</f>
        <v>#N/A</v>
      </c>
      <c r="E2794" s="35" t="e">
        <f t="shared" si="68"/>
        <v>#N/A</v>
      </c>
    </row>
    <row r="2795" spans="1:5" x14ac:dyDescent="0.15">
      <c r="A2795" s="23">
        <f>主线!AG2794</f>
        <v>143796942</v>
      </c>
      <c r="B2795" s="37" t="s">
        <v>3294</v>
      </c>
      <c r="C2795" s="35" t="e">
        <f>VLOOKUP(B2795,I:J,2,0)</f>
        <v>#N/A</v>
      </c>
      <c r="D2795" s="35" t="e">
        <f>VLOOKUP(B2795,M:N,2,0)</f>
        <v>#N/A</v>
      </c>
      <c r="E2795" s="35" t="e">
        <f t="shared" si="68"/>
        <v>#N/A</v>
      </c>
    </row>
    <row r="2796" spans="1:5" x14ac:dyDescent="0.15">
      <c r="A2796" s="23">
        <f>主线!AG2795</f>
        <v>143865345</v>
      </c>
      <c r="B2796" s="37" t="s">
        <v>3295</v>
      </c>
      <c r="C2796" s="35" t="e">
        <f>VLOOKUP(B2796,I:J,2,0)</f>
        <v>#N/A</v>
      </c>
      <c r="D2796" s="35" t="e">
        <f>VLOOKUP(B2796,M:N,2,0)</f>
        <v>#N/A</v>
      </c>
      <c r="E2796" s="35" t="e">
        <f t="shared" si="68"/>
        <v>#N/A</v>
      </c>
    </row>
    <row r="2797" spans="1:5" x14ac:dyDescent="0.15">
      <c r="A2797" s="23">
        <f>主线!AG2796</f>
        <v>144013958</v>
      </c>
      <c r="B2797" s="37" t="s">
        <v>3296</v>
      </c>
      <c r="C2797" s="35" t="e">
        <f>VLOOKUP(B2797,I:J,2,0)</f>
        <v>#N/A</v>
      </c>
      <c r="D2797" s="35" t="e">
        <f>VLOOKUP(B2797,M:N,2,0)</f>
        <v>#N/A</v>
      </c>
      <c r="E2797" s="35" t="e">
        <f t="shared" si="68"/>
        <v>#N/A</v>
      </c>
    </row>
    <row r="2798" spans="1:5" x14ac:dyDescent="0.15">
      <c r="A2798" s="23">
        <f>主线!AG2797</f>
        <v>144082425</v>
      </c>
      <c r="B2798" s="37" t="s">
        <v>3297</v>
      </c>
      <c r="C2798" s="35" t="e">
        <f>VLOOKUP(B2798,I:J,2,0)</f>
        <v>#N/A</v>
      </c>
      <c r="D2798" s="35" t="e">
        <f>VLOOKUP(B2798,M:N,2,0)</f>
        <v>#N/A</v>
      </c>
      <c r="E2798" s="35" t="e">
        <f t="shared" si="68"/>
        <v>#N/A</v>
      </c>
    </row>
    <row r="2799" spans="1:5" x14ac:dyDescent="0.15">
      <c r="A2799" s="23">
        <f>主线!AG2798</f>
        <v>144150903</v>
      </c>
      <c r="B2799" s="37" t="s">
        <v>3298</v>
      </c>
      <c r="C2799" s="35" t="e">
        <f>VLOOKUP(B2799,I:J,2,0)</f>
        <v>#N/A</v>
      </c>
      <c r="D2799" s="35" t="e">
        <f>VLOOKUP(B2799,M:N,2,0)</f>
        <v>#N/A</v>
      </c>
      <c r="E2799" s="35" t="e">
        <f t="shared" si="68"/>
        <v>#N/A</v>
      </c>
    </row>
    <row r="2800" spans="1:5" x14ac:dyDescent="0.15">
      <c r="A2800" s="23">
        <f>主线!AG2799</f>
        <v>144299740</v>
      </c>
      <c r="B2800" s="37" t="s">
        <v>3299</v>
      </c>
      <c r="C2800" s="35" t="e">
        <f>VLOOKUP(B2800,I:J,2,0)</f>
        <v>#N/A</v>
      </c>
      <c r="D2800" s="35" t="e">
        <f>VLOOKUP(B2800,M:N,2,0)</f>
        <v>#N/A</v>
      </c>
      <c r="E2800" s="35" t="e">
        <f t="shared" si="68"/>
        <v>#N/A</v>
      </c>
    </row>
    <row r="2801" spans="1:5" x14ac:dyDescent="0.15">
      <c r="A2801" s="23">
        <f>主线!AG2800</f>
        <v>144368282</v>
      </c>
      <c r="B2801" s="37" t="s">
        <v>3300</v>
      </c>
      <c r="C2801" s="35" t="e">
        <f>VLOOKUP(B2801,I:J,2,0)</f>
        <v>#N/A</v>
      </c>
      <c r="D2801" s="35" t="e">
        <f>VLOOKUP(B2801,M:N,2,0)</f>
        <v>#N/A</v>
      </c>
      <c r="E2801" s="35" t="str">
        <f t="shared" si="68"/>
        <v>天庭试炼boss_203</v>
      </c>
    </row>
    <row r="2802" spans="1:5" x14ac:dyDescent="0.15">
      <c r="A2802" s="23">
        <f>主线!AG2801</f>
        <v>144818693</v>
      </c>
      <c r="B2802" s="37" t="s">
        <v>3301</v>
      </c>
      <c r="C2802" s="35" t="e">
        <f>VLOOKUP(B2802,I:J,2,0)</f>
        <v>#N/A</v>
      </c>
      <c r="D2802" s="35" t="e">
        <f>VLOOKUP(B2802,M:N,2,0)</f>
        <v>#N/A</v>
      </c>
      <c r="E2802" s="35" t="e">
        <f t="shared" si="68"/>
        <v>#N/A</v>
      </c>
    </row>
    <row r="2803" spans="1:5" x14ac:dyDescent="0.15">
      <c r="A2803" s="23">
        <f>主线!AG2802</f>
        <v>144887292</v>
      </c>
      <c r="B2803" s="37" t="s">
        <v>3302</v>
      </c>
      <c r="C2803" s="35" t="e">
        <f>VLOOKUP(B2803,I:J,2,0)</f>
        <v>#N/A</v>
      </c>
      <c r="D2803" s="35" t="e">
        <f>VLOOKUP(B2803,M:N,2,0)</f>
        <v>#N/A</v>
      </c>
      <c r="E2803" s="35" t="e">
        <f t="shared" si="68"/>
        <v>#N/A</v>
      </c>
    </row>
    <row r="2804" spans="1:5" x14ac:dyDescent="0.15">
      <c r="A2804" s="23">
        <f>主线!AG2803</f>
        <v>145036461</v>
      </c>
      <c r="B2804" s="37" t="s">
        <v>3303</v>
      </c>
      <c r="C2804" s="35" t="e">
        <f>VLOOKUP(B2804,I:J,2,0)</f>
        <v>#N/A</v>
      </c>
      <c r="D2804" s="35" t="e">
        <f>VLOOKUP(B2804,M:N,2,0)</f>
        <v>#N/A</v>
      </c>
      <c r="E2804" s="35" t="e">
        <f t="shared" si="68"/>
        <v>#N/A</v>
      </c>
    </row>
    <row r="2805" spans="1:5" x14ac:dyDescent="0.15">
      <c r="A2805" s="23">
        <f>主线!AG2804</f>
        <v>145105126</v>
      </c>
      <c r="B2805" s="37" t="s">
        <v>3304</v>
      </c>
      <c r="C2805" s="35" t="e">
        <f>VLOOKUP(B2805,I:J,2,0)</f>
        <v>#N/A</v>
      </c>
      <c r="D2805" s="35" t="e">
        <f>VLOOKUP(B2805,M:N,2,0)</f>
        <v>#N/A</v>
      </c>
      <c r="E2805" s="35" t="e">
        <f t="shared" si="68"/>
        <v>#N/A</v>
      </c>
    </row>
    <row r="2806" spans="1:5" x14ac:dyDescent="0.15">
      <c r="A2806" s="23">
        <f>主线!AG2805</f>
        <v>145173793</v>
      </c>
      <c r="B2806" s="37" t="s">
        <v>3305</v>
      </c>
      <c r="C2806" s="35" t="e">
        <f>VLOOKUP(B2806,I:J,2,0)</f>
        <v>#N/A</v>
      </c>
      <c r="D2806" s="35" t="e">
        <f>VLOOKUP(B2806,M:N,2,0)</f>
        <v>#N/A</v>
      </c>
      <c r="E2806" s="35" t="e">
        <f t="shared" si="68"/>
        <v>#N/A</v>
      </c>
    </row>
    <row r="2807" spans="1:5" x14ac:dyDescent="0.15">
      <c r="A2807" s="23">
        <f>主线!AG2806</f>
        <v>145323182</v>
      </c>
      <c r="B2807" s="37" t="s">
        <v>3306</v>
      </c>
      <c r="C2807" s="35" t="e">
        <f>VLOOKUP(B2807,I:J,2,0)</f>
        <v>#N/A</v>
      </c>
      <c r="D2807" s="35" t="e">
        <f>VLOOKUP(B2807,M:N,2,0)</f>
        <v>#N/A</v>
      </c>
      <c r="E2807" s="35" t="e">
        <f t="shared" si="68"/>
        <v>#N/A</v>
      </c>
    </row>
    <row r="2808" spans="1:5" x14ac:dyDescent="0.15">
      <c r="A2808" s="23">
        <f>主线!AG2807</f>
        <v>145391914</v>
      </c>
      <c r="B2808" s="37" t="s">
        <v>3307</v>
      </c>
      <c r="C2808" s="35" t="e">
        <f>VLOOKUP(B2808,I:J,2,0)</f>
        <v>#N/A</v>
      </c>
      <c r="D2808" s="35" t="e">
        <f>VLOOKUP(B2808,M:N,2,0)</f>
        <v>#N/A</v>
      </c>
      <c r="E2808" s="35" t="e">
        <f t="shared" si="68"/>
        <v>#N/A</v>
      </c>
    </row>
    <row r="2809" spans="1:5" x14ac:dyDescent="0.15">
      <c r="A2809" s="23">
        <f>主线!AG2808</f>
        <v>145460656</v>
      </c>
      <c r="B2809" s="37" t="s">
        <v>3308</v>
      </c>
      <c r="C2809" s="35" t="e">
        <f>VLOOKUP(B2809,I:J,2,0)</f>
        <v>#N/A</v>
      </c>
      <c r="D2809" s="35" t="e">
        <f>VLOOKUP(B2809,M:N,2,0)</f>
        <v>#N/A</v>
      </c>
      <c r="E2809" s="35" t="e">
        <f t="shared" si="68"/>
        <v>#N/A</v>
      </c>
    </row>
    <row r="2810" spans="1:5" x14ac:dyDescent="0.15">
      <c r="A2810" s="23">
        <f>主线!AG2809</f>
        <v>145610270</v>
      </c>
      <c r="B2810" s="37" t="s">
        <v>3309</v>
      </c>
      <c r="C2810" s="35" t="e">
        <f>VLOOKUP(B2810,I:J,2,0)</f>
        <v>#N/A</v>
      </c>
      <c r="D2810" s="35" t="e">
        <f>VLOOKUP(B2810,M:N,2,0)</f>
        <v>#N/A</v>
      </c>
      <c r="E2810" s="35" t="e">
        <f t="shared" si="68"/>
        <v>#N/A</v>
      </c>
    </row>
    <row r="2811" spans="1:5" x14ac:dyDescent="0.15">
      <c r="A2811" s="23">
        <f>主线!AG2810</f>
        <v>145679079</v>
      </c>
      <c r="B2811" s="37" t="s">
        <v>3310</v>
      </c>
      <c r="C2811" s="35" t="e">
        <f>VLOOKUP(B2811,I:J,2,0)</f>
        <v>#N/A</v>
      </c>
      <c r="D2811" s="35" t="e">
        <f>VLOOKUP(B2811,M:N,2,0)</f>
        <v>#N/A</v>
      </c>
      <c r="E2811" s="35" t="e">
        <f t="shared" si="68"/>
        <v>#N/A</v>
      </c>
    </row>
    <row r="2812" spans="1:5" x14ac:dyDescent="0.15">
      <c r="A2812" s="23">
        <f>主线!AG2811</f>
        <v>146131675</v>
      </c>
      <c r="B2812" s="37" t="s">
        <v>3311</v>
      </c>
      <c r="C2812" s="35" t="e">
        <f>VLOOKUP(B2812,I:J,2,0)</f>
        <v>#N/A</v>
      </c>
      <c r="D2812" s="35" t="e">
        <f>VLOOKUP(B2812,M:N,2,0)</f>
        <v>#N/A</v>
      </c>
      <c r="E2812" s="35" t="e">
        <f t="shared" si="68"/>
        <v>#N/A</v>
      </c>
    </row>
    <row r="2813" spans="1:5" x14ac:dyDescent="0.15">
      <c r="A2813" s="23">
        <f>主线!AG2812</f>
        <v>146200543</v>
      </c>
      <c r="B2813" s="37" t="s">
        <v>3312</v>
      </c>
      <c r="C2813" s="35" t="e">
        <f>VLOOKUP(B2813,I:J,2,0)</f>
        <v>#N/A</v>
      </c>
      <c r="D2813" s="35" t="e">
        <f>VLOOKUP(B2813,M:N,2,0)</f>
        <v>#N/A</v>
      </c>
      <c r="E2813" s="35" t="e">
        <f t="shared" si="68"/>
        <v>#N/A</v>
      </c>
    </row>
    <row r="2814" spans="1:5" x14ac:dyDescent="0.15">
      <c r="A2814" s="23">
        <f>主线!AG2813</f>
        <v>146350482</v>
      </c>
      <c r="B2814" s="37" t="s">
        <v>3313</v>
      </c>
      <c r="C2814" s="35" t="e">
        <f>VLOOKUP(B2814,I:J,2,0)</f>
        <v>#N/A</v>
      </c>
      <c r="D2814" s="35" t="e">
        <f>VLOOKUP(B2814,M:N,2,0)</f>
        <v>#N/A</v>
      </c>
      <c r="E2814" s="35" t="e">
        <f t="shared" si="68"/>
        <v>#N/A</v>
      </c>
    </row>
    <row r="2815" spans="1:5" x14ac:dyDescent="0.15">
      <c r="A2815" s="23">
        <f>主线!AG2814</f>
        <v>146419410</v>
      </c>
      <c r="B2815" s="37" t="s">
        <v>3314</v>
      </c>
      <c r="C2815" s="35" t="e">
        <f>VLOOKUP(B2815,I:J,2,0)</f>
        <v>#N/A</v>
      </c>
      <c r="D2815" s="35" t="e">
        <f>VLOOKUP(B2815,M:N,2,0)</f>
        <v>#N/A</v>
      </c>
      <c r="E2815" s="35" t="str">
        <f t="shared" si="68"/>
        <v>天庭试炼boss_204</v>
      </c>
    </row>
    <row r="2816" spans="1:5" x14ac:dyDescent="0.15">
      <c r="A2816" s="23">
        <f>主线!AG2815</f>
        <v>146488342</v>
      </c>
      <c r="B2816" s="37" t="s">
        <v>3315</v>
      </c>
      <c r="C2816" s="35" t="e">
        <f>VLOOKUP(B2816,I:J,2,0)</f>
        <v>#N/A</v>
      </c>
      <c r="D2816" s="35" t="e">
        <f>VLOOKUP(B2816,M:N,2,0)</f>
        <v>#N/A</v>
      </c>
      <c r="E2816" s="35" t="e">
        <f t="shared" si="68"/>
        <v>#N/A</v>
      </c>
    </row>
    <row r="2817" spans="1:5" x14ac:dyDescent="0.15">
      <c r="A2817" s="23">
        <f>主线!AG2816</f>
        <v>146638502</v>
      </c>
      <c r="B2817" s="37" t="s">
        <v>3316</v>
      </c>
      <c r="C2817" s="35" t="e">
        <f>VLOOKUP(B2817,I:J,2,0)</f>
        <v>#N/A</v>
      </c>
      <c r="D2817" s="35" t="e">
        <f>VLOOKUP(B2817,M:N,2,0)</f>
        <v>#N/A</v>
      </c>
      <c r="E2817" s="35" t="e">
        <f t="shared" si="68"/>
        <v>#N/A</v>
      </c>
    </row>
    <row r="2818" spans="1:5" x14ac:dyDescent="0.15">
      <c r="A2818" s="23">
        <f>主线!AG2817</f>
        <v>146707499</v>
      </c>
      <c r="B2818" s="37" t="s">
        <v>3317</v>
      </c>
      <c r="C2818" s="35" t="e">
        <f>VLOOKUP(B2818,I:J,2,0)</f>
        <v>#N/A</v>
      </c>
      <c r="D2818" s="35" t="e">
        <f>VLOOKUP(B2818,M:N,2,0)</f>
        <v>#N/A</v>
      </c>
      <c r="E2818" s="35" t="e">
        <f t="shared" ref="E2818:E2881" si="69">VLOOKUP(B2818,Q:R,2,0)</f>
        <v>#N/A</v>
      </c>
    </row>
    <row r="2819" spans="1:5" x14ac:dyDescent="0.15">
      <c r="A2819" s="23">
        <f>主线!AG2818</f>
        <v>146776505</v>
      </c>
      <c r="B2819" s="37" t="s">
        <v>3318</v>
      </c>
      <c r="C2819" s="35" t="e">
        <f>VLOOKUP(B2819,I:J,2,0)</f>
        <v>#N/A</v>
      </c>
      <c r="D2819" s="35" t="e">
        <f>VLOOKUP(B2819,M:N,2,0)</f>
        <v>#N/A</v>
      </c>
      <c r="E2819" s="35" t="e">
        <f t="shared" si="69"/>
        <v>#N/A</v>
      </c>
    </row>
    <row r="2820" spans="1:5" x14ac:dyDescent="0.15">
      <c r="A2820" s="23">
        <f>主线!AG2819</f>
        <v>146926896</v>
      </c>
      <c r="B2820" s="37" t="s">
        <v>3319</v>
      </c>
      <c r="C2820" s="35" t="e">
        <f>VLOOKUP(B2820,I:J,2,0)</f>
        <v>#N/A</v>
      </c>
      <c r="D2820" s="35" t="e">
        <f>VLOOKUP(B2820,M:N,2,0)</f>
        <v>#N/A</v>
      </c>
      <c r="E2820" s="35" t="e">
        <f t="shared" si="69"/>
        <v>#N/A</v>
      </c>
    </row>
    <row r="2821" spans="1:5" x14ac:dyDescent="0.15">
      <c r="A2821" s="23">
        <f>主线!AG2820</f>
        <v>146995967</v>
      </c>
      <c r="B2821" s="37" t="s">
        <v>3320</v>
      </c>
      <c r="C2821" s="35" t="e">
        <f>VLOOKUP(B2821,I:J,2,0)</f>
        <v>#N/A</v>
      </c>
      <c r="D2821" s="35" t="e">
        <f>VLOOKUP(B2821,M:N,2,0)</f>
        <v>#N/A</v>
      </c>
      <c r="E2821" s="35" t="e">
        <f t="shared" si="69"/>
        <v>#N/A</v>
      </c>
    </row>
    <row r="2822" spans="1:5" x14ac:dyDescent="0.15">
      <c r="A2822" s="23">
        <f>主线!AG2821</f>
        <v>147450746</v>
      </c>
      <c r="B2822" s="37" t="s">
        <v>3321</v>
      </c>
      <c r="C2822" s="35" t="e">
        <f>VLOOKUP(B2822,I:J,2,0)</f>
        <v>#N/A</v>
      </c>
      <c r="D2822" s="35" t="e">
        <f>VLOOKUP(B2822,M:N,2,0)</f>
        <v>#N/A</v>
      </c>
      <c r="E2822" s="35" t="e">
        <f t="shared" si="69"/>
        <v>#N/A</v>
      </c>
    </row>
    <row r="2823" spans="1:5" x14ac:dyDescent="0.15">
      <c r="A2823" s="23">
        <f>主线!AG2822</f>
        <v>147519889</v>
      </c>
      <c r="B2823" s="37" t="s">
        <v>3322</v>
      </c>
      <c r="C2823" s="35" t="e">
        <f>VLOOKUP(B2823,I:J,2,0)</f>
        <v>#N/A</v>
      </c>
      <c r="D2823" s="35" t="e">
        <f>VLOOKUP(B2823,M:N,2,0)</f>
        <v>#N/A</v>
      </c>
      <c r="E2823" s="35" t="e">
        <f t="shared" si="69"/>
        <v>#N/A</v>
      </c>
    </row>
    <row r="2824" spans="1:5" x14ac:dyDescent="0.15">
      <c r="A2824" s="23">
        <f>主线!AG2823</f>
        <v>147670613</v>
      </c>
      <c r="B2824" s="37" t="s">
        <v>3323</v>
      </c>
      <c r="C2824" s="35" t="e">
        <f>VLOOKUP(B2824,I:J,2,0)</f>
        <v>#N/A</v>
      </c>
      <c r="D2824" s="35" t="e">
        <f>VLOOKUP(B2824,M:N,2,0)</f>
        <v>#N/A</v>
      </c>
      <c r="E2824" s="35" t="e">
        <f t="shared" si="69"/>
        <v>#N/A</v>
      </c>
    </row>
    <row r="2825" spans="1:5" x14ac:dyDescent="0.15">
      <c r="A2825" s="23">
        <f>主线!AG2824</f>
        <v>147739816</v>
      </c>
      <c r="B2825" s="37" t="s">
        <v>3324</v>
      </c>
      <c r="C2825" s="35" t="e">
        <f>VLOOKUP(B2825,I:J,2,0)</f>
        <v>#N/A</v>
      </c>
      <c r="D2825" s="35" t="e">
        <f>VLOOKUP(B2825,M:N,2,0)</f>
        <v>#N/A</v>
      </c>
      <c r="E2825" s="35" t="e">
        <f t="shared" si="69"/>
        <v>#N/A</v>
      </c>
    </row>
    <row r="2826" spans="1:5" x14ac:dyDescent="0.15">
      <c r="A2826" s="23">
        <f>主线!AG2825</f>
        <v>147809023</v>
      </c>
      <c r="B2826" s="37" t="s">
        <v>3325</v>
      </c>
      <c r="C2826" s="35" t="e">
        <f>VLOOKUP(B2826,I:J,2,0)</f>
        <v>#N/A</v>
      </c>
      <c r="D2826" s="35" t="e">
        <f>VLOOKUP(B2826,M:N,2,0)</f>
        <v>#N/A</v>
      </c>
      <c r="E2826" s="35" t="e">
        <f t="shared" si="69"/>
        <v>#N/A</v>
      </c>
    </row>
    <row r="2827" spans="1:5" x14ac:dyDescent="0.15">
      <c r="A2827" s="23">
        <f>主线!AG2826</f>
        <v>147959965</v>
      </c>
      <c r="B2827" s="37" t="s">
        <v>3326</v>
      </c>
      <c r="C2827" s="35" t="e">
        <f>VLOOKUP(B2827,I:J,2,0)</f>
        <v>#N/A</v>
      </c>
      <c r="D2827" s="35" t="e">
        <f>VLOOKUP(B2827,M:N,2,0)</f>
        <v>#N/A</v>
      </c>
      <c r="E2827" s="35" t="e">
        <f t="shared" si="69"/>
        <v>#N/A</v>
      </c>
    </row>
    <row r="2828" spans="1:5" x14ac:dyDescent="0.15">
      <c r="A2828" s="23">
        <f>主线!AG2827</f>
        <v>148029230</v>
      </c>
      <c r="B2828" s="37" t="s">
        <v>3327</v>
      </c>
      <c r="C2828" s="35" t="e">
        <f>VLOOKUP(B2828,I:J,2,0)</f>
        <v>#N/A</v>
      </c>
      <c r="D2828" s="35" t="e">
        <f>VLOOKUP(B2828,M:N,2,0)</f>
        <v>#N/A</v>
      </c>
      <c r="E2828" s="35" t="e">
        <f t="shared" si="69"/>
        <v>#N/A</v>
      </c>
    </row>
    <row r="2829" spans="1:5" x14ac:dyDescent="0.15">
      <c r="A2829" s="23">
        <f>主线!AG2828</f>
        <v>148098504</v>
      </c>
      <c r="B2829" s="37" t="s">
        <v>3328</v>
      </c>
      <c r="C2829" s="35" t="e">
        <f>VLOOKUP(B2829,I:J,2,0)</f>
        <v>#N/A</v>
      </c>
      <c r="D2829" s="35" t="e">
        <f>VLOOKUP(B2829,M:N,2,0)</f>
        <v>#N/A</v>
      </c>
      <c r="E2829" s="35" t="e">
        <f t="shared" si="69"/>
        <v>#N/A</v>
      </c>
    </row>
    <row r="2830" spans="1:5" x14ac:dyDescent="0.15">
      <c r="A2830" s="23">
        <f>主线!AG2829</f>
        <v>148249674</v>
      </c>
      <c r="B2830" s="37" t="s">
        <v>3329</v>
      </c>
      <c r="C2830" s="35" t="e">
        <f>VLOOKUP(B2830,I:J,2,0)</f>
        <v>#N/A</v>
      </c>
      <c r="D2830" s="35" t="e">
        <f>VLOOKUP(B2830,M:N,2,0)</f>
        <v>#N/A</v>
      </c>
      <c r="E2830" s="35" t="e">
        <f t="shared" si="69"/>
        <v>#N/A</v>
      </c>
    </row>
    <row r="2831" spans="1:5" x14ac:dyDescent="0.15">
      <c r="A2831" s="23">
        <f>主线!AG2830</f>
        <v>148319013</v>
      </c>
      <c r="B2831" s="37" t="s">
        <v>3330</v>
      </c>
      <c r="C2831" s="35" t="e">
        <f>VLOOKUP(B2831,I:J,2,0)</f>
        <v>#N/A</v>
      </c>
      <c r="D2831" s="35" t="e">
        <f>VLOOKUP(B2831,M:N,2,0)</f>
        <v>#N/A</v>
      </c>
      <c r="E2831" s="35" t="str">
        <f t="shared" si="69"/>
        <v>天庭试炼boss_205</v>
      </c>
    </row>
    <row r="2832" spans="1:5" x14ac:dyDescent="0.15">
      <c r="A2832" s="23">
        <f>主线!AG2831</f>
        <v>148775996</v>
      </c>
      <c r="B2832" s="37" t="s">
        <v>3331</v>
      </c>
      <c r="C2832" s="35" t="e">
        <f>VLOOKUP(B2832,I:J,2,0)</f>
        <v>#N/A</v>
      </c>
      <c r="D2832" s="35" t="e">
        <f>VLOOKUP(B2832,M:N,2,0)</f>
        <v>#N/A</v>
      </c>
      <c r="E2832" s="35" t="e">
        <f t="shared" si="69"/>
        <v>#N/A</v>
      </c>
    </row>
    <row r="2833" spans="1:5" x14ac:dyDescent="0.15">
      <c r="A2833" s="23">
        <f>主线!AG2832</f>
        <v>148845404</v>
      </c>
      <c r="B2833" s="37" t="s">
        <v>3332</v>
      </c>
      <c r="C2833" s="35" t="e">
        <f>VLOOKUP(B2833,I:J,2,0)</f>
        <v>#N/A</v>
      </c>
      <c r="D2833" s="35" t="e">
        <f>VLOOKUP(B2833,M:N,2,0)</f>
        <v>#N/A</v>
      </c>
      <c r="E2833" s="35" t="e">
        <f t="shared" si="69"/>
        <v>#N/A</v>
      </c>
    </row>
    <row r="2834" spans="1:5" x14ac:dyDescent="0.15">
      <c r="A2834" s="23">
        <f>主线!AG2833</f>
        <v>148996910</v>
      </c>
      <c r="B2834" s="37" t="s">
        <v>3333</v>
      </c>
      <c r="C2834" s="35" t="e">
        <f>VLOOKUP(B2834,I:J,2,0)</f>
        <v>#N/A</v>
      </c>
      <c r="D2834" s="35" t="e">
        <f>VLOOKUP(B2834,M:N,2,0)</f>
        <v>#N/A</v>
      </c>
      <c r="E2834" s="35" t="e">
        <f t="shared" si="69"/>
        <v>#N/A</v>
      </c>
    </row>
    <row r="2835" spans="1:5" x14ac:dyDescent="0.15">
      <c r="A2835" s="23">
        <f>主线!AG2834</f>
        <v>149066389</v>
      </c>
      <c r="B2835" s="37" t="s">
        <v>3334</v>
      </c>
      <c r="C2835" s="35" t="e">
        <f>VLOOKUP(B2835,I:J,2,0)</f>
        <v>#N/A</v>
      </c>
      <c r="D2835" s="35" t="e">
        <f>VLOOKUP(B2835,M:N,2,0)</f>
        <v>#N/A</v>
      </c>
      <c r="E2835" s="35" t="e">
        <f t="shared" si="69"/>
        <v>#N/A</v>
      </c>
    </row>
    <row r="2836" spans="1:5" x14ac:dyDescent="0.15">
      <c r="A2836" s="23">
        <f>主线!AG2835</f>
        <v>149135878</v>
      </c>
      <c r="B2836" s="37" t="s">
        <v>3335</v>
      </c>
      <c r="C2836" s="35" t="e">
        <f>VLOOKUP(B2836,I:J,2,0)</f>
        <v>#N/A</v>
      </c>
      <c r="D2836" s="35" t="e">
        <f>VLOOKUP(B2836,M:N,2,0)</f>
        <v>#N/A</v>
      </c>
      <c r="E2836" s="35" t="e">
        <f t="shared" si="69"/>
        <v>#N/A</v>
      </c>
    </row>
    <row r="2837" spans="1:5" x14ac:dyDescent="0.15">
      <c r="A2837" s="23">
        <f>主线!AG2836</f>
        <v>149287615</v>
      </c>
      <c r="B2837" s="37" t="s">
        <v>3336</v>
      </c>
      <c r="C2837" s="35" t="e">
        <f>VLOOKUP(B2837,I:J,2,0)</f>
        <v>#N/A</v>
      </c>
      <c r="D2837" s="35" t="e">
        <f>VLOOKUP(B2837,M:N,2,0)</f>
        <v>#N/A</v>
      </c>
      <c r="E2837" s="35" t="e">
        <f t="shared" si="69"/>
        <v>#N/A</v>
      </c>
    </row>
    <row r="2838" spans="1:5" x14ac:dyDescent="0.15">
      <c r="A2838" s="23">
        <f>主线!AG2837</f>
        <v>149357173</v>
      </c>
      <c r="B2838" s="37" t="s">
        <v>3337</v>
      </c>
      <c r="C2838" s="35" t="e">
        <f>VLOOKUP(B2838,I:J,2,0)</f>
        <v>#N/A</v>
      </c>
      <c r="D2838" s="35" t="e">
        <f>VLOOKUP(B2838,M:N,2,0)</f>
        <v>#N/A</v>
      </c>
      <c r="E2838" s="35" t="e">
        <f t="shared" si="69"/>
        <v>#N/A</v>
      </c>
    </row>
    <row r="2839" spans="1:5" x14ac:dyDescent="0.15">
      <c r="A2839" s="23">
        <f>主线!AG2838</f>
        <v>149426737</v>
      </c>
      <c r="B2839" s="37" t="s">
        <v>3338</v>
      </c>
      <c r="C2839" s="35" t="e">
        <f>VLOOKUP(B2839,I:J,2,0)</f>
        <v>#N/A</v>
      </c>
      <c r="D2839" s="35" t="e">
        <f>VLOOKUP(B2839,M:N,2,0)</f>
        <v>#N/A</v>
      </c>
      <c r="E2839" s="35" t="e">
        <f t="shared" si="69"/>
        <v>#N/A</v>
      </c>
    </row>
    <row r="2840" spans="1:5" x14ac:dyDescent="0.15">
      <c r="A2840" s="23">
        <f>主线!AG2839</f>
        <v>149578706</v>
      </c>
      <c r="B2840" s="37" t="s">
        <v>3339</v>
      </c>
      <c r="C2840" s="35" t="e">
        <f>VLOOKUP(B2840,I:J,2,0)</f>
        <v>#N/A</v>
      </c>
      <c r="D2840" s="35" t="e">
        <f>VLOOKUP(B2840,M:N,2,0)</f>
        <v>#N/A</v>
      </c>
      <c r="E2840" s="35" t="e">
        <f t="shared" si="69"/>
        <v>#N/A</v>
      </c>
    </row>
    <row r="2841" spans="1:5" x14ac:dyDescent="0.15">
      <c r="A2841" s="23">
        <f>主线!AG2840</f>
        <v>149648341</v>
      </c>
      <c r="B2841" s="37" t="s">
        <v>3340</v>
      </c>
      <c r="C2841" s="35" t="e">
        <f>VLOOKUP(B2841,I:J,2,0)</f>
        <v>#N/A</v>
      </c>
      <c r="D2841" s="35" t="e">
        <f>VLOOKUP(B2841,M:N,2,0)</f>
        <v>#N/A</v>
      </c>
      <c r="E2841" s="35" t="e">
        <f t="shared" si="69"/>
        <v>#N/A</v>
      </c>
    </row>
    <row r="2842" spans="1:5" x14ac:dyDescent="0.15">
      <c r="A2842" s="23">
        <f>主线!AG2841</f>
        <v>150107582</v>
      </c>
      <c r="B2842" s="37" t="s">
        <v>3341</v>
      </c>
      <c r="C2842" s="35" t="e">
        <f>VLOOKUP(B2842,I:J,2,0)</f>
        <v>#N/A</v>
      </c>
      <c r="D2842" s="35" t="e">
        <f>VLOOKUP(B2842,M:N,2,0)</f>
        <v>#N/A</v>
      </c>
      <c r="E2842" s="35" t="e">
        <f t="shared" si="69"/>
        <v>#N/A</v>
      </c>
    </row>
    <row r="2843" spans="1:5" x14ac:dyDescent="0.15">
      <c r="A2843" s="23">
        <f>主线!AG2842</f>
        <v>150177283</v>
      </c>
      <c r="B2843" s="37" t="s">
        <v>3342</v>
      </c>
      <c r="C2843" s="35" t="e">
        <f>VLOOKUP(B2843,I:J,2,0)</f>
        <v>#N/A</v>
      </c>
      <c r="D2843" s="35" t="e">
        <f>VLOOKUP(B2843,M:N,2,0)</f>
        <v>#N/A</v>
      </c>
      <c r="E2843" s="35" t="e">
        <f t="shared" si="69"/>
        <v>#N/A</v>
      </c>
    </row>
    <row r="2844" spans="1:5" x14ac:dyDescent="0.15">
      <c r="A2844" s="23">
        <f>主线!AG2843</f>
        <v>150329585</v>
      </c>
      <c r="B2844" s="37" t="s">
        <v>3343</v>
      </c>
      <c r="C2844" s="35" t="e">
        <f>VLOOKUP(B2844,I:J,2,0)</f>
        <v>#N/A</v>
      </c>
      <c r="D2844" s="35" t="e">
        <f>VLOOKUP(B2844,M:N,2,0)</f>
        <v>#N/A</v>
      </c>
      <c r="E2844" s="35" t="e">
        <f t="shared" si="69"/>
        <v>#N/A</v>
      </c>
    </row>
    <row r="2845" spans="1:5" x14ac:dyDescent="0.15">
      <c r="A2845" s="23">
        <f>主线!AG2844</f>
        <v>150399351</v>
      </c>
      <c r="B2845" s="37" t="s">
        <v>3344</v>
      </c>
      <c r="C2845" s="35" t="e">
        <f>VLOOKUP(B2845,I:J,2,0)</f>
        <v>#N/A</v>
      </c>
      <c r="D2845" s="35" t="e">
        <f>VLOOKUP(B2845,M:N,2,0)</f>
        <v>#N/A</v>
      </c>
      <c r="E2845" s="35" t="e">
        <f t="shared" si="69"/>
        <v>#N/A</v>
      </c>
    </row>
    <row r="2846" spans="1:5" x14ac:dyDescent="0.15">
      <c r="A2846" s="23">
        <f>主线!AG2845</f>
        <v>150469126</v>
      </c>
      <c r="B2846" s="37" t="s">
        <v>3345</v>
      </c>
      <c r="C2846" s="35" t="e">
        <f>VLOOKUP(B2846,I:J,2,0)</f>
        <v>#N/A</v>
      </c>
      <c r="D2846" s="35" t="e">
        <f>VLOOKUP(B2846,M:N,2,0)</f>
        <v>#N/A</v>
      </c>
      <c r="E2846" s="35" t="str">
        <f t="shared" si="69"/>
        <v>天庭试炼boss_206</v>
      </c>
    </row>
    <row r="2847" spans="1:5" x14ac:dyDescent="0.15">
      <c r="A2847" s="23">
        <f>主线!AG2846</f>
        <v>150621657</v>
      </c>
      <c r="B2847" s="37" t="s">
        <v>3346</v>
      </c>
      <c r="C2847" s="35" t="e">
        <f>VLOOKUP(B2847,I:J,2,0)</f>
        <v>#N/A</v>
      </c>
      <c r="D2847" s="35" t="e">
        <f>VLOOKUP(B2847,M:N,2,0)</f>
        <v>#N/A</v>
      </c>
      <c r="E2847" s="35" t="e">
        <f t="shared" si="69"/>
        <v>#N/A</v>
      </c>
    </row>
    <row r="2848" spans="1:5" x14ac:dyDescent="0.15">
      <c r="A2848" s="23">
        <f>主线!AG2847</f>
        <v>150691494</v>
      </c>
      <c r="B2848" s="37" t="s">
        <v>3347</v>
      </c>
      <c r="C2848" s="35" t="e">
        <f>VLOOKUP(B2848,I:J,2,0)</f>
        <v>#N/A</v>
      </c>
      <c r="D2848" s="35" t="e">
        <f>VLOOKUP(B2848,M:N,2,0)</f>
        <v>#N/A</v>
      </c>
      <c r="E2848" s="35" t="e">
        <f t="shared" si="69"/>
        <v>#N/A</v>
      </c>
    </row>
    <row r="2849" spans="1:5" x14ac:dyDescent="0.15">
      <c r="A2849" s="23">
        <f>主线!AG2848</f>
        <v>150761337</v>
      </c>
      <c r="B2849" s="37" t="s">
        <v>3348</v>
      </c>
      <c r="C2849" s="35" t="e">
        <f>VLOOKUP(B2849,I:J,2,0)</f>
        <v>#N/A</v>
      </c>
      <c r="D2849" s="35" t="e">
        <f>VLOOKUP(B2849,M:N,2,0)</f>
        <v>#N/A</v>
      </c>
      <c r="E2849" s="35" t="e">
        <f t="shared" si="69"/>
        <v>#N/A</v>
      </c>
    </row>
    <row r="2850" spans="1:5" x14ac:dyDescent="0.15">
      <c r="A2850" s="23">
        <f>主线!AG2849</f>
        <v>150914090</v>
      </c>
      <c r="B2850" s="37" t="s">
        <v>3349</v>
      </c>
      <c r="C2850" s="35" t="e">
        <f>VLOOKUP(B2850,I:J,2,0)</f>
        <v>#N/A</v>
      </c>
      <c r="D2850" s="35" t="e">
        <f>VLOOKUP(B2850,M:N,2,0)</f>
        <v>#N/A</v>
      </c>
      <c r="E2850" s="35" t="e">
        <f t="shared" si="69"/>
        <v>#N/A</v>
      </c>
    </row>
    <row r="2851" spans="1:5" x14ac:dyDescent="0.15">
      <c r="A2851" s="23">
        <f>主线!AG2850</f>
        <v>150983992</v>
      </c>
      <c r="B2851" s="37" t="s">
        <v>3350</v>
      </c>
      <c r="C2851" s="35" t="e">
        <f>VLOOKUP(B2851,I:J,2,0)</f>
        <v>#N/A</v>
      </c>
      <c r="D2851" s="35" t="e">
        <f>VLOOKUP(B2851,M:N,2,0)</f>
        <v>#N/A</v>
      </c>
      <c r="E2851" s="35" t="e">
        <f t="shared" si="69"/>
        <v>#N/A</v>
      </c>
    </row>
    <row r="2852" spans="1:5" x14ac:dyDescent="0.15">
      <c r="A2852" s="23">
        <f>主线!AG2851</f>
        <v>151445471</v>
      </c>
      <c r="B2852" s="37" t="s">
        <v>3351</v>
      </c>
      <c r="C2852" s="35" t="e">
        <f>VLOOKUP(B2852,I:J,2,0)</f>
        <v>#N/A</v>
      </c>
      <c r="D2852" s="35" t="e">
        <f>VLOOKUP(B2852,M:N,2,0)</f>
        <v>#N/A</v>
      </c>
      <c r="E2852" s="35" t="e">
        <f t="shared" si="69"/>
        <v>#N/A</v>
      </c>
    </row>
    <row r="2853" spans="1:5" x14ac:dyDescent="0.15">
      <c r="A2853" s="23">
        <f>主线!AG2852</f>
        <v>151515434</v>
      </c>
      <c r="B2853" s="37" t="s">
        <v>3352</v>
      </c>
      <c r="C2853" s="35" t="e">
        <f>VLOOKUP(B2853,I:J,2,0)</f>
        <v>#N/A</v>
      </c>
      <c r="D2853" s="35" t="e">
        <f>VLOOKUP(B2853,M:N,2,0)</f>
        <v>#N/A</v>
      </c>
      <c r="E2853" s="35" t="e">
        <f t="shared" si="69"/>
        <v>#N/A</v>
      </c>
    </row>
    <row r="2854" spans="1:5" x14ac:dyDescent="0.15">
      <c r="A2854" s="23">
        <f>主线!AG2853</f>
        <v>151668514</v>
      </c>
      <c r="B2854" s="37" t="s">
        <v>3353</v>
      </c>
      <c r="C2854" s="35" t="e">
        <f>VLOOKUP(B2854,I:J,2,0)</f>
        <v>#N/A</v>
      </c>
      <c r="D2854" s="35" t="e">
        <f>VLOOKUP(B2854,M:N,2,0)</f>
        <v>#N/A</v>
      </c>
      <c r="E2854" s="35" t="e">
        <f t="shared" si="69"/>
        <v>#N/A</v>
      </c>
    </row>
    <row r="2855" spans="1:5" x14ac:dyDescent="0.15">
      <c r="A2855" s="23">
        <f>主线!AG2854</f>
        <v>151738538</v>
      </c>
      <c r="B2855" s="37" t="s">
        <v>3354</v>
      </c>
      <c r="C2855" s="35" t="e">
        <f>VLOOKUP(B2855,I:J,2,0)</f>
        <v>#N/A</v>
      </c>
      <c r="D2855" s="35" t="e">
        <f>VLOOKUP(B2855,M:N,2,0)</f>
        <v>#N/A</v>
      </c>
      <c r="E2855" s="35" t="e">
        <f t="shared" si="69"/>
        <v>#N/A</v>
      </c>
    </row>
    <row r="2856" spans="1:5" x14ac:dyDescent="0.15">
      <c r="A2856" s="23">
        <f>主线!AG2855</f>
        <v>151808566</v>
      </c>
      <c r="B2856" s="37" t="s">
        <v>3355</v>
      </c>
      <c r="C2856" s="35" t="e">
        <f>VLOOKUP(B2856,I:J,2,0)</f>
        <v>#N/A</v>
      </c>
      <c r="D2856" s="35" t="e">
        <f>VLOOKUP(B2856,M:N,2,0)</f>
        <v>#N/A</v>
      </c>
      <c r="E2856" s="35" t="e">
        <f t="shared" si="69"/>
        <v>#N/A</v>
      </c>
    </row>
    <row r="2857" spans="1:5" x14ac:dyDescent="0.15">
      <c r="A2857" s="23">
        <f>主线!AG2856</f>
        <v>151961868</v>
      </c>
      <c r="B2857" s="37" t="s">
        <v>3356</v>
      </c>
      <c r="C2857" s="35" t="e">
        <f>VLOOKUP(B2857,I:J,2,0)</f>
        <v>#N/A</v>
      </c>
      <c r="D2857" s="35" t="e">
        <f>VLOOKUP(B2857,M:N,2,0)</f>
        <v>#N/A</v>
      </c>
      <c r="E2857" s="35" t="e">
        <f t="shared" si="69"/>
        <v>#N/A</v>
      </c>
    </row>
    <row r="2858" spans="1:5" x14ac:dyDescent="0.15">
      <c r="A2858" s="23">
        <f>主线!AG2857</f>
        <v>152031960</v>
      </c>
      <c r="B2858" s="37" t="s">
        <v>3357</v>
      </c>
      <c r="C2858" s="35" t="e">
        <f>VLOOKUP(B2858,I:J,2,0)</f>
        <v>#N/A</v>
      </c>
      <c r="D2858" s="35" t="e">
        <f>VLOOKUP(B2858,M:N,2,0)</f>
        <v>#N/A</v>
      </c>
      <c r="E2858" s="35" t="e">
        <f t="shared" si="69"/>
        <v>#N/A</v>
      </c>
    </row>
    <row r="2859" spans="1:5" x14ac:dyDescent="0.15">
      <c r="A2859" s="23">
        <f>主线!AG2858</f>
        <v>152102060</v>
      </c>
      <c r="B2859" s="37" t="s">
        <v>3358</v>
      </c>
      <c r="C2859" s="35" t="e">
        <f>VLOOKUP(B2859,I:J,2,0)</f>
        <v>#N/A</v>
      </c>
      <c r="D2859" s="35" t="e">
        <f>VLOOKUP(B2859,M:N,2,0)</f>
        <v>#N/A</v>
      </c>
      <c r="E2859" s="35" t="e">
        <f t="shared" si="69"/>
        <v>#N/A</v>
      </c>
    </row>
    <row r="2860" spans="1:5" x14ac:dyDescent="0.15">
      <c r="A2860" s="23">
        <f>主线!AG2859</f>
        <v>152255587</v>
      </c>
      <c r="B2860" s="37" t="s">
        <v>3359</v>
      </c>
      <c r="C2860" s="35" t="e">
        <f>VLOOKUP(B2860,I:J,2,0)</f>
        <v>#N/A</v>
      </c>
      <c r="D2860" s="35" t="e">
        <f>VLOOKUP(B2860,M:N,2,0)</f>
        <v>#N/A</v>
      </c>
      <c r="E2860" s="35" t="e">
        <f t="shared" si="69"/>
        <v>#N/A</v>
      </c>
    </row>
    <row r="2861" spans="1:5" x14ac:dyDescent="0.15">
      <c r="A2861" s="23">
        <f>主线!AG2860</f>
        <v>152325758</v>
      </c>
      <c r="B2861" s="37" t="s">
        <v>3360</v>
      </c>
      <c r="C2861" s="35" t="e">
        <f>VLOOKUP(B2861,I:J,2,0)</f>
        <v>#N/A</v>
      </c>
      <c r="D2861" s="35" t="e">
        <f>VLOOKUP(B2861,M:N,2,0)</f>
        <v>#N/A</v>
      </c>
      <c r="E2861" s="35" t="str">
        <f t="shared" si="69"/>
        <v>天庭试炼boss_207</v>
      </c>
    </row>
    <row r="2862" spans="1:5" x14ac:dyDescent="0.15">
      <c r="A2862" s="23">
        <f>主线!AG2861</f>
        <v>152789417</v>
      </c>
      <c r="B2862" s="37" t="s">
        <v>3361</v>
      </c>
      <c r="C2862" s="35" t="e">
        <f>VLOOKUP(B2862,I:J,2,0)</f>
        <v>#N/A</v>
      </c>
      <c r="D2862" s="35" t="e">
        <f>VLOOKUP(B2862,M:N,2,0)</f>
        <v>#N/A</v>
      </c>
      <c r="E2862" s="35" t="e">
        <f t="shared" si="69"/>
        <v>#N/A</v>
      </c>
    </row>
    <row r="2863" spans="1:5" x14ac:dyDescent="0.15">
      <c r="A2863" s="23">
        <f>主线!AG2862</f>
        <v>152859653</v>
      </c>
      <c r="B2863" s="37" t="s">
        <v>3362</v>
      </c>
      <c r="C2863" s="35" t="e">
        <f>VLOOKUP(B2863,I:J,2,0)</f>
        <v>#N/A</v>
      </c>
      <c r="D2863" s="35" t="e">
        <f>VLOOKUP(B2863,M:N,2,0)</f>
        <v>#N/A</v>
      </c>
      <c r="E2863" s="35" t="e">
        <f t="shared" si="69"/>
        <v>#N/A</v>
      </c>
    </row>
    <row r="2864" spans="1:5" x14ac:dyDescent="0.15">
      <c r="A2864" s="23">
        <f>主线!AG2863</f>
        <v>153013514</v>
      </c>
      <c r="B2864" s="37" t="s">
        <v>3363</v>
      </c>
      <c r="C2864" s="35" t="e">
        <f>VLOOKUP(B2864,I:J,2,0)</f>
        <v>#N/A</v>
      </c>
      <c r="D2864" s="35" t="e">
        <f>VLOOKUP(B2864,M:N,2,0)</f>
        <v>#N/A</v>
      </c>
      <c r="E2864" s="35" t="e">
        <f t="shared" si="69"/>
        <v>#N/A</v>
      </c>
    </row>
    <row r="2865" spans="1:5" x14ac:dyDescent="0.15">
      <c r="A2865" s="23">
        <f>主线!AG2864</f>
        <v>153083812</v>
      </c>
      <c r="B2865" s="37" t="s">
        <v>3364</v>
      </c>
      <c r="C2865" s="35" t="e">
        <f>VLOOKUP(B2865,I:J,2,0)</f>
        <v>#N/A</v>
      </c>
      <c r="D2865" s="35" t="e">
        <f>VLOOKUP(B2865,M:N,2,0)</f>
        <v>#N/A</v>
      </c>
      <c r="E2865" s="35" t="e">
        <f t="shared" si="69"/>
        <v>#N/A</v>
      </c>
    </row>
    <row r="2866" spans="1:5" x14ac:dyDescent="0.15">
      <c r="A2866" s="23">
        <f>主线!AG2865</f>
        <v>153154116</v>
      </c>
      <c r="B2866" s="37" t="s">
        <v>3365</v>
      </c>
      <c r="C2866" s="35" t="e">
        <f>VLOOKUP(B2866,I:J,2,0)</f>
        <v>#N/A</v>
      </c>
      <c r="D2866" s="35" t="e">
        <f>VLOOKUP(B2866,M:N,2,0)</f>
        <v>#N/A</v>
      </c>
      <c r="E2866" s="35" t="e">
        <f t="shared" si="69"/>
        <v>#N/A</v>
      </c>
    </row>
    <row r="2867" spans="1:5" x14ac:dyDescent="0.15">
      <c r="A2867" s="23">
        <f>主线!AG2866</f>
        <v>153308207</v>
      </c>
      <c r="B2867" s="37" t="s">
        <v>3366</v>
      </c>
      <c r="C2867" s="35" t="e">
        <f>VLOOKUP(B2867,I:J,2,0)</f>
        <v>#N/A</v>
      </c>
      <c r="D2867" s="35" t="e">
        <f>VLOOKUP(B2867,M:N,2,0)</f>
        <v>#N/A</v>
      </c>
      <c r="E2867" s="35" t="e">
        <f t="shared" si="69"/>
        <v>#N/A</v>
      </c>
    </row>
    <row r="2868" spans="1:5" x14ac:dyDescent="0.15">
      <c r="A2868" s="23">
        <f>主线!AG2867</f>
        <v>153378580</v>
      </c>
      <c r="B2868" s="37" t="s">
        <v>3367</v>
      </c>
      <c r="C2868" s="35" t="e">
        <f>VLOOKUP(B2868,I:J,2,0)</f>
        <v>#N/A</v>
      </c>
      <c r="D2868" s="35" t="e">
        <f>VLOOKUP(B2868,M:N,2,0)</f>
        <v>#N/A</v>
      </c>
      <c r="E2868" s="35" t="e">
        <f t="shared" si="69"/>
        <v>#N/A</v>
      </c>
    </row>
    <row r="2869" spans="1:5" x14ac:dyDescent="0.15">
      <c r="A2869" s="23">
        <f>主线!AG2868</f>
        <v>153448959</v>
      </c>
      <c r="B2869" s="37" t="s">
        <v>3368</v>
      </c>
      <c r="C2869" s="35" t="e">
        <f>VLOOKUP(B2869,I:J,2,0)</f>
        <v>#N/A</v>
      </c>
      <c r="D2869" s="35" t="e">
        <f>VLOOKUP(B2869,M:N,2,0)</f>
        <v>#N/A</v>
      </c>
      <c r="E2869" s="35" t="e">
        <f t="shared" si="69"/>
        <v>#N/A</v>
      </c>
    </row>
    <row r="2870" spans="1:5" x14ac:dyDescent="0.15">
      <c r="A2870" s="23">
        <f>主线!AG2869</f>
        <v>153603272</v>
      </c>
      <c r="B2870" s="37" t="s">
        <v>3369</v>
      </c>
      <c r="C2870" s="35" t="e">
        <f>VLOOKUP(B2870,I:J,2,0)</f>
        <v>#N/A</v>
      </c>
      <c r="D2870" s="35" t="e">
        <f>VLOOKUP(B2870,M:N,2,0)</f>
        <v>#N/A</v>
      </c>
      <c r="E2870" s="35" t="e">
        <f t="shared" si="69"/>
        <v>#N/A</v>
      </c>
    </row>
    <row r="2871" spans="1:5" x14ac:dyDescent="0.15">
      <c r="A2871" s="23">
        <f>主线!AG2870</f>
        <v>153673713</v>
      </c>
      <c r="B2871" s="37" t="s">
        <v>3370</v>
      </c>
      <c r="C2871" s="35" t="e">
        <f>VLOOKUP(B2871,I:J,2,0)</f>
        <v>#N/A</v>
      </c>
      <c r="D2871" s="35" t="e">
        <f>VLOOKUP(B2871,M:N,2,0)</f>
        <v>#N/A</v>
      </c>
      <c r="E2871" s="35" t="e">
        <f t="shared" si="69"/>
        <v>#N/A</v>
      </c>
    </row>
    <row r="2872" spans="1:5" x14ac:dyDescent="0.15">
      <c r="A2872" s="23">
        <f>主线!AG2871</f>
        <v>154139591</v>
      </c>
      <c r="B2872" s="37" t="s">
        <v>3371</v>
      </c>
      <c r="C2872" s="35" t="e">
        <f>VLOOKUP(B2872,I:J,2,0)</f>
        <v>#N/A</v>
      </c>
      <c r="D2872" s="35" t="e">
        <f>VLOOKUP(B2872,M:N,2,0)</f>
        <v>#N/A</v>
      </c>
      <c r="E2872" s="35" t="e">
        <f t="shared" si="69"/>
        <v>#N/A</v>
      </c>
    </row>
    <row r="2873" spans="1:5" x14ac:dyDescent="0.15">
      <c r="A2873" s="23">
        <f>主线!AG2872</f>
        <v>154210097</v>
      </c>
      <c r="B2873" s="37" t="s">
        <v>3372</v>
      </c>
      <c r="C2873" s="35" t="e">
        <f>VLOOKUP(B2873,I:J,2,0)</f>
        <v>#N/A</v>
      </c>
      <c r="D2873" s="35" t="e">
        <f>VLOOKUP(B2873,M:N,2,0)</f>
        <v>#N/A</v>
      </c>
      <c r="E2873" s="35" t="e">
        <f t="shared" si="69"/>
        <v>#N/A</v>
      </c>
    </row>
    <row r="2874" spans="1:5" x14ac:dyDescent="0.15">
      <c r="A2874" s="23">
        <f>主线!AG2873</f>
        <v>154364741</v>
      </c>
      <c r="B2874" s="37" t="s">
        <v>3373</v>
      </c>
      <c r="C2874" s="35" t="e">
        <f>VLOOKUP(B2874,I:J,2,0)</f>
        <v>#N/A</v>
      </c>
      <c r="D2874" s="35" t="e">
        <f>VLOOKUP(B2874,M:N,2,0)</f>
        <v>#N/A</v>
      </c>
      <c r="E2874" s="35" t="e">
        <f t="shared" si="69"/>
        <v>#N/A</v>
      </c>
    </row>
    <row r="2875" spans="1:5" x14ac:dyDescent="0.15">
      <c r="A2875" s="23">
        <f>主线!AG2874</f>
        <v>154435305</v>
      </c>
      <c r="B2875" s="37" t="s">
        <v>3374</v>
      </c>
      <c r="C2875" s="35" t="e">
        <f>VLOOKUP(B2875,I:J,2,0)</f>
        <v>#N/A</v>
      </c>
      <c r="D2875" s="35" t="e">
        <f>VLOOKUP(B2875,M:N,2,0)</f>
        <v>#N/A</v>
      </c>
      <c r="E2875" s="35" t="e">
        <f t="shared" si="69"/>
        <v>#N/A</v>
      </c>
    </row>
    <row r="2876" spans="1:5" x14ac:dyDescent="0.15">
      <c r="A2876" s="23">
        <f>主线!AG2875</f>
        <v>154505873</v>
      </c>
      <c r="B2876" s="37" t="s">
        <v>3375</v>
      </c>
      <c r="C2876" s="35" t="e">
        <f>VLOOKUP(B2876,I:J,2,0)</f>
        <v>#N/A</v>
      </c>
      <c r="D2876" s="35" t="e">
        <f>VLOOKUP(B2876,M:N,2,0)</f>
        <v>#N/A</v>
      </c>
      <c r="E2876" s="35" t="str">
        <f t="shared" si="69"/>
        <v>天庭试炼boss_208</v>
      </c>
    </row>
    <row r="2877" spans="1:5" x14ac:dyDescent="0.15">
      <c r="A2877" s="23">
        <f>主线!AG2876</f>
        <v>154660732</v>
      </c>
      <c r="B2877" s="37" t="s">
        <v>3376</v>
      </c>
      <c r="C2877" s="35" t="e">
        <f>VLOOKUP(B2877,I:J,2,0)</f>
        <v>#N/A</v>
      </c>
      <c r="D2877" s="35" t="e">
        <f>VLOOKUP(B2877,M:N,2,0)</f>
        <v>#N/A</v>
      </c>
      <c r="E2877" s="35" t="e">
        <f t="shared" si="69"/>
        <v>#N/A</v>
      </c>
    </row>
    <row r="2878" spans="1:5" x14ac:dyDescent="0.15">
      <c r="A2878" s="23">
        <f>主线!AG2877</f>
        <v>154731365</v>
      </c>
      <c r="B2878" s="37" t="s">
        <v>3377</v>
      </c>
      <c r="C2878" s="35" t="e">
        <f>VLOOKUP(B2878,I:J,2,0)</f>
        <v>#N/A</v>
      </c>
      <c r="D2878" s="35" t="e">
        <f>VLOOKUP(B2878,M:N,2,0)</f>
        <v>#N/A</v>
      </c>
      <c r="E2878" s="35" t="e">
        <f t="shared" si="69"/>
        <v>#N/A</v>
      </c>
    </row>
    <row r="2879" spans="1:5" x14ac:dyDescent="0.15">
      <c r="A2879" s="23">
        <f>主线!AG2878</f>
        <v>154802001</v>
      </c>
      <c r="B2879" s="37" t="s">
        <v>3378</v>
      </c>
      <c r="C2879" s="35" t="e">
        <f>VLOOKUP(B2879,I:J,2,0)</f>
        <v>#N/A</v>
      </c>
      <c r="D2879" s="35" t="e">
        <f>VLOOKUP(B2879,M:N,2,0)</f>
        <v>#N/A</v>
      </c>
      <c r="E2879" s="35" t="e">
        <f t="shared" si="69"/>
        <v>#N/A</v>
      </c>
    </row>
    <row r="2880" spans="1:5" x14ac:dyDescent="0.15">
      <c r="A2880" s="23">
        <f>主线!AG2879</f>
        <v>154957086</v>
      </c>
      <c r="B2880" s="37" t="s">
        <v>3379</v>
      </c>
      <c r="C2880" s="35" t="e">
        <f>VLOOKUP(B2880,I:J,2,0)</f>
        <v>#N/A</v>
      </c>
      <c r="D2880" s="35" t="e">
        <f>VLOOKUP(B2880,M:N,2,0)</f>
        <v>#N/A</v>
      </c>
      <c r="E2880" s="35" t="e">
        <f t="shared" si="69"/>
        <v>#N/A</v>
      </c>
    </row>
    <row r="2881" spans="1:5" x14ac:dyDescent="0.15">
      <c r="A2881" s="23">
        <f>主线!AG2880</f>
        <v>155027791</v>
      </c>
      <c r="B2881" s="37" t="s">
        <v>3380</v>
      </c>
      <c r="C2881" s="35" t="e">
        <f>VLOOKUP(B2881,I:J,2,0)</f>
        <v>#N/A</v>
      </c>
      <c r="D2881" s="35" t="e">
        <f>VLOOKUP(B2881,M:N,2,0)</f>
        <v>#N/A</v>
      </c>
      <c r="E2881" s="35" t="e">
        <f t="shared" si="69"/>
        <v>#N/A</v>
      </c>
    </row>
    <row r="2882" spans="1:5" x14ac:dyDescent="0.15">
      <c r="A2882" s="23">
        <f>主线!AG2881</f>
        <v>155495854</v>
      </c>
      <c r="B2882" s="37" t="s">
        <v>3381</v>
      </c>
      <c r="C2882" s="35" t="e">
        <f>VLOOKUP(B2882,I:J,2,0)</f>
        <v>#N/A</v>
      </c>
      <c r="D2882" s="35" t="e">
        <f>VLOOKUP(B2882,M:N,2,0)</f>
        <v>#N/A</v>
      </c>
      <c r="E2882" s="35" t="e">
        <f t="shared" ref="E2882:E2945" si="70">VLOOKUP(B2882,Q:R,2,0)</f>
        <v>#N/A</v>
      </c>
    </row>
    <row r="2883" spans="1:5" x14ac:dyDescent="0.15">
      <c r="A2883" s="23">
        <f>主线!AG2882</f>
        <v>155566624</v>
      </c>
      <c r="B2883" s="37" t="s">
        <v>3382</v>
      </c>
      <c r="C2883" s="35" t="e">
        <f>VLOOKUP(B2883,I:J,2,0)</f>
        <v>#N/A</v>
      </c>
      <c r="D2883" s="35" t="e">
        <f>VLOOKUP(B2883,M:N,2,0)</f>
        <v>#N/A</v>
      </c>
      <c r="E2883" s="35" t="e">
        <f t="shared" si="70"/>
        <v>#N/A</v>
      </c>
    </row>
    <row r="2884" spans="1:5" x14ac:dyDescent="0.15">
      <c r="A2884" s="23">
        <f>主线!AG2883</f>
        <v>155722044</v>
      </c>
      <c r="B2884" s="37" t="s">
        <v>3383</v>
      </c>
      <c r="C2884" s="35" t="e">
        <f>VLOOKUP(B2884,I:J,2,0)</f>
        <v>#N/A</v>
      </c>
      <c r="D2884" s="35" t="e">
        <f>VLOOKUP(B2884,M:N,2,0)</f>
        <v>#N/A</v>
      </c>
      <c r="E2884" s="35" t="e">
        <f t="shared" si="70"/>
        <v>#N/A</v>
      </c>
    </row>
    <row r="2885" spans="1:5" x14ac:dyDescent="0.15">
      <c r="A2885" s="23">
        <f>主线!AG2884</f>
        <v>155792872</v>
      </c>
      <c r="B2885" s="37" t="s">
        <v>3384</v>
      </c>
      <c r="C2885" s="35" t="e">
        <f>VLOOKUP(B2885,I:J,2,0)</f>
        <v>#N/A</v>
      </c>
      <c r="D2885" s="35" t="e">
        <f>VLOOKUP(B2885,M:N,2,0)</f>
        <v>#N/A</v>
      </c>
      <c r="E2885" s="35" t="e">
        <f t="shared" si="70"/>
        <v>#N/A</v>
      </c>
    </row>
    <row r="2886" spans="1:5" x14ac:dyDescent="0.15">
      <c r="A2886" s="23">
        <f>主线!AG2885</f>
        <v>155863711</v>
      </c>
      <c r="B2886" s="37" t="s">
        <v>3385</v>
      </c>
      <c r="C2886" s="35" t="e">
        <f>VLOOKUP(B2886,I:J,2,0)</f>
        <v>#N/A</v>
      </c>
      <c r="D2886" s="35" t="e">
        <f>VLOOKUP(B2886,M:N,2,0)</f>
        <v>#N/A</v>
      </c>
      <c r="E2886" s="35" t="e">
        <f t="shared" si="70"/>
        <v>#N/A</v>
      </c>
    </row>
    <row r="2887" spans="1:5" x14ac:dyDescent="0.15">
      <c r="A2887" s="23">
        <f>主线!AG2886</f>
        <v>156019353</v>
      </c>
      <c r="B2887" s="37" t="s">
        <v>3386</v>
      </c>
      <c r="C2887" s="35" t="e">
        <f>VLOOKUP(B2887,I:J,2,0)</f>
        <v>#N/A</v>
      </c>
      <c r="D2887" s="35" t="e">
        <f>VLOOKUP(B2887,M:N,2,0)</f>
        <v>#N/A</v>
      </c>
      <c r="E2887" s="35" t="e">
        <f t="shared" si="70"/>
        <v>#N/A</v>
      </c>
    </row>
    <row r="2888" spans="1:5" x14ac:dyDescent="0.15">
      <c r="A2888" s="23">
        <f>主线!AG2887</f>
        <v>156090250</v>
      </c>
      <c r="B2888" s="37" t="s">
        <v>3387</v>
      </c>
      <c r="C2888" s="35" t="e">
        <f>VLOOKUP(B2888,I:J,2,0)</f>
        <v>#N/A</v>
      </c>
      <c r="D2888" s="35" t="e">
        <f>VLOOKUP(B2888,M:N,2,0)</f>
        <v>#N/A</v>
      </c>
      <c r="E2888" s="35" t="e">
        <f t="shared" si="70"/>
        <v>#N/A</v>
      </c>
    </row>
    <row r="2889" spans="1:5" x14ac:dyDescent="0.15">
      <c r="A2889" s="23">
        <f>主线!AG2888</f>
        <v>156161154</v>
      </c>
      <c r="B2889" s="37" t="s">
        <v>3388</v>
      </c>
      <c r="C2889" s="35" t="e">
        <f>VLOOKUP(B2889,I:J,2,0)</f>
        <v>#N/A</v>
      </c>
      <c r="D2889" s="35" t="e">
        <f>VLOOKUP(B2889,M:N,2,0)</f>
        <v>#N/A</v>
      </c>
      <c r="E2889" s="35" t="e">
        <f t="shared" si="70"/>
        <v>#N/A</v>
      </c>
    </row>
    <row r="2890" spans="1:5" x14ac:dyDescent="0.15">
      <c r="A2890" s="23">
        <f>主线!AG2889</f>
        <v>156317019</v>
      </c>
      <c r="B2890" s="37" t="s">
        <v>3389</v>
      </c>
      <c r="C2890" s="35" t="e">
        <f>VLOOKUP(B2890,I:J,2,0)</f>
        <v>#N/A</v>
      </c>
      <c r="D2890" s="35" t="e">
        <f>VLOOKUP(B2890,M:N,2,0)</f>
        <v>#N/A</v>
      </c>
      <c r="E2890" s="35" t="e">
        <f t="shared" si="70"/>
        <v>#N/A</v>
      </c>
    </row>
    <row r="2891" spans="1:5" x14ac:dyDescent="0.15">
      <c r="A2891" s="23">
        <f>主线!AG2890</f>
        <v>156387991</v>
      </c>
      <c r="B2891" s="37" t="s">
        <v>3390</v>
      </c>
      <c r="C2891" s="35" t="e">
        <f>VLOOKUP(B2891,I:J,2,0)</f>
        <v>#N/A</v>
      </c>
      <c r="D2891" s="35" t="e">
        <f>VLOOKUP(B2891,M:N,2,0)</f>
        <v>#N/A</v>
      </c>
      <c r="E2891" s="35" t="str">
        <f t="shared" si="70"/>
        <v>天庭试炼boss_209</v>
      </c>
    </row>
    <row r="2892" spans="1:5" x14ac:dyDescent="0.15">
      <c r="A2892" s="23">
        <f>主线!AG2891</f>
        <v>156858243</v>
      </c>
      <c r="B2892" s="37" t="s">
        <v>3391</v>
      </c>
      <c r="C2892" s="35" t="e">
        <f>VLOOKUP(B2892,I:J,2,0)</f>
        <v>#N/A</v>
      </c>
      <c r="D2892" s="35" t="e">
        <f>VLOOKUP(B2892,M:N,2,0)</f>
        <v>#N/A</v>
      </c>
      <c r="E2892" s="35" t="e">
        <f t="shared" si="70"/>
        <v>#N/A</v>
      </c>
    </row>
    <row r="2893" spans="1:5" x14ac:dyDescent="0.15">
      <c r="A2893" s="23">
        <f>主线!AG2892</f>
        <v>156929273</v>
      </c>
      <c r="B2893" s="37" t="s">
        <v>3392</v>
      </c>
      <c r="C2893" s="35" t="e">
        <f>VLOOKUP(B2893,I:J,2,0)</f>
        <v>#N/A</v>
      </c>
      <c r="D2893" s="35" t="e">
        <f>VLOOKUP(B2893,M:N,2,0)</f>
        <v>#N/A</v>
      </c>
      <c r="E2893" s="35" t="e">
        <f t="shared" si="70"/>
        <v>#N/A</v>
      </c>
    </row>
    <row r="2894" spans="1:5" x14ac:dyDescent="0.15">
      <c r="A2894" s="23">
        <f>主线!AG2893</f>
        <v>157085470</v>
      </c>
      <c r="B2894" s="37" t="s">
        <v>3393</v>
      </c>
      <c r="C2894" s="35" t="e">
        <f>VLOOKUP(B2894,I:J,2,0)</f>
        <v>#N/A</v>
      </c>
      <c r="D2894" s="35" t="e">
        <f>VLOOKUP(B2894,M:N,2,0)</f>
        <v>#N/A</v>
      </c>
      <c r="E2894" s="35" t="e">
        <f t="shared" si="70"/>
        <v>#N/A</v>
      </c>
    </row>
    <row r="2895" spans="1:5" x14ac:dyDescent="0.15">
      <c r="A2895" s="23">
        <f>主线!AG2894</f>
        <v>157156569</v>
      </c>
      <c r="B2895" s="37" t="s">
        <v>3394</v>
      </c>
      <c r="C2895" s="35" t="e">
        <f>VLOOKUP(B2895,I:J,2,0)</f>
        <v>#N/A</v>
      </c>
      <c r="D2895" s="35" t="e">
        <f>VLOOKUP(B2895,M:N,2,0)</f>
        <v>#N/A</v>
      </c>
      <c r="E2895" s="35" t="e">
        <f t="shared" si="70"/>
        <v>#N/A</v>
      </c>
    </row>
    <row r="2896" spans="1:5" x14ac:dyDescent="0.15">
      <c r="A2896" s="23">
        <f>主线!AG2895</f>
        <v>157227675</v>
      </c>
      <c r="B2896" s="37" t="s">
        <v>3395</v>
      </c>
      <c r="C2896" s="35" t="e">
        <f>VLOOKUP(B2896,I:J,2,0)</f>
        <v>#N/A</v>
      </c>
      <c r="D2896" s="35" t="e">
        <f>VLOOKUP(B2896,M:N,2,0)</f>
        <v>#N/A</v>
      </c>
      <c r="E2896" s="35" t="e">
        <f t="shared" si="70"/>
        <v>#N/A</v>
      </c>
    </row>
    <row r="2897" spans="1:5" x14ac:dyDescent="0.15">
      <c r="A2897" s="23">
        <f>主线!AG2896</f>
        <v>157384105</v>
      </c>
      <c r="B2897" s="37" t="s">
        <v>3396</v>
      </c>
      <c r="C2897" s="35" t="e">
        <f>VLOOKUP(B2897,I:J,2,0)</f>
        <v>#N/A</v>
      </c>
      <c r="D2897" s="35" t="e">
        <f>VLOOKUP(B2897,M:N,2,0)</f>
        <v>#N/A</v>
      </c>
      <c r="E2897" s="35" t="e">
        <f t="shared" si="70"/>
        <v>#N/A</v>
      </c>
    </row>
    <row r="2898" spans="1:5" x14ac:dyDescent="0.15">
      <c r="A2898" s="23">
        <f>主线!AG2897</f>
        <v>157455283</v>
      </c>
      <c r="B2898" s="37" t="s">
        <v>3397</v>
      </c>
      <c r="C2898" s="35" t="e">
        <f>VLOOKUP(B2898,I:J,2,0)</f>
        <v>#N/A</v>
      </c>
      <c r="D2898" s="35" t="e">
        <f>VLOOKUP(B2898,M:N,2,0)</f>
        <v>#N/A</v>
      </c>
      <c r="E2898" s="35" t="e">
        <f t="shared" si="70"/>
        <v>#N/A</v>
      </c>
    </row>
    <row r="2899" spans="1:5" x14ac:dyDescent="0.15">
      <c r="A2899" s="23">
        <f>主线!AG2898</f>
        <v>157526472</v>
      </c>
      <c r="B2899" s="37" t="s">
        <v>3398</v>
      </c>
      <c r="C2899" s="35" t="e">
        <f>VLOOKUP(B2899,I:J,2,0)</f>
        <v>#N/A</v>
      </c>
      <c r="D2899" s="35" t="e">
        <f>VLOOKUP(B2899,M:N,2,0)</f>
        <v>#N/A</v>
      </c>
      <c r="E2899" s="35" t="e">
        <f t="shared" si="70"/>
        <v>#N/A</v>
      </c>
    </row>
    <row r="2900" spans="1:5" x14ac:dyDescent="0.15">
      <c r="A2900" s="23">
        <f>主线!AG2899</f>
        <v>157683135</v>
      </c>
      <c r="B2900" s="37" t="s">
        <v>3399</v>
      </c>
      <c r="C2900" s="35" t="e">
        <f>VLOOKUP(B2900,I:J,2,0)</f>
        <v>#N/A</v>
      </c>
      <c r="D2900" s="35" t="e">
        <f>VLOOKUP(B2900,M:N,2,0)</f>
        <v>#N/A</v>
      </c>
      <c r="E2900" s="35" t="e">
        <f t="shared" si="70"/>
        <v>#N/A</v>
      </c>
    </row>
    <row r="2901" spans="1:5" x14ac:dyDescent="0.15">
      <c r="A2901" s="23">
        <f>主线!AG2900</f>
        <v>157754392</v>
      </c>
      <c r="B2901" s="37" t="s">
        <v>3400</v>
      </c>
      <c r="C2901" s="35" t="e">
        <f>VLOOKUP(B2901,I:J,2,0)</f>
        <v>#N/A</v>
      </c>
      <c r="D2901" s="35" t="e">
        <f>VLOOKUP(B2901,M:N,2,0)</f>
        <v>#N/A</v>
      </c>
      <c r="E2901" s="35" t="e">
        <f t="shared" si="70"/>
        <v>#N/A</v>
      </c>
    </row>
    <row r="2902" spans="1:5" x14ac:dyDescent="0.15">
      <c r="A2902" s="23">
        <f>主线!AG2901</f>
        <v>158226885</v>
      </c>
      <c r="B2902" s="37" t="s">
        <v>3401</v>
      </c>
      <c r="C2902" s="35" t="e">
        <f>VLOOKUP(B2902,I:J,2,0)</f>
        <v>#N/A</v>
      </c>
      <c r="D2902" s="35" t="e">
        <f>VLOOKUP(B2902,M:N,2,0)</f>
        <v>#N/A</v>
      </c>
      <c r="E2902" s="35" t="e">
        <f t="shared" si="70"/>
        <v>#N/A</v>
      </c>
    </row>
    <row r="2903" spans="1:5" x14ac:dyDescent="0.15">
      <c r="A2903" s="23">
        <f>主线!AG2902</f>
        <v>158298211</v>
      </c>
      <c r="B2903" s="37" t="s">
        <v>3402</v>
      </c>
      <c r="C2903" s="35" t="e">
        <f>VLOOKUP(B2903,I:J,2,0)</f>
        <v>#N/A</v>
      </c>
      <c r="D2903" s="35" t="e">
        <f>VLOOKUP(B2903,M:N,2,0)</f>
        <v>#N/A</v>
      </c>
      <c r="E2903" s="35" t="e">
        <f t="shared" si="70"/>
        <v>#N/A</v>
      </c>
    </row>
    <row r="2904" spans="1:5" x14ac:dyDescent="0.15">
      <c r="A2904" s="23">
        <f>主线!AG2903</f>
        <v>158455214</v>
      </c>
      <c r="B2904" s="37" t="s">
        <v>3403</v>
      </c>
      <c r="C2904" s="35" t="e">
        <f>VLOOKUP(B2904,I:J,2,0)</f>
        <v>#N/A</v>
      </c>
      <c r="D2904" s="35" t="e">
        <f>VLOOKUP(B2904,M:N,2,0)</f>
        <v>#N/A</v>
      </c>
      <c r="E2904" s="35" t="e">
        <f t="shared" si="70"/>
        <v>#N/A</v>
      </c>
    </row>
    <row r="2905" spans="1:5" x14ac:dyDescent="0.15">
      <c r="A2905" s="23">
        <f>主线!AG2904</f>
        <v>158526605</v>
      </c>
      <c r="B2905" s="37" t="s">
        <v>3404</v>
      </c>
      <c r="C2905" s="35" t="e">
        <f>VLOOKUP(B2905,I:J,2,0)</f>
        <v>#N/A</v>
      </c>
      <c r="D2905" s="35" t="e">
        <f>VLOOKUP(B2905,M:N,2,0)</f>
        <v>#N/A</v>
      </c>
      <c r="E2905" s="35" t="e">
        <f t="shared" si="70"/>
        <v>#N/A</v>
      </c>
    </row>
    <row r="2906" spans="1:5" x14ac:dyDescent="0.15">
      <c r="A2906" s="23">
        <f>主线!AG2905</f>
        <v>158598003</v>
      </c>
      <c r="B2906" s="37" t="s">
        <v>3405</v>
      </c>
      <c r="C2906" s="35" t="e">
        <f>VLOOKUP(B2906,I:J,2,0)</f>
        <v>#N/A</v>
      </c>
      <c r="D2906" s="35" t="e">
        <f>VLOOKUP(B2906,M:N,2,0)</f>
        <v>#N/A</v>
      </c>
      <c r="E2906" s="35" t="str">
        <f t="shared" si="70"/>
        <v>天庭试炼boss_210</v>
      </c>
    </row>
    <row r="2907" spans="1:5" x14ac:dyDescent="0.15">
      <c r="A2907" s="23">
        <f>主线!AG2906</f>
        <v>158755233</v>
      </c>
      <c r="B2907" s="37" t="s">
        <v>3406</v>
      </c>
      <c r="C2907" s="35" t="e">
        <f>VLOOKUP(B2907,I:J,2,0)</f>
        <v>#N/A</v>
      </c>
      <c r="D2907" s="35" t="e">
        <f>VLOOKUP(B2907,M:N,2,0)</f>
        <v>#N/A</v>
      </c>
      <c r="E2907" s="35" t="e">
        <f t="shared" si="70"/>
        <v>#N/A</v>
      </c>
    </row>
    <row r="2908" spans="1:5" x14ac:dyDescent="0.15">
      <c r="A2908" s="23">
        <f>主线!AG2907</f>
        <v>158826696</v>
      </c>
      <c r="B2908" s="37" t="s">
        <v>3407</v>
      </c>
      <c r="C2908" s="35" t="e">
        <f>VLOOKUP(B2908,I:J,2,0)</f>
        <v>#N/A</v>
      </c>
      <c r="D2908" s="35" t="e">
        <f>VLOOKUP(B2908,M:N,2,0)</f>
        <v>#N/A</v>
      </c>
      <c r="E2908" s="35" t="e">
        <f t="shared" si="70"/>
        <v>#N/A</v>
      </c>
    </row>
    <row r="2909" spans="1:5" x14ac:dyDescent="0.15">
      <c r="A2909" s="23">
        <f>主线!AG2908</f>
        <v>158898170</v>
      </c>
      <c r="B2909" s="37" t="s">
        <v>3408</v>
      </c>
      <c r="C2909" s="35" t="e">
        <f>VLOOKUP(B2909,I:J,2,0)</f>
        <v>#N/A</v>
      </c>
      <c r="D2909" s="35" t="e">
        <f>VLOOKUP(B2909,M:N,2,0)</f>
        <v>#N/A</v>
      </c>
      <c r="E2909" s="35" t="e">
        <f t="shared" si="70"/>
        <v>#N/A</v>
      </c>
    </row>
    <row r="2910" spans="1:5" x14ac:dyDescent="0.15">
      <c r="A2910" s="23">
        <f>主线!AG2909</f>
        <v>159055636</v>
      </c>
      <c r="B2910" s="37" t="s">
        <v>3409</v>
      </c>
      <c r="C2910" s="35" t="e">
        <f>VLOOKUP(B2910,I:J,2,0)</f>
        <v>#N/A</v>
      </c>
      <c r="D2910" s="35" t="e">
        <f>VLOOKUP(B2910,M:N,2,0)</f>
        <v>#N/A</v>
      </c>
      <c r="E2910" s="35" t="e">
        <f t="shared" si="70"/>
        <v>#N/A</v>
      </c>
    </row>
    <row r="2911" spans="1:5" x14ac:dyDescent="0.15">
      <c r="A2911" s="23">
        <f>主线!AG2910</f>
        <v>159127182</v>
      </c>
      <c r="B2911" s="37" t="s">
        <v>3410</v>
      </c>
      <c r="C2911" s="35" t="e">
        <f>VLOOKUP(B2911,I:J,2,0)</f>
        <v>#N/A</v>
      </c>
      <c r="D2911" s="35" t="e">
        <f>VLOOKUP(B2911,M:N,2,0)</f>
        <v>#N/A</v>
      </c>
      <c r="E2911" s="35" t="e">
        <f t="shared" si="70"/>
        <v>#N/A</v>
      </c>
    </row>
    <row r="2912" spans="1:5" x14ac:dyDescent="0.15">
      <c r="A2912" s="23">
        <f>主线!AG2911</f>
        <v>159601960</v>
      </c>
      <c r="B2912" s="37" t="s">
        <v>3411</v>
      </c>
      <c r="C2912" s="35" t="e">
        <f>VLOOKUP(B2912,I:J,2,0)</f>
        <v>#N/A</v>
      </c>
      <c r="D2912" s="35" t="e">
        <f>VLOOKUP(B2912,M:N,2,0)</f>
        <v>#N/A</v>
      </c>
      <c r="E2912" s="35" t="e">
        <f t="shared" si="70"/>
        <v>#N/A</v>
      </c>
    </row>
    <row r="2913" spans="1:5" x14ac:dyDescent="0.15">
      <c r="A2913" s="23">
        <f>主线!AG2912</f>
        <v>159673575</v>
      </c>
      <c r="B2913" s="37" t="s">
        <v>3412</v>
      </c>
      <c r="C2913" s="35" t="e">
        <f>VLOOKUP(B2913,I:J,2,0)</f>
        <v>#N/A</v>
      </c>
      <c r="D2913" s="35" t="e">
        <f>VLOOKUP(B2913,M:N,2,0)</f>
        <v>#N/A</v>
      </c>
      <c r="E2913" s="35" t="e">
        <f t="shared" si="70"/>
        <v>#N/A</v>
      </c>
    </row>
    <row r="2914" spans="1:5" x14ac:dyDescent="0.15">
      <c r="A2914" s="23">
        <f>主线!AG2913</f>
        <v>159831385</v>
      </c>
      <c r="B2914" s="37" t="s">
        <v>3413</v>
      </c>
      <c r="C2914" s="35" t="e">
        <f>VLOOKUP(B2914,I:J,2,0)</f>
        <v>#N/A</v>
      </c>
      <c r="D2914" s="35" t="e">
        <f>VLOOKUP(B2914,M:N,2,0)</f>
        <v>#N/A</v>
      </c>
      <c r="E2914" s="35" t="e">
        <f t="shared" si="70"/>
        <v>#N/A</v>
      </c>
    </row>
    <row r="2915" spans="1:5" x14ac:dyDescent="0.15">
      <c r="A2915" s="23">
        <f>主线!AG2914</f>
        <v>159903065</v>
      </c>
      <c r="B2915" s="37" t="s">
        <v>3414</v>
      </c>
      <c r="C2915" s="35" t="e">
        <f>VLOOKUP(B2915,I:J,2,0)</f>
        <v>#N/A</v>
      </c>
      <c r="D2915" s="35" t="e">
        <f>VLOOKUP(B2915,M:N,2,0)</f>
        <v>#N/A</v>
      </c>
      <c r="E2915" s="35" t="e">
        <f t="shared" si="70"/>
        <v>#N/A</v>
      </c>
    </row>
    <row r="2916" spans="1:5" x14ac:dyDescent="0.15">
      <c r="A2916" s="23">
        <f>主线!AG2915</f>
        <v>159974752</v>
      </c>
      <c r="B2916" s="37" t="s">
        <v>3415</v>
      </c>
      <c r="C2916" s="35" t="e">
        <f>VLOOKUP(B2916,I:J,2,0)</f>
        <v>#N/A</v>
      </c>
      <c r="D2916" s="35" t="e">
        <f>VLOOKUP(B2916,M:N,2,0)</f>
        <v>#N/A</v>
      </c>
      <c r="E2916" s="35" t="e">
        <f t="shared" si="70"/>
        <v>#N/A</v>
      </c>
    </row>
    <row r="2917" spans="1:5" x14ac:dyDescent="0.15">
      <c r="A2917" s="23">
        <f>主线!AG2916</f>
        <v>160132789</v>
      </c>
      <c r="B2917" s="37" t="s">
        <v>3416</v>
      </c>
      <c r="C2917" s="35" t="e">
        <f>VLOOKUP(B2917,I:J,2,0)</f>
        <v>#N/A</v>
      </c>
      <c r="D2917" s="35" t="e">
        <f>VLOOKUP(B2917,M:N,2,0)</f>
        <v>#N/A</v>
      </c>
      <c r="E2917" s="35" t="e">
        <f t="shared" si="70"/>
        <v>#N/A</v>
      </c>
    </row>
    <row r="2918" spans="1:5" x14ac:dyDescent="0.15">
      <c r="A2918" s="23">
        <f>主线!AG2917</f>
        <v>160204541</v>
      </c>
      <c r="B2918" s="37" t="s">
        <v>3417</v>
      </c>
      <c r="C2918" s="35" t="e">
        <f>VLOOKUP(B2918,I:J,2,0)</f>
        <v>#N/A</v>
      </c>
      <c r="D2918" s="35" t="e">
        <f>VLOOKUP(B2918,M:N,2,0)</f>
        <v>#N/A</v>
      </c>
      <c r="E2918" s="35" t="e">
        <f t="shared" si="70"/>
        <v>#N/A</v>
      </c>
    </row>
    <row r="2919" spans="1:5" x14ac:dyDescent="0.15">
      <c r="A2919" s="23">
        <f>主线!AG2918</f>
        <v>160276298</v>
      </c>
      <c r="B2919" s="37" t="s">
        <v>3418</v>
      </c>
      <c r="C2919" s="35" t="e">
        <f>VLOOKUP(B2919,I:J,2,0)</f>
        <v>#N/A</v>
      </c>
      <c r="D2919" s="35" t="e">
        <f>VLOOKUP(B2919,M:N,2,0)</f>
        <v>#N/A</v>
      </c>
      <c r="E2919" s="35" t="e">
        <f t="shared" si="70"/>
        <v>#N/A</v>
      </c>
    </row>
    <row r="2920" spans="1:5" x14ac:dyDescent="0.15">
      <c r="A2920" s="23">
        <f>主线!AG2919</f>
        <v>160434557</v>
      </c>
      <c r="B2920" s="37" t="s">
        <v>3419</v>
      </c>
      <c r="C2920" s="35" t="e">
        <f>VLOOKUP(B2920,I:J,2,0)</f>
        <v>#N/A</v>
      </c>
      <c r="D2920" s="35" t="e">
        <f>VLOOKUP(B2920,M:N,2,0)</f>
        <v>#N/A</v>
      </c>
      <c r="E2920" s="35" t="e">
        <f t="shared" si="70"/>
        <v>#N/A</v>
      </c>
    </row>
    <row r="2921" spans="1:5" x14ac:dyDescent="0.15">
      <c r="A2921" s="23">
        <f>主线!AG2920</f>
        <v>160506382</v>
      </c>
      <c r="B2921" s="37" t="s">
        <v>3420</v>
      </c>
      <c r="C2921" s="35" t="e">
        <f>VLOOKUP(B2921,I:J,2,0)</f>
        <v>#N/A</v>
      </c>
      <c r="D2921" s="35" t="e">
        <f>VLOOKUP(B2921,M:N,2,0)</f>
        <v>#N/A</v>
      </c>
      <c r="E2921" s="35" t="str">
        <f t="shared" si="70"/>
        <v>天庭试炼boss_211</v>
      </c>
    </row>
    <row r="2922" spans="1:5" x14ac:dyDescent="0.15">
      <c r="A2922" s="23">
        <f>主线!AG2921</f>
        <v>160983436</v>
      </c>
      <c r="B2922" s="37" t="s">
        <v>3421</v>
      </c>
      <c r="C2922" s="35" t="e">
        <f>VLOOKUP(B2922,I:J,2,0)</f>
        <v>#N/A</v>
      </c>
      <c r="D2922" s="35" t="e">
        <f>VLOOKUP(B2922,M:N,2,0)</f>
        <v>#N/A</v>
      </c>
      <c r="E2922" s="35" t="e">
        <f t="shared" si="70"/>
        <v>#N/A</v>
      </c>
    </row>
    <row r="2923" spans="1:5" x14ac:dyDescent="0.15">
      <c r="A2923" s="23">
        <f>主线!AG2922</f>
        <v>161055330</v>
      </c>
      <c r="B2923" s="37" t="s">
        <v>3422</v>
      </c>
      <c r="C2923" s="35" t="e">
        <f>VLOOKUP(B2923,I:J,2,0)</f>
        <v>#N/A</v>
      </c>
      <c r="D2923" s="35" t="e">
        <f>VLOOKUP(B2923,M:N,2,0)</f>
        <v>#N/A</v>
      </c>
      <c r="E2923" s="35" t="e">
        <f t="shared" si="70"/>
        <v>#N/A</v>
      </c>
    </row>
    <row r="2924" spans="1:5" x14ac:dyDescent="0.15">
      <c r="A2924" s="23">
        <f>主线!AG2923</f>
        <v>161213933</v>
      </c>
      <c r="B2924" s="37" t="s">
        <v>3423</v>
      </c>
      <c r="C2924" s="35" t="e">
        <f>VLOOKUP(B2924,I:J,2,0)</f>
        <v>#N/A</v>
      </c>
      <c r="D2924" s="35" t="e">
        <f>VLOOKUP(B2924,M:N,2,0)</f>
        <v>#N/A</v>
      </c>
      <c r="E2924" s="35" t="e">
        <f t="shared" si="70"/>
        <v>#N/A</v>
      </c>
    </row>
    <row r="2925" spans="1:5" x14ac:dyDescent="0.15">
      <c r="A2925" s="23">
        <f>主线!AG2924</f>
        <v>161285893</v>
      </c>
      <c r="B2925" s="37" t="s">
        <v>3424</v>
      </c>
      <c r="C2925" s="35" t="e">
        <f>VLOOKUP(B2925,I:J,2,0)</f>
        <v>#N/A</v>
      </c>
      <c r="D2925" s="35" t="e">
        <f>VLOOKUP(B2925,M:N,2,0)</f>
        <v>#N/A</v>
      </c>
      <c r="E2925" s="35" t="e">
        <f t="shared" si="70"/>
        <v>#N/A</v>
      </c>
    </row>
    <row r="2926" spans="1:5" x14ac:dyDescent="0.15">
      <c r="A2926" s="23">
        <f>主线!AG2925</f>
        <v>161357856</v>
      </c>
      <c r="B2926" s="37" t="s">
        <v>3425</v>
      </c>
      <c r="C2926" s="35" t="e">
        <f>VLOOKUP(B2926,I:J,2,0)</f>
        <v>#N/A</v>
      </c>
      <c r="D2926" s="35" t="e">
        <f>VLOOKUP(B2926,M:N,2,0)</f>
        <v>#N/A</v>
      </c>
      <c r="E2926" s="35" t="e">
        <f t="shared" si="70"/>
        <v>#N/A</v>
      </c>
    </row>
    <row r="2927" spans="1:5" x14ac:dyDescent="0.15">
      <c r="A2927" s="23">
        <f>主线!AG2926</f>
        <v>161516683</v>
      </c>
      <c r="B2927" s="37" t="s">
        <v>3426</v>
      </c>
      <c r="C2927" s="35" t="e">
        <f>VLOOKUP(B2927,I:J,2,0)</f>
        <v>#N/A</v>
      </c>
      <c r="D2927" s="35" t="e">
        <f>VLOOKUP(B2927,M:N,2,0)</f>
        <v>#N/A</v>
      </c>
      <c r="E2927" s="35" t="e">
        <f t="shared" si="70"/>
        <v>#N/A</v>
      </c>
    </row>
    <row r="2928" spans="1:5" x14ac:dyDescent="0.15">
      <c r="A2928" s="23">
        <f>主线!AG2927</f>
        <v>161588708</v>
      </c>
      <c r="B2928" s="37" t="s">
        <v>3427</v>
      </c>
      <c r="C2928" s="35" t="e">
        <f>VLOOKUP(B2928,I:J,2,0)</f>
        <v>#N/A</v>
      </c>
      <c r="D2928" s="35" t="e">
        <f>VLOOKUP(B2928,M:N,2,0)</f>
        <v>#N/A</v>
      </c>
      <c r="E2928" s="35" t="e">
        <f t="shared" si="70"/>
        <v>#N/A</v>
      </c>
    </row>
    <row r="2929" spans="1:5" x14ac:dyDescent="0.15">
      <c r="A2929" s="23">
        <f>主线!AG2928</f>
        <v>161660743</v>
      </c>
      <c r="B2929" s="37" t="s">
        <v>3428</v>
      </c>
      <c r="C2929" s="35" t="e">
        <f>VLOOKUP(B2929,I:J,2,0)</f>
        <v>#N/A</v>
      </c>
      <c r="D2929" s="35" t="e">
        <f>VLOOKUP(B2929,M:N,2,0)</f>
        <v>#N/A</v>
      </c>
      <c r="E2929" s="35" t="e">
        <f t="shared" si="70"/>
        <v>#N/A</v>
      </c>
    </row>
    <row r="2930" spans="1:5" x14ac:dyDescent="0.15">
      <c r="A2930" s="23">
        <f>主线!AG2929</f>
        <v>161819797</v>
      </c>
      <c r="B2930" s="37" t="s">
        <v>3429</v>
      </c>
      <c r="C2930" s="35" t="e">
        <f>VLOOKUP(B2930,I:J,2,0)</f>
        <v>#N/A</v>
      </c>
      <c r="D2930" s="35" t="e">
        <f>VLOOKUP(B2930,M:N,2,0)</f>
        <v>#N/A</v>
      </c>
      <c r="E2930" s="35" t="e">
        <f t="shared" si="70"/>
        <v>#N/A</v>
      </c>
    </row>
    <row r="2931" spans="1:5" x14ac:dyDescent="0.15">
      <c r="A2931" s="23">
        <f>主线!AG2930</f>
        <v>161891898</v>
      </c>
      <c r="B2931" s="37" t="s">
        <v>3430</v>
      </c>
      <c r="C2931" s="35" t="e">
        <f>VLOOKUP(B2931,I:J,2,0)</f>
        <v>#N/A</v>
      </c>
      <c r="D2931" s="35" t="e">
        <f>VLOOKUP(B2931,M:N,2,0)</f>
        <v>#N/A</v>
      </c>
      <c r="E2931" s="35" t="e">
        <f t="shared" si="70"/>
        <v>#N/A</v>
      </c>
    </row>
    <row r="2932" spans="1:5" x14ac:dyDescent="0.15">
      <c r="A2932" s="23">
        <f>主线!AG2931</f>
        <v>162371188</v>
      </c>
      <c r="B2932" s="37" t="s">
        <v>3528</v>
      </c>
      <c r="C2932" s="35" t="e">
        <f>VLOOKUP(B2932,I:J,2,0)</f>
        <v>#N/A</v>
      </c>
      <c r="D2932" s="35" t="e">
        <f>VLOOKUP(B2932,M:N,2,0)</f>
        <v>#N/A</v>
      </c>
      <c r="E2932" s="35" t="e">
        <f t="shared" si="70"/>
        <v>#N/A</v>
      </c>
    </row>
    <row r="2933" spans="1:5" x14ac:dyDescent="0.15">
      <c r="A2933" s="23">
        <f>主线!AG2932</f>
        <v>162443347</v>
      </c>
      <c r="B2933" s="37" t="s">
        <v>3511</v>
      </c>
      <c r="C2933" s="35" t="e">
        <f>VLOOKUP(B2933,I:J,2,0)</f>
        <v>#N/A</v>
      </c>
      <c r="D2933" s="35" t="e">
        <f>VLOOKUP(B2933,M:N,2,0)</f>
        <v>#N/A</v>
      </c>
      <c r="E2933" s="35" t="e">
        <f t="shared" si="70"/>
        <v>#N/A</v>
      </c>
    </row>
    <row r="2934" spans="1:5" x14ac:dyDescent="0.15">
      <c r="A2934" s="23">
        <f>主线!AG2933</f>
        <v>162602735</v>
      </c>
      <c r="B2934" s="37" t="s">
        <v>3512</v>
      </c>
      <c r="C2934" s="35" t="e">
        <f>VLOOKUP(B2934,I:J,2,0)</f>
        <v>#N/A</v>
      </c>
      <c r="D2934" s="35" t="e">
        <f>VLOOKUP(B2934,M:N,2,0)</f>
        <v>#N/A</v>
      </c>
      <c r="E2934" s="35" t="e">
        <f t="shared" si="70"/>
        <v>#N/A</v>
      </c>
    </row>
    <row r="2935" spans="1:5" x14ac:dyDescent="0.15">
      <c r="A2935" s="23">
        <f>主线!AG2934</f>
        <v>162674960</v>
      </c>
      <c r="B2935" s="37" t="s">
        <v>3513</v>
      </c>
      <c r="C2935" s="35" t="e">
        <f>VLOOKUP(B2935,I:J,2,0)</f>
        <v>#N/A</v>
      </c>
      <c r="D2935" s="35" t="e">
        <f>VLOOKUP(B2935,M:N,2,0)</f>
        <v>#N/A</v>
      </c>
      <c r="E2935" s="35" t="e">
        <f t="shared" si="70"/>
        <v>#N/A</v>
      </c>
    </row>
    <row r="2936" spans="1:5" x14ac:dyDescent="0.15">
      <c r="A2936" s="23">
        <f>主线!AG2935</f>
        <v>162747192</v>
      </c>
      <c r="B2936" s="37" t="s">
        <v>3514</v>
      </c>
      <c r="C2936" s="35" t="e">
        <f>VLOOKUP(B2936,I:J,2,0)</f>
        <v>#N/A</v>
      </c>
      <c r="D2936" s="35" t="e">
        <f>VLOOKUP(B2936,M:N,2,0)</f>
        <v>#N/A</v>
      </c>
      <c r="E2936" s="35" t="str">
        <f t="shared" si="70"/>
        <v>天庭试炼boss_212</v>
      </c>
    </row>
    <row r="2937" spans="1:5" x14ac:dyDescent="0.15">
      <c r="A2937" s="23">
        <f>主线!AG2936</f>
        <v>162906807</v>
      </c>
      <c r="B2937" s="37" t="s">
        <v>3515</v>
      </c>
      <c r="C2937" s="35" t="e">
        <f>VLOOKUP(B2937,I:J,2,0)</f>
        <v>#N/A</v>
      </c>
      <c r="D2937" s="35" t="e">
        <f>VLOOKUP(B2937,M:N,2,0)</f>
        <v>#N/A</v>
      </c>
      <c r="E2937" s="35" t="e">
        <f t="shared" si="70"/>
        <v>#N/A</v>
      </c>
    </row>
    <row r="2938" spans="1:5" x14ac:dyDescent="0.15">
      <c r="A2938" s="23">
        <f>主线!AG2937</f>
        <v>162979108</v>
      </c>
      <c r="B2938" s="37" t="s">
        <v>3516</v>
      </c>
      <c r="C2938" s="35" t="e">
        <f>VLOOKUP(B2938,I:J,2,0)</f>
        <v>#N/A</v>
      </c>
      <c r="D2938" s="35" t="e">
        <f>VLOOKUP(B2938,M:N,2,0)</f>
        <v>#N/A</v>
      </c>
      <c r="E2938" s="35" t="e">
        <f t="shared" si="70"/>
        <v>#N/A</v>
      </c>
    </row>
    <row r="2939" spans="1:5" x14ac:dyDescent="0.15">
      <c r="A2939" s="23">
        <f>主线!AG2938</f>
        <v>163051413</v>
      </c>
      <c r="B2939" s="37" t="s">
        <v>3517</v>
      </c>
      <c r="C2939" s="35" t="e">
        <f>VLOOKUP(B2939,I:J,2,0)</f>
        <v>#N/A</v>
      </c>
      <c r="D2939" s="35" t="e">
        <f>VLOOKUP(B2939,M:N,2,0)</f>
        <v>#N/A</v>
      </c>
      <c r="E2939" s="35" t="e">
        <f t="shared" si="70"/>
        <v>#N/A</v>
      </c>
    </row>
    <row r="2940" spans="1:5" x14ac:dyDescent="0.15">
      <c r="A2940" s="23">
        <f>主线!AG2939</f>
        <v>163211255</v>
      </c>
      <c r="B2940" s="37" t="s">
        <v>3518</v>
      </c>
      <c r="C2940" s="35" t="e">
        <f>VLOOKUP(B2940,I:J,2,0)</f>
        <v>#N/A</v>
      </c>
      <c r="D2940" s="35" t="e">
        <f>VLOOKUP(B2940,M:N,2,0)</f>
        <v>#N/A</v>
      </c>
      <c r="E2940" s="35" t="e">
        <f t="shared" si="70"/>
        <v>#N/A</v>
      </c>
    </row>
    <row r="2941" spans="1:5" x14ac:dyDescent="0.15">
      <c r="A2941" s="23">
        <f>主线!AG2940</f>
        <v>163283629</v>
      </c>
      <c r="B2941" s="37" t="s">
        <v>3519</v>
      </c>
      <c r="C2941" s="35" t="e">
        <f>VLOOKUP(B2941,I:J,2,0)</f>
        <v>#N/A</v>
      </c>
      <c r="D2941" s="35" t="e">
        <f>VLOOKUP(B2941,M:N,2,0)</f>
        <v>#N/A</v>
      </c>
      <c r="E2941" s="35" t="e">
        <f t="shared" si="70"/>
        <v>#N/A</v>
      </c>
    </row>
    <row r="2942" spans="1:5" x14ac:dyDescent="0.15">
      <c r="A2942" s="23">
        <f>主线!AG2941</f>
        <v>163765138</v>
      </c>
      <c r="B2942" s="37" t="s">
        <v>3520</v>
      </c>
      <c r="C2942" s="35" t="e">
        <f>VLOOKUP(B2942,I:J,2,0)</f>
        <v>#N/A</v>
      </c>
      <c r="D2942" s="35" t="e">
        <f>VLOOKUP(B2942,M:N,2,0)</f>
        <v>#N/A</v>
      </c>
      <c r="E2942" s="35" t="e">
        <f t="shared" si="70"/>
        <v>#N/A</v>
      </c>
    </row>
    <row r="2943" spans="1:5" x14ac:dyDescent="0.15">
      <c r="A2943" s="23">
        <f>主线!AG2942</f>
        <v>163837574</v>
      </c>
      <c r="B2943" s="37" t="s">
        <v>3521</v>
      </c>
      <c r="C2943" s="35" t="e">
        <f>VLOOKUP(B2943,I:J,2,0)</f>
        <v>#N/A</v>
      </c>
      <c r="D2943" s="35" t="e">
        <f>VLOOKUP(B2943,M:N,2,0)</f>
        <v>#N/A</v>
      </c>
      <c r="E2943" s="35" t="e">
        <f t="shared" si="70"/>
        <v>#N/A</v>
      </c>
    </row>
    <row r="2944" spans="1:5" x14ac:dyDescent="0.15">
      <c r="A2944" s="23">
        <f>主线!AG2943</f>
        <v>163997754</v>
      </c>
      <c r="B2944" s="37" t="s">
        <v>3522</v>
      </c>
      <c r="C2944" s="35" t="e">
        <f>VLOOKUP(B2944,I:J,2,0)</f>
        <v>#N/A</v>
      </c>
      <c r="D2944" s="35" t="e">
        <f>VLOOKUP(B2944,M:N,2,0)</f>
        <v>#N/A</v>
      </c>
      <c r="E2944" s="35" t="e">
        <f t="shared" si="70"/>
        <v>#N/A</v>
      </c>
    </row>
    <row r="2945" spans="1:5" x14ac:dyDescent="0.15">
      <c r="A2945" s="23">
        <f>主线!AG2944</f>
        <v>164070256</v>
      </c>
      <c r="B2945" s="37" t="s">
        <v>3523</v>
      </c>
      <c r="C2945" s="35" t="e">
        <f>VLOOKUP(B2945,I:J,2,0)</f>
        <v>#N/A</v>
      </c>
      <c r="D2945" s="35" t="e">
        <f>VLOOKUP(B2945,M:N,2,0)</f>
        <v>#N/A</v>
      </c>
      <c r="E2945" s="35" t="e">
        <f t="shared" si="70"/>
        <v>#N/A</v>
      </c>
    </row>
    <row r="2946" spans="1:5" x14ac:dyDescent="0.15">
      <c r="A2946" s="23">
        <f>主线!AG2945</f>
        <v>164142764</v>
      </c>
      <c r="B2946" s="37" t="s">
        <v>3524</v>
      </c>
      <c r="C2946" s="35" t="e">
        <f>VLOOKUP(B2946,I:J,2,0)</f>
        <v>#N/A</v>
      </c>
      <c r="D2946" s="35" t="e">
        <f>VLOOKUP(B2946,M:N,2,0)</f>
        <v>#N/A</v>
      </c>
      <c r="E2946" s="35" t="e">
        <f t="shared" ref="E2946:E3009" si="71">VLOOKUP(B2946,Q:R,2,0)</f>
        <v>#N/A</v>
      </c>
    </row>
    <row r="2947" spans="1:5" x14ac:dyDescent="0.15">
      <c r="A2947" s="23">
        <f>主线!AG2946</f>
        <v>164303172</v>
      </c>
      <c r="B2947" s="37" t="s">
        <v>3525</v>
      </c>
      <c r="C2947" s="35" t="e">
        <f>VLOOKUP(B2947,I:J,2,0)</f>
        <v>#N/A</v>
      </c>
      <c r="D2947" s="35" t="e">
        <f>VLOOKUP(B2947,M:N,2,0)</f>
        <v>#N/A</v>
      </c>
      <c r="E2947" s="35" t="e">
        <f t="shared" si="71"/>
        <v>#N/A</v>
      </c>
    </row>
    <row r="2948" spans="1:5" x14ac:dyDescent="0.15">
      <c r="A2948" s="23">
        <f>主线!AG2947</f>
        <v>164375753</v>
      </c>
      <c r="B2948" s="37" t="s">
        <v>3526</v>
      </c>
      <c r="C2948" s="35" t="e">
        <f>VLOOKUP(B2948,I:J,2,0)</f>
        <v>#N/A</v>
      </c>
      <c r="D2948" s="35" t="e">
        <f>VLOOKUP(B2948,M:N,2,0)</f>
        <v>#N/A</v>
      </c>
      <c r="E2948" s="35" t="e">
        <f t="shared" si="71"/>
        <v>#N/A</v>
      </c>
    </row>
    <row r="2949" spans="1:5" x14ac:dyDescent="0.15">
      <c r="A2949" s="23">
        <f>主线!AG2948</f>
        <v>164448341</v>
      </c>
      <c r="B2949" s="37" t="s">
        <v>3527</v>
      </c>
      <c r="C2949" s="35" t="e">
        <f>VLOOKUP(B2949,I:J,2,0)</f>
        <v>#N/A</v>
      </c>
      <c r="D2949" s="35" t="e">
        <f>VLOOKUP(B2949,M:N,2,0)</f>
        <v>#N/A</v>
      </c>
      <c r="E2949" s="35" t="e">
        <f t="shared" si="71"/>
        <v>#N/A</v>
      </c>
    </row>
    <row r="2950" spans="1:5" x14ac:dyDescent="0.15">
      <c r="A2950" s="23">
        <f>主线!AG2949</f>
        <v>164608977</v>
      </c>
      <c r="B2950" s="37" t="s">
        <v>3529</v>
      </c>
      <c r="C2950" s="35" t="e">
        <f>VLOOKUP(B2950,I:J,2,0)</f>
        <v>#N/A</v>
      </c>
      <c r="D2950" s="35" t="e">
        <f>VLOOKUP(B2950,M:N,2,0)</f>
        <v>#N/A</v>
      </c>
      <c r="E2950" s="35" t="e">
        <f t="shared" si="71"/>
        <v>#N/A</v>
      </c>
    </row>
    <row r="2951" spans="1:5" x14ac:dyDescent="0.15">
      <c r="A2951" s="23">
        <f>主线!AG2950</f>
        <v>164681631</v>
      </c>
      <c r="B2951" s="37" t="s">
        <v>3530</v>
      </c>
      <c r="C2951" s="35" t="e">
        <f>VLOOKUP(B2951,I:J,2,0)</f>
        <v>#N/A</v>
      </c>
      <c r="D2951" s="35" t="e">
        <f>VLOOKUP(B2951,M:N,2,0)</f>
        <v>#N/A</v>
      </c>
      <c r="E2951" s="35" t="e">
        <f t="shared" si="71"/>
        <v>#N/A</v>
      </c>
    </row>
    <row r="2952" spans="1:5" x14ac:dyDescent="0.15">
      <c r="A2952" s="23">
        <f>主线!AG2951</f>
        <v>165165386</v>
      </c>
      <c r="B2952" s="37" t="s">
        <v>3531</v>
      </c>
      <c r="C2952" s="35" t="e">
        <f>VLOOKUP(B2952,I:J,2,0)</f>
        <v>#N/A</v>
      </c>
      <c r="D2952" s="35" t="e">
        <f>VLOOKUP(B2952,M:N,2,0)</f>
        <v>#N/A</v>
      </c>
      <c r="E2952" s="35" t="e">
        <f t="shared" si="71"/>
        <v>#N/A</v>
      </c>
    </row>
    <row r="2953" spans="1:5" x14ac:dyDescent="0.15">
      <c r="A2953" s="23">
        <f>主线!AG2952</f>
        <v>165238098</v>
      </c>
      <c r="B2953" s="37" t="s">
        <v>3532</v>
      </c>
      <c r="C2953" s="35" t="e">
        <f>VLOOKUP(B2953,I:J,2,0)</f>
        <v>#N/A</v>
      </c>
      <c r="D2953" s="35" t="e">
        <f>VLOOKUP(B2953,M:N,2,0)</f>
        <v>#N/A</v>
      </c>
      <c r="E2953" s="35" t="e">
        <f t="shared" si="71"/>
        <v>#N/A</v>
      </c>
    </row>
    <row r="2954" spans="1:5" x14ac:dyDescent="0.15">
      <c r="A2954" s="23">
        <f>主线!AG2953</f>
        <v>165399068</v>
      </c>
      <c r="B2954" s="37" t="s">
        <v>3533</v>
      </c>
      <c r="C2954" s="35" t="e">
        <f>VLOOKUP(B2954,I:J,2,0)</f>
        <v>#N/A</v>
      </c>
      <c r="D2954" s="35" t="e">
        <f>VLOOKUP(B2954,M:N,2,0)</f>
        <v>#N/A</v>
      </c>
      <c r="E2954" s="35" t="e">
        <f t="shared" si="71"/>
        <v>#N/A</v>
      </c>
    </row>
    <row r="2955" spans="1:5" x14ac:dyDescent="0.15">
      <c r="A2955" s="23">
        <f>主线!AG2954</f>
        <v>165471850</v>
      </c>
      <c r="B2955" s="37" t="s">
        <v>3534</v>
      </c>
      <c r="C2955" s="35" t="e">
        <f>VLOOKUP(B2955,I:J,2,0)</f>
        <v>#N/A</v>
      </c>
      <c r="D2955" s="35" t="e">
        <f>VLOOKUP(B2955,M:N,2,0)</f>
        <v>#N/A</v>
      </c>
      <c r="E2955" s="35" t="e">
        <f t="shared" si="71"/>
        <v>#N/A</v>
      </c>
    </row>
    <row r="2956" spans="1:5" x14ac:dyDescent="0.15">
      <c r="A2956" s="23">
        <f>主线!AG2955</f>
        <v>165544642</v>
      </c>
      <c r="B2956" s="37" t="s">
        <v>3535</v>
      </c>
      <c r="C2956" s="35" t="e">
        <f>VLOOKUP(B2956,I:J,2,0)</f>
        <v>#N/A</v>
      </c>
      <c r="D2956" s="35" t="e">
        <f>VLOOKUP(B2956,M:N,2,0)</f>
        <v>#N/A</v>
      </c>
      <c r="E2956" s="35" t="e">
        <f t="shared" si="71"/>
        <v>#N/A</v>
      </c>
    </row>
    <row r="2957" spans="1:5" x14ac:dyDescent="0.15">
      <c r="A2957" s="23">
        <f>主线!AG2956</f>
        <v>165705847</v>
      </c>
      <c r="B2957" s="37" t="s">
        <v>3536</v>
      </c>
      <c r="C2957" s="35" t="e">
        <f>VLOOKUP(B2957,I:J,2,0)</f>
        <v>#N/A</v>
      </c>
      <c r="D2957" s="35" t="e">
        <f>VLOOKUP(B2957,M:N,2,0)</f>
        <v>#N/A</v>
      </c>
      <c r="E2957" s="35" t="e">
        <f t="shared" si="71"/>
        <v>#N/A</v>
      </c>
    </row>
    <row r="2958" spans="1:5" x14ac:dyDescent="0.15">
      <c r="A2958" s="23">
        <f>主线!AG2957</f>
        <v>165778705</v>
      </c>
      <c r="B2958" s="37" t="s">
        <v>3537</v>
      </c>
      <c r="C2958" s="35" t="e">
        <f>VLOOKUP(B2958,I:J,2,0)</f>
        <v>#N/A</v>
      </c>
      <c r="D2958" s="35" t="e">
        <f>VLOOKUP(B2958,M:N,2,0)</f>
        <v>#N/A</v>
      </c>
      <c r="E2958" s="35" t="e">
        <f t="shared" si="71"/>
        <v>#N/A</v>
      </c>
    </row>
    <row r="2959" spans="1:5" x14ac:dyDescent="0.15">
      <c r="A2959" s="23">
        <f>主线!AG2958</f>
        <v>165851567</v>
      </c>
      <c r="B2959" s="37" t="s">
        <v>3538</v>
      </c>
      <c r="C2959" s="35" t="e">
        <f>VLOOKUP(B2959,I:J,2,0)</f>
        <v>#N/A</v>
      </c>
      <c r="D2959" s="35" t="e">
        <f>VLOOKUP(B2959,M:N,2,0)</f>
        <v>#N/A</v>
      </c>
      <c r="E2959" s="35" t="e">
        <f t="shared" si="71"/>
        <v>#N/A</v>
      </c>
    </row>
    <row r="2960" spans="1:5" x14ac:dyDescent="0.15">
      <c r="A2960" s="23">
        <f>主线!AG2959</f>
        <v>166012992</v>
      </c>
      <c r="B2960" s="37" t="s">
        <v>3539</v>
      </c>
      <c r="C2960" s="35" t="e">
        <f>VLOOKUP(B2960,I:J,2,0)</f>
        <v>#N/A</v>
      </c>
      <c r="D2960" s="35" t="e">
        <f>VLOOKUP(B2960,M:N,2,0)</f>
        <v>#N/A</v>
      </c>
      <c r="E2960" s="35" t="e">
        <f t="shared" si="71"/>
        <v>#N/A</v>
      </c>
    </row>
    <row r="2961" spans="1:5" x14ac:dyDescent="0.15">
      <c r="A2961" s="23">
        <f>主线!AG2960</f>
        <v>166085912</v>
      </c>
      <c r="B2961" s="37" t="s">
        <v>3540</v>
      </c>
      <c r="C2961" s="35" t="e">
        <f>VLOOKUP(B2961,I:J,2,0)</f>
        <v>#N/A</v>
      </c>
      <c r="D2961" s="35" t="e">
        <f>VLOOKUP(B2961,M:N,2,0)</f>
        <v>#N/A</v>
      </c>
      <c r="E2961" s="35" t="e">
        <f t="shared" si="71"/>
        <v>#N/A</v>
      </c>
    </row>
    <row r="2962" spans="1:5" x14ac:dyDescent="0.15">
      <c r="A2962" s="23">
        <f>主线!AG2961</f>
        <v>166571902</v>
      </c>
      <c r="B2962" s="37" t="s">
        <v>3541</v>
      </c>
      <c r="C2962" s="35" t="e">
        <f>VLOOKUP(B2962,I:J,2,0)</f>
        <v>#N/A</v>
      </c>
      <c r="D2962" s="35" t="e">
        <f>VLOOKUP(B2962,M:N,2,0)</f>
        <v>#N/A</v>
      </c>
      <c r="E2962" s="35" t="e">
        <f t="shared" si="71"/>
        <v>#N/A</v>
      </c>
    </row>
    <row r="2963" spans="1:5" x14ac:dyDescent="0.15">
      <c r="A2963" s="23">
        <f>主线!AG2962</f>
        <v>166644885</v>
      </c>
      <c r="B2963" s="37" t="s">
        <v>3542</v>
      </c>
      <c r="C2963" s="35" t="e">
        <f>VLOOKUP(B2963,I:J,2,0)</f>
        <v>#N/A</v>
      </c>
      <c r="D2963" s="35" t="e">
        <f>VLOOKUP(B2963,M:N,2,0)</f>
        <v>#N/A</v>
      </c>
      <c r="E2963" s="35" t="e">
        <f t="shared" si="71"/>
        <v>#N/A</v>
      </c>
    </row>
    <row r="2964" spans="1:5" x14ac:dyDescent="0.15">
      <c r="A2964" s="23">
        <f>主线!AG2963</f>
        <v>166806645</v>
      </c>
      <c r="B2964" s="37" t="s">
        <v>3543</v>
      </c>
      <c r="C2964" s="35" t="e">
        <f>VLOOKUP(B2964,I:J,2,0)</f>
        <v>#N/A</v>
      </c>
      <c r="D2964" s="35" t="e">
        <f>VLOOKUP(B2964,M:N,2,0)</f>
        <v>#N/A</v>
      </c>
      <c r="E2964" s="35" t="e">
        <f t="shared" si="71"/>
        <v>#N/A</v>
      </c>
    </row>
    <row r="2965" spans="1:5" x14ac:dyDescent="0.15">
      <c r="A2965" s="23">
        <f>主线!AG2964</f>
        <v>166879694</v>
      </c>
      <c r="B2965" s="37" t="s">
        <v>3544</v>
      </c>
      <c r="C2965" s="35" t="e">
        <f>VLOOKUP(B2965,I:J,2,0)</f>
        <v>#N/A</v>
      </c>
      <c r="D2965" s="35" t="e">
        <f>VLOOKUP(B2965,M:N,2,0)</f>
        <v>#N/A</v>
      </c>
      <c r="E2965" s="35" t="e">
        <f t="shared" si="71"/>
        <v>#N/A</v>
      </c>
    </row>
    <row r="2966" spans="1:5" x14ac:dyDescent="0.15">
      <c r="A2966" s="23">
        <f>主线!AG2965</f>
        <v>166952749</v>
      </c>
      <c r="B2966" s="37" t="s">
        <v>3545</v>
      </c>
      <c r="C2966" s="35" t="e">
        <f>VLOOKUP(B2966,I:J,2,0)</f>
        <v>#N/A</v>
      </c>
      <c r="D2966" s="35" t="e">
        <f>VLOOKUP(B2966,M:N,2,0)</f>
        <v>#N/A</v>
      </c>
      <c r="E2966" s="35" t="e">
        <f t="shared" si="71"/>
        <v>#N/A</v>
      </c>
    </row>
    <row r="2967" spans="1:5" x14ac:dyDescent="0.15">
      <c r="A2967" s="23">
        <f>主线!AG2966</f>
        <v>167114730</v>
      </c>
      <c r="B2967" s="37" t="s">
        <v>3546</v>
      </c>
      <c r="C2967" s="35" t="e">
        <f>VLOOKUP(B2967,I:J,2,0)</f>
        <v>#N/A</v>
      </c>
      <c r="D2967" s="35" t="e">
        <f>VLOOKUP(B2967,M:N,2,0)</f>
        <v>#N/A</v>
      </c>
      <c r="E2967" s="35" t="e">
        <f t="shared" si="71"/>
        <v>#N/A</v>
      </c>
    </row>
    <row r="2968" spans="1:5" x14ac:dyDescent="0.15">
      <c r="A2968" s="23">
        <f>主线!AG2967</f>
        <v>167187845</v>
      </c>
      <c r="B2968" s="37" t="s">
        <v>3547</v>
      </c>
      <c r="C2968" s="35" t="e">
        <f>VLOOKUP(B2968,I:J,2,0)</f>
        <v>#N/A</v>
      </c>
      <c r="D2968" s="35" t="e">
        <f>VLOOKUP(B2968,M:N,2,0)</f>
        <v>#N/A</v>
      </c>
      <c r="E2968" s="35" t="e">
        <f t="shared" si="71"/>
        <v>#N/A</v>
      </c>
    </row>
    <row r="2969" spans="1:5" x14ac:dyDescent="0.15">
      <c r="A2969" s="23">
        <f>主线!AG2968</f>
        <v>167260970</v>
      </c>
      <c r="B2969" s="37" t="s">
        <v>3548</v>
      </c>
      <c r="C2969" s="35" t="e">
        <f>VLOOKUP(B2969,I:J,2,0)</f>
        <v>#N/A</v>
      </c>
      <c r="D2969" s="35" t="e">
        <f>VLOOKUP(B2969,M:N,2,0)</f>
        <v>#N/A</v>
      </c>
      <c r="E2969" s="35" t="e">
        <f t="shared" si="71"/>
        <v>#N/A</v>
      </c>
    </row>
    <row r="2970" spans="1:5" x14ac:dyDescent="0.15">
      <c r="A2970" s="23">
        <f>主线!AG2969</f>
        <v>167423175</v>
      </c>
      <c r="B2970" s="37" t="s">
        <v>3549</v>
      </c>
      <c r="C2970" s="35" t="e">
        <f>VLOOKUP(B2970,I:J,2,0)</f>
        <v>#N/A</v>
      </c>
      <c r="D2970" s="35" t="e">
        <f>VLOOKUP(B2970,M:N,2,0)</f>
        <v>#N/A</v>
      </c>
      <c r="E2970" s="35" t="str">
        <f t="shared" si="71"/>
        <v>天庭试炼boss_213</v>
      </c>
    </row>
    <row r="2971" spans="1:5" x14ac:dyDescent="0.15">
      <c r="A2971" s="23">
        <f>主线!AG2970</f>
        <v>167496362</v>
      </c>
      <c r="B2971" s="37" t="s">
        <v>3550</v>
      </c>
      <c r="C2971" s="35" t="e">
        <f>VLOOKUP(B2971,I:J,2,0)</f>
        <v>#N/A</v>
      </c>
      <c r="D2971" s="35" t="e">
        <f>VLOOKUP(B2971,M:N,2,0)</f>
        <v>#N/A</v>
      </c>
      <c r="E2971" s="35" t="e">
        <f t="shared" si="71"/>
        <v>#N/A</v>
      </c>
    </row>
    <row r="2972" spans="1:5" x14ac:dyDescent="0.15">
      <c r="A2972" s="23">
        <f>主线!AG2971</f>
        <v>167984553</v>
      </c>
      <c r="B2972" s="37" t="s">
        <v>3551</v>
      </c>
      <c r="C2972" s="35" t="e">
        <f>VLOOKUP(B2972,I:J,2,0)</f>
        <v>#N/A</v>
      </c>
      <c r="D2972" s="35" t="e">
        <f>VLOOKUP(B2972,M:N,2,0)</f>
        <v>#N/A</v>
      </c>
      <c r="E2972" s="35" t="e">
        <f t="shared" si="71"/>
        <v>#N/A</v>
      </c>
    </row>
    <row r="2973" spans="1:5" x14ac:dyDescent="0.15">
      <c r="A2973" s="23">
        <f>主线!AG2972</f>
        <v>168057803</v>
      </c>
      <c r="B2973" s="37" t="s">
        <v>3552</v>
      </c>
      <c r="C2973" s="35" t="e">
        <f>VLOOKUP(B2973,I:J,2,0)</f>
        <v>#N/A</v>
      </c>
      <c r="D2973" s="35" t="e">
        <f>VLOOKUP(B2973,M:N,2,0)</f>
        <v>#N/A</v>
      </c>
      <c r="E2973" s="35" t="e">
        <f t="shared" si="71"/>
        <v>#N/A</v>
      </c>
    </row>
    <row r="2974" spans="1:5" x14ac:dyDescent="0.15">
      <c r="A2974" s="23">
        <f>主线!AG2973</f>
        <v>168220340</v>
      </c>
      <c r="B2974" s="37" t="s">
        <v>3553</v>
      </c>
      <c r="C2974" s="35" t="e">
        <f>VLOOKUP(B2974,I:J,2,0)</f>
        <v>#N/A</v>
      </c>
      <c r="D2974" s="35" t="e">
        <f>VLOOKUP(B2974,M:N,2,0)</f>
        <v>#N/A</v>
      </c>
      <c r="E2974" s="35" t="e">
        <f t="shared" si="71"/>
        <v>#N/A</v>
      </c>
    </row>
    <row r="2975" spans="1:5" x14ac:dyDescent="0.15">
      <c r="A2975" s="23">
        <f>主线!AG2974</f>
        <v>168293649</v>
      </c>
      <c r="B2975" s="37" t="s">
        <v>3554</v>
      </c>
      <c r="C2975" s="35" t="e">
        <f>VLOOKUP(B2975,I:J,2,0)</f>
        <v>#N/A</v>
      </c>
      <c r="D2975" s="35" t="e">
        <f>VLOOKUP(B2975,M:N,2,0)</f>
        <v>#N/A</v>
      </c>
      <c r="E2975" s="35" t="e">
        <f t="shared" si="71"/>
        <v>#N/A</v>
      </c>
    </row>
    <row r="2976" spans="1:5" x14ac:dyDescent="0.15">
      <c r="A2976" s="23">
        <f>主线!AG2975</f>
        <v>168366961</v>
      </c>
      <c r="B2976" s="37" t="s">
        <v>3555</v>
      </c>
      <c r="C2976" s="35" t="e">
        <f>VLOOKUP(B2976,I:J,2,0)</f>
        <v>#N/A</v>
      </c>
      <c r="D2976" s="35" t="e">
        <f>VLOOKUP(B2976,M:N,2,0)</f>
        <v>#N/A</v>
      </c>
      <c r="E2976" s="35" t="e">
        <f t="shared" si="71"/>
        <v>#N/A</v>
      </c>
    </row>
    <row r="2977" spans="1:5" x14ac:dyDescent="0.15">
      <c r="A2977" s="23">
        <f>主线!AG2976</f>
        <v>168529719</v>
      </c>
      <c r="B2977" s="37" t="s">
        <v>3556</v>
      </c>
      <c r="C2977" s="35" t="e">
        <f>VLOOKUP(B2977,I:J,2,0)</f>
        <v>#N/A</v>
      </c>
      <c r="D2977" s="35" t="e">
        <f>VLOOKUP(B2977,M:N,2,0)</f>
        <v>#N/A</v>
      </c>
      <c r="E2977" s="35" t="e">
        <f t="shared" si="71"/>
        <v>#N/A</v>
      </c>
    </row>
    <row r="2978" spans="1:5" x14ac:dyDescent="0.15">
      <c r="A2978" s="23">
        <f>主线!AG2977</f>
        <v>168603100</v>
      </c>
      <c r="B2978" s="37" t="s">
        <v>3557</v>
      </c>
      <c r="C2978" s="35" t="e">
        <f>VLOOKUP(B2978,I:J,2,0)</f>
        <v>#N/A</v>
      </c>
      <c r="D2978" s="35" t="e">
        <f>VLOOKUP(B2978,M:N,2,0)</f>
        <v>#N/A</v>
      </c>
      <c r="E2978" s="35" t="e">
        <f t="shared" si="71"/>
        <v>#N/A</v>
      </c>
    </row>
    <row r="2979" spans="1:5" x14ac:dyDescent="0.15">
      <c r="A2979" s="23">
        <f>主线!AG2978</f>
        <v>168676485</v>
      </c>
      <c r="B2979" s="37" t="s">
        <v>3558</v>
      </c>
      <c r="C2979" s="35" t="e">
        <f>VLOOKUP(B2979,I:J,2,0)</f>
        <v>#N/A</v>
      </c>
      <c r="D2979" s="35" t="e">
        <f>VLOOKUP(B2979,M:N,2,0)</f>
        <v>#N/A</v>
      </c>
      <c r="E2979" s="35" t="e">
        <f t="shared" si="71"/>
        <v>#N/A</v>
      </c>
    </row>
    <row r="2980" spans="1:5" x14ac:dyDescent="0.15">
      <c r="A2980" s="23">
        <f>主线!AG2979</f>
        <v>168839468</v>
      </c>
      <c r="B2980" s="37" t="s">
        <v>3559</v>
      </c>
      <c r="C2980" s="35" t="e">
        <f>VLOOKUP(B2980,I:J,2,0)</f>
        <v>#N/A</v>
      </c>
      <c r="D2980" s="35" t="e">
        <f>VLOOKUP(B2980,M:N,2,0)</f>
        <v>#N/A</v>
      </c>
      <c r="E2980" s="35" t="e">
        <f t="shared" si="71"/>
        <v>#N/A</v>
      </c>
    </row>
    <row r="2981" spans="1:5" x14ac:dyDescent="0.15">
      <c r="A2981" s="23">
        <f>主线!AG2980</f>
        <v>168912912</v>
      </c>
      <c r="B2981" s="37" t="s">
        <v>3560</v>
      </c>
      <c r="C2981" s="35" t="e">
        <f>VLOOKUP(B2981,I:J,2,0)</f>
        <v>#N/A</v>
      </c>
      <c r="D2981" s="35" t="e">
        <f>VLOOKUP(B2981,M:N,2,0)</f>
        <v>#N/A</v>
      </c>
      <c r="E2981" s="35" t="e">
        <f t="shared" si="71"/>
        <v>#N/A</v>
      </c>
    </row>
    <row r="2982" spans="1:5" x14ac:dyDescent="0.15">
      <c r="A2982" s="23">
        <f>主线!AG2981</f>
        <v>169403281</v>
      </c>
      <c r="B2982" s="37" t="s">
        <v>3561</v>
      </c>
      <c r="C2982" s="35" t="e">
        <f>VLOOKUP(B2982,I:J,2,0)</f>
        <v>#N/A</v>
      </c>
      <c r="D2982" s="35" t="e">
        <f>VLOOKUP(B2982,M:N,2,0)</f>
        <v>#N/A</v>
      </c>
      <c r="E2982" s="35" t="e">
        <f t="shared" si="71"/>
        <v>#N/A</v>
      </c>
    </row>
    <row r="2983" spans="1:5" x14ac:dyDescent="0.15">
      <c r="A2983" s="23">
        <f>主线!AG2982</f>
        <v>169476794</v>
      </c>
      <c r="B2983" s="37" t="s">
        <v>3562</v>
      </c>
      <c r="C2983" s="35" t="e">
        <f>VLOOKUP(B2983,I:J,2,0)</f>
        <v>#N/A</v>
      </c>
      <c r="D2983" s="35" t="e">
        <f>VLOOKUP(B2983,M:N,2,0)</f>
        <v>#N/A</v>
      </c>
      <c r="E2983" s="35" t="e">
        <f t="shared" si="71"/>
        <v>#N/A</v>
      </c>
    </row>
    <row r="2984" spans="1:5" x14ac:dyDescent="0.15">
      <c r="A2984" s="23">
        <f>主线!AG2983</f>
        <v>169640113</v>
      </c>
      <c r="B2984" s="37" t="s">
        <v>3563</v>
      </c>
      <c r="C2984" s="35" t="e">
        <f>VLOOKUP(B2984,I:J,2,0)</f>
        <v>#N/A</v>
      </c>
      <c r="D2984" s="35" t="e">
        <f>VLOOKUP(B2984,M:N,2,0)</f>
        <v>#N/A</v>
      </c>
      <c r="E2984" s="35" t="e">
        <f t="shared" si="71"/>
        <v>#N/A</v>
      </c>
    </row>
    <row r="2985" spans="1:5" x14ac:dyDescent="0.15">
      <c r="A2985" s="23">
        <f>主线!AG2984</f>
        <v>169713685</v>
      </c>
      <c r="B2985" s="37" t="s">
        <v>3564</v>
      </c>
      <c r="C2985" s="35" t="e">
        <f>VLOOKUP(B2985,I:J,2,0)</f>
        <v>#N/A</v>
      </c>
      <c r="D2985" s="35" t="e">
        <f>VLOOKUP(B2985,M:N,2,0)</f>
        <v>#N/A</v>
      </c>
      <c r="E2985" s="35" t="e">
        <f t="shared" si="71"/>
        <v>#N/A</v>
      </c>
    </row>
    <row r="2986" spans="1:5" x14ac:dyDescent="0.15">
      <c r="A2986" s="23">
        <f>主线!AG2985</f>
        <v>169787268</v>
      </c>
      <c r="B2986" s="37" t="s">
        <v>3565</v>
      </c>
      <c r="C2986" s="35" t="e">
        <f>VLOOKUP(B2986,I:J,2,0)</f>
        <v>#N/A</v>
      </c>
      <c r="D2986" s="35" t="e">
        <f>VLOOKUP(B2986,M:N,2,0)</f>
        <v>#N/A</v>
      </c>
      <c r="E2986" s="35" t="e">
        <f t="shared" si="71"/>
        <v>#N/A</v>
      </c>
    </row>
    <row r="2987" spans="1:5" x14ac:dyDescent="0.15">
      <c r="A2987" s="23">
        <f>主线!AG2986</f>
        <v>169950811</v>
      </c>
      <c r="B2987" s="37" t="s">
        <v>3566</v>
      </c>
      <c r="C2987" s="35" t="e">
        <f>VLOOKUP(B2987,I:J,2,0)</f>
        <v>#N/A</v>
      </c>
      <c r="D2987" s="35" t="e">
        <f>VLOOKUP(B2987,M:N,2,0)</f>
        <v>#N/A</v>
      </c>
      <c r="E2987" s="35" t="e">
        <f t="shared" si="71"/>
        <v>#N/A</v>
      </c>
    </row>
    <row r="2988" spans="1:5" x14ac:dyDescent="0.15">
      <c r="A2988" s="23">
        <f>主线!AG2987</f>
        <v>170024453</v>
      </c>
      <c r="B2988" s="37" t="s">
        <v>3567</v>
      </c>
      <c r="C2988" s="35" t="e">
        <f>VLOOKUP(B2988,I:J,2,0)</f>
        <v>#N/A</v>
      </c>
      <c r="D2988" s="35" t="e">
        <f>VLOOKUP(B2988,M:N,2,0)</f>
        <v>#N/A</v>
      </c>
      <c r="E2988" s="35" t="e">
        <f t="shared" si="71"/>
        <v>#N/A</v>
      </c>
    </row>
    <row r="2989" spans="1:5" x14ac:dyDescent="0.15">
      <c r="A2989" s="23">
        <f>主线!AG2988</f>
        <v>170098098</v>
      </c>
      <c r="B2989" s="37" t="s">
        <v>3568</v>
      </c>
      <c r="C2989" s="35" t="e">
        <f>VLOOKUP(B2989,I:J,2,0)</f>
        <v>#N/A</v>
      </c>
      <c r="D2989" s="35" t="e">
        <f>VLOOKUP(B2989,M:N,2,0)</f>
        <v>#N/A</v>
      </c>
      <c r="E2989" s="35" t="e">
        <f t="shared" si="71"/>
        <v>#N/A</v>
      </c>
    </row>
    <row r="2990" spans="1:5" x14ac:dyDescent="0.15">
      <c r="A2990" s="23">
        <f>主线!AG2989</f>
        <v>170261866</v>
      </c>
      <c r="B2990" s="37" t="s">
        <v>3569</v>
      </c>
      <c r="C2990" s="35" t="e">
        <f>VLOOKUP(B2990,I:J,2,0)</f>
        <v>#N/A</v>
      </c>
      <c r="D2990" s="35" t="e">
        <f>VLOOKUP(B2990,M:N,2,0)</f>
        <v>#N/A</v>
      </c>
      <c r="E2990" s="35" t="e">
        <f t="shared" si="71"/>
        <v>#N/A</v>
      </c>
    </row>
    <row r="2991" spans="1:5" x14ac:dyDescent="0.15">
      <c r="A2991" s="23">
        <f>主线!AG2990</f>
        <v>170335578</v>
      </c>
      <c r="B2991" s="37" t="s">
        <v>3570</v>
      </c>
      <c r="C2991" s="35" t="e">
        <f>VLOOKUP(B2991,I:J,2,0)</f>
        <v>#N/A</v>
      </c>
      <c r="D2991" s="35" t="e">
        <f>VLOOKUP(B2991,M:N,2,0)</f>
        <v>#N/A</v>
      </c>
      <c r="E2991" s="35" t="e">
        <f t="shared" si="71"/>
        <v>#N/A</v>
      </c>
    </row>
    <row r="2992" spans="1:5" x14ac:dyDescent="0.15">
      <c r="A2992" s="23">
        <f>主线!AG2991</f>
        <v>170828143</v>
      </c>
      <c r="B2992" s="37" t="s">
        <v>3571</v>
      </c>
      <c r="C2992" s="35" t="e">
        <f>VLOOKUP(B2992,I:J,2,0)</f>
        <v>#N/A</v>
      </c>
      <c r="D2992" s="35" t="e">
        <f>VLOOKUP(B2992,M:N,2,0)</f>
        <v>#N/A</v>
      </c>
      <c r="E2992" s="35" t="e">
        <f t="shared" si="71"/>
        <v>#N/A</v>
      </c>
    </row>
    <row r="2993" spans="1:5" x14ac:dyDescent="0.15">
      <c r="A2993" s="23">
        <f>主线!AG2992</f>
        <v>170901913</v>
      </c>
      <c r="B2993" s="37" t="s">
        <v>3572</v>
      </c>
      <c r="C2993" s="35" t="e">
        <f>VLOOKUP(B2993,I:J,2,0)</f>
        <v>#N/A</v>
      </c>
      <c r="D2993" s="35" t="e">
        <f>VLOOKUP(B2993,M:N,2,0)</f>
        <v>#N/A</v>
      </c>
      <c r="E2993" s="35" t="e">
        <f t="shared" si="71"/>
        <v>#N/A</v>
      </c>
    </row>
    <row r="2994" spans="1:5" x14ac:dyDescent="0.15">
      <c r="A2994" s="23">
        <f>主线!AG2993</f>
        <v>171066013</v>
      </c>
      <c r="B2994" s="37" t="s">
        <v>3573</v>
      </c>
      <c r="C2994" s="35" t="e">
        <f>VLOOKUP(B2994,I:J,2,0)</f>
        <v>#N/A</v>
      </c>
      <c r="D2994" s="35" t="e">
        <f>VLOOKUP(B2994,M:N,2,0)</f>
        <v>#N/A</v>
      </c>
      <c r="E2994" s="35" t="e">
        <f t="shared" si="71"/>
        <v>#N/A</v>
      </c>
    </row>
    <row r="2995" spans="1:5" x14ac:dyDescent="0.15">
      <c r="A2995" s="23">
        <f>主线!AG2994</f>
        <v>171139857</v>
      </c>
      <c r="B2995" s="37" t="s">
        <v>3574</v>
      </c>
      <c r="C2995" s="35" t="e">
        <f>VLOOKUP(B2995,I:J,2,0)</f>
        <v>#N/A</v>
      </c>
      <c r="D2995" s="35" t="e">
        <f>VLOOKUP(B2995,M:N,2,0)</f>
        <v>#N/A</v>
      </c>
      <c r="E2995" s="35" t="e">
        <f t="shared" si="71"/>
        <v>#N/A</v>
      </c>
    </row>
    <row r="2996" spans="1:5" x14ac:dyDescent="0.15">
      <c r="A2996" s="23">
        <f>主线!AG2995</f>
        <v>171213707</v>
      </c>
      <c r="B2996" s="37" t="s">
        <v>3575</v>
      </c>
      <c r="C2996" s="35" t="e">
        <f>VLOOKUP(B2996,I:J,2,0)</f>
        <v>#N/A</v>
      </c>
      <c r="D2996" s="35" t="e">
        <f>VLOOKUP(B2996,M:N,2,0)</f>
        <v>#N/A</v>
      </c>
      <c r="E2996" s="35" t="e">
        <f t="shared" si="71"/>
        <v>#N/A</v>
      </c>
    </row>
    <row r="2997" spans="1:5" x14ac:dyDescent="0.15">
      <c r="A2997" s="23">
        <f>主线!AG2996</f>
        <v>171378040</v>
      </c>
      <c r="B2997" s="37" t="s">
        <v>3576</v>
      </c>
      <c r="C2997" s="35" t="e">
        <f>VLOOKUP(B2997,I:J,2,0)</f>
        <v>#N/A</v>
      </c>
      <c r="D2997" s="35" t="e">
        <f>VLOOKUP(B2997,M:N,2,0)</f>
        <v>#N/A</v>
      </c>
      <c r="E2997" s="35" t="e">
        <f t="shared" si="71"/>
        <v>#N/A</v>
      </c>
    </row>
    <row r="2998" spans="1:5" x14ac:dyDescent="0.15">
      <c r="A2998" s="23">
        <f>主线!AG2997</f>
        <v>171451953</v>
      </c>
      <c r="B2998" s="37" t="s">
        <v>3577</v>
      </c>
      <c r="C2998" s="35" t="e">
        <f>VLOOKUP(B2998,I:J,2,0)</f>
        <v>#N/A</v>
      </c>
      <c r="D2998" s="35" t="e">
        <f>VLOOKUP(B2998,M:N,2,0)</f>
        <v>#N/A</v>
      </c>
      <c r="E2998" s="35" t="e">
        <f t="shared" si="71"/>
        <v>#N/A</v>
      </c>
    </row>
    <row r="2999" spans="1:5" x14ac:dyDescent="0.15">
      <c r="A2999" s="23">
        <f>主线!AG2998</f>
        <v>171525873</v>
      </c>
      <c r="B2999" s="37" t="s">
        <v>3578</v>
      </c>
      <c r="C2999" s="35" t="e">
        <f>VLOOKUP(B2999,I:J,2,0)</f>
        <v>#N/A</v>
      </c>
      <c r="D2999" s="35" t="e">
        <f>VLOOKUP(B2999,M:N,2,0)</f>
        <v>#N/A</v>
      </c>
      <c r="E2999" s="35" t="e">
        <f t="shared" si="71"/>
        <v>#N/A</v>
      </c>
    </row>
    <row r="3000" spans="1:5" x14ac:dyDescent="0.15">
      <c r="A3000" s="23">
        <f>主线!AG2999</f>
        <v>171690431</v>
      </c>
      <c r="B3000" s="37" t="s">
        <v>3579</v>
      </c>
      <c r="C3000" s="35" t="e">
        <f>VLOOKUP(B3000,I:J,2,0)</f>
        <v>#N/A</v>
      </c>
      <c r="D3000" s="35" t="e">
        <f>VLOOKUP(B3000,M:N,2,0)</f>
        <v>#N/A</v>
      </c>
      <c r="E3000" s="35" t="e">
        <f t="shared" si="71"/>
        <v>#N/A</v>
      </c>
    </row>
    <row r="3001" spans="1:5" x14ac:dyDescent="0.15">
      <c r="A3001" s="23">
        <f>主线!AG3000</f>
        <v>171764417</v>
      </c>
      <c r="B3001" s="37" t="s">
        <v>3580</v>
      </c>
      <c r="C3001" s="35" t="e">
        <f>VLOOKUP(B3001,I:J,2,0)</f>
        <v>#N/A</v>
      </c>
      <c r="D3001" s="35" t="e">
        <f>VLOOKUP(B3001,M:N,2,0)</f>
        <v>#N/A</v>
      </c>
      <c r="E3001" s="35" t="str">
        <f t="shared" si="71"/>
        <v>天庭试炼boss_214</v>
      </c>
    </row>
    <row r="3002" spans="1:5" x14ac:dyDescent="0.15">
      <c r="A3002" s="23">
        <f>主线!AG3001</f>
        <v>172259206</v>
      </c>
      <c r="B3002" s="37" t="s">
        <v>3581</v>
      </c>
      <c r="C3002" s="35" t="e">
        <f>VLOOKUP(B3002,I:J,2,0)</f>
        <v>#N/A</v>
      </c>
      <c r="D3002" s="35" t="e">
        <f>VLOOKUP(B3002,M:N,2,0)</f>
        <v>#N/A</v>
      </c>
      <c r="E3002" s="35" t="e">
        <f t="shared" si="71"/>
        <v>#N/A</v>
      </c>
    </row>
    <row r="3003" spans="1:5" x14ac:dyDescent="0.15">
      <c r="A3003" s="23">
        <f>主线!AG3002</f>
        <v>172333262</v>
      </c>
      <c r="B3003" s="37" t="s">
        <v>3582</v>
      </c>
      <c r="C3003" s="35" t="e">
        <f>VLOOKUP(B3003,I:J,2,0)</f>
        <v>#N/A</v>
      </c>
      <c r="D3003" s="35" t="e">
        <f>VLOOKUP(B3003,M:N,2,0)</f>
        <v>#N/A</v>
      </c>
      <c r="E3003" s="35" t="e">
        <f t="shared" si="71"/>
        <v>#N/A</v>
      </c>
    </row>
    <row r="3004" spans="1:5" x14ac:dyDescent="0.15">
      <c r="A3004" s="23">
        <f>主线!AG3003</f>
        <v>172498167</v>
      </c>
      <c r="B3004" s="37" t="s">
        <v>3583</v>
      </c>
      <c r="C3004" s="35" t="e">
        <f>VLOOKUP(B3004,I:J,2,0)</f>
        <v>#N/A</v>
      </c>
      <c r="D3004" s="35" t="e">
        <f>VLOOKUP(B3004,M:N,2,0)</f>
        <v>#N/A</v>
      </c>
      <c r="E3004" s="35" t="e">
        <f t="shared" si="71"/>
        <v>#N/A</v>
      </c>
    </row>
    <row r="3005" spans="1:5" x14ac:dyDescent="0.15">
      <c r="A3005" s="23">
        <f>主线!AG3004</f>
        <v>172572296</v>
      </c>
      <c r="B3005" s="37" t="s">
        <v>3584</v>
      </c>
      <c r="C3005" s="35" t="e">
        <f>VLOOKUP(B3005,I:J,2,0)</f>
        <v>#N/A</v>
      </c>
      <c r="D3005" s="35" t="e">
        <f>VLOOKUP(B3005,M:N,2,0)</f>
        <v>#N/A</v>
      </c>
      <c r="E3005" s="35" t="e">
        <f t="shared" si="71"/>
        <v>#N/A</v>
      </c>
    </row>
    <row r="3006" spans="1:5" x14ac:dyDescent="0.15">
      <c r="A3006" s="23">
        <f>主线!AG3005</f>
        <v>172646436</v>
      </c>
      <c r="B3006" s="37" t="s">
        <v>3585</v>
      </c>
      <c r="C3006" s="35" t="e">
        <f>VLOOKUP(B3006,I:J,2,0)</f>
        <v>#N/A</v>
      </c>
      <c r="D3006" s="35" t="e">
        <f>VLOOKUP(B3006,M:N,2,0)</f>
        <v>#N/A</v>
      </c>
      <c r="E3006" s="35" t="e">
        <f t="shared" si="71"/>
        <v>#N/A</v>
      </c>
    </row>
    <row r="3007" spans="1:5" x14ac:dyDescent="0.15">
      <c r="A3007" s="23">
        <f>主线!AG3006</f>
        <v>172811580</v>
      </c>
      <c r="B3007" s="37" t="s">
        <v>3586</v>
      </c>
      <c r="C3007" s="35" t="e">
        <f>VLOOKUP(B3007,I:J,2,0)</f>
        <v>#N/A</v>
      </c>
      <c r="D3007" s="35" t="e">
        <f>VLOOKUP(B3007,M:N,2,0)</f>
        <v>#N/A</v>
      </c>
      <c r="E3007" s="35" t="e">
        <f t="shared" si="71"/>
        <v>#N/A</v>
      </c>
    </row>
    <row r="3008" spans="1:5" x14ac:dyDescent="0.15">
      <c r="A3008" s="23">
        <f>主线!AG3007</f>
        <v>172885794</v>
      </c>
      <c r="B3008" s="37" t="s">
        <v>3587</v>
      </c>
      <c r="C3008" s="35" t="e">
        <f>VLOOKUP(B3008,I:J,2,0)</f>
        <v>#N/A</v>
      </c>
      <c r="D3008" s="35" t="e">
        <f>VLOOKUP(B3008,M:N,2,0)</f>
        <v>#N/A</v>
      </c>
      <c r="E3008" s="35" t="e">
        <f t="shared" si="71"/>
        <v>#N/A</v>
      </c>
    </row>
    <row r="3009" spans="1:5" x14ac:dyDescent="0.15">
      <c r="A3009" s="23">
        <f>主线!AG3008</f>
        <v>172960011</v>
      </c>
      <c r="B3009" s="37" t="s">
        <v>3588</v>
      </c>
      <c r="C3009" s="35" t="e">
        <f>VLOOKUP(B3009,I:J,2,0)</f>
        <v>#N/A</v>
      </c>
      <c r="D3009" s="35" t="e">
        <f>VLOOKUP(B3009,M:N,2,0)</f>
        <v>#N/A</v>
      </c>
      <c r="E3009" s="35" t="e">
        <f t="shared" si="71"/>
        <v>#N/A</v>
      </c>
    </row>
    <row r="3010" spans="1:5" x14ac:dyDescent="0.15">
      <c r="A3010" s="23">
        <f>主线!AG3009</f>
        <v>173125387</v>
      </c>
      <c r="B3010" s="37" t="s">
        <v>3589</v>
      </c>
      <c r="C3010" s="35" t="e">
        <f>VLOOKUP(B3010,I:J,2,0)</f>
        <v>#N/A</v>
      </c>
      <c r="D3010" s="35" t="e">
        <f>VLOOKUP(B3010,M:N,2,0)</f>
        <v>#N/A</v>
      </c>
      <c r="E3010" s="35" t="e">
        <f t="shared" ref="E3010:E3073" si="72">VLOOKUP(B3010,Q:R,2,0)</f>
        <v>#N/A</v>
      </c>
    </row>
    <row r="3011" spans="1:5" x14ac:dyDescent="0.15">
      <c r="A3011" s="23">
        <f>主线!AG3010</f>
        <v>173199671</v>
      </c>
      <c r="B3011" s="37" t="s">
        <v>3590</v>
      </c>
      <c r="C3011" s="35" t="e">
        <f>VLOOKUP(B3011,I:J,2,0)</f>
        <v>#N/A</v>
      </c>
      <c r="D3011" s="35" t="e">
        <f>VLOOKUP(B3011,M:N,2,0)</f>
        <v>#N/A</v>
      </c>
      <c r="E3011" s="35" t="e">
        <f t="shared" si="72"/>
        <v>#N/A</v>
      </c>
    </row>
    <row r="3012" spans="1:5" x14ac:dyDescent="0.15">
      <c r="A3012" s="23">
        <f>主线!AG3011</f>
        <v>173696776</v>
      </c>
      <c r="B3012" s="37" t="s">
        <v>3591</v>
      </c>
      <c r="C3012" s="35" t="e">
        <f>VLOOKUP(B3012,I:J,2,0)</f>
        <v>#N/A</v>
      </c>
      <c r="D3012" s="35" t="e">
        <f>VLOOKUP(B3012,M:N,2,0)</f>
        <v>#N/A</v>
      </c>
      <c r="E3012" s="35" t="e">
        <f t="shared" si="72"/>
        <v>#N/A</v>
      </c>
    </row>
    <row r="3013" spans="1:5" x14ac:dyDescent="0.15">
      <c r="A3013" s="23">
        <f>主线!AG3012</f>
        <v>173771125</v>
      </c>
      <c r="B3013" s="37" t="s">
        <v>3592</v>
      </c>
      <c r="C3013" s="35" t="e">
        <f>VLOOKUP(B3013,I:J,2,0)</f>
        <v>#N/A</v>
      </c>
      <c r="D3013" s="35" t="e">
        <f>VLOOKUP(B3013,M:N,2,0)</f>
        <v>#N/A</v>
      </c>
      <c r="E3013" s="35" t="e">
        <f t="shared" si="72"/>
        <v>#N/A</v>
      </c>
    </row>
    <row r="3014" spans="1:5" x14ac:dyDescent="0.15">
      <c r="A3014" s="23">
        <f>主线!AG3013</f>
        <v>173936838</v>
      </c>
      <c r="B3014" s="37" t="s">
        <v>3593</v>
      </c>
      <c r="C3014" s="35" t="e">
        <f>VLOOKUP(B3014,I:J,2,0)</f>
        <v>#N/A</v>
      </c>
      <c r="D3014" s="35" t="e">
        <f>VLOOKUP(B3014,M:N,2,0)</f>
        <v>#N/A</v>
      </c>
      <c r="E3014" s="35" t="e">
        <f t="shared" si="72"/>
        <v>#N/A</v>
      </c>
    </row>
    <row r="3015" spans="1:5" x14ac:dyDescent="0.15">
      <c r="A3015" s="23">
        <f>主线!AG3014</f>
        <v>174011254</v>
      </c>
      <c r="B3015" s="37" t="s">
        <v>3594</v>
      </c>
      <c r="C3015" s="35" t="e">
        <f>VLOOKUP(B3015,I:J,2,0)</f>
        <v>#N/A</v>
      </c>
      <c r="D3015" s="35" t="e">
        <f>VLOOKUP(B3015,M:N,2,0)</f>
        <v>#N/A</v>
      </c>
      <c r="E3015" s="35" t="e">
        <f t="shared" si="72"/>
        <v>#N/A</v>
      </c>
    </row>
    <row r="3016" spans="1:5" x14ac:dyDescent="0.15">
      <c r="A3016" s="23">
        <f>主线!AG3015</f>
        <v>174085673</v>
      </c>
      <c r="B3016" s="37" t="s">
        <v>3595</v>
      </c>
      <c r="C3016" s="35" t="e">
        <f>VLOOKUP(B3016,I:J,2,0)</f>
        <v>#N/A</v>
      </c>
      <c r="D3016" s="35" t="e">
        <f>VLOOKUP(B3016,M:N,2,0)</f>
        <v>#N/A</v>
      </c>
      <c r="E3016" s="35" t="e">
        <f t="shared" si="72"/>
        <v>#N/A</v>
      </c>
    </row>
    <row r="3017" spans="1:5" x14ac:dyDescent="0.15">
      <c r="A3017" s="23">
        <f>主线!AG3016</f>
        <v>174251612</v>
      </c>
      <c r="B3017" s="37" t="s">
        <v>3596</v>
      </c>
      <c r="C3017" s="35" t="e">
        <f>VLOOKUP(B3017,I:J,2,0)</f>
        <v>#N/A</v>
      </c>
      <c r="D3017" s="35" t="e">
        <f>VLOOKUP(B3017,M:N,2,0)</f>
        <v>#N/A</v>
      </c>
      <c r="E3017" s="35" t="e">
        <f t="shared" si="72"/>
        <v>#N/A</v>
      </c>
    </row>
    <row r="3018" spans="1:5" x14ac:dyDescent="0.15">
      <c r="A3018" s="23">
        <f>主线!AG3017</f>
        <v>174326098</v>
      </c>
      <c r="B3018" s="37" t="s">
        <v>3597</v>
      </c>
      <c r="C3018" s="35" t="e">
        <f>VLOOKUP(B3018,I:J,2,0)</f>
        <v>#N/A</v>
      </c>
      <c r="D3018" s="35" t="e">
        <f>VLOOKUP(B3018,M:N,2,0)</f>
        <v>#N/A</v>
      </c>
      <c r="E3018" s="35" t="e">
        <f t="shared" si="72"/>
        <v>#N/A</v>
      </c>
    </row>
    <row r="3019" spans="1:5" x14ac:dyDescent="0.15">
      <c r="A3019" s="23">
        <f>主线!AG3018</f>
        <v>174400591</v>
      </c>
      <c r="B3019" s="37" t="s">
        <v>3598</v>
      </c>
      <c r="C3019" s="35" t="e">
        <f>VLOOKUP(B3019,I:J,2,0)</f>
        <v>#N/A</v>
      </c>
      <c r="D3019" s="35" t="e">
        <f>VLOOKUP(B3019,M:N,2,0)</f>
        <v>#N/A</v>
      </c>
      <c r="E3019" s="35" t="e">
        <f t="shared" si="72"/>
        <v>#N/A</v>
      </c>
    </row>
    <row r="3020" spans="1:5" x14ac:dyDescent="0.15">
      <c r="A3020" s="23">
        <f>主线!AG3019</f>
        <v>174566759</v>
      </c>
      <c r="B3020" s="37" t="s">
        <v>3599</v>
      </c>
      <c r="C3020" s="35" t="e">
        <f>VLOOKUP(B3020,I:J,2,0)</f>
        <v>#N/A</v>
      </c>
      <c r="D3020" s="35" t="e">
        <f>VLOOKUP(B3020,M:N,2,0)</f>
        <v>#N/A</v>
      </c>
      <c r="E3020" s="35" t="e">
        <f t="shared" si="72"/>
        <v>#N/A</v>
      </c>
    </row>
    <row r="3021" spans="1:5" x14ac:dyDescent="0.15">
      <c r="A3021" s="23">
        <f>主线!AG3020</f>
        <v>174641314</v>
      </c>
      <c r="B3021" s="37" t="s">
        <v>3600</v>
      </c>
      <c r="C3021" s="35" t="e">
        <f>VLOOKUP(B3021,I:J,2,0)</f>
        <v>#N/A</v>
      </c>
      <c r="D3021" s="35" t="e">
        <f>VLOOKUP(B3021,M:N,2,0)</f>
        <v>#N/A</v>
      </c>
      <c r="E3021" s="35" t="e">
        <f t="shared" si="72"/>
        <v>#N/A</v>
      </c>
    </row>
    <row r="3022" spans="1:5" x14ac:dyDescent="0.15">
      <c r="A3022" s="23">
        <f>主线!AG3021</f>
        <v>175140678</v>
      </c>
      <c r="B3022" s="37" t="s">
        <v>3601</v>
      </c>
      <c r="C3022" s="35" t="e">
        <f>VLOOKUP(B3022,I:J,2,0)</f>
        <v>#N/A</v>
      </c>
      <c r="D3022" s="35" t="e">
        <f>VLOOKUP(B3022,M:N,2,0)</f>
        <v>#N/A</v>
      </c>
      <c r="E3022" s="35" t="e">
        <f t="shared" si="72"/>
        <v>#N/A</v>
      </c>
    </row>
    <row r="3023" spans="1:5" x14ac:dyDescent="0.15">
      <c r="A3023" s="23">
        <f>主线!AG3022</f>
        <v>175215303</v>
      </c>
      <c r="B3023" s="37" t="s">
        <v>3602</v>
      </c>
      <c r="C3023" s="35" t="e">
        <f>VLOOKUP(B3023,I:J,2,0)</f>
        <v>#N/A</v>
      </c>
      <c r="D3023" s="35" t="e">
        <f>VLOOKUP(B3023,M:N,2,0)</f>
        <v>#N/A</v>
      </c>
      <c r="E3023" s="35" t="e">
        <f t="shared" si="72"/>
        <v>#N/A</v>
      </c>
    </row>
    <row r="3024" spans="1:5" x14ac:dyDescent="0.15">
      <c r="A3024" s="23">
        <f>主线!AG3023</f>
        <v>175381808</v>
      </c>
      <c r="B3024" s="37" t="s">
        <v>3603</v>
      </c>
      <c r="C3024" s="35" t="e">
        <f>VLOOKUP(B3024,I:J,2,0)</f>
        <v>#N/A</v>
      </c>
      <c r="D3024" s="35" t="e">
        <f>VLOOKUP(B3024,M:N,2,0)</f>
        <v>#N/A</v>
      </c>
      <c r="E3024" s="35" t="e">
        <f t="shared" si="72"/>
        <v>#N/A</v>
      </c>
    </row>
    <row r="3025" spans="1:5" x14ac:dyDescent="0.15">
      <c r="A3025" s="23">
        <f>主线!AG3024</f>
        <v>175456496</v>
      </c>
      <c r="B3025" s="37" t="s">
        <v>3604</v>
      </c>
      <c r="C3025" s="35" t="e">
        <f>VLOOKUP(B3025,I:J,2,0)</f>
        <v>#N/A</v>
      </c>
      <c r="D3025" s="35" t="e">
        <f>VLOOKUP(B3025,M:N,2,0)</f>
        <v>#N/A</v>
      </c>
      <c r="E3025" s="35" t="e">
        <f t="shared" si="72"/>
        <v>#N/A</v>
      </c>
    </row>
    <row r="3026" spans="1:5" x14ac:dyDescent="0.15">
      <c r="A3026" s="23">
        <f>主线!AG3025</f>
        <v>175531192</v>
      </c>
      <c r="B3026" s="37" t="s">
        <v>3605</v>
      </c>
      <c r="C3026" s="35" t="e">
        <f>VLOOKUP(B3026,I:J,2,0)</f>
        <v>#N/A</v>
      </c>
      <c r="D3026" s="35" t="e">
        <f>VLOOKUP(B3026,M:N,2,0)</f>
        <v>#N/A</v>
      </c>
      <c r="E3026" s="35" t="e">
        <f t="shared" si="72"/>
        <v>#N/A</v>
      </c>
    </row>
    <row r="3027" spans="1:5" x14ac:dyDescent="0.15">
      <c r="A3027" s="23">
        <f>主线!AG3026</f>
        <v>175697926</v>
      </c>
      <c r="B3027" s="37" t="s">
        <v>3606</v>
      </c>
      <c r="C3027" s="35" t="e">
        <f>VLOOKUP(B3027,I:J,2,0)</f>
        <v>#N/A</v>
      </c>
      <c r="D3027" s="35" t="e">
        <f>VLOOKUP(B3027,M:N,2,0)</f>
        <v>#N/A</v>
      </c>
      <c r="E3027" s="35" t="e">
        <f t="shared" si="72"/>
        <v>#N/A</v>
      </c>
    </row>
    <row r="3028" spans="1:5" x14ac:dyDescent="0.15">
      <c r="A3028" s="23">
        <f>主线!AG3027</f>
        <v>175772692</v>
      </c>
      <c r="B3028" s="37" t="s">
        <v>3607</v>
      </c>
      <c r="C3028" s="35" t="e">
        <f>VLOOKUP(B3028,I:J,2,0)</f>
        <v>#N/A</v>
      </c>
      <c r="D3028" s="35" t="e">
        <f>VLOOKUP(B3028,M:N,2,0)</f>
        <v>#N/A</v>
      </c>
      <c r="E3028" s="35" t="e">
        <f t="shared" si="72"/>
        <v>#N/A</v>
      </c>
    </row>
    <row r="3029" spans="1:5" x14ac:dyDescent="0.15">
      <c r="A3029" s="23">
        <f>主线!AG3028</f>
        <v>175847464</v>
      </c>
      <c r="B3029" s="37" t="s">
        <v>3608</v>
      </c>
      <c r="C3029" s="35" t="e">
        <f>VLOOKUP(B3029,I:J,2,0)</f>
        <v>#N/A</v>
      </c>
      <c r="D3029" s="35" t="e">
        <f>VLOOKUP(B3029,M:N,2,0)</f>
        <v>#N/A</v>
      </c>
      <c r="E3029" s="35" t="e">
        <f t="shared" si="72"/>
        <v>#N/A</v>
      </c>
    </row>
    <row r="3030" spans="1:5" x14ac:dyDescent="0.15">
      <c r="A3030" s="23">
        <f>主线!AG3029</f>
        <v>176014432</v>
      </c>
      <c r="B3030" s="37" t="s">
        <v>3609</v>
      </c>
      <c r="C3030" s="35" t="e">
        <f>VLOOKUP(B3030,I:J,2,0)</f>
        <v>#N/A</v>
      </c>
      <c r="D3030" s="35" t="e">
        <f>VLOOKUP(B3030,M:N,2,0)</f>
        <v>#N/A</v>
      </c>
      <c r="E3030" s="35" t="e">
        <f t="shared" si="72"/>
        <v>#N/A</v>
      </c>
    </row>
    <row r="3031" spans="1:5" x14ac:dyDescent="0.15">
      <c r="A3031" s="23">
        <f>主线!AG3030</f>
        <v>176089267</v>
      </c>
      <c r="B3031" s="37" t="s">
        <v>3610</v>
      </c>
      <c r="C3031" s="35" t="e">
        <f>VLOOKUP(B3031,I:J,2,0)</f>
        <v>#N/A</v>
      </c>
      <c r="D3031" s="35" t="e">
        <f>VLOOKUP(B3031,M:N,2,0)</f>
        <v>#N/A</v>
      </c>
      <c r="E3031" s="35" t="e">
        <f t="shared" si="72"/>
        <v>#N/A</v>
      </c>
    </row>
    <row r="3032" spans="1:5" x14ac:dyDescent="0.15">
      <c r="A3032" s="23">
        <f>主线!AG3031</f>
        <v>176590881</v>
      </c>
      <c r="B3032" s="37" t="s">
        <v>3611</v>
      </c>
      <c r="C3032" s="35" t="e">
        <f>VLOOKUP(B3032,I:J,2,0)</f>
        <v>#N/A</v>
      </c>
      <c r="D3032" s="35" t="e">
        <f>VLOOKUP(B3032,M:N,2,0)</f>
        <v>#N/A</v>
      </c>
      <c r="E3032" s="35" t="e">
        <f t="shared" si="72"/>
        <v>#N/A</v>
      </c>
    </row>
    <row r="3033" spans="1:5" x14ac:dyDescent="0.15">
      <c r="A3033" s="23">
        <f>主线!AG3032</f>
        <v>176665779</v>
      </c>
      <c r="B3033" s="37" t="s">
        <v>3612</v>
      </c>
      <c r="C3033" s="35" t="e">
        <f>VLOOKUP(B3033,I:J,2,0)</f>
        <v>#N/A</v>
      </c>
      <c r="D3033" s="35" t="e">
        <f>VLOOKUP(B3033,M:N,2,0)</f>
        <v>#N/A</v>
      </c>
      <c r="E3033" s="35" t="str">
        <f t="shared" si="72"/>
        <v>天庭试炼boss_215</v>
      </c>
    </row>
    <row r="3034" spans="1:5" x14ac:dyDescent="0.15">
      <c r="A3034" s="23">
        <f>主线!AG3033</f>
        <v>176833080</v>
      </c>
      <c r="B3034" s="37" t="s">
        <v>3613</v>
      </c>
      <c r="C3034" s="35" t="e">
        <f>VLOOKUP(B3034,I:J,2,0)</f>
        <v>#N/A</v>
      </c>
      <c r="D3034" s="35" t="e">
        <f>VLOOKUP(B3034,M:N,2,0)</f>
        <v>#N/A</v>
      </c>
      <c r="E3034" s="35" t="e">
        <f t="shared" si="72"/>
        <v>#N/A</v>
      </c>
    </row>
    <row r="3035" spans="1:5" x14ac:dyDescent="0.15">
      <c r="A3035" s="23">
        <f>主线!AG3034</f>
        <v>176908041</v>
      </c>
      <c r="B3035" s="37" t="s">
        <v>3614</v>
      </c>
      <c r="C3035" s="35" t="e">
        <f>VLOOKUP(B3035,I:J,2,0)</f>
        <v>#N/A</v>
      </c>
      <c r="D3035" s="35" t="e">
        <f>VLOOKUP(B3035,M:N,2,0)</f>
        <v>#N/A</v>
      </c>
      <c r="E3035" s="35" t="e">
        <f t="shared" si="72"/>
        <v>#N/A</v>
      </c>
    </row>
    <row r="3036" spans="1:5" x14ac:dyDescent="0.15">
      <c r="A3036" s="23">
        <f>主线!AG3035</f>
        <v>176983005</v>
      </c>
      <c r="B3036" s="37" t="s">
        <v>3615</v>
      </c>
      <c r="C3036" s="35" t="e">
        <f>VLOOKUP(B3036,I:J,2,0)</f>
        <v>#N/A</v>
      </c>
      <c r="D3036" s="35" t="e">
        <f>VLOOKUP(B3036,M:N,2,0)</f>
        <v>#N/A</v>
      </c>
      <c r="E3036" s="35" t="e">
        <f t="shared" si="72"/>
        <v>#N/A</v>
      </c>
    </row>
    <row r="3037" spans="1:5" x14ac:dyDescent="0.15">
      <c r="A3037" s="23">
        <f>主线!AG3036</f>
        <v>177150526</v>
      </c>
      <c r="B3037" s="37" t="s">
        <v>3616</v>
      </c>
      <c r="C3037" s="35" t="e">
        <f>VLOOKUP(B3037,I:J,2,0)</f>
        <v>#N/A</v>
      </c>
      <c r="D3037" s="35" t="e">
        <f>VLOOKUP(B3037,M:N,2,0)</f>
        <v>#N/A</v>
      </c>
      <c r="E3037" s="35" t="e">
        <f t="shared" si="72"/>
        <v>#N/A</v>
      </c>
    </row>
    <row r="3038" spans="1:5" x14ac:dyDescent="0.15">
      <c r="A3038" s="23">
        <f>主线!AG3037</f>
        <v>177225549</v>
      </c>
      <c r="B3038" s="37" t="s">
        <v>3617</v>
      </c>
      <c r="C3038" s="35" t="e">
        <f>VLOOKUP(B3038,I:J,2,0)</f>
        <v>#N/A</v>
      </c>
      <c r="D3038" s="35" t="e">
        <f>VLOOKUP(B3038,M:N,2,0)</f>
        <v>#N/A</v>
      </c>
      <c r="E3038" s="35" t="e">
        <f t="shared" si="72"/>
        <v>#N/A</v>
      </c>
    </row>
    <row r="3039" spans="1:5" x14ac:dyDescent="0.15">
      <c r="A3039" s="23">
        <f>主线!AG3038</f>
        <v>177300580</v>
      </c>
      <c r="B3039" s="37" t="s">
        <v>3618</v>
      </c>
      <c r="C3039" s="35" t="e">
        <f>VLOOKUP(B3039,I:J,2,0)</f>
        <v>#N/A</v>
      </c>
      <c r="D3039" s="35" t="e">
        <f>VLOOKUP(B3039,M:N,2,0)</f>
        <v>#N/A</v>
      </c>
      <c r="E3039" s="35" t="e">
        <f t="shared" si="72"/>
        <v>#N/A</v>
      </c>
    </row>
    <row r="3040" spans="1:5" x14ac:dyDescent="0.15">
      <c r="A3040" s="23">
        <f>主线!AG3039</f>
        <v>177468327</v>
      </c>
      <c r="B3040" s="37" t="s">
        <v>3619</v>
      </c>
      <c r="C3040" s="35" t="e">
        <f>VLOOKUP(B3040,I:J,2,0)</f>
        <v>#N/A</v>
      </c>
      <c r="D3040" s="35" t="e">
        <f>VLOOKUP(B3040,M:N,2,0)</f>
        <v>#N/A</v>
      </c>
      <c r="E3040" s="35" t="e">
        <f t="shared" si="72"/>
        <v>#N/A</v>
      </c>
    </row>
    <row r="3041" spans="1:5" x14ac:dyDescent="0.15">
      <c r="A3041" s="23">
        <f>主线!AG3040</f>
        <v>177543427</v>
      </c>
      <c r="B3041" s="37" t="s">
        <v>3620</v>
      </c>
      <c r="C3041" s="35" t="e">
        <f>VLOOKUP(B3041,I:J,2,0)</f>
        <v>#N/A</v>
      </c>
      <c r="D3041" s="35" t="e">
        <f>VLOOKUP(B3041,M:N,2,0)</f>
        <v>#N/A</v>
      </c>
      <c r="E3041" s="35" t="e">
        <f t="shared" si="72"/>
        <v>#N/A</v>
      </c>
    </row>
    <row r="3042" spans="1:5" x14ac:dyDescent="0.15">
      <c r="A3042" s="23">
        <f>主线!AG3041</f>
        <v>178047252</v>
      </c>
      <c r="B3042" s="37" t="s">
        <v>3621</v>
      </c>
      <c r="C3042" s="35" t="e">
        <f>VLOOKUP(B3042,I:J,2,0)</f>
        <v>#N/A</v>
      </c>
      <c r="D3042" s="35" t="e">
        <f>VLOOKUP(B3042,M:N,2,0)</f>
        <v>#N/A</v>
      </c>
      <c r="E3042" s="35" t="e">
        <f t="shared" si="72"/>
        <v>#N/A</v>
      </c>
    </row>
    <row r="3043" spans="1:5" x14ac:dyDescent="0.15">
      <c r="A3043" s="23">
        <f>主线!AG3042</f>
        <v>178122420</v>
      </c>
      <c r="B3043" s="37" t="s">
        <v>3622</v>
      </c>
      <c r="C3043" s="35" t="e">
        <f>VLOOKUP(B3043,I:J,2,0)</f>
        <v>#N/A</v>
      </c>
      <c r="D3043" s="35" t="e">
        <f>VLOOKUP(B3043,M:N,2,0)</f>
        <v>#N/A</v>
      </c>
      <c r="E3043" s="35" t="e">
        <f t="shared" si="72"/>
        <v>#N/A</v>
      </c>
    </row>
    <row r="3044" spans="1:5" x14ac:dyDescent="0.15">
      <c r="A3044" s="23">
        <f>主线!AG3043</f>
        <v>178290511</v>
      </c>
      <c r="B3044" s="37" t="s">
        <v>3623</v>
      </c>
      <c r="C3044" s="35" t="e">
        <f>VLOOKUP(B3044,I:J,2,0)</f>
        <v>#N/A</v>
      </c>
      <c r="D3044" s="35" t="e">
        <f>VLOOKUP(B3044,M:N,2,0)</f>
        <v>#N/A</v>
      </c>
      <c r="E3044" s="35" t="e">
        <f t="shared" si="72"/>
        <v>#N/A</v>
      </c>
    </row>
    <row r="3045" spans="1:5" x14ac:dyDescent="0.15">
      <c r="A3045" s="23">
        <f>主线!AG3044</f>
        <v>178365748</v>
      </c>
      <c r="B3045" s="37" t="s">
        <v>3624</v>
      </c>
      <c r="C3045" s="35" t="e">
        <f>VLOOKUP(B3045,I:J,2,0)</f>
        <v>#N/A</v>
      </c>
      <c r="D3045" s="35" t="e">
        <f>VLOOKUP(B3045,M:N,2,0)</f>
        <v>#N/A</v>
      </c>
      <c r="E3045" s="35" t="e">
        <f t="shared" si="72"/>
        <v>#N/A</v>
      </c>
    </row>
    <row r="3046" spans="1:5" x14ac:dyDescent="0.15">
      <c r="A3046" s="23">
        <f>主线!AG3045</f>
        <v>178440989</v>
      </c>
      <c r="B3046" s="37" t="s">
        <v>3625</v>
      </c>
      <c r="C3046" s="35" t="e">
        <f>VLOOKUP(B3046,I:J,2,0)</f>
        <v>#N/A</v>
      </c>
      <c r="D3046" s="35" t="e">
        <f>VLOOKUP(B3046,M:N,2,0)</f>
        <v>#N/A</v>
      </c>
      <c r="E3046" s="35" t="e">
        <f t="shared" si="72"/>
        <v>#N/A</v>
      </c>
    </row>
    <row r="3047" spans="1:5" x14ac:dyDescent="0.15">
      <c r="A3047" s="23">
        <f>主线!AG3046</f>
        <v>178609311</v>
      </c>
      <c r="B3047" s="37" t="s">
        <v>3626</v>
      </c>
      <c r="C3047" s="35" t="e">
        <f>VLOOKUP(B3047,I:J,2,0)</f>
        <v>#N/A</v>
      </c>
      <c r="D3047" s="35" t="e">
        <f>VLOOKUP(B3047,M:N,2,0)</f>
        <v>#N/A</v>
      </c>
      <c r="E3047" s="35" t="e">
        <f t="shared" si="72"/>
        <v>#N/A</v>
      </c>
    </row>
    <row r="3048" spans="1:5" x14ac:dyDescent="0.15">
      <c r="A3048" s="23">
        <f>主线!AG3047</f>
        <v>178684618</v>
      </c>
      <c r="B3048" s="37" t="s">
        <v>3627</v>
      </c>
      <c r="C3048" s="35" t="e">
        <f>VLOOKUP(B3048,I:J,2,0)</f>
        <v>#N/A</v>
      </c>
      <c r="D3048" s="35" t="e">
        <f>VLOOKUP(B3048,M:N,2,0)</f>
        <v>#N/A</v>
      </c>
      <c r="E3048" s="35" t="e">
        <f t="shared" si="72"/>
        <v>#N/A</v>
      </c>
    </row>
    <row r="3049" spans="1:5" x14ac:dyDescent="0.15">
      <c r="A3049" s="23">
        <f>主线!AG3048</f>
        <v>178759933</v>
      </c>
      <c r="B3049" s="37" t="s">
        <v>3628</v>
      </c>
      <c r="C3049" s="35" t="e">
        <f>VLOOKUP(B3049,I:J,2,0)</f>
        <v>#N/A</v>
      </c>
      <c r="D3049" s="35" t="e">
        <f>VLOOKUP(B3049,M:N,2,0)</f>
        <v>#N/A</v>
      </c>
      <c r="E3049" s="35" t="e">
        <f t="shared" si="72"/>
        <v>#N/A</v>
      </c>
    </row>
    <row r="3050" spans="1:5" x14ac:dyDescent="0.15">
      <c r="A3050" s="23">
        <f>主线!AG3049</f>
        <v>178928481</v>
      </c>
      <c r="B3050" s="37" t="s">
        <v>3629</v>
      </c>
      <c r="C3050" s="35" t="e">
        <f>VLOOKUP(B3050,I:J,2,0)</f>
        <v>#N/A</v>
      </c>
      <c r="D3050" s="35" t="e">
        <f>VLOOKUP(B3050,M:N,2,0)</f>
        <v>#N/A</v>
      </c>
      <c r="E3050" s="35" t="e">
        <f t="shared" si="72"/>
        <v>#N/A</v>
      </c>
    </row>
    <row r="3051" spans="1:5" x14ac:dyDescent="0.15">
      <c r="A3051" s="23">
        <f>主线!AG3050</f>
        <v>179003855</v>
      </c>
      <c r="B3051" s="37" t="s">
        <v>3630</v>
      </c>
      <c r="C3051" s="35" t="e">
        <f>VLOOKUP(B3051,I:J,2,0)</f>
        <v>#N/A</v>
      </c>
      <c r="D3051" s="35" t="e">
        <f>VLOOKUP(B3051,M:N,2,0)</f>
        <v>#N/A</v>
      </c>
      <c r="E3051" s="35" t="e">
        <f t="shared" si="72"/>
        <v>#N/A</v>
      </c>
    </row>
    <row r="3052" spans="1:5" x14ac:dyDescent="0.15">
      <c r="A3052" s="23">
        <f>主线!AG3051</f>
        <v>179509927</v>
      </c>
      <c r="B3052" s="37" t="s">
        <v>3631</v>
      </c>
      <c r="C3052" s="35" t="e">
        <f>VLOOKUP(B3052,I:J,2,0)</f>
        <v>#N/A</v>
      </c>
      <c r="D3052" s="35" t="e">
        <f>VLOOKUP(B3052,M:N,2,0)</f>
        <v>#N/A</v>
      </c>
      <c r="E3052" s="35" t="e">
        <f t="shared" si="72"/>
        <v>#N/A</v>
      </c>
    </row>
    <row r="3053" spans="1:5" x14ac:dyDescent="0.15">
      <c r="A3053" s="23">
        <f>主线!AG3052</f>
        <v>179585368</v>
      </c>
      <c r="B3053" s="37" t="s">
        <v>3632</v>
      </c>
      <c r="C3053" s="35" t="e">
        <f>VLOOKUP(B3053,I:J,2,0)</f>
        <v>#N/A</v>
      </c>
      <c r="D3053" s="35" t="e">
        <f>VLOOKUP(B3053,M:N,2,0)</f>
        <v>#N/A</v>
      </c>
      <c r="E3053" s="35" t="e">
        <f t="shared" si="72"/>
        <v>#N/A</v>
      </c>
    </row>
    <row r="3054" spans="1:5" x14ac:dyDescent="0.15">
      <c r="A3054" s="23">
        <f>主线!AG3053</f>
        <v>179754257</v>
      </c>
      <c r="B3054" s="37" t="s">
        <v>3633</v>
      </c>
      <c r="C3054" s="35" t="e">
        <f>VLOOKUP(B3054,I:J,2,0)</f>
        <v>#N/A</v>
      </c>
      <c r="D3054" s="35" t="e">
        <f>VLOOKUP(B3054,M:N,2,0)</f>
        <v>#N/A</v>
      </c>
      <c r="E3054" s="35" t="e">
        <f t="shared" si="72"/>
        <v>#N/A</v>
      </c>
    </row>
    <row r="3055" spans="1:5" x14ac:dyDescent="0.15">
      <c r="A3055" s="23">
        <f>主线!AG3054</f>
        <v>179829764</v>
      </c>
      <c r="B3055" s="37" t="s">
        <v>3634</v>
      </c>
      <c r="C3055" s="35" t="e">
        <f>VLOOKUP(B3055,I:J,2,0)</f>
        <v>#N/A</v>
      </c>
      <c r="D3055" s="35" t="e">
        <f>VLOOKUP(B3055,M:N,2,0)</f>
        <v>#N/A</v>
      </c>
      <c r="E3055" s="35" t="e">
        <f t="shared" si="72"/>
        <v>#N/A</v>
      </c>
    </row>
    <row r="3056" spans="1:5" x14ac:dyDescent="0.15">
      <c r="A3056" s="23">
        <f>主线!AG3055</f>
        <v>179905282</v>
      </c>
      <c r="B3056" s="37" t="s">
        <v>3635</v>
      </c>
      <c r="C3056" s="35" t="e">
        <f>VLOOKUP(B3056,I:J,2,0)</f>
        <v>#N/A</v>
      </c>
      <c r="D3056" s="35" t="e">
        <f>VLOOKUP(B3056,M:N,2,0)</f>
        <v>#N/A</v>
      </c>
      <c r="E3056" s="35" t="e">
        <f t="shared" si="72"/>
        <v>#N/A</v>
      </c>
    </row>
    <row r="3057" spans="1:5" x14ac:dyDescent="0.15">
      <c r="A3057" s="23">
        <f>主线!AG3056</f>
        <v>180074405</v>
      </c>
      <c r="B3057" s="37" t="s">
        <v>3636</v>
      </c>
      <c r="C3057" s="35" t="e">
        <f>VLOOKUP(B3057,I:J,2,0)</f>
        <v>#N/A</v>
      </c>
      <c r="D3057" s="35" t="e">
        <f>VLOOKUP(B3057,M:N,2,0)</f>
        <v>#N/A</v>
      </c>
      <c r="E3057" s="35" t="e">
        <f t="shared" si="72"/>
        <v>#N/A</v>
      </c>
    </row>
    <row r="3058" spans="1:5" x14ac:dyDescent="0.15">
      <c r="A3058" s="23">
        <f>主线!AG3057</f>
        <v>180149990</v>
      </c>
      <c r="B3058" s="37" t="s">
        <v>3637</v>
      </c>
      <c r="C3058" s="35" t="e">
        <f>VLOOKUP(B3058,I:J,2,0)</f>
        <v>#N/A</v>
      </c>
      <c r="D3058" s="35" t="e">
        <f>VLOOKUP(B3058,M:N,2,0)</f>
        <v>#N/A</v>
      </c>
      <c r="E3058" s="35" t="e">
        <f t="shared" si="72"/>
        <v>#N/A</v>
      </c>
    </row>
    <row r="3059" spans="1:5" x14ac:dyDescent="0.15">
      <c r="A3059" s="23">
        <f>主线!AG3058</f>
        <v>180225586</v>
      </c>
      <c r="B3059" s="37" t="s">
        <v>3638</v>
      </c>
      <c r="C3059" s="35" t="e">
        <f>VLOOKUP(B3059,I:J,2,0)</f>
        <v>#N/A</v>
      </c>
      <c r="D3059" s="35" t="e">
        <f>VLOOKUP(B3059,M:N,2,0)</f>
        <v>#N/A</v>
      </c>
      <c r="E3059" s="35" t="e">
        <f t="shared" si="72"/>
        <v>#N/A</v>
      </c>
    </row>
    <row r="3060" spans="1:5" x14ac:dyDescent="0.15">
      <c r="A3060" s="23">
        <f>主线!AG3059</f>
        <v>180394936</v>
      </c>
      <c r="B3060" s="37" t="s">
        <v>3639</v>
      </c>
      <c r="C3060" s="35" t="e">
        <f>VLOOKUP(B3060,I:J,2,0)</f>
        <v>#N/A</v>
      </c>
      <c r="D3060" s="35" t="e">
        <f>VLOOKUP(B3060,M:N,2,0)</f>
        <v>#N/A</v>
      </c>
      <c r="E3060" s="35" t="e">
        <f t="shared" si="72"/>
        <v>#N/A</v>
      </c>
    </row>
    <row r="3061" spans="1:5" x14ac:dyDescent="0.15">
      <c r="A3061" s="23">
        <f>主线!AG3060</f>
        <v>180470594</v>
      </c>
      <c r="B3061" s="37" t="s">
        <v>3640</v>
      </c>
      <c r="C3061" s="35" t="e">
        <f>VLOOKUP(B3061,I:J,2,0)</f>
        <v>#N/A</v>
      </c>
      <c r="D3061" s="35" t="e">
        <f>VLOOKUP(B3061,M:N,2,0)</f>
        <v>#N/A</v>
      </c>
      <c r="E3061" s="35" t="e">
        <f t="shared" si="72"/>
        <v>#N/A</v>
      </c>
    </row>
    <row r="3062" spans="1:5" x14ac:dyDescent="0.15">
      <c r="A3062" s="23">
        <f>主线!AG3061</f>
        <v>180978926</v>
      </c>
      <c r="B3062" s="37" t="s">
        <v>3641</v>
      </c>
      <c r="C3062" s="35" t="e">
        <f>VLOOKUP(B3062,I:J,2,0)</f>
        <v>#N/A</v>
      </c>
      <c r="D3062" s="35" t="e">
        <f>VLOOKUP(B3062,M:N,2,0)</f>
        <v>#N/A</v>
      </c>
      <c r="E3062" s="35" t="e">
        <f t="shared" si="72"/>
        <v>#N/A</v>
      </c>
    </row>
    <row r="3063" spans="1:5" x14ac:dyDescent="0.15">
      <c r="A3063" s="23">
        <f>主线!AG3062</f>
        <v>181054648</v>
      </c>
      <c r="B3063" s="37" t="s">
        <v>3642</v>
      </c>
      <c r="C3063" s="35" t="e">
        <f>VLOOKUP(B3063,I:J,2,0)</f>
        <v>#N/A</v>
      </c>
      <c r="D3063" s="35" t="e">
        <f>VLOOKUP(B3063,M:N,2,0)</f>
        <v>#N/A</v>
      </c>
      <c r="E3063" s="35" t="e">
        <f t="shared" si="72"/>
        <v>#N/A</v>
      </c>
    </row>
    <row r="3064" spans="1:5" x14ac:dyDescent="0.15">
      <c r="A3064" s="23">
        <f>主线!AG3063</f>
        <v>181224336</v>
      </c>
      <c r="B3064" s="37" t="s">
        <v>3643</v>
      </c>
      <c r="C3064" s="35" t="e">
        <f>VLOOKUP(B3064,I:J,2,0)</f>
        <v>#N/A</v>
      </c>
      <c r="D3064" s="35" t="e">
        <f>VLOOKUP(B3064,M:N,2,0)</f>
        <v>#N/A</v>
      </c>
      <c r="E3064" s="35" t="e">
        <f t="shared" si="72"/>
        <v>#N/A</v>
      </c>
    </row>
    <row r="3065" spans="1:5" x14ac:dyDescent="0.15">
      <c r="A3065" s="23">
        <f>主线!AG3064</f>
        <v>181300128</v>
      </c>
      <c r="B3065" s="37" t="s">
        <v>3644</v>
      </c>
      <c r="C3065" s="35" t="e">
        <f>VLOOKUP(B3065,I:J,2,0)</f>
        <v>#N/A</v>
      </c>
      <c r="D3065" s="35" t="e">
        <f>VLOOKUP(B3065,M:N,2,0)</f>
        <v>#N/A</v>
      </c>
      <c r="E3065" s="35" t="str">
        <f t="shared" si="72"/>
        <v>天庭试炼boss_216</v>
      </c>
    </row>
    <row r="3066" spans="1:5" x14ac:dyDescent="0.15">
      <c r="A3066" s="23">
        <f>主线!AG3065</f>
        <v>181375931</v>
      </c>
      <c r="B3066" s="37" t="s">
        <v>3645</v>
      </c>
      <c r="C3066" s="35" t="e">
        <f>VLOOKUP(B3066,I:J,2,0)</f>
        <v>#N/A</v>
      </c>
      <c r="D3066" s="35" t="e">
        <f>VLOOKUP(B3066,M:N,2,0)</f>
        <v>#N/A</v>
      </c>
      <c r="E3066" s="35" t="e">
        <f t="shared" si="72"/>
        <v>#N/A</v>
      </c>
    </row>
    <row r="3067" spans="1:5" x14ac:dyDescent="0.15">
      <c r="A3067" s="23">
        <f>主线!AG3066</f>
        <v>181545853</v>
      </c>
      <c r="B3067" s="37" t="s">
        <v>3646</v>
      </c>
      <c r="C3067" s="35" t="e">
        <f>VLOOKUP(B3067,I:J,2,0)</f>
        <v>#N/A</v>
      </c>
      <c r="D3067" s="35" t="e">
        <f>VLOOKUP(B3067,M:N,2,0)</f>
        <v>#N/A</v>
      </c>
      <c r="E3067" s="35" t="e">
        <f t="shared" si="72"/>
        <v>#N/A</v>
      </c>
    </row>
    <row r="3068" spans="1:5" x14ac:dyDescent="0.15">
      <c r="A3068" s="23">
        <f>主线!AG3067</f>
        <v>181621719</v>
      </c>
      <c r="B3068" s="37" t="s">
        <v>3647</v>
      </c>
      <c r="C3068" s="35" t="e">
        <f>VLOOKUP(B3068,I:J,2,0)</f>
        <v>#N/A</v>
      </c>
      <c r="D3068" s="35" t="e">
        <f>VLOOKUP(B3068,M:N,2,0)</f>
        <v>#N/A</v>
      </c>
      <c r="E3068" s="35" t="e">
        <f t="shared" si="72"/>
        <v>#N/A</v>
      </c>
    </row>
    <row r="3069" spans="1:5" x14ac:dyDescent="0.15">
      <c r="A3069" s="23">
        <f>主线!AG3068</f>
        <v>181697596</v>
      </c>
      <c r="B3069" s="37" t="s">
        <v>3648</v>
      </c>
      <c r="C3069" s="35" t="e">
        <f>VLOOKUP(B3069,I:J,2,0)</f>
        <v>#N/A</v>
      </c>
      <c r="D3069" s="35" t="e">
        <f>VLOOKUP(B3069,M:N,2,0)</f>
        <v>#N/A</v>
      </c>
      <c r="E3069" s="35" t="e">
        <f t="shared" si="72"/>
        <v>#N/A</v>
      </c>
    </row>
    <row r="3070" spans="1:5" x14ac:dyDescent="0.15">
      <c r="A3070" s="23">
        <f>主线!AG3069</f>
        <v>181867749</v>
      </c>
      <c r="B3070" s="37" t="s">
        <v>3649</v>
      </c>
      <c r="C3070" s="35" t="e">
        <f>VLOOKUP(B3070,I:J,2,0)</f>
        <v>#N/A</v>
      </c>
      <c r="D3070" s="35" t="e">
        <f>VLOOKUP(B3070,M:N,2,0)</f>
        <v>#N/A</v>
      </c>
      <c r="E3070" s="35" t="e">
        <f t="shared" si="72"/>
        <v>#N/A</v>
      </c>
    </row>
    <row r="3071" spans="1:5" x14ac:dyDescent="0.15">
      <c r="A3071" s="23">
        <f>主线!AG3070</f>
        <v>181943689</v>
      </c>
      <c r="B3071" s="37" t="s">
        <v>3650</v>
      </c>
      <c r="C3071" s="35" t="e">
        <f>VLOOKUP(B3071,I:J,2,0)</f>
        <v>#N/A</v>
      </c>
      <c r="D3071" s="35" t="e">
        <f>VLOOKUP(B3071,M:N,2,0)</f>
        <v>#N/A</v>
      </c>
      <c r="E3071" s="35" t="e">
        <f t="shared" si="72"/>
        <v>#N/A</v>
      </c>
    </row>
    <row r="3072" spans="1:5" x14ac:dyDescent="0.15">
      <c r="A3072" s="23">
        <f>主线!AG3071</f>
        <v>182454293</v>
      </c>
      <c r="B3072" s="37" t="s">
        <v>3651</v>
      </c>
      <c r="C3072" s="35" t="e">
        <f>VLOOKUP(B3072,I:J,2,0)</f>
        <v>#N/A</v>
      </c>
      <c r="D3072" s="35" t="e">
        <f>VLOOKUP(B3072,M:N,2,0)</f>
        <v>#N/A</v>
      </c>
      <c r="E3072" s="35" t="e">
        <f t="shared" si="72"/>
        <v>#N/A</v>
      </c>
    </row>
    <row r="3073" spans="1:5" x14ac:dyDescent="0.15">
      <c r="A3073" s="23">
        <f>主线!AG3072</f>
        <v>182530300</v>
      </c>
      <c r="B3073" s="37" t="s">
        <v>3652</v>
      </c>
      <c r="C3073" s="35" t="e">
        <f>VLOOKUP(B3073,I:J,2,0)</f>
        <v>#N/A</v>
      </c>
      <c r="D3073" s="35" t="e">
        <f>VLOOKUP(B3073,M:N,2,0)</f>
        <v>#N/A</v>
      </c>
      <c r="E3073" s="35" t="e">
        <f t="shared" si="72"/>
        <v>#N/A</v>
      </c>
    </row>
    <row r="3074" spans="1:5" x14ac:dyDescent="0.15">
      <c r="A3074" s="23">
        <f>主线!AG3073</f>
        <v>182700798</v>
      </c>
      <c r="B3074" s="37" t="s">
        <v>3653</v>
      </c>
      <c r="C3074" s="35" t="e">
        <f>VLOOKUP(B3074,I:J,2,0)</f>
        <v>#N/A</v>
      </c>
      <c r="D3074" s="35" t="e">
        <f>VLOOKUP(B3074,M:N,2,0)</f>
        <v>#N/A</v>
      </c>
      <c r="E3074" s="35" t="e">
        <f t="shared" ref="E3074:E3137" si="73">VLOOKUP(B3074,Q:R,2,0)</f>
        <v>#N/A</v>
      </c>
    </row>
    <row r="3075" spans="1:5" x14ac:dyDescent="0.15">
      <c r="A3075" s="23">
        <f>主线!AG3074</f>
        <v>182776879</v>
      </c>
      <c r="B3075" s="37" t="s">
        <v>3654</v>
      </c>
      <c r="C3075" s="35" t="e">
        <f>VLOOKUP(B3075,I:J,2,0)</f>
        <v>#N/A</v>
      </c>
      <c r="D3075" s="35" t="e">
        <f>VLOOKUP(B3075,M:N,2,0)</f>
        <v>#N/A</v>
      </c>
      <c r="E3075" s="35" t="e">
        <f t="shared" si="73"/>
        <v>#N/A</v>
      </c>
    </row>
    <row r="3076" spans="1:5" x14ac:dyDescent="0.15">
      <c r="A3076" s="23">
        <f>主线!AG3075</f>
        <v>182852971</v>
      </c>
      <c r="B3076" s="37" t="s">
        <v>3655</v>
      </c>
      <c r="C3076" s="35" t="e">
        <f>VLOOKUP(B3076,I:J,2,0)</f>
        <v>#N/A</v>
      </c>
      <c r="D3076" s="35" t="e">
        <f>VLOOKUP(B3076,M:N,2,0)</f>
        <v>#N/A</v>
      </c>
      <c r="E3076" s="35" t="e">
        <f t="shared" si="73"/>
        <v>#N/A</v>
      </c>
    </row>
    <row r="3077" spans="1:5" x14ac:dyDescent="0.15">
      <c r="A3077" s="23">
        <f>主线!AG3076</f>
        <v>183023707</v>
      </c>
      <c r="B3077" s="37" t="s">
        <v>3656</v>
      </c>
      <c r="C3077" s="35" t="e">
        <f>VLOOKUP(B3077,I:J,2,0)</f>
        <v>#N/A</v>
      </c>
      <c r="D3077" s="35" t="e">
        <f>VLOOKUP(B3077,M:N,2,0)</f>
        <v>#N/A</v>
      </c>
      <c r="E3077" s="35" t="e">
        <f t="shared" si="73"/>
        <v>#N/A</v>
      </c>
    </row>
    <row r="3078" spans="1:5" x14ac:dyDescent="0.15">
      <c r="A3078" s="23">
        <f>主线!AG3077</f>
        <v>183099869</v>
      </c>
      <c r="B3078" s="37" t="s">
        <v>3657</v>
      </c>
      <c r="C3078" s="35" t="e">
        <f>VLOOKUP(B3078,I:J,2,0)</f>
        <v>#N/A</v>
      </c>
      <c r="D3078" s="35" t="e">
        <f>VLOOKUP(B3078,M:N,2,0)</f>
        <v>#N/A</v>
      </c>
      <c r="E3078" s="35" t="e">
        <f t="shared" si="73"/>
        <v>#N/A</v>
      </c>
    </row>
    <row r="3079" spans="1:5" x14ac:dyDescent="0.15">
      <c r="A3079" s="23">
        <f>主线!AG3078</f>
        <v>183176039</v>
      </c>
      <c r="B3079" s="37" t="s">
        <v>3658</v>
      </c>
      <c r="C3079" s="35" t="e">
        <f>VLOOKUP(B3079,I:J,2,0)</f>
        <v>#N/A</v>
      </c>
      <c r="D3079" s="35" t="e">
        <f>VLOOKUP(B3079,M:N,2,0)</f>
        <v>#N/A</v>
      </c>
      <c r="E3079" s="35" t="e">
        <f t="shared" si="73"/>
        <v>#N/A</v>
      </c>
    </row>
    <row r="3080" spans="1:5" x14ac:dyDescent="0.15">
      <c r="A3080" s="23">
        <f>主线!AG3079</f>
        <v>183347014</v>
      </c>
      <c r="B3080" s="37" t="s">
        <v>3659</v>
      </c>
      <c r="C3080" s="35" t="e">
        <f>VLOOKUP(B3080,I:J,2,0)</f>
        <v>#N/A</v>
      </c>
      <c r="D3080" s="35" t="e">
        <f>VLOOKUP(B3080,M:N,2,0)</f>
        <v>#N/A</v>
      </c>
      <c r="E3080" s="35" t="e">
        <f t="shared" si="73"/>
        <v>#N/A</v>
      </c>
    </row>
    <row r="3081" spans="1:5" x14ac:dyDescent="0.15">
      <c r="A3081" s="23">
        <f>主线!AG3080</f>
        <v>183423257</v>
      </c>
      <c r="B3081" s="37" t="s">
        <v>3660</v>
      </c>
      <c r="C3081" s="35" t="e">
        <f>VLOOKUP(B3081,I:J,2,0)</f>
        <v>#N/A</v>
      </c>
      <c r="D3081" s="35" t="e">
        <f>VLOOKUP(B3081,M:N,2,0)</f>
        <v>#N/A</v>
      </c>
      <c r="E3081" s="35" t="e">
        <f t="shared" si="73"/>
        <v>#N/A</v>
      </c>
    </row>
    <row r="3082" spans="1:5" x14ac:dyDescent="0.15">
      <c r="A3082" s="23">
        <f>主线!AG3081</f>
        <v>183936196</v>
      </c>
      <c r="B3082" s="37" t="s">
        <v>3661</v>
      </c>
      <c r="C3082" s="35" t="e">
        <f>VLOOKUP(B3082,I:J,2,0)</f>
        <v>#N/A</v>
      </c>
      <c r="D3082" s="35" t="e">
        <f>VLOOKUP(B3082,M:N,2,0)</f>
        <v>#N/A</v>
      </c>
      <c r="E3082" s="35" t="e">
        <f t="shared" si="73"/>
        <v>#N/A</v>
      </c>
    </row>
    <row r="3083" spans="1:5" x14ac:dyDescent="0.15">
      <c r="A3083" s="23">
        <f>主线!AG3082</f>
        <v>184012510</v>
      </c>
      <c r="B3083" s="37" t="s">
        <v>3662</v>
      </c>
      <c r="C3083" s="35" t="e">
        <f>VLOOKUP(B3083,I:J,2,0)</f>
        <v>#N/A</v>
      </c>
      <c r="D3083" s="35" t="e">
        <f>VLOOKUP(B3083,M:N,2,0)</f>
        <v>#N/A</v>
      </c>
      <c r="E3083" s="35" t="e">
        <f t="shared" si="73"/>
        <v>#N/A</v>
      </c>
    </row>
    <row r="3084" spans="1:5" x14ac:dyDescent="0.15">
      <c r="A3084" s="23">
        <f>主线!AG3083</f>
        <v>184183834</v>
      </c>
      <c r="B3084" s="37" t="s">
        <v>3663</v>
      </c>
      <c r="C3084" s="35" t="e">
        <f>VLOOKUP(B3084,I:J,2,0)</f>
        <v>#N/A</v>
      </c>
      <c r="D3084" s="35" t="e">
        <f>VLOOKUP(B3084,M:N,2,0)</f>
        <v>#N/A</v>
      </c>
      <c r="E3084" s="35" t="e">
        <f t="shared" si="73"/>
        <v>#N/A</v>
      </c>
    </row>
    <row r="3085" spans="1:5" x14ac:dyDescent="0.15">
      <c r="A3085" s="23">
        <f>主线!AG3084</f>
        <v>184260219</v>
      </c>
      <c r="B3085" s="37" t="s">
        <v>3664</v>
      </c>
      <c r="C3085" s="35" t="e">
        <f>VLOOKUP(B3085,I:J,2,0)</f>
        <v>#N/A</v>
      </c>
      <c r="D3085" s="35" t="e">
        <f>VLOOKUP(B3085,M:N,2,0)</f>
        <v>#N/A</v>
      </c>
      <c r="E3085" s="35" t="e">
        <f t="shared" si="73"/>
        <v>#N/A</v>
      </c>
    </row>
    <row r="3086" spans="1:5" x14ac:dyDescent="0.15">
      <c r="A3086" s="23">
        <f>主线!AG3085</f>
        <v>184336607</v>
      </c>
      <c r="B3086" s="37" t="s">
        <v>3665</v>
      </c>
      <c r="C3086" s="35" t="e">
        <f>VLOOKUP(B3086,I:J,2,0)</f>
        <v>#N/A</v>
      </c>
      <c r="D3086" s="35" t="e">
        <f>VLOOKUP(B3086,M:N,2,0)</f>
        <v>#N/A</v>
      </c>
      <c r="E3086" s="35" t="e">
        <f t="shared" si="73"/>
        <v>#N/A</v>
      </c>
    </row>
    <row r="3087" spans="1:5" x14ac:dyDescent="0.15">
      <c r="A3087" s="23">
        <f>主线!AG3086</f>
        <v>184508167</v>
      </c>
      <c r="B3087" s="37" t="s">
        <v>3666</v>
      </c>
      <c r="C3087" s="35" t="e">
        <f>VLOOKUP(B3087,I:J,2,0)</f>
        <v>#N/A</v>
      </c>
      <c r="D3087" s="35" t="e">
        <f>VLOOKUP(B3087,M:N,2,0)</f>
        <v>#N/A</v>
      </c>
      <c r="E3087" s="35" t="e">
        <f t="shared" si="73"/>
        <v>#N/A</v>
      </c>
    </row>
    <row r="3088" spans="1:5" x14ac:dyDescent="0.15">
      <c r="A3088" s="23">
        <f>主线!AG3087</f>
        <v>184584629</v>
      </c>
      <c r="B3088" s="37" t="s">
        <v>3667</v>
      </c>
      <c r="C3088" s="35" t="e">
        <f>VLOOKUP(B3088,I:J,2,0)</f>
        <v>#N/A</v>
      </c>
      <c r="D3088" s="35" t="e">
        <f>VLOOKUP(B3088,M:N,2,0)</f>
        <v>#N/A</v>
      </c>
      <c r="E3088" s="35" t="e">
        <f t="shared" si="73"/>
        <v>#N/A</v>
      </c>
    </row>
    <row r="3089" spans="1:5" x14ac:dyDescent="0.15">
      <c r="A3089" s="23">
        <f>主线!AG3088</f>
        <v>184661099</v>
      </c>
      <c r="B3089" s="37" t="s">
        <v>3668</v>
      </c>
      <c r="C3089" s="35" t="e">
        <f>VLOOKUP(B3089,I:J,2,0)</f>
        <v>#N/A</v>
      </c>
      <c r="D3089" s="35" t="e">
        <f>VLOOKUP(B3089,M:N,2,0)</f>
        <v>#N/A</v>
      </c>
      <c r="E3089" s="35" t="e">
        <f t="shared" si="73"/>
        <v>#N/A</v>
      </c>
    </row>
    <row r="3090" spans="1:5" x14ac:dyDescent="0.15">
      <c r="A3090" s="23">
        <f>主线!AG3089</f>
        <v>184832893</v>
      </c>
      <c r="B3090" s="37" t="s">
        <v>3669</v>
      </c>
      <c r="C3090" s="35" t="e">
        <f>VLOOKUP(B3090,I:J,2,0)</f>
        <v>#N/A</v>
      </c>
      <c r="D3090" s="35" t="e">
        <f>VLOOKUP(B3090,M:N,2,0)</f>
        <v>#N/A</v>
      </c>
      <c r="E3090" s="35" t="e">
        <f t="shared" si="73"/>
        <v>#N/A</v>
      </c>
    </row>
    <row r="3091" spans="1:5" x14ac:dyDescent="0.15">
      <c r="A3091" s="23">
        <f>主线!AG3090</f>
        <v>184909427</v>
      </c>
      <c r="B3091" s="37" t="s">
        <v>3670</v>
      </c>
      <c r="C3091" s="35" t="e">
        <f>VLOOKUP(B3091,I:J,2,0)</f>
        <v>#N/A</v>
      </c>
      <c r="D3091" s="35" t="e">
        <f>VLOOKUP(B3091,M:N,2,0)</f>
        <v>#N/A</v>
      </c>
      <c r="E3091" s="35" t="e">
        <f t="shared" si="73"/>
        <v>#N/A</v>
      </c>
    </row>
    <row r="3092" spans="1:5" x14ac:dyDescent="0.15">
      <c r="A3092" s="23">
        <f>主线!AG3091</f>
        <v>185424708</v>
      </c>
      <c r="B3092" s="37" t="s">
        <v>3671</v>
      </c>
      <c r="C3092" s="35" t="e">
        <f>VLOOKUP(B3092,I:J,2,0)</f>
        <v>#N/A</v>
      </c>
      <c r="D3092" s="35" t="e">
        <f>VLOOKUP(B3092,M:N,2,0)</f>
        <v>#N/A</v>
      </c>
      <c r="E3092" s="35" t="e">
        <f t="shared" si="73"/>
        <v>#N/A</v>
      </c>
    </row>
    <row r="3093" spans="1:5" x14ac:dyDescent="0.15">
      <c r="A3093" s="23">
        <f>主线!AG3092</f>
        <v>185501316</v>
      </c>
      <c r="B3093" s="37" t="s">
        <v>3672</v>
      </c>
      <c r="C3093" s="35" t="e">
        <f>VLOOKUP(B3093,I:J,2,0)</f>
        <v>#N/A</v>
      </c>
      <c r="D3093" s="35" t="e">
        <f>VLOOKUP(B3093,M:N,2,0)</f>
        <v>#N/A</v>
      </c>
      <c r="E3093" s="35" t="e">
        <f t="shared" si="73"/>
        <v>#N/A</v>
      </c>
    </row>
    <row r="3094" spans="1:5" x14ac:dyDescent="0.15">
      <c r="A3094" s="23">
        <f>主线!AG3093</f>
        <v>185673453</v>
      </c>
      <c r="B3094" s="37" t="s">
        <v>3673</v>
      </c>
      <c r="C3094" s="35" t="e">
        <f>VLOOKUP(B3094,I:J,2,0)</f>
        <v>#N/A</v>
      </c>
      <c r="D3094" s="35" t="e">
        <f>VLOOKUP(B3094,M:N,2,0)</f>
        <v>#N/A</v>
      </c>
      <c r="E3094" s="35" t="e">
        <f t="shared" si="73"/>
        <v>#N/A</v>
      </c>
    </row>
    <row r="3095" spans="1:5" x14ac:dyDescent="0.15">
      <c r="A3095" s="23">
        <f>主线!AG3094</f>
        <v>185750128</v>
      </c>
      <c r="B3095" s="37" t="s">
        <v>3674</v>
      </c>
      <c r="C3095" s="35" t="e">
        <f>VLOOKUP(B3095,I:J,2,0)</f>
        <v>#N/A</v>
      </c>
      <c r="D3095" s="35" t="e">
        <f>VLOOKUP(B3095,M:N,2,0)</f>
        <v>#N/A</v>
      </c>
      <c r="E3095" s="35" t="e">
        <f t="shared" si="73"/>
        <v>#N/A</v>
      </c>
    </row>
    <row r="3096" spans="1:5" x14ac:dyDescent="0.15">
      <c r="A3096" s="23">
        <f>主线!AG3095</f>
        <v>185826806</v>
      </c>
      <c r="B3096" s="37" t="s">
        <v>3675</v>
      </c>
      <c r="C3096" s="35" t="e">
        <f>VLOOKUP(B3096,I:J,2,0)</f>
        <v>#N/A</v>
      </c>
      <c r="D3096" s="35" t="e">
        <f>VLOOKUP(B3096,M:N,2,0)</f>
        <v>#N/A</v>
      </c>
      <c r="E3096" s="35" t="str">
        <f t="shared" si="73"/>
        <v>天庭试炼boss_217</v>
      </c>
    </row>
    <row r="3097" spans="1:5" x14ac:dyDescent="0.15">
      <c r="A3097" s="23">
        <f>主线!AG3096</f>
        <v>185999174</v>
      </c>
      <c r="B3097" s="37" t="s">
        <v>3676</v>
      </c>
      <c r="C3097" s="35" t="e">
        <f>VLOOKUP(B3097,I:J,2,0)</f>
        <v>#N/A</v>
      </c>
      <c r="D3097" s="35" t="e">
        <f>VLOOKUP(B3097,M:N,2,0)</f>
        <v>#N/A</v>
      </c>
      <c r="E3097" s="35" t="e">
        <f t="shared" si="73"/>
        <v>#N/A</v>
      </c>
    </row>
    <row r="3098" spans="1:5" x14ac:dyDescent="0.15">
      <c r="A3098" s="23">
        <f>主线!AG3097</f>
        <v>186075923</v>
      </c>
      <c r="B3098" s="37" t="s">
        <v>3677</v>
      </c>
      <c r="C3098" s="35" t="e">
        <f>VLOOKUP(B3098,I:J,2,0)</f>
        <v>#N/A</v>
      </c>
      <c r="D3098" s="35" t="e">
        <f>VLOOKUP(B3098,M:N,2,0)</f>
        <v>#N/A</v>
      </c>
      <c r="E3098" s="35" t="e">
        <f t="shared" si="73"/>
        <v>#N/A</v>
      </c>
    </row>
    <row r="3099" spans="1:5" x14ac:dyDescent="0.15">
      <c r="A3099" s="23">
        <f>主线!AG3098</f>
        <v>186152679</v>
      </c>
      <c r="B3099" s="37" t="s">
        <v>3678</v>
      </c>
      <c r="C3099" s="35" t="e">
        <f>VLOOKUP(B3099,I:J,2,0)</f>
        <v>#N/A</v>
      </c>
      <c r="D3099" s="35" t="e">
        <f>VLOOKUP(B3099,M:N,2,0)</f>
        <v>#N/A</v>
      </c>
      <c r="E3099" s="35" t="e">
        <f t="shared" si="73"/>
        <v>#N/A</v>
      </c>
    </row>
    <row r="3100" spans="1:5" x14ac:dyDescent="0.15">
      <c r="A3100" s="23">
        <f>主线!AG3099</f>
        <v>186325287</v>
      </c>
      <c r="B3100" s="37" t="s">
        <v>3679</v>
      </c>
      <c r="C3100" s="35" t="e">
        <f>VLOOKUP(B3100,I:J,2,0)</f>
        <v>#N/A</v>
      </c>
      <c r="D3100" s="35" t="e">
        <f>VLOOKUP(B3100,M:N,2,0)</f>
        <v>#N/A</v>
      </c>
      <c r="E3100" s="35" t="e">
        <f t="shared" si="73"/>
        <v>#N/A</v>
      </c>
    </row>
    <row r="3101" spans="1:5" x14ac:dyDescent="0.15">
      <c r="A3101" s="23">
        <f>主线!AG3100</f>
        <v>186402117</v>
      </c>
      <c r="B3101" s="37" t="s">
        <v>3680</v>
      </c>
      <c r="C3101" s="35" t="e">
        <f>VLOOKUP(B3101,I:J,2,0)</f>
        <v>#N/A</v>
      </c>
      <c r="D3101" s="35" t="e">
        <f>VLOOKUP(B3101,M:N,2,0)</f>
        <v>#N/A</v>
      </c>
      <c r="E3101" s="35" t="e">
        <f t="shared" si="73"/>
        <v>#N/A</v>
      </c>
    </row>
    <row r="3102" spans="1:5" x14ac:dyDescent="0.15">
      <c r="A3102" s="23">
        <f>主线!AG3101</f>
        <v>186919712</v>
      </c>
      <c r="B3102" s="37" t="s">
        <v>3681</v>
      </c>
      <c r="C3102" s="35" t="e">
        <f>VLOOKUP(B3102,I:J,2,0)</f>
        <v>#N/A</v>
      </c>
      <c r="D3102" s="35" t="e">
        <f>VLOOKUP(B3102,M:N,2,0)</f>
        <v>#N/A</v>
      </c>
      <c r="E3102" s="35" t="e">
        <f t="shared" si="73"/>
        <v>#N/A</v>
      </c>
    </row>
    <row r="3103" spans="1:5" x14ac:dyDescent="0.15">
      <c r="A3103" s="23">
        <f>主线!AG3102</f>
        <v>186996609</v>
      </c>
      <c r="B3103" s="37" t="s">
        <v>3682</v>
      </c>
      <c r="C3103" s="35" t="e">
        <f>VLOOKUP(B3103,I:J,2,0)</f>
        <v>#N/A</v>
      </c>
      <c r="D3103" s="35" t="e">
        <f>VLOOKUP(B3103,M:N,2,0)</f>
        <v>#N/A</v>
      </c>
      <c r="E3103" s="35" t="e">
        <f t="shared" si="73"/>
        <v>#N/A</v>
      </c>
    </row>
    <row r="3104" spans="1:5" x14ac:dyDescent="0.15">
      <c r="A3104" s="23">
        <f>主线!AG3103</f>
        <v>187169568</v>
      </c>
      <c r="B3104" s="37" t="s">
        <v>3683</v>
      </c>
      <c r="C3104" s="35" t="e">
        <f>VLOOKUP(B3104,I:J,2,0)</f>
        <v>#N/A</v>
      </c>
      <c r="D3104" s="35" t="e">
        <f>VLOOKUP(B3104,M:N,2,0)</f>
        <v>#N/A</v>
      </c>
      <c r="E3104" s="35" t="e">
        <f t="shared" si="73"/>
        <v>#N/A</v>
      </c>
    </row>
    <row r="3105" spans="1:5" x14ac:dyDescent="0.15">
      <c r="A3105" s="23">
        <f>主线!AG3104</f>
        <v>187246536</v>
      </c>
      <c r="B3105" s="37" t="s">
        <v>3684</v>
      </c>
      <c r="C3105" s="35" t="e">
        <f>VLOOKUP(B3105,I:J,2,0)</f>
        <v>#N/A</v>
      </c>
      <c r="D3105" s="35" t="e">
        <f>VLOOKUP(B3105,M:N,2,0)</f>
        <v>#N/A</v>
      </c>
      <c r="E3105" s="35" t="e">
        <f t="shared" si="73"/>
        <v>#N/A</v>
      </c>
    </row>
    <row r="3106" spans="1:5" x14ac:dyDescent="0.15">
      <c r="A3106" s="23">
        <f>主线!AG3105</f>
        <v>187323515</v>
      </c>
      <c r="B3106" s="37" t="s">
        <v>3685</v>
      </c>
      <c r="C3106" s="35" t="e">
        <f>VLOOKUP(B3106,I:J,2,0)</f>
        <v>#N/A</v>
      </c>
      <c r="D3106" s="35" t="e">
        <f>VLOOKUP(B3106,M:N,2,0)</f>
        <v>#N/A</v>
      </c>
      <c r="E3106" s="35" t="e">
        <f t="shared" si="73"/>
        <v>#N/A</v>
      </c>
    </row>
    <row r="3107" spans="1:5" x14ac:dyDescent="0.15">
      <c r="A3107" s="23">
        <f>主线!AG3106</f>
        <v>187496713</v>
      </c>
      <c r="B3107" s="37" t="s">
        <v>3686</v>
      </c>
      <c r="C3107" s="35" t="e">
        <f>VLOOKUP(B3107,I:J,2,0)</f>
        <v>#N/A</v>
      </c>
      <c r="D3107" s="35" t="e">
        <f>VLOOKUP(B3107,M:N,2,0)</f>
        <v>#N/A</v>
      </c>
      <c r="E3107" s="35" t="e">
        <f t="shared" si="73"/>
        <v>#N/A</v>
      </c>
    </row>
    <row r="3108" spans="1:5" x14ac:dyDescent="0.15">
      <c r="A3108" s="23">
        <f>主线!AG3107</f>
        <v>187573766</v>
      </c>
      <c r="B3108" s="37" t="s">
        <v>3687</v>
      </c>
      <c r="C3108" s="35" t="e">
        <f>VLOOKUP(B3108,I:J,2,0)</f>
        <v>#N/A</v>
      </c>
      <c r="D3108" s="35" t="e">
        <f>VLOOKUP(B3108,M:N,2,0)</f>
        <v>#N/A</v>
      </c>
      <c r="E3108" s="35" t="e">
        <f t="shared" si="73"/>
        <v>#N/A</v>
      </c>
    </row>
    <row r="3109" spans="1:5" x14ac:dyDescent="0.15">
      <c r="A3109" s="23">
        <f>主线!AG3108</f>
        <v>187650824</v>
      </c>
      <c r="B3109" s="37" t="s">
        <v>3688</v>
      </c>
      <c r="C3109" s="35" t="e">
        <f>VLOOKUP(B3109,I:J,2,0)</f>
        <v>#N/A</v>
      </c>
      <c r="D3109" s="35" t="e">
        <f>VLOOKUP(B3109,M:N,2,0)</f>
        <v>#N/A</v>
      </c>
      <c r="E3109" s="35" t="e">
        <f t="shared" si="73"/>
        <v>#N/A</v>
      </c>
    </row>
    <row r="3110" spans="1:5" x14ac:dyDescent="0.15">
      <c r="A3110" s="23">
        <f>主线!AG3109</f>
        <v>187824253</v>
      </c>
      <c r="B3110" s="37" t="s">
        <v>3689</v>
      </c>
      <c r="C3110" s="35" t="e">
        <f>VLOOKUP(B3110,I:J,2,0)</f>
        <v>#N/A</v>
      </c>
      <c r="D3110" s="35" t="e">
        <f>VLOOKUP(B3110,M:N,2,0)</f>
        <v>#N/A</v>
      </c>
      <c r="E3110" s="35" t="e">
        <f t="shared" si="73"/>
        <v>#N/A</v>
      </c>
    </row>
    <row r="3111" spans="1:5" x14ac:dyDescent="0.15">
      <c r="A3111" s="23">
        <f>主线!AG3110</f>
        <v>187901374</v>
      </c>
      <c r="B3111" s="37" t="s">
        <v>3690</v>
      </c>
      <c r="C3111" s="35" t="e">
        <f>VLOOKUP(B3111,I:J,2,0)</f>
        <v>#N/A</v>
      </c>
      <c r="D3111" s="35" t="e">
        <f>VLOOKUP(B3111,M:N,2,0)</f>
        <v>#N/A</v>
      </c>
      <c r="E3111" s="35" t="e">
        <f t="shared" si="73"/>
        <v>#N/A</v>
      </c>
    </row>
    <row r="3112" spans="1:5" x14ac:dyDescent="0.15">
      <c r="A3112" s="23">
        <f>主线!AG3111</f>
        <v>188421308</v>
      </c>
      <c r="B3112" s="37" t="s">
        <v>3691</v>
      </c>
      <c r="C3112" s="35" t="e">
        <f>VLOOKUP(B3112,I:J,2,0)</f>
        <v>#N/A</v>
      </c>
      <c r="D3112" s="35" t="e">
        <f>VLOOKUP(B3112,M:N,2,0)</f>
        <v>#N/A</v>
      </c>
      <c r="E3112" s="35" t="e">
        <f t="shared" si="73"/>
        <v>#N/A</v>
      </c>
    </row>
    <row r="3113" spans="1:5" x14ac:dyDescent="0.15">
      <c r="A3113" s="23">
        <f>主线!AG3112</f>
        <v>188498503</v>
      </c>
      <c r="B3113" s="37" t="s">
        <v>3692</v>
      </c>
      <c r="C3113" s="35" t="e">
        <f>VLOOKUP(B3113,I:J,2,0)</f>
        <v>#N/A</v>
      </c>
      <c r="D3113" s="35" t="e">
        <f>VLOOKUP(B3113,M:N,2,0)</f>
        <v>#N/A</v>
      </c>
      <c r="E3113" s="35" t="e">
        <f t="shared" si="73"/>
        <v>#N/A</v>
      </c>
    </row>
    <row r="3114" spans="1:5" x14ac:dyDescent="0.15">
      <c r="A3114" s="23">
        <f>主线!AG3113</f>
        <v>188672280</v>
      </c>
      <c r="B3114" s="37" t="s">
        <v>3693</v>
      </c>
      <c r="C3114" s="35" t="e">
        <f>VLOOKUP(B3114,I:J,2,0)</f>
        <v>#N/A</v>
      </c>
      <c r="D3114" s="35" t="e">
        <f>VLOOKUP(B3114,M:N,2,0)</f>
        <v>#N/A</v>
      </c>
      <c r="E3114" s="35" t="e">
        <f t="shared" si="73"/>
        <v>#N/A</v>
      </c>
    </row>
    <row r="3115" spans="1:5" x14ac:dyDescent="0.15">
      <c r="A3115" s="23">
        <f>主线!AG3114</f>
        <v>188749539</v>
      </c>
      <c r="B3115" s="37" t="s">
        <v>3694</v>
      </c>
      <c r="C3115" s="35" t="e">
        <f>VLOOKUP(B3115,I:J,2,0)</f>
        <v>#N/A</v>
      </c>
      <c r="D3115" s="35" t="e">
        <f>VLOOKUP(B3115,M:N,2,0)</f>
        <v>#N/A</v>
      </c>
      <c r="E3115" s="35" t="e">
        <f t="shared" si="73"/>
        <v>#N/A</v>
      </c>
    </row>
    <row r="3116" spans="1:5" x14ac:dyDescent="0.15">
      <c r="A3116" s="23">
        <f>主线!AG3115</f>
        <v>188826809</v>
      </c>
      <c r="B3116" s="37" t="s">
        <v>3695</v>
      </c>
      <c r="C3116" s="35" t="e">
        <f>VLOOKUP(B3116,I:J,2,0)</f>
        <v>#N/A</v>
      </c>
      <c r="D3116" s="35" t="e">
        <f>VLOOKUP(B3116,M:N,2,0)</f>
        <v>#N/A</v>
      </c>
      <c r="E3116" s="35" t="e">
        <f t="shared" si="73"/>
        <v>#N/A</v>
      </c>
    </row>
    <row r="3117" spans="1:5" x14ac:dyDescent="0.15">
      <c r="A3117" s="23">
        <f>主线!AG3116</f>
        <v>189000817</v>
      </c>
      <c r="B3117" s="37" t="s">
        <v>3696</v>
      </c>
      <c r="C3117" s="35" t="e">
        <f>VLOOKUP(B3117,I:J,2,0)</f>
        <v>#N/A</v>
      </c>
      <c r="D3117" s="35" t="e">
        <f>VLOOKUP(B3117,M:N,2,0)</f>
        <v>#N/A</v>
      </c>
      <c r="E3117" s="35" t="e">
        <f t="shared" si="73"/>
        <v>#N/A</v>
      </c>
    </row>
    <row r="3118" spans="1:5" x14ac:dyDescent="0.15">
      <c r="A3118" s="23">
        <f>主线!AG3117</f>
        <v>189078154</v>
      </c>
      <c r="B3118" s="37" t="s">
        <v>3697</v>
      </c>
      <c r="C3118" s="35" t="e">
        <f>VLOOKUP(B3118,I:J,2,0)</f>
        <v>#N/A</v>
      </c>
      <c r="D3118" s="35" t="e">
        <f>VLOOKUP(B3118,M:N,2,0)</f>
        <v>#N/A</v>
      </c>
      <c r="E3118" s="35" t="e">
        <f t="shared" si="73"/>
        <v>#N/A</v>
      </c>
    </row>
    <row r="3119" spans="1:5" x14ac:dyDescent="0.15">
      <c r="A3119" s="23">
        <f>主线!AG3118</f>
        <v>189155499</v>
      </c>
      <c r="B3119" s="37" t="s">
        <v>3698</v>
      </c>
      <c r="C3119" s="35" t="e">
        <f>VLOOKUP(B3119,I:J,2,0)</f>
        <v>#N/A</v>
      </c>
      <c r="D3119" s="35" t="e">
        <f>VLOOKUP(B3119,M:N,2,0)</f>
        <v>#N/A</v>
      </c>
      <c r="E3119" s="35" t="e">
        <f t="shared" si="73"/>
        <v>#N/A</v>
      </c>
    </row>
    <row r="3120" spans="1:5" x14ac:dyDescent="0.15">
      <c r="A3120" s="23">
        <f>主线!AG3119</f>
        <v>189329740</v>
      </c>
      <c r="B3120" s="37" t="s">
        <v>3699</v>
      </c>
      <c r="C3120" s="35" t="e">
        <f>VLOOKUP(B3120,I:J,2,0)</f>
        <v>#N/A</v>
      </c>
      <c r="D3120" s="35" t="e">
        <f>VLOOKUP(B3120,M:N,2,0)</f>
        <v>#N/A</v>
      </c>
      <c r="E3120" s="35" t="e">
        <f t="shared" si="73"/>
        <v>#N/A</v>
      </c>
    </row>
    <row r="3121" spans="1:5" x14ac:dyDescent="0.15">
      <c r="A3121" s="23">
        <f>主线!AG3120</f>
        <v>189407151</v>
      </c>
      <c r="B3121" s="37" t="s">
        <v>3700</v>
      </c>
      <c r="C3121" s="35" t="e">
        <f>VLOOKUP(B3121,I:J,2,0)</f>
        <v>#N/A</v>
      </c>
      <c r="D3121" s="35" t="e">
        <f>VLOOKUP(B3121,M:N,2,0)</f>
        <v>#N/A</v>
      </c>
      <c r="E3121" s="35" t="e">
        <f t="shared" si="73"/>
        <v>#N/A</v>
      </c>
    </row>
    <row r="3122" spans="1:5" x14ac:dyDescent="0.15">
      <c r="A3122" s="23">
        <f>主线!AG3121</f>
        <v>189929394</v>
      </c>
      <c r="B3122" s="37" t="s">
        <v>3701</v>
      </c>
      <c r="C3122" s="35" t="e">
        <f>VLOOKUP(B3122,I:J,2,0)</f>
        <v>#N/A</v>
      </c>
      <c r="D3122" s="35" t="e">
        <f>VLOOKUP(B3122,M:N,2,0)</f>
        <v>#N/A</v>
      </c>
      <c r="E3122" s="35" t="e">
        <f t="shared" si="73"/>
        <v>#N/A</v>
      </c>
    </row>
    <row r="3123" spans="1:5" x14ac:dyDescent="0.15">
      <c r="A3123" s="23">
        <f>主线!AG3122</f>
        <v>190006866</v>
      </c>
      <c r="B3123" s="37" t="s">
        <v>3702</v>
      </c>
      <c r="C3123" s="35" t="e">
        <f>VLOOKUP(B3123,I:J,2,0)</f>
        <v>#N/A</v>
      </c>
      <c r="D3123" s="35" t="e">
        <f>VLOOKUP(B3123,M:N,2,0)</f>
        <v>#N/A</v>
      </c>
      <c r="E3123" s="35" t="e">
        <f t="shared" si="73"/>
        <v>#N/A</v>
      </c>
    </row>
    <row r="3124" spans="1:5" x14ac:dyDescent="0.15">
      <c r="A3124" s="23">
        <f>主线!AG3123</f>
        <v>190181444</v>
      </c>
      <c r="B3124" s="37" t="s">
        <v>3703</v>
      </c>
      <c r="C3124" s="35" t="e">
        <f>VLOOKUP(B3124,I:J,2,0)</f>
        <v>#N/A</v>
      </c>
      <c r="D3124" s="35" t="e">
        <f>VLOOKUP(B3124,M:N,2,0)</f>
        <v>#N/A</v>
      </c>
      <c r="E3124" s="35" t="e">
        <f t="shared" si="73"/>
        <v>#N/A</v>
      </c>
    </row>
    <row r="3125" spans="1:5" x14ac:dyDescent="0.15">
      <c r="A3125" s="23">
        <f>主线!AG3124</f>
        <v>190258982</v>
      </c>
      <c r="B3125" s="37" t="s">
        <v>3704</v>
      </c>
      <c r="C3125" s="35" t="e">
        <f>VLOOKUP(B3125,I:J,2,0)</f>
        <v>#N/A</v>
      </c>
      <c r="D3125" s="35" t="e">
        <f>VLOOKUP(B3125,M:N,2,0)</f>
        <v>#N/A</v>
      </c>
      <c r="E3125" s="35" t="e">
        <f t="shared" si="73"/>
        <v>#N/A</v>
      </c>
    </row>
    <row r="3126" spans="1:5" x14ac:dyDescent="0.15">
      <c r="A3126" s="23">
        <f>主线!AG3125</f>
        <v>190336529</v>
      </c>
      <c r="B3126" s="37" t="s">
        <v>3705</v>
      </c>
      <c r="C3126" s="35" t="e">
        <f>VLOOKUP(B3126,I:J,2,0)</f>
        <v>#N/A</v>
      </c>
      <c r="D3126" s="35" t="e">
        <f>VLOOKUP(B3126,M:N,2,0)</f>
        <v>#N/A</v>
      </c>
      <c r="E3126" s="35" t="e">
        <f t="shared" si="73"/>
        <v>#N/A</v>
      </c>
    </row>
    <row r="3127" spans="1:5" x14ac:dyDescent="0.15">
      <c r="A3127" s="23">
        <f>主线!AG3126</f>
        <v>190511342</v>
      </c>
      <c r="B3127" s="37" t="s">
        <v>3706</v>
      </c>
      <c r="C3127" s="35" t="e">
        <f>VLOOKUP(B3127,I:J,2,0)</f>
        <v>#N/A</v>
      </c>
      <c r="D3127" s="35" t="e">
        <f>VLOOKUP(B3127,M:N,2,0)</f>
        <v>#N/A</v>
      </c>
      <c r="E3127" s="35" t="e">
        <f t="shared" si="73"/>
        <v>#N/A</v>
      </c>
    </row>
    <row r="3128" spans="1:5" x14ac:dyDescent="0.15">
      <c r="A3128" s="23">
        <f>主线!AG3127</f>
        <v>190588959</v>
      </c>
      <c r="B3128" s="37" t="s">
        <v>3707</v>
      </c>
      <c r="C3128" s="35" t="e">
        <f>VLOOKUP(B3128,I:J,2,0)</f>
        <v>#N/A</v>
      </c>
      <c r="D3128" s="35" t="e">
        <f>VLOOKUP(B3128,M:N,2,0)</f>
        <v>#N/A</v>
      </c>
      <c r="E3128" s="35" t="str">
        <f t="shared" si="73"/>
        <v>天庭试炼boss_218</v>
      </c>
    </row>
    <row r="3129" spans="1:5" x14ac:dyDescent="0.15">
      <c r="A3129" s="23">
        <f>主线!AG3128</f>
        <v>190666580</v>
      </c>
      <c r="B3129" s="37" t="s">
        <v>3708</v>
      </c>
      <c r="C3129" s="35" t="e">
        <f>VLOOKUP(B3129,I:J,2,0)</f>
        <v>#N/A</v>
      </c>
      <c r="D3129" s="35" t="e">
        <f>VLOOKUP(B3129,M:N,2,0)</f>
        <v>#N/A</v>
      </c>
      <c r="E3129" s="35" t="e">
        <f t="shared" si="73"/>
        <v>#N/A</v>
      </c>
    </row>
    <row r="3130" spans="1:5" x14ac:dyDescent="0.15">
      <c r="A3130" s="23">
        <f>主线!AG3129</f>
        <v>190841619</v>
      </c>
      <c r="B3130" s="37" t="s">
        <v>3709</v>
      </c>
      <c r="C3130" s="35" t="e">
        <f>VLOOKUP(B3130,I:J,2,0)</f>
        <v>#N/A</v>
      </c>
      <c r="D3130" s="35" t="e">
        <f>VLOOKUP(B3130,M:N,2,0)</f>
        <v>#N/A</v>
      </c>
      <c r="E3130" s="35" t="e">
        <f t="shared" si="73"/>
        <v>#N/A</v>
      </c>
    </row>
    <row r="3131" spans="1:5" x14ac:dyDescent="0.15">
      <c r="A3131" s="23">
        <f>主线!AG3130</f>
        <v>190919303</v>
      </c>
      <c r="B3131" s="37" t="s">
        <v>3710</v>
      </c>
      <c r="C3131" s="35" t="e">
        <f>VLOOKUP(B3131,I:J,2,0)</f>
        <v>#N/A</v>
      </c>
      <c r="D3131" s="35" t="e">
        <f>VLOOKUP(B3131,M:N,2,0)</f>
        <v>#N/A</v>
      </c>
      <c r="E3131" s="35" t="e">
        <f t="shared" si="73"/>
        <v>#N/A</v>
      </c>
    </row>
    <row r="3132" spans="1:5" x14ac:dyDescent="0.15">
      <c r="A3132" s="23">
        <f>主线!AG3131</f>
        <v>191443813</v>
      </c>
      <c r="B3132" s="37" t="s">
        <v>3711</v>
      </c>
      <c r="C3132" s="35" t="e">
        <f>VLOOKUP(B3132,I:J,2,0)</f>
        <v>#N/A</v>
      </c>
      <c r="D3132" s="35" t="e">
        <f>VLOOKUP(B3132,M:N,2,0)</f>
        <v>#N/A</v>
      </c>
      <c r="E3132" s="35" t="e">
        <f t="shared" si="73"/>
        <v>#N/A</v>
      </c>
    </row>
    <row r="3133" spans="1:5" x14ac:dyDescent="0.15">
      <c r="A3133" s="23">
        <f>主线!AG3132</f>
        <v>191521572</v>
      </c>
      <c r="B3133" s="37" t="s">
        <v>3712</v>
      </c>
      <c r="C3133" s="35" t="e">
        <f>VLOOKUP(B3133,I:J,2,0)</f>
        <v>#N/A</v>
      </c>
      <c r="D3133" s="35" t="e">
        <f>VLOOKUP(B3133,M:N,2,0)</f>
        <v>#N/A</v>
      </c>
      <c r="E3133" s="35" t="e">
        <f t="shared" si="73"/>
        <v>#N/A</v>
      </c>
    </row>
    <row r="3134" spans="1:5" x14ac:dyDescent="0.15">
      <c r="A3134" s="23">
        <f>主线!AG3133</f>
        <v>191696959</v>
      </c>
      <c r="B3134" s="37" t="s">
        <v>3713</v>
      </c>
      <c r="C3134" s="35" t="e">
        <f>VLOOKUP(B3134,I:J,2,0)</f>
        <v>#N/A</v>
      </c>
      <c r="D3134" s="35" t="e">
        <f>VLOOKUP(B3134,M:N,2,0)</f>
        <v>#N/A</v>
      </c>
      <c r="E3134" s="35" t="e">
        <f t="shared" si="73"/>
        <v>#N/A</v>
      </c>
    </row>
    <row r="3135" spans="1:5" x14ac:dyDescent="0.15">
      <c r="A3135" s="23">
        <f>主线!AG3134</f>
        <v>191774778</v>
      </c>
      <c r="B3135" s="37" t="s">
        <v>3714</v>
      </c>
      <c r="C3135" s="35" t="e">
        <f>VLOOKUP(B3135,I:J,2,0)</f>
        <v>#N/A</v>
      </c>
      <c r="D3135" s="35" t="e">
        <f>VLOOKUP(B3135,M:N,2,0)</f>
        <v>#N/A</v>
      </c>
      <c r="E3135" s="35" t="e">
        <f t="shared" si="73"/>
        <v>#N/A</v>
      </c>
    </row>
    <row r="3136" spans="1:5" x14ac:dyDescent="0.15">
      <c r="A3136" s="23">
        <f>主线!AG3135</f>
        <v>191852601</v>
      </c>
      <c r="B3136" s="37" t="s">
        <v>3715</v>
      </c>
      <c r="C3136" s="35" t="e">
        <f>VLOOKUP(B3136,I:J,2,0)</f>
        <v>#N/A</v>
      </c>
      <c r="D3136" s="35" t="e">
        <f>VLOOKUP(B3136,M:N,2,0)</f>
        <v>#N/A</v>
      </c>
      <c r="E3136" s="35" t="e">
        <f t="shared" si="73"/>
        <v>#N/A</v>
      </c>
    </row>
    <row r="3137" spans="1:5" x14ac:dyDescent="0.15">
      <c r="A3137" s="23">
        <f>主线!AG3136</f>
        <v>192028216</v>
      </c>
      <c r="B3137" s="37" t="s">
        <v>3716</v>
      </c>
      <c r="C3137" s="35" t="e">
        <f>VLOOKUP(B3137,I:J,2,0)</f>
        <v>#N/A</v>
      </c>
      <c r="D3137" s="35" t="e">
        <f>VLOOKUP(B3137,M:N,2,0)</f>
        <v>#N/A</v>
      </c>
      <c r="E3137" s="35" t="e">
        <f t="shared" si="73"/>
        <v>#N/A</v>
      </c>
    </row>
    <row r="3138" spans="1:5" x14ac:dyDescent="0.15">
      <c r="A3138" s="23">
        <f>主线!AG3137</f>
        <v>192106106</v>
      </c>
      <c r="B3138" s="37" t="s">
        <v>3717</v>
      </c>
      <c r="C3138" s="35" t="e">
        <f>VLOOKUP(B3138,I:J,2,0)</f>
        <v>#N/A</v>
      </c>
      <c r="D3138" s="35" t="e">
        <f>VLOOKUP(B3138,M:N,2,0)</f>
        <v>#N/A</v>
      </c>
      <c r="E3138" s="35" t="e">
        <f t="shared" ref="E3138:E3201" si="74">VLOOKUP(B3138,Q:R,2,0)</f>
        <v>#N/A</v>
      </c>
    </row>
    <row r="3139" spans="1:5" x14ac:dyDescent="0.15">
      <c r="A3139" s="23">
        <f>主线!AG3138</f>
        <v>192184000</v>
      </c>
      <c r="B3139" s="37" t="s">
        <v>3718</v>
      </c>
      <c r="C3139" s="35" t="e">
        <f>VLOOKUP(B3139,I:J,2,0)</f>
        <v>#N/A</v>
      </c>
      <c r="D3139" s="35" t="e">
        <f>VLOOKUP(B3139,M:N,2,0)</f>
        <v>#N/A</v>
      </c>
      <c r="E3139" s="35" t="e">
        <f t="shared" si="74"/>
        <v>#N/A</v>
      </c>
    </row>
    <row r="3140" spans="1:5" x14ac:dyDescent="0.15">
      <c r="A3140" s="23">
        <f>主线!AG3139</f>
        <v>192359841</v>
      </c>
      <c r="B3140" s="37" t="s">
        <v>3719</v>
      </c>
      <c r="C3140" s="35" t="e">
        <f>VLOOKUP(B3140,I:J,2,0)</f>
        <v>#N/A</v>
      </c>
      <c r="D3140" s="35" t="e">
        <f>VLOOKUP(B3140,M:N,2,0)</f>
        <v>#N/A</v>
      </c>
      <c r="E3140" s="35" t="e">
        <f t="shared" si="74"/>
        <v>#N/A</v>
      </c>
    </row>
    <row r="3141" spans="1:5" x14ac:dyDescent="0.15">
      <c r="A3141" s="23">
        <f>主线!AG3140</f>
        <v>192437806</v>
      </c>
      <c r="B3141" s="37" t="s">
        <v>3720</v>
      </c>
      <c r="C3141" s="35" t="e">
        <f>VLOOKUP(B3141,I:J,2,0)</f>
        <v>#N/A</v>
      </c>
      <c r="D3141" s="35" t="e">
        <f>VLOOKUP(B3141,M:N,2,0)</f>
        <v>#N/A</v>
      </c>
      <c r="E3141" s="35" t="e">
        <f t="shared" si="74"/>
        <v>#N/A</v>
      </c>
    </row>
    <row r="3142" spans="1:5" x14ac:dyDescent="0.15">
      <c r="A3142" s="23">
        <f>主线!AG3141</f>
        <v>192964581</v>
      </c>
      <c r="B3142" s="37" t="s">
        <v>3721</v>
      </c>
      <c r="C3142" s="35" t="e">
        <f>VLOOKUP(B3142,I:J,2,0)</f>
        <v>#N/A</v>
      </c>
      <c r="D3142" s="35" t="e">
        <f>VLOOKUP(B3142,M:N,2,0)</f>
        <v>#N/A</v>
      </c>
      <c r="E3142" s="35" t="e">
        <f t="shared" si="74"/>
        <v>#N/A</v>
      </c>
    </row>
    <row r="3143" spans="1:5" x14ac:dyDescent="0.15">
      <c r="A3143" s="23">
        <f>主线!AG3142</f>
        <v>193042614</v>
      </c>
      <c r="B3143" s="37" t="s">
        <v>3722</v>
      </c>
      <c r="C3143" s="35" t="e">
        <f>VLOOKUP(B3143,I:J,2,0)</f>
        <v>#N/A</v>
      </c>
      <c r="D3143" s="35" t="e">
        <f>VLOOKUP(B3143,M:N,2,0)</f>
        <v>#N/A</v>
      </c>
      <c r="E3143" s="35" t="e">
        <f t="shared" si="74"/>
        <v>#N/A</v>
      </c>
    </row>
    <row r="3144" spans="1:5" x14ac:dyDescent="0.15">
      <c r="A3144" s="23">
        <f>主线!AG3143</f>
        <v>193218807</v>
      </c>
      <c r="B3144" s="37" t="s">
        <v>3723</v>
      </c>
      <c r="C3144" s="35" t="e">
        <f>VLOOKUP(B3144,I:J,2,0)</f>
        <v>#N/A</v>
      </c>
      <c r="D3144" s="35" t="e">
        <f>VLOOKUP(B3144,M:N,2,0)</f>
        <v>#N/A</v>
      </c>
      <c r="E3144" s="35" t="e">
        <f t="shared" si="74"/>
        <v>#N/A</v>
      </c>
    </row>
    <row r="3145" spans="1:5" x14ac:dyDescent="0.15">
      <c r="A3145" s="23">
        <f>主线!AG3144</f>
        <v>193296907</v>
      </c>
      <c r="B3145" s="37" t="s">
        <v>3724</v>
      </c>
      <c r="C3145" s="35" t="e">
        <f>VLOOKUP(B3145,I:J,2,0)</f>
        <v>#N/A</v>
      </c>
      <c r="D3145" s="35" t="e">
        <f>VLOOKUP(B3145,M:N,2,0)</f>
        <v>#N/A</v>
      </c>
      <c r="E3145" s="35" t="e">
        <f t="shared" si="74"/>
        <v>#N/A</v>
      </c>
    </row>
    <row r="3146" spans="1:5" x14ac:dyDescent="0.15">
      <c r="A3146" s="23">
        <f>主线!AG3145</f>
        <v>193375014</v>
      </c>
      <c r="B3146" s="37" t="s">
        <v>3725</v>
      </c>
      <c r="C3146" s="35" t="e">
        <f>VLOOKUP(B3146,I:J,2,0)</f>
        <v>#N/A</v>
      </c>
      <c r="D3146" s="35" t="e">
        <f>VLOOKUP(B3146,M:N,2,0)</f>
        <v>#N/A</v>
      </c>
      <c r="E3146" s="35" t="e">
        <f t="shared" si="74"/>
        <v>#N/A</v>
      </c>
    </row>
    <row r="3147" spans="1:5" x14ac:dyDescent="0.15">
      <c r="A3147" s="23">
        <f>主线!AG3146</f>
        <v>193551436</v>
      </c>
      <c r="B3147" s="37" t="s">
        <v>3726</v>
      </c>
      <c r="C3147" s="35" t="e">
        <f>VLOOKUP(B3147,I:J,2,0)</f>
        <v>#N/A</v>
      </c>
      <c r="D3147" s="35" t="e">
        <f>VLOOKUP(B3147,M:N,2,0)</f>
        <v>#N/A</v>
      </c>
      <c r="E3147" s="35" t="e">
        <f t="shared" si="74"/>
        <v>#N/A</v>
      </c>
    </row>
    <row r="3148" spans="1:5" x14ac:dyDescent="0.15">
      <c r="A3148" s="23">
        <f>主线!AG3147</f>
        <v>193629607</v>
      </c>
      <c r="B3148" s="37" t="s">
        <v>3727</v>
      </c>
      <c r="C3148" s="35" t="e">
        <f>VLOOKUP(B3148,I:J,2,0)</f>
        <v>#N/A</v>
      </c>
      <c r="D3148" s="35" t="e">
        <f>VLOOKUP(B3148,M:N,2,0)</f>
        <v>#N/A</v>
      </c>
      <c r="E3148" s="35" t="e">
        <f t="shared" si="74"/>
        <v>#N/A</v>
      </c>
    </row>
    <row r="3149" spans="1:5" x14ac:dyDescent="0.15">
      <c r="A3149" s="23">
        <f>主线!AG3148</f>
        <v>193707782</v>
      </c>
      <c r="B3149" s="37" t="s">
        <v>3728</v>
      </c>
      <c r="C3149" s="35" t="e">
        <f>VLOOKUP(B3149,I:J,2,0)</f>
        <v>#N/A</v>
      </c>
      <c r="D3149" s="35" t="e">
        <f>VLOOKUP(B3149,M:N,2,0)</f>
        <v>#N/A</v>
      </c>
      <c r="E3149" s="35" t="e">
        <f t="shared" si="74"/>
        <v>#N/A</v>
      </c>
    </row>
    <row r="3150" spans="1:5" x14ac:dyDescent="0.15">
      <c r="A3150" s="23">
        <f>主线!AG3149</f>
        <v>193884426</v>
      </c>
      <c r="B3150" s="37" t="s">
        <v>3729</v>
      </c>
      <c r="C3150" s="35" t="e">
        <f>VLOOKUP(B3150,I:J,2,0)</f>
        <v>#N/A</v>
      </c>
      <c r="D3150" s="35" t="e">
        <f>VLOOKUP(B3150,M:N,2,0)</f>
        <v>#N/A</v>
      </c>
      <c r="E3150" s="35" t="e">
        <f t="shared" si="74"/>
        <v>#N/A</v>
      </c>
    </row>
    <row r="3151" spans="1:5" x14ac:dyDescent="0.15">
      <c r="A3151" s="23">
        <f>主线!AG3150</f>
        <v>193962660</v>
      </c>
      <c r="B3151" s="37" t="s">
        <v>3730</v>
      </c>
      <c r="C3151" s="35" t="e">
        <f>VLOOKUP(B3151,I:J,2,0)</f>
        <v>#N/A</v>
      </c>
      <c r="D3151" s="35" t="e">
        <f>VLOOKUP(B3151,M:N,2,0)</f>
        <v>#N/A</v>
      </c>
      <c r="E3151" s="35" t="e">
        <f t="shared" si="74"/>
        <v>#N/A</v>
      </c>
    </row>
    <row r="3152" spans="1:5" x14ac:dyDescent="0.15">
      <c r="A3152" s="23">
        <f>主线!AG3151</f>
        <v>194491701</v>
      </c>
      <c r="B3152" s="37" t="s">
        <v>3731</v>
      </c>
      <c r="C3152" s="35" t="e">
        <f>VLOOKUP(B3152,I:J,2,0)</f>
        <v>#N/A</v>
      </c>
      <c r="D3152" s="35" t="e">
        <f>VLOOKUP(B3152,M:N,2,0)</f>
        <v>#N/A</v>
      </c>
      <c r="E3152" s="35" t="e">
        <f t="shared" si="74"/>
        <v>#N/A</v>
      </c>
    </row>
    <row r="3153" spans="1:5" x14ac:dyDescent="0.15">
      <c r="A3153" s="23">
        <f>主线!AG3152</f>
        <v>194570003</v>
      </c>
      <c r="B3153" s="37" t="s">
        <v>3732</v>
      </c>
      <c r="C3153" s="35" t="e">
        <f>VLOOKUP(B3153,I:J,2,0)</f>
        <v>#N/A</v>
      </c>
      <c r="D3153" s="35" t="e">
        <f>VLOOKUP(B3153,M:N,2,0)</f>
        <v>#N/A</v>
      </c>
      <c r="E3153" s="35" t="e">
        <f t="shared" si="74"/>
        <v>#N/A</v>
      </c>
    </row>
    <row r="3154" spans="1:5" x14ac:dyDescent="0.15">
      <c r="A3154" s="23">
        <f>主线!AG3153</f>
        <v>194746985</v>
      </c>
      <c r="B3154" s="37" t="s">
        <v>3733</v>
      </c>
      <c r="C3154" s="35" t="e">
        <f>VLOOKUP(B3154,I:J,2,0)</f>
        <v>#N/A</v>
      </c>
      <c r="D3154" s="35" t="e">
        <f>VLOOKUP(B3154,M:N,2,0)</f>
        <v>#N/A</v>
      </c>
      <c r="E3154" s="35" t="e">
        <f t="shared" si="74"/>
        <v>#N/A</v>
      </c>
    </row>
    <row r="3155" spans="1:5" x14ac:dyDescent="0.15">
      <c r="A3155" s="23">
        <f>主线!AG3154</f>
        <v>194825351</v>
      </c>
      <c r="B3155" s="37" t="s">
        <v>3734</v>
      </c>
      <c r="C3155" s="35" t="e">
        <f>VLOOKUP(B3155,I:J,2,0)</f>
        <v>#N/A</v>
      </c>
      <c r="D3155" s="35" t="e">
        <f>VLOOKUP(B3155,M:N,2,0)</f>
        <v>#N/A</v>
      </c>
      <c r="E3155" s="35" t="e">
        <f t="shared" si="74"/>
        <v>#N/A</v>
      </c>
    </row>
    <row r="3156" spans="1:5" x14ac:dyDescent="0.15">
      <c r="A3156" s="23">
        <f>主线!AG3155</f>
        <v>194903721</v>
      </c>
      <c r="B3156" s="37" t="s">
        <v>3735</v>
      </c>
      <c r="C3156" s="35" t="e">
        <f>VLOOKUP(B3156,I:J,2,0)</f>
        <v>#N/A</v>
      </c>
      <c r="D3156" s="35" t="e">
        <f>VLOOKUP(B3156,M:N,2,0)</f>
        <v>#N/A</v>
      </c>
      <c r="E3156" s="35" t="e">
        <f t="shared" si="74"/>
        <v>#N/A</v>
      </c>
    </row>
    <row r="3157" spans="1:5" x14ac:dyDescent="0.15">
      <c r="A3157" s="23">
        <f>主线!AG3156</f>
        <v>195080932</v>
      </c>
      <c r="B3157" s="37" t="s">
        <v>3736</v>
      </c>
      <c r="C3157" s="35" t="e">
        <f>VLOOKUP(B3157,I:J,2,0)</f>
        <v>#N/A</v>
      </c>
      <c r="D3157" s="35" t="e">
        <f>VLOOKUP(B3157,M:N,2,0)</f>
        <v>#N/A</v>
      </c>
      <c r="E3157" s="35" t="e">
        <f t="shared" si="74"/>
        <v>#N/A</v>
      </c>
    </row>
    <row r="3158" spans="1:5" x14ac:dyDescent="0.15">
      <c r="A3158" s="23">
        <f>主线!AG3157</f>
        <v>195159373</v>
      </c>
      <c r="B3158" s="37" t="s">
        <v>3737</v>
      </c>
      <c r="C3158" s="35" t="e">
        <f>VLOOKUP(B3158,I:J,2,0)</f>
        <v>#N/A</v>
      </c>
      <c r="D3158" s="35" t="e">
        <f>VLOOKUP(B3158,M:N,2,0)</f>
        <v>#N/A</v>
      </c>
      <c r="E3158" s="35" t="e">
        <f t="shared" si="74"/>
        <v>#N/A</v>
      </c>
    </row>
    <row r="3159" spans="1:5" x14ac:dyDescent="0.15">
      <c r="A3159" s="23">
        <f>主线!AG3158</f>
        <v>195237825</v>
      </c>
      <c r="B3159" s="37" t="s">
        <v>3738</v>
      </c>
      <c r="C3159" s="35" t="e">
        <f>VLOOKUP(B3159,I:J,2,0)</f>
        <v>#N/A</v>
      </c>
      <c r="D3159" s="35" t="e">
        <f>VLOOKUP(B3159,M:N,2,0)</f>
        <v>#N/A</v>
      </c>
      <c r="E3159" s="35" t="str">
        <f t="shared" si="74"/>
        <v>天庭试炼boss_219</v>
      </c>
    </row>
    <row r="3160" spans="1:5" x14ac:dyDescent="0.15">
      <c r="A3160" s="23">
        <f>主线!AG3159</f>
        <v>195415273</v>
      </c>
      <c r="B3160" s="37" t="s">
        <v>3739</v>
      </c>
      <c r="C3160" s="35" t="e">
        <f>VLOOKUP(B3160,I:J,2,0)</f>
        <v>#N/A</v>
      </c>
      <c r="D3160" s="35" t="e">
        <f>VLOOKUP(B3160,M:N,2,0)</f>
        <v>#N/A</v>
      </c>
      <c r="E3160" s="35" t="e">
        <f t="shared" si="74"/>
        <v>#N/A</v>
      </c>
    </row>
    <row r="3161" spans="1:5" x14ac:dyDescent="0.15">
      <c r="A3161" s="23">
        <f>主线!AG3160</f>
        <v>195493785</v>
      </c>
      <c r="B3161" s="37" t="s">
        <v>3740</v>
      </c>
      <c r="C3161" s="35" t="e">
        <f>VLOOKUP(B3161,I:J,2,0)</f>
        <v>#N/A</v>
      </c>
      <c r="D3161" s="35" t="e">
        <f>VLOOKUP(B3161,M:N,2,0)</f>
        <v>#N/A</v>
      </c>
      <c r="E3161" s="35" t="e">
        <f t="shared" si="74"/>
        <v>#N/A</v>
      </c>
    </row>
    <row r="3162" spans="1:5" x14ac:dyDescent="0.15">
      <c r="A3162" s="23">
        <f>主线!AG3161</f>
        <v>196025067</v>
      </c>
      <c r="B3162" s="37" t="s">
        <v>3741</v>
      </c>
      <c r="C3162" s="35" t="e">
        <f>VLOOKUP(B3162,I:J,2,0)</f>
        <v>#N/A</v>
      </c>
      <c r="D3162" s="35" t="e">
        <f>VLOOKUP(B3162,M:N,2,0)</f>
        <v>#N/A</v>
      </c>
      <c r="E3162" s="35" t="e">
        <f t="shared" si="74"/>
        <v>#N/A</v>
      </c>
    </row>
    <row r="3163" spans="1:5" x14ac:dyDescent="0.15">
      <c r="A3163" s="23">
        <f>主线!AG3162</f>
        <v>196103647</v>
      </c>
      <c r="B3163" s="37" t="s">
        <v>3742</v>
      </c>
      <c r="C3163" s="35" t="e">
        <f>VLOOKUP(B3163,I:J,2,0)</f>
        <v>#N/A</v>
      </c>
      <c r="D3163" s="35" t="e">
        <f>VLOOKUP(B3163,M:N,2,0)</f>
        <v>#N/A</v>
      </c>
      <c r="E3163" s="35" t="e">
        <f t="shared" si="74"/>
        <v>#N/A</v>
      </c>
    </row>
    <row r="3164" spans="1:5" x14ac:dyDescent="0.15">
      <c r="A3164" s="23">
        <f>主线!AG3163</f>
        <v>196281437</v>
      </c>
      <c r="B3164" s="37" t="s">
        <v>3743</v>
      </c>
      <c r="C3164" s="35" t="e">
        <f>VLOOKUP(B3164,I:J,2,0)</f>
        <v>#N/A</v>
      </c>
      <c r="D3164" s="35" t="e">
        <f>VLOOKUP(B3164,M:N,2,0)</f>
        <v>#N/A</v>
      </c>
      <c r="E3164" s="35" t="e">
        <f t="shared" si="74"/>
        <v>#N/A</v>
      </c>
    </row>
    <row r="3165" spans="1:5" x14ac:dyDescent="0.15">
      <c r="A3165" s="23">
        <f>主线!AG3164</f>
        <v>196360080</v>
      </c>
      <c r="B3165" s="37" t="s">
        <v>3744</v>
      </c>
      <c r="C3165" s="35" t="e">
        <f>VLOOKUP(B3165,I:J,2,0)</f>
        <v>#N/A</v>
      </c>
      <c r="D3165" s="35" t="e">
        <f>VLOOKUP(B3165,M:N,2,0)</f>
        <v>#N/A</v>
      </c>
      <c r="E3165" s="35" t="e">
        <f t="shared" si="74"/>
        <v>#N/A</v>
      </c>
    </row>
    <row r="3166" spans="1:5" x14ac:dyDescent="0.15">
      <c r="A3166" s="23">
        <f>主线!AG3165</f>
        <v>196438735</v>
      </c>
      <c r="B3166" s="37" t="s">
        <v>3745</v>
      </c>
      <c r="C3166" s="35" t="e">
        <f>VLOOKUP(B3166,I:J,2,0)</f>
        <v>#N/A</v>
      </c>
      <c r="D3166" s="35" t="e">
        <f>VLOOKUP(B3166,M:N,2,0)</f>
        <v>#N/A</v>
      </c>
      <c r="E3166" s="35" t="e">
        <f t="shared" si="74"/>
        <v>#N/A</v>
      </c>
    </row>
    <row r="3167" spans="1:5" x14ac:dyDescent="0.15">
      <c r="A3167" s="23">
        <f>主线!AG3166</f>
        <v>196616754</v>
      </c>
      <c r="B3167" s="37" t="s">
        <v>3746</v>
      </c>
      <c r="C3167" s="35" t="e">
        <f>VLOOKUP(B3167,I:J,2,0)</f>
        <v>#N/A</v>
      </c>
      <c r="D3167" s="35" t="e">
        <f>VLOOKUP(B3167,M:N,2,0)</f>
        <v>#N/A</v>
      </c>
      <c r="E3167" s="35" t="e">
        <f t="shared" si="74"/>
        <v>#N/A</v>
      </c>
    </row>
    <row r="3168" spans="1:5" x14ac:dyDescent="0.15">
      <c r="A3168" s="23">
        <f>主线!AG3167</f>
        <v>196695469</v>
      </c>
      <c r="B3168" s="37" t="s">
        <v>3747</v>
      </c>
      <c r="C3168" s="35" t="e">
        <f>VLOOKUP(B3168,I:J,2,0)</f>
        <v>#N/A</v>
      </c>
      <c r="D3168" s="35" t="e">
        <f>VLOOKUP(B3168,M:N,2,0)</f>
        <v>#N/A</v>
      </c>
      <c r="E3168" s="35" t="e">
        <f t="shared" si="74"/>
        <v>#N/A</v>
      </c>
    </row>
    <row r="3169" spans="1:5" x14ac:dyDescent="0.15">
      <c r="A3169" s="23">
        <f>主线!AG3168</f>
        <v>196774196</v>
      </c>
      <c r="B3169" s="37" t="s">
        <v>3748</v>
      </c>
      <c r="C3169" s="35" t="e">
        <f>VLOOKUP(B3169,I:J,2,0)</f>
        <v>#N/A</v>
      </c>
      <c r="D3169" s="35" t="e">
        <f>VLOOKUP(B3169,M:N,2,0)</f>
        <v>#N/A</v>
      </c>
      <c r="E3169" s="35" t="e">
        <f t="shared" si="74"/>
        <v>#N/A</v>
      </c>
    </row>
    <row r="3170" spans="1:5" x14ac:dyDescent="0.15">
      <c r="A3170" s="23">
        <f>主线!AG3169</f>
        <v>196952452</v>
      </c>
      <c r="B3170" s="37" t="s">
        <v>3749</v>
      </c>
      <c r="C3170" s="35" t="e">
        <f>VLOOKUP(B3170,I:J,2,0)</f>
        <v>#N/A</v>
      </c>
      <c r="D3170" s="35" t="e">
        <f>VLOOKUP(B3170,M:N,2,0)</f>
        <v>#N/A</v>
      </c>
      <c r="E3170" s="35" t="e">
        <f t="shared" si="74"/>
        <v>#N/A</v>
      </c>
    </row>
    <row r="3171" spans="1:5" x14ac:dyDescent="0.15">
      <c r="A3171" s="23">
        <f>主线!AG3170</f>
        <v>197031246</v>
      </c>
      <c r="B3171" s="37" t="s">
        <v>3750</v>
      </c>
      <c r="C3171" s="35" t="e">
        <f>VLOOKUP(B3171,I:J,2,0)</f>
        <v>#N/A</v>
      </c>
      <c r="D3171" s="35" t="e">
        <f>VLOOKUP(B3171,M:N,2,0)</f>
        <v>#N/A</v>
      </c>
      <c r="E3171" s="35" t="e">
        <f t="shared" si="74"/>
        <v>#N/A</v>
      </c>
    </row>
    <row r="3172" spans="1:5" x14ac:dyDescent="0.15">
      <c r="A3172" s="23">
        <f>主线!AG3171</f>
        <v>197564805</v>
      </c>
      <c r="B3172" s="37" t="s">
        <v>3751</v>
      </c>
      <c r="C3172" s="35" t="e">
        <f>VLOOKUP(B3172,I:J,2,0)</f>
        <v>#N/A</v>
      </c>
      <c r="D3172" s="35" t="e">
        <f>VLOOKUP(B3172,M:N,2,0)</f>
        <v>#N/A</v>
      </c>
      <c r="E3172" s="35" t="e">
        <f t="shared" si="74"/>
        <v>#N/A</v>
      </c>
    </row>
    <row r="3173" spans="1:5" x14ac:dyDescent="0.15">
      <c r="A3173" s="23">
        <f>主线!AG3172</f>
        <v>197643663</v>
      </c>
      <c r="B3173" s="37" t="s">
        <v>3752</v>
      </c>
      <c r="C3173" s="35" t="e">
        <f>VLOOKUP(B3173,I:J,2,0)</f>
        <v>#N/A</v>
      </c>
      <c r="D3173" s="35" t="e">
        <f>VLOOKUP(B3173,M:N,2,0)</f>
        <v>#N/A</v>
      </c>
      <c r="E3173" s="35" t="e">
        <f t="shared" si="74"/>
        <v>#N/A</v>
      </c>
    </row>
    <row r="3174" spans="1:5" x14ac:dyDescent="0.15">
      <c r="A3174" s="23">
        <f>主线!AG3173</f>
        <v>197822261</v>
      </c>
      <c r="B3174" s="37" t="s">
        <v>3753</v>
      </c>
      <c r="C3174" s="35" t="e">
        <f>VLOOKUP(B3174,I:J,2,0)</f>
        <v>#N/A</v>
      </c>
      <c r="D3174" s="35" t="e">
        <f>VLOOKUP(B3174,M:N,2,0)</f>
        <v>#N/A</v>
      </c>
      <c r="E3174" s="35" t="e">
        <f t="shared" si="74"/>
        <v>#N/A</v>
      </c>
    </row>
    <row r="3175" spans="1:5" x14ac:dyDescent="0.15">
      <c r="A3175" s="23">
        <f>主线!AG3174</f>
        <v>197901191</v>
      </c>
      <c r="B3175" s="37" t="s">
        <v>3754</v>
      </c>
      <c r="C3175" s="35" t="e">
        <f>VLOOKUP(B3175,I:J,2,0)</f>
        <v>#N/A</v>
      </c>
      <c r="D3175" s="35" t="e">
        <f>VLOOKUP(B3175,M:N,2,0)</f>
        <v>#N/A</v>
      </c>
      <c r="E3175" s="35" t="e">
        <f t="shared" si="74"/>
        <v>#N/A</v>
      </c>
    </row>
    <row r="3176" spans="1:5" x14ac:dyDescent="0.15">
      <c r="A3176" s="23">
        <f>主线!AG3175</f>
        <v>197980124</v>
      </c>
      <c r="B3176" s="37" t="s">
        <v>3755</v>
      </c>
      <c r="C3176" s="35" t="e">
        <f>VLOOKUP(B3176,I:J,2,0)</f>
        <v>#N/A</v>
      </c>
      <c r="D3176" s="35" t="e">
        <f>VLOOKUP(B3176,M:N,2,0)</f>
        <v>#N/A</v>
      </c>
      <c r="E3176" s="35" t="e">
        <f t="shared" si="74"/>
        <v>#N/A</v>
      </c>
    </row>
    <row r="3177" spans="1:5" x14ac:dyDescent="0.15">
      <c r="A3177" s="23">
        <f>主线!AG3176</f>
        <v>198158948</v>
      </c>
      <c r="B3177" s="37" t="s">
        <v>3756</v>
      </c>
      <c r="C3177" s="35" t="e">
        <f>VLOOKUP(B3177,I:J,2,0)</f>
        <v>#N/A</v>
      </c>
      <c r="D3177" s="35" t="e">
        <f>VLOOKUP(B3177,M:N,2,0)</f>
        <v>#N/A</v>
      </c>
      <c r="E3177" s="35" t="e">
        <f t="shared" si="74"/>
        <v>#N/A</v>
      </c>
    </row>
    <row r="3178" spans="1:5" x14ac:dyDescent="0.15">
      <c r="A3178" s="23">
        <f>主线!AG3177</f>
        <v>198237945</v>
      </c>
      <c r="B3178" s="37" t="s">
        <v>3757</v>
      </c>
      <c r="C3178" s="35" t="e">
        <f>VLOOKUP(B3178,I:J,2,0)</f>
        <v>#N/A</v>
      </c>
      <c r="D3178" s="35" t="e">
        <f>VLOOKUP(B3178,M:N,2,0)</f>
        <v>#N/A</v>
      </c>
      <c r="E3178" s="35" t="e">
        <f t="shared" si="74"/>
        <v>#N/A</v>
      </c>
    </row>
    <row r="3179" spans="1:5" x14ac:dyDescent="0.15">
      <c r="A3179" s="23">
        <f>主线!AG3178</f>
        <v>198316946</v>
      </c>
      <c r="B3179" s="37" t="s">
        <v>3758</v>
      </c>
      <c r="C3179" s="35" t="e">
        <f>VLOOKUP(B3179,I:J,2,0)</f>
        <v>#N/A</v>
      </c>
      <c r="D3179" s="35" t="e">
        <f>VLOOKUP(B3179,M:N,2,0)</f>
        <v>#N/A</v>
      </c>
      <c r="E3179" s="35" t="e">
        <f t="shared" si="74"/>
        <v>#N/A</v>
      </c>
    </row>
    <row r="3180" spans="1:5" x14ac:dyDescent="0.15">
      <c r="A3180" s="23">
        <f>主线!AG3179</f>
        <v>198496003</v>
      </c>
      <c r="B3180" s="37" t="s">
        <v>3759</v>
      </c>
      <c r="C3180" s="35" t="e">
        <f>VLOOKUP(B3180,I:J,2,0)</f>
        <v>#N/A</v>
      </c>
      <c r="D3180" s="35" t="e">
        <f>VLOOKUP(B3180,M:N,2,0)</f>
        <v>#N/A</v>
      </c>
      <c r="E3180" s="35" t="e">
        <f t="shared" si="74"/>
        <v>#N/A</v>
      </c>
    </row>
    <row r="3181" spans="1:5" x14ac:dyDescent="0.15">
      <c r="A3181" s="23">
        <f>主线!AG3180</f>
        <v>198575076</v>
      </c>
      <c r="B3181" s="37" t="s">
        <v>3760</v>
      </c>
      <c r="C3181" s="35" t="e">
        <f>VLOOKUP(B3181,I:J,2,0)</f>
        <v>#N/A</v>
      </c>
      <c r="D3181" s="35" t="e">
        <f>VLOOKUP(B3181,M:N,2,0)</f>
        <v>#N/A</v>
      </c>
      <c r="E3181" s="35" t="e">
        <f t="shared" si="74"/>
        <v>#N/A</v>
      </c>
    </row>
    <row r="3182" spans="1:5" x14ac:dyDescent="0.15">
      <c r="A3182" s="23">
        <f>主线!AG3181</f>
        <v>199110917</v>
      </c>
      <c r="B3182" s="37" t="s">
        <v>3761</v>
      </c>
      <c r="C3182" s="35" t="e">
        <f>VLOOKUP(B3182,I:J,2,0)</f>
        <v>#N/A</v>
      </c>
      <c r="D3182" s="35" t="e">
        <f>VLOOKUP(B3182,M:N,2,0)</f>
        <v>#N/A</v>
      </c>
      <c r="E3182" s="35" t="e">
        <f t="shared" si="74"/>
        <v>#N/A</v>
      </c>
    </row>
    <row r="3183" spans="1:5" x14ac:dyDescent="0.15">
      <c r="A3183" s="23">
        <f>主线!AG3182</f>
        <v>199190057</v>
      </c>
      <c r="B3183" s="37" t="s">
        <v>3762</v>
      </c>
      <c r="C3183" s="35" t="e">
        <f>VLOOKUP(B3183,I:J,2,0)</f>
        <v>#N/A</v>
      </c>
      <c r="D3183" s="35" t="e">
        <f>VLOOKUP(B3183,M:N,2,0)</f>
        <v>#N/A</v>
      </c>
      <c r="E3183" s="35" t="e">
        <f t="shared" si="74"/>
        <v>#N/A</v>
      </c>
    </row>
    <row r="3184" spans="1:5" x14ac:dyDescent="0.15">
      <c r="A3184" s="23">
        <f>主线!AG3183</f>
        <v>199369465</v>
      </c>
      <c r="B3184" s="37" t="s">
        <v>3763</v>
      </c>
      <c r="C3184" s="35" t="e">
        <f>VLOOKUP(B3184,I:J,2,0)</f>
        <v>#N/A</v>
      </c>
      <c r="D3184" s="35" t="e">
        <f>VLOOKUP(B3184,M:N,2,0)</f>
        <v>#N/A</v>
      </c>
      <c r="E3184" s="35" t="e">
        <f t="shared" si="74"/>
        <v>#N/A</v>
      </c>
    </row>
    <row r="3185" spans="1:5" x14ac:dyDescent="0.15">
      <c r="A3185" s="23">
        <f>主线!AG3184</f>
        <v>199448677</v>
      </c>
      <c r="B3185" s="37" t="s">
        <v>3764</v>
      </c>
      <c r="C3185" s="35" t="e">
        <f>VLOOKUP(B3185,I:J,2,0)</f>
        <v>#N/A</v>
      </c>
      <c r="D3185" s="35" t="e">
        <f>VLOOKUP(B3185,M:N,2,0)</f>
        <v>#N/A</v>
      </c>
      <c r="E3185" s="35" t="e">
        <f t="shared" si="74"/>
        <v>#N/A</v>
      </c>
    </row>
    <row r="3186" spans="1:5" x14ac:dyDescent="0.15">
      <c r="A3186" s="23">
        <f>主线!AG3185</f>
        <v>199527899</v>
      </c>
      <c r="B3186" s="37" t="s">
        <v>3765</v>
      </c>
      <c r="C3186" s="35" t="e">
        <f>VLOOKUP(B3186,I:J,2,0)</f>
        <v>#N/A</v>
      </c>
      <c r="D3186" s="35" t="e">
        <f>VLOOKUP(B3186,M:N,2,0)</f>
        <v>#N/A</v>
      </c>
      <c r="E3186" s="35" t="e">
        <f t="shared" si="74"/>
        <v>#N/A</v>
      </c>
    </row>
    <row r="3187" spans="1:5" x14ac:dyDescent="0.15">
      <c r="A3187" s="23">
        <f>主线!AG3186</f>
        <v>199707548</v>
      </c>
      <c r="B3187" s="37" t="s">
        <v>3766</v>
      </c>
      <c r="C3187" s="35" t="e">
        <f>VLOOKUP(B3187,I:J,2,0)</f>
        <v>#N/A</v>
      </c>
      <c r="D3187" s="35" t="e">
        <f>VLOOKUP(B3187,M:N,2,0)</f>
        <v>#N/A</v>
      </c>
      <c r="E3187" s="35" t="e">
        <f t="shared" si="74"/>
        <v>#N/A</v>
      </c>
    </row>
    <row r="3188" spans="1:5" x14ac:dyDescent="0.15">
      <c r="A3188" s="23">
        <f>主线!AG3187</f>
        <v>199786843</v>
      </c>
      <c r="B3188" s="37" t="s">
        <v>3767</v>
      </c>
      <c r="C3188" s="35" t="e">
        <f>VLOOKUP(B3188,I:J,2,0)</f>
        <v>#N/A</v>
      </c>
      <c r="D3188" s="35" t="e">
        <f>VLOOKUP(B3188,M:N,2,0)</f>
        <v>#N/A</v>
      </c>
      <c r="E3188" s="35" t="e">
        <f t="shared" si="74"/>
        <v>#N/A</v>
      </c>
    </row>
    <row r="3189" spans="1:5" x14ac:dyDescent="0.15">
      <c r="A3189" s="23">
        <f>主线!AG3188</f>
        <v>199866148</v>
      </c>
      <c r="B3189" s="37" t="s">
        <v>3768</v>
      </c>
      <c r="C3189" s="35" t="e">
        <f>VLOOKUP(B3189,I:J,2,0)</f>
        <v>#N/A</v>
      </c>
      <c r="D3189" s="35" t="e">
        <f>VLOOKUP(B3189,M:N,2,0)</f>
        <v>#N/A</v>
      </c>
      <c r="E3189" s="35" t="str">
        <f t="shared" si="74"/>
        <v>天庭试炼boss_220</v>
      </c>
    </row>
    <row r="3190" spans="1:5" x14ac:dyDescent="0.15">
      <c r="A3190" s="23">
        <f>主线!AG3189</f>
        <v>200046035</v>
      </c>
      <c r="B3190" s="37" t="s">
        <v>3769</v>
      </c>
      <c r="C3190" s="35" t="e">
        <f>VLOOKUP(B3190,I:J,2,0)</f>
        <v>#N/A</v>
      </c>
      <c r="D3190" s="35" t="e">
        <f>VLOOKUP(B3190,M:N,2,0)</f>
        <v>#N/A</v>
      </c>
      <c r="E3190" s="35" t="e">
        <f t="shared" si="74"/>
        <v>#N/A</v>
      </c>
    </row>
    <row r="3191" spans="1:5" x14ac:dyDescent="0.15">
      <c r="A3191" s="23">
        <f>主线!AG3190</f>
        <v>200125408</v>
      </c>
      <c r="B3191" s="37" t="s">
        <v>3770</v>
      </c>
      <c r="C3191" s="35" t="e">
        <f>VLOOKUP(B3191,I:J,2,0)</f>
        <v>#N/A</v>
      </c>
      <c r="D3191" s="35" t="e">
        <f>VLOOKUP(B3191,M:N,2,0)</f>
        <v>#N/A</v>
      </c>
      <c r="E3191" s="35" t="e">
        <f t="shared" si="74"/>
        <v>#N/A</v>
      </c>
    </row>
    <row r="3192" spans="1:5" x14ac:dyDescent="0.15">
      <c r="A3192" s="23">
        <f>主线!AG3191</f>
        <v>200663583</v>
      </c>
      <c r="B3192" s="37" t="s">
        <v>3771</v>
      </c>
      <c r="C3192" s="35" t="e">
        <f>VLOOKUP(B3192,I:J,2,0)</f>
        <v>#N/A</v>
      </c>
      <c r="D3192" s="35" t="e">
        <f>VLOOKUP(B3192,M:N,2,0)</f>
        <v>#N/A</v>
      </c>
      <c r="E3192" s="35" t="e">
        <f t="shared" si="74"/>
        <v>#N/A</v>
      </c>
    </row>
    <row r="3193" spans="1:5" x14ac:dyDescent="0.15">
      <c r="A3193" s="23">
        <f>主线!AG3192</f>
        <v>200743020</v>
      </c>
      <c r="B3193" s="37" t="s">
        <v>3772</v>
      </c>
      <c r="C3193" s="35" t="e">
        <f>VLOOKUP(B3193,I:J,2,0)</f>
        <v>#N/A</v>
      </c>
      <c r="D3193" s="35" t="e">
        <f>VLOOKUP(B3193,M:N,2,0)</f>
        <v>#N/A</v>
      </c>
      <c r="E3193" s="35" t="e">
        <f t="shared" si="74"/>
        <v>#N/A</v>
      </c>
    </row>
    <row r="3194" spans="1:5" x14ac:dyDescent="0.15">
      <c r="A3194" s="23">
        <f>主线!AG3193</f>
        <v>200923250</v>
      </c>
      <c r="B3194" s="37" t="s">
        <v>3773</v>
      </c>
      <c r="C3194" s="35" t="e">
        <f>VLOOKUP(B3194,I:J,2,0)</f>
        <v>#N/A</v>
      </c>
      <c r="D3194" s="35" t="e">
        <f>VLOOKUP(B3194,M:N,2,0)</f>
        <v>#N/A</v>
      </c>
      <c r="E3194" s="35" t="e">
        <f t="shared" si="74"/>
        <v>#N/A</v>
      </c>
    </row>
    <row r="3195" spans="1:5" x14ac:dyDescent="0.15">
      <c r="A3195" s="23">
        <f>主线!AG3194</f>
        <v>201002755</v>
      </c>
      <c r="B3195" s="37" t="s">
        <v>3774</v>
      </c>
      <c r="C3195" s="35" t="e">
        <f>VLOOKUP(B3195,I:J,2,0)</f>
        <v>#N/A</v>
      </c>
      <c r="D3195" s="35" t="e">
        <f>VLOOKUP(B3195,M:N,2,0)</f>
        <v>#N/A</v>
      </c>
      <c r="E3195" s="35" t="e">
        <f t="shared" si="74"/>
        <v>#N/A</v>
      </c>
    </row>
    <row r="3196" spans="1:5" x14ac:dyDescent="0.15">
      <c r="A3196" s="23">
        <f>主线!AG3195</f>
        <v>201082272</v>
      </c>
      <c r="B3196" s="37" t="s">
        <v>3775</v>
      </c>
      <c r="C3196" s="35" t="e">
        <f>VLOOKUP(B3196,I:J,2,0)</f>
        <v>#N/A</v>
      </c>
      <c r="D3196" s="35" t="e">
        <f>VLOOKUP(B3196,M:N,2,0)</f>
        <v>#N/A</v>
      </c>
      <c r="E3196" s="35" t="e">
        <f t="shared" si="74"/>
        <v>#N/A</v>
      </c>
    </row>
    <row r="3197" spans="1:5" x14ac:dyDescent="0.15">
      <c r="A3197" s="23">
        <f>主线!AG3196</f>
        <v>201262735</v>
      </c>
      <c r="B3197" s="37" t="s">
        <v>3776</v>
      </c>
      <c r="C3197" s="35" t="e">
        <f>VLOOKUP(B3197,I:J,2,0)</f>
        <v>#N/A</v>
      </c>
      <c r="D3197" s="35" t="e">
        <f>VLOOKUP(B3197,M:N,2,0)</f>
        <v>#N/A</v>
      </c>
      <c r="E3197" s="35" t="e">
        <f t="shared" si="74"/>
        <v>#N/A</v>
      </c>
    </row>
    <row r="3198" spans="1:5" x14ac:dyDescent="0.15">
      <c r="A3198" s="23">
        <f>主线!AG3197</f>
        <v>201342316</v>
      </c>
      <c r="B3198" s="37" t="s">
        <v>3777</v>
      </c>
      <c r="C3198" s="35" t="e">
        <f>VLOOKUP(B3198,I:J,2,0)</f>
        <v>#N/A</v>
      </c>
      <c r="D3198" s="35" t="e">
        <f>VLOOKUP(B3198,M:N,2,0)</f>
        <v>#N/A</v>
      </c>
      <c r="E3198" s="35" t="e">
        <f t="shared" si="74"/>
        <v>#N/A</v>
      </c>
    </row>
    <row r="3199" spans="1:5" x14ac:dyDescent="0.15">
      <c r="A3199" s="23">
        <f>主线!AG3198</f>
        <v>201421908</v>
      </c>
      <c r="B3199" s="37" t="s">
        <v>3778</v>
      </c>
      <c r="C3199" s="35" t="e">
        <f>VLOOKUP(B3199,I:J,2,0)</f>
        <v>#N/A</v>
      </c>
      <c r="D3199" s="35" t="e">
        <f>VLOOKUP(B3199,M:N,2,0)</f>
        <v>#N/A</v>
      </c>
      <c r="E3199" s="35" t="e">
        <f t="shared" si="74"/>
        <v>#N/A</v>
      </c>
    </row>
    <row r="3200" spans="1:5" x14ac:dyDescent="0.15">
      <c r="A3200" s="23">
        <f>主线!AG3199</f>
        <v>201602606</v>
      </c>
      <c r="B3200" s="37" t="s">
        <v>3779</v>
      </c>
      <c r="C3200" s="35" t="e">
        <f>VLOOKUP(B3200,I:J,2,0)</f>
        <v>#N/A</v>
      </c>
      <c r="D3200" s="35" t="e">
        <f>VLOOKUP(B3200,M:N,2,0)</f>
        <v>#N/A</v>
      </c>
      <c r="E3200" s="35" t="e">
        <f t="shared" si="74"/>
        <v>#N/A</v>
      </c>
    </row>
    <row r="3201" spans="1:5" x14ac:dyDescent="0.15">
      <c r="A3201" s="23">
        <f>主线!AG3200</f>
        <v>201682262</v>
      </c>
      <c r="B3201" s="37" t="s">
        <v>3780</v>
      </c>
      <c r="C3201" s="35" t="e">
        <f>VLOOKUP(B3201,I:J,2,0)</f>
        <v>#N/A</v>
      </c>
      <c r="D3201" s="35" t="e">
        <f>VLOOKUP(B3201,M:N,2,0)</f>
        <v>#N/A</v>
      </c>
      <c r="E3201" s="35" t="e">
        <f t="shared" si="74"/>
        <v>#N/A</v>
      </c>
    </row>
    <row r="3202" spans="1:5" x14ac:dyDescent="0.15">
      <c r="A3202" s="23">
        <f>主线!AG3201</f>
        <v>202222754</v>
      </c>
      <c r="B3202" s="37" t="s">
        <v>3781</v>
      </c>
      <c r="C3202" s="35" t="e">
        <f>VLOOKUP(B3202,I:J,2,0)</f>
        <v>#N/A</v>
      </c>
      <c r="D3202" s="35" t="e">
        <f>VLOOKUP(B3202,M:N,2,0)</f>
        <v>#N/A</v>
      </c>
      <c r="E3202" s="35" t="e">
        <f t="shared" ref="E3202:E3265" si="75">VLOOKUP(B3202,Q:R,2,0)</f>
        <v>#N/A</v>
      </c>
    </row>
    <row r="3203" spans="1:5" x14ac:dyDescent="0.15">
      <c r="A3203" s="23">
        <f>主线!AG3202</f>
        <v>202302482</v>
      </c>
      <c r="B3203" s="37" t="s">
        <v>3782</v>
      </c>
      <c r="C3203" s="35" t="e">
        <f>VLOOKUP(B3203,I:J,2,0)</f>
        <v>#N/A</v>
      </c>
      <c r="D3203" s="35" t="e">
        <f>VLOOKUP(B3203,M:N,2,0)</f>
        <v>#N/A</v>
      </c>
      <c r="E3203" s="35" t="e">
        <f t="shared" si="75"/>
        <v>#N/A</v>
      </c>
    </row>
    <row r="3204" spans="1:5" x14ac:dyDescent="0.15">
      <c r="A3204" s="23">
        <f>主线!AG3203</f>
        <v>202483535</v>
      </c>
      <c r="B3204" s="37" t="s">
        <v>3783</v>
      </c>
      <c r="C3204" s="35" t="e">
        <f>VLOOKUP(B3204,I:J,2,0)</f>
        <v>#N/A</v>
      </c>
      <c r="D3204" s="35" t="e">
        <f>VLOOKUP(B3204,M:N,2,0)</f>
        <v>#N/A</v>
      </c>
      <c r="E3204" s="35" t="e">
        <f t="shared" si="75"/>
        <v>#N/A</v>
      </c>
    </row>
    <row r="3205" spans="1:5" x14ac:dyDescent="0.15">
      <c r="A3205" s="23">
        <f>主线!AG3204</f>
        <v>202563334</v>
      </c>
      <c r="B3205" s="37" t="s">
        <v>3784</v>
      </c>
      <c r="C3205" s="35" t="e">
        <f>VLOOKUP(B3205,I:J,2,0)</f>
        <v>#N/A</v>
      </c>
      <c r="D3205" s="35" t="e">
        <f>VLOOKUP(B3205,M:N,2,0)</f>
        <v>#N/A</v>
      </c>
      <c r="E3205" s="35" t="e">
        <f t="shared" si="75"/>
        <v>#N/A</v>
      </c>
    </row>
    <row r="3206" spans="1:5" x14ac:dyDescent="0.15">
      <c r="A3206" s="23">
        <f>主线!AG3205</f>
        <v>202643138</v>
      </c>
      <c r="B3206" s="37" t="s">
        <v>3785</v>
      </c>
      <c r="C3206" s="35" t="e">
        <f>VLOOKUP(B3206,I:J,2,0)</f>
        <v>#N/A</v>
      </c>
      <c r="D3206" s="35" t="e">
        <f>VLOOKUP(B3206,M:N,2,0)</f>
        <v>#N/A</v>
      </c>
      <c r="E3206" s="35" t="e">
        <f t="shared" si="75"/>
        <v>#N/A</v>
      </c>
    </row>
    <row r="3207" spans="1:5" x14ac:dyDescent="0.15">
      <c r="A3207" s="23">
        <f>主线!AG3206</f>
        <v>202824417</v>
      </c>
      <c r="B3207" s="37" t="s">
        <v>3786</v>
      </c>
      <c r="C3207" s="35" t="e">
        <f>VLOOKUP(B3207,I:J,2,0)</f>
        <v>#N/A</v>
      </c>
      <c r="D3207" s="35" t="e">
        <f>VLOOKUP(B3207,M:N,2,0)</f>
        <v>#N/A</v>
      </c>
      <c r="E3207" s="35" t="e">
        <f t="shared" si="75"/>
        <v>#N/A</v>
      </c>
    </row>
    <row r="3208" spans="1:5" x14ac:dyDescent="0.15">
      <c r="A3208" s="23">
        <f>主线!AG3207</f>
        <v>202904281</v>
      </c>
      <c r="B3208" s="37" t="s">
        <v>3787</v>
      </c>
      <c r="C3208" s="35" t="e">
        <f>VLOOKUP(B3208,I:J,2,0)</f>
        <v>#N/A</v>
      </c>
      <c r="D3208" s="35" t="e">
        <f>VLOOKUP(B3208,M:N,2,0)</f>
        <v>#N/A</v>
      </c>
      <c r="E3208" s="35" t="e">
        <f t="shared" si="75"/>
        <v>#N/A</v>
      </c>
    </row>
    <row r="3209" spans="1:5" x14ac:dyDescent="0.15">
      <c r="A3209" s="23">
        <f>主线!AG3208</f>
        <v>202984156</v>
      </c>
      <c r="B3209" s="37" t="s">
        <v>3788</v>
      </c>
      <c r="C3209" s="35" t="e">
        <f>VLOOKUP(B3209,I:J,2,0)</f>
        <v>#N/A</v>
      </c>
      <c r="D3209" s="35" t="e">
        <f>VLOOKUP(B3209,M:N,2,0)</f>
        <v>#N/A</v>
      </c>
      <c r="E3209" s="35" t="e">
        <f t="shared" si="75"/>
        <v>#N/A</v>
      </c>
    </row>
    <row r="3210" spans="1:5" x14ac:dyDescent="0.15">
      <c r="A3210" s="23">
        <f>主线!AG3209</f>
        <v>203165666</v>
      </c>
      <c r="B3210" s="37" t="s">
        <v>3789</v>
      </c>
      <c r="C3210" s="35" t="e">
        <f>VLOOKUP(B3210,I:J,2,0)</f>
        <v>#N/A</v>
      </c>
      <c r="D3210" s="35" t="e">
        <f>VLOOKUP(B3210,M:N,2,0)</f>
        <v>#N/A</v>
      </c>
      <c r="E3210" s="35" t="e">
        <f t="shared" si="75"/>
        <v>#N/A</v>
      </c>
    </row>
    <row r="3211" spans="1:5" x14ac:dyDescent="0.15">
      <c r="A3211" s="23">
        <f>主线!AG3210</f>
        <v>203245601</v>
      </c>
      <c r="B3211" s="37" t="s">
        <v>3790</v>
      </c>
      <c r="C3211" s="35" t="e">
        <f>VLOOKUP(B3211,I:J,2,0)</f>
        <v>#N/A</v>
      </c>
      <c r="D3211" s="35" t="e">
        <f>VLOOKUP(B3211,M:N,2,0)</f>
        <v>#N/A</v>
      </c>
      <c r="E3211" s="35" t="e">
        <f t="shared" si="75"/>
        <v>#N/A</v>
      </c>
    </row>
    <row r="3212" spans="1:5" x14ac:dyDescent="0.15">
      <c r="A3212" s="23">
        <f>主线!AG3211</f>
        <v>203788392</v>
      </c>
      <c r="B3212" s="37" t="s">
        <v>3791</v>
      </c>
      <c r="C3212" s="35" t="e">
        <f>VLOOKUP(B3212,I:J,2,0)</f>
        <v>#N/A</v>
      </c>
      <c r="D3212" s="35" t="e">
        <f>VLOOKUP(B3212,M:N,2,0)</f>
        <v>#N/A</v>
      </c>
      <c r="E3212" s="35" t="e">
        <f t="shared" si="75"/>
        <v>#N/A</v>
      </c>
    </row>
    <row r="3213" spans="1:5" x14ac:dyDescent="0.15">
      <c r="A3213" s="23">
        <f>主线!AG3212</f>
        <v>203868388</v>
      </c>
      <c r="B3213" s="37" t="s">
        <v>3792</v>
      </c>
      <c r="C3213" s="35" t="e">
        <f>VLOOKUP(B3213,I:J,2,0)</f>
        <v>#N/A</v>
      </c>
      <c r="D3213" s="35" t="e">
        <f>VLOOKUP(B3213,M:N,2,0)</f>
        <v>#N/A</v>
      </c>
      <c r="E3213" s="35" t="e">
        <f t="shared" si="75"/>
        <v>#N/A</v>
      </c>
    </row>
    <row r="3214" spans="1:5" x14ac:dyDescent="0.15">
      <c r="A3214" s="23">
        <f>主线!AG3213</f>
        <v>204050238</v>
      </c>
      <c r="B3214" s="37" t="s">
        <v>3793</v>
      </c>
      <c r="C3214" s="35" t="e">
        <f>VLOOKUP(B3214,I:J,2,0)</f>
        <v>#N/A</v>
      </c>
      <c r="D3214" s="35" t="e">
        <f>VLOOKUP(B3214,M:N,2,0)</f>
        <v>#N/A</v>
      </c>
      <c r="E3214" s="35" t="e">
        <f t="shared" si="75"/>
        <v>#N/A</v>
      </c>
    </row>
    <row r="3215" spans="1:5" x14ac:dyDescent="0.15">
      <c r="A3215" s="23">
        <f>主线!AG3214</f>
        <v>204130306</v>
      </c>
      <c r="B3215" s="37" t="s">
        <v>3794</v>
      </c>
      <c r="C3215" s="35" t="e">
        <f>VLOOKUP(B3215,I:J,2,0)</f>
        <v>#N/A</v>
      </c>
      <c r="D3215" s="35" t="e">
        <f>VLOOKUP(B3215,M:N,2,0)</f>
        <v>#N/A</v>
      </c>
      <c r="E3215" s="35" t="e">
        <f t="shared" si="75"/>
        <v>#N/A</v>
      </c>
    </row>
    <row r="3216" spans="1:5" x14ac:dyDescent="0.15">
      <c r="A3216" s="23">
        <f>主线!AG3215</f>
        <v>204210385</v>
      </c>
      <c r="B3216" s="37" t="s">
        <v>3795</v>
      </c>
      <c r="C3216" s="35" t="e">
        <f>VLOOKUP(B3216,I:J,2,0)</f>
        <v>#N/A</v>
      </c>
      <c r="D3216" s="35" t="e">
        <f>VLOOKUP(B3216,M:N,2,0)</f>
        <v>#N/A</v>
      </c>
      <c r="E3216" s="35" t="e">
        <f t="shared" si="75"/>
        <v>#N/A</v>
      </c>
    </row>
    <row r="3217" spans="1:5" x14ac:dyDescent="0.15">
      <c r="A3217" s="23">
        <f>主线!AG3216</f>
        <v>204392469</v>
      </c>
      <c r="B3217" s="37" t="s">
        <v>3796</v>
      </c>
      <c r="C3217" s="35" t="e">
        <f>VLOOKUP(B3217,I:J,2,0)</f>
        <v>#N/A</v>
      </c>
      <c r="D3217" s="35" t="e">
        <f>VLOOKUP(B3217,M:N,2,0)</f>
        <v>#N/A</v>
      </c>
      <c r="E3217" s="35" t="e">
        <f t="shared" si="75"/>
        <v>#N/A</v>
      </c>
    </row>
    <row r="3218" spans="1:5" x14ac:dyDescent="0.15">
      <c r="A3218" s="23">
        <f>主线!AG3217</f>
        <v>204472616</v>
      </c>
      <c r="B3218" s="37" t="s">
        <v>3797</v>
      </c>
      <c r="C3218" s="35" t="e">
        <f>VLOOKUP(B3218,I:J,2,0)</f>
        <v>#N/A</v>
      </c>
      <c r="D3218" s="35" t="e">
        <f>VLOOKUP(B3218,M:N,2,0)</f>
        <v>#N/A</v>
      </c>
      <c r="E3218" s="35" t="str">
        <f t="shared" si="75"/>
        <v>天庭试炼boss_221</v>
      </c>
    </row>
    <row r="3219" spans="1:5" x14ac:dyDescent="0.15">
      <c r="A3219" s="23">
        <f>主线!AG3218</f>
        <v>204552775</v>
      </c>
      <c r="B3219" s="37" t="s">
        <v>3798</v>
      </c>
      <c r="C3219" s="35" t="e">
        <f>VLOOKUP(B3219,I:J,2,0)</f>
        <v>#N/A</v>
      </c>
      <c r="D3219" s="35" t="e">
        <f>VLOOKUP(B3219,M:N,2,0)</f>
        <v>#N/A</v>
      </c>
      <c r="E3219" s="35" t="e">
        <f t="shared" si="75"/>
        <v>#N/A</v>
      </c>
    </row>
    <row r="3220" spans="1:5" x14ac:dyDescent="0.15">
      <c r="A3220" s="23">
        <f>主线!AG3219</f>
        <v>204735105</v>
      </c>
      <c r="B3220" s="37" t="s">
        <v>3799</v>
      </c>
      <c r="C3220" s="35" t="e">
        <f>VLOOKUP(B3220,I:J,2,0)</f>
        <v>#N/A</v>
      </c>
      <c r="D3220" s="35" t="e">
        <f>VLOOKUP(B3220,M:N,2,0)</f>
        <v>#N/A</v>
      </c>
      <c r="E3220" s="35" t="e">
        <f t="shared" si="75"/>
        <v>#N/A</v>
      </c>
    </row>
    <row r="3221" spans="1:5" x14ac:dyDescent="0.15">
      <c r="A3221" s="23">
        <f>主线!AG3220</f>
        <v>204815332</v>
      </c>
      <c r="B3221" s="37" t="s">
        <v>3800</v>
      </c>
      <c r="C3221" s="35" t="e">
        <f>VLOOKUP(B3221,I:J,2,0)</f>
        <v>#N/A</v>
      </c>
      <c r="D3221" s="35" t="e">
        <f>VLOOKUP(B3221,M:N,2,0)</f>
        <v>#N/A</v>
      </c>
      <c r="E3221" s="35" t="e">
        <f t="shared" si="75"/>
        <v>#N/A</v>
      </c>
    </row>
    <row r="3222" spans="1:5" x14ac:dyDescent="0.15">
      <c r="A3222" s="23">
        <f>主线!AG3221</f>
        <v>205360417</v>
      </c>
      <c r="B3222" s="37" t="s">
        <v>3801</v>
      </c>
      <c r="C3222" s="35" t="e">
        <f>VLOOKUP(B3222,I:J,2,0)</f>
        <v>#N/A</v>
      </c>
      <c r="D3222" s="35" t="e">
        <f>VLOOKUP(B3222,M:N,2,0)</f>
        <v>#N/A</v>
      </c>
      <c r="E3222" s="35" t="e">
        <f t="shared" si="75"/>
        <v>#N/A</v>
      </c>
    </row>
    <row r="3223" spans="1:5" x14ac:dyDescent="0.15">
      <c r="A3223" s="23">
        <f>主线!AG3222</f>
        <v>205440712</v>
      </c>
      <c r="B3223" s="37" t="s">
        <v>3802</v>
      </c>
      <c r="C3223" s="35" t="e">
        <f>VLOOKUP(B3223,I:J,2,0)</f>
        <v>#N/A</v>
      </c>
      <c r="D3223" s="35" t="e">
        <f>VLOOKUP(B3223,M:N,2,0)</f>
        <v>#N/A</v>
      </c>
      <c r="E3223" s="35" t="e">
        <f t="shared" si="75"/>
        <v>#N/A</v>
      </c>
    </row>
    <row r="3224" spans="1:5" x14ac:dyDescent="0.15">
      <c r="A3224" s="23">
        <f>主线!AG3223</f>
        <v>205623382</v>
      </c>
      <c r="B3224" s="37" t="s">
        <v>3803</v>
      </c>
      <c r="C3224" s="35" t="e">
        <f>VLOOKUP(B3224,I:J,2,0)</f>
        <v>#N/A</v>
      </c>
      <c r="D3224" s="35" t="e">
        <f>VLOOKUP(B3224,M:N,2,0)</f>
        <v>#N/A</v>
      </c>
      <c r="E3224" s="35" t="e">
        <f t="shared" si="75"/>
        <v>#N/A</v>
      </c>
    </row>
    <row r="3225" spans="1:5" x14ac:dyDescent="0.15">
      <c r="A3225" s="23">
        <f>主线!AG3224</f>
        <v>205703738</v>
      </c>
      <c r="B3225" s="37" t="s">
        <v>3804</v>
      </c>
      <c r="C3225" s="35" t="e">
        <f>VLOOKUP(B3225,I:J,2,0)</f>
        <v>#N/A</v>
      </c>
      <c r="D3225" s="35" t="e">
        <f>VLOOKUP(B3225,M:N,2,0)</f>
        <v>#N/A</v>
      </c>
      <c r="E3225" s="35" t="e">
        <f t="shared" si="75"/>
        <v>#N/A</v>
      </c>
    </row>
    <row r="3226" spans="1:5" x14ac:dyDescent="0.15">
      <c r="A3226" s="23">
        <f>主线!AG3225</f>
        <v>205784097</v>
      </c>
      <c r="B3226" s="37" t="s">
        <v>3805</v>
      </c>
      <c r="C3226" s="35" t="e">
        <f>VLOOKUP(B3226,I:J,2,0)</f>
        <v>#N/A</v>
      </c>
      <c r="D3226" s="35" t="e">
        <f>VLOOKUP(B3226,M:N,2,0)</f>
        <v>#N/A</v>
      </c>
      <c r="E3226" s="35" t="e">
        <f t="shared" si="75"/>
        <v>#N/A</v>
      </c>
    </row>
    <row r="3227" spans="1:5" x14ac:dyDescent="0.15">
      <c r="A3227" s="23">
        <f>主线!AG3226</f>
        <v>205966994</v>
      </c>
      <c r="B3227" s="37" t="s">
        <v>3806</v>
      </c>
      <c r="C3227" s="35" t="e">
        <f>VLOOKUP(B3227,I:J,2,0)</f>
        <v>#N/A</v>
      </c>
      <c r="D3227" s="35" t="e">
        <f>VLOOKUP(B3227,M:N,2,0)</f>
        <v>#N/A</v>
      </c>
      <c r="E3227" s="35" t="e">
        <f t="shared" si="75"/>
        <v>#N/A</v>
      </c>
    </row>
    <row r="3228" spans="1:5" x14ac:dyDescent="0.15">
      <c r="A3228" s="23">
        <f>主线!AG3227</f>
        <v>206047426</v>
      </c>
      <c r="B3228" s="37" t="s">
        <v>3807</v>
      </c>
      <c r="C3228" s="35" t="e">
        <f>VLOOKUP(B3228,I:J,2,0)</f>
        <v>#N/A</v>
      </c>
      <c r="D3228" s="35" t="e">
        <f>VLOOKUP(B3228,M:N,2,0)</f>
        <v>#N/A</v>
      </c>
      <c r="E3228" s="35" t="e">
        <f t="shared" si="75"/>
        <v>#N/A</v>
      </c>
    </row>
    <row r="3229" spans="1:5" x14ac:dyDescent="0.15">
      <c r="A3229" s="23">
        <f>主线!AG3228</f>
        <v>206127861</v>
      </c>
      <c r="B3229" s="37" t="s">
        <v>3808</v>
      </c>
      <c r="C3229" s="35" t="e">
        <f>VLOOKUP(B3229,I:J,2,0)</f>
        <v>#N/A</v>
      </c>
      <c r="D3229" s="35" t="e">
        <f>VLOOKUP(B3229,M:N,2,0)</f>
        <v>#N/A</v>
      </c>
      <c r="E3229" s="35" t="e">
        <f t="shared" si="75"/>
        <v>#N/A</v>
      </c>
    </row>
    <row r="3230" spans="1:5" x14ac:dyDescent="0.15">
      <c r="A3230" s="23">
        <f>主线!AG3229</f>
        <v>206310989</v>
      </c>
      <c r="B3230" s="37" t="s">
        <v>3809</v>
      </c>
      <c r="C3230" s="35" t="e">
        <f>VLOOKUP(B3230,I:J,2,0)</f>
        <v>#N/A</v>
      </c>
      <c r="D3230" s="35" t="e">
        <f>VLOOKUP(B3230,M:N,2,0)</f>
        <v>#N/A</v>
      </c>
      <c r="E3230" s="35" t="e">
        <f t="shared" si="75"/>
        <v>#N/A</v>
      </c>
    </row>
    <row r="3231" spans="1:5" x14ac:dyDescent="0.15">
      <c r="A3231" s="23">
        <f>主线!AG3230</f>
        <v>206391488</v>
      </c>
      <c r="B3231" s="37" t="s">
        <v>3810</v>
      </c>
      <c r="C3231" s="35" t="e">
        <f>VLOOKUP(B3231,I:J,2,0)</f>
        <v>#N/A</v>
      </c>
      <c r="D3231" s="35" t="e">
        <f>VLOOKUP(B3231,M:N,2,0)</f>
        <v>#N/A</v>
      </c>
      <c r="E3231" s="35" t="e">
        <f t="shared" si="75"/>
        <v>#N/A</v>
      </c>
    </row>
    <row r="3232" spans="1:5" x14ac:dyDescent="0.15">
      <c r="A3232" s="23">
        <f>主线!AG3231</f>
        <v>206938858</v>
      </c>
      <c r="B3232" s="37" t="s">
        <v>3811</v>
      </c>
      <c r="C3232" s="35" t="e">
        <f>VLOOKUP(B3232,I:J,2,0)</f>
        <v>#N/A</v>
      </c>
      <c r="D3232" s="35" t="e">
        <f>VLOOKUP(B3232,M:N,2,0)</f>
        <v>#N/A</v>
      </c>
      <c r="E3232" s="35" t="e">
        <f t="shared" si="75"/>
        <v>#N/A</v>
      </c>
    </row>
    <row r="3233" spans="1:5" x14ac:dyDescent="0.15">
      <c r="A3233" s="23">
        <f>主线!AG3232</f>
        <v>207019418</v>
      </c>
      <c r="B3233" s="37" t="s">
        <v>3812</v>
      </c>
      <c r="C3233" s="35" t="e">
        <f>VLOOKUP(B3233,I:J,2,0)</f>
        <v>#N/A</v>
      </c>
      <c r="D3233" s="35" t="e">
        <f>VLOOKUP(B3233,M:N,2,0)</f>
        <v>#N/A</v>
      </c>
      <c r="E3233" s="35" t="e">
        <f t="shared" si="75"/>
        <v>#N/A</v>
      </c>
    </row>
    <row r="3234" spans="1:5" x14ac:dyDescent="0.15">
      <c r="A3234" s="23">
        <f>主线!AG3233</f>
        <v>207202887</v>
      </c>
      <c r="B3234" s="37" t="s">
        <v>3813</v>
      </c>
      <c r="C3234" s="35" t="e">
        <f>VLOOKUP(B3234,I:J,2,0)</f>
        <v>#N/A</v>
      </c>
      <c r="D3234" s="35" t="e">
        <f>VLOOKUP(B3234,M:N,2,0)</f>
        <v>#N/A</v>
      </c>
      <c r="E3234" s="35" t="e">
        <f t="shared" si="75"/>
        <v>#N/A</v>
      </c>
    </row>
    <row r="3235" spans="1:5" x14ac:dyDescent="0.15">
      <c r="A3235" s="23">
        <f>主线!AG3234</f>
        <v>207283519</v>
      </c>
      <c r="B3235" s="37" t="s">
        <v>3814</v>
      </c>
      <c r="C3235" s="35" t="e">
        <f>VLOOKUP(B3235,I:J,2,0)</f>
        <v>#N/A</v>
      </c>
      <c r="D3235" s="35" t="e">
        <f>VLOOKUP(B3235,M:N,2,0)</f>
        <v>#N/A</v>
      </c>
      <c r="E3235" s="35" t="e">
        <f t="shared" si="75"/>
        <v>#N/A</v>
      </c>
    </row>
    <row r="3236" spans="1:5" x14ac:dyDescent="0.15">
      <c r="A3236" s="23">
        <f>主线!AG3235</f>
        <v>207364159</v>
      </c>
      <c r="B3236" s="37" t="s">
        <v>3815</v>
      </c>
      <c r="C3236" s="35" t="e">
        <f>VLOOKUP(B3236,I:J,2,0)</f>
        <v>#N/A</v>
      </c>
      <c r="D3236" s="35" t="e">
        <f>VLOOKUP(B3236,M:N,2,0)</f>
        <v>#N/A</v>
      </c>
      <c r="E3236" s="35" t="e">
        <f t="shared" si="75"/>
        <v>#N/A</v>
      </c>
    </row>
    <row r="3237" spans="1:5" x14ac:dyDescent="0.15">
      <c r="A3237" s="23">
        <f>主线!AG3236</f>
        <v>207547870</v>
      </c>
      <c r="B3237" s="37" t="s">
        <v>3816</v>
      </c>
      <c r="C3237" s="35" t="e">
        <f>VLOOKUP(B3237,I:J,2,0)</f>
        <v>#N/A</v>
      </c>
      <c r="D3237" s="35" t="e">
        <f>VLOOKUP(B3237,M:N,2,0)</f>
        <v>#N/A</v>
      </c>
      <c r="E3237" s="35" t="e">
        <f t="shared" si="75"/>
        <v>#N/A</v>
      </c>
    </row>
    <row r="3238" spans="1:5" x14ac:dyDescent="0.15">
      <c r="A3238" s="23">
        <f>主线!AG3237</f>
        <v>207628582</v>
      </c>
      <c r="B3238" s="37" t="s">
        <v>3817</v>
      </c>
      <c r="C3238" s="35" t="e">
        <f>VLOOKUP(B3238,I:J,2,0)</f>
        <v>#N/A</v>
      </c>
      <c r="D3238" s="35" t="e">
        <f>VLOOKUP(B3238,M:N,2,0)</f>
        <v>#N/A</v>
      </c>
      <c r="E3238" s="35" t="e">
        <f t="shared" si="75"/>
        <v>#N/A</v>
      </c>
    </row>
    <row r="3239" spans="1:5" x14ac:dyDescent="0.15">
      <c r="A3239" s="23">
        <f>主线!AG3238</f>
        <v>207709297</v>
      </c>
      <c r="B3239" s="37" t="s">
        <v>3818</v>
      </c>
      <c r="C3239" s="35" t="e">
        <f>VLOOKUP(B3239,I:J,2,0)</f>
        <v>#N/A</v>
      </c>
      <c r="D3239" s="35" t="e">
        <f>VLOOKUP(B3239,M:N,2,0)</f>
        <v>#N/A</v>
      </c>
      <c r="E3239" s="35" t="e">
        <f t="shared" si="75"/>
        <v>#N/A</v>
      </c>
    </row>
    <row r="3240" spans="1:5" x14ac:dyDescent="0.15">
      <c r="A3240" s="23">
        <f>主线!AG3239</f>
        <v>207893236</v>
      </c>
      <c r="B3240" s="37" t="s">
        <v>3819</v>
      </c>
      <c r="C3240" s="35" t="e">
        <f>VLOOKUP(B3240,I:J,2,0)</f>
        <v>#N/A</v>
      </c>
      <c r="D3240" s="35" t="e">
        <f>VLOOKUP(B3240,M:N,2,0)</f>
        <v>#N/A</v>
      </c>
      <c r="E3240" s="35" t="e">
        <f t="shared" si="75"/>
        <v>#N/A</v>
      </c>
    </row>
    <row r="3241" spans="1:5" x14ac:dyDescent="0.15">
      <c r="A3241" s="23">
        <f>主线!AG3240</f>
        <v>207974012</v>
      </c>
      <c r="B3241" s="37" t="s">
        <v>3820</v>
      </c>
      <c r="C3241" s="35" t="e">
        <f>VLOOKUP(B3241,I:J,2,0)</f>
        <v>#N/A</v>
      </c>
      <c r="D3241" s="35" t="e">
        <f>VLOOKUP(B3241,M:N,2,0)</f>
        <v>#N/A</v>
      </c>
      <c r="E3241" s="35" t="e">
        <f t="shared" si="75"/>
        <v>#N/A</v>
      </c>
    </row>
    <row r="3242" spans="1:5" x14ac:dyDescent="0.15">
      <c r="A3242" s="23">
        <f>主线!AG3241</f>
        <v>208523658</v>
      </c>
      <c r="B3242" s="37" t="s">
        <v>3821</v>
      </c>
      <c r="C3242" s="35" t="e">
        <f>VLOOKUP(B3242,I:J,2,0)</f>
        <v>#N/A</v>
      </c>
      <c r="D3242" s="35" t="e">
        <f>VLOOKUP(B3242,M:N,2,0)</f>
        <v>#N/A</v>
      </c>
      <c r="E3242" s="35" t="e">
        <f t="shared" si="75"/>
        <v>#N/A</v>
      </c>
    </row>
    <row r="3243" spans="1:5" x14ac:dyDescent="0.15">
      <c r="A3243" s="23">
        <f>主线!AG3242</f>
        <v>208604498</v>
      </c>
      <c r="B3243" s="37" t="s">
        <v>3822</v>
      </c>
      <c r="C3243" s="35" t="e">
        <f>VLOOKUP(B3243,I:J,2,0)</f>
        <v>#N/A</v>
      </c>
      <c r="D3243" s="35" t="e">
        <f>VLOOKUP(B3243,M:N,2,0)</f>
        <v>#N/A</v>
      </c>
      <c r="E3243" s="35" t="e">
        <f t="shared" si="75"/>
        <v>#N/A</v>
      </c>
    </row>
    <row r="3244" spans="1:5" x14ac:dyDescent="0.15">
      <c r="A3244" s="23">
        <f>主线!AG3243</f>
        <v>208788782</v>
      </c>
      <c r="B3244" s="37" t="s">
        <v>3823</v>
      </c>
      <c r="C3244" s="35" t="e">
        <f>VLOOKUP(B3244,I:J,2,0)</f>
        <v>#N/A</v>
      </c>
      <c r="D3244" s="35" t="e">
        <f>VLOOKUP(B3244,M:N,2,0)</f>
        <v>#N/A</v>
      </c>
      <c r="E3244" s="35" t="e">
        <f t="shared" si="75"/>
        <v>#N/A</v>
      </c>
    </row>
    <row r="3245" spans="1:5" x14ac:dyDescent="0.15">
      <c r="A3245" s="23">
        <f>主线!AG3244</f>
        <v>208869695</v>
      </c>
      <c r="B3245" s="37" t="s">
        <v>3824</v>
      </c>
      <c r="C3245" s="35" t="e">
        <f>VLOOKUP(B3245,I:J,2,0)</f>
        <v>#N/A</v>
      </c>
      <c r="D3245" s="35" t="e">
        <f>VLOOKUP(B3245,M:N,2,0)</f>
        <v>#N/A</v>
      </c>
      <c r="E3245" s="35" t="e">
        <f t="shared" si="75"/>
        <v>#N/A</v>
      </c>
    </row>
    <row r="3246" spans="1:5" x14ac:dyDescent="0.15">
      <c r="A3246" s="23">
        <f>主线!AG3245</f>
        <v>208950611</v>
      </c>
      <c r="B3246" s="37" t="s">
        <v>3825</v>
      </c>
      <c r="C3246" s="35" t="e">
        <f>VLOOKUP(B3246,I:J,2,0)</f>
        <v>#N/A</v>
      </c>
      <c r="D3246" s="35" t="e">
        <f>VLOOKUP(B3246,M:N,2,0)</f>
        <v>#N/A</v>
      </c>
      <c r="E3246" s="35" t="e">
        <f t="shared" si="75"/>
        <v>#N/A</v>
      </c>
    </row>
    <row r="3247" spans="1:5" x14ac:dyDescent="0.15">
      <c r="A3247" s="23">
        <f>主线!AG3246</f>
        <v>209135123</v>
      </c>
      <c r="B3247" s="37" t="s">
        <v>3826</v>
      </c>
      <c r="C3247" s="35" t="e">
        <f>VLOOKUP(B3247,I:J,2,0)</f>
        <v>#N/A</v>
      </c>
      <c r="D3247" s="35" t="e">
        <f>VLOOKUP(B3247,M:N,2,0)</f>
        <v>#N/A</v>
      </c>
      <c r="E3247" s="35" t="str">
        <f t="shared" si="75"/>
        <v>天庭试炼boss_222</v>
      </c>
    </row>
    <row r="3248" spans="1:5" x14ac:dyDescent="0.15">
      <c r="A3248" s="23">
        <f>主线!AG3247</f>
        <v>209216100</v>
      </c>
      <c r="B3248" s="37" t="s">
        <v>3827</v>
      </c>
      <c r="C3248" s="35" t="e">
        <f>VLOOKUP(B3248,I:J,2,0)</f>
        <v>#N/A</v>
      </c>
      <c r="D3248" s="35" t="e">
        <f>VLOOKUP(B3248,M:N,2,0)</f>
        <v>#N/A</v>
      </c>
      <c r="E3248" s="35" t="e">
        <f t="shared" si="75"/>
        <v>#N/A</v>
      </c>
    </row>
    <row r="3249" spans="1:5" x14ac:dyDescent="0.15">
      <c r="A3249" s="23">
        <f>主线!AG3248</f>
        <v>209297088</v>
      </c>
      <c r="B3249" s="37" t="s">
        <v>3828</v>
      </c>
      <c r="C3249" s="35" t="e">
        <f>VLOOKUP(B3249,I:J,2,0)</f>
        <v>#N/A</v>
      </c>
      <c r="D3249" s="35" t="e">
        <f>VLOOKUP(B3249,M:N,2,0)</f>
        <v>#N/A</v>
      </c>
      <c r="E3249" s="35" t="e">
        <f t="shared" si="75"/>
        <v>#N/A</v>
      </c>
    </row>
    <row r="3250" spans="1:5" x14ac:dyDescent="0.15">
      <c r="A3250" s="23">
        <f>主线!AG3249</f>
        <v>209481831</v>
      </c>
      <c r="B3250" s="37" t="s">
        <v>3829</v>
      </c>
      <c r="C3250" s="35" t="e">
        <f>VLOOKUP(B3250,I:J,2,0)</f>
        <v>#N/A</v>
      </c>
      <c r="D3250" s="35" t="e">
        <f>VLOOKUP(B3250,M:N,2,0)</f>
        <v>#N/A</v>
      </c>
      <c r="E3250" s="35" t="e">
        <f t="shared" si="75"/>
        <v>#N/A</v>
      </c>
    </row>
    <row r="3251" spans="1:5" x14ac:dyDescent="0.15">
      <c r="A3251" s="23">
        <f>主线!AG3250</f>
        <v>209562884</v>
      </c>
      <c r="B3251" s="37" t="s">
        <v>3830</v>
      </c>
      <c r="C3251" s="35" t="e">
        <f>VLOOKUP(B3251,I:J,2,0)</f>
        <v>#N/A</v>
      </c>
      <c r="D3251" s="35" t="e">
        <f>VLOOKUP(B3251,M:N,2,0)</f>
        <v>#N/A</v>
      </c>
      <c r="E3251" s="35" t="e">
        <f t="shared" si="75"/>
        <v>#N/A</v>
      </c>
    </row>
    <row r="3252" spans="1:5" x14ac:dyDescent="0.15">
      <c r="A3252" s="23">
        <f>主线!AG3251</f>
        <v>210114806</v>
      </c>
      <c r="B3252" s="37" t="s">
        <v>3831</v>
      </c>
      <c r="C3252" s="35" t="e">
        <f>VLOOKUP(B3252,I:J,2,0)</f>
        <v>#N/A</v>
      </c>
      <c r="D3252" s="35" t="e">
        <f>VLOOKUP(B3252,M:N,2,0)</f>
        <v>#N/A</v>
      </c>
      <c r="E3252" s="35" t="e">
        <f t="shared" si="75"/>
        <v>#N/A</v>
      </c>
    </row>
    <row r="3253" spans="1:5" x14ac:dyDescent="0.15">
      <c r="A3253" s="23">
        <f>主线!AG3252</f>
        <v>210195932</v>
      </c>
      <c r="B3253" s="37" t="s">
        <v>3832</v>
      </c>
      <c r="C3253" s="35" t="e">
        <f>VLOOKUP(B3253,I:J,2,0)</f>
        <v>#N/A</v>
      </c>
      <c r="D3253" s="35" t="e">
        <f>VLOOKUP(B3253,M:N,2,0)</f>
        <v>#N/A</v>
      </c>
      <c r="E3253" s="35" t="e">
        <f t="shared" si="75"/>
        <v>#N/A</v>
      </c>
    </row>
    <row r="3254" spans="1:5" x14ac:dyDescent="0.15">
      <c r="A3254" s="23">
        <f>主线!AG3253</f>
        <v>210381027</v>
      </c>
      <c r="B3254" s="37" t="s">
        <v>3833</v>
      </c>
      <c r="C3254" s="35" t="e">
        <f>VLOOKUP(B3254,I:J,2,0)</f>
        <v>#N/A</v>
      </c>
      <c r="D3254" s="35" t="e">
        <f>VLOOKUP(B3254,M:N,2,0)</f>
        <v>#N/A</v>
      </c>
      <c r="E3254" s="35" t="e">
        <f t="shared" si="75"/>
        <v>#N/A</v>
      </c>
    </row>
    <row r="3255" spans="1:5" x14ac:dyDescent="0.15">
      <c r="A3255" s="23">
        <f>主线!AG3254</f>
        <v>210462221</v>
      </c>
      <c r="B3255" s="37" t="s">
        <v>3834</v>
      </c>
      <c r="C3255" s="35" t="e">
        <f>VLOOKUP(B3255,I:J,2,0)</f>
        <v>#N/A</v>
      </c>
      <c r="D3255" s="35" t="e">
        <f>VLOOKUP(B3255,M:N,2,0)</f>
        <v>#N/A</v>
      </c>
      <c r="E3255" s="35" t="e">
        <f t="shared" si="75"/>
        <v>#N/A</v>
      </c>
    </row>
    <row r="3256" spans="1:5" x14ac:dyDescent="0.15">
      <c r="A3256" s="23">
        <f>主线!AG3255</f>
        <v>210543426</v>
      </c>
      <c r="B3256" s="37" t="s">
        <v>3835</v>
      </c>
      <c r="C3256" s="35" t="e">
        <f>VLOOKUP(B3256,I:J,2,0)</f>
        <v>#N/A</v>
      </c>
      <c r="D3256" s="35" t="e">
        <f>VLOOKUP(B3256,M:N,2,0)</f>
        <v>#N/A</v>
      </c>
      <c r="E3256" s="35" t="e">
        <f t="shared" si="75"/>
        <v>#N/A</v>
      </c>
    </row>
    <row r="3257" spans="1:5" x14ac:dyDescent="0.15">
      <c r="A3257" s="23">
        <f>主线!AG3256</f>
        <v>210728761</v>
      </c>
      <c r="B3257" s="37" t="s">
        <v>3836</v>
      </c>
      <c r="C3257" s="35" t="e">
        <f>VLOOKUP(B3257,I:J,2,0)</f>
        <v>#N/A</v>
      </c>
      <c r="D3257" s="35" t="e">
        <f>VLOOKUP(B3257,M:N,2,0)</f>
        <v>#N/A</v>
      </c>
      <c r="E3257" s="35" t="e">
        <f t="shared" si="75"/>
        <v>#N/A</v>
      </c>
    </row>
    <row r="3258" spans="1:5" x14ac:dyDescent="0.15">
      <c r="A3258" s="23">
        <f>主线!AG3257</f>
        <v>210810031</v>
      </c>
      <c r="B3258" s="37" t="s">
        <v>3837</v>
      </c>
      <c r="C3258" s="35" t="e">
        <f>VLOOKUP(B3258,I:J,2,0)</f>
        <v>#N/A</v>
      </c>
      <c r="D3258" s="35" t="e">
        <f>VLOOKUP(B3258,M:N,2,0)</f>
        <v>#N/A</v>
      </c>
      <c r="E3258" s="35" t="e">
        <f t="shared" si="75"/>
        <v>#N/A</v>
      </c>
    </row>
    <row r="3259" spans="1:5" x14ac:dyDescent="0.15">
      <c r="A3259" s="23">
        <f>主线!AG3258</f>
        <v>210891308</v>
      </c>
      <c r="B3259" s="37" t="s">
        <v>3838</v>
      </c>
      <c r="C3259" s="35" t="e">
        <f>VLOOKUP(B3259,I:J,2,0)</f>
        <v>#N/A</v>
      </c>
      <c r="D3259" s="35" t="e">
        <f>VLOOKUP(B3259,M:N,2,0)</f>
        <v>#N/A</v>
      </c>
      <c r="E3259" s="35" t="e">
        <f t="shared" si="75"/>
        <v>#N/A</v>
      </c>
    </row>
    <row r="3260" spans="1:5" x14ac:dyDescent="0.15">
      <c r="A3260" s="23">
        <f>主线!AG3259</f>
        <v>211076870</v>
      </c>
      <c r="B3260" s="37" t="s">
        <v>3839</v>
      </c>
      <c r="C3260" s="35" t="e">
        <f>VLOOKUP(B3260,I:J,2,0)</f>
        <v>#N/A</v>
      </c>
      <c r="D3260" s="35" t="e">
        <f>VLOOKUP(B3260,M:N,2,0)</f>
        <v>#N/A</v>
      </c>
      <c r="E3260" s="35" t="e">
        <f t="shared" si="75"/>
        <v>#N/A</v>
      </c>
    </row>
    <row r="3261" spans="1:5" x14ac:dyDescent="0.15">
      <c r="A3261" s="23">
        <f>主线!AG3260</f>
        <v>211158212</v>
      </c>
      <c r="B3261" s="37" t="s">
        <v>3840</v>
      </c>
      <c r="C3261" s="35" t="e">
        <f>VLOOKUP(B3261,I:J,2,0)</f>
        <v>#N/A</v>
      </c>
      <c r="D3261" s="35" t="e">
        <f>VLOOKUP(B3261,M:N,2,0)</f>
        <v>#N/A</v>
      </c>
      <c r="E3261" s="35" t="e">
        <f t="shared" si="75"/>
        <v>#N/A</v>
      </c>
    </row>
    <row r="3262" spans="1:5" x14ac:dyDescent="0.15">
      <c r="A3262" s="23">
        <f>主线!AG3261</f>
        <v>211712448</v>
      </c>
      <c r="B3262" s="37" t="s">
        <v>3841</v>
      </c>
      <c r="C3262" s="35" t="e">
        <f>VLOOKUP(B3262,I:J,2,0)</f>
        <v>#N/A</v>
      </c>
      <c r="D3262" s="35" t="e">
        <f>VLOOKUP(B3262,M:N,2,0)</f>
        <v>#N/A</v>
      </c>
      <c r="E3262" s="35" t="e">
        <f t="shared" si="75"/>
        <v>#N/A</v>
      </c>
    </row>
    <row r="3263" spans="1:5" x14ac:dyDescent="0.15">
      <c r="A3263" s="23">
        <f>主线!AG3262</f>
        <v>211793862</v>
      </c>
      <c r="B3263" s="37" t="s">
        <v>3842</v>
      </c>
      <c r="C3263" s="35" t="e">
        <f>VLOOKUP(B3263,I:J,2,0)</f>
        <v>#N/A</v>
      </c>
      <c r="D3263" s="35" t="e">
        <f>VLOOKUP(B3263,M:N,2,0)</f>
        <v>#N/A</v>
      </c>
      <c r="E3263" s="35" t="e">
        <f t="shared" si="75"/>
        <v>#N/A</v>
      </c>
    </row>
    <row r="3264" spans="1:5" x14ac:dyDescent="0.15">
      <c r="A3264" s="23">
        <f>主线!AG3263</f>
        <v>211979782</v>
      </c>
      <c r="B3264" s="37" t="s">
        <v>3843</v>
      </c>
      <c r="C3264" s="35" t="e">
        <f>VLOOKUP(B3264,I:J,2,0)</f>
        <v>#N/A</v>
      </c>
      <c r="D3264" s="35" t="e">
        <f>VLOOKUP(B3264,M:N,2,0)</f>
        <v>#N/A</v>
      </c>
      <c r="E3264" s="35" t="e">
        <f t="shared" si="75"/>
        <v>#N/A</v>
      </c>
    </row>
    <row r="3265" spans="1:5" x14ac:dyDescent="0.15">
      <c r="A3265" s="23">
        <f>主线!AG3264</f>
        <v>212061272</v>
      </c>
      <c r="B3265" s="37" t="s">
        <v>3844</v>
      </c>
      <c r="C3265" s="35" t="e">
        <f>VLOOKUP(B3265,I:J,2,0)</f>
        <v>#N/A</v>
      </c>
      <c r="D3265" s="35" t="e">
        <f>VLOOKUP(B3265,M:N,2,0)</f>
        <v>#N/A</v>
      </c>
      <c r="E3265" s="35" t="e">
        <f t="shared" si="75"/>
        <v>#N/A</v>
      </c>
    </row>
    <row r="3266" spans="1:5" x14ac:dyDescent="0.15">
      <c r="A3266" s="23">
        <f>主线!AG3265</f>
        <v>212142770</v>
      </c>
      <c r="B3266" s="37" t="s">
        <v>3845</v>
      </c>
      <c r="C3266" s="35" t="e">
        <f>VLOOKUP(B3266,I:J,2,0)</f>
        <v>#N/A</v>
      </c>
      <c r="D3266" s="35" t="e">
        <f>VLOOKUP(B3266,M:N,2,0)</f>
        <v>#N/A</v>
      </c>
      <c r="E3266" s="35" t="e">
        <f t="shared" ref="E3266:E3331" si="76">VLOOKUP(B3266,Q:R,2,0)</f>
        <v>#N/A</v>
      </c>
    </row>
    <row r="3267" spans="1:5" x14ac:dyDescent="0.15">
      <c r="A3267" s="23">
        <f>主线!AG3266</f>
        <v>212328925</v>
      </c>
      <c r="B3267" s="37" t="s">
        <v>3846</v>
      </c>
      <c r="C3267" s="35" t="e">
        <f>VLOOKUP(B3267,I:J,2,0)</f>
        <v>#N/A</v>
      </c>
      <c r="D3267" s="35" t="e">
        <f>VLOOKUP(B3267,M:N,2,0)</f>
        <v>#N/A</v>
      </c>
      <c r="E3267" s="35" t="e">
        <f t="shared" si="76"/>
        <v>#N/A</v>
      </c>
    </row>
    <row r="3268" spans="1:5" x14ac:dyDescent="0.15">
      <c r="A3268" s="23">
        <f>主线!AG3267</f>
        <v>212410488</v>
      </c>
      <c r="B3268" s="37" t="s">
        <v>3847</v>
      </c>
      <c r="C3268" s="35" t="e">
        <f>VLOOKUP(B3268,I:J,2,0)</f>
        <v>#N/A</v>
      </c>
      <c r="D3268" s="35" t="e">
        <f>VLOOKUP(B3268,M:N,2,0)</f>
        <v>#N/A</v>
      </c>
      <c r="E3268" s="35" t="e">
        <f t="shared" si="76"/>
        <v>#N/A</v>
      </c>
    </row>
    <row r="3269" spans="1:5" x14ac:dyDescent="0.15">
      <c r="A3269" s="23">
        <f>主线!AG3268</f>
        <v>212492055</v>
      </c>
      <c r="B3269" s="37" t="s">
        <v>3848</v>
      </c>
      <c r="C3269" s="35" t="e">
        <f>VLOOKUP(B3269,I:J,2,0)</f>
        <v>#N/A</v>
      </c>
      <c r="D3269" s="35" t="e">
        <f>VLOOKUP(B3269,M:N,2,0)</f>
        <v>#N/A</v>
      </c>
      <c r="E3269" s="35" t="e">
        <f t="shared" si="76"/>
        <v>#N/A</v>
      </c>
    </row>
    <row r="3270" spans="1:5" x14ac:dyDescent="0.15">
      <c r="A3270" s="23">
        <f>主线!AG3269</f>
        <v>212678438</v>
      </c>
      <c r="B3270" s="37" t="s">
        <v>3849</v>
      </c>
      <c r="C3270" s="35" t="e">
        <f>VLOOKUP(B3270,I:J,2,0)</f>
        <v>#N/A</v>
      </c>
      <c r="D3270" s="35" t="e">
        <f>VLOOKUP(B3270,M:N,2,0)</f>
        <v>#N/A</v>
      </c>
      <c r="E3270" s="35" t="e">
        <f t="shared" si="76"/>
        <v>#N/A</v>
      </c>
    </row>
    <row r="3271" spans="1:5" x14ac:dyDescent="0.15">
      <c r="A3271" s="23">
        <f>主线!AG3270</f>
        <v>212760073</v>
      </c>
      <c r="B3271" s="37" t="s">
        <v>3850</v>
      </c>
      <c r="C3271" s="35" t="e">
        <f>VLOOKUP(B3271,I:J,2,0)</f>
        <v>#N/A</v>
      </c>
      <c r="D3271" s="35" t="e">
        <f>VLOOKUP(B3271,M:N,2,0)</f>
        <v>#N/A</v>
      </c>
      <c r="E3271" s="35" t="e">
        <f t="shared" si="76"/>
        <v>#N/A</v>
      </c>
    </row>
    <row r="3272" spans="1:5" x14ac:dyDescent="0.15">
      <c r="A3272" s="23">
        <f>主线!AG3271</f>
        <v>213316640</v>
      </c>
      <c r="B3272" s="37" t="s">
        <v>3851</v>
      </c>
      <c r="C3272" s="35" t="e">
        <f>VLOOKUP(B3272,I:J,2,0)</f>
        <v>#N/A</v>
      </c>
      <c r="D3272" s="35" t="e">
        <f>VLOOKUP(B3272,M:N,2,0)</f>
        <v>#N/A</v>
      </c>
      <c r="E3272" s="35" t="e">
        <f t="shared" si="76"/>
        <v>#N/A</v>
      </c>
    </row>
    <row r="3273" spans="1:5" x14ac:dyDescent="0.15">
      <c r="A3273" s="23">
        <f>主线!AG3272</f>
        <v>213398344</v>
      </c>
      <c r="B3273" s="37" t="s">
        <v>3852</v>
      </c>
      <c r="C3273" s="35" t="e">
        <f>VLOOKUP(B3273,I:J,2,0)</f>
        <v>#N/A</v>
      </c>
      <c r="D3273" s="35" t="e">
        <f>VLOOKUP(B3273,M:N,2,0)</f>
        <v>#N/A</v>
      </c>
      <c r="E3273" s="35" t="e">
        <f t="shared" si="76"/>
        <v>#N/A</v>
      </c>
    </row>
    <row r="3274" spans="1:5" x14ac:dyDescent="0.15">
      <c r="A3274" s="23">
        <f>主线!AG3273</f>
        <v>213585081</v>
      </c>
      <c r="B3274" s="37" t="s">
        <v>3853</v>
      </c>
      <c r="C3274" s="35" t="e">
        <f>VLOOKUP(B3274,I:J,2,0)</f>
        <v>#N/A</v>
      </c>
      <c r="D3274" s="35" t="e">
        <f>VLOOKUP(B3274,M:N,2,0)</f>
        <v>#N/A</v>
      </c>
      <c r="E3274" s="35" t="e">
        <f t="shared" si="76"/>
        <v>#N/A</v>
      </c>
    </row>
    <row r="3275" spans="1:5" x14ac:dyDescent="0.15">
      <c r="A3275" s="23">
        <f>主线!AG3274</f>
        <v>213666853</v>
      </c>
      <c r="B3275" s="37" t="s">
        <v>3854</v>
      </c>
      <c r="C3275" s="35" t="e">
        <f>VLOOKUP(B3275,I:J,2,0)</f>
        <v>#N/A</v>
      </c>
      <c r="D3275" s="35" t="e">
        <f>VLOOKUP(B3275,M:N,2,0)</f>
        <v>#N/A</v>
      </c>
      <c r="E3275" s="35" t="e">
        <f t="shared" si="76"/>
        <v>#N/A</v>
      </c>
    </row>
    <row r="3276" spans="1:5" x14ac:dyDescent="0.15">
      <c r="A3276" s="23">
        <f>主线!AG3275</f>
        <v>213748629</v>
      </c>
      <c r="B3276" s="37" t="s">
        <v>3855</v>
      </c>
      <c r="C3276" s="35" t="e">
        <f>VLOOKUP(B3276,I:J,2,0)</f>
        <v>#N/A</v>
      </c>
      <c r="D3276" s="35" t="e">
        <f>VLOOKUP(B3276,M:N,2,0)</f>
        <v>#N/A</v>
      </c>
      <c r="E3276" s="35" t="str">
        <f t="shared" si="76"/>
        <v>天庭试炼boss_223</v>
      </c>
    </row>
    <row r="3277" spans="1:5" x14ac:dyDescent="0.15">
      <c r="A3277" s="23">
        <f>主线!AG3276</f>
        <v>213935594</v>
      </c>
      <c r="B3277" s="37" t="s">
        <v>3856</v>
      </c>
      <c r="C3277" s="35" t="e">
        <f>VLOOKUP(B3277,I:J,2,0)</f>
        <v>#N/A</v>
      </c>
      <c r="D3277" s="35" t="e">
        <f>VLOOKUP(B3277,M:N,2,0)</f>
        <v>#N/A</v>
      </c>
      <c r="E3277" s="35" t="e">
        <f t="shared" si="76"/>
        <v>#N/A</v>
      </c>
    </row>
    <row r="3278" spans="1:5" x14ac:dyDescent="0.15">
      <c r="A3278" s="23">
        <f>主线!AG3277</f>
        <v>214017435</v>
      </c>
      <c r="B3278" s="37" t="s">
        <v>3857</v>
      </c>
      <c r="C3278" s="35" t="e">
        <f>VLOOKUP(B3278,I:J,2,0)</f>
        <v>#N/A</v>
      </c>
      <c r="D3278" s="35" t="e">
        <f>VLOOKUP(B3278,M:N,2,0)</f>
        <v>#N/A</v>
      </c>
      <c r="E3278" s="35" t="e">
        <f t="shared" si="76"/>
        <v>#N/A</v>
      </c>
    </row>
    <row r="3279" spans="1:5" x14ac:dyDescent="0.15">
      <c r="A3279" s="23">
        <f>主线!AG3278</f>
        <v>214099284</v>
      </c>
      <c r="B3279" s="37" t="s">
        <v>3858</v>
      </c>
      <c r="C3279" s="35" t="e">
        <f>VLOOKUP(B3279,I:J,2,0)</f>
        <v>#N/A</v>
      </c>
      <c r="D3279" s="35" t="e">
        <f>VLOOKUP(B3279,M:N,2,0)</f>
        <v>#N/A</v>
      </c>
      <c r="E3279" s="35" t="e">
        <f t="shared" si="76"/>
        <v>#N/A</v>
      </c>
    </row>
    <row r="3280" spans="1:5" x14ac:dyDescent="0.15">
      <c r="A3280" s="23">
        <f>主线!AG3279</f>
        <v>214286481</v>
      </c>
      <c r="B3280" s="37" t="s">
        <v>3859</v>
      </c>
      <c r="C3280" s="35" t="e">
        <f>VLOOKUP(B3280,I:J,2,0)</f>
        <v>#N/A</v>
      </c>
      <c r="D3280" s="35" t="e">
        <f>VLOOKUP(B3280,M:N,2,0)</f>
        <v>#N/A</v>
      </c>
      <c r="E3280" s="35" t="e">
        <f t="shared" si="76"/>
        <v>#N/A</v>
      </c>
    </row>
    <row r="3281" spans="1:5" x14ac:dyDescent="0.15">
      <c r="A3281" s="23">
        <f>主线!AG3280</f>
        <v>214368390</v>
      </c>
      <c r="B3281" s="37" t="s">
        <v>3860</v>
      </c>
      <c r="C3281" s="35" t="e">
        <f>VLOOKUP(B3281,I:J,2,0)</f>
        <v>#N/A</v>
      </c>
      <c r="D3281" s="35" t="e">
        <f>VLOOKUP(B3281,M:N,2,0)</f>
        <v>#N/A</v>
      </c>
      <c r="E3281" s="35" t="e">
        <f t="shared" si="76"/>
        <v>#N/A</v>
      </c>
    </row>
    <row r="3282" spans="1:5" x14ac:dyDescent="0.15">
      <c r="A3282" s="23">
        <f>主线!AG3281</f>
        <v>214927251</v>
      </c>
      <c r="B3282" s="37" t="s">
        <v>3861</v>
      </c>
      <c r="C3282" s="35" t="e">
        <f>VLOOKUP(B3282,I:J,2,0)</f>
        <v>#N/A</v>
      </c>
      <c r="D3282" s="35" t="e">
        <f>VLOOKUP(B3282,M:N,2,0)</f>
        <v>#N/A</v>
      </c>
      <c r="E3282" s="35" t="e">
        <f t="shared" si="76"/>
        <v>#N/A</v>
      </c>
    </row>
    <row r="3283" spans="1:5" x14ac:dyDescent="0.15">
      <c r="A3283" s="23">
        <f>主线!AG3282</f>
        <v>215009225</v>
      </c>
      <c r="B3283" s="37" t="s">
        <v>3862</v>
      </c>
      <c r="C3283" s="35" t="e">
        <f>VLOOKUP(B3283,I:J,2,0)</f>
        <v>#N/A</v>
      </c>
      <c r="D3283" s="35" t="e">
        <f>VLOOKUP(B3283,M:N,2,0)</f>
        <v>#N/A</v>
      </c>
      <c r="E3283" s="35" t="e">
        <f t="shared" si="76"/>
        <v>#N/A</v>
      </c>
    </row>
    <row r="3284" spans="1:5" x14ac:dyDescent="0.15">
      <c r="A3284" s="23">
        <f>主线!AG3283</f>
        <v>215196765</v>
      </c>
      <c r="B3284" s="37" t="s">
        <v>3863</v>
      </c>
      <c r="C3284" s="35" t="e">
        <f>VLOOKUP(B3284,I:J,2,0)</f>
        <v>#N/A</v>
      </c>
      <c r="D3284" s="35" t="e">
        <f>VLOOKUP(B3284,M:N,2,0)</f>
        <v>#N/A</v>
      </c>
      <c r="E3284" s="35" t="e">
        <f t="shared" si="76"/>
        <v>#N/A</v>
      </c>
    </row>
    <row r="3285" spans="1:5" x14ac:dyDescent="0.15">
      <c r="A3285" s="23">
        <f>主线!AG3284</f>
        <v>215278811</v>
      </c>
      <c r="B3285" s="37" t="s">
        <v>3864</v>
      </c>
      <c r="C3285" s="35" t="e">
        <f>VLOOKUP(B3285,I:J,2,0)</f>
        <v>#N/A</v>
      </c>
      <c r="D3285" s="35" t="e">
        <f>VLOOKUP(B3285,M:N,2,0)</f>
        <v>#N/A</v>
      </c>
      <c r="E3285" s="35" t="e">
        <f t="shared" si="76"/>
        <v>#N/A</v>
      </c>
    </row>
    <row r="3286" spans="1:5" x14ac:dyDescent="0.15">
      <c r="A3286" s="23">
        <f>主线!AG3285</f>
        <v>215360866</v>
      </c>
      <c r="B3286" s="37" t="s">
        <v>3865</v>
      </c>
      <c r="C3286" s="35" t="e">
        <f>VLOOKUP(B3286,I:J,2,0)</f>
        <v>#N/A</v>
      </c>
      <c r="D3286" s="35" t="e">
        <f>VLOOKUP(B3286,M:N,2,0)</f>
        <v>#N/A</v>
      </c>
      <c r="E3286" s="35" t="e">
        <f t="shared" si="76"/>
        <v>#N/A</v>
      </c>
    </row>
    <row r="3287" spans="1:5" x14ac:dyDescent="0.15">
      <c r="A3287" s="23">
        <f>主线!AG3286</f>
        <v>215548649</v>
      </c>
      <c r="B3287" s="37" t="s">
        <v>3866</v>
      </c>
      <c r="C3287" s="35" t="e">
        <f>VLOOKUP(B3287,I:J,2,0)</f>
        <v>#N/A</v>
      </c>
      <c r="D3287" s="35" t="e">
        <f>VLOOKUP(B3287,M:N,2,0)</f>
        <v>#N/A</v>
      </c>
      <c r="E3287" s="35" t="e">
        <f t="shared" si="76"/>
        <v>#N/A</v>
      </c>
    </row>
    <row r="3288" spans="1:5" x14ac:dyDescent="0.15">
      <c r="A3288" s="23">
        <f>主线!AG3287</f>
        <v>215630772</v>
      </c>
      <c r="B3288" s="37" t="s">
        <v>3867</v>
      </c>
      <c r="C3288" s="35" t="e">
        <f>VLOOKUP(B3288,I:J,2,0)</f>
        <v>#N/A</v>
      </c>
      <c r="D3288" s="35" t="e">
        <f>VLOOKUP(B3288,M:N,2,0)</f>
        <v>#N/A</v>
      </c>
      <c r="E3288" s="35" t="e">
        <f t="shared" si="76"/>
        <v>#N/A</v>
      </c>
    </row>
    <row r="3289" spans="1:5" x14ac:dyDescent="0.15">
      <c r="A3289" s="23">
        <f>主线!AG3288</f>
        <v>215712899</v>
      </c>
      <c r="B3289" s="37" t="s">
        <v>3868</v>
      </c>
      <c r="C3289" s="35" t="e">
        <f>VLOOKUP(B3289,I:J,2,0)</f>
        <v>#N/A</v>
      </c>
      <c r="D3289" s="35" t="e">
        <f>VLOOKUP(B3289,M:N,2,0)</f>
        <v>#N/A</v>
      </c>
      <c r="E3289" s="35" t="e">
        <f t="shared" si="76"/>
        <v>#N/A</v>
      </c>
    </row>
    <row r="3290" spans="1:5" x14ac:dyDescent="0.15">
      <c r="A3290" s="23">
        <f>主线!AG3289</f>
        <v>215900907</v>
      </c>
      <c r="B3290" s="37" t="s">
        <v>3869</v>
      </c>
      <c r="C3290" s="35" t="e">
        <f>VLOOKUP(B3290,I:J,2,0)</f>
        <v>#N/A</v>
      </c>
      <c r="D3290" s="35" t="e">
        <f>VLOOKUP(B3290,M:N,2,0)</f>
        <v>#N/A</v>
      </c>
      <c r="E3290" s="35" t="e">
        <f t="shared" si="76"/>
        <v>#N/A</v>
      </c>
    </row>
    <row r="3291" spans="1:5" x14ac:dyDescent="0.15">
      <c r="A3291" s="23">
        <f>主线!AG3290</f>
        <v>215983099</v>
      </c>
      <c r="B3291" s="37" t="s">
        <v>3870</v>
      </c>
      <c r="C3291" s="35" t="e">
        <f>VLOOKUP(B3291,I:J,2,0)</f>
        <v>#N/A</v>
      </c>
      <c r="D3291" s="35" t="e">
        <f>VLOOKUP(B3291,M:N,2,0)</f>
        <v>#N/A</v>
      </c>
      <c r="E3291" s="35" t="e">
        <f t="shared" si="76"/>
        <v>#N/A</v>
      </c>
    </row>
    <row r="3292" spans="1:5" x14ac:dyDescent="0.15">
      <c r="A3292" s="23">
        <f>主线!AG3291</f>
        <v>216544251</v>
      </c>
      <c r="B3292" s="37" t="s">
        <v>3871</v>
      </c>
      <c r="C3292" s="35" t="e">
        <f>VLOOKUP(B3292,I:J,2,0)</f>
        <v>#N/A</v>
      </c>
      <c r="D3292" s="35" t="e">
        <f>VLOOKUP(B3292,M:N,2,0)</f>
        <v>#N/A</v>
      </c>
      <c r="E3292" s="35" t="e">
        <f t="shared" si="76"/>
        <v>#N/A</v>
      </c>
    </row>
    <row r="3293" spans="1:5" x14ac:dyDescent="0.15">
      <c r="A3293" s="23">
        <f>主线!AG3292</f>
        <v>216626515</v>
      </c>
      <c r="B3293" s="37" t="s">
        <v>3872</v>
      </c>
      <c r="C3293" s="35" t="e">
        <f>VLOOKUP(B3293,I:J,2,0)</f>
        <v>#N/A</v>
      </c>
      <c r="D3293" s="35" t="e">
        <f>VLOOKUP(B3293,M:N,2,0)</f>
        <v>#N/A</v>
      </c>
      <c r="E3293" s="35" t="e">
        <f t="shared" si="76"/>
        <v>#N/A</v>
      </c>
    </row>
    <row r="3294" spans="1:5" x14ac:dyDescent="0.15">
      <c r="A3294" s="23">
        <f>主线!AG3293</f>
        <v>216814882</v>
      </c>
      <c r="B3294" s="37" t="s">
        <v>3873</v>
      </c>
      <c r="C3294" s="35" t="e">
        <f>VLOOKUP(B3294,I:J,2,0)</f>
        <v>#N/A</v>
      </c>
      <c r="D3294" s="35" t="e">
        <f>VLOOKUP(B3294,M:N,2,0)</f>
        <v>#N/A</v>
      </c>
      <c r="E3294" s="35" t="e">
        <f t="shared" si="76"/>
        <v>#N/A</v>
      </c>
    </row>
    <row r="3295" spans="1:5" x14ac:dyDescent="0.15">
      <c r="A3295" s="23">
        <f>主线!AG3294</f>
        <v>216897219</v>
      </c>
      <c r="B3295" s="37" t="s">
        <v>3874</v>
      </c>
      <c r="C3295" s="35" t="e">
        <f>VLOOKUP(B3295,I:J,2,0)</f>
        <v>#N/A</v>
      </c>
      <c r="D3295" s="35" t="e">
        <f>VLOOKUP(B3295,M:N,2,0)</f>
        <v>#N/A</v>
      </c>
      <c r="E3295" s="35" t="e">
        <f t="shared" si="76"/>
        <v>#N/A</v>
      </c>
    </row>
    <row r="3296" spans="1:5" x14ac:dyDescent="0.15">
      <c r="A3296" s="23">
        <f>主线!AG3295</f>
        <v>216979563</v>
      </c>
      <c r="B3296" s="37" t="s">
        <v>3875</v>
      </c>
      <c r="C3296" s="35" t="e">
        <f>VLOOKUP(B3296,I:J,2,0)</f>
        <v>#N/A</v>
      </c>
      <c r="D3296" s="35" t="e">
        <f>VLOOKUP(B3296,M:N,2,0)</f>
        <v>#N/A</v>
      </c>
      <c r="E3296" s="35" t="e">
        <f t="shared" si="76"/>
        <v>#N/A</v>
      </c>
    </row>
    <row r="3297" spans="1:5" x14ac:dyDescent="0.15">
      <c r="A3297" s="23">
        <f>主线!AG3296</f>
        <v>217168170</v>
      </c>
      <c r="B3297" s="37" t="s">
        <v>3876</v>
      </c>
      <c r="C3297" s="35" t="e">
        <f>VLOOKUP(B3297,I:J,2,0)</f>
        <v>#N/A</v>
      </c>
      <c r="D3297" s="35" t="e">
        <f>VLOOKUP(B3297,M:N,2,0)</f>
        <v>#N/A</v>
      </c>
      <c r="E3297" s="35" t="e">
        <f t="shared" si="76"/>
        <v>#N/A</v>
      </c>
    </row>
    <row r="3298" spans="1:5" x14ac:dyDescent="0.15">
      <c r="A3298" s="23">
        <f>主线!AG3297</f>
        <v>217250583</v>
      </c>
      <c r="B3298" s="37" t="s">
        <v>3877</v>
      </c>
      <c r="C3298" s="35" t="e">
        <f>VLOOKUP(B3298,I:J,2,0)</f>
        <v>#N/A</v>
      </c>
      <c r="D3298" s="35" t="e">
        <f>VLOOKUP(B3298,M:N,2,0)</f>
        <v>#N/A</v>
      </c>
      <c r="E3298" s="35" t="e">
        <f t="shared" si="76"/>
        <v>#N/A</v>
      </c>
    </row>
    <row r="3299" spans="1:5" x14ac:dyDescent="0.15">
      <c r="A3299" s="23">
        <f>主线!AG3298</f>
        <v>217333000</v>
      </c>
      <c r="B3299" s="37" t="s">
        <v>3878</v>
      </c>
      <c r="C3299" s="35" t="e">
        <f>VLOOKUP(B3299,I:J,2,0)</f>
        <v>#N/A</v>
      </c>
      <c r="D3299" s="35" t="e">
        <f>VLOOKUP(B3299,M:N,2,0)</f>
        <v>#N/A</v>
      </c>
      <c r="E3299" s="35" t="e">
        <f t="shared" si="76"/>
        <v>#N/A</v>
      </c>
    </row>
    <row r="3300" spans="1:5" x14ac:dyDescent="0.15">
      <c r="A3300" s="23">
        <f>主线!AG3299</f>
        <v>217521836</v>
      </c>
      <c r="B3300" s="37" t="s">
        <v>3879</v>
      </c>
      <c r="C3300" s="35" t="e">
        <f>VLOOKUP(B3300,I:J,2,0)</f>
        <v>#N/A</v>
      </c>
      <c r="D3300" s="35" t="e">
        <f>VLOOKUP(B3300,M:N,2,0)</f>
        <v>#N/A</v>
      </c>
      <c r="E3300" s="35" t="e">
        <f t="shared" si="76"/>
        <v>#N/A</v>
      </c>
    </row>
    <row r="3301" spans="1:5" x14ac:dyDescent="0.15">
      <c r="A3301" s="23">
        <f>主线!AG3300</f>
        <v>217604325</v>
      </c>
      <c r="B3301" s="37" t="s">
        <v>3880</v>
      </c>
      <c r="C3301" s="35" t="e">
        <f>VLOOKUP(B3301,I:J,2,0)</f>
        <v>#N/A</v>
      </c>
      <c r="D3301" s="35" t="e">
        <f>VLOOKUP(B3301,M:N,2,0)</f>
        <v>#N/A</v>
      </c>
      <c r="E3301" s="35" t="e">
        <f t="shared" si="76"/>
        <v>#N/A</v>
      </c>
    </row>
    <row r="3302" spans="1:5" x14ac:dyDescent="0.15">
      <c r="A3302" s="23">
        <f>主线!AG3301</f>
        <v>218167823</v>
      </c>
      <c r="B3302" s="37" t="s">
        <v>3881</v>
      </c>
      <c r="C3302" s="35" t="e">
        <f>VLOOKUP(B3302,I:J,2,0)</f>
        <v>#N/A</v>
      </c>
      <c r="D3302" s="35" t="e">
        <f>VLOOKUP(B3302,M:N,2,0)</f>
        <v>#N/A</v>
      </c>
      <c r="E3302" s="35" t="e">
        <f t="shared" si="76"/>
        <v>#N/A</v>
      </c>
    </row>
    <row r="3303" spans="1:5" x14ac:dyDescent="0.15">
      <c r="A3303" s="23">
        <f>主线!AG3302</f>
        <v>218250381</v>
      </c>
      <c r="B3303" s="37" t="s">
        <v>3882</v>
      </c>
      <c r="C3303" s="35" t="e">
        <f>VLOOKUP(B3303,I:J,2,0)</f>
        <v>#N/A</v>
      </c>
      <c r="D3303" s="35" t="e">
        <f>VLOOKUP(B3303,M:N,2,0)</f>
        <v>#N/A</v>
      </c>
      <c r="E3303" s="35" t="str">
        <f t="shared" si="76"/>
        <v>天庭试炼boss_224</v>
      </c>
    </row>
    <row r="3304" spans="1:5" x14ac:dyDescent="0.15">
      <c r="A3304" s="23">
        <f>主线!AG3303</f>
        <v>218439571</v>
      </c>
      <c r="B3304" s="37" t="s">
        <v>3883</v>
      </c>
      <c r="C3304" s="35" t="e">
        <f>VLOOKUP(B3304,I:J,2,0)</f>
        <v>#N/A</v>
      </c>
      <c r="D3304" s="35" t="e">
        <f>VLOOKUP(B3304,M:N,2,0)</f>
        <v>#N/A</v>
      </c>
      <c r="E3304" s="35" t="e">
        <f t="shared" si="76"/>
        <v>#N/A</v>
      </c>
    </row>
    <row r="3305" spans="1:5" x14ac:dyDescent="0.15">
      <c r="A3305" s="23">
        <f>主线!AG3304</f>
        <v>218522203</v>
      </c>
      <c r="B3305" s="37" t="s">
        <v>3884</v>
      </c>
      <c r="C3305" s="35" t="e">
        <f>VLOOKUP(B3305,I:J,2,0)</f>
        <v>#N/A</v>
      </c>
      <c r="D3305" s="35" t="e">
        <f>VLOOKUP(B3305,M:N,2,0)</f>
        <v>#N/A</v>
      </c>
      <c r="E3305" s="35" t="e">
        <f t="shared" si="76"/>
        <v>#N/A</v>
      </c>
    </row>
    <row r="3306" spans="1:5" x14ac:dyDescent="0.15">
      <c r="A3306" s="23">
        <f>主线!AG3305</f>
        <v>218604838</v>
      </c>
      <c r="B3306" s="37" t="s">
        <v>3885</v>
      </c>
      <c r="C3306" s="35" t="e">
        <f>VLOOKUP(B3306,I:J,2,0)</f>
        <v>#N/A</v>
      </c>
      <c r="D3306" s="35" t="e">
        <f>VLOOKUP(B3306,M:N,2,0)</f>
        <v>#N/A</v>
      </c>
      <c r="E3306" s="35" t="e">
        <f t="shared" si="76"/>
        <v>#N/A</v>
      </c>
    </row>
    <row r="3307" spans="1:5" x14ac:dyDescent="0.15">
      <c r="A3307" s="23">
        <f>主线!AG3306</f>
        <v>218794269</v>
      </c>
      <c r="B3307" s="37" t="s">
        <v>3886</v>
      </c>
      <c r="C3307" s="35" t="e">
        <f>VLOOKUP(B3307,I:J,2,0)</f>
        <v>#N/A</v>
      </c>
      <c r="D3307" s="35" t="e">
        <f>VLOOKUP(B3307,M:N,2,0)</f>
        <v>#N/A</v>
      </c>
      <c r="E3307" s="35" t="e">
        <f t="shared" si="76"/>
        <v>#N/A</v>
      </c>
    </row>
    <row r="3308" spans="1:5" x14ac:dyDescent="0.15">
      <c r="A3308" s="23">
        <f>主线!AG3307</f>
        <v>218876977</v>
      </c>
      <c r="B3308" s="37" t="s">
        <v>3887</v>
      </c>
      <c r="C3308" s="35" t="e">
        <f>VLOOKUP(B3308,I:J,2,0)</f>
        <v>#N/A</v>
      </c>
      <c r="D3308" s="35" t="e">
        <f>VLOOKUP(B3308,M:N,2,0)</f>
        <v>#N/A</v>
      </c>
      <c r="E3308" s="35" t="e">
        <f t="shared" si="76"/>
        <v>#N/A</v>
      </c>
    </row>
    <row r="3309" spans="1:5" x14ac:dyDescent="0.15">
      <c r="A3309" s="23">
        <f>主线!AG3308</f>
        <v>218959696</v>
      </c>
      <c r="B3309" s="37" t="s">
        <v>3888</v>
      </c>
      <c r="C3309" s="35" t="e">
        <f>VLOOKUP(B3309,I:J,2,0)</f>
        <v>#N/A</v>
      </c>
      <c r="D3309" s="35" t="e">
        <f>VLOOKUP(B3309,M:N,2,0)</f>
        <v>#N/A</v>
      </c>
      <c r="E3309" s="35" t="e">
        <f t="shared" si="76"/>
        <v>#N/A</v>
      </c>
    </row>
    <row r="3310" spans="1:5" x14ac:dyDescent="0.15">
      <c r="A3310" s="23">
        <f>主线!AG3309</f>
        <v>219149367</v>
      </c>
      <c r="B3310" s="37" t="s">
        <v>3889</v>
      </c>
      <c r="C3310" s="35" t="e">
        <f>VLOOKUP(B3310,I:J,2,0)</f>
        <v>#N/A</v>
      </c>
      <c r="D3310" s="35" t="e">
        <f>VLOOKUP(B3310,M:N,2,0)</f>
        <v>#N/A</v>
      </c>
      <c r="E3310" s="35" t="e">
        <f t="shared" si="76"/>
        <v>#N/A</v>
      </c>
    </row>
    <row r="3311" spans="1:5" x14ac:dyDescent="0.15">
      <c r="A3311" s="23">
        <f>主线!AG3310</f>
        <v>219232152</v>
      </c>
      <c r="B3311" s="37" t="s">
        <v>3890</v>
      </c>
      <c r="C3311" s="35" t="e">
        <f>VLOOKUP(B3311,I:J,2,0)</f>
        <v>#N/A</v>
      </c>
      <c r="D3311" s="35" t="e">
        <f>VLOOKUP(B3311,M:N,2,0)</f>
        <v>#N/A</v>
      </c>
      <c r="E3311" s="35" t="e">
        <f t="shared" si="76"/>
        <v>#N/A</v>
      </c>
    </row>
    <row r="3312" spans="1:5" x14ac:dyDescent="0.15">
      <c r="A3312" s="23">
        <f>主线!AG3311</f>
        <v>219797999</v>
      </c>
      <c r="B3312" s="37" t="s">
        <v>3891</v>
      </c>
      <c r="C3312" s="35" t="e">
        <f>VLOOKUP(B3312,I:J,2,0)</f>
        <v>#N/A</v>
      </c>
      <c r="D3312" s="35" t="e">
        <f>VLOOKUP(B3312,M:N,2,0)</f>
        <v>#N/A</v>
      </c>
      <c r="E3312" s="35" t="e">
        <f t="shared" si="76"/>
        <v>#N/A</v>
      </c>
    </row>
    <row r="3313" spans="1:5" x14ac:dyDescent="0.15">
      <c r="A3313" s="23">
        <f>主线!AG3312</f>
        <v>219880856</v>
      </c>
      <c r="B3313" s="37" t="s">
        <v>3892</v>
      </c>
      <c r="C3313" s="35" t="e">
        <f>VLOOKUP(B3313,I:J,2,0)</f>
        <v>#N/A</v>
      </c>
      <c r="D3313" s="35" t="e">
        <f>VLOOKUP(B3313,M:N,2,0)</f>
        <v>#N/A</v>
      </c>
      <c r="E3313" s="35" t="e">
        <f t="shared" si="76"/>
        <v>#N/A</v>
      </c>
    </row>
    <row r="3314" spans="1:5" x14ac:dyDescent="0.15">
      <c r="A3314" s="23">
        <f>主线!AG3313</f>
        <v>220070875</v>
      </c>
      <c r="B3314" s="37" t="s">
        <v>3893</v>
      </c>
      <c r="C3314" s="35" t="e">
        <f>VLOOKUP(B3314,I:J,2,0)</f>
        <v>#N/A</v>
      </c>
      <c r="D3314" s="35" t="e">
        <f>VLOOKUP(B3314,M:N,2,0)</f>
        <v>#N/A</v>
      </c>
      <c r="E3314" s="35" t="e">
        <f t="shared" si="76"/>
        <v>#N/A</v>
      </c>
    </row>
    <row r="3315" spans="1:5" x14ac:dyDescent="0.15">
      <c r="A3315" s="23">
        <f>主线!AG3314</f>
        <v>220153797</v>
      </c>
      <c r="B3315" s="37" t="s">
        <v>3894</v>
      </c>
      <c r="C3315" s="35" t="e">
        <f>VLOOKUP(B3315,I:J,2,0)</f>
        <v>#N/A</v>
      </c>
      <c r="D3315" s="35" t="e">
        <f>VLOOKUP(B3315,M:N,2,0)</f>
        <v>#N/A</v>
      </c>
      <c r="E3315" s="35" t="e">
        <f t="shared" si="76"/>
        <v>#N/A</v>
      </c>
    </row>
    <row r="3316" spans="1:5" x14ac:dyDescent="0.15">
      <c r="A3316" s="23">
        <f>主线!AG3315</f>
        <v>220236723</v>
      </c>
      <c r="B3316" s="37" t="s">
        <v>3895</v>
      </c>
      <c r="C3316" s="35" t="e">
        <f>VLOOKUP(B3316,I:J,2,0)</f>
        <v>#N/A</v>
      </c>
      <c r="D3316" s="35" t="e">
        <f>VLOOKUP(B3316,M:N,2,0)</f>
        <v>#N/A</v>
      </c>
      <c r="E3316" s="35" t="e">
        <f t="shared" si="76"/>
        <v>#N/A</v>
      </c>
    </row>
    <row r="3317" spans="1:5" x14ac:dyDescent="0.15">
      <c r="A3317" s="23">
        <f>主线!AG3316</f>
        <v>220426971</v>
      </c>
      <c r="B3317" s="37" t="s">
        <v>3896</v>
      </c>
      <c r="C3317" s="35" t="e">
        <f>VLOOKUP(B3317,I:J,2,0)</f>
        <v>#N/A</v>
      </c>
      <c r="D3317" s="35" t="e">
        <f>VLOOKUP(B3317,M:N,2,0)</f>
        <v>#N/A</v>
      </c>
      <c r="E3317" s="35" t="e">
        <f t="shared" si="76"/>
        <v>#N/A</v>
      </c>
    </row>
    <row r="3318" spans="1:5" x14ac:dyDescent="0.15">
      <c r="A3318" s="23">
        <f>主线!AG3317</f>
        <v>220509966</v>
      </c>
      <c r="B3318" s="37" t="s">
        <v>3897</v>
      </c>
      <c r="C3318" s="35" t="e">
        <f>VLOOKUP(B3318,I:J,2,0)</f>
        <v>#N/A</v>
      </c>
      <c r="D3318" s="35" t="e">
        <f>VLOOKUP(B3318,M:N,2,0)</f>
        <v>#N/A</v>
      </c>
      <c r="E3318" s="35" t="e">
        <f t="shared" si="76"/>
        <v>#N/A</v>
      </c>
    </row>
    <row r="3319" spans="1:5" x14ac:dyDescent="0.15">
      <c r="A3319" s="23">
        <f>主线!AG3318</f>
        <v>220592973</v>
      </c>
      <c r="B3319" s="37" t="s">
        <v>3898</v>
      </c>
      <c r="C3319" s="35" t="e">
        <f>VLOOKUP(B3319,I:J,2,0)</f>
        <v>#N/A</v>
      </c>
      <c r="D3319" s="35" t="e">
        <f>VLOOKUP(B3319,M:N,2,0)</f>
        <v>#N/A</v>
      </c>
      <c r="E3319" s="35" t="e">
        <f t="shared" si="76"/>
        <v>#N/A</v>
      </c>
    </row>
    <row r="3320" spans="1:5" x14ac:dyDescent="0.15">
      <c r="A3320" s="23">
        <f>主线!AG3319</f>
        <v>220783462</v>
      </c>
      <c r="B3320" s="37" t="s">
        <v>3899</v>
      </c>
      <c r="C3320" s="35" t="e">
        <f>VLOOKUP(B3320,I:J,2,0)</f>
        <v>#N/A</v>
      </c>
      <c r="D3320" s="35" t="e">
        <f>VLOOKUP(B3320,M:N,2,0)</f>
        <v>#N/A</v>
      </c>
      <c r="E3320" s="35" t="e">
        <f t="shared" si="76"/>
        <v>#N/A</v>
      </c>
    </row>
    <row r="3321" spans="1:5" x14ac:dyDescent="0.15">
      <c r="A3321" s="23">
        <f>主线!AG3320</f>
        <v>220866530</v>
      </c>
      <c r="B3321" s="37" t="s">
        <v>3900</v>
      </c>
      <c r="C3321" s="35" t="e">
        <f>VLOOKUP(B3321,I:J,2,0)</f>
        <v>#N/A</v>
      </c>
      <c r="D3321" s="35" t="e">
        <f>VLOOKUP(B3321,M:N,2,0)</f>
        <v>#N/A</v>
      </c>
      <c r="E3321" s="35" t="e">
        <f t="shared" si="76"/>
        <v>#N/A</v>
      </c>
    </row>
    <row r="3322" spans="1:5" x14ac:dyDescent="0.15">
      <c r="A3322" s="23">
        <f>主线!AG3321</f>
        <v>221434698</v>
      </c>
      <c r="B3322" s="37" t="s">
        <v>3901</v>
      </c>
      <c r="C3322" s="35" t="e">
        <f>VLOOKUP(B3322,I:J,2,0)</f>
        <v>#N/A</v>
      </c>
      <c r="D3322" s="35" t="e">
        <f>VLOOKUP(B3322,M:N,2,0)</f>
        <v>#N/A</v>
      </c>
      <c r="E3322" s="35" t="e">
        <f t="shared" si="76"/>
        <v>#N/A</v>
      </c>
    </row>
    <row r="3323" spans="1:5" x14ac:dyDescent="0.15">
      <c r="A3323" s="23">
        <f>主线!AG3322</f>
        <v>221517835</v>
      </c>
      <c r="B3323" s="37" t="s">
        <v>3902</v>
      </c>
      <c r="C3323" s="35" t="e">
        <f>VLOOKUP(B3323,I:J,2,0)</f>
        <v>#N/A</v>
      </c>
      <c r="D3323" s="35" t="e">
        <f>VLOOKUP(B3323,M:N,2,0)</f>
        <v>#N/A</v>
      </c>
      <c r="E3323" s="35" t="e">
        <f t="shared" si="76"/>
        <v>#N/A</v>
      </c>
    </row>
    <row r="3324" spans="1:5" x14ac:dyDescent="0.15">
      <c r="A3324" s="23">
        <f>主线!AG3323</f>
        <v>221708671</v>
      </c>
      <c r="B3324" s="37" t="s">
        <v>3903</v>
      </c>
      <c r="C3324" s="35" t="e">
        <f>VLOOKUP(B3324,I:J,2,0)</f>
        <v>#N/A</v>
      </c>
      <c r="D3324" s="35" t="e">
        <f>VLOOKUP(B3324,M:N,2,0)</f>
        <v>#N/A</v>
      </c>
      <c r="E3324" s="35" t="e">
        <f t="shared" si="76"/>
        <v>#N/A</v>
      </c>
    </row>
    <row r="3325" spans="1:5" x14ac:dyDescent="0.15">
      <c r="A3325" s="23">
        <f>主线!AG3324</f>
        <v>221791878</v>
      </c>
      <c r="B3325" s="37" t="s">
        <v>3904</v>
      </c>
      <c r="C3325" s="35" t="e">
        <f>VLOOKUP(B3325,I:J,2,0)</f>
        <v>#N/A</v>
      </c>
      <c r="D3325" s="35" t="e">
        <f>VLOOKUP(B3325,M:N,2,0)</f>
        <v>#N/A</v>
      </c>
      <c r="E3325" s="35" t="e">
        <f t="shared" si="76"/>
        <v>#N/A</v>
      </c>
    </row>
    <row r="3326" spans="1:5" x14ac:dyDescent="0.15">
      <c r="A3326" s="23">
        <f>主线!AG3325</f>
        <v>221875088</v>
      </c>
      <c r="B3326" s="37" t="s">
        <v>3905</v>
      </c>
      <c r="C3326" s="35" t="e">
        <f>VLOOKUP(B3326,I:J,2,0)</f>
        <v>#N/A</v>
      </c>
      <c r="D3326" s="35" t="e">
        <f>VLOOKUP(B3326,M:N,2,0)</f>
        <v>#N/A</v>
      </c>
      <c r="E3326" s="35" t="e">
        <f t="shared" si="76"/>
        <v>#N/A</v>
      </c>
    </row>
    <row r="3327" spans="1:5" x14ac:dyDescent="0.15">
      <c r="A3327" s="23">
        <f>主线!AG3326</f>
        <v>222066153</v>
      </c>
      <c r="B3327" s="37" t="s">
        <v>3906</v>
      </c>
      <c r="C3327" s="35" t="e">
        <f>VLOOKUP(B3327,I:J,2,0)</f>
        <v>#N/A</v>
      </c>
      <c r="D3327" s="35" t="e">
        <f>VLOOKUP(B3327,M:N,2,0)</f>
        <v>#N/A</v>
      </c>
      <c r="E3327" s="35" t="e">
        <f t="shared" si="76"/>
        <v>#N/A</v>
      </c>
    </row>
    <row r="3328" spans="1:5" x14ac:dyDescent="0.15">
      <c r="A3328" s="23">
        <f>主线!AG3327</f>
        <v>222149424</v>
      </c>
      <c r="B3328" s="37" t="s">
        <v>3907</v>
      </c>
      <c r="C3328" s="35" t="e">
        <f>VLOOKUP(B3328,I:J,2,0)</f>
        <v>#N/A</v>
      </c>
      <c r="D3328" s="35" t="e">
        <f>VLOOKUP(B3328,M:N,2,0)</f>
        <v>#N/A</v>
      </c>
      <c r="E3328" s="35" t="e">
        <f t="shared" si="76"/>
        <v>#N/A</v>
      </c>
    </row>
    <row r="3329" spans="1:5" x14ac:dyDescent="0.15">
      <c r="A3329" s="23">
        <f>主线!AG3328</f>
        <v>222232703</v>
      </c>
      <c r="B3329" s="37" t="s">
        <v>3908</v>
      </c>
      <c r="C3329" s="35" t="e">
        <f>VLOOKUP(B3329,I:J,2,0)</f>
        <v>#N/A</v>
      </c>
      <c r="D3329" s="35" t="e">
        <f>VLOOKUP(B3329,M:N,2,0)</f>
        <v>#N/A</v>
      </c>
      <c r="E3329" s="35" t="e">
        <f t="shared" si="76"/>
        <v>#N/A</v>
      </c>
    </row>
    <row r="3330" spans="1:5" x14ac:dyDescent="0.15">
      <c r="A3330" s="23">
        <f>主线!AG3329</f>
        <v>222424006</v>
      </c>
      <c r="B3330" s="37" t="s">
        <v>3909</v>
      </c>
      <c r="C3330" s="35" t="e">
        <f>VLOOKUP(B3330,I:J,2,0)</f>
        <v>#N/A</v>
      </c>
      <c r="D3330" s="35" t="e">
        <f>VLOOKUP(B3330,M:N,2,0)</f>
        <v>#N/A</v>
      </c>
      <c r="E3330" s="35" t="e">
        <f t="shared" si="76"/>
        <v>#N/A</v>
      </c>
    </row>
    <row r="3331" spans="1:5" x14ac:dyDescent="0.15">
      <c r="A3331" s="23">
        <f>主线!AG3330</f>
        <v>222507358</v>
      </c>
      <c r="B3331" s="37" t="s">
        <v>3910</v>
      </c>
      <c r="C3331" s="35" t="e">
        <f>VLOOKUP(B3331,I:J,2,0)</f>
        <v>#N/A</v>
      </c>
      <c r="D3331" s="35" t="e">
        <f>VLOOKUP(B3331,M:N,2,0)</f>
        <v>#N/A</v>
      </c>
      <c r="E3331" s="35" t="str">
        <f t="shared" si="76"/>
        <v>天庭试炼boss_225</v>
      </c>
    </row>
  </sheetData>
  <phoneticPr fontId="1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36"/>
  <sheetViews>
    <sheetView workbookViewId="0">
      <selection activeCell="B14" sqref="B14"/>
    </sheetView>
  </sheetViews>
  <sheetFormatPr defaultRowHeight="13.5" x14ac:dyDescent="0.15"/>
  <cols>
    <col min="1" max="1" width="14.25" customWidth="1"/>
    <col min="2" max="3" width="9" style="7" customWidth="1"/>
  </cols>
  <sheetData>
    <row r="1" spans="1:13" x14ac:dyDescent="0.15">
      <c r="A1" t="s">
        <v>5512</v>
      </c>
      <c r="B1" s="7">
        <v>950</v>
      </c>
      <c r="C1" s="7">
        <v>2019</v>
      </c>
      <c r="D1">
        <f>B1/C1</f>
        <v>0.47052996532937097</v>
      </c>
      <c r="F1">
        <v>140</v>
      </c>
      <c r="G1">
        <v>706</v>
      </c>
      <c r="H1">
        <f>F1/G1</f>
        <v>0.19830028328611898</v>
      </c>
      <c r="K1">
        <v>140</v>
      </c>
      <c r="L1">
        <v>706</v>
      </c>
      <c r="M1">
        <f>K1/L1</f>
        <v>0.19830028328611898</v>
      </c>
    </row>
    <row r="2" spans="1:13" x14ac:dyDescent="0.15">
      <c r="A2" t="s">
        <v>276</v>
      </c>
      <c r="B2" s="7">
        <v>1000</v>
      </c>
      <c r="C2" s="7">
        <v>2235</v>
      </c>
      <c r="D2">
        <f t="shared" ref="D2:D65" si="0">B2/C2</f>
        <v>0.44742729306487694</v>
      </c>
      <c r="F2">
        <v>185</v>
      </c>
      <c r="G2">
        <v>782</v>
      </c>
      <c r="H2">
        <f t="shared" ref="H2:H65" si="1">F2/G2</f>
        <v>0.23657289002557544</v>
      </c>
      <c r="K2">
        <v>185</v>
      </c>
      <c r="L2">
        <v>782</v>
      </c>
      <c r="M2">
        <f t="shared" ref="M2:M65" si="2">K2/L2</f>
        <v>0.23657289002557544</v>
      </c>
    </row>
    <row r="3" spans="1:13" x14ac:dyDescent="0.15">
      <c r="A3" t="s">
        <v>277</v>
      </c>
      <c r="B3" s="7">
        <v>1500</v>
      </c>
      <c r="C3" s="7">
        <v>3850</v>
      </c>
      <c r="D3">
        <f t="shared" si="0"/>
        <v>0.38961038961038963</v>
      </c>
      <c r="F3">
        <v>300</v>
      </c>
      <c r="G3">
        <v>2117</v>
      </c>
      <c r="H3">
        <f t="shared" si="1"/>
        <v>0.14170996693434104</v>
      </c>
      <c r="K3">
        <v>300</v>
      </c>
      <c r="L3">
        <v>2117</v>
      </c>
      <c r="M3">
        <f t="shared" si="2"/>
        <v>0.14170996693434104</v>
      </c>
    </row>
    <row r="4" spans="1:13" x14ac:dyDescent="0.15">
      <c r="A4" t="s">
        <v>278</v>
      </c>
      <c r="B4" s="7">
        <v>2800</v>
      </c>
      <c r="C4" s="7">
        <v>5955</v>
      </c>
      <c r="D4">
        <f t="shared" si="0"/>
        <v>0.47019311502938704</v>
      </c>
      <c r="F4">
        <v>1200</v>
      </c>
      <c r="G4">
        <v>2084</v>
      </c>
      <c r="H4">
        <f t="shared" si="1"/>
        <v>0.57581573896353166</v>
      </c>
      <c r="K4">
        <v>1200</v>
      </c>
      <c r="L4">
        <v>2084</v>
      </c>
      <c r="M4">
        <f t="shared" si="2"/>
        <v>0.57581573896353166</v>
      </c>
    </row>
    <row r="5" spans="1:13" x14ac:dyDescent="0.15">
      <c r="A5" t="s">
        <v>279</v>
      </c>
      <c r="B5" s="7">
        <v>2800</v>
      </c>
      <c r="C5" s="7">
        <v>5984</v>
      </c>
      <c r="D5">
        <f t="shared" si="0"/>
        <v>0.46791443850267378</v>
      </c>
      <c r="F5">
        <v>1600</v>
      </c>
      <c r="G5">
        <v>2094</v>
      </c>
      <c r="H5">
        <f t="shared" si="1"/>
        <v>0.76408787010506207</v>
      </c>
      <c r="K5">
        <v>1600</v>
      </c>
      <c r="L5">
        <v>2094</v>
      </c>
      <c r="M5">
        <f t="shared" si="2"/>
        <v>0.76408787010506207</v>
      </c>
    </row>
    <row r="6" spans="1:13" x14ac:dyDescent="0.15">
      <c r="A6" t="s">
        <v>280</v>
      </c>
      <c r="B6" s="7">
        <v>2800</v>
      </c>
      <c r="C6" s="7">
        <v>6598</v>
      </c>
      <c r="D6">
        <f t="shared" si="0"/>
        <v>0.42437102152167322</v>
      </c>
      <c r="F6">
        <v>1960</v>
      </c>
      <c r="G6">
        <v>3628</v>
      </c>
      <c r="H6">
        <f t="shared" si="1"/>
        <v>0.54024255788313125</v>
      </c>
      <c r="K6">
        <v>1960</v>
      </c>
      <c r="L6">
        <v>3628</v>
      </c>
      <c r="M6">
        <f t="shared" si="2"/>
        <v>0.54024255788313125</v>
      </c>
    </row>
    <row r="7" spans="1:13" x14ac:dyDescent="0.15">
      <c r="A7" t="s">
        <v>281</v>
      </c>
      <c r="B7" s="7">
        <v>3000</v>
      </c>
      <c r="C7" s="7">
        <v>6627</v>
      </c>
      <c r="D7">
        <f t="shared" si="0"/>
        <v>0.45269352648257127</v>
      </c>
      <c r="F7">
        <v>2100</v>
      </c>
      <c r="G7">
        <v>2319</v>
      </c>
      <c r="H7">
        <f t="shared" si="1"/>
        <v>0.90556274256144886</v>
      </c>
      <c r="K7">
        <v>2100</v>
      </c>
      <c r="L7">
        <v>2319</v>
      </c>
      <c r="M7">
        <f t="shared" si="2"/>
        <v>0.90556274256144886</v>
      </c>
    </row>
    <row r="8" spans="1:13" x14ac:dyDescent="0.15">
      <c r="A8" t="s">
        <v>282</v>
      </c>
      <c r="B8" s="7">
        <v>3701</v>
      </c>
      <c r="C8" s="7">
        <v>7002</v>
      </c>
      <c r="D8">
        <f t="shared" si="0"/>
        <v>0.5285632676378178</v>
      </c>
      <c r="F8">
        <v>2590</v>
      </c>
      <c r="G8">
        <v>2450</v>
      </c>
      <c r="H8">
        <f t="shared" si="1"/>
        <v>1.0571428571428572</v>
      </c>
      <c r="K8">
        <v>2590</v>
      </c>
      <c r="L8">
        <v>2450</v>
      </c>
      <c r="M8">
        <f t="shared" si="2"/>
        <v>1.0571428571428572</v>
      </c>
    </row>
    <row r="9" spans="1:13" x14ac:dyDescent="0.15">
      <c r="A9" t="s">
        <v>283</v>
      </c>
      <c r="B9" s="7">
        <v>4869</v>
      </c>
      <c r="C9" s="7">
        <v>8116</v>
      </c>
      <c r="D9">
        <f t="shared" si="0"/>
        <v>0.59992607195662884</v>
      </c>
      <c r="F9">
        <v>3408</v>
      </c>
      <c r="G9">
        <v>4463</v>
      </c>
      <c r="H9">
        <f t="shared" si="1"/>
        <v>0.76361192023302715</v>
      </c>
      <c r="K9">
        <v>3408</v>
      </c>
      <c r="L9">
        <v>4463</v>
      </c>
      <c r="M9">
        <f t="shared" si="2"/>
        <v>0.76361192023302715</v>
      </c>
    </row>
    <row r="10" spans="1:13" x14ac:dyDescent="0.15">
      <c r="A10" t="s">
        <v>284</v>
      </c>
      <c r="B10" s="7">
        <v>4895</v>
      </c>
      <c r="C10" s="7">
        <v>8159</v>
      </c>
      <c r="D10">
        <f t="shared" si="0"/>
        <v>0.59995097438411571</v>
      </c>
      <c r="F10">
        <v>3426</v>
      </c>
      <c r="G10">
        <v>2855</v>
      </c>
      <c r="H10">
        <f t="shared" si="1"/>
        <v>1.2</v>
      </c>
      <c r="K10">
        <v>3426</v>
      </c>
      <c r="L10">
        <v>2855</v>
      </c>
      <c r="M10">
        <f t="shared" si="2"/>
        <v>1.2</v>
      </c>
    </row>
    <row r="11" spans="1:13" x14ac:dyDescent="0.15">
      <c r="A11" t="s">
        <v>25</v>
      </c>
      <c r="B11" s="6">
        <v>7404</v>
      </c>
      <c r="C11" s="7">
        <v>8174</v>
      </c>
      <c r="D11">
        <f t="shared" si="0"/>
        <v>0.90579887448005869</v>
      </c>
      <c r="F11">
        <v>3702</v>
      </c>
      <c r="G11">
        <v>2860</v>
      </c>
      <c r="H11">
        <f t="shared" si="1"/>
        <v>1.2944055944055943</v>
      </c>
      <c r="K11">
        <v>3702</v>
      </c>
      <c r="L11">
        <v>2860</v>
      </c>
      <c r="M11">
        <f t="shared" si="2"/>
        <v>1.2944055944055943</v>
      </c>
    </row>
    <row r="12" spans="1:13" x14ac:dyDescent="0.15">
      <c r="A12" t="s">
        <v>27</v>
      </c>
      <c r="B12" s="6">
        <v>7413</v>
      </c>
      <c r="C12" s="7">
        <v>8188</v>
      </c>
      <c r="D12">
        <f t="shared" si="0"/>
        <v>0.90534929164631173</v>
      </c>
      <c r="F12">
        <v>3706</v>
      </c>
      <c r="G12">
        <v>2865</v>
      </c>
      <c r="H12">
        <f t="shared" si="1"/>
        <v>1.293542757417103</v>
      </c>
      <c r="K12">
        <v>3706</v>
      </c>
      <c r="L12">
        <v>2865</v>
      </c>
      <c r="M12">
        <f t="shared" si="2"/>
        <v>1.293542757417103</v>
      </c>
    </row>
    <row r="13" spans="1:13" x14ac:dyDescent="0.15">
      <c r="A13" t="s">
        <v>28</v>
      </c>
      <c r="B13" s="6">
        <v>7534</v>
      </c>
      <c r="C13" s="7">
        <v>8390</v>
      </c>
      <c r="D13">
        <f t="shared" si="0"/>
        <v>0.89797377830750891</v>
      </c>
      <c r="F13">
        <v>3767</v>
      </c>
      <c r="G13">
        <v>4614</v>
      </c>
      <c r="H13">
        <f t="shared" si="1"/>
        <v>0.81642826181187689</v>
      </c>
      <c r="K13">
        <v>3767</v>
      </c>
      <c r="L13">
        <v>4614</v>
      </c>
      <c r="M13">
        <f t="shared" si="2"/>
        <v>0.81642826181187689</v>
      </c>
    </row>
    <row r="14" spans="1:13" x14ac:dyDescent="0.15">
      <c r="A14" t="s">
        <v>29</v>
      </c>
      <c r="B14" s="6">
        <v>8649</v>
      </c>
      <c r="C14" s="7">
        <v>10249</v>
      </c>
      <c r="D14">
        <f t="shared" si="0"/>
        <v>0.84388720850814714</v>
      </c>
      <c r="F14">
        <v>4324</v>
      </c>
      <c r="G14">
        <v>3587</v>
      </c>
      <c r="H14">
        <f t="shared" si="1"/>
        <v>1.2054641761918037</v>
      </c>
      <c r="K14">
        <v>4324</v>
      </c>
      <c r="L14">
        <v>3587</v>
      </c>
      <c r="M14">
        <f t="shared" si="2"/>
        <v>1.2054641761918037</v>
      </c>
    </row>
    <row r="15" spans="1:13" x14ac:dyDescent="0.15">
      <c r="A15" t="s">
        <v>30</v>
      </c>
      <c r="B15" s="6">
        <v>8658</v>
      </c>
      <c r="C15" s="7">
        <v>10264</v>
      </c>
      <c r="D15">
        <f t="shared" si="0"/>
        <v>0.84353078721745911</v>
      </c>
      <c r="F15">
        <v>4329</v>
      </c>
      <c r="G15">
        <v>3592</v>
      </c>
      <c r="H15">
        <f t="shared" si="1"/>
        <v>1.2051781737193763</v>
      </c>
      <c r="K15">
        <v>4329</v>
      </c>
      <c r="L15">
        <v>3592</v>
      </c>
      <c r="M15">
        <f t="shared" si="2"/>
        <v>1.2051781737193763</v>
      </c>
    </row>
    <row r="16" spans="1:13" x14ac:dyDescent="0.15">
      <c r="A16" t="s">
        <v>31</v>
      </c>
      <c r="B16" s="6">
        <v>8667</v>
      </c>
      <c r="C16" s="7">
        <v>10278</v>
      </c>
      <c r="D16">
        <f t="shared" si="0"/>
        <v>0.84325744308231176</v>
      </c>
      <c r="F16">
        <v>4333</v>
      </c>
      <c r="G16">
        <v>5652</v>
      </c>
      <c r="H16">
        <f t="shared" si="1"/>
        <v>0.76663128096249111</v>
      </c>
      <c r="K16">
        <v>4333</v>
      </c>
      <c r="L16">
        <v>5652</v>
      </c>
      <c r="M16">
        <f t="shared" si="2"/>
        <v>0.76663128096249111</v>
      </c>
    </row>
    <row r="17" spans="1:13" x14ac:dyDescent="0.15">
      <c r="A17" t="s">
        <v>32</v>
      </c>
      <c r="B17" s="6">
        <v>8840</v>
      </c>
      <c r="C17" s="7">
        <v>10293</v>
      </c>
      <c r="D17">
        <f t="shared" si="0"/>
        <v>0.85883610220538231</v>
      </c>
      <c r="F17">
        <v>4420</v>
      </c>
      <c r="G17">
        <v>3602</v>
      </c>
      <c r="H17">
        <f t="shared" si="1"/>
        <v>1.2270960577456969</v>
      </c>
      <c r="K17">
        <v>4420</v>
      </c>
      <c r="L17">
        <v>3602</v>
      </c>
      <c r="M17">
        <f t="shared" si="2"/>
        <v>1.2270960577456969</v>
      </c>
    </row>
    <row r="18" spans="1:13" x14ac:dyDescent="0.15">
      <c r="A18" t="s">
        <v>33</v>
      </c>
      <c r="B18" s="6">
        <v>9379</v>
      </c>
      <c r="C18" s="7">
        <v>12339</v>
      </c>
      <c r="D18">
        <f t="shared" si="0"/>
        <v>0.76011021962881919</v>
      </c>
      <c r="F18">
        <v>4689</v>
      </c>
      <c r="G18">
        <v>4318</v>
      </c>
      <c r="H18">
        <f t="shared" si="1"/>
        <v>1.0859194071329319</v>
      </c>
      <c r="K18">
        <v>4689</v>
      </c>
      <c r="L18">
        <v>4318</v>
      </c>
      <c r="M18">
        <f t="shared" si="2"/>
        <v>1.0859194071329319</v>
      </c>
    </row>
    <row r="19" spans="1:13" x14ac:dyDescent="0.15">
      <c r="A19" t="s">
        <v>34</v>
      </c>
      <c r="B19" s="6">
        <v>9928</v>
      </c>
      <c r="C19" s="7">
        <v>13725</v>
      </c>
      <c r="D19">
        <f t="shared" si="0"/>
        <v>0.72335154826958104</v>
      </c>
      <c r="F19">
        <v>4964</v>
      </c>
      <c r="G19">
        <v>7548</v>
      </c>
      <c r="H19">
        <f t="shared" si="1"/>
        <v>0.65765765765765771</v>
      </c>
      <c r="K19">
        <v>4964</v>
      </c>
      <c r="L19">
        <v>7548</v>
      </c>
      <c r="M19">
        <f t="shared" si="2"/>
        <v>0.65765765765765771</v>
      </c>
    </row>
    <row r="20" spans="1:13" x14ac:dyDescent="0.15">
      <c r="A20" t="s">
        <v>35</v>
      </c>
      <c r="B20" s="6">
        <v>13000</v>
      </c>
      <c r="C20" s="7">
        <v>14058</v>
      </c>
      <c r="D20">
        <f t="shared" si="0"/>
        <v>0.92474036136007964</v>
      </c>
      <c r="F20">
        <v>6500</v>
      </c>
      <c r="G20">
        <v>4920</v>
      </c>
      <c r="H20">
        <f t="shared" si="1"/>
        <v>1.3211382113821137</v>
      </c>
      <c r="K20">
        <v>6500</v>
      </c>
      <c r="L20">
        <v>4920</v>
      </c>
      <c r="M20">
        <f t="shared" si="2"/>
        <v>1.3211382113821137</v>
      </c>
    </row>
    <row r="21" spans="1:13" x14ac:dyDescent="0.15">
      <c r="A21" t="s">
        <v>693</v>
      </c>
      <c r="B21" s="6">
        <v>13156</v>
      </c>
      <c r="C21" s="7">
        <v>14230</v>
      </c>
      <c r="D21">
        <f t="shared" si="0"/>
        <v>0.92452565003513698</v>
      </c>
      <c r="F21">
        <v>8051</v>
      </c>
      <c r="G21">
        <v>4980</v>
      </c>
      <c r="H21">
        <f t="shared" si="1"/>
        <v>1.6166666666666667</v>
      </c>
      <c r="K21">
        <v>8051</v>
      </c>
      <c r="L21">
        <v>4980</v>
      </c>
      <c r="M21">
        <f t="shared" si="2"/>
        <v>1.6166666666666667</v>
      </c>
    </row>
    <row r="22" spans="1:13" x14ac:dyDescent="0.15">
      <c r="A22" t="s">
        <v>694</v>
      </c>
      <c r="B22" s="6">
        <v>14389</v>
      </c>
      <c r="C22" s="7">
        <v>14293</v>
      </c>
      <c r="D22">
        <f t="shared" si="0"/>
        <v>1.006716574546981</v>
      </c>
      <c r="F22">
        <v>8805</v>
      </c>
      <c r="G22">
        <v>5002</v>
      </c>
      <c r="H22">
        <f t="shared" si="1"/>
        <v>1.7602958816473411</v>
      </c>
      <c r="K22">
        <v>8805</v>
      </c>
      <c r="L22">
        <v>5002</v>
      </c>
      <c r="M22">
        <f t="shared" si="2"/>
        <v>1.7602958816473411</v>
      </c>
    </row>
    <row r="23" spans="1:13" x14ac:dyDescent="0.15">
      <c r="A23" t="s">
        <v>695</v>
      </c>
      <c r="B23" s="6">
        <v>15633</v>
      </c>
      <c r="C23" s="7">
        <v>14744</v>
      </c>
      <c r="D23">
        <f t="shared" si="0"/>
        <v>1.0602957135105806</v>
      </c>
      <c r="F23">
        <v>9567</v>
      </c>
      <c r="G23">
        <v>8109</v>
      </c>
      <c r="H23">
        <f t="shared" si="1"/>
        <v>1.1798002219755828</v>
      </c>
      <c r="K23">
        <v>9567</v>
      </c>
      <c r="L23">
        <v>8109</v>
      </c>
      <c r="M23">
        <f t="shared" si="2"/>
        <v>1.1798002219755828</v>
      </c>
    </row>
    <row r="24" spans="1:13" x14ac:dyDescent="0.15">
      <c r="A24" t="s">
        <v>696</v>
      </c>
      <c r="B24" s="6">
        <v>16888</v>
      </c>
      <c r="C24" s="7">
        <v>14805</v>
      </c>
      <c r="D24">
        <f t="shared" si="0"/>
        <v>1.1406957109084768</v>
      </c>
      <c r="F24">
        <v>10436</v>
      </c>
      <c r="G24">
        <v>5181</v>
      </c>
      <c r="H24">
        <f t="shared" si="1"/>
        <v>2.014282956958116</v>
      </c>
      <c r="K24">
        <v>10436</v>
      </c>
      <c r="L24">
        <v>5181</v>
      </c>
      <c r="M24">
        <f t="shared" si="2"/>
        <v>2.014282956958116</v>
      </c>
    </row>
    <row r="25" spans="1:13" x14ac:dyDescent="0.15">
      <c r="A25" t="s">
        <v>697</v>
      </c>
      <c r="B25" s="6">
        <v>18152</v>
      </c>
      <c r="C25" s="7">
        <v>15087</v>
      </c>
      <c r="D25">
        <f t="shared" si="0"/>
        <v>1.2031550341353483</v>
      </c>
      <c r="F25">
        <v>11108</v>
      </c>
      <c r="G25">
        <v>5280</v>
      </c>
      <c r="H25">
        <f t="shared" si="1"/>
        <v>2.103787878787879</v>
      </c>
      <c r="K25">
        <v>11108</v>
      </c>
      <c r="L25">
        <v>5280</v>
      </c>
      <c r="M25">
        <f t="shared" si="2"/>
        <v>2.103787878787879</v>
      </c>
    </row>
    <row r="26" spans="1:13" x14ac:dyDescent="0.15">
      <c r="A26" t="s">
        <v>698</v>
      </c>
      <c r="B26" s="6">
        <v>19428</v>
      </c>
      <c r="C26" s="7">
        <v>15615</v>
      </c>
      <c r="D26">
        <f t="shared" si="0"/>
        <v>1.2441882804995197</v>
      </c>
      <c r="F26">
        <v>11889</v>
      </c>
      <c r="G26">
        <v>8588</v>
      </c>
      <c r="H26">
        <f t="shared" si="1"/>
        <v>1.3843735444806706</v>
      </c>
      <c r="K26">
        <v>11889</v>
      </c>
      <c r="L26">
        <v>8588</v>
      </c>
      <c r="M26">
        <f t="shared" si="2"/>
        <v>1.3843735444806706</v>
      </c>
    </row>
    <row r="27" spans="1:13" x14ac:dyDescent="0.15">
      <c r="A27" t="s">
        <v>699</v>
      </c>
      <c r="B27" s="6">
        <v>20714</v>
      </c>
      <c r="C27" s="7">
        <v>15769</v>
      </c>
      <c r="D27">
        <f t="shared" si="0"/>
        <v>1.3135899549749508</v>
      </c>
      <c r="F27">
        <v>12800</v>
      </c>
      <c r="G27">
        <v>5519</v>
      </c>
      <c r="H27">
        <f t="shared" si="1"/>
        <v>2.3192607356405146</v>
      </c>
      <c r="K27">
        <v>12800</v>
      </c>
      <c r="L27">
        <v>5519</v>
      </c>
      <c r="M27">
        <f t="shared" si="2"/>
        <v>2.3192607356405146</v>
      </c>
    </row>
    <row r="28" spans="1:13" x14ac:dyDescent="0.15">
      <c r="A28" t="s">
        <v>700</v>
      </c>
      <c r="B28" s="6">
        <v>22010</v>
      </c>
      <c r="C28" s="7">
        <v>15834</v>
      </c>
      <c r="D28">
        <f t="shared" si="0"/>
        <v>1.3900467348743211</v>
      </c>
      <c r="F28">
        <v>13707</v>
      </c>
      <c r="G28">
        <v>5541</v>
      </c>
      <c r="H28">
        <f t="shared" si="1"/>
        <v>2.4737412019491067</v>
      </c>
      <c r="K28">
        <v>13707</v>
      </c>
      <c r="L28">
        <v>5541</v>
      </c>
      <c r="M28">
        <f t="shared" si="2"/>
        <v>2.4737412019491067</v>
      </c>
    </row>
    <row r="29" spans="1:13" x14ac:dyDescent="0.15">
      <c r="A29" t="s">
        <v>701</v>
      </c>
      <c r="B29" s="6">
        <v>23316</v>
      </c>
      <c r="C29" s="7">
        <v>16175</v>
      </c>
      <c r="D29">
        <f t="shared" si="0"/>
        <v>1.4414837712519319</v>
      </c>
      <c r="F29">
        <v>14591</v>
      </c>
      <c r="G29">
        <v>8896</v>
      </c>
      <c r="H29">
        <f t="shared" si="1"/>
        <v>1.6401753597122302</v>
      </c>
      <c r="K29">
        <v>14591</v>
      </c>
      <c r="L29">
        <v>8896</v>
      </c>
      <c r="M29">
        <f t="shared" si="2"/>
        <v>1.6401753597122302</v>
      </c>
    </row>
    <row r="30" spans="1:13" x14ac:dyDescent="0.15">
      <c r="A30" t="s">
        <v>702</v>
      </c>
      <c r="B30" s="6">
        <v>24634</v>
      </c>
      <c r="C30" s="7">
        <v>16239</v>
      </c>
      <c r="D30">
        <f t="shared" si="0"/>
        <v>1.5169653303774864</v>
      </c>
      <c r="F30">
        <v>15519</v>
      </c>
      <c r="G30">
        <v>5683</v>
      </c>
      <c r="H30">
        <f t="shared" si="1"/>
        <v>2.7307759985922928</v>
      </c>
      <c r="K30">
        <v>15519</v>
      </c>
      <c r="L30">
        <v>5683</v>
      </c>
      <c r="M30">
        <f t="shared" si="2"/>
        <v>2.7307759985922928</v>
      </c>
    </row>
    <row r="31" spans="1:13" x14ac:dyDescent="0.15">
      <c r="A31" t="s">
        <v>287</v>
      </c>
      <c r="B31" s="6">
        <v>25961</v>
      </c>
      <c r="C31" s="7">
        <v>16460</v>
      </c>
      <c r="D31">
        <f t="shared" si="0"/>
        <v>1.5772174969623329</v>
      </c>
      <c r="F31">
        <v>16354</v>
      </c>
      <c r="G31">
        <v>5761</v>
      </c>
      <c r="H31">
        <f t="shared" si="1"/>
        <v>2.8387432737371983</v>
      </c>
      <c r="K31">
        <v>16354</v>
      </c>
      <c r="L31">
        <v>5761</v>
      </c>
      <c r="M31">
        <f t="shared" si="2"/>
        <v>2.8387432737371983</v>
      </c>
    </row>
    <row r="32" spans="1:13" x14ac:dyDescent="0.15">
      <c r="A32" t="s">
        <v>288</v>
      </c>
      <c r="B32" s="6">
        <v>27606</v>
      </c>
      <c r="C32" s="7">
        <v>16619</v>
      </c>
      <c r="D32">
        <f t="shared" si="0"/>
        <v>1.6611107768217102</v>
      </c>
      <c r="F32">
        <v>17391</v>
      </c>
      <c r="G32">
        <v>5816</v>
      </c>
      <c r="H32">
        <f t="shared" si="1"/>
        <v>2.9901994497936726</v>
      </c>
      <c r="K32">
        <v>17391</v>
      </c>
      <c r="L32">
        <v>5816</v>
      </c>
      <c r="M32">
        <f t="shared" si="2"/>
        <v>2.9901994497936726</v>
      </c>
    </row>
    <row r="33" spans="1:13" x14ac:dyDescent="0.15">
      <c r="A33" t="s">
        <v>289</v>
      </c>
      <c r="B33" s="6">
        <v>29264</v>
      </c>
      <c r="C33" s="7">
        <v>19484</v>
      </c>
      <c r="D33">
        <f t="shared" si="0"/>
        <v>1.5019503182098133</v>
      </c>
      <c r="F33">
        <v>18512</v>
      </c>
      <c r="G33">
        <v>10716</v>
      </c>
      <c r="H33">
        <f t="shared" si="1"/>
        <v>1.7275102650242629</v>
      </c>
      <c r="K33">
        <v>18512</v>
      </c>
      <c r="L33">
        <v>10716</v>
      </c>
      <c r="M33">
        <f t="shared" si="2"/>
        <v>1.7275102650242629</v>
      </c>
    </row>
    <row r="34" spans="1:13" x14ac:dyDescent="0.15">
      <c r="A34" t="s">
        <v>290</v>
      </c>
      <c r="B34" s="6">
        <v>30935</v>
      </c>
      <c r="C34" s="7">
        <v>19555</v>
      </c>
      <c r="D34">
        <f t="shared" si="0"/>
        <v>1.5819483508054206</v>
      </c>
      <c r="F34">
        <v>19569</v>
      </c>
      <c r="G34">
        <v>6844</v>
      </c>
      <c r="H34">
        <f t="shared" si="1"/>
        <v>2.8592928112215077</v>
      </c>
      <c r="K34">
        <v>19569</v>
      </c>
      <c r="L34">
        <v>6844</v>
      </c>
      <c r="M34">
        <f t="shared" si="2"/>
        <v>2.8592928112215077</v>
      </c>
    </row>
    <row r="35" spans="1:13" x14ac:dyDescent="0.15">
      <c r="A35" t="s">
        <v>291</v>
      </c>
      <c r="B35" s="6">
        <v>32619</v>
      </c>
      <c r="C35" s="7">
        <v>20189</v>
      </c>
      <c r="D35">
        <f t="shared" si="0"/>
        <v>1.6156818069245629</v>
      </c>
      <c r="F35">
        <v>20634</v>
      </c>
      <c r="G35">
        <v>7066</v>
      </c>
      <c r="H35">
        <f t="shared" si="1"/>
        <v>2.9201811491650154</v>
      </c>
      <c r="K35">
        <v>20634</v>
      </c>
      <c r="L35">
        <v>7066</v>
      </c>
      <c r="M35">
        <f t="shared" si="2"/>
        <v>2.9201811491650154</v>
      </c>
    </row>
    <row r="36" spans="1:13" x14ac:dyDescent="0.15">
      <c r="A36" t="s">
        <v>292</v>
      </c>
      <c r="B36" s="6">
        <v>34316</v>
      </c>
      <c r="C36" s="7">
        <v>21177</v>
      </c>
      <c r="D36">
        <f t="shared" si="0"/>
        <v>1.6204372668461067</v>
      </c>
      <c r="F36">
        <v>21799</v>
      </c>
      <c r="G36">
        <v>11647</v>
      </c>
      <c r="H36">
        <f t="shared" si="1"/>
        <v>1.8716407658624539</v>
      </c>
      <c r="K36">
        <v>21799</v>
      </c>
      <c r="L36">
        <v>11647</v>
      </c>
      <c r="M36">
        <f t="shared" si="2"/>
        <v>1.8716407658624539</v>
      </c>
    </row>
    <row r="37" spans="1:13" x14ac:dyDescent="0.15">
      <c r="A37" t="s">
        <v>293</v>
      </c>
      <c r="B37" s="6">
        <v>36026</v>
      </c>
      <c r="C37" s="7">
        <v>21400</v>
      </c>
      <c r="D37">
        <f t="shared" si="0"/>
        <v>1.6834579439252337</v>
      </c>
      <c r="F37">
        <v>22884</v>
      </c>
      <c r="G37">
        <v>7490</v>
      </c>
      <c r="H37">
        <f t="shared" si="1"/>
        <v>3.0552736982643527</v>
      </c>
      <c r="K37">
        <v>22884</v>
      </c>
      <c r="L37">
        <v>7490</v>
      </c>
      <c r="M37">
        <f t="shared" si="2"/>
        <v>3.0552736982643527</v>
      </c>
    </row>
    <row r="38" spans="1:13" x14ac:dyDescent="0.15">
      <c r="A38" t="s">
        <v>294</v>
      </c>
      <c r="B38" s="6">
        <v>37749</v>
      </c>
      <c r="C38" s="7">
        <v>21789</v>
      </c>
      <c r="D38">
        <f t="shared" si="0"/>
        <v>1.7324796915874983</v>
      </c>
      <c r="F38">
        <v>23979</v>
      </c>
      <c r="G38">
        <v>7626</v>
      </c>
      <c r="H38">
        <f t="shared" si="1"/>
        <v>3.1443745082612118</v>
      </c>
      <c r="K38">
        <v>23979</v>
      </c>
      <c r="L38">
        <v>7626</v>
      </c>
      <c r="M38">
        <f t="shared" si="2"/>
        <v>3.1443745082612118</v>
      </c>
    </row>
    <row r="39" spans="1:13" x14ac:dyDescent="0.15">
      <c r="A39" t="s">
        <v>295</v>
      </c>
      <c r="B39" s="6">
        <v>39485</v>
      </c>
      <c r="C39" s="7">
        <v>22213</v>
      </c>
      <c r="D39">
        <f t="shared" si="0"/>
        <v>1.7775626885157341</v>
      </c>
      <c r="F39">
        <v>25186</v>
      </c>
      <c r="G39">
        <v>12217</v>
      </c>
      <c r="H39">
        <f t="shared" si="1"/>
        <v>2.0615535728902348</v>
      </c>
      <c r="K39">
        <v>25186</v>
      </c>
      <c r="L39">
        <v>12217</v>
      </c>
      <c r="M39">
        <f t="shared" si="2"/>
        <v>2.0615535728902348</v>
      </c>
    </row>
    <row r="40" spans="1:13" x14ac:dyDescent="0.15">
      <c r="A40" t="s">
        <v>296</v>
      </c>
      <c r="B40" s="6">
        <v>41235</v>
      </c>
      <c r="C40" s="7">
        <v>23050</v>
      </c>
      <c r="D40">
        <f t="shared" si="0"/>
        <v>1.788937093275488</v>
      </c>
      <c r="F40">
        <v>26302</v>
      </c>
      <c r="G40">
        <v>8067</v>
      </c>
      <c r="H40">
        <f t="shared" si="1"/>
        <v>3.2604437833147393</v>
      </c>
      <c r="K40">
        <v>26302</v>
      </c>
      <c r="L40">
        <v>8067</v>
      </c>
      <c r="M40">
        <f t="shared" si="2"/>
        <v>3.2604437833147393</v>
      </c>
    </row>
    <row r="41" spans="1:13" x14ac:dyDescent="0.15">
      <c r="A41" t="s">
        <v>297</v>
      </c>
      <c r="B41" s="6">
        <v>42997</v>
      </c>
      <c r="C41" s="7">
        <v>23126</v>
      </c>
      <c r="D41">
        <f t="shared" si="0"/>
        <v>1.8592493297587132</v>
      </c>
      <c r="F41">
        <v>27539</v>
      </c>
      <c r="G41">
        <v>8094</v>
      </c>
      <c r="H41">
        <f t="shared" si="1"/>
        <v>3.4023968371633311</v>
      </c>
      <c r="K41">
        <v>27539</v>
      </c>
      <c r="L41">
        <v>8094</v>
      </c>
      <c r="M41">
        <f t="shared" si="2"/>
        <v>3.4023968371633311</v>
      </c>
    </row>
    <row r="42" spans="1:13" x14ac:dyDescent="0.15">
      <c r="A42" t="s">
        <v>298</v>
      </c>
      <c r="B42" s="6">
        <v>45092</v>
      </c>
      <c r="C42" s="7">
        <v>23354</v>
      </c>
      <c r="D42">
        <f t="shared" si="0"/>
        <v>1.9308041449002313</v>
      </c>
      <c r="F42">
        <v>28881</v>
      </c>
      <c r="G42">
        <v>8173</v>
      </c>
      <c r="H42">
        <f t="shared" si="1"/>
        <v>3.533708552551083</v>
      </c>
      <c r="K42">
        <v>28881</v>
      </c>
      <c r="L42">
        <v>8173</v>
      </c>
      <c r="M42">
        <f t="shared" si="2"/>
        <v>3.533708552551083</v>
      </c>
    </row>
    <row r="43" spans="1:13" x14ac:dyDescent="0.15">
      <c r="A43" t="s">
        <v>299</v>
      </c>
      <c r="B43" s="6">
        <v>47203</v>
      </c>
      <c r="C43" s="7">
        <v>23981</v>
      </c>
      <c r="D43">
        <f t="shared" si="0"/>
        <v>1.9683499437054335</v>
      </c>
      <c r="F43">
        <v>30356</v>
      </c>
      <c r="G43">
        <v>13189</v>
      </c>
      <c r="H43">
        <f t="shared" si="1"/>
        <v>2.3016149821821217</v>
      </c>
      <c r="K43">
        <v>30356</v>
      </c>
      <c r="L43">
        <v>13189</v>
      </c>
      <c r="M43">
        <f t="shared" si="2"/>
        <v>2.3016149821821217</v>
      </c>
    </row>
    <row r="44" spans="1:13" x14ac:dyDescent="0.15">
      <c r="A44" t="s">
        <v>300</v>
      </c>
      <c r="B44" s="6">
        <v>49330</v>
      </c>
      <c r="C44" s="7">
        <v>24052</v>
      </c>
      <c r="D44">
        <f t="shared" si="0"/>
        <v>2.0509728920671879</v>
      </c>
      <c r="F44">
        <v>31724</v>
      </c>
      <c r="G44">
        <v>8418</v>
      </c>
      <c r="H44">
        <f t="shared" si="1"/>
        <v>3.7685911142789261</v>
      </c>
      <c r="K44">
        <v>31724</v>
      </c>
      <c r="L44">
        <v>8418</v>
      </c>
      <c r="M44">
        <f t="shared" si="2"/>
        <v>3.7685911142789261</v>
      </c>
    </row>
    <row r="45" spans="1:13" x14ac:dyDescent="0.15">
      <c r="A45" t="s">
        <v>301</v>
      </c>
      <c r="B45" s="6">
        <v>51473</v>
      </c>
      <c r="C45" s="7">
        <v>24124</v>
      </c>
      <c r="D45">
        <f t="shared" si="0"/>
        <v>2.1336842977947272</v>
      </c>
      <c r="F45">
        <v>33103</v>
      </c>
      <c r="G45">
        <v>8443</v>
      </c>
      <c r="H45">
        <f t="shared" si="1"/>
        <v>3.9207627620514036</v>
      </c>
      <c r="K45">
        <v>33103</v>
      </c>
      <c r="L45">
        <v>8443</v>
      </c>
      <c r="M45">
        <f t="shared" si="2"/>
        <v>3.9207627620514036</v>
      </c>
    </row>
    <row r="46" spans="1:13" x14ac:dyDescent="0.15">
      <c r="A46" t="s">
        <v>302</v>
      </c>
      <c r="B46" s="6">
        <v>53631</v>
      </c>
      <c r="C46" s="7">
        <v>24196</v>
      </c>
      <c r="D46">
        <f t="shared" si="0"/>
        <v>2.2165233922962475</v>
      </c>
      <c r="F46">
        <v>34632</v>
      </c>
      <c r="G46">
        <v>13307</v>
      </c>
      <c r="H46">
        <f t="shared" si="1"/>
        <v>2.602540016532652</v>
      </c>
      <c r="K46">
        <v>34632</v>
      </c>
      <c r="L46">
        <v>13307</v>
      </c>
      <c r="M46">
        <f t="shared" si="2"/>
        <v>2.602540016532652</v>
      </c>
    </row>
    <row r="47" spans="1:13" x14ac:dyDescent="0.15">
      <c r="A47" t="s">
        <v>303</v>
      </c>
      <c r="B47" s="6">
        <v>55804</v>
      </c>
      <c r="C47" s="7">
        <v>24268</v>
      </c>
      <c r="D47">
        <f t="shared" si="0"/>
        <v>2.2994890390637877</v>
      </c>
      <c r="F47">
        <v>36034</v>
      </c>
      <c r="G47">
        <v>8493</v>
      </c>
      <c r="H47">
        <f t="shared" si="1"/>
        <v>4.2427881784999411</v>
      </c>
      <c r="K47">
        <v>36034</v>
      </c>
      <c r="L47">
        <v>8493</v>
      </c>
      <c r="M47">
        <f t="shared" si="2"/>
        <v>4.2427881784999411</v>
      </c>
    </row>
    <row r="48" spans="1:13" x14ac:dyDescent="0.15">
      <c r="A48" t="s">
        <v>304</v>
      </c>
      <c r="B48" s="6">
        <v>57994</v>
      </c>
      <c r="C48" s="7">
        <v>24340</v>
      </c>
      <c r="D48">
        <f t="shared" si="0"/>
        <v>2.3826622843056695</v>
      </c>
      <c r="F48">
        <v>37449</v>
      </c>
      <c r="G48">
        <v>8519</v>
      </c>
      <c r="H48">
        <f t="shared" si="1"/>
        <v>4.3959384904331493</v>
      </c>
      <c r="K48">
        <v>37449</v>
      </c>
      <c r="L48">
        <v>8519</v>
      </c>
      <c r="M48">
        <f t="shared" si="2"/>
        <v>4.3959384904331493</v>
      </c>
    </row>
    <row r="49" spans="1:13" x14ac:dyDescent="0.15">
      <c r="A49" t="s">
        <v>305</v>
      </c>
      <c r="B49" s="6">
        <v>60199</v>
      </c>
      <c r="C49" s="7">
        <v>24413</v>
      </c>
      <c r="D49">
        <f t="shared" si="0"/>
        <v>2.4658583541555728</v>
      </c>
      <c r="F49">
        <v>39030</v>
      </c>
      <c r="G49">
        <v>13427</v>
      </c>
      <c r="H49">
        <f t="shared" si="1"/>
        <v>2.9068295226037089</v>
      </c>
      <c r="K49">
        <v>39030</v>
      </c>
      <c r="L49">
        <v>13427</v>
      </c>
      <c r="M49">
        <f t="shared" si="2"/>
        <v>2.9068295226037089</v>
      </c>
    </row>
    <row r="50" spans="1:13" x14ac:dyDescent="0.15">
      <c r="A50" t="s">
        <v>306</v>
      </c>
      <c r="B50" s="6">
        <v>62420</v>
      </c>
      <c r="C50" s="7">
        <v>24486</v>
      </c>
      <c r="D50">
        <f t="shared" si="0"/>
        <v>2.5492117944948132</v>
      </c>
      <c r="F50">
        <v>40471</v>
      </c>
      <c r="G50">
        <v>8570</v>
      </c>
      <c r="H50">
        <f t="shared" si="1"/>
        <v>4.7224037339556597</v>
      </c>
      <c r="K50">
        <v>40471</v>
      </c>
      <c r="L50">
        <v>8570</v>
      </c>
      <c r="M50">
        <f t="shared" si="2"/>
        <v>4.7224037339556597</v>
      </c>
    </row>
    <row r="51" spans="1:13" x14ac:dyDescent="0.15">
      <c r="A51" t="s">
        <v>704</v>
      </c>
      <c r="B51" s="6">
        <v>64656</v>
      </c>
      <c r="C51" s="7">
        <v>24559</v>
      </c>
      <c r="D51">
        <f t="shared" si="0"/>
        <v>2.6326804837330511</v>
      </c>
      <c r="F51">
        <v>42090</v>
      </c>
      <c r="G51">
        <v>8595</v>
      </c>
      <c r="H51">
        <f t="shared" si="1"/>
        <v>4.8970331588132634</v>
      </c>
      <c r="K51">
        <v>44194</v>
      </c>
      <c r="L51">
        <v>9024</v>
      </c>
      <c r="M51">
        <f t="shared" si="2"/>
        <v>4.8973847517730498</v>
      </c>
    </row>
    <row r="52" spans="1:13" x14ac:dyDescent="0.15">
      <c r="A52" t="s">
        <v>705</v>
      </c>
      <c r="B52" s="6">
        <v>67630</v>
      </c>
      <c r="C52" s="7">
        <v>24632</v>
      </c>
      <c r="D52">
        <f t="shared" si="0"/>
        <v>2.7456154595647937</v>
      </c>
      <c r="F52">
        <v>44026</v>
      </c>
      <c r="G52">
        <v>8621</v>
      </c>
      <c r="H52">
        <f t="shared" si="1"/>
        <v>5.1068321540424542</v>
      </c>
      <c r="K52">
        <v>46227</v>
      </c>
      <c r="L52">
        <v>9052</v>
      </c>
      <c r="M52">
        <f t="shared" si="2"/>
        <v>5.1068272205037557</v>
      </c>
    </row>
    <row r="53" spans="1:13" x14ac:dyDescent="0.15">
      <c r="A53" t="s">
        <v>706</v>
      </c>
      <c r="B53" s="6">
        <v>70624</v>
      </c>
      <c r="C53" s="7">
        <v>24705</v>
      </c>
      <c r="D53">
        <f t="shared" si="0"/>
        <v>2.8586925723537746</v>
      </c>
      <c r="F53">
        <v>46161</v>
      </c>
      <c r="G53">
        <v>13587</v>
      </c>
      <c r="H53">
        <f t="shared" si="1"/>
        <v>3.3974387281960698</v>
      </c>
      <c r="K53">
        <v>48469</v>
      </c>
      <c r="L53">
        <v>14266</v>
      </c>
      <c r="M53">
        <f t="shared" si="2"/>
        <v>3.3975185756343755</v>
      </c>
    </row>
    <row r="54" spans="1:13" x14ac:dyDescent="0.15">
      <c r="A54" t="s">
        <v>707</v>
      </c>
      <c r="B54" s="6">
        <v>73641</v>
      </c>
      <c r="C54" s="7">
        <v>24779</v>
      </c>
      <c r="D54">
        <f t="shared" si="0"/>
        <v>2.9719116994228982</v>
      </c>
      <c r="F54">
        <v>48133</v>
      </c>
      <c r="G54">
        <v>8672</v>
      </c>
      <c r="H54">
        <f t="shared" si="1"/>
        <v>5.5503920664206641</v>
      </c>
      <c r="K54">
        <v>50539</v>
      </c>
      <c r="L54">
        <v>9105</v>
      </c>
      <c r="M54">
        <f t="shared" si="2"/>
        <v>5.5506864360241623</v>
      </c>
    </row>
    <row r="55" spans="1:13" x14ac:dyDescent="0.15">
      <c r="A55" t="s">
        <v>708</v>
      </c>
      <c r="B55" s="6">
        <v>76678</v>
      </c>
      <c r="C55" s="7">
        <v>24853</v>
      </c>
      <c r="D55">
        <f t="shared" si="0"/>
        <v>3.085261336659558</v>
      </c>
      <c r="F55">
        <v>50118</v>
      </c>
      <c r="G55">
        <v>8698</v>
      </c>
      <c r="H55">
        <f t="shared" si="1"/>
        <v>5.762014256150839</v>
      </c>
      <c r="K55">
        <v>52623</v>
      </c>
      <c r="L55">
        <v>9132</v>
      </c>
      <c r="M55">
        <f t="shared" si="2"/>
        <v>5.7624835742444152</v>
      </c>
    </row>
    <row r="56" spans="1:13" x14ac:dyDescent="0.15">
      <c r="A56" t="s">
        <v>709</v>
      </c>
      <c r="B56" s="6">
        <v>79737</v>
      </c>
      <c r="C56" s="7">
        <v>24927</v>
      </c>
      <c r="D56">
        <f t="shared" si="0"/>
        <v>3.1988205560235889</v>
      </c>
      <c r="F56">
        <v>52326</v>
      </c>
      <c r="G56">
        <v>13709</v>
      </c>
      <c r="H56">
        <f t="shared" si="1"/>
        <v>3.8169086001896564</v>
      </c>
      <c r="K56">
        <v>54942</v>
      </c>
      <c r="L56">
        <v>14394</v>
      </c>
      <c r="M56">
        <f t="shared" si="2"/>
        <v>3.8170070862859524</v>
      </c>
    </row>
    <row r="57" spans="1:13" x14ac:dyDescent="0.15">
      <c r="A57" t="s">
        <v>710</v>
      </c>
      <c r="B57" s="6">
        <v>82817</v>
      </c>
      <c r="C57" s="7">
        <v>25001</v>
      </c>
      <c r="D57">
        <f t="shared" si="0"/>
        <v>3.3125474981000762</v>
      </c>
      <c r="F57">
        <v>54348</v>
      </c>
      <c r="G57">
        <v>8750</v>
      </c>
      <c r="H57">
        <f t="shared" si="1"/>
        <v>6.2111999999999998</v>
      </c>
      <c r="K57">
        <v>57065</v>
      </c>
      <c r="L57">
        <v>9187</v>
      </c>
      <c r="M57">
        <f t="shared" si="2"/>
        <v>6.2114945031022097</v>
      </c>
    </row>
    <row r="58" spans="1:13" x14ac:dyDescent="0.15">
      <c r="A58" t="s">
        <v>711</v>
      </c>
      <c r="B58" s="6">
        <v>85919</v>
      </c>
      <c r="C58" s="7">
        <v>30260</v>
      </c>
      <c r="D58">
        <f t="shared" si="0"/>
        <v>2.8393588896232651</v>
      </c>
      <c r="F58">
        <v>56383</v>
      </c>
      <c r="G58">
        <v>10591</v>
      </c>
      <c r="H58">
        <f t="shared" si="1"/>
        <v>5.3236710414502877</v>
      </c>
      <c r="K58">
        <v>59202</v>
      </c>
      <c r="L58">
        <v>11120</v>
      </c>
      <c r="M58">
        <f t="shared" si="2"/>
        <v>5.3239208633093522</v>
      </c>
    </row>
    <row r="59" spans="1:13" x14ac:dyDescent="0.15">
      <c r="A59" t="s">
        <v>712</v>
      </c>
      <c r="B59" s="6">
        <v>89041</v>
      </c>
      <c r="C59" s="7">
        <v>31240</v>
      </c>
      <c r="D59">
        <f t="shared" si="0"/>
        <v>2.8502240717029448</v>
      </c>
      <c r="F59">
        <v>58666</v>
      </c>
      <c r="G59">
        <v>17182</v>
      </c>
      <c r="H59">
        <f t="shared" si="1"/>
        <v>3.414387149342335</v>
      </c>
      <c r="K59">
        <v>61599</v>
      </c>
      <c r="L59">
        <v>18041</v>
      </c>
      <c r="M59">
        <f t="shared" si="2"/>
        <v>3.4143894462612936</v>
      </c>
    </row>
    <row r="60" spans="1:13" x14ac:dyDescent="0.15">
      <c r="A60" t="s">
        <v>713</v>
      </c>
      <c r="B60" s="51">
        <v>92186</v>
      </c>
      <c r="C60" s="52">
        <v>32220</v>
      </c>
      <c r="D60">
        <f t="shared" si="0"/>
        <v>2.8611421477343266</v>
      </c>
      <c r="F60">
        <v>60738</v>
      </c>
      <c r="G60">
        <v>11277</v>
      </c>
      <c r="H60">
        <f t="shared" si="1"/>
        <v>5.3860069167331739</v>
      </c>
      <c r="K60">
        <v>63774</v>
      </c>
      <c r="L60">
        <v>11840</v>
      </c>
      <c r="M60">
        <f t="shared" si="2"/>
        <v>5.3863175675675672</v>
      </c>
    </row>
    <row r="61" spans="1:13" x14ac:dyDescent="0.15">
      <c r="A61" t="s">
        <v>310</v>
      </c>
      <c r="B61" s="6">
        <v>95351</v>
      </c>
      <c r="C61" s="7">
        <v>33200</v>
      </c>
      <c r="D61">
        <f t="shared" si="0"/>
        <v>2.8720180722891566</v>
      </c>
      <c r="F61">
        <v>63074</v>
      </c>
      <c r="G61">
        <v>11620</v>
      </c>
      <c r="H61">
        <f t="shared" si="1"/>
        <v>5.4280550774526679</v>
      </c>
      <c r="K61">
        <v>66858</v>
      </c>
      <c r="L61">
        <v>12317</v>
      </c>
      <c r="M61">
        <f t="shared" si="2"/>
        <v>5.4281074937078833</v>
      </c>
    </row>
    <row r="62" spans="1:13" x14ac:dyDescent="0.15">
      <c r="A62" t="s">
        <v>311</v>
      </c>
      <c r="B62" s="6">
        <v>98596</v>
      </c>
      <c r="C62" s="7">
        <v>34200</v>
      </c>
      <c r="D62">
        <f t="shared" si="0"/>
        <v>2.8829239766081871</v>
      </c>
      <c r="F62">
        <v>65220</v>
      </c>
      <c r="G62">
        <v>11970</v>
      </c>
      <c r="H62">
        <f t="shared" si="1"/>
        <v>5.4486215538847116</v>
      </c>
      <c r="K62">
        <v>69785</v>
      </c>
      <c r="L62">
        <v>12807</v>
      </c>
      <c r="M62">
        <f t="shared" si="2"/>
        <v>5.4489732177715311</v>
      </c>
    </row>
    <row r="63" spans="1:13" x14ac:dyDescent="0.15">
      <c r="A63" t="s">
        <v>312</v>
      </c>
      <c r="B63" s="6">
        <v>101862</v>
      </c>
      <c r="C63" s="7">
        <v>35200</v>
      </c>
      <c r="D63">
        <f t="shared" si="0"/>
        <v>2.8938068181818184</v>
      </c>
      <c r="F63">
        <v>67648</v>
      </c>
      <c r="G63">
        <v>19360</v>
      </c>
      <c r="H63">
        <f t="shared" si="1"/>
        <v>3.494214876033058</v>
      </c>
      <c r="K63">
        <v>73059</v>
      </c>
      <c r="L63">
        <v>20908</v>
      </c>
      <c r="M63">
        <f t="shared" si="2"/>
        <v>3.4943083986990624</v>
      </c>
    </row>
    <row r="64" spans="1:13" x14ac:dyDescent="0.15">
      <c r="A64" t="s">
        <v>313</v>
      </c>
      <c r="B64" s="6">
        <v>105150</v>
      </c>
      <c r="C64" s="7">
        <v>36200</v>
      </c>
      <c r="D64">
        <f t="shared" si="0"/>
        <v>2.9046961325966851</v>
      </c>
      <c r="F64">
        <v>69832</v>
      </c>
      <c r="G64">
        <v>12670</v>
      </c>
      <c r="H64">
        <f t="shared" si="1"/>
        <v>5.5116022099447513</v>
      </c>
      <c r="K64">
        <v>76116</v>
      </c>
      <c r="L64">
        <v>13810</v>
      </c>
      <c r="M64">
        <f t="shared" si="2"/>
        <v>5.5116582186821148</v>
      </c>
    </row>
    <row r="65" spans="1:13" x14ac:dyDescent="0.15">
      <c r="A65" t="s">
        <v>314</v>
      </c>
      <c r="B65" s="6">
        <v>108460</v>
      </c>
      <c r="C65" s="7">
        <v>37200</v>
      </c>
      <c r="D65">
        <f t="shared" si="0"/>
        <v>2.9155913978494623</v>
      </c>
      <c r="F65">
        <v>72030</v>
      </c>
      <c r="G65">
        <v>13020</v>
      </c>
      <c r="H65">
        <f t="shared" si="1"/>
        <v>5.532258064516129</v>
      </c>
      <c r="K65">
        <v>79233</v>
      </c>
      <c r="L65">
        <v>14322</v>
      </c>
      <c r="M65">
        <f t="shared" si="2"/>
        <v>5.532258064516129</v>
      </c>
    </row>
    <row r="66" spans="1:13" x14ac:dyDescent="0.15">
      <c r="A66" t="s">
        <v>315</v>
      </c>
      <c r="B66" s="6">
        <v>111792</v>
      </c>
      <c r="C66" s="7">
        <v>38200</v>
      </c>
      <c r="D66">
        <f t="shared" ref="D66:D129" si="3">B66/C66</f>
        <v>2.9264921465968587</v>
      </c>
      <c r="F66">
        <v>74536</v>
      </c>
      <c r="G66">
        <v>21010</v>
      </c>
      <c r="H66">
        <f t="shared" ref="H66:H129" si="4">F66/G66</f>
        <v>3.5476439790575918</v>
      </c>
      <c r="K66">
        <v>81989</v>
      </c>
      <c r="L66">
        <v>23111</v>
      </c>
      <c r="M66">
        <f t="shared" ref="M66:M129" si="5">K66/L66</f>
        <v>3.5476180173943144</v>
      </c>
    </row>
    <row r="67" spans="1:13" x14ac:dyDescent="0.15">
      <c r="A67" t="s">
        <v>316</v>
      </c>
      <c r="B67" s="6">
        <v>115146</v>
      </c>
      <c r="C67" s="7">
        <v>39200</v>
      </c>
      <c r="D67">
        <f t="shared" si="3"/>
        <v>2.9373979591836736</v>
      </c>
      <c r="F67">
        <v>76772</v>
      </c>
      <c r="G67">
        <v>13720</v>
      </c>
      <c r="H67">
        <f t="shared" si="4"/>
        <v>5.5956268221574348</v>
      </c>
      <c r="K67">
        <v>84449</v>
      </c>
      <c r="L67">
        <v>15092</v>
      </c>
      <c r="M67">
        <f t="shared" si="5"/>
        <v>5.5956135701033665</v>
      </c>
    </row>
    <row r="68" spans="1:13" x14ac:dyDescent="0.15">
      <c r="A68" t="s">
        <v>317</v>
      </c>
      <c r="B68" s="6">
        <v>118521</v>
      </c>
      <c r="C68" s="7">
        <v>40200</v>
      </c>
      <c r="D68">
        <f t="shared" si="3"/>
        <v>2.9482835820895521</v>
      </c>
      <c r="F68">
        <v>79023</v>
      </c>
      <c r="G68">
        <v>14070</v>
      </c>
      <c r="H68">
        <f t="shared" si="4"/>
        <v>5.616417910447761</v>
      </c>
      <c r="K68">
        <v>86925</v>
      </c>
      <c r="L68">
        <v>15477</v>
      </c>
      <c r="M68">
        <f t="shared" si="5"/>
        <v>5.6163985268462877</v>
      </c>
    </row>
    <row r="69" spans="1:13" x14ac:dyDescent="0.15">
      <c r="A69" t="s">
        <v>318</v>
      </c>
      <c r="B69" s="6">
        <v>121918</v>
      </c>
      <c r="C69" s="7">
        <v>41200</v>
      </c>
      <c r="D69">
        <f t="shared" si="3"/>
        <v>2.9591747572815534</v>
      </c>
      <c r="F69">
        <v>81608</v>
      </c>
      <c r="G69">
        <v>22660</v>
      </c>
      <c r="H69">
        <f t="shared" si="4"/>
        <v>3.6014121800529568</v>
      </c>
      <c r="K69">
        <v>89768</v>
      </c>
      <c r="L69">
        <v>24926</v>
      </c>
      <c r="M69">
        <f t="shared" si="5"/>
        <v>3.601380085051753</v>
      </c>
    </row>
    <row r="70" spans="1:13" x14ac:dyDescent="0.15">
      <c r="A70" t="s">
        <v>319</v>
      </c>
      <c r="B70" s="11">
        <v>125337</v>
      </c>
      <c r="C70" s="12">
        <v>42200</v>
      </c>
      <c r="D70">
        <f t="shared" si="3"/>
        <v>2.9700710900473934</v>
      </c>
      <c r="F70">
        <v>83897</v>
      </c>
      <c r="G70">
        <v>14770</v>
      </c>
      <c r="H70">
        <f t="shared" si="4"/>
        <v>5.6802301963439401</v>
      </c>
      <c r="K70">
        <v>92286</v>
      </c>
      <c r="L70">
        <v>16247</v>
      </c>
      <c r="M70">
        <f t="shared" si="5"/>
        <v>5.6801871114667319</v>
      </c>
    </row>
    <row r="71" spans="1:13" x14ac:dyDescent="0.15">
      <c r="A71" t="s">
        <v>320</v>
      </c>
      <c r="B71" s="6">
        <v>128778</v>
      </c>
      <c r="C71" s="7">
        <v>43200</v>
      </c>
      <c r="D71">
        <f t="shared" si="3"/>
        <v>2.9809722222222224</v>
      </c>
      <c r="F71">
        <v>86537</v>
      </c>
      <c r="G71">
        <v>15120</v>
      </c>
      <c r="H71">
        <f t="shared" si="4"/>
        <v>5.7233465608465606</v>
      </c>
      <c r="K71">
        <v>96056</v>
      </c>
      <c r="L71">
        <v>16783</v>
      </c>
      <c r="M71">
        <f t="shared" si="5"/>
        <v>5.7234105940535063</v>
      </c>
    </row>
    <row r="72" spans="1:13" x14ac:dyDescent="0.15">
      <c r="A72" t="s">
        <v>321</v>
      </c>
      <c r="B72" s="6">
        <v>132480</v>
      </c>
      <c r="C72" s="7">
        <v>44280</v>
      </c>
      <c r="D72">
        <f t="shared" si="3"/>
        <v>2.9918699186991868</v>
      </c>
      <c r="F72">
        <v>89026</v>
      </c>
      <c r="G72">
        <v>15498</v>
      </c>
      <c r="H72">
        <f t="shared" si="4"/>
        <v>5.7443541102077686</v>
      </c>
      <c r="K72">
        <v>99709</v>
      </c>
      <c r="L72">
        <v>17357</v>
      </c>
      <c r="M72">
        <f t="shared" si="5"/>
        <v>5.7445987209771276</v>
      </c>
    </row>
    <row r="73" spans="1:13" x14ac:dyDescent="0.15">
      <c r="A73" t="s">
        <v>322</v>
      </c>
      <c r="B73" s="6">
        <v>136205</v>
      </c>
      <c r="C73" s="7">
        <v>45360</v>
      </c>
      <c r="D73">
        <f t="shared" si="3"/>
        <v>3.0027557319223988</v>
      </c>
      <c r="F73">
        <v>91886</v>
      </c>
      <c r="G73">
        <v>24948</v>
      </c>
      <c r="H73">
        <f t="shared" si="4"/>
        <v>3.6831008497675164</v>
      </c>
      <c r="K73">
        <v>103831</v>
      </c>
      <c r="L73">
        <v>28191</v>
      </c>
      <c r="M73">
        <f t="shared" si="5"/>
        <v>3.6831258202972581</v>
      </c>
    </row>
    <row r="74" spans="1:13" x14ac:dyDescent="0.15">
      <c r="A74" t="s">
        <v>323</v>
      </c>
      <c r="B74" s="6">
        <v>139954</v>
      </c>
      <c r="C74" s="7">
        <v>46440</v>
      </c>
      <c r="D74">
        <f t="shared" si="3"/>
        <v>3.0136520241171403</v>
      </c>
      <c r="F74">
        <v>94416</v>
      </c>
      <c r="G74">
        <v>16254</v>
      </c>
      <c r="H74">
        <f t="shared" si="4"/>
        <v>5.8087855297157622</v>
      </c>
      <c r="K74">
        <v>107634</v>
      </c>
      <c r="L74">
        <v>18529</v>
      </c>
      <c r="M74">
        <f t="shared" si="5"/>
        <v>5.8089481353553891</v>
      </c>
    </row>
    <row r="75" spans="1:13" x14ac:dyDescent="0.15">
      <c r="A75" t="s">
        <v>324</v>
      </c>
      <c r="B75" s="6">
        <v>143726</v>
      </c>
      <c r="C75" s="7">
        <v>47520</v>
      </c>
      <c r="D75">
        <f t="shared" si="3"/>
        <v>3.024537037037037</v>
      </c>
      <c r="F75">
        <v>96960</v>
      </c>
      <c r="G75">
        <v>16632</v>
      </c>
      <c r="H75">
        <f t="shared" si="4"/>
        <v>5.8297258297258301</v>
      </c>
      <c r="K75">
        <v>111504</v>
      </c>
      <c r="L75">
        <v>19126</v>
      </c>
      <c r="M75">
        <f t="shared" si="5"/>
        <v>5.8299696747882468</v>
      </c>
    </row>
    <row r="76" spans="1:13" x14ac:dyDescent="0.15">
      <c r="A76" t="s">
        <v>325</v>
      </c>
      <c r="B76" s="6">
        <v>147522</v>
      </c>
      <c r="C76" s="7">
        <v>48600</v>
      </c>
      <c r="D76">
        <f t="shared" si="3"/>
        <v>3.035432098765432</v>
      </c>
      <c r="F76">
        <v>99908</v>
      </c>
      <c r="G76">
        <v>26730</v>
      </c>
      <c r="H76">
        <f t="shared" si="4"/>
        <v>3.7376730265619154</v>
      </c>
      <c r="K76">
        <v>114894</v>
      </c>
      <c r="L76">
        <v>30739</v>
      </c>
      <c r="M76">
        <f t="shared" si="5"/>
        <v>3.7377273170890399</v>
      </c>
    </row>
    <row r="77" spans="1:13" x14ac:dyDescent="0.15">
      <c r="A77" t="s">
        <v>326</v>
      </c>
      <c r="B77" s="6">
        <v>151342</v>
      </c>
      <c r="C77" s="7">
        <v>49680</v>
      </c>
      <c r="D77">
        <f t="shared" si="3"/>
        <v>3.0463365539452494</v>
      </c>
      <c r="F77">
        <v>102495</v>
      </c>
      <c r="G77">
        <v>17388</v>
      </c>
      <c r="H77">
        <f t="shared" si="4"/>
        <v>5.8945824706694268</v>
      </c>
      <c r="K77">
        <v>117869</v>
      </c>
      <c r="L77">
        <v>19996</v>
      </c>
      <c r="M77">
        <f t="shared" si="5"/>
        <v>5.894628925785157</v>
      </c>
    </row>
    <row r="78" spans="1:13" x14ac:dyDescent="0.15">
      <c r="A78" t="s">
        <v>327</v>
      </c>
      <c r="B78" s="6">
        <v>155185</v>
      </c>
      <c r="C78" s="7">
        <v>50760</v>
      </c>
      <c r="D78">
        <f t="shared" si="3"/>
        <v>3.0572301024428685</v>
      </c>
      <c r="F78">
        <v>105098</v>
      </c>
      <c r="G78">
        <v>17766</v>
      </c>
      <c r="H78">
        <f t="shared" si="4"/>
        <v>5.9156816390858946</v>
      </c>
      <c r="K78">
        <v>120862</v>
      </c>
      <c r="L78">
        <v>20430</v>
      </c>
      <c r="M78">
        <f t="shared" si="5"/>
        <v>5.9159079784630446</v>
      </c>
    </row>
    <row r="79" spans="1:13" x14ac:dyDescent="0.15">
      <c r="A79" t="s">
        <v>328</v>
      </c>
      <c r="B79" s="6">
        <v>159051</v>
      </c>
      <c r="C79" s="7">
        <v>51840</v>
      </c>
      <c r="D79">
        <f t="shared" si="3"/>
        <v>3.068113425925926</v>
      </c>
      <c r="F79">
        <v>108134</v>
      </c>
      <c r="G79">
        <v>28512</v>
      </c>
      <c r="H79">
        <f t="shared" si="4"/>
        <v>3.7925785634118969</v>
      </c>
      <c r="K79">
        <v>124354</v>
      </c>
      <c r="L79">
        <v>32788</v>
      </c>
      <c r="M79">
        <f t="shared" si="5"/>
        <v>3.7926680492863243</v>
      </c>
    </row>
    <row r="80" spans="1:13" x14ac:dyDescent="0.15">
      <c r="A80" t="s">
        <v>329</v>
      </c>
      <c r="B80" s="11">
        <v>162941</v>
      </c>
      <c r="C80" s="12">
        <v>52920</v>
      </c>
      <c r="D80">
        <f t="shared" si="3"/>
        <v>3.0790060468631899</v>
      </c>
      <c r="F80">
        <v>110779</v>
      </c>
      <c r="G80">
        <v>18522</v>
      </c>
      <c r="H80">
        <f t="shared" si="4"/>
        <v>5.9809415829823998</v>
      </c>
      <c r="K80">
        <v>127395</v>
      </c>
      <c r="L80">
        <v>21300</v>
      </c>
      <c r="M80">
        <f t="shared" si="5"/>
        <v>5.9809859154929574</v>
      </c>
    </row>
    <row r="81" spans="1:13" x14ac:dyDescent="0.15">
      <c r="A81" t="s">
        <v>330</v>
      </c>
      <c r="B81" s="6">
        <v>166855</v>
      </c>
      <c r="C81" s="7">
        <v>54000</v>
      </c>
      <c r="D81">
        <f t="shared" si="3"/>
        <v>3.0899074074074075</v>
      </c>
      <c r="F81">
        <v>113877</v>
      </c>
      <c r="G81">
        <v>18900</v>
      </c>
      <c r="H81">
        <f t="shared" si="4"/>
        <v>6.0252380952380955</v>
      </c>
      <c r="K81">
        <v>132097</v>
      </c>
      <c r="L81">
        <v>21924</v>
      </c>
      <c r="M81">
        <f t="shared" si="5"/>
        <v>6.02522349936143</v>
      </c>
    </row>
    <row r="82" spans="1:13" x14ac:dyDescent="0.15">
      <c r="A82" t="s">
        <v>331</v>
      </c>
      <c r="B82" s="6">
        <v>170544</v>
      </c>
      <c r="C82" s="7">
        <v>55000</v>
      </c>
      <c r="D82">
        <f t="shared" si="3"/>
        <v>3.1008</v>
      </c>
      <c r="F82">
        <v>116395</v>
      </c>
      <c r="G82">
        <v>19250</v>
      </c>
      <c r="H82">
        <f t="shared" si="4"/>
        <v>6.0464935064935066</v>
      </c>
      <c r="K82">
        <v>136182</v>
      </c>
      <c r="L82">
        <v>22522</v>
      </c>
      <c r="M82">
        <f t="shared" si="5"/>
        <v>6.0466210816090937</v>
      </c>
    </row>
    <row r="83" spans="1:13" x14ac:dyDescent="0.15">
      <c r="A83" t="s">
        <v>332</v>
      </c>
      <c r="B83" s="6">
        <v>174255</v>
      </c>
      <c r="C83" s="7">
        <v>56000</v>
      </c>
      <c r="D83">
        <f t="shared" si="3"/>
        <v>3.1116964285714284</v>
      </c>
      <c r="F83">
        <v>119386</v>
      </c>
      <c r="G83">
        <v>30800</v>
      </c>
      <c r="H83">
        <f t="shared" si="4"/>
        <v>3.8761688311688314</v>
      </c>
      <c r="K83">
        <v>140875</v>
      </c>
      <c r="L83">
        <v>36344</v>
      </c>
      <c r="M83">
        <f t="shared" si="5"/>
        <v>3.8761556240369801</v>
      </c>
    </row>
    <row r="84" spans="1:13" x14ac:dyDescent="0.15">
      <c r="A84" t="s">
        <v>333</v>
      </c>
      <c r="B84" s="6">
        <v>177988</v>
      </c>
      <c r="C84" s="7">
        <v>57000</v>
      </c>
      <c r="D84">
        <f t="shared" si="3"/>
        <v>3.1225964912280704</v>
      </c>
      <c r="F84">
        <v>121943</v>
      </c>
      <c r="G84">
        <v>19950</v>
      </c>
      <c r="H84">
        <f t="shared" si="4"/>
        <v>6.1124310776942359</v>
      </c>
      <c r="K84">
        <v>145112</v>
      </c>
      <c r="L84">
        <v>23740</v>
      </c>
      <c r="M84">
        <f t="shared" si="5"/>
        <v>6.1125526537489465</v>
      </c>
    </row>
    <row r="85" spans="1:13" x14ac:dyDescent="0.15">
      <c r="A85" t="s">
        <v>334</v>
      </c>
      <c r="B85" s="6">
        <v>181742</v>
      </c>
      <c r="C85" s="7">
        <v>58000</v>
      </c>
      <c r="D85">
        <f t="shared" si="3"/>
        <v>3.1334827586206897</v>
      </c>
      <c r="F85">
        <v>124515</v>
      </c>
      <c r="G85">
        <v>20300</v>
      </c>
      <c r="H85">
        <f t="shared" si="4"/>
        <v>6.1337438423645319</v>
      </c>
      <c r="K85">
        <v>149418</v>
      </c>
      <c r="L85">
        <v>24360</v>
      </c>
      <c r="M85">
        <f t="shared" si="5"/>
        <v>6.1337438423645319</v>
      </c>
    </row>
    <row r="86" spans="1:13" x14ac:dyDescent="0.15">
      <c r="A86" t="s">
        <v>335</v>
      </c>
      <c r="B86" s="6">
        <v>185518</v>
      </c>
      <c r="C86" s="7">
        <v>59000</v>
      </c>
      <c r="D86">
        <f t="shared" si="3"/>
        <v>3.1443728813559324</v>
      </c>
      <c r="F86">
        <v>127589</v>
      </c>
      <c r="G86">
        <v>32450</v>
      </c>
      <c r="H86">
        <f t="shared" si="4"/>
        <v>3.9318644067796611</v>
      </c>
      <c r="K86">
        <v>153106</v>
      </c>
      <c r="L86">
        <v>38940</v>
      </c>
      <c r="M86">
        <f t="shared" si="5"/>
        <v>3.9318438623523368</v>
      </c>
    </row>
    <row r="87" spans="1:13" x14ac:dyDescent="0.15">
      <c r="A87" t="s">
        <v>336</v>
      </c>
      <c r="B87" s="6">
        <v>189316</v>
      </c>
      <c r="C87" s="7">
        <v>60000</v>
      </c>
      <c r="D87">
        <f t="shared" si="3"/>
        <v>3.1552666666666669</v>
      </c>
      <c r="F87">
        <v>130201</v>
      </c>
      <c r="G87">
        <v>21000</v>
      </c>
      <c r="H87">
        <f t="shared" si="4"/>
        <v>6.200047619047619</v>
      </c>
      <c r="K87">
        <v>156241</v>
      </c>
      <c r="L87">
        <v>25200</v>
      </c>
      <c r="M87">
        <f t="shared" si="5"/>
        <v>6.2000396825396829</v>
      </c>
    </row>
    <row r="88" spans="1:13" x14ac:dyDescent="0.15">
      <c r="A88" t="s">
        <v>337</v>
      </c>
      <c r="B88" s="6">
        <v>193136</v>
      </c>
      <c r="C88" s="7">
        <v>61000</v>
      </c>
      <c r="D88">
        <f t="shared" si="3"/>
        <v>3.1661639344262293</v>
      </c>
      <c r="F88">
        <v>132829</v>
      </c>
      <c r="G88">
        <v>21350</v>
      </c>
      <c r="H88">
        <f t="shared" si="4"/>
        <v>6.2214988290398123</v>
      </c>
      <c r="K88">
        <v>159394</v>
      </c>
      <c r="L88">
        <v>25620</v>
      </c>
      <c r="M88">
        <f t="shared" si="5"/>
        <v>6.2214676034348164</v>
      </c>
    </row>
    <row r="89" spans="1:13" x14ac:dyDescent="0.15">
      <c r="A89" t="s">
        <v>338</v>
      </c>
      <c r="B89" s="6">
        <v>196978</v>
      </c>
      <c r="C89" s="7">
        <v>62000</v>
      </c>
      <c r="D89">
        <f t="shared" si="3"/>
        <v>3.1770645161290321</v>
      </c>
      <c r="F89">
        <v>135988</v>
      </c>
      <c r="G89">
        <v>34100</v>
      </c>
      <c r="H89">
        <f t="shared" si="4"/>
        <v>3.9879178885630497</v>
      </c>
      <c r="K89">
        <v>163185</v>
      </c>
      <c r="L89">
        <v>40920</v>
      </c>
      <c r="M89">
        <f t="shared" si="5"/>
        <v>3.9879032258064515</v>
      </c>
    </row>
    <row r="90" spans="1:13" x14ac:dyDescent="0.15">
      <c r="A90" t="s">
        <v>339</v>
      </c>
      <c r="B90" s="51">
        <v>200841</v>
      </c>
      <c r="C90" s="52">
        <v>63000</v>
      </c>
      <c r="D90">
        <f t="shared" si="3"/>
        <v>3.1879523809523809</v>
      </c>
      <c r="F90">
        <v>138654</v>
      </c>
      <c r="G90">
        <v>22050</v>
      </c>
      <c r="H90">
        <f t="shared" si="4"/>
        <v>6.2881632653061228</v>
      </c>
      <c r="K90">
        <v>166384</v>
      </c>
      <c r="L90">
        <v>26460</v>
      </c>
      <c r="M90">
        <f t="shared" si="5"/>
        <v>6.2881330309901742</v>
      </c>
    </row>
    <row r="91" spans="1:13" x14ac:dyDescent="0.15">
      <c r="A91" t="s">
        <v>343</v>
      </c>
      <c r="B91" s="6">
        <v>204726</v>
      </c>
      <c r="C91" s="7">
        <v>64000</v>
      </c>
      <c r="D91">
        <f t="shared" si="3"/>
        <v>3.19884375</v>
      </c>
      <c r="F91">
        <v>141874</v>
      </c>
      <c r="G91">
        <v>22400</v>
      </c>
      <c r="H91">
        <f t="shared" si="4"/>
        <v>6.3336607142857142</v>
      </c>
      <c r="K91">
        <v>171667</v>
      </c>
      <c r="L91">
        <v>27104</v>
      </c>
      <c r="M91">
        <f t="shared" si="5"/>
        <v>6.3336407910271548</v>
      </c>
    </row>
    <row r="92" spans="1:13" x14ac:dyDescent="0.15">
      <c r="A92" t="s">
        <v>344</v>
      </c>
      <c r="B92" s="6">
        <v>207092</v>
      </c>
      <c r="C92" s="7">
        <v>64520</v>
      </c>
      <c r="D92">
        <f t="shared" si="3"/>
        <v>3.2097334159950401</v>
      </c>
      <c r="F92">
        <v>143514</v>
      </c>
      <c r="G92">
        <v>22582</v>
      </c>
      <c r="H92">
        <f t="shared" si="4"/>
        <v>6.3552386856788594</v>
      </c>
      <c r="K92">
        <v>175087</v>
      </c>
      <c r="L92">
        <v>27550</v>
      </c>
      <c r="M92">
        <f t="shared" si="5"/>
        <v>6.3552450090744106</v>
      </c>
    </row>
    <row r="93" spans="1:13" x14ac:dyDescent="0.15">
      <c r="A93" t="s">
        <v>345</v>
      </c>
      <c r="B93" s="6">
        <v>209470</v>
      </c>
      <c r="C93" s="7">
        <v>65040</v>
      </c>
      <c r="D93">
        <f t="shared" si="3"/>
        <v>3.2206334563345633</v>
      </c>
      <c r="F93">
        <v>145711</v>
      </c>
      <c r="G93">
        <v>35772</v>
      </c>
      <c r="H93">
        <f t="shared" si="4"/>
        <v>4.0733255059823321</v>
      </c>
      <c r="K93">
        <v>179224</v>
      </c>
      <c r="L93">
        <v>43999</v>
      </c>
      <c r="M93">
        <f t="shared" si="5"/>
        <v>4.073365303756904</v>
      </c>
    </row>
    <row r="94" spans="1:13" x14ac:dyDescent="0.15">
      <c r="A94" t="s">
        <v>346</v>
      </c>
      <c r="B94" s="6">
        <v>211859</v>
      </c>
      <c r="C94" s="7">
        <v>65560</v>
      </c>
      <c r="D94">
        <f t="shared" si="3"/>
        <v>3.2315283709579012</v>
      </c>
      <c r="F94">
        <v>147373</v>
      </c>
      <c r="G94">
        <v>22946</v>
      </c>
      <c r="H94">
        <f t="shared" si="4"/>
        <v>6.4226008890438422</v>
      </c>
      <c r="K94">
        <v>182742</v>
      </c>
      <c r="L94">
        <v>28453</v>
      </c>
      <c r="M94">
        <f t="shared" si="5"/>
        <v>6.4225916423575722</v>
      </c>
    </row>
    <row r="95" spans="1:13" x14ac:dyDescent="0.15">
      <c r="A95" t="s">
        <v>347</v>
      </c>
      <c r="B95" s="6">
        <v>214259</v>
      </c>
      <c r="C95" s="7">
        <v>66080</v>
      </c>
      <c r="D95">
        <f t="shared" si="3"/>
        <v>3.2424182808716706</v>
      </c>
      <c r="F95">
        <v>149043</v>
      </c>
      <c r="G95">
        <v>23128</v>
      </c>
      <c r="H95">
        <f t="shared" si="4"/>
        <v>6.4442666897267378</v>
      </c>
      <c r="K95">
        <v>186303</v>
      </c>
      <c r="L95">
        <v>28910</v>
      </c>
      <c r="M95">
        <f t="shared" si="5"/>
        <v>6.4442407471463161</v>
      </c>
    </row>
    <row r="96" spans="1:13" x14ac:dyDescent="0.15">
      <c r="A96" t="s">
        <v>348</v>
      </c>
      <c r="B96" s="6">
        <v>216671</v>
      </c>
      <c r="C96" s="7">
        <v>66600</v>
      </c>
      <c r="D96">
        <f t="shared" si="3"/>
        <v>3.2533183183183185</v>
      </c>
      <c r="F96">
        <v>151290</v>
      </c>
      <c r="G96">
        <v>36630</v>
      </c>
      <c r="H96">
        <f t="shared" si="4"/>
        <v>4.1302211302211305</v>
      </c>
      <c r="K96">
        <v>189112</v>
      </c>
      <c r="L96">
        <v>45787</v>
      </c>
      <c r="M96">
        <f t="shared" si="5"/>
        <v>4.1302553126433263</v>
      </c>
    </row>
    <row r="97" spans="1:13" x14ac:dyDescent="0.15">
      <c r="A97" t="s">
        <v>349</v>
      </c>
      <c r="B97" s="6">
        <v>219094</v>
      </c>
      <c r="C97" s="7">
        <v>67120</v>
      </c>
      <c r="D97">
        <f t="shared" si="3"/>
        <v>3.2642133492252681</v>
      </c>
      <c r="F97">
        <v>152981</v>
      </c>
      <c r="G97">
        <v>23492</v>
      </c>
      <c r="H97">
        <f t="shared" si="4"/>
        <v>6.5120466541801463</v>
      </c>
      <c r="K97">
        <v>191226</v>
      </c>
      <c r="L97">
        <v>29365</v>
      </c>
      <c r="M97">
        <f t="shared" si="5"/>
        <v>6.5120381406436234</v>
      </c>
    </row>
    <row r="98" spans="1:13" x14ac:dyDescent="0.15">
      <c r="A98" t="s">
        <v>350</v>
      </c>
      <c r="B98" s="6">
        <v>221528</v>
      </c>
      <c r="C98" s="7">
        <v>67640</v>
      </c>
      <c r="D98">
        <f t="shared" si="3"/>
        <v>3.2751034890597279</v>
      </c>
      <c r="F98">
        <v>154681</v>
      </c>
      <c r="G98">
        <v>23674</v>
      </c>
      <c r="H98">
        <f t="shared" si="4"/>
        <v>6.5337923460336231</v>
      </c>
      <c r="K98">
        <v>193351</v>
      </c>
      <c r="L98">
        <v>29592</v>
      </c>
      <c r="M98">
        <f t="shared" si="5"/>
        <v>6.5338942957556094</v>
      </c>
    </row>
    <row r="99" spans="1:13" x14ac:dyDescent="0.15">
      <c r="A99" t="s">
        <v>351</v>
      </c>
      <c r="B99" s="6">
        <v>223974</v>
      </c>
      <c r="C99" s="7">
        <v>68160</v>
      </c>
      <c r="D99">
        <f t="shared" si="3"/>
        <v>3.2860035211267604</v>
      </c>
      <c r="F99">
        <v>156977</v>
      </c>
      <c r="G99">
        <v>37488</v>
      </c>
      <c r="H99">
        <f t="shared" si="4"/>
        <v>4.1873932991890737</v>
      </c>
      <c r="K99">
        <v>196221</v>
      </c>
      <c r="L99">
        <v>46860</v>
      </c>
      <c r="M99">
        <f t="shared" si="5"/>
        <v>4.1873879641485274</v>
      </c>
    </row>
    <row r="100" spans="1:13" x14ac:dyDescent="0.15">
      <c r="A100" t="s">
        <v>352</v>
      </c>
      <c r="B100" s="11">
        <v>226431</v>
      </c>
      <c r="C100" s="12">
        <v>68680</v>
      </c>
      <c r="D100">
        <f t="shared" si="3"/>
        <v>3.2968986604542807</v>
      </c>
      <c r="F100">
        <v>158699</v>
      </c>
      <c r="G100">
        <v>24038</v>
      </c>
      <c r="H100">
        <f t="shared" si="4"/>
        <v>6.6020051584990433</v>
      </c>
      <c r="K100">
        <v>198373</v>
      </c>
      <c r="L100">
        <v>30047</v>
      </c>
      <c r="M100">
        <f t="shared" si="5"/>
        <v>6.6020900589077112</v>
      </c>
    </row>
    <row r="101" spans="1:13" x14ac:dyDescent="0.15">
      <c r="A101" t="s">
        <v>353</v>
      </c>
      <c r="B101" s="6">
        <v>228899</v>
      </c>
      <c r="C101" s="7">
        <v>69200</v>
      </c>
      <c r="D101">
        <f t="shared" si="3"/>
        <v>3.3077890173410402</v>
      </c>
      <c r="F101">
        <v>161030</v>
      </c>
      <c r="G101">
        <v>24220</v>
      </c>
      <c r="H101">
        <f t="shared" si="4"/>
        <v>6.6486374896779523</v>
      </c>
      <c r="K101">
        <v>202897</v>
      </c>
      <c r="L101">
        <v>30517</v>
      </c>
      <c r="M101">
        <f t="shared" si="5"/>
        <v>6.6486548481174426</v>
      </c>
    </row>
    <row r="102" spans="1:13" x14ac:dyDescent="0.15">
      <c r="A102" t="s">
        <v>354</v>
      </c>
      <c r="B102" s="6">
        <v>231909</v>
      </c>
      <c r="C102" s="7">
        <v>69880</v>
      </c>
      <c r="D102">
        <f t="shared" si="3"/>
        <v>3.3186748712077847</v>
      </c>
      <c r="F102">
        <v>163147</v>
      </c>
      <c r="G102">
        <v>24458</v>
      </c>
      <c r="H102">
        <f t="shared" si="4"/>
        <v>6.6704963611088397</v>
      </c>
      <c r="K102">
        <v>207196</v>
      </c>
      <c r="L102">
        <v>31061</v>
      </c>
      <c r="M102">
        <f t="shared" si="5"/>
        <v>6.6706158848717036</v>
      </c>
    </row>
    <row r="103" spans="1:13" x14ac:dyDescent="0.15">
      <c r="A103" t="s">
        <v>355</v>
      </c>
      <c r="B103" s="6">
        <v>234935</v>
      </c>
      <c r="C103" s="7">
        <v>70560</v>
      </c>
      <c r="D103">
        <f t="shared" si="3"/>
        <v>3.3295776643990931</v>
      </c>
      <c r="F103">
        <v>165892</v>
      </c>
      <c r="G103">
        <v>38808</v>
      </c>
      <c r="H103">
        <f t="shared" si="4"/>
        <v>4.2746856318284889</v>
      </c>
      <c r="K103">
        <v>212341</v>
      </c>
      <c r="L103">
        <v>49674</v>
      </c>
      <c r="M103">
        <f t="shared" si="5"/>
        <v>4.2746909852236579</v>
      </c>
    </row>
    <row r="104" spans="1:13" x14ac:dyDescent="0.15">
      <c r="A104" t="s">
        <v>356</v>
      </c>
      <c r="B104" s="6">
        <v>237975</v>
      </c>
      <c r="C104" s="7">
        <v>71240</v>
      </c>
      <c r="D104">
        <f t="shared" si="3"/>
        <v>3.3404688377316116</v>
      </c>
      <c r="F104">
        <v>168039</v>
      </c>
      <c r="G104">
        <v>24934</v>
      </c>
      <c r="H104">
        <f t="shared" si="4"/>
        <v>6.7393518889869251</v>
      </c>
      <c r="K104">
        <v>216770</v>
      </c>
      <c r="L104">
        <v>32164</v>
      </c>
      <c r="M104">
        <f t="shared" si="5"/>
        <v>6.7395224474567836</v>
      </c>
    </row>
    <row r="105" spans="1:13" x14ac:dyDescent="0.15">
      <c r="A105" t="s">
        <v>357</v>
      </c>
      <c r="B105" s="6">
        <v>241030</v>
      </c>
      <c r="C105" s="7">
        <v>71920</v>
      </c>
      <c r="D105">
        <f t="shared" si="3"/>
        <v>3.3513626251390436</v>
      </c>
      <c r="F105">
        <v>170196</v>
      </c>
      <c r="G105">
        <v>25172</v>
      </c>
      <c r="H105">
        <f t="shared" si="4"/>
        <v>6.7613221039249964</v>
      </c>
      <c r="K105">
        <v>221254</v>
      </c>
      <c r="L105">
        <v>32723</v>
      </c>
      <c r="M105">
        <f t="shared" si="5"/>
        <v>6.7614216300461445</v>
      </c>
    </row>
    <row r="106" spans="1:13" x14ac:dyDescent="0.15">
      <c r="A106" t="s">
        <v>358</v>
      </c>
      <c r="B106" s="6">
        <v>244100</v>
      </c>
      <c r="C106" s="7">
        <v>72600</v>
      </c>
      <c r="D106">
        <f t="shared" si="3"/>
        <v>3.3622589531680442</v>
      </c>
      <c r="F106">
        <v>173005</v>
      </c>
      <c r="G106">
        <v>39930</v>
      </c>
      <c r="H106">
        <f t="shared" si="4"/>
        <v>4.3327072376659155</v>
      </c>
      <c r="K106">
        <v>224906</v>
      </c>
      <c r="L106">
        <v>51909</v>
      </c>
      <c r="M106">
        <f t="shared" si="5"/>
        <v>4.3326976054248778</v>
      </c>
    </row>
    <row r="107" spans="1:13" x14ac:dyDescent="0.15">
      <c r="A107" t="s">
        <v>359</v>
      </c>
      <c r="B107" s="6">
        <v>247185</v>
      </c>
      <c r="C107" s="7">
        <v>73280</v>
      </c>
      <c r="D107">
        <f t="shared" si="3"/>
        <v>3.373157751091703</v>
      </c>
      <c r="F107">
        <v>175191</v>
      </c>
      <c r="G107">
        <v>25648</v>
      </c>
      <c r="H107">
        <f t="shared" si="4"/>
        <v>6.8305910792264504</v>
      </c>
      <c r="K107">
        <v>227748</v>
      </c>
      <c r="L107">
        <v>33342</v>
      </c>
      <c r="M107">
        <f t="shared" si="5"/>
        <v>6.8306640273528885</v>
      </c>
    </row>
    <row r="108" spans="1:13" x14ac:dyDescent="0.15">
      <c r="A108" t="s">
        <v>360</v>
      </c>
      <c r="B108" s="6">
        <v>250284</v>
      </c>
      <c r="C108" s="7">
        <v>73960</v>
      </c>
      <c r="D108">
        <f t="shared" si="3"/>
        <v>3.3840454299621419</v>
      </c>
      <c r="F108">
        <v>177388</v>
      </c>
      <c r="G108">
        <v>25886</v>
      </c>
      <c r="H108">
        <f t="shared" si="4"/>
        <v>6.8526616704009893</v>
      </c>
      <c r="K108">
        <v>230604</v>
      </c>
      <c r="L108">
        <v>33651</v>
      </c>
      <c r="M108">
        <f t="shared" si="5"/>
        <v>6.8528126950164925</v>
      </c>
    </row>
    <row r="109" spans="1:13" x14ac:dyDescent="0.15">
      <c r="A109" t="s">
        <v>361</v>
      </c>
      <c r="B109" s="6">
        <v>253398</v>
      </c>
      <c r="C109" s="7">
        <v>74640</v>
      </c>
      <c r="D109">
        <f t="shared" si="3"/>
        <v>3.3949356913183282</v>
      </c>
      <c r="F109">
        <v>180260</v>
      </c>
      <c r="G109">
        <v>41052</v>
      </c>
      <c r="H109">
        <f t="shared" si="4"/>
        <v>4.3910162720452108</v>
      </c>
      <c r="K109">
        <v>234338</v>
      </c>
      <c r="L109">
        <v>53367</v>
      </c>
      <c r="M109">
        <f t="shared" si="5"/>
        <v>4.3910656398148671</v>
      </c>
    </row>
    <row r="110" spans="1:13" x14ac:dyDescent="0.15">
      <c r="A110" t="s">
        <v>362</v>
      </c>
      <c r="B110" s="11">
        <v>256527</v>
      </c>
      <c r="C110" s="12">
        <v>75320</v>
      </c>
      <c r="D110">
        <f t="shared" si="3"/>
        <v>3.4058284652150825</v>
      </c>
      <c r="F110">
        <v>182486</v>
      </c>
      <c r="G110">
        <v>26362</v>
      </c>
      <c r="H110">
        <f t="shared" si="4"/>
        <v>6.9223124193915488</v>
      </c>
      <c r="K110">
        <v>237231</v>
      </c>
      <c r="L110">
        <v>34270</v>
      </c>
      <c r="M110">
        <f t="shared" si="5"/>
        <v>6.92241027137438</v>
      </c>
    </row>
    <row r="111" spans="1:13" x14ac:dyDescent="0.15">
      <c r="A111" t="s">
        <v>363</v>
      </c>
      <c r="B111" s="6">
        <v>259671</v>
      </c>
      <c r="C111" s="7">
        <v>76000</v>
      </c>
      <c r="D111">
        <f t="shared" si="3"/>
        <v>3.4167236842105262</v>
      </c>
      <c r="F111">
        <v>185404</v>
      </c>
      <c r="G111">
        <v>26600</v>
      </c>
      <c r="H111">
        <f t="shared" si="4"/>
        <v>6.9700751879699245</v>
      </c>
      <c r="K111">
        <v>242879</v>
      </c>
      <c r="L111">
        <v>34846</v>
      </c>
      <c r="M111">
        <f t="shared" si="5"/>
        <v>6.9700683005222981</v>
      </c>
    </row>
    <row r="112" spans="1:13" x14ac:dyDescent="0.15">
      <c r="A112" t="s">
        <v>364</v>
      </c>
      <c r="B112" s="6">
        <v>262556</v>
      </c>
      <c r="C112" s="7">
        <v>76600</v>
      </c>
      <c r="D112">
        <f t="shared" si="3"/>
        <v>3.4276240208877287</v>
      </c>
      <c r="F112">
        <v>187464</v>
      </c>
      <c r="G112">
        <v>26810</v>
      </c>
      <c r="H112">
        <f t="shared" si="4"/>
        <v>6.9923162998881017</v>
      </c>
      <c r="K112">
        <v>247452</v>
      </c>
      <c r="L112">
        <v>35389</v>
      </c>
      <c r="M112">
        <f t="shared" si="5"/>
        <v>6.9923422532425326</v>
      </c>
    </row>
    <row r="113" spans="1:13" x14ac:dyDescent="0.15">
      <c r="A113" t="s">
        <v>365</v>
      </c>
      <c r="B113" s="6">
        <v>265453</v>
      </c>
      <c r="C113" s="7">
        <v>77200</v>
      </c>
      <c r="D113">
        <f t="shared" si="3"/>
        <v>3.4385103626943003</v>
      </c>
      <c r="F113">
        <v>190229</v>
      </c>
      <c r="G113">
        <v>42460</v>
      </c>
      <c r="H113">
        <f t="shared" si="4"/>
        <v>4.4801931229392373</v>
      </c>
      <c r="K113">
        <v>253004</v>
      </c>
      <c r="L113">
        <v>56471</v>
      </c>
      <c r="M113">
        <f t="shared" si="5"/>
        <v>4.4802464982026171</v>
      </c>
    </row>
    <row r="114" spans="1:13" x14ac:dyDescent="0.15">
      <c r="A114" t="s">
        <v>366</v>
      </c>
      <c r="B114" s="6">
        <v>268364</v>
      </c>
      <c r="C114" s="7">
        <v>77800</v>
      </c>
      <c r="D114">
        <f t="shared" si="3"/>
        <v>3.449408740359897</v>
      </c>
      <c r="F114">
        <v>192315</v>
      </c>
      <c r="G114">
        <v>27230</v>
      </c>
      <c r="H114">
        <f t="shared" si="4"/>
        <v>7.0626147631289022</v>
      </c>
      <c r="K114">
        <v>257702</v>
      </c>
      <c r="L114">
        <v>36488</v>
      </c>
      <c r="M114">
        <f t="shared" si="5"/>
        <v>7.0626507344880505</v>
      </c>
    </row>
    <row r="115" spans="1:13" x14ac:dyDescent="0.15">
      <c r="A115" t="s">
        <v>367</v>
      </c>
      <c r="B115" s="6">
        <v>271288</v>
      </c>
      <c r="C115" s="7">
        <v>78400</v>
      </c>
      <c r="D115">
        <f t="shared" si="3"/>
        <v>3.4603061224489795</v>
      </c>
      <c r="F115">
        <v>194411</v>
      </c>
      <c r="G115">
        <v>27440</v>
      </c>
      <c r="H115">
        <f t="shared" si="4"/>
        <v>7.0849489795918368</v>
      </c>
      <c r="K115">
        <v>262454</v>
      </c>
      <c r="L115">
        <v>37044</v>
      </c>
      <c r="M115">
        <f t="shared" si="5"/>
        <v>7.0849260339056261</v>
      </c>
    </row>
    <row r="116" spans="1:13" x14ac:dyDescent="0.15">
      <c r="A116" t="s">
        <v>368</v>
      </c>
      <c r="B116" s="6">
        <v>274225</v>
      </c>
      <c r="C116" s="7">
        <v>79000</v>
      </c>
      <c r="D116">
        <f t="shared" si="3"/>
        <v>3.4712025316455697</v>
      </c>
      <c r="F116">
        <v>197236</v>
      </c>
      <c r="G116">
        <v>43450</v>
      </c>
      <c r="H116">
        <f t="shared" si="4"/>
        <v>4.5393785960874569</v>
      </c>
      <c r="K116">
        <v>266268</v>
      </c>
      <c r="L116">
        <v>58657</v>
      </c>
      <c r="M116">
        <f t="shared" si="5"/>
        <v>4.5394070613907971</v>
      </c>
    </row>
    <row r="117" spans="1:13" x14ac:dyDescent="0.15">
      <c r="A117" t="s">
        <v>369</v>
      </c>
      <c r="B117" s="6">
        <v>277174</v>
      </c>
      <c r="C117" s="7">
        <v>79600</v>
      </c>
      <c r="D117">
        <f t="shared" si="3"/>
        <v>3.4820854271356785</v>
      </c>
      <c r="F117">
        <v>199357</v>
      </c>
      <c r="G117">
        <v>27860</v>
      </c>
      <c r="H117">
        <f t="shared" si="4"/>
        <v>7.155671213208902</v>
      </c>
      <c r="K117">
        <v>269131</v>
      </c>
      <c r="L117">
        <v>37611</v>
      </c>
      <c r="M117">
        <f t="shared" si="5"/>
        <v>7.1556459546409297</v>
      </c>
    </row>
    <row r="118" spans="1:13" x14ac:dyDescent="0.15">
      <c r="A118" t="s">
        <v>370</v>
      </c>
      <c r="B118" s="6">
        <v>280137</v>
      </c>
      <c r="C118" s="7">
        <v>80200</v>
      </c>
      <c r="D118">
        <f t="shared" si="3"/>
        <v>3.4929800498753116</v>
      </c>
      <c r="F118">
        <v>201487</v>
      </c>
      <c r="G118">
        <v>28070</v>
      </c>
      <c r="H118">
        <f t="shared" si="4"/>
        <v>7.1780192376202354</v>
      </c>
      <c r="K118">
        <v>272007</v>
      </c>
      <c r="L118">
        <v>37894</v>
      </c>
      <c r="M118">
        <f t="shared" si="5"/>
        <v>7.1781020742069988</v>
      </c>
    </row>
    <row r="119" spans="1:13" x14ac:dyDescent="0.15">
      <c r="A119" t="s">
        <v>371</v>
      </c>
      <c r="B119" s="6">
        <v>283113</v>
      </c>
      <c r="C119" s="7">
        <v>80800</v>
      </c>
      <c r="D119">
        <f t="shared" si="3"/>
        <v>3.5038737623762377</v>
      </c>
      <c r="F119">
        <v>204372</v>
      </c>
      <c r="G119">
        <v>44440</v>
      </c>
      <c r="H119">
        <f t="shared" si="4"/>
        <v>4.5988298829882988</v>
      </c>
      <c r="K119">
        <v>275902</v>
      </c>
      <c r="L119">
        <v>59994</v>
      </c>
      <c r="M119">
        <f t="shared" si="5"/>
        <v>4.5988265493215987</v>
      </c>
    </row>
    <row r="120" spans="1:13" x14ac:dyDescent="0.15">
      <c r="A120" t="s">
        <v>372</v>
      </c>
      <c r="B120" s="11">
        <v>286103</v>
      </c>
      <c r="C120" s="12">
        <v>81400</v>
      </c>
      <c r="D120">
        <f t="shared" si="3"/>
        <v>3.51477886977887</v>
      </c>
      <c r="F120">
        <v>206529</v>
      </c>
      <c r="G120">
        <v>28490</v>
      </c>
      <c r="H120">
        <f t="shared" si="4"/>
        <v>7.2491751491751488</v>
      </c>
      <c r="K120">
        <v>278814</v>
      </c>
      <c r="L120">
        <v>38461</v>
      </c>
      <c r="M120">
        <f t="shared" si="5"/>
        <v>7.2492654897168558</v>
      </c>
    </row>
    <row r="121" spans="1:13" x14ac:dyDescent="0.15">
      <c r="A121" t="s">
        <v>376</v>
      </c>
      <c r="B121" s="6">
        <v>290000</v>
      </c>
      <c r="C121" s="7">
        <v>82000</v>
      </c>
      <c r="D121">
        <f t="shared" si="3"/>
        <v>3.5365853658536586</v>
      </c>
      <c r="F121">
        <v>210105</v>
      </c>
      <c r="G121">
        <v>28700</v>
      </c>
      <c r="H121">
        <f t="shared" si="4"/>
        <v>7.3207317073170728</v>
      </c>
      <c r="K121">
        <v>285742</v>
      </c>
      <c r="L121">
        <v>39032</v>
      </c>
      <c r="M121">
        <f t="shared" si="5"/>
        <v>7.3207112113137942</v>
      </c>
    </row>
    <row r="122" spans="1:13" x14ac:dyDescent="0.15">
      <c r="A122" t="s">
        <v>377</v>
      </c>
      <c r="B122" s="6">
        <v>293359</v>
      </c>
      <c r="C122" s="7">
        <v>82800</v>
      </c>
      <c r="D122">
        <f t="shared" si="3"/>
        <v>3.5429830917874394</v>
      </c>
      <c r="F122">
        <v>212537</v>
      </c>
      <c r="G122">
        <v>28980</v>
      </c>
      <c r="H122">
        <f t="shared" si="4"/>
        <v>7.3339199447895096</v>
      </c>
      <c r="K122">
        <v>291175</v>
      </c>
      <c r="L122">
        <v>39702</v>
      </c>
      <c r="M122">
        <f t="shared" si="5"/>
        <v>7.3340133998287236</v>
      </c>
    </row>
    <row r="123" spans="1:13" x14ac:dyDescent="0.15">
      <c r="A123" t="s">
        <v>378</v>
      </c>
      <c r="B123" s="6">
        <v>296728</v>
      </c>
      <c r="C123" s="7">
        <v>83600</v>
      </c>
      <c r="D123">
        <f t="shared" si="3"/>
        <v>3.5493779904306222</v>
      </c>
      <c r="F123">
        <v>215758</v>
      </c>
      <c r="G123">
        <v>45980</v>
      </c>
      <c r="H123">
        <f t="shared" si="4"/>
        <v>4.6924314919530232</v>
      </c>
      <c r="K123">
        <v>297746</v>
      </c>
      <c r="L123">
        <v>63452</v>
      </c>
      <c r="M123">
        <f t="shared" si="5"/>
        <v>4.6924604425392422</v>
      </c>
    </row>
    <row r="124" spans="1:13" x14ac:dyDescent="0.15">
      <c r="A124" t="s">
        <v>379</v>
      </c>
      <c r="B124" s="6">
        <v>300108</v>
      </c>
      <c r="C124" s="7">
        <v>84400</v>
      </c>
      <c r="D124">
        <f t="shared" si="3"/>
        <v>3.5557819905213268</v>
      </c>
      <c r="F124">
        <v>218215</v>
      </c>
      <c r="G124">
        <v>29540</v>
      </c>
      <c r="H124">
        <f t="shared" si="4"/>
        <v>7.3871022342586325</v>
      </c>
      <c r="K124">
        <v>303318</v>
      </c>
      <c r="L124">
        <v>41060</v>
      </c>
      <c r="M124">
        <f t="shared" si="5"/>
        <v>7.3871894788114956</v>
      </c>
    </row>
    <row r="125" spans="1:13" x14ac:dyDescent="0.15">
      <c r="A125" t="s">
        <v>380</v>
      </c>
      <c r="B125" s="6">
        <v>303497</v>
      </c>
      <c r="C125" s="7">
        <v>85200</v>
      </c>
      <c r="D125">
        <f t="shared" si="3"/>
        <v>3.5621713615023474</v>
      </c>
      <c r="F125">
        <v>220679</v>
      </c>
      <c r="G125">
        <v>29820</v>
      </c>
      <c r="H125">
        <f t="shared" si="4"/>
        <v>7.4003688799463445</v>
      </c>
      <c r="K125">
        <v>308950</v>
      </c>
      <c r="L125">
        <v>41748</v>
      </c>
      <c r="M125">
        <f t="shared" si="5"/>
        <v>7.4003545080003832</v>
      </c>
    </row>
    <row r="126" spans="1:13" x14ac:dyDescent="0.15">
      <c r="A126" t="s">
        <v>381</v>
      </c>
      <c r="B126" s="6">
        <v>306897</v>
      </c>
      <c r="C126" s="7">
        <v>86000</v>
      </c>
      <c r="D126">
        <f t="shared" si="3"/>
        <v>3.5685697674418604</v>
      </c>
      <c r="F126">
        <v>223957</v>
      </c>
      <c r="G126">
        <v>47300</v>
      </c>
      <c r="H126">
        <f t="shared" si="4"/>
        <v>4.734820295983087</v>
      </c>
      <c r="K126">
        <v>313539</v>
      </c>
      <c r="L126">
        <v>66220</v>
      </c>
      <c r="M126">
        <f t="shared" si="5"/>
        <v>4.7348082150407729</v>
      </c>
    </row>
    <row r="127" spans="1:13" x14ac:dyDescent="0.15">
      <c r="A127" t="s">
        <v>382</v>
      </c>
      <c r="B127" s="6">
        <v>310307</v>
      </c>
      <c r="C127" s="7">
        <v>86800</v>
      </c>
      <c r="D127">
        <f t="shared" si="3"/>
        <v>3.5749654377880185</v>
      </c>
      <c r="F127">
        <v>226446</v>
      </c>
      <c r="G127">
        <v>30380</v>
      </c>
      <c r="H127">
        <f t="shared" si="4"/>
        <v>7.4537853851217903</v>
      </c>
      <c r="K127">
        <v>317024</v>
      </c>
      <c r="L127">
        <v>42532</v>
      </c>
      <c r="M127">
        <f t="shared" si="5"/>
        <v>7.453775980438258</v>
      </c>
    </row>
    <row r="128" spans="1:13" x14ac:dyDescent="0.15">
      <c r="A128" t="s">
        <v>383</v>
      </c>
      <c r="B128" s="6">
        <v>313728</v>
      </c>
      <c r="C128" s="7">
        <v>87600</v>
      </c>
      <c r="D128">
        <f t="shared" si="3"/>
        <v>3.5813698630136988</v>
      </c>
      <c r="F128">
        <v>228942</v>
      </c>
      <c r="G128">
        <v>30660</v>
      </c>
      <c r="H128">
        <f t="shared" si="4"/>
        <v>7.4671232876712326</v>
      </c>
      <c r="K128">
        <v>320518</v>
      </c>
      <c r="L128">
        <v>42924</v>
      </c>
      <c r="M128">
        <f t="shared" si="5"/>
        <v>7.46710465007921</v>
      </c>
    </row>
    <row r="129" spans="1:13" x14ac:dyDescent="0.15">
      <c r="A129" t="s">
        <v>384</v>
      </c>
      <c r="B129" s="6">
        <v>317158</v>
      </c>
      <c r="C129" s="7">
        <v>88400</v>
      </c>
      <c r="D129">
        <f t="shared" si="3"/>
        <v>3.5877601809954753</v>
      </c>
      <c r="F129">
        <v>232277</v>
      </c>
      <c r="G129">
        <v>48620</v>
      </c>
      <c r="H129">
        <f t="shared" si="4"/>
        <v>4.7773961332784864</v>
      </c>
      <c r="K129">
        <v>325187</v>
      </c>
      <c r="L129">
        <v>68068</v>
      </c>
      <c r="M129">
        <f t="shared" si="5"/>
        <v>4.7773843803255565</v>
      </c>
    </row>
    <row r="130" spans="1:13" x14ac:dyDescent="0.15">
      <c r="A130" t="s">
        <v>385</v>
      </c>
      <c r="B130" s="11">
        <v>320599</v>
      </c>
      <c r="C130" s="12">
        <v>89200</v>
      </c>
      <c r="D130">
        <f t="shared" ref="D130:D193" si="6">B130/C130</f>
        <v>3.5941591928251122</v>
      </c>
      <c r="F130">
        <v>234797</v>
      </c>
      <c r="G130">
        <v>31220</v>
      </c>
      <c r="H130">
        <f t="shared" ref="H130:H193" si="7">F130/G130</f>
        <v>7.5207238949391417</v>
      </c>
      <c r="K130">
        <v>328715</v>
      </c>
      <c r="L130">
        <v>43708</v>
      </c>
      <c r="M130">
        <f t="shared" ref="M130:M193" si="8">K130/L130</f>
        <v>7.5207055916537016</v>
      </c>
    </row>
    <row r="131" spans="1:13" x14ac:dyDescent="0.15">
      <c r="A131" t="s">
        <v>386</v>
      </c>
      <c r="B131" s="6">
        <v>324050</v>
      </c>
      <c r="C131" s="7">
        <v>90000</v>
      </c>
      <c r="D131">
        <f t="shared" si="6"/>
        <v>3.6005555555555557</v>
      </c>
      <c r="F131">
        <v>238176</v>
      </c>
      <c r="G131">
        <v>31500</v>
      </c>
      <c r="H131">
        <f t="shared" si="7"/>
        <v>7.5611428571428574</v>
      </c>
      <c r="K131">
        <v>345355</v>
      </c>
      <c r="L131">
        <v>45675</v>
      </c>
      <c r="M131">
        <f t="shared" si="8"/>
        <v>7.5611384783798581</v>
      </c>
    </row>
    <row r="132" spans="1:13" x14ac:dyDescent="0.15">
      <c r="A132" t="s">
        <v>387</v>
      </c>
      <c r="B132" s="6">
        <v>327872</v>
      </c>
      <c r="C132" s="7">
        <v>90900</v>
      </c>
      <c r="D132">
        <f t="shared" si="6"/>
        <v>3.606952695269527</v>
      </c>
      <c r="F132">
        <v>240985</v>
      </c>
      <c r="G132">
        <v>31815</v>
      </c>
      <c r="H132">
        <f t="shared" si="7"/>
        <v>7.5745717428885744</v>
      </c>
      <c r="K132">
        <v>349428</v>
      </c>
      <c r="L132">
        <v>46131</v>
      </c>
      <c r="M132">
        <f t="shared" si="8"/>
        <v>7.5746894712882877</v>
      </c>
    </row>
    <row r="133" spans="1:13" x14ac:dyDescent="0.15">
      <c r="A133" t="s">
        <v>388</v>
      </c>
      <c r="B133" s="6">
        <v>331705</v>
      </c>
      <c r="C133" s="7">
        <v>91800</v>
      </c>
      <c r="D133">
        <f t="shared" si="6"/>
        <v>3.6133442265795206</v>
      </c>
      <c r="F133">
        <v>244673</v>
      </c>
      <c r="G133">
        <v>50490</v>
      </c>
      <c r="H133">
        <f t="shared" si="7"/>
        <v>4.8459694989106756</v>
      </c>
      <c r="K133">
        <v>354775</v>
      </c>
      <c r="L133">
        <v>73210</v>
      </c>
      <c r="M133">
        <f t="shared" si="8"/>
        <v>4.8459909848381368</v>
      </c>
    </row>
    <row r="134" spans="1:13" x14ac:dyDescent="0.15">
      <c r="A134" t="s">
        <v>389</v>
      </c>
      <c r="B134" s="6">
        <v>335550</v>
      </c>
      <c r="C134" s="7">
        <v>92700</v>
      </c>
      <c r="D134">
        <f t="shared" si="6"/>
        <v>3.6197411003236244</v>
      </c>
      <c r="F134">
        <v>247509</v>
      </c>
      <c r="G134">
        <v>32445</v>
      </c>
      <c r="H134">
        <f t="shared" si="7"/>
        <v>7.628571428571429</v>
      </c>
      <c r="K134">
        <v>358888</v>
      </c>
      <c r="L134">
        <v>47045</v>
      </c>
      <c r="M134">
        <f t="shared" si="8"/>
        <v>7.6286109044531827</v>
      </c>
    </row>
    <row r="135" spans="1:13" x14ac:dyDescent="0.15">
      <c r="A135" t="s">
        <v>390</v>
      </c>
      <c r="B135" s="6">
        <v>339407</v>
      </c>
      <c r="C135" s="7">
        <v>93600</v>
      </c>
      <c r="D135">
        <f t="shared" si="6"/>
        <v>3.6261431623931624</v>
      </c>
      <c r="F135">
        <v>250354</v>
      </c>
      <c r="G135">
        <v>32760</v>
      </c>
      <c r="H135">
        <f t="shared" si="7"/>
        <v>7.6420634920634924</v>
      </c>
      <c r="K135">
        <v>363013</v>
      </c>
      <c r="L135">
        <v>47502</v>
      </c>
      <c r="M135">
        <f t="shared" si="8"/>
        <v>7.642057176539935</v>
      </c>
    </row>
    <row r="136" spans="1:13" x14ac:dyDescent="0.15">
      <c r="A136" t="s">
        <v>391</v>
      </c>
      <c r="B136" s="6">
        <v>343275</v>
      </c>
      <c r="C136" s="7">
        <v>94500</v>
      </c>
      <c r="D136">
        <f t="shared" si="6"/>
        <v>3.6325396825396825</v>
      </c>
      <c r="F136">
        <v>254108</v>
      </c>
      <c r="G136">
        <v>51975</v>
      </c>
      <c r="H136">
        <f t="shared" si="7"/>
        <v>4.8890428090428086</v>
      </c>
      <c r="K136">
        <v>368456</v>
      </c>
      <c r="L136">
        <v>75363</v>
      </c>
      <c r="M136">
        <f t="shared" si="8"/>
        <v>4.8890835025144961</v>
      </c>
    </row>
    <row r="137" spans="1:13" x14ac:dyDescent="0.15">
      <c r="A137" t="s">
        <v>392</v>
      </c>
      <c r="B137" s="6">
        <v>347155</v>
      </c>
      <c r="C137" s="7">
        <v>95400</v>
      </c>
      <c r="D137">
        <f t="shared" si="6"/>
        <v>3.6389412997903565</v>
      </c>
      <c r="F137">
        <v>256981</v>
      </c>
      <c r="G137">
        <v>33390</v>
      </c>
      <c r="H137">
        <f t="shared" si="7"/>
        <v>7.6963462114405514</v>
      </c>
      <c r="K137">
        <v>372622</v>
      </c>
      <c r="L137">
        <v>48415</v>
      </c>
      <c r="M137">
        <f t="shared" si="8"/>
        <v>7.6964163998760711</v>
      </c>
    </row>
    <row r="138" spans="1:13" x14ac:dyDescent="0.15">
      <c r="A138" t="s">
        <v>393</v>
      </c>
      <c r="B138" s="6">
        <v>351046</v>
      </c>
      <c r="C138" s="7">
        <v>96300</v>
      </c>
      <c r="D138">
        <f t="shared" si="6"/>
        <v>3.6453374870197299</v>
      </c>
      <c r="F138">
        <v>259861</v>
      </c>
      <c r="G138">
        <v>33705</v>
      </c>
      <c r="H138">
        <f t="shared" si="7"/>
        <v>7.7098650051921078</v>
      </c>
      <c r="K138">
        <v>376798</v>
      </c>
      <c r="L138">
        <v>48872</v>
      </c>
      <c r="M138">
        <f t="shared" si="8"/>
        <v>7.7098952365362576</v>
      </c>
    </row>
    <row r="139" spans="1:13" x14ac:dyDescent="0.15">
      <c r="A139" t="s">
        <v>394</v>
      </c>
      <c r="B139" s="6">
        <v>354948</v>
      </c>
      <c r="C139" s="7">
        <v>97200</v>
      </c>
      <c r="D139">
        <f t="shared" si="6"/>
        <v>3.6517283950617285</v>
      </c>
      <c r="F139">
        <v>263681</v>
      </c>
      <c r="G139">
        <v>53460</v>
      </c>
      <c r="H139">
        <f t="shared" si="7"/>
        <v>4.9323045267489709</v>
      </c>
      <c r="K139">
        <v>382337</v>
      </c>
      <c r="L139">
        <v>77517</v>
      </c>
      <c r="M139">
        <f t="shared" si="8"/>
        <v>4.9322987215707519</v>
      </c>
    </row>
    <row r="140" spans="1:13" x14ac:dyDescent="0.15">
      <c r="A140" t="s">
        <v>395</v>
      </c>
      <c r="B140" s="11">
        <v>358862</v>
      </c>
      <c r="C140" s="12">
        <v>98100</v>
      </c>
      <c r="D140">
        <f t="shared" si="6"/>
        <v>3.6581243628950051</v>
      </c>
      <c r="F140">
        <v>266588</v>
      </c>
      <c r="G140">
        <v>34335</v>
      </c>
      <c r="H140">
        <f t="shared" si="7"/>
        <v>7.7643221202854233</v>
      </c>
      <c r="K140">
        <v>386552</v>
      </c>
      <c r="L140">
        <v>49785</v>
      </c>
      <c r="M140">
        <f t="shared" si="8"/>
        <v>7.7644270362559</v>
      </c>
    </row>
    <row r="141" spans="1:13" x14ac:dyDescent="0.15">
      <c r="A141" t="s">
        <v>396</v>
      </c>
      <c r="B141" s="6">
        <v>362788</v>
      </c>
      <c r="C141" s="7">
        <v>99000</v>
      </c>
      <c r="D141">
        <f t="shared" si="6"/>
        <v>3.6645252525252525</v>
      </c>
      <c r="F141">
        <v>270457</v>
      </c>
      <c r="G141">
        <v>34650</v>
      </c>
      <c r="H141">
        <f t="shared" si="7"/>
        <v>7.8053968253968256</v>
      </c>
      <c r="K141">
        <v>405685</v>
      </c>
      <c r="L141">
        <v>51975</v>
      </c>
      <c r="M141">
        <f t="shared" si="8"/>
        <v>7.8053872053872055</v>
      </c>
    </row>
    <row r="142" spans="1:13" x14ac:dyDescent="0.15">
      <c r="A142" t="s">
        <v>397</v>
      </c>
      <c r="B142" s="6">
        <v>366211</v>
      </c>
      <c r="C142" s="7">
        <v>99760</v>
      </c>
      <c r="D142">
        <f t="shared" si="6"/>
        <v>3.6709202085004011</v>
      </c>
      <c r="F142">
        <v>273009</v>
      </c>
      <c r="G142">
        <v>34916</v>
      </c>
      <c r="H142">
        <f t="shared" si="7"/>
        <v>7.8190227975713142</v>
      </c>
      <c r="K142">
        <v>409513</v>
      </c>
      <c r="L142">
        <v>52374</v>
      </c>
      <c r="M142">
        <f t="shared" si="8"/>
        <v>7.8190132508496584</v>
      </c>
    </row>
    <row r="143" spans="1:13" x14ac:dyDescent="0.15">
      <c r="A143" t="s">
        <v>398</v>
      </c>
      <c r="B143" s="6">
        <v>369644</v>
      </c>
      <c r="C143" s="7">
        <v>100520</v>
      </c>
      <c r="D143">
        <f t="shared" si="6"/>
        <v>3.6773179466772783</v>
      </c>
      <c r="F143">
        <v>276539</v>
      </c>
      <c r="G143">
        <v>55286</v>
      </c>
      <c r="H143">
        <f t="shared" si="7"/>
        <v>5.0019715660384181</v>
      </c>
      <c r="K143">
        <v>414808</v>
      </c>
      <c r="L143">
        <v>82929</v>
      </c>
      <c r="M143">
        <f t="shared" si="8"/>
        <v>5.0019655367844784</v>
      </c>
    </row>
    <row r="144" spans="1:13" x14ac:dyDescent="0.15">
      <c r="A144" t="s">
        <v>399</v>
      </c>
      <c r="B144" s="6">
        <v>373087</v>
      </c>
      <c r="C144" s="7">
        <v>101280</v>
      </c>
      <c r="D144">
        <f t="shared" si="6"/>
        <v>3.6837184044233808</v>
      </c>
      <c r="F144">
        <v>279115</v>
      </c>
      <c r="G144">
        <v>35448</v>
      </c>
      <c r="H144">
        <f t="shared" si="7"/>
        <v>7.8739280072218465</v>
      </c>
      <c r="K144">
        <v>418672</v>
      </c>
      <c r="L144">
        <v>53172</v>
      </c>
      <c r="M144">
        <f t="shared" si="8"/>
        <v>7.8739186037764233</v>
      </c>
    </row>
    <row r="145" spans="1:13" x14ac:dyDescent="0.15">
      <c r="A145" t="s">
        <v>400</v>
      </c>
      <c r="B145" s="6">
        <v>376539</v>
      </c>
      <c r="C145" s="7">
        <v>102040</v>
      </c>
      <c r="D145">
        <f t="shared" si="6"/>
        <v>3.6901117208937673</v>
      </c>
      <c r="F145">
        <v>281698</v>
      </c>
      <c r="G145">
        <v>35714</v>
      </c>
      <c r="H145">
        <f t="shared" si="7"/>
        <v>7.8876071008568065</v>
      </c>
      <c r="K145">
        <v>422547</v>
      </c>
      <c r="L145">
        <v>53571</v>
      </c>
      <c r="M145">
        <f t="shared" si="8"/>
        <v>7.8876071008568065</v>
      </c>
    </row>
    <row r="146" spans="1:13" x14ac:dyDescent="0.15">
      <c r="A146" t="s">
        <v>401</v>
      </c>
      <c r="B146" s="6">
        <v>380000</v>
      </c>
      <c r="C146" s="7">
        <v>102800</v>
      </c>
      <c r="D146">
        <f t="shared" si="6"/>
        <v>3.6964980544747084</v>
      </c>
      <c r="F146">
        <v>285285</v>
      </c>
      <c r="G146">
        <v>56540</v>
      </c>
      <c r="H146">
        <f t="shared" si="7"/>
        <v>5.0457198443579765</v>
      </c>
      <c r="K146">
        <v>427927</v>
      </c>
      <c r="L146">
        <v>84810</v>
      </c>
      <c r="M146">
        <f t="shared" si="8"/>
        <v>5.0457139488267897</v>
      </c>
    </row>
    <row r="147" spans="1:13" x14ac:dyDescent="0.15">
      <c r="A147" t="s">
        <v>402</v>
      </c>
      <c r="B147" s="6">
        <v>383837</v>
      </c>
      <c r="C147" s="7">
        <v>103560</v>
      </c>
      <c r="D147">
        <f t="shared" si="6"/>
        <v>3.7064213982232523</v>
      </c>
      <c r="F147">
        <v>288165</v>
      </c>
      <c r="G147">
        <v>36246</v>
      </c>
      <c r="H147">
        <f t="shared" si="7"/>
        <v>7.9502565800364176</v>
      </c>
      <c r="K147">
        <v>432247</v>
      </c>
      <c r="L147">
        <v>54369</v>
      </c>
      <c r="M147">
        <f t="shared" si="8"/>
        <v>7.9502473836193417</v>
      </c>
    </row>
    <row r="148" spans="1:13" x14ac:dyDescent="0.15">
      <c r="A148" t="s">
        <v>403</v>
      </c>
      <c r="B148" s="6">
        <v>387689</v>
      </c>
      <c r="C148" s="7">
        <v>104320</v>
      </c>
      <c r="D148">
        <f t="shared" si="6"/>
        <v>3.7163439417177915</v>
      </c>
      <c r="F148">
        <v>291056</v>
      </c>
      <c r="G148">
        <v>36512</v>
      </c>
      <c r="H148">
        <f t="shared" si="7"/>
        <v>7.9715162138475018</v>
      </c>
      <c r="K148">
        <v>436584</v>
      </c>
      <c r="L148">
        <v>54768</v>
      </c>
      <c r="M148">
        <f t="shared" si="8"/>
        <v>7.9715162138475018</v>
      </c>
    </row>
    <row r="149" spans="1:13" x14ac:dyDescent="0.15">
      <c r="A149" t="s">
        <v>404</v>
      </c>
      <c r="B149" s="6">
        <v>391556</v>
      </c>
      <c r="C149" s="7">
        <v>105080</v>
      </c>
      <c r="D149">
        <f t="shared" si="6"/>
        <v>3.7262657023220402</v>
      </c>
      <c r="F149">
        <v>294988</v>
      </c>
      <c r="G149">
        <v>57794</v>
      </c>
      <c r="H149">
        <f t="shared" si="7"/>
        <v>5.1041284562411322</v>
      </c>
      <c r="K149">
        <v>442482</v>
      </c>
      <c r="L149">
        <v>86691</v>
      </c>
      <c r="M149">
        <f t="shared" si="8"/>
        <v>5.1041284562411322</v>
      </c>
    </row>
    <row r="150" spans="1:13" x14ac:dyDescent="0.15">
      <c r="A150" t="s">
        <v>405</v>
      </c>
      <c r="B150" s="11">
        <v>395438</v>
      </c>
      <c r="C150" s="12">
        <v>105840</v>
      </c>
      <c r="D150">
        <f t="shared" si="6"/>
        <v>3.7361866969009827</v>
      </c>
      <c r="F150">
        <v>297912</v>
      </c>
      <c r="G150">
        <v>37044</v>
      </c>
      <c r="H150">
        <f t="shared" si="7"/>
        <v>8.0421120829284103</v>
      </c>
      <c r="K150">
        <v>446868</v>
      </c>
      <c r="L150">
        <v>55566</v>
      </c>
      <c r="M150">
        <f t="shared" si="8"/>
        <v>8.0421120829284103</v>
      </c>
    </row>
    <row r="151" spans="1:13" x14ac:dyDescent="0.15">
      <c r="A151" t="s">
        <v>716</v>
      </c>
      <c r="B151" s="6">
        <v>399335</v>
      </c>
      <c r="C151" s="7">
        <v>106600</v>
      </c>
      <c r="D151">
        <f t="shared" si="6"/>
        <v>3.746106941838649</v>
      </c>
      <c r="F151">
        <v>301897</v>
      </c>
      <c r="G151">
        <v>37310</v>
      </c>
      <c r="H151">
        <f t="shared" si="7"/>
        <v>8.0915840257303664</v>
      </c>
      <c r="K151">
        <v>467940</v>
      </c>
      <c r="L151">
        <v>57830</v>
      </c>
      <c r="M151">
        <f t="shared" si="8"/>
        <v>8.0916479335984786</v>
      </c>
    </row>
    <row r="152" spans="1:13" x14ac:dyDescent="0.15">
      <c r="A152" t="s">
        <v>717</v>
      </c>
      <c r="B152" s="6">
        <v>403548</v>
      </c>
      <c r="C152" s="7">
        <v>107440</v>
      </c>
      <c r="D152">
        <f t="shared" si="6"/>
        <v>3.756031273268801</v>
      </c>
      <c r="F152">
        <v>305081</v>
      </c>
      <c r="G152">
        <v>37604</v>
      </c>
      <c r="H152">
        <f t="shared" si="7"/>
        <v>8.1129932985852573</v>
      </c>
      <c r="K152">
        <v>472875</v>
      </c>
      <c r="L152">
        <v>58286</v>
      </c>
      <c r="M152">
        <f t="shared" si="8"/>
        <v>8.1130117009230354</v>
      </c>
    </row>
    <row r="153" spans="1:13" x14ac:dyDescent="0.15">
      <c r="A153" t="s">
        <v>718</v>
      </c>
      <c r="B153" s="6">
        <v>407777</v>
      </c>
      <c r="C153" s="7">
        <v>108280</v>
      </c>
      <c r="D153">
        <f t="shared" si="6"/>
        <v>3.7659493904691539</v>
      </c>
      <c r="F153">
        <v>309348</v>
      </c>
      <c r="G153">
        <v>59554</v>
      </c>
      <c r="H153">
        <f t="shared" si="7"/>
        <v>5.1944117943379116</v>
      </c>
      <c r="K153">
        <v>479489</v>
      </c>
      <c r="L153">
        <v>92308</v>
      </c>
      <c r="M153">
        <f t="shared" si="8"/>
        <v>5.1944468518438276</v>
      </c>
    </row>
    <row r="154" spans="1:13" x14ac:dyDescent="0.15">
      <c r="A154" t="s">
        <v>719</v>
      </c>
      <c r="B154" s="6">
        <v>412023</v>
      </c>
      <c r="C154" s="7">
        <v>109120</v>
      </c>
      <c r="D154">
        <f t="shared" si="6"/>
        <v>3.7758706011730205</v>
      </c>
      <c r="F154">
        <v>312570</v>
      </c>
      <c r="G154">
        <v>38192</v>
      </c>
      <c r="H154">
        <f t="shared" si="7"/>
        <v>8.1841746962714712</v>
      </c>
      <c r="K154">
        <v>484483</v>
      </c>
      <c r="L154">
        <v>59197</v>
      </c>
      <c r="M154">
        <f t="shared" si="8"/>
        <v>8.1842492018176589</v>
      </c>
    </row>
    <row r="155" spans="1:13" x14ac:dyDescent="0.15">
      <c r="A155" t="s">
        <v>720</v>
      </c>
      <c r="B155" s="6">
        <v>416286</v>
      </c>
      <c r="C155" s="7">
        <v>109960</v>
      </c>
      <c r="D155">
        <f t="shared" si="6"/>
        <v>3.7857948344852672</v>
      </c>
      <c r="F155">
        <v>315804</v>
      </c>
      <c r="G155">
        <v>38486</v>
      </c>
      <c r="H155">
        <f t="shared" si="7"/>
        <v>8.2056851842228351</v>
      </c>
      <c r="K155">
        <v>489496</v>
      </c>
      <c r="L155">
        <v>59653</v>
      </c>
      <c r="M155">
        <f t="shared" si="8"/>
        <v>8.2057230985868266</v>
      </c>
    </row>
    <row r="156" spans="1:13" x14ac:dyDescent="0.15">
      <c r="A156" t="s">
        <v>721</v>
      </c>
      <c r="B156" s="6">
        <v>420566</v>
      </c>
      <c r="C156" s="7">
        <v>110800</v>
      </c>
      <c r="D156">
        <f t="shared" si="6"/>
        <v>3.7957220216606498</v>
      </c>
      <c r="F156">
        <v>320155</v>
      </c>
      <c r="G156">
        <v>60940</v>
      </c>
      <c r="H156">
        <f t="shared" si="7"/>
        <v>5.2536101083032491</v>
      </c>
      <c r="K156">
        <v>496240</v>
      </c>
      <c r="L156">
        <v>94457</v>
      </c>
      <c r="M156">
        <f t="shared" si="8"/>
        <v>5.2536074615962818</v>
      </c>
    </row>
    <row r="157" spans="1:13" x14ac:dyDescent="0.15">
      <c r="A157" t="s">
        <v>722</v>
      </c>
      <c r="B157" s="6">
        <v>424862</v>
      </c>
      <c r="C157" s="7">
        <v>111640</v>
      </c>
      <c r="D157">
        <f t="shared" si="6"/>
        <v>3.8056431386599785</v>
      </c>
      <c r="F157">
        <v>323425</v>
      </c>
      <c r="G157">
        <v>39074</v>
      </c>
      <c r="H157">
        <f t="shared" si="7"/>
        <v>8.2772431796079236</v>
      </c>
      <c r="K157">
        <v>501308</v>
      </c>
      <c r="L157">
        <v>60564</v>
      </c>
      <c r="M157">
        <f t="shared" si="8"/>
        <v>8.2773264645664089</v>
      </c>
    </row>
    <row r="158" spans="1:13" x14ac:dyDescent="0.15">
      <c r="A158" t="s">
        <v>723</v>
      </c>
      <c r="B158" s="6">
        <v>429174</v>
      </c>
      <c r="C158" s="7">
        <v>112480</v>
      </c>
      <c r="D158">
        <f t="shared" si="6"/>
        <v>3.815558321479374</v>
      </c>
      <c r="F158">
        <v>326708</v>
      </c>
      <c r="G158">
        <v>39368</v>
      </c>
      <c r="H158">
        <f t="shared" si="7"/>
        <v>8.2988213777687463</v>
      </c>
      <c r="K158">
        <v>506397</v>
      </c>
      <c r="L158">
        <v>61020</v>
      </c>
      <c r="M158">
        <f t="shared" si="8"/>
        <v>8.2988692232055072</v>
      </c>
    </row>
    <row r="159" spans="1:13" x14ac:dyDescent="0.15">
      <c r="A159" t="s">
        <v>724</v>
      </c>
      <c r="B159" s="6">
        <v>433504</v>
      </c>
      <c r="C159" s="7">
        <v>113320</v>
      </c>
      <c r="D159">
        <f t="shared" si="6"/>
        <v>3.8254853512177904</v>
      </c>
      <c r="F159">
        <v>331142</v>
      </c>
      <c r="G159">
        <v>62326</v>
      </c>
      <c r="H159">
        <f t="shared" si="7"/>
        <v>5.3130635689760295</v>
      </c>
      <c r="K159">
        <v>513270</v>
      </c>
      <c r="L159">
        <v>96605</v>
      </c>
      <c r="M159">
        <f t="shared" si="8"/>
        <v>5.3130790331763365</v>
      </c>
    </row>
    <row r="160" spans="1:13" x14ac:dyDescent="0.15">
      <c r="A160" t="s">
        <v>725</v>
      </c>
      <c r="B160" s="11">
        <v>437850</v>
      </c>
      <c r="C160" s="12">
        <v>114160</v>
      </c>
      <c r="D160">
        <f t="shared" si="6"/>
        <v>3.8354064470918008</v>
      </c>
      <c r="F160">
        <v>334461</v>
      </c>
      <c r="G160">
        <v>39956</v>
      </c>
      <c r="H160">
        <f t="shared" si="7"/>
        <v>8.3707328060866946</v>
      </c>
      <c r="K160">
        <v>518414</v>
      </c>
      <c r="L160">
        <v>61931</v>
      </c>
      <c r="M160">
        <f t="shared" si="8"/>
        <v>8.3708320550289841</v>
      </c>
    </row>
    <row r="161" spans="1:13" x14ac:dyDescent="0.15">
      <c r="A161" t="s">
        <v>726</v>
      </c>
      <c r="B161" s="6">
        <v>442213</v>
      </c>
      <c r="C161" s="7">
        <v>115000</v>
      </c>
      <c r="D161">
        <f t="shared" si="6"/>
        <v>3.8453304347826087</v>
      </c>
      <c r="F161">
        <v>338955</v>
      </c>
      <c r="G161">
        <v>40250</v>
      </c>
      <c r="H161">
        <f t="shared" si="7"/>
        <v>8.4212422360248453</v>
      </c>
      <c r="K161">
        <v>542328</v>
      </c>
      <c r="L161">
        <v>64400</v>
      </c>
      <c r="M161">
        <f t="shared" si="8"/>
        <v>8.4212422360248453</v>
      </c>
    </row>
    <row r="162" spans="1:13" x14ac:dyDescent="0.15">
      <c r="A162" t="s">
        <v>727</v>
      </c>
      <c r="B162" s="6">
        <v>446746</v>
      </c>
      <c r="C162" s="7">
        <v>115880</v>
      </c>
      <c r="D162">
        <f t="shared" si="6"/>
        <v>3.8552468070417674</v>
      </c>
      <c r="F162">
        <v>342430</v>
      </c>
      <c r="G162">
        <v>40558</v>
      </c>
      <c r="H162">
        <f t="shared" si="7"/>
        <v>8.4429705606785337</v>
      </c>
      <c r="K162">
        <v>547888</v>
      </c>
      <c r="L162">
        <v>64892</v>
      </c>
      <c r="M162">
        <f t="shared" si="8"/>
        <v>8.443074647105961</v>
      </c>
    </row>
    <row r="163" spans="1:13" x14ac:dyDescent="0.15">
      <c r="A163" t="s">
        <v>728</v>
      </c>
      <c r="B163" s="6">
        <v>451297</v>
      </c>
      <c r="C163" s="7">
        <v>116760</v>
      </c>
      <c r="D163">
        <f t="shared" si="6"/>
        <v>3.8651678657074342</v>
      </c>
      <c r="F163">
        <v>347103</v>
      </c>
      <c r="G163">
        <v>64218</v>
      </c>
      <c r="H163">
        <f t="shared" si="7"/>
        <v>5.4050733439222647</v>
      </c>
      <c r="K163">
        <v>555364</v>
      </c>
      <c r="L163">
        <v>102748</v>
      </c>
      <c r="M163">
        <f t="shared" si="8"/>
        <v>5.4051076419978976</v>
      </c>
    </row>
    <row r="164" spans="1:13" x14ac:dyDescent="0.15">
      <c r="A164" t="s">
        <v>729</v>
      </c>
      <c r="B164" s="6">
        <v>455866</v>
      </c>
      <c r="C164" s="7">
        <v>117640</v>
      </c>
      <c r="D164">
        <f t="shared" si="6"/>
        <v>3.8750935056103368</v>
      </c>
      <c r="F164">
        <v>350617</v>
      </c>
      <c r="G164">
        <v>41174</v>
      </c>
      <c r="H164">
        <f t="shared" si="7"/>
        <v>8.5154952154272117</v>
      </c>
      <c r="K164">
        <v>560987</v>
      </c>
      <c r="L164">
        <v>65878</v>
      </c>
      <c r="M164">
        <f t="shared" si="8"/>
        <v>8.5155438841494888</v>
      </c>
    </row>
    <row r="165" spans="1:13" x14ac:dyDescent="0.15">
      <c r="A165" t="s">
        <v>730</v>
      </c>
      <c r="B165" s="6">
        <v>460452</v>
      </c>
      <c r="C165" s="7">
        <v>118520</v>
      </c>
      <c r="D165">
        <f t="shared" si="6"/>
        <v>3.8850151873101586</v>
      </c>
      <c r="F165">
        <v>354145</v>
      </c>
      <c r="G165">
        <v>41482</v>
      </c>
      <c r="H165">
        <f t="shared" si="7"/>
        <v>8.537317390675474</v>
      </c>
      <c r="K165">
        <v>566632</v>
      </c>
      <c r="L165">
        <v>66371</v>
      </c>
      <c r="M165">
        <f t="shared" si="8"/>
        <v>8.5373431167226652</v>
      </c>
    </row>
    <row r="166" spans="1:13" x14ac:dyDescent="0.15">
      <c r="A166" t="s">
        <v>731</v>
      </c>
      <c r="B166" s="6">
        <v>465056</v>
      </c>
      <c r="C166" s="7">
        <v>119400</v>
      </c>
      <c r="D166">
        <f t="shared" si="6"/>
        <v>3.8949413735343383</v>
      </c>
      <c r="F166">
        <v>358906</v>
      </c>
      <c r="G166">
        <v>65670</v>
      </c>
      <c r="H166">
        <f t="shared" si="7"/>
        <v>5.4652961778589919</v>
      </c>
      <c r="K166">
        <v>574249</v>
      </c>
      <c r="L166">
        <v>105072</v>
      </c>
      <c r="M166">
        <f t="shared" si="8"/>
        <v>5.46529046748896</v>
      </c>
    </row>
    <row r="167" spans="1:13" x14ac:dyDescent="0.15">
      <c r="A167" t="s">
        <v>732</v>
      </c>
      <c r="B167" s="6">
        <v>469677</v>
      </c>
      <c r="C167" s="7">
        <v>120280</v>
      </c>
      <c r="D167">
        <f t="shared" si="6"/>
        <v>3.9048636514798805</v>
      </c>
      <c r="F167">
        <v>362472</v>
      </c>
      <c r="G167">
        <v>42098</v>
      </c>
      <c r="H167">
        <f t="shared" si="7"/>
        <v>8.610195258682122</v>
      </c>
      <c r="K167">
        <v>579955</v>
      </c>
      <c r="L167">
        <v>67356</v>
      </c>
      <c r="M167">
        <f t="shared" si="8"/>
        <v>8.6102945543084513</v>
      </c>
    </row>
    <row r="168" spans="1:13" x14ac:dyDescent="0.15">
      <c r="A168" t="s">
        <v>733</v>
      </c>
      <c r="B168" s="6">
        <v>474315</v>
      </c>
      <c r="C168" s="7">
        <v>121160</v>
      </c>
      <c r="D168">
        <f t="shared" si="6"/>
        <v>3.9147821063057116</v>
      </c>
      <c r="F168">
        <v>366052</v>
      </c>
      <c r="G168">
        <v>42406</v>
      </c>
      <c r="H168">
        <f t="shared" si="7"/>
        <v>8.6320803659859457</v>
      </c>
      <c r="K168">
        <v>585683</v>
      </c>
      <c r="L168">
        <v>67849</v>
      </c>
      <c r="M168">
        <f t="shared" si="8"/>
        <v>8.6321537531872252</v>
      </c>
    </row>
    <row r="169" spans="1:13" x14ac:dyDescent="0.15">
      <c r="A169" t="s">
        <v>734</v>
      </c>
      <c r="B169" s="6">
        <v>478971</v>
      </c>
      <c r="C169" s="7">
        <v>122040</v>
      </c>
      <c r="D169">
        <f t="shared" si="6"/>
        <v>3.9247050147492626</v>
      </c>
      <c r="F169">
        <v>370903</v>
      </c>
      <c r="G169">
        <v>67122</v>
      </c>
      <c r="H169">
        <f t="shared" si="7"/>
        <v>5.5258037603170349</v>
      </c>
      <c r="K169">
        <v>593444</v>
      </c>
      <c r="L169">
        <v>107395</v>
      </c>
      <c r="M169">
        <f t="shared" si="8"/>
        <v>5.5258066017971039</v>
      </c>
    </row>
    <row r="170" spans="1:13" x14ac:dyDescent="0.15">
      <c r="A170" t="s">
        <v>735</v>
      </c>
      <c r="B170" s="11">
        <v>483644</v>
      </c>
      <c r="C170" s="12">
        <v>122920</v>
      </c>
      <c r="D170">
        <f t="shared" si="6"/>
        <v>3.934624145785877</v>
      </c>
      <c r="F170">
        <v>374521</v>
      </c>
      <c r="G170">
        <v>43022</v>
      </c>
      <c r="H170">
        <f t="shared" si="7"/>
        <v>8.7053368044256434</v>
      </c>
      <c r="K170">
        <v>599233</v>
      </c>
      <c r="L170">
        <v>68835</v>
      </c>
      <c r="M170">
        <f t="shared" si="8"/>
        <v>8.7053533812740618</v>
      </c>
    </row>
    <row r="171" spans="1:13" x14ac:dyDescent="0.15">
      <c r="A171" t="s">
        <v>411</v>
      </c>
      <c r="B171" s="6">
        <v>488335</v>
      </c>
      <c r="C171" s="7">
        <v>123800</v>
      </c>
      <c r="D171">
        <f t="shared" si="6"/>
        <v>3.9445476575121163</v>
      </c>
      <c r="F171">
        <v>379435</v>
      </c>
      <c r="G171">
        <v>43330</v>
      </c>
      <c r="H171">
        <f t="shared" si="7"/>
        <v>8.756865912762521</v>
      </c>
      <c r="K171">
        <v>626067</v>
      </c>
      <c r="L171">
        <v>71494</v>
      </c>
      <c r="M171">
        <f t="shared" si="8"/>
        <v>8.7569166643354688</v>
      </c>
    </row>
    <row r="172" spans="1:13" x14ac:dyDescent="0.15">
      <c r="A172" t="s">
        <v>412</v>
      </c>
      <c r="B172" s="6">
        <v>492806</v>
      </c>
      <c r="C172" s="7">
        <v>124620</v>
      </c>
      <c r="D172">
        <f t="shared" si="6"/>
        <v>3.9544695875461402</v>
      </c>
      <c r="F172">
        <v>382909</v>
      </c>
      <c r="G172">
        <v>43617</v>
      </c>
      <c r="H172">
        <f t="shared" si="7"/>
        <v>8.7788935506797809</v>
      </c>
      <c r="K172">
        <v>631799</v>
      </c>
      <c r="L172">
        <v>71968</v>
      </c>
      <c r="M172">
        <f t="shared" si="8"/>
        <v>8.778887839039573</v>
      </c>
    </row>
    <row r="173" spans="1:13" x14ac:dyDescent="0.15">
      <c r="A173" t="s">
        <v>413</v>
      </c>
      <c r="B173" s="6">
        <v>497293</v>
      </c>
      <c r="C173" s="7">
        <v>125440</v>
      </c>
      <c r="D173">
        <f t="shared" si="6"/>
        <v>3.9643893494897959</v>
      </c>
      <c r="F173">
        <v>387702</v>
      </c>
      <c r="G173">
        <v>68992</v>
      </c>
      <c r="H173">
        <f t="shared" si="7"/>
        <v>5.6195211038961039</v>
      </c>
      <c r="K173">
        <v>639708</v>
      </c>
      <c r="L173">
        <v>113836</v>
      </c>
      <c r="M173">
        <f t="shared" si="8"/>
        <v>5.6195579605748618</v>
      </c>
    </row>
    <row r="174" spans="1:13" x14ac:dyDescent="0.15">
      <c r="A174" t="s">
        <v>414</v>
      </c>
      <c r="B174" s="6">
        <v>501797</v>
      </c>
      <c r="C174" s="7">
        <v>126260</v>
      </c>
      <c r="D174">
        <f t="shared" si="6"/>
        <v>3.9743149057500395</v>
      </c>
      <c r="F174">
        <v>391213</v>
      </c>
      <c r="G174">
        <v>44191</v>
      </c>
      <c r="H174">
        <f t="shared" si="7"/>
        <v>8.8527754520151163</v>
      </c>
      <c r="K174">
        <v>645501</v>
      </c>
      <c r="L174">
        <v>72915</v>
      </c>
      <c r="M174">
        <f t="shared" si="8"/>
        <v>8.8527874922855379</v>
      </c>
    </row>
    <row r="175" spans="1:13" x14ac:dyDescent="0.15">
      <c r="A175" t="s">
        <v>415</v>
      </c>
      <c r="B175" s="6">
        <v>506317</v>
      </c>
      <c r="C175" s="7">
        <v>127080</v>
      </c>
      <c r="D175">
        <f t="shared" si="6"/>
        <v>3.9842382751022978</v>
      </c>
      <c r="F175">
        <v>394737</v>
      </c>
      <c r="G175">
        <v>44478</v>
      </c>
      <c r="H175">
        <f t="shared" si="7"/>
        <v>8.8748819641170922</v>
      </c>
      <c r="K175">
        <v>651316</v>
      </c>
      <c r="L175">
        <v>73388</v>
      </c>
      <c r="M175">
        <f t="shared" si="8"/>
        <v>8.8749659344852017</v>
      </c>
    </row>
    <row r="176" spans="1:13" x14ac:dyDescent="0.15">
      <c r="A176" t="s">
        <v>416</v>
      </c>
      <c r="B176" s="6">
        <v>510853</v>
      </c>
      <c r="C176" s="7">
        <v>127900</v>
      </c>
      <c r="D176">
        <f t="shared" si="6"/>
        <v>3.9941594996090695</v>
      </c>
      <c r="F176">
        <v>399614</v>
      </c>
      <c r="G176">
        <v>70345</v>
      </c>
      <c r="H176">
        <f t="shared" si="7"/>
        <v>5.680773331437913</v>
      </c>
      <c r="K176">
        <v>659363</v>
      </c>
      <c r="L176">
        <v>116069</v>
      </c>
      <c r="M176">
        <f t="shared" si="8"/>
        <v>5.6807847056492262</v>
      </c>
    </row>
    <row r="177" spans="1:13" x14ac:dyDescent="0.15">
      <c r="A177" t="s">
        <v>417</v>
      </c>
      <c r="B177" s="6">
        <v>515405</v>
      </c>
      <c r="C177" s="7">
        <v>128720</v>
      </c>
      <c r="D177">
        <f t="shared" si="6"/>
        <v>4.0040786202610317</v>
      </c>
      <c r="F177">
        <v>403174</v>
      </c>
      <c r="G177">
        <v>45052</v>
      </c>
      <c r="H177">
        <f t="shared" si="7"/>
        <v>8.949081061884046</v>
      </c>
      <c r="K177">
        <v>665237</v>
      </c>
      <c r="L177">
        <v>74335</v>
      </c>
      <c r="M177">
        <f t="shared" si="8"/>
        <v>8.9491760274433307</v>
      </c>
    </row>
    <row r="178" spans="1:13" x14ac:dyDescent="0.15">
      <c r="A178" t="s">
        <v>418</v>
      </c>
      <c r="B178" s="6">
        <v>519974</v>
      </c>
      <c r="C178" s="7">
        <v>129540</v>
      </c>
      <c r="D178">
        <f t="shared" si="6"/>
        <v>4.0140033966342443</v>
      </c>
      <c r="F178">
        <v>406749</v>
      </c>
      <c r="G178">
        <v>45339</v>
      </c>
      <c r="H178">
        <f t="shared" si="7"/>
        <v>8.9712830013895317</v>
      </c>
      <c r="K178">
        <v>671135</v>
      </c>
      <c r="L178">
        <v>74809</v>
      </c>
      <c r="M178">
        <f t="shared" si="8"/>
        <v>8.971313611998557</v>
      </c>
    </row>
    <row r="179" spans="1:13" x14ac:dyDescent="0.15">
      <c r="A179" t="s">
        <v>419</v>
      </c>
      <c r="B179" s="6">
        <v>524559</v>
      </c>
      <c r="C179" s="7">
        <v>130360</v>
      </c>
      <c r="D179">
        <f t="shared" si="6"/>
        <v>4.0239260509358701</v>
      </c>
      <c r="F179">
        <v>411712</v>
      </c>
      <c r="G179">
        <v>71698</v>
      </c>
      <c r="H179">
        <f t="shared" si="7"/>
        <v>5.7423080141705487</v>
      </c>
      <c r="K179">
        <v>679324</v>
      </c>
      <c r="L179">
        <v>118301</v>
      </c>
      <c r="M179">
        <f t="shared" si="8"/>
        <v>5.7423352296261232</v>
      </c>
    </row>
    <row r="180" spans="1:13" x14ac:dyDescent="0.15">
      <c r="A180" t="s">
        <v>420</v>
      </c>
      <c r="B180" s="11">
        <v>529160</v>
      </c>
      <c r="C180" s="12">
        <v>131180</v>
      </c>
      <c r="D180">
        <f t="shared" si="6"/>
        <v>4.0338466229608176</v>
      </c>
      <c r="F180">
        <v>415324</v>
      </c>
      <c r="G180">
        <v>45913</v>
      </c>
      <c r="H180">
        <f t="shared" si="7"/>
        <v>9.04589114194237</v>
      </c>
      <c r="K180">
        <v>685284</v>
      </c>
      <c r="L180">
        <v>75756</v>
      </c>
      <c r="M180">
        <f t="shared" si="8"/>
        <v>9.0459369554886742</v>
      </c>
    </row>
    <row r="181" spans="1:13" x14ac:dyDescent="0.15">
      <c r="A181" t="s">
        <v>421</v>
      </c>
      <c r="B181" s="6">
        <v>533777</v>
      </c>
      <c r="C181" s="7">
        <v>132000</v>
      </c>
      <c r="D181">
        <f t="shared" si="6"/>
        <v>4.0437651515151511</v>
      </c>
      <c r="F181">
        <v>420348</v>
      </c>
      <c r="G181">
        <v>46200</v>
      </c>
      <c r="H181">
        <f t="shared" si="7"/>
        <v>9.098441558441559</v>
      </c>
      <c r="K181">
        <v>714591</v>
      </c>
      <c r="L181">
        <v>78540</v>
      </c>
      <c r="M181">
        <f t="shared" si="8"/>
        <v>9.0984339190221544</v>
      </c>
    </row>
    <row r="182" spans="1:13" x14ac:dyDescent="0.15">
      <c r="A182" t="s">
        <v>422</v>
      </c>
      <c r="B182" s="6">
        <v>538087</v>
      </c>
      <c r="C182" s="7">
        <v>132740</v>
      </c>
      <c r="D182">
        <f t="shared" si="6"/>
        <v>4.0536914268494799</v>
      </c>
      <c r="F182">
        <v>423743</v>
      </c>
      <c r="G182">
        <v>46459</v>
      </c>
      <c r="H182">
        <f t="shared" si="7"/>
        <v>9.1207946791794914</v>
      </c>
      <c r="K182">
        <v>720363</v>
      </c>
      <c r="L182">
        <v>78980</v>
      </c>
      <c r="M182">
        <f t="shared" si="8"/>
        <v>9.1208280577361354</v>
      </c>
    </row>
    <row r="183" spans="1:13" x14ac:dyDescent="0.15">
      <c r="A183" t="s">
        <v>423</v>
      </c>
      <c r="B183" s="6">
        <v>542411</v>
      </c>
      <c r="C183" s="7">
        <v>133480</v>
      </c>
      <c r="D183">
        <f t="shared" si="6"/>
        <v>4.0636125262211564</v>
      </c>
      <c r="F183">
        <v>428572</v>
      </c>
      <c r="G183">
        <v>73414</v>
      </c>
      <c r="H183">
        <f t="shared" si="7"/>
        <v>5.837742120031602</v>
      </c>
      <c r="K183">
        <v>728572</v>
      </c>
      <c r="L183">
        <v>124803</v>
      </c>
      <c r="M183">
        <f t="shared" si="8"/>
        <v>5.8377763355047554</v>
      </c>
    </row>
    <row r="184" spans="1:13" x14ac:dyDescent="0.15">
      <c r="A184" t="s">
        <v>424</v>
      </c>
      <c r="B184" s="6">
        <v>546750</v>
      </c>
      <c r="C184" s="7">
        <v>134220</v>
      </c>
      <c r="D184">
        <f t="shared" si="6"/>
        <v>4.073535985695127</v>
      </c>
      <c r="F184">
        <v>432000</v>
      </c>
      <c r="G184">
        <v>46977</v>
      </c>
      <c r="H184">
        <f t="shared" si="7"/>
        <v>9.195989526789706</v>
      </c>
      <c r="K184">
        <v>734400</v>
      </c>
      <c r="L184">
        <v>79860</v>
      </c>
      <c r="M184">
        <f t="shared" si="8"/>
        <v>9.1960931630353127</v>
      </c>
    </row>
    <row r="185" spans="1:13" x14ac:dyDescent="0.15">
      <c r="A185" t="s">
        <v>425</v>
      </c>
      <c r="B185" s="6">
        <v>551103</v>
      </c>
      <c r="C185" s="7">
        <v>134960</v>
      </c>
      <c r="D185">
        <f t="shared" si="6"/>
        <v>4.083454356846473</v>
      </c>
      <c r="F185">
        <v>435440</v>
      </c>
      <c r="G185">
        <v>47236</v>
      </c>
      <c r="H185">
        <f t="shared" si="7"/>
        <v>9.2183927512913879</v>
      </c>
      <c r="K185">
        <v>740248</v>
      </c>
      <c r="L185">
        <v>80301</v>
      </c>
      <c r="M185">
        <f t="shared" si="8"/>
        <v>9.2184157108877844</v>
      </c>
    </row>
    <row r="186" spans="1:13" x14ac:dyDescent="0.15">
      <c r="A186" t="s">
        <v>426</v>
      </c>
      <c r="B186" s="6">
        <v>555471</v>
      </c>
      <c r="C186" s="7">
        <v>135700</v>
      </c>
      <c r="D186">
        <f t="shared" si="6"/>
        <v>4.0933750921149592</v>
      </c>
      <c r="F186">
        <v>440349</v>
      </c>
      <c r="G186">
        <v>74635</v>
      </c>
      <c r="H186">
        <f t="shared" si="7"/>
        <v>5.9000334963488976</v>
      </c>
      <c r="K186">
        <v>748593</v>
      </c>
      <c r="L186">
        <v>126879</v>
      </c>
      <c r="M186">
        <f t="shared" si="8"/>
        <v>5.9000543825219305</v>
      </c>
    </row>
    <row r="187" spans="1:13" x14ac:dyDescent="0.15">
      <c r="A187" t="s">
        <v>427</v>
      </c>
      <c r="B187" s="6">
        <v>559854</v>
      </c>
      <c r="C187" s="7">
        <v>136440</v>
      </c>
      <c r="D187">
        <f t="shared" si="6"/>
        <v>4.1032981530343005</v>
      </c>
      <c r="F187">
        <v>443823</v>
      </c>
      <c r="G187">
        <v>47754</v>
      </c>
      <c r="H187">
        <f t="shared" si="7"/>
        <v>9.2939439628093989</v>
      </c>
      <c r="K187">
        <v>754499</v>
      </c>
      <c r="L187">
        <v>81181</v>
      </c>
      <c r="M187">
        <f t="shared" si="8"/>
        <v>9.2940343183749885</v>
      </c>
    </row>
    <row r="188" spans="1:13" x14ac:dyDescent="0.15">
      <c r="A188" t="s">
        <v>428</v>
      </c>
      <c r="B188" s="6">
        <v>564252</v>
      </c>
      <c r="C188" s="7">
        <v>137180</v>
      </c>
      <c r="D188">
        <f t="shared" si="6"/>
        <v>4.1132235019682168</v>
      </c>
      <c r="F188">
        <v>447310</v>
      </c>
      <c r="G188">
        <v>48013</v>
      </c>
      <c r="H188">
        <f t="shared" si="7"/>
        <v>9.3164351321517085</v>
      </c>
      <c r="K188">
        <v>760427</v>
      </c>
      <c r="L188">
        <v>81622</v>
      </c>
      <c r="M188">
        <f t="shared" si="8"/>
        <v>9.3164465462742889</v>
      </c>
    </row>
    <row r="189" spans="1:13" x14ac:dyDescent="0.15">
      <c r="A189" t="s">
        <v>429</v>
      </c>
      <c r="B189" s="6">
        <v>568664</v>
      </c>
      <c r="C189" s="7">
        <v>137920</v>
      </c>
      <c r="D189">
        <f t="shared" si="6"/>
        <v>4.1231438515081207</v>
      </c>
      <c r="F189">
        <v>452300</v>
      </c>
      <c r="G189">
        <v>75856</v>
      </c>
      <c r="H189">
        <f t="shared" si="7"/>
        <v>5.9626133727061799</v>
      </c>
      <c r="K189">
        <v>768910</v>
      </c>
      <c r="L189">
        <v>128955</v>
      </c>
      <c r="M189">
        <f t="shared" si="8"/>
        <v>5.9626226202939012</v>
      </c>
    </row>
    <row r="190" spans="1:13" x14ac:dyDescent="0.15">
      <c r="A190" t="s">
        <v>430</v>
      </c>
      <c r="B190" s="11">
        <v>573091</v>
      </c>
      <c r="C190" s="12">
        <v>138660</v>
      </c>
      <c r="D190">
        <f t="shared" si="6"/>
        <v>4.1330664935814223</v>
      </c>
      <c r="F190">
        <v>455821</v>
      </c>
      <c r="G190">
        <v>48531</v>
      </c>
      <c r="H190">
        <f t="shared" si="7"/>
        <v>9.3923677649337538</v>
      </c>
      <c r="K190">
        <v>774895</v>
      </c>
      <c r="L190">
        <v>82502</v>
      </c>
      <c r="M190">
        <f t="shared" si="8"/>
        <v>9.3924389711764569</v>
      </c>
    </row>
    <row r="191" spans="1:13" x14ac:dyDescent="0.15">
      <c r="A191" t="s">
        <v>431</v>
      </c>
      <c r="B191" s="6">
        <v>577533</v>
      </c>
      <c r="C191" s="7">
        <v>139400</v>
      </c>
      <c r="D191">
        <f t="shared" si="6"/>
        <v>4.1429913916786223</v>
      </c>
      <c r="F191">
        <v>460871</v>
      </c>
      <c r="G191">
        <v>48790</v>
      </c>
      <c r="H191">
        <f t="shared" si="7"/>
        <v>9.4460135273621653</v>
      </c>
      <c r="K191">
        <v>806524</v>
      </c>
      <c r="L191">
        <v>85382</v>
      </c>
      <c r="M191">
        <f t="shared" si="8"/>
        <v>9.4460659155325484</v>
      </c>
    </row>
    <row r="192" spans="1:13" x14ac:dyDescent="0.15">
      <c r="A192" t="s">
        <v>432</v>
      </c>
      <c r="B192" s="6">
        <v>582072</v>
      </c>
      <c r="C192" s="7">
        <v>140160</v>
      </c>
      <c r="D192">
        <f t="shared" si="6"/>
        <v>4.1529109589041093</v>
      </c>
      <c r="F192">
        <v>464492</v>
      </c>
      <c r="G192">
        <v>49056</v>
      </c>
      <c r="H192">
        <f t="shared" si="7"/>
        <v>9.4686073059360734</v>
      </c>
      <c r="K192">
        <v>812861</v>
      </c>
      <c r="L192">
        <v>85848</v>
      </c>
      <c r="M192">
        <f t="shared" si="8"/>
        <v>9.4686073059360734</v>
      </c>
    </row>
    <row r="193" spans="1:13" x14ac:dyDescent="0.15">
      <c r="A193" t="s">
        <v>433</v>
      </c>
      <c r="B193" s="6">
        <v>586626</v>
      </c>
      <c r="C193" s="7">
        <v>140920</v>
      </c>
      <c r="D193">
        <f t="shared" si="6"/>
        <v>4.162829974453591</v>
      </c>
      <c r="F193">
        <v>469667</v>
      </c>
      <c r="G193">
        <v>77506</v>
      </c>
      <c r="H193">
        <f t="shared" si="7"/>
        <v>6.059750212886744</v>
      </c>
      <c r="K193">
        <v>821917</v>
      </c>
      <c r="L193">
        <v>135635</v>
      </c>
      <c r="M193">
        <f t="shared" si="8"/>
        <v>6.059770708150551</v>
      </c>
    </row>
    <row r="194" spans="1:13" x14ac:dyDescent="0.15">
      <c r="A194" t="s">
        <v>434</v>
      </c>
      <c r="B194" s="6">
        <v>591196</v>
      </c>
      <c r="C194" s="7">
        <v>141680</v>
      </c>
      <c r="D194">
        <f t="shared" ref="D194:D257" si="9">B194/C194</f>
        <v>4.1727555053642007</v>
      </c>
      <c r="F194">
        <v>473325</v>
      </c>
      <c r="G194">
        <v>49588</v>
      </c>
      <c r="H194">
        <f t="shared" ref="H194:H257" si="10">F194/G194</f>
        <v>9.5451520529160288</v>
      </c>
      <c r="K194">
        <v>828318</v>
      </c>
      <c r="L194">
        <v>86779</v>
      </c>
      <c r="M194">
        <f t="shared" ref="M194:M257" si="11">K194/L194</f>
        <v>9.54514341027207</v>
      </c>
    </row>
    <row r="195" spans="1:13" x14ac:dyDescent="0.15">
      <c r="A195" t="s">
        <v>435</v>
      </c>
      <c r="B195" s="6">
        <v>595780</v>
      </c>
      <c r="C195" s="7">
        <v>142440</v>
      </c>
      <c r="D195">
        <f t="shared" si="9"/>
        <v>4.1826734063465318</v>
      </c>
      <c r="F195">
        <v>476996</v>
      </c>
      <c r="G195">
        <v>49854</v>
      </c>
      <c r="H195">
        <f t="shared" si="10"/>
        <v>9.5678581457856939</v>
      </c>
      <c r="K195">
        <v>834743</v>
      </c>
      <c r="L195">
        <v>87244</v>
      </c>
      <c r="M195">
        <f t="shared" si="11"/>
        <v>9.5679129796891473</v>
      </c>
    </row>
    <row r="196" spans="1:13" x14ac:dyDescent="0.15">
      <c r="A196" t="s">
        <v>436</v>
      </c>
      <c r="B196" s="6">
        <v>600380</v>
      </c>
      <c r="C196" s="7">
        <v>143200</v>
      </c>
      <c r="D196">
        <f t="shared" si="9"/>
        <v>4.1925977653631286</v>
      </c>
      <c r="F196">
        <v>482254</v>
      </c>
      <c r="G196">
        <v>78760</v>
      </c>
      <c r="H196">
        <f t="shared" si="10"/>
        <v>6.1230827831386492</v>
      </c>
      <c r="K196">
        <v>843944</v>
      </c>
      <c r="L196">
        <v>137830</v>
      </c>
      <c r="M196">
        <f t="shared" si="11"/>
        <v>6.1230791554813901</v>
      </c>
    </row>
    <row r="197" spans="1:13" x14ac:dyDescent="0.15">
      <c r="A197" t="s">
        <v>437</v>
      </c>
      <c r="B197" s="6">
        <v>604995</v>
      </c>
      <c r="C197" s="7">
        <v>143960</v>
      </c>
      <c r="D197">
        <f t="shared" si="9"/>
        <v>4.202521533759378</v>
      </c>
      <c r="F197">
        <v>485962</v>
      </c>
      <c r="G197">
        <v>50386</v>
      </c>
      <c r="H197">
        <f t="shared" si="10"/>
        <v>9.6447822807922829</v>
      </c>
      <c r="K197">
        <v>850433</v>
      </c>
      <c r="L197">
        <v>88175</v>
      </c>
      <c r="M197">
        <f t="shared" si="11"/>
        <v>9.6448313013892832</v>
      </c>
    </row>
    <row r="198" spans="1:13" x14ac:dyDescent="0.15">
      <c r="A198" t="s">
        <v>438</v>
      </c>
      <c r="B198" s="6">
        <v>609625</v>
      </c>
      <c r="C198" s="7">
        <v>144720</v>
      </c>
      <c r="D198">
        <f t="shared" si="9"/>
        <v>4.2124447208402431</v>
      </c>
      <c r="F198">
        <v>489681</v>
      </c>
      <c r="G198">
        <v>50652</v>
      </c>
      <c r="H198">
        <f t="shared" si="10"/>
        <v>9.6675550817341858</v>
      </c>
      <c r="K198">
        <v>856941</v>
      </c>
      <c r="L198">
        <v>88641</v>
      </c>
      <c r="M198">
        <f t="shared" si="11"/>
        <v>9.6675466206383049</v>
      </c>
    </row>
    <row r="199" spans="1:13" x14ac:dyDescent="0.15">
      <c r="A199" t="s">
        <v>439</v>
      </c>
      <c r="B199" s="6">
        <v>614270</v>
      </c>
      <c r="C199" s="7">
        <v>145480</v>
      </c>
      <c r="D199">
        <f t="shared" si="9"/>
        <v>4.2223673357162497</v>
      </c>
      <c r="F199">
        <v>495024</v>
      </c>
      <c r="G199">
        <v>80014</v>
      </c>
      <c r="H199">
        <f t="shared" si="10"/>
        <v>6.1867173244682183</v>
      </c>
      <c r="K199">
        <v>866292</v>
      </c>
      <c r="L199">
        <v>140024</v>
      </c>
      <c r="M199">
        <f t="shared" si="11"/>
        <v>6.1867394161000968</v>
      </c>
    </row>
    <row r="200" spans="1:13" x14ac:dyDescent="0.15">
      <c r="A200" t="s">
        <v>440</v>
      </c>
      <c r="B200" s="11">
        <v>618930</v>
      </c>
      <c r="C200" s="12">
        <v>146240</v>
      </c>
      <c r="D200">
        <f t="shared" si="9"/>
        <v>4.2322893873085343</v>
      </c>
      <c r="F200">
        <v>498779</v>
      </c>
      <c r="G200">
        <v>51184</v>
      </c>
      <c r="H200">
        <f t="shared" si="10"/>
        <v>9.7448226008127534</v>
      </c>
      <c r="K200">
        <v>872863</v>
      </c>
      <c r="L200">
        <v>89572</v>
      </c>
      <c r="M200">
        <f t="shared" si="11"/>
        <v>9.7448198097619798</v>
      </c>
    </row>
    <row r="201" spans="1:13" x14ac:dyDescent="0.15">
      <c r="A201" t="s">
        <v>441</v>
      </c>
      <c r="B201" s="6">
        <v>623605</v>
      </c>
      <c r="C201" s="7">
        <v>147000</v>
      </c>
      <c r="D201">
        <f t="shared" si="9"/>
        <v>4.2422108843537414</v>
      </c>
      <c r="F201">
        <v>504183</v>
      </c>
      <c r="G201">
        <v>51450</v>
      </c>
      <c r="H201">
        <f t="shared" si="10"/>
        <v>9.7994752186588929</v>
      </c>
      <c r="K201">
        <v>907529</v>
      </c>
      <c r="L201">
        <v>92610</v>
      </c>
      <c r="M201">
        <f t="shared" si="11"/>
        <v>9.799470899470899</v>
      </c>
    </row>
    <row r="202" spans="1:13" x14ac:dyDescent="0.15">
      <c r="A202" t="s">
        <v>442</v>
      </c>
      <c r="B202" s="6">
        <v>628465</v>
      </c>
      <c r="C202" s="7">
        <v>147800</v>
      </c>
      <c r="D202">
        <f t="shared" si="9"/>
        <v>4.2521312584573749</v>
      </c>
      <c r="F202">
        <v>508113</v>
      </c>
      <c r="G202">
        <v>51730</v>
      </c>
      <c r="H202">
        <f t="shared" si="10"/>
        <v>9.822404794123333</v>
      </c>
      <c r="K202">
        <v>914603</v>
      </c>
      <c r="L202">
        <v>93114</v>
      </c>
      <c r="M202">
        <f t="shared" si="11"/>
        <v>9.8224004983138951</v>
      </c>
    </row>
    <row r="203" spans="1:13" x14ac:dyDescent="0.15">
      <c r="A203" t="s">
        <v>443</v>
      </c>
      <c r="B203" s="6">
        <v>633341</v>
      </c>
      <c r="C203" s="7">
        <v>148600</v>
      </c>
      <c r="D203">
        <f t="shared" si="9"/>
        <v>4.2620524899057877</v>
      </c>
      <c r="F203">
        <v>513717</v>
      </c>
      <c r="G203">
        <v>81730</v>
      </c>
      <c r="H203">
        <f t="shared" si="10"/>
        <v>6.2855377462376119</v>
      </c>
      <c r="K203">
        <v>924690</v>
      </c>
      <c r="L203">
        <v>147114</v>
      </c>
      <c r="M203">
        <f t="shared" si="11"/>
        <v>6.2855336677678535</v>
      </c>
    </row>
    <row r="204" spans="1:13" x14ac:dyDescent="0.15">
      <c r="A204" t="s">
        <v>444</v>
      </c>
      <c r="B204" s="6">
        <v>638233</v>
      </c>
      <c r="C204" s="7">
        <v>149400</v>
      </c>
      <c r="D204">
        <f t="shared" si="9"/>
        <v>4.2719745649263725</v>
      </c>
      <c r="F204">
        <v>517685</v>
      </c>
      <c r="G204">
        <v>52290</v>
      </c>
      <c r="H204">
        <f t="shared" si="10"/>
        <v>9.9002677376171349</v>
      </c>
      <c r="K204">
        <v>931833</v>
      </c>
      <c r="L204">
        <v>94122</v>
      </c>
      <c r="M204">
        <f t="shared" si="11"/>
        <v>9.9002677376171349</v>
      </c>
    </row>
    <row r="205" spans="1:13" x14ac:dyDescent="0.15">
      <c r="A205" t="s">
        <v>445</v>
      </c>
      <c r="B205" s="6">
        <v>643141</v>
      </c>
      <c r="C205" s="7">
        <v>150200</v>
      </c>
      <c r="D205">
        <f t="shared" si="9"/>
        <v>4.2818974700399464</v>
      </c>
      <c r="F205">
        <v>521667</v>
      </c>
      <c r="G205">
        <v>52570</v>
      </c>
      <c r="H205">
        <f t="shared" si="10"/>
        <v>9.9232832413924292</v>
      </c>
      <c r="K205">
        <v>939000</v>
      </c>
      <c r="L205">
        <v>94626</v>
      </c>
      <c r="M205">
        <f t="shared" si="11"/>
        <v>9.9232769006404151</v>
      </c>
    </row>
    <row r="206" spans="1:13" x14ac:dyDescent="0.15">
      <c r="A206" t="s">
        <v>446</v>
      </c>
      <c r="B206" s="6">
        <v>648065</v>
      </c>
      <c r="C206" s="7">
        <v>151000</v>
      </c>
      <c r="D206">
        <f t="shared" si="9"/>
        <v>4.2918211920529803</v>
      </c>
      <c r="F206">
        <v>527362</v>
      </c>
      <c r="G206">
        <v>83050</v>
      </c>
      <c r="H206">
        <f t="shared" si="10"/>
        <v>6.3499337748344367</v>
      </c>
      <c r="K206">
        <v>949251</v>
      </c>
      <c r="L206">
        <v>149490</v>
      </c>
      <c r="M206">
        <f t="shared" si="11"/>
        <v>6.3499297611880392</v>
      </c>
    </row>
    <row r="207" spans="1:13" x14ac:dyDescent="0.15">
      <c r="A207" t="s">
        <v>447</v>
      </c>
      <c r="B207" s="6">
        <v>653004</v>
      </c>
      <c r="C207" s="7">
        <v>151800</v>
      </c>
      <c r="D207">
        <f t="shared" si="9"/>
        <v>4.3017391304347825</v>
      </c>
      <c r="F207">
        <v>531381</v>
      </c>
      <c r="G207">
        <v>53130</v>
      </c>
      <c r="H207">
        <f t="shared" si="10"/>
        <v>10.001524562394128</v>
      </c>
      <c r="K207">
        <v>956485</v>
      </c>
      <c r="L207">
        <v>95634</v>
      </c>
      <c r="M207">
        <f t="shared" si="11"/>
        <v>10.001516197168371</v>
      </c>
    </row>
    <row r="208" spans="1:13" x14ac:dyDescent="0.15">
      <c r="A208" t="s">
        <v>448</v>
      </c>
      <c r="B208" s="6">
        <v>657960</v>
      </c>
      <c r="C208" s="7">
        <v>152600</v>
      </c>
      <c r="D208">
        <f t="shared" si="9"/>
        <v>4.3116644823066839</v>
      </c>
      <c r="F208">
        <v>535414</v>
      </c>
      <c r="G208">
        <v>53410</v>
      </c>
      <c r="H208">
        <f t="shared" si="10"/>
        <v>10.024602134431754</v>
      </c>
      <c r="K208">
        <v>963745</v>
      </c>
      <c r="L208">
        <v>96138</v>
      </c>
      <c r="M208">
        <f t="shared" si="11"/>
        <v>10.024600054088914</v>
      </c>
    </row>
    <row r="209" spans="1:13" x14ac:dyDescent="0.15">
      <c r="A209" t="s">
        <v>449</v>
      </c>
      <c r="B209" s="6">
        <v>662931</v>
      </c>
      <c r="C209" s="7">
        <v>153400</v>
      </c>
      <c r="D209">
        <f t="shared" si="9"/>
        <v>4.3215840938722296</v>
      </c>
      <c r="F209">
        <v>541199</v>
      </c>
      <c r="G209">
        <v>84370</v>
      </c>
      <c r="H209">
        <f t="shared" si="10"/>
        <v>6.4145904942515113</v>
      </c>
      <c r="K209">
        <v>974158</v>
      </c>
      <c r="L209">
        <v>151866</v>
      </c>
      <c r="M209">
        <f t="shared" si="11"/>
        <v>6.4145891773010417</v>
      </c>
    </row>
    <row r="210" spans="1:13" x14ac:dyDescent="0.15">
      <c r="A210" t="s">
        <v>450</v>
      </c>
      <c r="B210" s="11">
        <v>667918</v>
      </c>
      <c r="C210" s="12">
        <v>154200</v>
      </c>
      <c r="D210">
        <f t="shared" si="9"/>
        <v>4.3315045395590142</v>
      </c>
      <c r="F210">
        <v>545271</v>
      </c>
      <c r="G210">
        <v>53970</v>
      </c>
      <c r="H210">
        <f t="shared" si="10"/>
        <v>10.103224013340744</v>
      </c>
      <c r="K210">
        <v>981487</v>
      </c>
      <c r="L210">
        <v>97146</v>
      </c>
      <c r="M210">
        <f t="shared" si="11"/>
        <v>10.103215778313055</v>
      </c>
    </row>
    <row r="211" spans="1:13" x14ac:dyDescent="0.15">
      <c r="A211" t="s">
        <v>451</v>
      </c>
      <c r="B211" s="6">
        <v>672921</v>
      </c>
      <c r="C211" s="7">
        <v>155000</v>
      </c>
      <c r="D211">
        <f t="shared" si="9"/>
        <v>4.3414258064516131</v>
      </c>
      <c r="F211">
        <v>551121</v>
      </c>
      <c r="G211">
        <v>54250</v>
      </c>
      <c r="H211">
        <f t="shared" si="10"/>
        <v>10.158912442396314</v>
      </c>
      <c r="K211">
        <v>1019573</v>
      </c>
      <c r="L211">
        <v>100362</v>
      </c>
      <c r="M211">
        <f t="shared" si="11"/>
        <v>10.158954584404455</v>
      </c>
    </row>
    <row r="212" spans="1:13" x14ac:dyDescent="0.15">
      <c r="A212" t="s">
        <v>452</v>
      </c>
      <c r="B212" s="6">
        <v>676635</v>
      </c>
      <c r="C212" s="7">
        <v>155500</v>
      </c>
      <c r="D212">
        <f t="shared" si="9"/>
        <v>4.3513504823151123</v>
      </c>
      <c r="F212">
        <v>554163</v>
      </c>
      <c r="G212">
        <v>54425</v>
      </c>
      <c r="H212">
        <f t="shared" si="10"/>
        <v>10.182140560404227</v>
      </c>
      <c r="K212">
        <v>1025201</v>
      </c>
      <c r="L212">
        <v>100686</v>
      </c>
      <c r="M212">
        <f t="shared" si="11"/>
        <v>10.18216037979461</v>
      </c>
    </row>
    <row r="213" spans="1:13" x14ac:dyDescent="0.15">
      <c r="A213" t="s">
        <v>453</v>
      </c>
      <c r="B213" s="6">
        <v>680358</v>
      </c>
      <c r="C213" s="7">
        <v>156000</v>
      </c>
      <c r="D213">
        <f t="shared" si="9"/>
        <v>4.3612692307692305</v>
      </c>
      <c r="F213">
        <v>558999</v>
      </c>
      <c r="G213">
        <v>85800</v>
      </c>
      <c r="H213">
        <f t="shared" si="10"/>
        <v>6.5151398601398602</v>
      </c>
      <c r="K213">
        <v>1034148</v>
      </c>
      <c r="L213">
        <v>158730</v>
      </c>
      <c r="M213">
        <f t="shared" si="11"/>
        <v>6.5151389151389152</v>
      </c>
    </row>
    <row r="214" spans="1:13" x14ac:dyDescent="0.15">
      <c r="A214" t="s">
        <v>454</v>
      </c>
      <c r="B214" s="6">
        <v>684092</v>
      </c>
      <c r="C214" s="7">
        <v>156500</v>
      </c>
      <c r="D214">
        <f t="shared" si="9"/>
        <v>4.3711948881789136</v>
      </c>
      <c r="F214">
        <v>562066</v>
      </c>
      <c r="G214">
        <v>54775</v>
      </c>
      <c r="H214">
        <f t="shared" si="10"/>
        <v>10.261360109539023</v>
      </c>
      <c r="K214">
        <v>1039822</v>
      </c>
      <c r="L214">
        <v>101333</v>
      </c>
      <c r="M214">
        <f t="shared" si="11"/>
        <v>10.2614350705101</v>
      </c>
    </row>
    <row r="215" spans="1:13" x14ac:dyDescent="0.15">
      <c r="A215" t="s">
        <v>455</v>
      </c>
      <c r="B215" s="6">
        <v>687835</v>
      </c>
      <c r="C215" s="7">
        <v>157000</v>
      </c>
      <c r="D215">
        <f t="shared" si="9"/>
        <v>4.3811146496815283</v>
      </c>
      <c r="F215">
        <v>565141</v>
      </c>
      <c r="G215">
        <v>54950</v>
      </c>
      <c r="H215">
        <f t="shared" si="10"/>
        <v>10.284640582347588</v>
      </c>
      <c r="K215">
        <v>1045510</v>
      </c>
      <c r="L215">
        <v>101657</v>
      </c>
      <c r="M215">
        <f t="shared" si="11"/>
        <v>10.284682805906135</v>
      </c>
    </row>
    <row r="216" spans="1:13" x14ac:dyDescent="0.15">
      <c r="A216" t="s">
        <v>456</v>
      </c>
      <c r="B216" s="6">
        <v>691588</v>
      </c>
      <c r="C216" s="7">
        <v>157500</v>
      </c>
      <c r="D216">
        <f t="shared" si="9"/>
        <v>4.3910349206349206</v>
      </c>
      <c r="F216">
        <v>570040</v>
      </c>
      <c r="G216">
        <v>86625</v>
      </c>
      <c r="H216">
        <f t="shared" si="10"/>
        <v>6.5805483405483409</v>
      </c>
      <c r="K216">
        <v>1054574</v>
      </c>
      <c r="L216">
        <v>160256</v>
      </c>
      <c r="M216">
        <f t="shared" si="11"/>
        <v>6.5805586062300323</v>
      </c>
    </row>
    <row r="217" spans="1:13" x14ac:dyDescent="0.15">
      <c r="A217" t="s">
        <v>457</v>
      </c>
      <c r="B217" s="6">
        <v>695352</v>
      </c>
      <c r="C217" s="7">
        <v>158000</v>
      </c>
      <c r="D217">
        <f t="shared" si="9"/>
        <v>4.4009620253164554</v>
      </c>
      <c r="F217">
        <v>573143</v>
      </c>
      <c r="G217">
        <v>55300</v>
      </c>
      <c r="H217">
        <f t="shared" si="10"/>
        <v>10.364249547920434</v>
      </c>
      <c r="K217">
        <v>1060314</v>
      </c>
      <c r="L217">
        <v>102305</v>
      </c>
      <c r="M217">
        <f t="shared" si="11"/>
        <v>10.364244171839109</v>
      </c>
    </row>
    <row r="218" spans="1:13" x14ac:dyDescent="0.15">
      <c r="A218" t="s">
        <v>458</v>
      </c>
      <c r="B218" s="6">
        <v>699125</v>
      </c>
      <c r="C218" s="7">
        <v>158500</v>
      </c>
      <c r="D218">
        <f t="shared" si="9"/>
        <v>4.4108832807570977</v>
      </c>
      <c r="F218">
        <v>576253</v>
      </c>
      <c r="G218">
        <v>55475</v>
      </c>
      <c r="H218">
        <f t="shared" si="10"/>
        <v>10.387616043262732</v>
      </c>
      <c r="K218">
        <v>1066068</v>
      </c>
      <c r="L218">
        <v>102628</v>
      </c>
      <c r="M218">
        <f t="shared" si="11"/>
        <v>10.387691468215301</v>
      </c>
    </row>
    <row r="219" spans="1:13" x14ac:dyDescent="0.15">
      <c r="A219" t="s">
        <v>459</v>
      </c>
      <c r="B219" s="6">
        <v>702908</v>
      </c>
      <c r="C219" s="7">
        <v>159000</v>
      </c>
      <c r="D219">
        <f t="shared" si="9"/>
        <v>4.420805031446541</v>
      </c>
      <c r="F219">
        <v>581217</v>
      </c>
      <c r="G219">
        <v>87450</v>
      </c>
      <c r="H219">
        <f t="shared" si="10"/>
        <v>6.6462778730703258</v>
      </c>
      <c r="K219">
        <v>1075251</v>
      </c>
      <c r="L219">
        <v>161782</v>
      </c>
      <c r="M219">
        <f t="shared" si="11"/>
        <v>6.6462956323942093</v>
      </c>
    </row>
    <row r="220" spans="1:13" x14ac:dyDescent="0.15">
      <c r="A220" t="s">
        <v>460</v>
      </c>
      <c r="B220" s="11">
        <v>706701</v>
      </c>
      <c r="C220" s="12">
        <v>159500</v>
      </c>
      <c r="D220">
        <f t="shared" si="9"/>
        <v>4.4307272727272728</v>
      </c>
      <c r="F220">
        <v>584353</v>
      </c>
      <c r="G220">
        <v>55825</v>
      </c>
      <c r="H220">
        <f t="shared" si="10"/>
        <v>10.467586206896552</v>
      </c>
      <c r="K220">
        <v>1081053</v>
      </c>
      <c r="L220">
        <v>103276</v>
      </c>
      <c r="M220">
        <f t="shared" si="11"/>
        <v>10.467611061621287</v>
      </c>
    </row>
    <row r="221" spans="1:13" x14ac:dyDescent="0.15">
      <c r="A221" t="s">
        <v>466</v>
      </c>
      <c r="B221" s="6">
        <v>710504</v>
      </c>
      <c r="C221" s="7">
        <v>160000</v>
      </c>
      <c r="D221">
        <f t="shared" si="9"/>
        <v>4.4406499999999998</v>
      </c>
      <c r="F221">
        <v>589362</v>
      </c>
      <c r="G221">
        <v>56000</v>
      </c>
      <c r="H221">
        <f t="shared" si="10"/>
        <v>10.524321428571428</v>
      </c>
      <c r="K221">
        <v>1119787</v>
      </c>
      <c r="L221">
        <v>106400</v>
      </c>
      <c r="M221">
        <f t="shared" si="11"/>
        <v>10.524313909774436</v>
      </c>
    </row>
    <row r="222" spans="1:13" x14ac:dyDescent="0.15">
      <c r="A222" t="s">
        <v>467</v>
      </c>
      <c r="B222" s="6">
        <v>715652</v>
      </c>
      <c r="C222" s="7">
        <v>160800</v>
      </c>
      <c r="D222">
        <f t="shared" si="9"/>
        <v>4.4505721393034827</v>
      </c>
      <c r="F222">
        <v>593633</v>
      </c>
      <c r="G222">
        <v>56280</v>
      </c>
      <c r="H222">
        <f t="shared" si="10"/>
        <v>10.547850035536603</v>
      </c>
      <c r="K222">
        <v>1127902</v>
      </c>
      <c r="L222">
        <v>106932</v>
      </c>
      <c r="M222">
        <f t="shared" si="11"/>
        <v>10.547843489320316</v>
      </c>
    </row>
    <row r="223" spans="1:13" x14ac:dyDescent="0.15">
      <c r="A223" t="s">
        <v>468</v>
      </c>
      <c r="B223" s="6">
        <v>720816</v>
      </c>
      <c r="C223" s="7">
        <v>161600</v>
      </c>
      <c r="D223">
        <f t="shared" si="9"/>
        <v>4.4604950495049502</v>
      </c>
      <c r="F223">
        <v>599808</v>
      </c>
      <c r="G223">
        <v>88880</v>
      </c>
      <c r="H223">
        <f t="shared" si="10"/>
        <v>6.7485148514851483</v>
      </c>
      <c r="K223">
        <v>1139635</v>
      </c>
      <c r="L223">
        <v>168872</v>
      </c>
      <c r="M223">
        <f t="shared" si="11"/>
        <v>6.7485136671561889</v>
      </c>
    </row>
    <row r="224" spans="1:13" x14ac:dyDescent="0.15">
      <c r="A224" t="s">
        <v>469</v>
      </c>
      <c r="B224" s="6">
        <v>725995</v>
      </c>
      <c r="C224" s="7">
        <v>162400</v>
      </c>
      <c r="D224">
        <f t="shared" si="9"/>
        <v>4.4704125615763548</v>
      </c>
      <c r="F224">
        <v>604118</v>
      </c>
      <c r="G224">
        <v>56840</v>
      </c>
      <c r="H224">
        <f t="shared" si="10"/>
        <v>10.628395496129487</v>
      </c>
      <c r="K224">
        <v>1147824</v>
      </c>
      <c r="L224">
        <v>107996</v>
      </c>
      <c r="M224">
        <f t="shared" si="11"/>
        <v>10.628393644209044</v>
      </c>
    </row>
    <row r="225" spans="1:13" x14ac:dyDescent="0.15">
      <c r="A225" t="s">
        <v>470</v>
      </c>
      <c r="B225" s="6">
        <v>731191</v>
      </c>
      <c r="C225" s="7">
        <v>163200</v>
      </c>
      <c r="D225">
        <f t="shared" si="9"/>
        <v>4.4803370098039217</v>
      </c>
      <c r="F225">
        <v>608441</v>
      </c>
      <c r="G225">
        <v>57120</v>
      </c>
      <c r="H225">
        <f t="shared" si="10"/>
        <v>10.651978291316526</v>
      </c>
      <c r="K225">
        <v>1156037</v>
      </c>
      <c r="L225">
        <v>108528</v>
      </c>
      <c r="M225">
        <f t="shared" si="11"/>
        <v>10.651969998525725</v>
      </c>
    </row>
    <row r="226" spans="1:13" x14ac:dyDescent="0.15">
      <c r="A226" t="s">
        <v>471</v>
      </c>
      <c r="B226" s="6">
        <v>736402</v>
      </c>
      <c r="C226" s="7">
        <v>164000</v>
      </c>
      <c r="D226">
        <f t="shared" si="9"/>
        <v>4.4902560975609758</v>
      </c>
      <c r="F226">
        <v>614710</v>
      </c>
      <c r="G226">
        <v>90200</v>
      </c>
      <c r="H226">
        <f t="shared" si="10"/>
        <v>6.8149667405764971</v>
      </c>
      <c r="K226">
        <v>1167949</v>
      </c>
      <c r="L226">
        <v>171380</v>
      </c>
      <c r="M226">
        <f t="shared" si="11"/>
        <v>6.8149667405764971</v>
      </c>
    </row>
    <row r="227" spans="1:13" x14ac:dyDescent="0.15">
      <c r="A227" t="s">
        <v>472</v>
      </c>
      <c r="B227" s="6">
        <v>741630</v>
      </c>
      <c r="C227" s="7">
        <v>164800</v>
      </c>
      <c r="D227">
        <f t="shared" si="9"/>
        <v>4.5001820388349518</v>
      </c>
      <c r="F227">
        <v>619074</v>
      </c>
      <c r="G227">
        <v>57680</v>
      </c>
      <c r="H227">
        <f t="shared" si="10"/>
        <v>10.732905686546463</v>
      </c>
      <c r="K227">
        <v>1176240</v>
      </c>
      <c r="L227">
        <v>109592</v>
      </c>
      <c r="M227">
        <f t="shared" si="11"/>
        <v>10.732900211694284</v>
      </c>
    </row>
    <row r="228" spans="1:13" x14ac:dyDescent="0.15">
      <c r="A228" t="s">
        <v>473</v>
      </c>
      <c r="B228" s="6">
        <v>746873</v>
      </c>
      <c r="C228" s="7">
        <v>165600</v>
      </c>
      <c r="D228">
        <f t="shared" si="9"/>
        <v>4.5101026570048308</v>
      </c>
      <c r="F228">
        <v>623452</v>
      </c>
      <c r="G228">
        <v>57960</v>
      </c>
      <c r="H228">
        <f t="shared" si="10"/>
        <v>10.756590752242927</v>
      </c>
      <c r="K228">
        <v>1184558</v>
      </c>
      <c r="L228">
        <v>110124</v>
      </c>
      <c r="M228">
        <f t="shared" si="11"/>
        <v>10.75658348770477</v>
      </c>
    </row>
    <row r="229" spans="1:13" x14ac:dyDescent="0.15">
      <c r="A229" t="s">
        <v>474</v>
      </c>
      <c r="B229" s="6">
        <v>752132</v>
      </c>
      <c r="C229" s="7">
        <v>166400</v>
      </c>
      <c r="D229">
        <f t="shared" si="9"/>
        <v>4.5200240384615382</v>
      </c>
      <c r="F229">
        <v>629816</v>
      </c>
      <c r="G229">
        <v>91520</v>
      </c>
      <c r="H229">
        <f t="shared" si="10"/>
        <v>6.881730769230769</v>
      </c>
      <c r="K229">
        <v>1196650</v>
      </c>
      <c r="L229">
        <v>173888</v>
      </c>
      <c r="M229">
        <f t="shared" si="11"/>
        <v>6.8817284688995217</v>
      </c>
    </row>
    <row r="230" spans="1:13" x14ac:dyDescent="0.15">
      <c r="A230" t="s">
        <v>475</v>
      </c>
      <c r="B230" s="11">
        <v>757407</v>
      </c>
      <c r="C230" s="12">
        <v>167200</v>
      </c>
      <c r="D230">
        <f t="shared" si="9"/>
        <v>4.5299461722488035</v>
      </c>
      <c r="F230">
        <v>634233</v>
      </c>
      <c r="G230">
        <v>58520</v>
      </c>
      <c r="H230">
        <f t="shared" si="10"/>
        <v>10.837884483937115</v>
      </c>
      <c r="K230">
        <v>1205042</v>
      </c>
      <c r="L230">
        <v>111188</v>
      </c>
      <c r="M230">
        <f t="shared" si="11"/>
        <v>10.837878188293701</v>
      </c>
    </row>
    <row r="231" spans="1:13" x14ac:dyDescent="0.15">
      <c r="A231" t="s">
        <v>476</v>
      </c>
      <c r="B231" s="6">
        <v>762698</v>
      </c>
      <c r="C231" s="7">
        <v>168000</v>
      </c>
      <c r="D231">
        <f t="shared" si="9"/>
        <v>4.5398690476190477</v>
      </c>
      <c r="F231">
        <v>640665</v>
      </c>
      <c r="G231">
        <v>58800</v>
      </c>
      <c r="H231">
        <f t="shared" si="10"/>
        <v>10.895663265306123</v>
      </c>
      <c r="K231">
        <v>1249296</v>
      </c>
      <c r="L231">
        <v>114660</v>
      </c>
      <c r="M231">
        <f t="shared" si="11"/>
        <v>10.895656724228154</v>
      </c>
    </row>
    <row r="232" spans="1:13" x14ac:dyDescent="0.15">
      <c r="A232" t="s">
        <v>477</v>
      </c>
      <c r="B232" s="6">
        <v>768096</v>
      </c>
      <c r="C232" s="7">
        <v>168820</v>
      </c>
      <c r="D232">
        <f t="shared" si="9"/>
        <v>4.549792678592584</v>
      </c>
      <c r="F232">
        <v>645199</v>
      </c>
      <c r="G232">
        <v>59087</v>
      </c>
      <c r="H232">
        <f t="shared" si="10"/>
        <v>10.919474672939902</v>
      </c>
      <c r="K232">
        <v>1258138</v>
      </c>
      <c r="L232">
        <v>115219</v>
      </c>
      <c r="M232">
        <f t="shared" si="11"/>
        <v>10.919535840442983</v>
      </c>
    </row>
    <row r="233" spans="1:13" x14ac:dyDescent="0.15">
      <c r="A233" t="s">
        <v>478</v>
      </c>
      <c r="B233" s="6">
        <v>773510</v>
      </c>
      <c r="C233" s="7">
        <v>169640</v>
      </c>
      <c r="D233">
        <f t="shared" si="9"/>
        <v>4.5597146899316199</v>
      </c>
      <c r="F233">
        <v>651778</v>
      </c>
      <c r="G233">
        <v>93302</v>
      </c>
      <c r="H233">
        <f t="shared" si="10"/>
        <v>6.9856809071616901</v>
      </c>
      <c r="K233">
        <v>1270967</v>
      </c>
      <c r="L233">
        <v>181938</v>
      </c>
      <c r="M233">
        <f t="shared" si="11"/>
        <v>6.9857149138717585</v>
      </c>
    </row>
    <row r="234" spans="1:13" x14ac:dyDescent="0.15">
      <c r="A234" t="s">
        <v>479</v>
      </c>
      <c r="B234" s="6">
        <v>778940</v>
      </c>
      <c r="C234" s="7">
        <v>170460</v>
      </c>
      <c r="D234">
        <f t="shared" si="9"/>
        <v>4.5696351050099731</v>
      </c>
      <c r="F234">
        <v>656353</v>
      </c>
      <c r="G234">
        <v>59661</v>
      </c>
      <c r="H234">
        <f t="shared" si="10"/>
        <v>11.001374432208646</v>
      </c>
      <c r="K234">
        <v>1279888</v>
      </c>
      <c r="L234">
        <v>116338</v>
      </c>
      <c r="M234">
        <f t="shared" si="11"/>
        <v>11.00146125943372</v>
      </c>
    </row>
    <row r="235" spans="1:13" x14ac:dyDescent="0.15">
      <c r="A235" t="s">
        <v>480</v>
      </c>
      <c r="B235" s="6">
        <v>784386</v>
      </c>
      <c r="C235" s="7">
        <v>171280</v>
      </c>
      <c r="D235">
        <f t="shared" si="9"/>
        <v>4.5795539467538537</v>
      </c>
      <c r="F235">
        <v>660942</v>
      </c>
      <c r="G235">
        <v>59948</v>
      </c>
      <c r="H235">
        <f t="shared" si="10"/>
        <v>11.025255221191699</v>
      </c>
      <c r="K235">
        <v>1288836</v>
      </c>
      <c r="L235">
        <v>116898</v>
      </c>
      <c r="M235">
        <f t="shared" si="11"/>
        <v>11.025304111276498</v>
      </c>
    </row>
    <row r="236" spans="1:13" x14ac:dyDescent="0.15">
      <c r="A236" t="s">
        <v>481</v>
      </c>
      <c r="B236" s="6">
        <v>789849</v>
      </c>
      <c r="C236" s="7">
        <v>172100</v>
      </c>
      <c r="D236">
        <f t="shared" si="9"/>
        <v>4.5894770482277742</v>
      </c>
      <c r="F236">
        <v>667619</v>
      </c>
      <c r="G236">
        <v>94655</v>
      </c>
      <c r="H236">
        <f t="shared" si="10"/>
        <v>7.0531826105329882</v>
      </c>
      <c r="K236">
        <v>1301857</v>
      </c>
      <c r="L236">
        <v>184577</v>
      </c>
      <c r="M236">
        <f t="shared" si="11"/>
        <v>7.0531918928143806</v>
      </c>
    </row>
    <row r="237" spans="1:13" x14ac:dyDescent="0.15">
      <c r="A237" t="s">
        <v>482</v>
      </c>
      <c r="B237" s="6">
        <v>795328</v>
      </c>
      <c r="C237" s="7">
        <v>172920</v>
      </c>
      <c r="D237">
        <f t="shared" si="9"/>
        <v>4.5993985658107794</v>
      </c>
      <c r="F237">
        <v>672250</v>
      </c>
      <c r="G237">
        <v>60522</v>
      </c>
      <c r="H237">
        <f t="shared" si="10"/>
        <v>11.107531145699085</v>
      </c>
      <c r="K237">
        <v>1310887</v>
      </c>
      <c r="L237">
        <v>118017</v>
      </c>
      <c r="M237">
        <f t="shared" si="11"/>
        <v>11.107611615275765</v>
      </c>
    </row>
    <row r="238" spans="1:13" x14ac:dyDescent="0.15">
      <c r="A238" t="s">
        <v>483</v>
      </c>
      <c r="B238" s="6">
        <v>800824</v>
      </c>
      <c r="C238" s="7">
        <v>173740</v>
      </c>
      <c r="D238">
        <f t="shared" si="9"/>
        <v>4.6093242776562677</v>
      </c>
      <c r="F238">
        <v>676896</v>
      </c>
      <c r="G238">
        <v>60809</v>
      </c>
      <c r="H238">
        <f t="shared" si="10"/>
        <v>11.131510138301897</v>
      </c>
      <c r="K238">
        <v>1319947</v>
      </c>
      <c r="L238">
        <v>118577</v>
      </c>
      <c r="M238">
        <f t="shared" si="11"/>
        <v>11.131560083321386</v>
      </c>
    </row>
    <row r="239" spans="1:13" x14ac:dyDescent="0.15">
      <c r="A239" t="s">
        <v>484</v>
      </c>
      <c r="B239" s="6">
        <v>806335</v>
      </c>
      <c r="C239" s="7">
        <v>174560</v>
      </c>
      <c r="D239">
        <f t="shared" si="9"/>
        <v>4.6192426672777271</v>
      </c>
      <c r="F239">
        <v>683670</v>
      </c>
      <c r="G239">
        <v>96008</v>
      </c>
      <c r="H239">
        <f t="shared" si="10"/>
        <v>7.1209690859095076</v>
      </c>
      <c r="K239">
        <v>1333156</v>
      </c>
      <c r="L239">
        <v>187215</v>
      </c>
      <c r="M239">
        <f t="shared" si="11"/>
        <v>7.120989236973533</v>
      </c>
    </row>
    <row r="240" spans="1:13" x14ac:dyDescent="0.15">
      <c r="A240" t="s">
        <v>485</v>
      </c>
      <c r="B240" s="11">
        <v>811863</v>
      </c>
      <c r="C240" s="12">
        <v>175380</v>
      </c>
      <c r="D240">
        <f t="shared" si="9"/>
        <v>4.6291652411905577</v>
      </c>
      <c r="F240">
        <v>688357</v>
      </c>
      <c r="G240">
        <v>61383</v>
      </c>
      <c r="H240">
        <f t="shared" si="10"/>
        <v>11.214130948308163</v>
      </c>
      <c r="K240">
        <v>1342296</v>
      </c>
      <c r="L240">
        <v>119696</v>
      </c>
      <c r="M240">
        <f t="shared" si="11"/>
        <v>11.214209330303435</v>
      </c>
    </row>
    <row r="241" spans="1:13" x14ac:dyDescent="0.15">
      <c r="A241" t="s">
        <v>486</v>
      </c>
      <c r="B241" s="6">
        <v>817407</v>
      </c>
      <c r="C241" s="7">
        <v>176200</v>
      </c>
      <c r="D241">
        <f t="shared" si="9"/>
        <v>4.6390862656072649</v>
      </c>
      <c r="F241">
        <v>695203</v>
      </c>
      <c r="G241">
        <v>61670</v>
      </c>
      <c r="H241">
        <f t="shared" si="10"/>
        <v>11.272952813361441</v>
      </c>
      <c r="K241">
        <v>1390406</v>
      </c>
      <c r="L241">
        <v>123340</v>
      </c>
      <c r="M241">
        <f t="shared" si="11"/>
        <v>11.272952813361441</v>
      </c>
    </row>
    <row r="242" spans="1:13" x14ac:dyDescent="0.15">
      <c r="A242" t="s">
        <v>487</v>
      </c>
      <c r="B242" s="6">
        <v>821945</v>
      </c>
      <c r="C242" s="7">
        <v>176800</v>
      </c>
      <c r="D242">
        <f t="shared" si="9"/>
        <v>4.6490101809954751</v>
      </c>
      <c r="F242">
        <v>699063</v>
      </c>
      <c r="G242">
        <v>61880</v>
      </c>
      <c r="H242">
        <f t="shared" si="10"/>
        <v>11.297074983839689</v>
      </c>
      <c r="K242">
        <v>1398126</v>
      </c>
      <c r="L242">
        <v>123760</v>
      </c>
      <c r="M242">
        <f t="shared" si="11"/>
        <v>11.297074983839689</v>
      </c>
    </row>
    <row r="243" spans="1:13" x14ac:dyDescent="0.15">
      <c r="A243" t="s">
        <v>488</v>
      </c>
      <c r="B243" s="6">
        <v>826495</v>
      </c>
      <c r="C243" s="7">
        <v>177400</v>
      </c>
      <c r="D243">
        <f t="shared" si="9"/>
        <v>4.6589346110484779</v>
      </c>
      <c r="F243">
        <v>705103</v>
      </c>
      <c r="G243">
        <v>97570</v>
      </c>
      <c r="H243">
        <f t="shared" si="10"/>
        <v>7.2266372860510399</v>
      </c>
      <c r="K243">
        <v>1410206</v>
      </c>
      <c r="L243">
        <v>195140</v>
      </c>
      <c r="M243">
        <f t="shared" si="11"/>
        <v>7.2266372860510399</v>
      </c>
    </row>
    <row r="244" spans="1:13" x14ac:dyDescent="0.15">
      <c r="A244" t="s">
        <v>489</v>
      </c>
      <c r="B244" s="6">
        <v>831056</v>
      </c>
      <c r="C244" s="7">
        <v>178000</v>
      </c>
      <c r="D244">
        <f t="shared" si="9"/>
        <v>4.6688539325842697</v>
      </c>
      <c r="F244">
        <v>708994</v>
      </c>
      <c r="G244">
        <v>62300</v>
      </c>
      <c r="H244">
        <f t="shared" si="10"/>
        <v>11.380321027287319</v>
      </c>
      <c r="K244">
        <v>1417988</v>
      </c>
      <c r="L244">
        <v>124600</v>
      </c>
      <c r="M244">
        <f t="shared" si="11"/>
        <v>11.380321027287319</v>
      </c>
    </row>
    <row r="245" spans="1:13" x14ac:dyDescent="0.15">
      <c r="A245" t="s">
        <v>490</v>
      </c>
      <c r="B245" s="6">
        <v>835629</v>
      </c>
      <c r="C245" s="7">
        <v>178600</v>
      </c>
      <c r="D245">
        <f t="shared" si="9"/>
        <v>4.6787737961926092</v>
      </c>
      <c r="F245">
        <v>712895</v>
      </c>
      <c r="G245">
        <v>62510</v>
      </c>
      <c r="H245">
        <f t="shared" si="10"/>
        <v>11.404495280755079</v>
      </c>
      <c r="K245">
        <v>1425790</v>
      </c>
      <c r="L245">
        <v>125020</v>
      </c>
      <c r="M245">
        <f t="shared" si="11"/>
        <v>11.404495280755079</v>
      </c>
    </row>
    <row r="246" spans="1:13" x14ac:dyDescent="0.15">
      <c r="A246" t="s">
        <v>491</v>
      </c>
      <c r="B246" s="6">
        <v>840215</v>
      </c>
      <c r="C246" s="7">
        <v>179200</v>
      </c>
      <c r="D246">
        <f t="shared" si="9"/>
        <v>4.6886997767857146</v>
      </c>
      <c r="F246">
        <v>719013</v>
      </c>
      <c r="G246">
        <v>98560</v>
      </c>
      <c r="H246">
        <f t="shared" si="10"/>
        <v>7.2951806006493509</v>
      </c>
      <c r="K246">
        <v>1438026</v>
      </c>
      <c r="L246">
        <v>197120</v>
      </c>
      <c r="M246">
        <f t="shared" si="11"/>
        <v>7.2951806006493509</v>
      </c>
    </row>
    <row r="247" spans="1:13" x14ac:dyDescent="0.15">
      <c r="A247" t="s">
        <v>492</v>
      </c>
      <c r="B247" s="6">
        <v>844812</v>
      </c>
      <c r="C247" s="7">
        <v>179800</v>
      </c>
      <c r="D247">
        <f t="shared" si="9"/>
        <v>4.6986206896551721</v>
      </c>
      <c r="F247">
        <v>722947</v>
      </c>
      <c r="G247">
        <v>62930</v>
      </c>
      <c r="H247">
        <f t="shared" si="10"/>
        <v>11.488113777212776</v>
      </c>
      <c r="K247">
        <v>1445894</v>
      </c>
      <c r="L247">
        <v>125860</v>
      </c>
      <c r="M247">
        <f t="shared" si="11"/>
        <v>11.488113777212776</v>
      </c>
    </row>
    <row r="248" spans="1:13" x14ac:dyDescent="0.15">
      <c r="A248" t="s">
        <v>493</v>
      </c>
      <c r="B248" s="6">
        <v>849421</v>
      </c>
      <c r="C248" s="7">
        <v>180400</v>
      </c>
      <c r="D248">
        <f t="shared" si="9"/>
        <v>4.7085421286031046</v>
      </c>
      <c r="F248">
        <v>726891</v>
      </c>
      <c r="G248">
        <v>63140</v>
      </c>
      <c r="H248">
        <f t="shared" si="10"/>
        <v>11.512369337979093</v>
      </c>
      <c r="K248">
        <v>1453782</v>
      </c>
      <c r="L248">
        <v>126280</v>
      </c>
      <c r="M248">
        <f t="shared" si="11"/>
        <v>11.512369337979093</v>
      </c>
    </row>
    <row r="249" spans="1:13" x14ac:dyDescent="0.15">
      <c r="A249" t="s">
        <v>494</v>
      </c>
      <c r="B249" s="6">
        <v>854042</v>
      </c>
      <c r="C249" s="7">
        <v>181000</v>
      </c>
      <c r="D249">
        <f t="shared" si="9"/>
        <v>4.7184640883977904</v>
      </c>
      <c r="F249">
        <v>733087</v>
      </c>
      <c r="G249">
        <v>99550</v>
      </c>
      <c r="H249">
        <f t="shared" si="10"/>
        <v>7.3640080361627325</v>
      </c>
      <c r="K249">
        <v>1466174</v>
      </c>
      <c r="L249">
        <v>199100</v>
      </c>
      <c r="M249">
        <f t="shared" si="11"/>
        <v>7.3640080361627325</v>
      </c>
    </row>
    <row r="250" spans="1:13" x14ac:dyDescent="0.15">
      <c r="A250" t="s">
        <v>495</v>
      </c>
      <c r="B250" s="11">
        <v>858675</v>
      </c>
      <c r="C250" s="12">
        <v>181600</v>
      </c>
      <c r="D250">
        <f t="shared" si="9"/>
        <v>4.7283865638766516</v>
      </c>
      <c r="F250">
        <v>737064</v>
      </c>
      <c r="G250">
        <v>63560</v>
      </c>
      <c r="H250">
        <f t="shared" si="10"/>
        <v>11.596349905601008</v>
      </c>
      <c r="K250">
        <v>1474128</v>
      </c>
      <c r="L250">
        <v>127120</v>
      </c>
      <c r="M250">
        <f t="shared" si="11"/>
        <v>11.596349905601008</v>
      </c>
    </row>
    <row r="251" spans="1:13" x14ac:dyDescent="0.15">
      <c r="A251" t="s">
        <v>496</v>
      </c>
      <c r="B251" s="6">
        <v>863320</v>
      </c>
      <c r="C251" s="7">
        <v>182200</v>
      </c>
      <c r="D251">
        <f t="shared" si="9"/>
        <v>4.7383095499451153</v>
      </c>
      <c r="F251">
        <v>743318</v>
      </c>
      <c r="G251">
        <v>63770</v>
      </c>
      <c r="H251">
        <f t="shared" si="10"/>
        <v>11.656233338560451</v>
      </c>
      <c r="K251">
        <v>1523801</v>
      </c>
      <c r="L251">
        <v>130728</v>
      </c>
      <c r="M251">
        <f t="shared" si="11"/>
        <v>11.656271036044306</v>
      </c>
    </row>
    <row r="252" spans="1:13" x14ac:dyDescent="0.15">
      <c r="A252" t="s">
        <v>497</v>
      </c>
      <c r="B252" s="6">
        <v>868831</v>
      </c>
      <c r="C252" s="7">
        <v>182980</v>
      </c>
      <c r="D252">
        <f t="shared" si="9"/>
        <v>4.7482293146792003</v>
      </c>
      <c r="F252">
        <v>748063</v>
      </c>
      <c r="G252">
        <v>64043</v>
      </c>
      <c r="H252">
        <f t="shared" si="10"/>
        <v>11.680636447386911</v>
      </c>
      <c r="K252">
        <v>1533529</v>
      </c>
      <c r="L252">
        <v>131288</v>
      </c>
      <c r="M252">
        <f t="shared" si="11"/>
        <v>11.680648650295533</v>
      </c>
    </row>
    <row r="253" spans="1:13" x14ac:dyDescent="0.15">
      <c r="A253" t="s">
        <v>498</v>
      </c>
      <c r="B253" s="6">
        <v>874358</v>
      </c>
      <c r="C253" s="7">
        <v>183760</v>
      </c>
      <c r="D253">
        <f t="shared" si="9"/>
        <v>4.7581519373095338</v>
      </c>
      <c r="F253">
        <v>755116</v>
      </c>
      <c r="G253">
        <v>101068</v>
      </c>
      <c r="H253">
        <f t="shared" si="10"/>
        <v>7.4713658131159217</v>
      </c>
      <c r="K253">
        <v>1547987</v>
      </c>
      <c r="L253">
        <v>207189</v>
      </c>
      <c r="M253">
        <f t="shared" si="11"/>
        <v>7.4713763761589655</v>
      </c>
    </row>
    <row r="254" spans="1:13" x14ac:dyDescent="0.15">
      <c r="A254" t="s">
        <v>499</v>
      </c>
      <c r="B254" s="6">
        <v>879900</v>
      </c>
      <c r="C254" s="7">
        <v>184540</v>
      </c>
      <c r="D254">
        <f t="shared" si="9"/>
        <v>4.7680719627181096</v>
      </c>
      <c r="F254">
        <v>759902</v>
      </c>
      <c r="G254">
        <v>64589</v>
      </c>
      <c r="H254">
        <f t="shared" si="10"/>
        <v>11.765192215392714</v>
      </c>
      <c r="K254">
        <v>1557799</v>
      </c>
      <c r="L254">
        <v>132407</v>
      </c>
      <c r="M254">
        <f t="shared" si="11"/>
        <v>11.765231445467384</v>
      </c>
    </row>
    <row r="255" spans="1:13" x14ac:dyDescent="0.15">
      <c r="A255" t="s">
        <v>500</v>
      </c>
      <c r="B255" s="6">
        <v>885458</v>
      </c>
      <c r="C255" s="7">
        <v>185320</v>
      </c>
      <c r="D255">
        <f t="shared" si="9"/>
        <v>4.777994819771207</v>
      </c>
      <c r="F255">
        <v>764703</v>
      </c>
      <c r="G255">
        <v>64862</v>
      </c>
      <c r="H255">
        <f t="shared" si="10"/>
        <v>11.789691961394961</v>
      </c>
      <c r="K255">
        <v>1567641</v>
      </c>
      <c r="L255">
        <v>132967</v>
      </c>
      <c r="M255">
        <f t="shared" si="11"/>
        <v>11.789699699925546</v>
      </c>
    </row>
    <row r="256" spans="1:13" x14ac:dyDescent="0.15">
      <c r="A256" t="s">
        <v>501</v>
      </c>
      <c r="B256" s="6">
        <v>891032</v>
      </c>
      <c r="C256" s="7">
        <v>186100</v>
      </c>
      <c r="D256">
        <f t="shared" si="9"/>
        <v>4.7879204728640516</v>
      </c>
      <c r="F256">
        <v>771856</v>
      </c>
      <c r="G256">
        <v>102355</v>
      </c>
      <c r="H256">
        <f t="shared" si="10"/>
        <v>7.5409701528992237</v>
      </c>
      <c r="K256">
        <v>1582304</v>
      </c>
      <c r="L256">
        <v>209827</v>
      </c>
      <c r="M256">
        <f t="shared" si="11"/>
        <v>7.5409932944759257</v>
      </c>
    </row>
    <row r="257" spans="1:13" x14ac:dyDescent="0.15">
      <c r="A257" t="s">
        <v>502</v>
      </c>
      <c r="B257" s="6">
        <v>896620</v>
      </c>
      <c r="C257" s="7">
        <v>186880</v>
      </c>
      <c r="D257">
        <f t="shared" si="9"/>
        <v>4.797838184931507</v>
      </c>
      <c r="F257">
        <v>776696</v>
      </c>
      <c r="G257">
        <v>65408</v>
      </c>
      <c r="H257">
        <f t="shared" si="10"/>
        <v>11.874633072407045</v>
      </c>
      <c r="K257">
        <v>1592226</v>
      </c>
      <c r="L257">
        <v>134086</v>
      </c>
      <c r="M257">
        <f t="shared" si="11"/>
        <v>11.874662530018048</v>
      </c>
    </row>
    <row r="258" spans="1:13" x14ac:dyDescent="0.15">
      <c r="A258" t="s">
        <v>503</v>
      </c>
      <c r="B258" s="6">
        <v>902225</v>
      </c>
      <c r="C258" s="7">
        <v>187660</v>
      </c>
      <c r="D258">
        <f t="shared" ref="D258:D321" si="12">B258/C258</f>
        <v>4.8077640413513798</v>
      </c>
      <c r="F258">
        <v>781551</v>
      </c>
      <c r="G258">
        <v>65681</v>
      </c>
      <c r="H258">
        <f t="shared" ref="H258:H321" si="13">F258/G258</f>
        <v>11.899194592043361</v>
      </c>
      <c r="K258">
        <v>1602179</v>
      </c>
      <c r="L258">
        <v>134646</v>
      </c>
      <c r="M258">
        <f t="shared" ref="M258:M321" si="14">K258/L258</f>
        <v>11.899194925953983</v>
      </c>
    </row>
    <row r="259" spans="1:13" x14ac:dyDescent="0.15">
      <c r="A259" t="s">
        <v>504</v>
      </c>
      <c r="B259" s="6">
        <v>907844</v>
      </c>
      <c r="C259" s="7">
        <v>188440</v>
      </c>
      <c r="D259">
        <f t="shared" si="12"/>
        <v>4.8176820208023772</v>
      </c>
      <c r="F259">
        <v>788802</v>
      </c>
      <c r="G259">
        <v>103642</v>
      </c>
      <c r="H259">
        <f t="shared" si="13"/>
        <v>7.6108334459003109</v>
      </c>
      <c r="K259">
        <v>1617044</v>
      </c>
      <c r="L259">
        <v>212466</v>
      </c>
      <c r="M259">
        <f t="shared" si="14"/>
        <v>7.6108365573785921</v>
      </c>
    </row>
    <row r="260" spans="1:13" x14ac:dyDescent="0.15">
      <c r="A260" t="s">
        <v>505</v>
      </c>
      <c r="B260" s="11">
        <v>913480</v>
      </c>
      <c r="C260" s="12">
        <v>189220</v>
      </c>
      <c r="D260">
        <f t="shared" si="12"/>
        <v>4.8276080752563155</v>
      </c>
      <c r="F260">
        <v>793699</v>
      </c>
      <c r="G260">
        <v>66227</v>
      </c>
      <c r="H260">
        <f t="shared" si="13"/>
        <v>11.984522928714874</v>
      </c>
      <c r="K260">
        <v>1627082</v>
      </c>
      <c r="L260">
        <v>135765</v>
      </c>
      <c r="M260">
        <f t="shared" si="14"/>
        <v>11.984546827238242</v>
      </c>
    </row>
    <row r="261" spans="1:13" x14ac:dyDescent="0.15">
      <c r="A261" t="s">
        <v>506</v>
      </c>
      <c r="B261" s="6">
        <v>919130</v>
      </c>
      <c r="C261" s="7">
        <v>190000</v>
      </c>
      <c r="D261">
        <f t="shared" si="12"/>
        <v>4.8375263157894741</v>
      </c>
      <c r="F261">
        <v>801020</v>
      </c>
      <c r="G261">
        <v>66500</v>
      </c>
      <c r="H261">
        <f t="shared" si="13"/>
        <v>12.045413533834587</v>
      </c>
      <c r="K261">
        <v>1682142</v>
      </c>
      <c r="L261">
        <v>139650</v>
      </c>
      <c r="M261">
        <f t="shared" si="14"/>
        <v>12.045413533834587</v>
      </c>
    </row>
    <row r="262" spans="1:13" x14ac:dyDescent="0.15">
      <c r="A262" t="s">
        <v>507</v>
      </c>
      <c r="B262" s="6">
        <v>924312</v>
      </c>
      <c r="C262" s="7">
        <v>190680</v>
      </c>
      <c r="D262">
        <f t="shared" si="12"/>
        <v>4.8474512271869097</v>
      </c>
      <c r="F262">
        <v>805536</v>
      </c>
      <c r="G262">
        <v>66738</v>
      </c>
      <c r="H262">
        <f t="shared" si="13"/>
        <v>12.070124966286073</v>
      </c>
      <c r="K262">
        <v>1691625</v>
      </c>
      <c r="L262">
        <v>140149</v>
      </c>
      <c r="M262">
        <f t="shared" si="14"/>
        <v>12.070189583942804</v>
      </c>
    </row>
    <row r="263" spans="1:13" x14ac:dyDescent="0.15">
      <c r="A263" t="s">
        <v>508</v>
      </c>
      <c r="B263" s="6">
        <v>929507</v>
      </c>
      <c r="C263" s="7">
        <v>191360</v>
      </c>
      <c r="D263">
        <f t="shared" si="12"/>
        <v>4.8573735367892974</v>
      </c>
      <c r="F263">
        <v>812504</v>
      </c>
      <c r="G263">
        <v>105248</v>
      </c>
      <c r="H263">
        <f t="shared" si="13"/>
        <v>7.7198996655518393</v>
      </c>
      <c r="K263">
        <v>1706258</v>
      </c>
      <c r="L263">
        <v>221020</v>
      </c>
      <c r="M263">
        <f t="shared" si="14"/>
        <v>7.719925798570265</v>
      </c>
    </row>
    <row r="264" spans="1:13" x14ac:dyDescent="0.15">
      <c r="A264" t="s">
        <v>509</v>
      </c>
      <c r="B264" s="6">
        <v>934715</v>
      </c>
      <c r="C264" s="7">
        <v>192040</v>
      </c>
      <c r="D264">
        <f t="shared" si="12"/>
        <v>4.8672932722349511</v>
      </c>
      <c r="F264">
        <v>817057</v>
      </c>
      <c r="G264">
        <v>67214</v>
      </c>
      <c r="H264">
        <f t="shared" si="13"/>
        <v>12.156053798315828</v>
      </c>
      <c r="K264">
        <v>1715819</v>
      </c>
      <c r="L264">
        <v>141149</v>
      </c>
      <c r="M264">
        <f t="shared" si="14"/>
        <v>12.156083287873098</v>
      </c>
    </row>
    <row r="265" spans="1:13" x14ac:dyDescent="0.15">
      <c r="A265" t="s">
        <v>510</v>
      </c>
      <c r="B265" s="6">
        <v>939937</v>
      </c>
      <c r="C265" s="7">
        <v>192720</v>
      </c>
      <c r="D265">
        <f t="shared" si="12"/>
        <v>4.8772156496471561</v>
      </c>
      <c r="F265">
        <v>821621</v>
      </c>
      <c r="G265">
        <v>67452</v>
      </c>
      <c r="H265">
        <f t="shared" si="13"/>
        <v>12.180824882879678</v>
      </c>
      <c r="K265">
        <v>1725404</v>
      </c>
      <c r="L265">
        <v>141649</v>
      </c>
      <c r="M265">
        <f t="shared" si="14"/>
        <v>12.180841375512712</v>
      </c>
    </row>
    <row r="266" spans="1:13" x14ac:dyDescent="0.15">
      <c r="A266" t="s">
        <v>511</v>
      </c>
      <c r="B266" s="6">
        <v>945172</v>
      </c>
      <c r="C266" s="7">
        <v>193400</v>
      </c>
      <c r="D266">
        <f t="shared" si="12"/>
        <v>4.8871354705274044</v>
      </c>
      <c r="F266">
        <v>828678</v>
      </c>
      <c r="G266">
        <v>106370</v>
      </c>
      <c r="H266">
        <f t="shared" si="13"/>
        <v>7.790523643884554</v>
      </c>
      <c r="K266">
        <v>1740223</v>
      </c>
      <c r="L266">
        <v>223377</v>
      </c>
      <c r="M266">
        <f t="shared" si="14"/>
        <v>7.7905200624952435</v>
      </c>
    </row>
    <row r="267" spans="1:13" x14ac:dyDescent="0.15">
      <c r="A267" t="s">
        <v>512</v>
      </c>
      <c r="B267" s="6">
        <v>950421</v>
      </c>
      <c r="C267" s="7">
        <v>194080</v>
      </c>
      <c r="D267">
        <f t="shared" si="12"/>
        <v>4.8970579142621595</v>
      </c>
      <c r="F267">
        <v>833281</v>
      </c>
      <c r="G267">
        <v>67928</v>
      </c>
      <c r="H267">
        <f t="shared" si="13"/>
        <v>12.267121069367565</v>
      </c>
      <c r="K267">
        <v>1749890</v>
      </c>
      <c r="L267">
        <v>142648</v>
      </c>
      <c r="M267">
        <f t="shared" si="14"/>
        <v>12.267189164937468</v>
      </c>
    </row>
    <row r="268" spans="1:13" x14ac:dyDescent="0.15">
      <c r="A268" t="s">
        <v>513</v>
      </c>
      <c r="B268" s="6">
        <v>955684</v>
      </c>
      <c r="C268" s="7">
        <v>194760</v>
      </c>
      <c r="D268">
        <f t="shared" si="12"/>
        <v>4.9069829533785168</v>
      </c>
      <c r="F268">
        <v>837895</v>
      </c>
      <c r="G268">
        <v>68166</v>
      </c>
      <c r="H268">
        <f t="shared" si="13"/>
        <v>12.29197840565678</v>
      </c>
      <c r="K268">
        <v>1759579</v>
      </c>
      <c r="L268">
        <v>143148</v>
      </c>
      <c r="M268">
        <f t="shared" si="14"/>
        <v>12.292026434180009</v>
      </c>
    </row>
    <row r="269" spans="1:13" x14ac:dyDescent="0.15">
      <c r="A269" t="s">
        <v>514</v>
      </c>
      <c r="B269" s="6">
        <v>960960</v>
      </c>
      <c r="C269" s="7">
        <v>195440</v>
      </c>
      <c r="D269">
        <f t="shared" si="12"/>
        <v>4.9169054441260744</v>
      </c>
      <c r="F269">
        <v>845044</v>
      </c>
      <c r="G269">
        <v>107492</v>
      </c>
      <c r="H269">
        <f t="shared" si="13"/>
        <v>7.8614594574479959</v>
      </c>
      <c r="K269">
        <v>1774592</v>
      </c>
      <c r="L269">
        <v>225733</v>
      </c>
      <c r="M269">
        <f t="shared" si="14"/>
        <v>7.8614646507156687</v>
      </c>
    </row>
    <row r="270" spans="1:13" x14ac:dyDescent="0.15">
      <c r="A270" t="s">
        <v>515</v>
      </c>
      <c r="B270" s="11">
        <v>966249</v>
      </c>
      <c r="C270" s="12">
        <v>196120</v>
      </c>
      <c r="D270">
        <f t="shared" si="12"/>
        <v>4.9268254130124411</v>
      </c>
      <c r="F270">
        <v>849694</v>
      </c>
      <c r="G270">
        <v>68642</v>
      </c>
      <c r="H270">
        <f t="shared" si="13"/>
        <v>12.378631158765771</v>
      </c>
      <c r="K270">
        <v>1784357</v>
      </c>
      <c r="L270">
        <v>144148</v>
      </c>
      <c r="M270">
        <f t="shared" si="14"/>
        <v>12.378645558731304</v>
      </c>
    </row>
    <row r="271" spans="1:13" x14ac:dyDescent="0.15">
      <c r="A271" t="s">
        <v>739</v>
      </c>
      <c r="B271" s="6">
        <v>971552</v>
      </c>
      <c r="C271" s="7">
        <v>196800</v>
      </c>
      <c r="D271">
        <f t="shared" si="12"/>
        <v>4.9367479674796746</v>
      </c>
      <c r="F271">
        <v>856908</v>
      </c>
      <c r="G271">
        <v>68880</v>
      </c>
      <c r="H271">
        <f t="shared" si="13"/>
        <v>12.440592334494774</v>
      </c>
      <c r="K271">
        <v>1842352</v>
      </c>
      <c r="L271">
        <v>148092</v>
      </c>
      <c r="M271">
        <f t="shared" si="14"/>
        <v>12.440590983982929</v>
      </c>
    </row>
    <row r="272" spans="1:13" x14ac:dyDescent="0.15">
      <c r="A272" t="s">
        <v>740</v>
      </c>
      <c r="B272" s="6">
        <v>977264</v>
      </c>
      <c r="C272" s="7">
        <v>197560</v>
      </c>
      <c r="D272">
        <f t="shared" si="12"/>
        <v>4.9466693662684751</v>
      </c>
      <c r="F272">
        <v>861946</v>
      </c>
      <c r="G272">
        <v>69146</v>
      </c>
      <c r="H272">
        <f t="shared" si="13"/>
        <v>12.465594539091198</v>
      </c>
      <c r="K272">
        <v>1853183</v>
      </c>
      <c r="L272">
        <v>148663</v>
      </c>
      <c r="M272">
        <f t="shared" si="14"/>
        <v>12.46566395135306</v>
      </c>
    </row>
    <row r="273" spans="1:13" x14ac:dyDescent="0.15">
      <c r="A273" t="s">
        <v>741</v>
      </c>
      <c r="B273" s="6">
        <v>982991</v>
      </c>
      <c r="C273" s="7">
        <v>198320</v>
      </c>
      <c r="D273">
        <f t="shared" si="12"/>
        <v>4.9565903590157321</v>
      </c>
      <c r="F273">
        <v>869577</v>
      </c>
      <c r="G273">
        <v>109076</v>
      </c>
      <c r="H273">
        <f t="shared" si="13"/>
        <v>7.9722120356448718</v>
      </c>
      <c r="K273">
        <v>1869590</v>
      </c>
      <c r="L273">
        <v>234513</v>
      </c>
      <c r="M273">
        <f t="shared" si="14"/>
        <v>7.9722232882612047</v>
      </c>
    </row>
    <row r="274" spans="1:13" x14ac:dyDescent="0.15">
      <c r="A274" t="s">
        <v>742</v>
      </c>
      <c r="B274" s="6">
        <v>988734</v>
      </c>
      <c r="C274" s="7">
        <v>199080</v>
      </c>
      <c r="D274">
        <f t="shared" si="12"/>
        <v>4.9665159734779989</v>
      </c>
      <c r="F274">
        <v>874658</v>
      </c>
      <c r="G274">
        <v>69678</v>
      </c>
      <c r="H274">
        <f t="shared" si="13"/>
        <v>12.552857429891787</v>
      </c>
      <c r="K274">
        <v>1880514</v>
      </c>
      <c r="L274">
        <v>149807</v>
      </c>
      <c r="M274">
        <f t="shared" si="14"/>
        <v>12.55291141268432</v>
      </c>
    </row>
    <row r="275" spans="1:13" x14ac:dyDescent="0.15">
      <c r="A275" t="s">
        <v>743</v>
      </c>
      <c r="B275" s="6">
        <v>994491</v>
      </c>
      <c r="C275" s="7">
        <v>199840</v>
      </c>
      <c r="D275">
        <f t="shared" si="12"/>
        <v>4.9764361489191353</v>
      </c>
      <c r="F275">
        <v>879750</v>
      </c>
      <c r="G275">
        <v>69944</v>
      </c>
      <c r="H275">
        <f t="shared" si="13"/>
        <v>12.577919478439895</v>
      </c>
      <c r="K275">
        <v>1891462</v>
      </c>
      <c r="L275">
        <v>150379</v>
      </c>
      <c r="M275">
        <f t="shared" si="14"/>
        <v>12.577966338385014</v>
      </c>
    </row>
    <row r="276" spans="1:13" x14ac:dyDescent="0.15">
      <c r="A276" t="s">
        <v>744</v>
      </c>
      <c r="B276" s="6">
        <v>1000263</v>
      </c>
      <c r="C276" s="7">
        <v>200600</v>
      </c>
      <c r="D276">
        <f t="shared" si="12"/>
        <v>4.9863559322033897</v>
      </c>
      <c r="F276">
        <v>887483</v>
      </c>
      <c r="G276">
        <v>110330</v>
      </c>
      <c r="H276">
        <f t="shared" si="13"/>
        <v>8.0438955859693646</v>
      </c>
      <c r="K276">
        <v>1908088</v>
      </c>
      <c r="L276">
        <v>237209</v>
      </c>
      <c r="M276">
        <f t="shared" si="14"/>
        <v>8.0439106441998405</v>
      </c>
    </row>
    <row r="277" spans="1:13" x14ac:dyDescent="0.15">
      <c r="A277" t="s">
        <v>745</v>
      </c>
      <c r="B277" s="6">
        <v>1006051</v>
      </c>
      <c r="C277" s="7">
        <v>201360</v>
      </c>
      <c r="D277">
        <f t="shared" si="12"/>
        <v>4.9962802940007949</v>
      </c>
      <c r="F277">
        <v>892618</v>
      </c>
      <c r="G277">
        <v>70476</v>
      </c>
      <c r="H277">
        <f t="shared" si="13"/>
        <v>12.665559906918668</v>
      </c>
      <c r="K277">
        <v>1919128</v>
      </c>
      <c r="L277">
        <v>151523</v>
      </c>
      <c r="M277">
        <f t="shared" si="14"/>
        <v>12.665588722504173</v>
      </c>
    </row>
    <row r="278" spans="1:13" x14ac:dyDescent="0.15">
      <c r="A278" t="s">
        <v>746</v>
      </c>
      <c r="B278" s="6">
        <v>1011854</v>
      </c>
      <c r="C278" s="7">
        <v>202120</v>
      </c>
      <c r="D278">
        <f t="shared" si="12"/>
        <v>5.0062042351078571</v>
      </c>
      <c r="F278">
        <v>897766</v>
      </c>
      <c r="G278">
        <v>70742</v>
      </c>
      <c r="H278">
        <f t="shared" si="13"/>
        <v>12.690707076418535</v>
      </c>
      <c r="K278">
        <v>1930196</v>
      </c>
      <c r="L278">
        <v>152095</v>
      </c>
      <c r="M278">
        <f t="shared" si="14"/>
        <v>12.690726190867549</v>
      </c>
    </row>
    <row r="279" spans="1:13" x14ac:dyDescent="0.15">
      <c r="A279" t="s">
        <v>747</v>
      </c>
      <c r="B279" s="6">
        <v>1017671</v>
      </c>
      <c r="C279" s="7">
        <v>202880</v>
      </c>
      <c r="D279">
        <f t="shared" si="12"/>
        <v>5.0161228312302839</v>
      </c>
      <c r="F279">
        <v>905599</v>
      </c>
      <c r="G279">
        <v>111584</v>
      </c>
      <c r="H279">
        <f t="shared" si="13"/>
        <v>8.1158499426441075</v>
      </c>
      <c r="K279">
        <v>1947037</v>
      </c>
      <c r="L279">
        <v>239905</v>
      </c>
      <c r="M279">
        <f t="shared" si="14"/>
        <v>8.1158666972343223</v>
      </c>
    </row>
    <row r="280" spans="1:13" x14ac:dyDescent="0.15">
      <c r="A280" t="s">
        <v>748</v>
      </c>
      <c r="B280" s="11">
        <v>1023504</v>
      </c>
      <c r="C280" s="12">
        <v>203640</v>
      </c>
      <c r="D280">
        <f t="shared" si="12"/>
        <v>5.0260459634649379</v>
      </c>
      <c r="F280">
        <v>910789</v>
      </c>
      <c r="G280">
        <v>71274</v>
      </c>
      <c r="H280">
        <f t="shared" si="13"/>
        <v>12.778699104862923</v>
      </c>
      <c r="K280">
        <v>1958196</v>
      </c>
      <c r="L280">
        <v>153239</v>
      </c>
      <c r="M280">
        <f t="shared" si="14"/>
        <v>12.778705159913599</v>
      </c>
    </row>
    <row r="281" spans="1:13" x14ac:dyDescent="0.15">
      <c r="A281" t="s">
        <v>749</v>
      </c>
      <c r="B281" s="6">
        <v>1029352</v>
      </c>
      <c r="C281" s="7">
        <v>204400</v>
      </c>
      <c r="D281">
        <f t="shared" si="12"/>
        <v>5.0359686888454016</v>
      </c>
      <c r="F281">
        <v>918696</v>
      </c>
      <c r="G281">
        <v>71540</v>
      </c>
      <c r="H281">
        <f t="shared" si="13"/>
        <v>12.841710930947722</v>
      </c>
      <c r="K281">
        <v>2021131</v>
      </c>
      <c r="L281">
        <v>157388</v>
      </c>
      <c r="M281">
        <f t="shared" si="14"/>
        <v>12.841709660202811</v>
      </c>
    </row>
    <row r="282" spans="1:13" x14ac:dyDescent="0.15">
      <c r="A282" t="s">
        <v>750</v>
      </c>
      <c r="B282" s="6">
        <v>1037233</v>
      </c>
      <c r="C282" s="7">
        <v>205560</v>
      </c>
      <c r="D282">
        <f t="shared" si="12"/>
        <v>5.0458892780696631</v>
      </c>
      <c r="F282">
        <v>925730</v>
      </c>
      <c r="G282">
        <v>71946</v>
      </c>
      <c r="H282">
        <f t="shared" si="13"/>
        <v>12.867011369638339</v>
      </c>
      <c r="K282">
        <v>2036606</v>
      </c>
      <c r="L282">
        <v>158281</v>
      </c>
      <c r="M282">
        <f t="shared" si="14"/>
        <v>12.867027628079176</v>
      </c>
    </row>
    <row r="283" spans="1:13" x14ac:dyDescent="0.15">
      <c r="A283" t="s">
        <v>751</v>
      </c>
      <c r="B283" s="6">
        <v>1045137</v>
      </c>
      <c r="C283" s="7">
        <v>206720</v>
      </c>
      <c r="D283">
        <f t="shared" si="12"/>
        <v>5.0558097910216722</v>
      </c>
      <c r="F283">
        <v>935527</v>
      </c>
      <c r="G283">
        <v>113696</v>
      </c>
      <c r="H283">
        <f t="shared" si="13"/>
        <v>8.2283193779904309</v>
      </c>
      <c r="K283">
        <v>2058159</v>
      </c>
      <c r="L283">
        <v>250131</v>
      </c>
      <c r="M283">
        <f t="shared" si="14"/>
        <v>8.2283243580363887</v>
      </c>
    </row>
    <row r="284" spans="1:13" x14ac:dyDescent="0.15">
      <c r="A284" t="s">
        <v>752</v>
      </c>
      <c r="B284" s="6">
        <v>1053065</v>
      </c>
      <c r="C284" s="7">
        <v>207880</v>
      </c>
      <c r="D284">
        <f t="shared" si="12"/>
        <v>5.0657350394458343</v>
      </c>
      <c r="F284">
        <v>942623</v>
      </c>
      <c r="G284">
        <v>72758</v>
      </c>
      <c r="H284">
        <f t="shared" si="13"/>
        <v>12.95559251216361</v>
      </c>
      <c r="K284">
        <v>2073770</v>
      </c>
      <c r="L284">
        <v>160067</v>
      </c>
      <c r="M284">
        <f t="shared" si="14"/>
        <v>12.955637326869374</v>
      </c>
    </row>
    <row r="285" spans="1:13" x14ac:dyDescent="0.15">
      <c r="A285" t="s">
        <v>753</v>
      </c>
      <c r="B285" s="6">
        <v>1061015</v>
      </c>
      <c r="C285" s="7">
        <v>209040</v>
      </c>
      <c r="D285">
        <f t="shared" si="12"/>
        <v>5.0756553769613468</v>
      </c>
      <c r="F285">
        <v>949740</v>
      </c>
      <c r="G285">
        <v>73164</v>
      </c>
      <c r="H285">
        <f t="shared" si="13"/>
        <v>12.980974249630966</v>
      </c>
      <c r="K285">
        <v>2089428</v>
      </c>
      <c r="L285">
        <v>160960</v>
      </c>
      <c r="M285">
        <f t="shared" si="14"/>
        <v>12.981038767395626</v>
      </c>
    </row>
    <row r="286" spans="1:13" x14ac:dyDescent="0.15">
      <c r="A286" t="s">
        <v>754</v>
      </c>
      <c r="B286" s="6">
        <v>1068989</v>
      </c>
      <c r="C286" s="7">
        <v>210200</v>
      </c>
      <c r="D286">
        <f t="shared" si="12"/>
        <v>5.0855803996194098</v>
      </c>
      <c r="F286">
        <v>959684</v>
      </c>
      <c r="G286">
        <v>115610</v>
      </c>
      <c r="H286">
        <f t="shared" si="13"/>
        <v>8.3010466222645096</v>
      </c>
      <c r="K286">
        <v>2111304</v>
      </c>
      <c r="L286">
        <v>254342</v>
      </c>
      <c r="M286">
        <f t="shared" si="14"/>
        <v>8.3010434768933177</v>
      </c>
    </row>
    <row r="287" spans="1:13" x14ac:dyDescent="0.15">
      <c r="A287" t="s">
        <v>755</v>
      </c>
      <c r="B287" s="6">
        <v>1076985</v>
      </c>
      <c r="C287" s="7">
        <v>211360</v>
      </c>
      <c r="D287">
        <f t="shared" si="12"/>
        <v>5.0955005677517029</v>
      </c>
      <c r="F287">
        <v>966863</v>
      </c>
      <c r="G287">
        <v>73976</v>
      </c>
      <c r="H287">
        <f t="shared" si="13"/>
        <v>13.069955120579648</v>
      </c>
      <c r="K287">
        <v>2127098</v>
      </c>
      <c r="L287">
        <v>162747</v>
      </c>
      <c r="M287">
        <f t="shared" si="14"/>
        <v>13.069967495560594</v>
      </c>
    </row>
    <row r="288" spans="1:13" x14ac:dyDescent="0.15">
      <c r="A288" t="s">
        <v>756</v>
      </c>
      <c r="B288" s="6">
        <v>1085004</v>
      </c>
      <c r="C288" s="7">
        <v>212520</v>
      </c>
      <c r="D288">
        <f t="shared" si="12"/>
        <v>5.1054206662902315</v>
      </c>
      <c r="F288">
        <v>974061</v>
      </c>
      <c r="G288">
        <v>74382</v>
      </c>
      <c r="H288">
        <f t="shared" si="13"/>
        <v>13.095385980479149</v>
      </c>
      <c r="K288">
        <v>2142934</v>
      </c>
      <c r="L288">
        <v>163640</v>
      </c>
      <c r="M288">
        <f t="shared" si="14"/>
        <v>13.095416768516255</v>
      </c>
    </row>
    <row r="289" spans="1:13" x14ac:dyDescent="0.15">
      <c r="A289" t="s">
        <v>757</v>
      </c>
      <c r="B289" s="6">
        <v>1093047</v>
      </c>
      <c r="C289" s="7">
        <v>213680</v>
      </c>
      <c r="D289">
        <f t="shared" si="12"/>
        <v>5.1153453762635719</v>
      </c>
      <c r="F289">
        <v>984151</v>
      </c>
      <c r="G289">
        <v>117524</v>
      </c>
      <c r="H289">
        <f t="shared" si="13"/>
        <v>8.3740427487151567</v>
      </c>
      <c r="K289">
        <v>2165132</v>
      </c>
      <c r="L289">
        <v>258552</v>
      </c>
      <c r="M289">
        <f t="shared" si="14"/>
        <v>8.3740678857637914</v>
      </c>
    </row>
    <row r="290" spans="1:13" x14ac:dyDescent="0.15">
      <c r="A290" t="s">
        <v>758</v>
      </c>
      <c r="B290" s="11">
        <v>1101112</v>
      </c>
      <c r="C290" s="12">
        <v>214840</v>
      </c>
      <c r="D290">
        <f t="shared" si="12"/>
        <v>5.1252653137218394</v>
      </c>
      <c r="F290">
        <v>991413</v>
      </c>
      <c r="G290">
        <v>75194</v>
      </c>
      <c r="H290">
        <f t="shared" si="13"/>
        <v>13.184735484214166</v>
      </c>
      <c r="K290">
        <v>2181108</v>
      </c>
      <c r="L290">
        <v>165426</v>
      </c>
      <c r="M290">
        <f t="shared" si="14"/>
        <v>13.184795618584745</v>
      </c>
    </row>
    <row r="291" spans="1:13" x14ac:dyDescent="0.15">
      <c r="A291" t="s">
        <v>759</v>
      </c>
      <c r="B291" s="6">
        <v>1109201</v>
      </c>
      <c r="C291" s="7">
        <v>216000</v>
      </c>
      <c r="D291">
        <f t="shared" si="12"/>
        <v>5.1351898148148152</v>
      </c>
      <c r="F291">
        <v>1001607</v>
      </c>
      <c r="G291">
        <v>75600</v>
      </c>
      <c r="H291">
        <f t="shared" si="13"/>
        <v>13.248769841269841</v>
      </c>
      <c r="K291">
        <v>2253615</v>
      </c>
      <c r="L291">
        <v>170100</v>
      </c>
      <c r="M291">
        <f t="shared" si="14"/>
        <v>13.248765432098766</v>
      </c>
    </row>
    <row r="292" spans="1:13" x14ac:dyDescent="0.15">
      <c r="A292" t="s">
        <v>760</v>
      </c>
      <c r="B292" s="6">
        <v>1113916</v>
      </c>
      <c r="C292" s="7">
        <v>216500</v>
      </c>
      <c r="D292">
        <f t="shared" si="12"/>
        <v>5.1451085450346419</v>
      </c>
      <c r="F292">
        <v>1005865</v>
      </c>
      <c r="G292">
        <v>75775</v>
      </c>
      <c r="H292">
        <f t="shared" si="13"/>
        <v>13.274364896073903</v>
      </c>
      <c r="K292">
        <v>2263196</v>
      </c>
      <c r="L292">
        <v>170493</v>
      </c>
      <c r="M292">
        <f t="shared" si="14"/>
        <v>13.274421823769892</v>
      </c>
    </row>
    <row r="293" spans="1:13" x14ac:dyDescent="0.15">
      <c r="A293" t="s">
        <v>761</v>
      </c>
      <c r="B293" s="6">
        <v>1118642</v>
      </c>
      <c r="C293" s="7">
        <v>217000</v>
      </c>
      <c r="D293">
        <f t="shared" si="12"/>
        <v>5.1550322580645158</v>
      </c>
      <c r="F293">
        <v>1013069</v>
      </c>
      <c r="G293">
        <v>119350</v>
      </c>
      <c r="H293">
        <f t="shared" si="13"/>
        <v>8.4882195224130701</v>
      </c>
      <c r="K293">
        <v>2279405</v>
      </c>
      <c r="L293">
        <v>268537</v>
      </c>
      <c r="M293">
        <f t="shared" si="14"/>
        <v>8.4882343960050193</v>
      </c>
    </row>
    <row r="294" spans="1:13" x14ac:dyDescent="0.15">
      <c r="A294" t="s">
        <v>762</v>
      </c>
      <c r="B294" s="6">
        <v>1123378</v>
      </c>
      <c r="C294" s="7">
        <v>217500</v>
      </c>
      <c r="D294">
        <f t="shared" si="12"/>
        <v>5.1649563218390808</v>
      </c>
      <c r="F294">
        <v>1017358</v>
      </c>
      <c r="G294">
        <v>76125</v>
      </c>
      <c r="H294">
        <f t="shared" si="13"/>
        <v>13.364308702791462</v>
      </c>
      <c r="K294">
        <v>2289055</v>
      </c>
      <c r="L294">
        <v>171281</v>
      </c>
      <c r="M294">
        <f t="shared" si="14"/>
        <v>13.364325290020492</v>
      </c>
    </row>
    <row r="295" spans="1:13" x14ac:dyDescent="0.15">
      <c r="A295" t="s">
        <v>763</v>
      </c>
      <c r="B295" s="6">
        <v>1128123</v>
      </c>
      <c r="C295" s="7">
        <v>218000</v>
      </c>
      <c r="D295">
        <f t="shared" si="12"/>
        <v>5.174876146788991</v>
      </c>
      <c r="F295">
        <v>1021656</v>
      </c>
      <c r="G295">
        <v>76300</v>
      </c>
      <c r="H295">
        <f t="shared" si="13"/>
        <v>13.389986893840105</v>
      </c>
      <c r="K295">
        <v>2298726</v>
      </c>
      <c r="L295">
        <v>171675</v>
      </c>
      <c r="M295">
        <f t="shared" si="14"/>
        <v>13.389986893840105</v>
      </c>
    </row>
    <row r="296" spans="1:13" x14ac:dyDescent="0.15">
      <c r="A296" t="s">
        <v>764</v>
      </c>
      <c r="B296" s="6">
        <v>1132878</v>
      </c>
      <c r="C296" s="7">
        <v>218500</v>
      </c>
      <c r="D296">
        <f t="shared" si="12"/>
        <v>5.1847963386727685</v>
      </c>
      <c r="F296">
        <v>1028935</v>
      </c>
      <c r="G296">
        <v>120175</v>
      </c>
      <c r="H296">
        <f t="shared" si="13"/>
        <v>8.5619721239858535</v>
      </c>
      <c r="K296">
        <v>2315103</v>
      </c>
      <c r="L296">
        <v>270393</v>
      </c>
      <c r="M296">
        <f t="shared" si="14"/>
        <v>8.5619930989337742</v>
      </c>
    </row>
    <row r="297" spans="1:13" x14ac:dyDescent="0.15">
      <c r="A297" t="s">
        <v>765</v>
      </c>
      <c r="B297" s="6">
        <v>1137644</v>
      </c>
      <c r="C297" s="7">
        <v>219000</v>
      </c>
      <c r="D297">
        <f t="shared" si="12"/>
        <v>5.194721461187215</v>
      </c>
      <c r="F297">
        <v>1033265</v>
      </c>
      <c r="G297">
        <v>76650</v>
      </c>
      <c r="H297">
        <f t="shared" si="13"/>
        <v>13.480300065231573</v>
      </c>
      <c r="K297">
        <v>2324846</v>
      </c>
      <c r="L297">
        <v>172462</v>
      </c>
      <c r="M297">
        <f t="shared" si="14"/>
        <v>13.480337697579756</v>
      </c>
    </row>
    <row r="298" spans="1:13" x14ac:dyDescent="0.15">
      <c r="A298" t="s">
        <v>766</v>
      </c>
      <c r="B298" s="6">
        <v>1142419</v>
      </c>
      <c r="C298" s="7">
        <v>219500</v>
      </c>
      <c r="D298">
        <f t="shared" si="12"/>
        <v>5.204642369020501</v>
      </c>
      <c r="F298">
        <v>1037601</v>
      </c>
      <c r="G298">
        <v>76825</v>
      </c>
      <c r="H298">
        <f t="shared" si="13"/>
        <v>13.506033192320208</v>
      </c>
      <c r="K298">
        <v>2334602</v>
      </c>
      <c r="L298">
        <v>172856</v>
      </c>
      <c r="M298">
        <f t="shared" si="14"/>
        <v>13.506051279677882</v>
      </c>
    </row>
    <row r="299" spans="1:13" x14ac:dyDescent="0.15">
      <c r="A299" t="s">
        <v>767</v>
      </c>
      <c r="B299" s="6">
        <v>1147204</v>
      </c>
      <c r="C299" s="7">
        <v>220000</v>
      </c>
      <c r="D299">
        <f t="shared" si="12"/>
        <v>5.2145636363636365</v>
      </c>
      <c r="F299">
        <v>1044958</v>
      </c>
      <c r="G299">
        <v>121000</v>
      </c>
      <c r="H299">
        <f t="shared" si="13"/>
        <v>8.6360165289256194</v>
      </c>
      <c r="K299">
        <v>2351155</v>
      </c>
      <c r="L299">
        <v>272250</v>
      </c>
      <c r="M299">
        <f t="shared" si="14"/>
        <v>8.6360146923783283</v>
      </c>
    </row>
    <row r="300" spans="1:13" x14ac:dyDescent="0.15">
      <c r="A300" t="s">
        <v>768</v>
      </c>
      <c r="B300" s="11">
        <v>1151999</v>
      </c>
      <c r="C300" s="12">
        <v>220500</v>
      </c>
      <c r="D300">
        <f t="shared" si="12"/>
        <v>5.2244852607709751</v>
      </c>
      <c r="F300">
        <v>1049326</v>
      </c>
      <c r="G300">
        <v>77175</v>
      </c>
      <c r="H300">
        <f t="shared" si="13"/>
        <v>13.596708778749596</v>
      </c>
      <c r="K300">
        <v>2360983</v>
      </c>
      <c r="L300">
        <v>173643</v>
      </c>
      <c r="M300">
        <f t="shared" si="14"/>
        <v>13.596764626273446</v>
      </c>
    </row>
    <row r="301" spans="1:13" x14ac:dyDescent="0.15">
      <c r="A301" t="s">
        <v>524</v>
      </c>
      <c r="B301" s="6">
        <v>1156804</v>
      </c>
      <c r="C301" s="7">
        <v>221000</v>
      </c>
      <c r="D301">
        <f t="shared" si="12"/>
        <v>5.2344072398190047</v>
      </c>
      <c r="F301">
        <v>1056739</v>
      </c>
      <c r="G301">
        <v>77350</v>
      </c>
      <c r="H301">
        <f t="shared" si="13"/>
        <v>13.661784098254687</v>
      </c>
      <c r="K301">
        <v>2430499</v>
      </c>
      <c r="L301">
        <v>177905</v>
      </c>
      <c r="M301">
        <f t="shared" si="14"/>
        <v>13.661780163570445</v>
      </c>
    </row>
    <row r="302" spans="1:13" x14ac:dyDescent="0.15">
      <c r="A302" t="s">
        <v>525</v>
      </c>
      <c r="B302" s="6">
        <v>1163192</v>
      </c>
      <c r="C302" s="7">
        <v>221800</v>
      </c>
      <c r="D302">
        <f t="shared" si="12"/>
        <v>5.2443282236248869</v>
      </c>
      <c r="F302">
        <v>1062575</v>
      </c>
      <c r="G302">
        <v>77630</v>
      </c>
      <c r="H302">
        <f t="shared" si="13"/>
        <v>13.687685173257762</v>
      </c>
      <c r="K302">
        <v>2443922</v>
      </c>
      <c r="L302">
        <v>178549</v>
      </c>
      <c r="M302">
        <f t="shared" si="14"/>
        <v>13.687682372906037</v>
      </c>
    </row>
    <row r="303" spans="1:13" x14ac:dyDescent="0.15">
      <c r="A303" t="s">
        <v>526</v>
      </c>
      <c r="B303" s="6">
        <v>1169597</v>
      </c>
      <c r="C303" s="7">
        <v>222600</v>
      </c>
      <c r="D303">
        <f t="shared" si="12"/>
        <v>5.2542542677448338</v>
      </c>
      <c r="F303">
        <v>1071496</v>
      </c>
      <c r="G303">
        <v>122430</v>
      </c>
      <c r="H303">
        <f t="shared" si="13"/>
        <v>8.7519072122845714</v>
      </c>
      <c r="K303">
        <v>2464440</v>
      </c>
      <c r="L303">
        <v>281589</v>
      </c>
      <c r="M303">
        <f t="shared" si="14"/>
        <v>8.7519043712645033</v>
      </c>
    </row>
    <row r="304" spans="1:13" x14ac:dyDescent="0.15">
      <c r="A304" t="s">
        <v>527</v>
      </c>
      <c r="B304" s="6">
        <v>1176016</v>
      </c>
      <c r="C304" s="7">
        <v>223400</v>
      </c>
      <c r="D304">
        <f t="shared" si="12"/>
        <v>5.2641718889883613</v>
      </c>
      <c r="F304">
        <v>1077376</v>
      </c>
      <c r="G304">
        <v>78190</v>
      </c>
      <c r="H304">
        <f t="shared" si="13"/>
        <v>13.778948714669395</v>
      </c>
      <c r="K304">
        <v>2477964</v>
      </c>
      <c r="L304">
        <v>179837</v>
      </c>
      <c r="M304">
        <f t="shared" si="14"/>
        <v>13.778944266196611</v>
      </c>
    </row>
    <row r="305" spans="1:13" x14ac:dyDescent="0.15">
      <c r="A305" t="s">
        <v>528</v>
      </c>
      <c r="B305" s="6">
        <v>1182452</v>
      </c>
      <c r="C305" s="7">
        <v>224200</v>
      </c>
      <c r="D305">
        <f t="shared" si="12"/>
        <v>5.2740945584299732</v>
      </c>
      <c r="F305">
        <v>1083273</v>
      </c>
      <c r="G305">
        <v>78470</v>
      </c>
      <c r="H305">
        <f t="shared" si="13"/>
        <v>13.804931821078119</v>
      </c>
      <c r="K305">
        <v>2491527</v>
      </c>
      <c r="L305">
        <v>180481</v>
      </c>
      <c r="M305">
        <f t="shared" si="14"/>
        <v>13.804926834403622</v>
      </c>
    </row>
    <row r="306" spans="1:13" x14ac:dyDescent="0.15">
      <c r="A306" t="s">
        <v>529</v>
      </c>
      <c r="B306" s="6">
        <v>1188904</v>
      </c>
      <c r="C306" s="7">
        <v>225000</v>
      </c>
      <c r="D306">
        <f t="shared" si="12"/>
        <v>5.2840177777777777</v>
      </c>
      <c r="F306">
        <v>1092305</v>
      </c>
      <c r="G306">
        <v>123750</v>
      </c>
      <c r="H306">
        <f t="shared" si="13"/>
        <v>8.8267070707070712</v>
      </c>
      <c r="K306">
        <v>2512301</v>
      </c>
      <c r="L306">
        <v>284625</v>
      </c>
      <c r="M306">
        <f t="shared" si="14"/>
        <v>8.8267053140096614</v>
      </c>
    </row>
    <row r="307" spans="1:13" x14ac:dyDescent="0.15">
      <c r="A307" t="s">
        <v>530</v>
      </c>
      <c r="B307" s="6">
        <v>1195372</v>
      </c>
      <c r="C307" s="7">
        <v>225800</v>
      </c>
      <c r="D307">
        <f t="shared" si="12"/>
        <v>5.2939415411868911</v>
      </c>
      <c r="F307">
        <v>1098247</v>
      </c>
      <c r="G307">
        <v>79030</v>
      </c>
      <c r="H307">
        <f t="shared" si="13"/>
        <v>13.896583575857269</v>
      </c>
      <c r="K307">
        <v>2525968</v>
      </c>
      <c r="L307">
        <v>181769</v>
      </c>
      <c r="M307">
        <f t="shared" si="14"/>
        <v>13.896583025708454</v>
      </c>
    </row>
    <row r="308" spans="1:13" x14ac:dyDescent="0.15">
      <c r="A308" t="s">
        <v>531</v>
      </c>
      <c r="B308" s="6">
        <v>1201855</v>
      </c>
      <c r="C308" s="7">
        <v>226600</v>
      </c>
      <c r="D308">
        <f t="shared" si="12"/>
        <v>5.3038614298323035</v>
      </c>
      <c r="F308">
        <v>1104204</v>
      </c>
      <c r="G308">
        <v>79310</v>
      </c>
      <c r="H308">
        <f t="shared" si="13"/>
        <v>13.922632707098726</v>
      </c>
      <c r="K308">
        <v>2539669</v>
      </c>
      <c r="L308">
        <v>182413</v>
      </c>
      <c r="M308">
        <f t="shared" si="14"/>
        <v>13.922631610685642</v>
      </c>
    </row>
    <row r="309" spans="1:13" x14ac:dyDescent="0.15">
      <c r="A309" t="s">
        <v>532</v>
      </c>
      <c r="B309" s="6">
        <v>1208354</v>
      </c>
      <c r="C309" s="7">
        <v>227400</v>
      </c>
      <c r="D309">
        <f t="shared" si="12"/>
        <v>5.3137818821459986</v>
      </c>
      <c r="F309">
        <v>1113346</v>
      </c>
      <c r="G309">
        <v>125070</v>
      </c>
      <c r="H309">
        <f t="shared" si="13"/>
        <v>8.9017830015191493</v>
      </c>
      <c r="K309">
        <v>2560695</v>
      </c>
      <c r="L309">
        <v>287661</v>
      </c>
      <c r="M309">
        <f t="shared" si="14"/>
        <v>8.9017802204678418</v>
      </c>
    </row>
    <row r="310" spans="1:13" x14ac:dyDescent="0.15">
      <c r="A310" t="s">
        <v>533</v>
      </c>
      <c r="B310" s="11">
        <v>1214870</v>
      </c>
      <c r="C310" s="12">
        <v>228200</v>
      </c>
      <c r="D310">
        <f t="shared" si="12"/>
        <v>5.3237072743207712</v>
      </c>
      <c r="F310">
        <v>1119350</v>
      </c>
      <c r="G310">
        <v>79870</v>
      </c>
      <c r="H310">
        <f t="shared" si="13"/>
        <v>14.014648804306999</v>
      </c>
      <c r="K310">
        <v>2574505</v>
      </c>
      <c r="L310">
        <v>183701</v>
      </c>
      <c r="M310">
        <f t="shared" si="14"/>
        <v>14.014648804306999</v>
      </c>
    </row>
    <row r="311" spans="1:13" x14ac:dyDescent="0.15">
      <c r="A311" t="s">
        <v>534</v>
      </c>
      <c r="B311" s="6">
        <v>1221401</v>
      </c>
      <c r="C311" s="7">
        <v>229000</v>
      </c>
      <c r="D311">
        <f t="shared" si="12"/>
        <v>5.3336288209606986</v>
      </c>
      <c r="F311">
        <v>1128573</v>
      </c>
      <c r="G311">
        <v>80150</v>
      </c>
      <c r="H311">
        <f t="shared" si="13"/>
        <v>14.080761072988148</v>
      </c>
      <c r="K311">
        <v>2652146</v>
      </c>
      <c r="L311">
        <v>188352</v>
      </c>
      <c r="M311">
        <f t="shared" si="14"/>
        <v>14.080795531770303</v>
      </c>
    </row>
    <row r="312" spans="1:13" x14ac:dyDescent="0.15">
      <c r="A312" t="s">
        <v>535</v>
      </c>
      <c r="B312" s="6">
        <v>1227948</v>
      </c>
      <c r="C312" s="7">
        <v>229800</v>
      </c>
      <c r="D312">
        <f t="shared" si="12"/>
        <v>5.3435509138381203</v>
      </c>
      <c r="F312">
        <v>1134623</v>
      </c>
      <c r="G312">
        <v>80430</v>
      </c>
      <c r="H312">
        <f t="shared" si="13"/>
        <v>14.106962576153176</v>
      </c>
      <c r="K312">
        <v>2666364</v>
      </c>
      <c r="L312">
        <v>189010</v>
      </c>
      <c r="M312">
        <f t="shared" si="14"/>
        <v>14.106999629649225</v>
      </c>
    </row>
    <row r="313" spans="1:13" x14ac:dyDescent="0.15">
      <c r="A313" t="s">
        <v>536</v>
      </c>
      <c r="B313" s="6">
        <v>1234511</v>
      </c>
      <c r="C313" s="7">
        <v>230600</v>
      </c>
      <c r="D313">
        <f t="shared" si="12"/>
        <v>5.3534735472679964</v>
      </c>
      <c r="F313">
        <v>1143927</v>
      </c>
      <c r="G313">
        <v>126830</v>
      </c>
      <c r="H313">
        <f t="shared" si="13"/>
        <v>9.0193723882362224</v>
      </c>
      <c r="K313">
        <v>2688228</v>
      </c>
      <c r="L313">
        <v>298050</v>
      </c>
      <c r="M313">
        <f t="shared" si="14"/>
        <v>9.0193860090588824</v>
      </c>
    </row>
    <row r="314" spans="1:13" x14ac:dyDescent="0.15">
      <c r="A314" t="s">
        <v>537</v>
      </c>
      <c r="B314" s="6">
        <v>1241089</v>
      </c>
      <c r="C314" s="7">
        <v>231400</v>
      </c>
      <c r="D314">
        <f t="shared" si="12"/>
        <v>5.3633923941227311</v>
      </c>
      <c r="F314">
        <v>1150024</v>
      </c>
      <c r="G314">
        <v>80990</v>
      </c>
      <c r="H314">
        <f t="shared" si="13"/>
        <v>14.199580195085813</v>
      </c>
      <c r="K314">
        <v>2702556</v>
      </c>
      <c r="L314">
        <v>190326</v>
      </c>
      <c r="M314">
        <f t="shared" si="14"/>
        <v>14.199615396740329</v>
      </c>
    </row>
    <row r="315" spans="1:13" x14ac:dyDescent="0.15">
      <c r="A315" t="s">
        <v>538</v>
      </c>
      <c r="B315" s="6">
        <v>1250000</v>
      </c>
      <c r="C315" s="7">
        <v>232200</v>
      </c>
      <c r="D315">
        <f t="shared" si="12"/>
        <v>5.3832902670111968</v>
      </c>
      <c r="F315">
        <v>1158281</v>
      </c>
      <c r="G315">
        <v>81270</v>
      </c>
      <c r="H315">
        <f t="shared" si="13"/>
        <v>14.252257905746278</v>
      </c>
      <c r="K315">
        <v>2721960</v>
      </c>
      <c r="L315">
        <v>190984</v>
      </c>
      <c r="M315">
        <f t="shared" si="14"/>
        <v>14.252293385833369</v>
      </c>
    </row>
    <row r="316" spans="1:13" x14ac:dyDescent="0.15">
      <c r="A316" t="s">
        <v>539</v>
      </c>
      <c r="B316" s="6">
        <v>1254396</v>
      </c>
      <c r="C316" s="7">
        <v>233000</v>
      </c>
      <c r="D316">
        <f t="shared" si="12"/>
        <v>5.3836738197424889</v>
      </c>
      <c r="F316">
        <v>1165647</v>
      </c>
      <c r="G316">
        <v>128150</v>
      </c>
      <c r="H316">
        <f t="shared" si="13"/>
        <v>9.0959578618806081</v>
      </c>
      <c r="K316">
        <v>2739270</v>
      </c>
      <c r="L316">
        <v>301152</v>
      </c>
      <c r="M316">
        <f t="shared" si="14"/>
        <v>9.0959714695569023</v>
      </c>
    </row>
    <row r="317" spans="1:13" x14ac:dyDescent="0.15">
      <c r="A317" t="s">
        <v>540</v>
      </c>
      <c r="B317" s="6">
        <v>1258793</v>
      </c>
      <c r="C317" s="7">
        <v>233800</v>
      </c>
      <c r="D317">
        <f t="shared" si="12"/>
        <v>5.3840590248075282</v>
      </c>
      <c r="F317">
        <v>1169732</v>
      </c>
      <c r="G317">
        <v>81830</v>
      </c>
      <c r="H317">
        <f t="shared" si="13"/>
        <v>14.294659660271295</v>
      </c>
      <c r="K317">
        <v>2748870</v>
      </c>
      <c r="L317">
        <v>192300</v>
      </c>
      <c r="M317">
        <f t="shared" si="14"/>
        <v>14.294695787831513</v>
      </c>
    </row>
    <row r="318" spans="1:13" x14ac:dyDescent="0.15">
      <c r="A318" t="s">
        <v>541</v>
      </c>
      <c r="B318" s="6">
        <v>1263190</v>
      </c>
      <c r="C318" s="7">
        <v>234600</v>
      </c>
      <c r="D318">
        <f t="shared" si="12"/>
        <v>5.3844416027280477</v>
      </c>
      <c r="F318">
        <v>1173819</v>
      </c>
      <c r="G318">
        <v>82110</v>
      </c>
      <c r="H318">
        <f t="shared" si="13"/>
        <v>14.295688710266715</v>
      </c>
      <c r="K318">
        <v>2758474</v>
      </c>
      <c r="L318">
        <v>192958</v>
      </c>
      <c r="M318">
        <f t="shared" si="14"/>
        <v>14.295722385182268</v>
      </c>
    </row>
    <row r="319" spans="1:13" x14ac:dyDescent="0.15">
      <c r="A319" t="s">
        <v>542</v>
      </c>
      <c r="B319" s="6">
        <v>1267588</v>
      </c>
      <c r="C319" s="7">
        <v>235400</v>
      </c>
      <c r="D319">
        <f t="shared" si="12"/>
        <v>5.3848258283772301</v>
      </c>
      <c r="F319">
        <v>1181233</v>
      </c>
      <c r="G319">
        <v>129470</v>
      </c>
      <c r="H319">
        <f t="shared" si="13"/>
        <v>9.1236039236888846</v>
      </c>
      <c r="K319">
        <v>2775897</v>
      </c>
      <c r="L319">
        <v>304254</v>
      </c>
      <c r="M319">
        <f t="shared" si="14"/>
        <v>9.1236171093888654</v>
      </c>
    </row>
    <row r="320" spans="1:13" x14ac:dyDescent="0.15">
      <c r="A320" t="s">
        <v>543</v>
      </c>
      <c r="B320" s="11">
        <v>1271987</v>
      </c>
      <c r="C320" s="12">
        <v>236200</v>
      </c>
      <c r="D320">
        <f t="shared" si="12"/>
        <v>5.3852116850127008</v>
      </c>
      <c r="F320">
        <v>1185332</v>
      </c>
      <c r="G320">
        <v>82670</v>
      </c>
      <c r="H320">
        <f t="shared" si="13"/>
        <v>14.338115398572638</v>
      </c>
      <c r="K320">
        <v>2785530</v>
      </c>
      <c r="L320">
        <v>194274</v>
      </c>
      <c r="M320">
        <f t="shared" si="14"/>
        <v>14.338151270885451</v>
      </c>
    </row>
    <row r="321" spans="1:13" x14ac:dyDescent="0.15">
      <c r="A321" t="s">
        <v>544</v>
      </c>
      <c r="B321" s="6">
        <v>1276386</v>
      </c>
      <c r="C321" s="7">
        <v>237000</v>
      </c>
      <c r="D321">
        <f t="shared" si="12"/>
        <v>5.3855949367088609</v>
      </c>
      <c r="F321">
        <v>1192782</v>
      </c>
      <c r="G321">
        <v>82950</v>
      </c>
      <c r="H321">
        <f t="shared" si="13"/>
        <v>14.379529837251356</v>
      </c>
      <c r="K321">
        <v>2862676</v>
      </c>
      <c r="L321">
        <v>199080</v>
      </c>
      <c r="M321">
        <f t="shared" si="14"/>
        <v>14.379525818766325</v>
      </c>
    </row>
    <row r="322" spans="1:13" x14ac:dyDescent="0.15">
      <c r="A322" t="s">
        <v>545</v>
      </c>
      <c r="B322" s="6">
        <v>1280786</v>
      </c>
      <c r="C322" s="7">
        <v>237800</v>
      </c>
      <c r="D322">
        <f t="shared" ref="D322:D385" si="15">B322/C322</f>
        <v>5.3859798149705638</v>
      </c>
      <c r="F322">
        <v>1196893</v>
      </c>
      <c r="G322">
        <v>83230</v>
      </c>
      <c r="H322">
        <f t="shared" ref="H322:H385" si="16">F322/G322</f>
        <v>14.38054787937042</v>
      </c>
      <c r="K322">
        <v>2872543</v>
      </c>
      <c r="L322">
        <v>199752</v>
      </c>
      <c r="M322">
        <f t="shared" ref="M322:M385" si="17">K322/L322</f>
        <v>14.380546878128881</v>
      </c>
    </row>
    <row r="323" spans="1:13" x14ac:dyDescent="0.15">
      <c r="A323" t="s">
        <v>546</v>
      </c>
      <c r="B323" s="6">
        <v>1285186</v>
      </c>
      <c r="C323" s="7">
        <v>238600</v>
      </c>
      <c r="D323">
        <f t="shared" si="15"/>
        <v>5.3863621123218772</v>
      </c>
      <c r="F323">
        <v>1204379</v>
      </c>
      <c r="G323">
        <v>131230</v>
      </c>
      <c r="H323">
        <f t="shared" si="16"/>
        <v>9.1776194467728409</v>
      </c>
      <c r="K323">
        <v>2890509</v>
      </c>
      <c r="L323">
        <v>314952</v>
      </c>
      <c r="M323">
        <f t="shared" si="17"/>
        <v>9.1776175417206431</v>
      </c>
    </row>
    <row r="324" spans="1:13" x14ac:dyDescent="0.15">
      <c r="A324" t="s">
        <v>547</v>
      </c>
      <c r="B324" s="6">
        <v>1289587</v>
      </c>
      <c r="C324" s="7">
        <v>239400</v>
      </c>
      <c r="D324">
        <f t="shared" si="15"/>
        <v>5.3867460317460321</v>
      </c>
      <c r="F324">
        <v>1208503</v>
      </c>
      <c r="G324">
        <v>83790</v>
      </c>
      <c r="H324">
        <f t="shared" si="16"/>
        <v>14.422997971118273</v>
      </c>
      <c r="K324">
        <v>2900407</v>
      </c>
      <c r="L324">
        <v>201096</v>
      </c>
      <c r="M324">
        <f t="shared" si="17"/>
        <v>14.422996976568404</v>
      </c>
    </row>
    <row r="325" spans="1:13" x14ac:dyDescent="0.15">
      <c r="A325" t="s">
        <v>548</v>
      </c>
      <c r="B325" s="6">
        <v>1293989</v>
      </c>
      <c r="C325" s="7">
        <v>240200</v>
      </c>
      <c r="D325">
        <f t="shared" si="15"/>
        <v>5.3871315570358034</v>
      </c>
      <c r="F325">
        <v>1212629</v>
      </c>
      <c r="G325">
        <v>84070</v>
      </c>
      <c r="H325">
        <f t="shared" si="16"/>
        <v>14.424039490900441</v>
      </c>
      <c r="K325">
        <v>2910309</v>
      </c>
      <c r="L325">
        <v>201768</v>
      </c>
      <c r="M325">
        <f t="shared" si="17"/>
        <v>14.424036517188057</v>
      </c>
    </row>
    <row r="326" spans="1:13" x14ac:dyDescent="0.15">
      <c r="A326" t="s">
        <v>549</v>
      </c>
      <c r="B326" s="6">
        <v>1298391</v>
      </c>
      <c r="C326" s="7">
        <v>241000</v>
      </c>
      <c r="D326">
        <f t="shared" si="15"/>
        <v>5.3875145228215766</v>
      </c>
      <c r="F326">
        <v>1220161</v>
      </c>
      <c r="G326">
        <v>132550</v>
      </c>
      <c r="H326">
        <f t="shared" si="16"/>
        <v>9.2052885703508114</v>
      </c>
      <c r="K326">
        <v>2928386</v>
      </c>
      <c r="L326">
        <v>318120</v>
      </c>
      <c r="M326">
        <f t="shared" si="17"/>
        <v>9.2052873129636623</v>
      </c>
    </row>
    <row r="327" spans="1:13" x14ac:dyDescent="0.15">
      <c r="A327" t="s">
        <v>550</v>
      </c>
      <c r="B327" s="6">
        <v>1302794</v>
      </c>
      <c r="C327" s="7">
        <v>241800</v>
      </c>
      <c r="D327">
        <f t="shared" si="15"/>
        <v>5.3878990901571546</v>
      </c>
      <c r="F327">
        <v>1224300</v>
      </c>
      <c r="G327">
        <v>84630</v>
      </c>
      <c r="H327">
        <f t="shared" si="16"/>
        <v>14.466501240694789</v>
      </c>
      <c r="K327">
        <v>2938320</v>
      </c>
      <c r="L327">
        <v>203112</v>
      </c>
      <c r="M327">
        <f t="shared" si="17"/>
        <v>14.466501240694789</v>
      </c>
    </row>
    <row r="328" spans="1:13" x14ac:dyDescent="0.15">
      <c r="A328" t="s">
        <v>551</v>
      </c>
      <c r="B328" s="6">
        <v>1307197</v>
      </c>
      <c r="C328" s="7">
        <v>242600</v>
      </c>
      <c r="D328">
        <f t="shared" si="15"/>
        <v>5.3882811211871395</v>
      </c>
      <c r="F328">
        <v>1228438</v>
      </c>
      <c r="G328">
        <v>84910</v>
      </c>
      <c r="H328">
        <f t="shared" si="16"/>
        <v>14.46753032622777</v>
      </c>
      <c r="K328">
        <v>2948251</v>
      </c>
      <c r="L328">
        <v>203784</v>
      </c>
      <c r="M328">
        <f t="shared" si="17"/>
        <v>14.467529344796452</v>
      </c>
    </row>
    <row r="329" spans="1:13" x14ac:dyDescent="0.15">
      <c r="A329" t="s">
        <v>552</v>
      </c>
      <c r="B329" s="6">
        <v>1311601</v>
      </c>
      <c r="C329" s="7">
        <v>243400</v>
      </c>
      <c r="D329">
        <f t="shared" si="15"/>
        <v>5.3886647493837305</v>
      </c>
      <c r="F329">
        <v>1236019</v>
      </c>
      <c r="G329">
        <v>133870</v>
      </c>
      <c r="H329">
        <f t="shared" si="16"/>
        <v>9.2329797564801677</v>
      </c>
      <c r="K329">
        <v>2966445</v>
      </c>
      <c r="L329">
        <v>321288</v>
      </c>
      <c r="M329">
        <f t="shared" si="17"/>
        <v>9.2329778889967873</v>
      </c>
    </row>
    <row r="330" spans="1:13" x14ac:dyDescent="0.15">
      <c r="A330" t="s">
        <v>553</v>
      </c>
      <c r="B330" s="11">
        <v>1316006</v>
      </c>
      <c r="C330" s="12">
        <v>244200</v>
      </c>
      <c r="D330">
        <f t="shared" si="15"/>
        <v>5.3890499590499594</v>
      </c>
      <c r="F330">
        <v>1240170</v>
      </c>
      <c r="G330">
        <v>85470</v>
      </c>
      <c r="H330">
        <f t="shared" si="16"/>
        <v>14.510003510003511</v>
      </c>
      <c r="K330">
        <v>2976408</v>
      </c>
      <c r="L330">
        <v>205128</v>
      </c>
      <c r="M330">
        <f t="shared" si="17"/>
        <v>14.510003510003511</v>
      </c>
    </row>
    <row r="331" spans="1:13" x14ac:dyDescent="0.15">
      <c r="A331" t="s">
        <v>554</v>
      </c>
      <c r="B331" s="6">
        <v>1320411</v>
      </c>
      <c r="C331" s="7">
        <v>245000</v>
      </c>
      <c r="D331">
        <f t="shared" si="15"/>
        <v>5.3894326530612249</v>
      </c>
      <c r="F331">
        <v>1247787</v>
      </c>
      <c r="G331">
        <v>85750</v>
      </c>
      <c r="H331">
        <f t="shared" si="16"/>
        <v>14.551451895043732</v>
      </c>
      <c r="K331">
        <v>3057078</v>
      </c>
      <c r="L331">
        <v>210087</v>
      </c>
      <c r="M331">
        <f t="shared" si="17"/>
        <v>14.551485813020321</v>
      </c>
    </row>
    <row r="332" spans="1:13" x14ac:dyDescent="0.15">
      <c r="A332" t="s">
        <v>555</v>
      </c>
      <c r="B332" s="6">
        <v>1324817</v>
      </c>
      <c r="C332" s="7">
        <v>245800</v>
      </c>
      <c r="D332">
        <f t="shared" si="15"/>
        <v>5.3898169243287226</v>
      </c>
      <c r="F332">
        <v>1251951</v>
      </c>
      <c r="G332">
        <v>86030</v>
      </c>
      <c r="H332">
        <f t="shared" si="16"/>
        <v>14.552493316285016</v>
      </c>
      <c r="K332">
        <v>3067279</v>
      </c>
      <c r="L332">
        <v>210773</v>
      </c>
      <c r="M332">
        <f t="shared" si="17"/>
        <v>14.55252333078715</v>
      </c>
    </row>
    <row r="333" spans="1:13" x14ac:dyDescent="0.15">
      <c r="A333" t="s">
        <v>556</v>
      </c>
      <c r="B333" s="6">
        <v>1329224</v>
      </c>
      <c r="C333" s="7">
        <v>246600</v>
      </c>
      <c r="D333">
        <f t="shared" si="15"/>
        <v>5.3902027575020277</v>
      </c>
      <c r="F333">
        <v>1259605</v>
      </c>
      <c r="G333">
        <v>135630</v>
      </c>
      <c r="H333">
        <f t="shared" si="16"/>
        <v>9.2870677578706768</v>
      </c>
      <c r="K333">
        <v>3086032</v>
      </c>
      <c r="L333">
        <v>332293</v>
      </c>
      <c r="M333">
        <f t="shared" si="17"/>
        <v>9.2870809797377607</v>
      </c>
    </row>
    <row r="334" spans="1:13" x14ac:dyDescent="0.15">
      <c r="A334" t="s">
        <v>557</v>
      </c>
      <c r="B334" s="6">
        <v>1333631</v>
      </c>
      <c r="C334" s="7">
        <v>247400</v>
      </c>
      <c r="D334">
        <f t="shared" si="15"/>
        <v>5.3905860953920772</v>
      </c>
      <c r="F334">
        <v>1263781</v>
      </c>
      <c r="G334">
        <v>86590</v>
      </c>
      <c r="H334">
        <f t="shared" si="16"/>
        <v>14.594999422566117</v>
      </c>
      <c r="K334">
        <v>3096263</v>
      </c>
      <c r="L334">
        <v>212145</v>
      </c>
      <c r="M334">
        <f t="shared" si="17"/>
        <v>14.595031700016499</v>
      </c>
    </row>
    <row r="335" spans="1:13" x14ac:dyDescent="0.15">
      <c r="A335" t="s">
        <v>558</v>
      </c>
      <c r="B335" s="6">
        <v>1338039</v>
      </c>
      <c r="C335" s="7">
        <v>248200</v>
      </c>
      <c r="D335">
        <f t="shared" si="15"/>
        <v>5.3909709911361805</v>
      </c>
      <c r="F335">
        <v>1267959</v>
      </c>
      <c r="G335">
        <v>86870</v>
      </c>
      <c r="H335">
        <f t="shared" si="16"/>
        <v>14.596051571313456</v>
      </c>
      <c r="K335">
        <v>3106499</v>
      </c>
      <c r="L335">
        <v>212831</v>
      </c>
      <c r="M335">
        <f t="shared" si="17"/>
        <v>14.596083277342116</v>
      </c>
    </row>
    <row r="336" spans="1:13" x14ac:dyDescent="0.15">
      <c r="A336" t="s">
        <v>559</v>
      </c>
      <c r="B336" s="6">
        <v>1342447</v>
      </c>
      <c r="C336" s="7">
        <v>249000</v>
      </c>
      <c r="D336">
        <f t="shared" si="15"/>
        <v>5.3913534136546186</v>
      </c>
      <c r="F336">
        <v>1275659</v>
      </c>
      <c r="G336">
        <v>136950</v>
      </c>
      <c r="H336">
        <f t="shared" si="16"/>
        <v>9.3147791164658642</v>
      </c>
      <c r="K336">
        <v>3125364</v>
      </c>
      <c r="L336">
        <v>335527</v>
      </c>
      <c r="M336">
        <f t="shared" si="17"/>
        <v>9.3147913580725241</v>
      </c>
    </row>
    <row r="337" spans="1:13" x14ac:dyDescent="0.15">
      <c r="A337" t="s">
        <v>560</v>
      </c>
      <c r="B337" s="6">
        <v>1346856</v>
      </c>
      <c r="C337" s="7">
        <v>249800</v>
      </c>
      <c r="D337">
        <f t="shared" si="15"/>
        <v>5.3917373899119294</v>
      </c>
      <c r="F337">
        <v>1279849</v>
      </c>
      <c r="G337">
        <v>87430</v>
      </c>
      <c r="H337">
        <f t="shared" si="16"/>
        <v>14.638556559533342</v>
      </c>
      <c r="K337">
        <v>3135630</v>
      </c>
      <c r="L337">
        <v>214203</v>
      </c>
      <c r="M337">
        <f t="shared" si="17"/>
        <v>14.63859049593143</v>
      </c>
    </row>
    <row r="338" spans="1:13" x14ac:dyDescent="0.15">
      <c r="A338" t="s">
        <v>561</v>
      </c>
      <c r="B338" s="6">
        <v>1351266</v>
      </c>
      <c r="C338" s="7">
        <v>250600</v>
      </c>
      <c r="D338">
        <f t="shared" si="15"/>
        <v>5.3921229050279331</v>
      </c>
      <c r="F338">
        <v>1284039</v>
      </c>
      <c r="G338">
        <v>87710</v>
      </c>
      <c r="H338">
        <f t="shared" si="16"/>
        <v>14.639596397218105</v>
      </c>
      <c r="K338">
        <v>3145895</v>
      </c>
      <c r="L338">
        <v>214889</v>
      </c>
      <c r="M338">
        <f t="shared" si="17"/>
        <v>14.639627900916286</v>
      </c>
    </row>
    <row r="339" spans="1:13" x14ac:dyDescent="0.15">
      <c r="A339" t="s">
        <v>562</v>
      </c>
      <c r="B339" s="6">
        <v>1355676</v>
      </c>
      <c r="C339" s="7">
        <v>251400</v>
      </c>
      <c r="D339">
        <f t="shared" si="15"/>
        <v>5.3925059665871125</v>
      </c>
      <c r="F339">
        <v>1291788</v>
      </c>
      <c r="G339">
        <v>138270</v>
      </c>
      <c r="H339">
        <f t="shared" si="16"/>
        <v>9.3425037969190718</v>
      </c>
      <c r="K339">
        <v>3164880</v>
      </c>
      <c r="L339">
        <v>338761</v>
      </c>
      <c r="M339">
        <f t="shared" si="17"/>
        <v>9.3425158149846048</v>
      </c>
    </row>
    <row r="340" spans="1:13" x14ac:dyDescent="0.15">
      <c r="A340" t="s">
        <v>563</v>
      </c>
      <c r="B340" s="11">
        <v>1360087</v>
      </c>
      <c r="C340" s="12">
        <v>252200</v>
      </c>
      <c r="D340">
        <f t="shared" si="15"/>
        <v>5.392890563045202</v>
      </c>
      <c r="F340">
        <v>1295991</v>
      </c>
      <c r="G340">
        <v>88270</v>
      </c>
      <c r="H340">
        <f t="shared" si="16"/>
        <v>14.682123031607567</v>
      </c>
      <c r="K340">
        <v>3175177</v>
      </c>
      <c r="L340">
        <v>216261</v>
      </c>
      <c r="M340">
        <f t="shared" si="17"/>
        <v>14.682152584146008</v>
      </c>
    </row>
    <row r="341" spans="1:13" x14ac:dyDescent="0.15">
      <c r="A341" t="s">
        <v>564</v>
      </c>
      <c r="B341" s="6">
        <v>1364498</v>
      </c>
      <c r="C341" s="7">
        <v>253000</v>
      </c>
      <c r="D341">
        <f t="shared" si="15"/>
        <v>5.393272727272727</v>
      </c>
      <c r="F341">
        <v>1303777</v>
      </c>
      <c r="G341">
        <v>88550</v>
      </c>
      <c r="H341">
        <f t="shared" si="16"/>
        <v>14.723625070581592</v>
      </c>
      <c r="K341">
        <v>3259442</v>
      </c>
      <c r="L341">
        <v>221375</v>
      </c>
      <c r="M341">
        <f t="shared" si="17"/>
        <v>14.723622811970639</v>
      </c>
    </row>
    <row r="342" spans="1:13" x14ac:dyDescent="0.15">
      <c r="A342" t="s">
        <v>565</v>
      </c>
      <c r="B342" s="6">
        <v>1368910</v>
      </c>
      <c r="C342" s="7">
        <v>253800</v>
      </c>
      <c r="D342">
        <f t="shared" si="15"/>
        <v>5.3936564223798262</v>
      </c>
      <c r="F342">
        <v>1307993</v>
      </c>
      <c r="G342">
        <v>88830</v>
      </c>
      <c r="H342">
        <f t="shared" si="16"/>
        <v>14.724676348080603</v>
      </c>
      <c r="K342">
        <v>3269982</v>
      </c>
      <c r="L342">
        <v>222075</v>
      </c>
      <c r="M342">
        <f t="shared" si="17"/>
        <v>14.72467409658899</v>
      </c>
    </row>
    <row r="343" spans="1:13" x14ac:dyDescent="0.15">
      <c r="A343" t="s">
        <v>566</v>
      </c>
      <c r="B343" s="6">
        <v>1373323</v>
      </c>
      <c r="C343" s="7">
        <v>254600</v>
      </c>
      <c r="D343">
        <f t="shared" si="15"/>
        <v>5.3940416339355854</v>
      </c>
      <c r="F343">
        <v>1315814</v>
      </c>
      <c r="G343">
        <v>140030</v>
      </c>
      <c r="H343">
        <f t="shared" si="16"/>
        <v>9.3966578590302081</v>
      </c>
      <c r="K343">
        <v>3289535</v>
      </c>
      <c r="L343">
        <v>350075</v>
      </c>
      <c r="M343">
        <f t="shared" si="17"/>
        <v>9.3966578590302081</v>
      </c>
    </row>
    <row r="344" spans="1:13" x14ac:dyDescent="0.15">
      <c r="A344" t="s">
        <v>567</v>
      </c>
      <c r="B344" s="6">
        <v>1377736</v>
      </c>
      <c r="C344" s="7">
        <v>255400</v>
      </c>
      <c r="D344">
        <f t="shared" si="15"/>
        <v>5.3944244322631167</v>
      </c>
      <c r="F344">
        <v>1320043</v>
      </c>
      <c r="G344">
        <v>89390</v>
      </c>
      <c r="H344">
        <f t="shared" si="16"/>
        <v>14.767233471305515</v>
      </c>
      <c r="K344">
        <v>3300107</v>
      </c>
      <c r="L344">
        <v>223475</v>
      </c>
      <c r="M344">
        <f t="shared" si="17"/>
        <v>14.767231233918784</v>
      </c>
    </row>
    <row r="345" spans="1:13" x14ac:dyDescent="0.15">
      <c r="A345" t="s">
        <v>568</v>
      </c>
      <c r="B345" s="6">
        <v>1382150</v>
      </c>
      <c r="C345" s="7">
        <v>256200</v>
      </c>
      <c r="D345">
        <f t="shared" si="15"/>
        <v>5.3948087431693992</v>
      </c>
      <c r="F345">
        <v>1324271</v>
      </c>
      <c r="G345">
        <v>89670</v>
      </c>
      <c r="H345">
        <f t="shared" si="16"/>
        <v>14.768272554923609</v>
      </c>
      <c r="K345">
        <v>3310677</v>
      </c>
      <c r="L345">
        <v>224175</v>
      </c>
      <c r="M345">
        <f t="shared" si="17"/>
        <v>14.768270324523252</v>
      </c>
    </row>
    <row r="346" spans="1:13" x14ac:dyDescent="0.15">
      <c r="A346" t="s">
        <v>569</v>
      </c>
      <c r="B346" s="6">
        <v>1386565</v>
      </c>
      <c r="C346" s="7">
        <v>257000</v>
      </c>
      <c r="D346">
        <f t="shared" si="15"/>
        <v>5.3951945525291825</v>
      </c>
      <c r="F346">
        <v>1332141</v>
      </c>
      <c r="G346">
        <v>141350</v>
      </c>
      <c r="H346">
        <f t="shared" si="16"/>
        <v>9.4244145737530953</v>
      </c>
      <c r="K346">
        <v>3330352</v>
      </c>
      <c r="L346">
        <v>353375</v>
      </c>
      <c r="M346">
        <f t="shared" si="17"/>
        <v>9.4244131588256099</v>
      </c>
    </row>
    <row r="347" spans="1:13" x14ac:dyDescent="0.15">
      <c r="A347" t="s">
        <v>570</v>
      </c>
      <c r="B347" s="6">
        <v>1390980</v>
      </c>
      <c r="C347" s="7">
        <v>257800</v>
      </c>
      <c r="D347">
        <f t="shared" si="15"/>
        <v>5.3955779674166022</v>
      </c>
      <c r="F347">
        <v>1336383</v>
      </c>
      <c r="G347">
        <v>90230</v>
      </c>
      <c r="H347">
        <f t="shared" si="16"/>
        <v>14.810850049872547</v>
      </c>
      <c r="K347">
        <v>3340957</v>
      </c>
      <c r="L347">
        <v>225575</v>
      </c>
      <c r="M347">
        <f t="shared" si="17"/>
        <v>14.810847833314861</v>
      </c>
    </row>
    <row r="348" spans="1:13" x14ac:dyDescent="0.15">
      <c r="A348" t="s">
        <v>571</v>
      </c>
      <c r="B348" s="6">
        <v>1395396</v>
      </c>
      <c r="C348" s="7">
        <v>258600</v>
      </c>
      <c r="D348">
        <f t="shared" si="15"/>
        <v>5.3959628770301622</v>
      </c>
      <c r="F348">
        <v>1340626</v>
      </c>
      <c r="G348">
        <v>90510</v>
      </c>
      <c r="H348">
        <f t="shared" si="16"/>
        <v>14.811910286156225</v>
      </c>
      <c r="K348">
        <v>3351565</v>
      </c>
      <c r="L348">
        <v>226275</v>
      </c>
      <c r="M348">
        <f t="shared" si="17"/>
        <v>14.811910286156225</v>
      </c>
    </row>
    <row r="349" spans="1:13" x14ac:dyDescent="0.15">
      <c r="A349" t="s">
        <v>572</v>
      </c>
      <c r="B349" s="6">
        <v>1399812</v>
      </c>
      <c r="C349" s="7">
        <v>259400</v>
      </c>
      <c r="D349">
        <f t="shared" si="15"/>
        <v>5.396345412490362</v>
      </c>
      <c r="F349">
        <v>1348543</v>
      </c>
      <c r="G349">
        <v>142670</v>
      </c>
      <c r="H349">
        <f t="shared" si="16"/>
        <v>9.4521833602018646</v>
      </c>
      <c r="K349">
        <v>3371357</v>
      </c>
      <c r="L349">
        <v>356675</v>
      </c>
      <c r="M349">
        <f t="shared" si="17"/>
        <v>9.4521819583654594</v>
      </c>
    </row>
    <row r="350" spans="1:13" x14ac:dyDescent="0.15">
      <c r="A350" t="s">
        <v>573</v>
      </c>
      <c r="B350" s="11">
        <v>1404229</v>
      </c>
      <c r="C350" s="12">
        <v>260200</v>
      </c>
      <c r="D350">
        <f t="shared" si="15"/>
        <v>5.3967294388931588</v>
      </c>
      <c r="F350">
        <v>1352799</v>
      </c>
      <c r="G350">
        <v>91070</v>
      </c>
      <c r="H350">
        <f t="shared" si="16"/>
        <v>14.854496541122213</v>
      </c>
      <c r="K350">
        <v>3381997</v>
      </c>
      <c r="L350">
        <v>227675</v>
      </c>
      <c r="M350">
        <f t="shared" si="17"/>
        <v>14.854494345009334</v>
      </c>
    </row>
    <row r="351" spans="1:13" x14ac:dyDescent="0.15">
      <c r="A351" t="s">
        <v>574</v>
      </c>
      <c r="B351" s="6">
        <v>1408647</v>
      </c>
      <c r="C351" s="7">
        <v>261000</v>
      </c>
      <c r="D351">
        <f t="shared" si="15"/>
        <v>5.3971149425287352</v>
      </c>
      <c r="F351">
        <v>1360752</v>
      </c>
      <c r="G351">
        <v>91350</v>
      </c>
      <c r="H351">
        <f t="shared" si="16"/>
        <v>14.896026272577997</v>
      </c>
      <c r="K351">
        <v>3469917</v>
      </c>
      <c r="L351">
        <v>232942</v>
      </c>
      <c r="M351">
        <f t="shared" si="17"/>
        <v>14.896055670510256</v>
      </c>
    </row>
    <row r="352" spans="1:13" x14ac:dyDescent="0.15">
      <c r="A352" t="s">
        <v>575</v>
      </c>
      <c r="B352" s="6">
        <v>1413065</v>
      </c>
      <c r="C352" s="7">
        <v>261800</v>
      </c>
      <c r="D352">
        <f t="shared" si="15"/>
        <v>5.3974980901451488</v>
      </c>
      <c r="F352">
        <v>1365019</v>
      </c>
      <c r="G352">
        <v>91630</v>
      </c>
      <c r="H352">
        <f t="shared" si="16"/>
        <v>14.897075193713849</v>
      </c>
      <c r="K352">
        <v>3480798</v>
      </c>
      <c r="L352">
        <v>233656</v>
      </c>
      <c r="M352">
        <f t="shared" si="17"/>
        <v>14.897105146026638</v>
      </c>
    </row>
    <row r="353" spans="1:13" x14ac:dyDescent="0.15">
      <c r="A353" t="s">
        <v>576</v>
      </c>
      <c r="B353" s="6">
        <v>1417484</v>
      </c>
      <c r="C353" s="7">
        <v>262600</v>
      </c>
      <c r="D353">
        <f t="shared" si="15"/>
        <v>5.3978827113480579</v>
      </c>
      <c r="F353">
        <v>1373009</v>
      </c>
      <c r="G353">
        <v>144430</v>
      </c>
      <c r="H353">
        <f t="shared" si="16"/>
        <v>9.5063975628332056</v>
      </c>
      <c r="K353">
        <v>3501172</v>
      </c>
      <c r="L353">
        <v>368296</v>
      </c>
      <c r="M353">
        <f t="shared" si="17"/>
        <v>9.506407889306427</v>
      </c>
    </row>
    <row r="354" spans="1:13" x14ac:dyDescent="0.15">
      <c r="A354" t="s">
        <v>577</v>
      </c>
      <c r="B354" s="6">
        <v>1421903</v>
      </c>
      <c r="C354" s="7">
        <v>263400</v>
      </c>
      <c r="D354">
        <f t="shared" si="15"/>
        <v>5.3982649962034932</v>
      </c>
      <c r="F354">
        <v>1377290</v>
      </c>
      <c r="G354">
        <v>92190</v>
      </c>
      <c r="H354">
        <f t="shared" si="16"/>
        <v>14.939689771124851</v>
      </c>
      <c r="K354">
        <v>3512089</v>
      </c>
      <c r="L354">
        <v>235084</v>
      </c>
      <c r="M354">
        <f t="shared" si="17"/>
        <v>14.939719419441561</v>
      </c>
    </row>
    <row r="355" spans="1:13" x14ac:dyDescent="0.15">
      <c r="A355" t="s">
        <v>578</v>
      </c>
      <c r="B355" s="6">
        <v>1426323</v>
      </c>
      <c r="C355" s="7">
        <v>264200</v>
      </c>
      <c r="D355">
        <f t="shared" si="15"/>
        <v>5.3986487509462524</v>
      </c>
      <c r="F355">
        <v>1381571</v>
      </c>
      <c r="G355">
        <v>92470</v>
      </c>
      <c r="H355">
        <f t="shared" si="16"/>
        <v>14.940748350816481</v>
      </c>
      <c r="K355">
        <v>3523006</v>
      </c>
      <c r="L355">
        <v>235798</v>
      </c>
      <c r="M355">
        <f t="shared" si="17"/>
        <v>14.940779820015438</v>
      </c>
    </row>
    <row r="356" spans="1:13" x14ac:dyDescent="0.15">
      <c r="A356" t="s">
        <v>579</v>
      </c>
      <c r="B356" s="6">
        <v>1430744</v>
      </c>
      <c r="C356" s="7">
        <v>265000</v>
      </c>
      <c r="D356">
        <f t="shared" si="15"/>
        <v>5.3990339622641512</v>
      </c>
      <c r="F356">
        <v>1389609</v>
      </c>
      <c r="G356">
        <v>145750</v>
      </c>
      <c r="H356">
        <f t="shared" si="16"/>
        <v>9.5341955403087475</v>
      </c>
      <c r="K356">
        <v>3543502</v>
      </c>
      <c r="L356">
        <v>371662</v>
      </c>
      <c r="M356">
        <f t="shared" si="17"/>
        <v>9.5342058106559193</v>
      </c>
    </row>
    <row r="357" spans="1:13" x14ac:dyDescent="0.15">
      <c r="A357" t="s">
        <v>580</v>
      </c>
      <c r="B357" s="6">
        <v>1435165</v>
      </c>
      <c r="C357" s="7">
        <v>265800</v>
      </c>
      <c r="D357">
        <f t="shared" si="15"/>
        <v>5.3994168547780284</v>
      </c>
      <c r="F357">
        <v>1393903</v>
      </c>
      <c r="G357">
        <v>93030</v>
      </c>
      <c r="H357">
        <f t="shared" si="16"/>
        <v>14.983370955605718</v>
      </c>
      <c r="K357">
        <v>3554452</v>
      </c>
      <c r="L357">
        <v>237226</v>
      </c>
      <c r="M357">
        <f t="shared" si="17"/>
        <v>14.983399795975146</v>
      </c>
    </row>
    <row r="358" spans="1:13" x14ac:dyDescent="0.15">
      <c r="A358" t="s">
        <v>581</v>
      </c>
      <c r="B358" s="6">
        <v>1439587</v>
      </c>
      <c r="C358" s="7">
        <v>266600</v>
      </c>
      <c r="D358">
        <f t="shared" si="15"/>
        <v>5.3998012003000753</v>
      </c>
      <c r="F358">
        <v>1398197</v>
      </c>
      <c r="G358">
        <v>93310</v>
      </c>
      <c r="H358">
        <f t="shared" si="16"/>
        <v>14.984428249919622</v>
      </c>
      <c r="K358">
        <v>3565402</v>
      </c>
      <c r="L358">
        <v>237940</v>
      </c>
      <c r="M358">
        <f t="shared" si="17"/>
        <v>14.984458266789947</v>
      </c>
    </row>
    <row r="359" spans="1:13" x14ac:dyDescent="0.15">
      <c r="A359" t="s">
        <v>582</v>
      </c>
      <c r="B359" s="6">
        <v>1444010</v>
      </c>
      <c r="C359" s="7">
        <v>267400</v>
      </c>
      <c r="D359">
        <f t="shared" si="15"/>
        <v>5.4001869857890803</v>
      </c>
      <c r="F359">
        <v>1406284</v>
      </c>
      <c r="G359">
        <v>147070</v>
      </c>
      <c r="H359">
        <f t="shared" si="16"/>
        <v>9.5620044876589372</v>
      </c>
      <c r="K359">
        <v>3586024</v>
      </c>
      <c r="L359">
        <v>375028</v>
      </c>
      <c r="M359">
        <f t="shared" si="17"/>
        <v>9.562016702752862</v>
      </c>
    </row>
    <row r="360" spans="1:13" x14ac:dyDescent="0.15">
      <c r="A360" t="s">
        <v>583</v>
      </c>
      <c r="B360" s="11">
        <v>1448433</v>
      </c>
      <c r="C360" s="12">
        <v>268200</v>
      </c>
      <c r="D360">
        <f t="shared" si="15"/>
        <v>5.4005704697986578</v>
      </c>
      <c r="F360">
        <v>1410592</v>
      </c>
      <c r="G360">
        <v>93870</v>
      </c>
      <c r="H360">
        <f t="shared" si="16"/>
        <v>15.027080004261212</v>
      </c>
      <c r="K360">
        <v>3597009</v>
      </c>
      <c r="L360">
        <v>239368</v>
      </c>
      <c r="M360">
        <f t="shared" si="17"/>
        <v>15.02710888673507</v>
      </c>
    </row>
    <row r="361" spans="1:13" x14ac:dyDescent="0.15">
      <c r="A361" t="s">
        <v>584</v>
      </c>
      <c r="B361" s="6">
        <v>1452857</v>
      </c>
      <c r="C361" s="7">
        <v>269000</v>
      </c>
      <c r="D361">
        <f t="shared" si="15"/>
        <v>5.4009553903345724</v>
      </c>
      <c r="F361">
        <v>1418714</v>
      </c>
      <c r="G361">
        <v>94150</v>
      </c>
      <c r="H361">
        <f t="shared" si="16"/>
        <v>15.06865639936272</v>
      </c>
      <c r="K361">
        <v>3688656</v>
      </c>
      <c r="L361">
        <v>244790</v>
      </c>
      <c r="M361">
        <f t="shared" si="17"/>
        <v>15.06865476530904</v>
      </c>
    </row>
    <row r="362" spans="1:13" x14ac:dyDescent="0.15">
      <c r="A362" t="s">
        <v>585</v>
      </c>
      <c r="B362" s="6">
        <v>1457281</v>
      </c>
      <c r="C362" s="7">
        <v>269800</v>
      </c>
      <c r="D362">
        <f t="shared" si="15"/>
        <v>5.4013380281690138</v>
      </c>
      <c r="F362">
        <v>1423034</v>
      </c>
      <c r="G362">
        <v>94430</v>
      </c>
      <c r="H362">
        <f t="shared" si="16"/>
        <v>15.069723604786615</v>
      </c>
      <c r="K362">
        <v>3699888</v>
      </c>
      <c r="L362">
        <v>245518</v>
      </c>
      <c r="M362">
        <f t="shared" si="17"/>
        <v>15.069721975578165</v>
      </c>
    </row>
    <row r="363" spans="1:13" x14ac:dyDescent="0.15">
      <c r="A363" t="s">
        <v>586</v>
      </c>
      <c r="B363" s="6">
        <v>1461706</v>
      </c>
      <c r="C363" s="7">
        <v>270600</v>
      </c>
      <c r="D363">
        <f t="shared" si="15"/>
        <v>5.4017220990391719</v>
      </c>
      <c r="F363">
        <v>1431192</v>
      </c>
      <c r="G363">
        <v>148830</v>
      </c>
      <c r="H363">
        <f t="shared" si="16"/>
        <v>9.6162870389034474</v>
      </c>
      <c r="K363">
        <v>3721099</v>
      </c>
      <c r="L363">
        <v>386958</v>
      </c>
      <c r="M363">
        <f t="shared" si="17"/>
        <v>9.6162865220514888</v>
      </c>
    </row>
    <row r="364" spans="1:13" x14ac:dyDescent="0.15">
      <c r="A364" t="s">
        <v>587</v>
      </c>
      <c r="B364" s="6">
        <v>1466132</v>
      </c>
      <c r="C364" s="7">
        <v>271400</v>
      </c>
      <c r="D364">
        <f t="shared" si="15"/>
        <v>5.4021075902726601</v>
      </c>
      <c r="F364">
        <v>1435526</v>
      </c>
      <c r="G364">
        <v>94990</v>
      </c>
      <c r="H364">
        <f t="shared" si="16"/>
        <v>15.112390777976628</v>
      </c>
      <c r="K364">
        <v>3732367</v>
      </c>
      <c r="L364">
        <v>246974</v>
      </c>
      <c r="M364">
        <f t="shared" si="17"/>
        <v>15.112388348571105</v>
      </c>
    </row>
    <row r="365" spans="1:13" x14ac:dyDescent="0.15">
      <c r="A365" t="s">
        <v>588</v>
      </c>
      <c r="B365" s="6">
        <v>1470558</v>
      </c>
      <c r="C365" s="7">
        <v>272200</v>
      </c>
      <c r="D365">
        <f t="shared" si="15"/>
        <v>5.4024908155767815</v>
      </c>
      <c r="F365">
        <v>1439859</v>
      </c>
      <c r="G365">
        <v>95270</v>
      </c>
      <c r="H365">
        <f t="shared" si="16"/>
        <v>15.113456492075155</v>
      </c>
      <c r="K365">
        <v>3743633</v>
      </c>
      <c r="L365">
        <v>247702</v>
      </c>
      <c r="M365">
        <f t="shared" si="17"/>
        <v>15.113454877231511</v>
      </c>
    </row>
    <row r="366" spans="1:13" x14ac:dyDescent="0.15">
      <c r="A366" t="s">
        <v>589</v>
      </c>
      <c r="B366" s="6">
        <v>1474985</v>
      </c>
      <c r="C366" s="7">
        <v>273000</v>
      </c>
      <c r="D366">
        <f t="shared" si="15"/>
        <v>5.4028754578754583</v>
      </c>
      <c r="F366">
        <v>1448065</v>
      </c>
      <c r="G366">
        <v>150150</v>
      </c>
      <c r="H366">
        <f t="shared" si="16"/>
        <v>9.6441225441225438</v>
      </c>
      <c r="K366">
        <v>3764969</v>
      </c>
      <c r="L366">
        <v>390390</v>
      </c>
      <c r="M366">
        <f t="shared" si="17"/>
        <v>9.6441225441225438</v>
      </c>
    </row>
    <row r="367" spans="1:13" x14ac:dyDescent="0.15">
      <c r="A367" t="s">
        <v>590</v>
      </c>
      <c r="B367" s="6">
        <v>1479412</v>
      </c>
      <c r="C367" s="7">
        <v>273800</v>
      </c>
      <c r="D367">
        <f t="shared" si="15"/>
        <v>5.4032578524470418</v>
      </c>
      <c r="F367">
        <v>1452412</v>
      </c>
      <c r="G367">
        <v>95830</v>
      </c>
      <c r="H367">
        <f t="shared" si="16"/>
        <v>15.15613064802254</v>
      </c>
      <c r="K367">
        <v>3776271</v>
      </c>
      <c r="L367">
        <v>249158</v>
      </c>
      <c r="M367">
        <f t="shared" si="17"/>
        <v>15.156129845319034</v>
      </c>
    </row>
    <row r="368" spans="1:13" x14ac:dyDescent="0.15">
      <c r="A368" t="s">
        <v>591</v>
      </c>
      <c r="B368" s="6">
        <v>1483840</v>
      </c>
      <c r="C368" s="7">
        <v>274600</v>
      </c>
      <c r="D368">
        <f t="shared" si="15"/>
        <v>5.4036416605972324</v>
      </c>
      <c r="F368">
        <v>1456759</v>
      </c>
      <c r="G368">
        <v>96110</v>
      </c>
      <c r="H368">
        <f t="shared" si="16"/>
        <v>15.157205285610239</v>
      </c>
      <c r="K368">
        <v>3787573</v>
      </c>
      <c r="L368">
        <v>249886</v>
      </c>
      <c r="M368">
        <f t="shared" si="17"/>
        <v>15.157203684880306</v>
      </c>
    </row>
    <row r="369" spans="1:13" x14ac:dyDescent="0.15">
      <c r="A369" t="s">
        <v>592</v>
      </c>
      <c r="B369" s="6">
        <v>1488269</v>
      </c>
      <c r="C369" s="7">
        <v>275400</v>
      </c>
      <c r="D369">
        <f t="shared" si="15"/>
        <v>5.4040268700072618</v>
      </c>
      <c r="F369">
        <v>1465014</v>
      </c>
      <c r="G369">
        <v>151470</v>
      </c>
      <c r="H369">
        <f t="shared" si="16"/>
        <v>9.6719746484452358</v>
      </c>
      <c r="K369">
        <v>3809036</v>
      </c>
      <c r="L369">
        <v>393822</v>
      </c>
      <c r="M369">
        <f t="shared" si="17"/>
        <v>9.6719736327579469</v>
      </c>
    </row>
    <row r="370" spans="1:13" x14ac:dyDescent="0.15">
      <c r="A370" t="s">
        <v>593</v>
      </c>
      <c r="B370" s="11">
        <v>1492698</v>
      </c>
      <c r="C370" s="12">
        <v>276200</v>
      </c>
      <c r="D370">
        <f t="shared" si="15"/>
        <v>5.4044098479362779</v>
      </c>
      <c r="F370">
        <v>1469374</v>
      </c>
      <c r="G370">
        <v>96670</v>
      </c>
      <c r="H370">
        <f t="shared" si="16"/>
        <v>15.199896555291197</v>
      </c>
      <c r="K370">
        <v>3820372</v>
      </c>
      <c r="L370">
        <v>251342</v>
      </c>
      <c r="M370">
        <f t="shared" si="17"/>
        <v>15.199894963834138</v>
      </c>
    </row>
    <row r="371" spans="1:13" x14ac:dyDescent="0.15">
      <c r="A371" t="s">
        <v>594</v>
      </c>
      <c r="B371" s="6">
        <v>1497128</v>
      </c>
      <c r="C371" s="7">
        <v>277000</v>
      </c>
      <c r="D371">
        <f t="shared" si="15"/>
        <v>5.4047942238267144</v>
      </c>
      <c r="F371">
        <v>1477665</v>
      </c>
      <c r="G371">
        <v>96950</v>
      </c>
      <c r="H371">
        <f t="shared" si="16"/>
        <v>15.241516245487365</v>
      </c>
      <c r="K371">
        <v>3915812</v>
      </c>
      <c r="L371">
        <v>256917</v>
      </c>
      <c r="M371">
        <f t="shared" si="17"/>
        <v>15.241544934745463</v>
      </c>
    </row>
    <row r="372" spans="1:13" x14ac:dyDescent="0.15">
      <c r="A372" t="s">
        <v>595</v>
      </c>
      <c r="B372" s="6">
        <v>1501559</v>
      </c>
      <c r="C372" s="7">
        <v>277800</v>
      </c>
      <c r="D372">
        <f t="shared" si="15"/>
        <v>5.4051799856011522</v>
      </c>
      <c r="F372">
        <v>1482038</v>
      </c>
      <c r="G372">
        <v>97230</v>
      </c>
      <c r="H372">
        <f t="shared" si="16"/>
        <v>15.242600020569784</v>
      </c>
      <c r="K372">
        <v>3927400</v>
      </c>
      <c r="L372">
        <v>257659</v>
      </c>
      <c r="M372">
        <f t="shared" si="17"/>
        <v>15.242626882817989</v>
      </c>
    </row>
    <row r="373" spans="1:13" x14ac:dyDescent="0.15">
      <c r="A373" t="s">
        <v>596</v>
      </c>
      <c r="B373" s="6">
        <v>1505990</v>
      </c>
      <c r="C373" s="7">
        <v>278600</v>
      </c>
      <c r="D373">
        <f t="shared" si="15"/>
        <v>5.4055635319454414</v>
      </c>
      <c r="F373">
        <v>1490364</v>
      </c>
      <c r="G373">
        <v>153230</v>
      </c>
      <c r="H373">
        <f t="shared" si="16"/>
        <v>9.7263199112445342</v>
      </c>
      <c r="K373">
        <v>3949464</v>
      </c>
      <c r="L373">
        <v>406059</v>
      </c>
      <c r="M373">
        <f t="shared" si="17"/>
        <v>9.7263304101128156</v>
      </c>
    </row>
    <row r="374" spans="1:13" x14ac:dyDescent="0.15">
      <c r="A374" t="s">
        <v>597</v>
      </c>
      <c r="B374" s="6">
        <v>1510421</v>
      </c>
      <c r="C374" s="7">
        <v>279400</v>
      </c>
      <c r="D374">
        <f t="shared" si="15"/>
        <v>5.4059448818897637</v>
      </c>
      <c r="F374">
        <v>1494749</v>
      </c>
      <c r="G374">
        <v>97790</v>
      </c>
      <c r="H374">
        <f t="shared" si="16"/>
        <v>15.285295019940689</v>
      </c>
      <c r="K374">
        <v>3961084</v>
      </c>
      <c r="L374">
        <v>259143</v>
      </c>
      <c r="M374">
        <f t="shared" si="17"/>
        <v>15.285321231906709</v>
      </c>
    </row>
    <row r="375" spans="1:13" x14ac:dyDescent="0.15">
      <c r="A375" t="s">
        <v>598</v>
      </c>
      <c r="B375" s="6">
        <v>1514854</v>
      </c>
      <c r="C375" s="7">
        <v>280200</v>
      </c>
      <c r="D375">
        <f t="shared" si="15"/>
        <v>5.4063311920057098</v>
      </c>
      <c r="F375">
        <v>1499136</v>
      </c>
      <c r="G375">
        <v>98070</v>
      </c>
      <c r="H375">
        <f t="shared" si="16"/>
        <v>15.286387274395839</v>
      </c>
      <c r="K375">
        <v>3972710</v>
      </c>
      <c r="L375">
        <v>259885</v>
      </c>
      <c r="M375">
        <f t="shared" si="17"/>
        <v>15.28641514516036</v>
      </c>
    </row>
    <row r="376" spans="1:13" x14ac:dyDescent="0.15">
      <c r="A376" t="s">
        <v>599</v>
      </c>
      <c r="B376" s="6">
        <v>1519287</v>
      </c>
      <c r="C376" s="7">
        <v>281000</v>
      </c>
      <c r="D376">
        <f t="shared" si="15"/>
        <v>5.4067153024911034</v>
      </c>
      <c r="F376">
        <v>1507512</v>
      </c>
      <c r="G376">
        <v>154550</v>
      </c>
      <c r="H376">
        <f t="shared" si="16"/>
        <v>9.7542025234551932</v>
      </c>
      <c r="K376">
        <v>3994906</v>
      </c>
      <c r="L376">
        <v>409557</v>
      </c>
      <c r="M376">
        <f t="shared" si="17"/>
        <v>9.7542124783607651</v>
      </c>
    </row>
    <row r="377" spans="1:13" x14ac:dyDescent="0.15">
      <c r="A377" t="s">
        <v>600</v>
      </c>
      <c r="B377" s="6">
        <v>1523720</v>
      </c>
      <c r="C377" s="7">
        <v>281800</v>
      </c>
      <c r="D377">
        <f t="shared" si="15"/>
        <v>5.4070972320794892</v>
      </c>
      <c r="F377">
        <v>1511910</v>
      </c>
      <c r="G377">
        <v>98630</v>
      </c>
      <c r="H377">
        <f t="shared" si="16"/>
        <v>15.329108790428876</v>
      </c>
      <c r="K377">
        <v>4006561</v>
      </c>
      <c r="L377">
        <v>261369</v>
      </c>
      <c r="M377">
        <f t="shared" si="17"/>
        <v>15.329136202074462</v>
      </c>
    </row>
    <row r="378" spans="1:13" x14ac:dyDescent="0.15">
      <c r="A378" t="s">
        <v>601</v>
      </c>
      <c r="B378" s="6">
        <v>1528154</v>
      </c>
      <c r="C378" s="7">
        <v>282600</v>
      </c>
      <c r="D378">
        <f t="shared" si="15"/>
        <v>5.4074805378627033</v>
      </c>
      <c r="F378">
        <v>1516310</v>
      </c>
      <c r="G378">
        <v>98910</v>
      </c>
      <c r="H378">
        <f t="shared" si="16"/>
        <v>15.330199170963501</v>
      </c>
      <c r="K378">
        <v>4018221</v>
      </c>
      <c r="L378">
        <v>262111</v>
      </c>
      <c r="M378">
        <f t="shared" si="17"/>
        <v>15.330226507090508</v>
      </c>
    </row>
    <row r="379" spans="1:13" x14ac:dyDescent="0.15">
      <c r="A379" t="s">
        <v>602</v>
      </c>
      <c r="B379" s="6">
        <v>1532589</v>
      </c>
      <c r="C379" s="7">
        <v>283400</v>
      </c>
      <c r="D379">
        <f t="shared" si="15"/>
        <v>5.4078652081863092</v>
      </c>
      <c r="F379">
        <v>1524734</v>
      </c>
      <c r="G379">
        <v>155870</v>
      </c>
      <c r="H379">
        <f t="shared" si="16"/>
        <v>9.7820876371335093</v>
      </c>
      <c r="K379">
        <v>4040545</v>
      </c>
      <c r="L379">
        <v>413055</v>
      </c>
      <c r="M379">
        <f t="shared" si="17"/>
        <v>9.7820992361792012</v>
      </c>
    </row>
    <row r="380" spans="1:13" x14ac:dyDescent="0.15">
      <c r="A380" t="s">
        <v>603</v>
      </c>
      <c r="B380" s="11">
        <v>1537025</v>
      </c>
      <c r="C380" s="12">
        <v>284200</v>
      </c>
      <c r="D380">
        <f t="shared" si="15"/>
        <v>5.4082512315270934</v>
      </c>
      <c r="F380">
        <v>1529147</v>
      </c>
      <c r="G380">
        <v>99470</v>
      </c>
      <c r="H380">
        <f t="shared" si="16"/>
        <v>15.372946617070474</v>
      </c>
      <c r="K380">
        <v>4052239</v>
      </c>
      <c r="L380">
        <v>263595</v>
      </c>
      <c r="M380">
        <f t="shared" si="17"/>
        <v>15.372973690699748</v>
      </c>
    </row>
    <row r="381" spans="1:13" x14ac:dyDescent="0.15">
      <c r="A381" t="s">
        <v>612</v>
      </c>
      <c r="B381" s="6">
        <v>1541461</v>
      </c>
      <c r="C381" s="7">
        <v>285000</v>
      </c>
      <c r="D381">
        <f t="shared" si="15"/>
        <v>5.4086350877192979</v>
      </c>
      <c r="F381">
        <v>1537606</v>
      </c>
      <c r="G381">
        <v>99750</v>
      </c>
      <c r="H381">
        <f t="shared" si="16"/>
        <v>15.414596491228069</v>
      </c>
      <c r="K381">
        <v>4151536</v>
      </c>
      <c r="L381">
        <v>269325</v>
      </c>
      <c r="M381">
        <f t="shared" si="17"/>
        <v>15.414595748630836</v>
      </c>
    </row>
    <row r="382" spans="1:13" x14ac:dyDescent="0.15">
      <c r="A382" t="s">
        <v>613</v>
      </c>
      <c r="B382" s="6">
        <v>1546330</v>
      </c>
      <c r="C382" s="7">
        <v>285880</v>
      </c>
      <c r="D382">
        <f t="shared" si="15"/>
        <v>5.4090177696935777</v>
      </c>
      <c r="F382">
        <v>1542463</v>
      </c>
      <c r="G382">
        <v>100058</v>
      </c>
      <c r="H382">
        <f t="shared" si="16"/>
        <v>15.415688900437747</v>
      </c>
      <c r="K382">
        <v>4164650</v>
      </c>
      <c r="L382">
        <v>270156</v>
      </c>
      <c r="M382">
        <f t="shared" si="17"/>
        <v>15.415722767586136</v>
      </c>
    </row>
    <row r="383" spans="1:13" x14ac:dyDescent="0.15">
      <c r="A383" t="s">
        <v>614</v>
      </c>
      <c r="B383" s="6">
        <v>1551200</v>
      </c>
      <c r="C383" s="7">
        <v>286760</v>
      </c>
      <c r="D383">
        <f t="shared" si="15"/>
        <v>5.4094015901799413</v>
      </c>
      <c r="F383">
        <v>1551393</v>
      </c>
      <c r="G383">
        <v>157718</v>
      </c>
      <c r="H383">
        <f t="shared" si="16"/>
        <v>9.8364993215739478</v>
      </c>
      <c r="K383">
        <v>4188761</v>
      </c>
      <c r="L383">
        <v>425838</v>
      </c>
      <c r="M383">
        <f t="shared" si="17"/>
        <v>9.8365129462377716</v>
      </c>
    </row>
    <row r="384" spans="1:13" x14ac:dyDescent="0.15">
      <c r="A384" t="s">
        <v>615</v>
      </c>
      <c r="B384" s="6">
        <v>1556071</v>
      </c>
      <c r="C384" s="7">
        <v>287640</v>
      </c>
      <c r="D384">
        <f t="shared" si="15"/>
        <v>5.4097865387289668</v>
      </c>
      <c r="F384">
        <v>1556264</v>
      </c>
      <c r="G384">
        <v>100674</v>
      </c>
      <c r="H384">
        <f t="shared" si="16"/>
        <v>15.458450046685341</v>
      </c>
      <c r="K384">
        <v>4201912</v>
      </c>
      <c r="L384">
        <v>271819</v>
      </c>
      <c r="M384">
        <f t="shared" si="17"/>
        <v>15.458492599855051</v>
      </c>
    </row>
    <row r="385" spans="1:13" x14ac:dyDescent="0.15">
      <c r="A385" t="s">
        <v>616</v>
      </c>
      <c r="B385" s="6">
        <v>1560942</v>
      </c>
      <c r="C385" s="7">
        <v>288520</v>
      </c>
      <c r="D385">
        <f t="shared" si="15"/>
        <v>5.410169139054485</v>
      </c>
      <c r="F385">
        <v>1561136</v>
      </c>
      <c r="G385">
        <v>100982</v>
      </c>
      <c r="H385">
        <f t="shared" si="16"/>
        <v>15.459547246043849</v>
      </c>
      <c r="K385">
        <v>4215067</v>
      </c>
      <c r="L385">
        <v>272651</v>
      </c>
      <c r="M385">
        <f t="shared" si="17"/>
        <v>15.459569192850934</v>
      </c>
    </row>
    <row r="386" spans="1:13" x14ac:dyDescent="0.15">
      <c r="A386" t="s">
        <v>617</v>
      </c>
      <c r="B386" s="6">
        <v>1565814</v>
      </c>
      <c r="C386" s="7">
        <v>289400</v>
      </c>
      <c r="D386">
        <f t="shared" ref="D386:D449" si="18">B386/C386</f>
        <v>5.4105528680027639</v>
      </c>
      <c r="F386">
        <v>1570119</v>
      </c>
      <c r="G386">
        <v>159170</v>
      </c>
      <c r="H386">
        <f t="shared" ref="H386:H449" si="19">F386/G386</f>
        <v>9.864415404912986</v>
      </c>
      <c r="K386">
        <v>4239321</v>
      </c>
      <c r="L386">
        <v>429759</v>
      </c>
      <c r="M386">
        <f t="shared" ref="M386:M449" si="20">K386/L386</f>
        <v>9.8644147068473256</v>
      </c>
    </row>
    <row r="387" spans="1:13" x14ac:dyDescent="0.15">
      <c r="A387" t="s">
        <v>618</v>
      </c>
      <c r="B387" s="6">
        <v>1570687</v>
      </c>
      <c r="C387" s="7">
        <v>290280</v>
      </c>
      <c r="D387">
        <f t="shared" si="18"/>
        <v>5.4109377153093563</v>
      </c>
      <c r="F387">
        <v>1575006</v>
      </c>
      <c r="G387">
        <v>101598</v>
      </c>
      <c r="H387">
        <f t="shared" si="19"/>
        <v>15.5023327230851</v>
      </c>
      <c r="K387">
        <v>4252516</v>
      </c>
      <c r="L387">
        <v>274314</v>
      </c>
      <c r="M387">
        <f t="shared" si="20"/>
        <v>15.502365901849705</v>
      </c>
    </row>
    <row r="388" spans="1:13" x14ac:dyDescent="0.15">
      <c r="A388" t="s">
        <v>619</v>
      </c>
      <c r="B388" s="6">
        <v>1575561</v>
      </c>
      <c r="C388" s="7">
        <v>291160</v>
      </c>
      <c r="D388">
        <f t="shared" si="18"/>
        <v>5.4113236708339061</v>
      </c>
      <c r="F388">
        <v>1579893</v>
      </c>
      <c r="G388">
        <v>101906</v>
      </c>
      <c r="H388">
        <f t="shared" si="19"/>
        <v>15.503434537711223</v>
      </c>
      <c r="K388">
        <v>4265711</v>
      </c>
      <c r="L388">
        <v>275146</v>
      </c>
      <c r="M388">
        <f t="shared" si="20"/>
        <v>15.503445443509991</v>
      </c>
    </row>
    <row r="389" spans="1:13" x14ac:dyDescent="0.15">
      <c r="A389" t="s">
        <v>620</v>
      </c>
      <c r="B389" s="6">
        <v>1580435</v>
      </c>
      <c r="C389" s="7">
        <v>292040</v>
      </c>
      <c r="D389">
        <f t="shared" si="18"/>
        <v>5.4117073003698124</v>
      </c>
      <c r="F389">
        <v>1588929</v>
      </c>
      <c r="G389">
        <v>160622</v>
      </c>
      <c r="H389">
        <f t="shared" si="19"/>
        <v>9.8923497403842564</v>
      </c>
      <c r="K389">
        <v>4290108</v>
      </c>
      <c r="L389">
        <v>433679</v>
      </c>
      <c r="M389">
        <f t="shared" si="20"/>
        <v>9.8923581727498906</v>
      </c>
    </row>
    <row r="390" spans="1:13" x14ac:dyDescent="0.15">
      <c r="A390" t="s">
        <v>621</v>
      </c>
      <c r="B390" s="11">
        <v>1585309</v>
      </c>
      <c r="C390" s="12">
        <v>292920</v>
      </c>
      <c r="D390">
        <f t="shared" si="18"/>
        <v>5.4120886248805133</v>
      </c>
      <c r="F390">
        <v>1593829</v>
      </c>
      <c r="G390">
        <v>102522</v>
      </c>
      <c r="H390">
        <f t="shared" si="19"/>
        <v>15.546214471040361</v>
      </c>
      <c r="K390">
        <v>4303338</v>
      </c>
      <c r="L390">
        <v>276809</v>
      </c>
      <c r="M390">
        <f t="shared" si="20"/>
        <v>15.546235852157986</v>
      </c>
    </row>
    <row r="391" spans="1:13" x14ac:dyDescent="0.15">
      <c r="A391" t="s">
        <v>622</v>
      </c>
      <c r="B391" s="6">
        <v>1590185</v>
      </c>
      <c r="C391" s="7">
        <v>293800</v>
      </c>
      <c r="D391">
        <f t="shared" si="18"/>
        <v>5.4124744724302243</v>
      </c>
      <c r="F391">
        <v>1602905</v>
      </c>
      <c r="G391">
        <v>102830</v>
      </c>
      <c r="H391">
        <f t="shared" si="19"/>
        <v>15.587912087912088</v>
      </c>
      <c r="K391">
        <v>4407988</v>
      </c>
      <c r="L391">
        <v>282782</v>
      </c>
      <c r="M391">
        <f t="shared" si="20"/>
        <v>15.587936997404361</v>
      </c>
    </row>
    <row r="392" spans="1:13" x14ac:dyDescent="0.15">
      <c r="A392" t="s">
        <v>623</v>
      </c>
      <c r="B392" s="6">
        <v>1595061</v>
      </c>
      <c r="C392" s="7">
        <v>294680</v>
      </c>
      <c r="D392">
        <f t="shared" si="18"/>
        <v>5.4128580154744128</v>
      </c>
      <c r="F392">
        <v>1607820</v>
      </c>
      <c r="G392">
        <v>103138</v>
      </c>
      <c r="H392">
        <f t="shared" si="19"/>
        <v>15.589016657294112</v>
      </c>
      <c r="K392">
        <v>4421505</v>
      </c>
      <c r="L392">
        <v>283629</v>
      </c>
      <c r="M392">
        <f t="shared" si="20"/>
        <v>15.589044138645907</v>
      </c>
    </row>
    <row r="393" spans="1:13" x14ac:dyDescent="0.15">
      <c r="A393" t="s">
        <v>624</v>
      </c>
      <c r="B393" s="6">
        <v>1599938</v>
      </c>
      <c r="C393" s="7">
        <v>295560</v>
      </c>
      <c r="D393">
        <f t="shared" si="18"/>
        <v>5.4132426580051431</v>
      </c>
      <c r="F393">
        <v>1616937</v>
      </c>
      <c r="G393">
        <v>162558</v>
      </c>
      <c r="H393">
        <f t="shared" si="19"/>
        <v>9.9468312848337206</v>
      </c>
      <c r="K393">
        <v>4446576</v>
      </c>
      <c r="L393">
        <v>447034</v>
      </c>
      <c r="M393">
        <f t="shared" si="20"/>
        <v>9.9468407324722499</v>
      </c>
    </row>
    <row r="394" spans="1:13" x14ac:dyDescent="0.15">
      <c r="A394" t="s">
        <v>625</v>
      </c>
      <c r="B394" s="6">
        <v>1604815</v>
      </c>
      <c r="C394" s="7">
        <v>296440</v>
      </c>
      <c r="D394">
        <f t="shared" si="18"/>
        <v>5.4136250168668196</v>
      </c>
      <c r="F394">
        <v>1621865</v>
      </c>
      <c r="G394">
        <v>103754</v>
      </c>
      <c r="H394">
        <f t="shared" si="19"/>
        <v>15.631831061934962</v>
      </c>
      <c r="K394">
        <v>4460128</v>
      </c>
      <c r="L394">
        <v>285323</v>
      </c>
      <c r="M394">
        <f t="shared" si="20"/>
        <v>15.631855826554466</v>
      </c>
    </row>
    <row r="395" spans="1:13" x14ac:dyDescent="0.15">
      <c r="A395" t="s">
        <v>626</v>
      </c>
      <c r="B395" s="6">
        <v>1609694</v>
      </c>
      <c r="C395" s="7">
        <v>297320</v>
      </c>
      <c r="D395">
        <f t="shared" si="18"/>
        <v>5.4140118390959238</v>
      </c>
      <c r="F395">
        <v>1626796</v>
      </c>
      <c r="G395">
        <v>104062</v>
      </c>
      <c r="H395">
        <f t="shared" si="19"/>
        <v>15.632949587745767</v>
      </c>
      <c r="K395">
        <v>4473689</v>
      </c>
      <c r="L395">
        <v>286170</v>
      </c>
      <c r="M395">
        <f t="shared" si="20"/>
        <v>15.632976901841563</v>
      </c>
    </row>
    <row r="396" spans="1:13" x14ac:dyDescent="0.15">
      <c r="A396" t="s">
        <v>627</v>
      </c>
      <c r="B396" s="6">
        <v>1614572</v>
      </c>
      <c r="C396" s="7">
        <v>298200</v>
      </c>
      <c r="D396">
        <f t="shared" si="18"/>
        <v>5.4143930248155598</v>
      </c>
      <c r="F396">
        <v>1635964</v>
      </c>
      <c r="G396">
        <v>164010</v>
      </c>
      <c r="H396">
        <f t="shared" si="19"/>
        <v>9.9747820254862507</v>
      </c>
      <c r="K396">
        <v>4498901</v>
      </c>
      <c r="L396">
        <v>451027</v>
      </c>
      <c r="M396">
        <f t="shared" si="20"/>
        <v>9.9747930833409093</v>
      </c>
    </row>
    <row r="397" spans="1:13" x14ac:dyDescent="0.15">
      <c r="A397" t="s">
        <v>628</v>
      </c>
      <c r="B397" s="6">
        <v>1619452</v>
      </c>
      <c r="C397" s="7">
        <v>299080</v>
      </c>
      <c r="D397">
        <f t="shared" si="18"/>
        <v>5.4147786545405907</v>
      </c>
      <c r="F397">
        <v>1640909</v>
      </c>
      <c r="G397">
        <v>104678</v>
      </c>
      <c r="H397">
        <f t="shared" si="19"/>
        <v>15.675777145149889</v>
      </c>
      <c r="K397">
        <v>4512499</v>
      </c>
      <c r="L397">
        <v>287864</v>
      </c>
      <c r="M397">
        <f t="shared" si="20"/>
        <v>15.675801767501319</v>
      </c>
    </row>
    <row r="398" spans="1:13" x14ac:dyDescent="0.15">
      <c r="A398" t="s">
        <v>629</v>
      </c>
      <c r="B398" s="6">
        <v>1624332</v>
      </c>
      <c r="C398" s="7">
        <v>299960</v>
      </c>
      <c r="D398">
        <f t="shared" si="18"/>
        <v>5.41516202160288</v>
      </c>
      <c r="F398">
        <v>1645854</v>
      </c>
      <c r="G398">
        <v>104986</v>
      </c>
      <c r="H398">
        <f t="shared" si="19"/>
        <v>15.676890252033605</v>
      </c>
      <c r="K398">
        <v>4526098</v>
      </c>
      <c r="L398">
        <v>288711</v>
      </c>
      <c r="M398">
        <f t="shared" si="20"/>
        <v>15.676915669995255</v>
      </c>
    </row>
    <row r="399" spans="1:13" x14ac:dyDescent="0.15">
      <c r="A399" t="s">
        <v>630</v>
      </c>
      <c r="B399" s="6">
        <v>1629213</v>
      </c>
      <c r="C399" s="7">
        <v>300840</v>
      </c>
      <c r="D399">
        <f t="shared" si="18"/>
        <v>5.4155464698843243</v>
      </c>
      <c r="F399">
        <v>1655076</v>
      </c>
      <c r="G399">
        <v>165462</v>
      </c>
      <c r="H399">
        <f t="shared" si="19"/>
        <v>10.00275591978823</v>
      </c>
      <c r="K399">
        <v>4551459</v>
      </c>
      <c r="L399">
        <v>455020</v>
      </c>
      <c r="M399">
        <f t="shared" si="20"/>
        <v>10.002766911344557</v>
      </c>
    </row>
    <row r="400" spans="1:13" x14ac:dyDescent="0.15">
      <c r="A400" t="s">
        <v>631</v>
      </c>
      <c r="B400" s="11">
        <v>1634094</v>
      </c>
      <c r="C400" s="12">
        <v>301720</v>
      </c>
      <c r="D400">
        <f t="shared" si="18"/>
        <v>5.415928675593265</v>
      </c>
      <c r="F400">
        <v>1660034</v>
      </c>
      <c r="G400">
        <v>105602</v>
      </c>
      <c r="H400">
        <f t="shared" si="19"/>
        <v>15.719721217401185</v>
      </c>
      <c r="K400">
        <v>4565093</v>
      </c>
      <c r="L400">
        <v>290405</v>
      </c>
      <c r="M400">
        <f t="shared" si="20"/>
        <v>15.719746560837452</v>
      </c>
    </row>
    <row r="401" spans="1:13" x14ac:dyDescent="0.15">
      <c r="A401" t="s">
        <v>632</v>
      </c>
      <c r="B401" s="6">
        <v>1638977</v>
      </c>
      <c r="C401" s="7">
        <v>302600</v>
      </c>
      <c r="D401">
        <f t="shared" si="18"/>
        <v>5.4163152676801056</v>
      </c>
      <c r="F401">
        <v>1669297</v>
      </c>
      <c r="G401">
        <v>105910</v>
      </c>
      <c r="H401">
        <f t="shared" si="19"/>
        <v>15.761467283542631</v>
      </c>
      <c r="K401">
        <v>4674031</v>
      </c>
      <c r="L401">
        <v>296548</v>
      </c>
      <c r="M401">
        <f t="shared" si="20"/>
        <v>15.761465260261408</v>
      </c>
    </row>
    <row r="402" spans="1:13" x14ac:dyDescent="0.15">
      <c r="A402" t="s">
        <v>633</v>
      </c>
      <c r="B402" s="6">
        <v>1643860</v>
      </c>
      <c r="C402" s="7">
        <v>303480</v>
      </c>
      <c r="D402">
        <f t="shared" si="18"/>
        <v>5.4166996177672333</v>
      </c>
      <c r="F402">
        <v>1674271</v>
      </c>
      <c r="G402">
        <v>106218</v>
      </c>
      <c r="H402">
        <f t="shared" si="19"/>
        <v>15.762592027716583</v>
      </c>
      <c r="K402">
        <v>4687958</v>
      </c>
      <c r="L402">
        <v>297410</v>
      </c>
      <c r="M402">
        <f t="shared" si="20"/>
        <v>15.76261053764164</v>
      </c>
    </row>
    <row r="403" spans="1:13" x14ac:dyDescent="0.15">
      <c r="A403" t="s">
        <v>634</v>
      </c>
      <c r="B403" s="6">
        <v>1648743</v>
      </c>
      <c r="C403" s="7">
        <v>304360</v>
      </c>
      <c r="D403">
        <f t="shared" si="18"/>
        <v>5.4170817453016165</v>
      </c>
      <c r="F403">
        <v>1683572</v>
      </c>
      <c r="G403">
        <v>167398</v>
      </c>
      <c r="H403">
        <f t="shared" si="19"/>
        <v>10.057300565120253</v>
      </c>
      <c r="K403">
        <v>4714001</v>
      </c>
      <c r="L403">
        <v>468714</v>
      </c>
      <c r="M403">
        <f t="shared" si="20"/>
        <v>10.057307867910922</v>
      </c>
    </row>
    <row r="404" spans="1:13" x14ac:dyDescent="0.15">
      <c r="A404" t="s">
        <v>635</v>
      </c>
      <c r="B404" s="6">
        <v>1653627</v>
      </c>
      <c r="C404" s="7">
        <v>305240</v>
      </c>
      <c r="D404">
        <f t="shared" si="18"/>
        <v>5.4174649456165644</v>
      </c>
      <c r="F404">
        <v>1688559</v>
      </c>
      <c r="G404">
        <v>106834</v>
      </c>
      <c r="H404">
        <f t="shared" si="19"/>
        <v>15.805445831851284</v>
      </c>
      <c r="K404">
        <v>4727965</v>
      </c>
      <c r="L404">
        <v>299135</v>
      </c>
      <c r="M404">
        <f t="shared" si="20"/>
        <v>15.805455730690156</v>
      </c>
    </row>
    <row r="405" spans="1:13" x14ac:dyDescent="0.15">
      <c r="A405" t="s">
        <v>636</v>
      </c>
      <c r="B405" s="6">
        <v>1658512</v>
      </c>
      <c r="C405" s="7">
        <v>306120</v>
      </c>
      <c r="D405">
        <f t="shared" si="18"/>
        <v>5.4178492094603428</v>
      </c>
      <c r="F405">
        <v>1693547</v>
      </c>
      <c r="G405">
        <v>107142</v>
      </c>
      <c r="H405">
        <f t="shared" si="19"/>
        <v>15.806565119187621</v>
      </c>
      <c r="K405">
        <v>4741931</v>
      </c>
      <c r="L405">
        <v>299997</v>
      </c>
      <c r="M405">
        <f t="shared" si="20"/>
        <v>15.806594732613993</v>
      </c>
    </row>
    <row r="406" spans="1:13" x14ac:dyDescent="0.15">
      <c r="A406" t="s">
        <v>637</v>
      </c>
      <c r="B406" s="6">
        <v>1663398</v>
      </c>
      <c r="C406" s="7">
        <v>307000</v>
      </c>
      <c r="D406">
        <f t="shared" si="18"/>
        <v>5.4182345276872965</v>
      </c>
      <c r="F406">
        <v>1702903</v>
      </c>
      <c r="G406">
        <v>168850</v>
      </c>
      <c r="H406">
        <f t="shared" si="19"/>
        <v>10.085300562629552</v>
      </c>
      <c r="K406">
        <v>4768128</v>
      </c>
      <c r="L406">
        <v>472780</v>
      </c>
      <c r="M406">
        <f t="shared" si="20"/>
        <v>10.085299716570075</v>
      </c>
    </row>
    <row r="407" spans="1:13" x14ac:dyDescent="0.15">
      <c r="A407" t="s">
        <v>638</v>
      </c>
      <c r="B407" s="6">
        <v>1668284</v>
      </c>
      <c r="C407" s="7">
        <v>307880</v>
      </c>
      <c r="D407">
        <f t="shared" si="18"/>
        <v>5.4186176432376252</v>
      </c>
      <c r="F407">
        <v>1707904</v>
      </c>
      <c r="G407">
        <v>107758</v>
      </c>
      <c r="H407">
        <f t="shared" si="19"/>
        <v>15.849440412776778</v>
      </c>
      <c r="K407">
        <v>4782131</v>
      </c>
      <c r="L407">
        <v>301722</v>
      </c>
      <c r="M407">
        <f t="shared" si="20"/>
        <v>15.849460761893399</v>
      </c>
    </row>
    <row r="408" spans="1:13" x14ac:dyDescent="0.15">
      <c r="A408" t="s">
        <v>639</v>
      </c>
      <c r="B408" s="6">
        <v>1673171</v>
      </c>
      <c r="C408" s="7">
        <v>308760</v>
      </c>
      <c r="D408">
        <f t="shared" si="18"/>
        <v>5.4190018137064389</v>
      </c>
      <c r="F408">
        <v>1712908</v>
      </c>
      <c r="G408">
        <v>108066</v>
      </c>
      <c r="H408">
        <f t="shared" si="19"/>
        <v>15.850572798104862</v>
      </c>
      <c r="K408">
        <v>4796142</v>
      </c>
      <c r="L408">
        <v>302584</v>
      </c>
      <c r="M408">
        <f t="shared" si="20"/>
        <v>15.850613383391059</v>
      </c>
    </row>
    <row r="409" spans="1:13" x14ac:dyDescent="0.15">
      <c r="A409" t="s">
        <v>640</v>
      </c>
      <c r="B409" s="6">
        <v>1678059</v>
      </c>
      <c r="C409" s="7">
        <v>309640</v>
      </c>
      <c r="D409">
        <f t="shared" si="18"/>
        <v>5.41938703009947</v>
      </c>
      <c r="F409">
        <v>1722317</v>
      </c>
      <c r="G409">
        <v>170302</v>
      </c>
      <c r="H409">
        <f t="shared" si="19"/>
        <v>10.113310471985061</v>
      </c>
      <c r="K409">
        <v>4822487</v>
      </c>
      <c r="L409">
        <v>476845</v>
      </c>
      <c r="M409">
        <f t="shared" si="20"/>
        <v>10.113321938994851</v>
      </c>
    </row>
    <row r="410" spans="1:13" x14ac:dyDescent="0.15">
      <c r="A410" t="s">
        <v>641</v>
      </c>
      <c r="B410" s="11">
        <v>1682947</v>
      </c>
      <c r="C410" s="12">
        <v>310520</v>
      </c>
      <c r="D410">
        <f t="shared" si="18"/>
        <v>5.4197700631199277</v>
      </c>
      <c r="F410">
        <v>1727334</v>
      </c>
      <c r="G410">
        <v>108682</v>
      </c>
      <c r="H410">
        <f t="shared" si="19"/>
        <v>15.893469019708876</v>
      </c>
      <c r="K410">
        <v>4836535</v>
      </c>
      <c r="L410">
        <v>304309</v>
      </c>
      <c r="M410">
        <f t="shared" si="20"/>
        <v>15.893499699318784</v>
      </c>
    </row>
    <row r="411" spans="1:13" x14ac:dyDescent="0.15">
      <c r="A411" t="s">
        <v>642</v>
      </c>
      <c r="B411" s="6">
        <v>1687836</v>
      </c>
      <c r="C411" s="7">
        <v>311400</v>
      </c>
      <c r="D411">
        <f t="shared" si="18"/>
        <v>5.4201541425818887</v>
      </c>
      <c r="F411">
        <v>1736782</v>
      </c>
      <c r="G411">
        <v>108990</v>
      </c>
      <c r="H411">
        <f t="shared" si="19"/>
        <v>15.935241765299569</v>
      </c>
      <c r="K411">
        <v>4949828</v>
      </c>
      <c r="L411">
        <v>310621</v>
      </c>
      <c r="M411">
        <f t="shared" si="20"/>
        <v>15.935265162368289</v>
      </c>
    </row>
    <row r="412" spans="1:13" x14ac:dyDescent="0.15">
      <c r="A412" t="s">
        <v>643</v>
      </c>
      <c r="B412" s="6">
        <v>1692726</v>
      </c>
      <c r="C412" s="7">
        <v>312280</v>
      </c>
      <c r="D412">
        <f t="shared" si="18"/>
        <v>5.4205392596387858</v>
      </c>
      <c r="F412">
        <v>1741814</v>
      </c>
      <c r="G412">
        <v>109298</v>
      </c>
      <c r="H412">
        <f t="shared" si="19"/>
        <v>15.936375779977675</v>
      </c>
      <c r="K412">
        <v>4964169</v>
      </c>
      <c r="L412">
        <v>311499</v>
      </c>
      <c r="M412">
        <f t="shared" si="20"/>
        <v>15.936388238806545</v>
      </c>
    </row>
    <row r="413" spans="1:13" x14ac:dyDescent="0.15">
      <c r="A413" t="s">
        <v>644</v>
      </c>
      <c r="B413" s="6">
        <v>1697616</v>
      </c>
      <c r="C413" s="7">
        <v>313160</v>
      </c>
      <c r="D413">
        <f t="shared" si="18"/>
        <v>5.4209222122876488</v>
      </c>
      <c r="F413">
        <v>1751302</v>
      </c>
      <c r="G413">
        <v>172238</v>
      </c>
      <c r="H413">
        <f t="shared" si="19"/>
        <v>10.167918810018696</v>
      </c>
      <c r="K413">
        <v>4991210</v>
      </c>
      <c r="L413">
        <v>490878</v>
      </c>
      <c r="M413">
        <f t="shared" si="20"/>
        <v>10.167923598124178</v>
      </c>
    </row>
    <row r="414" spans="1:13" x14ac:dyDescent="0.15">
      <c r="A414" t="s">
        <v>645</v>
      </c>
      <c r="B414" s="6">
        <v>1702507</v>
      </c>
      <c r="C414" s="7">
        <v>314040</v>
      </c>
      <c r="D414">
        <f t="shared" si="18"/>
        <v>5.4213062030314614</v>
      </c>
      <c r="F414">
        <v>1756348</v>
      </c>
      <c r="G414">
        <v>109914</v>
      </c>
      <c r="H414">
        <f t="shared" si="19"/>
        <v>15.979292901723165</v>
      </c>
      <c r="K414">
        <v>5005591</v>
      </c>
      <c r="L414">
        <v>313254</v>
      </c>
      <c r="M414">
        <f t="shared" si="20"/>
        <v>15.979336257477957</v>
      </c>
    </row>
    <row r="415" spans="1:13" x14ac:dyDescent="0.15">
      <c r="A415" t="s">
        <v>646</v>
      </c>
      <c r="B415" s="6">
        <v>1707399</v>
      </c>
      <c r="C415" s="7">
        <v>314920</v>
      </c>
      <c r="D415">
        <f t="shared" si="18"/>
        <v>5.4216912231677883</v>
      </c>
      <c r="F415">
        <v>1761394</v>
      </c>
      <c r="G415">
        <v>110222</v>
      </c>
      <c r="H415">
        <f t="shared" si="19"/>
        <v>15.98042133149462</v>
      </c>
      <c r="K415">
        <v>5019972</v>
      </c>
      <c r="L415">
        <v>314132</v>
      </c>
      <c r="M415">
        <f t="shared" si="20"/>
        <v>15.980454076630206</v>
      </c>
    </row>
    <row r="416" spans="1:13" x14ac:dyDescent="0.15">
      <c r="A416" t="s">
        <v>647</v>
      </c>
      <c r="B416" s="6">
        <v>1712291</v>
      </c>
      <c r="C416" s="7">
        <v>315800</v>
      </c>
      <c r="D416">
        <f t="shared" si="18"/>
        <v>5.4220740975300821</v>
      </c>
      <c r="F416">
        <v>1770936</v>
      </c>
      <c r="G416">
        <v>173690</v>
      </c>
      <c r="H416">
        <f t="shared" si="19"/>
        <v>10.195958316540963</v>
      </c>
      <c r="K416">
        <v>5047167</v>
      </c>
      <c r="L416">
        <v>495016</v>
      </c>
      <c r="M416">
        <f t="shared" si="20"/>
        <v>10.195967403073841</v>
      </c>
    </row>
    <row r="417" spans="1:13" x14ac:dyDescent="0.15">
      <c r="A417" t="s">
        <v>648</v>
      </c>
      <c r="B417" s="6">
        <v>1717184</v>
      </c>
      <c r="C417" s="7">
        <v>316680</v>
      </c>
      <c r="D417">
        <f t="shared" si="18"/>
        <v>5.422458001768347</v>
      </c>
      <c r="F417">
        <v>1775997</v>
      </c>
      <c r="G417">
        <v>110838</v>
      </c>
      <c r="H417">
        <f t="shared" si="19"/>
        <v>16.023358414984031</v>
      </c>
      <c r="K417">
        <v>5061591</v>
      </c>
      <c r="L417">
        <v>315888</v>
      </c>
      <c r="M417">
        <f t="shared" si="20"/>
        <v>16.023372207871144</v>
      </c>
    </row>
    <row r="418" spans="1:13" x14ac:dyDescent="0.15">
      <c r="A418" t="s">
        <v>649</v>
      </c>
      <c r="B418" s="6">
        <v>1722078</v>
      </c>
      <c r="C418" s="7">
        <v>317560</v>
      </c>
      <c r="D418">
        <f t="shared" si="18"/>
        <v>5.4228429273208212</v>
      </c>
      <c r="F418">
        <v>1781058</v>
      </c>
      <c r="G418">
        <v>111146</v>
      </c>
      <c r="H418">
        <f t="shared" si="19"/>
        <v>16.024490310042648</v>
      </c>
      <c r="K418">
        <v>5076015</v>
      </c>
      <c r="L418">
        <v>316766</v>
      </c>
      <c r="M418">
        <f t="shared" si="20"/>
        <v>16.024494421749807</v>
      </c>
    </row>
    <row r="419" spans="1:13" x14ac:dyDescent="0.15">
      <c r="A419" t="s">
        <v>650</v>
      </c>
      <c r="B419" s="6">
        <v>1726972</v>
      </c>
      <c r="C419" s="7">
        <v>318440</v>
      </c>
      <c r="D419">
        <f t="shared" si="18"/>
        <v>5.4232257254113803</v>
      </c>
      <c r="F419">
        <v>1790653</v>
      </c>
      <c r="G419">
        <v>175142</v>
      </c>
      <c r="H419">
        <f t="shared" si="19"/>
        <v>10.224006805906065</v>
      </c>
      <c r="K419">
        <v>5103361</v>
      </c>
      <c r="L419">
        <v>499154</v>
      </c>
      <c r="M419">
        <f t="shared" si="20"/>
        <v>10.224021043605781</v>
      </c>
    </row>
    <row r="420" spans="1:13" x14ac:dyDescent="0.15">
      <c r="A420" t="s">
        <v>651</v>
      </c>
      <c r="B420" s="11">
        <v>1731867</v>
      </c>
      <c r="C420" s="12">
        <v>319320</v>
      </c>
      <c r="D420">
        <f t="shared" si="18"/>
        <v>5.4236095452837283</v>
      </c>
      <c r="F420">
        <v>1795728</v>
      </c>
      <c r="G420">
        <v>111762</v>
      </c>
      <c r="H420">
        <f t="shared" si="19"/>
        <v>16.067429000912654</v>
      </c>
      <c r="K420">
        <v>5117824</v>
      </c>
      <c r="L420">
        <v>318521</v>
      </c>
      <c r="M420">
        <f t="shared" si="20"/>
        <v>16.067461800006907</v>
      </c>
    </row>
    <row r="421" spans="1:13" x14ac:dyDescent="0.15">
      <c r="A421" t="s">
        <v>652</v>
      </c>
      <c r="B421" s="6">
        <v>1736763</v>
      </c>
      <c r="C421" s="7">
        <v>320200</v>
      </c>
      <c r="D421">
        <f t="shared" si="18"/>
        <v>5.423994378513429</v>
      </c>
      <c r="F421">
        <v>1805364</v>
      </c>
      <c r="G421">
        <v>112070</v>
      </c>
      <c r="H421">
        <f t="shared" si="19"/>
        <v>16.109253145355581</v>
      </c>
      <c r="K421">
        <v>5235555</v>
      </c>
      <c r="L421">
        <v>325003</v>
      </c>
      <c r="M421">
        <f t="shared" si="20"/>
        <v>16.109251299218776</v>
      </c>
    </row>
    <row r="422" spans="1:13" x14ac:dyDescent="0.15">
      <c r="A422" t="s">
        <v>653</v>
      </c>
      <c r="B422" s="6">
        <v>1741659</v>
      </c>
      <c r="C422" s="7">
        <v>321080</v>
      </c>
      <c r="D422">
        <f t="shared" si="18"/>
        <v>5.4243771022798057</v>
      </c>
      <c r="F422">
        <v>1810454</v>
      </c>
      <c r="G422">
        <v>112378</v>
      </c>
      <c r="H422">
        <f t="shared" si="19"/>
        <v>16.110395273096156</v>
      </c>
      <c r="K422">
        <v>5250316</v>
      </c>
      <c r="L422">
        <v>325896</v>
      </c>
      <c r="M422">
        <f t="shared" si="20"/>
        <v>16.110403318850185</v>
      </c>
    </row>
    <row r="423" spans="1:13" x14ac:dyDescent="0.15">
      <c r="A423" t="s">
        <v>654</v>
      </c>
      <c r="B423" s="6">
        <v>1746556</v>
      </c>
      <c r="C423" s="7">
        <v>321960</v>
      </c>
      <c r="D423">
        <f t="shared" si="18"/>
        <v>5.4247608398558826</v>
      </c>
      <c r="F423">
        <v>1820128</v>
      </c>
      <c r="G423">
        <v>177078</v>
      </c>
      <c r="H423">
        <f t="shared" si="19"/>
        <v>10.278679451992907</v>
      </c>
      <c r="K423">
        <v>5278371</v>
      </c>
      <c r="L423">
        <v>513526</v>
      </c>
      <c r="M423">
        <f t="shared" si="20"/>
        <v>10.278683065706508</v>
      </c>
    </row>
    <row r="424" spans="1:13" x14ac:dyDescent="0.15">
      <c r="A424" t="s">
        <v>655</v>
      </c>
      <c r="B424" s="6">
        <v>1751454</v>
      </c>
      <c r="C424" s="7">
        <v>322840</v>
      </c>
      <c r="D424">
        <f t="shared" si="18"/>
        <v>5.4251455829513073</v>
      </c>
      <c r="F424">
        <v>1825233</v>
      </c>
      <c r="G424">
        <v>112994</v>
      </c>
      <c r="H424">
        <f t="shared" si="19"/>
        <v>16.153362125422589</v>
      </c>
      <c r="K424">
        <v>5293175</v>
      </c>
      <c r="L424">
        <v>327682</v>
      </c>
      <c r="M424">
        <f t="shared" si="20"/>
        <v>16.153389566714072</v>
      </c>
    </row>
    <row r="425" spans="1:13" x14ac:dyDescent="0.15">
      <c r="A425" t="s">
        <v>656</v>
      </c>
      <c r="B425" s="6">
        <v>1756353</v>
      </c>
      <c r="C425" s="7">
        <v>323720</v>
      </c>
      <c r="D425">
        <f t="shared" si="18"/>
        <v>5.4255313233658722</v>
      </c>
      <c r="F425">
        <v>1830339</v>
      </c>
      <c r="G425">
        <v>113302</v>
      </c>
      <c r="H425">
        <f t="shared" si="19"/>
        <v>16.154516248609909</v>
      </c>
      <c r="K425">
        <v>5307983</v>
      </c>
      <c r="L425">
        <v>328575</v>
      </c>
      <c r="M425">
        <f t="shared" si="20"/>
        <v>16.154555276573081</v>
      </c>
    </row>
    <row r="426" spans="1:13" x14ac:dyDescent="0.15">
      <c r="A426" t="s">
        <v>657</v>
      </c>
      <c r="B426" s="6">
        <v>1761252</v>
      </c>
      <c r="C426" s="7">
        <v>324600</v>
      </c>
      <c r="D426">
        <f t="shared" si="18"/>
        <v>5.4259149722735671</v>
      </c>
      <c r="F426">
        <v>1840067</v>
      </c>
      <c r="G426">
        <v>178530</v>
      </c>
      <c r="H426">
        <f t="shared" si="19"/>
        <v>10.306766369797794</v>
      </c>
      <c r="K426">
        <v>5336194</v>
      </c>
      <c r="L426">
        <v>517737</v>
      </c>
      <c r="M426">
        <f t="shared" si="20"/>
        <v>10.306765790353017</v>
      </c>
    </row>
    <row r="427" spans="1:13" x14ac:dyDescent="0.15">
      <c r="A427" t="s">
        <v>658</v>
      </c>
      <c r="B427" s="6">
        <v>1766152</v>
      </c>
      <c r="C427" s="7">
        <v>325480</v>
      </c>
      <c r="D427">
        <f t="shared" si="18"/>
        <v>5.4262996190242108</v>
      </c>
      <c r="F427">
        <v>1845187</v>
      </c>
      <c r="G427">
        <v>113918</v>
      </c>
      <c r="H427">
        <f t="shared" si="19"/>
        <v>16.197501711757582</v>
      </c>
      <c r="K427">
        <v>5351042</v>
      </c>
      <c r="L427">
        <v>330362</v>
      </c>
      <c r="M427">
        <f t="shared" si="20"/>
        <v>16.19751060957374</v>
      </c>
    </row>
    <row r="428" spans="1:13" x14ac:dyDescent="0.15">
      <c r="A428" t="s">
        <v>659</v>
      </c>
      <c r="B428" s="6">
        <v>1771052</v>
      </c>
      <c r="C428" s="7">
        <v>326360</v>
      </c>
      <c r="D428">
        <f t="shared" si="18"/>
        <v>5.4266821914450301</v>
      </c>
      <c r="F428">
        <v>1850305</v>
      </c>
      <c r="G428">
        <v>114226</v>
      </c>
      <c r="H428">
        <f t="shared" si="19"/>
        <v>16.198632535499797</v>
      </c>
      <c r="K428">
        <v>5365884</v>
      </c>
      <c r="L428">
        <v>331255</v>
      </c>
      <c r="M428">
        <f t="shared" si="20"/>
        <v>16.198650586406242</v>
      </c>
    </row>
    <row r="429" spans="1:13" x14ac:dyDescent="0.15">
      <c r="A429" t="s">
        <v>660</v>
      </c>
      <c r="B429" s="6">
        <v>1775953</v>
      </c>
      <c r="C429" s="7">
        <v>327240</v>
      </c>
      <c r="D429">
        <f t="shared" si="18"/>
        <v>5.4270657621317691</v>
      </c>
      <c r="F429">
        <v>1860088</v>
      </c>
      <c r="G429">
        <v>179982</v>
      </c>
      <c r="H429">
        <f t="shared" si="19"/>
        <v>10.334855707793002</v>
      </c>
      <c r="K429">
        <v>5394255</v>
      </c>
      <c r="L429">
        <v>521947</v>
      </c>
      <c r="M429">
        <f t="shared" si="20"/>
        <v>10.33487116507998</v>
      </c>
    </row>
    <row r="430" spans="1:13" x14ac:dyDescent="0.15">
      <c r="A430" t="s">
        <v>661</v>
      </c>
      <c r="B430" s="11">
        <v>1780855</v>
      </c>
      <c r="C430" s="12">
        <v>328120</v>
      </c>
      <c r="D430">
        <f t="shared" si="18"/>
        <v>5.4274503230525415</v>
      </c>
      <c r="F430">
        <v>1865222</v>
      </c>
      <c r="G430">
        <v>114842</v>
      </c>
      <c r="H430">
        <f t="shared" si="19"/>
        <v>16.241636335138711</v>
      </c>
      <c r="K430">
        <v>5409143</v>
      </c>
      <c r="L430">
        <v>333041</v>
      </c>
      <c r="M430">
        <f t="shared" si="20"/>
        <v>16.241672947174671</v>
      </c>
    </row>
    <row r="431" spans="1:13" x14ac:dyDescent="0.15">
      <c r="A431" t="s">
        <v>662</v>
      </c>
      <c r="B431" s="6">
        <v>1785757</v>
      </c>
      <c r="C431" s="7">
        <v>329000</v>
      </c>
      <c r="D431">
        <f t="shared" si="18"/>
        <v>5.4278328267477205</v>
      </c>
      <c r="F431">
        <v>1875044</v>
      </c>
      <c r="G431">
        <v>115150</v>
      </c>
      <c r="H431">
        <f t="shared" si="19"/>
        <v>16.283491098567087</v>
      </c>
      <c r="K431">
        <v>5531379</v>
      </c>
      <c r="L431">
        <v>339692</v>
      </c>
      <c r="M431">
        <f t="shared" si="20"/>
        <v>16.283512711515137</v>
      </c>
    </row>
    <row r="432" spans="1:13" x14ac:dyDescent="0.15">
      <c r="A432" t="s">
        <v>663</v>
      </c>
      <c r="B432" s="6">
        <v>1790661</v>
      </c>
      <c r="C432" s="7">
        <v>329880</v>
      </c>
      <c r="D432">
        <f t="shared" si="18"/>
        <v>5.4282193524918156</v>
      </c>
      <c r="F432">
        <v>1880194</v>
      </c>
      <c r="G432">
        <v>115458</v>
      </c>
      <c r="H432">
        <f t="shared" si="19"/>
        <v>16.284657624417537</v>
      </c>
      <c r="K432">
        <v>5546572</v>
      </c>
      <c r="L432">
        <v>340601</v>
      </c>
      <c r="M432">
        <f t="shared" si="20"/>
        <v>16.284661524775323</v>
      </c>
    </row>
    <row r="433" spans="1:13" x14ac:dyDescent="0.15">
      <c r="A433" t="s">
        <v>664</v>
      </c>
      <c r="B433" s="6">
        <v>1795564</v>
      </c>
      <c r="C433" s="7">
        <v>330760</v>
      </c>
      <c r="D433">
        <f t="shared" si="18"/>
        <v>5.428600798161809</v>
      </c>
      <c r="F433">
        <v>1890054</v>
      </c>
      <c r="G433">
        <v>181918</v>
      </c>
      <c r="H433">
        <f t="shared" si="19"/>
        <v>10.389593113380753</v>
      </c>
      <c r="K433">
        <v>5575659</v>
      </c>
      <c r="L433">
        <v>536658</v>
      </c>
      <c r="M433">
        <f t="shared" si="20"/>
        <v>10.389594490345807</v>
      </c>
    </row>
    <row r="434" spans="1:13" x14ac:dyDescent="0.15">
      <c r="A434" t="s">
        <v>665</v>
      </c>
      <c r="B434" s="6">
        <v>1800469</v>
      </c>
      <c r="C434" s="7">
        <v>331640</v>
      </c>
      <c r="D434">
        <f t="shared" si="18"/>
        <v>5.428986250150766</v>
      </c>
      <c r="F434">
        <v>1895218</v>
      </c>
      <c r="G434">
        <v>116074</v>
      </c>
      <c r="H434">
        <f t="shared" si="19"/>
        <v>16.327670279304581</v>
      </c>
      <c r="K434">
        <v>5590893</v>
      </c>
      <c r="L434">
        <v>342418</v>
      </c>
      <c r="M434">
        <f t="shared" si="20"/>
        <v>16.327684292297718</v>
      </c>
    </row>
    <row r="435" spans="1:13" x14ac:dyDescent="0.15">
      <c r="A435" t="s">
        <v>666</v>
      </c>
      <c r="B435" s="6">
        <v>1805374</v>
      </c>
      <c r="C435" s="7">
        <v>332520</v>
      </c>
      <c r="D435">
        <f t="shared" si="18"/>
        <v>5.4293696619752199</v>
      </c>
      <c r="F435">
        <v>1900381</v>
      </c>
      <c r="G435">
        <v>116382</v>
      </c>
      <c r="H435">
        <f t="shared" si="19"/>
        <v>16.328822326476605</v>
      </c>
      <c r="K435">
        <v>5606123</v>
      </c>
      <c r="L435">
        <v>343326</v>
      </c>
      <c r="M435">
        <f t="shared" si="20"/>
        <v>16.328862364050494</v>
      </c>
    </row>
    <row r="436" spans="1:13" x14ac:dyDescent="0.15">
      <c r="A436" t="s">
        <v>667</v>
      </c>
      <c r="B436" s="6">
        <v>1810280</v>
      </c>
      <c r="C436" s="7">
        <v>333400</v>
      </c>
      <c r="D436">
        <f t="shared" si="18"/>
        <v>5.4297540491901621</v>
      </c>
      <c r="F436">
        <v>1910297</v>
      </c>
      <c r="G436">
        <v>183370</v>
      </c>
      <c r="H436">
        <f t="shared" si="19"/>
        <v>10.417718274526912</v>
      </c>
      <c r="K436">
        <v>5635376</v>
      </c>
      <c r="L436">
        <v>540941</v>
      </c>
      <c r="M436">
        <f t="shared" si="20"/>
        <v>10.417727626487917</v>
      </c>
    </row>
    <row r="437" spans="1:13" x14ac:dyDescent="0.15">
      <c r="A437" t="s">
        <v>668</v>
      </c>
      <c r="B437" s="6">
        <v>1815187</v>
      </c>
      <c r="C437" s="7">
        <v>334280</v>
      </c>
      <c r="D437">
        <f t="shared" si="18"/>
        <v>5.4301394040923778</v>
      </c>
      <c r="F437">
        <v>1915475</v>
      </c>
      <c r="G437">
        <v>116998</v>
      </c>
      <c r="H437">
        <f t="shared" si="19"/>
        <v>16.371861057453973</v>
      </c>
      <c r="K437">
        <v>5650651</v>
      </c>
      <c r="L437">
        <v>345144</v>
      </c>
      <c r="M437">
        <f t="shared" si="20"/>
        <v>16.371865076605708</v>
      </c>
    </row>
    <row r="438" spans="1:13" x14ac:dyDescent="0.15">
      <c r="A438" t="s">
        <v>669</v>
      </c>
      <c r="B438" s="6">
        <v>1820094</v>
      </c>
      <c r="C438" s="7">
        <v>335160</v>
      </c>
      <c r="D438">
        <f t="shared" si="18"/>
        <v>5.4305227354099532</v>
      </c>
      <c r="F438">
        <v>1920653</v>
      </c>
      <c r="G438">
        <v>117306</v>
      </c>
      <c r="H438">
        <f t="shared" si="19"/>
        <v>16.373015873015873</v>
      </c>
      <c r="K438">
        <v>5665926</v>
      </c>
      <c r="L438">
        <v>346052</v>
      </c>
      <c r="M438">
        <f t="shared" si="20"/>
        <v>16.373047981228254</v>
      </c>
    </row>
    <row r="439" spans="1:13" x14ac:dyDescent="0.15">
      <c r="A439" t="s">
        <v>670</v>
      </c>
      <c r="B439" s="6">
        <v>1825002</v>
      </c>
      <c r="C439" s="7">
        <v>336040</v>
      </c>
      <c r="D439">
        <f t="shared" si="18"/>
        <v>5.4309070348768005</v>
      </c>
      <c r="F439">
        <v>1930623</v>
      </c>
      <c r="G439">
        <v>184822</v>
      </c>
      <c r="H439">
        <f t="shared" si="19"/>
        <v>10.445850602201038</v>
      </c>
      <c r="K439">
        <v>5695337</v>
      </c>
      <c r="L439">
        <v>545224</v>
      </c>
      <c r="M439">
        <f t="shared" si="20"/>
        <v>10.445866286150279</v>
      </c>
    </row>
    <row r="440" spans="1:13" x14ac:dyDescent="0.15">
      <c r="A440" t="s">
        <v>671</v>
      </c>
      <c r="B440" s="11">
        <v>1829910</v>
      </c>
      <c r="C440" s="12">
        <v>336920</v>
      </c>
      <c r="D440">
        <f t="shared" si="18"/>
        <v>5.4312893268431672</v>
      </c>
      <c r="F440">
        <v>1935815</v>
      </c>
      <c r="G440">
        <v>117922</v>
      </c>
      <c r="H440">
        <f t="shared" si="19"/>
        <v>16.41606316039416</v>
      </c>
      <c r="K440">
        <v>5710654</v>
      </c>
      <c r="L440">
        <v>347869</v>
      </c>
      <c r="M440">
        <f t="shared" si="20"/>
        <v>16.416104913056351</v>
      </c>
    </row>
    <row r="441" spans="1:13" x14ac:dyDescent="0.15">
      <c r="A441" t="s">
        <v>672</v>
      </c>
      <c r="B441" s="6">
        <v>1834820</v>
      </c>
      <c r="C441" s="7">
        <v>337800</v>
      </c>
      <c r="D441">
        <f t="shared" si="18"/>
        <v>5.4316755476613379</v>
      </c>
      <c r="F441">
        <v>1945826</v>
      </c>
      <c r="G441">
        <v>118230</v>
      </c>
      <c r="H441">
        <f t="shared" si="19"/>
        <v>16.457971749978856</v>
      </c>
      <c r="K441">
        <v>5837478</v>
      </c>
      <c r="L441">
        <v>354690</v>
      </c>
      <c r="M441">
        <f t="shared" si="20"/>
        <v>16.457971749978856</v>
      </c>
    </row>
    <row r="442" spans="1:13" x14ac:dyDescent="0.15">
      <c r="A442" t="s">
        <v>673</v>
      </c>
      <c r="B442" s="6">
        <v>1839729</v>
      </c>
      <c r="C442" s="7">
        <v>338680</v>
      </c>
      <c r="D442">
        <f t="shared" si="18"/>
        <v>5.4320568087870553</v>
      </c>
      <c r="F442">
        <v>1951032</v>
      </c>
      <c r="G442">
        <v>118538</v>
      </c>
      <c r="H442">
        <f t="shared" si="19"/>
        <v>16.459127030994281</v>
      </c>
      <c r="K442">
        <v>5853096</v>
      </c>
      <c r="L442">
        <v>355614</v>
      </c>
      <c r="M442">
        <f t="shared" si="20"/>
        <v>16.459127030994281</v>
      </c>
    </row>
    <row r="443" spans="1:13" x14ac:dyDescent="0.15">
      <c r="A443" t="s">
        <v>674</v>
      </c>
      <c r="B443" s="6">
        <v>1844640</v>
      </c>
      <c r="C443" s="7">
        <v>339560</v>
      </c>
      <c r="D443">
        <f t="shared" si="18"/>
        <v>5.4324419837436686</v>
      </c>
      <c r="F443">
        <v>1961082</v>
      </c>
      <c r="G443">
        <v>186758</v>
      </c>
      <c r="H443">
        <f t="shared" si="19"/>
        <v>10.500658606324762</v>
      </c>
      <c r="K443">
        <v>5883246</v>
      </c>
      <c r="L443">
        <v>560274</v>
      </c>
      <c r="M443">
        <f t="shared" si="20"/>
        <v>10.500658606324762</v>
      </c>
    </row>
    <row r="444" spans="1:13" x14ac:dyDescent="0.15">
      <c r="A444" t="s">
        <v>675</v>
      </c>
      <c r="B444" s="6">
        <v>1849551</v>
      </c>
      <c r="C444" s="7">
        <v>340440</v>
      </c>
      <c r="D444">
        <f t="shared" si="18"/>
        <v>5.4328251674303845</v>
      </c>
      <c r="F444">
        <v>1966303</v>
      </c>
      <c r="G444">
        <v>119154</v>
      </c>
      <c r="H444">
        <f t="shared" si="19"/>
        <v>16.502198835120936</v>
      </c>
      <c r="K444">
        <v>5898909</v>
      </c>
      <c r="L444">
        <v>357462</v>
      </c>
      <c r="M444">
        <f t="shared" si="20"/>
        <v>16.502198835120936</v>
      </c>
    </row>
    <row r="445" spans="1:13" x14ac:dyDescent="0.15">
      <c r="A445" t="s">
        <v>676</v>
      </c>
      <c r="B445" s="6">
        <v>1854463</v>
      </c>
      <c r="C445" s="7">
        <v>341320</v>
      </c>
      <c r="D445">
        <f t="shared" si="18"/>
        <v>5.4332093050509789</v>
      </c>
      <c r="F445">
        <v>1971525</v>
      </c>
      <c r="G445">
        <v>119462</v>
      </c>
      <c r="H445">
        <f t="shared" si="19"/>
        <v>16.503365086805847</v>
      </c>
      <c r="K445">
        <v>5914575</v>
      </c>
      <c r="L445">
        <v>358386</v>
      </c>
      <c r="M445">
        <f t="shared" si="20"/>
        <v>16.503365086805847</v>
      </c>
    </row>
    <row r="446" spans="1:13" x14ac:dyDescent="0.15">
      <c r="A446" t="s">
        <v>677</v>
      </c>
      <c r="B446" s="6">
        <v>1859376</v>
      </c>
      <c r="C446" s="7">
        <v>342200</v>
      </c>
      <c r="D446">
        <f t="shared" si="18"/>
        <v>5.4335943892460552</v>
      </c>
      <c r="F446">
        <v>1981629</v>
      </c>
      <c r="G446">
        <v>188210</v>
      </c>
      <c r="H446">
        <f t="shared" si="19"/>
        <v>10.528818872535997</v>
      </c>
      <c r="K446">
        <v>5944887</v>
      </c>
      <c r="L446">
        <v>564630</v>
      </c>
      <c r="M446">
        <f t="shared" si="20"/>
        <v>10.528818872535997</v>
      </c>
    </row>
    <row r="447" spans="1:13" x14ac:dyDescent="0.15">
      <c r="A447" t="s">
        <v>678</v>
      </c>
      <c r="B447" s="6">
        <v>1864289</v>
      </c>
      <c r="C447" s="7">
        <v>343080</v>
      </c>
      <c r="D447">
        <f t="shared" si="18"/>
        <v>5.4339774979596598</v>
      </c>
      <c r="F447">
        <v>1986865</v>
      </c>
      <c r="G447">
        <v>120078</v>
      </c>
      <c r="H447">
        <f t="shared" si="19"/>
        <v>16.546453138793119</v>
      </c>
      <c r="K447">
        <v>5960595</v>
      </c>
      <c r="L447">
        <v>360234</v>
      </c>
      <c r="M447">
        <f t="shared" si="20"/>
        <v>16.546453138793119</v>
      </c>
    </row>
    <row r="448" spans="1:13" x14ac:dyDescent="0.15">
      <c r="A448" t="s">
        <v>679</v>
      </c>
      <c r="B448" s="6">
        <v>1869203</v>
      </c>
      <c r="C448" s="7">
        <v>343960</v>
      </c>
      <c r="D448">
        <f t="shared" si="18"/>
        <v>5.4343615536690315</v>
      </c>
      <c r="F448">
        <v>1992103</v>
      </c>
      <c r="G448">
        <v>120386</v>
      </c>
      <c r="H448">
        <f t="shared" si="19"/>
        <v>16.547630123104014</v>
      </c>
      <c r="K448">
        <v>5976309</v>
      </c>
      <c r="L448">
        <v>361158</v>
      </c>
      <c r="M448">
        <f t="shared" si="20"/>
        <v>16.547630123104014</v>
      </c>
    </row>
    <row r="449" spans="1:13" x14ac:dyDescent="0.15">
      <c r="A449" t="s">
        <v>680</v>
      </c>
      <c r="B449" s="6">
        <v>1874118</v>
      </c>
      <c r="C449" s="7">
        <v>344840</v>
      </c>
      <c r="D449">
        <f t="shared" si="18"/>
        <v>5.4347465491242319</v>
      </c>
      <c r="F449">
        <v>2002260</v>
      </c>
      <c r="G449">
        <v>189662</v>
      </c>
      <c r="H449">
        <f t="shared" si="19"/>
        <v>10.556990857420042</v>
      </c>
      <c r="K449">
        <v>6006780</v>
      </c>
      <c r="L449">
        <v>568986</v>
      </c>
      <c r="M449">
        <f t="shared" si="20"/>
        <v>10.556990857420042</v>
      </c>
    </row>
    <row r="450" spans="1:13" x14ac:dyDescent="0.15">
      <c r="A450" t="s">
        <v>681</v>
      </c>
      <c r="B450" s="11">
        <v>1879033</v>
      </c>
      <c r="C450" s="12">
        <v>345720</v>
      </c>
      <c r="D450">
        <f t="shared" ref="D450:D513" si="21">B450/C450</f>
        <v>5.4351295846349643</v>
      </c>
      <c r="F450">
        <v>2007511</v>
      </c>
      <c r="G450">
        <v>121002</v>
      </c>
      <c r="H450">
        <f t="shared" ref="H450:H513" si="22">F450/G450</f>
        <v>16.590725773127716</v>
      </c>
      <c r="K450">
        <v>6022533</v>
      </c>
      <c r="L450">
        <v>363006</v>
      </c>
      <c r="M450">
        <f t="shared" ref="M450:M513" si="23">K450/L450</f>
        <v>16.590725773127716</v>
      </c>
    </row>
    <row r="451" spans="1:13" x14ac:dyDescent="0.15">
      <c r="A451" t="s">
        <v>682</v>
      </c>
      <c r="B451" s="6">
        <v>1883949</v>
      </c>
      <c r="C451" s="7">
        <v>346600</v>
      </c>
      <c r="D451">
        <f t="shared" si="21"/>
        <v>5.4355135603000573</v>
      </c>
      <c r="F451">
        <v>2017708</v>
      </c>
      <c r="G451">
        <v>121310</v>
      </c>
      <c r="H451">
        <f t="shared" si="22"/>
        <v>16.632660126947489</v>
      </c>
      <c r="K451">
        <v>6154009</v>
      </c>
      <c r="L451">
        <v>369995</v>
      </c>
      <c r="M451">
        <f t="shared" si="23"/>
        <v>16.632681522723281</v>
      </c>
    </row>
    <row r="452" spans="1:13" x14ac:dyDescent="0.15">
      <c r="A452" t="s">
        <v>683</v>
      </c>
      <c r="B452" s="6">
        <v>1888866</v>
      </c>
      <c r="C452" s="7">
        <v>347480</v>
      </c>
      <c r="D452">
        <f t="shared" si="21"/>
        <v>5.4358984689766316</v>
      </c>
      <c r="F452">
        <v>2022975</v>
      </c>
      <c r="G452">
        <v>121618</v>
      </c>
      <c r="H452">
        <f t="shared" si="22"/>
        <v>16.633845318949497</v>
      </c>
      <c r="K452">
        <v>6170073</v>
      </c>
      <c r="L452">
        <v>370934</v>
      </c>
      <c r="M452">
        <f t="shared" si="23"/>
        <v>16.633883655852525</v>
      </c>
    </row>
    <row r="453" spans="1:13" x14ac:dyDescent="0.15">
      <c r="A453" t="s">
        <v>684</v>
      </c>
      <c r="B453" s="6">
        <v>1893783</v>
      </c>
      <c r="C453" s="7">
        <v>348360</v>
      </c>
      <c r="D453">
        <f t="shared" si="21"/>
        <v>5.4362814330003442</v>
      </c>
      <c r="F453">
        <v>2033212</v>
      </c>
      <c r="G453">
        <v>191598</v>
      </c>
      <c r="H453">
        <f t="shared" si="22"/>
        <v>10.611864424472072</v>
      </c>
      <c r="K453">
        <v>6201296</v>
      </c>
      <c r="L453">
        <v>584373</v>
      </c>
      <c r="M453">
        <f t="shared" si="23"/>
        <v>10.611879741192697</v>
      </c>
    </row>
    <row r="454" spans="1:13" x14ac:dyDescent="0.15">
      <c r="A454" t="s">
        <v>685</v>
      </c>
      <c r="B454" s="6">
        <v>1898701</v>
      </c>
      <c r="C454" s="7">
        <v>349240</v>
      </c>
      <c r="D454">
        <f t="shared" si="21"/>
        <v>5.4366653304317945</v>
      </c>
      <c r="F454">
        <v>2038492</v>
      </c>
      <c r="G454">
        <v>122234</v>
      </c>
      <c r="H454">
        <f t="shared" si="22"/>
        <v>16.676963856210218</v>
      </c>
      <c r="K454">
        <v>6217400</v>
      </c>
      <c r="L454">
        <v>372813</v>
      </c>
      <c r="M454">
        <f t="shared" si="23"/>
        <v>16.676993559773933</v>
      </c>
    </row>
    <row r="455" spans="1:13" x14ac:dyDescent="0.15">
      <c r="A455" t="s">
        <v>686</v>
      </c>
      <c r="B455" s="6">
        <v>1903620</v>
      </c>
      <c r="C455" s="7">
        <v>350120</v>
      </c>
      <c r="D455">
        <f t="shared" si="21"/>
        <v>5.4370501542328347</v>
      </c>
      <c r="F455">
        <v>2043773</v>
      </c>
      <c r="G455">
        <v>122542</v>
      </c>
      <c r="H455">
        <f t="shared" si="22"/>
        <v>16.67814300403127</v>
      </c>
      <c r="K455">
        <v>6233507</v>
      </c>
      <c r="L455">
        <v>373753</v>
      </c>
      <c r="M455">
        <f t="shared" si="23"/>
        <v>16.678145727258375</v>
      </c>
    </row>
    <row r="456" spans="1:13" x14ac:dyDescent="0.15">
      <c r="A456" t="s">
        <v>687</v>
      </c>
      <c r="B456" s="6">
        <v>1908539</v>
      </c>
      <c r="C456" s="7">
        <v>351000</v>
      </c>
      <c r="D456">
        <f t="shared" si="21"/>
        <v>5.4374330484330482</v>
      </c>
      <c r="F456">
        <v>2054064</v>
      </c>
      <c r="G456">
        <v>193050</v>
      </c>
      <c r="H456">
        <f t="shared" si="22"/>
        <v>10.640062160062159</v>
      </c>
      <c r="K456">
        <v>6264895</v>
      </c>
      <c r="L456">
        <v>588802</v>
      </c>
      <c r="M456">
        <f t="shared" si="23"/>
        <v>10.640070855737582</v>
      </c>
    </row>
    <row r="457" spans="1:13" x14ac:dyDescent="0.15">
      <c r="A457" t="s">
        <v>688</v>
      </c>
      <c r="B457" s="6">
        <v>1913459</v>
      </c>
      <c r="C457" s="7">
        <v>351880</v>
      </c>
      <c r="D457">
        <f t="shared" si="21"/>
        <v>5.4378168693872908</v>
      </c>
      <c r="F457">
        <v>2059359</v>
      </c>
      <c r="G457">
        <v>123158</v>
      </c>
      <c r="H457">
        <f t="shared" si="22"/>
        <v>16.721276733951509</v>
      </c>
      <c r="K457">
        <v>6281044</v>
      </c>
      <c r="L457">
        <v>375631</v>
      </c>
      <c r="M457">
        <f t="shared" si="23"/>
        <v>16.721314268524164</v>
      </c>
    </row>
    <row r="458" spans="1:13" x14ac:dyDescent="0.15">
      <c r="A458" t="s">
        <v>689</v>
      </c>
      <c r="B458" s="6">
        <v>1918380</v>
      </c>
      <c r="C458" s="7">
        <v>352760</v>
      </c>
      <c r="D458">
        <f t="shared" si="21"/>
        <v>5.438201610159882</v>
      </c>
      <c r="F458">
        <v>2064655</v>
      </c>
      <c r="G458">
        <v>123466</v>
      </c>
      <c r="H458">
        <f t="shared" si="22"/>
        <v>16.722458004632855</v>
      </c>
      <c r="K458">
        <v>6297197</v>
      </c>
      <c r="L458">
        <v>376571</v>
      </c>
      <c r="M458">
        <f t="shared" si="23"/>
        <v>16.722469335132022</v>
      </c>
    </row>
    <row r="459" spans="1:13" x14ac:dyDescent="0.15">
      <c r="A459" t="s">
        <v>690</v>
      </c>
      <c r="B459" s="6">
        <v>1923302</v>
      </c>
      <c r="C459" s="7">
        <v>353640</v>
      </c>
      <c r="D459">
        <f t="shared" si="21"/>
        <v>5.4385872638841759</v>
      </c>
      <c r="F459">
        <v>2075001</v>
      </c>
      <c r="G459">
        <v>194502</v>
      </c>
      <c r="H459">
        <f t="shared" si="22"/>
        <v>10.668275904617948</v>
      </c>
      <c r="K459">
        <v>6328753</v>
      </c>
      <c r="L459">
        <v>593231</v>
      </c>
      <c r="M459">
        <f t="shared" si="23"/>
        <v>10.668277618667938</v>
      </c>
    </row>
    <row r="460" spans="1:13" x14ac:dyDescent="0.15">
      <c r="A460" t="s">
        <v>691</v>
      </c>
      <c r="B460" s="11">
        <v>1928224</v>
      </c>
      <c r="C460" s="12">
        <v>354520</v>
      </c>
      <c r="D460">
        <f t="shared" si="21"/>
        <v>5.4389710030463725</v>
      </c>
      <c r="F460">
        <v>2080312</v>
      </c>
      <c r="G460">
        <v>124082</v>
      </c>
      <c r="H460">
        <f t="shared" si="22"/>
        <v>16.765622733353752</v>
      </c>
      <c r="K460">
        <v>6344951</v>
      </c>
      <c r="L460">
        <v>378450</v>
      </c>
      <c r="M460">
        <f t="shared" si="23"/>
        <v>16.765625578015591</v>
      </c>
    </row>
    <row r="461" spans="1:13" x14ac:dyDescent="0.15">
      <c r="A461" t="s">
        <v>771</v>
      </c>
      <c r="B461" s="6">
        <v>1933147</v>
      </c>
      <c r="C461" s="7">
        <v>355400</v>
      </c>
      <c r="D461">
        <f t="shared" si="21"/>
        <v>5.439355655599325</v>
      </c>
      <c r="F461">
        <v>2090698</v>
      </c>
      <c r="G461">
        <v>124390</v>
      </c>
      <c r="H461">
        <f t="shared" si="22"/>
        <v>16.807605112951201</v>
      </c>
      <c r="K461">
        <v>6481163</v>
      </c>
      <c r="L461">
        <v>385609</v>
      </c>
      <c r="M461">
        <f t="shared" si="23"/>
        <v>16.807603038310827</v>
      </c>
    </row>
    <row r="462" spans="1:13" x14ac:dyDescent="0.15">
      <c r="A462" t="s">
        <v>772</v>
      </c>
      <c r="B462" s="6">
        <v>1938070</v>
      </c>
      <c r="C462" s="7">
        <v>356280</v>
      </c>
      <c r="D462">
        <f t="shared" si="21"/>
        <v>5.4397384079937128</v>
      </c>
      <c r="F462">
        <v>2096022</v>
      </c>
      <c r="G462">
        <v>124698</v>
      </c>
      <c r="H462">
        <f t="shared" si="22"/>
        <v>16.808786027041332</v>
      </c>
      <c r="K462">
        <v>6497668</v>
      </c>
      <c r="L462">
        <v>386563</v>
      </c>
      <c r="M462">
        <f t="shared" si="23"/>
        <v>16.808820295786198</v>
      </c>
    </row>
    <row r="463" spans="1:13" x14ac:dyDescent="0.15">
      <c r="A463" t="s">
        <v>773</v>
      </c>
      <c r="B463" s="6">
        <v>1942994</v>
      </c>
      <c r="C463" s="7">
        <v>357160</v>
      </c>
      <c r="D463">
        <f t="shared" si="21"/>
        <v>5.440122074140441</v>
      </c>
      <c r="F463">
        <v>2106448</v>
      </c>
      <c r="G463">
        <v>196438</v>
      </c>
      <c r="H463">
        <f t="shared" si="22"/>
        <v>10.723220558140483</v>
      </c>
      <c r="K463">
        <v>6529988</v>
      </c>
      <c r="L463">
        <v>608957</v>
      </c>
      <c r="M463">
        <f t="shared" si="23"/>
        <v>10.72323333174592</v>
      </c>
    </row>
    <row r="464" spans="1:13" x14ac:dyDescent="0.15">
      <c r="A464" t="s">
        <v>774</v>
      </c>
      <c r="B464" s="6">
        <v>1947919</v>
      </c>
      <c r="C464" s="7">
        <v>358040</v>
      </c>
      <c r="D464">
        <f t="shared" si="21"/>
        <v>5.4405066473019774</v>
      </c>
      <c r="F464">
        <v>2111787</v>
      </c>
      <c r="G464">
        <v>125314</v>
      </c>
      <c r="H464">
        <f t="shared" si="22"/>
        <v>16.851963866766681</v>
      </c>
      <c r="K464">
        <v>6546539</v>
      </c>
      <c r="L464">
        <v>388473</v>
      </c>
      <c r="M464">
        <f t="shared" si="23"/>
        <v>16.85197941684493</v>
      </c>
    </row>
    <row r="465" spans="1:13" x14ac:dyDescent="0.15">
      <c r="A465" t="s">
        <v>775</v>
      </c>
      <c r="B465" s="6">
        <v>1952844</v>
      </c>
      <c r="C465" s="7">
        <v>358920</v>
      </c>
      <c r="D465">
        <f t="shared" si="21"/>
        <v>5.440889334670679</v>
      </c>
      <c r="F465">
        <v>2117126</v>
      </c>
      <c r="G465">
        <v>125622</v>
      </c>
      <c r="H465">
        <f t="shared" si="22"/>
        <v>16.85314674181274</v>
      </c>
      <c r="K465">
        <v>6563090</v>
      </c>
      <c r="L465">
        <v>389428</v>
      </c>
      <c r="M465">
        <f t="shared" si="23"/>
        <v>16.853153856425322</v>
      </c>
    </row>
    <row r="466" spans="1:13" x14ac:dyDescent="0.15">
      <c r="A466" t="s">
        <v>776</v>
      </c>
      <c r="B466" s="6">
        <v>1957770</v>
      </c>
      <c r="C466" s="7">
        <v>359800</v>
      </c>
      <c r="D466">
        <f t="shared" si="21"/>
        <v>5.4412729294052253</v>
      </c>
      <c r="F466">
        <v>2127605</v>
      </c>
      <c r="G466">
        <v>197890</v>
      </c>
      <c r="H466">
        <f t="shared" si="22"/>
        <v>10.751452827328313</v>
      </c>
      <c r="K466">
        <v>6595575</v>
      </c>
      <c r="L466">
        <v>613459</v>
      </c>
      <c r="M466">
        <f t="shared" si="23"/>
        <v>10.75145201227792</v>
      </c>
    </row>
    <row r="467" spans="1:13" x14ac:dyDescent="0.15">
      <c r="A467" t="s">
        <v>777</v>
      </c>
      <c r="B467" s="6">
        <v>1962697</v>
      </c>
      <c r="C467" s="7">
        <v>360680</v>
      </c>
      <c r="D467">
        <f t="shared" si="21"/>
        <v>5.4416574248641458</v>
      </c>
      <c r="F467">
        <v>2132960</v>
      </c>
      <c r="G467">
        <v>126238</v>
      </c>
      <c r="H467">
        <f t="shared" si="22"/>
        <v>16.896338661892617</v>
      </c>
      <c r="K467">
        <v>6612176</v>
      </c>
      <c r="L467">
        <v>391337</v>
      </c>
      <c r="M467">
        <f t="shared" si="23"/>
        <v>16.896373202636092</v>
      </c>
    </row>
    <row r="468" spans="1:13" x14ac:dyDescent="0.15">
      <c r="A468" t="s">
        <v>778</v>
      </c>
      <c r="B468" s="6">
        <v>1967625</v>
      </c>
      <c r="C468" s="7">
        <v>361560</v>
      </c>
      <c r="D468">
        <f t="shared" si="21"/>
        <v>5.4420428144706277</v>
      </c>
      <c r="F468">
        <v>2138315</v>
      </c>
      <c r="G468">
        <v>126546</v>
      </c>
      <c r="H468">
        <f t="shared" si="22"/>
        <v>16.89753133247989</v>
      </c>
      <c r="K468">
        <v>6628776</v>
      </c>
      <c r="L468">
        <v>392292</v>
      </c>
      <c r="M468">
        <f t="shared" si="23"/>
        <v>16.897555902236089</v>
      </c>
    </row>
    <row r="469" spans="1:13" x14ac:dyDescent="0.15">
      <c r="A469" t="s">
        <v>779</v>
      </c>
      <c r="B469" s="6">
        <v>1972553</v>
      </c>
      <c r="C469" s="7">
        <v>362440</v>
      </c>
      <c r="D469">
        <f t="shared" si="21"/>
        <v>5.4424263326343674</v>
      </c>
      <c r="F469">
        <v>2148849</v>
      </c>
      <c r="G469">
        <v>199342</v>
      </c>
      <c r="H469">
        <f t="shared" si="22"/>
        <v>10.779710246711682</v>
      </c>
      <c r="K469">
        <v>6661431</v>
      </c>
      <c r="L469">
        <v>617960</v>
      </c>
      <c r="M469">
        <f t="shared" si="23"/>
        <v>10.779712279111916</v>
      </c>
    </row>
    <row r="470" spans="1:13" x14ac:dyDescent="0.15">
      <c r="A470" t="s">
        <v>780</v>
      </c>
      <c r="B470" s="11">
        <v>1977482</v>
      </c>
      <c r="C470" s="12">
        <v>363320</v>
      </c>
      <c r="D470">
        <f t="shared" si="21"/>
        <v>5.4428107453484529</v>
      </c>
      <c r="F470">
        <v>2154218</v>
      </c>
      <c r="G470">
        <v>127162</v>
      </c>
      <c r="H470">
        <f t="shared" si="22"/>
        <v>16.940737012629558</v>
      </c>
      <c r="K470">
        <v>6678075</v>
      </c>
      <c r="L470">
        <v>394202</v>
      </c>
      <c r="M470">
        <f t="shared" si="23"/>
        <v>16.94074357816551</v>
      </c>
    </row>
    <row r="471" spans="1:13" x14ac:dyDescent="0.15">
      <c r="A471" t="s">
        <v>781</v>
      </c>
      <c r="B471" s="6">
        <v>1982411</v>
      </c>
      <c r="C471" s="7">
        <v>364200</v>
      </c>
      <c r="D471">
        <f t="shared" si="21"/>
        <v>5.4431933003844044</v>
      </c>
      <c r="F471">
        <v>2164792</v>
      </c>
      <c r="G471">
        <v>127470</v>
      </c>
      <c r="H471">
        <f t="shared" si="22"/>
        <v>16.982756727073038</v>
      </c>
      <c r="K471">
        <v>6819094</v>
      </c>
      <c r="L471">
        <v>401530</v>
      </c>
      <c r="M471">
        <f t="shared" si="23"/>
        <v>16.982775882250394</v>
      </c>
    </row>
    <row r="472" spans="1:13" x14ac:dyDescent="0.15">
      <c r="A472" t="s">
        <v>782</v>
      </c>
      <c r="B472" s="6">
        <v>1987342</v>
      </c>
      <c r="C472" s="7">
        <v>365080</v>
      </c>
      <c r="D472">
        <f t="shared" si="21"/>
        <v>5.4435794894269751</v>
      </c>
      <c r="F472">
        <v>2170176</v>
      </c>
      <c r="G472">
        <v>127778</v>
      </c>
      <c r="H472">
        <f t="shared" si="22"/>
        <v>16.983956549640784</v>
      </c>
      <c r="K472">
        <v>6836054</v>
      </c>
      <c r="L472">
        <v>402500</v>
      </c>
      <c r="M472">
        <f t="shared" si="23"/>
        <v>16.983985093167703</v>
      </c>
    </row>
    <row r="473" spans="1:13" x14ac:dyDescent="0.15">
      <c r="A473" t="s">
        <v>783</v>
      </c>
      <c r="B473" s="6">
        <v>1992272</v>
      </c>
      <c r="C473" s="7">
        <v>365960</v>
      </c>
      <c r="D473">
        <f t="shared" si="21"/>
        <v>5.4439610886435679</v>
      </c>
      <c r="F473">
        <v>2180790</v>
      </c>
      <c r="G473">
        <v>201278</v>
      </c>
      <c r="H473">
        <f t="shared" si="22"/>
        <v>10.834716163713868</v>
      </c>
      <c r="K473">
        <v>6869488</v>
      </c>
      <c r="L473">
        <v>634025</v>
      </c>
      <c r="M473">
        <f t="shared" si="23"/>
        <v>10.834727337250108</v>
      </c>
    </row>
    <row r="474" spans="1:13" x14ac:dyDescent="0.15">
      <c r="A474" t="s">
        <v>784</v>
      </c>
      <c r="B474" s="6">
        <v>1997204</v>
      </c>
      <c r="C474" s="7">
        <v>366840</v>
      </c>
      <c r="D474">
        <f t="shared" si="21"/>
        <v>5.444346309017555</v>
      </c>
      <c r="F474">
        <v>2186189</v>
      </c>
      <c r="G474">
        <v>128394</v>
      </c>
      <c r="H474">
        <f t="shared" si="22"/>
        <v>17.027189744069037</v>
      </c>
      <c r="K474">
        <v>6886495</v>
      </c>
      <c r="L474">
        <v>404441</v>
      </c>
      <c r="M474">
        <f t="shared" si="23"/>
        <v>17.02719308873235</v>
      </c>
    </row>
    <row r="475" spans="1:13" x14ac:dyDescent="0.15">
      <c r="A475" t="s">
        <v>785</v>
      </c>
      <c r="B475" s="6">
        <v>2002136</v>
      </c>
      <c r="C475" s="7">
        <v>367720</v>
      </c>
      <c r="D475">
        <f t="shared" si="21"/>
        <v>5.4447296856303709</v>
      </c>
      <c r="F475">
        <v>2191587</v>
      </c>
      <c r="G475">
        <v>128702</v>
      </c>
      <c r="H475">
        <f t="shared" si="22"/>
        <v>17.028383397305404</v>
      </c>
      <c r="K475">
        <v>6903499</v>
      </c>
      <c r="L475">
        <v>405411</v>
      </c>
      <c r="M475">
        <f t="shared" si="23"/>
        <v>17.028395874803593</v>
      </c>
    </row>
    <row r="476" spans="1:13" x14ac:dyDescent="0.15">
      <c r="A476" t="s">
        <v>786</v>
      </c>
      <c r="B476" s="6">
        <v>2007069</v>
      </c>
      <c r="C476" s="7">
        <v>368600</v>
      </c>
      <c r="D476">
        <f t="shared" si="21"/>
        <v>5.4451139446554535</v>
      </c>
      <c r="F476">
        <v>2202256</v>
      </c>
      <c r="G476">
        <v>202730</v>
      </c>
      <c r="H476">
        <f t="shared" si="22"/>
        <v>10.86300004932669</v>
      </c>
      <c r="K476">
        <v>6937106</v>
      </c>
      <c r="L476">
        <v>638599</v>
      </c>
      <c r="M476">
        <f t="shared" si="23"/>
        <v>10.86300792829303</v>
      </c>
    </row>
    <row r="477" spans="1:13" x14ac:dyDescent="0.15">
      <c r="A477" t="s">
        <v>787</v>
      </c>
      <c r="B477" s="6">
        <v>2012003</v>
      </c>
      <c r="C477" s="7">
        <v>369480</v>
      </c>
      <c r="D477">
        <f t="shared" si="21"/>
        <v>5.44549907978781</v>
      </c>
      <c r="F477">
        <v>2207670</v>
      </c>
      <c r="G477">
        <v>129318</v>
      </c>
      <c r="H477">
        <f t="shared" si="22"/>
        <v>17.071637359068344</v>
      </c>
      <c r="K477">
        <v>6954160</v>
      </c>
      <c r="L477">
        <v>407351</v>
      </c>
      <c r="M477">
        <f t="shared" si="23"/>
        <v>17.071665467864324</v>
      </c>
    </row>
    <row r="478" spans="1:13" x14ac:dyDescent="0.15">
      <c r="A478" t="s">
        <v>788</v>
      </c>
      <c r="B478" s="6">
        <v>2016937</v>
      </c>
      <c r="C478" s="7">
        <v>370360</v>
      </c>
      <c r="D478">
        <f t="shared" si="21"/>
        <v>5.4458823847067714</v>
      </c>
      <c r="F478">
        <v>2213083</v>
      </c>
      <c r="G478">
        <v>129626</v>
      </c>
      <c r="H478">
        <f t="shared" si="22"/>
        <v>17.072832610741671</v>
      </c>
      <c r="K478">
        <v>6971211</v>
      </c>
      <c r="L478">
        <v>408321</v>
      </c>
      <c r="M478">
        <f t="shared" si="23"/>
        <v>17.072869139720954</v>
      </c>
    </row>
    <row r="479" spans="1:13" x14ac:dyDescent="0.15">
      <c r="A479" t="s">
        <v>789</v>
      </c>
      <c r="B479" s="6">
        <v>2021872</v>
      </c>
      <c r="C479" s="7">
        <v>371240</v>
      </c>
      <c r="D479">
        <f t="shared" si="21"/>
        <v>5.4462665661027909</v>
      </c>
      <c r="F479">
        <v>2223805</v>
      </c>
      <c r="G479">
        <v>204182</v>
      </c>
      <c r="H479">
        <f t="shared" si="22"/>
        <v>10.891288164480708</v>
      </c>
      <c r="K479">
        <v>7004985</v>
      </c>
      <c r="L479">
        <v>643173</v>
      </c>
      <c r="M479">
        <f t="shared" si="23"/>
        <v>10.891292078492102</v>
      </c>
    </row>
    <row r="480" spans="1:13" x14ac:dyDescent="0.15">
      <c r="A480" t="s">
        <v>790</v>
      </c>
      <c r="B480" s="11">
        <v>2026807</v>
      </c>
      <c r="C480" s="12">
        <v>372120</v>
      </c>
      <c r="D480">
        <f t="shared" si="21"/>
        <v>5.4466489304525423</v>
      </c>
      <c r="F480">
        <v>2229234</v>
      </c>
      <c r="G480">
        <v>130242</v>
      </c>
      <c r="H480">
        <f t="shared" si="22"/>
        <v>17.116091583360205</v>
      </c>
      <c r="K480">
        <v>7022087</v>
      </c>
      <c r="L480">
        <v>410262</v>
      </c>
      <c r="M480">
        <f t="shared" si="23"/>
        <v>17.116103855584967</v>
      </c>
    </row>
    <row r="481" spans="1:13" x14ac:dyDescent="0.15">
      <c r="A481" t="s">
        <v>801</v>
      </c>
      <c r="B481" s="6">
        <v>2031744</v>
      </c>
      <c r="C481" s="7">
        <v>373000</v>
      </c>
      <c r="D481">
        <f t="shared" si="21"/>
        <v>5.447034852546917</v>
      </c>
      <c r="F481">
        <v>2239997</v>
      </c>
      <c r="G481">
        <v>130550</v>
      </c>
      <c r="H481">
        <f t="shared" si="22"/>
        <v>17.158153963998469</v>
      </c>
      <c r="K481">
        <v>7167990</v>
      </c>
      <c r="L481">
        <v>417760</v>
      </c>
      <c r="M481">
        <f t="shared" si="23"/>
        <v>17.158153006510915</v>
      </c>
    </row>
    <row r="482" spans="1:13" x14ac:dyDescent="0.15">
      <c r="A482" t="s">
        <v>802</v>
      </c>
      <c r="B482" s="6">
        <v>2036790</v>
      </c>
      <c r="C482" s="7">
        <v>373900</v>
      </c>
      <c r="D482">
        <f t="shared" si="21"/>
        <v>5.4474190960149773</v>
      </c>
      <c r="F482">
        <v>2245560</v>
      </c>
      <c r="G482">
        <v>130865</v>
      </c>
      <c r="H482">
        <f t="shared" si="22"/>
        <v>17.159362702021166</v>
      </c>
      <c r="K482">
        <v>7185792</v>
      </c>
      <c r="L482">
        <v>418768</v>
      </c>
      <c r="M482">
        <f t="shared" si="23"/>
        <v>17.159362702021166</v>
      </c>
    </row>
    <row r="483" spans="1:13" x14ac:dyDescent="0.15">
      <c r="A483" t="s">
        <v>803</v>
      </c>
      <c r="B483" s="6">
        <v>2041836</v>
      </c>
      <c r="C483" s="7">
        <v>374800</v>
      </c>
      <c r="D483">
        <f t="shared" si="21"/>
        <v>5.4478014941302026</v>
      </c>
      <c r="F483">
        <v>2256483</v>
      </c>
      <c r="G483">
        <v>206140</v>
      </c>
      <c r="H483">
        <f t="shared" si="22"/>
        <v>10.946361695934801</v>
      </c>
      <c r="K483">
        <v>7220745</v>
      </c>
      <c r="L483">
        <v>659648</v>
      </c>
      <c r="M483">
        <f t="shared" si="23"/>
        <v>10.946360786358785</v>
      </c>
    </row>
    <row r="484" spans="1:13" x14ac:dyDescent="0.15">
      <c r="A484" t="s">
        <v>804</v>
      </c>
      <c r="B484" s="6">
        <v>2046884</v>
      </c>
      <c r="C484" s="7">
        <v>375700</v>
      </c>
      <c r="D484">
        <f t="shared" si="21"/>
        <v>5.4481873835507058</v>
      </c>
      <c r="F484">
        <v>2262062</v>
      </c>
      <c r="G484">
        <v>131495</v>
      </c>
      <c r="H484">
        <f t="shared" si="22"/>
        <v>17.202646488459639</v>
      </c>
      <c r="K484">
        <v>7238598</v>
      </c>
      <c r="L484">
        <v>420784</v>
      </c>
      <c r="M484">
        <f t="shared" si="23"/>
        <v>17.202645537853151</v>
      </c>
    </row>
    <row r="485" spans="1:13" x14ac:dyDescent="0.15">
      <c r="A485" t="s">
        <v>805</v>
      </c>
      <c r="B485" s="6">
        <v>2051932</v>
      </c>
      <c r="C485" s="7">
        <v>376600</v>
      </c>
      <c r="D485">
        <f t="shared" si="21"/>
        <v>5.4485714285714284</v>
      </c>
      <c r="F485">
        <v>2267640</v>
      </c>
      <c r="G485">
        <v>131810</v>
      </c>
      <c r="H485">
        <f t="shared" si="22"/>
        <v>17.203854032319246</v>
      </c>
      <c r="K485">
        <v>7256448</v>
      </c>
      <c r="L485">
        <v>421792</v>
      </c>
      <c r="M485">
        <f t="shared" si="23"/>
        <v>17.203854032319246</v>
      </c>
    </row>
    <row r="486" spans="1:13" x14ac:dyDescent="0.15">
      <c r="A486" t="s">
        <v>806</v>
      </c>
      <c r="B486" s="6">
        <v>2056980</v>
      </c>
      <c r="C486" s="7">
        <v>377500</v>
      </c>
      <c r="D486">
        <f t="shared" si="21"/>
        <v>5.4489536423841063</v>
      </c>
      <c r="F486">
        <v>2278618</v>
      </c>
      <c r="G486">
        <v>207625</v>
      </c>
      <c r="H486">
        <f t="shared" si="22"/>
        <v>10.974680313064418</v>
      </c>
      <c r="K486">
        <v>7291577</v>
      </c>
      <c r="L486">
        <v>664400</v>
      </c>
      <c r="M486">
        <f t="shared" si="23"/>
        <v>10.97467940999398</v>
      </c>
    </row>
    <row r="487" spans="1:13" x14ac:dyDescent="0.15">
      <c r="A487" t="s">
        <v>807</v>
      </c>
      <c r="B487" s="6">
        <v>2062030</v>
      </c>
      <c r="C487" s="7">
        <v>378400</v>
      </c>
      <c r="D487">
        <f t="shared" si="21"/>
        <v>5.44933932346723</v>
      </c>
      <c r="F487">
        <v>2284213</v>
      </c>
      <c r="G487">
        <v>132440</v>
      </c>
      <c r="H487">
        <f t="shared" si="22"/>
        <v>17.24715342796738</v>
      </c>
      <c r="K487">
        <v>7309481</v>
      </c>
      <c r="L487">
        <v>423808</v>
      </c>
      <c r="M487">
        <f t="shared" si="23"/>
        <v>17.247152012231954</v>
      </c>
    </row>
    <row r="488" spans="1:13" x14ac:dyDescent="0.15">
      <c r="A488" t="s">
        <v>808</v>
      </c>
      <c r="B488" s="6">
        <v>2067080</v>
      </c>
      <c r="C488" s="7">
        <v>379300</v>
      </c>
      <c r="D488">
        <f t="shared" si="21"/>
        <v>5.4497231742683887</v>
      </c>
      <c r="F488">
        <v>2289807</v>
      </c>
      <c r="G488">
        <v>132755</v>
      </c>
      <c r="H488">
        <f t="shared" si="22"/>
        <v>17.248367293133967</v>
      </c>
      <c r="K488">
        <v>7327382</v>
      </c>
      <c r="L488">
        <v>424816</v>
      </c>
      <c r="M488">
        <f t="shared" si="23"/>
        <v>17.248366351549848</v>
      </c>
    </row>
    <row r="489" spans="1:13" x14ac:dyDescent="0.15">
      <c r="A489" t="s">
        <v>809</v>
      </c>
      <c r="B489" s="6">
        <v>2072130</v>
      </c>
      <c r="C489" s="7">
        <v>380200</v>
      </c>
      <c r="D489">
        <f t="shared" si="21"/>
        <v>5.4501052077853762</v>
      </c>
      <c r="F489">
        <v>2300840</v>
      </c>
      <c r="G489">
        <v>209110</v>
      </c>
      <c r="H489">
        <f t="shared" si="22"/>
        <v>11.003012768399406</v>
      </c>
      <c r="K489">
        <v>7362688</v>
      </c>
      <c r="L489">
        <v>669152</v>
      </c>
      <c r="M489">
        <f t="shared" si="23"/>
        <v>11.003012768399406</v>
      </c>
    </row>
    <row r="490" spans="1:13" x14ac:dyDescent="0.15">
      <c r="A490" t="s">
        <v>810</v>
      </c>
      <c r="B490" s="11">
        <v>2077182</v>
      </c>
      <c r="C490" s="12">
        <v>381100</v>
      </c>
      <c r="D490">
        <f t="shared" si="21"/>
        <v>5.4504906848596173</v>
      </c>
      <c r="F490">
        <v>2306449</v>
      </c>
      <c r="G490">
        <v>133385</v>
      </c>
      <c r="H490">
        <f t="shared" si="22"/>
        <v>17.291666979045619</v>
      </c>
      <c r="K490">
        <v>7380636</v>
      </c>
      <c r="L490">
        <v>426832</v>
      </c>
      <c r="M490">
        <f t="shared" si="23"/>
        <v>17.291665104771901</v>
      </c>
    </row>
    <row r="491" spans="1:13" x14ac:dyDescent="0.15">
      <c r="A491" t="s">
        <v>811</v>
      </c>
      <c r="B491" s="6">
        <v>2082234</v>
      </c>
      <c r="C491" s="7">
        <v>382000</v>
      </c>
      <c r="D491">
        <f t="shared" si="21"/>
        <v>5.4508743455497379</v>
      </c>
      <c r="F491">
        <v>2317526</v>
      </c>
      <c r="G491">
        <v>133700</v>
      </c>
      <c r="H491">
        <f t="shared" si="22"/>
        <v>17.333777112939416</v>
      </c>
      <c r="K491">
        <v>7531959</v>
      </c>
      <c r="L491">
        <v>434525</v>
      </c>
      <c r="M491">
        <f t="shared" si="23"/>
        <v>17.333775962257636</v>
      </c>
    </row>
    <row r="492" spans="1:13" x14ac:dyDescent="0.15">
      <c r="A492" t="s">
        <v>812</v>
      </c>
      <c r="B492" s="6">
        <v>2087287</v>
      </c>
      <c r="C492" s="7">
        <v>382900</v>
      </c>
      <c r="D492">
        <f t="shared" si="21"/>
        <v>5.4512588143118306</v>
      </c>
      <c r="F492">
        <v>2323150</v>
      </c>
      <c r="G492">
        <v>134015</v>
      </c>
      <c r="H492">
        <f t="shared" si="22"/>
        <v>17.334999813453717</v>
      </c>
      <c r="K492">
        <v>7550237</v>
      </c>
      <c r="L492">
        <v>435548</v>
      </c>
      <c r="M492">
        <f t="shared" si="23"/>
        <v>17.335028515800783</v>
      </c>
    </row>
    <row r="493" spans="1:13" x14ac:dyDescent="0.15">
      <c r="A493" t="s">
        <v>813</v>
      </c>
      <c r="B493" s="6">
        <v>2092340</v>
      </c>
      <c r="C493" s="7">
        <v>383800</v>
      </c>
      <c r="D493">
        <f t="shared" si="21"/>
        <v>5.4516414799374671</v>
      </c>
      <c r="F493">
        <v>2334266</v>
      </c>
      <c r="G493">
        <v>211090</v>
      </c>
      <c r="H493">
        <f t="shared" si="22"/>
        <v>11.058155289213131</v>
      </c>
      <c r="K493">
        <v>7586364</v>
      </c>
      <c r="L493">
        <v>686042</v>
      </c>
      <c r="M493">
        <f t="shared" si="23"/>
        <v>11.058162619781296</v>
      </c>
    </row>
    <row r="494" spans="1:13" x14ac:dyDescent="0.15">
      <c r="A494" t="s">
        <v>814</v>
      </c>
      <c r="B494" s="6">
        <v>2097395</v>
      </c>
      <c r="C494" s="7">
        <v>384700</v>
      </c>
      <c r="D494">
        <f t="shared" si="21"/>
        <v>5.4520275539381338</v>
      </c>
      <c r="F494">
        <v>2339906</v>
      </c>
      <c r="G494">
        <v>134645</v>
      </c>
      <c r="H494">
        <f t="shared" si="22"/>
        <v>17.37833562330573</v>
      </c>
      <c r="K494">
        <v>7604694</v>
      </c>
      <c r="L494">
        <v>437596</v>
      </c>
      <c r="M494">
        <f t="shared" si="23"/>
        <v>17.378344408998252</v>
      </c>
    </row>
    <row r="495" spans="1:13" x14ac:dyDescent="0.15">
      <c r="A495" t="s">
        <v>815</v>
      </c>
      <c r="B495" s="6">
        <v>2102449</v>
      </c>
      <c r="C495" s="7">
        <v>385600</v>
      </c>
      <c r="D495">
        <f t="shared" si="21"/>
        <v>5.4524092323651452</v>
      </c>
      <c r="F495">
        <v>2345544</v>
      </c>
      <c r="G495">
        <v>134960</v>
      </c>
      <c r="H495">
        <f t="shared" si="22"/>
        <v>17.379549496147007</v>
      </c>
      <c r="K495">
        <v>7623018</v>
      </c>
      <c r="L495">
        <v>438620</v>
      </c>
      <c r="M495">
        <f t="shared" si="23"/>
        <v>17.379549496147007</v>
      </c>
    </row>
    <row r="496" spans="1:13" x14ac:dyDescent="0.15">
      <c r="A496" t="s">
        <v>816</v>
      </c>
      <c r="B496" s="6">
        <v>2107505</v>
      </c>
      <c r="C496" s="7">
        <v>386500</v>
      </c>
      <c r="D496">
        <f t="shared" si="21"/>
        <v>5.4527943078913328</v>
      </c>
      <c r="F496">
        <v>2356716</v>
      </c>
      <c r="G496">
        <v>212575</v>
      </c>
      <c r="H496">
        <f t="shared" si="22"/>
        <v>11.086515347524402</v>
      </c>
      <c r="K496">
        <v>7659327</v>
      </c>
      <c r="L496">
        <v>690868</v>
      </c>
      <c r="M496">
        <f t="shared" si="23"/>
        <v>11.086527382944354</v>
      </c>
    </row>
    <row r="497" spans="1:13" x14ac:dyDescent="0.15">
      <c r="A497" t="s">
        <v>817</v>
      </c>
      <c r="B497" s="6">
        <v>2112561</v>
      </c>
      <c r="C497" s="7">
        <v>387400</v>
      </c>
      <c r="D497">
        <f t="shared" si="21"/>
        <v>5.4531775942178626</v>
      </c>
      <c r="F497">
        <v>2362370</v>
      </c>
      <c r="G497">
        <v>135590</v>
      </c>
      <c r="H497">
        <f t="shared" si="22"/>
        <v>17.422892543697913</v>
      </c>
      <c r="K497">
        <v>7677702</v>
      </c>
      <c r="L497">
        <v>440667</v>
      </c>
      <c r="M497">
        <f t="shared" si="23"/>
        <v>17.422911177828155</v>
      </c>
    </row>
    <row r="498" spans="1:13" x14ac:dyDescent="0.15">
      <c r="A498" t="s">
        <v>818</v>
      </c>
      <c r="B498" s="6">
        <v>2117618</v>
      </c>
      <c r="C498" s="7">
        <v>388300</v>
      </c>
      <c r="D498">
        <f t="shared" si="21"/>
        <v>5.4535616791140873</v>
      </c>
      <c r="F498">
        <v>2368026</v>
      </c>
      <c r="G498">
        <v>135905</v>
      </c>
      <c r="H498">
        <f t="shared" si="22"/>
        <v>17.424127147639897</v>
      </c>
      <c r="K498">
        <v>7696084</v>
      </c>
      <c r="L498">
        <v>441691</v>
      </c>
      <c r="M498">
        <f t="shared" si="23"/>
        <v>17.424135877796921</v>
      </c>
    </row>
    <row r="499" spans="1:13" x14ac:dyDescent="0.15">
      <c r="A499" t="s">
        <v>819</v>
      </c>
      <c r="B499" s="6">
        <v>2122676</v>
      </c>
      <c r="C499" s="7">
        <v>389200</v>
      </c>
      <c r="D499">
        <f t="shared" si="21"/>
        <v>5.4539465570400818</v>
      </c>
      <c r="F499">
        <v>2379253</v>
      </c>
      <c r="G499">
        <v>214060</v>
      </c>
      <c r="H499">
        <f t="shared" si="22"/>
        <v>11.114888349061012</v>
      </c>
      <c r="K499">
        <v>7732572</v>
      </c>
      <c r="L499">
        <v>695695</v>
      </c>
      <c r="M499">
        <f t="shared" si="23"/>
        <v>11.114887989708134</v>
      </c>
    </row>
    <row r="500" spans="1:13" x14ac:dyDescent="0.15">
      <c r="A500" t="s">
        <v>820</v>
      </c>
      <c r="B500" s="11">
        <v>2127734</v>
      </c>
      <c r="C500" s="12">
        <v>390100</v>
      </c>
      <c r="D500">
        <f t="shared" si="21"/>
        <v>5.4543296590617789</v>
      </c>
      <c r="F500">
        <v>2384923</v>
      </c>
      <c r="G500">
        <v>136535</v>
      </c>
      <c r="H500">
        <f t="shared" si="22"/>
        <v>17.467484527776762</v>
      </c>
      <c r="K500">
        <v>7750999</v>
      </c>
      <c r="L500">
        <v>443738</v>
      </c>
      <c r="M500">
        <f t="shared" si="23"/>
        <v>17.467512360897647</v>
      </c>
    </row>
    <row r="501" spans="1:13" x14ac:dyDescent="0.15">
      <c r="A501" t="s">
        <v>821</v>
      </c>
      <c r="B501" s="6">
        <v>2132793</v>
      </c>
      <c r="C501" s="7">
        <v>391000</v>
      </c>
      <c r="D501">
        <f t="shared" si="21"/>
        <v>5.4547135549872126</v>
      </c>
      <c r="F501">
        <v>2396192</v>
      </c>
      <c r="G501">
        <v>136850</v>
      </c>
      <c r="H501">
        <f t="shared" si="22"/>
        <v>17.509623675557179</v>
      </c>
      <c r="K501">
        <v>7907433</v>
      </c>
      <c r="L501">
        <v>451605</v>
      </c>
      <c r="M501">
        <f t="shared" si="23"/>
        <v>17.509622346962502</v>
      </c>
    </row>
    <row r="502" spans="1:13" x14ac:dyDescent="0.15">
      <c r="A502" t="s">
        <v>822</v>
      </c>
      <c r="B502" s="6">
        <v>2137853</v>
      </c>
      <c r="C502" s="7">
        <v>391900</v>
      </c>
      <c r="D502">
        <f t="shared" si="21"/>
        <v>5.4550982393467722</v>
      </c>
      <c r="F502">
        <v>2401877</v>
      </c>
      <c r="G502">
        <v>137165</v>
      </c>
      <c r="H502">
        <f t="shared" si="22"/>
        <v>17.510859184194217</v>
      </c>
      <c r="K502">
        <v>7926194</v>
      </c>
      <c r="L502">
        <v>452644</v>
      </c>
      <c r="M502">
        <f t="shared" si="23"/>
        <v>17.510878306130206</v>
      </c>
    </row>
    <row r="503" spans="1:13" x14ac:dyDescent="0.15">
      <c r="A503" t="s">
        <v>823</v>
      </c>
      <c r="B503" s="6">
        <v>2142913</v>
      </c>
      <c r="C503" s="7">
        <v>392800</v>
      </c>
      <c r="D503">
        <f t="shared" si="21"/>
        <v>5.45548116089613</v>
      </c>
      <c r="F503">
        <v>2413187</v>
      </c>
      <c r="G503">
        <v>216040</v>
      </c>
      <c r="H503">
        <f t="shared" si="22"/>
        <v>11.17009350120348</v>
      </c>
      <c r="K503">
        <v>7963517</v>
      </c>
      <c r="L503">
        <v>712932</v>
      </c>
      <c r="M503">
        <f t="shared" si="23"/>
        <v>11.170093360937649</v>
      </c>
    </row>
    <row r="504" spans="1:13" x14ac:dyDescent="0.15">
      <c r="A504" t="s">
        <v>824</v>
      </c>
      <c r="B504" s="6">
        <v>2147975</v>
      </c>
      <c r="C504" s="7">
        <v>393700</v>
      </c>
      <c r="D504">
        <f t="shared" si="21"/>
        <v>5.4558674117348236</v>
      </c>
      <c r="F504">
        <v>2418888</v>
      </c>
      <c r="G504">
        <v>137795</v>
      </c>
      <c r="H504">
        <f t="shared" si="22"/>
        <v>17.554250879930333</v>
      </c>
      <c r="K504">
        <v>7982330</v>
      </c>
      <c r="L504">
        <v>454723</v>
      </c>
      <c r="M504">
        <f t="shared" si="23"/>
        <v>17.554269302410479</v>
      </c>
    </row>
    <row r="505" spans="1:13" x14ac:dyDescent="0.15">
      <c r="A505" t="s">
        <v>825</v>
      </c>
      <c r="B505" s="6">
        <v>2153036</v>
      </c>
      <c r="C505" s="7">
        <v>394600</v>
      </c>
      <c r="D505">
        <f t="shared" si="21"/>
        <v>5.4562493664470351</v>
      </c>
      <c r="F505">
        <v>2424587</v>
      </c>
      <c r="G505">
        <v>138110</v>
      </c>
      <c r="H505">
        <f t="shared" si="22"/>
        <v>17.555477517920497</v>
      </c>
      <c r="K505">
        <v>8001137</v>
      </c>
      <c r="L505">
        <v>455763</v>
      </c>
      <c r="M505">
        <f t="shared" si="23"/>
        <v>17.555477298508215</v>
      </c>
    </row>
    <row r="506" spans="1:13" x14ac:dyDescent="0.15">
      <c r="A506" t="s">
        <v>826</v>
      </c>
      <c r="B506" s="6">
        <v>2158099</v>
      </c>
      <c r="C506" s="7">
        <v>395500</v>
      </c>
      <c r="D506">
        <f t="shared" si="21"/>
        <v>5.4566346396965866</v>
      </c>
      <c r="F506">
        <v>2435953</v>
      </c>
      <c r="G506">
        <v>217525</v>
      </c>
      <c r="H506">
        <f t="shared" si="22"/>
        <v>11.198496724514424</v>
      </c>
      <c r="K506">
        <v>8038644</v>
      </c>
      <c r="L506">
        <v>717832</v>
      </c>
      <c r="M506">
        <f t="shared" si="23"/>
        <v>11.198503270960336</v>
      </c>
    </row>
    <row r="507" spans="1:13" x14ac:dyDescent="0.15">
      <c r="A507" t="s">
        <v>827</v>
      </c>
      <c r="B507" s="6">
        <v>2163162</v>
      </c>
      <c r="C507" s="7">
        <v>396400</v>
      </c>
      <c r="D507">
        <f t="shared" si="21"/>
        <v>5.4570181634712416</v>
      </c>
      <c r="F507">
        <v>2441668</v>
      </c>
      <c r="G507">
        <v>138740</v>
      </c>
      <c r="H507">
        <f t="shared" si="22"/>
        <v>17.598875594637452</v>
      </c>
      <c r="K507">
        <v>8057504</v>
      </c>
      <c r="L507">
        <v>457842</v>
      </c>
      <c r="M507">
        <f t="shared" si="23"/>
        <v>17.598874720973612</v>
      </c>
    </row>
    <row r="508" spans="1:13" x14ac:dyDescent="0.15">
      <c r="A508" t="s">
        <v>828</v>
      </c>
      <c r="B508" s="6">
        <v>2168226</v>
      </c>
      <c r="C508" s="7">
        <v>397300</v>
      </c>
      <c r="D508">
        <f t="shared" si="21"/>
        <v>5.4574024666498868</v>
      </c>
      <c r="F508">
        <v>2447384</v>
      </c>
      <c r="G508">
        <v>139055</v>
      </c>
      <c r="H508">
        <f t="shared" si="22"/>
        <v>17.600115062385388</v>
      </c>
      <c r="K508">
        <v>8076367</v>
      </c>
      <c r="L508">
        <v>458881</v>
      </c>
      <c r="M508">
        <f t="shared" si="23"/>
        <v>17.600133803753042</v>
      </c>
    </row>
    <row r="509" spans="1:13" x14ac:dyDescent="0.15">
      <c r="A509" t="s">
        <v>829</v>
      </c>
      <c r="B509" s="6">
        <v>2173290</v>
      </c>
      <c r="C509" s="7">
        <v>398200</v>
      </c>
      <c r="D509">
        <f t="shared" si="21"/>
        <v>5.4577850326469113</v>
      </c>
      <c r="F509">
        <v>2458804</v>
      </c>
      <c r="G509">
        <v>219010</v>
      </c>
      <c r="H509">
        <f t="shared" si="22"/>
        <v>11.22690288114698</v>
      </c>
      <c r="K509">
        <v>8114053</v>
      </c>
      <c r="L509">
        <v>722733</v>
      </c>
      <c r="M509">
        <f t="shared" si="23"/>
        <v>11.226902604419612</v>
      </c>
    </row>
    <row r="510" spans="1:13" x14ac:dyDescent="0.15">
      <c r="A510" t="s">
        <v>830</v>
      </c>
      <c r="B510" s="11">
        <v>2178356</v>
      </c>
      <c r="C510" s="12">
        <v>399100</v>
      </c>
      <c r="D510">
        <f t="shared" si="21"/>
        <v>5.4581708844901025</v>
      </c>
      <c r="F510">
        <v>2464536</v>
      </c>
      <c r="G510">
        <v>139685</v>
      </c>
      <c r="H510">
        <f t="shared" si="22"/>
        <v>17.643526506067222</v>
      </c>
      <c r="K510">
        <v>8132968</v>
      </c>
      <c r="L510">
        <v>460960</v>
      </c>
      <c r="M510">
        <f t="shared" si="23"/>
        <v>17.64354390836515</v>
      </c>
    </row>
    <row r="511" spans="1:13" x14ac:dyDescent="0.15">
      <c r="A511" t="s">
        <v>831</v>
      </c>
      <c r="B511" s="6">
        <v>2183422</v>
      </c>
      <c r="C511" s="7">
        <v>400000</v>
      </c>
      <c r="D511">
        <f t="shared" si="21"/>
        <v>5.4585549999999996</v>
      </c>
      <c r="F511">
        <v>2475999</v>
      </c>
      <c r="G511">
        <v>140000</v>
      </c>
      <c r="H511">
        <f t="shared" si="22"/>
        <v>17.685707142857144</v>
      </c>
      <c r="K511">
        <v>8294596</v>
      </c>
      <c r="L511">
        <v>469000</v>
      </c>
      <c r="M511">
        <f t="shared" si="23"/>
        <v>17.685705756929636</v>
      </c>
    </row>
    <row r="512" spans="1:13" x14ac:dyDescent="0.15">
      <c r="A512" t="s">
        <v>832</v>
      </c>
      <c r="B512" s="6">
        <v>2188488</v>
      </c>
      <c r="C512" s="7">
        <v>400900</v>
      </c>
      <c r="D512">
        <f t="shared" si="21"/>
        <v>5.458937390870541</v>
      </c>
      <c r="F512">
        <v>2481745</v>
      </c>
      <c r="G512">
        <v>140315</v>
      </c>
      <c r="H512">
        <f t="shared" si="22"/>
        <v>17.686954352706412</v>
      </c>
      <c r="K512">
        <v>8313845</v>
      </c>
      <c r="L512">
        <v>470055</v>
      </c>
      <c r="M512">
        <f t="shared" si="23"/>
        <v>17.686962164002086</v>
      </c>
    </row>
    <row r="513" spans="1:13" x14ac:dyDescent="0.15">
      <c r="A513" t="s">
        <v>833</v>
      </c>
      <c r="B513" s="6">
        <v>2193556</v>
      </c>
      <c r="C513" s="7">
        <v>401800</v>
      </c>
      <c r="D513">
        <f t="shared" si="21"/>
        <v>5.4593230462916873</v>
      </c>
      <c r="F513">
        <v>2493250</v>
      </c>
      <c r="G513">
        <v>220990</v>
      </c>
      <c r="H513">
        <f t="shared" si="22"/>
        <v>11.282184714240463</v>
      </c>
      <c r="K513">
        <v>8352387</v>
      </c>
      <c r="L513">
        <v>740316</v>
      </c>
      <c r="M513">
        <f t="shared" si="23"/>
        <v>11.282191658697096</v>
      </c>
    </row>
    <row r="514" spans="1:13" x14ac:dyDescent="0.15">
      <c r="A514" t="s">
        <v>834</v>
      </c>
      <c r="B514" s="6">
        <v>2198624</v>
      </c>
      <c r="C514" s="7">
        <v>402700</v>
      </c>
      <c r="D514">
        <f t="shared" ref="D514:D577" si="24">B514/C514</f>
        <v>5.4597069778991809</v>
      </c>
      <c r="F514">
        <v>2499010</v>
      </c>
      <c r="G514">
        <v>140945</v>
      </c>
      <c r="H514">
        <f t="shared" ref="H514:H577" si="25">F514/G514</f>
        <v>17.730391287381604</v>
      </c>
      <c r="K514">
        <v>8371683</v>
      </c>
      <c r="L514">
        <v>472165</v>
      </c>
      <c r="M514">
        <f t="shared" ref="M514:M577" si="26">K514/L514</f>
        <v>17.73041839187572</v>
      </c>
    </row>
    <row r="515" spans="1:13" x14ac:dyDescent="0.15">
      <c r="A515" t="s">
        <v>835</v>
      </c>
      <c r="B515" s="6">
        <v>2203692</v>
      </c>
      <c r="C515" s="7">
        <v>403600</v>
      </c>
      <c r="D515">
        <f t="shared" si="24"/>
        <v>5.460089197224975</v>
      </c>
      <c r="F515">
        <v>2504770</v>
      </c>
      <c r="G515">
        <v>141260</v>
      </c>
      <c r="H515">
        <f t="shared" si="25"/>
        <v>17.731629619142009</v>
      </c>
      <c r="K515">
        <v>8390979</v>
      </c>
      <c r="L515">
        <v>473221</v>
      </c>
      <c r="M515">
        <f t="shared" si="26"/>
        <v>17.731628562553226</v>
      </c>
    </row>
    <row r="516" spans="1:13" x14ac:dyDescent="0.15">
      <c r="A516" t="s">
        <v>836</v>
      </c>
      <c r="B516" s="6">
        <v>2208762</v>
      </c>
      <c r="C516" s="7">
        <v>404500</v>
      </c>
      <c r="D516">
        <f t="shared" si="24"/>
        <v>5.4604746600741656</v>
      </c>
      <c r="F516">
        <v>2516331</v>
      </c>
      <c r="G516">
        <v>222475</v>
      </c>
      <c r="H516">
        <f t="shared" si="25"/>
        <v>11.310623665580403</v>
      </c>
      <c r="K516">
        <v>8429708</v>
      </c>
      <c r="L516">
        <v>745291</v>
      </c>
      <c r="M516">
        <f t="shared" si="26"/>
        <v>11.31062631911562</v>
      </c>
    </row>
    <row r="517" spans="1:13" x14ac:dyDescent="0.15">
      <c r="A517" t="s">
        <v>837</v>
      </c>
      <c r="B517" s="6">
        <v>2213832</v>
      </c>
      <c r="C517" s="7">
        <v>405400</v>
      </c>
      <c r="D517">
        <f t="shared" si="24"/>
        <v>5.4608584114454857</v>
      </c>
      <c r="F517">
        <v>2522107</v>
      </c>
      <c r="G517">
        <v>141890</v>
      </c>
      <c r="H517">
        <f t="shared" si="25"/>
        <v>17.77508633448446</v>
      </c>
      <c r="K517">
        <v>8449058</v>
      </c>
      <c r="L517">
        <v>475331</v>
      </c>
      <c r="M517">
        <f t="shared" si="26"/>
        <v>17.775104085363672</v>
      </c>
    </row>
    <row r="518" spans="1:13" x14ac:dyDescent="0.15">
      <c r="A518" t="s">
        <v>838</v>
      </c>
      <c r="B518" s="6">
        <v>2218903</v>
      </c>
      <c r="C518" s="7">
        <v>406300</v>
      </c>
      <c r="D518">
        <f t="shared" si="24"/>
        <v>5.4612429239478217</v>
      </c>
      <c r="F518">
        <v>2527884</v>
      </c>
      <c r="G518">
        <v>142205</v>
      </c>
      <c r="H518">
        <f t="shared" si="25"/>
        <v>17.776336978305967</v>
      </c>
      <c r="K518">
        <v>8468411</v>
      </c>
      <c r="L518">
        <v>476386</v>
      </c>
      <c r="M518">
        <f t="shared" si="26"/>
        <v>17.776364124890321</v>
      </c>
    </row>
    <row r="519" spans="1:13" x14ac:dyDescent="0.15">
      <c r="A519" t="s">
        <v>839</v>
      </c>
      <c r="B519" s="6">
        <v>2223974</v>
      </c>
      <c r="C519" s="7">
        <v>407200</v>
      </c>
      <c r="D519">
        <f t="shared" si="24"/>
        <v>5.4616257367387036</v>
      </c>
      <c r="F519">
        <v>2539499</v>
      </c>
      <c r="G519">
        <v>223960</v>
      </c>
      <c r="H519">
        <f t="shared" si="25"/>
        <v>11.339073941775316</v>
      </c>
      <c r="K519">
        <v>8507321</v>
      </c>
      <c r="L519">
        <v>750266</v>
      </c>
      <c r="M519">
        <f t="shared" si="26"/>
        <v>11.33907307541592</v>
      </c>
    </row>
    <row r="520" spans="1:13" x14ac:dyDescent="0.15">
      <c r="A520" t="s">
        <v>840</v>
      </c>
      <c r="B520" s="11">
        <v>2229046</v>
      </c>
      <c r="C520" s="12">
        <v>408100</v>
      </c>
      <c r="D520">
        <f t="shared" si="24"/>
        <v>5.462009311443274</v>
      </c>
      <c r="F520">
        <v>2545291</v>
      </c>
      <c r="G520">
        <v>142835</v>
      </c>
      <c r="H520">
        <f t="shared" si="25"/>
        <v>17.819799068855673</v>
      </c>
      <c r="K520">
        <v>8526724</v>
      </c>
      <c r="L520">
        <v>478497</v>
      </c>
      <c r="M520">
        <f t="shared" si="26"/>
        <v>17.81980660275822</v>
      </c>
    </row>
    <row r="521" spans="1:13" x14ac:dyDescent="0.15">
      <c r="A521" t="s">
        <v>841</v>
      </c>
      <c r="B521" s="6">
        <v>2234119</v>
      </c>
      <c r="C521" s="7">
        <v>409000</v>
      </c>
      <c r="D521">
        <f t="shared" si="24"/>
        <v>5.4623936430317848</v>
      </c>
      <c r="F521">
        <v>2556948</v>
      </c>
      <c r="G521">
        <v>143150</v>
      </c>
      <c r="H521">
        <f t="shared" si="25"/>
        <v>17.862018861334263</v>
      </c>
      <c r="K521">
        <v>8693623</v>
      </c>
      <c r="L521">
        <v>486710</v>
      </c>
      <c r="M521">
        <f t="shared" si="26"/>
        <v>17.862018450411949</v>
      </c>
    </row>
    <row r="522" spans="1:13" x14ac:dyDescent="0.15">
      <c r="A522" t="s">
        <v>842</v>
      </c>
      <c r="B522" s="6">
        <v>2239193</v>
      </c>
      <c r="C522" s="7">
        <v>409900</v>
      </c>
      <c r="D522">
        <f t="shared" si="24"/>
        <v>5.4627787265186631</v>
      </c>
      <c r="F522">
        <v>2562756</v>
      </c>
      <c r="G522">
        <v>143465</v>
      </c>
      <c r="H522">
        <f t="shared" si="25"/>
        <v>17.863283727738473</v>
      </c>
      <c r="K522">
        <v>8713370</v>
      </c>
      <c r="L522">
        <v>487781</v>
      </c>
      <c r="M522">
        <f t="shared" si="26"/>
        <v>17.863282907698331</v>
      </c>
    </row>
    <row r="523" spans="1:13" x14ac:dyDescent="0.15">
      <c r="A523" t="s">
        <v>843</v>
      </c>
      <c r="B523" s="6">
        <v>2244267</v>
      </c>
      <c r="C523" s="7">
        <v>410800</v>
      </c>
      <c r="D523">
        <f t="shared" si="24"/>
        <v>5.4631621226874394</v>
      </c>
      <c r="F523">
        <v>2574454</v>
      </c>
      <c r="G523">
        <v>225940</v>
      </c>
      <c r="H523">
        <f t="shared" si="25"/>
        <v>11.394414446313181</v>
      </c>
      <c r="K523">
        <v>8753143</v>
      </c>
      <c r="L523">
        <v>768196</v>
      </c>
      <c r="M523">
        <f t="shared" si="26"/>
        <v>11.394413665262512</v>
      </c>
    </row>
    <row r="524" spans="1:13" x14ac:dyDescent="0.15">
      <c r="A524" t="s">
        <v>844</v>
      </c>
      <c r="B524" s="6">
        <v>2249342</v>
      </c>
      <c r="C524" s="7">
        <v>411700</v>
      </c>
      <c r="D524">
        <f t="shared" si="24"/>
        <v>5.4635462715569592</v>
      </c>
      <c r="F524">
        <v>2580276</v>
      </c>
      <c r="G524">
        <v>144095</v>
      </c>
      <c r="H524">
        <f t="shared" si="25"/>
        <v>17.9067698393421</v>
      </c>
      <c r="K524">
        <v>8772938</v>
      </c>
      <c r="L524">
        <v>489923</v>
      </c>
      <c r="M524">
        <f t="shared" si="26"/>
        <v>17.906769022887271</v>
      </c>
    </row>
    <row r="525" spans="1:13" x14ac:dyDescent="0.15">
      <c r="A525" t="s">
        <v>845</v>
      </c>
      <c r="B525" s="6">
        <v>2254418</v>
      </c>
      <c r="C525" s="7">
        <v>412600</v>
      </c>
      <c r="D525">
        <f t="shared" si="24"/>
        <v>5.4639311682016478</v>
      </c>
      <c r="F525">
        <v>2586098</v>
      </c>
      <c r="G525">
        <v>144410</v>
      </c>
      <c r="H525">
        <f t="shared" si="25"/>
        <v>17.90802575998892</v>
      </c>
      <c r="K525">
        <v>8792733</v>
      </c>
      <c r="L525">
        <v>490994</v>
      </c>
      <c r="M525">
        <f t="shared" si="26"/>
        <v>17.908025352651968</v>
      </c>
    </row>
    <row r="526" spans="1:13" x14ac:dyDescent="0.15">
      <c r="A526" t="s">
        <v>846</v>
      </c>
      <c r="B526" s="6">
        <v>2259494</v>
      </c>
      <c r="C526" s="7">
        <v>413500</v>
      </c>
      <c r="D526">
        <f t="shared" si="24"/>
        <v>5.4643143893591297</v>
      </c>
      <c r="F526">
        <v>2597852</v>
      </c>
      <c r="G526">
        <v>227425</v>
      </c>
      <c r="H526">
        <f t="shared" si="25"/>
        <v>11.422895460041772</v>
      </c>
      <c r="K526">
        <v>8832696</v>
      </c>
      <c r="L526">
        <v>773245</v>
      </c>
      <c r="M526">
        <f t="shared" si="26"/>
        <v>11.422894425440838</v>
      </c>
    </row>
    <row r="527" spans="1:13" x14ac:dyDescent="0.15">
      <c r="A527" t="s">
        <v>847</v>
      </c>
      <c r="B527" s="6">
        <v>2264571</v>
      </c>
      <c r="C527" s="7">
        <v>414400</v>
      </c>
      <c r="D527">
        <f t="shared" si="24"/>
        <v>5.4646983590733589</v>
      </c>
      <c r="F527">
        <v>2603690</v>
      </c>
      <c r="G527">
        <v>145040</v>
      </c>
      <c r="H527">
        <f t="shared" si="25"/>
        <v>17.951530612244898</v>
      </c>
      <c r="K527">
        <v>8852546</v>
      </c>
      <c r="L527">
        <v>493136</v>
      </c>
      <c r="M527">
        <f t="shared" si="26"/>
        <v>17.951530612244898</v>
      </c>
    </row>
    <row r="528" spans="1:13" x14ac:dyDescent="0.15">
      <c r="A528" t="s">
        <v>848</v>
      </c>
      <c r="B528" s="6">
        <v>2269649</v>
      </c>
      <c r="C528" s="7">
        <v>415300</v>
      </c>
      <c r="D528">
        <f t="shared" si="24"/>
        <v>5.4650830724777268</v>
      </c>
      <c r="F528">
        <v>2609528</v>
      </c>
      <c r="G528">
        <v>145355</v>
      </c>
      <c r="H528">
        <f t="shared" si="25"/>
        <v>17.952791441642873</v>
      </c>
      <c r="K528">
        <v>8872395</v>
      </c>
      <c r="L528">
        <v>494207</v>
      </c>
      <c r="M528">
        <f t="shared" si="26"/>
        <v>17.952791036954149</v>
      </c>
    </row>
    <row r="529" spans="1:13" x14ac:dyDescent="0.15">
      <c r="A529" t="s">
        <v>849</v>
      </c>
      <c r="B529" s="6">
        <v>2274727</v>
      </c>
      <c r="C529" s="7">
        <v>416200</v>
      </c>
      <c r="D529">
        <f t="shared" si="24"/>
        <v>5.4654661220567036</v>
      </c>
      <c r="F529">
        <v>2621337</v>
      </c>
      <c r="G529">
        <v>228910</v>
      </c>
      <c r="H529">
        <f t="shared" si="25"/>
        <v>11.451387007994409</v>
      </c>
      <c r="K529">
        <v>8912545</v>
      </c>
      <c r="L529">
        <v>778294</v>
      </c>
      <c r="M529">
        <f t="shared" si="26"/>
        <v>11.451385980105204</v>
      </c>
    </row>
    <row r="530" spans="1:13" x14ac:dyDescent="0.15">
      <c r="A530" t="s">
        <v>850</v>
      </c>
      <c r="B530" s="11">
        <v>2279806</v>
      </c>
      <c r="C530" s="12">
        <v>417100</v>
      </c>
      <c r="D530">
        <f t="shared" si="24"/>
        <v>5.4658499160872696</v>
      </c>
      <c r="F530">
        <v>2627191</v>
      </c>
      <c r="G530">
        <v>145985</v>
      </c>
      <c r="H530">
        <f t="shared" si="25"/>
        <v>17.996307839846558</v>
      </c>
      <c r="K530">
        <v>8932449</v>
      </c>
      <c r="L530">
        <v>496349</v>
      </c>
      <c r="M530">
        <f t="shared" si="26"/>
        <v>17.99630703396199</v>
      </c>
    </row>
    <row r="531" spans="1:13" x14ac:dyDescent="0.15">
      <c r="A531" t="s">
        <v>851</v>
      </c>
      <c r="B531" s="6">
        <v>2284886</v>
      </c>
      <c r="C531" s="7">
        <v>418000</v>
      </c>
      <c r="D531">
        <f t="shared" si="24"/>
        <v>5.4662344497607656</v>
      </c>
      <c r="F531">
        <v>2639042</v>
      </c>
      <c r="G531">
        <v>146300</v>
      </c>
      <c r="H531">
        <f t="shared" si="25"/>
        <v>18.038564593301434</v>
      </c>
      <c r="K531">
        <v>9104694</v>
      </c>
      <c r="L531">
        <v>504735</v>
      </c>
      <c r="M531">
        <f t="shared" si="26"/>
        <v>18.038562810187525</v>
      </c>
    </row>
    <row r="532" spans="1:13" x14ac:dyDescent="0.15">
      <c r="A532" t="s">
        <v>852</v>
      </c>
      <c r="B532" s="6">
        <v>2289966</v>
      </c>
      <c r="C532" s="7">
        <v>418900</v>
      </c>
      <c r="D532">
        <f t="shared" si="24"/>
        <v>5.4666173311052759</v>
      </c>
      <c r="F532">
        <v>2644910</v>
      </c>
      <c r="G532">
        <v>146615</v>
      </c>
      <c r="H532">
        <f t="shared" si="25"/>
        <v>18.039832213620706</v>
      </c>
      <c r="K532">
        <v>9124939</v>
      </c>
      <c r="L532">
        <v>505821</v>
      </c>
      <c r="M532">
        <f t="shared" si="26"/>
        <v>18.039857973472831</v>
      </c>
    </row>
    <row r="533" spans="1:13" x14ac:dyDescent="0.15">
      <c r="A533" t="s">
        <v>853</v>
      </c>
      <c r="B533" s="6">
        <v>2295048</v>
      </c>
      <c r="C533" s="7">
        <v>419800</v>
      </c>
      <c r="D533">
        <f t="shared" si="24"/>
        <v>5.4670033349213911</v>
      </c>
      <c r="F533">
        <v>2656804</v>
      </c>
      <c r="G533">
        <v>230890</v>
      </c>
      <c r="H533">
        <f t="shared" si="25"/>
        <v>11.506795443717788</v>
      </c>
      <c r="K533">
        <v>9165973</v>
      </c>
      <c r="L533">
        <v>796570</v>
      </c>
      <c r="M533">
        <f t="shared" si="26"/>
        <v>11.506801662126367</v>
      </c>
    </row>
    <row r="534" spans="1:13" x14ac:dyDescent="0.15">
      <c r="A534" t="s">
        <v>854</v>
      </c>
      <c r="B534" s="6">
        <v>2300129</v>
      </c>
      <c r="C534" s="7">
        <v>420700</v>
      </c>
      <c r="D534">
        <f t="shared" si="24"/>
        <v>5.4673853101972902</v>
      </c>
      <c r="F534">
        <v>2662686</v>
      </c>
      <c r="G534">
        <v>147245</v>
      </c>
      <c r="H534">
        <f t="shared" si="25"/>
        <v>18.083371251994976</v>
      </c>
      <c r="K534">
        <v>9186266</v>
      </c>
      <c r="L534">
        <v>507995</v>
      </c>
      <c r="M534">
        <f t="shared" si="26"/>
        <v>18.083378773413123</v>
      </c>
    </row>
    <row r="535" spans="1:13" x14ac:dyDescent="0.15">
      <c r="A535" t="s">
        <v>855</v>
      </c>
      <c r="B535" s="6">
        <v>2305212</v>
      </c>
      <c r="C535" s="7">
        <v>421600</v>
      </c>
      <c r="D535">
        <f t="shared" si="24"/>
        <v>5.4677703984819734</v>
      </c>
      <c r="F535">
        <v>2668570</v>
      </c>
      <c r="G535">
        <v>147560</v>
      </c>
      <c r="H535">
        <f t="shared" si="25"/>
        <v>18.084643534833287</v>
      </c>
      <c r="K535">
        <v>9206566</v>
      </c>
      <c r="L535">
        <v>509082</v>
      </c>
      <c r="M535">
        <f t="shared" si="26"/>
        <v>18.084642552673245</v>
      </c>
    </row>
    <row r="536" spans="1:13" x14ac:dyDescent="0.15">
      <c r="A536" t="s">
        <v>856</v>
      </c>
      <c r="B536" s="6">
        <v>2310295</v>
      </c>
      <c r="C536" s="7">
        <v>422500</v>
      </c>
      <c r="D536">
        <f t="shared" si="24"/>
        <v>5.4681538461538466</v>
      </c>
      <c r="F536">
        <v>2680518</v>
      </c>
      <c r="G536">
        <v>232375</v>
      </c>
      <c r="H536">
        <f t="shared" si="25"/>
        <v>11.535311457772996</v>
      </c>
      <c r="K536">
        <v>9247787</v>
      </c>
      <c r="L536">
        <v>801693</v>
      </c>
      <c r="M536">
        <f t="shared" si="26"/>
        <v>11.535322124553913</v>
      </c>
    </row>
    <row r="537" spans="1:13" x14ac:dyDescent="0.15">
      <c r="A537" t="s">
        <v>857</v>
      </c>
      <c r="B537" s="6">
        <v>2315379</v>
      </c>
      <c r="C537" s="7">
        <v>423400</v>
      </c>
      <c r="D537">
        <f t="shared" si="24"/>
        <v>5.4685380255077938</v>
      </c>
      <c r="F537">
        <v>2686417</v>
      </c>
      <c r="G537">
        <v>148190</v>
      </c>
      <c r="H537">
        <f t="shared" si="25"/>
        <v>18.128193535326272</v>
      </c>
      <c r="K537">
        <v>9268138</v>
      </c>
      <c r="L537">
        <v>511255</v>
      </c>
      <c r="M537">
        <f t="shared" si="26"/>
        <v>18.128209993056302</v>
      </c>
    </row>
    <row r="538" spans="1:13" x14ac:dyDescent="0.15">
      <c r="A538" t="s">
        <v>858</v>
      </c>
      <c r="B538" s="6">
        <v>2320464</v>
      </c>
      <c r="C538" s="7">
        <v>424300</v>
      </c>
      <c r="D538">
        <f t="shared" si="24"/>
        <v>5.468922931887815</v>
      </c>
      <c r="F538">
        <v>2692317</v>
      </c>
      <c r="G538">
        <v>148505</v>
      </c>
      <c r="H538">
        <f t="shared" si="25"/>
        <v>18.129470388202417</v>
      </c>
      <c r="K538">
        <v>9288493</v>
      </c>
      <c r="L538">
        <v>512342</v>
      </c>
      <c r="M538">
        <f t="shared" si="26"/>
        <v>18.129477965889972</v>
      </c>
    </row>
    <row r="539" spans="1:13" x14ac:dyDescent="0.15">
      <c r="A539" t="s">
        <v>859</v>
      </c>
      <c r="B539" s="6">
        <v>2325549</v>
      </c>
      <c r="C539" s="7">
        <v>425200</v>
      </c>
      <c r="D539">
        <f t="shared" si="24"/>
        <v>5.4693062088428972</v>
      </c>
      <c r="F539">
        <v>2704322</v>
      </c>
      <c r="G539">
        <v>233860</v>
      </c>
      <c r="H539">
        <f t="shared" si="25"/>
        <v>11.563850166766441</v>
      </c>
      <c r="K539">
        <v>9329910</v>
      </c>
      <c r="L539">
        <v>806817</v>
      </c>
      <c r="M539">
        <f t="shared" si="26"/>
        <v>11.56384905127185</v>
      </c>
    </row>
    <row r="540" spans="1:13" x14ac:dyDescent="0.15">
      <c r="A540" t="s">
        <v>860</v>
      </c>
      <c r="B540" s="11">
        <v>2330635</v>
      </c>
      <c r="C540" s="12">
        <v>426100</v>
      </c>
      <c r="D540">
        <f t="shared" si="24"/>
        <v>5.469690213564891</v>
      </c>
      <c r="F540">
        <v>2710236</v>
      </c>
      <c r="G540">
        <v>149135</v>
      </c>
      <c r="H540">
        <f t="shared" si="25"/>
        <v>18.173037851610957</v>
      </c>
      <c r="K540">
        <v>9350314</v>
      </c>
      <c r="L540">
        <v>514515</v>
      </c>
      <c r="M540">
        <f t="shared" si="26"/>
        <v>18.173063953431871</v>
      </c>
    </row>
    <row r="541" spans="1:13" x14ac:dyDescent="0.15">
      <c r="A541" t="s">
        <v>861</v>
      </c>
      <c r="B541" s="6">
        <v>2335722</v>
      </c>
      <c r="C541" s="7">
        <v>427000</v>
      </c>
      <c r="D541">
        <f t="shared" si="24"/>
        <v>5.4700749414519905</v>
      </c>
      <c r="F541">
        <v>2722283</v>
      </c>
      <c r="G541">
        <v>149450</v>
      </c>
      <c r="H541">
        <f t="shared" si="25"/>
        <v>18.215342924054866</v>
      </c>
      <c r="K541">
        <v>9527990</v>
      </c>
      <c r="L541">
        <v>523075</v>
      </c>
      <c r="M541">
        <f t="shared" si="26"/>
        <v>18.215341968169</v>
      </c>
    </row>
    <row r="542" spans="1:13" x14ac:dyDescent="0.15">
      <c r="A542" t="s">
        <v>862</v>
      </c>
      <c r="B542" s="6">
        <v>2340809</v>
      </c>
      <c r="C542" s="7">
        <v>427900</v>
      </c>
      <c r="D542">
        <f t="shared" si="24"/>
        <v>5.4704580509464824</v>
      </c>
      <c r="F542">
        <v>2728211</v>
      </c>
      <c r="G542">
        <v>149765</v>
      </c>
      <c r="H542">
        <f t="shared" si="25"/>
        <v>18.216612693219378</v>
      </c>
      <c r="K542">
        <v>9548738</v>
      </c>
      <c r="L542">
        <v>524177</v>
      </c>
      <c r="M542">
        <f t="shared" si="26"/>
        <v>18.216629115737621</v>
      </c>
    </row>
    <row r="543" spans="1:13" x14ac:dyDescent="0.15">
      <c r="A543" t="s">
        <v>863</v>
      </c>
      <c r="B543" s="6">
        <v>2345897</v>
      </c>
      <c r="C543" s="7">
        <v>428800</v>
      </c>
      <c r="D543">
        <f t="shared" si="24"/>
        <v>5.4708418843283582</v>
      </c>
      <c r="F543">
        <v>2740300</v>
      </c>
      <c r="G543">
        <v>235840</v>
      </c>
      <c r="H543">
        <f t="shared" si="25"/>
        <v>11.619318181818182</v>
      </c>
      <c r="K543">
        <v>9591050</v>
      </c>
      <c r="L543">
        <v>825440</v>
      </c>
      <c r="M543">
        <f t="shared" si="26"/>
        <v>11.619318181818182</v>
      </c>
    </row>
    <row r="544" spans="1:13" x14ac:dyDescent="0.15">
      <c r="A544" t="s">
        <v>864</v>
      </c>
      <c r="B544" s="6">
        <v>2350986</v>
      </c>
      <c r="C544" s="7">
        <v>429700</v>
      </c>
      <c r="D544">
        <f t="shared" si="24"/>
        <v>5.4712264370491042</v>
      </c>
      <c r="F544">
        <v>2746244</v>
      </c>
      <c r="G544">
        <v>150395</v>
      </c>
      <c r="H544">
        <f t="shared" si="25"/>
        <v>18.260208118620966</v>
      </c>
      <c r="K544">
        <v>9611854</v>
      </c>
      <c r="L544">
        <v>526382</v>
      </c>
      <c r="M544">
        <f t="shared" si="26"/>
        <v>18.260225463636676</v>
      </c>
    </row>
    <row r="545" spans="1:13" x14ac:dyDescent="0.15">
      <c r="A545" t="s">
        <v>865</v>
      </c>
      <c r="B545" s="6">
        <v>2356075</v>
      </c>
      <c r="C545" s="7">
        <v>430600</v>
      </c>
      <c r="D545">
        <f t="shared" si="24"/>
        <v>5.4716093822573155</v>
      </c>
      <c r="F545">
        <v>2752189</v>
      </c>
      <c r="G545">
        <v>150710</v>
      </c>
      <c r="H545">
        <f t="shared" si="25"/>
        <v>18.261488952292481</v>
      </c>
      <c r="K545">
        <v>9632661</v>
      </c>
      <c r="L545">
        <v>527485</v>
      </c>
      <c r="M545">
        <f t="shared" si="26"/>
        <v>18.261488004398231</v>
      </c>
    </row>
    <row r="546" spans="1:13" x14ac:dyDescent="0.15">
      <c r="A546" t="s">
        <v>866</v>
      </c>
      <c r="B546" s="6">
        <v>2361166</v>
      </c>
      <c r="C546" s="7">
        <v>431500</v>
      </c>
      <c r="D546">
        <f t="shared" si="24"/>
        <v>5.4719953650057933</v>
      </c>
      <c r="F546">
        <v>2764335</v>
      </c>
      <c r="G546">
        <v>237325</v>
      </c>
      <c r="H546">
        <f t="shared" si="25"/>
        <v>11.647887917412831</v>
      </c>
      <c r="K546">
        <v>9675172</v>
      </c>
      <c r="L546">
        <v>830637</v>
      </c>
      <c r="M546">
        <f t="shared" si="26"/>
        <v>11.647894326884066</v>
      </c>
    </row>
    <row r="547" spans="1:13" x14ac:dyDescent="0.15">
      <c r="A547" t="s">
        <v>867</v>
      </c>
      <c r="B547" s="6">
        <v>2366256</v>
      </c>
      <c r="C547" s="7">
        <v>432400</v>
      </c>
      <c r="D547">
        <f t="shared" si="24"/>
        <v>5.4723774283071229</v>
      </c>
      <c r="F547">
        <v>2770293</v>
      </c>
      <c r="G547">
        <v>151340</v>
      </c>
      <c r="H547">
        <f t="shared" si="25"/>
        <v>18.30509448922955</v>
      </c>
      <c r="K547">
        <v>9696025</v>
      </c>
      <c r="L547">
        <v>529690</v>
      </c>
      <c r="M547">
        <f t="shared" si="26"/>
        <v>18.305093545281203</v>
      </c>
    </row>
    <row r="548" spans="1:13" x14ac:dyDescent="0.15">
      <c r="A548" t="s">
        <v>868</v>
      </c>
      <c r="B548" s="6">
        <v>2371348</v>
      </c>
      <c r="C548" s="7">
        <v>433300</v>
      </c>
      <c r="D548">
        <f t="shared" si="24"/>
        <v>5.4727625201938608</v>
      </c>
      <c r="F548">
        <v>2776255</v>
      </c>
      <c r="G548">
        <v>151655</v>
      </c>
      <c r="H548">
        <f t="shared" si="25"/>
        <v>18.306386205532295</v>
      </c>
      <c r="K548">
        <v>9716892</v>
      </c>
      <c r="L548">
        <v>530792</v>
      </c>
      <c r="M548">
        <f t="shared" si="26"/>
        <v>18.306402507950384</v>
      </c>
    </row>
    <row r="549" spans="1:13" x14ac:dyDescent="0.15">
      <c r="A549" t="s">
        <v>869</v>
      </c>
      <c r="B549" s="6">
        <v>2376440</v>
      </c>
      <c r="C549" s="7">
        <v>434200</v>
      </c>
      <c r="D549">
        <f t="shared" si="24"/>
        <v>5.4731460156609861</v>
      </c>
      <c r="F549">
        <v>2788454</v>
      </c>
      <c r="G549">
        <v>238810</v>
      </c>
      <c r="H549">
        <f t="shared" si="25"/>
        <v>11.676454084837319</v>
      </c>
      <c r="K549">
        <v>9759589</v>
      </c>
      <c r="L549">
        <v>835835</v>
      </c>
      <c r="M549">
        <f t="shared" si="26"/>
        <v>11.676454084837319</v>
      </c>
    </row>
    <row r="550" spans="1:13" x14ac:dyDescent="0.15">
      <c r="A550" t="s">
        <v>870</v>
      </c>
      <c r="B550" s="11">
        <v>2381533</v>
      </c>
      <c r="C550" s="12">
        <v>435100</v>
      </c>
      <c r="D550">
        <f t="shared" si="24"/>
        <v>5.4735302229372556</v>
      </c>
      <c r="F550">
        <v>2794431</v>
      </c>
      <c r="G550">
        <v>152285</v>
      </c>
      <c r="H550">
        <f t="shared" si="25"/>
        <v>18.350008208293659</v>
      </c>
      <c r="K550">
        <v>9780508</v>
      </c>
      <c r="L550">
        <v>532997</v>
      </c>
      <c r="M550">
        <f t="shared" si="26"/>
        <v>18.350024484190342</v>
      </c>
    </row>
    <row r="551" spans="1:13" x14ac:dyDescent="0.15">
      <c r="A551" t="s">
        <v>871</v>
      </c>
      <c r="B551" s="6">
        <v>2386627</v>
      </c>
      <c r="C551" s="7">
        <v>436000</v>
      </c>
      <c r="D551">
        <f t="shared" si="24"/>
        <v>5.4739151376146786</v>
      </c>
      <c r="F551">
        <v>2806673</v>
      </c>
      <c r="G551">
        <v>152600</v>
      </c>
      <c r="H551">
        <f t="shared" si="25"/>
        <v>18.39235255570118</v>
      </c>
      <c r="K551">
        <v>9963689</v>
      </c>
      <c r="L551">
        <v>541730</v>
      </c>
      <c r="M551">
        <f t="shared" si="26"/>
        <v>18.392352278810478</v>
      </c>
    </row>
    <row r="552" spans="1:13" x14ac:dyDescent="0.15">
      <c r="A552" t="s">
        <v>872</v>
      </c>
      <c r="B552" s="6">
        <v>2391721</v>
      </c>
      <c r="C552" s="7">
        <v>436900</v>
      </c>
      <c r="D552">
        <f t="shared" si="24"/>
        <v>5.4742984664682997</v>
      </c>
      <c r="F552">
        <v>2812663</v>
      </c>
      <c r="G552">
        <v>152915</v>
      </c>
      <c r="H552">
        <f t="shared" si="25"/>
        <v>18.393636987869076</v>
      </c>
      <c r="K552">
        <v>9984953</v>
      </c>
      <c r="L552">
        <v>542848</v>
      </c>
      <c r="M552">
        <f t="shared" si="26"/>
        <v>18.393644261377034</v>
      </c>
    </row>
    <row r="553" spans="1:13" x14ac:dyDescent="0.15">
      <c r="A553" t="s">
        <v>873</v>
      </c>
      <c r="B553" s="6">
        <v>2396816</v>
      </c>
      <c r="C553" s="7">
        <v>437800</v>
      </c>
      <c r="D553">
        <f t="shared" si="24"/>
        <v>5.4746825034262221</v>
      </c>
      <c r="F553">
        <v>2824946</v>
      </c>
      <c r="G553">
        <v>240790</v>
      </c>
      <c r="H553">
        <f t="shared" si="25"/>
        <v>11.731990531168238</v>
      </c>
      <c r="K553">
        <v>10028558</v>
      </c>
      <c r="L553">
        <v>854804</v>
      </c>
      <c r="M553">
        <f t="shared" si="26"/>
        <v>11.7319970425969</v>
      </c>
    </row>
    <row r="554" spans="1:13" x14ac:dyDescent="0.15">
      <c r="A554" t="s">
        <v>874</v>
      </c>
      <c r="B554" s="6">
        <v>2401912</v>
      </c>
      <c r="C554" s="7">
        <v>438700</v>
      </c>
      <c r="D554">
        <f t="shared" si="24"/>
        <v>5.4750672441303854</v>
      </c>
      <c r="F554">
        <v>2830953</v>
      </c>
      <c r="G554">
        <v>153545</v>
      </c>
      <c r="H554">
        <f t="shared" si="25"/>
        <v>18.437285486339508</v>
      </c>
      <c r="K554">
        <v>10049883</v>
      </c>
      <c r="L554">
        <v>545084</v>
      </c>
      <c r="M554">
        <f t="shared" si="26"/>
        <v>18.437310579653779</v>
      </c>
    </row>
    <row r="555" spans="1:13" x14ac:dyDescent="0.15">
      <c r="A555" t="s">
        <v>875</v>
      </c>
      <c r="B555" s="6">
        <v>2407008</v>
      </c>
      <c r="C555" s="7">
        <v>439600</v>
      </c>
      <c r="D555">
        <f t="shared" si="24"/>
        <v>5.4754504094631482</v>
      </c>
      <c r="F555">
        <v>2836959</v>
      </c>
      <c r="G555">
        <v>153860</v>
      </c>
      <c r="H555">
        <f t="shared" si="25"/>
        <v>18.438574028337449</v>
      </c>
      <c r="K555">
        <v>10071204</v>
      </c>
      <c r="L555">
        <v>546203</v>
      </c>
      <c r="M555">
        <f t="shared" si="26"/>
        <v>18.438573204467936</v>
      </c>
    </row>
    <row r="556" spans="1:13" x14ac:dyDescent="0.15">
      <c r="A556" t="s">
        <v>876</v>
      </c>
      <c r="B556" s="6">
        <v>2412105</v>
      </c>
      <c r="C556" s="7">
        <v>440500</v>
      </c>
      <c r="D556">
        <f t="shared" si="24"/>
        <v>5.4758342792281498</v>
      </c>
      <c r="F556">
        <v>2849298</v>
      </c>
      <c r="G556">
        <v>242275</v>
      </c>
      <c r="H556">
        <f t="shared" si="25"/>
        <v>11.760594365906512</v>
      </c>
      <c r="K556">
        <v>10115007</v>
      </c>
      <c r="L556">
        <v>860076</v>
      </c>
      <c r="M556">
        <f t="shared" si="26"/>
        <v>11.760596737962691</v>
      </c>
    </row>
    <row r="557" spans="1:13" x14ac:dyDescent="0.15">
      <c r="A557" t="s">
        <v>877</v>
      </c>
      <c r="B557" s="6">
        <v>2417203</v>
      </c>
      <c r="C557" s="7">
        <v>441400</v>
      </c>
      <c r="D557">
        <f t="shared" si="24"/>
        <v>5.4762188491164476</v>
      </c>
      <c r="F557">
        <v>2855320</v>
      </c>
      <c r="G557">
        <v>154490</v>
      </c>
      <c r="H557">
        <f t="shared" si="25"/>
        <v>18.482231859667291</v>
      </c>
      <c r="K557">
        <v>10136386</v>
      </c>
      <c r="L557">
        <v>548439</v>
      </c>
      <c r="M557">
        <f t="shared" si="26"/>
        <v>18.482248709519197</v>
      </c>
    </row>
    <row r="558" spans="1:13" x14ac:dyDescent="0.15">
      <c r="A558" t="s">
        <v>878</v>
      </c>
      <c r="B558" s="6">
        <v>2422301</v>
      </c>
      <c r="C558" s="7">
        <v>442300</v>
      </c>
      <c r="D558">
        <f t="shared" si="24"/>
        <v>5.4766018539452856</v>
      </c>
      <c r="F558">
        <v>2861342</v>
      </c>
      <c r="G558">
        <v>154805</v>
      </c>
      <c r="H558">
        <f t="shared" si="25"/>
        <v>18.483524433965311</v>
      </c>
      <c r="K558">
        <v>10157764</v>
      </c>
      <c r="L558">
        <v>549557</v>
      </c>
      <c r="M558">
        <f t="shared" si="26"/>
        <v>18.483549477124303</v>
      </c>
    </row>
    <row r="559" spans="1:13" x14ac:dyDescent="0.15">
      <c r="A559" t="s">
        <v>879</v>
      </c>
      <c r="B559" s="6">
        <v>2427400</v>
      </c>
      <c r="C559" s="7">
        <v>443200</v>
      </c>
      <c r="D559">
        <f t="shared" si="24"/>
        <v>5.4769855595667867</v>
      </c>
      <c r="F559">
        <v>2873737</v>
      </c>
      <c r="G559">
        <v>243760</v>
      </c>
      <c r="H559">
        <f t="shared" si="25"/>
        <v>11.789206596652445</v>
      </c>
      <c r="K559">
        <v>10201766</v>
      </c>
      <c r="L559">
        <v>865348</v>
      </c>
      <c r="M559">
        <f t="shared" si="26"/>
        <v>11.789206192190887</v>
      </c>
    </row>
    <row r="560" spans="1:13" x14ac:dyDescent="0.15">
      <c r="A560" t="s">
        <v>880</v>
      </c>
      <c r="B560" s="11">
        <v>2432500</v>
      </c>
      <c r="C560" s="12">
        <v>444100</v>
      </c>
      <c r="D560">
        <f t="shared" si="24"/>
        <v>5.4773699617203331</v>
      </c>
      <c r="F560">
        <v>2879775</v>
      </c>
      <c r="G560">
        <v>155435</v>
      </c>
      <c r="H560">
        <f t="shared" si="25"/>
        <v>18.52719786405893</v>
      </c>
      <c r="K560">
        <v>10223201</v>
      </c>
      <c r="L560">
        <v>551794</v>
      </c>
      <c r="M560">
        <f t="shared" si="26"/>
        <v>18.527205805064934</v>
      </c>
    </row>
    <row r="561" spans="1:13" x14ac:dyDescent="0.15">
      <c r="A561" t="s">
        <v>881</v>
      </c>
      <c r="B561" s="6">
        <v>2437601</v>
      </c>
      <c r="C561" s="7">
        <v>445000</v>
      </c>
      <c r="D561">
        <f t="shared" si="24"/>
        <v>5.4777550561797757</v>
      </c>
      <c r="F561">
        <v>2892213</v>
      </c>
      <c r="G561">
        <v>155750</v>
      </c>
      <c r="H561">
        <f t="shared" si="25"/>
        <v>18.569585874799358</v>
      </c>
      <c r="K561">
        <v>10411966</v>
      </c>
      <c r="L561">
        <v>560700</v>
      </c>
      <c r="M561">
        <f t="shared" si="26"/>
        <v>18.569584448011415</v>
      </c>
    </row>
    <row r="562" spans="1:13" x14ac:dyDescent="0.15">
      <c r="A562" t="s">
        <v>882</v>
      </c>
      <c r="B562" s="6">
        <v>2442702</v>
      </c>
      <c r="C562" s="7">
        <v>445900</v>
      </c>
      <c r="D562">
        <f t="shared" si="24"/>
        <v>5.4781385960977795</v>
      </c>
      <c r="F562">
        <v>2898265</v>
      </c>
      <c r="G562">
        <v>156065</v>
      </c>
      <c r="H562">
        <f t="shared" si="25"/>
        <v>18.570883926569056</v>
      </c>
      <c r="K562">
        <v>10433754</v>
      </c>
      <c r="L562">
        <v>561834</v>
      </c>
      <c r="M562">
        <f t="shared" si="26"/>
        <v>18.570883926569056</v>
      </c>
    </row>
    <row r="563" spans="1:13" x14ac:dyDescent="0.15">
      <c r="A563" t="s">
        <v>883</v>
      </c>
      <c r="B563" s="6">
        <v>2447804</v>
      </c>
      <c r="C563" s="7">
        <v>446800</v>
      </c>
      <c r="D563">
        <f t="shared" si="24"/>
        <v>5.4785228290062671</v>
      </c>
      <c r="F563">
        <v>2910744</v>
      </c>
      <c r="G563">
        <v>245740</v>
      </c>
      <c r="H563">
        <f t="shared" si="25"/>
        <v>11.844811589484822</v>
      </c>
      <c r="K563">
        <v>10478678</v>
      </c>
      <c r="L563">
        <v>884664</v>
      </c>
      <c r="M563">
        <f t="shared" si="26"/>
        <v>11.844811137335757</v>
      </c>
    </row>
    <row r="564" spans="1:13" x14ac:dyDescent="0.15">
      <c r="A564" t="s">
        <v>884</v>
      </c>
      <c r="B564" s="6">
        <v>2452906</v>
      </c>
      <c r="C564" s="7">
        <v>447700</v>
      </c>
      <c r="D564">
        <f t="shared" si="24"/>
        <v>5.4789055170873349</v>
      </c>
      <c r="F564">
        <v>2916811</v>
      </c>
      <c r="G564">
        <v>156695</v>
      </c>
      <c r="H564">
        <f t="shared" si="25"/>
        <v>18.614576087303359</v>
      </c>
      <c r="K564">
        <v>10500519</v>
      </c>
      <c r="L564">
        <v>564102</v>
      </c>
      <c r="M564">
        <f t="shared" si="26"/>
        <v>18.614575023665932</v>
      </c>
    </row>
    <row r="565" spans="1:13" x14ac:dyDescent="0.15">
      <c r="A565" t="s">
        <v>885</v>
      </c>
      <c r="B565" s="6">
        <v>2458010</v>
      </c>
      <c r="C565" s="7">
        <v>448600</v>
      </c>
      <c r="D565">
        <f t="shared" si="24"/>
        <v>5.4792911279536334</v>
      </c>
      <c r="F565">
        <v>2922880</v>
      </c>
      <c r="G565">
        <v>157010</v>
      </c>
      <c r="H565">
        <f t="shared" si="25"/>
        <v>18.61588433857716</v>
      </c>
      <c r="K565">
        <v>10522368</v>
      </c>
      <c r="L565">
        <v>565236</v>
      </c>
      <c r="M565">
        <f t="shared" si="26"/>
        <v>18.61588433857716</v>
      </c>
    </row>
    <row r="566" spans="1:13" x14ac:dyDescent="0.15">
      <c r="A566" t="s">
        <v>886</v>
      </c>
      <c r="B566" s="6">
        <v>2463114</v>
      </c>
      <c r="C566" s="7">
        <v>449500</v>
      </c>
      <c r="D566">
        <f t="shared" si="24"/>
        <v>5.479675194660734</v>
      </c>
      <c r="F566">
        <v>2935415</v>
      </c>
      <c r="G566">
        <v>247225</v>
      </c>
      <c r="H566">
        <f t="shared" si="25"/>
        <v>11.873455354434221</v>
      </c>
      <c r="K566">
        <v>10567494</v>
      </c>
      <c r="L566">
        <v>890010</v>
      </c>
      <c r="M566">
        <f t="shared" si="26"/>
        <v>11.873455354434221</v>
      </c>
    </row>
    <row r="567" spans="1:13" x14ac:dyDescent="0.15">
      <c r="A567" t="s">
        <v>887</v>
      </c>
      <c r="B567" s="6">
        <v>2468218</v>
      </c>
      <c r="C567" s="7">
        <v>450400</v>
      </c>
      <c r="D567">
        <f t="shared" si="24"/>
        <v>5.4800577264653638</v>
      </c>
      <c r="F567">
        <v>2941498</v>
      </c>
      <c r="G567">
        <v>157640</v>
      </c>
      <c r="H567">
        <f t="shared" si="25"/>
        <v>18.659591474245115</v>
      </c>
      <c r="K567">
        <v>10589392</v>
      </c>
      <c r="L567">
        <v>567504</v>
      </c>
      <c r="M567">
        <f t="shared" si="26"/>
        <v>18.659590064563421</v>
      </c>
    </row>
    <row r="568" spans="1:13" x14ac:dyDescent="0.15">
      <c r="A568" t="s">
        <v>888</v>
      </c>
      <c r="B568" s="6">
        <v>2473324</v>
      </c>
      <c r="C568" s="7">
        <v>451300</v>
      </c>
      <c r="D568">
        <f t="shared" si="24"/>
        <v>5.4804431641923337</v>
      </c>
      <c r="F568">
        <v>2947583</v>
      </c>
      <c r="G568">
        <v>157955</v>
      </c>
      <c r="H568">
        <f t="shared" si="25"/>
        <v>18.660903421860656</v>
      </c>
      <c r="K568">
        <v>10611298</v>
      </c>
      <c r="L568">
        <v>568638</v>
      </c>
      <c r="M568">
        <f t="shared" si="26"/>
        <v>18.660902014990203</v>
      </c>
    </row>
    <row r="569" spans="1:13" x14ac:dyDescent="0.15">
      <c r="A569" t="s">
        <v>889</v>
      </c>
      <c r="B569" s="6">
        <v>2478430</v>
      </c>
      <c r="C569" s="7">
        <v>452200</v>
      </c>
      <c r="D569">
        <f t="shared" si="24"/>
        <v>5.480827067669173</v>
      </c>
      <c r="F569">
        <v>2960174</v>
      </c>
      <c r="G569">
        <v>248710</v>
      </c>
      <c r="H569">
        <f t="shared" si="25"/>
        <v>11.902110892203771</v>
      </c>
      <c r="K569">
        <v>10656626</v>
      </c>
      <c r="L569">
        <v>895356</v>
      </c>
      <c r="M569">
        <f t="shared" si="26"/>
        <v>11.902110445454099</v>
      </c>
    </row>
    <row r="570" spans="1:13" x14ac:dyDescent="0.15">
      <c r="A570" t="s">
        <v>890</v>
      </c>
      <c r="B570" s="11">
        <v>2483536</v>
      </c>
      <c r="C570" s="12">
        <v>453100</v>
      </c>
      <c r="D570">
        <f t="shared" si="24"/>
        <v>5.4812094460384024</v>
      </c>
      <c r="F570">
        <v>2966273</v>
      </c>
      <c r="G570">
        <v>158585</v>
      </c>
      <c r="H570">
        <f t="shared" si="25"/>
        <v>18.704625279818394</v>
      </c>
      <c r="K570">
        <v>10678582</v>
      </c>
      <c r="L570">
        <v>570906</v>
      </c>
      <c r="M570">
        <f t="shared" si="26"/>
        <v>18.704623878536921</v>
      </c>
    </row>
    <row r="571" spans="1:13" x14ac:dyDescent="0.15">
      <c r="A571" t="s">
        <v>891</v>
      </c>
      <c r="B571" s="6">
        <v>2488644</v>
      </c>
      <c r="C571" s="7">
        <v>454000</v>
      </c>
      <c r="D571">
        <f t="shared" si="24"/>
        <v>5.4815947136563876</v>
      </c>
      <c r="F571">
        <v>2978906</v>
      </c>
      <c r="G571">
        <v>158900</v>
      </c>
      <c r="H571">
        <f t="shared" si="25"/>
        <v>18.747048458149781</v>
      </c>
      <c r="K571">
        <v>10873006</v>
      </c>
      <c r="L571">
        <v>579985</v>
      </c>
      <c r="M571">
        <f t="shared" si="26"/>
        <v>18.74704690638551</v>
      </c>
    </row>
    <row r="572" spans="1:13" x14ac:dyDescent="0.15">
      <c r="A572" t="s">
        <v>892</v>
      </c>
      <c r="B572" s="6">
        <v>2494848</v>
      </c>
      <c r="C572" s="7">
        <v>455100</v>
      </c>
      <c r="D572">
        <f t="shared" si="24"/>
        <v>5.4819775873434411</v>
      </c>
      <c r="F572">
        <v>2986332</v>
      </c>
      <c r="G572">
        <v>159285</v>
      </c>
      <c r="H572">
        <f t="shared" si="25"/>
        <v>18.748356719088427</v>
      </c>
      <c r="K572">
        <v>10900111</v>
      </c>
      <c r="L572">
        <v>581390</v>
      </c>
      <c r="M572">
        <f t="shared" si="26"/>
        <v>18.748363404943326</v>
      </c>
    </row>
    <row r="573" spans="1:13" x14ac:dyDescent="0.15">
      <c r="A573" t="s">
        <v>893</v>
      </c>
      <c r="B573" s="6">
        <v>2501054</v>
      </c>
      <c r="C573" s="7">
        <v>456200</v>
      </c>
      <c r="D573">
        <f t="shared" si="24"/>
        <v>5.4823629986847875</v>
      </c>
      <c r="F573">
        <v>3000326</v>
      </c>
      <c r="G573">
        <v>250910</v>
      </c>
      <c r="H573">
        <f t="shared" si="25"/>
        <v>11.957777689211271</v>
      </c>
      <c r="K573">
        <v>10951189</v>
      </c>
      <c r="L573">
        <v>915821</v>
      </c>
      <c r="M573">
        <f t="shared" si="26"/>
        <v>11.957783234933464</v>
      </c>
    </row>
    <row r="574" spans="1:13" x14ac:dyDescent="0.15">
      <c r="A574" t="s">
        <v>894</v>
      </c>
      <c r="B574" s="6">
        <v>2507260</v>
      </c>
      <c r="C574" s="7">
        <v>457300</v>
      </c>
      <c r="D574">
        <f t="shared" si="24"/>
        <v>5.4827465558714188</v>
      </c>
      <c r="F574">
        <v>3007771</v>
      </c>
      <c r="G574">
        <v>160055</v>
      </c>
      <c r="H574">
        <f t="shared" si="25"/>
        <v>18.792108962544127</v>
      </c>
      <c r="K574">
        <v>10978364</v>
      </c>
      <c r="L574">
        <v>584200</v>
      </c>
      <c r="M574">
        <f t="shared" si="26"/>
        <v>18.792132831222183</v>
      </c>
    </row>
    <row r="575" spans="1:13" x14ac:dyDescent="0.15">
      <c r="A575" t="s">
        <v>895</v>
      </c>
      <c r="B575" s="6">
        <v>2513467</v>
      </c>
      <c r="C575" s="7">
        <v>458400</v>
      </c>
      <c r="D575">
        <f t="shared" si="24"/>
        <v>5.4831304537521817</v>
      </c>
      <c r="F575">
        <v>3015217</v>
      </c>
      <c r="G575">
        <v>160440</v>
      </c>
      <c r="H575">
        <f t="shared" si="25"/>
        <v>18.793424333084019</v>
      </c>
      <c r="K575">
        <v>11005542</v>
      </c>
      <c r="L575">
        <v>585606</v>
      </c>
      <c r="M575">
        <f t="shared" si="26"/>
        <v>18.793424247702379</v>
      </c>
    </row>
    <row r="576" spans="1:13" x14ac:dyDescent="0.15">
      <c r="A576" t="s">
        <v>896</v>
      </c>
      <c r="B576" s="6">
        <v>2519675</v>
      </c>
      <c r="C576" s="7">
        <v>459500</v>
      </c>
      <c r="D576">
        <f t="shared" si="24"/>
        <v>5.4835146898803044</v>
      </c>
      <c r="F576">
        <v>3029278</v>
      </c>
      <c r="G576">
        <v>252725</v>
      </c>
      <c r="H576">
        <f t="shared" si="25"/>
        <v>11.986459590463943</v>
      </c>
      <c r="K576">
        <v>11056864</v>
      </c>
      <c r="L576">
        <v>922446</v>
      </c>
      <c r="M576">
        <f t="shared" si="26"/>
        <v>11.986462080165126</v>
      </c>
    </row>
    <row r="577" spans="1:13" x14ac:dyDescent="0.15">
      <c r="A577" t="s">
        <v>897</v>
      </c>
      <c r="B577" s="6">
        <v>2525884</v>
      </c>
      <c r="C577" s="7">
        <v>460600</v>
      </c>
      <c r="D577">
        <f t="shared" si="24"/>
        <v>5.4838992618323923</v>
      </c>
      <c r="F577">
        <v>3036743</v>
      </c>
      <c r="G577">
        <v>161210</v>
      </c>
      <c r="H577">
        <f t="shared" si="25"/>
        <v>18.837187519384653</v>
      </c>
      <c r="K577">
        <v>11084111</v>
      </c>
      <c r="L577">
        <v>588416</v>
      </c>
      <c r="M577">
        <f t="shared" si="26"/>
        <v>18.837201911572766</v>
      </c>
    </row>
    <row r="578" spans="1:13" x14ac:dyDescent="0.15">
      <c r="A578" t="s">
        <v>898</v>
      </c>
      <c r="B578" s="6">
        <v>2532093</v>
      </c>
      <c r="C578" s="7">
        <v>461700</v>
      </c>
      <c r="D578">
        <f t="shared" ref="D578:D641" si="27">B578/C578</f>
        <v>5.4842820012995448</v>
      </c>
      <c r="F578">
        <v>3044208</v>
      </c>
      <c r="G578">
        <v>161595</v>
      </c>
      <c r="H578">
        <f t="shared" ref="H578:H641" si="28">F578/G578</f>
        <v>18.838503666573843</v>
      </c>
      <c r="K578">
        <v>11111359</v>
      </c>
      <c r="L578">
        <v>589821</v>
      </c>
      <c r="M578">
        <f t="shared" ref="M578:M641" si="29">K578/L578</f>
        <v>18.838527282005895</v>
      </c>
    </row>
    <row r="579" spans="1:13" x14ac:dyDescent="0.15">
      <c r="A579" t="s">
        <v>899</v>
      </c>
      <c r="B579" s="6">
        <v>2538304</v>
      </c>
      <c r="C579" s="7">
        <v>462800</v>
      </c>
      <c r="D579">
        <f t="shared" si="27"/>
        <v>5.4846672428694898</v>
      </c>
      <c r="F579">
        <v>3058338</v>
      </c>
      <c r="G579">
        <v>254540</v>
      </c>
      <c r="H579">
        <f t="shared" si="28"/>
        <v>12.015156753359001</v>
      </c>
      <c r="K579">
        <v>11162933</v>
      </c>
      <c r="L579">
        <v>929071</v>
      </c>
      <c r="M579">
        <f t="shared" si="29"/>
        <v>12.015155999918198</v>
      </c>
    </row>
    <row r="580" spans="1:13" x14ac:dyDescent="0.15">
      <c r="A580" t="s">
        <v>900</v>
      </c>
      <c r="B580" s="11">
        <v>2544515</v>
      </c>
      <c r="C580" s="12">
        <v>463900</v>
      </c>
      <c r="D580">
        <f t="shared" si="27"/>
        <v>5.4850506574692819</v>
      </c>
      <c r="F580">
        <v>3065821</v>
      </c>
      <c r="G580">
        <v>162365</v>
      </c>
      <c r="H580">
        <f t="shared" si="28"/>
        <v>18.882277584454776</v>
      </c>
      <c r="K580">
        <v>11190246</v>
      </c>
      <c r="L580">
        <v>592632</v>
      </c>
      <c r="M580">
        <f t="shared" si="29"/>
        <v>18.882284453083869</v>
      </c>
    </row>
    <row r="581" spans="1:13" x14ac:dyDescent="0.15">
      <c r="A581" t="s">
        <v>914</v>
      </c>
      <c r="B581" s="6">
        <v>2550727</v>
      </c>
      <c r="C581" s="7">
        <v>465000</v>
      </c>
      <c r="D581">
        <f t="shared" si="27"/>
        <v>5.4854344086021509</v>
      </c>
      <c r="F581">
        <v>3080002</v>
      </c>
      <c r="G581">
        <v>162750</v>
      </c>
      <c r="H581">
        <f t="shared" si="28"/>
        <v>18.924743471582183</v>
      </c>
      <c r="K581">
        <v>11396007</v>
      </c>
      <c r="L581">
        <v>602175</v>
      </c>
      <c r="M581">
        <f t="shared" si="29"/>
        <v>18.924742807323451</v>
      </c>
    </row>
    <row r="582" spans="1:13" x14ac:dyDescent="0.15">
      <c r="A582" t="s">
        <v>915</v>
      </c>
      <c r="B582" s="6">
        <v>2555952</v>
      </c>
      <c r="C582" s="7">
        <v>465920</v>
      </c>
      <c r="D582">
        <f t="shared" si="27"/>
        <v>5.485817307692308</v>
      </c>
      <c r="F582">
        <v>3086311</v>
      </c>
      <c r="G582">
        <v>163072</v>
      </c>
      <c r="H582">
        <f t="shared" si="28"/>
        <v>18.92606333398744</v>
      </c>
      <c r="K582">
        <v>11419350</v>
      </c>
      <c r="L582">
        <v>603366</v>
      </c>
      <c r="M582">
        <f t="shared" si="29"/>
        <v>18.926074720816221</v>
      </c>
    </row>
    <row r="583" spans="1:13" x14ac:dyDescent="0.15">
      <c r="A583" t="s">
        <v>916</v>
      </c>
      <c r="B583" s="6">
        <v>2561179</v>
      </c>
      <c r="C583" s="7">
        <v>466840</v>
      </c>
      <c r="D583">
        <f t="shared" si="27"/>
        <v>5.4862029817496358</v>
      </c>
      <c r="F583">
        <v>3099345</v>
      </c>
      <c r="G583">
        <v>256762</v>
      </c>
      <c r="H583">
        <f t="shared" si="28"/>
        <v>12.070886657682991</v>
      </c>
      <c r="K583">
        <v>11467576</v>
      </c>
      <c r="L583">
        <v>950019</v>
      </c>
      <c r="M583">
        <f t="shared" si="29"/>
        <v>12.070891213754672</v>
      </c>
    </row>
    <row r="584" spans="1:13" x14ac:dyDescent="0.15">
      <c r="A584" t="s">
        <v>917</v>
      </c>
      <c r="B584" s="6">
        <v>2566406</v>
      </c>
      <c r="C584" s="7">
        <v>467760</v>
      </c>
      <c r="D584">
        <f t="shared" si="27"/>
        <v>5.4865871387036087</v>
      </c>
      <c r="F584">
        <v>3105671</v>
      </c>
      <c r="G584">
        <v>163716</v>
      </c>
      <c r="H584">
        <f t="shared" si="28"/>
        <v>18.969868552859829</v>
      </c>
      <c r="K584">
        <v>11490982</v>
      </c>
      <c r="L584">
        <v>605749</v>
      </c>
      <c r="M584">
        <f t="shared" si="29"/>
        <v>18.969873660542568</v>
      </c>
    </row>
    <row r="585" spans="1:13" x14ac:dyDescent="0.15">
      <c r="A585" t="s">
        <v>918</v>
      </c>
      <c r="B585" s="6">
        <v>2571633</v>
      </c>
      <c r="C585" s="7">
        <v>468680</v>
      </c>
      <c r="D585">
        <f t="shared" si="27"/>
        <v>5.486969787488265</v>
      </c>
      <c r="F585">
        <v>3111997</v>
      </c>
      <c r="G585">
        <v>164038</v>
      </c>
      <c r="H585">
        <f t="shared" si="28"/>
        <v>18.971195698557651</v>
      </c>
      <c r="K585">
        <v>11514388</v>
      </c>
      <c r="L585">
        <v>606940</v>
      </c>
      <c r="M585">
        <f t="shared" si="29"/>
        <v>18.971212969980559</v>
      </c>
    </row>
    <row r="586" spans="1:13" x14ac:dyDescent="0.15">
      <c r="A586" t="s">
        <v>919</v>
      </c>
      <c r="B586" s="6">
        <v>2576862</v>
      </c>
      <c r="C586" s="7">
        <v>469600</v>
      </c>
      <c r="D586">
        <f t="shared" si="27"/>
        <v>5.4873551959114142</v>
      </c>
      <c r="F586">
        <v>3125088</v>
      </c>
      <c r="G586">
        <v>258280</v>
      </c>
      <c r="H586">
        <f t="shared" si="28"/>
        <v>12.099612823292551</v>
      </c>
      <c r="K586">
        <v>11562825</v>
      </c>
      <c r="L586">
        <v>955636</v>
      </c>
      <c r="M586">
        <f t="shared" si="29"/>
        <v>12.09961219543843</v>
      </c>
    </row>
    <row r="587" spans="1:13" x14ac:dyDescent="0.15">
      <c r="A587" t="s">
        <v>920</v>
      </c>
      <c r="B587" s="6">
        <v>2582091</v>
      </c>
      <c r="C587" s="7">
        <v>470520</v>
      </c>
      <c r="D587">
        <f t="shared" si="27"/>
        <v>5.4877390971690891</v>
      </c>
      <c r="F587">
        <v>3131430</v>
      </c>
      <c r="G587">
        <v>164682</v>
      </c>
      <c r="H587">
        <f t="shared" si="28"/>
        <v>19.015010747987031</v>
      </c>
      <c r="K587">
        <v>11586291</v>
      </c>
      <c r="L587">
        <v>609323</v>
      </c>
      <c r="M587">
        <f t="shared" si="29"/>
        <v>19.015023230700301</v>
      </c>
    </row>
    <row r="588" spans="1:13" x14ac:dyDescent="0.15">
      <c r="A588" t="s">
        <v>921</v>
      </c>
      <c r="B588" s="6">
        <v>2587320</v>
      </c>
      <c r="C588" s="7">
        <v>471440</v>
      </c>
      <c r="D588">
        <f t="shared" si="27"/>
        <v>5.488121500084846</v>
      </c>
      <c r="F588">
        <v>3137771</v>
      </c>
      <c r="G588">
        <v>165004</v>
      </c>
      <c r="H588">
        <f t="shared" si="28"/>
        <v>19.016332937383336</v>
      </c>
      <c r="K588">
        <v>11609752</v>
      </c>
      <c r="L588">
        <v>610514</v>
      </c>
      <c r="M588">
        <f t="shared" si="29"/>
        <v>19.016356709264652</v>
      </c>
    </row>
    <row r="589" spans="1:13" x14ac:dyDescent="0.15">
      <c r="A589" t="s">
        <v>922</v>
      </c>
      <c r="B589" s="6">
        <v>2592551</v>
      </c>
      <c r="C589" s="7">
        <v>472360</v>
      </c>
      <c r="D589">
        <f t="shared" si="27"/>
        <v>5.488506647472267</v>
      </c>
      <c r="F589">
        <v>3150920</v>
      </c>
      <c r="G589">
        <v>259798</v>
      </c>
      <c r="H589">
        <f t="shared" si="28"/>
        <v>12.128345868713385</v>
      </c>
      <c r="K589">
        <v>11658404</v>
      </c>
      <c r="L589">
        <v>961252</v>
      </c>
      <c r="M589">
        <f t="shared" si="29"/>
        <v>12.128353439056564</v>
      </c>
    </row>
    <row r="590" spans="1:13" x14ac:dyDescent="0.15">
      <c r="A590" t="s">
        <v>923</v>
      </c>
      <c r="B590" s="11">
        <v>2597782</v>
      </c>
      <c r="C590" s="12">
        <v>473280</v>
      </c>
      <c r="D590">
        <f t="shared" si="27"/>
        <v>5.48889029749831</v>
      </c>
      <c r="F590">
        <v>3157278</v>
      </c>
      <c r="G590">
        <v>165648</v>
      </c>
      <c r="H590">
        <f t="shared" si="28"/>
        <v>19.060163720660679</v>
      </c>
      <c r="K590">
        <v>11681928</v>
      </c>
      <c r="L590">
        <v>612897</v>
      </c>
      <c r="M590">
        <f t="shared" si="29"/>
        <v>19.060181400790018</v>
      </c>
    </row>
    <row r="591" spans="1:13" x14ac:dyDescent="0.15">
      <c r="A591" t="s">
        <v>924</v>
      </c>
      <c r="B591" s="6">
        <v>2603014</v>
      </c>
      <c r="C591" s="7">
        <v>474200</v>
      </c>
      <c r="D591">
        <f t="shared" si="27"/>
        <v>5.4892745676929566</v>
      </c>
      <c r="F591">
        <v>3170470</v>
      </c>
      <c r="G591">
        <v>165970</v>
      </c>
      <c r="H591">
        <f t="shared" si="28"/>
        <v>19.10266915707658</v>
      </c>
      <c r="K591">
        <v>11889262</v>
      </c>
      <c r="L591">
        <v>622387</v>
      </c>
      <c r="M591">
        <f t="shared" si="29"/>
        <v>19.102683700013014</v>
      </c>
    </row>
    <row r="592" spans="1:13" x14ac:dyDescent="0.15">
      <c r="A592" t="s">
        <v>925</v>
      </c>
      <c r="B592" s="6">
        <v>2608246</v>
      </c>
      <c r="C592" s="7">
        <v>475120</v>
      </c>
      <c r="D592">
        <f t="shared" si="27"/>
        <v>5.4896573497221759</v>
      </c>
      <c r="F592">
        <v>3176843</v>
      </c>
      <c r="G592">
        <v>166292</v>
      </c>
      <c r="H592">
        <f t="shared" si="28"/>
        <v>19.104003800543623</v>
      </c>
      <c r="K592">
        <v>11913161</v>
      </c>
      <c r="L592">
        <v>623595</v>
      </c>
      <c r="M592">
        <f t="shared" si="29"/>
        <v>19.104003399642394</v>
      </c>
    </row>
    <row r="593" spans="1:13" x14ac:dyDescent="0.15">
      <c r="A593" t="s">
        <v>926</v>
      </c>
      <c r="B593" s="6">
        <v>2613480</v>
      </c>
      <c r="C593" s="7">
        <v>476040</v>
      </c>
      <c r="D593">
        <f t="shared" si="27"/>
        <v>5.4900428535417189</v>
      </c>
      <c r="F593">
        <v>3190078</v>
      </c>
      <c r="G593">
        <v>261822</v>
      </c>
      <c r="H593">
        <f t="shared" si="28"/>
        <v>12.184148008952647</v>
      </c>
      <c r="K593">
        <v>11962792</v>
      </c>
      <c r="L593">
        <v>981832</v>
      </c>
      <c r="M593">
        <f t="shared" si="29"/>
        <v>12.184153704503418</v>
      </c>
    </row>
    <row r="594" spans="1:13" x14ac:dyDescent="0.15">
      <c r="A594" t="s">
        <v>927</v>
      </c>
      <c r="B594" s="6">
        <v>2618714</v>
      </c>
      <c r="C594" s="7">
        <v>476960</v>
      </c>
      <c r="D594">
        <f t="shared" si="27"/>
        <v>5.4904268701777923</v>
      </c>
      <c r="F594">
        <v>3196467</v>
      </c>
      <c r="G594">
        <v>166936</v>
      </c>
      <c r="H594">
        <f t="shared" si="28"/>
        <v>19.14785905975943</v>
      </c>
      <c r="K594">
        <v>11986751</v>
      </c>
      <c r="L594">
        <v>626010</v>
      </c>
      <c r="M594">
        <f t="shared" si="29"/>
        <v>19.147858660404786</v>
      </c>
    </row>
    <row r="595" spans="1:13" x14ac:dyDescent="0.15">
      <c r="A595" t="s">
        <v>928</v>
      </c>
      <c r="B595" s="6">
        <v>2623948</v>
      </c>
      <c r="C595" s="7">
        <v>477880</v>
      </c>
      <c r="D595">
        <f t="shared" si="27"/>
        <v>5.4908094082196364</v>
      </c>
      <c r="F595">
        <v>3202855</v>
      </c>
      <c r="G595">
        <v>167258</v>
      </c>
      <c r="H595">
        <f t="shared" si="28"/>
        <v>19.149188678568439</v>
      </c>
      <c r="K595">
        <v>12010706</v>
      </c>
      <c r="L595">
        <v>627217</v>
      </c>
      <c r="M595">
        <f t="shared" si="29"/>
        <v>19.14920354518452</v>
      </c>
    </row>
    <row r="596" spans="1:13" x14ac:dyDescent="0.15">
      <c r="A596" t="s">
        <v>929</v>
      </c>
      <c r="B596" s="6">
        <v>2629184</v>
      </c>
      <c r="C596" s="7">
        <v>478800</v>
      </c>
      <c r="D596">
        <f t="shared" si="27"/>
        <v>5.4911946532999165</v>
      </c>
      <c r="F596">
        <v>3216148</v>
      </c>
      <c r="G596">
        <v>263340</v>
      </c>
      <c r="H596">
        <f t="shared" si="28"/>
        <v>12.212911065542645</v>
      </c>
      <c r="K596">
        <v>12060555</v>
      </c>
      <c r="L596">
        <v>987525</v>
      </c>
      <c r="M596">
        <f t="shared" si="29"/>
        <v>12.212911065542645</v>
      </c>
    </row>
    <row r="597" spans="1:13" x14ac:dyDescent="0.15">
      <c r="A597" t="s">
        <v>930</v>
      </c>
      <c r="B597" s="6">
        <v>2634420</v>
      </c>
      <c r="C597" s="7">
        <v>479720</v>
      </c>
      <c r="D597">
        <f t="shared" si="27"/>
        <v>5.4915784207454346</v>
      </c>
      <c r="F597">
        <v>3222553</v>
      </c>
      <c r="G597">
        <v>167902</v>
      </c>
      <c r="H597">
        <f t="shared" si="28"/>
        <v>19.193059046348466</v>
      </c>
      <c r="K597">
        <v>12084573</v>
      </c>
      <c r="L597">
        <v>629632</v>
      </c>
      <c r="M597">
        <f t="shared" si="29"/>
        <v>19.193073096665987</v>
      </c>
    </row>
    <row r="598" spans="1:13" x14ac:dyDescent="0.15">
      <c r="A598" t="s">
        <v>931</v>
      </c>
      <c r="B598" s="6">
        <v>2639657</v>
      </c>
      <c r="C598" s="7">
        <v>480640</v>
      </c>
      <c r="D598">
        <f t="shared" si="27"/>
        <v>5.4919627996005325</v>
      </c>
      <c r="F598">
        <v>3228960</v>
      </c>
      <c r="G598">
        <v>168224</v>
      </c>
      <c r="H598">
        <f t="shared" si="28"/>
        <v>19.194407456724367</v>
      </c>
      <c r="K598">
        <v>12108600</v>
      </c>
      <c r="L598">
        <v>630840</v>
      </c>
      <c r="M598">
        <f t="shared" si="29"/>
        <v>19.194407456724367</v>
      </c>
    </row>
    <row r="599" spans="1:13" x14ac:dyDescent="0.15">
      <c r="A599" t="s">
        <v>932</v>
      </c>
      <c r="B599" s="6">
        <v>2644894</v>
      </c>
      <c r="C599" s="7">
        <v>481560</v>
      </c>
      <c r="D599">
        <f t="shared" si="27"/>
        <v>5.4923457097765596</v>
      </c>
      <c r="F599">
        <v>3242308</v>
      </c>
      <c r="G599">
        <v>264858</v>
      </c>
      <c r="H599">
        <f t="shared" si="28"/>
        <v>12.241684223244153</v>
      </c>
      <c r="K599">
        <v>12158655</v>
      </c>
      <c r="L599">
        <v>993217</v>
      </c>
      <c r="M599">
        <f t="shared" si="29"/>
        <v>12.241690385887475</v>
      </c>
    </row>
    <row r="600" spans="1:13" x14ac:dyDescent="0.15">
      <c r="A600" t="s">
        <v>933</v>
      </c>
      <c r="B600" s="11">
        <v>2650132</v>
      </c>
      <c r="C600" s="12">
        <v>482480</v>
      </c>
      <c r="D600">
        <f t="shared" si="27"/>
        <v>5.4927292322997845</v>
      </c>
      <c r="F600">
        <v>3248730</v>
      </c>
      <c r="G600">
        <v>168868</v>
      </c>
      <c r="H600">
        <f t="shared" si="28"/>
        <v>19.238280787360541</v>
      </c>
      <c r="K600">
        <v>12182737</v>
      </c>
      <c r="L600">
        <v>633255</v>
      </c>
      <c r="M600">
        <f t="shared" si="29"/>
        <v>19.238279997789199</v>
      </c>
    </row>
    <row r="601" spans="1:13" x14ac:dyDescent="0.15">
      <c r="A601" t="s">
        <v>934</v>
      </c>
      <c r="B601" s="6">
        <v>2655371</v>
      </c>
      <c r="C601" s="7">
        <v>483400</v>
      </c>
      <c r="D601">
        <f t="shared" si="27"/>
        <v>5.4931133636739764</v>
      </c>
      <c r="F601">
        <v>3262123</v>
      </c>
      <c r="G601">
        <v>169190</v>
      </c>
      <c r="H601">
        <f t="shared" si="28"/>
        <v>19.280826289969855</v>
      </c>
      <c r="K601">
        <v>12396067</v>
      </c>
      <c r="L601">
        <v>642922</v>
      </c>
      <c r="M601">
        <f t="shared" si="29"/>
        <v>19.280825667810404</v>
      </c>
    </row>
    <row r="602" spans="1:13" x14ac:dyDescent="0.15">
      <c r="A602" t="s">
        <v>935</v>
      </c>
      <c r="B602" s="6">
        <v>2660611</v>
      </c>
      <c r="C602" s="7">
        <v>484320</v>
      </c>
      <c r="D602">
        <f t="shared" si="27"/>
        <v>5.4934981004294681</v>
      </c>
      <c r="F602">
        <v>3268559</v>
      </c>
      <c r="G602">
        <v>169512</v>
      </c>
      <c r="H602">
        <f t="shared" si="28"/>
        <v>19.282168814007267</v>
      </c>
      <c r="K602">
        <v>12420524</v>
      </c>
      <c r="L602">
        <v>644145</v>
      </c>
      <c r="M602">
        <f t="shared" si="29"/>
        <v>19.282186464227774</v>
      </c>
    </row>
    <row r="603" spans="1:13" x14ac:dyDescent="0.15">
      <c r="A603" t="s">
        <v>936</v>
      </c>
      <c r="B603" s="6">
        <v>2665851</v>
      </c>
      <c r="C603" s="7">
        <v>485240</v>
      </c>
      <c r="D603">
        <f t="shared" si="27"/>
        <v>5.4938813782870328</v>
      </c>
      <c r="F603">
        <v>3281995</v>
      </c>
      <c r="G603">
        <v>266882</v>
      </c>
      <c r="H603">
        <f t="shared" si="28"/>
        <v>12.297550977585599</v>
      </c>
      <c r="K603">
        <v>12471581</v>
      </c>
      <c r="L603">
        <v>1014151</v>
      </c>
      <c r="M603">
        <f t="shared" si="29"/>
        <v>12.29755825315954</v>
      </c>
    </row>
    <row r="604" spans="1:13" x14ac:dyDescent="0.15">
      <c r="A604" t="s">
        <v>937</v>
      </c>
      <c r="B604" s="6">
        <v>2671092</v>
      </c>
      <c r="C604" s="7">
        <v>486160</v>
      </c>
      <c r="D604">
        <f t="shared" si="27"/>
        <v>5.4942652624650323</v>
      </c>
      <c r="F604">
        <v>3288447</v>
      </c>
      <c r="G604">
        <v>170156</v>
      </c>
      <c r="H604">
        <f t="shared" si="28"/>
        <v>19.326071369801827</v>
      </c>
      <c r="K604">
        <v>12496098</v>
      </c>
      <c r="L604">
        <v>646592</v>
      </c>
      <c r="M604">
        <f t="shared" si="29"/>
        <v>19.326094353162429</v>
      </c>
    </row>
    <row r="605" spans="1:13" x14ac:dyDescent="0.15">
      <c r="A605" t="s">
        <v>938</v>
      </c>
      <c r="B605" s="6">
        <v>2676334</v>
      </c>
      <c r="C605" s="7">
        <v>487080</v>
      </c>
      <c r="D605">
        <f t="shared" si="27"/>
        <v>5.4946497495277979</v>
      </c>
      <c r="F605">
        <v>3294901</v>
      </c>
      <c r="G605">
        <v>170478</v>
      </c>
      <c r="H605">
        <f t="shared" si="28"/>
        <v>19.327426412792267</v>
      </c>
      <c r="K605">
        <v>12520623</v>
      </c>
      <c r="L605">
        <v>647816</v>
      </c>
      <c r="M605">
        <f t="shared" si="29"/>
        <v>19.327437111772479</v>
      </c>
    </row>
    <row r="606" spans="1:13" x14ac:dyDescent="0.15">
      <c r="A606" t="s">
        <v>939</v>
      </c>
      <c r="B606" s="6">
        <v>2681577</v>
      </c>
      <c r="C606" s="7">
        <v>488000</v>
      </c>
      <c r="D606">
        <f t="shared" si="27"/>
        <v>5.4950348360655736</v>
      </c>
      <c r="F606">
        <v>3308394</v>
      </c>
      <c r="G606">
        <v>268400</v>
      </c>
      <c r="H606">
        <f t="shared" si="28"/>
        <v>12.326356184798808</v>
      </c>
      <c r="K606">
        <v>12571897</v>
      </c>
      <c r="L606">
        <v>1019920</v>
      </c>
      <c r="M606">
        <f t="shared" si="29"/>
        <v>12.326355988704996</v>
      </c>
    </row>
    <row r="607" spans="1:13" x14ac:dyDescent="0.15">
      <c r="A607" t="s">
        <v>940</v>
      </c>
      <c r="B607" s="6">
        <v>2686820</v>
      </c>
      <c r="C607" s="7">
        <v>488920</v>
      </c>
      <c r="D607">
        <f t="shared" si="27"/>
        <v>5.4954184733698765</v>
      </c>
      <c r="F607">
        <v>3314863</v>
      </c>
      <c r="G607">
        <v>171122</v>
      </c>
      <c r="H607">
        <f t="shared" si="28"/>
        <v>19.371343252182655</v>
      </c>
      <c r="K607">
        <v>12596479</v>
      </c>
      <c r="L607">
        <v>650263</v>
      </c>
      <c r="M607">
        <f t="shared" si="29"/>
        <v>19.371360511054757</v>
      </c>
    </row>
    <row r="608" spans="1:13" x14ac:dyDescent="0.15">
      <c r="A608" t="s">
        <v>941</v>
      </c>
      <c r="B608" s="6">
        <v>2692064</v>
      </c>
      <c r="C608" s="7">
        <v>489840</v>
      </c>
      <c r="D608">
        <f t="shared" si="27"/>
        <v>5.4958027110893353</v>
      </c>
      <c r="F608">
        <v>3321333</v>
      </c>
      <c r="G608">
        <v>171444</v>
      </c>
      <c r="H608">
        <f t="shared" si="28"/>
        <v>19.37269895709386</v>
      </c>
      <c r="K608">
        <v>12621065</v>
      </c>
      <c r="L608">
        <v>651487</v>
      </c>
      <c r="M608">
        <f t="shared" si="29"/>
        <v>19.37270429033887</v>
      </c>
    </row>
    <row r="609" spans="1:13" x14ac:dyDescent="0.15">
      <c r="A609" t="s">
        <v>942</v>
      </c>
      <c r="B609" s="6">
        <v>2697308</v>
      </c>
      <c r="C609" s="7">
        <v>490760</v>
      </c>
      <c r="D609">
        <f t="shared" si="27"/>
        <v>5.4961855081913766</v>
      </c>
      <c r="F609">
        <v>3334884</v>
      </c>
      <c r="G609">
        <v>269918</v>
      </c>
      <c r="H609">
        <f t="shared" si="28"/>
        <v>12.355174534488253</v>
      </c>
      <c r="K609">
        <v>12672559</v>
      </c>
      <c r="L609">
        <v>1025688</v>
      </c>
      <c r="M609">
        <f t="shared" si="29"/>
        <v>12.355179157794574</v>
      </c>
    </row>
    <row r="610" spans="1:13" x14ac:dyDescent="0.15">
      <c r="A610" t="s">
        <v>943</v>
      </c>
      <c r="B610" s="11">
        <v>2702554</v>
      </c>
      <c r="C610" s="12">
        <v>491680</v>
      </c>
      <c r="D610">
        <f t="shared" si="27"/>
        <v>5.4965709404490726</v>
      </c>
      <c r="F610">
        <v>3341369</v>
      </c>
      <c r="G610">
        <v>172088</v>
      </c>
      <c r="H610">
        <f t="shared" si="28"/>
        <v>19.416629863790618</v>
      </c>
      <c r="K610">
        <v>12697202</v>
      </c>
      <c r="L610">
        <v>653934</v>
      </c>
      <c r="M610">
        <f t="shared" si="29"/>
        <v>19.416641434762528</v>
      </c>
    </row>
    <row r="611" spans="1:13" x14ac:dyDescent="0.15">
      <c r="A611" t="s">
        <v>944</v>
      </c>
      <c r="B611" s="6">
        <v>2707800</v>
      </c>
      <c r="C611" s="7">
        <v>492600</v>
      </c>
      <c r="D611">
        <f t="shared" si="27"/>
        <v>5.4969549330085261</v>
      </c>
      <c r="F611">
        <v>3354964</v>
      </c>
      <c r="G611">
        <v>172410</v>
      </c>
      <c r="H611">
        <f t="shared" si="28"/>
        <v>19.459219302824661</v>
      </c>
      <c r="K611">
        <v>12916611</v>
      </c>
      <c r="L611">
        <v>663778</v>
      </c>
      <c r="M611">
        <f t="shared" si="29"/>
        <v>19.459233358140825</v>
      </c>
    </row>
    <row r="612" spans="1:13" x14ac:dyDescent="0.15">
      <c r="A612" t="s">
        <v>945</v>
      </c>
      <c r="B612" s="6">
        <v>2713046</v>
      </c>
      <c r="C612" s="7">
        <v>493520</v>
      </c>
      <c r="D612">
        <f t="shared" si="27"/>
        <v>5.4973374939212194</v>
      </c>
      <c r="F612">
        <v>3361463</v>
      </c>
      <c r="G612">
        <v>172732</v>
      </c>
      <c r="H612">
        <f t="shared" si="28"/>
        <v>19.460568973901768</v>
      </c>
      <c r="K612">
        <v>12941632</v>
      </c>
      <c r="L612">
        <v>665018</v>
      </c>
      <c r="M612">
        <f t="shared" si="29"/>
        <v>19.460573999500767</v>
      </c>
    </row>
    <row r="613" spans="1:13" x14ac:dyDescent="0.15">
      <c r="A613" t="s">
        <v>946</v>
      </c>
      <c r="B613" s="6">
        <v>2718294</v>
      </c>
      <c r="C613" s="7">
        <v>494440</v>
      </c>
      <c r="D613">
        <f t="shared" si="27"/>
        <v>5.4977226761588867</v>
      </c>
      <c r="F613">
        <v>3375101</v>
      </c>
      <c r="G613">
        <v>271942</v>
      </c>
      <c r="H613">
        <f t="shared" si="28"/>
        <v>12.411106044671291</v>
      </c>
      <c r="K613">
        <v>12994138</v>
      </c>
      <c r="L613">
        <v>1046976</v>
      </c>
      <c r="M613">
        <f t="shared" si="29"/>
        <v>12.411113530778165</v>
      </c>
    </row>
    <row r="614" spans="1:13" x14ac:dyDescent="0.15">
      <c r="A614" t="s">
        <v>947</v>
      </c>
      <c r="B614" s="6">
        <v>2723542</v>
      </c>
      <c r="C614" s="7">
        <v>495360</v>
      </c>
      <c r="D614">
        <f t="shared" si="27"/>
        <v>5.4981064276485787</v>
      </c>
      <c r="F614">
        <v>3381617</v>
      </c>
      <c r="G614">
        <v>173376</v>
      </c>
      <c r="H614">
        <f t="shared" si="28"/>
        <v>19.504527731635289</v>
      </c>
      <c r="K614">
        <v>13019225</v>
      </c>
      <c r="L614">
        <v>667497</v>
      </c>
      <c r="M614">
        <f t="shared" si="29"/>
        <v>19.504544589713511</v>
      </c>
    </row>
    <row r="615" spans="1:13" x14ac:dyDescent="0.15">
      <c r="A615" t="s">
        <v>948</v>
      </c>
      <c r="B615" s="6">
        <v>2728791</v>
      </c>
      <c r="C615" s="7">
        <v>496280</v>
      </c>
      <c r="D615">
        <f t="shared" si="27"/>
        <v>5.4984907713387603</v>
      </c>
      <c r="F615">
        <v>3388134</v>
      </c>
      <c r="G615">
        <v>173698</v>
      </c>
      <c r="H615">
        <f t="shared" si="28"/>
        <v>19.505889532406822</v>
      </c>
      <c r="K615">
        <v>13044315</v>
      </c>
      <c r="L615">
        <v>668737</v>
      </c>
      <c r="M615">
        <f t="shared" si="29"/>
        <v>19.505896937061955</v>
      </c>
    </row>
    <row r="616" spans="1:13" x14ac:dyDescent="0.15">
      <c r="A616" t="s">
        <v>949</v>
      </c>
      <c r="B616" s="6">
        <v>2734040</v>
      </c>
      <c r="C616" s="7">
        <v>497200</v>
      </c>
      <c r="D616">
        <f t="shared" si="27"/>
        <v>5.4988736926790027</v>
      </c>
      <c r="F616">
        <v>3401828</v>
      </c>
      <c r="G616">
        <v>273460</v>
      </c>
      <c r="H616">
        <f t="shared" si="28"/>
        <v>12.439947341475902</v>
      </c>
      <c r="K616">
        <v>13097037</v>
      </c>
      <c r="L616">
        <v>1052821</v>
      </c>
      <c r="M616">
        <f t="shared" si="29"/>
        <v>12.439946581612638</v>
      </c>
    </row>
    <row r="617" spans="1:13" x14ac:dyDescent="0.15">
      <c r="A617" t="s">
        <v>950</v>
      </c>
      <c r="B617" s="6">
        <v>2739291</v>
      </c>
      <c r="C617" s="7">
        <v>498120</v>
      </c>
      <c r="D617">
        <f t="shared" si="27"/>
        <v>5.4992592146470729</v>
      </c>
      <c r="F617">
        <v>3408361</v>
      </c>
      <c r="G617">
        <v>174342</v>
      </c>
      <c r="H617">
        <f t="shared" si="28"/>
        <v>19.549856030101754</v>
      </c>
      <c r="K617">
        <v>13122189</v>
      </c>
      <c r="L617">
        <v>671216</v>
      </c>
      <c r="M617">
        <f t="shared" si="29"/>
        <v>19.549875151963004</v>
      </c>
    </row>
    <row r="618" spans="1:13" x14ac:dyDescent="0.15">
      <c r="A618" t="s">
        <v>951</v>
      </c>
      <c r="B618" s="6">
        <v>2744541</v>
      </c>
      <c r="C618" s="7">
        <v>499040</v>
      </c>
      <c r="D618">
        <f t="shared" si="27"/>
        <v>5.4996413113177303</v>
      </c>
      <c r="F618">
        <v>3414895</v>
      </c>
      <c r="G618">
        <v>174664</v>
      </c>
      <c r="H618">
        <f t="shared" si="28"/>
        <v>19.551224064489535</v>
      </c>
      <c r="K618">
        <v>13147345</v>
      </c>
      <c r="L618">
        <v>672456</v>
      </c>
      <c r="M618">
        <f t="shared" si="29"/>
        <v>19.551234578916688</v>
      </c>
    </row>
    <row r="619" spans="1:13" x14ac:dyDescent="0.15">
      <c r="A619" t="s">
        <v>952</v>
      </c>
      <c r="B619" s="6">
        <v>2749793</v>
      </c>
      <c r="C619" s="7">
        <v>499960</v>
      </c>
      <c r="D619">
        <f t="shared" si="27"/>
        <v>5.5000260020801663</v>
      </c>
      <c r="F619">
        <v>3428647</v>
      </c>
      <c r="G619">
        <v>274978</v>
      </c>
      <c r="H619">
        <f t="shared" si="28"/>
        <v>12.468804777109442</v>
      </c>
      <c r="K619">
        <v>13200290</v>
      </c>
      <c r="L619">
        <v>1058665</v>
      </c>
      <c r="M619">
        <f t="shared" si="29"/>
        <v>12.468807413109907</v>
      </c>
    </row>
    <row r="620" spans="1:13" x14ac:dyDescent="0.15">
      <c r="A620" t="s">
        <v>953</v>
      </c>
      <c r="B620" s="11">
        <v>2755045</v>
      </c>
      <c r="C620" s="12">
        <v>500880</v>
      </c>
      <c r="D620">
        <f t="shared" si="27"/>
        <v>5.5004092796677844</v>
      </c>
      <c r="F620">
        <v>3435195</v>
      </c>
      <c r="G620">
        <v>175308</v>
      </c>
      <c r="H620">
        <f t="shared" si="28"/>
        <v>19.595198165514407</v>
      </c>
      <c r="K620">
        <v>13225500</v>
      </c>
      <c r="L620">
        <v>674935</v>
      </c>
      <c r="M620">
        <f t="shared" si="29"/>
        <v>19.595220280471452</v>
      </c>
    </row>
    <row r="621" spans="1:13" x14ac:dyDescent="0.15">
      <c r="A621" t="s">
        <v>954</v>
      </c>
      <c r="B621" s="6">
        <v>2760299</v>
      </c>
      <c r="C621" s="7">
        <v>501800</v>
      </c>
      <c r="D621">
        <f t="shared" si="27"/>
        <v>5.5007951375049817</v>
      </c>
      <c r="F621">
        <v>3448992</v>
      </c>
      <c r="G621">
        <v>175630</v>
      </c>
      <c r="H621">
        <f t="shared" si="28"/>
        <v>19.63782952798497</v>
      </c>
      <c r="K621">
        <v>13451068</v>
      </c>
      <c r="L621">
        <v>684957</v>
      </c>
      <c r="M621">
        <f t="shared" si="29"/>
        <v>19.63782836002844</v>
      </c>
    </row>
    <row r="622" spans="1:13" x14ac:dyDescent="0.15">
      <c r="A622" t="s">
        <v>955</v>
      </c>
      <c r="B622" s="6">
        <v>2765552</v>
      </c>
      <c r="C622" s="7">
        <v>502720</v>
      </c>
      <c r="D622">
        <f t="shared" si="27"/>
        <v>5.5011775938892429</v>
      </c>
      <c r="F622">
        <v>3455556</v>
      </c>
      <c r="G622">
        <v>175952</v>
      </c>
      <c r="H622">
        <f t="shared" si="28"/>
        <v>19.639197053741931</v>
      </c>
      <c r="K622">
        <v>13476668</v>
      </c>
      <c r="L622">
        <v>686212</v>
      </c>
      <c r="M622">
        <f t="shared" si="29"/>
        <v>19.639219366609737</v>
      </c>
    </row>
    <row r="623" spans="1:13" x14ac:dyDescent="0.15">
      <c r="A623" t="s">
        <v>956</v>
      </c>
      <c r="B623" s="6">
        <v>2770807</v>
      </c>
      <c r="C623" s="7">
        <v>503640</v>
      </c>
      <c r="D623">
        <f t="shared" si="27"/>
        <v>5.5015626240965769</v>
      </c>
      <c r="F623">
        <v>3469396</v>
      </c>
      <c r="G623">
        <v>277002</v>
      </c>
      <c r="H623">
        <f t="shared" si="28"/>
        <v>12.524804875055054</v>
      </c>
      <c r="K623">
        <v>13530644</v>
      </c>
      <c r="L623">
        <v>1080307</v>
      </c>
      <c r="M623">
        <f t="shared" si="29"/>
        <v>12.524813779786673</v>
      </c>
    </row>
    <row r="624" spans="1:13" x14ac:dyDescent="0.15">
      <c r="A624" t="s">
        <v>957</v>
      </c>
      <c r="B624" s="6">
        <v>2776062</v>
      </c>
      <c r="C624" s="7">
        <v>504560</v>
      </c>
      <c r="D624">
        <f t="shared" si="27"/>
        <v>5.5019462501981922</v>
      </c>
      <c r="F624">
        <v>3475975</v>
      </c>
      <c r="G624">
        <v>176596</v>
      </c>
      <c r="H624">
        <f t="shared" si="28"/>
        <v>19.683203470067273</v>
      </c>
      <c r="K624">
        <v>13556302</v>
      </c>
      <c r="L624">
        <v>688724</v>
      </c>
      <c r="M624">
        <f t="shared" si="29"/>
        <v>19.683214175780137</v>
      </c>
    </row>
    <row r="625" spans="1:13" x14ac:dyDescent="0.15">
      <c r="A625" t="s">
        <v>958</v>
      </c>
      <c r="B625" s="6">
        <v>2781318</v>
      </c>
      <c r="C625" s="7">
        <v>505480</v>
      </c>
      <c r="D625">
        <f t="shared" si="27"/>
        <v>5.5023304581783652</v>
      </c>
      <c r="F625">
        <v>3482557</v>
      </c>
      <c r="G625">
        <v>176918</v>
      </c>
      <c r="H625">
        <f t="shared" si="28"/>
        <v>19.68458268802496</v>
      </c>
      <c r="K625">
        <v>13581972</v>
      </c>
      <c r="L625">
        <v>689980</v>
      </c>
      <c r="M625">
        <f t="shared" si="29"/>
        <v>19.684587959071276</v>
      </c>
    </row>
    <row r="626" spans="1:13" x14ac:dyDescent="0.15">
      <c r="A626" t="s">
        <v>959</v>
      </c>
      <c r="B626" s="6">
        <v>2786575</v>
      </c>
      <c r="C626" s="7">
        <v>506400</v>
      </c>
      <c r="D626">
        <f t="shared" si="27"/>
        <v>5.5027152448657191</v>
      </c>
      <c r="F626">
        <v>3496454</v>
      </c>
      <c r="G626">
        <v>278520</v>
      </c>
      <c r="H626">
        <f t="shared" si="28"/>
        <v>12.55369093781416</v>
      </c>
      <c r="K626">
        <v>13636170</v>
      </c>
      <c r="L626">
        <v>1086228</v>
      </c>
      <c r="M626">
        <f t="shared" si="29"/>
        <v>12.553690385443939</v>
      </c>
    </row>
    <row r="627" spans="1:13" x14ac:dyDescent="0.15">
      <c r="A627" t="s">
        <v>960</v>
      </c>
      <c r="B627" s="6">
        <v>2791832</v>
      </c>
      <c r="C627" s="7">
        <v>507320</v>
      </c>
      <c r="D627">
        <f t="shared" si="27"/>
        <v>5.5030986359694083</v>
      </c>
      <c r="F627">
        <v>3503050</v>
      </c>
      <c r="G627">
        <v>177562</v>
      </c>
      <c r="H627">
        <f t="shared" si="28"/>
        <v>19.728601840483886</v>
      </c>
      <c r="K627">
        <v>13661895</v>
      </c>
      <c r="L627">
        <v>692491</v>
      </c>
      <c r="M627">
        <f t="shared" si="29"/>
        <v>19.728624631944676</v>
      </c>
    </row>
    <row r="628" spans="1:13" x14ac:dyDescent="0.15">
      <c r="A628" t="s">
        <v>961</v>
      </c>
      <c r="B628" s="6">
        <v>2797090</v>
      </c>
      <c r="C628" s="7">
        <v>508240</v>
      </c>
      <c r="D628">
        <f t="shared" si="27"/>
        <v>5.5034826066425309</v>
      </c>
      <c r="F628">
        <v>3509648</v>
      </c>
      <c r="G628">
        <v>177884</v>
      </c>
      <c r="H628">
        <f t="shared" si="28"/>
        <v>19.729981336151649</v>
      </c>
      <c r="K628">
        <v>13687627</v>
      </c>
      <c r="L628">
        <v>693747</v>
      </c>
      <c r="M628">
        <f t="shared" si="29"/>
        <v>19.729998111703544</v>
      </c>
    </row>
    <row r="629" spans="1:13" x14ac:dyDescent="0.15">
      <c r="A629" t="s">
        <v>962</v>
      </c>
      <c r="B629" s="6">
        <v>2802349</v>
      </c>
      <c r="C629" s="7">
        <v>509160</v>
      </c>
      <c r="D629">
        <f t="shared" si="27"/>
        <v>5.5038671537434203</v>
      </c>
      <c r="F629">
        <v>3523602</v>
      </c>
      <c r="G629">
        <v>280038</v>
      </c>
      <c r="H629">
        <f t="shared" si="28"/>
        <v>12.582585220577208</v>
      </c>
      <c r="K629">
        <v>13742047</v>
      </c>
      <c r="L629">
        <v>1092148</v>
      </c>
      <c r="M629">
        <f t="shared" si="29"/>
        <v>12.58258679226625</v>
      </c>
    </row>
    <row r="630" spans="1:13" x14ac:dyDescent="0.15">
      <c r="A630" t="s">
        <v>963</v>
      </c>
      <c r="B630" s="11">
        <v>2807608</v>
      </c>
      <c r="C630" s="12">
        <v>510080</v>
      </c>
      <c r="D630">
        <f t="shared" si="27"/>
        <v>5.5042503136762857</v>
      </c>
      <c r="F630">
        <v>3530215</v>
      </c>
      <c r="G630">
        <v>178528</v>
      </c>
      <c r="H630">
        <f t="shared" si="28"/>
        <v>19.774013039971322</v>
      </c>
      <c r="K630">
        <v>13767838</v>
      </c>
      <c r="L630">
        <v>696259</v>
      </c>
      <c r="M630">
        <f t="shared" si="29"/>
        <v>19.7740180019217</v>
      </c>
    </row>
    <row r="631" spans="1:13" x14ac:dyDescent="0.15">
      <c r="A631" t="s">
        <v>964</v>
      </c>
      <c r="B631" s="6">
        <v>2812868</v>
      </c>
      <c r="C631" s="7">
        <v>511000</v>
      </c>
      <c r="D631">
        <f t="shared" si="27"/>
        <v>5.5046340508806262</v>
      </c>
      <c r="F631">
        <v>3544213</v>
      </c>
      <c r="G631">
        <v>178850</v>
      </c>
      <c r="H631">
        <f t="shared" si="28"/>
        <v>19.81667878110148</v>
      </c>
      <c r="K631">
        <v>13999641</v>
      </c>
      <c r="L631">
        <v>706457</v>
      </c>
      <c r="M631">
        <f t="shared" si="29"/>
        <v>19.816692311067765</v>
      </c>
    </row>
    <row r="632" spans="1:13" x14ac:dyDescent="0.15">
      <c r="A632" t="s">
        <v>965</v>
      </c>
      <c r="B632" s="6">
        <v>2818129</v>
      </c>
      <c r="C632" s="7">
        <v>511920</v>
      </c>
      <c r="D632">
        <f t="shared" si="27"/>
        <v>5.5050183622441002</v>
      </c>
      <c r="F632">
        <v>3550841</v>
      </c>
      <c r="G632">
        <v>179172</v>
      </c>
      <c r="H632">
        <f t="shared" si="28"/>
        <v>19.818057508985778</v>
      </c>
      <c r="K632">
        <v>14025821</v>
      </c>
      <c r="L632">
        <v>707729</v>
      </c>
      <c r="M632">
        <f t="shared" si="29"/>
        <v>19.818067367594093</v>
      </c>
    </row>
    <row r="633" spans="1:13" x14ac:dyDescent="0.15">
      <c r="A633" t="s">
        <v>966</v>
      </c>
      <c r="B633" s="6">
        <v>2823390</v>
      </c>
      <c r="C633" s="7">
        <v>512840</v>
      </c>
      <c r="D633">
        <f t="shared" si="27"/>
        <v>5.5054012947507998</v>
      </c>
      <c r="F633">
        <v>3564882</v>
      </c>
      <c r="G633">
        <v>282062</v>
      </c>
      <c r="H633">
        <f t="shared" si="28"/>
        <v>12.638646822329843</v>
      </c>
      <c r="K633">
        <v>14081283</v>
      </c>
      <c r="L633">
        <v>1114144</v>
      </c>
      <c r="M633">
        <f t="shared" si="29"/>
        <v>12.638656223971049</v>
      </c>
    </row>
    <row r="634" spans="1:13" x14ac:dyDescent="0.15">
      <c r="A634" t="s">
        <v>967</v>
      </c>
      <c r="B634" s="6">
        <v>2828653</v>
      </c>
      <c r="C634" s="7">
        <v>513760</v>
      </c>
      <c r="D634">
        <f t="shared" si="27"/>
        <v>5.5057867486764245</v>
      </c>
      <c r="F634">
        <v>3571527</v>
      </c>
      <c r="G634">
        <v>179816</v>
      </c>
      <c r="H634">
        <f t="shared" si="28"/>
        <v>19.862120167282111</v>
      </c>
      <c r="K634">
        <v>14107531</v>
      </c>
      <c r="L634">
        <v>710273</v>
      </c>
      <c r="M634">
        <f t="shared" si="29"/>
        <v>19.862124844953982</v>
      </c>
    </row>
    <row r="635" spans="1:13" x14ac:dyDescent="0.15">
      <c r="A635" t="s">
        <v>968</v>
      </c>
      <c r="B635" s="6">
        <v>2833916</v>
      </c>
      <c r="C635" s="7">
        <v>514680</v>
      </c>
      <c r="D635">
        <f t="shared" si="27"/>
        <v>5.5061708245900363</v>
      </c>
      <c r="F635">
        <v>3578172</v>
      </c>
      <c r="G635">
        <v>180138</v>
      </c>
      <c r="H635">
        <f t="shared" si="28"/>
        <v>19.863504646437733</v>
      </c>
      <c r="K635">
        <v>14133779</v>
      </c>
      <c r="L635">
        <v>711545</v>
      </c>
      <c r="M635">
        <f t="shared" si="29"/>
        <v>19.863506875882763</v>
      </c>
    </row>
    <row r="636" spans="1:13" x14ac:dyDescent="0.15">
      <c r="A636" t="s">
        <v>969</v>
      </c>
      <c r="B636" s="6">
        <v>2839179</v>
      </c>
      <c r="C636" s="7">
        <v>515600</v>
      </c>
      <c r="D636">
        <f t="shared" si="27"/>
        <v>5.506553529868115</v>
      </c>
      <c r="F636">
        <v>3592270</v>
      </c>
      <c r="G636">
        <v>283580</v>
      </c>
      <c r="H636">
        <f t="shared" si="28"/>
        <v>12.667571761055081</v>
      </c>
      <c r="K636">
        <v>14189466</v>
      </c>
      <c r="L636">
        <v>1120141</v>
      </c>
      <c r="M636">
        <f t="shared" si="29"/>
        <v>12.667571314682705</v>
      </c>
    </row>
    <row r="637" spans="1:13" x14ac:dyDescent="0.15">
      <c r="A637" t="s">
        <v>970</v>
      </c>
      <c r="B637" s="6">
        <v>2844444</v>
      </c>
      <c r="C637" s="7">
        <v>516520</v>
      </c>
      <c r="D637">
        <f t="shared" si="27"/>
        <v>5.506938743901495</v>
      </c>
      <c r="F637">
        <v>3598932</v>
      </c>
      <c r="G637">
        <v>180782</v>
      </c>
      <c r="H637">
        <f t="shared" si="28"/>
        <v>19.907579294398779</v>
      </c>
      <c r="K637">
        <v>14215781</v>
      </c>
      <c r="L637">
        <v>714088</v>
      </c>
      <c r="M637">
        <f t="shared" si="29"/>
        <v>19.907603824738686</v>
      </c>
    </row>
    <row r="638" spans="1:13" x14ac:dyDescent="0.15">
      <c r="A638" t="s">
        <v>971</v>
      </c>
      <c r="B638" s="6">
        <v>2849709</v>
      </c>
      <c r="C638" s="7">
        <v>517440</v>
      </c>
      <c r="D638">
        <f t="shared" si="27"/>
        <v>5.5073225881261596</v>
      </c>
      <c r="F638">
        <v>3605593</v>
      </c>
      <c r="G638">
        <v>181104</v>
      </c>
      <c r="H638">
        <f t="shared" si="28"/>
        <v>19.908963910239422</v>
      </c>
      <c r="K638">
        <v>14242092</v>
      </c>
      <c r="L638">
        <v>715360</v>
      </c>
      <c r="M638">
        <f t="shared" si="29"/>
        <v>19.908985685528965</v>
      </c>
    </row>
    <row r="639" spans="1:13" x14ac:dyDescent="0.15">
      <c r="A639" t="s">
        <v>972</v>
      </c>
      <c r="B639" s="6">
        <v>2854975</v>
      </c>
      <c r="C639" s="7">
        <v>518360</v>
      </c>
      <c r="D639">
        <f t="shared" si="27"/>
        <v>5.5077069989968361</v>
      </c>
      <c r="F639">
        <v>3619751</v>
      </c>
      <c r="G639">
        <v>285098</v>
      </c>
      <c r="H639">
        <f t="shared" si="28"/>
        <v>12.696514882601772</v>
      </c>
      <c r="K639">
        <v>14298016</v>
      </c>
      <c r="L639">
        <v>1126137</v>
      </c>
      <c r="M639">
        <f t="shared" si="29"/>
        <v>12.696515610445266</v>
      </c>
    </row>
    <row r="640" spans="1:13" x14ac:dyDescent="0.15">
      <c r="A640" t="s">
        <v>973</v>
      </c>
      <c r="B640" s="11">
        <v>2860241</v>
      </c>
      <c r="C640" s="12">
        <v>519280</v>
      </c>
      <c r="D640">
        <f t="shared" si="27"/>
        <v>5.5080900477584347</v>
      </c>
      <c r="F640">
        <v>3626428</v>
      </c>
      <c r="G640">
        <v>181748</v>
      </c>
      <c r="H640">
        <f t="shared" si="28"/>
        <v>19.953055879569515</v>
      </c>
      <c r="K640">
        <v>14324390</v>
      </c>
      <c r="L640">
        <v>717904</v>
      </c>
      <c r="M640">
        <f t="shared" si="29"/>
        <v>19.953071719895696</v>
      </c>
    </row>
    <row r="641" spans="1:13" x14ac:dyDescent="0.15">
      <c r="A641" t="s">
        <v>974</v>
      </c>
      <c r="B641" s="6">
        <v>2865508</v>
      </c>
      <c r="C641" s="7">
        <v>520200</v>
      </c>
      <c r="D641">
        <f t="shared" si="27"/>
        <v>5.5084736639753942</v>
      </c>
      <c r="F641">
        <v>3640627</v>
      </c>
      <c r="G641">
        <v>182070</v>
      </c>
      <c r="H641">
        <f t="shared" si="28"/>
        <v>19.995754380183445</v>
      </c>
      <c r="K641">
        <v>14562508</v>
      </c>
      <c r="L641">
        <v>728280</v>
      </c>
      <c r="M641">
        <f t="shared" si="29"/>
        <v>19.995754380183445</v>
      </c>
    </row>
    <row r="642" spans="1:13" x14ac:dyDescent="0.15">
      <c r="A642" t="s">
        <v>975</v>
      </c>
      <c r="B642" s="6">
        <v>2870776</v>
      </c>
      <c r="C642" s="7">
        <v>521120</v>
      </c>
      <c r="D642">
        <f t="shared" ref="D642:D705" si="30">B642/C642</f>
        <v>5.5088578446423089</v>
      </c>
      <c r="F642">
        <v>3647319</v>
      </c>
      <c r="G642">
        <v>182392</v>
      </c>
      <c r="H642">
        <f t="shared" ref="H642:H705" si="31">F642/G642</f>
        <v>19.997143515066451</v>
      </c>
      <c r="K642">
        <v>14589276</v>
      </c>
      <c r="L642">
        <v>729568</v>
      </c>
      <c r="M642">
        <f t="shared" ref="M642:M705" si="32">K642/L642</f>
        <v>19.997143515066451</v>
      </c>
    </row>
    <row r="643" spans="1:13" x14ac:dyDescent="0.15">
      <c r="A643" t="s">
        <v>976</v>
      </c>
      <c r="B643" s="6">
        <v>2876045</v>
      </c>
      <c r="C643" s="7">
        <v>522040</v>
      </c>
      <c r="D643">
        <f t="shared" si="30"/>
        <v>5.5092425867749597</v>
      </c>
      <c r="F643">
        <v>3661564</v>
      </c>
      <c r="G643">
        <v>287122</v>
      </c>
      <c r="H643">
        <f t="shared" si="31"/>
        <v>12.752641734175716</v>
      </c>
      <c r="K643">
        <v>14646256</v>
      </c>
      <c r="L643">
        <v>1148488</v>
      </c>
      <c r="M643">
        <f t="shared" si="32"/>
        <v>12.752641734175716</v>
      </c>
    </row>
    <row r="644" spans="1:13" x14ac:dyDescent="0.15">
      <c r="A644" t="s">
        <v>977</v>
      </c>
      <c r="B644" s="6">
        <v>2881314</v>
      </c>
      <c r="C644" s="7">
        <v>522960</v>
      </c>
      <c r="D644">
        <f t="shared" si="30"/>
        <v>5.5096259752179897</v>
      </c>
      <c r="F644">
        <v>3668272</v>
      </c>
      <c r="G644">
        <v>183036</v>
      </c>
      <c r="H644">
        <f t="shared" si="31"/>
        <v>20.041259642911776</v>
      </c>
      <c r="K644">
        <v>14673088</v>
      </c>
      <c r="L644">
        <v>732144</v>
      </c>
      <c r="M644">
        <f t="shared" si="32"/>
        <v>20.041259642911776</v>
      </c>
    </row>
    <row r="645" spans="1:13" x14ac:dyDescent="0.15">
      <c r="A645" t="s">
        <v>978</v>
      </c>
      <c r="B645" s="6">
        <v>2886584</v>
      </c>
      <c r="C645" s="7">
        <v>523880</v>
      </c>
      <c r="D645">
        <f t="shared" si="30"/>
        <v>5.5100099259372373</v>
      </c>
      <c r="F645">
        <v>3674982</v>
      </c>
      <c r="G645">
        <v>183358</v>
      </c>
      <c r="H645">
        <f t="shared" si="31"/>
        <v>20.042659714874727</v>
      </c>
      <c r="K645">
        <v>14699928</v>
      </c>
      <c r="L645">
        <v>733432</v>
      </c>
      <c r="M645">
        <f t="shared" si="32"/>
        <v>20.042659714874727</v>
      </c>
    </row>
    <row r="646" spans="1:13" x14ac:dyDescent="0.15">
      <c r="A646" t="s">
        <v>979</v>
      </c>
      <c r="B646" s="6">
        <v>2891855</v>
      </c>
      <c r="C646" s="7">
        <v>524800</v>
      </c>
      <c r="D646">
        <f t="shared" si="30"/>
        <v>5.5103944359756101</v>
      </c>
      <c r="F646">
        <v>3689283</v>
      </c>
      <c r="G646">
        <v>288640</v>
      </c>
      <c r="H646">
        <f t="shared" si="31"/>
        <v>12.781606845898004</v>
      </c>
      <c r="K646">
        <v>14757132</v>
      </c>
      <c r="L646">
        <v>1154560</v>
      </c>
      <c r="M646">
        <f t="shared" si="32"/>
        <v>12.781606845898004</v>
      </c>
    </row>
    <row r="647" spans="1:13" x14ac:dyDescent="0.15">
      <c r="A647" t="s">
        <v>980</v>
      </c>
      <c r="B647" s="6">
        <v>2897126</v>
      </c>
      <c r="C647" s="7">
        <v>525720</v>
      </c>
      <c r="D647">
        <f t="shared" si="30"/>
        <v>5.5107776002434754</v>
      </c>
      <c r="F647">
        <v>3696008</v>
      </c>
      <c r="G647">
        <v>184002</v>
      </c>
      <c r="H647">
        <f t="shared" si="31"/>
        <v>20.08678166541668</v>
      </c>
      <c r="K647">
        <v>14784032</v>
      </c>
      <c r="L647">
        <v>736008</v>
      </c>
      <c r="M647">
        <f t="shared" si="32"/>
        <v>20.08678166541668</v>
      </c>
    </row>
    <row r="648" spans="1:13" x14ac:dyDescent="0.15">
      <c r="A648" t="s">
        <v>981</v>
      </c>
      <c r="B648" s="6">
        <v>2902398</v>
      </c>
      <c r="C648" s="7">
        <v>526640</v>
      </c>
      <c r="D648">
        <f t="shared" si="30"/>
        <v>5.5111613246240312</v>
      </c>
      <c r="F648">
        <v>3702733</v>
      </c>
      <c r="G648">
        <v>184324</v>
      </c>
      <c r="H648">
        <f t="shared" si="31"/>
        <v>20.088176254855579</v>
      </c>
      <c r="K648">
        <v>14810932</v>
      </c>
      <c r="L648">
        <v>737296</v>
      </c>
      <c r="M648">
        <f t="shared" si="32"/>
        <v>20.088176254855579</v>
      </c>
    </row>
    <row r="649" spans="1:13" x14ac:dyDescent="0.15">
      <c r="A649" t="s">
        <v>982</v>
      </c>
      <c r="B649" s="6">
        <v>2907671</v>
      </c>
      <c r="C649" s="7">
        <v>527560</v>
      </c>
      <c r="D649">
        <f t="shared" si="30"/>
        <v>5.5115456061869743</v>
      </c>
      <c r="F649">
        <v>3717093</v>
      </c>
      <c r="G649">
        <v>290158</v>
      </c>
      <c r="H649">
        <f t="shared" si="31"/>
        <v>12.81058251021857</v>
      </c>
      <c r="K649">
        <v>14868372</v>
      </c>
      <c r="L649">
        <v>1160632</v>
      </c>
      <c r="M649">
        <f t="shared" si="32"/>
        <v>12.81058251021857</v>
      </c>
    </row>
    <row r="650" spans="1:13" x14ac:dyDescent="0.15">
      <c r="A650" t="s">
        <v>983</v>
      </c>
      <c r="B650" s="11">
        <v>2912945</v>
      </c>
      <c r="C650" s="12">
        <v>528480</v>
      </c>
      <c r="D650">
        <f t="shared" si="30"/>
        <v>5.511930442022404</v>
      </c>
      <c r="F650">
        <v>3723835</v>
      </c>
      <c r="G650">
        <v>184968</v>
      </c>
      <c r="H650">
        <f t="shared" si="31"/>
        <v>20.132320185113102</v>
      </c>
      <c r="K650">
        <v>14895340</v>
      </c>
      <c r="L650">
        <v>739872</v>
      </c>
      <c r="M650">
        <f t="shared" si="32"/>
        <v>20.132320185113102</v>
      </c>
    </row>
    <row r="651" spans="1:13" x14ac:dyDescent="0.15">
      <c r="A651" t="s">
        <v>984</v>
      </c>
      <c r="B651" s="6">
        <v>2918219</v>
      </c>
      <c r="C651" s="7">
        <v>529400</v>
      </c>
      <c r="D651">
        <f t="shared" si="30"/>
        <v>5.5123139403097845</v>
      </c>
      <c r="F651">
        <v>3738238</v>
      </c>
      <c r="G651">
        <v>185290</v>
      </c>
      <c r="H651">
        <f t="shared" si="31"/>
        <v>20.175066112580279</v>
      </c>
      <c r="K651">
        <v>15139863</v>
      </c>
      <c r="L651">
        <v>750424</v>
      </c>
      <c r="M651">
        <f t="shared" si="32"/>
        <v>20.175078355702908</v>
      </c>
    </row>
    <row r="652" spans="1:13" x14ac:dyDescent="0.15">
      <c r="A652" t="s">
        <v>985</v>
      </c>
      <c r="B652" s="6">
        <v>2923494</v>
      </c>
      <c r="C652" s="7">
        <v>530320</v>
      </c>
      <c r="D652">
        <f t="shared" si="30"/>
        <v>5.5126979936642027</v>
      </c>
      <c r="F652">
        <v>3744995</v>
      </c>
      <c r="G652">
        <v>185612</v>
      </c>
      <c r="H652">
        <f t="shared" si="31"/>
        <v>20.176470271318664</v>
      </c>
      <c r="K652">
        <v>15167229</v>
      </c>
      <c r="L652">
        <v>751728</v>
      </c>
      <c r="M652">
        <f t="shared" si="32"/>
        <v>20.176485377689804</v>
      </c>
    </row>
    <row r="653" spans="1:13" x14ac:dyDescent="0.15">
      <c r="A653" t="s">
        <v>986</v>
      </c>
      <c r="B653" s="6">
        <v>2928770</v>
      </c>
      <c r="C653" s="7">
        <v>531240</v>
      </c>
      <c r="D653">
        <f t="shared" si="30"/>
        <v>5.5130825992018675</v>
      </c>
      <c r="F653">
        <v>3759442</v>
      </c>
      <c r="G653">
        <v>292182</v>
      </c>
      <c r="H653">
        <f t="shared" si="31"/>
        <v>12.866781663483719</v>
      </c>
      <c r="K653">
        <v>15225740</v>
      </c>
      <c r="L653">
        <v>1183337</v>
      </c>
      <c r="M653">
        <f t="shared" si="32"/>
        <v>12.86678266630723</v>
      </c>
    </row>
    <row r="654" spans="1:13" x14ac:dyDescent="0.15">
      <c r="A654" t="s">
        <v>987</v>
      </c>
      <c r="B654" s="6">
        <v>2934046</v>
      </c>
      <c r="C654" s="7">
        <v>532160</v>
      </c>
      <c r="D654">
        <f t="shared" si="30"/>
        <v>5.5134658749248349</v>
      </c>
      <c r="F654">
        <v>3766214</v>
      </c>
      <c r="G654">
        <v>186256</v>
      </c>
      <c r="H654">
        <f t="shared" si="31"/>
        <v>20.220631818572286</v>
      </c>
      <c r="K654">
        <v>15253166</v>
      </c>
      <c r="L654">
        <v>754336</v>
      </c>
      <c r="M654">
        <f t="shared" si="32"/>
        <v>20.220652335298858</v>
      </c>
    </row>
    <row r="655" spans="1:13" x14ac:dyDescent="0.15">
      <c r="A655" t="s">
        <v>988</v>
      </c>
      <c r="B655" s="6">
        <v>2939323</v>
      </c>
      <c r="C655" s="7">
        <v>533080</v>
      </c>
      <c r="D655">
        <f t="shared" si="30"/>
        <v>5.513849703609214</v>
      </c>
      <c r="F655">
        <v>3772988</v>
      </c>
      <c r="G655">
        <v>186578</v>
      </c>
      <c r="H655">
        <f t="shared" si="31"/>
        <v>20.222041183848042</v>
      </c>
      <c r="K655">
        <v>15280601</v>
      </c>
      <c r="L655">
        <v>755640</v>
      </c>
      <c r="M655">
        <f t="shared" si="32"/>
        <v>20.222064739823196</v>
      </c>
    </row>
    <row r="656" spans="1:13" x14ac:dyDescent="0.15">
      <c r="A656" t="s">
        <v>989</v>
      </c>
      <c r="B656" s="6">
        <v>2944601</v>
      </c>
      <c r="C656" s="7">
        <v>534000</v>
      </c>
      <c r="D656">
        <f t="shared" si="30"/>
        <v>5.514234082397004</v>
      </c>
      <c r="F656">
        <v>3787492</v>
      </c>
      <c r="G656">
        <v>293700</v>
      </c>
      <c r="H656">
        <f t="shared" si="31"/>
        <v>12.895784814436499</v>
      </c>
      <c r="K656">
        <v>15339342</v>
      </c>
      <c r="L656">
        <v>1189485</v>
      </c>
      <c r="M656">
        <f t="shared" si="32"/>
        <v>12.89578431001652</v>
      </c>
    </row>
    <row r="657" spans="1:13" x14ac:dyDescent="0.15">
      <c r="A657" t="s">
        <v>990</v>
      </c>
      <c r="B657" s="6">
        <v>2949880</v>
      </c>
      <c r="C657" s="7">
        <v>534920</v>
      </c>
      <c r="D657">
        <f t="shared" si="30"/>
        <v>5.5146190084498619</v>
      </c>
      <c r="F657">
        <v>3794283</v>
      </c>
      <c r="G657">
        <v>187222</v>
      </c>
      <c r="H657">
        <f t="shared" si="31"/>
        <v>20.266224054865347</v>
      </c>
      <c r="K657">
        <v>15366846</v>
      </c>
      <c r="L657">
        <v>758249</v>
      </c>
      <c r="M657">
        <f t="shared" si="32"/>
        <v>20.26622652980749</v>
      </c>
    </row>
    <row r="658" spans="1:13" x14ac:dyDescent="0.15">
      <c r="A658" t="s">
        <v>991</v>
      </c>
      <c r="B658" s="6">
        <v>2955159</v>
      </c>
      <c r="C658" s="7">
        <v>535840</v>
      </c>
      <c r="D658">
        <f t="shared" si="30"/>
        <v>5.515002612720215</v>
      </c>
      <c r="F658">
        <v>3801072</v>
      </c>
      <c r="G658">
        <v>187544</v>
      </c>
      <c r="H658">
        <f t="shared" si="31"/>
        <v>20.267627863328073</v>
      </c>
      <c r="K658">
        <v>15394341</v>
      </c>
      <c r="L658">
        <v>759553</v>
      </c>
      <c r="M658">
        <f t="shared" si="32"/>
        <v>20.267632410114896</v>
      </c>
    </row>
    <row r="659" spans="1:13" x14ac:dyDescent="0.15">
      <c r="A659" t="s">
        <v>992</v>
      </c>
      <c r="B659" s="6">
        <v>2960439</v>
      </c>
      <c r="C659" s="7">
        <v>536760</v>
      </c>
      <c r="D659">
        <f t="shared" si="30"/>
        <v>5.515386765034652</v>
      </c>
      <c r="F659">
        <v>3815634</v>
      </c>
      <c r="G659">
        <v>295218</v>
      </c>
      <c r="H659">
        <f t="shared" si="31"/>
        <v>12.924801333252038</v>
      </c>
      <c r="K659">
        <v>15453317</v>
      </c>
      <c r="L659">
        <v>1195632</v>
      </c>
      <c r="M659">
        <f t="shared" si="32"/>
        <v>12.924810476802227</v>
      </c>
    </row>
    <row r="660" spans="1:13" x14ac:dyDescent="0.15">
      <c r="A660" t="s">
        <v>993</v>
      </c>
      <c r="B660" s="11">
        <v>2965719</v>
      </c>
      <c r="C660" s="12">
        <v>537680</v>
      </c>
      <c r="D660">
        <f t="shared" si="30"/>
        <v>5.5157696027376879</v>
      </c>
      <c r="F660">
        <v>3822441</v>
      </c>
      <c r="G660">
        <v>188188</v>
      </c>
      <c r="H660">
        <f t="shared" si="31"/>
        <v>20.311821157565838</v>
      </c>
      <c r="K660">
        <v>15480886</v>
      </c>
      <c r="L660">
        <v>762161</v>
      </c>
      <c r="M660">
        <f t="shared" si="32"/>
        <v>20.311831752083876</v>
      </c>
    </row>
    <row r="661" spans="1:13" x14ac:dyDescent="0.15">
      <c r="A661" t="s">
        <v>994</v>
      </c>
      <c r="B661" s="6">
        <v>2971001</v>
      </c>
      <c r="C661" s="7">
        <v>538600</v>
      </c>
      <c r="D661">
        <f t="shared" si="30"/>
        <v>5.5161548458967697</v>
      </c>
      <c r="F661">
        <v>3837047</v>
      </c>
      <c r="G661">
        <v>188510</v>
      </c>
      <c r="H661">
        <f t="shared" si="31"/>
        <v>20.35460718264283</v>
      </c>
      <c r="K661">
        <v>15731892</v>
      </c>
      <c r="L661">
        <v>772891</v>
      </c>
      <c r="M661">
        <f t="shared" si="32"/>
        <v>20.354606276952378</v>
      </c>
    </row>
    <row r="662" spans="1:13" x14ac:dyDescent="0.15">
      <c r="A662" t="s">
        <v>995</v>
      </c>
      <c r="B662" s="6">
        <v>2976283</v>
      </c>
      <c r="C662" s="7">
        <v>539520</v>
      </c>
      <c r="D662">
        <f t="shared" si="30"/>
        <v>5.5165387752075921</v>
      </c>
      <c r="F662">
        <v>3843869</v>
      </c>
      <c r="G662">
        <v>188832</v>
      </c>
      <c r="H662">
        <f t="shared" si="31"/>
        <v>20.356025461786139</v>
      </c>
      <c r="K662">
        <v>15759862</v>
      </c>
      <c r="L662">
        <v>774211</v>
      </c>
      <c r="M662">
        <f t="shared" si="32"/>
        <v>20.356029557833718</v>
      </c>
    </row>
    <row r="663" spans="1:13" x14ac:dyDescent="0.15">
      <c r="A663" t="s">
        <v>996</v>
      </c>
      <c r="B663" s="6">
        <v>2981565</v>
      </c>
      <c r="C663" s="7">
        <v>540440</v>
      </c>
      <c r="D663">
        <f t="shared" si="30"/>
        <v>5.5169213973799129</v>
      </c>
      <c r="F663">
        <v>3858516</v>
      </c>
      <c r="G663">
        <v>297242</v>
      </c>
      <c r="H663">
        <f t="shared" si="31"/>
        <v>12.981059204284724</v>
      </c>
      <c r="K663">
        <v>15819915</v>
      </c>
      <c r="L663">
        <v>1218692</v>
      </c>
      <c r="M663">
        <f t="shared" si="32"/>
        <v>12.981060842280083</v>
      </c>
    </row>
    <row r="664" spans="1:13" x14ac:dyDescent="0.15">
      <c r="A664" t="s">
        <v>997</v>
      </c>
      <c r="B664" s="6">
        <v>2986849</v>
      </c>
      <c r="C664" s="7">
        <v>541360</v>
      </c>
      <c r="D664">
        <f t="shared" si="30"/>
        <v>5.5173064134771685</v>
      </c>
      <c r="F664">
        <v>3865355</v>
      </c>
      <c r="G664">
        <v>189476</v>
      </c>
      <c r="H664">
        <f t="shared" si="31"/>
        <v>20.40023538601195</v>
      </c>
      <c r="K664">
        <v>15847955</v>
      </c>
      <c r="L664">
        <v>776851</v>
      </c>
      <c r="M664">
        <f t="shared" si="32"/>
        <v>20.400250498486841</v>
      </c>
    </row>
    <row r="665" spans="1:13" x14ac:dyDescent="0.15">
      <c r="A665" t="s">
        <v>998</v>
      </c>
      <c r="B665" s="6">
        <v>2992133</v>
      </c>
      <c r="C665" s="7">
        <v>542280</v>
      </c>
      <c r="D665">
        <f t="shared" si="30"/>
        <v>5.5176901231835949</v>
      </c>
      <c r="F665">
        <v>3872193</v>
      </c>
      <c r="G665">
        <v>189798</v>
      </c>
      <c r="H665">
        <f t="shared" si="31"/>
        <v>20.401653336705341</v>
      </c>
      <c r="K665">
        <v>15875991</v>
      </c>
      <c r="L665">
        <v>778171</v>
      </c>
      <c r="M665">
        <f t="shared" si="32"/>
        <v>20.401673925139846</v>
      </c>
    </row>
    <row r="666" spans="1:13" x14ac:dyDescent="0.15">
      <c r="A666" t="s">
        <v>999</v>
      </c>
      <c r="B666" s="6">
        <v>2997418</v>
      </c>
      <c r="C666" s="7">
        <v>543200</v>
      </c>
      <c r="D666">
        <f t="shared" si="30"/>
        <v>5.5180743740795286</v>
      </c>
      <c r="F666">
        <v>3886901</v>
      </c>
      <c r="G666">
        <v>298760</v>
      </c>
      <c r="H666">
        <f t="shared" si="31"/>
        <v>13.010111795421073</v>
      </c>
      <c r="K666">
        <v>15936294</v>
      </c>
      <c r="L666">
        <v>1224916</v>
      </c>
      <c r="M666">
        <f t="shared" si="32"/>
        <v>13.010111713782823</v>
      </c>
    </row>
    <row r="667" spans="1:13" x14ac:dyDescent="0.15">
      <c r="A667" t="s">
        <v>1000</v>
      </c>
      <c r="B667" s="6">
        <v>3002704</v>
      </c>
      <c r="C667" s="7">
        <v>544120</v>
      </c>
      <c r="D667">
        <f t="shared" si="30"/>
        <v>5.5184591634198341</v>
      </c>
      <c r="F667">
        <v>3893755</v>
      </c>
      <c r="G667">
        <v>190442</v>
      </c>
      <c r="H667">
        <f t="shared" si="31"/>
        <v>20.445883786139611</v>
      </c>
      <c r="K667">
        <v>15964395</v>
      </c>
      <c r="L667">
        <v>780812</v>
      </c>
      <c r="M667">
        <f t="shared" si="32"/>
        <v>20.445888382862968</v>
      </c>
    </row>
    <row r="668" spans="1:13" x14ac:dyDescent="0.15">
      <c r="A668" t="s">
        <v>1001</v>
      </c>
      <c r="B668" s="6">
        <v>3007990</v>
      </c>
      <c r="C668" s="7">
        <v>545040</v>
      </c>
      <c r="D668">
        <f t="shared" si="30"/>
        <v>5.5188426537501831</v>
      </c>
      <c r="F668">
        <v>3900610</v>
      </c>
      <c r="G668">
        <v>190764</v>
      </c>
      <c r="H668">
        <f t="shared" si="31"/>
        <v>20.447306619697638</v>
      </c>
      <c r="K668">
        <v>15992501</v>
      </c>
      <c r="L668">
        <v>782132</v>
      </c>
      <c r="M668">
        <f t="shared" si="32"/>
        <v>20.447317076912849</v>
      </c>
    </row>
    <row r="669" spans="1:13" x14ac:dyDescent="0.15">
      <c r="A669" t="s">
        <v>1002</v>
      </c>
      <c r="B669" s="6">
        <v>3013277</v>
      </c>
      <c r="C669" s="7">
        <v>545960</v>
      </c>
      <c r="D669">
        <f t="shared" si="30"/>
        <v>5.5192266832734997</v>
      </c>
      <c r="F669">
        <v>3915376</v>
      </c>
      <c r="G669">
        <v>300278</v>
      </c>
      <c r="H669">
        <f t="shared" si="31"/>
        <v>13.039170368791586</v>
      </c>
      <c r="K669">
        <v>16053041</v>
      </c>
      <c r="L669">
        <v>1231139</v>
      </c>
      <c r="M669">
        <f t="shared" si="32"/>
        <v>13.039178354353163</v>
      </c>
    </row>
    <row r="670" spans="1:13" x14ac:dyDescent="0.15">
      <c r="A670" t="s">
        <v>1003</v>
      </c>
      <c r="B670" s="11">
        <v>3018564</v>
      </c>
      <c r="C670" s="12">
        <v>546880</v>
      </c>
      <c r="D670">
        <f t="shared" si="30"/>
        <v>5.5196094207138682</v>
      </c>
      <c r="F670">
        <v>3922245</v>
      </c>
      <c r="G670">
        <v>191408</v>
      </c>
      <c r="H670">
        <f t="shared" si="31"/>
        <v>20.491541628354092</v>
      </c>
      <c r="K670">
        <v>16081204</v>
      </c>
      <c r="L670">
        <v>784772</v>
      </c>
      <c r="M670">
        <f t="shared" si="32"/>
        <v>20.491561880393288</v>
      </c>
    </row>
    <row r="671" spans="1:13" x14ac:dyDescent="0.15">
      <c r="A671" t="s">
        <v>1004</v>
      </c>
      <c r="B671" s="6">
        <v>3023853</v>
      </c>
      <c r="C671" s="7">
        <v>547800</v>
      </c>
      <c r="D671">
        <f t="shared" si="30"/>
        <v>5.51999452354874</v>
      </c>
      <c r="F671">
        <v>3937055</v>
      </c>
      <c r="G671">
        <v>191730</v>
      </c>
      <c r="H671">
        <f t="shared" si="31"/>
        <v>20.534371251238721</v>
      </c>
      <c r="K671">
        <v>16338778</v>
      </c>
      <c r="L671">
        <v>795679</v>
      </c>
      <c r="M671">
        <f t="shared" si="32"/>
        <v>20.534383840719688</v>
      </c>
    </row>
    <row r="672" spans="1:13" x14ac:dyDescent="0.15">
      <c r="A672" t="s">
        <v>1005</v>
      </c>
      <c r="B672" s="6">
        <v>3029142</v>
      </c>
      <c r="C672" s="7">
        <v>548720</v>
      </c>
      <c r="D672">
        <f t="shared" si="30"/>
        <v>5.5203783350342617</v>
      </c>
      <c r="F672">
        <v>3943942</v>
      </c>
      <c r="G672">
        <v>192052</v>
      </c>
      <c r="H672">
        <f t="shared" si="31"/>
        <v>20.53580280340741</v>
      </c>
      <c r="K672">
        <v>16367359</v>
      </c>
      <c r="L672">
        <v>797015</v>
      </c>
      <c r="M672">
        <f t="shared" si="32"/>
        <v>20.535823039716945</v>
      </c>
    </row>
    <row r="673" spans="1:13" x14ac:dyDescent="0.15">
      <c r="A673" t="s">
        <v>1006</v>
      </c>
      <c r="B673" s="6">
        <v>3034432</v>
      </c>
      <c r="C673" s="7">
        <v>549640</v>
      </c>
      <c r="D673">
        <f t="shared" si="30"/>
        <v>5.5207626810275814</v>
      </c>
      <c r="F673">
        <v>3958795</v>
      </c>
      <c r="G673">
        <v>302302</v>
      </c>
      <c r="H673">
        <f t="shared" si="31"/>
        <v>13.095497218013774</v>
      </c>
      <c r="K673">
        <v>16428999</v>
      </c>
      <c r="L673">
        <v>1254553</v>
      </c>
      <c r="M673">
        <f t="shared" si="32"/>
        <v>13.09550015025272</v>
      </c>
    </row>
    <row r="674" spans="1:13" x14ac:dyDescent="0.15">
      <c r="A674" t="s">
        <v>1007</v>
      </c>
      <c r="B674" s="6">
        <v>3039722</v>
      </c>
      <c r="C674" s="7">
        <v>550560</v>
      </c>
      <c r="D674">
        <f t="shared" si="30"/>
        <v>5.5211457425167101</v>
      </c>
      <c r="F674">
        <v>3965696</v>
      </c>
      <c r="G674">
        <v>192696</v>
      </c>
      <c r="H674">
        <f t="shared" si="31"/>
        <v>20.580063934902643</v>
      </c>
      <c r="K674">
        <v>16457638</v>
      </c>
      <c r="L674">
        <v>799688</v>
      </c>
      <c r="M674">
        <f t="shared" si="32"/>
        <v>20.580073728754215</v>
      </c>
    </row>
    <row r="675" spans="1:13" x14ac:dyDescent="0.15">
      <c r="A675" t="s">
        <v>1008</v>
      </c>
      <c r="B675" s="6">
        <v>3045014</v>
      </c>
      <c r="C675" s="7">
        <v>551480</v>
      </c>
      <c r="D675">
        <f t="shared" si="30"/>
        <v>5.5215311525349966</v>
      </c>
      <c r="F675">
        <v>3972600</v>
      </c>
      <c r="G675">
        <v>193018</v>
      </c>
      <c r="H675">
        <f t="shared" si="31"/>
        <v>20.581500170968511</v>
      </c>
      <c r="K675">
        <v>16486290</v>
      </c>
      <c r="L675">
        <v>801024</v>
      </c>
      <c r="M675">
        <f t="shared" si="32"/>
        <v>20.581518156759348</v>
      </c>
    </row>
    <row r="676" spans="1:13" x14ac:dyDescent="0.15">
      <c r="A676" t="s">
        <v>1009</v>
      </c>
      <c r="B676" s="6">
        <v>3050305</v>
      </c>
      <c r="C676" s="7">
        <v>552400</v>
      </c>
      <c r="D676">
        <f t="shared" si="30"/>
        <v>5.5219134685010864</v>
      </c>
      <c r="F676">
        <v>3987510</v>
      </c>
      <c r="G676">
        <v>303820</v>
      </c>
      <c r="H676">
        <f t="shared" si="31"/>
        <v>13.124580343624514</v>
      </c>
      <c r="K676">
        <v>16548166</v>
      </c>
      <c r="L676">
        <v>1260853</v>
      </c>
      <c r="M676">
        <f t="shared" si="32"/>
        <v>13.124579947067581</v>
      </c>
    </row>
    <row r="677" spans="1:13" x14ac:dyDescent="0.15">
      <c r="A677" t="s">
        <v>1010</v>
      </c>
      <c r="B677" s="6">
        <v>3055598</v>
      </c>
      <c r="C677" s="7">
        <v>553320</v>
      </c>
      <c r="D677">
        <f t="shared" si="30"/>
        <v>5.522298127665727</v>
      </c>
      <c r="F677">
        <v>3994429</v>
      </c>
      <c r="G677">
        <v>193662</v>
      </c>
      <c r="H677">
        <f t="shared" si="31"/>
        <v>20.625775836250789</v>
      </c>
      <c r="K677">
        <v>16576880</v>
      </c>
      <c r="L677">
        <v>803697</v>
      </c>
      <c r="M677">
        <f t="shared" si="32"/>
        <v>20.625783099849819</v>
      </c>
    </row>
    <row r="678" spans="1:13" x14ac:dyDescent="0.15">
      <c r="A678" t="s">
        <v>1011</v>
      </c>
      <c r="B678" s="6">
        <v>3060891</v>
      </c>
      <c r="C678" s="7">
        <v>554240</v>
      </c>
      <c r="D678">
        <f t="shared" si="30"/>
        <v>5.5226815098152429</v>
      </c>
      <c r="F678">
        <v>4001349</v>
      </c>
      <c r="G678">
        <v>193984</v>
      </c>
      <c r="H678">
        <f t="shared" si="31"/>
        <v>20.627211522599801</v>
      </c>
      <c r="K678">
        <v>16605598</v>
      </c>
      <c r="L678">
        <v>805033</v>
      </c>
      <c r="M678">
        <f t="shared" si="32"/>
        <v>20.627226461523936</v>
      </c>
    </row>
    <row r="679" spans="1:13" x14ac:dyDescent="0.15">
      <c r="A679" t="s">
        <v>1012</v>
      </c>
      <c r="B679" s="6">
        <v>3066185</v>
      </c>
      <c r="C679" s="7">
        <v>555160</v>
      </c>
      <c r="D679">
        <f t="shared" si="30"/>
        <v>5.5230654225808777</v>
      </c>
      <c r="F679">
        <v>4016318</v>
      </c>
      <c r="G679">
        <v>305338</v>
      </c>
      <c r="H679">
        <f t="shared" si="31"/>
        <v>13.153678873903674</v>
      </c>
      <c r="K679">
        <v>16667719</v>
      </c>
      <c r="L679">
        <v>1267152</v>
      </c>
      <c r="M679">
        <f t="shared" si="32"/>
        <v>13.153685587837924</v>
      </c>
    </row>
    <row r="680" spans="1:13" x14ac:dyDescent="0.15">
      <c r="A680" t="s">
        <v>1013</v>
      </c>
      <c r="B680" s="11">
        <v>3071480</v>
      </c>
      <c r="C680" s="12">
        <v>556080</v>
      </c>
      <c r="D680">
        <f t="shared" si="30"/>
        <v>5.5234498633290174</v>
      </c>
      <c r="F680">
        <v>4023254</v>
      </c>
      <c r="G680">
        <v>194628</v>
      </c>
      <c r="H680">
        <f t="shared" si="31"/>
        <v>20.67150666913291</v>
      </c>
      <c r="K680">
        <v>16696504</v>
      </c>
      <c r="L680">
        <v>807706</v>
      </c>
      <c r="M680">
        <f t="shared" si="32"/>
        <v>20.671511663897508</v>
      </c>
    </row>
    <row r="681" spans="1:13" x14ac:dyDescent="0.15">
      <c r="A681" t="s">
        <v>1014</v>
      </c>
      <c r="B681" s="6">
        <v>3076776</v>
      </c>
      <c r="C681" s="7">
        <v>557000</v>
      </c>
      <c r="D681">
        <f t="shared" si="30"/>
        <v>5.5238348294434472</v>
      </c>
      <c r="F681">
        <v>4038268</v>
      </c>
      <c r="G681">
        <v>194950</v>
      </c>
      <c r="H681">
        <f t="shared" si="31"/>
        <v>20.714378045652733</v>
      </c>
      <c r="K681">
        <v>16960725</v>
      </c>
      <c r="L681">
        <v>818790</v>
      </c>
      <c r="M681">
        <f t="shared" si="32"/>
        <v>20.714377312864105</v>
      </c>
    </row>
    <row r="682" spans="1:13" x14ac:dyDescent="0.15">
      <c r="A682" t="s">
        <v>1015</v>
      </c>
      <c r="B682" s="6">
        <v>3082072</v>
      </c>
      <c r="C682" s="7">
        <v>557920</v>
      </c>
      <c r="D682">
        <f t="shared" si="30"/>
        <v>5.5242185259535415</v>
      </c>
      <c r="F682">
        <v>4045219</v>
      </c>
      <c r="G682">
        <v>195272</v>
      </c>
      <c r="H682">
        <f t="shared" si="31"/>
        <v>20.715816911794828</v>
      </c>
      <c r="K682">
        <v>16989919</v>
      </c>
      <c r="L682">
        <v>820142</v>
      </c>
      <c r="M682">
        <f t="shared" si="32"/>
        <v>20.715826039880898</v>
      </c>
    </row>
    <row r="683" spans="1:13" x14ac:dyDescent="0.15">
      <c r="A683" t="s">
        <v>1016</v>
      </c>
      <c r="B683" s="6">
        <v>3087369</v>
      </c>
      <c r="C683" s="7">
        <v>558840</v>
      </c>
      <c r="D683">
        <f t="shared" si="30"/>
        <v>5.5246027485505689</v>
      </c>
      <c r="F683">
        <v>4060275</v>
      </c>
      <c r="G683">
        <v>307362</v>
      </c>
      <c r="H683">
        <f t="shared" si="31"/>
        <v>13.210074765260508</v>
      </c>
      <c r="K683">
        <v>17053155</v>
      </c>
      <c r="L683">
        <v>1290920</v>
      </c>
      <c r="M683">
        <f t="shared" si="32"/>
        <v>13.21007885848852</v>
      </c>
    </row>
    <row r="684" spans="1:13" x14ac:dyDescent="0.15">
      <c r="A684" t="s">
        <v>1017</v>
      </c>
      <c r="B684" s="6">
        <v>3092666</v>
      </c>
      <c r="C684" s="7">
        <v>559760</v>
      </c>
      <c r="D684">
        <f t="shared" si="30"/>
        <v>5.5249857081606404</v>
      </c>
      <c r="F684">
        <v>4067242</v>
      </c>
      <c r="G684">
        <v>195916</v>
      </c>
      <c r="H684">
        <f t="shared" si="31"/>
        <v>20.760131893260375</v>
      </c>
      <c r="K684">
        <v>17082416</v>
      </c>
      <c r="L684">
        <v>822847</v>
      </c>
      <c r="M684">
        <f t="shared" si="32"/>
        <v>20.760136453070864</v>
      </c>
    </row>
    <row r="685" spans="1:13" x14ac:dyDescent="0.15">
      <c r="A685" t="s">
        <v>1018</v>
      </c>
      <c r="B685" s="6">
        <v>3097965</v>
      </c>
      <c r="C685" s="7">
        <v>560680</v>
      </c>
      <c r="D685">
        <f t="shared" si="30"/>
        <v>5.5253709780980236</v>
      </c>
      <c r="F685">
        <v>4074211</v>
      </c>
      <c r="G685">
        <v>196238</v>
      </c>
      <c r="H685">
        <f t="shared" si="31"/>
        <v>20.761580325930758</v>
      </c>
      <c r="K685">
        <v>17111686</v>
      </c>
      <c r="L685">
        <v>824199</v>
      </c>
      <c r="M685">
        <f t="shared" si="32"/>
        <v>20.761595197276385</v>
      </c>
    </row>
    <row r="686" spans="1:13" x14ac:dyDescent="0.15">
      <c r="A686" t="s">
        <v>1019</v>
      </c>
      <c r="B686" s="6">
        <v>3103264</v>
      </c>
      <c r="C686" s="7">
        <v>561600</v>
      </c>
      <c r="D686">
        <f t="shared" si="30"/>
        <v>5.5257549857549861</v>
      </c>
      <c r="F686">
        <v>4089325</v>
      </c>
      <c r="G686">
        <v>308880</v>
      </c>
      <c r="H686">
        <f t="shared" si="31"/>
        <v>13.239202926702927</v>
      </c>
      <c r="K686">
        <v>17175165</v>
      </c>
      <c r="L686">
        <v>1297296</v>
      </c>
      <c r="M686">
        <f t="shared" si="32"/>
        <v>13.239202926702927</v>
      </c>
    </row>
    <row r="687" spans="1:13" x14ac:dyDescent="0.15">
      <c r="A687" t="s">
        <v>1020</v>
      </c>
      <c r="B687" s="6">
        <v>3108563</v>
      </c>
      <c r="C687" s="7">
        <v>562520</v>
      </c>
      <c r="D687">
        <f t="shared" si="30"/>
        <v>5.5261377373248948</v>
      </c>
      <c r="F687">
        <v>4096308</v>
      </c>
      <c r="G687">
        <v>196882</v>
      </c>
      <c r="H687">
        <f t="shared" si="31"/>
        <v>20.805904044046688</v>
      </c>
      <c r="K687">
        <v>17204493</v>
      </c>
      <c r="L687">
        <v>826904</v>
      </c>
      <c r="M687">
        <f t="shared" si="32"/>
        <v>20.805913382931998</v>
      </c>
    </row>
    <row r="688" spans="1:13" x14ac:dyDescent="0.15">
      <c r="A688" t="s">
        <v>1021</v>
      </c>
      <c r="B688" s="6">
        <v>3113864</v>
      </c>
      <c r="C688" s="7">
        <v>563440</v>
      </c>
      <c r="D688">
        <f t="shared" si="30"/>
        <v>5.5265227885844102</v>
      </c>
      <c r="F688">
        <v>4103293</v>
      </c>
      <c r="G688">
        <v>197204</v>
      </c>
      <c r="H688">
        <f t="shared" si="31"/>
        <v>20.807351777854404</v>
      </c>
      <c r="K688">
        <v>17233830</v>
      </c>
      <c r="L688">
        <v>828256</v>
      </c>
      <c r="M688">
        <f t="shared" si="32"/>
        <v>20.807371150948498</v>
      </c>
    </row>
    <row r="689" spans="1:13" x14ac:dyDescent="0.15">
      <c r="A689" t="s">
        <v>1022</v>
      </c>
      <c r="B689" s="6">
        <v>3119165</v>
      </c>
      <c r="C689" s="7">
        <v>564360</v>
      </c>
      <c r="D689">
        <f t="shared" si="30"/>
        <v>5.5269065844496419</v>
      </c>
      <c r="F689">
        <v>4118466</v>
      </c>
      <c r="G689">
        <v>310398</v>
      </c>
      <c r="H689">
        <f t="shared" si="31"/>
        <v>13.268339357856687</v>
      </c>
      <c r="K689">
        <v>17297557</v>
      </c>
      <c r="L689">
        <v>1303671</v>
      </c>
      <c r="M689">
        <f t="shared" si="32"/>
        <v>13.26834531104857</v>
      </c>
    </row>
    <row r="690" spans="1:13" x14ac:dyDescent="0.15">
      <c r="A690" t="s">
        <v>1023</v>
      </c>
      <c r="B690" s="11">
        <v>3124467</v>
      </c>
      <c r="C690" s="12">
        <v>565280</v>
      </c>
      <c r="D690">
        <f t="shared" si="30"/>
        <v>5.527290900084914</v>
      </c>
      <c r="F690">
        <v>4125467</v>
      </c>
      <c r="G690">
        <v>197848</v>
      </c>
      <c r="H690">
        <f t="shared" si="31"/>
        <v>20.851699284299059</v>
      </c>
      <c r="K690">
        <v>17326961</v>
      </c>
      <c r="L690">
        <v>830961</v>
      </c>
      <c r="M690">
        <f t="shared" si="32"/>
        <v>20.851713859013842</v>
      </c>
    </row>
    <row r="691" spans="1:13" x14ac:dyDescent="0.15">
      <c r="A691" t="s">
        <v>1024</v>
      </c>
      <c r="B691" s="6">
        <v>3129769</v>
      </c>
      <c r="C691" s="7">
        <v>566200</v>
      </c>
      <c r="D691">
        <f t="shared" si="30"/>
        <v>5.5276739667961854</v>
      </c>
      <c r="F691">
        <v>4140683</v>
      </c>
      <c r="G691">
        <v>198170</v>
      </c>
      <c r="H691">
        <f t="shared" si="31"/>
        <v>20.894600595448352</v>
      </c>
      <c r="K691">
        <v>17597902</v>
      </c>
      <c r="L691">
        <v>842222</v>
      </c>
      <c r="M691">
        <f t="shared" si="32"/>
        <v>20.894612109396334</v>
      </c>
    </row>
    <row r="692" spans="1:13" x14ac:dyDescent="0.15">
      <c r="A692" t="s">
        <v>1025</v>
      </c>
      <c r="B692" s="6">
        <v>3135072</v>
      </c>
      <c r="C692" s="7">
        <v>567120</v>
      </c>
      <c r="D692">
        <f t="shared" si="30"/>
        <v>5.5280575539568346</v>
      </c>
      <c r="F692">
        <v>4147699</v>
      </c>
      <c r="G692">
        <v>198492</v>
      </c>
      <c r="H692">
        <f t="shared" si="31"/>
        <v>20.896051226245895</v>
      </c>
      <c r="K692">
        <v>17627720</v>
      </c>
      <c r="L692">
        <v>843591</v>
      </c>
      <c r="M692">
        <f t="shared" si="32"/>
        <v>20.896050337189468</v>
      </c>
    </row>
    <row r="693" spans="1:13" x14ac:dyDescent="0.15">
      <c r="A693" t="s">
        <v>1026</v>
      </c>
      <c r="B693" s="6">
        <v>3140376</v>
      </c>
      <c r="C693" s="7">
        <v>568040</v>
      </c>
      <c r="D693">
        <f t="shared" si="30"/>
        <v>5.528441659038096</v>
      </c>
      <c r="F693">
        <v>4162960</v>
      </c>
      <c r="G693">
        <v>312422</v>
      </c>
      <c r="H693">
        <f t="shared" si="31"/>
        <v>13.32479786954824</v>
      </c>
      <c r="K693">
        <v>17692580</v>
      </c>
      <c r="L693">
        <v>1327793</v>
      </c>
      <c r="M693">
        <f t="shared" si="32"/>
        <v>13.324802887197025</v>
      </c>
    </row>
    <row r="694" spans="1:13" x14ac:dyDescent="0.15">
      <c r="A694" t="s">
        <v>1027</v>
      </c>
      <c r="B694" s="6">
        <v>3145681</v>
      </c>
      <c r="C694" s="7">
        <v>568960</v>
      </c>
      <c r="D694">
        <f t="shared" si="30"/>
        <v>5.5288262795275589</v>
      </c>
      <c r="F694">
        <v>4169993</v>
      </c>
      <c r="G694">
        <v>199136</v>
      </c>
      <c r="H694">
        <f t="shared" si="31"/>
        <v>20.940427647436927</v>
      </c>
      <c r="K694">
        <v>17722470</v>
      </c>
      <c r="L694">
        <v>846328</v>
      </c>
      <c r="M694">
        <f t="shared" si="32"/>
        <v>20.94042735204318</v>
      </c>
    </row>
    <row r="695" spans="1:13" x14ac:dyDescent="0.15">
      <c r="A695" t="s">
        <v>1028</v>
      </c>
      <c r="B695" s="6">
        <v>3150986</v>
      </c>
      <c r="C695" s="7">
        <v>569880</v>
      </c>
      <c r="D695">
        <f t="shared" si="30"/>
        <v>5.5292096581736505</v>
      </c>
      <c r="F695">
        <v>4177024</v>
      </c>
      <c r="G695">
        <v>199458</v>
      </c>
      <c r="H695">
        <f t="shared" si="31"/>
        <v>20.941872474405638</v>
      </c>
      <c r="K695">
        <v>17752352</v>
      </c>
      <c r="L695">
        <v>847696</v>
      </c>
      <c r="M695">
        <f t="shared" si="32"/>
        <v>20.941884826635963</v>
      </c>
    </row>
    <row r="696" spans="1:13" x14ac:dyDescent="0.15">
      <c r="A696" t="s">
        <v>1029</v>
      </c>
      <c r="B696" s="6">
        <v>3156292</v>
      </c>
      <c r="C696" s="7">
        <v>570800</v>
      </c>
      <c r="D696">
        <f t="shared" si="30"/>
        <v>5.5295935529081994</v>
      </c>
      <c r="F696">
        <v>4192344</v>
      </c>
      <c r="G696">
        <v>313940</v>
      </c>
      <c r="H696">
        <f t="shared" si="31"/>
        <v>13.353965725934891</v>
      </c>
      <c r="K696">
        <v>17817462</v>
      </c>
      <c r="L696">
        <v>1334245</v>
      </c>
      <c r="M696">
        <f t="shared" si="32"/>
        <v>13.353965725934891</v>
      </c>
    </row>
    <row r="697" spans="1:13" x14ac:dyDescent="0.15">
      <c r="A697" t="s">
        <v>1030</v>
      </c>
      <c r="B697" s="6">
        <v>3161599</v>
      </c>
      <c r="C697" s="7">
        <v>571720</v>
      </c>
      <c r="D697">
        <f t="shared" si="30"/>
        <v>5.5299779612397675</v>
      </c>
      <c r="F697">
        <v>4199393</v>
      </c>
      <c r="G697">
        <v>200102</v>
      </c>
      <c r="H697">
        <f t="shared" si="31"/>
        <v>20.986262006376748</v>
      </c>
      <c r="K697">
        <v>17847420</v>
      </c>
      <c r="L697">
        <v>850433</v>
      </c>
      <c r="M697">
        <f t="shared" si="32"/>
        <v>20.98627405098344</v>
      </c>
    </row>
    <row r="698" spans="1:13" x14ac:dyDescent="0.15">
      <c r="A698" t="s">
        <v>1031</v>
      </c>
      <c r="B698" s="6">
        <v>3166907</v>
      </c>
      <c r="C698" s="7">
        <v>572640</v>
      </c>
      <c r="D698">
        <f t="shared" si="30"/>
        <v>5.5303628806929312</v>
      </c>
      <c r="F698">
        <v>4206443</v>
      </c>
      <c r="G698">
        <v>200424</v>
      </c>
      <c r="H698">
        <f t="shared" si="31"/>
        <v>20.987721031413404</v>
      </c>
      <c r="K698">
        <v>17877382</v>
      </c>
      <c r="L698">
        <v>851802</v>
      </c>
      <c r="M698">
        <f t="shared" si="32"/>
        <v>20.987720150927093</v>
      </c>
    </row>
    <row r="699" spans="1:13" x14ac:dyDescent="0.15">
      <c r="A699" t="s">
        <v>1032</v>
      </c>
      <c r="B699" s="6">
        <v>3172215</v>
      </c>
      <c r="C699" s="7">
        <v>573560</v>
      </c>
      <c r="D699">
        <f t="shared" si="30"/>
        <v>5.5307465653113885</v>
      </c>
      <c r="F699">
        <v>4221821</v>
      </c>
      <c r="G699">
        <v>315458</v>
      </c>
      <c r="H699">
        <f t="shared" si="31"/>
        <v>13.38314767734532</v>
      </c>
      <c r="K699">
        <v>17942739</v>
      </c>
      <c r="L699">
        <v>1340696</v>
      </c>
      <c r="M699">
        <f t="shared" si="32"/>
        <v>13.383152481994427</v>
      </c>
    </row>
    <row r="700" spans="1:13" x14ac:dyDescent="0.15">
      <c r="A700" t="s">
        <v>1033</v>
      </c>
      <c r="B700" s="11">
        <v>3177524</v>
      </c>
      <c r="C700" s="12">
        <v>574480</v>
      </c>
      <c r="D700">
        <f t="shared" si="30"/>
        <v>5.5311307617323493</v>
      </c>
      <c r="F700">
        <v>4228886</v>
      </c>
      <c r="G700">
        <v>201068</v>
      </c>
      <c r="H700">
        <f t="shared" si="31"/>
        <v>21.032118487277934</v>
      </c>
      <c r="K700">
        <v>17972765</v>
      </c>
      <c r="L700">
        <v>854539</v>
      </c>
      <c r="M700">
        <f t="shared" si="32"/>
        <v>21.032117902167133</v>
      </c>
    </row>
    <row r="701" spans="1:13" x14ac:dyDescent="0.15">
      <c r="A701" t="s">
        <v>1034</v>
      </c>
      <c r="B701" s="6">
        <v>3182833</v>
      </c>
      <c r="C701" s="7">
        <v>575400</v>
      </c>
      <c r="D701">
        <f t="shared" si="30"/>
        <v>5.531513729579423</v>
      </c>
      <c r="F701">
        <v>4244306</v>
      </c>
      <c r="G701">
        <v>201390</v>
      </c>
      <c r="H701">
        <f t="shared" si="31"/>
        <v>21.075058344505685</v>
      </c>
      <c r="K701">
        <v>18250515</v>
      </c>
      <c r="L701">
        <v>865977</v>
      </c>
      <c r="M701">
        <f t="shared" si="32"/>
        <v>21.075057420693621</v>
      </c>
    </row>
    <row r="702" spans="1:13" x14ac:dyDescent="0.15">
      <c r="A702" t="s">
        <v>1035</v>
      </c>
      <c r="B702" s="6">
        <v>3188365</v>
      </c>
      <c r="C702" s="7">
        <v>576360</v>
      </c>
      <c r="D702">
        <f t="shared" si="30"/>
        <v>5.5318984662363802</v>
      </c>
      <c r="F702">
        <v>4251684</v>
      </c>
      <c r="G702">
        <v>201726</v>
      </c>
      <c r="H702">
        <f t="shared" si="31"/>
        <v>21.07652954998364</v>
      </c>
      <c r="K702">
        <v>18282241</v>
      </c>
      <c r="L702">
        <v>867421</v>
      </c>
      <c r="M702">
        <f t="shared" si="32"/>
        <v>21.07654875775431</v>
      </c>
    </row>
    <row r="703" spans="1:13" x14ac:dyDescent="0.15">
      <c r="A703" t="s">
        <v>1036</v>
      </c>
      <c r="B703" s="6">
        <v>3193897</v>
      </c>
      <c r="C703" s="7">
        <v>577320</v>
      </c>
      <c r="D703">
        <f t="shared" si="30"/>
        <v>5.5322819233700544</v>
      </c>
      <c r="F703">
        <v>4267444</v>
      </c>
      <c r="G703">
        <v>317526</v>
      </c>
      <c r="H703">
        <f t="shared" si="31"/>
        <v>13.439667932704724</v>
      </c>
      <c r="K703">
        <v>18350009</v>
      </c>
      <c r="L703">
        <v>1365361</v>
      </c>
      <c r="M703">
        <f t="shared" si="32"/>
        <v>13.439675660869177</v>
      </c>
    </row>
    <row r="704" spans="1:13" x14ac:dyDescent="0.15">
      <c r="A704" t="s">
        <v>1037</v>
      </c>
      <c r="B704" s="6">
        <v>3199430</v>
      </c>
      <c r="C704" s="7">
        <v>578280</v>
      </c>
      <c r="D704">
        <f t="shared" si="30"/>
        <v>5.5326658366189392</v>
      </c>
      <c r="F704">
        <v>4274837</v>
      </c>
      <c r="G704">
        <v>202398</v>
      </c>
      <c r="H704">
        <f t="shared" si="31"/>
        <v>21.120944870996748</v>
      </c>
      <c r="K704">
        <v>18381799</v>
      </c>
      <c r="L704">
        <v>870311</v>
      </c>
      <c r="M704">
        <f t="shared" si="32"/>
        <v>21.120954463404463</v>
      </c>
    </row>
    <row r="705" spans="1:13" x14ac:dyDescent="0.15">
      <c r="A705" t="s">
        <v>1038</v>
      </c>
      <c r="B705" s="6">
        <v>3204964</v>
      </c>
      <c r="C705" s="7">
        <v>579240</v>
      </c>
      <c r="D705">
        <f t="shared" si="30"/>
        <v>5.5330502037152129</v>
      </c>
      <c r="F705">
        <v>4282231</v>
      </c>
      <c r="G705">
        <v>202734</v>
      </c>
      <c r="H705">
        <f t="shared" si="31"/>
        <v>21.122411632977201</v>
      </c>
      <c r="K705">
        <v>18413593</v>
      </c>
      <c r="L705">
        <v>871756</v>
      </c>
      <c r="M705">
        <f t="shared" si="32"/>
        <v>21.122416134790011</v>
      </c>
    </row>
    <row r="706" spans="1:13" x14ac:dyDescent="0.15">
      <c r="A706" t="s">
        <v>1039</v>
      </c>
      <c r="B706" s="6">
        <v>3210499</v>
      </c>
      <c r="C706" s="7">
        <v>580200</v>
      </c>
      <c r="D706">
        <f t="shared" ref="D706:D769" si="33">B706/C706</f>
        <v>5.5334350224060671</v>
      </c>
      <c r="F706">
        <v>4298055</v>
      </c>
      <c r="G706">
        <v>319110</v>
      </c>
      <c r="H706">
        <f t="shared" ref="H706:H769" si="34">F706/G706</f>
        <v>13.468882203628842</v>
      </c>
      <c r="K706">
        <v>18481636</v>
      </c>
      <c r="L706">
        <v>1372173</v>
      </c>
      <c r="M706">
        <f t="shared" ref="M706:M769" si="35">K706/L706</f>
        <v>13.468881839243302</v>
      </c>
    </row>
    <row r="707" spans="1:13" x14ac:dyDescent="0.15">
      <c r="A707" t="s">
        <v>1040</v>
      </c>
      <c r="B707" s="6">
        <v>3216034</v>
      </c>
      <c r="C707" s="7">
        <v>581160</v>
      </c>
      <c r="D707">
        <f t="shared" si="33"/>
        <v>5.5338185697570372</v>
      </c>
      <c r="F707">
        <v>4305465</v>
      </c>
      <c r="G707">
        <v>203406</v>
      </c>
      <c r="H707">
        <f t="shared" si="34"/>
        <v>21.166853485147932</v>
      </c>
      <c r="K707">
        <v>18513499</v>
      </c>
      <c r="L707">
        <v>874645</v>
      </c>
      <c r="M707">
        <f t="shared" si="35"/>
        <v>21.166872273893979</v>
      </c>
    </row>
    <row r="708" spans="1:13" x14ac:dyDescent="0.15">
      <c r="A708" t="s">
        <v>1041</v>
      </c>
      <c r="B708" s="6">
        <v>3221570</v>
      </c>
      <c r="C708" s="7">
        <v>582120</v>
      </c>
      <c r="D708">
        <f t="shared" si="33"/>
        <v>5.5342025699168556</v>
      </c>
      <c r="F708">
        <v>4312876</v>
      </c>
      <c r="G708">
        <v>203742</v>
      </c>
      <c r="H708">
        <f t="shared" si="34"/>
        <v>21.168320719341128</v>
      </c>
      <c r="K708">
        <v>18545366</v>
      </c>
      <c r="L708">
        <v>876090</v>
      </c>
      <c r="M708">
        <f t="shared" si="35"/>
        <v>21.168334303553287</v>
      </c>
    </row>
    <row r="709" spans="1:13" x14ac:dyDescent="0.15">
      <c r="A709" t="s">
        <v>1042</v>
      </c>
      <c r="B709" s="6">
        <v>3227107</v>
      </c>
      <c r="C709" s="7">
        <v>583080</v>
      </c>
      <c r="D709">
        <f t="shared" si="33"/>
        <v>5.5345870206489671</v>
      </c>
      <c r="F709">
        <v>4328760</v>
      </c>
      <c r="G709">
        <v>320694</v>
      </c>
      <c r="H709">
        <f t="shared" si="34"/>
        <v>13.498100993470411</v>
      </c>
      <c r="K709">
        <v>18613668</v>
      </c>
      <c r="L709">
        <v>1378984</v>
      </c>
      <c r="M709">
        <f t="shared" si="35"/>
        <v>13.498102951158245</v>
      </c>
    </row>
    <row r="710" spans="1:13" x14ac:dyDescent="0.15">
      <c r="A710" t="s">
        <v>1043</v>
      </c>
      <c r="B710" s="11">
        <v>3232644</v>
      </c>
      <c r="C710" s="12">
        <v>584040</v>
      </c>
      <c r="D710">
        <f t="shared" si="33"/>
        <v>5.5349702075200327</v>
      </c>
      <c r="F710">
        <v>4336187</v>
      </c>
      <c r="G710">
        <v>204414</v>
      </c>
      <c r="H710">
        <f t="shared" si="34"/>
        <v>21.212769184106765</v>
      </c>
      <c r="K710">
        <v>18645604</v>
      </c>
      <c r="L710">
        <v>878980</v>
      </c>
      <c r="M710">
        <f t="shared" si="35"/>
        <v>21.212773897016998</v>
      </c>
    </row>
    <row r="711" spans="1:13" x14ac:dyDescent="0.15">
      <c r="A711" t="s">
        <v>1057</v>
      </c>
      <c r="B711" s="6">
        <v>3238182</v>
      </c>
      <c r="C711" s="7">
        <v>585000</v>
      </c>
      <c r="D711">
        <f t="shared" si="33"/>
        <v>5.5353538461538463</v>
      </c>
      <c r="F711">
        <v>4352115</v>
      </c>
      <c r="G711">
        <v>204750</v>
      </c>
      <c r="H711">
        <f t="shared" si="34"/>
        <v>21.255750915750916</v>
      </c>
      <c r="K711">
        <v>19149306</v>
      </c>
      <c r="L711">
        <v>900900</v>
      </c>
      <c r="M711">
        <f t="shared" si="35"/>
        <v>21.255750915750916</v>
      </c>
    </row>
    <row r="712" spans="1:13" x14ac:dyDescent="0.15">
      <c r="A712" t="s">
        <v>1058</v>
      </c>
      <c r="B712" s="6">
        <v>3243610</v>
      </c>
      <c r="C712" s="7">
        <v>585940</v>
      </c>
      <c r="D712">
        <f t="shared" si="33"/>
        <v>5.5357374475202237</v>
      </c>
      <c r="F712">
        <v>4359411</v>
      </c>
      <c r="G712">
        <v>205079</v>
      </c>
      <c r="H712">
        <f t="shared" si="34"/>
        <v>21.257227702495136</v>
      </c>
      <c r="K712">
        <v>19181408</v>
      </c>
      <c r="L712">
        <v>902347</v>
      </c>
      <c r="M712">
        <f t="shared" si="35"/>
        <v>21.257241393831862</v>
      </c>
    </row>
    <row r="713" spans="1:13" x14ac:dyDescent="0.15">
      <c r="A713" t="s">
        <v>1059</v>
      </c>
      <c r="B713" s="6">
        <v>3249039</v>
      </c>
      <c r="C713" s="7">
        <v>586880</v>
      </c>
      <c r="D713">
        <f t="shared" si="33"/>
        <v>5.5361215239912758</v>
      </c>
      <c r="F713">
        <v>4375236</v>
      </c>
      <c r="G713">
        <v>322784</v>
      </c>
      <c r="H713">
        <f t="shared" si="34"/>
        <v>13.554686725488253</v>
      </c>
      <c r="K713">
        <v>19251038</v>
      </c>
      <c r="L713">
        <v>1420249</v>
      </c>
      <c r="M713">
        <f t="shared" si="35"/>
        <v>13.554692170175793</v>
      </c>
    </row>
    <row r="714" spans="1:13" x14ac:dyDescent="0.15">
      <c r="A714" t="s">
        <v>1060</v>
      </c>
      <c r="B714" s="6">
        <v>3254469</v>
      </c>
      <c r="C714" s="7">
        <v>587820</v>
      </c>
      <c r="D714">
        <f t="shared" si="33"/>
        <v>5.5365060732877414</v>
      </c>
      <c r="F714">
        <v>4382548</v>
      </c>
      <c r="G714">
        <v>205737</v>
      </c>
      <c r="H714">
        <f t="shared" si="34"/>
        <v>21.301700714990499</v>
      </c>
      <c r="K714">
        <v>19283211</v>
      </c>
      <c r="L714">
        <v>905242</v>
      </c>
      <c r="M714">
        <f t="shared" si="35"/>
        <v>21.301719319253856</v>
      </c>
    </row>
    <row r="715" spans="1:13" x14ac:dyDescent="0.15">
      <c r="A715" t="s">
        <v>1061</v>
      </c>
      <c r="B715" s="6">
        <v>3259900</v>
      </c>
      <c r="C715" s="7">
        <v>588760</v>
      </c>
      <c r="D715">
        <f t="shared" si="33"/>
        <v>5.5368910931449147</v>
      </c>
      <c r="F715">
        <v>4389862</v>
      </c>
      <c r="G715">
        <v>206066</v>
      </c>
      <c r="H715">
        <f t="shared" si="34"/>
        <v>21.303184416643212</v>
      </c>
      <c r="K715">
        <v>19315392</v>
      </c>
      <c r="L715">
        <v>906690</v>
      </c>
      <c r="M715">
        <f t="shared" si="35"/>
        <v>21.303192932534824</v>
      </c>
    </row>
    <row r="716" spans="1:13" x14ac:dyDescent="0.15">
      <c r="A716" t="s">
        <v>1062</v>
      </c>
      <c r="B716" s="6">
        <v>3265331</v>
      </c>
      <c r="C716" s="7">
        <v>589700</v>
      </c>
      <c r="D716">
        <f t="shared" si="33"/>
        <v>5.5372748855350178</v>
      </c>
      <c r="F716">
        <v>4405747</v>
      </c>
      <c r="G716">
        <v>324335</v>
      </c>
      <c r="H716">
        <f t="shared" si="34"/>
        <v>13.583939445326591</v>
      </c>
      <c r="K716">
        <v>19385286</v>
      </c>
      <c r="L716">
        <v>1427074</v>
      </c>
      <c r="M716">
        <f t="shared" si="35"/>
        <v>13.583938884738984</v>
      </c>
    </row>
    <row r="717" spans="1:13" x14ac:dyDescent="0.15">
      <c r="A717" t="s">
        <v>1063</v>
      </c>
      <c r="B717" s="6">
        <v>3270762</v>
      </c>
      <c r="C717" s="7">
        <v>590640</v>
      </c>
      <c r="D717">
        <f t="shared" si="33"/>
        <v>5.5376574563185699</v>
      </c>
      <c r="F717">
        <v>4413075</v>
      </c>
      <c r="G717">
        <v>206724</v>
      </c>
      <c r="H717">
        <f t="shared" si="34"/>
        <v>21.347666453822487</v>
      </c>
      <c r="K717">
        <v>19417530</v>
      </c>
      <c r="L717">
        <v>909585</v>
      </c>
      <c r="M717">
        <f t="shared" si="35"/>
        <v>21.347680535628886</v>
      </c>
    </row>
    <row r="718" spans="1:13" x14ac:dyDescent="0.15">
      <c r="A718" t="s">
        <v>1064</v>
      </c>
      <c r="B718" s="6">
        <v>3276195</v>
      </c>
      <c r="C718" s="7">
        <v>591580</v>
      </c>
      <c r="D718">
        <f t="shared" si="33"/>
        <v>5.5380421920957437</v>
      </c>
      <c r="F718">
        <v>4420405</v>
      </c>
      <c r="G718">
        <v>207053</v>
      </c>
      <c r="H718">
        <f t="shared" si="34"/>
        <v>21.349147319768367</v>
      </c>
      <c r="K718">
        <v>19449782</v>
      </c>
      <c r="L718">
        <v>911033</v>
      </c>
      <c r="M718">
        <f t="shared" si="35"/>
        <v>21.349152006568367</v>
      </c>
    </row>
    <row r="719" spans="1:13" x14ac:dyDescent="0.15">
      <c r="A719" t="s">
        <v>1065</v>
      </c>
      <c r="B719" s="6">
        <v>3281628</v>
      </c>
      <c r="C719" s="7">
        <v>592520</v>
      </c>
      <c r="D719">
        <f t="shared" si="33"/>
        <v>5.5384257071491261</v>
      </c>
      <c r="F719">
        <v>4436350</v>
      </c>
      <c r="G719">
        <v>325886</v>
      </c>
      <c r="H719">
        <f t="shared" si="34"/>
        <v>13.613196025604045</v>
      </c>
      <c r="K719">
        <v>19519940</v>
      </c>
      <c r="L719">
        <v>1433898</v>
      </c>
      <c r="M719">
        <f t="shared" si="35"/>
        <v>13.613199823139443</v>
      </c>
    </row>
    <row r="720" spans="1:13" x14ac:dyDescent="0.15">
      <c r="A720" t="s">
        <v>1066</v>
      </c>
      <c r="B720" s="11">
        <v>3287062</v>
      </c>
      <c r="C720" s="12">
        <v>593460</v>
      </c>
      <c r="D720">
        <f t="shared" si="33"/>
        <v>5.5388096923128769</v>
      </c>
      <c r="F720">
        <v>4443696</v>
      </c>
      <c r="G720">
        <v>207711</v>
      </c>
      <c r="H720">
        <f t="shared" si="34"/>
        <v>21.393647905021883</v>
      </c>
      <c r="K720">
        <v>19552262</v>
      </c>
      <c r="L720">
        <v>913928</v>
      </c>
      <c r="M720">
        <f t="shared" si="35"/>
        <v>21.393656830735026</v>
      </c>
    </row>
    <row r="721" spans="1:13" x14ac:dyDescent="0.15">
      <c r="A721" t="s">
        <v>1067</v>
      </c>
      <c r="B721" s="6">
        <v>3292497</v>
      </c>
      <c r="C721" s="7">
        <v>594400</v>
      </c>
      <c r="D721">
        <f t="shared" si="33"/>
        <v>5.539194145356662</v>
      </c>
      <c r="F721">
        <v>4459687</v>
      </c>
      <c r="G721">
        <v>208040</v>
      </c>
      <c r="H721">
        <f t="shared" si="34"/>
        <v>21.436680446068063</v>
      </c>
      <c r="K721">
        <v>19622622</v>
      </c>
      <c r="L721">
        <v>915376</v>
      </c>
      <c r="M721">
        <f t="shared" si="35"/>
        <v>21.436679572110258</v>
      </c>
    </row>
    <row r="722" spans="1:13" x14ac:dyDescent="0.15">
      <c r="A722" t="s">
        <v>1068</v>
      </c>
      <c r="B722" s="6">
        <v>3297933</v>
      </c>
      <c r="C722" s="7">
        <v>595340</v>
      </c>
      <c r="D722">
        <f t="shared" si="33"/>
        <v>5.539579064064232</v>
      </c>
      <c r="F722">
        <v>4467049</v>
      </c>
      <c r="G722">
        <v>208369</v>
      </c>
      <c r="H722">
        <f t="shared" si="34"/>
        <v>21.438164986154369</v>
      </c>
      <c r="K722">
        <v>19655015</v>
      </c>
      <c r="L722">
        <v>916823</v>
      </c>
      <c r="M722">
        <f t="shared" si="35"/>
        <v>21.438178361581244</v>
      </c>
    </row>
    <row r="723" spans="1:13" x14ac:dyDescent="0.15">
      <c r="A723" t="s">
        <v>1069</v>
      </c>
      <c r="B723" s="6">
        <v>3303369</v>
      </c>
      <c r="C723" s="7">
        <v>596280</v>
      </c>
      <c r="D723">
        <f t="shared" si="33"/>
        <v>5.5399627691688469</v>
      </c>
      <c r="F723">
        <v>4483084</v>
      </c>
      <c r="G723">
        <v>327954</v>
      </c>
      <c r="H723">
        <f t="shared" si="34"/>
        <v>13.669856138360867</v>
      </c>
      <c r="K723">
        <v>19725569</v>
      </c>
      <c r="L723">
        <v>1442997</v>
      </c>
      <c r="M723">
        <f t="shared" si="35"/>
        <v>13.669861406503271</v>
      </c>
    </row>
    <row r="724" spans="1:13" x14ac:dyDescent="0.15">
      <c r="A724" t="s">
        <v>1070</v>
      </c>
      <c r="B724" s="6">
        <v>3308806</v>
      </c>
      <c r="C724" s="7">
        <v>597220</v>
      </c>
      <c r="D724">
        <f t="shared" si="33"/>
        <v>5.5403469408258266</v>
      </c>
      <c r="F724">
        <v>4490462</v>
      </c>
      <c r="G724">
        <v>209027</v>
      </c>
      <c r="H724">
        <f t="shared" si="34"/>
        <v>21.482688839240865</v>
      </c>
      <c r="K724">
        <v>19758032</v>
      </c>
      <c r="L724">
        <v>919718</v>
      </c>
      <c r="M724">
        <f t="shared" si="35"/>
        <v>21.482706655735779</v>
      </c>
    </row>
    <row r="725" spans="1:13" x14ac:dyDescent="0.15">
      <c r="A725" t="s">
        <v>1071</v>
      </c>
      <c r="B725" s="6">
        <v>3314243</v>
      </c>
      <c r="C725" s="7">
        <v>598160</v>
      </c>
      <c r="D725">
        <f t="shared" si="33"/>
        <v>5.540729905042129</v>
      </c>
      <c r="F725">
        <v>4497841</v>
      </c>
      <c r="G725">
        <v>209356</v>
      </c>
      <c r="H725">
        <f t="shared" si="34"/>
        <v>21.484175280383653</v>
      </c>
      <c r="K725">
        <v>19790500</v>
      </c>
      <c r="L725">
        <v>921166</v>
      </c>
      <c r="M725">
        <f t="shared" si="35"/>
        <v>21.484184175273512</v>
      </c>
    </row>
    <row r="726" spans="1:13" x14ac:dyDescent="0.15">
      <c r="A726" t="s">
        <v>1072</v>
      </c>
      <c r="B726" s="6">
        <v>3319682</v>
      </c>
      <c r="C726" s="7">
        <v>599100</v>
      </c>
      <c r="D726">
        <f t="shared" si="33"/>
        <v>5.5411150058420962</v>
      </c>
      <c r="F726">
        <v>4513937</v>
      </c>
      <c r="G726">
        <v>329505</v>
      </c>
      <c r="H726">
        <f t="shared" si="34"/>
        <v>13.699145688229313</v>
      </c>
      <c r="K726">
        <v>19861322</v>
      </c>
      <c r="L726">
        <v>1449822</v>
      </c>
      <c r="M726">
        <f t="shared" si="35"/>
        <v>13.699145136437439</v>
      </c>
    </row>
    <row r="727" spans="1:13" x14ac:dyDescent="0.15">
      <c r="A727" t="s">
        <v>1073</v>
      </c>
      <c r="B727" s="6">
        <v>3325121</v>
      </c>
      <c r="C727" s="7">
        <v>600040</v>
      </c>
      <c r="D727">
        <f t="shared" si="33"/>
        <v>5.5414989000733286</v>
      </c>
      <c r="F727">
        <v>4521332</v>
      </c>
      <c r="G727">
        <v>210014</v>
      </c>
      <c r="H727">
        <f t="shared" si="34"/>
        <v>21.528717133143505</v>
      </c>
      <c r="K727">
        <v>19893860</v>
      </c>
      <c r="L727">
        <v>924061</v>
      </c>
      <c r="M727">
        <f t="shared" si="35"/>
        <v>21.528730246163402</v>
      </c>
    </row>
    <row r="728" spans="1:13" x14ac:dyDescent="0.15">
      <c r="A728" t="s">
        <v>1074</v>
      </c>
      <c r="B728" s="6">
        <v>3330560</v>
      </c>
      <c r="C728" s="7">
        <v>600980</v>
      </c>
      <c r="D728">
        <f t="shared" si="33"/>
        <v>5.5418815933974512</v>
      </c>
      <c r="F728">
        <v>4528728</v>
      </c>
      <c r="G728">
        <v>210343</v>
      </c>
      <c r="H728">
        <f t="shared" si="34"/>
        <v>21.530205426375016</v>
      </c>
      <c r="K728">
        <v>19926403</v>
      </c>
      <c r="L728">
        <v>925509</v>
      </c>
      <c r="M728">
        <f t="shared" si="35"/>
        <v>21.530209862897067</v>
      </c>
    </row>
    <row r="729" spans="1:13" x14ac:dyDescent="0.15">
      <c r="A729" t="s">
        <v>1075</v>
      </c>
      <c r="B729" s="6">
        <v>3336001</v>
      </c>
      <c r="C729" s="7">
        <v>601920</v>
      </c>
      <c r="D729">
        <f t="shared" si="33"/>
        <v>5.5422664141414142</v>
      </c>
      <c r="F729">
        <v>4544884</v>
      </c>
      <c r="G729">
        <v>331056</v>
      </c>
      <c r="H729">
        <f t="shared" si="34"/>
        <v>13.728444734425596</v>
      </c>
      <c r="K729">
        <v>19997489</v>
      </c>
      <c r="L729">
        <v>1456646</v>
      </c>
      <c r="M729">
        <f t="shared" si="35"/>
        <v>13.728448092398565</v>
      </c>
    </row>
    <row r="730" spans="1:13" x14ac:dyDescent="0.15">
      <c r="A730" t="s">
        <v>1076</v>
      </c>
      <c r="B730" s="11">
        <v>3341442</v>
      </c>
      <c r="C730" s="12">
        <v>602860</v>
      </c>
      <c r="D730">
        <f t="shared" si="33"/>
        <v>5.542650034833958</v>
      </c>
      <c r="F730">
        <v>4552296</v>
      </c>
      <c r="G730">
        <v>211001</v>
      </c>
      <c r="H730">
        <f t="shared" si="34"/>
        <v>21.574760309192847</v>
      </c>
      <c r="K730">
        <v>20030102</v>
      </c>
      <c r="L730">
        <v>928404</v>
      </c>
      <c r="M730">
        <f t="shared" si="35"/>
        <v>21.574769173764871</v>
      </c>
    </row>
    <row r="731" spans="1:13" x14ac:dyDescent="0.15">
      <c r="A731" t="s">
        <v>1077</v>
      </c>
      <c r="B731" s="6">
        <v>3346884</v>
      </c>
      <c r="C731" s="7">
        <v>603800</v>
      </c>
      <c r="D731">
        <f t="shared" si="33"/>
        <v>5.5430341172573696</v>
      </c>
      <c r="F731">
        <v>4568496</v>
      </c>
      <c r="G731">
        <v>211330</v>
      </c>
      <c r="H731">
        <f t="shared" si="34"/>
        <v>21.617829934226091</v>
      </c>
      <c r="K731">
        <v>20101382</v>
      </c>
      <c r="L731">
        <v>929852</v>
      </c>
      <c r="M731">
        <f t="shared" si="35"/>
        <v>21.617829504050107</v>
      </c>
    </row>
    <row r="732" spans="1:13" x14ac:dyDescent="0.15">
      <c r="A732" t="s">
        <v>1078</v>
      </c>
      <c r="B732" s="6">
        <v>3352327</v>
      </c>
      <c r="C732" s="7">
        <v>604740</v>
      </c>
      <c r="D732">
        <f t="shared" si="33"/>
        <v>5.5434186592585242</v>
      </c>
      <c r="F732">
        <v>4575926</v>
      </c>
      <c r="G732">
        <v>211659</v>
      </c>
      <c r="H732">
        <f t="shared" si="34"/>
        <v>21.619331093882142</v>
      </c>
      <c r="K732">
        <v>20134074</v>
      </c>
      <c r="L732">
        <v>931299</v>
      </c>
      <c r="M732">
        <f t="shared" si="35"/>
        <v>21.619344592875112</v>
      </c>
    </row>
    <row r="733" spans="1:13" x14ac:dyDescent="0.15">
      <c r="A733" t="s">
        <v>1079</v>
      </c>
      <c r="B733" s="6">
        <v>3357770</v>
      </c>
      <c r="C733" s="7">
        <v>605680</v>
      </c>
      <c r="D733">
        <f t="shared" si="33"/>
        <v>5.543802007660811</v>
      </c>
      <c r="F733">
        <v>4592169</v>
      </c>
      <c r="G733">
        <v>333124</v>
      </c>
      <c r="H733">
        <f t="shared" si="34"/>
        <v>13.785164083044151</v>
      </c>
      <c r="K733">
        <v>20205543</v>
      </c>
      <c r="L733">
        <v>1465745</v>
      </c>
      <c r="M733">
        <f t="shared" si="35"/>
        <v>13.78516931662738</v>
      </c>
    </row>
    <row r="734" spans="1:13" x14ac:dyDescent="0.15">
      <c r="A734" t="s">
        <v>1080</v>
      </c>
      <c r="B734" s="6">
        <v>3363214</v>
      </c>
      <c r="C734" s="7">
        <v>606620</v>
      </c>
      <c r="D734">
        <f t="shared" si="33"/>
        <v>5.5441858164913782</v>
      </c>
      <c r="F734">
        <v>4599615</v>
      </c>
      <c r="G734">
        <v>212317</v>
      </c>
      <c r="H734">
        <f t="shared" si="34"/>
        <v>21.663903502781217</v>
      </c>
      <c r="K734">
        <v>20238306</v>
      </c>
      <c r="L734">
        <v>934194</v>
      </c>
      <c r="M734">
        <f t="shared" si="35"/>
        <v>21.663922054733813</v>
      </c>
    </row>
    <row r="735" spans="1:13" x14ac:dyDescent="0.15">
      <c r="A735" t="s">
        <v>1081</v>
      </c>
      <c r="B735" s="6">
        <v>3368659</v>
      </c>
      <c r="C735" s="7">
        <v>607560</v>
      </c>
      <c r="D735">
        <f t="shared" si="33"/>
        <v>5.5445700836131415</v>
      </c>
      <c r="F735">
        <v>4607061</v>
      </c>
      <c r="G735">
        <v>212646</v>
      </c>
      <c r="H735">
        <f t="shared" si="34"/>
        <v>21.665401653452218</v>
      </c>
      <c r="K735">
        <v>20271068</v>
      </c>
      <c r="L735">
        <v>935642</v>
      </c>
      <c r="M735">
        <f t="shared" si="35"/>
        <v>21.665410488199548</v>
      </c>
    </row>
    <row r="736" spans="1:13" x14ac:dyDescent="0.15">
      <c r="A736" t="s">
        <v>1082</v>
      </c>
      <c r="B736" s="6">
        <v>3374105</v>
      </c>
      <c r="C736" s="7">
        <v>608500</v>
      </c>
      <c r="D736">
        <f t="shared" si="33"/>
        <v>5.5449548069022185</v>
      </c>
      <c r="F736">
        <v>4623367</v>
      </c>
      <c r="G736">
        <v>334675</v>
      </c>
      <c r="H736">
        <f t="shared" si="34"/>
        <v>13.814497646970942</v>
      </c>
      <c r="K736">
        <v>20342814</v>
      </c>
      <c r="L736">
        <v>1472570</v>
      </c>
      <c r="M736">
        <f t="shared" si="35"/>
        <v>13.814497103703049</v>
      </c>
    </row>
    <row r="737" spans="1:13" x14ac:dyDescent="0.15">
      <c r="A737" t="s">
        <v>1083</v>
      </c>
      <c r="B737" s="6">
        <v>3379551</v>
      </c>
      <c r="C737" s="7">
        <v>609440</v>
      </c>
      <c r="D737">
        <f t="shared" si="33"/>
        <v>5.5453383433972174</v>
      </c>
      <c r="F737">
        <v>4630829</v>
      </c>
      <c r="G737">
        <v>213304</v>
      </c>
      <c r="H737">
        <f t="shared" si="34"/>
        <v>21.70999606195852</v>
      </c>
      <c r="K737">
        <v>20375647</v>
      </c>
      <c r="L737">
        <v>938537</v>
      </c>
      <c r="M737">
        <f t="shared" si="35"/>
        <v>21.710009301711068</v>
      </c>
    </row>
    <row r="738" spans="1:13" x14ac:dyDescent="0.15">
      <c r="A738" t="s">
        <v>1084</v>
      </c>
      <c r="B738" s="6">
        <v>3384998</v>
      </c>
      <c r="C738" s="7">
        <v>610380</v>
      </c>
      <c r="D738">
        <f t="shared" si="33"/>
        <v>5.5457223369048787</v>
      </c>
      <c r="F738">
        <v>4638293</v>
      </c>
      <c r="G738">
        <v>213633</v>
      </c>
      <c r="H738">
        <f t="shared" si="34"/>
        <v>21.711500564051434</v>
      </c>
      <c r="K738">
        <v>20408489</v>
      </c>
      <c r="L738">
        <v>939985</v>
      </c>
      <c r="M738">
        <f t="shared" si="35"/>
        <v>21.711504970824002</v>
      </c>
    </row>
    <row r="739" spans="1:13" x14ac:dyDescent="0.15">
      <c r="A739" t="s">
        <v>1085</v>
      </c>
      <c r="B739" s="6">
        <v>3390446</v>
      </c>
      <c r="C739" s="7">
        <v>611320</v>
      </c>
      <c r="D739">
        <f t="shared" si="33"/>
        <v>5.5461067853170185</v>
      </c>
      <c r="F739">
        <v>4654658</v>
      </c>
      <c r="G739">
        <v>336226</v>
      </c>
      <c r="H739">
        <f t="shared" si="34"/>
        <v>13.843837180943771</v>
      </c>
      <c r="K739">
        <v>20480495</v>
      </c>
      <c r="L739">
        <v>1479394</v>
      </c>
      <c r="M739">
        <f t="shared" si="35"/>
        <v>13.843840788863549</v>
      </c>
    </row>
    <row r="740" spans="1:13" x14ac:dyDescent="0.15">
      <c r="A740" t="s">
        <v>1086</v>
      </c>
      <c r="B740" s="11">
        <v>3395894</v>
      </c>
      <c r="C740" s="12">
        <v>612260</v>
      </c>
      <c r="D740">
        <f t="shared" si="33"/>
        <v>5.5464900532453534</v>
      </c>
      <c r="F740">
        <v>4662137</v>
      </c>
      <c r="G740">
        <v>214291</v>
      </c>
      <c r="H740">
        <f t="shared" si="34"/>
        <v>21.756102682800492</v>
      </c>
      <c r="K740">
        <v>20513402</v>
      </c>
      <c r="L740">
        <v>942880</v>
      </c>
      <c r="M740">
        <f t="shared" si="35"/>
        <v>21.756111063974206</v>
      </c>
    </row>
    <row r="741" spans="1:13" x14ac:dyDescent="0.15">
      <c r="A741" t="s">
        <v>1087</v>
      </c>
      <c r="B741" s="6">
        <v>3401343</v>
      </c>
      <c r="C741" s="7">
        <v>613200</v>
      </c>
      <c r="D741">
        <f t="shared" si="33"/>
        <v>5.5468737769080239</v>
      </c>
      <c r="F741">
        <v>4678546</v>
      </c>
      <c r="G741">
        <v>214620</v>
      </c>
      <c r="H741">
        <f t="shared" si="34"/>
        <v>21.799207902339017</v>
      </c>
      <c r="K741">
        <v>20585602</v>
      </c>
      <c r="L741">
        <v>944328</v>
      </c>
      <c r="M741">
        <f t="shared" si="35"/>
        <v>21.799207478757381</v>
      </c>
    </row>
    <row r="742" spans="1:13" x14ac:dyDescent="0.15">
      <c r="A742" t="s">
        <v>1088</v>
      </c>
      <c r="B742" s="6">
        <v>3406793</v>
      </c>
      <c r="C742" s="7">
        <v>614140</v>
      </c>
      <c r="D742">
        <f t="shared" si="33"/>
        <v>5.5472579542123945</v>
      </c>
      <c r="F742">
        <v>4686042</v>
      </c>
      <c r="G742">
        <v>214949</v>
      </c>
      <c r="H742">
        <f t="shared" si="34"/>
        <v>21.800715518564868</v>
      </c>
      <c r="K742">
        <v>20618584</v>
      </c>
      <c r="L742">
        <v>945775</v>
      </c>
      <c r="M742">
        <f t="shared" si="35"/>
        <v>21.800728503079487</v>
      </c>
    </row>
    <row r="743" spans="1:13" x14ac:dyDescent="0.15">
      <c r="A743" t="s">
        <v>1089</v>
      </c>
      <c r="B743" s="6">
        <v>3412244</v>
      </c>
      <c r="C743" s="7">
        <v>615080</v>
      </c>
      <c r="D743">
        <f t="shared" si="33"/>
        <v>5.5476425830786242</v>
      </c>
      <c r="F743">
        <v>4702498</v>
      </c>
      <c r="G743">
        <v>338294</v>
      </c>
      <c r="H743">
        <f t="shared" si="34"/>
        <v>13.900624900234707</v>
      </c>
      <c r="K743">
        <v>20690991</v>
      </c>
      <c r="L743">
        <v>1488493</v>
      </c>
      <c r="M743">
        <f t="shared" si="35"/>
        <v>13.90063036910486</v>
      </c>
    </row>
    <row r="744" spans="1:13" x14ac:dyDescent="0.15">
      <c r="A744" t="s">
        <v>1090</v>
      </c>
      <c r="B744" s="6">
        <v>3417695</v>
      </c>
      <c r="C744" s="7">
        <v>616020</v>
      </c>
      <c r="D744">
        <f t="shared" si="33"/>
        <v>5.5480260381156459</v>
      </c>
      <c r="F744">
        <v>4710010</v>
      </c>
      <c r="G744">
        <v>215607</v>
      </c>
      <c r="H744">
        <f t="shared" si="34"/>
        <v>21.845348249361106</v>
      </c>
      <c r="K744">
        <v>20724044</v>
      </c>
      <c r="L744">
        <v>948670</v>
      </c>
      <c r="M744">
        <f t="shared" si="35"/>
        <v>21.845366671234466</v>
      </c>
    </row>
    <row r="745" spans="1:13" x14ac:dyDescent="0.15">
      <c r="A745" t="s">
        <v>1091</v>
      </c>
      <c r="B745" s="6">
        <v>3423147</v>
      </c>
      <c r="C745" s="7">
        <v>616960</v>
      </c>
      <c r="D745">
        <f t="shared" si="33"/>
        <v>5.5484099455394187</v>
      </c>
      <c r="F745">
        <v>4717524</v>
      </c>
      <c r="G745">
        <v>215936</v>
      </c>
      <c r="H745">
        <f t="shared" si="34"/>
        <v>21.84686203319502</v>
      </c>
      <c r="K745">
        <v>20757105</v>
      </c>
      <c r="L745">
        <v>950118</v>
      </c>
      <c r="M745">
        <f t="shared" si="35"/>
        <v>21.846870599230833</v>
      </c>
    </row>
    <row r="746" spans="1:13" x14ac:dyDescent="0.15">
      <c r="A746" t="s">
        <v>1092</v>
      </c>
      <c r="B746" s="6">
        <v>3428600</v>
      </c>
      <c r="C746" s="7">
        <v>617900</v>
      </c>
      <c r="D746">
        <f t="shared" si="33"/>
        <v>5.5487943032853213</v>
      </c>
      <c r="F746">
        <v>4734039</v>
      </c>
      <c r="G746">
        <v>339845</v>
      </c>
      <c r="H746">
        <f t="shared" si="34"/>
        <v>13.929994556341862</v>
      </c>
      <c r="K746">
        <v>20829771</v>
      </c>
      <c r="L746">
        <v>1495318</v>
      </c>
      <c r="M746">
        <f t="shared" si="35"/>
        <v>13.929994155089419</v>
      </c>
    </row>
    <row r="747" spans="1:13" x14ac:dyDescent="0.15">
      <c r="A747" t="s">
        <v>1093</v>
      </c>
      <c r="B747" s="6">
        <v>3434053</v>
      </c>
      <c r="C747" s="7">
        <v>618840</v>
      </c>
      <c r="D747">
        <f t="shared" si="33"/>
        <v>5.5491774933747013</v>
      </c>
      <c r="F747">
        <v>4741567</v>
      </c>
      <c r="G747">
        <v>216594</v>
      </c>
      <c r="H747">
        <f t="shared" si="34"/>
        <v>21.891497456069882</v>
      </c>
      <c r="K747">
        <v>20862894</v>
      </c>
      <c r="L747">
        <v>953013</v>
      </c>
      <c r="M747">
        <f t="shared" si="35"/>
        <v>21.891510399123622</v>
      </c>
    </row>
    <row r="748" spans="1:13" x14ac:dyDescent="0.15">
      <c r="A748" t="s">
        <v>1094</v>
      </c>
      <c r="B748" s="6">
        <v>3439508</v>
      </c>
      <c r="C748" s="7">
        <v>619780</v>
      </c>
      <c r="D748">
        <f t="shared" si="33"/>
        <v>5.5495627480718968</v>
      </c>
      <c r="F748">
        <v>4749100</v>
      </c>
      <c r="G748">
        <v>216923</v>
      </c>
      <c r="H748">
        <f t="shared" si="34"/>
        <v>21.893021947880122</v>
      </c>
      <c r="K748">
        <v>20896040</v>
      </c>
      <c r="L748">
        <v>954461</v>
      </c>
      <c r="M748">
        <f t="shared" si="35"/>
        <v>21.893026535395371</v>
      </c>
    </row>
    <row r="749" spans="1:13" x14ac:dyDescent="0.15">
      <c r="A749" t="s">
        <v>1095</v>
      </c>
      <c r="B749" s="6">
        <v>3444963</v>
      </c>
      <c r="C749" s="7">
        <v>620720</v>
      </c>
      <c r="D749">
        <f t="shared" si="33"/>
        <v>5.5499468359324657</v>
      </c>
      <c r="F749">
        <v>4765674</v>
      </c>
      <c r="G749">
        <v>341396</v>
      </c>
      <c r="H749">
        <f t="shared" si="34"/>
        <v>13.95937269329459</v>
      </c>
      <c r="K749">
        <v>20968965</v>
      </c>
      <c r="L749">
        <v>1502142</v>
      </c>
      <c r="M749">
        <f t="shared" si="35"/>
        <v>13.959376011056211</v>
      </c>
    </row>
    <row r="750" spans="1:13" x14ac:dyDescent="0.15">
      <c r="A750" t="s">
        <v>1096</v>
      </c>
      <c r="B750" s="11">
        <v>3450418</v>
      </c>
      <c r="C750" s="12">
        <v>621660</v>
      </c>
      <c r="D750">
        <f t="shared" si="33"/>
        <v>5.5503297622494614</v>
      </c>
      <c r="F750">
        <v>4773221</v>
      </c>
      <c r="G750">
        <v>217581</v>
      </c>
      <c r="H750">
        <f t="shared" si="34"/>
        <v>21.937673785854464</v>
      </c>
      <c r="K750">
        <v>21002172</v>
      </c>
      <c r="L750">
        <v>957356</v>
      </c>
      <c r="M750">
        <f t="shared" si="35"/>
        <v>21.937682533979</v>
      </c>
    </row>
    <row r="751" spans="1:13" x14ac:dyDescent="0.15">
      <c r="A751" t="s">
        <v>1097</v>
      </c>
      <c r="B751" s="6">
        <v>3455875</v>
      </c>
      <c r="C751" s="7">
        <v>622600</v>
      </c>
      <c r="D751">
        <f t="shared" si="33"/>
        <v>5.5507147446193379</v>
      </c>
      <c r="F751">
        <v>4789842</v>
      </c>
      <c r="G751">
        <v>217910</v>
      </c>
      <c r="H751">
        <f t="shared" si="34"/>
        <v>21.980826946904685</v>
      </c>
      <c r="K751">
        <v>21075304</v>
      </c>
      <c r="L751">
        <v>958804</v>
      </c>
      <c r="M751">
        <f t="shared" si="35"/>
        <v>21.980826112531862</v>
      </c>
    </row>
    <row r="752" spans="1:13" x14ac:dyDescent="0.15">
      <c r="A752" t="s">
        <v>1098</v>
      </c>
      <c r="B752" s="6">
        <v>3461332</v>
      </c>
      <c r="C752" s="7">
        <v>623540</v>
      </c>
      <c r="D752">
        <f t="shared" si="33"/>
        <v>5.5510985662507615</v>
      </c>
      <c r="F752">
        <v>4797405</v>
      </c>
      <c r="G752">
        <v>218239</v>
      </c>
      <c r="H752">
        <f t="shared" si="34"/>
        <v>21.982345043736455</v>
      </c>
      <c r="K752">
        <v>21108582</v>
      </c>
      <c r="L752">
        <v>960251</v>
      </c>
      <c r="M752">
        <f t="shared" si="35"/>
        <v>21.982358779110879</v>
      </c>
    </row>
    <row r="753" spans="1:13" x14ac:dyDescent="0.15">
      <c r="A753" t="s">
        <v>1099</v>
      </c>
      <c r="B753" s="6">
        <v>3466790</v>
      </c>
      <c r="C753" s="7">
        <v>624480</v>
      </c>
      <c r="D753">
        <f t="shared" si="33"/>
        <v>5.5514828337176532</v>
      </c>
      <c r="F753">
        <v>4814070</v>
      </c>
      <c r="G753">
        <v>343464</v>
      </c>
      <c r="H753">
        <f t="shared" si="34"/>
        <v>14.016228775068129</v>
      </c>
      <c r="K753">
        <v>21181908</v>
      </c>
      <c r="L753">
        <v>1511241</v>
      </c>
      <c r="M753">
        <f t="shared" si="35"/>
        <v>14.01623433985711</v>
      </c>
    </row>
    <row r="754" spans="1:13" x14ac:dyDescent="0.15">
      <c r="A754" t="s">
        <v>1100</v>
      </c>
      <c r="B754" s="6">
        <v>3472248</v>
      </c>
      <c r="C754" s="7">
        <v>625420</v>
      </c>
      <c r="D754">
        <f t="shared" si="33"/>
        <v>5.5518659460842317</v>
      </c>
      <c r="F754">
        <v>4821649</v>
      </c>
      <c r="G754">
        <v>218897</v>
      </c>
      <c r="H754">
        <f t="shared" si="34"/>
        <v>22.027021841322632</v>
      </c>
      <c r="K754">
        <v>21215255</v>
      </c>
      <c r="L754">
        <v>963146</v>
      </c>
      <c r="M754">
        <f t="shared" si="35"/>
        <v>22.027039514258483</v>
      </c>
    </row>
    <row r="755" spans="1:13" x14ac:dyDescent="0.15">
      <c r="A755" t="s">
        <v>1101</v>
      </c>
      <c r="B755" s="6">
        <v>3477707</v>
      </c>
      <c r="C755" s="7">
        <v>626360</v>
      </c>
      <c r="D755">
        <f t="shared" si="33"/>
        <v>5.5522495050769525</v>
      </c>
      <c r="F755">
        <v>4829230</v>
      </c>
      <c r="G755">
        <v>219226</v>
      </c>
      <c r="H755">
        <f t="shared" si="34"/>
        <v>22.028545884156078</v>
      </c>
      <c r="K755">
        <v>21248612</v>
      </c>
      <c r="L755">
        <v>964594</v>
      </c>
      <c r="M755">
        <f t="shared" si="35"/>
        <v>22.028555019002813</v>
      </c>
    </row>
    <row r="756" spans="1:13" x14ac:dyDescent="0.15">
      <c r="A756" t="s">
        <v>1102</v>
      </c>
      <c r="B756" s="6">
        <v>3483167</v>
      </c>
      <c r="C756" s="7">
        <v>627300</v>
      </c>
      <c r="D756">
        <f t="shared" si="33"/>
        <v>5.5526335086880279</v>
      </c>
      <c r="F756">
        <v>4845955</v>
      </c>
      <c r="G756">
        <v>345015</v>
      </c>
      <c r="H756">
        <f t="shared" si="34"/>
        <v>14.045635696998682</v>
      </c>
      <c r="K756">
        <v>21322202</v>
      </c>
      <c r="L756">
        <v>1518066</v>
      </c>
      <c r="M756">
        <f t="shared" si="35"/>
        <v>14.045635696998682</v>
      </c>
    </row>
    <row r="757" spans="1:13" x14ac:dyDescent="0.15">
      <c r="A757" t="s">
        <v>1103</v>
      </c>
      <c r="B757" s="6">
        <v>3488628</v>
      </c>
      <c r="C757" s="7">
        <v>628240</v>
      </c>
      <c r="D757">
        <f t="shared" si="33"/>
        <v>5.5530179549216863</v>
      </c>
      <c r="F757">
        <v>4853553</v>
      </c>
      <c r="G757">
        <v>219884</v>
      </c>
      <c r="H757">
        <f t="shared" si="34"/>
        <v>22.073243164577686</v>
      </c>
      <c r="K757">
        <v>21355633</v>
      </c>
      <c r="L757">
        <v>967489</v>
      </c>
      <c r="M757">
        <f t="shared" si="35"/>
        <v>22.073256646845596</v>
      </c>
    </row>
    <row r="758" spans="1:13" x14ac:dyDescent="0.15">
      <c r="A758" t="s">
        <v>1104</v>
      </c>
      <c r="B758" s="6">
        <v>3494090</v>
      </c>
      <c r="C758" s="7">
        <v>629180</v>
      </c>
      <c r="D758">
        <f t="shared" si="33"/>
        <v>5.5534028417940808</v>
      </c>
      <c r="F758">
        <v>4861152</v>
      </c>
      <c r="G758">
        <v>220213</v>
      </c>
      <c r="H758">
        <f t="shared" si="34"/>
        <v>22.074773060627663</v>
      </c>
      <c r="K758">
        <v>21389068</v>
      </c>
      <c r="L758">
        <v>968937</v>
      </c>
      <c r="M758">
        <f t="shared" si="35"/>
        <v>22.074776791473543</v>
      </c>
    </row>
    <row r="759" spans="1:13" x14ac:dyDescent="0.15">
      <c r="A759" t="s">
        <v>1105</v>
      </c>
      <c r="B759" s="6">
        <v>3499552</v>
      </c>
      <c r="C759" s="7">
        <v>630120</v>
      </c>
      <c r="D759">
        <f t="shared" si="33"/>
        <v>5.553786580333905</v>
      </c>
      <c r="F759">
        <v>4877937</v>
      </c>
      <c r="G759">
        <v>346566</v>
      </c>
      <c r="H759">
        <f t="shared" si="34"/>
        <v>14.075059296064818</v>
      </c>
      <c r="K759">
        <v>21462922</v>
      </c>
      <c r="L759">
        <v>1524890</v>
      </c>
      <c r="M759">
        <f t="shared" si="35"/>
        <v>14.075062463521959</v>
      </c>
    </row>
    <row r="760" spans="1:13" x14ac:dyDescent="0.15">
      <c r="A760" t="s">
        <v>1106</v>
      </c>
      <c r="B760" s="11">
        <v>3505015</v>
      </c>
      <c r="C760" s="12">
        <v>631060</v>
      </c>
      <c r="D760">
        <f t="shared" si="33"/>
        <v>5.554170760308053</v>
      </c>
      <c r="F760">
        <v>4885552</v>
      </c>
      <c r="G760">
        <v>220871</v>
      </c>
      <c r="H760">
        <f t="shared" si="34"/>
        <v>22.119481507305171</v>
      </c>
      <c r="K760">
        <v>21496428</v>
      </c>
      <c r="L760">
        <v>971832</v>
      </c>
      <c r="M760">
        <f t="shared" si="35"/>
        <v>22.119489788358482</v>
      </c>
    </row>
    <row r="761" spans="1:13" x14ac:dyDescent="0.15">
      <c r="A761" t="s">
        <v>1107</v>
      </c>
      <c r="B761" s="6">
        <v>3510478</v>
      </c>
      <c r="C761" s="7">
        <v>632000</v>
      </c>
      <c r="D761">
        <f t="shared" si="33"/>
        <v>5.5545537974683548</v>
      </c>
      <c r="F761">
        <v>4902381</v>
      </c>
      <c r="G761">
        <v>221200</v>
      </c>
      <c r="H761">
        <f t="shared" si="34"/>
        <v>22.162662748643761</v>
      </c>
      <c r="K761">
        <v>21570476</v>
      </c>
      <c r="L761">
        <v>973280</v>
      </c>
      <c r="M761">
        <f t="shared" si="35"/>
        <v>22.162662337662336</v>
      </c>
    </row>
    <row r="762" spans="1:13" x14ac:dyDescent="0.15">
      <c r="A762" t="s">
        <v>1108</v>
      </c>
      <c r="B762" s="6">
        <v>3515943</v>
      </c>
      <c r="C762" s="7">
        <v>632940</v>
      </c>
      <c r="D762">
        <f t="shared" si="33"/>
        <v>5.5549388567636742</v>
      </c>
      <c r="F762">
        <v>4910014</v>
      </c>
      <c r="G762">
        <v>221529</v>
      </c>
      <c r="H762">
        <f t="shared" si="34"/>
        <v>22.164204235111431</v>
      </c>
      <c r="K762">
        <v>21604061</v>
      </c>
      <c r="L762">
        <v>974727</v>
      </c>
      <c r="M762">
        <f t="shared" si="35"/>
        <v>22.16421726288489</v>
      </c>
    </row>
    <row r="763" spans="1:13" x14ac:dyDescent="0.15">
      <c r="A763" t="s">
        <v>1109</v>
      </c>
      <c r="B763" s="6">
        <v>3521408</v>
      </c>
      <c r="C763" s="7">
        <v>633880</v>
      </c>
      <c r="D763">
        <f t="shared" si="33"/>
        <v>5.5553227740266298</v>
      </c>
      <c r="F763">
        <v>4926889</v>
      </c>
      <c r="G763">
        <v>348634</v>
      </c>
      <c r="H763">
        <f t="shared" si="34"/>
        <v>14.13198081655834</v>
      </c>
      <c r="K763">
        <v>21678311</v>
      </c>
      <c r="L763">
        <v>1533989</v>
      </c>
      <c r="M763">
        <f t="shared" si="35"/>
        <v>14.131985952963158</v>
      </c>
    </row>
    <row r="764" spans="1:13" x14ac:dyDescent="0.15">
      <c r="A764" t="s">
        <v>1110</v>
      </c>
      <c r="B764" s="6">
        <v>3526873</v>
      </c>
      <c r="C764" s="7">
        <v>634820</v>
      </c>
      <c r="D764">
        <f t="shared" si="33"/>
        <v>5.5557055543303617</v>
      </c>
      <c r="F764">
        <v>4934535</v>
      </c>
      <c r="G764">
        <v>222187</v>
      </c>
      <c r="H764">
        <f t="shared" si="34"/>
        <v>22.208927615026983</v>
      </c>
      <c r="K764">
        <v>21711954</v>
      </c>
      <c r="L764">
        <v>977622</v>
      </c>
      <c r="M764">
        <f t="shared" si="35"/>
        <v>22.208945788863179</v>
      </c>
    </row>
    <row r="765" spans="1:13" x14ac:dyDescent="0.15">
      <c r="A765" t="s">
        <v>1111</v>
      </c>
      <c r="B765" s="6">
        <v>3532340</v>
      </c>
      <c r="C765" s="7">
        <v>635760</v>
      </c>
      <c r="D765">
        <f t="shared" si="33"/>
        <v>5.5560903485592048</v>
      </c>
      <c r="F765">
        <v>4942185</v>
      </c>
      <c r="G765">
        <v>222516</v>
      </c>
      <c r="H765">
        <f t="shared" si="34"/>
        <v>22.210470258318502</v>
      </c>
      <c r="K765">
        <v>21745614</v>
      </c>
      <c r="L765">
        <v>979070</v>
      </c>
      <c r="M765">
        <f t="shared" si="35"/>
        <v>22.210479332427713</v>
      </c>
    </row>
    <row r="766" spans="1:13" x14ac:dyDescent="0.15">
      <c r="A766" t="s">
        <v>1112</v>
      </c>
      <c r="B766" s="6">
        <v>3537807</v>
      </c>
      <c r="C766" s="7">
        <v>636700</v>
      </c>
      <c r="D766">
        <f t="shared" si="33"/>
        <v>5.5564740065965132</v>
      </c>
      <c r="F766">
        <v>4959120</v>
      </c>
      <c r="G766">
        <v>350185</v>
      </c>
      <c r="H766">
        <f t="shared" si="34"/>
        <v>14.161428958978826</v>
      </c>
      <c r="K766">
        <v>21820128</v>
      </c>
      <c r="L766">
        <v>1540814</v>
      </c>
      <c r="M766">
        <f t="shared" si="35"/>
        <v>14.161428958978826</v>
      </c>
    </row>
    <row r="767" spans="1:13" x14ac:dyDescent="0.15">
      <c r="A767" t="s">
        <v>1113</v>
      </c>
      <c r="B767" s="6">
        <v>3543275</v>
      </c>
      <c r="C767" s="7">
        <v>637640</v>
      </c>
      <c r="D767">
        <f t="shared" si="33"/>
        <v>5.5568581017502039</v>
      </c>
      <c r="F767">
        <v>4966785</v>
      </c>
      <c r="G767">
        <v>223174</v>
      </c>
      <c r="H767">
        <f t="shared" si="34"/>
        <v>22.255213420918206</v>
      </c>
      <c r="K767">
        <v>21853854</v>
      </c>
      <c r="L767">
        <v>981965</v>
      </c>
      <c r="M767">
        <f t="shared" si="35"/>
        <v>22.255227019292949</v>
      </c>
    </row>
    <row r="768" spans="1:13" x14ac:dyDescent="0.15">
      <c r="A768" t="s">
        <v>1114</v>
      </c>
      <c r="B768" s="6">
        <v>3548744</v>
      </c>
      <c r="C768" s="7">
        <v>638580</v>
      </c>
      <c r="D768">
        <f t="shared" si="33"/>
        <v>5.5572426320899497</v>
      </c>
      <c r="F768">
        <v>4974451</v>
      </c>
      <c r="G768">
        <v>223503</v>
      </c>
      <c r="H768">
        <f t="shared" si="34"/>
        <v>22.256752705780237</v>
      </c>
      <c r="K768">
        <v>21887584</v>
      </c>
      <c r="L768">
        <v>983413</v>
      </c>
      <c r="M768">
        <f t="shared" si="35"/>
        <v>22.25675682546397</v>
      </c>
    </row>
    <row r="769" spans="1:13" x14ac:dyDescent="0.15">
      <c r="A769" t="s">
        <v>1115</v>
      </c>
      <c r="B769" s="6">
        <v>3554213</v>
      </c>
      <c r="C769" s="7">
        <v>639520</v>
      </c>
      <c r="D769">
        <f t="shared" si="33"/>
        <v>5.5576260320240181</v>
      </c>
      <c r="F769">
        <v>4991446</v>
      </c>
      <c r="G769">
        <v>351736</v>
      </c>
      <c r="H769">
        <f t="shared" si="34"/>
        <v>14.190887483794665</v>
      </c>
      <c r="K769">
        <v>21962362</v>
      </c>
      <c r="L769">
        <v>1547638</v>
      </c>
      <c r="M769">
        <f t="shared" si="35"/>
        <v>14.190890893089986</v>
      </c>
    </row>
    <row r="770" spans="1:13" x14ac:dyDescent="0.15">
      <c r="A770" t="s">
        <v>1116</v>
      </c>
      <c r="B770" s="11">
        <v>3559683</v>
      </c>
      <c r="C770" s="12">
        <v>640460</v>
      </c>
      <c r="D770">
        <f t="shared" ref="D770:D833" si="36">B770/C770</f>
        <v>5.5580098679074412</v>
      </c>
      <c r="F770">
        <v>4999129</v>
      </c>
      <c r="G770">
        <v>224161</v>
      </c>
      <c r="H770">
        <f t="shared" ref="H770:H833" si="37">F770/G770</f>
        <v>22.301510967563491</v>
      </c>
      <c r="K770">
        <v>21996167</v>
      </c>
      <c r="L770">
        <v>986308</v>
      </c>
      <c r="M770">
        <f t="shared" ref="M770:M833" si="38">K770/L770</f>
        <v>22.301519403675119</v>
      </c>
    </row>
    <row r="771" spans="1:13" x14ac:dyDescent="0.15">
      <c r="A771" t="s">
        <v>1117</v>
      </c>
      <c r="B771" s="6">
        <v>3565154</v>
      </c>
      <c r="C771" s="7">
        <v>641400</v>
      </c>
      <c r="D771">
        <f t="shared" si="36"/>
        <v>5.5583941378235107</v>
      </c>
      <c r="F771">
        <v>5016171</v>
      </c>
      <c r="G771">
        <v>224490</v>
      </c>
      <c r="H771">
        <f t="shared" si="37"/>
        <v>22.344741413871443</v>
      </c>
      <c r="K771">
        <v>22071152</v>
      </c>
      <c r="L771">
        <v>987756</v>
      </c>
      <c r="M771">
        <f t="shared" si="38"/>
        <v>22.344741008913132</v>
      </c>
    </row>
    <row r="772" spans="1:13" x14ac:dyDescent="0.15">
      <c r="A772" t="s">
        <v>1118</v>
      </c>
      <c r="B772" s="6">
        <v>3570626</v>
      </c>
      <c r="C772" s="7">
        <v>642340</v>
      </c>
      <c r="D772">
        <f t="shared" si="36"/>
        <v>5.5587788398667373</v>
      </c>
      <c r="F772">
        <v>5023869</v>
      </c>
      <c r="G772">
        <v>224819</v>
      </c>
      <c r="H772">
        <f t="shared" si="37"/>
        <v>22.346283009887955</v>
      </c>
      <c r="K772">
        <v>22105023</v>
      </c>
      <c r="L772">
        <v>989203</v>
      </c>
      <c r="M772">
        <f t="shared" si="38"/>
        <v>22.346295957452615</v>
      </c>
    </row>
    <row r="773" spans="1:13" x14ac:dyDescent="0.15">
      <c r="A773" t="s">
        <v>1119</v>
      </c>
      <c r="B773" s="6">
        <v>3576098</v>
      </c>
      <c r="C773" s="7">
        <v>643280</v>
      </c>
      <c r="D773">
        <f t="shared" si="36"/>
        <v>5.5591624176097501</v>
      </c>
      <c r="F773">
        <v>5040956</v>
      </c>
      <c r="G773">
        <v>353804</v>
      </c>
      <c r="H773">
        <f t="shared" si="37"/>
        <v>14.247877355824128</v>
      </c>
      <c r="K773">
        <v>22180206</v>
      </c>
      <c r="L773">
        <v>1556737</v>
      </c>
      <c r="M773">
        <f t="shared" si="38"/>
        <v>14.247882590315513</v>
      </c>
    </row>
    <row r="774" spans="1:13" x14ac:dyDescent="0.15">
      <c r="A774" t="s">
        <v>1120</v>
      </c>
      <c r="B774" s="6">
        <v>3581571</v>
      </c>
      <c r="C774" s="7">
        <v>644220</v>
      </c>
      <c r="D774">
        <f t="shared" si="36"/>
        <v>5.5595464282388001</v>
      </c>
      <c r="F774">
        <v>5048671</v>
      </c>
      <c r="G774">
        <v>225477</v>
      </c>
      <c r="H774">
        <f t="shared" si="37"/>
        <v>22.391068712108108</v>
      </c>
      <c r="K774">
        <v>22214152</v>
      </c>
      <c r="L774">
        <v>992098</v>
      </c>
      <c r="M774">
        <f t="shared" si="38"/>
        <v>22.391086364451898</v>
      </c>
    </row>
    <row r="775" spans="1:13" x14ac:dyDescent="0.15">
      <c r="A775" t="s">
        <v>1121</v>
      </c>
      <c r="B775" s="6">
        <v>3587045</v>
      </c>
      <c r="C775" s="7">
        <v>645160</v>
      </c>
      <c r="D775">
        <f t="shared" si="36"/>
        <v>5.5599308698617396</v>
      </c>
      <c r="F775">
        <v>5056387</v>
      </c>
      <c r="G775">
        <v>225806</v>
      </c>
      <c r="H775">
        <f t="shared" si="37"/>
        <v>22.39261578523157</v>
      </c>
      <c r="K775">
        <v>22248102</v>
      </c>
      <c r="L775">
        <v>993546</v>
      </c>
      <c r="M775">
        <f t="shared" si="38"/>
        <v>22.392623995265442</v>
      </c>
    </row>
    <row r="776" spans="1:13" x14ac:dyDescent="0.15">
      <c r="A776" t="s">
        <v>1122</v>
      </c>
      <c r="B776" s="6">
        <v>3592519</v>
      </c>
      <c r="C776" s="7">
        <v>646100</v>
      </c>
      <c r="D776">
        <f t="shared" si="36"/>
        <v>5.560314192849404</v>
      </c>
      <c r="F776">
        <v>5073534</v>
      </c>
      <c r="G776">
        <v>355355</v>
      </c>
      <c r="H776">
        <f t="shared" si="37"/>
        <v>14.277367702719815</v>
      </c>
      <c r="K776">
        <v>22323549</v>
      </c>
      <c r="L776">
        <v>1563562</v>
      </c>
      <c r="M776">
        <f t="shared" si="38"/>
        <v>14.277367318980636</v>
      </c>
    </row>
    <row r="777" spans="1:13" x14ac:dyDescent="0.15">
      <c r="A777" t="s">
        <v>1123</v>
      </c>
      <c r="B777" s="6">
        <v>3597994</v>
      </c>
      <c r="C777" s="7">
        <v>647040</v>
      </c>
      <c r="D777">
        <f t="shared" si="36"/>
        <v>5.5606979475766565</v>
      </c>
      <c r="F777">
        <v>5081266</v>
      </c>
      <c r="G777">
        <v>226464</v>
      </c>
      <c r="H777">
        <f t="shared" si="37"/>
        <v>22.437411685742546</v>
      </c>
      <c r="K777">
        <v>22357570</v>
      </c>
      <c r="L777">
        <v>996441</v>
      </c>
      <c r="M777">
        <f t="shared" si="38"/>
        <v>22.437424794844851</v>
      </c>
    </row>
    <row r="778" spans="1:13" x14ac:dyDescent="0.15">
      <c r="A778" t="s">
        <v>1124</v>
      </c>
      <c r="B778" s="6">
        <v>3603470</v>
      </c>
      <c r="C778" s="7">
        <v>647980</v>
      </c>
      <c r="D778">
        <f t="shared" si="36"/>
        <v>5.5610821321645734</v>
      </c>
      <c r="F778">
        <v>5089000</v>
      </c>
      <c r="G778">
        <v>226793</v>
      </c>
      <c r="H778">
        <f t="shared" si="37"/>
        <v>22.438964165560666</v>
      </c>
      <c r="K778">
        <v>22391600</v>
      </c>
      <c r="L778">
        <v>997889</v>
      </c>
      <c r="M778">
        <f t="shared" si="38"/>
        <v>22.43896866284727</v>
      </c>
    </row>
    <row r="779" spans="1:13" x14ac:dyDescent="0.15">
      <c r="A779" t="s">
        <v>1125</v>
      </c>
      <c r="B779" s="6">
        <v>3608947</v>
      </c>
      <c r="C779" s="7">
        <v>648920</v>
      </c>
      <c r="D779">
        <f t="shared" si="36"/>
        <v>5.5614667447451147</v>
      </c>
      <c r="F779">
        <v>5106208</v>
      </c>
      <c r="G779">
        <v>356906</v>
      </c>
      <c r="H779">
        <f t="shared" si="37"/>
        <v>14.306870716659288</v>
      </c>
      <c r="K779">
        <v>22467315</v>
      </c>
      <c r="L779">
        <v>1570386</v>
      </c>
      <c r="M779">
        <f t="shared" si="38"/>
        <v>14.306874233468713</v>
      </c>
    </row>
    <row r="780" spans="1:13" x14ac:dyDescent="0.15">
      <c r="A780" t="s">
        <v>1126</v>
      </c>
      <c r="B780" s="11">
        <v>3614424</v>
      </c>
      <c r="C780" s="12">
        <v>649860</v>
      </c>
      <c r="D780">
        <f t="shared" si="36"/>
        <v>5.561850244668082</v>
      </c>
      <c r="F780">
        <v>5113957</v>
      </c>
      <c r="G780">
        <v>227451</v>
      </c>
      <c r="H780">
        <f t="shared" si="37"/>
        <v>22.483774527260817</v>
      </c>
      <c r="K780">
        <v>22501410</v>
      </c>
      <c r="L780">
        <v>1000784</v>
      </c>
      <c r="M780">
        <f t="shared" si="38"/>
        <v>22.48378271435195</v>
      </c>
    </row>
    <row r="781" spans="1:13" x14ac:dyDescent="0.15">
      <c r="A781" t="s">
        <v>1127</v>
      </c>
      <c r="B781" s="6">
        <v>3619902</v>
      </c>
      <c r="C781" s="7">
        <v>650800</v>
      </c>
      <c r="D781">
        <f t="shared" si="36"/>
        <v>5.5622341733251384</v>
      </c>
      <c r="F781">
        <v>5131210</v>
      </c>
      <c r="G781">
        <v>227780</v>
      </c>
      <c r="H781">
        <f t="shared" si="37"/>
        <v>22.527043638598649</v>
      </c>
      <c r="K781">
        <v>22577324</v>
      </c>
      <c r="L781">
        <v>1002232</v>
      </c>
      <c r="M781">
        <f t="shared" si="38"/>
        <v>22.527043638598649</v>
      </c>
    </row>
    <row r="782" spans="1:13" x14ac:dyDescent="0.15">
      <c r="A782" t="s">
        <v>1128</v>
      </c>
      <c r="B782" s="6">
        <v>3625381</v>
      </c>
      <c r="C782" s="7">
        <v>651740</v>
      </c>
      <c r="D782">
        <f t="shared" si="36"/>
        <v>5.5626185288612024</v>
      </c>
      <c r="F782">
        <v>5138977</v>
      </c>
      <c r="G782">
        <v>228109</v>
      </c>
      <c r="H782">
        <f t="shared" si="37"/>
        <v>22.528602554042145</v>
      </c>
      <c r="K782">
        <v>22611498</v>
      </c>
      <c r="L782">
        <v>1003679</v>
      </c>
      <c r="M782">
        <f t="shared" si="38"/>
        <v>22.528615224588737</v>
      </c>
    </row>
    <row r="783" spans="1:13" x14ac:dyDescent="0.15">
      <c r="A783" t="s">
        <v>1129</v>
      </c>
      <c r="B783" s="6">
        <v>3630860</v>
      </c>
      <c r="C783" s="7">
        <v>652680</v>
      </c>
      <c r="D783">
        <f t="shared" si="36"/>
        <v>5.563001777287492</v>
      </c>
      <c r="F783">
        <v>5156274</v>
      </c>
      <c r="G783">
        <v>358974</v>
      </c>
      <c r="H783">
        <f t="shared" si="37"/>
        <v>14.363920506777649</v>
      </c>
      <c r="K783">
        <v>22687605</v>
      </c>
      <c r="L783">
        <v>1579485</v>
      </c>
      <c r="M783">
        <f t="shared" si="38"/>
        <v>14.363925583338872</v>
      </c>
    </row>
    <row r="784" spans="1:13" x14ac:dyDescent="0.15">
      <c r="A784" t="s">
        <v>1130</v>
      </c>
      <c r="B784" s="6">
        <v>3636341</v>
      </c>
      <c r="C784" s="7">
        <v>653620</v>
      </c>
      <c r="D784">
        <f t="shared" si="36"/>
        <v>5.5633869832624461</v>
      </c>
      <c r="F784">
        <v>5164058</v>
      </c>
      <c r="G784">
        <v>228767</v>
      </c>
      <c r="H784">
        <f t="shared" si="37"/>
        <v>22.57343935095534</v>
      </c>
      <c r="K784">
        <v>22721855</v>
      </c>
      <c r="L784">
        <v>1006574</v>
      </c>
      <c r="M784">
        <f t="shared" si="38"/>
        <v>22.573457093070157</v>
      </c>
    </row>
    <row r="785" spans="1:13" x14ac:dyDescent="0.15">
      <c r="A785" t="s">
        <v>1131</v>
      </c>
      <c r="B785" s="6">
        <v>3641821</v>
      </c>
      <c r="C785" s="7">
        <v>654560</v>
      </c>
      <c r="D785">
        <f t="shared" si="36"/>
        <v>5.5637695551209969</v>
      </c>
      <c r="F785">
        <v>5171840</v>
      </c>
      <c r="G785">
        <v>229096</v>
      </c>
      <c r="H785">
        <f t="shared" si="37"/>
        <v>22.574990397038796</v>
      </c>
      <c r="K785">
        <v>22756096</v>
      </c>
      <c r="L785">
        <v>1008022</v>
      </c>
      <c r="M785">
        <f t="shared" si="38"/>
        <v>22.574999355172803</v>
      </c>
    </row>
    <row r="786" spans="1:13" x14ac:dyDescent="0.15">
      <c r="A786" t="s">
        <v>1132</v>
      </c>
      <c r="B786" s="6">
        <v>3647303</v>
      </c>
      <c r="C786" s="7">
        <v>655500</v>
      </c>
      <c r="D786">
        <f t="shared" si="36"/>
        <v>5.5641540808543093</v>
      </c>
      <c r="F786">
        <v>5189199</v>
      </c>
      <c r="G786">
        <v>360525</v>
      </c>
      <c r="H786">
        <f t="shared" si="37"/>
        <v>14.393451216975244</v>
      </c>
      <c r="K786">
        <v>22832475</v>
      </c>
      <c r="L786">
        <v>1586310</v>
      </c>
      <c r="M786">
        <f t="shared" si="38"/>
        <v>14.393450838738961</v>
      </c>
    </row>
    <row r="787" spans="1:13" x14ac:dyDescent="0.15">
      <c r="A787" t="s">
        <v>1133</v>
      </c>
      <c r="B787" s="6">
        <v>3652785</v>
      </c>
      <c r="C787" s="7">
        <v>656440</v>
      </c>
      <c r="D787">
        <f t="shared" si="36"/>
        <v>5.5645375053317894</v>
      </c>
      <c r="F787">
        <v>5196999</v>
      </c>
      <c r="G787">
        <v>229754</v>
      </c>
      <c r="H787">
        <f t="shared" si="37"/>
        <v>22.619841221480367</v>
      </c>
      <c r="K787">
        <v>22866795</v>
      </c>
      <c r="L787">
        <v>1010917</v>
      </c>
      <c r="M787">
        <f t="shared" si="38"/>
        <v>22.619854053300124</v>
      </c>
    </row>
    <row r="788" spans="1:13" x14ac:dyDescent="0.15">
      <c r="A788" t="s">
        <v>1134</v>
      </c>
      <c r="B788" s="6">
        <v>3658269</v>
      </c>
      <c r="C788" s="7">
        <v>657380</v>
      </c>
      <c r="D788">
        <f t="shared" si="36"/>
        <v>5.5649228756579143</v>
      </c>
      <c r="F788">
        <v>5204801</v>
      </c>
      <c r="G788">
        <v>230083</v>
      </c>
      <c r="H788">
        <f t="shared" si="37"/>
        <v>22.62140618820165</v>
      </c>
      <c r="K788">
        <v>22901124</v>
      </c>
      <c r="L788">
        <v>1012365</v>
      </c>
      <c r="M788">
        <f t="shared" si="38"/>
        <v>22.621410262109023</v>
      </c>
    </row>
    <row r="789" spans="1:13" x14ac:dyDescent="0.15">
      <c r="A789" t="s">
        <v>1135</v>
      </c>
      <c r="B789" s="6">
        <v>3663752</v>
      </c>
      <c r="C789" s="7">
        <v>658320</v>
      </c>
      <c r="D789">
        <f t="shared" si="36"/>
        <v>5.5653056264430676</v>
      </c>
      <c r="F789">
        <v>5222220</v>
      </c>
      <c r="G789">
        <v>362076</v>
      </c>
      <c r="H789">
        <f t="shared" si="37"/>
        <v>14.422994067543831</v>
      </c>
      <c r="K789">
        <v>22977768</v>
      </c>
      <c r="L789">
        <v>1593134</v>
      </c>
      <c r="M789">
        <f t="shared" si="38"/>
        <v>14.422997688832201</v>
      </c>
    </row>
    <row r="790" spans="1:13" x14ac:dyDescent="0.15">
      <c r="A790" t="s">
        <v>1136</v>
      </c>
      <c r="B790" s="11">
        <v>3669237</v>
      </c>
      <c r="C790" s="12">
        <v>659260</v>
      </c>
      <c r="D790">
        <f t="shared" si="36"/>
        <v>5.5656903194490797</v>
      </c>
      <c r="F790">
        <v>5230038</v>
      </c>
      <c r="G790">
        <v>230741</v>
      </c>
      <c r="H790">
        <f t="shared" si="37"/>
        <v>22.666270840466151</v>
      </c>
      <c r="K790">
        <v>23012167</v>
      </c>
      <c r="L790">
        <v>1015260</v>
      </c>
      <c r="M790">
        <f t="shared" si="38"/>
        <v>22.666279573705257</v>
      </c>
    </row>
    <row r="791" spans="1:13" x14ac:dyDescent="0.15">
      <c r="A791" t="s">
        <v>1137</v>
      </c>
      <c r="B791" s="6">
        <v>3674722</v>
      </c>
      <c r="C791" s="7">
        <v>660200</v>
      </c>
      <c r="D791">
        <f t="shared" si="36"/>
        <v>5.5660739169948501</v>
      </c>
      <c r="F791">
        <v>5247502</v>
      </c>
      <c r="G791">
        <v>231070</v>
      </c>
      <c r="H791">
        <f t="shared" si="37"/>
        <v>22.709577184402995</v>
      </c>
      <c r="K791">
        <v>23089008</v>
      </c>
      <c r="L791">
        <v>1016708</v>
      </c>
      <c r="M791">
        <f t="shared" si="38"/>
        <v>22.709576397549739</v>
      </c>
    </row>
    <row r="792" spans="1:13" x14ac:dyDescent="0.15">
      <c r="A792" t="s">
        <v>1138</v>
      </c>
      <c r="B792" s="6">
        <v>3680208</v>
      </c>
      <c r="C792" s="7">
        <v>661140</v>
      </c>
      <c r="D792">
        <f t="shared" si="36"/>
        <v>5.5664579362918598</v>
      </c>
      <c r="F792">
        <v>5255336</v>
      </c>
      <c r="G792">
        <v>231399</v>
      </c>
      <c r="H792">
        <f t="shared" si="37"/>
        <v>22.711143954813981</v>
      </c>
      <c r="K792">
        <v>23123478</v>
      </c>
      <c r="L792">
        <v>1018155</v>
      </c>
      <c r="M792">
        <f t="shared" si="38"/>
        <v>22.711156945651695</v>
      </c>
    </row>
    <row r="793" spans="1:13" x14ac:dyDescent="0.15">
      <c r="A793" t="s">
        <v>1139</v>
      </c>
      <c r="B793" s="6">
        <v>3685695</v>
      </c>
      <c r="C793" s="7">
        <v>662080</v>
      </c>
      <c r="D793">
        <f t="shared" si="36"/>
        <v>5.5668423755437413</v>
      </c>
      <c r="F793">
        <v>5272846</v>
      </c>
      <c r="G793">
        <v>364144</v>
      </c>
      <c r="H793">
        <f t="shared" si="37"/>
        <v>14.480112263280461</v>
      </c>
      <c r="K793">
        <v>23200522</v>
      </c>
      <c r="L793">
        <v>1602233</v>
      </c>
      <c r="M793">
        <f t="shared" si="38"/>
        <v>14.480117436103239</v>
      </c>
    </row>
    <row r="794" spans="1:13" x14ac:dyDescent="0.15">
      <c r="A794" t="s">
        <v>1140</v>
      </c>
      <c r="B794" s="6">
        <v>3691182</v>
      </c>
      <c r="C794" s="7">
        <v>663020</v>
      </c>
      <c r="D794">
        <f t="shared" si="36"/>
        <v>5.567225724714187</v>
      </c>
      <c r="F794">
        <v>5280696</v>
      </c>
      <c r="G794">
        <v>232057</v>
      </c>
      <c r="H794">
        <f t="shared" si="37"/>
        <v>22.756029768548245</v>
      </c>
      <c r="K794">
        <v>23235062</v>
      </c>
      <c r="L794">
        <v>1021050</v>
      </c>
      <c r="M794">
        <f t="shared" si="38"/>
        <v>22.756047206307233</v>
      </c>
    </row>
    <row r="795" spans="1:13" x14ac:dyDescent="0.15">
      <c r="A795" t="s">
        <v>1141</v>
      </c>
      <c r="B795" s="6">
        <v>3696671</v>
      </c>
      <c r="C795" s="7">
        <v>663960</v>
      </c>
      <c r="D795">
        <f t="shared" si="36"/>
        <v>5.5676110006626907</v>
      </c>
      <c r="F795">
        <v>5288549</v>
      </c>
      <c r="G795">
        <v>232386</v>
      </c>
      <c r="H795">
        <f t="shared" si="37"/>
        <v>22.75760587987228</v>
      </c>
      <c r="K795">
        <v>23269615</v>
      </c>
      <c r="L795">
        <v>1022498</v>
      </c>
      <c r="M795">
        <f t="shared" si="38"/>
        <v>22.757614195822388</v>
      </c>
    </row>
    <row r="796" spans="1:13" x14ac:dyDescent="0.15">
      <c r="A796" t="s">
        <v>1142</v>
      </c>
      <c r="B796" s="6">
        <v>3702159</v>
      </c>
      <c r="C796" s="7">
        <v>664900</v>
      </c>
      <c r="D796">
        <f t="shared" si="36"/>
        <v>5.5679936832606405</v>
      </c>
      <c r="F796">
        <v>5306119</v>
      </c>
      <c r="G796">
        <v>365695</v>
      </c>
      <c r="H796">
        <f t="shared" si="37"/>
        <v>14.509684299757994</v>
      </c>
      <c r="K796">
        <v>23346923</v>
      </c>
      <c r="L796">
        <v>1609058</v>
      </c>
      <c r="M796">
        <f t="shared" si="38"/>
        <v>14.509683926869013</v>
      </c>
    </row>
    <row r="797" spans="1:13" x14ac:dyDescent="0.15">
      <c r="A797" t="s">
        <v>1143</v>
      </c>
      <c r="B797" s="6">
        <v>3707649</v>
      </c>
      <c r="C797" s="7">
        <v>665840</v>
      </c>
      <c r="D797">
        <f t="shared" si="36"/>
        <v>5.5683782890784572</v>
      </c>
      <c r="F797">
        <v>5313987</v>
      </c>
      <c r="G797">
        <v>233044</v>
      </c>
      <c r="H797">
        <f t="shared" si="37"/>
        <v>22.80250510633185</v>
      </c>
      <c r="K797">
        <v>23381542</v>
      </c>
      <c r="L797">
        <v>1025393</v>
      </c>
      <c r="M797">
        <f t="shared" si="38"/>
        <v>22.802517668835264</v>
      </c>
    </row>
    <row r="798" spans="1:13" x14ac:dyDescent="0.15">
      <c r="A798" t="s">
        <v>1144</v>
      </c>
      <c r="B798" s="6">
        <v>3713139</v>
      </c>
      <c r="C798" s="7">
        <v>666780</v>
      </c>
      <c r="D798">
        <f t="shared" si="36"/>
        <v>5.5687618104922167</v>
      </c>
      <c r="F798">
        <v>5321855</v>
      </c>
      <c r="G798">
        <v>233373</v>
      </c>
      <c r="H798">
        <f t="shared" si="37"/>
        <v>22.804073307537717</v>
      </c>
      <c r="K798">
        <v>23416162</v>
      </c>
      <c r="L798">
        <v>1026841</v>
      </c>
      <c r="M798">
        <f t="shared" si="38"/>
        <v>22.804077749135455</v>
      </c>
    </row>
    <row r="799" spans="1:13" x14ac:dyDescent="0.15">
      <c r="A799" t="s">
        <v>1145</v>
      </c>
      <c r="B799" s="6">
        <v>3718630</v>
      </c>
      <c r="C799" s="7">
        <v>667720</v>
      </c>
      <c r="D799">
        <f t="shared" si="36"/>
        <v>5.5691457497154495</v>
      </c>
      <c r="F799">
        <v>5339487</v>
      </c>
      <c r="G799">
        <v>367246</v>
      </c>
      <c r="H799">
        <f t="shared" si="37"/>
        <v>14.539265233658092</v>
      </c>
      <c r="K799">
        <v>23493742</v>
      </c>
      <c r="L799">
        <v>1615882</v>
      </c>
      <c r="M799">
        <f t="shared" si="38"/>
        <v>14.53926833766327</v>
      </c>
    </row>
    <row r="800" spans="1:13" x14ac:dyDescent="0.15">
      <c r="A800" t="s">
        <v>1146</v>
      </c>
      <c r="B800" s="11">
        <v>3724122</v>
      </c>
      <c r="C800" s="12">
        <v>668660</v>
      </c>
      <c r="D800">
        <f t="shared" si="36"/>
        <v>5.5695301049860912</v>
      </c>
      <c r="F800">
        <v>5347372</v>
      </c>
      <c r="G800">
        <v>234031</v>
      </c>
      <c r="H800">
        <f t="shared" si="37"/>
        <v>22.848990091056312</v>
      </c>
      <c r="K800">
        <v>23528436</v>
      </c>
      <c r="L800">
        <v>1029736</v>
      </c>
      <c r="M800">
        <f t="shared" si="38"/>
        <v>22.848998189827295</v>
      </c>
    </row>
    <row r="801" spans="1:13" x14ac:dyDescent="0.15">
      <c r="A801" t="s">
        <v>1147</v>
      </c>
      <c r="B801" s="6">
        <v>3729615</v>
      </c>
      <c r="C801" s="7">
        <v>669600</v>
      </c>
      <c r="D801">
        <f t="shared" si="36"/>
        <v>5.5699148745519711</v>
      </c>
      <c r="F801">
        <v>5365050</v>
      </c>
      <c r="G801">
        <v>234360</v>
      </c>
      <c r="H801">
        <f t="shared" si="37"/>
        <v>22.892345110087046</v>
      </c>
      <c r="K801">
        <v>23606220</v>
      </c>
      <c r="L801">
        <v>1031184</v>
      </c>
      <c r="M801">
        <f t="shared" si="38"/>
        <v>22.892345110087046</v>
      </c>
    </row>
    <row r="802" spans="1:13" x14ac:dyDescent="0.15">
      <c r="A802" t="s">
        <v>1148</v>
      </c>
      <c r="B802" s="6">
        <v>3735108</v>
      </c>
      <c r="C802" s="7">
        <v>670540</v>
      </c>
      <c r="D802">
        <f t="shared" si="36"/>
        <v>5.5702985653354009</v>
      </c>
      <c r="F802">
        <v>5372951</v>
      </c>
      <c r="G802">
        <v>234689</v>
      </c>
      <c r="H802">
        <f t="shared" si="37"/>
        <v>22.893919186668313</v>
      </c>
      <c r="K802">
        <v>23640984</v>
      </c>
      <c r="L802">
        <v>1032631</v>
      </c>
      <c r="M802">
        <f t="shared" si="38"/>
        <v>22.89393210159292</v>
      </c>
    </row>
    <row r="803" spans="1:13" x14ac:dyDescent="0.15">
      <c r="A803" t="s">
        <v>1149</v>
      </c>
      <c r="B803" s="6">
        <v>3740602</v>
      </c>
      <c r="C803" s="7">
        <v>671480</v>
      </c>
      <c r="D803">
        <f t="shared" si="36"/>
        <v>5.570682671114553</v>
      </c>
      <c r="F803">
        <v>5390674</v>
      </c>
      <c r="G803">
        <v>369314</v>
      </c>
      <c r="H803">
        <f t="shared" si="37"/>
        <v>14.596451799823457</v>
      </c>
      <c r="K803">
        <v>23718965</v>
      </c>
      <c r="L803">
        <v>1624981</v>
      </c>
      <c r="M803">
        <f t="shared" si="38"/>
        <v>14.596456820110513</v>
      </c>
    </row>
    <row r="804" spans="1:13" x14ac:dyDescent="0.15">
      <c r="A804" t="s">
        <v>1150</v>
      </c>
      <c r="B804" s="6">
        <v>3746096</v>
      </c>
      <c r="C804" s="7">
        <v>672420</v>
      </c>
      <c r="D804">
        <f t="shared" si="36"/>
        <v>5.5710657029832547</v>
      </c>
      <c r="F804">
        <v>5398591</v>
      </c>
      <c r="G804">
        <v>235347</v>
      </c>
      <c r="H804">
        <f t="shared" si="37"/>
        <v>22.938856242059597</v>
      </c>
      <c r="K804">
        <v>23753800</v>
      </c>
      <c r="L804">
        <v>1035526</v>
      </c>
      <c r="M804">
        <f t="shared" si="38"/>
        <v>22.938873577293087</v>
      </c>
    </row>
    <row r="805" spans="1:13" x14ac:dyDescent="0.15">
      <c r="A805" t="s">
        <v>1151</v>
      </c>
      <c r="B805" s="6">
        <v>3751592</v>
      </c>
      <c r="C805" s="7">
        <v>673360</v>
      </c>
      <c r="D805">
        <f t="shared" si="36"/>
        <v>5.5714506356183913</v>
      </c>
      <c r="F805">
        <v>5406513</v>
      </c>
      <c r="G805">
        <v>235676</v>
      </c>
      <c r="H805">
        <f t="shared" si="37"/>
        <v>22.940447903053343</v>
      </c>
      <c r="K805">
        <v>23788657</v>
      </c>
      <c r="L805">
        <v>1036974</v>
      </c>
      <c r="M805">
        <f t="shared" si="38"/>
        <v>22.940456559180848</v>
      </c>
    </row>
    <row r="806" spans="1:13" x14ac:dyDescent="0.15">
      <c r="A806" t="s">
        <v>1152</v>
      </c>
      <c r="B806" s="6">
        <v>3757088</v>
      </c>
      <c r="C806" s="7">
        <v>674300</v>
      </c>
      <c r="D806">
        <f t="shared" si="36"/>
        <v>5.5718344950318848</v>
      </c>
      <c r="F806">
        <v>5424295</v>
      </c>
      <c r="G806">
        <v>370865</v>
      </c>
      <c r="H806">
        <f t="shared" si="37"/>
        <v>14.62606339233953</v>
      </c>
      <c r="K806">
        <v>23866898</v>
      </c>
      <c r="L806">
        <v>1631806</v>
      </c>
      <c r="M806">
        <f t="shared" si="38"/>
        <v>14.62606339233953</v>
      </c>
    </row>
    <row r="807" spans="1:13" x14ac:dyDescent="0.15">
      <c r="A807" t="s">
        <v>1153</v>
      </c>
      <c r="B807" s="6">
        <v>3762585</v>
      </c>
      <c r="C807" s="7">
        <v>675240</v>
      </c>
      <c r="D807">
        <f t="shared" si="36"/>
        <v>5.5722187666607432</v>
      </c>
      <c r="F807">
        <v>5432231</v>
      </c>
      <c r="G807">
        <v>236334</v>
      </c>
      <c r="H807">
        <f t="shared" si="37"/>
        <v>22.98539778449144</v>
      </c>
      <c r="K807">
        <v>23901816</v>
      </c>
      <c r="L807">
        <v>1039869</v>
      </c>
      <c r="M807">
        <f t="shared" si="38"/>
        <v>22.985410662304577</v>
      </c>
    </row>
    <row r="808" spans="1:13" x14ac:dyDescent="0.15">
      <c r="A808" t="s">
        <v>1154</v>
      </c>
      <c r="B808" s="6">
        <v>3768082</v>
      </c>
      <c r="C808" s="7">
        <v>676180</v>
      </c>
      <c r="D808">
        <f t="shared" si="36"/>
        <v>5.572601969889674</v>
      </c>
      <c r="F808">
        <v>5440167</v>
      </c>
      <c r="G808">
        <v>236663</v>
      </c>
      <c r="H808">
        <f t="shared" si="37"/>
        <v>22.98697726302802</v>
      </c>
      <c r="K808">
        <v>23936734</v>
      </c>
      <c r="L808">
        <v>1041317</v>
      </c>
      <c r="M808">
        <f t="shared" si="38"/>
        <v>22.986980909751786</v>
      </c>
    </row>
    <row r="809" spans="1:13" x14ac:dyDescent="0.15">
      <c r="A809" t="s">
        <v>1155</v>
      </c>
      <c r="B809" s="6">
        <v>3773580</v>
      </c>
      <c r="C809" s="7">
        <v>677120</v>
      </c>
      <c r="D809">
        <f t="shared" si="36"/>
        <v>5.5729855860113418</v>
      </c>
      <c r="F809">
        <v>5458011</v>
      </c>
      <c r="G809">
        <v>372416</v>
      </c>
      <c r="H809">
        <f t="shared" si="37"/>
        <v>14.655683429283382</v>
      </c>
      <c r="K809">
        <v>24015248</v>
      </c>
      <c r="L809">
        <v>1638630</v>
      </c>
      <c r="M809">
        <f t="shared" si="38"/>
        <v>14.655686762722517</v>
      </c>
    </row>
    <row r="810" spans="1:13" x14ac:dyDescent="0.15">
      <c r="A810" t="s">
        <v>1156</v>
      </c>
      <c r="B810" s="11">
        <v>3779079</v>
      </c>
      <c r="C810" s="12">
        <v>678060</v>
      </c>
      <c r="D810">
        <f t="shared" si="36"/>
        <v>5.5733696133085564</v>
      </c>
      <c r="F810">
        <v>5465965</v>
      </c>
      <c r="G810">
        <v>237321</v>
      </c>
      <c r="H810">
        <f t="shared" si="37"/>
        <v>23.031948289447627</v>
      </c>
      <c r="K810">
        <v>24050246</v>
      </c>
      <c r="L810">
        <v>1044212</v>
      </c>
      <c r="M810">
        <f t="shared" si="38"/>
        <v>23.031957112157301</v>
      </c>
    </row>
    <row r="811" spans="1:13" x14ac:dyDescent="0.15">
      <c r="A811" t="s">
        <v>1157</v>
      </c>
      <c r="B811" s="6">
        <v>3784579</v>
      </c>
      <c r="C811" s="7">
        <v>679000</v>
      </c>
      <c r="D811">
        <f t="shared" si="36"/>
        <v>5.5737540500736378</v>
      </c>
      <c r="F811">
        <v>5483854</v>
      </c>
      <c r="G811">
        <v>237650</v>
      </c>
      <c r="H811">
        <f t="shared" si="37"/>
        <v>23.075337681464337</v>
      </c>
      <c r="K811">
        <v>24677343</v>
      </c>
      <c r="L811">
        <v>1069425</v>
      </c>
      <c r="M811">
        <f t="shared" si="38"/>
        <v>23.075337681464337</v>
      </c>
    </row>
    <row r="812" spans="1:13" x14ac:dyDescent="0.15">
      <c r="A812" t="s">
        <v>1158</v>
      </c>
      <c r="B812" s="6">
        <v>3790080</v>
      </c>
      <c r="C812" s="7">
        <v>679940</v>
      </c>
      <c r="D812">
        <f t="shared" si="36"/>
        <v>5.5741388946083479</v>
      </c>
      <c r="F812">
        <v>5491825</v>
      </c>
      <c r="G812">
        <v>237979</v>
      </c>
      <c r="H812">
        <f t="shared" si="37"/>
        <v>23.076931157791233</v>
      </c>
      <c r="K812">
        <v>24713212</v>
      </c>
      <c r="L812">
        <v>1070905</v>
      </c>
      <c r="M812">
        <f t="shared" si="38"/>
        <v>23.076941465396089</v>
      </c>
    </row>
    <row r="813" spans="1:13" x14ac:dyDescent="0.15">
      <c r="A813" t="s">
        <v>1159</v>
      </c>
      <c r="B813" s="6">
        <v>3795581</v>
      </c>
      <c r="C813" s="7">
        <v>680880</v>
      </c>
      <c r="D813">
        <f t="shared" si="36"/>
        <v>5.5745226765362474</v>
      </c>
      <c r="F813">
        <v>5509759</v>
      </c>
      <c r="G813">
        <v>374484</v>
      </c>
      <c r="H813">
        <f t="shared" si="37"/>
        <v>14.712935666143279</v>
      </c>
      <c r="K813">
        <v>24793915</v>
      </c>
      <c r="L813">
        <v>1685178</v>
      </c>
      <c r="M813">
        <f t="shared" si="38"/>
        <v>14.712935369438718</v>
      </c>
    </row>
    <row r="814" spans="1:13" x14ac:dyDescent="0.15">
      <c r="A814" t="s">
        <v>1160</v>
      </c>
      <c r="B814" s="6">
        <v>3801083</v>
      </c>
      <c r="C814" s="7">
        <v>681820</v>
      </c>
      <c r="D814">
        <f t="shared" si="36"/>
        <v>5.5749068669150219</v>
      </c>
      <c r="F814">
        <v>5517746</v>
      </c>
      <c r="G814">
        <v>238637</v>
      </c>
      <c r="H814">
        <f t="shared" si="37"/>
        <v>23.121921579637693</v>
      </c>
      <c r="K814">
        <v>24829857</v>
      </c>
      <c r="L814">
        <v>1073866</v>
      </c>
      <c r="M814">
        <f t="shared" si="38"/>
        <v>23.121932345376425</v>
      </c>
    </row>
    <row r="815" spans="1:13" x14ac:dyDescent="0.15">
      <c r="A815" t="s">
        <v>1161</v>
      </c>
      <c r="B815" s="6">
        <v>3806585</v>
      </c>
      <c r="C815" s="7">
        <v>682760</v>
      </c>
      <c r="D815">
        <f t="shared" si="36"/>
        <v>5.5752899994141423</v>
      </c>
      <c r="F815">
        <v>5525733</v>
      </c>
      <c r="G815">
        <v>238966</v>
      </c>
      <c r="H815">
        <f t="shared" si="37"/>
        <v>23.123511294493778</v>
      </c>
      <c r="K815">
        <v>24865798</v>
      </c>
      <c r="L815">
        <v>1075347</v>
      </c>
      <c r="M815">
        <f t="shared" si="38"/>
        <v>23.123510829527586</v>
      </c>
    </row>
    <row r="816" spans="1:13" x14ac:dyDescent="0.15">
      <c r="A816" t="s">
        <v>1162</v>
      </c>
      <c r="B816" s="6">
        <v>3812088</v>
      </c>
      <c r="C816" s="7">
        <v>683700</v>
      </c>
      <c r="D816">
        <f t="shared" si="36"/>
        <v>5.5756735410267657</v>
      </c>
      <c r="F816">
        <v>5543728</v>
      </c>
      <c r="G816">
        <v>376035</v>
      </c>
      <c r="H816">
        <f t="shared" si="37"/>
        <v>14.742585131703166</v>
      </c>
      <c r="K816">
        <v>24946776</v>
      </c>
      <c r="L816">
        <v>1692157</v>
      </c>
      <c r="M816">
        <f t="shared" si="38"/>
        <v>14.74258948785485</v>
      </c>
    </row>
    <row r="817" spans="1:13" x14ac:dyDescent="0.15">
      <c r="A817" t="s">
        <v>1163</v>
      </c>
      <c r="B817" s="6">
        <v>3817593</v>
      </c>
      <c r="C817" s="7">
        <v>684640</v>
      </c>
      <c r="D817">
        <f t="shared" si="36"/>
        <v>5.5760589506894132</v>
      </c>
      <c r="F817">
        <v>5551734</v>
      </c>
      <c r="G817">
        <v>239624</v>
      </c>
      <c r="H817">
        <f t="shared" si="37"/>
        <v>23.168522351684306</v>
      </c>
      <c r="K817">
        <v>24982803</v>
      </c>
      <c r="L817">
        <v>1078308</v>
      </c>
      <c r="M817">
        <f t="shared" si="38"/>
        <v>23.168522351684306</v>
      </c>
    </row>
    <row r="818" spans="1:13" x14ac:dyDescent="0.15">
      <c r="A818" t="s">
        <v>1164</v>
      </c>
      <c r="B818" s="6">
        <v>3823097</v>
      </c>
      <c r="C818" s="7">
        <v>685580</v>
      </c>
      <c r="D818">
        <f t="shared" si="36"/>
        <v>5.5764418448612849</v>
      </c>
      <c r="F818">
        <v>5559738</v>
      </c>
      <c r="G818">
        <v>239953</v>
      </c>
      <c r="H818">
        <f t="shared" si="37"/>
        <v>23.170112480360736</v>
      </c>
      <c r="K818">
        <v>25018821</v>
      </c>
      <c r="L818">
        <v>1079788</v>
      </c>
      <c r="M818">
        <f t="shared" si="38"/>
        <v>23.170123209370729</v>
      </c>
    </row>
    <row r="819" spans="1:13" x14ac:dyDescent="0.15">
      <c r="A819" t="s">
        <v>1165</v>
      </c>
      <c r="B819" s="6">
        <v>3828603</v>
      </c>
      <c r="C819" s="7">
        <v>686520</v>
      </c>
      <c r="D819">
        <f t="shared" si="36"/>
        <v>5.5768266037406047</v>
      </c>
      <c r="F819">
        <v>5577795</v>
      </c>
      <c r="G819">
        <v>377586</v>
      </c>
      <c r="H819">
        <f t="shared" si="37"/>
        <v>14.772250560137293</v>
      </c>
      <c r="K819">
        <v>25100077</v>
      </c>
      <c r="L819">
        <v>1699137</v>
      </c>
      <c r="M819">
        <f t="shared" si="38"/>
        <v>14.772250265870262</v>
      </c>
    </row>
    <row r="820" spans="1:13" x14ac:dyDescent="0.15">
      <c r="A820" t="s">
        <v>1166</v>
      </c>
      <c r="B820" s="11">
        <v>3834109</v>
      </c>
      <c r="C820" s="12">
        <v>687460</v>
      </c>
      <c r="D820">
        <f t="shared" si="36"/>
        <v>5.577210310418061</v>
      </c>
      <c r="F820">
        <v>5585817</v>
      </c>
      <c r="G820">
        <v>240611</v>
      </c>
      <c r="H820">
        <f t="shared" si="37"/>
        <v>23.215135633865451</v>
      </c>
      <c r="K820">
        <v>25136176</v>
      </c>
      <c r="L820">
        <v>1082749</v>
      </c>
      <c r="M820">
        <f t="shared" si="38"/>
        <v>23.215145892538345</v>
      </c>
    </row>
    <row r="821" spans="1:13" x14ac:dyDescent="0.15">
      <c r="A821" t="s">
        <v>1167</v>
      </c>
      <c r="B821" s="6">
        <v>3839616</v>
      </c>
      <c r="C821" s="7">
        <v>688400</v>
      </c>
      <c r="D821">
        <f t="shared" si="36"/>
        <v>5.5775944218477633</v>
      </c>
      <c r="F821">
        <v>5603919</v>
      </c>
      <c r="G821">
        <v>240940</v>
      </c>
      <c r="H821">
        <f t="shared" si="37"/>
        <v>23.258566448078358</v>
      </c>
      <c r="K821">
        <v>25217635</v>
      </c>
      <c r="L821">
        <v>1084230</v>
      </c>
      <c r="M821">
        <f t="shared" si="38"/>
        <v>23.258565986921592</v>
      </c>
    </row>
    <row r="822" spans="1:13" x14ac:dyDescent="0.15">
      <c r="A822" t="s">
        <v>1168</v>
      </c>
      <c r="B822" s="6">
        <v>3845124</v>
      </c>
      <c r="C822" s="7">
        <v>689340</v>
      </c>
      <c r="D822">
        <f t="shared" si="36"/>
        <v>5.5779789363739232</v>
      </c>
      <c r="F822">
        <v>5611958</v>
      </c>
      <c r="G822">
        <v>241269</v>
      </c>
      <c r="H822">
        <f t="shared" si="37"/>
        <v>23.260170183488139</v>
      </c>
      <c r="K822">
        <v>25253811</v>
      </c>
      <c r="L822">
        <v>1085710</v>
      </c>
      <c r="M822">
        <f t="shared" si="38"/>
        <v>23.260180895450905</v>
      </c>
    </row>
    <row r="823" spans="1:13" x14ac:dyDescent="0.15">
      <c r="A823" t="s">
        <v>1169</v>
      </c>
      <c r="B823" s="6">
        <v>3850632</v>
      </c>
      <c r="C823" s="7">
        <v>690280</v>
      </c>
      <c r="D823">
        <f t="shared" si="36"/>
        <v>5.5783624036622816</v>
      </c>
      <c r="F823">
        <v>5630105</v>
      </c>
      <c r="G823">
        <v>379654</v>
      </c>
      <c r="H823">
        <f t="shared" si="37"/>
        <v>14.829568501846419</v>
      </c>
      <c r="K823">
        <v>25335472</v>
      </c>
      <c r="L823">
        <v>1708443</v>
      </c>
      <c r="M823">
        <f t="shared" si="38"/>
        <v>14.829568209182279</v>
      </c>
    </row>
    <row r="824" spans="1:13" x14ac:dyDescent="0.15">
      <c r="A824" t="s">
        <v>1170</v>
      </c>
      <c r="B824" s="6">
        <v>3856141</v>
      </c>
      <c r="C824" s="7">
        <v>691220</v>
      </c>
      <c r="D824">
        <f t="shared" si="36"/>
        <v>5.5787462747026995</v>
      </c>
      <c r="F824">
        <v>5638159</v>
      </c>
      <c r="G824">
        <v>241927</v>
      </c>
      <c r="H824">
        <f t="shared" si="37"/>
        <v>23.305207769285776</v>
      </c>
      <c r="K824">
        <v>25371715</v>
      </c>
      <c r="L824">
        <v>1088671</v>
      </c>
      <c r="M824">
        <f t="shared" si="38"/>
        <v>23.305218013522911</v>
      </c>
    </row>
    <row r="825" spans="1:13" x14ac:dyDescent="0.15">
      <c r="A825" t="s">
        <v>1171</v>
      </c>
      <c r="B825" s="6">
        <v>3861651</v>
      </c>
      <c r="C825" s="7">
        <v>692160</v>
      </c>
      <c r="D825">
        <f t="shared" si="36"/>
        <v>5.579130547850208</v>
      </c>
      <c r="F825">
        <v>5646216</v>
      </c>
      <c r="G825">
        <v>242256</v>
      </c>
      <c r="H825">
        <f t="shared" si="37"/>
        <v>23.306815930255599</v>
      </c>
      <c r="K825">
        <v>25407972</v>
      </c>
      <c r="L825">
        <v>1090152</v>
      </c>
      <c r="M825">
        <f t="shared" si="38"/>
        <v>23.306815930255599</v>
      </c>
    </row>
    <row r="826" spans="1:13" x14ac:dyDescent="0.15">
      <c r="A826" t="s">
        <v>1172</v>
      </c>
      <c r="B826" s="6">
        <v>3867161</v>
      </c>
      <c r="C826" s="7">
        <v>693100</v>
      </c>
      <c r="D826">
        <f t="shared" si="36"/>
        <v>5.5795137786755156</v>
      </c>
      <c r="F826">
        <v>5664423</v>
      </c>
      <c r="G826">
        <v>381205</v>
      </c>
      <c r="H826">
        <f t="shared" si="37"/>
        <v>14.859256830314397</v>
      </c>
      <c r="K826">
        <v>25489903</v>
      </c>
      <c r="L826">
        <v>1715422</v>
      </c>
      <c r="M826">
        <f t="shared" si="38"/>
        <v>14.859260869920055</v>
      </c>
    </row>
    <row r="827" spans="1:13" x14ac:dyDescent="0.15">
      <c r="A827" t="s">
        <v>1173</v>
      </c>
      <c r="B827" s="6">
        <v>3872673</v>
      </c>
      <c r="C827" s="7">
        <v>694040</v>
      </c>
      <c r="D827">
        <f t="shared" si="36"/>
        <v>5.5798988530920406</v>
      </c>
      <c r="F827">
        <v>5672496</v>
      </c>
      <c r="G827">
        <v>242914</v>
      </c>
      <c r="H827">
        <f t="shared" si="37"/>
        <v>23.35186938587319</v>
      </c>
      <c r="K827">
        <v>25526232</v>
      </c>
      <c r="L827">
        <v>1093113</v>
      </c>
      <c r="M827">
        <f t="shared" si="38"/>
        <v>23.35186938587319</v>
      </c>
    </row>
    <row r="828" spans="1:13" x14ac:dyDescent="0.15">
      <c r="A828" t="s">
        <v>1174</v>
      </c>
      <c r="B828" s="6">
        <v>3878185</v>
      </c>
      <c r="C828" s="7">
        <v>694980</v>
      </c>
      <c r="D828">
        <f t="shared" si="36"/>
        <v>5.5802828858384412</v>
      </c>
      <c r="F828">
        <v>5680571</v>
      </c>
      <c r="G828">
        <v>243243</v>
      </c>
      <c r="H828">
        <f t="shared" si="37"/>
        <v>23.353481909037466</v>
      </c>
      <c r="K828">
        <v>25562569</v>
      </c>
      <c r="L828">
        <v>1094593</v>
      </c>
      <c r="M828">
        <f t="shared" si="38"/>
        <v>23.3534921199021</v>
      </c>
    </row>
    <row r="829" spans="1:13" x14ac:dyDescent="0.15">
      <c r="A829" t="s">
        <v>1175</v>
      </c>
      <c r="B829" s="6">
        <v>3883697</v>
      </c>
      <c r="C829" s="7">
        <v>695920</v>
      </c>
      <c r="D829">
        <f t="shared" si="36"/>
        <v>5.5806658811357623</v>
      </c>
      <c r="F829">
        <v>5698839</v>
      </c>
      <c r="G829">
        <v>382756</v>
      </c>
      <c r="H829">
        <f t="shared" si="37"/>
        <v>14.888960591081524</v>
      </c>
      <c r="K829">
        <v>25644775</v>
      </c>
      <c r="L829">
        <v>1722402</v>
      </c>
      <c r="M829">
        <f t="shared" si="38"/>
        <v>14.888960300789247</v>
      </c>
    </row>
    <row r="830" spans="1:13" x14ac:dyDescent="0.15">
      <c r="A830" t="s">
        <v>1176</v>
      </c>
      <c r="B830" s="11">
        <v>3889211</v>
      </c>
      <c r="C830" s="12">
        <v>696860</v>
      </c>
      <c r="D830">
        <f t="shared" si="36"/>
        <v>5.5810507131992075</v>
      </c>
      <c r="F830">
        <v>5706930</v>
      </c>
      <c r="G830">
        <v>243901</v>
      </c>
      <c r="H830">
        <f t="shared" si="37"/>
        <v>23.398551051451204</v>
      </c>
      <c r="K830">
        <v>25681185</v>
      </c>
      <c r="L830">
        <v>1097554</v>
      </c>
      <c r="M830">
        <f t="shared" si="38"/>
        <v>23.398561710858875</v>
      </c>
    </row>
    <row r="831" spans="1:13" x14ac:dyDescent="0.15">
      <c r="A831" t="s">
        <v>1177</v>
      </c>
      <c r="B831" s="6">
        <v>3894725</v>
      </c>
      <c r="C831" s="7">
        <v>697800</v>
      </c>
      <c r="D831">
        <f t="shared" si="36"/>
        <v>5.5814345084551444</v>
      </c>
      <c r="F831">
        <v>5725245</v>
      </c>
      <c r="G831">
        <v>244230</v>
      </c>
      <c r="H831">
        <f t="shared" si="37"/>
        <v>23.442021864635795</v>
      </c>
      <c r="K831">
        <v>25763602</v>
      </c>
      <c r="L831">
        <v>1099035</v>
      </c>
      <c r="M831">
        <f t="shared" si="38"/>
        <v>23.442021409691229</v>
      </c>
    </row>
    <row r="832" spans="1:13" x14ac:dyDescent="0.15">
      <c r="A832" t="s">
        <v>1178</v>
      </c>
      <c r="B832" s="6">
        <v>3901244</v>
      </c>
      <c r="C832" s="7">
        <v>698920</v>
      </c>
      <c r="D832">
        <f t="shared" si="36"/>
        <v>5.5818176615349397</v>
      </c>
      <c r="F832">
        <v>5734828</v>
      </c>
      <c r="G832">
        <v>244622</v>
      </c>
      <c r="H832">
        <f t="shared" si="37"/>
        <v>23.44363139864771</v>
      </c>
      <c r="K832">
        <v>25806726</v>
      </c>
      <c r="L832">
        <v>1100799</v>
      </c>
      <c r="M832">
        <f t="shared" si="38"/>
        <v>23.44363139864771</v>
      </c>
    </row>
    <row r="833" spans="1:13" x14ac:dyDescent="0.15">
      <c r="A833" t="s">
        <v>1179</v>
      </c>
      <c r="B833" s="6">
        <v>3907765</v>
      </c>
      <c r="C833" s="7">
        <v>700040</v>
      </c>
      <c r="D833">
        <f t="shared" si="36"/>
        <v>5.5822024455745387</v>
      </c>
      <c r="F833">
        <v>5754672</v>
      </c>
      <c r="G833">
        <v>385022</v>
      </c>
      <c r="H833">
        <f t="shared" si="37"/>
        <v>14.946345923090108</v>
      </c>
      <c r="K833">
        <v>25896024</v>
      </c>
      <c r="L833">
        <v>1732599</v>
      </c>
      <c r="M833">
        <f t="shared" si="38"/>
        <v>14.946345923090108</v>
      </c>
    </row>
    <row r="834" spans="1:13" x14ac:dyDescent="0.15">
      <c r="A834" t="s">
        <v>1180</v>
      </c>
      <c r="B834" s="6">
        <v>3914286</v>
      </c>
      <c r="C834" s="7">
        <v>701160</v>
      </c>
      <c r="D834">
        <f t="shared" ref="D834:D897" si="39">B834/C834</f>
        <v>5.5825860003422898</v>
      </c>
      <c r="F834">
        <v>5764275</v>
      </c>
      <c r="G834">
        <v>245406</v>
      </c>
      <c r="H834">
        <f t="shared" ref="H834:H897" si="40">F834/G834</f>
        <v>23.488728881934428</v>
      </c>
      <c r="K834">
        <v>25939237</v>
      </c>
      <c r="L834">
        <v>1104327</v>
      </c>
      <c r="M834">
        <f t="shared" ref="M834:M897" si="41">K834/L834</f>
        <v>23.488728429169985</v>
      </c>
    </row>
    <row r="835" spans="1:13" x14ac:dyDescent="0.15">
      <c r="A835" t="s">
        <v>1181</v>
      </c>
      <c r="B835" s="6">
        <v>3920808</v>
      </c>
      <c r="C835" s="7">
        <v>702280</v>
      </c>
      <c r="D835">
        <f t="shared" si="39"/>
        <v>5.582969755653016</v>
      </c>
      <c r="F835">
        <v>5773879</v>
      </c>
      <c r="G835">
        <v>245798</v>
      </c>
      <c r="H835">
        <f t="shared" si="40"/>
        <v>23.49034166266609</v>
      </c>
      <c r="K835">
        <v>25982455</v>
      </c>
      <c r="L835">
        <v>1106091</v>
      </c>
      <c r="M835">
        <f t="shared" si="41"/>
        <v>23.490341210623718</v>
      </c>
    </row>
    <row r="836" spans="1:13" x14ac:dyDescent="0.15">
      <c r="A836" t="s">
        <v>1182</v>
      </c>
      <c r="B836" s="6">
        <v>3927331</v>
      </c>
      <c r="C836" s="7">
        <v>703400</v>
      </c>
      <c r="D836">
        <f t="shared" si="39"/>
        <v>5.5833537105487627</v>
      </c>
      <c r="F836">
        <v>5793795</v>
      </c>
      <c r="G836">
        <v>386870</v>
      </c>
      <c r="H836">
        <f t="shared" si="40"/>
        <v>14.976077235246983</v>
      </c>
      <c r="K836">
        <v>26072077</v>
      </c>
      <c r="L836">
        <v>1740915</v>
      </c>
      <c r="M836">
        <f t="shared" si="41"/>
        <v>14.97607694804169</v>
      </c>
    </row>
    <row r="837" spans="1:13" x14ac:dyDescent="0.15">
      <c r="A837" t="s">
        <v>1183</v>
      </c>
      <c r="B837" s="6">
        <v>3933855</v>
      </c>
      <c r="C837" s="7">
        <v>704520</v>
      </c>
      <c r="D837">
        <f t="shared" si="39"/>
        <v>5.58373786407767</v>
      </c>
      <c r="F837">
        <v>5803419</v>
      </c>
      <c r="G837">
        <v>246582</v>
      </c>
      <c r="H837">
        <f t="shared" si="40"/>
        <v>23.535452709443511</v>
      </c>
      <c r="K837">
        <v>26115385</v>
      </c>
      <c r="L837">
        <v>1109619</v>
      </c>
      <c r="M837">
        <f t="shared" si="41"/>
        <v>23.535452258838394</v>
      </c>
    </row>
    <row r="838" spans="1:13" x14ac:dyDescent="0.15">
      <c r="A838" t="s">
        <v>1184</v>
      </c>
      <c r="B838" s="6">
        <v>3940380</v>
      </c>
      <c r="C838" s="7">
        <v>705640</v>
      </c>
      <c r="D838">
        <f t="shared" si="39"/>
        <v>5.5841222152939176</v>
      </c>
      <c r="F838">
        <v>5813044</v>
      </c>
      <c r="G838">
        <v>246974</v>
      </c>
      <c r="H838">
        <f t="shared" si="40"/>
        <v>23.537068679294176</v>
      </c>
      <c r="K838">
        <v>26158698</v>
      </c>
      <c r="L838">
        <v>1111383</v>
      </c>
      <c r="M838">
        <f t="shared" si="41"/>
        <v>23.537068679294176</v>
      </c>
    </row>
    <row r="839" spans="1:13" x14ac:dyDescent="0.15">
      <c r="A839" t="s">
        <v>1185</v>
      </c>
      <c r="B839" s="6">
        <v>3946906</v>
      </c>
      <c r="C839" s="7">
        <v>706760</v>
      </c>
      <c r="D839">
        <f t="shared" si="39"/>
        <v>5.584506763257683</v>
      </c>
      <c r="F839">
        <v>5833033</v>
      </c>
      <c r="G839">
        <v>388718</v>
      </c>
      <c r="H839">
        <f t="shared" si="40"/>
        <v>15.005821701078931</v>
      </c>
      <c r="K839">
        <v>26248648</v>
      </c>
      <c r="L839">
        <v>1749231</v>
      </c>
      <c r="M839">
        <f t="shared" si="41"/>
        <v>15.005821415239039</v>
      </c>
    </row>
    <row r="840" spans="1:13" x14ac:dyDescent="0.15">
      <c r="A840" t="s">
        <v>1186</v>
      </c>
      <c r="B840" s="11">
        <v>3953432</v>
      </c>
      <c r="C840" s="12">
        <v>707880</v>
      </c>
      <c r="D840">
        <f t="shared" si="39"/>
        <v>5.5848900943662771</v>
      </c>
      <c r="F840">
        <v>5842677</v>
      </c>
      <c r="G840">
        <v>247758</v>
      </c>
      <c r="H840">
        <f t="shared" si="40"/>
        <v>23.582193107790665</v>
      </c>
      <c r="K840">
        <v>26292046</v>
      </c>
      <c r="L840">
        <v>1114911</v>
      </c>
      <c r="M840">
        <f t="shared" si="41"/>
        <v>23.582192659324377</v>
      </c>
    </row>
    <row r="841" spans="1:13" x14ac:dyDescent="0.15">
      <c r="A841" t="s">
        <v>1201</v>
      </c>
      <c r="B841" s="6">
        <v>3959959</v>
      </c>
      <c r="C841" s="7">
        <v>709000</v>
      </c>
      <c r="D841">
        <f t="shared" si="39"/>
        <v>5.5852736248236949</v>
      </c>
      <c r="F841">
        <v>5862719</v>
      </c>
      <c r="G841">
        <v>248150</v>
      </c>
      <c r="H841">
        <f t="shared" si="40"/>
        <v>23.625706226072939</v>
      </c>
      <c r="K841">
        <v>26968507</v>
      </c>
      <c r="L841">
        <v>1141490</v>
      </c>
      <c r="M841">
        <f t="shared" si="41"/>
        <v>23.62570587565375</v>
      </c>
    </row>
    <row r="842" spans="1:13" x14ac:dyDescent="0.15">
      <c r="A842" t="s">
        <v>1202</v>
      </c>
      <c r="B842" s="6">
        <v>3966935</v>
      </c>
      <c r="C842" s="7">
        <v>710200</v>
      </c>
      <c r="D842">
        <f t="shared" si="39"/>
        <v>5.5856589693044212</v>
      </c>
      <c r="F842">
        <v>5873046</v>
      </c>
      <c r="G842">
        <v>248570</v>
      </c>
      <c r="H842">
        <f t="shared" si="40"/>
        <v>23.627332340990467</v>
      </c>
      <c r="K842">
        <v>27016011</v>
      </c>
      <c r="L842">
        <v>1143422</v>
      </c>
      <c r="M842">
        <f t="shared" si="41"/>
        <v>23.627331816249818</v>
      </c>
    </row>
    <row r="843" spans="1:13" x14ac:dyDescent="0.15">
      <c r="A843" t="s">
        <v>1203</v>
      </c>
      <c r="B843" s="6">
        <v>3973910</v>
      </c>
      <c r="C843" s="7">
        <v>711400</v>
      </c>
      <c r="D843">
        <f t="shared" si="39"/>
        <v>5.5860416080967106</v>
      </c>
      <c r="F843">
        <v>5893804</v>
      </c>
      <c r="G843">
        <v>391270</v>
      </c>
      <c r="H843">
        <f t="shared" si="40"/>
        <v>15.063265775551409</v>
      </c>
      <c r="K843">
        <v>27111498</v>
      </c>
      <c r="L843">
        <v>1799842</v>
      </c>
      <c r="M843">
        <f t="shared" si="41"/>
        <v>15.06326555330968</v>
      </c>
    </row>
    <row r="844" spans="1:13" x14ac:dyDescent="0.15">
      <c r="A844" t="s">
        <v>1204</v>
      </c>
      <c r="B844" s="6">
        <v>3980887</v>
      </c>
      <c r="C844" s="7">
        <v>712600</v>
      </c>
      <c r="D844">
        <f t="shared" si="39"/>
        <v>5.5864257648049396</v>
      </c>
      <c r="F844">
        <v>5904152</v>
      </c>
      <c r="G844">
        <v>249410</v>
      </c>
      <c r="H844">
        <f t="shared" si="40"/>
        <v>23.672475041096988</v>
      </c>
      <c r="K844">
        <v>27159099</v>
      </c>
      <c r="L844">
        <v>1147286</v>
      </c>
      <c r="M844">
        <f t="shared" si="41"/>
        <v>23.672474866772539</v>
      </c>
    </row>
    <row r="845" spans="1:13" x14ac:dyDescent="0.15">
      <c r="A845" t="s">
        <v>1205</v>
      </c>
      <c r="B845" s="6">
        <v>3987865</v>
      </c>
      <c r="C845" s="7">
        <v>713800</v>
      </c>
      <c r="D845">
        <f t="shared" si="39"/>
        <v>5.5868100308209581</v>
      </c>
      <c r="F845">
        <v>5914501</v>
      </c>
      <c r="G845">
        <v>249830</v>
      </c>
      <c r="H845">
        <f t="shared" si="40"/>
        <v>23.674102389624945</v>
      </c>
      <c r="K845">
        <v>27206704</v>
      </c>
      <c r="L845">
        <v>1149218</v>
      </c>
      <c r="M845">
        <f t="shared" si="41"/>
        <v>23.674101867530791</v>
      </c>
    </row>
    <row r="846" spans="1:13" x14ac:dyDescent="0.15">
      <c r="A846" t="s">
        <v>1206</v>
      </c>
      <c r="B846" s="6">
        <v>3994844</v>
      </c>
      <c r="C846" s="7">
        <v>715000</v>
      </c>
      <c r="D846">
        <f t="shared" si="39"/>
        <v>5.5871944055944054</v>
      </c>
      <c r="F846">
        <v>5935339</v>
      </c>
      <c r="G846">
        <v>393250</v>
      </c>
      <c r="H846">
        <f t="shared" si="40"/>
        <v>15.093042593769866</v>
      </c>
      <c r="K846">
        <v>27302559</v>
      </c>
      <c r="L846">
        <v>1808950</v>
      </c>
      <c r="M846">
        <f t="shared" si="41"/>
        <v>15.093042372647115</v>
      </c>
    </row>
    <row r="847" spans="1:13" x14ac:dyDescent="0.15">
      <c r="A847" t="s">
        <v>1207</v>
      </c>
      <c r="B847" s="6">
        <v>4001824</v>
      </c>
      <c r="C847" s="7">
        <v>716200</v>
      </c>
      <c r="D847">
        <f t="shared" si="39"/>
        <v>5.5875788885786095</v>
      </c>
      <c r="F847">
        <v>5945709</v>
      </c>
      <c r="G847">
        <v>250670</v>
      </c>
      <c r="H847">
        <f t="shared" si="40"/>
        <v>23.719268360793073</v>
      </c>
      <c r="K847">
        <v>27350261</v>
      </c>
      <c r="L847">
        <v>1153082</v>
      </c>
      <c r="M847">
        <f t="shared" si="41"/>
        <v>23.71926801389667</v>
      </c>
    </row>
    <row r="848" spans="1:13" x14ac:dyDescent="0.15">
      <c r="A848" t="s">
        <v>1208</v>
      </c>
      <c r="B848" s="6">
        <v>4008804</v>
      </c>
      <c r="C848" s="7">
        <v>717400</v>
      </c>
      <c r="D848">
        <f t="shared" si="39"/>
        <v>5.5879620853080567</v>
      </c>
      <c r="F848">
        <v>5956079</v>
      </c>
      <c r="G848">
        <v>251090</v>
      </c>
      <c r="H848">
        <f t="shared" si="40"/>
        <v>23.720892906925805</v>
      </c>
      <c r="K848">
        <v>27397963</v>
      </c>
      <c r="L848">
        <v>1155014</v>
      </c>
      <c r="M848">
        <f t="shared" si="41"/>
        <v>23.720892560609656</v>
      </c>
    </row>
    <row r="849" spans="1:13" x14ac:dyDescent="0.15">
      <c r="A849" t="s">
        <v>1209</v>
      </c>
      <c r="B849" s="6">
        <v>4015786</v>
      </c>
      <c r="C849" s="7">
        <v>718600</v>
      </c>
      <c r="D849">
        <f t="shared" si="39"/>
        <v>5.5883467854160864</v>
      </c>
      <c r="F849">
        <v>5976994</v>
      </c>
      <c r="G849">
        <v>395230</v>
      </c>
      <c r="H849">
        <f t="shared" si="40"/>
        <v>15.122824684361005</v>
      </c>
      <c r="K849">
        <v>27494172</v>
      </c>
      <c r="L849">
        <v>1818058</v>
      </c>
      <c r="M849">
        <f t="shared" si="41"/>
        <v>15.122824464346023</v>
      </c>
    </row>
    <row r="850" spans="1:13" x14ac:dyDescent="0.15">
      <c r="A850" t="s">
        <v>1210</v>
      </c>
      <c r="B850" s="11">
        <v>4022768</v>
      </c>
      <c r="C850" s="12">
        <v>719800</v>
      </c>
      <c r="D850">
        <f t="shared" si="39"/>
        <v>5.588730202834121</v>
      </c>
      <c r="F850">
        <v>5987386</v>
      </c>
      <c r="G850">
        <v>251930</v>
      </c>
      <c r="H850">
        <f t="shared" si="40"/>
        <v>23.766069940062717</v>
      </c>
      <c r="K850">
        <v>27541975</v>
      </c>
      <c r="L850">
        <v>1158878</v>
      </c>
      <c r="M850">
        <f t="shared" si="41"/>
        <v>23.766069422320555</v>
      </c>
    </row>
    <row r="851" spans="1:13" x14ac:dyDescent="0.15">
      <c r="A851" t="s">
        <v>1211</v>
      </c>
      <c r="B851" s="6">
        <v>4029751</v>
      </c>
      <c r="C851" s="7">
        <v>721000</v>
      </c>
      <c r="D851">
        <f t="shared" si="39"/>
        <v>5.5891137309292649</v>
      </c>
      <c r="F851">
        <v>6008358</v>
      </c>
      <c r="G851">
        <v>252350</v>
      </c>
      <c r="H851">
        <f t="shared" si="40"/>
        <v>23.80962155736081</v>
      </c>
      <c r="K851">
        <v>27638446</v>
      </c>
      <c r="L851">
        <v>1160810</v>
      </c>
      <c r="M851">
        <f t="shared" si="41"/>
        <v>23.809620868186869</v>
      </c>
    </row>
    <row r="852" spans="1:13" x14ac:dyDescent="0.15">
      <c r="A852" t="s">
        <v>1212</v>
      </c>
      <c r="B852" s="6">
        <v>4036736</v>
      </c>
      <c r="C852" s="7">
        <v>722200</v>
      </c>
      <c r="D852">
        <f t="shared" si="39"/>
        <v>5.5894987538078098</v>
      </c>
      <c r="F852">
        <v>6018773</v>
      </c>
      <c r="G852">
        <v>252770</v>
      </c>
      <c r="H852">
        <f t="shared" si="40"/>
        <v>23.811263203702971</v>
      </c>
      <c r="K852">
        <v>27686355</v>
      </c>
      <c r="L852">
        <v>1162742</v>
      </c>
      <c r="M852">
        <f t="shared" si="41"/>
        <v>23.811262515674155</v>
      </c>
    </row>
    <row r="853" spans="1:13" x14ac:dyDescent="0.15">
      <c r="A853" t="s">
        <v>1213</v>
      </c>
      <c r="B853" s="6">
        <v>4043721</v>
      </c>
      <c r="C853" s="7">
        <v>723400</v>
      </c>
      <c r="D853">
        <f t="shared" si="39"/>
        <v>5.5898824993088194</v>
      </c>
      <c r="F853">
        <v>6039802</v>
      </c>
      <c r="G853">
        <v>397870</v>
      </c>
      <c r="H853">
        <f t="shared" si="40"/>
        <v>15.180340312162263</v>
      </c>
      <c r="K853">
        <v>27783089</v>
      </c>
      <c r="L853">
        <v>1830202</v>
      </c>
      <c r="M853">
        <f t="shared" si="41"/>
        <v>15.180340202884709</v>
      </c>
    </row>
    <row r="854" spans="1:13" x14ac:dyDescent="0.15">
      <c r="A854" t="s">
        <v>1214</v>
      </c>
      <c r="B854" s="6">
        <v>4050707</v>
      </c>
      <c r="C854" s="7">
        <v>724600</v>
      </c>
      <c r="D854">
        <f t="shared" si="39"/>
        <v>5.5902663538504003</v>
      </c>
      <c r="F854">
        <v>6050236</v>
      </c>
      <c r="G854">
        <v>253610</v>
      </c>
      <c r="H854">
        <f t="shared" si="40"/>
        <v>23.856456764323173</v>
      </c>
      <c r="K854">
        <v>27831085</v>
      </c>
      <c r="L854">
        <v>1166606</v>
      </c>
      <c r="M854">
        <f t="shared" si="41"/>
        <v>23.856456250010716</v>
      </c>
    </row>
    <row r="855" spans="1:13" x14ac:dyDescent="0.15">
      <c r="A855" t="s">
        <v>1215</v>
      </c>
      <c r="B855" s="6">
        <v>4057694</v>
      </c>
      <c r="C855" s="7">
        <v>725800</v>
      </c>
      <c r="D855">
        <f t="shared" si="39"/>
        <v>5.5906503168917059</v>
      </c>
      <c r="F855">
        <v>6060672</v>
      </c>
      <c r="G855">
        <v>254030</v>
      </c>
      <c r="H855">
        <f t="shared" si="40"/>
        <v>23.858095500531434</v>
      </c>
      <c r="K855">
        <v>27879091</v>
      </c>
      <c r="L855">
        <v>1168538</v>
      </c>
      <c r="M855">
        <f t="shared" si="41"/>
        <v>23.858095329377392</v>
      </c>
    </row>
    <row r="856" spans="1:13" x14ac:dyDescent="0.15">
      <c r="A856" t="s">
        <v>1216</v>
      </c>
      <c r="B856" s="6">
        <v>4064682</v>
      </c>
      <c r="C856" s="7">
        <v>727000</v>
      </c>
      <c r="D856">
        <f t="shared" si="39"/>
        <v>5.5910343878954611</v>
      </c>
      <c r="F856">
        <v>6081779</v>
      </c>
      <c r="G856">
        <v>399850</v>
      </c>
      <c r="H856">
        <f t="shared" si="40"/>
        <v>15.210151306740027</v>
      </c>
      <c r="K856">
        <v>27976183</v>
      </c>
      <c r="L856">
        <v>1839310</v>
      </c>
      <c r="M856">
        <f t="shared" si="41"/>
        <v>15.210151089267171</v>
      </c>
    </row>
    <row r="857" spans="1:13" x14ac:dyDescent="0.15">
      <c r="A857" t="s">
        <v>1217</v>
      </c>
      <c r="B857" s="6">
        <v>4071671</v>
      </c>
      <c r="C857" s="7">
        <v>728200</v>
      </c>
      <c r="D857">
        <f t="shared" si="39"/>
        <v>5.5914185663279321</v>
      </c>
      <c r="F857">
        <v>6092237</v>
      </c>
      <c r="G857">
        <v>254870</v>
      </c>
      <c r="H857">
        <f t="shared" si="40"/>
        <v>23.903311492133245</v>
      </c>
      <c r="K857">
        <v>28024290</v>
      </c>
      <c r="L857">
        <v>1172402</v>
      </c>
      <c r="M857">
        <f t="shared" si="41"/>
        <v>23.903311321543292</v>
      </c>
    </row>
    <row r="858" spans="1:13" x14ac:dyDescent="0.15">
      <c r="A858" t="s">
        <v>1218</v>
      </c>
      <c r="B858" s="6">
        <v>4078661</v>
      </c>
      <c r="C858" s="7">
        <v>729400</v>
      </c>
      <c r="D858">
        <f t="shared" si="39"/>
        <v>5.5918028516588976</v>
      </c>
      <c r="F858">
        <v>6102695</v>
      </c>
      <c r="G858">
        <v>255290</v>
      </c>
      <c r="H858">
        <f t="shared" si="40"/>
        <v>23.904951231932312</v>
      </c>
      <c r="K858">
        <v>28072397</v>
      </c>
      <c r="L858">
        <v>1174334</v>
      </c>
      <c r="M858">
        <f t="shared" si="41"/>
        <v>23.904951231932312</v>
      </c>
    </row>
    <row r="859" spans="1:13" x14ac:dyDescent="0.15">
      <c r="A859" t="s">
        <v>1219</v>
      </c>
      <c r="B859" s="6">
        <v>4085651</v>
      </c>
      <c r="C859" s="7">
        <v>730600</v>
      </c>
      <c r="D859">
        <f t="shared" si="39"/>
        <v>5.5921858746235973</v>
      </c>
      <c r="F859">
        <v>6123879</v>
      </c>
      <c r="G859">
        <v>401830</v>
      </c>
      <c r="H859">
        <f t="shared" si="40"/>
        <v>15.2399746161312</v>
      </c>
      <c r="K859">
        <v>28169843</v>
      </c>
      <c r="L859">
        <v>1848418</v>
      </c>
      <c r="M859">
        <f t="shared" si="41"/>
        <v>15.239974399729931</v>
      </c>
    </row>
    <row r="860" spans="1:13" x14ac:dyDescent="0.15">
      <c r="A860" t="s">
        <v>1220</v>
      </c>
      <c r="B860" s="11">
        <v>4092643</v>
      </c>
      <c r="C860" s="12">
        <v>731800</v>
      </c>
      <c r="D860">
        <f t="shared" si="39"/>
        <v>5.5925703744192399</v>
      </c>
      <c r="F860">
        <v>6134359</v>
      </c>
      <c r="G860">
        <v>256130</v>
      </c>
      <c r="H860">
        <f t="shared" si="40"/>
        <v>23.950177644165073</v>
      </c>
      <c r="K860">
        <v>28218051</v>
      </c>
      <c r="L860">
        <v>1178198</v>
      </c>
      <c r="M860">
        <f t="shared" si="41"/>
        <v>23.950177304663562</v>
      </c>
    </row>
    <row r="861" spans="1:13" x14ac:dyDescent="0.15">
      <c r="A861" t="s">
        <v>1221</v>
      </c>
      <c r="B861" s="6">
        <v>4099635</v>
      </c>
      <c r="C861" s="7">
        <v>733000</v>
      </c>
      <c r="D861">
        <f t="shared" si="39"/>
        <v>5.5929536152796722</v>
      </c>
      <c r="F861">
        <v>6155601</v>
      </c>
      <c r="G861">
        <v>256550</v>
      </c>
      <c r="H861">
        <f t="shared" si="40"/>
        <v>23.993767296823233</v>
      </c>
      <c r="K861">
        <v>28315764</v>
      </c>
      <c r="L861">
        <v>1180130</v>
      </c>
      <c r="M861">
        <f t="shared" si="41"/>
        <v>23.993766788404667</v>
      </c>
    </row>
    <row r="862" spans="1:13" x14ac:dyDescent="0.15">
      <c r="A862" t="s">
        <v>1222</v>
      </c>
      <c r="B862" s="6">
        <v>4106629</v>
      </c>
      <c r="C862" s="7">
        <v>734200</v>
      </c>
      <c r="D862">
        <f t="shared" si="39"/>
        <v>5.5933383274312174</v>
      </c>
      <c r="F862">
        <v>6166102</v>
      </c>
      <c r="G862">
        <v>256970</v>
      </c>
      <c r="H862">
        <f t="shared" si="40"/>
        <v>23.99541580729268</v>
      </c>
      <c r="K862">
        <v>28364069</v>
      </c>
      <c r="L862">
        <v>1182062</v>
      </c>
      <c r="M862">
        <f t="shared" si="41"/>
        <v>23.995415638096816</v>
      </c>
    </row>
    <row r="863" spans="1:13" x14ac:dyDescent="0.15">
      <c r="A863" t="s">
        <v>1223</v>
      </c>
      <c r="B863" s="6">
        <v>4113623</v>
      </c>
      <c r="C863" s="7">
        <v>735400</v>
      </c>
      <c r="D863">
        <f t="shared" si="39"/>
        <v>5.5937217840630948</v>
      </c>
      <c r="F863">
        <v>6187402</v>
      </c>
      <c r="G863">
        <v>404470</v>
      </c>
      <c r="H863">
        <f t="shared" si="40"/>
        <v>15.297554824832497</v>
      </c>
      <c r="K863">
        <v>28462049</v>
      </c>
      <c r="L863">
        <v>1860562</v>
      </c>
      <c r="M863">
        <f t="shared" si="41"/>
        <v>15.297554717338095</v>
      </c>
    </row>
    <row r="864" spans="1:13" x14ac:dyDescent="0.15">
      <c r="A864" t="s">
        <v>1224</v>
      </c>
      <c r="B864" s="6">
        <v>4120619</v>
      </c>
      <c r="C864" s="7">
        <v>736600</v>
      </c>
      <c r="D864">
        <f t="shared" si="39"/>
        <v>5.5941067064892751</v>
      </c>
      <c r="F864">
        <v>6197925</v>
      </c>
      <c r="G864">
        <v>257810</v>
      </c>
      <c r="H864">
        <f t="shared" si="40"/>
        <v>24.040669485279857</v>
      </c>
      <c r="K864">
        <v>28510455</v>
      </c>
      <c r="L864">
        <v>1185926</v>
      </c>
      <c r="M864">
        <f t="shared" si="41"/>
        <v>24.040669485279857</v>
      </c>
    </row>
    <row r="865" spans="1:13" x14ac:dyDescent="0.15">
      <c r="A865" t="s">
        <v>1225</v>
      </c>
      <c r="B865" s="6">
        <v>4127615</v>
      </c>
      <c r="C865" s="7">
        <v>737800</v>
      </c>
      <c r="D865">
        <f t="shared" si="39"/>
        <v>5.5944903767958793</v>
      </c>
      <c r="F865">
        <v>6208448</v>
      </c>
      <c r="G865">
        <v>258230</v>
      </c>
      <c r="H865">
        <f t="shared" si="40"/>
        <v>24.042318863029081</v>
      </c>
      <c r="K865">
        <v>28558860</v>
      </c>
      <c r="L865">
        <v>1187858</v>
      </c>
      <c r="M865">
        <f t="shared" si="41"/>
        <v>24.04231818954791</v>
      </c>
    </row>
    <row r="866" spans="1:13" x14ac:dyDescent="0.15">
      <c r="A866" t="s">
        <v>1226</v>
      </c>
      <c r="B866" s="6">
        <v>4134612</v>
      </c>
      <c r="C866" s="7">
        <v>739000</v>
      </c>
      <c r="D866">
        <f t="shared" si="39"/>
        <v>5.5948741542625173</v>
      </c>
      <c r="F866">
        <v>6229826</v>
      </c>
      <c r="G866">
        <v>406450</v>
      </c>
      <c r="H866">
        <f t="shared" si="40"/>
        <v>15.327410505597244</v>
      </c>
      <c r="K866">
        <v>28657199</v>
      </c>
      <c r="L866">
        <v>1869670</v>
      </c>
      <c r="M866">
        <f t="shared" si="41"/>
        <v>15.327410184684998</v>
      </c>
    </row>
    <row r="867" spans="1:13" x14ac:dyDescent="0.15">
      <c r="A867" t="s">
        <v>1227</v>
      </c>
      <c r="B867" s="6">
        <v>4141610</v>
      </c>
      <c r="C867" s="7">
        <v>740200</v>
      </c>
      <c r="D867">
        <f t="shared" si="39"/>
        <v>5.5952580383680086</v>
      </c>
      <c r="F867">
        <v>6240370</v>
      </c>
      <c r="G867">
        <v>259070</v>
      </c>
      <c r="H867">
        <f t="shared" si="40"/>
        <v>24.087582506658432</v>
      </c>
      <c r="K867">
        <v>28705702</v>
      </c>
      <c r="L867">
        <v>1191722</v>
      </c>
      <c r="M867">
        <f t="shared" si="41"/>
        <v>24.087582506658432</v>
      </c>
    </row>
    <row r="868" spans="1:13" x14ac:dyDescent="0.15">
      <c r="A868" t="s">
        <v>1228</v>
      </c>
      <c r="B868" s="6">
        <v>4148609</v>
      </c>
      <c r="C868" s="7">
        <v>741400</v>
      </c>
      <c r="D868">
        <f t="shared" si="39"/>
        <v>5.5956420285945505</v>
      </c>
      <c r="F868">
        <v>6250915</v>
      </c>
      <c r="G868">
        <v>259490</v>
      </c>
      <c r="H868">
        <f t="shared" si="40"/>
        <v>24.089232725731243</v>
      </c>
      <c r="K868">
        <v>28754209</v>
      </c>
      <c r="L868">
        <v>1193654</v>
      </c>
      <c r="M868">
        <f t="shared" si="41"/>
        <v>24.089232725731243</v>
      </c>
    </row>
    <row r="869" spans="1:13" x14ac:dyDescent="0.15">
      <c r="A869" t="s">
        <v>1229</v>
      </c>
      <c r="B869" s="6">
        <v>4155609</v>
      </c>
      <c r="C869" s="7">
        <v>742600</v>
      </c>
      <c r="D869">
        <f t="shared" si="39"/>
        <v>5.5960261244276861</v>
      </c>
      <c r="F869">
        <v>6272371</v>
      </c>
      <c r="G869">
        <v>408430</v>
      </c>
      <c r="H869">
        <f t="shared" si="40"/>
        <v>15.357272972112725</v>
      </c>
      <c r="K869">
        <v>28852906</v>
      </c>
      <c r="L869">
        <v>1878778</v>
      </c>
      <c r="M869">
        <f t="shared" si="41"/>
        <v>15.357272652756206</v>
      </c>
    </row>
    <row r="870" spans="1:13" x14ac:dyDescent="0.15">
      <c r="A870" t="s">
        <v>1230</v>
      </c>
      <c r="B870" s="11">
        <v>4162610</v>
      </c>
      <c r="C870" s="12">
        <v>743800</v>
      </c>
      <c r="D870">
        <f t="shared" si="39"/>
        <v>5.5964103253562785</v>
      </c>
      <c r="F870">
        <v>6282938</v>
      </c>
      <c r="G870">
        <v>260330</v>
      </c>
      <c r="H870">
        <f t="shared" si="40"/>
        <v>24.134513886221335</v>
      </c>
      <c r="K870">
        <v>28901514</v>
      </c>
      <c r="L870">
        <v>1197518</v>
      </c>
      <c r="M870">
        <f t="shared" si="41"/>
        <v>24.13451321817292</v>
      </c>
    </row>
    <row r="871" spans="1:13" x14ac:dyDescent="0.15">
      <c r="A871" t="s">
        <v>1231</v>
      </c>
      <c r="B871" s="6">
        <v>4169612</v>
      </c>
      <c r="C871" s="7">
        <v>745000</v>
      </c>
      <c r="D871">
        <f t="shared" si="39"/>
        <v>5.5967946308724832</v>
      </c>
      <c r="F871">
        <v>6304453</v>
      </c>
      <c r="G871">
        <v>260750</v>
      </c>
      <c r="H871">
        <f t="shared" si="40"/>
        <v>24.178151486097796</v>
      </c>
      <c r="K871">
        <v>29000483</v>
      </c>
      <c r="L871">
        <v>1199450</v>
      </c>
      <c r="M871">
        <f t="shared" si="41"/>
        <v>24.178150819125431</v>
      </c>
    </row>
    <row r="872" spans="1:13" x14ac:dyDescent="0.15">
      <c r="A872" t="s">
        <v>1232</v>
      </c>
      <c r="B872" s="6">
        <v>4176614</v>
      </c>
      <c r="C872" s="7">
        <v>746200</v>
      </c>
      <c r="D872">
        <f t="shared" si="39"/>
        <v>5.597177700348432</v>
      </c>
      <c r="F872">
        <v>6315040</v>
      </c>
      <c r="G872">
        <v>261170</v>
      </c>
      <c r="H872">
        <f t="shared" si="40"/>
        <v>24.179806256461308</v>
      </c>
      <c r="K872">
        <v>29049184</v>
      </c>
      <c r="L872">
        <v>1201382</v>
      </c>
      <c r="M872">
        <f t="shared" si="41"/>
        <v>24.179806256461308</v>
      </c>
    </row>
    <row r="873" spans="1:13" x14ac:dyDescent="0.15">
      <c r="A873" t="s">
        <v>1233</v>
      </c>
      <c r="B873" s="6">
        <v>4183618</v>
      </c>
      <c r="C873" s="7">
        <v>747400</v>
      </c>
      <c r="D873">
        <f t="shared" si="39"/>
        <v>5.5975622156810276</v>
      </c>
      <c r="F873">
        <v>6336611</v>
      </c>
      <c r="G873">
        <v>411070</v>
      </c>
      <c r="H873">
        <f t="shared" si="40"/>
        <v>15.414919600068115</v>
      </c>
      <c r="K873">
        <v>29148410</v>
      </c>
      <c r="L873">
        <v>1890922</v>
      </c>
      <c r="M873">
        <f t="shared" si="41"/>
        <v>15.41491928276259</v>
      </c>
    </row>
    <row r="874" spans="1:13" x14ac:dyDescent="0.15">
      <c r="A874" t="s">
        <v>1234</v>
      </c>
      <c r="B874" s="6">
        <v>4190623</v>
      </c>
      <c r="C874" s="7">
        <v>748600</v>
      </c>
      <c r="D874">
        <f t="shared" si="39"/>
        <v>5.597946834090302</v>
      </c>
      <c r="F874">
        <v>6347221</v>
      </c>
      <c r="G874">
        <v>262010</v>
      </c>
      <c r="H874">
        <f t="shared" si="40"/>
        <v>24.225109728636312</v>
      </c>
      <c r="K874">
        <v>29197216</v>
      </c>
      <c r="L874">
        <v>1205246</v>
      </c>
      <c r="M874">
        <f t="shared" si="41"/>
        <v>24.225109230812631</v>
      </c>
    </row>
    <row r="875" spans="1:13" x14ac:dyDescent="0.15">
      <c r="A875" t="s">
        <v>1235</v>
      </c>
      <c r="B875" s="6">
        <v>4197628</v>
      </c>
      <c r="C875" s="7">
        <v>749800</v>
      </c>
      <c r="D875">
        <f t="shared" si="39"/>
        <v>5.5983302213923709</v>
      </c>
      <c r="F875">
        <v>6357831</v>
      </c>
      <c r="G875">
        <v>262430</v>
      </c>
      <c r="H875">
        <f t="shared" si="40"/>
        <v>24.226769043173416</v>
      </c>
      <c r="K875">
        <v>29246022</v>
      </c>
      <c r="L875">
        <v>1207178</v>
      </c>
      <c r="M875">
        <f t="shared" si="41"/>
        <v>24.226768546146467</v>
      </c>
    </row>
    <row r="876" spans="1:13" x14ac:dyDescent="0.15">
      <c r="A876" t="s">
        <v>1236</v>
      </c>
      <c r="B876" s="6">
        <v>4204634</v>
      </c>
      <c r="C876" s="7">
        <v>751000</v>
      </c>
      <c r="D876">
        <f t="shared" si="39"/>
        <v>5.5987137150466042</v>
      </c>
      <c r="F876">
        <v>6379480</v>
      </c>
      <c r="G876">
        <v>413050</v>
      </c>
      <c r="H876">
        <f t="shared" si="40"/>
        <v>15.444812976637211</v>
      </c>
      <c r="K876">
        <v>29345608</v>
      </c>
      <c r="L876">
        <v>1900030</v>
      </c>
      <c r="M876">
        <f t="shared" si="41"/>
        <v>15.444812976637211</v>
      </c>
    </row>
    <row r="877" spans="1:13" x14ac:dyDescent="0.15">
      <c r="A877" t="s">
        <v>1237</v>
      </c>
      <c r="B877" s="6">
        <v>4211642</v>
      </c>
      <c r="C877" s="7">
        <v>752200</v>
      </c>
      <c r="D877">
        <f t="shared" si="39"/>
        <v>5.5990986439776655</v>
      </c>
      <c r="F877">
        <v>6390113</v>
      </c>
      <c r="G877">
        <v>263270</v>
      </c>
      <c r="H877">
        <f t="shared" si="40"/>
        <v>24.272089489877313</v>
      </c>
      <c r="K877">
        <v>29394519</v>
      </c>
      <c r="L877">
        <v>1211042</v>
      </c>
      <c r="M877">
        <f t="shared" si="41"/>
        <v>24.272088829289157</v>
      </c>
    </row>
    <row r="878" spans="1:13" x14ac:dyDescent="0.15">
      <c r="A878" t="s">
        <v>1238</v>
      </c>
      <c r="B878" s="6">
        <v>4218650</v>
      </c>
      <c r="C878" s="7">
        <v>753400</v>
      </c>
      <c r="D878">
        <f t="shared" si="39"/>
        <v>5.599482346694983</v>
      </c>
      <c r="F878">
        <v>6400746</v>
      </c>
      <c r="G878">
        <v>263690</v>
      </c>
      <c r="H878">
        <f t="shared" si="40"/>
        <v>24.273753270886267</v>
      </c>
      <c r="K878">
        <v>29443431</v>
      </c>
      <c r="L878">
        <v>1212974</v>
      </c>
      <c r="M878">
        <f t="shared" si="41"/>
        <v>24.273752776234279</v>
      </c>
    </row>
    <row r="879" spans="1:13" x14ac:dyDescent="0.15">
      <c r="A879" t="s">
        <v>1239</v>
      </c>
      <c r="B879" s="6">
        <v>4225659</v>
      </c>
      <c r="C879" s="7">
        <v>754600</v>
      </c>
      <c r="D879">
        <f t="shared" si="39"/>
        <v>5.5998661542539097</v>
      </c>
      <c r="F879">
        <v>6422473</v>
      </c>
      <c r="G879">
        <v>415030</v>
      </c>
      <c r="H879">
        <f t="shared" si="40"/>
        <v>15.474719899766281</v>
      </c>
      <c r="K879">
        <v>29543375</v>
      </c>
      <c r="L879">
        <v>1909138</v>
      </c>
      <c r="M879">
        <f t="shared" si="41"/>
        <v>15.474719480728998</v>
      </c>
    </row>
    <row r="880" spans="1:13" x14ac:dyDescent="0.15">
      <c r="A880" t="s">
        <v>1240</v>
      </c>
      <c r="B880" s="11">
        <v>4232669</v>
      </c>
      <c r="C880" s="12">
        <v>755800</v>
      </c>
      <c r="D880">
        <f t="shared" si="39"/>
        <v>5.6002500661550672</v>
      </c>
      <c r="F880">
        <v>6433127</v>
      </c>
      <c r="G880">
        <v>264530</v>
      </c>
      <c r="H880">
        <f t="shared" si="40"/>
        <v>24.319082901750274</v>
      </c>
      <c r="K880">
        <v>29592384</v>
      </c>
      <c r="L880">
        <v>1216838</v>
      </c>
      <c r="M880">
        <f t="shared" si="41"/>
        <v>24.319082737389859</v>
      </c>
    </row>
    <row r="881" spans="1:13" x14ac:dyDescent="0.15">
      <c r="A881" t="s">
        <v>1241</v>
      </c>
      <c r="B881" s="6">
        <v>4239680</v>
      </c>
      <c r="C881" s="7">
        <v>757000</v>
      </c>
      <c r="D881">
        <f t="shared" si="39"/>
        <v>5.6006340819022453</v>
      </c>
      <c r="F881">
        <v>6454912</v>
      </c>
      <c r="G881">
        <v>264950</v>
      </c>
      <c r="H881">
        <f t="shared" si="40"/>
        <v>24.362755236837138</v>
      </c>
      <c r="K881">
        <v>29692595</v>
      </c>
      <c r="L881">
        <v>1218770</v>
      </c>
      <c r="M881">
        <f t="shared" si="41"/>
        <v>24.362755072737269</v>
      </c>
    </row>
    <row r="882" spans="1:13" x14ac:dyDescent="0.15">
      <c r="A882" t="s">
        <v>1242</v>
      </c>
      <c r="B882" s="6">
        <v>4246692</v>
      </c>
      <c r="C882" s="7">
        <v>758200</v>
      </c>
      <c r="D882">
        <f t="shared" si="39"/>
        <v>5.6010182010023737</v>
      </c>
      <c r="F882">
        <v>6465588</v>
      </c>
      <c r="G882">
        <v>265370</v>
      </c>
      <c r="H882">
        <f t="shared" si="40"/>
        <v>24.364427026415946</v>
      </c>
      <c r="K882">
        <v>29741704</v>
      </c>
      <c r="L882">
        <v>1220702</v>
      </c>
      <c r="M882">
        <f t="shared" si="41"/>
        <v>24.364426371055345</v>
      </c>
    </row>
    <row r="883" spans="1:13" x14ac:dyDescent="0.15">
      <c r="A883" t="s">
        <v>1243</v>
      </c>
      <c r="B883" s="6">
        <v>4253705</v>
      </c>
      <c r="C883" s="7">
        <v>759400</v>
      </c>
      <c r="D883">
        <f t="shared" si="39"/>
        <v>5.6014024229654993</v>
      </c>
      <c r="F883">
        <v>6487431</v>
      </c>
      <c r="G883">
        <v>417670</v>
      </c>
      <c r="H883">
        <f t="shared" si="40"/>
        <v>15.532432303014341</v>
      </c>
      <c r="K883">
        <v>29842182</v>
      </c>
      <c r="L883">
        <v>1921282</v>
      </c>
      <c r="M883">
        <f t="shared" si="41"/>
        <v>15.532431990722861</v>
      </c>
    </row>
    <row r="884" spans="1:13" x14ac:dyDescent="0.15">
      <c r="A884" t="s">
        <v>1244</v>
      </c>
      <c r="B884" s="6">
        <v>4260719</v>
      </c>
      <c r="C884" s="7">
        <v>760600</v>
      </c>
      <c r="D884">
        <f t="shared" si="39"/>
        <v>5.6017867473047591</v>
      </c>
      <c r="F884">
        <v>6498128</v>
      </c>
      <c r="G884">
        <v>266210</v>
      </c>
      <c r="H884">
        <f t="shared" si="40"/>
        <v>24.409781751249014</v>
      </c>
      <c r="K884">
        <v>29891388</v>
      </c>
      <c r="L884">
        <v>1224566</v>
      </c>
      <c r="M884">
        <f t="shared" si="41"/>
        <v>24.409781097956337</v>
      </c>
    </row>
    <row r="885" spans="1:13" x14ac:dyDescent="0.15">
      <c r="A885" t="s">
        <v>1245</v>
      </c>
      <c r="B885" s="6">
        <v>4267733</v>
      </c>
      <c r="C885" s="7">
        <v>761800</v>
      </c>
      <c r="D885">
        <f t="shared" si="39"/>
        <v>5.6021698608558674</v>
      </c>
      <c r="F885">
        <v>6508826</v>
      </c>
      <c r="G885">
        <v>266630</v>
      </c>
      <c r="H885">
        <f t="shared" si="40"/>
        <v>24.411454074935303</v>
      </c>
      <c r="K885">
        <v>29940599</v>
      </c>
      <c r="L885">
        <v>1226498</v>
      </c>
      <c r="M885">
        <f t="shared" si="41"/>
        <v>24.411453585737604</v>
      </c>
    </row>
    <row r="886" spans="1:13" x14ac:dyDescent="0.15">
      <c r="A886" t="s">
        <v>1246</v>
      </c>
      <c r="B886" s="6">
        <v>4274749</v>
      </c>
      <c r="C886" s="7">
        <v>763000</v>
      </c>
      <c r="D886">
        <f t="shared" si="39"/>
        <v>5.6025543905635651</v>
      </c>
      <c r="F886">
        <v>6530746</v>
      </c>
      <c r="G886">
        <v>419650</v>
      </c>
      <c r="H886">
        <f t="shared" si="40"/>
        <v>15.562363874657454</v>
      </c>
      <c r="K886">
        <v>30041431</v>
      </c>
      <c r="L886">
        <v>1930390</v>
      </c>
      <c r="M886">
        <f t="shared" si="41"/>
        <v>15.562363563839432</v>
      </c>
    </row>
    <row r="887" spans="1:13" x14ac:dyDescent="0.15">
      <c r="A887" t="s">
        <v>1247</v>
      </c>
      <c r="B887" s="6">
        <v>4281765</v>
      </c>
      <c r="C887" s="7">
        <v>764200</v>
      </c>
      <c r="D887">
        <f t="shared" si="39"/>
        <v>5.6029377126406699</v>
      </c>
      <c r="F887">
        <v>6541466</v>
      </c>
      <c r="G887">
        <v>267470</v>
      </c>
      <c r="H887">
        <f t="shared" si="40"/>
        <v>24.45682132575616</v>
      </c>
      <c r="K887">
        <v>30090743</v>
      </c>
      <c r="L887">
        <v>1230362</v>
      </c>
      <c r="M887">
        <f t="shared" si="41"/>
        <v>24.456820838094803</v>
      </c>
    </row>
    <row r="888" spans="1:13" x14ac:dyDescent="0.15">
      <c r="A888" t="s">
        <v>1248</v>
      </c>
      <c r="B888" s="6">
        <v>4288783</v>
      </c>
      <c r="C888" s="7">
        <v>765400</v>
      </c>
      <c r="D888">
        <f t="shared" si="39"/>
        <v>5.603322445779984</v>
      </c>
      <c r="F888">
        <v>6552187</v>
      </c>
      <c r="G888">
        <v>267890</v>
      </c>
      <c r="H888">
        <f t="shared" si="40"/>
        <v>24.458497890925379</v>
      </c>
      <c r="K888">
        <v>30140060</v>
      </c>
      <c r="L888">
        <v>1232294</v>
      </c>
      <c r="M888">
        <f t="shared" si="41"/>
        <v>24.458497728626448</v>
      </c>
    </row>
    <row r="889" spans="1:13" x14ac:dyDescent="0.15">
      <c r="A889" t="s">
        <v>1249</v>
      </c>
      <c r="B889" s="6">
        <v>4295801</v>
      </c>
      <c r="C889" s="7">
        <v>766600</v>
      </c>
      <c r="D889">
        <f t="shared" si="39"/>
        <v>5.6037059744325592</v>
      </c>
      <c r="F889">
        <v>6574185</v>
      </c>
      <c r="G889">
        <v>421630</v>
      </c>
      <c r="H889">
        <f t="shared" si="40"/>
        <v>15.592308422076227</v>
      </c>
      <c r="K889">
        <v>30241251</v>
      </c>
      <c r="L889">
        <v>1939498</v>
      </c>
      <c r="M889">
        <f t="shared" si="41"/>
        <v>15.592308422076227</v>
      </c>
    </row>
    <row r="890" spans="1:13" x14ac:dyDescent="0.15">
      <c r="A890" t="s">
        <v>1250</v>
      </c>
      <c r="B890" s="11">
        <v>4302821</v>
      </c>
      <c r="C890" s="12">
        <v>767800</v>
      </c>
      <c r="D890">
        <f t="shared" si="39"/>
        <v>5.6040909090909095</v>
      </c>
      <c r="F890">
        <v>6584929</v>
      </c>
      <c r="G890">
        <v>268730</v>
      </c>
      <c r="H890">
        <f t="shared" si="40"/>
        <v>24.503884940274624</v>
      </c>
      <c r="K890">
        <v>30290673</v>
      </c>
      <c r="L890">
        <v>1236158</v>
      </c>
      <c r="M890">
        <f t="shared" si="41"/>
        <v>24.503884616691394</v>
      </c>
    </row>
    <row r="891" spans="1:13" x14ac:dyDescent="0.15">
      <c r="A891" t="s">
        <v>1251</v>
      </c>
      <c r="B891" s="6">
        <v>4309841</v>
      </c>
      <c r="C891" s="7">
        <v>769000</v>
      </c>
      <c r="D891">
        <f t="shared" si="39"/>
        <v>5.6044746423927174</v>
      </c>
      <c r="F891">
        <v>6606985</v>
      </c>
      <c r="G891">
        <v>269150</v>
      </c>
      <c r="H891">
        <f t="shared" si="40"/>
        <v>24.547594278283484</v>
      </c>
      <c r="K891">
        <v>30722480</v>
      </c>
      <c r="L891">
        <v>1251547</v>
      </c>
      <c r="M891">
        <f t="shared" si="41"/>
        <v>24.547603885431389</v>
      </c>
    </row>
    <row r="892" spans="1:13" x14ac:dyDescent="0.15">
      <c r="A892" t="s">
        <v>1252</v>
      </c>
      <c r="B892" s="6">
        <v>4316862</v>
      </c>
      <c r="C892" s="7">
        <v>770200</v>
      </c>
      <c r="D892">
        <f t="shared" si="39"/>
        <v>5.6048584783173201</v>
      </c>
      <c r="F892">
        <v>6617748</v>
      </c>
      <c r="G892">
        <v>269570</v>
      </c>
      <c r="H892">
        <f t="shared" si="40"/>
        <v>24.549274770931483</v>
      </c>
      <c r="K892">
        <v>30772528</v>
      </c>
      <c r="L892">
        <v>1253500</v>
      </c>
      <c r="M892">
        <f t="shared" si="41"/>
        <v>24.549284403669724</v>
      </c>
    </row>
    <row r="893" spans="1:13" x14ac:dyDescent="0.15">
      <c r="A893" t="s">
        <v>1253</v>
      </c>
      <c r="B893" s="6">
        <v>4323884</v>
      </c>
      <c r="C893" s="7">
        <v>771400</v>
      </c>
      <c r="D893">
        <f t="shared" si="39"/>
        <v>5.6052424163857921</v>
      </c>
      <c r="F893">
        <v>6639864</v>
      </c>
      <c r="G893">
        <v>424270</v>
      </c>
      <c r="H893">
        <f t="shared" si="40"/>
        <v>15.650090744101634</v>
      </c>
      <c r="K893">
        <v>30875367</v>
      </c>
      <c r="L893">
        <v>1972855</v>
      </c>
      <c r="M893">
        <f t="shared" si="41"/>
        <v>15.650094406329913</v>
      </c>
    </row>
    <row r="894" spans="1:13" x14ac:dyDescent="0.15">
      <c r="A894" t="s">
        <v>1254</v>
      </c>
      <c r="B894" s="6">
        <v>4330907</v>
      </c>
      <c r="C894" s="7">
        <v>772600</v>
      </c>
      <c r="D894">
        <f t="shared" si="39"/>
        <v>5.6056264561221845</v>
      </c>
      <c r="F894">
        <v>6650648</v>
      </c>
      <c r="G894">
        <v>270410</v>
      </c>
      <c r="H894">
        <f t="shared" si="40"/>
        <v>24.594682149328797</v>
      </c>
      <c r="K894">
        <v>30925513</v>
      </c>
      <c r="L894">
        <v>1257406</v>
      </c>
      <c r="M894">
        <f t="shared" si="41"/>
        <v>24.594691770199919</v>
      </c>
    </row>
    <row r="895" spans="1:13" x14ac:dyDescent="0.15">
      <c r="A895" t="s">
        <v>1255</v>
      </c>
      <c r="B895" s="6">
        <v>4337931</v>
      </c>
      <c r="C895" s="7">
        <v>773800</v>
      </c>
      <c r="D895">
        <f t="shared" si="39"/>
        <v>5.6060105970535021</v>
      </c>
      <c r="F895">
        <v>6661435</v>
      </c>
      <c r="G895">
        <v>270830</v>
      </c>
      <c r="H895">
        <f t="shared" si="40"/>
        <v>24.596370416866669</v>
      </c>
      <c r="K895">
        <v>30975672</v>
      </c>
      <c r="L895">
        <v>1259359</v>
      </c>
      <c r="M895">
        <f t="shared" si="41"/>
        <v>24.596379586758026</v>
      </c>
    </row>
    <row r="896" spans="1:13" x14ac:dyDescent="0.15">
      <c r="A896" t="s">
        <v>1256</v>
      </c>
      <c r="B896" s="6">
        <v>4344956</v>
      </c>
      <c r="C896" s="7">
        <v>775000</v>
      </c>
      <c r="D896">
        <f t="shared" si="39"/>
        <v>5.6063948387096776</v>
      </c>
      <c r="F896">
        <v>6683628</v>
      </c>
      <c r="G896">
        <v>426250</v>
      </c>
      <c r="H896">
        <f t="shared" si="40"/>
        <v>15.68006568914956</v>
      </c>
      <c r="K896">
        <v>31078870</v>
      </c>
      <c r="L896">
        <v>1982062</v>
      </c>
      <c r="M896">
        <f t="shared" si="41"/>
        <v>15.680069543737785</v>
      </c>
    </row>
    <row r="897" spans="1:13" x14ac:dyDescent="0.15">
      <c r="A897" t="s">
        <v>1257</v>
      </c>
      <c r="B897" s="6">
        <v>4351981</v>
      </c>
      <c r="C897" s="7">
        <v>776200</v>
      </c>
      <c r="D897">
        <f t="shared" si="39"/>
        <v>5.6067778922958</v>
      </c>
      <c r="F897">
        <v>6694434</v>
      </c>
      <c r="G897">
        <v>271670</v>
      </c>
      <c r="H897">
        <f t="shared" si="40"/>
        <v>24.641785990355945</v>
      </c>
      <c r="K897">
        <v>31129118</v>
      </c>
      <c r="L897">
        <v>1263265</v>
      </c>
      <c r="M897">
        <f t="shared" si="41"/>
        <v>24.64179566440929</v>
      </c>
    </row>
    <row r="898" spans="1:13" x14ac:dyDescent="0.15">
      <c r="A898" t="s">
        <v>1258</v>
      </c>
      <c r="B898" s="6">
        <v>4359008</v>
      </c>
      <c r="C898" s="7">
        <v>777400</v>
      </c>
      <c r="D898">
        <f t="shared" ref="D898:D961" si="42">B898/C898</f>
        <v>5.6071623359917675</v>
      </c>
      <c r="F898">
        <v>6705243</v>
      </c>
      <c r="G898">
        <v>272090</v>
      </c>
      <c r="H898">
        <f t="shared" ref="H898:H961" si="43">F898/G898</f>
        <v>24.643474585615053</v>
      </c>
      <c r="K898">
        <v>31179379</v>
      </c>
      <c r="L898">
        <v>1265218</v>
      </c>
      <c r="M898">
        <f t="shared" ref="M898:M961" si="44">K898/L898</f>
        <v>24.643483573581786</v>
      </c>
    </row>
    <row r="899" spans="1:13" x14ac:dyDescent="0.15">
      <c r="A899" t="s">
        <v>1259</v>
      </c>
      <c r="B899" s="6">
        <v>4366036</v>
      </c>
      <c r="C899" s="7">
        <v>778600</v>
      </c>
      <c r="D899">
        <f t="shared" si="42"/>
        <v>5.607546879013614</v>
      </c>
      <c r="F899">
        <v>6727514</v>
      </c>
      <c r="G899">
        <v>428230</v>
      </c>
      <c r="H899">
        <f t="shared" si="43"/>
        <v>15.710048338509679</v>
      </c>
      <c r="K899">
        <v>31282940</v>
      </c>
      <c r="L899">
        <v>1991269</v>
      </c>
      <c r="M899">
        <f t="shared" si="44"/>
        <v>15.710052233023264</v>
      </c>
    </row>
    <row r="900" spans="1:13" x14ac:dyDescent="0.15">
      <c r="A900" t="s">
        <v>1260</v>
      </c>
      <c r="B900" s="11">
        <v>4373064</v>
      </c>
      <c r="C900" s="12">
        <v>779800</v>
      </c>
      <c r="D900">
        <f t="shared" si="42"/>
        <v>5.6079302385226981</v>
      </c>
      <c r="F900">
        <v>6738344</v>
      </c>
      <c r="G900">
        <v>272930</v>
      </c>
      <c r="H900">
        <f t="shared" si="43"/>
        <v>24.688909244128531</v>
      </c>
      <c r="K900">
        <v>31333299</v>
      </c>
      <c r="L900">
        <v>1269124</v>
      </c>
      <c r="M900">
        <f t="shared" si="44"/>
        <v>24.688918498113658</v>
      </c>
    </row>
    <row r="901" spans="1:13" x14ac:dyDescent="0.15">
      <c r="A901" t="s">
        <v>1261</v>
      </c>
      <c r="B901" s="6">
        <v>4380093</v>
      </c>
      <c r="C901" s="7">
        <v>781000</v>
      </c>
      <c r="D901">
        <f t="shared" si="42"/>
        <v>5.608313700384123</v>
      </c>
      <c r="F901">
        <v>6760672</v>
      </c>
      <c r="G901">
        <v>273350</v>
      </c>
      <c r="H901">
        <f t="shared" si="43"/>
        <v>24.73265776477044</v>
      </c>
      <c r="K901">
        <v>31437124</v>
      </c>
      <c r="L901">
        <v>1271077</v>
      </c>
      <c r="M901">
        <f t="shared" si="44"/>
        <v>24.732666864399246</v>
      </c>
    </row>
    <row r="902" spans="1:13" x14ac:dyDescent="0.15">
      <c r="A902" t="s">
        <v>1262</v>
      </c>
      <c r="B902" s="6">
        <v>4387124</v>
      </c>
      <c r="C902" s="7">
        <v>782200</v>
      </c>
      <c r="D902">
        <f t="shared" si="42"/>
        <v>5.608698542572232</v>
      </c>
      <c r="F902">
        <v>6771525</v>
      </c>
      <c r="G902">
        <v>273770</v>
      </c>
      <c r="H902">
        <f t="shared" si="43"/>
        <v>24.734357307228695</v>
      </c>
      <c r="K902">
        <v>31487591</v>
      </c>
      <c r="L902">
        <v>1273030</v>
      </c>
      <c r="M902">
        <f t="shared" si="44"/>
        <v>24.734366825605054</v>
      </c>
    </row>
    <row r="903" spans="1:13" x14ac:dyDescent="0.15">
      <c r="A903" t="s">
        <v>1263</v>
      </c>
      <c r="B903" s="6">
        <v>4394155</v>
      </c>
      <c r="C903" s="7">
        <v>783400</v>
      </c>
      <c r="D903">
        <f t="shared" si="42"/>
        <v>5.6090822057697221</v>
      </c>
      <c r="F903">
        <v>6793912</v>
      </c>
      <c r="G903">
        <v>430870</v>
      </c>
      <c r="H903">
        <f t="shared" si="43"/>
        <v>15.767892867918398</v>
      </c>
      <c r="K903">
        <v>31591690</v>
      </c>
      <c r="L903">
        <v>2003545</v>
      </c>
      <c r="M903">
        <f t="shared" si="44"/>
        <v>15.767896403624576</v>
      </c>
    </row>
    <row r="904" spans="1:13" x14ac:dyDescent="0.15">
      <c r="A904" t="s">
        <v>1264</v>
      </c>
      <c r="B904" s="6">
        <v>4401187</v>
      </c>
      <c r="C904" s="7">
        <v>784600</v>
      </c>
      <c r="D904">
        <f t="shared" si="42"/>
        <v>5.6094659699209792</v>
      </c>
      <c r="F904">
        <v>6804784</v>
      </c>
      <c r="G904">
        <v>274610</v>
      </c>
      <c r="H904">
        <f t="shared" si="43"/>
        <v>24.779811368850371</v>
      </c>
      <c r="K904">
        <v>31642245</v>
      </c>
      <c r="L904">
        <v>1276936</v>
      </c>
      <c r="M904">
        <f t="shared" si="44"/>
        <v>24.779820601815597</v>
      </c>
    </row>
    <row r="905" spans="1:13" x14ac:dyDescent="0.15">
      <c r="A905" t="s">
        <v>1265</v>
      </c>
      <c r="B905" s="6">
        <v>4408220</v>
      </c>
      <c r="C905" s="7">
        <v>785800</v>
      </c>
      <c r="D905">
        <f t="shared" si="42"/>
        <v>5.6098498345635024</v>
      </c>
      <c r="F905">
        <v>6815658</v>
      </c>
      <c r="G905">
        <v>275030</v>
      </c>
      <c r="H905">
        <f t="shared" si="43"/>
        <v>24.781507471912153</v>
      </c>
      <c r="K905">
        <v>31692809</v>
      </c>
      <c r="L905">
        <v>1278889</v>
      </c>
      <c r="M905">
        <f t="shared" si="44"/>
        <v>24.781516613247906</v>
      </c>
    </row>
    <row r="906" spans="1:13" x14ac:dyDescent="0.15">
      <c r="A906" t="s">
        <v>1266</v>
      </c>
      <c r="B906" s="6">
        <v>4415254</v>
      </c>
      <c r="C906" s="7">
        <v>787000</v>
      </c>
      <c r="D906">
        <f t="shared" si="42"/>
        <v>5.6102337992376112</v>
      </c>
      <c r="F906">
        <v>6838123</v>
      </c>
      <c r="G906">
        <v>432850</v>
      </c>
      <c r="H906">
        <f t="shared" si="43"/>
        <v>15.797904585884256</v>
      </c>
      <c r="K906">
        <v>31797271</v>
      </c>
      <c r="L906">
        <v>2012752</v>
      </c>
      <c r="M906">
        <f t="shared" si="44"/>
        <v>15.797908038347497</v>
      </c>
    </row>
    <row r="907" spans="1:13" x14ac:dyDescent="0.15">
      <c r="A907" t="s">
        <v>1267</v>
      </c>
      <c r="B907" s="6">
        <v>4422289</v>
      </c>
      <c r="C907" s="7">
        <v>788200</v>
      </c>
      <c r="D907">
        <f t="shared" si="42"/>
        <v>5.610617863486425</v>
      </c>
      <c r="F907">
        <v>6849019</v>
      </c>
      <c r="G907">
        <v>275870</v>
      </c>
      <c r="H907">
        <f t="shared" si="43"/>
        <v>24.826980099322146</v>
      </c>
      <c r="K907">
        <v>31847938</v>
      </c>
      <c r="L907">
        <v>1282795</v>
      </c>
      <c r="M907">
        <f t="shared" si="44"/>
        <v>24.826989503389083</v>
      </c>
    </row>
    <row r="908" spans="1:13" x14ac:dyDescent="0.15">
      <c r="A908" t="s">
        <v>1268</v>
      </c>
      <c r="B908" s="6">
        <v>4429325</v>
      </c>
      <c r="C908" s="7">
        <v>789400</v>
      </c>
      <c r="D908">
        <f t="shared" si="42"/>
        <v>5.6110020268558403</v>
      </c>
      <c r="F908">
        <v>6859916</v>
      </c>
      <c r="G908">
        <v>276290</v>
      </c>
      <c r="H908">
        <f t="shared" si="43"/>
        <v>24.828680010134278</v>
      </c>
      <c r="K908">
        <v>31898609</v>
      </c>
      <c r="L908">
        <v>1284748</v>
      </c>
      <c r="M908">
        <f t="shared" si="44"/>
        <v>24.828689361649133</v>
      </c>
    </row>
    <row r="909" spans="1:13" x14ac:dyDescent="0.15">
      <c r="A909" t="s">
        <v>1269</v>
      </c>
      <c r="B909" s="6">
        <v>4436362</v>
      </c>
      <c r="C909" s="7">
        <v>790600</v>
      </c>
      <c r="D909">
        <f t="shared" si="42"/>
        <v>5.6113862888945105</v>
      </c>
      <c r="F909">
        <v>6882460</v>
      </c>
      <c r="G909">
        <v>434830</v>
      </c>
      <c r="H909">
        <f t="shared" si="43"/>
        <v>15.82793275532967</v>
      </c>
      <c r="K909">
        <v>32003439</v>
      </c>
      <c r="L909">
        <v>2021959</v>
      </c>
      <c r="M909">
        <f t="shared" si="44"/>
        <v>15.827936669338992</v>
      </c>
    </row>
    <row r="910" spans="1:13" x14ac:dyDescent="0.15">
      <c r="A910" t="s">
        <v>1270</v>
      </c>
      <c r="B910" s="11">
        <v>4443400</v>
      </c>
      <c r="C910" s="12">
        <v>791800</v>
      </c>
      <c r="D910">
        <f t="shared" si="42"/>
        <v>5.6117706491538266</v>
      </c>
      <c r="F910">
        <v>6893379</v>
      </c>
      <c r="G910">
        <v>277130</v>
      </c>
      <c r="H910">
        <f t="shared" si="43"/>
        <v>24.874170966694333</v>
      </c>
      <c r="K910">
        <v>32054212</v>
      </c>
      <c r="L910">
        <v>1288654</v>
      </c>
      <c r="M910">
        <f t="shared" si="44"/>
        <v>24.874180346314837</v>
      </c>
    </row>
    <row r="911" spans="1:13" x14ac:dyDescent="0.15">
      <c r="A911" t="s">
        <v>1271</v>
      </c>
      <c r="B911" s="6">
        <v>4450438</v>
      </c>
      <c r="C911" s="7">
        <v>793000</v>
      </c>
      <c r="D911">
        <f t="shared" si="42"/>
        <v>5.6121538461538458</v>
      </c>
      <c r="F911">
        <v>6915980</v>
      </c>
      <c r="G911">
        <v>277550</v>
      </c>
      <c r="H911">
        <f t="shared" si="43"/>
        <v>24.917960727796792</v>
      </c>
      <c r="K911">
        <v>32159307</v>
      </c>
      <c r="L911">
        <v>1290607</v>
      </c>
      <c r="M911">
        <f t="shared" si="44"/>
        <v>24.917970381378684</v>
      </c>
    </row>
    <row r="912" spans="1:13" x14ac:dyDescent="0.15">
      <c r="A912" t="s">
        <v>1272</v>
      </c>
      <c r="B912" s="6">
        <v>4457478</v>
      </c>
      <c r="C912" s="7">
        <v>794200</v>
      </c>
      <c r="D912">
        <f t="shared" si="42"/>
        <v>5.6125384034248302</v>
      </c>
      <c r="F912">
        <v>6926920</v>
      </c>
      <c r="G912">
        <v>277970</v>
      </c>
      <c r="H912">
        <f t="shared" si="43"/>
        <v>24.9196675900277</v>
      </c>
      <c r="K912">
        <v>32210178</v>
      </c>
      <c r="L912">
        <v>1292560</v>
      </c>
      <c r="M912">
        <f t="shared" si="44"/>
        <v>24.919677229683728</v>
      </c>
    </row>
    <row r="913" spans="1:13" x14ac:dyDescent="0.15">
      <c r="A913" t="s">
        <v>1273</v>
      </c>
      <c r="B913" s="6">
        <v>4464518</v>
      </c>
      <c r="C913" s="7">
        <v>795400</v>
      </c>
      <c r="D913">
        <f t="shared" si="42"/>
        <v>5.6129218003520238</v>
      </c>
      <c r="F913">
        <v>6949579</v>
      </c>
      <c r="G913">
        <v>437470</v>
      </c>
      <c r="H913">
        <f t="shared" si="43"/>
        <v>15.885841314833018</v>
      </c>
      <c r="K913">
        <v>32315542</v>
      </c>
      <c r="L913">
        <v>2034235</v>
      </c>
      <c r="M913">
        <f t="shared" si="44"/>
        <v>15.885845047401112</v>
      </c>
    </row>
    <row r="914" spans="1:13" x14ac:dyDescent="0.15">
      <c r="A914" t="s">
        <v>1274</v>
      </c>
      <c r="B914" s="6">
        <v>4471560</v>
      </c>
      <c r="C914" s="7">
        <v>796600</v>
      </c>
      <c r="D914">
        <f t="shared" si="42"/>
        <v>5.6133065528496111</v>
      </c>
      <c r="F914">
        <v>6960541</v>
      </c>
      <c r="G914">
        <v>278810</v>
      </c>
      <c r="H914">
        <f t="shared" si="43"/>
        <v>24.965177002259605</v>
      </c>
      <c r="K914">
        <v>32366515</v>
      </c>
      <c r="L914">
        <v>1296466</v>
      </c>
      <c r="M914">
        <f t="shared" si="44"/>
        <v>24.965186129061617</v>
      </c>
    </row>
    <row r="915" spans="1:13" x14ac:dyDescent="0.15">
      <c r="A915" t="s">
        <v>1275</v>
      </c>
      <c r="B915" s="6">
        <v>4478602</v>
      </c>
      <c r="C915" s="7">
        <v>797800</v>
      </c>
      <c r="D915">
        <f t="shared" si="42"/>
        <v>5.6136901479067438</v>
      </c>
      <c r="F915">
        <v>6971503</v>
      </c>
      <c r="G915">
        <v>279230</v>
      </c>
      <c r="H915">
        <f t="shared" si="43"/>
        <v>24.966883930809725</v>
      </c>
      <c r="K915">
        <v>32417488</v>
      </c>
      <c r="L915">
        <v>1298419</v>
      </c>
      <c r="M915">
        <f t="shared" si="44"/>
        <v>24.966892813490869</v>
      </c>
    </row>
    <row r="916" spans="1:13" x14ac:dyDescent="0.15">
      <c r="A916" t="s">
        <v>1276</v>
      </c>
      <c r="B916" s="6">
        <v>4485645</v>
      </c>
      <c r="C916" s="7">
        <v>799000</v>
      </c>
      <c r="D916">
        <f t="shared" si="42"/>
        <v>5.6140738423028784</v>
      </c>
      <c r="F916">
        <v>6994241</v>
      </c>
      <c r="G916">
        <v>439450</v>
      </c>
      <c r="H916">
        <f t="shared" si="43"/>
        <v>15.915897144157469</v>
      </c>
      <c r="K916">
        <v>32523220</v>
      </c>
      <c r="L916">
        <v>2043442</v>
      </c>
      <c r="M916">
        <f t="shared" si="44"/>
        <v>15.915900720451083</v>
      </c>
    </row>
    <row r="917" spans="1:13" x14ac:dyDescent="0.15">
      <c r="A917" t="s">
        <v>1277</v>
      </c>
      <c r="B917" s="6">
        <v>4492690</v>
      </c>
      <c r="C917" s="7">
        <v>800200</v>
      </c>
      <c r="D917">
        <f t="shared" si="42"/>
        <v>5.6144588852786805</v>
      </c>
      <c r="F917">
        <v>7005226</v>
      </c>
      <c r="G917">
        <v>280070</v>
      </c>
      <c r="H917">
        <f t="shared" si="43"/>
        <v>25.012411182918555</v>
      </c>
      <c r="K917">
        <v>32574300</v>
      </c>
      <c r="L917">
        <v>1302325</v>
      </c>
      <c r="M917">
        <f t="shared" si="44"/>
        <v>25.0124200948304</v>
      </c>
    </row>
    <row r="918" spans="1:13" x14ac:dyDescent="0.15">
      <c r="A918" t="s">
        <v>1278</v>
      </c>
      <c r="B918" s="6">
        <v>4499735</v>
      </c>
      <c r="C918" s="7">
        <v>801400</v>
      </c>
      <c r="D918">
        <f t="shared" si="42"/>
        <v>5.6148427751434991</v>
      </c>
      <c r="F918">
        <v>7016211</v>
      </c>
      <c r="G918">
        <v>280490</v>
      </c>
      <c r="H918">
        <f t="shared" si="43"/>
        <v>25.014121715569182</v>
      </c>
      <c r="K918">
        <v>32625381</v>
      </c>
      <c r="L918">
        <v>1304278</v>
      </c>
      <c r="M918">
        <f t="shared" si="44"/>
        <v>25.014131189823029</v>
      </c>
    </row>
    <row r="919" spans="1:13" x14ac:dyDescent="0.15">
      <c r="A919" t="s">
        <v>1279</v>
      </c>
      <c r="B919" s="6">
        <v>4506781</v>
      </c>
      <c r="C919" s="7">
        <v>802600</v>
      </c>
      <c r="D919">
        <f t="shared" si="42"/>
        <v>5.6152267630201846</v>
      </c>
      <c r="F919">
        <v>7039027</v>
      </c>
      <c r="G919">
        <v>441430</v>
      </c>
      <c r="H919">
        <f t="shared" si="43"/>
        <v>15.945964252542872</v>
      </c>
      <c r="K919">
        <v>32731475</v>
      </c>
      <c r="L919">
        <v>2052649</v>
      </c>
      <c r="M919">
        <f t="shared" si="44"/>
        <v>15.945967868836805</v>
      </c>
    </row>
    <row r="920" spans="1:13" x14ac:dyDescent="0.15">
      <c r="A920" t="s">
        <v>1280</v>
      </c>
      <c r="B920" s="11">
        <v>4513828</v>
      </c>
      <c r="C920" s="12">
        <v>803800</v>
      </c>
      <c r="D920">
        <f t="shared" si="42"/>
        <v>5.6156108484697684</v>
      </c>
      <c r="F920">
        <v>7050034</v>
      </c>
      <c r="G920">
        <v>281330</v>
      </c>
      <c r="H920">
        <f t="shared" si="43"/>
        <v>25.059659474638327</v>
      </c>
      <c r="K920">
        <v>32782658</v>
      </c>
      <c r="L920">
        <v>1308184</v>
      </c>
      <c r="M920">
        <f t="shared" si="44"/>
        <v>25.059668976229645</v>
      </c>
    </row>
    <row r="921" spans="1:13" x14ac:dyDescent="0.15">
      <c r="A921" t="s">
        <v>1281</v>
      </c>
      <c r="B921" s="6">
        <v>4520875</v>
      </c>
      <c r="C921" s="7">
        <v>805000</v>
      </c>
      <c r="D921">
        <f t="shared" si="42"/>
        <v>5.6159937888198757</v>
      </c>
      <c r="F921">
        <v>7072908</v>
      </c>
      <c r="G921">
        <v>281750</v>
      </c>
      <c r="H921">
        <f t="shared" si="43"/>
        <v>25.10348890860692</v>
      </c>
      <c r="K921">
        <v>32889022</v>
      </c>
      <c r="L921">
        <v>1310137</v>
      </c>
      <c r="M921">
        <f t="shared" si="44"/>
        <v>25.103498336433518</v>
      </c>
    </row>
    <row r="922" spans="1:13" x14ac:dyDescent="0.15">
      <c r="A922" t="s">
        <v>1282</v>
      </c>
      <c r="B922" s="6">
        <v>4527924</v>
      </c>
      <c r="C922" s="7">
        <v>806200</v>
      </c>
      <c r="D922">
        <f t="shared" si="42"/>
        <v>5.6163780699578272</v>
      </c>
      <c r="F922">
        <v>7083936</v>
      </c>
      <c r="G922">
        <v>282170</v>
      </c>
      <c r="H922">
        <f t="shared" si="43"/>
        <v>25.105206081440265</v>
      </c>
      <c r="K922">
        <v>32940302</v>
      </c>
      <c r="L922">
        <v>1312090</v>
      </c>
      <c r="M922">
        <f t="shared" si="44"/>
        <v>25.105215343459673</v>
      </c>
    </row>
    <row r="923" spans="1:13" x14ac:dyDescent="0.15">
      <c r="A923" t="s">
        <v>1283</v>
      </c>
      <c r="B923" s="6">
        <v>4534974</v>
      </c>
      <c r="C923" s="7">
        <v>807400</v>
      </c>
      <c r="D923">
        <f t="shared" si="42"/>
        <v>5.6167624473619027</v>
      </c>
      <c r="F923">
        <v>7106870</v>
      </c>
      <c r="G923">
        <v>444070</v>
      </c>
      <c r="H923">
        <f t="shared" si="43"/>
        <v>16.003940820140969</v>
      </c>
      <c r="K923">
        <v>33046945</v>
      </c>
      <c r="L923">
        <v>2064925</v>
      </c>
      <c r="M923">
        <f t="shared" si="44"/>
        <v>16.003944453188371</v>
      </c>
    </row>
    <row r="924" spans="1:13" x14ac:dyDescent="0.15">
      <c r="A924" t="s">
        <v>1284</v>
      </c>
      <c r="B924" s="6">
        <v>4542024</v>
      </c>
      <c r="C924" s="7">
        <v>808600</v>
      </c>
      <c r="D924">
        <f t="shared" si="42"/>
        <v>5.6171456838980953</v>
      </c>
      <c r="F924">
        <v>7117918</v>
      </c>
      <c r="G924">
        <v>283010</v>
      </c>
      <c r="H924">
        <f t="shared" si="43"/>
        <v>25.150764990636372</v>
      </c>
      <c r="K924">
        <v>33098318</v>
      </c>
      <c r="L924">
        <v>1315996</v>
      </c>
      <c r="M924">
        <f t="shared" si="44"/>
        <v>25.150774014510681</v>
      </c>
    </row>
    <row r="925" spans="1:13" x14ac:dyDescent="0.15">
      <c r="A925" t="s">
        <v>1285</v>
      </c>
      <c r="B925" s="6">
        <v>4549076</v>
      </c>
      <c r="C925" s="7">
        <v>809800</v>
      </c>
      <c r="D925">
        <f t="shared" si="42"/>
        <v>5.6175302543837988</v>
      </c>
      <c r="F925">
        <v>7128969</v>
      </c>
      <c r="G925">
        <v>283430</v>
      </c>
      <c r="H925">
        <f t="shared" si="43"/>
        <v>25.152485622552305</v>
      </c>
      <c r="K925">
        <v>33149705</v>
      </c>
      <c r="L925">
        <v>1317949</v>
      </c>
      <c r="M925">
        <f t="shared" si="44"/>
        <v>25.152494519894169</v>
      </c>
    </row>
    <row r="926" spans="1:13" x14ac:dyDescent="0.15">
      <c r="A926" t="s">
        <v>1286</v>
      </c>
      <c r="B926" s="6">
        <v>4556128</v>
      </c>
      <c r="C926" s="7">
        <v>811000</v>
      </c>
      <c r="D926">
        <f t="shared" si="42"/>
        <v>5.6179136868064115</v>
      </c>
      <c r="F926">
        <v>7151981</v>
      </c>
      <c r="G926">
        <v>446050</v>
      </c>
      <c r="H926">
        <f t="shared" si="43"/>
        <v>16.034034301087321</v>
      </c>
      <c r="K926">
        <v>33256711</v>
      </c>
      <c r="L926">
        <v>2074132</v>
      </c>
      <c r="M926">
        <f t="shared" si="44"/>
        <v>16.03403785294282</v>
      </c>
    </row>
    <row r="927" spans="1:13" x14ac:dyDescent="0.15">
      <c r="A927" t="s">
        <v>1287</v>
      </c>
      <c r="B927" s="6">
        <v>4563182</v>
      </c>
      <c r="C927" s="7">
        <v>812200</v>
      </c>
      <c r="D927">
        <f t="shared" si="42"/>
        <v>5.6182984486579661</v>
      </c>
      <c r="F927">
        <v>7163054</v>
      </c>
      <c r="G927">
        <v>284270</v>
      </c>
      <c r="H927">
        <f t="shared" si="43"/>
        <v>25.19806521968551</v>
      </c>
      <c r="K927">
        <v>33308201</v>
      </c>
      <c r="L927">
        <v>1321855</v>
      </c>
      <c r="M927">
        <f t="shared" si="44"/>
        <v>25.198074675361518</v>
      </c>
    </row>
    <row r="928" spans="1:13" x14ac:dyDescent="0.15">
      <c r="A928" t="s">
        <v>1288</v>
      </c>
      <c r="B928" s="6">
        <v>4570236</v>
      </c>
      <c r="C928" s="7">
        <v>813400</v>
      </c>
      <c r="D928">
        <f t="shared" si="42"/>
        <v>5.6186820752397342</v>
      </c>
      <c r="F928">
        <v>7174127</v>
      </c>
      <c r="G928">
        <v>284690</v>
      </c>
      <c r="H928">
        <f t="shared" si="43"/>
        <v>25.199785731848678</v>
      </c>
      <c r="K928">
        <v>33359690</v>
      </c>
      <c r="L928">
        <v>1323808</v>
      </c>
      <c r="M928">
        <f t="shared" si="44"/>
        <v>25.199794834296213</v>
      </c>
    </row>
    <row r="929" spans="1:13" x14ac:dyDescent="0.15">
      <c r="A929" t="s">
        <v>1289</v>
      </c>
      <c r="B929" s="6">
        <v>4577291</v>
      </c>
      <c r="C929" s="7">
        <v>814600</v>
      </c>
      <c r="D929">
        <f t="shared" si="42"/>
        <v>5.6190657991652344</v>
      </c>
      <c r="F929">
        <v>7197217</v>
      </c>
      <c r="G929">
        <v>448030</v>
      </c>
      <c r="H929">
        <f t="shared" si="43"/>
        <v>16.064140794143249</v>
      </c>
      <c r="K929">
        <v>33467059</v>
      </c>
      <c r="L929">
        <v>2083339</v>
      </c>
      <c r="M929">
        <f t="shared" si="44"/>
        <v>16.06414462552662</v>
      </c>
    </row>
    <row r="930" spans="1:13" x14ac:dyDescent="0.15">
      <c r="A930" t="s">
        <v>1290</v>
      </c>
      <c r="B930" s="11">
        <v>4584348</v>
      </c>
      <c r="C930" s="12">
        <v>815800</v>
      </c>
      <c r="D930">
        <f t="shared" si="42"/>
        <v>5.6194508457955381</v>
      </c>
      <c r="F930">
        <v>7208314</v>
      </c>
      <c r="G930">
        <v>285530</v>
      </c>
      <c r="H930">
        <f t="shared" si="43"/>
        <v>25.245382271565159</v>
      </c>
      <c r="K930">
        <v>33518660</v>
      </c>
      <c r="L930">
        <v>1327714</v>
      </c>
      <c r="M930">
        <f t="shared" si="44"/>
        <v>25.245391703333699</v>
      </c>
    </row>
    <row r="931" spans="1:13" x14ac:dyDescent="0.15">
      <c r="A931" t="s">
        <v>1291</v>
      </c>
      <c r="B931" s="6">
        <v>4591405</v>
      </c>
      <c r="C931" s="7">
        <v>817000</v>
      </c>
      <c r="D931">
        <f t="shared" si="42"/>
        <v>5.6198347613219095</v>
      </c>
      <c r="F931">
        <v>7231462</v>
      </c>
      <c r="G931">
        <v>285950</v>
      </c>
      <c r="H931">
        <f t="shared" si="43"/>
        <v>25.289253365973071</v>
      </c>
      <c r="K931">
        <v>33626298</v>
      </c>
      <c r="L931">
        <v>1329667</v>
      </c>
      <c r="M931">
        <f t="shared" si="44"/>
        <v>25.289262649971761</v>
      </c>
    </row>
    <row r="932" spans="1:13" x14ac:dyDescent="0.15">
      <c r="A932" t="s">
        <v>1292</v>
      </c>
      <c r="B932" s="6">
        <v>4598463</v>
      </c>
      <c r="C932" s="7">
        <v>818200</v>
      </c>
      <c r="D932">
        <f t="shared" si="42"/>
        <v>5.6202187729161572</v>
      </c>
      <c r="F932">
        <v>7242578</v>
      </c>
      <c r="G932">
        <v>286370</v>
      </c>
      <c r="H932">
        <f t="shared" si="43"/>
        <v>25.290980200439989</v>
      </c>
      <c r="K932">
        <v>33677987</v>
      </c>
      <c r="L932">
        <v>1331620</v>
      </c>
      <c r="M932">
        <f t="shared" si="44"/>
        <v>25.290989171084846</v>
      </c>
    </row>
    <row r="933" spans="1:13" x14ac:dyDescent="0.15">
      <c r="A933" t="s">
        <v>1293</v>
      </c>
      <c r="B933" s="6">
        <v>4605521</v>
      </c>
      <c r="C933" s="7">
        <v>819400</v>
      </c>
      <c r="D933">
        <f t="shared" si="42"/>
        <v>5.6206016597510375</v>
      </c>
      <c r="F933">
        <v>7265784</v>
      </c>
      <c r="G933">
        <v>450670</v>
      </c>
      <c r="H933">
        <f t="shared" si="43"/>
        <v>16.122182528235736</v>
      </c>
      <c r="K933">
        <v>33785895</v>
      </c>
      <c r="L933">
        <v>2095615</v>
      </c>
      <c r="M933">
        <f t="shared" si="44"/>
        <v>16.122186088570658</v>
      </c>
    </row>
    <row r="934" spans="1:13" x14ac:dyDescent="0.15">
      <c r="A934" t="s">
        <v>1294</v>
      </c>
      <c r="B934" s="6">
        <v>4612581</v>
      </c>
      <c r="C934" s="7">
        <v>820600</v>
      </c>
      <c r="D934">
        <f t="shared" si="42"/>
        <v>5.6209858640019501</v>
      </c>
      <c r="F934">
        <v>7276922</v>
      </c>
      <c r="G934">
        <v>287210</v>
      </c>
      <c r="H934">
        <f t="shared" si="43"/>
        <v>25.336589951603358</v>
      </c>
      <c r="K934">
        <v>33837687</v>
      </c>
      <c r="L934">
        <v>1335526</v>
      </c>
      <c r="M934">
        <f t="shared" si="44"/>
        <v>25.336599212594887</v>
      </c>
    </row>
    <row r="935" spans="1:13" x14ac:dyDescent="0.15">
      <c r="A935" t="s">
        <v>1295</v>
      </c>
      <c r="B935" s="6">
        <v>4619642</v>
      </c>
      <c r="C935" s="7">
        <v>821800</v>
      </c>
      <c r="D935">
        <f t="shared" si="42"/>
        <v>5.6213701630567048</v>
      </c>
      <c r="F935">
        <v>7288062</v>
      </c>
      <c r="G935">
        <v>287630</v>
      </c>
      <c r="H935">
        <f t="shared" si="43"/>
        <v>25.338323540659875</v>
      </c>
      <c r="K935">
        <v>33889488</v>
      </c>
      <c r="L935">
        <v>1337479</v>
      </c>
      <c r="M935">
        <f t="shared" si="44"/>
        <v>25.338332788776498</v>
      </c>
    </row>
    <row r="936" spans="1:13" x14ac:dyDescent="0.15">
      <c r="A936" t="s">
        <v>1296</v>
      </c>
      <c r="B936" s="6">
        <v>4626704</v>
      </c>
      <c r="C936" s="7">
        <v>823000</v>
      </c>
      <c r="D936">
        <f t="shared" si="42"/>
        <v>5.6217545565006075</v>
      </c>
      <c r="F936">
        <v>7311348</v>
      </c>
      <c r="G936">
        <v>452650</v>
      </c>
      <c r="H936">
        <f t="shared" si="43"/>
        <v>16.152320777642771</v>
      </c>
      <c r="K936">
        <v>33997768</v>
      </c>
      <c r="L936">
        <v>2104822</v>
      </c>
      <c r="M936">
        <f t="shared" si="44"/>
        <v>16.152324519603084</v>
      </c>
    </row>
    <row r="937" spans="1:13" x14ac:dyDescent="0.15">
      <c r="A937" t="s">
        <v>1297</v>
      </c>
      <c r="B937" s="6">
        <v>4633766</v>
      </c>
      <c r="C937" s="7">
        <v>824200</v>
      </c>
      <c r="D937">
        <f t="shared" si="42"/>
        <v>5.6221378306236351</v>
      </c>
      <c r="F937">
        <v>7322507</v>
      </c>
      <c r="G937">
        <v>288470</v>
      </c>
      <c r="H937">
        <f t="shared" si="43"/>
        <v>25.383946337574098</v>
      </c>
      <c r="K937">
        <v>34049657</v>
      </c>
      <c r="L937">
        <v>1341385</v>
      </c>
      <c r="M937">
        <f t="shared" si="44"/>
        <v>25.383955389392309</v>
      </c>
    </row>
    <row r="938" spans="1:13" x14ac:dyDescent="0.15">
      <c r="A938" t="s">
        <v>1298</v>
      </c>
      <c r="B938" s="6">
        <v>4640830</v>
      </c>
      <c r="C938" s="7">
        <v>825400</v>
      </c>
      <c r="D938">
        <f t="shared" si="42"/>
        <v>5.6225224133753331</v>
      </c>
      <c r="F938">
        <v>7333671</v>
      </c>
      <c r="G938">
        <v>288890</v>
      </c>
      <c r="H938">
        <f t="shared" si="43"/>
        <v>25.385686593513103</v>
      </c>
      <c r="K938">
        <v>34101570</v>
      </c>
      <c r="L938">
        <v>1343338</v>
      </c>
      <c r="M938">
        <f t="shared" si="44"/>
        <v>25.385695930584856</v>
      </c>
    </row>
    <row r="939" spans="1:13" x14ac:dyDescent="0.15">
      <c r="A939" t="s">
        <v>1299</v>
      </c>
      <c r="B939" s="6">
        <v>4647894</v>
      </c>
      <c r="C939" s="7">
        <v>826600</v>
      </c>
      <c r="D939">
        <f t="shared" si="42"/>
        <v>5.622905879506412</v>
      </c>
      <c r="F939">
        <v>7357035</v>
      </c>
      <c r="G939">
        <v>454630</v>
      </c>
      <c r="H939">
        <f t="shared" si="43"/>
        <v>16.18246706112663</v>
      </c>
      <c r="K939">
        <v>34210212</v>
      </c>
      <c r="L939">
        <v>2114029</v>
      </c>
      <c r="M939">
        <f t="shared" si="44"/>
        <v>16.182470533753321</v>
      </c>
    </row>
    <row r="940" spans="1:13" x14ac:dyDescent="0.15">
      <c r="A940" t="s">
        <v>1300</v>
      </c>
      <c r="B940" s="11">
        <v>4654960</v>
      </c>
      <c r="C940" s="12">
        <v>827800</v>
      </c>
      <c r="D940">
        <f t="shared" si="42"/>
        <v>5.6232906499154387</v>
      </c>
      <c r="F940">
        <v>7368219</v>
      </c>
      <c r="G940">
        <v>289730</v>
      </c>
      <c r="H940">
        <f t="shared" si="43"/>
        <v>25.431329168536223</v>
      </c>
      <c r="K940">
        <v>34262218</v>
      </c>
      <c r="L940">
        <v>1347244</v>
      </c>
      <c r="M940">
        <f t="shared" si="44"/>
        <v>25.431338347025484</v>
      </c>
    </row>
    <row r="941" spans="1:13" x14ac:dyDescent="0.15">
      <c r="A941" t="s">
        <v>1301</v>
      </c>
      <c r="B941" s="6">
        <v>4662026</v>
      </c>
      <c r="C941" s="7">
        <v>829000</v>
      </c>
      <c r="D941">
        <f t="shared" si="42"/>
        <v>5.6236743063932453</v>
      </c>
      <c r="F941">
        <v>7391641</v>
      </c>
      <c r="G941">
        <v>290150</v>
      </c>
      <c r="H941">
        <f t="shared" si="43"/>
        <v>25.475240392900226</v>
      </c>
      <c r="K941">
        <v>34371130</v>
      </c>
      <c r="L941">
        <v>1349197</v>
      </c>
      <c r="M941">
        <f t="shared" si="44"/>
        <v>25.475249352021979</v>
      </c>
    </row>
    <row r="942" spans="1:13" x14ac:dyDescent="0.15">
      <c r="A942" t="s">
        <v>1302</v>
      </c>
      <c r="B942" s="6">
        <v>4669093</v>
      </c>
      <c r="C942" s="7">
        <v>830200</v>
      </c>
      <c r="D942">
        <f t="shared" si="42"/>
        <v>5.6240580582992052</v>
      </c>
      <c r="F942">
        <v>7402846</v>
      </c>
      <c r="G942">
        <v>290570</v>
      </c>
      <c r="H942">
        <f t="shared" si="43"/>
        <v>25.476979729497195</v>
      </c>
      <c r="K942">
        <v>34423233</v>
      </c>
      <c r="L942">
        <v>1351150</v>
      </c>
      <c r="M942">
        <f t="shared" si="44"/>
        <v>25.476988491285201</v>
      </c>
    </row>
    <row r="943" spans="1:13" x14ac:dyDescent="0.15">
      <c r="A943" t="s">
        <v>1303</v>
      </c>
      <c r="B943" s="6">
        <v>4676161</v>
      </c>
      <c r="C943" s="7">
        <v>831400</v>
      </c>
      <c r="D943">
        <f t="shared" si="42"/>
        <v>5.6244419052201104</v>
      </c>
      <c r="F943">
        <v>7426327</v>
      </c>
      <c r="G943">
        <v>457270</v>
      </c>
      <c r="H943">
        <f t="shared" si="43"/>
        <v>16.240573403022285</v>
      </c>
      <c r="K943">
        <v>34532420</v>
      </c>
      <c r="L943">
        <v>2126305</v>
      </c>
      <c r="M943">
        <f t="shared" si="44"/>
        <v>16.240576963323701</v>
      </c>
    </row>
    <row r="944" spans="1:13" x14ac:dyDescent="0.15">
      <c r="A944" t="s">
        <v>1304</v>
      </c>
      <c r="B944" s="6">
        <v>4683230</v>
      </c>
      <c r="C944" s="7">
        <v>832600</v>
      </c>
      <c r="D944">
        <f t="shared" si="42"/>
        <v>5.6248258467451357</v>
      </c>
      <c r="F944">
        <v>7437554</v>
      </c>
      <c r="G944">
        <v>291410</v>
      </c>
      <c r="H944">
        <f t="shared" si="43"/>
        <v>25.5226450705192</v>
      </c>
      <c r="K944">
        <v>34584626</v>
      </c>
      <c r="L944">
        <v>1355056</v>
      </c>
      <c r="M944">
        <f t="shared" si="44"/>
        <v>25.52265441428251</v>
      </c>
    </row>
    <row r="945" spans="1:13" x14ac:dyDescent="0.15">
      <c r="A945" t="s">
        <v>1305</v>
      </c>
      <c r="B945" s="6">
        <v>4690300</v>
      </c>
      <c r="C945" s="7">
        <v>833800</v>
      </c>
      <c r="D945">
        <f t="shared" si="42"/>
        <v>5.6252098824658194</v>
      </c>
      <c r="F945">
        <v>7448781</v>
      </c>
      <c r="G945">
        <v>291830</v>
      </c>
      <c r="H945">
        <f t="shared" si="43"/>
        <v>25.524384059212554</v>
      </c>
      <c r="K945">
        <v>34636831</v>
      </c>
      <c r="L945">
        <v>1357009</v>
      </c>
      <c r="M945">
        <f t="shared" si="44"/>
        <v>25.52439298486598</v>
      </c>
    </row>
    <row r="946" spans="1:13" x14ac:dyDescent="0.15">
      <c r="A946" t="s">
        <v>1306</v>
      </c>
      <c r="B946" s="6">
        <v>4697371</v>
      </c>
      <c r="C946" s="7">
        <v>835000</v>
      </c>
      <c r="D946">
        <f t="shared" si="42"/>
        <v>5.6255940119760481</v>
      </c>
      <c r="F946">
        <v>7472342</v>
      </c>
      <c r="G946">
        <v>459250</v>
      </c>
      <c r="H946">
        <f t="shared" si="43"/>
        <v>16.270750136091454</v>
      </c>
      <c r="K946">
        <v>34746390</v>
      </c>
      <c r="L946">
        <v>2135512</v>
      </c>
      <c r="M946">
        <f t="shared" si="44"/>
        <v>16.270753805176465</v>
      </c>
    </row>
    <row r="947" spans="1:13" x14ac:dyDescent="0.15">
      <c r="A947" t="s">
        <v>1307</v>
      </c>
      <c r="B947" s="6">
        <v>4704443</v>
      </c>
      <c r="C947" s="7">
        <v>836200</v>
      </c>
      <c r="D947">
        <f t="shared" si="42"/>
        <v>5.62597823487204</v>
      </c>
      <c r="F947">
        <v>7483592</v>
      </c>
      <c r="G947">
        <v>292670</v>
      </c>
      <c r="H947">
        <f t="shared" si="43"/>
        <v>25.57006867803328</v>
      </c>
      <c r="K947">
        <v>34798702</v>
      </c>
      <c r="L947">
        <v>1360915</v>
      </c>
      <c r="M947">
        <f t="shared" si="44"/>
        <v>25.570077484633501</v>
      </c>
    </row>
    <row r="948" spans="1:13" x14ac:dyDescent="0.15">
      <c r="A948" t="s">
        <v>1308</v>
      </c>
      <c r="B948" s="6">
        <v>4711516</v>
      </c>
      <c r="C948" s="7">
        <v>837400</v>
      </c>
      <c r="D948">
        <f t="shared" si="42"/>
        <v>5.6263625507523285</v>
      </c>
      <c r="F948">
        <v>7494843</v>
      </c>
      <c r="G948">
        <v>293090</v>
      </c>
      <c r="H948">
        <f t="shared" si="43"/>
        <v>25.571814118530146</v>
      </c>
      <c r="K948">
        <v>34851019</v>
      </c>
      <c r="L948">
        <v>1362868</v>
      </c>
      <c r="M948">
        <f t="shared" si="44"/>
        <v>25.571822803088782</v>
      </c>
    </row>
    <row r="949" spans="1:13" x14ac:dyDescent="0.15">
      <c r="A949" t="s">
        <v>1309</v>
      </c>
      <c r="B949" s="6">
        <v>4718589</v>
      </c>
      <c r="C949" s="7">
        <v>838600</v>
      </c>
      <c r="D949">
        <f t="shared" si="42"/>
        <v>5.6267457667541141</v>
      </c>
      <c r="F949">
        <v>7518480</v>
      </c>
      <c r="G949">
        <v>461230</v>
      </c>
      <c r="H949">
        <f t="shared" si="43"/>
        <v>16.30093445786267</v>
      </c>
      <c r="K949">
        <v>34960932</v>
      </c>
      <c r="L949">
        <v>2144719</v>
      </c>
      <c r="M949">
        <f t="shared" si="44"/>
        <v>16.300938258112136</v>
      </c>
    </row>
    <row r="950" spans="1:13" x14ac:dyDescent="0.15">
      <c r="A950" t="s">
        <v>1310</v>
      </c>
      <c r="B950" s="11">
        <v>4725664</v>
      </c>
      <c r="C950" s="12">
        <v>839800</v>
      </c>
      <c r="D950">
        <f t="shared" si="42"/>
        <v>5.6271302691116931</v>
      </c>
      <c r="F950">
        <v>7529754</v>
      </c>
      <c r="G950">
        <v>293930</v>
      </c>
      <c r="H950">
        <f t="shared" si="43"/>
        <v>25.617507569829552</v>
      </c>
      <c r="K950">
        <v>35013356</v>
      </c>
      <c r="L950">
        <v>1366774</v>
      </c>
      <c r="M950">
        <f t="shared" si="44"/>
        <v>25.617516868187426</v>
      </c>
    </row>
    <row r="951" spans="1:13" x14ac:dyDescent="0.15">
      <c r="A951" t="s">
        <v>1311</v>
      </c>
      <c r="B951" s="6">
        <v>4732739</v>
      </c>
      <c r="C951" s="7">
        <v>841000</v>
      </c>
      <c r="D951">
        <f t="shared" si="42"/>
        <v>5.6275136741973837</v>
      </c>
      <c r="F951">
        <v>7553451</v>
      </c>
      <c r="G951">
        <v>294350</v>
      </c>
      <c r="H951">
        <f t="shared" si="43"/>
        <v>25.661460845931714</v>
      </c>
      <c r="K951">
        <v>35123547</v>
      </c>
      <c r="L951">
        <v>1368727</v>
      </c>
      <c r="M951">
        <f t="shared" si="44"/>
        <v>25.661470110547977</v>
      </c>
    </row>
    <row r="952" spans="1:13" x14ac:dyDescent="0.15">
      <c r="A952" t="s">
        <v>1312</v>
      </c>
      <c r="B952" s="6">
        <v>4739816</v>
      </c>
      <c r="C952" s="7">
        <v>842200</v>
      </c>
      <c r="D952">
        <f t="shared" si="42"/>
        <v>5.6278983614343385</v>
      </c>
      <c r="F952">
        <v>7564746</v>
      </c>
      <c r="G952">
        <v>294770</v>
      </c>
      <c r="H952">
        <f t="shared" si="43"/>
        <v>25.663215388268821</v>
      </c>
      <c r="K952">
        <v>35176068</v>
      </c>
      <c r="L952">
        <v>1370680</v>
      </c>
      <c r="M952">
        <f t="shared" si="44"/>
        <v>25.663224093150845</v>
      </c>
    </row>
    <row r="953" spans="1:13" x14ac:dyDescent="0.15">
      <c r="A953" t="s">
        <v>1313</v>
      </c>
      <c r="B953" s="6">
        <v>4746893</v>
      </c>
      <c r="C953" s="7">
        <v>843400</v>
      </c>
      <c r="D953">
        <f t="shared" si="42"/>
        <v>5.6282819539957316</v>
      </c>
      <c r="F953">
        <v>7588501</v>
      </c>
      <c r="G953">
        <v>463870</v>
      </c>
      <c r="H953">
        <f t="shared" si="43"/>
        <v>16.359111388966735</v>
      </c>
      <c r="K953">
        <v>35286529</v>
      </c>
      <c r="L953">
        <v>2156995</v>
      </c>
      <c r="M953">
        <f t="shared" si="44"/>
        <v>16.359114879728512</v>
      </c>
    </row>
    <row r="954" spans="1:13" x14ac:dyDescent="0.15">
      <c r="A954" t="s">
        <v>1314</v>
      </c>
      <c r="B954" s="6">
        <v>4753972</v>
      </c>
      <c r="C954" s="7">
        <v>844600</v>
      </c>
      <c r="D954">
        <f t="shared" si="42"/>
        <v>5.6286668245323233</v>
      </c>
      <c r="F954">
        <v>7599818</v>
      </c>
      <c r="G954">
        <v>295610</v>
      </c>
      <c r="H954">
        <f t="shared" si="43"/>
        <v>25.708934068536248</v>
      </c>
      <c r="K954">
        <v>35339153</v>
      </c>
      <c r="L954">
        <v>1374586</v>
      </c>
      <c r="M954">
        <f t="shared" si="44"/>
        <v>25.708942910810965</v>
      </c>
    </row>
    <row r="955" spans="1:13" x14ac:dyDescent="0.15">
      <c r="A955" t="s">
        <v>1315</v>
      </c>
      <c r="B955" s="6">
        <v>4761051</v>
      </c>
      <c r="C955" s="7">
        <v>845800</v>
      </c>
      <c r="D955">
        <f t="shared" si="42"/>
        <v>5.6290506029794276</v>
      </c>
      <c r="F955">
        <v>7611135</v>
      </c>
      <c r="G955">
        <v>296030</v>
      </c>
      <c r="H955">
        <f t="shared" si="43"/>
        <v>25.710688105935208</v>
      </c>
      <c r="K955">
        <v>35391777</v>
      </c>
      <c r="L955">
        <v>1376539</v>
      </c>
      <c r="M955">
        <f t="shared" si="44"/>
        <v>25.71069689997886</v>
      </c>
    </row>
    <row r="956" spans="1:13" x14ac:dyDescent="0.15">
      <c r="A956" t="s">
        <v>1316</v>
      </c>
      <c r="B956" s="6">
        <v>4768131</v>
      </c>
      <c r="C956" s="7">
        <v>847000</v>
      </c>
      <c r="D956">
        <f t="shared" si="42"/>
        <v>5.6294344746162928</v>
      </c>
      <c r="F956">
        <v>7634968</v>
      </c>
      <c r="G956">
        <v>465850</v>
      </c>
      <c r="H956">
        <f t="shared" si="43"/>
        <v>16.389327036599763</v>
      </c>
      <c r="K956">
        <v>35502601</v>
      </c>
      <c r="L956">
        <v>2166202</v>
      </c>
      <c r="M956">
        <f t="shared" si="44"/>
        <v>16.389330727235965</v>
      </c>
    </row>
    <row r="957" spans="1:13" x14ac:dyDescent="0.15">
      <c r="A957" t="s">
        <v>1317</v>
      </c>
      <c r="B957" s="6">
        <v>4775212</v>
      </c>
      <c r="C957" s="7">
        <v>848200</v>
      </c>
      <c r="D957">
        <f t="shared" si="42"/>
        <v>5.6298184390473942</v>
      </c>
      <c r="F957">
        <v>7646307</v>
      </c>
      <c r="G957">
        <v>296870</v>
      </c>
      <c r="H957">
        <f t="shared" si="43"/>
        <v>25.756415265941321</v>
      </c>
      <c r="K957">
        <v>35555327</v>
      </c>
      <c r="L957">
        <v>1380445</v>
      </c>
      <c r="M957">
        <f t="shared" si="44"/>
        <v>25.756424196545318</v>
      </c>
    </row>
    <row r="958" spans="1:13" x14ac:dyDescent="0.15">
      <c r="A958" t="s">
        <v>1318</v>
      </c>
      <c r="B958" s="6">
        <v>4782294</v>
      </c>
      <c r="C958" s="7">
        <v>849400</v>
      </c>
      <c r="D958">
        <f t="shared" si="42"/>
        <v>5.6302024958794439</v>
      </c>
      <c r="F958">
        <v>7657647</v>
      </c>
      <c r="G958">
        <v>297290</v>
      </c>
      <c r="H958">
        <f t="shared" si="43"/>
        <v>25.758172155134716</v>
      </c>
      <c r="K958">
        <v>35608058</v>
      </c>
      <c r="L958">
        <v>1382398</v>
      </c>
      <c r="M958">
        <f t="shared" si="44"/>
        <v>25.758181073757342</v>
      </c>
    </row>
    <row r="959" spans="1:13" x14ac:dyDescent="0.15">
      <c r="A959" t="s">
        <v>1319</v>
      </c>
      <c r="B959" s="6">
        <v>4789377</v>
      </c>
      <c r="C959" s="7">
        <v>850600</v>
      </c>
      <c r="D959">
        <f t="shared" si="42"/>
        <v>5.6305866447213733</v>
      </c>
      <c r="F959">
        <v>7681561</v>
      </c>
      <c r="G959">
        <v>467830</v>
      </c>
      <c r="H959">
        <f t="shared" si="43"/>
        <v>16.419556249064833</v>
      </c>
      <c r="K959">
        <v>35719258</v>
      </c>
      <c r="L959">
        <v>2175409</v>
      </c>
      <c r="M959">
        <f t="shared" si="44"/>
        <v>16.41955972417141</v>
      </c>
    </row>
    <row r="960" spans="1:13" x14ac:dyDescent="0.15">
      <c r="A960" t="s">
        <v>1320</v>
      </c>
      <c r="B960" s="11">
        <v>4796460</v>
      </c>
      <c r="C960" s="12">
        <v>851800</v>
      </c>
      <c r="D960">
        <f t="shared" si="42"/>
        <v>5.6309697111998123</v>
      </c>
      <c r="F960">
        <v>7692921</v>
      </c>
      <c r="G960">
        <v>298130</v>
      </c>
      <c r="H960">
        <f t="shared" si="43"/>
        <v>25.803914399758494</v>
      </c>
      <c r="K960">
        <v>35772082</v>
      </c>
      <c r="L960">
        <v>1386304</v>
      </c>
      <c r="M960">
        <f t="shared" si="44"/>
        <v>25.80392323761599</v>
      </c>
    </row>
    <row r="961" spans="1:13" x14ac:dyDescent="0.15">
      <c r="A961" t="s">
        <v>1321</v>
      </c>
      <c r="B961" s="6">
        <v>4803545</v>
      </c>
      <c r="C961" s="7">
        <v>853000</v>
      </c>
      <c r="D961">
        <f t="shared" si="42"/>
        <v>5.6313540445486518</v>
      </c>
      <c r="F961">
        <v>7716894</v>
      </c>
      <c r="G961">
        <v>298550</v>
      </c>
      <c r="H961">
        <f t="shared" si="43"/>
        <v>25.847911572600903</v>
      </c>
      <c r="K961">
        <v>35883557</v>
      </c>
      <c r="L961">
        <v>1388257</v>
      </c>
      <c r="M961">
        <f t="shared" si="44"/>
        <v>25.84792081005174</v>
      </c>
    </row>
    <row r="962" spans="1:13" x14ac:dyDescent="0.15">
      <c r="A962" t="s">
        <v>1322</v>
      </c>
      <c r="B962" s="6">
        <v>4810631</v>
      </c>
      <c r="C962" s="7">
        <v>854200</v>
      </c>
      <c r="D962">
        <f t="shared" ref="D962:D1025" si="45">B962/C962</f>
        <v>5.6317384687426832</v>
      </c>
      <c r="F962">
        <v>7728278</v>
      </c>
      <c r="G962">
        <v>298970</v>
      </c>
      <c r="H962">
        <f t="shared" ref="H962:H1025" si="46">F962/G962</f>
        <v>25.849677225139647</v>
      </c>
      <c r="K962">
        <v>35936492</v>
      </c>
      <c r="L962">
        <v>1390210</v>
      </c>
      <c r="M962">
        <f t="shared" ref="M962:M1025" si="47">K962/L962</f>
        <v>25.849686018659053</v>
      </c>
    </row>
    <row r="963" spans="1:13" x14ac:dyDescent="0.15">
      <c r="A963" t="s">
        <v>1323</v>
      </c>
      <c r="B963" s="6">
        <v>4817717</v>
      </c>
      <c r="C963" s="7">
        <v>855400</v>
      </c>
      <c r="D963">
        <f t="shared" si="45"/>
        <v>5.6321218143558571</v>
      </c>
      <c r="F963">
        <v>7752308</v>
      </c>
      <c r="G963">
        <v>470470</v>
      </c>
      <c r="H963">
        <f t="shared" si="46"/>
        <v>16.477794545879654</v>
      </c>
      <c r="K963">
        <v>36048232</v>
      </c>
      <c r="L963">
        <v>2187685</v>
      </c>
      <c r="M963">
        <f t="shared" si="47"/>
        <v>16.477798220493352</v>
      </c>
    </row>
    <row r="964" spans="1:13" x14ac:dyDescent="0.15">
      <c r="A964" t="s">
        <v>1324</v>
      </c>
      <c r="B964" s="6">
        <v>4824805</v>
      </c>
      <c r="C964" s="7">
        <v>856600</v>
      </c>
      <c r="D964">
        <f t="shared" si="45"/>
        <v>5.6325064207331312</v>
      </c>
      <c r="F964">
        <v>7763713</v>
      </c>
      <c r="G964">
        <v>299810</v>
      </c>
      <c r="H964">
        <f t="shared" si="46"/>
        <v>25.895443781061338</v>
      </c>
      <c r="K964">
        <v>36101265</v>
      </c>
      <c r="L964">
        <v>1394116</v>
      </c>
      <c r="M964">
        <f t="shared" si="47"/>
        <v>25.895452745682569</v>
      </c>
    </row>
    <row r="965" spans="1:13" x14ac:dyDescent="0.15">
      <c r="A965" t="s">
        <v>1325</v>
      </c>
      <c r="B965" s="6">
        <v>4831893</v>
      </c>
      <c r="C965" s="7">
        <v>857800</v>
      </c>
      <c r="D965">
        <f t="shared" si="45"/>
        <v>5.6328899510375381</v>
      </c>
      <c r="F965">
        <v>7775119</v>
      </c>
      <c r="G965">
        <v>300230</v>
      </c>
      <c r="H965">
        <f t="shared" si="46"/>
        <v>25.89720880658162</v>
      </c>
      <c r="K965">
        <v>36154303</v>
      </c>
      <c r="L965">
        <v>1396069</v>
      </c>
      <c r="M965">
        <f t="shared" si="47"/>
        <v>25.897217830923829</v>
      </c>
    </row>
    <row r="966" spans="1:13" x14ac:dyDescent="0.15">
      <c r="A966" t="s">
        <v>1326</v>
      </c>
      <c r="B966" s="6">
        <v>4838983</v>
      </c>
      <c r="C966" s="7">
        <v>859000</v>
      </c>
      <c r="D966">
        <f t="shared" si="45"/>
        <v>5.6332747380675201</v>
      </c>
      <c r="F966">
        <v>7799229</v>
      </c>
      <c r="G966">
        <v>472450</v>
      </c>
      <c r="H966">
        <f t="shared" si="46"/>
        <v>16.50805164567679</v>
      </c>
      <c r="K966">
        <v>36266414</v>
      </c>
      <c r="L966">
        <v>2196892</v>
      </c>
      <c r="M966">
        <f t="shared" si="47"/>
        <v>16.508055015904286</v>
      </c>
    </row>
    <row r="967" spans="1:13" x14ac:dyDescent="0.15">
      <c r="A967" t="s">
        <v>1327</v>
      </c>
      <c r="B967" s="6">
        <v>4846073</v>
      </c>
      <c r="C967" s="7">
        <v>860200</v>
      </c>
      <c r="D967">
        <f t="shared" si="45"/>
        <v>5.6336584515229013</v>
      </c>
      <c r="F967">
        <v>7810658</v>
      </c>
      <c r="G967">
        <v>301070</v>
      </c>
      <c r="H967">
        <f t="shared" si="46"/>
        <v>25.942996645298436</v>
      </c>
      <c r="K967">
        <v>36319559</v>
      </c>
      <c r="L967">
        <v>1399975</v>
      </c>
      <c r="M967">
        <f t="shared" si="47"/>
        <v>25.943005410810908</v>
      </c>
    </row>
    <row r="968" spans="1:13" x14ac:dyDescent="0.15">
      <c r="A968" t="s">
        <v>1328</v>
      </c>
      <c r="B968" s="6">
        <v>4853164</v>
      </c>
      <c r="C968" s="7">
        <v>861400</v>
      </c>
      <c r="D968">
        <f t="shared" si="45"/>
        <v>5.63404225679127</v>
      </c>
      <c r="F968">
        <v>7822086</v>
      </c>
      <c r="G968">
        <v>301490</v>
      </c>
      <c r="H968">
        <f t="shared" si="46"/>
        <v>25.944761020266011</v>
      </c>
      <c r="K968">
        <v>36372699</v>
      </c>
      <c r="L968">
        <v>1401928</v>
      </c>
      <c r="M968">
        <f t="shared" si="47"/>
        <v>25.944769631535998</v>
      </c>
    </row>
    <row r="969" spans="1:13" x14ac:dyDescent="0.15">
      <c r="A969" t="s">
        <v>1329</v>
      </c>
      <c r="B969" s="6">
        <v>4860256</v>
      </c>
      <c r="C969" s="7">
        <v>862600</v>
      </c>
      <c r="D969">
        <f t="shared" si="45"/>
        <v>5.6344261534894509</v>
      </c>
      <c r="F969">
        <v>7846275</v>
      </c>
      <c r="G969">
        <v>474430</v>
      </c>
      <c r="H969">
        <f t="shared" si="46"/>
        <v>16.538319667811901</v>
      </c>
      <c r="K969">
        <v>36485178</v>
      </c>
      <c r="L969">
        <v>2206099</v>
      </c>
      <c r="M969">
        <f t="shared" si="47"/>
        <v>16.538323076162946</v>
      </c>
    </row>
    <row r="970" spans="1:13" x14ac:dyDescent="0.15">
      <c r="A970" t="s">
        <v>1330</v>
      </c>
      <c r="B970" s="11">
        <v>4867349</v>
      </c>
      <c r="C970" s="12">
        <v>863800</v>
      </c>
      <c r="D970">
        <f t="shared" si="45"/>
        <v>5.6348101412363976</v>
      </c>
      <c r="F970">
        <v>7857726</v>
      </c>
      <c r="G970">
        <v>302330</v>
      </c>
      <c r="H970">
        <f t="shared" si="46"/>
        <v>25.990559984123308</v>
      </c>
      <c r="K970">
        <v>36538425</v>
      </c>
      <c r="L970">
        <v>1405834</v>
      </c>
      <c r="M970">
        <f t="shared" si="47"/>
        <v>25.990568587756449</v>
      </c>
    </row>
    <row r="971" spans="1:13" x14ac:dyDescent="0.15">
      <c r="A971" t="s">
        <v>1331</v>
      </c>
      <c r="B971" s="6">
        <v>4874443</v>
      </c>
      <c r="C971" s="7">
        <v>865000</v>
      </c>
      <c r="D971">
        <f t="shared" si="45"/>
        <v>5.6351942196531795</v>
      </c>
      <c r="F971">
        <v>7881974</v>
      </c>
      <c r="G971">
        <v>302750</v>
      </c>
      <c r="H971">
        <f t="shared" si="46"/>
        <v>26.034596201486377</v>
      </c>
      <c r="K971">
        <v>36651179</v>
      </c>
      <c r="L971">
        <v>1407787</v>
      </c>
      <c r="M971">
        <f t="shared" si="47"/>
        <v>26.034605377091847</v>
      </c>
    </row>
    <row r="972" spans="1:13" x14ac:dyDescent="0.15">
      <c r="A972" t="s">
        <v>1332</v>
      </c>
      <c r="B972" s="6">
        <v>4881538</v>
      </c>
      <c r="C972" s="7">
        <v>866200</v>
      </c>
      <c r="D972">
        <f t="shared" si="45"/>
        <v>5.6355783883629647</v>
      </c>
      <c r="F972">
        <v>7893446</v>
      </c>
      <c r="G972">
        <v>303170</v>
      </c>
      <c r="H972">
        <f t="shared" si="46"/>
        <v>26.036369033875385</v>
      </c>
      <c r="K972">
        <v>36704523</v>
      </c>
      <c r="L972">
        <v>1409740</v>
      </c>
      <c r="M972">
        <f t="shared" si="47"/>
        <v>26.036377629917574</v>
      </c>
    </row>
    <row r="973" spans="1:13" x14ac:dyDescent="0.15">
      <c r="A973" t="s">
        <v>1333</v>
      </c>
      <c r="B973" s="6">
        <v>4888634</v>
      </c>
      <c r="C973" s="7">
        <v>867400</v>
      </c>
      <c r="D973">
        <f t="shared" si="45"/>
        <v>5.6359626469910076</v>
      </c>
      <c r="F973">
        <v>7917752</v>
      </c>
      <c r="G973">
        <v>477070</v>
      </c>
      <c r="H973">
        <f t="shared" si="46"/>
        <v>16.596625233194292</v>
      </c>
      <c r="K973">
        <v>36817546</v>
      </c>
      <c r="L973">
        <v>2218375</v>
      </c>
      <c r="M973">
        <f t="shared" si="47"/>
        <v>16.596628613286754</v>
      </c>
    </row>
    <row r="974" spans="1:13" x14ac:dyDescent="0.15">
      <c r="A974" t="s">
        <v>1334</v>
      </c>
      <c r="B974" s="6">
        <v>4895730</v>
      </c>
      <c r="C974" s="7">
        <v>868600</v>
      </c>
      <c r="D974">
        <f t="shared" si="45"/>
        <v>5.6363458438867147</v>
      </c>
      <c r="F974">
        <v>7929246</v>
      </c>
      <c r="G974">
        <v>304010</v>
      </c>
      <c r="H974">
        <f t="shared" si="46"/>
        <v>26.082188085918226</v>
      </c>
      <c r="K974">
        <v>36870993</v>
      </c>
      <c r="L974">
        <v>1413646</v>
      </c>
      <c r="M974">
        <f t="shared" si="47"/>
        <v>26.082196674414952</v>
      </c>
    </row>
    <row r="975" spans="1:13" x14ac:dyDescent="0.15">
      <c r="A975" t="s">
        <v>1335</v>
      </c>
      <c r="B975" s="6">
        <v>4902828</v>
      </c>
      <c r="C975" s="7">
        <v>869800</v>
      </c>
      <c r="D975">
        <f t="shared" si="45"/>
        <v>5.6367302828236374</v>
      </c>
      <c r="F975">
        <v>7940742</v>
      </c>
      <c r="G975">
        <v>304430</v>
      </c>
      <c r="H975">
        <f t="shared" si="46"/>
        <v>26.083966757546889</v>
      </c>
      <c r="K975">
        <v>36924450</v>
      </c>
      <c r="L975">
        <v>1415599</v>
      </c>
      <c r="M975">
        <f t="shared" si="47"/>
        <v>26.08397575867177</v>
      </c>
    </row>
    <row r="976" spans="1:13" x14ac:dyDescent="0.15">
      <c r="A976" t="s">
        <v>1336</v>
      </c>
      <c r="B976" s="6">
        <v>4909927</v>
      </c>
      <c r="C976" s="7">
        <v>871000</v>
      </c>
      <c r="D976">
        <f t="shared" si="45"/>
        <v>5.6371148105625721</v>
      </c>
      <c r="F976">
        <v>7965128</v>
      </c>
      <c r="G976">
        <v>479050</v>
      </c>
      <c r="H976">
        <f t="shared" si="46"/>
        <v>16.626924120655463</v>
      </c>
      <c r="K976">
        <v>37037845</v>
      </c>
      <c r="L976">
        <v>2227582</v>
      </c>
      <c r="M976">
        <f t="shared" si="47"/>
        <v>16.626927762928592</v>
      </c>
    </row>
    <row r="977" spans="1:13" x14ac:dyDescent="0.15">
      <c r="A977" t="s">
        <v>1337</v>
      </c>
      <c r="B977" s="6">
        <v>4917026</v>
      </c>
      <c r="C977" s="7">
        <v>872200</v>
      </c>
      <c r="D977">
        <f t="shared" si="45"/>
        <v>5.637498280210961</v>
      </c>
      <c r="F977">
        <v>7976645</v>
      </c>
      <c r="G977">
        <v>305270</v>
      </c>
      <c r="H977">
        <f t="shared" si="46"/>
        <v>26.12980312510237</v>
      </c>
      <c r="K977">
        <v>37091399</v>
      </c>
      <c r="L977">
        <v>1419505</v>
      </c>
      <c r="M977">
        <f t="shared" si="47"/>
        <v>26.129812152827924</v>
      </c>
    </row>
    <row r="978" spans="1:13" x14ac:dyDescent="0.15">
      <c r="A978" t="s">
        <v>1338</v>
      </c>
      <c r="B978" s="6">
        <v>4924126</v>
      </c>
      <c r="C978" s="7">
        <v>873400</v>
      </c>
      <c r="D978">
        <f t="shared" si="45"/>
        <v>5.6378818410808336</v>
      </c>
      <c r="F978">
        <v>7988162</v>
      </c>
      <c r="G978">
        <v>305690</v>
      </c>
      <c r="H978">
        <f t="shared" si="46"/>
        <v>26.131577742157088</v>
      </c>
      <c r="K978">
        <v>37144953</v>
      </c>
      <c r="L978">
        <v>1421458</v>
      </c>
      <c r="M978">
        <f t="shared" si="47"/>
        <v>26.131586722928148</v>
      </c>
    </row>
    <row r="979" spans="1:13" x14ac:dyDescent="0.15">
      <c r="A979" t="s">
        <v>1339</v>
      </c>
      <c r="B979" s="6">
        <v>4931228</v>
      </c>
      <c r="C979" s="7">
        <v>874600</v>
      </c>
      <c r="D979">
        <f t="shared" si="45"/>
        <v>5.6382666361765379</v>
      </c>
      <c r="F979">
        <v>8012628</v>
      </c>
      <c r="G979">
        <v>481030</v>
      </c>
      <c r="H979">
        <f t="shared" si="46"/>
        <v>16.657231357711577</v>
      </c>
      <c r="K979">
        <v>37258720</v>
      </c>
      <c r="L979">
        <v>2236789</v>
      </c>
      <c r="M979">
        <f t="shared" si="47"/>
        <v>16.657234991767215</v>
      </c>
    </row>
    <row r="980" spans="1:13" x14ac:dyDescent="0.15">
      <c r="A980" t="s">
        <v>1340</v>
      </c>
      <c r="B980" s="11">
        <v>4938330</v>
      </c>
      <c r="C980" s="12">
        <v>875800</v>
      </c>
      <c r="D980">
        <f t="shared" si="45"/>
        <v>5.6386503767983553</v>
      </c>
      <c r="F980">
        <v>8024168</v>
      </c>
      <c r="G980">
        <v>306530</v>
      </c>
      <c r="H980">
        <f t="shared" si="46"/>
        <v>26.177431246533782</v>
      </c>
      <c r="K980">
        <v>37312381</v>
      </c>
      <c r="L980">
        <v>1425364</v>
      </c>
      <c r="M980">
        <f t="shared" si="47"/>
        <v>26.177440288936722</v>
      </c>
    </row>
    <row r="981" spans="1:13" x14ac:dyDescent="0.15">
      <c r="A981" t="s">
        <v>1356</v>
      </c>
      <c r="B981" s="6">
        <v>4945433</v>
      </c>
      <c r="C981" s="7">
        <v>877000</v>
      </c>
      <c r="D981">
        <f t="shared" si="45"/>
        <v>5.6390342075256559</v>
      </c>
      <c r="F981">
        <v>8048692</v>
      </c>
      <c r="G981">
        <v>306950</v>
      </c>
      <c r="H981">
        <f t="shared" si="46"/>
        <v>26.221508388988436</v>
      </c>
      <c r="K981">
        <v>37828852</v>
      </c>
      <c r="L981">
        <v>1442665</v>
      </c>
      <c r="M981">
        <f t="shared" si="47"/>
        <v>26.221508111723789</v>
      </c>
    </row>
    <row r="982" spans="1:13" x14ac:dyDescent="0.15">
      <c r="A982" t="s">
        <v>1357</v>
      </c>
      <c r="B982" s="6">
        <v>4952650</v>
      </c>
      <c r="C982" s="7">
        <v>878220</v>
      </c>
      <c r="D982">
        <f t="shared" si="45"/>
        <v>5.6394183689736055</v>
      </c>
      <c r="F982">
        <v>8060437</v>
      </c>
      <c r="G982">
        <v>307377</v>
      </c>
      <c r="H982">
        <f t="shared" si="46"/>
        <v>26.223292569060145</v>
      </c>
      <c r="K982">
        <v>37884053</v>
      </c>
      <c r="L982">
        <v>1444671</v>
      </c>
      <c r="M982">
        <f t="shared" si="47"/>
        <v>26.223308282647054</v>
      </c>
    </row>
    <row r="983" spans="1:13" x14ac:dyDescent="0.15">
      <c r="A983" t="s">
        <v>1358</v>
      </c>
      <c r="B983" s="6">
        <v>4959868</v>
      </c>
      <c r="C983" s="7">
        <v>879440</v>
      </c>
      <c r="D983">
        <f t="shared" si="45"/>
        <v>5.6398026016555987</v>
      </c>
      <c r="F983">
        <v>8085204</v>
      </c>
      <c r="G983">
        <v>483692</v>
      </c>
      <c r="H983">
        <f t="shared" si="46"/>
        <v>16.715604144786351</v>
      </c>
      <c r="K983">
        <v>38000458</v>
      </c>
      <c r="L983">
        <v>2273352</v>
      </c>
      <c r="M983">
        <f t="shared" si="47"/>
        <v>16.715606734020952</v>
      </c>
    </row>
    <row r="984" spans="1:13" x14ac:dyDescent="0.15">
      <c r="A984" t="s">
        <v>1359</v>
      </c>
      <c r="B984" s="6">
        <v>4967086</v>
      </c>
      <c r="C984" s="7">
        <v>880660</v>
      </c>
      <c r="D984">
        <f t="shared" si="45"/>
        <v>5.640185769763586</v>
      </c>
      <c r="F984">
        <v>8096971</v>
      </c>
      <c r="G984">
        <v>308231</v>
      </c>
      <c r="H984">
        <f t="shared" si="46"/>
        <v>26.269165009359863</v>
      </c>
      <c r="K984">
        <v>38055763</v>
      </c>
      <c r="L984">
        <v>1448685</v>
      </c>
      <c r="M984">
        <f t="shared" si="47"/>
        <v>26.2691772193403</v>
      </c>
    </row>
    <row r="985" spans="1:13" x14ac:dyDescent="0.15">
      <c r="A985" t="s">
        <v>1360</v>
      </c>
      <c r="B985" s="6">
        <v>4974306</v>
      </c>
      <c r="C985" s="7">
        <v>881880</v>
      </c>
      <c r="D985">
        <f t="shared" si="45"/>
        <v>5.6405701455980406</v>
      </c>
      <c r="F985">
        <v>8108740</v>
      </c>
      <c r="G985">
        <v>308658</v>
      </c>
      <c r="H985">
        <f t="shared" si="46"/>
        <v>26.270953612088462</v>
      </c>
      <c r="K985">
        <v>38111078</v>
      </c>
      <c r="L985">
        <v>1450692</v>
      </c>
      <c r="M985">
        <f t="shared" si="47"/>
        <v>26.270964477642394</v>
      </c>
    </row>
    <row r="986" spans="1:13" x14ac:dyDescent="0.15">
      <c r="A986" t="s">
        <v>1361</v>
      </c>
      <c r="B986" s="6">
        <v>4981527</v>
      </c>
      <c r="C986" s="7">
        <v>883100</v>
      </c>
      <c r="D986">
        <f t="shared" si="45"/>
        <v>5.6409545917789607</v>
      </c>
      <c r="F986">
        <v>8133587</v>
      </c>
      <c r="G986">
        <v>485705</v>
      </c>
      <c r="H986">
        <f t="shared" si="46"/>
        <v>16.745940437096593</v>
      </c>
      <c r="K986">
        <v>38227858</v>
      </c>
      <c r="L986">
        <v>2282813</v>
      </c>
      <c r="M986">
        <f t="shared" si="47"/>
        <v>16.745943710676258</v>
      </c>
    </row>
    <row r="987" spans="1:13" x14ac:dyDescent="0.15">
      <c r="A987" t="s">
        <v>1362</v>
      </c>
      <c r="B987" s="6">
        <v>4988748</v>
      </c>
      <c r="C987" s="7">
        <v>884320</v>
      </c>
      <c r="D987">
        <f t="shared" si="45"/>
        <v>5.6413379772028227</v>
      </c>
      <c r="F987">
        <v>8145378</v>
      </c>
      <c r="G987">
        <v>309512</v>
      </c>
      <c r="H987">
        <f t="shared" si="46"/>
        <v>26.316840704076093</v>
      </c>
      <c r="K987">
        <v>38283276</v>
      </c>
      <c r="L987">
        <v>1454706</v>
      </c>
      <c r="M987">
        <f t="shared" si="47"/>
        <v>26.316847527954103</v>
      </c>
    </row>
    <row r="988" spans="1:13" x14ac:dyDescent="0.15">
      <c r="A988" t="s">
        <v>1363</v>
      </c>
      <c r="B988" s="6">
        <v>4995971</v>
      </c>
      <c r="C988" s="7">
        <v>885540</v>
      </c>
      <c r="D988">
        <f t="shared" si="45"/>
        <v>5.6417225647627438</v>
      </c>
      <c r="F988">
        <v>8157170</v>
      </c>
      <c r="G988">
        <v>309939</v>
      </c>
      <c r="H988">
        <f t="shared" si="46"/>
        <v>26.318630440183391</v>
      </c>
      <c r="K988">
        <v>38338699</v>
      </c>
      <c r="L988">
        <v>1456713</v>
      </c>
      <c r="M988">
        <f t="shared" si="47"/>
        <v>26.318635860323894</v>
      </c>
    </row>
    <row r="989" spans="1:13" x14ac:dyDescent="0.15">
      <c r="A989" t="s">
        <v>1364</v>
      </c>
      <c r="B989" s="6">
        <v>5003194</v>
      </c>
      <c r="C989" s="7">
        <v>886760</v>
      </c>
      <c r="D989">
        <f t="shared" si="45"/>
        <v>5.6421060940953582</v>
      </c>
      <c r="F989">
        <v>8182097</v>
      </c>
      <c r="G989">
        <v>487718</v>
      </c>
      <c r="H989">
        <f t="shared" si="46"/>
        <v>16.776286706662457</v>
      </c>
      <c r="K989">
        <v>38455855</v>
      </c>
      <c r="L989">
        <v>2292274</v>
      </c>
      <c r="M989">
        <f t="shared" si="47"/>
        <v>16.776290705212379</v>
      </c>
    </row>
    <row r="990" spans="1:13" x14ac:dyDescent="0.15">
      <c r="A990" t="s">
        <v>1365</v>
      </c>
      <c r="B990" s="11">
        <v>5010419</v>
      </c>
      <c r="C990" s="12">
        <v>887980</v>
      </c>
      <c r="D990">
        <f t="shared" si="45"/>
        <v>5.6424908218653576</v>
      </c>
      <c r="F990">
        <v>8193913</v>
      </c>
      <c r="G990">
        <v>310793</v>
      </c>
      <c r="H990">
        <f t="shared" si="46"/>
        <v>26.364535237280119</v>
      </c>
      <c r="K990">
        <v>38511391</v>
      </c>
      <c r="L990">
        <v>1460727</v>
      </c>
      <c r="M990">
        <f t="shared" si="47"/>
        <v>26.364536973712404</v>
      </c>
    </row>
    <row r="991" spans="1:13" x14ac:dyDescent="0.15">
      <c r="A991" t="s">
        <v>1366</v>
      </c>
      <c r="B991" s="6">
        <v>5017644</v>
      </c>
      <c r="C991" s="7">
        <v>889200</v>
      </c>
      <c r="D991">
        <f t="shared" si="45"/>
        <v>5.6428744939271258</v>
      </c>
      <c r="F991">
        <v>8218900</v>
      </c>
      <c r="G991">
        <v>311220</v>
      </c>
      <c r="H991">
        <f t="shared" si="46"/>
        <v>26.408649829702462</v>
      </c>
      <c r="K991">
        <v>38628830</v>
      </c>
      <c r="L991">
        <v>1462734</v>
      </c>
      <c r="M991">
        <f t="shared" si="47"/>
        <v>26.408649829702462</v>
      </c>
    </row>
    <row r="992" spans="1:13" x14ac:dyDescent="0.15">
      <c r="A992" t="s">
        <v>1367</v>
      </c>
      <c r="B992" s="6">
        <v>5024870</v>
      </c>
      <c r="C992" s="7">
        <v>890420</v>
      </c>
      <c r="D992">
        <f t="shared" si="45"/>
        <v>5.6432582376855862</v>
      </c>
      <c r="F992">
        <v>8230736</v>
      </c>
      <c r="G992">
        <v>311647</v>
      </c>
      <c r="H992">
        <f t="shared" si="46"/>
        <v>26.410445151084399</v>
      </c>
      <c r="K992">
        <v>38684459</v>
      </c>
      <c r="L992">
        <v>1464740</v>
      </c>
      <c r="M992">
        <f t="shared" si="47"/>
        <v>26.410461242268251</v>
      </c>
    </row>
    <row r="993" spans="1:13" x14ac:dyDescent="0.15">
      <c r="A993" t="s">
        <v>1368</v>
      </c>
      <c r="B993" s="6">
        <v>5032097</v>
      </c>
      <c r="C993" s="7">
        <v>891640</v>
      </c>
      <c r="D993">
        <f t="shared" si="45"/>
        <v>5.6436420528464399</v>
      </c>
      <c r="F993">
        <v>8255783</v>
      </c>
      <c r="G993">
        <v>490402</v>
      </c>
      <c r="H993">
        <f t="shared" si="46"/>
        <v>16.834725388558773</v>
      </c>
      <c r="K993">
        <v>38802180</v>
      </c>
      <c r="L993">
        <v>2304889</v>
      </c>
      <c r="M993">
        <f t="shared" si="47"/>
        <v>16.834728266740829</v>
      </c>
    </row>
    <row r="994" spans="1:13" x14ac:dyDescent="0.15">
      <c r="A994" t="s">
        <v>1369</v>
      </c>
      <c r="B994" s="6">
        <v>5039325</v>
      </c>
      <c r="C994" s="7">
        <v>892860</v>
      </c>
      <c r="D994">
        <f t="shared" si="45"/>
        <v>5.6440259391169949</v>
      </c>
      <c r="F994">
        <v>8267642</v>
      </c>
      <c r="G994">
        <v>312501</v>
      </c>
      <c r="H994">
        <f t="shared" si="46"/>
        <v>26.456369739616832</v>
      </c>
      <c r="K994">
        <v>38857917</v>
      </c>
      <c r="L994">
        <v>1468754</v>
      </c>
      <c r="M994">
        <f t="shared" si="47"/>
        <v>26.456382076236046</v>
      </c>
    </row>
    <row r="995" spans="1:13" x14ac:dyDescent="0.15">
      <c r="A995" t="s">
        <v>1370</v>
      </c>
      <c r="B995" s="6">
        <v>5046554</v>
      </c>
      <c r="C995" s="7">
        <v>894080</v>
      </c>
      <c r="D995">
        <f t="shared" si="45"/>
        <v>5.644409896206156</v>
      </c>
      <c r="F995">
        <v>8279502</v>
      </c>
      <c r="G995">
        <v>312928</v>
      </c>
      <c r="H995">
        <f t="shared" si="46"/>
        <v>26.458169291338582</v>
      </c>
      <c r="K995">
        <v>38913659</v>
      </c>
      <c r="L995">
        <v>1470761</v>
      </c>
      <c r="M995">
        <f t="shared" si="47"/>
        <v>26.458179813035564</v>
      </c>
    </row>
    <row r="996" spans="1:13" x14ac:dyDescent="0.15">
      <c r="A996" t="s">
        <v>1371</v>
      </c>
      <c r="B996" s="6">
        <v>5053784</v>
      </c>
      <c r="C996" s="7">
        <v>895300</v>
      </c>
      <c r="D996">
        <f t="shared" si="45"/>
        <v>5.644793923824416</v>
      </c>
      <c r="F996">
        <v>8304629</v>
      </c>
      <c r="G996">
        <v>492415</v>
      </c>
      <c r="H996">
        <f t="shared" si="46"/>
        <v>16.865101591137556</v>
      </c>
      <c r="K996">
        <v>39031756</v>
      </c>
      <c r="L996">
        <v>2314350</v>
      </c>
      <c r="M996">
        <f t="shared" si="47"/>
        <v>16.865105105105105</v>
      </c>
    </row>
    <row r="997" spans="1:13" x14ac:dyDescent="0.15">
      <c r="A997" t="s">
        <v>1372</v>
      </c>
      <c r="B997" s="6">
        <v>5061015</v>
      </c>
      <c r="C997" s="7">
        <v>896520</v>
      </c>
      <c r="D997">
        <f t="shared" si="45"/>
        <v>5.6451780216838445</v>
      </c>
      <c r="F997">
        <v>8316512</v>
      </c>
      <c r="G997">
        <v>313782</v>
      </c>
      <c r="H997">
        <f t="shared" si="46"/>
        <v>26.504107947555948</v>
      </c>
      <c r="K997">
        <v>39087606</v>
      </c>
      <c r="L997">
        <v>1474775</v>
      </c>
      <c r="M997">
        <f t="shared" si="47"/>
        <v>26.504114864979403</v>
      </c>
    </row>
    <row r="998" spans="1:13" x14ac:dyDescent="0.15">
      <c r="A998" t="s">
        <v>1373</v>
      </c>
      <c r="B998" s="6">
        <v>5068247</v>
      </c>
      <c r="C998" s="7">
        <v>897740</v>
      </c>
      <c r="D998">
        <f t="shared" si="45"/>
        <v>5.6455621894980732</v>
      </c>
      <c r="F998">
        <v>8328396</v>
      </c>
      <c r="G998">
        <v>314209</v>
      </c>
      <c r="H998">
        <f t="shared" si="46"/>
        <v>26.505911670257696</v>
      </c>
      <c r="K998">
        <v>39143461</v>
      </c>
      <c r="L998">
        <v>1476782</v>
      </c>
      <c r="M998">
        <f t="shared" si="47"/>
        <v>26.505916919355734</v>
      </c>
    </row>
    <row r="999" spans="1:13" x14ac:dyDescent="0.15">
      <c r="A999" t="s">
        <v>1374</v>
      </c>
      <c r="B999" s="6">
        <v>5075480</v>
      </c>
      <c r="C999" s="7">
        <v>898960</v>
      </c>
      <c r="D999">
        <f t="shared" si="45"/>
        <v>5.6459464269822908</v>
      </c>
      <c r="F999">
        <v>8353604</v>
      </c>
      <c r="G999">
        <v>494428</v>
      </c>
      <c r="H999">
        <f t="shared" si="46"/>
        <v>16.895491355667559</v>
      </c>
      <c r="K999">
        <v>39261938</v>
      </c>
      <c r="L999">
        <v>2323811</v>
      </c>
      <c r="M999">
        <f t="shared" si="47"/>
        <v>16.895495373763186</v>
      </c>
    </row>
    <row r="1000" spans="1:13" x14ac:dyDescent="0.15">
      <c r="A1000" t="s">
        <v>1375</v>
      </c>
      <c r="B1000" s="11">
        <v>5082714</v>
      </c>
      <c r="C1000" s="12">
        <v>900180</v>
      </c>
      <c r="D1000">
        <f t="shared" si="45"/>
        <v>5.6463307338532296</v>
      </c>
      <c r="F1000">
        <v>8365511</v>
      </c>
      <c r="G1000">
        <v>315063</v>
      </c>
      <c r="H1000">
        <f t="shared" si="46"/>
        <v>26.551867404296917</v>
      </c>
      <c r="K1000">
        <v>39317901</v>
      </c>
      <c r="L1000">
        <v>1480796</v>
      </c>
      <c r="M1000">
        <f t="shared" si="47"/>
        <v>26.551868724658899</v>
      </c>
    </row>
    <row r="1001" spans="1:13" x14ac:dyDescent="0.15">
      <c r="A1001" t="s">
        <v>1376</v>
      </c>
      <c r="B1001" s="6">
        <v>5089948</v>
      </c>
      <c r="C1001" s="7">
        <v>901400</v>
      </c>
      <c r="D1001">
        <f t="shared" si="45"/>
        <v>5.6467140004437546</v>
      </c>
      <c r="F1001">
        <v>8390778</v>
      </c>
      <c r="G1001">
        <v>315490</v>
      </c>
      <c r="H1001">
        <f t="shared" si="46"/>
        <v>26.596018891248534</v>
      </c>
      <c r="K1001">
        <v>39436656</v>
      </c>
      <c r="L1001">
        <v>1482803</v>
      </c>
      <c r="M1001">
        <f t="shared" si="47"/>
        <v>26.596018486609481</v>
      </c>
    </row>
    <row r="1002" spans="1:13" x14ac:dyDescent="0.15">
      <c r="A1002" t="s">
        <v>1377</v>
      </c>
      <c r="B1002" s="6">
        <v>5097184</v>
      </c>
      <c r="C1002" s="7">
        <v>902620</v>
      </c>
      <c r="D1002">
        <f t="shared" si="45"/>
        <v>5.6470984467439234</v>
      </c>
      <c r="F1002">
        <v>8402706</v>
      </c>
      <c r="G1002">
        <v>315917</v>
      </c>
      <c r="H1002">
        <f t="shared" si="46"/>
        <v>26.597827910495479</v>
      </c>
      <c r="K1002">
        <v>39492718</v>
      </c>
      <c r="L1002">
        <v>1484809</v>
      </c>
      <c r="M1002">
        <f t="shared" si="47"/>
        <v>26.597843897767323</v>
      </c>
    </row>
    <row r="1003" spans="1:13" x14ac:dyDescent="0.15">
      <c r="A1003" t="s">
        <v>1378</v>
      </c>
      <c r="B1003" s="6">
        <v>5104420</v>
      </c>
      <c r="C1003" s="7">
        <v>903840</v>
      </c>
      <c r="D1003">
        <f t="shared" si="45"/>
        <v>5.6474818551956094</v>
      </c>
      <c r="F1003">
        <v>8428035</v>
      </c>
      <c r="G1003">
        <v>497112</v>
      </c>
      <c r="H1003">
        <f t="shared" si="46"/>
        <v>16.953996282527882</v>
      </c>
      <c r="K1003">
        <v>39611764</v>
      </c>
      <c r="L1003">
        <v>2336426</v>
      </c>
      <c r="M1003">
        <f t="shared" si="47"/>
        <v>16.953998971078047</v>
      </c>
    </row>
    <row r="1004" spans="1:13" x14ac:dyDescent="0.15">
      <c r="A1004" t="s">
        <v>1379</v>
      </c>
      <c r="B1004" s="6">
        <v>5111658</v>
      </c>
      <c r="C1004" s="7">
        <v>905060</v>
      </c>
      <c r="D1004">
        <f t="shared" si="45"/>
        <v>5.647866439794047</v>
      </c>
      <c r="F1004">
        <v>8439986</v>
      </c>
      <c r="G1004">
        <v>316771</v>
      </c>
      <c r="H1004">
        <f t="shared" si="46"/>
        <v>26.643808934529993</v>
      </c>
      <c r="K1004">
        <v>39667934</v>
      </c>
      <c r="L1004">
        <v>1488823</v>
      </c>
      <c r="M1004">
        <f t="shared" si="47"/>
        <v>26.643821327316946</v>
      </c>
    </row>
    <row r="1005" spans="1:13" x14ac:dyDescent="0.15">
      <c r="A1005" t="s">
        <v>1380</v>
      </c>
      <c r="B1005" s="6">
        <v>5118896</v>
      </c>
      <c r="C1005" s="7">
        <v>906280</v>
      </c>
      <c r="D1005">
        <f t="shared" si="45"/>
        <v>5.6482499889658824</v>
      </c>
      <c r="F1005">
        <v>8451936</v>
      </c>
      <c r="G1005">
        <v>317198</v>
      </c>
      <c r="H1005">
        <f t="shared" si="46"/>
        <v>26.645615672229965</v>
      </c>
      <c r="K1005">
        <v>39724099</v>
      </c>
      <c r="L1005">
        <v>1490830</v>
      </c>
      <c r="M1005">
        <f t="shared" si="47"/>
        <v>26.645626261880967</v>
      </c>
    </row>
    <row r="1006" spans="1:13" x14ac:dyDescent="0.15">
      <c r="A1006" t="s">
        <v>1381</v>
      </c>
      <c r="B1006" s="6">
        <v>5126136</v>
      </c>
      <c r="C1006" s="7">
        <v>907500</v>
      </c>
      <c r="D1006">
        <f t="shared" si="45"/>
        <v>5.648634710743802</v>
      </c>
      <c r="F1006">
        <v>8477347</v>
      </c>
      <c r="G1006">
        <v>499125</v>
      </c>
      <c r="H1006">
        <f t="shared" si="46"/>
        <v>16.984416729276234</v>
      </c>
      <c r="K1006">
        <v>39843530</v>
      </c>
      <c r="L1006">
        <v>2345887</v>
      </c>
      <c r="M1006">
        <f t="shared" si="47"/>
        <v>16.98441996566757</v>
      </c>
    </row>
    <row r="1007" spans="1:13" x14ac:dyDescent="0.15">
      <c r="A1007" t="s">
        <v>1382</v>
      </c>
      <c r="B1007" s="6">
        <v>5133376</v>
      </c>
      <c r="C1007" s="7">
        <v>908720</v>
      </c>
      <c r="D1007">
        <f t="shared" si="45"/>
        <v>5.6490183995069989</v>
      </c>
      <c r="F1007">
        <v>8489320</v>
      </c>
      <c r="G1007">
        <v>318052</v>
      </c>
      <c r="H1007">
        <f t="shared" si="46"/>
        <v>26.691610176952196</v>
      </c>
      <c r="K1007">
        <v>39899804</v>
      </c>
      <c r="L1007">
        <v>1494844</v>
      </c>
      <c r="M1007">
        <f t="shared" si="47"/>
        <v>26.691617319265422</v>
      </c>
    </row>
    <row r="1008" spans="1:13" x14ac:dyDescent="0.15">
      <c r="A1008" t="s">
        <v>1383</v>
      </c>
      <c r="B1008" s="6">
        <v>5140617</v>
      </c>
      <c r="C1008" s="7">
        <v>909940</v>
      </c>
      <c r="D1008">
        <f t="shared" si="45"/>
        <v>5.6494021583840697</v>
      </c>
      <c r="F1008">
        <v>8501294</v>
      </c>
      <c r="G1008">
        <v>318479</v>
      </c>
      <c r="H1008">
        <f t="shared" si="46"/>
        <v>26.693420916292755</v>
      </c>
      <c r="K1008">
        <v>39956081</v>
      </c>
      <c r="L1008">
        <v>1496851</v>
      </c>
      <c r="M1008">
        <f t="shared" si="47"/>
        <v>26.69342573175286</v>
      </c>
    </row>
    <row r="1009" spans="1:13" x14ac:dyDescent="0.15">
      <c r="A1009" t="s">
        <v>1384</v>
      </c>
      <c r="B1009" s="6">
        <v>5147859</v>
      </c>
      <c r="C1009" s="7">
        <v>911160</v>
      </c>
      <c r="D1009">
        <f t="shared" si="45"/>
        <v>5.6497859870933755</v>
      </c>
      <c r="F1009">
        <v>8526784</v>
      </c>
      <c r="G1009">
        <v>501138</v>
      </c>
      <c r="H1009">
        <f t="shared" si="46"/>
        <v>17.014842219109308</v>
      </c>
      <c r="K1009">
        <v>40075884</v>
      </c>
      <c r="L1009">
        <v>2355348</v>
      </c>
      <c r="M1009">
        <f t="shared" si="47"/>
        <v>17.014846213807896</v>
      </c>
    </row>
    <row r="1010" spans="1:13" x14ac:dyDescent="0.15">
      <c r="A1010" t="s">
        <v>1385</v>
      </c>
      <c r="B1010" s="11">
        <v>5155102</v>
      </c>
      <c r="C1010" s="12">
        <v>912380</v>
      </c>
      <c r="D1010">
        <f t="shared" si="45"/>
        <v>5.6501698853547868</v>
      </c>
      <c r="F1010">
        <v>8538781</v>
      </c>
      <c r="G1010">
        <v>319333</v>
      </c>
      <c r="H1010">
        <f t="shared" si="46"/>
        <v>26.739425615266821</v>
      </c>
      <c r="K1010">
        <v>40132270</v>
      </c>
      <c r="L1010">
        <v>1500865</v>
      </c>
      <c r="M1010">
        <f t="shared" si="47"/>
        <v>26.739426930470096</v>
      </c>
    </row>
    <row r="1011" spans="1:13" x14ac:dyDescent="0.15">
      <c r="A1011" t="s">
        <v>1386</v>
      </c>
      <c r="B1011" s="6">
        <v>5162346</v>
      </c>
      <c r="C1011" s="7">
        <v>913600</v>
      </c>
      <c r="D1011">
        <f t="shared" si="45"/>
        <v>5.6505538528896668</v>
      </c>
      <c r="F1011">
        <v>8564331</v>
      </c>
      <c r="G1011">
        <v>319760</v>
      </c>
      <c r="H1011">
        <f t="shared" si="46"/>
        <v>26.783622091568677</v>
      </c>
      <c r="K1011">
        <v>40252355</v>
      </c>
      <c r="L1011">
        <v>1502872</v>
      </c>
      <c r="M1011">
        <f t="shared" si="47"/>
        <v>26.783621625793813</v>
      </c>
    </row>
    <row r="1012" spans="1:13" x14ac:dyDescent="0.15">
      <c r="A1012" t="s">
        <v>1387</v>
      </c>
      <c r="B1012" s="6">
        <v>5169591</v>
      </c>
      <c r="C1012" s="7">
        <v>914820</v>
      </c>
      <c r="D1012">
        <f t="shared" si="45"/>
        <v>5.6509378894208693</v>
      </c>
      <c r="F1012">
        <v>8576350</v>
      </c>
      <c r="G1012">
        <v>320187</v>
      </c>
      <c r="H1012">
        <f t="shared" si="46"/>
        <v>26.785441007911</v>
      </c>
      <c r="K1012">
        <v>40308845</v>
      </c>
      <c r="L1012">
        <v>1504878</v>
      </c>
      <c r="M1012">
        <f t="shared" si="47"/>
        <v>26.785457027081264</v>
      </c>
    </row>
    <row r="1013" spans="1:13" x14ac:dyDescent="0.15">
      <c r="A1013" t="s">
        <v>1388</v>
      </c>
      <c r="B1013" s="6">
        <v>5176837</v>
      </c>
      <c r="C1013" s="7">
        <v>916040</v>
      </c>
      <c r="D1013">
        <f t="shared" si="45"/>
        <v>5.6513219946727213</v>
      </c>
      <c r="F1013">
        <v>8601961</v>
      </c>
      <c r="G1013">
        <v>503822</v>
      </c>
      <c r="H1013">
        <f t="shared" si="46"/>
        <v>17.073412832309824</v>
      </c>
      <c r="K1013">
        <v>40429216</v>
      </c>
      <c r="L1013">
        <v>2367963</v>
      </c>
      <c r="M1013">
        <f t="shared" si="47"/>
        <v>17.073415420764597</v>
      </c>
    </row>
    <row r="1014" spans="1:13" x14ac:dyDescent="0.15">
      <c r="A1014" t="s">
        <v>1389</v>
      </c>
      <c r="B1014" s="6">
        <v>5184084</v>
      </c>
      <c r="C1014" s="7">
        <v>917260</v>
      </c>
      <c r="D1014">
        <f t="shared" si="45"/>
        <v>5.6517061683710184</v>
      </c>
      <c r="F1014">
        <v>8614002</v>
      </c>
      <c r="G1014">
        <v>321041</v>
      </c>
      <c r="H1014">
        <f t="shared" si="46"/>
        <v>26.831470123753665</v>
      </c>
      <c r="K1014">
        <v>40485809</v>
      </c>
      <c r="L1014">
        <v>1508892</v>
      </c>
      <c r="M1014">
        <f t="shared" si="47"/>
        <v>26.83148230622205</v>
      </c>
    </row>
    <row r="1015" spans="1:13" x14ac:dyDescent="0.15">
      <c r="A1015" t="s">
        <v>1390</v>
      </c>
      <c r="B1015" s="6">
        <v>5191332</v>
      </c>
      <c r="C1015" s="7">
        <v>918480</v>
      </c>
      <c r="D1015">
        <f t="shared" si="45"/>
        <v>5.6520904102430105</v>
      </c>
      <c r="F1015">
        <v>8626046</v>
      </c>
      <c r="G1015">
        <v>321468</v>
      </c>
      <c r="H1015">
        <f t="shared" si="46"/>
        <v>26.833296004578994</v>
      </c>
      <c r="K1015">
        <v>40542416</v>
      </c>
      <c r="L1015">
        <v>1510899</v>
      </c>
      <c r="M1015">
        <f t="shared" si="47"/>
        <v>26.833306528100156</v>
      </c>
    </row>
    <row r="1016" spans="1:13" x14ac:dyDescent="0.15">
      <c r="A1016" t="s">
        <v>1391</v>
      </c>
      <c r="B1016" s="6">
        <v>5198581</v>
      </c>
      <c r="C1016" s="7">
        <v>919700</v>
      </c>
      <c r="D1016">
        <f t="shared" si="45"/>
        <v>5.6524747200173966</v>
      </c>
      <c r="F1016">
        <v>8651737</v>
      </c>
      <c r="G1016">
        <v>505835</v>
      </c>
      <c r="H1016">
        <f t="shared" si="46"/>
        <v>17.103871815908349</v>
      </c>
      <c r="K1016">
        <v>40663163</v>
      </c>
      <c r="L1016">
        <v>2377424</v>
      </c>
      <c r="M1016">
        <f t="shared" si="47"/>
        <v>17.103875034491114</v>
      </c>
    </row>
    <row r="1017" spans="1:13" x14ac:dyDescent="0.15">
      <c r="A1017" t="s">
        <v>1392</v>
      </c>
      <c r="B1017" s="6">
        <v>5205830</v>
      </c>
      <c r="C1017" s="7">
        <v>920920</v>
      </c>
      <c r="D1017">
        <f t="shared" si="45"/>
        <v>5.652858011553664</v>
      </c>
      <c r="F1017">
        <v>8663802</v>
      </c>
      <c r="G1017">
        <v>322322</v>
      </c>
      <c r="H1017">
        <f t="shared" si="46"/>
        <v>26.879338053251097</v>
      </c>
      <c r="K1017">
        <v>40719869</v>
      </c>
      <c r="L1017">
        <v>1514913</v>
      </c>
      <c r="M1017">
        <f t="shared" si="47"/>
        <v>26.87934488647203</v>
      </c>
    </row>
    <row r="1018" spans="1:13" x14ac:dyDescent="0.15">
      <c r="A1018" t="s">
        <v>1393</v>
      </c>
      <c r="B1018" s="6">
        <v>5213081</v>
      </c>
      <c r="C1018" s="7">
        <v>922140</v>
      </c>
      <c r="D1018">
        <f t="shared" si="45"/>
        <v>5.6532424577612943</v>
      </c>
      <c r="F1018">
        <v>8675869</v>
      </c>
      <c r="G1018">
        <v>322749</v>
      </c>
      <c r="H1018">
        <f t="shared" si="46"/>
        <v>26.881164620184727</v>
      </c>
      <c r="K1018">
        <v>40776584</v>
      </c>
      <c r="L1018">
        <v>1516920</v>
      </c>
      <c r="M1018">
        <f t="shared" si="47"/>
        <v>26.881169738681013</v>
      </c>
    </row>
    <row r="1019" spans="1:13" x14ac:dyDescent="0.15">
      <c r="A1019" t="s">
        <v>1394</v>
      </c>
      <c r="B1019" s="6">
        <v>5220332</v>
      </c>
      <c r="C1019" s="7">
        <v>923360</v>
      </c>
      <c r="D1019">
        <f t="shared" si="45"/>
        <v>5.6536258880609944</v>
      </c>
      <c r="F1019">
        <v>8701640</v>
      </c>
      <c r="G1019">
        <v>507848</v>
      </c>
      <c r="H1019">
        <f t="shared" si="46"/>
        <v>17.134339408641956</v>
      </c>
      <c r="K1019">
        <v>40897708</v>
      </c>
      <c r="L1019">
        <v>2386885</v>
      </c>
      <c r="M1019">
        <f t="shared" si="47"/>
        <v>17.134343715763432</v>
      </c>
    </row>
    <row r="1020" spans="1:13" x14ac:dyDescent="0.15">
      <c r="A1020" t="s">
        <v>1395</v>
      </c>
      <c r="B1020" s="11">
        <v>5227585</v>
      </c>
      <c r="C1020" s="12">
        <v>924580</v>
      </c>
      <c r="D1020">
        <f t="shared" si="45"/>
        <v>5.6540104696186377</v>
      </c>
      <c r="F1020">
        <v>8713730</v>
      </c>
      <c r="G1020">
        <v>323603</v>
      </c>
      <c r="H1020">
        <f t="shared" si="46"/>
        <v>26.927222553560998</v>
      </c>
      <c r="K1020">
        <v>40954531</v>
      </c>
      <c r="L1020">
        <v>1520934</v>
      </c>
      <c r="M1020">
        <f t="shared" si="47"/>
        <v>26.92722432400091</v>
      </c>
    </row>
    <row r="1021" spans="1:13" x14ac:dyDescent="0.15">
      <c r="A1021" t="s">
        <v>1396</v>
      </c>
      <c r="B1021" s="6">
        <v>5234838</v>
      </c>
      <c r="C1021" s="7">
        <v>925800</v>
      </c>
      <c r="D1021">
        <f t="shared" si="45"/>
        <v>5.6543940375891122</v>
      </c>
      <c r="F1021">
        <v>8739561</v>
      </c>
      <c r="G1021">
        <v>324030</v>
      </c>
      <c r="H1021">
        <f t="shared" si="46"/>
        <v>26.971456346634572</v>
      </c>
      <c r="K1021">
        <v>41075936</v>
      </c>
      <c r="L1021">
        <v>1522941</v>
      </c>
      <c r="M1021">
        <f t="shared" si="47"/>
        <v>26.971455886997592</v>
      </c>
    </row>
    <row r="1022" spans="1:13" x14ac:dyDescent="0.15">
      <c r="A1022" t="s">
        <v>1397</v>
      </c>
      <c r="B1022" s="6">
        <v>5242093</v>
      </c>
      <c r="C1022" s="7">
        <v>927020</v>
      </c>
      <c r="D1022">
        <f t="shared" si="45"/>
        <v>5.654778753424953</v>
      </c>
      <c r="F1022">
        <v>8751673</v>
      </c>
      <c r="G1022">
        <v>324457</v>
      </c>
      <c r="H1022">
        <f t="shared" si="46"/>
        <v>26.973290759638409</v>
      </c>
      <c r="K1022">
        <v>41132863</v>
      </c>
      <c r="L1022">
        <v>1524947</v>
      </c>
      <c r="M1022">
        <f t="shared" si="47"/>
        <v>26.973306613279018</v>
      </c>
    </row>
    <row r="1023" spans="1:13" x14ac:dyDescent="0.15">
      <c r="A1023" t="s">
        <v>1398</v>
      </c>
      <c r="B1023" s="6">
        <v>5249348</v>
      </c>
      <c r="C1023" s="7">
        <v>928240</v>
      </c>
      <c r="D1023">
        <f t="shared" si="45"/>
        <v>5.6551624579850035</v>
      </c>
      <c r="F1023">
        <v>8777565</v>
      </c>
      <c r="G1023">
        <v>510532</v>
      </c>
      <c r="H1023">
        <f t="shared" si="46"/>
        <v>17.192977129739173</v>
      </c>
      <c r="K1023">
        <v>41254555</v>
      </c>
      <c r="L1023">
        <v>2399500</v>
      </c>
      <c r="M1023">
        <f t="shared" si="47"/>
        <v>17.19297978745572</v>
      </c>
    </row>
    <row r="1024" spans="1:13" x14ac:dyDescent="0.15">
      <c r="A1024" t="s">
        <v>1399</v>
      </c>
      <c r="B1024" s="6">
        <v>5256604</v>
      </c>
      <c r="C1024" s="7">
        <v>929460</v>
      </c>
      <c r="D1024">
        <f t="shared" si="45"/>
        <v>5.6555462311449656</v>
      </c>
      <c r="F1024">
        <v>8789698</v>
      </c>
      <c r="G1024">
        <v>325311</v>
      </c>
      <c r="H1024">
        <f t="shared" si="46"/>
        <v>27.019369157513886</v>
      </c>
      <c r="K1024">
        <v>41311580</v>
      </c>
      <c r="L1024">
        <v>1528961</v>
      </c>
      <c r="M1024">
        <f t="shared" si="47"/>
        <v>27.019381135293838</v>
      </c>
    </row>
    <row r="1025" spans="1:13" x14ac:dyDescent="0.15">
      <c r="A1025" t="s">
        <v>1400</v>
      </c>
      <c r="B1025" s="6">
        <v>5263861</v>
      </c>
      <c r="C1025" s="7">
        <v>930680</v>
      </c>
      <c r="D1025">
        <f t="shared" si="45"/>
        <v>5.655930072635063</v>
      </c>
      <c r="F1025">
        <v>8801832</v>
      </c>
      <c r="G1025">
        <v>325738</v>
      </c>
      <c r="H1025">
        <f t="shared" si="46"/>
        <v>27.021201087990963</v>
      </c>
      <c r="K1025">
        <v>41368610</v>
      </c>
      <c r="L1025">
        <v>1530968</v>
      </c>
      <c r="M1025">
        <f t="shared" si="47"/>
        <v>27.021211416567819</v>
      </c>
    </row>
    <row r="1026" spans="1:13" x14ac:dyDescent="0.15">
      <c r="A1026" t="s">
        <v>1401</v>
      </c>
      <c r="B1026" s="6">
        <v>5271119</v>
      </c>
      <c r="C1026" s="7">
        <v>931900</v>
      </c>
      <c r="D1026">
        <f t="shared" ref="D1026:D1089" si="48">B1026/C1026</f>
        <v>5.6563139821869299</v>
      </c>
      <c r="F1026">
        <v>8827805</v>
      </c>
      <c r="G1026">
        <v>512545</v>
      </c>
      <c r="H1026">
        <f t="shared" ref="H1026:H1089" si="49">F1026/G1026</f>
        <v>17.22347306090197</v>
      </c>
      <c r="K1026">
        <v>41490683</v>
      </c>
      <c r="L1026">
        <v>2408961</v>
      </c>
      <c r="M1026">
        <f t="shared" ref="M1026:M1089" si="50">K1026/L1026</f>
        <v>17.22347642821947</v>
      </c>
    </row>
    <row r="1027" spans="1:13" x14ac:dyDescent="0.15">
      <c r="A1027" t="s">
        <v>1402</v>
      </c>
      <c r="B1027" s="6">
        <v>5278378</v>
      </c>
      <c r="C1027" s="7">
        <v>933120</v>
      </c>
      <c r="D1027">
        <f t="shared" si="48"/>
        <v>5.6566979595336075</v>
      </c>
      <c r="F1027">
        <v>8839962</v>
      </c>
      <c r="G1027">
        <v>326592</v>
      </c>
      <c r="H1027">
        <f t="shared" si="49"/>
        <v>27.067294973544975</v>
      </c>
      <c r="K1027">
        <v>41547821</v>
      </c>
      <c r="L1027">
        <v>1534982</v>
      </c>
      <c r="M1027">
        <f t="shared" si="50"/>
        <v>27.067301766405077</v>
      </c>
    </row>
    <row r="1028" spans="1:13" x14ac:dyDescent="0.15">
      <c r="A1028" t="s">
        <v>1403</v>
      </c>
      <c r="B1028" s="6">
        <v>5285638</v>
      </c>
      <c r="C1028" s="7">
        <v>934340</v>
      </c>
      <c r="D1028">
        <f t="shared" si="48"/>
        <v>5.6570820044095296</v>
      </c>
      <c r="F1028">
        <v>8852121</v>
      </c>
      <c r="G1028">
        <v>327019</v>
      </c>
      <c r="H1028">
        <f t="shared" si="49"/>
        <v>27.069133597742027</v>
      </c>
      <c r="K1028">
        <v>41604968</v>
      </c>
      <c r="L1028">
        <v>1536989</v>
      </c>
      <c r="M1028">
        <f t="shared" si="50"/>
        <v>27.069138425844297</v>
      </c>
    </row>
    <row r="1029" spans="1:13" x14ac:dyDescent="0.15">
      <c r="A1029" t="s">
        <v>1404</v>
      </c>
      <c r="B1029" s="6">
        <v>5292899</v>
      </c>
      <c r="C1029" s="7">
        <v>935560</v>
      </c>
      <c r="D1029">
        <f t="shared" si="48"/>
        <v>5.6574661165505153</v>
      </c>
      <c r="F1029">
        <v>8878176</v>
      </c>
      <c r="G1029">
        <v>514558</v>
      </c>
      <c r="H1029">
        <f t="shared" si="49"/>
        <v>17.253984973511248</v>
      </c>
      <c r="K1029">
        <v>41727427</v>
      </c>
      <c r="L1029">
        <v>2418422</v>
      </c>
      <c r="M1029">
        <f t="shared" si="50"/>
        <v>17.253989171451469</v>
      </c>
    </row>
    <row r="1030" spans="1:13" x14ac:dyDescent="0.15">
      <c r="A1030" t="s">
        <v>1405</v>
      </c>
      <c r="B1030" s="11">
        <v>5300161</v>
      </c>
      <c r="C1030" s="12">
        <v>936780</v>
      </c>
      <c r="D1030">
        <f t="shared" si="48"/>
        <v>5.6578502956937591</v>
      </c>
      <c r="F1030">
        <v>8890357</v>
      </c>
      <c r="G1030">
        <v>327873</v>
      </c>
      <c r="H1030">
        <f t="shared" si="49"/>
        <v>27.115245842140098</v>
      </c>
      <c r="K1030">
        <v>41784677</v>
      </c>
      <c r="L1030">
        <v>1541003</v>
      </c>
      <c r="M1030">
        <f t="shared" si="50"/>
        <v>27.115247017689128</v>
      </c>
    </row>
    <row r="1031" spans="1:13" x14ac:dyDescent="0.15">
      <c r="A1031" t="s">
        <v>1406</v>
      </c>
      <c r="B1031" s="6">
        <v>5307424</v>
      </c>
      <c r="C1031" s="7">
        <v>938000</v>
      </c>
      <c r="D1031">
        <f t="shared" si="48"/>
        <v>5.6582345415778255</v>
      </c>
      <c r="F1031">
        <v>8916471</v>
      </c>
      <c r="G1031">
        <v>328300</v>
      </c>
      <c r="H1031">
        <f t="shared" si="49"/>
        <v>27.1595217788608</v>
      </c>
      <c r="K1031">
        <v>41907413</v>
      </c>
      <c r="L1031">
        <v>1543010</v>
      </c>
      <c r="M1031">
        <f t="shared" si="50"/>
        <v>27.159521325202039</v>
      </c>
    </row>
    <row r="1032" spans="1:13" x14ac:dyDescent="0.15">
      <c r="A1032" t="s">
        <v>1407</v>
      </c>
      <c r="B1032" s="6">
        <v>5314687</v>
      </c>
      <c r="C1032" s="7">
        <v>939220</v>
      </c>
      <c r="D1032">
        <f t="shared" si="48"/>
        <v>5.6586177892293605</v>
      </c>
      <c r="F1032">
        <v>8928673</v>
      </c>
      <c r="G1032">
        <v>328727</v>
      </c>
      <c r="H1032">
        <f t="shared" si="49"/>
        <v>27.161361859536942</v>
      </c>
      <c r="K1032">
        <v>41964763</v>
      </c>
      <c r="L1032">
        <v>1545016</v>
      </c>
      <c r="M1032">
        <f t="shared" si="50"/>
        <v>27.161377616801378</v>
      </c>
    </row>
    <row r="1033" spans="1:13" x14ac:dyDescent="0.15">
      <c r="A1033" t="s">
        <v>1408</v>
      </c>
      <c r="B1033" s="6">
        <v>5321952</v>
      </c>
      <c r="C1033" s="7">
        <v>940440</v>
      </c>
      <c r="D1033">
        <f t="shared" si="48"/>
        <v>5.6590021691973966</v>
      </c>
      <c r="F1033">
        <v>8954849</v>
      </c>
      <c r="G1033">
        <v>517242</v>
      </c>
      <c r="H1033">
        <f t="shared" si="49"/>
        <v>17.312687291441918</v>
      </c>
      <c r="K1033">
        <v>42087790</v>
      </c>
      <c r="L1033">
        <v>2431037</v>
      </c>
      <c r="M1033">
        <f t="shared" si="50"/>
        <v>17.312690016647217</v>
      </c>
    </row>
    <row r="1034" spans="1:13" x14ac:dyDescent="0.15">
      <c r="A1034" t="s">
        <v>1409</v>
      </c>
      <c r="B1034" s="6">
        <v>5329218</v>
      </c>
      <c r="C1034" s="7">
        <v>941660</v>
      </c>
      <c r="D1034">
        <f t="shared" si="48"/>
        <v>5.6593866151264791</v>
      </c>
      <c r="F1034">
        <v>8967074</v>
      </c>
      <c r="G1034">
        <v>329581</v>
      </c>
      <c r="H1034">
        <f t="shared" si="49"/>
        <v>27.207496791380571</v>
      </c>
      <c r="K1034">
        <v>42145247</v>
      </c>
      <c r="L1034">
        <v>1549030</v>
      </c>
      <c r="M1034">
        <f t="shared" si="50"/>
        <v>27.207508569879217</v>
      </c>
    </row>
    <row r="1035" spans="1:13" x14ac:dyDescent="0.15">
      <c r="A1035" t="s">
        <v>1410</v>
      </c>
      <c r="B1035" s="6">
        <v>5336484</v>
      </c>
      <c r="C1035" s="7">
        <v>942880</v>
      </c>
      <c r="D1035">
        <f t="shared" si="48"/>
        <v>5.6597700661802142</v>
      </c>
      <c r="F1035">
        <v>8979300</v>
      </c>
      <c r="G1035">
        <v>330008</v>
      </c>
      <c r="H1035">
        <f t="shared" si="49"/>
        <v>27.209340379627161</v>
      </c>
      <c r="K1035">
        <v>42202710</v>
      </c>
      <c r="L1035">
        <v>1551037</v>
      </c>
      <c r="M1035">
        <f t="shared" si="50"/>
        <v>27.20935090523308</v>
      </c>
    </row>
    <row r="1036" spans="1:13" x14ac:dyDescent="0.15">
      <c r="A1036" t="s">
        <v>1411</v>
      </c>
      <c r="B1036" s="6">
        <v>5343752</v>
      </c>
      <c r="C1036" s="7">
        <v>944100</v>
      </c>
      <c r="D1036">
        <f t="shared" si="48"/>
        <v>5.6601546446351021</v>
      </c>
      <c r="F1036">
        <v>9005557</v>
      </c>
      <c r="G1036">
        <v>519255</v>
      </c>
      <c r="H1036">
        <f t="shared" si="49"/>
        <v>17.343226353140558</v>
      </c>
      <c r="K1036">
        <v>42326117</v>
      </c>
      <c r="L1036">
        <v>2440498</v>
      </c>
      <c r="M1036">
        <f t="shared" si="50"/>
        <v>17.343229537577987</v>
      </c>
    </row>
    <row r="1037" spans="1:13" x14ac:dyDescent="0.15">
      <c r="A1037" t="s">
        <v>1412</v>
      </c>
      <c r="B1037" s="6">
        <v>5351020</v>
      </c>
      <c r="C1037" s="7">
        <v>945320</v>
      </c>
      <c r="D1037">
        <f t="shared" si="48"/>
        <v>5.6605382304404861</v>
      </c>
      <c r="F1037">
        <v>9017806</v>
      </c>
      <c r="G1037">
        <v>330862</v>
      </c>
      <c r="H1037">
        <f t="shared" si="49"/>
        <v>27.255490204375239</v>
      </c>
      <c r="K1037">
        <v>42383688</v>
      </c>
      <c r="L1037">
        <v>1555051</v>
      </c>
      <c r="M1037">
        <f t="shared" si="50"/>
        <v>27.255497086590729</v>
      </c>
    </row>
    <row r="1038" spans="1:13" x14ac:dyDescent="0.15">
      <c r="A1038" t="s">
        <v>1413</v>
      </c>
      <c r="B1038" s="6">
        <v>5358289</v>
      </c>
      <c r="C1038" s="7">
        <v>946540</v>
      </c>
      <c r="D1038">
        <f t="shared" si="48"/>
        <v>5.6609218839140452</v>
      </c>
      <c r="F1038">
        <v>9030055</v>
      </c>
      <c r="G1038">
        <v>331289</v>
      </c>
      <c r="H1038">
        <f t="shared" si="49"/>
        <v>27.257334230837728</v>
      </c>
      <c r="K1038">
        <v>42441258</v>
      </c>
      <c r="L1038">
        <v>1557058</v>
      </c>
      <c r="M1038">
        <f t="shared" si="50"/>
        <v>27.257339161418521</v>
      </c>
    </row>
    <row r="1039" spans="1:13" x14ac:dyDescent="0.15">
      <c r="A1039" t="s">
        <v>1414</v>
      </c>
      <c r="B1039" s="6">
        <v>5365560</v>
      </c>
      <c r="C1039" s="7">
        <v>947760</v>
      </c>
      <c r="D1039">
        <f t="shared" si="48"/>
        <v>5.6613066599139019</v>
      </c>
      <c r="F1039">
        <v>9056393</v>
      </c>
      <c r="G1039">
        <v>521268</v>
      </c>
      <c r="H1039">
        <f t="shared" si="49"/>
        <v>17.373775102250665</v>
      </c>
      <c r="K1039">
        <v>42565047</v>
      </c>
      <c r="L1039">
        <v>2449959</v>
      </c>
      <c r="M1039">
        <f t="shared" si="50"/>
        <v>17.373779316306926</v>
      </c>
    </row>
    <row r="1040" spans="1:13" x14ac:dyDescent="0.15">
      <c r="A1040" t="s">
        <v>1415</v>
      </c>
      <c r="B1040" s="11">
        <v>5372831</v>
      </c>
      <c r="C1040" s="12">
        <v>948980</v>
      </c>
      <c r="D1040">
        <f t="shared" si="48"/>
        <v>5.6616904465847542</v>
      </c>
      <c r="F1040">
        <v>9068666</v>
      </c>
      <c r="G1040">
        <v>332143</v>
      </c>
      <c r="H1040">
        <f t="shared" si="49"/>
        <v>27.303498794194066</v>
      </c>
      <c r="K1040">
        <v>42622730</v>
      </c>
      <c r="L1040">
        <v>1561072</v>
      </c>
      <c r="M1040">
        <f t="shared" si="50"/>
        <v>27.303500415099368</v>
      </c>
    </row>
    <row r="1041" spans="1:13" x14ac:dyDescent="0.15">
      <c r="A1041" t="s">
        <v>1416</v>
      </c>
      <c r="B1041" s="6">
        <v>5380103</v>
      </c>
      <c r="C1041" s="7">
        <v>950200</v>
      </c>
      <c r="D1041">
        <f t="shared" si="48"/>
        <v>5.6620743001473377</v>
      </c>
      <c r="F1041">
        <v>9095063</v>
      </c>
      <c r="G1041">
        <v>332570</v>
      </c>
      <c r="H1041">
        <f t="shared" si="49"/>
        <v>27.34781549748925</v>
      </c>
      <c r="K1041">
        <v>42746796</v>
      </c>
      <c r="L1041">
        <v>1563079</v>
      </c>
      <c r="M1041">
        <f t="shared" si="50"/>
        <v>27.347815433512956</v>
      </c>
    </row>
    <row r="1042" spans="1:13" x14ac:dyDescent="0.15">
      <c r="A1042" t="s">
        <v>1417</v>
      </c>
      <c r="B1042" s="6">
        <v>5387376</v>
      </c>
      <c r="C1042" s="7">
        <v>951420</v>
      </c>
      <c r="D1042">
        <f t="shared" si="48"/>
        <v>5.6624582203443277</v>
      </c>
      <c r="F1042">
        <v>9107358</v>
      </c>
      <c r="G1042">
        <v>332997</v>
      </c>
      <c r="H1042">
        <f t="shared" si="49"/>
        <v>27.349669816845196</v>
      </c>
      <c r="K1042">
        <v>42804582</v>
      </c>
      <c r="L1042">
        <v>1565085</v>
      </c>
      <c r="M1042">
        <f t="shared" si="50"/>
        <v>27.349685160869857</v>
      </c>
    </row>
    <row r="1043" spans="1:13" x14ac:dyDescent="0.15">
      <c r="A1043" t="s">
        <v>1418</v>
      </c>
      <c r="B1043" s="6">
        <v>5394650</v>
      </c>
      <c r="C1043" s="7">
        <v>952640</v>
      </c>
      <c r="D1043">
        <f t="shared" si="48"/>
        <v>5.6628422069197182</v>
      </c>
      <c r="F1043">
        <v>9133816</v>
      </c>
      <c r="G1043">
        <v>523952</v>
      </c>
      <c r="H1043">
        <f t="shared" si="49"/>
        <v>17.432543439093656</v>
      </c>
      <c r="K1043">
        <v>42928935</v>
      </c>
      <c r="L1043">
        <v>2462574</v>
      </c>
      <c r="M1043">
        <f t="shared" si="50"/>
        <v>17.432546189474916</v>
      </c>
    </row>
    <row r="1044" spans="1:13" x14ac:dyDescent="0.15">
      <c r="A1044" t="s">
        <v>1419</v>
      </c>
      <c r="B1044" s="6">
        <v>5401925</v>
      </c>
      <c r="C1044" s="7">
        <v>953860</v>
      </c>
      <c r="D1044">
        <f t="shared" si="48"/>
        <v>5.6632262596188117</v>
      </c>
      <c r="F1044">
        <v>9146134</v>
      </c>
      <c r="G1044">
        <v>333851</v>
      </c>
      <c r="H1044">
        <f t="shared" si="49"/>
        <v>27.395856235266631</v>
      </c>
      <c r="K1044">
        <v>42986829</v>
      </c>
      <c r="L1044">
        <v>1569099</v>
      </c>
      <c r="M1044">
        <f t="shared" si="50"/>
        <v>27.395867947146737</v>
      </c>
    </row>
    <row r="1045" spans="1:13" x14ac:dyDescent="0.15">
      <c r="A1045" t="s">
        <v>1420</v>
      </c>
      <c r="B1045" s="6">
        <v>5409201</v>
      </c>
      <c r="C1045" s="7">
        <v>955080</v>
      </c>
      <c r="D1045">
        <f t="shared" si="48"/>
        <v>5.6636103781882143</v>
      </c>
      <c r="F1045">
        <v>9158452</v>
      </c>
      <c r="G1045">
        <v>334278</v>
      </c>
      <c r="H1045">
        <f t="shared" si="49"/>
        <v>27.397710887345262</v>
      </c>
      <c r="K1045">
        <v>43044724</v>
      </c>
      <c r="L1045">
        <v>1571106</v>
      </c>
      <c r="M1045">
        <f t="shared" si="50"/>
        <v>27.39772109583949</v>
      </c>
    </row>
    <row r="1046" spans="1:13" x14ac:dyDescent="0.15">
      <c r="A1046" t="s">
        <v>1421</v>
      </c>
      <c r="B1046" s="6">
        <v>5416478</v>
      </c>
      <c r="C1046" s="7">
        <v>956300</v>
      </c>
      <c r="D1046">
        <f t="shared" si="48"/>
        <v>5.6639945623758239</v>
      </c>
      <c r="F1046">
        <v>9184991</v>
      </c>
      <c r="G1046">
        <v>525965</v>
      </c>
      <c r="H1046">
        <f t="shared" si="49"/>
        <v>17.46312207086023</v>
      </c>
      <c r="K1046">
        <v>43169457</v>
      </c>
      <c r="L1046">
        <v>2472035</v>
      </c>
      <c r="M1046">
        <f t="shared" si="50"/>
        <v>17.46312531982759</v>
      </c>
    </row>
    <row r="1047" spans="1:13" x14ac:dyDescent="0.15">
      <c r="A1047" t="s">
        <v>1422</v>
      </c>
      <c r="B1047" s="6">
        <v>5423755</v>
      </c>
      <c r="C1047" s="7">
        <v>957520</v>
      </c>
      <c r="D1047">
        <f t="shared" si="48"/>
        <v>5.6643777675662124</v>
      </c>
      <c r="F1047">
        <v>9197332</v>
      </c>
      <c r="G1047">
        <v>335132</v>
      </c>
      <c r="H1047">
        <f t="shared" si="49"/>
        <v>27.443908668823031</v>
      </c>
      <c r="K1047">
        <v>43227460</v>
      </c>
      <c r="L1047">
        <v>1575120</v>
      </c>
      <c r="M1047">
        <f t="shared" si="50"/>
        <v>27.443915384224695</v>
      </c>
    </row>
    <row r="1048" spans="1:13" x14ac:dyDescent="0.15">
      <c r="A1048" t="s">
        <v>1423</v>
      </c>
      <c r="B1048" s="6">
        <v>5431034</v>
      </c>
      <c r="C1048" s="7">
        <v>958740</v>
      </c>
      <c r="D1048">
        <f t="shared" si="48"/>
        <v>5.6647620835680161</v>
      </c>
      <c r="F1048">
        <v>9209674</v>
      </c>
      <c r="G1048">
        <v>335559</v>
      </c>
      <c r="H1048">
        <f t="shared" si="49"/>
        <v>27.445766616302944</v>
      </c>
      <c r="K1048">
        <v>43285467</v>
      </c>
      <c r="L1048">
        <v>1577127</v>
      </c>
      <c r="M1048">
        <f t="shared" si="50"/>
        <v>27.445771329766089</v>
      </c>
    </row>
    <row r="1049" spans="1:13" x14ac:dyDescent="0.15">
      <c r="A1049" t="s">
        <v>1424</v>
      </c>
      <c r="B1049" s="6">
        <v>5438314</v>
      </c>
      <c r="C1049" s="7">
        <v>959960</v>
      </c>
      <c r="D1049">
        <f t="shared" si="48"/>
        <v>5.6651464644360185</v>
      </c>
      <c r="F1049">
        <v>9236295</v>
      </c>
      <c r="G1049">
        <v>527978</v>
      </c>
      <c r="H1049">
        <f t="shared" si="49"/>
        <v>17.493711859206254</v>
      </c>
      <c r="K1049">
        <v>43410586</v>
      </c>
      <c r="L1049">
        <v>2481496</v>
      </c>
      <c r="M1049">
        <f t="shared" si="50"/>
        <v>17.493715887513016</v>
      </c>
    </row>
    <row r="1050" spans="1:13" x14ac:dyDescent="0.15">
      <c r="A1050" t="s">
        <v>1425</v>
      </c>
      <c r="B1050" s="11">
        <v>5445594</v>
      </c>
      <c r="C1050" s="12">
        <v>961180</v>
      </c>
      <c r="D1050">
        <f t="shared" si="48"/>
        <v>5.6655298695353631</v>
      </c>
      <c r="F1050">
        <v>9248660</v>
      </c>
      <c r="G1050">
        <v>336413</v>
      </c>
      <c r="H1050">
        <f t="shared" si="49"/>
        <v>27.491981582162403</v>
      </c>
      <c r="K1050">
        <v>43468702</v>
      </c>
      <c r="L1050">
        <v>1581141</v>
      </c>
      <c r="M1050">
        <f t="shared" si="50"/>
        <v>27.4919833209056</v>
      </c>
    </row>
    <row r="1051" spans="1:13" x14ac:dyDescent="0.15">
      <c r="A1051" t="s">
        <v>1426</v>
      </c>
      <c r="B1051" s="6">
        <v>5452876</v>
      </c>
      <c r="C1051" s="7">
        <v>962400</v>
      </c>
      <c r="D1051">
        <f t="shared" si="48"/>
        <v>5.6659143807148791</v>
      </c>
      <c r="F1051">
        <v>9275341</v>
      </c>
      <c r="G1051">
        <v>336840</v>
      </c>
      <c r="H1051">
        <f t="shared" si="49"/>
        <v>27.53634069587935</v>
      </c>
      <c r="K1051">
        <v>43594102</v>
      </c>
      <c r="L1051">
        <v>1583148</v>
      </c>
      <c r="M1051">
        <f t="shared" si="50"/>
        <v>27.536340253722329</v>
      </c>
    </row>
    <row r="1052" spans="1:13" x14ac:dyDescent="0.15">
      <c r="A1052" t="s">
        <v>1427</v>
      </c>
      <c r="B1052" s="6">
        <v>5460158</v>
      </c>
      <c r="C1052" s="7">
        <v>963620</v>
      </c>
      <c r="D1052">
        <f t="shared" si="48"/>
        <v>5.6662979182665367</v>
      </c>
      <c r="F1052">
        <v>9287727</v>
      </c>
      <c r="G1052">
        <v>337267</v>
      </c>
      <c r="H1052">
        <f t="shared" si="49"/>
        <v>27.538202670287934</v>
      </c>
      <c r="K1052">
        <v>43652316</v>
      </c>
      <c r="L1052">
        <v>1585154</v>
      </c>
      <c r="M1052">
        <f t="shared" si="50"/>
        <v>27.538217737834938</v>
      </c>
    </row>
    <row r="1053" spans="1:13" x14ac:dyDescent="0.15">
      <c r="A1053" t="s">
        <v>1428</v>
      </c>
      <c r="B1053" s="6">
        <v>5467442</v>
      </c>
      <c r="C1053" s="7">
        <v>964840</v>
      </c>
      <c r="D1053">
        <f t="shared" si="48"/>
        <v>5.6666825587662206</v>
      </c>
      <c r="F1053">
        <v>9314470</v>
      </c>
      <c r="G1053">
        <v>530662</v>
      </c>
      <c r="H1053">
        <f t="shared" si="49"/>
        <v>17.552547572654532</v>
      </c>
      <c r="K1053">
        <v>43778009</v>
      </c>
      <c r="L1053">
        <v>2494111</v>
      </c>
      <c r="M1053">
        <f t="shared" si="50"/>
        <v>17.552550387693252</v>
      </c>
    </row>
    <row r="1054" spans="1:13" x14ac:dyDescent="0.15">
      <c r="A1054" t="s">
        <v>1429</v>
      </c>
      <c r="B1054" s="6">
        <v>5474726</v>
      </c>
      <c r="C1054" s="7">
        <v>966060</v>
      </c>
      <c r="D1054">
        <f t="shared" si="48"/>
        <v>5.6670662277705315</v>
      </c>
      <c r="F1054">
        <v>9326879</v>
      </c>
      <c r="G1054">
        <v>338121</v>
      </c>
      <c r="H1054">
        <f t="shared" si="49"/>
        <v>27.584441664374587</v>
      </c>
      <c r="K1054">
        <v>43836331</v>
      </c>
      <c r="L1054">
        <v>1589168</v>
      </c>
      <c r="M1054">
        <f t="shared" si="50"/>
        <v>27.584453626048347</v>
      </c>
    </row>
    <row r="1055" spans="1:13" x14ac:dyDescent="0.15">
      <c r="A1055" t="s">
        <v>1430</v>
      </c>
      <c r="B1055" s="6">
        <v>5482011</v>
      </c>
      <c r="C1055" s="7">
        <v>967280</v>
      </c>
      <c r="D1055">
        <f t="shared" si="48"/>
        <v>5.6674499627822348</v>
      </c>
      <c r="F1055">
        <v>9339290</v>
      </c>
      <c r="G1055">
        <v>338548</v>
      </c>
      <c r="H1055">
        <f t="shared" si="49"/>
        <v>27.586309769958763</v>
      </c>
      <c r="K1055">
        <v>43894663</v>
      </c>
      <c r="L1055">
        <v>1591175</v>
      </c>
      <c r="M1055">
        <f t="shared" si="50"/>
        <v>27.586320172199791</v>
      </c>
    </row>
    <row r="1056" spans="1:13" x14ac:dyDescent="0.15">
      <c r="A1056" t="s">
        <v>1431</v>
      </c>
      <c r="B1056" s="6">
        <v>5489297</v>
      </c>
      <c r="C1056" s="7">
        <v>968500</v>
      </c>
      <c r="D1056">
        <f t="shared" si="48"/>
        <v>5.6678337635518847</v>
      </c>
      <c r="F1056">
        <v>9366112</v>
      </c>
      <c r="G1056">
        <v>532675</v>
      </c>
      <c r="H1056">
        <f t="shared" si="49"/>
        <v>17.583164218332005</v>
      </c>
      <c r="K1056">
        <v>44020726</v>
      </c>
      <c r="L1056">
        <v>2503572</v>
      </c>
      <c r="M1056">
        <f t="shared" si="50"/>
        <v>17.583167570175732</v>
      </c>
    </row>
    <row r="1057" spans="1:13" x14ac:dyDescent="0.15">
      <c r="A1057" t="s">
        <v>1432</v>
      </c>
      <c r="B1057" s="6">
        <v>5496585</v>
      </c>
      <c r="C1057" s="7">
        <v>969720</v>
      </c>
      <c r="D1057">
        <f t="shared" si="48"/>
        <v>5.6682186610567999</v>
      </c>
      <c r="F1057">
        <v>9378547</v>
      </c>
      <c r="G1057">
        <v>339402</v>
      </c>
      <c r="H1057">
        <f t="shared" si="49"/>
        <v>27.632562565924772</v>
      </c>
      <c r="K1057">
        <v>44079170</v>
      </c>
      <c r="L1057">
        <v>1595189</v>
      </c>
      <c r="M1057">
        <f t="shared" si="50"/>
        <v>27.63256893070351</v>
      </c>
    </row>
    <row r="1058" spans="1:13" x14ac:dyDescent="0.15">
      <c r="A1058" t="s">
        <v>1433</v>
      </c>
      <c r="B1058" s="6">
        <v>5503873</v>
      </c>
      <c r="C1058" s="7">
        <v>970940</v>
      </c>
      <c r="D1058">
        <f t="shared" si="48"/>
        <v>5.6686025913032729</v>
      </c>
      <c r="F1058">
        <v>9390982</v>
      </c>
      <c r="G1058">
        <v>339829</v>
      </c>
      <c r="H1058">
        <f t="shared" si="49"/>
        <v>27.634433788758464</v>
      </c>
      <c r="K1058">
        <v>44137615</v>
      </c>
      <c r="L1058">
        <v>1597196</v>
      </c>
      <c r="M1058">
        <f t="shared" si="50"/>
        <v>27.63443872887235</v>
      </c>
    </row>
    <row r="1059" spans="1:13" x14ac:dyDescent="0.15">
      <c r="A1059" t="s">
        <v>1434</v>
      </c>
      <c r="B1059" s="6">
        <v>5511162</v>
      </c>
      <c r="C1059" s="7">
        <v>972160</v>
      </c>
      <c r="D1059">
        <f t="shared" si="48"/>
        <v>5.6689865865701119</v>
      </c>
      <c r="F1059">
        <v>9417886</v>
      </c>
      <c r="G1059">
        <v>534688</v>
      </c>
      <c r="H1059">
        <f t="shared" si="49"/>
        <v>17.613797205099047</v>
      </c>
      <c r="K1059">
        <v>44264064</v>
      </c>
      <c r="L1059">
        <v>2513033</v>
      </c>
      <c r="M1059">
        <f t="shared" si="50"/>
        <v>17.613801330901744</v>
      </c>
    </row>
    <row r="1060" spans="1:13" x14ac:dyDescent="0.15">
      <c r="A1060" t="s">
        <v>1435</v>
      </c>
      <c r="B1060" s="11">
        <v>5518452</v>
      </c>
      <c r="C1060" s="12">
        <v>973380</v>
      </c>
      <c r="D1060">
        <f t="shared" si="48"/>
        <v>5.6693706466128333</v>
      </c>
      <c r="F1060">
        <v>9430344</v>
      </c>
      <c r="G1060">
        <v>340683</v>
      </c>
      <c r="H1060">
        <f t="shared" si="49"/>
        <v>27.680700240399432</v>
      </c>
      <c r="K1060">
        <v>44322616</v>
      </c>
      <c r="L1060">
        <v>1601210</v>
      </c>
      <c r="M1060">
        <f t="shared" si="50"/>
        <v>27.680701469513679</v>
      </c>
    </row>
    <row r="1061" spans="1:13" x14ac:dyDescent="0.15">
      <c r="A1061" t="s">
        <v>1436</v>
      </c>
      <c r="B1061" s="6">
        <v>5525743</v>
      </c>
      <c r="C1061" s="7">
        <v>974600</v>
      </c>
      <c r="D1061">
        <f t="shared" si="48"/>
        <v>5.6697547711881802</v>
      </c>
      <c r="F1061">
        <v>9457309</v>
      </c>
      <c r="G1061">
        <v>341110</v>
      </c>
      <c r="H1061">
        <f t="shared" si="49"/>
        <v>27.725100407493183</v>
      </c>
      <c r="K1061">
        <v>44449352</v>
      </c>
      <c r="L1061">
        <v>1603217</v>
      </c>
      <c r="M1061">
        <f t="shared" si="50"/>
        <v>27.72510022036942</v>
      </c>
    </row>
    <row r="1062" spans="1:13" x14ac:dyDescent="0.15">
      <c r="A1062" t="s">
        <v>1437</v>
      </c>
      <c r="B1062" s="6">
        <v>5533034</v>
      </c>
      <c r="C1062" s="7">
        <v>975820</v>
      </c>
      <c r="D1062">
        <f t="shared" si="48"/>
        <v>5.6701379352749486</v>
      </c>
      <c r="F1062">
        <v>9469787</v>
      </c>
      <c r="G1062">
        <v>341537</v>
      </c>
      <c r="H1062">
        <f t="shared" si="49"/>
        <v>27.726972480287642</v>
      </c>
      <c r="K1062">
        <v>44507998</v>
      </c>
      <c r="L1062">
        <v>1605223</v>
      </c>
      <c r="M1062">
        <f t="shared" si="50"/>
        <v>27.726987465292986</v>
      </c>
    </row>
    <row r="1063" spans="1:13" x14ac:dyDescent="0.15">
      <c r="A1063" t="s">
        <v>1438</v>
      </c>
      <c r="B1063" s="6">
        <v>5540327</v>
      </c>
      <c r="C1063" s="7">
        <v>977040</v>
      </c>
      <c r="D1063">
        <f t="shared" si="48"/>
        <v>5.6705221894702369</v>
      </c>
      <c r="F1063">
        <v>9496812</v>
      </c>
      <c r="G1063">
        <v>537372</v>
      </c>
      <c r="H1063">
        <f t="shared" si="49"/>
        <v>17.6726960094683</v>
      </c>
      <c r="K1063">
        <v>44635016</v>
      </c>
      <c r="L1063">
        <v>2525648</v>
      </c>
      <c r="M1063">
        <f t="shared" si="50"/>
        <v>17.672698650009821</v>
      </c>
    </row>
    <row r="1064" spans="1:13" x14ac:dyDescent="0.15">
      <c r="A1064" t="s">
        <v>1439</v>
      </c>
      <c r="B1064" s="6">
        <v>5547621</v>
      </c>
      <c r="C1064" s="7">
        <v>978260</v>
      </c>
      <c r="D1064">
        <f t="shared" si="48"/>
        <v>5.6709065074724512</v>
      </c>
      <c r="F1064">
        <v>9509315</v>
      </c>
      <c r="G1064">
        <v>342391</v>
      </c>
      <c r="H1064">
        <f t="shared" si="49"/>
        <v>27.77326214766159</v>
      </c>
      <c r="K1064">
        <v>44693780</v>
      </c>
      <c r="L1064">
        <v>1609237</v>
      </c>
      <c r="M1064">
        <f t="shared" si="50"/>
        <v>27.773273918012077</v>
      </c>
    </row>
    <row r="1065" spans="1:13" x14ac:dyDescent="0.15">
      <c r="A1065" t="s">
        <v>1440</v>
      </c>
      <c r="B1065" s="6">
        <v>5554915</v>
      </c>
      <c r="C1065" s="7">
        <v>979480</v>
      </c>
      <c r="D1065">
        <f t="shared" si="48"/>
        <v>5.6712898680932744</v>
      </c>
      <c r="F1065">
        <v>9521817</v>
      </c>
      <c r="G1065">
        <v>342818</v>
      </c>
      <c r="H1065">
        <f t="shared" si="49"/>
        <v>27.775137244835452</v>
      </c>
      <c r="K1065">
        <v>44752539</v>
      </c>
      <c r="L1065">
        <v>1611244</v>
      </c>
      <c r="M1065">
        <f t="shared" si="50"/>
        <v>27.775147029251933</v>
      </c>
    </row>
    <row r="1066" spans="1:13" x14ac:dyDescent="0.15">
      <c r="A1066" t="s">
        <v>1441</v>
      </c>
      <c r="B1066" s="6">
        <v>5562211</v>
      </c>
      <c r="C1066" s="7">
        <v>980700</v>
      </c>
      <c r="D1066">
        <f t="shared" si="48"/>
        <v>5.6716743142653208</v>
      </c>
      <c r="F1066">
        <v>9548924</v>
      </c>
      <c r="G1066">
        <v>539385</v>
      </c>
      <c r="H1066">
        <f t="shared" si="49"/>
        <v>17.703354746609566</v>
      </c>
      <c r="K1066">
        <v>44879942</v>
      </c>
      <c r="L1066">
        <v>2535109</v>
      </c>
      <c r="M1066">
        <f t="shared" si="50"/>
        <v>17.703357922677093</v>
      </c>
    </row>
    <row r="1067" spans="1:13" x14ac:dyDescent="0.15">
      <c r="A1067" t="s">
        <v>1442</v>
      </c>
      <c r="B1067" s="6">
        <v>5569507</v>
      </c>
      <c r="C1067" s="7">
        <v>981920</v>
      </c>
      <c r="D1067">
        <f t="shared" si="48"/>
        <v>5.6720578051165065</v>
      </c>
      <c r="F1067">
        <v>9561450</v>
      </c>
      <c r="G1067">
        <v>343672</v>
      </c>
      <c r="H1067">
        <f t="shared" si="49"/>
        <v>27.821440210433202</v>
      </c>
      <c r="K1067">
        <v>44938815</v>
      </c>
      <c r="L1067">
        <v>1615258</v>
      </c>
      <c r="M1067">
        <f t="shared" si="50"/>
        <v>27.821447100091749</v>
      </c>
    </row>
    <row r="1068" spans="1:13" x14ac:dyDescent="0.15">
      <c r="A1068" t="s">
        <v>1443</v>
      </c>
      <c r="B1068" s="6">
        <v>5576805</v>
      </c>
      <c r="C1068" s="7">
        <v>983140</v>
      </c>
      <c r="D1068">
        <f t="shared" si="48"/>
        <v>5.6724423785015361</v>
      </c>
      <c r="F1068">
        <v>9573979</v>
      </c>
      <c r="G1068">
        <v>344099</v>
      </c>
      <c r="H1068">
        <f t="shared" si="49"/>
        <v>27.823327007634433</v>
      </c>
      <c r="K1068">
        <v>44997701</v>
      </c>
      <c r="L1068">
        <v>1617265</v>
      </c>
      <c r="M1068">
        <f t="shared" si="50"/>
        <v>27.823331983317516</v>
      </c>
    </row>
    <row r="1069" spans="1:13" x14ac:dyDescent="0.15">
      <c r="A1069" t="s">
        <v>1444</v>
      </c>
      <c r="B1069" s="6">
        <v>5584103</v>
      </c>
      <c r="C1069" s="7">
        <v>984360</v>
      </c>
      <c r="D1069">
        <f t="shared" si="48"/>
        <v>5.672825998618392</v>
      </c>
      <c r="F1069">
        <v>9601166</v>
      </c>
      <c r="G1069">
        <v>541398</v>
      </c>
      <c r="H1069">
        <f t="shared" si="49"/>
        <v>17.734025615166662</v>
      </c>
      <c r="K1069">
        <v>45125480</v>
      </c>
      <c r="L1069">
        <v>2544570</v>
      </c>
      <c r="M1069">
        <f t="shared" si="50"/>
        <v>17.73402971818421</v>
      </c>
    </row>
    <row r="1070" spans="1:13" x14ac:dyDescent="0.15">
      <c r="A1070" t="s">
        <v>1445</v>
      </c>
      <c r="B1070" s="11">
        <v>5591403</v>
      </c>
      <c r="C1070" s="12">
        <v>985580</v>
      </c>
      <c r="D1070">
        <f t="shared" si="48"/>
        <v>5.6732106982690391</v>
      </c>
      <c r="F1070">
        <v>9613718</v>
      </c>
      <c r="G1070">
        <v>344953</v>
      </c>
      <c r="H1070">
        <f t="shared" si="49"/>
        <v>27.869646009746255</v>
      </c>
      <c r="K1070">
        <v>45184474</v>
      </c>
      <c r="L1070">
        <v>1621279</v>
      </c>
      <c r="M1070">
        <f t="shared" si="50"/>
        <v>27.869647358659428</v>
      </c>
    </row>
    <row r="1071" spans="1:13" x14ac:dyDescent="0.15">
      <c r="A1071" t="s">
        <v>1446</v>
      </c>
      <c r="B1071" s="6">
        <v>5598703</v>
      </c>
      <c r="C1071" s="7">
        <v>986800</v>
      </c>
      <c r="D1071">
        <f t="shared" si="48"/>
        <v>5.6735944466963923</v>
      </c>
      <c r="F1071">
        <v>9640965</v>
      </c>
      <c r="G1071">
        <v>345380</v>
      </c>
      <c r="H1071">
        <f t="shared" si="49"/>
        <v>27.914080143609937</v>
      </c>
      <c r="K1071">
        <v>45312535</v>
      </c>
      <c r="L1071">
        <v>1623286</v>
      </c>
      <c r="M1071">
        <f t="shared" si="50"/>
        <v>27.914079835592741</v>
      </c>
    </row>
    <row r="1072" spans="1:13" x14ac:dyDescent="0.15">
      <c r="A1072" t="s">
        <v>1447</v>
      </c>
      <c r="B1072" s="6">
        <v>5606004</v>
      </c>
      <c r="C1072" s="7">
        <v>988020</v>
      </c>
      <c r="D1072">
        <f t="shared" si="48"/>
        <v>5.6739782595494015</v>
      </c>
      <c r="F1072">
        <v>9653538</v>
      </c>
      <c r="G1072">
        <v>345807</v>
      </c>
      <c r="H1072">
        <f t="shared" si="49"/>
        <v>27.915970469076683</v>
      </c>
      <c r="K1072">
        <v>45371628</v>
      </c>
      <c r="L1072">
        <v>1625292</v>
      </c>
      <c r="M1072">
        <f t="shared" si="50"/>
        <v>27.915985558287371</v>
      </c>
    </row>
    <row r="1073" spans="1:13" x14ac:dyDescent="0.15">
      <c r="A1073" t="s">
        <v>1448</v>
      </c>
      <c r="B1073" s="6">
        <v>5613306</v>
      </c>
      <c r="C1073" s="7">
        <v>989240</v>
      </c>
      <c r="D1073">
        <f t="shared" si="48"/>
        <v>5.6743621365897052</v>
      </c>
      <c r="F1073">
        <v>9680847</v>
      </c>
      <c r="G1073">
        <v>544082</v>
      </c>
      <c r="H1073">
        <f t="shared" si="49"/>
        <v>17.792992600380089</v>
      </c>
      <c r="K1073">
        <v>45499980</v>
      </c>
      <c r="L1073">
        <v>2557185</v>
      </c>
      <c r="M1073">
        <f t="shared" si="50"/>
        <v>17.792995031646125</v>
      </c>
    </row>
    <row r="1074" spans="1:13" x14ac:dyDescent="0.15">
      <c r="A1074" t="s">
        <v>1449</v>
      </c>
      <c r="B1074" s="6">
        <v>5620609</v>
      </c>
      <c r="C1074" s="7">
        <v>990460</v>
      </c>
      <c r="D1074">
        <f t="shared" si="48"/>
        <v>5.6747460775801146</v>
      </c>
      <c r="F1074">
        <v>9693442</v>
      </c>
      <c r="G1074">
        <v>346661</v>
      </c>
      <c r="H1074">
        <f t="shared" si="49"/>
        <v>27.962308999281721</v>
      </c>
      <c r="K1074">
        <v>45559177</v>
      </c>
      <c r="L1074">
        <v>1629306</v>
      </c>
      <c r="M1074">
        <f t="shared" si="50"/>
        <v>27.962320767246915</v>
      </c>
    </row>
    <row r="1075" spans="1:13" x14ac:dyDescent="0.15">
      <c r="A1075" t="s">
        <v>1450</v>
      </c>
      <c r="B1075" s="6">
        <v>5627913</v>
      </c>
      <c r="C1075" s="7">
        <v>991680</v>
      </c>
      <c r="D1075">
        <f t="shared" si="48"/>
        <v>5.6751300822846078</v>
      </c>
      <c r="F1075">
        <v>9706039</v>
      </c>
      <c r="G1075">
        <v>347088</v>
      </c>
      <c r="H1075">
        <f t="shared" si="49"/>
        <v>27.964202161987739</v>
      </c>
      <c r="K1075">
        <v>45618383</v>
      </c>
      <c r="L1075">
        <v>1631313</v>
      </c>
      <c r="M1075">
        <f t="shared" si="50"/>
        <v>27.964212263373124</v>
      </c>
    </row>
    <row r="1076" spans="1:13" x14ac:dyDescent="0.15">
      <c r="A1076" t="s">
        <v>1451</v>
      </c>
      <c r="B1076" s="6">
        <v>5635218</v>
      </c>
      <c r="C1076" s="7">
        <v>992900</v>
      </c>
      <c r="D1076">
        <f t="shared" si="48"/>
        <v>5.6755141504683255</v>
      </c>
      <c r="F1076">
        <v>9733429</v>
      </c>
      <c r="G1076">
        <v>546095</v>
      </c>
      <c r="H1076">
        <f t="shared" si="49"/>
        <v>17.823691848487901</v>
      </c>
      <c r="K1076">
        <v>45747116</v>
      </c>
      <c r="L1076">
        <v>2566646</v>
      </c>
      <c r="M1076">
        <f t="shared" si="50"/>
        <v>17.823695203779565</v>
      </c>
    </row>
    <row r="1077" spans="1:13" x14ac:dyDescent="0.15">
      <c r="A1077" t="s">
        <v>1452</v>
      </c>
      <c r="B1077" s="6">
        <v>5642524</v>
      </c>
      <c r="C1077" s="7">
        <v>994120</v>
      </c>
      <c r="D1077">
        <f t="shared" si="48"/>
        <v>5.6758982818975579</v>
      </c>
      <c r="F1077">
        <v>9746048</v>
      </c>
      <c r="G1077">
        <v>347942</v>
      </c>
      <c r="H1077">
        <f t="shared" si="49"/>
        <v>28.010553483051773</v>
      </c>
      <c r="K1077">
        <v>45806425</v>
      </c>
      <c r="L1077">
        <v>1635327</v>
      </c>
      <c r="M1077">
        <f t="shared" si="50"/>
        <v>28.010559967517199</v>
      </c>
    </row>
    <row r="1078" spans="1:13" x14ac:dyDescent="0.15">
      <c r="A1078" t="s">
        <v>1453</v>
      </c>
      <c r="B1078" s="6">
        <v>5649831</v>
      </c>
      <c r="C1078" s="7">
        <v>995340</v>
      </c>
      <c r="D1078">
        <f t="shared" si="48"/>
        <v>5.6762824763397433</v>
      </c>
      <c r="F1078">
        <v>9758669</v>
      </c>
      <c r="G1078">
        <v>348369</v>
      </c>
      <c r="H1078">
        <f t="shared" si="49"/>
        <v>28.012449442975694</v>
      </c>
      <c r="K1078">
        <v>45865744</v>
      </c>
      <c r="L1078">
        <v>1637334</v>
      </c>
      <c r="M1078">
        <f t="shared" si="50"/>
        <v>28.012454392323129</v>
      </c>
    </row>
    <row r="1079" spans="1:13" x14ac:dyDescent="0.15">
      <c r="A1079" t="s">
        <v>1454</v>
      </c>
      <c r="B1079" s="6">
        <v>5657139</v>
      </c>
      <c r="C1079" s="7">
        <v>996560</v>
      </c>
      <c r="D1079">
        <f t="shared" si="48"/>
        <v>5.676666733563458</v>
      </c>
      <c r="F1079">
        <v>9786142</v>
      </c>
      <c r="G1079">
        <v>548108</v>
      </c>
      <c r="H1079">
        <f t="shared" si="49"/>
        <v>17.854404606391441</v>
      </c>
      <c r="K1079">
        <v>45994867</v>
      </c>
      <c r="L1079">
        <v>2576107</v>
      </c>
      <c r="M1079">
        <f t="shared" si="50"/>
        <v>17.854408609580268</v>
      </c>
    </row>
    <row r="1080" spans="1:13" x14ac:dyDescent="0.15">
      <c r="A1080" t="s">
        <v>1455</v>
      </c>
      <c r="B1080" s="11">
        <v>5664447</v>
      </c>
      <c r="C1080" s="12">
        <v>997780</v>
      </c>
      <c r="D1080">
        <f t="shared" si="48"/>
        <v>5.6770500511134721</v>
      </c>
      <c r="F1080">
        <v>9798784</v>
      </c>
      <c r="G1080">
        <v>349223</v>
      </c>
      <c r="H1080">
        <f t="shared" si="49"/>
        <v>28.058816286441616</v>
      </c>
      <c r="K1080">
        <v>46054284</v>
      </c>
      <c r="L1080">
        <v>1641348</v>
      </c>
      <c r="M1080">
        <f t="shared" si="50"/>
        <v>28.058817508535668</v>
      </c>
    </row>
    <row r="1081" spans="1:13" x14ac:dyDescent="0.15">
      <c r="A1081" t="s">
        <v>1456</v>
      </c>
      <c r="B1081" s="6">
        <v>5671757</v>
      </c>
      <c r="C1081" s="7">
        <v>999000</v>
      </c>
      <c r="D1081">
        <f t="shared" si="48"/>
        <v>5.6774344344344341</v>
      </c>
      <c r="F1081">
        <v>9826318</v>
      </c>
      <c r="G1081">
        <v>349650</v>
      </c>
      <c r="H1081">
        <f t="shared" si="49"/>
        <v>28.103297583297582</v>
      </c>
      <c r="K1081">
        <v>46183694</v>
      </c>
      <c r="L1081">
        <v>1643355</v>
      </c>
      <c r="M1081">
        <f t="shared" si="50"/>
        <v>28.103297218190836</v>
      </c>
    </row>
    <row r="1082" spans="1:13" x14ac:dyDescent="0.15">
      <c r="A1082" t="s">
        <v>1457</v>
      </c>
      <c r="B1082" s="6">
        <v>5679067</v>
      </c>
      <c r="C1082" s="7">
        <v>1000220</v>
      </c>
      <c r="D1082">
        <f t="shared" si="48"/>
        <v>5.6778178800663852</v>
      </c>
      <c r="F1082">
        <v>9838983</v>
      </c>
      <c r="G1082">
        <v>350077</v>
      </c>
      <c r="H1082">
        <f t="shared" si="49"/>
        <v>28.105196856691528</v>
      </c>
      <c r="K1082">
        <v>46243220</v>
      </c>
      <c r="L1082">
        <v>1645361</v>
      </c>
      <c r="M1082">
        <f t="shared" si="50"/>
        <v>28.105212169244318</v>
      </c>
    </row>
    <row r="1083" spans="1:13" x14ac:dyDescent="0.15">
      <c r="A1083" t="s">
        <v>1458</v>
      </c>
      <c r="B1083" s="6">
        <v>5686379</v>
      </c>
      <c r="C1083" s="7">
        <v>1001440</v>
      </c>
      <c r="D1083">
        <f t="shared" si="48"/>
        <v>5.6782023885604733</v>
      </c>
      <c r="F1083">
        <v>9866578</v>
      </c>
      <c r="G1083">
        <v>550792</v>
      </c>
      <c r="H1083">
        <f t="shared" si="49"/>
        <v>17.913437377449199</v>
      </c>
      <c r="K1083">
        <v>46372916</v>
      </c>
      <c r="L1083">
        <v>2588722</v>
      </c>
      <c r="M1083">
        <f t="shared" si="50"/>
        <v>17.913439913594431</v>
      </c>
    </row>
    <row r="1084" spans="1:13" x14ac:dyDescent="0.15">
      <c r="A1084" t="s">
        <v>1459</v>
      </c>
      <c r="B1084" s="6">
        <v>5693691</v>
      </c>
      <c r="C1084" s="7">
        <v>1002660</v>
      </c>
      <c r="D1084">
        <f t="shared" si="48"/>
        <v>5.6785859613428284</v>
      </c>
      <c r="F1084">
        <v>9879265</v>
      </c>
      <c r="G1084">
        <v>350931</v>
      </c>
      <c r="H1084">
        <f t="shared" si="49"/>
        <v>28.151588203948926</v>
      </c>
      <c r="K1084">
        <v>46432545</v>
      </c>
      <c r="L1084">
        <v>1649375</v>
      </c>
      <c r="M1084">
        <f t="shared" si="50"/>
        <v>28.151599848427434</v>
      </c>
    </row>
    <row r="1085" spans="1:13" x14ac:dyDescent="0.15">
      <c r="A1085" t="s">
        <v>1460</v>
      </c>
      <c r="B1085" s="6">
        <v>5701005</v>
      </c>
      <c r="C1085" s="7">
        <v>1003880</v>
      </c>
      <c r="D1085">
        <f t="shared" si="48"/>
        <v>5.6789705940949116</v>
      </c>
      <c r="F1085">
        <v>9891955</v>
      </c>
      <c r="G1085">
        <v>351358</v>
      </c>
      <c r="H1085">
        <f t="shared" si="49"/>
        <v>28.153493018516727</v>
      </c>
      <c r="K1085">
        <v>46492188</v>
      </c>
      <c r="L1085">
        <v>1651382</v>
      </c>
      <c r="M1085">
        <f t="shared" si="50"/>
        <v>28.153502944806228</v>
      </c>
    </row>
    <row r="1086" spans="1:13" x14ac:dyDescent="0.15">
      <c r="A1086" t="s">
        <v>1461</v>
      </c>
      <c r="B1086" s="6">
        <v>5708319</v>
      </c>
      <c r="C1086" s="7">
        <v>1005100</v>
      </c>
      <c r="D1086">
        <f t="shared" si="48"/>
        <v>5.6793542931051633</v>
      </c>
      <c r="F1086">
        <v>9919630</v>
      </c>
      <c r="G1086">
        <v>552805</v>
      </c>
      <c r="H1086">
        <f t="shared" si="49"/>
        <v>17.944175613462253</v>
      </c>
      <c r="K1086">
        <v>46622261</v>
      </c>
      <c r="L1086">
        <v>2598183</v>
      </c>
      <c r="M1086">
        <f t="shared" si="50"/>
        <v>17.944179066678522</v>
      </c>
    </row>
    <row r="1087" spans="1:13" x14ac:dyDescent="0.15">
      <c r="A1087" t="s">
        <v>1462</v>
      </c>
      <c r="B1087" s="6">
        <v>5715634</v>
      </c>
      <c r="C1087" s="7">
        <v>1006320</v>
      </c>
      <c r="D1087">
        <f t="shared" si="48"/>
        <v>5.6797380554893078</v>
      </c>
      <c r="F1087">
        <v>9932342</v>
      </c>
      <c r="G1087">
        <v>352212</v>
      </c>
      <c r="H1087">
        <f t="shared" si="49"/>
        <v>28.199896653152077</v>
      </c>
      <c r="K1087">
        <v>46682007</v>
      </c>
      <c r="L1087">
        <v>1655396</v>
      </c>
      <c r="M1087">
        <f t="shared" si="50"/>
        <v>28.199903225572612</v>
      </c>
    </row>
    <row r="1088" spans="1:13" x14ac:dyDescent="0.15">
      <c r="A1088" t="s">
        <v>1463</v>
      </c>
      <c r="B1088" s="6">
        <v>5722950</v>
      </c>
      <c r="C1088" s="7">
        <v>1007540</v>
      </c>
      <c r="D1088">
        <f t="shared" si="48"/>
        <v>5.680121881017131</v>
      </c>
      <c r="F1088">
        <v>9945056</v>
      </c>
      <c r="G1088">
        <v>352639</v>
      </c>
      <c r="H1088">
        <f t="shared" si="49"/>
        <v>28.201804111286613</v>
      </c>
      <c r="K1088">
        <v>46741763</v>
      </c>
      <c r="L1088">
        <v>1657403</v>
      </c>
      <c r="M1088">
        <f t="shared" si="50"/>
        <v>28.201809095313571</v>
      </c>
    </row>
    <row r="1089" spans="1:13" x14ac:dyDescent="0.15">
      <c r="A1089" t="s">
        <v>1464</v>
      </c>
      <c r="B1089" s="6">
        <v>5730268</v>
      </c>
      <c r="C1089" s="7">
        <v>1008760</v>
      </c>
      <c r="D1089">
        <f t="shared" si="48"/>
        <v>5.6805067607756055</v>
      </c>
      <c r="F1089">
        <v>9972814</v>
      </c>
      <c r="G1089">
        <v>554818</v>
      </c>
      <c r="H1089">
        <f t="shared" si="49"/>
        <v>17.974928715362516</v>
      </c>
      <c r="K1089">
        <v>46872225</v>
      </c>
      <c r="L1089">
        <v>2607644</v>
      </c>
      <c r="M1089">
        <f t="shared" si="50"/>
        <v>17.974932544473095</v>
      </c>
    </row>
    <row r="1090" spans="1:13" x14ac:dyDescent="0.15">
      <c r="A1090" t="s">
        <v>1465</v>
      </c>
      <c r="B1090" s="11">
        <v>5737586</v>
      </c>
      <c r="C1090" s="12">
        <v>1009980</v>
      </c>
      <c r="D1090">
        <f t="shared" ref="D1090:D1153" si="51">B1090/C1090</f>
        <v>5.6808907107071427</v>
      </c>
      <c r="F1090">
        <v>9985550</v>
      </c>
      <c r="G1090">
        <v>353493</v>
      </c>
      <c r="H1090">
        <f t="shared" ref="H1090:H1153" si="52">F1090/G1090</f>
        <v>28.248225565994236</v>
      </c>
      <c r="K1090">
        <v>46932085</v>
      </c>
      <c r="L1090">
        <v>1661417</v>
      </c>
      <c r="M1090">
        <f t="shared" ref="M1090:M1153" si="53">K1090/L1090</f>
        <v>28.248227266243212</v>
      </c>
    </row>
    <row r="1091" spans="1:13" x14ac:dyDescent="0.15">
      <c r="A1091" t="s">
        <v>1466</v>
      </c>
      <c r="B1091" s="6">
        <v>5744905</v>
      </c>
      <c r="C1091" s="7">
        <v>1011200</v>
      </c>
      <c r="D1091">
        <f t="shared" si="51"/>
        <v>5.6812747231012661</v>
      </c>
      <c r="F1091">
        <v>10013369</v>
      </c>
      <c r="G1091">
        <v>353920</v>
      </c>
      <c r="H1091">
        <f t="shared" si="52"/>
        <v>28.292746948462931</v>
      </c>
      <c r="K1091">
        <v>47062834</v>
      </c>
      <c r="L1091">
        <v>1663424</v>
      </c>
      <c r="M1091">
        <f t="shared" si="53"/>
        <v>28.292746768112039</v>
      </c>
    </row>
    <row r="1092" spans="1:13" x14ac:dyDescent="0.15">
      <c r="A1092" t="s">
        <v>1467</v>
      </c>
      <c r="B1092" s="6">
        <v>5752224</v>
      </c>
      <c r="C1092" s="7">
        <v>1012420</v>
      </c>
      <c r="D1092">
        <f t="shared" si="51"/>
        <v>5.6816578099998027</v>
      </c>
      <c r="F1092">
        <v>10026125</v>
      </c>
      <c r="G1092">
        <v>354347</v>
      </c>
      <c r="H1092">
        <f t="shared" si="52"/>
        <v>28.294651852562602</v>
      </c>
      <c r="K1092">
        <v>47122787</v>
      </c>
      <c r="L1092">
        <v>1665430</v>
      </c>
      <c r="M1092">
        <f t="shared" si="53"/>
        <v>28.294666842797355</v>
      </c>
    </row>
    <row r="1093" spans="1:13" x14ac:dyDescent="0.15">
      <c r="A1093" t="s">
        <v>1468</v>
      </c>
      <c r="B1093" s="6">
        <v>5759545</v>
      </c>
      <c r="C1093" s="7">
        <v>1013640</v>
      </c>
      <c r="D1093">
        <f t="shared" si="51"/>
        <v>5.6820419478315776</v>
      </c>
      <c r="F1093">
        <v>10054005</v>
      </c>
      <c r="G1093">
        <v>557502</v>
      </c>
      <c r="H1093">
        <f t="shared" si="52"/>
        <v>18.03402499004488</v>
      </c>
      <c r="K1093">
        <v>47253823</v>
      </c>
      <c r="L1093">
        <v>2620259</v>
      </c>
      <c r="M1093">
        <f t="shared" si="53"/>
        <v>18.034027552238157</v>
      </c>
    </row>
    <row r="1094" spans="1:13" x14ac:dyDescent="0.15">
      <c r="A1094" t="s">
        <v>1469</v>
      </c>
      <c r="B1094" s="6">
        <v>5766867</v>
      </c>
      <c r="C1094" s="7">
        <v>1014860</v>
      </c>
      <c r="D1094">
        <f t="shared" si="51"/>
        <v>5.6824261474489095</v>
      </c>
      <c r="F1094">
        <v>10066786</v>
      </c>
      <c r="G1094">
        <v>355201</v>
      </c>
      <c r="H1094">
        <f t="shared" si="52"/>
        <v>28.341097012677331</v>
      </c>
      <c r="K1094">
        <v>47313894</v>
      </c>
      <c r="L1094">
        <v>1669444</v>
      </c>
      <c r="M1094">
        <f t="shared" si="53"/>
        <v>28.341108776335115</v>
      </c>
    </row>
    <row r="1095" spans="1:13" x14ac:dyDescent="0.15">
      <c r="A1095" t="s">
        <v>1470</v>
      </c>
      <c r="B1095" s="6">
        <v>5774190</v>
      </c>
      <c r="C1095" s="7">
        <v>1016080</v>
      </c>
      <c r="D1095">
        <f t="shared" si="51"/>
        <v>5.6828104086292415</v>
      </c>
      <c r="F1095">
        <v>10079569</v>
      </c>
      <c r="G1095">
        <v>355628</v>
      </c>
      <c r="H1095">
        <f t="shared" si="52"/>
        <v>28.343012923616811</v>
      </c>
      <c r="K1095">
        <v>47373974</v>
      </c>
      <c r="L1095">
        <v>1671451</v>
      </c>
      <c r="M1095">
        <f t="shared" si="53"/>
        <v>28.343022918410412</v>
      </c>
    </row>
    <row r="1096" spans="1:13" x14ac:dyDescent="0.15">
      <c r="A1096" t="s">
        <v>1471</v>
      </c>
      <c r="B1096" s="6">
        <v>5781514</v>
      </c>
      <c r="C1096" s="7">
        <v>1017300</v>
      </c>
      <c r="D1096">
        <f t="shared" si="51"/>
        <v>5.6831947311510866</v>
      </c>
      <c r="F1096">
        <v>10107531</v>
      </c>
      <c r="G1096">
        <v>559515</v>
      </c>
      <c r="H1096">
        <f t="shared" si="52"/>
        <v>18.064807913996944</v>
      </c>
      <c r="K1096">
        <v>47505395</v>
      </c>
      <c r="L1096">
        <v>2629720</v>
      </c>
      <c r="M1096">
        <f t="shared" si="53"/>
        <v>18.064811082548712</v>
      </c>
    </row>
    <row r="1097" spans="1:13" x14ac:dyDescent="0.15">
      <c r="A1097" t="s">
        <v>1472</v>
      </c>
      <c r="B1097" s="6">
        <v>5788838</v>
      </c>
      <c r="C1097" s="7">
        <v>1018520</v>
      </c>
      <c r="D1097">
        <f t="shared" si="51"/>
        <v>5.683578132977261</v>
      </c>
      <c r="F1097">
        <v>10120335</v>
      </c>
      <c r="G1097">
        <v>356482</v>
      </c>
      <c r="H1097">
        <f t="shared" si="52"/>
        <v>28.389469875056804</v>
      </c>
      <c r="K1097">
        <v>47565574</v>
      </c>
      <c r="L1097">
        <v>1675465</v>
      </c>
      <c r="M1097">
        <f t="shared" si="53"/>
        <v>28.389476354325517</v>
      </c>
    </row>
    <row r="1098" spans="1:13" x14ac:dyDescent="0.15">
      <c r="A1098" t="s">
        <v>1473</v>
      </c>
      <c r="B1098" s="6">
        <v>5796164</v>
      </c>
      <c r="C1098" s="7">
        <v>1019740</v>
      </c>
      <c r="D1098">
        <f t="shared" si="51"/>
        <v>5.6839625786965309</v>
      </c>
      <c r="F1098">
        <v>10133143</v>
      </c>
      <c r="G1098">
        <v>356909</v>
      </c>
      <c r="H1098">
        <f t="shared" si="52"/>
        <v>28.391391082881071</v>
      </c>
      <c r="K1098">
        <v>47625772</v>
      </c>
      <c r="L1098">
        <v>1677472</v>
      </c>
      <c r="M1098">
        <f t="shared" si="53"/>
        <v>28.391396100799298</v>
      </c>
    </row>
    <row r="1099" spans="1:13" x14ac:dyDescent="0.15">
      <c r="A1099" t="s">
        <v>1474</v>
      </c>
      <c r="B1099" s="6">
        <v>5803490</v>
      </c>
      <c r="C1099" s="7">
        <v>1020960</v>
      </c>
      <c r="D1099">
        <f t="shared" si="51"/>
        <v>5.6843461056260773</v>
      </c>
      <c r="F1099">
        <v>10161184</v>
      </c>
      <c r="G1099">
        <v>561528</v>
      </c>
      <c r="H1099">
        <f t="shared" si="52"/>
        <v>18.095596301520139</v>
      </c>
      <c r="K1099">
        <v>47757564</v>
      </c>
      <c r="L1099">
        <v>2639181</v>
      </c>
      <c r="M1099">
        <f t="shared" si="53"/>
        <v>18.095600112307569</v>
      </c>
    </row>
    <row r="1100" spans="1:13" x14ac:dyDescent="0.15">
      <c r="A1100" t="s">
        <v>1475</v>
      </c>
      <c r="B1100" s="11">
        <v>5810818</v>
      </c>
      <c r="C1100" s="12">
        <v>1022180</v>
      </c>
      <c r="D1100">
        <f t="shared" si="51"/>
        <v>5.6847306736582599</v>
      </c>
      <c r="F1100">
        <v>10174015</v>
      </c>
      <c r="G1100">
        <v>357763</v>
      </c>
      <c r="H1100">
        <f t="shared" si="52"/>
        <v>28.437862495562705</v>
      </c>
      <c r="K1100">
        <v>47817870</v>
      </c>
      <c r="L1100">
        <v>1681486</v>
      </c>
      <c r="M1100">
        <f t="shared" si="53"/>
        <v>28.437863889440649</v>
      </c>
    </row>
    <row r="1101" spans="1:13" x14ac:dyDescent="0.15">
      <c r="A1101" t="s">
        <v>1476</v>
      </c>
      <c r="B1101" s="6">
        <v>5818146</v>
      </c>
      <c r="C1101" s="7">
        <v>1023400</v>
      </c>
      <c r="D1101">
        <f t="shared" si="51"/>
        <v>5.6851143247996871</v>
      </c>
      <c r="F1101">
        <v>10202118</v>
      </c>
      <c r="G1101">
        <v>358190</v>
      </c>
      <c r="H1101">
        <f t="shared" si="52"/>
        <v>28.482419944722075</v>
      </c>
      <c r="K1101">
        <v>47949954</v>
      </c>
      <c r="L1101">
        <v>1683493</v>
      </c>
      <c r="M1101">
        <f t="shared" si="53"/>
        <v>28.482419588320237</v>
      </c>
    </row>
    <row r="1102" spans="1:13" x14ac:dyDescent="0.15">
      <c r="A1102" t="s">
        <v>1477</v>
      </c>
      <c r="B1102" s="6">
        <v>5825475</v>
      </c>
      <c r="C1102" s="7">
        <v>1024620</v>
      </c>
      <c r="D1102">
        <f t="shared" si="51"/>
        <v>5.6854980382971245</v>
      </c>
      <c r="F1102">
        <v>10214970</v>
      </c>
      <c r="G1102">
        <v>358617</v>
      </c>
      <c r="H1102">
        <f t="shared" si="52"/>
        <v>28.484344021616376</v>
      </c>
      <c r="K1102">
        <v>48010359</v>
      </c>
      <c r="L1102">
        <v>1685499</v>
      </c>
      <c r="M1102">
        <f t="shared" si="53"/>
        <v>28.484359231301827</v>
      </c>
    </row>
    <row r="1103" spans="1:13" x14ac:dyDescent="0.15">
      <c r="A1103" t="s">
        <v>1478</v>
      </c>
      <c r="B1103" s="6">
        <v>5832805</v>
      </c>
      <c r="C1103" s="7">
        <v>1025840</v>
      </c>
      <c r="D1103">
        <f t="shared" si="51"/>
        <v>5.6858818139280976</v>
      </c>
      <c r="F1103">
        <v>10243134</v>
      </c>
      <c r="G1103">
        <v>564212</v>
      </c>
      <c r="H1103">
        <f t="shared" si="52"/>
        <v>18.154760976370586</v>
      </c>
      <c r="K1103">
        <v>48142729</v>
      </c>
      <c r="L1103">
        <v>2651796</v>
      </c>
      <c r="M1103">
        <f t="shared" si="53"/>
        <v>18.154763413173562</v>
      </c>
    </row>
    <row r="1104" spans="1:13" x14ac:dyDescent="0.15">
      <c r="A1104" t="s">
        <v>1479</v>
      </c>
      <c r="B1104" s="6">
        <v>5840137</v>
      </c>
      <c r="C1104" s="7">
        <v>1027060</v>
      </c>
      <c r="D1104">
        <f t="shared" si="51"/>
        <v>5.6862666251241407</v>
      </c>
      <c r="F1104">
        <v>10256010</v>
      </c>
      <c r="G1104">
        <v>359471</v>
      </c>
      <c r="H1104">
        <f t="shared" si="52"/>
        <v>28.530841152693821</v>
      </c>
      <c r="K1104">
        <v>48203247</v>
      </c>
      <c r="L1104">
        <v>1689513</v>
      </c>
      <c r="M1104">
        <f t="shared" si="53"/>
        <v>28.530852973608372</v>
      </c>
    </row>
    <row r="1105" spans="1:13" x14ac:dyDescent="0.15">
      <c r="A1105" t="s">
        <v>1480</v>
      </c>
      <c r="B1105" s="6">
        <v>5847469</v>
      </c>
      <c r="C1105" s="7">
        <v>1028280</v>
      </c>
      <c r="D1105">
        <f t="shared" si="51"/>
        <v>5.6866505232037969</v>
      </c>
      <c r="F1105">
        <v>10268885</v>
      </c>
      <c r="G1105">
        <v>359898</v>
      </c>
      <c r="H1105">
        <f t="shared" si="52"/>
        <v>28.532764838926585</v>
      </c>
      <c r="K1105">
        <v>48263759</v>
      </c>
      <c r="L1105">
        <v>1691520</v>
      </c>
      <c r="M1105">
        <f t="shared" si="53"/>
        <v>28.532774664207341</v>
      </c>
    </row>
    <row r="1106" spans="1:13" x14ac:dyDescent="0.15">
      <c r="A1106" t="s">
        <v>1481</v>
      </c>
      <c r="B1106" s="6">
        <v>5854802</v>
      </c>
      <c r="C1106" s="7">
        <v>1029500</v>
      </c>
      <c r="D1106">
        <f t="shared" si="51"/>
        <v>5.6870344827586203</v>
      </c>
      <c r="F1106">
        <v>10297132</v>
      </c>
      <c r="G1106">
        <v>566225</v>
      </c>
      <c r="H1106">
        <f t="shared" si="52"/>
        <v>18.185583469468849</v>
      </c>
      <c r="K1106">
        <v>48396520</v>
      </c>
      <c r="L1106">
        <v>2661257</v>
      </c>
      <c r="M1106">
        <f t="shared" si="53"/>
        <v>18.185586735892098</v>
      </c>
    </row>
    <row r="1107" spans="1:13" x14ac:dyDescent="0.15">
      <c r="A1107" t="s">
        <v>1482</v>
      </c>
      <c r="B1107" s="6">
        <v>5862136</v>
      </c>
      <c r="C1107" s="7">
        <v>1030720</v>
      </c>
      <c r="D1107">
        <f t="shared" si="51"/>
        <v>5.6874185035703197</v>
      </c>
      <c r="F1107">
        <v>10310030</v>
      </c>
      <c r="G1107">
        <v>360752</v>
      </c>
      <c r="H1107">
        <f t="shared" si="52"/>
        <v>28.579273295782144</v>
      </c>
      <c r="K1107">
        <v>48457141</v>
      </c>
      <c r="L1107">
        <v>1695534</v>
      </c>
      <c r="M1107">
        <f t="shared" si="53"/>
        <v>28.579280038029317</v>
      </c>
    </row>
    <row r="1108" spans="1:13" x14ac:dyDescent="0.15">
      <c r="A1108" t="s">
        <v>1483</v>
      </c>
      <c r="B1108" s="6">
        <v>5869471</v>
      </c>
      <c r="C1108" s="7">
        <v>1031940</v>
      </c>
      <c r="D1108">
        <f t="shared" si="51"/>
        <v>5.6878025854216334</v>
      </c>
      <c r="F1108">
        <v>10322931</v>
      </c>
      <c r="G1108">
        <v>361179</v>
      </c>
      <c r="H1108">
        <f t="shared" si="52"/>
        <v>28.581204887327335</v>
      </c>
      <c r="K1108">
        <v>48517775</v>
      </c>
      <c r="L1108">
        <v>1697541</v>
      </c>
      <c r="M1108">
        <f t="shared" si="53"/>
        <v>28.581209526014394</v>
      </c>
    </row>
    <row r="1109" spans="1:13" x14ac:dyDescent="0.15">
      <c r="A1109" t="s">
        <v>1484</v>
      </c>
      <c r="B1109" s="6">
        <v>5876807</v>
      </c>
      <c r="C1109" s="7">
        <v>1033160</v>
      </c>
      <c r="D1109">
        <f t="shared" si="51"/>
        <v>5.6881867280963254</v>
      </c>
      <c r="F1109">
        <v>10351260</v>
      </c>
      <c r="G1109">
        <v>568238</v>
      </c>
      <c r="H1109">
        <f t="shared" si="52"/>
        <v>18.216416360750248</v>
      </c>
      <c r="K1109">
        <v>48650922</v>
      </c>
      <c r="L1109">
        <v>2670718</v>
      </c>
      <c r="M1109">
        <f t="shared" si="53"/>
        <v>18.216420453226437</v>
      </c>
    </row>
    <row r="1110" spans="1:13" x14ac:dyDescent="0.15">
      <c r="A1110" t="s">
        <v>1485</v>
      </c>
      <c r="B1110" s="11">
        <v>5884143</v>
      </c>
      <c r="C1110" s="12">
        <v>1034380</v>
      </c>
      <c r="D1110">
        <f t="shared" si="51"/>
        <v>5.6885699646164856</v>
      </c>
      <c r="F1110">
        <v>10364181</v>
      </c>
      <c r="G1110">
        <v>362033</v>
      </c>
      <c r="H1110">
        <f t="shared" si="52"/>
        <v>28.627724544447606</v>
      </c>
      <c r="K1110">
        <v>48711650</v>
      </c>
      <c r="L1110">
        <v>1701555</v>
      </c>
      <c r="M1110">
        <f t="shared" si="53"/>
        <v>28.627725815504053</v>
      </c>
    </row>
    <row r="1111" spans="1:13" x14ac:dyDescent="0.15">
      <c r="A1111" t="s">
        <v>1486</v>
      </c>
      <c r="B1111" s="6">
        <v>5891481</v>
      </c>
      <c r="C1111" s="7">
        <v>1035600</v>
      </c>
      <c r="D1111">
        <f t="shared" si="51"/>
        <v>5.6889542294322135</v>
      </c>
      <c r="F1111">
        <v>10392572</v>
      </c>
      <c r="G1111">
        <v>362460</v>
      </c>
      <c r="H1111">
        <f t="shared" si="52"/>
        <v>28.672327981018594</v>
      </c>
      <c r="K1111">
        <v>48845088</v>
      </c>
      <c r="L1111">
        <v>1703562</v>
      </c>
      <c r="M1111">
        <f t="shared" si="53"/>
        <v>28.672327746216457</v>
      </c>
    </row>
    <row r="1112" spans="1:13" x14ac:dyDescent="0.15">
      <c r="A1112" t="s">
        <v>1487</v>
      </c>
      <c r="B1112" s="6">
        <v>5899502</v>
      </c>
      <c r="C1112" s="7">
        <v>1036940</v>
      </c>
      <c r="D1112">
        <f t="shared" si="51"/>
        <v>5.6893378594711361</v>
      </c>
      <c r="F1112">
        <v>10406721</v>
      </c>
      <c r="G1112">
        <v>362929</v>
      </c>
      <c r="H1112">
        <f t="shared" si="52"/>
        <v>28.67426135690452</v>
      </c>
      <c r="K1112">
        <v>48911588</v>
      </c>
      <c r="L1112">
        <v>1705766</v>
      </c>
      <c r="M1112">
        <f t="shared" si="53"/>
        <v>28.674265989590602</v>
      </c>
    </row>
    <row r="1113" spans="1:13" x14ac:dyDescent="0.15">
      <c r="A1113" t="s">
        <v>1488</v>
      </c>
      <c r="B1113" s="6">
        <v>5907525</v>
      </c>
      <c r="C1113" s="7">
        <v>1038280</v>
      </c>
      <c r="D1113">
        <f t="shared" si="51"/>
        <v>5.6897224255499479</v>
      </c>
      <c r="F1113">
        <v>10436380</v>
      </c>
      <c r="G1113">
        <v>571054</v>
      </c>
      <c r="H1113">
        <f t="shared" si="52"/>
        <v>18.275644685091077</v>
      </c>
      <c r="K1113">
        <v>49050986</v>
      </c>
      <c r="L1113">
        <v>2683953</v>
      </c>
      <c r="M1113">
        <f t="shared" si="53"/>
        <v>18.275650132472514</v>
      </c>
    </row>
    <row r="1114" spans="1:13" x14ac:dyDescent="0.15">
      <c r="A1114" t="s">
        <v>1489</v>
      </c>
      <c r="B1114" s="6">
        <v>5915548</v>
      </c>
      <c r="C1114" s="7">
        <v>1039620</v>
      </c>
      <c r="D1114">
        <f t="shared" si="51"/>
        <v>5.6901060002693296</v>
      </c>
      <c r="F1114">
        <v>10450554</v>
      </c>
      <c r="G1114">
        <v>363867</v>
      </c>
      <c r="H1114">
        <f t="shared" si="52"/>
        <v>28.720807327952247</v>
      </c>
      <c r="K1114">
        <v>49117603</v>
      </c>
      <c r="L1114">
        <v>1710174</v>
      </c>
      <c r="M1114">
        <f t="shared" si="53"/>
        <v>28.720821974839986</v>
      </c>
    </row>
    <row r="1115" spans="1:13" x14ac:dyDescent="0.15">
      <c r="A1115" t="s">
        <v>1490</v>
      </c>
      <c r="B1115" s="6">
        <v>5923573</v>
      </c>
      <c r="C1115" s="7">
        <v>1040960</v>
      </c>
      <c r="D1115">
        <f t="shared" si="51"/>
        <v>5.6904905087611439</v>
      </c>
      <c r="F1115">
        <v>10464731</v>
      </c>
      <c r="G1115">
        <v>364336</v>
      </c>
      <c r="H1115">
        <f t="shared" si="52"/>
        <v>28.72274768345703</v>
      </c>
      <c r="K1115">
        <v>49184235</v>
      </c>
      <c r="L1115">
        <v>1712379</v>
      </c>
      <c r="M1115">
        <f t="shared" si="53"/>
        <v>28.722750629387537</v>
      </c>
    </row>
    <row r="1116" spans="1:13" x14ac:dyDescent="0.15">
      <c r="A1116" t="s">
        <v>1491</v>
      </c>
      <c r="B1116" s="6">
        <v>5931598</v>
      </c>
      <c r="C1116" s="7">
        <v>1042300</v>
      </c>
      <c r="D1116">
        <f t="shared" si="51"/>
        <v>5.690874028590617</v>
      </c>
      <c r="F1116">
        <v>10494479</v>
      </c>
      <c r="G1116">
        <v>573265</v>
      </c>
      <c r="H1116">
        <f t="shared" si="52"/>
        <v>18.306505717251184</v>
      </c>
      <c r="K1116">
        <v>49324051</v>
      </c>
      <c r="L1116">
        <v>2694345</v>
      </c>
      <c r="M1116">
        <f t="shared" si="53"/>
        <v>18.306509003115785</v>
      </c>
    </row>
    <row r="1117" spans="1:13" x14ac:dyDescent="0.15">
      <c r="A1117" t="s">
        <v>1492</v>
      </c>
      <c r="B1117" s="6">
        <v>5939625</v>
      </c>
      <c r="C1117" s="7">
        <v>1043640</v>
      </c>
      <c r="D1117">
        <f t="shared" si="51"/>
        <v>5.6912584799356098</v>
      </c>
      <c r="F1117">
        <v>10508681</v>
      </c>
      <c r="G1117">
        <v>365274</v>
      </c>
      <c r="H1117">
        <f t="shared" si="52"/>
        <v>28.769310161686843</v>
      </c>
      <c r="K1117">
        <v>49390800</v>
      </c>
      <c r="L1117">
        <v>1716787</v>
      </c>
      <c r="M1117">
        <f t="shared" si="53"/>
        <v>28.769323160065866</v>
      </c>
    </row>
    <row r="1118" spans="1:13" x14ac:dyDescent="0.15">
      <c r="A1118" t="s">
        <v>1493</v>
      </c>
      <c r="B1118" s="6">
        <v>5947652</v>
      </c>
      <c r="C1118" s="7">
        <v>1044980</v>
      </c>
      <c r="D1118">
        <f t="shared" si="51"/>
        <v>5.6916419453003888</v>
      </c>
      <c r="F1118">
        <v>10522882</v>
      </c>
      <c r="G1118">
        <v>365743</v>
      </c>
      <c r="H1118">
        <f t="shared" si="52"/>
        <v>28.771246476350882</v>
      </c>
      <c r="K1118">
        <v>49457545</v>
      </c>
      <c r="L1118">
        <v>1718992</v>
      </c>
      <c r="M1118">
        <f t="shared" si="53"/>
        <v>28.771247917384141</v>
      </c>
    </row>
    <row r="1119" spans="1:13" x14ac:dyDescent="0.15">
      <c r="A1119" t="s">
        <v>1494</v>
      </c>
      <c r="B1119" s="6">
        <v>5955681</v>
      </c>
      <c r="C1119" s="7">
        <v>1046320</v>
      </c>
      <c r="D1119">
        <f t="shared" si="51"/>
        <v>5.6920263399342454</v>
      </c>
      <c r="F1119">
        <v>10552721</v>
      </c>
      <c r="G1119">
        <v>575476</v>
      </c>
      <c r="H1119">
        <f t="shared" si="52"/>
        <v>18.337378100911245</v>
      </c>
      <c r="K1119">
        <v>49597788</v>
      </c>
      <c r="L1119">
        <v>2704737</v>
      </c>
      <c r="M1119">
        <f t="shared" si="53"/>
        <v>18.337379198051419</v>
      </c>
    </row>
    <row r="1120" spans="1:13" x14ac:dyDescent="0.15">
      <c r="A1120" t="s">
        <v>1495</v>
      </c>
      <c r="B1120" s="11">
        <v>5963711</v>
      </c>
      <c r="C1120" s="12">
        <v>1047660</v>
      </c>
      <c r="D1120">
        <f t="shared" si="51"/>
        <v>5.6924107057633204</v>
      </c>
      <c r="F1120">
        <v>10566950</v>
      </c>
      <c r="G1120">
        <v>366681</v>
      </c>
      <c r="H1120">
        <f t="shared" si="52"/>
        <v>28.817828030358815</v>
      </c>
      <c r="K1120">
        <v>49664665</v>
      </c>
      <c r="L1120">
        <v>1723400</v>
      </c>
      <c r="M1120">
        <f t="shared" si="53"/>
        <v>28.817839735406753</v>
      </c>
    </row>
    <row r="1121" spans="1:13" x14ac:dyDescent="0.15">
      <c r="A1121" t="s">
        <v>1496</v>
      </c>
      <c r="B1121" s="6">
        <v>5971741</v>
      </c>
      <c r="C1121" s="7">
        <v>1049000</v>
      </c>
      <c r="D1121">
        <f t="shared" si="51"/>
        <v>5.6927940896091513</v>
      </c>
      <c r="F1121">
        <v>10596854</v>
      </c>
      <c r="G1121">
        <v>367150</v>
      </c>
      <c r="H1121">
        <f t="shared" si="52"/>
        <v>28.86246493258886</v>
      </c>
      <c r="K1121">
        <v>49805213</v>
      </c>
      <c r="L1121">
        <v>1725605</v>
      </c>
      <c r="M1121">
        <f t="shared" si="53"/>
        <v>28.862464468983344</v>
      </c>
    </row>
    <row r="1122" spans="1:13" x14ac:dyDescent="0.15">
      <c r="A1122" t="s">
        <v>1497</v>
      </c>
      <c r="B1122" s="6">
        <v>5980911</v>
      </c>
      <c r="C1122" s="7">
        <v>1050540</v>
      </c>
      <c r="D1122">
        <f t="shared" si="51"/>
        <v>5.6931777942772293</v>
      </c>
      <c r="F1122">
        <v>10613125</v>
      </c>
      <c r="G1122">
        <v>367689</v>
      </c>
      <c r="H1122">
        <f t="shared" si="52"/>
        <v>28.864407148432505</v>
      </c>
      <c r="K1122">
        <v>49881687</v>
      </c>
      <c r="L1122">
        <v>1728138</v>
      </c>
      <c r="M1122">
        <f t="shared" si="53"/>
        <v>28.864411869885391</v>
      </c>
    </row>
    <row r="1123" spans="1:13" x14ac:dyDescent="0.15">
      <c r="A1123" t="s">
        <v>1498</v>
      </c>
      <c r="B1123" s="6">
        <v>5990083</v>
      </c>
      <c r="C1123" s="7">
        <v>1052080</v>
      </c>
      <c r="D1123">
        <f t="shared" si="51"/>
        <v>5.6935622766329557</v>
      </c>
      <c r="F1123">
        <v>10645125</v>
      </c>
      <c r="G1123">
        <v>578644</v>
      </c>
      <c r="H1123">
        <f t="shared" si="52"/>
        <v>18.396673948057874</v>
      </c>
      <c r="K1123">
        <v>50032087</v>
      </c>
      <c r="L1123">
        <v>2719626</v>
      </c>
      <c r="M1123">
        <f t="shared" si="53"/>
        <v>18.396679175739607</v>
      </c>
    </row>
    <row r="1124" spans="1:13" x14ac:dyDescent="0.15">
      <c r="A1124" t="s">
        <v>1499</v>
      </c>
      <c r="B1124" s="6">
        <v>6000000</v>
      </c>
      <c r="C1124" s="7">
        <v>1053620</v>
      </c>
      <c r="D1124">
        <f t="shared" si="51"/>
        <v>5.6946527210948918</v>
      </c>
      <c r="F1124">
        <v>10662750</v>
      </c>
      <c r="G1124">
        <v>368767</v>
      </c>
      <c r="H1124">
        <f t="shared" si="52"/>
        <v>28.914599191359315</v>
      </c>
      <c r="K1124">
        <v>50114925</v>
      </c>
      <c r="L1124">
        <v>1733204</v>
      </c>
      <c r="M1124">
        <f t="shared" si="53"/>
        <v>28.914614205829203</v>
      </c>
    </row>
    <row r="1125" spans="1:13" x14ac:dyDescent="0.15">
      <c r="A1125" t="s">
        <v>1500</v>
      </c>
      <c r="B1125" s="6">
        <v>6009175</v>
      </c>
      <c r="C1125" s="7">
        <v>1055160</v>
      </c>
      <c r="D1125">
        <f t="shared" si="51"/>
        <v>5.6950367716744381</v>
      </c>
      <c r="F1125">
        <v>10679054</v>
      </c>
      <c r="G1125">
        <v>369306</v>
      </c>
      <c r="H1125">
        <f t="shared" si="52"/>
        <v>28.91654617038445</v>
      </c>
      <c r="K1125">
        <v>50191553</v>
      </c>
      <c r="L1125">
        <v>1735738</v>
      </c>
      <c r="M1125">
        <f t="shared" si="53"/>
        <v>28.916549041387583</v>
      </c>
    </row>
    <row r="1126" spans="1:13" x14ac:dyDescent="0.15">
      <c r="A1126" t="s">
        <v>1501</v>
      </c>
      <c r="B1126" s="6">
        <v>6018351</v>
      </c>
      <c r="C1126" s="7">
        <v>1056700</v>
      </c>
      <c r="D1126">
        <f t="shared" si="51"/>
        <v>5.6954206491908774</v>
      </c>
      <c r="F1126">
        <v>10711159</v>
      </c>
      <c r="G1126">
        <v>581185</v>
      </c>
      <c r="H1126">
        <f t="shared" si="52"/>
        <v>18.429861403855917</v>
      </c>
      <c r="K1126">
        <v>50342447</v>
      </c>
      <c r="L1126">
        <v>2731569</v>
      </c>
      <c r="M1126">
        <f t="shared" si="53"/>
        <v>18.429864667522583</v>
      </c>
    </row>
    <row r="1127" spans="1:13" x14ac:dyDescent="0.15">
      <c r="A1127" t="s">
        <v>1502</v>
      </c>
      <c r="B1127" s="6">
        <v>6027528</v>
      </c>
      <c r="C1127" s="7">
        <v>1058240</v>
      </c>
      <c r="D1127">
        <f t="shared" si="51"/>
        <v>5.6958043543997583</v>
      </c>
      <c r="F1127">
        <v>10727491</v>
      </c>
      <c r="G1127">
        <v>370384</v>
      </c>
      <c r="H1127">
        <f t="shared" si="52"/>
        <v>28.963159855717311</v>
      </c>
      <c r="K1127">
        <v>50419207</v>
      </c>
      <c r="L1127">
        <v>1740804</v>
      </c>
      <c r="M1127">
        <f t="shared" si="53"/>
        <v>28.963172763849347</v>
      </c>
    </row>
    <row r="1128" spans="1:13" x14ac:dyDescent="0.15">
      <c r="A1128" t="s">
        <v>1503</v>
      </c>
      <c r="B1128" s="6">
        <v>6036707</v>
      </c>
      <c r="C1128" s="7">
        <v>1059780</v>
      </c>
      <c r="D1128">
        <f t="shared" si="51"/>
        <v>5.6961888316443039</v>
      </c>
      <c r="F1128">
        <v>10743828</v>
      </c>
      <c r="G1128">
        <v>370923</v>
      </c>
      <c r="H1128">
        <f t="shared" si="52"/>
        <v>28.965116749298371</v>
      </c>
      <c r="K1128">
        <v>50495991</v>
      </c>
      <c r="L1128">
        <v>1743338</v>
      </c>
      <c r="M1128">
        <f t="shared" si="53"/>
        <v>28.965118066605559</v>
      </c>
    </row>
    <row r="1129" spans="1:13" x14ac:dyDescent="0.15">
      <c r="A1129" t="s">
        <v>1504</v>
      </c>
      <c r="B1129" s="6">
        <v>6045887</v>
      </c>
      <c r="C1129" s="7">
        <v>1061320</v>
      </c>
      <c r="D1129">
        <f t="shared" si="51"/>
        <v>5.6965731353408966</v>
      </c>
      <c r="F1129">
        <v>10776037</v>
      </c>
      <c r="G1129">
        <v>583726</v>
      </c>
      <c r="H1129">
        <f t="shared" si="52"/>
        <v>18.460779543827069</v>
      </c>
      <c r="K1129">
        <v>50647373</v>
      </c>
      <c r="L1129">
        <v>2743512</v>
      </c>
      <c r="M1129">
        <f t="shared" si="53"/>
        <v>18.460780561557595</v>
      </c>
    </row>
    <row r="1130" spans="1:13" x14ac:dyDescent="0.15">
      <c r="A1130" t="s">
        <v>1505</v>
      </c>
      <c r="B1130" s="11">
        <v>6055067</v>
      </c>
      <c r="C1130" s="12">
        <v>1062860</v>
      </c>
      <c r="D1130">
        <f t="shared" si="51"/>
        <v>5.6969563253862221</v>
      </c>
      <c r="F1130">
        <v>10792399</v>
      </c>
      <c r="G1130">
        <v>372001</v>
      </c>
      <c r="H1130">
        <f t="shared" si="52"/>
        <v>29.011747280249246</v>
      </c>
      <c r="K1130">
        <v>50724275</v>
      </c>
      <c r="L1130">
        <v>1748404</v>
      </c>
      <c r="M1130">
        <f t="shared" si="53"/>
        <v>29.011758723956248</v>
      </c>
    </row>
    <row r="1131" spans="1:13" x14ac:dyDescent="0.15">
      <c r="A1131" t="s">
        <v>1522</v>
      </c>
      <c r="B1131" s="6">
        <v>6064249</v>
      </c>
      <c r="C1131" s="7">
        <v>1064400</v>
      </c>
      <c r="D1131">
        <f t="shared" si="51"/>
        <v>5.6973402856069146</v>
      </c>
      <c r="F1131">
        <v>10824684</v>
      </c>
      <c r="G1131">
        <v>372540</v>
      </c>
      <c r="H1131">
        <f t="shared" si="52"/>
        <v>29.056434208407151</v>
      </c>
      <c r="K1131">
        <v>50876014</v>
      </c>
      <c r="L1131">
        <v>1750938</v>
      </c>
      <c r="M1131">
        <f t="shared" si="53"/>
        <v>29.056433751509193</v>
      </c>
    </row>
    <row r="1132" spans="1:13" x14ac:dyDescent="0.15">
      <c r="A1132" t="s">
        <v>1523</v>
      </c>
      <c r="B1132" s="6">
        <v>6073433</v>
      </c>
      <c r="C1132" s="7">
        <v>1065940</v>
      </c>
      <c r="D1132">
        <f t="shared" si="51"/>
        <v>5.6977250126648782</v>
      </c>
      <c r="F1132">
        <v>10841077</v>
      </c>
      <c r="G1132">
        <v>373079</v>
      </c>
      <c r="H1132">
        <f t="shared" si="52"/>
        <v>29.058395138831187</v>
      </c>
      <c r="K1132">
        <v>50953061</v>
      </c>
      <c r="L1132">
        <v>1753471</v>
      </c>
      <c r="M1132">
        <f t="shared" si="53"/>
        <v>29.058399597141896</v>
      </c>
    </row>
    <row r="1133" spans="1:13" x14ac:dyDescent="0.15">
      <c r="A1133" t="s">
        <v>1524</v>
      </c>
      <c r="B1133" s="6">
        <v>6082617</v>
      </c>
      <c r="C1133" s="7">
        <v>1067480</v>
      </c>
      <c r="D1133">
        <f t="shared" si="51"/>
        <v>5.6981086296698766</v>
      </c>
      <c r="F1133">
        <v>10873437</v>
      </c>
      <c r="G1133">
        <v>587114</v>
      </c>
      <c r="H1133">
        <f t="shared" si="52"/>
        <v>18.520146002309602</v>
      </c>
      <c r="K1133">
        <v>51105153</v>
      </c>
      <c r="L1133">
        <v>2759435</v>
      </c>
      <c r="M1133">
        <f t="shared" si="53"/>
        <v>18.520151045413282</v>
      </c>
    </row>
    <row r="1134" spans="1:13" x14ac:dyDescent="0.15">
      <c r="A1134" t="s">
        <v>1525</v>
      </c>
      <c r="B1134" s="6">
        <v>6091803</v>
      </c>
      <c r="C1134" s="7">
        <v>1069020</v>
      </c>
      <c r="D1134">
        <f t="shared" si="51"/>
        <v>5.6984930122916317</v>
      </c>
      <c r="F1134">
        <v>10889858</v>
      </c>
      <c r="G1134">
        <v>374157</v>
      </c>
      <c r="H1134">
        <f t="shared" si="52"/>
        <v>29.105049484574657</v>
      </c>
      <c r="K1134">
        <v>51182332</v>
      </c>
      <c r="L1134">
        <v>1758537</v>
      </c>
      <c r="M1134">
        <f t="shared" si="53"/>
        <v>29.105064039027898</v>
      </c>
    </row>
    <row r="1135" spans="1:13" x14ac:dyDescent="0.15">
      <c r="A1135" t="s">
        <v>1526</v>
      </c>
      <c r="B1135" s="6">
        <v>6100989</v>
      </c>
      <c r="C1135" s="7">
        <v>1070560</v>
      </c>
      <c r="D1135">
        <f t="shared" si="51"/>
        <v>5.6988762890449856</v>
      </c>
      <c r="F1135">
        <v>10906279</v>
      </c>
      <c r="G1135">
        <v>374696</v>
      </c>
      <c r="H1135">
        <f t="shared" si="52"/>
        <v>29.107006746802742</v>
      </c>
      <c r="K1135">
        <v>51259511</v>
      </c>
      <c r="L1135">
        <v>1761071</v>
      </c>
      <c r="M1135">
        <f t="shared" si="53"/>
        <v>29.107009882054726</v>
      </c>
    </row>
    <row r="1136" spans="1:13" x14ac:dyDescent="0.15">
      <c r="A1136" t="s">
        <v>1527</v>
      </c>
      <c r="B1136" s="6">
        <v>6110177</v>
      </c>
      <c r="C1136" s="7">
        <v>1072100</v>
      </c>
      <c r="D1136">
        <f t="shared" si="51"/>
        <v>5.6992603301930789</v>
      </c>
      <c r="F1136">
        <v>10938743</v>
      </c>
      <c r="G1136">
        <v>589655</v>
      </c>
      <c r="H1136">
        <f t="shared" si="52"/>
        <v>18.551090044178377</v>
      </c>
      <c r="K1136">
        <v>51412092</v>
      </c>
      <c r="L1136">
        <v>2771378</v>
      </c>
      <c r="M1136">
        <f t="shared" si="53"/>
        <v>18.551093355002457</v>
      </c>
    </row>
    <row r="1137" spans="1:13" x14ac:dyDescent="0.15">
      <c r="A1137" t="s">
        <v>1528</v>
      </c>
      <c r="B1137" s="6">
        <v>6119367</v>
      </c>
      <c r="C1137" s="7">
        <v>1073640</v>
      </c>
      <c r="D1137">
        <f t="shared" si="51"/>
        <v>5.69964513244663</v>
      </c>
      <c r="F1137">
        <v>10955196</v>
      </c>
      <c r="G1137">
        <v>375774</v>
      </c>
      <c r="H1137">
        <f t="shared" si="52"/>
        <v>29.153682798703475</v>
      </c>
      <c r="K1137">
        <v>51489421</v>
      </c>
      <c r="L1137">
        <v>1766137</v>
      </c>
      <c r="M1137">
        <f t="shared" si="53"/>
        <v>29.153695891088855</v>
      </c>
    </row>
    <row r="1138" spans="1:13" x14ac:dyDescent="0.15">
      <c r="A1138" t="s">
        <v>1529</v>
      </c>
      <c r="B1138" s="6">
        <v>6128557</v>
      </c>
      <c r="C1138" s="7">
        <v>1075180</v>
      </c>
      <c r="D1138">
        <f t="shared" si="51"/>
        <v>5.7000288323815544</v>
      </c>
      <c r="F1138">
        <v>10971648</v>
      </c>
      <c r="G1138">
        <v>376313</v>
      </c>
      <c r="H1138">
        <f t="shared" si="52"/>
        <v>29.155644370510718</v>
      </c>
      <c r="K1138">
        <v>51566745</v>
      </c>
      <c r="L1138">
        <v>1768671</v>
      </c>
      <c r="M1138">
        <f t="shared" si="53"/>
        <v>29.155645679722234</v>
      </c>
    </row>
    <row r="1139" spans="1:13" x14ac:dyDescent="0.15">
      <c r="A1139" t="s">
        <v>1530</v>
      </c>
      <c r="B1139" s="6">
        <v>6137748</v>
      </c>
      <c r="C1139" s="7">
        <v>1076720</v>
      </c>
      <c r="D1139">
        <f t="shared" si="51"/>
        <v>5.7004123634742552</v>
      </c>
      <c r="F1139">
        <v>11004214</v>
      </c>
      <c r="G1139">
        <v>592196</v>
      </c>
      <c r="H1139">
        <f t="shared" si="52"/>
        <v>18.582047160061872</v>
      </c>
      <c r="K1139">
        <v>51719805</v>
      </c>
      <c r="L1139">
        <v>2783321</v>
      </c>
      <c r="M1139">
        <f t="shared" si="53"/>
        <v>18.582048207878287</v>
      </c>
    </row>
    <row r="1140" spans="1:13" x14ac:dyDescent="0.15">
      <c r="A1140" t="s">
        <v>1531</v>
      </c>
      <c r="B1140" s="11">
        <v>6146941</v>
      </c>
      <c r="C1140" s="12">
        <v>1078260</v>
      </c>
      <c r="D1140">
        <f t="shared" si="51"/>
        <v>5.7007966538682693</v>
      </c>
      <c r="F1140">
        <v>11020696</v>
      </c>
      <c r="G1140">
        <v>377391</v>
      </c>
      <c r="H1140">
        <f t="shared" si="52"/>
        <v>29.202328619389441</v>
      </c>
      <c r="K1140">
        <v>51797271</v>
      </c>
      <c r="L1140">
        <v>1773737</v>
      </c>
      <c r="M1140">
        <f t="shared" si="53"/>
        <v>29.202340031244766</v>
      </c>
    </row>
    <row r="1141" spans="1:13" x14ac:dyDescent="0.15">
      <c r="A1141" t="s">
        <v>1532</v>
      </c>
      <c r="B1141" s="6">
        <v>6156135</v>
      </c>
      <c r="C1141" s="7">
        <v>1079800</v>
      </c>
      <c r="D1141">
        <f t="shared" si="51"/>
        <v>5.7011807742174474</v>
      </c>
      <c r="F1141">
        <v>11053339</v>
      </c>
      <c r="G1141">
        <v>377930</v>
      </c>
      <c r="H1141">
        <f t="shared" si="52"/>
        <v>29.24705368719075</v>
      </c>
      <c r="K1141">
        <v>51950693</v>
      </c>
      <c r="L1141">
        <v>1776271</v>
      </c>
      <c r="M1141">
        <f t="shared" si="53"/>
        <v>29.247053518297601</v>
      </c>
    </row>
    <row r="1142" spans="1:13" x14ac:dyDescent="0.15">
      <c r="A1142" t="s">
        <v>1533</v>
      </c>
      <c r="B1142" s="6">
        <v>6165330</v>
      </c>
      <c r="C1142" s="7">
        <v>1081340</v>
      </c>
      <c r="D1142">
        <f t="shared" si="51"/>
        <v>5.7015647252483026</v>
      </c>
      <c r="F1142">
        <v>11069849</v>
      </c>
      <c r="G1142">
        <v>378469</v>
      </c>
      <c r="H1142">
        <f t="shared" si="52"/>
        <v>29.249024358666098</v>
      </c>
      <c r="K1142">
        <v>52028290</v>
      </c>
      <c r="L1142">
        <v>1778804</v>
      </c>
      <c r="M1142">
        <f t="shared" si="53"/>
        <v>29.249029122938783</v>
      </c>
    </row>
    <row r="1143" spans="1:13" x14ac:dyDescent="0.15">
      <c r="A1143" t="s">
        <v>1534</v>
      </c>
      <c r="B1143" s="6">
        <v>6174526</v>
      </c>
      <c r="C1143" s="7">
        <v>1082880</v>
      </c>
      <c r="D1143">
        <f t="shared" si="51"/>
        <v>5.7019485076832153</v>
      </c>
      <c r="F1143">
        <v>11102568</v>
      </c>
      <c r="G1143">
        <v>595584</v>
      </c>
      <c r="H1143">
        <f t="shared" si="52"/>
        <v>18.641481302385557</v>
      </c>
      <c r="K1143">
        <v>52182069</v>
      </c>
      <c r="L1143">
        <v>2799244</v>
      </c>
      <c r="M1143">
        <f t="shared" si="53"/>
        <v>18.64148641561793</v>
      </c>
    </row>
    <row r="1144" spans="1:13" x14ac:dyDescent="0.15">
      <c r="A1144" t="s">
        <v>1535</v>
      </c>
      <c r="B1144" s="6">
        <v>6183724</v>
      </c>
      <c r="C1144" s="7">
        <v>1084420</v>
      </c>
      <c r="D1144">
        <f t="shared" si="51"/>
        <v>5.7023330443923941</v>
      </c>
      <c r="F1144">
        <v>11119108</v>
      </c>
      <c r="G1144">
        <v>379547</v>
      </c>
      <c r="H1144">
        <f t="shared" si="52"/>
        <v>29.295734125154461</v>
      </c>
      <c r="K1144">
        <v>52259807</v>
      </c>
      <c r="L1144">
        <v>1783870</v>
      </c>
      <c r="M1144">
        <f t="shared" si="53"/>
        <v>29.295748569122189</v>
      </c>
    </row>
    <row r="1145" spans="1:13" x14ac:dyDescent="0.15">
      <c r="A1145" t="s">
        <v>1536</v>
      </c>
      <c r="B1145" s="6">
        <v>6192922</v>
      </c>
      <c r="C1145" s="7">
        <v>1085960</v>
      </c>
      <c r="D1145">
        <f t="shared" si="51"/>
        <v>5.7027164904784708</v>
      </c>
      <c r="F1145">
        <v>11135646</v>
      </c>
      <c r="G1145">
        <v>380086</v>
      </c>
      <c r="H1145">
        <f t="shared" si="52"/>
        <v>29.297701046605241</v>
      </c>
      <c r="K1145">
        <v>52337536</v>
      </c>
      <c r="L1145">
        <v>1786404</v>
      </c>
      <c r="M1145">
        <f t="shared" si="53"/>
        <v>29.297704214724106</v>
      </c>
    </row>
    <row r="1146" spans="1:13" x14ac:dyDescent="0.15">
      <c r="A1146" t="s">
        <v>1537</v>
      </c>
      <c r="B1146" s="6">
        <v>6202122</v>
      </c>
      <c r="C1146" s="7">
        <v>1087500</v>
      </c>
      <c r="D1146">
        <f t="shared" si="51"/>
        <v>5.7031006896551721</v>
      </c>
      <c r="F1146">
        <v>11168470</v>
      </c>
      <c r="G1146">
        <v>598125</v>
      </c>
      <c r="H1146">
        <f t="shared" si="52"/>
        <v>18.672468129571577</v>
      </c>
      <c r="K1146">
        <v>52491809</v>
      </c>
      <c r="L1146">
        <v>2811187</v>
      </c>
      <c r="M1146">
        <f t="shared" si="53"/>
        <v>18.672471450671903</v>
      </c>
    </row>
    <row r="1147" spans="1:13" x14ac:dyDescent="0.15">
      <c r="A1147" t="s">
        <v>1538</v>
      </c>
      <c r="B1147" s="6">
        <v>6211323</v>
      </c>
      <c r="C1147" s="7">
        <v>1089040</v>
      </c>
      <c r="D1147">
        <f t="shared" si="51"/>
        <v>5.7034847204877694</v>
      </c>
      <c r="F1147">
        <v>11185038</v>
      </c>
      <c r="G1147">
        <v>381164</v>
      </c>
      <c r="H1147">
        <f t="shared" si="52"/>
        <v>29.344423922511044</v>
      </c>
      <c r="K1147">
        <v>52569678</v>
      </c>
      <c r="L1147">
        <v>1791470</v>
      </c>
      <c r="M1147">
        <f t="shared" si="53"/>
        <v>29.344436691655456</v>
      </c>
    </row>
    <row r="1148" spans="1:13" x14ac:dyDescent="0.15">
      <c r="A1148" t="s">
        <v>1539</v>
      </c>
      <c r="B1148" s="6">
        <v>6220525</v>
      </c>
      <c r="C1148" s="7">
        <v>1090580</v>
      </c>
      <c r="D1148">
        <f t="shared" si="51"/>
        <v>5.7038685836894132</v>
      </c>
      <c r="F1148">
        <v>11201610</v>
      </c>
      <c r="G1148">
        <v>381703</v>
      </c>
      <c r="H1148">
        <f t="shared" si="52"/>
        <v>29.346402831520841</v>
      </c>
      <c r="K1148">
        <v>52647567</v>
      </c>
      <c r="L1148">
        <v>1794004</v>
      </c>
      <c r="M1148">
        <f t="shared" si="53"/>
        <v>29.346404467325602</v>
      </c>
    </row>
    <row r="1149" spans="1:13" x14ac:dyDescent="0.15">
      <c r="A1149" t="s">
        <v>1540</v>
      </c>
      <c r="B1149" s="6">
        <v>6229728</v>
      </c>
      <c r="C1149" s="7">
        <v>1092120</v>
      </c>
      <c r="D1149">
        <f t="shared" si="51"/>
        <v>5.7042522799692339</v>
      </c>
      <c r="F1149">
        <v>11234534</v>
      </c>
      <c r="G1149">
        <v>600666</v>
      </c>
      <c r="H1149">
        <f t="shared" si="52"/>
        <v>18.703462489969468</v>
      </c>
      <c r="K1149">
        <v>52802309</v>
      </c>
      <c r="L1149">
        <v>2823130</v>
      </c>
      <c r="M1149">
        <f t="shared" si="53"/>
        <v>18.703463531612076</v>
      </c>
    </row>
    <row r="1150" spans="1:13" x14ac:dyDescent="0.15">
      <c r="A1150" t="s">
        <v>1541</v>
      </c>
      <c r="B1150" s="11">
        <v>6238933</v>
      </c>
      <c r="C1150" s="12">
        <v>1093660</v>
      </c>
      <c r="D1150">
        <f t="shared" si="51"/>
        <v>5.7046367243933211</v>
      </c>
      <c r="F1150">
        <v>11251135</v>
      </c>
      <c r="G1150">
        <v>382781</v>
      </c>
      <c r="H1150">
        <f t="shared" si="52"/>
        <v>29.393138635407713</v>
      </c>
      <c r="K1150">
        <v>52880334</v>
      </c>
      <c r="L1150">
        <v>1799070</v>
      </c>
      <c r="M1150">
        <f t="shared" si="53"/>
        <v>29.393149794060264</v>
      </c>
    </row>
    <row r="1151" spans="1:13" x14ac:dyDescent="0.15">
      <c r="A1151" t="s">
        <v>1542</v>
      </c>
      <c r="B1151" s="6">
        <v>6248139</v>
      </c>
      <c r="C1151" s="7">
        <v>1095200</v>
      </c>
      <c r="D1151">
        <f t="shared" si="51"/>
        <v>5.7050210007304605</v>
      </c>
      <c r="F1151">
        <v>11284138</v>
      </c>
      <c r="G1151">
        <v>383320</v>
      </c>
      <c r="H1151">
        <f t="shared" si="52"/>
        <v>29.437905666284045</v>
      </c>
      <c r="K1151">
        <v>53035448</v>
      </c>
      <c r="L1151">
        <v>1801604</v>
      </c>
      <c r="M1151">
        <f t="shared" si="53"/>
        <v>29.437905333247485</v>
      </c>
    </row>
    <row r="1152" spans="1:13" x14ac:dyDescent="0.15">
      <c r="A1152" t="s">
        <v>1543</v>
      </c>
      <c r="B1152" s="6">
        <v>6257346</v>
      </c>
      <c r="C1152" s="7">
        <v>1096740</v>
      </c>
      <c r="D1152">
        <f t="shared" si="51"/>
        <v>5.7054051096887139</v>
      </c>
      <c r="F1152">
        <v>11300766</v>
      </c>
      <c r="G1152">
        <v>383859</v>
      </c>
      <c r="H1152">
        <f t="shared" si="52"/>
        <v>29.43988808390581</v>
      </c>
      <c r="K1152">
        <v>53113600</v>
      </c>
      <c r="L1152">
        <v>1804137</v>
      </c>
      <c r="M1152">
        <f t="shared" si="53"/>
        <v>29.439892868446243</v>
      </c>
    </row>
    <row r="1153" spans="1:13" x14ac:dyDescent="0.15">
      <c r="A1153" t="s">
        <v>1544</v>
      </c>
      <c r="B1153" s="6">
        <v>6266554</v>
      </c>
      <c r="C1153" s="7">
        <v>1098280</v>
      </c>
      <c r="D1153">
        <f t="shared" si="51"/>
        <v>5.7057890519721743</v>
      </c>
      <c r="F1153">
        <v>11333845</v>
      </c>
      <c r="G1153">
        <v>604054</v>
      </c>
      <c r="H1153">
        <f t="shared" si="52"/>
        <v>18.762966555970163</v>
      </c>
      <c r="K1153">
        <v>53269071</v>
      </c>
      <c r="L1153">
        <v>2839053</v>
      </c>
      <c r="M1153">
        <f t="shared" si="53"/>
        <v>18.76297166696078</v>
      </c>
    </row>
    <row r="1154" spans="1:13" x14ac:dyDescent="0.15">
      <c r="A1154" t="s">
        <v>1545</v>
      </c>
      <c r="B1154" s="6">
        <v>6275763</v>
      </c>
      <c r="C1154" s="7">
        <v>1099820</v>
      </c>
      <c r="D1154">
        <f t="shared" ref="D1154:D1217" si="54">B1154/C1154</f>
        <v>5.7061728282809918</v>
      </c>
      <c r="F1154">
        <v>11350501</v>
      </c>
      <c r="G1154">
        <v>384937</v>
      </c>
      <c r="H1154">
        <f t="shared" ref="H1154:H1217" si="55">F1154/G1154</f>
        <v>29.486645866726242</v>
      </c>
      <c r="K1154">
        <v>53347354</v>
      </c>
      <c r="L1154">
        <v>1809203</v>
      </c>
      <c r="M1154">
        <f t="shared" ref="M1154:M1217" si="56">K1154/L1154</f>
        <v>29.48666014814258</v>
      </c>
    </row>
    <row r="1155" spans="1:13" x14ac:dyDescent="0.15">
      <c r="A1155" t="s">
        <v>1546</v>
      </c>
      <c r="B1155" s="6">
        <v>6284973</v>
      </c>
      <c r="C1155" s="7">
        <v>1101360</v>
      </c>
      <c r="D1155">
        <f t="shared" si="54"/>
        <v>5.706556439311397</v>
      </c>
      <c r="F1155">
        <v>11367158</v>
      </c>
      <c r="G1155">
        <v>385476</v>
      </c>
      <c r="H1155">
        <f t="shared" si="55"/>
        <v>29.488627048117134</v>
      </c>
      <c r="K1155">
        <v>53425642</v>
      </c>
      <c r="L1155">
        <v>1811737</v>
      </c>
      <c r="M1155">
        <f t="shared" si="56"/>
        <v>29.48862997223107</v>
      </c>
    </row>
    <row r="1156" spans="1:13" x14ac:dyDescent="0.15">
      <c r="A1156" t="s">
        <v>1547</v>
      </c>
      <c r="B1156" s="6">
        <v>6294185</v>
      </c>
      <c r="C1156" s="7">
        <v>1102900</v>
      </c>
      <c r="D1156">
        <f t="shared" si="54"/>
        <v>5.7069407924562521</v>
      </c>
      <c r="F1156">
        <v>11400342</v>
      </c>
      <c r="G1156">
        <v>606595</v>
      </c>
      <c r="H1156">
        <f t="shared" si="55"/>
        <v>18.793992696939473</v>
      </c>
      <c r="K1156">
        <v>53581607</v>
      </c>
      <c r="L1156">
        <v>2850996</v>
      </c>
      <c r="M1156">
        <f t="shared" si="56"/>
        <v>18.793995852677451</v>
      </c>
    </row>
    <row r="1157" spans="1:13" x14ac:dyDescent="0.15">
      <c r="A1157" t="s">
        <v>1548</v>
      </c>
      <c r="B1157" s="6">
        <v>6303398</v>
      </c>
      <c r="C1157" s="7">
        <v>1104440</v>
      </c>
      <c r="D1157">
        <f t="shared" si="54"/>
        <v>5.7073249791749667</v>
      </c>
      <c r="F1157">
        <v>11417029</v>
      </c>
      <c r="G1157">
        <v>386554</v>
      </c>
      <c r="H1157">
        <f t="shared" si="55"/>
        <v>29.535405143912623</v>
      </c>
      <c r="K1157">
        <v>53660036</v>
      </c>
      <c r="L1157">
        <v>1816803</v>
      </c>
      <c r="M1157">
        <f t="shared" si="56"/>
        <v>29.535417984228339</v>
      </c>
    </row>
    <row r="1158" spans="1:13" x14ac:dyDescent="0.15">
      <c r="A1158" t="s">
        <v>1549</v>
      </c>
      <c r="B1158" s="6">
        <v>6312612</v>
      </c>
      <c r="C1158" s="7">
        <v>1105980</v>
      </c>
      <c r="D1158">
        <f t="shared" si="54"/>
        <v>5.707709000162752</v>
      </c>
      <c r="F1158">
        <v>11433717</v>
      </c>
      <c r="G1158">
        <v>387093</v>
      </c>
      <c r="H1158">
        <f t="shared" si="55"/>
        <v>29.537390239554835</v>
      </c>
      <c r="K1158">
        <v>53738469</v>
      </c>
      <c r="L1158">
        <v>1819337</v>
      </c>
      <c r="M1158">
        <f t="shared" si="56"/>
        <v>29.53739136839409</v>
      </c>
    </row>
    <row r="1159" spans="1:13" x14ac:dyDescent="0.15">
      <c r="A1159" t="s">
        <v>1550</v>
      </c>
      <c r="B1159" s="6">
        <v>6321827</v>
      </c>
      <c r="C1159" s="7">
        <v>1107520</v>
      </c>
      <c r="D1159">
        <f t="shared" si="54"/>
        <v>5.7080928561109507</v>
      </c>
      <c r="F1159">
        <v>11467003</v>
      </c>
      <c r="G1159">
        <v>609136</v>
      </c>
      <c r="H1159">
        <f t="shared" si="55"/>
        <v>18.825029221717319</v>
      </c>
      <c r="K1159">
        <v>53894914</v>
      </c>
      <c r="L1159">
        <v>2862939</v>
      </c>
      <c r="M1159">
        <f t="shared" si="56"/>
        <v>18.825030501872376</v>
      </c>
    </row>
    <row r="1160" spans="1:13" x14ac:dyDescent="0.15">
      <c r="A1160" t="s">
        <v>1551</v>
      </c>
      <c r="B1160" s="11">
        <v>6331043</v>
      </c>
      <c r="C1160" s="12">
        <v>1109060</v>
      </c>
      <c r="D1160">
        <f t="shared" si="54"/>
        <v>5.7084765477070674</v>
      </c>
      <c r="F1160">
        <v>11483719</v>
      </c>
      <c r="G1160">
        <v>388171</v>
      </c>
      <c r="H1160">
        <f t="shared" si="55"/>
        <v>29.584175530887162</v>
      </c>
      <c r="K1160">
        <v>53973479</v>
      </c>
      <c r="L1160">
        <v>1824403</v>
      </c>
      <c r="M1160">
        <f t="shared" si="56"/>
        <v>29.584186717518005</v>
      </c>
    </row>
    <row r="1161" spans="1:13" x14ac:dyDescent="0.15">
      <c r="A1161" t="s">
        <v>1552</v>
      </c>
      <c r="B1161" s="6">
        <v>6340261</v>
      </c>
      <c r="C1161" s="7">
        <v>1110600</v>
      </c>
      <c r="D1161">
        <f t="shared" si="54"/>
        <v>5.7088609760489826</v>
      </c>
      <c r="F1161">
        <v>11517083</v>
      </c>
      <c r="G1161">
        <v>388710</v>
      </c>
      <c r="H1161">
        <f t="shared" si="55"/>
        <v>29.628985619099073</v>
      </c>
      <c r="K1161">
        <v>54130290</v>
      </c>
      <c r="L1161">
        <v>1826937</v>
      </c>
      <c r="M1161">
        <f t="shared" si="56"/>
        <v>29.628985564362647</v>
      </c>
    </row>
    <row r="1162" spans="1:13" x14ac:dyDescent="0.15">
      <c r="A1162" t="s">
        <v>1553</v>
      </c>
      <c r="B1162" s="6">
        <v>6349479</v>
      </c>
      <c r="C1162" s="7">
        <v>1112140</v>
      </c>
      <c r="D1162">
        <f t="shared" si="54"/>
        <v>5.7092443397413994</v>
      </c>
      <c r="F1162">
        <v>11533827</v>
      </c>
      <c r="G1162">
        <v>389249</v>
      </c>
      <c r="H1162">
        <f t="shared" si="55"/>
        <v>29.630974003786779</v>
      </c>
      <c r="K1162">
        <v>54208986</v>
      </c>
      <c r="L1162">
        <v>1829470</v>
      </c>
      <c r="M1162">
        <f t="shared" si="56"/>
        <v>29.63097837078498</v>
      </c>
    </row>
    <row r="1163" spans="1:13" x14ac:dyDescent="0.15">
      <c r="A1163" t="s">
        <v>1554</v>
      </c>
      <c r="B1163" s="6">
        <v>6358699</v>
      </c>
      <c r="C1163" s="7">
        <v>1113680</v>
      </c>
      <c r="D1163">
        <f t="shared" si="54"/>
        <v>5.7096284390489185</v>
      </c>
      <c r="F1163">
        <v>11567268</v>
      </c>
      <c r="G1163">
        <v>612524</v>
      </c>
      <c r="H1163">
        <f t="shared" si="55"/>
        <v>18.884595542378747</v>
      </c>
      <c r="K1163">
        <v>54366159</v>
      </c>
      <c r="L1163">
        <v>2878862</v>
      </c>
      <c r="M1163">
        <f t="shared" si="56"/>
        <v>18.884600581757653</v>
      </c>
    </row>
    <row r="1164" spans="1:13" x14ac:dyDescent="0.15">
      <c r="A1164" t="s">
        <v>1555</v>
      </c>
      <c r="B1164" s="6">
        <v>6367920</v>
      </c>
      <c r="C1164" s="7">
        <v>1115220</v>
      </c>
      <c r="D1164">
        <f t="shared" si="54"/>
        <v>5.7100123742400601</v>
      </c>
      <c r="F1164">
        <v>11584042</v>
      </c>
      <c r="G1164">
        <v>390327</v>
      </c>
      <c r="H1164">
        <f t="shared" si="55"/>
        <v>29.677788110994115</v>
      </c>
      <c r="K1164">
        <v>54444997</v>
      </c>
      <c r="L1164">
        <v>1834536</v>
      </c>
      <c r="M1164">
        <f t="shared" si="56"/>
        <v>29.677802452500252</v>
      </c>
    </row>
    <row r="1165" spans="1:13" x14ac:dyDescent="0.15">
      <c r="A1165" t="s">
        <v>1556</v>
      </c>
      <c r="B1165" s="6">
        <v>6377143</v>
      </c>
      <c r="C1165" s="7">
        <v>1116760</v>
      </c>
      <c r="D1165">
        <f t="shared" si="54"/>
        <v>5.7103970414413121</v>
      </c>
      <c r="F1165">
        <v>11600820</v>
      </c>
      <c r="G1165">
        <v>390866</v>
      </c>
      <c r="H1165">
        <f t="shared" si="55"/>
        <v>29.679787958021418</v>
      </c>
      <c r="K1165">
        <v>54523854</v>
      </c>
      <c r="L1165">
        <v>1837070</v>
      </c>
      <c r="M1165">
        <f t="shared" si="56"/>
        <v>29.679791189230677</v>
      </c>
    </row>
    <row r="1166" spans="1:13" x14ac:dyDescent="0.15">
      <c r="A1166" t="s">
        <v>1557</v>
      </c>
      <c r="B1166" s="6">
        <v>6386366</v>
      </c>
      <c r="C1166" s="7">
        <v>1118300</v>
      </c>
      <c r="D1166">
        <f t="shared" si="54"/>
        <v>5.7107806491996778</v>
      </c>
      <c r="F1166">
        <v>11634362</v>
      </c>
      <c r="G1166">
        <v>615065</v>
      </c>
      <c r="H1166">
        <f t="shared" si="55"/>
        <v>18.915662572248461</v>
      </c>
      <c r="K1166">
        <v>54681501</v>
      </c>
      <c r="L1166">
        <v>2890805</v>
      </c>
      <c r="M1166">
        <f t="shared" si="56"/>
        <v>18.91566570557336</v>
      </c>
    </row>
    <row r="1167" spans="1:13" x14ac:dyDescent="0.15">
      <c r="A1167" t="s">
        <v>1558</v>
      </c>
      <c r="B1167" s="6">
        <v>6395591</v>
      </c>
      <c r="C1167" s="7">
        <v>1119840</v>
      </c>
      <c r="D1167">
        <f t="shared" si="54"/>
        <v>5.7111649878554083</v>
      </c>
      <c r="F1167">
        <v>11651167</v>
      </c>
      <c r="G1167">
        <v>391944</v>
      </c>
      <c r="H1167">
        <f t="shared" si="55"/>
        <v>29.726611454697611</v>
      </c>
      <c r="K1167">
        <v>54760484</v>
      </c>
      <c r="L1167">
        <v>1842136</v>
      </c>
      <c r="M1167">
        <f t="shared" si="56"/>
        <v>29.726623875761614</v>
      </c>
    </row>
    <row r="1168" spans="1:13" x14ac:dyDescent="0.15">
      <c r="A1168" t="s">
        <v>1559</v>
      </c>
      <c r="B1168" s="6">
        <v>6404817</v>
      </c>
      <c r="C1168" s="7">
        <v>1121380</v>
      </c>
      <c r="D1168">
        <f t="shared" si="54"/>
        <v>5.7115491626388915</v>
      </c>
      <c r="F1168">
        <v>11667974</v>
      </c>
      <c r="G1168">
        <v>392483</v>
      </c>
      <c r="H1168">
        <f t="shared" si="55"/>
        <v>29.728609901575354</v>
      </c>
      <c r="K1168">
        <v>54839477</v>
      </c>
      <c r="L1168">
        <v>1844670</v>
      </c>
      <c r="M1168">
        <f t="shared" si="56"/>
        <v>29.728611079488473</v>
      </c>
    </row>
    <row r="1169" spans="1:13" x14ac:dyDescent="0.15">
      <c r="A1169" t="s">
        <v>1560</v>
      </c>
      <c r="B1169" s="6">
        <v>6414043</v>
      </c>
      <c r="C1169" s="7">
        <v>1122920</v>
      </c>
      <c r="D1169">
        <f t="shared" si="54"/>
        <v>5.7119322836889541</v>
      </c>
      <c r="F1169">
        <v>11701618</v>
      </c>
      <c r="G1169">
        <v>617606</v>
      </c>
      <c r="H1169">
        <f t="shared" si="55"/>
        <v>18.946736268753867</v>
      </c>
      <c r="K1169">
        <v>54997604</v>
      </c>
      <c r="L1169">
        <v>2902748</v>
      </c>
      <c r="M1169">
        <f t="shared" si="56"/>
        <v>18.946737367487636</v>
      </c>
    </row>
    <row r="1170" spans="1:13" x14ac:dyDescent="0.15">
      <c r="A1170" t="s">
        <v>1561</v>
      </c>
      <c r="B1170" s="11">
        <v>6423272</v>
      </c>
      <c r="C1170" s="12">
        <v>1124460</v>
      </c>
      <c r="D1170">
        <f t="shared" si="54"/>
        <v>5.7123170232822869</v>
      </c>
      <c r="F1170">
        <v>11718456</v>
      </c>
      <c r="G1170">
        <v>393561</v>
      </c>
      <c r="H1170">
        <f t="shared" si="55"/>
        <v>29.775450311387562</v>
      </c>
      <c r="K1170">
        <v>55076743</v>
      </c>
      <c r="L1170">
        <v>1849736</v>
      </c>
      <c r="M1170">
        <f t="shared" si="56"/>
        <v>29.775461471258602</v>
      </c>
    </row>
    <row r="1171" spans="1:13" x14ac:dyDescent="0.15">
      <c r="A1171" t="s">
        <v>1562</v>
      </c>
      <c r="B1171" s="6">
        <v>6432501</v>
      </c>
      <c r="C1171" s="7">
        <v>1126000</v>
      </c>
      <c r="D1171">
        <f t="shared" si="54"/>
        <v>5.7127007104795737</v>
      </c>
      <c r="F1171">
        <v>11752178</v>
      </c>
      <c r="G1171">
        <v>394100</v>
      </c>
      <c r="H1171">
        <f t="shared" si="55"/>
        <v>29.820294341537682</v>
      </c>
      <c r="K1171">
        <v>55235236</v>
      </c>
      <c r="L1171">
        <v>1852270</v>
      </c>
      <c r="M1171">
        <f t="shared" si="56"/>
        <v>29.820294017610824</v>
      </c>
    </row>
    <row r="1172" spans="1:13" x14ac:dyDescent="0.15">
      <c r="A1172" t="s">
        <v>1563</v>
      </c>
      <c r="B1172" s="6">
        <v>6441732</v>
      </c>
      <c r="C1172" s="7">
        <v>1127540</v>
      </c>
      <c r="D1172">
        <f t="shared" si="54"/>
        <v>5.7130851233659117</v>
      </c>
      <c r="F1172">
        <v>11769043</v>
      </c>
      <c r="G1172">
        <v>394639</v>
      </c>
      <c r="H1172">
        <f t="shared" si="55"/>
        <v>29.822300887646684</v>
      </c>
      <c r="K1172">
        <v>55314502</v>
      </c>
      <c r="L1172">
        <v>1854803</v>
      </c>
      <c r="M1172">
        <f t="shared" si="56"/>
        <v>29.822305657258479</v>
      </c>
    </row>
    <row r="1173" spans="1:13" x14ac:dyDescent="0.15">
      <c r="A1173" t="s">
        <v>1564</v>
      </c>
      <c r="B1173" s="6">
        <v>6450963</v>
      </c>
      <c r="C1173" s="7">
        <v>1129080</v>
      </c>
      <c r="D1173">
        <f t="shared" si="54"/>
        <v>5.713468487618238</v>
      </c>
      <c r="F1173">
        <v>11802843</v>
      </c>
      <c r="G1173">
        <v>620994</v>
      </c>
      <c r="H1173">
        <f t="shared" si="55"/>
        <v>19.006372042241953</v>
      </c>
      <c r="K1173">
        <v>55473362</v>
      </c>
      <c r="L1173">
        <v>2918671</v>
      </c>
      <c r="M1173">
        <f t="shared" si="56"/>
        <v>19.00637721757608</v>
      </c>
    </row>
    <row r="1174" spans="1:13" x14ac:dyDescent="0.15">
      <c r="A1174" t="s">
        <v>1565</v>
      </c>
      <c r="B1174" s="6">
        <v>6460196</v>
      </c>
      <c r="C1174" s="7">
        <v>1130620</v>
      </c>
      <c r="D1174">
        <f t="shared" si="54"/>
        <v>5.7138525764624717</v>
      </c>
      <c r="F1174">
        <v>11819735</v>
      </c>
      <c r="G1174">
        <v>395717</v>
      </c>
      <c r="H1174">
        <f t="shared" si="55"/>
        <v>29.869161547267364</v>
      </c>
      <c r="K1174">
        <v>55552754</v>
      </c>
      <c r="L1174">
        <v>1859869</v>
      </c>
      <c r="M1174">
        <f t="shared" si="56"/>
        <v>29.869175732269316</v>
      </c>
    </row>
    <row r="1175" spans="1:13" x14ac:dyDescent="0.15">
      <c r="A1175" t="s">
        <v>1566</v>
      </c>
      <c r="B1175" s="6">
        <v>6469430</v>
      </c>
      <c r="C1175" s="7">
        <v>1132160</v>
      </c>
      <c r="D1175">
        <f t="shared" si="54"/>
        <v>5.7142365036743925</v>
      </c>
      <c r="F1175">
        <v>11836630</v>
      </c>
      <c r="G1175">
        <v>396256</v>
      </c>
      <c r="H1175">
        <f t="shared" si="55"/>
        <v>29.871169143180165</v>
      </c>
      <c r="K1175">
        <v>55632161</v>
      </c>
      <c r="L1175">
        <v>1862403</v>
      </c>
      <c r="M1175">
        <f t="shared" si="56"/>
        <v>29.871172350989553</v>
      </c>
    </row>
    <row r="1176" spans="1:13" x14ac:dyDescent="0.15">
      <c r="A1176" t="s">
        <v>1567</v>
      </c>
      <c r="B1176" s="6">
        <v>6478666</v>
      </c>
      <c r="C1176" s="7">
        <v>1133700</v>
      </c>
      <c r="D1176">
        <f t="shared" si="54"/>
        <v>5.7146211519802419</v>
      </c>
      <c r="F1176">
        <v>11870535</v>
      </c>
      <c r="G1176">
        <v>623535</v>
      </c>
      <c r="H1176">
        <f t="shared" si="55"/>
        <v>19.037479852774904</v>
      </c>
      <c r="K1176">
        <v>55791514</v>
      </c>
      <c r="L1176">
        <v>2930614</v>
      </c>
      <c r="M1176">
        <f t="shared" si="56"/>
        <v>19.037482930198244</v>
      </c>
    </row>
    <row r="1177" spans="1:13" x14ac:dyDescent="0.15">
      <c r="A1177" t="s">
        <v>1568</v>
      </c>
      <c r="B1177" s="6">
        <v>6487902</v>
      </c>
      <c r="C1177" s="7">
        <v>1135240</v>
      </c>
      <c r="D1177">
        <f t="shared" si="54"/>
        <v>5.7150047567034283</v>
      </c>
      <c r="F1177">
        <v>11887457</v>
      </c>
      <c r="G1177">
        <v>397334</v>
      </c>
      <c r="H1177">
        <f t="shared" si="55"/>
        <v>29.918046278445843</v>
      </c>
      <c r="K1177">
        <v>55871047</v>
      </c>
      <c r="L1177">
        <v>1867469</v>
      </c>
      <c r="M1177">
        <f t="shared" si="56"/>
        <v>29.918058613021152</v>
      </c>
    </row>
    <row r="1178" spans="1:13" x14ac:dyDescent="0.15">
      <c r="A1178" t="s">
        <v>1569</v>
      </c>
      <c r="B1178" s="6">
        <v>6497140</v>
      </c>
      <c r="C1178" s="7">
        <v>1136780</v>
      </c>
      <c r="D1178">
        <f t="shared" si="54"/>
        <v>5.7153890814405601</v>
      </c>
      <c r="F1178">
        <v>11904384</v>
      </c>
      <c r="G1178">
        <v>397873</v>
      </c>
      <c r="H1178">
        <f t="shared" si="55"/>
        <v>29.920059918617248</v>
      </c>
      <c r="K1178">
        <v>55950604</v>
      </c>
      <c r="L1178">
        <v>1870003</v>
      </c>
      <c r="M1178">
        <f t="shared" si="56"/>
        <v>29.920061090811085</v>
      </c>
    </row>
    <row r="1179" spans="1:13" x14ac:dyDescent="0.15">
      <c r="A1179" t="s">
        <v>1570</v>
      </c>
      <c r="B1179" s="6">
        <v>6506378</v>
      </c>
      <c r="C1179" s="7">
        <v>1138320</v>
      </c>
      <c r="D1179">
        <f t="shared" si="54"/>
        <v>5.7157723662941882</v>
      </c>
      <c r="F1179">
        <v>11938389</v>
      </c>
      <c r="G1179">
        <v>626076</v>
      </c>
      <c r="H1179">
        <f t="shared" si="55"/>
        <v>19.068593908726736</v>
      </c>
      <c r="K1179">
        <v>56110428</v>
      </c>
      <c r="L1179">
        <v>2942557</v>
      </c>
      <c r="M1179">
        <f t="shared" si="56"/>
        <v>19.068595102830635</v>
      </c>
    </row>
    <row r="1180" spans="1:13" x14ac:dyDescent="0.15">
      <c r="A1180" t="s">
        <v>1571</v>
      </c>
      <c r="B1180" s="11">
        <v>6515618</v>
      </c>
      <c r="C1180" s="12">
        <v>1139860</v>
      </c>
      <c r="D1180">
        <f t="shared" si="54"/>
        <v>5.7161563700805358</v>
      </c>
      <c r="F1180">
        <v>11955344</v>
      </c>
      <c r="G1180">
        <v>398951</v>
      </c>
      <c r="H1180">
        <f t="shared" si="55"/>
        <v>29.966948321974378</v>
      </c>
      <c r="K1180">
        <v>56190116</v>
      </c>
      <c r="L1180">
        <v>1875069</v>
      </c>
      <c r="M1180">
        <f t="shared" si="56"/>
        <v>29.966959082572426</v>
      </c>
    </row>
    <row r="1181" spans="1:13" x14ac:dyDescent="0.15">
      <c r="A1181" t="s">
        <v>1572</v>
      </c>
      <c r="B1181" s="6">
        <v>6524860</v>
      </c>
      <c r="C1181" s="7">
        <v>1141400</v>
      </c>
      <c r="D1181">
        <f t="shared" si="54"/>
        <v>5.716541089889609</v>
      </c>
      <c r="F1181">
        <v>11989430</v>
      </c>
      <c r="G1181">
        <v>399490</v>
      </c>
      <c r="H1181">
        <f t="shared" si="55"/>
        <v>30.011840096122555</v>
      </c>
      <c r="K1181">
        <v>56350321</v>
      </c>
      <c r="L1181">
        <v>1877603</v>
      </c>
      <c r="M1181">
        <f t="shared" si="56"/>
        <v>30.011840096122555</v>
      </c>
    </row>
    <row r="1182" spans="1:13" x14ac:dyDescent="0.15">
      <c r="A1182" t="s">
        <v>1573</v>
      </c>
      <c r="B1182" s="6">
        <v>6534102</v>
      </c>
      <c r="C1182" s="7">
        <v>1142940</v>
      </c>
      <c r="D1182">
        <f t="shared" si="54"/>
        <v>5.716924772953961</v>
      </c>
      <c r="F1182">
        <v>12006411</v>
      </c>
      <c r="G1182">
        <v>400029</v>
      </c>
      <c r="H1182">
        <f t="shared" si="55"/>
        <v>30.013851495766556</v>
      </c>
      <c r="K1182">
        <v>56430131</v>
      </c>
      <c r="L1182">
        <v>1880136</v>
      </c>
      <c r="M1182">
        <f t="shared" si="56"/>
        <v>30.013855912551008</v>
      </c>
    </row>
    <row r="1183" spans="1:13" x14ac:dyDescent="0.15">
      <c r="A1183" t="s">
        <v>1574</v>
      </c>
      <c r="B1183" s="6">
        <v>6543345</v>
      </c>
      <c r="C1183" s="7">
        <v>1144480</v>
      </c>
      <c r="D1183">
        <f t="shared" si="54"/>
        <v>5.7173082972179508</v>
      </c>
      <c r="F1183">
        <v>12040572</v>
      </c>
      <c r="G1183">
        <v>629464</v>
      </c>
      <c r="H1183">
        <f t="shared" si="55"/>
        <v>19.128293278090567</v>
      </c>
      <c r="K1183">
        <v>56590688</v>
      </c>
      <c r="L1183">
        <v>2958480</v>
      </c>
      <c r="M1183">
        <f t="shared" si="56"/>
        <v>19.128298315351127</v>
      </c>
    </row>
    <row r="1184" spans="1:13" x14ac:dyDescent="0.15">
      <c r="A1184" t="s">
        <v>1575</v>
      </c>
      <c r="B1184" s="6">
        <v>6552590</v>
      </c>
      <c r="C1184" s="7">
        <v>1146020</v>
      </c>
      <c r="D1184">
        <f t="shared" si="54"/>
        <v>5.7176925359068775</v>
      </c>
      <c r="F1184">
        <v>12057583</v>
      </c>
      <c r="G1184">
        <v>401107</v>
      </c>
      <c r="H1184">
        <f t="shared" si="55"/>
        <v>30.060764334703709</v>
      </c>
      <c r="K1184">
        <v>56670640</v>
      </c>
      <c r="L1184">
        <v>1885202</v>
      </c>
      <c r="M1184">
        <f t="shared" si="56"/>
        <v>30.060778632740682</v>
      </c>
    </row>
    <row r="1185" spans="1:13" x14ac:dyDescent="0.15">
      <c r="A1185" t="s">
        <v>1576</v>
      </c>
      <c r="B1185" s="6">
        <v>6561836</v>
      </c>
      <c r="C1185" s="7">
        <v>1147560</v>
      </c>
      <c r="D1185">
        <f t="shared" si="54"/>
        <v>5.7180766147303848</v>
      </c>
      <c r="F1185">
        <v>12074597</v>
      </c>
      <c r="G1185">
        <v>401646</v>
      </c>
      <c r="H1185">
        <f t="shared" si="55"/>
        <v>30.062784143250525</v>
      </c>
      <c r="K1185">
        <v>56750605</v>
      </c>
      <c r="L1185">
        <v>1887736</v>
      </c>
      <c r="M1185">
        <f t="shared" si="56"/>
        <v>30.062786851551277</v>
      </c>
    </row>
    <row r="1186" spans="1:13" x14ac:dyDescent="0.15">
      <c r="A1186" t="s">
        <v>1577</v>
      </c>
      <c r="B1186" s="6">
        <v>6571083</v>
      </c>
      <c r="C1186" s="7">
        <v>1149100</v>
      </c>
      <c r="D1186">
        <f t="shared" si="54"/>
        <v>5.718460534331216</v>
      </c>
      <c r="F1186">
        <v>12108862</v>
      </c>
      <c r="G1186">
        <v>632005</v>
      </c>
      <c r="H1186">
        <f t="shared" si="55"/>
        <v>19.15944019430226</v>
      </c>
      <c r="K1186">
        <v>56911651</v>
      </c>
      <c r="L1186">
        <v>2970423</v>
      </c>
      <c r="M1186">
        <f t="shared" si="56"/>
        <v>19.159443284676964</v>
      </c>
    </row>
    <row r="1187" spans="1:13" x14ac:dyDescent="0.15">
      <c r="A1187" t="s">
        <v>1578</v>
      </c>
      <c r="B1187" s="6">
        <v>6580331</v>
      </c>
      <c r="C1187" s="7">
        <v>1150640</v>
      </c>
      <c r="D1187">
        <f t="shared" si="54"/>
        <v>5.7188442953486751</v>
      </c>
      <c r="F1187">
        <v>12125904</v>
      </c>
      <c r="G1187">
        <v>402724</v>
      </c>
      <c r="H1187">
        <f t="shared" si="55"/>
        <v>30.109712855454354</v>
      </c>
      <c r="K1187">
        <v>56991748</v>
      </c>
      <c r="L1187">
        <v>1892802</v>
      </c>
      <c r="M1187">
        <f t="shared" si="56"/>
        <v>30.109725158785757</v>
      </c>
    </row>
    <row r="1188" spans="1:13" x14ac:dyDescent="0.15">
      <c r="A1188" t="s">
        <v>1579</v>
      </c>
      <c r="B1188" s="6">
        <v>6589581</v>
      </c>
      <c r="C1188" s="7">
        <v>1152180</v>
      </c>
      <c r="D1188">
        <f t="shared" si="54"/>
        <v>5.7192287663385928</v>
      </c>
      <c r="F1188">
        <v>12142949</v>
      </c>
      <c r="G1188">
        <v>403263</v>
      </c>
      <c r="H1188">
        <f t="shared" si="55"/>
        <v>30.111736013470118</v>
      </c>
      <c r="K1188">
        <v>57071860</v>
      </c>
      <c r="L1188">
        <v>1895336</v>
      </c>
      <c r="M1188">
        <f t="shared" si="56"/>
        <v>30.111737443914958</v>
      </c>
    </row>
    <row r="1189" spans="1:13" x14ac:dyDescent="0.15">
      <c r="A1189" t="s">
        <v>1580</v>
      </c>
      <c r="B1189" s="6">
        <v>6598832</v>
      </c>
      <c r="C1189" s="7">
        <v>1153720</v>
      </c>
      <c r="D1189">
        <f t="shared" si="54"/>
        <v>5.7196130776964944</v>
      </c>
      <c r="F1189">
        <v>12177319</v>
      </c>
      <c r="G1189">
        <v>634546</v>
      </c>
      <c r="H1189">
        <f t="shared" si="55"/>
        <v>19.190600839025066</v>
      </c>
      <c r="K1189">
        <v>57233399</v>
      </c>
      <c r="L1189">
        <v>2982366</v>
      </c>
      <c r="M1189">
        <f t="shared" si="56"/>
        <v>19.190602025371803</v>
      </c>
    </row>
    <row r="1190" spans="1:13" x14ac:dyDescent="0.15">
      <c r="A1190" t="s">
        <v>1581</v>
      </c>
      <c r="B1190" s="11">
        <v>6608083</v>
      </c>
      <c r="C1190" s="12">
        <v>1155260</v>
      </c>
      <c r="D1190">
        <f t="shared" si="54"/>
        <v>5.7199963644547545</v>
      </c>
      <c r="F1190">
        <v>12194390</v>
      </c>
      <c r="G1190">
        <v>404341</v>
      </c>
      <c r="H1190">
        <f t="shared" si="55"/>
        <v>30.158677947573953</v>
      </c>
      <c r="K1190">
        <v>57313633</v>
      </c>
      <c r="L1190">
        <v>1900402</v>
      </c>
      <c r="M1190">
        <f t="shared" si="56"/>
        <v>30.158689056315453</v>
      </c>
    </row>
    <row r="1191" spans="1:13" x14ac:dyDescent="0.15">
      <c r="A1191" t="s">
        <v>1582</v>
      </c>
      <c r="B1191" s="6">
        <v>6617336</v>
      </c>
      <c r="C1191" s="7">
        <v>1156800</v>
      </c>
      <c r="D1191">
        <f t="shared" si="54"/>
        <v>5.720380359612725</v>
      </c>
      <c r="F1191">
        <v>12228836</v>
      </c>
      <c r="G1191">
        <v>404880</v>
      </c>
      <c r="H1191">
        <f t="shared" si="55"/>
        <v>30.20360600671804</v>
      </c>
      <c r="K1191">
        <v>57475529</v>
      </c>
      <c r="L1191">
        <v>1902936</v>
      </c>
      <c r="M1191">
        <f t="shared" si="56"/>
        <v>30.203605901617291</v>
      </c>
    </row>
    <row r="1192" spans="1:13" x14ac:dyDescent="0.15">
      <c r="A1192" t="s">
        <v>1583</v>
      </c>
      <c r="B1192" s="6">
        <v>6626591</v>
      </c>
      <c r="C1192" s="7">
        <v>1158340</v>
      </c>
      <c r="D1192">
        <f t="shared" si="54"/>
        <v>5.7207650603449762</v>
      </c>
      <c r="F1192">
        <v>12245940</v>
      </c>
      <c r="G1192">
        <v>405419</v>
      </c>
      <c r="H1192">
        <f t="shared" si="55"/>
        <v>30.20563910423537</v>
      </c>
      <c r="K1192">
        <v>57555918</v>
      </c>
      <c r="L1192">
        <v>1905469</v>
      </c>
      <c r="M1192">
        <f t="shared" si="56"/>
        <v>30.205643859858125</v>
      </c>
    </row>
    <row r="1193" spans="1:13" x14ac:dyDescent="0.15">
      <c r="A1193" t="s">
        <v>1584</v>
      </c>
      <c r="B1193" s="6">
        <v>6635846</v>
      </c>
      <c r="C1193" s="7">
        <v>1159880</v>
      </c>
      <c r="D1193">
        <f t="shared" si="54"/>
        <v>5.7211487395247786</v>
      </c>
      <c r="F1193">
        <v>12280461</v>
      </c>
      <c r="G1193">
        <v>637934</v>
      </c>
      <c r="H1193">
        <f t="shared" si="55"/>
        <v>19.250362890204944</v>
      </c>
      <c r="K1193">
        <v>57718166</v>
      </c>
      <c r="L1193">
        <v>2998289</v>
      </c>
      <c r="M1193">
        <f t="shared" si="56"/>
        <v>19.250367793097997</v>
      </c>
    </row>
    <row r="1194" spans="1:13" x14ac:dyDescent="0.15">
      <c r="A1194" t="s">
        <v>1585</v>
      </c>
      <c r="B1194" s="6">
        <v>6645103</v>
      </c>
      <c r="C1194" s="7">
        <v>1161420</v>
      </c>
      <c r="D1194">
        <f t="shared" si="54"/>
        <v>5.7215331232456821</v>
      </c>
      <c r="F1194">
        <v>12297593</v>
      </c>
      <c r="G1194">
        <v>406497</v>
      </c>
      <c r="H1194">
        <f t="shared" si="55"/>
        <v>30.25260457026743</v>
      </c>
      <c r="K1194">
        <v>57798687</v>
      </c>
      <c r="L1194">
        <v>1910535</v>
      </c>
      <c r="M1194">
        <f t="shared" si="56"/>
        <v>30.25261876908824</v>
      </c>
    </row>
    <row r="1195" spans="1:13" x14ac:dyDescent="0.15">
      <c r="A1195" t="s">
        <v>1586</v>
      </c>
      <c r="B1195" s="6">
        <v>6654360</v>
      </c>
      <c r="C1195" s="7">
        <v>1162960</v>
      </c>
      <c r="D1195">
        <f t="shared" si="54"/>
        <v>5.7219164889592076</v>
      </c>
      <c r="F1195">
        <v>12314724</v>
      </c>
      <c r="G1195">
        <v>407036</v>
      </c>
      <c r="H1195">
        <f t="shared" si="55"/>
        <v>30.254631040006288</v>
      </c>
      <c r="K1195">
        <v>57879202</v>
      </c>
      <c r="L1195">
        <v>1913069</v>
      </c>
      <c r="M1195">
        <f t="shared" si="56"/>
        <v>30.254633784772007</v>
      </c>
    </row>
    <row r="1196" spans="1:13" x14ac:dyDescent="0.15">
      <c r="A1196" t="s">
        <v>1587</v>
      </c>
      <c r="B1196" s="6">
        <v>6663619</v>
      </c>
      <c r="C1196" s="7">
        <v>1164500</v>
      </c>
      <c r="D1196">
        <f t="shared" si="54"/>
        <v>5.7223005581794766</v>
      </c>
      <c r="F1196">
        <v>12349351</v>
      </c>
      <c r="G1196">
        <v>640475</v>
      </c>
      <c r="H1196">
        <f t="shared" si="55"/>
        <v>19.281550411803739</v>
      </c>
      <c r="K1196">
        <v>58041949</v>
      </c>
      <c r="L1196">
        <v>3010232</v>
      </c>
      <c r="M1196">
        <f t="shared" si="56"/>
        <v>19.281553381932024</v>
      </c>
    </row>
    <row r="1197" spans="1:13" x14ac:dyDescent="0.15">
      <c r="A1197" t="s">
        <v>1588</v>
      </c>
      <c r="B1197" s="6">
        <v>6672879</v>
      </c>
      <c r="C1197" s="7">
        <v>1166040</v>
      </c>
      <c r="D1197">
        <f t="shared" si="54"/>
        <v>5.722684470515591</v>
      </c>
      <c r="F1197">
        <v>12366512</v>
      </c>
      <c r="G1197">
        <v>408114</v>
      </c>
      <c r="H1197">
        <f t="shared" si="55"/>
        <v>30.301611804544809</v>
      </c>
      <c r="K1197">
        <v>58122606</v>
      </c>
      <c r="L1197">
        <v>1918135</v>
      </c>
      <c r="M1197">
        <f t="shared" si="56"/>
        <v>30.301624233956421</v>
      </c>
    </row>
    <row r="1198" spans="1:13" x14ac:dyDescent="0.15">
      <c r="A1198" t="s">
        <v>1589</v>
      </c>
      <c r="B1198" s="6">
        <v>6682141</v>
      </c>
      <c r="C1198" s="7">
        <v>1167580</v>
      </c>
      <c r="D1198">
        <f t="shared" si="54"/>
        <v>5.7230690830606896</v>
      </c>
      <c r="F1198">
        <v>12383676</v>
      </c>
      <c r="G1198">
        <v>408653</v>
      </c>
      <c r="H1198">
        <f t="shared" si="55"/>
        <v>30.30364636990307</v>
      </c>
      <c r="K1198">
        <v>58203277</v>
      </c>
      <c r="L1198">
        <v>1920669</v>
      </c>
      <c r="M1198">
        <f t="shared" si="56"/>
        <v>30.303647843537849</v>
      </c>
    </row>
    <row r="1199" spans="1:13" x14ac:dyDescent="0.15">
      <c r="A1199" t="s">
        <v>1590</v>
      </c>
      <c r="B1199" s="6">
        <v>6691403</v>
      </c>
      <c r="C1199" s="7">
        <v>1169120</v>
      </c>
      <c r="D1199">
        <f t="shared" si="54"/>
        <v>5.7234526823593814</v>
      </c>
      <c r="F1199">
        <v>12418406</v>
      </c>
      <c r="G1199">
        <v>643016</v>
      </c>
      <c r="H1199">
        <f t="shared" si="55"/>
        <v>19.312748049815244</v>
      </c>
      <c r="K1199">
        <v>58366508</v>
      </c>
      <c r="L1199">
        <v>3022175</v>
      </c>
      <c r="M1199">
        <f t="shared" si="56"/>
        <v>19.312749261707214</v>
      </c>
    </row>
    <row r="1200" spans="1:13" x14ac:dyDescent="0.15">
      <c r="A1200" t="s">
        <v>1591</v>
      </c>
      <c r="B1200" s="11">
        <v>6700667</v>
      </c>
      <c r="C1200" s="12">
        <v>1170660</v>
      </c>
      <c r="D1200">
        <f t="shared" si="54"/>
        <v>5.72383698084841</v>
      </c>
      <c r="F1200">
        <v>12435599</v>
      </c>
      <c r="G1200">
        <v>409731</v>
      </c>
      <c r="H1200">
        <f t="shared" si="55"/>
        <v>30.350642250647375</v>
      </c>
      <c r="K1200">
        <v>58447315</v>
      </c>
      <c r="L1200">
        <v>1925735</v>
      </c>
      <c r="M1200">
        <f t="shared" si="56"/>
        <v>30.350653127247519</v>
      </c>
    </row>
    <row r="1201" spans="1:13" x14ac:dyDescent="0.15">
      <c r="A1201" t="s">
        <v>1592</v>
      </c>
      <c r="B1201" s="6">
        <v>6709932</v>
      </c>
      <c r="C1201" s="7">
        <v>1172200</v>
      </c>
      <c r="D1201">
        <f t="shared" si="54"/>
        <v>5.7242211226753117</v>
      </c>
      <c r="F1201">
        <v>12470407</v>
      </c>
      <c r="G1201">
        <v>410270</v>
      </c>
      <c r="H1201">
        <f t="shared" si="55"/>
        <v>30.395610207911862</v>
      </c>
      <c r="K1201">
        <v>58610912</v>
      </c>
      <c r="L1201">
        <v>1928269</v>
      </c>
      <c r="M1201">
        <f t="shared" si="56"/>
        <v>30.395609741172006</v>
      </c>
    </row>
    <row r="1202" spans="1:13" x14ac:dyDescent="0.15">
      <c r="A1202" t="s">
        <v>1593</v>
      </c>
      <c r="B1202" s="6">
        <v>6719198</v>
      </c>
      <c r="C1202" s="7">
        <v>1173740</v>
      </c>
      <c r="D1202">
        <f t="shared" si="54"/>
        <v>5.7246051084567284</v>
      </c>
      <c r="F1202">
        <v>12487629</v>
      </c>
      <c r="G1202">
        <v>410809</v>
      </c>
      <c r="H1202">
        <f t="shared" si="55"/>
        <v>30.39765195017636</v>
      </c>
      <c r="K1202">
        <v>58691856</v>
      </c>
      <c r="L1202">
        <v>1930802</v>
      </c>
      <c r="M1202">
        <f t="shared" si="56"/>
        <v>30.397656517861488</v>
      </c>
    </row>
    <row r="1203" spans="1:13" x14ac:dyDescent="0.15">
      <c r="A1203" t="s">
        <v>1594</v>
      </c>
      <c r="B1203" s="6">
        <v>6728465</v>
      </c>
      <c r="C1203" s="7">
        <v>1175280</v>
      </c>
      <c r="D1203">
        <f t="shared" si="54"/>
        <v>5.7249889388060717</v>
      </c>
      <c r="F1203">
        <v>12522514</v>
      </c>
      <c r="G1203">
        <v>646404</v>
      </c>
      <c r="H1203">
        <f t="shared" si="55"/>
        <v>19.372581234027017</v>
      </c>
      <c r="K1203">
        <v>58855815</v>
      </c>
      <c r="L1203">
        <v>3038098</v>
      </c>
      <c r="M1203">
        <f t="shared" si="56"/>
        <v>19.372586071943697</v>
      </c>
    </row>
    <row r="1204" spans="1:13" x14ac:dyDescent="0.15">
      <c r="A1204" t="s">
        <v>1595</v>
      </c>
      <c r="B1204" s="6">
        <v>6737733</v>
      </c>
      <c r="C1204" s="7">
        <v>1176820</v>
      </c>
      <c r="D1204">
        <f t="shared" si="54"/>
        <v>5.7253726143335433</v>
      </c>
      <c r="F1204">
        <v>12539762</v>
      </c>
      <c r="G1204">
        <v>411887</v>
      </c>
      <c r="H1204">
        <f t="shared" si="55"/>
        <v>30.444665648588085</v>
      </c>
      <c r="K1204">
        <v>58936881</v>
      </c>
      <c r="L1204">
        <v>1935868</v>
      </c>
      <c r="M1204">
        <f t="shared" si="56"/>
        <v>30.444679595922864</v>
      </c>
    </row>
    <row r="1205" spans="1:13" x14ac:dyDescent="0.15">
      <c r="A1205" t="s">
        <v>1596</v>
      </c>
      <c r="B1205" s="6">
        <v>6747003</v>
      </c>
      <c r="C1205" s="7">
        <v>1178360</v>
      </c>
      <c r="D1205">
        <f t="shared" si="54"/>
        <v>5.7257569842832412</v>
      </c>
      <c r="F1205">
        <v>12557015</v>
      </c>
      <c r="G1205">
        <v>412426</v>
      </c>
      <c r="H1205">
        <f t="shared" si="55"/>
        <v>30.446710440175934</v>
      </c>
      <c r="K1205">
        <v>59017970</v>
      </c>
      <c r="L1205">
        <v>1938402</v>
      </c>
      <c r="M1205">
        <f t="shared" si="56"/>
        <v>30.44671332365526</v>
      </c>
    </row>
    <row r="1206" spans="1:13" x14ac:dyDescent="0.15">
      <c r="A1206" t="s">
        <v>1597</v>
      </c>
      <c r="B1206" s="6">
        <v>6756273</v>
      </c>
      <c r="C1206" s="7">
        <v>1179900</v>
      </c>
      <c r="D1206">
        <f t="shared" si="54"/>
        <v>5.7261403508771931</v>
      </c>
      <c r="F1206">
        <v>12592003</v>
      </c>
      <c r="G1206">
        <v>648945</v>
      </c>
      <c r="H1206">
        <f t="shared" si="55"/>
        <v>19.403806177719222</v>
      </c>
      <c r="K1206">
        <v>59182414</v>
      </c>
      <c r="L1206">
        <v>3050041</v>
      </c>
      <c r="M1206">
        <f t="shared" si="56"/>
        <v>19.403809325841848</v>
      </c>
    </row>
    <row r="1207" spans="1:13" x14ac:dyDescent="0.15">
      <c r="A1207" t="s">
        <v>1598</v>
      </c>
      <c r="B1207" s="6">
        <v>6765545</v>
      </c>
      <c r="C1207" s="7">
        <v>1181440</v>
      </c>
      <c r="D1207">
        <f t="shared" si="54"/>
        <v>5.7265244108884072</v>
      </c>
      <c r="F1207">
        <v>12609284</v>
      </c>
      <c r="G1207">
        <v>413504</v>
      </c>
      <c r="H1207">
        <f t="shared" si="55"/>
        <v>30.493741293917349</v>
      </c>
      <c r="K1207">
        <v>59263634</v>
      </c>
      <c r="L1207">
        <v>1943468</v>
      </c>
      <c r="M1207">
        <f t="shared" si="56"/>
        <v>30.49375343458189</v>
      </c>
    </row>
    <row r="1208" spans="1:13" x14ac:dyDescent="0.15">
      <c r="A1208" t="s">
        <v>1599</v>
      </c>
      <c r="B1208" s="6">
        <v>6774818</v>
      </c>
      <c r="C1208" s="7">
        <v>1182980</v>
      </c>
      <c r="D1208">
        <f t="shared" si="54"/>
        <v>5.7269083162859893</v>
      </c>
      <c r="F1208">
        <v>12626566</v>
      </c>
      <c r="G1208">
        <v>414043</v>
      </c>
      <c r="H1208">
        <f t="shared" si="55"/>
        <v>30.495784254292428</v>
      </c>
      <c r="K1208">
        <v>59344860</v>
      </c>
      <c r="L1208">
        <v>1946002</v>
      </c>
      <c r="M1208">
        <f t="shared" si="56"/>
        <v>30.49578571861694</v>
      </c>
    </row>
    <row r="1209" spans="1:13" x14ac:dyDescent="0.15">
      <c r="A1209" t="s">
        <v>1600</v>
      </c>
      <c r="B1209" s="6">
        <v>6784093</v>
      </c>
      <c r="C1209" s="7">
        <v>1184520</v>
      </c>
      <c r="D1209">
        <f t="shared" si="54"/>
        <v>5.7272929118968019</v>
      </c>
      <c r="F1209">
        <v>12661661</v>
      </c>
      <c r="G1209">
        <v>651486</v>
      </c>
      <c r="H1209">
        <f t="shared" si="55"/>
        <v>19.43504695419395</v>
      </c>
      <c r="K1209">
        <v>59509806</v>
      </c>
      <c r="L1209">
        <v>3061984</v>
      </c>
      <c r="M1209">
        <f t="shared" si="56"/>
        <v>19.435047995025446</v>
      </c>
    </row>
    <row r="1210" spans="1:13" x14ac:dyDescent="0.15">
      <c r="A1210" t="s">
        <v>1601</v>
      </c>
      <c r="B1210" s="11">
        <v>6793368</v>
      </c>
      <c r="C1210" s="12">
        <v>1186060</v>
      </c>
      <c r="D1210">
        <f t="shared" si="54"/>
        <v>5.727676508776959</v>
      </c>
      <c r="F1210">
        <v>12678971</v>
      </c>
      <c r="G1210">
        <v>415121</v>
      </c>
      <c r="H1210">
        <f t="shared" si="55"/>
        <v>30.542832089920768</v>
      </c>
      <c r="K1210">
        <v>59591163</v>
      </c>
      <c r="L1210">
        <v>1951068</v>
      </c>
      <c r="M1210">
        <f t="shared" si="56"/>
        <v>30.542842689234821</v>
      </c>
    </row>
    <row r="1211" spans="1:13" x14ac:dyDescent="0.15">
      <c r="A1211" t="s">
        <v>1602</v>
      </c>
      <c r="B1211" s="6">
        <v>6802645</v>
      </c>
      <c r="C1211" s="7">
        <v>1187600</v>
      </c>
      <c r="D1211">
        <f t="shared" si="54"/>
        <v>5.728060794880431</v>
      </c>
      <c r="F1211">
        <v>12714143</v>
      </c>
      <c r="G1211">
        <v>415660</v>
      </c>
      <c r="H1211">
        <f t="shared" si="55"/>
        <v>30.58784342972622</v>
      </c>
      <c r="K1211">
        <v>59756472</v>
      </c>
      <c r="L1211">
        <v>1953602</v>
      </c>
      <c r="M1211">
        <f t="shared" si="56"/>
        <v>30.587843378538718</v>
      </c>
    </row>
    <row r="1212" spans="1:13" x14ac:dyDescent="0.15">
      <c r="A1212" t="s">
        <v>1603</v>
      </c>
      <c r="B1212" s="6">
        <v>6811923</v>
      </c>
      <c r="C1212" s="7">
        <v>1189140</v>
      </c>
      <c r="D1212">
        <f t="shared" si="54"/>
        <v>5.7284449265855999</v>
      </c>
      <c r="F1212">
        <v>12731483</v>
      </c>
      <c r="G1212">
        <v>416199</v>
      </c>
      <c r="H1212">
        <f t="shared" si="55"/>
        <v>30.589893296235694</v>
      </c>
      <c r="K1212">
        <v>59837970</v>
      </c>
      <c r="L1212">
        <v>1956135</v>
      </c>
      <c r="M1212">
        <f t="shared" si="56"/>
        <v>30.589897936492115</v>
      </c>
    </row>
    <row r="1213" spans="1:13" x14ac:dyDescent="0.15">
      <c r="A1213" t="s">
        <v>1604</v>
      </c>
      <c r="B1213" s="6">
        <v>6821202</v>
      </c>
      <c r="C1213" s="7">
        <v>1190680</v>
      </c>
      <c r="D1213">
        <f t="shared" si="54"/>
        <v>5.728828904491551</v>
      </c>
      <c r="F1213">
        <v>12766731</v>
      </c>
      <c r="G1213">
        <v>654874</v>
      </c>
      <c r="H1213">
        <f t="shared" si="55"/>
        <v>19.494942538564672</v>
      </c>
      <c r="K1213">
        <v>60003635</v>
      </c>
      <c r="L1213">
        <v>3077907</v>
      </c>
      <c r="M1213">
        <f t="shared" si="56"/>
        <v>19.494947378202134</v>
      </c>
    </row>
    <row r="1214" spans="1:13" x14ac:dyDescent="0.15">
      <c r="A1214" t="s">
        <v>1605</v>
      </c>
      <c r="B1214" s="6">
        <v>6830482</v>
      </c>
      <c r="C1214" s="7">
        <v>1192220</v>
      </c>
      <c r="D1214">
        <f t="shared" si="54"/>
        <v>5.729212729194276</v>
      </c>
      <c r="F1214">
        <v>12784100</v>
      </c>
      <c r="G1214">
        <v>417277</v>
      </c>
      <c r="H1214">
        <f t="shared" si="55"/>
        <v>30.636962976631828</v>
      </c>
      <c r="K1214">
        <v>60085270</v>
      </c>
      <c r="L1214">
        <v>1961201</v>
      </c>
      <c r="M1214">
        <f t="shared" si="56"/>
        <v>30.636977036010077</v>
      </c>
    </row>
    <row r="1215" spans="1:13" x14ac:dyDescent="0.15">
      <c r="A1215" t="s">
        <v>1606</v>
      </c>
      <c r="B1215" s="6">
        <v>6839763</v>
      </c>
      <c r="C1215" s="7">
        <v>1193760</v>
      </c>
      <c r="D1215">
        <f t="shared" si="54"/>
        <v>5.7295964012866909</v>
      </c>
      <c r="F1215">
        <v>12801470</v>
      </c>
      <c r="G1215">
        <v>417816</v>
      </c>
      <c r="H1215">
        <f t="shared" si="55"/>
        <v>30.639013345587532</v>
      </c>
      <c r="K1215">
        <v>60166909</v>
      </c>
      <c r="L1215">
        <v>1963735</v>
      </c>
      <c r="M1215">
        <f t="shared" si="56"/>
        <v>30.639016466071034</v>
      </c>
    </row>
    <row r="1216" spans="1:13" x14ac:dyDescent="0.15">
      <c r="A1216" t="s">
        <v>1607</v>
      </c>
      <c r="B1216" s="6">
        <v>6849046</v>
      </c>
      <c r="C1216" s="7">
        <v>1195300</v>
      </c>
      <c r="D1216">
        <f t="shared" si="54"/>
        <v>5.7299807579687112</v>
      </c>
      <c r="F1216">
        <v>12836824</v>
      </c>
      <c r="G1216">
        <v>657415</v>
      </c>
      <c r="H1216">
        <f t="shared" si="55"/>
        <v>19.526210993056136</v>
      </c>
      <c r="K1216">
        <v>60333072</v>
      </c>
      <c r="L1216">
        <v>3089850</v>
      </c>
      <c r="M1216">
        <f t="shared" si="56"/>
        <v>19.526213893878342</v>
      </c>
    </row>
    <row r="1217" spans="1:13" x14ac:dyDescent="0.15">
      <c r="A1217" t="s">
        <v>1608</v>
      </c>
      <c r="B1217" s="6">
        <v>6858330</v>
      </c>
      <c r="C1217" s="7">
        <v>1196840</v>
      </c>
      <c r="D1217">
        <f t="shared" si="54"/>
        <v>5.7303649610641356</v>
      </c>
      <c r="F1217">
        <v>12854224</v>
      </c>
      <c r="G1217">
        <v>418894</v>
      </c>
      <c r="H1217">
        <f t="shared" si="55"/>
        <v>30.686101973291574</v>
      </c>
      <c r="K1217">
        <v>60414852</v>
      </c>
      <c r="L1217">
        <v>1968801</v>
      </c>
      <c r="M1217">
        <f t="shared" si="56"/>
        <v>30.686114035903071</v>
      </c>
    </row>
    <row r="1218" spans="1:13" x14ac:dyDescent="0.15">
      <c r="A1218" t="s">
        <v>1609</v>
      </c>
      <c r="B1218" s="6">
        <v>6867615</v>
      </c>
      <c r="C1218" s="7">
        <v>1198380</v>
      </c>
      <c r="D1218">
        <f t="shared" ref="D1218:D1281" si="57">B1218/C1218</f>
        <v>5.7307490111650727</v>
      </c>
      <c r="F1218">
        <v>12871626</v>
      </c>
      <c r="G1218">
        <v>419433</v>
      </c>
      <c r="H1218">
        <f t="shared" ref="H1218:H1281" si="58">F1218/G1218</f>
        <v>30.688157584167197</v>
      </c>
      <c r="K1218">
        <v>60496642</v>
      </c>
      <c r="L1218">
        <v>1971335</v>
      </c>
      <c r="M1218">
        <f t="shared" ref="M1218:M1281" si="59">K1218/L1218</f>
        <v>30.688159039432669</v>
      </c>
    </row>
    <row r="1219" spans="1:13" x14ac:dyDescent="0.15">
      <c r="A1219" t="s">
        <v>1610</v>
      </c>
      <c r="B1219" s="6">
        <v>6876901</v>
      </c>
      <c r="C1219" s="7">
        <v>1199920</v>
      </c>
      <c r="D1219">
        <f t="shared" si="57"/>
        <v>5.7311329088605909</v>
      </c>
      <c r="F1219">
        <v>12907083</v>
      </c>
      <c r="G1219">
        <v>659956</v>
      </c>
      <c r="H1219">
        <f t="shared" si="58"/>
        <v>19.557490196316117</v>
      </c>
      <c r="K1219">
        <v>60663290</v>
      </c>
      <c r="L1219">
        <v>3101793</v>
      </c>
      <c r="M1219">
        <f t="shared" si="59"/>
        <v>19.55749142512089</v>
      </c>
    </row>
    <row r="1220" spans="1:13" x14ac:dyDescent="0.15">
      <c r="A1220" t="s">
        <v>1611</v>
      </c>
      <c r="B1220" s="11">
        <v>6886188</v>
      </c>
      <c r="C1220" s="12">
        <v>1201460</v>
      </c>
      <c r="D1220">
        <f t="shared" si="57"/>
        <v>5.7315166547367369</v>
      </c>
      <c r="F1220">
        <v>12924514</v>
      </c>
      <c r="G1220">
        <v>420511</v>
      </c>
      <c r="H1220">
        <f t="shared" si="58"/>
        <v>30.735257817274697</v>
      </c>
      <c r="K1220">
        <v>60745215</v>
      </c>
      <c r="L1220">
        <v>1976401</v>
      </c>
      <c r="M1220">
        <f t="shared" si="59"/>
        <v>30.735268298285622</v>
      </c>
    </row>
    <row r="1221" spans="1:13" x14ac:dyDescent="0.15">
      <c r="A1221" t="s">
        <v>1612</v>
      </c>
      <c r="B1221" s="6">
        <v>6895477</v>
      </c>
      <c r="C1221" s="7">
        <v>1203000</v>
      </c>
      <c r="D1221">
        <f t="shared" si="57"/>
        <v>5.7319010806317543</v>
      </c>
      <c r="F1221">
        <v>12960048</v>
      </c>
      <c r="G1221">
        <v>421050</v>
      </c>
      <c r="H1221">
        <f t="shared" si="58"/>
        <v>30.780306376914854</v>
      </c>
      <c r="K1221">
        <v>60912225</v>
      </c>
      <c r="L1221">
        <v>1978935</v>
      </c>
      <c r="M1221">
        <f t="shared" si="59"/>
        <v>30.780306073721473</v>
      </c>
    </row>
    <row r="1222" spans="1:13" x14ac:dyDescent="0.15">
      <c r="A1222" t="s">
        <v>1613</v>
      </c>
      <c r="B1222" s="6">
        <v>6904766</v>
      </c>
      <c r="C1222" s="7">
        <v>1204540</v>
      </c>
      <c r="D1222">
        <f t="shared" si="57"/>
        <v>5.7322845235525595</v>
      </c>
      <c r="F1222">
        <v>12977507</v>
      </c>
      <c r="G1222">
        <v>421589</v>
      </c>
      <c r="H1222">
        <f t="shared" si="58"/>
        <v>30.782366238208301</v>
      </c>
      <c r="K1222">
        <v>60994282</v>
      </c>
      <c r="L1222">
        <v>1981468</v>
      </c>
      <c r="M1222">
        <f t="shared" si="59"/>
        <v>30.782370444539101</v>
      </c>
    </row>
    <row r="1223" spans="1:13" x14ac:dyDescent="0.15">
      <c r="A1223" t="s">
        <v>1614</v>
      </c>
      <c r="B1223" s="6">
        <v>6914057</v>
      </c>
      <c r="C1223" s="7">
        <v>1206080</v>
      </c>
      <c r="D1223">
        <f t="shared" si="57"/>
        <v>5.7326686455293183</v>
      </c>
      <c r="F1223">
        <v>13013119</v>
      </c>
      <c r="G1223">
        <v>663344</v>
      </c>
      <c r="H1223">
        <f t="shared" si="58"/>
        <v>19.617451880170773</v>
      </c>
      <c r="K1223">
        <v>61161659</v>
      </c>
      <c r="L1223">
        <v>3117716</v>
      </c>
      <c r="M1223">
        <f t="shared" si="59"/>
        <v>19.61745681774735</v>
      </c>
    </row>
    <row r="1224" spans="1:13" x14ac:dyDescent="0.15">
      <c r="A1224" t="s">
        <v>1615</v>
      </c>
      <c r="B1224" s="6">
        <v>6923349</v>
      </c>
      <c r="C1224" s="7">
        <v>1207620</v>
      </c>
      <c r="D1224">
        <f t="shared" si="57"/>
        <v>5.733052615889104</v>
      </c>
      <c r="F1224">
        <v>13030608</v>
      </c>
      <c r="G1224">
        <v>422667</v>
      </c>
      <c r="H1224">
        <f t="shared" si="58"/>
        <v>30.829489882105772</v>
      </c>
      <c r="K1224">
        <v>61243857</v>
      </c>
      <c r="L1224">
        <v>1986534</v>
      </c>
      <c r="M1224">
        <f t="shared" si="59"/>
        <v>30.82950354738454</v>
      </c>
    </row>
    <row r="1225" spans="1:13" x14ac:dyDescent="0.15">
      <c r="A1225" t="s">
        <v>1616</v>
      </c>
      <c r="B1225" s="6">
        <v>6932642</v>
      </c>
      <c r="C1225" s="7">
        <v>1209160</v>
      </c>
      <c r="D1225">
        <f t="shared" si="57"/>
        <v>5.733436435211221</v>
      </c>
      <c r="F1225">
        <v>13048098</v>
      </c>
      <c r="G1225">
        <v>423206</v>
      </c>
      <c r="H1225">
        <f t="shared" si="58"/>
        <v>30.831552482715274</v>
      </c>
      <c r="K1225">
        <v>61326060</v>
      </c>
      <c r="L1225">
        <v>1989068</v>
      </c>
      <c r="M1225">
        <f t="shared" si="59"/>
        <v>30.831555281166857</v>
      </c>
    </row>
    <row r="1226" spans="1:13" x14ac:dyDescent="0.15">
      <c r="A1226" t="s">
        <v>1617</v>
      </c>
      <c r="B1226" s="6">
        <v>6941937</v>
      </c>
      <c r="C1226" s="7">
        <v>1210700</v>
      </c>
      <c r="D1226">
        <f t="shared" si="57"/>
        <v>5.7338209300404728</v>
      </c>
      <c r="F1226">
        <v>13083814</v>
      </c>
      <c r="G1226">
        <v>665885</v>
      </c>
      <c r="H1226">
        <f t="shared" si="58"/>
        <v>19.648759170126972</v>
      </c>
      <c r="K1226">
        <v>61493925</v>
      </c>
      <c r="L1226">
        <v>3129659</v>
      </c>
      <c r="M1226">
        <f t="shared" si="59"/>
        <v>19.648762053629486</v>
      </c>
    </row>
    <row r="1227" spans="1:13" x14ac:dyDescent="0.15">
      <c r="A1227" t="s">
        <v>1618</v>
      </c>
      <c r="B1227" s="6">
        <v>6951232</v>
      </c>
      <c r="C1227" s="7">
        <v>1212240</v>
      </c>
      <c r="D1227">
        <f t="shared" si="57"/>
        <v>5.7342044479640997</v>
      </c>
      <c r="F1227">
        <v>13101334</v>
      </c>
      <c r="G1227">
        <v>424284</v>
      </c>
      <c r="H1227">
        <f t="shared" si="58"/>
        <v>30.878689745547792</v>
      </c>
      <c r="K1227">
        <v>61576269</v>
      </c>
      <c r="L1227">
        <v>1994134</v>
      </c>
      <c r="M1227">
        <f t="shared" si="59"/>
        <v>30.878701732180485</v>
      </c>
    </row>
    <row r="1228" spans="1:13" x14ac:dyDescent="0.15">
      <c r="A1228" t="s">
        <v>1619</v>
      </c>
      <c r="B1228" s="6">
        <v>6960529</v>
      </c>
      <c r="C1228" s="7">
        <v>1213780</v>
      </c>
      <c r="D1228">
        <f t="shared" si="57"/>
        <v>5.7345886404455504</v>
      </c>
      <c r="F1228">
        <v>13118856</v>
      </c>
      <c r="G1228">
        <v>424823</v>
      </c>
      <c r="H1228">
        <f t="shared" si="58"/>
        <v>30.880757397786844</v>
      </c>
      <c r="K1228">
        <v>61658623</v>
      </c>
      <c r="L1228">
        <v>1996668</v>
      </c>
      <c r="M1228">
        <f t="shared" si="59"/>
        <v>30.880758844234496</v>
      </c>
    </row>
    <row r="1229" spans="1:13" x14ac:dyDescent="0.15">
      <c r="A1229" t="s">
        <v>1620</v>
      </c>
      <c r="B1229" s="6">
        <v>6969827</v>
      </c>
      <c r="C1229" s="7">
        <v>1215320</v>
      </c>
      <c r="D1229">
        <f t="shared" si="57"/>
        <v>5.7349726820919598</v>
      </c>
      <c r="F1229">
        <v>13154677</v>
      </c>
      <c r="G1229">
        <v>668426</v>
      </c>
      <c r="H1229">
        <f t="shared" si="58"/>
        <v>19.680079769488319</v>
      </c>
      <c r="K1229">
        <v>61826981</v>
      </c>
      <c r="L1229">
        <v>3141602</v>
      </c>
      <c r="M1229">
        <f t="shared" si="59"/>
        <v>19.680080735879336</v>
      </c>
    </row>
    <row r="1230" spans="1:13" x14ac:dyDescent="0.15">
      <c r="A1230" t="s">
        <v>1621</v>
      </c>
      <c r="B1230" s="11">
        <v>6979126</v>
      </c>
      <c r="C1230" s="12">
        <v>1216860</v>
      </c>
      <c r="D1230">
        <f t="shared" si="57"/>
        <v>5.7353565734759959</v>
      </c>
      <c r="F1230">
        <v>13172226</v>
      </c>
      <c r="G1230">
        <v>425901</v>
      </c>
      <c r="H1230">
        <f t="shared" si="58"/>
        <v>30.92790578092092</v>
      </c>
      <c r="K1230">
        <v>61909462</v>
      </c>
      <c r="L1230">
        <v>2001734</v>
      </c>
      <c r="M1230">
        <f t="shared" si="59"/>
        <v>30.927916496397625</v>
      </c>
    </row>
    <row r="1231" spans="1:13" x14ac:dyDescent="0.15">
      <c r="A1231" t="s">
        <v>1622</v>
      </c>
      <c r="B1231" s="6">
        <v>6988426</v>
      </c>
      <c r="C1231" s="7">
        <v>1218400</v>
      </c>
      <c r="D1231">
        <f t="shared" si="57"/>
        <v>5.7357403151674324</v>
      </c>
      <c r="F1231">
        <v>13208124</v>
      </c>
      <c r="G1231">
        <v>426440</v>
      </c>
      <c r="H1231">
        <f t="shared" si="58"/>
        <v>30.972995028608949</v>
      </c>
      <c r="K1231">
        <v>62078182</v>
      </c>
      <c r="L1231">
        <v>2004268</v>
      </c>
      <c r="M1231">
        <f t="shared" si="59"/>
        <v>30.972994629460732</v>
      </c>
    </row>
    <row r="1232" spans="1:13" x14ac:dyDescent="0.15">
      <c r="A1232" t="s">
        <v>1623</v>
      </c>
      <c r="B1232" s="6">
        <v>6997728</v>
      </c>
      <c r="C1232" s="7">
        <v>1219940</v>
      </c>
      <c r="D1232">
        <f t="shared" si="57"/>
        <v>5.7361247274456124</v>
      </c>
      <c r="F1232">
        <v>13225705</v>
      </c>
      <c r="G1232">
        <v>426979</v>
      </c>
      <c r="H1232">
        <f t="shared" si="58"/>
        <v>30.975071373533591</v>
      </c>
      <c r="K1232">
        <v>62160813</v>
      </c>
      <c r="L1232">
        <v>2006801</v>
      </c>
      <c r="M1232">
        <f t="shared" si="59"/>
        <v>30.975075754895478</v>
      </c>
    </row>
    <row r="1233" spans="1:13" x14ac:dyDescent="0.15">
      <c r="A1233" t="s">
        <v>1624</v>
      </c>
      <c r="B1233" s="6">
        <v>7007031</v>
      </c>
      <c r="C1233" s="7">
        <v>1221480</v>
      </c>
      <c r="D1233">
        <f t="shared" si="57"/>
        <v>5.7365089890951957</v>
      </c>
      <c r="F1233">
        <v>13261681</v>
      </c>
      <c r="G1233">
        <v>671814</v>
      </c>
      <c r="H1233">
        <f t="shared" si="58"/>
        <v>19.740108125165598</v>
      </c>
      <c r="K1233">
        <v>62329900</v>
      </c>
      <c r="L1233">
        <v>3157525</v>
      </c>
      <c r="M1233">
        <f t="shared" si="59"/>
        <v>19.740112904885947</v>
      </c>
    </row>
    <row r="1234" spans="1:13" x14ac:dyDescent="0.15">
      <c r="A1234" t="s">
        <v>1625</v>
      </c>
      <c r="B1234" s="6">
        <v>7016335</v>
      </c>
      <c r="C1234" s="7">
        <v>1223020</v>
      </c>
      <c r="D1234">
        <f t="shared" si="57"/>
        <v>5.7368931006851893</v>
      </c>
      <c r="F1234">
        <v>13279290</v>
      </c>
      <c r="G1234">
        <v>428057</v>
      </c>
      <c r="H1234">
        <f t="shared" si="58"/>
        <v>31.022247037193644</v>
      </c>
      <c r="K1234">
        <v>62412663</v>
      </c>
      <c r="L1234">
        <v>2011867</v>
      </c>
      <c r="M1234">
        <f t="shared" si="59"/>
        <v>31.022260914861668</v>
      </c>
    </row>
    <row r="1235" spans="1:13" x14ac:dyDescent="0.15">
      <c r="A1235" t="s">
        <v>1626</v>
      </c>
      <c r="B1235" s="6">
        <v>7025640</v>
      </c>
      <c r="C1235" s="7">
        <v>1224560</v>
      </c>
      <c r="D1235">
        <f t="shared" si="57"/>
        <v>5.7372770627817342</v>
      </c>
      <c r="F1235">
        <v>13296901</v>
      </c>
      <c r="G1235">
        <v>428596</v>
      </c>
      <c r="H1235">
        <f t="shared" si="58"/>
        <v>31.024323605446622</v>
      </c>
      <c r="K1235">
        <v>62495434</v>
      </c>
      <c r="L1235">
        <v>2014401</v>
      </c>
      <c r="M1235">
        <f t="shared" si="59"/>
        <v>31.024326338201778</v>
      </c>
    </row>
    <row r="1236" spans="1:13" x14ac:dyDescent="0.15">
      <c r="A1236" t="s">
        <v>1627</v>
      </c>
      <c r="B1236" s="6">
        <v>7034946</v>
      </c>
      <c r="C1236" s="7">
        <v>1226100</v>
      </c>
      <c r="D1236">
        <f t="shared" si="57"/>
        <v>5.7376608759481282</v>
      </c>
      <c r="F1236">
        <v>13332980</v>
      </c>
      <c r="G1236">
        <v>674355</v>
      </c>
      <c r="H1236">
        <f t="shared" si="58"/>
        <v>19.77145568728637</v>
      </c>
      <c r="K1236">
        <v>62665006</v>
      </c>
      <c r="L1236">
        <v>3169468</v>
      </c>
      <c r="M1236">
        <f t="shared" si="59"/>
        <v>19.771458806335954</v>
      </c>
    </row>
    <row r="1237" spans="1:13" x14ac:dyDescent="0.15">
      <c r="A1237" t="s">
        <v>1628</v>
      </c>
      <c r="B1237" s="6">
        <v>7044253</v>
      </c>
      <c r="C1237" s="7">
        <v>1227640</v>
      </c>
      <c r="D1237">
        <f t="shared" si="57"/>
        <v>5.7380445407448439</v>
      </c>
      <c r="F1237">
        <v>13350619</v>
      </c>
      <c r="G1237">
        <v>429674</v>
      </c>
      <c r="H1237">
        <f t="shared" si="58"/>
        <v>31.071507701187411</v>
      </c>
      <c r="K1237">
        <v>62747909</v>
      </c>
      <c r="L1237">
        <v>2019467</v>
      </c>
      <c r="M1237">
        <f t="shared" si="59"/>
        <v>31.071519861428783</v>
      </c>
    </row>
    <row r="1238" spans="1:13" x14ac:dyDescent="0.15">
      <c r="A1238" t="s">
        <v>1629</v>
      </c>
      <c r="B1238" s="6">
        <v>7053562</v>
      </c>
      <c r="C1238" s="7">
        <v>1229180</v>
      </c>
      <c r="D1238">
        <f t="shared" si="57"/>
        <v>5.73842887128004</v>
      </c>
      <c r="F1238">
        <v>13368262</v>
      </c>
      <c r="G1238">
        <v>430213</v>
      </c>
      <c r="H1238">
        <f t="shared" si="58"/>
        <v>31.073589129105816</v>
      </c>
      <c r="K1238">
        <v>62830831</v>
      </c>
      <c r="L1238">
        <v>2022001</v>
      </c>
      <c r="M1238">
        <f t="shared" si="59"/>
        <v>31.07359046805615</v>
      </c>
    </row>
    <row r="1239" spans="1:13" x14ac:dyDescent="0.15">
      <c r="A1239" t="s">
        <v>1630</v>
      </c>
      <c r="B1239" s="6">
        <v>7062872</v>
      </c>
      <c r="C1239" s="7">
        <v>1230720</v>
      </c>
      <c r="D1239">
        <f t="shared" si="57"/>
        <v>5.7388130525221008</v>
      </c>
      <c r="F1239">
        <v>13404448</v>
      </c>
      <c r="G1239">
        <v>676896</v>
      </c>
      <c r="H1239">
        <f t="shared" si="58"/>
        <v>19.802817567248145</v>
      </c>
      <c r="K1239">
        <v>63000905</v>
      </c>
      <c r="L1239">
        <v>3181411</v>
      </c>
      <c r="M1239">
        <f t="shared" si="59"/>
        <v>19.802818623560427</v>
      </c>
    </row>
    <row r="1240" spans="1:13" x14ac:dyDescent="0.15">
      <c r="A1240" t="s">
        <v>1631</v>
      </c>
      <c r="B1240" s="11">
        <v>7072183</v>
      </c>
      <c r="C1240" s="12">
        <v>1232260</v>
      </c>
      <c r="D1240">
        <f t="shared" si="57"/>
        <v>5.7391970850307565</v>
      </c>
      <c r="F1240">
        <v>13422118</v>
      </c>
      <c r="G1240">
        <v>431291</v>
      </c>
      <c r="H1240">
        <f t="shared" si="58"/>
        <v>31.120793153578443</v>
      </c>
      <c r="K1240">
        <v>63083954</v>
      </c>
      <c r="L1240">
        <v>2027067</v>
      </c>
      <c r="M1240">
        <f t="shared" si="59"/>
        <v>31.120803604419589</v>
      </c>
    </row>
    <row r="1241" spans="1:13" x14ac:dyDescent="0.15">
      <c r="A1241" t="s">
        <v>1632</v>
      </c>
      <c r="B1241" s="6">
        <v>7081495</v>
      </c>
      <c r="C1241" s="7">
        <v>1233800</v>
      </c>
      <c r="D1241">
        <f t="shared" si="57"/>
        <v>5.7395809693629438</v>
      </c>
      <c r="F1241">
        <v>13458380</v>
      </c>
      <c r="G1241">
        <v>431830</v>
      </c>
      <c r="H1241">
        <f t="shared" si="58"/>
        <v>31.165921774772478</v>
      </c>
      <c r="K1241">
        <v>63254386</v>
      </c>
      <c r="L1241">
        <v>2029601</v>
      </c>
      <c r="M1241">
        <f t="shared" si="59"/>
        <v>31.165921774772478</v>
      </c>
    </row>
    <row r="1242" spans="1:13" x14ac:dyDescent="0.15">
      <c r="A1242" t="s">
        <v>1633</v>
      </c>
      <c r="B1242" s="6">
        <v>7090808</v>
      </c>
      <c r="C1242" s="7">
        <v>1235340</v>
      </c>
      <c r="D1242">
        <f t="shared" si="57"/>
        <v>5.7399647060728221</v>
      </c>
      <c r="F1242">
        <v>13476080</v>
      </c>
      <c r="G1242">
        <v>432369</v>
      </c>
      <c r="H1242">
        <f t="shared" si="58"/>
        <v>31.168006957020509</v>
      </c>
      <c r="K1242">
        <v>63337576</v>
      </c>
      <c r="L1242">
        <v>2032134</v>
      </c>
      <c r="M1242">
        <f t="shared" si="59"/>
        <v>31.168011558292907</v>
      </c>
    </row>
    <row r="1243" spans="1:13" x14ac:dyDescent="0.15">
      <c r="A1243" t="s">
        <v>1634</v>
      </c>
      <c r="B1243" s="6">
        <v>7100123</v>
      </c>
      <c r="C1243" s="7">
        <v>1236880</v>
      </c>
      <c r="D1243">
        <f t="shared" si="57"/>
        <v>5.7403491041976586</v>
      </c>
      <c r="F1243">
        <v>13512420</v>
      </c>
      <c r="G1243">
        <v>680284</v>
      </c>
      <c r="H1243">
        <f t="shared" si="58"/>
        <v>19.862910196329768</v>
      </c>
      <c r="K1243">
        <v>63508374</v>
      </c>
      <c r="L1243">
        <v>3197334</v>
      </c>
      <c r="M1243">
        <f t="shared" si="59"/>
        <v>19.862915166197837</v>
      </c>
    </row>
    <row r="1244" spans="1:13" x14ac:dyDescent="0.15">
      <c r="A1244" t="s">
        <v>1635</v>
      </c>
      <c r="B1244" s="6">
        <v>7109438</v>
      </c>
      <c r="C1244" s="7">
        <v>1238420</v>
      </c>
      <c r="D1244">
        <f t="shared" si="57"/>
        <v>5.7407325463090064</v>
      </c>
      <c r="F1244">
        <v>13530148</v>
      </c>
      <c r="G1244">
        <v>433447</v>
      </c>
      <c r="H1244">
        <f t="shared" si="58"/>
        <v>31.215230466469951</v>
      </c>
      <c r="K1244">
        <v>63591695</v>
      </c>
      <c r="L1244">
        <v>2037200</v>
      </c>
      <c r="M1244">
        <f t="shared" si="59"/>
        <v>31.215243962301198</v>
      </c>
    </row>
    <row r="1245" spans="1:13" x14ac:dyDescent="0.15">
      <c r="A1245" t="s">
        <v>1636</v>
      </c>
      <c r="B1245" s="6">
        <v>7118755</v>
      </c>
      <c r="C1245" s="7">
        <v>1239960</v>
      </c>
      <c r="D1245">
        <f t="shared" si="57"/>
        <v>5.7411166489241587</v>
      </c>
      <c r="F1245">
        <v>13547880</v>
      </c>
      <c r="G1245">
        <v>433986</v>
      </c>
      <c r="H1245">
        <f t="shared" si="58"/>
        <v>31.217320374389956</v>
      </c>
      <c r="K1245">
        <v>63675036</v>
      </c>
      <c r="L1245">
        <v>2039734</v>
      </c>
      <c r="M1245">
        <f t="shared" si="59"/>
        <v>31.217323435310682</v>
      </c>
    </row>
    <row r="1246" spans="1:13" x14ac:dyDescent="0.15">
      <c r="A1246" t="s">
        <v>1637</v>
      </c>
      <c r="B1246" s="6">
        <v>7128073</v>
      </c>
      <c r="C1246" s="7">
        <v>1241500</v>
      </c>
      <c r="D1246">
        <f t="shared" si="57"/>
        <v>5.7415006041079337</v>
      </c>
      <c r="F1246">
        <v>13584324</v>
      </c>
      <c r="G1246">
        <v>682825</v>
      </c>
      <c r="H1246">
        <f t="shared" si="58"/>
        <v>19.894297953355544</v>
      </c>
      <c r="K1246">
        <v>63846322</v>
      </c>
      <c r="L1246">
        <v>3209277</v>
      </c>
      <c r="M1246">
        <f t="shared" si="59"/>
        <v>19.89430080357663</v>
      </c>
    </row>
    <row r="1247" spans="1:13" x14ac:dyDescent="0.15">
      <c r="A1247" t="s">
        <v>1638</v>
      </c>
      <c r="B1247" s="6">
        <v>7137392</v>
      </c>
      <c r="C1247" s="7">
        <v>1243040</v>
      </c>
      <c r="D1247">
        <f t="shared" si="57"/>
        <v>5.7418844124082895</v>
      </c>
      <c r="F1247">
        <v>13602084</v>
      </c>
      <c r="G1247">
        <v>435064</v>
      </c>
      <c r="H1247">
        <f t="shared" si="58"/>
        <v>31.264558777559163</v>
      </c>
      <c r="K1247">
        <v>63929794</v>
      </c>
      <c r="L1247">
        <v>2044800</v>
      </c>
      <c r="M1247">
        <f t="shared" si="59"/>
        <v>31.264570618153364</v>
      </c>
    </row>
    <row r="1248" spans="1:13" x14ac:dyDescent="0.15">
      <c r="A1248" t="s">
        <v>1639</v>
      </c>
      <c r="B1248" s="6">
        <v>7146713</v>
      </c>
      <c r="C1248" s="7">
        <v>1244580</v>
      </c>
      <c r="D1248">
        <f t="shared" si="57"/>
        <v>5.7422688778543769</v>
      </c>
      <c r="F1248">
        <v>13619848</v>
      </c>
      <c r="G1248">
        <v>435603</v>
      </c>
      <c r="H1248">
        <f t="shared" si="58"/>
        <v>31.266653351790506</v>
      </c>
      <c r="K1248">
        <v>64013285</v>
      </c>
      <c r="L1248">
        <v>2047334</v>
      </c>
      <c r="M1248">
        <f t="shared" si="59"/>
        <v>31.266654585915145</v>
      </c>
    </row>
    <row r="1249" spans="1:13" x14ac:dyDescent="0.15">
      <c r="A1249" t="s">
        <v>1640</v>
      </c>
      <c r="B1249" s="6">
        <v>7156034</v>
      </c>
      <c r="C1249" s="7">
        <v>1246120</v>
      </c>
      <c r="D1249">
        <f t="shared" si="57"/>
        <v>5.7426523930279592</v>
      </c>
      <c r="F1249">
        <v>13656395</v>
      </c>
      <c r="G1249">
        <v>685366</v>
      </c>
      <c r="H1249">
        <f t="shared" si="58"/>
        <v>19.92569663508257</v>
      </c>
      <c r="K1249">
        <v>64185056</v>
      </c>
      <c r="L1249">
        <v>3221220</v>
      </c>
      <c r="M1249">
        <f t="shared" si="59"/>
        <v>19.925697717014049</v>
      </c>
    </row>
    <row r="1250" spans="1:13" x14ac:dyDescent="0.15">
      <c r="A1250" t="s">
        <v>1641</v>
      </c>
      <c r="B1250" s="11">
        <v>7165357</v>
      </c>
      <c r="C1250" s="12">
        <v>1247660</v>
      </c>
      <c r="D1250">
        <f t="shared" si="57"/>
        <v>5.7430365644486479</v>
      </c>
      <c r="F1250">
        <v>13674187</v>
      </c>
      <c r="G1250">
        <v>436681</v>
      </c>
      <c r="H1250">
        <f t="shared" si="58"/>
        <v>31.313904200091141</v>
      </c>
      <c r="K1250">
        <v>64268678</v>
      </c>
      <c r="L1250">
        <v>2052400</v>
      </c>
      <c r="M1250">
        <f t="shared" si="59"/>
        <v>31.313914441629311</v>
      </c>
    </row>
    <row r="1251" spans="1:13" x14ac:dyDescent="0.15">
      <c r="A1251" t="s">
        <v>1642</v>
      </c>
      <c r="B1251" s="6">
        <v>7174681</v>
      </c>
      <c r="C1251" s="7">
        <v>1249200</v>
      </c>
      <c r="D1251">
        <f t="shared" si="57"/>
        <v>5.7434205891770738</v>
      </c>
      <c r="F1251">
        <v>13710814</v>
      </c>
      <c r="G1251">
        <v>437220</v>
      </c>
      <c r="H1251">
        <f t="shared" si="58"/>
        <v>31.359073235442111</v>
      </c>
      <c r="K1251">
        <v>64440825</v>
      </c>
      <c r="L1251">
        <v>2054934</v>
      </c>
      <c r="M1251">
        <f t="shared" si="59"/>
        <v>31.359072846135206</v>
      </c>
    </row>
    <row r="1252" spans="1:13" x14ac:dyDescent="0.15">
      <c r="A1252" t="s">
        <v>1643</v>
      </c>
      <c r="B1252" s="6">
        <v>7184006</v>
      </c>
      <c r="C1252" s="7">
        <v>1250740</v>
      </c>
      <c r="D1252">
        <f t="shared" si="57"/>
        <v>5.7438044677550888</v>
      </c>
      <c r="F1252">
        <v>13728634</v>
      </c>
      <c r="G1252">
        <v>437759</v>
      </c>
      <c r="H1252">
        <f t="shared" si="58"/>
        <v>31.361169045068177</v>
      </c>
      <c r="K1252">
        <v>64524579</v>
      </c>
      <c r="L1252">
        <v>2057467</v>
      </c>
      <c r="M1252">
        <f t="shared" si="59"/>
        <v>31.361173229023844</v>
      </c>
    </row>
    <row r="1253" spans="1:13" x14ac:dyDescent="0.15">
      <c r="A1253" t="s">
        <v>1644</v>
      </c>
      <c r="B1253" s="6">
        <v>7193333</v>
      </c>
      <c r="C1253" s="7">
        <v>1252280</v>
      </c>
      <c r="D1253">
        <f t="shared" si="57"/>
        <v>5.7441889992653401</v>
      </c>
      <c r="F1253">
        <v>13765341</v>
      </c>
      <c r="G1253">
        <v>688754</v>
      </c>
      <c r="H1253">
        <f t="shared" si="58"/>
        <v>19.985859973227015</v>
      </c>
      <c r="K1253">
        <v>64697102</v>
      </c>
      <c r="L1253">
        <v>3237143</v>
      </c>
      <c r="M1253">
        <f t="shared" si="59"/>
        <v>19.985864696122476</v>
      </c>
    </row>
    <row r="1254" spans="1:13" x14ac:dyDescent="0.15">
      <c r="A1254" t="s">
        <v>1645</v>
      </c>
      <c r="B1254" s="6">
        <v>7202660</v>
      </c>
      <c r="C1254" s="7">
        <v>1253820</v>
      </c>
      <c r="D1254">
        <f t="shared" si="57"/>
        <v>5.7445725861766439</v>
      </c>
      <c r="F1254">
        <v>13783189</v>
      </c>
      <c r="G1254">
        <v>438837</v>
      </c>
      <c r="H1254">
        <f t="shared" si="58"/>
        <v>31.408447783573401</v>
      </c>
      <c r="K1254">
        <v>64780988</v>
      </c>
      <c r="L1254">
        <v>2062533</v>
      </c>
      <c r="M1254">
        <f t="shared" si="59"/>
        <v>31.408461343406383</v>
      </c>
    </row>
    <row r="1255" spans="1:13" x14ac:dyDescent="0.15">
      <c r="A1255" t="s">
        <v>1646</v>
      </c>
      <c r="B1255" s="6">
        <v>7211989</v>
      </c>
      <c r="C1255" s="7">
        <v>1255360</v>
      </c>
      <c r="D1255">
        <f t="shared" si="57"/>
        <v>5.7449568251338263</v>
      </c>
      <c r="F1255">
        <v>13801041</v>
      </c>
      <c r="G1255">
        <v>439376</v>
      </c>
      <c r="H1255">
        <f t="shared" si="58"/>
        <v>31.410548140999964</v>
      </c>
      <c r="K1255">
        <v>64864892</v>
      </c>
      <c r="L1255">
        <v>2065067</v>
      </c>
      <c r="M1255">
        <f t="shared" si="59"/>
        <v>31.410550844113047</v>
      </c>
    </row>
    <row r="1256" spans="1:13" x14ac:dyDescent="0.15">
      <c r="A1256" t="s">
        <v>1647</v>
      </c>
      <c r="B1256" s="6">
        <v>7221319</v>
      </c>
      <c r="C1256" s="7">
        <v>1256900</v>
      </c>
      <c r="D1256">
        <f t="shared" si="57"/>
        <v>5.7453409181319115</v>
      </c>
      <c r="F1256">
        <v>13837852</v>
      </c>
      <c r="G1256">
        <v>691295</v>
      </c>
      <c r="H1256">
        <f t="shared" si="58"/>
        <v>20.017289290389776</v>
      </c>
      <c r="K1256">
        <v>65037904</v>
      </c>
      <c r="L1256">
        <v>3249086</v>
      </c>
      <c r="M1256">
        <f t="shared" si="59"/>
        <v>20.017292247727514</v>
      </c>
    </row>
    <row r="1257" spans="1:13" x14ac:dyDescent="0.15">
      <c r="A1257" t="s">
        <v>1648</v>
      </c>
      <c r="B1257" s="6">
        <v>7230650</v>
      </c>
      <c r="C1257" s="7">
        <v>1258440</v>
      </c>
      <c r="D1257">
        <f t="shared" si="57"/>
        <v>5.7457248657067481</v>
      </c>
      <c r="F1257">
        <v>13855732</v>
      </c>
      <c r="G1257">
        <v>440454</v>
      </c>
      <c r="H1257">
        <f t="shared" si="58"/>
        <v>31.457841227460758</v>
      </c>
      <c r="K1257">
        <v>65121940</v>
      </c>
      <c r="L1257">
        <v>2070133</v>
      </c>
      <c r="M1257">
        <f t="shared" si="59"/>
        <v>31.457853191075163</v>
      </c>
    </row>
    <row r="1258" spans="1:13" x14ac:dyDescent="0.15">
      <c r="A1258" t="s">
        <v>1649</v>
      </c>
      <c r="B1258" s="6">
        <v>7239982</v>
      </c>
      <c r="C1258" s="7">
        <v>1259980</v>
      </c>
      <c r="D1258">
        <f t="shared" si="57"/>
        <v>5.7461086683915621</v>
      </c>
      <c r="F1258">
        <v>13873615</v>
      </c>
      <c r="G1258">
        <v>440993</v>
      </c>
      <c r="H1258">
        <f t="shared" si="58"/>
        <v>31.459943808631884</v>
      </c>
      <c r="K1258">
        <v>65205990</v>
      </c>
      <c r="L1258">
        <v>2072667</v>
      </c>
      <c r="M1258">
        <f t="shared" si="59"/>
        <v>31.459945085245241</v>
      </c>
    </row>
    <row r="1259" spans="1:13" x14ac:dyDescent="0.15">
      <c r="A1259" t="s">
        <v>1650</v>
      </c>
      <c r="B1259" s="6">
        <v>7249315</v>
      </c>
      <c r="C1259" s="7">
        <v>1261520</v>
      </c>
      <c r="D1259">
        <f t="shared" si="57"/>
        <v>5.7464923267169761</v>
      </c>
      <c r="F1259">
        <v>13910529</v>
      </c>
      <c r="G1259">
        <v>693836</v>
      </c>
      <c r="H1259">
        <f t="shared" si="58"/>
        <v>20.048727653220645</v>
      </c>
      <c r="K1259">
        <v>65379486</v>
      </c>
      <c r="L1259">
        <v>3261029</v>
      </c>
      <c r="M1259">
        <f t="shared" si="59"/>
        <v>20.04872879082032</v>
      </c>
    </row>
    <row r="1260" spans="1:13" x14ac:dyDescent="0.15">
      <c r="A1260" t="s">
        <v>1651</v>
      </c>
      <c r="B1260" s="11">
        <v>7258650</v>
      </c>
      <c r="C1260" s="12">
        <v>1263060</v>
      </c>
      <c r="D1260">
        <f t="shared" si="57"/>
        <v>5.7468766329390526</v>
      </c>
      <c r="F1260">
        <v>13928441</v>
      </c>
      <c r="G1260">
        <v>442071</v>
      </c>
      <c r="H1260">
        <f t="shared" si="58"/>
        <v>31.507248835594282</v>
      </c>
      <c r="K1260">
        <v>65463672</v>
      </c>
      <c r="L1260">
        <v>2077733</v>
      </c>
      <c r="M1260">
        <f t="shared" si="59"/>
        <v>31.507259113658975</v>
      </c>
    </row>
    <row r="1261" spans="1:13" x14ac:dyDescent="0.15">
      <c r="A1261" t="s">
        <v>1652</v>
      </c>
      <c r="B1261" s="6">
        <v>7267986</v>
      </c>
      <c r="C1261" s="7">
        <v>1264600</v>
      </c>
      <c r="D1261">
        <f t="shared" si="57"/>
        <v>5.7472607939269338</v>
      </c>
      <c r="F1261">
        <v>13965434</v>
      </c>
      <c r="G1261">
        <v>442610</v>
      </c>
      <c r="H1261">
        <f t="shared" si="58"/>
        <v>31.552459275660286</v>
      </c>
      <c r="K1261">
        <v>65637539</v>
      </c>
      <c r="L1261">
        <v>2080267</v>
      </c>
      <c r="M1261">
        <f t="shared" si="59"/>
        <v>31.552458891094268</v>
      </c>
    </row>
    <row r="1262" spans="1:13" x14ac:dyDescent="0.15">
      <c r="A1262" t="s">
        <v>1653</v>
      </c>
      <c r="B1262" s="6">
        <v>7276748</v>
      </c>
      <c r="C1262" s="7">
        <v>1266040</v>
      </c>
      <c r="D1262">
        <f t="shared" si="57"/>
        <v>5.7476446241824899</v>
      </c>
      <c r="F1262">
        <v>13982270</v>
      </c>
      <c r="G1262">
        <v>443114</v>
      </c>
      <c r="H1262">
        <f t="shared" si="58"/>
        <v>31.554566093601196</v>
      </c>
      <c r="K1262">
        <v>65716669</v>
      </c>
      <c r="L1262">
        <v>2082635</v>
      </c>
      <c r="M1262">
        <f t="shared" si="59"/>
        <v>31.554578214617539</v>
      </c>
    </row>
    <row r="1263" spans="1:13" x14ac:dyDescent="0.15">
      <c r="A1263" t="s">
        <v>1654</v>
      </c>
      <c r="B1263" s="6">
        <v>7285511</v>
      </c>
      <c r="C1263" s="7">
        <v>1267480</v>
      </c>
      <c r="D1263">
        <f t="shared" si="57"/>
        <v>5.7480283712563516</v>
      </c>
      <c r="F1263">
        <v>14018232</v>
      </c>
      <c r="G1263">
        <v>697114</v>
      </c>
      <c r="H1263">
        <f t="shared" si="58"/>
        <v>20.108952050884074</v>
      </c>
      <c r="K1263">
        <v>65885690</v>
      </c>
      <c r="L1263">
        <v>3276435</v>
      </c>
      <c r="M1263">
        <f t="shared" si="59"/>
        <v>20.108956838759202</v>
      </c>
    </row>
    <row r="1264" spans="1:13" x14ac:dyDescent="0.15">
      <c r="A1264" t="s">
        <v>1655</v>
      </c>
      <c r="B1264" s="6">
        <v>7294276</v>
      </c>
      <c r="C1264" s="7">
        <v>1268920</v>
      </c>
      <c r="D1264">
        <f t="shared" si="57"/>
        <v>5.7484128235034522</v>
      </c>
      <c r="F1264">
        <v>14035098</v>
      </c>
      <c r="G1264">
        <v>444122</v>
      </c>
      <c r="H1264">
        <f t="shared" si="58"/>
        <v>31.601897676764494</v>
      </c>
      <c r="K1264">
        <v>65964960</v>
      </c>
      <c r="L1264">
        <v>2087373</v>
      </c>
      <c r="M1264">
        <f t="shared" si="59"/>
        <v>31.60190344514373</v>
      </c>
    </row>
    <row r="1265" spans="1:13" x14ac:dyDescent="0.15">
      <c r="A1265" t="s">
        <v>1656</v>
      </c>
      <c r="B1265" s="6">
        <v>7303041</v>
      </c>
      <c r="C1265" s="7">
        <v>1270360</v>
      </c>
      <c r="D1265">
        <f t="shared" si="57"/>
        <v>5.748796404168897</v>
      </c>
      <c r="F1265">
        <v>14051963</v>
      </c>
      <c r="G1265">
        <v>444626</v>
      </c>
      <c r="H1265">
        <f t="shared" si="58"/>
        <v>31.6040065133393</v>
      </c>
      <c r="K1265">
        <v>66044226</v>
      </c>
      <c r="L1265">
        <v>2089742</v>
      </c>
      <c r="M1265">
        <f t="shared" si="59"/>
        <v>31.604009490166728</v>
      </c>
    </row>
    <row r="1266" spans="1:13" x14ac:dyDescent="0.15">
      <c r="A1266" t="s">
        <v>1657</v>
      </c>
      <c r="B1266" s="6">
        <v>7311808</v>
      </c>
      <c r="C1266" s="7">
        <v>1271800</v>
      </c>
      <c r="D1266">
        <f t="shared" si="57"/>
        <v>5.7491806887875452</v>
      </c>
      <c r="F1266">
        <v>14088025</v>
      </c>
      <c r="G1266">
        <v>699490</v>
      </c>
      <c r="H1266">
        <f t="shared" si="58"/>
        <v>20.140423737294313</v>
      </c>
      <c r="K1266">
        <v>66213717</v>
      </c>
      <c r="L1266">
        <v>3287603</v>
      </c>
      <c r="M1266">
        <f t="shared" si="59"/>
        <v>20.140423585207824</v>
      </c>
    </row>
    <row r="1267" spans="1:13" x14ac:dyDescent="0.15">
      <c r="A1267" t="s">
        <v>1658</v>
      </c>
      <c r="B1267" s="6">
        <v>7320576</v>
      </c>
      <c r="C1267" s="7">
        <v>1273240</v>
      </c>
      <c r="D1267">
        <f t="shared" si="57"/>
        <v>5.7495648895730573</v>
      </c>
      <c r="F1267">
        <v>14104918</v>
      </c>
      <c r="G1267">
        <v>445634</v>
      </c>
      <c r="H1267">
        <f t="shared" si="58"/>
        <v>31.65135065995862</v>
      </c>
      <c r="K1267">
        <v>66293114</v>
      </c>
      <c r="L1267">
        <v>2094479</v>
      </c>
      <c r="M1267">
        <f t="shared" si="59"/>
        <v>31.651362462932308</v>
      </c>
    </row>
    <row r="1268" spans="1:13" x14ac:dyDescent="0.15">
      <c r="A1268" t="s">
        <v>1659</v>
      </c>
      <c r="B1268" s="6">
        <v>7329345</v>
      </c>
      <c r="C1268" s="7">
        <v>1274680</v>
      </c>
      <c r="D1268">
        <f t="shared" si="57"/>
        <v>5.749949006809552</v>
      </c>
      <c r="F1268">
        <v>14121815</v>
      </c>
      <c r="G1268">
        <v>446138</v>
      </c>
      <c r="H1268">
        <f t="shared" si="58"/>
        <v>31.653468209388127</v>
      </c>
      <c r="K1268">
        <v>66372530</v>
      </c>
      <c r="L1268">
        <v>2096848</v>
      </c>
      <c r="M1268">
        <f t="shared" si="59"/>
        <v>31.653477028377832</v>
      </c>
    </row>
    <row r="1269" spans="1:13" x14ac:dyDescent="0.15">
      <c r="A1269" t="s">
        <v>1660</v>
      </c>
      <c r="B1269" s="6">
        <v>7338115</v>
      </c>
      <c r="C1269" s="7">
        <v>1276120</v>
      </c>
      <c r="D1269">
        <f t="shared" si="57"/>
        <v>5.7503330407798643</v>
      </c>
      <c r="F1269">
        <v>14157975</v>
      </c>
      <c r="G1269">
        <v>701866</v>
      </c>
      <c r="H1269">
        <f t="shared" si="58"/>
        <v>20.171906033345397</v>
      </c>
      <c r="K1269">
        <v>66542482</v>
      </c>
      <c r="L1269">
        <v>3298770</v>
      </c>
      <c r="M1269">
        <f t="shared" si="59"/>
        <v>20.171907104769353</v>
      </c>
    </row>
    <row r="1270" spans="1:13" x14ac:dyDescent="0.15">
      <c r="A1270" t="s">
        <v>1661</v>
      </c>
      <c r="B1270" s="11">
        <v>7346886</v>
      </c>
      <c r="C1270" s="12">
        <v>1277560</v>
      </c>
      <c r="D1270">
        <f t="shared" si="57"/>
        <v>5.750716991765553</v>
      </c>
      <c r="F1270">
        <v>14174898</v>
      </c>
      <c r="G1270">
        <v>447146</v>
      </c>
      <c r="H1270">
        <f t="shared" si="58"/>
        <v>31.700827022941052</v>
      </c>
      <c r="K1270">
        <v>66622020</v>
      </c>
      <c r="L1270">
        <v>2101586</v>
      </c>
      <c r="M1270">
        <f t="shared" si="59"/>
        <v>31.700829754290332</v>
      </c>
    </row>
    <row r="1271" spans="1:13" x14ac:dyDescent="0.15">
      <c r="A1271" t="s">
        <v>1662</v>
      </c>
      <c r="B1271" s="6">
        <v>7355658</v>
      </c>
      <c r="C1271" s="7">
        <v>1279000</v>
      </c>
      <c r="D1271">
        <f t="shared" si="57"/>
        <v>5.751100860046912</v>
      </c>
      <c r="F1271">
        <v>14211130</v>
      </c>
      <c r="G1271">
        <v>447650</v>
      </c>
      <c r="H1271">
        <f t="shared" si="58"/>
        <v>31.746073941695521</v>
      </c>
      <c r="K1271">
        <v>66792311</v>
      </c>
      <c r="L1271">
        <v>2103955</v>
      </c>
      <c r="M1271">
        <f t="shared" si="59"/>
        <v>31.746073941695521</v>
      </c>
    </row>
    <row r="1272" spans="1:13" x14ac:dyDescent="0.15">
      <c r="A1272" t="s">
        <v>1663</v>
      </c>
      <c r="B1272" s="6">
        <v>7365236</v>
      </c>
      <c r="C1272" s="7">
        <v>1280580</v>
      </c>
      <c r="D1272">
        <f t="shared" si="57"/>
        <v>5.7514844835933721</v>
      </c>
      <c r="F1272">
        <v>14229635</v>
      </c>
      <c r="G1272">
        <v>448203</v>
      </c>
      <c r="H1272">
        <f t="shared" si="58"/>
        <v>31.748192225397865</v>
      </c>
      <c r="K1272">
        <v>66879284</v>
      </c>
      <c r="L1272">
        <v>2106554</v>
      </c>
      <c r="M1272">
        <f t="shared" si="59"/>
        <v>31.748193495158443</v>
      </c>
    </row>
    <row r="1273" spans="1:13" x14ac:dyDescent="0.15">
      <c r="A1273" t="s">
        <v>1664</v>
      </c>
      <c r="B1273" s="6">
        <v>7374816</v>
      </c>
      <c r="C1273" s="7">
        <v>1282160</v>
      </c>
      <c r="D1273">
        <f t="shared" si="57"/>
        <v>5.7518687215324142</v>
      </c>
      <c r="F1273">
        <v>14267502</v>
      </c>
      <c r="G1273">
        <v>705188</v>
      </c>
      <c r="H1273">
        <f t="shared" si="58"/>
        <v>20.232196237031825</v>
      </c>
      <c r="K1273">
        <v>67057259</v>
      </c>
      <c r="L1273">
        <v>3314383</v>
      </c>
      <c r="M1273">
        <f t="shared" si="59"/>
        <v>20.232199778963384</v>
      </c>
    </row>
    <row r="1274" spans="1:13" x14ac:dyDescent="0.15">
      <c r="A1274" t="s">
        <v>1665</v>
      </c>
      <c r="B1274" s="6">
        <v>7384397</v>
      </c>
      <c r="C1274" s="7">
        <v>1283740</v>
      </c>
      <c r="D1274">
        <f t="shared" si="57"/>
        <v>5.752252792621559</v>
      </c>
      <c r="F1274">
        <v>14286038</v>
      </c>
      <c r="G1274">
        <v>449309</v>
      </c>
      <c r="H1274">
        <f t="shared" si="58"/>
        <v>31.795574982918215</v>
      </c>
      <c r="K1274">
        <v>67144378</v>
      </c>
      <c r="L1274">
        <v>2111752</v>
      </c>
      <c r="M1274">
        <f t="shared" si="59"/>
        <v>31.795579215741242</v>
      </c>
    </row>
    <row r="1275" spans="1:13" x14ac:dyDescent="0.15">
      <c r="A1275" t="s">
        <v>1666</v>
      </c>
      <c r="B1275" s="6">
        <v>7393979</v>
      </c>
      <c r="C1275" s="7">
        <v>1285320</v>
      </c>
      <c r="D1275">
        <f t="shared" si="57"/>
        <v>5.7526366974761149</v>
      </c>
      <c r="F1275">
        <v>14304576</v>
      </c>
      <c r="G1275">
        <v>449862</v>
      </c>
      <c r="H1275">
        <f t="shared" si="58"/>
        <v>31.79769796070795</v>
      </c>
      <c r="K1275">
        <v>67231507</v>
      </c>
      <c r="L1275">
        <v>2114351</v>
      </c>
      <c r="M1275">
        <f t="shared" si="59"/>
        <v>31.797703881711222</v>
      </c>
    </row>
    <row r="1276" spans="1:13" x14ac:dyDescent="0.15">
      <c r="A1276" t="s">
        <v>1667</v>
      </c>
      <c r="B1276" s="6">
        <v>7403562</v>
      </c>
      <c r="C1276" s="7">
        <v>1286900</v>
      </c>
      <c r="D1276">
        <f t="shared" si="57"/>
        <v>5.7530204367083693</v>
      </c>
      <c r="F1276">
        <v>14342549</v>
      </c>
      <c r="G1276">
        <v>707795</v>
      </c>
      <c r="H1276">
        <f t="shared" si="58"/>
        <v>20.263704886301824</v>
      </c>
      <c r="K1276">
        <v>67409980</v>
      </c>
      <c r="L1276">
        <v>3326636</v>
      </c>
      <c r="M1276">
        <f t="shared" si="59"/>
        <v>20.263707841795735</v>
      </c>
    </row>
    <row r="1277" spans="1:13" x14ac:dyDescent="0.15">
      <c r="A1277" t="s">
        <v>1668</v>
      </c>
      <c r="B1277" s="6">
        <v>7413147</v>
      </c>
      <c r="C1277" s="7">
        <v>1288480</v>
      </c>
      <c r="D1277">
        <f t="shared" si="57"/>
        <v>5.7534047870358869</v>
      </c>
      <c r="F1277">
        <v>14361118</v>
      </c>
      <c r="G1277">
        <v>450968</v>
      </c>
      <c r="H1277">
        <f t="shared" si="58"/>
        <v>31.845093221692004</v>
      </c>
      <c r="K1277">
        <v>67497254</v>
      </c>
      <c r="L1277">
        <v>2119549</v>
      </c>
      <c r="M1277">
        <f t="shared" si="59"/>
        <v>31.845101953292893</v>
      </c>
    </row>
    <row r="1278" spans="1:13" x14ac:dyDescent="0.15">
      <c r="A1278" t="s">
        <v>1669</v>
      </c>
      <c r="B1278" s="6">
        <v>7422733</v>
      </c>
      <c r="C1278" s="7">
        <v>1290060</v>
      </c>
      <c r="D1278">
        <f t="shared" si="57"/>
        <v>5.7537889710556094</v>
      </c>
      <c r="F1278">
        <v>14379689</v>
      </c>
      <c r="G1278">
        <v>451521</v>
      </c>
      <c r="H1278">
        <f t="shared" si="58"/>
        <v>31.847220838011964</v>
      </c>
      <c r="K1278">
        <v>67584538</v>
      </c>
      <c r="L1278">
        <v>2122148</v>
      </c>
      <c r="M1278">
        <f t="shared" si="59"/>
        <v>31.847231201593857</v>
      </c>
    </row>
    <row r="1279" spans="1:13" x14ac:dyDescent="0.15">
      <c r="A1279" t="s">
        <v>1670</v>
      </c>
      <c r="B1279" s="6">
        <v>7432320</v>
      </c>
      <c r="C1279" s="7">
        <v>1291640</v>
      </c>
      <c r="D1279">
        <f t="shared" si="57"/>
        <v>5.754172989377845</v>
      </c>
      <c r="F1279">
        <v>14417771</v>
      </c>
      <c r="G1279">
        <v>710402</v>
      </c>
      <c r="H1279">
        <f t="shared" si="58"/>
        <v>20.29522861703655</v>
      </c>
      <c r="K1279">
        <v>67763523</v>
      </c>
      <c r="L1279">
        <v>3338889</v>
      </c>
      <c r="M1279">
        <f t="shared" si="59"/>
        <v>20.295230838761036</v>
      </c>
    </row>
    <row r="1280" spans="1:13" x14ac:dyDescent="0.15">
      <c r="A1280" t="s">
        <v>1671</v>
      </c>
      <c r="B1280" s="11">
        <v>7441908</v>
      </c>
      <c r="C1280" s="12">
        <v>1293220</v>
      </c>
      <c r="D1280">
        <f t="shared" si="57"/>
        <v>5.7545568426099196</v>
      </c>
      <c r="F1280">
        <v>14436371</v>
      </c>
      <c r="G1280">
        <v>452627</v>
      </c>
      <c r="H1280">
        <f t="shared" si="58"/>
        <v>31.894630678240581</v>
      </c>
      <c r="K1280">
        <v>67850943</v>
      </c>
      <c r="L1280">
        <v>2127346</v>
      </c>
      <c r="M1280">
        <f t="shared" si="59"/>
        <v>31.894643842609526</v>
      </c>
    </row>
    <row r="1281" spans="1:13" x14ac:dyDescent="0.15">
      <c r="A1281" t="s">
        <v>1672</v>
      </c>
      <c r="B1281" s="6">
        <v>7451497</v>
      </c>
      <c r="C1281" s="7">
        <v>1294800</v>
      </c>
      <c r="D1281">
        <f t="shared" si="57"/>
        <v>5.7549405313561941</v>
      </c>
      <c r="F1281">
        <v>14474532</v>
      </c>
      <c r="G1281">
        <v>453180</v>
      </c>
      <c r="H1281">
        <f t="shared" si="58"/>
        <v>31.93991791341189</v>
      </c>
      <c r="K1281">
        <v>68030300</v>
      </c>
      <c r="L1281">
        <v>2129946</v>
      </c>
      <c r="M1281">
        <f t="shared" si="59"/>
        <v>31.9399177256137</v>
      </c>
    </row>
    <row r="1282" spans="1:13" x14ac:dyDescent="0.15">
      <c r="A1282" t="s">
        <v>1673</v>
      </c>
      <c r="B1282" s="6">
        <v>7461088</v>
      </c>
      <c r="C1282" s="7">
        <v>1296380</v>
      </c>
      <c r="D1282">
        <f t="shared" ref="D1282:D1345" si="60">B1282/C1282</f>
        <v>5.7553248275968469</v>
      </c>
      <c r="F1282">
        <v>14493162</v>
      </c>
      <c r="G1282">
        <v>453733</v>
      </c>
      <c r="H1282">
        <f t="shared" ref="H1282:H1345" si="61">F1282/G1282</f>
        <v>31.942049619489875</v>
      </c>
      <c r="K1282">
        <v>68117861</v>
      </c>
      <c r="L1282">
        <v>2132545</v>
      </c>
      <c r="M1282">
        <f t="shared" ref="M1282:M1345" si="62">K1282/L1282</f>
        <v>31.942050929757638</v>
      </c>
    </row>
    <row r="1283" spans="1:13" x14ac:dyDescent="0.15">
      <c r="A1283" t="s">
        <v>1674</v>
      </c>
      <c r="B1283" s="6">
        <v>7470680</v>
      </c>
      <c r="C1283" s="7">
        <v>1297960</v>
      </c>
      <c r="D1283">
        <f t="shared" si="60"/>
        <v>5.755708958673611</v>
      </c>
      <c r="F1283">
        <v>14531405</v>
      </c>
      <c r="G1283">
        <v>713878</v>
      </c>
      <c r="H1283">
        <f t="shared" si="61"/>
        <v>20.355585968470802</v>
      </c>
      <c r="K1283">
        <v>68297603</v>
      </c>
      <c r="L1283">
        <v>3355226</v>
      </c>
      <c r="M1283">
        <f t="shared" si="62"/>
        <v>20.355589459547584</v>
      </c>
    </row>
    <row r="1284" spans="1:13" x14ac:dyDescent="0.15">
      <c r="A1284" t="s">
        <v>1675</v>
      </c>
      <c r="B1284" s="6">
        <v>7480273</v>
      </c>
      <c r="C1284" s="7">
        <v>1299540</v>
      </c>
      <c r="D1284">
        <f t="shared" si="60"/>
        <v>5.7560929251889128</v>
      </c>
      <c r="F1284">
        <v>14550065</v>
      </c>
      <c r="G1284">
        <v>454839</v>
      </c>
      <c r="H1284">
        <f t="shared" si="61"/>
        <v>31.98948419110938</v>
      </c>
      <c r="K1284">
        <v>68385305</v>
      </c>
      <c r="L1284">
        <v>2137743</v>
      </c>
      <c r="M1284">
        <f t="shared" si="62"/>
        <v>31.989488446459653</v>
      </c>
    </row>
    <row r="1285" spans="1:13" x14ac:dyDescent="0.15">
      <c r="A1285" t="s">
        <v>1676</v>
      </c>
      <c r="B1285" s="6">
        <v>7489867</v>
      </c>
      <c r="C1285" s="7">
        <v>1301120</v>
      </c>
      <c r="D1285">
        <f t="shared" si="60"/>
        <v>5.7564767277422524</v>
      </c>
      <c r="F1285">
        <v>14568726</v>
      </c>
      <c r="G1285">
        <v>455392</v>
      </c>
      <c r="H1285">
        <f t="shared" si="61"/>
        <v>31.991616014334902</v>
      </c>
      <c r="K1285">
        <v>68473012</v>
      </c>
      <c r="L1285">
        <v>2140342</v>
      </c>
      <c r="M1285">
        <f t="shared" si="62"/>
        <v>31.991621899677714</v>
      </c>
    </row>
    <row r="1286" spans="1:13" x14ac:dyDescent="0.15">
      <c r="A1286" t="s">
        <v>1677</v>
      </c>
      <c r="B1286" s="6">
        <v>7499462</v>
      </c>
      <c r="C1286" s="7">
        <v>1302700</v>
      </c>
      <c r="D1286">
        <f t="shared" si="60"/>
        <v>5.7568603669302219</v>
      </c>
      <c r="F1286">
        <v>14607077</v>
      </c>
      <c r="G1286">
        <v>716485</v>
      </c>
      <c r="H1286">
        <f t="shared" si="61"/>
        <v>20.387135808844569</v>
      </c>
      <c r="K1286">
        <v>68653261</v>
      </c>
      <c r="L1286">
        <v>3367479</v>
      </c>
      <c r="M1286">
        <f t="shared" si="62"/>
        <v>20.387138568644378</v>
      </c>
    </row>
    <row r="1287" spans="1:13" x14ac:dyDescent="0.15">
      <c r="A1287" t="s">
        <v>1678</v>
      </c>
      <c r="B1287" s="6">
        <v>7509059</v>
      </c>
      <c r="C1287" s="7">
        <v>1304280</v>
      </c>
      <c r="D1287">
        <f t="shared" si="60"/>
        <v>5.7572446100530561</v>
      </c>
      <c r="F1287">
        <v>14625769</v>
      </c>
      <c r="G1287">
        <v>456498</v>
      </c>
      <c r="H1287">
        <f t="shared" si="61"/>
        <v>32.039064793274015</v>
      </c>
      <c r="K1287">
        <v>68741114</v>
      </c>
      <c r="L1287">
        <v>2145540</v>
      </c>
      <c r="M1287">
        <f t="shared" si="62"/>
        <v>32.039073613169641</v>
      </c>
    </row>
    <row r="1288" spans="1:13" x14ac:dyDescent="0.15">
      <c r="A1288" t="s">
        <v>1679</v>
      </c>
      <c r="B1288" s="6">
        <v>7518657</v>
      </c>
      <c r="C1288" s="7">
        <v>1305860</v>
      </c>
      <c r="D1288">
        <f t="shared" si="60"/>
        <v>5.7576286891397244</v>
      </c>
      <c r="F1288">
        <v>14644463</v>
      </c>
      <c r="G1288">
        <v>457051</v>
      </c>
      <c r="H1288">
        <f t="shared" si="61"/>
        <v>32.041201091344291</v>
      </c>
      <c r="K1288">
        <v>68828976</v>
      </c>
      <c r="L1288">
        <v>2148139</v>
      </c>
      <c r="M1288">
        <f t="shared" si="62"/>
        <v>32.041211485848912</v>
      </c>
    </row>
    <row r="1289" spans="1:13" x14ac:dyDescent="0.15">
      <c r="A1289" t="s">
        <v>1680</v>
      </c>
      <c r="B1289" s="6">
        <v>7528256</v>
      </c>
      <c r="C1289" s="7">
        <v>1307440</v>
      </c>
      <c r="D1289">
        <f t="shared" si="60"/>
        <v>5.7580126047849234</v>
      </c>
      <c r="F1289">
        <v>14682921</v>
      </c>
      <c r="G1289">
        <v>719092</v>
      </c>
      <c r="H1289">
        <f t="shared" si="61"/>
        <v>20.418696077831488</v>
      </c>
      <c r="K1289">
        <v>69009728</v>
      </c>
      <c r="L1289">
        <v>3379732</v>
      </c>
      <c r="M1289">
        <f t="shared" si="62"/>
        <v>20.418698287319824</v>
      </c>
    </row>
    <row r="1290" spans="1:13" x14ac:dyDescent="0.15">
      <c r="A1290" t="s">
        <v>1681</v>
      </c>
      <c r="B1290" s="11">
        <v>7537856</v>
      </c>
      <c r="C1290" s="12">
        <v>1309020</v>
      </c>
      <c r="D1290">
        <f t="shared" si="60"/>
        <v>5.7583963575804802</v>
      </c>
      <c r="F1290">
        <v>14701645</v>
      </c>
      <c r="G1290">
        <v>458157</v>
      </c>
      <c r="H1290">
        <f t="shared" si="61"/>
        <v>32.088661746955736</v>
      </c>
      <c r="K1290">
        <v>69097731</v>
      </c>
      <c r="L1290">
        <v>2153337</v>
      </c>
      <c r="M1290">
        <f t="shared" si="62"/>
        <v>32.088674926404927</v>
      </c>
    </row>
    <row r="1291" spans="1:13" x14ac:dyDescent="0.15">
      <c r="A1291" t="s">
        <v>1699</v>
      </c>
      <c r="B1291" s="6">
        <v>7547458</v>
      </c>
      <c r="C1291" s="7">
        <v>1310600</v>
      </c>
      <c r="D1291">
        <f t="shared" si="60"/>
        <v>5.7587807111246754</v>
      </c>
      <c r="F1291">
        <v>14740184</v>
      </c>
      <c r="G1291">
        <v>458710</v>
      </c>
      <c r="H1291">
        <f t="shared" si="61"/>
        <v>32.133993154716485</v>
      </c>
      <c r="K1291">
        <v>69278864</v>
      </c>
      <c r="L1291">
        <v>2155937</v>
      </c>
      <c r="M1291">
        <f t="shared" si="62"/>
        <v>32.133992783648132</v>
      </c>
    </row>
    <row r="1292" spans="1:13" x14ac:dyDescent="0.15">
      <c r="A1292" t="s">
        <v>1700</v>
      </c>
      <c r="B1292" s="6">
        <v>7557061</v>
      </c>
      <c r="C1292" s="7">
        <v>1312180</v>
      </c>
      <c r="D1292">
        <f t="shared" si="60"/>
        <v>5.7591649011568533</v>
      </c>
      <c r="F1292">
        <v>14758939</v>
      </c>
      <c r="G1292">
        <v>459263</v>
      </c>
      <c r="H1292">
        <f t="shared" si="61"/>
        <v>32.136137681459211</v>
      </c>
      <c r="K1292">
        <v>69367013</v>
      </c>
      <c r="L1292">
        <v>2158536</v>
      </c>
      <c r="M1292">
        <f t="shared" si="62"/>
        <v>32.136139031269344</v>
      </c>
    </row>
    <row r="1293" spans="1:13" x14ac:dyDescent="0.15">
      <c r="A1293" t="s">
        <v>1701</v>
      </c>
      <c r="B1293" s="6">
        <v>7566665</v>
      </c>
      <c r="C1293" s="7">
        <v>1313760</v>
      </c>
      <c r="D1293">
        <f t="shared" si="60"/>
        <v>5.759548928266959</v>
      </c>
      <c r="F1293">
        <v>14797558</v>
      </c>
      <c r="G1293">
        <v>722568</v>
      </c>
      <c r="H1293">
        <f t="shared" si="61"/>
        <v>20.479121688200973</v>
      </c>
      <c r="K1293">
        <v>69548522</v>
      </c>
      <c r="L1293">
        <v>3396069</v>
      </c>
      <c r="M1293">
        <f t="shared" si="62"/>
        <v>20.479125129671981</v>
      </c>
    </row>
    <row r="1294" spans="1:13" x14ac:dyDescent="0.15">
      <c r="A1294" t="s">
        <v>1702</v>
      </c>
      <c r="B1294" s="6">
        <v>7576270</v>
      </c>
      <c r="C1294" s="7">
        <v>1315340</v>
      </c>
      <c r="D1294">
        <f t="shared" si="60"/>
        <v>5.7599327930421031</v>
      </c>
      <c r="F1294">
        <v>14816342</v>
      </c>
      <c r="G1294">
        <v>460369</v>
      </c>
      <c r="H1294">
        <f t="shared" si="61"/>
        <v>32.183622268223971</v>
      </c>
      <c r="K1294">
        <v>69636807</v>
      </c>
      <c r="L1294">
        <v>2163734</v>
      </c>
      <c r="M1294">
        <f t="shared" si="62"/>
        <v>32.18362654559202</v>
      </c>
    </row>
    <row r="1295" spans="1:13" x14ac:dyDescent="0.15">
      <c r="A1295" t="s">
        <v>1703</v>
      </c>
      <c r="B1295" s="6">
        <v>7585876</v>
      </c>
      <c r="C1295" s="7">
        <v>1316920</v>
      </c>
      <c r="D1295">
        <f t="shared" si="60"/>
        <v>5.7603164960665794</v>
      </c>
      <c r="F1295">
        <v>14835128</v>
      </c>
      <c r="G1295">
        <v>460922</v>
      </c>
      <c r="H1295">
        <f t="shared" si="61"/>
        <v>32.185766789174743</v>
      </c>
      <c r="K1295">
        <v>69725101</v>
      </c>
      <c r="L1295">
        <v>2166333</v>
      </c>
      <c r="M1295">
        <f t="shared" si="62"/>
        <v>32.18577245511193</v>
      </c>
    </row>
    <row r="1296" spans="1:13" x14ac:dyDescent="0.15">
      <c r="A1296" t="s">
        <v>1704</v>
      </c>
      <c r="B1296" s="6">
        <v>7595484</v>
      </c>
      <c r="C1296" s="7">
        <v>1318500</v>
      </c>
      <c r="D1296">
        <f t="shared" si="60"/>
        <v>5.7607007963594992</v>
      </c>
      <c r="F1296">
        <v>14873855</v>
      </c>
      <c r="G1296">
        <v>725175</v>
      </c>
      <c r="H1296">
        <f t="shared" si="61"/>
        <v>20.510711207639535</v>
      </c>
      <c r="K1296">
        <v>69907118</v>
      </c>
      <c r="L1296">
        <v>3408322</v>
      </c>
      <c r="M1296">
        <f t="shared" si="62"/>
        <v>20.510714069856075</v>
      </c>
    </row>
    <row r="1297" spans="1:13" x14ac:dyDescent="0.15">
      <c r="A1297" t="s">
        <v>1705</v>
      </c>
      <c r="B1297" s="6">
        <v>7605093</v>
      </c>
      <c r="C1297" s="7">
        <v>1320080</v>
      </c>
      <c r="D1297">
        <f t="shared" si="60"/>
        <v>5.7610849342464094</v>
      </c>
      <c r="F1297">
        <v>14892672</v>
      </c>
      <c r="G1297">
        <v>462028</v>
      </c>
      <c r="H1297">
        <f t="shared" si="61"/>
        <v>32.233267247872426</v>
      </c>
      <c r="K1297">
        <v>69995558</v>
      </c>
      <c r="L1297">
        <v>2171531</v>
      </c>
      <c r="M1297">
        <f t="shared" si="62"/>
        <v>32.23327596981116</v>
      </c>
    </row>
    <row r="1298" spans="1:13" x14ac:dyDescent="0.15">
      <c r="A1298" t="s">
        <v>1706</v>
      </c>
      <c r="B1298" s="6">
        <v>7614703</v>
      </c>
      <c r="C1298" s="7">
        <v>1321660</v>
      </c>
      <c r="D1298">
        <f t="shared" si="60"/>
        <v>5.7614689103097616</v>
      </c>
      <c r="F1298">
        <v>14911492</v>
      </c>
      <c r="G1298">
        <v>462581</v>
      </c>
      <c r="H1298">
        <f t="shared" si="61"/>
        <v>32.23541822945603</v>
      </c>
      <c r="K1298">
        <v>70084012</v>
      </c>
      <c r="L1298">
        <v>2174130</v>
      </c>
      <c r="M1298">
        <f t="shared" si="62"/>
        <v>32.23542842424326</v>
      </c>
    </row>
    <row r="1299" spans="1:13" x14ac:dyDescent="0.15">
      <c r="A1299" t="s">
        <v>1707</v>
      </c>
      <c r="B1299" s="6">
        <v>7624314</v>
      </c>
      <c r="C1299" s="7">
        <v>1323240</v>
      </c>
      <c r="D1299">
        <f t="shared" si="60"/>
        <v>5.761852725129228</v>
      </c>
      <c r="F1299">
        <v>14950326</v>
      </c>
      <c r="G1299">
        <v>727782</v>
      </c>
      <c r="H1299">
        <f t="shared" si="61"/>
        <v>20.542313494975144</v>
      </c>
      <c r="K1299">
        <v>70266532</v>
      </c>
      <c r="L1299">
        <v>3420575</v>
      </c>
      <c r="M1299">
        <f t="shared" si="62"/>
        <v>20.542315838711328</v>
      </c>
    </row>
    <row r="1300" spans="1:13" x14ac:dyDescent="0.15">
      <c r="A1300" t="s">
        <v>1708</v>
      </c>
      <c r="B1300" s="11">
        <v>7633926</v>
      </c>
      <c r="C1300" s="12">
        <v>1324820</v>
      </c>
      <c r="D1300">
        <f t="shared" si="60"/>
        <v>5.7622363792817142</v>
      </c>
      <c r="F1300">
        <v>14969173</v>
      </c>
      <c r="G1300">
        <v>463687</v>
      </c>
      <c r="H1300">
        <f t="shared" si="61"/>
        <v>32.282925766734891</v>
      </c>
      <c r="K1300">
        <v>70355113</v>
      </c>
      <c r="L1300">
        <v>2179328</v>
      </c>
      <c r="M1300">
        <f t="shared" si="62"/>
        <v>32.282939052772228</v>
      </c>
    </row>
    <row r="1301" spans="1:13" x14ac:dyDescent="0.15">
      <c r="A1301" t="s">
        <v>1709</v>
      </c>
      <c r="B1301" s="6">
        <v>7643540</v>
      </c>
      <c r="C1301" s="7">
        <v>1326400</v>
      </c>
      <c r="D1301">
        <f t="shared" si="60"/>
        <v>5.7626206272617608</v>
      </c>
      <c r="F1301">
        <v>15008089</v>
      </c>
      <c r="G1301">
        <v>464240</v>
      </c>
      <c r="H1301">
        <f t="shared" si="61"/>
        <v>32.328297863174221</v>
      </c>
      <c r="K1301">
        <v>70538018</v>
      </c>
      <c r="L1301">
        <v>2181928</v>
      </c>
      <c r="M1301">
        <f t="shared" si="62"/>
        <v>32.328297725681139</v>
      </c>
    </row>
    <row r="1302" spans="1:13" x14ac:dyDescent="0.15">
      <c r="A1302" t="s">
        <v>1710</v>
      </c>
      <c r="B1302" s="6">
        <v>7653155</v>
      </c>
      <c r="C1302" s="7">
        <v>1327980</v>
      </c>
      <c r="D1302">
        <f t="shared" si="60"/>
        <v>5.7630047139264144</v>
      </c>
      <c r="F1302">
        <v>15026968</v>
      </c>
      <c r="G1302">
        <v>464793</v>
      </c>
      <c r="H1302">
        <f t="shared" si="61"/>
        <v>32.330452480996918</v>
      </c>
      <c r="K1302">
        <v>70626749</v>
      </c>
      <c r="L1302">
        <v>2184527</v>
      </c>
      <c r="M1302">
        <f t="shared" si="62"/>
        <v>32.330453686312872</v>
      </c>
    </row>
    <row r="1303" spans="1:13" x14ac:dyDescent="0.15">
      <c r="A1303" t="s">
        <v>1711</v>
      </c>
      <c r="B1303" s="6">
        <v>7662771</v>
      </c>
      <c r="C1303" s="7">
        <v>1329560</v>
      </c>
      <c r="D1303">
        <f t="shared" si="60"/>
        <v>5.7633886398507777</v>
      </c>
      <c r="F1303">
        <v>15065964</v>
      </c>
      <c r="G1303">
        <v>731258</v>
      </c>
      <c r="H1303">
        <f t="shared" si="61"/>
        <v>20.602802294128747</v>
      </c>
      <c r="K1303">
        <v>70810030</v>
      </c>
      <c r="L1303">
        <v>3436912</v>
      </c>
      <c r="M1303">
        <f t="shared" si="62"/>
        <v>20.60280565810239</v>
      </c>
    </row>
    <row r="1304" spans="1:13" x14ac:dyDescent="0.15">
      <c r="A1304" t="s">
        <v>1712</v>
      </c>
      <c r="B1304" s="6">
        <v>7672388</v>
      </c>
      <c r="C1304" s="7">
        <v>1331140</v>
      </c>
      <c r="D1304">
        <f t="shared" si="60"/>
        <v>5.7637724056072237</v>
      </c>
      <c r="F1304">
        <v>15084873</v>
      </c>
      <c r="G1304">
        <v>465899</v>
      </c>
      <c r="H1304">
        <f t="shared" si="61"/>
        <v>32.3779896501173</v>
      </c>
      <c r="K1304">
        <v>70898903</v>
      </c>
      <c r="L1304">
        <v>2189725</v>
      </c>
      <c r="M1304">
        <f t="shared" si="62"/>
        <v>32.377994040347531</v>
      </c>
    </row>
    <row r="1305" spans="1:13" x14ac:dyDescent="0.15">
      <c r="A1305" t="s">
        <v>1713</v>
      </c>
      <c r="B1305" s="6">
        <v>7682007</v>
      </c>
      <c r="C1305" s="7">
        <v>1332720</v>
      </c>
      <c r="D1305">
        <f t="shared" si="60"/>
        <v>5.7641567621105709</v>
      </c>
      <c r="F1305">
        <v>15103785</v>
      </c>
      <c r="G1305">
        <v>466452</v>
      </c>
      <c r="H1305">
        <f t="shared" si="61"/>
        <v>32.380148439710837</v>
      </c>
      <c r="K1305">
        <v>70987789</v>
      </c>
      <c r="L1305">
        <v>2192324</v>
      </c>
      <c r="M1305">
        <f t="shared" si="62"/>
        <v>32.380154119555321</v>
      </c>
    </row>
    <row r="1306" spans="1:13" x14ac:dyDescent="0.15">
      <c r="A1306" t="s">
        <v>1714</v>
      </c>
      <c r="B1306" s="6">
        <v>7691627</v>
      </c>
      <c r="C1306" s="7">
        <v>1334300</v>
      </c>
      <c r="D1306">
        <f t="shared" si="60"/>
        <v>5.7645409578055906</v>
      </c>
      <c r="F1306">
        <v>15142890</v>
      </c>
      <c r="G1306">
        <v>733865</v>
      </c>
      <c r="H1306">
        <f t="shared" si="61"/>
        <v>20.634435488816063</v>
      </c>
      <c r="K1306">
        <v>71171583</v>
      </c>
      <c r="L1306">
        <v>3449165</v>
      </c>
      <c r="M1306">
        <f t="shared" si="62"/>
        <v>20.634438480037922</v>
      </c>
    </row>
    <row r="1307" spans="1:13" x14ac:dyDescent="0.15">
      <c r="A1307" t="s">
        <v>1715</v>
      </c>
      <c r="B1307" s="6">
        <v>7701248</v>
      </c>
      <c r="C1307" s="7">
        <v>1335880</v>
      </c>
      <c r="D1307">
        <f t="shared" si="60"/>
        <v>5.7649249932628681</v>
      </c>
      <c r="F1307">
        <v>15161832</v>
      </c>
      <c r="G1307">
        <v>467558</v>
      </c>
      <c r="H1307">
        <f t="shared" si="61"/>
        <v>32.42770308710363</v>
      </c>
      <c r="K1307">
        <v>71260610</v>
      </c>
      <c r="L1307">
        <v>2197522</v>
      </c>
      <c r="M1307">
        <f t="shared" si="62"/>
        <v>32.427711758972151</v>
      </c>
    </row>
    <row r="1308" spans="1:13" x14ac:dyDescent="0.15">
      <c r="A1308" t="s">
        <v>1716</v>
      </c>
      <c r="B1308" s="6">
        <v>7710870</v>
      </c>
      <c r="C1308" s="7">
        <v>1337460</v>
      </c>
      <c r="D1308">
        <f t="shared" si="60"/>
        <v>5.7653088690502896</v>
      </c>
      <c r="F1308">
        <v>15180775</v>
      </c>
      <c r="G1308">
        <v>468111</v>
      </c>
      <c r="H1308">
        <f t="shared" si="61"/>
        <v>32.42986172083117</v>
      </c>
      <c r="K1308">
        <v>71349642</v>
      </c>
      <c r="L1308">
        <v>2200121</v>
      </c>
      <c r="M1308">
        <f t="shared" si="62"/>
        <v>32.429871811595817</v>
      </c>
    </row>
    <row r="1309" spans="1:13" x14ac:dyDescent="0.15">
      <c r="A1309" t="s">
        <v>1717</v>
      </c>
      <c r="B1309" s="6">
        <v>7720493</v>
      </c>
      <c r="C1309" s="7">
        <v>1339040</v>
      </c>
      <c r="D1309">
        <f t="shared" si="60"/>
        <v>5.7656925857330625</v>
      </c>
      <c r="F1309">
        <v>15219986</v>
      </c>
      <c r="G1309">
        <v>736472</v>
      </c>
      <c r="H1309">
        <f t="shared" si="61"/>
        <v>20.666075560238543</v>
      </c>
      <c r="K1309">
        <v>71533934</v>
      </c>
      <c r="L1309">
        <v>3461418</v>
      </c>
      <c r="M1309">
        <f t="shared" si="62"/>
        <v>20.666077890621704</v>
      </c>
    </row>
    <row r="1310" spans="1:13" x14ac:dyDescent="0.15">
      <c r="A1310" t="s">
        <v>1718</v>
      </c>
      <c r="B1310" s="11">
        <v>7730118</v>
      </c>
      <c r="C1310" s="12">
        <v>1340620</v>
      </c>
      <c r="D1310">
        <f t="shared" si="60"/>
        <v>5.7660768897972581</v>
      </c>
      <c r="F1310">
        <v>15238960</v>
      </c>
      <c r="G1310">
        <v>469217</v>
      </c>
      <c r="H1310">
        <f t="shared" si="61"/>
        <v>32.477425157230023</v>
      </c>
      <c r="K1310">
        <v>71623112</v>
      </c>
      <c r="L1310">
        <v>2205319</v>
      </c>
      <c r="M1310">
        <f t="shared" si="62"/>
        <v>32.477438411404428</v>
      </c>
    </row>
    <row r="1311" spans="1:13" x14ac:dyDescent="0.15">
      <c r="A1311" t="s">
        <v>1719</v>
      </c>
      <c r="B1311" s="6">
        <v>7739744</v>
      </c>
      <c r="C1311" s="7">
        <v>1342200</v>
      </c>
      <c r="D1311">
        <f t="shared" si="60"/>
        <v>5.7664610341230818</v>
      </c>
      <c r="F1311">
        <v>15278253</v>
      </c>
      <c r="G1311">
        <v>469770</v>
      </c>
      <c r="H1311">
        <f t="shared" si="61"/>
        <v>32.522836707324863</v>
      </c>
      <c r="K1311">
        <v>71807789</v>
      </c>
      <c r="L1311">
        <v>2207919</v>
      </c>
      <c r="M1311">
        <f t="shared" si="62"/>
        <v>32.522836662033342</v>
      </c>
    </row>
    <row r="1312" spans="1:13" x14ac:dyDescent="0.15">
      <c r="A1312" t="s">
        <v>1720</v>
      </c>
      <c r="B1312" s="6">
        <v>7749371</v>
      </c>
      <c r="C1312" s="7">
        <v>1343780</v>
      </c>
      <c r="D1312">
        <f t="shared" si="60"/>
        <v>5.7668450192739886</v>
      </c>
      <c r="F1312">
        <v>15297257</v>
      </c>
      <c r="G1312">
        <v>470323</v>
      </c>
      <c r="H1312">
        <f t="shared" si="61"/>
        <v>32.525003029832689</v>
      </c>
      <c r="K1312">
        <v>71897107</v>
      </c>
      <c r="L1312">
        <v>2210518</v>
      </c>
      <c r="M1312">
        <f t="shared" si="62"/>
        <v>32.525004094063021</v>
      </c>
    </row>
    <row r="1313" spans="1:13" x14ac:dyDescent="0.15">
      <c r="A1313" t="s">
        <v>1721</v>
      </c>
      <c r="B1313" s="6">
        <v>7758999</v>
      </c>
      <c r="C1313" s="7">
        <v>1345360</v>
      </c>
      <c r="D1313">
        <f t="shared" si="60"/>
        <v>5.767228845810787</v>
      </c>
      <c r="F1313">
        <v>15336630</v>
      </c>
      <c r="G1313">
        <v>739948</v>
      </c>
      <c r="H1313">
        <f t="shared" si="61"/>
        <v>20.726632141718067</v>
      </c>
      <c r="K1313">
        <v>72082161</v>
      </c>
      <c r="L1313">
        <v>3477755</v>
      </c>
      <c r="M1313">
        <f t="shared" si="62"/>
        <v>20.726635717582177</v>
      </c>
    </row>
    <row r="1314" spans="1:13" x14ac:dyDescent="0.15">
      <c r="A1314" t="s">
        <v>1722</v>
      </c>
      <c r="B1314" s="6">
        <v>7768628</v>
      </c>
      <c r="C1314" s="7">
        <v>1346940</v>
      </c>
      <c r="D1314">
        <f t="shared" si="60"/>
        <v>5.7676125142916534</v>
      </c>
      <c r="F1314">
        <v>15355664</v>
      </c>
      <c r="G1314">
        <v>471429</v>
      </c>
      <c r="H1314">
        <f t="shared" si="61"/>
        <v>32.572590994614245</v>
      </c>
      <c r="K1314">
        <v>72171620</v>
      </c>
      <c r="L1314">
        <v>2215716</v>
      </c>
      <c r="M1314">
        <f t="shared" si="62"/>
        <v>32.572595043769148</v>
      </c>
    </row>
    <row r="1315" spans="1:13" x14ac:dyDescent="0.15">
      <c r="A1315" t="s">
        <v>1723</v>
      </c>
      <c r="B1315" s="6">
        <v>7778259</v>
      </c>
      <c r="C1315" s="7">
        <v>1348520</v>
      </c>
      <c r="D1315">
        <f t="shared" si="60"/>
        <v>5.7679967668258536</v>
      </c>
      <c r="F1315">
        <v>15374700</v>
      </c>
      <c r="G1315">
        <v>471982</v>
      </c>
      <c r="H1315">
        <f t="shared" si="61"/>
        <v>32.574759206918905</v>
      </c>
      <c r="K1315">
        <v>72261090</v>
      </c>
      <c r="L1315">
        <v>2218315</v>
      </c>
      <c r="M1315">
        <f t="shared" si="62"/>
        <v>32.574765080703145</v>
      </c>
    </row>
    <row r="1316" spans="1:13" x14ac:dyDescent="0.15">
      <c r="A1316" t="s">
        <v>1724</v>
      </c>
      <c r="B1316" s="6">
        <v>7787891</v>
      </c>
      <c r="C1316" s="7">
        <v>1350100</v>
      </c>
      <c r="D1316">
        <f t="shared" si="60"/>
        <v>5.7683808606769871</v>
      </c>
      <c r="F1316">
        <v>15414182</v>
      </c>
      <c r="G1316">
        <v>742555</v>
      </c>
      <c r="H1316">
        <f t="shared" si="61"/>
        <v>20.758303425335498</v>
      </c>
      <c r="K1316">
        <v>72446655</v>
      </c>
      <c r="L1316">
        <v>3490008</v>
      </c>
      <c r="M1316">
        <f t="shared" si="62"/>
        <v>20.758306284684735</v>
      </c>
    </row>
    <row r="1317" spans="1:13" x14ac:dyDescent="0.15">
      <c r="A1317" t="s">
        <v>1725</v>
      </c>
      <c r="B1317" s="6">
        <v>7797524</v>
      </c>
      <c r="C1317" s="7">
        <v>1351680</v>
      </c>
      <c r="D1317">
        <f t="shared" si="60"/>
        <v>5.7687647964015154</v>
      </c>
      <c r="F1317">
        <v>15433248</v>
      </c>
      <c r="G1317">
        <v>473088</v>
      </c>
      <c r="H1317">
        <f t="shared" si="61"/>
        <v>32.622362012987011</v>
      </c>
      <c r="K1317">
        <v>72536265</v>
      </c>
      <c r="L1317">
        <v>2223513</v>
      </c>
      <c r="M1317">
        <f t="shared" si="62"/>
        <v>32.622370546068318</v>
      </c>
    </row>
    <row r="1318" spans="1:13" x14ac:dyDescent="0.15">
      <c r="A1318" t="s">
        <v>1726</v>
      </c>
      <c r="B1318" s="6">
        <v>7807158</v>
      </c>
      <c r="C1318" s="7">
        <v>1353260</v>
      </c>
      <c r="D1318">
        <f t="shared" si="60"/>
        <v>5.7691485745533013</v>
      </c>
      <c r="F1318">
        <v>15452316</v>
      </c>
      <c r="G1318">
        <v>473641</v>
      </c>
      <c r="H1318">
        <f t="shared" si="61"/>
        <v>32.624532082315511</v>
      </c>
      <c r="K1318">
        <v>72625885</v>
      </c>
      <c r="L1318">
        <v>2226112</v>
      </c>
      <c r="M1318">
        <f t="shared" si="62"/>
        <v>32.624542251243426</v>
      </c>
    </row>
    <row r="1319" spans="1:13" x14ac:dyDescent="0.15">
      <c r="A1319" t="s">
        <v>1727</v>
      </c>
      <c r="B1319" s="6">
        <v>7816794</v>
      </c>
      <c r="C1319" s="7">
        <v>1354840</v>
      </c>
      <c r="D1319">
        <f t="shared" si="60"/>
        <v>5.7695329337781587</v>
      </c>
      <c r="F1319">
        <v>15491907</v>
      </c>
      <c r="G1319">
        <v>745162</v>
      </c>
      <c r="H1319">
        <f t="shared" si="61"/>
        <v>20.789985264949099</v>
      </c>
      <c r="K1319">
        <v>72811962</v>
      </c>
      <c r="L1319">
        <v>3502261</v>
      </c>
      <c r="M1319">
        <f t="shared" si="62"/>
        <v>20.78998738243666</v>
      </c>
    </row>
    <row r="1320" spans="1:13" x14ac:dyDescent="0.15">
      <c r="A1320" t="s">
        <v>1728</v>
      </c>
      <c r="B1320" s="11">
        <v>7826430</v>
      </c>
      <c r="C1320" s="12">
        <v>1356420</v>
      </c>
      <c r="D1320">
        <f t="shared" si="60"/>
        <v>5.7699163975759724</v>
      </c>
      <c r="F1320">
        <v>15511005</v>
      </c>
      <c r="G1320">
        <v>474747</v>
      </c>
      <c r="H1320">
        <f t="shared" si="61"/>
        <v>32.672149587043201</v>
      </c>
      <c r="K1320">
        <v>72901723</v>
      </c>
      <c r="L1320">
        <v>2231310</v>
      </c>
      <c r="M1320">
        <f t="shared" si="62"/>
        <v>32.672162541287406</v>
      </c>
    </row>
    <row r="1321" spans="1:13" x14ac:dyDescent="0.15">
      <c r="A1321" t="s">
        <v>1729</v>
      </c>
      <c r="B1321" s="6">
        <v>7836068</v>
      </c>
      <c r="C1321" s="7">
        <v>1358000</v>
      </c>
      <c r="D1321">
        <f t="shared" si="60"/>
        <v>5.7703004418262154</v>
      </c>
      <c r="F1321">
        <v>15550676</v>
      </c>
      <c r="G1321">
        <v>475300</v>
      </c>
      <c r="H1321">
        <f t="shared" si="61"/>
        <v>32.717601514832737</v>
      </c>
      <c r="K1321">
        <v>73088177</v>
      </c>
      <c r="L1321">
        <v>2233910</v>
      </c>
      <c r="M1321">
        <f t="shared" si="62"/>
        <v>32.717601425303613</v>
      </c>
    </row>
    <row r="1322" spans="1:13" x14ac:dyDescent="0.15">
      <c r="A1322" t="s">
        <v>1730</v>
      </c>
      <c r="B1322" s="6">
        <v>7845708</v>
      </c>
      <c r="C1322" s="7">
        <v>1359580</v>
      </c>
      <c r="D1322">
        <f t="shared" si="60"/>
        <v>5.7706850645052148</v>
      </c>
      <c r="F1322">
        <v>15569807</v>
      </c>
      <c r="G1322">
        <v>475853</v>
      </c>
      <c r="H1322">
        <f t="shared" si="61"/>
        <v>32.719783210361186</v>
      </c>
      <c r="K1322">
        <v>73178092</v>
      </c>
      <c r="L1322">
        <v>2236509</v>
      </c>
      <c r="M1322">
        <f t="shared" si="62"/>
        <v>32.719784270932955</v>
      </c>
    </row>
    <row r="1323" spans="1:13" x14ac:dyDescent="0.15">
      <c r="A1323" t="s">
        <v>1731</v>
      </c>
      <c r="B1323" s="6">
        <v>7855348</v>
      </c>
      <c r="C1323" s="7">
        <v>1361160</v>
      </c>
      <c r="D1323">
        <f t="shared" si="60"/>
        <v>5.7710687942637167</v>
      </c>
      <c r="F1323">
        <v>15609558</v>
      </c>
      <c r="G1323">
        <v>748638</v>
      </c>
      <c r="H1323">
        <f t="shared" si="61"/>
        <v>20.850608705409023</v>
      </c>
      <c r="K1323">
        <v>73364922</v>
      </c>
      <c r="L1323">
        <v>3518598</v>
      </c>
      <c r="M1323">
        <f t="shared" si="62"/>
        <v>20.850612090383727</v>
      </c>
    </row>
    <row r="1324" spans="1:13" x14ac:dyDescent="0.15">
      <c r="A1324" t="s">
        <v>1732</v>
      </c>
      <c r="B1324" s="6">
        <v>7864989</v>
      </c>
      <c r="C1324" s="7">
        <v>1362740</v>
      </c>
      <c r="D1324">
        <f t="shared" si="60"/>
        <v>5.7714523680232475</v>
      </c>
      <c r="F1324">
        <v>15628715</v>
      </c>
      <c r="G1324">
        <v>476959</v>
      </c>
      <c r="H1324">
        <f t="shared" si="61"/>
        <v>32.767418163825404</v>
      </c>
      <c r="K1324">
        <v>73454960</v>
      </c>
      <c r="L1324">
        <v>2241707</v>
      </c>
      <c r="M1324">
        <f t="shared" si="62"/>
        <v>32.76742232593287</v>
      </c>
    </row>
    <row r="1325" spans="1:13" x14ac:dyDescent="0.15">
      <c r="A1325" t="s">
        <v>1733</v>
      </c>
      <c r="B1325" s="6">
        <v>7874632</v>
      </c>
      <c r="C1325" s="7">
        <v>1364320</v>
      </c>
      <c r="D1325">
        <f t="shared" si="60"/>
        <v>5.7718365192916616</v>
      </c>
      <c r="F1325">
        <v>15647878</v>
      </c>
      <c r="G1325">
        <v>477512</v>
      </c>
      <c r="H1325">
        <f t="shared" si="61"/>
        <v>32.769601601635145</v>
      </c>
      <c r="K1325">
        <v>73545026</v>
      </c>
      <c r="L1325">
        <v>2244306</v>
      </c>
      <c r="M1325">
        <f t="shared" si="62"/>
        <v>32.769607174779196</v>
      </c>
    </row>
    <row r="1326" spans="1:13" x14ac:dyDescent="0.15">
      <c r="A1326" t="s">
        <v>1734</v>
      </c>
      <c r="B1326" s="6">
        <v>7884276</v>
      </c>
      <c r="C1326" s="7">
        <v>1365900</v>
      </c>
      <c r="D1326">
        <f t="shared" si="60"/>
        <v>5.7722205139468485</v>
      </c>
      <c r="F1326">
        <v>15687738</v>
      </c>
      <c r="G1326">
        <v>751245</v>
      </c>
      <c r="H1326">
        <f t="shared" si="61"/>
        <v>20.8823193498792</v>
      </c>
      <c r="K1326">
        <v>73732368</v>
      </c>
      <c r="L1326">
        <v>3530851</v>
      </c>
      <c r="M1326">
        <f t="shared" si="62"/>
        <v>20.882322137071206</v>
      </c>
    </row>
    <row r="1327" spans="1:13" x14ac:dyDescent="0.15">
      <c r="A1327" t="s">
        <v>1735</v>
      </c>
      <c r="B1327" s="6">
        <v>7893922</v>
      </c>
      <c r="C1327" s="7">
        <v>1367480</v>
      </c>
      <c r="D1327">
        <f t="shared" si="60"/>
        <v>5.7726050838037848</v>
      </c>
      <c r="F1327">
        <v>15706931</v>
      </c>
      <c r="G1327">
        <v>478618</v>
      </c>
      <c r="H1327">
        <f t="shared" si="61"/>
        <v>32.817259275664519</v>
      </c>
      <c r="K1327">
        <v>73822575</v>
      </c>
      <c r="L1327">
        <v>2249504</v>
      </c>
      <c r="M1327">
        <f t="shared" si="62"/>
        <v>32.817267717683542</v>
      </c>
    </row>
    <row r="1328" spans="1:13" x14ac:dyDescent="0.15">
      <c r="A1328" t="s">
        <v>1736</v>
      </c>
      <c r="B1328" s="6">
        <v>7903568</v>
      </c>
      <c r="C1328" s="7">
        <v>1369060</v>
      </c>
      <c r="D1328">
        <f t="shared" si="60"/>
        <v>5.7729887660146382</v>
      </c>
      <c r="F1328">
        <v>15726124</v>
      </c>
      <c r="G1328">
        <v>479171</v>
      </c>
      <c r="H1328">
        <f t="shared" si="61"/>
        <v>32.819440241583905</v>
      </c>
      <c r="K1328">
        <v>73912782</v>
      </c>
      <c r="L1328">
        <v>2252103</v>
      </c>
      <c r="M1328">
        <f t="shared" si="62"/>
        <v>32.819450087318387</v>
      </c>
    </row>
    <row r="1329" spans="1:13" x14ac:dyDescent="0.15">
      <c r="A1329" t="s">
        <v>1737</v>
      </c>
      <c r="B1329" s="6">
        <v>7913216</v>
      </c>
      <c r="C1329" s="7">
        <v>1370640</v>
      </c>
      <c r="D1329">
        <f t="shared" si="60"/>
        <v>5.7733730228214553</v>
      </c>
      <c r="F1329">
        <v>15766093</v>
      </c>
      <c r="G1329">
        <v>753852</v>
      </c>
      <c r="H1329">
        <f t="shared" si="61"/>
        <v>20.914042809463925</v>
      </c>
      <c r="K1329">
        <v>74100637</v>
      </c>
      <c r="L1329">
        <v>3543104</v>
      </c>
      <c r="M1329">
        <f t="shared" si="62"/>
        <v>20.91404514233847</v>
      </c>
    </row>
    <row r="1330" spans="1:13" x14ac:dyDescent="0.15">
      <c r="A1330" t="s">
        <v>1738</v>
      </c>
      <c r="B1330" s="11">
        <v>7922864</v>
      </c>
      <c r="C1330" s="12">
        <v>1372220</v>
      </c>
      <c r="D1330">
        <f t="shared" si="60"/>
        <v>5.7737563947471982</v>
      </c>
      <c r="F1330">
        <v>15785315</v>
      </c>
      <c r="G1330">
        <v>480277</v>
      </c>
      <c r="H1330">
        <f t="shared" si="61"/>
        <v>32.867105857661308</v>
      </c>
      <c r="K1330">
        <v>74190980</v>
      </c>
      <c r="L1330">
        <v>2257301</v>
      </c>
      <c r="M1330">
        <f t="shared" si="62"/>
        <v>32.867118740478119</v>
      </c>
    </row>
    <row r="1331" spans="1:13" x14ac:dyDescent="0.15">
      <c r="A1331" t="s">
        <v>1739</v>
      </c>
      <c r="B1331" s="6">
        <v>7932515</v>
      </c>
      <c r="C1331" s="7">
        <v>1373800</v>
      </c>
      <c r="D1331">
        <f t="shared" si="60"/>
        <v>5.7741410685689329</v>
      </c>
      <c r="F1331">
        <v>15825366</v>
      </c>
      <c r="G1331">
        <v>480830</v>
      </c>
      <c r="H1331">
        <f t="shared" si="61"/>
        <v>32.912601127217521</v>
      </c>
      <c r="K1331">
        <v>74379220</v>
      </c>
      <c r="L1331">
        <v>2259901</v>
      </c>
      <c r="M1331">
        <f t="shared" si="62"/>
        <v>32.912601038718066</v>
      </c>
    </row>
    <row r="1332" spans="1:13" x14ac:dyDescent="0.15">
      <c r="A1332" t="s">
        <v>1740</v>
      </c>
      <c r="B1332" s="6">
        <v>7942166</v>
      </c>
      <c r="C1332" s="7">
        <v>1375380</v>
      </c>
      <c r="D1332">
        <f t="shared" si="60"/>
        <v>5.7745248585845363</v>
      </c>
      <c r="F1332">
        <v>15844620</v>
      </c>
      <c r="G1332">
        <v>481383</v>
      </c>
      <c r="H1332">
        <f t="shared" si="61"/>
        <v>32.914789263434727</v>
      </c>
      <c r="K1332">
        <v>74469714</v>
      </c>
      <c r="L1332">
        <v>2262500</v>
      </c>
      <c r="M1332">
        <f t="shared" si="62"/>
        <v>32.914790718232041</v>
      </c>
    </row>
    <row r="1333" spans="1:13" x14ac:dyDescent="0.15">
      <c r="A1333" t="s">
        <v>1741</v>
      </c>
      <c r="B1333" s="6">
        <v>7951818</v>
      </c>
      <c r="C1333" s="7">
        <v>1376960</v>
      </c>
      <c r="D1333">
        <f t="shared" si="60"/>
        <v>5.7749084940739017</v>
      </c>
      <c r="F1333">
        <v>15884749</v>
      </c>
      <c r="G1333">
        <v>757328</v>
      </c>
      <c r="H1333">
        <f t="shared" si="61"/>
        <v>20.974728255128557</v>
      </c>
      <c r="K1333">
        <v>74658320</v>
      </c>
      <c r="L1333">
        <v>3559441</v>
      </c>
      <c r="M1333">
        <f t="shared" si="62"/>
        <v>20.974731706467391</v>
      </c>
    </row>
    <row r="1334" spans="1:13" x14ac:dyDescent="0.15">
      <c r="A1334" t="s">
        <v>1742</v>
      </c>
      <c r="B1334" s="6">
        <v>7961472</v>
      </c>
      <c r="C1334" s="7">
        <v>1378540</v>
      </c>
      <c r="D1334">
        <f t="shared" si="60"/>
        <v>5.7752927009734938</v>
      </c>
      <c r="F1334">
        <v>15904035</v>
      </c>
      <c r="G1334">
        <v>482489</v>
      </c>
      <c r="H1334">
        <f t="shared" si="61"/>
        <v>32.962482046222817</v>
      </c>
      <c r="K1334">
        <v>74748964</v>
      </c>
      <c r="L1334">
        <v>2267698</v>
      </c>
      <c r="M1334">
        <f t="shared" si="62"/>
        <v>32.96248618643223</v>
      </c>
    </row>
    <row r="1335" spans="1:13" x14ac:dyDescent="0.15">
      <c r="A1335" t="s">
        <v>1743</v>
      </c>
      <c r="B1335" s="6">
        <v>7971127</v>
      </c>
      <c r="C1335" s="7">
        <v>1380120</v>
      </c>
      <c r="D1335">
        <f t="shared" si="60"/>
        <v>5.7756767527461381</v>
      </c>
      <c r="F1335">
        <v>15923322</v>
      </c>
      <c r="G1335">
        <v>483042</v>
      </c>
      <c r="H1335">
        <f t="shared" si="61"/>
        <v>32.964673879289997</v>
      </c>
      <c r="K1335">
        <v>74839613</v>
      </c>
      <c r="L1335">
        <v>2270297</v>
      </c>
      <c r="M1335">
        <f t="shared" si="62"/>
        <v>32.964679511094801</v>
      </c>
    </row>
    <row r="1336" spans="1:13" x14ac:dyDescent="0.15">
      <c r="A1336" t="s">
        <v>1744</v>
      </c>
      <c r="B1336" s="6">
        <v>7980783</v>
      </c>
      <c r="C1336" s="7">
        <v>1381700</v>
      </c>
      <c r="D1336">
        <f t="shared" si="60"/>
        <v>5.7760606499240064</v>
      </c>
      <c r="F1336">
        <v>15963560</v>
      </c>
      <c r="G1336">
        <v>759935</v>
      </c>
      <c r="H1336">
        <f t="shared" si="61"/>
        <v>21.006480817438334</v>
      </c>
      <c r="K1336">
        <v>75028732</v>
      </c>
      <c r="L1336">
        <v>3571694</v>
      </c>
      <c r="M1336">
        <f t="shared" si="62"/>
        <v>21.006483758127096</v>
      </c>
    </row>
    <row r="1337" spans="1:13" x14ac:dyDescent="0.15">
      <c r="A1337" t="s">
        <v>1745</v>
      </c>
      <c r="B1337" s="6">
        <v>7990440</v>
      </c>
      <c r="C1337" s="7">
        <v>1383280</v>
      </c>
      <c r="D1337">
        <f t="shared" si="60"/>
        <v>5.7764443930368401</v>
      </c>
      <c r="F1337">
        <v>15982877</v>
      </c>
      <c r="G1337">
        <v>484148</v>
      </c>
      <c r="H1337">
        <f t="shared" si="61"/>
        <v>33.012378446260236</v>
      </c>
      <c r="K1337">
        <v>75119521</v>
      </c>
      <c r="L1337">
        <v>2275495</v>
      </c>
      <c r="M1337">
        <f t="shared" si="62"/>
        <v>33.01238675540926</v>
      </c>
    </row>
    <row r="1338" spans="1:13" x14ac:dyDescent="0.15">
      <c r="A1338" t="s">
        <v>1746</v>
      </c>
      <c r="B1338" s="6">
        <v>8000099</v>
      </c>
      <c r="C1338" s="7">
        <v>1384860</v>
      </c>
      <c r="D1338">
        <f t="shared" si="60"/>
        <v>5.7768287047066131</v>
      </c>
      <c r="F1338">
        <v>16002197</v>
      </c>
      <c r="G1338">
        <v>484701</v>
      </c>
      <c r="H1338">
        <f t="shared" si="61"/>
        <v>33.014573933208311</v>
      </c>
      <c r="K1338">
        <v>75210325</v>
      </c>
      <c r="L1338">
        <v>2278094</v>
      </c>
      <c r="M1338">
        <f t="shared" si="62"/>
        <v>33.014583682675081</v>
      </c>
    </row>
    <row r="1339" spans="1:13" x14ac:dyDescent="0.15">
      <c r="A1339" t="s">
        <v>1747</v>
      </c>
      <c r="B1339" s="6">
        <v>8009759</v>
      </c>
      <c r="C1339" s="7">
        <v>1386440</v>
      </c>
      <c r="D1339">
        <f t="shared" si="60"/>
        <v>5.7772128617177811</v>
      </c>
      <c r="F1339">
        <v>16042545</v>
      </c>
      <c r="G1339">
        <v>762542</v>
      </c>
      <c r="H1339">
        <f t="shared" si="61"/>
        <v>21.038244450797464</v>
      </c>
      <c r="K1339">
        <v>75399961</v>
      </c>
      <c r="L1339">
        <v>3583947</v>
      </c>
      <c r="M1339">
        <f t="shared" si="62"/>
        <v>21.038246659339549</v>
      </c>
    </row>
    <row r="1340" spans="1:13" x14ac:dyDescent="0.15">
      <c r="A1340" t="s">
        <v>1748</v>
      </c>
      <c r="B1340" s="11">
        <v>8019420</v>
      </c>
      <c r="C1340" s="12">
        <v>1388020</v>
      </c>
      <c r="D1340">
        <f t="shared" si="60"/>
        <v>5.7775968645984932</v>
      </c>
      <c r="F1340">
        <v>16061895</v>
      </c>
      <c r="G1340">
        <v>485807</v>
      </c>
      <c r="H1340">
        <f t="shared" si="61"/>
        <v>33.062296344021391</v>
      </c>
      <c r="K1340">
        <v>75490906</v>
      </c>
      <c r="L1340">
        <v>2283292</v>
      </c>
      <c r="M1340">
        <f t="shared" si="62"/>
        <v>33.06230915712927</v>
      </c>
    </row>
    <row r="1341" spans="1:13" x14ac:dyDescent="0.15">
      <c r="A1341" t="s">
        <v>1749</v>
      </c>
      <c r="B1341" s="6">
        <v>8029082</v>
      </c>
      <c r="C1341" s="7">
        <v>1389600</v>
      </c>
      <c r="D1341">
        <f t="shared" si="60"/>
        <v>5.7779807138744959</v>
      </c>
      <c r="F1341">
        <v>16102323</v>
      </c>
      <c r="G1341">
        <v>486360</v>
      </c>
      <c r="H1341">
        <f t="shared" si="61"/>
        <v>33.107827535159139</v>
      </c>
      <c r="K1341">
        <v>75680918</v>
      </c>
      <c r="L1341">
        <v>2285892</v>
      </c>
      <c r="M1341">
        <f t="shared" si="62"/>
        <v>33.107827491412543</v>
      </c>
    </row>
    <row r="1342" spans="1:13" x14ac:dyDescent="0.15">
      <c r="A1342" t="s">
        <v>1750</v>
      </c>
      <c r="B1342" s="6">
        <v>8038745</v>
      </c>
      <c r="C1342" s="7">
        <v>1391180</v>
      </c>
      <c r="D1342">
        <f t="shared" si="60"/>
        <v>5.77836441006915</v>
      </c>
      <c r="F1342">
        <v>16121702</v>
      </c>
      <c r="G1342">
        <v>486913</v>
      </c>
      <c r="H1342">
        <f t="shared" si="61"/>
        <v>33.110025815700133</v>
      </c>
      <c r="K1342">
        <v>75771999</v>
      </c>
      <c r="L1342">
        <v>2288491</v>
      </c>
      <c r="M1342">
        <f t="shared" si="62"/>
        <v>33.1100270877185</v>
      </c>
    </row>
    <row r="1343" spans="1:13" x14ac:dyDescent="0.15">
      <c r="A1343" t="s">
        <v>1751</v>
      </c>
      <c r="B1343" s="6">
        <v>8048410</v>
      </c>
      <c r="C1343" s="7">
        <v>1392760</v>
      </c>
      <c r="D1343">
        <f t="shared" si="60"/>
        <v>5.7787486717022318</v>
      </c>
      <c r="F1343">
        <v>16162213</v>
      </c>
      <c r="G1343">
        <v>766018</v>
      </c>
      <c r="H1343">
        <f t="shared" si="61"/>
        <v>21.098998979136262</v>
      </c>
      <c r="K1343">
        <v>75962401</v>
      </c>
      <c r="L1343">
        <v>3600284</v>
      </c>
      <c r="M1343">
        <f t="shared" si="62"/>
        <v>21.099002467583112</v>
      </c>
    </row>
    <row r="1344" spans="1:13" x14ac:dyDescent="0.15">
      <c r="A1344" t="s">
        <v>1752</v>
      </c>
      <c r="B1344" s="6">
        <v>8058076</v>
      </c>
      <c r="C1344" s="7">
        <v>1394340</v>
      </c>
      <c r="D1344">
        <f t="shared" si="60"/>
        <v>5.7791327796663658</v>
      </c>
      <c r="F1344">
        <v>16181623</v>
      </c>
      <c r="G1344">
        <v>488019</v>
      </c>
      <c r="H1344">
        <f t="shared" si="61"/>
        <v>33.157772545741047</v>
      </c>
      <c r="K1344">
        <v>76053628</v>
      </c>
      <c r="L1344">
        <v>2293689</v>
      </c>
      <c r="M1344">
        <f t="shared" si="62"/>
        <v>33.157776838969887</v>
      </c>
    </row>
    <row r="1345" spans="1:13" x14ac:dyDescent="0.15">
      <c r="A1345" t="s">
        <v>1753</v>
      </c>
      <c r="B1345" s="6">
        <v>8067743</v>
      </c>
      <c r="C1345" s="7">
        <v>1395920</v>
      </c>
      <c r="D1345">
        <f t="shared" si="60"/>
        <v>5.7795167344833516</v>
      </c>
      <c r="F1345">
        <v>16201035</v>
      </c>
      <c r="G1345">
        <v>488572</v>
      </c>
      <c r="H1345">
        <f t="shared" si="61"/>
        <v>33.159974374298976</v>
      </c>
      <c r="K1345">
        <v>76144864</v>
      </c>
      <c r="L1345">
        <v>2296288</v>
      </c>
      <c r="M1345">
        <f t="shared" si="62"/>
        <v>33.159979932830723</v>
      </c>
    </row>
    <row r="1346" spans="1:13" x14ac:dyDescent="0.15">
      <c r="A1346" t="s">
        <v>1754</v>
      </c>
      <c r="B1346" s="6">
        <v>8077411</v>
      </c>
      <c r="C1346" s="7">
        <v>1397500</v>
      </c>
      <c r="D1346">
        <f t="shared" ref="D1346:D1409" si="63">B1346/C1346</f>
        <v>5.7799005366726295</v>
      </c>
      <c r="F1346">
        <v>16241654</v>
      </c>
      <c r="G1346">
        <v>768625</v>
      </c>
      <c r="H1346">
        <f t="shared" ref="H1346:H1409" si="64">F1346/G1346</f>
        <v>21.130790697674417</v>
      </c>
      <c r="K1346">
        <v>76335773</v>
      </c>
      <c r="L1346">
        <v>3612537</v>
      </c>
      <c r="M1346">
        <f t="shared" ref="M1346:M1409" si="65">K1346/L1346</f>
        <v>21.130793400870356</v>
      </c>
    </row>
    <row r="1347" spans="1:13" x14ac:dyDescent="0.15">
      <c r="A1347" t="s">
        <v>1755</v>
      </c>
      <c r="B1347" s="6">
        <v>8087081</v>
      </c>
      <c r="C1347" s="7">
        <v>1399080</v>
      </c>
      <c r="D1347">
        <f t="shared" si="63"/>
        <v>5.7802849015067048</v>
      </c>
      <c r="F1347">
        <v>16261098</v>
      </c>
      <c r="G1347">
        <v>489678</v>
      </c>
      <c r="H1347">
        <f t="shared" si="64"/>
        <v>33.207736512565397</v>
      </c>
      <c r="K1347">
        <v>76427160</v>
      </c>
      <c r="L1347">
        <v>2301486</v>
      </c>
      <c r="M1347">
        <f t="shared" si="65"/>
        <v>33.207744909158691</v>
      </c>
    </row>
    <row r="1348" spans="1:13" x14ac:dyDescent="0.15">
      <c r="A1348" t="s">
        <v>1756</v>
      </c>
      <c r="B1348" s="6">
        <v>8096751</v>
      </c>
      <c r="C1348" s="7">
        <v>1400660</v>
      </c>
      <c r="D1348">
        <f t="shared" si="63"/>
        <v>5.7806683991832424</v>
      </c>
      <c r="F1348">
        <v>16280541</v>
      </c>
      <c r="G1348">
        <v>490231</v>
      </c>
      <c r="H1348">
        <f t="shared" si="64"/>
        <v>33.20993776403369</v>
      </c>
      <c r="K1348">
        <v>76518542</v>
      </c>
      <c r="L1348">
        <v>2304085</v>
      </c>
      <c r="M1348">
        <f t="shared" si="65"/>
        <v>33.20994754967807</v>
      </c>
    </row>
    <row r="1349" spans="1:13" x14ac:dyDescent="0.15">
      <c r="A1349" t="s">
        <v>1757</v>
      </c>
      <c r="B1349" s="6">
        <v>8106423</v>
      </c>
      <c r="C1349" s="7">
        <v>1402240</v>
      </c>
      <c r="D1349">
        <f t="shared" si="63"/>
        <v>5.7810524589228667</v>
      </c>
      <c r="F1349">
        <v>16321269</v>
      </c>
      <c r="G1349">
        <v>771232</v>
      </c>
      <c r="H1349">
        <f t="shared" si="64"/>
        <v>21.162593097796773</v>
      </c>
      <c r="K1349">
        <v>76709964</v>
      </c>
      <c r="L1349">
        <v>3624790</v>
      </c>
      <c r="M1349">
        <f t="shared" si="65"/>
        <v>21.162595350351332</v>
      </c>
    </row>
    <row r="1350" spans="1:13" x14ac:dyDescent="0.15">
      <c r="A1350" t="s">
        <v>1758</v>
      </c>
      <c r="B1350" s="11">
        <v>8116096</v>
      </c>
      <c r="C1350" s="12">
        <v>1403820</v>
      </c>
      <c r="D1350">
        <f t="shared" si="63"/>
        <v>5.7814363664857318</v>
      </c>
      <c r="F1350">
        <v>16340744</v>
      </c>
      <c r="G1350">
        <v>491337</v>
      </c>
      <c r="H1350">
        <f t="shared" si="64"/>
        <v>33.257711102563007</v>
      </c>
      <c r="K1350">
        <v>76801496</v>
      </c>
      <c r="L1350">
        <v>2309283</v>
      </c>
      <c r="M1350">
        <f t="shared" si="65"/>
        <v>33.257723717708053</v>
      </c>
    </row>
    <row r="1351" spans="1:13" x14ac:dyDescent="0.15">
      <c r="A1351" t="s">
        <v>1759</v>
      </c>
      <c r="B1351" s="6">
        <v>8125771</v>
      </c>
      <c r="C1351" s="7">
        <v>1405400</v>
      </c>
      <c r="D1351">
        <f t="shared" si="63"/>
        <v>5.7818208339262842</v>
      </c>
      <c r="F1351">
        <v>16381554</v>
      </c>
      <c r="G1351">
        <v>491890</v>
      </c>
      <c r="H1351">
        <f t="shared" si="64"/>
        <v>33.303287320335848</v>
      </c>
      <c r="K1351">
        <v>76993303</v>
      </c>
      <c r="L1351">
        <v>2311883</v>
      </c>
      <c r="M1351">
        <f t="shared" si="65"/>
        <v>33.303286974297578</v>
      </c>
    </row>
    <row r="1352" spans="1:13" x14ac:dyDescent="0.15">
      <c r="A1352" t="s">
        <v>1760</v>
      </c>
      <c r="B1352" s="6">
        <v>8135446</v>
      </c>
      <c r="C1352" s="7">
        <v>1406980</v>
      </c>
      <c r="D1352">
        <f t="shared" si="63"/>
        <v>5.7822044378740278</v>
      </c>
      <c r="F1352">
        <v>16401058</v>
      </c>
      <c r="G1352">
        <v>492443</v>
      </c>
      <c r="H1352">
        <f t="shared" si="64"/>
        <v>33.305495255288427</v>
      </c>
      <c r="K1352">
        <v>77084972</v>
      </c>
      <c r="L1352">
        <v>2314482</v>
      </c>
      <c r="M1352">
        <f t="shared" si="65"/>
        <v>33.305496435055446</v>
      </c>
    </row>
    <row r="1353" spans="1:13" x14ac:dyDescent="0.15">
      <c r="A1353" t="s">
        <v>1761</v>
      </c>
      <c r="B1353" s="6">
        <v>8145123</v>
      </c>
      <c r="C1353" s="7">
        <v>1408560</v>
      </c>
      <c r="D1353">
        <f t="shared" si="63"/>
        <v>5.7825886011245524</v>
      </c>
      <c r="F1353">
        <v>16441947</v>
      </c>
      <c r="G1353">
        <v>774708</v>
      </c>
      <c r="H1353">
        <f t="shared" si="64"/>
        <v>21.223411917780634</v>
      </c>
      <c r="K1353">
        <v>77277150</v>
      </c>
      <c r="L1353">
        <v>3641127</v>
      </c>
      <c r="M1353">
        <f t="shared" si="65"/>
        <v>21.223415167886206</v>
      </c>
    </row>
    <row r="1354" spans="1:13" x14ac:dyDescent="0.15">
      <c r="A1354" t="s">
        <v>1762</v>
      </c>
      <c r="B1354" s="6">
        <v>8154801</v>
      </c>
      <c r="C1354" s="7">
        <v>1410140</v>
      </c>
      <c r="D1354">
        <f t="shared" si="63"/>
        <v>5.7829726126483898</v>
      </c>
      <c r="F1354">
        <v>16461484</v>
      </c>
      <c r="G1354">
        <v>493549</v>
      </c>
      <c r="H1354">
        <f t="shared" si="64"/>
        <v>33.353292175650239</v>
      </c>
      <c r="K1354">
        <v>77368974</v>
      </c>
      <c r="L1354">
        <v>2319680</v>
      </c>
      <c r="M1354">
        <f t="shared" si="65"/>
        <v>33.353296144295761</v>
      </c>
    </row>
    <row r="1355" spans="1:13" x14ac:dyDescent="0.15">
      <c r="A1355" t="s">
        <v>1763</v>
      </c>
      <c r="B1355" s="6">
        <v>8164480</v>
      </c>
      <c r="C1355" s="7">
        <v>1411720</v>
      </c>
      <c r="D1355">
        <f t="shared" si="63"/>
        <v>5.7833564729549769</v>
      </c>
      <c r="F1355">
        <v>16481022</v>
      </c>
      <c r="G1355">
        <v>494102</v>
      </c>
      <c r="H1355">
        <f t="shared" si="64"/>
        <v>33.355505543389825</v>
      </c>
      <c r="K1355">
        <v>77460803</v>
      </c>
      <c r="L1355">
        <v>2322279</v>
      </c>
      <c r="M1355">
        <f t="shared" si="65"/>
        <v>33.355511116450693</v>
      </c>
    </row>
    <row r="1356" spans="1:13" x14ac:dyDescent="0.15">
      <c r="A1356" t="s">
        <v>1764</v>
      </c>
      <c r="B1356" s="6">
        <v>8174161</v>
      </c>
      <c r="C1356" s="7">
        <v>1413300</v>
      </c>
      <c r="D1356">
        <f t="shared" si="63"/>
        <v>5.7837408901153333</v>
      </c>
      <c r="F1356">
        <v>16522021</v>
      </c>
      <c r="G1356">
        <v>777315</v>
      </c>
      <c r="H1356">
        <f t="shared" si="64"/>
        <v>21.255245299524645</v>
      </c>
      <c r="K1356">
        <v>77653498</v>
      </c>
      <c r="L1356">
        <v>3653380</v>
      </c>
      <c r="M1356">
        <f t="shared" si="65"/>
        <v>21.255248016904893</v>
      </c>
    </row>
    <row r="1357" spans="1:13" x14ac:dyDescent="0.15">
      <c r="A1357" t="s">
        <v>1765</v>
      </c>
      <c r="B1357" s="6">
        <v>8183842</v>
      </c>
      <c r="C1357" s="7">
        <v>1414880</v>
      </c>
      <c r="D1357">
        <f t="shared" si="63"/>
        <v>5.7841244487164989</v>
      </c>
      <c r="F1357">
        <v>16541589</v>
      </c>
      <c r="G1357">
        <v>495208</v>
      </c>
      <c r="H1357">
        <f t="shared" si="64"/>
        <v>33.403315374549685</v>
      </c>
      <c r="K1357">
        <v>77745468</v>
      </c>
      <c r="L1357">
        <v>2327477</v>
      </c>
      <c r="M1357">
        <f t="shared" si="65"/>
        <v>33.403323856691173</v>
      </c>
    </row>
    <row r="1358" spans="1:13" x14ac:dyDescent="0.15">
      <c r="A1358" t="s">
        <v>1766</v>
      </c>
      <c r="B1358" s="6">
        <v>8193525</v>
      </c>
      <c r="C1358" s="7">
        <v>1416460</v>
      </c>
      <c r="D1358">
        <f t="shared" si="63"/>
        <v>5.7845085636022198</v>
      </c>
      <c r="F1358">
        <v>16561161</v>
      </c>
      <c r="G1358">
        <v>495761</v>
      </c>
      <c r="H1358">
        <f t="shared" si="64"/>
        <v>33.405534118254565</v>
      </c>
      <c r="K1358">
        <v>77837456</v>
      </c>
      <c r="L1358">
        <v>2330076</v>
      </c>
      <c r="M1358">
        <f t="shared" si="65"/>
        <v>33.405543853505208</v>
      </c>
    </row>
    <row r="1359" spans="1:13" x14ac:dyDescent="0.15">
      <c r="A1359" t="s">
        <v>1767</v>
      </c>
      <c r="B1359" s="6">
        <v>8203209</v>
      </c>
      <c r="C1359" s="7">
        <v>1418040</v>
      </c>
      <c r="D1359">
        <f t="shared" si="63"/>
        <v>5.7848925277143097</v>
      </c>
      <c r="F1359">
        <v>16602269</v>
      </c>
      <c r="G1359">
        <v>779922</v>
      </c>
      <c r="H1359">
        <f t="shared" si="64"/>
        <v>21.287088965306786</v>
      </c>
      <c r="K1359">
        <v>78030664</v>
      </c>
      <c r="L1359">
        <v>3665633</v>
      </c>
      <c r="M1359">
        <f t="shared" si="65"/>
        <v>21.287091206348261</v>
      </c>
    </row>
    <row r="1360" spans="1:13" x14ac:dyDescent="0.15">
      <c r="A1360" t="s">
        <v>1768</v>
      </c>
      <c r="B1360" s="11">
        <v>8212895</v>
      </c>
      <c r="C1360" s="12">
        <v>1419620</v>
      </c>
      <c r="D1360">
        <f t="shared" si="63"/>
        <v>5.785277045970048</v>
      </c>
      <c r="F1360">
        <v>16621872</v>
      </c>
      <c r="G1360">
        <v>496867</v>
      </c>
      <c r="H1360">
        <f t="shared" si="64"/>
        <v>33.453362771123864</v>
      </c>
      <c r="K1360">
        <v>78122798</v>
      </c>
      <c r="L1360">
        <v>2335274</v>
      </c>
      <c r="M1360">
        <f t="shared" si="65"/>
        <v>33.453375492554621</v>
      </c>
    </row>
    <row r="1361" spans="1:13" x14ac:dyDescent="0.15">
      <c r="A1361" t="s">
        <v>1769</v>
      </c>
      <c r="B1361" s="6">
        <v>8222581</v>
      </c>
      <c r="C1361" s="7">
        <v>1421200</v>
      </c>
      <c r="D1361">
        <f t="shared" si="63"/>
        <v>5.7856607092597807</v>
      </c>
      <c r="F1361">
        <v>16663060</v>
      </c>
      <c r="G1361">
        <v>497420</v>
      </c>
      <c r="H1361">
        <f t="shared" si="64"/>
        <v>33.498974709501027</v>
      </c>
      <c r="K1361">
        <v>78316382</v>
      </c>
      <c r="L1361">
        <v>2337874</v>
      </c>
      <c r="M1361">
        <f t="shared" si="65"/>
        <v>33.498974709501027</v>
      </c>
    </row>
    <row r="1362" spans="1:13" x14ac:dyDescent="0.15">
      <c r="A1362" t="s">
        <v>1770</v>
      </c>
      <c r="B1362" s="6">
        <v>8232269</v>
      </c>
      <c r="C1362" s="7">
        <v>1422780</v>
      </c>
      <c r="D1362">
        <f t="shared" si="63"/>
        <v>5.7860449261305336</v>
      </c>
      <c r="F1362">
        <v>16682692</v>
      </c>
      <c r="G1362">
        <v>497973</v>
      </c>
      <c r="H1362">
        <f t="shared" si="64"/>
        <v>33.501197856108668</v>
      </c>
      <c r="K1362">
        <v>78408652</v>
      </c>
      <c r="L1362">
        <v>2340473</v>
      </c>
      <c r="M1362">
        <f t="shared" si="65"/>
        <v>33.501199116588829</v>
      </c>
    </row>
    <row r="1363" spans="1:13" x14ac:dyDescent="0.15">
      <c r="A1363" t="s">
        <v>1771</v>
      </c>
      <c r="B1363" s="6">
        <v>8241958</v>
      </c>
      <c r="C1363" s="7">
        <v>1424360</v>
      </c>
      <c r="D1363">
        <f t="shared" si="63"/>
        <v>5.786428992670392</v>
      </c>
      <c r="F1363">
        <v>16723962</v>
      </c>
      <c r="G1363">
        <v>783398</v>
      </c>
      <c r="H1363">
        <f t="shared" si="64"/>
        <v>21.34797637982226</v>
      </c>
      <c r="K1363">
        <v>78602621</v>
      </c>
      <c r="L1363">
        <v>3681970</v>
      </c>
      <c r="M1363">
        <f t="shared" si="65"/>
        <v>21.347979749970804</v>
      </c>
    </row>
    <row r="1364" spans="1:13" x14ac:dyDescent="0.15">
      <c r="A1364" t="s">
        <v>1772</v>
      </c>
      <c r="B1364" s="6">
        <v>8251648</v>
      </c>
      <c r="C1364" s="7">
        <v>1425940</v>
      </c>
      <c r="D1364">
        <f t="shared" si="63"/>
        <v>5.7868129093790763</v>
      </c>
      <c r="F1364">
        <v>16743624</v>
      </c>
      <c r="G1364">
        <v>499079</v>
      </c>
      <c r="H1364">
        <f t="shared" si="64"/>
        <v>33.549045341519076</v>
      </c>
      <c r="K1364">
        <v>78695032</v>
      </c>
      <c r="L1364">
        <v>2345671</v>
      </c>
      <c r="M1364">
        <f t="shared" si="65"/>
        <v>33.549049291226261</v>
      </c>
    </row>
    <row r="1365" spans="1:13" x14ac:dyDescent="0.15">
      <c r="A1365" t="s">
        <v>1773</v>
      </c>
      <c r="B1365" s="6">
        <v>8261339</v>
      </c>
      <c r="C1365" s="7">
        <v>1427520</v>
      </c>
      <c r="D1365">
        <f t="shared" si="63"/>
        <v>5.7871966767540908</v>
      </c>
      <c r="F1365">
        <v>16763288</v>
      </c>
      <c r="G1365">
        <v>499632</v>
      </c>
      <c r="H1365">
        <f t="shared" si="64"/>
        <v>33.55126973452461</v>
      </c>
      <c r="K1365">
        <v>78787453</v>
      </c>
      <c r="L1365">
        <v>2348270</v>
      </c>
      <c r="M1365">
        <f t="shared" si="65"/>
        <v>33.551275194079047</v>
      </c>
    </row>
    <row r="1366" spans="1:13" x14ac:dyDescent="0.15">
      <c r="A1366" t="s">
        <v>1774</v>
      </c>
      <c r="B1366" s="6">
        <v>8271032</v>
      </c>
      <c r="C1366" s="7">
        <v>1429100</v>
      </c>
      <c r="D1366">
        <f t="shared" si="63"/>
        <v>5.7875809950318384</v>
      </c>
      <c r="F1366">
        <v>16804668</v>
      </c>
      <c r="G1366">
        <v>786005</v>
      </c>
      <c r="H1366">
        <f t="shared" si="64"/>
        <v>21.379848728697656</v>
      </c>
      <c r="K1366">
        <v>78981939</v>
      </c>
      <c r="L1366">
        <v>3694223</v>
      </c>
      <c r="M1366">
        <f t="shared" si="65"/>
        <v>21.379851459968712</v>
      </c>
    </row>
    <row r="1367" spans="1:13" x14ac:dyDescent="0.15">
      <c r="A1367" t="s">
        <v>1775</v>
      </c>
      <c r="B1367" s="6">
        <v>8280725</v>
      </c>
      <c r="C1367" s="7">
        <v>1430680</v>
      </c>
      <c r="D1367">
        <f t="shared" si="63"/>
        <v>5.7879644644504715</v>
      </c>
      <c r="F1367">
        <v>16824362</v>
      </c>
      <c r="G1367">
        <v>500738</v>
      </c>
      <c r="H1367">
        <f t="shared" si="64"/>
        <v>33.5991316816379</v>
      </c>
      <c r="K1367">
        <v>79074501</v>
      </c>
      <c r="L1367">
        <v>2353468</v>
      </c>
      <c r="M1367">
        <f t="shared" si="65"/>
        <v>33.599140077536639</v>
      </c>
    </row>
    <row r="1368" spans="1:13" x14ac:dyDescent="0.15">
      <c r="A1368" t="s">
        <v>1776</v>
      </c>
      <c r="B1368" s="6">
        <v>8290420</v>
      </c>
      <c r="C1368" s="7">
        <v>1432260</v>
      </c>
      <c r="D1368">
        <f t="shared" si="63"/>
        <v>5.7883484842137598</v>
      </c>
      <c r="F1368">
        <v>16844060</v>
      </c>
      <c r="G1368">
        <v>501291</v>
      </c>
      <c r="H1368">
        <f t="shared" si="64"/>
        <v>33.601361285161715</v>
      </c>
      <c r="K1368">
        <v>79167082</v>
      </c>
      <c r="L1368">
        <v>2356067</v>
      </c>
      <c r="M1368">
        <f t="shared" si="65"/>
        <v>33.601371268304341</v>
      </c>
    </row>
    <row r="1369" spans="1:13" x14ac:dyDescent="0.15">
      <c r="A1369" t="s">
        <v>1777</v>
      </c>
      <c r="B1369" s="6">
        <v>8300117</v>
      </c>
      <c r="C1369" s="7">
        <v>1433840</v>
      </c>
      <c r="D1369">
        <f t="shared" si="63"/>
        <v>5.788733052502371</v>
      </c>
      <c r="F1369">
        <v>16885549</v>
      </c>
      <c r="G1369">
        <v>788612</v>
      </c>
      <c r="H1369">
        <f t="shared" si="64"/>
        <v>21.411732258702632</v>
      </c>
      <c r="K1369">
        <v>79362080</v>
      </c>
      <c r="L1369">
        <v>3706476</v>
      </c>
      <c r="M1369">
        <f t="shared" si="65"/>
        <v>21.411734488500667</v>
      </c>
    </row>
    <row r="1370" spans="1:13" x14ac:dyDescent="0.15">
      <c r="A1370" t="s">
        <v>1778</v>
      </c>
      <c r="B1370" s="11">
        <v>8309814</v>
      </c>
      <c r="C1370" s="12">
        <v>1435420</v>
      </c>
      <c r="D1370">
        <f t="shared" si="63"/>
        <v>5.7891167741845591</v>
      </c>
      <c r="F1370">
        <v>16905277</v>
      </c>
      <c r="G1370">
        <v>502397</v>
      </c>
      <c r="H1370">
        <f t="shared" si="64"/>
        <v>33.649239545618308</v>
      </c>
      <c r="K1370">
        <v>79454801</v>
      </c>
      <c r="L1370">
        <v>2361265</v>
      </c>
      <c r="M1370">
        <f t="shared" si="65"/>
        <v>33.649251989929127</v>
      </c>
    </row>
    <row r="1371" spans="1:13" x14ac:dyDescent="0.15">
      <c r="A1371" t="s">
        <v>1779</v>
      </c>
      <c r="B1371" s="6">
        <v>8319513</v>
      </c>
      <c r="C1371" s="7">
        <v>1437000</v>
      </c>
      <c r="D1371">
        <f t="shared" si="63"/>
        <v>5.7895010438413363</v>
      </c>
      <c r="F1371">
        <v>16946847</v>
      </c>
      <c r="G1371">
        <v>502950</v>
      </c>
      <c r="H1371">
        <f t="shared" si="64"/>
        <v>33.694894124664479</v>
      </c>
      <c r="K1371">
        <v>79650180</v>
      </c>
      <c r="L1371">
        <v>2363865</v>
      </c>
      <c r="M1371">
        <f t="shared" si="65"/>
        <v>33.694893743932077</v>
      </c>
    </row>
    <row r="1372" spans="1:13" x14ac:dyDescent="0.15">
      <c r="A1372" t="s">
        <v>1780</v>
      </c>
      <c r="B1372" s="6">
        <v>8329212</v>
      </c>
      <c r="C1372" s="7">
        <v>1438580</v>
      </c>
      <c r="D1372">
        <f t="shared" si="63"/>
        <v>5.7898844694073324</v>
      </c>
      <c r="F1372">
        <v>16966604</v>
      </c>
      <c r="G1372">
        <v>503503</v>
      </c>
      <c r="H1372">
        <f t="shared" si="64"/>
        <v>33.697125935694523</v>
      </c>
      <c r="K1372">
        <v>79743038</v>
      </c>
      <c r="L1372">
        <v>2366464</v>
      </c>
      <c r="M1372">
        <f t="shared" si="65"/>
        <v>33.697127021581565</v>
      </c>
    </row>
    <row r="1373" spans="1:13" x14ac:dyDescent="0.15">
      <c r="A1373" t="s">
        <v>1781</v>
      </c>
      <c r="B1373" s="6">
        <v>8338913</v>
      </c>
      <c r="C1373" s="7">
        <v>1440160</v>
      </c>
      <c r="D1373">
        <f t="shared" si="63"/>
        <v>5.7902684423952895</v>
      </c>
      <c r="F1373">
        <v>17008254</v>
      </c>
      <c r="G1373">
        <v>792088</v>
      </c>
      <c r="H1373">
        <f t="shared" si="64"/>
        <v>21.472682328226156</v>
      </c>
      <c r="K1373">
        <v>79938793</v>
      </c>
      <c r="L1373">
        <v>3722813</v>
      </c>
      <c r="M1373">
        <f t="shared" si="65"/>
        <v>21.472685574053813</v>
      </c>
    </row>
    <row r="1374" spans="1:13" x14ac:dyDescent="0.15">
      <c r="A1374" t="s">
        <v>1782</v>
      </c>
      <c r="B1374" s="6">
        <v>8348616</v>
      </c>
      <c r="C1374" s="7">
        <v>1441740</v>
      </c>
      <c r="D1374">
        <f t="shared" si="63"/>
        <v>5.7906529610054518</v>
      </c>
      <c r="F1374">
        <v>17028045</v>
      </c>
      <c r="G1374">
        <v>504609</v>
      </c>
      <c r="H1374">
        <f t="shared" si="64"/>
        <v>33.745028328864528</v>
      </c>
      <c r="K1374">
        <v>80031811</v>
      </c>
      <c r="L1374">
        <v>2371662</v>
      </c>
      <c r="M1374">
        <f t="shared" si="65"/>
        <v>33.745032386571104</v>
      </c>
    </row>
    <row r="1375" spans="1:13" x14ac:dyDescent="0.15">
      <c r="A1375" t="s">
        <v>1783</v>
      </c>
      <c r="B1375" s="6">
        <v>8358319</v>
      </c>
      <c r="C1375" s="7">
        <v>1443320</v>
      </c>
      <c r="D1375">
        <f t="shared" si="63"/>
        <v>5.7910366377518496</v>
      </c>
      <c r="F1375">
        <v>17047835</v>
      </c>
      <c r="G1375">
        <v>505162</v>
      </c>
      <c r="H1375">
        <f t="shared" si="64"/>
        <v>33.747263254164011</v>
      </c>
      <c r="K1375">
        <v>80124824</v>
      </c>
      <c r="L1375">
        <v>2374261</v>
      </c>
      <c r="M1375">
        <f t="shared" si="65"/>
        <v>33.747268729090862</v>
      </c>
    </row>
    <row r="1376" spans="1:13" x14ac:dyDescent="0.15">
      <c r="A1376" t="s">
        <v>1784</v>
      </c>
      <c r="B1376" s="6">
        <v>8368024</v>
      </c>
      <c r="C1376" s="7">
        <v>1444900</v>
      </c>
      <c r="D1376">
        <f t="shared" si="63"/>
        <v>5.7914208595750569</v>
      </c>
      <c r="F1376">
        <v>17089596</v>
      </c>
      <c r="G1376">
        <v>794695</v>
      </c>
      <c r="H1376">
        <f t="shared" si="64"/>
        <v>21.5045973612518</v>
      </c>
      <c r="K1376">
        <v>80321101</v>
      </c>
      <c r="L1376">
        <v>3735066</v>
      </c>
      <c r="M1376">
        <f t="shared" si="65"/>
        <v>21.504600186449181</v>
      </c>
    </row>
    <row r="1377" spans="1:13" x14ac:dyDescent="0.15">
      <c r="A1377" t="s">
        <v>1785</v>
      </c>
      <c r="B1377" s="6">
        <v>8377730</v>
      </c>
      <c r="C1377" s="7">
        <v>1446480</v>
      </c>
      <c r="D1377">
        <f t="shared" si="63"/>
        <v>5.791804933355456</v>
      </c>
      <c r="F1377">
        <v>17109418</v>
      </c>
      <c r="G1377">
        <v>506268</v>
      </c>
      <c r="H1377">
        <f t="shared" si="64"/>
        <v>33.795179628181124</v>
      </c>
      <c r="K1377">
        <v>80414264</v>
      </c>
      <c r="L1377">
        <v>2379459</v>
      </c>
      <c r="M1377">
        <f t="shared" si="65"/>
        <v>33.79518789775323</v>
      </c>
    </row>
    <row r="1378" spans="1:13" x14ac:dyDescent="0.15">
      <c r="A1378" t="s">
        <v>1786</v>
      </c>
      <c r="B1378" s="6">
        <v>8387437</v>
      </c>
      <c r="C1378" s="7">
        <v>1448060</v>
      </c>
      <c r="D1378">
        <f t="shared" si="63"/>
        <v>5.7921888595776414</v>
      </c>
      <c r="F1378">
        <v>17129242</v>
      </c>
      <c r="G1378">
        <v>506821</v>
      </c>
      <c r="H1378">
        <f t="shared" si="64"/>
        <v>33.797419601792349</v>
      </c>
      <c r="K1378">
        <v>80507437</v>
      </c>
      <c r="L1378">
        <v>2382058</v>
      </c>
      <c r="M1378">
        <f t="shared" si="65"/>
        <v>33.797429365699742</v>
      </c>
    </row>
    <row r="1379" spans="1:13" x14ac:dyDescent="0.15">
      <c r="A1379" t="s">
        <v>1787</v>
      </c>
      <c r="B1379" s="6">
        <v>8397145</v>
      </c>
      <c r="C1379" s="7">
        <v>1449640</v>
      </c>
      <c r="D1379">
        <f t="shared" si="63"/>
        <v>5.7925726387240974</v>
      </c>
      <c r="F1379">
        <v>17171110</v>
      </c>
      <c r="G1379">
        <v>797302</v>
      </c>
      <c r="H1379">
        <f t="shared" si="64"/>
        <v>21.536519411716011</v>
      </c>
      <c r="K1379">
        <v>80704217</v>
      </c>
      <c r="L1379">
        <v>3747319</v>
      </c>
      <c r="M1379">
        <f t="shared" si="65"/>
        <v>21.536521710588289</v>
      </c>
    </row>
    <row r="1380" spans="1:13" x14ac:dyDescent="0.15">
      <c r="A1380" t="s">
        <v>1788</v>
      </c>
      <c r="B1380" s="11">
        <v>8406855</v>
      </c>
      <c r="C1380" s="12">
        <v>1451220</v>
      </c>
      <c r="D1380">
        <f t="shared" si="63"/>
        <v>5.7929569603506019</v>
      </c>
      <c r="F1380">
        <v>17190967</v>
      </c>
      <c r="G1380">
        <v>507927</v>
      </c>
      <c r="H1380">
        <f t="shared" si="64"/>
        <v>33.845349823892015</v>
      </c>
      <c r="K1380">
        <v>80797544</v>
      </c>
      <c r="L1380">
        <v>2387256</v>
      </c>
      <c r="M1380">
        <f t="shared" si="65"/>
        <v>33.845362206650648</v>
      </c>
    </row>
    <row r="1381" spans="1:13" x14ac:dyDescent="0.15">
      <c r="A1381" t="s">
        <v>1789</v>
      </c>
      <c r="B1381" s="6">
        <v>8416565</v>
      </c>
      <c r="C1381" s="7">
        <v>1452800</v>
      </c>
      <c r="D1381">
        <f t="shared" si="63"/>
        <v>5.7933404460352422</v>
      </c>
      <c r="F1381">
        <v>17232916</v>
      </c>
      <c r="G1381">
        <v>508480</v>
      </c>
      <c r="H1381">
        <f t="shared" si="64"/>
        <v>33.891039962240406</v>
      </c>
      <c r="K1381">
        <v>80994705</v>
      </c>
      <c r="L1381">
        <v>2389856</v>
      </c>
      <c r="M1381">
        <f t="shared" si="65"/>
        <v>33.89103987855335</v>
      </c>
    </row>
    <row r="1382" spans="1:13" x14ac:dyDescent="0.15">
      <c r="A1382" t="s">
        <v>1790</v>
      </c>
      <c r="B1382" s="6">
        <v>8426277</v>
      </c>
      <c r="C1382" s="7">
        <v>1454380</v>
      </c>
      <c r="D1382">
        <f t="shared" si="63"/>
        <v>5.7937244736588784</v>
      </c>
      <c r="F1382">
        <v>17252802</v>
      </c>
      <c r="G1382">
        <v>509033</v>
      </c>
      <c r="H1382">
        <f t="shared" si="64"/>
        <v>33.893287861494244</v>
      </c>
      <c r="K1382">
        <v>81088169</v>
      </c>
      <c r="L1382">
        <v>2392455</v>
      </c>
      <c r="M1382">
        <f t="shared" si="65"/>
        <v>33.893289110975964</v>
      </c>
    </row>
    <row r="1383" spans="1:13" x14ac:dyDescent="0.15">
      <c r="A1383" t="s">
        <v>1791</v>
      </c>
      <c r="B1383" s="6">
        <v>8435991</v>
      </c>
      <c r="C1383" s="7">
        <v>1455960</v>
      </c>
      <c r="D1383">
        <f t="shared" si="63"/>
        <v>5.7941090414571832</v>
      </c>
      <c r="F1383">
        <v>17294835</v>
      </c>
      <c r="G1383">
        <v>800778</v>
      </c>
      <c r="H1383">
        <f t="shared" si="64"/>
        <v>21.597540142211699</v>
      </c>
      <c r="K1383">
        <v>81285724</v>
      </c>
      <c r="L1383">
        <v>3763656</v>
      </c>
      <c r="M1383">
        <f t="shared" si="65"/>
        <v>21.597543452430298</v>
      </c>
    </row>
    <row r="1384" spans="1:13" x14ac:dyDescent="0.15">
      <c r="A1384" t="s">
        <v>1792</v>
      </c>
      <c r="B1384" s="6">
        <v>8445705</v>
      </c>
      <c r="C1384" s="7">
        <v>1457540</v>
      </c>
      <c r="D1384">
        <f t="shared" si="63"/>
        <v>5.7944927754984423</v>
      </c>
      <c r="F1384">
        <v>17314750</v>
      </c>
      <c r="G1384">
        <v>510139</v>
      </c>
      <c r="H1384">
        <f t="shared" si="64"/>
        <v>33.9412395445163</v>
      </c>
      <c r="K1384">
        <v>81379325</v>
      </c>
      <c r="L1384">
        <v>2397653</v>
      </c>
      <c r="M1384">
        <f t="shared" si="65"/>
        <v>33.941243791324268</v>
      </c>
    </row>
    <row r="1385" spans="1:13" x14ac:dyDescent="0.15">
      <c r="A1385" t="s">
        <v>1793</v>
      </c>
      <c r="B1385" s="6">
        <v>8455421</v>
      </c>
      <c r="C1385" s="7">
        <v>1459120</v>
      </c>
      <c r="D1385">
        <f t="shared" si="63"/>
        <v>5.7948770491803279</v>
      </c>
      <c r="F1385">
        <v>17334669</v>
      </c>
      <c r="G1385">
        <v>510692</v>
      </c>
      <c r="H1385">
        <f t="shared" si="64"/>
        <v>33.943490401259467</v>
      </c>
      <c r="K1385">
        <v>81472944</v>
      </c>
      <c r="L1385">
        <v>2400252</v>
      </c>
      <c r="M1385">
        <f t="shared" si="65"/>
        <v>33.943495932927043</v>
      </c>
    </row>
    <row r="1386" spans="1:13" x14ac:dyDescent="0.15">
      <c r="A1386" t="s">
        <v>1794</v>
      </c>
      <c r="B1386" s="6">
        <v>8465137</v>
      </c>
      <c r="C1386" s="7">
        <v>1460700</v>
      </c>
      <c r="D1386">
        <f t="shared" si="63"/>
        <v>5.7952604915451493</v>
      </c>
      <c r="F1386">
        <v>17376809</v>
      </c>
      <c r="G1386">
        <v>803385</v>
      </c>
      <c r="H1386">
        <f t="shared" si="64"/>
        <v>21.629491464241926</v>
      </c>
      <c r="K1386">
        <v>81671002</v>
      </c>
      <c r="L1386">
        <v>3775909</v>
      </c>
      <c r="M1386">
        <f t="shared" si="65"/>
        <v>21.629494248934495</v>
      </c>
    </row>
    <row r="1387" spans="1:13" x14ac:dyDescent="0.15">
      <c r="A1387" t="s">
        <v>1795</v>
      </c>
      <c r="B1387" s="6">
        <v>8474855</v>
      </c>
      <c r="C1387" s="7">
        <v>1462280</v>
      </c>
      <c r="D1387">
        <f t="shared" si="63"/>
        <v>5.7956444730147441</v>
      </c>
      <c r="F1387">
        <v>17396758</v>
      </c>
      <c r="G1387">
        <v>511798</v>
      </c>
      <c r="H1387">
        <f t="shared" si="64"/>
        <v>33.991453659451579</v>
      </c>
      <c r="K1387">
        <v>81764762</v>
      </c>
      <c r="L1387">
        <v>2405450</v>
      </c>
      <c r="M1387">
        <f t="shared" si="65"/>
        <v>33.99146188862791</v>
      </c>
    </row>
    <row r="1388" spans="1:13" x14ac:dyDescent="0.15">
      <c r="A1388" t="s">
        <v>1796</v>
      </c>
      <c r="B1388" s="6">
        <v>8484575</v>
      </c>
      <c r="C1388" s="7">
        <v>1463860</v>
      </c>
      <c r="D1388">
        <f t="shared" si="63"/>
        <v>5.7960289918434826</v>
      </c>
      <c r="F1388">
        <v>17416711</v>
      </c>
      <c r="G1388">
        <v>512351</v>
      </c>
      <c r="H1388">
        <f t="shared" si="64"/>
        <v>33.993709390632596</v>
      </c>
      <c r="K1388">
        <v>81858541</v>
      </c>
      <c r="L1388">
        <v>2408049</v>
      </c>
      <c r="M1388">
        <f t="shared" si="65"/>
        <v>33.993718981632021</v>
      </c>
    </row>
    <row r="1389" spans="1:13" x14ac:dyDescent="0.15">
      <c r="A1389" t="s">
        <v>1797</v>
      </c>
      <c r="B1389" s="6">
        <v>8494295</v>
      </c>
      <c r="C1389" s="7">
        <v>1465440</v>
      </c>
      <c r="D1389">
        <f t="shared" si="63"/>
        <v>5.7964126815154495</v>
      </c>
      <c r="F1389">
        <v>17458961</v>
      </c>
      <c r="G1389">
        <v>805992</v>
      </c>
      <c r="H1389">
        <f t="shared" si="64"/>
        <v>21.661456937537842</v>
      </c>
      <c r="K1389">
        <v>82057116</v>
      </c>
      <c r="L1389">
        <v>3788162</v>
      </c>
      <c r="M1389">
        <f t="shared" si="65"/>
        <v>21.661459040030493</v>
      </c>
    </row>
    <row r="1390" spans="1:13" x14ac:dyDescent="0.15">
      <c r="A1390" t="s">
        <v>1798</v>
      </c>
      <c r="B1390" s="11">
        <v>8504017</v>
      </c>
      <c r="C1390" s="12">
        <v>1467020</v>
      </c>
      <c r="D1390">
        <f t="shared" si="63"/>
        <v>5.7967969080176136</v>
      </c>
      <c r="F1390">
        <v>17478943</v>
      </c>
      <c r="G1390">
        <v>513457</v>
      </c>
      <c r="H1390">
        <f t="shared" si="64"/>
        <v>34.041688008927721</v>
      </c>
      <c r="K1390">
        <v>82151032</v>
      </c>
      <c r="L1390">
        <v>2413247</v>
      </c>
      <c r="M1390">
        <f t="shared" si="65"/>
        <v>34.04170066304858</v>
      </c>
    </row>
    <row r="1391" spans="1:13" x14ac:dyDescent="0.15">
      <c r="A1391" t="s">
        <v>1799</v>
      </c>
      <c r="B1391" s="6">
        <v>8513740</v>
      </c>
      <c r="C1391" s="7">
        <v>1468600</v>
      </c>
      <c r="D1391">
        <f t="shared" si="63"/>
        <v>5.7971809886967183</v>
      </c>
      <c r="F1391">
        <v>17521276</v>
      </c>
      <c r="G1391">
        <v>514010</v>
      </c>
      <c r="H1391">
        <f t="shared" si="64"/>
        <v>34.087422423688253</v>
      </c>
      <c r="K1391">
        <v>82349997</v>
      </c>
      <c r="L1391">
        <v>2415847</v>
      </c>
      <c r="M1391">
        <f t="shared" si="65"/>
        <v>34.087422340901554</v>
      </c>
    </row>
    <row r="1392" spans="1:13" x14ac:dyDescent="0.15">
      <c r="A1392" t="s">
        <v>1800</v>
      </c>
      <c r="B1392" s="6">
        <v>8523464</v>
      </c>
      <c r="C1392" s="7">
        <v>1470180</v>
      </c>
      <c r="D1392">
        <f t="shared" si="63"/>
        <v>5.7975649240229084</v>
      </c>
      <c r="F1392">
        <v>17541288</v>
      </c>
      <c r="G1392">
        <v>514563</v>
      </c>
      <c r="H1392">
        <f t="shared" si="64"/>
        <v>34.08967998087698</v>
      </c>
      <c r="K1392">
        <v>82444053</v>
      </c>
      <c r="L1392">
        <v>2418446</v>
      </c>
      <c r="M1392">
        <f t="shared" si="65"/>
        <v>34.089681142353399</v>
      </c>
    </row>
    <row r="1393" spans="1:13" x14ac:dyDescent="0.15">
      <c r="A1393" t="s">
        <v>1801</v>
      </c>
      <c r="B1393" s="6">
        <v>8533189</v>
      </c>
      <c r="C1393" s="7">
        <v>1471760</v>
      </c>
      <c r="D1393">
        <f t="shared" si="63"/>
        <v>5.7979487144643151</v>
      </c>
      <c r="F1393">
        <v>17583702</v>
      </c>
      <c r="G1393">
        <v>809468</v>
      </c>
      <c r="H1393">
        <f t="shared" si="64"/>
        <v>21.722541224606779</v>
      </c>
      <c r="K1393">
        <v>82643399</v>
      </c>
      <c r="L1393">
        <v>3804499</v>
      </c>
      <c r="M1393">
        <f t="shared" si="65"/>
        <v>21.72254454528704</v>
      </c>
    </row>
    <row r="1394" spans="1:13" x14ac:dyDescent="0.15">
      <c r="A1394" t="s">
        <v>1802</v>
      </c>
      <c r="B1394" s="6">
        <v>8542916</v>
      </c>
      <c r="C1394" s="7">
        <v>1473340</v>
      </c>
      <c r="D1394">
        <f t="shared" si="63"/>
        <v>5.7983330392170167</v>
      </c>
      <c r="F1394">
        <v>17603745</v>
      </c>
      <c r="G1394">
        <v>515669</v>
      </c>
      <c r="H1394">
        <f t="shared" si="64"/>
        <v>34.137683281329693</v>
      </c>
      <c r="K1394">
        <v>82737601</v>
      </c>
      <c r="L1394">
        <v>2423644</v>
      </c>
      <c r="M1394">
        <f t="shared" si="65"/>
        <v>34.137687300610153</v>
      </c>
    </row>
    <row r="1395" spans="1:13" x14ac:dyDescent="0.15">
      <c r="A1395" t="s">
        <v>1803</v>
      </c>
      <c r="B1395" s="6">
        <v>8552643</v>
      </c>
      <c r="C1395" s="7">
        <v>1474920</v>
      </c>
      <c r="D1395">
        <f t="shared" si="63"/>
        <v>5.7987165405581322</v>
      </c>
      <c r="F1395">
        <v>17623789</v>
      </c>
      <c r="G1395">
        <v>516222</v>
      </c>
      <c r="H1395">
        <f t="shared" si="64"/>
        <v>34.139941730495792</v>
      </c>
      <c r="K1395">
        <v>82831808</v>
      </c>
      <c r="L1395">
        <v>2426243</v>
      </c>
      <c r="M1395">
        <f t="shared" si="65"/>
        <v>34.139947235293413</v>
      </c>
    </row>
    <row r="1396" spans="1:13" x14ac:dyDescent="0.15">
      <c r="A1396" t="s">
        <v>1804</v>
      </c>
      <c r="B1396" s="6">
        <v>8562372</v>
      </c>
      <c r="C1396" s="7">
        <v>1476500</v>
      </c>
      <c r="D1396">
        <f t="shared" si="63"/>
        <v>5.7991005756857437</v>
      </c>
      <c r="F1396">
        <v>17666313</v>
      </c>
      <c r="G1396">
        <v>812075</v>
      </c>
      <c r="H1396">
        <f t="shared" si="64"/>
        <v>21.754533756118587</v>
      </c>
      <c r="K1396">
        <v>83031671</v>
      </c>
      <c r="L1396">
        <v>3816752</v>
      </c>
      <c r="M1396">
        <f t="shared" si="65"/>
        <v>21.754536579793498</v>
      </c>
    </row>
    <row r="1397" spans="1:13" x14ac:dyDescent="0.15">
      <c r="A1397" t="s">
        <v>1805</v>
      </c>
      <c r="B1397" s="6">
        <v>8572102</v>
      </c>
      <c r="C1397" s="7">
        <v>1478080</v>
      </c>
      <c r="D1397">
        <f t="shared" si="63"/>
        <v>5.7994844663347047</v>
      </c>
      <c r="F1397">
        <v>17686389</v>
      </c>
      <c r="G1397">
        <v>517328</v>
      </c>
      <c r="H1397">
        <f t="shared" si="64"/>
        <v>34.187960056289242</v>
      </c>
      <c r="K1397">
        <v>83126028</v>
      </c>
      <c r="L1397">
        <v>2431441</v>
      </c>
      <c r="M1397">
        <f t="shared" si="65"/>
        <v>34.187968369374374</v>
      </c>
    </row>
    <row r="1398" spans="1:13" x14ac:dyDescent="0.15">
      <c r="A1398" t="s">
        <v>1806</v>
      </c>
      <c r="B1398" s="6">
        <v>8581834</v>
      </c>
      <c r="C1398" s="7">
        <v>1479660</v>
      </c>
      <c r="D1398">
        <f t="shared" si="63"/>
        <v>5.7998688887987777</v>
      </c>
      <c r="F1398">
        <v>17706468</v>
      </c>
      <c r="G1398">
        <v>517881</v>
      </c>
      <c r="H1398">
        <f t="shared" si="64"/>
        <v>34.190225167557799</v>
      </c>
      <c r="K1398">
        <v>83220399</v>
      </c>
      <c r="L1398">
        <v>2434040</v>
      </c>
      <c r="M1398">
        <f t="shared" si="65"/>
        <v>34.19023475374275</v>
      </c>
    </row>
    <row r="1399" spans="1:13" x14ac:dyDescent="0.15">
      <c r="A1399" t="s">
        <v>1807</v>
      </c>
      <c r="B1399" s="6">
        <v>8591566</v>
      </c>
      <c r="C1399" s="7">
        <v>1481240</v>
      </c>
      <c r="D1399">
        <f t="shared" si="63"/>
        <v>5.8002524911560585</v>
      </c>
      <c r="F1399">
        <v>17749101</v>
      </c>
      <c r="G1399">
        <v>814682</v>
      </c>
      <c r="H1399">
        <f t="shared" si="64"/>
        <v>21.786538796732959</v>
      </c>
      <c r="K1399">
        <v>83420774</v>
      </c>
      <c r="L1399">
        <v>3829005</v>
      </c>
      <c r="M1399">
        <f t="shared" si="65"/>
        <v>21.786540889865645</v>
      </c>
    </row>
    <row r="1400" spans="1:13" x14ac:dyDescent="0.15">
      <c r="A1400" t="s">
        <v>1808</v>
      </c>
      <c r="B1400" s="11">
        <v>8601300</v>
      </c>
      <c r="C1400" s="12">
        <v>1482820</v>
      </c>
      <c r="D1400">
        <f t="shared" si="63"/>
        <v>5.8006366248094849</v>
      </c>
      <c r="F1400">
        <v>17769209</v>
      </c>
      <c r="G1400">
        <v>518987</v>
      </c>
      <c r="H1400">
        <f t="shared" si="64"/>
        <v>34.238254522752982</v>
      </c>
      <c r="K1400">
        <v>83515282</v>
      </c>
      <c r="L1400">
        <v>2439238</v>
      </c>
      <c r="M1400">
        <f t="shared" si="65"/>
        <v>34.23826703257329</v>
      </c>
    </row>
    <row r="1401" spans="1:13" x14ac:dyDescent="0.15">
      <c r="A1401" t="s">
        <v>1809</v>
      </c>
      <c r="B1401" s="6">
        <v>8611035</v>
      </c>
      <c r="C1401" s="7">
        <v>1484400</v>
      </c>
      <c r="D1401">
        <f t="shared" si="63"/>
        <v>5.8010206143896523</v>
      </c>
      <c r="F1401">
        <v>17811924</v>
      </c>
      <c r="G1401">
        <v>519540</v>
      </c>
      <c r="H1401">
        <f t="shared" si="64"/>
        <v>34.284028178773532</v>
      </c>
      <c r="K1401">
        <v>83716042</v>
      </c>
      <c r="L1401">
        <v>2441838</v>
      </c>
      <c r="M1401">
        <f t="shared" si="65"/>
        <v>34.284027851151471</v>
      </c>
    </row>
    <row r="1402" spans="1:13" x14ac:dyDescent="0.15">
      <c r="A1402" t="s">
        <v>1810</v>
      </c>
      <c r="B1402" s="6">
        <v>8620771</v>
      </c>
      <c r="C1402" s="7">
        <v>1485980</v>
      </c>
      <c r="D1402">
        <f t="shared" si="63"/>
        <v>5.801404460356129</v>
      </c>
      <c r="F1402">
        <v>17832063</v>
      </c>
      <c r="G1402">
        <v>520093</v>
      </c>
      <c r="H1402">
        <f t="shared" si="64"/>
        <v>34.286296873828334</v>
      </c>
      <c r="K1402">
        <v>83810696</v>
      </c>
      <c r="L1402">
        <v>2444437</v>
      </c>
      <c r="M1402">
        <f t="shared" si="65"/>
        <v>34.286298235544628</v>
      </c>
    </row>
    <row r="1403" spans="1:13" x14ac:dyDescent="0.15">
      <c r="A1403" t="s">
        <v>1811</v>
      </c>
      <c r="B1403" s="6">
        <v>8630509</v>
      </c>
      <c r="C1403" s="7">
        <v>1487560</v>
      </c>
      <c r="D1403">
        <f t="shared" si="63"/>
        <v>5.8017888354083196</v>
      </c>
      <c r="F1403">
        <v>17874862</v>
      </c>
      <c r="G1403">
        <v>818158</v>
      </c>
      <c r="H1403">
        <f t="shared" si="64"/>
        <v>21.847689566074035</v>
      </c>
      <c r="K1403">
        <v>84011851</v>
      </c>
      <c r="L1403">
        <v>3845342</v>
      </c>
      <c r="M1403">
        <f t="shared" si="65"/>
        <v>21.847692871011212</v>
      </c>
    </row>
    <row r="1404" spans="1:13" x14ac:dyDescent="0.15">
      <c r="A1404" t="s">
        <v>1812</v>
      </c>
      <c r="B1404" s="6">
        <v>8640247</v>
      </c>
      <c r="C1404" s="7">
        <v>1489140</v>
      </c>
      <c r="D1404">
        <f t="shared" si="63"/>
        <v>5.802172394805055</v>
      </c>
      <c r="F1404">
        <v>17895031</v>
      </c>
      <c r="G1404">
        <v>521199</v>
      </c>
      <c r="H1404">
        <f t="shared" si="64"/>
        <v>34.334354056703866</v>
      </c>
      <c r="K1404">
        <v>84106645</v>
      </c>
      <c r="L1404">
        <v>2449635</v>
      </c>
      <c r="M1404">
        <f t="shared" si="65"/>
        <v>34.334357975780065</v>
      </c>
    </row>
    <row r="1405" spans="1:13" x14ac:dyDescent="0.15">
      <c r="A1405" t="s">
        <v>1813</v>
      </c>
      <c r="B1405" s="6">
        <v>8649987</v>
      </c>
      <c r="C1405" s="7">
        <v>1490720</v>
      </c>
      <c r="D1405">
        <f t="shared" si="63"/>
        <v>5.8025564827734248</v>
      </c>
      <c r="F1405">
        <v>17915203</v>
      </c>
      <c r="G1405">
        <v>521752</v>
      </c>
      <c r="H1405">
        <f t="shared" si="64"/>
        <v>34.33662544657232</v>
      </c>
      <c r="K1405">
        <v>84201454</v>
      </c>
      <c r="L1405">
        <v>2452234</v>
      </c>
      <c r="M1405">
        <f t="shared" si="65"/>
        <v>34.336631006665762</v>
      </c>
    </row>
    <row r="1406" spans="1:13" x14ac:dyDescent="0.15">
      <c r="A1406" t="s">
        <v>1814</v>
      </c>
      <c r="B1406" s="6">
        <v>8659728</v>
      </c>
      <c r="C1406" s="7">
        <v>1492300</v>
      </c>
      <c r="D1406">
        <f t="shared" si="63"/>
        <v>5.802940427527977</v>
      </c>
      <c r="F1406">
        <v>17958110</v>
      </c>
      <c r="G1406">
        <v>820765</v>
      </c>
      <c r="H1406">
        <f t="shared" si="64"/>
        <v>21.879721966701798</v>
      </c>
      <c r="K1406">
        <v>84403117</v>
      </c>
      <c r="L1406">
        <v>3857595</v>
      </c>
      <c r="M1406">
        <f t="shared" si="65"/>
        <v>21.879724802629617</v>
      </c>
    </row>
    <row r="1407" spans="1:13" x14ac:dyDescent="0.15">
      <c r="A1407" t="s">
        <v>1815</v>
      </c>
      <c r="B1407" s="6">
        <v>8669471</v>
      </c>
      <c r="C1407" s="7">
        <v>1493880</v>
      </c>
      <c r="D1407">
        <f t="shared" si="63"/>
        <v>5.8033248989209305</v>
      </c>
      <c r="F1407">
        <v>17978315</v>
      </c>
      <c r="G1407">
        <v>522858</v>
      </c>
      <c r="H1407">
        <f t="shared" si="64"/>
        <v>34.3846990961217</v>
      </c>
      <c r="K1407">
        <v>84498080</v>
      </c>
      <c r="L1407">
        <v>2457432</v>
      </c>
      <c r="M1407">
        <f t="shared" si="65"/>
        <v>34.384707287933097</v>
      </c>
    </row>
    <row r="1408" spans="1:13" x14ac:dyDescent="0.15">
      <c r="A1408" t="s">
        <v>1816</v>
      </c>
      <c r="B1408" s="6">
        <v>8679214</v>
      </c>
      <c r="C1408" s="7">
        <v>1495460</v>
      </c>
      <c r="D1408">
        <f t="shared" si="63"/>
        <v>5.8037085579019161</v>
      </c>
      <c r="F1408">
        <v>17998519</v>
      </c>
      <c r="G1408">
        <v>523411</v>
      </c>
      <c r="H1408">
        <f t="shared" si="64"/>
        <v>34.386971232931671</v>
      </c>
      <c r="K1408">
        <v>84593039</v>
      </c>
      <c r="L1408">
        <v>2460031</v>
      </c>
      <c r="M1408">
        <f t="shared" si="65"/>
        <v>34.386980895769199</v>
      </c>
    </row>
    <row r="1409" spans="1:13" x14ac:dyDescent="0.15">
      <c r="A1409" t="s">
        <v>1817</v>
      </c>
      <c r="B1409" s="6">
        <v>8688959</v>
      </c>
      <c r="C1409" s="7">
        <v>1497040</v>
      </c>
      <c r="D1409">
        <f t="shared" si="63"/>
        <v>5.8040927430128786</v>
      </c>
      <c r="F1409">
        <v>18041536</v>
      </c>
      <c r="G1409">
        <v>823372</v>
      </c>
      <c r="H1409">
        <f t="shared" si="64"/>
        <v>21.91176770645589</v>
      </c>
      <c r="K1409">
        <v>84795219</v>
      </c>
      <c r="L1409">
        <v>3869848</v>
      </c>
      <c r="M1409">
        <f t="shared" si="65"/>
        <v>21.911769919645423</v>
      </c>
    </row>
    <row r="1410" spans="1:13" x14ac:dyDescent="0.15">
      <c r="A1410" t="s">
        <v>1818</v>
      </c>
      <c r="B1410" s="11">
        <v>8698705</v>
      </c>
      <c r="C1410" s="12">
        <v>1498620</v>
      </c>
      <c r="D1410">
        <f t="shared" ref="D1410:D1473" si="66">B1410/C1410</f>
        <v>5.8044767853091512</v>
      </c>
      <c r="F1410">
        <v>18061773</v>
      </c>
      <c r="G1410">
        <v>524517</v>
      </c>
      <c r="H1410">
        <f t="shared" ref="H1410:H1473" si="67">F1410/G1410</f>
        <v>34.435057395661154</v>
      </c>
      <c r="K1410">
        <v>84890333</v>
      </c>
      <c r="L1410">
        <v>2465229</v>
      </c>
      <c r="M1410">
        <f t="shared" ref="M1410:M1473" si="68">K1410/L1410</f>
        <v>34.435069926566662</v>
      </c>
    </row>
    <row r="1411" spans="1:13" x14ac:dyDescent="0.15">
      <c r="A1411" t="s">
        <v>1819</v>
      </c>
      <c r="B1411" s="6">
        <v>8708452</v>
      </c>
      <c r="C1411" s="7">
        <v>1500200</v>
      </c>
      <c r="D1411">
        <f t="shared" si="66"/>
        <v>5.8048606852419677</v>
      </c>
      <c r="F1411">
        <v>18104870</v>
      </c>
      <c r="G1411">
        <v>525070</v>
      </c>
      <c r="H1411">
        <f t="shared" si="67"/>
        <v>34.480869217437672</v>
      </c>
      <c r="K1411">
        <v>85092889</v>
      </c>
      <c r="L1411">
        <v>2467829</v>
      </c>
      <c r="M1411">
        <f t="shared" si="68"/>
        <v>34.480869217437672</v>
      </c>
    </row>
    <row r="1412" spans="1:13" x14ac:dyDescent="0.15">
      <c r="A1412" t="s">
        <v>1820</v>
      </c>
      <c r="B1412" s="6">
        <v>8717620</v>
      </c>
      <c r="C1412" s="7">
        <v>1501680</v>
      </c>
      <c r="D1412">
        <f t="shared" si="66"/>
        <v>5.8052447924990673</v>
      </c>
      <c r="F1412">
        <v>18123931</v>
      </c>
      <c r="G1412">
        <v>525588</v>
      </c>
      <c r="H1412">
        <f t="shared" si="67"/>
        <v>34.483152202866123</v>
      </c>
      <c r="K1412">
        <v>85182475</v>
      </c>
      <c r="L1412">
        <v>2470263</v>
      </c>
      <c r="M1412">
        <f t="shared" si="68"/>
        <v>34.483160295077894</v>
      </c>
    </row>
    <row r="1413" spans="1:13" x14ac:dyDescent="0.15">
      <c r="A1413" t="s">
        <v>1821</v>
      </c>
      <c r="B1413" s="6">
        <v>8726789</v>
      </c>
      <c r="C1413" s="7">
        <v>1503160</v>
      </c>
      <c r="D1413">
        <f t="shared" si="66"/>
        <v>5.8056288086431254</v>
      </c>
      <c r="F1413">
        <v>18165901</v>
      </c>
      <c r="G1413">
        <v>826738</v>
      </c>
      <c r="H1413">
        <f t="shared" si="67"/>
        <v>21.972984186042012</v>
      </c>
      <c r="K1413">
        <v>85379734</v>
      </c>
      <c r="L1413">
        <v>3885668</v>
      </c>
      <c r="M1413">
        <f t="shared" si="68"/>
        <v>21.972987398820486</v>
      </c>
    </row>
    <row r="1414" spans="1:13" x14ac:dyDescent="0.15">
      <c r="A1414" t="s">
        <v>1822</v>
      </c>
      <c r="B1414" s="6">
        <v>8735959</v>
      </c>
      <c r="C1414" s="7">
        <v>1504640</v>
      </c>
      <c r="D1414">
        <f t="shared" si="66"/>
        <v>5.8060127339430032</v>
      </c>
      <c r="F1414">
        <v>18184989</v>
      </c>
      <c r="G1414">
        <v>526624</v>
      </c>
      <c r="H1414">
        <f t="shared" si="67"/>
        <v>34.531257595552042</v>
      </c>
      <c r="K1414">
        <v>85469448</v>
      </c>
      <c r="L1414">
        <v>2475132</v>
      </c>
      <c r="M1414">
        <f t="shared" si="68"/>
        <v>34.531268635369749</v>
      </c>
    </row>
    <row r="1415" spans="1:13" x14ac:dyDescent="0.15">
      <c r="A1415" t="s">
        <v>1823</v>
      </c>
      <c r="B1415" s="6">
        <v>8745130</v>
      </c>
      <c r="C1415" s="7">
        <v>1506120</v>
      </c>
      <c r="D1415">
        <f t="shared" si="66"/>
        <v>5.8063965686665071</v>
      </c>
      <c r="F1415">
        <v>18204081</v>
      </c>
      <c r="G1415">
        <v>527142</v>
      </c>
      <c r="H1415">
        <f t="shared" si="67"/>
        <v>34.533543143972594</v>
      </c>
      <c r="K1415">
        <v>85559180</v>
      </c>
      <c r="L1415">
        <v>2477567</v>
      </c>
      <c r="M1415">
        <f t="shared" si="68"/>
        <v>34.533548436833392</v>
      </c>
    </row>
    <row r="1416" spans="1:13" x14ac:dyDescent="0.15">
      <c r="A1416" t="s">
        <v>1824</v>
      </c>
      <c r="B1416" s="6">
        <v>8754303</v>
      </c>
      <c r="C1416" s="7">
        <v>1507600</v>
      </c>
      <c r="D1416">
        <f t="shared" si="66"/>
        <v>5.8067809763863094</v>
      </c>
      <c r="F1416">
        <v>18246155</v>
      </c>
      <c r="G1416">
        <v>829180</v>
      </c>
      <c r="H1416">
        <f t="shared" si="67"/>
        <v>22.005059215128199</v>
      </c>
      <c r="K1416">
        <v>85756928</v>
      </c>
      <c r="L1416">
        <v>3897146</v>
      </c>
      <c r="M1416">
        <f t="shared" si="68"/>
        <v>22.005059086829181</v>
      </c>
    </row>
    <row r="1417" spans="1:13" x14ac:dyDescent="0.15">
      <c r="A1417" t="s">
        <v>1825</v>
      </c>
      <c r="B1417" s="6">
        <v>8763476</v>
      </c>
      <c r="C1417" s="7">
        <v>1509080</v>
      </c>
      <c r="D1417">
        <f t="shared" si="66"/>
        <v>5.8071646301057598</v>
      </c>
      <c r="F1417">
        <v>18265273</v>
      </c>
      <c r="G1417">
        <v>528178</v>
      </c>
      <c r="H1417">
        <f t="shared" si="67"/>
        <v>34.581661863992821</v>
      </c>
      <c r="K1417">
        <v>85846783</v>
      </c>
      <c r="L1417">
        <v>2482436</v>
      </c>
      <c r="M1417">
        <f t="shared" si="68"/>
        <v>34.581670182030877</v>
      </c>
    </row>
    <row r="1418" spans="1:13" x14ac:dyDescent="0.15">
      <c r="A1418" t="s">
        <v>1826</v>
      </c>
      <c r="B1418" s="6">
        <v>8772651</v>
      </c>
      <c r="C1418" s="7">
        <v>1510560</v>
      </c>
      <c r="D1418">
        <f t="shared" si="66"/>
        <v>5.8075488560533843</v>
      </c>
      <c r="F1418">
        <v>18284397</v>
      </c>
      <c r="G1418">
        <v>528696</v>
      </c>
      <c r="H1418">
        <f t="shared" si="67"/>
        <v>34.583951836215896</v>
      </c>
      <c r="K1418">
        <v>85936665</v>
      </c>
      <c r="L1418">
        <v>2484871</v>
      </c>
      <c r="M1418">
        <f t="shared" si="68"/>
        <v>34.583954257585205</v>
      </c>
    </row>
    <row r="1419" spans="1:13" x14ac:dyDescent="0.15">
      <c r="A1419" t="s">
        <v>1827</v>
      </c>
      <c r="B1419" s="6">
        <v>8781827</v>
      </c>
      <c r="C1419" s="7">
        <v>1512040</v>
      </c>
      <c r="D1419">
        <f t="shared" si="66"/>
        <v>5.8079329911907092</v>
      </c>
      <c r="F1419">
        <v>18326575</v>
      </c>
      <c r="G1419">
        <v>831622</v>
      </c>
      <c r="H1419">
        <f t="shared" si="67"/>
        <v>22.037145481961758</v>
      </c>
      <c r="K1419">
        <v>86134902</v>
      </c>
      <c r="L1419">
        <v>3908623</v>
      </c>
      <c r="M1419">
        <f t="shared" si="68"/>
        <v>22.037147609273138</v>
      </c>
    </row>
    <row r="1420" spans="1:13" x14ac:dyDescent="0.15">
      <c r="A1420" t="s">
        <v>1828</v>
      </c>
      <c r="B1420" s="11">
        <v>8791004</v>
      </c>
      <c r="C1420" s="12">
        <v>1513520</v>
      </c>
      <c r="D1420">
        <f t="shared" si="66"/>
        <v>5.8083170357841327</v>
      </c>
      <c r="F1420">
        <v>18345726</v>
      </c>
      <c r="G1420">
        <v>529732</v>
      </c>
      <c r="H1420">
        <f t="shared" si="67"/>
        <v>34.632089433902429</v>
      </c>
      <c r="K1420">
        <v>86224912</v>
      </c>
      <c r="L1420">
        <v>2489740</v>
      </c>
      <c r="M1420">
        <f t="shared" si="68"/>
        <v>34.632094917541593</v>
      </c>
    </row>
    <row r="1421" spans="1:13" x14ac:dyDescent="0.15">
      <c r="A1421" t="s">
        <v>1829</v>
      </c>
      <c r="B1421" s="6">
        <v>8800182</v>
      </c>
      <c r="C1421" s="7">
        <v>1515000</v>
      </c>
      <c r="D1421">
        <f t="shared" si="66"/>
        <v>5.8087009900990099</v>
      </c>
      <c r="F1421">
        <v>18387980</v>
      </c>
      <c r="G1421">
        <v>530250</v>
      </c>
      <c r="H1421">
        <f t="shared" si="67"/>
        <v>34.677944365865159</v>
      </c>
      <c r="K1421">
        <v>86423506</v>
      </c>
      <c r="L1421">
        <v>2492175</v>
      </c>
      <c r="M1421">
        <f t="shared" si="68"/>
        <v>34.677944365865159</v>
      </c>
    </row>
    <row r="1422" spans="1:13" x14ac:dyDescent="0.15">
      <c r="A1422" t="s">
        <v>1830</v>
      </c>
      <c r="B1422" s="6">
        <v>8812033</v>
      </c>
      <c r="C1422" s="7">
        <v>1516940</v>
      </c>
      <c r="D1422">
        <f t="shared" si="66"/>
        <v>5.80908473637718</v>
      </c>
      <c r="F1422">
        <v>18412742</v>
      </c>
      <c r="G1422">
        <v>530929</v>
      </c>
      <c r="H1422">
        <f t="shared" si="67"/>
        <v>34.680234080263084</v>
      </c>
      <c r="K1422">
        <v>86539887</v>
      </c>
      <c r="L1422">
        <v>2495366</v>
      </c>
      <c r="M1422">
        <f t="shared" si="68"/>
        <v>34.680238089322366</v>
      </c>
    </row>
    <row r="1423" spans="1:13" x14ac:dyDescent="0.15">
      <c r="A1423" t="s">
        <v>1831</v>
      </c>
      <c r="B1423" s="6">
        <v>8823886</v>
      </c>
      <c r="C1423" s="7">
        <v>1518880</v>
      </c>
      <c r="D1423">
        <f t="shared" si="66"/>
        <v>5.8094688191298856</v>
      </c>
      <c r="F1423">
        <v>18460671</v>
      </c>
      <c r="G1423">
        <v>835384</v>
      </c>
      <c r="H1423">
        <f t="shared" si="67"/>
        <v>22.098425394788503</v>
      </c>
      <c r="K1423">
        <v>86765153</v>
      </c>
      <c r="L1423">
        <v>3926304</v>
      </c>
      <c r="M1423">
        <f t="shared" si="68"/>
        <v>22.098429719145539</v>
      </c>
    </row>
    <row r="1424" spans="1:13" x14ac:dyDescent="0.15">
      <c r="A1424" t="s">
        <v>1832</v>
      </c>
      <c r="B1424" s="6">
        <v>8835740</v>
      </c>
      <c r="C1424" s="7">
        <v>1520820</v>
      </c>
      <c r="D1424">
        <f t="shared" si="66"/>
        <v>5.8098525795294647</v>
      </c>
      <c r="F1424">
        <v>18485471</v>
      </c>
      <c r="G1424">
        <v>532287</v>
      </c>
      <c r="H1424">
        <f t="shared" si="67"/>
        <v>34.728390886871182</v>
      </c>
      <c r="K1424">
        <v>86881713</v>
      </c>
      <c r="L1424">
        <v>2501748</v>
      </c>
      <c r="M1424">
        <f t="shared" si="68"/>
        <v>34.728403100552093</v>
      </c>
    </row>
    <row r="1425" spans="1:13" x14ac:dyDescent="0.15">
      <c r="A1425" t="s">
        <v>1833</v>
      </c>
      <c r="B1425" s="6">
        <v>8847596</v>
      </c>
      <c r="C1425" s="7">
        <v>1522760</v>
      </c>
      <c r="D1425">
        <f t="shared" si="66"/>
        <v>5.8102366755102581</v>
      </c>
      <c r="F1425">
        <v>18510276</v>
      </c>
      <c r="G1425">
        <v>532966</v>
      </c>
      <c r="H1425">
        <f t="shared" si="67"/>
        <v>34.730688261540138</v>
      </c>
      <c r="K1425">
        <v>86998297</v>
      </c>
      <c r="L1425">
        <v>2504940</v>
      </c>
      <c r="M1425">
        <f t="shared" si="68"/>
        <v>34.730690954673562</v>
      </c>
    </row>
    <row r="1426" spans="1:13" x14ac:dyDescent="0.15">
      <c r="A1426" t="s">
        <v>1834</v>
      </c>
      <c r="B1426" s="6">
        <v>8859453</v>
      </c>
      <c r="C1426" s="7">
        <v>1524700</v>
      </c>
      <c r="D1426">
        <f t="shared" si="66"/>
        <v>5.810620449924575</v>
      </c>
      <c r="F1426">
        <v>18558338</v>
      </c>
      <c r="G1426">
        <v>838585</v>
      </c>
      <c r="H1426">
        <f t="shared" si="67"/>
        <v>22.130538943577573</v>
      </c>
      <c r="K1426">
        <v>87224188</v>
      </c>
      <c r="L1426">
        <v>3941349</v>
      </c>
      <c r="M1426">
        <f t="shared" si="68"/>
        <v>22.13054159882822</v>
      </c>
    </row>
    <row r="1427" spans="1:13" x14ac:dyDescent="0.15">
      <c r="A1427" t="s">
        <v>1835</v>
      </c>
      <c r="B1427" s="6">
        <v>8871312</v>
      </c>
      <c r="C1427" s="7">
        <v>1526640</v>
      </c>
      <c r="D1427">
        <f t="shared" si="66"/>
        <v>5.8110045590315984</v>
      </c>
      <c r="F1427">
        <v>18583180</v>
      </c>
      <c r="G1427">
        <v>534324</v>
      </c>
      <c r="H1427">
        <f t="shared" si="67"/>
        <v>34.778860766126918</v>
      </c>
      <c r="K1427">
        <v>87340946</v>
      </c>
      <c r="L1427">
        <v>2511322</v>
      </c>
      <c r="M1427">
        <f t="shared" si="68"/>
        <v>34.778871845187517</v>
      </c>
    </row>
    <row r="1428" spans="1:13" x14ac:dyDescent="0.15">
      <c r="A1428" t="s">
        <v>1836</v>
      </c>
      <c r="B1428" s="6">
        <v>8883173</v>
      </c>
      <c r="C1428" s="7">
        <v>1528580</v>
      </c>
      <c r="D1428">
        <f t="shared" si="66"/>
        <v>5.8113890015570009</v>
      </c>
      <c r="F1428">
        <v>18608026</v>
      </c>
      <c r="G1428">
        <v>535003</v>
      </c>
      <c r="H1428">
        <f t="shared" si="67"/>
        <v>34.781161974792667</v>
      </c>
      <c r="K1428">
        <v>87457722</v>
      </c>
      <c r="L1428">
        <v>2514514</v>
      </c>
      <c r="M1428">
        <f t="shared" si="68"/>
        <v>34.781163278470508</v>
      </c>
    </row>
    <row r="1429" spans="1:13" x14ac:dyDescent="0.15">
      <c r="A1429" t="s">
        <v>1837</v>
      </c>
      <c r="B1429" s="6">
        <v>8895034</v>
      </c>
      <c r="C1429" s="7">
        <v>1530520</v>
      </c>
      <c r="D1429">
        <f t="shared" si="66"/>
        <v>5.8117724694874946</v>
      </c>
      <c r="F1429">
        <v>18656221</v>
      </c>
      <c r="G1429">
        <v>841786</v>
      </c>
      <c r="H1429">
        <f t="shared" si="67"/>
        <v>22.162664857814217</v>
      </c>
      <c r="K1429">
        <v>87684238</v>
      </c>
      <c r="L1429">
        <v>3956394</v>
      </c>
      <c r="M1429">
        <f t="shared" si="68"/>
        <v>22.162665801232134</v>
      </c>
    </row>
    <row r="1430" spans="1:13" x14ac:dyDescent="0.15">
      <c r="A1430" t="s">
        <v>1838</v>
      </c>
      <c r="B1430" s="11">
        <v>8906898</v>
      </c>
      <c r="C1430" s="12">
        <v>1532460</v>
      </c>
      <c r="D1430">
        <f t="shared" si="66"/>
        <v>5.8121569241611528</v>
      </c>
      <c r="F1430">
        <v>18681104</v>
      </c>
      <c r="G1430">
        <v>536361</v>
      </c>
      <c r="H1430">
        <f t="shared" si="67"/>
        <v>34.829348144253593</v>
      </c>
      <c r="K1430">
        <v>87801188</v>
      </c>
      <c r="L1430">
        <v>2520896</v>
      </c>
      <c r="M1430">
        <f t="shared" si="68"/>
        <v>34.829357498286321</v>
      </c>
    </row>
    <row r="1431" spans="1:13" x14ac:dyDescent="0.15">
      <c r="A1431" t="s">
        <v>1839</v>
      </c>
      <c r="B1431" s="6">
        <v>8918762</v>
      </c>
      <c r="C1431" s="7">
        <v>1534400</v>
      </c>
      <c r="D1431">
        <f t="shared" si="66"/>
        <v>5.8125404066736186</v>
      </c>
      <c r="F1431">
        <v>18729400</v>
      </c>
      <c r="G1431">
        <v>537040</v>
      </c>
      <c r="H1431">
        <f t="shared" si="67"/>
        <v>34.875242067629969</v>
      </c>
      <c r="K1431">
        <v>88028180</v>
      </c>
      <c r="L1431">
        <v>2524088</v>
      </c>
      <c r="M1431">
        <f t="shared" si="68"/>
        <v>34.875242067629969</v>
      </c>
    </row>
    <row r="1432" spans="1:13" x14ac:dyDescent="0.15">
      <c r="A1432" t="s">
        <v>1840</v>
      </c>
      <c r="B1432" s="6">
        <v>8930629</v>
      </c>
      <c r="C1432" s="7">
        <v>1536340</v>
      </c>
      <c r="D1432">
        <f t="shared" si="66"/>
        <v>5.8129248734004193</v>
      </c>
      <c r="F1432">
        <v>18754320</v>
      </c>
      <c r="G1432">
        <v>537719</v>
      </c>
      <c r="H1432">
        <f t="shared" si="67"/>
        <v>34.877547566665861</v>
      </c>
      <c r="K1432">
        <v>88145304</v>
      </c>
      <c r="L1432">
        <v>2527279</v>
      </c>
      <c r="M1432">
        <f t="shared" si="68"/>
        <v>34.877551706796126</v>
      </c>
    </row>
    <row r="1433" spans="1:13" x14ac:dyDescent="0.15">
      <c r="A1433" t="s">
        <v>1841</v>
      </c>
      <c r="B1433" s="6">
        <v>8942497</v>
      </c>
      <c r="C1433" s="7">
        <v>1538280</v>
      </c>
      <c r="D1433">
        <f t="shared" si="66"/>
        <v>5.8133090204644144</v>
      </c>
      <c r="F1433">
        <v>18802717</v>
      </c>
      <c r="G1433">
        <v>846054</v>
      </c>
      <c r="H1433">
        <f t="shared" si="67"/>
        <v>22.224015251981552</v>
      </c>
      <c r="K1433">
        <v>88372769</v>
      </c>
      <c r="L1433">
        <v>3976453</v>
      </c>
      <c r="M1433">
        <f t="shared" si="68"/>
        <v>22.224019496772627</v>
      </c>
    </row>
    <row r="1434" spans="1:13" x14ac:dyDescent="0.15">
      <c r="A1434" t="s">
        <v>1842</v>
      </c>
      <c r="B1434" s="6">
        <v>8954366</v>
      </c>
      <c r="C1434" s="7">
        <v>1540220</v>
      </c>
      <c r="D1434">
        <f t="shared" si="66"/>
        <v>5.8136928490735089</v>
      </c>
      <c r="F1434">
        <v>18827672</v>
      </c>
      <c r="G1434">
        <v>539077</v>
      </c>
      <c r="H1434">
        <f t="shared" si="67"/>
        <v>34.92575643182699</v>
      </c>
      <c r="K1434">
        <v>88490058</v>
      </c>
      <c r="L1434">
        <v>2533661</v>
      </c>
      <c r="M1434">
        <f t="shared" si="68"/>
        <v>34.92576868018255</v>
      </c>
    </row>
    <row r="1435" spans="1:13" x14ac:dyDescent="0.15">
      <c r="A1435" t="s">
        <v>1843</v>
      </c>
      <c r="B1435" s="6">
        <v>8966237</v>
      </c>
      <c r="C1435" s="7">
        <v>1542160</v>
      </c>
      <c r="D1435">
        <f t="shared" si="66"/>
        <v>5.814077008870675</v>
      </c>
      <c r="F1435">
        <v>18852633</v>
      </c>
      <c r="G1435">
        <v>539756</v>
      </c>
      <c r="H1435">
        <f t="shared" si="67"/>
        <v>34.928065644476391</v>
      </c>
      <c r="K1435">
        <v>88607375</v>
      </c>
      <c r="L1435">
        <v>2536853</v>
      </c>
      <c r="M1435">
        <f t="shared" si="68"/>
        <v>34.928068358710576</v>
      </c>
    </row>
    <row r="1436" spans="1:13" x14ac:dyDescent="0.15">
      <c r="A1436" t="s">
        <v>1844</v>
      </c>
      <c r="B1436" s="6">
        <v>8978109</v>
      </c>
      <c r="C1436" s="7">
        <v>1544100</v>
      </c>
      <c r="D1436">
        <f t="shared" si="66"/>
        <v>5.8144608509811544</v>
      </c>
      <c r="F1436">
        <v>18901163</v>
      </c>
      <c r="G1436">
        <v>849255</v>
      </c>
      <c r="H1436">
        <f t="shared" si="67"/>
        <v>22.256169230678655</v>
      </c>
      <c r="K1436">
        <v>88835466</v>
      </c>
      <c r="L1436">
        <v>3991498</v>
      </c>
      <c r="M1436">
        <f t="shared" si="68"/>
        <v>22.256171993572337</v>
      </c>
    </row>
    <row r="1437" spans="1:13" x14ac:dyDescent="0.15">
      <c r="A1437" t="s">
        <v>1845</v>
      </c>
      <c r="B1437" s="6">
        <v>8989983</v>
      </c>
      <c r="C1437" s="7">
        <v>1546040</v>
      </c>
      <c r="D1437">
        <f t="shared" si="66"/>
        <v>5.8148450234146596</v>
      </c>
      <c r="F1437">
        <v>18926160</v>
      </c>
      <c r="G1437">
        <v>541114</v>
      </c>
      <c r="H1437">
        <f t="shared" si="67"/>
        <v>34.976289654305745</v>
      </c>
      <c r="K1437">
        <v>88952952</v>
      </c>
      <c r="L1437">
        <v>2543235</v>
      </c>
      <c r="M1437">
        <f t="shared" si="68"/>
        <v>34.9763006564474</v>
      </c>
    </row>
    <row r="1438" spans="1:13" x14ac:dyDescent="0.15">
      <c r="A1438" t="s">
        <v>1846</v>
      </c>
      <c r="B1438" s="6">
        <v>9001858</v>
      </c>
      <c r="C1438" s="7">
        <v>1547980</v>
      </c>
      <c r="D1438">
        <f t="shared" si="66"/>
        <v>5.8152288789260842</v>
      </c>
      <c r="F1438">
        <v>18951161</v>
      </c>
      <c r="G1438">
        <v>541793</v>
      </c>
      <c r="H1438">
        <f t="shared" si="67"/>
        <v>34.978600683286793</v>
      </c>
      <c r="K1438">
        <v>89070456</v>
      </c>
      <c r="L1438">
        <v>2546427</v>
      </c>
      <c r="M1438">
        <f t="shared" si="68"/>
        <v>34.978601782026345</v>
      </c>
    </row>
    <row r="1439" spans="1:13" x14ac:dyDescent="0.15">
      <c r="A1439" t="s">
        <v>1847</v>
      </c>
      <c r="B1439" s="6">
        <v>9013734</v>
      </c>
      <c r="C1439" s="7">
        <v>1549920</v>
      </c>
      <c r="D1439">
        <f t="shared" si="66"/>
        <v>5.8156124187054816</v>
      </c>
      <c r="F1439">
        <v>18999824</v>
      </c>
      <c r="G1439">
        <v>852456</v>
      </c>
      <c r="H1439">
        <f t="shared" si="67"/>
        <v>22.288333943335491</v>
      </c>
      <c r="K1439">
        <v>89299172</v>
      </c>
      <c r="L1439">
        <v>4006543</v>
      </c>
      <c r="M1439">
        <f t="shared" si="68"/>
        <v>22.288334856258874</v>
      </c>
    </row>
    <row r="1440" spans="1:13" x14ac:dyDescent="0.15">
      <c r="A1440" t="s">
        <v>1848</v>
      </c>
      <c r="B1440" s="11">
        <v>9025613</v>
      </c>
      <c r="C1440" s="12">
        <v>1551860</v>
      </c>
      <c r="D1440">
        <f t="shared" si="66"/>
        <v>5.8159969327130021</v>
      </c>
      <c r="F1440">
        <v>19024863</v>
      </c>
      <c r="G1440">
        <v>543151</v>
      </c>
      <c r="H1440">
        <f t="shared" si="67"/>
        <v>35.026839681782782</v>
      </c>
      <c r="K1440">
        <v>89416856</v>
      </c>
      <c r="L1440">
        <v>2552809</v>
      </c>
      <c r="M1440">
        <f t="shared" si="68"/>
        <v>35.026849247240982</v>
      </c>
    </row>
    <row r="1441" spans="1:13" x14ac:dyDescent="0.15">
      <c r="A1441" t="s">
        <v>1849</v>
      </c>
      <c r="B1441" s="6">
        <v>9037492</v>
      </c>
      <c r="C1441" s="7">
        <v>1553800</v>
      </c>
      <c r="D1441">
        <f t="shared" si="66"/>
        <v>5.8163804865491056</v>
      </c>
      <c r="F1441">
        <v>19073625</v>
      </c>
      <c r="G1441">
        <v>543830</v>
      </c>
      <c r="H1441">
        <f t="shared" si="67"/>
        <v>35.072770902671792</v>
      </c>
      <c r="K1441">
        <v>89646037</v>
      </c>
      <c r="L1441">
        <v>2556001</v>
      </c>
      <c r="M1441">
        <f t="shared" si="68"/>
        <v>35.072770707053714</v>
      </c>
    </row>
    <row r="1442" spans="1:13" x14ac:dyDescent="0.15">
      <c r="A1442" t="s">
        <v>1850</v>
      </c>
      <c r="B1442" s="6">
        <v>9049374</v>
      </c>
      <c r="C1442" s="7">
        <v>1555740</v>
      </c>
      <c r="D1442">
        <f t="shared" si="66"/>
        <v>5.8167650121485597</v>
      </c>
      <c r="F1442">
        <v>19098703</v>
      </c>
      <c r="G1442">
        <v>544509</v>
      </c>
      <c r="H1442">
        <f t="shared" si="67"/>
        <v>35.07509150445631</v>
      </c>
      <c r="K1442">
        <v>89763904</v>
      </c>
      <c r="L1442">
        <v>2559192</v>
      </c>
      <c r="M1442">
        <f t="shared" si="68"/>
        <v>35.075095577041502</v>
      </c>
    </row>
    <row r="1443" spans="1:13" x14ac:dyDescent="0.15">
      <c r="A1443" t="s">
        <v>1851</v>
      </c>
      <c r="B1443" s="6">
        <v>9061256</v>
      </c>
      <c r="C1443" s="7">
        <v>1557680</v>
      </c>
      <c r="D1443">
        <f t="shared" si="66"/>
        <v>5.8171485799393974</v>
      </c>
      <c r="F1443">
        <v>19147565</v>
      </c>
      <c r="G1443">
        <v>856724</v>
      </c>
      <c r="H1443">
        <f t="shared" si="67"/>
        <v>22.349747409900971</v>
      </c>
      <c r="K1443">
        <v>89993555</v>
      </c>
      <c r="L1443">
        <v>4026602</v>
      </c>
      <c r="M1443">
        <f t="shared" si="68"/>
        <v>22.349751726145271</v>
      </c>
    </row>
    <row r="1444" spans="1:13" x14ac:dyDescent="0.15">
      <c r="A1444" t="s">
        <v>1852</v>
      </c>
      <c r="B1444" s="6">
        <v>9073140</v>
      </c>
      <c r="C1444" s="7">
        <v>1559620</v>
      </c>
      <c r="D1444">
        <f t="shared" si="66"/>
        <v>5.8175324758595046</v>
      </c>
      <c r="F1444">
        <v>19172678</v>
      </c>
      <c r="G1444">
        <v>545867</v>
      </c>
      <c r="H1444">
        <f t="shared" si="67"/>
        <v>35.123350559751735</v>
      </c>
      <c r="K1444">
        <v>90111586</v>
      </c>
      <c r="L1444">
        <v>2565574</v>
      </c>
      <c r="M1444">
        <f t="shared" si="68"/>
        <v>35.123362647111328</v>
      </c>
    </row>
    <row r="1445" spans="1:13" x14ac:dyDescent="0.15">
      <c r="A1445" t="s">
        <v>1853</v>
      </c>
      <c r="B1445" s="6">
        <v>9085026</v>
      </c>
      <c r="C1445" s="7">
        <v>1561560</v>
      </c>
      <c r="D1445">
        <f t="shared" si="66"/>
        <v>5.8179166986859299</v>
      </c>
      <c r="F1445">
        <v>19197794</v>
      </c>
      <c r="G1445">
        <v>546546</v>
      </c>
      <c r="H1445">
        <f t="shared" si="67"/>
        <v>35.125669202592277</v>
      </c>
      <c r="K1445">
        <v>90229631</v>
      </c>
      <c r="L1445">
        <v>2568766</v>
      </c>
      <c r="M1445">
        <f t="shared" si="68"/>
        <v>35.125671625986953</v>
      </c>
    </row>
    <row r="1446" spans="1:13" x14ac:dyDescent="0.15">
      <c r="A1446" t="s">
        <v>1854</v>
      </c>
      <c r="B1446" s="6">
        <v>9096913</v>
      </c>
      <c r="C1446" s="7">
        <v>1563500</v>
      </c>
      <c r="D1446">
        <f t="shared" si="66"/>
        <v>5.8183006076111292</v>
      </c>
      <c r="F1446">
        <v>19246792</v>
      </c>
      <c r="G1446">
        <v>859925</v>
      </c>
      <c r="H1446">
        <f t="shared" si="67"/>
        <v>22.381942611274241</v>
      </c>
      <c r="K1446">
        <v>90459922</v>
      </c>
      <c r="L1446">
        <v>4041647</v>
      </c>
      <c r="M1446">
        <f t="shared" si="68"/>
        <v>22.381945281218275</v>
      </c>
    </row>
    <row r="1447" spans="1:13" x14ac:dyDescent="0.15">
      <c r="A1447" t="s">
        <v>1855</v>
      </c>
      <c r="B1447" s="6">
        <v>9108802</v>
      </c>
      <c r="C1447" s="7">
        <v>1565440</v>
      </c>
      <c r="D1447">
        <f t="shared" si="66"/>
        <v>5.8186848426001632</v>
      </c>
      <c r="F1447">
        <v>19271947</v>
      </c>
      <c r="G1447">
        <v>547904</v>
      </c>
      <c r="H1447">
        <f t="shared" si="67"/>
        <v>35.173948355916366</v>
      </c>
      <c r="K1447">
        <v>90578150</v>
      </c>
      <c r="L1447">
        <v>2575148</v>
      </c>
      <c r="M1447">
        <f t="shared" si="68"/>
        <v>35.173958933622458</v>
      </c>
    </row>
    <row r="1448" spans="1:13" x14ac:dyDescent="0.15">
      <c r="A1448" t="s">
        <v>1856</v>
      </c>
      <c r="B1448" s="6">
        <v>9120692</v>
      </c>
      <c r="C1448" s="7">
        <v>1567380</v>
      </c>
      <c r="D1448">
        <f t="shared" si="66"/>
        <v>5.8190687644349168</v>
      </c>
      <c r="F1448">
        <v>19297103</v>
      </c>
      <c r="G1448">
        <v>548583</v>
      </c>
      <c r="H1448">
        <f t="shared" si="67"/>
        <v>35.176268677665917</v>
      </c>
      <c r="K1448">
        <v>90696384</v>
      </c>
      <c r="L1448">
        <v>2578340</v>
      </c>
      <c r="M1448">
        <f t="shared" si="68"/>
        <v>35.176270003180342</v>
      </c>
    </row>
    <row r="1449" spans="1:13" x14ac:dyDescent="0.15">
      <c r="A1449" t="s">
        <v>1857</v>
      </c>
      <c r="B1449" s="6">
        <v>9132584</v>
      </c>
      <c r="C1449" s="7">
        <v>1569320</v>
      </c>
      <c r="D1449">
        <f t="shared" si="66"/>
        <v>5.8194530114954244</v>
      </c>
      <c r="F1449">
        <v>19346237</v>
      </c>
      <c r="G1449">
        <v>863126</v>
      </c>
      <c r="H1449">
        <f t="shared" si="67"/>
        <v>22.414151583893894</v>
      </c>
      <c r="K1449">
        <v>90927313</v>
      </c>
      <c r="L1449">
        <v>4056692</v>
      </c>
      <c r="M1449">
        <f t="shared" si="68"/>
        <v>22.414152467084019</v>
      </c>
    </row>
    <row r="1450" spans="1:13" x14ac:dyDescent="0.15">
      <c r="A1450" t="s">
        <v>1858</v>
      </c>
      <c r="B1450" s="11">
        <v>9144477</v>
      </c>
      <c r="C1450" s="12">
        <v>1571260</v>
      </c>
      <c r="D1450">
        <f t="shared" si="66"/>
        <v>5.8198369461451316</v>
      </c>
      <c r="F1450">
        <v>19371431</v>
      </c>
      <c r="G1450">
        <v>549941</v>
      </c>
      <c r="H1450">
        <f t="shared" si="67"/>
        <v>35.224562271225459</v>
      </c>
      <c r="K1450">
        <v>91045725</v>
      </c>
      <c r="L1450">
        <v>2584722</v>
      </c>
      <c r="M1450">
        <f t="shared" si="68"/>
        <v>35.224571539995402</v>
      </c>
    </row>
    <row r="1451" spans="1:13" x14ac:dyDescent="0.15">
      <c r="A1451" t="s">
        <v>1859</v>
      </c>
      <c r="B1451" s="6">
        <v>9156371</v>
      </c>
      <c r="C1451" s="7">
        <v>1573200</v>
      </c>
      <c r="D1451">
        <f t="shared" si="66"/>
        <v>5.8202205695397913</v>
      </c>
      <c r="F1451">
        <v>19420662</v>
      </c>
      <c r="G1451">
        <v>550620</v>
      </c>
      <c r="H1451">
        <f t="shared" si="67"/>
        <v>35.270535033235262</v>
      </c>
      <c r="K1451">
        <v>91277111</v>
      </c>
      <c r="L1451">
        <v>2587914</v>
      </c>
      <c r="M1451">
        <f t="shared" si="68"/>
        <v>35.270534878670624</v>
      </c>
    </row>
    <row r="1452" spans="1:13" x14ac:dyDescent="0.15">
      <c r="A1452" t="s">
        <v>1860</v>
      </c>
      <c r="B1452" s="6">
        <v>9168267</v>
      </c>
      <c r="C1452" s="7">
        <v>1575140</v>
      </c>
      <c r="D1452">
        <f t="shared" si="66"/>
        <v>5.8206045176936652</v>
      </c>
      <c r="F1452">
        <v>19445893</v>
      </c>
      <c r="G1452">
        <v>551299</v>
      </c>
      <c r="H1452">
        <f t="shared" si="67"/>
        <v>35.272861006459287</v>
      </c>
      <c r="K1452">
        <v>91395697</v>
      </c>
      <c r="L1452">
        <v>2591105</v>
      </c>
      <c r="M1452">
        <f t="shared" si="68"/>
        <v>35.272865051782929</v>
      </c>
    </row>
    <row r="1453" spans="1:13" x14ac:dyDescent="0.15">
      <c r="A1453" t="s">
        <v>1861</v>
      </c>
      <c r="B1453" s="6">
        <v>9180165</v>
      </c>
      <c r="C1453" s="7">
        <v>1577080</v>
      </c>
      <c r="D1453">
        <f t="shared" si="66"/>
        <v>5.8209887894082737</v>
      </c>
      <c r="F1453">
        <v>19495227</v>
      </c>
      <c r="G1453">
        <v>867394</v>
      </c>
      <c r="H1453">
        <f t="shared" si="67"/>
        <v>22.475630451674785</v>
      </c>
      <c r="K1453">
        <v>91627566</v>
      </c>
      <c r="L1453">
        <v>4076751</v>
      </c>
      <c r="M1453">
        <f t="shared" si="68"/>
        <v>22.4756346414093</v>
      </c>
    </row>
    <row r="1454" spans="1:13" x14ac:dyDescent="0.15">
      <c r="A1454" t="s">
        <v>1862</v>
      </c>
      <c r="B1454" s="6">
        <v>9192064</v>
      </c>
      <c r="C1454" s="7">
        <v>1579020</v>
      </c>
      <c r="D1454">
        <f t="shared" si="66"/>
        <v>5.8213727501868249</v>
      </c>
      <c r="F1454">
        <v>19520496</v>
      </c>
      <c r="G1454">
        <v>552657</v>
      </c>
      <c r="H1454">
        <f t="shared" si="67"/>
        <v>35.321177511548754</v>
      </c>
      <c r="K1454">
        <v>91746331</v>
      </c>
      <c r="L1454">
        <v>2597487</v>
      </c>
      <c r="M1454">
        <f t="shared" si="68"/>
        <v>35.321189672941578</v>
      </c>
    </row>
    <row r="1455" spans="1:13" x14ac:dyDescent="0.15">
      <c r="A1455" t="s">
        <v>1863</v>
      </c>
      <c r="B1455" s="6">
        <v>9203965</v>
      </c>
      <c r="C1455" s="7">
        <v>1580960</v>
      </c>
      <c r="D1455">
        <f t="shared" si="66"/>
        <v>5.8217570337010427</v>
      </c>
      <c r="F1455">
        <v>19545769</v>
      </c>
      <c r="G1455">
        <v>553336</v>
      </c>
      <c r="H1455">
        <f t="shared" si="67"/>
        <v>35.323508681885869</v>
      </c>
      <c r="K1455">
        <v>91865114</v>
      </c>
      <c r="L1455">
        <v>2600679</v>
      </c>
      <c r="M1455">
        <f t="shared" si="68"/>
        <v>35.323511283014938</v>
      </c>
    </row>
    <row r="1456" spans="1:13" x14ac:dyDescent="0.15">
      <c r="A1456" t="s">
        <v>1864</v>
      </c>
      <c r="B1456" s="6">
        <v>9215867</v>
      </c>
      <c r="C1456" s="7">
        <v>1582900</v>
      </c>
      <c r="D1456">
        <f t="shared" si="66"/>
        <v>5.8221410070124451</v>
      </c>
      <c r="F1456">
        <v>19595236</v>
      </c>
      <c r="G1456">
        <v>870595</v>
      </c>
      <c r="H1456">
        <f t="shared" si="67"/>
        <v>22.507866459145756</v>
      </c>
      <c r="K1456">
        <v>92097609</v>
      </c>
      <c r="L1456">
        <v>4091796</v>
      </c>
      <c r="M1456">
        <f t="shared" si="68"/>
        <v>22.507869160632641</v>
      </c>
    </row>
    <row r="1457" spans="1:13" x14ac:dyDescent="0.15">
      <c r="A1457" t="s">
        <v>1865</v>
      </c>
      <c r="B1457" s="6">
        <v>9227770</v>
      </c>
      <c r="C1457" s="7">
        <v>1584840</v>
      </c>
      <c r="D1457">
        <f t="shared" si="66"/>
        <v>5.8225246712601901</v>
      </c>
      <c r="F1457">
        <v>19620545</v>
      </c>
      <c r="G1457">
        <v>554694</v>
      </c>
      <c r="H1457">
        <f t="shared" si="67"/>
        <v>35.371835642714721</v>
      </c>
      <c r="K1457">
        <v>92216561</v>
      </c>
      <c r="L1457">
        <v>2607061</v>
      </c>
      <c r="M1457">
        <f t="shared" si="68"/>
        <v>35.371846305092213</v>
      </c>
    </row>
    <row r="1458" spans="1:13" x14ac:dyDescent="0.15">
      <c r="A1458" t="s">
        <v>1866</v>
      </c>
      <c r="B1458" s="6">
        <v>9239675</v>
      </c>
      <c r="C1458" s="7">
        <v>1586780</v>
      </c>
      <c r="D1458">
        <f t="shared" si="66"/>
        <v>5.8229086577849483</v>
      </c>
      <c r="F1458">
        <v>19645858</v>
      </c>
      <c r="G1458">
        <v>555373</v>
      </c>
      <c r="H1458">
        <f t="shared" si="67"/>
        <v>35.374168351720378</v>
      </c>
      <c r="K1458">
        <v>92335532</v>
      </c>
      <c r="L1458">
        <v>2610253</v>
      </c>
      <c r="M1458">
        <f t="shared" si="68"/>
        <v>35.374169477058352</v>
      </c>
    </row>
    <row r="1459" spans="1:13" x14ac:dyDescent="0.15">
      <c r="A1459" t="s">
        <v>1867</v>
      </c>
      <c r="B1459" s="6">
        <v>9251582</v>
      </c>
      <c r="C1459" s="7">
        <v>1588720</v>
      </c>
      <c r="D1459">
        <f t="shared" si="66"/>
        <v>5.8232929654061127</v>
      </c>
      <c r="F1459">
        <v>19695461</v>
      </c>
      <c r="G1459">
        <v>873796</v>
      </c>
      <c r="H1459">
        <f t="shared" si="67"/>
        <v>22.540113481865333</v>
      </c>
      <c r="K1459">
        <v>92568666</v>
      </c>
      <c r="L1459">
        <v>4106841</v>
      </c>
      <c r="M1459">
        <f t="shared" si="68"/>
        <v>22.540114409104223</v>
      </c>
    </row>
    <row r="1460" spans="1:13" x14ac:dyDescent="0.15">
      <c r="A1460" t="s">
        <v>1868</v>
      </c>
      <c r="B1460" s="11">
        <v>9263490</v>
      </c>
      <c r="C1460" s="12">
        <v>1590660</v>
      </c>
      <c r="D1460">
        <f t="shared" si="66"/>
        <v>5.8236769642789783</v>
      </c>
      <c r="F1460">
        <v>19720811</v>
      </c>
      <c r="G1460">
        <v>556731</v>
      </c>
      <c r="H1460">
        <f t="shared" si="67"/>
        <v>35.422512847317648</v>
      </c>
      <c r="K1460">
        <v>92687811</v>
      </c>
      <c r="L1460">
        <v>2616635</v>
      </c>
      <c r="M1460">
        <f t="shared" si="68"/>
        <v>35.422522055999401</v>
      </c>
    </row>
    <row r="1461" spans="1:13" x14ac:dyDescent="0.15">
      <c r="A1461" t="s">
        <v>2096</v>
      </c>
      <c r="B1461" s="6">
        <v>9275399</v>
      </c>
      <c r="C1461" s="7">
        <v>1592600</v>
      </c>
      <c r="D1461">
        <f t="shared" si="66"/>
        <v>5.8240606555318344</v>
      </c>
      <c r="F1461">
        <v>19770511</v>
      </c>
      <c r="G1461">
        <v>557410</v>
      </c>
      <c r="H1461">
        <f t="shared" si="67"/>
        <v>35.468525860677062</v>
      </c>
      <c r="K1461">
        <v>92921401</v>
      </c>
      <c r="L1461">
        <v>2619827</v>
      </c>
      <c r="M1461">
        <f t="shared" si="68"/>
        <v>35.468525593483847</v>
      </c>
    </row>
    <row r="1462" spans="1:13" x14ac:dyDescent="0.15">
      <c r="A1462" t="s">
        <v>2097</v>
      </c>
      <c r="B1462" s="6">
        <v>9287310</v>
      </c>
      <c r="C1462" s="7">
        <v>1594540</v>
      </c>
      <c r="D1462">
        <f t="shared" si="66"/>
        <v>5.8244446674275965</v>
      </c>
      <c r="F1462">
        <v>19795900</v>
      </c>
      <c r="G1462">
        <v>558089</v>
      </c>
      <c r="H1462">
        <f t="shared" si="67"/>
        <v>35.4708657579705</v>
      </c>
      <c r="K1462">
        <v>93040730</v>
      </c>
      <c r="L1462">
        <v>2623018</v>
      </c>
      <c r="M1462">
        <f t="shared" si="68"/>
        <v>35.470869814846864</v>
      </c>
    </row>
    <row r="1463" spans="1:13" x14ac:dyDescent="0.15">
      <c r="A1463" t="s">
        <v>2098</v>
      </c>
      <c r="B1463" s="6">
        <v>9299223</v>
      </c>
      <c r="C1463" s="7">
        <v>1596480</v>
      </c>
      <c r="D1463">
        <f t="shared" si="66"/>
        <v>5.8248289987973543</v>
      </c>
      <c r="F1463">
        <v>19845703</v>
      </c>
      <c r="G1463">
        <v>878064</v>
      </c>
      <c r="H1463">
        <f t="shared" si="67"/>
        <v>22.60165887680169</v>
      </c>
      <c r="K1463">
        <v>93274804</v>
      </c>
      <c r="L1463">
        <v>4126900</v>
      </c>
      <c r="M1463">
        <f t="shared" si="68"/>
        <v>22.601663233904382</v>
      </c>
    </row>
    <row r="1464" spans="1:13" x14ac:dyDescent="0.15">
      <c r="A1464" t="s">
        <v>2099</v>
      </c>
      <c r="B1464" s="6">
        <v>9311137</v>
      </c>
      <c r="C1464" s="7">
        <v>1598420</v>
      </c>
      <c r="D1464">
        <f t="shared" si="66"/>
        <v>5.8252130228600745</v>
      </c>
      <c r="F1464">
        <v>19871129</v>
      </c>
      <c r="G1464">
        <v>559447</v>
      </c>
      <c r="H1464">
        <f t="shared" si="67"/>
        <v>35.519234172316594</v>
      </c>
      <c r="K1464">
        <v>93394306</v>
      </c>
      <c r="L1464">
        <v>2629400</v>
      </c>
      <c r="M1464">
        <f t="shared" si="68"/>
        <v>35.519246215866737</v>
      </c>
    </row>
    <row r="1465" spans="1:13" x14ac:dyDescent="0.15">
      <c r="A1465" t="s">
        <v>2100</v>
      </c>
      <c r="B1465" s="6">
        <v>9323052</v>
      </c>
      <c r="C1465" s="7">
        <v>1600360</v>
      </c>
      <c r="D1465">
        <f t="shared" si="66"/>
        <v>5.8255967407333351</v>
      </c>
      <c r="F1465">
        <v>19896558</v>
      </c>
      <c r="G1465">
        <v>560126</v>
      </c>
      <c r="H1465">
        <f t="shared" si="67"/>
        <v>35.521575502654763</v>
      </c>
      <c r="K1465">
        <v>93513822</v>
      </c>
      <c r="L1465">
        <v>2632592</v>
      </c>
      <c r="M1465">
        <f t="shared" si="68"/>
        <v>35.521577973343383</v>
      </c>
    </row>
    <row r="1466" spans="1:13" x14ac:dyDescent="0.15">
      <c r="A1466" t="s">
        <v>2101</v>
      </c>
      <c r="B1466" s="6">
        <v>9334969</v>
      </c>
      <c r="C1466" s="7">
        <v>1602300</v>
      </c>
      <c r="D1466">
        <f t="shared" si="66"/>
        <v>5.8259807776321537</v>
      </c>
      <c r="F1466">
        <v>19946494</v>
      </c>
      <c r="G1466">
        <v>881265</v>
      </c>
      <c r="H1466">
        <f t="shared" si="67"/>
        <v>22.633934174170086</v>
      </c>
      <c r="K1466">
        <v>93748521</v>
      </c>
      <c r="L1466">
        <v>4141945</v>
      </c>
      <c r="M1466">
        <f t="shared" si="68"/>
        <v>22.633936713307396</v>
      </c>
    </row>
    <row r="1467" spans="1:13" x14ac:dyDescent="0.15">
      <c r="A1467" t="s">
        <v>2102</v>
      </c>
      <c r="B1467" s="6">
        <v>9346887</v>
      </c>
      <c r="C1467" s="7">
        <v>1604240</v>
      </c>
      <c r="D1467">
        <f t="shared" si="66"/>
        <v>5.8263645090510146</v>
      </c>
      <c r="F1467">
        <v>19971960</v>
      </c>
      <c r="G1467">
        <v>561484</v>
      </c>
      <c r="H1467">
        <f t="shared" si="67"/>
        <v>35.569953907858462</v>
      </c>
      <c r="K1467">
        <v>93868212</v>
      </c>
      <c r="L1467">
        <v>2638974</v>
      </c>
      <c r="M1467">
        <f t="shared" si="68"/>
        <v>35.569964690823028</v>
      </c>
    </row>
    <row r="1468" spans="1:13" x14ac:dyDescent="0.15">
      <c r="A1468" t="s">
        <v>2103</v>
      </c>
      <c r="B1468" s="6">
        <v>9358807</v>
      </c>
      <c r="C1468" s="7">
        <v>1606180</v>
      </c>
      <c r="D1468">
        <f t="shared" si="66"/>
        <v>5.826748558692052</v>
      </c>
      <c r="F1468">
        <v>19997430</v>
      </c>
      <c r="G1468">
        <v>562163</v>
      </c>
      <c r="H1468">
        <f t="shared" si="67"/>
        <v>35.572298425901387</v>
      </c>
      <c r="K1468">
        <v>93987921</v>
      </c>
      <c r="L1468">
        <v>2642166</v>
      </c>
      <c r="M1468">
        <f t="shared" si="68"/>
        <v>35.572299772232327</v>
      </c>
    </row>
    <row r="1469" spans="1:13" x14ac:dyDescent="0.15">
      <c r="A1469" t="s">
        <v>2104</v>
      </c>
      <c r="B1469" s="6">
        <v>9370729</v>
      </c>
      <c r="C1469" s="7">
        <v>1608120</v>
      </c>
      <c r="D1469">
        <f t="shared" si="66"/>
        <v>5.8271329254035766</v>
      </c>
      <c r="F1469">
        <v>20047503</v>
      </c>
      <c r="G1469">
        <v>884466</v>
      </c>
      <c r="H1469">
        <f t="shared" si="67"/>
        <v>22.666222330762292</v>
      </c>
      <c r="K1469">
        <v>94223264</v>
      </c>
      <c r="L1469">
        <v>4156990</v>
      </c>
      <c r="M1469">
        <f t="shared" si="68"/>
        <v>22.666223397217699</v>
      </c>
    </row>
    <row r="1470" spans="1:13" x14ac:dyDescent="0.15">
      <c r="A1470" t="s">
        <v>2105</v>
      </c>
      <c r="B1470" s="11">
        <v>9382652</v>
      </c>
      <c r="C1470" s="12">
        <v>1610060</v>
      </c>
      <c r="D1470">
        <f t="shared" si="66"/>
        <v>5.8275169869445858</v>
      </c>
      <c r="F1470">
        <v>20073010</v>
      </c>
      <c r="G1470">
        <v>563521</v>
      </c>
      <c r="H1470">
        <f t="shared" si="67"/>
        <v>35.620695590758821</v>
      </c>
      <c r="K1470">
        <v>94343147</v>
      </c>
      <c r="L1470">
        <v>2648548</v>
      </c>
      <c r="M1470">
        <f t="shared" si="68"/>
        <v>35.620705005157546</v>
      </c>
    </row>
    <row r="1471" spans="1:13" x14ac:dyDescent="0.15">
      <c r="A1471" t="s">
        <v>2106</v>
      </c>
      <c r="B1471" s="6">
        <v>9394576</v>
      </c>
      <c r="C1471" s="7">
        <v>1612000</v>
      </c>
      <c r="D1471">
        <f t="shared" si="66"/>
        <v>5.8279007444168736</v>
      </c>
      <c r="F1471">
        <v>20123181</v>
      </c>
      <c r="G1471">
        <v>564200</v>
      </c>
      <c r="H1471">
        <f t="shared" si="67"/>
        <v>35.666751152073729</v>
      </c>
      <c r="K1471">
        <v>94578950</v>
      </c>
      <c r="L1471">
        <v>2651740</v>
      </c>
      <c r="M1471">
        <f t="shared" si="68"/>
        <v>35.666750888096118</v>
      </c>
    </row>
    <row r="1472" spans="1:13" x14ac:dyDescent="0.15">
      <c r="A1472" t="s">
        <v>2107</v>
      </c>
      <c r="B1472" s="6">
        <v>9406502</v>
      </c>
      <c r="C1472" s="7">
        <v>1613940</v>
      </c>
      <c r="D1472">
        <f t="shared" si="66"/>
        <v>5.8282848185186564</v>
      </c>
      <c r="F1472">
        <v>20148727</v>
      </c>
      <c r="G1472">
        <v>564879</v>
      </c>
      <c r="H1472">
        <f t="shared" si="67"/>
        <v>35.66910258657164</v>
      </c>
      <c r="K1472">
        <v>94699016</v>
      </c>
      <c r="L1472">
        <v>2654931</v>
      </c>
      <c r="M1472">
        <f t="shared" si="68"/>
        <v>35.669106278091597</v>
      </c>
    </row>
    <row r="1473" spans="1:13" x14ac:dyDescent="0.15">
      <c r="A1473" t="s">
        <v>2108</v>
      </c>
      <c r="B1473" s="6">
        <v>9418429</v>
      </c>
      <c r="C1473" s="7">
        <v>1615880</v>
      </c>
      <c r="D1473">
        <f t="shared" si="66"/>
        <v>5.8286685892516772</v>
      </c>
      <c r="F1473">
        <v>20198998</v>
      </c>
      <c r="G1473">
        <v>888734</v>
      </c>
      <c r="H1473">
        <f t="shared" si="67"/>
        <v>22.727833074913303</v>
      </c>
      <c r="K1473">
        <v>94935290</v>
      </c>
      <c r="L1473">
        <v>4177049</v>
      </c>
      <c r="M1473">
        <f t="shared" si="68"/>
        <v>22.7278372841688</v>
      </c>
    </row>
    <row r="1474" spans="1:13" x14ac:dyDescent="0.15">
      <c r="A1474" t="s">
        <v>2109</v>
      </c>
      <c r="B1474" s="6">
        <v>9430358</v>
      </c>
      <c r="C1474" s="7">
        <v>1617820</v>
      </c>
      <c r="D1474">
        <f t="shared" ref="D1474:D1537" si="69">B1474/C1474</f>
        <v>5.8290526758230214</v>
      </c>
      <c r="F1474">
        <v>20224581</v>
      </c>
      <c r="G1474">
        <v>566237</v>
      </c>
      <c r="H1474">
        <f t="shared" ref="H1474:H1537" si="70">F1474/G1474</f>
        <v>35.717519342607424</v>
      </c>
      <c r="K1474">
        <v>95055530</v>
      </c>
      <c r="L1474">
        <v>2661313</v>
      </c>
      <c r="M1474">
        <f t="shared" ref="M1474:M1537" si="71">K1474/L1474</f>
        <v>35.717531158492065</v>
      </c>
    </row>
    <row r="1475" spans="1:13" x14ac:dyDescent="0.15">
      <c r="A1475" t="s">
        <v>2110</v>
      </c>
      <c r="B1475" s="6">
        <v>9442288</v>
      </c>
      <c r="C1475" s="7">
        <v>1619760</v>
      </c>
      <c r="D1475">
        <f t="shared" si="69"/>
        <v>5.8294364597224284</v>
      </c>
      <c r="F1475">
        <v>20250166</v>
      </c>
      <c r="G1475">
        <v>566916</v>
      </c>
      <c r="H1475">
        <f t="shared" si="70"/>
        <v>35.719870315884542</v>
      </c>
      <c r="K1475">
        <v>95175780</v>
      </c>
      <c r="L1475">
        <v>2664505</v>
      </c>
      <c r="M1475">
        <f t="shared" si="71"/>
        <v>35.719872921987388</v>
      </c>
    </row>
    <row r="1476" spans="1:13" x14ac:dyDescent="0.15">
      <c r="A1476" t="s">
        <v>2111</v>
      </c>
      <c r="B1476" s="6">
        <v>9454220</v>
      </c>
      <c r="C1476" s="7">
        <v>1621700</v>
      </c>
      <c r="D1476">
        <f t="shared" si="69"/>
        <v>5.8298205586729974</v>
      </c>
      <c r="F1476">
        <v>20300572</v>
      </c>
      <c r="G1476">
        <v>891935</v>
      </c>
      <c r="H1476">
        <f t="shared" si="70"/>
        <v>22.760147320152253</v>
      </c>
      <c r="K1476">
        <v>95412688</v>
      </c>
      <c r="L1476">
        <v>4192094</v>
      </c>
      <c r="M1476">
        <f t="shared" si="71"/>
        <v>22.760149939385901</v>
      </c>
    </row>
    <row r="1477" spans="1:13" x14ac:dyDescent="0.15">
      <c r="A1477" t="s">
        <v>2112</v>
      </c>
      <c r="B1477" s="6">
        <v>9466154</v>
      </c>
      <c r="C1477" s="7">
        <v>1623640</v>
      </c>
      <c r="D1477">
        <f t="shared" si="69"/>
        <v>5.8302049715454167</v>
      </c>
      <c r="F1477">
        <v>20326198</v>
      </c>
      <c r="G1477">
        <v>568274</v>
      </c>
      <c r="H1477">
        <f t="shared" si="70"/>
        <v>35.768305430127015</v>
      </c>
      <c r="K1477">
        <v>95533130</v>
      </c>
      <c r="L1477">
        <v>2670887</v>
      </c>
      <c r="M1477">
        <f t="shared" si="71"/>
        <v>35.768315919018661</v>
      </c>
    </row>
    <row r="1478" spans="1:13" x14ac:dyDescent="0.15">
      <c r="A1478" t="s">
        <v>2113</v>
      </c>
      <c r="B1478" s="6">
        <v>9478088</v>
      </c>
      <c r="C1478" s="7">
        <v>1625580</v>
      </c>
      <c r="D1478">
        <f t="shared" si="69"/>
        <v>5.8305884668856658</v>
      </c>
      <c r="F1478">
        <v>20351823</v>
      </c>
      <c r="G1478">
        <v>568953</v>
      </c>
      <c r="H1478">
        <f t="shared" si="70"/>
        <v>35.770657681741724</v>
      </c>
      <c r="K1478">
        <v>95653568</v>
      </c>
      <c r="L1478">
        <v>2674079</v>
      </c>
      <c r="M1478">
        <f t="shared" si="71"/>
        <v>35.770658982027086</v>
      </c>
    </row>
    <row r="1479" spans="1:13" x14ac:dyDescent="0.15">
      <c r="A1479" t="s">
        <v>2114</v>
      </c>
      <c r="B1479" s="6">
        <v>9490025</v>
      </c>
      <c r="C1479" s="7">
        <v>1627520</v>
      </c>
      <c r="D1479">
        <f t="shared" si="69"/>
        <v>5.8309728912701537</v>
      </c>
      <c r="F1479">
        <v>20402367</v>
      </c>
      <c r="G1479">
        <v>895136</v>
      </c>
      <c r="H1479">
        <f t="shared" si="70"/>
        <v>22.792477344224789</v>
      </c>
      <c r="K1479">
        <v>95891124</v>
      </c>
      <c r="L1479">
        <v>4207139</v>
      </c>
      <c r="M1479">
        <f t="shared" si="71"/>
        <v>22.792478213817038</v>
      </c>
    </row>
    <row r="1480" spans="1:13" x14ac:dyDescent="0.15">
      <c r="A1480" t="s">
        <v>2115</v>
      </c>
      <c r="B1480" s="11">
        <v>9501963</v>
      </c>
      <c r="C1480" s="12">
        <v>1629460</v>
      </c>
      <c r="D1480">
        <f t="shared" si="69"/>
        <v>5.8313570139800914</v>
      </c>
      <c r="F1480">
        <v>20428032</v>
      </c>
      <c r="G1480">
        <v>570311</v>
      </c>
      <c r="H1480">
        <f t="shared" si="70"/>
        <v>35.819109222862615</v>
      </c>
      <c r="K1480">
        <v>96011750</v>
      </c>
      <c r="L1480">
        <v>2680461</v>
      </c>
      <c r="M1480">
        <f t="shared" si="71"/>
        <v>35.819118427762987</v>
      </c>
    </row>
    <row r="1481" spans="1:13" x14ac:dyDescent="0.15">
      <c r="A1481" t="s">
        <v>2116</v>
      </c>
      <c r="B1481" s="6">
        <v>9513902</v>
      </c>
      <c r="C1481" s="7">
        <v>1631400</v>
      </c>
      <c r="D1481">
        <f t="shared" si="69"/>
        <v>5.8317408360917007</v>
      </c>
      <c r="F1481">
        <v>20478673</v>
      </c>
      <c r="G1481">
        <v>570990</v>
      </c>
      <c r="H1481">
        <f t="shared" si="70"/>
        <v>35.865204294295872</v>
      </c>
      <c r="K1481">
        <v>96249763</v>
      </c>
      <c r="L1481">
        <v>2683653</v>
      </c>
      <c r="M1481">
        <f t="shared" si="71"/>
        <v>35.865204257033227</v>
      </c>
    </row>
    <row r="1482" spans="1:13" x14ac:dyDescent="0.15">
      <c r="A1482" t="s">
        <v>2117</v>
      </c>
      <c r="B1482" s="6">
        <v>9525843</v>
      </c>
      <c r="C1482" s="7">
        <v>1633340</v>
      </c>
      <c r="D1482">
        <f t="shared" si="69"/>
        <v>5.8321249709184864</v>
      </c>
      <c r="F1482">
        <v>20504376</v>
      </c>
      <c r="G1482">
        <v>571669</v>
      </c>
      <c r="H1482">
        <f t="shared" si="70"/>
        <v>35.867566721302012</v>
      </c>
      <c r="K1482">
        <v>96370567</v>
      </c>
      <c r="L1482">
        <v>2686844</v>
      </c>
      <c r="M1482">
        <f t="shared" si="71"/>
        <v>35.867570651664181</v>
      </c>
    </row>
    <row r="1483" spans="1:13" x14ac:dyDescent="0.15">
      <c r="A1483" t="s">
        <v>2118</v>
      </c>
      <c r="B1483" s="6">
        <v>9537785</v>
      </c>
      <c r="C1483" s="7">
        <v>1635280</v>
      </c>
      <c r="D1483">
        <f t="shared" si="69"/>
        <v>5.8325088058314174</v>
      </c>
      <c r="F1483">
        <v>20555118</v>
      </c>
      <c r="G1483">
        <v>899404</v>
      </c>
      <c r="H1483">
        <f t="shared" si="70"/>
        <v>22.854154528999203</v>
      </c>
      <c r="K1483">
        <v>96609054</v>
      </c>
      <c r="L1483">
        <v>4227198</v>
      </c>
      <c r="M1483">
        <f t="shared" si="71"/>
        <v>22.854158712224976</v>
      </c>
    </row>
    <row r="1484" spans="1:13" x14ac:dyDescent="0.15">
      <c r="A1484" t="s">
        <v>2119</v>
      </c>
      <c r="B1484" s="6">
        <v>9549729</v>
      </c>
      <c r="C1484" s="7">
        <v>1637220</v>
      </c>
      <c r="D1484">
        <f t="shared" si="69"/>
        <v>5.832892952688093</v>
      </c>
      <c r="F1484">
        <v>20580858</v>
      </c>
      <c r="G1484">
        <v>573027</v>
      </c>
      <c r="H1484">
        <f t="shared" si="70"/>
        <v>35.916035370061095</v>
      </c>
      <c r="K1484">
        <v>96730032</v>
      </c>
      <c r="L1484">
        <v>2693226</v>
      </c>
      <c r="M1484">
        <f t="shared" si="71"/>
        <v>35.916047149403724</v>
      </c>
    </row>
    <row r="1485" spans="1:13" x14ac:dyDescent="0.15">
      <c r="A1485" t="s">
        <v>2120</v>
      </c>
      <c r="B1485" s="6">
        <v>9561674</v>
      </c>
      <c r="C1485" s="7">
        <v>1639160</v>
      </c>
      <c r="D1485">
        <f t="shared" si="69"/>
        <v>5.8332768003123547</v>
      </c>
      <c r="F1485">
        <v>20606601</v>
      </c>
      <c r="G1485">
        <v>573706</v>
      </c>
      <c r="H1485">
        <f t="shared" si="70"/>
        <v>35.918398970901471</v>
      </c>
      <c r="K1485">
        <v>96851024</v>
      </c>
      <c r="L1485">
        <v>2696418</v>
      </c>
      <c r="M1485">
        <f t="shared" si="71"/>
        <v>35.918401375454401</v>
      </c>
    </row>
    <row r="1486" spans="1:13" x14ac:dyDescent="0.15">
      <c r="A1486" t="s">
        <v>2121</v>
      </c>
      <c r="B1486" s="6">
        <v>9573621</v>
      </c>
      <c r="C1486" s="7">
        <v>1641100</v>
      </c>
      <c r="D1486">
        <f t="shared" si="69"/>
        <v>5.8336609591127901</v>
      </c>
      <c r="F1486">
        <v>20657480</v>
      </c>
      <c r="G1486">
        <v>902605</v>
      </c>
      <c r="H1486">
        <f t="shared" si="70"/>
        <v>22.886511818569584</v>
      </c>
      <c r="K1486">
        <v>97090156</v>
      </c>
      <c r="L1486">
        <v>4242243</v>
      </c>
      <c r="M1486">
        <f t="shared" si="71"/>
        <v>22.886514516023716</v>
      </c>
    </row>
    <row r="1487" spans="1:13" x14ac:dyDescent="0.15">
      <c r="A1487" t="s">
        <v>2122</v>
      </c>
      <c r="B1487" s="6">
        <v>9585569</v>
      </c>
      <c r="C1487" s="7">
        <v>1643040</v>
      </c>
      <c r="D1487">
        <f t="shared" si="69"/>
        <v>5.8340448193592369</v>
      </c>
      <c r="F1487">
        <v>20683261</v>
      </c>
      <c r="G1487">
        <v>575064</v>
      </c>
      <c r="H1487">
        <f t="shared" si="70"/>
        <v>35.966885424926616</v>
      </c>
      <c r="K1487">
        <v>97211326</v>
      </c>
      <c r="L1487">
        <v>2702800</v>
      </c>
      <c r="M1487">
        <f t="shared" si="71"/>
        <v>35.966895811750774</v>
      </c>
    </row>
    <row r="1488" spans="1:13" x14ac:dyDescent="0.15">
      <c r="A1488" t="s">
        <v>2123</v>
      </c>
      <c r="B1488" s="6">
        <v>9597519</v>
      </c>
      <c r="C1488" s="7">
        <v>1644980</v>
      </c>
      <c r="D1488">
        <f t="shared" si="69"/>
        <v>5.8344289900181154</v>
      </c>
      <c r="F1488">
        <v>20709046</v>
      </c>
      <c r="G1488">
        <v>575743</v>
      </c>
      <c r="H1488">
        <f t="shared" si="70"/>
        <v>35.969253642684322</v>
      </c>
      <c r="K1488">
        <v>97332516</v>
      </c>
      <c r="L1488">
        <v>2705992</v>
      </c>
      <c r="M1488">
        <f t="shared" si="71"/>
        <v>35.969254898018917</v>
      </c>
    </row>
    <row r="1489" spans="1:13" x14ac:dyDescent="0.15">
      <c r="A1489" t="s">
        <v>2124</v>
      </c>
      <c r="B1489" s="6">
        <v>9609470</v>
      </c>
      <c r="C1489" s="7">
        <v>1646920</v>
      </c>
      <c r="D1489">
        <f t="shared" si="69"/>
        <v>5.8348128627984357</v>
      </c>
      <c r="F1489">
        <v>20760058</v>
      </c>
      <c r="G1489">
        <v>905806</v>
      </c>
      <c r="H1489">
        <f t="shared" si="70"/>
        <v>22.918878876933913</v>
      </c>
      <c r="K1489">
        <v>97572272</v>
      </c>
      <c r="L1489">
        <v>4257288</v>
      </c>
      <c r="M1489">
        <f t="shared" si="71"/>
        <v>22.918879812688264</v>
      </c>
    </row>
    <row r="1490" spans="1:13" x14ac:dyDescent="0.15">
      <c r="A1490" t="s">
        <v>2125</v>
      </c>
      <c r="B1490" s="11">
        <v>9621422</v>
      </c>
      <c r="C1490" s="12">
        <v>1648860</v>
      </c>
      <c r="D1490">
        <f t="shared" si="69"/>
        <v>5.8351964387516224</v>
      </c>
      <c r="F1490">
        <v>20785878</v>
      </c>
      <c r="G1490">
        <v>577101</v>
      </c>
      <c r="H1490">
        <f t="shared" si="70"/>
        <v>36.017747326724439</v>
      </c>
      <c r="K1490">
        <v>97693626</v>
      </c>
      <c r="L1490">
        <v>2712374</v>
      </c>
      <c r="M1490">
        <f t="shared" si="71"/>
        <v>36.017756400850324</v>
      </c>
    </row>
    <row r="1491" spans="1:13" x14ac:dyDescent="0.15">
      <c r="A1491" t="s">
        <v>2126</v>
      </c>
      <c r="B1491" s="6">
        <v>9633377</v>
      </c>
      <c r="C1491" s="7">
        <v>1650800</v>
      </c>
      <c r="D1491">
        <f t="shared" si="69"/>
        <v>5.8355809304579598</v>
      </c>
      <c r="F1491">
        <v>20836993</v>
      </c>
      <c r="G1491">
        <v>577780</v>
      </c>
      <c r="H1491">
        <f t="shared" si="70"/>
        <v>36.063887638893696</v>
      </c>
      <c r="K1491">
        <v>97933867</v>
      </c>
      <c r="L1491">
        <v>2715566</v>
      </c>
      <c r="M1491">
        <f t="shared" si="71"/>
        <v>36.063887602068959</v>
      </c>
    </row>
    <row r="1492" spans="1:13" x14ac:dyDescent="0.15">
      <c r="A1492" t="s">
        <v>2127</v>
      </c>
      <c r="B1492" s="6">
        <v>9645332</v>
      </c>
      <c r="C1492" s="7">
        <v>1652740</v>
      </c>
      <c r="D1492">
        <f t="shared" si="69"/>
        <v>5.8359645195251524</v>
      </c>
      <c r="F1492">
        <v>20862852</v>
      </c>
      <c r="G1492">
        <v>578459</v>
      </c>
      <c r="H1492">
        <f t="shared" si="70"/>
        <v>36.066258801401652</v>
      </c>
      <c r="K1492">
        <v>98055404</v>
      </c>
      <c r="L1492">
        <v>2718757</v>
      </c>
      <c r="M1492">
        <f t="shared" si="71"/>
        <v>36.066262633990462</v>
      </c>
    </row>
    <row r="1493" spans="1:13" x14ac:dyDescent="0.15">
      <c r="A1493" t="s">
        <v>2128</v>
      </c>
      <c r="B1493" s="6">
        <v>9657290</v>
      </c>
      <c r="C1493" s="7">
        <v>1654680</v>
      </c>
      <c r="D1493">
        <f t="shared" si="69"/>
        <v>5.8363490221674281</v>
      </c>
      <c r="F1493">
        <v>20914068</v>
      </c>
      <c r="G1493">
        <v>910074</v>
      </c>
      <c r="H1493">
        <f t="shared" si="70"/>
        <v>22.980623553689039</v>
      </c>
      <c r="K1493">
        <v>98296119</v>
      </c>
      <c r="L1493">
        <v>4277347</v>
      </c>
      <c r="M1493">
        <f t="shared" si="71"/>
        <v>22.980627711523052</v>
      </c>
    </row>
    <row r="1494" spans="1:13" x14ac:dyDescent="0.15">
      <c r="A1494" t="s">
        <v>2129</v>
      </c>
      <c r="B1494" s="6">
        <v>9669248</v>
      </c>
      <c r="C1494" s="7">
        <v>1656620</v>
      </c>
      <c r="D1494">
        <f t="shared" si="69"/>
        <v>5.8367326242590334</v>
      </c>
      <c r="F1494">
        <v>20939965</v>
      </c>
      <c r="G1494">
        <v>579817</v>
      </c>
      <c r="H1494">
        <f t="shared" si="70"/>
        <v>36.114782767666348</v>
      </c>
      <c r="K1494">
        <v>98417835</v>
      </c>
      <c r="L1494">
        <v>2725139</v>
      </c>
      <c r="M1494">
        <f t="shared" si="71"/>
        <v>36.114794511399232</v>
      </c>
    </row>
    <row r="1495" spans="1:13" x14ac:dyDescent="0.15">
      <c r="A1495" t="s">
        <v>2130</v>
      </c>
      <c r="B1495" s="6">
        <v>9681208</v>
      </c>
      <c r="C1495" s="7">
        <v>1658560</v>
      </c>
      <c r="D1495">
        <f t="shared" si="69"/>
        <v>5.8371165348253911</v>
      </c>
      <c r="F1495">
        <v>20965865</v>
      </c>
      <c r="G1495">
        <v>580496</v>
      </c>
      <c r="H1495">
        <f t="shared" si="70"/>
        <v>36.117156707367492</v>
      </c>
      <c r="K1495">
        <v>98539565</v>
      </c>
      <c r="L1495">
        <v>2728331</v>
      </c>
      <c r="M1495">
        <f t="shared" si="71"/>
        <v>36.117159171669421</v>
      </c>
    </row>
    <row r="1496" spans="1:13" x14ac:dyDescent="0.15">
      <c r="A1496" t="s">
        <v>2131</v>
      </c>
      <c r="B1496" s="6">
        <v>9693170</v>
      </c>
      <c r="C1496" s="7">
        <v>1660500</v>
      </c>
      <c r="D1496">
        <f t="shared" si="69"/>
        <v>5.8375007527853056</v>
      </c>
      <c r="F1496">
        <v>21017215</v>
      </c>
      <c r="G1496">
        <v>913275</v>
      </c>
      <c r="H1496">
        <f t="shared" si="70"/>
        <v>23.013019079685748</v>
      </c>
      <c r="K1496">
        <v>98780910</v>
      </c>
      <c r="L1496">
        <v>4292392</v>
      </c>
      <c r="M1496">
        <f t="shared" si="71"/>
        <v>23.013021643875955</v>
      </c>
    </row>
    <row r="1497" spans="1:13" x14ac:dyDescent="0.15">
      <c r="A1497" t="s">
        <v>2132</v>
      </c>
      <c r="B1497" s="6">
        <v>9705133</v>
      </c>
      <c r="C1497" s="7">
        <v>1662440</v>
      </c>
      <c r="D1497">
        <f t="shared" si="69"/>
        <v>5.8378846755371621</v>
      </c>
      <c r="F1497">
        <v>21043153</v>
      </c>
      <c r="G1497">
        <v>581854</v>
      </c>
      <c r="H1497">
        <f t="shared" si="70"/>
        <v>36.165692768288949</v>
      </c>
      <c r="K1497">
        <v>98902819</v>
      </c>
      <c r="L1497">
        <v>2734713</v>
      </c>
      <c r="M1497">
        <f t="shared" si="71"/>
        <v>36.165703311462664</v>
      </c>
    </row>
    <row r="1498" spans="1:13" x14ac:dyDescent="0.15">
      <c r="A1498" t="s">
        <v>2133</v>
      </c>
      <c r="B1498" s="6">
        <v>9717098</v>
      </c>
      <c r="C1498" s="7">
        <v>1664380</v>
      </c>
      <c r="D1498">
        <f t="shared" si="69"/>
        <v>5.838268904937574</v>
      </c>
      <c r="F1498">
        <v>21069097</v>
      </c>
      <c r="G1498">
        <v>582533</v>
      </c>
      <c r="H1498">
        <f t="shared" si="70"/>
        <v>36.168074598348937</v>
      </c>
      <c r="K1498">
        <v>99024755</v>
      </c>
      <c r="L1498">
        <v>2737905</v>
      </c>
      <c r="M1498">
        <f t="shared" si="71"/>
        <v>36.168075590643213</v>
      </c>
    </row>
    <row r="1499" spans="1:13" x14ac:dyDescent="0.15">
      <c r="A1499" t="s">
        <v>2134</v>
      </c>
      <c r="B1499" s="6">
        <v>9729064</v>
      </c>
      <c r="C1499" s="7">
        <v>1666320</v>
      </c>
      <c r="D1499">
        <f t="shared" si="69"/>
        <v>5.8386528397906767</v>
      </c>
      <c r="F1499">
        <v>21120580</v>
      </c>
      <c r="G1499">
        <v>916476</v>
      </c>
      <c r="H1499">
        <f t="shared" si="70"/>
        <v>23.045426175917317</v>
      </c>
      <c r="K1499">
        <v>99266726</v>
      </c>
      <c r="L1499">
        <v>4307437</v>
      </c>
      <c r="M1499">
        <f t="shared" si="71"/>
        <v>23.04542724594695</v>
      </c>
    </row>
    <row r="1500" spans="1:13" x14ac:dyDescent="0.15">
      <c r="A1500" t="s">
        <v>2135</v>
      </c>
      <c r="B1500" s="11">
        <v>9741031</v>
      </c>
      <c r="C1500" s="12">
        <v>1668260</v>
      </c>
      <c r="D1500">
        <f t="shared" si="69"/>
        <v>5.8390364811240456</v>
      </c>
      <c r="F1500">
        <v>21146560</v>
      </c>
      <c r="G1500">
        <v>583891</v>
      </c>
      <c r="H1500">
        <f t="shared" si="70"/>
        <v>36.216622623058072</v>
      </c>
      <c r="K1500">
        <v>99388832</v>
      </c>
      <c r="L1500">
        <v>2744287</v>
      </c>
      <c r="M1500">
        <f t="shared" si="71"/>
        <v>36.216631861026194</v>
      </c>
    </row>
    <row r="1501" spans="1:13" x14ac:dyDescent="0.15">
      <c r="A1501" t="s">
        <v>2136</v>
      </c>
      <c r="B1501" s="6">
        <v>9753000</v>
      </c>
      <c r="C1501" s="7">
        <v>1670200</v>
      </c>
      <c r="D1501">
        <f t="shared" si="69"/>
        <v>5.8394204286911746</v>
      </c>
      <c r="F1501">
        <v>21198145</v>
      </c>
      <c r="G1501">
        <v>584570</v>
      </c>
      <c r="H1501">
        <f t="shared" si="70"/>
        <v>36.262800006842639</v>
      </c>
      <c r="K1501">
        <v>99631281</v>
      </c>
      <c r="L1501">
        <v>2747479</v>
      </c>
      <c r="M1501">
        <f t="shared" si="71"/>
        <v>36.262799824857623</v>
      </c>
    </row>
    <row r="1502" spans="1:13" x14ac:dyDescent="0.15">
      <c r="A1502" t="s">
        <v>2137</v>
      </c>
      <c r="B1502" s="6">
        <v>9764971</v>
      </c>
      <c r="C1502" s="7">
        <v>1672140</v>
      </c>
      <c r="D1502">
        <f t="shared" si="69"/>
        <v>5.8398046814261964</v>
      </c>
      <c r="F1502">
        <v>21224163</v>
      </c>
      <c r="G1502">
        <v>585249</v>
      </c>
      <c r="H1502">
        <f t="shared" si="70"/>
        <v>36.265184562468285</v>
      </c>
      <c r="K1502">
        <v>99753566</v>
      </c>
      <c r="L1502">
        <v>2750670</v>
      </c>
      <c r="M1502">
        <f t="shared" si="71"/>
        <v>36.265188481351814</v>
      </c>
    </row>
    <row r="1503" spans="1:13" x14ac:dyDescent="0.15">
      <c r="A1503" t="s">
        <v>2138</v>
      </c>
      <c r="B1503" s="6">
        <v>9776943</v>
      </c>
      <c r="C1503" s="7">
        <v>1674080</v>
      </c>
      <c r="D1503">
        <f t="shared" si="69"/>
        <v>5.8401886409251649</v>
      </c>
      <c r="F1503">
        <v>21275849</v>
      </c>
      <c r="G1503">
        <v>920744</v>
      </c>
      <c r="H1503">
        <f t="shared" si="70"/>
        <v>23.107236104715316</v>
      </c>
      <c r="K1503">
        <v>99996490</v>
      </c>
      <c r="L1503">
        <v>4327496</v>
      </c>
      <c r="M1503">
        <f t="shared" si="71"/>
        <v>23.10724030709676</v>
      </c>
    </row>
    <row r="1504" spans="1:13" x14ac:dyDescent="0.15">
      <c r="A1504" t="s">
        <v>2139</v>
      </c>
      <c r="B1504" s="6">
        <v>9788917</v>
      </c>
      <c r="C1504" s="7">
        <v>1676020</v>
      </c>
      <c r="D1504">
        <f t="shared" si="69"/>
        <v>5.8405729048579369</v>
      </c>
      <c r="F1504">
        <v>21301906</v>
      </c>
      <c r="G1504">
        <v>586607</v>
      </c>
      <c r="H1504">
        <f t="shared" si="70"/>
        <v>36.313760319941629</v>
      </c>
      <c r="K1504">
        <v>100118958</v>
      </c>
      <c r="L1504">
        <v>2757052</v>
      </c>
      <c r="M1504">
        <f t="shared" si="71"/>
        <v>36.313772101505521</v>
      </c>
    </row>
    <row r="1505" spans="1:13" x14ac:dyDescent="0.15">
      <c r="A1505" t="s">
        <v>2140</v>
      </c>
      <c r="B1505" s="6">
        <v>9800892</v>
      </c>
      <c r="C1505" s="7">
        <v>1677960</v>
      </c>
      <c r="D1505">
        <f t="shared" si="69"/>
        <v>5.8409568762068229</v>
      </c>
      <c r="F1505">
        <v>21327965</v>
      </c>
      <c r="G1505">
        <v>587286</v>
      </c>
      <c r="H1505">
        <f t="shared" si="70"/>
        <v>36.316147498833615</v>
      </c>
      <c r="K1505">
        <v>100241435</v>
      </c>
      <c r="L1505">
        <v>2760244</v>
      </c>
      <c r="M1505">
        <f t="shared" si="71"/>
        <v>36.316149949062478</v>
      </c>
    </row>
    <row r="1506" spans="1:13" x14ac:dyDescent="0.15">
      <c r="A1506" t="s">
        <v>2141</v>
      </c>
      <c r="B1506" s="6">
        <v>9812868</v>
      </c>
      <c r="C1506" s="7">
        <v>1679900</v>
      </c>
      <c r="D1506">
        <f t="shared" si="69"/>
        <v>5.8413405559854752</v>
      </c>
      <c r="F1506">
        <v>21379786</v>
      </c>
      <c r="G1506">
        <v>923945</v>
      </c>
      <c r="H1506">
        <f t="shared" si="70"/>
        <v>23.139673898338106</v>
      </c>
      <c r="K1506">
        <v>100484994</v>
      </c>
      <c r="L1506">
        <v>4342541</v>
      </c>
      <c r="M1506">
        <f t="shared" si="71"/>
        <v>23.139676516583265</v>
      </c>
    </row>
    <row r="1507" spans="1:13" x14ac:dyDescent="0.15">
      <c r="A1507" t="s">
        <v>2142</v>
      </c>
      <c r="B1507" s="6">
        <v>9824846</v>
      </c>
      <c r="C1507" s="7">
        <v>1681840</v>
      </c>
      <c r="D1507">
        <f t="shared" si="69"/>
        <v>5.8417245397897544</v>
      </c>
      <c r="F1507">
        <v>21405882</v>
      </c>
      <c r="G1507">
        <v>588644</v>
      </c>
      <c r="H1507">
        <f t="shared" si="70"/>
        <v>36.364733183384182</v>
      </c>
      <c r="K1507">
        <v>100607645</v>
      </c>
      <c r="L1507">
        <v>2766626</v>
      </c>
      <c r="M1507">
        <f t="shared" si="71"/>
        <v>36.364743554061882</v>
      </c>
    </row>
    <row r="1508" spans="1:13" x14ac:dyDescent="0.15">
      <c r="A1508" t="s">
        <v>2143</v>
      </c>
      <c r="B1508" s="6">
        <v>9836826</v>
      </c>
      <c r="C1508" s="7">
        <v>1683780</v>
      </c>
      <c r="D1508">
        <f t="shared" si="69"/>
        <v>5.8421088265687917</v>
      </c>
      <c r="F1508">
        <v>21431983</v>
      </c>
      <c r="G1508">
        <v>589323</v>
      </c>
      <c r="H1508">
        <f t="shared" si="70"/>
        <v>36.367124649810037</v>
      </c>
      <c r="K1508">
        <v>100730320</v>
      </c>
      <c r="L1508">
        <v>2769818</v>
      </c>
      <c r="M1508">
        <f t="shared" si="71"/>
        <v>36.367125926685439</v>
      </c>
    </row>
    <row r="1509" spans="1:13" x14ac:dyDescent="0.15">
      <c r="A1509" t="s">
        <v>2144</v>
      </c>
      <c r="B1509" s="6">
        <v>9848807</v>
      </c>
      <c r="C1509" s="7">
        <v>1685720</v>
      </c>
      <c r="D1509">
        <f t="shared" si="69"/>
        <v>5.8424928220582304</v>
      </c>
      <c r="F1509">
        <v>21483940</v>
      </c>
      <c r="G1509">
        <v>927146</v>
      </c>
      <c r="H1509">
        <f t="shared" si="70"/>
        <v>23.172121758601126</v>
      </c>
      <c r="K1509">
        <v>100974518</v>
      </c>
      <c r="L1509">
        <v>4357586</v>
      </c>
      <c r="M1509">
        <f t="shared" si="71"/>
        <v>23.172122822131335</v>
      </c>
    </row>
    <row r="1510" spans="1:13" x14ac:dyDescent="0.15">
      <c r="A1510" t="s">
        <v>2145</v>
      </c>
      <c r="B1510" s="11">
        <v>9860789</v>
      </c>
      <c r="C1510" s="12">
        <v>1687660</v>
      </c>
      <c r="D1510">
        <f t="shared" si="69"/>
        <v>5.8428765272626002</v>
      </c>
      <c r="F1510">
        <v>21510078</v>
      </c>
      <c r="G1510">
        <v>590681</v>
      </c>
      <c r="H1510">
        <f t="shared" si="70"/>
        <v>36.415726932134262</v>
      </c>
      <c r="K1510">
        <v>101097366</v>
      </c>
      <c r="L1510">
        <v>2776200</v>
      </c>
      <c r="M1510">
        <f t="shared" si="71"/>
        <v>36.415735897990061</v>
      </c>
    </row>
    <row r="1511" spans="1:13" x14ac:dyDescent="0.15">
      <c r="A1511" t="s">
        <v>2146</v>
      </c>
      <c r="B1511" s="6">
        <v>9872773</v>
      </c>
      <c r="C1511" s="7">
        <v>1689600</v>
      </c>
      <c r="D1511">
        <f t="shared" si="69"/>
        <v>5.8432605350378788</v>
      </c>
      <c r="F1511">
        <v>21562135</v>
      </c>
      <c r="G1511">
        <v>591360</v>
      </c>
      <c r="H1511">
        <f t="shared" si="70"/>
        <v>36.461943655303031</v>
      </c>
      <c r="K1511">
        <v>101342034</v>
      </c>
      <c r="L1511">
        <v>2779392</v>
      </c>
      <c r="M1511">
        <f t="shared" si="71"/>
        <v>36.461943475407573</v>
      </c>
    </row>
    <row r="1512" spans="1:13" x14ac:dyDescent="0.15">
      <c r="A1512" t="s">
        <v>2147</v>
      </c>
      <c r="B1512" s="6">
        <v>9884759</v>
      </c>
      <c r="C1512" s="7">
        <v>1691540</v>
      </c>
      <c r="D1512">
        <f t="shared" si="69"/>
        <v>5.8436448443430251</v>
      </c>
      <c r="F1512">
        <v>21588312</v>
      </c>
      <c r="G1512">
        <v>592039</v>
      </c>
      <c r="H1512">
        <f t="shared" si="70"/>
        <v>36.464341031587445</v>
      </c>
      <c r="K1512">
        <v>101465066</v>
      </c>
      <c r="L1512">
        <v>2782583</v>
      </c>
      <c r="M1512">
        <f t="shared" si="71"/>
        <v>36.464344819184191</v>
      </c>
    </row>
    <row r="1513" spans="1:13" x14ac:dyDescent="0.15">
      <c r="A1513" t="s">
        <v>2148</v>
      </c>
      <c r="B1513" s="6">
        <v>9896746</v>
      </c>
      <c r="C1513" s="7">
        <v>1693480</v>
      </c>
      <c r="D1513">
        <f t="shared" si="69"/>
        <v>5.8440288636417321</v>
      </c>
      <c r="F1513">
        <v>21640471</v>
      </c>
      <c r="G1513">
        <v>931414</v>
      </c>
      <c r="H1513">
        <f t="shared" si="70"/>
        <v>23.233997985858061</v>
      </c>
      <c r="K1513">
        <v>101710213</v>
      </c>
      <c r="L1513">
        <v>4377645</v>
      </c>
      <c r="M1513">
        <f t="shared" si="71"/>
        <v>23.234002071890252</v>
      </c>
    </row>
    <row r="1514" spans="1:13" x14ac:dyDescent="0.15">
      <c r="A1514" t="s">
        <v>2149</v>
      </c>
      <c r="B1514" s="6">
        <v>9908734</v>
      </c>
      <c r="C1514" s="7">
        <v>1695420</v>
      </c>
      <c r="D1514">
        <f t="shared" si="69"/>
        <v>5.8444125939295279</v>
      </c>
      <c r="F1514">
        <v>21666684</v>
      </c>
      <c r="G1514">
        <v>593397</v>
      </c>
      <c r="H1514">
        <f t="shared" si="70"/>
        <v>36.512965181825997</v>
      </c>
      <c r="K1514">
        <v>101833414</v>
      </c>
      <c r="L1514">
        <v>2788965</v>
      </c>
      <c r="M1514">
        <f t="shared" si="71"/>
        <v>36.512976677728119</v>
      </c>
    </row>
    <row r="1515" spans="1:13" x14ac:dyDescent="0.15">
      <c r="A1515" t="s">
        <v>2150</v>
      </c>
      <c r="B1515" s="6">
        <v>9920724</v>
      </c>
      <c r="C1515" s="7">
        <v>1697360</v>
      </c>
      <c r="D1515">
        <f t="shared" si="69"/>
        <v>5.8447966253475983</v>
      </c>
      <c r="F1515">
        <v>21692902</v>
      </c>
      <c r="G1515">
        <v>594076</v>
      </c>
      <c r="H1515">
        <f t="shared" si="70"/>
        <v>36.515365037469955</v>
      </c>
      <c r="K1515">
        <v>101956639</v>
      </c>
      <c r="L1515">
        <v>2792157</v>
      </c>
      <c r="M1515">
        <f t="shared" si="71"/>
        <v>36.515367509778279</v>
      </c>
    </row>
    <row r="1516" spans="1:13" x14ac:dyDescent="0.15">
      <c r="A1516" t="s">
        <v>2151</v>
      </c>
      <c r="B1516" s="6">
        <v>9932716</v>
      </c>
      <c r="C1516" s="7">
        <v>1699300</v>
      </c>
      <c r="D1516">
        <f t="shared" si="69"/>
        <v>5.8451809568645912</v>
      </c>
      <c r="F1516">
        <v>21745197</v>
      </c>
      <c r="G1516">
        <v>934615</v>
      </c>
      <c r="H1516">
        <f t="shared" si="70"/>
        <v>23.266475500607203</v>
      </c>
      <c r="K1516">
        <v>102202425</v>
      </c>
      <c r="L1516">
        <v>4392690</v>
      </c>
      <c r="M1516">
        <f t="shared" si="71"/>
        <v>23.266477944038847</v>
      </c>
    </row>
    <row r="1517" spans="1:13" x14ac:dyDescent="0.15">
      <c r="A1517" t="s">
        <v>2152</v>
      </c>
      <c r="B1517" s="6">
        <v>9944709</v>
      </c>
      <c r="C1517" s="7">
        <v>1701240</v>
      </c>
      <c r="D1517">
        <f t="shared" si="69"/>
        <v>5.8455649996473165</v>
      </c>
      <c r="F1517">
        <v>21771453</v>
      </c>
      <c r="G1517">
        <v>595434</v>
      </c>
      <c r="H1517">
        <f t="shared" si="70"/>
        <v>36.564007093985225</v>
      </c>
      <c r="K1517">
        <v>102325829</v>
      </c>
      <c r="L1517">
        <v>2798539</v>
      </c>
      <c r="M1517">
        <f t="shared" si="71"/>
        <v>36.564017510565336</v>
      </c>
    </row>
    <row r="1518" spans="1:13" x14ac:dyDescent="0.15">
      <c r="A1518" t="s">
        <v>2153</v>
      </c>
      <c r="B1518" s="6">
        <v>9956703</v>
      </c>
      <c r="C1518" s="7">
        <v>1703180</v>
      </c>
      <c r="D1518">
        <f t="shared" si="69"/>
        <v>5.8459487546824178</v>
      </c>
      <c r="F1518">
        <v>21797711</v>
      </c>
      <c r="G1518">
        <v>596113</v>
      </c>
      <c r="H1518">
        <f t="shared" si="70"/>
        <v>36.566407711289635</v>
      </c>
      <c r="K1518">
        <v>102449241</v>
      </c>
      <c r="L1518">
        <v>2801731</v>
      </c>
      <c r="M1518">
        <f t="shared" si="71"/>
        <v>36.566408766580373</v>
      </c>
    </row>
    <row r="1519" spans="1:13" x14ac:dyDescent="0.15">
      <c r="A1519" t="s">
        <v>2154</v>
      </c>
      <c r="B1519" s="6">
        <v>9968699</v>
      </c>
      <c r="C1519" s="7">
        <v>1705120</v>
      </c>
      <c r="D1519">
        <f t="shared" si="69"/>
        <v>5.8463328094210381</v>
      </c>
      <c r="F1519">
        <v>21850141</v>
      </c>
      <c r="G1519">
        <v>937816</v>
      </c>
      <c r="H1519">
        <f t="shared" si="70"/>
        <v>23.298963762614413</v>
      </c>
      <c r="K1519">
        <v>102695662</v>
      </c>
      <c r="L1519">
        <v>4407735</v>
      </c>
      <c r="M1519">
        <f t="shared" si="71"/>
        <v>23.298964660988013</v>
      </c>
    </row>
    <row r="1520" spans="1:13" x14ac:dyDescent="0.15">
      <c r="A1520" t="s">
        <v>2155</v>
      </c>
      <c r="B1520" s="6">
        <v>9980696</v>
      </c>
      <c r="C1520" s="7">
        <v>1707060</v>
      </c>
      <c r="D1520">
        <f t="shared" si="69"/>
        <v>5.8467165770388858</v>
      </c>
      <c r="F1520">
        <v>21876437</v>
      </c>
      <c r="G1520">
        <v>597471</v>
      </c>
      <c r="H1520">
        <f t="shared" si="70"/>
        <v>36.615060814667153</v>
      </c>
      <c r="K1520">
        <v>102819253</v>
      </c>
      <c r="L1520">
        <v>2808113</v>
      </c>
      <c r="M1520">
        <f t="shared" si="71"/>
        <v>36.615069621486029</v>
      </c>
    </row>
    <row r="1521" spans="1:13" x14ac:dyDescent="0.15">
      <c r="A1521" t="s">
        <v>2156</v>
      </c>
      <c r="B1521" s="6">
        <v>9992695</v>
      </c>
      <c r="C1521" s="7">
        <v>1709000</v>
      </c>
      <c r="D1521">
        <f t="shared" si="69"/>
        <v>5.8471006436512578</v>
      </c>
      <c r="F1521">
        <v>21928968</v>
      </c>
      <c r="G1521">
        <v>598150</v>
      </c>
      <c r="H1521">
        <f t="shared" si="70"/>
        <v>36.661319067123628</v>
      </c>
      <c r="K1521">
        <v>103066149</v>
      </c>
      <c r="L1521">
        <v>2811305</v>
      </c>
      <c r="M1521">
        <f t="shared" si="71"/>
        <v>36.661318853699619</v>
      </c>
    </row>
    <row r="1522" spans="1:13" x14ac:dyDescent="0.15">
      <c r="A1522" t="s">
        <v>2157</v>
      </c>
      <c r="B1522" s="6">
        <v>10004696</v>
      </c>
      <c r="C1522" s="7">
        <v>1710940</v>
      </c>
      <c r="D1522">
        <f t="shared" si="69"/>
        <v>5.8474850082410841</v>
      </c>
      <c r="F1522">
        <v>21955304</v>
      </c>
      <c r="G1522">
        <v>598829</v>
      </c>
      <c r="H1522">
        <f t="shared" si="70"/>
        <v>36.663728710533391</v>
      </c>
      <c r="K1522">
        <v>103189928</v>
      </c>
      <c r="L1522">
        <v>2814496</v>
      </c>
      <c r="M1522">
        <f t="shared" si="71"/>
        <v>36.663732334314915</v>
      </c>
    </row>
    <row r="1523" spans="1:13" x14ac:dyDescent="0.15">
      <c r="A1523" t="s">
        <v>2158</v>
      </c>
      <c r="B1523" s="6">
        <v>10016697</v>
      </c>
      <c r="C1523" s="7">
        <v>1712880</v>
      </c>
      <c r="D1523">
        <f t="shared" si="69"/>
        <v>5.8478685021717807</v>
      </c>
      <c r="F1523">
        <v>22007934</v>
      </c>
      <c r="G1523">
        <v>942084</v>
      </c>
      <c r="H1523">
        <f t="shared" si="70"/>
        <v>23.360904123199205</v>
      </c>
      <c r="K1523">
        <v>103437289</v>
      </c>
      <c r="L1523">
        <v>4427794</v>
      </c>
      <c r="M1523">
        <f t="shared" si="71"/>
        <v>23.360908163297569</v>
      </c>
    </row>
    <row r="1524" spans="1:13" x14ac:dyDescent="0.15">
      <c r="A1524" t="s">
        <v>2159</v>
      </c>
      <c r="B1524" s="6">
        <v>10028701</v>
      </c>
      <c r="C1524" s="7">
        <v>1714820</v>
      </c>
      <c r="D1524">
        <f t="shared" si="69"/>
        <v>5.8482528778530689</v>
      </c>
      <c r="F1524">
        <v>22034308</v>
      </c>
      <c r="G1524">
        <v>600187</v>
      </c>
      <c r="H1524">
        <f t="shared" si="70"/>
        <v>36.712404633889108</v>
      </c>
      <c r="K1524">
        <v>103561247</v>
      </c>
      <c r="L1524">
        <v>2820878</v>
      </c>
      <c r="M1524">
        <f t="shared" si="71"/>
        <v>36.712416134267414</v>
      </c>
    </row>
    <row r="1525" spans="1:13" x14ac:dyDescent="0.15">
      <c r="A1525" t="s">
        <v>2160</v>
      </c>
      <c r="B1525" s="6">
        <v>10040706</v>
      </c>
      <c r="C1525" s="7">
        <v>1716760</v>
      </c>
      <c r="D1525">
        <f t="shared" si="69"/>
        <v>5.8486369673105152</v>
      </c>
      <c r="F1525">
        <v>22060685</v>
      </c>
      <c r="G1525">
        <v>600866</v>
      </c>
      <c r="H1525">
        <f t="shared" si="70"/>
        <v>36.714816614686136</v>
      </c>
      <c r="K1525">
        <v>103685219</v>
      </c>
      <c r="L1525">
        <v>2824070</v>
      </c>
      <c r="M1525">
        <f t="shared" si="71"/>
        <v>36.714819037771726</v>
      </c>
    </row>
    <row r="1526" spans="1:13" x14ac:dyDescent="0.15">
      <c r="A1526" t="s">
        <v>2161</v>
      </c>
      <c r="B1526" s="6">
        <v>10052712</v>
      </c>
      <c r="C1526" s="7">
        <v>1718700</v>
      </c>
      <c r="D1526">
        <f t="shared" si="69"/>
        <v>5.8490207715133531</v>
      </c>
      <c r="F1526">
        <v>22113452</v>
      </c>
      <c r="G1526">
        <v>945285</v>
      </c>
      <c r="H1526">
        <f t="shared" si="70"/>
        <v>23.393423147516359</v>
      </c>
      <c r="K1526">
        <v>103933224</v>
      </c>
      <c r="L1526">
        <v>4442839</v>
      </c>
      <c r="M1526">
        <f t="shared" si="71"/>
        <v>23.393425690194942</v>
      </c>
    </row>
    <row r="1527" spans="1:13" x14ac:dyDescent="0.15">
      <c r="A1527" t="s">
        <v>2162</v>
      </c>
      <c r="B1527" s="6">
        <v>10064720</v>
      </c>
      <c r="C1527" s="7">
        <v>1720640</v>
      </c>
      <c r="D1527">
        <f t="shared" si="69"/>
        <v>5.8494048726055423</v>
      </c>
      <c r="F1527">
        <v>22139867</v>
      </c>
      <c r="G1527">
        <v>602224</v>
      </c>
      <c r="H1527">
        <f t="shared" si="70"/>
        <v>36.763508262706239</v>
      </c>
      <c r="K1527">
        <v>104057374</v>
      </c>
      <c r="L1527">
        <v>2830452</v>
      </c>
      <c r="M1527">
        <f t="shared" si="71"/>
        <v>36.763518335587392</v>
      </c>
    </row>
    <row r="1528" spans="1:13" x14ac:dyDescent="0.15">
      <c r="A1528" t="s">
        <v>2163</v>
      </c>
      <c r="B1528" s="6">
        <v>10076729</v>
      </c>
      <c r="C1528" s="7">
        <v>1722580</v>
      </c>
      <c r="D1528">
        <f t="shared" si="69"/>
        <v>5.8497886890594337</v>
      </c>
      <c r="F1528">
        <v>22166284</v>
      </c>
      <c r="G1528">
        <v>602903</v>
      </c>
      <c r="H1528">
        <f t="shared" si="70"/>
        <v>36.765920886112688</v>
      </c>
      <c r="K1528">
        <v>104181534</v>
      </c>
      <c r="L1528">
        <v>2833644</v>
      </c>
      <c r="M1528">
        <f t="shared" si="71"/>
        <v>36.765921901269181</v>
      </c>
    </row>
    <row r="1529" spans="1:13" x14ac:dyDescent="0.15">
      <c r="A1529" t="s">
        <v>2164</v>
      </c>
      <c r="B1529" s="6">
        <v>10088740</v>
      </c>
      <c r="C1529" s="7">
        <v>1724520</v>
      </c>
      <c r="D1529">
        <f t="shared" si="69"/>
        <v>5.8501728017071413</v>
      </c>
      <c r="F1529">
        <v>22219188</v>
      </c>
      <c r="G1529">
        <v>948486</v>
      </c>
      <c r="H1529">
        <f t="shared" si="70"/>
        <v>23.425952518012917</v>
      </c>
      <c r="K1529">
        <v>104430183</v>
      </c>
      <c r="L1529">
        <v>4457884</v>
      </c>
      <c r="M1529">
        <f t="shared" si="71"/>
        <v>23.425953434409688</v>
      </c>
    </row>
    <row r="1530" spans="1:13" x14ac:dyDescent="0.15">
      <c r="A1530" t="s">
        <v>2165</v>
      </c>
      <c r="B1530" s="6">
        <v>10100752</v>
      </c>
      <c r="C1530" s="7">
        <v>1726460</v>
      </c>
      <c r="D1530">
        <f t="shared" si="69"/>
        <v>5.8505566303302716</v>
      </c>
      <c r="F1530">
        <v>22245643</v>
      </c>
      <c r="G1530">
        <v>604261</v>
      </c>
      <c r="H1530">
        <f t="shared" si="70"/>
        <v>36.814626461082213</v>
      </c>
      <c r="K1530">
        <v>104554522</v>
      </c>
      <c r="L1530">
        <v>2840026</v>
      </c>
      <c r="M1530">
        <f t="shared" si="71"/>
        <v>36.81463549981585</v>
      </c>
    </row>
    <row r="1531" spans="1:13" x14ac:dyDescent="0.15">
      <c r="A1531" t="s">
        <v>2166</v>
      </c>
      <c r="B1531" s="6">
        <v>10112766</v>
      </c>
      <c r="C1531" s="7">
        <v>1728400</v>
      </c>
      <c r="D1531">
        <f t="shared" si="69"/>
        <v>5.850940754454987</v>
      </c>
      <c r="F1531">
        <v>22298648</v>
      </c>
      <c r="G1531">
        <v>604940</v>
      </c>
      <c r="H1531">
        <f t="shared" si="70"/>
        <v>36.860925050418224</v>
      </c>
      <c r="K1531">
        <v>104803645</v>
      </c>
      <c r="L1531">
        <v>2843218</v>
      </c>
      <c r="M1531">
        <f t="shared" si="71"/>
        <v>36.860924839389732</v>
      </c>
    </row>
    <row r="1532" spans="1:13" x14ac:dyDescent="0.15">
      <c r="A1532" t="s">
        <v>2167</v>
      </c>
      <c r="B1532" s="6">
        <v>10124781</v>
      </c>
      <c r="C1532" s="7">
        <v>1730340</v>
      </c>
      <c r="D1532">
        <f t="shared" si="69"/>
        <v>5.8513245951662682</v>
      </c>
      <c r="F1532">
        <v>22325142</v>
      </c>
      <c r="G1532">
        <v>605619</v>
      </c>
      <c r="H1532">
        <f t="shared" si="70"/>
        <v>36.863344776171154</v>
      </c>
      <c r="K1532">
        <v>104928167</v>
      </c>
      <c r="L1532">
        <v>2846409</v>
      </c>
      <c r="M1532">
        <f t="shared" si="71"/>
        <v>36.86334852089071</v>
      </c>
    </row>
    <row r="1533" spans="1:13" x14ac:dyDescent="0.15">
      <c r="A1533" t="s">
        <v>2168</v>
      </c>
      <c r="B1533" s="6">
        <v>10136798</v>
      </c>
      <c r="C1533" s="7">
        <v>1732280</v>
      </c>
      <c r="D1533">
        <f t="shared" si="69"/>
        <v>5.8517087306901887</v>
      </c>
      <c r="F1533">
        <v>22378247</v>
      </c>
      <c r="G1533">
        <v>952754</v>
      </c>
      <c r="H1533">
        <f t="shared" si="70"/>
        <v>23.4879591164141</v>
      </c>
      <c r="K1533">
        <v>105177760</v>
      </c>
      <c r="L1533">
        <v>4477943</v>
      </c>
      <c r="M1533">
        <f t="shared" si="71"/>
        <v>23.48796311163407</v>
      </c>
    </row>
    <row r="1534" spans="1:13" x14ac:dyDescent="0.15">
      <c r="A1534" t="s">
        <v>2169</v>
      </c>
      <c r="B1534" s="6">
        <v>10148816</v>
      </c>
      <c r="C1534" s="7">
        <v>1734220</v>
      </c>
      <c r="D1534">
        <f t="shared" si="69"/>
        <v>5.8520925834092559</v>
      </c>
      <c r="F1534">
        <v>22404779</v>
      </c>
      <c r="G1534">
        <v>606977</v>
      </c>
      <c r="H1534">
        <f t="shared" si="70"/>
        <v>36.912072450850694</v>
      </c>
      <c r="K1534">
        <v>105302461</v>
      </c>
      <c r="L1534">
        <v>2852791</v>
      </c>
      <c r="M1534">
        <f t="shared" si="71"/>
        <v>36.91208399073048</v>
      </c>
    </row>
    <row r="1535" spans="1:13" x14ac:dyDescent="0.15">
      <c r="A1535" t="s">
        <v>2170</v>
      </c>
      <c r="B1535" s="6">
        <v>10160836</v>
      </c>
      <c r="C1535" s="7">
        <v>1736160</v>
      </c>
      <c r="D1535">
        <f t="shared" si="69"/>
        <v>5.852476730255276</v>
      </c>
      <c r="F1535">
        <v>22431314</v>
      </c>
      <c r="G1535">
        <v>607656</v>
      </c>
      <c r="H1535">
        <f t="shared" si="70"/>
        <v>36.914494384980976</v>
      </c>
      <c r="K1535">
        <v>105427175</v>
      </c>
      <c r="L1535">
        <v>2855983</v>
      </c>
      <c r="M1535">
        <f t="shared" si="71"/>
        <v>36.914496689931276</v>
      </c>
    </row>
    <row r="1536" spans="1:13" x14ac:dyDescent="0.15">
      <c r="A1536" t="s">
        <v>2171</v>
      </c>
      <c r="B1536" s="6">
        <v>10172857</v>
      </c>
      <c r="C1536" s="7">
        <v>1738100</v>
      </c>
      <c r="D1536">
        <f t="shared" si="69"/>
        <v>5.8528605949024799</v>
      </c>
      <c r="F1536">
        <v>22484556</v>
      </c>
      <c r="G1536">
        <v>955955</v>
      </c>
      <c r="H1536">
        <f t="shared" si="70"/>
        <v>23.520517179155924</v>
      </c>
      <c r="K1536">
        <v>105677413</v>
      </c>
      <c r="L1536">
        <v>4492988</v>
      </c>
      <c r="M1536">
        <f t="shared" si="71"/>
        <v>23.520519752111511</v>
      </c>
    </row>
    <row r="1537" spans="1:13" x14ac:dyDescent="0.15">
      <c r="A1537" t="s">
        <v>2172</v>
      </c>
      <c r="B1537" s="6">
        <v>10184880</v>
      </c>
      <c r="C1537" s="7">
        <v>1740040</v>
      </c>
      <c r="D1537">
        <f t="shared" si="69"/>
        <v>5.8532447529941845</v>
      </c>
      <c r="F1537">
        <v>22511130</v>
      </c>
      <c r="G1537">
        <v>609014</v>
      </c>
      <c r="H1537">
        <f t="shared" si="70"/>
        <v>36.963238940319926</v>
      </c>
      <c r="K1537">
        <v>105802311</v>
      </c>
      <c r="L1537">
        <v>2862365</v>
      </c>
      <c r="M1537">
        <f t="shared" si="71"/>
        <v>36.963249271144669</v>
      </c>
    </row>
    <row r="1538" spans="1:13" x14ac:dyDescent="0.15">
      <c r="A1538" t="s">
        <v>2173</v>
      </c>
      <c r="B1538" s="6">
        <v>10196904</v>
      </c>
      <c r="C1538" s="7">
        <v>1741980</v>
      </c>
      <c r="D1538">
        <f t="shared" ref="D1538:D1601" si="72">B1538/C1538</f>
        <v>5.8536286294905793</v>
      </c>
      <c r="F1538">
        <v>22537706</v>
      </c>
      <c r="G1538">
        <v>609693</v>
      </c>
      <c r="H1538">
        <f t="shared" ref="H1538:H1601" si="73">F1538/G1538</f>
        <v>36.965663046812082</v>
      </c>
      <c r="K1538">
        <v>105927218</v>
      </c>
      <c r="L1538">
        <v>2865557</v>
      </c>
      <c r="M1538">
        <f t="shared" ref="M1538:M1601" si="74">K1538/L1538</f>
        <v>36.965664267016848</v>
      </c>
    </row>
    <row r="1539" spans="1:13" x14ac:dyDescent="0.15">
      <c r="A1539" t="s">
        <v>2174</v>
      </c>
      <c r="B1539" s="6">
        <v>10208930</v>
      </c>
      <c r="C1539" s="7">
        <v>1743920</v>
      </c>
      <c r="D1539">
        <f t="shared" si="72"/>
        <v>5.8540127987522359</v>
      </c>
      <c r="F1539">
        <v>22591084</v>
      </c>
      <c r="G1539">
        <v>959156</v>
      </c>
      <c r="H1539">
        <f t="shared" si="73"/>
        <v>23.553086254999187</v>
      </c>
      <c r="K1539">
        <v>106178094</v>
      </c>
      <c r="L1539">
        <v>4508033</v>
      </c>
      <c r="M1539">
        <f t="shared" si="74"/>
        <v>23.5530871224767</v>
      </c>
    </row>
    <row r="1540" spans="1:13" x14ac:dyDescent="0.15">
      <c r="A1540" t="s">
        <v>2175</v>
      </c>
      <c r="B1540" s="6">
        <v>10220957</v>
      </c>
      <c r="C1540" s="7">
        <v>1745860</v>
      </c>
      <c r="D1540">
        <f t="shared" si="72"/>
        <v>5.8543966870195776</v>
      </c>
      <c r="F1540">
        <v>22617699</v>
      </c>
      <c r="G1540">
        <v>611051</v>
      </c>
      <c r="H1540">
        <f t="shared" si="73"/>
        <v>37.014421054871036</v>
      </c>
      <c r="K1540">
        <v>106303185</v>
      </c>
      <c r="L1540">
        <v>2871939</v>
      </c>
      <c r="M1540">
        <f t="shared" si="74"/>
        <v>37.014429972224342</v>
      </c>
    </row>
    <row r="1541" spans="1:13" x14ac:dyDescent="0.15">
      <c r="A1541" t="s">
        <v>2176</v>
      </c>
      <c r="B1541" s="6">
        <v>10232986</v>
      </c>
      <c r="C1541" s="7">
        <v>1747800</v>
      </c>
      <c r="D1541">
        <f t="shared" si="72"/>
        <v>5.8547808673761299</v>
      </c>
      <c r="F1541">
        <v>22671180</v>
      </c>
      <c r="G1541">
        <v>611730</v>
      </c>
      <c r="H1541">
        <f t="shared" si="73"/>
        <v>37.06076210092688</v>
      </c>
      <c r="K1541">
        <v>106554546</v>
      </c>
      <c r="L1541">
        <v>2875131</v>
      </c>
      <c r="M1541">
        <f t="shared" si="74"/>
        <v>37.06076210092688</v>
      </c>
    </row>
    <row r="1542" spans="1:13" x14ac:dyDescent="0.15">
      <c r="A1542" t="s">
        <v>2177</v>
      </c>
      <c r="B1542" s="6">
        <v>10245016</v>
      </c>
      <c r="C1542" s="7">
        <v>1749740</v>
      </c>
      <c r="D1542">
        <f t="shared" si="72"/>
        <v>5.8551647673368619</v>
      </c>
      <c r="F1542">
        <v>22697832</v>
      </c>
      <c r="G1542">
        <v>612409</v>
      </c>
      <c r="H1542">
        <f t="shared" si="73"/>
        <v>37.063191429257245</v>
      </c>
      <c r="K1542">
        <v>106679810</v>
      </c>
      <c r="L1542">
        <v>2878322</v>
      </c>
      <c r="M1542">
        <f t="shared" si="74"/>
        <v>37.063195153287225</v>
      </c>
    </row>
    <row r="1543" spans="1:13" x14ac:dyDescent="0.15">
      <c r="A1543" t="s">
        <v>2178</v>
      </c>
      <c r="B1543" s="6">
        <v>10257048</v>
      </c>
      <c r="C1543" s="7">
        <v>1751680</v>
      </c>
      <c r="D1543">
        <f t="shared" si="72"/>
        <v>5.8555489587139204</v>
      </c>
      <c r="F1543">
        <v>22751413</v>
      </c>
      <c r="G1543">
        <v>963424</v>
      </c>
      <c r="H1543">
        <f t="shared" si="73"/>
        <v>23.61516113362341</v>
      </c>
      <c r="K1543">
        <v>106931641</v>
      </c>
      <c r="L1543">
        <v>4528092</v>
      </c>
      <c r="M1543">
        <f t="shared" si="74"/>
        <v>23.615165283744236</v>
      </c>
    </row>
    <row r="1544" spans="1:13" x14ac:dyDescent="0.15">
      <c r="A1544" t="s">
        <v>2179</v>
      </c>
      <c r="B1544" s="6">
        <v>10269081</v>
      </c>
      <c r="C1544" s="7">
        <v>1753620</v>
      </c>
      <c r="D1544">
        <f t="shared" si="72"/>
        <v>5.855932870291169</v>
      </c>
      <c r="F1544">
        <v>22778104</v>
      </c>
      <c r="G1544">
        <v>613767</v>
      </c>
      <c r="H1544">
        <f t="shared" si="73"/>
        <v>37.111972458604001</v>
      </c>
      <c r="K1544">
        <v>107057088</v>
      </c>
      <c r="L1544">
        <v>2884704</v>
      </c>
      <c r="M1544">
        <f t="shared" si="74"/>
        <v>37.111983759858894</v>
      </c>
    </row>
    <row r="1545" spans="1:13" x14ac:dyDescent="0.15">
      <c r="A1545" t="s">
        <v>2180</v>
      </c>
      <c r="B1545" s="6">
        <v>10281115</v>
      </c>
      <c r="C1545" s="7">
        <v>1755560</v>
      </c>
      <c r="D1545">
        <f t="shared" si="72"/>
        <v>5.8563165029961946</v>
      </c>
      <c r="F1545">
        <v>22804797</v>
      </c>
      <c r="G1545">
        <v>614446</v>
      </c>
      <c r="H1545">
        <f t="shared" si="73"/>
        <v>37.114403869501956</v>
      </c>
      <c r="K1545">
        <v>107182545</v>
      </c>
      <c r="L1545">
        <v>2887896</v>
      </c>
      <c r="M1545">
        <f t="shared" si="74"/>
        <v>37.114406128198524</v>
      </c>
    </row>
    <row r="1546" spans="1:13" x14ac:dyDescent="0.15">
      <c r="A1546" t="s">
        <v>2181</v>
      </c>
      <c r="B1546" s="6">
        <v>10293152</v>
      </c>
      <c r="C1546" s="7">
        <v>1757500</v>
      </c>
      <c r="D1546">
        <f t="shared" si="72"/>
        <v>5.8567009957325746</v>
      </c>
      <c r="F1546">
        <v>22858516</v>
      </c>
      <c r="G1546">
        <v>966625</v>
      </c>
      <c r="H1546">
        <f t="shared" si="73"/>
        <v>23.647759989654727</v>
      </c>
      <c r="K1546">
        <v>107435025</v>
      </c>
      <c r="L1546">
        <v>4543137</v>
      </c>
      <c r="M1546">
        <f t="shared" si="74"/>
        <v>23.647762548212832</v>
      </c>
    </row>
    <row r="1547" spans="1:13" x14ac:dyDescent="0.15">
      <c r="A1547" t="s">
        <v>2182</v>
      </c>
      <c r="B1547" s="6">
        <v>10305189</v>
      </c>
      <c r="C1547" s="7">
        <v>1759440</v>
      </c>
      <c r="D1547">
        <f t="shared" si="72"/>
        <v>5.8570846405674537</v>
      </c>
      <c r="F1547">
        <v>22885247</v>
      </c>
      <c r="G1547">
        <v>615804</v>
      </c>
      <c r="H1547">
        <f t="shared" si="73"/>
        <v>37.163199654435502</v>
      </c>
      <c r="K1547">
        <v>107560660</v>
      </c>
      <c r="L1547">
        <v>2894278</v>
      </c>
      <c r="M1547">
        <f t="shared" si="74"/>
        <v>37.163209615662353</v>
      </c>
    </row>
    <row r="1548" spans="1:13" x14ac:dyDescent="0.15">
      <c r="A1548" t="s">
        <v>2183</v>
      </c>
      <c r="B1548" s="6">
        <v>10317228</v>
      </c>
      <c r="C1548" s="7">
        <v>1761380</v>
      </c>
      <c r="D1548">
        <f t="shared" si="72"/>
        <v>5.8574685757758118</v>
      </c>
      <c r="F1548">
        <v>22911983</v>
      </c>
      <c r="G1548">
        <v>616483</v>
      </c>
      <c r="H1548">
        <f t="shared" si="73"/>
        <v>37.165636359802299</v>
      </c>
      <c r="K1548">
        <v>107686320</v>
      </c>
      <c r="L1548">
        <v>2897470</v>
      </c>
      <c r="M1548">
        <f t="shared" si="74"/>
        <v>37.165637607982134</v>
      </c>
    </row>
    <row r="1549" spans="1:13" x14ac:dyDescent="0.15">
      <c r="A1549" t="s">
        <v>2184</v>
      </c>
      <c r="B1549" s="6">
        <v>10329269</v>
      </c>
      <c r="C1549" s="7">
        <v>1763320</v>
      </c>
      <c r="D1549">
        <f t="shared" si="72"/>
        <v>5.8578528003992467</v>
      </c>
      <c r="F1549">
        <v>22965838</v>
      </c>
      <c r="G1549">
        <v>969826</v>
      </c>
      <c r="H1549">
        <f t="shared" si="73"/>
        <v>23.68036946833762</v>
      </c>
      <c r="K1549">
        <v>107939438</v>
      </c>
      <c r="L1549">
        <v>4558182</v>
      </c>
      <c r="M1549">
        <f t="shared" si="74"/>
        <v>23.680370375733133</v>
      </c>
    </row>
    <row r="1550" spans="1:13" x14ac:dyDescent="0.15">
      <c r="A1550" t="s">
        <v>2185</v>
      </c>
      <c r="B1550" s="6">
        <v>10341311</v>
      </c>
      <c r="C1550" s="7">
        <v>1765260</v>
      </c>
      <c r="D1550">
        <f t="shared" si="72"/>
        <v>5.8582367469947769</v>
      </c>
      <c r="F1550">
        <v>22992612</v>
      </c>
      <c r="G1550">
        <v>617841</v>
      </c>
      <c r="H1550">
        <f t="shared" si="73"/>
        <v>37.214448377495181</v>
      </c>
      <c r="K1550">
        <v>108065276</v>
      </c>
      <c r="L1550">
        <v>2903852</v>
      </c>
      <c r="M1550">
        <f t="shared" si="74"/>
        <v>37.214457210629192</v>
      </c>
    </row>
    <row r="1551" spans="1:13" x14ac:dyDescent="0.15">
      <c r="A1551" t="s">
        <v>2186</v>
      </c>
      <c r="B1551" s="6">
        <v>10353355</v>
      </c>
      <c r="C1551" s="7">
        <v>1767200</v>
      </c>
      <c r="D1551">
        <f t="shared" si="72"/>
        <v>5.8586209823449522</v>
      </c>
      <c r="F1551">
        <v>23046567</v>
      </c>
      <c r="G1551">
        <v>618520</v>
      </c>
      <c r="H1551">
        <f t="shared" si="73"/>
        <v>37.260827459095907</v>
      </c>
      <c r="K1551">
        <v>108318864</v>
      </c>
      <c r="L1551">
        <v>2907044</v>
      </c>
      <c r="M1551">
        <f t="shared" si="74"/>
        <v>37.260827149503072</v>
      </c>
    </row>
    <row r="1552" spans="1:13" x14ac:dyDescent="0.15">
      <c r="A1552" t="s">
        <v>2187</v>
      </c>
      <c r="B1552" s="6">
        <v>10365400</v>
      </c>
      <c r="C1552" s="7">
        <v>1769140</v>
      </c>
      <c r="D1552">
        <f t="shared" si="72"/>
        <v>5.8590049402534561</v>
      </c>
      <c r="F1552">
        <v>23073380</v>
      </c>
      <c r="G1552">
        <v>619199</v>
      </c>
      <c r="H1552">
        <f t="shared" si="73"/>
        <v>37.263270774016107</v>
      </c>
      <c r="K1552">
        <v>108444886</v>
      </c>
      <c r="L1552">
        <v>2910235</v>
      </c>
      <c r="M1552">
        <f t="shared" si="74"/>
        <v>37.26327461528021</v>
      </c>
    </row>
    <row r="1553" spans="1:13" x14ac:dyDescent="0.15">
      <c r="A1553" t="s">
        <v>2188</v>
      </c>
      <c r="B1553" s="6">
        <v>10377446</v>
      </c>
      <c r="C1553" s="7">
        <v>1771080</v>
      </c>
      <c r="D1553">
        <f t="shared" si="72"/>
        <v>5.8593886216319984</v>
      </c>
      <c r="F1553">
        <v>23127435</v>
      </c>
      <c r="G1553">
        <v>974094</v>
      </c>
      <c r="H1553">
        <f t="shared" si="73"/>
        <v>23.742508423211724</v>
      </c>
      <c r="K1553">
        <v>108698944</v>
      </c>
      <c r="L1553">
        <v>4578241</v>
      </c>
      <c r="M1553">
        <f t="shared" si="74"/>
        <v>23.742512462755894</v>
      </c>
    </row>
    <row r="1554" spans="1:13" x14ac:dyDescent="0.15">
      <c r="A1554" t="s">
        <v>2189</v>
      </c>
      <c r="B1554" s="6">
        <v>10389494</v>
      </c>
      <c r="C1554" s="7">
        <v>1773020</v>
      </c>
      <c r="D1554">
        <f t="shared" si="72"/>
        <v>5.8597725913977285</v>
      </c>
      <c r="F1554">
        <v>23154286</v>
      </c>
      <c r="G1554">
        <v>620557</v>
      </c>
      <c r="H1554">
        <f t="shared" si="73"/>
        <v>37.312101869771837</v>
      </c>
      <c r="K1554">
        <v>108825144</v>
      </c>
      <c r="L1554">
        <v>2916617</v>
      </c>
      <c r="M1554">
        <f t="shared" si="74"/>
        <v>37.312113314843877</v>
      </c>
    </row>
    <row r="1555" spans="1:13" x14ac:dyDescent="0.15">
      <c r="A1555" t="s">
        <v>2190</v>
      </c>
      <c r="B1555" s="6">
        <v>10401544</v>
      </c>
      <c r="C1555" s="7">
        <v>1774960</v>
      </c>
      <c r="D1555">
        <f t="shared" si="72"/>
        <v>5.8601568486050386</v>
      </c>
      <c r="F1555">
        <v>23181140</v>
      </c>
      <c r="G1555">
        <v>621236</v>
      </c>
      <c r="H1555">
        <f t="shared" si="73"/>
        <v>37.314547128627446</v>
      </c>
      <c r="K1555">
        <v>108951358</v>
      </c>
      <c r="L1555">
        <v>2919809</v>
      </c>
      <c r="M1555">
        <f t="shared" si="74"/>
        <v>37.314549684585536</v>
      </c>
    </row>
    <row r="1556" spans="1:13" x14ac:dyDescent="0.15">
      <c r="A1556" t="s">
        <v>2191</v>
      </c>
      <c r="B1556" s="6">
        <v>10413595</v>
      </c>
      <c r="C1556" s="7">
        <v>1776900</v>
      </c>
      <c r="D1556">
        <f t="shared" si="72"/>
        <v>5.8605408295345827</v>
      </c>
      <c r="F1556">
        <v>23235333</v>
      </c>
      <c r="G1556">
        <v>977295</v>
      </c>
      <c r="H1556">
        <f t="shared" si="73"/>
        <v>23.775147729191289</v>
      </c>
      <c r="K1556">
        <v>109206065</v>
      </c>
      <c r="L1556">
        <v>4593286</v>
      </c>
      <c r="M1556">
        <f t="shared" si="74"/>
        <v>23.775150295452971</v>
      </c>
    </row>
    <row r="1557" spans="1:13" x14ac:dyDescent="0.15">
      <c r="A1557" t="s">
        <v>2192</v>
      </c>
      <c r="B1557" s="6">
        <v>10425647</v>
      </c>
      <c r="C1557" s="7">
        <v>1778840</v>
      </c>
      <c r="D1557">
        <f t="shared" si="72"/>
        <v>5.8609245350902839</v>
      </c>
      <c r="F1557">
        <v>23262223</v>
      </c>
      <c r="G1557">
        <v>622594</v>
      </c>
      <c r="H1557">
        <f t="shared" si="73"/>
        <v>37.363390909645773</v>
      </c>
      <c r="K1557">
        <v>109332448</v>
      </c>
      <c r="L1557">
        <v>2926191</v>
      </c>
      <c r="M1557">
        <f t="shared" si="74"/>
        <v>37.363401090359446</v>
      </c>
    </row>
    <row r="1558" spans="1:13" x14ac:dyDescent="0.15">
      <c r="A1558" t="s">
        <v>2193</v>
      </c>
      <c r="B1558" s="6">
        <v>10437701</v>
      </c>
      <c r="C1558" s="7">
        <v>1780780</v>
      </c>
      <c r="D1558">
        <f t="shared" si="72"/>
        <v>5.8613085277238062</v>
      </c>
      <c r="F1558">
        <v>23289119</v>
      </c>
      <c r="G1558">
        <v>623273</v>
      </c>
      <c r="H1558">
        <f t="shared" si="73"/>
        <v>37.365839688226508</v>
      </c>
      <c r="K1558">
        <v>109458859</v>
      </c>
      <c r="L1558">
        <v>2929383</v>
      </c>
      <c r="M1558">
        <f t="shared" si="74"/>
        <v>37.365840861369101</v>
      </c>
    </row>
    <row r="1559" spans="1:13" x14ac:dyDescent="0.15">
      <c r="A1559" t="s">
        <v>2194</v>
      </c>
      <c r="B1559" s="6">
        <v>10449757</v>
      </c>
      <c r="C1559" s="7">
        <v>1782720</v>
      </c>
      <c r="D1559">
        <f t="shared" si="72"/>
        <v>5.8616928064979357</v>
      </c>
      <c r="F1559">
        <v>23343450</v>
      </c>
      <c r="G1559">
        <v>980496</v>
      </c>
      <c r="H1559">
        <f t="shared" si="73"/>
        <v>23.807797278112304</v>
      </c>
      <c r="K1559">
        <v>109714215</v>
      </c>
      <c r="L1559">
        <v>4608331</v>
      </c>
      <c r="M1559">
        <f t="shared" si="74"/>
        <v>23.807798311362617</v>
      </c>
    </row>
    <row r="1560" spans="1:13" x14ac:dyDescent="0.15">
      <c r="A1560" t="s">
        <v>2195</v>
      </c>
      <c r="B1560" s="6">
        <v>10461814</v>
      </c>
      <c r="C1560" s="7">
        <v>1784660</v>
      </c>
      <c r="D1560">
        <f t="shared" si="72"/>
        <v>5.8620768101487117</v>
      </c>
      <c r="F1560">
        <v>23370384</v>
      </c>
      <c r="G1560">
        <v>624631</v>
      </c>
      <c r="H1560">
        <f t="shared" si="73"/>
        <v>37.414704041265963</v>
      </c>
      <c r="K1560">
        <v>109840804</v>
      </c>
      <c r="L1560">
        <v>2935765</v>
      </c>
      <c r="M1560">
        <f t="shared" si="74"/>
        <v>37.414712689878108</v>
      </c>
    </row>
    <row r="1561" spans="1:13" x14ac:dyDescent="0.15">
      <c r="A1561" t="s">
        <v>2196</v>
      </c>
      <c r="B1561" s="6">
        <v>10473872</v>
      </c>
      <c r="C1561" s="7">
        <v>1786600</v>
      </c>
      <c r="D1561">
        <f t="shared" si="72"/>
        <v>5.8624605395723721</v>
      </c>
      <c r="F1561">
        <v>23424814</v>
      </c>
      <c r="G1561">
        <v>625310</v>
      </c>
      <c r="H1561">
        <f t="shared" si="73"/>
        <v>37.461121683644912</v>
      </c>
      <c r="K1561">
        <v>110096625</v>
      </c>
      <c r="L1561">
        <v>2938957</v>
      </c>
      <c r="M1561">
        <f t="shared" si="74"/>
        <v>37.4611214114395</v>
      </c>
    </row>
    <row r="1562" spans="1:13" x14ac:dyDescent="0.15">
      <c r="A1562" t="s">
        <v>2197</v>
      </c>
      <c r="B1562" s="6">
        <v>10485932</v>
      </c>
      <c r="C1562" s="7">
        <v>1788540</v>
      </c>
      <c r="D1562">
        <f t="shared" si="72"/>
        <v>5.8628445547765216</v>
      </c>
      <c r="F1562">
        <v>23451786</v>
      </c>
      <c r="G1562">
        <v>625989</v>
      </c>
      <c r="H1562">
        <f t="shared" si="73"/>
        <v>37.463575238542532</v>
      </c>
      <c r="K1562">
        <v>110223394</v>
      </c>
      <c r="L1562">
        <v>2942148</v>
      </c>
      <c r="M1562">
        <f t="shared" si="74"/>
        <v>37.463578990587827</v>
      </c>
    </row>
    <row r="1563" spans="1:13" x14ac:dyDescent="0.15">
      <c r="A1563" t="s">
        <v>2198</v>
      </c>
      <c r="B1563" s="6">
        <v>10497994</v>
      </c>
      <c r="C1563" s="7">
        <v>1790480</v>
      </c>
      <c r="D1563">
        <f t="shared" si="72"/>
        <v>5.863228854832224</v>
      </c>
      <c r="F1563">
        <v>23506320</v>
      </c>
      <c r="G1563">
        <v>984764</v>
      </c>
      <c r="H1563">
        <f t="shared" si="73"/>
        <v>23.870003371366135</v>
      </c>
      <c r="K1563">
        <v>110479704</v>
      </c>
      <c r="L1563">
        <v>4628390</v>
      </c>
      <c r="M1563">
        <f t="shared" si="74"/>
        <v>23.870007497207453</v>
      </c>
    </row>
    <row r="1564" spans="1:13" x14ac:dyDescent="0.15">
      <c r="A1564" t="s">
        <v>2199</v>
      </c>
      <c r="B1564" s="6">
        <v>10510057</v>
      </c>
      <c r="C1564" s="7">
        <v>1792420</v>
      </c>
      <c r="D1564">
        <f t="shared" si="72"/>
        <v>5.8636128809096082</v>
      </c>
      <c r="F1564">
        <v>23533330</v>
      </c>
      <c r="G1564">
        <v>627347</v>
      </c>
      <c r="H1564">
        <f t="shared" si="73"/>
        <v>37.512461205680431</v>
      </c>
      <c r="K1564">
        <v>110606651</v>
      </c>
      <c r="L1564">
        <v>2948530</v>
      </c>
      <c r="M1564">
        <f t="shared" si="74"/>
        <v>37.512472655865807</v>
      </c>
    </row>
    <row r="1565" spans="1:13" x14ac:dyDescent="0.15">
      <c r="A1565" t="s">
        <v>2200</v>
      </c>
      <c r="B1565" s="6">
        <v>10522121</v>
      </c>
      <c r="C1565" s="7">
        <v>1794360</v>
      </c>
      <c r="D1565">
        <f t="shared" si="72"/>
        <v>5.8639966338973224</v>
      </c>
      <c r="F1565">
        <v>23560344</v>
      </c>
      <c r="G1565">
        <v>628026</v>
      </c>
      <c r="H1565">
        <f t="shared" si="73"/>
        <v>37.514918172177588</v>
      </c>
      <c r="K1565">
        <v>110733616</v>
      </c>
      <c r="L1565">
        <v>2951722</v>
      </c>
      <c r="M1565">
        <f t="shared" si="74"/>
        <v>37.514920443049853</v>
      </c>
    </row>
    <row r="1566" spans="1:13" x14ac:dyDescent="0.15">
      <c r="A1566" t="s">
        <v>2201</v>
      </c>
      <c r="B1566" s="6">
        <v>10534187</v>
      </c>
      <c r="C1566" s="7">
        <v>1796300</v>
      </c>
      <c r="D1566">
        <f t="shared" si="72"/>
        <v>5.8643806713800588</v>
      </c>
      <c r="F1566">
        <v>23615013</v>
      </c>
      <c r="G1566">
        <v>987965</v>
      </c>
      <c r="H1566">
        <f t="shared" si="73"/>
        <v>23.902681775164101</v>
      </c>
      <c r="K1566">
        <v>110990561</v>
      </c>
      <c r="L1566">
        <v>4643435</v>
      </c>
      <c r="M1566">
        <f t="shared" si="74"/>
        <v>23.902684327442937</v>
      </c>
    </row>
    <row r="1567" spans="1:13" x14ac:dyDescent="0.15">
      <c r="A1567" t="s">
        <v>2202</v>
      </c>
      <c r="B1567" s="6">
        <v>10546255</v>
      </c>
      <c r="C1567" s="7">
        <v>1798240</v>
      </c>
      <c r="D1567">
        <f t="shared" si="72"/>
        <v>5.86476499243705</v>
      </c>
      <c r="F1567">
        <v>23642066</v>
      </c>
      <c r="G1567">
        <v>629384</v>
      </c>
      <c r="H1567">
        <f t="shared" si="73"/>
        <v>37.563817955334102</v>
      </c>
      <c r="K1567">
        <v>111117710</v>
      </c>
      <c r="L1567">
        <v>2958104</v>
      </c>
      <c r="M1567">
        <f t="shared" si="74"/>
        <v>37.563828046613644</v>
      </c>
    </row>
    <row r="1568" spans="1:13" x14ac:dyDescent="0.15">
      <c r="A1568" t="s">
        <v>2203</v>
      </c>
      <c r="B1568" s="6">
        <v>10558323</v>
      </c>
      <c r="C1568" s="7">
        <v>1800180</v>
      </c>
      <c r="D1568">
        <f t="shared" si="72"/>
        <v>5.8651484851514848</v>
      </c>
      <c r="F1568">
        <v>23669119</v>
      </c>
      <c r="G1568">
        <v>630063</v>
      </c>
      <c r="H1568">
        <f t="shared" si="73"/>
        <v>37.566273531377021</v>
      </c>
      <c r="K1568">
        <v>111244859</v>
      </c>
      <c r="L1568">
        <v>2961296</v>
      </c>
      <c r="M1568">
        <f t="shared" si="74"/>
        <v>37.566274698645458</v>
      </c>
    </row>
    <row r="1569" spans="1:13" x14ac:dyDescent="0.15">
      <c r="A1569" t="s">
        <v>2204</v>
      </c>
      <c r="B1569" s="6">
        <v>10570394</v>
      </c>
      <c r="C1569" s="7">
        <v>1802120</v>
      </c>
      <c r="D1569">
        <f t="shared" si="72"/>
        <v>5.8655328169045351</v>
      </c>
      <c r="F1569">
        <v>23723927</v>
      </c>
      <c r="G1569">
        <v>991166</v>
      </c>
      <c r="H1569">
        <f t="shared" si="73"/>
        <v>23.935372076927578</v>
      </c>
      <c r="K1569">
        <v>111502456</v>
      </c>
      <c r="L1569">
        <v>4658480</v>
      </c>
      <c r="M1569">
        <f t="shared" si="74"/>
        <v>23.935372911335886</v>
      </c>
    </row>
    <row r="1570" spans="1:13" x14ac:dyDescent="0.15">
      <c r="A1570" t="s">
        <v>2205</v>
      </c>
      <c r="B1570" s="6">
        <v>10582466</v>
      </c>
      <c r="C1570" s="7">
        <v>1804060</v>
      </c>
      <c r="D1570">
        <f t="shared" si="72"/>
        <v>5.8659168763788347</v>
      </c>
      <c r="F1570">
        <v>23751022</v>
      </c>
      <c r="G1570">
        <v>631421</v>
      </c>
      <c r="H1570">
        <f t="shared" si="73"/>
        <v>37.615191765874116</v>
      </c>
      <c r="K1570">
        <v>111629803</v>
      </c>
      <c r="L1570">
        <v>2967678</v>
      </c>
      <c r="M1570">
        <f t="shared" si="74"/>
        <v>37.615200503558675</v>
      </c>
    </row>
    <row r="1571" spans="1:13" x14ac:dyDescent="0.15">
      <c r="A1571" t="s">
        <v>2206</v>
      </c>
      <c r="B1571" s="6">
        <v>10594539</v>
      </c>
      <c r="C1571" s="7">
        <v>1806000</v>
      </c>
      <c r="D1571">
        <f t="shared" si="72"/>
        <v>5.8663006644518276</v>
      </c>
      <c r="F1571">
        <v>23805928</v>
      </c>
      <c r="G1571">
        <v>632100</v>
      </c>
      <c r="H1571">
        <f t="shared" si="73"/>
        <v>37.661648473342822</v>
      </c>
      <c r="K1571">
        <v>111887861</v>
      </c>
      <c r="L1571">
        <v>2970870</v>
      </c>
      <c r="M1571">
        <f t="shared" si="74"/>
        <v>37.661648271381786</v>
      </c>
    </row>
    <row r="1572" spans="1:13" x14ac:dyDescent="0.15">
      <c r="A1572" t="s">
        <v>2207</v>
      </c>
      <c r="B1572" s="6">
        <v>10607553</v>
      </c>
      <c r="C1572" s="7">
        <v>1808100</v>
      </c>
      <c r="D1572">
        <f t="shared" si="72"/>
        <v>5.8666849178695868</v>
      </c>
      <c r="F1572">
        <v>23835171</v>
      </c>
      <c r="G1572">
        <v>632835</v>
      </c>
      <c r="H1572">
        <f t="shared" si="73"/>
        <v>37.664116238830026</v>
      </c>
      <c r="K1572">
        <v>112025303</v>
      </c>
      <c r="L1572">
        <v>2974324</v>
      </c>
      <c r="M1572">
        <f t="shared" si="74"/>
        <v>37.6641223350247</v>
      </c>
    </row>
    <row r="1573" spans="1:13" x14ac:dyDescent="0.15">
      <c r="A1573" t="s">
        <v>2208</v>
      </c>
      <c r="B1573" s="6">
        <v>10620568</v>
      </c>
      <c r="C1573" s="7">
        <v>1810200</v>
      </c>
      <c r="D1573">
        <f t="shared" si="72"/>
        <v>5.8670688321732403</v>
      </c>
      <c r="F1573">
        <v>23892294</v>
      </c>
      <c r="G1573">
        <v>995610</v>
      </c>
      <c r="H1573">
        <f t="shared" si="73"/>
        <v>23.997643655648297</v>
      </c>
      <c r="K1573">
        <v>112293781</v>
      </c>
      <c r="L1573">
        <v>4679367</v>
      </c>
      <c r="M1573">
        <f t="shared" si="74"/>
        <v>23.997643484685</v>
      </c>
    </row>
    <row r="1574" spans="1:13" x14ac:dyDescent="0.15">
      <c r="A1574" t="s">
        <v>2209</v>
      </c>
      <c r="B1574" s="6">
        <v>10633585</v>
      </c>
      <c r="C1574" s="7">
        <v>1812300</v>
      </c>
      <c r="D1574">
        <f t="shared" si="72"/>
        <v>5.8674529603266565</v>
      </c>
      <c r="F1574">
        <v>23921577</v>
      </c>
      <c r="G1574">
        <v>634305</v>
      </c>
      <c r="H1574">
        <f t="shared" si="73"/>
        <v>37.713051292359353</v>
      </c>
      <c r="K1574">
        <v>112431411</v>
      </c>
      <c r="L1574">
        <v>2981233</v>
      </c>
      <c r="M1574">
        <f t="shared" si="74"/>
        <v>37.713057315546955</v>
      </c>
    </row>
    <row r="1575" spans="1:13" x14ac:dyDescent="0.15">
      <c r="A1575" t="s">
        <v>2210</v>
      </c>
      <c r="B1575" s="6">
        <v>10646603</v>
      </c>
      <c r="C1575" s="7">
        <v>1814400</v>
      </c>
      <c r="D1575">
        <f t="shared" si="72"/>
        <v>5.867836750440917</v>
      </c>
      <c r="F1575">
        <v>23950863</v>
      </c>
      <c r="G1575">
        <v>635040</v>
      </c>
      <c r="H1575">
        <f t="shared" si="73"/>
        <v>37.715518707482993</v>
      </c>
      <c r="K1575">
        <v>112569056</v>
      </c>
      <c r="L1575">
        <v>2984688</v>
      </c>
      <c r="M1575">
        <f t="shared" si="74"/>
        <v>37.715518673978657</v>
      </c>
    </row>
    <row r="1576" spans="1:13" x14ac:dyDescent="0.15">
      <c r="A1576" t="s">
        <v>2211</v>
      </c>
      <c r="B1576" s="6">
        <v>10659623</v>
      </c>
      <c r="C1576" s="7">
        <v>1816500</v>
      </c>
      <c r="D1576">
        <f t="shared" si="72"/>
        <v>5.8682207541976332</v>
      </c>
      <c r="F1576">
        <v>24008135</v>
      </c>
      <c r="G1576">
        <v>999075</v>
      </c>
      <c r="H1576">
        <f t="shared" si="73"/>
        <v>24.030363085854415</v>
      </c>
      <c r="K1576">
        <v>112838234</v>
      </c>
      <c r="L1576">
        <v>4695652</v>
      </c>
      <c r="M1576">
        <f t="shared" si="74"/>
        <v>24.030365538161686</v>
      </c>
    </row>
    <row r="1577" spans="1:13" x14ac:dyDescent="0.15">
      <c r="A1577" t="s">
        <v>2212</v>
      </c>
      <c r="B1577" s="6">
        <v>10672645</v>
      </c>
      <c r="C1577" s="7">
        <v>1818600</v>
      </c>
      <c r="D1577">
        <f t="shared" si="72"/>
        <v>5.868604970856703</v>
      </c>
      <c r="F1577">
        <v>24037464</v>
      </c>
      <c r="G1577">
        <v>636510</v>
      </c>
      <c r="H1577">
        <f t="shared" si="73"/>
        <v>37.764471885751995</v>
      </c>
      <c r="K1577">
        <v>112976080</v>
      </c>
      <c r="L1577">
        <v>2991597</v>
      </c>
      <c r="M1577">
        <f t="shared" si="74"/>
        <v>37.764471618336295</v>
      </c>
    </row>
    <row r="1578" spans="1:13" x14ac:dyDescent="0.15">
      <c r="A1578" t="s">
        <v>2213</v>
      </c>
      <c r="B1578" s="6">
        <v>10685668</v>
      </c>
      <c r="C1578" s="7">
        <v>1820700</v>
      </c>
      <c r="D1578">
        <f t="shared" si="72"/>
        <v>5.8689888504421379</v>
      </c>
      <c r="F1578">
        <v>24066794</v>
      </c>
      <c r="G1578">
        <v>637245</v>
      </c>
      <c r="H1578">
        <f t="shared" si="73"/>
        <v>37.766940501690875</v>
      </c>
      <c r="K1578">
        <v>113113931</v>
      </c>
      <c r="L1578">
        <v>2995051</v>
      </c>
      <c r="M1578">
        <f t="shared" si="74"/>
        <v>37.766946539474617</v>
      </c>
    </row>
    <row r="1579" spans="1:13" x14ac:dyDescent="0.15">
      <c r="A1579" t="s">
        <v>2214</v>
      </c>
      <c r="B1579" s="6">
        <v>10698693</v>
      </c>
      <c r="C1579" s="7">
        <v>1822800</v>
      </c>
      <c r="D1579">
        <f t="shared" si="72"/>
        <v>5.8693729427254775</v>
      </c>
      <c r="F1579">
        <v>24124215</v>
      </c>
      <c r="G1579">
        <v>1002540</v>
      </c>
      <c r="H1579">
        <f t="shared" si="73"/>
        <v>24.063094739362022</v>
      </c>
      <c r="K1579">
        <v>113383810</v>
      </c>
      <c r="L1579">
        <v>4711938</v>
      </c>
      <c r="M1579">
        <f t="shared" si="74"/>
        <v>24.063094633248571</v>
      </c>
    </row>
    <row r="1580" spans="1:13" x14ac:dyDescent="0.15">
      <c r="A1580" t="s">
        <v>2215</v>
      </c>
      <c r="B1580" s="6">
        <v>10711719</v>
      </c>
      <c r="C1580" s="7">
        <v>1824900</v>
      </c>
      <c r="D1580">
        <f t="shared" si="72"/>
        <v>5.8697566989972056</v>
      </c>
      <c r="F1580">
        <v>24153586</v>
      </c>
      <c r="G1580">
        <v>638715</v>
      </c>
      <c r="H1580">
        <f t="shared" si="73"/>
        <v>37.815905372505732</v>
      </c>
      <c r="K1580">
        <v>113521854</v>
      </c>
      <c r="L1580">
        <v>3001960</v>
      </c>
      <c r="M1580">
        <f t="shared" si="74"/>
        <v>37.815911604418446</v>
      </c>
    </row>
    <row r="1581" spans="1:13" x14ac:dyDescent="0.15">
      <c r="A1581" t="s">
        <v>2216</v>
      </c>
      <c r="B1581" s="6">
        <v>10724747</v>
      </c>
      <c r="C1581" s="7">
        <v>1827000</v>
      </c>
      <c r="D1581">
        <f t="shared" si="72"/>
        <v>5.8701406677613575</v>
      </c>
      <c r="F1581">
        <v>24211116</v>
      </c>
      <c r="G1581">
        <v>639450</v>
      </c>
      <c r="H1581">
        <f t="shared" si="73"/>
        <v>37.862406755805772</v>
      </c>
      <c r="K1581">
        <v>113792245</v>
      </c>
      <c r="L1581">
        <v>3005415</v>
      </c>
      <c r="M1581">
        <f t="shared" si="74"/>
        <v>37.862406689259224</v>
      </c>
    </row>
    <row r="1582" spans="1:13" x14ac:dyDescent="0.15">
      <c r="A1582" t="s">
        <v>2217</v>
      </c>
      <c r="B1582" s="6">
        <v>10736955</v>
      </c>
      <c r="C1582" s="7">
        <v>1828960</v>
      </c>
      <c r="D1582">
        <f t="shared" si="72"/>
        <v>5.8705247791094388</v>
      </c>
      <c r="F1582">
        <v>24238675</v>
      </c>
      <c r="G1582">
        <v>640136</v>
      </c>
      <c r="H1582">
        <f t="shared" si="73"/>
        <v>37.864883399777547</v>
      </c>
      <c r="K1582">
        <v>113921772</v>
      </c>
      <c r="L1582">
        <v>3008639</v>
      </c>
      <c r="M1582">
        <f t="shared" si="74"/>
        <v>37.864885750666666</v>
      </c>
    </row>
    <row r="1583" spans="1:13" x14ac:dyDescent="0.15">
      <c r="A1583" t="s">
        <v>2218</v>
      </c>
      <c r="B1583" s="6">
        <v>10749164</v>
      </c>
      <c r="C1583" s="7">
        <v>1830920</v>
      </c>
      <c r="D1583">
        <f t="shared" si="72"/>
        <v>5.8709086142485747</v>
      </c>
      <c r="F1583">
        <v>24294453</v>
      </c>
      <c r="G1583">
        <v>1007006</v>
      </c>
      <c r="H1583">
        <f t="shared" si="73"/>
        <v>24.125430235768206</v>
      </c>
      <c r="K1583">
        <v>114183929</v>
      </c>
      <c r="L1583">
        <v>4732928</v>
      </c>
      <c r="M1583">
        <f t="shared" si="74"/>
        <v>24.125431234111314</v>
      </c>
    </row>
    <row r="1584" spans="1:13" x14ac:dyDescent="0.15">
      <c r="A1584" t="s">
        <v>2219</v>
      </c>
      <c r="B1584" s="6">
        <v>10761375</v>
      </c>
      <c r="C1584" s="7">
        <v>1832880</v>
      </c>
      <c r="D1584">
        <f t="shared" si="72"/>
        <v>5.8712927196543143</v>
      </c>
      <c r="F1584">
        <v>24322051</v>
      </c>
      <c r="G1584">
        <v>641508</v>
      </c>
      <c r="H1584">
        <f t="shared" si="73"/>
        <v>37.913870131003826</v>
      </c>
      <c r="K1584">
        <v>114313639</v>
      </c>
      <c r="L1584">
        <v>3015087</v>
      </c>
      <c r="M1584">
        <f t="shared" si="74"/>
        <v>37.913877443669122</v>
      </c>
    </row>
    <row r="1585" spans="1:13" x14ac:dyDescent="0.15">
      <c r="A1585" t="s">
        <v>2220</v>
      </c>
      <c r="B1585" s="6">
        <v>10773587</v>
      </c>
      <c r="C1585" s="7">
        <v>1834840</v>
      </c>
      <c r="D1585">
        <f t="shared" si="72"/>
        <v>5.8716765494539036</v>
      </c>
      <c r="F1585">
        <v>24349653</v>
      </c>
      <c r="G1585">
        <v>642194</v>
      </c>
      <c r="H1585">
        <f t="shared" si="73"/>
        <v>37.916350822337172</v>
      </c>
      <c r="K1585">
        <v>114443369</v>
      </c>
      <c r="L1585">
        <v>3018311</v>
      </c>
      <c r="M1585">
        <f t="shared" si="74"/>
        <v>37.916360838893013</v>
      </c>
    </row>
    <row r="1586" spans="1:13" x14ac:dyDescent="0.15">
      <c r="A1586" t="s">
        <v>2221</v>
      </c>
      <c r="B1586" s="6">
        <v>10785801</v>
      </c>
      <c r="C1586" s="7">
        <v>1836800</v>
      </c>
      <c r="D1586">
        <f t="shared" si="72"/>
        <v>5.8720606489547036</v>
      </c>
      <c r="F1586">
        <v>24405571</v>
      </c>
      <c r="G1586">
        <v>1010240</v>
      </c>
      <c r="H1586">
        <f t="shared" si="73"/>
        <v>24.158191122901489</v>
      </c>
      <c r="K1586">
        <v>114706183</v>
      </c>
      <c r="L1586">
        <v>4748128</v>
      </c>
      <c r="M1586">
        <f t="shared" si="74"/>
        <v>24.158190975474966</v>
      </c>
    </row>
    <row r="1587" spans="1:13" x14ac:dyDescent="0.15">
      <c r="A1587" t="s">
        <v>2222</v>
      </c>
      <c r="B1587" s="6">
        <v>10798016</v>
      </c>
      <c r="C1587" s="7">
        <v>1838760</v>
      </c>
      <c r="D1587">
        <f t="shared" si="72"/>
        <v>5.8724444734494989</v>
      </c>
      <c r="F1587">
        <v>24433210</v>
      </c>
      <c r="G1587">
        <v>643566</v>
      </c>
      <c r="H1587">
        <f t="shared" si="73"/>
        <v>37.965352426946112</v>
      </c>
      <c r="K1587">
        <v>114836087</v>
      </c>
      <c r="L1587">
        <v>3024760</v>
      </c>
      <c r="M1587">
        <f t="shared" si="74"/>
        <v>37.96535493725122</v>
      </c>
    </row>
    <row r="1588" spans="1:13" x14ac:dyDescent="0.15">
      <c r="A1588" t="s">
        <v>2223</v>
      </c>
      <c r="B1588" s="6">
        <v>10810233</v>
      </c>
      <c r="C1588" s="7">
        <v>1840720</v>
      </c>
      <c r="D1588">
        <f t="shared" si="72"/>
        <v>5.872828567082446</v>
      </c>
      <c r="F1588">
        <v>24460854</v>
      </c>
      <c r="G1588">
        <v>644252</v>
      </c>
      <c r="H1588">
        <f t="shared" si="73"/>
        <v>37.967835567448759</v>
      </c>
      <c r="K1588">
        <v>114966013</v>
      </c>
      <c r="L1588">
        <v>3027984</v>
      </c>
      <c r="M1588">
        <f t="shared" si="74"/>
        <v>37.967840318839201</v>
      </c>
    </row>
    <row r="1589" spans="1:13" x14ac:dyDescent="0.15">
      <c r="A1589" t="s">
        <v>2224</v>
      </c>
      <c r="B1589" s="6">
        <v>10822452</v>
      </c>
      <c r="C1589" s="7">
        <v>1842680</v>
      </c>
      <c r="D1589">
        <f t="shared" si="72"/>
        <v>5.8732129289947252</v>
      </c>
      <c r="F1589">
        <v>24516912</v>
      </c>
      <c r="G1589">
        <v>1013474</v>
      </c>
      <c r="H1589">
        <f t="shared" si="73"/>
        <v>24.190962965009462</v>
      </c>
      <c r="K1589">
        <v>115229486</v>
      </c>
      <c r="L1589">
        <v>4763327</v>
      </c>
      <c r="M1589">
        <f t="shared" si="74"/>
        <v>24.190966943902865</v>
      </c>
    </row>
    <row r="1590" spans="1:13" x14ac:dyDescent="0.15">
      <c r="A1590" t="s">
        <v>2225</v>
      </c>
      <c r="B1590" s="6">
        <v>10834671</v>
      </c>
      <c r="C1590" s="7">
        <v>1844640</v>
      </c>
      <c r="D1590">
        <f t="shared" si="72"/>
        <v>5.8735964741087692</v>
      </c>
      <c r="F1590">
        <v>24544592</v>
      </c>
      <c r="G1590">
        <v>645624</v>
      </c>
      <c r="H1590">
        <f t="shared" si="73"/>
        <v>38.016851913807415</v>
      </c>
      <c r="K1590">
        <v>115359582</v>
      </c>
      <c r="L1590">
        <v>3034432</v>
      </c>
      <c r="M1590">
        <f t="shared" si="74"/>
        <v>38.016861804779282</v>
      </c>
    </row>
    <row r="1591" spans="1:13" x14ac:dyDescent="0.15">
      <c r="A1591" t="s">
        <v>2226</v>
      </c>
      <c r="B1591" s="6">
        <v>10846893</v>
      </c>
      <c r="C1591" s="7">
        <v>1846600</v>
      </c>
      <c r="D1591">
        <f t="shared" si="72"/>
        <v>5.8739808296328384</v>
      </c>
      <c r="F1591">
        <v>24600752</v>
      </c>
      <c r="G1591">
        <v>646310</v>
      </c>
      <c r="H1591">
        <f t="shared" si="73"/>
        <v>38.063393727468245</v>
      </c>
      <c r="K1591">
        <v>115623534</v>
      </c>
      <c r="L1591">
        <v>3037657</v>
      </c>
      <c r="M1591">
        <f t="shared" si="74"/>
        <v>38.063393595787808</v>
      </c>
    </row>
    <row r="1592" spans="1:13" x14ac:dyDescent="0.15">
      <c r="A1592" t="s">
        <v>2227</v>
      </c>
      <c r="B1592" s="6">
        <v>10859116</v>
      </c>
      <c r="C1592" s="7">
        <v>1848560</v>
      </c>
      <c r="D1592">
        <f t="shared" si="72"/>
        <v>5.8743649110659106</v>
      </c>
      <c r="F1592">
        <v>24628474</v>
      </c>
      <c r="G1592">
        <v>646996</v>
      </c>
      <c r="H1592">
        <f t="shared" si="73"/>
        <v>38.065882942089289</v>
      </c>
      <c r="K1592">
        <v>115753827</v>
      </c>
      <c r="L1592">
        <v>3040881</v>
      </c>
      <c r="M1592">
        <f t="shared" si="74"/>
        <v>38.065885182616483</v>
      </c>
    </row>
    <row r="1593" spans="1:13" x14ac:dyDescent="0.15">
      <c r="A1593" t="s">
        <v>2228</v>
      </c>
      <c r="B1593" s="6">
        <v>10871340</v>
      </c>
      <c r="C1593" s="7">
        <v>1850520</v>
      </c>
      <c r="D1593">
        <f t="shared" si="72"/>
        <v>5.8747487192789052</v>
      </c>
      <c r="F1593">
        <v>24684735</v>
      </c>
      <c r="G1593">
        <v>1017786</v>
      </c>
      <c r="H1593">
        <f t="shared" si="73"/>
        <v>24.253364656224392</v>
      </c>
      <c r="K1593">
        <v>116018254</v>
      </c>
      <c r="L1593">
        <v>4783594</v>
      </c>
      <c r="M1593">
        <f t="shared" si="74"/>
        <v>24.253365565723179</v>
      </c>
    </row>
    <row r="1594" spans="1:13" x14ac:dyDescent="0.15">
      <c r="A1594" t="s">
        <v>2229</v>
      </c>
      <c r="B1594" s="6">
        <v>10883566</v>
      </c>
      <c r="C1594" s="7">
        <v>1852480</v>
      </c>
      <c r="D1594">
        <f t="shared" si="72"/>
        <v>5.8751327949559506</v>
      </c>
      <c r="F1594">
        <v>24712496</v>
      </c>
      <c r="G1594">
        <v>648368</v>
      </c>
      <c r="H1594">
        <f t="shared" si="73"/>
        <v>38.114922389753964</v>
      </c>
      <c r="K1594">
        <v>116148731</v>
      </c>
      <c r="L1594">
        <v>3047329</v>
      </c>
      <c r="M1594">
        <f t="shared" si="74"/>
        <v>38.114929828712292</v>
      </c>
    </row>
    <row r="1595" spans="1:13" x14ac:dyDescent="0.15">
      <c r="A1595" t="s">
        <v>2230</v>
      </c>
      <c r="B1595" s="6">
        <v>10895793</v>
      </c>
      <c r="C1595" s="7">
        <v>1854440</v>
      </c>
      <c r="D1595">
        <f t="shared" si="72"/>
        <v>5.8755165980026316</v>
      </c>
      <c r="F1595">
        <v>24740259</v>
      </c>
      <c r="G1595">
        <v>649054</v>
      </c>
      <c r="H1595">
        <f t="shared" si="73"/>
        <v>38.117412418689355</v>
      </c>
      <c r="K1595">
        <v>116279217</v>
      </c>
      <c r="L1595">
        <v>3050553</v>
      </c>
      <c r="M1595">
        <f t="shared" si="74"/>
        <v>38.117422316543916</v>
      </c>
    </row>
    <row r="1596" spans="1:13" x14ac:dyDescent="0.15">
      <c r="A1596" t="s">
        <v>2231</v>
      </c>
      <c r="B1596" s="6">
        <v>10908022</v>
      </c>
      <c r="C1596" s="7">
        <v>1856400</v>
      </c>
      <c r="D1596">
        <f t="shared" si="72"/>
        <v>5.8759006679594918</v>
      </c>
      <c r="F1596">
        <v>24796660</v>
      </c>
      <c r="G1596">
        <v>1021020</v>
      </c>
      <c r="H1596">
        <f t="shared" si="73"/>
        <v>24.28616481557658</v>
      </c>
      <c r="K1596">
        <v>116544302</v>
      </c>
      <c r="L1596">
        <v>4798794</v>
      </c>
      <c r="M1596">
        <f t="shared" si="74"/>
        <v>24.28616481557658</v>
      </c>
    </row>
    <row r="1597" spans="1:13" x14ac:dyDescent="0.15">
      <c r="A1597" t="s">
        <v>2232</v>
      </c>
      <c r="B1597" s="6">
        <v>10920252</v>
      </c>
      <c r="C1597" s="7">
        <v>1858360</v>
      </c>
      <c r="D1597">
        <f t="shared" si="72"/>
        <v>5.8762844658731357</v>
      </c>
      <c r="F1597">
        <v>24824462</v>
      </c>
      <c r="G1597">
        <v>650426</v>
      </c>
      <c r="H1597">
        <f t="shared" si="73"/>
        <v>38.166466285173101</v>
      </c>
      <c r="K1597">
        <v>116674971</v>
      </c>
      <c r="L1597">
        <v>3057002</v>
      </c>
      <c r="M1597">
        <f t="shared" si="74"/>
        <v>38.166468651312627</v>
      </c>
    </row>
    <row r="1598" spans="1:13" x14ac:dyDescent="0.15">
      <c r="A1598" t="s">
        <v>2233</v>
      </c>
      <c r="B1598" s="6">
        <v>10932484</v>
      </c>
      <c r="C1598" s="7">
        <v>1860320</v>
      </c>
      <c r="D1598">
        <f t="shared" si="72"/>
        <v>5.8766685301453512</v>
      </c>
      <c r="F1598">
        <v>24852268</v>
      </c>
      <c r="G1598">
        <v>651112</v>
      </c>
      <c r="H1598">
        <f t="shared" si="73"/>
        <v>38.168960178893954</v>
      </c>
      <c r="K1598">
        <v>116805659</v>
      </c>
      <c r="L1598">
        <v>3060226</v>
      </c>
      <c r="M1598">
        <f t="shared" si="74"/>
        <v>38.168964971868093</v>
      </c>
    </row>
    <row r="1599" spans="1:13" x14ac:dyDescent="0.15">
      <c r="A1599" t="s">
        <v>2234</v>
      </c>
      <c r="B1599" s="6">
        <v>10944718</v>
      </c>
      <c r="C1599" s="7">
        <v>1862280</v>
      </c>
      <c r="D1599">
        <f t="shared" si="72"/>
        <v>5.8770528599351337</v>
      </c>
      <c r="F1599">
        <v>24908809</v>
      </c>
      <c r="G1599">
        <v>1024254</v>
      </c>
      <c r="H1599">
        <f t="shared" si="73"/>
        <v>24.318976542927828</v>
      </c>
      <c r="K1599">
        <v>117071402</v>
      </c>
      <c r="L1599">
        <v>4813993</v>
      </c>
      <c r="M1599">
        <f t="shared" si="74"/>
        <v>24.318980521990788</v>
      </c>
    </row>
    <row r="1600" spans="1:13" x14ac:dyDescent="0.15">
      <c r="A1600" t="s">
        <v>2235</v>
      </c>
      <c r="B1600" s="6">
        <v>10956953</v>
      </c>
      <c r="C1600" s="7">
        <v>1864240</v>
      </c>
      <c r="D1600">
        <f t="shared" si="72"/>
        <v>5.8774369179933919</v>
      </c>
      <c r="F1600">
        <v>24936654</v>
      </c>
      <c r="G1600">
        <v>652484</v>
      </c>
      <c r="H1600">
        <f t="shared" si="73"/>
        <v>38.218031400003682</v>
      </c>
      <c r="K1600">
        <v>117202273</v>
      </c>
      <c r="L1600">
        <v>3066674</v>
      </c>
      <c r="M1600">
        <f t="shared" si="74"/>
        <v>38.218041109032129</v>
      </c>
    </row>
    <row r="1601" spans="1:13" x14ac:dyDescent="0.15">
      <c r="A1601" t="s">
        <v>2236</v>
      </c>
      <c r="B1601" s="6">
        <v>10969189</v>
      </c>
      <c r="C1601" s="7">
        <v>1866200</v>
      </c>
      <c r="D1601">
        <f t="shared" si="72"/>
        <v>5.8778207051762941</v>
      </c>
      <c r="F1601">
        <v>24993297</v>
      </c>
      <c r="G1601">
        <v>653170</v>
      </c>
      <c r="H1601">
        <f t="shared" si="73"/>
        <v>38.264612581716861</v>
      </c>
      <c r="K1601">
        <v>117468495</v>
      </c>
      <c r="L1601">
        <v>3069899</v>
      </c>
      <c r="M1601">
        <f t="shared" si="74"/>
        <v>38.264612288547603</v>
      </c>
    </row>
    <row r="1602" spans="1:13" x14ac:dyDescent="0.15">
      <c r="A1602" t="s">
        <v>2237</v>
      </c>
      <c r="B1602" s="6">
        <v>10981427</v>
      </c>
      <c r="C1602" s="7">
        <v>1868160</v>
      </c>
      <c r="D1602">
        <f t="shared" ref="D1602:D1665" si="75">B1602/C1602</f>
        <v>5.8782047576224734</v>
      </c>
      <c r="F1602">
        <v>25021180</v>
      </c>
      <c r="G1602">
        <v>653856</v>
      </c>
      <c r="H1602">
        <f t="shared" ref="H1602:H1665" si="76">F1602/G1602</f>
        <v>38.267110801154992</v>
      </c>
      <c r="K1602">
        <v>117599546</v>
      </c>
      <c r="L1602">
        <v>3073123</v>
      </c>
      <c r="M1602">
        <f t="shared" ref="M1602:M1665" si="77">K1602/L1602</f>
        <v>38.267113291592949</v>
      </c>
    </row>
    <row r="1603" spans="1:13" x14ac:dyDescent="0.15">
      <c r="A1603" t="s">
        <v>2238</v>
      </c>
      <c r="B1603" s="6">
        <v>10993666</v>
      </c>
      <c r="C1603" s="7">
        <v>1870120</v>
      </c>
      <c r="D1603">
        <f t="shared" si="75"/>
        <v>5.8785885397728492</v>
      </c>
      <c r="F1603">
        <v>25077925</v>
      </c>
      <c r="G1603">
        <v>1028566</v>
      </c>
      <c r="H1603">
        <f t="shared" si="76"/>
        <v>24.381444652068996</v>
      </c>
      <c r="K1603">
        <v>117866247</v>
      </c>
      <c r="L1603">
        <v>4834260</v>
      </c>
      <c r="M1603">
        <f t="shared" si="77"/>
        <v>24.381445557334526</v>
      </c>
    </row>
    <row r="1604" spans="1:13" x14ac:dyDescent="0.15">
      <c r="A1604" t="s">
        <v>2239</v>
      </c>
      <c r="B1604" s="6">
        <v>11005907</v>
      </c>
      <c r="C1604" s="7">
        <v>1872080</v>
      </c>
      <c r="D1604">
        <f t="shared" si="75"/>
        <v>5.8789725866415967</v>
      </c>
      <c r="F1604">
        <v>25105848</v>
      </c>
      <c r="G1604">
        <v>655228</v>
      </c>
      <c r="H1604">
        <f t="shared" si="76"/>
        <v>38.316201383335269</v>
      </c>
      <c r="K1604">
        <v>117997485</v>
      </c>
      <c r="L1604">
        <v>3079571</v>
      </c>
      <c r="M1604">
        <f t="shared" si="77"/>
        <v>38.31620865373781</v>
      </c>
    </row>
    <row r="1605" spans="1:13" x14ac:dyDescent="0.15">
      <c r="A1605" t="s">
        <v>2240</v>
      </c>
      <c r="B1605" s="6">
        <v>11018150</v>
      </c>
      <c r="C1605" s="7">
        <v>1874040</v>
      </c>
      <c r="D1605">
        <f t="shared" si="75"/>
        <v>5.8793568973981349</v>
      </c>
      <c r="F1605">
        <v>25133776</v>
      </c>
      <c r="G1605">
        <v>655914</v>
      </c>
      <c r="H1605">
        <f t="shared" si="76"/>
        <v>38.31870641578012</v>
      </c>
      <c r="K1605">
        <v>118128747</v>
      </c>
      <c r="L1605">
        <v>3082795</v>
      </c>
      <c r="M1605">
        <f t="shared" si="77"/>
        <v>38.318716294790931</v>
      </c>
    </row>
    <row r="1606" spans="1:13" x14ac:dyDescent="0.15">
      <c r="A1606" t="s">
        <v>2241</v>
      </c>
      <c r="B1606" s="6">
        <v>11030394</v>
      </c>
      <c r="C1606" s="7">
        <v>1876000</v>
      </c>
      <c r="D1606">
        <f t="shared" si="75"/>
        <v>5.8797409381663117</v>
      </c>
      <c r="F1606">
        <v>25190661</v>
      </c>
      <c r="G1606">
        <v>1031800</v>
      </c>
      <c r="H1606">
        <f t="shared" si="76"/>
        <v>24.414286683465789</v>
      </c>
      <c r="K1606">
        <v>118396106</v>
      </c>
      <c r="L1606">
        <v>4849460</v>
      </c>
      <c r="M1606">
        <f t="shared" si="77"/>
        <v>24.414286539119818</v>
      </c>
    </row>
    <row r="1607" spans="1:13" x14ac:dyDescent="0.15">
      <c r="A1607" t="s">
        <v>2242</v>
      </c>
      <c r="B1607" s="6">
        <v>11042639</v>
      </c>
      <c r="C1607" s="7">
        <v>1877960</v>
      </c>
      <c r="D1607">
        <f t="shared" si="75"/>
        <v>5.8801247097914757</v>
      </c>
      <c r="F1607">
        <v>25218625</v>
      </c>
      <c r="G1607">
        <v>657286</v>
      </c>
      <c r="H1607">
        <f t="shared" si="76"/>
        <v>38.367810968132595</v>
      </c>
      <c r="K1607">
        <v>118527537</v>
      </c>
      <c r="L1607">
        <v>3089244</v>
      </c>
      <c r="M1607">
        <f t="shared" si="77"/>
        <v>38.367813290241884</v>
      </c>
    </row>
    <row r="1608" spans="1:13" x14ac:dyDescent="0.15">
      <c r="A1608" t="s">
        <v>2243</v>
      </c>
      <c r="B1608" s="6">
        <v>11054886</v>
      </c>
      <c r="C1608" s="7">
        <v>1879920</v>
      </c>
      <c r="D1608">
        <f t="shared" si="75"/>
        <v>5.8805087450529809</v>
      </c>
      <c r="F1608">
        <v>25246595</v>
      </c>
      <c r="G1608">
        <v>657972</v>
      </c>
      <c r="H1608">
        <f t="shared" si="76"/>
        <v>38.370318189831785</v>
      </c>
      <c r="K1608">
        <v>118658996</v>
      </c>
      <c r="L1608">
        <v>3092468</v>
      </c>
      <c r="M1608">
        <f t="shared" si="77"/>
        <v>38.370322991216078</v>
      </c>
    </row>
    <row r="1609" spans="1:13" x14ac:dyDescent="0.15">
      <c r="A1609" t="s">
        <v>2244</v>
      </c>
      <c r="B1609" s="6">
        <v>11067134</v>
      </c>
      <c r="C1609" s="7">
        <v>1881880</v>
      </c>
      <c r="D1609">
        <f t="shared" si="75"/>
        <v>5.8808925117435757</v>
      </c>
      <c r="F1609">
        <v>25303618</v>
      </c>
      <c r="G1609">
        <v>1035034</v>
      </c>
      <c r="H1609">
        <f t="shared" si="76"/>
        <v>24.447137002262728</v>
      </c>
      <c r="K1609">
        <v>118927004</v>
      </c>
      <c r="L1609">
        <v>4864659</v>
      </c>
      <c r="M1609">
        <f t="shared" si="77"/>
        <v>24.447140899290165</v>
      </c>
    </row>
    <row r="1610" spans="1:13" x14ac:dyDescent="0.15">
      <c r="A1610" t="s">
        <v>2245</v>
      </c>
      <c r="B1610" s="6">
        <v>11079384</v>
      </c>
      <c r="C1610" s="7">
        <v>1883840</v>
      </c>
      <c r="D1610">
        <f t="shared" si="75"/>
        <v>5.8812765415321895</v>
      </c>
      <c r="F1610">
        <v>25331625</v>
      </c>
      <c r="G1610">
        <v>659344</v>
      </c>
      <c r="H1610">
        <f t="shared" si="76"/>
        <v>38.419436591521269</v>
      </c>
      <c r="K1610">
        <v>119058637</v>
      </c>
      <c r="L1610">
        <v>3098916</v>
      </c>
      <c r="M1610">
        <f t="shared" si="77"/>
        <v>38.419446348335995</v>
      </c>
    </row>
    <row r="1611" spans="1:13" x14ac:dyDescent="0.15">
      <c r="A1611" t="s">
        <v>2246</v>
      </c>
      <c r="B1611" s="6">
        <v>11091636</v>
      </c>
      <c r="C1611" s="7">
        <v>1885800</v>
      </c>
      <c r="D1611">
        <f t="shared" si="75"/>
        <v>5.881660833598473</v>
      </c>
      <c r="F1611">
        <v>25388754</v>
      </c>
      <c r="G1611">
        <v>660030</v>
      </c>
      <c r="H1611">
        <f t="shared" si="76"/>
        <v>38.466060633607562</v>
      </c>
      <c r="K1611">
        <v>119327143</v>
      </c>
      <c r="L1611">
        <v>3102141</v>
      </c>
      <c r="M1611">
        <f t="shared" si="77"/>
        <v>38.466060375721156</v>
      </c>
    </row>
    <row r="1612" spans="1:13" x14ac:dyDescent="0.15">
      <c r="A1612" t="s">
        <v>2247</v>
      </c>
      <c r="B1612" s="6">
        <v>11103889</v>
      </c>
      <c r="C1612" s="7">
        <v>1887760</v>
      </c>
      <c r="D1612">
        <f t="shared" si="75"/>
        <v>5.8820448573971271</v>
      </c>
      <c r="F1612">
        <v>25416801</v>
      </c>
      <c r="G1612">
        <v>660716</v>
      </c>
      <c r="H1612">
        <f t="shared" si="76"/>
        <v>38.468571973434877</v>
      </c>
      <c r="K1612">
        <v>119458964</v>
      </c>
      <c r="L1612">
        <v>3105365</v>
      </c>
      <c r="M1612">
        <f t="shared" si="77"/>
        <v>38.46857422557413</v>
      </c>
    </row>
    <row r="1613" spans="1:13" x14ac:dyDescent="0.15">
      <c r="A1613" t="s">
        <v>2248</v>
      </c>
      <c r="B1613" s="6">
        <v>11116143</v>
      </c>
      <c r="C1613" s="7">
        <v>1889720</v>
      </c>
      <c r="D1613">
        <f t="shared" si="75"/>
        <v>5.8824286137628858</v>
      </c>
      <c r="F1613">
        <v>25474031</v>
      </c>
      <c r="G1613">
        <v>1039346</v>
      </c>
      <c r="H1613">
        <f t="shared" si="76"/>
        <v>24.509673390766885</v>
      </c>
      <c r="K1613">
        <v>119727945</v>
      </c>
      <c r="L1613">
        <v>4884926</v>
      </c>
      <c r="M1613">
        <f t="shared" si="77"/>
        <v>24.509674250950781</v>
      </c>
    </row>
    <row r="1614" spans="1:13" x14ac:dyDescent="0.15">
      <c r="A1614" t="s">
        <v>2249</v>
      </c>
      <c r="B1614" s="6">
        <v>11128399</v>
      </c>
      <c r="C1614" s="7">
        <v>1891680</v>
      </c>
      <c r="D1614">
        <f t="shared" si="75"/>
        <v>5.882812632157659</v>
      </c>
      <c r="F1614">
        <v>25502116</v>
      </c>
      <c r="G1614">
        <v>662088</v>
      </c>
      <c r="H1614">
        <f t="shared" si="76"/>
        <v>38.517713657399014</v>
      </c>
      <c r="K1614">
        <v>119859945</v>
      </c>
      <c r="L1614">
        <v>3111813</v>
      </c>
      <c r="M1614">
        <f t="shared" si="77"/>
        <v>38.517721019868482</v>
      </c>
    </row>
    <row r="1615" spans="1:13" x14ac:dyDescent="0.15">
      <c r="A1615" t="s">
        <v>2250</v>
      </c>
      <c r="B1615" s="6">
        <v>11140657</v>
      </c>
      <c r="C1615" s="7">
        <v>1893640</v>
      </c>
      <c r="D1615">
        <f t="shared" si="75"/>
        <v>5.8831969117678122</v>
      </c>
      <c r="F1615">
        <v>25530207</v>
      </c>
      <c r="G1615">
        <v>662774</v>
      </c>
      <c r="H1615">
        <f t="shared" si="76"/>
        <v>38.520230123692237</v>
      </c>
      <c r="K1615">
        <v>119991972</v>
      </c>
      <c r="L1615">
        <v>3115037</v>
      </c>
      <c r="M1615">
        <f t="shared" si="77"/>
        <v>38.520239727489596</v>
      </c>
    </row>
    <row r="1616" spans="1:13" x14ac:dyDescent="0.15">
      <c r="A1616" t="s">
        <v>2251</v>
      </c>
      <c r="B1616" s="6">
        <v>11152916</v>
      </c>
      <c r="C1616" s="7">
        <v>1895600</v>
      </c>
      <c r="D1616">
        <f t="shared" si="75"/>
        <v>5.8835809242456216</v>
      </c>
      <c r="F1616">
        <v>25587577</v>
      </c>
      <c r="G1616">
        <v>1042580</v>
      </c>
      <c r="H1616">
        <f t="shared" si="76"/>
        <v>24.542555007769188</v>
      </c>
      <c r="K1616">
        <v>120261611</v>
      </c>
      <c r="L1616">
        <v>4900126</v>
      </c>
      <c r="M1616">
        <f t="shared" si="77"/>
        <v>24.542554824100442</v>
      </c>
    </row>
    <row r="1617" spans="1:13" x14ac:dyDescent="0.15">
      <c r="A1617" t="s">
        <v>2252</v>
      </c>
      <c r="B1617" s="6">
        <v>11165176</v>
      </c>
      <c r="C1617" s="7">
        <v>1897560</v>
      </c>
      <c r="D1617">
        <f t="shared" si="75"/>
        <v>5.8839646704188535</v>
      </c>
      <c r="F1617">
        <v>25615704</v>
      </c>
      <c r="G1617">
        <v>664146</v>
      </c>
      <c r="H1617">
        <f t="shared" si="76"/>
        <v>38.569386851686225</v>
      </c>
      <c r="K1617">
        <v>120393808</v>
      </c>
      <c r="L1617">
        <v>3121486</v>
      </c>
      <c r="M1617">
        <f t="shared" si="77"/>
        <v>38.569389066617632</v>
      </c>
    </row>
    <row r="1618" spans="1:13" x14ac:dyDescent="0.15">
      <c r="A1618" t="s">
        <v>2253</v>
      </c>
      <c r="B1618" s="6">
        <v>11177438</v>
      </c>
      <c r="C1618" s="7">
        <v>1899520</v>
      </c>
      <c r="D1618">
        <f t="shared" si="75"/>
        <v>5.8843486775606468</v>
      </c>
      <c r="F1618">
        <v>25643837</v>
      </c>
      <c r="G1618">
        <v>664832</v>
      </c>
      <c r="H1618">
        <f t="shared" si="76"/>
        <v>38.571905383615707</v>
      </c>
      <c r="K1618">
        <v>120526033</v>
      </c>
      <c r="L1618">
        <v>3124710</v>
      </c>
      <c r="M1618">
        <f t="shared" si="77"/>
        <v>38.571910033251086</v>
      </c>
    </row>
    <row r="1619" spans="1:13" x14ac:dyDescent="0.15">
      <c r="A1619" t="s">
        <v>2254</v>
      </c>
      <c r="B1619" s="6">
        <v>11189702</v>
      </c>
      <c r="C1619" s="7">
        <v>1901480</v>
      </c>
      <c r="D1619">
        <f t="shared" si="75"/>
        <v>5.8847329448640009</v>
      </c>
      <c r="F1619">
        <v>25701346</v>
      </c>
      <c r="G1619">
        <v>1045814</v>
      </c>
      <c r="H1619">
        <f t="shared" si="76"/>
        <v>24.575446494309695</v>
      </c>
      <c r="K1619">
        <v>120796326</v>
      </c>
      <c r="L1619">
        <v>4915325</v>
      </c>
      <c r="M1619">
        <f t="shared" si="77"/>
        <v>24.575450453428818</v>
      </c>
    </row>
    <row r="1620" spans="1:13" x14ac:dyDescent="0.15">
      <c r="A1620" t="s">
        <v>2255</v>
      </c>
      <c r="B1620" s="6">
        <v>11201967</v>
      </c>
      <c r="C1620" s="7">
        <v>1903440</v>
      </c>
      <c r="D1620">
        <f t="shared" si="75"/>
        <v>5.8851169461606352</v>
      </c>
      <c r="F1620">
        <v>25729517</v>
      </c>
      <c r="G1620">
        <v>666204</v>
      </c>
      <c r="H1620">
        <f t="shared" si="76"/>
        <v>38.621078528498778</v>
      </c>
      <c r="K1620">
        <v>120928729</v>
      </c>
      <c r="L1620">
        <v>3131158</v>
      </c>
      <c r="M1620">
        <f t="shared" si="77"/>
        <v>38.621088108616682</v>
      </c>
    </row>
    <row r="1621" spans="1:13" x14ac:dyDescent="0.15">
      <c r="A1621" t="s">
        <v>2256</v>
      </c>
      <c r="B1621" s="6">
        <v>11214233</v>
      </c>
      <c r="C1621" s="7">
        <v>1905400</v>
      </c>
      <c r="D1621">
        <f t="shared" si="75"/>
        <v>5.8855006822714389</v>
      </c>
      <c r="F1621">
        <v>25787128</v>
      </c>
      <c r="G1621">
        <v>666890</v>
      </c>
      <c r="H1621">
        <f t="shared" si="76"/>
        <v>38.66773830766693</v>
      </c>
      <c r="K1621">
        <v>121199501</v>
      </c>
      <c r="L1621">
        <v>3134383</v>
      </c>
      <c r="M1621">
        <f t="shared" si="77"/>
        <v>38.667738116241701</v>
      </c>
    </row>
    <row r="1622" spans="1:13" x14ac:dyDescent="0.15">
      <c r="A1622" t="s">
        <v>2257</v>
      </c>
      <c r="B1622" s="6">
        <v>11226501</v>
      </c>
      <c r="C1622" s="7">
        <v>1907360</v>
      </c>
      <c r="D1622">
        <f t="shared" si="75"/>
        <v>5.8858846782988001</v>
      </c>
      <c r="F1622">
        <v>25815338</v>
      </c>
      <c r="G1622">
        <v>667576</v>
      </c>
      <c r="H1622">
        <f t="shared" si="76"/>
        <v>38.670260764317469</v>
      </c>
      <c r="K1622">
        <v>121332088</v>
      </c>
      <c r="L1622">
        <v>3137607</v>
      </c>
      <c r="M1622">
        <f t="shared" si="77"/>
        <v>38.670263038041412</v>
      </c>
    </row>
    <row r="1623" spans="1:13" x14ac:dyDescent="0.15">
      <c r="A1623" t="s">
        <v>2258</v>
      </c>
      <c r="B1623" s="6">
        <v>11238771</v>
      </c>
      <c r="C1623" s="7">
        <v>1909320</v>
      </c>
      <c r="D1623">
        <f t="shared" si="75"/>
        <v>5.8862689334422722</v>
      </c>
      <c r="F1623">
        <v>25873055</v>
      </c>
      <c r="G1623">
        <v>1050126</v>
      </c>
      <c r="H1623">
        <f t="shared" si="76"/>
        <v>24.638048196121229</v>
      </c>
      <c r="K1623">
        <v>121603358</v>
      </c>
      <c r="L1623">
        <v>4935592</v>
      </c>
      <c r="M1623">
        <f t="shared" si="77"/>
        <v>24.638049093198951</v>
      </c>
    </row>
    <row r="1624" spans="1:13" x14ac:dyDescent="0.15">
      <c r="A1624" t="s">
        <v>2259</v>
      </c>
      <c r="B1624" s="6">
        <v>11251042</v>
      </c>
      <c r="C1624" s="7">
        <v>1911280</v>
      </c>
      <c r="D1624">
        <f t="shared" si="75"/>
        <v>5.8866529236951157</v>
      </c>
      <c r="F1624">
        <v>25901304</v>
      </c>
      <c r="G1624">
        <v>668948</v>
      </c>
      <c r="H1624">
        <f t="shared" si="76"/>
        <v>38.719458014673783</v>
      </c>
      <c r="K1624">
        <v>121736128</v>
      </c>
      <c r="L1624">
        <v>3144055</v>
      </c>
      <c r="M1624">
        <f t="shared" si="77"/>
        <v>38.719465149305591</v>
      </c>
    </row>
    <row r="1625" spans="1:13" x14ac:dyDescent="0.15">
      <c r="A1625" t="s">
        <v>2260</v>
      </c>
      <c r="B1625" s="6">
        <v>11263314</v>
      </c>
      <c r="C1625" s="7">
        <v>1913240</v>
      </c>
      <c r="D1625">
        <f t="shared" si="75"/>
        <v>5.8870366498714226</v>
      </c>
      <c r="F1625">
        <v>25929555</v>
      </c>
      <c r="G1625">
        <v>669634</v>
      </c>
      <c r="H1625">
        <f t="shared" si="76"/>
        <v>38.721980962734868</v>
      </c>
      <c r="K1625">
        <v>121868908</v>
      </c>
      <c r="L1625">
        <v>3147279</v>
      </c>
      <c r="M1625">
        <f t="shared" si="77"/>
        <v>38.721990646523551</v>
      </c>
    </row>
    <row r="1626" spans="1:13" x14ac:dyDescent="0.15">
      <c r="A1626" t="s">
        <v>2261</v>
      </c>
      <c r="B1626" s="6">
        <v>11275588</v>
      </c>
      <c r="C1626" s="7">
        <v>1915200</v>
      </c>
      <c r="D1626">
        <f t="shared" si="75"/>
        <v>5.8874206349206348</v>
      </c>
      <c r="F1626">
        <v>25987410</v>
      </c>
      <c r="G1626">
        <v>1053360</v>
      </c>
      <c r="H1626">
        <f t="shared" si="76"/>
        <v>24.670967190704033</v>
      </c>
      <c r="K1626">
        <v>122140827</v>
      </c>
      <c r="L1626">
        <v>4950792</v>
      </c>
      <c r="M1626">
        <f t="shared" si="77"/>
        <v>24.670967190704033</v>
      </c>
    </row>
    <row r="1627" spans="1:13" x14ac:dyDescent="0.15">
      <c r="A1627" t="s">
        <v>2262</v>
      </c>
      <c r="B1627" s="6">
        <v>11287864</v>
      </c>
      <c r="C1627" s="7">
        <v>1917160</v>
      </c>
      <c r="D1627">
        <f t="shared" si="75"/>
        <v>5.8878048780487804</v>
      </c>
      <c r="F1627">
        <v>26015704</v>
      </c>
      <c r="G1627">
        <v>671006</v>
      </c>
      <c r="H1627">
        <f t="shared" si="76"/>
        <v>38.77119429632522</v>
      </c>
      <c r="K1627">
        <v>122273808</v>
      </c>
      <c r="L1627">
        <v>3153728</v>
      </c>
      <c r="M1627">
        <f t="shared" si="77"/>
        <v>38.771196501410394</v>
      </c>
    </row>
    <row r="1628" spans="1:13" x14ac:dyDescent="0.15">
      <c r="A1628" t="s">
        <v>2263</v>
      </c>
      <c r="B1628" s="6">
        <v>11300141</v>
      </c>
      <c r="C1628" s="7">
        <v>1919120</v>
      </c>
      <c r="D1628">
        <f t="shared" si="75"/>
        <v>5.8881888573929722</v>
      </c>
      <c r="F1628">
        <v>26043999</v>
      </c>
      <c r="G1628">
        <v>671692</v>
      </c>
      <c r="H1628">
        <f t="shared" si="76"/>
        <v>38.773722182190646</v>
      </c>
      <c r="K1628">
        <v>122406795</v>
      </c>
      <c r="L1628">
        <v>3156952</v>
      </c>
      <c r="M1628">
        <f t="shared" si="77"/>
        <v>38.77372699996706</v>
      </c>
    </row>
    <row r="1629" spans="1:13" x14ac:dyDescent="0.15">
      <c r="A1629" t="s">
        <v>2264</v>
      </c>
      <c r="B1629" s="6">
        <v>11312419</v>
      </c>
      <c r="C1629" s="7">
        <v>1921080</v>
      </c>
      <c r="D1629">
        <f t="shared" si="75"/>
        <v>5.8885725737605927</v>
      </c>
      <c r="F1629">
        <v>26101992</v>
      </c>
      <c r="G1629">
        <v>1056594</v>
      </c>
      <c r="H1629">
        <f t="shared" si="76"/>
        <v>24.703899511070478</v>
      </c>
      <c r="K1629">
        <v>122679362</v>
      </c>
      <c r="L1629">
        <v>4965991</v>
      </c>
      <c r="M1629">
        <f t="shared" si="77"/>
        <v>24.703903410215606</v>
      </c>
    </row>
    <row r="1630" spans="1:13" x14ac:dyDescent="0.15">
      <c r="A1630" t="s">
        <v>2265</v>
      </c>
      <c r="B1630" s="6">
        <v>11324699</v>
      </c>
      <c r="C1630" s="7">
        <v>1923040</v>
      </c>
      <c r="D1630">
        <f t="shared" si="75"/>
        <v>5.8889565479657211</v>
      </c>
      <c r="F1630">
        <v>26130327</v>
      </c>
      <c r="G1630">
        <v>673064</v>
      </c>
      <c r="H1630">
        <f t="shared" si="76"/>
        <v>38.822945514839596</v>
      </c>
      <c r="K1630">
        <v>122812536</v>
      </c>
      <c r="L1630">
        <v>3163400</v>
      </c>
      <c r="M1630">
        <f t="shared" si="77"/>
        <v>38.822955048365685</v>
      </c>
    </row>
    <row r="1631" spans="1:13" x14ac:dyDescent="0.15">
      <c r="A1631" t="s">
        <v>2266</v>
      </c>
      <c r="B1631" s="6">
        <v>11336981</v>
      </c>
      <c r="C1631" s="7">
        <v>1925000</v>
      </c>
      <c r="D1631">
        <f t="shared" si="75"/>
        <v>5.8893407792207793</v>
      </c>
      <c r="F1631">
        <v>26188425</v>
      </c>
      <c r="G1631">
        <v>673750</v>
      </c>
      <c r="H1631">
        <f t="shared" si="76"/>
        <v>38.869647495361782</v>
      </c>
      <c r="K1631">
        <v>123085597</v>
      </c>
      <c r="L1631">
        <v>3166625</v>
      </c>
      <c r="M1631">
        <f t="shared" si="77"/>
        <v>38.869647337464968</v>
      </c>
    </row>
    <row r="1632" spans="1:13" x14ac:dyDescent="0.15">
      <c r="A1632" t="s">
        <v>2267</v>
      </c>
      <c r="B1632" s="6">
        <v>11349264</v>
      </c>
      <c r="C1632" s="7">
        <v>1926960</v>
      </c>
      <c r="D1632">
        <f t="shared" si="75"/>
        <v>5.8897247477892636</v>
      </c>
      <c r="F1632">
        <v>26216799</v>
      </c>
      <c r="G1632">
        <v>674436</v>
      </c>
      <c r="H1632">
        <f t="shared" si="76"/>
        <v>38.872182089924024</v>
      </c>
      <c r="K1632">
        <v>123218955</v>
      </c>
      <c r="L1632">
        <v>3169849</v>
      </c>
      <c r="M1632">
        <f t="shared" si="77"/>
        <v>38.872184447902725</v>
      </c>
    </row>
    <row r="1633" spans="1:13" x14ac:dyDescent="0.15">
      <c r="A1633" t="s">
        <v>2268</v>
      </c>
      <c r="B1633" s="6">
        <v>11361549</v>
      </c>
      <c r="C1633" s="7">
        <v>1928920</v>
      </c>
      <c r="D1633">
        <f t="shared" si="75"/>
        <v>5.8901089728967504</v>
      </c>
      <c r="F1633">
        <v>26275001</v>
      </c>
      <c r="G1633">
        <v>1060906</v>
      </c>
      <c r="H1633">
        <f t="shared" si="76"/>
        <v>24.766568385889041</v>
      </c>
      <c r="K1633">
        <v>123492504</v>
      </c>
      <c r="L1633">
        <v>4986258</v>
      </c>
      <c r="M1633">
        <f t="shared" si="77"/>
        <v>24.766569238896182</v>
      </c>
    </row>
    <row r="1634" spans="1:13" x14ac:dyDescent="0.15">
      <c r="A1634" t="s">
        <v>2269</v>
      </c>
      <c r="B1634" s="6">
        <v>11373835</v>
      </c>
      <c r="C1634" s="7">
        <v>1930880</v>
      </c>
      <c r="D1634">
        <f t="shared" si="75"/>
        <v>5.8904929358634401</v>
      </c>
      <c r="F1634">
        <v>26303414</v>
      </c>
      <c r="G1634">
        <v>675808</v>
      </c>
      <c r="H1634">
        <f t="shared" si="76"/>
        <v>38.921430347080829</v>
      </c>
      <c r="K1634">
        <v>123626045</v>
      </c>
      <c r="L1634">
        <v>3176297</v>
      </c>
      <c r="M1634">
        <f t="shared" si="77"/>
        <v>38.921437447442727</v>
      </c>
    </row>
    <row r="1635" spans="1:13" x14ac:dyDescent="0.15">
      <c r="A1635" t="s">
        <v>2270</v>
      </c>
      <c r="B1635" s="6">
        <v>11386122</v>
      </c>
      <c r="C1635" s="7">
        <v>1932840</v>
      </c>
      <c r="D1635">
        <f t="shared" si="75"/>
        <v>5.8908766374868069</v>
      </c>
      <c r="F1635">
        <v>26331829</v>
      </c>
      <c r="G1635">
        <v>676494</v>
      </c>
      <c r="H1635">
        <f t="shared" si="76"/>
        <v>38.923965327113024</v>
      </c>
      <c r="K1635">
        <v>123759596</v>
      </c>
      <c r="L1635">
        <v>3179521</v>
      </c>
      <c r="M1635">
        <f t="shared" si="77"/>
        <v>38.923975026426938</v>
      </c>
    </row>
    <row r="1636" spans="1:13" x14ac:dyDescent="0.15">
      <c r="A1636" t="s">
        <v>2271</v>
      </c>
      <c r="B1636" s="6">
        <v>11398411</v>
      </c>
      <c r="C1636" s="7">
        <v>1934800</v>
      </c>
      <c r="D1636">
        <f t="shared" si="75"/>
        <v>5.8912605954103787</v>
      </c>
      <c r="F1636">
        <v>26390170</v>
      </c>
      <c r="G1636">
        <v>1064140</v>
      </c>
      <c r="H1636">
        <f t="shared" si="76"/>
        <v>24.799528257560095</v>
      </c>
      <c r="K1636">
        <v>124033799</v>
      </c>
      <c r="L1636">
        <v>5001458</v>
      </c>
      <c r="M1636">
        <f t="shared" si="77"/>
        <v>24.799528257560095</v>
      </c>
    </row>
    <row r="1637" spans="1:13" x14ac:dyDescent="0.15">
      <c r="A1637" t="s">
        <v>2272</v>
      </c>
      <c r="B1637" s="6">
        <v>11410702</v>
      </c>
      <c r="C1637" s="7">
        <v>1936760</v>
      </c>
      <c r="D1637">
        <f t="shared" si="75"/>
        <v>5.8916448088560278</v>
      </c>
      <c r="F1637">
        <v>26418626</v>
      </c>
      <c r="G1637">
        <v>677866</v>
      </c>
      <c r="H1637">
        <f t="shared" si="76"/>
        <v>38.973227747076855</v>
      </c>
      <c r="K1637">
        <v>124167542</v>
      </c>
      <c r="L1637">
        <v>3185970</v>
      </c>
      <c r="M1637">
        <f t="shared" si="77"/>
        <v>38.973230130854965</v>
      </c>
    </row>
    <row r="1638" spans="1:13" x14ac:dyDescent="0.15">
      <c r="A1638" t="s">
        <v>2273</v>
      </c>
      <c r="B1638" s="6">
        <v>11422994</v>
      </c>
      <c r="C1638" s="7">
        <v>1938720</v>
      </c>
      <c r="D1638">
        <f t="shared" si="75"/>
        <v>5.8920287612445321</v>
      </c>
      <c r="F1638">
        <v>26447086</v>
      </c>
      <c r="G1638">
        <v>678552</v>
      </c>
      <c r="H1638">
        <f t="shared" si="76"/>
        <v>38.975768990438461</v>
      </c>
      <c r="K1638">
        <v>124301304</v>
      </c>
      <c r="L1638">
        <v>3189194</v>
      </c>
      <c r="M1638">
        <f t="shared" si="77"/>
        <v>38.975773816205596</v>
      </c>
    </row>
    <row r="1639" spans="1:13" x14ac:dyDescent="0.15">
      <c r="A1639" t="s">
        <v>2274</v>
      </c>
      <c r="B1639" s="6">
        <v>11435288</v>
      </c>
      <c r="C1639" s="7">
        <v>1940680</v>
      </c>
      <c r="D1639">
        <f t="shared" si="75"/>
        <v>5.8924129686501638</v>
      </c>
      <c r="F1639">
        <v>26505567</v>
      </c>
      <c r="G1639">
        <v>1067374</v>
      </c>
      <c r="H1639">
        <f t="shared" si="76"/>
        <v>24.83250200960488</v>
      </c>
      <c r="K1639">
        <v>124576164</v>
      </c>
      <c r="L1639">
        <v>5016657</v>
      </c>
      <c r="M1639">
        <f t="shared" si="77"/>
        <v>24.832505790210494</v>
      </c>
    </row>
    <row r="1640" spans="1:13" x14ac:dyDescent="0.15">
      <c r="A1640" t="s">
        <v>2275</v>
      </c>
      <c r="B1640" s="6">
        <v>11447583</v>
      </c>
      <c r="C1640" s="7">
        <v>1942640</v>
      </c>
      <c r="D1640">
        <f t="shared" si="75"/>
        <v>5.8927969155376188</v>
      </c>
      <c r="F1640">
        <v>26534065</v>
      </c>
      <c r="G1640">
        <v>679924</v>
      </c>
      <c r="H1640">
        <f t="shared" si="76"/>
        <v>39.02504544625576</v>
      </c>
      <c r="K1640">
        <v>124710105</v>
      </c>
      <c r="L1640">
        <v>3195642</v>
      </c>
      <c r="M1640">
        <f t="shared" si="77"/>
        <v>39.025055059358962</v>
      </c>
    </row>
    <row r="1641" spans="1:13" x14ac:dyDescent="0.15">
      <c r="A1641" t="s">
        <v>1888</v>
      </c>
      <c r="B1641" s="6">
        <v>11459879</v>
      </c>
      <c r="C1641" s="7">
        <v>1944600</v>
      </c>
      <c r="D1641">
        <f t="shared" si="75"/>
        <v>5.8931806026946418</v>
      </c>
      <c r="F1641">
        <v>26592648</v>
      </c>
      <c r="G1641">
        <v>680610</v>
      </c>
      <c r="H1641">
        <f t="shared" si="76"/>
        <v>39.071785604090451</v>
      </c>
      <c r="K1641">
        <v>124985445</v>
      </c>
      <c r="L1641">
        <v>3198867</v>
      </c>
      <c r="M1641">
        <f t="shared" si="77"/>
        <v>39.071785416524037</v>
      </c>
    </row>
    <row r="1642" spans="1:13" x14ac:dyDescent="0.15">
      <c r="A1642" t="s">
        <v>1889</v>
      </c>
      <c r="B1642" s="6">
        <v>11472177</v>
      </c>
      <c r="C1642" s="7">
        <v>1946560</v>
      </c>
      <c r="D1642">
        <f t="shared" si="75"/>
        <v>5.8935645446325822</v>
      </c>
      <c r="F1642">
        <v>26621186</v>
      </c>
      <c r="G1642">
        <v>681296</v>
      </c>
      <c r="H1642">
        <f t="shared" si="76"/>
        <v>39.074331861628423</v>
      </c>
      <c r="K1642">
        <v>125119574</v>
      </c>
      <c r="L1642">
        <v>3202091</v>
      </c>
      <c r="M1642">
        <f t="shared" si="77"/>
        <v>39.07433423972023</v>
      </c>
    </row>
    <row r="1643" spans="1:13" x14ac:dyDescent="0.15">
      <c r="A1643" t="s">
        <v>1890</v>
      </c>
      <c r="B1643" s="6">
        <v>11484477</v>
      </c>
      <c r="C1643" s="7">
        <v>1948520</v>
      </c>
      <c r="D1643">
        <f t="shared" si="75"/>
        <v>5.8939487405825961</v>
      </c>
      <c r="F1643">
        <v>26679875</v>
      </c>
      <c r="G1643">
        <v>1071686</v>
      </c>
      <c r="H1643">
        <f t="shared" si="76"/>
        <v>24.895235171496129</v>
      </c>
      <c r="K1643">
        <v>125395412</v>
      </c>
      <c r="L1643">
        <v>5036924</v>
      </c>
      <c r="M1643">
        <f t="shared" si="77"/>
        <v>24.895236060738657</v>
      </c>
    </row>
    <row r="1644" spans="1:13" x14ac:dyDescent="0.15">
      <c r="A1644" t="s">
        <v>1891</v>
      </c>
      <c r="B1644" s="6">
        <v>11496778</v>
      </c>
      <c r="C1644" s="7">
        <v>1950480</v>
      </c>
      <c r="D1644">
        <f t="shared" si="75"/>
        <v>5.8943326770846154</v>
      </c>
      <c r="F1644">
        <v>26708452</v>
      </c>
      <c r="G1644">
        <v>682668</v>
      </c>
      <c r="H1644">
        <f t="shared" si="76"/>
        <v>39.123632571030136</v>
      </c>
      <c r="K1644">
        <v>125529724</v>
      </c>
      <c r="L1644">
        <v>3208539</v>
      </c>
      <c r="M1644">
        <f t="shared" si="77"/>
        <v>39.123639762521201</v>
      </c>
    </row>
    <row r="1645" spans="1:13" x14ac:dyDescent="0.15">
      <c r="A1645" t="s">
        <v>1892</v>
      </c>
      <c r="B1645" s="6">
        <v>11509081</v>
      </c>
      <c r="C1645" s="7">
        <v>1952440</v>
      </c>
      <c r="D1645">
        <f t="shared" si="75"/>
        <v>5.8947168670996293</v>
      </c>
      <c r="F1645">
        <v>26737033</v>
      </c>
      <c r="G1645">
        <v>683354</v>
      </c>
      <c r="H1645">
        <f t="shared" si="76"/>
        <v>39.126182037421309</v>
      </c>
      <c r="K1645">
        <v>125664055</v>
      </c>
      <c r="L1645">
        <v>3211763</v>
      </c>
      <c r="M1645">
        <f t="shared" si="77"/>
        <v>39.126191752006605</v>
      </c>
    </row>
    <row r="1646" spans="1:13" x14ac:dyDescent="0.15">
      <c r="A1646" t="s">
        <v>1893</v>
      </c>
      <c r="B1646" s="6">
        <v>11521385</v>
      </c>
      <c r="C1646" s="7">
        <v>1954400</v>
      </c>
      <c r="D1646">
        <f t="shared" si="75"/>
        <v>5.8951007981989356</v>
      </c>
      <c r="F1646">
        <v>26795860</v>
      </c>
      <c r="G1646">
        <v>1074920</v>
      </c>
      <c r="H1646">
        <f t="shared" si="76"/>
        <v>24.928236519927065</v>
      </c>
      <c r="K1646">
        <v>125940542</v>
      </c>
      <c r="L1646">
        <v>5052124</v>
      </c>
      <c r="M1646">
        <f t="shared" si="77"/>
        <v>24.928236519927065</v>
      </c>
    </row>
    <row r="1647" spans="1:13" x14ac:dyDescent="0.15">
      <c r="A1647" t="s">
        <v>1894</v>
      </c>
      <c r="B1647" s="6">
        <v>11533690</v>
      </c>
      <c r="C1647" s="7">
        <v>1956360</v>
      </c>
      <c r="D1647">
        <f t="shared" si="75"/>
        <v>5.895484471160727</v>
      </c>
      <c r="F1647">
        <v>26824479</v>
      </c>
      <c r="G1647">
        <v>684726</v>
      </c>
      <c r="H1647">
        <f t="shared" si="76"/>
        <v>39.17549355508627</v>
      </c>
      <c r="K1647">
        <v>126075051</v>
      </c>
      <c r="L1647">
        <v>3218212</v>
      </c>
      <c r="M1647">
        <f t="shared" si="77"/>
        <v>39.175495896479163</v>
      </c>
    </row>
    <row r="1648" spans="1:13" x14ac:dyDescent="0.15">
      <c r="A1648" t="s">
        <v>1895</v>
      </c>
      <c r="B1648" s="6">
        <v>11545998</v>
      </c>
      <c r="C1648" s="7">
        <v>1958320</v>
      </c>
      <c r="D1648">
        <f t="shared" si="75"/>
        <v>5.8958689080436288</v>
      </c>
      <c r="F1648">
        <v>26853104</v>
      </c>
      <c r="G1648">
        <v>685412</v>
      </c>
      <c r="H1648">
        <f t="shared" si="76"/>
        <v>39.17804765600836</v>
      </c>
      <c r="K1648">
        <v>126209588</v>
      </c>
      <c r="L1648">
        <v>3221436</v>
      </c>
      <c r="M1648">
        <f t="shared" si="77"/>
        <v>39.178052272340658</v>
      </c>
    </row>
    <row r="1649" spans="1:13" x14ac:dyDescent="0.15">
      <c r="A1649" t="s">
        <v>1896</v>
      </c>
      <c r="B1649" s="6">
        <v>11558306</v>
      </c>
      <c r="C1649" s="7">
        <v>1960280</v>
      </c>
      <c r="D1649">
        <f t="shared" si="75"/>
        <v>5.8962525761625892</v>
      </c>
      <c r="F1649">
        <v>26912070</v>
      </c>
      <c r="G1649">
        <v>1078154</v>
      </c>
      <c r="H1649">
        <f t="shared" si="76"/>
        <v>24.961248578588958</v>
      </c>
      <c r="K1649">
        <v>126486729</v>
      </c>
      <c r="L1649">
        <v>5067323</v>
      </c>
      <c r="M1649">
        <f t="shared" si="77"/>
        <v>24.961252519328252</v>
      </c>
    </row>
    <row r="1650" spans="1:13" x14ac:dyDescent="0.15">
      <c r="A1650" t="s">
        <v>1897</v>
      </c>
      <c r="B1650" s="6">
        <v>11570616</v>
      </c>
      <c r="C1650" s="7">
        <v>1962240</v>
      </c>
      <c r="D1650">
        <f t="shared" si="75"/>
        <v>5.8966364970645788</v>
      </c>
      <c r="F1650">
        <v>26940732</v>
      </c>
      <c r="G1650">
        <v>686784</v>
      </c>
      <c r="H1650">
        <f t="shared" si="76"/>
        <v>39.227372798434445</v>
      </c>
      <c r="K1650">
        <v>126621440</v>
      </c>
      <c r="L1650">
        <v>3227884</v>
      </c>
      <c r="M1650">
        <f t="shared" si="77"/>
        <v>39.227382396641268</v>
      </c>
    </row>
    <row r="1651" spans="1:13" x14ac:dyDescent="0.15">
      <c r="A1651" t="s">
        <v>1898</v>
      </c>
      <c r="B1651" s="6">
        <v>11582928</v>
      </c>
      <c r="C1651" s="7">
        <v>1964200</v>
      </c>
      <c r="D1651">
        <f t="shared" si="75"/>
        <v>5.8970206699928722</v>
      </c>
      <c r="F1651">
        <v>26999805</v>
      </c>
      <c r="G1651">
        <v>687470</v>
      </c>
      <c r="H1651">
        <f t="shared" si="76"/>
        <v>39.274157417778227</v>
      </c>
      <c r="K1651">
        <v>126899083</v>
      </c>
      <c r="L1651">
        <v>3231109</v>
      </c>
      <c r="M1651">
        <f t="shared" si="77"/>
        <v>39.274157263032599</v>
      </c>
    </row>
    <row r="1652" spans="1:13" x14ac:dyDescent="0.15">
      <c r="A1652" t="s">
        <v>1899</v>
      </c>
      <c r="B1652" s="6">
        <v>11595241</v>
      </c>
      <c r="C1652" s="7">
        <v>1966160</v>
      </c>
      <c r="D1652">
        <f t="shared" si="75"/>
        <v>5.8974045855881512</v>
      </c>
      <c r="F1652">
        <v>27028506</v>
      </c>
      <c r="G1652">
        <v>688156</v>
      </c>
      <c r="H1652">
        <f t="shared" si="76"/>
        <v>39.276713419631598</v>
      </c>
      <c r="K1652">
        <v>127033978</v>
      </c>
      <c r="L1652">
        <v>3234333</v>
      </c>
      <c r="M1652">
        <f t="shared" si="77"/>
        <v>39.276715786531568</v>
      </c>
    </row>
    <row r="1653" spans="1:13" x14ac:dyDescent="0.15">
      <c r="A1653" t="s">
        <v>1900</v>
      </c>
      <c r="B1653" s="6">
        <v>11607556</v>
      </c>
      <c r="C1653" s="7">
        <v>1968120</v>
      </c>
      <c r="D1653">
        <f t="shared" si="75"/>
        <v>5.8977887527183306</v>
      </c>
      <c r="F1653">
        <v>27087682</v>
      </c>
      <c r="G1653">
        <v>1082466</v>
      </c>
      <c r="H1653">
        <f t="shared" si="76"/>
        <v>25.024048792294632</v>
      </c>
      <c r="K1653">
        <v>127312105</v>
      </c>
      <c r="L1653">
        <v>5087590</v>
      </c>
      <c r="M1653">
        <f t="shared" si="77"/>
        <v>25.02404969740093</v>
      </c>
    </row>
    <row r="1654" spans="1:13" x14ac:dyDescent="0.15">
      <c r="A1654" t="s">
        <v>1901</v>
      </c>
      <c r="B1654" s="6">
        <v>11619872</v>
      </c>
      <c r="C1654" s="7">
        <v>1970080</v>
      </c>
      <c r="D1654">
        <f t="shared" si="75"/>
        <v>5.8981726630390643</v>
      </c>
      <c r="F1654">
        <v>27116423</v>
      </c>
      <c r="G1654">
        <v>689528</v>
      </c>
      <c r="H1654">
        <f t="shared" si="76"/>
        <v>39.326065076400091</v>
      </c>
      <c r="K1654">
        <v>127447188</v>
      </c>
      <c r="L1654">
        <v>3240781</v>
      </c>
      <c r="M1654">
        <f t="shared" si="77"/>
        <v>39.326072326392925</v>
      </c>
    </row>
    <row r="1655" spans="1:13" x14ac:dyDescent="0.15">
      <c r="A1655" t="s">
        <v>1902</v>
      </c>
      <c r="B1655" s="6">
        <v>11632190</v>
      </c>
      <c r="C1655" s="7">
        <v>1972040</v>
      </c>
      <c r="D1655">
        <f t="shared" si="75"/>
        <v>5.8985568244051843</v>
      </c>
      <c r="F1655">
        <v>27145169</v>
      </c>
      <c r="G1655">
        <v>690214</v>
      </c>
      <c r="H1655">
        <f t="shared" si="76"/>
        <v>39.328627063490451</v>
      </c>
      <c r="K1655">
        <v>127582294</v>
      </c>
      <c r="L1655">
        <v>3244005</v>
      </c>
      <c r="M1655">
        <f t="shared" si="77"/>
        <v>39.328636669795515</v>
      </c>
    </row>
    <row r="1656" spans="1:13" x14ac:dyDescent="0.15">
      <c r="A1656" t="s">
        <v>1903</v>
      </c>
      <c r="B1656" s="6">
        <v>11644509</v>
      </c>
      <c r="C1656" s="7">
        <v>1974000</v>
      </c>
      <c r="D1656">
        <f t="shared" si="75"/>
        <v>5.8989407294832823</v>
      </c>
      <c r="F1656">
        <v>27204483</v>
      </c>
      <c r="G1656">
        <v>1085700</v>
      </c>
      <c r="H1656">
        <f t="shared" si="76"/>
        <v>25.057090356452058</v>
      </c>
      <c r="K1656">
        <v>127861070</v>
      </c>
      <c r="L1656">
        <v>5102790</v>
      </c>
      <c r="M1656">
        <f t="shared" si="77"/>
        <v>25.057090336854937</v>
      </c>
    </row>
    <row r="1657" spans="1:13" x14ac:dyDescent="0.15">
      <c r="A1657" t="s">
        <v>1904</v>
      </c>
      <c r="B1657" s="6">
        <v>11656830</v>
      </c>
      <c r="C1657" s="7">
        <v>1975960</v>
      </c>
      <c r="D1657">
        <f t="shared" si="75"/>
        <v>5.8993248851191318</v>
      </c>
      <c r="F1657">
        <v>27233268</v>
      </c>
      <c r="G1657">
        <v>691586</v>
      </c>
      <c r="H1657">
        <f t="shared" si="76"/>
        <v>39.377992035697659</v>
      </c>
      <c r="K1657">
        <v>127996359</v>
      </c>
      <c r="L1657">
        <v>3250454</v>
      </c>
      <c r="M1657">
        <f t="shared" si="77"/>
        <v>39.377994274030641</v>
      </c>
    </row>
    <row r="1658" spans="1:13" x14ac:dyDescent="0.15">
      <c r="A1658" t="s">
        <v>1905</v>
      </c>
      <c r="B1658" s="6">
        <v>11669152</v>
      </c>
      <c r="C1658" s="7">
        <v>1977920</v>
      </c>
      <c r="D1658">
        <f t="shared" si="75"/>
        <v>5.899708784986248</v>
      </c>
      <c r="F1658">
        <v>27262056</v>
      </c>
      <c r="G1658">
        <v>692272</v>
      </c>
      <c r="H1658">
        <f t="shared" si="76"/>
        <v>39.380555619756393</v>
      </c>
      <c r="K1658">
        <v>128131663</v>
      </c>
      <c r="L1658">
        <v>3253678</v>
      </c>
      <c r="M1658">
        <f t="shared" si="77"/>
        <v>39.380560399646185</v>
      </c>
    </row>
    <row r="1659" spans="1:13" x14ac:dyDescent="0.15">
      <c r="A1659" t="s">
        <v>1906</v>
      </c>
      <c r="B1659" s="6">
        <v>11681476</v>
      </c>
      <c r="C1659" s="7">
        <v>1979880</v>
      </c>
      <c r="D1659">
        <f t="shared" si="75"/>
        <v>5.9000929349253486</v>
      </c>
      <c r="F1659">
        <v>27321511</v>
      </c>
      <c r="G1659">
        <v>1088934</v>
      </c>
      <c r="H1659">
        <f t="shared" si="76"/>
        <v>25.090144122600634</v>
      </c>
      <c r="K1659">
        <v>128411101</v>
      </c>
      <c r="L1659">
        <v>5117989</v>
      </c>
      <c r="M1659">
        <f t="shared" si="77"/>
        <v>25.090147907703592</v>
      </c>
    </row>
    <row r="1660" spans="1:13" x14ac:dyDescent="0.15">
      <c r="A1660" t="s">
        <v>1907</v>
      </c>
      <c r="B1660" s="6">
        <v>11693801</v>
      </c>
      <c r="C1660" s="7">
        <v>1981840</v>
      </c>
      <c r="D1660">
        <f t="shared" si="75"/>
        <v>5.9004768296128853</v>
      </c>
      <c r="F1660">
        <v>27350338</v>
      </c>
      <c r="G1660">
        <v>693644</v>
      </c>
      <c r="H1660">
        <f t="shared" si="76"/>
        <v>39.429935240555672</v>
      </c>
      <c r="K1660">
        <v>128546588</v>
      </c>
      <c r="L1660">
        <v>3260126</v>
      </c>
      <c r="M1660">
        <f t="shared" si="77"/>
        <v>39.42994473219747</v>
      </c>
    </row>
    <row r="1661" spans="1:13" x14ac:dyDescent="0.15">
      <c r="A1661" t="s">
        <v>1908</v>
      </c>
      <c r="B1661" s="6">
        <v>11706127</v>
      </c>
      <c r="C1661" s="7">
        <v>1983800</v>
      </c>
      <c r="D1661">
        <f t="shared" si="75"/>
        <v>5.9008604698054237</v>
      </c>
      <c r="F1661">
        <v>27409896</v>
      </c>
      <c r="G1661">
        <v>694330</v>
      </c>
      <c r="H1661">
        <f t="shared" si="76"/>
        <v>39.47675600939035</v>
      </c>
      <c r="K1661">
        <v>128826511</v>
      </c>
      <c r="L1661">
        <v>3263351</v>
      </c>
      <c r="M1661">
        <f t="shared" si="77"/>
        <v>39.476755948103651</v>
      </c>
    </row>
    <row r="1662" spans="1:13" x14ac:dyDescent="0.15">
      <c r="A1662" t="s">
        <v>1909</v>
      </c>
      <c r="B1662" s="6">
        <v>11718456</v>
      </c>
      <c r="C1662" s="7">
        <v>1985760</v>
      </c>
      <c r="D1662">
        <f t="shared" si="75"/>
        <v>5.9012448634276042</v>
      </c>
      <c r="F1662">
        <v>27438763</v>
      </c>
      <c r="G1662">
        <v>695016</v>
      </c>
      <c r="H1662">
        <f t="shared" si="76"/>
        <v>39.479325655812239</v>
      </c>
      <c r="K1662">
        <v>128962186</v>
      </c>
      <c r="L1662">
        <v>3266575</v>
      </c>
      <c r="M1662">
        <f t="shared" si="77"/>
        <v>39.479328042368536</v>
      </c>
    </row>
    <row r="1663" spans="1:13" x14ac:dyDescent="0.15">
      <c r="A1663" t="s">
        <v>1910</v>
      </c>
      <c r="B1663" s="6">
        <v>11730785</v>
      </c>
      <c r="C1663" s="7">
        <v>1987720</v>
      </c>
      <c r="D1663">
        <f t="shared" si="75"/>
        <v>5.9016284989837606</v>
      </c>
      <c r="F1663">
        <v>27498425</v>
      </c>
      <c r="G1663">
        <v>1093246</v>
      </c>
      <c r="H1663">
        <f t="shared" si="76"/>
        <v>25.153007648781703</v>
      </c>
      <c r="K1663">
        <v>129242597</v>
      </c>
      <c r="L1663">
        <v>5138256</v>
      </c>
      <c r="M1663">
        <f t="shared" si="77"/>
        <v>25.153008530520861</v>
      </c>
    </row>
    <row r="1664" spans="1:13" x14ac:dyDescent="0.15">
      <c r="A1664" t="s">
        <v>1911</v>
      </c>
      <c r="B1664" s="6">
        <v>11743117</v>
      </c>
      <c r="C1664" s="7">
        <v>1989680</v>
      </c>
      <c r="D1664">
        <f t="shared" si="75"/>
        <v>5.9020128864943109</v>
      </c>
      <c r="F1664">
        <v>27527333</v>
      </c>
      <c r="G1664">
        <v>696388</v>
      </c>
      <c r="H1664">
        <f t="shared" si="76"/>
        <v>39.528729673687657</v>
      </c>
      <c r="K1664">
        <v>129378465</v>
      </c>
      <c r="L1664">
        <v>3273023</v>
      </c>
      <c r="M1664">
        <f t="shared" si="77"/>
        <v>39.528736889413857</v>
      </c>
    </row>
    <row r="1665" spans="1:13" x14ac:dyDescent="0.15">
      <c r="A1665" t="s">
        <v>1912</v>
      </c>
      <c r="B1665" s="6">
        <v>11755449</v>
      </c>
      <c r="C1665" s="7">
        <v>1991640</v>
      </c>
      <c r="D1665">
        <f t="shared" si="75"/>
        <v>5.9023965174429112</v>
      </c>
      <c r="F1665">
        <v>27556240</v>
      </c>
      <c r="G1665">
        <v>697074</v>
      </c>
      <c r="H1665">
        <f t="shared" si="76"/>
        <v>39.53129796836491</v>
      </c>
      <c r="K1665">
        <v>129514328</v>
      </c>
      <c r="L1665">
        <v>3276247</v>
      </c>
      <c r="M1665">
        <f t="shared" si="77"/>
        <v>39.531307621189733</v>
      </c>
    </row>
    <row r="1666" spans="1:13" x14ac:dyDescent="0.15">
      <c r="A1666" t="s">
        <v>1913</v>
      </c>
      <c r="B1666" s="6">
        <v>11767784</v>
      </c>
      <c r="C1666" s="7">
        <v>1993600</v>
      </c>
      <c r="D1666">
        <f t="shared" ref="D1666:D1729" si="78">B1666/C1666</f>
        <v>5.9027808988764043</v>
      </c>
      <c r="F1666">
        <v>27616046</v>
      </c>
      <c r="G1666">
        <v>1096480</v>
      </c>
      <c r="H1666">
        <f t="shared" ref="H1666:H1729" si="79">F1666/G1666</f>
        <v>25.186091857580621</v>
      </c>
      <c r="K1666">
        <v>129795416</v>
      </c>
      <c r="L1666">
        <v>5153456</v>
      </c>
      <c r="M1666">
        <f t="shared" ref="M1666:M1729" si="80">K1666/L1666</f>
        <v>25.186091818771715</v>
      </c>
    </row>
    <row r="1667" spans="1:13" x14ac:dyDescent="0.15">
      <c r="A1667" t="s">
        <v>1914</v>
      </c>
      <c r="B1667" s="6">
        <v>11780119</v>
      </c>
      <c r="C1667" s="7">
        <v>1995560</v>
      </c>
      <c r="D1667">
        <f t="shared" si="78"/>
        <v>5.9031645252460461</v>
      </c>
      <c r="F1667">
        <v>27644993</v>
      </c>
      <c r="G1667">
        <v>698446</v>
      </c>
      <c r="H1667">
        <f t="shared" si="79"/>
        <v>39.580716333116662</v>
      </c>
      <c r="K1667">
        <v>129931467</v>
      </c>
      <c r="L1667">
        <v>3282696</v>
      </c>
      <c r="M1667">
        <f t="shared" si="80"/>
        <v>39.580718714130093</v>
      </c>
    </row>
    <row r="1668" spans="1:13" x14ac:dyDescent="0.15">
      <c r="A1668" t="s">
        <v>1915</v>
      </c>
      <c r="B1668" s="6">
        <v>11792457</v>
      </c>
      <c r="C1668" s="7">
        <v>1997520</v>
      </c>
      <c r="D1668">
        <f t="shared" si="78"/>
        <v>5.9035489006367898</v>
      </c>
      <c r="F1668">
        <v>27673948</v>
      </c>
      <c r="G1668">
        <v>699132</v>
      </c>
      <c r="H1668">
        <f t="shared" si="79"/>
        <v>39.583294714016809</v>
      </c>
      <c r="K1668">
        <v>130067555</v>
      </c>
      <c r="L1668">
        <v>3285920</v>
      </c>
      <c r="M1668">
        <f t="shared" si="80"/>
        <v>39.583299349953741</v>
      </c>
    </row>
    <row r="1669" spans="1:13" x14ac:dyDescent="0.15">
      <c r="A1669" t="s">
        <v>1916</v>
      </c>
      <c r="B1669" s="6">
        <v>11804795</v>
      </c>
      <c r="C1669" s="7">
        <v>1999480</v>
      </c>
      <c r="D1669">
        <f t="shared" si="78"/>
        <v>5.9039325224558388</v>
      </c>
      <c r="F1669">
        <v>27733889</v>
      </c>
      <c r="G1669">
        <v>1099714</v>
      </c>
      <c r="H1669">
        <f t="shared" si="79"/>
        <v>25.219183351307702</v>
      </c>
      <c r="K1669">
        <v>130349278</v>
      </c>
      <c r="L1669">
        <v>5168655</v>
      </c>
      <c r="M1669">
        <f t="shared" si="80"/>
        <v>25.219187196669154</v>
      </c>
    </row>
    <row r="1670" spans="1:13" x14ac:dyDescent="0.15">
      <c r="A1670" t="s">
        <v>1917</v>
      </c>
      <c r="B1670" s="6">
        <v>11817136</v>
      </c>
      <c r="C1670" s="7">
        <v>2001440</v>
      </c>
      <c r="D1670">
        <f t="shared" si="78"/>
        <v>5.904316891837877</v>
      </c>
      <c r="F1670">
        <v>27762883</v>
      </c>
      <c r="G1670">
        <v>700504</v>
      </c>
      <c r="H1670">
        <f t="shared" si="79"/>
        <v>39.632725865947947</v>
      </c>
      <c r="K1670">
        <v>130485550</v>
      </c>
      <c r="L1670">
        <v>3292368</v>
      </c>
      <c r="M1670">
        <f t="shared" si="80"/>
        <v>39.63273546578025</v>
      </c>
    </row>
    <row r="1671" spans="1:13" x14ac:dyDescent="0.15">
      <c r="A1671" t="s">
        <v>1918</v>
      </c>
      <c r="B1671" s="6">
        <v>11829477</v>
      </c>
      <c r="C1671" s="7">
        <v>2003400</v>
      </c>
      <c r="D1671">
        <f t="shared" si="78"/>
        <v>5.9047005091344715</v>
      </c>
      <c r="F1671">
        <v>27822929</v>
      </c>
      <c r="G1671">
        <v>701190</v>
      </c>
      <c r="H1671">
        <f t="shared" si="79"/>
        <v>39.679586132146781</v>
      </c>
      <c r="K1671">
        <v>130767766</v>
      </c>
      <c r="L1671">
        <v>3295593</v>
      </c>
      <c r="M1671">
        <f t="shared" si="80"/>
        <v>39.679586041116124</v>
      </c>
    </row>
    <row r="1672" spans="1:13" x14ac:dyDescent="0.15">
      <c r="A1672" t="s">
        <v>1919</v>
      </c>
      <c r="B1672" s="6">
        <v>11841821</v>
      </c>
      <c r="C1672" s="7">
        <v>2005360</v>
      </c>
      <c r="D1672">
        <f t="shared" si="78"/>
        <v>5.9050848725415888</v>
      </c>
      <c r="F1672">
        <v>27851962</v>
      </c>
      <c r="G1672">
        <v>701876</v>
      </c>
      <c r="H1672">
        <f t="shared" si="79"/>
        <v>39.682168930124412</v>
      </c>
      <c r="K1672">
        <v>130904221</v>
      </c>
      <c r="L1672">
        <v>3298817</v>
      </c>
      <c r="M1672">
        <f t="shared" si="80"/>
        <v>39.682171214711211</v>
      </c>
    </row>
    <row r="1673" spans="1:13" x14ac:dyDescent="0.15">
      <c r="A1673" t="s">
        <v>1920</v>
      </c>
      <c r="B1673" s="6">
        <v>11854165</v>
      </c>
      <c r="C1673" s="7">
        <v>2007320</v>
      </c>
      <c r="D1673">
        <f t="shared" si="78"/>
        <v>5.9054684853436425</v>
      </c>
      <c r="F1673">
        <v>27912113</v>
      </c>
      <c r="G1673">
        <v>1104026</v>
      </c>
      <c r="H1673">
        <f t="shared" si="79"/>
        <v>25.282115638580976</v>
      </c>
      <c r="K1673">
        <v>131186931</v>
      </c>
      <c r="L1673">
        <v>5188922</v>
      </c>
      <c r="M1673">
        <f t="shared" si="80"/>
        <v>25.282116593774198</v>
      </c>
    </row>
    <row r="1674" spans="1:13" x14ac:dyDescent="0.15">
      <c r="A1674" t="s">
        <v>1921</v>
      </c>
      <c r="B1674" s="6">
        <v>11866512</v>
      </c>
      <c r="C1674" s="7">
        <v>2009280</v>
      </c>
      <c r="D1674">
        <f t="shared" si="78"/>
        <v>5.9058528428093648</v>
      </c>
      <c r="F1674">
        <v>27941185</v>
      </c>
      <c r="G1674">
        <v>703248</v>
      </c>
      <c r="H1674">
        <f t="shared" si="79"/>
        <v>39.731623836825698</v>
      </c>
      <c r="K1674">
        <v>131323569</v>
      </c>
      <c r="L1674">
        <v>3305265</v>
      </c>
      <c r="M1674">
        <f t="shared" si="80"/>
        <v>39.731630897976409</v>
      </c>
    </row>
    <row r="1675" spans="1:13" x14ac:dyDescent="0.15">
      <c r="A1675" t="s">
        <v>1922</v>
      </c>
      <c r="B1675" s="6">
        <v>11878860</v>
      </c>
      <c r="C1675" s="7">
        <v>2011240</v>
      </c>
      <c r="D1675">
        <f t="shared" si="78"/>
        <v>5.9062369483502719</v>
      </c>
      <c r="F1675">
        <v>27970260</v>
      </c>
      <c r="G1675">
        <v>703934</v>
      </c>
      <c r="H1675">
        <f t="shared" si="79"/>
        <v>39.734208036548878</v>
      </c>
      <c r="K1675">
        <v>131460222</v>
      </c>
      <c r="L1675">
        <v>3308489</v>
      </c>
      <c r="M1675">
        <f t="shared" si="80"/>
        <v>39.734217644368776</v>
      </c>
    </row>
    <row r="1676" spans="1:13" x14ac:dyDescent="0.15">
      <c r="A1676" t="s">
        <v>1923</v>
      </c>
      <c r="B1676" s="6">
        <v>11891209</v>
      </c>
      <c r="C1676" s="7">
        <v>2013200</v>
      </c>
      <c r="D1676">
        <f t="shared" si="78"/>
        <v>5.9066208027021654</v>
      </c>
      <c r="F1676">
        <v>28030552</v>
      </c>
      <c r="G1676">
        <v>1107260</v>
      </c>
      <c r="H1676">
        <f t="shared" si="79"/>
        <v>25.315239419829126</v>
      </c>
      <c r="K1676">
        <v>131743594</v>
      </c>
      <c r="L1676">
        <v>5204122</v>
      </c>
      <c r="M1676">
        <f t="shared" si="80"/>
        <v>25.315239342966979</v>
      </c>
    </row>
    <row r="1677" spans="1:13" x14ac:dyDescent="0.15">
      <c r="A1677" t="s">
        <v>1924</v>
      </c>
      <c r="B1677" s="6">
        <v>11903560</v>
      </c>
      <c r="C1677" s="7">
        <v>2015160</v>
      </c>
      <c r="D1677">
        <f t="shared" si="78"/>
        <v>5.9070049028364995</v>
      </c>
      <c r="F1677">
        <v>28059666</v>
      </c>
      <c r="G1677">
        <v>705306</v>
      </c>
      <c r="H1677">
        <f t="shared" si="79"/>
        <v>39.783676872166126</v>
      </c>
      <c r="K1677">
        <v>131880430</v>
      </c>
      <c r="L1677">
        <v>3314938</v>
      </c>
      <c r="M1677">
        <f t="shared" si="80"/>
        <v>39.783679212099898</v>
      </c>
    </row>
    <row r="1678" spans="1:13" x14ac:dyDescent="0.15">
      <c r="A1678" t="s">
        <v>1925</v>
      </c>
      <c r="B1678" s="6">
        <v>11915912</v>
      </c>
      <c r="C1678" s="7">
        <v>2017120</v>
      </c>
      <c r="D1678">
        <f t="shared" si="78"/>
        <v>5.9073887522804789</v>
      </c>
      <c r="F1678">
        <v>28088783</v>
      </c>
      <c r="G1678">
        <v>705992</v>
      </c>
      <c r="H1678">
        <f t="shared" si="79"/>
        <v>39.786262450566014</v>
      </c>
      <c r="K1678">
        <v>132017280</v>
      </c>
      <c r="L1678">
        <v>3318162</v>
      </c>
      <c r="M1678">
        <f t="shared" si="80"/>
        <v>39.78626721660968</v>
      </c>
    </row>
    <row r="1679" spans="1:13" x14ac:dyDescent="0.15">
      <c r="A1679" t="s">
        <v>1926</v>
      </c>
      <c r="B1679" s="6">
        <v>11928266</v>
      </c>
      <c r="C1679" s="7">
        <v>2019080</v>
      </c>
      <c r="D1679">
        <f t="shared" si="78"/>
        <v>5.9077728470392454</v>
      </c>
      <c r="F1679">
        <v>28149215</v>
      </c>
      <c r="G1679">
        <v>1110494</v>
      </c>
      <c r="H1679">
        <f t="shared" si="79"/>
        <v>25.348371985800913</v>
      </c>
      <c r="K1679">
        <v>132301310</v>
      </c>
      <c r="L1679">
        <v>5219321</v>
      </c>
      <c r="M1679">
        <f t="shared" si="80"/>
        <v>25.348375775316367</v>
      </c>
    </row>
    <row r="1680" spans="1:13" x14ac:dyDescent="0.15">
      <c r="A1680" t="s">
        <v>1927</v>
      </c>
      <c r="B1680" s="6">
        <v>11940621</v>
      </c>
      <c r="C1680" s="7">
        <v>2021040</v>
      </c>
      <c r="D1680">
        <f t="shared" si="78"/>
        <v>5.9081566916043222</v>
      </c>
      <c r="F1680">
        <v>28178372</v>
      </c>
      <c r="G1680">
        <v>707364</v>
      </c>
      <c r="H1680">
        <f t="shared" si="79"/>
        <v>39.835745104359283</v>
      </c>
      <c r="K1680">
        <v>132438348</v>
      </c>
      <c r="L1680">
        <v>3324610</v>
      </c>
      <c r="M1680">
        <f t="shared" si="80"/>
        <v>39.835754569708925</v>
      </c>
    </row>
    <row r="1681" spans="1:13" x14ac:dyDescent="0.15">
      <c r="A1681" t="s">
        <v>1928</v>
      </c>
      <c r="B1681" s="6">
        <v>11952978</v>
      </c>
      <c r="C1681" s="7">
        <v>2023000</v>
      </c>
      <c r="D1681">
        <f t="shared" si="78"/>
        <v>5.9085407810182895</v>
      </c>
      <c r="F1681">
        <v>28238910</v>
      </c>
      <c r="G1681">
        <v>708050</v>
      </c>
      <c r="H1681">
        <f t="shared" si="79"/>
        <v>39.882649530400393</v>
      </c>
      <c r="K1681">
        <v>132722877</v>
      </c>
      <c r="L1681">
        <v>3327835</v>
      </c>
      <c r="M1681">
        <f t="shared" si="80"/>
        <v>39.882649530400393</v>
      </c>
    </row>
    <row r="1682" spans="1:13" x14ac:dyDescent="0.15">
      <c r="A1682" t="s">
        <v>1929</v>
      </c>
      <c r="B1682" s="6">
        <v>11965336</v>
      </c>
      <c r="C1682" s="7">
        <v>2024960</v>
      </c>
      <c r="D1682">
        <f t="shared" si="78"/>
        <v>5.9089246207332486</v>
      </c>
      <c r="F1682">
        <v>28268106</v>
      </c>
      <c r="G1682">
        <v>708736</v>
      </c>
      <c r="H1682">
        <f t="shared" si="79"/>
        <v>39.885240766660644</v>
      </c>
      <c r="K1682">
        <v>132860098</v>
      </c>
      <c r="L1682">
        <v>3331059</v>
      </c>
      <c r="M1682">
        <f t="shared" si="80"/>
        <v>39.885243101368062</v>
      </c>
    </row>
    <row r="1683" spans="1:13" x14ac:dyDescent="0.15">
      <c r="A1683" t="s">
        <v>1930</v>
      </c>
      <c r="B1683" s="6">
        <v>11977696</v>
      </c>
      <c r="C1683" s="7">
        <v>2026920</v>
      </c>
      <c r="D1683">
        <f t="shared" si="78"/>
        <v>5.9093087048329487</v>
      </c>
      <c r="F1683">
        <v>28328748</v>
      </c>
      <c r="G1683">
        <v>1114806</v>
      </c>
      <c r="H1683">
        <f t="shared" si="79"/>
        <v>25.411370229439022</v>
      </c>
      <c r="K1683">
        <v>133145115</v>
      </c>
      <c r="L1683">
        <v>5239588</v>
      </c>
      <c r="M1683">
        <f t="shared" si="80"/>
        <v>25.411371084902097</v>
      </c>
    </row>
    <row r="1684" spans="1:13" x14ac:dyDescent="0.15">
      <c r="A1684" t="s">
        <v>1931</v>
      </c>
      <c r="B1684" s="6">
        <v>11990057</v>
      </c>
      <c r="C1684" s="7">
        <v>2028880</v>
      </c>
      <c r="D1684">
        <f t="shared" si="78"/>
        <v>5.9096925397263513</v>
      </c>
      <c r="F1684">
        <v>28357983</v>
      </c>
      <c r="G1684">
        <v>710108</v>
      </c>
      <c r="H1684">
        <f t="shared" si="79"/>
        <v>39.934746545595878</v>
      </c>
      <c r="K1684">
        <v>133282520</v>
      </c>
      <c r="L1684">
        <v>3337507</v>
      </c>
      <c r="M1684">
        <f t="shared" si="80"/>
        <v>39.934753694898617</v>
      </c>
    </row>
    <row r="1685" spans="1:13" x14ac:dyDescent="0.15">
      <c r="A1685" t="s">
        <v>1932</v>
      </c>
      <c r="B1685" s="6">
        <v>12002420</v>
      </c>
      <c r="C1685" s="7">
        <v>2030840</v>
      </c>
      <c r="D1685">
        <f t="shared" si="78"/>
        <v>5.9100766185420808</v>
      </c>
      <c r="F1685">
        <v>28387223</v>
      </c>
      <c r="G1685">
        <v>710794</v>
      </c>
      <c r="H1685">
        <f t="shared" si="79"/>
        <v>39.937341902154493</v>
      </c>
      <c r="K1685">
        <v>133419948</v>
      </c>
      <c r="L1685">
        <v>3340731</v>
      </c>
      <c r="M1685">
        <f t="shared" si="80"/>
        <v>39.937351435958178</v>
      </c>
    </row>
    <row r="1686" spans="1:13" x14ac:dyDescent="0.15">
      <c r="A1686" t="s">
        <v>1933</v>
      </c>
      <c r="B1686" s="6">
        <v>12014785</v>
      </c>
      <c r="C1686" s="7">
        <v>2032800</v>
      </c>
      <c r="D1686">
        <f t="shared" si="78"/>
        <v>5.9104609405745769</v>
      </c>
      <c r="F1686">
        <v>28448007</v>
      </c>
      <c r="G1686">
        <v>1118040</v>
      </c>
      <c r="H1686">
        <f t="shared" si="79"/>
        <v>25.444534184823443</v>
      </c>
      <c r="K1686">
        <v>133705632</v>
      </c>
      <c r="L1686">
        <v>5254788</v>
      </c>
      <c r="M1686">
        <f t="shared" si="80"/>
        <v>25.44453401355107</v>
      </c>
    </row>
    <row r="1687" spans="1:13" x14ac:dyDescent="0.15">
      <c r="A1687" t="s">
        <v>1934</v>
      </c>
      <c r="B1687" s="6">
        <v>12027150</v>
      </c>
      <c r="C1687" s="7">
        <v>2034760</v>
      </c>
      <c r="D1687">
        <f t="shared" si="78"/>
        <v>5.9108445222040933</v>
      </c>
      <c r="F1687">
        <v>28477284</v>
      </c>
      <c r="G1687">
        <v>712166</v>
      </c>
      <c r="H1687">
        <f t="shared" si="79"/>
        <v>39.986862613491802</v>
      </c>
      <c r="K1687">
        <v>133843234</v>
      </c>
      <c r="L1687">
        <v>3347180</v>
      </c>
      <c r="M1687">
        <f t="shared" si="80"/>
        <v>39.986864763771294</v>
      </c>
    </row>
    <row r="1688" spans="1:13" x14ac:dyDescent="0.15">
      <c r="A1688" t="s">
        <v>1935</v>
      </c>
      <c r="B1688" s="6">
        <v>12039518</v>
      </c>
      <c r="C1688" s="7">
        <v>2036720</v>
      </c>
      <c r="D1688">
        <f t="shared" si="78"/>
        <v>5.9112288385246865</v>
      </c>
      <c r="F1688">
        <v>28506568</v>
      </c>
      <c r="G1688">
        <v>712852</v>
      </c>
      <c r="H1688">
        <f t="shared" si="79"/>
        <v>39.989462048223196</v>
      </c>
      <c r="K1688">
        <v>133980869</v>
      </c>
      <c r="L1688">
        <v>3350404</v>
      </c>
      <c r="M1688">
        <f t="shared" si="80"/>
        <v>39.989466643425686</v>
      </c>
    </row>
    <row r="1689" spans="1:13" x14ac:dyDescent="0.15">
      <c r="A1689" t="s">
        <v>1936</v>
      </c>
      <c r="B1689" s="6">
        <v>12051887</v>
      </c>
      <c r="C1689" s="7">
        <v>2038680</v>
      </c>
      <c r="D1689">
        <f t="shared" si="78"/>
        <v>5.9116129063904097</v>
      </c>
      <c r="F1689">
        <v>28567490</v>
      </c>
      <c r="G1689">
        <v>1121274</v>
      </c>
      <c r="H1689">
        <f t="shared" si="79"/>
        <v>25.477706608732568</v>
      </c>
      <c r="K1689">
        <v>134267203</v>
      </c>
      <c r="L1689">
        <v>5269987</v>
      </c>
      <c r="M1689">
        <f t="shared" si="80"/>
        <v>25.477710476325655</v>
      </c>
    </row>
    <row r="1690" spans="1:13" x14ac:dyDescent="0.15">
      <c r="A1690" t="s">
        <v>1937</v>
      </c>
      <c r="B1690" s="6">
        <v>12064257</v>
      </c>
      <c r="C1690" s="7">
        <v>2040640</v>
      </c>
      <c r="D1690">
        <f t="shared" si="78"/>
        <v>5.9119967265171711</v>
      </c>
      <c r="F1690">
        <v>28596813</v>
      </c>
      <c r="G1690">
        <v>714224</v>
      </c>
      <c r="H1690">
        <f t="shared" si="79"/>
        <v>40.038997569389998</v>
      </c>
      <c r="K1690">
        <v>134405021</v>
      </c>
      <c r="L1690">
        <v>3356852</v>
      </c>
      <c r="M1690">
        <f t="shared" si="80"/>
        <v>40.039007081634814</v>
      </c>
    </row>
    <row r="1691" spans="1:13" x14ac:dyDescent="0.15">
      <c r="A1691" t="s">
        <v>1938</v>
      </c>
      <c r="B1691" s="6">
        <v>12076629</v>
      </c>
      <c r="C1691" s="7">
        <v>2042600</v>
      </c>
      <c r="D1691">
        <f t="shared" si="78"/>
        <v>5.912380789190248</v>
      </c>
      <c r="F1691">
        <v>28657840</v>
      </c>
      <c r="G1691">
        <v>714910</v>
      </c>
      <c r="H1691">
        <f t="shared" si="79"/>
        <v>40.085940887664179</v>
      </c>
      <c r="K1691">
        <v>134691848</v>
      </c>
      <c r="L1691">
        <v>3360077</v>
      </c>
      <c r="M1691">
        <f t="shared" si="80"/>
        <v>40.085940887664179</v>
      </c>
    </row>
    <row r="1692" spans="1:13" x14ac:dyDescent="0.15">
      <c r="A1692" t="s">
        <v>1939</v>
      </c>
      <c r="B1692" s="6">
        <v>12089002</v>
      </c>
      <c r="C1692" s="7">
        <v>2044560</v>
      </c>
      <c r="D1692">
        <f t="shared" si="78"/>
        <v>5.912764604609305</v>
      </c>
      <c r="F1692">
        <v>28687201</v>
      </c>
      <c r="G1692">
        <v>715596</v>
      </c>
      <c r="H1692">
        <f t="shared" si="79"/>
        <v>40.088542976763428</v>
      </c>
      <c r="K1692">
        <v>134829844</v>
      </c>
      <c r="L1692">
        <v>3363301</v>
      </c>
      <c r="M1692">
        <f t="shared" si="80"/>
        <v>40.088545152515344</v>
      </c>
    </row>
    <row r="1693" spans="1:13" x14ac:dyDescent="0.15">
      <c r="A1693" t="s">
        <v>1940</v>
      </c>
      <c r="B1693" s="6">
        <v>12101377</v>
      </c>
      <c r="C1693" s="7">
        <v>2046520</v>
      </c>
      <c r="D1693">
        <f t="shared" si="78"/>
        <v>5.9131486621191094</v>
      </c>
      <c r="F1693">
        <v>28748333</v>
      </c>
      <c r="G1693">
        <v>1125586</v>
      </c>
      <c r="H1693">
        <f t="shared" si="79"/>
        <v>25.540769874536462</v>
      </c>
      <c r="K1693">
        <v>135117165</v>
      </c>
      <c r="L1693">
        <v>5290254</v>
      </c>
      <c r="M1693">
        <f t="shared" si="80"/>
        <v>25.540770821211986</v>
      </c>
    </row>
    <row r="1694" spans="1:13" x14ac:dyDescent="0.15">
      <c r="A1694" t="s">
        <v>1941</v>
      </c>
      <c r="B1694" s="6">
        <v>12113754</v>
      </c>
      <c r="C1694" s="7">
        <v>2048480</v>
      </c>
      <c r="D1694">
        <f t="shared" si="78"/>
        <v>5.9135329610247602</v>
      </c>
      <c r="F1694">
        <v>28777736</v>
      </c>
      <c r="G1694">
        <v>716968</v>
      </c>
      <c r="H1694">
        <f t="shared" si="79"/>
        <v>40.138103792637885</v>
      </c>
      <c r="K1694">
        <v>135255359</v>
      </c>
      <c r="L1694">
        <v>3369749</v>
      </c>
      <c r="M1694">
        <f t="shared" si="80"/>
        <v>40.138110880068517</v>
      </c>
    </row>
    <row r="1695" spans="1:13" x14ac:dyDescent="0.15">
      <c r="A1695" t="s">
        <v>1942</v>
      </c>
      <c r="B1695" s="6">
        <v>12126131</v>
      </c>
      <c r="C1695" s="7">
        <v>2050440</v>
      </c>
      <c r="D1695">
        <f t="shared" si="78"/>
        <v>5.9139165252336081</v>
      </c>
      <c r="F1695">
        <v>28807139</v>
      </c>
      <c r="G1695">
        <v>717654</v>
      </c>
      <c r="H1695">
        <f t="shared" si="79"/>
        <v>40.140707081685605</v>
      </c>
      <c r="K1695">
        <v>135393553</v>
      </c>
      <c r="L1695">
        <v>3372973</v>
      </c>
      <c r="M1695">
        <f t="shared" si="80"/>
        <v>40.140716513295544</v>
      </c>
    </row>
    <row r="1696" spans="1:13" x14ac:dyDescent="0.15">
      <c r="A1696" t="s">
        <v>1943</v>
      </c>
      <c r="B1696" s="6">
        <v>12138511</v>
      </c>
      <c r="C1696" s="7">
        <v>2052400</v>
      </c>
      <c r="D1696">
        <f t="shared" si="78"/>
        <v>5.9143008185538886</v>
      </c>
      <c r="F1696">
        <v>28868413</v>
      </c>
      <c r="G1696">
        <v>1128820</v>
      </c>
      <c r="H1696">
        <f t="shared" si="79"/>
        <v>25.573973707056926</v>
      </c>
      <c r="K1696">
        <v>135681541</v>
      </c>
      <c r="L1696">
        <v>5305454</v>
      </c>
      <c r="M1696">
        <f t="shared" si="80"/>
        <v>25.573973688208397</v>
      </c>
    </row>
    <row r="1697" spans="1:13" x14ac:dyDescent="0.15">
      <c r="A1697" t="s">
        <v>1944</v>
      </c>
      <c r="B1697" s="6">
        <v>12150892</v>
      </c>
      <c r="C1697" s="7">
        <v>2054360</v>
      </c>
      <c r="D1697">
        <f t="shared" si="78"/>
        <v>5.9146848653595283</v>
      </c>
      <c r="F1697">
        <v>28897858</v>
      </c>
      <c r="G1697">
        <v>719026</v>
      </c>
      <c r="H1697">
        <f t="shared" si="79"/>
        <v>40.190282409815502</v>
      </c>
      <c r="K1697">
        <v>135819932</v>
      </c>
      <c r="L1697">
        <v>3379422</v>
      </c>
      <c r="M1697">
        <f t="shared" si="80"/>
        <v>40.190284610800312</v>
      </c>
    </row>
    <row r="1698" spans="1:13" x14ac:dyDescent="0.15">
      <c r="A1698" t="s">
        <v>1945</v>
      </c>
      <c r="B1698" s="6">
        <v>12163274</v>
      </c>
      <c r="C1698" s="7">
        <v>2056320</v>
      </c>
      <c r="D1698">
        <f t="shared" si="78"/>
        <v>5.915068666355431</v>
      </c>
      <c r="F1698">
        <v>28927305</v>
      </c>
      <c r="G1698">
        <v>719712</v>
      </c>
      <c r="H1698">
        <f t="shared" si="79"/>
        <v>40.192889655862345</v>
      </c>
      <c r="K1698">
        <v>135958333</v>
      </c>
      <c r="L1698">
        <v>3382646</v>
      </c>
      <c r="M1698">
        <f t="shared" si="80"/>
        <v>40.192894260883342</v>
      </c>
    </row>
    <row r="1699" spans="1:13" x14ac:dyDescent="0.15">
      <c r="A1699" t="s">
        <v>1946</v>
      </c>
      <c r="B1699" s="6">
        <v>12175658</v>
      </c>
      <c r="C1699" s="7">
        <v>2058280</v>
      </c>
      <c r="D1699">
        <f t="shared" si="78"/>
        <v>5.915452708086363</v>
      </c>
      <c r="F1699">
        <v>28988719</v>
      </c>
      <c r="G1699">
        <v>1132054</v>
      </c>
      <c r="H1699">
        <f t="shared" si="79"/>
        <v>25.607187466322276</v>
      </c>
      <c r="K1699">
        <v>136246979</v>
      </c>
      <c r="L1699">
        <v>5320653</v>
      </c>
      <c r="M1699">
        <f t="shared" si="80"/>
        <v>25.607191260170509</v>
      </c>
    </row>
    <row r="1700" spans="1:13" x14ac:dyDescent="0.15">
      <c r="A1700" t="s">
        <v>1947</v>
      </c>
      <c r="B1700" s="6">
        <v>12188043</v>
      </c>
      <c r="C1700" s="7">
        <v>2060240</v>
      </c>
      <c r="D1700">
        <f t="shared" si="78"/>
        <v>5.9158365044849139</v>
      </c>
      <c r="F1700">
        <v>29018206</v>
      </c>
      <c r="G1700">
        <v>721084</v>
      </c>
      <c r="H1700">
        <f t="shared" si="79"/>
        <v>40.242476604667416</v>
      </c>
      <c r="K1700">
        <v>136385568</v>
      </c>
      <c r="L1700">
        <v>3389094</v>
      </c>
      <c r="M1700">
        <f t="shared" si="80"/>
        <v>40.242486044942986</v>
      </c>
    </row>
    <row r="1701" spans="1:13" x14ac:dyDescent="0.15">
      <c r="A1701" t="s">
        <v>1948</v>
      </c>
      <c r="B1701" s="6">
        <v>12200430</v>
      </c>
      <c r="C1701" s="7">
        <v>2062200</v>
      </c>
      <c r="D1701">
        <f t="shared" si="78"/>
        <v>5.9162205411696247</v>
      </c>
      <c r="F1701">
        <v>29079724</v>
      </c>
      <c r="G1701">
        <v>721770</v>
      </c>
      <c r="H1701">
        <f t="shared" si="79"/>
        <v>40.289460631503111</v>
      </c>
      <c r="K1701">
        <v>136674702</v>
      </c>
      <c r="L1701">
        <v>3392319</v>
      </c>
      <c r="M1701">
        <f t="shared" si="80"/>
        <v>40.28946039567623</v>
      </c>
    </row>
    <row r="1702" spans="1:13" x14ac:dyDescent="0.15">
      <c r="A1702" t="s">
        <v>1949</v>
      </c>
      <c r="B1702" s="6">
        <v>12212819</v>
      </c>
      <c r="C1702" s="7">
        <v>2064160</v>
      </c>
      <c r="D1702">
        <f t="shared" si="78"/>
        <v>5.9166048174560109</v>
      </c>
      <c r="F1702">
        <v>29109253</v>
      </c>
      <c r="G1702">
        <v>722456</v>
      </c>
      <c r="H1702">
        <f t="shared" si="79"/>
        <v>40.292077302977624</v>
      </c>
      <c r="K1702">
        <v>136813489</v>
      </c>
      <c r="L1702">
        <v>3395543</v>
      </c>
      <c r="M1702">
        <f t="shared" si="80"/>
        <v>40.292079646760477</v>
      </c>
    </row>
    <row r="1703" spans="1:13" x14ac:dyDescent="0.15">
      <c r="A1703" t="s">
        <v>1950</v>
      </c>
      <c r="B1703" s="6">
        <v>12225209</v>
      </c>
      <c r="C1703" s="7">
        <v>2066120</v>
      </c>
      <c r="D1703">
        <f t="shared" si="78"/>
        <v>5.9169888486631947</v>
      </c>
      <c r="F1703">
        <v>29170876</v>
      </c>
      <c r="G1703">
        <v>1136366</v>
      </c>
      <c r="H1703">
        <f t="shared" si="79"/>
        <v>25.670317485739631</v>
      </c>
      <c r="K1703">
        <v>137103117</v>
      </c>
      <c r="L1703">
        <v>5340920</v>
      </c>
      <c r="M1703">
        <f t="shared" si="80"/>
        <v>25.670318409562398</v>
      </c>
    </row>
    <row r="1704" spans="1:13" x14ac:dyDescent="0.15">
      <c r="A1704" t="s">
        <v>1951</v>
      </c>
      <c r="B1704" s="6">
        <v>12237600</v>
      </c>
      <c r="C1704" s="7">
        <v>2068080</v>
      </c>
      <c r="D1704">
        <f t="shared" si="78"/>
        <v>5.9173726354879888</v>
      </c>
      <c r="F1704">
        <v>29200443</v>
      </c>
      <c r="G1704">
        <v>723828</v>
      </c>
      <c r="H1704">
        <f t="shared" si="79"/>
        <v>40.341687527976262</v>
      </c>
      <c r="K1704">
        <v>137242082</v>
      </c>
      <c r="L1704">
        <v>3401991</v>
      </c>
      <c r="M1704">
        <f t="shared" si="80"/>
        <v>40.341694613536603</v>
      </c>
    </row>
    <row r="1705" spans="1:13" x14ac:dyDescent="0.15">
      <c r="A1705" t="s">
        <v>1952</v>
      </c>
      <c r="B1705" s="6">
        <v>12249993</v>
      </c>
      <c r="C1705" s="7">
        <v>2070040</v>
      </c>
      <c r="D1705">
        <f t="shared" si="78"/>
        <v>5.9177566617070205</v>
      </c>
      <c r="F1705">
        <v>29230014</v>
      </c>
      <c r="G1705">
        <v>724514</v>
      </c>
      <c r="H1705">
        <f t="shared" si="79"/>
        <v>40.34430528602622</v>
      </c>
      <c r="K1705">
        <v>137381065</v>
      </c>
      <c r="L1705">
        <v>3405215</v>
      </c>
      <c r="M1705">
        <f t="shared" si="80"/>
        <v>40.344314529332216</v>
      </c>
    </row>
    <row r="1706" spans="1:13" x14ac:dyDescent="0.15">
      <c r="A1706" t="s">
        <v>1953</v>
      </c>
      <c r="B1706" s="6">
        <v>12262388</v>
      </c>
      <c r="C1706" s="7">
        <v>2072000</v>
      </c>
      <c r="D1706">
        <f t="shared" si="78"/>
        <v>5.9181409266409268</v>
      </c>
      <c r="F1706">
        <v>29291778</v>
      </c>
      <c r="G1706">
        <v>1139600</v>
      </c>
      <c r="H1706">
        <f t="shared" si="79"/>
        <v>25.703560898560898</v>
      </c>
      <c r="K1706">
        <v>137671356</v>
      </c>
      <c r="L1706">
        <v>5356120</v>
      </c>
      <c r="M1706">
        <f t="shared" si="80"/>
        <v>25.703560786539509</v>
      </c>
    </row>
    <row r="1707" spans="1:13" x14ac:dyDescent="0.15">
      <c r="A1707" t="s">
        <v>1954</v>
      </c>
      <c r="B1707" s="6">
        <v>12274784</v>
      </c>
      <c r="C1707" s="7">
        <v>2073960</v>
      </c>
      <c r="D1707">
        <f t="shared" si="78"/>
        <v>5.9185249474435384</v>
      </c>
      <c r="F1707">
        <v>29321389</v>
      </c>
      <c r="G1707">
        <v>725886</v>
      </c>
      <c r="H1707">
        <f t="shared" si="79"/>
        <v>40.393931002939858</v>
      </c>
      <c r="K1707">
        <v>137810528</v>
      </c>
      <c r="L1707">
        <v>3411664</v>
      </c>
      <c r="M1707">
        <f t="shared" si="80"/>
        <v>40.393933282996215</v>
      </c>
    </row>
    <row r="1708" spans="1:13" x14ac:dyDescent="0.15">
      <c r="A1708" t="s">
        <v>1955</v>
      </c>
      <c r="B1708" s="6">
        <v>12287181</v>
      </c>
      <c r="C1708" s="7">
        <v>2075920</v>
      </c>
      <c r="D1708">
        <f t="shared" si="78"/>
        <v>5.918908724806351</v>
      </c>
      <c r="F1708">
        <v>29351002</v>
      </c>
      <c r="G1708">
        <v>726572</v>
      </c>
      <c r="H1708">
        <f t="shared" si="79"/>
        <v>40.39654982575712</v>
      </c>
      <c r="K1708">
        <v>137949709</v>
      </c>
      <c r="L1708">
        <v>3414888</v>
      </c>
      <c r="M1708">
        <f t="shared" si="80"/>
        <v>40.396554440438457</v>
      </c>
    </row>
    <row r="1709" spans="1:13" x14ac:dyDescent="0.15">
      <c r="A1709" t="s">
        <v>1956</v>
      </c>
      <c r="B1709" s="6">
        <v>12299580</v>
      </c>
      <c r="C1709" s="7">
        <v>2077880</v>
      </c>
      <c r="D1709">
        <f t="shared" si="78"/>
        <v>5.9192927406779985</v>
      </c>
      <c r="F1709">
        <v>29412907</v>
      </c>
      <c r="G1709">
        <v>1142834</v>
      </c>
      <c r="H1709">
        <f t="shared" si="79"/>
        <v>25.736814795499608</v>
      </c>
      <c r="K1709">
        <v>138240662</v>
      </c>
      <c r="L1709">
        <v>5371319</v>
      </c>
      <c r="M1709">
        <f t="shared" si="80"/>
        <v>25.736818461163821</v>
      </c>
    </row>
    <row r="1710" spans="1:13" x14ac:dyDescent="0.15">
      <c r="A1710" t="s">
        <v>1957</v>
      </c>
      <c r="B1710" s="6">
        <v>12311980</v>
      </c>
      <c r="C1710" s="7">
        <v>2079840</v>
      </c>
      <c r="D1710">
        <f t="shared" si="78"/>
        <v>5.9196765135779676</v>
      </c>
      <c r="F1710">
        <v>29442560</v>
      </c>
      <c r="G1710">
        <v>727944</v>
      </c>
      <c r="H1710">
        <f t="shared" si="79"/>
        <v>40.446188168320639</v>
      </c>
      <c r="K1710">
        <v>138380032</v>
      </c>
      <c r="L1710">
        <v>3421336</v>
      </c>
      <c r="M1710">
        <f t="shared" si="80"/>
        <v>40.446197625722817</v>
      </c>
    </row>
    <row r="1711" spans="1:13" x14ac:dyDescent="0.15">
      <c r="A1711" t="s">
        <v>1958</v>
      </c>
      <c r="B1711" s="6">
        <v>12324382</v>
      </c>
      <c r="C1711" s="7">
        <v>2081800</v>
      </c>
      <c r="D1711">
        <f t="shared" si="78"/>
        <v>5.9200605245460656</v>
      </c>
      <c r="F1711">
        <v>29504569</v>
      </c>
      <c r="G1711">
        <v>728630</v>
      </c>
      <c r="H1711">
        <f t="shared" si="79"/>
        <v>40.493211918257551</v>
      </c>
      <c r="K1711">
        <v>138671474</v>
      </c>
      <c r="L1711">
        <v>3424561</v>
      </c>
      <c r="M1711">
        <f t="shared" si="80"/>
        <v>40.493211830655085</v>
      </c>
    </row>
    <row r="1712" spans="1:13" x14ac:dyDescent="0.15">
      <c r="A1712" t="s">
        <v>1959</v>
      </c>
      <c r="B1712" s="6">
        <v>12336786</v>
      </c>
      <c r="C1712" s="7">
        <v>2083760</v>
      </c>
      <c r="D1712">
        <f t="shared" si="78"/>
        <v>5.9204447729105079</v>
      </c>
      <c r="F1712">
        <v>29534265</v>
      </c>
      <c r="G1712">
        <v>729316</v>
      </c>
      <c r="H1712">
        <f t="shared" si="79"/>
        <v>40.495841308842806</v>
      </c>
      <c r="K1712">
        <v>138811045</v>
      </c>
      <c r="L1712">
        <v>3427785</v>
      </c>
      <c r="M1712">
        <f t="shared" si="80"/>
        <v>40.495843525775392</v>
      </c>
    </row>
    <row r="1713" spans="1:13" x14ac:dyDescent="0.15">
      <c r="A1713" t="s">
        <v>1960</v>
      </c>
      <c r="B1713" s="6">
        <v>12349191</v>
      </c>
      <c r="C1713" s="7">
        <v>2085720</v>
      </c>
      <c r="D1713">
        <f t="shared" si="78"/>
        <v>5.9208287785512921</v>
      </c>
      <c r="F1713">
        <v>29596379</v>
      </c>
      <c r="G1713">
        <v>1147146</v>
      </c>
      <c r="H1713">
        <f t="shared" si="79"/>
        <v>25.800010635089169</v>
      </c>
      <c r="K1713">
        <v>139102981</v>
      </c>
      <c r="L1713">
        <v>5391586</v>
      </c>
      <c r="M1713">
        <f t="shared" si="80"/>
        <v>25.800011536494086</v>
      </c>
    </row>
    <row r="1714" spans="1:13" x14ac:dyDescent="0.15">
      <c r="A1714" t="s">
        <v>1961</v>
      </c>
      <c r="B1714" s="6">
        <v>12361597</v>
      </c>
      <c r="C1714" s="7">
        <v>2087680</v>
      </c>
      <c r="D1714">
        <f t="shared" si="78"/>
        <v>5.9212125421520536</v>
      </c>
      <c r="F1714">
        <v>29626112</v>
      </c>
      <c r="G1714">
        <v>730688</v>
      </c>
      <c r="H1714">
        <f t="shared" si="79"/>
        <v>40.545502321100116</v>
      </c>
      <c r="K1714">
        <v>139242726</v>
      </c>
      <c r="L1714">
        <v>3434233</v>
      </c>
      <c r="M1714">
        <f t="shared" si="80"/>
        <v>40.545509288391322</v>
      </c>
    </row>
    <row r="1715" spans="1:13" x14ac:dyDescent="0.15">
      <c r="A1715" t="s">
        <v>1962</v>
      </c>
      <c r="B1715" s="6">
        <v>12374005</v>
      </c>
      <c r="C1715" s="7">
        <v>2089640</v>
      </c>
      <c r="D1715">
        <f t="shared" si="78"/>
        <v>5.9215965429451964</v>
      </c>
      <c r="F1715">
        <v>29655849</v>
      </c>
      <c r="G1715">
        <v>731374</v>
      </c>
      <c r="H1715">
        <f t="shared" si="79"/>
        <v>40.548131325423107</v>
      </c>
      <c r="K1715">
        <v>139382490</v>
      </c>
      <c r="L1715">
        <v>3437457</v>
      </c>
      <c r="M1715">
        <f t="shared" si="80"/>
        <v>40.548140674923353</v>
      </c>
    </row>
    <row r="1716" spans="1:13" x14ac:dyDescent="0.15">
      <c r="A1716" t="s">
        <v>1963</v>
      </c>
      <c r="B1716" s="6">
        <v>12386415</v>
      </c>
      <c r="C1716" s="7">
        <v>2091600</v>
      </c>
      <c r="D1716">
        <f t="shared" si="78"/>
        <v>5.9219807802639126</v>
      </c>
      <c r="F1716">
        <v>29718105</v>
      </c>
      <c r="G1716">
        <v>1150380</v>
      </c>
      <c r="H1716">
        <f t="shared" si="79"/>
        <v>25.833294215824335</v>
      </c>
      <c r="K1716">
        <v>139675093</v>
      </c>
      <c r="L1716">
        <v>5406786</v>
      </c>
      <c r="M1716">
        <f t="shared" si="80"/>
        <v>25.833294123347954</v>
      </c>
    </row>
    <row r="1717" spans="1:13" x14ac:dyDescent="0.15">
      <c r="A1717" t="s">
        <v>1964</v>
      </c>
      <c r="B1717" s="6">
        <v>12398826</v>
      </c>
      <c r="C1717" s="7">
        <v>2093560</v>
      </c>
      <c r="D1717">
        <f t="shared" si="78"/>
        <v>5.9223647757886093</v>
      </c>
      <c r="F1717">
        <v>29747882</v>
      </c>
      <c r="G1717">
        <v>732746</v>
      </c>
      <c r="H1717">
        <f t="shared" si="79"/>
        <v>40.597808790494931</v>
      </c>
      <c r="K1717">
        <v>139815045</v>
      </c>
      <c r="L1717">
        <v>3443906</v>
      </c>
      <c r="M1717">
        <f t="shared" si="80"/>
        <v>40.597811032008423</v>
      </c>
    </row>
    <row r="1718" spans="1:13" x14ac:dyDescent="0.15">
      <c r="A1718" t="s">
        <v>1965</v>
      </c>
      <c r="B1718" s="6">
        <v>12411238</v>
      </c>
      <c r="C1718" s="7">
        <v>2095520</v>
      </c>
      <c r="D1718">
        <f t="shared" si="78"/>
        <v>5.9227485301977554</v>
      </c>
      <c r="F1718">
        <v>29777661</v>
      </c>
      <c r="G1718">
        <v>733432</v>
      </c>
      <c r="H1718">
        <f t="shared" si="79"/>
        <v>40.600438759148766</v>
      </c>
      <c r="K1718">
        <v>139955006</v>
      </c>
      <c r="L1718">
        <v>3447130</v>
      </c>
      <c r="M1718">
        <f t="shared" si="80"/>
        <v>40.60044326729772</v>
      </c>
    </row>
    <row r="1719" spans="1:13" x14ac:dyDescent="0.15">
      <c r="A1719" t="s">
        <v>1966</v>
      </c>
      <c r="B1719" s="6">
        <v>12423652</v>
      </c>
      <c r="C1719" s="7">
        <v>2097480</v>
      </c>
      <c r="D1719">
        <f t="shared" si="78"/>
        <v>5.9231325209298777</v>
      </c>
      <c r="F1719">
        <v>29840058</v>
      </c>
      <c r="G1719">
        <v>1153614</v>
      </c>
      <c r="H1719">
        <f t="shared" si="79"/>
        <v>25.86658795749705</v>
      </c>
      <c r="K1719">
        <v>140248272</v>
      </c>
      <c r="L1719">
        <v>5421985</v>
      </c>
      <c r="M1719">
        <f t="shared" si="80"/>
        <v>25.866591663385272</v>
      </c>
    </row>
    <row r="1720" spans="1:13" x14ac:dyDescent="0.15">
      <c r="A1720" t="s">
        <v>1967</v>
      </c>
      <c r="B1720" s="6">
        <v>12436068</v>
      </c>
      <c r="C1720" s="7">
        <v>2099440</v>
      </c>
      <c r="D1720">
        <f t="shared" si="78"/>
        <v>5.9235167473230961</v>
      </c>
      <c r="F1720">
        <v>29869880</v>
      </c>
      <c r="G1720">
        <v>734804</v>
      </c>
      <c r="H1720">
        <f t="shared" si="79"/>
        <v>40.650132552354094</v>
      </c>
      <c r="K1720">
        <v>140388436</v>
      </c>
      <c r="L1720">
        <v>3453578</v>
      </c>
      <c r="M1720">
        <f t="shared" si="80"/>
        <v>40.65014196870608</v>
      </c>
    </row>
    <row r="1721" spans="1:13" x14ac:dyDescent="0.15">
      <c r="A1721" t="s">
        <v>1968</v>
      </c>
      <c r="B1721" s="6">
        <v>12448485</v>
      </c>
      <c r="C1721" s="7">
        <v>2101400</v>
      </c>
      <c r="D1721">
        <f t="shared" si="78"/>
        <v>5.9239007328447704</v>
      </c>
      <c r="F1721">
        <v>29932381</v>
      </c>
      <c r="G1721">
        <v>735490</v>
      </c>
      <c r="H1721">
        <f t="shared" si="79"/>
        <v>40.697196426871884</v>
      </c>
      <c r="K1721">
        <v>140682190</v>
      </c>
      <c r="L1721">
        <v>3456803</v>
      </c>
      <c r="M1721">
        <f t="shared" si="80"/>
        <v>40.697196224372632</v>
      </c>
    </row>
    <row r="1722" spans="1:13" x14ac:dyDescent="0.15">
      <c r="A1722" t="s">
        <v>1969</v>
      </c>
      <c r="B1722" s="6">
        <v>12460904</v>
      </c>
      <c r="C1722" s="7">
        <v>2103360</v>
      </c>
      <c r="D1722">
        <f t="shared" si="78"/>
        <v>5.9242849535980531</v>
      </c>
      <c r="F1722">
        <v>29962243</v>
      </c>
      <c r="G1722">
        <v>736176</v>
      </c>
      <c r="H1722">
        <f t="shared" si="79"/>
        <v>40.699836723826913</v>
      </c>
      <c r="K1722">
        <v>140822542</v>
      </c>
      <c r="L1722">
        <v>3460027</v>
      </c>
      <c r="M1722">
        <f t="shared" si="80"/>
        <v>40.699839047498763</v>
      </c>
    </row>
    <row r="1723" spans="1:13" x14ac:dyDescent="0.15">
      <c r="A1723" t="s">
        <v>1970</v>
      </c>
      <c r="B1723" s="6">
        <v>12473324</v>
      </c>
      <c r="C1723" s="7">
        <v>2105320</v>
      </c>
      <c r="D1723">
        <f t="shared" si="78"/>
        <v>5.9246689339387837</v>
      </c>
      <c r="F1723">
        <v>30024849</v>
      </c>
      <c r="G1723">
        <v>1157926</v>
      </c>
      <c r="H1723">
        <f t="shared" si="79"/>
        <v>25.929851303105725</v>
      </c>
      <c r="K1723">
        <v>141116790</v>
      </c>
      <c r="L1723">
        <v>5442252</v>
      </c>
      <c r="M1723">
        <f t="shared" si="80"/>
        <v>25.929852200890366</v>
      </c>
    </row>
    <row r="1724" spans="1:13" x14ac:dyDescent="0.15">
      <c r="A1724" t="s">
        <v>1971</v>
      </c>
      <c r="B1724" s="6">
        <v>12485745</v>
      </c>
      <c r="C1724" s="7">
        <v>2107280</v>
      </c>
      <c r="D1724">
        <f t="shared" si="78"/>
        <v>5.9250526745377927</v>
      </c>
      <c r="F1724">
        <v>30054748</v>
      </c>
      <c r="G1724">
        <v>737548</v>
      </c>
      <c r="H1724">
        <f t="shared" si="79"/>
        <v>40.749548503961776</v>
      </c>
      <c r="K1724">
        <v>141257315</v>
      </c>
      <c r="L1724">
        <v>3466475</v>
      </c>
      <c r="M1724">
        <f t="shared" si="80"/>
        <v>40.749555384071712</v>
      </c>
    </row>
    <row r="1725" spans="1:13" x14ac:dyDescent="0.15">
      <c r="A1725" t="s">
        <v>1972</v>
      </c>
      <c r="B1725" s="6">
        <v>12498168</v>
      </c>
      <c r="C1725" s="7">
        <v>2109240</v>
      </c>
      <c r="D1725">
        <f t="shared" si="78"/>
        <v>5.9254366501678328</v>
      </c>
      <c r="F1725">
        <v>30084652</v>
      </c>
      <c r="G1725">
        <v>738234</v>
      </c>
      <c r="H1725">
        <f t="shared" si="79"/>
        <v>40.752189685113393</v>
      </c>
      <c r="K1725">
        <v>141397864</v>
      </c>
      <c r="L1725">
        <v>3469699</v>
      </c>
      <c r="M1725">
        <f t="shared" si="80"/>
        <v>40.752198965962179</v>
      </c>
    </row>
    <row r="1726" spans="1:13" x14ac:dyDescent="0.15">
      <c r="A1726" t="s">
        <v>1973</v>
      </c>
      <c r="B1726" s="6">
        <v>12510593</v>
      </c>
      <c r="C1726" s="7">
        <v>2111200</v>
      </c>
      <c r="D1726">
        <f t="shared" si="78"/>
        <v>5.9258208601743085</v>
      </c>
      <c r="F1726">
        <v>30147400</v>
      </c>
      <c r="G1726">
        <v>1161160</v>
      </c>
      <c r="H1726">
        <f t="shared" si="79"/>
        <v>25.963174756278203</v>
      </c>
      <c r="K1726">
        <v>141692780</v>
      </c>
      <c r="L1726">
        <v>5457452</v>
      </c>
      <c r="M1726">
        <f t="shared" si="80"/>
        <v>25.963174756278203</v>
      </c>
    </row>
    <row r="1727" spans="1:13" x14ac:dyDescent="0.15">
      <c r="A1727" t="s">
        <v>1974</v>
      </c>
      <c r="B1727" s="6">
        <v>12523019</v>
      </c>
      <c r="C1727" s="7">
        <v>2113160</v>
      </c>
      <c r="D1727">
        <f t="shared" si="78"/>
        <v>5.9262048306801187</v>
      </c>
      <c r="F1727">
        <v>30177344</v>
      </c>
      <c r="G1727">
        <v>739606</v>
      </c>
      <c r="H1727">
        <f t="shared" si="79"/>
        <v>40.801918859500873</v>
      </c>
      <c r="K1727">
        <v>141833516</v>
      </c>
      <c r="L1727">
        <v>3476148</v>
      </c>
      <c r="M1727">
        <f t="shared" si="80"/>
        <v>40.801920976897414</v>
      </c>
    </row>
    <row r="1728" spans="1:13" x14ac:dyDescent="0.15">
      <c r="A1728" t="s">
        <v>1975</v>
      </c>
      <c r="B1728" s="6">
        <v>12535446</v>
      </c>
      <c r="C1728" s="7">
        <v>2115120</v>
      </c>
      <c r="D1728">
        <f t="shared" si="78"/>
        <v>5.9265885623510721</v>
      </c>
      <c r="F1728">
        <v>30207290</v>
      </c>
      <c r="G1728">
        <v>740292</v>
      </c>
      <c r="H1728">
        <f t="shared" si="79"/>
        <v>40.804560902995036</v>
      </c>
      <c r="K1728">
        <v>141974263</v>
      </c>
      <c r="L1728">
        <v>3479372</v>
      </c>
      <c r="M1728">
        <f t="shared" si="80"/>
        <v>40.804565594020993</v>
      </c>
    </row>
    <row r="1729" spans="1:13" x14ac:dyDescent="0.15">
      <c r="A1729" t="s">
        <v>1976</v>
      </c>
      <c r="B1729" s="6">
        <v>12547875</v>
      </c>
      <c r="C1729" s="7">
        <v>2117080</v>
      </c>
      <c r="D1729">
        <f t="shared" si="78"/>
        <v>5.9269725281992178</v>
      </c>
      <c r="F1729">
        <v>30270179</v>
      </c>
      <c r="G1729">
        <v>1164394</v>
      </c>
      <c r="H1729">
        <f t="shared" si="79"/>
        <v>25.996508913649503</v>
      </c>
      <c r="K1729">
        <v>142269841</v>
      </c>
      <c r="L1729">
        <v>5472651</v>
      </c>
      <c r="M1729">
        <f t="shared" si="80"/>
        <v>25.996512659038554</v>
      </c>
    </row>
    <row r="1730" spans="1:13" x14ac:dyDescent="0.15">
      <c r="A1730" t="s">
        <v>1977</v>
      </c>
      <c r="B1730" s="6">
        <v>12560306</v>
      </c>
      <c r="C1730" s="7">
        <v>2119040</v>
      </c>
      <c r="D1730">
        <f t="shared" ref="D1730:D1793" si="81">B1730/C1730</f>
        <v>5.9273567275747512</v>
      </c>
      <c r="F1730">
        <v>30300168</v>
      </c>
      <c r="G1730">
        <v>741664</v>
      </c>
      <c r="H1730">
        <f t="shared" ref="H1730:H1793" si="82">F1730/G1730</f>
        <v>40.854305993010314</v>
      </c>
      <c r="K1730">
        <v>142410789</v>
      </c>
      <c r="L1730">
        <v>3485820</v>
      </c>
      <c r="M1730">
        <f t="shared" ref="M1730:M1793" si="83">K1730/L1730</f>
        <v>40.854315196998122</v>
      </c>
    </row>
    <row r="1731" spans="1:13" x14ac:dyDescent="0.15">
      <c r="A1731" t="s">
        <v>1978</v>
      </c>
      <c r="B1731" s="6">
        <v>12572738</v>
      </c>
      <c r="C1731" s="7">
        <v>2121000</v>
      </c>
      <c r="D1731">
        <f t="shared" si="81"/>
        <v>5.9277406883545494</v>
      </c>
      <c r="F1731">
        <v>30363161</v>
      </c>
      <c r="G1731">
        <v>742350</v>
      </c>
      <c r="H1731">
        <f t="shared" si="82"/>
        <v>40.901409038863072</v>
      </c>
      <c r="K1731">
        <v>142706856</v>
      </c>
      <c r="L1731">
        <v>3489045</v>
      </c>
      <c r="M1731">
        <f t="shared" si="83"/>
        <v>40.901408838235106</v>
      </c>
    </row>
    <row r="1732" spans="1:13" x14ac:dyDescent="0.15">
      <c r="A1732" t="s">
        <v>1979</v>
      </c>
      <c r="B1732" s="6">
        <v>12586594</v>
      </c>
      <c r="C1732" s="7">
        <v>2123200</v>
      </c>
      <c r="D1732">
        <f t="shared" si="81"/>
        <v>5.9281245290128108</v>
      </c>
      <c r="F1732">
        <v>30396624</v>
      </c>
      <c r="G1732">
        <v>743120</v>
      </c>
      <c r="H1732">
        <f t="shared" si="82"/>
        <v>40.904058563892775</v>
      </c>
      <c r="K1732">
        <v>142864132</v>
      </c>
      <c r="L1732">
        <v>3492664</v>
      </c>
      <c r="M1732">
        <f t="shared" si="83"/>
        <v>40.904058334841253</v>
      </c>
    </row>
    <row r="1733" spans="1:13" x14ac:dyDescent="0.15">
      <c r="A1733" t="s">
        <v>1980</v>
      </c>
      <c r="B1733" s="6">
        <v>12600452</v>
      </c>
      <c r="C1733" s="7">
        <v>2125400</v>
      </c>
      <c r="D1733">
        <f t="shared" si="81"/>
        <v>5.9285085160440385</v>
      </c>
      <c r="F1733">
        <v>30463167</v>
      </c>
      <c r="G1733">
        <v>1168970</v>
      </c>
      <c r="H1733">
        <f t="shared" si="82"/>
        <v>26.059836437205401</v>
      </c>
      <c r="K1733">
        <v>143176884</v>
      </c>
      <c r="L1733">
        <v>5494159</v>
      </c>
      <c r="M1733">
        <f t="shared" si="83"/>
        <v>26.059836273395074</v>
      </c>
    </row>
    <row r="1734" spans="1:13" x14ac:dyDescent="0.15">
      <c r="A1734" t="s">
        <v>1981</v>
      </c>
      <c r="B1734" s="6">
        <v>12614312</v>
      </c>
      <c r="C1734" s="7">
        <v>2127600</v>
      </c>
      <c r="D1734">
        <f t="shared" si="81"/>
        <v>5.9288926489941716</v>
      </c>
      <c r="F1734">
        <v>30496675</v>
      </c>
      <c r="G1734">
        <v>744660</v>
      </c>
      <c r="H1734">
        <f t="shared" si="82"/>
        <v>40.953824564230658</v>
      </c>
      <c r="K1734">
        <v>143334372</v>
      </c>
      <c r="L1734">
        <v>3499902</v>
      </c>
      <c r="M1734">
        <f t="shared" si="83"/>
        <v>40.953824421369511</v>
      </c>
    </row>
    <row r="1735" spans="1:13" x14ac:dyDescent="0.15">
      <c r="A1735" t="s">
        <v>1982</v>
      </c>
      <c r="B1735" s="6">
        <v>12628174</v>
      </c>
      <c r="C1735" s="7">
        <v>2129800</v>
      </c>
      <c r="D1735">
        <f t="shared" si="81"/>
        <v>5.9292769274110242</v>
      </c>
      <c r="F1735">
        <v>30530188</v>
      </c>
      <c r="G1735">
        <v>745430</v>
      </c>
      <c r="H1735">
        <f t="shared" si="82"/>
        <v>40.956478810887674</v>
      </c>
      <c r="K1735">
        <v>143491883</v>
      </c>
      <c r="L1735">
        <v>3503521</v>
      </c>
      <c r="M1735">
        <f t="shared" si="83"/>
        <v>40.956478639631385</v>
      </c>
    </row>
    <row r="1736" spans="1:13" x14ac:dyDescent="0.15">
      <c r="A1736" t="s">
        <v>1983</v>
      </c>
      <c r="B1736" s="6">
        <v>12642037</v>
      </c>
      <c r="C1736" s="7">
        <v>2132000</v>
      </c>
      <c r="D1736">
        <f t="shared" si="81"/>
        <v>5.9296608818011256</v>
      </c>
      <c r="F1736">
        <v>30596889</v>
      </c>
      <c r="G1736">
        <v>1172600</v>
      </c>
      <c r="H1736">
        <f t="shared" si="82"/>
        <v>26.093202285519357</v>
      </c>
      <c r="K1736">
        <v>143805378</v>
      </c>
      <c r="L1736">
        <v>5511220</v>
      </c>
      <c r="M1736">
        <f t="shared" si="83"/>
        <v>26.093202231084952</v>
      </c>
    </row>
    <row r="1737" spans="1:13" x14ac:dyDescent="0.15">
      <c r="A1737" t="s">
        <v>1984</v>
      </c>
      <c r="B1737" s="6">
        <v>12655901</v>
      </c>
      <c r="C1737" s="7">
        <v>2134200</v>
      </c>
      <c r="D1737">
        <f t="shared" si="81"/>
        <v>5.9300445131665258</v>
      </c>
      <c r="F1737">
        <v>30630443</v>
      </c>
      <c r="G1737">
        <v>746970</v>
      </c>
      <c r="H1737">
        <f t="shared" si="82"/>
        <v>41.006255940666961</v>
      </c>
      <c r="K1737">
        <v>143963082</v>
      </c>
      <c r="L1737">
        <v>3510759</v>
      </c>
      <c r="M1737">
        <f t="shared" si="83"/>
        <v>41.006255912183093</v>
      </c>
    </row>
    <row r="1738" spans="1:13" x14ac:dyDescent="0.15">
      <c r="A1738" t="s">
        <v>1985</v>
      </c>
      <c r="B1738" s="6">
        <v>12669768</v>
      </c>
      <c r="C1738" s="7">
        <v>2136400</v>
      </c>
      <c r="D1738">
        <f t="shared" si="81"/>
        <v>5.9304287586594269</v>
      </c>
      <c r="F1738">
        <v>30664005</v>
      </c>
      <c r="G1738">
        <v>747740</v>
      </c>
      <c r="H1738">
        <f t="shared" si="82"/>
        <v>41.008913526091959</v>
      </c>
      <c r="K1738">
        <v>144120823</v>
      </c>
      <c r="L1738">
        <v>3514378</v>
      </c>
      <c r="M1738">
        <f t="shared" si="83"/>
        <v>41.008913383819269</v>
      </c>
    </row>
    <row r="1739" spans="1:13" x14ac:dyDescent="0.15">
      <c r="A1739" t="s">
        <v>1986</v>
      </c>
      <c r="B1739" s="6">
        <v>12683636</v>
      </c>
      <c r="C1739" s="7">
        <v>2138600</v>
      </c>
      <c r="D1739">
        <f t="shared" si="81"/>
        <v>5.930812681193304</v>
      </c>
      <c r="F1739">
        <v>30730864</v>
      </c>
      <c r="G1739">
        <v>1176230</v>
      </c>
      <c r="H1739">
        <f t="shared" si="82"/>
        <v>26.126577285054793</v>
      </c>
      <c r="K1739">
        <v>144435060</v>
      </c>
      <c r="L1739">
        <v>5528281</v>
      </c>
      <c r="M1739">
        <f t="shared" si="83"/>
        <v>26.126577140344349</v>
      </c>
    </row>
    <row r="1740" spans="1:13" x14ac:dyDescent="0.15">
      <c r="A1740" t="s">
        <v>1987</v>
      </c>
      <c r="B1740" s="6">
        <v>12697506</v>
      </c>
      <c r="C1740" s="7">
        <v>2140800</v>
      </c>
      <c r="D1740">
        <f t="shared" si="81"/>
        <v>5.9311967488789241</v>
      </c>
      <c r="F1740">
        <v>30764469</v>
      </c>
      <c r="G1740">
        <v>749280</v>
      </c>
      <c r="H1740">
        <f t="shared" si="82"/>
        <v>41.058708360025626</v>
      </c>
      <c r="K1740">
        <v>144593004</v>
      </c>
      <c r="L1740">
        <v>3521616</v>
      </c>
      <c r="M1740">
        <f t="shared" si="83"/>
        <v>41.058708274837464</v>
      </c>
    </row>
    <row r="1741" spans="1:13" x14ac:dyDescent="0.15">
      <c r="A1741" t="s">
        <v>1988</v>
      </c>
      <c r="B1741" s="6">
        <v>12711377</v>
      </c>
      <c r="C1741" s="7">
        <v>2143000</v>
      </c>
      <c r="D1741">
        <f t="shared" si="81"/>
        <v>5.9315804946336907</v>
      </c>
      <c r="F1741">
        <v>30831444</v>
      </c>
      <c r="G1741">
        <v>750050</v>
      </c>
      <c r="H1741">
        <f t="shared" si="82"/>
        <v>41.105851609892675</v>
      </c>
      <c r="K1741">
        <v>144907786</v>
      </c>
      <c r="L1741">
        <v>3525235</v>
      </c>
      <c r="M1741">
        <f t="shared" si="83"/>
        <v>41.105851382957447</v>
      </c>
    </row>
    <row r="1742" spans="1:13" x14ac:dyDescent="0.15">
      <c r="A1742" t="s">
        <v>1989</v>
      </c>
      <c r="B1742" s="6">
        <v>12726674</v>
      </c>
      <c r="C1742" s="7">
        <v>2145440</v>
      </c>
      <c r="D1742">
        <f t="shared" si="81"/>
        <v>5.9319645387426352</v>
      </c>
      <c r="F1742">
        <v>30868546</v>
      </c>
      <c r="G1742">
        <v>750904</v>
      </c>
      <c r="H1742">
        <f t="shared" si="82"/>
        <v>41.108511873688251</v>
      </c>
      <c r="K1742">
        <v>145082166</v>
      </c>
      <c r="L1742">
        <v>3529248</v>
      </c>
      <c r="M1742">
        <f t="shared" si="83"/>
        <v>41.108521135380684</v>
      </c>
    </row>
    <row r="1743" spans="1:13" x14ac:dyDescent="0.15">
      <c r="A1743" t="s">
        <v>1990</v>
      </c>
      <c r="B1743" s="6">
        <v>12741973</v>
      </c>
      <c r="C1743" s="7">
        <v>2147880</v>
      </c>
      <c r="D1743">
        <f t="shared" si="81"/>
        <v>5.9323486414511049</v>
      </c>
      <c r="F1743">
        <v>30939102</v>
      </c>
      <c r="G1743">
        <v>1181334</v>
      </c>
      <c r="H1743">
        <f t="shared" si="82"/>
        <v>26.189969983086918</v>
      </c>
      <c r="K1743">
        <v>145413779</v>
      </c>
      <c r="L1743">
        <v>5552269</v>
      </c>
      <c r="M1743">
        <f t="shared" si="83"/>
        <v>26.189973684632356</v>
      </c>
    </row>
    <row r="1744" spans="1:13" x14ac:dyDescent="0.15">
      <c r="A1744" t="s">
        <v>1991</v>
      </c>
      <c r="B1744" s="6">
        <v>12757274</v>
      </c>
      <c r="C1744" s="7">
        <v>2150320</v>
      </c>
      <c r="D1744">
        <f t="shared" si="81"/>
        <v>5.9327328025596193</v>
      </c>
      <c r="F1744">
        <v>30976255</v>
      </c>
      <c r="G1744">
        <v>752612</v>
      </c>
      <c r="H1744">
        <f t="shared" si="82"/>
        <v>41.158332580399993</v>
      </c>
      <c r="K1744">
        <v>145588398</v>
      </c>
      <c r="L1744">
        <v>3537276</v>
      </c>
      <c r="M1744">
        <f t="shared" si="83"/>
        <v>41.158337093288736</v>
      </c>
    </row>
    <row r="1745" spans="1:13" x14ac:dyDescent="0.15">
      <c r="A1745" t="s">
        <v>1992</v>
      </c>
      <c r="B1745" s="6">
        <v>12772576</v>
      </c>
      <c r="C1745" s="7">
        <v>2152760</v>
      </c>
      <c r="D1745">
        <f t="shared" si="81"/>
        <v>5.9331165573496349</v>
      </c>
      <c r="F1745">
        <v>31013411</v>
      </c>
      <c r="G1745">
        <v>753466</v>
      </c>
      <c r="H1745">
        <f t="shared" si="82"/>
        <v>41.160995983893102</v>
      </c>
      <c r="K1745">
        <v>145763031</v>
      </c>
      <c r="L1745">
        <v>3541290</v>
      </c>
      <c r="M1745">
        <f t="shared" si="83"/>
        <v>41.160998110857911</v>
      </c>
    </row>
    <row r="1746" spans="1:13" x14ac:dyDescent="0.15">
      <c r="A1746" t="s">
        <v>1993</v>
      </c>
      <c r="B1746" s="6">
        <v>12787881</v>
      </c>
      <c r="C1746" s="7">
        <v>2155200</v>
      </c>
      <c r="D1746">
        <f t="shared" si="81"/>
        <v>5.9335008351893093</v>
      </c>
      <c r="F1746">
        <v>31084141</v>
      </c>
      <c r="G1746">
        <v>1185360</v>
      </c>
      <c r="H1746">
        <f t="shared" si="82"/>
        <v>26.223376020786933</v>
      </c>
      <c r="K1746">
        <v>146095462</v>
      </c>
      <c r="L1746">
        <v>5571192</v>
      </c>
      <c r="M1746">
        <f t="shared" si="83"/>
        <v>26.223375895140574</v>
      </c>
    </row>
    <row r="1747" spans="1:13" x14ac:dyDescent="0.15">
      <c r="A1747" t="s">
        <v>1994</v>
      </c>
      <c r="B1747" s="6">
        <v>12803187</v>
      </c>
      <c r="C1747" s="7">
        <v>2157640</v>
      </c>
      <c r="D1747">
        <f t="shared" si="81"/>
        <v>5.933884707365455</v>
      </c>
      <c r="F1747">
        <v>31121345</v>
      </c>
      <c r="G1747">
        <v>755174</v>
      </c>
      <c r="H1747">
        <f t="shared" si="82"/>
        <v>41.210826908765398</v>
      </c>
      <c r="K1747">
        <v>146270321</v>
      </c>
      <c r="L1747">
        <v>3549317</v>
      </c>
      <c r="M1747">
        <f t="shared" si="83"/>
        <v>41.21083605662723</v>
      </c>
    </row>
    <row r="1748" spans="1:13" x14ac:dyDescent="0.15">
      <c r="A1748" t="s">
        <v>1995</v>
      </c>
      <c r="B1748" s="6">
        <v>12818495</v>
      </c>
      <c r="C1748" s="7">
        <v>2160080</v>
      </c>
      <c r="D1748">
        <f t="shared" si="81"/>
        <v>5.934268638198585</v>
      </c>
      <c r="F1748">
        <v>31158555</v>
      </c>
      <c r="G1748">
        <v>756028</v>
      </c>
      <c r="H1748">
        <f t="shared" si="82"/>
        <v>41.213493415587784</v>
      </c>
      <c r="K1748">
        <v>146445208</v>
      </c>
      <c r="L1748">
        <v>3553331</v>
      </c>
      <c r="M1748">
        <f t="shared" si="83"/>
        <v>41.213500234005785</v>
      </c>
    </row>
    <row r="1749" spans="1:13" x14ac:dyDescent="0.15">
      <c r="A1749" t="s">
        <v>1996</v>
      </c>
      <c r="B1749" s="6">
        <v>12833805</v>
      </c>
      <c r="C1749" s="7">
        <v>2162520</v>
      </c>
      <c r="D1749">
        <f t="shared" si="81"/>
        <v>5.9346526274901503</v>
      </c>
      <c r="F1749">
        <v>31229460</v>
      </c>
      <c r="G1749">
        <v>1189386</v>
      </c>
      <c r="H1749">
        <f t="shared" si="82"/>
        <v>26.256791319218486</v>
      </c>
      <c r="K1749">
        <v>146778462</v>
      </c>
      <c r="L1749">
        <v>5590114</v>
      </c>
      <c r="M1749">
        <f t="shared" si="83"/>
        <v>26.256792258619413</v>
      </c>
    </row>
    <row r="1750" spans="1:13" x14ac:dyDescent="0.15">
      <c r="A1750" t="s">
        <v>1997</v>
      </c>
      <c r="B1750" s="6">
        <v>12849117</v>
      </c>
      <c r="C1750" s="7">
        <v>2164960</v>
      </c>
      <c r="D1750">
        <f t="shared" si="81"/>
        <v>5.935036675042495</v>
      </c>
      <c r="F1750">
        <v>31266719</v>
      </c>
      <c r="G1750">
        <v>757736</v>
      </c>
      <c r="H1750">
        <f t="shared" si="82"/>
        <v>41.263341058099392</v>
      </c>
      <c r="K1750">
        <v>146953579</v>
      </c>
      <c r="L1750">
        <v>3561359</v>
      </c>
      <c r="M1750">
        <f t="shared" si="83"/>
        <v>41.263343291142512</v>
      </c>
    </row>
    <row r="1751" spans="1:13" x14ac:dyDescent="0.15">
      <c r="A1751" t="s">
        <v>1998</v>
      </c>
      <c r="B1751" s="6">
        <v>12864431</v>
      </c>
      <c r="C1751" s="7">
        <v>2167400</v>
      </c>
      <c r="D1751">
        <f t="shared" si="81"/>
        <v>5.9354207806588537</v>
      </c>
      <c r="F1751">
        <v>31337752</v>
      </c>
      <c r="G1751">
        <v>758590</v>
      </c>
      <c r="H1751">
        <f t="shared" si="82"/>
        <v>41.310526107647085</v>
      </c>
      <c r="K1751">
        <v>147287434</v>
      </c>
      <c r="L1751">
        <v>3565373</v>
      </c>
      <c r="M1751">
        <f t="shared" si="83"/>
        <v>41.310525995456857</v>
      </c>
    </row>
    <row r="1752" spans="1:13" x14ac:dyDescent="0.15">
      <c r="A1752" t="s">
        <v>1999</v>
      </c>
      <c r="B1752" s="6">
        <v>12879747</v>
      </c>
      <c r="C1752" s="7">
        <v>2169840</v>
      </c>
      <c r="D1752">
        <f t="shared" si="81"/>
        <v>5.9358049441433467</v>
      </c>
      <c r="F1752">
        <v>31375063</v>
      </c>
      <c r="G1752">
        <v>759444</v>
      </c>
      <c r="H1752">
        <f t="shared" si="82"/>
        <v>41.313201500044769</v>
      </c>
      <c r="K1752">
        <v>147462796</v>
      </c>
      <c r="L1752">
        <v>3569386</v>
      </c>
      <c r="M1752">
        <f t="shared" si="83"/>
        <v>41.313210731481547</v>
      </c>
    </row>
    <row r="1753" spans="1:13" x14ac:dyDescent="0.15">
      <c r="A1753" t="s">
        <v>2000</v>
      </c>
      <c r="B1753" s="6">
        <v>12895064</v>
      </c>
      <c r="C1753" s="7">
        <v>2172280</v>
      </c>
      <c r="D1753">
        <f t="shared" si="81"/>
        <v>5.9361887049551623</v>
      </c>
      <c r="F1753">
        <v>31446225</v>
      </c>
      <c r="G1753">
        <v>1194754</v>
      </c>
      <c r="H1753">
        <f t="shared" si="82"/>
        <v>26.320250863357646</v>
      </c>
      <c r="K1753">
        <v>147797257</v>
      </c>
      <c r="L1753">
        <v>5615343</v>
      </c>
      <c r="M1753">
        <f t="shared" si="83"/>
        <v>26.320254524078049</v>
      </c>
    </row>
    <row r="1754" spans="1:13" x14ac:dyDescent="0.15">
      <c r="A1754" t="s">
        <v>2001</v>
      </c>
      <c r="B1754" s="6">
        <v>12910383</v>
      </c>
      <c r="C1754" s="7">
        <v>2174720</v>
      </c>
      <c r="D1754">
        <f t="shared" si="81"/>
        <v>5.9365725242789873</v>
      </c>
      <c r="F1754">
        <v>31483582</v>
      </c>
      <c r="G1754">
        <v>761152</v>
      </c>
      <c r="H1754">
        <f t="shared" si="82"/>
        <v>41.363068086269237</v>
      </c>
      <c r="K1754">
        <v>147972835</v>
      </c>
      <c r="L1754">
        <v>3577414</v>
      </c>
      <c r="M1754">
        <f t="shared" si="83"/>
        <v>41.363072599369268</v>
      </c>
    </row>
    <row r="1755" spans="1:13" x14ac:dyDescent="0.15">
      <c r="A1755" t="s">
        <v>2002</v>
      </c>
      <c r="B1755" s="6">
        <v>12925705</v>
      </c>
      <c r="C1755" s="7">
        <v>2177160</v>
      </c>
      <c r="D1755">
        <f t="shared" si="81"/>
        <v>5.9369568612320638</v>
      </c>
      <c r="F1755">
        <v>31520946</v>
      </c>
      <c r="G1755">
        <v>762006</v>
      </c>
      <c r="H1755">
        <f t="shared" si="82"/>
        <v>41.365745151612977</v>
      </c>
      <c r="K1755">
        <v>148148446</v>
      </c>
      <c r="L1755">
        <v>3581428</v>
      </c>
      <c r="M1755">
        <f t="shared" si="83"/>
        <v>41.365747405783388</v>
      </c>
    </row>
    <row r="1756" spans="1:13" x14ac:dyDescent="0.15">
      <c r="A1756" t="s">
        <v>2003</v>
      </c>
      <c r="B1756" s="6">
        <v>12941028</v>
      </c>
      <c r="C1756" s="7">
        <v>2179600</v>
      </c>
      <c r="D1756">
        <f t="shared" si="81"/>
        <v>5.937340796476418</v>
      </c>
      <c r="F1756">
        <v>31592284</v>
      </c>
      <c r="G1756">
        <v>1198780</v>
      </c>
      <c r="H1756">
        <f t="shared" si="82"/>
        <v>26.353696257862161</v>
      </c>
      <c r="K1756">
        <v>148483734</v>
      </c>
      <c r="L1756">
        <v>5634266</v>
      </c>
      <c r="M1756">
        <f t="shared" si="83"/>
        <v>26.353696115873834</v>
      </c>
    </row>
    <row r="1757" spans="1:13" x14ac:dyDescent="0.15">
      <c r="A1757" t="s">
        <v>2004</v>
      </c>
      <c r="B1757" s="6">
        <v>12956353</v>
      </c>
      <c r="C1757" s="7">
        <v>2182040</v>
      </c>
      <c r="D1757">
        <f t="shared" si="81"/>
        <v>5.9377247896463858</v>
      </c>
      <c r="F1757">
        <v>31629696</v>
      </c>
      <c r="G1757">
        <v>763714</v>
      </c>
      <c r="H1757">
        <f t="shared" si="82"/>
        <v>41.415629411009881</v>
      </c>
      <c r="K1757">
        <v>148659571</v>
      </c>
      <c r="L1757">
        <v>3589455</v>
      </c>
      <c r="M1757">
        <f t="shared" si="83"/>
        <v>41.415638585802022</v>
      </c>
    </row>
    <row r="1758" spans="1:13" x14ac:dyDescent="0.15">
      <c r="A1758" t="s">
        <v>2005</v>
      </c>
      <c r="B1758" s="6">
        <v>12971680</v>
      </c>
      <c r="C1758" s="7">
        <v>2184480</v>
      </c>
      <c r="D1758">
        <f t="shared" si="81"/>
        <v>5.9381088405478648</v>
      </c>
      <c r="F1758">
        <v>31667113</v>
      </c>
      <c r="G1758">
        <v>764568</v>
      </c>
      <c r="H1758">
        <f t="shared" si="82"/>
        <v>41.418308116478848</v>
      </c>
      <c r="K1758">
        <v>148835431</v>
      </c>
      <c r="L1758">
        <v>3593469</v>
      </c>
      <c r="M1758">
        <f t="shared" si="83"/>
        <v>41.418315004247987</v>
      </c>
    </row>
    <row r="1759" spans="1:13" x14ac:dyDescent="0.15">
      <c r="A1759" t="s">
        <v>2006</v>
      </c>
      <c r="B1759" s="6">
        <v>12987009</v>
      </c>
      <c r="C1759" s="7">
        <v>2186920</v>
      </c>
      <c r="D1759">
        <f t="shared" si="81"/>
        <v>5.9384929489876175</v>
      </c>
      <c r="F1759">
        <v>31738626</v>
      </c>
      <c r="G1759">
        <v>1202806</v>
      </c>
      <c r="H1759">
        <f t="shared" si="82"/>
        <v>26.387153040473692</v>
      </c>
      <c r="K1759">
        <v>149171542</v>
      </c>
      <c r="L1759">
        <v>5653188</v>
      </c>
      <c r="M1759">
        <f t="shared" si="83"/>
        <v>26.387153938627197</v>
      </c>
    </row>
    <row r="1760" spans="1:13" x14ac:dyDescent="0.15">
      <c r="A1760" t="s">
        <v>2007</v>
      </c>
      <c r="B1760" s="6">
        <v>13002339</v>
      </c>
      <c r="C1760" s="7">
        <v>2189360</v>
      </c>
      <c r="D1760">
        <f t="shared" si="81"/>
        <v>5.9388766580187822</v>
      </c>
      <c r="F1760">
        <v>31776091</v>
      </c>
      <c r="G1760">
        <v>766276</v>
      </c>
      <c r="H1760">
        <f t="shared" si="82"/>
        <v>41.468205972782656</v>
      </c>
      <c r="K1760">
        <v>149347627</v>
      </c>
      <c r="L1760">
        <v>3601497</v>
      </c>
      <c r="M1760">
        <f t="shared" si="83"/>
        <v>41.468208081250658</v>
      </c>
    </row>
    <row r="1761" spans="1:13" x14ac:dyDescent="0.15">
      <c r="A1761" t="s">
        <v>2008</v>
      </c>
      <c r="B1761" s="6">
        <v>13017672</v>
      </c>
      <c r="C1761" s="7">
        <v>2191800</v>
      </c>
      <c r="D1761">
        <f t="shared" si="81"/>
        <v>5.9392608814672876</v>
      </c>
      <c r="F1761">
        <v>31847733</v>
      </c>
      <c r="G1761">
        <v>767130</v>
      </c>
      <c r="H1761">
        <f t="shared" si="82"/>
        <v>41.515431543545425</v>
      </c>
      <c r="K1761">
        <v>149684345</v>
      </c>
      <c r="L1761">
        <v>3605511</v>
      </c>
      <c r="M1761">
        <f t="shared" si="83"/>
        <v>41.5154315158101</v>
      </c>
    </row>
    <row r="1762" spans="1:13" x14ac:dyDescent="0.15">
      <c r="A1762" t="s">
        <v>2009</v>
      </c>
      <c r="B1762" s="6">
        <v>13033006</v>
      </c>
      <c r="C1762" s="7">
        <v>2194240</v>
      </c>
      <c r="D1762">
        <f t="shared" si="81"/>
        <v>5.9396447061397115</v>
      </c>
      <c r="F1762">
        <v>31885248</v>
      </c>
      <c r="G1762">
        <v>767984</v>
      </c>
      <c r="H1762">
        <f t="shared" si="82"/>
        <v>41.518114960728347</v>
      </c>
      <c r="K1762">
        <v>149860665</v>
      </c>
      <c r="L1762">
        <v>3609524</v>
      </c>
      <c r="M1762">
        <f t="shared" si="83"/>
        <v>41.518123996405066</v>
      </c>
    </row>
    <row r="1763" spans="1:13" x14ac:dyDescent="0.15">
      <c r="A1763" t="s">
        <v>2010</v>
      </c>
      <c r="B1763" s="6">
        <v>13048342</v>
      </c>
      <c r="C1763" s="7">
        <v>2196680</v>
      </c>
      <c r="D1763">
        <f t="shared" si="81"/>
        <v>5.9400285885973378</v>
      </c>
      <c r="F1763">
        <v>31957019</v>
      </c>
      <c r="G1763">
        <v>1208174</v>
      </c>
      <c r="H1763">
        <f t="shared" si="82"/>
        <v>26.450675978791136</v>
      </c>
      <c r="K1763">
        <v>150197989</v>
      </c>
      <c r="L1763">
        <v>5678417</v>
      </c>
      <c r="M1763">
        <f t="shared" si="83"/>
        <v>26.450679652445391</v>
      </c>
    </row>
    <row r="1764" spans="1:13" x14ac:dyDescent="0.15">
      <c r="A1764" t="s">
        <v>2011</v>
      </c>
      <c r="B1764" s="6">
        <v>13063680</v>
      </c>
      <c r="C1764" s="7">
        <v>2199120</v>
      </c>
      <c r="D1764">
        <f t="shared" si="81"/>
        <v>5.9404125286478227</v>
      </c>
      <c r="F1764">
        <v>31994584</v>
      </c>
      <c r="G1764">
        <v>769692</v>
      </c>
      <c r="H1764">
        <f t="shared" si="82"/>
        <v>41.568035006210273</v>
      </c>
      <c r="K1764">
        <v>150374544</v>
      </c>
      <c r="L1764">
        <v>3617552</v>
      </c>
      <c r="M1764">
        <f t="shared" si="83"/>
        <v>41.56803938132748</v>
      </c>
    </row>
    <row r="1765" spans="1:13" x14ac:dyDescent="0.15">
      <c r="A1765" t="s">
        <v>2012</v>
      </c>
      <c r="B1765" s="6">
        <v>13079020</v>
      </c>
      <c r="C1765" s="7">
        <v>2201560</v>
      </c>
      <c r="D1765">
        <f t="shared" si="81"/>
        <v>5.9407965260996747</v>
      </c>
      <c r="F1765">
        <v>32032154</v>
      </c>
      <c r="G1765">
        <v>770546</v>
      </c>
      <c r="H1765">
        <f t="shared" si="82"/>
        <v>41.570722578535218</v>
      </c>
      <c r="K1765">
        <v>150551123</v>
      </c>
      <c r="L1765">
        <v>3621566</v>
      </c>
      <c r="M1765">
        <f t="shared" si="83"/>
        <v>41.570724653368181</v>
      </c>
    </row>
    <row r="1766" spans="1:13" x14ac:dyDescent="0.15">
      <c r="A1766" t="s">
        <v>2013</v>
      </c>
      <c r="B1766" s="6">
        <v>13094362</v>
      </c>
      <c r="C1766" s="7">
        <v>2204000</v>
      </c>
      <c r="D1766">
        <f t="shared" si="81"/>
        <v>5.9411805807622509</v>
      </c>
      <c r="F1766">
        <v>32104101</v>
      </c>
      <c r="G1766">
        <v>1212200</v>
      </c>
      <c r="H1766">
        <f t="shared" si="82"/>
        <v>26.48416185447946</v>
      </c>
      <c r="K1766">
        <v>150889274</v>
      </c>
      <c r="L1766">
        <v>5697340</v>
      </c>
      <c r="M1766">
        <f t="shared" si="83"/>
        <v>26.484161731615103</v>
      </c>
    </row>
    <row r="1767" spans="1:13" x14ac:dyDescent="0.15">
      <c r="A1767" t="s">
        <v>2014</v>
      </c>
      <c r="B1767" s="6">
        <v>13109706</v>
      </c>
      <c r="C1767" s="7">
        <v>2206440</v>
      </c>
      <c r="D1767">
        <f t="shared" si="81"/>
        <v>5.9415646924457501</v>
      </c>
      <c r="F1767">
        <v>32141721</v>
      </c>
      <c r="G1767">
        <v>772254</v>
      </c>
      <c r="H1767">
        <f t="shared" si="82"/>
        <v>41.620659782921166</v>
      </c>
      <c r="K1767">
        <v>151066088</v>
      </c>
      <c r="L1767">
        <v>3629593</v>
      </c>
      <c r="M1767">
        <f t="shared" si="83"/>
        <v>41.620668763687831</v>
      </c>
    </row>
    <row r="1768" spans="1:13" x14ac:dyDescent="0.15">
      <c r="A1768" t="s">
        <v>2015</v>
      </c>
      <c r="B1768" s="6">
        <v>13125052</v>
      </c>
      <c r="C1768" s="7">
        <v>2208880</v>
      </c>
      <c r="D1768">
        <f t="shared" si="81"/>
        <v>5.9419488609612108</v>
      </c>
      <c r="F1768">
        <v>32179345</v>
      </c>
      <c r="G1768">
        <v>773108</v>
      </c>
      <c r="H1768">
        <f t="shared" si="82"/>
        <v>41.623350165824178</v>
      </c>
      <c r="K1768">
        <v>151242921</v>
      </c>
      <c r="L1768">
        <v>3633607</v>
      </c>
      <c r="M1768">
        <f t="shared" si="83"/>
        <v>41.623356901282939</v>
      </c>
    </row>
    <row r="1769" spans="1:13" x14ac:dyDescent="0.15">
      <c r="A1769" t="s">
        <v>2016</v>
      </c>
      <c r="B1769" s="6">
        <v>13140399</v>
      </c>
      <c r="C1769" s="7">
        <v>2211320</v>
      </c>
      <c r="D1769">
        <f t="shared" si="81"/>
        <v>5.9423326339019225</v>
      </c>
      <c r="F1769">
        <v>32251466</v>
      </c>
      <c r="G1769">
        <v>1216226</v>
      </c>
      <c r="H1769">
        <f t="shared" si="82"/>
        <v>26.517658724612037</v>
      </c>
      <c r="K1769">
        <v>151581890</v>
      </c>
      <c r="L1769">
        <v>5716262</v>
      </c>
      <c r="M1769">
        <f t="shared" si="83"/>
        <v>26.517659617421316</v>
      </c>
    </row>
    <row r="1770" spans="1:13" x14ac:dyDescent="0.15">
      <c r="A1770" t="s">
        <v>2017</v>
      </c>
      <c r="B1770" s="6">
        <v>13155749</v>
      </c>
      <c r="C1770" s="7">
        <v>2213760</v>
      </c>
      <c r="D1770">
        <f t="shared" si="81"/>
        <v>5.9427169160161899</v>
      </c>
      <c r="F1770">
        <v>32289141</v>
      </c>
      <c r="G1770">
        <v>774816</v>
      </c>
      <c r="H1770">
        <f t="shared" si="82"/>
        <v>41.673301790360547</v>
      </c>
      <c r="K1770">
        <v>151758962</v>
      </c>
      <c r="L1770">
        <v>3641635</v>
      </c>
      <c r="M1770">
        <f t="shared" si="83"/>
        <v>41.67330388685302</v>
      </c>
    </row>
    <row r="1771" spans="1:13" x14ac:dyDescent="0.15">
      <c r="A1771" t="s">
        <v>2018</v>
      </c>
      <c r="B1771" s="6">
        <v>13171100</v>
      </c>
      <c r="C1771" s="7">
        <v>2216200</v>
      </c>
      <c r="D1771">
        <f t="shared" si="81"/>
        <v>5.943100803176609</v>
      </c>
      <c r="F1771">
        <v>32361392</v>
      </c>
      <c r="G1771">
        <v>775670</v>
      </c>
      <c r="H1771">
        <f t="shared" si="82"/>
        <v>41.720566735854163</v>
      </c>
      <c r="K1771">
        <v>152098542</v>
      </c>
      <c r="L1771">
        <v>3645649</v>
      </c>
      <c r="M1771">
        <f t="shared" si="83"/>
        <v>41.720566626134328</v>
      </c>
    </row>
    <row r="1772" spans="1:13" x14ac:dyDescent="0.15">
      <c r="A1772" t="s">
        <v>2019</v>
      </c>
      <c r="B1772" s="6">
        <v>13186453</v>
      </c>
      <c r="C1772" s="7">
        <v>2218640</v>
      </c>
      <c r="D1772">
        <f t="shared" si="81"/>
        <v>5.9434847474128292</v>
      </c>
      <c r="F1772">
        <v>32399115</v>
      </c>
      <c r="G1772">
        <v>776524</v>
      </c>
      <c r="H1772">
        <f t="shared" si="82"/>
        <v>41.72326289979447</v>
      </c>
      <c r="K1772">
        <v>152275840</v>
      </c>
      <c r="L1772">
        <v>3649662</v>
      </c>
      <c r="M1772">
        <f t="shared" si="83"/>
        <v>41.72327190846714</v>
      </c>
    </row>
    <row r="1773" spans="1:13" x14ac:dyDescent="0.15">
      <c r="A1773" t="s">
        <v>2020</v>
      </c>
      <c r="B1773" s="6">
        <v>13201808</v>
      </c>
      <c r="C1773" s="7">
        <v>2221080</v>
      </c>
      <c r="D1773">
        <f t="shared" si="81"/>
        <v>5.9438687485367483</v>
      </c>
      <c r="F1773">
        <v>32471496</v>
      </c>
      <c r="G1773">
        <v>1221594</v>
      </c>
      <c r="H1773">
        <f t="shared" si="82"/>
        <v>26.581250399068757</v>
      </c>
      <c r="K1773">
        <v>152616031</v>
      </c>
      <c r="L1773">
        <v>5741491</v>
      </c>
      <c r="M1773">
        <f t="shared" si="83"/>
        <v>26.58125406797642</v>
      </c>
    </row>
    <row r="1774" spans="1:13" x14ac:dyDescent="0.15">
      <c r="A1774" t="s">
        <v>2021</v>
      </c>
      <c r="B1774" s="6">
        <v>13217165</v>
      </c>
      <c r="C1774" s="7">
        <v>2223520</v>
      </c>
      <c r="D1774">
        <f t="shared" si="81"/>
        <v>5.9442528063610851</v>
      </c>
      <c r="F1774">
        <v>32509269</v>
      </c>
      <c r="G1774">
        <v>778232</v>
      </c>
      <c r="H1774">
        <f t="shared" si="82"/>
        <v>41.773236001603635</v>
      </c>
      <c r="K1774">
        <v>152793564</v>
      </c>
      <c r="L1774">
        <v>3657690</v>
      </c>
      <c r="M1774">
        <f t="shared" si="83"/>
        <v>41.773240487848888</v>
      </c>
    </row>
    <row r="1775" spans="1:13" x14ac:dyDescent="0.15">
      <c r="A1775" t="s">
        <v>2022</v>
      </c>
      <c r="B1775" s="6">
        <v>13232524</v>
      </c>
      <c r="C1775" s="7">
        <v>2225960</v>
      </c>
      <c r="D1775">
        <f t="shared" si="81"/>
        <v>5.9446369206993834</v>
      </c>
      <c r="F1775">
        <v>32547046</v>
      </c>
      <c r="G1775">
        <v>779086</v>
      </c>
      <c r="H1775">
        <f t="shared" si="82"/>
        <v>41.775934877535981</v>
      </c>
      <c r="K1775">
        <v>152971116</v>
      </c>
      <c r="L1775">
        <v>3661704</v>
      </c>
      <c r="M1775">
        <f t="shared" si="83"/>
        <v>41.77593710469224</v>
      </c>
    </row>
    <row r="1776" spans="1:13" x14ac:dyDescent="0.15">
      <c r="A1776" t="s">
        <v>2023</v>
      </c>
      <c r="B1776" s="6">
        <v>13247884</v>
      </c>
      <c r="C1776" s="7">
        <v>2228400</v>
      </c>
      <c r="D1776">
        <f t="shared" si="81"/>
        <v>5.9450206426135344</v>
      </c>
      <c r="F1776">
        <v>32619601</v>
      </c>
      <c r="G1776">
        <v>1225620</v>
      </c>
      <c r="H1776">
        <f t="shared" si="82"/>
        <v>26.614775378991858</v>
      </c>
      <c r="K1776">
        <v>153312124</v>
      </c>
      <c r="L1776">
        <v>5760414</v>
      </c>
      <c r="M1776">
        <f t="shared" si="83"/>
        <v>26.614775257472814</v>
      </c>
    </row>
    <row r="1777" spans="1:13" x14ac:dyDescent="0.15">
      <c r="A1777" t="s">
        <v>2024</v>
      </c>
      <c r="B1777" s="6">
        <v>13263247</v>
      </c>
      <c r="C1777" s="7">
        <v>2230840</v>
      </c>
      <c r="D1777">
        <f t="shared" si="81"/>
        <v>5.9454048699144719</v>
      </c>
      <c r="F1777">
        <v>32657429</v>
      </c>
      <c r="G1777">
        <v>780794</v>
      </c>
      <c r="H1777">
        <f t="shared" si="82"/>
        <v>41.825922074196264</v>
      </c>
      <c r="K1777">
        <v>153489916</v>
      </c>
      <c r="L1777">
        <v>3669731</v>
      </c>
      <c r="M1777">
        <f t="shared" si="83"/>
        <v>41.825931110481939</v>
      </c>
    </row>
    <row r="1778" spans="1:13" x14ac:dyDescent="0.15">
      <c r="A1778" t="s">
        <v>2025</v>
      </c>
      <c r="B1778" s="6">
        <v>13278611</v>
      </c>
      <c r="C1778" s="7">
        <v>2233280</v>
      </c>
      <c r="D1778">
        <f t="shared" si="81"/>
        <v>5.9457887054019203</v>
      </c>
      <c r="F1778">
        <v>32695259</v>
      </c>
      <c r="G1778">
        <v>781648</v>
      </c>
      <c r="H1778">
        <f t="shared" si="82"/>
        <v>41.828622346631732</v>
      </c>
      <c r="K1778">
        <v>153667717</v>
      </c>
      <c r="L1778">
        <v>3673745</v>
      </c>
      <c r="M1778">
        <f t="shared" si="83"/>
        <v>41.828629096466955</v>
      </c>
    </row>
    <row r="1779" spans="1:13" x14ac:dyDescent="0.15">
      <c r="A1779" t="s">
        <v>2026</v>
      </c>
      <c r="B1779" s="6">
        <v>13293977</v>
      </c>
      <c r="C1779" s="7">
        <v>2235720</v>
      </c>
      <c r="D1779">
        <f t="shared" si="81"/>
        <v>5.9461725976419233</v>
      </c>
      <c r="F1779">
        <v>32767991</v>
      </c>
      <c r="G1779">
        <v>1229646</v>
      </c>
      <c r="H1779">
        <f t="shared" si="82"/>
        <v>26.648312603790036</v>
      </c>
      <c r="K1779">
        <v>154009557</v>
      </c>
      <c r="L1779">
        <v>5779336</v>
      </c>
      <c r="M1779">
        <f t="shared" si="83"/>
        <v>26.648313404861735</v>
      </c>
    </row>
    <row r="1780" spans="1:13" x14ac:dyDescent="0.15">
      <c r="A1780" t="s">
        <v>2027</v>
      </c>
      <c r="B1780" s="6">
        <v>13309345</v>
      </c>
      <c r="C1780" s="7">
        <v>2238160</v>
      </c>
      <c r="D1780">
        <f t="shared" si="81"/>
        <v>5.9465565464488686</v>
      </c>
      <c r="F1780">
        <v>32805871</v>
      </c>
      <c r="G1780">
        <v>783356</v>
      </c>
      <c r="H1780">
        <f t="shared" si="82"/>
        <v>41.878623512170712</v>
      </c>
      <c r="K1780">
        <v>154187593</v>
      </c>
      <c r="L1780">
        <v>3681773</v>
      </c>
      <c r="M1780">
        <f t="shared" si="83"/>
        <v>41.878625596961029</v>
      </c>
    </row>
    <row r="1781" spans="1:13" x14ac:dyDescent="0.15">
      <c r="A1781" t="s">
        <v>2028</v>
      </c>
      <c r="B1781" s="6">
        <v>13324715</v>
      </c>
      <c r="C1781" s="7">
        <v>2240600</v>
      </c>
      <c r="D1781">
        <f t="shared" si="81"/>
        <v>5.9469405516379545</v>
      </c>
      <c r="F1781">
        <v>32878734</v>
      </c>
      <c r="G1781">
        <v>784210</v>
      </c>
      <c r="H1781">
        <f t="shared" si="82"/>
        <v>41.925930554315805</v>
      </c>
      <c r="K1781">
        <v>154530049</v>
      </c>
      <c r="L1781">
        <v>3685787</v>
      </c>
      <c r="M1781">
        <f t="shared" si="83"/>
        <v>41.925930337265825</v>
      </c>
    </row>
    <row r="1782" spans="1:13" x14ac:dyDescent="0.15">
      <c r="A1782" t="s">
        <v>2029</v>
      </c>
      <c r="B1782" s="6">
        <v>13340087</v>
      </c>
      <c r="C1782" s="7">
        <v>2243040</v>
      </c>
      <c r="D1782">
        <f t="shared" si="81"/>
        <v>5.94732461302518</v>
      </c>
      <c r="F1782">
        <v>32916664</v>
      </c>
      <c r="G1782">
        <v>785064</v>
      </c>
      <c r="H1782">
        <f t="shared" si="82"/>
        <v>41.928637665209457</v>
      </c>
      <c r="K1782">
        <v>154708320</v>
      </c>
      <c r="L1782">
        <v>3689800</v>
      </c>
      <c r="M1782">
        <f t="shared" si="83"/>
        <v>41.92864653910781</v>
      </c>
    </row>
    <row r="1783" spans="1:13" x14ac:dyDescent="0.15">
      <c r="A1783" t="s">
        <v>2030</v>
      </c>
      <c r="B1783" s="6">
        <v>13355461</v>
      </c>
      <c r="C1783" s="7">
        <v>2245480</v>
      </c>
      <c r="D1783">
        <f t="shared" si="81"/>
        <v>5.9477087304273475</v>
      </c>
      <c r="F1783">
        <v>32989658</v>
      </c>
      <c r="G1783">
        <v>1235014</v>
      </c>
      <c r="H1783">
        <f t="shared" si="82"/>
        <v>26.711970876443505</v>
      </c>
      <c r="K1783">
        <v>155051392</v>
      </c>
      <c r="L1783">
        <v>5804565</v>
      </c>
      <c r="M1783">
        <f t="shared" si="83"/>
        <v>26.711974454588759</v>
      </c>
    </row>
    <row r="1784" spans="1:13" x14ac:dyDescent="0.15">
      <c r="A1784" t="s">
        <v>2031</v>
      </c>
      <c r="B1784" s="6">
        <v>13370837</v>
      </c>
      <c r="C1784" s="7">
        <v>2247920</v>
      </c>
      <c r="D1784">
        <f t="shared" si="81"/>
        <v>5.9480929036620518</v>
      </c>
      <c r="F1784">
        <v>33027638</v>
      </c>
      <c r="G1784">
        <v>786772</v>
      </c>
      <c r="H1784">
        <f t="shared" si="82"/>
        <v>41.978664721164456</v>
      </c>
      <c r="K1784">
        <v>155229898</v>
      </c>
      <c r="L1784">
        <v>3697828</v>
      </c>
      <c r="M1784">
        <f t="shared" si="83"/>
        <v>41.978669099806694</v>
      </c>
    </row>
    <row r="1785" spans="1:13" x14ac:dyDescent="0.15">
      <c r="A1785" t="s">
        <v>2032</v>
      </c>
      <c r="B1785" s="6">
        <v>13386214</v>
      </c>
      <c r="C1785" s="7">
        <v>2250360</v>
      </c>
      <c r="D1785">
        <f t="shared" si="81"/>
        <v>5.9484766881743365</v>
      </c>
      <c r="F1785">
        <v>33065621</v>
      </c>
      <c r="G1785">
        <v>787626</v>
      </c>
      <c r="H1785">
        <f t="shared" si="82"/>
        <v>41.981373139027916</v>
      </c>
      <c r="K1785">
        <v>155408418</v>
      </c>
      <c r="L1785">
        <v>3701842</v>
      </c>
      <c r="M1785">
        <f t="shared" si="83"/>
        <v>41.981375218067114</v>
      </c>
    </row>
    <row r="1786" spans="1:13" x14ac:dyDescent="0.15">
      <c r="A1786" t="s">
        <v>2033</v>
      </c>
      <c r="B1786" s="6">
        <v>13401593</v>
      </c>
      <c r="C1786" s="7">
        <v>2252800</v>
      </c>
      <c r="D1786">
        <f t="shared" si="81"/>
        <v>5.948860529119318</v>
      </c>
      <c r="F1786">
        <v>33138788</v>
      </c>
      <c r="G1786">
        <v>1239040</v>
      </c>
      <c r="H1786">
        <f t="shared" si="82"/>
        <v>26.745535253099174</v>
      </c>
      <c r="K1786">
        <v>155752303</v>
      </c>
      <c r="L1786">
        <v>5823488</v>
      </c>
      <c r="M1786">
        <f t="shared" si="83"/>
        <v>26.74553515006814</v>
      </c>
    </row>
    <row r="1787" spans="1:13" x14ac:dyDescent="0.15">
      <c r="A1787" t="s">
        <v>2034</v>
      </c>
      <c r="B1787" s="6">
        <v>13416975</v>
      </c>
      <c r="C1787" s="7">
        <v>2255240</v>
      </c>
      <c r="D1787">
        <f t="shared" si="81"/>
        <v>5.9492448697256171</v>
      </c>
      <c r="F1787">
        <v>33176824</v>
      </c>
      <c r="G1787">
        <v>789334</v>
      </c>
      <c r="H1787">
        <f t="shared" si="82"/>
        <v>42.031413824819403</v>
      </c>
      <c r="K1787">
        <v>155931072</v>
      </c>
      <c r="L1787">
        <v>3709869</v>
      </c>
      <c r="M1787">
        <f t="shared" si="83"/>
        <v>42.031422672876047</v>
      </c>
    </row>
    <row r="1788" spans="1:13" x14ac:dyDescent="0.15">
      <c r="A1788" t="s">
        <v>2035</v>
      </c>
      <c r="B1788" s="6">
        <v>13432358</v>
      </c>
      <c r="C1788" s="7">
        <v>2257680</v>
      </c>
      <c r="D1788">
        <f t="shared" si="81"/>
        <v>5.9496288225080614</v>
      </c>
      <c r="F1788">
        <v>33214863</v>
      </c>
      <c r="G1788">
        <v>790188</v>
      </c>
      <c r="H1788">
        <f t="shared" si="82"/>
        <v>42.034127321599414</v>
      </c>
      <c r="K1788">
        <v>156109856</v>
      </c>
      <c r="L1788">
        <v>3713883</v>
      </c>
      <c r="M1788">
        <f t="shared" si="83"/>
        <v>42.034134085537964</v>
      </c>
    </row>
    <row r="1789" spans="1:13" x14ac:dyDescent="0.15">
      <c r="A1789" t="s">
        <v>2036</v>
      </c>
      <c r="B1789" s="6">
        <v>13447743</v>
      </c>
      <c r="C1789" s="7">
        <v>2260120</v>
      </c>
      <c r="D1789">
        <f t="shared" si="81"/>
        <v>5.9500128311771059</v>
      </c>
      <c r="F1789">
        <v>33288206</v>
      </c>
      <c r="G1789">
        <v>1243066</v>
      </c>
      <c r="H1789">
        <f t="shared" si="82"/>
        <v>26.779113900629572</v>
      </c>
      <c r="K1789">
        <v>156454568</v>
      </c>
      <c r="L1789">
        <v>5842410</v>
      </c>
      <c r="M1789">
        <f t="shared" si="83"/>
        <v>26.779114783111766</v>
      </c>
    </row>
    <row r="1790" spans="1:13" x14ac:dyDescent="0.15">
      <c r="A1790" t="s">
        <v>2037</v>
      </c>
      <c r="B1790" s="6">
        <v>13463130</v>
      </c>
      <c r="C1790" s="7">
        <v>2262560</v>
      </c>
      <c r="D1790">
        <f t="shared" si="81"/>
        <v>5.9503968955519415</v>
      </c>
      <c r="F1790">
        <v>33326294</v>
      </c>
      <c r="G1790">
        <v>791896</v>
      </c>
      <c r="H1790">
        <f t="shared" si="82"/>
        <v>42.084180245890877</v>
      </c>
      <c r="K1790">
        <v>156633581</v>
      </c>
      <c r="L1790">
        <v>3721911</v>
      </c>
      <c r="M1790">
        <f t="shared" si="83"/>
        <v>42.084182292376148</v>
      </c>
    </row>
    <row r="1791" spans="1:13" x14ac:dyDescent="0.15">
      <c r="A1791" t="s">
        <v>2038</v>
      </c>
      <c r="B1791" s="6">
        <v>13478518</v>
      </c>
      <c r="C1791" s="7">
        <v>2265000</v>
      </c>
      <c r="D1791">
        <f t="shared" si="81"/>
        <v>5.9507805739514348</v>
      </c>
      <c r="F1791">
        <v>33399767</v>
      </c>
      <c r="G1791">
        <v>792750</v>
      </c>
      <c r="H1791">
        <f t="shared" si="82"/>
        <v>42.1315257016714</v>
      </c>
      <c r="K1791">
        <v>156978904</v>
      </c>
      <c r="L1791">
        <v>3725925</v>
      </c>
      <c r="M1791">
        <f t="shared" si="83"/>
        <v>42.131525460120642</v>
      </c>
    </row>
    <row r="1792" spans="1:13" x14ac:dyDescent="0.15">
      <c r="A1792" t="s">
        <v>2039</v>
      </c>
      <c r="B1792" s="6">
        <v>13493909</v>
      </c>
      <c r="C1792" s="7">
        <v>2267440</v>
      </c>
      <c r="D1792">
        <f t="shared" si="81"/>
        <v>5.9511647496736408</v>
      </c>
      <c r="F1792">
        <v>33437906</v>
      </c>
      <c r="G1792">
        <v>793604</v>
      </c>
      <c r="H1792">
        <f t="shared" si="82"/>
        <v>42.134245795132081</v>
      </c>
      <c r="K1792">
        <v>157158158</v>
      </c>
      <c r="L1792">
        <v>3729938</v>
      </c>
      <c r="M1792">
        <f t="shared" si="83"/>
        <v>42.134254778497656</v>
      </c>
    </row>
    <row r="1793" spans="1:13" x14ac:dyDescent="0.15">
      <c r="A1793" t="s">
        <v>2040</v>
      </c>
      <c r="B1793" s="6">
        <v>13509301</v>
      </c>
      <c r="C1793" s="7">
        <v>2269880</v>
      </c>
      <c r="D1793">
        <f t="shared" si="81"/>
        <v>5.9515485400109256</v>
      </c>
      <c r="F1793">
        <v>33511509</v>
      </c>
      <c r="G1793">
        <v>1248434</v>
      </c>
      <c r="H1793">
        <f t="shared" si="82"/>
        <v>26.842835904821559</v>
      </c>
      <c r="K1793">
        <v>157504092</v>
      </c>
      <c r="L1793">
        <v>5867639</v>
      </c>
      <c r="M1793">
        <f t="shared" si="83"/>
        <v>26.84283951347382</v>
      </c>
    </row>
    <row r="1794" spans="1:13" x14ac:dyDescent="0.15">
      <c r="A1794" t="s">
        <v>2041</v>
      </c>
      <c r="B1794" s="6">
        <v>13524696</v>
      </c>
      <c r="C1794" s="7">
        <v>2272320</v>
      </c>
      <c r="D1794">
        <f t="shared" ref="D1794:D1857" si="84">B1794/C1794</f>
        <v>5.9519328263624844</v>
      </c>
      <c r="F1794">
        <v>33549698</v>
      </c>
      <c r="G1794">
        <v>795312</v>
      </c>
      <c r="H1794">
        <f t="shared" ref="H1794:H1857" si="85">F1794/G1794</f>
        <v>42.184322630615405</v>
      </c>
      <c r="K1794">
        <v>157683580</v>
      </c>
      <c r="L1794">
        <v>3737966</v>
      </c>
      <c r="M1794">
        <f t="shared" ref="M1794:M1857" si="86">K1794/L1794</f>
        <v>42.184326984247583</v>
      </c>
    </row>
    <row r="1795" spans="1:13" x14ac:dyDescent="0.15">
      <c r="A1795" t="s">
        <v>2042</v>
      </c>
      <c r="B1795" s="6">
        <v>13540092</v>
      </c>
      <c r="C1795" s="7">
        <v>2274760</v>
      </c>
      <c r="D1795">
        <f t="shared" si="84"/>
        <v>5.95231672791855</v>
      </c>
      <c r="F1795">
        <v>33587890</v>
      </c>
      <c r="G1795">
        <v>796166</v>
      </c>
      <c r="H1795">
        <f t="shared" si="85"/>
        <v>42.187043907928746</v>
      </c>
      <c r="K1795">
        <v>157863083</v>
      </c>
      <c r="L1795">
        <v>3741980</v>
      </c>
      <c r="M1795">
        <f t="shared" si="86"/>
        <v>42.187046162726688</v>
      </c>
    </row>
    <row r="1796" spans="1:13" x14ac:dyDescent="0.15">
      <c r="A1796" t="s">
        <v>2043</v>
      </c>
      <c r="B1796" s="6">
        <v>13555490</v>
      </c>
      <c r="C1796" s="7">
        <v>2277200</v>
      </c>
      <c r="D1796">
        <f t="shared" si="84"/>
        <v>5.952700685051818</v>
      </c>
      <c r="F1796">
        <v>33661669</v>
      </c>
      <c r="G1796">
        <v>1252460</v>
      </c>
      <c r="H1796">
        <f t="shared" si="85"/>
        <v>26.876442361432701</v>
      </c>
      <c r="K1796">
        <v>158209844</v>
      </c>
      <c r="L1796">
        <v>5886562</v>
      </c>
      <c r="M1796">
        <f t="shared" si="86"/>
        <v>26.876442310469166</v>
      </c>
    </row>
    <row r="1797" spans="1:13" x14ac:dyDescent="0.15">
      <c r="A1797" t="s">
        <v>2044</v>
      </c>
      <c r="B1797" s="6">
        <v>13570890</v>
      </c>
      <c r="C1797" s="7">
        <v>2279640</v>
      </c>
      <c r="D1797">
        <f t="shared" si="84"/>
        <v>5.9530846975838294</v>
      </c>
      <c r="F1797">
        <v>33699911</v>
      </c>
      <c r="G1797">
        <v>797874</v>
      </c>
      <c r="H1797">
        <f t="shared" si="85"/>
        <v>42.237133933428083</v>
      </c>
      <c r="K1797">
        <v>158389581</v>
      </c>
      <c r="L1797">
        <v>3750007</v>
      </c>
      <c r="M1797">
        <f t="shared" si="86"/>
        <v>42.237142757333523</v>
      </c>
    </row>
    <row r="1798" spans="1:13" x14ac:dyDescent="0.15">
      <c r="A1798" t="s">
        <v>2045</v>
      </c>
      <c r="B1798" s="6">
        <v>13586292</v>
      </c>
      <c r="C1798" s="7">
        <v>2282080</v>
      </c>
      <c r="D1798">
        <f t="shared" si="84"/>
        <v>5.9534687653368854</v>
      </c>
      <c r="F1798">
        <v>33738159</v>
      </c>
      <c r="G1798">
        <v>798728</v>
      </c>
      <c r="H1798">
        <f t="shared" si="85"/>
        <v>42.239860127602888</v>
      </c>
      <c r="K1798">
        <v>158569347</v>
      </c>
      <c r="L1798">
        <v>3754021</v>
      </c>
      <c r="M1798">
        <f t="shared" si="86"/>
        <v>42.23986679882718</v>
      </c>
    </row>
    <row r="1799" spans="1:13" x14ac:dyDescent="0.15">
      <c r="A1799" t="s">
        <v>2046</v>
      </c>
      <c r="B1799" s="6">
        <v>13601696</v>
      </c>
      <c r="C1799" s="7">
        <v>2284520</v>
      </c>
      <c r="D1799">
        <f t="shared" si="84"/>
        <v>5.9538528881340502</v>
      </c>
      <c r="F1799">
        <v>33812115</v>
      </c>
      <c r="G1799">
        <v>1256486</v>
      </c>
      <c r="H1799">
        <f t="shared" si="85"/>
        <v>26.910061075093555</v>
      </c>
      <c r="K1799">
        <v>158916940</v>
      </c>
      <c r="L1799">
        <v>5905484</v>
      </c>
      <c r="M1799">
        <f t="shared" si="86"/>
        <v>26.91006190178485</v>
      </c>
    </row>
    <row r="1800" spans="1:13" x14ac:dyDescent="0.15">
      <c r="A1800" t="s">
        <v>2047</v>
      </c>
      <c r="B1800" s="6">
        <v>13617101</v>
      </c>
      <c r="C1800" s="7">
        <v>2286960</v>
      </c>
      <c r="D1800">
        <f t="shared" si="84"/>
        <v>5.9542366285374468</v>
      </c>
      <c r="F1800">
        <v>33850410</v>
      </c>
      <c r="G1800">
        <v>800436</v>
      </c>
      <c r="H1800">
        <f t="shared" si="85"/>
        <v>42.289964469364193</v>
      </c>
      <c r="K1800">
        <v>159096927</v>
      </c>
      <c r="L1800">
        <v>3762049</v>
      </c>
      <c r="M1800">
        <f t="shared" si="86"/>
        <v>42.289966717605218</v>
      </c>
    </row>
    <row r="1801" spans="1:13" x14ac:dyDescent="0.15">
      <c r="A1801" t="s">
        <v>2048</v>
      </c>
      <c r="B1801" s="6">
        <v>13632509</v>
      </c>
      <c r="C1801" s="7">
        <v>2289400</v>
      </c>
      <c r="D1801">
        <f t="shared" si="84"/>
        <v>5.9546208613610556</v>
      </c>
      <c r="F1801">
        <v>33924498</v>
      </c>
      <c r="G1801">
        <v>801290</v>
      </c>
      <c r="H1801">
        <f t="shared" si="85"/>
        <v>42.33735351745311</v>
      </c>
      <c r="K1801">
        <v>159445140</v>
      </c>
      <c r="L1801">
        <v>3766063</v>
      </c>
      <c r="M1801">
        <f t="shared" si="86"/>
        <v>42.337353358135537</v>
      </c>
    </row>
    <row r="1802" spans="1:13" x14ac:dyDescent="0.15">
      <c r="A1802" t="s">
        <v>2049</v>
      </c>
      <c r="B1802" s="6">
        <v>13647918</v>
      </c>
      <c r="C1802" s="7">
        <v>2291840</v>
      </c>
      <c r="D1802">
        <f t="shared" si="84"/>
        <v>5.9550047123708465</v>
      </c>
      <c r="F1802">
        <v>33962843</v>
      </c>
      <c r="G1802">
        <v>802144</v>
      </c>
      <c r="H1802">
        <f t="shared" si="85"/>
        <v>42.340082329357323</v>
      </c>
      <c r="K1802">
        <v>159625362</v>
      </c>
      <c r="L1802">
        <v>3770076</v>
      </c>
      <c r="M1802">
        <f t="shared" si="86"/>
        <v>42.340091287284395</v>
      </c>
    </row>
    <row r="1803" spans="1:13" x14ac:dyDescent="0.15">
      <c r="A1803" t="s">
        <v>2050</v>
      </c>
      <c r="B1803" s="6">
        <v>13663329</v>
      </c>
      <c r="C1803" s="7">
        <v>2294280</v>
      </c>
      <c r="D1803">
        <f t="shared" si="84"/>
        <v>5.955388618651603</v>
      </c>
      <c r="F1803">
        <v>34037060</v>
      </c>
      <c r="G1803">
        <v>1261854</v>
      </c>
      <c r="H1803">
        <f t="shared" si="85"/>
        <v>26.973849589572168</v>
      </c>
      <c r="K1803">
        <v>159974182</v>
      </c>
      <c r="L1803">
        <v>5930713</v>
      </c>
      <c r="M1803">
        <f t="shared" si="86"/>
        <v>26.973853228102591</v>
      </c>
    </row>
    <row r="1804" spans="1:13" x14ac:dyDescent="0.15">
      <c r="A1804" t="s">
        <v>2051</v>
      </c>
      <c r="B1804" s="6">
        <v>13678742</v>
      </c>
      <c r="C1804" s="7">
        <v>2296720</v>
      </c>
      <c r="D1804">
        <f t="shared" si="84"/>
        <v>5.955772580027169</v>
      </c>
      <c r="F1804">
        <v>34075455</v>
      </c>
      <c r="G1804">
        <v>803852</v>
      </c>
      <c r="H1804">
        <f t="shared" si="85"/>
        <v>42.390209889382625</v>
      </c>
      <c r="K1804">
        <v>160154638</v>
      </c>
      <c r="L1804">
        <v>3778104</v>
      </c>
      <c r="M1804">
        <f t="shared" si="86"/>
        <v>42.390214245028723</v>
      </c>
    </row>
    <row r="1805" spans="1:13" x14ac:dyDescent="0.15">
      <c r="A1805" t="s">
        <v>2052</v>
      </c>
      <c r="B1805" s="6">
        <v>13694157</v>
      </c>
      <c r="C1805" s="7">
        <v>2299160</v>
      </c>
      <c r="D1805">
        <f t="shared" si="84"/>
        <v>5.9561565963221348</v>
      </c>
      <c r="F1805">
        <v>34113856</v>
      </c>
      <c r="G1805">
        <v>804706</v>
      </c>
      <c r="H1805">
        <f t="shared" si="85"/>
        <v>42.39294350980358</v>
      </c>
      <c r="K1805">
        <v>160335123</v>
      </c>
      <c r="L1805">
        <v>3782118</v>
      </c>
      <c r="M1805">
        <f t="shared" si="86"/>
        <v>42.392945698679945</v>
      </c>
    </row>
    <row r="1806" spans="1:13" x14ac:dyDescent="0.15">
      <c r="A1806" t="s">
        <v>2053</v>
      </c>
      <c r="B1806" s="6">
        <v>13709574</v>
      </c>
      <c r="C1806" s="7">
        <v>2301600</v>
      </c>
      <c r="D1806">
        <f t="shared" si="84"/>
        <v>5.9565406673618355</v>
      </c>
      <c r="F1806">
        <v>34188249</v>
      </c>
      <c r="G1806">
        <v>1265880</v>
      </c>
      <c r="H1806">
        <f t="shared" si="85"/>
        <v>27.007495971182102</v>
      </c>
      <c r="K1806">
        <v>160684770</v>
      </c>
      <c r="L1806">
        <v>5949636</v>
      </c>
      <c r="M1806">
        <f t="shared" si="86"/>
        <v>27.007495920758849</v>
      </c>
    </row>
    <row r="1807" spans="1:13" x14ac:dyDescent="0.15">
      <c r="A1807" t="s">
        <v>2054</v>
      </c>
      <c r="B1807" s="6">
        <v>13724993</v>
      </c>
      <c r="C1807" s="7">
        <v>2304040</v>
      </c>
      <c r="D1807">
        <f t="shared" si="84"/>
        <v>5.9569247929723446</v>
      </c>
      <c r="F1807">
        <v>34226700</v>
      </c>
      <c r="G1807">
        <v>806414</v>
      </c>
      <c r="H1807">
        <f t="shared" si="85"/>
        <v>42.443087545603127</v>
      </c>
      <c r="K1807">
        <v>160865490</v>
      </c>
      <c r="L1807">
        <v>3790145</v>
      </c>
      <c r="M1807">
        <f t="shared" si="86"/>
        <v>42.443096504223455</v>
      </c>
    </row>
    <row r="1808" spans="1:13" x14ac:dyDescent="0.15">
      <c r="A1808" t="s">
        <v>2055</v>
      </c>
      <c r="B1808" s="6">
        <v>13740413</v>
      </c>
      <c r="C1808" s="7">
        <v>2306480</v>
      </c>
      <c r="D1808">
        <f t="shared" si="84"/>
        <v>5.9573085394193752</v>
      </c>
      <c r="F1808">
        <v>34265154</v>
      </c>
      <c r="G1808">
        <v>807268</v>
      </c>
      <c r="H1808">
        <f t="shared" si="85"/>
        <v>42.445822205265166</v>
      </c>
      <c r="K1808">
        <v>161046223</v>
      </c>
      <c r="L1808">
        <v>3794159</v>
      </c>
      <c r="M1808">
        <f t="shared" si="86"/>
        <v>42.445828706704177</v>
      </c>
    </row>
    <row r="1809" spans="1:13" x14ac:dyDescent="0.15">
      <c r="A1809" t="s">
        <v>2056</v>
      </c>
      <c r="B1809" s="6">
        <v>13755836</v>
      </c>
      <c r="C1809" s="7">
        <v>2308920</v>
      </c>
      <c r="D1809">
        <f t="shared" si="84"/>
        <v>5.9576927741108401</v>
      </c>
      <c r="F1809">
        <v>34339725</v>
      </c>
      <c r="G1809">
        <v>1269906</v>
      </c>
      <c r="H1809">
        <f t="shared" si="85"/>
        <v>27.041155014623129</v>
      </c>
      <c r="K1809">
        <v>161396707</v>
      </c>
      <c r="L1809">
        <v>5968558</v>
      </c>
      <c r="M1809">
        <f t="shared" si="86"/>
        <v>27.041155836971008</v>
      </c>
    </row>
    <row r="1810" spans="1:13" x14ac:dyDescent="0.15">
      <c r="A1810" t="s">
        <v>2057</v>
      </c>
      <c r="B1810" s="6">
        <v>13771260</v>
      </c>
      <c r="C1810" s="7">
        <v>2311360</v>
      </c>
      <c r="D1810">
        <f t="shared" si="84"/>
        <v>5.958076630209054</v>
      </c>
      <c r="F1810">
        <v>34378228</v>
      </c>
      <c r="G1810">
        <v>808976</v>
      </c>
      <c r="H1810">
        <f t="shared" si="85"/>
        <v>42.495980103241628</v>
      </c>
      <c r="K1810">
        <v>161577671</v>
      </c>
      <c r="L1810">
        <v>3802187</v>
      </c>
      <c r="M1810">
        <f t="shared" si="86"/>
        <v>42.495982180781745</v>
      </c>
    </row>
    <row r="1811" spans="1:13" x14ac:dyDescent="0.15">
      <c r="A1811" t="s">
        <v>2058</v>
      </c>
      <c r="B1811" s="6">
        <v>13786686</v>
      </c>
      <c r="C1811" s="7">
        <v>2313800</v>
      </c>
      <c r="D1811">
        <f t="shared" si="84"/>
        <v>5.9584605411012186</v>
      </c>
      <c r="F1811">
        <v>34452927</v>
      </c>
      <c r="G1811">
        <v>809830</v>
      </c>
      <c r="H1811">
        <f t="shared" si="85"/>
        <v>42.543406640899939</v>
      </c>
      <c r="K1811">
        <v>161928756</v>
      </c>
      <c r="L1811">
        <v>3806201</v>
      </c>
      <c r="M1811">
        <f t="shared" si="86"/>
        <v>42.543406404443694</v>
      </c>
    </row>
    <row r="1812" spans="1:13" x14ac:dyDescent="0.15">
      <c r="A1812" t="s">
        <v>2059</v>
      </c>
      <c r="B1812" s="6">
        <v>13802114</v>
      </c>
      <c r="C1812" s="7">
        <v>2316240</v>
      </c>
      <c r="D1812">
        <f t="shared" si="84"/>
        <v>5.9588445066141675</v>
      </c>
      <c r="F1812">
        <v>34491482</v>
      </c>
      <c r="G1812">
        <v>810684</v>
      </c>
      <c r="H1812">
        <f t="shared" si="85"/>
        <v>42.546148684320897</v>
      </c>
      <c r="K1812">
        <v>162109965</v>
      </c>
      <c r="L1812">
        <v>3810214</v>
      </c>
      <c r="M1812">
        <f t="shared" si="86"/>
        <v>42.546157512412691</v>
      </c>
    </row>
    <row r="1813" spans="1:13" x14ac:dyDescent="0.15">
      <c r="A1813" t="s">
        <v>2060</v>
      </c>
      <c r="B1813" s="6">
        <v>13817544</v>
      </c>
      <c r="C1813" s="7">
        <v>2318680</v>
      </c>
      <c r="D1813">
        <f t="shared" si="84"/>
        <v>5.9592285265754654</v>
      </c>
      <c r="F1813">
        <v>34566312</v>
      </c>
      <c r="G1813">
        <v>1275274</v>
      </c>
      <c r="H1813">
        <f t="shared" si="85"/>
        <v>27.10500802180551</v>
      </c>
      <c r="K1813">
        <v>162461666</v>
      </c>
      <c r="L1813">
        <v>5993787</v>
      </c>
      <c r="M1813">
        <f t="shared" si="86"/>
        <v>27.105011572816984</v>
      </c>
    </row>
    <row r="1814" spans="1:13" x14ac:dyDescent="0.15">
      <c r="A1814" t="s">
        <v>2061</v>
      </c>
      <c r="B1814" s="6">
        <v>13832976</v>
      </c>
      <c r="C1814" s="7">
        <v>2321120</v>
      </c>
      <c r="D1814">
        <f t="shared" si="84"/>
        <v>5.9596126008134007</v>
      </c>
      <c r="F1814">
        <v>34604918</v>
      </c>
      <c r="G1814">
        <v>812392</v>
      </c>
      <c r="H1814">
        <f t="shared" si="85"/>
        <v>42.59633034298713</v>
      </c>
      <c r="K1814">
        <v>162643114</v>
      </c>
      <c r="L1814">
        <v>3818242</v>
      </c>
      <c r="M1814">
        <f t="shared" si="86"/>
        <v>42.596334648249119</v>
      </c>
    </row>
    <row r="1815" spans="1:13" x14ac:dyDescent="0.15">
      <c r="A1815" t="s">
        <v>2062</v>
      </c>
      <c r="B1815" s="6">
        <v>13848410</v>
      </c>
      <c r="C1815" s="7">
        <v>2323560</v>
      </c>
      <c r="D1815">
        <f t="shared" si="84"/>
        <v>5.9599967291569831</v>
      </c>
      <c r="F1815">
        <v>34643527</v>
      </c>
      <c r="G1815">
        <v>813246</v>
      </c>
      <c r="H1815">
        <f t="shared" si="85"/>
        <v>42.599074572761502</v>
      </c>
      <c r="K1815">
        <v>162824576</v>
      </c>
      <c r="L1815">
        <v>3822256</v>
      </c>
      <c r="M1815">
        <f t="shared" si="86"/>
        <v>42.599076566300113</v>
      </c>
    </row>
    <row r="1816" spans="1:13" x14ac:dyDescent="0.15">
      <c r="A1816" t="s">
        <v>2063</v>
      </c>
      <c r="B1816" s="6">
        <v>13863846</v>
      </c>
      <c r="C1816" s="7">
        <v>2326000</v>
      </c>
      <c r="D1816">
        <f t="shared" si="84"/>
        <v>5.9603809114359416</v>
      </c>
      <c r="F1816">
        <v>34718535</v>
      </c>
      <c r="G1816">
        <v>1279300</v>
      </c>
      <c r="H1816">
        <f t="shared" si="85"/>
        <v>27.138696943641055</v>
      </c>
      <c r="K1816">
        <v>163177114</v>
      </c>
      <c r="L1816">
        <v>6012710</v>
      </c>
      <c r="M1816">
        <f t="shared" si="86"/>
        <v>27.138696860483876</v>
      </c>
    </row>
    <row r="1817" spans="1:13" x14ac:dyDescent="0.15">
      <c r="A1817" t="s">
        <v>2064</v>
      </c>
      <c r="B1817" s="6">
        <v>13879283</v>
      </c>
      <c r="C1817" s="7">
        <v>2328440</v>
      </c>
      <c r="D1817">
        <f t="shared" si="84"/>
        <v>5.9607647180086234</v>
      </c>
      <c r="F1817">
        <v>34757193</v>
      </c>
      <c r="G1817">
        <v>814954</v>
      </c>
      <c r="H1817">
        <f t="shared" si="85"/>
        <v>42.64926977473575</v>
      </c>
      <c r="K1817">
        <v>163358807</v>
      </c>
      <c r="L1817">
        <v>3830283</v>
      </c>
      <c r="M1817">
        <f t="shared" si="86"/>
        <v>42.649278656433481</v>
      </c>
    </row>
    <row r="1818" spans="1:13" x14ac:dyDescent="0.15">
      <c r="A1818" t="s">
        <v>2065</v>
      </c>
      <c r="B1818" s="6">
        <v>13894722</v>
      </c>
      <c r="C1818" s="7">
        <v>2330880</v>
      </c>
      <c r="D1818">
        <f t="shared" si="84"/>
        <v>5.9611485790774301</v>
      </c>
      <c r="F1818">
        <v>34795856</v>
      </c>
      <c r="G1818">
        <v>815808</v>
      </c>
      <c r="H1818">
        <f t="shared" si="85"/>
        <v>42.652016160665255</v>
      </c>
      <c r="K1818">
        <v>163540523</v>
      </c>
      <c r="L1818">
        <v>3834297</v>
      </c>
      <c r="M1818">
        <f t="shared" si="86"/>
        <v>42.65202278279434</v>
      </c>
    </row>
    <row r="1819" spans="1:13" x14ac:dyDescent="0.15">
      <c r="A1819" t="s">
        <v>2066</v>
      </c>
      <c r="B1819" s="6">
        <v>13910164</v>
      </c>
      <c r="C1819" s="7">
        <v>2333320</v>
      </c>
      <c r="D1819">
        <f t="shared" si="84"/>
        <v>5.9615329230452749</v>
      </c>
      <c r="F1819">
        <v>34871041</v>
      </c>
      <c r="G1819">
        <v>1283326</v>
      </c>
      <c r="H1819">
        <f t="shared" si="85"/>
        <v>27.172395011088376</v>
      </c>
      <c r="K1819">
        <v>163893892</v>
      </c>
      <c r="L1819">
        <v>6031632</v>
      </c>
      <c r="M1819">
        <f t="shared" si="86"/>
        <v>27.172395796029996</v>
      </c>
    </row>
    <row r="1820" spans="1:13" x14ac:dyDescent="0.15">
      <c r="A1820" t="s">
        <v>2067</v>
      </c>
      <c r="B1820" s="6">
        <v>13925607</v>
      </c>
      <c r="C1820" s="7">
        <v>2335760</v>
      </c>
      <c r="D1820">
        <f t="shared" si="84"/>
        <v>5.9619168921464532</v>
      </c>
      <c r="F1820">
        <v>34909755</v>
      </c>
      <c r="G1820">
        <v>817516</v>
      </c>
      <c r="H1820">
        <f t="shared" si="85"/>
        <v>42.702228457913975</v>
      </c>
      <c r="K1820">
        <v>164075848</v>
      </c>
      <c r="L1820">
        <v>3842325</v>
      </c>
      <c r="M1820">
        <f t="shared" si="86"/>
        <v>42.702230550513036</v>
      </c>
    </row>
    <row r="1821" spans="1:13" x14ac:dyDescent="0.15">
      <c r="A1821" t="s">
        <v>2068</v>
      </c>
      <c r="B1821" s="6">
        <v>13941052</v>
      </c>
      <c r="C1821" s="7">
        <v>2338200</v>
      </c>
      <c r="D1821">
        <f t="shared" si="84"/>
        <v>5.962300915233941</v>
      </c>
      <c r="F1821">
        <v>34985069</v>
      </c>
      <c r="G1821">
        <v>818370</v>
      </c>
      <c r="H1821">
        <f t="shared" si="85"/>
        <v>42.749696347617828</v>
      </c>
      <c r="K1821">
        <v>164429824</v>
      </c>
      <c r="L1821">
        <v>3846339</v>
      </c>
      <c r="M1821">
        <f t="shared" si="86"/>
        <v>42.74969626962158</v>
      </c>
    </row>
    <row r="1822" spans="1:13" x14ac:dyDescent="0.15">
      <c r="A1822" t="s">
        <v>2069</v>
      </c>
      <c r="B1822" s="6">
        <v>13956498</v>
      </c>
      <c r="C1822" s="7">
        <v>2340640</v>
      </c>
      <c r="D1822">
        <f t="shared" si="84"/>
        <v>5.9626845649053246</v>
      </c>
      <c r="F1822">
        <v>35023831</v>
      </c>
      <c r="G1822">
        <v>819224</v>
      </c>
      <c r="H1822">
        <f t="shared" si="85"/>
        <v>42.752447438063335</v>
      </c>
      <c r="K1822">
        <v>164612005</v>
      </c>
      <c r="L1822">
        <v>3850352</v>
      </c>
      <c r="M1822">
        <f t="shared" si="86"/>
        <v>42.752456139075079</v>
      </c>
    </row>
    <row r="1823" spans="1:13" x14ac:dyDescent="0.15">
      <c r="A1823" t="s">
        <v>2070</v>
      </c>
      <c r="B1823" s="6">
        <v>13971947</v>
      </c>
      <c r="C1823" s="7">
        <v>2343080</v>
      </c>
      <c r="D1823">
        <f t="shared" si="84"/>
        <v>5.9630686959045356</v>
      </c>
      <c r="F1823">
        <v>35099277</v>
      </c>
      <c r="G1823">
        <v>1288694</v>
      </c>
      <c r="H1823">
        <f t="shared" si="85"/>
        <v>27.236315991228327</v>
      </c>
      <c r="K1823">
        <v>164966601</v>
      </c>
      <c r="L1823">
        <v>6056861</v>
      </c>
      <c r="M1823">
        <f t="shared" si="86"/>
        <v>27.23631944005319</v>
      </c>
    </row>
    <row r="1824" spans="1:13" x14ac:dyDescent="0.15">
      <c r="A1824" t="s">
        <v>2071</v>
      </c>
      <c r="B1824" s="6">
        <v>13987398</v>
      </c>
      <c r="C1824" s="7">
        <v>2345520</v>
      </c>
      <c r="D1824">
        <f t="shared" si="84"/>
        <v>5.9634528803847333</v>
      </c>
      <c r="F1824">
        <v>35138091</v>
      </c>
      <c r="G1824">
        <v>820932</v>
      </c>
      <c r="H1824">
        <f t="shared" si="85"/>
        <v>42.802681586294604</v>
      </c>
      <c r="K1824">
        <v>165149027</v>
      </c>
      <c r="L1824">
        <v>3858380</v>
      </c>
      <c r="M1824">
        <f t="shared" si="86"/>
        <v>42.802685842244671</v>
      </c>
    </row>
    <row r="1825" spans="1:13" x14ac:dyDescent="0.15">
      <c r="A1825" t="s">
        <v>2072</v>
      </c>
      <c r="B1825" s="6">
        <v>14002850</v>
      </c>
      <c r="C1825" s="7">
        <v>2347960</v>
      </c>
      <c r="D1825">
        <f t="shared" si="84"/>
        <v>5.9638366922775514</v>
      </c>
      <c r="F1825">
        <v>35176908</v>
      </c>
      <c r="G1825">
        <v>821786</v>
      </c>
      <c r="H1825">
        <f t="shared" si="85"/>
        <v>42.805435965080932</v>
      </c>
      <c r="K1825">
        <v>165331467</v>
      </c>
      <c r="L1825">
        <v>3862394</v>
      </c>
      <c r="M1825">
        <f t="shared" si="86"/>
        <v>42.805438026260397</v>
      </c>
    </row>
    <row r="1826" spans="1:13" x14ac:dyDescent="0.15">
      <c r="A1826" t="s">
        <v>2073</v>
      </c>
      <c r="B1826" s="6">
        <v>14018304</v>
      </c>
      <c r="C1826" s="7">
        <v>2350400</v>
      </c>
      <c r="D1826">
        <f t="shared" si="84"/>
        <v>5.9642205582028591</v>
      </c>
      <c r="F1826">
        <v>35252529</v>
      </c>
      <c r="G1826">
        <v>1292720</v>
      </c>
      <c r="H1826">
        <f t="shared" si="85"/>
        <v>27.270042236524539</v>
      </c>
      <c r="K1826">
        <v>165686886</v>
      </c>
      <c r="L1826">
        <v>6075784</v>
      </c>
      <c r="M1826">
        <f t="shared" si="86"/>
        <v>27.270042187148192</v>
      </c>
    </row>
    <row r="1827" spans="1:13" x14ac:dyDescent="0.15">
      <c r="A1827" t="s">
        <v>2074</v>
      </c>
      <c r="B1827" s="6">
        <v>14033761</v>
      </c>
      <c r="C1827" s="7">
        <v>2352840</v>
      </c>
      <c r="D1827">
        <f t="shared" si="84"/>
        <v>5.9646049030108292</v>
      </c>
      <c r="F1827">
        <v>35291399</v>
      </c>
      <c r="G1827">
        <v>823494</v>
      </c>
      <c r="H1827">
        <f t="shared" si="85"/>
        <v>42.855684437287948</v>
      </c>
      <c r="K1827">
        <v>165869575</v>
      </c>
      <c r="L1827">
        <v>3870421</v>
      </c>
      <c r="M1827">
        <f t="shared" si="86"/>
        <v>42.855693217869579</v>
      </c>
    </row>
    <row r="1828" spans="1:13" x14ac:dyDescent="0.15">
      <c r="A1828" t="s">
        <v>2075</v>
      </c>
      <c r="B1828" s="6">
        <v>14049219</v>
      </c>
      <c r="C1828" s="7">
        <v>2355280</v>
      </c>
      <c r="D1828">
        <f t="shared" si="84"/>
        <v>5.9649888760571992</v>
      </c>
      <c r="F1828">
        <v>35330272</v>
      </c>
      <c r="G1828">
        <v>824348</v>
      </c>
      <c r="H1828">
        <f t="shared" si="85"/>
        <v>42.858443278809432</v>
      </c>
      <c r="K1828">
        <v>166052278</v>
      </c>
      <c r="L1828">
        <v>3874435</v>
      </c>
      <c r="M1828">
        <f t="shared" si="86"/>
        <v>42.858449812682366</v>
      </c>
    </row>
    <row r="1829" spans="1:13" x14ac:dyDescent="0.15">
      <c r="A1829" t="s">
        <v>2076</v>
      </c>
      <c r="B1829" s="6">
        <v>14064679</v>
      </c>
      <c r="C1829" s="7">
        <v>2357720</v>
      </c>
      <c r="D1829">
        <f t="shared" si="84"/>
        <v>5.9653729026347486</v>
      </c>
      <c r="F1829">
        <v>35406070</v>
      </c>
      <c r="G1829">
        <v>1296746</v>
      </c>
      <c r="H1829">
        <f t="shared" si="85"/>
        <v>27.30378192799515</v>
      </c>
      <c r="K1829">
        <v>166408529</v>
      </c>
      <c r="L1829">
        <v>6094706</v>
      </c>
      <c r="M1829">
        <f t="shared" si="86"/>
        <v>27.303782823978711</v>
      </c>
    </row>
    <row r="1830" spans="1:13" x14ac:dyDescent="0.15">
      <c r="A1830" t="s">
        <v>2077</v>
      </c>
      <c r="B1830" s="6">
        <v>14080140</v>
      </c>
      <c r="C1830" s="7">
        <v>2360160</v>
      </c>
      <c r="D1830">
        <f t="shared" si="84"/>
        <v>5.9657565588773647</v>
      </c>
      <c r="F1830">
        <v>35444991</v>
      </c>
      <c r="G1830">
        <v>826056</v>
      </c>
      <c r="H1830">
        <f t="shared" si="85"/>
        <v>42.908702315581507</v>
      </c>
      <c r="K1830">
        <v>166591457</v>
      </c>
      <c r="L1830">
        <v>3882463</v>
      </c>
      <c r="M1830">
        <f t="shared" si="86"/>
        <v>42.908704345669229</v>
      </c>
    </row>
    <row r="1831" spans="1:13" x14ac:dyDescent="0.15">
      <c r="A1831" t="s">
        <v>2296</v>
      </c>
      <c r="B1831" s="6">
        <v>14095604</v>
      </c>
      <c r="C1831" s="7">
        <v>2362600</v>
      </c>
      <c r="D1831">
        <f t="shared" si="84"/>
        <v>5.9661406924574623</v>
      </c>
      <c r="F1831">
        <v>35520921</v>
      </c>
      <c r="G1831">
        <v>826910</v>
      </c>
      <c r="H1831">
        <f t="shared" si="85"/>
        <v>42.956211679626563</v>
      </c>
      <c r="K1831">
        <v>166948328</v>
      </c>
      <c r="L1831">
        <v>3886477</v>
      </c>
      <c r="M1831">
        <f t="shared" si="86"/>
        <v>42.956211499514858</v>
      </c>
    </row>
    <row r="1832" spans="1:13" x14ac:dyDescent="0.15">
      <c r="A1832" t="s">
        <v>2297</v>
      </c>
      <c r="B1832" s="6">
        <v>14111070</v>
      </c>
      <c r="C1832" s="7">
        <v>2365040</v>
      </c>
      <c r="D1832">
        <f t="shared" si="84"/>
        <v>5.9665248790718124</v>
      </c>
      <c r="F1832">
        <v>35559896</v>
      </c>
      <c r="G1832">
        <v>827764</v>
      </c>
      <c r="H1832">
        <f t="shared" si="85"/>
        <v>42.95897864608753</v>
      </c>
      <c r="K1832">
        <v>167131511</v>
      </c>
      <c r="L1832">
        <v>3890490</v>
      </c>
      <c r="M1832">
        <f t="shared" si="86"/>
        <v>42.9589874283188</v>
      </c>
    </row>
    <row r="1833" spans="1:13" x14ac:dyDescent="0.15">
      <c r="A1833" t="s">
        <v>2298</v>
      </c>
      <c r="B1833" s="6">
        <v>14126537</v>
      </c>
      <c r="C1833" s="7">
        <v>2367480</v>
      </c>
      <c r="D1833">
        <f t="shared" si="84"/>
        <v>5.9669086961663877</v>
      </c>
      <c r="F1833">
        <v>35635955</v>
      </c>
      <c r="G1833">
        <v>1302114</v>
      </c>
      <c r="H1833">
        <f t="shared" si="85"/>
        <v>27.367768874307473</v>
      </c>
      <c r="K1833">
        <v>167488988</v>
      </c>
      <c r="L1833">
        <v>6119935</v>
      </c>
      <c r="M1833">
        <f t="shared" si="86"/>
        <v>27.367772370131384</v>
      </c>
    </row>
    <row r="1834" spans="1:13" x14ac:dyDescent="0.15">
      <c r="A1834" t="s">
        <v>2299</v>
      </c>
      <c r="B1834" s="6">
        <v>14142006</v>
      </c>
      <c r="C1834" s="7">
        <v>2369920</v>
      </c>
      <c r="D1834">
        <f t="shared" si="84"/>
        <v>5.967292566837699</v>
      </c>
      <c r="F1834">
        <v>35674977</v>
      </c>
      <c r="G1834">
        <v>829472</v>
      </c>
      <c r="H1834">
        <f t="shared" si="85"/>
        <v>43.009260107634738</v>
      </c>
      <c r="K1834">
        <v>167672391</v>
      </c>
      <c r="L1834">
        <v>3898518</v>
      </c>
      <c r="M1834">
        <f t="shared" si="86"/>
        <v>43.009264289660841</v>
      </c>
    </row>
    <row r="1835" spans="1:13" x14ac:dyDescent="0.15">
      <c r="A1835" t="s">
        <v>2300</v>
      </c>
      <c r="B1835" s="6">
        <v>14157478</v>
      </c>
      <c r="C1835" s="7">
        <v>2372360</v>
      </c>
      <c r="D1835">
        <f t="shared" si="84"/>
        <v>5.9676769124416191</v>
      </c>
      <c r="F1835">
        <v>35714007</v>
      </c>
      <c r="G1835">
        <v>830326</v>
      </c>
      <c r="H1835">
        <f t="shared" si="85"/>
        <v>43.012030214638585</v>
      </c>
      <c r="K1835">
        <v>167855832</v>
      </c>
      <c r="L1835">
        <v>3902532</v>
      </c>
      <c r="M1835">
        <f t="shared" si="86"/>
        <v>43.012032188333116</v>
      </c>
    </row>
    <row r="1836" spans="1:13" x14ac:dyDescent="0.15">
      <c r="A1836" t="s">
        <v>2301</v>
      </c>
      <c r="B1836" s="6">
        <v>14172951</v>
      </c>
      <c r="C1836" s="7">
        <v>2374800</v>
      </c>
      <c r="D1836">
        <f t="shared" si="84"/>
        <v>5.9680608893380498</v>
      </c>
      <c r="F1836">
        <v>35790244</v>
      </c>
      <c r="G1836">
        <v>1306140</v>
      </c>
      <c r="H1836">
        <f t="shared" si="85"/>
        <v>27.401537354341801</v>
      </c>
      <c r="K1836">
        <v>168214146</v>
      </c>
      <c r="L1836">
        <v>6138858</v>
      </c>
      <c r="M1836">
        <f t="shared" si="86"/>
        <v>27.401537224024402</v>
      </c>
    </row>
    <row r="1837" spans="1:13" x14ac:dyDescent="0.15">
      <c r="A1837" t="s">
        <v>2302</v>
      </c>
      <c r="B1837" s="6">
        <v>14188426</v>
      </c>
      <c r="C1837" s="7">
        <v>2377240</v>
      </c>
      <c r="D1837">
        <f t="shared" si="84"/>
        <v>5.968444919318201</v>
      </c>
      <c r="F1837">
        <v>35829322</v>
      </c>
      <c r="G1837">
        <v>832034</v>
      </c>
      <c r="H1837">
        <f t="shared" si="85"/>
        <v>43.062329183663167</v>
      </c>
      <c r="K1837">
        <v>168397813</v>
      </c>
      <c r="L1837">
        <v>3910559</v>
      </c>
      <c r="M1837">
        <f t="shared" si="86"/>
        <v>43.062337890823279</v>
      </c>
    </row>
    <row r="1838" spans="1:13" x14ac:dyDescent="0.15">
      <c r="A1838" t="s">
        <v>2303</v>
      </c>
      <c r="B1838" s="6">
        <v>14203902</v>
      </c>
      <c r="C1838" s="7">
        <v>2379680</v>
      </c>
      <c r="D1838">
        <f t="shared" si="84"/>
        <v>5.9688285819942175</v>
      </c>
      <c r="F1838">
        <v>35868403</v>
      </c>
      <c r="G1838">
        <v>832888</v>
      </c>
      <c r="H1838">
        <f t="shared" si="85"/>
        <v>43.065097588151104</v>
      </c>
      <c r="K1838">
        <v>168581494</v>
      </c>
      <c r="L1838">
        <v>3914573</v>
      </c>
      <c r="M1838">
        <f t="shared" si="86"/>
        <v>43.065104163340422</v>
      </c>
    </row>
    <row r="1839" spans="1:13" x14ac:dyDescent="0.15">
      <c r="A1839" t="s">
        <v>2304</v>
      </c>
      <c r="B1839" s="6">
        <v>14219381</v>
      </c>
      <c r="C1839" s="7">
        <v>2382120</v>
      </c>
      <c r="D1839">
        <f t="shared" si="84"/>
        <v>5.9692127180830523</v>
      </c>
      <c r="F1839">
        <v>35944816</v>
      </c>
      <c r="G1839">
        <v>1310166</v>
      </c>
      <c r="H1839">
        <f t="shared" si="85"/>
        <v>27.435314303683654</v>
      </c>
      <c r="K1839">
        <v>168940635</v>
      </c>
      <c r="L1839">
        <v>6157780</v>
      </c>
      <c r="M1839">
        <f t="shared" si="86"/>
        <v>27.43531516228251</v>
      </c>
    </row>
    <row r="1840" spans="1:13" x14ac:dyDescent="0.15">
      <c r="A1840" t="s">
        <v>2305</v>
      </c>
      <c r="B1840" s="6">
        <v>14234862</v>
      </c>
      <c r="C1840" s="7">
        <v>2384560</v>
      </c>
      <c r="D1840">
        <f t="shared" si="84"/>
        <v>5.9695969067668671</v>
      </c>
      <c r="F1840">
        <v>35983951</v>
      </c>
      <c r="G1840">
        <v>834596</v>
      </c>
      <c r="H1840">
        <f t="shared" si="85"/>
        <v>43.115412726636599</v>
      </c>
      <c r="K1840">
        <v>169124569</v>
      </c>
      <c r="L1840">
        <v>3922601</v>
      </c>
      <c r="M1840">
        <f t="shared" si="86"/>
        <v>43.115414746490913</v>
      </c>
    </row>
    <row r="1841" spans="1:13" x14ac:dyDescent="0.15">
      <c r="A1841" t="s">
        <v>2306</v>
      </c>
      <c r="B1841" s="6">
        <v>14250344</v>
      </c>
      <c r="C1841" s="7">
        <v>2387000</v>
      </c>
      <c r="D1841">
        <f t="shared" si="84"/>
        <v>5.969980728948471</v>
      </c>
      <c r="F1841">
        <v>36060495</v>
      </c>
      <c r="G1841">
        <v>835450</v>
      </c>
      <c r="H1841">
        <f t="shared" si="85"/>
        <v>43.162960081393258</v>
      </c>
      <c r="K1841">
        <v>169484326</v>
      </c>
      <c r="L1841">
        <v>3926615</v>
      </c>
      <c r="M1841">
        <f t="shared" si="86"/>
        <v>43.162959954057122</v>
      </c>
    </row>
    <row r="1842" spans="1:13" x14ac:dyDescent="0.15">
      <c r="A1842" t="s">
        <v>2307</v>
      </c>
      <c r="B1842" s="6">
        <v>14265828</v>
      </c>
      <c r="C1842" s="7">
        <v>2389440</v>
      </c>
      <c r="D1842">
        <f t="shared" si="84"/>
        <v>5.9703646042587382</v>
      </c>
      <c r="F1842">
        <v>36099677</v>
      </c>
      <c r="G1842">
        <v>836304</v>
      </c>
      <c r="H1842">
        <f t="shared" si="85"/>
        <v>43.165735187204653</v>
      </c>
      <c r="K1842">
        <v>169668481</v>
      </c>
      <c r="L1842">
        <v>3930628</v>
      </c>
      <c r="M1842">
        <f t="shared" si="86"/>
        <v>43.165743743747818</v>
      </c>
    </row>
    <row r="1843" spans="1:13" x14ac:dyDescent="0.15">
      <c r="A1843" t="s">
        <v>2308</v>
      </c>
      <c r="B1843" s="6">
        <v>14281314</v>
      </c>
      <c r="C1843" s="7">
        <v>2391880</v>
      </c>
      <c r="D1843">
        <f t="shared" si="84"/>
        <v>5.9707485325350769</v>
      </c>
      <c r="F1843">
        <v>36176353</v>
      </c>
      <c r="G1843">
        <v>1315534</v>
      </c>
      <c r="H1843">
        <f t="shared" si="85"/>
        <v>27.499367557204906</v>
      </c>
      <c r="K1843">
        <v>170028859</v>
      </c>
      <c r="L1843">
        <v>6183009</v>
      </c>
      <c r="M1843">
        <f t="shared" si="86"/>
        <v>27.499371099087838</v>
      </c>
    </row>
    <row r="1844" spans="1:13" x14ac:dyDescent="0.15">
      <c r="A1844" t="s">
        <v>2309</v>
      </c>
      <c r="B1844" s="6">
        <v>14296802</v>
      </c>
      <c r="C1844" s="7">
        <v>2394320</v>
      </c>
      <c r="D1844">
        <f t="shared" si="84"/>
        <v>5.9711325136155571</v>
      </c>
      <c r="F1844">
        <v>36215585</v>
      </c>
      <c r="G1844">
        <v>838012</v>
      </c>
      <c r="H1844">
        <f t="shared" si="85"/>
        <v>43.216069698285942</v>
      </c>
      <c r="K1844">
        <v>170213249</v>
      </c>
      <c r="L1844">
        <v>3938656</v>
      </c>
      <c r="M1844">
        <f t="shared" si="86"/>
        <v>43.216073960254462</v>
      </c>
    </row>
    <row r="1845" spans="1:13" x14ac:dyDescent="0.15">
      <c r="A1845" t="s">
        <v>2310</v>
      </c>
      <c r="B1845" s="6">
        <v>14312292</v>
      </c>
      <c r="C1845" s="7">
        <v>2396760</v>
      </c>
      <c r="D1845">
        <f t="shared" si="84"/>
        <v>5.9715165473389078</v>
      </c>
      <c r="F1845">
        <v>36254824</v>
      </c>
      <c r="G1845">
        <v>838866</v>
      </c>
      <c r="H1845">
        <f t="shared" si="85"/>
        <v>43.218850209687844</v>
      </c>
      <c r="K1845">
        <v>170397672</v>
      </c>
      <c r="L1845">
        <v>3942670</v>
      </c>
      <c r="M1845">
        <f t="shared" si="86"/>
        <v>43.218852199144237</v>
      </c>
    </row>
    <row r="1846" spans="1:13" x14ac:dyDescent="0.15">
      <c r="A1846" t="s">
        <v>2311</v>
      </c>
      <c r="B1846" s="6">
        <v>14327784</v>
      </c>
      <c r="C1846" s="7">
        <v>2399200</v>
      </c>
      <c r="D1846">
        <f t="shared" si="84"/>
        <v>5.9719006335445153</v>
      </c>
      <c r="F1846">
        <v>36331677</v>
      </c>
      <c r="G1846">
        <v>1319560</v>
      </c>
      <c r="H1846">
        <f t="shared" si="85"/>
        <v>27.533175452423535</v>
      </c>
      <c r="K1846">
        <v>170758881</v>
      </c>
      <c r="L1846">
        <v>6201932</v>
      </c>
      <c r="M1846">
        <f t="shared" si="86"/>
        <v>27.533175307307467</v>
      </c>
    </row>
    <row r="1847" spans="1:13" x14ac:dyDescent="0.15">
      <c r="A1847" t="s">
        <v>2312</v>
      </c>
      <c r="B1847" s="6">
        <v>14343278</v>
      </c>
      <c r="C1847" s="7">
        <v>2401640</v>
      </c>
      <c r="D1847">
        <f t="shared" si="84"/>
        <v>5.9722847720724168</v>
      </c>
      <c r="F1847">
        <v>36370966</v>
      </c>
      <c r="G1847">
        <v>840574</v>
      </c>
      <c r="H1847">
        <f t="shared" si="85"/>
        <v>43.269201759749883</v>
      </c>
      <c r="K1847">
        <v>170943540</v>
      </c>
      <c r="L1847">
        <v>3950697</v>
      </c>
      <c r="M1847">
        <f t="shared" si="86"/>
        <v>43.269210470962463</v>
      </c>
    </row>
    <row r="1848" spans="1:13" x14ac:dyDescent="0.15">
      <c r="A1848" t="s">
        <v>2313</v>
      </c>
      <c r="B1848" s="6">
        <v>14358773</v>
      </c>
      <c r="C1848" s="7">
        <v>2404080</v>
      </c>
      <c r="D1848">
        <f t="shared" si="84"/>
        <v>5.9726685468037672</v>
      </c>
      <c r="F1848">
        <v>36410257</v>
      </c>
      <c r="G1848">
        <v>841428</v>
      </c>
      <c r="H1848">
        <f t="shared" si="85"/>
        <v>43.271981678765144</v>
      </c>
      <c r="K1848">
        <v>171128207</v>
      </c>
      <c r="L1848">
        <v>3954711</v>
      </c>
      <c r="M1848">
        <f t="shared" si="86"/>
        <v>43.271988016317756</v>
      </c>
    </row>
    <row r="1849" spans="1:13" x14ac:dyDescent="0.15">
      <c r="A1849" t="s">
        <v>2314</v>
      </c>
      <c r="B1849" s="6">
        <v>14374271</v>
      </c>
      <c r="C1849" s="7">
        <v>2406520</v>
      </c>
      <c r="D1849">
        <f t="shared" si="84"/>
        <v>5.9730527899207155</v>
      </c>
      <c r="F1849">
        <v>36487290</v>
      </c>
      <c r="G1849">
        <v>1323586</v>
      </c>
      <c r="H1849">
        <f t="shared" si="85"/>
        <v>27.566996024436644</v>
      </c>
      <c r="K1849">
        <v>171490263</v>
      </c>
      <c r="L1849">
        <v>6220854</v>
      </c>
      <c r="M1849">
        <f t="shared" si="86"/>
        <v>27.566996910713545</v>
      </c>
    </row>
    <row r="1850" spans="1:13" x14ac:dyDescent="0.15">
      <c r="A1850" t="s">
        <v>2315</v>
      </c>
      <c r="B1850" s="6">
        <v>14389770</v>
      </c>
      <c r="C1850" s="7">
        <v>2408960</v>
      </c>
      <c r="D1850">
        <f t="shared" si="84"/>
        <v>5.9734366697662065</v>
      </c>
      <c r="F1850">
        <v>36526631</v>
      </c>
      <c r="G1850">
        <v>843136</v>
      </c>
      <c r="H1850">
        <f t="shared" si="85"/>
        <v>43.322347758843179</v>
      </c>
      <c r="K1850">
        <v>171675165</v>
      </c>
      <c r="L1850">
        <v>3962739</v>
      </c>
      <c r="M1850">
        <f t="shared" si="86"/>
        <v>43.32234976868272</v>
      </c>
    </row>
    <row r="1851" spans="1:13" x14ac:dyDescent="0.15">
      <c r="A1851" t="s">
        <v>2316</v>
      </c>
      <c r="B1851" s="6">
        <v>14405271</v>
      </c>
      <c r="C1851" s="7">
        <v>2411400</v>
      </c>
      <c r="D1851">
        <f t="shared" si="84"/>
        <v>5.9738206021398357</v>
      </c>
      <c r="F1851">
        <v>36603792</v>
      </c>
      <c r="G1851">
        <v>843990</v>
      </c>
      <c r="H1851">
        <f t="shared" si="85"/>
        <v>43.369935662744822</v>
      </c>
      <c r="K1851">
        <v>172037822</v>
      </c>
      <c r="L1851">
        <v>3966753</v>
      </c>
      <c r="M1851">
        <f t="shared" si="86"/>
        <v>43.369935561906679</v>
      </c>
    </row>
    <row r="1852" spans="1:13" x14ac:dyDescent="0.15">
      <c r="A1852" t="s">
        <v>2317</v>
      </c>
      <c r="B1852" s="6">
        <v>14420774</v>
      </c>
      <c r="C1852" s="7">
        <v>2413840</v>
      </c>
      <c r="D1852">
        <f t="shared" si="84"/>
        <v>5.9742045868823119</v>
      </c>
      <c r="F1852">
        <v>36643186</v>
      </c>
      <c r="G1852">
        <v>844844</v>
      </c>
      <c r="H1852">
        <f t="shared" si="85"/>
        <v>43.372724431966141</v>
      </c>
      <c r="K1852">
        <v>172222974</v>
      </c>
      <c r="L1852">
        <v>3970766</v>
      </c>
      <c r="M1852">
        <f t="shared" si="86"/>
        <v>43.372733120007574</v>
      </c>
    </row>
    <row r="1853" spans="1:13" x14ac:dyDescent="0.15">
      <c r="A1853" t="s">
        <v>2318</v>
      </c>
      <c r="B1853" s="6">
        <v>14436279</v>
      </c>
      <c r="C1853" s="7">
        <v>2416280</v>
      </c>
      <c r="D1853">
        <f t="shared" si="84"/>
        <v>5.9745886238349861</v>
      </c>
      <c r="F1853">
        <v>36720479</v>
      </c>
      <c r="G1853">
        <v>1328954</v>
      </c>
      <c r="H1853">
        <f t="shared" si="85"/>
        <v>27.631113642759644</v>
      </c>
      <c r="K1853">
        <v>172586251</v>
      </c>
      <c r="L1853">
        <v>6246083</v>
      </c>
      <c r="M1853">
        <f t="shared" si="86"/>
        <v>27.631117133730051</v>
      </c>
    </row>
    <row r="1854" spans="1:13" x14ac:dyDescent="0.15">
      <c r="A1854" t="s">
        <v>2319</v>
      </c>
      <c r="B1854" s="6">
        <v>14451786</v>
      </c>
      <c r="C1854" s="7">
        <v>2418720</v>
      </c>
      <c r="D1854">
        <f t="shared" si="84"/>
        <v>5.9749727128398495</v>
      </c>
      <c r="F1854">
        <v>36759923</v>
      </c>
      <c r="G1854">
        <v>846552</v>
      </c>
      <c r="H1854">
        <f t="shared" si="85"/>
        <v>43.42311281527892</v>
      </c>
      <c r="K1854">
        <v>172771638</v>
      </c>
      <c r="L1854">
        <v>3978794</v>
      </c>
      <c r="M1854">
        <f t="shared" si="86"/>
        <v>43.423117155600416</v>
      </c>
    </row>
    <row r="1855" spans="1:13" x14ac:dyDescent="0.15">
      <c r="A1855" t="s">
        <v>2320</v>
      </c>
      <c r="B1855" s="6">
        <v>14467295</v>
      </c>
      <c r="C1855" s="7">
        <v>2421160</v>
      </c>
      <c r="D1855">
        <f t="shared" si="84"/>
        <v>5.9753568537395294</v>
      </c>
      <c r="F1855">
        <v>36799373</v>
      </c>
      <c r="G1855">
        <v>847406</v>
      </c>
      <c r="H1855">
        <f t="shared" si="85"/>
        <v>43.425905646171962</v>
      </c>
      <c r="K1855">
        <v>172957053</v>
      </c>
      <c r="L1855">
        <v>3982808</v>
      </c>
      <c r="M1855">
        <f t="shared" si="86"/>
        <v>43.425907801731846</v>
      </c>
    </row>
    <row r="1856" spans="1:13" x14ac:dyDescent="0.15">
      <c r="A1856" t="s">
        <v>2321</v>
      </c>
      <c r="B1856" s="6">
        <v>14482805</v>
      </c>
      <c r="C1856" s="7">
        <v>2423600</v>
      </c>
      <c r="D1856">
        <f t="shared" si="84"/>
        <v>5.9757406337679484</v>
      </c>
      <c r="F1856">
        <v>36876842</v>
      </c>
      <c r="G1856">
        <v>1332980</v>
      </c>
      <c r="H1856">
        <f t="shared" si="85"/>
        <v>27.664962715119508</v>
      </c>
      <c r="K1856">
        <v>173321157</v>
      </c>
      <c r="L1856">
        <v>6265006</v>
      </c>
      <c r="M1856">
        <f t="shared" si="86"/>
        <v>27.664962651272798</v>
      </c>
    </row>
    <row r="1857" spans="1:13" x14ac:dyDescent="0.15">
      <c r="A1857" t="s">
        <v>2322</v>
      </c>
      <c r="B1857" s="6">
        <v>14498318</v>
      </c>
      <c r="C1857" s="7">
        <v>2426040</v>
      </c>
      <c r="D1857">
        <f t="shared" si="84"/>
        <v>5.9761248784026648</v>
      </c>
      <c r="F1857">
        <v>36916342</v>
      </c>
      <c r="G1857">
        <v>849114</v>
      </c>
      <c r="H1857">
        <f t="shared" si="85"/>
        <v>43.476308246007015</v>
      </c>
      <c r="K1857">
        <v>173506807</v>
      </c>
      <c r="L1857">
        <v>3990835</v>
      </c>
      <c r="M1857">
        <f t="shared" si="86"/>
        <v>43.476316861007781</v>
      </c>
    </row>
    <row r="1858" spans="1:13" x14ac:dyDescent="0.15">
      <c r="A1858" t="s">
        <v>2323</v>
      </c>
      <c r="B1858" s="6">
        <v>14513832</v>
      </c>
      <c r="C1858" s="7">
        <v>2428480</v>
      </c>
      <c r="D1858">
        <f t="shared" ref="D1858:D1921" si="87">B1858/C1858</f>
        <v>5.9765087626828306</v>
      </c>
      <c r="F1858">
        <v>36955844</v>
      </c>
      <c r="G1858">
        <v>849968</v>
      </c>
      <c r="H1858">
        <f t="shared" ref="H1858:H1921" si="88">F1858/G1858</f>
        <v>43.479100389661731</v>
      </c>
      <c r="K1858">
        <v>173692466</v>
      </c>
      <c r="L1858">
        <v>3994849</v>
      </c>
      <c r="M1858">
        <f t="shared" ref="M1858:M1921" si="89">K1858/L1858</f>
        <v>43.479106719678263</v>
      </c>
    </row>
    <row r="1859" spans="1:13" x14ac:dyDescent="0.15">
      <c r="A1859" t="s">
        <v>2324</v>
      </c>
      <c r="B1859" s="6">
        <v>14529348</v>
      </c>
      <c r="C1859" s="7">
        <v>2430920</v>
      </c>
      <c r="D1859">
        <f t="shared" si="87"/>
        <v>5.9768926990604383</v>
      </c>
      <c r="F1859">
        <v>37033491</v>
      </c>
      <c r="G1859">
        <v>1337006</v>
      </c>
      <c r="H1859">
        <f t="shared" si="88"/>
        <v>27.698821845227322</v>
      </c>
      <c r="K1859">
        <v>174057407</v>
      </c>
      <c r="L1859">
        <v>6283928</v>
      </c>
      <c r="M1859">
        <f t="shared" si="89"/>
        <v>27.698822615408705</v>
      </c>
    </row>
    <row r="1860" spans="1:13" x14ac:dyDescent="0.15">
      <c r="A1860" t="s">
        <v>2325</v>
      </c>
      <c r="B1860" s="6">
        <v>14544866</v>
      </c>
      <c r="C1860" s="7">
        <v>2433360</v>
      </c>
      <c r="D1860">
        <f t="shared" si="87"/>
        <v>5.9772766873787688</v>
      </c>
      <c r="F1860">
        <v>37073045</v>
      </c>
      <c r="G1860">
        <v>851676</v>
      </c>
      <c r="H1860">
        <f t="shared" si="88"/>
        <v>43.529517093354748</v>
      </c>
      <c r="K1860">
        <v>174243311</v>
      </c>
      <c r="L1860">
        <v>4002877</v>
      </c>
      <c r="M1860">
        <f t="shared" si="89"/>
        <v>43.52951914335614</v>
      </c>
    </row>
    <row r="1861" spans="1:13" x14ac:dyDescent="0.15">
      <c r="A1861" t="s">
        <v>2326</v>
      </c>
      <c r="B1861" s="6">
        <v>14560386</v>
      </c>
      <c r="C1861" s="7">
        <v>2435800</v>
      </c>
      <c r="D1861">
        <f t="shared" si="87"/>
        <v>5.9776607274817311</v>
      </c>
      <c r="F1861">
        <v>37150823</v>
      </c>
      <c r="G1861">
        <v>852530</v>
      </c>
      <c r="H1861">
        <f t="shared" si="88"/>
        <v>43.57714449931381</v>
      </c>
      <c r="K1861">
        <v>174608868</v>
      </c>
      <c r="L1861">
        <v>4006891</v>
      </c>
      <c r="M1861">
        <f t="shared" si="89"/>
        <v>43.5771444743568</v>
      </c>
    </row>
    <row r="1862" spans="1:13" x14ac:dyDescent="0.15">
      <c r="A1862" t="s">
        <v>2327</v>
      </c>
      <c r="B1862" s="6">
        <v>14575908</v>
      </c>
      <c r="C1862" s="7">
        <v>2438240</v>
      </c>
      <c r="D1862">
        <f t="shared" si="87"/>
        <v>5.9780448192138591</v>
      </c>
      <c r="F1862">
        <v>37190428</v>
      </c>
      <c r="G1862">
        <v>853384</v>
      </c>
      <c r="H1862">
        <f t="shared" si="88"/>
        <v>43.579945253250585</v>
      </c>
      <c r="K1862">
        <v>174795011</v>
      </c>
      <c r="L1862">
        <v>4010904</v>
      </c>
      <c r="M1862">
        <f t="shared" si="89"/>
        <v>43.579953795952235</v>
      </c>
    </row>
    <row r="1863" spans="1:13" x14ac:dyDescent="0.15">
      <c r="A1863" t="s">
        <v>2328</v>
      </c>
      <c r="B1863" s="6">
        <v>14591431</v>
      </c>
      <c r="C1863" s="7">
        <v>2440680</v>
      </c>
      <c r="D1863">
        <f t="shared" si="87"/>
        <v>5.9784285526984284</v>
      </c>
      <c r="F1863">
        <v>37268337</v>
      </c>
      <c r="G1863">
        <v>1342374</v>
      </c>
      <c r="H1863">
        <f t="shared" si="88"/>
        <v>27.763005689919503</v>
      </c>
      <c r="K1863">
        <v>175161183</v>
      </c>
      <c r="L1863">
        <v>6309157</v>
      </c>
      <c r="M1863">
        <f t="shared" si="89"/>
        <v>27.763009067613947</v>
      </c>
    </row>
    <row r="1864" spans="1:13" x14ac:dyDescent="0.15">
      <c r="A1864" t="s">
        <v>2329</v>
      </c>
      <c r="B1864" s="6">
        <v>14606957</v>
      </c>
      <c r="C1864" s="7">
        <v>2443120</v>
      </c>
      <c r="D1864">
        <f t="shared" si="87"/>
        <v>5.9788127476341728</v>
      </c>
      <c r="F1864">
        <v>37307993</v>
      </c>
      <c r="G1864">
        <v>855092</v>
      </c>
      <c r="H1864">
        <f t="shared" si="88"/>
        <v>43.630384800699808</v>
      </c>
      <c r="K1864">
        <v>175347567</v>
      </c>
      <c r="L1864">
        <v>4018932</v>
      </c>
      <c r="M1864">
        <f t="shared" si="89"/>
        <v>43.630389118303071</v>
      </c>
    </row>
    <row r="1865" spans="1:13" x14ac:dyDescent="0.15">
      <c r="A1865" t="s">
        <v>2330</v>
      </c>
      <c r="B1865" s="6">
        <v>14622484</v>
      </c>
      <c r="C1865" s="7">
        <v>2445560</v>
      </c>
      <c r="D1865">
        <f t="shared" si="87"/>
        <v>5.9791965848312865</v>
      </c>
      <c r="F1865">
        <v>37347651</v>
      </c>
      <c r="G1865">
        <v>855946</v>
      </c>
      <c r="H1865">
        <f t="shared" si="88"/>
        <v>43.633185972012257</v>
      </c>
      <c r="K1865">
        <v>175533959</v>
      </c>
      <c r="L1865">
        <v>4022946</v>
      </c>
      <c r="M1865">
        <f t="shared" si="89"/>
        <v>43.633187967226007</v>
      </c>
    </row>
    <row r="1866" spans="1:13" x14ac:dyDescent="0.15">
      <c r="A1866" t="s">
        <v>2331</v>
      </c>
      <c r="B1866" s="6">
        <v>14638014</v>
      </c>
      <c r="C1866" s="7">
        <v>2448000</v>
      </c>
      <c r="D1866">
        <f t="shared" si="87"/>
        <v>5.9795808823529413</v>
      </c>
      <c r="F1866">
        <v>37425742</v>
      </c>
      <c r="G1866">
        <v>1346400</v>
      </c>
      <c r="H1866">
        <f t="shared" si="88"/>
        <v>27.796896910279262</v>
      </c>
      <c r="K1866">
        <v>175900987</v>
      </c>
      <c r="L1866">
        <v>6328080</v>
      </c>
      <c r="M1866">
        <f t="shared" si="89"/>
        <v>27.796896847068936</v>
      </c>
    </row>
    <row r="1867" spans="1:13" x14ac:dyDescent="0.15">
      <c r="A1867" t="s">
        <v>2332</v>
      </c>
      <c r="B1867" s="6">
        <v>14653545</v>
      </c>
      <c r="C1867" s="7">
        <v>2450440</v>
      </c>
      <c r="D1867">
        <f t="shared" si="87"/>
        <v>5.9799648226440967</v>
      </c>
      <c r="F1867">
        <v>37465451</v>
      </c>
      <c r="G1867">
        <v>857654</v>
      </c>
      <c r="H1867">
        <f t="shared" si="88"/>
        <v>43.683642820997747</v>
      </c>
      <c r="K1867">
        <v>176087619</v>
      </c>
      <c r="L1867">
        <v>4030973</v>
      </c>
      <c r="M1867">
        <f t="shared" si="89"/>
        <v>43.6836513169401</v>
      </c>
    </row>
    <row r="1868" spans="1:13" x14ac:dyDescent="0.15">
      <c r="A1868" t="s">
        <v>2333</v>
      </c>
      <c r="B1868" s="6">
        <v>14669078</v>
      </c>
      <c r="C1868" s="7">
        <v>2452880</v>
      </c>
      <c r="D1868">
        <f t="shared" si="87"/>
        <v>5.9803488144548451</v>
      </c>
      <c r="F1868">
        <v>37505164</v>
      </c>
      <c r="G1868">
        <v>858508</v>
      </c>
      <c r="H1868">
        <f t="shared" si="88"/>
        <v>43.686446719191899</v>
      </c>
      <c r="K1868">
        <v>176274270</v>
      </c>
      <c r="L1868">
        <v>4034987</v>
      </c>
      <c r="M1868">
        <f t="shared" si="89"/>
        <v>43.686453017072914</v>
      </c>
    </row>
    <row r="1869" spans="1:13" x14ac:dyDescent="0.15">
      <c r="A1869" t="s">
        <v>2334</v>
      </c>
      <c r="B1869" s="6">
        <v>14684613</v>
      </c>
      <c r="C1869" s="7">
        <v>2455320</v>
      </c>
      <c r="D1869">
        <f t="shared" si="87"/>
        <v>5.9807328576315921</v>
      </c>
      <c r="F1869">
        <v>37583431</v>
      </c>
      <c r="G1869">
        <v>1350426</v>
      </c>
      <c r="H1869">
        <f t="shared" si="88"/>
        <v>27.830796356112813</v>
      </c>
      <c r="K1869">
        <v>176642125</v>
      </c>
      <c r="L1869">
        <v>6347002</v>
      </c>
      <c r="M1869">
        <f t="shared" si="89"/>
        <v>27.83079712279908</v>
      </c>
    </row>
    <row r="1870" spans="1:13" x14ac:dyDescent="0.15">
      <c r="A1870" t="s">
        <v>2335</v>
      </c>
      <c r="B1870" s="6">
        <v>14700149</v>
      </c>
      <c r="C1870" s="7">
        <v>2457760</v>
      </c>
      <c r="D1870">
        <f t="shared" si="87"/>
        <v>5.9811165451468007</v>
      </c>
      <c r="F1870">
        <v>37623193</v>
      </c>
      <c r="G1870">
        <v>860216</v>
      </c>
      <c r="H1870">
        <f t="shared" si="88"/>
        <v>43.736913751894875</v>
      </c>
      <c r="K1870">
        <v>176829007</v>
      </c>
      <c r="L1870">
        <v>4043015</v>
      </c>
      <c r="M1870">
        <f t="shared" si="89"/>
        <v>43.736915890739958</v>
      </c>
    </row>
    <row r="1871" spans="1:13" x14ac:dyDescent="0.15">
      <c r="A1871" t="s">
        <v>2336</v>
      </c>
      <c r="B1871" s="6">
        <v>14715688</v>
      </c>
      <c r="C1871" s="7">
        <v>2460200</v>
      </c>
      <c r="D1871">
        <f t="shared" si="87"/>
        <v>5.9815006910007318</v>
      </c>
      <c r="F1871">
        <v>37701591</v>
      </c>
      <c r="G1871">
        <v>861070</v>
      </c>
      <c r="H1871">
        <f t="shared" si="88"/>
        <v>43.784583134936767</v>
      </c>
      <c r="K1871">
        <v>177197477</v>
      </c>
      <c r="L1871">
        <v>4047029</v>
      </c>
      <c r="M1871">
        <f t="shared" si="89"/>
        <v>43.784582961970372</v>
      </c>
    </row>
    <row r="1872" spans="1:13" x14ac:dyDescent="0.15">
      <c r="A1872" t="s">
        <v>2337</v>
      </c>
      <c r="B1872" s="6">
        <v>14731229</v>
      </c>
      <c r="C1872" s="7">
        <v>2462640</v>
      </c>
      <c r="D1872">
        <f t="shared" si="87"/>
        <v>5.9818848877627264</v>
      </c>
      <c r="F1872">
        <v>37741407</v>
      </c>
      <c r="G1872">
        <v>861924</v>
      </c>
      <c r="H1872">
        <f t="shared" si="88"/>
        <v>43.787395408411875</v>
      </c>
      <c r="K1872">
        <v>177384612</v>
      </c>
      <c r="L1872">
        <v>4051042</v>
      </c>
      <c r="M1872">
        <f t="shared" si="89"/>
        <v>43.787403833384104</v>
      </c>
    </row>
    <row r="1873" spans="1:13" x14ac:dyDescent="0.15">
      <c r="A1873" t="s">
        <v>2338</v>
      </c>
      <c r="B1873" s="6">
        <v>14746771</v>
      </c>
      <c r="C1873" s="7">
        <v>2465080</v>
      </c>
      <c r="D1873">
        <f t="shared" si="87"/>
        <v>5.9822687296152663</v>
      </c>
      <c r="F1873">
        <v>37819937</v>
      </c>
      <c r="G1873">
        <v>1355794</v>
      </c>
      <c r="H1873">
        <f t="shared" si="88"/>
        <v>27.895046740138987</v>
      </c>
      <c r="K1873">
        <v>177753703</v>
      </c>
      <c r="L1873">
        <v>6372231</v>
      </c>
      <c r="M1873">
        <f t="shared" si="89"/>
        <v>27.895050100977194</v>
      </c>
    </row>
    <row r="1874" spans="1:13" x14ac:dyDescent="0.15">
      <c r="A1874" t="s">
        <v>2339</v>
      </c>
      <c r="B1874" s="6">
        <v>14762315</v>
      </c>
      <c r="C1874" s="7">
        <v>2467520</v>
      </c>
      <c r="D1874">
        <f t="shared" si="87"/>
        <v>5.9826526228764108</v>
      </c>
      <c r="F1874">
        <v>37859801</v>
      </c>
      <c r="G1874">
        <v>863632</v>
      </c>
      <c r="H1874">
        <f t="shared" si="88"/>
        <v>43.837885812475683</v>
      </c>
      <c r="K1874">
        <v>177941064</v>
      </c>
      <c r="L1874">
        <v>4059070</v>
      </c>
      <c r="M1874">
        <f t="shared" si="89"/>
        <v>43.837889960015474</v>
      </c>
    </row>
    <row r="1875" spans="1:13" x14ac:dyDescent="0.15">
      <c r="A1875" t="s">
        <v>2340</v>
      </c>
      <c r="B1875" s="6">
        <v>14777861</v>
      </c>
      <c r="C1875" s="7">
        <v>2469960</v>
      </c>
      <c r="D1875">
        <f t="shared" si="87"/>
        <v>5.9830365673938042</v>
      </c>
      <c r="F1875">
        <v>37899671</v>
      </c>
      <c r="G1875">
        <v>864486</v>
      </c>
      <c r="H1875">
        <f t="shared" si="88"/>
        <v>43.840699560201088</v>
      </c>
      <c r="K1875">
        <v>178128453</v>
      </c>
      <c r="L1875">
        <v>4063084</v>
      </c>
      <c r="M1875">
        <f t="shared" si="89"/>
        <v>43.840701545919309</v>
      </c>
    </row>
    <row r="1876" spans="1:13" x14ac:dyDescent="0.15">
      <c r="A1876" t="s">
        <v>2341</v>
      </c>
      <c r="B1876" s="6">
        <v>14793409</v>
      </c>
      <c r="C1876" s="7">
        <v>2472400</v>
      </c>
      <c r="D1876">
        <f t="shared" si="87"/>
        <v>5.9834205630156934</v>
      </c>
      <c r="F1876">
        <v>37978379</v>
      </c>
      <c r="G1876">
        <v>1359820</v>
      </c>
      <c r="H1876">
        <f t="shared" si="88"/>
        <v>27.928975158476856</v>
      </c>
      <c r="K1876">
        <v>178498381</v>
      </c>
      <c r="L1876">
        <v>6391154</v>
      </c>
      <c r="M1876">
        <f t="shared" si="89"/>
        <v>27.928975111536978</v>
      </c>
    </row>
    <row r="1877" spans="1:13" x14ac:dyDescent="0.15">
      <c r="A1877" t="s">
        <v>2342</v>
      </c>
      <c r="B1877" s="6">
        <v>14808959</v>
      </c>
      <c r="C1877" s="7">
        <v>2474840</v>
      </c>
      <c r="D1877">
        <f t="shared" si="87"/>
        <v>5.9838046095909228</v>
      </c>
      <c r="F1877">
        <v>38018299</v>
      </c>
      <c r="G1877">
        <v>866194</v>
      </c>
      <c r="H1877">
        <f t="shared" si="88"/>
        <v>43.891205665243582</v>
      </c>
      <c r="K1877">
        <v>178686005</v>
      </c>
      <c r="L1877">
        <v>4071111</v>
      </c>
      <c r="M1877">
        <f t="shared" si="89"/>
        <v>43.891214216463268</v>
      </c>
    </row>
    <row r="1878" spans="1:13" x14ac:dyDescent="0.15">
      <c r="A1878" t="s">
        <v>2343</v>
      </c>
      <c r="B1878" s="6">
        <v>14824511</v>
      </c>
      <c r="C1878" s="7">
        <v>2477280</v>
      </c>
      <c r="D1878">
        <f t="shared" si="87"/>
        <v>5.9841887069689337</v>
      </c>
      <c r="F1878">
        <v>38058225</v>
      </c>
      <c r="G1878">
        <v>867048</v>
      </c>
      <c r="H1878">
        <f t="shared" si="88"/>
        <v>43.894023168267502</v>
      </c>
      <c r="K1878">
        <v>178873657</v>
      </c>
      <c r="L1878">
        <v>4075125</v>
      </c>
      <c r="M1878">
        <f t="shared" si="89"/>
        <v>43.894029508297294</v>
      </c>
    </row>
    <row r="1879" spans="1:13" x14ac:dyDescent="0.15">
      <c r="A1879" t="s">
        <v>2344</v>
      </c>
      <c r="B1879" s="6">
        <v>14840065</v>
      </c>
      <c r="C1879" s="7">
        <v>2479720</v>
      </c>
      <c r="D1879">
        <f t="shared" si="87"/>
        <v>5.9845728549997581</v>
      </c>
      <c r="F1879">
        <v>38137111</v>
      </c>
      <c r="G1879">
        <v>1363846</v>
      </c>
      <c r="H1879">
        <f t="shared" si="88"/>
        <v>27.962915901062143</v>
      </c>
      <c r="K1879">
        <v>179244421</v>
      </c>
      <c r="L1879">
        <v>6410076</v>
      </c>
      <c r="M1879">
        <f t="shared" si="89"/>
        <v>27.962916664326603</v>
      </c>
    </row>
    <row r="1880" spans="1:13" x14ac:dyDescent="0.15">
      <c r="A1880" t="s">
        <v>2345</v>
      </c>
      <c r="B1880" s="6">
        <v>14855620</v>
      </c>
      <c r="C1880" s="7">
        <v>2482160</v>
      </c>
      <c r="D1880">
        <f t="shared" si="87"/>
        <v>5.984956650659103</v>
      </c>
      <c r="F1880">
        <v>38177085</v>
      </c>
      <c r="G1880">
        <v>868756</v>
      </c>
      <c r="H1880">
        <f t="shared" si="88"/>
        <v>43.944542541288925</v>
      </c>
      <c r="K1880">
        <v>179432299</v>
      </c>
      <c r="L1880">
        <v>4083153</v>
      </c>
      <c r="M1880">
        <f t="shared" si="89"/>
        <v>43.944544571315355</v>
      </c>
    </row>
    <row r="1881" spans="1:13" x14ac:dyDescent="0.15">
      <c r="A1881" t="s">
        <v>2346</v>
      </c>
      <c r="B1881" s="6">
        <v>14871178</v>
      </c>
      <c r="C1881" s="7">
        <v>2484600</v>
      </c>
      <c r="D1881">
        <f t="shared" si="87"/>
        <v>5.9853408999436528</v>
      </c>
      <c r="F1881">
        <v>38256105</v>
      </c>
      <c r="G1881">
        <v>869610</v>
      </c>
      <c r="H1881">
        <f t="shared" si="88"/>
        <v>43.992255148859833</v>
      </c>
      <c r="K1881">
        <v>179803693</v>
      </c>
      <c r="L1881">
        <v>4087167</v>
      </c>
      <c r="M1881">
        <f t="shared" si="89"/>
        <v>43.992255026525712</v>
      </c>
    </row>
    <row r="1882" spans="1:13" x14ac:dyDescent="0.15">
      <c r="A1882" t="s">
        <v>2347</v>
      </c>
      <c r="B1882" s="6">
        <v>14886737</v>
      </c>
      <c r="C1882" s="7">
        <v>2487040</v>
      </c>
      <c r="D1882">
        <f t="shared" si="87"/>
        <v>5.9857247973494596</v>
      </c>
      <c r="F1882">
        <v>38296130</v>
      </c>
      <c r="G1882">
        <v>870464</v>
      </c>
      <c r="H1882">
        <f t="shared" si="88"/>
        <v>43.995076189250788</v>
      </c>
      <c r="K1882">
        <v>179991811</v>
      </c>
      <c r="L1882">
        <v>4091180</v>
      </c>
      <c r="M1882">
        <f t="shared" si="89"/>
        <v>43.99508479216265</v>
      </c>
    </row>
    <row r="1883" spans="1:13" x14ac:dyDescent="0.15">
      <c r="A1883" t="s">
        <v>2348</v>
      </c>
      <c r="B1883" s="6">
        <v>14902298</v>
      </c>
      <c r="C1883" s="7">
        <v>2489480</v>
      </c>
      <c r="D1883">
        <f t="shared" si="87"/>
        <v>5.9861087456014914</v>
      </c>
      <c r="F1883">
        <v>38375279</v>
      </c>
      <c r="G1883">
        <v>1369214</v>
      </c>
      <c r="H1883">
        <f t="shared" si="88"/>
        <v>28.027232412172239</v>
      </c>
      <c r="K1883">
        <v>180363811</v>
      </c>
      <c r="L1883">
        <v>6435305</v>
      </c>
      <c r="M1883">
        <f t="shared" si="89"/>
        <v>28.027235849738279</v>
      </c>
    </row>
    <row r="1884" spans="1:13" x14ac:dyDescent="0.15">
      <c r="A1884" t="s">
        <v>2349</v>
      </c>
      <c r="B1884" s="6">
        <v>14917861</v>
      </c>
      <c r="C1884" s="7">
        <v>2491920</v>
      </c>
      <c r="D1884">
        <f t="shared" si="87"/>
        <v>5.9864927445503868</v>
      </c>
      <c r="F1884">
        <v>38415356</v>
      </c>
      <c r="G1884">
        <v>872172</v>
      </c>
      <c r="H1884">
        <f t="shared" si="88"/>
        <v>44.04561944203666</v>
      </c>
      <c r="K1884">
        <v>180552173</v>
      </c>
      <c r="L1884">
        <v>4099208</v>
      </c>
      <c r="M1884">
        <f t="shared" si="89"/>
        <v>44.045623691210594</v>
      </c>
    </row>
    <row r="1885" spans="1:13" x14ac:dyDescent="0.15">
      <c r="A1885" t="s">
        <v>2350</v>
      </c>
      <c r="B1885" s="6">
        <v>14933426</v>
      </c>
      <c r="C1885" s="7">
        <v>2494360</v>
      </c>
      <c r="D1885">
        <f t="shared" si="87"/>
        <v>5.9868767940473706</v>
      </c>
      <c r="F1885">
        <v>38455438</v>
      </c>
      <c r="G1885">
        <v>873026</v>
      </c>
      <c r="H1885">
        <f t="shared" si="88"/>
        <v>44.048445292580062</v>
      </c>
      <c r="K1885">
        <v>180740558</v>
      </c>
      <c r="L1885">
        <v>4103222</v>
      </c>
      <c r="M1885">
        <f t="shared" si="89"/>
        <v>44.04844729337092</v>
      </c>
    </row>
    <row r="1886" spans="1:13" x14ac:dyDescent="0.15">
      <c r="A1886" t="s">
        <v>2351</v>
      </c>
      <c r="B1886" s="6">
        <v>14948993</v>
      </c>
      <c r="C1886" s="7">
        <v>2496800</v>
      </c>
      <c r="D1886">
        <f t="shared" si="87"/>
        <v>5.9872608939442484</v>
      </c>
      <c r="F1886">
        <v>38534765</v>
      </c>
      <c r="G1886">
        <v>1373240</v>
      </c>
      <c r="H1886">
        <f t="shared" si="88"/>
        <v>28.061201974891496</v>
      </c>
      <c r="K1886">
        <v>181113395</v>
      </c>
      <c r="L1886">
        <v>6454228</v>
      </c>
      <c r="M1886">
        <f t="shared" si="89"/>
        <v>28.061201897422897</v>
      </c>
    </row>
    <row r="1887" spans="1:13" x14ac:dyDescent="0.15">
      <c r="A1887" t="s">
        <v>2352</v>
      </c>
      <c r="B1887" s="6">
        <v>14964561</v>
      </c>
      <c r="C1887" s="7">
        <v>2499240</v>
      </c>
      <c r="D1887">
        <f t="shared" si="87"/>
        <v>5.987644643971767</v>
      </c>
      <c r="F1887">
        <v>38574896</v>
      </c>
      <c r="G1887">
        <v>874734</v>
      </c>
      <c r="H1887">
        <f t="shared" si="88"/>
        <v>44.099001525035042</v>
      </c>
      <c r="K1887">
        <v>181302011</v>
      </c>
      <c r="L1887">
        <v>4111249</v>
      </c>
      <c r="M1887">
        <f t="shared" si="89"/>
        <v>44.099010057527529</v>
      </c>
    </row>
    <row r="1888" spans="1:13" x14ac:dyDescent="0.15">
      <c r="A1888" t="s">
        <v>2353</v>
      </c>
      <c r="B1888" s="6">
        <v>14980132</v>
      </c>
      <c r="C1888" s="7">
        <v>2501680</v>
      </c>
      <c r="D1888">
        <f t="shared" si="87"/>
        <v>5.9880288446164176</v>
      </c>
      <c r="F1888">
        <v>38615035</v>
      </c>
      <c r="G1888">
        <v>875588</v>
      </c>
      <c r="H1888">
        <f t="shared" si="88"/>
        <v>44.101832140230336</v>
      </c>
      <c r="K1888">
        <v>181490664</v>
      </c>
      <c r="L1888">
        <v>4115263</v>
      </c>
      <c r="M1888">
        <f t="shared" si="89"/>
        <v>44.10183844872126</v>
      </c>
    </row>
    <row r="1889" spans="1:13" x14ac:dyDescent="0.15">
      <c r="A1889" t="s">
        <v>2354</v>
      </c>
      <c r="B1889" s="6">
        <v>14995704</v>
      </c>
      <c r="C1889" s="7">
        <v>2504120</v>
      </c>
      <c r="D1889">
        <f t="shared" si="87"/>
        <v>5.9884126958771944</v>
      </c>
      <c r="F1889">
        <v>38694539</v>
      </c>
      <c r="G1889">
        <v>1377266</v>
      </c>
      <c r="H1889">
        <f t="shared" si="88"/>
        <v>28.095182049074037</v>
      </c>
      <c r="K1889">
        <v>181864333</v>
      </c>
      <c r="L1889">
        <v>6473150</v>
      </c>
      <c r="M1889">
        <f t="shared" si="89"/>
        <v>28.095182870781613</v>
      </c>
    </row>
    <row r="1890" spans="1:13" x14ac:dyDescent="0.15">
      <c r="A1890" t="s">
        <v>2355</v>
      </c>
      <c r="B1890" s="6">
        <v>15011278</v>
      </c>
      <c r="C1890" s="7">
        <v>2506560</v>
      </c>
      <c r="D1890">
        <f t="shared" si="87"/>
        <v>5.9887965977275632</v>
      </c>
      <c r="F1890">
        <v>38734725</v>
      </c>
      <c r="G1890">
        <v>877296</v>
      </c>
      <c r="H1890">
        <f t="shared" si="88"/>
        <v>44.152401241998142</v>
      </c>
      <c r="K1890">
        <v>182053207</v>
      </c>
      <c r="L1890">
        <v>4123291</v>
      </c>
      <c r="M1890">
        <f t="shared" si="89"/>
        <v>44.152403262345537</v>
      </c>
    </row>
    <row r="1891" spans="1:13" x14ac:dyDescent="0.15">
      <c r="A1891" t="s">
        <v>2356</v>
      </c>
      <c r="B1891" s="6">
        <v>15026854</v>
      </c>
      <c r="C1891" s="7">
        <v>2509000</v>
      </c>
      <c r="D1891">
        <f t="shared" si="87"/>
        <v>5.9891805500199284</v>
      </c>
      <c r="F1891">
        <v>38814363</v>
      </c>
      <c r="G1891">
        <v>878150</v>
      </c>
      <c r="H1891">
        <f t="shared" si="88"/>
        <v>44.200151454762853</v>
      </c>
      <c r="K1891">
        <v>182427506</v>
      </c>
      <c r="L1891">
        <v>4127305</v>
      </c>
      <c r="M1891">
        <f t="shared" si="89"/>
        <v>44.200151430533971</v>
      </c>
    </row>
    <row r="1892" spans="1:13" x14ac:dyDescent="0.15">
      <c r="A1892" t="s">
        <v>2357</v>
      </c>
      <c r="B1892" s="6">
        <v>15042432</v>
      </c>
      <c r="C1892" s="7">
        <v>2511440</v>
      </c>
      <c r="D1892">
        <f t="shared" si="87"/>
        <v>5.9895645526072689</v>
      </c>
      <c r="F1892">
        <v>38854601</v>
      </c>
      <c r="G1892">
        <v>879004</v>
      </c>
      <c r="H1892">
        <f t="shared" si="88"/>
        <v>44.202985424412176</v>
      </c>
      <c r="K1892">
        <v>182616624</v>
      </c>
      <c r="L1892">
        <v>4131318</v>
      </c>
      <c r="M1892">
        <f t="shared" si="89"/>
        <v>44.202993814564749</v>
      </c>
    </row>
    <row r="1893" spans="1:13" x14ac:dyDescent="0.15">
      <c r="A1893" t="s">
        <v>2358</v>
      </c>
      <c r="B1893" s="6">
        <v>15058012</v>
      </c>
      <c r="C1893" s="7">
        <v>2513880</v>
      </c>
      <c r="D1893">
        <f t="shared" si="87"/>
        <v>5.9899486053431348</v>
      </c>
      <c r="F1893">
        <v>38934371</v>
      </c>
      <c r="G1893">
        <v>1382634</v>
      </c>
      <c r="H1893">
        <f t="shared" si="88"/>
        <v>28.159564280930457</v>
      </c>
      <c r="K1893">
        <v>182991543</v>
      </c>
      <c r="L1893">
        <v>6498379</v>
      </c>
      <c r="M1893">
        <f t="shared" si="89"/>
        <v>28.159567639868342</v>
      </c>
    </row>
    <row r="1894" spans="1:13" x14ac:dyDescent="0.15">
      <c r="A1894" t="s">
        <v>2359</v>
      </c>
      <c r="B1894" s="6">
        <v>15073594</v>
      </c>
      <c r="C1894" s="7">
        <v>2516320</v>
      </c>
      <c r="D1894">
        <f t="shared" si="87"/>
        <v>5.9903327080816426</v>
      </c>
      <c r="F1894">
        <v>38974661</v>
      </c>
      <c r="G1894">
        <v>880712</v>
      </c>
      <c r="H1894">
        <f t="shared" si="88"/>
        <v>44.253582328843024</v>
      </c>
      <c r="K1894">
        <v>183180906</v>
      </c>
      <c r="L1894">
        <v>4139346</v>
      </c>
      <c r="M1894">
        <f t="shared" si="89"/>
        <v>44.253586436118169</v>
      </c>
    </row>
    <row r="1895" spans="1:13" x14ac:dyDescent="0.15">
      <c r="A1895" t="s">
        <v>2360</v>
      </c>
      <c r="B1895" s="6">
        <v>15089178</v>
      </c>
      <c r="C1895" s="7">
        <v>2518760</v>
      </c>
      <c r="D1895">
        <f t="shared" si="87"/>
        <v>5.9907168606774759</v>
      </c>
      <c r="F1895">
        <v>39014955</v>
      </c>
      <c r="G1895">
        <v>881566</v>
      </c>
      <c r="H1895">
        <f t="shared" si="88"/>
        <v>44.256419825628484</v>
      </c>
      <c r="K1895">
        <v>183370288</v>
      </c>
      <c r="L1895">
        <v>4143360</v>
      </c>
      <c r="M1895">
        <f t="shared" si="89"/>
        <v>44.256421841211001</v>
      </c>
    </row>
    <row r="1896" spans="1:13" x14ac:dyDescent="0.15">
      <c r="A1896" t="s">
        <v>2361</v>
      </c>
      <c r="B1896" s="6">
        <v>15104763</v>
      </c>
      <c r="C1896" s="7">
        <v>2521200</v>
      </c>
      <c r="D1896">
        <f t="shared" si="87"/>
        <v>5.9911006663493573</v>
      </c>
      <c r="F1896">
        <v>39094902</v>
      </c>
      <c r="G1896">
        <v>1386660</v>
      </c>
      <c r="H1896">
        <f t="shared" si="88"/>
        <v>28.193574488338886</v>
      </c>
      <c r="K1896">
        <v>183746039</v>
      </c>
      <c r="L1896">
        <v>6517302</v>
      </c>
      <c r="M1896">
        <f t="shared" si="89"/>
        <v>28.193574426963796</v>
      </c>
    </row>
    <row r="1897" spans="1:13" x14ac:dyDescent="0.15">
      <c r="A1897" t="s">
        <v>2362</v>
      </c>
      <c r="B1897" s="6">
        <v>15120351</v>
      </c>
      <c r="C1897" s="7">
        <v>2523640</v>
      </c>
      <c r="D1897">
        <f t="shared" si="87"/>
        <v>5.9914849186096273</v>
      </c>
      <c r="F1897">
        <v>39135248</v>
      </c>
      <c r="G1897">
        <v>883274</v>
      </c>
      <c r="H1897">
        <f t="shared" si="88"/>
        <v>44.307030434497108</v>
      </c>
      <c r="K1897">
        <v>183935665</v>
      </c>
      <c r="L1897">
        <v>4151387</v>
      </c>
      <c r="M1897">
        <f t="shared" si="89"/>
        <v>44.307038828227768</v>
      </c>
    </row>
    <row r="1898" spans="1:13" x14ac:dyDescent="0.15">
      <c r="A1898" t="s">
        <v>2363</v>
      </c>
      <c r="B1898" s="6">
        <v>15135940</v>
      </c>
      <c r="C1898" s="7">
        <v>2526080</v>
      </c>
      <c r="D1898">
        <f t="shared" si="87"/>
        <v>5.9918688244236131</v>
      </c>
      <c r="F1898">
        <v>39175596</v>
      </c>
      <c r="G1898">
        <v>884128</v>
      </c>
      <c r="H1898">
        <f t="shared" si="88"/>
        <v>44.309869159216767</v>
      </c>
      <c r="K1898">
        <v>184125301</v>
      </c>
      <c r="L1898">
        <v>4155401</v>
      </c>
      <c r="M1898">
        <f t="shared" si="89"/>
        <v>44.309875509006233</v>
      </c>
    </row>
    <row r="1899" spans="1:13" x14ac:dyDescent="0.15">
      <c r="A1899" t="s">
        <v>2364</v>
      </c>
      <c r="B1899" s="6">
        <v>15151531</v>
      </c>
      <c r="C1899" s="7">
        <v>2528520</v>
      </c>
      <c r="D1899">
        <f t="shared" si="87"/>
        <v>5.9922527802825369</v>
      </c>
      <c r="F1899">
        <v>39255722</v>
      </c>
      <c r="G1899">
        <v>1390686</v>
      </c>
      <c r="H1899">
        <f t="shared" si="88"/>
        <v>28.227595589514817</v>
      </c>
      <c r="K1899">
        <v>184501893</v>
      </c>
      <c r="L1899">
        <v>6536224</v>
      </c>
      <c r="M1899">
        <f t="shared" si="89"/>
        <v>28.227596392045317</v>
      </c>
    </row>
    <row r="1900" spans="1:13" x14ac:dyDescent="0.15">
      <c r="A1900" t="s">
        <v>2365</v>
      </c>
      <c r="B1900" s="6">
        <v>15167124</v>
      </c>
      <c r="C1900" s="7">
        <v>2530960</v>
      </c>
      <c r="D1900">
        <f t="shared" si="87"/>
        <v>5.9926367860416603</v>
      </c>
      <c r="F1900">
        <v>39296121</v>
      </c>
      <c r="G1900">
        <v>885836</v>
      </c>
      <c r="H1900">
        <f t="shared" si="88"/>
        <v>44.360492235583109</v>
      </c>
      <c r="K1900">
        <v>184691768</v>
      </c>
      <c r="L1900">
        <v>4163429</v>
      </c>
      <c r="M1900">
        <f t="shared" si="89"/>
        <v>44.360494198411935</v>
      </c>
    </row>
    <row r="1901" spans="1:13" x14ac:dyDescent="0.15">
      <c r="A1901" t="s">
        <v>2366</v>
      </c>
      <c r="B1901" s="6">
        <v>15182719</v>
      </c>
      <c r="C1901" s="7">
        <v>2533400</v>
      </c>
      <c r="D1901">
        <f t="shared" si="87"/>
        <v>5.9930208415568007</v>
      </c>
      <c r="F1901">
        <v>39376380</v>
      </c>
      <c r="G1901">
        <v>886690</v>
      </c>
      <c r="H1901">
        <f t="shared" si="88"/>
        <v>44.408282488806684</v>
      </c>
      <c r="K1901">
        <v>185068986</v>
      </c>
      <c r="L1901">
        <v>4167443</v>
      </c>
      <c r="M1901">
        <f t="shared" si="89"/>
        <v>44.408282488806684</v>
      </c>
    </row>
    <row r="1902" spans="1:13" x14ac:dyDescent="0.15">
      <c r="A1902" t="s">
        <v>2367</v>
      </c>
      <c r="B1902" s="6">
        <v>15199035</v>
      </c>
      <c r="C1902" s="7">
        <v>2535960</v>
      </c>
      <c r="D1902">
        <f t="shared" si="87"/>
        <v>5.9934048644300386</v>
      </c>
      <c r="F1902">
        <v>39418696</v>
      </c>
      <c r="G1902">
        <v>887586</v>
      </c>
      <c r="H1902">
        <f t="shared" si="88"/>
        <v>44.411128611762692</v>
      </c>
      <c r="K1902">
        <v>185267871</v>
      </c>
      <c r="L1902">
        <v>4171654</v>
      </c>
      <c r="M1902">
        <f t="shared" si="89"/>
        <v>44.411130693005703</v>
      </c>
    </row>
    <row r="1903" spans="1:13" x14ac:dyDescent="0.15">
      <c r="A1903" t="s">
        <v>2368</v>
      </c>
      <c r="B1903" s="6">
        <v>15215353</v>
      </c>
      <c r="C1903" s="7">
        <v>2538520</v>
      </c>
      <c r="D1903">
        <f t="shared" si="87"/>
        <v>5.9937889006192586</v>
      </c>
      <c r="F1903">
        <v>39500958</v>
      </c>
      <c r="G1903">
        <v>1396186</v>
      </c>
      <c r="H1903">
        <f t="shared" si="88"/>
        <v>28.292045615698768</v>
      </c>
      <c r="K1903">
        <v>185654502</v>
      </c>
      <c r="L1903">
        <v>6562074</v>
      </c>
      <c r="M1903">
        <f t="shared" si="89"/>
        <v>28.292046386554006</v>
      </c>
    </row>
    <row r="1904" spans="1:13" x14ac:dyDescent="0.15">
      <c r="A1904" t="s">
        <v>2369</v>
      </c>
      <c r="B1904" s="6">
        <v>15231672</v>
      </c>
      <c r="C1904" s="7">
        <v>2541080</v>
      </c>
      <c r="D1904">
        <f t="shared" si="87"/>
        <v>5.9941725565507582</v>
      </c>
      <c r="F1904">
        <v>39543324</v>
      </c>
      <c r="G1904">
        <v>889378</v>
      </c>
      <c r="H1904">
        <f t="shared" si="88"/>
        <v>44.461774408631648</v>
      </c>
      <c r="K1904">
        <v>185853622</v>
      </c>
      <c r="L1904">
        <v>4180076</v>
      </c>
      <c r="M1904">
        <f t="shared" si="89"/>
        <v>44.461780599204417</v>
      </c>
    </row>
    <row r="1905" spans="1:13" x14ac:dyDescent="0.15">
      <c r="A1905" t="s">
        <v>2370</v>
      </c>
      <c r="B1905" s="6">
        <v>15247994</v>
      </c>
      <c r="C1905" s="7">
        <v>2543640</v>
      </c>
      <c r="D1905">
        <f t="shared" si="87"/>
        <v>5.994556619647434</v>
      </c>
      <c r="F1905">
        <v>39585698</v>
      </c>
      <c r="G1905">
        <v>890274</v>
      </c>
      <c r="H1905">
        <f t="shared" si="88"/>
        <v>44.464623250819407</v>
      </c>
      <c r="K1905">
        <v>186052780</v>
      </c>
      <c r="L1905">
        <v>4184287</v>
      </c>
      <c r="M1905">
        <f t="shared" si="89"/>
        <v>44.464631608682673</v>
      </c>
    </row>
    <row r="1906" spans="1:13" x14ac:dyDescent="0.15">
      <c r="A1906" t="s">
        <v>2371</v>
      </c>
      <c r="B1906" s="6">
        <v>15264318</v>
      </c>
      <c r="C1906" s="7">
        <v>2546200</v>
      </c>
      <c r="D1906">
        <f t="shared" si="87"/>
        <v>5.9949406959390465</v>
      </c>
      <c r="F1906">
        <v>39668146</v>
      </c>
      <c r="G1906">
        <v>1400410</v>
      </c>
      <c r="H1906">
        <f t="shared" si="88"/>
        <v>28.326094500896165</v>
      </c>
      <c r="K1906">
        <v>186440286</v>
      </c>
      <c r="L1906">
        <v>6581927</v>
      </c>
      <c r="M1906">
        <f t="shared" si="89"/>
        <v>28.326094470509929</v>
      </c>
    </row>
    <row r="1907" spans="1:13" x14ac:dyDescent="0.15">
      <c r="A1907" t="s">
        <v>2372</v>
      </c>
      <c r="B1907" s="6">
        <v>15280644</v>
      </c>
      <c r="C1907" s="7">
        <v>2548760</v>
      </c>
      <c r="D1907">
        <f t="shared" si="87"/>
        <v>5.9953247853858347</v>
      </c>
      <c r="F1907">
        <v>39710572</v>
      </c>
      <c r="G1907">
        <v>892066</v>
      </c>
      <c r="H1907">
        <f t="shared" si="88"/>
        <v>44.515284743505525</v>
      </c>
      <c r="K1907">
        <v>186639688</v>
      </c>
      <c r="L1907">
        <v>4192710</v>
      </c>
      <c r="M1907">
        <f t="shared" si="89"/>
        <v>44.515286771563019</v>
      </c>
    </row>
    <row r="1908" spans="1:13" x14ac:dyDescent="0.15">
      <c r="A1908" t="s">
        <v>2373</v>
      </c>
      <c r="B1908" s="6">
        <v>15296972</v>
      </c>
      <c r="C1908" s="7">
        <v>2551320</v>
      </c>
      <c r="D1908">
        <f t="shared" si="87"/>
        <v>5.995708887948199</v>
      </c>
      <c r="F1908">
        <v>39753005</v>
      </c>
      <c r="G1908">
        <v>892962</v>
      </c>
      <c r="H1908">
        <f t="shared" si="88"/>
        <v>44.518137389944926</v>
      </c>
      <c r="K1908">
        <v>186839123</v>
      </c>
      <c r="L1908">
        <v>4196921</v>
      </c>
      <c r="M1908">
        <f t="shared" si="89"/>
        <v>44.518141513743053</v>
      </c>
    </row>
    <row r="1909" spans="1:13" x14ac:dyDescent="0.15">
      <c r="A1909" t="s">
        <v>2374</v>
      </c>
      <c r="B1909" s="6">
        <v>15313301</v>
      </c>
      <c r="C1909" s="7">
        <v>2553880</v>
      </c>
      <c r="D1909">
        <f t="shared" si="87"/>
        <v>5.9960926120256239</v>
      </c>
      <c r="F1909">
        <v>39835638</v>
      </c>
      <c r="G1909">
        <v>1404634</v>
      </c>
      <c r="H1909">
        <f t="shared" si="88"/>
        <v>28.360155029708807</v>
      </c>
      <c r="K1909">
        <v>187227498</v>
      </c>
      <c r="L1909">
        <v>6601779</v>
      </c>
      <c r="M1909">
        <f t="shared" si="89"/>
        <v>28.360158375492425</v>
      </c>
    </row>
    <row r="1910" spans="1:13" x14ac:dyDescent="0.15">
      <c r="A1910" t="s">
        <v>2375</v>
      </c>
      <c r="B1910" s="6">
        <v>15329633</v>
      </c>
      <c r="C1910" s="7">
        <v>2556440</v>
      </c>
      <c r="D1910">
        <f t="shared" si="87"/>
        <v>5.9964767410930824</v>
      </c>
      <c r="F1910">
        <v>39878123</v>
      </c>
      <c r="G1910">
        <v>894754</v>
      </c>
      <c r="H1910">
        <f t="shared" si="88"/>
        <v>44.568812209836445</v>
      </c>
      <c r="K1910">
        <v>187427178</v>
      </c>
      <c r="L1910">
        <v>4205343</v>
      </c>
      <c r="M1910">
        <f t="shared" si="89"/>
        <v>44.568820664568861</v>
      </c>
    </row>
    <row r="1911" spans="1:13" x14ac:dyDescent="0.15">
      <c r="A1911" t="s">
        <v>2376</v>
      </c>
      <c r="B1911" s="6">
        <v>15345967</v>
      </c>
      <c r="C1911" s="7">
        <v>2559000</v>
      </c>
      <c r="D1911">
        <f t="shared" si="87"/>
        <v>5.996860883157483</v>
      </c>
      <c r="F1911">
        <v>39960897</v>
      </c>
      <c r="G1911">
        <v>895650</v>
      </c>
      <c r="H1911">
        <f t="shared" si="88"/>
        <v>44.616643778261597</v>
      </c>
      <c r="K1911">
        <v>187816215</v>
      </c>
      <c r="L1911">
        <v>4209555</v>
      </c>
      <c r="M1911">
        <f t="shared" si="89"/>
        <v>44.616643564462279</v>
      </c>
    </row>
    <row r="1912" spans="1:13" x14ac:dyDescent="0.15">
      <c r="A1912" t="s">
        <v>2377</v>
      </c>
      <c r="B1912" s="6">
        <v>15361822</v>
      </c>
      <c r="C1912" s="7">
        <v>2561480</v>
      </c>
      <c r="D1912">
        <f t="shared" si="87"/>
        <v>5.9972445617377454</v>
      </c>
      <c r="F1912">
        <v>40002183</v>
      </c>
      <c r="G1912">
        <v>896518</v>
      </c>
      <c r="H1912">
        <f t="shared" si="88"/>
        <v>44.619497879574084</v>
      </c>
      <c r="K1912">
        <v>188010260</v>
      </c>
      <c r="L1912">
        <v>4213634</v>
      </c>
      <c r="M1912">
        <f t="shared" si="89"/>
        <v>44.619504209430623</v>
      </c>
    </row>
    <row r="1913" spans="1:13" x14ac:dyDescent="0.15">
      <c r="A1913" t="s">
        <v>2378</v>
      </c>
      <c r="B1913" s="6">
        <v>15377680</v>
      </c>
      <c r="C1913" s="7">
        <v>2563960</v>
      </c>
      <c r="D1913">
        <f t="shared" si="87"/>
        <v>5.9976286681539497</v>
      </c>
      <c r="F1913">
        <v>40083844</v>
      </c>
      <c r="G1913">
        <v>1410178</v>
      </c>
      <c r="H1913">
        <f t="shared" si="88"/>
        <v>28.424669793458698</v>
      </c>
      <c r="K1913">
        <v>188394066</v>
      </c>
      <c r="L1913">
        <v>6627836</v>
      </c>
      <c r="M1913">
        <f t="shared" si="89"/>
        <v>28.424672245963841</v>
      </c>
    </row>
    <row r="1914" spans="1:13" x14ac:dyDescent="0.15">
      <c r="A1914" t="s">
        <v>2379</v>
      </c>
      <c r="B1914" s="6">
        <v>15393540</v>
      </c>
      <c r="C1914" s="7">
        <v>2566440</v>
      </c>
      <c r="D1914">
        <f t="shared" si="87"/>
        <v>5.9980128115210176</v>
      </c>
      <c r="F1914">
        <v>40125186</v>
      </c>
      <c r="G1914">
        <v>898254</v>
      </c>
      <c r="H1914">
        <f t="shared" si="88"/>
        <v>44.670200188365428</v>
      </c>
      <c r="K1914">
        <v>188588374</v>
      </c>
      <c r="L1914">
        <v>4221793</v>
      </c>
      <c r="M1914">
        <f t="shared" si="89"/>
        <v>44.670208605680095</v>
      </c>
    </row>
    <row r="1915" spans="1:13" x14ac:dyDescent="0.15">
      <c r="A1915" t="s">
        <v>2380</v>
      </c>
      <c r="B1915" s="6">
        <v>15409401</v>
      </c>
      <c r="C1915" s="7">
        <v>2568920</v>
      </c>
      <c r="D1915">
        <f t="shared" si="87"/>
        <v>5.9983966024632922</v>
      </c>
      <c r="F1915">
        <v>40166528</v>
      </c>
      <c r="G1915">
        <v>899122</v>
      </c>
      <c r="H1915">
        <f t="shared" si="88"/>
        <v>44.673056604109341</v>
      </c>
      <c r="K1915">
        <v>188782681</v>
      </c>
      <c r="L1915">
        <v>4225873</v>
      </c>
      <c r="M1915">
        <f t="shared" si="89"/>
        <v>44.673060690654928</v>
      </c>
    </row>
    <row r="1916" spans="1:13" x14ac:dyDescent="0.15">
      <c r="A1916" t="s">
        <v>2381</v>
      </c>
      <c r="B1916" s="6">
        <v>15425265</v>
      </c>
      <c r="C1916" s="7">
        <v>2571400</v>
      </c>
      <c r="D1916">
        <f t="shared" si="87"/>
        <v>5.9987808197868864</v>
      </c>
      <c r="F1916">
        <v>40248372</v>
      </c>
      <c r="G1916">
        <v>1414270</v>
      </c>
      <c r="H1916">
        <f t="shared" si="88"/>
        <v>28.458761056941036</v>
      </c>
      <c r="K1916">
        <v>189167348</v>
      </c>
      <c r="L1916">
        <v>6647069</v>
      </c>
      <c r="M1916">
        <f t="shared" si="89"/>
        <v>28.458760996764138</v>
      </c>
    </row>
    <row r="1917" spans="1:13" x14ac:dyDescent="0.15">
      <c r="A1917" t="s">
        <v>2382</v>
      </c>
      <c r="B1917" s="6">
        <v>15441130</v>
      </c>
      <c r="C1917" s="7">
        <v>2573880</v>
      </c>
      <c r="D1917">
        <f t="shared" si="87"/>
        <v>5.9991646852223104</v>
      </c>
      <c r="F1917">
        <v>40289768</v>
      </c>
      <c r="G1917">
        <v>900858</v>
      </c>
      <c r="H1917">
        <f t="shared" si="88"/>
        <v>44.723772226033404</v>
      </c>
      <c r="K1917">
        <v>189361909</v>
      </c>
      <c r="L1917">
        <v>4234032</v>
      </c>
      <c r="M1917">
        <f t="shared" si="89"/>
        <v>44.72377842208089</v>
      </c>
    </row>
    <row r="1918" spans="1:13" x14ac:dyDescent="0.15">
      <c r="A1918" t="s">
        <v>2383</v>
      </c>
      <c r="B1918" s="6">
        <v>15456997</v>
      </c>
      <c r="C1918" s="7">
        <v>2576360</v>
      </c>
      <c r="D1918">
        <f t="shared" si="87"/>
        <v>5.9995485879302581</v>
      </c>
      <c r="F1918">
        <v>40331168</v>
      </c>
      <c r="G1918">
        <v>901726</v>
      </c>
      <c r="H1918">
        <f t="shared" si="88"/>
        <v>44.726633145767117</v>
      </c>
      <c r="K1918">
        <v>189556489</v>
      </c>
      <c r="L1918">
        <v>4238112</v>
      </c>
      <c r="M1918">
        <f t="shared" si="89"/>
        <v>44.72663511488134</v>
      </c>
    </row>
    <row r="1919" spans="1:13" x14ac:dyDescent="0.15">
      <c r="A1919" t="s">
        <v>2384</v>
      </c>
      <c r="B1919" s="6">
        <v>15472866</v>
      </c>
      <c r="C1919" s="7">
        <v>2578840</v>
      </c>
      <c r="D1919">
        <f t="shared" si="87"/>
        <v>5.9999325278031987</v>
      </c>
      <c r="F1919">
        <v>40413191</v>
      </c>
      <c r="G1919">
        <v>1418362</v>
      </c>
      <c r="H1919">
        <f t="shared" si="88"/>
        <v>28.492860778842072</v>
      </c>
      <c r="K1919">
        <v>189941997</v>
      </c>
      <c r="L1919">
        <v>6666301</v>
      </c>
      <c r="M1919">
        <f t="shared" si="89"/>
        <v>28.492862383501734</v>
      </c>
    </row>
    <row r="1920" spans="1:13" x14ac:dyDescent="0.15">
      <c r="A1920" t="s">
        <v>2385</v>
      </c>
      <c r="B1920" s="6">
        <v>15488738</v>
      </c>
      <c r="C1920" s="7">
        <v>2581320</v>
      </c>
      <c r="D1920">
        <f t="shared" si="87"/>
        <v>6.000316892132707</v>
      </c>
      <c r="F1920">
        <v>40454646</v>
      </c>
      <c r="G1920">
        <v>903462</v>
      </c>
      <c r="H1920">
        <f t="shared" si="88"/>
        <v>44.7773630766983</v>
      </c>
      <c r="K1920">
        <v>190136836</v>
      </c>
      <c r="L1920">
        <v>4246271</v>
      </c>
      <c r="M1920">
        <f t="shared" si="89"/>
        <v>44.777367247639162</v>
      </c>
    </row>
    <row r="1921" spans="1:13" x14ac:dyDescent="0.15">
      <c r="A1921" t="s">
        <v>2386</v>
      </c>
      <c r="B1921" s="6">
        <v>15504611</v>
      </c>
      <c r="C1921" s="7">
        <v>2583800</v>
      </c>
      <c r="D1921">
        <f t="shared" si="87"/>
        <v>6.0007009056428515</v>
      </c>
      <c r="F1921">
        <v>40536805</v>
      </c>
      <c r="G1921">
        <v>904330</v>
      </c>
      <c r="H1921">
        <f t="shared" si="88"/>
        <v>44.825235257041122</v>
      </c>
      <c r="K1921">
        <v>190522983</v>
      </c>
      <c r="L1921">
        <v>4250351</v>
      </c>
      <c r="M1921">
        <f t="shared" si="89"/>
        <v>44.82523513940378</v>
      </c>
    </row>
    <row r="1922" spans="1:13" x14ac:dyDescent="0.15">
      <c r="A1922" t="s">
        <v>2387</v>
      </c>
      <c r="B1922" s="6">
        <v>15520485</v>
      </c>
      <c r="C1922" s="7">
        <v>2586280</v>
      </c>
      <c r="D1922">
        <f t="shared" ref="D1922:D1985" si="90">B1922/C1922</f>
        <v>6.0010845693428401</v>
      </c>
      <c r="F1922">
        <v>40578307</v>
      </c>
      <c r="G1922">
        <v>905198</v>
      </c>
      <c r="H1922">
        <f t="shared" ref="H1922:H1985" si="91">F1922/G1922</f>
        <v>44.828100592356591</v>
      </c>
      <c r="K1922">
        <v>190718042</v>
      </c>
      <c r="L1922">
        <v>4254430</v>
      </c>
      <c r="M1922">
        <f t="shared" ref="M1922:M1985" si="92">K1922/L1922</f>
        <v>44.828106702895568</v>
      </c>
    </row>
    <row r="1923" spans="1:13" x14ac:dyDescent="0.15">
      <c r="A1923" t="s">
        <v>2388</v>
      </c>
      <c r="B1923" s="6">
        <v>15536362</v>
      </c>
      <c r="C1923" s="7">
        <v>2588760</v>
      </c>
      <c r="D1923">
        <f t="shared" si="90"/>
        <v>6.0014686568086653</v>
      </c>
      <c r="F1923">
        <v>40660601</v>
      </c>
      <c r="G1923">
        <v>1423818</v>
      </c>
      <c r="H1923">
        <f t="shared" si="91"/>
        <v>28.557442734956293</v>
      </c>
      <c r="K1923">
        <v>191104824</v>
      </c>
      <c r="L1923">
        <v>6691944</v>
      </c>
      <c r="M1923">
        <f t="shared" si="92"/>
        <v>28.557445190814509</v>
      </c>
    </row>
    <row r="1924" spans="1:13" x14ac:dyDescent="0.15">
      <c r="A1924" t="s">
        <v>2389</v>
      </c>
      <c r="B1924" s="6">
        <v>15552241</v>
      </c>
      <c r="C1924" s="7">
        <v>2591240</v>
      </c>
      <c r="D1924">
        <f t="shared" si="90"/>
        <v>6.0018527809079822</v>
      </c>
      <c r="F1924">
        <v>40702158</v>
      </c>
      <c r="G1924">
        <v>906934</v>
      </c>
      <c r="H1924">
        <f t="shared" si="91"/>
        <v>44.87885336749973</v>
      </c>
      <c r="K1924">
        <v>191300142</v>
      </c>
      <c r="L1924">
        <v>4262589</v>
      </c>
      <c r="M1924">
        <f t="shared" si="92"/>
        <v>44.878861649574944</v>
      </c>
    </row>
    <row r="1925" spans="1:13" x14ac:dyDescent="0.15">
      <c r="A1925" t="s">
        <v>2390</v>
      </c>
      <c r="B1925" s="6">
        <v>15568121</v>
      </c>
      <c r="C1925" s="7">
        <v>2593720</v>
      </c>
      <c r="D1925">
        <f t="shared" si="90"/>
        <v>6.0022365559890813</v>
      </c>
      <c r="F1925">
        <v>40743718</v>
      </c>
      <c r="G1925">
        <v>907802</v>
      </c>
      <c r="H1925">
        <f t="shared" si="91"/>
        <v>44.881723107021138</v>
      </c>
      <c r="K1925">
        <v>191495474</v>
      </c>
      <c r="L1925">
        <v>4266669</v>
      </c>
      <c r="M1925">
        <f t="shared" si="92"/>
        <v>44.881727174055449</v>
      </c>
    </row>
    <row r="1926" spans="1:13" x14ac:dyDescent="0.15">
      <c r="A1926" t="s">
        <v>2391</v>
      </c>
      <c r="B1926" s="6">
        <v>15584004</v>
      </c>
      <c r="C1926" s="7">
        <v>2596200</v>
      </c>
      <c r="D1926">
        <f t="shared" si="90"/>
        <v>6.0026207534088281</v>
      </c>
      <c r="F1926">
        <v>40826193</v>
      </c>
      <c r="G1926">
        <v>1427910</v>
      </c>
      <c r="H1926">
        <f t="shared" si="91"/>
        <v>28.591572998298211</v>
      </c>
      <c r="K1926">
        <v>191883107</v>
      </c>
      <c r="L1926">
        <v>6711177</v>
      </c>
      <c r="M1926">
        <f t="shared" si="92"/>
        <v>28.591572983397697</v>
      </c>
    </row>
    <row r="1927" spans="1:13" x14ac:dyDescent="0.15">
      <c r="A1927" t="s">
        <v>2392</v>
      </c>
      <c r="B1927" s="6">
        <v>15599888</v>
      </c>
      <c r="C1927" s="7">
        <v>2598680</v>
      </c>
      <c r="D1927">
        <f t="shared" si="90"/>
        <v>6.0030046023365706</v>
      </c>
      <c r="F1927">
        <v>40867806</v>
      </c>
      <c r="G1927">
        <v>909538</v>
      </c>
      <c r="H1927">
        <f t="shared" si="91"/>
        <v>44.932488802007171</v>
      </c>
      <c r="K1927">
        <v>192078688</v>
      </c>
      <c r="L1927">
        <v>4274828</v>
      </c>
      <c r="M1927">
        <f t="shared" si="92"/>
        <v>44.932495061789623</v>
      </c>
    </row>
    <row r="1928" spans="1:13" x14ac:dyDescent="0.15">
      <c r="A1928" t="s">
        <v>2393</v>
      </c>
      <c r="B1928" s="6">
        <v>15615775</v>
      </c>
      <c r="C1928" s="7">
        <v>2601160</v>
      </c>
      <c r="D1928">
        <f t="shared" si="90"/>
        <v>6.0033888726568145</v>
      </c>
      <c r="F1928">
        <v>40909425</v>
      </c>
      <c r="G1928">
        <v>910406</v>
      </c>
      <c r="H1928">
        <f t="shared" si="91"/>
        <v>44.935364002434078</v>
      </c>
      <c r="K1928">
        <v>192274297</v>
      </c>
      <c r="L1928">
        <v>4278908</v>
      </c>
      <c r="M1928">
        <f t="shared" si="92"/>
        <v>44.935365985901079</v>
      </c>
    </row>
    <row r="1929" spans="1:13" x14ac:dyDescent="0.15">
      <c r="A1929" t="s">
        <v>2394</v>
      </c>
      <c r="B1929" s="6">
        <v>15631663</v>
      </c>
      <c r="C1929" s="7">
        <v>2603640</v>
      </c>
      <c r="D1929">
        <f t="shared" si="90"/>
        <v>6.0037727950100628</v>
      </c>
      <c r="F1929">
        <v>40992081</v>
      </c>
      <c r="G1929">
        <v>1432002</v>
      </c>
      <c r="H1929">
        <f t="shared" si="91"/>
        <v>28.6257149082194</v>
      </c>
      <c r="K1929">
        <v>192662780</v>
      </c>
      <c r="L1929">
        <v>6730409</v>
      </c>
      <c r="M1929">
        <f t="shared" si="92"/>
        <v>28.625716505490232</v>
      </c>
    </row>
    <row r="1930" spans="1:13" x14ac:dyDescent="0.15">
      <c r="A1930" t="s">
        <v>2395</v>
      </c>
      <c r="B1930" s="6">
        <v>15647553</v>
      </c>
      <c r="C1930" s="7">
        <v>2606120</v>
      </c>
      <c r="D1930">
        <f t="shared" si="90"/>
        <v>6.0041567541018832</v>
      </c>
      <c r="F1930">
        <v>41033751</v>
      </c>
      <c r="G1930">
        <v>912142</v>
      </c>
      <c r="H1930">
        <f t="shared" si="91"/>
        <v>44.986143604833458</v>
      </c>
      <c r="K1930">
        <v>192858629</v>
      </c>
      <c r="L1930">
        <v>4287067</v>
      </c>
      <c r="M1930">
        <f t="shared" si="92"/>
        <v>44.986147638933566</v>
      </c>
    </row>
    <row r="1931" spans="1:13" x14ac:dyDescent="0.15">
      <c r="A1931" t="s">
        <v>2396</v>
      </c>
      <c r="B1931" s="6">
        <v>15663445</v>
      </c>
      <c r="C1931" s="7">
        <v>2608600</v>
      </c>
      <c r="D1931">
        <f t="shared" si="90"/>
        <v>6.0045407498274939</v>
      </c>
      <c r="F1931">
        <v>41116542</v>
      </c>
      <c r="G1931">
        <v>913010</v>
      </c>
      <c r="H1931">
        <f t="shared" si="91"/>
        <v>45.034054391518168</v>
      </c>
      <c r="K1931">
        <v>193247747</v>
      </c>
      <c r="L1931">
        <v>4291147</v>
      </c>
      <c r="M1931">
        <f t="shared" si="92"/>
        <v>45.034054298302998</v>
      </c>
    </row>
    <row r="1932" spans="1:13" x14ac:dyDescent="0.15">
      <c r="A1932" t="s">
        <v>2397</v>
      </c>
      <c r="B1932" s="6">
        <v>15679339</v>
      </c>
      <c r="C1932" s="7">
        <v>2611080</v>
      </c>
      <c r="D1932">
        <f t="shared" si="90"/>
        <v>6.0049247820825098</v>
      </c>
      <c r="F1932">
        <v>41158264</v>
      </c>
      <c r="G1932">
        <v>913878</v>
      </c>
      <c r="H1932">
        <f t="shared" si="91"/>
        <v>45.03693490816061</v>
      </c>
      <c r="K1932">
        <v>193443840</v>
      </c>
      <c r="L1932">
        <v>4295226</v>
      </c>
      <c r="M1932">
        <f t="shared" si="92"/>
        <v>45.036941013115495</v>
      </c>
    </row>
    <row r="1933" spans="1:13" x14ac:dyDescent="0.15">
      <c r="A1933" t="s">
        <v>2398</v>
      </c>
      <c r="B1933" s="6">
        <v>15695235</v>
      </c>
      <c r="C1933" s="7">
        <v>2613560</v>
      </c>
      <c r="D1933">
        <f t="shared" si="90"/>
        <v>6.005308850762944</v>
      </c>
      <c r="F1933">
        <v>41241191</v>
      </c>
      <c r="G1933">
        <v>1437458</v>
      </c>
      <c r="H1933">
        <f t="shared" si="91"/>
        <v>28.690362431458865</v>
      </c>
      <c r="K1933">
        <v>193833597</v>
      </c>
      <c r="L1933">
        <v>6756052</v>
      </c>
      <c r="M1933">
        <f t="shared" si="92"/>
        <v>28.690364875818009</v>
      </c>
    </row>
    <row r="1934" spans="1:13" x14ac:dyDescent="0.15">
      <c r="A1934" t="s">
        <v>2399</v>
      </c>
      <c r="B1934" s="6">
        <v>15711132</v>
      </c>
      <c r="C1934" s="7">
        <v>2616040</v>
      </c>
      <c r="D1934">
        <f t="shared" si="90"/>
        <v>6.0056925735080506</v>
      </c>
      <c r="F1934">
        <v>41282962</v>
      </c>
      <c r="G1934">
        <v>915614</v>
      </c>
      <c r="H1934">
        <f t="shared" si="91"/>
        <v>45.087735661534225</v>
      </c>
      <c r="K1934">
        <v>194029921</v>
      </c>
      <c r="L1934">
        <v>4303385</v>
      </c>
      <c r="M1934">
        <f t="shared" si="92"/>
        <v>45.087743950401837</v>
      </c>
    </row>
    <row r="1935" spans="1:13" x14ac:dyDescent="0.15">
      <c r="A1935" t="s">
        <v>2400</v>
      </c>
      <c r="B1935" s="6">
        <v>15727032</v>
      </c>
      <c r="C1935" s="7">
        <v>2618520</v>
      </c>
      <c r="D1935">
        <f t="shared" si="90"/>
        <v>6.0060767150909671</v>
      </c>
      <c r="F1935">
        <v>41324741</v>
      </c>
      <c r="G1935">
        <v>916482</v>
      </c>
      <c r="H1935">
        <f t="shared" si="91"/>
        <v>45.090619346588369</v>
      </c>
      <c r="K1935">
        <v>194226282</v>
      </c>
      <c r="L1935">
        <v>4307465</v>
      </c>
      <c r="M1935">
        <f t="shared" si="92"/>
        <v>45.090623371286824</v>
      </c>
    </row>
    <row r="1936" spans="1:13" x14ac:dyDescent="0.15">
      <c r="A1936" t="s">
        <v>2401</v>
      </c>
      <c r="B1936" s="6">
        <v>15742934</v>
      </c>
      <c r="C1936" s="7">
        <v>2621000</v>
      </c>
      <c r="D1936">
        <f t="shared" si="90"/>
        <v>6.0064608927890122</v>
      </c>
      <c r="F1936">
        <v>41407851</v>
      </c>
      <c r="G1936">
        <v>1441550</v>
      </c>
      <c r="H1936">
        <f t="shared" si="91"/>
        <v>28.724533314834726</v>
      </c>
      <c r="K1936">
        <v>194616899</v>
      </c>
      <c r="L1936">
        <v>6775285</v>
      </c>
      <c r="M1936">
        <f t="shared" si="92"/>
        <v>28.72453321151804</v>
      </c>
    </row>
    <row r="1937" spans="1:13" x14ac:dyDescent="0.15">
      <c r="A1937" t="s">
        <v>2402</v>
      </c>
      <c r="B1937" s="6">
        <v>15758837</v>
      </c>
      <c r="C1937" s="7">
        <v>2623480</v>
      </c>
      <c r="D1937">
        <f t="shared" si="90"/>
        <v>6.0068447253266655</v>
      </c>
      <c r="F1937">
        <v>41449680</v>
      </c>
      <c r="G1937">
        <v>918218</v>
      </c>
      <c r="H1937">
        <f t="shared" si="91"/>
        <v>45.141437000799371</v>
      </c>
      <c r="K1937">
        <v>194813496</v>
      </c>
      <c r="L1937">
        <v>4315624</v>
      </c>
      <c r="M1937">
        <f t="shared" si="92"/>
        <v>45.141443276800757</v>
      </c>
    </row>
    <row r="1938" spans="1:13" x14ac:dyDescent="0.15">
      <c r="A1938" t="s">
        <v>2403</v>
      </c>
      <c r="B1938" s="6">
        <v>15774742</v>
      </c>
      <c r="C1938" s="7">
        <v>2625960</v>
      </c>
      <c r="D1938">
        <f t="shared" si="90"/>
        <v>6.0072285944949657</v>
      </c>
      <c r="F1938">
        <v>41491514</v>
      </c>
      <c r="G1938">
        <v>919086</v>
      </c>
      <c r="H1938">
        <f t="shared" si="91"/>
        <v>45.144321641282751</v>
      </c>
      <c r="K1938">
        <v>195010115</v>
      </c>
      <c r="L1938">
        <v>4319704</v>
      </c>
      <c r="M1938">
        <f t="shared" si="92"/>
        <v>45.144323546242987</v>
      </c>
    </row>
    <row r="1939" spans="1:13" x14ac:dyDescent="0.15">
      <c r="A1939" t="s">
        <v>2404</v>
      </c>
      <c r="B1939" s="6">
        <v>15790650</v>
      </c>
      <c r="C1939" s="7">
        <v>2628440</v>
      </c>
      <c r="D1939">
        <f t="shared" si="90"/>
        <v>6.0076128806440323</v>
      </c>
      <c r="F1939">
        <v>41574806</v>
      </c>
      <c r="G1939">
        <v>1445642</v>
      </c>
      <c r="H1939">
        <f t="shared" si="91"/>
        <v>28.758714813211018</v>
      </c>
      <c r="K1939">
        <v>195401588</v>
      </c>
      <c r="L1939">
        <v>6794517</v>
      </c>
      <c r="M1939">
        <f t="shared" si="92"/>
        <v>28.758716476829772</v>
      </c>
    </row>
    <row r="1940" spans="1:13" x14ac:dyDescent="0.15">
      <c r="A1940" t="s">
        <v>2405</v>
      </c>
      <c r="B1940" s="6">
        <v>15806559</v>
      </c>
      <c r="C1940" s="7">
        <v>2630920</v>
      </c>
      <c r="D1940">
        <f t="shared" si="90"/>
        <v>6.0079968224043299</v>
      </c>
      <c r="F1940">
        <v>41616693</v>
      </c>
      <c r="G1940">
        <v>920822</v>
      </c>
      <c r="H1940">
        <f t="shared" si="91"/>
        <v>45.195154981092983</v>
      </c>
      <c r="K1940">
        <v>195598457</v>
      </c>
      <c r="L1940">
        <v>4327863</v>
      </c>
      <c r="M1940">
        <f t="shared" si="92"/>
        <v>45.195159135120498</v>
      </c>
    </row>
    <row r="1941" spans="1:13" x14ac:dyDescent="0.15">
      <c r="A1941" t="s">
        <v>2406</v>
      </c>
      <c r="B1941" s="6">
        <v>15822470</v>
      </c>
      <c r="C1941" s="7">
        <v>2633400</v>
      </c>
      <c r="D1941">
        <f t="shared" si="90"/>
        <v>6.0083808004860639</v>
      </c>
      <c r="F1941">
        <v>41700118</v>
      </c>
      <c r="G1941">
        <v>921690</v>
      </c>
      <c r="H1941">
        <f t="shared" si="91"/>
        <v>45.24310559949658</v>
      </c>
      <c r="K1941">
        <v>195990554</v>
      </c>
      <c r="L1941">
        <v>4331943</v>
      </c>
      <c r="M1941">
        <f t="shared" si="92"/>
        <v>45.243105460990598</v>
      </c>
    </row>
    <row r="1942" spans="1:13" x14ac:dyDescent="0.15">
      <c r="A1942" t="s">
        <v>2407</v>
      </c>
      <c r="B1942" s="6">
        <v>15838383</v>
      </c>
      <c r="C1942" s="7">
        <v>2635880</v>
      </c>
      <c r="D1942">
        <f t="shared" si="90"/>
        <v>6.008764814786713</v>
      </c>
      <c r="F1942">
        <v>41742058</v>
      </c>
      <c r="G1942">
        <v>922558</v>
      </c>
      <c r="H1942">
        <f t="shared" si="91"/>
        <v>45.245998625560667</v>
      </c>
      <c r="K1942">
        <v>196187672</v>
      </c>
      <c r="L1942">
        <v>4336022</v>
      </c>
      <c r="M1942">
        <f t="shared" si="92"/>
        <v>45.246004748130893</v>
      </c>
    </row>
    <row r="1943" spans="1:13" x14ac:dyDescent="0.15">
      <c r="A1943" t="s">
        <v>2408</v>
      </c>
      <c r="B1943" s="6">
        <v>15854298</v>
      </c>
      <c r="C1943" s="7">
        <v>2638360</v>
      </c>
      <c r="D1943">
        <f t="shared" si="90"/>
        <v>6.0091488652041418</v>
      </c>
      <c r="F1943">
        <v>41825619</v>
      </c>
      <c r="G1943">
        <v>1451098</v>
      </c>
      <c r="H1943">
        <f t="shared" si="91"/>
        <v>28.82342819023939</v>
      </c>
      <c r="K1943">
        <v>196580409</v>
      </c>
      <c r="L1943">
        <v>6820160</v>
      </c>
      <c r="M1943">
        <f t="shared" si="92"/>
        <v>28.823430681978135</v>
      </c>
    </row>
    <row r="1944" spans="1:13" x14ac:dyDescent="0.15">
      <c r="A1944" t="s">
        <v>2409</v>
      </c>
      <c r="B1944" s="6">
        <v>15870214</v>
      </c>
      <c r="C1944" s="7">
        <v>2640840</v>
      </c>
      <c r="D1944">
        <f t="shared" si="90"/>
        <v>6.0095325729692064</v>
      </c>
      <c r="F1944">
        <v>41867607</v>
      </c>
      <c r="G1944">
        <v>924294</v>
      </c>
      <c r="H1944">
        <f t="shared" si="91"/>
        <v>45.29685035280982</v>
      </c>
      <c r="K1944">
        <v>196777752</v>
      </c>
      <c r="L1944">
        <v>4344181</v>
      </c>
      <c r="M1944">
        <f t="shared" si="92"/>
        <v>45.296858487249956</v>
      </c>
    </row>
    <row r="1945" spans="1:13" x14ac:dyDescent="0.15">
      <c r="A1945" t="s">
        <v>2410</v>
      </c>
      <c r="B1945" s="6">
        <v>15886133</v>
      </c>
      <c r="C1945" s="7">
        <v>2643320</v>
      </c>
      <c r="D1945">
        <f t="shared" si="90"/>
        <v>6.0099166956705963</v>
      </c>
      <c r="F1945">
        <v>41909604</v>
      </c>
      <c r="G1945">
        <v>925162</v>
      </c>
      <c r="H1945">
        <f t="shared" si="91"/>
        <v>45.299746422788658</v>
      </c>
      <c r="K1945">
        <v>196975138</v>
      </c>
      <c r="L1945">
        <v>4348261</v>
      </c>
      <c r="M1945">
        <f t="shared" si="92"/>
        <v>45.29975040596689</v>
      </c>
    </row>
    <row r="1946" spans="1:13" x14ac:dyDescent="0.15">
      <c r="A1946" t="s">
        <v>2411</v>
      </c>
      <c r="B1946" s="6">
        <v>15902054</v>
      </c>
      <c r="C1946" s="7">
        <v>2645800</v>
      </c>
      <c r="D1946">
        <f t="shared" si="90"/>
        <v>6.0103008541839893</v>
      </c>
      <c r="F1946">
        <v>41993348</v>
      </c>
      <c r="G1946">
        <v>1455190</v>
      </c>
      <c r="H1946">
        <f t="shared" si="91"/>
        <v>28.857639208625677</v>
      </c>
      <c r="K1946">
        <v>197368735</v>
      </c>
      <c r="L1946">
        <v>6839393</v>
      </c>
      <c r="M1946">
        <f t="shared" si="92"/>
        <v>28.857639120898593</v>
      </c>
    </row>
    <row r="1947" spans="1:13" x14ac:dyDescent="0.15">
      <c r="A1947" t="s">
        <v>2412</v>
      </c>
      <c r="B1947" s="6">
        <v>15917976</v>
      </c>
      <c r="C1947" s="7">
        <v>2648280</v>
      </c>
      <c r="D1947">
        <f t="shared" si="90"/>
        <v>6.010684670805202</v>
      </c>
      <c r="F1947">
        <v>42035394</v>
      </c>
      <c r="G1947">
        <v>926898</v>
      </c>
      <c r="H1947">
        <f t="shared" si="91"/>
        <v>45.350614630736068</v>
      </c>
      <c r="K1947">
        <v>197566351</v>
      </c>
      <c r="L1947">
        <v>4356420</v>
      </c>
      <c r="M1947">
        <f t="shared" si="92"/>
        <v>45.350620693137941</v>
      </c>
    </row>
    <row r="1948" spans="1:13" x14ac:dyDescent="0.15">
      <c r="A1948" t="s">
        <v>2413</v>
      </c>
      <c r="B1948" s="6">
        <v>15933901</v>
      </c>
      <c r="C1948" s="7">
        <v>2650760</v>
      </c>
      <c r="D1948">
        <f t="shared" si="90"/>
        <v>6.0110689009944318</v>
      </c>
      <c r="F1948">
        <v>42077449</v>
      </c>
      <c r="G1948">
        <v>927766</v>
      </c>
      <c r="H1948">
        <f t="shared" si="91"/>
        <v>45.353514787133825</v>
      </c>
      <c r="K1948">
        <v>197764010</v>
      </c>
      <c r="L1948">
        <v>4360500</v>
      </c>
      <c r="M1948">
        <f t="shared" si="92"/>
        <v>45.353516798532276</v>
      </c>
    </row>
    <row r="1949" spans="1:13" x14ac:dyDescent="0.15">
      <c r="A1949" t="s">
        <v>2414</v>
      </c>
      <c r="B1949" s="6">
        <v>15949827</v>
      </c>
      <c r="C1949" s="7">
        <v>2653240</v>
      </c>
      <c r="D1949">
        <f t="shared" si="90"/>
        <v>6.0114527897966257</v>
      </c>
      <c r="F1949">
        <v>42161373</v>
      </c>
      <c r="G1949">
        <v>1459282</v>
      </c>
      <c r="H1949">
        <f t="shared" si="91"/>
        <v>28.891861202975161</v>
      </c>
      <c r="K1949">
        <v>198158453</v>
      </c>
      <c r="L1949">
        <v>6858625</v>
      </c>
      <c r="M1949">
        <f t="shared" si="92"/>
        <v>28.891862873389346</v>
      </c>
    </row>
    <row r="1950" spans="1:13" x14ac:dyDescent="0.15">
      <c r="A1950" t="s">
        <v>2415</v>
      </c>
      <c r="B1950" s="6">
        <v>15965755</v>
      </c>
      <c r="C1950" s="7">
        <v>2655720</v>
      </c>
      <c r="D1950">
        <f t="shared" si="90"/>
        <v>6.0118367147139002</v>
      </c>
      <c r="F1950">
        <v>42203477</v>
      </c>
      <c r="G1950">
        <v>929502</v>
      </c>
      <c r="H1950">
        <f t="shared" si="91"/>
        <v>45.404396117490869</v>
      </c>
      <c r="K1950">
        <v>198356341</v>
      </c>
      <c r="L1950">
        <v>4368659</v>
      </c>
      <c r="M1950">
        <f t="shared" si="92"/>
        <v>45.40440006876252</v>
      </c>
    </row>
    <row r="1951" spans="1:13" x14ac:dyDescent="0.15">
      <c r="A1951" t="s">
        <v>2416</v>
      </c>
      <c r="B1951" s="6">
        <v>15981685</v>
      </c>
      <c r="C1951" s="7">
        <v>2658200</v>
      </c>
      <c r="D1951">
        <f t="shared" si="90"/>
        <v>6.0122206756451737</v>
      </c>
      <c r="F1951">
        <v>42287538</v>
      </c>
      <c r="G1951">
        <v>930370</v>
      </c>
      <c r="H1951">
        <f t="shared" si="91"/>
        <v>45.4523877597085</v>
      </c>
      <c r="K1951">
        <v>198751428</v>
      </c>
      <c r="L1951">
        <v>4372739</v>
      </c>
      <c r="M1951">
        <f t="shared" si="92"/>
        <v>45.452387622494733</v>
      </c>
    </row>
    <row r="1952" spans="1:13" x14ac:dyDescent="0.15">
      <c r="A1952" t="s">
        <v>2417</v>
      </c>
      <c r="B1952" s="6">
        <v>15997617</v>
      </c>
      <c r="C1952" s="7">
        <v>2660680</v>
      </c>
      <c r="D1952">
        <f t="shared" si="90"/>
        <v>6.0126046724897391</v>
      </c>
      <c r="F1952">
        <v>42329693</v>
      </c>
      <c r="G1952">
        <v>931238</v>
      </c>
      <c r="H1952">
        <f t="shared" si="91"/>
        <v>45.455289625208593</v>
      </c>
      <c r="K1952">
        <v>198949557</v>
      </c>
      <c r="L1952">
        <v>4376818</v>
      </c>
      <c r="M1952">
        <f t="shared" si="92"/>
        <v>45.455295833639873</v>
      </c>
    </row>
    <row r="1953" spans="1:13" x14ac:dyDescent="0.15">
      <c r="A1953" t="s">
        <v>2418</v>
      </c>
      <c r="B1953" s="6">
        <v>16013551</v>
      </c>
      <c r="C1953" s="7">
        <v>2663160</v>
      </c>
      <c r="D1953">
        <f t="shared" si="90"/>
        <v>6.0129887051472686</v>
      </c>
      <c r="F1953">
        <v>42413891</v>
      </c>
      <c r="G1953">
        <v>1464738</v>
      </c>
      <c r="H1953">
        <f t="shared" si="91"/>
        <v>28.95664002709017</v>
      </c>
      <c r="K1953">
        <v>199345287</v>
      </c>
      <c r="L1953">
        <v>6884268</v>
      </c>
      <c r="M1953">
        <f t="shared" si="92"/>
        <v>28.956642449131845</v>
      </c>
    </row>
    <row r="1954" spans="1:13" x14ac:dyDescent="0.15">
      <c r="A1954" t="s">
        <v>2419</v>
      </c>
      <c r="B1954" s="6">
        <v>16029487</v>
      </c>
      <c r="C1954" s="7">
        <v>2665640</v>
      </c>
      <c r="D1954">
        <f t="shared" si="90"/>
        <v>6.013372773517804</v>
      </c>
      <c r="F1954">
        <v>42456099</v>
      </c>
      <c r="G1954">
        <v>932974</v>
      </c>
      <c r="H1954">
        <f t="shared" si="91"/>
        <v>45.506197385993609</v>
      </c>
      <c r="K1954">
        <v>199543665</v>
      </c>
      <c r="L1954">
        <v>4384977</v>
      </c>
      <c r="M1954">
        <f t="shared" si="92"/>
        <v>45.506205619778619</v>
      </c>
    </row>
    <row r="1955" spans="1:13" x14ac:dyDescent="0.15">
      <c r="A1955" t="s">
        <v>2420</v>
      </c>
      <c r="B1955" s="6">
        <v>16045425</v>
      </c>
      <c r="C1955" s="7">
        <v>2668120</v>
      </c>
      <c r="D1955">
        <f t="shared" si="90"/>
        <v>6.0137568775017618</v>
      </c>
      <c r="F1955">
        <v>42498313</v>
      </c>
      <c r="G1955">
        <v>933842</v>
      </c>
      <c r="H1955">
        <f t="shared" si="91"/>
        <v>45.509104323857784</v>
      </c>
      <c r="K1955">
        <v>199742071</v>
      </c>
      <c r="L1955">
        <v>4389057</v>
      </c>
      <c r="M1955">
        <f t="shared" si="92"/>
        <v>45.509108448580186</v>
      </c>
    </row>
    <row r="1956" spans="1:13" x14ac:dyDescent="0.15">
      <c r="A1956" t="s">
        <v>2421</v>
      </c>
      <c r="B1956" s="6">
        <v>16061364</v>
      </c>
      <c r="C1956" s="7">
        <v>2670600</v>
      </c>
      <c r="D1956">
        <f t="shared" si="90"/>
        <v>6.0141406425522357</v>
      </c>
      <c r="F1956">
        <v>42582691</v>
      </c>
      <c r="G1956">
        <v>1468830</v>
      </c>
      <c r="H1956">
        <f t="shared" si="91"/>
        <v>28.990891389745581</v>
      </c>
      <c r="K1956">
        <v>200138647</v>
      </c>
      <c r="L1956">
        <v>6903501</v>
      </c>
      <c r="M1956">
        <f t="shared" si="92"/>
        <v>28.990891288347754</v>
      </c>
    </row>
    <row r="1957" spans="1:13" x14ac:dyDescent="0.15">
      <c r="A1957" t="s">
        <v>2422</v>
      </c>
      <c r="B1957" s="6">
        <v>16077306</v>
      </c>
      <c r="C1957" s="7">
        <v>2673080</v>
      </c>
      <c r="D1957">
        <f t="shared" si="90"/>
        <v>6.0145248178131592</v>
      </c>
      <c r="F1957">
        <v>42624956</v>
      </c>
      <c r="G1957">
        <v>935578</v>
      </c>
      <c r="H1957">
        <f t="shared" si="91"/>
        <v>45.560023856909844</v>
      </c>
      <c r="K1957">
        <v>200337293</v>
      </c>
      <c r="L1957">
        <v>4397216</v>
      </c>
      <c r="M1957">
        <f t="shared" si="92"/>
        <v>45.560030028090502</v>
      </c>
    </row>
    <row r="1958" spans="1:13" x14ac:dyDescent="0.15">
      <c r="A1958" t="s">
        <v>2423</v>
      </c>
      <c r="B1958" s="6">
        <v>16093249</v>
      </c>
      <c r="C1958" s="7">
        <v>2675560</v>
      </c>
      <c r="D1958">
        <f t="shared" si="90"/>
        <v>6.0149086546367867</v>
      </c>
      <c r="F1958">
        <v>42667225</v>
      </c>
      <c r="G1958">
        <v>936446</v>
      </c>
      <c r="H1958">
        <f t="shared" si="91"/>
        <v>45.56293155184602</v>
      </c>
      <c r="K1958">
        <v>200535957</v>
      </c>
      <c r="L1958">
        <v>4401296</v>
      </c>
      <c r="M1958">
        <f t="shared" si="92"/>
        <v>45.562933508675627</v>
      </c>
    </row>
    <row r="1959" spans="1:13" x14ac:dyDescent="0.15">
      <c r="A1959" t="s">
        <v>2424</v>
      </c>
      <c r="B1959" s="6">
        <v>16109195</v>
      </c>
      <c r="C1959" s="7">
        <v>2678040</v>
      </c>
      <c r="D1959">
        <f t="shared" si="90"/>
        <v>6.0152929007781815</v>
      </c>
      <c r="F1959">
        <v>42751789</v>
      </c>
      <c r="G1959">
        <v>1472922</v>
      </c>
      <c r="H1959">
        <f t="shared" si="91"/>
        <v>29.025154760401435</v>
      </c>
      <c r="K1959">
        <v>200933408</v>
      </c>
      <c r="L1959">
        <v>6922733</v>
      </c>
      <c r="M1959">
        <f t="shared" si="92"/>
        <v>29.025156394158202</v>
      </c>
    </row>
    <row r="1960" spans="1:13" x14ac:dyDescent="0.15">
      <c r="A1960" t="s">
        <v>2425</v>
      </c>
      <c r="B1960" s="6">
        <v>16125142</v>
      </c>
      <c r="C1960" s="7">
        <v>2680520</v>
      </c>
      <c r="D1960">
        <f t="shared" si="90"/>
        <v>6.0156768089773625</v>
      </c>
      <c r="F1960">
        <v>42794110</v>
      </c>
      <c r="G1960">
        <v>938182</v>
      </c>
      <c r="H1960">
        <f t="shared" si="91"/>
        <v>45.613868098087579</v>
      </c>
      <c r="K1960">
        <v>201132317</v>
      </c>
      <c r="L1960">
        <v>4409455</v>
      </c>
      <c r="M1960">
        <f t="shared" si="92"/>
        <v>45.613872235911238</v>
      </c>
    </row>
    <row r="1961" spans="1:13" x14ac:dyDescent="0.15">
      <c r="A1961" t="s">
        <v>2426</v>
      </c>
      <c r="B1961" s="6">
        <v>16141091</v>
      </c>
      <c r="C1961" s="7">
        <v>2683000</v>
      </c>
      <c r="D1961">
        <f t="shared" si="90"/>
        <v>6.0160607528885572</v>
      </c>
      <c r="F1961">
        <v>42878808</v>
      </c>
      <c r="G1961">
        <v>939050</v>
      </c>
      <c r="H1961">
        <f t="shared" si="91"/>
        <v>45.66190085724935</v>
      </c>
      <c r="K1961">
        <v>201530397</v>
      </c>
      <c r="L1961">
        <v>4413535</v>
      </c>
      <c r="M1961">
        <f t="shared" si="92"/>
        <v>45.661900721303901</v>
      </c>
    </row>
    <row r="1962" spans="1:13" x14ac:dyDescent="0.15">
      <c r="A1962" t="s">
        <v>2427</v>
      </c>
      <c r="B1962" s="6">
        <v>16157042</v>
      </c>
      <c r="C1962" s="7">
        <v>2685480</v>
      </c>
      <c r="D1962">
        <f t="shared" si="90"/>
        <v>6.0164447324128272</v>
      </c>
      <c r="F1962">
        <v>42921181</v>
      </c>
      <c r="G1962">
        <v>939918</v>
      </c>
      <c r="H1962">
        <f t="shared" si="91"/>
        <v>45.664814377424413</v>
      </c>
      <c r="K1962">
        <v>201729550</v>
      </c>
      <c r="L1962">
        <v>4417614</v>
      </c>
      <c r="M1962">
        <f t="shared" si="92"/>
        <v>45.664820421159476</v>
      </c>
    </row>
    <row r="1963" spans="1:13" x14ac:dyDescent="0.15">
      <c r="A1963" t="s">
        <v>2428</v>
      </c>
      <c r="B1963" s="6">
        <v>16172995</v>
      </c>
      <c r="C1963" s="7">
        <v>2687960</v>
      </c>
      <c r="D1963">
        <f t="shared" si="90"/>
        <v>6.0168287474515987</v>
      </c>
      <c r="F1963">
        <v>43006014</v>
      </c>
      <c r="G1963">
        <v>1478378</v>
      </c>
      <c r="H1963">
        <f t="shared" si="91"/>
        <v>29.089998633637677</v>
      </c>
      <c r="K1963">
        <v>202128265</v>
      </c>
      <c r="L1963">
        <v>6948376</v>
      </c>
      <c r="M1963">
        <f t="shared" si="92"/>
        <v>29.090001030456612</v>
      </c>
    </row>
    <row r="1964" spans="1:13" x14ac:dyDescent="0.15">
      <c r="A1964" t="s">
        <v>2429</v>
      </c>
      <c r="B1964" s="6">
        <v>16188950</v>
      </c>
      <c r="C1964" s="7">
        <v>2690440</v>
      </c>
      <c r="D1964">
        <f t="shared" si="90"/>
        <v>6.0172127979066623</v>
      </c>
      <c r="F1964">
        <v>43048440</v>
      </c>
      <c r="G1964">
        <v>941654</v>
      </c>
      <c r="H1964">
        <f t="shared" si="91"/>
        <v>45.715772459948134</v>
      </c>
      <c r="K1964">
        <v>202327668</v>
      </c>
      <c r="L1964">
        <v>4425773</v>
      </c>
      <c r="M1964">
        <f t="shared" si="92"/>
        <v>45.715780723502988</v>
      </c>
    </row>
    <row r="1965" spans="1:13" x14ac:dyDescent="0.15">
      <c r="A1965" t="s">
        <v>2430</v>
      </c>
      <c r="B1965" s="6">
        <v>16204907</v>
      </c>
      <c r="C1965" s="7">
        <v>2692920</v>
      </c>
      <c r="D1965">
        <f t="shared" si="90"/>
        <v>6.0175968836801683</v>
      </c>
      <c r="F1965">
        <v>43090872</v>
      </c>
      <c r="G1965">
        <v>942522</v>
      </c>
      <c r="H1965">
        <f t="shared" si="91"/>
        <v>45.718690916498502</v>
      </c>
      <c r="K1965">
        <v>202527098</v>
      </c>
      <c r="L1965">
        <v>4429853</v>
      </c>
      <c r="M1965">
        <f t="shared" si="92"/>
        <v>45.718694954437538</v>
      </c>
    </row>
    <row r="1966" spans="1:13" x14ac:dyDescent="0.15">
      <c r="A1966" t="s">
        <v>2431</v>
      </c>
      <c r="B1966" s="6">
        <v>16220865</v>
      </c>
      <c r="C1966" s="7">
        <v>2695400</v>
      </c>
      <c r="D1966">
        <f t="shared" si="90"/>
        <v>6.0179806336721819</v>
      </c>
      <c r="F1966">
        <v>43175886</v>
      </c>
      <c r="G1966">
        <v>1482470</v>
      </c>
      <c r="H1966">
        <f t="shared" si="91"/>
        <v>29.124289867585855</v>
      </c>
      <c r="K1966">
        <v>202926664</v>
      </c>
      <c r="L1966">
        <v>6967609</v>
      </c>
      <c r="M1966">
        <f t="shared" si="92"/>
        <v>29.124289838881602</v>
      </c>
    </row>
    <row r="1967" spans="1:13" x14ac:dyDescent="0.15">
      <c r="A1967" t="s">
        <v>2432</v>
      </c>
      <c r="B1967" s="6">
        <v>16236826</v>
      </c>
      <c r="C1967" s="7">
        <v>2697880</v>
      </c>
      <c r="D1967">
        <f t="shared" si="90"/>
        <v>6.0183647901315105</v>
      </c>
      <c r="F1967">
        <v>43218370</v>
      </c>
      <c r="G1967">
        <v>944258</v>
      </c>
      <c r="H1967">
        <f t="shared" si="91"/>
        <v>45.769662528673308</v>
      </c>
      <c r="K1967">
        <v>203126339</v>
      </c>
      <c r="L1967">
        <v>4438012</v>
      </c>
      <c r="M1967">
        <f t="shared" si="92"/>
        <v>45.769668716533438</v>
      </c>
    </row>
    <row r="1968" spans="1:13" x14ac:dyDescent="0.15">
      <c r="A1968" t="s">
        <v>2433</v>
      </c>
      <c r="B1968" s="6">
        <v>16252788</v>
      </c>
      <c r="C1968" s="7">
        <v>2700360</v>
      </c>
      <c r="D1968">
        <f t="shared" si="90"/>
        <v>6.0187486112962718</v>
      </c>
      <c r="F1968">
        <v>43260857</v>
      </c>
      <c r="G1968">
        <v>945126</v>
      </c>
      <c r="H1968">
        <f t="shared" si="91"/>
        <v>45.772581645198628</v>
      </c>
      <c r="K1968">
        <v>203326027</v>
      </c>
      <c r="L1968">
        <v>4442092</v>
      </c>
      <c r="M1968">
        <f t="shared" si="92"/>
        <v>45.772583503448374</v>
      </c>
    </row>
    <row r="1969" spans="1:13" x14ac:dyDescent="0.15">
      <c r="A1969" t="s">
        <v>2434</v>
      </c>
      <c r="B1969" s="6">
        <v>16268753</v>
      </c>
      <c r="C1969" s="7">
        <v>2702840</v>
      </c>
      <c r="D1969">
        <f t="shared" si="90"/>
        <v>6.019132838051827</v>
      </c>
      <c r="F1969">
        <v>43346058</v>
      </c>
      <c r="G1969">
        <v>1486562</v>
      </c>
      <c r="H1969">
        <f t="shared" si="91"/>
        <v>29.158594125236618</v>
      </c>
      <c r="K1969">
        <v>203726472</v>
      </c>
      <c r="L1969">
        <v>6986841</v>
      </c>
      <c r="M1969">
        <f t="shared" si="92"/>
        <v>29.158595708704407</v>
      </c>
    </row>
    <row r="1970" spans="1:13" x14ac:dyDescent="0.15">
      <c r="A1970" t="s">
        <v>2435</v>
      </c>
      <c r="B1970" s="6">
        <v>16284719</v>
      </c>
      <c r="C1970" s="7">
        <v>2705320</v>
      </c>
      <c r="D1970">
        <f t="shared" si="90"/>
        <v>6.0195167299986689</v>
      </c>
      <c r="F1970">
        <v>43388597</v>
      </c>
      <c r="G1970">
        <v>946862</v>
      </c>
      <c r="H1970">
        <f t="shared" si="91"/>
        <v>45.823569854952467</v>
      </c>
      <c r="K1970">
        <v>203926405</v>
      </c>
      <c r="L1970">
        <v>4450251</v>
      </c>
      <c r="M1970">
        <f t="shared" si="92"/>
        <v>45.823573771456935</v>
      </c>
    </row>
    <row r="1971" spans="1:13" x14ac:dyDescent="0.15">
      <c r="A1971" t="s">
        <v>2436</v>
      </c>
      <c r="B1971" s="6">
        <v>16300687</v>
      </c>
      <c r="C1971" s="7">
        <v>2707800</v>
      </c>
      <c r="D1971">
        <f t="shared" si="90"/>
        <v>6.0199006573602185</v>
      </c>
      <c r="F1971">
        <v>43473931</v>
      </c>
      <c r="G1971">
        <v>947730</v>
      </c>
      <c r="H1971">
        <f t="shared" si="91"/>
        <v>45.871641712302029</v>
      </c>
      <c r="K1971">
        <v>204327475</v>
      </c>
      <c r="L1971">
        <v>4454331</v>
      </c>
      <c r="M1971">
        <f t="shared" si="92"/>
        <v>45.871641555151605</v>
      </c>
    </row>
    <row r="1972" spans="1:13" x14ac:dyDescent="0.15">
      <c r="A1972" t="s">
        <v>2437</v>
      </c>
      <c r="B1972" s="6">
        <v>16316657</v>
      </c>
      <c r="C1972" s="7">
        <v>2710280</v>
      </c>
      <c r="D1972">
        <f t="shared" si="90"/>
        <v>6.0202846200392583</v>
      </c>
      <c r="F1972">
        <v>43516523</v>
      </c>
      <c r="G1972">
        <v>948598</v>
      </c>
      <c r="H1972">
        <f t="shared" si="91"/>
        <v>45.874567519644778</v>
      </c>
      <c r="K1972">
        <v>204527658</v>
      </c>
      <c r="L1972">
        <v>4458410</v>
      </c>
      <c r="M1972">
        <f t="shared" si="92"/>
        <v>45.874573670882668</v>
      </c>
    </row>
    <row r="1973" spans="1:13" x14ac:dyDescent="0.15">
      <c r="A1973" t="s">
        <v>2438</v>
      </c>
      <c r="B1973" s="6">
        <v>16332629</v>
      </c>
      <c r="C1973" s="7">
        <v>2712760</v>
      </c>
      <c r="D1973">
        <f t="shared" si="90"/>
        <v>6.0206686179389255</v>
      </c>
      <c r="F1973">
        <v>43601994</v>
      </c>
      <c r="G1973">
        <v>1492018</v>
      </c>
      <c r="H1973">
        <f t="shared" si="91"/>
        <v>29.223504005983841</v>
      </c>
      <c r="K1973">
        <v>204929371</v>
      </c>
      <c r="L1973">
        <v>7012484</v>
      </c>
      <c r="M1973">
        <f t="shared" si="92"/>
        <v>29.22350639231405</v>
      </c>
    </row>
    <row r="1974" spans="1:13" x14ac:dyDescent="0.15">
      <c r="A1974" t="s">
        <v>2439</v>
      </c>
      <c r="B1974" s="6">
        <v>16348603</v>
      </c>
      <c r="C1974" s="7">
        <v>2715240</v>
      </c>
      <c r="D1974">
        <f t="shared" si="90"/>
        <v>6.021052650962714</v>
      </c>
      <c r="F1974">
        <v>43644639</v>
      </c>
      <c r="G1974">
        <v>950334</v>
      </c>
      <c r="H1974">
        <f t="shared" si="91"/>
        <v>45.925578796507331</v>
      </c>
      <c r="K1974">
        <v>205129803</v>
      </c>
      <c r="L1974">
        <v>4466569</v>
      </c>
      <c r="M1974">
        <f t="shared" si="92"/>
        <v>45.925586954998344</v>
      </c>
    </row>
    <row r="1975" spans="1:13" x14ac:dyDescent="0.15">
      <c r="A1975" t="s">
        <v>2440</v>
      </c>
      <c r="B1975" s="6">
        <v>16364579</v>
      </c>
      <c r="C1975" s="7">
        <v>2717720</v>
      </c>
      <c r="D1975">
        <f t="shared" si="90"/>
        <v>6.021436719014468</v>
      </c>
      <c r="F1975">
        <v>43687289</v>
      </c>
      <c r="G1975">
        <v>951202</v>
      </c>
      <c r="H1975">
        <f t="shared" si="91"/>
        <v>45.928508350487071</v>
      </c>
      <c r="K1975">
        <v>205330258</v>
      </c>
      <c r="L1975">
        <v>4470649</v>
      </c>
      <c r="M1975">
        <f t="shared" si="92"/>
        <v>45.928512392719718</v>
      </c>
    </row>
    <row r="1976" spans="1:13" x14ac:dyDescent="0.15">
      <c r="A1976" t="s">
        <v>2441</v>
      </c>
      <c r="B1976" s="6">
        <v>16380557</v>
      </c>
      <c r="C1976" s="7">
        <v>2720200</v>
      </c>
      <c r="D1976">
        <f t="shared" si="90"/>
        <v>6.0218208219983822</v>
      </c>
      <c r="F1976">
        <v>43772942</v>
      </c>
      <c r="G1976">
        <v>1496110</v>
      </c>
      <c r="H1976">
        <f t="shared" si="91"/>
        <v>29.257836656395586</v>
      </c>
      <c r="K1976">
        <v>205732827</v>
      </c>
      <c r="L1976">
        <v>7031717</v>
      </c>
      <c r="M1976">
        <f t="shared" si="92"/>
        <v>29.257836599510476</v>
      </c>
    </row>
    <row r="1977" spans="1:13" x14ac:dyDescent="0.15">
      <c r="A1977" t="s">
        <v>2442</v>
      </c>
      <c r="B1977" s="6">
        <v>16396536</v>
      </c>
      <c r="C1977" s="7">
        <v>2722680</v>
      </c>
      <c r="D1977">
        <f t="shared" si="90"/>
        <v>6.0222045925338268</v>
      </c>
      <c r="F1977">
        <v>43815643</v>
      </c>
      <c r="G1977">
        <v>952938</v>
      </c>
      <c r="H1977">
        <f t="shared" si="91"/>
        <v>45.97953172189586</v>
      </c>
      <c r="K1977">
        <v>205933522</v>
      </c>
      <c r="L1977">
        <v>4478808</v>
      </c>
      <c r="M1977">
        <f t="shared" si="92"/>
        <v>45.97953785918039</v>
      </c>
    </row>
    <row r="1978" spans="1:13" x14ac:dyDescent="0.15">
      <c r="A1978" t="s">
        <v>2443</v>
      </c>
      <c r="B1978" s="6">
        <v>16412518</v>
      </c>
      <c r="C1978" s="7">
        <v>2725160</v>
      </c>
      <c r="D1978">
        <f t="shared" si="90"/>
        <v>6.022588765430287</v>
      </c>
      <c r="F1978">
        <v>43858350</v>
      </c>
      <c r="G1978">
        <v>953806</v>
      </c>
      <c r="H1978">
        <f t="shared" si="91"/>
        <v>45.982463939207761</v>
      </c>
      <c r="K1978">
        <v>206134245</v>
      </c>
      <c r="L1978">
        <v>4482888</v>
      </c>
      <c r="M1978">
        <f t="shared" si="92"/>
        <v>45.982465990673866</v>
      </c>
    </row>
    <row r="1979" spans="1:13" x14ac:dyDescent="0.15">
      <c r="A1979" t="s">
        <v>2444</v>
      </c>
      <c r="B1979" s="6">
        <v>16428501</v>
      </c>
      <c r="C1979" s="7">
        <v>2727640</v>
      </c>
      <c r="D1979">
        <f t="shared" si="90"/>
        <v>6.022972606355677</v>
      </c>
      <c r="F1979">
        <v>43944186</v>
      </c>
      <c r="G1979">
        <v>1500202</v>
      </c>
      <c r="H1979">
        <f t="shared" si="91"/>
        <v>29.292179319851595</v>
      </c>
      <c r="K1979">
        <v>206537674</v>
      </c>
      <c r="L1979">
        <v>7050949</v>
      </c>
      <c r="M1979">
        <f t="shared" si="92"/>
        <v>29.292180953230552</v>
      </c>
    </row>
    <row r="1980" spans="1:13" x14ac:dyDescent="0.15">
      <c r="A1980" t="s">
        <v>2445</v>
      </c>
      <c r="B1980" s="6">
        <v>16444487</v>
      </c>
      <c r="C1980" s="7">
        <v>2730120</v>
      </c>
      <c r="D1980">
        <f t="shared" si="90"/>
        <v>6.0233568487832034</v>
      </c>
      <c r="F1980">
        <v>43986946</v>
      </c>
      <c r="G1980">
        <v>955542</v>
      </c>
      <c r="H1980">
        <f t="shared" si="91"/>
        <v>46.033503498538003</v>
      </c>
      <c r="K1980">
        <v>206738646</v>
      </c>
      <c r="L1980">
        <v>4491047</v>
      </c>
      <c r="M1980">
        <f t="shared" si="92"/>
        <v>46.033507554029164</v>
      </c>
    </row>
    <row r="1981" spans="1:13" x14ac:dyDescent="0.15">
      <c r="A1981" t="s">
        <v>2446</v>
      </c>
      <c r="B1981" s="6">
        <v>16460474</v>
      </c>
      <c r="C1981" s="7">
        <v>2732600</v>
      </c>
      <c r="D1981">
        <f t="shared" si="90"/>
        <v>6.0237407597160217</v>
      </c>
      <c r="F1981">
        <v>44072918</v>
      </c>
      <c r="G1981">
        <v>956410</v>
      </c>
      <c r="H1981">
        <f t="shared" si="91"/>
        <v>46.081615625098024</v>
      </c>
      <c r="K1981">
        <v>207142714</v>
      </c>
      <c r="L1981">
        <v>4495127</v>
      </c>
      <c r="M1981">
        <f t="shared" si="92"/>
        <v>46.081615491620148</v>
      </c>
    </row>
    <row r="1982" spans="1:13" x14ac:dyDescent="0.15">
      <c r="A1982" t="s">
        <v>2447</v>
      </c>
      <c r="B1982" s="6">
        <v>16476463</v>
      </c>
      <c r="C1982" s="7">
        <v>2735080</v>
      </c>
      <c r="D1982">
        <f t="shared" si="90"/>
        <v>6.0241247056758853</v>
      </c>
      <c r="F1982">
        <v>44115729</v>
      </c>
      <c r="G1982">
        <v>957278</v>
      </c>
      <c r="H1982">
        <f t="shared" si="91"/>
        <v>46.084553285461489</v>
      </c>
      <c r="K1982">
        <v>207343926</v>
      </c>
      <c r="L1982">
        <v>4499206</v>
      </c>
      <c r="M1982">
        <f t="shared" si="92"/>
        <v>46.084559364474529</v>
      </c>
    </row>
    <row r="1983" spans="1:13" x14ac:dyDescent="0.15">
      <c r="A1983" t="s">
        <v>2448</v>
      </c>
      <c r="B1983" s="6">
        <v>16492454</v>
      </c>
      <c r="C1983" s="7">
        <v>2737560</v>
      </c>
      <c r="D1983">
        <f t="shared" si="90"/>
        <v>6.0245086865676001</v>
      </c>
      <c r="F1983">
        <v>44201837</v>
      </c>
      <c r="G1983">
        <v>1505658</v>
      </c>
      <c r="H1983">
        <f t="shared" si="91"/>
        <v>29.357156140371849</v>
      </c>
      <c r="K1983">
        <v>207748633</v>
      </c>
      <c r="L1983">
        <v>7076592</v>
      </c>
      <c r="M1983">
        <f t="shared" si="92"/>
        <v>29.357158502284715</v>
      </c>
    </row>
    <row r="1984" spans="1:13" x14ac:dyDescent="0.15">
      <c r="A1984" t="s">
        <v>2449</v>
      </c>
      <c r="B1984" s="6">
        <v>16508447</v>
      </c>
      <c r="C1984" s="7">
        <v>2740040</v>
      </c>
      <c r="D1984">
        <f t="shared" si="90"/>
        <v>6.0248927022963166</v>
      </c>
      <c r="F1984">
        <v>44244700</v>
      </c>
      <c r="G1984">
        <v>959014</v>
      </c>
      <c r="H1984">
        <f t="shared" si="91"/>
        <v>46.135614287174121</v>
      </c>
      <c r="K1984">
        <v>207950090</v>
      </c>
      <c r="L1984">
        <v>4507365</v>
      </c>
      <c r="M1984">
        <f t="shared" si="92"/>
        <v>46.135622475659282</v>
      </c>
    </row>
    <row r="1985" spans="1:13" x14ac:dyDescent="0.15">
      <c r="A1985" t="s">
        <v>2450</v>
      </c>
      <c r="B1985" s="6">
        <v>16524442</v>
      </c>
      <c r="C1985" s="7">
        <v>2742520</v>
      </c>
      <c r="D1985">
        <f t="shared" si="90"/>
        <v>6.0252767527675273</v>
      </c>
      <c r="F1985">
        <v>44287569</v>
      </c>
      <c r="G1985">
        <v>959882</v>
      </c>
      <c r="H1985">
        <f t="shared" si="91"/>
        <v>46.138555572455779</v>
      </c>
      <c r="K1985">
        <v>208151574</v>
      </c>
      <c r="L1985">
        <v>4511445</v>
      </c>
      <c r="M1985">
        <f t="shared" si="92"/>
        <v>46.13855959675891</v>
      </c>
    </row>
    <row r="1986" spans="1:13" x14ac:dyDescent="0.15">
      <c r="A1986" t="s">
        <v>2451</v>
      </c>
      <c r="B1986" s="6">
        <v>16540439</v>
      </c>
      <c r="C1986" s="7">
        <v>2745000</v>
      </c>
      <c r="D1986">
        <f t="shared" ref="D1986:D2049" si="93">B1986/C1986</f>
        <v>6.0256608378870675</v>
      </c>
      <c r="F1986">
        <v>44373862</v>
      </c>
      <c r="G1986">
        <v>1509750</v>
      </c>
      <c r="H1986">
        <f t="shared" ref="H1986:H2049" si="94">F1986/G1986</f>
        <v>29.391529723464149</v>
      </c>
      <c r="K1986">
        <v>208557151</v>
      </c>
      <c r="L1986">
        <v>7095825</v>
      </c>
      <c r="M1986">
        <f t="shared" ref="M1986:M2049" si="95">K1986/L1986</f>
        <v>29.391529667092975</v>
      </c>
    </row>
    <row r="1987" spans="1:13" x14ac:dyDescent="0.15">
      <c r="A1987" t="s">
        <v>2452</v>
      </c>
      <c r="B1987" s="6">
        <v>16556437</v>
      </c>
      <c r="C1987" s="7">
        <v>2747480</v>
      </c>
      <c r="D1987">
        <f t="shared" si="93"/>
        <v>6.0260445935912177</v>
      </c>
      <c r="F1987">
        <v>44416780</v>
      </c>
      <c r="G1987">
        <v>961618</v>
      </c>
      <c r="H1987">
        <f t="shared" si="94"/>
        <v>46.189630393773825</v>
      </c>
      <c r="K1987">
        <v>208758866</v>
      </c>
      <c r="L1987">
        <v>4519604</v>
      </c>
      <c r="M1987">
        <f t="shared" si="95"/>
        <v>46.189636525677912</v>
      </c>
    </row>
    <row r="1988" spans="1:13" x14ac:dyDescent="0.15">
      <c r="A1988" t="s">
        <v>2453</v>
      </c>
      <c r="B1988" s="6">
        <v>16572438</v>
      </c>
      <c r="C1988" s="7">
        <v>2749960</v>
      </c>
      <c r="D1988">
        <f t="shared" si="93"/>
        <v>6.0264287480545171</v>
      </c>
      <c r="F1988">
        <v>44459707</v>
      </c>
      <c r="G1988">
        <v>962486</v>
      </c>
      <c r="H1988">
        <f t="shared" si="94"/>
        <v>46.192575268627287</v>
      </c>
      <c r="K1988">
        <v>208960622</v>
      </c>
      <c r="L1988">
        <v>4523684</v>
      </c>
      <c r="M1988">
        <f t="shared" si="95"/>
        <v>46.192577111929126</v>
      </c>
    </row>
    <row r="1989" spans="1:13" x14ac:dyDescent="0.15">
      <c r="A1989" t="s">
        <v>2454</v>
      </c>
      <c r="B1989" s="6">
        <v>16588440</v>
      </c>
      <c r="C1989" s="7">
        <v>2752440</v>
      </c>
      <c r="D1989">
        <f t="shared" si="93"/>
        <v>6.0268125735710862</v>
      </c>
      <c r="F1989">
        <v>44546181</v>
      </c>
      <c r="G1989">
        <v>1513842</v>
      </c>
      <c r="H1989">
        <f t="shared" si="94"/>
        <v>29.425911686952798</v>
      </c>
      <c r="K1989">
        <v>209367050</v>
      </c>
      <c r="L1989">
        <v>7115057</v>
      </c>
      <c r="M1989">
        <f t="shared" si="95"/>
        <v>29.425913242859473</v>
      </c>
    </row>
    <row r="1990" spans="1:13" x14ac:dyDescent="0.15">
      <c r="A1990" t="s">
        <v>2455</v>
      </c>
      <c r="B1990" s="6">
        <v>16604445</v>
      </c>
      <c r="C1990" s="7">
        <v>2754920</v>
      </c>
      <c r="D1990">
        <f t="shared" si="93"/>
        <v>6.0271967970031799</v>
      </c>
      <c r="F1990">
        <v>44589161</v>
      </c>
      <c r="G1990">
        <v>964222</v>
      </c>
      <c r="H1990">
        <f t="shared" si="94"/>
        <v>46.243666914880599</v>
      </c>
      <c r="K1990">
        <v>209569056</v>
      </c>
      <c r="L1990">
        <v>4531843</v>
      </c>
      <c r="M1990">
        <f t="shared" si="95"/>
        <v>46.243670842083453</v>
      </c>
    </row>
    <row r="1991" spans="1:13" x14ac:dyDescent="0.15">
      <c r="A1991" t="s">
        <v>2456</v>
      </c>
      <c r="B1991" s="6">
        <v>16620451</v>
      </c>
      <c r="C1991" s="7">
        <v>2757400</v>
      </c>
      <c r="D1991">
        <f t="shared" si="93"/>
        <v>6.0275806919561905</v>
      </c>
      <c r="F1991">
        <v>44675771</v>
      </c>
      <c r="G1991">
        <v>965090</v>
      </c>
      <c r="H1991">
        <f t="shared" si="94"/>
        <v>46.291818379632986</v>
      </c>
      <c r="K1991">
        <v>209976123</v>
      </c>
      <c r="L1991">
        <v>4535923</v>
      </c>
      <c r="M1991">
        <f t="shared" si="95"/>
        <v>46.291818225309378</v>
      </c>
    </row>
    <row r="1992" spans="1:13" x14ac:dyDescent="0.15">
      <c r="A1992" t="s">
        <v>2457</v>
      </c>
      <c r="B1992" s="6">
        <v>16636459</v>
      </c>
      <c r="C1992" s="7">
        <v>2759880</v>
      </c>
      <c r="D1992">
        <f t="shared" si="93"/>
        <v>6.0279646216502165</v>
      </c>
      <c r="F1992">
        <v>44718801</v>
      </c>
      <c r="G1992">
        <v>965958</v>
      </c>
      <c r="H1992">
        <f t="shared" si="94"/>
        <v>46.294767474362239</v>
      </c>
      <c r="K1992">
        <v>210178364</v>
      </c>
      <c r="L1992">
        <v>4540002</v>
      </c>
      <c r="M1992">
        <f t="shared" si="95"/>
        <v>46.2947734384258</v>
      </c>
    </row>
    <row r="1993" spans="1:13" x14ac:dyDescent="0.15">
      <c r="A1993" t="s">
        <v>2458</v>
      </c>
      <c r="B1993" s="6">
        <v>16652469</v>
      </c>
      <c r="C1993" s="7">
        <v>2762360</v>
      </c>
      <c r="D1993">
        <f t="shared" si="93"/>
        <v>6.0283485859916883</v>
      </c>
      <c r="F1993">
        <v>44805548</v>
      </c>
      <c r="G1993">
        <v>1519298</v>
      </c>
      <c r="H1993">
        <f t="shared" si="94"/>
        <v>29.490954374981076</v>
      </c>
      <c r="K1993">
        <v>210586075</v>
      </c>
      <c r="L1993">
        <v>7140700</v>
      </c>
      <c r="M1993">
        <f t="shared" si="95"/>
        <v>29.490956768944223</v>
      </c>
    </row>
    <row r="1994" spans="1:13" x14ac:dyDescent="0.15">
      <c r="A1994" t="s">
        <v>2459</v>
      </c>
      <c r="B1994" s="6">
        <v>16668481</v>
      </c>
      <c r="C1994" s="7">
        <v>2764840</v>
      </c>
      <c r="D1994">
        <f t="shared" si="93"/>
        <v>6.0287325848873712</v>
      </c>
      <c r="F1994">
        <v>44848631</v>
      </c>
      <c r="G1994">
        <v>967694</v>
      </c>
      <c r="H1994">
        <f t="shared" si="94"/>
        <v>46.345881032640484</v>
      </c>
      <c r="K1994">
        <v>210788565</v>
      </c>
      <c r="L1994">
        <v>4548161</v>
      </c>
      <c r="M1994">
        <f t="shared" si="95"/>
        <v>46.345889030753305</v>
      </c>
    </row>
    <row r="1995" spans="1:13" x14ac:dyDescent="0.15">
      <c r="A1995" t="s">
        <v>2460</v>
      </c>
      <c r="B1995" s="6">
        <v>16684495</v>
      </c>
      <c r="C1995" s="7">
        <v>2767320</v>
      </c>
      <c r="D1995">
        <f t="shared" si="93"/>
        <v>6.0291166182443661</v>
      </c>
      <c r="F1995">
        <v>44891718</v>
      </c>
      <c r="G1995">
        <v>968562</v>
      </c>
      <c r="H1995">
        <f t="shared" si="94"/>
        <v>46.348832599255388</v>
      </c>
      <c r="K1995">
        <v>210991074</v>
      </c>
      <c r="L1995">
        <v>4552241</v>
      </c>
      <c r="M1995">
        <f t="shared" si="95"/>
        <v>46.348836540068945</v>
      </c>
    </row>
    <row r="1996" spans="1:13" x14ac:dyDescent="0.15">
      <c r="A1996" t="s">
        <v>2461</v>
      </c>
      <c r="B1996" s="6">
        <v>16700511</v>
      </c>
      <c r="C1996" s="7">
        <v>2769800</v>
      </c>
      <c r="D1996">
        <f t="shared" si="93"/>
        <v>6.0295006859701061</v>
      </c>
      <c r="F1996">
        <v>44978650</v>
      </c>
      <c r="G1996">
        <v>1523390</v>
      </c>
      <c r="H1996">
        <f t="shared" si="94"/>
        <v>29.525367765312886</v>
      </c>
      <c r="K1996">
        <v>211399655</v>
      </c>
      <c r="L1996">
        <v>7159933</v>
      </c>
      <c r="M1996">
        <f t="shared" si="95"/>
        <v>29.525367765312886</v>
      </c>
    </row>
    <row r="1997" spans="1:13" x14ac:dyDescent="0.15">
      <c r="A1997" t="s">
        <v>2462</v>
      </c>
      <c r="B1997" s="6">
        <v>16716529</v>
      </c>
      <c r="C1997" s="7">
        <v>2772280</v>
      </c>
      <c r="D1997">
        <f t="shared" si="93"/>
        <v>6.0298847879723549</v>
      </c>
      <c r="F1997">
        <v>45021790</v>
      </c>
      <c r="G1997">
        <v>970298</v>
      </c>
      <c r="H1997">
        <f t="shared" si="94"/>
        <v>46.399961661262829</v>
      </c>
      <c r="K1997">
        <v>211602413</v>
      </c>
      <c r="L1997">
        <v>4560400</v>
      </c>
      <c r="M1997">
        <f t="shared" si="95"/>
        <v>46.399967765985437</v>
      </c>
    </row>
    <row r="1998" spans="1:13" x14ac:dyDescent="0.15">
      <c r="A1998" t="s">
        <v>2463</v>
      </c>
      <c r="B1998" s="6">
        <v>16732548</v>
      </c>
      <c r="C1998" s="7">
        <v>2774760</v>
      </c>
      <c r="D1998">
        <f t="shared" si="93"/>
        <v>6.0302685637676774</v>
      </c>
      <c r="F1998">
        <v>45064934</v>
      </c>
      <c r="G1998">
        <v>971166</v>
      </c>
      <c r="H1998">
        <f t="shared" si="94"/>
        <v>46.402915670441509</v>
      </c>
      <c r="K1998">
        <v>211805189</v>
      </c>
      <c r="L1998">
        <v>4564480</v>
      </c>
      <c r="M1998">
        <f t="shared" si="95"/>
        <v>46.402917528393161</v>
      </c>
    </row>
    <row r="1999" spans="1:13" x14ac:dyDescent="0.15">
      <c r="A1999" t="s">
        <v>2464</v>
      </c>
      <c r="B1999" s="6">
        <v>16748570</v>
      </c>
      <c r="C1999" s="7">
        <v>2777240</v>
      </c>
      <c r="D1999">
        <f t="shared" si="93"/>
        <v>6.0306527343693741</v>
      </c>
      <c r="F1999">
        <v>45152050</v>
      </c>
      <c r="G1999">
        <v>1527482</v>
      </c>
      <c r="H1999">
        <f t="shared" si="94"/>
        <v>29.559791866614468</v>
      </c>
      <c r="K1999">
        <v>212214635</v>
      </c>
      <c r="L1999">
        <v>7179165</v>
      </c>
      <c r="M1999">
        <f t="shared" si="95"/>
        <v>29.559793513591064</v>
      </c>
    </row>
    <row r="2000" spans="1:13" x14ac:dyDescent="0.15">
      <c r="A2000" t="s">
        <v>2465</v>
      </c>
      <c r="B2000" s="6">
        <v>16764593</v>
      </c>
      <c r="C2000" s="7">
        <v>2779720</v>
      </c>
      <c r="D2000">
        <f t="shared" si="93"/>
        <v>6.031036579223807</v>
      </c>
      <c r="F2000">
        <v>45195246</v>
      </c>
      <c r="G2000">
        <v>972902</v>
      </c>
      <c r="H2000">
        <f t="shared" si="94"/>
        <v>46.454058065457772</v>
      </c>
      <c r="K2000">
        <v>212417656</v>
      </c>
      <c r="L2000">
        <v>4572639</v>
      </c>
      <c r="M2000">
        <f t="shared" si="95"/>
        <v>46.454062085373458</v>
      </c>
    </row>
    <row r="2001" spans="1:13" x14ac:dyDescent="0.15">
      <c r="A2001" t="s">
        <v>2466</v>
      </c>
      <c r="B2001" s="6">
        <v>16780619</v>
      </c>
      <c r="C2001" s="7">
        <v>2782200</v>
      </c>
      <c r="D2001">
        <f t="shared" si="93"/>
        <v>6.0314208180576525</v>
      </c>
      <c r="F2001">
        <v>45282499</v>
      </c>
      <c r="G2001">
        <v>973770</v>
      </c>
      <c r="H2001">
        <f t="shared" si="94"/>
        <v>46.502253098781026</v>
      </c>
      <c r="K2001">
        <v>212827745</v>
      </c>
      <c r="L2001">
        <v>4576719</v>
      </c>
      <c r="M2001">
        <f t="shared" si="95"/>
        <v>46.502253033231888</v>
      </c>
    </row>
    <row r="2002" spans="1:13" x14ac:dyDescent="0.15">
      <c r="A2002" t="s">
        <v>2467</v>
      </c>
      <c r="B2002" s="6">
        <v>16796646</v>
      </c>
      <c r="C2002" s="7">
        <v>2784680</v>
      </c>
      <c r="D2002">
        <f t="shared" si="93"/>
        <v>6.0318047316029126</v>
      </c>
      <c r="F2002">
        <v>45325749</v>
      </c>
      <c r="G2002">
        <v>974638</v>
      </c>
      <c r="H2002">
        <f t="shared" si="94"/>
        <v>46.505214243647387</v>
      </c>
      <c r="K2002">
        <v>213031020</v>
      </c>
      <c r="L2002">
        <v>4580798</v>
      </c>
      <c r="M2002">
        <f t="shared" si="95"/>
        <v>46.505220269481434</v>
      </c>
    </row>
    <row r="2003" spans="1:13" x14ac:dyDescent="0.15">
      <c r="A2003" t="s">
        <v>2468</v>
      </c>
      <c r="B2003" s="6">
        <v>16812675</v>
      </c>
      <c r="C2003" s="7">
        <v>2787160</v>
      </c>
      <c r="D2003">
        <f t="shared" si="93"/>
        <v>6.0321886795160662</v>
      </c>
      <c r="F2003">
        <v>45413136</v>
      </c>
      <c r="G2003">
        <v>1532938</v>
      </c>
      <c r="H2003">
        <f t="shared" si="94"/>
        <v>29.624900680914688</v>
      </c>
      <c r="K2003">
        <v>213441739</v>
      </c>
      <c r="L2003">
        <v>7204808</v>
      </c>
      <c r="M2003">
        <f t="shared" si="95"/>
        <v>29.624903120249702</v>
      </c>
    </row>
    <row r="2004" spans="1:13" x14ac:dyDescent="0.15">
      <c r="A2004" t="s">
        <v>2469</v>
      </c>
      <c r="B2004" s="6">
        <v>16828706</v>
      </c>
      <c r="C2004" s="7">
        <v>2789640</v>
      </c>
      <c r="D2004">
        <f t="shared" si="93"/>
        <v>6.0325726617054531</v>
      </c>
      <c r="F2004">
        <v>45456438</v>
      </c>
      <c r="G2004">
        <v>976374</v>
      </c>
      <c r="H2004">
        <f t="shared" si="94"/>
        <v>46.55637901050212</v>
      </c>
      <c r="K2004">
        <v>213645258</v>
      </c>
      <c r="L2004">
        <v>4588957</v>
      </c>
      <c r="M2004">
        <f t="shared" si="95"/>
        <v>46.556386995999311</v>
      </c>
    </row>
    <row r="2005" spans="1:13" x14ac:dyDescent="0.15">
      <c r="A2005" t="s">
        <v>2470</v>
      </c>
      <c r="B2005" s="6">
        <v>16844739</v>
      </c>
      <c r="C2005" s="7">
        <v>2792120</v>
      </c>
      <c r="D2005">
        <f t="shared" si="93"/>
        <v>6.0329566780797386</v>
      </c>
      <c r="F2005">
        <v>45499745</v>
      </c>
      <c r="G2005">
        <v>977242</v>
      </c>
      <c r="H2005">
        <f t="shared" si="94"/>
        <v>46.55934251700193</v>
      </c>
      <c r="K2005">
        <v>213848801</v>
      </c>
      <c r="L2005">
        <v>4593037</v>
      </c>
      <c r="M2005">
        <f t="shared" si="95"/>
        <v>46.559346462917674</v>
      </c>
    </row>
    <row r="2006" spans="1:13" x14ac:dyDescent="0.15">
      <c r="A2006" t="s">
        <v>2471</v>
      </c>
      <c r="B2006" s="6">
        <v>16860774</v>
      </c>
      <c r="C2006" s="7">
        <v>2794600</v>
      </c>
      <c r="D2006">
        <f t="shared" si="93"/>
        <v>6.0333407285479135</v>
      </c>
      <c r="F2006">
        <v>45587317</v>
      </c>
      <c r="G2006">
        <v>1537030</v>
      </c>
      <c r="H2006">
        <f t="shared" si="94"/>
        <v>29.65935407897048</v>
      </c>
      <c r="K2006">
        <v>214260389</v>
      </c>
      <c r="L2006">
        <v>7224041</v>
      </c>
      <c r="M2006">
        <f t="shared" si="95"/>
        <v>29.659353954386471</v>
      </c>
    </row>
    <row r="2007" spans="1:13" x14ac:dyDescent="0.15">
      <c r="A2007" t="s">
        <v>2472</v>
      </c>
      <c r="B2007" s="6">
        <v>16876811</v>
      </c>
      <c r="C2007" s="7">
        <v>2797080</v>
      </c>
      <c r="D2007">
        <f t="shared" si="93"/>
        <v>6.0337248130192913</v>
      </c>
      <c r="F2007">
        <v>45630677</v>
      </c>
      <c r="G2007">
        <v>978978</v>
      </c>
      <c r="H2007">
        <f t="shared" si="94"/>
        <v>46.61052342340686</v>
      </c>
      <c r="K2007">
        <v>214464181</v>
      </c>
      <c r="L2007">
        <v>4601196</v>
      </c>
      <c r="M2007">
        <f t="shared" si="95"/>
        <v>46.610529305858741</v>
      </c>
    </row>
    <row r="2008" spans="1:13" x14ac:dyDescent="0.15">
      <c r="A2008" t="s">
        <v>2473</v>
      </c>
      <c r="B2008" s="6">
        <v>16892849</v>
      </c>
      <c r="C2008" s="7">
        <v>2799560</v>
      </c>
      <c r="D2008">
        <f t="shared" si="93"/>
        <v>6.0341085742045175</v>
      </c>
      <c r="F2008">
        <v>45674040</v>
      </c>
      <c r="G2008">
        <v>979846</v>
      </c>
      <c r="H2008">
        <f t="shared" si="94"/>
        <v>46.613488242029867</v>
      </c>
      <c r="K2008">
        <v>214667988</v>
      </c>
      <c r="L2008">
        <v>4605276</v>
      </c>
      <c r="M2008">
        <f t="shared" si="95"/>
        <v>46.613490266381426</v>
      </c>
    </row>
    <row r="2009" spans="1:13" x14ac:dyDescent="0.15">
      <c r="A2009" t="s">
        <v>2474</v>
      </c>
      <c r="B2009" s="6">
        <v>16908890</v>
      </c>
      <c r="C2009" s="7">
        <v>2802040</v>
      </c>
      <c r="D2009">
        <f t="shared" si="93"/>
        <v>6.0344927267276702</v>
      </c>
      <c r="F2009">
        <v>45761796</v>
      </c>
      <c r="G2009">
        <v>1541122</v>
      </c>
      <c r="H2009">
        <f t="shared" si="94"/>
        <v>29.693817880738838</v>
      </c>
      <c r="K2009">
        <v>215080441</v>
      </c>
      <c r="L2009">
        <v>7243273</v>
      </c>
      <c r="M2009">
        <f t="shared" si="95"/>
        <v>29.693819492928128</v>
      </c>
    </row>
    <row r="2010" spans="1:13" x14ac:dyDescent="0.15">
      <c r="A2010" t="s">
        <v>2475</v>
      </c>
      <c r="B2010" s="6">
        <v>16924932</v>
      </c>
      <c r="C2010" s="7">
        <v>2804520</v>
      </c>
      <c r="D2010">
        <f t="shared" si="93"/>
        <v>6.0348765564160711</v>
      </c>
      <c r="F2010">
        <v>45805212</v>
      </c>
      <c r="G2010">
        <v>981582</v>
      </c>
      <c r="H2010">
        <f t="shared" si="94"/>
        <v>46.664682115197714</v>
      </c>
      <c r="K2010">
        <v>215284496</v>
      </c>
      <c r="L2010">
        <v>4613435</v>
      </c>
      <c r="M2010">
        <f t="shared" si="95"/>
        <v>46.664686074475959</v>
      </c>
    </row>
    <row r="2011" spans="1:13" x14ac:dyDescent="0.15">
      <c r="A2011" t="s">
        <v>2476</v>
      </c>
      <c r="B2011" s="6">
        <v>16940977</v>
      </c>
      <c r="C2011" s="7">
        <v>2807000</v>
      </c>
      <c r="D2011">
        <f t="shared" si="93"/>
        <v>6.0352607766298538</v>
      </c>
      <c r="F2011">
        <v>45893106</v>
      </c>
      <c r="G2011">
        <v>982450</v>
      </c>
      <c r="H2011">
        <f t="shared" si="94"/>
        <v>46.712917705735663</v>
      </c>
      <c r="K2011">
        <v>215697598</v>
      </c>
      <c r="L2011">
        <v>4617515</v>
      </c>
      <c r="M2011">
        <f t="shared" si="95"/>
        <v>46.712917662422321</v>
      </c>
    </row>
    <row r="2012" spans="1:13" x14ac:dyDescent="0.15">
      <c r="A2012" t="s">
        <v>2477</v>
      </c>
      <c r="B2012" s="6">
        <v>16957023</v>
      </c>
      <c r="C2012" s="7">
        <v>2809480</v>
      </c>
      <c r="D2012">
        <f t="shared" si="93"/>
        <v>6.0356446744593306</v>
      </c>
      <c r="F2012">
        <v>45936574</v>
      </c>
      <c r="G2012">
        <v>983318</v>
      </c>
      <c r="H2012">
        <f t="shared" si="94"/>
        <v>46.71588845114195</v>
      </c>
      <c r="K2012">
        <v>215901897</v>
      </c>
      <c r="L2012">
        <v>4621594</v>
      </c>
      <c r="M2012">
        <f t="shared" si="95"/>
        <v>46.715894342947479</v>
      </c>
    </row>
    <row r="2013" spans="1:13" x14ac:dyDescent="0.15">
      <c r="A2013" t="s">
        <v>2478</v>
      </c>
      <c r="B2013" s="6">
        <v>16973071</v>
      </c>
      <c r="C2013" s="7">
        <v>2811960</v>
      </c>
      <c r="D2013">
        <f t="shared" si="93"/>
        <v>6.036028606381314</v>
      </c>
      <c r="F2013">
        <v>46024602</v>
      </c>
      <c r="G2013">
        <v>1546578</v>
      </c>
      <c r="H2013">
        <f t="shared" si="94"/>
        <v>29.758991787029171</v>
      </c>
      <c r="K2013">
        <v>216315629</v>
      </c>
      <c r="L2013">
        <v>7268916</v>
      </c>
      <c r="M2013">
        <f t="shared" si="95"/>
        <v>29.758994188404433</v>
      </c>
    </row>
    <row r="2014" spans="1:13" x14ac:dyDescent="0.15">
      <c r="A2014" t="s">
        <v>2479</v>
      </c>
      <c r="B2014" s="6">
        <v>16989121</v>
      </c>
      <c r="C2014" s="7">
        <v>2814440</v>
      </c>
      <c r="D2014">
        <f t="shared" si="93"/>
        <v>6.0364125723056805</v>
      </c>
      <c r="F2014">
        <v>46068124</v>
      </c>
      <c r="G2014">
        <v>985054</v>
      </c>
      <c r="H2014">
        <f t="shared" si="94"/>
        <v>46.767105153626098</v>
      </c>
      <c r="K2014">
        <v>216520182</v>
      </c>
      <c r="L2014">
        <v>4629753</v>
      </c>
      <c r="M2014">
        <f t="shared" si="95"/>
        <v>46.767113061971123</v>
      </c>
    </row>
    <row r="2015" spans="1:13" x14ac:dyDescent="0.15">
      <c r="A2015" t="s">
        <v>2480</v>
      </c>
      <c r="B2015" s="6">
        <v>17005173</v>
      </c>
      <c r="C2015" s="7">
        <v>2816920</v>
      </c>
      <c r="D2015">
        <f t="shared" si="93"/>
        <v>6.0367965721426238</v>
      </c>
      <c r="F2015">
        <v>46111651</v>
      </c>
      <c r="G2015">
        <v>985922</v>
      </c>
      <c r="H2015">
        <f t="shared" si="94"/>
        <v>46.770080188899321</v>
      </c>
      <c r="K2015">
        <v>216724759</v>
      </c>
      <c r="L2015">
        <v>4633833</v>
      </c>
      <c r="M2015">
        <f t="shared" si="95"/>
        <v>46.770084075105856</v>
      </c>
    </row>
    <row r="2016" spans="1:13" x14ac:dyDescent="0.15">
      <c r="A2016" t="s">
        <v>2481</v>
      </c>
      <c r="B2016" s="6">
        <v>17021227</v>
      </c>
      <c r="C2016" s="7">
        <v>2819400</v>
      </c>
      <c r="D2016">
        <f t="shared" si="93"/>
        <v>6.0371806058026527</v>
      </c>
      <c r="F2016">
        <v>46199864</v>
      </c>
      <c r="G2016">
        <v>1550670</v>
      </c>
      <c r="H2016">
        <f t="shared" si="94"/>
        <v>29.793485396635003</v>
      </c>
      <c r="K2016">
        <v>217139360</v>
      </c>
      <c r="L2016">
        <v>7288149</v>
      </c>
      <c r="M2016">
        <f t="shared" si="95"/>
        <v>29.793485286867764</v>
      </c>
    </row>
    <row r="2017" spans="1:13" x14ac:dyDescent="0.15">
      <c r="A2017" t="s">
        <v>2482</v>
      </c>
      <c r="B2017" s="6">
        <v>17037283</v>
      </c>
      <c r="C2017" s="7">
        <v>2821880</v>
      </c>
      <c r="D2017">
        <f t="shared" si="93"/>
        <v>6.0375646731965924</v>
      </c>
      <c r="F2017">
        <v>46243444</v>
      </c>
      <c r="G2017">
        <v>987658</v>
      </c>
      <c r="H2017">
        <f t="shared" si="94"/>
        <v>46.821312640610415</v>
      </c>
      <c r="K2017">
        <v>217344186</v>
      </c>
      <c r="L2017">
        <v>4641992</v>
      </c>
      <c r="M2017">
        <f t="shared" si="95"/>
        <v>46.821318520152552</v>
      </c>
    </row>
    <row r="2018" spans="1:13" x14ac:dyDescent="0.15">
      <c r="A2018" t="s">
        <v>2483</v>
      </c>
      <c r="B2018" s="6">
        <v>17053341</v>
      </c>
      <c r="C2018" s="7">
        <v>2824360</v>
      </c>
      <c r="D2018">
        <f t="shared" si="93"/>
        <v>6.0379487742355789</v>
      </c>
      <c r="F2018">
        <v>46287030</v>
      </c>
      <c r="G2018">
        <v>988526</v>
      </c>
      <c r="H2018">
        <f t="shared" si="94"/>
        <v>46.824291925553801</v>
      </c>
      <c r="K2018">
        <v>217549041</v>
      </c>
      <c r="L2018">
        <v>4646072</v>
      </c>
      <c r="M2018">
        <f t="shared" si="95"/>
        <v>46.82429394120453</v>
      </c>
    </row>
    <row r="2019" spans="1:13" x14ac:dyDescent="0.15">
      <c r="A2019" t="s">
        <v>2484</v>
      </c>
      <c r="B2019" s="6">
        <v>17069400</v>
      </c>
      <c r="C2019" s="7">
        <v>2826840</v>
      </c>
      <c r="D2019">
        <f t="shared" si="93"/>
        <v>6.0383325550791698</v>
      </c>
      <c r="F2019">
        <v>46375425</v>
      </c>
      <c r="G2019">
        <v>1554762</v>
      </c>
      <c r="H2019">
        <f t="shared" si="94"/>
        <v>29.827989750199709</v>
      </c>
      <c r="K2019">
        <v>217964497</v>
      </c>
      <c r="L2019">
        <v>7307381</v>
      </c>
      <c r="M2019">
        <f t="shared" si="95"/>
        <v>29.827991314535261</v>
      </c>
    </row>
    <row r="2020" spans="1:13" x14ac:dyDescent="0.15">
      <c r="A2020" t="s">
        <v>2485</v>
      </c>
      <c r="B2020" s="6">
        <v>17085462</v>
      </c>
      <c r="C2020" s="7">
        <v>2829320</v>
      </c>
      <c r="D2020">
        <f t="shared" si="93"/>
        <v>6.0387167234529855</v>
      </c>
      <c r="F2020">
        <v>46419063</v>
      </c>
      <c r="G2020">
        <v>990262</v>
      </c>
      <c r="H2020">
        <f t="shared" si="94"/>
        <v>46.875536979102499</v>
      </c>
      <c r="K2020">
        <v>218169596</v>
      </c>
      <c r="L2020">
        <v>4654231</v>
      </c>
      <c r="M2020">
        <f t="shared" si="95"/>
        <v>46.875540986255302</v>
      </c>
    </row>
    <row r="2021" spans="1:13" x14ac:dyDescent="0.15">
      <c r="A2021" t="s">
        <v>2486</v>
      </c>
      <c r="B2021" s="6">
        <v>17101525</v>
      </c>
      <c r="C2021" s="7">
        <v>2831800</v>
      </c>
      <c r="D2021">
        <f t="shared" si="93"/>
        <v>6.0391005720742994</v>
      </c>
      <c r="F2021">
        <v>46507596</v>
      </c>
      <c r="G2021">
        <v>991130</v>
      </c>
      <c r="H2021">
        <f t="shared" si="94"/>
        <v>46.923810196442446</v>
      </c>
      <c r="K2021">
        <v>218585701</v>
      </c>
      <c r="L2021">
        <v>4658311</v>
      </c>
      <c r="M2021">
        <f t="shared" si="95"/>
        <v>46.923810153508427</v>
      </c>
    </row>
    <row r="2022" spans="1:13" x14ac:dyDescent="0.15">
      <c r="A2022" t="s">
        <v>2487</v>
      </c>
      <c r="B2022" s="6">
        <v>17117591</v>
      </c>
      <c r="C2022" s="7">
        <v>2834280</v>
      </c>
      <c r="D2022">
        <f t="shared" si="93"/>
        <v>6.039484807429047</v>
      </c>
      <c r="F2022">
        <v>46551288</v>
      </c>
      <c r="G2022">
        <v>991998</v>
      </c>
      <c r="H2022">
        <f t="shared" si="94"/>
        <v>46.926796223379483</v>
      </c>
      <c r="K2022">
        <v>218791053</v>
      </c>
      <c r="L2022">
        <v>4662390</v>
      </c>
      <c r="M2022">
        <f t="shared" si="95"/>
        <v>46.926802133669639</v>
      </c>
    </row>
    <row r="2023" spans="1:13" x14ac:dyDescent="0.15">
      <c r="A2023" t="s">
        <v>2488</v>
      </c>
      <c r="B2023" s="6">
        <v>17133658</v>
      </c>
      <c r="C2023" s="7">
        <v>2836760</v>
      </c>
      <c r="D2023">
        <f t="shared" si="93"/>
        <v>6.0398687234732584</v>
      </c>
      <c r="F2023">
        <v>46639958</v>
      </c>
      <c r="G2023">
        <v>1560218</v>
      </c>
      <c r="H2023">
        <f t="shared" si="94"/>
        <v>29.893231586867987</v>
      </c>
      <c r="K2023">
        <v>219207802</v>
      </c>
      <c r="L2023">
        <v>7333024</v>
      </c>
      <c r="M2023">
        <f t="shared" si="95"/>
        <v>29.893233950959385</v>
      </c>
    </row>
    <row r="2024" spans="1:13" x14ac:dyDescent="0.15">
      <c r="A2024" t="s">
        <v>2489</v>
      </c>
      <c r="B2024" s="6">
        <v>17149727</v>
      </c>
      <c r="C2024" s="7">
        <v>2839240</v>
      </c>
      <c r="D2024">
        <f t="shared" si="93"/>
        <v>6.0402526732505883</v>
      </c>
      <c r="F2024">
        <v>46683700</v>
      </c>
      <c r="G2024">
        <v>993734</v>
      </c>
      <c r="H2024">
        <f t="shared" si="94"/>
        <v>46.978064552485876</v>
      </c>
      <c r="K2024">
        <v>219413390</v>
      </c>
      <c r="L2024">
        <v>4670549</v>
      </c>
      <c r="M2024">
        <f t="shared" si="95"/>
        <v>46.978072599174098</v>
      </c>
    </row>
    <row r="2025" spans="1:13" x14ac:dyDescent="0.15">
      <c r="A2025" t="s">
        <v>2490</v>
      </c>
      <c r="B2025" s="6">
        <v>17165798</v>
      </c>
      <c r="C2025" s="7">
        <v>2841720</v>
      </c>
      <c r="D2025">
        <f t="shared" si="93"/>
        <v>6.040636656672719</v>
      </c>
      <c r="F2025">
        <v>46727447</v>
      </c>
      <c r="G2025">
        <v>994602</v>
      </c>
      <c r="H2025">
        <f t="shared" si="94"/>
        <v>46.981050711741986</v>
      </c>
      <c r="K2025">
        <v>219619000</v>
      </c>
      <c r="L2025">
        <v>4674629</v>
      </c>
      <c r="M2025">
        <f t="shared" si="95"/>
        <v>46.981054539301411</v>
      </c>
    </row>
    <row r="2026" spans="1:13" x14ac:dyDescent="0.15">
      <c r="A2026" t="s">
        <v>2491</v>
      </c>
      <c r="B2026" s="6">
        <v>17181871</v>
      </c>
      <c r="C2026" s="7">
        <v>2844200</v>
      </c>
      <c r="D2026">
        <f t="shared" si="93"/>
        <v>6.0410206736516416</v>
      </c>
      <c r="F2026">
        <v>46816302</v>
      </c>
      <c r="G2026">
        <v>1564310</v>
      </c>
      <c r="H2026">
        <f t="shared" si="94"/>
        <v>29.927764957073727</v>
      </c>
      <c r="K2026">
        <v>220036619</v>
      </c>
      <c r="L2026">
        <v>7352257</v>
      </c>
      <c r="M2026">
        <f t="shared" si="95"/>
        <v>29.927764902668663</v>
      </c>
    </row>
    <row r="2027" spans="1:13" x14ac:dyDescent="0.15">
      <c r="A2027" t="s">
        <v>2492</v>
      </c>
      <c r="B2027" s="6">
        <v>17197946</v>
      </c>
      <c r="C2027" s="7">
        <v>2846680</v>
      </c>
      <c r="D2027">
        <f t="shared" si="93"/>
        <v>6.0414047240996531</v>
      </c>
      <c r="F2027">
        <v>46860102</v>
      </c>
      <c r="G2027">
        <v>996338</v>
      </c>
      <c r="H2027">
        <f t="shared" si="94"/>
        <v>47.032334408604306</v>
      </c>
      <c r="K2027">
        <v>220242479</v>
      </c>
      <c r="L2027">
        <v>4682788</v>
      </c>
      <c r="M2027">
        <f t="shared" si="95"/>
        <v>47.032340349381606</v>
      </c>
    </row>
    <row r="2028" spans="1:13" x14ac:dyDescent="0.15">
      <c r="A2028" t="s">
        <v>2493</v>
      </c>
      <c r="B2028" s="6">
        <v>17214023</v>
      </c>
      <c r="C2028" s="7">
        <v>2849160</v>
      </c>
      <c r="D2028">
        <f t="shared" si="93"/>
        <v>6.0417888079293549</v>
      </c>
      <c r="F2028">
        <v>46903908</v>
      </c>
      <c r="G2028">
        <v>997206</v>
      </c>
      <c r="H2028">
        <f t="shared" si="94"/>
        <v>47.03532469720399</v>
      </c>
      <c r="K2028">
        <v>220448367</v>
      </c>
      <c r="L2028">
        <v>4686868</v>
      </c>
      <c r="M2028">
        <f t="shared" si="95"/>
        <v>47.035326576297862</v>
      </c>
    </row>
    <row r="2029" spans="1:13" x14ac:dyDescent="0.15">
      <c r="A2029" t="s">
        <v>2494</v>
      </c>
      <c r="B2029" s="6">
        <v>17230101</v>
      </c>
      <c r="C2029" s="7">
        <v>2851640</v>
      </c>
      <c r="D2029">
        <f t="shared" si="93"/>
        <v>6.0421725743782524</v>
      </c>
      <c r="F2029">
        <v>46992946</v>
      </c>
      <c r="G2029">
        <v>1568402</v>
      </c>
      <c r="H2029">
        <f t="shared" si="94"/>
        <v>29.962309407919655</v>
      </c>
      <c r="K2029">
        <v>220866846</v>
      </c>
      <c r="L2029">
        <v>7371489</v>
      </c>
      <c r="M2029">
        <f t="shared" si="95"/>
        <v>29.962311006636515</v>
      </c>
    </row>
    <row r="2030" spans="1:13" x14ac:dyDescent="0.15">
      <c r="A2030" t="s">
        <v>2495</v>
      </c>
      <c r="B2030" s="6">
        <v>17246182</v>
      </c>
      <c r="C2030" s="7">
        <v>2854120</v>
      </c>
      <c r="D2030">
        <f t="shared" si="93"/>
        <v>6.042556725015066</v>
      </c>
      <c r="F2030">
        <v>47036804</v>
      </c>
      <c r="G2030">
        <v>998942</v>
      </c>
      <c r="H2030">
        <f t="shared" si="94"/>
        <v>47.08662164570115</v>
      </c>
      <c r="K2030">
        <v>221072978</v>
      </c>
      <c r="L2030">
        <v>4695027</v>
      </c>
      <c r="M2030">
        <f t="shared" si="95"/>
        <v>47.086625486924781</v>
      </c>
    </row>
    <row r="2031" spans="1:13" x14ac:dyDescent="0.15">
      <c r="A2031" t="s">
        <v>2516</v>
      </c>
      <c r="B2031" s="6">
        <v>17262264</v>
      </c>
      <c r="C2031" s="7">
        <v>2856600</v>
      </c>
      <c r="D2031">
        <f t="shared" si="93"/>
        <v>6.042940558706154</v>
      </c>
      <c r="F2031">
        <v>47125980</v>
      </c>
      <c r="G2031">
        <v>999810</v>
      </c>
      <c r="H2031">
        <f t="shared" si="94"/>
        <v>47.134935637771179</v>
      </c>
      <c r="K2031">
        <v>221492106</v>
      </c>
      <c r="L2031">
        <v>4699107</v>
      </c>
      <c r="M2031">
        <f t="shared" si="95"/>
        <v>47.134935637771179</v>
      </c>
    </row>
    <row r="2032" spans="1:13" x14ac:dyDescent="0.15">
      <c r="A2032" t="s">
        <v>2517</v>
      </c>
      <c r="B2032" s="6">
        <v>17278349</v>
      </c>
      <c r="C2032" s="7">
        <v>2859000</v>
      </c>
      <c r="D2032">
        <f t="shared" si="93"/>
        <v>6.0434938789786639</v>
      </c>
      <c r="F2032">
        <v>47169892</v>
      </c>
      <c r="G2032">
        <v>1000650</v>
      </c>
      <c r="H2032">
        <f t="shared" si="94"/>
        <v>47.139251486533752</v>
      </c>
      <c r="K2032">
        <v>221698492</v>
      </c>
      <c r="L2032">
        <v>4703055</v>
      </c>
      <c r="M2032">
        <f t="shared" si="95"/>
        <v>47.139251401482653</v>
      </c>
    </row>
    <row r="2033" spans="1:13" x14ac:dyDescent="0.15">
      <c r="A2033" t="s">
        <v>2518</v>
      </c>
      <c r="B2033" s="6">
        <v>17294435</v>
      </c>
      <c r="C2033" s="7">
        <v>2861560</v>
      </c>
      <c r="D2033">
        <f t="shared" si="93"/>
        <v>6.0437086763863066</v>
      </c>
      <c r="F2033">
        <v>47259205</v>
      </c>
      <c r="G2033">
        <v>1573858</v>
      </c>
      <c r="H2033">
        <f t="shared" si="94"/>
        <v>30.027616849804748</v>
      </c>
      <c r="K2033">
        <v>222118263</v>
      </c>
      <c r="L2033">
        <v>7397132</v>
      </c>
      <c r="M2033">
        <f t="shared" si="95"/>
        <v>30.027619217826583</v>
      </c>
    </row>
    <row r="2034" spans="1:13" x14ac:dyDescent="0.15">
      <c r="A2034" t="s">
        <v>2519</v>
      </c>
      <c r="B2034" s="6">
        <v>17310523</v>
      </c>
      <c r="C2034" s="7">
        <v>2864040</v>
      </c>
      <c r="D2034">
        <f t="shared" si="93"/>
        <v>6.0440926104384021</v>
      </c>
      <c r="F2034">
        <v>47303167</v>
      </c>
      <c r="G2034">
        <v>1002414</v>
      </c>
      <c r="H2034">
        <f t="shared" si="94"/>
        <v>47.189252145321191</v>
      </c>
      <c r="K2034">
        <v>222324884</v>
      </c>
      <c r="L2034">
        <v>4711345</v>
      </c>
      <c r="M2034">
        <f t="shared" si="95"/>
        <v>47.189259967164368</v>
      </c>
    </row>
    <row r="2035" spans="1:13" x14ac:dyDescent="0.15">
      <c r="A2035" t="s">
        <v>2520</v>
      </c>
      <c r="B2035" s="6">
        <v>17326613</v>
      </c>
      <c r="C2035" s="7">
        <v>2866520</v>
      </c>
      <c r="D2035">
        <f t="shared" si="93"/>
        <v>6.0444765778714258</v>
      </c>
      <c r="F2035">
        <v>47347135</v>
      </c>
      <c r="G2035">
        <v>1003282</v>
      </c>
      <c r="H2035">
        <f t="shared" si="94"/>
        <v>47.192250035383871</v>
      </c>
      <c r="K2035">
        <v>222531534</v>
      </c>
      <c r="L2035">
        <v>4715425</v>
      </c>
      <c r="M2035">
        <f t="shared" si="95"/>
        <v>47.192253932572356</v>
      </c>
    </row>
    <row r="2036" spans="1:13" x14ac:dyDescent="0.15">
      <c r="A2036" t="s">
        <v>2521</v>
      </c>
      <c r="B2036" s="6">
        <v>17342705</v>
      </c>
      <c r="C2036" s="7">
        <v>2869000</v>
      </c>
      <c r="D2036">
        <f t="shared" si="93"/>
        <v>6.044860578598815</v>
      </c>
      <c r="F2036">
        <v>47436633</v>
      </c>
      <c r="G2036">
        <v>1577950</v>
      </c>
      <c r="H2036">
        <f t="shared" si="94"/>
        <v>30.062190183465891</v>
      </c>
      <c r="K2036">
        <v>222952175</v>
      </c>
      <c r="L2036">
        <v>7416365</v>
      </c>
      <c r="M2036">
        <f t="shared" si="95"/>
        <v>30.062190169982195</v>
      </c>
    </row>
    <row r="2037" spans="1:13" x14ac:dyDescent="0.15">
      <c r="A2037" t="s">
        <v>2522</v>
      </c>
      <c r="B2037" s="6">
        <v>17358799</v>
      </c>
      <c r="C2037" s="7">
        <v>2871480</v>
      </c>
      <c r="D2037">
        <f t="shared" si="93"/>
        <v>6.0452446125343027</v>
      </c>
      <c r="F2037">
        <v>47480654</v>
      </c>
      <c r="G2037">
        <v>1005018</v>
      </c>
      <c r="H2037">
        <f t="shared" si="94"/>
        <v>47.243585687022524</v>
      </c>
      <c r="K2037">
        <v>223159073</v>
      </c>
      <c r="L2037">
        <v>4723584</v>
      </c>
      <c r="M2037">
        <f t="shared" si="95"/>
        <v>47.24359151864347</v>
      </c>
    </row>
    <row r="2038" spans="1:13" x14ac:dyDescent="0.15">
      <c r="A2038" t="s">
        <v>2523</v>
      </c>
      <c r="B2038" s="6">
        <v>17374895</v>
      </c>
      <c r="C2038" s="7">
        <v>2873960</v>
      </c>
      <c r="D2038">
        <f t="shared" si="93"/>
        <v>6.0456286795919221</v>
      </c>
      <c r="F2038">
        <v>47524681</v>
      </c>
      <c r="G2038">
        <v>1005886</v>
      </c>
      <c r="H2038">
        <f t="shared" si="94"/>
        <v>47.246587585471914</v>
      </c>
      <c r="K2038">
        <v>223366000</v>
      </c>
      <c r="L2038">
        <v>4727664</v>
      </c>
      <c r="M2038">
        <f t="shared" si="95"/>
        <v>47.246589436135899</v>
      </c>
    </row>
    <row r="2039" spans="1:13" x14ac:dyDescent="0.15">
      <c r="A2039" t="s">
        <v>2524</v>
      </c>
      <c r="B2039" s="6">
        <v>17390993</v>
      </c>
      <c r="C2039" s="7">
        <v>2876440</v>
      </c>
      <c r="D2039">
        <f t="shared" si="93"/>
        <v>6.0460127796860004</v>
      </c>
      <c r="F2039">
        <v>47614364</v>
      </c>
      <c r="G2039">
        <v>1582042</v>
      </c>
      <c r="H2039">
        <f t="shared" si="94"/>
        <v>30.096776191782521</v>
      </c>
      <c r="K2039">
        <v>223787510</v>
      </c>
      <c r="L2039">
        <v>7435597</v>
      </c>
      <c r="M2039">
        <f t="shared" si="95"/>
        <v>30.096777703256375</v>
      </c>
    </row>
    <row r="2040" spans="1:13" x14ac:dyDescent="0.15">
      <c r="A2040" t="s">
        <v>2525</v>
      </c>
      <c r="B2040" s="6">
        <v>17407092</v>
      </c>
      <c r="C2040" s="7">
        <v>2878920</v>
      </c>
      <c r="D2040">
        <f t="shared" si="93"/>
        <v>6.046396565378684</v>
      </c>
      <c r="F2040">
        <v>47658441</v>
      </c>
      <c r="G2040">
        <v>1007622</v>
      </c>
      <c r="H2040">
        <f t="shared" si="94"/>
        <v>47.29793613081096</v>
      </c>
      <c r="K2040">
        <v>223994672</v>
      </c>
      <c r="L2040">
        <v>4735823</v>
      </c>
      <c r="M2040">
        <f t="shared" si="95"/>
        <v>47.297939977908804</v>
      </c>
    </row>
    <row r="2041" spans="1:13" x14ac:dyDescent="0.15">
      <c r="A2041" t="s">
        <v>2526</v>
      </c>
      <c r="B2041" s="6">
        <v>17423194</v>
      </c>
      <c r="C2041" s="7">
        <v>2881400</v>
      </c>
      <c r="D2041">
        <f t="shared" si="93"/>
        <v>6.0467807315888109</v>
      </c>
      <c r="F2041">
        <v>47748262</v>
      </c>
      <c r="G2041">
        <v>1008490</v>
      </c>
      <c r="H2041">
        <f t="shared" si="94"/>
        <v>47.346291981080626</v>
      </c>
      <c r="K2041">
        <v>224416831</v>
      </c>
      <c r="L2041">
        <v>4739903</v>
      </c>
      <c r="M2041">
        <f t="shared" si="95"/>
        <v>47.346291896690715</v>
      </c>
    </row>
    <row r="2042" spans="1:13" x14ac:dyDescent="0.15">
      <c r="A2042" t="s">
        <v>2527</v>
      </c>
      <c r="B2042" s="6">
        <v>17439297</v>
      </c>
      <c r="C2042" s="7">
        <v>2883880</v>
      </c>
      <c r="D2042">
        <f t="shared" si="93"/>
        <v>6.0471645838245696</v>
      </c>
      <c r="F2042">
        <v>47792393</v>
      </c>
      <c r="G2042">
        <v>1009358</v>
      </c>
      <c r="H2042">
        <f t="shared" si="94"/>
        <v>47.349298266819105</v>
      </c>
      <c r="K2042">
        <v>224624247</v>
      </c>
      <c r="L2042">
        <v>4743982</v>
      </c>
      <c r="M2042">
        <f t="shared" si="95"/>
        <v>47.34930423429094</v>
      </c>
    </row>
    <row r="2043" spans="1:13" x14ac:dyDescent="0.15">
      <c r="A2043" t="s">
        <v>2528</v>
      </c>
      <c r="B2043" s="6">
        <v>17455403</v>
      </c>
      <c r="C2043" s="7">
        <v>2886360</v>
      </c>
      <c r="D2043">
        <f t="shared" si="93"/>
        <v>6.0475488158095319</v>
      </c>
      <c r="F2043">
        <v>47882352</v>
      </c>
      <c r="G2043">
        <v>1587498</v>
      </c>
      <c r="H2043">
        <f t="shared" si="94"/>
        <v>30.162149495621414</v>
      </c>
      <c r="K2043">
        <v>225047054</v>
      </c>
      <c r="L2043">
        <v>7461240</v>
      </c>
      <c r="M2043">
        <f t="shared" si="95"/>
        <v>30.162151867517998</v>
      </c>
    </row>
    <row r="2044" spans="1:13" x14ac:dyDescent="0.15">
      <c r="A2044" t="s">
        <v>2529</v>
      </c>
      <c r="B2044" s="6">
        <v>17471510</v>
      </c>
      <c r="C2044" s="7">
        <v>2888840</v>
      </c>
      <c r="D2044">
        <f t="shared" si="93"/>
        <v>6.0479327342462721</v>
      </c>
      <c r="F2044">
        <v>47926534</v>
      </c>
      <c r="G2044">
        <v>1011094</v>
      </c>
      <c r="H2044">
        <f t="shared" si="94"/>
        <v>47.400670956409591</v>
      </c>
      <c r="K2044">
        <v>225254709</v>
      </c>
      <c r="L2044">
        <v>4752141</v>
      </c>
      <c r="M2044">
        <f t="shared" si="95"/>
        <v>47.400678767738583</v>
      </c>
    </row>
    <row r="2045" spans="1:13" x14ac:dyDescent="0.15">
      <c r="A2045" t="s">
        <v>2530</v>
      </c>
      <c r="B2045" s="6">
        <v>17487619</v>
      </c>
      <c r="C2045" s="7">
        <v>2891320</v>
      </c>
      <c r="D2045">
        <f t="shared" si="93"/>
        <v>6.0483166858044077</v>
      </c>
      <c r="F2045">
        <v>47970724</v>
      </c>
      <c r="G2045">
        <v>1011962</v>
      </c>
      <c r="H2045">
        <f t="shared" si="94"/>
        <v>47.40368116589358</v>
      </c>
      <c r="K2045">
        <v>225462402</v>
      </c>
      <c r="L2045">
        <v>4756221</v>
      </c>
      <c r="M2045">
        <f t="shared" si="95"/>
        <v>47.403684984360481</v>
      </c>
    </row>
    <row r="2046" spans="1:13" x14ac:dyDescent="0.15">
      <c r="A2046" t="s">
        <v>2531</v>
      </c>
      <c r="B2046" s="6">
        <v>17503730</v>
      </c>
      <c r="C2046" s="7">
        <v>2893800</v>
      </c>
      <c r="D2046">
        <f t="shared" si="93"/>
        <v>6.0487006703987838</v>
      </c>
      <c r="F2046">
        <v>48060865</v>
      </c>
      <c r="G2046">
        <v>1591590</v>
      </c>
      <c r="H2046">
        <f t="shared" si="94"/>
        <v>30.196762357139715</v>
      </c>
      <c r="K2046">
        <v>225886065</v>
      </c>
      <c r="L2046">
        <v>7480473</v>
      </c>
      <c r="M2046">
        <f t="shared" si="95"/>
        <v>30.196762290299024</v>
      </c>
    </row>
    <row r="2047" spans="1:13" x14ac:dyDescent="0.15">
      <c r="A2047" t="s">
        <v>2532</v>
      </c>
      <c r="B2047" s="6">
        <v>17519843</v>
      </c>
      <c r="C2047" s="7">
        <v>2896280</v>
      </c>
      <c r="D2047">
        <f t="shared" si="93"/>
        <v>6.0490846879445357</v>
      </c>
      <c r="F2047">
        <v>48105108</v>
      </c>
      <c r="G2047">
        <v>1013698</v>
      </c>
      <c r="H2047">
        <f t="shared" si="94"/>
        <v>47.455068472069591</v>
      </c>
      <c r="K2047">
        <v>226094007</v>
      </c>
      <c r="L2047">
        <v>4764380</v>
      </c>
      <c r="M2047">
        <f t="shared" si="95"/>
        <v>47.455074322367231</v>
      </c>
    </row>
    <row r="2048" spans="1:13" x14ac:dyDescent="0.15">
      <c r="A2048" t="s">
        <v>2533</v>
      </c>
      <c r="B2048" s="6">
        <v>17535958</v>
      </c>
      <c r="C2048" s="7">
        <v>2898760</v>
      </c>
      <c r="D2048">
        <f t="shared" si="93"/>
        <v>6.0494687383570902</v>
      </c>
      <c r="F2048">
        <v>48149356</v>
      </c>
      <c r="G2048">
        <v>1014566</v>
      </c>
      <c r="H2048">
        <f t="shared" si="94"/>
        <v>47.458081583652515</v>
      </c>
      <c r="K2048">
        <v>226301973</v>
      </c>
      <c r="L2048">
        <v>4768460</v>
      </c>
      <c r="M2048">
        <f t="shared" si="95"/>
        <v>47.458083532209564</v>
      </c>
    </row>
    <row r="2049" spans="1:13" x14ac:dyDescent="0.15">
      <c r="A2049" t="s">
        <v>2534</v>
      </c>
      <c r="B2049" s="6">
        <v>17552075</v>
      </c>
      <c r="C2049" s="7">
        <v>2901240</v>
      </c>
      <c r="D2049">
        <f t="shared" si="93"/>
        <v>6.0498528215521636</v>
      </c>
      <c r="F2049">
        <v>48239683</v>
      </c>
      <c r="G2049">
        <v>1595682</v>
      </c>
      <c r="H2049">
        <f t="shared" si="94"/>
        <v>30.23138883562013</v>
      </c>
      <c r="K2049">
        <v>226726510</v>
      </c>
      <c r="L2049">
        <v>7499705</v>
      </c>
      <c r="M2049">
        <f t="shared" si="95"/>
        <v>30.231390434690432</v>
      </c>
    </row>
    <row r="2050" spans="1:13" x14ac:dyDescent="0.15">
      <c r="A2050" t="s">
        <v>2535</v>
      </c>
      <c r="B2050" s="6">
        <v>17568193</v>
      </c>
      <c r="C2050" s="7">
        <v>2903720</v>
      </c>
      <c r="D2050">
        <f t="shared" ref="D2050:D2113" si="96">B2050/C2050</f>
        <v>6.0502365930599371</v>
      </c>
      <c r="F2050">
        <v>48283982</v>
      </c>
      <c r="G2050">
        <v>1016302</v>
      </c>
      <c r="H2050">
        <f t="shared" ref="H2050:H2113" si="97">F2050/G2050</f>
        <v>47.509482417627829</v>
      </c>
      <c r="K2050">
        <v>226934715</v>
      </c>
      <c r="L2050">
        <v>4776619</v>
      </c>
      <c r="M2050">
        <f t="shared" ref="M2050:M2113" si="98">K2050/L2050</f>
        <v>47.509486312389576</v>
      </c>
    </row>
    <row r="2051" spans="1:13" x14ac:dyDescent="0.15">
      <c r="A2051" t="s">
        <v>2536</v>
      </c>
      <c r="B2051" s="6">
        <v>17584314</v>
      </c>
      <c r="C2051" s="7">
        <v>2906200</v>
      </c>
      <c r="D2051">
        <f t="shared" si="96"/>
        <v>6.0506207418622253</v>
      </c>
      <c r="F2051">
        <v>48374447</v>
      </c>
      <c r="G2051">
        <v>1017170</v>
      </c>
      <c r="H2051">
        <f t="shared" si="97"/>
        <v>47.557878230777547</v>
      </c>
      <c r="K2051">
        <v>227359900</v>
      </c>
      <c r="L2051">
        <v>4780699</v>
      </c>
      <c r="M2051">
        <f t="shared" si="98"/>
        <v>47.557878042520564</v>
      </c>
    </row>
    <row r="2052" spans="1:13" x14ac:dyDescent="0.15">
      <c r="A2052" t="s">
        <v>2537</v>
      </c>
      <c r="B2052" s="6">
        <v>17600436</v>
      </c>
      <c r="C2052" s="7">
        <v>2908680</v>
      </c>
      <c r="D2052">
        <f t="shared" si="96"/>
        <v>6.0510045793968397</v>
      </c>
      <c r="F2052">
        <v>48418799</v>
      </c>
      <c r="G2052">
        <v>1018038</v>
      </c>
      <c r="H2052">
        <f t="shared" si="97"/>
        <v>47.560895565784378</v>
      </c>
      <c r="K2052">
        <v>227568355</v>
      </c>
      <c r="L2052">
        <v>4784778</v>
      </c>
      <c r="M2052">
        <f t="shared" si="98"/>
        <v>47.560901467110909</v>
      </c>
    </row>
    <row r="2053" spans="1:13" x14ac:dyDescent="0.15">
      <c r="A2053" t="s">
        <v>2538</v>
      </c>
      <c r="B2053" s="6">
        <v>17616561</v>
      </c>
      <c r="C2053" s="7">
        <v>2911160</v>
      </c>
      <c r="D2053">
        <f t="shared" si="96"/>
        <v>6.0513887934706441</v>
      </c>
      <c r="F2053">
        <v>48509402</v>
      </c>
      <c r="G2053">
        <v>1601138</v>
      </c>
      <c r="H2053">
        <f t="shared" si="97"/>
        <v>30.296827631347206</v>
      </c>
      <c r="K2053">
        <v>227994189</v>
      </c>
      <c r="L2053">
        <v>7525348</v>
      </c>
      <c r="M2053">
        <f t="shared" si="98"/>
        <v>30.296829993775702</v>
      </c>
    </row>
    <row r="2054" spans="1:13" x14ac:dyDescent="0.15">
      <c r="A2054" t="s">
        <v>2539</v>
      </c>
      <c r="B2054" s="6">
        <v>17632687</v>
      </c>
      <c r="C2054" s="7">
        <v>2913640</v>
      </c>
      <c r="D2054">
        <f t="shared" si="96"/>
        <v>6.0517726966955427</v>
      </c>
      <c r="F2054">
        <v>48553807</v>
      </c>
      <c r="G2054">
        <v>1019774</v>
      </c>
      <c r="H2054">
        <f t="shared" si="97"/>
        <v>47.612320965233472</v>
      </c>
      <c r="K2054">
        <v>228202892</v>
      </c>
      <c r="L2054">
        <v>4792937</v>
      </c>
      <c r="M2054">
        <f t="shared" si="98"/>
        <v>47.612328724537797</v>
      </c>
    </row>
    <row r="2055" spans="1:13" x14ac:dyDescent="0.15">
      <c r="A2055" t="s">
        <v>2540</v>
      </c>
      <c r="B2055" s="6">
        <v>17648815</v>
      </c>
      <c r="C2055" s="7">
        <v>2916120</v>
      </c>
      <c r="D2055">
        <f t="shared" si="96"/>
        <v>6.0521566327860308</v>
      </c>
      <c r="F2055">
        <v>48598217</v>
      </c>
      <c r="G2055">
        <v>1020642</v>
      </c>
      <c r="H2055">
        <f t="shared" si="97"/>
        <v>47.615341128427012</v>
      </c>
      <c r="K2055">
        <v>228411619</v>
      </c>
      <c r="L2055">
        <v>4797017</v>
      </c>
      <c r="M2055">
        <f t="shared" si="98"/>
        <v>47.615344911222955</v>
      </c>
    </row>
    <row r="2056" spans="1:13" x14ac:dyDescent="0.15">
      <c r="A2056" t="s">
        <v>2541</v>
      </c>
      <c r="B2056" s="6">
        <v>17664945</v>
      </c>
      <c r="C2056" s="7">
        <v>2918600</v>
      </c>
      <c r="D2056">
        <f t="shared" si="96"/>
        <v>6.052540601658329</v>
      </c>
      <c r="F2056">
        <v>48689004</v>
      </c>
      <c r="G2056">
        <v>1605230</v>
      </c>
      <c r="H2056">
        <f t="shared" si="97"/>
        <v>30.331481469945118</v>
      </c>
      <c r="K2056">
        <v>228838318</v>
      </c>
      <c r="L2056">
        <v>7544581</v>
      </c>
      <c r="M2056">
        <f t="shared" si="98"/>
        <v>30.331481363908743</v>
      </c>
    </row>
    <row r="2057" spans="1:13" x14ac:dyDescent="0.15">
      <c r="A2057" t="s">
        <v>2542</v>
      </c>
      <c r="B2057" s="6">
        <v>17681077</v>
      </c>
      <c r="C2057" s="7">
        <v>2921080</v>
      </c>
      <c r="D2057">
        <f t="shared" si="96"/>
        <v>6.0529246032289423</v>
      </c>
      <c r="F2057">
        <v>48733468</v>
      </c>
      <c r="G2057">
        <v>1022378</v>
      </c>
      <c r="H2057">
        <f t="shared" si="97"/>
        <v>47.666780779711615</v>
      </c>
      <c r="K2057">
        <v>229047299</v>
      </c>
      <c r="L2057">
        <v>4805176</v>
      </c>
      <c r="M2057">
        <f t="shared" si="98"/>
        <v>47.666786606775695</v>
      </c>
    </row>
    <row r="2058" spans="1:13" x14ac:dyDescent="0.15">
      <c r="A2058" t="s">
        <v>2543</v>
      </c>
      <c r="B2058" s="6">
        <v>17697211</v>
      </c>
      <c r="C2058" s="7">
        <v>2923560</v>
      </c>
      <c r="D2058">
        <f t="shared" si="96"/>
        <v>6.0533086374146592</v>
      </c>
      <c r="F2058">
        <v>48777936</v>
      </c>
      <c r="G2058">
        <v>1023246</v>
      </c>
      <c r="H2058">
        <f t="shared" si="97"/>
        <v>47.669803742208622</v>
      </c>
      <c r="K2058">
        <v>229256299</v>
      </c>
      <c r="L2058">
        <v>4809256</v>
      </c>
      <c r="M2058">
        <f t="shared" si="98"/>
        <v>47.669805683041204</v>
      </c>
    </row>
    <row r="2059" spans="1:13" x14ac:dyDescent="0.15">
      <c r="A2059" t="s">
        <v>2544</v>
      </c>
      <c r="B2059" s="6">
        <v>17713347</v>
      </c>
      <c r="C2059" s="7">
        <v>2926040</v>
      </c>
      <c r="D2059">
        <f t="shared" si="96"/>
        <v>6.0536927041325477</v>
      </c>
      <c r="F2059">
        <v>48868909</v>
      </c>
      <c r="G2059">
        <v>1609322</v>
      </c>
      <c r="H2059">
        <f t="shared" si="97"/>
        <v>30.366147358949917</v>
      </c>
      <c r="K2059">
        <v>229683872</v>
      </c>
      <c r="L2059">
        <v>7563813</v>
      </c>
      <c r="M2059">
        <f t="shared" si="98"/>
        <v>30.366148925151904</v>
      </c>
    </row>
    <row r="2060" spans="1:13" x14ac:dyDescent="0.15">
      <c r="A2060" t="s">
        <v>2545</v>
      </c>
      <c r="B2060" s="6">
        <v>17729485</v>
      </c>
      <c r="C2060" s="7">
        <v>2928520</v>
      </c>
      <c r="D2060">
        <f t="shared" si="96"/>
        <v>6.0540768032999601</v>
      </c>
      <c r="F2060">
        <v>48913432</v>
      </c>
      <c r="G2060">
        <v>1024982</v>
      </c>
      <c r="H2060">
        <f t="shared" si="97"/>
        <v>47.721259495288699</v>
      </c>
      <c r="K2060">
        <v>229893130</v>
      </c>
      <c r="L2060">
        <v>4817415</v>
      </c>
      <c r="M2060">
        <f t="shared" si="98"/>
        <v>47.721263374652175</v>
      </c>
    </row>
    <row r="2061" spans="1:13" x14ac:dyDescent="0.15">
      <c r="A2061" t="s">
        <v>2546</v>
      </c>
      <c r="B2061" s="6">
        <v>17745624</v>
      </c>
      <c r="C2061" s="7">
        <v>2931000</v>
      </c>
      <c r="D2061">
        <f t="shared" si="96"/>
        <v>6.054460593654043</v>
      </c>
      <c r="F2061">
        <v>49004540</v>
      </c>
      <c r="G2061">
        <v>1025850</v>
      </c>
      <c r="H2061">
        <f t="shared" si="97"/>
        <v>47.769693424964665</v>
      </c>
      <c r="K2061">
        <v>230321338</v>
      </c>
      <c r="L2061">
        <v>4821495</v>
      </c>
      <c r="M2061">
        <f t="shared" si="98"/>
        <v>47.769693424964665</v>
      </c>
    </row>
    <row r="2062" spans="1:13" x14ac:dyDescent="0.15">
      <c r="A2062" t="s">
        <v>2547</v>
      </c>
      <c r="B2062" s="6">
        <v>17761766</v>
      </c>
      <c r="C2062" s="7">
        <v>2933480</v>
      </c>
      <c r="D2062">
        <f t="shared" si="96"/>
        <v>6.0548447577621118</v>
      </c>
      <c r="F2062">
        <v>49049116</v>
      </c>
      <c r="G2062">
        <v>1026718</v>
      </c>
      <c r="H2062">
        <f t="shared" si="97"/>
        <v>47.77272435079545</v>
      </c>
      <c r="K2062">
        <v>230530845</v>
      </c>
      <c r="L2062">
        <v>4825574</v>
      </c>
      <c r="M2062">
        <f t="shared" si="98"/>
        <v>47.772730249292621</v>
      </c>
    </row>
    <row r="2063" spans="1:13" x14ac:dyDescent="0.15">
      <c r="A2063" t="s">
        <v>2548</v>
      </c>
      <c r="B2063" s="6">
        <v>17777909</v>
      </c>
      <c r="C2063" s="7">
        <v>2935960</v>
      </c>
      <c r="D2063">
        <f t="shared" si="96"/>
        <v>6.0552286134688487</v>
      </c>
      <c r="F2063">
        <v>49140362</v>
      </c>
      <c r="G2063">
        <v>1614778</v>
      </c>
      <c r="H2063">
        <f t="shared" si="97"/>
        <v>30.431651905091599</v>
      </c>
      <c r="K2063">
        <v>230959701</v>
      </c>
      <c r="L2063">
        <v>7589456</v>
      </c>
      <c r="M2063">
        <f t="shared" si="98"/>
        <v>30.431654258223514</v>
      </c>
    </row>
    <row r="2064" spans="1:13" x14ac:dyDescent="0.15">
      <c r="A2064" t="s">
        <v>2549</v>
      </c>
      <c r="B2064" s="6">
        <v>17794055</v>
      </c>
      <c r="C2064" s="7">
        <v>2938440</v>
      </c>
      <c r="D2064">
        <f t="shared" si="96"/>
        <v>6.0556128421883724</v>
      </c>
      <c r="F2064">
        <v>49184991</v>
      </c>
      <c r="G2064">
        <v>1028454</v>
      </c>
      <c r="H2064">
        <f t="shared" si="97"/>
        <v>47.824201179634677</v>
      </c>
      <c r="K2064">
        <v>231169457</v>
      </c>
      <c r="L2064">
        <v>4833733</v>
      </c>
      <c r="M2064">
        <f t="shared" si="98"/>
        <v>47.82420894989442</v>
      </c>
    </row>
    <row r="2065" spans="1:13" x14ac:dyDescent="0.15">
      <c r="A2065" t="s">
        <v>2550</v>
      </c>
      <c r="B2065" s="6">
        <v>17810202</v>
      </c>
      <c r="C2065" s="7">
        <v>2940920</v>
      </c>
      <c r="D2065">
        <f t="shared" si="96"/>
        <v>6.0559967629177267</v>
      </c>
      <c r="F2065">
        <v>49229623</v>
      </c>
      <c r="G2065">
        <v>1029322</v>
      </c>
      <c r="H2065">
        <f t="shared" si="97"/>
        <v>47.827232877564064</v>
      </c>
      <c r="K2065">
        <v>231379228</v>
      </c>
      <c r="L2065">
        <v>4837813</v>
      </c>
      <c r="M2065">
        <f t="shared" si="98"/>
        <v>47.827236811344299</v>
      </c>
    </row>
    <row r="2066" spans="1:13" x14ac:dyDescent="0.15">
      <c r="A2066" t="s">
        <v>2551</v>
      </c>
      <c r="B2066" s="6">
        <v>17826351</v>
      </c>
      <c r="C2066" s="7">
        <v>2943400</v>
      </c>
      <c r="D2066">
        <f t="shared" si="96"/>
        <v>6.0563807161785688</v>
      </c>
      <c r="F2066">
        <v>49321055</v>
      </c>
      <c r="G2066">
        <v>1618870</v>
      </c>
      <c r="H2066">
        <f t="shared" si="97"/>
        <v>30.466346896291856</v>
      </c>
      <c r="K2066">
        <v>231808958</v>
      </c>
      <c r="L2066">
        <v>7608689</v>
      </c>
      <c r="M2066">
        <f t="shared" si="98"/>
        <v>30.466346830577514</v>
      </c>
    </row>
    <row r="2067" spans="1:13" x14ac:dyDescent="0.15">
      <c r="A2067" t="s">
        <v>2552</v>
      </c>
      <c r="B2067" s="6">
        <v>17842502</v>
      </c>
      <c r="C2067" s="7">
        <v>2945880</v>
      </c>
      <c r="D2067">
        <f t="shared" si="96"/>
        <v>6.0567647018887394</v>
      </c>
      <c r="F2067">
        <v>49365741</v>
      </c>
      <c r="G2067">
        <v>1031058</v>
      </c>
      <c r="H2067">
        <f t="shared" si="97"/>
        <v>47.878723602357965</v>
      </c>
      <c r="K2067">
        <v>232018982</v>
      </c>
      <c r="L2067">
        <v>4845972</v>
      </c>
      <c r="M2067">
        <f t="shared" si="98"/>
        <v>47.878729385972512</v>
      </c>
    </row>
    <row r="2068" spans="1:13" x14ac:dyDescent="0.15">
      <c r="A2068" t="s">
        <v>2553</v>
      </c>
      <c r="B2068" s="6">
        <v>17858655</v>
      </c>
      <c r="C2068" s="7">
        <v>2948360</v>
      </c>
      <c r="D2068">
        <f t="shared" si="96"/>
        <v>6.0571487199663538</v>
      </c>
      <c r="F2068">
        <v>49410432</v>
      </c>
      <c r="G2068">
        <v>1031926</v>
      </c>
      <c r="H2068">
        <f t="shared" si="97"/>
        <v>47.881758963336516</v>
      </c>
      <c r="K2068">
        <v>232229030</v>
      </c>
      <c r="L2068">
        <v>4850052</v>
      </c>
      <c r="M2068">
        <f t="shared" si="98"/>
        <v>47.88176085534753</v>
      </c>
    </row>
    <row r="2069" spans="1:13" x14ac:dyDescent="0.15">
      <c r="A2069" t="s">
        <v>2554</v>
      </c>
      <c r="B2069" s="6">
        <v>17874810</v>
      </c>
      <c r="C2069" s="7">
        <v>2950840</v>
      </c>
      <c r="D2069">
        <f t="shared" si="96"/>
        <v>6.0575327703298045</v>
      </c>
      <c r="F2069">
        <v>49502051</v>
      </c>
      <c r="G2069">
        <v>1622962</v>
      </c>
      <c r="H2069">
        <f t="shared" si="97"/>
        <v>30.501053629105304</v>
      </c>
      <c r="K2069">
        <v>232659639</v>
      </c>
      <c r="L2069">
        <v>7627921</v>
      </c>
      <c r="M2069">
        <f t="shared" si="98"/>
        <v>30.501055136779733</v>
      </c>
    </row>
    <row r="2070" spans="1:13" x14ac:dyDescent="0.15">
      <c r="A2070" t="s">
        <v>2555</v>
      </c>
      <c r="B2070" s="6">
        <v>17890967</v>
      </c>
      <c r="C2070" s="7">
        <v>2953320</v>
      </c>
      <c r="D2070">
        <f t="shared" si="96"/>
        <v>6.0579168528977556</v>
      </c>
      <c r="F2070">
        <v>49546796</v>
      </c>
      <c r="G2070">
        <v>1033662</v>
      </c>
      <c r="H2070">
        <f t="shared" si="97"/>
        <v>47.933266386884689</v>
      </c>
      <c r="K2070">
        <v>232869941</v>
      </c>
      <c r="L2070">
        <v>4858211</v>
      </c>
      <c r="M2070">
        <f t="shared" si="98"/>
        <v>47.933270292294836</v>
      </c>
    </row>
    <row r="2071" spans="1:13" x14ac:dyDescent="0.15">
      <c r="A2071" t="s">
        <v>2556</v>
      </c>
      <c r="B2071" s="6">
        <v>17907125</v>
      </c>
      <c r="C2071" s="7">
        <v>2955800</v>
      </c>
      <c r="D2071">
        <f t="shared" si="96"/>
        <v>6.0583006292712636</v>
      </c>
      <c r="F2071">
        <v>49638550</v>
      </c>
      <c r="G2071">
        <v>1034530</v>
      </c>
      <c r="H2071">
        <f t="shared" si="97"/>
        <v>47.981740500517141</v>
      </c>
      <c r="K2071">
        <v>233301185</v>
      </c>
      <c r="L2071">
        <v>4862291</v>
      </c>
      <c r="M2071">
        <f t="shared" si="98"/>
        <v>47.981740500517141</v>
      </c>
    </row>
    <row r="2072" spans="1:13" x14ac:dyDescent="0.15">
      <c r="A2072" t="s">
        <v>2557</v>
      </c>
      <c r="B2072" s="6">
        <v>17922316</v>
      </c>
      <c r="C2072" s="7">
        <v>2958120</v>
      </c>
      <c r="D2072">
        <f t="shared" si="96"/>
        <v>6.0586845699295502</v>
      </c>
      <c r="F2072">
        <v>49680659</v>
      </c>
      <c r="G2072">
        <v>1035342</v>
      </c>
      <c r="H2072">
        <f t="shared" si="97"/>
        <v>47.984780874339108</v>
      </c>
      <c r="K2072">
        <v>233499097</v>
      </c>
      <c r="L2072">
        <v>4866107</v>
      </c>
      <c r="M2072">
        <f t="shared" si="98"/>
        <v>47.984784757096378</v>
      </c>
    </row>
    <row r="2073" spans="1:13" x14ac:dyDescent="0.15">
      <c r="A2073" t="s">
        <v>2558</v>
      </c>
      <c r="B2073" s="6">
        <v>17937509</v>
      </c>
      <c r="C2073" s="7">
        <v>2960440</v>
      </c>
      <c r="D2073">
        <f t="shared" si="96"/>
        <v>6.0590685843996166</v>
      </c>
      <c r="F2073">
        <v>49769860</v>
      </c>
      <c r="G2073">
        <v>1628242</v>
      </c>
      <c r="H2073">
        <f t="shared" si="97"/>
        <v>30.566623388906564</v>
      </c>
      <c r="K2073">
        <v>233918342</v>
      </c>
      <c r="L2073">
        <v>7652737</v>
      </c>
      <c r="M2073">
        <f t="shared" si="98"/>
        <v>30.566624986589765</v>
      </c>
    </row>
    <row r="2074" spans="1:13" x14ac:dyDescent="0.15">
      <c r="A2074" t="s">
        <v>2559</v>
      </c>
      <c r="B2074" s="6">
        <v>17952704</v>
      </c>
      <c r="C2074" s="7">
        <v>2962760</v>
      </c>
      <c r="D2074">
        <f t="shared" si="96"/>
        <v>6.0594526725080664</v>
      </c>
      <c r="F2074">
        <v>49812021</v>
      </c>
      <c r="G2074">
        <v>1036966</v>
      </c>
      <c r="H2074">
        <f t="shared" si="97"/>
        <v>48.036310737285504</v>
      </c>
      <c r="K2074">
        <v>234116498</v>
      </c>
      <c r="L2074">
        <v>4873740</v>
      </c>
      <c r="M2074">
        <f t="shared" si="98"/>
        <v>48.036312564888568</v>
      </c>
    </row>
    <row r="2075" spans="1:13" x14ac:dyDescent="0.15">
      <c r="A2075" t="s">
        <v>2560</v>
      </c>
      <c r="B2075" s="6">
        <v>17967901</v>
      </c>
      <c r="C2075" s="7">
        <v>2965080</v>
      </c>
      <c r="D2075">
        <f t="shared" si="96"/>
        <v>6.0598368340820485</v>
      </c>
      <c r="F2075">
        <v>49854186</v>
      </c>
      <c r="G2075">
        <v>1037778</v>
      </c>
      <c r="H2075">
        <f t="shared" si="97"/>
        <v>48.039355237825433</v>
      </c>
      <c r="K2075">
        <v>234314674</v>
      </c>
      <c r="L2075">
        <v>4877556</v>
      </c>
      <c r="M2075">
        <f t="shared" si="98"/>
        <v>48.039361106258951</v>
      </c>
    </row>
    <row r="2076" spans="1:13" x14ac:dyDescent="0.15">
      <c r="A2076" t="s">
        <v>2561</v>
      </c>
      <c r="B2076" s="6">
        <v>17983099</v>
      </c>
      <c r="C2076" s="7">
        <v>2967400</v>
      </c>
      <c r="D2076">
        <f t="shared" si="96"/>
        <v>6.0602207319538994</v>
      </c>
      <c r="F2076">
        <v>49943560</v>
      </c>
      <c r="G2076">
        <v>1632070</v>
      </c>
      <c r="H2076">
        <f t="shared" si="97"/>
        <v>30.601359010336566</v>
      </c>
      <c r="K2076">
        <v>234734732</v>
      </c>
      <c r="L2076">
        <v>7670729</v>
      </c>
      <c r="M2076">
        <f t="shared" si="98"/>
        <v>30.601359010336566</v>
      </c>
    </row>
    <row r="2077" spans="1:13" x14ac:dyDescent="0.15">
      <c r="A2077" t="s">
        <v>2562</v>
      </c>
      <c r="B2077" s="6">
        <v>17998299</v>
      </c>
      <c r="C2077" s="7">
        <v>2969720</v>
      </c>
      <c r="D2077">
        <f t="shared" si="96"/>
        <v>6.0606047034737278</v>
      </c>
      <c r="F2077">
        <v>49985775</v>
      </c>
      <c r="G2077">
        <v>1039402</v>
      </c>
      <c r="H2077">
        <f t="shared" si="97"/>
        <v>48.090897458346241</v>
      </c>
      <c r="K2077">
        <v>234933142</v>
      </c>
      <c r="L2077">
        <v>4885189</v>
      </c>
      <c r="M2077">
        <f t="shared" si="98"/>
        <v>48.090901293685874</v>
      </c>
    </row>
    <row r="2078" spans="1:13" x14ac:dyDescent="0.15">
      <c r="A2078" t="s">
        <v>2563</v>
      </c>
      <c r="B2078" s="6">
        <v>18013501</v>
      </c>
      <c r="C2078" s="7">
        <v>2972040</v>
      </c>
      <c r="D2078">
        <f t="shared" si="96"/>
        <v>6.0609887484690654</v>
      </c>
      <c r="F2078">
        <v>50027995</v>
      </c>
      <c r="G2078">
        <v>1040214</v>
      </c>
      <c r="H2078">
        <f t="shared" si="97"/>
        <v>48.093945092067592</v>
      </c>
      <c r="K2078">
        <v>235131576</v>
      </c>
      <c r="L2078">
        <v>4889005</v>
      </c>
      <c r="M2078">
        <f t="shared" si="98"/>
        <v>48.093952859528677</v>
      </c>
    </row>
    <row r="2079" spans="1:13" x14ac:dyDescent="0.15">
      <c r="A2079" t="s">
        <v>2564</v>
      </c>
      <c r="B2079" s="6">
        <v>18028705</v>
      </c>
      <c r="C2079" s="7">
        <v>2974360</v>
      </c>
      <c r="D2079">
        <f t="shared" si="96"/>
        <v>6.0613728667679769</v>
      </c>
      <c r="F2079">
        <v>50117545</v>
      </c>
      <c r="G2079">
        <v>1635898</v>
      </c>
      <c r="H2079">
        <f t="shared" si="97"/>
        <v>30.636106285355201</v>
      </c>
      <c r="K2079">
        <v>235552461</v>
      </c>
      <c r="L2079">
        <v>7688720</v>
      </c>
      <c r="M2079">
        <f t="shared" si="98"/>
        <v>30.636108611056198</v>
      </c>
    </row>
    <row r="2080" spans="1:13" x14ac:dyDescent="0.15">
      <c r="A2080" t="s">
        <v>2565</v>
      </c>
      <c r="B2080" s="6">
        <v>18043910</v>
      </c>
      <c r="C2080" s="7">
        <v>2976680</v>
      </c>
      <c r="D2080">
        <f t="shared" si="96"/>
        <v>6.0617567222543238</v>
      </c>
      <c r="F2080">
        <v>50159813</v>
      </c>
      <c r="G2080">
        <v>1041838</v>
      </c>
      <c r="H2080">
        <f t="shared" si="97"/>
        <v>48.14550150791198</v>
      </c>
      <c r="K2080">
        <v>235751121</v>
      </c>
      <c r="L2080">
        <v>4896638</v>
      </c>
      <c r="M2080">
        <f t="shared" si="98"/>
        <v>48.145507386905059</v>
      </c>
    </row>
    <row r="2081" spans="1:13" x14ac:dyDescent="0.15">
      <c r="A2081" t="s">
        <v>2566</v>
      </c>
      <c r="B2081" s="6">
        <v>18059117</v>
      </c>
      <c r="C2081" s="7">
        <v>2979000</v>
      </c>
      <c r="D2081">
        <f t="shared" si="96"/>
        <v>6.0621406512252429</v>
      </c>
      <c r="F2081">
        <v>50249493</v>
      </c>
      <c r="G2081">
        <v>1042650</v>
      </c>
      <c r="H2081">
        <f t="shared" si="97"/>
        <v>48.194018126888217</v>
      </c>
      <c r="K2081">
        <v>236172617</v>
      </c>
      <c r="L2081">
        <v>4900455</v>
      </c>
      <c r="M2081">
        <f t="shared" si="98"/>
        <v>48.194018106481948</v>
      </c>
    </row>
    <row r="2082" spans="1:13" x14ac:dyDescent="0.15">
      <c r="A2082" t="s">
        <v>2567</v>
      </c>
      <c r="B2082" s="6">
        <v>18077964</v>
      </c>
      <c r="C2082" s="7">
        <v>2981920</v>
      </c>
      <c r="D2082">
        <f t="shared" si="96"/>
        <v>6.0625248162257872</v>
      </c>
      <c r="F2082">
        <v>50301934</v>
      </c>
      <c r="G2082">
        <v>1043672</v>
      </c>
      <c r="H2082">
        <f t="shared" si="97"/>
        <v>48.197071493726</v>
      </c>
      <c r="K2082">
        <v>236419089</v>
      </c>
      <c r="L2082">
        <v>4905258</v>
      </c>
      <c r="M2082">
        <f t="shared" si="98"/>
        <v>48.197075260873127</v>
      </c>
    </row>
    <row r="2083" spans="1:13" x14ac:dyDescent="0.15">
      <c r="A2083" t="s">
        <v>2568</v>
      </c>
      <c r="B2083" s="6">
        <v>18096812</v>
      </c>
      <c r="C2083" s="7">
        <v>2984840</v>
      </c>
      <c r="D2083">
        <f t="shared" si="96"/>
        <v>6.0629085646131786</v>
      </c>
      <c r="F2083">
        <v>50401882</v>
      </c>
      <c r="G2083">
        <v>1641662</v>
      </c>
      <c r="H2083">
        <f t="shared" si="97"/>
        <v>30.701741284137661</v>
      </c>
      <c r="K2083">
        <v>236888845</v>
      </c>
      <c r="L2083">
        <v>7715811</v>
      </c>
      <c r="M2083">
        <f t="shared" si="98"/>
        <v>30.7017428239235</v>
      </c>
    </row>
    <row r="2084" spans="1:13" x14ac:dyDescent="0.15">
      <c r="A2084" t="s">
        <v>2569</v>
      </c>
      <c r="B2084" s="6">
        <v>18115663</v>
      </c>
      <c r="C2084" s="7">
        <v>2987760</v>
      </c>
      <c r="D2084">
        <f t="shared" si="96"/>
        <v>6.0632925670067204</v>
      </c>
      <c r="F2084">
        <v>50454385</v>
      </c>
      <c r="G2084">
        <v>1045716</v>
      </c>
      <c r="H2084">
        <f t="shared" si="97"/>
        <v>48.248649728989513</v>
      </c>
      <c r="K2084">
        <v>237135609</v>
      </c>
      <c r="L2084">
        <v>4914865</v>
      </c>
      <c r="M2084">
        <f t="shared" si="98"/>
        <v>48.24865159063372</v>
      </c>
    </row>
    <row r="2085" spans="1:13" x14ac:dyDescent="0.15">
      <c r="A2085" t="s">
        <v>2570</v>
      </c>
      <c r="B2085" s="6">
        <v>18134517</v>
      </c>
      <c r="C2085" s="7">
        <v>2990680</v>
      </c>
      <c r="D2085">
        <f t="shared" si="96"/>
        <v>6.0636768226624049</v>
      </c>
      <c r="F2085">
        <v>50506896</v>
      </c>
      <c r="G2085">
        <v>1046738</v>
      </c>
      <c r="H2085">
        <f t="shared" si="97"/>
        <v>48.251707686164067</v>
      </c>
      <c r="K2085">
        <v>237382411</v>
      </c>
      <c r="L2085">
        <v>4919668</v>
      </c>
      <c r="M2085">
        <f t="shared" si="98"/>
        <v>48.251713530262613</v>
      </c>
    </row>
    <row r="2086" spans="1:13" x14ac:dyDescent="0.15">
      <c r="A2086" t="s">
        <v>2571</v>
      </c>
      <c r="B2086" s="6">
        <v>18153372</v>
      </c>
      <c r="C2086" s="7">
        <v>2993600</v>
      </c>
      <c r="D2086">
        <f t="shared" si="96"/>
        <v>6.0640606627471936</v>
      </c>
      <c r="F2086">
        <v>50607062</v>
      </c>
      <c r="G2086">
        <v>1646480</v>
      </c>
      <c r="H2086">
        <f t="shared" si="97"/>
        <v>30.73651790486371</v>
      </c>
      <c r="K2086">
        <v>237853191</v>
      </c>
      <c r="L2086">
        <v>7738456</v>
      </c>
      <c r="M2086">
        <f t="shared" si="98"/>
        <v>30.736517853173812</v>
      </c>
    </row>
    <row r="2087" spans="1:13" x14ac:dyDescent="0.15">
      <c r="A2087" t="s">
        <v>2572</v>
      </c>
      <c r="B2087" s="6">
        <v>18172230</v>
      </c>
      <c r="C2087" s="7">
        <v>2996520</v>
      </c>
      <c r="D2087">
        <f t="shared" si="96"/>
        <v>6.0644447559168633</v>
      </c>
      <c r="F2087">
        <v>50659633</v>
      </c>
      <c r="G2087">
        <v>1048782</v>
      </c>
      <c r="H2087">
        <f t="shared" si="97"/>
        <v>48.303301353379446</v>
      </c>
      <c r="K2087">
        <v>238100275</v>
      </c>
      <c r="L2087">
        <v>4929275</v>
      </c>
      <c r="M2087">
        <f t="shared" si="98"/>
        <v>48.303305252800868</v>
      </c>
    </row>
    <row r="2088" spans="1:13" x14ac:dyDescent="0.15">
      <c r="A2088" t="s">
        <v>2573</v>
      </c>
      <c r="B2088" s="6">
        <v>18191090</v>
      </c>
      <c r="C2088" s="7">
        <v>2999440</v>
      </c>
      <c r="D2088">
        <f t="shared" si="96"/>
        <v>6.0648287680367003</v>
      </c>
      <c r="F2088">
        <v>50712210</v>
      </c>
      <c r="G2088">
        <v>1049804</v>
      </c>
      <c r="H2088">
        <f t="shared" si="97"/>
        <v>48.306360044351138</v>
      </c>
      <c r="K2088">
        <v>238347387</v>
      </c>
      <c r="L2088">
        <v>4934078</v>
      </c>
      <c r="M2088">
        <f t="shared" si="98"/>
        <v>48.306367876632677</v>
      </c>
    </row>
    <row r="2089" spans="1:13" x14ac:dyDescent="0.15">
      <c r="A2089" t="s">
        <v>2574</v>
      </c>
      <c r="B2089" s="6">
        <v>18209952</v>
      </c>
      <c r="C2089" s="7">
        <v>3002360</v>
      </c>
      <c r="D2089">
        <f t="shared" si="96"/>
        <v>6.0652126993431832</v>
      </c>
      <c r="F2089">
        <v>50812594</v>
      </c>
      <c r="G2089">
        <v>1651298</v>
      </c>
      <c r="H2089">
        <f t="shared" si="97"/>
        <v>30.771304755410593</v>
      </c>
      <c r="K2089">
        <v>238819191</v>
      </c>
      <c r="L2089">
        <v>7761100</v>
      </c>
      <c r="M2089">
        <f t="shared" si="98"/>
        <v>30.771307031219802</v>
      </c>
    </row>
    <row r="2090" spans="1:13" x14ac:dyDescent="0.15">
      <c r="A2090" t="s">
        <v>2575</v>
      </c>
      <c r="B2090" s="6">
        <v>18228817</v>
      </c>
      <c r="C2090" s="7">
        <v>3005280</v>
      </c>
      <c r="D2090">
        <f t="shared" si="96"/>
        <v>6.0655968828195705</v>
      </c>
      <c r="F2090">
        <v>50865235</v>
      </c>
      <c r="G2090">
        <v>1051848</v>
      </c>
      <c r="H2090">
        <f t="shared" si="97"/>
        <v>48.357970923555492</v>
      </c>
      <c r="K2090">
        <v>239066604</v>
      </c>
      <c r="L2090">
        <v>4943685</v>
      </c>
      <c r="M2090">
        <f t="shared" si="98"/>
        <v>48.357976691476097</v>
      </c>
    </row>
    <row r="2091" spans="1:13" x14ac:dyDescent="0.15">
      <c r="A2091" t="s">
        <v>2576</v>
      </c>
      <c r="B2091" s="6">
        <v>18247683</v>
      </c>
      <c r="C2091" s="7">
        <v>3008200</v>
      </c>
      <c r="D2091">
        <f t="shared" si="96"/>
        <v>6.0659806528821223</v>
      </c>
      <c r="F2091">
        <v>50965777</v>
      </c>
      <c r="G2091">
        <v>1052870</v>
      </c>
      <c r="H2091">
        <f t="shared" si="97"/>
        <v>48.406524072297621</v>
      </c>
      <c r="K2091">
        <v>239539151</v>
      </c>
      <c r="L2091">
        <v>4948489</v>
      </c>
      <c r="M2091">
        <f t="shared" si="98"/>
        <v>48.406523890423927</v>
      </c>
    </row>
    <row r="2092" spans="1:13" x14ac:dyDescent="0.15">
      <c r="A2092" t="s">
        <v>2577</v>
      </c>
      <c r="B2092" s="6">
        <v>18266552</v>
      </c>
      <c r="C2092" s="7">
        <v>3011120</v>
      </c>
      <c r="D2092">
        <f t="shared" si="96"/>
        <v>6.066364674938229</v>
      </c>
      <c r="F2092">
        <v>51018479</v>
      </c>
      <c r="G2092">
        <v>1053892</v>
      </c>
      <c r="H2092">
        <f t="shared" si="97"/>
        <v>48.409589407643288</v>
      </c>
      <c r="K2092">
        <v>239786851</v>
      </c>
      <c r="L2092">
        <v>4953292</v>
      </c>
      <c r="M2092">
        <f t="shared" si="98"/>
        <v>48.40959325636365</v>
      </c>
    </row>
    <row r="2093" spans="1:13" x14ac:dyDescent="0.15">
      <c r="A2093" t="s">
        <v>2578</v>
      </c>
      <c r="B2093" s="6">
        <v>18285423</v>
      </c>
      <c r="C2093" s="7">
        <v>3014040</v>
      </c>
      <c r="D2093">
        <f t="shared" si="96"/>
        <v>6.0667486164748974</v>
      </c>
      <c r="F2093">
        <v>51119184</v>
      </c>
      <c r="G2093">
        <v>1657722</v>
      </c>
      <c r="H2093">
        <f t="shared" si="97"/>
        <v>30.837006446195442</v>
      </c>
      <c r="K2093">
        <v>240260164</v>
      </c>
      <c r="L2093">
        <v>7791293</v>
      </c>
      <c r="M2093">
        <f t="shared" si="98"/>
        <v>30.83700792666891</v>
      </c>
    </row>
    <row r="2094" spans="1:13" x14ac:dyDescent="0.15">
      <c r="A2094" t="s">
        <v>2579</v>
      </c>
      <c r="B2094" s="6">
        <v>18304297</v>
      </c>
      <c r="C2094" s="7">
        <v>3016960</v>
      </c>
      <c r="D2094">
        <f t="shared" si="96"/>
        <v>6.0671328091854049</v>
      </c>
      <c r="F2094">
        <v>51171949</v>
      </c>
      <c r="G2094">
        <v>1055936</v>
      </c>
      <c r="H2094">
        <f t="shared" si="97"/>
        <v>48.46122208164131</v>
      </c>
      <c r="K2094">
        <v>240508160</v>
      </c>
      <c r="L2094">
        <v>4962899</v>
      </c>
      <c r="M2094">
        <f t="shared" si="98"/>
        <v>48.461223974132864</v>
      </c>
    </row>
    <row r="2095" spans="1:13" x14ac:dyDescent="0.15">
      <c r="A2095" t="s">
        <v>2580</v>
      </c>
      <c r="B2095" s="6">
        <v>18323172</v>
      </c>
      <c r="C2095" s="7">
        <v>3019880</v>
      </c>
      <c r="D2095">
        <f t="shared" si="96"/>
        <v>6.0675165900631809</v>
      </c>
      <c r="F2095">
        <v>51224717</v>
      </c>
      <c r="G2095">
        <v>1056958</v>
      </c>
      <c r="H2095">
        <f t="shared" si="97"/>
        <v>48.464288079564184</v>
      </c>
      <c r="K2095">
        <v>240756169</v>
      </c>
      <c r="L2095">
        <v>4967702</v>
      </c>
      <c r="M2095">
        <f t="shared" si="98"/>
        <v>48.464293751919904</v>
      </c>
    </row>
    <row r="2096" spans="1:13" x14ac:dyDescent="0.15">
      <c r="A2096" t="s">
        <v>2581</v>
      </c>
      <c r="B2096" s="6">
        <v>18342050</v>
      </c>
      <c r="C2096" s="7">
        <v>3022800</v>
      </c>
      <c r="D2096">
        <f t="shared" si="96"/>
        <v>6.0679006219399234</v>
      </c>
      <c r="F2096">
        <v>51325641</v>
      </c>
      <c r="G2096">
        <v>1662540</v>
      </c>
      <c r="H2096">
        <f t="shared" si="97"/>
        <v>30.871823234328197</v>
      </c>
      <c r="K2096">
        <v>241230512</v>
      </c>
      <c r="L2096">
        <v>7813938</v>
      </c>
      <c r="M2096">
        <f t="shared" si="98"/>
        <v>30.871823144744685</v>
      </c>
    </row>
    <row r="2097" spans="1:13" x14ac:dyDescent="0.15">
      <c r="A2097" t="s">
        <v>2582</v>
      </c>
      <c r="B2097" s="6">
        <v>18360930</v>
      </c>
      <c r="C2097" s="7">
        <v>3025720</v>
      </c>
      <c r="D2097">
        <f t="shared" si="96"/>
        <v>6.0682845735890965</v>
      </c>
      <c r="F2097">
        <v>51378471</v>
      </c>
      <c r="G2097">
        <v>1059002</v>
      </c>
      <c r="H2097">
        <f t="shared" si="97"/>
        <v>48.515933869813274</v>
      </c>
      <c r="K2097">
        <v>241478813</v>
      </c>
      <c r="L2097">
        <v>4977309</v>
      </c>
      <c r="M2097">
        <f t="shared" si="98"/>
        <v>48.515937628144044</v>
      </c>
    </row>
    <row r="2098" spans="1:13" x14ac:dyDescent="0.15">
      <c r="A2098" t="s">
        <v>2583</v>
      </c>
      <c r="B2098" s="6">
        <v>18379813</v>
      </c>
      <c r="C2098" s="7">
        <v>3028640</v>
      </c>
      <c r="D2098">
        <f t="shared" si="96"/>
        <v>6.0686687754239523</v>
      </c>
      <c r="F2098">
        <v>51431311</v>
      </c>
      <c r="G2098">
        <v>1060024</v>
      </c>
      <c r="H2098">
        <f t="shared" si="97"/>
        <v>48.519006173445128</v>
      </c>
      <c r="K2098">
        <v>241727161</v>
      </c>
      <c r="L2098">
        <v>4982112</v>
      </c>
      <c r="M2098">
        <f t="shared" si="98"/>
        <v>48.519013823856227</v>
      </c>
    </row>
    <row r="2099" spans="1:13" x14ac:dyDescent="0.15">
      <c r="A2099" t="s">
        <v>2584</v>
      </c>
      <c r="B2099" s="6">
        <v>18398697</v>
      </c>
      <c r="C2099" s="7">
        <v>3031560</v>
      </c>
      <c r="D2099">
        <f t="shared" si="96"/>
        <v>6.06905256699521</v>
      </c>
      <c r="F2099">
        <v>51532450</v>
      </c>
      <c r="G2099">
        <v>1667358</v>
      </c>
      <c r="H2099">
        <f t="shared" si="97"/>
        <v>30.906649921612516</v>
      </c>
      <c r="K2099">
        <v>242202515</v>
      </c>
      <c r="L2099">
        <v>7836582</v>
      </c>
      <c r="M2099">
        <f t="shared" si="98"/>
        <v>30.906652287949008</v>
      </c>
    </row>
    <row r="2100" spans="1:13" x14ac:dyDescent="0.15">
      <c r="A2100" t="s">
        <v>2585</v>
      </c>
      <c r="B2100" s="6">
        <v>18417584</v>
      </c>
      <c r="C2100" s="7">
        <v>3034480</v>
      </c>
      <c r="D2100">
        <f t="shared" si="96"/>
        <v>6.0694366085787355</v>
      </c>
      <c r="F2100">
        <v>51585350</v>
      </c>
      <c r="G2100">
        <v>1062068</v>
      </c>
      <c r="H2100">
        <f t="shared" si="97"/>
        <v>48.570665908397579</v>
      </c>
      <c r="K2100">
        <v>242451145</v>
      </c>
      <c r="L2100">
        <v>4991719</v>
      </c>
      <c r="M2100">
        <f t="shared" si="98"/>
        <v>48.57067174654663</v>
      </c>
    </row>
    <row r="2101" spans="1:13" x14ac:dyDescent="0.15">
      <c r="A2101" t="s">
        <v>2586</v>
      </c>
      <c r="B2101" s="6">
        <v>18436473</v>
      </c>
      <c r="C2101" s="7">
        <v>3037400</v>
      </c>
      <c r="D2101">
        <f t="shared" si="96"/>
        <v>6.0698205702245343</v>
      </c>
      <c r="F2101">
        <v>51686651</v>
      </c>
      <c r="G2101">
        <v>1063090</v>
      </c>
      <c r="H2101">
        <f t="shared" si="97"/>
        <v>48.619261774638083</v>
      </c>
      <c r="K2101">
        <v>242927259</v>
      </c>
      <c r="L2101">
        <v>4996523</v>
      </c>
      <c r="M2101">
        <f t="shared" si="98"/>
        <v>48.619261634540656</v>
      </c>
    </row>
    <row r="2102" spans="1:13" x14ac:dyDescent="0.15">
      <c r="A2102" t="s">
        <v>2587</v>
      </c>
      <c r="B2102" s="6">
        <v>18455365</v>
      </c>
      <c r="C2102" s="7">
        <v>3040320</v>
      </c>
      <c r="D2102">
        <f t="shared" si="96"/>
        <v>6.0702047810756765</v>
      </c>
      <c r="F2102">
        <v>51739615</v>
      </c>
      <c r="G2102">
        <v>1064112</v>
      </c>
      <c r="H2102">
        <f t="shared" si="97"/>
        <v>48.622339565759994</v>
      </c>
      <c r="K2102">
        <v>243176190</v>
      </c>
      <c r="L2102">
        <v>5001326</v>
      </c>
      <c r="M2102">
        <f t="shared" si="98"/>
        <v>48.622343354542373</v>
      </c>
    </row>
    <row r="2103" spans="1:13" x14ac:dyDescent="0.15">
      <c r="A2103" t="s">
        <v>2588</v>
      </c>
      <c r="B2103" s="6">
        <v>18474258</v>
      </c>
      <c r="C2103" s="7">
        <v>3043240</v>
      </c>
      <c r="D2103">
        <f t="shared" si="96"/>
        <v>6.0705885832205153</v>
      </c>
      <c r="F2103">
        <v>51841076</v>
      </c>
      <c r="G2103">
        <v>1673782</v>
      </c>
      <c r="H2103">
        <f t="shared" si="97"/>
        <v>30.972418152423671</v>
      </c>
      <c r="K2103">
        <v>243653057</v>
      </c>
      <c r="L2103">
        <v>7866775</v>
      </c>
      <c r="M2103">
        <f t="shared" si="98"/>
        <v>30.972419701847326</v>
      </c>
    </row>
    <row r="2104" spans="1:13" x14ac:dyDescent="0.15">
      <c r="A2104" t="s">
        <v>2589</v>
      </c>
      <c r="B2104" s="6">
        <v>18493154</v>
      </c>
      <c r="C2104" s="7">
        <v>3046160</v>
      </c>
      <c r="D2104">
        <f t="shared" si="96"/>
        <v>6.0709726343987187</v>
      </c>
      <c r="F2104">
        <v>51894101</v>
      </c>
      <c r="G2104">
        <v>1066156</v>
      </c>
      <c r="H2104">
        <f t="shared" si="97"/>
        <v>48.674022375712376</v>
      </c>
      <c r="K2104">
        <v>243902274</v>
      </c>
      <c r="L2104">
        <v>5010933</v>
      </c>
      <c r="M2104">
        <f t="shared" si="98"/>
        <v>48.674024178730789</v>
      </c>
    </row>
    <row r="2105" spans="1:13" x14ac:dyDescent="0.15">
      <c r="A2105" t="s">
        <v>2590</v>
      </c>
      <c r="B2105" s="6">
        <v>18512052</v>
      </c>
      <c r="C2105" s="7">
        <v>3049080</v>
      </c>
      <c r="D2105">
        <f t="shared" si="96"/>
        <v>6.0713566059270336</v>
      </c>
      <c r="F2105">
        <v>51947130</v>
      </c>
      <c r="G2105">
        <v>1067178</v>
      </c>
      <c r="H2105">
        <f t="shared" si="97"/>
        <v>48.677099790288032</v>
      </c>
      <c r="K2105">
        <v>244151511</v>
      </c>
      <c r="L2105">
        <v>5015736</v>
      </c>
      <c r="M2105">
        <f t="shared" si="98"/>
        <v>48.677105613214096</v>
      </c>
    </row>
    <row r="2106" spans="1:13" x14ac:dyDescent="0.15">
      <c r="A2106" t="s">
        <v>2591</v>
      </c>
      <c r="B2106" s="6">
        <v>18530953</v>
      </c>
      <c r="C2106" s="7">
        <v>3052000</v>
      </c>
      <c r="D2106">
        <f t="shared" si="96"/>
        <v>6.0717408256880736</v>
      </c>
      <c r="F2106">
        <v>52048813</v>
      </c>
      <c r="G2106">
        <v>1678600</v>
      </c>
      <c r="H2106">
        <f t="shared" si="97"/>
        <v>31.007275705945432</v>
      </c>
      <c r="K2106">
        <v>244629421</v>
      </c>
      <c r="L2106">
        <v>7889420</v>
      </c>
      <c r="M2106">
        <f t="shared" si="98"/>
        <v>31.007275693270227</v>
      </c>
    </row>
    <row r="2107" spans="1:13" x14ac:dyDescent="0.15">
      <c r="A2107" t="s">
        <v>2592</v>
      </c>
      <c r="B2107" s="6">
        <v>18549855</v>
      </c>
      <c r="C2107" s="7">
        <v>3054920</v>
      </c>
      <c r="D2107">
        <f t="shared" si="96"/>
        <v>6.0721246382884004</v>
      </c>
      <c r="F2107">
        <v>52101905</v>
      </c>
      <c r="G2107">
        <v>1069222</v>
      </c>
      <c r="H2107">
        <f t="shared" si="97"/>
        <v>48.728800005985661</v>
      </c>
      <c r="K2107">
        <v>244878953</v>
      </c>
      <c r="L2107">
        <v>5025343</v>
      </c>
      <c r="M2107">
        <f t="shared" si="98"/>
        <v>48.728803785134666</v>
      </c>
    </row>
    <row r="2108" spans="1:13" x14ac:dyDescent="0.15">
      <c r="A2108" t="s">
        <v>2593</v>
      </c>
      <c r="B2108" s="6">
        <v>18568760</v>
      </c>
      <c r="C2108" s="7">
        <v>3057840</v>
      </c>
      <c r="D2108">
        <f t="shared" si="96"/>
        <v>6.0725086989508936</v>
      </c>
      <c r="F2108">
        <v>52155004</v>
      </c>
      <c r="G2108">
        <v>1070244</v>
      </c>
      <c r="H2108">
        <f t="shared" si="97"/>
        <v>48.731881701742779</v>
      </c>
      <c r="K2108">
        <v>245128518</v>
      </c>
      <c r="L2108">
        <v>5030146</v>
      </c>
      <c r="M2108">
        <f t="shared" si="98"/>
        <v>48.731889293074197</v>
      </c>
    </row>
    <row r="2109" spans="1:13" x14ac:dyDescent="0.15">
      <c r="A2109" t="s">
        <v>2594</v>
      </c>
      <c r="B2109" s="6">
        <v>18587667</v>
      </c>
      <c r="C2109" s="7">
        <v>3060760</v>
      </c>
      <c r="D2109">
        <f t="shared" si="96"/>
        <v>6.0728926802493497</v>
      </c>
      <c r="F2109">
        <v>52256901</v>
      </c>
      <c r="G2109">
        <v>1683418</v>
      </c>
      <c r="H2109">
        <f t="shared" si="97"/>
        <v>31.042142236806306</v>
      </c>
      <c r="K2109">
        <v>245607434</v>
      </c>
      <c r="L2109">
        <v>7912064</v>
      </c>
      <c r="M2109">
        <f t="shared" si="98"/>
        <v>31.04214450237005</v>
      </c>
    </row>
    <row r="2110" spans="1:13" x14ac:dyDescent="0.15">
      <c r="A2110" t="s">
        <v>2595</v>
      </c>
      <c r="B2110" s="6">
        <v>18606576</v>
      </c>
      <c r="C2110" s="7">
        <v>3063680</v>
      </c>
      <c r="D2110">
        <f t="shared" si="96"/>
        <v>6.0732765824106956</v>
      </c>
      <c r="F2110">
        <v>52310062</v>
      </c>
      <c r="G2110">
        <v>1072288</v>
      </c>
      <c r="H2110">
        <f t="shared" si="97"/>
        <v>48.783593586797579</v>
      </c>
      <c r="K2110">
        <v>245857291</v>
      </c>
      <c r="L2110">
        <v>5039753</v>
      </c>
      <c r="M2110">
        <f t="shared" si="98"/>
        <v>48.783599315283901</v>
      </c>
    </row>
    <row r="2111" spans="1:13" x14ac:dyDescent="0.15">
      <c r="A2111" t="s">
        <v>2596</v>
      </c>
      <c r="B2111" s="6">
        <v>18625488</v>
      </c>
      <c r="C2111" s="7">
        <v>3066600</v>
      </c>
      <c r="D2111">
        <f t="shared" si="96"/>
        <v>6.0736607317550382</v>
      </c>
      <c r="F2111">
        <v>52412122</v>
      </c>
      <c r="G2111">
        <v>1073310</v>
      </c>
      <c r="H2111">
        <f t="shared" si="97"/>
        <v>48.832231135459466</v>
      </c>
      <c r="K2111">
        <v>246336973</v>
      </c>
      <c r="L2111">
        <v>5044557</v>
      </c>
      <c r="M2111">
        <f t="shared" si="98"/>
        <v>48.83223105616608</v>
      </c>
    </row>
    <row r="2112" spans="1:13" x14ac:dyDescent="0.15">
      <c r="A2112" t="s">
        <v>2597</v>
      </c>
      <c r="B2112" s="6">
        <v>18644402</v>
      </c>
      <c r="C2112" s="7">
        <v>3069520</v>
      </c>
      <c r="D2112">
        <f t="shared" si="96"/>
        <v>6.0740448017931143</v>
      </c>
      <c r="F2112">
        <v>52465346</v>
      </c>
      <c r="G2112">
        <v>1074332</v>
      </c>
      <c r="H2112">
        <f t="shared" si="97"/>
        <v>48.83531906338078</v>
      </c>
      <c r="K2112">
        <v>246587126</v>
      </c>
      <c r="L2112">
        <v>5049360</v>
      </c>
      <c r="M2112">
        <f t="shared" si="98"/>
        <v>48.835322892406168</v>
      </c>
    </row>
    <row r="2113" spans="1:13" x14ac:dyDescent="0.15">
      <c r="A2113" t="s">
        <v>2598</v>
      </c>
      <c r="B2113" s="6">
        <v>18663318</v>
      </c>
      <c r="C2113" s="7">
        <v>3072440</v>
      </c>
      <c r="D2113">
        <f t="shared" si="96"/>
        <v>6.0744287927510383</v>
      </c>
      <c r="F2113">
        <v>52567567</v>
      </c>
      <c r="G2113">
        <v>1689842</v>
      </c>
      <c r="H2113">
        <f t="shared" si="97"/>
        <v>31.107977550563898</v>
      </c>
      <c r="K2113">
        <v>247067564</v>
      </c>
      <c r="L2113">
        <v>7942257</v>
      </c>
      <c r="M2113">
        <f t="shared" si="98"/>
        <v>31.107979003953158</v>
      </c>
    </row>
    <row r="2114" spans="1:13" x14ac:dyDescent="0.15">
      <c r="A2114" t="s">
        <v>2599</v>
      </c>
      <c r="B2114" s="6">
        <v>18682236</v>
      </c>
      <c r="C2114" s="7">
        <v>3075360</v>
      </c>
      <c r="D2114">
        <f t="shared" ref="D2114:D2177" si="99">B2114/C2114</f>
        <v>6.0748127048540654</v>
      </c>
      <c r="F2114">
        <v>52620852</v>
      </c>
      <c r="G2114">
        <v>1076376</v>
      </c>
      <c r="H2114">
        <f t="shared" ref="H2114:H2177" si="100">F2114/G2114</f>
        <v>48.88705433788936</v>
      </c>
      <c r="K2114">
        <v>247318004</v>
      </c>
      <c r="L2114">
        <v>5058967</v>
      </c>
      <c r="M2114">
        <f t="shared" ref="M2114:M2177" si="101">K2114/L2114</f>
        <v>48.887056191511036</v>
      </c>
    </row>
    <row r="2115" spans="1:13" x14ac:dyDescent="0.15">
      <c r="A2115" t="s">
        <v>2600</v>
      </c>
      <c r="B2115" s="6">
        <v>18701157</v>
      </c>
      <c r="C2115" s="7">
        <v>3078280</v>
      </c>
      <c r="D2115">
        <f t="shared" si="99"/>
        <v>6.0751968631833364</v>
      </c>
      <c r="F2115">
        <v>52674145</v>
      </c>
      <c r="G2115">
        <v>1077398</v>
      </c>
      <c r="H2115">
        <f t="shared" si="100"/>
        <v>48.890145517255462</v>
      </c>
      <c r="K2115">
        <v>247568481</v>
      </c>
      <c r="L2115">
        <v>5063770</v>
      </c>
      <c r="M2115">
        <f t="shared" si="101"/>
        <v>48.890151211449179</v>
      </c>
    </row>
    <row r="2116" spans="1:13" x14ac:dyDescent="0.15">
      <c r="A2116" t="s">
        <v>2601</v>
      </c>
      <c r="B2116" s="6">
        <v>18720079</v>
      </c>
      <c r="C2116" s="7">
        <v>3081200</v>
      </c>
      <c r="D2116">
        <f t="shared" si="99"/>
        <v>6.0755806179410623</v>
      </c>
      <c r="F2116">
        <v>52776582</v>
      </c>
      <c r="G2116">
        <v>1694660</v>
      </c>
      <c r="H2116">
        <f t="shared" si="100"/>
        <v>31.14287349674861</v>
      </c>
      <c r="K2116">
        <v>248049935</v>
      </c>
      <c r="L2116">
        <v>7964902</v>
      </c>
      <c r="M2116">
        <f t="shared" si="101"/>
        <v>31.142873446528281</v>
      </c>
    </row>
    <row r="2117" spans="1:13" x14ac:dyDescent="0.15">
      <c r="A2117" t="s">
        <v>2602</v>
      </c>
      <c r="B2117" s="6">
        <v>18739004</v>
      </c>
      <c r="C2117" s="7">
        <v>3084120</v>
      </c>
      <c r="D2117">
        <f t="shared" si="99"/>
        <v>6.0759646187567284</v>
      </c>
      <c r="F2117">
        <v>52829936</v>
      </c>
      <c r="G2117">
        <v>1079442</v>
      </c>
      <c r="H2117">
        <f t="shared" si="100"/>
        <v>48.941894052667955</v>
      </c>
      <c r="K2117">
        <v>248300699</v>
      </c>
      <c r="L2117">
        <v>5073377</v>
      </c>
      <c r="M2117">
        <f t="shared" si="101"/>
        <v>48.941897871969694</v>
      </c>
    </row>
    <row r="2118" spans="1:13" x14ac:dyDescent="0.15">
      <c r="A2118" t="s">
        <v>2603</v>
      </c>
      <c r="B2118" s="6">
        <v>18757932</v>
      </c>
      <c r="C2118" s="7">
        <v>3087040</v>
      </c>
      <c r="D2118">
        <f t="shared" si="99"/>
        <v>6.0763488649321031</v>
      </c>
      <c r="F2118">
        <v>52883299</v>
      </c>
      <c r="G2118">
        <v>1080464</v>
      </c>
      <c r="H2118">
        <f t="shared" si="100"/>
        <v>48.944989374935211</v>
      </c>
      <c r="K2118">
        <v>248551505</v>
      </c>
      <c r="L2118">
        <v>5078180</v>
      </c>
      <c r="M2118">
        <f t="shared" si="101"/>
        <v>48.944997026493745</v>
      </c>
    </row>
    <row r="2119" spans="1:13" x14ac:dyDescent="0.15">
      <c r="A2119" t="s">
        <v>2604</v>
      </c>
      <c r="B2119" s="6">
        <v>18776861</v>
      </c>
      <c r="C2119" s="7">
        <v>3089960</v>
      </c>
      <c r="D2119">
        <f t="shared" si="99"/>
        <v>6.0767327085140259</v>
      </c>
      <c r="F2119">
        <v>52985953</v>
      </c>
      <c r="G2119">
        <v>1699478</v>
      </c>
      <c r="H2119">
        <f t="shared" si="100"/>
        <v>31.177781059831315</v>
      </c>
      <c r="K2119">
        <v>249033979</v>
      </c>
      <c r="L2119">
        <v>7987546</v>
      </c>
      <c r="M2119">
        <f t="shared" si="101"/>
        <v>31.177783389291278</v>
      </c>
    </row>
    <row r="2120" spans="1:13" x14ac:dyDescent="0.15">
      <c r="A2120" t="s">
        <v>2605</v>
      </c>
      <c r="B2120" s="6">
        <v>18795793</v>
      </c>
      <c r="C2120" s="7">
        <v>3092880</v>
      </c>
      <c r="D2120">
        <f t="shared" si="99"/>
        <v>6.0771167972892579</v>
      </c>
      <c r="F2120">
        <v>53039377</v>
      </c>
      <c r="G2120">
        <v>1082508</v>
      </c>
      <c r="H2120">
        <f t="shared" si="100"/>
        <v>48.996752910832988</v>
      </c>
      <c r="K2120">
        <v>249285071</v>
      </c>
      <c r="L2120">
        <v>5087787</v>
      </c>
      <c r="M2120">
        <f t="shared" si="101"/>
        <v>48.99675851209966</v>
      </c>
    </row>
    <row r="2121" spans="1:13" x14ac:dyDescent="0.15">
      <c r="A2121" t="s">
        <v>2606</v>
      </c>
      <c r="B2121" s="6">
        <v>18814727</v>
      </c>
      <c r="C2121" s="7">
        <v>3095800</v>
      </c>
      <c r="D2121">
        <f t="shared" si="99"/>
        <v>6.0775008075457073</v>
      </c>
      <c r="F2121">
        <v>53142195</v>
      </c>
      <c r="G2121">
        <v>1083530</v>
      </c>
      <c r="H2121">
        <f t="shared" si="100"/>
        <v>49.045430214207265</v>
      </c>
      <c r="K2121">
        <v>249768316</v>
      </c>
      <c r="L2121">
        <v>5092591</v>
      </c>
      <c r="M2121">
        <f t="shared" si="101"/>
        <v>49.045430116025415</v>
      </c>
    </row>
    <row r="2122" spans="1:13" x14ac:dyDescent="0.15">
      <c r="A2122" t="s">
        <v>2607</v>
      </c>
      <c r="B2122" s="6">
        <v>18833663</v>
      </c>
      <c r="C2122" s="7">
        <v>3098720</v>
      </c>
      <c r="D2122">
        <f t="shared" si="99"/>
        <v>6.0778847395053441</v>
      </c>
      <c r="F2122">
        <v>53195680</v>
      </c>
      <c r="G2122">
        <v>1084552</v>
      </c>
      <c r="H2122">
        <f t="shared" si="100"/>
        <v>49.048528793455731</v>
      </c>
      <c r="K2122">
        <v>250019696</v>
      </c>
      <c r="L2122">
        <v>5097394</v>
      </c>
      <c r="M2122">
        <f t="shared" si="101"/>
        <v>49.048532642365885</v>
      </c>
    </row>
    <row r="2123" spans="1:13" x14ac:dyDescent="0.15">
      <c r="A2123" t="s">
        <v>2608</v>
      </c>
      <c r="B2123" s="6">
        <v>18852601</v>
      </c>
      <c r="C2123" s="7">
        <v>3101640</v>
      </c>
      <c r="D2123">
        <f t="shared" si="99"/>
        <v>6.0782685933893035</v>
      </c>
      <c r="F2123">
        <v>53298659</v>
      </c>
      <c r="G2123">
        <v>1705902</v>
      </c>
      <c r="H2123">
        <f t="shared" si="100"/>
        <v>31.243681641735574</v>
      </c>
      <c r="K2123">
        <v>250503697</v>
      </c>
      <c r="L2123">
        <v>8017739</v>
      </c>
      <c r="M2123">
        <f t="shared" si="101"/>
        <v>31.243683163046342</v>
      </c>
    </row>
    <row r="2124" spans="1:13" x14ac:dyDescent="0.15">
      <c r="A2124" t="s">
        <v>2609</v>
      </c>
      <c r="B2124" s="6">
        <v>18871542</v>
      </c>
      <c r="C2124" s="7">
        <v>3104560</v>
      </c>
      <c r="D2124">
        <f t="shared" si="99"/>
        <v>6.0786526915247245</v>
      </c>
      <c r="F2124">
        <v>53352207</v>
      </c>
      <c r="G2124">
        <v>1086596</v>
      </c>
      <c r="H2124">
        <f t="shared" si="100"/>
        <v>49.100316032821766</v>
      </c>
      <c r="K2124">
        <v>250755372</v>
      </c>
      <c r="L2124">
        <v>5107001</v>
      </c>
      <c r="M2124">
        <f t="shared" si="101"/>
        <v>49.100317779456084</v>
      </c>
    </row>
    <row r="2125" spans="1:13" x14ac:dyDescent="0.15">
      <c r="A2125" t="s">
        <v>2610</v>
      </c>
      <c r="B2125" s="6">
        <v>18890485</v>
      </c>
      <c r="C2125" s="7">
        <v>3107480</v>
      </c>
      <c r="D2125">
        <f t="shared" si="99"/>
        <v>6.0790367114188992</v>
      </c>
      <c r="F2125">
        <v>53405761</v>
      </c>
      <c r="G2125">
        <v>1087618</v>
      </c>
      <c r="H2125">
        <f t="shared" si="100"/>
        <v>49.103417744097655</v>
      </c>
      <c r="K2125">
        <v>251007076</v>
      </c>
      <c r="L2125">
        <v>5111804</v>
      </c>
      <c r="M2125">
        <f t="shared" si="101"/>
        <v>49.103423370692617</v>
      </c>
    </row>
    <row r="2126" spans="1:13" x14ac:dyDescent="0.15">
      <c r="A2126" t="s">
        <v>2611</v>
      </c>
      <c r="B2126" s="6">
        <v>18909430</v>
      </c>
      <c r="C2126" s="7">
        <v>3110400</v>
      </c>
      <c r="D2126">
        <f t="shared" si="99"/>
        <v>6.0794206532921811</v>
      </c>
      <c r="F2126">
        <v>53508958</v>
      </c>
      <c r="G2126">
        <v>1710720</v>
      </c>
      <c r="H2126">
        <f t="shared" si="100"/>
        <v>31.278618359521136</v>
      </c>
      <c r="K2126">
        <v>251492102</v>
      </c>
      <c r="L2126">
        <v>8040384</v>
      </c>
      <c r="M2126">
        <f t="shared" si="101"/>
        <v>31.278618284897835</v>
      </c>
    </row>
    <row r="2127" spans="1:13" x14ac:dyDescent="0.15">
      <c r="A2127" t="s">
        <v>2612</v>
      </c>
      <c r="B2127" s="6">
        <v>18928378</v>
      </c>
      <c r="C2127" s="7">
        <v>3113320</v>
      </c>
      <c r="D2127">
        <f t="shared" si="99"/>
        <v>6.0798048385646188</v>
      </c>
      <c r="F2127">
        <v>53562576</v>
      </c>
      <c r="G2127">
        <v>1089662</v>
      </c>
      <c r="H2127">
        <f t="shared" si="100"/>
        <v>49.15522060969365</v>
      </c>
      <c r="K2127">
        <v>251744107</v>
      </c>
      <c r="L2127">
        <v>5121411</v>
      </c>
      <c r="M2127">
        <f t="shared" si="101"/>
        <v>49.15522440983549</v>
      </c>
    </row>
    <row r="2128" spans="1:13" x14ac:dyDescent="0.15">
      <c r="A2128" t="s">
        <v>2613</v>
      </c>
      <c r="B2128" s="6">
        <v>18947327</v>
      </c>
      <c r="C2128" s="7">
        <v>3116240</v>
      </c>
      <c r="D2128">
        <f t="shared" si="99"/>
        <v>6.0801886247529078</v>
      </c>
      <c r="F2128">
        <v>53616198</v>
      </c>
      <c r="G2128">
        <v>1090684</v>
      </c>
      <c r="H2128">
        <f t="shared" si="100"/>
        <v>49.158324500955366</v>
      </c>
      <c r="K2128">
        <v>251996130</v>
      </c>
      <c r="L2128">
        <v>5126214</v>
      </c>
      <c r="M2128">
        <f t="shared" si="101"/>
        <v>49.158332055587223</v>
      </c>
    </row>
    <row r="2129" spans="1:13" x14ac:dyDescent="0.15">
      <c r="A2129" t="s">
        <v>2614</v>
      </c>
      <c r="B2129" s="6">
        <v>18966279</v>
      </c>
      <c r="C2129" s="7">
        <v>3119160</v>
      </c>
      <c r="D2129">
        <f t="shared" si="99"/>
        <v>6.080572654176124</v>
      </c>
      <c r="F2129">
        <v>53719613</v>
      </c>
      <c r="G2129">
        <v>1715538</v>
      </c>
      <c r="H2129">
        <f t="shared" si="100"/>
        <v>31.313566356443285</v>
      </c>
      <c r="K2129">
        <v>252482181</v>
      </c>
      <c r="L2129">
        <v>8063028</v>
      </c>
      <c r="M2129">
        <f t="shared" si="101"/>
        <v>31.313568674200312</v>
      </c>
    </row>
    <row r="2130" spans="1:13" x14ac:dyDescent="0.15">
      <c r="A2130" t="s">
        <v>2615</v>
      </c>
      <c r="B2130" s="6">
        <v>18985233</v>
      </c>
      <c r="C2130" s="7">
        <v>3122080</v>
      </c>
      <c r="D2130">
        <f t="shared" si="99"/>
        <v>6.0809566058525082</v>
      </c>
      <c r="F2130">
        <v>53773299</v>
      </c>
      <c r="G2130">
        <v>1092728</v>
      </c>
      <c r="H2130">
        <f t="shared" si="100"/>
        <v>49.210141041503469</v>
      </c>
      <c r="K2130">
        <v>252734505</v>
      </c>
      <c r="L2130">
        <v>5135821</v>
      </c>
      <c r="M2130">
        <f t="shared" si="101"/>
        <v>49.210146732138831</v>
      </c>
    </row>
    <row r="2131" spans="1:13" x14ac:dyDescent="0.15">
      <c r="A2131" t="s">
        <v>2616</v>
      </c>
      <c r="B2131" s="6">
        <v>19004190</v>
      </c>
      <c r="C2131" s="7">
        <v>3125000</v>
      </c>
      <c r="D2131">
        <f t="shared" si="99"/>
        <v>6.0813408000000004</v>
      </c>
      <c r="F2131">
        <v>53876878</v>
      </c>
      <c r="G2131">
        <v>1093750</v>
      </c>
      <c r="H2131">
        <f t="shared" si="100"/>
        <v>49.258859885714287</v>
      </c>
      <c r="K2131">
        <v>253221326</v>
      </c>
      <c r="L2131">
        <v>5140625</v>
      </c>
      <c r="M2131">
        <f t="shared" si="101"/>
        <v>49.258859768996963</v>
      </c>
    </row>
    <row r="2132" spans="1:13" x14ac:dyDescent="0.15">
      <c r="A2132" t="s">
        <v>2617</v>
      </c>
      <c r="B2132" s="6">
        <v>19023148</v>
      </c>
      <c r="C2132" s="7">
        <v>3127920</v>
      </c>
      <c r="D2132">
        <f t="shared" si="99"/>
        <v>6.0817245965369962</v>
      </c>
      <c r="F2132">
        <v>53930623</v>
      </c>
      <c r="G2132">
        <v>1094772</v>
      </c>
      <c r="H2132">
        <f t="shared" si="100"/>
        <v>49.261967788726785</v>
      </c>
      <c r="K2132">
        <v>253473928</v>
      </c>
      <c r="L2132">
        <v>5145428</v>
      </c>
      <c r="M2132">
        <f t="shared" si="101"/>
        <v>49.261971598864079</v>
      </c>
    </row>
    <row r="2133" spans="1:13" x14ac:dyDescent="0.15">
      <c r="A2133" t="s">
        <v>2618</v>
      </c>
      <c r="B2133" s="6">
        <v>19042109</v>
      </c>
      <c r="C2133" s="7">
        <v>3130840</v>
      </c>
      <c r="D2133">
        <f t="shared" si="99"/>
        <v>6.0821086353821974</v>
      </c>
      <c r="F2133">
        <v>54034363</v>
      </c>
      <c r="G2133">
        <v>1721962</v>
      </c>
      <c r="H2133">
        <f t="shared" si="100"/>
        <v>31.379532765531412</v>
      </c>
      <c r="K2133">
        <v>253961506</v>
      </c>
      <c r="L2133">
        <v>8093221</v>
      </c>
      <c r="M2133">
        <f t="shared" si="101"/>
        <v>31.379534304079922</v>
      </c>
    </row>
    <row r="2134" spans="1:13" x14ac:dyDescent="0.15">
      <c r="A2134" t="s">
        <v>2619</v>
      </c>
      <c r="B2134" s="6">
        <v>19061072</v>
      </c>
      <c r="C2134" s="7">
        <v>3133760</v>
      </c>
      <c r="D2134">
        <f t="shared" si="99"/>
        <v>6.0824925967527825</v>
      </c>
      <c r="F2134">
        <v>54088174</v>
      </c>
      <c r="G2134">
        <v>1096816</v>
      </c>
      <c r="H2134">
        <f t="shared" si="100"/>
        <v>49.313808332482388</v>
      </c>
      <c r="K2134">
        <v>254214417</v>
      </c>
      <c r="L2134">
        <v>5155035</v>
      </c>
      <c r="M2134">
        <f t="shared" si="101"/>
        <v>49.313810090523148</v>
      </c>
    </row>
    <row r="2135" spans="1:13" x14ac:dyDescent="0.15">
      <c r="A2135" t="s">
        <v>2620</v>
      </c>
      <c r="B2135" s="6">
        <v>19080038</v>
      </c>
      <c r="C2135" s="7">
        <v>3136680</v>
      </c>
      <c r="D2135">
        <f t="shared" si="99"/>
        <v>6.0828767996735404</v>
      </c>
      <c r="F2135">
        <v>54141992</v>
      </c>
      <c r="G2135">
        <v>1097838</v>
      </c>
      <c r="H2135">
        <f t="shared" si="100"/>
        <v>49.316922897549546</v>
      </c>
      <c r="K2135">
        <v>254467362</v>
      </c>
      <c r="L2135">
        <v>5159838</v>
      </c>
      <c r="M2135">
        <f t="shared" si="101"/>
        <v>49.316928554733693</v>
      </c>
    </row>
    <row r="2136" spans="1:13" x14ac:dyDescent="0.15">
      <c r="A2136" t="s">
        <v>2621</v>
      </c>
      <c r="B2136" s="6">
        <v>19099005</v>
      </c>
      <c r="C2136" s="7">
        <v>3139600</v>
      </c>
      <c r="D2136">
        <f t="shared" si="99"/>
        <v>6.0832606064466814</v>
      </c>
      <c r="F2136">
        <v>54245948</v>
      </c>
      <c r="G2136">
        <v>1726780</v>
      </c>
      <c r="H2136">
        <f t="shared" si="100"/>
        <v>31.414510244501326</v>
      </c>
      <c r="K2136">
        <v>254955955</v>
      </c>
      <c r="L2136">
        <v>8115866</v>
      </c>
      <c r="M2136">
        <f t="shared" si="101"/>
        <v>31.414510170572061</v>
      </c>
    </row>
    <row r="2137" spans="1:13" x14ac:dyDescent="0.15">
      <c r="A2137" t="s">
        <v>2622</v>
      </c>
      <c r="B2137" s="6">
        <v>19117975</v>
      </c>
      <c r="C2137" s="7">
        <v>3142520</v>
      </c>
      <c r="D2137">
        <f t="shared" si="99"/>
        <v>6.0836446546084035</v>
      </c>
      <c r="F2137">
        <v>54299828</v>
      </c>
      <c r="G2137">
        <v>1099882</v>
      </c>
      <c r="H2137">
        <f t="shared" si="100"/>
        <v>49.368775923235404</v>
      </c>
      <c r="K2137">
        <v>255209191</v>
      </c>
      <c r="L2137">
        <v>5169445</v>
      </c>
      <c r="M2137">
        <f t="shared" si="101"/>
        <v>49.368779627213364</v>
      </c>
    </row>
    <row r="2138" spans="1:13" x14ac:dyDescent="0.15">
      <c r="A2138" t="s">
        <v>2623</v>
      </c>
      <c r="B2138" s="6">
        <v>19136947</v>
      </c>
      <c r="C2138" s="7">
        <v>3145440</v>
      </c>
      <c r="D2138">
        <f t="shared" si="99"/>
        <v>6.0840286255658986</v>
      </c>
      <c r="F2138">
        <v>54353713</v>
      </c>
      <c r="G2138">
        <v>1100904</v>
      </c>
      <c r="H2138">
        <f t="shared" si="100"/>
        <v>49.371891645411409</v>
      </c>
      <c r="K2138">
        <v>255462451</v>
      </c>
      <c r="L2138">
        <v>5174248</v>
      </c>
      <c r="M2138">
        <f t="shared" si="101"/>
        <v>49.371899259563904</v>
      </c>
    </row>
    <row r="2139" spans="1:13" x14ac:dyDescent="0.15">
      <c r="A2139" t="s">
        <v>2624</v>
      </c>
      <c r="B2139" s="6">
        <v>19155922</v>
      </c>
      <c r="C2139" s="7">
        <v>3148360</v>
      </c>
      <c r="D2139">
        <f t="shared" si="99"/>
        <v>6.0844128371596637</v>
      </c>
      <c r="F2139">
        <v>54457890</v>
      </c>
      <c r="G2139">
        <v>1731598</v>
      </c>
      <c r="H2139">
        <f t="shared" si="100"/>
        <v>31.449499248670882</v>
      </c>
      <c r="K2139">
        <v>255952083</v>
      </c>
      <c r="L2139">
        <v>8138510</v>
      </c>
      <c r="M2139">
        <f t="shared" si="101"/>
        <v>31.449501567240194</v>
      </c>
    </row>
    <row r="2140" spans="1:13" x14ac:dyDescent="0.15">
      <c r="A2140" t="s">
        <v>2625</v>
      </c>
      <c r="B2140" s="6">
        <v>19174898</v>
      </c>
      <c r="C2140" s="7">
        <v>3151280</v>
      </c>
      <c r="D2140">
        <f t="shared" si="99"/>
        <v>6.0847966540580334</v>
      </c>
      <c r="F2140">
        <v>54511837</v>
      </c>
      <c r="G2140">
        <v>1102948</v>
      </c>
      <c r="H2140">
        <f t="shared" si="100"/>
        <v>49.423759778339502</v>
      </c>
      <c r="K2140">
        <v>256205633</v>
      </c>
      <c r="L2140">
        <v>5183855</v>
      </c>
      <c r="M2140">
        <f t="shared" si="101"/>
        <v>49.423765325226114</v>
      </c>
    </row>
    <row r="2141" spans="1:13" x14ac:dyDescent="0.15">
      <c r="A2141" t="s">
        <v>2626</v>
      </c>
      <c r="B2141" s="6">
        <v>19193877</v>
      </c>
      <c r="C2141" s="7">
        <v>3154200</v>
      </c>
      <c r="D2141">
        <f t="shared" si="99"/>
        <v>6.0851807114323755</v>
      </c>
      <c r="F2141">
        <v>54616176</v>
      </c>
      <c r="G2141">
        <v>1103970</v>
      </c>
      <c r="H2141">
        <f t="shared" si="100"/>
        <v>49.472518274953124</v>
      </c>
      <c r="K2141">
        <v>256696027</v>
      </c>
      <c r="L2141">
        <v>5188659</v>
      </c>
      <c r="M2141">
        <f t="shared" si="101"/>
        <v>49.472518236407517</v>
      </c>
    </row>
    <row r="2142" spans="1:13" x14ac:dyDescent="0.15">
      <c r="A2142" t="s">
        <v>2627</v>
      </c>
      <c r="B2142" s="6">
        <v>19212858</v>
      </c>
      <c r="C2142" s="7">
        <v>3157120</v>
      </c>
      <c r="D2142">
        <f t="shared" si="99"/>
        <v>6.0855646918710722</v>
      </c>
      <c r="F2142">
        <v>54670187</v>
      </c>
      <c r="G2142">
        <v>1104992</v>
      </c>
      <c r="H2142">
        <f t="shared" si="100"/>
        <v>49.475640547623875</v>
      </c>
      <c r="K2142">
        <v>256949878</v>
      </c>
      <c r="L2142">
        <v>5193462</v>
      </c>
      <c r="M2142">
        <f t="shared" si="101"/>
        <v>49.47564418493868</v>
      </c>
    </row>
    <row r="2143" spans="1:13" x14ac:dyDescent="0.15">
      <c r="A2143" t="s">
        <v>2628</v>
      </c>
      <c r="B2143" s="6">
        <v>19231841</v>
      </c>
      <c r="C2143" s="7">
        <v>3160040</v>
      </c>
      <c r="D2143">
        <f t="shared" si="99"/>
        <v>6.0859485955873973</v>
      </c>
      <c r="F2143">
        <v>54774686</v>
      </c>
      <c r="G2143">
        <v>1738022</v>
      </c>
      <c r="H2143">
        <f t="shared" si="100"/>
        <v>31.515530873602291</v>
      </c>
      <c r="K2143">
        <v>257441024</v>
      </c>
      <c r="L2143">
        <v>8168703</v>
      </c>
      <c r="M2143">
        <f t="shared" si="101"/>
        <v>31.515532392351638</v>
      </c>
    </row>
    <row r="2144" spans="1:13" x14ac:dyDescent="0.15">
      <c r="A2144" t="s">
        <v>2629</v>
      </c>
      <c r="B2144" s="6">
        <v>19250827</v>
      </c>
      <c r="C2144" s="7">
        <v>3162960</v>
      </c>
      <c r="D2144">
        <f t="shared" si="99"/>
        <v>6.0863327389533852</v>
      </c>
      <c r="F2144">
        <v>54828761</v>
      </c>
      <c r="G2144">
        <v>1107036</v>
      </c>
      <c r="H2144">
        <f t="shared" si="100"/>
        <v>49.527532076644299</v>
      </c>
      <c r="K2144">
        <v>257695176</v>
      </c>
      <c r="L2144">
        <v>5203069</v>
      </c>
      <c r="M2144">
        <f t="shared" si="101"/>
        <v>49.527533845889799</v>
      </c>
    </row>
    <row r="2145" spans="1:13" x14ac:dyDescent="0.15">
      <c r="A2145" t="s">
        <v>2630</v>
      </c>
      <c r="B2145" s="6">
        <v>19269815</v>
      </c>
      <c r="C2145" s="7">
        <v>3165880</v>
      </c>
      <c r="D2145">
        <f t="shared" si="99"/>
        <v>6.0867168054379821</v>
      </c>
      <c r="F2145">
        <v>54882841</v>
      </c>
      <c r="G2145">
        <v>1108058</v>
      </c>
      <c r="H2145">
        <f t="shared" si="100"/>
        <v>49.530657239963972</v>
      </c>
      <c r="K2145">
        <v>257949352</v>
      </c>
      <c r="L2145">
        <v>5207872</v>
      </c>
      <c r="M2145">
        <f t="shared" si="101"/>
        <v>49.530662811989238</v>
      </c>
    </row>
    <row r="2146" spans="1:13" x14ac:dyDescent="0.15">
      <c r="A2146" t="s">
        <v>2631</v>
      </c>
      <c r="B2146" s="6">
        <v>19288805</v>
      </c>
      <c r="C2146" s="7">
        <v>3168800</v>
      </c>
      <c r="D2146">
        <f t="shared" si="99"/>
        <v>6.0871007952537237</v>
      </c>
      <c r="F2146">
        <v>54987560</v>
      </c>
      <c r="G2146">
        <v>1742840</v>
      </c>
      <c r="H2146">
        <f t="shared" si="100"/>
        <v>31.550549677537813</v>
      </c>
      <c r="K2146">
        <v>258441532</v>
      </c>
      <c r="L2146">
        <v>8191348</v>
      </c>
      <c r="M2146">
        <f t="shared" si="101"/>
        <v>31.550549677537813</v>
      </c>
    </row>
    <row r="2147" spans="1:13" x14ac:dyDescent="0.15">
      <c r="A2147" t="s">
        <v>2632</v>
      </c>
      <c r="B2147" s="6">
        <v>19307797</v>
      </c>
      <c r="C2147" s="7">
        <v>3171720</v>
      </c>
      <c r="D2147">
        <f t="shared" si="99"/>
        <v>6.0874847086123616</v>
      </c>
      <c r="F2147">
        <v>55041701</v>
      </c>
      <c r="G2147">
        <v>1110102</v>
      </c>
      <c r="H2147">
        <f t="shared" si="100"/>
        <v>49.582561782610966</v>
      </c>
      <c r="K2147">
        <v>258695994</v>
      </c>
      <c r="L2147">
        <v>5217479</v>
      </c>
      <c r="M2147">
        <f t="shared" si="101"/>
        <v>49.582565449712398</v>
      </c>
    </row>
    <row r="2148" spans="1:13" x14ac:dyDescent="0.15">
      <c r="A2148" t="s">
        <v>2633</v>
      </c>
      <c r="B2148" s="6">
        <v>19326792</v>
      </c>
      <c r="C2148" s="7">
        <v>3174640</v>
      </c>
      <c r="D2148">
        <f t="shared" si="99"/>
        <v>6.0878688607212155</v>
      </c>
      <c r="F2148">
        <v>55095852</v>
      </c>
      <c r="G2148">
        <v>1111124</v>
      </c>
      <c r="H2148">
        <f t="shared" si="100"/>
        <v>49.585691605977374</v>
      </c>
      <c r="K2148">
        <v>258950504</v>
      </c>
      <c r="L2148">
        <v>5222282</v>
      </c>
      <c r="M2148">
        <f t="shared" si="101"/>
        <v>49.585699125401504</v>
      </c>
    </row>
    <row r="2149" spans="1:13" x14ac:dyDescent="0.15">
      <c r="A2149" t="s">
        <v>2634</v>
      </c>
      <c r="B2149" s="6">
        <v>19345788</v>
      </c>
      <c r="C2149" s="7">
        <v>3177560</v>
      </c>
      <c r="D2149">
        <f t="shared" si="99"/>
        <v>6.0882526215083272</v>
      </c>
      <c r="F2149">
        <v>55200786</v>
      </c>
      <c r="G2149">
        <v>1747658</v>
      </c>
      <c r="H2149">
        <f t="shared" si="100"/>
        <v>31.585576811939177</v>
      </c>
      <c r="K2149">
        <v>259443694</v>
      </c>
      <c r="L2149">
        <v>8213992</v>
      </c>
      <c r="M2149">
        <f t="shared" si="101"/>
        <v>31.585579094793371</v>
      </c>
    </row>
    <row r="2150" spans="1:13" x14ac:dyDescent="0.15">
      <c r="A2150" t="s">
        <v>2635</v>
      </c>
      <c r="B2150" s="6">
        <v>19364787</v>
      </c>
      <c r="C2150" s="7">
        <v>3180480</v>
      </c>
      <c r="D2150">
        <f t="shared" si="99"/>
        <v>6.0886366208874136</v>
      </c>
      <c r="F2150">
        <v>55254998</v>
      </c>
      <c r="G2150">
        <v>1113168</v>
      </c>
      <c r="H2150">
        <f t="shared" si="100"/>
        <v>49.637609058111622</v>
      </c>
      <c r="K2150">
        <v>259698490</v>
      </c>
      <c r="L2150">
        <v>5231889</v>
      </c>
      <c r="M2150">
        <f t="shared" si="101"/>
        <v>49.637614635937425</v>
      </c>
    </row>
    <row r="2151" spans="1:13" x14ac:dyDescent="0.15">
      <c r="A2151" t="s">
        <v>2636</v>
      </c>
      <c r="B2151" s="6">
        <v>19383789</v>
      </c>
      <c r="C2151" s="7">
        <v>3183400</v>
      </c>
      <c r="D2151">
        <f t="shared" si="99"/>
        <v>6.0890208582019225</v>
      </c>
      <c r="F2151">
        <v>55360101</v>
      </c>
      <c r="G2151">
        <v>1114190</v>
      </c>
      <c r="H2151">
        <f t="shared" si="100"/>
        <v>49.686409858282701</v>
      </c>
      <c r="K2151">
        <v>260192474</v>
      </c>
      <c r="L2151">
        <v>5236693</v>
      </c>
      <c r="M2151">
        <f t="shared" si="101"/>
        <v>49.686409724610549</v>
      </c>
    </row>
    <row r="2152" spans="1:13" x14ac:dyDescent="0.15">
      <c r="A2152" t="s">
        <v>2637</v>
      </c>
      <c r="B2152" s="6">
        <v>19402792</v>
      </c>
      <c r="C2152" s="7">
        <v>3186320</v>
      </c>
      <c r="D2152">
        <f t="shared" si="99"/>
        <v>6.0894047051143643</v>
      </c>
      <c r="F2152">
        <v>55414373</v>
      </c>
      <c r="G2152">
        <v>1115212</v>
      </c>
      <c r="H2152">
        <f t="shared" si="100"/>
        <v>49.689541540083859</v>
      </c>
      <c r="K2152">
        <v>260447553</v>
      </c>
      <c r="L2152">
        <v>5241496</v>
      </c>
      <c r="M2152">
        <f t="shared" si="101"/>
        <v>49.689545313017504</v>
      </c>
    </row>
    <row r="2153" spans="1:13" x14ac:dyDescent="0.15">
      <c r="A2153" t="s">
        <v>2638</v>
      </c>
      <c r="B2153" s="6">
        <v>19421798</v>
      </c>
      <c r="C2153" s="7">
        <v>3189240</v>
      </c>
      <c r="D2153">
        <f t="shared" si="99"/>
        <v>6.0897887898057217</v>
      </c>
      <c r="F2153">
        <v>55519637</v>
      </c>
      <c r="G2153">
        <v>1754082</v>
      </c>
      <c r="H2153">
        <f t="shared" si="100"/>
        <v>31.651677059567341</v>
      </c>
      <c r="K2153">
        <v>260942293</v>
      </c>
      <c r="L2153">
        <v>8244185</v>
      </c>
      <c r="M2153">
        <f t="shared" si="101"/>
        <v>31.651678486108693</v>
      </c>
    </row>
    <row r="2154" spans="1:13" x14ac:dyDescent="0.15">
      <c r="A2154" t="s">
        <v>2639</v>
      </c>
      <c r="B2154" s="6">
        <v>19440806</v>
      </c>
      <c r="C2154" s="7">
        <v>3192160</v>
      </c>
      <c r="D2154">
        <f t="shared" si="99"/>
        <v>6.0901727983559724</v>
      </c>
      <c r="F2154">
        <v>55573973</v>
      </c>
      <c r="G2154">
        <v>1117256</v>
      </c>
      <c r="H2154">
        <f t="shared" si="100"/>
        <v>49.741485389203547</v>
      </c>
      <c r="K2154">
        <v>261197673</v>
      </c>
      <c r="L2154">
        <v>5251103</v>
      </c>
      <c r="M2154">
        <f t="shared" si="101"/>
        <v>49.741487264675634</v>
      </c>
    </row>
    <row r="2155" spans="1:13" x14ac:dyDescent="0.15">
      <c r="A2155" t="s">
        <v>2640</v>
      </c>
      <c r="B2155" s="6">
        <v>19459816</v>
      </c>
      <c r="C2155" s="7">
        <v>3195080</v>
      </c>
      <c r="D2155">
        <f t="shared" si="99"/>
        <v>6.090556730973872</v>
      </c>
      <c r="F2155">
        <v>55628316</v>
      </c>
      <c r="G2155">
        <v>1118278</v>
      </c>
      <c r="H2155">
        <f t="shared" si="100"/>
        <v>49.744621641488074</v>
      </c>
      <c r="K2155">
        <v>261453085</v>
      </c>
      <c r="L2155">
        <v>5255906</v>
      </c>
      <c r="M2155">
        <f t="shared" si="101"/>
        <v>49.744627282146979</v>
      </c>
    </row>
    <row r="2156" spans="1:13" x14ac:dyDescent="0.15">
      <c r="A2156" t="s">
        <v>2641</v>
      </c>
      <c r="B2156" s="6">
        <v>19478828</v>
      </c>
      <c r="C2156" s="7">
        <v>3198000</v>
      </c>
      <c r="D2156">
        <f t="shared" si="99"/>
        <v>6.0909405878674168</v>
      </c>
      <c r="F2156">
        <v>55733796</v>
      </c>
      <c r="G2156">
        <v>1758900</v>
      </c>
      <c r="H2156">
        <f t="shared" si="100"/>
        <v>31.686733754050827</v>
      </c>
      <c r="K2156">
        <v>261948841</v>
      </c>
      <c r="L2156">
        <v>8266830</v>
      </c>
      <c r="M2156">
        <f t="shared" si="101"/>
        <v>31.686733729857757</v>
      </c>
    </row>
    <row r="2157" spans="1:13" x14ac:dyDescent="0.15">
      <c r="A2157" t="s">
        <v>2642</v>
      </c>
      <c r="B2157" s="6">
        <v>19497843</v>
      </c>
      <c r="C2157" s="7">
        <v>3200920</v>
      </c>
      <c r="D2157">
        <f t="shared" si="99"/>
        <v>6.0913246816540241</v>
      </c>
      <c r="F2157">
        <v>55788203</v>
      </c>
      <c r="G2157">
        <v>1120322</v>
      </c>
      <c r="H2157">
        <f t="shared" si="100"/>
        <v>49.796579019246252</v>
      </c>
      <c r="K2157">
        <v>262204554</v>
      </c>
      <c r="L2157">
        <v>5265513</v>
      </c>
      <c r="M2157">
        <f t="shared" si="101"/>
        <v>49.796582783102046</v>
      </c>
    </row>
    <row r="2158" spans="1:13" x14ac:dyDescent="0.15">
      <c r="A2158" t="s">
        <v>2643</v>
      </c>
      <c r="B2158" s="6">
        <v>19516860</v>
      </c>
      <c r="C2158" s="7">
        <v>3203840</v>
      </c>
      <c r="D2158">
        <f t="shared" si="99"/>
        <v>6.0917086995605274</v>
      </c>
      <c r="F2158">
        <v>55842615</v>
      </c>
      <c r="G2158">
        <v>1121344</v>
      </c>
      <c r="H2158">
        <f t="shared" si="100"/>
        <v>49.79971801695109</v>
      </c>
      <c r="K2158">
        <v>262460290</v>
      </c>
      <c r="L2158">
        <v>5270316</v>
      </c>
      <c r="M2158">
        <f t="shared" si="101"/>
        <v>49.799725481356333</v>
      </c>
    </row>
    <row r="2159" spans="1:13" x14ac:dyDescent="0.15">
      <c r="A2159" t="s">
        <v>2644</v>
      </c>
      <c r="B2159" s="6">
        <v>19535879</v>
      </c>
      <c r="C2159" s="7">
        <v>3206760</v>
      </c>
      <c r="D2159">
        <f t="shared" si="99"/>
        <v>6.0920926417942098</v>
      </c>
      <c r="F2159">
        <v>55948314</v>
      </c>
      <c r="G2159">
        <v>1763718</v>
      </c>
      <c r="H2159">
        <f t="shared" si="100"/>
        <v>31.72180246501992</v>
      </c>
      <c r="K2159">
        <v>262957075</v>
      </c>
      <c r="L2159">
        <v>8289474</v>
      </c>
      <c r="M2159">
        <f t="shared" si="101"/>
        <v>31.721804664566172</v>
      </c>
    </row>
    <row r="2160" spans="1:13" x14ac:dyDescent="0.15">
      <c r="A2160" t="s">
        <v>2645</v>
      </c>
      <c r="B2160" s="6">
        <v>19554901</v>
      </c>
      <c r="C2160" s="7">
        <v>3209680</v>
      </c>
      <c r="D2160">
        <f t="shared" si="99"/>
        <v>6.0924768201191393</v>
      </c>
      <c r="F2160">
        <v>56002791</v>
      </c>
      <c r="G2160">
        <v>1123388</v>
      </c>
      <c r="H2160">
        <f t="shared" si="100"/>
        <v>49.851690600220046</v>
      </c>
      <c r="K2160">
        <v>263213117</v>
      </c>
      <c r="L2160">
        <v>5279923</v>
      </c>
      <c r="M2160">
        <f t="shared" si="101"/>
        <v>49.851696132689817</v>
      </c>
    </row>
    <row r="2161" spans="1:13" x14ac:dyDescent="0.15">
      <c r="A2161" t="s">
        <v>2646</v>
      </c>
      <c r="B2161" s="6">
        <v>19573924</v>
      </c>
      <c r="C2161" s="7">
        <v>3212600</v>
      </c>
      <c r="D2161">
        <f t="shared" si="99"/>
        <v>6.0928606113428376</v>
      </c>
      <c r="F2161">
        <v>56108652</v>
      </c>
      <c r="G2161">
        <v>1124410</v>
      </c>
      <c r="H2161">
        <f t="shared" si="100"/>
        <v>49.900527387696656</v>
      </c>
      <c r="K2161">
        <v>263710664</v>
      </c>
      <c r="L2161">
        <v>5284727</v>
      </c>
      <c r="M2161">
        <f t="shared" si="101"/>
        <v>49.900527312006844</v>
      </c>
    </row>
    <row r="2162" spans="1:13" x14ac:dyDescent="0.15">
      <c r="A2162" t="s">
        <v>2647</v>
      </c>
      <c r="B2162" s="6">
        <v>19592950</v>
      </c>
      <c r="C2162" s="7">
        <v>3215520</v>
      </c>
      <c r="D2162">
        <f t="shared" si="99"/>
        <v>6.0932446385032595</v>
      </c>
      <c r="F2162">
        <v>56163190</v>
      </c>
      <c r="G2162">
        <v>1125432</v>
      </c>
      <c r="H2162">
        <f t="shared" si="100"/>
        <v>49.903672545298164</v>
      </c>
      <c r="K2162">
        <v>263966993</v>
      </c>
      <c r="L2162">
        <v>5289530</v>
      </c>
      <c r="M2162">
        <f t="shared" si="101"/>
        <v>49.903676319068047</v>
      </c>
    </row>
    <row r="2163" spans="1:13" x14ac:dyDescent="0.15">
      <c r="A2163" t="s">
        <v>2648</v>
      </c>
      <c r="B2163" s="6">
        <v>19611978</v>
      </c>
      <c r="C2163" s="7">
        <v>3218440</v>
      </c>
      <c r="D2163">
        <f t="shared" si="99"/>
        <v>6.0936285902486915</v>
      </c>
      <c r="F2163">
        <v>56269215</v>
      </c>
      <c r="G2163">
        <v>1770142</v>
      </c>
      <c r="H2163">
        <f t="shared" si="100"/>
        <v>31.787966728093</v>
      </c>
      <c r="K2163">
        <v>264465310</v>
      </c>
      <c r="L2163">
        <v>8319667</v>
      </c>
      <c r="M2163">
        <f t="shared" si="101"/>
        <v>31.787968196323241</v>
      </c>
    </row>
    <row r="2164" spans="1:13" x14ac:dyDescent="0.15">
      <c r="A2164" t="s">
        <v>2649</v>
      </c>
      <c r="B2164" s="6">
        <v>19631009</v>
      </c>
      <c r="C2164" s="7">
        <v>3221360</v>
      </c>
      <c r="D2164">
        <f t="shared" si="99"/>
        <v>6.0940127772121091</v>
      </c>
      <c r="F2164">
        <v>56323818</v>
      </c>
      <c r="G2164">
        <v>1127476</v>
      </c>
      <c r="H2164">
        <f t="shared" si="100"/>
        <v>49.95566912289042</v>
      </c>
      <c r="K2164">
        <v>264721944</v>
      </c>
      <c r="L2164">
        <v>5299137</v>
      </c>
      <c r="M2164">
        <f t="shared" si="101"/>
        <v>49.955670895091032</v>
      </c>
    </row>
    <row r="2165" spans="1:13" x14ac:dyDescent="0.15">
      <c r="A2165" t="s">
        <v>2650</v>
      </c>
      <c r="B2165" s="6">
        <v>19650041</v>
      </c>
      <c r="C2165" s="7">
        <v>3224280</v>
      </c>
      <c r="D2165">
        <f t="shared" si="99"/>
        <v>6.0943965784609277</v>
      </c>
      <c r="F2165">
        <v>56378423</v>
      </c>
      <c r="G2165">
        <v>1128498</v>
      </c>
      <c r="H2165">
        <f t="shared" si="100"/>
        <v>49.958815168480584</v>
      </c>
      <c r="K2165">
        <v>264978588</v>
      </c>
      <c r="L2165">
        <v>5303940</v>
      </c>
      <c r="M2165">
        <f t="shared" si="101"/>
        <v>49.958820801140284</v>
      </c>
    </row>
    <row r="2166" spans="1:13" x14ac:dyDescent="0.15">
      <c r="A2166" t="s">
        <v>2651</v>
      </c>
      <c r="B2166" s="6">
        <v>19669076</v>
      </c>
      <c r="C2166" s="7">
        <v>3227200</v>
      </c>
      <c r="D2166">
        <f t="shared" si="99"/>
        <v>6.0947806147744172</v>
      </c>
      <c r="F2166">
        <v>56484668</v>
      </c>
      <c r="G2166">
        <v>1774960</v>
      </c>
      <c r="H2166">
        <f t="shared" si="100"/>
        <v>31.823065308513996</v>
      </c>
      <c r="K2166">
        <v>265477939</v>
      </c>
      <c r="L2166">
        <v>8342312</v>
      </c>
      <c r="M2166">
        <f t="shared" si="101"/>
        <v>31.823065236591486</v>
      </c>
    </row>
    <row r="2167" spans="1:13" x14ac:dyDescent="0.15">
      <c r="A2167" t="s">
        <v>2652</v>
      </c>
      <c r="B2167" s="6">
        <v>19688113</v>
      </c>
      <c r="C2167" s="7">
        <v>3230120</v>
      </c>
      <c r="D2167">
        <f t="shared" si="99"/>
        <v>6.0951645759290676</v>
      </c>
      <c r="F2167">
        <v>56539338</v>
      </c>
      <c r="G2167">
        <v>1130542</v>
      </c>
      <c r="H2167">
        <f t="shared" si="100"/>
        <v>50.010824896377137</v>
      </c>
      <c r="K2167">
        <v>265734888</v>
      </c>
      <c r="L2167">
        <v>5313547</v>
      </c>
      <c r="M2167">
        <f t="shared" si="101"/>
        <v>50.010828548237178</v>
      </c>
    </row>
    <row r="2168" spans="1:13" x14ac:dyDescent="0.15">
      <c r="A2168" t="s">
        <v>2653</v>
      </c>
      <c r="B2168" s="6">
        <v>19707153</v>
      </c>
      <c r="C2168" s="7">
        <v>3233040</v>
      </c>
      <c r="D2168">
        <f t="shared" si="99"/>
        <v>6.0955487714349346</v>
      </c>
      <c r="F2168">
        <v>56594016</v>
      </c>
      <c r="G2168">
        <v>1131564</v>
      </c>
      <c r="H2168">
        <f t="shared" si="100"/>
        <v>50.013977114860495</v>
      </c>
      <c r="K2168">
        <v>265991875</v>
      </c>
      <c r="L2168">
        <v>5318350</v>
      </c>
      <c r="M2168">
        <f t="shared" si="101"/>
        <v>50.013984600486992</v>
      </c>
    </row>
    <row r="2169" spans="1:13" x14ac:dyDescent="0.15">
      <c r="A2169" t="s">
        <v>2654</v>
      </c>
      <c r="B2169" s="6">
        <v>19726194</v>
      </c>
      <c r="C2169" s="7">
        <v>3235960</v>
      </c>
      <c r="D2169">
        <f t="shared" si="99"/>
        <v>6.0959325826029991</v>
      </c>
      <c r="F2169">
        <v>56700478</v>
      </c>
      <c r="G2169">
        <v>1779778</v>
      </c>
      <c r="H2169">
        <f t="shared" si="100"/>
        <v>31.85817444647591</v>
      </c>
      <c r="K2169">
        <v>266492246</v>
      </c>
      <c r="L2169">
        <v>8364956</v>
      </c>
      <c r="M2169">
        <f t="shared" si="101"/>
        <v>31.858176659865276</v>
      </c>
    </row>
    <row r="2170" spans="1:13" x14ac:dyDescent="0.15">
      <c r="A2170" t="s">
        <v>2655</v>
      </c>
      <c r="B2170" s="6">
        <v>19745238</v>
      </c>
      <c r="C2170" s="7">
        <v>3238880</v>
      </c>
      <c r="D2170">
        <f t="shared" si="99"/>
        <v>6.0963166279701628</v>
      </c>
      <c r="F2170">
        <v>56755218</v>
      </c>
      <c r="G2170">
        <v>1133608</v>
      </c>
      <c r="H2170">
        <f t="shared" si="100"/>
        <v>50.065999887086186</v>
      </c>
      <c r="K2170">
        <v>266749524</v>
      </c>
      <c r="L2170">
        <v>5327957</v>
      </c>
      <c r="M2170">
        <f t="shared" si="101"/>
        <v>50.06600541258122</v>
      </c>
    </row>
    <row r="2171" spans="1:13" x14ac:dyDescent="0.15">
      <c r="A2171" t="s">
        <v>2656</v>
      </c>
      <c r="B2171" s="6">
        <v>19764284</v>
      </c>
      <c r="C2171" s="7">
        <v>3241800</v>
      </c>
      <c r="D2171">
        <f t="shared" si="99"/>
        <v>6.0967005984329692</v>
      </c>
      <c r="F2171">
        <v>56861844</v>
      </c>
      <c r="G2171">
        <v>1134630</v>
      </c>
      <c r="H2171">
        <f t="shared" si="100"/>
        <v>50.114877977842994</v>
      </c>
      <c r="K2171">
        <v>267250666</v>
      </c>
      <c r="L2171">
        <v>5332761</v>
      </c>
      <c r="M2171">
        <f t="shared" si="101"/>
        <v>50.114877827826902</v>
      </c>
    </row>
    <row r="2172" spans="1:13" x14ac:dyDescent="0.15">
      <c r="A2172" t="s">
        <v>2657</v>
      </c>
      <c r="B2172" s="6">
        <v>19783333</v>
      </c>
      <c r="C2172" s="7">
        <v>3244720</v>
      </c>
      <c r="D2172">
        <f t="shared" si="99"/>
        <v>6.0970848023866466</v>
      </c>
      <c r="F2172">
        <v>56916648</v>
      </c>
      <c r="G2172">
        <v>1135652</v>
      </c>
      <c r="H2172">
        <f t="shared" si="100"/>
        <v>50.118036158964188</v>
      </c>
      <c r="K2172">
        <v>267508245</v>
      </c>
      <c r="L2172">
        <v>5337564</v>
      </c>
      <c r="M2172">
        <f t="shared" si="101"/>
        <v>50.118039802426722</v>
      </c>
    </row>
    <row r="2173" spans="1:13" x14ac:dyDescent="0.15">
      <c r="A2173" t="s">
        <v>2658</v>
      </c>
      <c r="B2173" s="6">
        <v>19802383</v>
      </c>
      <c r="C2173" s="7">
        <v>3247640</v>
      </c>
      <c r="D2173">
        <f t="shared" si="99"/>
        <v>6.0974686233695854</v>
      </c>
      <c r="F2173">
        <v>57023436</v>
      </c>
      <c r="G2173">
        <v>1786202</v>
      </c>
      <c r="H2173">
        <f t="shared" si="100"/>
        <v>31.924404966515546</v>
      </c>
      <c r="K2173">
        <v>268010149</v>
      </c>
      <c r="L2173">
        <v>8395149</v>
      </c>
      <c r="M2173">
        <f t="shared" si="101"/>
        <v>31.924406463780453</v>
      </c>
    </row>
    <row r="2174" spans="1:13" x14ac:dyDescent="0.15">
      <c r="A2174" t="s">
        <v>2659</v>
      </c>
      <c r="B2174" s="6">
        <v>19821436</v>
      </c>
      <c r="C2174" s="7">
        <v>3250560</v>
      </c>
      <c r="D2174">
        <f t="shared" si="99"/>
        <v>6.0978526776924591</v>
      </c>
      <c r="F2174">
        <v>57078302</v>
      </c>
      <c r="G2174">
        <v>1137696</v>
      </c>
      <c r="H2174">
        <f t="shared" si="100"/>
        <v>50.170082341855824</v>
      </c>
      <c r="K2174">
        <v>268268019</v>
      </c>
      <c r="L2174">
        <v>5347171</v>
      </c>
      <c r="M2174">
        <f t="shared" si="101"/>
        <v>50.170084143559279</v>
      </c>
    </row>
    <row r="2175" spans="1:13" x14ac:dyDescent="0.15">
      <c r="A2175" t="s">
        <v>2660</v>
      </c>
      <c r="B2175" s="6">
        <v>19840491</v>
      </c>
      <c r="C2175" s="7">
        <v>3253480</v>
      </c>
      <c r="D2175">
        <f t="shared" si="99"/>
        <v>6.0982366573638069</v>
      </c>
      <c r="F2175">
        <v>57133173</v>
      </c>
      <c r="G2175">
        <v>1138718</v>
      </c>
      <c r="H2175">
        <f t="shared" si="100"/>
        <v>50.173241311720723</v>
      </c>
      <c r="K2175">
        <v>268525913</v>
      </c>
      <c r="L2175">
        <v>5351974</v>
      </c>
      <c r="M2175">
        <f t="shared" si="101"/>
        <v>50.173246917866194</v>
      </c>
    </row>
    <row r="2176" spans="1:13" x14ac:dyDescent="0.15">
      <c r="A2176" t="s">
        <v>2661</v>
      </c>
      <c r="B2176" s="6">
        <v>19859549</v>
      </c>
      <c r="C2176" s="7">
        <v>3256400</v>
      </c>
      <c r="D2176">
        <f t="shared" si="99"/>
        <v>6.0986208696720308</v>
      </c>
      <c r="F2176">
        <v>57240185</v>
      </c>
      <c r="G2176">
        <v>1791020</v>
      </c>
      <c r="H2176">
        <f t="shared" si="100"/>
        <v>31.959545398711349</v>
      </c>
      <c r="K2176">
        <v>269028869</v>
      </c>
      <c r="L2176">
        <v>8417794</v>
      </c>
      <c r="M2176">
        <f t="shared" si="101"/>
        <v>31.959545339313365</v>
      </c>
    </row>
    <row r="2177" spans="1:13" x14ac:dyDescent="0.15">
      <c r="A2177" t="s">
        <v>2662</v>
      </c>
      <c r="B2177" s="6">
        <v>19878608</v>
      </c>
      <c r="C2177" s="7">
        <v>3259320</v>
      </c>
      <c r="D2177">
        <f t="shared" si="99"/>
        <v>6.0990047003669474</v>
      </c>
      <c r="F2177">
        <v>57295116</v>
      </c>
      <c r="G2177">
        <v>1140762</v>
      </c>
      <c r="H2177">
        <f t="shared" si="100"/>
        <v>50.225302034955583</v>
      </c>
      <c r="K2177">
        <v>269287045</v>
      </c>
      <c r="L2177">
        <v>5361581</v>
      </c>
      <c r="M2177">
        <f t="shared" si="101"/>
        <v>50.225305744704784</v>
      </c>
    </row>
    <row r="2178" spans="1:13" x14ac:dyDescent="0.15">
      <c r="A2178" t="s">
        <v>2663</v>
      </c>
      <c r="B2178" s="6">
        <v>19897670</v>
      </c>
      <c r="C2178" s="7">
        <v>3262240</v>
      </c>
      <c r="D2178">
        <f t="shared" ref="D2178:D2241" si="102">B2178/C2178</f>
        <v>6.0993887635489727</v>
      </c>
      <c r="F2178">
        <v>57350059</v>
      </c>
      <c r="G2178">
        <v>1141784</v>
      </c>
      <c r="H2178">
        <f t="shared" ref="H2178:H2241" si="103">F2178/G2178</f>
        <v>50.228466154719278</v>
      </c>
      <c r="K2178">
        <v>269545277</v>
      </c>
      <c r="L2178">
        <v>5366384</v>
      </c>
      <c r="M2178">
        <f t="shared" ref="M2178:M2241" si="104">K2178/L2178</f>
        <v>50.228473586683322</v>
      </c>
    </row>
    <row r="2179" spans="1:13" x14ac:dyDescent="0.15">
      <c r="A2179" t="s">
        <v>2664</v>
      </c>
      <c r="B2179" s="6">
        <v>19916734</v>
      </c>
      <c r="C2179" s="7">
        <v>3265160</v>
      </c>
      <c r="D2179">
        <f t="shared" si="102"/>
        <v>6.0997727523306668</v>
      </c>
      <c r="F2179">
        <v>57457287</v>
      </c>
      <c r="G2179">
        <v>1795838</v>
      </c>
      <c r="H2179">
        <f t="shared" si="103"/>
        <v>31.99469384209489</v>
      </c>
      <c r="K2179">
        <v>270049248</v>
      </c>
      <c r="L2179">
        <v>8440438</v>
      </c>
      <c r="M2179">
        <f t="shared" si="104"/>
        <v>31.994696009851623</v>
      </c>
    </row>
    <row r="2180" spans="1:13" x14ac:dyDescent="0.15">
      <c r="A2180" t="s">
        <v>2665</v>
      </c>
      <c r="B2180" s="6">
        <v>19935800</v>
      </c>
      <c r="C2180" s="7">
        <v>3268080</v>
      </c>
      <c r="D2180">
        <f t="shared" si="102"/>
        <v>6.1001566669114586</v>
      </c>
      <c r="F2180">
        <v>57512290</v>
      </c>
      <c r="G2180">
        <v>1143828</v>
      </c>
      <c r="H2180">
        <f t="shared" si="103"/>
        <v>50.280540430903947</v>
      </c>
      <c r="K2180">
        <v>270307763</v>
      </c>
      <c r="L2180">
        <v>5375991</v>
      </c>
      <c r="M2180">
        <f t="shared" si="104"/>
        <v>50.280546042580802</v>
      </c>
    </row>
    <row r="2181" spans="1:13" x14ac:dyDescent="0.15">
      <c r="A2181" t="s">
        <v>2666</v>
      </c>
      <c r="B2181" s="6">
        <v>19954869</v>
      </c>
      <c r="C2181" s="7">
        <v>3271000</v>
      </c>
      <c r="D2181">
        <f t="shared" si="102"/>
        <v>6.1005408132069707</v>
      </c>
      <c r="F2181">
        <v>57619683</v>
      </c>
      <c r="G2181">
        <v>1144850</v>
      </c>
      <c r="H2181">
        <f t="shared" si="103"/>
        <v>50.329460628029871</v>
      </c>
      <c r="K2181">
        <v>270812510</v>
      </c>
      <c r="L2181">
        <v>5380795</v>
      </c>
      <c r="M2181">
        <f t="shared" si="104"/>
        <v>50.329460609445256</v>
      </c>
    </row>
    <row r="2182" spans="1:13" x14ac:dyDescent="0.15">
      <c r="A2182" t="s">
        <v>2667</v>
      </c>
      <c r="B2182" s="6">
        <v>19973939</v>
      </c>
      <c r="C2182" s="7">
        <v>3273920</v>
      </c>
      <c r="D2182">
        <f t="shared" si="102"/>
        <v>6.1009245797087281</v>
      </c>
      <c r="F2182">
        <v>57674748</v>
      </c>
      <c r="G2182">
        <v>1145872</v>
      </c>
      <c r="H2182">
        <f t="shared" si="103"/>
        <v>50.332627029895136</v>
      </c>
      <c r="K2182">
        <v>271071315</v>
      </c>
      <c r="L2182">
        <v>5385598</v>
      </c>
      <c r="M2182">
        <f t="shared" si="104"/>
        <v>50.332630656799857</v>
      </c>
    </row>
    <row r="2183" spans="1:13" x14ac:dyDescent="0.15">
      <c r="A2183" t="s">
        <v>2668</v>
      </c>
      <c r="B2183" s="6">
        <v>19993012</v>
      </c>
      <c r="C2183" s="7">
        <v>3277320</v>
      </c>
      <c r="D2183">
        <f t="shared" si="102"/>
        <v>6.1004149732098174</v>
      </c>
      <c r="F2183">
        <v>57782303</v>
      </c>
      <c r="G2183">
        <v>1802526</v>
      </c>
      <c r="H2183">
        <f t="shared" si="103"/>
        <v>32.056293778841471</v>
      </c>
      <c r="K2183">
        <v>271576824</v>
      </c>
      <c r="L2183">
        <v>8471872</v>
      </c>
      <c r="M2183">
        <f t="shared" si="104"/>
        <v>32.056294523807722</v>
      </c>
    </row>
    <row r="2184" spans="1:13" x14ac:dyDescent="0.15">
      <c r="A2184" t="s">
        <v>2669</v>
      </c>
      <c r="B2184" s="6">
        <v>20012088</v>
      </c>
      <c r="C2184" s="7">
        <v>3280720</v>
      </c>
      <c r="D2184">
        <f t="shared" si="102"/>
        <v>6.0999073374137387</v>
      </c>
      <c r="F2184">
        <v>57837435</v>
      </c>
      <c r="G2184">
        <v>1148252</v>
      </c>
      <c r="H2184">
        <f t="shared" si="103"/>
        <v>50.369984114985215</v>
      </c>
      <c r="K2184">
        <v>271835944</v>
      </c>
      <c r="L2184">
        <v>5396784</v>
      </c>
      <c r="M2184">
        <f t="shared" si="104"/>
        <v>50.369987755670785</v>
      </c>
    </row>
    <row r="2185" spans="1:13" x14ac:dyDescent="0.15">
      <c r="A2185" t="s">
        <v>2670</v>
      </c>
      <c r="B2185" s="6">
        <v>20031165</v>
      </c>
      <c r="C2185" s="7">
        <v>3284120</v>
      </c>
      <c r="D2185">
        <f t="shared" si="102"/>
        <v>6.0994010572086284</v>
      </c>
      <c r="F2185">
        <v>57892570</v>
      </c>
      <c r="G2185">
        <v>1149442</v>
      </c>
      <c r="H2185">
        <f t="shared" si="103"/>
        <v>50.365803581215928</v>
      </c>
      <c r="K2185">
        <v>272095079</v>
      </c>
      <c r="L2185">
        <v>5402377</v>
      </c>
      <c r="M2185">
        <f t="shared" si="104"/>
        <v>50.365807310374677</v>
      </c>
    </row>
    <row r="2186" spans="1:13" x14ac:dyDescent="0.15">
      <c r="A2186" t="s">
        <v>2671</v>
      </c>
      <c r="B2186" s="6">
        <v>20050245</v>
      </c>
      <c r="C2186" s="7">
        <v>3287520</v>
      </c>
      <c r="D2186">
        <f t="shared" si="102"/>
        <v>6.0988967367498903</v>
      </c>
      <c r="F2186">
        <v>58000345</v>
      </c>
      <c r="G2186">
        <v>1808136</v>
      </c>
      <c r="H2186">
        <f t="shared" si="103"/>
        <v>32.077423932713025</v>
      </c>
      <c r="K2186">
        <v>272601621</v>
      </c>
      <c r="L2186">
        <v>8498239</v>
      </c>
      <c r="M2186">
        <f t="shared" si="104"/>
        <v>32.077424628796628</v>
      </c>
    </row>
    <row r="2187" spans="1:13" x14ac:dyDescent="0.15">
      <c r="A2187" t="s">
        <v>2672</v>
      </c>
      <c r="B2187" s="6">
        <v>20069327</v>
      </c>
      <c r="C2187" s="7">
        <v>3290920</v>
      </c>
      <c r="D2187">
        <f t="shared" si="102"/>
        <v>6.0983940660970184</v>
      </c>
      <c r="F2187">
        <v>58055544</v>
      </c>
      <c r="G2187">
        <v>1151822</v>
      </c>
      <c r="H2187">
        <f t="shared" si="103"/>
        <v>50.403225498384302</v>
      </c>
      <c r="K2187">
        <v>272861056</v>
      </c>
      <c r="L2187">
        <v>5413563</v>
      </c>
      <c r="M2187">
        <f t="shared" si="104"/>
        <v>50.403229074825582</v>
      </c>
    </row>
    <row r="2188" spans="1:13" x14ac:dyDescent="0.15">
      <c r="A2188" t="s">
        <v>2673</v>
      </c>
      <c r="B2188" s="6">
        <v>20088411</v>
      </c>
      <c r="C2188" s="7">
        <v>3294320</v>
      </c>
      <c r="D2188">
        <f t="shared" si="102"/>
        <v>6.0978930401418197</v>
      </c>
      <c r="F2188">
        <v>58110750</v>
      </c>
      <c r="G2188">
        <v>1153012</v>
      </c>
      <c r="H2188">
        <f t="shared" si="103"/>
        <v>50.399085178645151</v>
      </c>
      <c r="K2188">
        <v>273120525</v>
      </c>
      <c r="L2188">
        <v>5419156</v>
      </c>
      <c r="M2188">
        <f t="shared" si="104"/>
        <v>50.399088898714119</v>
      </c>
    </row>
    <row r="2189" spans="1:13" x14ac:dyDescent="0.15">
      <c r="A2189" t="s">
        <v>2674</v>
      </c>
      <c r="B2189" s="6">
        <v>20107498</v>
      </c>
      <c r="C2189" s="7">
        <v>3297720</v>
      </c>
      <c r="D2189">
        <f t="shared" si="102"/>
        <v>6.0973939570369833</v>
      </c>
      <c r="F2189">
        <v>58218746</v>
      </c>
      <c r="G2189">
        <v>1813746</v>
      </c>
      <c r="H2189">
        <f t="shared" si="103"/>
        <v>32.098621306401228</v>
      </c>
      <c r="K2189">
        <v>273628106</v>
      </c>
      <c r="L2189">
        <v>8524606</v>
      </c>
      <c r="M2189">
        <f t="shared" si="104"/>
        <v>32.098622036021375</v>
      </c>
    </row>
    <row r="2190" spans="1:13" x14ac:dyDescent="0.15">
      <c r="A2190" t="s">
        <v>2675</v>
      </c>
      <c r="B2190" s="6">
        <v>20126586</v>
      </c>
      <c r="C2190" s="7">
        <v>3301120</v>
      </c>
      <c r="D2190">
        <f t="shared" si="102"/>
        <v>6.0968962049243896</v>
      </c>
      <c r="F2190">
        <v>58274013</v>
      </c>
      <c r="G2190">
        <v>1155392</v>
      </c>
      <c r="H2190">
        <f t="shared" si="103"/>
        <v>50.436573041876699</v>
      </c>
      <c r="K2190">
        <v>273887861</v>
      </c>
      <c r="L2190">
        <v>5430342</v>
      </c>
      <c r="M2190">
        <f t="shared" si="104"/>
        <v>50.436576738628986</v>
      </c>
    </row>
    <row r="2191" spans="1:13" x14ac:dyDescent="0.15">
      <c r="A2191" t="s">
        <v>2676</v>
      </c>
      <c r="B2191" s="6">
        <v>20145677</v>
      </c>
      <c r="C2191" s="7">
        <v>3304520</v>
      </c>
      <c r="D2191">
        <f t="shared" si="102"/>
        <v>6.0964003849273114</v>
      </c>
      <c r="F2191">
        <v>58382171</v>
      </c>
      <c r="G2191">
        <v>1156582</v>
      </c>
      <c r="H2191">
        <f t="shared" si="103"/>
        <v>50.478194369270831</v>
      </c>
      <c r="K2191">
        <v>274396203</v>
      </c>
      <c r="L2191">
        <v>5435935</v>
      </c>
      <c r="M2191">
        <f t="shared" si="104"/>
        <v>50.478197954905639</v>
      </c>
    </row>
    <row r="2192" spans="1:13" x14ac:dyDescent="0.15">
      <c r="A2192" t="s">
        <v>2677</v>
      </c>
      <c r="B2192" s="6">
        <v>20164770</v>
      </c>
      <c r="C2192" s="7">
        <v>3307920</v>
      </c>
      <c r="D2192">
        <f t="shared" si="102"/>
        <v>6.0959061887832835</v>
      </c>
      <c r="F2192">
        <v>58437503</v>
      </c>
      <c r="G2192">
        <v>1157772</v>
      </c>
      <c r="H2192">
        <f t="shared" si="103"/>
        <v>50.474102845810748</v>
      </c>
      <c r="K2192">
        <v>274656264</v>
      </c>
      <c r="L2192">
        <v>5441528</v>
      </c>
      <c r="M2192">
        <f t="shared" si="104"/>
        <v>50.474106537722491</v>
      </c>
    </row>
    <row r="2193" spans="1:13" x14ac:dyDescent="0.15">
      <c r="A2193" t="s">
        <v>2678</v>
      </c>
      <c r="B2193" s="6">
        <v>20183866</v>
      </c>
      <c r="C2193" s="7">
        <v>3311320</v>
      </c>
      <c r="D2193">
        <f t="shared" si="102"/>
        <v>6.095413913484653</v>
      </c>
      <c r="F2193">
        <v>58545825</v>
      </c>
      <c r="G2193">
        <v>1821226</v>
      </c>
      <c r="H2193">
        <f t="shared" si="103"/>
        <v>32.146381064184233</v>
      </c>
      <c r="K2193">
        <v>275165377</v>
      </c>
      <c r="L2193">
        <v>8559762</v>
      </c>
      <c r="M2193">
        <f t="shared" si="104"/>
        <v>32.146381756875954</v>
      </c>
    </row>
    <row r="2194" spans="1:13" x14ac:dyDescent="0.15">
      <c r="A2194" t="s">
        <v>2679</v>
      </c>
      <c r="B2194" s="6">
        <v>20202964</v>
      </c>
      <c r="C2194" s="7">
        <v>3314720</v>
      </c>
      <c r="D2194">
        <f t="shared" si="102"/>
        <v>6.0949232514360183</v>
      </c>
      <c r="F2194">
        <v>58601222</v>
      </c>
      <c r="G2194">
        <v>1160152</v>
      </c>
      <c r="H2194">
        <f t="shared" si="103"/>
        <v>50.511676056240908</v>
      </c>
      <c r="K2194">
        <v>275425743</v>
      </c>
      <c r="L2194">
        <v>5452714</v>
      </c>
      <c r="M2194">
        <f t="shared" si="104"/>
        <v>50.511679688316683</v>
      </c>
    </row>
    <row r="2195" spans="1:13" x14ac:dyDescent="0.15">
      <c r="A2195" t="s">
        <v>2680</v>
      </c>
      <c r="B2195" s="6">
        <v>20222063</v>
      </c>
      <c r="C2195" s="7">
        <v>3318120</v>
      </c>
      <c r="D2195">
        <f t="shared" si="102"/>
        <v>6.0944338963027258</v>
      </c>
      <c r="F2195">
        <v>58656621</v>
      </c>
      <c r="G2195">
        <v>1161342</v>
      </c>
      <c r="H2195">
        <f t="shared" si="103"/>
        <v>50.507620494221342</v>
      </c>
      <c r="K2195">
        <v>275686118</v>
      </c>
      <c r="L2195">
        <v>5458307</v>
      </c>
      <c r="M2195">
        <f t="shared" si="104"/>
        <v>50.507624067316108</v>
      </c>
    </row>
    <row r="2196" spans="1:13" x14ac:dyDescent="0.15">
      <c r="A2196" t="s">
        <v>2681</v>
      </c>
      <c r="B2196" s="6">
        <v>20241166</v>
      </c>
      <c r="C2196" s="7">
        <v>3321520</v>
      </c>
      <c r="D2196">
        <f t="shared" si="102"/>
        <v>6.0939467472723328</v>
      </c>
      <c r="F2196">
        <v>58765164</v>
      </c>
      <c r="G2196">
        <v>1826836</v>
      </c>
      <c r="H2196">
        <f t="shared" si="103"/>
        <v>32.167728247089507</v>
      </c>
      <c r="K2196">
        <v>276196270</v>
      </c>
      <c r="L2196">
        <v>8586129</v>
      </c>
      <c r="M2196">
        <f t="shared" si="104"/>
        <v>32.167728903211213</v>
      </c>
    </row>
    <row r="2197" spans="1:13" x14ac:dyDescent="0.15">
      <c r="A2197" t="s">
        <v>2682</v>
      </c>
      <c r="B2197" s="6">
        <v>20260270</v>
      </c>
      <c r="C2197" s="7">
        <v>3324920</v>
      </c>
      <c r="D2197">
        <f t="shared" si="102"/>
        <v>6.0934608952997369</v>
      </c>
      <c r="F2197">
        <v>58820628</v>
      </c>
      <c r="G2197">
        <v>1163722</v>
      </c>
      <c r="H2197">
        <f t="shared" si="103"/>
        <v>50.545257372465244</v>
      </c>
      <c r="K2197">
        <v>276456951</v>
      </c>
      <c r="L2197">
        <v>5469493</v>
      </c>
      <c r="M2197">
        <f t="shared" si="104"/>
        <v>50.545260959288186</v>
      </c>
    </row>
    <row r="2198" spans="1:13" x14ac:dyDescent="0.15">
      <c r="A2198" t="s">
        <v>2683</v>
      </c>
      <c r="B2198" s="6">
        <v>20279377</v>
      </c>
      <c r="C2198" s="7">
        <v>3328320</v>
      </c>
      <c r="D2198">
        <f t="shared" si="102"/>
        <v>6.0929769373137201</v>
      </c>
      <c r="F2198">
        <v>58876100</v>
      </c>
      <c r="G2198">
        <v>1164912</v>
      </c>
      <c r="H2198">
        <f t="shared" si="103"/>
        <v>50.54124260029942</v>
      </c>
      <c r="K2198">
        <v>276717670</v>
      </c>
      <c r="L2198">
        <v>5475086</v>
      </c>
      <c r="M2198">
        <f t="shared" si="104"/>
        <v>50.541246292752298</v>
      </c>
    </row>
    <row r="2199" spans="1:13" x14ac:dyDescent="0.15">
      <c r="A2199" t="s">
        <v>2684</v>
      </c>
      <c r="B2199" s="6">
        <v>20298486</v>
      </c>
      <c r="C2199" s="7">
        <v>3331720</v>
      </c>
      <c r="D2199">
        <f t="shared" si="102"/>
        <v>6.0924945673706077</v>
      </c>
      <c r="F2199">
        <v>58984863</v>
      </c>
      <c r="G2199">
        <v>1832446</v>
      </c>
      <c r="H2199">
        <f t="shared" si="103"/>
        <v>32.189141180695096</v>
      </c>
      <c r="K2199">
        <v>277228856</v>
      </c>
      <c r="L2199">
        <v>8612496</v>
      </c>
      <c r="M2199">
        <f t="shared" si="104"/>
        <v>32.189141916582599</v>
      </c>
    </row>
    <row r="2200" spans="1:13" x14ac:dyDescent="0.15">
      <c r="A2200" t="s">
        <v>2685</v>
      </c>
      <c r="B2200" s="6">
        <v>20317597</v>
      </c>
      <c r="C2200" s="7">
        <v>3335120</v>
      </c>
      <c r="D2200">
        <f t="shared" si="102"/>
        <v>6.0920137806135912</v>
      </c>
      <c r="F2200">
        <v>59040396</v>
      </c>
      <c r="G2200">
        <v>1167292</v>
      </c>
      <c r="H2200">
        <f t="shared" si="103"/>
        <v>50.578943400622983</v>
      </c>
      <c r="K2200">
        <v>277489861</v>
      </c>
      <c r="L2200">
        <v>5486272</v>
      </c>
      <c r="M2200">
        <f t="shared" si="104"/>
        <v>50.578947051841396</v>
      </c>
    </row>
    <row r="2201" spans="1:13" x14ac:dyDescent="0.15">
      <c r="A2201" t="s">
        <v>2686</v>
      </c>
      <c r="B2201" s="6">
        <v>20336710</v>
      </c>
      <c r="C2201" s="7">
        <v>3338520</v>
      </c>
      <c r="D2201">
        <f t="shared" si="102"/>
        <v>6.0915345722056484</v>
      </c>
      <c r="F2201">
        <v>59149320</v>
      </c>
      <c r="G2201">
        <v>1168482</v>
      </c>
      <c r="H2201">
        <f t="shared" si="103"/>
        <v>50.620651409264326</v>
      </c>
      <c r="K2201">
        <v>278001804</v>
      </c>
      <c r="L2201">
        <v>5491865</v>
      </c>
      <c r="M2201">
        <f t="shared" si="104"/>
        <v>50.620655096219593</v>
      </c>
    </row>
    <row r="2202" spans="1:13" x14ac:dyDescent="0.15">
      <c r="A2202" t="s">
        <v>2687</v>
      </c>
      <c r="B2202" s="6">
        <v>20355826</v>
      </c>
      <c r="C2202" s="7">
        <v>3341920</v>
      </c>
      <c r="D2202">
        <f t="shared" si="102"/>
        <v>6.0910572365586253</v>
      </c>
      <c r="F2202">
        <v>59204919</v>
      </c>
      <c r="G2202">
        <v>1169672</v>
      </c>
      <c r="H2202">
        <f t="shared" si="103"/>
        <v>50.616684848401945</v>
      </c>
      <c r="K2202">
        <v>278263119</v>
      </c>
      <c r="L2202">
        <v>5497458</v>
      </c>
      <c r="M2202">
        <f t="shared" si="104"/>
        <v>50.616688476746887</v>
      </c>
    </row>
    <row r="2203" spans="1:13" x14ac:dyDescent="0.15">
      <c r="A2203" t="s">
        <v>2688</v>
      </c>
      <c r="B2203" s="6">
        <v>20374944</v>
      </c>
      <c r="C2203" s="7">
        <v>3345320</v>
      </c>
      <c r="D2203">
        <f t="shared" si="102"/>
        <v>6.0905814690373417</v>
      </c>
      <c r="F2203">
        <v>59314008</v>
      </c>
      <c r="G2203">
        <v>1839926</v>
      </c>
      <c r="H2203">
        <f t="shared" si="103"/>
        <v>32.237170407940319</v>
      </c>
      <c r="K2203">
        <v>278775837</v>
      </c>
      <c r="L2203">
        <v>8647652</v>
      </c>
      <c r="M2203">
        <f t="shared" si="104"/>
        <v>32.237171084127809</v>
      </c>
    </row>
    <row r="2204" spans="1:13" x14ac:dyDescent="0.15">
      <c r="A2204" t="s">
        <v>2689</v>
      </c>
      <c r="B2204" s="6">
        <v>20394064</v>
      </c>
      <c r="C2204" s="7">
        <v>3348720</v>
      </c>
      <c r="D2204">
        <f t="shared" si="102"/>
        <v>6.0901072648653818</v>
      </c>
      <c r="F2204">
        <v>59369669</v>
      </c>
      <c r="G2204">
        <v>1172052</v>
      </c>
      <c r="H2204">
        <f t="shared" si="103"/>
        <v>50.654466696016897</v>
      </c>
      <c r="K2204">
        <v>279037444</v>
      </c>
      <c r="L2204">
        <v>5508644</v>
      </c>
      <c r="M2204">
        <f t="shared" si="104"/>
        <v>50.654470319737491</v>
      </c>
    </row>
    <row r="2205" spans="1:13" x14ac:dyDescent="0.15">
      <c r="A2205" t="s">
        <v>2690</v>
      </c>
      <c r="B2205" s="6">
        <v>20413186</v>
      </c>
      <c r="C2205" s="7">
        <v>3352120</v>
      </c>
      <c r="D2205">
        <f t="shared" si="102"/>
        <v>6.0896346192857056</v>
      </c>
      <c r="F2205">
        <v>59425335</v>
      </c>
      <c r="G2205">
        <v>1173242</v>
      </c>
      <c r="H2205">
        <f t="shared" si="103"/>
        <v>50.650535013236826</v>
      </c>
      <c r="K2205">
        <v>279299074</v>
      </c>
      <c r="L2205">
        <v>5514237</v>
      </c>
      <c r="M2205">
        <f t="shared" si="104"/>
        <v>50.650538596726982</v>
      </c>
    </row>
    <row r="2206" spans="1:13" x14ac:dyDescent="0.15">
      <c r="A2206" t="s">
        <v>2691</v>
      </c>
      <c r="B2206" s="6">
        <v>20432311</v>
      </c>
      <c r="C2206" s="7">
        <v>3355520</v>
      </c>
      <c r="D2206">
        <f t="shared" si="102"/>
        <v>6.0891638255769598</v>
      </c>
      <c r="F2206">
        <v>59534646</v>
      </c>
      <c r="G2206">
        <v>1845536</v>
      </c>
      <c r="H2206">
        <f t="shared" si="103"/>
        <v>32.258729171362681</v>
      </c>
      <c r="K2206">
        <v>279812836</v>
      </c>
      <c r="L2206">
        <v>8674019</v>
      </c>
      <c r="M2206">
        <f t="shared" si="104"/>
        <v>32.25872989210653</v>
      </c>
    </row>
    <row r="2207" spans="1:13" x14ac:dyDescent="0.15">
      <c r="A2207" t="s">
        <v>2692</v>
      </c>
      <c r="B2207" s="6">
        <v>20451437</v>
      </c>
      <c r="C2207" s="7">
        <v>3358920</v>
      </c>
      <c r="D2207">
        <f t="shared" si="102"/>
        <v>6.0886942826861015</v>
      </c>
      <c r="F2207">
        <v>59590373</v>
      </c>
      <c r="G2207">
        <v>1175622</v>
      </c>
      <c r="H2207">
        <f t="shared" si="103"/>
        <v>50.68837857746793</v>
      </c>
      <c r="K2207">
        <v>280074753</v>
      </c>
      <c r="L2207">
        <v>5525423</v>
      </c>
      <c r="M2207">
        <f t="shared" si="104"/>
        <v>50.688382228835692</v>
      </c>
    </row>
    <row r="2208" spans="1:13" x14ac:dyDescent="0.15">
      <c r="A2208" t="s">
        <v>2693</v>
      </c>
      <c r="B2208" s="6">
        <v>20470566</v>
      </c>
      <c r="C2208" s="7">
        <v>3362320</v>
      </c>
      <c r="D2208">
        <f t="shared" si="102"/>
        <v>6.0882265816460066</v>
      </c>
      <c r="F2208">
        <v>59646111</v>
      </c>
      <c r="G2208">
        <v>1176812</v>
      </c>
      <c r="H2208">
        <f t="shared" si="103"/>
        <v>50.684485712246307</v>
      </c>
      <c r="K2208">
        <v>280336721</v>
      </c>
      <c r="L2208">
        <v>5531016</v>
      </c>
      <c r="M2208">
        <f t="shared" si="104"/>
        <v>50.684489251161089</v>
      </c>
    </row>
    <row r="2209" spans="1:13" x14ac:dyDescent="0.15">
      <c r="A2209" t="s">
        <v>2694</v>
      </c>
      <c r="B2209" s="6">
        <v>20489698</v>
      </c>
      <c r="C2209" s="7">
        <v>3365720</v>
      </c>
      <c r="D2209">
        <f t="shared" si="102"/>
        <v>6.0877607168748442</v>
      </c>
      <c r="F2209">
        <v>59755642</v>
      </c>
      <c r="G2209">
        <v>1851146</v>
      </c>
      <c r="H2209">
        <f t="shared" si="103"/>
        <v>32.280350658456975</v>
      </c>
      <c r="K2209">
        <v>280851517</v>
      </c>
      <c r="L2209">
        <v>8700386</v>
      </c>
      <c r="M2209">
        <f t="shared" si="104"/>
        <v>32.280351354526111</v>
      </c>
    </row>
    <row r="2210" spans="1:13" x14ac:dyDescent="0.15">
      <c r="A2210" t="s">
        <v>2695</v>
      </c>
      <c r="B2210" s="6">
        <v>20508831</v>
      </c>
      <c r="C2210" s="7">
        <v>3369120</v>
      </c>
      <c r="D2210">
        <f t="shared" si="102"/>
        <v>6.087296089186494</v>
      </c>
      <c r="F2210">
        <v>59811441</v>
      </c>
      <c r="G2210">
        <v>1179192</v>
      </c>
      <c r="H2210">
        <f t="shared" si="103"/>
        <v>50.722393808641847</v>
      </c>
      <c r="K2210">
        <v>281113772</v>
      </c>
      <c r="L2210">
        <v>5542202</v>
      </c>
      <c r="M2210">
        <f t="shared" si="104"/>
        <v>50.722397343149886</v>
      </c>
    </row>
    <row r="2211" spans="1:13" x14ac:dyDescent="0.15">
      <c r="A2211" t="s">
        <v>2696</v>
      </c>
      <c r="B2211" s="6">
        <v>20527967</v>
      </c>
      <c r="C2211" s="7">
        <v>3372520</v>
      </c>
      <c r="D2211">
        <f t="shared" si="102"/>
        <v>6.086833287867826</v>
      </c>
      <c r="F2211">
        <v>59921135</v>
      </c>
      <c r="G2211">
        <v>1180382</v>
      </c>
      <c r="H2211">
        <f t="shared" si="103"/>
        <v>50.764189050663262</v>
      </c>
      <c r="K2211">
        <v>281629334</v>
      </c>
      <c r="L2211">
        <v>5547795</v>
      </c>
      <c r="M2211">
        <f t="shared" si="104"/>
        <v>50.764192620671814</v>
      </c>
    </row>
    <row r="2212" spans="1:13" x14ac:dyDescent="0.15">
      <c r="A2212" t="s">
        <v>2697</v>
      </c>
      <c r="B2212" s="6">
        <v>20547105</v>
      </c>
      <c r="C2212" s="7">
        <v>3375920</v>
      </c>
      <c r="D2212">
        <f t="shared" si="102"/>
        <v>6.086372011185099</v>
      </c>
      <c r="F2212">
        <v>59976998</v>
      </c>
      <c r="G2212">
        <v>1181572</v>
      </c>
      <c r="H2212">
        <f t="shared" si="103"/>
        <v>50.760341308020166</v>
      </c>
      <c r="K2212">
        <v>281891890</v>
      </c>
      <c r="L2212">
        <v>5553388</v>
      </c>
      <c r="M2212">
        <f t="shared" si="104"/>
        <v>50.760344856149075</v>
      </c>
    </row>
    <row r="2213" spans="1:13" x14ac:dyDescent="0.15">
      <c r="A2213" t="s">
        <v>2698</v>
      </c>
      <c r="B2213" s="6">
        <v>20566245</v>
      </c>
      <c r="C2213" s="7">
        <v>3379320</v>
      </c>
      <c r="D2213">
        <f t="shared" si="102"/>
        <v>6.0859122545364155</v>
      </c>
      <c r="F2213">
        <v>60086854</v>
      </c>
      <c r="G2213">
        <v>1858626</v>
      </c>
      <c r="H2213">
        <f t="shared" si="103"/>
        <v>32.328641695532077</v>
      </c>
      <c r="K2213">
        <v>282408213</v>
      </c>
      <c r="L2213">
        <v>8735542</v>
      </c>
      <c r="M2213">
        <f t="shared" si="104"/>
        <v>32.328642344115565</v>
      </c>
    </row>
    <row r="2214" spans="1:13" x14ac:dyDescent="0.15">
      <c r="A2214" t="s">
        <v>2699</v>
      </c>
      <c r="B2214" s="6">
        <v>20585388</v>
      </c>
      <c r="C2214" s="7">
        <v>3382720</v>
      </c>
      <c r="D2214">
        <f t="shared" si="102"/>
        <v>6.0854543089584716</v>
      </c>
      <c r="F2214">
        <v>60142784</v>
      </c>
      <c r="G2214">
        <v>1183952</v>
      </c>
      <c r="H2214">
        <f t="shared" si="103"/>
        <v>50.798329662013323</v>
      </c>
      <c r="K2214">
        <v>282671084</v>
      </c>
      <c r="L2214">
        <v>5564574</v>
      </c>
      <c r="M2214">
        <f t="shared" si="104"/>
        <v>50.798333169798802</v>
      </c>
    </row>
    <row r="2215" spans="1:13" x14ac:dyDescent="0.15">
      <c r="A2215" t="s">
        <v>2700</v>
      </c>
      <c r="B2215" s="6">
        <v>20604533</v>
      </c>
      <c r="C2215" s="7">
        <v>3386120</v>
      </c>
      <c r="D2215">
        <f t="shared" si="102"/>
        <v>6.0849978736725223</v>
      </c>
      <c r="F2215">
        <v>60198718</v>
      </c>
      <c r="G2215">
        <v>1185142</v>
      </c>
      <c r="H2215">
        <f t="shared" si="103"/>
        <v>50.794519137791085</v>
      </c>
      <c r="K2215">
        <v>282933974</v>
      </c>
      <c r="L2215">
        <v>5570167</v>
      </c>
      <c r="M2215">
        <f t="shared" si="104"/>
        <v>50.794522677686324</v>
      </c>
    </row>
    <row r="2216" spans="1:13" x14ac:dyDescent="0.15">
      <c r="A2216" t="s">
        <v>2701</v>
      </c>
      <c r="B2216" s="6">
        <v>20623680</v>
      </c>
      <c r="C2216" s="7">
        <v>3389520</v>
      </c>
      <c r="D2216">
        <f t="shared" si="102"/>
        <v>6.0845429441336822</v>
      </c>
      <c r="F2216">
        <v>60308795</v>
      </c>
      <c r="G2216">
        <v>1864236</v>
      </c>
      <c r="H2216">
        <f t="shared" si="103"/>
        <v>32.350407888271654</v>
      </c>
      <c r="K2216">
        <v>283451336</v>
      </c>
      <c r="L2216">
        <v>8761909</v>
      </c>
      <c r="M2216">
        <f t="shared" si="104"/>
        <v>32.350408569639335</v>
      </c>
    </row>
    <row r="2217" spans="1:13" x14ac:dyDescent="0.15">
      <c r="A2217" t="s">
        <v>2702</v>
      </c>
      <c r="B2217" s="6">
        <v>20642829</v>
      </c>
      <c r="C2217" s="7">
        <v>3392920</v>
      </c>
      <c r="D2217">
        <f t="shared" si="102"/>
        <v>6.0840895158152861</v>
      </c>
      <c r="F2217">
        <v>60364791</v>
      </c>
      <c r="G2217">
        <v>1187522</v>
      </c>
      <c r="H2217">
        <f t="shared" si="103"/>
        <v>50.832566470347494</v>
      </c>
      <c r="K2217">
        <v>283714517</v>
      </c>
      <c r="L2217">
        <v>5581353</v>
      </c>
      <c r="M2217">
        <f t="shared" si="104"/>
        <v>50.832569987958117</v>
      </c>
    </row>
    <row r="2218" spans="1:13" x14ac:dyDescent="0.15">
      <c r="A2218" t="s">
        <v>2703</v>
      </c>
      <c r="B2218" s="6">
        <v>20661981</v>
      </c>
      <c r="C2218" s="7">
        <v>3396320</v>
      </c>
      <c r="D2218">
        <f t="shared" si="102"/>
        <v>6.0836378786451215</v>
      </c>
      <c r="F2218">
        <v>60420797</v>
      </c>
      <c r="G2218">
        <v>1188712</v>
      </c>
      <c r="H2218">
        <f t="shared" si="103"/>
        <v>50.828793685939068</v>
      </c>
      <c r="K2218">
        <v>283977745</v>
      </c>
      <c r="L2218">
        <v>5586946</v>
      </c>
      <c r="M2218">
        <f t="shared" si="104"/>
        <v>50.828797163960417</v>
      </c>
    </row>
    <row r="2219" spans="1:13" x14ac:dyDescent="0.15">
      <c r="A2219" t="s">
        <v>2704</v>
      </c>
      <c r="B2219" s="6">
        <v>20681134</v>
      </c>
      <c r="C2219" s="7">
        <v>3399720</v>
      </c>
      <c r="D2219">
        <f t="shared" si="102"/>
        <v>6.0831874389655622</v>
      </c>
      <c r="F2219">
        <v>60531094</v>
      </c>
      <c r="G2219">
        <v>1869846</v>
      </c>
      <c r="H2219">
        <f t="shared" si="103"/>
        <v>32.372234932716381</v>
      </c>
      <c r="K2219">
        <v>284496141</v>
      </c>
      <c r="L2219">
        <v>8788276</v>
      </c>
      <c r="M2219">
        <f t="shared" si="104"/>
        <v>32.372235578400129</v>
      </c>
    </row>
    <row r="2220" spans="1:13" x14ac:dyDescent="0.15">
      <c r="A2220" t="s">
        <v>2705</v>
      </c>
      <c r="B2220" s="6">
        <v>20700290</v>
      </c>
      <c r="C2220" s="7">
        <v>3403120</v>
      </c>
      <c r="D2220">
        <f t="shared" si="102"/>
        <v>6.0827387808834246</v>
      </c>
      <c r="F2220">
        <v>60587160</v>
      </c>
      <c r="G2220">
        <v>1191092</v>
      </c>
      <c r="H2220">
        <f t="shared" si="103"/>
        <v>50.866901968949499</v>
      </c>
      <c r="K2220">
        <v>284759652</v>
      </c>
      <c r="L2220">
        <v>5598132</v>
      </c>
      <c r="M2220">
        <f t="shared" si="104"/>
        <v>50.866905603512031</v>
      </c>
    </row>
    <row r="2221" spans="1:13" x14ac:dyDescent="0.15">
      <c r="A2221" t="s">
        <v>2706</v>
      </c>
      <c r="B2221" s="6">
        <v>20719448</v>
      </c>
      <c r="C2221" s="7">
        <v>3406520</v>
      </c>
      <c r="D2221">
        <f t="shared" si="102"/>
        <v>6.0822916055094352</v>
      </c>
      <c r="F2221">
        <v>60697621</v>
      </c>
      <c r="G2221">
        <v>1192282</v>
      </c>
      <c r="H2221">
        <f t="shared" si="103"/>
        <v>50.908779131111601</v>
      </c>
      <c r="K2221">
        <v>285278818</v>
      </c>
      <c r="L2221">
        <v>5603725</v>
      </c>
      <c r="M2221">
        <f t="shared" si="104"/>
        <v>50.908782640118851</v>
      </c>
    </row>
    <row r="2222" spans="1:13" x14ac:dyDescent="0.15">
      <c r="A2222" t="s">
        <v>2707</v>
      </c>
      <c r="B2222" s="6">
        <v>20738609</v>
      </c>
      <c r="C2222" s="7">
        <v>3409920</v>
      </c>
      <c r="D2222">
        <f t="shared" si="102"/>
        <v>6.0818462016704204</v>
      </c>
      <c r="F2222">
        <v>60753754</v>
      </c>
      <c r="G2222">
        <v>1193472</v>
      </c>
      <c r="H2222">
        <f t="shared" si="103"/>
        <v>50.905051815208068</v>
      </c>
      <c r="K2222">
        <v>285542643</v>
      </c>
      <c r="L2222">
        <v>5609318</v>
      </c>
      <c r="M2222">
        <f t="shared" si="104"/>
        <v>50.905055302623239</v>
      </c>
    </row>
    <row r="2223" spans="1:13" x14ac:dyDescent="0.15">
      <c r="A2223" t="s">
        <v>2708</v>
      </c>
      <c r="B2223" s="6">
        <v>20757772</v>
      </c>
      <c r="C2223" s="7">
        <v>3413320</v>
      </c>
      <c r="D2223">
        <f t="shared" si="102"/>
        <v>6.0814022711026219</v>
      </c>
      <c r="F2223">
        <v>60864381</v>
      </c>
      <c r="G2223">
        <v>1877326</v>
      </c>
      <c r="H2223">
        <f t="shared" si="103"/>
        <v>32.420784136585759</v>
      </c>
      <c r="K2223">
        <v>286062590</v>
      </c>
      <c r="L2223">
        <v>8823432</v>
      </c>
      <c r="M2223">
        <f t="shared" si="104"/>
        <v>32.420784792130775</v>
      </c>
    </row>
    <row r="2224" spans="1:13" x14ac:dyDescent="0.15">
      <c r="A2224" t="s">
        <v>2709</v>
      </c>
      <c r="B2224" s="6">
        <v>20776937</v>
      </c>
      <c r="C2224" s="7">
        <v>3416720</v>
      </c>
      <c r="D2224">
        <f t="shared" si="102"/>
        <v>6.0809598094078527</v>
      </c>
      <c r="F2224">
        <v>60920575</v>
      </c>
      <c r="G2224">
        <v>1195852</v>
      </c>
      <c r="H2224">
        <f t="shared" si="103"/>
        <v>50.943239631660106</v>
      </c>
      <c r="K2224">
        <v>286326702</v>
      </c>
      <c r="L2224">
        <v>5620504</v>
      </c>
      <c r="M2224">
        <f t="shared" si="104"/>
        <v>50.943243168228328</v>
      </c>
    </row>
    <row r="2225" spans="1:13" x14ac:dyDescent="0.15">
      <c r="A2225" t="s">
        <v>2710</v>
      </c>
      <c r="B2225" s="6">
        <v>20796104</v>
      </c>
      <c r="C2225" s="7">
        <v>3420120</v>
      </c>
      <c r="D2225">
        <f t="shared" si="102"/>
        <v>6.0805188122054199</v>
      </c>
      <c r="F2225">
        <v>60976776</v>
      </c>
      <c r="G2225">
        <v>1197042</v>
      </c>
      <c r="H2225">
        <f t="shared" si="103"/>
        <v>50.93954598084278</v>
      </c>
      <c r="K2225">
        <v>286590847</v>
      </c>
      <c r="L2225">
        <v>5626097</v>
      </c>
      <c r="M2225">
        <f t="shared" si="104"/>
        <v>50.939549566955563</v>
      </c>
    </row>
    <row r="2226" spans="1:13" x14ac:dyDescent="0.15">
      <c r="A2226" t="s">
        <v>2711</v>
      </c>
      <c r="B2226" s="6">
        <v>20815273</v>
      </c>
      <c r="C2226" s="7">
        <v>3423520</v>
      </c>
      <c r="D2226">
        <f t="shared" si="102"/>
        <v>6.0800792751320278</v>
      </c>
      <c r="F2226">
        <v>61087622</v>
      </c>
      <c r="G2226">
        <v>1882936</v>
      </c>
      <c r="H2226">
        <f t="shared" si="103"/>
        <v>32.44275004567335</v>
      </c>
      <c r="K2226">
        <v>287111823</v>
      </c>
      <c r="L2226">
        <v>8849799</v>
      </c>
      <c r="M2226">
        <f t="shared" si="104"/>
        <v>32.442750733660731</v>
      </c>
    </row>
    <row r="2227" spans="1:13" x14ac:dyDescent="0.15">
      <c r="A2227" t="s">
        <v>2712</v>
      </c>
      <c r="B2227" s="6">
        <v>20834445</v>
      </c>
      <c r="C2227" s="7">
        <v>3426920</v>
      </c>
      <c r="D2227">
        <f t="shared" si="102"/>
        <v>6.0796414856489207</v>
      </c>
      <c r="F2227">
        <v>61143886</v>
      </c>
      <c r="G2227">
        <v>1199422</v>
      </c>
      <c r="H2227">
        <f t="shared" si="103"/>
        <v>50.977792636786717</v>
      </c>
      <c r="K2227">
        <v>287376264</v>
      </c>
      <c r="L2227">
        <v>5637283</v>
      </c>
      <c r="M2227">
        <f t="shared" si="104"/>
        <v>50.97779621849746</v>
      </c>
    </row>
    <row r="2228" spans="1:13" x14ac:dyDescent="0.15">
      <c r="A2228" t="s">
        <v>2713</v>
      </c>
      <c r="B2228" s="6">
        <v>20853619</v>
      </c>
      <c r="C2228" s="7">
        <v>3430320</v>
      </c>
      <c r="D2228">
        <f t="shared" si="102"/>
        <v>6.0792051470416757</v>
      </c>
      <c r="F2228">
        <v>61200158</v>
      </c>
      <c r="G2228">
        <v>1200612</v>
      </c>
      <c r="H2228">
        <f t="shared" si="103"/>
        <v>50.97413485788914</v>
      </c>
      <c r="K2228">
        <v>287640742</v>
      </c>
      <c r="L2228">
        <v>5642876</v>
      </c>
      <c r="M2228">
        <f t="shared" si="104"/>
        <v>50.974138364904704</v>
      </c>
    </row>
    <row r="2229" spans="1:13" x14ac:dyDescent="0.15">
      <c r="A2229" t="s">
        <v>2714</v>
      </c>
      <c r="B2229" s="6">
        <v>20872795</v>
      </c>
      <c r="C2229" s="7">
        <v>3433720</v>
      </c>
      <c r="D2229">
        <f t="shared" si="102"/>
        <v>6.0787702550004079</v>
      </c>
      <c r="F2229">
        <v>61311226</v>
      </c>
      <c r="G2229">
        <v>1888546</v>
      </c>
      <c r="H2229">
        <f t="shared" si="103"/>
        <v>32.464777664933763</v>
      </c>
      <c r="K2229">
        <v>288162762</v>
      </c>
      <c r="L2229">
        <v>8876166</v>
      </c>
      <c r="M2229">
        <f t="shared" si="104"/>
        <v>32.464778373906029</v>
      </c>
    </row>
    <row r="2230" spans="1:13" x14ac:dyDescent="0.15">
      <c r="A2230" t="s">
        <v>2715</v>
      </c>
      <c r="B2230" s="6">
        <v>20891973</v>
      </c>
      <c r="C2230" s="7">
        <v>3437120</v>
      </c>
      <c r="D2230">
        <f t="shared" si="102"/>
        <v>6.0783368052322873</v>
      </c>
      <c r="F2230">
        <v>61367558</v>
      </c>
      <c r="G2230">
        <v>1202992</v>
      </c>
      <c r="H2230">
        <f t="shared" si="103"/>
        <v>51.012440647984356</v>
      </c>
      <c r="K2230">
        <v>288427522</v>
      </c>
      <c r="L2230">
        <v>5654062</v>
      </c>
      <c r="M2230">
        <f t="shared" si="104"/>
        <v>51.012444150771607</v>
      </c>
    </row>
    <row r="2231" spans="1:13" x14ac:dyDescent="0.15">
      <c r="A2231" t="s">
        <v>2931</v>
      </c>
      <c r="B2231" s="6">
        <v>20911154</v>
      </c>
      <c r="C2231" s="7">
        <v>3440520</v>
      </c>
      <c r="D2231">
        <f t="shared" si="102"/>
        <v>6.0779050841151916</v>
      </c>
      <c r="F2231">
        <v>61478792</v>
      </c>
      <c r="G2231">
        <v>1204182</v>
      </c>
      <c r="H2231">
        <f t="shared" si="103"/>
        <v>51.054402075433778</v>
      </c>
      <c r="K2231">
        <v>288950322</v>
      </c>
      <c r="L2231">
        <v>5659655</v>
      </c>
      <c r="M2231">
        <f t="shared" si="104"/>
        <v>51.05440561306299</v>
      </c>
    </row>
    <row r="2232" spans="1:13" x14ac:dyDescent="0.15">
      <c r="A2232" t="s">
        <v>2932</v>
      </c>
      <c r="B2232" s="6">
        <v>20930337</v>
      </c>
      <c r="C2232" s="7">
        <v>3443920</v>
      </c>
      <c r="D2232">
        <f t="shared" si="102"/>
        <v>6.0774747961625124</v>
      </c>
      <c r="F2232">
        <v>61535190</v>
      </c>
      <c r="G2232">
        <v>1205372</v>
      </c>
      <c r="H2232">
        <f t="shared" si="103"/>
        <v>51.050787640661973</v>
      </c>
      <c r="K2232">
        <v>289215393</v>
      </c>
      <c r="L2232">
        <v>5665248</v>
      </c>
      <c r="M2232">
        <f t="shared" si="104"/>
        <v>51.050791245149377</v>
      </c>
    </row>
    <row r="2233" spans="1:13" x14ac:dyDescent="0.15">
      <c r="A2233" t="s">
        <v>2933</v>
      </c>
      <c r="B2233" s="6">
        <v>20949522</v>
      </c>
      <c r="C2233" s="7">
        <v>3447320</v>
      </c>
      <c r="D2233">
        <f t="shared" si="102"/>
        <v>6.0770459371337733</v>
      </c>
      <c r="F2233">
        <v>61646586</v>
      </c>
      <c r="G2233">
        <v>1896026</v>
      </c>
      <c r="H2233">
        <f t="shared" si="103"/>
        <v>32.513576290620485</v>
      </c>
      <c r="K2233">
        <v>289738954</v>
      </c>
      <c r="L2233">
        <v>8911322</v>
      </c>
      <c r="M2233">
        <f t="shared" si="104"/>
        <v>32.513576997891001</v>
      </c>
    </row>
    <row r="2234" spans="1:13" x14ac:dyDescent="0.15">
      <c r="A2234" t="s">
        <v>2934</v>
      </c>
      <c r="B2234" s="6">
        <v>20968709</v>
      </c>
      <c r="C2234" s="7">
        <v>3450720</v>
      </c>
      <c r="D2234">
        <f t="shared" si="102"/>
        <v>6.0766185028052115</v>
      </c>
      <c r="F2234">
        <v>61703046</v>
      </c>
      <c r="G2234">
        <v>1207752</v>
      </c>
      <c r="H2234">
        <f t="shared" si="103"/>
        <v>51.089168968463724</v>
      </c>
      <c r="K2234">
        <v>290004316</v>
      </c>
      <c r="L2234">
        <v>5676434</v>
      </c>
      <c r="M2234">
        <f t="shared" si="104"/>
        <v>51.089172533319335</v>
      </c>
    </row>
    <row r="2235" spans="1:13" x14ac:dyDescent="0.15">
      <c r="A2235" t="s">
        <v>2935</v>
      </c>
      <c r="B2235" s="6">
        <v>20987899</v>
      </c>
      <c r="C2235" s="7">
        <v>3454120</v>
      </c>
      <c r="D2235">
        <f t="shared" si="102"/>
        <v>6.0761927784790339</v>
      </c>
      <c r="F2235">
        <v>61759515</v>
      </c>
      <c r="G2235">
        <v>1208942</v>
      </c>
      <c r="H2235">
        <f t="shared" si="103"/>
        <v>51.085589713981314</v>
      </c>
      <c r="K2235">
        <v>290269720</v>
      </c>
      <c r="L2235">
        <v>5682027</v>
      </c>
      <c r="M2235">
        <f t="shared" si="104"/>
        <v>51.085593222277893</v>
      </c>
    </row>
    <row r="2236" spans="1:13" x14ac:dyDescent="0.15">
      <c r="A2236" t="s">
        <v>2936</v>
      </c>
      <c r="B2236" s="6">
        <v>21007091</v>
      </c>
      <c r="C2236" s="7">
        <v>3457520</v>
      </c>
      <c r="D2236">
        <f t="shared" si="102"/>
        <v>6.0757684698859302</v>
      </c>
      <c r="F2236">
        <v>61871134</v>
      </c>
      <c r="G2236">
        <v>1901636</v>
      </c>
      <c r="H2236">
        <f t="shared" si="103"/>
        <v>32.535739752507844</v>
      </c>
      <c r="K2236">
        <v>290794329</v>
      </c>
      <c r="L2236">
        <v>8937689</v>
      </c>
      <c r="M2236">
        <f t="shared" si="104"/>
        <v>32.535740391056343</v>
      </c>
    </row>
    <row r="2237" spans="1:13" x14ac:dyDescent="0.15">
      <c r="A2237" t="s">
        <v>2937</v>
      </c>
      <c r="B2237" s="6">
        <v>21026285</v>
      </c>
      <c r="C2237" s="7">
        <v>3460920</v>
      </c>
      <c r="D2237">
        <f t="shared" si="102"/>
        <v>6.0753455728534611</v>
      </c>
      <c r="F2237">
        <v>61927665</v>
      </c>
      <c r="G2237">
        <v>1211322</v>
      </c>
      <c r="H2237">
        <f t="shared" si="103"/>
        <v>51.124032255667771</v>
      </c>
      <c r="K2237">
        <v>291060025</v>
      </c>
      <c r="L2237">
        <v>5693213</v>
      </c>
      <c r="M2237">
        <f t="shared" si="104"/>
        <v>51.124035759772205</v>
      </c>
    </row>
    <row r="2238" spans="1:13" x14ac:dyDescent="0.15">
      <c r="A2238" t="s">
        <v>2938</v>
      </c>
      <c r="B2238" s="6">
        <v>21045481</v>
      </c>
      <c r="C2238" s="7">
        <v>3464320</v>
      </c>
      <c r="D2238">
        <f t="shared" si="102"/>
        <v>6.074924083225568</v>
      </c>
      <c r="F2238">
        <v>61984202</v>
      </c>
      <c r="G2238">
        <v>1212512</v>
      </c>
      <c r="H2238">
        <f t="shared" si="103"/>
        <v>51.120485405505264</v>
      </c>
      <c r="K2238">
        <v>291325749</v>
      </c>
      <c r="L2238">
        <v>5698806</v>
      </c>
      <c r="M2238">
        <f t="shared" si="104"/>
        <v>51.120488923469232</v>
      </c>
    </row>
    <row r="2239" spans="1:13" x14ac:dyDescent="0.15">
      <c r="A2239" t="s">
        <v>2939</v>
      </c>
      <c r="B2239" s="6">
        <v>21064680</v>
      </c>
      <c r="C2239" s="7">
        <v>3467720</v>
      </c>
      <c r="D2239">
        <f t="shared" si="102"/>
        <v>6.0745042852364088</v>
      </c>
      <c r="F2239">
        <v>62096043</v>
      </c>
      <c r="G2239">
        <v>1907246</v>
      </c>
      <c r="H2239">
        <f t="shared" si="103"/>
        <v>32.55796210871592</v>
      </c>
      <c r="K2239">
        <v>291851402</v>
      </c>
      <c r="L2239">
        <v>8964056</v>
      </c>
      <c r="M2239">
        <f t="shared" si="104"/>
        <v>32.55796282397165</v>
      </c>
    </row>
    <row r="2240" spans="1:13" x14ac:dyDescent="0.15">
      <c r="A2240" t="s">
        <v>2940</v>
      </c>
      <c r="B2240" s="6">
        <v>21083881</v>
      </c>
      <c r="C2240" s="7">
        <v>3471120</v>
      </c>
      <c r="D2240">
        <f t="shared" si="102"/>
        <v>6.074085885823596</v>
      </c>
      <c r="F2240">
        <v>62152644</v>
      </c>
      <c r="G2240">
        <v>1214892</v>
      </c>
      <c r="H2240">
        <f t="shared" si="103"/>
        <v>51.158986971681436</v>
      </c>
      <c r="K2240">
        <v>292117426</v>
      </c>
      <c r="L2240">
        <v>5709992</v>
      </c>
      <c r="M2240">
        <f t="shared" si="104"/>
        <v>51.158990415398129</v>
      </c>
    </row>
    <row r="2241" spans="1:13" x14ac:dyDescent="0.15">
      <c r="A2241" t="s">
        <v>2941</v>
      </c>
      <c r="B2241" s="6">
        <v>21103084</v>
      </c>
      <c r="C2241" s="7">
        <v>3474520</v>
      </c>
      <c r="D2241">
        <f t="shared" si="102"/>
        <v>6.0736688808813879</v>
      </c>
      <c r="F2241">
        <v>62264649</v>
      </c>
      <c r="G2241">
        <v>1216082</v>
      </c>
      <c r="H2241">
        <f t="shared" si="103"/>
        <v>51.201028384599063</v>
      </c>
      <c r="K2241">
        <v>292643850</v>
      </c>
      <c r="L2241">
        <v>5715585</v>
      </c>
      <c r="M2241">
        <f t="shared" si="104"/>
        <v>51.20103191536824</v>
      </c>
    </row>
    <row r="2242" spans="1:13" x14ac:dyDescent="0.15">
      <c r="A2242" t="s">
        <v>2942</v>
      </c>
      <c r="B2242" s="6">
        <v>21122289</v>
      </c>
      <c r="C2242" s="7">
        <v>3477920</v>
      </c>
      <c r="D2242">
        <f t="shared" ref="D2242:D2305" si="105">B2242/C2242</f>
        <v>6.0732532663200995</v>
      </c>
      <c r="F2242">
        <v>62321313</v>
      </c>
      <c r="G2242">
        <v>1217272</v>
      </c>
      <c r="H2242">
        <f t="shared" ref="H2242:H2305" si="106">F2242/G2242</f>
        <v>51.197524464540379</v>
      </c>
      <c r="K2242">
        <v>292910171</v>
      </c>
      <c r="L2242">
        <v>5721178</v>
      </c>
      <c r="M2242">
        <f t="shared" ref="M2242:M2305" si="107">K2242/L2242</f>
        <v>51.197528026570751</v>
      </c>
    </row>
    <row r="2243" spans="1:13" x14ac:dyDescent="0.15">
      <c r="A2243" t="s">
        <v>2943</v>
      </c>
      <c r="B2243" s="6">
        <v>21141497</v>
      </c>
      <c r="C2243" s="7">
        <v>3481320</v>
      </c>
      <c r="D2243">
        <f t="shared" si="105"/>
        <v>6.072839325313387</v>
      </c>
      <c r="F2243">
        <v>62433483</v>
      </c>
      <c r="G2243">
        <v>1914726</v>
      </c>
      <c r="H2243">
        <f t="shared" si="106"/>
        <v>32.607006433296462</v>
      </c>
      <c r="K2243">
        <v>293437370</v>
      </c>
      <c r="L2243">
        <v>8999212</v>
      </c>
      <c r="M2243">
        <f t="shared" si="107"/>
        <v>32.60700714684797</v>
      </c>
    </row>
    <row r="2244" spans="1:13" x14ac:dyDescent="0.15">
      <c r="A2244" t="s">
        <v>2944</v>
      </c>
      <c r="B2244" s="6">
        <v>21160707</v>
      </c>
      <c r="C2244" s="7">
        <v>3484720</v>
      </c>
      <c r="D2244">
        <f t="shared" si="105"/>
        <v>6.0724267659955462</v>
      </c>
      <c r="F2244">
        <v>62490212</v>
      </c>
      <c r="G2244">
        <v>1219652</v>
      </c>
      <c r="H2244">
        <f t="shared" si="106"/>
        <v>51.236100133480697</v>
      </c>
      <c r="K2244">
        <v>293703996</v>
      </c>
      <c r="L2244">
        <v>5732364</v>
      </c>
      <c r="M2244">
        <f t="shared" si="107"/>
        <v>51.236103638917555</v>
      </c>
    </row>
    <row r="2245" spans="1:13" x14ac:dyDescent="0.15">
      <c r="A2245" t="s">
        <v>2945</v>
      </c>
      <c r="B2245" s="6">
        <v>21179919</v>
      </c>
      <c r="C2245" s="7">
        <v>3488120</v>
      </c>
      <c r="D2245">
        <f t="shared" si="105"/>
        <v>6.0720155843262269</v>
      </c>
      <c r="F2245">
        <v>62546948</v>
      </c>
      <c r="G2245">
        <v>1220842</v>
      </c>
      <c r="H2245">
        <f t="shared" si="106"/>
        <v>51.232631249580209</v>
      </c>
      <c r="K2245">
        <v>293970655</v>
      </c>
      <c r="L2245">
        <v>5737957</v>
      </c>
      <c r="M2245">
        <f t="shared" si="107"/>
        <v>51.232634716502758</v>
      </c>
    </row>
    <row r="2246" spans="1:13" x14ac:dyDescent="0.15">
      <c r="A2246" t="s">
        <v>2946</v>
      </c>
      <c r="B2246" s="6">
        <v>21199133</v>
      </c>
      <c r="C2246" s="7">
        <v>3491520</v>
      </c>
      <c r="D2246">
        <f t="shared" si="105"/>
        <v>6.0716057762808173</v>
      </c>
      <c r="F2246">
        <v>62659336</v>
      </c>
      <c r="G2246">
        <v>1920336</v>
      </c>
      <c r="H2246">
        <f t="shared" si="106"/>
        <v>32.629360695211673</v>
      </c>
      <c r="K2246">
        <v>294498879</v>
      </c>
      <c r="L2246">
        <v>9025579</v>
      </c>
      <c r="M2246">
        <f t="shared" si="107"/>
        <v>32.629361396094367</v>
      </c>
    </row>
    <row r="2247" spans="1:13" x14ac:dyDescent="0.15">
      <c r="A2247" t="s">
        <v>2947</v>
      </c>
      <c r="B2247" s="6">
        <v>21218349</v>
      </c>
      <c r="C2247" s="7">
        <v>3494920</v>
      </c>
      <c r="D2247">
        <f t="shared" si="105"/>
        <v>6.0711973378503661</v>
      </c>
      <c r="F2247">
        <v>62716134</v>
      </c>
      <c r="G2247">
        <v>1223222</v>
      </c>
      <c r="H2247">
        <f t="shared" si="106"/>
        <v>51.271260654239377</v>
      </c>
      <c r="K2247">
        <v>294765829</v>
      </c>
      <c r="L2247">
        <v>5749143</v>
      </c>
      <c r="M2247">
        <f t="shared" si="107"/>
        <v>51.271264082316272</v>
      </c>
    </row>
    <row r="2248" spans="1:13" x14ac:dyDescent="0.15">
      <c r="A2248" t="s">
        <v>2948</v>
      </c>
      <c r="B2248" s="6">
        <v>21237568</v>
      </c>
      <c r="C2248" s="7">
        <v>3498320</v>
      </c>
      <c r="D2248">
        <f t="shared" si="105"/>
        <v>6.0707905508930002</v>
      </c>
      <c r="F2248">
        <v>62772940</v>
      </c>
      <c r="G2248">
        <v>1224412</v>
      </c>
      <c r="H2248">
        <f t="shared" si="106"/>
        <v>51.267824882474201</v>
      </c>
      <c r="K2248">
        <v>295032818</v>
      </c>
      <c r="L2248">
        <v>5754736</v>
      </c>
      <c r="M2248">
        <f t="shared" si="107"/>
        <v>51.267828445996479</v>
      </c>
    </row>
    <row r="2249" spans="1:13" x14ac:dyDescent="0.15">
      <c r="A2249" t="s">
        <v>2949</v>
      </c>
      <c r="B2249" s="6">
        <v>21256789</v>
      </c>
      <c r="C2249" s="7">
        <v>3501720</v>
      </c>
      <c r="D2249">
        <f t="shared" si="105"/>
        <v>6.0703851250242735</v>
      </c>
      <c r="F2249">
        <v>62885553</v>
      </c>
      <c r="G2249">
        <v>1925946</v>
      </c>
      <c r="H2249">
        <f t="shared" si="106"/>
        <v>32.651773725743091</v>
      </c>
      <c r="K2249">
        <v>295562099</v>
      </c>
      <c r="L2249">
        <v>9051946</v>
      </c>
      <c r="M2249">
        <f t="shared" si="107"/>
        <v>32.651774436126772</v>
      </c>
    </row>
    <row r="2250" spans="1:13" x14ac:dyDescent="0.15">
      <c r="A2250" t="s">
        <v>2950</v>
      </c>
      <c r="B2250" s="6">
        <v>21276012</v>
      </c>
      <c r="C2250" s="7">
        <v>3505120</v>
      </c>
      <c r="D2250">
        <f t="shared" si="105"/>
        <v>6.06998105628338</v>
      </c>
      <c r="F2250">
        <v>62942421</v>
      </c>
      <c r="G2250">
        <v>1226792</v>
      </c>
      <c r="H2250">
        <f t="shared" si="106"/>
        <v>51.306514062693594</v>
      </c>
      <c r="K2250">
        <v>295829378</v>
      </c>
      <c r="L2250">
        <v>5765922</v>
      </c>
      <c r="M2250">
        <f t="shared" si="107"/>
        <v>51.306517500583602</v>
      </c>
    </row>
    <row r="2251" spans="1:13" x14ac:dyDescent="0.15">
      <c r="A2251" t="s">
        <v>2951</v>
      </c>
      <c r="B2251" s="6">
        <v>21295238</v>
      </c>
      <c r="C2251" s="7">
        <v>3508520</v>
      </c>
      <c r="D2251">
        <f t="shared" si="105"/>
        <v>6.0695786257453284</v>
      </c>
      <c r="F2251">
        <v>63055199</v>
      </c>
      <c r="G2251">
        <v>1227982</v>
      </c>
      <c r="H2251">
        <f t="shared" si="106"/>
        <v>51.348634589106354</v>
      </c>
      <c r="K2251">
        <v>296359435</v>
      </c>
      <c r="L2251">
        <v>5771515</v>
      </c>
      <c r="M2251">
        <f t="shared" si="107"/>
        <v>51.348638095889903</v>
      </c>
    </row>
    <row r="2252" spans="1:13" x14ac:dyDescent="0.15">
      <c r="A2252" t="s">
        <v>2952</v>
      </c>
      <c r="B2252" s="6">
        <v>21314466</v>
      </c>
      <c r="C2252" s="7">
        <v>3511920</v>
      </c>
      <c r="D2252">
        <f t="shared" si="105"/>
        <v>6.0691775439076059</v>
      </c>
      <c r="F2252">
        <v>63112133</v>
      </c>
      <c r="G2252">
        <v>1229172</v>
      </c>
      <c r="H2252">
        <f t="shared" si="106"/>
        <v>51.345241349461261</v>
      </c>
      <c r="K2252">
        <v>296627025</v>
      </c>
      <c r="L2252">
        <v>5777108</v>
      </c>
      <c r="M2252">
        <f t="shared" si="107"/>
        <v>51.345244887234237</v>
      </c>
    </row>
    <row r="2253" spans="1:13" x14ac:dyDescent="0.15">
      <c r="A2253" t="s">
        <v>2953</v>
      </c>
      <c r="B2253" s="6">
        <v>21333696</v>
      </c>
      <c r="C2253" s="7">
        <v>3515320</v>
      </c>
      <c r="D2253">
        <f t="shared" si="105"/>
        <v>6.0687778068568434</v>
      </c>
      <c r="F2253">
        <v>63225073</v>
      </c>
      <c r="G2253">
        <v>1933426</v>
      </c>
      <c r="H2253">
        <f t="shared" si="106"/>
        <v>32.701056570047157</v>
      </c>
      <c r="K2253">
        <v>297157843</v>
      </c>
      <c r="L2253">
        <v>9087102</v>
      </c>
      <c r="M2253">
        <f t="shared" si="107"/>
        <v>32.701057278767202</v>
      </c>
    </row>
    <row r="2254" spans="1:13" x14ac:dyDescent="0.15">
      <c r="A2254" t="s">
        <v>2954</v>
      </c>
      <c r="B2254" s="6">
        <v>21352928</v>
      </c>
      <c r="C2254" s="7">
        <v>3518720</v>
      </c>
      <c r="D2254">
        <f t="shared" si="105"/>
        <v>6.0683794106947984</v>
      </c>
      <c r="F2254">
        <v>63282070</v>
      </c>
      <c r="G2254">
        <v>1231552</v>
      </c>
      <c r="H2254">
        <f t="shared" si="106"/>
        <v>51.384001649950633</v>
      </c>
      <c r="K2254">
        <v>297425729</v>
      </c>
      <c r="L2254">
        <v>5788294</v>
      </c>
      <c r="M2254">
        <f t="shared" si="107"/>
        <v>51.384005200841564</v>
      </c>
    </row>
    <row r="2255" spans="1:13" x14ac:dyDescent="0.15">
      <c r="A2255" t="s">
        <v>2955</v>
      </c>
      <c r="B2255" s="6">
        <v>21372162</v>
      </c>
      <c r="C2255" s="7">
        <v>3522120</v>
      </c>
      <c r="D2255">
        <f t="shared" si="105"/>
        <v>6.0679823515382783</v>
      </c>
      <c r="F2255">
        <v>63339073</v>
      </c>
      <c r="G2255">
        <v>1232742</v>
      </c>
      <c r="H2255">
        <f t="shared" si="106"/>
        <v>51.380640069049321</v>
      </c>
      <c r="K2255">
        <v>297693643</v>
      </c>
      <c r="L2255">
        <v>5793887</v>
      </c>
      <c r="M2255">
        <f t="shared" si="107"/>
        <v>51.380643599020829</v>
      </c>
    </row>
    <row r="2256" spans="1:13" x14ac:dyDescent="0.15">
      <c r="A2256" t="s">
        <v>2956</v>
      </c>
      <c r="B2256" s="6">
        <v>21391399</v>
      </c>
      <c r="C2256" s="7">
        <v>3525520</v>
      </c>
      <c r="D2256">
        <f t="shared" si="105"/>
        <v>6.0675869091651728</v>
      </c>
      <c r="F2256">
        <v>63452237</v>
      </c>
      <c r="G2256">
        <v>1939036</v>
      </c>
      <c r="H2256">
        <f t="shared" si="106"/>
        <v>32.723599252412022</v>
      </c>
      <c r="K2256">
        <v>298225513</v>
      </c>
      <c r="L2256">
        <v>9113469</v>
      </c>
      <c r="M2256">
        <f t="shared" si="107"/>
        <v>32.723599871794157</v>
      </c>
    </row>
    <row r="2257" spans="1:13" x14ac:dyDescent="0.15">
      <c r="A2257" t="s">
        <v>2957</v>
      </c>
      <c r="B2257" s="6">
        <v>21410638</v>
      </c>
      <c r="C2257" s="7">
        <v>3528920</v>
      </c>
      <c r="D2257">
        <f t="shared" si="105"/>
        <v>6.0671927955295102</v>
      </c>
      <c r="F2257">
        <v>63509304</v>
      </c>
      <c r="G2257">
        <v>1235122</v>
      </c>
      <c r="H2257">
        <f t="shared" si="106"/>
        <v>51.419458158789169</v>
      </c>
      <c r="K2257">
        <v>298493728</v>
      </c>
      <c r="L2257">
        <v>5805073</v>
      </c>
      <c r="M2257">
        <f t="shared" si="107"/>
        <v>51.419461564049236</v>
      </c>
    </row>
    <row r="2258" spans="1:13" x14ac:dyDescent="0.15">
      <c r="A2258" t="s">
        <v>2958</v>
      </c>
      <c r="B2258" s="6">
        <v>21429879</v>
      </c>
      <c r="C2258" s="7">
        <v>3532320</v>
      </c>
      <c r="D2258">
        <f t="shared" si="105"/>
        <v>6.0668000067944012</v>
      </c>
      <c r="F2258">
        <v>63566378</v>
      </c>
      <c r="G2258">
        <v>1236312</v>
      </c>
      <c r="H2258">
        <f t="shared" si="106"/>
        <v>51.416129585412094</v>
      </c>
      <c r="K2258">
        <v>298761976</v>
      </c>
      <c r="L2258">
        <v>5810666</v>
      </c>
      <c r="M2258">
        <f t="shared" si="107"/>
        <v>51.416133021584791</v>
      </c>
    </row>
    <row r="2259" spans="1:13" x14ac:dyDescent="0.15">
      <c r="A2259" t="s">
        <v>2959</v>
      </c>
      <c r="B2259" s="6">
        <v>21449123</v>
      </c>
      <c r="C2259" s="7">
        <v>3536220</v>
      </c>
      <c r="D2259">
        <f t="shared" si="105"/>
        <v>6.065551068655231</v>
      </c>
      <c r="F2259">
        <v>63679764</v>
      </c>
      <c r="G2259">
        <v>1944921</v>
      </c>
      <c r="H2259">
        <f t="shared" si="106"/>
        <v>32.741568423601784</v>
      </c>
      <c r="K2259">
        <v>299294890</v>
      </c>
      <c r="L2259">
        <v>9141128</v>
      </c>
      <c r="M2259">
        <f t="shared" si="107"/>
        <v>32.741570843335744</v>
      </c>
    </row>
    <row r="2260" spans="1:13" x14ac:dyDescent="0.15">
      <c r="A2260" t="s">
        <v>2960</v>
      </c>
      <c r="B2260" s="6">
        <v>21468368</v>
      </c>
      <c r="C2260" s="7">
        <v>3540120</v>
      </c>
      <c r="D2260">
        <f t="shared" si="105"/>
        <v>6.0643051647966733</v>
      </c>
      <c r="F2260">
        <v>63736900</v>
      </c>
      <c r="G2260">
        <v>1239042</v>
      </c>
      <c r="H2260">
        <f t="shared" si="106"/>
        <v>51.440467716187186</v>
      </c>
      <c r="K2260">
        <v>299563430</v>
      </c>
      <c r="L2260">
        <v>5823497</v>
      </c>
      <c r="M2260">
        <f t="shared" si="107"/>
        <v>51.440471249491502</v>
      </c>
    </row>
    <row r="2261" spans="1:13" x14ac:dyDescent="0.15">
      <c r="A2261" t="s">
        <v>2961</v>
      </c>
      <c r="B2261" s="6">
        <v>21487616</v>
      </c>
      <c r="C2261" s="7">
        <v>3544020</v>
      </c>
      <c r="D2261">
        <f t="shared" si="105"/>
        <v>6.0630628495324519</v>
      </c>
      <c r="F2261">
        <v>63850450</v>
      </c>
      <c r="G2261">
        <v>1240407</v>
      </c>
      <c r="H2261">
        <f t="shared" si="106"/>
        <v>51.475402831489987</v>
      </c>
      <c r="K2261">
        <v>300097115</v>
      </c>
      <c r="L2261">
        <v>5829912</v>
      </c>
      <c r="M2261">
        <f t="shared" si="107"/>
        <v>51.475410778070064</v>
      </c>
    </row>
    <row r="2262" spans="1:13" x14ac:dyDescent="0.15">
      <c r="A2262" t="s">
        <v>2962</v>
      </c>
      <c r="B2262" s="6">
        <v>21506866</v>
      </c>
      <c r="C2262" s="7">
        <v>3547920</v>
      </c>
      <c r="D2262">
        <f t="shared" si="105"/>
        <v>6.0618238291731492</v>
      </c>
      <c r="F2262">
        <v>63907651</v>
      </c>
      <c r="G2262">
        <v>1241772</v>
      </c>
      <c r="H2262">
        <f t="shared" si="106"/>
        <v>51.464883247488267</v>
      </c>
      <c r="K2262">
        <v>300365959</v>
      </c>
      <c r="L2262">
        <v>5836328</v>
      </c>
      <c r="M2262">
        <f t="shared" si="107"/>
        <v>51.464886654759638</v>
      </c>
    </row>
    <row r="2263" spans="1:13" x14ac:dyDescent="0.15">
      <c r="A2263" t="s">
        <v>2963</v>
      </c>
      <c r="B2263" s="6">
        <v>21526119</v>
      </c>
      <c r="C2263" s="7">
        <v>3551820</v>
      </c>
      <c r="D2263">
        <f t="shared" si="105"/>
        <v>6.0605883744108651</v>
      </c>
      <c r="F2263">
        <v>64021368</v>
      </c>
      <c r="G2263">
        <v>1953501</v>
      </c>
      <c r="H2263">
        <f t="shared" si="106"/>
        <v>32.772631291204867</v>
      </c>
      <c r="K2263">
        <v>300900429</v>
      </c>
      <c r="L2263">
        <v>9181454</v>
      </c>
      <c r="M2263">
        <f t="shared" si="107"/>
        <v>32.772633724462381</v>
      </c>
    </row>
    <row r="2264" spans="1:13" x14ac:dyDescent="0.15">
      <c r="A2264" t="s">
        <v>2964</v>
      </c>
      <c r="B2264" s="6">
        <v>21545374</v>
      </c>
      <c r="C2264" s="7">
        <v>3555720</v>
      </c>
      <c r="D2264">
        <f t="shared" si="105"/>
        <v>6.0593561922761072</v>
      </c>
      <c r="F2264">
        <v>64078634</v>
      </c>
      <c r="G2264">
        <v>1244502</v>
      </c>
      <c r="H2264">
        <f t="shared" si="106"/>
        <v>51.489378080549486</v>
      </c>
      <c r="K2264">
        <v>301169579</v>
      </c>
      <c r="L2264">
        <v>5849159</v>
      </c>
      <c r="M2264">
        <f t="shared" si="107"/>
        <v>51.489381464925131</v>
      </c>
    </row>
    <row r="2265" spans="1:13" x14ac:dyDescent="0.15">
      <c r="A2265" t="s">
        <v>2965</v>
      </c>
      <c r="B2265" s="6">
        <v>21564630</v>
      </c>
      <c r="C2265" s="7">
        <v>3559620</v>
      </c>
      <c r="D2265">
        <f t="shared" si="105"/>
        <v>6.0581269910833182</v>
      </c>
      <c r="F2265">
        <v>64135904</v>
      </c>
      <c r="G2265">
        <v>1245867</v>
      </c>
      <c r="H2265">
        <f t="shared" si="106"/>
        <v>51.478933144549138</v>
      </c>
      <c r="K2265">
        <v>301438748</v>
      </c>
      <c r="L2265">
        <v>5855574</v>
      </c>
      <c r="M2265">
        <f t="shared" si="107"/>
        <v>51.478940920224048</v>
      </c>
    </row>
    <row r="2266" spans="1:13" x14ac:dyDescent="0.15">
      <c r="A2266" t="s">
        <v>2966</v>
      </c>
      <c r="B2266" s="6">
        <v>21583890</v>
      </c>
      <c r="C2266" s="7">
        <v>3563520</v>
      </c>
      <c r="D2266">
        <f t="shared" si="105"/>
        <v>6.0569016029094831</v>
      </c>
      <c r="F2266">
        <v>64249844</v>
      </c>
      <c r="G2266">
        <v>1959936</v>
      </c>
      <c r="H2266">
        <f t="shared" si="106"/>
        <v>32.781603072753398</v>
      </c>
      <c r="K2266">
        <v>301974266</v>
      </c>
      <c r="L2266">
        <v>9211699</v>
      </c>
      <c r="M2266">
        <f t="shared" si="107"/>
        <v>32.781603697645785</v>
      </c>
    </row>
    <row r="2267" spans="1:13" x14ac:dyDescent="0.15">
      <c r="A2267" t="s">
        <v>2967</v>
      </c>
      <c r="B2267" s="6">
        <v>21603151</v>
      </c>
      <c r="C2267" s="7">
        <v>3567420</v>
      </c>
      <c r="D2267">
        <f t="shared" si="105"/>
        <v>6.0556791743052401</v>
      </c>
      <c r="F2267">
        <v>64307179</v>
      </c>
      <c r="G2267">
        <v>1248597</v>
      </c>
      <c r="H2267">
        <f t="shared" si="106"/>
        <v>51.503550785401536</v>
      </c>
      <c r="K2267">
        <v>302243741</v>
      </c>
      <c r="L2267">
        <v>5868405</v>
      </c>
      <c r="M2267">
        <f t="shared" si="107"/>
        <v>51.503558633052762</v>
      </c>
    </row>
    <row r="2268" spans="1:13" x14ac:dyDescent="0.15">
      <c r="A2268" t="s">
        <v>2968</v>
      </c>
      <c r="B2268" s="6">
        <v>21622415</v>
      </c>
      <c r="C2268" s="7">
        <v>3571320</v>
      </c>
      <c r="D2268">
        <f t="shared" si="105"/>
        <v>6.0544602555917697</v>
      </c>
      <c r="F2268">
        <v>64364523</v>
      </c>
      <c r="G2268">
        <v>1249962</v>
      </c>
      <c r="H2268">
        <f t="shared" si="106"/>
        <v>51.493183792787299</v>
      </c>
      <c r="K2268">
        <v>302513258</v>
      </c>
      <c r="L2268">
        <v>5874821</v>
      </c>
      <c r="M2268">
        <f t="shared" si="107"/>
        <v>51.493187281791222</v>
      </c>
    </row>
    <row r="2269" spans="1:13" x14ac:dyDescent="0.15">
      <c r="A2269" t="s">
        <v>2969</v>
      </c>
      <c r="B2269" s="6">
        <v>21641680</v>
      </c>
      <c r="C2269" s="7">
        <v>3575220</v>
      </c>
      <c r="D2269">
        <f t="shared" si="105"/>
        <v>6.0532442758767289</v>
      </c>
      <c r="F2269">
        <v>64478680</v>
      </c>
      <c r="G2269">
        <v>1966371</v>
      </c>
      <c r="H2269">
        <f t="shared" si="106"/>
        <v>32.790699211898463</v>
      </c>
      <c r="K2269">
        <v>303049796</v>
      </c>
      <c r="L2269">
        <v>9241943</v>
      </c>
      <c r="M2269">
        <f t="shared" si="107"/>
        <v>32.790701695520085</v>
      </c>
    </row>
    <row r="2270" spans="1:13" x14ac:dyDescent="0.15">
      <c r="A2270" t="s">
        <v>2970</v>
      </c>
      <c r="B2270" s="6">
        <v>21660949</v>
      </c>
      <c r="C2270" s="7">
        <v>3579120</v>
      </c>
      <c r="D2270">
        <f t="shared" si="105"/>
        <v>6.0520320637475136</v>
      </c>
      <c r="F2270">
        <v>64536089</v>
      </c>
      <c r="G2270">
        <v>1252692</v>
      </c>
      <c r="H2270">
        <f t="shared" si="106"/>
        <v>51.517922202744167</v>
      </c>
      <c r="K2270">
        <v>303319618</v>
      </c>
      <c r="L2270">
        <v>5887652</v>
      </c>
      <c r="M2270">
        <f t="shared" si="107"/>
        <v>51.517925651855784</v>
      </c>
    </row>
    <row r="2271" spans="1:13" x14ac:dyDescent="0.15">
      <c r="A2271" t="s">
        <v>2971</v>
      </c>
      <c r="B2271" s="6">
        <v>21680219</v>
      </c>
      <c r="C2271" s="7">
        <v>3583020</v>
      </c>
      <c r="D2271">
        <f t="shared" si="105"/>
        <v>6.0508227696189252</v>
      </c>
      <c r="F2271">
        <v>64650412</v>
      </c>
      <c r="G2271">
        <v>1254057</v>
      </c>
      <c r="H2271">
        <f t="shared" si="106"/>
        <v>51.553009153491431</v>
      </c>
      <c r="K2271">
        <v>303856936</v>
      </c>
      <c r="L2271">
        <v>5894067</v>
      </c>
      <c r="M2271">
        <f t="shared" si="107"/>
        <v>51.553016957560885</v>
      </c>
    </row>
    <row r="2272" spans="1:13" x14ac:dyDescent="0.15">
      <c r="A2272" t="s">
        <v>2972</v>
      </c>
      <c r="B2272" s="6">
        <v>21699490</v>
      </c>
      <c r="C2272" s="7">
        <v>3586920</v>
      </c>
      <c r="D2272">
        <f t="shared" si="105"/>
        <v>6.0496163839728796</v>
      </c>
      <c r="F2272">
        <v>64707878</v>
      </c>
      <c r="G2272">
        <v>1255422</v>
      </c>
      <c r="H2272">
        <f t="shared" si="106"/>
        <v>51.542730651525943</v>
      </c>
      <c r="K2272">
        <v>304127026</v>
      </c>
      <c r="L2272">
        <v>5900483</v>
      </c>
      <c r="M2272">
        <f t="shared" si="107"/>
        <v>51.54273404397572</v>
      </c>
    </row>
    <row r="2273" spans="1:13" x14ac:dyDescent="0.15">
      <c r="A2273" t="s">
        <v>2973</v>
      </c>
      <c r="B2273" s="6">
        <v>21718762</v>
      </c>
      <c r="C2273" s="7">
        <v>3590820</v>
      </c>
      <c r="D2273">
        <f t="shared" si="105"/>
        <v>6.0484128973326428</v>
      </c>
      <c r="F2273">
        <v>64822359</v>
      </c>
      <c r="G2273">
        <v>1974951</v>
      </c>
      <c r="H2273">
        <f t="shared" si="106"/>
        <v>32.822261919409648</v>
      </c>
      <c r="K2273">
        <v>304665087</v>
      </c>
      <c r="L2273">
        <v>9282269</v>
      </c>
      <c r="M2273">
        <f t="shared" si="107"/>
        <v>32.822264362301929</v>
      </c>
    </row>
    <row r="2274" spans="1:13" x14ac:dyDescent="0.15">
      <c r="A2274" t="s">
        <v>2974</v>
      </c>
      <c r="B2274" s="6">
        <v>21738036</v>
      </c>
      <c r="C2274" s="7">
        <v>3594720</v>
      </c>
      <c r="D2274">
        <f t="shared" si="105"/>
        <v>6.0472125784483906</v>
      </c>
      <c r="F2274">
        <v>64879885</v>
      </c>
      <c r="G2274">
        <v>1258152</v>
      </c>
      <c r="H2274">
        <f t="shared" si="106"/>
        <v>51.567604709128943</v>
      </c>
      <c r="K2274">
        <v>304935459</v>
      </c>
      <c r="L2274">
        <v>5913314</v>
      </c>
      <c r="M2274">
        <f t="shared" si="107"/>
        <v>51.567608112811193</v>
      </c>
    </row>
    <row r="2275" spans="1:13" x14ac:dyDescent="0.15">
      <c r="A2275" t="s">
        <v>2975</v>
      </c>
      <c r="B2275" s="6">
        <v>21757312</v>
      </c>
      <c r="C2275" s="7">
        <v>3598620</v>
      </c>
      <c r="D2275">
        <f t="shared" si="105"/>
        <v>6.0460154170209695</v>
      </c>
      <c r="F2275">
        <v>64937416</v>
      </c>
      <c r="G2275">
        <v>1259517</v>
      </c>
      <c r="H2275">
        <f t="shared" si="106"/>
        <v>51.557395414273884</v>
      </c>
      <c r="K2275">
        <v>305205855</v>
      </c>
      <c r="L2275">
        <v>5919729</v>
      </c>
      <c r="M2275">
        <f t="shared" si="107"/>
        <v>51.557403218964922</v>
      </c>
    </row>
    <row r="2276" spans="1:13" x14ac:dyDescent="0.15">
      <c r="A2276" t="s">
        <v>2976</v>
      </c>
      <c r="B2276" s="6">
        <v>21776590</v>
      </c>
      <c r="C2276" s="7">
        <v>3602520</v>
      </c>
      <c r="D2276">
        <f t="shared" si="105"/>
        <v>6.0448214027958205</v>
      </c>
      <c r="F2276">
        <v>65052117</v>
      </c>
      <c r="G2276">
        <v>1981386</v>
      </c>
      <c r="H2276">
        <f t="shared" si="106"/>
        <v>32.831622409767711</v>
      </c>
      <c r="K2276">
        <v>305744949</v>
      </c>
      <c r="L2276">
        <v>9312514</v>
      </c>
      <c r="M2276">
        <f t="shared" si="107"/>
        <v>32.83162301823117</v>
      </c>
    </row>
    <row r="2277" spans="1:13" x14ac:dyDescent="0.15">
      <c r="A2277" t="s">
        <v>2977</v>
      </c>
      <c r="B2277" s="6">
        <v>21795869</v>
      </c>
      <c r="C2277" s="7">
        <v>3606420</v>
      </c>
      <c r="D2277">
        <f t="shared" si="105"/>
        <v>6.0436302482794568</v>
      </c>
      <c r="F2277">
        <v>65109709</v>
      </c>
      <c r="G2277">
        <v>1262247</v>
      </c>
      <c r="H2277">
        <f t="shared" si="106"/>
        <v>51.582383638067668</v>
      </c>
      <c r="K2277">
        <v>306015632</v>
      </c>
      <c r="L2277">
        <v>5932560</v>
      </c>
      <c r="M2277">
        <f t="shared" si="107"/>
        <v>51.582391412813358</v>
      </c>
    </row>
    <row r="2278" spans="1:13" x14ac:dyDescent="0.15">
      <c r="A2278" t="s">
        <v>2978</v>
      </c>
      <c r="B2278" s="6">
        <v>21815150</v>
      </c>
      <c r="C2278" s="7">
        <v>3610320</v>
      </c>
      <c r="D2278">
        <f t="shared" si="105"/>
        <v>6.0424422211881499</v>
      </c>
      <c r="F2278">
        <v>65167306</v>
      </c>
      <c r="G2278">
        <v>1263612</v>
      </c>
      <c r="H2278">
        <f t="shared" si="106"/>
        <v>51.57224369505829</v>
      </c>
      <c r="K2278">
        <v>306286338</v>
      </c>
      <c r="L2278">
        <v>5938976</v>
      </c>
      <c r="M2278">
        <f t="shared" si="107"/>
        <v>51.572247134859609</v>
      </c>
    </row>
    <row r="2279" spans="1:13" x14ac:dyDescent="0.15">
      <c r="A2279" t="s">
        <v>2979</v>
      </c>
      <c r="B2279" s="6">
        <v>21834434</v>
      </c>
      <c r="C2279" s="7">
        <v>3614220</v>
      </c>
      <c r="D2279">
        <f t="shared" si="105"/>
        <v>6.0412575880826296</v>
      </c>
      <c r="F2279">
        <v>65282227</v>
      </c>
      <c r="G2279">
        <v>1987821</v>
      </c>
      <c r="H2279">
        <f t="shared" si="106"/>
        <v>32.841099374641878</v>
      </c>
      <c r="K2279">
        <v>306826466</v>
      </c>
      <c r="L2279">
        <v>9342758</v>
      </c>
      <c r="M2279">
        <f t="shared" si="107"/>
        <v>32.841101738908364</v>
      </c>
    </row>
    <row r="2280" spans="1:13" x14ac:dyDescent="0.15">
      <c r="A2280" t="s">
        <v>2980</v>
      </c>
      <c r="B2280" s="6">
        <v>21853721</v>
      </c>
      <c r="C2280" s="7">
        <v>3618120</v>
      </c>
      <c r="D2280">
        <f t="shared" si="105"/>
        <v>6.0400763379876841</v>
      </c>
      <c r="F2280">
        <v>65339893</v>
      </c>
      <c r="G2280">
        <v>1266342</v>
      </c>
      <c r="H2280">
        <f t="shared" si="106"/>
        <v>51.597351268456705</v>
      </c>
      <c r="K2280">
        <v>307097497</v>
      </c>
      <c r="L2280">
        <v>5951807</v>
      </c>
      <c r="M2280">
        <f t="shared" si="107"/>
        <v>51.597354719331456</v>
      </c>
    </row>
    <row r="2281" spans="1:13" x14ac:dyDescent="0.15">
      <c r="A2281" t="s">
        <v>2731</v>
      </c>
      <c r="B2281" s="6">
        <v>21873010</v>
      </c>
      <c r="C2281" s="7">
        <v>3622020</v>
      </c>
      <c r="D2281">
        <f t="shared" si="105"/>
        <v>6.0388981838863396</v>
      </c>
      <c r="F2281">
        <v>65454981</v>
      </c>
      <c r="G2281">
        <v>1267707</v>
      </c>
      <c r="H2281">
        <f t="shared" si="106"/>
        <v>51.632578348151426</v>
      </c>
      <c r="K2281">
        <v>307638410</v>
      </c>
      <c r="L2281">
        <v>5958222</v>
      </c>
      <c r="M2281">
        <f t="shared" si="107"/>
        <v>51.63258602985924</v>
      </c>
    </row>
    <row r="2282" spans="1:13" x14ac:dyDescent="0.15">
      <c r="A2282" t="s">
        <v>2732</v>
      </c>
      <c r="B2282" s="6">
        <v>21892301</v>
      </c>
      <c r="C2282" s="7">
        <v>3625920</v>
      </c>
      <c r="D2282">
        <f t="shared" si="105"/>
        <v>6.0377231157885447</v>
      </c>
      <c r="F2282">
        <v>65512709</v>
      </c>
      <c r="G2282">
        <v>1269072</v>
      </c>
      <c r="H2282">
        <f t="shared" si="106"/>
        <v>51.622531266941515</v>
      </c>
      <c r="K2282">
        <v>307909732</v>
      </c>
      <c r="L2282">
        <v>5964638</v>
      </c>
      <c r="M2282">
        <f t="shared" si="107"/>
        <v>51.622534678550487</v>
      </c>
    </row>
    <row r="2283" spans="1:13" x14ac:dyDescent="0.15">
      <c r="A2283" t="s">
        <v>2733</v>
      </c>
      <c r="B2283" s="6">
        <v>21911595</v>
      </c>
      <c r="C2283" s="7">
        <v>3629820</v>
      </c>
      <c r="D2283">
        <f t="shared" si="105"/>
        <v>6.0365513992429376</v>
      </c>
      <c r="F2283">
        <v>65627965</v>
      </c>
      <c r="G2283">
        <v>1996401</v>
      </c>
      <c r="H2283">
        <f t="shared" si="106"/>
        <v>32.873137711311507</v>
      </c>
      <c r="K2283">
        <v>308451435</v>
      </c>
      <c r="L2283">
        <v>9383084</v>
      </c>
      <c r="M2283">
        <f t="shared" si="107"/>
        <v>32.873140110437035</v>
      </c>
    </row>
    <row r="2284" spans="1:13" x14ac:dyDescent="0.15">
      <c r="A2284" t="s">
        <v>2734</v>
      </c>
      <c r="B2284" s="6">
        <v>21930891</v>
      </c>
      <c r="C2284" s="7">
        <v>3633720</v>
      </c>
      <c r="D2284">
        <f t="shared" si="105"/>
        <v>6.0353827482579838</v>
      </c>
      <c r="F2284">
        <v>65685759</v>
      </c>
      <c r="G2284">
        <v>1271802</v>
      </c>
      <c r="H2284">
        <f t="shared" si="106"/>
        <v>51.647787155547796</v>
      </c>
      <c r="K2284">
        <v>308723067</v>
      </c>
      <c r="L2284">
        <v>5977469</v>
      </c>
      <c r="M2284">
        <f t="shared" si="107"/>
        <v>51.647790561523614</v>
      </c>
    </row>
    <row r="2285" spans="1:13" x14ac:dyDescent="0.15">
      <c r="A2285" t="s">
        <v>2735</v>
      </c>
      <c r="B2285" s="6">
        <v>21950189</v>
      </c>
      <c r="C2285" s="7">
        <v>3637620</v>
      </c>
      <c r="D2285">
        <f t="shared" si="105"/>
        <v>6.0342171529736479</v>
      </c>
      <c r="F2285">
        <v>65743559</v>
      </c>
      <c r="G2285">
        <v>1273167</v>
      </c>
      <c r="H2285">
        <f t="shared" si="106"/>
        <v>51.637812635734356</v>
      </c>
      <c r="K2285">
        <v>308994727</v>
      </c>
      <c r="L2285">
        <v>5983884</v>
      </c>
      <c r="M2285">
        <f t="shared" si="107"/>
        <v>51.637820352132493</v>
      </c>
    </row>
    <row r="2286" spans="1:13" x14ac:dyDescent="0.15">
      <c r="A2286" t="s">
        <v>2736</v>
      </c>
      <c r="B2286" s="6">
        <v>21969489</v>
      </c>
      <c r="C2286" s="7">
        <v>3641520</v>
      </c>
      <c r="D2286">
        <f t="shared" si="105"/>
        <v>6.0330546035721344</v>
      </c>
      <c r="F2286">
        <v>65859035</v>
      </c>
      <c r="G2286">
        <v>2002836</v>
      </c>
      <c r="H2286">
        <f t="shared" si="106"/>
        <v>32.882889562600234</v>
      </c>
      <c r="K2286">
        <v>309537464</v>
      </c>
      <c r="L2286">
        <v>9413329</v>
      </c>
      <c r="M2286">
        <f t="shared" si="107"/>
        <v>32.882890208129346</v>
      </c>
    </row>
    <row r="2287" spans="1:13" x14ac:dyDescent="0.15">
      <c r="A2287" t="s">
        <v>2737</v>
      </c>
      <c r="B2287" s="6">
        <v>21988792</v>
      </c>
      <c r="C2287" s="7">
        <v>3645420</v>
      </c>
      <c r="D2287">
        <f t="shared" si="105"/>
        <v>6.0318953645944777</v>
      </c>
      <c r="F2287">
        <v>65916901</v>
      </c>
      <c r="G2287">
        <v>1275897</v>
      </c>
      <c r="H2287">
        <f t="shared" si="106"/>
        <v>51.663183626891509</v>
      </c>
      <c r="K2287">
        <v>309809434</v>
      </c>
      <c r="L2287">
        <v>5996715</v>
      </c>
      <c r="M2287">
        <f t="shared" si="107"/>
        <v>51.66319126388364</v>
      </c>
    </row>
    <row r="2288" spans="1:13" x14ac:dyDescent="0.15">
      <c r="A2288" t="s">
        <v>2738</v>
      </c>
      <c r="B2288" s="6">
        <v>22008096</v>
      </c>
      <c r="C2288" s="7">
        <v>3649320</v>
      </c>
      <c r="D2288">
        <f t="shared" si="105"/>
        <v>6.0307388773798953</v>
      </c>
      <c r="F2288">
        <v>65974769</v>
      </c>
      <c r="G2288">
        <v>1277262</v>
      </c>
      <c r="H2288">
        <f t="shared" si="106"/>
        <v>51.653277870945821</v>
      </c>
      <c r="K2288">
        <v>310081414</v>
      </c>
      <c r="L2288">
        <v>6003131</v>
      </c>
      <c r="M2288">
        <f t="shared" si="107"/>
        <v>51.653281262727731</v>
      </c>
    </row>
    <row r="2289" spans="1:13" x14ac:dyDescent="0.15">
      <c r="A2289" t="s">
        <v>2739</v>
      </c>
      <c r="B2289" s="6">
        <v>22027403</v>
      </c>
      <c r="C2289" s="7">
        <v>3653220</v>
      </c>
      <c r="D2289">
        <f t="shared" si="105"/>
        <v>6.0295856805776822</v>
      </c>
      <c r="F2289">
        <v>66090469</v>
      </c>
      <c r="G2289">
        <v>2009271</v>
      </c>
      <c r="H2289">
        <f t="shared" si="106"/>
        <v>32.892760110507744</v>
      </c>
      <c r="K2289">
        <v>310625204</v>
      </c>
      <c r="L2289">
        <v>9443573</v>
      </c>
      <c r="M2289">
        <f t="shared" si="107"/>
        <v>32.892762516899062</v>
      </c>
    </row>
    <row r="2290" spans="1:13" x14ac:dyDescent="0.15">
      <c r="A2290" t="s">
        <v>2740</v>
      </c>
      <c r="B2290" s="6">
        <v>22046713</v>
      </c>
      <c r="C2290" s="7">
        <v>3657120</v>
      </c>
      <c r="D2290">
        <f t="shared" si="105"/>
        <v>6.0284357636610233</v>
      </c>
      <c r="F2290">
        <v>66148406</v>
      </c>
      <c r="G2290">
        <v>1279992</v>
      </c>
      <c r="H2290">
        <f t="shared" si="106"/>
        <v>51.678765179782374</v>
      </c>
      <c r="K2290">
        <v>310897508</v>
      </c>
      <c r="L2290">
        <v>6015962</v>
      </c>
      <c r="M2290">
        <f t="shared" si="107"/>
        <v>51.678768582647294</v>
      </c>
    </row>
    <row r="2291" spans="1:13" x14ac:dyDescent="0.15">
      <c r="A2291" t="s">
        <v>2741</v>
      </c>
      <c r="B2291" s="6">
        <v>22066024</v>
      </c>
      <c r="C2291" s="7">
        <v>3661020</v>
      </c>
      <c r="D2291">
        <f t="shared" si="105"/>
        <v>6.0272885698521179</v>
      </c>
      <c r="F2291">
        <v>66264269</v>
      </c>
      <c r="G2291">
        <v>1281357</v>
      </c>
      <c r="H2291">
        <f t="shared" si="106"/>
        <v>51.714135092718109</v>
      </c>
      <c r="K2291">
        <v>311442064</v>
      </c>
      <c r="L2291">
        <v>6022377</v>
      </c>
      <c r="M2291">
        <f t="shared" si="107"/>
        <v>51.714142771201473</v>
      </c>
    </row>
    <row r="2292" spans="1:13" x14ac:dyDescent="0.15">
      <c r="A2292" t="s">
        <v>2742</v>
      </c>
      <c r="B2292" s="6">
        <v>22085337</v>
      </c>
      <c r="C2292" s="7">
        <v>3664920</v>
      </c>
      <c r="D2292">
        <f t="shared" si="105"/>
        <v>6.0261443633148879</v>
      </c>
      <c r="F2292">
        <v>66322266</v>
      </c>
      <c r="G2292">
        <v>1282722</v>
      </c>
      <c r="H2292">
        <f t="shared" si="106"/>
        <v>51.70431784907408</v>
      </c>
      <c r="K2292">
        <v>311714650</v>
      </c>
      <c r="L2292">
        <v>6028793</v>
      </c>
      <c r="M2292">
        <f t="shared" si="107"/>
        <v>51.704321246392105</v>
      </c>
    </row>
    <row r="2293" spans="1:13" x14ac:dyDescent="0.15">
      <c r="A2293" t="s">
        <v>2743</v>
      </c>
      <c r="B2293" s="6">
        <v>22104652</v>
      </c>
      <c r="C2293" s="7">
        <v>3668820</v>
      </c>
      <c r="D2293">
        <f t="shared" si="105"/>
        <v>6.0250031345228168</v>
      </c>
      <c r="F2293">
        <v>66438294</v>
      </c>
      <c r="G2293">
        <v>2017851</v>
      </c>
      <c r="H2293">
        <f t="shared" si="106"/>
        <v>32.925272480475513</v>
      </c>
      <c r="K2293">
        <v>312259981</v>
      </c>
      <c r="L2293">
        <v>9483899</v>
      </c>
      <c r="M2293">
        <f t="shared" si="107"/>
        <v>32.925274826313526</v>
      </c>
    </row>
    <row r="2294" spans="1:13" x14ac:dyDescent="0.15">
      <c r="A2294" t="s">
        <v>2744</v>
      </c>
      <c r="B2294" s="6">
        <v>22123970</v>
      </c>
      <c r="C2294" s="7">
        <v>3672720</v>
      </c>
      <c r="D2294">
        <f t="shared" si="105"/>
        <v>6.0238651462676165</v>
      </c>
      <c r="F2294">
        <v>66496357</v>
      </c>
      <c r="G2294">
        <v>1285452</v>
      </c>
      <c r="H2294">
        <f t="shared" si="106"/>
        <v>51.729941685881698</v>
      </c>
      <c r="K2294">
        <v>312532877</v>
      </c>
      <c r="L2294">
        <v>6041624</v>
      </c>
      <c r="M2294">
        <f t="shared" si="107"/>
        <v>51.729944961818212</v>
      </c>
    </row>
    <row r="2295" spans="1:13" x14ac:dyDescent="0.15">
      <c r="A2295" t="s">
        <v>2745</v>
      </c>
      <c r="B2295" s="6">
        <v>22143290</v>
      </c>
      <c r="C2295" s="7">
        <v>3676620</v>
      </c>
      <c r="D2295">
        <f t="shared" si="105"/>
        <v>6.0227301162480753</v>
      </c>
      <c r="F2295">
        <v>66554425</v>
      </c>
      <c r="G2295">
        <v>1286817</v>
      </c>
      <c r="H2295">
        <f t="shared" si="106"/>
        <v>51.720194091312131</v>
      </c>
      <c r="K2295">
        <v>312805797</v>
      </c>
      <c r="L2295">
        <v>6048039</v>
      </c>
      <c r="M2295">
        <f t="shared" si="107"/>
        <v>51.720201705048531</v>
      </c>
    </row>
    <row r="2296" spans="1:13" x14ac:dyDescent="0.15">
      <c r="A2296" t="s">
        <v>2746</v>
      </c>
      <c r="B2296" s="6">
        <v>22162612</v>
      </c>
      <c r="C2296" s="7">
        <v>3680520</v>
      </c>
      <c r="D2296">
        <f t="shared" si="105"/>
        <v>6.0215980350602631</v>
      </c>
      <c r="F2296">
        <v>66670677</v>
      </c>
      <c r="G2296">
        <v>2024286</v>
      </c>
      <c r="H2296">
        <f t="shared" si="106"/>
        <v>32.935403890556969</v>
      </c>
      <c r="K2296">
        <v>313352181</v>
      </c>
      <c r="L2296">
        <v>9514144</v>
      </c>
      <c r="M2296">
        <f t="shared" si="107"/>
        <v>32.935404488307093</v>
      </c>
    </row>
    <row r="2297" spans="1:13" x14ac:dyDescent="0.15">
      <c r="A2297" t="s">
        <v>2747</v>
      </c>
      <c r="B2297" s="6">
        <v>22181937</v>
      </c>
      <c r="C2297" s="7">
        <v>3684420</v>
      </c>
      <c r="D2297">
        <f t="shared" si="105"/>
        <v>6.0204691647532043</v>
      </c>
      <c r="F2297">
        <v>66728811</v>
      </c>
      <c r="G2297">
        <v>1289547</v>
      </c>
      <c r="H2297">
        <f t="shared" si="106"/>
        <v>51.745931710903129</v>
      </c>
      <c r="K2297">
        <v>313625411</v>
      </c>
      <c r="L2297">
        <v>6060870</v>
      </c>
      <c r="M2297">
        <f t="shared" si="107"/>
        <v>51.745939279344384</v>
      </c>
    </row>
    <row r="2298" spans="1:13" x14ac:dyDescent="0.15">
      <c r="A2298" t="s">
        <v>2748</v>
      </c>
      <c r="B2298" s="6">
        <v>22201263</v>
      </c>
      <c r="C2298" s="7">
        <v>3688320</v>
      </c>
      <c r="D2298">
        <f t="shared" si="105"/>
        <v>6.0193429528891205</v>
      </c>
      <c r="F2298">
        <v>66786948</v>
      </c>
      <c r="G2298">
        <v>1290912</v>
      </c>
      <c r="H2298">
        <f t="shared" si="106"/>
        <v>51.736251580278129</v>
      </c>
      <c r="K2298">
        <v>313898655</v>
      </c>
      <c r="L2298">
        <v>6067286</v>
      </c>
      <c r="M2298">
        <f t="shared" si="107"/>
        <v>51.736254892220344</v>
      </c>
    </row>
    <row r="2299" spans="1:13" x14ac:dyDescent="0.15">
      <c r="A2299" t="s">
        <v>2749</v>
      </c>
      <c r="B2299" s="6">
        <v>22220591</v>
      </c>
      <c r="C2299" s="7">
        <v>3692220</v>
      </c>
      <c r="D2299">
        <f t="shared" si="105"/>
        <v>6.0182196618836361</v>
      </c>
      <c r="F2299">
        <v>66903421</v>
      </c>
      <c r="G2299">
        <v>2030721</v>
      </c>
      <c r="H2299">
        <f t="shared" si="106"/>
        <v>32.94564886067559</v>
      </c>
      <c r="K2299">
        <v>314446078</v>
      </c>
      <c r="L2299">
        <v>9544388</v>
      </c>
      <c r="M2299">
        <f t="shared" si="107"/>
        <v>32.945651203618297</v>
      </c>
    </row>
    <row r="2300" spans="1:13" x14ac:dyDescent="0.15">
      <c r="A2300" t="s">
        <v>2750</v>
      </c>
      <c r="B2300" s="6">
        <v>22239920</v>
      </c>
      <c r="C2300" s="7">
        <v>3696120</v>
      </c>
      <c r="D2300">
        <f t="shared" si="105"/>
        <v>6.0170990119368417</v>
      </c>
      <c r="F2300">
        <v>66961618</v>
      </c>
      <c r="G2300">
        <v>1293642</v>
      </c>
      <c r="H2300">
        <f t="shared" si="106"/>
        <v>51.762093376683815</v>
      </c>
      <c r="K2300">
        <v>314719604</v>
      </c>
      <c r="L2300">
        <v>6080117</v>
      </c>
      <c r="M2300">
        <f t="shared" si="107"/>
        <v>51.76209668333685</v>
      </c>
    </row>
    <row r="2301" spans="1:13" x14ac:dyDescent="0.15">
      <c r="A2301" t="s">
        <v>2751</v>
      </c>
      <c r="B2301" s="6">
        <v>22259252</v>
      </c>
      <c r="C2301" s="7">
        <v>3700020</v>
      </c>
      <c r="D2301">
        <f t="shared" si="105"/>
        <v>6.0159815352349444</v>
      </c>
      <c r="F2301">
        <v>67078255</v>
      </c>
      <c r="G2301">
        <v>1295007</v>
      </c>
      <c r="H2301">
        <f t="shared" si="106"/>
        <v>51.79760032185154</v>
      </c>
      <c r="K2301">
        <v>315267798</v>
      </c>
      <c r="L2301">
        <v>6086532</v>
      </c>
      <c r="M2301">
        <f t="shared" si="107"/>
        <v>51.797607898882319</v>
      </c>
    </row>
    <row r="2302" spans="1:13" x14ac:dyDescent="0.15">
      <c r="A2302" t="s">
        <v>2752</v>
      </c>
      <c r="B2302" s="6">
        <v>22278585</v>
      </c>
      <c r="C2302" s="7">
        <v>3703920</v>
      </c>
      <c r="D2302">
        <f t="shared" si="105"/>
        <v>6.0148666817857839</v>
      </c>
      <c r="F2302">
        <v>67136514</v>
      </c>
      <c r="G2302">
        <v>1296372</v>
      </c>
      <c r="H2302">
        <f t="shared" si="106"/>
        <v>51.788000666475362</v>
      </c>
      <c r="K2302">
        <v>315541615</v>
      </c>
      <c r="L2302">
        <v>6092948</v>
      </c>
      <c r="M2302">
        <f t="shared" si="107"/>
        <v>51.788003935040969</v>
      </c>
    </row>
    <row r="2303" spans="1:13" x14ac:dyDescent="0.15">
      <c r="A2303" t="s">
        <v>2753</v>
      </c>
      <c r="B2303" s="6">
        <v>22297921</v>
      </c>
      <c r="C2303" s="7">
        <v>3707820</v>
      </c>
      <c r="D2303">
        <f t="shared" si="105"/>
        <v>6.0137549827122134</v>
      </c>
      <c r="F2303">
        <v>67253316</v>
      </c>
      <c r="G2303">
        <v>2039301</v>
      </c>
      <c r="H2303">
        <f t="shared" si="106"/>
        <v>32.978611789039476</v>
      </c>
      <c r="K2303">
        <v>316090585</v>
      </c>
      <c r="L2303">
        <v>9584714</v>
      </c>
      <c r="M2303">
        <f t="shared" si="107"/>
        <v>32.978614176698436</v>
      </c>
    </row>
    <row r="2304" spans="1:13" x14ac:dyDescent="0.15">
      <c r="A2304" t="s">
        <v>2754</v>
      </c>
      <c r="B2304" s="6">
        <v>22317260</v>
      </c>
      <c r="C2304" s="7">
        <v>3711720</v>
      </c>
      <c r="D2304">
        <f t="shared" si="105"/>
        <v>6.0126464280710827</v>
      </c>
      <c r="F2304">
        <v>67311645</v>
      </c>
      <c r="G2304">
        <v>1299102</v>
      </c>
      <c r="H2304">
        <f t="shared" si="106"/>
        <v>51.813979964621716</v>
      </c>
      <c r="K2304">
        <v>316364731</v>
      </c>
      <c r="L2304">
        <v>6105779</v>
      </c>
      <c r="M2304">
        <f t="shared" si="107"/>
        <v>51.813983277154314</v>
      </c>
    </row>
    <row r="2305" spans="1:13" x14ac:dyDescent="0.15">
      <c r="A2305" t="s">
        <v>2755</v>
      </c>
      <c r="B2305" s="6">
        <v>22336602</v>
      </c>
      <c r="C2305" s="7">
        <v>3715620</v>
      </c>
      <c r="D2305">
        <f t="shared" si="105"/>
        <v>6.0115410079609859</v>
      </c>
      <c r="F2305">
        <v>67369983</v>
      </c>
      <c r="G2305">
        <v>1300467</v>
      </c>
      <c r="H2305">
        <f t="shared" si="106"/>
        <v>51.804454092260706</v>
      </c>
      <c r="K2305">
        <v>316638920</v>
      </c>
      <c r="L2305">
        <v>6112194</v>
      </c>
      <c r="M2305">
        <f t="shared" si="107"/>
        <v>51.804461703931516</v>
      </c>
    </row>
    <row r="2306" spans="1:13" x14ac:dyDescent="0.15">
      <c r="A2306" t="s">
        <v>2756</v>
      </c>
      <c r="B2306" s="6">
        <v>22355946</v>
      </c>
      <c r="C2306" s="7">
        <v>3719520</v>
      </c>
      <c r="D2306">
        <f t="shared" ref="D2306:D2369" si="108">B2306/C2306</f>
        <v>6.010438443670151</v>
      </c>
      <c r="F2306">
        <v>67487011</v>
      </c>
      <c r="G2306">
        <v>2045736</v>
      </c>
      <c r="H2306">
        <f t="shared" ref="H2306:H2369" si="109">F2306/G2306</f>
        <v>32.989110520614588</v>
      </c>
      <c r="K2306">
        <v>317188951</v>
      </c>
      <c r="L2306">
        <v>9614959</v>
      </c>
      <c r="M2306">
        <f t="shared" ref="M2306:M2369" si="110">K2306/L2306</f>
        <v>32.989111134015239</v>
      </c>
    </row>
    <row r="2307" spans="1:13" x14ac:dyDescent="0.15">
      <c r="A2307" t="s">
        <v>2757</v>
      </c>
      <c r="B2307" s="6">
        <v>22375292</v>
      </c>
      <c r="C2307" s="7">
        <v>3723420</v>
      </c>
      <c r="D2307">
        <f t="shared" si="108"/>
        <v>6.009338726224815</v>
      </c>
      <c r="F2307">
        <v>67545412</v>
      </c>
      <c r="G2307">
        <v>1303197</v>
      </c>
      <c r="H2307">
        <f t="shared" si="109"/>
        <v>51.830545957364848</v>
      </c>
      <c r="K2307">
        <v>317463436</v>
      </c>
      <c r="L2307">
        <v>6125025</v>
      </c>
      <c r="M2307">
        <f t="shared" si="110"/>
        <v>51.830553507944863</v>
      </c>
    </row>
    <row r="2308" spans="1:13" x14ac:dyDescent="0.15">
      <c r="A2308" t="s">
        <v>2758</v>
      </c>
      <c r="B2308" s="6">
        <v>22394640</v>
      </c>
      <c r="C2308" s="7">
        <v>3727320</v>
      </c>
      <c r="D2308">
        <f t="shared" si="108"/>
        <v>6.0082418466887741</v>
      </c>
      <c r="F2308">
        <v>67603819</v>
      </c>
      <c r="G2308">
        <v>1304562</v>
      </c>
      <c r="H2308">
        <f t="shared" si="109"/>
        <v>51.821085544420271</v>
      </c>
      <c r="K2308">
        <v>317737949</v>
      </c>
      <c r="L2308">
        <v>6131441</v>
      </c>
      <c r="M2308">
        <f t="shared" si="110"/>
        <v>51.821088876171196</v>
      </c>
    </row>
    <row r="2309" spans="1:13" x14ac:dyDescent="0.15">
      <c r="A2309" t="s">
        <v>2759</v>
      </c>
      <c r="B2309" s="6">
        <v>22413989</v>
      </c>
      <c r="C2309" s="7">
        <v>3731220</v>
      </c>
      <c r="D2309">
        <f t="shared" si="108"/>
        <v>6.0071475281543298</v>
      </c>
      <c r="F2309">
        <v>67721065</v>
      </c>
      <c r="G2309">
        <v>2052171</v>
      </c>
      <c r="H2309">
        <f t="shared" si="109"/>
        <v>32.999718347057822</v>
      </c>
      <c r="K2309">
        <v>318289005</v>
      </c>
      <c r="L2309">
        <v>9645203</v>
      </c>
      <c r="M2309">
        <f t="shared" si="110"/>
        <v>32.99972069017106</v>
      </c>
    </row>
    <row r="2310" spans="1:13" x14ac:dyDescent="0.15">
      <c r="A2310" t="s">
        <v>2760</v>
      </c>
      <c r="B2310" s="6">
        <v>22433341</v>
      </c>
      <c r="C2310" s="7">
        <v>3735120</v>
      </c>
      <c r="D2310">
        <f t="shared" si="108"/>
        <v>6.0060562980573584</v>
      </c>
      <c r="F2310">
        <v>67779534</v>
      </c>
      <c r="G2310">
        <v>1307292</v>
      </c>
      <c r="H2310">
        <f t="shared" si="109"/>
        <v>51.847279720215532</v>
      </c>
      <c r="K2310">
        <v>318563809</v>
      </c>
      <c r="L2310">
        <v>6144272</v>
      </c>
      <c r="M2310">
        <f t="shared" si="110"/>
        <v>51.84728296533747</v>
      </c>
    </row>
    <row r="2311" spans="1:13" x14ac:dyDescent="0.15">
      <c r="A2311" t="s">
        <v>2761</v>
      </c>
      <c r="B2311" s="6">
        <v>22452694</v>
      </c>
      <c r="C2311" s="7">
        <v>3739020</v>
      </c>
      <c r="D2311">
        <f t="shared" si="108"/>
        <v>6.0049676118341173</v>
      </c>
      <c r="F2311">
        <v>67896945</v>
      </c>
      <c r="G2311">
        <v>1308657</v>
      </c>
      <c r="H2311">
        <f t="shared" si="109"/>
        <v>51.882918900827335</v>
      </c>
      <c r="K2311">
        <v>319115641</v>
      </c>
      <c r="L2311">
        <v>6150687</v>
      </c>
      <c r="M2311">
        <f t="shared" si="110"/>
        <v>51.882926411309825</v>
      </c>
    </row>
    <row r="2312" spans="1:13" x14ac:dyDescent="0.15">
      <c r="A2312" t="s">
        <v>2762</v>
      </c>
      <c r="B2312" s="6">
        <v>22472048</v>
      </c>
      <c r="C2312" s="7">
        <v>3742920</v>
      </c>
      <c r="D2312">
        <f t="shared" si="108"/>
        <v>6.003881461532707</v>
      </c>
      <c r="F2312">
        <v>67955472</v>
      </c>
      <c r="G2312">
        <v>1310022</v>
      </c>
      <c r="H2312">
        <f t="shared" si="109"/>
        <v>51.873534948268045</v>
      </c>
      <c r="K2312">
        <v>319390718</v>
      </c>
      <c r="L2312">
        <v>6157103</v>
      </c>
      <c r="M2312">
        <f t="shared" si="110"/>
        <v>51.873538253298669</v>
      </c>
    </row>
    <row r="2313" spans="1:13" x14ac:dyDescent="0.15">
      <c r="A2313" t="s">
        <v>2763</v>
      </c>
      <c r="B2313" s="6">
        <v>22491405</v>
      </c>
      <c r="C2313" s="7">
        <v>3746820</v>
      </c>
      <c r="D2313">
        <f t="shared" si="108"/>
        <v>6.0027983730203216</v>
      </c>
      <c r="F2313">
        <v>68073047</v>
      </c>
      <c r="G2313">
        <v>2060751</v>
      </c>
      <c r="H2313">
        <f t="shared" si="109"/>
        <v>33.033125787637616</v>
      </c>
      <c r="K2313">
        <v>319943320</v>
      </c>
      <c r="L2313">
        <v>9685529</v>
      </c>
      <c r="M2313">
        <f t="shared" si="110"/>
        <v>33.033128082110949</v>
      </c>
    </row>
    <row r="2314" spans="1:13" x14ac:dyDescent="0.15">
      <c r="A2314" t="s">
        <v>2764</v>
      </c>
      <c r="B2314" s="6">
        <v>22510763</v>
      </c>
      <c r="C2314" s="7">
        <v>3750720</v>
      </c>
      <c r="D2314">
        <f t="shared" si="108"/>
        <v>6.0017178035150582</v>
      </c>
      <c r="F2314">
        <v>68131637</v>
      </c>
      <c r="G2314">
        <v>1312752</v>
      </c>
      <c r="H2314">
        <f t="shared" si="109"/>
        <v>51.899853894718881</v>
      </c>
      <c r="K2314">
        <v>320218693</v>
      </c>
      <c r="L2314">
        <v>6169934</v>
      </c>
      <c r="M2314">
        <f t="shared" si="110"/>
        <v>51.899857113544492</v>
      </c>
    </row>
    <row r="2315" spans="1:13" x14ac:dyDescent="0.15">
      <c r="A2315" t="s">
        <v>2765</v>
      </c>
      <c r="B2315" s="6">
        <v>22530124</v>
      </c>
      <c r="C2315" s="7">
        <v>3754620</v>
      </c>
      <c r="D2315">
        <f t="shared" si="108"/>
        <v>6.0006402778443624</v>
      </c>
      <c r="F2315">
        <v>68190236</v>
      </c>
      <c r="G2315">
        <v>1314117</v>
      </c>
      <c r="H2315">
        <f t="shared" si="109"/>
        <v>51.890536382985687</v>
      </c>
      <c r="K2315">
        <v>320494109</v>
      </c>
      <c r="L2315">
        <v>6176349</v>
      </c>
      <c r="M2315">
        <f t="shared" si="110"/>
        <v>51.890543911945393</v>
      </c>
    </row>
    <row r="2316" spans="1:13" x14ac:dyDescent="0.15">
      <c r="A2316" t="s">
        <v>2766</v>
      </c>
      <c r="B2316" s="6">
        <v>22549488</v>
      </c>
      <c r="C2316" s="7">
        <v>3758520</v>
      </c>
      <c r="D2316">
        <f t="shared" si="108"/>
        <v>5.9995657865329974</v>
      </c>
      <c r="F2316">
        <v>68308035</v>
      </c>
      <c r="G2316">
        <v>2067186</v>
      </c>
      <c r="H2316">
        <f t="shared" si="109"/>
        <v>33.043971369775143</v>
      </c>
      <c r="K2316">
        <v>321047764</v>
      </c>
      <c r="L2316">
        <v>9715774</v>
      </c>
      <c r="M2316">
        <f t="shared" si="110"/>
        <v>33.043971998525286</v>
      </c>
    </row>
    <row r="2317" spans="1:13" x14ac:dyDescent="0.15">
      <c r="A2317" t="s">
        <v>2767</v>
      </c>
      <c r="B2317" s="6">
        <v>22568855</v>
      </c>
      <c r="C2317" s="7">
        <v>3762420</v>
      </c>
      <c r="D2317">
        <f t="shared" si="108"/>
        <v>5.9984943201450127</v>
      </c>
      <c r="F2317">
        <v>68366703</v>
      </c>
      <c r="G2317">
        <v>1316847</v>
      </c>
      <c r="H2317">
        <f t="shared" si="109"/>
        <v>51.916967574820767</v>
      </c>
      <c r="K2317">
        <v>321323504</v>
      </c>
      <c r="L2317">
        <v>6189180</v>
      </c>
      <c r="M2317">
        <f t="shared" si="110"/>
        <v>51.91697510817265</v>
      </c>
    </row>
    <row r="2318" spans="1:13" x14ac:dyDescent="0.15">
      <c r="A2318" t="s">
        <v>2768</v>
      </c>
      <c r="B2318" s="6">
        <v>22588224</v>
      </c>
      <c r="C2318" s="7">
        <v>3766320</v>
      </c>
      <c r="D2318">
        <f t="shared" si="108"/>
        <v>5.997425603772383</v>
      </c>
      <c r="F2318">
        <v>68425377</v>
      </c>
      <c r="G2318">
        <v>1318212</v>
      </c>
      <c r="H2318">
        <f t="shared" si="109"/>
        <v>51.90771818190094</v>
      </c>
      <c r="K2318">
        <v>321599271</v>
      </c>
      <c r="L2318">
        <v>6195596</v>
      </c>
      <c r="M2318">
        <f t="shared" si="110"/>
        <v>51.907721387901987</v>
      </c>
    </row>
    <row r="2319" spans="1:13" x14ac:dyDescent="0.15">
      <c r="A2319" t="s">
        <v>2769</v>
      </c>
      <c r="B2319" s="6">
        <v>22607594</v>
      </c>
      <c r="C2319" s="7">
        <v>3770220</v>
      </c>
      <c r="D2319">
        <f t="shared" si="108"/>
        <v>5.9963593636445616</v>
      </c>
      <c r="F2319">
        <v>68543398</v>
      </c>
      <c r="G2319">
        <v>2073621</v>
      </c>
      <c r="H2319">
        <f t="shared" si="109"/>
        <v>33.054930481510361</v>
      </c>
      <c r="K2319">
        <v>322153970</v>
      </c>
      <c r="L2319">
        <v>9746018</v>
      </c>
      <c r="M2319">
        <f t="shared" si="110"/>
        <v>33.054932794090881</v>
      </c>
    </row>
    <row r="2320" spans="1:13" x14ac:dyDescent="0.15">
      <c r="A2320" t="s">
        <v>2770</v>
      </c>
      <c r="B2320" s="6">
        <v>22626965</v>
      </c>
      <c r="C2320" s="7">
        <v>3774120</v>
      </c>
      <c r="D2320">
        <f t="shared" si="108"/>
        <v>5.9952955920850419</v>
      </c>
      <c r="F2320">
        <v>68602129</v>
      </c>
      <c r="G2320">
        <v>1320942</v>
      </c>
      <c r="H2320">
        <f t="shared" si="109"/>
        <v>51.93424768082172</v>
      </c>
      <c r="K2320">
        <v>322430006</v>
      </c>
      <c r="L2320">
        <v>6208427</v>
      </c>
      <c r="M2320">
        <f t="shared" si="110"/>
        <v>51.934250978548995</v>
      </c>
    </row>
    <row r="2321" spans="1:13" x14ac:dyDescent="0.15">
      <c r="A2321" t="s">
        <v>2771</v>
      </c>
      <c r="B2321" s="6">
        <v>22646339</v>
      </c>
      <c r="C2321" s="7">
        <v>3778020</v>
      </c>
      <c r="D2321">
        <f t="shared" si="108"/>
        <v>5.9942348108268355</v>
      </c>
      <c r="F2321">
        <v>68720314</v>
      </c>
      <c r="G2321">
        <v>1322307</v>
      </c>
      <c r="H2321">
        <f t="shared" si="109"/>
        <v>51.970014527639954</v>
      </c>
      <c r="K2321">
        <v>322985475</v>
      </c>
      <c r="L2321">
        <v>6214842</v>
      </c>
      <c r="M2321">
        <f t="shared" si="110"/>
        <v>51.970021924933889</v>
      </c>
    </row>
    <row r="2322" spans="1:13" x14ac:dyDescent="0.15">
      <c r="A2322" t="s">
        <v>2772</v>
      </c>
      <c r="B2322" s="6">
        <v>22665714</v>
      </c>
      <c r="C2322" s="7">
        <v>3781920</v>
      </c>
      <c r="D2322">
        <f t="shared" si="108"/>
        <v>5.993176481787029</v>
      </c>
      <c r="F2322">
        <v>68779108</v>
      </c>
      <c r="G2322">
        <v>1323672</v>
      </c>
      <c r="H2322">
        <f t="shared" si="109"/>
        <v>51.960839241141308</v>
      </c>
      <c r="K2322">
        <v>323261807</v>
      </c>
      <c r="L2322">
        <v>6221258</v>
      </c>
      <c r="M2322">
        <f t="shared" si="110"/>
        <v>51.960842485555169</v>
      </c>
    </row>
    <row r="2323" spans="1:13" x14ac:dyDescent="0.15">
      <c r="A2323" t="s">
        <v>2773</v>
      </c>
      <c r="B2323" s="6">
        <v>22685092</v>
      </c>
      <c r="C2323" s="7">
        <v>3785820</v>
      </c>
      <c r="D2323">
        <f t="shared" si="108"/>
        <v>5.9921211256742266</v>
      </c>
      <c r="F2323">
        <v>68897459</v>
      </c>
      <c r="G2323">
        <v>2082201</v>
      </c>
      <c r="H2323">
        <f t="shared" si="109"/>
        <v>33.08876472540355</v>
      </c>
      <c r="K2323">
        <v>323818057</v>
      </c>
      <c r="L2323">
        <v>9786344</v>
      </c>
      <c r="M2323">
        <f t="shared" si="110"/>
        <v>33.088767061529822</v>
      </c>
    </row>
    <row r="2324" spans="1:13" x14ac:dyDescent="0.15">
      <c r="A2324" t="s">
        <v>2774</v>
      </c>
      <c r="B2324" s="6">
        <v>22704473</v>
      </c>
      <c r="C2324" s="7">
        <v>3789720</v>
      </c>
      <c r="D2324">
        <f t="shared" si="108"/>
        <v>5.9910687333101125</v>
      </c>
      <c r="F2324">
        <v>68956322</v>
      </c>
      <c r="G2324">
        <v>1326402</v>
      </c>
      <c r="H2324">
        <f t="shared" si="109"/>
        <v>51.987498511009484</v>
      </c>
      <c r="K2324">
        <v>324094713</v>
      </c>
      <c r="L2324">
        <v>6234089</v>
      </c>
      <c r="M2324">
        <f t="shared" si="110"/>
        <v>51.987501782537912</v>
      </c>
    </row>
    <row r="2325" spans="1:13" x14ac:dyDescent="0.15">
      <c r="A2325" t="s">
        <v>2775</v>
      </c>
      <c r="B2325" s="6">
        <v>22723855</v>
      </c>
      <c r="C2325" s="7">
        <v>3793620</v>
      </c>
      <c r="D2325">
        <f t="shared" si="108"/>
        <v>5.990018768353182</v>
      </c>
      <c r="F2325">
        <v>69015187</v>
      </c>
      <c r="G2325">
        <v>1327767</v>
      </c>
      <c r="H2325">
        <f t="shared" si="109"/>
        <v>51.978387021216825</v>
      </c>
      <c r="K2325">
        <v>324371378</v>
      </c>
      <c r="L2325">
        <v>6240504</v>
      </c>
      <c r="M2325">
        <f t="shared" si="110"/>
        <v>51.97839437327498</v>
      </c>
    </row>
    <row r="2326" spans="1:13" x14ac:dyDescent="0.15">
      <c r="A2326" t="s">
        <v>2776</v>
      </c>
      <c r="B2326" s="6">
        <v>22743240</v>
      </c>
      <c r="C2326" s="7">
        <v>3797520</v>
      </c>
      <c r="D2326">
        <f t="shared" si="108"/>
        <v>5.9889717499842003</v>
      </c>
      <c r="F2326">
        <v>69133762</v>
      </c>
      <c r="G2326">
        <v>2088636</v>
      </c>
      <c r="H2326">
        <f t="shared" si="109"/>
        <v>33.099957101189482</v>
      </c>
      <c r="K2326">
        <v>324928681</v>
      </c>
      <c r="L2326">
        <v>9816589</v>
      </c>
      <c r="M2326">
        <f t="shared" si="110"/>
        <v>33.099957734809919</v>
      </c>
    </row>
    <row r="2327" spans="1:13" x14ac:dyDescent="0.15">
      <c r="A2327" t="s">
        <v>2777</v>
      </c>
      <c r="B2327" s="6">
        <v>22762628</v>
      </c>
      <c r="C2327" s="7">
        <v>3801420</v>
      </c>
      <c r="D2327">
        <f t="shared" si="108"/>
        <v>5.9879276691341659</v>
      </c>
      <c r="F2327">
        <v>69192698</v>
      </c>
      <c r="G2327">
        <v>1330497</v>
      </c>
      <c r="H2327">
        <f t="shared" si="109"/>
        <v>52.005151458439968</v>
      </c>
      <c r="K2327">
        <v>325205680</v>
      </c>
      <c r="L2327">
        <v>6253335</v>
      </c>
      <c r="M2327">
        <f t="shared" si="110"/>
        <v>52.005158847239116</v>
      </c>
    </row>
    <row r="2328" spans="1:13" x14ac:dyDescent="0.15">
      <c r="A2328" t="s">
        <v>2778</v>
      </c>
      <c r="B2328" s="6">
        <v>22782017</v>
      </c>
      <c r="C2328" s="7">
        <v>3805320</v>
      </c>
      <c r="D2328">
        <f t="shared" si="108"/>
        <v>5.9868859911912793</v>
      </c>
      <c r="F2328">
        <v>69251635</v>
      </c>
      <c r="G2328">
        <v>1331862</v>
      </c>
      <c r="H2328">
        <f t="shared" si="109"/>
        <v>51.99610395070961</v>
      </c>
      <c r="K2328">
        <v>325482684</v>
      </c>
      <c r="L2328">
        <v>6259751</v>
      </c>
      <c r="M2328">
        <f t="shared" si="110"/>
        <v>51.996107193401144</v>
      </c>
    </row>
    <row r="2329" spans="1:13" x14ac:dyDescent="0.15">
      <c r="A2329" t="s">
        <v>2779</v>
      </c>
      <c r="B2329" s="6">
        <v>22801408</v>
      </c>
      <c r="C2329" s="7">
        <v>3809220</v>
      </c>
      <c r="D2329">
        <f t="shared" si="108"/>
        <v>5.9858469712959606</v>
      </c>
      <c r="F2329">
        <v>69370432</v>
      </c>
      <c r="G2329">
        <v>2095071</v>
      </c>
      <c r="H2329">
        <f t="shared" si="109"/>
        <v>33.111255895384929</v>
      </c>
      <c r="K2329">
        <v>326041030</v>
      </c>
      <c r="L2329">
        <v>9846833</v>
      </c>
      <c r="M2329">
        <f t="shared" si="110"/>
        <v>33.111258208603722</v>
      </c>
    </row>
    <row r="2330" spans="1:13" x14ac:dyDescent="0.15">
      <c r="A2330" t="s">
        <v>2780</v>
      </c>
      <c r="B2330" s="6">
        <v>22820800</v>
      </c>
      <c r="C2330" s="7">
        <v>3813120</v>
      </c>
      <c r="D2330">
        <f t="shared" si="108"/>
        <v>5.9848103390399459</v>
      </c>
      <c r="F2330">
        <v>69429431</v>
      </c>
      <c r="G2330">
        <v>1334592</v>
      </c>
      <c r="H2330">
        <f t="shared" si="109"/>
        <v>52.022963572387667</v>
      </c>
      <c r="K2330">
        <v>326318325</v>
      </c>
      <c r="L2330">
        <v>6272582</v>
      </c>
      <c r="M2330">
        <f t="shared" si="110"/>
        <v>52.022966778274082</v>
      </c>
    </row>
    <row r="2331" spans="1:13" x14ac:dyDescent="0.15">
      <c r="A2331" t="s">
        <v>2781</v>
      </c>
      <c r="B2331" s="6">
        <v>22840194</v>
      </c>
      <c r="C2331" s="7">
        <v>3817020</v>
      </c>
      <c r="D2331">
        <f t="shared" si="108"/>
        <v>5.9837763490890801</v>
      </c>
      <c r="F2331">
        <v>69548390</v>
      </c>
      <c r="G2331">
        <v>1335957</v>
      </c>
      <c r="H2331">
        <f t="shared" si="109"/>
        <v>52.058853690650224</v>
      </c>
      <c r="K2331">
        <v>326877433</v>
      </c>
      <c r="L2331">
        <v>6278997</v>
      </c>
      <c r="M2331">
        <f t="shared" si="110"/>
        <v>52.058861152505727</v>
      </c>
    </row>
    <row r="2332" spans="1:13" x14ac:dyDescent="0.15">
      <c r="A2332" t="s">
        <v>2782</v>
      </c>
      <c r="B2332" s="6">
        <v>22859589</v>
      </c>
      <c r="C2332" s="7">
        <v>3820920</v>
      </c>
      <c r="D2332">
        <f t="shared" si="108"/>
        <v>5.9827447316353126</v>
      </c>
      <c r="F2332">
        <v>69607448</v>
      </c>
      <c r="G2332">
        <v>1337322</v>
      </c>
      <c r="H2332">
        <f t="shared" si="109"/>
        <v>52.049878787606872</v>
      </c>
      <c r="K2332">
        <v>327155005</v>
      </c>
      <c r="L2332">
        <v>6285413</v>
      </c>
      <c r="M2332">
        <f t="shared" si="110"/>
        <v>52.049882004571536</v>
      </c>
    </row>
    <row r="2333" spans="1:13" x14ac:dyDescent="0.15">
      <c r="A2333" t="s">
        <v>2783</v>
      </c>
      <c r="B2333" s="6">
        <v>22878986</v>
      </c>
      <c r="C2333" s="7">
        <v>3824820</v>
      </c>
      <c r="D2333">
        <f t="shared" si="108"/>
        <v>5.9817157408714658</v>
      </c>
      <c r="F2333">
        <v>69726568</v>
      </c>
      <c r="G2333">
        <v>2103651</v>
      </c>
      <c r="H2333">
        <f t="shared" si="109"/>
        <v>33.145501796638321</v>
      </c>
      <c r="K2333">
        <v>327714869</v>
      </c>
      <c r="L2333">
        <v>9887159</v>
      </c>
      <c r="M2333">
        <f t="shared" si="110"/>
        <v>33.145504082618679</v>
      </c>
    </row>
    <row r="2334" spans="1:13" x14ac:dyDescent="0.15">
      <c r="A2334" t="s">
        <v>2784</v>
      </c>
      <c r="B2334" s="6">
        <v>22898384</v>
      </c>
      <c r="C2334" s="7">
        <v>3828720</v>
      </c>
      <c r="D2334">
        <f t="shared" si="108"/>
        <v>5.98068910758687</v>
      </c>
      <c r="F2334">
        <v>69785686</v>
      </c>
      <c r="G2334">
        <v>1340052</v>
      </c>
      <c r="H2334">
        <f t="shared" si="109"/>
        <v>52.076849256596013</v>
      </c>
      <c r="K2334">
        <v>327992724</v>
      </c>
      <c r="L2334">
        <v>6298244</v>
      </c>
      <c r="M2334">
        <f t="shared" si="110"/>
        <v>52.076852532229616</v>
      </c>
    </row>
    <row r="2335" spans="1:13" x14ac:dyDescent="0.15">
      <c r="A2335" t="s">
        <v>2785</v>
      </c>
      <c r="B2335" s="6">
        <v>22917785</v>
      </c>
      <c r="C2335" s="7">
        <v>3832620</v>
      </c>
      <c r="D2335">
        <f t="shared" si="108"/>
        <v>5.9796653464209859</v>
      </c>
      <c r="F2335">
        <v>69844813</v>
      </c>
      <c r="G2335">
        <v>1341417</v>
      </c>
      <c r="H2335">
        <f t="shared" si="109"/>
        <v>52.067934877819496</v>
      </c>
      <c r="K2335">
        <v>328270621</v>
      </c>
      <c r="L2335">
        <v>6304659</v>
      </c>
      <c r="M2335">
        <f t="shared" si="110"/>
        <v>52.067942294737904</v>
      </c>
    </row>
    <row r="2336" spans="1:13" x14ac:dyDescent="0.15">
      <c r="A2336" t="s">
        <v>2786</v>
      </c>
      <c r="B2336" s="6">
        <v>22937189</v>
      </c>
      <c r="C2336" s="7">
        <v>3836520</v>
      </c>
      <c r="D2336">
        <f t="shared" si="108"/>
        <v>5.9786444486148902</v>
      </c>
      <c r="F2336">
        <v>69964160</v>
      </c>
      <c r="G2336">
        <v>2110086</v>
      </c>
      <c r="H2336">
        <f t="shared" si="109"/>
        <v>33.157018244754006</v>
      </c>
      <c r="K2336">
        <v>328831552</v>
      </c>
      <c r="L2336">
        <v>9917404</v>
      </c>
      <c r="M2336">
        <f t="shared" si="110"/>
        <v>33.157018913417261</v>
      </c>
    </row>
    <row r="2337" spans="1:13" x14ac:dyDescent="0.15">
      <c r="A2337" t="s">
        <v>2787</v>
      </c>
      <c r="B2337" s="6">
        <v>22956595</v>
      </c>
      <c r="C2337" s="7">
        <v>3840420</v>
      </c>
      <c r="D2337">
        <f t="shared" si="108"/>
        <v>5.9776261450570507</v>
      </c>
      <c r="F2337">
        <v>70023353</v>
      </c>
      <c r="G2337">
        <v>1344147</v>
      </c>
      <c r="H2337">
        <f t="shared" si="109"/>
        <v>52.095011185532535</v>
      </c>
      <c r="K2337">
        <v>329109759</v>
      </c>
      <c r="L2337">
        <v>6317490</v>
      </c>
      <c r="M2337">
        <f t="shared" si="110"/>
        <v>52.095018591244305</v>
      </c>
    </row>
    <row r="2338" spans="1:13" x14ac:dyDescent="0.15">
      <c r="A2338" t="s">
        <v>2788</v>
      </c>
      <c r="B2338" s="6">
        <v>22976002</v>
      </c>
      <c r="C2338" s="7">
        <v>3844320</v>
      </c>
      <c r="D2338">
        <f t="shared" si="108"/>
        <v>5.9766101677279728</v>
      </c>
      <c r="F2338">
        <v>70082549</v>
      </c>
      <c r="G2338">
        <v>1345512</v>
      </c>
      <c r="H2338">
        <f t="shared" si="109"/>
        <v>52.086156793845021</v>
      </c>
      <c r="K2338">
        <v>329387980</v>
      </c>
      <c r="L2338">
        <v>6323906</v>
      </c>
      <c r="M2338">
        <f t="shared" si="110"/>
        <v>52.086160040962028</v>
      </c>
    </row>
    <row r="2339" spans="1:13" x14ac:dyDescent="0.15">
      <c r="A2339" t="s">
        <v>2789</v>
      </c>
      <c r="B2339" s="6">
        <v>22995412</v>
      </c>
      <c r="C2339" s="7">
        <v>3848220</v>
      </c>
      <c r="D2339">
        <f t="shared" si="108"/>
        <v>5.9755970292758729</v>
      </c>
      <c r="F2339">
        <v>70202118</v>
      </c>
      <c r="G2339">
        <v>2116521</v>
      </c>
      <c r="H2339">
        <f t="shared" si="109"/>
        <v>33.168637589704993</v>
      </c>
      <c r="K2339">
        <v>329949954</v>
      </c>
      <c r="L2339">
        <v>9947648</v>
      </c>
      <c r="M2339">
        <f t="shared" si="110"/>
        <v>33.168639863412942</v>
      </c>
    </row>
    <row r="2340" spans="1:13" x14ac:dyDescent="0.15">
      <c r="A2340" t="s">
        <v>2790</v>
      </c>
      <c r="B2340" s="6">
        <v>23014824</v>
      </c>
      <c r="C2340" s="7">
        <v>3852120</v>
      </c>
      <c r="D2340">
        <f t="shared" si="108"/>
        <v>5.9745864614809507</v>
      </c>
      <c r="F2340">
        <v>70261380</v>
      </c>
      <c r="G2340">
        <v>1348242</v>
      </c>
      <c r="H2340">
        <f t="shared" si="109"/>
        <v>52.113329802809879</v>
      </c>
      <c r="K2340">
        <v>330228486</v>
      </c>
      <c r="L2340">
        <v>6336737</v>
      </c>
      <c r="M2340">
        <f t="shared" si="110"/>
        <v>52.11333309241018</v>
      </c>
    </row>
    <row r="2341" spans="1:13" x14ac:dyDescent="0.15">
      <c r="A2341" t="s">
        <v>2791</v>
      </c>
      <c r="B2341" s="6">
        <v>23034238</v>
      </c>
      <c r="C2341" s="7">
        <v>3856020</v>
      </c>
      <c r="D2341">
        <f t="shared" si="108"/>
        <v>5.973578456543275</v>
      </c>
      <c r="F2341">
        <v>70381113</v>
      </c>
      <c r="G2341">
        <v>1349607</v>
      </c>
      <c r="H2341">
        <f t="shared" si="109"/>
        <v>52.149339029806455</v>
      </c>
      <c r="K2341">
        <v>330791231</v>
      </c>
      <c r="L2341">
        <v>6343152</v>
      </c>
      <c r="M2341">
        <f t="shared" si="110"/>
        <v>52.149346413265832</v>
      </c>
    </row>
    <row r="2342" spans="1:13" x14ac:dyDescent="0.15">
      <c r="A2342" t="s">
        <v>2792</v>
      </c>
      <c r="B2342" s="6">
        <v>23053653</v>
      </c>
      <c r="C2342" s="7">
        <v>3859920</v>
      </c>
      <c r="D2342">
        <f t="shared" si="108"/>
        <v>5.9725727476217125</v>
      </c>
      <c r="F2342">
        <v>70440436</v>
      </c>
      <c r="G2342">
        <v>1350972</v>
      </c>
      <c r="H2342">
        <f t="shared" si="109"/>
        <v>52.140559537873472</v>
      </c>
      <c r="K2342">
        <v>331070049</v>
      </c>
      <c r="L2342">
        <v>6349568</v>
      </c>
      <c r="M2342">
        <f t="shared" si="110"/>
        <v>52.140562791043422</v>
      </c>
    </row>
    <row r="2343" spans="1:13" x14ac:dyDescent="0.15">
      <c r="A2343" t="s">
        <v>2793</v>
      </c>
      <c r="B2343" s="6">
        <v>23073071</v>
      </c>
      <c r="C2343" s="7">
        <v>3863820</v>
      </c>
      <c r="D2343">
        <f t="shared" si="108"/>
        <v>5.9715698453861723</v>
      </c>
      <c r="F2343">
        <v>70560334</v>
      </c>
      <c r="G2343">
        <v>2125101</v>
      </c>
      <c r="H2343">
        <f t="shared" si="109"/>
        <v>33.203284926222331</v>
      </c>
      <c r="K2343">
        <v>331633569</v>
      </c>
      <c r="L2343">
        <v>9987974</v>
      </c>
      <c r="M2343">
        <f t="shared" si="110"/>
        <v>33.203287173154436</v>
      </c>
    </row>
    <row r="2344" spans="1:13" x14ac:dyDescent="0.15">
      <c r="A2344" t="s">
        <v>2794</v>
      </c>
      <c r="B2344" s="6">
        <v>23092490</v>
      </c>
      <c r="C2344" s="7">
        <v>3867720</v>
      </c>
      <c r="D2344">
        <f t="shared" si="108"/>
        <v>5.9705692242458088</v>
      </c>
      <c r="F2344">
        <v>70619720</v>
      </c>
      <c r="G2344">
        <v>1353702</v>
      </c>
      <c r="H2344">
        <f t="shared" si="109"/>
        <v>52.167847871983639</v>
      </c>
      <c r="K2344">
        <v>331912684</v>
      </c>
      <c r="L2344">
        <v>6362399</v>
      </c>
      <c r="M2344">
        <f t="shared" si="110"/>
        <v>52.167851151743236</v>
      </c>
    </row>
    <row r="2345" spans="1:13" x14ac:dyDescent="0.15">
      <c r="A2345" t="s">
        <v>2795</v>
      </c>
      <c r="B2345" s="6">
        <v>23111912</v>
      </c>
      <c r="C2345" s="7">
        <v>3871620</v>
      </c>
      <c r="D2345">
        <f t="shared" si="108"/>
        <v>5.9695713938867971</v>
      </c>
      <c r="F2345">
        <v>70679115</v>
      </c>
      <c r="G2345">
        <v>1355067</v>
      </c>
      <c r="H2345">
        <f t="shared" si="109"/>
        <v>52.159129400981648</v>
      </c>
      <c r="K2345">
        <v>332191840</v>
      </c>
      <c r="L2345">
        <v>6368814</v>
      </c>
      <c r="M2345">
        <f t="shared" si="110"/>
        <v>52.159136693268167</v>
      </c>
    </row>
    <row r="2346" spans="1:13" x14ac:dyDescent="0.15">
      <c r="A2346" t="s">
        <v>2796</v>
      </c>
      <c r="B2346" s="6">
        <v>23131337</v>
      </c>
      <c r="C2346" s="7">
        <v>3875520</v>
      </c>
      <c r="D2346">
        <f t="shared" si="108"/>
        <v>5.968576345883907</v>
      </c>
      <c r="F2346">
        <v>70799239</v>
      </c>
      <c r="G2346">
        <v>2131536</v>
      </c>
      <c r="H2346">
        <f t="shared" si="109"/>
        <v>33.215127025769213</v>
      </c>
      <c r="K2346">
        <v>332756423</v>
      </c>
      <c r="L2346">
        <v>10018219</v>
      </c>
      <c r="M2346">
        <f t="shared" si="110"/>
        <v>33.21512765891822</v>
      </c>
    </row>
    <row r="2347" spans="1:13" x14ac:dyDescent="0.15">
      <c r="A2347" t="s">
        <v>2797</v>
      </c>
      <c r="B2347" s="6">
        <v>23150764</v>
      </c>
      <c r="C2347" s="7">
        <v>3879420</v>
      </c>
      <c r="D2347">
        <f t="shared" si="108"/>
        <v>5.9675838140752999</v>
      </c>
      <c r="F2347">
        <v>70858700</v>
      </c>
      <c r="G2347">
        <v>1357797</v>
      </c>
      <c r="H2347">
        <f t="shared" si="109"/>
        <v>52.186519781675756</v>
      </c>
      <c r="K2347">
        <v>333035890</v>
      </c>
      <c r="L2347">
        <v>6381645</v>
      </c>
      <c r="M2347">
        <f t="shared" si="110"/>
        <v>52.186527141512883</v>
      </c>
    </row>
    <row r="2348" spans="1:13" x14ac:dyDescent="0.15">
      <c r="A2348" t="s">
        <v>2798</v>
      </c>
      <c r="B2348" s="6">
        <v>23170194</v>
      </c>
      <c r="C2348" s="7">
        <v>3883320</v>
      </c>
      <c r="D2348">
        <f t="shared" si="108"/>
        <v>5.966594048391582</v>
      </c>
      <c r="F2348">
        <v>70918170</v>
      </c>
      <c r="G2348">
        <v>1359162</v>
      </c>
      <c r="H2348">
        <f t="shared" si="109"/>
        <v>52.177864007381018</v>
      </c>
      <c r="K2348">
        <v>333315399</v>
      </c>
      <c r="L2348">
        <v>6388061</v>
      </c>
      <c r="M2348">
        <f t="shared" si="110"/>
        <v>52.177867274592401</v>
      </c>
    </row>
    <row r="2349" spans="1:13" x14ac:dyDescent="0.15">
      <c r="A2349" t="s">
        <v>2799</v>
      </c>
      <c r="B2349" s="6">
        <v>23189627</v>
      </c>
      <c r="C2349" s="7">
        <v>3887220</v>
      </c>
      <c r="D2349">
        <f t="shared" si="108"/>
        <v>5.9656070405070976</v>
      </c>
      <c r="F2349">
        <v>71038522</v>
      </c>
      <c r="G2349">
        <v>2137971</v>
      </c>
      <c r="H2349">
        <f t="shared" si="109"/>
        <v>33.227074642265961</v>
      </c>
      <c r="K2349">
        <v>333881053</v>
      </c>
      <c r="L2349">
        <v>10048463</v>
      </c>
      <c r="M2349">
        <f t="shared" si="110"/>
        <v>33.227076917136479</v>
      </c>
    </row>
    <row r="2350" spans="1:13" x14ac:dyDescent="0.15">
      <c r="A2350" t="s">
        <v>2800</v>
      </c>
      <c r="B2350" s="6">
        <v>23209063</v>
      </c>
      <c r="C2350" s="7">
        <v>3891120</v>
      </c>
      <c r="D2350">
        <f t="shared" si="108"/>
        <v>5.9646227821295668</v>
      </c>
      <c r="F2350">
        <v>71098063</v>
      </c>
      <c r="G2350">
        <v>1361892</v>
      </c>
      <c r="H2350">
        <f t="shared" si="109"/>
        <v>52.205360630652066</v>
      </c>
      <c r="K2350">
        <v>334160896</v>
      </c>
      <c r="L2350">
        <v>6400892</v>
      </c>
      <c r="M2350">
        <f t="shared" si="110"/>
        <v>52.205363877409589</v>
      </c>
    </row>
    <row r="2351" spans="1:13" x14ac:dyDescent="0.15">
      <c r="A2351" t="s">
        <v>2801</v>
      </c>
      <c r="B2351" s="6">
        <v>23228501</v>
      </c>
      <c r="C2351" s="7">
        <v>3895020</v>
      </c>
      <c r="D2351">
        <f t="shared" si="108"/>
        <v>5.9636410082618321</v>
      </c>
      <c r="F2351">
        <v>71218583</v>
      </c>
      <c r="G2351">
        <v>1363257</v>
      </c>
      <c r="H2351">
        <f t="shared" si="109"/>
        <v>52.241494450422778</v>
      </c>
      <c r="K2351">
        <v>334727340</v>
      </c>
      <c r="L2351">
        <v>6407307</v>
      </c>
      <c r="M2351">
        <f t="shared" si="110"/>
        <v>52.241501772897728</v>
      </c>
    </row>
    <row r="2352" spans="1:13" x14ac:dyDescent="0.15">
      <c r="A2352" t="s">
        <v>2802</v>
      </c>
      <c r="B2352" s="6">
        <v>23247940</v>
      </c>
      <c r="C2352" s="7">
        <v>3898920</v>
      </c>
      <c r="D2352">
        <f t="shared" si="108"/>
        <v>5.9626614549670167</v>
      </c>
      <c r="F2352">
        <v>71278183</v>
      </c>
      <c r="G2352">
        <v>1364622</v>
      </c>
      <c r="H2352">
        <f t="shared" si="109"/>
        <v>52.232913583395252</v>
      </c>
      <c r="K2352">
        <v>335007460</v>
      </c>
      <c r="L2352">
        <v>6413723</v>
      </c>
      <c r="M2352">
        <f t="shared" si="110"/>
        <v>52.232916825375838</v>
      </c>
    </row>
    <row r="2353" spans="1:13" x14ac:dyDescent="0.15">
      <c r="A2353" t="s">
        <v>2803</v>
      </c>
      <c r="B2353" s="6">
        <v>23267382</v>
      </c>
      <c r="C2353" s="7">
        <v>3902820</v>
      </c>
      <c r="D2353">
        <f t="shared" si="108"/>
        <v>5.9616846280381877</v>
      </c>
      <c r="F2353">
        <v>71398869</v>
      </c>
      <c r="G2353">
        <v>2146551</v>
      </c>
      <c r="H2353">
        <f t="shared" si="109"/>
        <v>33.262134931804553</v>
      </c>
      <c r="K2353">
        <v>335574684</v>
      </c>
      <c r="L2353">
        <v>10088789</v>
      </c>
      <c r="M2353">
        <f t="shared" si="110"/>
        <v>33.262137209926784</v>
      </c>
    </row>
    <row r="2354" spans="1:13" x14ac:dyDescent="0.15">
      <c r="A2354" t="s">
        <v>2804</v>
      </c>
      <c r="B2354" s="6">
        <v>23286827</v>
      </c>
      <c r="C2354" s="7">
        <v>3906720</v>
      </c>
      <c r="D2354">
        <f t="shared" si="108"/>
        <v>5.9607105193103163</v>
      </c>
      <c r="F2354">
        <v>71458538</v>
      </c>
      <c r="G2354">
        <v>1367352</v>
      </c>
      <c r="H2354">
        <f t="shared" si="109"/>
        <v>52.260528378939732</v>
      </c>
      <c r="K2354">
        <v>335855128</v>
      </c>
      <c r="L2354">
        <v>6426554</v>
      </c>
      <c r="M2354">
        <f t="shared" si="110"/>
        <v>52.260531538364106</v>
      </c>
    </row>
    <row r="2355" spans="1:13" x14ac:dyDescent="0.15">
      <c r="A2355" t="s">
        <v>2805</v>
      </c>
      <c r="B2355" s="6">
        <v>23306274</v>
      </c>
      <c r="C2355" s="7">
        <v>3910620</v>
      </c>
      <c r="D2355">
        <f t="shared" si="108"/>
        <v>5.9597388649370178</v>
      </c>
      <c r="F2355">
        <v>71518214</v>
      </c>
      <c r="G2355">
        <v>1368717</v>
      </c>
      <c r="H2355">
        <f t="shared" si="109"/>
        <v>52.252009728819033</v>
      </c>
      <c r="K2355">
        <v>336135605</v>
      </c>
      <c r="L2355">
        <v>6432969</v>
      </c>
      <c r="M2355">
        <f t="shared" si="110"/>
        <v>52.252016914740302</v>
      </c>
    </row>
    <row r="2356" spans="1:13" x14ac:dyDescent="0.15">
      <c r="A2356" t="s">
        <v>2806</v>
      </c>
      <c r="B2356" s="6">
        <v>23325724</v>
      </c>
      <c r="C2356" s="7">
        <v>3914520</v>
      </c>
      <c r="D2356">
        <f t="shared" si="108"/>
        <v>5.9587699130417011</v>
      </c>
      <c r="F2356">
        <v>71639129</v>
      </c>
      <c r="G2356">
        <v>2152986</v>
      </c>
      <c r="H2356">
        <f t="shared" si="109"/>
        <v>33.274312512947134</v>
      </c>
      <c r="K2356">
        <v>336703906</v>
      </c>
      <c r="L2356">
        <v>10119034</v>
      </c>
      <c r="M2356">
        <f t="shared" si="110"/>
        <v>33.274313140957922</v>
      </c>
    </row>
    <row r="2357" spans="1:13" x14ac:dyDescent="0.15">
      <c r="A2357" t="s">
        <v>2807</v>
      </c>
      <c r="B2357" s="6">
        <v>23345177</v>
      </c>
      <c r="C2357" s="7">
        <v>3918420</v>
      </c>
      <c r="D2357">
        <f t="shared" si="108"/>
        <v>5.9578036555550451</v>
      </c>
      <c r="F2357">
        <v>71698874</v>
      </c>
      <c r="G2357">
        <v>1371447</v>
      </c>
      <c r="H2357">
        <f t="shared" si="109"/>
        <v>52.27972644950917</v>
      </c>
      <c r="K2357">
        <v>336984707</v>
      </c>
      <c r="L2357">
        <v>6445800</v>
      </c>
      <c r="M2357">
        <f t="shared" si="110"/>
        <v>52.279733624996119</v>
      </c>
    </row>
    <row r="2358" spans="1:13" x14ac:dyDescent="0.15">
      <c r="A2358" t="s">
        <v>2808</v>
      </c>
      <c r="B2358" s="6">
        <v>23364633</v>
      </c>
      <c r="C2358" s="7">
        <v>3922320</v>
      </c>
      <c r="D2358">
        <f t="shared" si="108"/>
        <v>5.956840084439821</v>
      </c>
      <c r="F2358">
        <v>71758628</v>
      </c>
      <c r="G2358">
        <v>1372812</v>
      </c>
      <c r="H2358">
        <f t="shared" si="109"/>
        <v>52.271270938773846</v>
      </c>
      <c r="K2358">
        <v>337265551</v>
      </c>
      <c r="L2358">
        <v>6452216</v>
      </c>
      <c r="M2358">
        <f t="shared" si="110"/>
        <v>52.271274086298412</v>
      </c>
    </row>
    <row r="2359" spans="1:13" x14ac:dyDescent="0.15">
      <c r="A2359" t="s">
        <v>2809</v>
      </c>
      <c r="B2359" s="6">
        <v>23384091</v>
      </c>
      <c r="C2359" s="7">
        <v>3926220</v>
      </c>
      <c r="D2359">
        <f t="shared" si="108"/>
        <v>5.9558789369928329</v>
      </c>
      <c r="F2359">
        <v>71879772</v>
      </c>
      <c r="G2359">
        <v>2159421</v>
      </c>
      <c r="H2359">
        <f t="shared" si="109"/>
        <v>33.286594878905042</v>
      </c>
      <c r="K2359">
        <v>337834928</v>
      </c>
      <c r="L2359">
        <v>10149278</v>
      </c>
      <c r="M2359">
        <f t="shared" si="110"/>
        <v>33.286597135283905</v>
      </c>
    </row>
    <row r="2360" spans="1:13" x14ac:dyDescent="0.15">
      <c r="A2360" t="s">
        <v>2810</v>
      </c>
      <c r="B2360" s="6">
        <v>23403550</v>
      </c>
      <c r="C2360" s="7">
        <v>3930120</v>
      </c>
      <c r="D2360">
        <f t="shared" si="108"/>
        <v>5.9549199515536424</v>
      </c>
      <c r="F2360">
        <v>71939586</v>
      </c>
      <c r="G2360">
        <v>1375542</v>
      </c>
      <c r="H2360">
        <f t="shared" si="109"/>
        <v>52.299083561243492</v>
      </c>
      <c r="K2360">
        <v>338116054</v>
      </c>
      <c r="L2360">
        <v>6465047</v>
      </c>
      <c r="M2360">
        <f t="shared" si="110"/>
        <v>52.299086766113227</v>
      </c>
    </row>
    <row r="2361" spans="1:13" x14ac:dyDescent="0.15">
      <c r="A2361" t="s">
        <v>2811</v>
      </c>
      <c r="B2361" s="6">
        <v>23423011</v>
      </c>
      <c r="C2361" s="7">
        <v>3934020</v>
      </c>
      <c r="D2361">
        <f t="shared" si="108"/>
        <v>5.9539633758852268</v>
      </c>
      <c r="F2361">
        <v>72060893</v>
      </c>
      <c r="G2361">
        <v>1376907</v>
      </c>
      <c r="H2361">
        <f t="shared" si="109"/>
        <v>52.335337826011489</v>
      </c>
      <c r="K2361">
        <v>338686197</v>
      </c>
      <c r="L2361">
        <v>6471462</v>
      </c>
      <c r="M2361">
        <f t="shared" si="110"/>
        <v>52.3353450889459</v>
      </c>
    </row>
    <row r="2362" spans="1:13" x14ac:dyDescent="0.15">
      <c r="A2362" t="s">
        <v>2812</v>
      </c>
      <c r="B2362" s="6">
        <v>23442475</v>
      </c>
      <c r="C2362" s="7">
        <v>3937920</v>
      </c>
      <c r="D2362">
        <f t="shared" si="108"/>
        <v>5.9530094567690561</v>
      </c>
      <c r="F2362">
        <v>72120773</v>
      </c>
      <c r="G2362">
        <v>1378272</v>
      </c>
      <c r="H2362">
        <f t="shared" si="109"/>
        <v>52.326952154581967</v>
      </c>
      <c r="K2362">
        <v>338967633</v>
      </c>
      <c r="L2362">
        <v>6477878</v>
      </c>
      <c r="M2362">
        <f t="shared" si="110"/>
        <v>52.326955370261679</v>
      </c>
    </row>
    <row r="2363" spans="1:13" x14ac:dyDescent="0.15">
      <c r="A2363" t="s">
        <v>2813</v>
      </c>
      <c r="B2363" s="6">
        <v>23461941</v>
      </c>
      <c r="C2363" s="7">
        <v>3941820</v>
      </c>
      <c r="D2363">
        <f t="shared" si="108"/>
        <v>5.9520579326301046</v>
      </c>
      <c r="F2363">
        <v>72242248</v>
      </c>
      <c r="G2363">
        <v>2168001</v>
      </c>
      <c r="H2363">
        <f t="shared" si="109"/>
        <v>33.322054740749657</v>
      </c>
      <c r="K2363">
        <v>339538565</v>
      </c>
      <c r="L2363">
        <v>10189604</v>
      </c>
      <c r="M2363">
        <f t="shared" si="110"/>
        <v>33.322056971006923</v>
      </c>
    </row>
    <row r="2364" spans="1:13" x14ac:dyDescent="0.15">
      <c r="A2364" t="s">
        <v>2814</v>
      </c>
      <c r="B2364" s="6">
        <v>23481410</v>
      </c>
      <c r="C2364" s="7">
        <v>3945720</v>
      </c>
      <c r="D2364">
        <f t="shared" si="108"/>
        <v>5.9511090498058659</v>
      </c>
      <c r="F2364">
        <v>72302195</v>
      </c>
      <c r="G2364">
        <v>1381002</v>
      </c>
      <c r="H2364">
        <f t="shared" si="109"/>
        <v>52.354880731526819</v>
      </c>
      <c r="K2364">
        <v>339820316</v>
      </c>
      <c r="L2364">
        <v>6490709</v>
      </c>
      <c r="M2364">
        <f t="shared" si="110"/>
        <v>52.354883880944286</v>
      </c>
    </row>
    <row r="2365" spans="1:13" x14ac:dyDescent="0.15">
      <c r="A2365" t="s">
        <v>2815</v>
      </c>
      <c r="B2365" s="6">
        <v>23500881</v>
      </c>
      <c r="C2365" s="7">
        <v>3949620</v>
      </c>
      <c r="D2365">
        <f t="shared" si="108"/>
        <v>5.9501625472830302</v>
      </c>
      <c r="F2365">
        <v>72362149</v>
      </c>
      <c r="G2365">
        <v>1382367</v>
      </c>
      <c r="H2365">
        <f t="shared" si="109"/>
        <v>52.346554135045182</v>
      </c>
      <c r="K2365">
        <v>340102100</v>
      </c>
      <c r="L2365">
        <v>6497124</v>
      </c>
      <c r="M2365">
        <f t="shared" si="110"/>
        <v>52.346561340063694</v>
      </c>
    </row>
    <row r="2366" spans="1:13" x14ac:dyDescent="0.15">
      <c r="A2366" t="s">
        <v>2816</v>
      </c>
      <c r="B2366" s="6">
        <v>23520353</v>
      </c>
      <c r="C2366" s="7">
        <v>3953520</v>
      </c>
      <c r="D2366">
        <f t="shared" si="108"/>
        <v>5.949218165078209</v>
      </c>
      <c r="F2366">
        <v>72483847</v>
      </c>
      <c r="G2366">
        <v>2174436</v>
      </c>
      <c r="H2366">
        <f t="shared" si="109"/>
        <v>33.334550660493115</v>
      </c>
      <c r="K2366">
        <v>340674080</v>
      </c>
      <c r="L2366">
        <v>10219849</v>
      </c>
      <c r="M2366">
        <f t="shared" si="110"/>
        <v>33.334551224778373</v>
      </c>
    </row>
    <row r="2367" spans="1:13" x14ac:dyDescent="0.15">
      <c r="A2367" t="s">
        <v>2817</v>
      </c>
      <c r="B2367" s="6">
        <v>23539828</v>
      </c>
      <c r="C2367" s="7">
        <v>3957420</v>
      </c>
      <c r="D2367">
        <f t="shared" si="108"/>
        <v>5.9482764023025103</v>
      </c>
      <c r="F2367">
        <v>72543864</v>
      </c>
      <c r="G2367">
        <v>1385097</v>
      </c>
      <c r="H2367">
        <f t="shared" si="109"/>
        <v>52.374573044342746</v>
      </c>
      <c r="K2367">
        <v>340956160</v>
      </c>
      <c r="L2367">
        <v>6509955</v>
      </c>
      <c r="M2367">
        <f t="shared" si="110"/>
        <v>52.374580162228462</v>
      </c>
    </row>
    <row r="2368" spans="1:13" x14ac:dyDescent="0.15">
      <c r="A2368" t="s">
        <v>2818</v>
      </c>
      <c r="B2368" s="6">
        <v>23559304</v>
      </c>
      <c r="C2368" s="7">
        <v>3961320</v>
      </c>
      <c r="D2368">
        <f t="shared" si="108"/>
        <v>5.9473367463370792</v>
      </c>
      <c r="F2368">
        <v>72603884</v>
      </c>
      <c r="G2368">
        <v>1386462</v>
      </c>
      <c r="H2368">
        <f t="shared" si="109"/>
        <v>52.36629925666913</v>
      </c>
      <c r="K2368">
        <v>341238254</v>
      </c>
      <c r="L2368">
        <v>6516371</v>
      </c>
      <c r="M2368">
        <f t="shared" si="110"/>
        <v>52.366302348346956</v>
      </c>
    </row>
    <row r="2369" spans="1:13" x14ac:dyDescent="0.15">
      <c r="A2369" t="s">
        <v>2819</v>
      </c>
      <c r="B2369" s="6">
        <v>23578782</v>
      </c>
      <c r="C2369" s="7">
        <v>3965220</v>
      </c>
      <c r="D2369">
        <f t="shared" si="108"/>
        <v>5.9463994431582607</v>
      </c>
      <c r="F2369">
        <v>72725805</v>
      </c>
      <c r="G2369">
        <v>2180871</v>
      </c>
      <c r="H2369">
        <f t="shared" si="109"/>
        <v>33.347137451045938</v>
      </c>
      <c r="K2369">
        <v>341811283</v>
      </c>
      <c r="L2369">
        <v>10250093</v>
      </c>
      <c r="M2369">
        <f t="shared" si="110"/>
        <v>33.347139679610713</v>
      </c>
    </row>
    <row r="2370" spans="1:13" x14ac:dyDescent="0.15">
      <c r="A2370" t="s">
        <v>2820</v>
      </c>
      <c r="B2370" s="6">
        <v>23598261</v>
      </c>
      <c r="C2370" s="7">
        <v>3969620</v>
      </c>
      <c r="D2370">
        <f t="shared" ref="D2370:D2433" si="111">B2370/C2370</f>
        <v>5.944715363183378</v>
      </c>
      <c r="F2370">
        <v>72785885</v>
      </c>
      <c r="G2370">
        <v>1389367</v>
      </c>
      <c r="H2370">
        <f t="shared" ref="H2370:H2433" si="112">F2370/G2370</f>
        <v>52.387803222618643</v>
      </c>
      <c r="K2370">
        <v>342093659</v>
      </c>
      <c r="L2370">
        <v>6530024</v>
      </c>
      <c r="M2370">
        <f t="shared" ref="M2370:M2433" si="113">K2370/L2370</f>
        <v>52.387810366393751</v>
      </c>
    </row>
    <row r="2371" spans="1:13" x14ac:dyDescent="0.15">
      <c r="A2371" t="s">
        <v>2821</v>
      </c>
      <c r="B2371" s="6">
        <v>23617742</v>
      </c>
      <c r="C2371" s="7">
        <v>3974020</v>
      </c>
      <c r="D2371">
        <f t="shared" si="111"/>
        <v>5.9430355156743042</v>
      </c>
      <c r="F2371">
        <v>72907969</v>
      </c>
      <c r="G2371">
        <v>1390907</v>
      </c>
      <c r="H2371">
        <f t="shared" si="112"/>
        <v>52.417572849946112</v>
      </c>
      <c r="K2371">
        <v>342667454</v>
      </c>
      <c r="L2371">
        <v>6537262</v>
      </c>
      <c r="M2371">
        <f t="shared" si="113"/>
        <v>52.417580020503998</v>
      </c>
    </row>
    <row r="2372" spans="1:13" x14ac:dyDescent="0.15">
      <c r="A2372" t="s">
        <v>2822</v>
      </c>
      <c r="B2372" s="6">
        <v>23637225</v>
      </c>
      <c r="C2372" s="7">
        <v>3978420</v>
      </c>
      <c r="D2372">
        <f t="shared" si="111"/>
        <v>5.9413598865881427</v>
      </c>
      <c r="F2372">
        <v>72968113</v>
      </c>
      <c r="G2372">
        <v>1392447</v>
      </c>
      <c r="H2372">
        <f t="shared" si="112"/>
        <v>52.402793786765315</v>
      </c>
      <c r="K2372">
        <v>342950131</v>
      </c>
      <c r="L2372">
        <v>6544500</v>
      </c>
      <c r="M2372">
        <f t="shared" si="113"/>
        <v>52.402800977920393</v>
      </c>
    </row>
    <row r="2373" spans="1:13" x14ac:dyDescent="0.15">
      <c r="A2373" t="s">
        <v>2823</v>
      </c>
      <c r="B2373" s="6">
        <v>23656710</v>
      </c>
      <c r="C2373" s="7">
        <v>3982820</v>
      </c>
      <c r="D2373">
        <f t="shared" si="111"/>
        <v>5.9396884619440495</v>
      </c>
      <c r="F2373">
        <v>73090362</v>
      </c>
      <c r="G2373">
        <v>2190551</v>
      </c>
      <c r="H2373">
        <f t="shared" si="112"/>
        <v>33.366199645659925</v>
      </c>
      <c r="K2373">
        <v>343524701</v>
      </c>
      <c r="L2373">
        <v>10295589</v>
      </c>
      <c r="M2373">
        <f t="shared" si="113"/>
        <v>33.366201875385663</v>
      </c>
    </row>
    <row r="2374" spans="1:13" x14ac:dyDescent="0.15">
      <c r="A2374" t="s">
        <v>2824</v>
      </c>
      <c r="B2374" s="6">
        <v>23676196</v>
      </c>
      <c r="C2374" s="7">
        <v>3987220</v>
      </c>
      <c r="D2374">
        <f t="shared" si="111"/>
        <v>5.9380209770215844</v>
      </c>
      <c r="F2374">
        <v>73150566</v>
      </c>
      <c r="G2374">
        <v>1395527</v>
      </c>
      <c r="H2374">
        <f t="shared" si="112"/>
        <v>52.417879410430615</v>
      </c>
      <c r="K2374">
        <v>343807660</v>
      </c>
      <c r="L2374">
        <v>6558976</v>
      </c>
      <c r="M2374">
        <f t="shared" si="113"/>
        <v>52.417886572538151</v>
      </c>
    </row>
    <row r="2375" spans="1:13" x14ac:dyDescent="0.15">
      <c r="A2375" t="s">
        <v>2825</v>
      </c>
      <c r="B2375" s="6">
        <v>23695685</v>
      </c>
      <c r="C2375" s="7">
        <v>3991620</v>
      </c>
      <c r="D2375">
        <f t="shared" si="111"/>
        <v>5.9363579198420693</v>
      </c>
      <c r="F2375">
        <v>73210780</v>
      </c>
      <c r="G2375">
        <v>1397067</v>
      </c>
      <c r="H2375">
        <f t="shared" si="112"/>
        <v>52.403198987593292</v>
      </c>
      <c r="K2375">
        <v>344090666</v>
      </c>
      <c r="L2375">
        <v>6566214</v>
      </c>
      <c r="M2375">
        <f t="shared" si="113"/>
        <v>52.403206170252751</v>
      </c>
    </row>
    <row r="2376" spans="1:13" x14ac:dyDescent="0.15">
      <c r="A2376" t="s">
        <v>2826</v>
      </c>
      <c r="B2376" s="6">
        <v>23715177</v>
      </c>
      <c r="C2376" s="7">
        <v>3996020</v>
      </c>
      <c r="D2376">
        <f t="shared" si="111"/>
        <v>5.9346992757794004</v>
      </c>
      <c r="F2376">
        <v>73333255</v>
      </c>
      <c r="G2376">
        <v>2197811</v>
      </c>
      <c r="H2376">
        <f t="shared" si="112"/>
        <v>33.366497392177948</v>
      </c>
      <c r="K2376">
        <v>344666298</v>
      </c>
      <c r="L2376">
        <v>10329711</v>
      </c>
      <c r="M2376">
        <f t="shared" si="113"/>
        <v>33.366499604877617</v>
      </c>
    </row>
    <row r="2377" spans="1:13" x14ac:dyDescent="0.15">
      <c r="A2377" t="s">
        <v>2827</v>
      </c>
      <c r="B2377" s="6">
        <v>23734671</v>
      </c>
      <c r="C2377" s="7">
        <v>4000420</v>
      </c>
      <c r="D2377">
        <f t="shared" si="111"/>
        <v>5.9330447802980686</v>
      </c>
      <c r="F2377">
        <v>73393536</v>
      </c>
      <c r="G2377">
        <v>1400147</v>
      </c>
      <c r="H2377">
        <f t="shared" si="112"/>
        <v>52.418450348427697</v>
      </c>
      <c r="K2377">
        <v>344949619</v>
      </c>
      <c r="L2377">
        <v>6580690</v>
      </c>
      <c r="M2377">
        <f t="shared" si="113"/>
        <v>52.418457486980849</v>
      </c>
    </row>
    <row r="2378" spans="1:13" x14ac:dyDescent="0.15">
      <c r="A2378" t="s">
        <v>2828</v>
      </c>
      <c r="B2378" s="6">
        <v>23754166</v>
      </c>
      <c r="C2378" s="7">
        <v>4004820</v>
      </c>
      <c r="D2378">
        <f t="shared" si="111"/>
        <v>5.9313941700251194</v>
      </c>
      <c r="F2378">
        <v>73453818</v>
      </c>
      <c r="G2378">
        <v>1401687</v>
      </c>
      <c r="H2378">
        <f t="shared" si="112"/>
        <v>52.403866198373819</v>
      </c>
      <c r="K2378">
        <v>345232944</v>
      </c>
      <c r="L2378">
        <v>6587928</v>
      </c>
      <c r="M2378">
        <f t="shared" si="113"/>
        <v>52.403873266374497</v>
      </c>
    </row>
    <row r="2379" spans="1:13" x14ac:dyDescent="0.15">
      <c r="A2379" t="s">
        <v>2829</v>
      </c>
      <c r="B2379" s="6">
        <v>23773664</v>
      </c>
      <c r="C2379" s="7">
        <v>4009220</v>
      </c>
      <c r="D2379">
        <f t="shared" si="111"/>
        <v>5.9297479310190013</v>
      </c>
      <c r="F2379">
        <v>73576517</v>
      </c>
      <c r="G2379">
        <v>2205071</v>
      </c>
      <c r="H2379">
        <f t="shared" si="112"/>
        <v>33.366960519638596</v>
      </c>
      <c r="K2379">
        <v>345809629</v>
      </c>
      <c r="L2379">
        <v>10363833</v>
      </c>
      <c r="M2379">
        <f t="shared" si="113"/>
        <v>33.366962686488677</v>
      </c>
    </row>
    <row r="2380" spans="1:13" x14ac:dyDescent="0.15">
      <c r="A2380" t="s">
        <v>2830</v>
      </c>
      <c r="B2380" s="6">
        <v>23793165</v>
      </c>
      <c r="C2380" s="7">
        <v>4013620</v>
      </c>
      <c r="D2380">
        <f t="shared" si="111"/>
        <v>5.9281060489034836</v>
      </c>
      <c r="F2380">
        <v>73636870</v>
      </c>
      <c r="G2380">
        <v>1404767</v>
      </c>
      <c r="H2380">
        <f t="shared" si="112"/>
        <v>52.419276648725379</v>
      </c>
      <c r="K2380">
        <v>346093289</v>
      </c>
      <c r="L2380">
        <v>6602404</v>
      </c>
      <c r="M2380">
        <f t="shared" si="113"/>
        <v>52.419283794205867</v>
      </c>
    </row>
    <row r="2381" spans="1:13" x14ac:dyDescent="0.15">
      <c r="A2381" t="s">
        <v>2831</v>
      </c>
      <c r="B2381" s="6">
        <v>23812669</v>
      </c>
      <c r="C2381" s="7">
        <v>4018020</v>
      </c>
      <c r="D2381">
        <f t="shared" si="111"/>
        <v>5.9264685093653089</v>
      </c>
      <c r="F2381">
        <v>73759741</v>
      </c>
      <c r="G2381">
        <v>1406307</v>
      </c>
      <c r="H2381">
        <f t="shared" si="112"/>
        <v>52.449245435029475</v>
      </c>
      <c r="K2381">
        <v>346670782</v>
      </c>
      <c r="L2381">
        <v>6609642</v>
      </c>
      <c r="M2381">
        <f t="shared" si="113"/>
        <v>52.449252470859996</v>
      </c>
    </row>
    <row r="2382" spans="1:13" x14ac:dyDescent="0.15">
      <c r="A2382" t="s">
        <v>2832</v>
      </c>
      <c r="B2382" s="6">
        <v>23832176</v>
      </c>
      <c r="C2382" s="7">
        <v>4022420</v>
      </c>
      <c r="D2382">
        <f t="shared" si="111"/>
        <v>5.9248352981538472</v>
      </c>
      <c r="F2382">
        <v>73820164</v>
      </c>
      <c r="G2382">
        <v>1407847</v>
      </c>
      <c r="H2382">
        <f t="shared" si="112"/>
        <v>52.434791564708384</v>
      </c>
      <c r="K2382">
        <v>346954770</v>
      </c>
      <c r="L2382">
        <v>6616880</v>
      </c>
      <c r="M2382">
        <f t="shared" si="113"/>
        <v>52.434798575763807</v>
      </c>
    </row>
    <row r="2383" spans="1:13" x14ac:dyDescent="0.15">
      <c r="A2383" t="s">
        <v>2833</v>
      </c>
      <c r="B2383" s="6">
        <v>23851685</v>
      </c>
      <c r="C2383" s="7">
        <v>4026820</v>
      </c>
      <c r="D2383">
        <f t="shared" si="111"/>
        <v>5.9232061527458395</v>
      </c>
      <c r="F2383">
        <v>73943203</v>
      </c>
      <c r="G2383">
        <v>2214751</v>
      </c>
      <c r="H2383">
        <f t="shared" si="112"/>
        <v>33.386689067981003</v>
      </c>
      <c r="K2383">
        <v>347533054</v>
      </c>
      <c r="L2383">
        <v>10409329</v>
      </c>
      <c r="M2383">
        <f t="shared" si="113"/>
        <v>33.386691303541276</v>
      </c>
    </row>
    <row r="2384" spans="1:13" x14ac:dyDescent="0.15">
      <c r="A2384" t="s">
        <v>2834</v>
      </c>
      <c r="B2384" s="6">
        <v>23871196</v>
      </c>
      <c r="C2384" s="7">
        <v>4031220</v>
      </c>
      <c r="D2384">
        <f t="shared" si="111"/>
        <v>5.9215810598280418</v>
      </c>
      <c r="F2384">
        <v>74003691</v>
      </c>
      <c r="G2384">
        <v>1410927</v>
      </c>
      <c r="H2384">
        <f t="shared" si="112"/>
        <v>52.450403883404313</v>
      </c>
      <c r="K2384">
        <v>347817347</v>
      </c>
      <c r="L2384">
        <v>6631356</v>
      </c>
      <c r="M2384">
        <f t="shared" si="113"/>
        <v>52.450410896353624</v>
      </c>
    </row>
    <row r="2385" spans="1:13" x14ac:dyDescent="0.15">
      <c r="A2385" t="s">
        <v>2835</v>
      </c>
      <c r="B2385" s="6">
        <v>23890708</v>
      </c>
      <c r="C2385" s="7">
        <v>4035620</v>
      </c>
      <c r="D2385">
        <f t="shared" si="111"/>
        <v>5.9199597583518768</v>
      </c>
      <c r="F2385">
        <v>74064180</v>
      </c>
      <c r="G2385">
        <v>1412467</v>
      </c>
      <c r="H2385">
        <f t="shared" si="112"/>
        <v>52.436042753565218</v>
      </c>
      <c r="K2385">
        <v>348101646</v>
      </c>
      <c r="L2385">
        <v>6638594</v>
      </c>
      <c r="M2385">
        <f t="shared" si="113"/>
        <v>52.436049862365437</v>
      </c>
    </row>
    <row r="2386" spans="1:13" x14ac:dyDescent="0.15">
      <c r="A2386" t="s">
        <v>2836</v>
      </c>
      <c r="B2386" s="6">
        <v>23910221</v>
      </c>
      <c r="C2386" s="7">
        <v>4040020</v>
      </c>
      <c r="D2386">
        <f t="shared" si="111"/>
        <v>5.9183422359295248</v>
      </c>
      <c r="F2386">
        <v>74187438</v>
      </c>
      <c r="G2386">
        <v>2222011</v>
      </c>
      <c r="H2386">
        <f t="shared" si="112"/>
        <v>33.387520583831495</v>
      </c>
      <c r="K2386">
        <v>348680958</v>
      </c>
      <c r="L2386">
        <v>10443451</v>
      </c>
      <c r="M2386">
        <f t="shared" si="113"/>
        <v>33.387522764266336</v>
      </c>
    </row>
    <row r="2387" spans="1:13" x14ac:dyDescent="0.15">
      <c r="A2387" t="s">
        <v>2837</v>
      </c>
      <c r="B2387" s="6">
        <v>23929736</v>
      </c>
      <c r="C2387" s="7">
        <v>4044420</v>
      </c>
      <c r="D2387">
        <f t="shared" si="111"/>
        <v>5.9167287274813196</v>
      </c>
      <c r="F2387">
        <v>74247987</v>
      </c>
      <c r="G2387">
        <v>1415547</v>
      </c>
      <c r="H2387">
        <f t="shared" si="112"/>
        <v>52.451799198472393</v>
      </c>
      <c r="K2387">
        <v>348965538</v>
      </c>
      <c r="L2387">
        <v>6653070</v>
      </c>
      <c r="M2387">
        <f t="shared" si="113"/>
        <v>52.451806158660588</v>
      </c>
    </row>
    <row r="2388" spans="1:13" x14ac:dyDescent="0.15">
      <c r="A2388" t="s">
        <v>2838</v>
      </c>
      <c r="B2388" s="6">
        <v>23949254</v>
      </c>
      <c r="C2388" s="7">
        <v>4048820</v>
      </c>
      <c r="D2388">
        <f t="shared" si="111"/>
        <v>5.9151194669064076</v>
      </c>
      <c r="F2388">
        <v>74308547</v>
      </c>
      <c r="G2388">
        <v>1417087</v>
      </c>
      <c r="H2388">
        <f t="shared" si="112"/>
        <v>52.437533475361782</v>
      </c>
      <c r="K2388">
        <v>349250170</v>
      </c>
      <c r="L2388">
        <v>6660308</v>
      </c>
      <c r="M2388">
        <f t="shared" si="113"/>
        <v>52.437540426058376</v>
      </c>
    </row>
    <row r="2389" spans="1:13" x14ac:dyDescent="0.15">
      <c r="A2389" t="s">
        <v>2839</v>
      </c>
      <c r="B2389" s="6">
        <v>23968775</v>
      </c>
      <c r="C2389" s="7">
        <v>4053220</v>
      </c>
      <c r="D2389">
        <f t="shared" si="111"/>
        <v>5.9135144403708653</v>
      </c>
      <c r="F2389">
        <v>74432034</v>
      </c>
      <c r="G2389">
        <v>2229271</v>
      </c>
      <c r="H2389">
        <f t="shared" si="112"/>
        <v>33.388508620082533</v>
      </c>
      <c r="K2389">
        <v>349830559</v>
      </c>
      <c r="L2389">
        <v>10477573</v>
      </c>
      <c r="M2389">
        <f t="shared" si="113"/>
        <v>33.388510774394035</v>
      </c>
    </row>
    <row r="2390" spans="1:13" x14ac:dyDescent="0.15">
      <c r="A2390" t="s">
        <v>2840</v>
      </c>
      <c r="B2390" s="6">
        <v>23988298</v>
      </c>
      <c r="C2390" s="7">
        <v>4057620</v>
      </c>
      <c r="D2390">
        <f t="shared" si="111"/>
        <v>5.9119133876508894</v>
      </c>
      <c r="F2390">
        <v>74492660</v>
      </c>
      <c r="G2390">
        <v>1420167</v>
      </c>
      <c r="H2390">
        <f t="shared" si="112"/>
        <v>52.453450896971972</v>
      </c>
      <c r="K2390">
        <v>350115502</v>
      </c>
      <c r="L2390">
        <v>6674784</v>
      </c>
      <c r="M2390">
        <f t="shared" si="113"/>
        <v>52.453457969576242</v>
      </c>
    </row>
    <row r="2391" spans="1:13" x14ac:dyDescent="0.15">
      <c r="A2391" t="s">
        <v>2841</v>
      </c>
      <c r="B2391" s="6">
        <v>24007822</v>
      </c>
      <c r="C2391" s="7">
        <v>4062020</v>
      </c>
      <c r="D2391">
        <f t="shared" si="111"/>
        <v>5.9103160496501737</v>
      </c>
      <c r="F2391">
        <v>74616310</v>
      </c>
      <c r="G2391">
        <v>1421707</v>
      </c>
      <c r="H2391">
        <f t="shared" si="112"/>
        <v>52.483605975070816</v>
      </c>
      <c r="K2391">
        <v>350696657</v>
      </c>
      <c r="L2391">
        <v>6682022</v>
      </c>
      <c r="M2391">
        <f t="shared" si="113"/>
        <v>52.483613044075582</v>
      </c>
    </row>
    <row r="2392" spans="1:13" x14ac:dyDescent="0.15">
      <c r="A2392" t="s">
        <v>2842</v>
      </c>
      <c r="B2392" s="6">
        <v>24027349</v>
      </c>
      <c r="C2392" s="7">
        <v>4066420</v>
      </c>
      <c r="D2392">
        <f t="shared" si="111"/>
        <v>5.9087229061434874</v>
      </c>
      <c r="F2392">
        <v>74677000</v>
      </c>
      <c r="G2392">
        <v>1423247</v>
      </c>
      <c r="H2392">
        <f t="shared" si="112"/>
        <v>52.469458920342007</v>
      </c>
      <c r="K2392">
        <v>350981900</v>
      </c>
      <c r="L2392">
        <v>6689260</v>
      </c>
      <c r="M2392">
        <f t="shared" si="113"/>
        <v>52.469465979794478</v>
      </c>
    </row>
    <row r="2393" spans="1:13" x14ac:dyDescent="0.15">
      <c r="A2393" t="s">
        <v>2843</v>
      </c>
      <c r="B2393" s="6">
        <v>24046879</v>
      </c>
      <c r="C2393" s="7">
        <v>4070820</v>
      </c>
      <c r="D2393">
        <f t="shared" si="111"/>
        <v>5.9071339435298045</v>
      </c>
      <c r="F2393">
        <v>74800822</v>
      </c>
      <c r="G2393">
        <v>2238951</v>
      </c>
      <c r="H2393">
        <f t="shared" si="112"/>
        <v>33.408869600093972</v>
      </c>
      <c r="K2393">
        <v>351563863</v>
      </c>
      <c r="L2393">
        <v>10523069</v>
      </c>
      <c r="M2393">
        <f t="shared" si="113"/>
        <v>33.40887178445756</v>
      </c>
    </row>
    <row r="2394" spans="1:13" x14ac:dyDescent="0.15">
      <c r="A2394" t="s">
        <v>2844</v>
      </c>
      <c r="B2394" s="6">
        <v>24066410</v>
      </c>
      <c r="C2394" s="7">
        <v>4075220</v>
      </c>
      <c r="D2394">
        <f t="shared" si="111"/>
        <v>5.9055486574957916</v>
      </c>
      <c r="F2394">
        <v>74861575</v>
      </c>
      <c r="G2394">
        <v>1426327</v>
      </c>
      <c r="H2394">
        <f t="shared" si="112"/>
        <v>52.485562567349561</v>
      </c>
      <c r="K2394">
        <v>351849402</v>
      </c>
      <c r="L2394">
        <v>6703736</v>
      </c>
      <c r="M2394">
        <f t="shared" si="113"/>
        <v>52.485569539134595</v>
      </c>
    </row>
    <row r="2395" spans="1:13" x14ac:dyDescent="0.15">
      <c r="A2395" t="s">
        <v>2845</v>
      </c>
      <c r="B2395" s="6">
        <v>24085942</v>
      </c>
      <c r="C2395" s="7">
        <v>4079620</v>
      </c>
      <c r="D2395">
        <f t="shared" si="111"/>
        <v>5.9039670361455237</v>
      </c>
      <c r="F2395">
        <v>74922333</v>
      </c>
      <c r="G2395">
        <v>1427867</v>
      </c>
      <c r="H2395">
        <f t="shared" si="112"/>
        <v>52.471506800003084</v>
      </c>
      <c r="K2395">
        <v>352134965</v>
      </c>
      <c r="L2395">
        <v>6710974</v>
      </c>
      <c r="M2395">
        <f t="shared" si="113"/>
        <v>52.471513821987685</v>
      </c>
    </row>
    <row r="2396" spans="1:13" x14ac:dyDescent="0.15">
      <c r="A2396" t="s">
        <v>2846</v>
      </c>
      <c r="B2396" s="6">
        <v>24105476</v>
      </c>
      <c r="C2396" s="7">
        <v>4084020</v>
      </c>
      <c r="D2396">
        <f t="shared" si="111"/>
        <v>5.902389312491124</v>
      </c>
      <c r="F2396">
        <v>75046372</v>
      </c>
      <c r="G2396">
        <v>2246211</v>
      </c>
      <c r="H2396">
        <f t="shared" si="112"/>
        <v>33.410205897843078</v>
      </c>
      <c r="K2396">
        <v>352717948</v>
      </c>
      <c r="L2396">
        <v>10557191</v>
      </c>
      <c r="M2396">
        <f t="shared" si="113"/>
        <v>33.410208075235161</v>
      </c>
    </row>
    <row r="2397" spans="1:13" x14ac:dyDescent="0.15">
      <c r="A2397" t="s">
        <v>2847</v>
      </c>
      <c r="B2397" s="6">
        <v>24125011</v>
      </c>
      <c r="C2397" s="7">
        <v>4088420</v>
      </c>
      <c r="D2397">
        <f t="shared" si="111"/>
        <v>5.9008152293551053</v>
      </c>
      <c r="F2397">
        <v>75107189</v>
      </c>
      <c r="G2397">
        <v>1430947</v>
      </c>
      <c r="H2397">
        <f t="shared" si="112"/>
        <v>52.487750419826867</v>
      </c>
      <c r="K2397">
        <v>353003788</v>
      </c>
      <c r="L2397">
        <v>6725450</v>
      </c>
      <c r="M2397">
        <f t="shared" si="113"/>
        <v>52.487757399133145</v>
      </c>
    </row>
    <row r="2398" spans="1:13" x14ac:dyDescent="0.15">
      <c r="A2398" t="s">
        <v>2848</v>
      </c>
      <c r="B2398" s="6">
        <v>24144549</v>
      </c>
      <c r="C2398" s="7">
        <v>4092820</v>
      </c>
      <c r="D2398">
        <f t="shared" si="111"/>
        <v>5.8992452636568427</v>
      </c>
      <c r="F2398">
        <v>75168016</v>
      </c>
      <c r="G2398">
        <v>1432487</v>
      </c>
      <c r="H2398">
        <f t="shared" si="112"/>
        <v>52.473785800499414</v>
      </c>
      <c r="K2398">
        <v>353289675</v>
      </c>
      <c r="L2398">
        <v>6732688</v>
      </c>
      <c r="M2398">
        <f t="shared" si="113"/>
        <v>52.47379278528873</v>
      </c>
    </row>
    <row r="2399" spans="1:13" x14ac:dyDescent="0.15">
      <c r="A2399" t="s">
        <v>2849</v>
      </c>
      <c r="B2399" s="6">
        <v>24164090</v>
      </c>
      <c r="C2399" s="7">
        <v>4097220</v>
      </c>
      <c r="D2399">
        <f t="shared" si="111"/>
        <v>5.8976794021312013</v>
      </c>
      <c r="F2399">
        <v>75292283</v>
      </c>
      <c r="G2399">
        <v>2253471</v>
      </c>
      <c r="H2399">
        <f t="shared" si="112"/>
        <v>33.411693782613575</v>
      </c>
      <c r="K2399">
        <v>353873730</v>
      </c>
      <c r="L2399">
        <v>10591313</v>
      </c>
      <c r="M2399">
        <f t="shared" si="113"/>
        <v>33.411695981414205</v>
      </c>
    </row>
    <row r="2400" spans="1:13" x14ac:dyDescent="0.15">
      <c r="A2400" t="s">
        <v>2850</v>
      </c>
      <c r="B2400" s="6">
        <v>24183633</v>
      </c>
      <c r="C2400" s="7">
        <v>4101620</v>
      </c>
      <c r="D2400">
        <f t="shared" si="111"/>
        <v>5.8961173877638595</v>
      </c>
      <c r="F2400">
        <v>75353176</v>
      </c>
      <c r="G2400">
        <v>1435567</v>
      </c>
      <c r="H2400">
        <f t="shared" si="112"/>
        <v>52.490184017882832</v>
      </c>
      <c r="K2400">
        <v>354159927</v>
      </c>
      <c r="L2400">
        <v>6747164</v>
      </c>
      <c r="M2400">
        <f t="shared" si="113"/>
        <v>52.490190989873675</v>
      </c>
    </row>
    <row r="2401" spans="1:13" x14ac:dyDescent="0.15">
      <c r="A2401" t="s">
        <v>2851</v>
      </c>
      <c r="B2401" s="6">
        <v>24203178</v>
      </c>
      <c r="C2401" s="7">
        <v>4106020</v>
      </c>
      <c r="D2401">
        <f t="shared" si="111"/>
        <v>5.8945592081870037</v>
      </c>
      <c r="F2401">
        <v>75477609</v>
      </c>
      <c r="G2401">
        <v>1437107</v>
      </c>
      <c r="H2401">
        <f t="shared" si="112"/>
        <v>52.520521436469238</v>
      </c>
      <c r="K2401">
        <v>354744762</v>
      </c>
      <c r="L2401">
        <v>6754402</v>
      </c>
      <c r="M2401">
        <f t="shared" si="113"/>
        <v>52.520528390226104</v>
      </c>
    </row>
    <row r="2402" spans="1:13" x14ac:dyDescent="0.15">
      <c r="A2402" t="s">
        <v>2852</v>
      </c>
      <c r="B2402" s="6">
        <v>24222724</v>
      </c>
      <c r="C2402" s="7">
        <v>4110420</v>
      </c>
      <c r="D2402">
        <f t="shared" si="111"/>
        <v>5.893004607801636</v>
      </c>
      <c r="F2402">
        <v>75538564</v>
      </c>
      <c r="G2402">
        <v>1438647</v>
      </c>
      <c r="H2402">
        <f t="shared" si="112"/>
        <v>52.506670503605122</v>
      </c>
      <c r="K2402">
        <v>355031250</v>
      </c>
      <c r="L2402">
        <v>6761640</v>
      </c>
      <c r="M2402">
        <f t="shared" si="113"/>
        <v>52.506677374128174</v>
      </c>
    </row>
    <row r="2403" spans="1:13" x14ac:dyDescent="0.15">
      <c r="A2403" t="s">
        <v>2853</v>
      </c>
      <c r="B2403" s="6">
        <v>24242273</v>
      </c>
      <c r="C2403" s="7">
        <v>4114820</v>
      </c>
      <c r="D2403">
        <f t="shared" si="111"/>
        <v>5.8914540611740005</v>
      </c>
      <c r="F2403">
        <v>75663163</v>
      </c>
      <c r="G2403">
        <v>2263151</v>
      </c>
      <c r="H2403">
        <f t="shared" si="112"/>
        <v>33.432662248343128</v>
      </c>
      <c r="K2403">
        <v>355616866</v>
      </c>
      <c r="L2403">
        <v>10636809</v>
      </c>
      <c r="M2403">
        <f t="shared" si="113"/>
        <v>33.432664439118909</v>
      </c>
    </row>
    <row r="2404" spans="1:13" x14ac:dyDescent="0.15">
      <c r="A2404" t="s">
        <v>2854</v>
      </c>
      <c r="B2404" s="6">
        <v>24261825</v>
      </c>
      <c r="C2404" s="7">
        <v>4119220</v>
      </c>
      <c r="D2404">
        <f t="shared" si="111"/>
        <v>5.8899075553138704</v>
      </c>
      <c r="F2404">
        <v>75724187</v>
      </c>
      <c r="G2404">
        <v>1441727</v>
      </c>
      <c r="H2404">
        <f t="shared" si="112"/>
        <v>52.523249547244383</v>
      </c>
      <c r="K2404">
        <v>355903678</v>
      </c>
      <c r="L2404">
        <v>6776116</v>
      </c>
      <c r="M2404">
        <f t="shared" si="113"/>
        <v>52.523256390534044</v>
      </c>
    </row>
    <row r="2405" spans="1:13" x14ac:dyDescent="0.15">
      <c r="A2405" t="s">
        <v>2855</v>
      </c>
      <c r="B2405" s="6">
        <v>24281379</v>
      </c>
      <c r="C2405" s="7">
        <v>4123620</v>
      </c>
      <c r="D2405">
        <f t="shared" si="111"/>
        <v>5.8883648347810906</v>
      </c>
      <c r="F2405">
        <v>75785218</v>
      </c>
      <c r="G2405">
        <v>1443267</v>
      </c>
      <c r="H2405">
        <f t="shared" si="112"/>
        <v>52.509492699549007</v>
      </c>
      <c r="K2405">
        <v>356190524</v>
      </c>
      <c r="L2405">
        <v>6783354</v>
      </c>
      <c r="M2405">
        <f t="shared" si="113"/>
        <v>52.509499577937405</v>
      </c>
    </row>
    <row r="2406" spans="1:13" x14ac:dyDescent="0.15">
      <c r="A2406" t="s">
        <v>2856</v>
      </c>
      <c r="B2406" s="6">
        <v>24300934</v>
      </c>
      <c r="C2406" s="7">
        <v>4128020</v>
      </c>
      <c r="D2406">
        <f t="shared" si="111"/>
        <v>5.8868256452245875</v>
      </c>
      <c r="F2406">
        <v>75910041</v>
      </c>
      <c r="G2406">
        <v>2270411</v>
      </c>
      <c r="H2406">
        <f t="shared" si="112"/>
        <v>33.434493138026554</v>
      </c>
      <c r="K2406">
        <v>356777192</v>
      </c>
      <c r="L2406">
        <v>10670931</v>
      </c>
      <c r="M2406">
        <f t="shared" si="113"/>
        <v>33.434495265689563</v>
      </c>
    </row>
    <row r="2407" spans="1:13" x14ac:dyDescent="0.15">
      <c r="A2407" t="s">
        <v>2857</v>
      </c>
      <c r="B2407" s="6">
        <v>24320490</v>
      </c>
      <c r="C2407" s="7">
        <v>4132420</v>
      </c>
      <c r="D2407">
        <f t="shared" si="111"/>
        <v>5.8852899753655246</v>
      </c>
      <c r="F2407">
        <v>75971129</v>
      </c>
      <c r="G2407">
        <v>1446347</v>
      </c>
      <c r="H2407">
        <f t="shared" si="112"/>
        <v>52.52621189797469</v>
      </c>
      <c r="K2407">
        <v>357064306</v>
      </c>
      <c r="L2407">
        <v>6797830</v>
      </c>
      <c r="M2407">
        <f t="shared" si="113"/>
        <v>52.526218808060804</v>
      </c>
    </row>
    <row r="2408" spans="1:13" x14ac:dyDescent="0.15">
      <c r="A2408" t="s">
        <v>2858</v>
      </c>
      <c r="B2408" s="6">
        <v>24340047</v>
      </c>
      <c r="C2408" s="7">
        <v>4136820</v>
      </c>
      <c r="D2408">
        <f t="shared" si="111"/>
        <v>5.8837578139730518</v>
      </c>
      <c r="F2408">
        <v>76032220</v>
      </c>
      <c r="G2408">
        <v>1447887</v>
      </c>
      <c r="H2408">
        <f t="shared" si="112"/>
        <v>52.512537235295298</v>
      </c>
      <c r="K2408">
        <v>357351434</v>
      </c>
      <c r="L2408">
        <v>6805068</v>
      </c>
      <c r="M2408">
        <f t="shared" si="113"/>
        <v>52.51254418030797</v>
      </c>
    </row>
    <row r="2409" spans="1:13" x14ac:dyDescent="0.15">
      <c r="A2409" t="s">
        <v>2859</v>
      </c>
      <c r="B2409" s="6">
        <v>24359606</v>
      </c>
      <c r="C2409" s="7">
        <v>4141220</v>
      </c>
      <c r="D2409">
        <f t="shared" si="111"/>
        <v>5.8822293913387842</v>
      </c>
      <c r="F2409">
        <v>76157262</v>
      </c>
      <c r="G2409">
        <v>2277671</v>
      </c>
      <c r="H2409">
        <f t="shared" si="112"/>
        <v>33.436462948336263</v>
      </c>
      <c r="K2409">
        <v>357939131</v>
      </c>
      <c r="L2409">
        <v>10705053</v>
      </c>
      <c r="M2409">
        <f t="shared" si="113"/>
        <v>33.436465097370373</v>
      </c>
    </row>
    <row r="2410" spans="1:13" x14ac:dyDescent="0.15">
      <c r="A2410" t="s">
        <v>2860</v>
      </c>
      <c r="B2410" s="6">
        <v>24379166</v>
      </c>
      <c r="C2410" s="7">
        <v>4145620</v>
      </c>
      <c r="D2410">
        <f t="shared" si="111"/>
        <v>5.8807044543397611</v>
      </c>
      <c r="F2410">
        <v>76218414</v>
      </c>
      <c r="G2410">
        <v>1450967</v>
      </c>
      <c r="H2410">
        <f t="shared" si="112"/>
        <v>52.529391778034928</v>
      </c>
      <c r="K2410">
        <v>358226545</v>
      </c>
      <c r="L2410">
        <v>6819544</v>
      </c>
      <c r="M2410">
        <f t="shared" si="113"/>
        <v>52.529398593219724</v>
      </c>
    </row>
    <row r="2411" spans="1:13" x14ac:dyDescent="0.15">
      <c r="A2411" t="s">
        <v>2861</v>
      </c>
      <c r="B2411" s="6">
        <v>24398729</v>
      </c>
      <c r="C2411" s="7">
        <v>4150020</v>
      </c>
      <c r="D2411">
        <f t="shared" si="111"/>
        <v>5.8791834738145843</v>
      </c>
      <c r="F2411">
        <v>76343622</v>
      </c>
      <c r="G2411">
        <v>1452507</v>
      </c>
      <c r="H2411">
        <f t="shared" si="112"/>
        <v>52.559899539210484</v>
      </c>
      <c r="K2411">
        <v>358815023</v>
      </c>
      <c r="L2411">
        <v>6826782</v>
      </c>
      <c r="M2411">
        <f t="shared" si="113"/>
        <v>52.55990640978429</v>
      </c>
    </row>
    <row r="2412" spans="1:13" x14ac:dyDescent="0.15">
      <c r="A2412" t="s">
        <v>2862</v>
      </c>
      <c r="B2412" s="6">
        <v>24418293</v>
      </c>
      <c r="C2412" s="7">
        <v>4154420</v>
      </c>
      <c r="D2412">
        <f t="shared" si="111"/>
        <v>5.8776659557772204</v>
      </c>
      <c r="F2412">
        <v>76404838</v>
      </c>
      <c r="G2412">
        <v>1454047</v>
      </c>
      <c r="H2412">
        <f t="shared" si="112"/>
        <v>52.546333096523014</v>
      </c>
      <c r="K2412">
        <v>359102738</v>
      </c>
      <c r="L2412">
        <v>6834020</v>
      </c>
      <c r="M2412">
        <f t="shared" si="113"/>
        <v>52.546339928768134</v>
      </c>
    </row>
    <row r="2413" spans="1:13" x14ac:dyDescent="0.15">
      <c r="A2413" t="s">
        <v>2863</v>
      </c>
      <c r="B2413" s="6">
        <v>24437859</v>
      </c>
      <c r="C2413" s="7">
        <v>4158820</v>
      </c>
      <c r="D2413">
        <f t="shared" si="111"/>
        <v>5.8761521296906336</v>
      </c>
      <c r="F2413">
        <v>76530209</v>
      </c>
      <c r="G2413">
        <v>2287351</v>
      </c>
      <c r="H2413">
        <f t="shared" si="112"/>
        <v>33.458008412351234</v>
      </c>
      <c r="K2413">
        <v>359691982</v>
      </c>
      <c r="L2413">
        <v>10750549</v>
      </c>
      <c r="M2413">
        <f t="shared" si="113"/>
        <v>33.458010562995433</v>
      </c>
    </row>
    <row r="2414" spans="1:13" x14ac:dyDescent="0.15">
      <c r="A2414" t="s">
        <v>2864</v>
      </c>
      <c r="B2414" s="6">
        <v>24457426</v>
      </c>
      <c r="C2414" s="7">
        <v>4163220</v>
      </c>
      <c r="D2414">
        <f t="shared" si="111"/>
        <v>5.874641743650348</v>
      </c>
      <c r="F2414">
        <v>76591486</v>
      </c>
      <c r="G2414">
        <v>1457127</v>
      </c>
      <c r="H2414">
        <f t="shared" si="112"/>
        <v>52.563356522801378</v>
      </c>
      <c r="K2414">
        <v>359979984</v>
      </c>
      <c r="L2414">
        <v>6848496</v>
      </c>
      <c r="M2414">
        <f t="shared" si="113"/>
        <v>52.563363401248978</v>
      </c>
    </row>
    <row r="2415" spans="1:13" x14ac:dyDescent="0.15">
      <c r="A2415" t="s">
        <v>2865</v>
      </c>
      <c r="B2415" s="6">
        <v>24476994</v>
      </c>
      <c r="C2415" s="7">
        <v>4167620</v>
      </c>
      <c r="D2415">
        <f t="shared" si="111"/>
        <v>5.8731347867607893</v>
      </c>
      <c r="F2415">
        <v>76652765</v>
      </c>
      <c r="G2415">
        <v>1458667</v>
      </c>
      <c r="H2415">
        <f t="shared" si="112"/>
        <v>52.549872589151605</v>
      </c>
      <c r="K2415">
        <v>360267995</v>
      </c>
      <c r="L2415">
        <v>6855734</v>
      </c>
      <c r="M2415">
        <f t="shared" si="113"/>
        <v>52.549879414808103</v>
      </c>
    </row>
    <row r="2416" spans="1:13" x14ac:dyDescent="0.15">
      <c r="A2416" t="s">
        <v>2866</v>
      </c>
      <c r="B2416" s="6">
        <v>24496565</v>
      </c>
      <c r="C2416" s="7">
        <v>4172020</v>
      </c>
      <c r="D2416">
        <f t="shared" si="111"/>
        <v>5.8716317275564354</v>
      </c>
      <c r="F2416">
        <v>76778358</v>
      </c>
      <c r="G2416">
        <v>2294611</v>
      </c>
      <c r="H2416">
        <f t="shared" si="112"/>
        <v>33.46029370555619</v>
      </c>
      <c r="K2416">
        <v>360858282</v>
      </c>
      <c r="L2416">
        <v>10784671</v>
      </c>
      <c r="M2416">
        <f t="shared" si="113"/>
        <v>33.460295821726966</v>
      </c>
    </row>
    <row r="2417" spans="1:13" x14ac:dyDescent="0.15">
      <c r="A2417" t="s">
        <v>2867</v>
      </c>
      <c r="B2417" s="6">
        <v>24516139</v>
      </c>
      <c r="C2417" s="7">
        <v>4176420</v>
      </c>
      <c r="D2417">
        <f t="shared" si="111"/>
        <v>5.870132553718256</v>
      </c>
      <c r="F2417">
        <v>76839707</v>
      </c>
      <c r="G2417">
        <v>1461747</v>
      </c>
      <c r="H2417">
        <f t="shared" si="112"/>
        <v>52.567035882406465</v>
      </c>
      <c r="K2417">
        <v>361146622</v>
      </c>
      <c r="L2417">
        <v>6870210</v>
      </c>
      <c r="M2417">
        <f t="shared" si="113"/>
        <v>52.567042637706855</v>
      </c>
    </row>
    <row r="2418" spans="1:13" x14ac:dyDescent="0.15">
      <c r="A2418" t="s">
        <v>2868</v>
      </c>
      <c r="B2418" s="6">
        <v>24535715</v>
      </c>
      <c r="C2418" s="7">
        <v>4180820</v>
      </c>
      <c r="D2418">
        <f t="shared" si="111"/>
        <v>5.8686370137915524</v>
      </c>
      <c r="F2418">
        <v>76901064</v>
      </c>
      <c r="G2418">
        <v>1463287</v>
      </c>
      <c r="H2418">
        <f t="shared" si="112"/>
        <v>52.553643953646827</v>
      </c>
      <c r="K2418">
        <v>361435000</v>
      </c>
      <c r="L2418">
        <v>6877448</v>
      </c>
      <c r="M2418">
        <f t="shared" si="113"/>
        <v>52.55365071462554</v>
      </c>
    </row>
    <row r="2419" spans="1:13" x14ac:dyDescent="0.15">
      <c r="A2419" t="s">
        <v>2869</v>
      </c>
      <c r="B2419" s="6">
        <v>24555293</v>
      </c>
      <c r="C2419" s="7">
        <v>4185220</v>
      </c>
      <c r="D2419">
        <f t="shared" si="111"/>
        <v>5.8671450963151281</v>
      </c>
      <c r="F2419">
        <v>77026883</v>
      </c>
      <c r="G2419">
        <v>2301871</v>
      </c>
      <c r="H2419">
        <f t="shared" si="112"/>
        <v>33.462727928715381</v>
      </c>
      <c r="K2419">
        <v>362026350</v>
      </c>
      <c r="L2419">
        <v>10818793</v>
      </c>
      <c r="M2419">
        <f t="shared" si="113"/>
        <v>33.462730084585225</v>
      </c>
    </row>
    <row r="2420" spans="1:13" x14ac:dyDescent="0.15">
      <c r="A2420" t="s">
        <v>2870</v>
      </c>
      <c r="B2420" s="6">
        <v>24574873</v>
      </c>
      <c r="C2420" s="7">
        <v>4189620</v>
      </c>
      <c r="D2420">
        <f t="shared" si="111"/>
        <v>5.8656567898759313</v>
      </c>
      <c r="F2420">
        <v>77088304</v>
      </c>
      <c r="G2420">
        <v>1466367</v>
      </c>
      <c r="H2420">
        <f t="shared" si="112"/>
        <v>52.570948473335804</v>
      </c>
      <c r="K2420">
        <v>362315028</v>
      </c>
      <c r="L2420">
        <v>6891924</v>
      </c>
      <c r="M2420">
        <f t="shared" si="113"/>
        <v>52.570955222373314</v>
      </c>
    </row>
    <row r="2421" spans="1:13" x14ac:dyDescent="0.15">
      <c r="A2421" t="s">
        <v>2871</v>
      </c>
      <c r="B2421" s="6">
        <v>24594456</v>
      </c>
      <c r="C2421" s="7">
        <v>4194020</v>
      </c>
      <c r="D2421">
        <f t="shared" si="111"/>
        <v>5.8641723215435313</v>
      </c>
      <c r="F2421">
        <v>77214294</v>
      </c>
      <c r="G2421">
        <v>1467907</v>
      </c>
      <c r="H2421">
        <f t="shared" si="112"/>
        <v>52.601625307325328</v>
      </c>
      <c r="K2421">
        <v>362907181</v>
      </c>
      <c r="L2421">
        <v>6899162</v>
      </c>
      <c r="M2421">
        <f t="shared" si="113"/>
        <v>52.601632053284149</v>
      </c>
    </row>
    <row r="2422" spans="1:13" x14ac:dyDescent="0.15">
      <c r="A2422" t="s">
        <v>2872</v>
      </c>
      <c r="B2422" s="6">
        <v>24614042</v>
      </c>
      <c r="C2422" s="7">
        <v>4198420</v>
      </c>
      <c r="D2422">
        <f t="shared" si="111"/>
        <v>5.8626916792507657</v>
      </c>
      <c r="F2422">
        <v>77275784</v>
      </c>
      <c r="G2422">
        <v>1469447</v>
      </c>
      <c r="H2422">
        <f t="shared" si="112"/>
        <v>52.588343778305713</v>
      </c>
      <c r="K2422">
        <v>363196184</v>
      </c>
      <c r="L2422">
        <v>6906400</v>
      </c>
      <c r="M2422">
        <f t="shared" si="113"/>
        <v>52.588350515463915</v>
      </c>
    </row>
    <row r="2423" spans="1:13" x14ac:dyDescent="0.15">
      <c r="A2423" t="s">
        <v>2873</v>
      </c>
      <c r="B2423" s="6">
        <v>24633629</v>
      </c>
      <c r="C2423" s="7">
        <v>4202820</v>
      </c>
      <c r="D2423">
        <f t="shared" si="111"/>
        <v>5.8612143751100447</v>
      </c>
      <c r="F2423">
        <v>77401940</v>
      </c>
      <c r="G2423">
        <v>2311551</v>
      </c>
      <c r="H2423">
        <f t="shared" si="112"/>
        <v>33.484850647898313</v>
      </c>
      <c r="K2423">
        <v>363789118</v>
      </c>
      <c r="L2423">
        <v>10864289</v>
      </c>
      <c r="M2423">
        <f t="shared" si="113"/>
        <v>33.484852805369961</v>
      </c>
    </row>
    <row r="2424" spans="1:13" x14ac:dyDescent="0.15">
      <c r="A2424" t="s">
        <v>2874</v>
      </c>
      <c r="B2424" s="6">
        <v>24653218</v>
      </c>
      <c r="C2424" s="7">
        <v>4207220</v>
      </c>
      <c r="D2424">
        <f t="shared" si="111"/>
        <v>5.8597406363346822</v>
      </c>
      <c r="F2424">
        <v>77463491</v>
      </c>
      <c r="G2424">
        <v>1472527</v>
      </c>
      <c r="H2424">
        <f t="shared" si="112"/>
        <v>52.605820470524478</v>
      </c>
      <c r="K2424">
        <v>364078407</v>
      </c>
      <c r="L2424">
        <v>6920876</v>
      </c>
      <c r="M2424">
        <f t="shared" si="113"/>
        <v>52.605827210312682</v>
      </c>
    </row>
    <row r="2425" spans="1:13" x14ac:dyDescent="0.15">
      <c r="A2425" t="s">
        <v>2875</v>
      </c>
      <c r="B2425" s="6">
        <v>24672808</v>
      </c>
      <c r="C2425" s="7">
        <v>4211620</v>
      </c>
      <c r="D2425">
        <f t="shared" si="111"/>
        <v>5.8582702143118324</v>
      </c>
      <c r="F2425">
        <v>77525045</v>
      </c>
      <c r="G2425">
        <v>1474067</v>
      </c>
      <c r="H2425">
        <f t="shared" si="112"/>
        <v>52.592619602772466</v>
      </c>
      <c r="K2425">
        <v>364367711</v>
      </c>
      <c r="L2425">
        <v>6928114</v>
      </c>
      <c r="M2425">
        <f t="shared" si="113"/>
        <v>52.592626362672441</v>
      </c>
    </row>
    <row r="2426" spans="1:13" x14ac:dyDescent="0.15">
      <c r="A2426" t="s">
        <v>2876</v>
      </c>
      <c r="B2426" s="6">
        <v>24692400</v>
      </c>
      <c r="C2426" s="7">
        <v>4216020</v>
      </c>
      <c r="D2426">
        <f t="shared" si="111"/>
        <v>5.8568033358475526</v>
      </c>
      <c r="F2426">
        <v>77651424</v>
      </c>
      <c r="G2426">
        <v>2318811</v>
      </c>
      <c r="H2426">
        <f t="shared" si="112"/>
        <v>33.48760377624567</v>
      </c>
      <c r="K2426">
        <v>364961692</v>
      </c>
      <c r="L2426">
        <v>10898411</v>
      </c>
      <c r="M2426">
        <f t="shared" si="113"/>
        <v>33.487605853734088</v>
      </c>
    </row>
    <row r="2427" spans="1:13" x14ac:dyDescent="0.15">
      <c r="A2427" t="s">
        <v>2877</v>
      </c>
      <c r="B2427" s="6">
        <v>24711994</v>
      </c>
      <c r="C2427" s="7">
        <v>4220420</v>
      </c>
      <c r="D2427">
        <f t="shared" si="111"/>
        <v>5.8553399898588294</v>
      </c>
      <c r="F2427">
        <v>77713043</v>
      </c>
      <c r="G2427">
        <v>1477147</v>
      </c>
      <c r="H2427">
        <f t="shared" si="112"/>
        <v>52.610229719858623</v>
      </c>
      <c r="K2427">
        <v>365251302</v>
      </c>
      <c r="L2427">
        <v>6942590</v>
      </c>
      <c r="M2427">
        <f t="shared" si="113"/>
        <v>52.610236525561788</v>
      </c>
    </row>
    <row r="2428" spans="1:13" x14ac:dyDescent="0.15">
      <c r="A2428" t="s">
        <v>2878</v>
      </c>
      <c r="B2428" s="6">
        <v>24731591</v>
      </c>
      <c r="C2428" s="7">
        <v>4224820</v>
      </c>
      <c r="D2428">
        <f t="shared" si="111"/>
        <v>5.8538804020052924</v>
      </c>
      <c r="F2428">
        <v>77774670</v>
      </c>
      <c r="G2428">
        <v>1478687</v>
      </c>
      <c r="H2428">
        <f t="shared" si="112"/>
        <v>52.5971148728568</v>
      </c>
      <c r="K2428">
        <v>365540949</v>
      </c>
      <c r="L2428">
        <v>6949828</v>
      </c>
      <c r="M2428">
        <f t="shared" si="113"/>
        <v>52.597121684162545</v>
      </c>
    </row>
    <row r="2429" spans="1:13" x14ac:dyDescent="0.15">
      <c r="A2429" t="s">
        <v>2879</v>
      </c>
      <c r="B2429" s="6">
        <v>24751190</v>
      </c>
      <c r="C2429" s="7">
        <v>4229220</v>
      </c>
      <c r="D2429">
        <f t="shared" si="111"/>
        <v>5.8524243241070462</v>
      </c>
      <c r="F2429">
        <v>77901276</v>
      </c>
      <c r="G2429">
        <v>2326071</v>
      </c>
      <c r="H2429">
        <f t="shared" si="112"/>
        <v>33.49049792547175</v>
      </c>
      <c r="K2429">
        <v>366135997</v>
      </c>
      <c r="L2429">
        <v>10932533</v>
      </c>
      <c r="M2429">
        <f t="shared" si="113"/>
        <v>33.490500051543407</v>
      </c>
    </row>
    <row r="2430" spans="1:13" x14ac:dyDescent="0.15">
      <c r="A2430" t="s">
        <v>2880</v>
      </c>
      <c r="B2430" s="6">
        <v>24770792</v>
      </c>
      <c r="C2430" s="7">
        <v>4233620</v>
      </c>
      <c r="D2430">
        <f t="shared" si="111"/>
        <v>5.8509719814248795</v>
      </c>
      <c r="F2430">
        <v>77962971</v>
      </c>
      <c r="G2430">
        <v>1481767</v>
      </c>
      <c r="H2430">
        <f t="shared" si="112"/>
        <v>52.614865225099493</v>
      </c>
      <c r="K2430">
        <v>366425963</v>
      </c>
      <c r="L2430">
        <v>6964304</v>
      </c>
      <c r="M2430">
        <f t="shared" si="113"/>
        <v>52.614871924028591</v>
      </c>
    </row>
    <row r="2431" spans="1:13" x14ac:dyDescent="0.15">
      <c r="A2431" t="s">
        <v>2881</v>
      </c>
      <c r="B2431" s="6">
        <v>24790397</v>
      </c>
      <c r="C2431" s="7">
        <v>4238020</v>
      </c>
      <c r="D2431">
        <f t="shared" si="111"/>
        <v>5.8495233623248595</v>
      </c>
      <c r="F2431">
        <v>78089750</v>
      </c>
      <c r="G2431">
        <v>1483307</v>
      </c>
      <c r="H2431">
        <f t="shared" si="112"/>
        <v>52.645709890130632</v>
      </c>
      <c r="K2431">
        <v>367021825</v>
      </c>
      <c r="L2431">
        <v>6971542</v>
      </c>
      <c r="M2431">
        <f t="shared" si="113"/>
        <v>52.645716686494893</v>
      </c>
    </row>
    <row r="2432" spans="1:13" x14ac:dyDescent="0.15">
      <c r="A2432" t="s">
        <v>2882</v>
      </c>
      <c r="B2432" s="6">
        <v>24810004</v>
      </c>
      <c r="C2432" s="7">
        <v>4242420</v>
      </c>
      <c r="D2432">
        <f t="shared" si="111"/>
        <v>5.8480782195067906</v>
      </c>
      <c r="F2432">
        <v>78151512</v>
      </c>
      <c r="G2432">
        <v>1484847</v>
      </c>
      <c r="H2432">
        <f t="shared" si="112"/>
        <v>52.632703571479084</v>
      </c>
      <c r="K2432">
        <v>367312106</v>
      </c>
      <c r="L2432">
        <v>6978780</v>
      </c>
      <c r="M2432">
        <f t="shared" si="113"/>
        <v>52.6327103018006</v>
      </c>
    </row>
    <row r="2433" spans="1:13" x14ac:dyDescent="0.15">
      <c r="A2433" t="s">
        <v>2883</v>
      </c>
      <c r="B2433" s="6">
        <v>24829613</v>
      </c>
      <c r="C2433" s="7">
        <v>4246820</v>
      </c>
      <c r="D2433">
        <f t="shared" si="111"/>
        <v>5.8466365421656672</v>
      </c>
      <c r="F2433">
        <v>78278458</v>
      </c>
      <c r="G2433">
        <v>2335751</v>
      </c>
      <c r="H2433">
        <f t="shared" si="112"/>
        <v>33.513186123007117</v>
      </c>
      <c r="K2433">
        <v>367908752</v>
      </c>
      <c r="L2433">
        <v>10978029</v>
      </c>
      <c r="M2433">
        <f t="shared" si="113"/>
        <v>33.513188205278013</v>
      </c>
    </row>
    <row r="2434" spans="1:13" x14ac:dyDescent="0.15">
      <c r="A2434" t="s">
        <v>2884</v>
      </c>
      <c r="B2434" s="6">
        <v>24849224</v>
      </c>
      <c r="C2434" s="7">
        <v>4251220</v>
      </c>
      <c r="D2434">
        <f t="shared" ref="D2434:D2497" si="114">B2434/C2434</f>
        <v>5.8451983195412138</v>
      </c>
      <c r="F2434">
        <v>78340284</v>
      </c>
      <c r="G2434">
        <v>1487927</v>
      </c>
      <c r="H2434">
        <f t="shared" ref="H2434:H2497" si="115">F2434/G2434</f>
        <v>52.650623316869712</v>
      </c>
      <c r="K2434">
        <v>368199334</v>
      </c>
      <c r="L2434">
        <v>6993256</v>
      </c>
      <c r="M2434">
        <f t="shared" ref="M2434:M2497" si="116">K2434/L2434</f>
        <v>52.650629978367732</v>
      </c>
    </row>
    <row r="2435" spans="1:13" x14ac:dyDescent="0.15">
      <c r="A2435" t="s">
        <v>2885</v>
      </c>
      <c r="B2435" s="6">
        <v>24868837</v>
      </c>
      <c r="C2435" s="7">
        <v>4255620</v>
      </c>
      <c r="D2435">
        <f t="shared" si="114"/>
        <v>5.8437635409176574</v>
      </c>
      <c r="F2435">
        <v>78402117</v>
      </c>
      <c r="G2435">
        <v>1489467</v>
      </c>
      <c r="H2435">
        <f t="shared" si="115"/>
        <v>52.637699928900744</v>
      </c>
      <c r="K2435">
        <v>368489949</v>
      </c>
      <c r="L2435">
        <v>7000494</v>
      </c>
      <c r="M2435">
        <f t="shared" si="116"/>
        <v>52.63770656756509</v>
      </c>
    </row>
    <row r="2436" spans="1:13" x14ac:dyDescent="0.15">
      <c r="A2436" t="s">
        <v>2886</v>
      </c>
      <c r="B2436" s="6">
        <v>24888451</v>
      </c>
      <c r="C2436" s="7">
        <v>4260020</v>
      </c>
      <c r="D2436">
        <f t="shared" si="114"/>
        <v>5.842331960882813</v>
      </c>
      <c r="F2436">
        <v>78529284</v>
      </c>
      <c r="G2436">
        <v>2343011</v>
      </c>
      <c r="H2436">
        <f t="shared" si="115"/>
        <v>33.516395783033026</v>
      </c>
      <c r="K2436">
        <v>369087634</v>
      </c>
      <c r="L2436">
        <v>11012151</v>
      </c>
      <c r="M2436">
        <f t="shared" si="116"/>
        <v>33.516397840894115</v>
      </c>
    </row>
    <row r="2437" spans="1:13" x14ac:dyDescent="0.15">
      <c r="A2437" t="s">
        <v>2887</v>
      </c>
      <c r="B2437" s="6">
        <v>24908067</v>
      </c>
      <c r="C2437" s="7">
        <v>4264420</v>
      </c>
      <c r="D2437">
        <f t="shared" si="114"/>
        <v>5.840903804034312</v>
      </c>
      <c r="F2437">
        <v>78591178</v>
      </c>
      <c r="G2437">
        <v>1492547</v>
      </c>
      <c r="H2437">
        <f t="shared" si="115"/>
        <v>52.655747524198567</v>
      </c>
      <c r="K2437">
        <v>369378536</v>
      </c>
      <c r="L2437">
        <v>7014970</v>
      </c>
      <c r="M2437">
        <f t="shared" si="116"/>
        <v>52.655754194244594</v>
      </c>
    </row>
    <row r="2438" spans="1:13" x14ac:dyDescent="0.15">
      <c r="A2438" t="s">
        <v>2888</v>
      </c>
      <c r="B2438" s="6">
        <v>24927686</v>
      </c>
      <c r="C2438" s="7">
        <v>4268820</v>
      </c>
      <c r="D2438">
        <f t="shared" si="114"/>
        <v>5.8394792940437874</v>
      </c>
      <c r="F2438">
        <v>78653080</v>
      </c>
      <c r="G2438">
        <v>1494087</v>
      </c>
      <c r="H2438">
        <f t="shared" si="115"/>
        <v>52.642904998169449</v>
      </c>
      <c r="K2438">
        <v>369669476</v>
      </c>
      <c r="L2438">
        <v>7022208</v>
      </c>
      <c r="M2438">
        <f t="shared" si="116"/>
        <v>52.64291174513771</v>
      </c>
    </row>
    <row r="2439" spans="1:13" x14ac:dyDescent="0.15">
      <c r="A2439" t="s">
        <v>2889</v>
      </c>
      <c r="B2439" s="6">
        <v>24947306</v>
      </c>
      <c r="C2439" s="7">
        <v>4273220</v>
      </c>
      <c r="D2439">
        <f t="shared" si="114"/>
        <v>5.8380579516149416</v>
      </c>
      <c r="F2439">
        <v>78780473</v>
      </c>
      <c r="G2439">
        <v>2350271</v>
      </c>
      <c r="H2439">
        <f t="shared" si="115"/>
        <v>33.519740064018151</v>
      </c>
      <c r="K2439">
        <v>370268223</v>
      </c>
      <c r="L2439">
        <v>11046273</v>
      </c>
      <c r="M2439">
        <f t="shared" si="116"/>
        <v>33.519742179104213</v>
      </c>
    </row>
    <row r="2440" spans="1:13" x14ac:dyDescent="0.15">
      <c r="A2440" t="s">
        <v>2890</v>
      </c>
      <c r="B2440" s="6">
        <v>24966928</v>
      </c>
      <c r="C2440" s="7">
        <v>4277620</v>
      </c>
      <c r="D2440">
        <f t="shared" si="114"/>
        <v>5.8366400007480799</v>
      </c>
      <c r="F2440">
        <v>78842436</v>
      </c>
      <c r="G2440">
        <v>1497167</v>
      </c>
      <c r="H2440">
        <f t="shared" si="115"/>
        <v>52.661083232531844</v>
      </c>
      <c r="K2440">
        <v>370559449</v>
      </c>
      <c r="L2440">
        <v>7036684</v>
      </c>
      <c r="M2440">
        <f t="shared" si="116"/>
        <v>52.661089939522647</v>
      </c>
    </row>
    <row r="2441" spans="1:13" x14ac:dyDescent="0.15">
      <c r="A2441" t="s">
        <v>2891</v>
      </c>
      <c r="B2441" s="6">
        <v>24986553</v>
      </c>
      <c r="C2441" s="7">
        <v>4282020</v>
      </c>
      <c r="D2441">
        <f t="shared" si="114"/>
        <v>5.8352256645228184</v>
      </c>
      <c r="F2441">
        <v>78970000</v>
      </c>
      <c r="G2441">
        <v>1498707</v>
      </c>
      <c r="H2441">
        <f t="shared" si="115"/>
        <v>52.692087245872607</v>
      </c>
      <c r="K2441">
        <v>371159000</v>
      </c>
      <c r="L2441">
        <v>7043922</v>
      </c>
      <c r="M2441">
        <f t="shared" si="116"/>
        <v>52.692093978326277</v>
      </c>
    </row>
    <row r="2442" spans="1:13" x14ac:dyDescent="0.15">
      <c r="A2442" t="s">
        <v>2892</v>
      </c>
      <c r="B2442" s="6">
        <v>25006179</v>
      </c>
      <c r="C2442" s="7">
        <v>4286420</v>
      </c>
      <c r="D2442">
        <f t="shared" si="114"/>
        <v>5.8338144652180608</v>
      </c>
      <c r="F2442">
        <v>79032027</v>
      </c>
      <c r="G2442">
        <v>1500247</v>
      </c>
      <c r="H2442">
        <f t="shared" si="115"/>
        <v>52.679343468108918</v>
      </c>
      <c r="K2442">
        <v>371450526</v>
      </c>
      <c r="L2442">
        <v>7051160</v>
      </c>
      <c r="M2442">
        <f t="shared" si="116"/>
        <v>52.679350064386568</v>
      </c>
    </row>
    <row r="2443" spans="1:13" x14ac:dyDescent="0.15">
      <c r="A2443" t="s">
        <v>2893</v>
      </c>
      <c r="B2443" s="6">
        <v>25025807</v>
      </c>
      <c r="C2443" s="7">
        <v>4290820</v>
      </c>
      <c r="D2443">
        <f t="shared" si="114"/>
        <v>5.8324066262392735</v>
      </c>
      <c r="F2443">
        <v>79159755</v>
      </c>
      <c r="G2443">
        <v>2359951</v>
      </c>
      <c r="H2443">
        <f t="shared" si="115"/>
        <v>33.542965510724585</v>
      </c>
      <c r="K2443">
        <v>372050848</v>
      </c>
      <c r="L2443">
        <v>11091769</v>
      </c>
      <c r="M2443">
        <f t="shared" si="116"/>
        <v>33.542967582538004</v>
      </c>
    </row>
    <row r="2444" spans="1:13" x14ac:dyDescent="0.15">
      <c r="A2444" t="s">
        <v>2894</v>
      </c>
      <c r="B2444" s="6">
        <v>25045437</v>
      </c>
      <c r="C2444" s="7">
        <v>4295220</v>
      </c>
      <c r="D2444">
        <f t="shared" si="114"/>
        <v>5.8310021372595582</v>
      </c>
      <c r="F2444">
        <v>79221846</v>
      </c>
      <c r="G2444">
        <v>1503327</v>
      </c>
      <c r="H2444">
        <f t="shared" si="115"/>
        <v>52.697680544552185</v>
      </c>
      <c r="K2444">
        <v>372342676</v>
      </c>
      <c r="L2444">
        <v>7065636</v>
      </c>
      <c r="M2444">
        <f t="shared" si="116"/>
        <v>52.697687228722224</v>
      </c>
    </row>
    <row r="2445" spans="1:13" x14ac:dyDescent="0.15">
      <c r="A2445" t="s">
        <v>2895</v>
      </c>
      <c r="B2445" s="6">
        <v>25065069</v>
      </c>
      <c r="C2445" s="7">
        <v>4299620</v>
      </c>
      <c r="D2445">
        <f t="shared" si="114"/>
        <v>5.8296009879942883</v>
      </c>
      <c r="F2445">
        <v>79283946</v>
      </c>
      <c r="G2445">
        <v>1504867</v>
      </c>
      <c r="H2445">
        <f t="shared" si="115"/>
        <v>52.685018676069049</v>
      </c>
      <c r="K2445">
        <v>372634546</v>
      </c>
      <c r="L2445">
        <v>7072874</v>
      </c>
      <c r="M2445">
        <f t="shared" si="116"/>
        <v>52.685025351787687</v>
      </c>
    </row>
    <row r="2446" spans="1:13" x14ac:dyDescent="0.15">
      <c r="A2446" t="s">
        <v>2896</v>
      </c>
      <c r="B2446" s="6">
        <v>25084703</v>
      </c>
      <c r="C2446" s="7">
        <v>4304020</v>
      </c>
      <c r="D2446">
        <f t="shared" si="114"/>
        <v>5.8282031682008917</v>
      </c>
      <c r="F2446">
        <v>79411897</v>
      </c>
      <c r="G2446">
        <v>2367211</v>
      </c>
      <c r="H2446">
        <f t="shared" si="115"/>
        <v>33.546606956456351</v>
      </c>
      <c r="K2446">
        <v>373235915</v>
      </c>
      <c r="L2446">
        <v>11125891</v>
      </c>
      <c r="M2446">
        <f t="shared" si="116"/>
        <v>33.546608986192659</v>
      </c>
    </row>
    <row r="2447" spans="1:13" x14ac:dyDescent="0.15">
      <c r="A2447" t="s">
        <v>2897</v>
      </c>
      <c r="B2447" s="6">
        <v>25104338</v>
      </c>
      <c r="C2447" s="7">
        <v>4308420</v>
      </c>
      <c r="D2447">
        <f t="shared" si="114"/>
        <v>5.8268084355749901</v>
      </c>
      <c r="F2447">
        <v>79474057</v>
      </c>
      <c r="G2447">
        <v>1507947</v>
      </c>
      <c r="H2447">
        <f t="shared" si="115"/>
        <v>52.703481621038407</v>
      </c>
      <c r="K2447">
        <v>373528067</v>
      </c>
      <c r="L2447">
        <v>7087350</v>
      </c>
      <c r="M2447">
        <f t="shared" si="116"/>
        <v>52.703488186698834</v>
      </c>
    </row>
    <row r="2448" spans="1:13" x14ac:dyDescent="0.15">
      <c r="A2448" t="s">
        <v>2898</v>
      </c>
      <c r="B2448" s="6">
        <v>25123974</v>
      </c>
      <c r="C2448" s="7">
        <v>4312820</v>
      </c>
      <c r="D2448">
        <f t="shared" si="114"/>
        <v>5.8254167806678696</v>
      </c>
      <c r="F2448">
        <v>79536220</v>
      </c>
      <c r="G2448">
        <v>1509487</v>
      </c>
      <c r="H2448">
        <f t="shared" si="115"/>
        <v>52.690894323700704</v>
      </c>
      <c r="K2448">
        <v>373820234</v>
      </c>
      <c r="L2448">
        <v>7094588</v>
      </c>
      <c r="M2448">
        <f t="shared" si="116"/>
        <v>52.690901007923223</v>
      </c>
    </row>
    <row r="2449" spans="1:13" x14ac:dyDescent="0.15">
      <c r="A2449" t="s">
        <v>2899</v>
      </c>
      <c r="B2449" s="6">
        <v>25143612</v>
      </c>
      <c r="C2449" s="7">
        <v>4317220</v>
      </c>
      <c r="D2449">
        <f t="shared" si="114"/>
        <v>5.824028425699872</v>
      </c>
      <c r="F2449">
        <v>79664391</v>
      </c>
      <c r="G2449">
        <v>2374471</v>
      </c>
      <c r="H2449">
        <f t="shared" si="115"/>
        <v>33.550374378124644</v>
      </c>
      <c r="K2449">
        <v>374422637</v>
      </c>
      <c r="L2449">
        <v>11160013</v>
      </c>
      <c r="M2449">
        <f t="shared" si="116"/>
        <v>33.550376419812416</v>
      </c>
    </row>
    <row r="2450" spans="1:13" x14ac:dyDescent="0.15">
      <c r="A2450" t="s">
        <v>2900</v>
      </c>
      <c r="B2450" s="6">
        <v>25163253</v>
      </c>
      <c r="C2450" s="7">
        <v>4321620</v>
      </c>
      <c r="D2450">
        <f t="shared" si="114"/>
        <v>5.8226435919863384</v>
      </c>
      <c r="F2450">
        <v>79726620</v>
      </c>
      <c r="G2450">
        <v>1512567</v>
      </c>
      <c r="H2450">
        <f t="shared" si="115"/>
        <v>52.70947997675475</v>
      </c>
      <c r="K2450">
        <v>374715114</v>
      </c>
      <c r="L2450">
        <v>7109064</v>
      </c>
      <c r="M2450">
        <f t="shared" si="116"/>
        <v>52.709486649719288</v>
      </c>
    </row>
    <row r="2451" spans="1:13" x14ac:dyDescent="0.15">
      <c r="A2451" t="s">
        <v>2901</v>
      </c>
      <c r="B2451" s="6">
        <v>25182896</v>
      </c>
      <c r="C2451" s="7">
        <v>4326020</v>
      </c>
      <c r="D2451">
        <f t="shared" si="114"/>
        <v>5.8212620376234971</v>
      </c>
      <c r="F2451">
        <v>79854962</v>
      </c>
      <c r="G2451">
        <v>1514107</v>
      </c>
      <c r="H2451">
        <f t="shared" si="115"/>
        <v>52.740633257755235</v>
      </c>
      <c r="K2451">
        <v>375318321</v>
      </c>
      <c r="L2451">
        <v>7116302</v>
      </c>
      <c r="M2451">
        <f t="shared" si="116"/>
        <v>52.740639871663682</v>
      </c>
    </row>
    <row r="2452" spans="1:13" x14ac:dyDescent="0.15">
      <c r="A2452" t="s">
        <v>2902</v>
      </c>
      <c r="B2452" s="6">
        <v>25202541</v>
      </c>
      <c r="C2452" s="7">
        <v>4330420</v>
      </c>
      <c r="D2452">
        <f t="shared" si="114"/>
        <v>5.8198837526152198</v>
      </c>
      <c r="F2452">
        <v>79917256</v>
      </c>
      <c r="G2452">
        <v>1515647</v>
      </c>
      <c r="H2452">
        <f t="shared" si="115"/>
        <v>52.728145801759908</v>
      </c>
      <c r="K2452">
        <v>375611103</v>
      </c>
      <c r="L2452">
        <v>7123540</v>
      </c>
      <c r="M2452">
        <f t="shared" si="116"/>
        <v>52.728152435446418</v>
      </c>
    </row>
    <row r="2453" spans="1:13" x14ac:dyDescent="0.15">
      <c r="A2453" t="s">
        <v>2903</v>
      </c>
      <c r="B2453" s="6">
        <v>25222188</v>
      </c>
      <c r="C2453" s="7">
        <v>4334820</v>
      </c>
      <c r="D2453">
        <f t="shared" si="114"/>
        <v>5.8185087270059652</v>
      </c>
      <c r="F2453">
        <v>80045766</v>
      </c>
      <c r="G2453">
        <v>2384151</v>
      </c>
      <c r="H2453">
        <f t="shared" si="115"/>
        <v>33.574117578962074</v>
      </c>
      <c r="K2453">
        <v>376215100</v>
      </c>
      <c r="L2453">
        <v>11205509</v>
      </c>
      <c r="M2453">
        <f t="shared" si="116"/>
        <v>33.574119658464419</v>
      </c>
    </row>
    <row r="2454" spans="1:13" x14ac:dyDescent="0.15">
      <c r="A2454" t="s">
        <v>2904</v>
      </c>
      <c r="B2454" s="6">
        <v>25241838</v>
      </c>
      <c r="C2454" s="7">
        <v>4339220</v>
      </c>
      <c r="D2454">
        <f t="shared" si="114"/>
        <v>5.8171371813367383</v>
      </c>
      <c r="F2454">
        <v>80108127</v>
      </c>
      <c r="G2454">
        <v>1518727</v>
      </c>
      <c r="H2454">
        <f t="shared" si="115"/>
        <v>52.746890652500419</v>
      </c>
      <c r="K2454">
        <v>376508196</v>
      </c>
      <c r="L2454">
        <v>7138016</v>
      </c>
      <c r="M2454">
        <f t="shared" si="116"/>
        <v>52.746897177030704</v>
      </c>
    </row>
    <row r="2455" spans="1:13" x14ac:dyDescent="0.15">
      <c r="A2455" t="s">
        <v>2905</v>
      </c>
      <c r="B2455" s="6">
        <v>25261491</v>
      </c>
      <c r="C2455" s="7">
        <v>4343620</v>
      </c>
      <c r="D2455">
        <f t="shared" si="114"/>
        <v>5.8157691050322082</v>
      </c>
      <c r="F2455">
        <v>80170498</v>
      </c>
      <c r="G2455">
        <v>1520267</v>
      </c>
      <c r="H2455">
        <f t="shared" si="115"/>
        <v>52.734485455515383</v>
      </c>
      <c r="K2455">
        <v>376801340</v>
      </c>
      <c r="L2455">
        <v>7145254</v>
      </c>
      <c r="M2455">
        <f t="shared" si="116"/>
        <v>52.734492013859828</v>
      </c>
    </row>
    <row r="2456" spans="1:13" x14ac:dyDescent="0.15">
      <c r="A2456" t="s">
        <v>2906</v>
      </c>
      <c r="B2456" s="6">
        <v>25281146</v>
      </c>
      <c r="C2456" s="7">
        <v>4348520</v>
      </c>
      <c r="D2456">
        <f t="shared" si="114"/>
        <v>5.8137357077810385</v>
      </c>
      <c r="F2456">
        <v>80299239</v>
      </c>
      <c r="G2456">
        <v>2391686</v>
      </c>
      <c r="H2456">
        <f t="shared" si="115"/>
        <v>33.574323301637421</v>
      </c>
      <c r="K2456">
        <v>377406423</v>
      </c>
      <c r="L2456">
        <v>11240924</v>
      </c>
      <c r="M2456">
        <f t="shared" si="116"/>
        <v>33.574323872308007</v>
      </c>
    </row>
    <row r="2457" spans="1:13" x14ac:dyDescent="0.15">
      <c r="A2457" t="s">
        <v>2907</v>
      </c>
      <c r="B2457" s="6">
        <v>25300802</v>
      </c>
      <c r="C2457" s="7">
        <v>4353420</v>
      </c>
      <c r="D2457">
        <f t="shared" si="114"/>
        <v>5.8117071176224666</v>
      </c>
      <c r="F2457">
        <v>80361672</v>
      </c>
      <c r="G2457">
        <v>1523697</v>
      </c>
      <c r="H2457">
        <f t="shared" si="115"/>
        <v>52.741241861078677</v>
      </c>
      <c r="K2457">
        <v>377699858</v>
      </c>
      <c r="L2457">
        <v>7161375</v>
      </c>
      <c r="M2457">
        <f t="shared" si="116"/>
        <v>52.741248433436319</v>
      </c>
    </row>
    <row r="2458" spans="1:13" x14ac:dyDescent="0.15">
      <c r="A2458" t="s">
        <v>2908</v>
      </c>
      <c r="B2458" s="6">
        <v>25320460</v>
      </c>
      <c r="C2458" s="7">
        <v>4358320</v>
      </c>
      <c r="D2458">
        <f t="shared" si="114"/>
        <v>5.8096835477890565</v>
      </c>
      <c r="F2458">
        <v>80424110</v>
      </c>
      <c r="G2458">
        <v>1525412</v>
      </c>
      <c r="H2458">
        <f t="shared" si="115"/>
        <v>52.722877491458043</v>
      </c>
      <c r="K2458">
        <v>377993317</v>
      </c>
      <c r="L2458">
        <v>7169436</v>
      </c>
      <c r="M2458">
        <f t="shared" si="116"/>
        <v>52.722880432993612</v>
      </c>
    </row>
    <row r="2459" spans="1:13" x14ac:dyDescent="0.15">
      <c r="A2459" t="s">
        <v>2909</v>
      </c>
      <c r="B2459" s="6">
        <v>25340119</v>
      </c>
      <c r="C2459" s="7">
        <v>4363220</v>
      </c>
      <c r="D2459">
        <f t="shared" si="114"/>
        <v>5.8076647521784368</v>
      </c>
      <c r="F2459">
        <v>80553070</v>
      </c>
      <c r="G2459">
        <v>2399771</v>
      </c>
      <c r="H2459">
        <f t="shared" si="115"/>
        <v>33.566982016200711</v>
      </c>
      <c r="K2459">
        <v>378599429</v>
      </c>
      <c r="L2459">
        <v>11278923</v>
      </c>
      <c r="M2459">
        <f t="shared" si="116"/>
        <v>33.566984099457017</v>
      </c>
    </row>
    <row r="2460" spans="1:13" x14ac:dyDescent="0.15">
      <c r="A2460" t="s">
        <v>2910</v>
      </c>
      <c r="B2460" s="6">
        <v>25359779</v>
      </c>
      <c r="C2460" s="7">
        <v>4368120</v>
      </c>
      <c r="D2460">
        <f t="shared" si="114"/>
        <v>5.8056507147239547</v>
      </c>
      <c r="F2460">
        <v>80615566</v>
      </c>
      <c r="G2460">
        <v>1528842</v>
      </c>
      <c r="H2460">
        <f t="shared" si="115"/>
        <v>52.729821655867646</v>
      </c>
      <c r="K2460">
        <v>378893160</v>
      </c>
      <c r="L2460">
        <v>7185557</v>
      </c>
      <c r="M2460">
        <f t="shared" si="116"/>
        <v>52.729824563356743</v>
      </c>
    </row>
    <row r="2461" spans="1:13" x14ac:dyDescent="0.15">
      <c r="A2461" t="s">
        <v>2911</v>
      </c>
      <c r="B2461" s="6">
        <v>25379442</v>
      </c>
      <c r="C2461" s="7">
        <v>4373020</v>
      </c>
      <c r="D2461">
        <f t="shared" si="114"/>
        <v>5.803641876780806</v>
      </c>
      <c r="F2461">
        <v>80744694</v>
      </c>
      <c r="G2461">
        <v>1530557</v>
      </c>
      <c r="H2461">
        <f t="shared" si="115"/>
        <v>52.755104187560477</v>
      </c>
      <c r="K2461">
        <v>379500061</v>
      </c>
      <c r="L2461">
        <v>7193617</v>
      </c>
      <c r="M2461">
        <f t="shared" si="116"/>
        <v>52.755110676590093</v>
      </c>
    </row>
    <row r="2462" spans="1:13" x14ac:dyDescent="0.15">
      <c r="A2462" t="s">
        <v>2912</v>
      </c>
      <c r="B2462" s="6">
        <v>25399108</v>
      </c>
      <c r="C2462" s="7">
        <v>4377920</v>
      </c>
      <c r="D2462">
        <f t="shared" si="114"/>
        <v>5.8016382208902861</v>
      </c>
      <c r="F2462">
        <v>80807261</v>
      </c>
      <c r="G2462">
        <v>1532272</v>
      </c>
      <c r="H2462">
        <f t="shared" si="115"/>
        <v>52.736890708699242</v>
      </c>
      <c r="K2462">
        <v>379794126</v>
      </c>
      <c r="L2462">
        <v>7201678</v>
      </c>
      <c r="M2462">
        <f t="shared" si="116"/>
        <v>52.736893540644274</v>
      </c>
    </row>
    <row r="2463" spans="1:13" x14ac:dyDescent="0.15">
      <c r="A2463" t="s">
        <v>2913</v>
      </c>
      <c r="B2463" s="6">
        <v>25418775</v>
      </c>
      <c r="C2463" s="7">
        <v>4382820</v>
      </c>
      <c r="D2463">
        <f t="shared" si="114"/>
        <v>5.7996392733445594</v>
      </c>
      <c r="F2463">
        <v>80936556</v>
      </c>
      <c r="G2463">
        <v>2410551</v>
      </c>
      <c r="H2463">
        <f t="shared" si="115"/>
        <v>33.575956700356059</v>
      </c>
      <c r="K2463">
        <v>380401813</v>
      </c>
      <c r="L2463">
        <v>11329589</v>
      </c>
      <c r="M2463">
        <f t="shared" si="116"/>
        <v>33.575958757197633</v>
      </c>
    </row>
    <row r="2464" spans="1:13" x14ac:dyDescent="0.15">
      <c r="A2464" t="s">
        <v>2914</v>
      </c>
      <c r="B2464" s="6">
        <v>25438444</v>
      </c>
      <c r="C2464" s="7">
        <v>4387720</v>
      </c>
      <c r="D2464">
        <f t="shared" si="114"/>
        <v>5.7976452462782495</v>
      </c>
      <c r="F2464">
        <v>80999185</v>
      </c>
      <c r="G2464">
        <v>1535702</v>
      </c>
      <c r="H2464">
        <f t="shared" si="115"/>
        <v>52.744077301455619</v>
      </c>
      <c r="K2464">
        <v>380696169</v>
      </c>
      <c r="L2464">
        <v>7217799</v>
      </c>
      <c r="M2464">
        <f t="shared" si="116"/>
        <v>52.744080155183042</v>
      </c>
    </row>
    <row r="2465" spans="1:13" x14ac:dyDescent="0.15">
      <c r="A2465" t="s">
        <v>2915</v>
      </c>
      <c r="B2465" s="6">
        <v>25458116</v>
      </c>
      <c r="C2465" s="7">
        <v>4392620</v>
      </c>
      <c r="D2465">
        <f t="shared" si="114"/>
        <v>5.7956563508794297</v>
      </c>
      <c r="F2465">
        <v>81061822</v>
      </c>
      <c r="G2465">
        <v>1537417</v>
      </c>
      <c r="H2465">
        <f t="shared" si="115"/>
        <v>52.725982605890266</v>
      </c>
      <c r="K2465">
        <v>380990563</v>
      </c>
      <c r="L2465">
        <v>7225859</v>
      </c>
      <c r="M2465">
        <f t="shared" si="116"/>
        <v>52.725989117695214</v>
      </c>
    </row>
    <row r="2466" spans="1:13" x14ac:dyDescent="0.15">
      <c r="A2466" t="s">
        <v>2916</v>
      </c>
      <c r="B2466" s="6">
        <v>25477791</v>
      </c>
      <c r="C2466" s="7">
        <v>4397520</v>
      </c>
      <c r="D2466">
        <f t="shared" si="114"/>
        <v>5.7936725699939968</v>
      </c>
      <c r="F2466">
        <v>81191349</v>
      </c>
      <c r="G2466">
        <v>2418636</v>
      </c>
      <c r="H2466">
        <f t="shared" si="115"/>
        <v>33.569064960581088</v>
      </c>
      <c r="K2466">
        <v>381599340</v>
      </c>
      <c r="L2466">
        <v>11367589</v>
      </c>
      <c r="M2466">
        <f t="shared" si="116"/>
        <v>33.569065524800379</v>
      </c>
    </row>
    <row r="2467" spans="1:13" x14ac:dyDescent="0.15">
      <c r="A2467" t="s">
        <v>2917</v>
      </c>
      <c r="B2467" s="6">
        <v>25497469</v>
      </c>
      <c r="C2467" s="7">
        <v>4402420</v>
      </c>
      <c r="D2467">
        <f t="shared" si="114"/>
        <v>5.7916938865442189</v>
      </c>
      <c r="F2467">
        <v>81254058</v>
      </c>
      <c r="G2467">
        <v>1540847</v>
      </c>
      <c r="H2467">
        <f t="shared" si="115"/>
        <v>52.733371970091774</v>
      </c>
      <c r="K2467">
        <v>381894072</v>
      </c>
      <c r="L2467">
        <v>7241980</v>
      </c>
      <c r="M2467">
        <f t="shared" si="116"/>
        <v>52.73337844070268</v>
      </c>
    </row>
    <row r="2468" spans="1:13" x14ac:dyDescent="0.15">
      <c r="A2468" t="s">
        <v>2918</v>
      </c>
      <c r="B2468" s="6">
        <v>25517149</v>
      </c>
      <c r="C2468" s="7">
        <v>4407320</v>
      </c>
      <c r="D2468">
        <f t="shared" si="114"/>
        <v>5.7897200566330556</v>
      </c>
      <c r="F2468">
        <v>81316774</v>
      </c>
      <c r="G2468">
        <v>1542562</v>
      </c>
      <c r="H2468">
        <f t="shared" si="115"/>
        <v>52.715400742401279</v>
      </c>
      <c r="K2468">
        <v>382188837</v>
      </c>
      <c r="L2468">
        <v>7250041</v>
      </c>
      <c r="M2468">
        <f t="shared" si="116"/>
        <v>52.71540354047653</v>
      </c>
    </row>
    <row r="2469" spans="1:13" x14ac:dyDescent="0.15">
      <c r="A2469" t="s">
        <v>2919</v>
      </c>
      <c r="B2469" s="6">
        <v>25536830</v>
      </c>
      <c r="C2469" s="7">
        <v>4412220</v>
      </c>
      <c r="D2469">
        <f t="shared" si="114"/>
        <v>5.7877508374469091</v>
      </c>
      <c r="F2469">
        <v>81446527</v>
      </c>
      <c r="G2469">
        <v>2426721</v>
      </c>
      <c r="H2469">
        <f t="shared" si="115"/>
        <v>33.562377792914802</v>
      </c>
      <c r="K2469">
        <v>382798676</v>
      </c>
      <c r="L2469">
        <v>11405588</v>
      </c>
      <c r="M2469">
        <f t="shared" si="116"/>
        <v>33.562379773844192</v>
      </c>
    </row>
    <row r="2470" spans="1:13" x14ac:dyDescent="0.15">
      <c r="A2470" t="s">
        <v>2920</v>
      </c>
      <c r="B2470" s="6">
        <v>25556512</v>
      </c>
      <c r="C2470" s="7">
        <v>4417120</v>
      </c>
      <c r="D2470">
        <f t="shared" si="114"/>
        <v>5.7857862136414679</v>
      </c>
      <c r="F2470">
        <v>81509300</v>
      </c>
      <c r="G2470">
        <v>1545992</v>
      </c>
      <c r="H2470">
        <f t="shared" si="115"/>
        <v>52.722976574264294</v>
      </c>
      <c r="K2470">
        <v>383093710</v>
      </c>
      <c r="L2470">
        <v>7266162</v>
      </c>
      <c r="M2470">
        <f t="shared" si="116"/>
        <v>52.722979476648057</v>
      </c>
    </row>
    <row r="2471" spans="1:13" x14ac:dyDescent="0.15">
      <c r="A2471" t="s">
        <v>2921</v>
      </c>
      <c r="B2471" s="6">
        <v>25576196</v>
      </c>
      <c r="C2471" s="7">
        <v>4422020</v>
      </c>
      <c r="D2471">
        <f t="shared" si="114"/>
        <v>5.7838263960814285</v>
      </c>
      <c r="F2471">
        <v>81639216</v>
      </c>
      <c r="G2471">
        <v>1547707</v>
      </c>
      <c r="H2471">
        <f t="shared" si="115"/>
        <v>52.748495677799482</v>
      </c>
      <c r="K2471">
        <v>383704315</v>
      </c>
      <c r="L2471">
        <v>7274222</v>
      </c>
      <c r="M2471">
        <f t="shared" si="116"/>
        <v>52.748502176590158</v>
      </c>
    </row>
    <row r="2472" spans="1:13" x14ac:dyDescent="0.15">
      <c r="A2472" t="s">
        <v>2922</v>
      </c>
      <c r="B2472" s="6">
        <v>25595882</v>
      </c>
      <c r="C2472" s="7">
        <v>4426920</v>
      </c>
      <c r="D2472">
        <f t="shared" si="114"/>
        <v>5.7818713688072068</v>
      </c>
      <c r="F2472">
        <v>81702055</v>
      </c>
      <c r="G2472">
        <v>1549422</v>
      </c>
      <c r="H2472">
        <f t="shared" si="115"/>
        <v>52.730666661503449</v>
      </c>
      <c r="K2472">
        <v>383999658</v>
      </c>
      <c r="L2472">
        <v>7282283</v>
      </c>
      <c r="M2472">
        <f t="shared" si="116"/>
        <v>52.730669489224738</v>
      </c>
    </row>
    <row r="2473" spans="1:13" x14ac:dyDescent="0.15">
      <c r="A2473" t="s">
        <v>2923</v>
      </c>
      <c r="B2473" s="6">
        <v>25615570</v>
      </c>
      <c r="C2473" s="7">
        <v>4431820</v>
      </c>
      <c r="D2473">
        <f t="shared" si="114"/>
        <v>5.779921115929799</v>
      </c>
      <c r="F2473">
        <v>81832139</v>
      </c>
      <c r="G2473">
        <v>2437501</v>
      </c>
      <c r="H2473">
        <f t="shared" si="115"/>
        <v>33.572145816555562</v>
      </c>
      <c r="K2473">
        <v>384611053</v>
      </c>
      <c r="L2473">
        <v>11456254</v>
      </c>
      <c r="M2473">
        <f t="shared" si="116"/>
        <v>33.572147841694154</v>
      </c>
    </row>
    <row r="2474" spans="1:13" x14ac:dyDescent="0.15">
      <c r="A2474" t="s">
        <v>2924</v>
      </c>
      <c r="B2474" s="6">
        <v>25635260</v>
      </c>
      <c r="C2474" s="7">
        <v>4436720</v>
      </c>
      <c r="D2474">
        <f t="shared" si="114"/>
        <v>5.7779756216303939</v>
      </c>
      <c r="F2474">
        <v>81895041</v>
      </c>
      <c r="G2474">
        <v>1552852</v>
      </c>
      <c r="H2474">
        <f t="shared" si="115"/>
        <v>52.738471534956325</v>
      </c>
      <c r="K2474">
        <v>384906692</v>
      </c>
      <c r="L2474">
        <v>7298404</v>
      </c>
      <c r="M2474">
        <f t="shared" si="116"/>
        <v>52.738474329456139</v>
      </c>
    </row>
    <row r="2475" spans="1:13" x14ac:dyDescent="0.15">
      <c r="A2475" t="s">
        <v>2925</v>
      </c>
      <c r="B2475" s="6">
        <v>25654952</v>
      </c>
      <c r="C2475" s="7">
        <v>4441620</v>
      </c>
      <c r="D2475">
        <f t="shared" si="114"/>
        <v>5.7760348701599868</v>
      </c>
      <c r="F2475">
        <v>81957950</v>
      </c>
      <c r="G2475">
        <v>1554567</v>
      </c>
      <c r="H2475">
        <f t="shared" si="115"/>
        <v>52.72075761289156</v>
      </c>
      <c r="K2475">
        <v>385202365</v>
      </c>
      <c r="L2475">
        <v>7306464</v>
      </c>
      <c r="M2475">
        <f t="shared" si="116"/>
        <v>52.72076410696063</v>
      </c>
    </row>
    <row r="2476" spans="1:13" x14ac:dyDescent="0.15">
      <c r="A2476" t="s">
        <v>2926</v>
      </c>
      <c r="B2476" s="6">
        <v>25674646</v>
      </c>
      <c r="C2476" s="7">
        <v>4446520</v>
      </c>
      <c r="D2476">
        <f t="shared" si="114"/>
        <v>5.774098845838993</v>
      </c>
      <c r="F2476">
        <v>82088261</v>
      </c>
      <c r="G2476">
        <v>2445586</v>
      </c>
      <c r="H2476">
        <f t="shared" si="115"/>
        <v>33.565886049396752</v>
      </c>
      <c r="K2476">
        <v>385814826</v>
      </c>
      <c r="L2476">
        <v>11494254</v>
      </c>
      <c r="M2476">
        <f t="shared" si="116"/>
        <v>33.565886572543114</v>
      </c>
    </row>
    <row r="2477" spans="1:13" x14ac:dyDescent="0.15">
      <c r="A2477" t="s">
        <v>2927</v>
      </c>
      <c r="B2477" s="6">
        <v>25694341</v>
      </c>
      <c r="C2477" s="7">
        <v>4451420</v>
      </c>
      <c r="D2477">
        <f t="shared" si="114"/>
        <v>5.7721673084094514</v>
      </c>
      <c r="F2477">
        <v>82151231</v>
      </c>
      <c r="G2477">
        <v>1557997</v>
      </c>
      <c r="H2477">
        <f t="shared" si="115"/>
        <v>52.728747873070361</v>
      </c>
      <c r="K2477">
        <v>386110785</v>
      </c>
      <c r="L2477">
        <v>7322585</v>
      </c>
      <c r="M2477">
        <f t="shared" si="116"/>
        <v>52.728754258229849</v>
      </c>
    </row>
    <row r="2478" spans="1:13" x14ac:dyDescent="0.15">
      <c r="A2478" t="s">
        <v>2928</v>
      </c>
      <c r="B2478" s="6">
        <v>25714038</v>
      </c>
      <c r="C2478" s="7">
        <v>4456320</v>
      </c>
      <c r="D2478">
        <f t="shared" si="114"/>
        <v>5.7702404674709173</v>
      </c>
      <c r="F2478">
        <v>82214207</v>
      </c>
      <c r="G2478">
        <v>1559712</v>
      </c>
      <c r="H2478">
        <f t="shared" si="115"/>
        <v>52.711146032087974</v>
      </c>
      <c r="K2478">
        <v>386406772</v>
      </c>
      <c r="L2478">
        <v>7330646</v>
      </c>
      <c r="M2478">
        <f t="shared" si="116"/>
        <v>52.711148785523129</v>
      </c>
    </row>
    <row r="2479" spans="1:13" x14ac:dyDescent="0.15">
      <c r="A2479" t="s">
        <v>2929</v>
      </c>
      <c r="B2479" s="6">
        <v>25733738</v>
      </c>
      <c r="C2479" s="7">
        <v>4461220</v>
      </c>
      <c r="D2479">
        <f t="shared" si="114"/>
        <v>5.7683185317020902</v>
      </c>
      <c r="F2479">
        <v>82344744</v>
      </c>
      <c r="G2479">
        <v>2453671</v>
      </c>
      <c r="H2479">
        <f t="shared" si="115"/>
        <v>33.559814661378809</v>
      </c>
      <c r="K2479">
        <v>387020296</v>
      </c>
      <c r="L2479">
        <v>11532253</v>
      </c>
      <c r="M2479">
        <f t="shared" si="116"/>
        <v>33.559816629066326</v>
      </c>
    </row>
    <row r="2480" spans="1:13" x14ac:dyDescent="0.15">
      <c r="A2480" t="s">
        <v>2930</v>
      </c>
      <c r="B2480" s="6">
        <v>25753440</v>
      </c>
      <c r="C2480" s="7">
        <v>4466120</v>
      </c>
      <c r="D2480">
        <f t="shared" si="114"/>
        <v>5.7664012610498601</v>
      </c>
      <c r="F2480">
        <v>82407788</v>
      </c>
      <c r="G2480">
        <v>1563142</v>
      </c>
      <c r="H2480">
        <f t="shared" si="115"/>
        <v>52.719323004563883</v>
      </c>
      <c r="K2480">
        <v>387316603</v>
      </c>
      <c r="L2480">
        <v>7346767</v>
      </c>
      <c r="M2480">
        <f t="shared" si="116"/>
        <v>52.719325793236671</v>
      </c>
    </row>
    <row r="2481" spans="1:13" x14ac:dyDescent="0.15">
      <c r="A2481" t="s">
        <v>2981</v>
      </c>
      <c r="B2481" s="6">
        <v>25773143</v>
      </c>
      <c r="C2481" s="7">
        <v>4471020</v>
      </c>
      <c r="D2481">
        <f t="shared" si="114"/>
        <v>5.7644884165134576</v>
      </c>
      <c r="F2481">
        <v>82538490</v>
      </c>
      <c r="G2481">
        <v>1564857</v>
      </c>
      <c r="H2481">
        <f t="shared" si="115"/>
        <v>52.745068718739155</v>
      </c>
      <c r="K2481">
        <v>387930903</v>
      </c>
      <c r="L2481">
        <v>7354827</v>
      </c>
      <c r="M2481">
        <f t="shared" si="116"/>
        <v>52.74507517308021</v>
      </c>
    </row>
    <row r="2482" spans="1:13" x14ac:dyDescent="0.15">
      <c r="A2482" t="s">
        <v>2982</v>
      </c>
      <c r="B2482" s="6">
        <v>25792848</v>
      </c>
      <c r="C2482" s="7">
        <v>4475920</v>
      </c>
      <c r="D2482">
        <f t="shared" si="114"/>
        <v>5.7625802069742083</v>
      </c>
      <c r="F2482">
        <v>82601595</v>
      </c>
      <c r="G2482">
        <v>1566572</v>
      </c>
      <c r="H2482">
        <f t="shared" si="115"/>
        <v>52.727608434211767</v>
      </c>
      <c r="K2482">
        <v>388227496</v>
      </c>
      <c r="L2482">
        <v>7362888</v>
      </c>
      <c r="M2482">
        <f t="shared" si="116"/>
        <v>52.727611230810517</v>
      </c>
    </row>
    <row r="2483" spans="1:13" x14ac:dyDescent="0.15">
      <c r="A2483" t="s">
        <v>2983</v>
      </c>
      <c r="B2483" s="6">
        <v>25812555</v>
      </c>
      <c r="C2483" s="7">
        <v>4480820</v>
      </c>
      <c r="D2483">
        <f t="shared" si="114"/>
        <v>5.7606766172263111</v>
      </c>
      <c r="F2483">
        <v>82732465</v>
      </c>
      <c r="G2483">
        <v>2464451</v>
      </c>
      <c r="H2483">
        <f t="shared" si="115"/>
        <v>33.570342847149327</v>
      </c>
      <c r="K2483">
        <v>388842585</v>
      </c>
      <c r="L2483">
        <v>11582919</v>
      </c>
      <c r="M2483">
        <f t="shared" si="116"/>
        <v>33.570344832766246</v>
      </c>
    </row>
    <row r="2484" spans="1:13" x14ac:dyDescent="0.15">
      <c r="A2484" t="s">
        <v>2984</v>
      </c>
      <c r="B2484" s="6">
        <v>25832264</v>
      </c>
      <c r="C2484" s="7">
        <v>4485720</v>
      </c>
      <c r="D2484">
        <f t="shared" si="114"/>
        <v>5.7587776321304052</v>
      </c>
      <c r="F2484">
        <v>82795634</v>
      </c>
      <c r="G2484">
        <v>1570002</v>
      </c>
      <c r="H2484">
        <f t="shared" si="115"/>
        <v>52.736005431840212</v>
      </c>
      <c r="K2484">
        <v>389139479</v>
      </c>
      <c r="L2484">
        <v>7379009</v>
      </c>
      <c r="M2484">
        <f t="shared" si="116"/>
        <v>52.736008182128522</v>
      </c>
    </row>
    <row r="2485" spans="1:13" x14ac:dyDescent="0.15">
      <c r="A2485" t="s">
        <v>2985</v>
      </c>
      <c r="B2485" s="6">
        <v>25851975</v>
      </c>
      <c r="C2485" s="7">
        <v>4490620</v>
      </c>
      <c r="D2485">
        <f t="shared" si="114"/>
        <v>5.7568832366132074</v>
      </c>
      <c r="F2485">
        <v>82858810</v>
      </c>
      <c r="G2485">
        <v>1571717</v>
      </c>
      <c r="H2485">
        <f t="shared" si="115"/>
        <v>52.718657366434286</v>
      </c>
      <c r="K2485">
        <v>389436407</v>
      </c>
      <c r="L2485">
        <v>7387069</v>
      </c>
      <c r="M2485">
        <f t="shared" si="116"/>
        <v>52.718663789386561</v>
      </c>
    </row>
    <row r="2486" spans="1:13" x14ac:dyDescent="0.15">
      <c r="A2486" t="s">
        <v>2986</v>
      </c>
      <c r="B2486" s="6">
        <v>25871687</v>
      </c>
      <c r="C2486" s="7">
        <v>4495520</v>
      </c>
      <c r="D2486">
        <f t="shared" si="114"/>
        <v>5.7549931932234761</v>
      </c>
      <c r="F2486">
        <v>82989903</v>
      </c>
      <c r="G2486">
        <v>2472536</v>
      </c>
      <c r="H2486">
        <f t="shared" si="115"/>
        <v>33.564689452448825</v>
      </c>
      <c r="K2486">
        <v>390052544</v>
      </c>
      <c r="L2486">
        <v>11620919</v>
      </c>
      <c r="M2486">
        <f t="shared" si="116"/>
        <v>33.564690021503466</v>
      </c>
    </row>
    <row r="2487" spans="1:13" x14ac:dyDescent="0.15">
      <c r="A2487" t="s">
        <v>2987</v>
      </c>
      <c r="B2487" s="6">
        <v>25891400</v>
      </c>
      <c r="C2487" s="7">
        <v>4500420</v>
      </c>
      <c r="D2487">
        <f t="shared" si="114"/>
        <v>5.7531074877455879</v>
      </c>
      <c r="F2487">
        <v>83053138</v>
      </c>
      <c r="G2487">
        <v>1575147</v>
      </c>
      <c r="H2487">
        <f t="shared" si="115"/>
        <v>52.727229902986835</v>
      </c>
      <c r="K2487">
        <v>390349748</v>
      </c>
      <c r="L2487">
        <v>7403190</v>
      </c>
      <c r="M2487">
        <f t="shared" si="116"/>
        <v>52.727236231948659</v>
      </c>
    </row>
    <row r="2488" spans="1:13" x14ac:dyDescent="0.15">
      <c r="A2488" t="s">
        <v>2988</v>
      </c>
      <c r="B2488" s="6">
        <v>25911114</v>
      </c>
      <c r="C2488" s="7">
        <v>4505320</v>
      </c>
      <c r="D2488">
        <f t="shared" si="114"/>
        <v>5.751226106025765</v>
      </c>
      <c r="F2488">
        <v>83116375</v>
      </c>
      <c r="G2488">
        <v>1576862</v>
      </c>
      <c r="H2488">
        <f t="shared" si="115"/>
        <v>52.709986669727598</v>
      </c>
      <c r="K2488">
        <v>390646962</v>
      </c>
      <c r="L2488">
        <v>7411251</v>
      </c>
      <c r="M2488">
        <f t="shared" si="116"/>
        <v>52.709989447125729</v>
      </c>
    </row>
    <row r="2489" spans="1:13" x14ac:dyDescent="0.15">
      <c r="A2489" t="s">
        <v>2989</v>
      </c>
      <c r="B2489" s="6">
        <v>25930831</v>
      </c>
      <c r="C2489" s="7">
        <v>4510220</v>
      </c>
      <c r="D2489">
        <f t="shared" si="114"/>
        <v>5.7493494774090843</v>
      </c>
      <c r="F2489">
        <v>83247690</v>
      </c>
      <c r="G2489">
        <v>2480621</v>
      </c>
      <c r="H2489">
        <f t="shared" si="115"/>
        <v>33.559213600142868</v>
      </c>
      <c r="K2489">
        <v>391264143</v>
      </c>
      <c r="L2489">
        <v>11658918</v>
      </c>
      <c r="M2489">
        <f t="shared" si="116"/>
        <v>33.559215615033914</v>
      </c>
    </row>
    <row r="2490" spans="1:13" x14ac:dyDescent="0.15">
      <c r="A2490" t="s">
        <v>2990</v>
      </c>
      <c r="B2490" s="6">
        <v>25950550</v>
      </c>
      <c r="C2490" s="7">
        <v>4515120</v>
      </c>
      <c r="D2490">
        <f t="shared" si="114"/>
        <v>5.7474773649426814</v>
      </c>
      <c r="F2490">
        <v>83310996</v>
      </c>
      <c r="G2490">
        <v>1580292</v>
      </c>
      <c r="H2490">
        <f t="shared" si="115"/>
        <v>52.718735524827061</v>
      </c>
      <c r="K2490">
        <v>391561681</v>
      </c>
      <c r="L2490">
        <v>7427372</v>
      </c>
      <c r="M2490">
        <f t="shared" si="116"/>
        <v>52.718738337059193</v>
      </c>
    </row>
    <row r="2491" spans="1:13" x14ac:dyDescent="0.15">
      <c r="A2491" t="s">
        <v>2991</v>
      </c>
      <c r="B2491" s="6">
        <v>25970272</v>
      </c>
      <c r="C2491" s="7">
        <v>4520020</v>
      </c>
      <c r="D2491">
        <f t="shared" si="114"/>
        <v>5.7456099751771008</v>
      </c>
      <c r="F2491">
        <v>83442483</v>
      </c>
      <c r="G2491">
        <v>1582007</v>
      </c>
      <c r="H2491">
        <f t="shared" si="115"/>
        <v>52.744698980472272</v>
      </c>
      <c r="K2491">
        <v>392179670</v>
      </c>
      <c r="L2491">
        <v>7435432</v>
      </c>
      <c r="M2491">
        <f t="shared" si="116"/>
        <v>52.744705351350127</v>
      </c>
    </row>
    <row r="2492" spans="1:13" x14ac:dyDescent="0.15">
      <c r="A2492" t="s">
        <v>2992</v>
      </c>
      <c r="B2492" s="6">
        <v>25989996</v>
      </c>
      <c r="C2492" s="7">
        <v>4524920</v>
      </c>
      <c r="D2492">
        <f t="shared" si="114"/>
        <v>5.743747071771435</v>
      </c>
      <c r="F2492">
        <v>83505856</v>
      </c>
      <c r="G2492">
        <v>1583722</v>
      </c>
      <c r="H2492">
        <f t="shared" si="115"/>
        <v>52.727597393987075</v>
      </c>
      <c r="K2492">
        <v>392477523</v>
      </c>
      <c r="L2492">
        <v>7443493</v>
      </c>
      <c r="M2492">
        <f t="shared" si="116"/>
        <v>52.727600200604741</v>
      </c>
    </row>
    <row r="2493" spans="1:13" x14ac:dyDescent="0.15">
      <c r="A2493" t="s">
        <v>2993</v>
      </c>
      <c r="B2493" s="6">
        <v>26009722</v>
      </c>
      <c r="C2493" s="7">
        <v>4529820</v>
      </c>
      <c r="D2493">
        <f t="shared" si="114"/>
        <v>5.7418886401667173</v>
      </c>
      <c r="F2493">
        <v>83637511</v>
      </c>
      <c r="G2493">
        <v>2491401</v>
      </c>
      <c r="H2493">
        <f t="shared" si="115"/>
        <v>33.570473400307698</v>
      </c>
      <c r="K2493">
        <v>393096301</v>
      </c>
      <c r="L2493">
        <v>11709584</v>
      </c>
      <c r="M2493">
        <f t="shared" si="116"/>
        <v>33.570475347373574</v>
      </c>
    </row>
    <row r="2494" spans="1:13" x14ac:dyDescent="0.15">
      <c r="A2494" t="s">
        <v>2994</v>
      </c>
      <c r="B2494" s="6">
        <v>26029451</v>
      </c>
      <c r="C2494" s="7">
        <v>4534720</v>
      </c>
      <c r="D2494">
        <f t="shared" si="114"/>
        <v>5.7400348863876935</v>
      </c>
      <c r="F2494">
        <v>83700952</v>
      </c>
      <c r="G2494">
        <v>1587152</v>
      </c>
      <c r="H2494">
        <f t="shared" si="115"/>
        <v>52.736569654324221</v>
      </c>
      <c r="K2494">
        <v>393394474</v>
      </c>
      <c r="L2494">
        <v>7459614</v>
      </c>
      <c r="M2494">
        <f t="shared" si="116"/>
        <v>52.736572428546573</v>
      </c>
    </row>
    <row r="2495" spans="1:13" x14ac:dyDescent="0.15">
      <c r="A2495" t="s">
        <v>2995</v>
      </c>
      <c r="B2495" s="6">
        <v>26049183</v>
      </c>
      <c r="C2495" s="7">
        <v>4539620</v>
      </c>
      <c r="D2495">
        <f t="shared" si="114"/>
        <v>5.7381857952868298</v>
      </c>
      <c r="F2495">
        <v>83764403</v>
      </c>
      <c r="G2495">
        <v>1588867</v>
      </c>
      <c r="H2495">
        <f t="shared" si="115"/>
        <v>52.719581311714578</v>
      </c>
      <c r="K2495">
        <v>393692694</v>
      </c>
      <c r="L2495">
        <v>7467674</v>
      </c>
      <c r="M2495">
        <f t="shared" si="116"/>
        <v>52.719587652058728</v>
      </c>
    </row>
    <row r="2496" spans="1:13" x14ac:dyDescent="0.15">
      <c r="A2496" t="s">
        <v>2996</v>
      </c>
      <c r="B2496" s="6">
        <v>26068918</v>
      </c>
      <c r="C2496" s="7">
        <v>4544520</v>
      </c>
      <c r="D2496">
        <f t="shared" si="114"/>
        <v>5.7363413517819266</v>
      </c>
      <c r="F2496">
        <v>83896294</v>
      </c>
      <c r="G2496">
        <v>2499486</v>
      </c>
      <c r="H2496">
        <f t="shared" si="115"/>
        <v>33.565418650074456</v>
      </c>
      <c r="K2496">
        <v>394312581</v>
      </c>
      <c r="L2496">
        <v>11747584</v>
      </c>
      <c r="M2496">
        <f t="shared" si="116"/>
        <v>33.565419153419121</v>
      </c>
    </row>
    <row r="2497" spans="1:13" x14ac:dyDescent="0.15">
      <c r="A2497" t="s">
        <v>2997</v>
      </c>
      <c r="B2497" s="6">
        <v>26088654</v>
      </c>
      <c r="C2497" s="7">
        <v>4549420</v>
      </c>
      <c r="D2497">
        <f t="shared" si="114"/>
        <v>5.734501101239279</v>
      </c>
      <c r="F2497">
        <v>83959810</v>
      </c>
      <c r="G2497">
        <v>1592297</v>
      </c>
      <c r="H2497">
        <f t="shared" si="115"/>
        <v>52.728737163983858</v>
      </c>
      <c r="K2497">
        <v>394611107</v>
      </c>
      <c r="L2497">
        <v>7483795</v>
      </c>
      <c r="M2497">
        <f t="shared" si="116"/>
        <v>52.728743505133423</v>
      </c>
    </row>
    <row r="2498" spans="1:13" x14ac:dyDescent="0.15">
      <c r="A2498" t="s">
        <v>2998</v>
      </c>
      <c r="B2498" s="6">
        <v>26108392</v>
      </c>
      <c r="C2498" s="7">
        <v>4554320</v>
      </c>
      <c r="D2498">
        <f t="shared" ref="D2498:D2561" si="117">B2498/C2498</f>
        <v>5.732665249696991</v>
      </c>
      <c r="F2498">
        <v>84023332</v>
      </c>
      <c r="G2498">
        <v>1594012</v>
      </c>
      <c r="H2498">
        <f t="shared" ref="H2498:H2561" si="118">F2498/G2498</f>
        <v>52.711856623413126</v>
      </c>
      <c r="K2498">
        <v>394909660</v>
      </c>
      <c r="L2498">
        <v>7491856</v>
      </c>
      <c r="M2498">
        <f t="shared" ref="M2498:M2561" si="119">K2498/L2498</f>
        <v>52.711859384376851</v>
      </c>
    </row>
    <row r="2499" spans="1:13" x14ac:dyDescent="0.15">
      <c r="A2499" t="s">
        <v>2999</v>
      </c>
      <c r="B2499" s="6">
        <v>26128132</v>
      </c>
      <c r="C2499" s="7">
        <v>4559220</v>
      </c>
      <c r="D2499">
        <f t="shared" si="117"/>
        <v>5.7308337829716489</v>
      </c>
      <c r="F2499">
        <v>84155446</v>
      </c>
      <c r="G2499">
        <v>2507571</v>
      </c>
      <c r="H2499">
        <f t="shared" si="118"/>
        <v>33.560543649611517</v>
      </c>
      <c r="K2499">
        <v>395530596</v>
      </c>
      <c r="L2499">
        <v>11785583</v>
      </c>
      <c r="M2499">
        <f t="shared" si="119"/>
        <v>33.560545625956728</v>
      </c>
    </row>
    <row r="2500" spans="1:13" x14ac:dyDescent="0.15">
      <c r="A2500" t="s">
        <v>3000</v>
      </c>
      <c r="B2500" s="6">
        <v>26147875</v>
      </c>
      <c r="C2500" s="7">
        <v>4564120</v>
      </c>
      <c r="D2500">
        <f t="shared" si="117"/>
        <v>5.7290069060410334</v>
      </c>
      <c r="F2500">
        <v>84219036</v>
      </c>
      <c r="G2500">
        <v>1597442</v>
      </c>
      <c r="H2500">
        <f t="shared" si="118"/>
        <v>52.721185495310628</v>
      </c>
      <c r="K2500">
        <v>395829469</v>
      </c>
      <c r="L2500">
        <v>7507977</v>
      </c>
      <c r="M2500">
        <f t="shared" si="119"/>
        <v>52.721188277481403</v>
      </c>
    </row>
    <row r="2501" spans="1:13" x14ac:dyDescent="0.15">
      <c r="A2501" t="s">
        <v>3001</v>
      </c>
      <c r="B2501" s="6">
        <v>26167620</v>
      </c>
      <c r="C2501" s="7">
        <v>4569020</v>
      </c>
      <c r="D2501">
        <f t="shared" si="117"/>
        <v>5.7271843852729907</v>
      </c>
      <c r="F2501">
        <v>84351322</v>
      </c>
      <c r="G2501">
        <v>1599157</v>
      </c>
      <c r="H2501">
        <f t="shared" si="118"/>
        <v>52.747367519261708</v>
      </c>
      <c r="K2501">
        <v>396451213</v>
      </c>
      <c r="L2501">
        <v>7516037</v>
      </c>
      <c r="M2501">
        <f t="shared" si="119"/>
        <v>52.747373782220606</v>
      </c>
    </row>
    <row r="2502" spans="1:13" x14ac:dyDescent="0.15">
      <c r="A2502" t="s">
        <v>3002</v>
      </c>
      <c r="B2502" s="6">
        <v>26187368</v>
      </c>
      <c r="C2502" s="7">
        <v>4573920</v>
      </c>
      <c r="D2502">
        <f t="shared" si="117"/>
        <v>5.7253664252982128</v>
      </c>
      <c r="F2502">
        <v>84414979</v>
      </c>
      <c r="G2502">
        <v>1600872</v>
      </c>
      <c r="H2502">
        <f t="shared" si="118"/>
        <v>52.730623685091622</v>
      </c>
      <c r="K2502">
        <v>396750401</v>
      </c>
      <c r="L2502">
        <v>7524098</v>
      </c>
      <c r="M2502">
        <f t="shared" si="119"/>
        <v>52.730626448512503</v>
      </c>
    </row>
    <row r="2503" spans="1:13" x14ac:dyDescent="0.15">
      <c r="A2503" t="s">
        <v>3003</v>
      </c>
      <c r="B2503" s="6">
        <v>26207118</v>
      </c>
      <c r="C2503" s="7">
        <v>4578820</v>
      </c>
      <c r="D2503">
        <f t="shared" si="117"/>
        <v>5.7235527930776922</v>
      </c>
      <c r="F2503">
        <v>84547438</v>
      </c>
      <c r="G2503">
        <v>2518351</v>
      </c>
      <c r="H2503">
        <f t="shared" si="118"/>
        <v>33.572539332285295</v>
      </c>
      <c r="K2503">
        <v>397372958</v>
      </c>
      <c r="L2503">
        <v>11836249</v>
      </c>
      <c r="M2503">
        <f t="shared" si="119"/>
        <v>33.572541267085541</v>
      </c>
    </row>
    <row r="2504" spans="1:13" x14ac:dyDescent="0.15">
      <c r="A2504" t="s">
        <v>3004</v>
      </c>
      <c r="B2504" s="6">
        <v>26226871</v>
      </c>
      <c r="C2504" s="7">
        <v>4583720</v>
      </c>
      <c r="D2504">
        <f t="shared" si="117"/>
        <v>5.7217436928957266</v>
      </c>
      <c r="F2504">
        <v>84611164</v>
      </c>
      <c r="G2504">
        <v>1604302</v>
      </c>
      <c r="H2504">
        <f t="shared" si="118"/>
        <v>52.740172361562848</v>
      </c>
      <c r="K2504">
        <v>397672470</v>
      </c>
      <c r="L2504">
        <v>7540219</v>
      </c>
      <c r="M2504">
        <f t="shared" si="119"/>
        <v>52.740175053271003</v>
      </c>
    </row>
    <row r="2505" spans="1:13" x14ac:dyDescent="0.15">
      <c r="A2505" t="s">
        <v>3005</v>
      </c>
      <c r="B2505" s="6">
        <v>26246626</v>
      </c>
      <c r="C2505" s="7">
        <v>4588620</v>
      </c>
      <c r="D2505">
        <f t="shared" si="117"/>
        <v>5.7199388923031327</v>
      </c>
      <c r="F2505">
        <v>84674895</v>
      </c>
      <c r="G2505">
        <v>1606017</v>
      </c>
      <c r="H2505">
        <f t="shared" si="118"/>
        <v>52.723535927701889</v>
      </c>
      <c r="K2505">
        <v>397972006</v>
      </c>
      <c r="L2505">
        <v>7548279</v>
      </c>
      <c r="M2505">
        <f t="shared" si="119"/>
        <v>52.723542147819387</v>
      </c>
    </row>
    <row r="2506" spans="1:13" x14ac:dyDescent="0.15">
      <c r="A2506" t="s">
        <v>3006</v>
      </c>
      <c r="B2506" s="6">
        <v>26266382</v>
      </c>
      <c r="C2506" s="7">
        <v>4593520</v>
      </c>
      <c r="D2506">
        <f t="shared" si="117"/>
        <v>5.7181381598425611</v>
      </c>
      <c r="F2506">
        <v>84807580</v>
      </c>
      <c r="G2506">
        <v>2526436</v>
      </c>
      <c r="H2506">
        <f t="shared" si="118"/>
        <v>33.568069802678558</v>
      </c>
      <c r="K2506">
        <v>398595626</v>
      </c>
      <c r="L2506">
        <v>11874249</v>
      </c>
      <c r="M2506">
        <f t="shared" si="119"/>
        <v>33.568070368071275</v>
      </c>
    </row>
    <row r="2507" spans="1:13" x14ac:dyDescent="0.15">
      <c r="A2507" t="s">
        <v>3007</v>
      </c>
      <c r="B2507" s="6">
        <v>26286139</v>
      </c>
      <c r="C2507" s="7">
        <v>4598420</v>
      </c>
      <c r="D2507">
        <f t="shared" si="117"/>
        <v>5.7163414825092094</v>
      </c>
      <c r="F2507">
        <v>84871370</v>
      </c>
      <c r="G2507">
        <v>1609447</v>
      </c>
      <c r="H2507">
        <f t="shared" si="118"/>
        <v>52.733249370746599</v>
      </c>
      <c r="K2507">
        <v>398895439</v>
      </c>
      <c r="L2507">
        <v>7564400</v>
      </c>
      <c r="M2507">
        <f t="shared" si="119"/>
        <v>52.73325564486278</v>
      </c>
    </row>
    <row r="2508" spans="1:13" x14ac:dyDescent="0.15">
      <c r="A2508" t="s">
        <v>3008</v>
      </c>
      <c r="B2508" s="6">
        <v>26305899</v>
      </c>
      <c r="C2508" s="7">
        <v>4603320</v>
      </c>
      <c r="D2508">
        <f t="shared" si="117"/>
        <v>5.7145492818226842</v>
      </c>
      <c r="F2508">
        <v>84935170</v>
      </c>
      <c r="G2508">
        <v>1611162</v>
      </c>
      <c r="H2508">
        <f t="shared" si="118"/>
        <v>52.716716258203704</v>
      </c>
      <c r="K2508">
        <v>399195299</v>
      </c>
      <c r="L2508">
        <v>7572461</v>
      </c>
      <c r="M2508">
        <f t="shared" si="119"/>
        <v>52.71671904285806</v>
      </c>
    </row>
    <row r="2509" spans="1:13" x14ac:dyDescent="0.15">
      <c r="A2509" t="s">
        <v>3009</v>
      </c>
      <c r="B2509" s="6">
        <v>26325662</v>
      </c>
      <c r="C2509" s="7">
        <v>4608220</v>
      </c>
      <c r="D2509">
        <f t="shared" si="117"/>
        <v>5.7127615435026975</v>
      </c>
      <c r="F2509">
        <v>85068085</v>
      </c>
      <c r="G2509">
        <v>2534521</v>
      </c>
      <c r="H2509">
        <f t="shared" si="118"/>
        <v>33.563772010569252</v>
      </c>
      <c r="K2509">
        <v>399819999</v>
      </c>
      <c r="L2509">
        <v>11912248</v>
      </c>
      <c r="M2509">
        <f t="shared" si="119"/>
        <v>33.563773940905193</v>
      </c>
    </row>
    <row r="2510" spans="1:13" x14ac:dyDescent="0.15">
      <c r="A2510" t="s">
        <v>3010</v>
      </c>
      <c r="B2510" s="6">
        <v>26345426</v>
      </c>
      <c r="C2510" s="7">
        <v>4613120</v>
      </c>
      <c r="D2510">
        <f t="shared" si="117"/>
        <v>5.7109778197835741</v>
      </c>
      <c r="F2510">
        <v>85131950</v>
      </c>
      <c r="G2510">
        <v>1614592</v>
      </c>
      <c r="H2510">
        <f t="shared" si="118"/>
        <v>52.726602138496908</v>
      </c>
      <c r="K2510">
        <v>400120165</v>
      </c>
      <c r="L2510">
        <v>7588582</v>
      </c>
      <c r="M2510">
        <f t="shared" si="119"/>
        <v>52.726604917756703</v>
      </c>
    </row>
    <row r="2511" spans="1:13" x14ac:dyDescent="0.15">
      <c r="A2511" t="s">
        <v>3011</v>
      </c>
      <c r="B2511" s="6">
        <v>26365191</v>
      </c>
      <c r="C2511" s="7">
        <v>4618020</v>
      </c>
      <c r="D2511">
        <f t="shared" si="117"/>
        <v>5.709198097886107</v>
      </c>
      <c r="F2511">
        <v>85265027</v>
      </c>
      <c r="G2511">
        <v>1616307</v>
      </c>
      <c r="H2511">
        <f t="shared" si="118"/>
        <v>52.752989995093756</v>
      </c>
      <c r="K2511">
        <v>400745626</v>
      </c>
      <c r="L2511">
        <v>7596642</v>
      </c>
      <c r="M2511">
        <f t="shared" si="119"/>
        <v>52.752996126446398</v>
      </c>
    </row>
    <row r="2512" spans="1:13" x14ac:dyDescent="0.15">
      <c r="A2512" t="s">
        <v>3012</v>
      </c>
      <c r="B2512" s="6">
        <v>26384958</v>
      </c>
      <c r="C2512" s="7">
        <v>4622920</v>
      </c>
      <c r="D2512">
        <f t="shared" si="117"/>
        <v>5.7074225813987693</v>
      </c>
      <c r="F2512">
        <v>85328953</v>
      </c>
      <c r="G2512">
        <v>1618022</v>
      </c>
      <c r="H2512">
        <f t="shared" si="118"/>
        <v>52.736583927783428</v>
      </c>
      <c r="K2512">
        <v>401046079</v>
      </c>
      <c r="L2512">
        <v>7604703</v>
      </c>
      <c r="M2512">
        <f t="shared" si="119"/>
        <v>52.73658668852682</v>
      </c>
    </row>
    <row r="2513" spans="1:13" x14ac:dyDescent="0.15">
      <c r="A2513" t="s">
        <v>3013</v>
      </c>
      <c r="B2513" s="6">
        <v>26404726</v>
      </c>
      <c r="C2513" s="7">
        <v>4627820</v>
      </c>
      <c r="D2513">
        <f t="shared" si="117"/>
        <v>5.705651040878859</v>
      </c>
      <c r="F2513">
        <v>85462195</v>
      </c>
      <c r="G2513">
        <v>2545301</v>
      </c>
      <c r="H2513">
        <f t="shared" si="118"/>
        <v>33.576459129981089</v>
      </c>
      <c r="K2513">
        <v>401672316</v>
      </c>
      <c r="L2513">
        <v>11962914</v>
      </c>
      <c r="M2513">
        <f t="shared" si="119"/>
        <v>33.576461052883936</v>
      </c>
    </row>
    <row r="2514" spans="1:13" x14ac:dyDescent="0.15">
      <c r="A2514" t="s">
        <v>3014</v>
      </c>
      <c r="B2514" s="6">
        <v>26424497</v>
      </c>
      <c r="C2514" s="7">
        <v>4632720</v>
      </c>
      <c r="D2514">
        <f t="shared" si="117"/>
        <v>5.7038838954221278</v>
      </c>
      <c r="F2514">
        <v>85526187</v>
      </c>
      <c r="G2514">
        <v>1621452</v>
      </c>
      <c r="H2514">
        <f t="shared" si="118"/>
        <v>52.7466659512585</v>
      </c>
      <c r="K2514">
        <v>401973078</v>
      </c>
      <c r="L2514">
        <v>7620824</v>
      </c>
      <c r="M2514">
        <f t="shared" si="119"/>
        <v>52.746668601715513</v>
      </c>
    </row>
    <row r="2515" spans="1:13" x14ac:dyDescent="0.15">
      <c r="A2515" t="s">
        <v>3015</v>
      </c>
      <c r="B2515" s="6">
        <v>26444270</v>
      </c>
      <c r="C2515" s="7">
        <v>4637620</v>
      </c>
      <c r="D2515">
        <f t="shared" si="117"/>
        <v>5.7021209154695729</v>
      </c>
      <c r="F2515">
        <v>85590185</v>
      </c>
      <c r="G2515">
        <v>1623167</v>
      </c>
      <c r="H2515">
        <f t="shared" si="118"/>
        <v>52.730362926303947</v>
      </c>
      <c r="K2515">
        <v>402273869</v>
      </c>
      <c r="L2515">
        <v>7628884</v>
      </c>
      <c r="M2515">
        <f t="shared" si="119"/>
        <v>52.730369081506545</v>
      </c>
    </row>
    <row r="2516" spans="1:13" x14ac:dyDescent="0.15">
      <c r="A2516" t="s">
        <v>3016</v>
      </c>
      <c r="B2516" s="6">
        <v>26464044</v>
      </c>
      <c r="C2516" s="7">
        <v>4642520</v>
      </c>
      <c r="D2516">
        <f t="shared" si="117"/>
        <v>5.7003618724313521</v>
      </c>
      <c r="F2516">
        <v>85723653</v>
      </c>
      <c r="G2516">
        <v>2553386</v>
      </c>
      <c r="H2516">
        <f t="shared" si="118"/>
        <v>33.572539757012848</v>
      </c>
      <c r="K2516">
        <v>402901169</v>
      </c>
      <c r="L2516">
        <v>12000914</v>
      </c>
      <c r="M2516">
        <f t="shared" si="119"/>
        <v>33.57254030817986</v>
      </c>
    </row>
    <row r="2517" spans="1:13" x14ac:dyDescent="0.15">
      <c r="A2517" t="s">
        <v>3017</v>
      </c>
      <c r="B2517" s="6">
        <v>26483820</v>
      </c>
      <c r="C2517" s="7">
        <v>4647420</v>
      </c>
      <c r="D2517">
        <f t="shared" si="117"/>
        <v>5.6986069690279768</v>
      </c>
      <c r="F2517">
        <v>85787713</v>
      </c>
      <c r="G2517">
        <v>1626597</v>
      </c>
      <c r="H2517">
        <f t="shared" si="118"/>
        <v>52.740606923534223</v>
      </c>
      <c r="K2517">
        <v>403202251</v>
      </c>
      <c r="L2517">
        <v>7645005</v>
      </c>
      <c r="M2517">
        <f t="shared" si="119"/>
        <v>52.740613119285072</v>
      </c>
    </row>
    <row r="2518" spans="1:13" x14ac:dyDescent="0.15">
      <c r="A2518" t="s">
        <v>3018</v>
      </c>
      <c r="B2518" s="6">
        <v>26503597</v>
      </c>
      <c r="C2518" s="7">
        <v>4652320</v>
      </c>
      <c r="D2518">
        <f t="shared" si="117"/>
        <v>5.6968559772328646</v>
      </c>
      <c r="F2518">
        <v>85851775</v>
      </c>
      <c r="G2518">
        <v>1628312</v>
      </c>
      <c r="H2518">
        <f t="shared" si="118"/>
        <v>52.724401097578351</v>
      </c>
      <c r="K2518">
        <v>403503342</v>
      </c>
      <c r="L2518">
        <v>7653066</v>
      </c>
      <c r="M2518">
        <f t="shared" si="119"/>
        <v>52.724403787972037</v>
      </c>
    </row>
    <row r="2519" spans="1:13" x14ac:dyDescent="0.15">
      <c r="A2519" t="s">
        <v>3019</v>
      </c>
      <c r="B2519" s="6">
        <v>26523375</v>
      </c>
      <c r="C2519" s="7">
        <v>4657220</v>
      </c>
      <c r="D2519">
        <f t="shared" si="117"/>
        <v>5.6951088846994562</v>
      </c>
      <c r="F2519">
        <v>85985466</v>
      </c>
      <c r="G2519">
        <v>2561471</v>
      </c>
      <c r="H2519">
        <f t="shared" si="118"/>
        <v>33.568783718418047</v>
      </c>
      <c r="K2519">
        <v>404131690</v>
      </c>
      <c r="L2519">
        <v>12038913</v>
      </c>
      <c r="M2519">
        <f t="shared" si="119"/>
        <v>33.568785653654942</v>
      </c>
    </row>
    <row r="2520" spans="1:13" x14ac:dyDescent="0.15">
      <c r="A2520" t="s">
        <v>3020</v>
      </c>
      <c r="B2520" s="6">
        <v>26543154</v>
      </c>
      <c r="C2520" s="7">
        <v>4662120</v>
      </c>
      <c r="D2520">
        <f t="shared" si="117"/>
        <v>5.6933656791330982</v>
      </c>
      <c r="F2520">
        <v>86049586</v>
      </c>
      <c r="G2520">
        <v>1631742</v>
      </c>
      <c r="H2520">
        <f t="shared" si="118"/>
        <v>52.73479876107865</v>
      </c>
      <c r="K2520">
        <v>404433054</v>
      </c>
      <c r="L2520">
        <v>7669187</v>
      </c>
      <c r="M2520">
        <f t="shared" si="119"/>
        <v>52.734801485476886</v>
      </c>
    </row>
    <row r="2521" spans="1:13" x14ac:dyDescent="0.15">
      <c r="A2521" t="s">
        <v>3021</v>
      </c>
      <c r="B2521" s="6">
        <v>26562936</v>
      </c>
      <c r="C2521" s="7">
        <v>4667020</v>
      </c>
      <c r="D2521">
        <f t="shared" si="117"/>
        <v>5.6916267768297546</v>
      </c>
      <c r="F2521">
        <v>86183445</v>
      </c>
      <c r="G2521">
        <v>1633457</v>
      </c>
      <c r="H2521">
        <f t="shared" si="118"/>
        <v>52.761379699618665</v>
      </c>
      <c r="K2521">
        <v>405062191</v>
      </c>
      <c r="L2521">
        <v>7677247</v>
      </c>
      <c r="M2521">
        <f t="shared" si="119"/>
        <v>52.761385819682495</v>
      </c>
    </row>
    <row r="2522" spans="1:13" x14ac:dyDescent="0.15">
      <c r="A2522" t="s">
        <v>3022</v>
      </c>
      <c r="B2522" s="6">
        <v>26582719</v>
      </c>
      <c r="C2522" s="7">
        <v>4671920</v>
      </c>
      <c r="D2522">
        <f t="shared" si="117"/>
        <v>5.6898917361598658</v>
      </c>
      <c r="F2522">
        <v>86247631</v>
      </c>
      <c r="G2522">
        <v>1635172</v>
      </c>
      <c r="H2522">
        <f t="shared" si="118"/>
        <v>52.745295907708794</v>
      </c>
      <c r="K2522">
        <v>405363865</v>
      </c>
      <c r="L2522">
        <v>7685308</v>
      </c>
      <c r="M2522">
        <f t="shared" si="119"/>
        <v>52.745298561879366</v>
      </c>
    </row>
    <row r="2523" spans="1:13" x14ac:dyDescent="0.15">
      <c r="A2523" t="s">
        <v>3023</v>
      </c>
      <c r="B2523" s="6">
        <v>26602505</v>
      </c>
      <c r="C2523" s="7">
        <v>4676820</v>
      </c>
      <c r="D2523">
        <f t="shared" si="117"/>
        <v>5.6881609726266991</v>
      </c>
      <c r="F2523">
        <v>86381658</v>
      </c>
      <c r="G2523">
        <v>2572251</v>
      </c>
      <c r="H2523">
        <f t="shared" si="118"/>
        <v>33.582126316599741</v>
      </c>
      <c r="K2523">
        <v>405993792</v>
      </c>
      <c r="L2523">
        <v>12089579</v>
      </c>
      <c r="M2523">
        <f t="shared" si="119"/>
        <v>33.582128211412488</v>
      </c>
    </row>
    <row r="2524" spans="1:13" x14ac:dyDescent="0.15">
      <c r="A2524" t="s">
        <v>3024</v>
      </c>
      <c r="B2524" s="6">
        <v>26622294</v>
      </c>
      <c r="C2524" s="7">
        <v>4681720</v>
      </c>
      <c r="D2524">
        <f t="shared" si="117"/>
        <v>5.6864344728005944</v>
      </c>
      <c r="F2524">
        <v>86445916</v>
      </c>
      <c r="G2524">
        <v>1638602</v>
      </c>
      <c r="H2524">
        <f t="shared" si="118"/>
        <v>52.755895574398174</v>
      </c>
      <c r="K2524">
        <v>406295805</v>
      </c>
      <c r="L2524">
        <v>7701429</v>
      </c>
      <c r="M2524">
        <f t="shared" si="119"/>
        <v>52.755898288486463</v>
      </c>
    </row>
    <row r="2525" spans="1:13" x14ac:dyDescent="0.15">
      <c r="A2525" t="s">
        <v>3025</v>
      </c>
      <c r="B2525" s="6">
        <v>26642084</v>
      </c>
      <c r="C2525" s="7">
        <v>4686620</v>
      </c>
      <c r="D2525">
        <f t="shared" si="117"/>
        <v>5.6847117965612748</v>
      </c>
      <c r="F2525">
        <v>86510176</v>
      </c>
      <c r="G2525">
        <v>1640317</v>
      </c>
      <c r="H2525">
        <f t="shared" si="118"/>
        <v>52.73991307777704</v>
      </c>
      <c r="K2525">
        <v>406597827</v>
      </c>
      <c r="L2525">
        <v>7709489</v>
      </c>
      <c r="M2525">
        <f t="shared" si="119"/>
        <v>52.739919208653127</v>
      </c>
    </row>
    <row r="2526" spans="1:13" x14ac:dyDescent="0.15">
      <c r="A2526" t="s">
        <v>3026</v>
      </c>
      <c r="B2526" s="6">
        <v>26661877</v>
      </c>
      <c r="C2526" s="7">
        <v>4691520</v>
      </c>
      <c r="D2526">
        <f t="shared" si="117"/>
        <v>5.6829933582293162</v>
      </c>
      <c r="F2526">
        <v>86644434</v>
      </c>
      <c r="G2526">
        <v>2580336</v>
      </c>
      <c r="H2526">
        <f t="shared" si="118"/>
        <v>33.578740908160796</v>
      </c>
      <c r="K2526">
        <v>407228839</v>
      </c>
      <c r="L2526">
        <v>12127579</v>
      </c>
      <c r="M2526">
        <f t="shared" si="119"/>
        <v>33.578741395953799</v>
      </c>
    </row>
    <row r="2527" spans="1:13" x14ac:dyDescent="0.15">
      <c r="A2527" t="s">
        <v>3027</v>
      </c>
      <c r="B2527" s="6">
        <v>26681673</v>
      </c>
      <c r="C2527" s="7">
        <v>4696420</v>
      </c>
      <c r="D2527">
        <f t="shared" si="117"/>
        <v>5.6812791445398831</v>
      </c>
      <c r="F2527">
        <v>86708765</v>
      </c>
      <c r="G2527">
        <v>1643747</v>
      </c>
      <c r="H2527">
        <f t="shared" si="118"/>
        <v>52.750675742678162</v>
      </c>
      <c r="K2527">
        <v>407531195</v>
      </c>
      <c r="L2527">
        <v>7725610</v>
      </c>
      <c r="M2527">
        <f t="shared" si="119"/>
        <v>52.750681823182894</v>
      </c>
    </row>
    <row r="2528" spans="1:13" x14ac:dyDescent="0.15">
      <c r="A2528" t="s">
        <v>3028</v>
      </c>
      <c r="B2528" s="6">
        <v>26701471</v>
      </c>
      <c r="C2528" s="7">
        <v>4701320</v>
      </c>
      <c r="D2528">
        <f t="shared" si="117"/>
        <v>5.6795689295772247</v>
      </c>
      <c r="F2528">
        <v>86773104</v>
      </c>
      <c r="G2528">
        <v>1645462</v>
      </c>
      <c r="H2528">
        <f t="shared" si="118"/>
        <v>52.734796671086904</v>
      </c>
      <c r="K2528">
        <v>407833588</v>
      </c>
      <c r="L2528">
        <v>7733671</v>
      </c>
      <c r="M2528">
        <f t="shared" si="119"/>
        <v>52.734799295185944</v>
      </c>
    </row>
    <row r="2529" spans="1:13" x14ac:dyDescent="0.15">
      <c r="A2529" t="s">
        <v>3029</v>
      </c>
      <c r="B2529" s="6">
        <v>26721272</v>
      </c>
      <c r="C2529" s="7">
        <v>4706220</v>
      </c>
      <c r="D2529">
        <f t="shared" si="117"/>
        <v>5.6778629133359679</v>
      </c>
      <c r="F2529">
        <v>86907597</v>
      </c>
      <c r="G2529">
        <v>2588421</v>
      </c>
      <c r="H2529">
        <f t="shared" si="118"/>
        <v>33.575526160543433</v>
      </c>
      <c r="K2529">
        <v>408465705</v>
      </c>
      <c r="L2529">
        <v>12165578</v>
      </c>
      <c r="M2529">
        <f t="shared" si="119"/>
        <v>33.57552801847968</v>
      </c>
    </row>
    <row r="2530" spans="1:13" x14ac:dyDescent="0.15">
      <c r="A2530" t="s">
        <v>3030</v>
      </c>
      <c r="B2530" s="6">
        <v>26741074</v>
      </c>
      <c r="C2530" s="7">
        <v>4711120</v>
      </c>
      <c r="D2530">
        <f t="shared" si="117"/>
        <v>5.6761606581874373</v>
      </c>
      <c r="F2530">
        <v>86971999</v>
      </c>
      <c r="G2530">
        <v>1648892</v>
      </c>
      <c r="H2530">
        <f t="shared" si="118"/>
        <v>52.745721975726731</v>
      </c>
      <c r="K2530">
        <v>408768395</v>
      </c>
      <c r="L2530">
        <v>7749792</v>
      </c>
      <c r="M2530">
        <f t="shared" si="119"/>
        <v>52.745724659448925</v>
      </c>
    </row>
    <row r="2531" spans="1:13" x14ac:dyDescent="0.15">
      <c r="A2531" t="s">
        <v>3031</v>
      </c>
      <c r="B2531" s="6">
        <v>26760877</v>
      </c>
      <c r="C2531" s="7">
        <v>4716020</v>
      </c>
      <c r="D2531">
        <f t="shared" si="117"/>
        <v>5.6744621524081751</v>
      </c>
      <c r="F2531">
        <v>87106653</v>
      </c>
      <c r="G2531">
        <v>1650607</v>
      </c>
      <c r="H2531">
        <f t="shared" si="118"/>
        <v>52.772497026851333</v>
      </c>
      <c r="K2531">
        <v>409401269</v>
      </c>
      <c r="L2531">
        <v>7757852</v>
      </c>
      <c r="M2531">
        <f t="shared" si="119"/>
        <v>52.772503136177384</v>
      </c>
    </row>
    <row r="2532" spans="1:13" x14ac:dyDescent="0.15">
      <c r="A2532" t="s">
        <v>3032</v>
      </c>
      <c r="B2532" s="6">
        <v>26780681</v>
      </c>
      <c r="C2532" s="7">
        <v>4720920</v>
      </c>
      <c r="D2532">
        <f t="shared" si="117"/>
        <v>5.6727673843233948</v>
      </c>
      <c r="F2532">
        <v>87171116</v>
      </c>
      <c r="G2532">
        <v>1652322</v>
      </c>
      <c r="H2532">
        <f t="shared" si="118"/>
        <v>52.756736277795731</v>
      </c>
      <c r="K2532">
        <v>409704245</v>
      </c>
      <c r="L2532">
        <v>7765913</v>
      </c>
      <c r="M2532">
        <f t="shared" si="119"/>
        <v>52.75673896939098</v>
      </c>
    </row>
    <row r="2533" spans="1:13" x14ac:dyDescent="0.15">
      <c r="A2533" t="s">
        <v>3033</v>
      </c>
      <c r="B2533" s="6">
        <v>26800487</v>
      </c>
      <c r="C2533" s="7">
        <v>4725820</v>
      </c>
      <c r="D2533">
        <f t="shared" si="117"/>
        <v>5.671076553910221</v>
      </c>
      <c r="F2533">
        <v>87305935</v>
      </c>
      <c r="G2533">
        <v>2599201</v>
      </c>
      <c r="H2533">
        <f t="shared" si="118"/>
        <v>33.589528089593685</v>
      </c>
      <c r="K2533">
        <v>410337894</v>
      </c>
      <c r="L2533">
        <v>12216244</v>
      </c>
      <c r="M2533">
        <f t="shared" si="119"/>
        <v>33.589529973369885</v>
      </c>
    </row>
    <row r="2534" spans="1:13" x14ac:dyDescent="0.15">
      <c r="A2534" t="s">
        <v>3034</v>
      </c>
      <c r="B2534" s="6">
        <v>26820296</v>
      </c>
      <c r="C2534" s="7">
        <v>4730720</v>
      </c>
      <c r="D2534">
        <f t="shared" si="117"/>
        <v>5.6693898603172457</v>
      </c>
      <c r="F2534">
        <v>87370466</v>
      </c>
      <c r="G2534">
        <v>1655752</v>
      </c>
      <c r="H2534">
        <f t="shared" si="118"/>
        <v>52.767845667708691</v>
      </c>
      <c r="K2534">
        <v>410641190</v>
      </c>
      <c r="L2534">
        <v>7782034</v>
      </c>
      <c r="M2534">
        <f t="shared" si="119"/>
        <v>52.767848354299147</v>
      </c>
    </row>
    <row r="2535" spans="1:13" x14ac:dyDescent="0.15">
      <c r="A2535" t="s">
        <v>3035</v>
      </c>
      <c r="B2535" s="6">
        <v>26840108</v>
      </c>
      <c r="C2535" s="7">
        <v>4735620</v>
      </c>
      <c r="D2535">
        <f t="shared" si="117"/>
        <v>5.6677072907032233</v>
      </c>
      <c r="F2535">
        <v>87435006</v>
      </c>
      <c r="G2535">
        <v>1657467</v>
      </c>
      <c r="H2535">
        <f t="shared" si="118"/>
        <v>52.752185111377784</v>
      </c>
      <c r="K2535">
        <v>410944528</v>
      </c>
      <c r="L2535">
        <v>7790094</v>
      </c>
      <c r="M2535">
        <f t="shared" si="119"/>
        <v>52.752191180234796</v>
      </c>
    </row>
    <row r="2536" spans="1:13" x14ac:dyDescent="0.15">
      <c r="A2536" t="s">
        <v>3036</v>
      </c>
      <c r="B2536" s="6">
        <v>26859923</v>
      </c>
      <c r="C2536" s="7">
        <v>4740520</v>
      </c>
      <c r="D2536">
        <f t="shared" si="117"/>
        <v>5.666028832280003</v>
      </c>
      <c r="F2536">
        <v>87570063</v>
      </c>
      <c r="G2536">
        <v>2607286</v>
      </c>
      <c r="H2536">
        <f t="shared" si="118"/>
        <v>33.586673268678616</v>
      </c>
      <c r="K2536">
        <v>411579296</v>
      </c>
      <c r="L2536">
        <v>12254244</v>
      </c>
      <c r="M2536">
        <f t="shared" si="119"/>
        <v>33.586673808682121</v>
      </c>
    </row>
    <row r="2537" spans="1:13" x14ac:dyDescent="0.15">
      <c r="A2537" t="s">
        <v>3037</v>
      </c>
      <c r="B2537" s="6">
        <v>26879739</v>
      </c>
      <c r="C2537" s="7">
        <v>4745420</v>
      </c>
      <c r="D2537">
        <f t="shared" si="117"/>
        <v>5.6643540508532437</v>
      </c>
      <c r="F2537">
        <v>87634668</v>
      </c>
      <c r="G2537">
        <v>1660897</v>
      </c>
      <c r="H2537">
        <f t="shared" si="118"/>
        <v>52.763457336607871</v>
      </c>
      <c r="K2537">
        <v>411882939</v>
      </c>
      <c r="L2537">
        <v>7806215</v>
      </c>
      <c r="M2537">
        <f t="shared" si="119"/>
        <v>52.763463342990171</v>
      </c>
    </row>
    <row r="2538" spans="1:13" x14ac:dyDescent="0.15">
      <c r="A2538" t="s">
        <v>3038</v>
      </c>
      <c r="B2538" s="6">
        <v>26899558</v>
      </c>
      <c r="C2538" s="7">
        <v>4750320</v>
      </c>
      <c r="D2538">
        <f t="shared" si="117"/>
        <v>5.6626833560686434</v>
      </c>
      <c r="F2538">
        <v>87699283</v>
      </c>
      <c r="G2538">
        <v>1662612</v>
      </c>
      <c r="H2538">
        <f t="shared" si="118"/>
        <v>52.747894878660809</v>
      </c>
      <c r="K2538">
        <v>412186630</v>
      </c>
      <c r="L2538">
        <v>7814276</v>
      </c>
      <c r="M2538">
        <f t="shared" si="119"/>
        <v>52.747897565942132</v>
      </c>
    </row>
    <row r="2539" spans="1:13" x14ac:dyDescent="0.15">
      <c r="A2539" t="s">
        <v>3039</v>
      </c>
      <c r="B2539" s="6">
        <v>26919379</v>
      </c>
      <c r="C2539" s="7">
        <v>4755220</v>
      </c>
      <c r="D2539">
        <f t="shared" si="117"/>
        <v>5.661016524997792</v>
      </c>
      <c r="F2539">
        <v>87834568</v>
      </c>
      <c r="G2539">
        <v>2615371</v>
      </c>
      <c r="H2539">
        <f t="shared" si="118"/>
        <v>33.583980246014811</v>
      </c>
      <c r="K2539">
        <v>412822469</v>
      </c>
      <c r="L2539">
        <v>12292243</v>
      </c>
      <c r="M2539">
        <f t="shared" si="119"/>
        <v>33.583982109693082</v>
      </c>
    </row>
    <row r="2540" spans="1:13" x14ac:dyDescent="0.15">
      <c r="A2540" t="s">
        <v>3040</v>
      </c>
      <c r="B2540" s="6">
        <v>26939202</v>
      </c>
      <c r="C2540" s="7">
        <v>4760120</v>
      </c>
      <c r="D2540">
        <f t="shared" si="117"/>
        <v>5.6593535457089317</v>
      </c>
      <c r="F2540">
        <v>87899248</v>
      </c>
      <c r="G2540">
        <v>1666042</v>
      </c>
      <c r="H2540">
        <f t="shared" si="118"/>
        <v>52.759322994258248</v>
      </c>
      <c r="K2540">
        <v>413126465</v>
      </c>
      <c r="L2540">
        <v>7830397</v>
      </c>
      <c r="M2540">
        <f t="shared" si="119"/>
        <v>52.759325612737129</v>
      </c>
    </row>
    <row r="2541" spans="1:13" x14ac:dyDescent="0.15">
      <c r="A2541" t="s">
        <v>3041</v>
      </c>
      <c r="B2541" s="6">
        <v>26959026</v>
      </c>
      <c r="C2541" s="7">
        <v>4765020</v>
      </c>
      <c r="D2541">
        <f t="shared" si="117"/>
        <v>5.6576941964566778</v>
      </c>
      <c r="F2541">
        <v>88034698</v>
      </c>
      <c r="G2541">
        <v>1667757</v>
      </c>
      <c r="H2541">
        <f t="shared" si="118"/>
        <v>52.786286011691153</v>
      </c>
      <c r="K2541">
        <v>413763080</v>
      </c>
      <c r="L2541">
        <v>7838457</v>
      </c>
      <c r="M2541">
        <f t="shared" si="119"/>
        <v>52.786291995988499</v>
      </c>
    </row>
    <row r="2542" spans="1:13" x14ac:dyDescent="0.15">
      <c r="A2542" t="s">
        <v>3042</v>
      </c>
      <c r="B2542" s="6">
        <v>26978853</v>
      </c>
      <c r="C2542" s="7">
        <v>4769920</v>
      </c>
      <c r="D2542">
        <f t="shared" si="117"/>
        <v>5.656038885348182</v>
      </c>
      <c r="F2542">
        <v>88099443</v>
      </c>
      <c r="G2542">
        <v>1669472</v>
      </c>
      <c r="H2542">
        <f t="shared" si="118"/>
        <v>52.770841918882141</v>
      </c>
      <c r="K2542">
        <v>414067382</v>
      </c>
      <c r="L2542">
        <v>7846518</v>
      </c>
      <c r="M2542">
        <f t="shared" si="119"/>
        <v>52.770844596290992</v>
      </c>
    </row>
    <row r="2543" spans="1:13" x14ac:dyDescent="0.15">
      <c r="A2543" t="s">
        <v>3043</v>
      </c>
      <c r="B2543" s="6">
        <v>26998681</v>
      </c>
      <c r="C2543" s="7">
        <v>4774820</v>
      </c>
      <c r="D2543">
        <f t="shared" si="117"/>
        <v>5.6543871810874542</v>
      </c>
      <c r="F2543">
        <v>88235063</v>
      </c>
      <c r="G2543">
        <v>2626151</v>
      </c>
      <c r="H2543">
        <f t="shared" si="118"/>
        <v>33.598625136178384</v>
      </c>
      <c r="K2543">
        <v>414704796</v>
      </c>
      <c r="L2543">
        <v>12342909</v>
      </c>
      <c r="M2543">
        <f t="shared" si="119"/>
        <v>33.598627033546144</v>
      </c>
    </row>
    <row r="2544" spans="1:13" x14ac:dyDescent="0.15">
      <c r="A2544" t="s">
        <v>3044</v>
      </c>
      <c r="B2544" s="6">
        <v>27018511</v>
      </c>
      <c r="C2544" s="7">
        <v>4779720</v>
      </c>
      <c r="D2544">
        <f t="shared" si="117"/>
        <v>5.6527392817989339</v>
      </c>
      <c r="F2544">
        <v>88299870</v>
      </c>
      <c r="G2544">
        <v>1672902</v>
      </c>
      <c r="H2544">
        <f t="shared" si="118"/>
        <v>52.782452289494543</v>
      </c>
      <c r="K2544">
        <v>415009389</v>
      </c>
      <c r="L2544">
        <v>7862639</v>
      </c>
      <c r="M2544">
        <f t="shared" si="119"/>
        <v>52.78245497472286</v>
      </c>
    </row>
    <row r="2545" spans="1:13" x14ac:dyDescent="0.15">
      <c r="A2545" t="s">
        <v>3045</v>
      </c>
      <c r="B2545" s="6">
        <v>27038342</v>
      </c>
      <c r="C2545" s="7">
        <v>4784620</v>
      </c>
      <c r="D2545">
        <f t="shared" si="117"/>
        <v>5.6510949667894215</v>
      </c>
      <c r="F2545">
        <v>88364680</v>
      </c>
      <c r="G2545">
        <v>1674617</v>
      </c>
      <c r="H2545">
        <f t="shared" si="118"/>
        <v>52.76709838727303</v>
      </c>
      <c r="K2545">
        <v>415313996</v>
      </c>
      <c r="L2545">
        <v>7870699</v>
      </c>
      <c r="M2545">
        <f t="shared" si="119"/>
        <v>52.767104421093983</v>
      </c>
    </row>
    <row r="2546" spans="1:13" x14ac:dyDescent="0.15">
      <c r="A2546" t="s">
        <v>3046</v>
      </c>
      <c r="B2546" s="6">
        <v>27058176</v>
      </c>
      <c r="C2546" s="7">
        <v>4789520</v>
      </c>
      <c r="D2546">
        <f t="shared" si="117"/>
        <v>5.6494546426364227</v>
      </c>
      <c r="F2546">
        <v>88500528</v>
      </c>
      <c r="G2546">
        <v>2634236</v>
      </c>
      <c r="H2546">
        <f t="shared" si="118"/>
        <v>33.596279148868973</v>
      </c>
      <c r="K2546">
        <v>415952481</v>
      </c>
      <c r="L2546">
        <v>12380909</v>
      </c>
      <c r="M2546">
        <f t="shared" si="119"/>
        <v>33.596279643118287</v>
      </c>
    </row>
    <row r="2547" spans="1:13" x14ac:dyDescent="0.15">
      <c r="A2547" t="s">
        <v>3047</v>
      </c>
      <c r="B2547" s="6">
        <v>27078011</v>
      </c>
      <c r="C2547" s="7">
        <v>4794420</v>
      </c>
      <c r="D2547">
        <f t="shared" si="117"/>
        <v>5.647817879952111</v>
      </c>
      <c r="F2547">
        <v>88565404</v>
      </c>
      <c r="G2547">
        <v>1678047</v>
      </c>
      <c r="H2547">
        <f t="shared" si="118"/>
        <v>52.77885780314854</v>
      </c>
      <c r="K2547">
        <v>416257398</v>
      </c>
      <c r="L2547">
        <v>7886820</v>
      </c>
      <c r="M2547">
        <f t="shared" si="119"/>
        <v>52.778863724542973</v>
      </c>
    </row>
    <row r="2548" spans="1:13" x14ac:dyDescent="0.15">
      <c r="A2548" t="s">
        <v>3048</v>
      </c>
      <c r="B2548" s="6">
        <v>27097847</v>
      </c>
      <c r="C2548" s="7">
        <v>4799320</v>
      </c>
      <c r="D2548">
        <f t="shared" si="117"/>
        <v>5.6461846678279421</v>
      </c>
      <c r="F2548">
        <v>88630282</v>
      </c>
      <c r="G2548">
        <v>1679762</v>
      </c>
      <c r="H2548">
        <f t="shared" si="118"/>
        <v>52.763595080731676</v>
      </c>
      <c r="K2548">
        <v>416562325</v>
      </c>
      <c r="L2548">
        <v>7894881</v>
      </c>
      <c r="M2548">
        <f t="shared" si="119"/>
        <v>52.763597703372604</v>
      </c>
    </row>
    <row r="2549" spans="1:13" x14ac:dyDescent="0.15">
      <c r="A2549" t="s">
        <v>3049</v>
      </c>
      <c r="B2549" s="6">
        <v>27117685</v>
      </c>
      <c r="C2549" s="7">
        <v>4804220</v>
      </c>
      <c r="D2549">
        <f t="shared" si="117"/>
        <v>5.6445552035502118</v>
      </c>
      <c r="F2549">
        <v>88766351</v>
      </c>
      <c r="G2549">
        <v>2642321</v>
      </c>
      <c r="H2549">
        <f t="shared" si="118"/>
        <v>33.594083005055026</v>
      </c>
      <c r="K2549">
        <v>417201849</v>
      </c>
      <c r="L2549">
        <v>12418908</v>
      </c>
      <c r="M2549">
        <f t="shared" si="119"/>
        <v>33.594084842242168</v>
      </c>
    </row>
    <row r="2550" spans="1:13" x14ac:dyDescent="0.15">
      <c r="A2550" t="s">
        <v>3050</v>
      </c>
      <c r="B2550" s="6">
        <v>27137525</v>
      </c>
      <c r="C2550" s="7">
        <v>4809120</v>
      </c>
      <c r="D2550">
        <f t="shared" si="117"/>
        <v>5.6429294756629069</v>
      </c>
      <c r="F2550">
        <v>88831295</v>
      </c>
      <c r="G2550">
        <v>1683192</v>
      </c>
      <c r="H2550">
        <f t="shared" si="118"/>
        <v>52.77549738829557</v>
      </c>
      <c r="K2550">
        <v>417507086</v>
      </c>
      <c r="L2550">
        <v>7911002</v>
      </c>
      <c r="M2550">
        <f t="shared" si="119"/>
        <v>52.775499993553282</v>
      </c>
    </row>
    <row r="2551" spans="1:13" x14ac:dyDescent="0.15">
      <c r="A2551" t="s">
        <v>3051</v>
      </c>
      <c r="B2551" s="6">
        <v>27157367</v>
      </c>
      <c r="C2551" s="7">
        <v>4814020</v>
      </c>
      <c r="D2551">
        <f t="shared" si="117"/>
        <v>5.6413074727566563</v>
      </c>
      <c r="F2551">
        <v>88967534</v>
      </c>
      <c r="G2551">
        <v>1684907</v>
      </c>
      <c r="H2551">
        <f t="shared" si="118"/>
        <v>52.802637771698976</v>
      </c>
      <c r="K2551">
        <v>418147409</v>
      </c>
      <c r="L2551">
        <v>7919062</v>
      </c>
      <c r="M2551">
        <f t="shared" si="119"/>
        <v>52.802643671687377</v>
      </c>
    </row>
    <row r="2552" spans="1:13" x14ac:dyDescent="0.15">
      <c r="A2552" t="s">
        <v>3052</v>
      </c>
      <c r="B2552" s="6">
        <v>27177212</v>
      </c>
      <c r="C2552" s="7">
        <v>4818920</v>
      </c>
      <c r="D2552">
        <f t="shared" si="117"/>
        <v>5.6396893909838717</v>
      </c>
      <c r="F2552">
        <v>89032546</v>
      </c>
      <c r="G2552">
        <v>1686622</v>
      </c>
      <c r="H2552">
        <f t="shared" si="118"/>
        <v>52.787492396043689</v>
      </c>
      <c r="K2552">
        <v>418452966</v>
      </c>
      <c r="L2552">
        <v>7927123</v>
      </c>
      <c r="M2552">
        <f t="shared" si="119"/>
        <v>52.787495034453229</v>
      </c>
    </row>
    <row r="2553" spans="1:13" x14ac:dyDescent="0.15">
      <c r="A2553" t="s">
        <v>3053</v>
      </c>
      <c r="B2553" s="6">
        <v>27197060</v>
      </c>
      <c r="C2553" s="7">
        <v>4823820</v>
      </c>
      <c r="D2553">
        <f t="shared" si="117"/>
        <v>5.6380752183953797</v>
      </c>
      <c r="F2553">
        <v>89168959</v>
      </c>
      <c r="G2553">
        <v>2653101</v>
      </c>
      <c r="H2553">
        <f t="shared" si="118"/>
        <v>33.609334510823373</v>
      </c>
      <c r="K2553">
        <v>419094107</v>
      </c>
      <c r="L2553">
        <v>12469574</v>
      </c>
      <c r="M2553">
        <f t="shared" si="119"/>
        <v>33.609336373479962</v>
      </c>
    </row>
    <row r="2554" spans="1:13" x14ac:dyDescent="0.15">
      <c r="A2554" t="s">
        <v>3054</v>
      </c>
      <c r="B2554" s="6">
        <v>27216911</v>
      </c>
      <c r="C2554" s="7">
        <v>4828720</v>
      </c>
      <c r="D2554">
        <f t="shared" si="117"/>
        <v>5.6364649430905081</v>
      </c>
      <c r="F2554">
        <v>89234044</v>
      </c>
      <c r="G2554">
        <v>1690052</v>
      </c>
      <c r="H2554">
        <f t="shared" si="118"/>
        <v>52.799584864844398</v>
      </c>
      <c r="K2554">
        <v>419400006</v>
      </c>
      <c r="L2554">
        <v>7943244</v>
      </c>
      <c r="M2554">
        <f t="shared" si="119"/>
        <v>52.79958742297228</v>
      </c>
    </row>
    <row r="2555" spans="1:13" x14ac:dyDescent="0.15">
      <c r="A2555" t="s">
        <v>3055</v>
      </c>
      <c r="B2555" s="6">
        <v>27236764</v>
      </c>
      <c r="C2555" s="7">
        <v>4833620</v>
      </c>
      <c r="D2555">
        <f t="shared" si="117"/>
        <v>5.6348583463325621</v>
      </c>
      <c r="F2555">
        <v>89299134</v>
      </c>
      <c r="G2555">
        <v>1691767</v>
      </c>
      <c r="H2555">
        <f t="shared" si="118"/>
        <v>52.78453474976164</v>
      </c>
      <c r="K2555">
        <v>419705929</v>
      </c>
      <c r="L2555">
        <v>7951304</v>
      </c>
      <c r="M2555">
        <f t="shared" si="119"/>
        <v>52.784540623776927</v>
      </c>
    </row>
    <row r="2556" spans="1:13" x14ac:dyDescent="0.15">
      <c r="A2556" t="s">
        <v>3056</v>
      </c>
      <c r="B2556" s="6">
        <v>27256619</v>
      </c>
      <c r="C2556" s="7">
        <v>4838520</v>
      </c>
      <c r="D2556">
        <f t="shared" si="117"/>
        <v>5.6332554169456772</v>
      </c>
      <c r="F2556">
        <v>89435780</v>
      </c>
      <c r="G2556">
        <v>2661186</v>
      </c>
      <c r="H2556">
        <f t="shared" si="118"/>
        <v>33.607489292368136</v>
      </c>
      <c r="K2556">
        <v>420348166</v>
      </c>
      <c r="L2556">
        <v>12507574</v>
      </c>
      <c r="M2556">
        <f t="shared" si="119"/>
        <v>33.607489829762351</v>
      </c>
    </row>
    <row r="2557" spans="1:13" x14ac:dyDescent="0.15">
      <c r="A2557" t="s">
        <v>3057</v>
      </c>
      <c r="B2557" s="6">
        <v>27276475</v>
      </c>
      <c r="C2557" s="7">
        <v>4843420</v>
      </c>
      <c r="D2557">
        <f t="shared" si="117"/>
        <v>5.6316559373335373</v>
      </c>
      <c r="F2557">
        <v>89500933</v>
      </c>
      <c r="G2557">
        <v>1695197</v>
      </c>
      <c r="H2557">
        <f t="shared" si="118"/>
        <v>52.796774062247636</v>
      </c>
      <c r="K2557">
        <v>420654385</v>
      </c>
      <c r="L2557">
        <v>7967425</v>
      </c>
      <c r="M2557">
        <f t="shared" si="119"/>
        <v>52.796780013617948</v>
      </c>
    </row>
    <row r="2558" spans="1:13" x14ac:dyDescent="0.15">
      <c r="A2558" t="s">
        <v>3058</v>
      </c>
      <c r="B2558" s="6">
        <v>27296332</v>
      </c>
      <c r="C2558" s="7">
        <v>4848320</v>
      </c>
      <c r="D2558">
        <f t="shared" si="117"/>
        <v>5.6300598970364994</v>
      </c>
      <c r="F2558">
        <v>89566088</v>
      </c>
      <c r="G2558">
        <v>1696912</v>
      </c>
      <c r="H2558">
        <f t="shared" si="118"/>
        <v>52.781810724421774</v>
      </c>
      <c r="K2558">
        <v>420960613</v>
      </c>
      <c r="L2558">
        <v>7975486</v>
      </c>
      <c r="M2558">
        <f t="shared" si="119"/>
        <v>52.781813296393473</v>
      </c>
    </row>
    <row r="2559" spans="1:13" x14ac:dyDescent="0.15">
      <c r="A2559" t="s">
        <v>3059</v>
      </c>
      <c r="B2559" s="6">
        <v>27316192</v>
      </c>
      <c r="C2559" s="7">
        <v>4853220</v>
      </c>
      <c r="D2559">
        <f t="shared" si="117"/>
        <v>5.6284676977346999</v>
      </c>
      <c r="F2559">
        <v>89702959</v>
      </c>
      <c r="G2559">
        <v>2669271</v>
      </c>
      <c r="H2559">
        <f t="shared" si="118"/>
        <v>33.605789370955591</v>
      </c>
      <c r="K2559">
        <v>421603907</v>
      </c>
      <c r="L2559">
        <v>12545573</v>
      </c>
      <c r="M2559">
        <f t="shared" si="119"/>
        <v>33.605791222130705</v>
      </c>
    </row>
    <row r="2560" spans="1:13" x14ac:dyDescent="0.15">
      <c r="A2560" t="s">
        <v>3060</v>
      </c>
      <c r="B2560" s="6">
        <v>27336053</v>
      </c>
      <c r="C2560" s="7">
        <v>4858120</v>
      </c>
      <c r="D2560">
        <f t="shared" si="117"/>
        <v>5.6268789161239328</v>
      </c>
      <c r="F2560">
        <v>89768180</v>
      </c>
      <c r="G2560">
        <v>1700342</v>
      </c>
      <c r="H2560">
        <f t="shared" si="118"/>
        <v>52.794190815730012</v>
      </c>
      <c r="K2560">
        <v>421910446</v>
      </c>
      <c r="L2560">
        <v>7991607</v>
      </c>
      <c r="M2560">
        <f t="shared" si="119"/>
        <v>52.794193458211844</v>
      </c>
    </row>
    <row r="2561" spans="1:13" x14ac:dyDescent="0.15">
      <c r="A2561" t="s">
        <v>3061</v>
      </c>
      <c r="B2561" s="6">
        <v>27355917</v>
      </c>
      <c r="C2561" s="7">
        <v>4863020</v>
      </c>
      <c r="D2561">
        <f t="shared" si="117"/>
        <v>5.62529395314023</v>
      </c>
      <c r="F2561">
        <v>89905221</v>
      </c>
      <c r="G2561">
        <v>1702057</v>
      </c>
      <c r="H2561">
        <f t="shared" si="118"/>
        <v>52.821510090437627</v>
      </c>
      <c r="K2561">
        <v>422554538</v>
      </c>
      <c r="L2561">
        <v>7999667</v>
      </c>
      <c r="M2561">
        <f t="shared" si="119"/>
        <v>52.821515945601234</v>
      </c>
    </row>
    <row r="2562" spans="1:13" x14ac:dyDescent="0.15">
      <c r="A2562" t="s">
        <v>3062</v>
      </c>
      <c r="B2562" s="6">
        <v>27375783</v>
      </c>
      <c r="C2562" s="7">
        <v>4867920</v>
      </c>
      <c r="D2562">
        <f t="shared" ref="D2562:D2625" si="120">B2562/C2562</f>
        <v>5.623712591825667</v>
      </c>
      <c r="F2562">
        <v>89970510</v>
      </c>
      <c r="G2562">
        <v>1703772</v>
      </c>
      <c r="H2562">
        <f t="shared" ref="H2562:H2625" si="121">F2562/G2562</f>
        <v>52.806660750382093</v>
      </c>
      <c r="K2562">
        <v>422861397</v>
      </c>
      <c r="L2562">
        <v>8007728</v>
      </c>
      <c r="M2562">
        <f t="shared" ref="M2562:M2625" si="122">K2562/L2562</f>
        <v>52.806663388167031</v>
      </c>
    </row>
    <row r="2563" spans="1:13" x14ac:dyDescent="0.15">
      <c r="A2563" t="s">
        <v>3063</v>
      </c>
      <c r="B2563" s="6">
        <v>27395650</v>
      </c>
      <c r="C2563" s="7">
        <v>4872820</v>
      </c>
      <c r="D2563">
        <f t="shared" si="120"/>
        <v>5.6221346160949919</v>
      </c>
      <c r="F2563">
        <v>90107716</v>
      </c>
      <c r="G2563">
        <v>2680051</v>
      </c>
      <c r="H2563">
        <f t="shared" si="121"/>
        <v>33.621642274717907</v>
      </c>
      <c r="K2563">
        <v>423506265</v>
      </c>
      <c r="L2563">
        <v>12596239</v>
      </c>
      <c r="M2563">
        <f t="shared" si="122"/>
        <v>33.621644127266876</v>
      </c>
    </row>
    <row r="2564" spans="1:13" x14ac:dyDescent="0.15">
      <c r="A2564" t="s">
        <v>3064</v>
      </c>
      <c r="B2564" s="6">
        <v>27415520</v>
      </c>
      <c r="C2564" s="7">
        <v>4877720</v>
      </c>
      <c r="D2564">
        <f t="shared" si="120"/>
        <v>5.6205604257726973</v>
      </c>
      <c r="F2564">
        <v>90173071</v>
      </c>
      <c r="G2564">
        <v>1707202</v>
      </c>
      <c r="H2564">
        <f t="shared" si="121"/>
        <v>52.819215886579329</v>
      </c>
      <c r="K2564">
        <v>423813433</v>
      </c>
      <c r="L2564">
        <v>8023849</v>
      </c>
      <c r="M2564">
        <f t="shared" si="122"/>
        <v>52.819218432450562</v>
      </c>
    </row>
    <row r="2565" spans="1:13" x14ac:dyDescent="0.15">
      <c r="A2565" t="s">
        <v>3065</v>
      </c>
      <c r="B2565" s="6">
        <v>27435392</v>
      </c>
      <c r="C2565" s="7">
        <v>4882620</v>
      </c>
      <c r="D2565">
        <f t="shared" si="120"/>
        <v>5.618989804654059</v>
      </c>
      <c r="F2565">
        <v>90238433</v>
      </c>
      <c r="G2565">
        <v>1708917</v>
      </c>
      <c r="H2565">
        <f t="shared" si="121"/>
        <v>52.804456272598379</v>
      </c>
      <c r="K2565">
        <v>424120635</v>
      </c>
      <c r="L2565">
        <v>8031909</v>
      </c>
      <c r="M2565">
        <f t="shared" si="122"/>
        <v>52.804462177049068</v>
      </c>
    </row>
    <row r="2566" spans="1:13" x14ac:dyDescent="0.15">
      <c r="A2566" t="s">
        <v>3066</v>
      </c>
      <c r="B2566" s="6">
        <v>27455266</v>
      </c>
      <c r="C2566" s="7">
        <v>4887520</v>
      </c>
      <c r="D2566">
        <f t="shared" si="120"/>
        <v>5.6174227420041252</v>
      </c>
      <c r="F2566">
        <v>90375870</v>
      </c>
      <c r="G2566">
        <v>2688136</v>
      </c>
      <c r="H2566">
        <f t="shared" si="121"/>
        <v>33.620274420639433</v>
      </c>
      <c r="K2566">
        <v>424766589</v>
      </c>
      <c r="L2566">
        <v>12634239</v>
      </c>
      <c r="M2566">
        <f t="shared" si="122"/>
        <v>33.620274952848369</v>
      </c>
    </row>
    <row r="2567" spans="1:13" x14ac:dyDescent="0.15">
      <c r="A2567" t="s">
        <v>3067</v>
      </c>
      <c r="B2567" s="6">
        <v>27475141</v>
      </c>
      <c r="C2567" s="7">
        <v>4892420</v>
      </c>
      <c r="D2567">
        <f t="shared" si="120"/>
        <v>5.615859022733126</v>
      </c>
      <c r="F2567">
        <v>90441295</v>
      </c>
      <c r="G2567">
        <v>1712347</v>
      </c>
      <c r="H2567">
        <f t="shared" si="121"/>
        <v>52.817153882945455</v>
      </c>
      <c r="K2567">
        <v>425074086</v>
      </c>
      <c r="L2567">
        <v>8048030</v>
      </c>
      <c r="M2567">
        <f t="shared" si="122"/>
        <v>52.817159727287297</v>
      </c>
    </row>
    <row r="2568" spans="1:13" x14ac:dyDescent="0.15">
      <c r="A2568" t="s">
        <v>3068</v>
      </c>
      <c r="B2568" s="6">
        <v>27495017</v>
      </c>
      <c r="C2568" s="7">
        <v>4897320</v>
      </c>
      <c r="D2568">
        <f t="shared" si="120"/>
        <v>5.6142986368054366</v>
      </c>
      <c r="F2568">
        <v>90506721</v>
      </c>
      <c r="G2568">
        <v>1714062</v>
      </c>
      <c r="H2568">
        <f t="shared" si="121"/>
        <v>52.802477973375524</v>
      </c>
      <c r="K2568">
        <v>425381588</v>
      </c>
      <c r="L2568">
        <v>8056091</v>
      </c>
      <c r="M2568">
        <f t="shared" si="122"/>
        <v>52.80248050822663</v>
      </c>
    </row>
    <row r="2569" spans="1:13" x14ac:dyDescent="0.15">
      <c r="A2569" t="s">
        <v>3069</v>
      </c>
      <c r="B2569" s="6">
        <v>27514894</v>
      </c>
      <c r="C2569" s="7">
        <v>4902220</v>
      </c>
      <c r="D2569">
        <f t="shared" si="120"/>
        <v>5.6127415742255549</v>
      </c>
      <c r="F2569">
        <v>90644377</v>
      </c>
      <c r="G2569">
        <v>2696221</v>
      </c>
      <c r="H2569">
        <f t="shared" si="121"/>
        <v>33.619045693954611</v>
      </c>
      <c r="K2569">
        <v>426028571</v>
      </c>
      <c r="L2569">
        <v>12672238</v>
      </c>
      <c r="M2569">
        <f t="shared" si="122"/>
        <v>33.619047480011027</v>
      </c>
    </row>
    <row r="2570" spans="1:13" x14ac:dyDescent="0.15">
      <c r="A2570" t="s">
        <v>3070</v>
      </c>
      <c r="B2570" s="6">
        <v>27534773</v>
      </c>
      <c r="C2570" s="7">
        <v>4907120</v>
      </c>
      <c r="D2570">
        <f t="shared" si="120"/>
        <v>5.6111880288234239</v>
      </c>
      <c r="F2570">
        <v>90709867</v>
      </c>
      <c r="G2570">
        <v>1717492</v>
      </c>
      <c r="H2570">
        <f t="shared" si="121"/>
        <v>52.815306854413294</v>
      </c>
      <c r="K2570">
        <v>426336374</v>
      </c>
      <c r="L2570">
        <v>8072212</v>
      </c>
      <c r="M2570">
        <f t="shared" si="122"/>
        <v>52.815309360061406</v>
      </c>
    </row>
    <row r="2571" spans="1:13" x14ac:dyDescent="0.15">
      <c r="A2571" t="s">
        <v>3071</v>
      </c>
      <c r="B2571" s="6">
        <v>27554653</v>
      </c>
      <c r="C2571" s="7">
        <v>4912020</v>
      </c>
      <c r="D2571">
        <f t="shared" si="120"/>
        <v>5.6096377864910973</v>
      </c>
      <c r="F2571">
        <v>90847690</v>
      </c>
      <c r="G2571">
        <v>1719207</v>
      </c>
      <c r="H2571">
        <f t="shared" si="121"/>
        <v>52.842787401400763</v>
      </c>
      <c r="K2571">
        <v>426984143</v>
      </c>
      <c r="L2571">
        <v>8080272</v>
      </c>
      <c r="M2571">
        <f t="shared" si="122"/>
        <v>52.842793287156667</v>
      </c>
    </row>
    <row r="2572" spans="1:13" x14ac:dyDescent="0.15">
      <c r="A2572" t="s">
        <v>3072</v>
      </c>
      <c r="B2572" s="6">
        <v>27574535</v>
      </c>
      <c r="C2572" s="7">
        <v>4916920</v>
      </c>
      <c r="D2572">
        <f t="shared" si="120"/>
        <v>5.6080910407328162</v>
      </c>
      <c r="F2572">
        <v>90913240</v>
      </c>
      <c r="G2572">
        <v>1720922</v>
      </c>
      <c r="H2572">
        <f t="shared" si="121"/>
        <v>52.828216502549218</v>
      </c>
      <c r="K2572">
        <v>427292228</v>
      </c>
      <c r="L2572">
        <v>8088333</v>
      </c>
      <c r="M2572">
        <f t="shared" si="122"/>
        <v>52.828219115113086</v>
      </c>
    </row>
    <row r="2573" spans="1:13" x14ac:dyDescent="0.15">
      <c r="A2573" t="s">
        <v>3073</v>
      </c>
      <c r="B2573" s="6">
        <v>27594419</v>
      </c>
      <c r="C2573" s="7">
        <v>4921820</v>
      </c>
      <c r="D2573">
        <f t="shared" si="120"/>
        <v>5.6065477811053634</v>
      </c>
      <c r="F2573">
        <v>91051234</v>
      </c>
      <c r="G2573">
        <v>2707001</v>
      </c>
      <c r="H2573">
        <f t="shared" si="121"/>
        <v>33.635463747519857</v>
      </c>
      <c r="K2573">
        <v>427940799</v>
      </c>
      <c r="L2573">
        <v>12722904</v>
      </c>
      <c r="M2573">
        <f t="shared" si="122"/>
        <v>33.635465535226864</v>
      </c>
    </row>
    <row r="2574" spans="1:13" x14ac:dyDescent="0.15">
      <c r="A2574" t="s">
        <v>3074</v>
      </c>
      <c r="B2574" s="6">
        <v>27614306</v>
      </c>
      <c r="C2574" s="7">
        <v>4926720</v>
      </c>
      <c r="D2574">
        <f t="shared" si="120"/>
        <v>5.6050082001818655</v>
      </c>
      <c r="F2574">
        <v>91116853</v>
      </c>
      <c r="G2574">
        <v>1724352</v>
      </c>
      <c r="H2574">
        <f t="shared" si="121"/>
        <v>52.841213974872879</v>
      </c>
      <c r="K2574">
        <v>428249209</v>
      </c>
      <c r="L2574">
        <v>8104454</v>
      </c>
      <c r="M2574">
        <f t="shared" si="122"/>
        <v>52.841216570542571</v>
      </c>
    </row>
    <row r="2575" spans="1:13" x14ac:dyDescent="0.15">
      <c r="A2575" t="s">
        <v>3075</v>
      </c>
      <c r="B2575" s="6">
        <v>27634195</v>
      </c>
      <c r="C2575" s="7">
        <v>4931620</v>
      </c>
      <c r="D2575">
        <f t="shared" si="120"/>
        <v>5.6034720842238457</v>
      </c>
      <c r="F2575">
        <v>91182479</v>
      </c>
      <c r="G2575">
        <v>1726067</v>
      </c>
      <c r="H2575">
        <f t="shared" si="121"/>
        <v>52.826732102519777</v>
      </c>
      <c r="K2575">
        <v>428557651</v>
      </c>
      <c r="L2575">
        <v>8112514</v>
      </c>
      <c r="M2575">
        <f t="shared" si="122"/>
        <v>52.826737926122533</v>
      </c>
    </row>
    <row r="2576" spans="1:13" x14ac:dyDescent="0.15">
      <c r="A2576" t="s">
        <v>3076</v>
      </c>
      <c r="B2576" s="6">
        <v>27654087</v>
      </c>
      <c r="C2576" s="7">
        <v>4936520</v>
      </c>
      <c r="D2576">
        <f t="shared" si="120"/>
        <v>5.6019396254851594</v>
      </c>
      <c r="F2576">
        <v>91320708</v>
      </c>
      <c r="G2576">
        <v>2715086</v>
      </c>
      <c r="H2576">
        <f t="shared" si="121"/>
        <v>33.634554485566937</v>
      </c>
      <c r="K2576">
        <v>429207327</v>
      </c>
      <c r="L2576">
        <v>12760904</v>
      </c>
      <c r="M2576">
        <f t="shared" si="122"/>
        <v>33.634554965698356</v>
      </c>
    </row>
    <row r="2577" spans="1:13" x14ac:dyDescent="0.15">
      <c r="A2577" t="s">
        <v>3077</v>
      </c>
      <c r="B2577" s="6">
        <v>27673980</v>
      </c>
      <c r="C2577" s="7">
        <v>4941420</v>
      </c>
      <c r="D2577">
        <f t="shared" si="120"/>
        <v>5.6004104083441604</v>
      </c>
      <c r="F2577">
        <v>91386400</v>
      </c>
      <c r="G2577">
        <v>1729497</v>
      </c>
      <c r="H2577">
        <f t="shared" si="121"/>
        <v>52.83987193964488</v>
      </c>
      <c r="K2577">
        <v>429516080</v>
      </c>
      <c r="L2577">
        <v>8128635</v>
      </c>
      <c r="M2577">
        <f t="shared" si="122"/>
        <v>52.839877790059461</v>
      </c>
    </row>
    <row r="2578" spans="1:13" x14ac:dyDescent="0.15">
      <c r="A2578" t="s">
        <v>3078</v>
      </c>
      <c r="B2578" s="6">
        <v>27693875</v>
      </c>
      <c r="C2578" s="7">
        <v>4946320</v>
      </c>
      <c r="D2578">
        <f t="shared" si="120"/>
        <v>5.5988846253376243</v>
      </c>
      <c r="F2578">
        <v>91452097</v>
      </c>
      <c r="G2578">
        <v>1731212</v>
      </c>
      <c r="H2578">
        <f t="shared" si="121"/>
        <v>52.825475447258917</v>
      </c>
      <c r="K2578">
        <v>429824855</v>
      </c>
      <c r="L2578">
        <v>8136696</v>
      </c>
      <c r="M2578">
        <f t="shared" si="122"/>
        <v>52.825477933549443</v>
      </c>
    </row>
    <row r="2579" spans="1:13" x14ac:dyDescent="0.15">
      <c r="A2579" t="s">
        <v>3079</v>
      </c>
      <c r="B2579" s="6">
        <v>27713773</v>
      </c>
      <c r="C2579" s="7">
        <v>4951220</v>
      </c>
      <c r="D2579">
        <f t="shared" si="120"/>
        <v>5.597362468240151</v>
      </c>
      <c r="F2579">
        <v>91590555</v>
      </c>
      <c r="G2579">
        <v>2723171</v>
      </c>
      <c r="H2579">
        <f t="shared" si="121"/>
        <v>33.633787595417253</v>
      </c>
      <c r="K2579">
        <v>430475608</v>
      </c>
      <c r="L2579">
        <v>12798903</v>
      </c>
      <c r="M2579">
        <f t="shared" si="122"/>
        <v>33.633789395856816</v>
      </c>
    </row>
    <row r="2580" spans="1:13" x14ac:dyDescent="0.15">
      <c r="A2580" t="s">
        <v>3080</v>
      </c>
      <c r="B2580" s="6">
        <v>27733673</v>
      </c>
      <c r="C2580" s="7">
        <v>4956120</v>
      </c>
      <c r="D2580">
        <f t="shared" si="120"/>
        <v>5.5958437245264436</v>
      </c>
      <c r="F2580">
        <v>91656321</v>
      </c>
      <c r="G2580">
        <v>1734642</v>
      </c>
      <c r="H2580">
        <f t="shared" si="121"/>
        <v>52.838753471897945</v>
      </c>
      <c r="K2580">
        <v>430784708</v>
      </c>
      <c r="L2580">
        <v>8152817</v>
      </c>
      <c r="M2580">
        <f t="shared" si="122"/>
        <v>52.838755978455055</v>
      </c>
    </row>
    <row r="2581" spans="1:13" x14ac:dyDescent="0.15">
      <c r="A2581" t="s">
        <v>3081</v>
      </c>
      <c r="B2581" s="6">
        <v>27753576</v>
      </c>
      <c r="C2581" s="7">
        <v>4961020</v>
      </c>
      <c r="D2581">
        <f t="shared" si="120"/>
        <v>5.5943285856537566</v>
      </c>
      <c r="F2581">
        <v>91794952</v>
      </c>
      <c r="G2581">
        <v>1736357</v>
      </c>
      <c r="H2581">
        <f t="shared" si="121"/>
        <v>52.866404777358575</v>
      </c>
      <c r="K2581">
        <v>431436274</v>
      </c>
      <c r="L2581">
        <v>8160877</v>
      </c>
      <c r="M2581">
        <f t="shared" si="122"/>
        <v>52.866410558571097</v>
      </c>
    </row>
    <row r="2582" spans="1:13" x14ac:dyDescent="0.15">
      <c r="A2582" t="s">
        <v>3082</v>
      </c>
      <c r="B2582" s="6">
        <v>27773482</v>
      </c>
      <c r="C2582" s="7">
        <v>4965920</v>
      </c>
      <c r="D2582">
        <f t="shared" si="120"/>
        <v>5.5928170409511226</v>
      </c>
      <c r="F2582">
        <v>91860791</v>
      </c>
      <c r="G2582">
        <v>1738072</v>
      </c>
      <c r="H2582">
        <f t="shared" si="121"/>
        <v>52.852120625612748</v>
      </c>
      <c r="K2582">
        <v>431745717</v>
      </c>
      <c r="L2582">
        <v>8168938</v>
      </c>
      <c r="M2582">
        <f t="shared" si="122"/>
        <v>52.852123127877825</v>
      </c>
    </row>
    <row r="2583" spans="1:13" x14ac:dyDescent="0.15">
      <c r="A2583" t="s">
        <v>3083</v>
      </c>
      <c r="B2583" s="6">
        <v>27793391</v>
      </c>
      <c r="C2583" s="7">
        <v>4970820</v>
      </c>
      <c r="D2583">
        <f t="shared" si="120"/>
        <v>5.5913090797896521</v>
      </c>
      <c r="F2583">
        <v>91999598</v>
      </c>
      <c r="G2583">
        <v>2733951</v>
      </c>
      <c r="H2583">
        <f t="shared" si="121"/>
        <v>33.65078525547824</v>
      </c>
      <c r="K2583">
        <v>432398110</v>
      </c>
      <c r="L2583">
        <v>12849569</v>
      </c>
      <c r="M2583">
        <f t="shared" si="122"/>
        <v>33.650787041962261</v>
      </c>
    </row>
    <row r="2584" spans="1:13" x14ac:dyDescent="0.15">
      <c r="A2584" t="s">
        <v>3084</v>
      </c>
      <c r="B2584" s="6">
        <v>27813303</v>
      </c>
      <c r="C2584" s="7">
        <v>4975720</v>
      </c>
      <c r="D2584">
        <f t="shared" si="120"/>
        <v>5.5898046915823238</v>
      </c>
      <c r="F2584">
        <v>92065508</v>
      </c>
      <c r="G2584">
        <v>1741502</v>
      </c>
      <c r="H2584">
        <f t="shared" si="121"/>
        <v>52.865576955983975</v>
      </c>
      <c r="K2584">
        <v>432707887</v>
      </c>
      <c r="L2584">
        <v>8185059</v>
      </c>
      <c r="M2584">
        <f t="shared" si="122"/>
        <v>52.865579466195662</v>
      </c>
    </row>
    <row r="2585" spans="1:13" x14ac:dyDescent="0.15">
      <c r="A2585" t="s">
        <v>3085</v>
      </c>
      <c r="B2585" s="6">
        <v>27833218</v>
      </c>
      <c r="C2585" s="7">
        <v>4980620</v>
      </c>
      <c r="D2585">
        <f t="shared" si="120"/>
        <v>5.5883038657837778</v>
      </c>
      <c r="F2585">
        <v>92131429</v>
      </c>
      <c r="G2585">
        <v>1743217</v>
      </c>
      <c r="H2585">
        <f t="shared" si="121"/>
        <v>52.851382816941324</v>
      </c>
      <c r="K2585">
        <v>433017716</v>
      </c>
      <c r="L2585">
        <v>8193119</v>
      </c>
      <c r="M2585">
        <f t="shared" si="122"/>
        <v>52.851388585958532</v>
      </c>
    </row>
    <row r="2586" spans="1:13" x14ac:dyDescent="0.15">
      <c r="A2586" t="s">
        <v>3086</v>
      </c>
      <c r="B2586" s="6">
        <v>27853135</v>
      </c>
      <c r="C2586" s="7">
        <v>4985520</v>
      </c>
      <c r="D2586">
        <f t="shared" si="120"/>
        <v>5.5868063913092314</v>
      </c>
      <c r="F2586">
        <v>92270472</v>
      </c>
      <c r="G2586">
        <v>2742036</v>
      </c>
      <c r="H2586">
        <f t="shared" si="121"/>
        <v>33.650350323628139</v>
      </c>
      <c r="K2586">
        <v>433671218</v>
      </c>
      <c r="L2586">
        <v>12887569</v>
      </c>
      <c r="M2586">
        <f t="shared" si="122"/>
        <v>33.650350814804561</v>
      </c>
    </row>
    <row r="2587" spans="1:13" x14ac:dyDescent="0.15">
      <c r="A2587" t="s">
        <v>3087</v>
      </c>
      <c r="B2587" s="6">
        <v>27873054</v>
      </c>
      <c r="C2587" s="7">
        <v>4990420</v>
      </c>
      <c r="D2587">
        <f t="shared" si="120"/>
        <v>5.5853122582868773</v>
      </c>
      <c r="F2587">
        <v>92336459</v>
      </c>
      <c r="G2587">
        <v>1746647</v>
      </c>
      <c r="H2587">
        <f t="shared" si="121"/>
        <v>52.864980159127747</v>
      </c>
      <c r="K2587">
        <v>433981357</v>
      </c>
      <c r="L2587">
        <v>8209240</v>
      </c>
      <c r="M2587">
        <f t="shared" si="122"/>
        <v>52.864985918306687</v>
      </c>
    </row>
    <row r="2588" spans="1:13" x14ac:dyDescent="0.15">
      <c r="A2588" t="s">
        <v>3088</v>
      </c>
      <c r="B2588" s="6">
        <v>27892975</v>
      </c>
      <c r="C2588" s="7">
        <v>4995320</v>
      </c>
      <c r="D2588">
        <f t="shared" si="120"/>
        <v>5.5838214568836433</v>
      </c>
      <c r="F2588">
        <v>92402452</v>
      </c>
      <c r="G2588">
        <v>1748362</v>
      </c>
      <c r="H2588">
        <f t="shared" si="121"/>
        <v>52.850869556762269</v>
      </c>
      <c r="K2588">
        <v>434291524</v>
      </c>
      <c r="L2588">
        <v>8217301</v>
      </c>
      <c r="M2588">
        <f t="shared" si="122"/>
        <v>52.850872080747678</v>
      </c>
    </row>
    <row r="2589" spans="1:13" x14ac:dyDescent="0.15">
      <c r="A2589" t="s">
        <v>3089</v>
      </c>
      <c r="B2589" s="6">
        <v>27912898</v>
      </c>
      <c r="C2589" s="7">
        <v>5000220</v>
      </c>
      <c r="D2589">
        <f t="shared" si="120"/>
        <v>5.5823339773049989</v>
      </c>
      <c r="F2589">
        <v>92541723</v>
      </c>
      <c r="G2589">
        <v>2750121</v>
      </c>
      <c r="H2589">
        <f t="shared" si="121"/>
        <v>33.650055033942145</v>
      </c>
      <c r="K2589">
        <v>434946098</v>
      </c>
      <c r="L2589">
        <v>12925568</v>
      </c>
      <c r="M2589">
        <f t="shared" si="122"/>
        <v>33.650056848565569</v>
      </c>
    </row>
    <row r="2590" spans="1:13" x14ac:dyDescent="0.15">
      <c r="A2590" t="s">
        <v>3090</v>
      </c>
      <c r="B2590" s="6">
        <v>27932822</v>
      </c>
      <c r="C2590" s="7">
        <v>5005120</v>
      </c>
      <c r="D2590">
        <f t="shared" si="120"/>
        <v>5.580849609999361</v>
      </c>
      <c r="F2590">
        <v>92607779</v>
      </c>
      <c r="G2590">
        <v>1751792</v>
      </c>
      <c r="H2590">
        <f t="shared" si="121"/>
        <v>52.86459750929334</v>
      </c>
      <c r="K2590">
        <v>435256561</v>
      </c>
      <c r="L2590">
        <v>8233422</v>
      </c>
      <c r="M2590">
        <f t="shared" si="122"/>
        <v>52.864600041149352</v>
      </c>
    </row>
    <row r="2591" spans="1:13" x14ac:dyDescent="0.15">
      <c r="A2591" t="s">
        <v>3091</v>
      </c>
      <c r="B2591" s="6">
        <v>27952749</v>
      </c>
      <c r="C2591" s="7">
        <v>5010020</v>
      </c>
      <c r="D2591">
        <f t="shared" si="120"/>
        <v>5.5793687450349498</v>
      </c>
      <c r="F2591">
        <v>92747220</v>
      </c>
      <c r="G2591">
        <v>1753507</v>
      </c>
      <c r="H2591">
        <f t="shared" si="121"/>
        <v>52.892415028853605</v>
      </c>
      <c r="K2591">
        <v>435911934</v>
      </c>
      <c r="L2591">
        <v>8241482</v>
      </c>
      <c r="M2591">
        <f t="shared" si="122"/>
        <v>52.892420804898926</v>
      </c>
    </row>
    <row r="2592" spans="1:13" x14ac:dyDescent="0.15">
      <c r="A2592" t="s">
        <v>3092</v>
      </c>
      <c r="B2592" s="6">
        <v>27972677</v>
      </c>
      <c r="C2592" s="7">
        <v>5014920</v>
      </c>
      <c r="D2592">
        <f t="shared" si="120"/>
        <v>5.5778909733355668</v>
      </c>
      <c r="F2592">
        <v>92813341</v>
      </c>
      <c r="G2592">
        <v>1755222</v>
      </c>
      <c r="H2592">
        <f t="shared" si="121"/>
        <v>52.878405694550317</v>
      </c>
      <c r="K2592">
        <v>436222702</v>
      </c>
      <c r="L2592">
        <v>8249543</v>
      </c>
      <c r="M2592">
        <f t="shared" si="122"/>
        <v>52.878408173640651</v>
      </c>
    </row>
    <row r="2593" spans="1:13" x14ac:dyDescent="0.15">
      <c r="A2593" t="s">
        <v>3093</v>
      </c>
      <c r="B2593" s="6">
        <v>27992608</v>
      </c>
      <c r="C2593" s="7">
        <v>5019820</v>
      </c>
      <c r="D2593">
        <f t="shared" si="120"/>
        <v>5.5764166842635792</v>
      </c>
      <c r="F2593">
        <v>92952953</v>
      </c>
      <c r="G2593">
        <v>2760901</v>
      </c>
      <c r="H2593">
        <f t="shared" si="121"/>
        <v>33.667615390772795</v>
      </c>
      <c r="K2593">
        <v>436878879</v>
      </c>
      <c r="L2593">
        <v>12976234</v>
      </c>
      <c r="M2593">
        <f t="shared" si="122"/>
        <v>33.667617199258274</v>
      </c>
    </row>
    <row r="2594" spans="1:13" x14ac:dyDescent="0.15">
      <c r="A2594" t="s">
        <v>3094</v>
      </c>
      <c r="B2594" s="6">
        <v>28012542</v>
      </c>
      <c r="C2594" s="7">
        <v>5024720</v>
      </c>
      <c r="D2594">
        <f t="shared" si="120"/>
        <v>5.5749458676304355</v>
      </c>
      <c r="F2594">
        <v>93019147</v>
      </c>
      <c r="G2594">
        <v>1758652</v>
      </c>
      <c r="H2594">
        <f t="shared" si="121"/>
        <v>52.892298760641673</v>
      </c>
      <c r="K2594">
        <v>437189990</v>
      </c>
      <c r="L2594">
        <v>8265664</v>
      </c>
      <c r="M2594">
        <f t="shared" si="122"/>
        <v>52.892301211372732</v>
      </c>
    </row>
    <row r="2595" spans="1:13" x14ac:dyDescent="0.15">
      <c r="A2595" t="s">
        <v>3095</v>
      </c>
      <c r="B2595" s="6">
        <v>28032479</v>
      </c>
      <c r="C2595" s="7">
        <v>5029620</v>
      </c>
      <c r="D2595">
        <f t="shared" si="120"/>
        <v>5.5734785132872862</v>
      </c>
      <c r="F2595">
        <v>93085349</v>
      </c>
      <c r="G2595">
        <v>1760367</v>
      </c>
      <c r="H2595">
        <f t="shared" si="121"/>
        <v>52.878376497628054</v>
      </c>
      <c r="K2595">
        <v>437501140</v>
      </c>
      <c r="L2595">
        <v>8273724</v>
      </c>
      <c r="M2595">
        <f t="shared" si="122"/>
        <v>52.87838221337816</v>
      </c>
    </row>
    <row r="2596" spans="1:13" x14ac:dyDescent="0.15">
      <c r="A2596" t="s">
        <v>3096</v>
      </c>
      <c r="B2596" s="6">
        <v>28052418</v>
      </c>
      <c r="C2596" s="7">
        <v>5034520</v>
      </c>
      <c r="D2596">
        <f t="shared" si="120"/>
        <v>5.5720144124961264</v>
      </c>
      <c r="F2596">
        <v>93225197</v>
      </c>
      <c r="G2596">
        <v>2768986</v>
      </c>
      <c r="H2596">
        <f t="shared" si="121"/>
        <v>33.66763031665743</v>
      </c>
      <c r="K2596">
        <v>438158425</v>
      </c>
      <c r="L2596">
        <v>13014234</v>
      </c>
      <c r="M2596">
        <f t="shared" si="122"/>
        <v>33.667630764899414</v>
      </c>
    </row>
    <row r="2597" spans="1:13" x14ac:dyDescent="0.15">
      <c r="A2597" t="s">
        <v>3097</v>
      </c>
      <c r="B2597" s="6">
        <v>28072360</v>
      </c>
      <c r="C2597" s="7">
        <v>5039420</v>
      </c>
      <c r="D2597">
        <f t="shared" si="120"/>
        <v>5.5705537542018728</v>
      </c>
      <c r="F2597">
        <v>93291469</v>
      </c>
      <c r="G2597">
        <v>1763797</v>
      </c>
      <c r="H2597">
        <f t="shared" si="121"/>
        <v>52.892407119413399</v>
      </c>
      <c r="K2597">
        <v>438469904</v>
      </c>
      <c r="L2597">
        <v>8289845</v>
      </c>
      <c r="M2597">
        <f t="shared" si="122"/>
        <v>52.892412825571526</v>
      </c>
    </row>
    <row r="2598" spans="1:13" x14ac:dyDescent="0.15">
      <c r="A2598" t="s">
        <v>3098</v>
      </c>
      <c r="B2598" s="6">
        <v>28092305</v>
      </c>
      <c r="C2598" s="7">
        <v>5044320</v>
      </c>
      <c r="D2598">
        <f t="shared" si="120"/>
        <v>5.5690965283725058</v>
      </c>
      <c r="F2598">
        <v>93357752</v>
      </c>
      <c r="G2598">
        <v>1765512</v>
      </c>
      <c r="H2598">
        <f t="shared" si="121"/>
        <v>52.878571202008253</v>
      </c>
      <c r="K2598">
        <v>438781434</v>
      </c>
      <c r="L2598">
        <v>8297906</v>
      </c>
      <c r="M2598">
        <f t="shared" si="122"/>
        <v>52.878573702811288</v>
      </c>
    </row>
    <row r="2599" spans="1:13" x14ac:dyDescent="0.15">
      <c r="A2599" t="s">
        <v>3099</v>
      </c>
      <c r="B2599" s="6">
        <v>28112253</v>
      </c>
      <c r="C2599" s="7">
        <v>5049220</v>
      </c>
      <c r="D2599">
        <f t="shared" si="120"/>
        <v>5.5676427250149532</v>
      </c>
      <c r="F2599">
        <v>93497839</v>
      </c>
      <c r="G2599">
        <v>2777071</v>
      </c>
      <c r="H2599">
        <f t="shared" si="121"/>
        <v>33.667788472098842</v>
      </c>
      <c r="K2599">
        <v>439439843</v>
      </c>
      <c r="L2599">
        <v>13052233</v>
      </c>
      <c r="M2599">
        <f t="shared" si="122"/>
        <v>33.667790254740318</v>
      </c>
    </row>
    <row r="2600" spans="1:13" x14ac:dyDescent="0.15">
      <c r="A2600" t="s">
        <v>3100</v>
      </c>
      <c r="B2600" s="6">
        <v>28132202</v>
      </c>
      <c r="C2600" s="7">
        <v>5054120</v>
      </c>
      <c r="D2600">
        <f t="shared" si="120"/>
        <v>5.5661919384581289</v>
      </c>
      <c r="F2600">
        <v>93564186</v>
      </c>
      <c r="G2600">
        <v>1768942</v>
      </c>
      <c r="H2600">
        <f t="shared" si="121"/>
        <v>52.89273814517378</v>
      </c>
      <c r="K2600">
        <v>439751674</v>
      </c>
      <c r="L2600">
        <v>8314027</v>
      </c>
      <c r="M2600">
        <f t="shared" si="122"/>
        <v>52.892740665865048</v>
      </c>
    </row>
    <row r="2601" spans="1:13" x14ac:dyDescent="0.15">
      <c r="A2601" t="s">
        <v>3101</v>
      </c>
      <c r="B2601" s="6">
        <v>28152154</v>
      </c>
      <c r="C2601" s="7">
        <v>5059020</v>
      </c>
      <c r="D2601">
        <f t="shared" si="120"/>
        <v>5.5647445552695975</v>
      </c>
      <c r="F2601">
        <v>93704444</v>
      </c>
      <c r="G2601">
        <v>1770657</v>
      </c>
      <c r="H2601">
        <f t="shared" si="121"/>
        <v>52.920720387968984</v>
      </c>
      <c r="K2601">
        <v>440410886</v>
      </c>
      <c r="L2601">
        <v>8322087</v>
      </c>
      <c r="M2601">
        <f t="shared" si="122"/>
        <v>52.920726015000803</v>
      </c>
    </row>
    <row r="2602" spans="1:13" x14ac:dyDescent="0.15">
      <c r="A2602" t="s">
        <v>3102</v>
      </c>
      <c r="B2602" s="6">
        <v>28172108</v>
      </c>
      <c r="C2602" s="7">
        <v>5063920</v>
      </c>
      <c r="D2602">
        <f t="shared" si="120"/>
        <v>5.563300368094283</v>
      </c>
      <c r="F2602">
        <v>93770861</v>
      </c>
      <c r="G2602">
        <v>1772372</v>
      </c>
      <c r="H2602">
        <f t="shared" si="121"/>
        <v>52.90698623088155</v>
      </c>
      <c r="K2602">
        <v>440723046</v>
      </c>
      <c r="L2602">
        <v>8330148</v>
      </c>
      <c r="M2602">
        <f t="shared" si="122"/>
        <v>52.906988687355856</v>
      </c>
    </row>
    <row r="2603" spans="1:13" x14ac:dyDescent="0.15">
      <c r="A2603" t="s">
        <v>3103</v>
      </c>
      <c r="B2603" s="6">
        <v>28192065</v>
      </c>
      <c r="C2603" s="7">
        <v>5068820</v>
      </c>
      <c r="D2603">
        <f t="shared" si="120"/>
        <v>5.5618595649480547</v>
      </c>
      <c r="F2603">
        <v>93911292</v>
      </c>
      <c r="G2603">
        <v>2787851</v>
      </c>
      <c r="H2603">
        <f t="shared" si="121"/>
        <v>33.685907891060175</v>
      </c>
      <c r="K2603">
        <v>441383072</v>
      </c>
      <c r="L2603">
        <v>13102899</v>
      </c>
      <c r="M2603">
        <f t="shared" si="122"/>
        <v>33.685909660144674</v>
      </c>
    </row>
    <row r="2604" spans="1:13" x14ac:dyDescent="0.15">
      <c r="A2604" t="s">
        <v>3104</v>
      </c>
      <c r="B2604" s="6">
        <v>28212025</v>
      </c>
      <c r="C2604" s="7">
        <v>5073720</v>
      </c>
      <c r="D2604">
        <f t="shared" si="120"/>
        <v>5.5604221360264265</v>
      </c>
      <c r="F2604">
        <v>93977781</v>
      </c>
      <c r="G2604">
        <v>1775802</v>
      </c>
      <c r="H2604">
        <f t="shared" si="121"/>
        <v>52.921317241449216</v>
      </c>
      <c r="K2604">
        <v>441695570</v>
      </c>
      <c r="L2604">
        <v>8346269</v>
      </c>
      <c r="M2604">
        <f t="shared" si="122"/>
        <v>52.921319693865605</v>
      </c>
    </row>
    <row r="2605" spans="1:13" x14ac:dyDescent="0.15">
      <c r="A2605" t="s">
        <v>3105</v>
      </c>
      <c r="B2605" s="6">
        <v>28231987</v>
      </c>
      <c r="C2605" s="7">
        <v>5078620</v>
      </c>
      <c r="D2605">
        <f t="shared" si="120"/>
        <v>5.5589878746588637</v>
      </c>
      <c r="F2605">
        <v>94044276</v>
      </c>
      <c r="G2605">
        <v>1777517</v>
      </c>
      <c r="H2605">
        <f t="shared" si="121"/>
        <v>52.907666143277389</v>
      </c>
      <c r="K2605">
        <v>442008097</v>
      </c>
      <c r="L2605">
        <v>8354329</v>
      </c>
      <c r="M2605">
        <f t="shared" si="122"/>
        <v>52.907671819005451</v>
      </c>
    </row>
    <row r="2606" spans="1:13" x14ac:dyDescent="0.15">
      <c r="A2606" t="s">
        <v>3106</v>
      </c>
      <c r="B2606" s="6">
        <v>28251952</v>
      </c>
      <c r="C2606" s="7">
        <v>5083520</v>
      </c>
      <c r="D2606">
        <f t="shared" si="120"/>
        <v>5.5575569683998491</v>
      </c>
      <c r="F2606">
        <v>94184944</v>
      </c>
      <c r="G2606">
        <v>2795936</v>
      </c>
      <c r="H2606">
        <f t="shared" si="121"/>
        <v>33.686373364769437</v>
      </c>
      <c r="K2606">
        <v>442669236</v>
      </c>
      <c r="L2606">
        <v>13140899</v>
      </c>
      <c r="M2606">
        <f t="shared" si="122"/>
        <v>33.686373816585913</v>
      </c>
    </row>
    <row r="2607" spans="1:13" x14ac:dyDescent="0.15">
      <c r="A2607" t="s">
        <v>3107</v>
      </c>
      <c r="B2607" s="6">
        <v>28271919</v>
      </c>
      <c r="C2607" s="7">
        <v>5088420</v>
      </c>
      <c r="D2607">
        <f t="shared" si="120"/>
        <v>5.5561292110321086</v>
      </c>
      <c r="F2607">
        <v>94251509</v>
      </c>
      <c r="G2607">
        <v>1780947</v>
      </c>
      <c r="H2607">
        <f t="shared" si="121"/>
        <v>52.9221301925324</v>
      </c>
      <c r="K2607">
        <v>442982092</v>
      </c>
      <c r="L2607">
        <v>8370450</v>
      </c>
      <c r="M2607">
        <f t="shared" si="122"/>
        <v>52.922135846937742</v>
      </c>
    </row>
    <row r="2608" spans="1:13" x14ac:dyDescent="0.15">
      <c r="A2608" t="s">
        <v>3108</v>
      </c>
      <c r="B2608" s="6">
        <v>28291889</v>
      </c>
      <c r="C2608" s="7">
        <v>5093320</v>
      </c>
      <c r="D2608">
        <f t="shared" si="120"/>
        <v>5.5547047898031146</v>
      </c>
      <c r="F2608">
        <v>94318084</v>
      </c>
      <c r="G2608">
        <v>1782662</v>
      </c>
      <c r="H2608">
        <f t="shared" si="121"/>
        <v>52.908562587860175</v>
      </c>
      <c r="K2608">
        <v>443294994</v>
      </c>
      <c r="L2608">
        <v>8378511</v>
      </c>
      <c r="M2608">
        <f t="shared" si="122"/>
        <v>52.908565018295015</v>
      </c>
    </row>
    <row r="2609" spans="1:13" x14ac:dyDescent="0.15">
      <c r="A2609" t="s">
        <v>3109</v>
      </c>
      <c r="B2609" s="6">
        <v>28311862</v>
      </c>
      <c r="C2609" s="7">
        <v>5098220</v>
      </c>
      <c r="D2609">
        <f t="shared" si="120"/>
        <v>5.5532836950935813</v>
      </c>
      <c r="F2609">
        <v>94458988</v>
      </c>
      <c r="G2609">
        <v>2804021</v>
      </c>
      <c r="H2609">
        <f t="shared" si="121"/>
        <v>33.686975953461122</v>
      </c>
      <c r="K2609">
        <v>443957243</v>
      </c>
      <c r="L2609">
        <v>13178898</v>
      </c>
      <c r="M2609">
        <f t="shared" si="122"/>
        <v>33.686977697224762</v>
      </c>
    </row>
    <row r="2610" spans="1:13" x14ac:dyDescent="0.15">
      <c r="A2610" t="s">
        <v>3110</v>
      </c>
      <c r="B2610" s="6">
        <v>28331837</v>
      </c>
      <c r="C2610" s="7">
        <v>5103120</v>
      </c>
      <c r="D2610">
        <f t="shared" si="120"/>
        <v>5.551865721362617</v>
      </c>
      <c r="F2610">
        <v>94525632</v>
      </c>
      <c r="G2610">
        <v>1786092</v>
      </c>
      <c r="H2610">
        <f t="shared" si="121"/>
        <v>52.9231596132786</v>
      </c>
      <c r="K2610">
        <v>444270470</v>
      </c>
      <c r="L2610">
        <v>8394632</v>
      </c>
      <c r="M2610">
        <f t="shared" si="122"/>
        <v>52.923162087391084</v>
      </c>
    </row>
    <row r="2611" spans="1:13" x14ac:dyDescent="0.15">
      <c r="A2611" t="s">
        <v>3111</v>
      </c>
      <c r="B2611" s="6">
        <v>28351814</v>
      </c>
      <c r="C2611" s="7">
        <v>5108020</v>
      </c>
      <c r="D2611">
        <f t="shared" si="120"/>
        <v>5.550450859628584</v>
      </c>
      <c r="F2611">
        <v>94666706</v>
      </c>
      <c r="G2611">
        <v>1787807</v>
      </c>
      <c r="H2611">
        <f t="shared" si="121"/>
        <v>52.951300671716801</v>
      </c>
      <c r="K2611">
        <v>444933518</v>
      </c>
      <c r="L2611">
        <v>8402692</v>
      </c>
      <c r="M2611">
        <f t="shared" si="122"/>
        <v>52.951306319450957</v>
      </c>
    </row>
    <row r="2612" spans="1:13" x14ac:dyDescent="0.15">
      <c r="A2612" t="s">
        <v>3112</v>
      </c>
      <c r="B2612" s="6">
        <v>28371793</v>
      </c>
      <c r="C2612" s="7">
        <v>5112920</v>
      </c>
      <c r="D2612">
        <f t="shared" si="120"/>
        <v>5.5490391009442748</v>
      </c>
      <c r="F2612">
        <v>94733416</v>
      </c>
      <c r="G2612">
        <v>1789522</v>
      </c>
      <c r="H2612">
        <f t="shared" si="121"/>
        <v>52.937832560873801</v>
      </c>
      <c r="K2612">
        <v>445247055</v>
      </c>
      <c r="L2612">
        <v>8410753</v>
      </c>
      <c r="M2612">
        <f t="shared" si="122"/>
        <v>52.93783505472102</v>
      </c>
    </row>
    <row r="2613" spans="1:13" x14ac:dyDescent="0.15">
      <c r="A2613" t="s">
        <v>3113</v>
      </c>
      <c r="B2613" s="6">
        <v>28391775</v>
      </c>
      <c r="C2613" s="7">
        <v>5117820</v>
      </c>
      <c r="D2613">
        <f t="shared" si="120"/>
        <v>5.5476306317924431</v>
      </c>
      <c r="F2613">
        <v>94874664</v>
      </c>
      <c r="G2613">
        <v>2814801</v>
      </c>
      <c r="H2613">
        <f t="shared" si="121"/>
        <v>33.705638160566238</v>
      </c>
      <c r="K2613">
        <v>445910920</v>
      </c>
      <c r="L2613">
        <v>13229564</v>
      </c>
      <c r="M2613">
        <f t="shared" si="122"/>
        <v>33.705639883521485</v>
      </c>
    </row>
    <row r="2614" spans="1:13" x14ac:dyDescent="0.15">
      <c r="A2614" t="s">
        <v>3114</v>
      </c>
      <c r="B2614" s="6">
        <v>28411760</v>
      </c>
      <c r="C2614" s="7">
        <v>5122720</v>
      </c>
      <c r="D2614">
        <f t="shared" si="120"/>
        <v>5.5462254427335482</v>
      </c>
      <c r="F2614">
        <v>94941447</v>
      </c>
      <c r="G2614">
        <v>1792952</v>
      </c>
      <c r="H2614">
        <f t="shared" si="121"/>
        <v>52.952587130051448</v>
      </c>
      <c r="K2614">
        <v>446224800</v>
      </c>
      <c r="L2614">
        <v>8426874</v>
      </c>
      <c r="M2614">
        <f t="shared" si="122"/>
        <v>52.952589536760605</v>
      </c>
    </row>
    <row r="2615" spans="1:13" x14ac:dyDescent="0.15">
      <c r="A2615" t="s">
        <v>3115</v>
      </c>
      <c r="B2615" s="6">
        <v>28431746</v>
      </c>
      <c r="C2615" s="7">
        <v>5127620</v>
      </c>
      <c r="D2615">
        <f t="shared" si="120"/>
        <v>5.5448231343196257</v>
      </c>
      <c r="F2615">
        <v>95008232</v>
      </c>
      <c r="G2615">
        <v>1794667</v>
      </c>
      <c r="H2615">
        <f t="shared" si="121"/>
        <v>52.939198191085033</v>
      </c>
      <c r="K2615">
        <v>446538690</v>
      </c>
      <c r="L2615">
        <v>8434934</v>
      </c>
      <c r="M2615">
        <f t="shared" si="122"/>
        <v>52.939203792228845</v>
      </c>
    </row>
    <row r="2616" spans="1:13" x14ac:dyDescent="0.15">
      <c r="A2616" t="s">
        <v>3116</v>
      </c>
      <c r="B2616" s="6">
        <v>28451733</v>
      </c>
      <c r="C2616" s="7">
        <v>5132520</v>
      </c>
      <c r="D2616">
        <f t="shared" si="120"/>
        <v>5.5434236983002503</v>
      </c>
      <c r="F2616">
        <v>95149707</v>
      </c>
      <c r="G2616">
        <v>2822886</v>
      </c>
      <c r="H2616">
        <f t="shared" si="121"/>
        <v>33.70653543926322</v>
      </c>
      <c r="K2616">
        <v>447203622</v>
      </c>
      <c r="L2616">
        <v>13267564</v>
      </c>
      <c r="M2616">
        <f t="shared" si="122"/>
        <v>33.706535879532971</v>
      </c>
    </row>
    <row r="2617" spans="1:13" x14ac:dyDescent="0.15">
      <c r="A2617" t="s">
        <v>3117</v>
      </c>
      <c r="B2617" s="6">
        <v>28471721</v>
      </c>
      <c r="C2617" s="7">
        <v>5137420</v>
      </c>
      <c r="D2617">
        <f t="shared" si="120"/>
        <v>5.5420271264564702</v>
      </c>
      <c r="F2617">
        <v>95216552</v>
      </c>
      <c r="G2617">
        <v>1798097</v>
      </c>
      <c r="H2617">
        <f t="shared" si="121"/>
        <v>52.954068662591617</v>
      </c>
      <c r="K2617">
        <v>447517794</v>
      </c>
      <c r="L2617">
        <v>8451055</v>
      </c>
      <c r="M2617">
        <f t="shared" si="122"/>
        <v>52.954074254634477</v>
      </c>
    </row>
    <row r="2618" spans="1:13" x14ac:dyDescent="0.15">
      <c r="A2618" t="s">
        <v>3118</v>
      </c>
      <c r="B2618" s="6">
        <v>28491710</v>
      </c>
      <c r="C2618" s="7">
        <v>5142320</v>
      </c>
      <c r="D2618">
        <f t="shared" si="120"/>
        <v>5.5406334106006625</v>
      </c>
      <c r="F2618">
        <v>95283400</v>
      </c>
      <c r="G2618">
        <v>1799812</v>
      </c>
      <c r="H2618">
        <f t="shared" si="121"/>
        <v>52.940751589610471</v>
      </c>
      <c r="K2618">
        <v>447831980</v>
      </c>
      <c r="L2618">
        <v>8459116</v>
      </c>
      <c r="M2618">
        <f t="shared" si="122"/>
        <v>52.940754092980875</v>
      </c>
    </row>
    <row r="2619" spans="1:13" x14ac:dyDescent="0.15">
      <c r="A2619" t="s">
        <v>3119</v>
      </c>
      <c r="B2619" s="6">
        <v>28511702</v>
      </c>
      <c r="C2619" s="7">
        <v>5147220</v>
      </c>
      <c r="D2619">
        <f t="shared" si="120"/>
        <v>5.5392429311356421</v>
      </c>
      <c r="F2619">
        <v>95425102</v>
      </c>
      <c r="G2619">
        <v>2830971</v>
      </c>
      <c r="H2619">
        <f t="shared" si="121"/>
        <v>33.707551931828334</v>
      </c>
      <c r="K2619">
        <v>448497979</v>
      </c>
      <c r="L2619">
        <v>13305563</v>
      </c>
      <c r="M2619">
        <f t="shared" si="122"/>
        <v>33.707553675105672</v>
      </c>
    </row>
    <row r="2620" spans="1:13" x14ac:dyDescent="0.15">
      <c r="A2620" t="s">
        <v>3120</v>
      </c>
      <c r="B2620" s="6">
        <v>28531697</v>
      </c>
      <c r="C2620" s="7">
        <v>5152120</v>
      </c>
      <c r="D2620">
        <f t="shared" si="120"/>
        <v>5.5378556788273565</v>
      </c>
      <c r="F2620">
        <v>95492023</v>
      </c>
      <c r="G2620">
        <v>1803242</v>
      </c>
      <c r="H2620">
        <f t="shared" si="121"/>
        <v>52.955744708696891</v>
      </c>
      <c r="K2620">
        <v>448812508</v>
      </c>
      <c r="L2620">
        <v>8475237</v>
      </c>
      <c r="M2620">
        <f t="shared" si="122"/>
        <v>52.955747196214098</v>
      </c>
    </row>
    <row r="2621" spans="1:13" x14ac:dyDescent="0.15">
      <c r="A2621" t="s">
        <v>3121</v>
      </c>
      <c r="B2621" s="6">
        <v>28551693</v>
      </c>
      <c r="C2621" s="7">
        <v>5157020</v>
      </c>
      <c r="D2621">
        <f t="shared" si="120"/>
        <v>5.5364712566559762</v>
      </c>
      <c r="F2621">
        <v>95633895</v>
      </c>
      <c r="G2621">
        <v>1804957</v>
      </c>
      <c r="H2621">
        <f t="shared" si="121"/>
        <v>52.98402953643771</v>
      </c>
      <c r="K2621">
        <v>449479306</v>
      </c>
      <c r="L2621">
        <v>8483297</v>
      </c>
      <c r="M2621">
        <f t="shared" si="122"/>
        <v>52.984035098617909</v>
      </c>
    </row>
    <row r="2622" spans="1:13" x14ac:dyDescent="0.15">
      <c r="A2622" t="s">
        <v>3122</v>
      </c>
      <c r="B2622" s="6">
        <v>28571691</v>
      </c>
      <c r="C2622" s="7">
        <v>5162420</v>
      </c>
      <c r="D2622">
        <f t="shared" si="120"/>
        <v>5.5345537557966997</v>
      </c>
      <c r="F2622">
        <v>95700878</v>
      </c>
      <c r="G2622">
        <v>1806847</v>
      </c>
      <c r="H2622">
        <f t="shared" si="121"/>
        <v>52.965678887033597</v>
      </c>
      <c r="K2622">
        <v>449794126</v>
      </c>
      <c r="L2622">
        <v>8492180</v>
      </c>
      <c r="M2622">
        <f t="shared" si="122"/>
        <v>52.965684429675299</v>
      </c>
    </row>
    <row r="2623" spans="1:13" x14ac:dyDescent="0.15">
      <c r="A2623" t="s">
        <v>3123</v>
      </c>
      <c r="B2623" s="6">
        <v>28591690</v>
      </c>
      <c r="C2623" s="7">
        <v>5167820</v>
      </c>
      <c r="D2623">
        <f t="shared" si="120"/>
        <v>5.5326404557434277</v>
      </c>
      <c r="F2623">
        <v>95842918</v>
      </c>
      <c r="G2623">
        <v>2842301</v>
      </c>
      <c r="H2623">
        <f t="shared" si="121"/>
        <v>33.720185863495807</v>
      </c>
      <c r="K2623">
        <v>450461714</v>
      </c>
      <c r="L2623">
        <v>13358814</v>
      </c>
      <c r="M2623">
        <f t="shared" si="122"/>
        <v>33.720187585514701</v>
      </c>
    </row>
    <row r="2624" spans="1:13" x14ac:dyDescent="0.15">
      <c r="A2624" t="s">
        <v>3124</v>
      </c>
      <c r="B2624" s="6">
        <v>28611691</v>
      </c>
      <c r="C2624" s="7">
        <v>5173220</v>
      </c>
      <c r="D2624">
        <f t="shared" si="120"/>
        <v>5.5307315366444882</v>
      </c>
      <c r="F2624">
        <v>95909964</v>
      </c>
      <c r="G2624">
        <v>1810627</v>
      </c>
      <c r="H2624">
        <f t="shared" si="121"/>
        <v>52.970580909265131</v>
      </c>
      <c r="K2624">
        <v>450776830</v>
      </c>
      <c r="L2624">
        <v>8509946</v>
      </c>
      <c r="M2624">
        <f t="shared" si="122"/>
        <v>52.970586417352116</v>
      </c>
    </row>
    <row r="2625" spans="1:13" x14ac:dyDescent="0.15">
      <c r="A2625" t="s">
        <v>3125</v>
      </c>
      <c r="B2625" s="6">
        <v>28631693</v>
      </c>
      <c r="C2625" s="7">
        <v>5178620</v>
      </c>
      <c r="D2625">
        <f t="shared" si="120"/>
        <v>5.5288267916935396</v>
      </c>
      <c r="F2625">
        <v>95977012</v>
      </c>
      <c r="G2625">
        <v>1812517</v>
      </c>
      <c r="H2625">
        <f t="shared" si="121"/>
        <v>52.952337550489183</v>
      </c>
      <c r="K2625">
        <v>451091956</v>
      </c>
      <c r="L2625">
        <v>8518829</v>
      </c>
      <c r="M2625">
        <f t="shared" si="122"/>
        <v>52.952343097860044</v>
      </c>
    </row>
    <row r="2626" spans="1:13" x14ac:dyDescent="0.15">
      <c r="A2626" t="s">
        <v>3126</v>
      </c>
      <c r="B2626" s="6">
        <v>28651697</v>
      </c>
      <c r="C2626" s="7">
        <v>5184020</v>
      </c>
      <c r="D2626">
        <f t="shared" ref="D2626:D2689" si="123">B2626/C2626</f>
        <v>5.5269264007469108</v>
      </c>
      <c r="F2626">
        <v>96119279</v>
      </c>
      <c r="G2626">
        <v>2851211</v>
      </c>
      <c r="H2626">
        <f t="shared" ref="H2626:H2689" si="124">F2626/G2626</f>
        <v>33.711738275420515</v>
      </c>
      <c r="K2626">
        <v>451760611</v>
      </c>
      <c r="L2626">
        <v>13400691</v>
      </c>
      <c r="M2626">
        <f t="shared" ref="M2626:M2689" si="125">K2626/L2626</f>
        <v>33.711740014003759</v>
      </c>
    </row>
    <row r="2627" spans="1:13" x14ac:dyDescent="0.15">
      <c r="A2627" t="s">
        <v>3127</v>
      </c>
      <c r="B2627" s="6">
        <v>28671702</v>
      </c>
      <c r="C2627" s="7">
        <v>5189420</v>
      </c>
      <c r="D2627">
        <f t="shared" si="123"/>
        <v>5.525030157512786</v>
      </c>
      <c r="F2627">
        <v>96186391</v>
      </c>
      <c r="G2627">
        <v>1816297</v>
      </c>
      <c r="H2627">
        <f t="shared" si="124"/>
        <v>52.957413352551924</v>
      </c>
      <c r="K2627">
        <v>452076037</v>
      </c>
      <c r="L2627">
        <v>8536595</v>
      </c>
      <c r="M2627">
        <f t="shared" si="125"/>
        <v>52.95741885377015</v>
      </c>
    </row>
    <row r="2628" spans="1:13" x14ac:dyDescent="0.15">
      <c r="A2628" t="s">
        <v>3128</v>
      </c>
      <c r="B2628" s="6">
        <v>28691710</v>
      </c>
      <c r="C2628" s="7">
        <v>5194820</v>
      </c>
      <c r="D2628">
        <f t="shared" si="123"/>
        <v>5.523138434055463</v>
      </c>
      <c r="F2628">
        <v>96253513</v>
      </c>
      <c r="G2628">
        <v>1818187</v>
      </c>
      <c r="H2628">
        <f t="shared" si="124"/>
        <v>52.939281273048373</v>
      </c>
      <c r="K2628">
        <v>452391511</v>
      </c>
      <c r="L2628">
        <v>8545478</v>
      </c>
      <c r="M2628">
        <f t="shared" si="125"/>
        <v>52.939286836851025</v>
      </c>
    </row>
    <row r="2629" spans="1:13" x14ac:dyDescent="0.15">
      <c r="A2629" t="s">
        <v>3129</v>
      </c>
      <c r="B2629" s="6">
        <v>28711719</v>
      </c>
      <c r="C2629" s="7">
        <v>5200220</v>
      </c>
      <c r="D2629">
        <f t="shared" si="123"/>
        <v>5.521250831695582</v>
      </c>
      <c r="F2629">
        <v>96396007</v>
      </c>
      <c r="G2629">
        <v>2860121</v>
      </c>
      <c r="H2629">
        <f t="shared" si="124"/>
        <v>33.703471636339863</v>
      </c>
      <c r="K2629">
        <v>453061232</v>
      </c>
      <c r="L2629">
        <v>13442568</v>
      </c>
      <c r="M2629">
        <f t="shared" si="125"/>
        <v>33.703473324442172</v>
      </c>
    </row>
    <row r="2630" spans="1:13" x14ac:dyDescent="0.15">
      <c r="A2630" t="s">
        <v>3130</v>
      </c>
      <c r="B2630" s="6">
        <v>28731729</v>
      </c>
      <c r="C2630" s="7">
        <v>5205620</v>
      </c>
      <c r="D2630">
        <f t="shared" si="123"/>
        <v>5.5193673376082</v>
      </c>
      <c r="F2630">
        <v>96463188</v>
      </c>
      <c r="G2630">
        <v>1821967</v>
      </c>
      <c r="H2630">
        <f t="shared" si="124"/>
        <v>52.944530828494699</v>
      </c>
      <c r="K2630">
        <v>453376983</v>
      </c>
      <c r="L2630">
        <v>8563244</v>
      </c>
      <c r="M2630">
        <f t="shared" si="125"/>
        <v>52.944536322916875</v>
      </c>
    </row>
    <row r="2631" spans="1:13" x14ac:dyDescent="0.15">
      <c r="A2631" t="s">
        <v>3131</v>
      </c>
      <c r="B2631" s="6">
        <v>28751742</v>
      </c>
      <c r="C2631" s="7">
        <v>5211020</v>
      </c>
      <c r="D2631">
        <f t="shared" si="123"/>
        <v>5.5174883228235547</v>
      </c>
      <c r="F2631">
        <v>96605852</v>
      </c>
      <c r="G2631">
        <v>1823857</v>
      </c>
      <c r="H2631">
        <f t="shared" si="124"/>
        <v>52.967887285022897</v>
      </c>
      <c r="K2631">
        <v>454047504</v>
      </c>
      <c r="L2631">
        <v>8572127</v>
      </c>
      <c r="M2631">
        <f t="shared" si="125"/>
        <v>52.967892799535051</v>
      </c>
    </row>
    <row r="2632" spans="1:13" x14ac:dyDescent="0.15">
      <c r="A2632" t="s">
        <v>3132</v>
      </c>
      <c r="B2632" s="6">
        <v>28771757</v>
      </c>
      <c r="C2632" s="7">
        <v>5216420</v>
      </c>
      <c r="D2632">
        <f t="shared" si="123"/>
        <v>5.5156135817284655</v>
      </c>
      <c r="F2632">
        <v>96673103</v>
      </c>
      <c r="G2632">
        <v>1825747</v>
      </c>
      <c r="H2632">
        <f t="shared" si="124"/>
        <v>52.949890099778337</v>
      </c>
      <c r="K2632">
        <v>454363584</v>
      </c>
      <c r="L2632">
        <v>8581010</v>
      </c>
      <c r="M2632">
        <f t="shared" si="125"/>
        <v>52.949895641655239</v>
      </c>
    </row>
    <row r="2633" spans="1:13" x14ac:dyDescent="0.15">
      <c r="A2633" t="s">
        <v>3133</v>
      </c>
      <c r="B2633" s="6">
        <v>28791773</v>
      </c>
      <c r="C2633" s="7">
        <v>5221820</v>
      </c>
      <c r="D2633">
        <f t="shared" si="123"/>
        <v>5.5137429095602686</v>
      </c>
      <c r="F2633">
        <v>96815935</v>
      </c>
      <c r="G2633">
        <v>2872001</v>
      </c>
      <c r="H2633">
        <f t="shared" si="124"/>
        <v>33.710272036813357</v>
      </c>
      <c r="K2633">
        <v>455034894</v>
      </c>
      <c r="L2633">
        <v>13498404</v>
      </c>
      <c r="M2633">
        <f t="shared" si="125"/>
        <v>33.710273747918642</v>
      </c>
    </row>
    <row r="2634" spans="1:13" x14ac:dyDescent="0.15">
      <c r="A2634" t="s">
        <v>3134</v>
      </c>
      <c r="B2634" s="6">
        <v>28811792</v>
      </c>
      <c r="C2634" s="7">
        <v>5227220</v>
      </c>
      <c r="D2634">
        <f t="shared" si="123"/>
        <v>5.5118766763212568</v>
      </c>
      <c r="F2634">
        <v>96883251</v>
      </c>
      <c r="G2634">
        <v>1829527</v>
      </c>
      <c r="H2634">
        <f t="shared" si="124"/>
        <v>52.955354580719501</v>
      </c>
      <c r="K2634">
        <v>455351279</v>
      </c>
      <c r="L2634">
        <v>8598776</v>
      </c>
      <c r="M2634">
        <f t="shared" si="125"/>
        <v>52.95536004194085</v>
      </c>
    </row>
    <row r="2635" spans="1:13" x14ac:dyDescent="0.15">
      <c r="A2635" t="s">
        <v>3135</v>
      </c>
      <c r="B2635" s="6">
        <v>28831814</v>
      </c>
      <c r="C2635" s="7">
        <v>5232620</v>
      </c>
      <c r="D2635">
        <f t="shared" si="123"/>
        <v>5.5100148682686685</v>
      </c>
      <c r="F2635">
        <v>96950578</v>
      </c>
      <c r="G2635">
        <v>1831417</v>
      </c>
      <c r="H2635">
        <f t="shared" si="124"/>
        <v>52.937467545621779</v>
      </c>
      <c r="K2635">
        <v>455667716</v>
      </c>
      <c r="L2635">
        <v>8607659</v>
      </c>
      <c r="M2635">
        <f t="shared" si="125"/>
        <v>52.937473010954548</v>
      </c>
    </row>
    <row r="2636" spans="1:13" x14ac:dyDescent="0.15">
      <c r="A2636" t="s">
        <v>3136</v>
      </c>
      <c r="B2636" s="6">
        <v>28851838</v>
      </c>
      <c r="C2636" s="7">
        <v>5238020</v>
      </c>
      <c r="D2636">
        <f t="shared" si="123"/>
        <v>5.5081572808045784</v>
      </c>
      <c r="F2636">
        <v>97093647</v>
      </c>
      <c r="G2636">
        <v>2880911</v>
      </c>
      <c r="H2636">
        <f t="shared" si="124"/>
        <v>33.702411147029537</v>
      </c>
      <c r="K2636">
        <v>456340140</v>
      </c>
      <c r="L2636">
        <v>13540281</v>
      </c>
      <c r="M2636">
        <f t="shared" si="125"/>
        <v>33.702412822894885</v>
      </c>
    </row>
    <row r="2637" spans="1:13" x14ac:dyDescent="0.15">
      <c r="A2637" t="s">
        <v>3137</v>
      </c>
      <c r="B2637" s="6">
        <v>28871864</v>
      </c>
      <c r="C2637" s="7">
        <v>5243420</v>
      </c>
      <c r="D2637">
        <f t="shared" si="123"/>
        <v>5.5063039008891144</v>
      </c>
      <c r="F2637">
        <v>97161040</v>
      </c>
      <c r="G2637">
        <v>1835197</v>
      </c>
      <c r="H2637">
        <f t="shared" si="124"/>
        <v>52.94311182941123</v>
      </c>
      <c r="K2637">
        <v>456656888</v>
      </c>
      <c r="L2637">
        <v>8625425</v>
      </c>
      <c r="M2637">
        <f t="shared" si="125"/>
        <v>52.943117353637646</v>
      </c>
    </row>
    <row r="2638" spans="1:13" x14ac:dyDescent="0.15">
      <c r="A2638" t="s">
        <v>3138</v>
      </c>
      <c r="B2638" s="6">
        <v>28891893</v>
      </c>
      <c r="C2638" s="7">
        <v>5248820</v>
      </c>
      <c r="D2638">
        <f t="shared" si="123"/>
        <v>5.5044549060550754</v>
      </c>
      <c r="F2638">
        <v>97228442</v>
      </c>
      <c r="G2638">
        <v>1837087</v>
      </c>
      <c r="H2638">
        <f t="shared" si="124"/>
        <v>52.925333421879316</v>
      </c>
      <c r="K2638">
        <v>456973677</v>
      </c>
      <c r="L2638">
        <v>8634308</v>
      </c>
      <c r="M2638">
        <f t="shared" si="125"/>
        <v>52.925338892242436</v>
      </c>
    </row>
    <row r="2639" spans="1:13" x14ac:dyDescent="0.15">
      <c r="A2639" t="s">
        <v>3139</v>
      </c>
      <c r="B2639" s="6">
        <v>28911925</v>
      </c>
      <c r="C2639" s="7">
        <v>5254220</v>
      </c>
      <c r="D2639">
        <f t="shared" si="123"/>
        <v>5.5026102827822205</v>
      </c>
      <c r="F2639">
        <v>97371748</v>
      </c>
      <c r="G2639">
        <v>2889821</v>
      </c>
      <c r="H2639">
        <f t="shared" si="124"/>
        <v>33.694733341615276</v>
      </c>
      <c r="K2639">
        <v>457647215</v>
      </c>
      <c r="L2639">
        <v>13582158</v>
      </c>
      <c r="M2639">
        <f t="shared" si="125"/>
        <v>33.694735034005639</v>
      </c>
    </row>
    <row r="2640" spans="1:13" x14ac:dyDescent="0.15">
      <c r="A2640" t="s">
        <v>3140</v>
      </c>
      <c r="B2640" s="6">
        <v>28931958</v>
      </c>
      <c r="C2640" s="7">
        <v>5259620</v>
      </c>
      <c r="D2640">
        <f t="shared" si="123"/>
        <v>5.5007696373502268</v>
      </c>
      <c r="F2640">
        <v>97439217</v>
      </c>
      <c r="G2640">
        <v>1840867</v>
      </c>
      <c r="H2640">
        <f t="shared" si="124"/>
        <v>52.931155265426561</v>
      </c>
      <c r="K2640">
        <v>457964319</v>
      </c>
      <c r="L2640">
        <v>8652074</v>
      </c>
      <c r="M2640">
        <f t="shared" si="125"/>
        <v>52.931160667372936</v>
      </c>
    </row>
    <row r="2641" spans="1:13" x14ac:dyDescent="0.15">
      <c r="A2641" t="s">
        <v>3141</v>
      </c>
      <c r="B2641" s="6">
        <v>28951993</v>
      </c>
      <c r="C2641" s="7">
        <v>5265020</v>
      </c>
      <c r="D2641">
        <f t="shared" si="123"/>
        <v>5.4989331474524317</v>
      </c>
      <c r="F2641">
        <v>97582691</v>
      </c>
      <c r="G2641">
        <v>1842757</v>
      </c>
      <c r="H2641">
        <f t="shared" si="124"/>
        <v>52.95472544670838</v>
      </c>
      <c r="K2641">
        <v>458638647</v>
      </c>
      <c r="L2641">
        <v>8660957</v>
      </c>
      <c r="M2641">
        <f t="shared" si="125"/>
        <v>52.954730868655737</v>
      </c>
    </row>
    <row r="2642" spans="1:13" x14ac:dyDescent="0.15">
      <c r="A2642" t="s">
        <v>3142</v>
      </c>
      <c r="B2642" s="6">
        <v>28972030</v>
      </c>
      <c r="C2642" s="7">
        <v>5270420</v>
      </c>
      <c r="D2642">
        <f t="shared" si="123"/>
        <v>5.4971008003157245</v>
      </c>
      <c r="F2642">
        <v>97650226</v>
      </c>
      <c r="G2642">
        <v>1844647</v>
      </c>
      <c r="H2642">
        <f t="shared" si="124"/>
        <v>52.93708010258873</v>
      </c>
      <c r="K2642">
        <v>458956062</v>
      </c>
      <c r="L2642">
        <v>8669840</v>
      </c>
      <c r="M2642">
        <f t="shared" si="125"/>
        <v>52.937085574820294</v>
      </c>
    </row>
    <row r="2643" spans="1:13" x14ac:dyDescent="0.15">
      <c r="A2643" t="s">
        <v>3143</v>
      </c>
      <c r="B2643" s="6">
        <v>28992068</v>
      </c>
      <c r="C2643" s="7">
        <v>5275820</v>
      </c>
      <c r="D2643">
        <f t="shared" si="123"/>
        <v>5.4952723936752959</v>
      </c>
      <c r="F2643">
        <v>97793868</v>
      </c>
      <c r="G2643">
        <v>2901701</v>
      </c>
      <c r="H2643">
        <f t="shared" si="124"/>
        <v>33.702255332303366</v>
      </c>
      <c r="K2643">
        <v>459631179</v>
      </c>
      <c r="L2643">
        <v>13637994</v>
      </c>
      <c r="M2643">
        <f t="shared" si="125"/>
        <v>33.70225701815091</v>
      </c>
    </row>
    <row r="2644" spans="1:13" x14ac:dyDescent="0.15">
      <c r="A2644" t="s">
        <v>3144</v>
      </c>
      <c r="B2644" s="6">
        <v>29012107</v>
      </c>
      <c r="C2644" s="7">
        <v>5281220</v>
      </c>
      <c r="D2644">
        <f t="shared" si="123"/>
        <v>5.4934479154437801</v>
      </c>
      <c r="F2644">
        <v>97861462</v>
      </c>
      <c r="G2644">
        <v>1848427</v>
      </c>
      <c r="H2644">
        <f t="shared" si="124"/>
        <v>52.943103514501793</v>
      </c>
      <c r="K2644">
        <v>459948871</v>
      </c>
      <c r="L2644">
        <v>8687606</v>
      </c>
      <c r="M2644">
        <f t="shared" si="125"/>
        <v>52.943108953145433</v>
      </c>
    </row>
    <row r="2645" spans="1:13" x14ac:dyDescent="0.15">
      <c r="A2645" t="s">
        <v>3145</v>
      </c>
      <c r="B2645" s="6">
        <v>29032149</v>
      </c>
      <c r="C2645" s="7">
        <v>5286620</v>
      </c>
      <c r="D2645">
        <f t="shared" si="123"/>
        <v>5.4916277318967506</v>
      </c>
      <c r="F2645">
        <v>97929066</v>
      </c>
      <c r="G2645">
        <v>1850317</v>
      </c>
      <c r="H2645">
        <f t="shared" si="124"/>
        <v>52.925561403802696</v>
      </c>
      <c r="K2645">
        <v>460266610</v>
      </c>
      <c r="L2645">
        <v>8696489</v>
      </c>
      <c r="M2645">
        <f t="shared" si="125"/>
        <v>52.925566858073417</v>
      </c>
    </row>
    <row r="2646" spans="1:13" x14ac:dyDescent="0.15">
      <c r="A2646" t="s">
        <v>3146</v>
      </c>
      <c r="B2646" s="6">
        <v>29052192</v>
      </c>
      <c r="C2646" s="7">
        <v>5292020</v>
      </c>
      <c r="D2646">
        <f t="shared" si="123"/>
        <v>5.489811451959743</v>
      </c>
      <c r="F2646">
        <v>98072936</v>
      </c>
      <c r="G2646">
        <v>2910611</v>
      </c>
      <c r="H2646">
        <f t="shared" si="124"/>
        <v>33.694965077779202</v>
      </c>
      <c r="K2646">
        <v>460942799</v>
      </c>
      <c r="L2646">
        <v>13679871</v>
      </c>
      <c r="M2646">
        <f t="shared" si="125"/>
        <v>33.694966787333009</v>
      </c>
    </row>
    <row r="2647" spans="1:13" x14ac:dyDescent="0.15">
      <c r="A2647" t="s">
        <v>3147</v>
      </c>
      <c r="B2647" s="6">
        <v>29072236</v>
      </c>
      <c r="C2647" s="7">
        <v>5297420</v>
      </c>
      <c r="D2647">
        <f t="shared" si="123"/>
        <v>5.487999063695157</v>
      </c>
      <c r="F2647">
        <v>98140599</v>
      </c>
      <c r="G2647">
        <v>1854097</v>
      </c>
      <c r="H2647">
        <f t="shared" si="124"/>
        <v>52.931750064856367</v>
      </c>
      <c r="K2647">
        <v>461260815</v>
      </c>
      <c r="L2647">
        <v>8714255</v>
      </c>
      <c r="M2647">
        <f t="shared" si="125"/>
        <v>52.931755497171018</v>
      </c>
    </row>
    <row r="2648" spans="1:13" x14ac:dyDescent="0.15">
      <c r="A2648" t="s">
        <v>3148</v>
      </c>
      <c r="B2648" s="6">
        <v>29092283</v>
      </c>
      <c r="C2648" s="7">
        <v>5302820</v>
      </c>
      <c r="D2648">
        <f t="shared" si="123"/>
        <v>5.4861909323718328</v>
      </c>
      <c r="F2648">
        <v>98208273</v>
      </c>
      <c r="G2648">
        <v>1855987</v>
      </c>
      <c r="H2648">
        <f t="shared" si="124"/>
        <v>52.914310822220202</v>
      </c>
      <c r="K2648">
        <v>461578883</v>
      </c>
      <c r="L2648">
        <v>8723138</v>
      </c>
      <c r="M2648">
        <f t="shared" si="125"/>
        <v>52.914316270131231</v>
      </c>
    </row>
    <row r="2649" spans="1:13" x14ac:dyDescent="0.15">
      <c r="A2649" t="s">
        <v>3149</v>
      </c>
      <c r="B2649" s="6">
        <v>29112332</v>
      </c>
      <c r="C2649" s="7">
        <v>5308220</v>
      </c>
      <c r="D2649">
        <f t="shared" si="123"/>
        <v>5.4843868566110672</v>
      </c>
      <c r="F2649">
        <v>98352374</v>
      </c>
      <c r="G2649">
        <v>2919521</v>
      </c>
      <c r="H2649">
        <f t="shared" si="124"/>
        <v>33.687846054198616</v>
      </c>
      <c r="K2649">
        <v>462256157</v>
      </c>
      <c r="L2649">
        <v>13721748</v>
      </c>
      <c r="M2649">
        <f t="shared" si="125"/>
        <v>33.687847714445709</v>
      </c>
    </row>
    <row r="2650" spans="1:13" x14ac:dyDescent="0.15">
      <c r="A2650" t="s">
        <v>3150</v>
      </c>
      <c r="B2650" s="6">
        <v>29132382</v>
      </c>
      <c r="C2650" s="7">
        <v>5313620</v>
      </c>
      <c r="D2650">
        <f t="shared" si="123"/>
        <v>5.4825866358527708</v>
      </c>
      <c r="F2650">
        <v>98420110</v>
      </c>
      <c r="G2650">
        <v>1859767</v>
      </c>
      <c r="H2650">
        <f t="shared" si="124"/>
        <v>52.920666943762313</v>
      </c>
      <c r="K2650">
        <v>462574517</v>
      </c>
      <c r="L2650">
        <v>8740904</v>
      </c>
      <c r="M2650">
        <f t="shared" si="125"/>
        <v>52.920672392695309</v>
      </c>
    </row>
    <row r="2651" spans="1:13" x14ac:dyDescent="0.15">
      <c r="A2651" t="s">
        <v>3151</v>
      </c>
      <c r="B2651" s="6">
        <v>29152435</v>
      </c>
      <c r="C2651" s="7">
        <v>5319020</v>
      </c>
      <c r="D2651">
        <f t="shared" si="123"/>
        <v>5.4807906343649773</v>
      </c>
      <c r="F2651">
        <v>98564382</v>
      </c>
      <c r="G2651">
        <v>1861657</v>
      </c>
      <c r="H2651">
        <f t="shared" si="124"/>
        <v>52.944437133156107</v>
      </c>
      <c r="K2651">
        <v>463252595</v>
      </c>
      <c r="L2651">
        <v>8749787</v>
      </c>
      <c r="M2651">
        <f t="shared" si="125"/>
        <v>52.944442533286811</v>
      </c>
    </row>
    <row r="2652" spans="1:13" x14ac:dyDescent="0.15">
      <c r="A2652" t="s">
        <v>3152</v>
      </c>
      <c r="B2652" s="6">
        <v>29172490</v>
      </c>
      <c r="C2652" s="7">
        <v>5324420</v>
      </c>
      <c r="D2652">
        <f t="shared" si="123"/>
        <v>5.4789986514963136</v>
      </c>
      <c r="F2652">
        <v>98632187</v>
      </c>
      <c r="G2652">
        <v>1863547</v>
      </c>
      <c r="H2652">
        <f t="shared" si="124"/>
        <v>52.927126066581629</v>
      </c>
      <c r="K2652">
        <v>463571278</v>
      </c>
      <c r="L2652">
        <v>8758670</v>
      </c>
      <c r="M2652">
        <f t="shared" si="125"/>
        <v>52.927131402370449</v>
      </c>
    </row>
    <row r="2653" spans="1:13" x14ac:dyDescent="0.15">
      <c r="A2653" t="s">
        <v>3153</v>
      </c>
      <c r="B2653" s="6">
        <v>29192546</v>
      </c>
      <c r="C2653" s="7">
        <v>5329820</v>
      </c>
      <c r="D2653">
        <f t="shared" si="123"/>
        <v>5.4772104874085805</v>
      </c>
      <c r="F2653">
        <v>98776627</v>
      </c>
      <c r="G2653">
        <v>2931401</v>
      </c>
      <c r="H2653">
        <f t="shared" si="124"/>
        <v>33.696047384851134</v>
      </c>
      <c r="K2653">
        <v>464250146</v>
      </c>
      <c r="L2653">
        <v>13777584</v>
      </c>
      <c r="M2653">
        <f t="shared" si="125"/>
        <v>33.696049031528311</v>
      </c>
    </row>
    <row r="2654" spans="1:13" x14ac:dyDescent="0.15">
      <c r="A2654" t="s">
        <v>3154</v>
      </c>
      <c r="B2654" s="6">
        <v>29212605</v>
      </c>
      <c r="C2654" s="7">
        <v>5335220</v>
      </c>
      <c r="D2654">
        <f t="shared" si="123"/>
        <v>5.4754265053737239</v>
      </c>
      <c r="F2654">
        <v>98844499</v>
      </c>
      <c r="G2654">
        <v>1867327</v>
      </c>
      <c r="H2654">
        <f t="shared" si="124"/>
        <v>52.933684887542462</v>
      </c>
      <c r="K2654">
        <v>464569145</v>
      </c>
      <c r="L2654">
        <v>8776436</v>
      </c>
      <c r="M2654">
        <f t="shared" si="125"/>
        <v>52.9336902815676</v>
      </c>
    </row>
    <row r="2655" spans="1:13" x14ac:dyDescent="0.15">
      <c r="A2655" t="s">
        <v>3155</v>
      </c>
      <c r="B2655" s="6">
        <v>29232665</v>
      </c>
      <c r="C2655" s="7">
        <v>5340620</v>
      </c>
      <c r="D2655">
        <f t="shared" si="123"/>
        <v>5.4736463182177353</v>
      </c>
      <c r="F2655">
        <v>98912375</v>
      </c>
      <c r="G2655">
        <v>1869217</v>
      </c>
      <c r="H2655">
        <f t="shared" si="124"/>
        <v>52.916475187204057</v>
      </c>
      <c r="K2655">
        <v>464888162</v>
      </c>
      <c r="L2655">
        <v>8785319</v>
      </c>
      <c r="M2655">
        <f t="shared" si="125"/>
        <v>52.916480551246913</v>
      </c>
    </row>
    <row r="2656" spans="1:13" x14ac:dyDescent="0.15">
      <c r="A2656" t="s">
        <v>3156</v>
      </c>
      <c r="B2656" s="6">
        <v>29252728</v>
      </c>
      <c r="C2656" s="7">
        <v>5346020</v>
      </c>
      <c r="D2656">
        <f t="shared" si="123"/>
        <v>5.4718702885511092</v>
      </c>
      <c r="F2656">
        <v>99057049</v>
      </c>
      <c r="G2656">
        <v>2940311</v>
      </c>
      <c r="H2656">
        <f t="shared" si="124"/>
        <v>33.689310076383073</v>
      </c>
      <c r="K2656">
        <v>465568130</v>
      </c>
      <c r="L2656">
        <v>13819461</v>
      </c>
      <c r="M2656">
        <f t="shared" si="125"/>
        <v>33.689311761146108</v>
      </c>
    </row>
    <row r="2657" spans="1:13" x14ac:dyDescent="0.15">
      <c r="A2657" t="s">
        <v>3157</v>
      </c>
      <c r="B2657" s="6">
        <v>29272792</v>
      </c>
      <c r="C2657" s="7">
        <v>5351420</v>
      </c>
      <c r="D2657">
        <f t="shared" si="123"/>
        <v>5.4700980300555742</v>
      </c>
      <c r="F2657">
        <v>99124991</v>
      </c>
      <c r="G2657">
        <v>1872997</v>
      </c>
      <c r="H2657">
        <f t="shared" si="124"/>
        <v>52.923197954935326</v>
      </c>
      <c r="K2657">
        <v>465887457</v>
      </c>
      <c r="L2657">
        <v>8803085</v>
      </c>
      <c r="M2657">
        <f t="shared" si="125"/>
        <v>52.923203286120717</v>
      </c>
    </row>
    <row r="2658" spans="1:13" x14ac:dyDescent="0.15">
      <c r="A2658" t="s">
        <v>3158</v>
      </c>
      <c r="B2658" s="6">
        <v>29292858</v>
      </c>
      <c r="C2658" s="7">
        <v>5356820</v>
      </c>
      <c r="D2658">
        <f t="shared" si="123"/>
        <v>5.4683297180043384</v>
      </c>
      <c r="F2658">
        <v>99192940</v>
      </c>
      <c r="G2658">
        <v>1874887</v>
      </c>
      <c r="H2658">
        <f t="shared" si="124"/>
        <v>52.906089807012371</v>
      </c>
      <c r="K2658">
        <v>466206818</v>
      </c>
      <c r="L2658">
        <v>8811968</v>
      </c>
      <c r="M2658">
        <f t="shared" si="125"/>
        <v>52.906095210513705</v>
      </c>
    </row>
    <row r="2659" spans="1:13" x14ac:dyDescent="0.15">
      <c r="A2659" t="s">
        <v>3159</v>
      </c>
      <c r="B2659" s="6">
        <v>29312927</v>
      </c>
      <c r="C2659" s="7">
        <v>5362220</v>
      </c>
      <c r="D2659">
        <f t="shared" si="123"/>
        <v>5.4665655269645779</v>
      </c>
      <c r="F2659">
        <v>99337844</v>
      </c>
      <c r="G2659">
        <v>2949221</v>
      </c>
      <c r="H2659">
        <f t="shared" si="124"/>
        <v>33.682739950651374</v>
      </c>
      <c r="K2659">
        <v>466887866</v>
      </c>
      <c r="L2659">
        <v>13861338</v>
      </c>
      <c r="M2659">
        <f t="shared" si="125"/>
        <v>33.682741593921165</v>
      </c>
    </row>
    <row r="2660" spans="1:13" x14ac:dyDescent="0.15">
      <c r="A2660" t="s">
        <v>3160</v>
      </c>
      <c r="B2660" s="6">
        <v>29332999</v>
      </c>
      <c r="C2660" s="7">
        <v>5367620</v>
      </c>
      <c r="D2660">
        <f t="shared" si="123"/>
        <v>5.4648054444986789</v>
      </c>
      <c r="F2660">
        <v>99405866</v>
      </c>
      <c r="G2660">
        <v>1878667</v>
      </c>
      <c r="H2660">
        <f t="shared" si="124"/>
        <v>52.912978191451707</v>
      </c>
      <c r="K2660">
        <v>467207570</v>
      </c>
      <c r="L2660">
        <v>8829734</v>
      </c>
      <c r="M2660">
        <f t="shared" si="125"/>
        <v>52.912983562132226</v>
      </c>
    </row>
    <row r="2661" spans="1:13" x14ac:dyDescent="0.15">
      <c r="A2661" t="s">
        <v>3161</v>
      </c>
      <c r="B2661" s="6">
        <v>29353072</v>
      </c>
      <c r="C2661" s="7">
        <v>5373020</v>
      </c>
      <c r="D2661">
        <f t="shared" si="123"/>
        <v>5.4630490859888852</v>
      </c>
      <c r="F2661">
        <v>99550943</v>
      </c>
      <c r="G2661">
        <v>1880557</v>
      </c>
      <c r="H2661">
        <f t="shared" si="124"/>
        <v>52.936945277383245</v>
      </c>
      <c r="K2661">
        <v>467889432</v>
      </c>
      <c r="L2661">
        <v>8838617</v>
      </c>
      <c r="M2661">
        <f t="shared" si="125"/>
        <v>52.936950656420571</v>
      </c>
    </row>
    <row r="2662" spans="1:13" x14ac:dyDescent="0.15">
      <c r="A2662" t="s">
        <v>3162</v>
      </c>
      <c r="B2662" s="6">
        <v>29373147</v>
      </c>
      <c r="C2662" s="7">
        <v>5378420</v>
      </c>
      <c r="D2662">
        <f t="shared" si="123"/>
        <v>5.4612966261467122</v>
      </c>
      <c r="F2662">
        <v>99619027</v>
      </c>
      <c r="G2662">
        <v>1882447</v>
      </c>
      <c r="H2662">
        <f t="shared" si="124"/>
        <v>52.9199637493114</v>
      </c>
      <c r="K2662">
        <v>468209426</v>
      </c>
      <c r="L2662">
        <v>8847500</v>
      </c>
      <c r="M2662">
        <f t="shared" si="125"/>
        <v>52.919969030799663</v>
      </c>
    </row>
    <row r="2663" spans="1:13" x14ac:dyDescent="0.15">
      <c r="A2663" t="s">
        <v>3163</v>
      </c>
      <c r="B2663" s="6">
        <v>29393223</v>
      </c>
      <c r="C2663" s="7">
        <v>5383820</v>
      </c>
      <c r="D2663">
        <f t="shared" si="123"/>
        <v>5.4595478674992846</v>
      </c>
      <c r="F2663">
        <v>99764272</v>
      </c>
      <c r="G2663">
        <v>2961101</v>
      </c>
      <c r="H2663">
        <f t="shared" si="124"/>
        <v>33.691614031402509</v>
      </c>
      <c r="K2663">
        <v>468892078</v>
      </c>
      <c r="L2663">
        <v>13917174</v>
      </c>
      <c r="M2663">
        <f t="shared" si="125"/>
        <v>33.691615697267274</v>
      </c>
    </row>
    <row r="2664" spans="1:13" x14ac:dyDescent="0.15">
      <c r="A2664" t="s">
        <v>3164</v>
      </c>
      <c r="B2664" s="6">
        <v>29413302</v>
      </c>
      <c r="C2664" s="7">
        <v>5389220</v>
      </c>
      <c r="D2664">
        <f t="shared" si="123"/>
        <v>5.4578031700320269</v>
      </c>
      <c r="F2664">
        <v>99832422</v>
      </c>
      <c r="G2664">
        <v>1886227</v>
      </c>
      <c r="H2664">
        <f t="shared" si="124"/>
        <v>52.927045366225805</v>
      </c>
      <c r="K2664">
        <v>469212383</v>
      </c>
      <c r="L2664">
        <v>8865266</v>
      </c>
      <c r="M2664">
        <f t="shared" si="125"/>
        <v>52.92705069424877</v>
      </c>
    </row>
    <row r="2665" spans="1:13" x14ac:dyDescent="0.15">
      <c r="A2665" t="s">
        <v>3165</v>
      </c>
      <c r="B2665" s="6">
        <v>29433382</v>
      </c>
      <c r="C2665" s="7">
        <v>5394620</v>
      </c>
      <c r="D2665">
        <f t="shared" si="123"/>
        <v>5.45606215080951</v>
      </c>
      <c r="F2665">
        <v>99900577</v>
      </c>
      <c r="G2665">
        <v>1888117</v>
      </c>
      <c r="H2665">
        <f t="shared" si="124"/>
        <v>52.910162346930832</v>
      </c>
      <c r="K2665">
        <v>469532711</v>
      </c>
      <c r="L2665">
        <v>8874149</v>
      </c>
      <c r="M2665">
        <f t="shared" si="125"/>
        <v>52.910167611564781</v>
      </c>
    </row>
    <row r="2666" spans="1:13" x14ac:dyDescent="0.15">
      <c r="A2666" t="s">
        <v>3166</v>
      </c>
      <c r="B2666" s="6">
        <v>29453463</v>
      </c>
      <c r="C2666" s="7">
        <v>5400020</v>
      </c>
      <c r="D2666">
        <f t="shared" si="123"/>
        <v>5.4543247987970416</v>
      </c>
      <c r="F2666">
        <v>100046049</v>
      </c>
      <c r="G2666">
        <v>2970011</v>
      </c>
      <c r="H2666">
        <f t="shared" si="124"/>
        <v>33.685413623047189</v>
      </c>
      <c r="K2666">
        <v>470216430</v>
      </c>
      <c r="L2666">
        <v>13959051</v>
      </c>
      <c r="M2666">
        <f t="shared" si="125"/>
        <v>33.68541529076726</v>
      </c>
    </row>
    <row r="2667" spans="1:13" x14ac:dyDescent="0.15">
      <c r="A2667" t="s">
        <v>3167</v>
      </c>
      <c r="B2667" s="6">
        <v>29473547</v>
      </c>
      <c r="C2667" s="7">
        <v>5405420</v>
      </c>
      <c r="D2667">
        <f t="shared" si="123"/>
        <v>5.4525914730030225</v>
      </c>
      <c r="F2667">
        <v>100114270</v>
      </c>
      <c r="G2667">
        <v>1891897</v>
      </c>
      <c r="H2667">
        <f t="shared" si="124"/>
        <v>52.917399837306156</v>
      </c>
      <c r="K2667">
        <v>470537069</v>
      </c>
      <c r="L2667">
        <v>8891915</v>
      </c>
      <c r="M2667">
        <f t="shared" si="125"/>
        <v>52.917405193369483</v>
      </c>
    </row>
    <row r="2668" spans="1:13" x14ac:dyDescent="0.15">
      <c r="A2668" t="s">
        <v>3168</v>
      </c>
      <c r="B2668" s="6">
        <v>29493632</v>
      </c>
      <c r="C2668" s="7">
        <v>5410820</v>
      </c>
      <c r="D2668">
        <f t="shared" si="123"/>
        <v>5.4508617917432112</v>
      </c>
      <c r="F2668">
        <v>100182493</v>
      </c>
      <c r="G2668">
        <v>1893787</v>
      </c>
      <c r="H2668">
        <f t="shared" si="124"/>
        <v>52.9006128989163</v>
      </c>
      <c r="K2668">
        <v>470857717</v>
      </c>
      <c r="L2668">
        <v>8900798</v>
      </c>
      <c r="M2668">
        <f t="shared" si="125"/>
        <v>52.900618236701924</v>
      </c>
    </row>
    <row r="2669" spans="1:13" x14ac:dyDescent="0.15">
      <c r="A2669" t="s">
        <v>3169</v>
      </c>
      <c r="B2669" s="6">
        <v>29513720</v>
      </c>
      <c r="C2669" s="7">
        <v>5416220</v>
      </c>
      <c r="D2669">
        <f t="shared" si="123"/>
        <v>5.449136113377965</v>
      </c>
      <c r="F2669">
        <v>100328201</v>
      </c>
      <c r="G2669">
        <v>2978921</v>
      </c>
      <c r="H2669">
        <f t="shared" si="124"/>
        <v>33.67937619023801</v>
      </c>
      <c r="K2669">
        <v>471542544</v>
      </c>
      <c r="L2669">
        <v>14000928</v>
      </c>
      <c r="M2669">
        <f t="shared" si="125"/>
        <v>33.679377824098516</v>
      </c>
    </row>
    <row r="2670" spans="1:13" x14ac:dyDescent="0.15">
      <c r="A2670" t="s">
        <v>3170</v>
      </c>
      <c r="B2670" s="6">
        <v>29533811</v>
      </c>
      <c r="C2670" s="7">
        <v>5421620</v>
      </c>
      <c r="D2670">
        <f t="shared" si="123"/>
        <v>5.4474144259464881</v>
      </c>
      <c r="F2670">
        <v>100396498</v>
      </c>
      <c r="G2670">
        <v>1897567</v>
      </c>
      <c r="H2670">
        <f t="shared" si="124"/>
        <v>52.908012207210604</v>
      </c>
      <c r="K2670">
        <v>471863540</v>
      </c>
      <c r="L2670">
        <v>8918564</v>
      </c>
      <c r="M2670">
        <f t="shared" si="125"/>
        <v>52.908017479047075</v>
      </c>
    </row>
    <row r="2671" spans="1:13" x14ac:dyDescent="0.15">
      <c r="A2671" t="s">
        <v>3171</v>
      </c>
      <c r="B2671" s="6">
        <v>29553905</v>
      </c>
      <c r="C2671" s="7">
        <v>5427020</v>
      </c>
      <c r="D2671">
        <f t="shared" si="123"/>
        <v>5.4456967175355908</v>
      </c>
      <c r="F2671">
        <v>100542384</v>
      </c>
      <c r="G2671">
        <v>1899457</v>
      </c>
      <c r="H2671">
        <f t="shared" si="124"/>
        <v>52.93217166800828</v>
      </c>
      <c r="K2671">
        <v>472549204</v>
      </c>
      <c r="L2671">
        <v>8927447</v>
      </c>
      <c r="M2671">
        <f t="shared" si="125"/>
        <v>52.932176914631924</v>
      </c>
    </row>
    <row r="2672" spans="1:13" x14ac:dyDescent="0.15">
      <c r="A2672" t="s">
        <v>3172</v>
      </c>
      <c r="B2672" s="6">
        <v>29574002</v>
      </c>
      <c r="C2672" s="7">
        <v>5432420</v>
      </c>
      <c r="D2672">
        <f t="shared" si="123"/>
        <v>5.4439829762794485</v>
      </c>
      <c r="F2672">
        <v>100610754</v>
      </c>
      <c r="G2672">
        <v>1901347</v>
      </c>
      <c r="H2672">
        <f t="shared" si="124"/>
        <v>52.915514106578129</v>
      </c>
      <c r="K2672">
        <v>472870543</v>
      </c>
      <c r="L2672">
        <v>8936330</v>
      </c>
      <c r="M2672">
        <f t="shared" si="125"/>
        <v>52.915519346308834</v>
      </c>
    </row>
    <row r="2673" spans="1:13" x14ac:dyDescent="0.15">
      <c r="A2673" t="s">
        <v>3173</v>
      </c>
      <c r="B2673" s="6">
        <v>29594100</v>
      </c>
      <c r="C2673" s="7">
        <v>5437820</v>
      </c>
      <c r="D2673">
        <f t="shared" si="123"/>
        <v>5.4422728225649246</v>
      </c>
      <c r="F2673">
        <v>100756812</v>
      </c>
      <c r="G2673">
        <v>2990801</v>
      </c>
      <c r="H2673">
        <f t="shared" si="124"/>
        <v>33.688905413633336</v>
      </c>
      <c r="K2673">
        <v>473557016</v>
      </c>
      <c r="L2673">
        <v>14056764</v>
      </c>
      <c r="M2673">
        <f t="shared" si="125"/>
        <v>33.688907062820434</v>
      </c>
    </row>
    <row r="2674" spans="1:13" x14ac:dyDescent="0.15">
      <c r="A2674" t="s">
        <v>3174</v>
      </c>
      <c r="B2674" s="6">
        <v>29614199</v>
      </c>
      <c r="C2674" s="7">
        <v>5443220</v>
      </c>
      <c r="D2674">
        <f t="shared" si="123"/>
        <v>5.4405662457148525</v>
      </c>
      <c r="F2674">
        <v>100825242</v>
      </c>
      <c r="G2674">
        <v>1905127</v>
      </c>
      <c r="H2674">
        <f t="shared" si="124"/>
        <v>52.923108013271559</v>
      </c>
      <c r="K2674">
        <v>473878637</v>
      </c>
      <c r="L2674">
        <v>8954096</v>
      </c>
      <c r="M2674">
        <f t="shared" si="125"/>
        <v>52.923113288041584</v>
      </c>
    </row>
    <row r="2675" spans="1:13" x14ac:dyDescent="0.15">
      <c r="A2675" t="s">
        <v>3175</v>
      </c>
      <c r="B2675" s="6">
        <v>29634301</v>
      </c>
      <c r="C2675" s="7">
        <v>5448620</v>
      </c>
      <c r="D2675">
        <f t="shared" si="123"/>
        <v>5.4388636021598131</v>
      </c>
      <c r="F2675">
        <v>100893681</v>
      </c>
      <c r="G2675">
        <v>1907017</v>
      </c>
      <c r="H2675">
        <f t="shared" si="124"/>
        <v>52.906545143540932</v>
      </c>
      <c r="K2675">
        <v>474200300</v>
      </c>
      <c r="L2675">
        <v>8962979</v>
      </c>
      <c r="M2675">
        <f t="shared" si="125"/>
        <v>52.906550377949117</v>
      </c>
    </row>
    <row r="2676" spans="1:13" x14ac:dyDescent="0.15">
      <c r="A2676" t="s">
        <v>3176</v>
      </c>
      <c r="B2676" s="6">
        <v>29654405</v>
      </c>
      <c r="C2676" s="7">
        <v>5454020</v>
      </c>
      <c r="D2676">
        <f t="shared" si="123"/>
        <v>5.4371646968657981</v>
      </c>
      <c r="F2676">
        <v>101039971</v>
      </c>
      <c r="G2676">
        <v>2999711</v>
      </c>
      <c r="H2676">
        <f t="shared" si="124"/>
        <v>33.683235151652944</v>
      </c>
      <c r="K2676">
        <v>474887863</v>
      </c>
      <c r="L2676">
        <v>14098641</v>
      </c>
      <c r="M2676">
        <f t="shared" si="125"/>
        <v>33.683236774381307</v>
      </c>
    </row>
    <row r="2677" spans="1:13" x14ac:dyDescent="0.15">
      <c r="A2677" t="s">
        <v>3177</v>
      </c>
      <c r="B2677" s="6">
        <v>29674512</v>
      </c>
      <c r="C2677" s="7">
        <v>5459420</v>
      </c>
      <c r="D2677">
        <f t="shared" si="123"/>
        <v>5.4354697019097271</v>
      </c>
      <c r="F2677">
        <v>101108480</v>
      </c>
      <c r="G2677">
        <v>1910797</v>
      </c>
      <c r="H2677">
        <f t="shared" si="124"/>
        <v>52.914297018469256</v>
      </c>
      <c r="K2677">
        <v>475209856</v>
      </c>
      <c r="L2677">
        <v>8980745</v>
      </c>
      <c r="M2677">
        <f t="shared" si="125"/>
        <v>52.914302321243952</v>
      </c>
    </row>
    <row r="2678" spans="1:13" x14ac:dyDescent="0.15">
      <c r="A2678" t="s">
        <v>3178</v>
      </c>
      <c r="B2678" s="6">
        <v>29694621</v>
      </c>
      <c r="C2678" s="7">
        <v>5464820</v>
      </c>
      <c r="D2678">
        <f t="shared" si="123"/>
        <v>5.4337784227110868</v>
      </c>
      <c r="F2678">
        <v>101176997</v>
      </c>
      <c r="G2678">
        <v>1912687</v>
      </c>
      <c r="H2678">
        <f t="shared" si="124"/>
        <v>52.897832734786192</v>
      </c>
      <c r="K2678">
        <v>475531885</v>
      </c>
      <c r="L2678">
        <v>8989628</v>
      </c>
      <c r="M2678">
        <f t="shared" si="125"/>
        <v>52.897837930557301</v>
      </c>
    </row>
    <row r="2679" spans="1:13" x14ac:dyDescent="0.15">
      <c r="A2679" t="s">
        <v>3179</v>
      </c>
      <c r="B2679" s="6">
        <v>29714732</v>
      </c>
      <c r="C2679" s="7">
        <v>5470220</v>
      </c>
      <c r="D2679">
        <f t="shared" si="123"/>
        <v>5.4320908482657009</v>
      </c>
      <c r="F2679">
        <v>101323521</v>
      </c>
      <c r="G2679">
        <v>3008621</v>
      </c>
      <c r="H2679">
        <f t="shared" si="124"/>
        <v>33.677728434389046</v>
      </c>
      <c r="K2679">
        <v>476220548</v>
      </c>
      <c r="L2679">
        <v>14140518</v>
      </c>
      <c r="M2679">
        <f t="shared" si="125"/>
        <v>33.677730052039109</v>
      </c>
    </row>
    <row r="2680" spans="1:13" x14ac:dyDescent="0.15">
      <c r="A2680" t="s">
        <v>3180</v>
      </c>
      <c r="B2680" s="6">
        <v>29734844</v>
      </c>
      <c r="C2680" s="7">
        <v>5475620</v>
      </c>
      <c r="D2680">
        <f t="shared" si="123"/>
        <v>5.4304067849850792</v>
      </c>
      <c r="F2680">
        <v>101392100</v>
      </c>
      <c r="G2680">
        <v>1916467</v>
      </c>
      <c r="H2680">
        <f t="shared" si="124"/>
        <v>52.905737484652747</v>
      </c>
      <c r="K2680">
        <v>476542870</v>
      </c>
      <c r="L2680">
        <v>9007394</v>
      </c>
      <c r="M2680">
        <f t="shared" si="125"/>
        <v>52.905742770883563</v>
      </c>
    </row>
    <row r="2681" spans="1:13" x14ac:dyDescent="0.15">
      <c r="A2681" t="s">
        <v>3181</v>
      </c>
      <c r="B2681" s="6">
        <v>29754957</v>
      </c>
      <c r="C2681" s="7">
        <v>5481020</v>
      </c>
      <c r="D2681">
        <f t="shared" si="123"/>
        <v>5.4287262224914343</v>
      </c>
      <c r="F2681">
        <v>101538790</v>
      </c>
      <c r="G2681">
        <v>1918357</v>
      </c>
      <c r="H2681">
        <f t="shared" si="124"/>
        <v>52.930080271815932</v>
      </c>
      <c r="K2681">
        <v>477232313</v>
      </c>
      <c r="L2681">
        <v>9016277</v>
      </c>
      <c r="M2681">
        <f t="shared" si="125"/>
        <v>52.930085555268541</v>
      </c>
    </row>
    <row r="2682" spans="1:13" x14ac:dyDescent="0.15">
      <c r="A2682" t="s">
        <v>3182</v>
      </c>
      <c r="B2682" s="6">
        <v>29775072</v>
      </c>
      <c r="C2682" s="7">
        <v>5486420</v>
      </c>
      <c r="D2682">
        <f t="shared" si="123"/>
        <v>5.4270493327160514</v>
      </c>
      <c r="F2682">
        <v>101607433</v>
      </c>
      <c r="G2682">
        <v>1920247</v>
      </c>
      <c r="H2682">
        <f t="shared" si="124"/>
        <v>52.913730889828237</v>
      </c>
      <c r="K2682">
        <v>477554935</v>
      </c>
      <c r="L2682">
        <v>9025160</v>
      </c>
      <c r="M2682">
        <f t="shared" si="125"/>
        <v>52.913736155370096</v>
      </c>
    </row>
    <row r="2683" spans="1:13" x14ac:dyDescent="0.15">
      <c r="A2683" t="s">
        <v>3183</v>
      </c>
      <c r="B2683" s="6">
        <v>29795190</v>
      </c>
      <c r="C2683" s="7">
        <v>5491820</v>
      </c>
      <c r="D2683">
        <f t="shared" si="123"/>
        <v>5.4253762869139921</v>
      </c>
      <c r="F2683">
        <v>101754297</v>
      </c>
      <c r="G2683">
        <v>3020501</v>
      </c>
      <c r="H2683">
        <f t="shared" si="124"/>
        <v>33.687887208115477</v>
      </c>
      <c r="K2683">
        <v>478245195</v>
      </c>
      <c r="L2683">
        <v>14196354</v>
      </c>
      <c r="M2683">
        <f t="shared" si="125"/>
        <v>33.687888805815916</v>
      </c>
    </row>
    <row r="2684" spans="1:13" x14ac:dyDescent="0.15">
      <c r="A2684" t="s">
        <v>3184</v>
      </c>
      <c r="B2684" s="6">
        <v>29815310</v>
      </c>
      <c r="C2684" s="7">
        <v>5497220</v>
      </c>
      <c r="D2684">
        <f t="shared" si="123"/>
        <v>5.4237068918471518</v>
      </c>
      <c r="F2684">
        <v>101823009</v>
      </c>
      <c r="G2684">
        <v>1924027</v>
      </c>
      <c r="H2684">
        <f t="shared" si="124"/>
        <v>52.921819184450115</v>
      </c>
      <c r="K2684">
        <v>478568142</v>
      </c>
      <c r="L2684">
        <v>9042926</v>
      </c>
      <c r="M2684">
        <f t="shared" si="125"/>
        <v>52.92182441833539</v>
      </c>
    </row>
    <row r="2685" spans="1:13" x14ac:dyDescent="0.15">
      <c r="A2685" t="s">
        <v>3185</v>
      </c>
      <c r="B2685" s="6">
        <v>29835432</v>
      </c>
      <c r="C2685" s="7">
        <v>5502620</v>
      </c>
      <c r="D2685">
        <f t="shared" si="123"/>
        <v>5.422041136767576</v>
      </c>
      <c r="F2685">
        <v>101891729</v>
      </c>
      <c r="G2685">
        <v>1925917</v>
      </c>
      <c r="H2685">
        <f t="shared" si="124"/>
        <v>52.905566023873305</v>
      </c>
      <c r="K2685">
        <v>478891126</v>
      </c>
      <c r="L2685">
        <v>9051809</v>
      </c>
      <c r="M2685">
        <f t="shared" si="125"/>
        <v>52.905571251006293</v>
      </c>
    </row>
    <row r="2686" spans="1:13" x14ac:dyDescent="0.15">
      <c r="A2686" t="s">
        <v>3186</v>
      </c>
      <c r="B2686" s="6">
        <v>29855557</v>
      </c>
      <c r="C2686" s="7">
        <v>5508020</v>
      </c>
      <c r="D2686">
        <f t="shared" si="123"/>
        <v>5.420379192522903</v>
      </c>
      <c r="F2686">
        <v>102038829</v>
      </c>
      <c r="G2686">
        <v>3029411</v>
      </c>
      <c r="H2686">
        <f t="shared" si="124"/>
        <v>33.682728754863568</v>
      </c>
      <c r="K2686">
        <v>479582496</v>
      </c>
      <c r="L2686">
        <v>14238231</v>
      </c>
      <c r="M2686">
        <f t="shared" si="125"/>
        <v>33.68273038975137</v>
      </c>
    </row>
    <row r="2687" spans="1:13" x14ac:dyDescent="0.15">
      <c r="A2687" t="s">
        <v>3187</v>
      </c>
      <c r="B2687" s="6">
        <v>29875683</v>
      </c>
      <c r="C2687" s="7">
        <v>5513420</v>
      </c>
      <c r="D2687">
        <f t="shared" si="123"/>
        <v>5.418720685164562</v>
      </c>
      <c r="F2687">
        <v>102107615</v>
      </c>
      <c r="G2687">
        <v>1929697</v>
      </c>
      <c r="H2687">
        <f t="shared" si="124"/>
        <v>52.913807193564587</v>
      </c>
      <c r="K2687">
        <v>479905790</v>
      </c>
      <c r="L2687">
        <v>9069575</v>
      </c>
      <c r="M2687">
        <f t="shared" si="125"/>
        <v>52.913812389224411</v>
      </c>
    </row>
    <row r="2688" spans="1:13" x14ac:dyDescent="0.15">
      <c r="A2688" t="s">
        <v>3188</v>
      </c>
      <c r="B2688" s="6">
        <v>29895810</v>
      </c>
      <c r="C2688" s="7">
        <v>5518820</v>
      </c>
      <c r="D2688">
        <f t="shared" si="123"/>
        <v>5.4170656046038825</v>
      </c>
      <c r="F2688">
        <v>102176404</v>
      </c>
      <c r="G2688">
        <v>1931587</v>
      </c>
      <c r="H2688">
        <f t="shared" si="124"/>
        <v>52.89764530409451</v>
      </c>
      <c r="K2688">
        <v>480229098</v>
      </c>
      <c r="L2688">
        <v>9078458</v>
      </c>
      <c r="M2688">
        <f t="shared" si="125"/>
        <v>52.897650460023058</v>
      </c>
    </row>
    <row r="2689" spans="1:13" x14ac:dyDescent="0.15">
      <c r="A2689" t="s">
        <v>3189</v>
      </c>
      <c r="B2689" s="6">
        <v>29915938</v>
      </c>
      <c r="C2689" s="7">
        <v>5524220</v>
      </c>
      <c r="D2689">
        <f t="shared" si="123"/>
        <v>5.4154139407916411</v>
      </c>
      <c r="F2689">
        <v>102323726</v>
      </c>
      <c r="G2689">
        <v>3038321</v>
      </c>
      <c r="H2689">
        <f t="shared" si="124"/>
        <v>33.677720688498681</v>
      </c>
      <c r="K2689">
        <v>480921512</v>
      </c>
      <c r="L2689">
        <v>14280108</v>
      </c>
      <c r="M2689">
        <f t="shared" si="125"/>
        <v>33.677722325349357</v>
      </c>
    </row>
    <row r="2690" spans="1:13" x14ac:dyDescent="0.15">
      <c r="A2690" t="s">
        <v>3190</v>
      </c>
      <c r="B2690" s="6">
        <v>29936069</v>
      </c>
      <c r="C2690" s="7">
        <v>5529620</v>
      </c>
      <c r="D2690">
        <f t="shared" ref="D2690:D2753" si="126">B2690/C2690</f>
        <v>5.4137660454063754</v>
      </c>
      <c r="F2690">
        <v>102392581</v>
      </c>
      <c r="G2690">
        <v>1935367</v>
      </c>
      <c r="H2690">
        <f t="shared" ref="H2690:H2753" si="127">F2690/G2690</f>
        <v>52.906028159000336</v>
      </c>
      <c r="K2690">
        <v>481245130</v>
      </c>
      <c r="L2690">
        <v>9096224</v>
      </c>
      <c r="M2690">
        <f t="shared" ref="M2690:M2753" si="128">K2690/L2690</f>
        <v>52.906033316681736</v>
      </c>
    </row>
    <row r="2691" spans="1:13" x14ac:dyDescent="0.15">
      <c r="A2691" t="s">
        <v>3191</v>
      </c>
      <c r="B2691" s="6">
        <v>29956203</v>
      </c>
      <c r="C2691" s="7">
        <v>5535020</v>
      </c>
      <c r="D2691">
        <f t="shared" si="126"/>
        <v>5.412121907418582</v>
      </c>
      <c r="F2691">
        <v>102540082</v>
      </c>
      <c r="G2691">
        <v>1937257</v>
      </c>
      <c r="H2691">
        <f t="shared" si="127"/>
        <v>52.930551805981345</v>
      </c>
      <c r="K2691">
        <v>481938385</v>
      </c>
      <c r="L2691">
        <v>9105107</v>
      </c>
      <c r="M2691">
        <f t="shared" si="128"/>
        <v>52.930556994003474</v>
      </c>
    </row>
    <row r="2692" spans="1:13" x14ac:dyDescent="0.15">
      <c r="A2692" t="s">
        <v>3192</v>
      </c>
      <c r="B2692" s="6">
        <v>29976339</v>
      </c>
      <c r="C2692" s="7">
        <v>5540420</v>
      </c>
      <c r="D2692">
        <f t="shared" si="126"/>
        <v>5.4104813353500276</v>
      </c>
      <c r="F2692">
        <v>102609008</v>
      </c>
      <c r="G2692">
        <v>1939147</v>
      </c>
      <c r="H2692">
        <f t="shared" si="127"/>
        <v>52.914507254994078</v>
      </c>
      <c r="K2692">
        <v>482262337</v>
      </c>
      <c r="L2692">
        <v>9113990</v>
      </c>
      <c r="M2692">
        <f t="shared" si="128"/>
        <v>52.914512414431002</v>
      </c>
    </row>
    <row r="2693" spans="1:13" x14ac:dyDescent="0.15">
      <c r="A2693" t="s">
        <v>3193</v>
      </c>
      <c r="B2693" s="6">
        <v>29996478</v>
      </c>
      <c r="C2693" s="7">
        <v>5545820</v>
      </c>
      <c r="D2693">
        <f t="shared" si="126"/>
        <v>5.4088444991002236</v>
      </c>
      <c r="F2693">
        <v>102756684</v>
      </c>
      <c r="G2693">
        <v>3050201</v>
      </c>
      <c r="H2693">
        <f t="shared" si="127"/>
        <v>33.688495938464385</v>
      </c>
      <c r="K2693">
        <v>482956414</v>
      </c>
      <c r="L2693">
        <v>14335944</v>
      </c>
      <c r="M2693">
        <f t="shared" si="128"/>
        <v>33.688497527613109</v>
      </c>
    </row>
    <row r="2694" spans="1:13" x14ac:dyDescent="0.15">
      <c r="A2694" t="s">
        <v>3194</v>
      </c>
      <c r="B2694" s="6">
        <v>30016618</v>
      </c>
      <c r="C2694" s="7">
        <v>5551220</v>
      </c>
      <c r="D2694">
        <f t="shared" si="126"/>
        <v>5.4072110274858503</v>
      </c>
      <c r="F2694">
        <v>102825676</v>
      </c>
      <c r="G2694">
        <v>1942927</v>
      </c>
      <c r="H2694">
        <f t="shared" si="127"/>
        <v>52.923077398172964</v>
      </c>
      <c r="K2694">
        <v>483280677</v>
      </c>
      <c r="L2694">
        <v>9131756</v>
      </c>
      <c r="M2694">
        <f t="shared" si="128"/>
        <v>52.923082592219941</v>
      </c>
    </row>
    <row r="2695" spans="1:13" x14ac:dyDescent="0.15">
      <c r="A2695" t="s">
        <v>3195</v>
      </c>
      <c r="B2695" s="6">
        <v>30036760</v>
      </c>
      <c r="C2695" s="7">
        <v>5556620</v>
      </c>
      <c r="D2695">
        <f t="shared" si="126"/>
        <v>5.4055810906630288</v>
      </c>
      <c r="F2695">
        <v>102894675</v>
      </c>
      <c r="G2695">
        <v>1944817</v>
      </c>
      <c r="H2695">
        <f t="shared" si="127"/>
        <v>52.907124423531883</v>
      </c>
      <c r="K2695">
        <v>483604972</v>
      </c>
      <c r="L2695">
        <v>9140639</v>
      </c>
      <c r="M2695">
        <f t="shared" si="128"/>
        <v>52.907129578139994</v>
      </c>
    </row>
    <row r="2696" spans="1:13" x14ac:dyDescent="0.15">
      <c r="A2696" t="s">
        <v>3196</v>
      </c>
      <c r="B2696" s="6">
        <v>30056904</v>
      </c>
      <c r="C2696" s="7">
        <v>5562020</v>
      </c>
      <c r="D2696">
        <f t="shared" si="126"/>
        <v>5.4039546783362882</v>
      </c>
      <c r="F2696">
        <v>103042580</v>
      </c>
      <c r="G2696">
        <v>3059111</v>
      </c>
      <c r="H2696">
        <f t="shared" si="127"/>
        <v>33.683831675280828</v>
      </c>
      <c r="K2696">
        <v>484300126</v>
      </c>
      <c r="L2696">
        <v>14377821</v>
      </c>
      <c r="M2696">
        <f t="shared" si="128"/>
        <v>33.683833315215146</v>
      </c>
    </row>
    <row r="2697" spans="1:13" x14ac:dyDescent="0.15">
      <c r="A2697" t="s">
        <v>3197</v>
      </c>
      <c r="B2697" s="6">
        <v>30077049</v>
      </c>
      <c r="C2697" s="7">
        <v>5567420</v>
      </c>
      <c r="D2697">
        <f t="shared" si="126"/>
        <v>5.402331600633687</v>
      </c>
      <c r="F2697">
        <v>103111642</v>
      </c>
      <c r="G2697">
        <v>1948597</v>
      </c>
      <c r="H2697">
        <f t="shared" si="127"/>
        <v>52.915837394802516</v>
      </c>
      <c r="K2697">
        <v>484624717</v>
      </c>
      <c r="L2697">
        <v>9158405</v>
      </c>
      <c r="M2697">
        <f t="shared" si="128"/>
        <v>52.915842551186586</v>
      </c>
    </row>
    <row r="2698" spans="1:13" x14ac:dyDescent="0.15">
      <c r="A2698" t="s">
        <v>3198</v>
      </c>
      <c r="B2698" s="6">
        <v>30097196</v>
      </c>
      <c r="C2698" s="7">
        <v>5572820</v>
      </c>
      <c r="D2698">
        <f t="shared" si="126"/>
        <v>5.4007120273039506</v>
      </c>
      <c r="F2698">
        <v>103180711</v>
      </c>
      <c r="G2698">
        <v>1950487</v>
      </c>
      <c r="H2698">
        <f t="shared" si="127"/>
        <v>52.899973698876231</v>
      </c>
      <c r="K2698">
        <v>484949341</v>
      </c>
      <c r="L2698">
        <v>9167288</v>
      </c>
      <c r="M2698">
        <f t="shared" si="128"/>
        <v>52.899978815981349</v>
      </c>
    </row>
    <row r="2699" spans="1:13" x14ac:dyDescent="0.15">
      <c r="A2699" t="s">
        <v>3199</v>
      </c>
      <c r="B2699" s="6">
        <v>30117345</v>
      </c>
      <c r="C2699" s="7">
        <v>5578220</v>
      </c>
      <c r="D2699">
        <f t="shared" si="126"/>
        <v>5.3990959481698466</v>
      </c>
      <c r="F2699">
        <v>103328845</v>
      </c>
      <c r="G2699">
        <v>3068021</v>
      </c>
      <c r="H2699">
        <f t="shared" si="127"/>
        <v>33.679314776528585</v>
      </c>
      <c r="K2699">
        <v>485645571</v>
      </c>
      <c r="L2699">
        <v>14419698</v>
      </c>
      <c r="M2699">
        <f t="shared" si="128"/>
        <v>33.679316376806227</v>
      </c>
    </row>
    <row r="2700" spans="1:13" x14ac:dyDescent="0.15">
      <c r="A2700" t="s">
        <v>3200</v>
      </c>
      <c r="B2700" s="6">
        <v>30137495</v>
      </c>
      <c r="C2700" s="7">
        <v>5583620</v>
      </c>
      <c r="D2700">
        <f t="shared" si="126"/>
        <v>5.3974831739982303</v>
      </c>
      <c r="F2700">
        <v>103397977</v>
      </c>
      <c r="G2700">
        <v>1954267</v>
      </c>
      <c r="H2700">
        <f t="shared" si="127"/>
        <v>52.908828220504155</v>
      </c>
      <c r="K2700">
        <v>485970491</v>
      </c>
      <c r="L2700">
        <v>9185054</v>
      </c>
      <c r="M2700">
        <f t="shared" si="128"/>
        <v>52.908833306804731</v>
      </c>
    </row>
    <row r="2701" spans="1:13" x14ac:dyDescent="0.15">
      <c r="A2701" t="s">
        <v>3201</v>
      </c>
      <c r="B2701" s="6">
        <v>30157646</v>
      </c>
      <c r="C2701" s="7">
        <v>5589020</v>
      </c>
      <c r="D2701">
        <f t="shared" si="126"/>
        <v>5.3958736952095361</v>
      </c>
      <c r="F2701">
        <v>103546277</v>
      </c>
      <c r="G2701">
        <v>1956157</v>
      </c>
      <c r="H2701">
        <f t="shared" si="127"/>
        <v>52.933520673442878</v>
      </c>
      <c r="K2701">
        <v>486667501</v>
      </c>
      <c r="L2701">
        <v>9193937</v>
      </c>
      <c r="M2701">
        <f t="shared" si="128"/>
        <v>52.933525757246322</v>
      </c>
    </row>
    <row r="2702" spans="1:13" x14ac:dyDescent="0.15">
      <c r="A2702" t="s">
        <v>3202</v>
      </c>
      <c r="B2702" s="6">
        <v>30177799</v>
      </c>
      <c r="C2702" s="7">
        <v>5594420</v>
      </c>
      <c r="D2702">
        <f t="shared" si="126"/>
        <v>5.3942676810107217</v>
      </c>
      <c r="F2702">
        <v>103615472</v>
      </c>
      <c r="G2702">
        <v>1958047</v>
      </c>
      <c r="H2702">
        <f t="shared" si="127"/>
        <v>52.917765508182384</v>
      </c>
      <c r="K2702">
        <v>486992718</v>
      </c>
      <c r="L2702">
        <v>9202820</v>
      </c>
      <c r="M2702">
        <f t="shared" si="128"/>
        <v>52.917770639869083</v>
      </c>
    </row>
    <row r="2703" spans="1:13" x14ac:dyDescent="0.15">
      <c r="A2703" t="s">
        <v>3203</v>
      </c>
      <c r="B2703" s="6">
        <v>30197953</v>
      </c>
      <c r="C2703" s="7">
        <v>5599820</v>
      </c>
      <c r="D2703">
        <f t="shared" si="126"/>
        <v>5.3926649428017326</v>
      </c>
      <c r="F2703">
        <v>103763941</v>
      </c>
      <c r="G2703">
        <v>3079901</v>
      </c>
      <c r="H2703">
        <f t="shared" si="127"/>
        <v>33.69067414829243</v>
      </c>
      <c r="K2703">
        <v>487690522</v>
      </c>
      <c r="L2703">
        <v>14475534</v>
      </c>
      <c r="M2703">
        <f t="shared" si="128"/>
        <v>33.69067572913027</v>
      </c>
    </row>
    <row r="2704" spans="1:13" x14ac:dyDescent="0.15">
      <c r="A2704" t="s">
        <v>3204</v>
      </c>
      <c r="B2704" s="6">
        <v>30218108</v>
      </c>
      <c r="C2704" s="7">
        <v>5605220</v>
      </c>
      <c r="D2704">
        <f t="shared" si="126"/>
        <v>5.3910654711144259</v>
      </c>
      <c r="F2704">
        <v>103833195</v>
      </c>
      <c r="G2704">
        <v>1961827</v>
      </c>
      <c r="H2704">
        <f t="shared" si="127"/>
        <v>52.926784573767208</v>
      </c>
      <c r="K2704">
        <v>488016016</v>
      </c>
      <c r="L2704">
        <v>9220586</v>
      </c>
      <c r="M2704">
        <f t="shared" si="128"/>
        <v>52.926789685601328</v>
      </c>
    </row>
    <row r="2705" spans="1:13" x14ac:dyDescent="0.15">
      <c r="A2705" t="s">
        <v>3205</v>
      </c>
      <c r="B2705" s="6">
        <v>30238265</v>
      </c>
      <c r="C2705" s="7">
        <v>5610620</v>
      </c>
      <c r="D2705">
        <f t="shared" si="126"/>
        <v>5.3894694347505263</v>
      </c>
      <c r="F2705">
        <v>103902458</v>
      </c>
      <c r="G2705">
        <v>1963717</v>
      </c>
      <c r="H2705">
        <f t="shared" si="127"/>
        <v>52.911116011115652</v>
      </c>
      <c r="K2705">
        <v>488341552</v>
      </c>
      <c r="L2705">
        <v>9229469</v>
      </c>
      <c r="M2705">
        <f t="shared" si="128"/>
        <v>52.911121105667078</v>
      </c>
    </row>
    <row r="2706" spans="1:13" x14ac:dyDescent="0.15">
      <c r="A2706" t="s">
        <v>3206</v>
      </c>
      <c r="B2706" s="6">
        <v>30258423</v>
      </c>
      <c r="C2706" s="7">
        <v>5616020</v>
      </c>
      <c r="D2706">
        <f t="shared" si="126"/>
        <v>5.3878766457384408</v>
      </c>
      <c r="F2706">
        <v>104051151</v>
      </c>
      <c r="G2706">
        <v>3088811</v>
      </c>
      <c r="H2706">
        <f t="shared" si="127"/>
        <v>33.686473856768835</v>
      </c>
      <c r="K2706">
        <v>489040409</v>
      </c>
      <c r="L2706">
        <v>14517411</v>
      </c>
      <c r="M2706">
        <f t="shared" si="128"/>
        <v>33.686475432844048</v>
      </c>
    </row>
    <row r="2707" spans="1:13" x14ac:dyDescent="0.15">
      <c r="A2707" t="s">
        <v>3207</v>
      </c>
      <c r="B2707" s="6">
        <v>30278582</v>
      </c>
      <c r="C2707" s="7">
        <v>5621420</v>
      </c>
      <c r="D2707">
        <f t="shared" si="126"/>
        <v>5.3862870947198394</v>
      </c>
      <c r="F2707">
        <v>104120473</v>
      </c>
      <c r="G2707">
        <v>1967497</v>
      </c>
      <c r="H2707">
        <f t="shared" si="127"/>
        <v>52.920270272330782</v>
      </c>
      <c r="K2707">
        <v>489366223</v>
      </c>
      <c r="L2707">
        <v>9247235</v>
      </c>
      <c r="M2707">
        <f t="shared" si="128"/>
        <v>52.920275412055602</v>
      </c>
    </row>
    <row r="2708" spans="1:13" x14ac:dyDescent="0.15">
      <c r="A2708" t="s">
        <v>3208</v>
      </c>
      <c r="B2708" s="6">
        <v>30298744</v>
      </c>
      <c r="C2708" s="7">
        <v>5626820</v>
      </c>
      <c r="D2708">
        <f t="shared" si="126"/>
        <v>5.3847011278128676</v>
      </c>
      <c r="F2708">
        <v>104189805</v>
      </c>
      <c r="G2708">
        <v>1969387</v>
      </c>
      <c r="H2708">
        <f t="shared" si="127"/>
        <v>52.904688108533264</v>
      </c>
      <c r="K2708">
        <v>489692083</v>
      </c>
      <c r="L2708">
        <v>9256118</v>
      </c>
      <c r="M2708">
        <f t="shared" si="128"/>
        <v>52.90469319859578</v>
      </c>
    </row>
    <row r="2709" spans="1:13" x14ac:dyDescent="0.15">
      <c r="A2709" t="s">
        <v>3209</v>
      </c>
      <c r="B2709" s="6">
        <v>30318909</v>
      </c>
      <c r="C2709" s="7">
        <v>5632220</v>
      </c>
      <c r="D2709">
        <f t="shared" si="126"/>
        <v>5.3831187347085168</v>
      </c>
      <c r="F2709">
        <v>104338735</v>
      </c>
      <c r="G2709">
        <v>3097721</v>
      </c>
      <c r="H2709">
        <f t="shared" si="127"/>
        <v>33.682418461830487</v>
      </c>
      <c r="K2709">
        <v>490392054</v>
      </c>
      <c r="L2709">
        <v>14559288</v>
      </c>
      <c r="M2709">
        <f t="shared" si="128"/>
        <v>33.68242004691438</v>
      </c>
    </row>
    <row r="2710" spans="1:13" x14ac:dyDescent="0.15">
      <c r="A2710" t="s">
        <v>3210</v>
      </c>
      <c r="B2710" s="6">
        <v>30339076</v>
      </c>
      <c r="C2710" s="7">
        <v>5637620</v>
      </c>
      <c r="D2710">
        <f t="shared" si="126"/>
        <v>5.3815397277574579</v>
      </c>
      <c r="F2710">
        <v>104408137</v>
      </c>
      <c r="G2710">
        <v>1973167</v>
      </c>
      <c r="H2710">
        <f t="shared" si="127"/>
        <v>52.913989033872959</v>
      </c>
      <c r="K2710">
        <v>490718243</v>
      </c>
      <c r="L2710">
        <v>9273884</v>
      </c>
      <c r="M2710">
        <f t="shared" si="128"/>
        <v>52.91399407195518</v>
      </c>
    </row>
    <row r="2711" spans="1:13" x14ac:dyDescent="0.15">
      <c r="A2711" t="s">
        <v>3211</v>
      </c>
      <c r="B2711" s="6">
        <v>30359245</v>
      </c>
      <c r="C2711" s="7">
        <v>5643020</v>
      </c>
      <c r="D2711">
        <f t="shared" si="126"/>
        <v>5.3799640972387124</v>
      </c>
      <c r="F2711">
        <v>104557239</v>
      </c>
      <c r="G2711">
        <v>1975057</v>
      </c>
      <c r="H2711">
        <f t="shared" si="127"/>
        <v>52.938846321903618</v>
      </c>
      <c r="K2711">
        <v>491419023</v>
      </c>
      <c r="L2711">
        <v>9282767</v>
      </c>
      <c r="M2711">
        <f t="shared" si="128"/>
        <v>52.938851422210639</v>
      </c>
    </row>
    <row r="2712" spans="1:13" x14ac:dyDescent="0.15">
      <c r="A2712" t="s">
        <v>3212</v>
      </c>
      <c r="B2712" s="6">
        <v>30379416</v>
      </c>
      <c r="C2712" s="7">
        <v>5648420</v>
      </c>
      <c r="D2712">
        <f t="shared" si="126"/>
        <v>5.3783918334684744</v>
      </c>
      <c r="F2712">
        <v>104626708</v>
      </c>
      <c r="G2712">
        <v>1976947</v>
      </c>
      <c r="H2712">
        <f t="shared" si="127"/>
        <v>52.923375285225148</v>
      </c>
      <c r="K2712">
        <v>491745527</v>
      </c>
      <c r="L2712">
        <v>9291650</v>
      </c>
      <c r="M2712">
        <f t="shared" si="128"/>
        <v>52.92338034687058</v>
      </c>
    </row>
    <row r="2713" spans="1:13" x14ac:dyDescent="0.15">
      <c r="A2713" t="s">
        <v>3213</v>
      </c>
      <c r="B2713" s="6">
        <v>30399590</v>
      </c>
      <c r="C2713" s="7">
        <v>5653820</v>
      </c>
      <c r="D2713">
        <f t="shared" si="126"/>
        <v>5.3768231036714997</v>
      </c>
      <c r="F2713">
        <v>104775986</v>
      </c>
      <c r="G2713">
        <v>3109601</v>
      </c>
      <c r="H2713">
        <f t="shared" si="127"/>
        <v>33.694350497057343</v>
      </c>
      <c r="K2713">
        <v>492447134</v>
      </c>
      <c r="L2713">
        <v>14615124</v>
      </c>
      <c r="M2713">
        <f t="shared" si="128"/>
        <v>33.69435209718371</v>
      </c>
    </row>
    <row r="2714" spans="1:13" x14ac:dyDescent="0.15">
      <c r="A2714" t="s">
        <v>3214</v>
      </c>
      <c r="B2714" s="6">
        <v>30419765</v>
      </c>
      <c r="C2714" s="7">
        <v>5659220</v>
      </c>
      <c r="D2714">
        <f t="shared" si="126"/>
        <v>5.3752575443258968</v>
      </c>
      <c r="F2714">
        <v>104845521</v>
      </c>
      <c r="G2714">
        <v>1980727</v>
      </c>
      <c r="H2714">
        <f t="shared" si="127"/>
        <v>52.932847888679255</v>
      </c>
      <c r="K2714">
        <v>492773948</v>
      </c>
      <c r="L2714">
        <v>9309416</v>
      </c>
      <c r="M2714">
        <f t="shared" si="128"/>
        <v>52.932852930839054</v>
      </c>
    </row>
    <row r="2715" spans="1:13" x14ac:dyDescent="0.15">
      <c r="A2715" t="s">
        <v>3215</v>
      </c>
      <c r="B2715" s="6">
        <v>30439942</v>
      </c>
      <c r="C2715" s="7">
        <v>5664620</v>
      </c>
      <c r="D2715">
        <f t="shared" si="126"/>
        <v>5.3736953228989766</v>
      </c>
      <c r="F2715">
        <v>104915064</v>
      </c>
      <c r="G2715">
        <v>1982617</v>
      </c>
      <c r="H2715">
        <f t="shared" si="127"/>
        <v>52.917464139569063</v>
      </c>
      <c r="K2715">
        <v>493100800</v>
      </c>
      <c r="L2715">
        <v>9318299</v>
      </c>
      <c r="M2715">
        <f t="shared" si="128"/>
        <v>52.917469164704848</v>
      </c>
    </row>
    <row r="2716" spans="1:13" x14ac:dyDescent="0.15">
      <c r="A2716" t="s">
        <v>3216</v>
      </c>
      <c r="B2716" s="6">
        <v>30460122</v>
      </c>
      <c r="C2716" s="7">
        <v>5670020</v>
      </c>
      <c r="D2716">
        <f t="shared" si="126"/>
        <v>5.3721366062200842</v>
      </c>
      <c r="F2716">
        <v>105064575</v>
      </c>
      <c r="G2716">
        <v>3118511</v>
      </c>
      <c r="H2716">
        <f t="shared" si="127"/>
        <v>33.690621902568246</v>
      </c>
      <c r="K2716">
        <v>493803502</v>
      </c>
      <c r="L2716">
        <v>14657001</v>
      </c>
      <c r="M2716">
        <f t="shared" si="128"/>
        <v>33.690623477476734</v>
      </c>
    </row>
    <row r="2717" spans="1:13" x14ac:dyDescent="0.15">
      <c r="A2717" t="s">
        <v>3217</v>
      </c>
      <c r="B2717" s="6">
        <v>30480304</v>
      </c>
      <c r="C2717" s="7">
        <v>5675420</v>
      </c>
      <c r="D2717">
        <f t="shared" si="126"/>
        <v>5.3705812080868025</v>
      </c>
      <c r="F2717">
        <v>105134187</v>
      </c>
      <c r="G2717">
        <v>1986397</v>
      </c>
      <c r="H2717">
        <f t="shared" si="127"/>
        <v>52.92707701431285</v>
      </c>
      <c r="K2717">
        <v>494130678</v>
      </c>
      <c r="L2717">
        <v>9336065</v>
      </c>
      <c r="M2717">
        <f t="shared" si="128"/>
        <v>52.927082020101615</v>
      </c>
    </row>
    <row r="2718" spans="1:13" x14ac:dyDescent="0.15">
      <c r="A2718" t="s">
        <v>3218</v>
      </c>
      <c r="B2718" s="6">
        <v>30500489</v>
      </c>
      <c r="C2718" s="7">
        <v>5680820</v>
      </c>
      <c r="D2718">
        <f t="shared" si="126"/>
        <v>5.3690292950665572</v>
      </c>
      <c r="F2718">
        <v>105203811</v>
      </c>
      <c r="G2718">
        <v>1988287</v>
      </c>
      <c r="H2718">
        <f t="shared" si="127"/>
        <v>52.911783359243408</v>
      </c>
      <c r="K2718">
        <v>494457911</v>
      </c>
      <c r="L2718">
        <v>9344948</v>
      </c>
      <c r="M2718">
        <f t="shared" si="128"/>
        <v>52.911788380202864</v>
      </c>
    </row>
    <row r="2719" spans="1:13" x14ac:dyDescent="0.15">
      <c r="A2719" t="s">
        <v>3219</v>
      </c>
      <c r="B2719" s="6">
        <v>30520677</v>
      </c>
      <c r="C2719" s="7">
        <v>5686220</v>
      </c>
      <c r="D2719">
        <f t="shared" si="126"/>
        <v>5.3674808572302863</v>
      </c>
      <c r="F2719">
        <v>105353561</v>
      </c>
      <c r="G2719">
        <v>3127421</v>
      </c>
      <c r="H2719">
        <f t="shared" si="127"/>
        <v>33.687041495212831</v>
      </c>
      <c r="K2719">
        <v>495161736</v>
      </c>
      <c r="L2719">
        <v>14698878</v>
      </c>
      <c r="M2719">
        <f t="shared" si="128"/>
        <v>33.68704305185743</v>
      </c>
    </row>
    <row r="2720" spans="1:13" x14ac:dyDescent="0.15">
      <c r="A2720" t="s">
        <v>3220</v>
      </c>
      <c r="B2720" s="6">
        <v>30540867</v>
      </c>
      <c r="C2720" s="7">
        <v>5691620</v>
      </c>
      <c r="D2720">
        <f t="shared" si="126"/>
        <v>5.3659357089897073</v>
      </c>
      <c r="F2720">
        <v>105423255</v>
      </c>
      <c r="G2720">
        <v>1992067</v>
      </c>
      <c r="H2720">
        <f t="shared" si="127"/>
        <v>52.921540791549681</v>
      </c>
      <c r="K2720">
        <v>495489298</v>
      </c>
      <c r="L2720">
        <v>9362714</v>
      </c>
      <c r="M2720">
        <f t="shared" si="128"/>
        <v>52.921545825281001</v>
      </c>
    </row>
    <row r="2721" spans="1:13" x14ac:dyDescent="0.15">
      <c r="A2721" t="s">
        <v>3221</v>
      </c>
      <c r="B2721" s="6">
        <v>30561059</v>
      </c>
      <c r="C2721" s="7">
        <v>5697020</v>
      </c>
      <c r="D2721">
        <f t="shared" si="126"/>
        <v>5.3643938409905534</v>
      </c>
      <c r="F2721">
        <v>105573178</v>
      </c>
      <c r="G2721">
        <v>1993957</v>
      </c>
      <c r="H2721">
        <f t="shared" si="127"/>
        <v>52.946567052348669</v>
      </c>
      <c r="K2721">
        <v>496193936</v>
      </c>
      <c r="L2721">
        <v>9371597</v>
      </c>
      <c r="M2721">
        <f t="shared" si="128"/>
        <v>52.946572073041551</v>
      </c>
    </row>
    <row r="2722" spans="1:13" x14ac:dyDescent="0.15">
      <c r="A2722" t="s">
        <v>3222</v>
      </c>
      <c r="B2722" s="6">
        <v>30581253</v>
      </c>
      <c r="C2722" s="7">
        <v>5702420</v>
      </c>
      <c r="D2722">
        <f t="shared" si="126"/>
        <v>5.3628552439139874</v>
      </c>
      <c r="F2722">
        <v>105642938</v>
      </c>
      <c r="G2722">
        <v>1995847</v>
      </c>
      <c r="H2722">
        <f t="shared" si="127"/>
        <v>52.931381012672816</v>
      </c>
      <c r="K2722">
        <v>496521808</v>
      </c>
      <c r="L2722">
        <v>9380480</v>
      </c>
      <c r="M2722">
        <f t="shared" si="128"/>
        <v>52.931386027154261</v>
      </c>
    </row>
    <row r="2723" spans="1:13" x14ac:dyDescent="0.15">
      <c r="A2723" t="s">
        <v>3223</v>
      </c>
      <c r="B2723" s="6">
        <v>30601448</v>
      </c>
      <c r="C2723" s="7">
        <v>5707820</v>
      </c>
      <c r="D2723">
        <f t="shared" si="126"/>
        <v>5.3613197332782043</v>
      </c>
      <c r="F2723">
        <v>105793030</v>
      </c>
      <c r="G2723">
        <v>3139301</v>
      </c>
      <c r="H2723">
        <f t="shared" si="127"/>
        <v>33.699549676822961</v>
      </c>
      <c r="K2723">
        <v>497227241</v>
      </c>
      <c r="L2723">
        <v>14754714</v>
      </c>
      <c r="M2723">
        <f t="shared" si="128"/>
        <v>33.699551275612663</v>
      </c>
    </row>
    <row r="2724" spans="1:13" x14ac:dyDescent="0.15">
      <c r="A2724" t="s">
        <v>3224</v>
      </c>
      <c r="B2724" s="6">
        <v>30621644</v>
      </c>
      <c r="C2724" s="7">
        <v>5713220</v>
      </c>
      <c r="D2724">
        <f t="shared" si="126"/>
        <v>5.3597873003315115</v>
      </c>
      <c r="F2724">
        <v>105862850</v>
      </c>
      <c r="G2724">
        <v>1999627</v>
      </c>
      <c r="H2724">
        <f t="shared" si="127"/>
        <v>52.94129855217998</v>
      </c>
      <c r="K2724">
        <v>497555395</v>
      </c>
      <c r="L2724">
        <v>9398246</v>
      </c>
      <c r="M2724">
        <f t="shared" si="128"/>
        <v>52.941303621973717</v>
      </c>
    </row>
    <row r="2725" spans="1:13" x14ac:dyDescent="0.15">
      <c r="A2725" t="s">
        <v>3225</v>
      </c>
      <c r="B2725" s="6">
        <v>30641843</v>
      </c>
      <c r="C2725" s="7">
        <v>5718620</v>
      </c>
      <c r="D2725">
        <f t="shared" si="126"/>
        <v>5.3582582860900008</v>
      </c>
      <c r="F2725">
        <v>105932681</v>
      </c>
      <c r="G2725">
        <v>2001517</v>
      </c>
      <c r="H2725">
        <f t="shared" si="127"/>
        <v>52.926195980348908</v>
      </c>
      <c r="K2725">
        <v>497883600</v>
      </c>
      <c r="L2725">
        <v>9407129</v>
      </c>
      <c r="M2725">
        <f t="shared" si="128"/>
        <v>52.926200969498773</v>
      </c>
    </row>
    <row r="2726" spans="1:13" x14ac:dyDescent="0.15">
      <c r="A2726" t="s">
        <v>3226</v>
      </c>
      <c r="B2726" s="6">
        <v>30662045</v>
      </c>
      <c r="C2726" s="7">
        <v>5724020</v>
      </c>
      <c r="D2726">
        <f t="shared" si="126"/>
        <v>5.3567326808781237</v>
      </c>
      <c r="F2726">
        <v>106083009</v>
      </c>
      <c r="G2726">
        <v>3148211</v>
      </c>
      <c r="H2726">
        <f t="shared" si="127"/>
        <v>33.696283063619305</v>
      </c>
      <c r="K2726">
        <v>498590142</v>
      </c>
      <c r="L2726">
        <v>14796591</v>
      </c>
      <c r="M2726">
        <f t="shared" si="128"/>
        <v>33.696284637454667</v>
      </c>
    </row>
    <row r="2727" spans="1:13" x14ac:dyDescent="0.15">
      <c r="A2727" t="s">
        <v>3227</v>
      </c>
      <c r="B2727" s="6">
        <v>30682249</v>
      </c>
      <c r="C2727" s="7">
        <v>5729420</v>
      </c>
      <c r="D2727">
        <f t="shared" si="126"/>
        <v>5.355210300519075</v>
      </c>
      <c r="F2727">
        <v>106152910</v>
      </c>
      <c r="G2727">
        <v>2005297</v>
      </c>
      <c r="H2727">
        <f t="shared" si="127"/>
        <v>52.936253333047425</v>
      </c>
      <c r="K2727">
        <v>498918677</v>
      </c>
      <c r="L2727">
        <v>9424895</v>
      </c>
      <c r="M2727">
        <f t="shared" si="128"/>
        <v>52.936258388024484</v>
      </c>
    </row>
    <row r="2728" spans="1:13" x14ac:dyDescent="0.15">
      <c r="A2728" t="s">
        <v>3228</v>
      </c>
      <c r="B2728" s="6">
        <v>30702455</v>
      </c>
      <c r="C2728" s="7">
        <v>5734820</v>
      </c>
      <c r="D2728">
        <f t="shared" si="126"/>
        <v>5.3536911359031318</v>
      </c>
      <c r="F2728">
        <v>106222818</v>
      </c>
      <c r="G2728">
        <v>2007187</v>
      </c>
      <c r="H2728">
        <f t="shared" si="127"/>
        <v>52.921236536506065</v>
      </c>
      <c r="K2728">
        <v>499247244</v>
      </c>
      <c r="L2728">
        <v>9433778</v>
      </c>
      <c r="M2728">
        <f t="shared" si="128"/>
        <v>52.921241521689403</v>
      </c>
    </row>
    <row r="2729" spans="1:13" x14ac:dyDescent="0.15">
      <c r="A2729" t="s">
        <v>3229</v>
      </c>
      <c r="B2729" s="6">
        <v>30722662</v>
      </c>
      <c r="C2729" s="7">
        <v>5740220</v>
      </c>
      <c r="D2729">
        <f t="shared" si="126"/>
        <v>5.3521750037455007</v>
      </c>
      <c r="F2729">
        <v>106373375</v>
      </c>
      <c r="G2729">
        <v>3157121</v>
      </c>
      <c r="H2729">
        <f t="shared" si="127"/>
        <v>33.693157468465735</v>
      </c>
      <c r="K2729">
        <v>499954862</v>
      </c>
      <c r="L2729">
        <v>14838468</v>
      </c>
      <c r="M2729">
        <f t="shared" si="128"/>
        <v>33.693159024233502</v>
      </c>
    </row>
    <row r="2730" spans="1:13" x14ac:dyDescent="0.15">
      <c r="A2730" t="s">
        <v>3230</v>
      </c>
      <c r="B2730" s="6">
        <v>30742871</v>
      </c>
      <c r="C2730" s="7">
        <v>5745620</v>
      </c>
      <c r="D2730">
        <f t="shared" si="126"/>
        <v>5.3506620695416682</v>
      </c>
      <c r="F2730">
        <v>106443347</v>
      </c>
      <c r="G2730">
        <v>2010967</v>
      </c>
      <c r="H2730">
        <f t="shared" si="127"/>
        <v>52.931424036296967</v>
      </c>
      <c r="K2730">
        <v>500283730</v>
      </c>
      <c r="L2730">
        <v>9451544</v>
      </c>
      <c r="M2730">
        <f t="shared" si="128"/>
        <v>52.931428981338925</v>
      </c>
    </row>
    <row r="2731" spans="1:13" x14ac:dyDescent="0.15">
      <c r="A2731" t="s">
        <v>3231</v>
      </c>
      <c r="B2731" s="6">
        <v>30763082</v>
      </c>
      <c r="C2731" s="7">
        <v>5751020</v>
      </c>
      <c r="D2731">
        <f t="shared" si="126"/>
        <v>5.3491523242833443</v>
      </c>
      <c r="F2731">
        <v>106594078</v>
      </c>
      <c r="G2731">
        <v>2012857</v>
      </c>
      <c r="H2731">
        <f t="shared" si="127"/>
        <v>52.956607449014015</v>
      </c>
      <c r="K2731">
        <v>500992166</v>
      </c>
      <c r="L2731">
        <v>9460427</v>
      </c>
      <c r="M2731">
        <f t="shared" si="128"/>
        <v>52.956612423519573</v>
      </c>
    </row>
    <row r="2732" spans="1:13" x14ac:dyDescent="0.15">
      <c r="A2732" t="s">
        <v>3232</v>
      </c>
      <c r="B2732" s="6">
        <v>30783295</v>
      </c>
      <c r="C2732" s="7">
        <v>5756420</v>
      </c>
      <c r="D2732">
        <f t="shared" si="126"/>
        <v>5.3476457589960429</v>
      </c>
      <c r="F2732">
        <v>106664116</v>
      </c>
      <c r="G2732">
        <v>2014747</v>
      </c>
      <c r="H2732">
        <f t="shared" si="127"/>
        <v>52.941692430861046</v>
      </c>
      <c r="K2732">
        <v>501321345</v>
      </c>
      <c r="L2732">
        <v>9469310</v>
      </c>
      <c r="M2732">
        <f t="shared" si="128"/>
        <v>52.941697441524248</v>
      </c>
    </row>
    <row r="2733" spans="1:13" x14ac:dyDescent="0.15">
      <c r="A2733" t="s">
        <v>3233</v>
      </c>
      <c r="B2733" s="6">
        <v>30803509</v>
      </c>
      <c r="C2733" s="7">
        <v>5761820</v>
      </c>
      <c r="D2733">
        <f t="shared" si="126"/>
        <v>5.346142191182647</v>
      </c>
      <c r="F2733">
        <v>106815017</v>
      </c>
      <c r="G2733">
        <v>3169001</v>
      </c>
      <c r="H2733">
        <f t="shared" si="127"/>
        <v>33.706211200312019</v>
      </c>
      <c r="K2733">
        <v>502030579</v>
      </c>
      <c r="L2733">
        <v>14894304</v>
      </c>
      <c r="M2733">
        <f t="shared" si="128"/>
        <v>33.706212724005098</v>
      </c>
    </row>
    <row r="2734" spans="1:13" x14ac:dyDescent="0.15">
      <c r="A2734" t="s">
        <v>3234</v>
      </c>
      <c r="B2734" s="6">
        <v>30823726</v>
      </c>
      <c r="C2734" s="7">
        <v>5767220</v>
      </c>
      <c r="D2734">
        <f t="shared" si="126"/>
        <v>5.3446419592108505</v>
      </c>
      <c r="F2734">
        <v>106885122</v>
      </c>
      <c r="G2734">
        <v>2018527</v>
      </c>
      <c r="H2734">
        <f t="shared" si="127"/>
        <v>52.952039779502577</v>
      </c>
      <c r="K2734">
        <v>502360073</v>
      </c>
      <c r="L2734">
        <v>9487076</v>
      </c>
      <c r="M2734">
        <f t="shared" si="128"/>
        <v>52.952044760682845</v>
      </c>
    </row>
    <row r="2735" spans="1:13" x14ac:dyDescent="0.15">
      <c r="A2735" t="s">
        <v>3235</v>
      </c>
      <c r="B2735" s="6">
        <v>30843944</v>
      </c>
      <c r="C2735" s="7">
        <v>5772620</v>
      </c>
      <c r="D2735">
        <f t="shared" si="126"/>
        <v>5.343144707255977</v>
      </c>
      <c r="F2735">
        <v>106955231</v>
      </c>
      <c r="G2735">
        <v>2020417</v>
      </c>
      <c r="H2735">
        <f t="shared" si="127"/>
        <v>52.937206032220082</v>
      </c>
      <c r="K2735">
        <v>502689585</v>
      </c>
      <c r="L2735">
        <v>9495959</v>
      </c>
      <c r="M2735">
        <f t="shared" si="128"/>
        <v>52.937210975742417</v>
      </c>
    </row>
    <row r="2736" spans="1:13" x14ac:dyDescent="0.15">
      <c r="A2736" t="s">
        <v>3236</v>
      </c>
      <c r="B2736" s="6">
        <v>30864163</v>
      </c>
      <c r="C2736" s="7">
        <v>5778020</v>
      </c>
      <c r="D2736">
        <f t="shared" si="126"/>
        <v>5.34165042696287</v>
      </c>
      <c r="F2736">
        <v>107106360</v>
      </c>
      <c r="G2736">
        <v>3177911</v>
      </c>
      <c r="H2736">
        <f t="shared" si="127"/>
        <v>33.703385651769352</v>
      </c>
      <c r="K2736">
        <v>503399892</v>
      </c>
      <c r="L2736">
        <v>14936181</v>
      </c>
      <c r="M2736">
        <f t="shared" si="128"/>
        <v>33.703387231314352</v>
      </c>
    </row>
    <row r="2737" spans="1:13" x14ac:dyDescent="0.15">
      <c r="A2737" t="s">
        <v>3237</v>
      </c>
      <c r="B2737" s="6">
        <v>30884384</v>
      </c>
      <c r="C2737" s="7">
        <v>5783420</v>
      </c>
      <c r="D2737">
        <f t="shared" si="126"/>
        <v>5.3401592829156455</v>
      </c>
      <c r="F2737">
        <v>107176533</v>
      </c>
      <c r="G2737">
        <v>2024197</v>
      </c>
      <c r="H2737">
        <f t="shared" si="127"/>
        <v>52.947679005551336</v>
      </c>
      <c r="K2737">
        <v>503729705</v>
      </c>
      <c r="L2737">
        <v>9513725</v>
      </c>
      <c r="M2737">
        <f t="shared" si="128"/>
        <v>52.947684003899631</v>
      </c>
    </row>
    <row r="2738" spans="1:13" x14ac:dyDescent="0.15">
      <c r="A2738" t="s">
        <v>3238</v>
      </c>
      <c r="B2738" s="6">
        <v>30904607</v>
      </c>
      <c r="C2738" s="7">
        <v>5788820</v>
      </c>
      <c r="D2738">
        <f t="shared" si="126"/>
        <v>5.3386712663375269</v>
      </c>
      <c r="F2738">
        <v>107246712</v>
      </c>
      <c r="G2738">
        <v>2026087</v>
      </c>
      <c r="H2738">
        <f t="shared" si="127"/>
        <v>52.932925387705467</v>
      </c>
      <c r="K2738">
        <v>504059546</v>
      </c>
      <c r="L2738">
        <v>9522608</v>
      </c>
      <c r="M2738">
        <f t="shared" si="128"/>
        <v>52.932930348492768</v>
      </c>
    </row>
    <row r="2739" spans="1:13" x14ac:dyDescent="0.15">
      <c r="A2739" t="s">
        <v>3239</v>
      </c>
      <c r="B2739" s="6">
        <v>30924831</v>
      </c>
      <c r="C2739" s="7">
        <v>5794220</v>
      </c>
      <c r="D2739">
        <f t="shared" si="126"/>
        <v>5.3371861958986715</v>
      </c>
      <c r="F2739">
        <v>107398071</v>
      </c>
      <c r="G2739">
        <v>3186821</v>
      </c>
      <c r="H2739">
        <f t="shared" si="127"/>
        <v>33.700691378649758</v>
      </c>
      <c r="K2739">
        <v>504770933</v>
      </c>
      <c r="L2739">
        <v>14978058</v>
      </c>
      <c r="M2739">
        <f t="shared" si="128"/>
        <v>33.700692906917574</v>
      </c>
    </row>
    <row r="2740" spans="1:13" x14ac:dyDescent="0.15">
      <c r="A2740" t="s">
        <v>3240</v>
      </c>
      <c r="B2740" s="6">
        <v>30945057</v>
      </c>
      <c r="C2740" s="7">
        <v>5799620</v>
      </c>
      <c r="D2740">
        <f t="shared" si="126"/>
        <v>5.3357042357947586</v>
      </c>
      <c r="F2740">
        <v>107468314</v>
      </c>
      <c r="G2740">
        <v>2029867</v>
      </c>
      <c r="H2740">
        <f t="shared" si="127"/>
        <v>52.943524871333935</v>
      </c>
      <c r="K2740">
        <v>505101075</v>
      </c>
      <c r="L2740">
        <v>9540374</v>
      </c>
      <c r="M2740">
        <f t="shared" si="128"/>
        <v>52.943529781956137</v>
      </c>
    </row>
    <row r="2741" spans="1:13" x14ac:dyDescent="0.15">
      <c r="A2741" t="s">
        <v>3241</v>
      </c>
      <c r="B2741" s="6">
        <v>30965285</v>
      </c>
      <c r="C2741" s="7">
        <v>5805020</v>
      </c>
      <c r="D2741">
        <f t="shared" si="126"/>
        <v>5.3342253773458141</v>
      </c>
      <c r="F2741">
        <v>107619847</v>
      </c>
      <c r="G2741">
        <v>2031757</v>
      </c>
      <c r="H2741">
        <f t="shared" si="127"/>
        <v>52.96885749624586</v>
      </c>
      <c r="K2741">
        <v>505813280</v>
      </c>
      <c r="L2741">
        <v>9549257</v>
      </c>
      <c r="M2741">
        <f t="shared" si="128"/>
        <v>52.968862394215591</v>
      </c>
    </row>
    <row r="2742" spans="1:13" x14ac:dyDescent="0.15">
      <c r="A2742" t="s">
        <v>3242</v>
      </c>
      <c r="B2742" s="6">
        <v>30985516</v>
      </c>
      <c r="C2742" s="7">
        <v>5810420</v>
      </c>
      <c r="D2742">
        <f t="shared" si="126"/>
        <v>5.3327497840087288</v>
      </c>
      <c r="F2742">
        <v>107690159</v>
      </c>
      <c r="G2742">
        <v>2033647</v>
      </c>
      <c r="H2742">
        <f t="shared" si="127"/>
        <v>52.954204441577126</v>
      </c>
      <c r="K2742">
        <v>506143747</v>
      </c>
      <c r="L2742">
        <v>9558140</v>
      </c>
      <c r="M2742">
        <f t="shared" si="128"/>
        <v>52.954209396388841</v>
      </c>
    </row>
    <row r="2743" spans="1:13" x14ac:dyDescent="0.15">
      <c r="A2743" t="s">
        <v>3243</v>
      </c>
      <c r="B2743" s="6">
        <v>31005748</v>
      </c>
      <c r="C2743" s="7">
        <v>5815820</v>
      </c>
      <c r="D2743">
        <f t="shared" si="126"/>
        <v>5.3312771027989179</v>
      </c>
      <c r="F2743">
        <v>107841867</v>
      </c>
      <c r="G2743">
        <v>3198701</v>
      </c>
      <c r="H2743">
        <f t="shared" si="127"/>
        <v>33.71426932370359</v>
      </c>
      <c r="K2743">
        <v>506856774</v>
      </c>
      <c r="L2743">
        <v>15033894</v>
      </c>
      <c r="M2743">
        <f t="shared" si="128"/>
        <v>33.71427083362434</v>
      </c>
    </row>
    <row r="2744" spans="1:13" x14ac:dyDescent="0.15">
      <c r="A2744" t="s">
        <v>3244</v>
      </c>
      <c r="B2744" s="6">
        <v>31025981</v>
      </c>
      <c r="C2744" s="7">
        <v>5821220</v>
      </c>
      <c r="D2744">
        <f t="shared" si="126"/>
        <v>5.3298073256121565</v>
      </c>
      <c r="F2744">
        <v>107912240</v>
      </c>
      <c r="G2744">
        <v>2037427</v>
      </c>
      <c r="H2744">
        <f t="shared" si="127"/>
        <v>52.964960216979556</v>
      </c>
      <c r="K2744">
        <v>507187528</v>
      </c>
      <c r="L2744">
        <v>9575906</v>
      </c>
      <c r="M2744">
        <f t="shared" si="128"/>
        <v>52.964965194938216</v>
      </c>
    </row>
    <row r="2745" spans="1:13" x14ac:dyDescent="0.15">
      <c r="A2745" t="s">
        <v>3245</v>
      </c>
      <c r="B2745" s="6">
        <v>31046217</v>
      </c>
      <c r="C2745" s="7">
        <v>5826620</v>
      </c>
      <c r="D2745">
        <f t="shared" si="126"/>
        <v>5.3283407876264457</v>
      </c>
      <c r="F2745">
        <v>107982622</v>
      </c>
      <c r="G2745">
        <v>2039317</v>
      </c>
      <c r="H2745">
        <f t="shared" si="127"/>
        <v>52.950385839965044</v>
      </c>
      <c r="K2745">
        <v>507518323</v>
      </c>
      <c r="L2745">
        <v>9584789</v>
      </c>
      <c r="M2745">
        <f t="shared" si="128"/>
        <v>52.950390770208919</v>
      </c>
    </row>
    <row r="2746" spans="1:13" x14ac:dyDescent="0.15">
      <c r="A2746" t="s">
        <v>3246</v>
      </c>
      <c r="B2746" s="6">
        <v>31066456</v>
      </c>
      <c r="C2746" s="7">
        <v>5832020</v>
      </c>
      <c r="D2746">
        <f t="shared" si="126"/>
        <v>5.3268774798440335</v>
      </c>
      <c r="F2746">
        <v>108134566</v>
      </c>
      <c r="G2746">
        <v>3207611</v>
      </c>
      <c r="H2746">
        <f t="shared" si="127"/>
        <v>33.711870298486943</v>
      </c>
      <c r="K2746">
        <v>508232460</v>
      </c>
      <c r="L2746">
        <v>15075771</v>
      </c>
      <c r="M2746">
        <f t="shared" si="128"/>
        <v>33.711871850534209</v>
      </c>
    </row>
    <row r="2747" spans="1:13" x14ac:dyDescent="0.15">
      <c r="A2747" t="s">
        <v>3247</v>
      </c>
      <c r="B2747" s="6">
        <v>31086696</v>
      </c>
      <c r="C2747" s="7">
        <v>5837420</v>
      </c>
      <c r="D2747">
        <f t="shared" si="126"/>
        <v>5.3254170506833498</v>
      </c>
      <c r="F2747">
        <v>108205016</v>
      </c>
      <c r="G2747">
        <v>2043097</v>
      </c>
      <c r="H2747">
        <f t="shared" si="127"/>
        <v>52.961272029668685</v>
      </c>
      <c r="K2747">
        <v>508563575</v>
      </c>
      <c r="L2747">
        <v>9602555</v>
      </c>
      <c r="M2747">
        <f t="shared" si="128"/>
        <v>52.961276972639055</v>
      </c>
    </row>
    <row r="2748" spans="1:13" x14ac:dyDescent="0.15">
      <c r="A2748" t="s">
        <v>3248</v>
      </c>
      <c r="B2748" s="6">
        <v>31106938</v>
      </c>
      <c r="C2748" s="7">
        <v>5842820</v>
      </c>
      <c r="D2748">
        <f t="shared" si="126"/>
        <v>5.3239596633132633</v>
      </c>
      <c r="F2748">
        <v>108275473</v>
      </c>
      <c r="G2748">
        <v>2044987</v>
      </c>
      <c r="H2748">
        <f t="shared" si="127"/>
        <v>52.946778145777941</v>
      </c>
      <c r="K2748">
        <v>508894723</v>
      </c>
      <c r="L2748">
        <v>9611438</v>
      </c>
      <c r="M2748">
        <f t="shared" si="128"/>
        <v>52.946783093227047</v>
      </c>
    </row>
    <row r="2749" spans="1:13" x14ac:dyDescent="0.15">
      <c r="A2749" t="s">
        <v>3249</v>
      </c>
      <c r="B2749" s="6">
        <v>31127183</v>
      </c>
      <c r="C2749" s="7">
        <v>5848220</v>
      </c>
      <c r="D2749">
        <f t="shared" si="126"/>
        <v>5.3225054802999887</v>
      </c>
      <c r="F2749">
        <v>108427650</v>
      </c>
      <c r="G2749">
        <v>3216521</v>
      </c>
      <c r="H2749">
        <f t="shared" si="127"/>
        <v>33.709604258762809</v>
      </c>
      <c r="K2749">
        <v>509609955</v>
      </c>
      <c r="L2749">
        <v>15117648</v>
      </c>
      <c r="M2749">
        <f t="shared" si="128"/>
        <v>33.709605819635435</v>
      </c>
    </row>
    <row r="2750" spans="1:13" x14ac:dyDescent="0.15">
      <c r="A2750" t="s">
        <v>3250</v>
      </c>
      <c r="B2750" s="6">
        <v>31147431</v>
      </c>
      <c r="C2750" s="7">
        <v>5853620</v>
      </c>
      <c r="D2750">
        <f t="shared" si="126"/>
        <v>5.3210544927754109</v>
      </c>
      <c r="F2750">
        <v>108498182</v>
      </c>
      <c r="G2750">
        <v>2048767</v>
      </c>
      <c r="H2750">
        <f t="shared" si="127"/>
        <v>52.957794615005028</v>
      </c>
      <c r="K2750">
        <v>509941455</v>
      </c>
      <c r="L2750">
        <v>9629204</v>
      </c>
      <c r="M2750">
        <f t="shared" si="128"/>
        <v>52.957799523200464</v>
      </c>
    </row>
    <row r="2751" spans="1:13" x14ac:dyDescent="0.15">
      <c r="A2751" t="s">
        <v>3251</v>
      </c>
      <c r="B2751" s="6">
        <v>31167682</v>
      </c>
      <c r="C2751" s="7">
        <v>5859020</v>
      </c>
      <c r="D2751">
        <f t="shared" si="126"/>
        <v>5.3196066919041067</v>
      </c>
      <c r="F2751">
        <v>108650539</v>
      </c>
      <c r="G2751">
        <v>2050657</v>
      </c>
      <c r="H2751">
        <f t="shared" si="127"/>
        <v>52.983282430947739</v>
      </c>
      <c r="K2751">
        <v>510657533</v>
      </c>
      <c r="L2751">
        <v>9638087</v>
      </c>
      <c r="M2751">
        <f t="shared" si="128"/>
        <v>52.983287347375054</v>
      </c>
    </row>
    <row r="2752" spans="1:13" x14ac:dyDescent="0.15">
      <c r="A2752" t="s">
        <v>3252</v>
      </c>
      <c r="B2752" s="6">
        <v>31187936</v>
      </c>
      <c r="C2752" s="7">
        <v>5864420</v>
      </c>
      <c r="D2752">
        <f t="shared" si="126"/>
        <v>5.318162068883197</v>
      </c>
      <c r="F2752">
        <v>108721144</v>
      </c>
      <c r="G2752">
        <v>2052547</v>
      </c>
      <c r="H2752">
        <f t="shared" si="127"/>
        <v>52.968893769545836</v>
      </c>
      <c r="K2752">
        <v>510989376</v>
      </c>
      <c r="L2752">
        <v>9646970</v>
      </c>
      <c r="M2752">
        <f t="shared" si="128"/>
        <v>52.968898628273955</v>
      </c>
    </row>
    <row r="2753" spans="1:13" x14ac:dyDescent="0.15">
      <c r="A2753" t="s">
        <v>3253</v>
      </c>
      <c r="B2753" s="6">
        <v>31208193</v>
      </c>
      <c r="C2753" s="7">
        <v>5869820</v>
      </c>
      <c r="D2753">
        <f t="shared" si="126"/>
        <v>5.3167206149421959</v>
      </c>
      <c r="F2753">
        <v>108873682</v>
      </c>
      <c r="G2753">
        <v>3228401</v>
      </c>
      <c r="H2753">
        <f t="shared" si="127"/>
        <v>33.723717097101627</v>
      </c>
      <c r="K2753">
        <v>511706305</v>
      </c>
      <c r="L2753">
        <v>15173484</v>
      </c>
      <c r="M2753">
        <f t="shared" si="128"/>
        <v>33.723718626519791</v>
      </c>
    </row>
    <row r="2754" spans="1:13" x14ac:dyDescent="0.15">
      <c r="A2754" t="s">
        <v>3254</v>
      </c>
      <c r="B2754" s="6">
        <v>31228451</v>
      </c>
      <c r="C2754" s="7">
        <v>5875220</v>
      </c>
      <c r="D2754">
        <f t="shared" ref="D2754:D2817" si="129">B2754/C2754</f>
        <v>5.3152819809300755</v>
      </c>
      <c r="F2754">
        <v>108944354</v>
      </c>
      <c r="G2754">
        <v>2056327</v>
      </c>
      <c r="H2754">
        <f t="shared" ref="H2754:H2817" si="130">F2754/G2754</f>
        <v>52.98007272189686</v>
      </c>
      <c r="K2754">
        <v>512038463</v>
      </c>
      <c r="L2754">
        <v>9664736</v>
      </c>
      <c r="M2754">
        <f t="shared" ref="M2754:M2817" si="131">K2754/L2754</f>
        <v>52.98007757273453</v>
      </c>
    </row>
    <row r="2755" spans="1:13" x14ac:dyDescent="0.15">
      <c r="A2755" t="s">
        <v>3255</v>
      </c>
      <c r="B2755" s="6">
        <v>31248710</v>
      </c>
      <c r="C2755" s="7">
        <v>5880620</v>
      </c>
      <c r="D2755">
        <f t="shared" si="129"/>
        <v>5.3138461590784649</v>
      </c>
      <c r="F2755">
        <v>109015029</v>
      </c>
      <c r="G2755">
        <v>2058217</v>
      </c>
      <c r="H2755">
        <f t="shared" si="130"/>
        <v>52.965760655946383</v>
      </c>
      <c r="K2755">
        <v>512370636</v>
      </c>
      <c r="L2755">
        <v>9673619</v>
      </c>
      <c r="M2755">
        <f t="shared" si="131"/>
        <v>52.965765552685092</v>
      </c>
    </row>
    <row r="2756" spans="1:13" x14ac:dyDescent="0.15">
      <c r="A2756" t="s">
        <v>3256</v>
      </c>
      <c r="B2756" s="6">
        <v>31268972</v>
      </c>
      <c r="C2756" s="7">
        <v>5886020</v>
      </c>
      <c r="D2756">
        <f t="shared" si="129"/>
        <v>5.3124134814356729</v>
      </c>
      <c r="F2756">
        <v>109167797</v>
      </c>
      <c r="G2756">
        <v>3237311</v>
      </c>
      <c r="H2756">
        <f t="shared" si="130"/>
        <v>33.721751478310239</v>
      </c>
      <c r="K2756">
        <v>513088645</v>
      </c>
      <c r="L2756">
        <v>15215361</v>
      </c>
      <c r="M2756">
        <f t="shared" si="131"/>
        <v>33.721752970567046</v>
      </c>
    </row>
    <row r="2757" spans="1:13" x14ac:dyDescent="0.15">
      <c r="A2757" t="s">
        <v>3257</v>
      </c>
      <c r="B2757" s="6">
        <v>31289236</v>
      </c>
      <c r="C2757" s="7">
        <v>5891420</v>
      </c>
      <c r="D2757">
        <f t="shared" si="129"/>
        <v>5.3109837696175113</v>
      </c>
      <c r="F2757">
        <v>109238544</v>
      </c>
      <c r="G2757">
        <v>2061997</v>
      </c>
      <c r="H2757">
        <f t="shared" si="130"/>
        <v>52.977062527249068</v>
      </c>
      <c r="K2757">
        <v>513421156</v>
      </c>
      <c r="L2757">
        <v>9691385</v>
      </c>
      <c r="M2757">
        <f t="shared" si="131"/>
        <v>52.977067364468546</v>
      </c>
    </row>
    <row r="2758" spans="1:13" x14ac:dyDescent="0.15">
      <c r="A2758" t="s">
        <v>3258</v>
      </c>
      <c r="B2758" s="6">
        <v>31309503</v>
      </c>
      <c r="C2758" s="7">
        <v>5896820</v>
      </c>
      <c r="D2758">
        <f t="shared" si="129"/>
        <v>5.3095571850590657</v>
      </c>
      <c r="F2758">
        <v>109309301</v>
      </c>
      <c r="G2758">
        <v>2063887</v>
      </c>
      <c r="H2758">
        <f t="shared" si="130"/>
        <v>52.962832267464258</v>
      </c>
      <c r="K2758">
        <v>513753714</v>
      </c>
      <c r="L2758">
        <v>9700268</v>
      </c>
      <c r="M2758">
        <f t="shared" si="131"/>
        <v>52.962837109242756</v>
      </c>
    </row>
    <row r="2759" spans="1:13" x14ac:dyDescent="0.15">
      <c r="A2759" t="s">
        <v>3259</v>
      </c>
      <c r="B2759" s="6">
        <v>31329771</v>
      </c>
      <c r="C2759" s="7">
        <v>5902220</v>
      </c>
      <c r="D2759">
        <f t="shared" si="129"/>
        <v>5.3081333803213031</v>
      </c>
      <c r="F2759">
        <v>109462303</v>
      </c>
      <c r="G2759">
        <v>3246221</v>
      </c>
      <c r="H2759">
        <f t="shared" si="130"/>
        <v>33.719917097449617</v>
      </c>
      <c r="K2759">
        <v>514472824</v>
      </c>
      <c r="L2759">
        <v>15257238</v>
      </c>
      <c r="M2759">
        <f t="shared" si="131"/>
        <v>33.719918637960554</v>
      </c>
    </row>
    <row r="2760" spans="1:13" x14ac:dyDescent="0.15">
      <c r="A2760" t="s">
        <v>3260</v>
      </c>
      <c r="B2760" s="6">
        <v>31350040</v>
      </c>
      <c r="C2760" s="7">
        <v>5907620</v>
      </c>
      <c r="D2760">
        <f t="shared" si="129"/>
        <v>5.3067123477813398</v>
      </c>
      <c r="F2760">
        <v>109533120</v>
      </c>
      <c r="G2760">
        <v>2067667</v>
      </c>
      <c r="H2760">
        <f t="shared" si="130"/>
        <v>52.97425552567217</v>
      </c>
      <c r="K2760">
        <v>514805664</v>
      </c>
      <c r="L2760">
        <v>9718034</v>
      </c>
      <c r="M2760">
        <f t="shared" si="131"/>
        <v>52.974260431688137</v>
      </c>
    </row>
    <row r="2761" spans="1:13" x14ac:dyDescent="0.15">
      <c r="A2761" t="s">
        <v>3261</v>
      </c>
      <c r="B2761" s="6">
        <v>31370312</v>
      </c>
      <c r="C2761" s="7">
        <v>5913020</v>
      </c>
      <c r="D2761">
        <f t="shared" si="129"/>
        <v>5.305294418080778</v>
      </c>
      <c r="F2761">
        <v>109686294</v>
      </c>
      <c r="G2761">
        <v>2069557</v>
      </c>
      <c r="H2761">
        <f t="shared" si="130"/>
        <v>52.999890314690532</v>
      </c>
      <c r="K2761">
        <v>515525581</v>
      </c>
      <c r="L2761">
        <v>9726917</v>
      </c>
      <c r="M2761">
        <f t="shared" si="131"/>
        <v>52.999895136352045</v>
      </c>
    </row>
    <row r="2762" spans="1:13" x14ac:dyDescent="0.15">
      <c r="A2762" t="s">
        <v>3262</v>
      </c>
      <c r="B2762" s="6">
        <v>31390587</v>
      </c>
      <c r="C2762" s="7">
        <v>5918420</v>
      </c>
      <c r="D2762">
        <f t="shared" si="129"/>
        <v>5.3038795827264709</v>
      </c>
      <c r="F2762">
        <v>109757186</v>
      </c>
      <c r="G2762">
        <v>2071447</v>
      </c>
      <c r="H2762">
        <f t="shared" si="130"/>
        <v>52.985756333616067</v>
      </c>
      <c r="K2762">
        <v>515858774</v>
      </c>
      <c r="L2762">
        <v>9735800</v>
      </c>
      <c r="M2762">
        <f t="shared" si="131"/>
        <v>52.9857612111999</v>
      </c>
    </row>
    <row r="2763" spans="1:13" x14ac:dyDescent="0.15">
      <c r="A2763" t="s">
        <v>3263</v>
      </c>
      <c r="B2763" s="6">
        <v>31410864</v>
      </c>
      <c r="C2763" s="7">
        <v>5923820</v>
      </c>
      <c r="D2763">
        <f t="shared" si="129"/>
        <v>5.3024676644462527</v>
      </c>
      <c r="F2763">
        <v>109910539</v>
      </c>
      <c r="G2763">
        <v>3258101</v>
      </c>
      <c r="H2763">
        <f t="shared" si="130"/>
        <v>33.73454015084247</v>
      </c>
      <c r="K2763">
        <v>516579533</v>
      </c>
      <c r="L2763">
        <v>15313074</v>
      </c>
      <c r="M2763">
        <f t="shared" si="131"/>
        <v>33.734541673343969</v>
      </c>
    </row>
    <row r="2764" spans="1:13" x14ac:dyDescent="0.15">
      <c r="A2764" t="s">
        <v>3264</v>
      </c>
      <c r="B2764" s="6">
        <v>31431144</v>
      </c>
      <c r="C2764" s="7">
        <v>5929220</v>
      </c>
      <c r="D2764">
        <f t="shared" si="129"/>
        <v>5.3010588239262502</v>
      </c>
      <c r="F2764">
        <v>109981501</v>
      </c>
      <c r="G2764">
        <v>2075227</v>
      </c>
      <c r="H2764">
        <f t="shared" si="130"/>
        <v>52.997335231278313</v>
      </c>
      <c r="K2764">
        <v>516913054</v>
      </c>
      <c r="L2764">
        <v>9753566</v>
      </c>
      <c r="M2764">
        <f t="shared" si="131"/>
        <v>52.997340049782821</v>
      </c>
    </row>
    <row r="2765" spans="1:13" x14ac:dyDescent="0.15">
      <c r="A2765" t="s">
        <v>3265</v>
      </c>
      <c r="B2765" s="6">
        <v>31451426</v>
      </c>
      <c r="C2765" s="7">
        <v>5934620</v>
      </c>
      <c r="D2765">
        <f t="shared" si="129"/>
        <v>5.2996528842621773</v>
      </c>
      <c r="F2765">
        <v>110052470</v>
      </c>
      <c r="G2765">
        <v>2077117</v>
      </c>
      <c r="H2765">
        <f t="shared" si="130"/>
        <v>52.983279227891352</v>
      </c>
      <c r="K2765">
        <v>517246609</v>
      </c>
      <c r="L2765">
        <v>9762449</v>
      </c>
      <c r="M2765">
        <f t="shared" si="131"/>
        <v>52.983284112418922</v>
      </c>
    </row>
    <row r="2766" spans="1:13" x14ac:dyDescent="0.15">
      <c r="A2766" t="s">
        <v>3266</v>
      </c>
      <c r="B2766" s="6">
        <v>31471709</v>
      </c>
      <c r="C2766" s="7">
        <v>5940020</v>
      </c>
      <c r="D2766">
        <f t="shared" si="129"/>
        <v>5.2982496691930328</v>
      </c>
      <c r="F2766">
        <v>110206056</v>
      </c>
      <c r="G2766">
        <v>3267011</v>
      </c>
      <c r="H2766">
        <f t="shared" si="130"/>
        <v>33.732992022371519</v>
      </c>
      <c r="K2766">
        <v>517968463</v>
      </c>
      <c r="L2766">
        <v>15354951</v>
      </c>
      <c r="M2766">
        <f t="shared" si="131"/>
        <v>33.732993547162735</v>
      </c>
    </row>
    <row r="2767" spans="1:13" x14ac:dyDescent="0.15">
      <c r="A2767" t="s">
        <v>3267</v>
      </c>
      <c r="B2767" s="6">
        <v>31491994</v>
      </c>
      <c r="C2767" s="7">
        <v>5945420</v>
      </c>
      <c r="D2767">
        <f t="shared" si="129"/>
        <v>5.2968493394915752</v>
      </c>
      <c r="F2767">
        <v>110277088</v>
      </c>
      <c r="G2767">
        <v>2080897</v>
      </c>
      <c r="H2767">
        <f t="shared" si="130"/>
        <v>52.994976685535136</v>
      </c>
      <c r="K2767">
        <v>518302313</v>
      </c>
      <c r="L2767">
        <v>9780215</v>
      </c>
      <c r="M2767">
        <f t="shared" si="131"/>
        <v>52.994981500917923</v>
      </c>
    </row>
    <row r="2768" spans="1:13" x14ac:dyDescent="0.15">
      <c r="A2768" t="s">
        <v>3268</v>
      </c>
      <c r="B2768" s="6">
        <v>31512280</v>
      </c>
      <c r="C2768" s="7">
        <v>5950820</v>
      </c>
      <c r="D2768">
        <f t="shared" si="129"/>
        <v>5.2954517192588586</v>
      </c>
      <c r="F2768">
        <v>110348125</v>
      </c>
      <c r="G2768">
        <v>2082787</v>
      </c>
      <c r="H2768">
        <f t="shared" si="130"/>
        <v>52.980993735797277</v>
      </c>
      <c r="K2768">
        <v>518636187</v>
      </c>
      <c r="L2768">
        <v>9789098</v>
      </c>
      <c r="M2768">
        <f t="shared" si="131"/>
        <v>52.980998555740271</v>
      </c>
    </row>
    <row r="2769" spans="1:13" x14ac:dyDescent="0.15">
      <c r="A2769" t="s">
        <v>3269</v>
      </c>
      <c r="B2769" s="6">
        <v>31532568</v>
      </c>
      <c r="C2769" s="7">
        <v>5956220</v>
      </c>
      <c r="D2769">
        <f t="shared" si="129"/>
        <v>5.2940569690172623</v>
      </c>
      <c r="F2769">
        <v>110501942</v>
      </c>
      <c r="G2769">
        <v>3275921</v>
      </c>
      <c r="H2769">
        <f t="shared" si="130"/>
        <v>33.731564955320962</v>
      </c>
      <c r="K2769">
        <v>519359127</v>
      </c>
      <c r="L2769">
        <v>15396828</v>
      </c>
      <c r="M2769">
        <f t="shared" si="131"/>
        <v>33.731566462910415</v>
      </c>
    </row>
    <row r="2770" spans="1:13" x14ac:dyDescent="0.15">
      <c r="A2770" t="s">
        <v>3270</v>
      </c>
      <c r="B2770" s="6">
        <v>31552858</v>
      </c>
      <c r="C2770" s="7">
        <v>5961620</v>
      </c>
      <c r="D2770">
        <f t="shared" si="129"/>
        <v>5.2926650809679252</v>
      </c>
      <c r="F2770">
        <v>110573046</v>
      </c>
      <c r="G2770">
        <v>2086567</v>
      </c>
      <c r="H2770">
        <f t="shared" si="130"/>
        <v>52.992808761952048</v>
      </c>
      <c r="K2770">
        <v>519693316</v>
      </c>
      <c r="L2770">
        <v>9806864</v>
      </c>
      <c r="M2770">
        <f t="shared" si="131"/>
        <v>52.99281360483841</v>
      </c>
    </row>
    <row r="2771" spans="1:13" x14ac:dyDescent="0.15">
      <c r="A2771" t="s">
        <v>3271</v>
      </c>
      <c r="B2771" s="6">
        <v>31573149</v>
      </c>
      <c r="C2771" s="7">
        <v>5967020</v>
      </c>
      <c r="D2771">
        <f t="shared" si="129"/>
        <v>5.291275879752372</v>
      </c>
      <c r="F2771">
        <v>110727032</v>
      </c>
      <c r="G2771">
        <v>2088457</v>
      </c>
      <c r="H2771">
        <f t="shared" si="130"/>
        <v>53.018583576295804</v>
      </c>
      <c r="K2771">
        <v>520417050</v>
      </c>
      <c r="L2771">
        <v>9815747</v>
      </c>
      <c r="M2771">
        <f t="shared" si="131"/>
        <v>53.018588396787322</v>
      </c>
    </row>
    <row r="2772" spans="1:13" x14ac:dyDescent="0.15">
      <c r="A2772" t="s">
        <v>3272</v>
      </c>
      <c r="B2772" s="6">
        <v>31593443</v>
      </c>
      <c r="C2772" s="7">
        <v>5972420</v>
      </c>
      <c r="D2772">
        <f t="shared" si="129"/>
        <v>5.2898896929552848</v>
      </c>
      <c r="F2772">
        <v>110798203</v>
      </c>
      <c r="G2772">
        <v>2090347</v>
      </c>
      <c r="H2772">
        <f t="shared" si="130"/>
        <v>53.004693957510405</v>
      </c>
      <c r="K2772">
        <v>520751554</v>
      </c>
      <c r="L2772">
        <v>9824630</v>
      </c>
      <c r="M2772">
        <f t="shared" si="131"/>
        <v>53.004698802906574</v>
      </c>
    </row>
    <row r="2773" spans="1:13" x14ac:dyDescent="0.15">
      <c r="A2773" t="s">
        <v>3273</v>
      </c>
      <c r="B2773" s="6">
        <v>31613739</v>
      </c>
      <c r="C2773" s="7">
        <v>5977820</v>
      </c>
      <c r="D2773">
        <f t="shared" si="129"/>
        <v>5.2885063451224692</v>
      </c>
      <c r="F2773">
        <v>110952368</v>
      </c>
      <c r="G2773">
        <v>3287801</v>
      </c>
      <c r="H2773">
        <f t="shared" si="130"/>
        <v>33.746679923754506</v>
      </c>
      <c r="K2773">
        <v>521476129</v>
      </c>
      <c r="L2773">
        <v>15452664</v>
      </c>
      <c r="M2773">
        <f t="shared" si="131"/>
        <v>33.746681413638449</v>
      </c>
    </row>
    <row r="2774" spans="1:13" x14ac:dyDescent="0.15">
      <c r="A2774" t="s">
        <v>3274</v>
      </c>
      <c r="B2774" s="6">
        <v>31634038</v>
      </c>
      <c r="C2774" s="7">
        <v>5983220</v>
      </c>
      <c r="D2774">
        <f t="shared" si="129"/>
        <v>5.2871259957013113</v>
      </c>
      <c r="F2774">
        <v>111023610</v>
      </c>
      <c r="G2774">
        <v>2094127</v>
      </c>
      <c r="H2774">
        <f t="shared" si="130"/>
        <v>53.016655627858292</v>
      </c>
      <c r="K2774">
        <v>521810967</v>
      </c>
      <c r="L2774">
        <v>9842396</v>
      </c>
      <c r="M2774">
        <f t="shared" si="131"/>
        <v>53.016660475762201</v>
      </c>
    </row>
    <row r="2775" spans="1:13" x14ac:dyDescent="0.15">
      <c r="A2775" t="s">
        <v>3275</v>
      </c>
      <c r="B2775" s="6">
        <v>31654340</v>
      </c>
      <c r="C2775" s="7">
        <v>5988620</v>
      </c>
      <c r="D2775">
        <f t="shared" si="129"/>
        <v>5.2857486365807151</v>
      </c>
      <c r="F2775">
        <v>111094862</v>
      </c>
      <c r="G2775">
        <v>2096017</v>
      </c>
      <c r="H2775">
        <f t="shared" si="130"/>
        <v>53.002843965483102</v>
      </c>
      <c r="K2775">
        <v>522145851</v>
      </c>
      <c r="L2775">
        <v>9851279</v>
      </c>
      <c r="M2775">
        <f t="shared" si="131"/>
        <v>53.002848767149928</v>
      </c>
    </row>
    <row r="2776" spans="1:13" x14ac:dyDescent="0.15">
      <c r="A2776" t="s">
        <v>3276</v>
      </c>
      <c r="B2776" s="6">
        <v>31674644</v>
      </c>
      <c r="C2776" s="7">
        <v>5994020</v>
      </c>
      <c r="D2776">
        <f t="shared" si="129"/>
        <v>5.2843740928458693</v>
      </c>
      <c r="F2776">
        <v>111249268</v>
      </c>
      <c r="G2776">
        <v>3296711</v>
      </c>
      <c r="H2776">
        <f t="shared" si="130"/>
        <v>33.74553244127253</v>
      </c>
      <c r="K2776">
        <v>522871559</v>
      </c>
      <c r="L2776">
        <v>15494541</v>
      </c>
      <c r="M2776">
        <f t="shared" si="131"/>
        <v>33.745533927077929</v>
      </c>
    </row>
    <row r="2777" spans="1:13" x14ac:dyDescent="0.15">
      <c r="A2777" t="s">
        <v>3277</v>
      </c>
      <c r="B2777" s="6">
        <v>31694950</v>
      </c>
      <c r="C2777" s="7">
        <v>5999420</v>
      </c>
      <c r="D2777">
        <f t="shared" si="129"/>
        <v>5.2830023568944995</v>
      </c>
      <c r="F2777">
        <v>111320587</v>
      </c>
      <c r="G2777">
        <v>2099797</v>
      </c>
      <c r="H2777">
        <f t="shared" si="130"/>
        <v>53.014928109717275</v>
      </c>
      <c r="K2777">
        <v>523206758</v>
      </c>
      <c r="L2777">
        <v>9869045</v>
      </c>
      <c r="M2777">
        <f t="shared" si="131"/>
        <v>53.014932853178806</v>
      </c>
    </row>
    <row r="2778" spans="1:13" x14ac:dyDescent="0.15">
      <c r="A2778" t="s">
        <v>3278</v>
      </c>
      <c r="B2778" s="6">
        <v>31715257</v>
      </c>
      <c r="C2778" s="7">
        <v>6004820</v>
      </c>
      <c r="D2778">
        <f t="shared" si="129"/>
        <v>5.2816332546187894</v>
      </c>
      <c r="F2778">
        <v>111391910</v>
      </c>
      <c r="G2778">
        <v>2101687</v>
      </c>
      <c r="H2778">
        <f t="shared" si="130"/>
        <v>53.001189044800675</v>
      </c>
      <c r="K2778">
        <v>523541977</v>
      </c>
      <c r="L2778">
        <v>9877928</v>
      </c>
      <c r="M2778">
        <f t="shared" si="131"/>
        <v>53.001193873856948</v>
      </c>
    </row>
    <row r="2779" spans="1:13" x14ac:dyDescent="0.15">
      <c r="A2779" t="s">
        <v>3279</v>
      </c>
      <c r="B2779" s="6">
        <v>31735567</v>
      </c>
      <c r="C2779" s="7">
        <v>6010220</v>
      </c>
      <c r="D2779">
        <f t="shared" si="129"/>
        <v>5.2802671116864275</v>
      </c>
      <c r="F2779">
        <v>111546550</v>
      </c>
      <c r="G2779">
        <v>3305621</v>
      </c>
      <c r="H2779">
        <f t="shared" si="130"/>
        <v>33.74450670539666</v>
      </c>
      <c r="K2779">
        <v>524268785</v>
      </c>
      <c r="L2779">
        <v>15536418</v>
      </c>
      <c r="M2779">
        <f t="shared" si="131"/>
        <v>33.744508225769927</v>
      </c>
    </row>
    <row r="2780" spans="1:13" x14ac:dyDescent="0.15">
      <c r="A2780" t="s">
        <v>3280</v>
      </c>
      <c r="B2780" s="6">
        <v>31755880</v>
      </c>
      <c r="C2780" s="7">
        <v>6015620</v>
      </c>
      <c r="D2780">
        <f t="shared" si="129"/>
        <v>5.2789039201279335</v>
      </c>
      <c r="F2780">
        <v>111617948</v>
      </c>
      <c r="G2780">
        <v>2105467</v>
      </c>
      <c r="H2780">
        <f t="shared" si="130"/>
        <v>53.013392278292656</v>
      </c>
      <c r="K2780">
        <v>524604355</v>
      </c>
      <c r="L2780">
        <v>9895694</v>
      </c>
      <c r="M2780">
        <f t="shared" si="131"/>
        <v>53.013397039156629</v>
      </c>
    </row>
    <row r="2781" spans="1:13" x14ac:dyDescent="0.15">
      <c r="A2781" t="s">
        <v>3281</v>
      </c>
      <c r="B2781" s="6">
        <v>31776196</v>
      </c>
      <c r="C2781" s="7">
        <v>6021020</v>
      </c>
      <c r="D2781">
        <f t="shared" si="129"/>
        <v>5.2775436720024178</v>
      </c>
      <c r="F2781">
        <v>111772768</v>
      </c>
      <c r="G2781">
        <v>2107357</v>
      </c>
      <c r="H2781">
        <f t="shared" si="130"/>
        <v>53.039313225049199</v>
      </c>
      <c r="K2781">
        <v>525332009</v>
      </c>
      <c r="L2781">
        <v>9904577</v>
      </c>
      <c r="M2781">
        <f t="shared" si="131"/>
        <v>53.039317983998714</v>
      </c>
    </row>
    <row r="2782" spans="1:13" x14ac:dyDescent="0.15">
      <c r="A2782" t="s">
        <v>3282</v>
      </c>
      <c r="B2782" s="6">
        <v>31796514</v>
      </c>
      <c r="C2782" s="7">
        <v>6026420</v>
      </c>
      <c r="D2782">
        <f t="shared" si="129"/>
        <v>5.2761861934614585</v>
      </c>
      <c r="F2782">
        <v>111844237</v>
      </c>
      <c r="G2782">
        <v>2109247</v>
      </c>
      <c r="H2782">
        <f t="shared" si="130"/>
        <v>53.025670772555323</v>
      </c>
      <c r="K2782">
        <v>525667913</v>
      </c>
      <c r="L2782">
        <v>9913460</v>
      </c>
      <c r="M2782">
        <f t="shared" si="131"/>
        <v>53.025675495740138</v>
      </c>
    </row>
    <row r="2783" spans="1:13" x14ac:dyDescent="0.15">
      <c r="A2783" t="s">
        <v>3283</v>
      </c>
      <c r="B2783" s="6">
        <v>31816833</v>
      </c>
      <c r="C2783" s="7">
        <v>6031820</v>
      </c>
      <c r="D2783">
        <f t="shared" si="129"/>
        <v>5.2748313112791827</v>
      </c>
      <c r="F2783">
        <v>111999228</v>
      </c>
      <c r="G2783">
        <v>3317501</v>
      </c>
      <c r="H2783">
        <f t="shared" si="130"/>
        <v>33.760118836437428</v>
      </c>
      <c r="K2783">
        <v>526396371</v>
      </c>
      <c r="L2783">
        <v>15592254</v>
      </c>
      <c r="M2783">
        <f t="shared" si="131"/>
        <v>33.760120313586476</v>
      </c>
    </row>
    <row r="2784" spans="1:13" x14ac:dyDescent="0.15">
      <c r="A2784" t="s">
        <v>3284</v>
      </c>
      <c r="B2784" s="6">
        <v>31837155</v>
      </c>
      <c r="C2784" s="7">
        <v>6037220</v>
      </c>
      <c r="D2784">
        <f t="shared" si="129"/>
        <v>5.2734793497669461</v>
      </c>
      <c r="F2784">
        <v>112070765</v>
      </c>
      <c r="G2784">
        <v>2113027</v>
      </c>
      <c r="H2784">
        <f t="shared" si="130"/>
        <v>53.038018444629436</v>
      </c>
      <c r="K2784">
        <v>526732595</v>
      </c>
      <c r="L2784">
        <v>9931226</v>
      </c>
      <c r="M2784">
        <f t="shared" si="131"/>
        <v>53.038023200760911</v>
      </c>
    </row>
    <row r="2785" spans="1:13" x14ac:dyDescent="0.15">
      <c r="A2785" t="s">
        <v>3285</v>
      </c>
      <c r="B2785" s="6">
        <v>31857479</v>
      </c>
      <c r="C2785" s="7">
        <v>6042620</v>
      </c>
      <c r="D2785">
        <f t="shared" si="129"/>
        <v>5.2721301356034305</v>
      </c>
      <c r="F2785">
        <v>112142307</v>
      </c>
      <c r="G2785">
        <v>2114917</v>
      </c>
      <c r="H2785">
        <f t="shared" si="130"/>
        <v>53.024448240758382</v>
      </c>
      <c r="K2785">
        <v>527068842</v>
      </c>
      <c r="L2785">
        <v>9940109</v>
      </c>
      <c r="M2785">
        <f t="shared" si="131"/>
        <v>53.024452951169849</v>
      </c>
    </row>
    <row r="2786" spans="1:13" x14ac:dyDescent="0.15">
      <c r="A2786" t="s">
        <v>3286</v>
      </c>
      <c r="B2786" s="6">
        <v>31877805</v>
      </c>
      <c r="C2786" s="7">
        <v>6048020</v>
      </c>
      <c r="D2786">
        <f t="shared" si="129"/>
        <v>5.2707836614296912</v>
      </c>
      <c r="F2786">
        <v>112297536</v>
      </c>
      <c r="G2786">
        <v>3326411</v>
      </c>
      <c r="H2786">
        <f t="shared" si="130"/>
        <v>33.759368881355911</v>
      </c>
      <c r="K2786">
        <v>527798419</v>
      </c>
      <c r="L2786">
        <v>15634131</v>
      </c>
      <c r="M2786">
        <f t="shared" si="131"/>
        <v>33.759370380099796</v>
      </c>
    </row>
    <row r="2787" spans="1:13" x14ac:dyDescent="0.15">
      <c r="A2787" t="s">
        <v>3287</v>
      </c>
      <c r="B2787" s="6">
        <v>31898132</v>
      </c>
      <c r="C2787" s="7">
        <v>6053420</v>
      </c>
      <c r="D2787">
        <f t="shared" si="129"/>
        <v>5.2694397547171681</v>
      </c>
      <c r="F2787">
        <v>112369143</v>
      </c>
      <c r="G2787">
        <v>2118697</v>
      </c>
      <c r="H2787">
        <f t="shared" si="130"/>
        <v>53.036910421830022</v>
      </c>
      <c r="K2787">
        <v>528134972</v>
      </c>
      <c r="L2787">
        <v>9957875</v>
      </c>
      <c r="M2787">
        <f t="shared" si="131"/>
        <v>53.036915205302336</v>
      </c>
    </row>
    <row r="2788" spans="1:13" x14ac:dyDescent="0.15">
      <c r="A2788" t="s">
        <v>3288</v>
      </c>
      <c r="B2788" s="6">
        <v>31918460</v>
      </c>
      <c r="C2788" s="7">
        <v>6058820</v>
      </c>
      <c r="D2788">
        <f t="shared" si="129"/>
        <v>5.2680984086010145</v>
      </c>
      <c r="F2788">
        <v>112440754</v>
      </c>
      <c r="G2788">
        <v>2120587</v>
      </c>
      <c r="H2788">
        <f t="shared" si="130"/>
        <v>53.023410027506536</v>
      </c>
      <c r="K2788">
        <v>528471543</v>
      </c>
      <c r="L2788">
        <v>9966758</v>
      </c>
      <c r="M2788">
        <f t="shared" si="131"/>
        <v>53.023414735262961</v>
      </c>
    </row>
    <row r="2789" spans="1:13" x14ac:dyDescent="0.15">
      <c r="A2789" t="s">
        <v>3289</v>
      </c>
      <c r="B2789" s="6">
        <v>31938791</v>
      </c>
      <c r="C2789" s="7">
        <v>6064220</v>
      </c>
      <c r="D2789">
        <f t="shared" si="129"/>
        <v>5.2667599460441741</v>
      </c>
      <c r="F2789">
        <v>112596214</v>
      </c>
      <c r="G2789">
        <v>3335321</v>
      </c>
      <c r="H2789">
        <f t="shared" si="130"/>
        <v>33.758733866995108</v>
      </c>
      <c r="K2789">
        <v>529202205</v>
      </c>
      <c r="L2789">
        <v>15676008</v>
      </c>
      <c r="M2789">
        <f t="shared" si="131"/>
        <v>33.758735323431836</v>
      </c>
    </row>
    <row r="2790" spans="1:13" x14ac:dyDescent="0.15">
      <c r="A2790" t="s">
        <v>3290</v>
      </c>
      <c r="B2790" s="6">
        <v>31959125</v>
      </c>
      <c r="C2790" s="7">
        <v>6069620</v>
      </c>
      <c r="D2790">
        <f t="shared" si="129"/>
        <v>5.2654243593503383</v>
      </c>
      <c r="F2790">
        <v>112667900</v>
      </c>
      <c r="G2790">
        <v>2124367</v>
      </c>
      <c r="H2790">
        <f t="shared" si="130"/>
        <v>53.035986719808768</v>
      </c>
      <c r="K2790">
        <v>529539130</v>
      </c>
      <c r="L2790">
        <v>9984524</v>
      </c>
      <c r="M2790">
        <f t="shared" si="131"/>
        <v>53.035991500446087</v>
      </c>
    </row>
    <row r="2791" spans="1:13" x14ac:dyDescent="0.15">
      <c r="A2791" t="s">
        <v>3291</v>
      </c>
      <c r="B2791" s="6">
        <v>31979461</v>
      </c>
      <c r="C2791" s="7">
        <v>6075020</v>
      </c>
      <c r="D2791">
        <f t="shared" si="129"/>
        <v>5.2640914762420534</v>
      </c>
      <c r="F2791">
        <v>112823537</v>
      </c>
      <c r="G2791">
        <v>2126257</v>
      </c>
      <c r="H2791">
        <f t="shared" si="130"/>
        <v>53.062041418323375</v>
      </c>
      <c r="K2791">
        <v>530270623</v>
      </c>
      <c r="L2791">
        <v>9993407</v>
      </c>
      <c r="M2791">
        <f t="shared" si="131"/>
        <v>53.062046106998345</v>
      </c>
    </row>
    <row r="2792" spans="1:13" x14ac:dyDescent="0.15">
      <c r="A2792" t="s">
        <v>3292</v>
      </c>
      <c r="B2792" s="6">
        <v>31999799</v>
      </c>
      <c r="C2792" s="7">
        <v>6080420</v>
      </c>
      <c r="D2792">
        <f t="shared" si="129"/>
        <v>5.2627612895161846</v>
      </c>
      <c r="F2792">
        <v>112895290</v>
      </c>
      <c r="G2792">
        <v>2128147</v>
      </c>
      <c r="H2792">
        <f t="shared" si="130"/>
        <v>53.048633388577009</v>
      </c>
      <c r="K2792">
        <v>530607863</v>
      </c>
      <c r="L2792">
        <v>10002290</v>
      </c>
      <c r="M2792">
        <f t="shared" si="131"/>
        <v>53.048638161860936</v>
      </c>
    </row>
    <row r="2793" spans="1:13" x14ac:dyDescent="0.15">
      <c r="A2793" t="s">
        <v>3293</v>
      </c>
      <c r="B2793" s="6">
        <v>32020139</v>
      </c>
      <c r="C2793" s="7">
        <v>6085820</v>
      </c>
      <c r="D2793">
        <f t="shared" si="129"/>
        <v>5.2614337919951621</v>
      </c>
      <c r="F2793">
        <v>113051102</v>
      </c>
      <c r="G2793">
        <v>3347201</v>
      </c>
      <c r="H2793">
        <f t="shared" si="130"/>
        <v>33.774817227886821</v>
      </c>
      <c r="K2793">
        <v>531340179</v>
      </c>
      <c r="L2793">
        <v>15731844</v>
      </c>
      <c r="M2793">
        <f t="shared" si="131"/>
        <v>33.774818705296084</v>
      </c>
    </row>
    <row r="2794" spans="1:13" x14ac:dyDescent="0.15">
      <c r="A2794" t="s">
        <v>3294</v>
      </c>
      <c r="B2794" s="6">
        <v>32040480</v>
      </c>
      <c r="C2794" s="7">
        <v>6091220</v>
      </c>
      <c r="D2794">
        <f t="shared" si="129"/>
        <v>5.2601088123561457</v>
      </c>
      <c r="F2794">
        <v>113122919</v>
      </c>
      <c r="G2794">
        <v>2131927</v>
      </c>
      <c r="H2794">
        <f t="shared" si="130"/>
        <v>53.061347316301166</v>
      </c>
      <c r="K2794">
        <v>531677719</v>
      </c>
      <c r="L2794">
        <v>10020056</v>
      </c>
      <c r="M2794">
        <f t="shared" si="131"/>
        <v>53.061352052323862</v>
      </c>
    </row>
    <row r="2795" spans="1:13" x14ac:dyDescent="0.15">
      <c r="A2795" t="s">
        <v>3295</v>
      </c>
      <c r="B2795" s="6">
        <v>32060823</v>
      </c>
      <c r="C2795" s="7">
        <v>6096620</v>
      </c>
      <c r="D2795">
        <f t="shared" si="129"/>
        <v>5.2587865079339045</v>
      </c>
      <c r="F2795">
        <v>113194742</v>
      </c>
      <c r="G2795">
        <v>2133817</v>
      </c>
      <c r="H2795">
        <f t="shared" si="130"/>
        <v>53.048008334360446</v>
      </c>
      <c r="K2795">
        <v>532015287</v>
      </c>
      <c r="L2795">
        <v>10028939</v>
      </c>
      <c r="M2795">
        <f t="shared" si="131"/>
        <v>53.048013055020078</v>
      </c>
    </row>
    <row r="2796" spans="1:13" x14ac:dyDescent="0.15">
      <c r="A2796" t="s">
        <v>3296</v>
      </c>
      <c r="B2796" s="6">
        <v>32081168</v>
      </c>
      <c r="C2796" s="7">
        <v>6102020</v>
      </c>
      <c r="D2796">
        <f t="shared" si="129"/>
        <v>5.257466871626117</v>
      </c>
      <c r="F2796">
        <v>113350786</v>
      </c>
      <c r="G2796">
        <v>3356111</v>
      </c>
      <c r="H2796">
        <f t="shared" si="130"/>
        <v>33.774444885762122</v>
      </c>
      <c r="K2796">
        <v>532748694</v>
      </c>
      <c r="L2796">
        <v>15773721</v>
      </c>
      <c r="M2796">
        <f t="shared" si="131"/>
        <v>33.774446371911864</v>
      </c>
    </row>
    <row r="2797" spans="1:13" x14ac:dyDescent="0.15">
      <c r="A2797" t="s">
        <v>3297</v>
      </c>
      <c r="B2797" s="6">
        <v>32101515</v>
      </c>
      <c r="C2797" s="7">
        <v>6107420</v>
      </c>
      <c r="D2797">
        <f t="shared" si="129"/>
        <v>5.2561498963555806</v>
      </c>
      <c r="F2797">
        <v>113422676</v>
      </c>
      <c r="G2797">
        <v>2137597</v>
      </c>
      <c r="H2797">
        <f t="shared" si="130"/>
        <v>53.060832327141178</v>
      </c>
      <c r="K2797">
        <v>533086577</v>
      </c>
      <c r="L2797">
        <v>10046705</v>
      </c>
      <c r="M2797">
        <f t="shared" si="131"/>
        <v>53.060837060508895</v>
      </c>
    </row>
    <row r="2798" spans="1:13" x14ac:dyDescent="0.15">
      <c r="A2798" t="s">
        <v>3298</v>
      </c>
      <c r="B2798" s="6">
        <v>32121865</v>
      </c>
      <c r="C2798" s="7">
        <v>6112820</v>
      </c>
      <c r="D2798">
        <f t="shared" si="129"/>
        <v>5.2548357386607165</v>
      </c>
      <c r="F2798">
        <v>113494578</v>
      </c>
      <c r="G2798">
        <v>2139487</v>
      </c>
      <c r="H2798">
        <f t="shared" si="130"/>
        <v>53.047566075419013</v>
      </c>
      <c r="K2798">
        <v>533424516</v>
      </c>
      <c r="L2798">
        <v>10055588</v>
      </c>
      <c r="M2798">
        <f t="shared" si="131"/>
        <v>53.047570763639087</v>
      </c>
    </row>
    <row r="2799" spans="1:13" x14ac:dyDescent="0.15">
      <c r="A2799" t="s">
        <v>3299</v>
      </c>
      <c r="B2799" s="6">
        <v>32142216</v>
      </c>
      <c r="C2799" s="7">
        <v>6118220</v>
      </c>
      <c r="D2799">
        <f t="shared" si="129"/>
        <v>5.2535240641886043</v>
      </c>
      <c r="F2799">
        <v>113650857</v>
      </c>
      <c r="G2799">
        <v>3365021</v>
      </c>
      <c r="H2799">
        <f t="shared" si="130"/>
        <v>33.774189522145626</v>
      </c>
      <c r="K2799">
        <v>534159027</v>
      </c>
      <c r="L2799">
        <v>15815598</v>
      </c>
      <c r="M2799">
        <f t="shared" si="131"/>
        <v>33.774190960088895</v>
      </c>
    </row>
    <row r="2800" spans="1:13" x14ac:dyDescent="0.15">
      <c r="A2800" t="s">
        <v>3300</v>
      </c>
      <c r="B2800" s="6">
        <v>32162570</v>
      </c>
      <c r="C2800" s="7">
        <v>6123620</v>
      </c>
      <c r="D2800">
        <f t="shared" si="129"/>
        <v>5.2522151929740906</v>
      </c>
      <c r="F2800">
        <v>113722826</v>
      </c>
      <c r="G2800">
        <v>2143267</v>
      </c>
      <c r="H2800">
        <f t="shared" si="130"/>
        <v>53.060503427711062</v>
      </c>
      <c r="K2800">
        <v>534497282</v>
      </c>
      <c r="L2800">
        <v>10073354</v>
      </c>
      <c r="M2800">
        <f t="shared" si="131"/>
        <v>53.06050814852729</v>
      </c>
    </row>
    <row r="2801" spans="1:13" x14ac:dyDescent="0.15">
      <c r="A2801" t="s">
        <v>3301</v>
      </c>
      <c r="B2801" s="6">
        <v>32182925</v>
      </c>
      <c r="C2801" s="7">
        <v>6129020</v>
      </c>
      <c r="D2801">
        <f t="shared" si="129"/>
        <v>5.2509087912912671</v>
      </c>
      <c r="F2801">
        <v>113879279</v>
      </c>
      <c r="G2801">
        <v>2145157</v>
      </c>
      <c r="H2801">
        <f t="shared" si="130"/>
        <v>53.086687361344644</v>
      </c>
      <c r="K2801">
        <v>535232611</v>
      </c>
      <c r="L2801">
        <v>10082237</v>
      </c>
      <c r="M2801">
        <f t="shared" si="131"/>
        <v>53.086692070420483</v>
      </c>
    </row>
    <row r="2802" spans="1:13" x14ac:dyDescent="0.15">
      <c r="A2802" t="s">
        <v>3302</v>
      </c>
      <c r="B2802" s="6">
        <v>32203281</v>
      </c>
      <c r="C2802" s="7">
        <v>6134420</v>
      </c>
      <c r="D2802">
        <f t="shared" si="129"/>
        <v>5.2496048526185035</v>
      </c>
      <c r="F2802">
        <v>113951308</v>
      </c>
      <c r="G2802">
        <v>2147047</v>
      </c>
      <c r="H2802">
        <f t="shared" si="130"/>
        <v>53.0735042129958</v>
      </c>
      <c r="K2802">
        <v>535571147</v>
      </c>
      <c r="L2802">
        <v>10091120</v>
      </c>
      <c r="M2802">
        <f t="shared" si="131"/>
        <v>53.073508887021461</v>
      </c>
    </row>
    <row r="2803" spans="1:13" x14ac:dyDescent="0.15">
      <c r="A2803" t="s">
        <v>3303</v>
      </c>
      <c r="B2803" s="6">
        <v>32223640</v>
      </c>
      <c r="C2803" s="7">
        <v>6139820</v>
      </c>
      <c r="D2803">
        <f t="shared" si="129"/>
        <v>5.2483036961995628</v>
      </c>
      <c r="F2803">
        <v>114107936</v>
      </c>
      <c r="G2803">
        <v>3376901</v>
      </c>
      <c r="H2803">
        <f t="shared" si="130"/>
        <v>33.790725875588301</v>
      </c>
      <c r="K2803">
        <v>536307299</v>
      </c>
      <c r="L2803">
        <v>15871434</v>
      </c>
      <c r="M2803">
        <f t="shared" si="131"/>
        <v>33.790727353306579</v>
      </c>
    </row>
    <row r="2804" spans="1:13" x14ac:dyDescent="0.15">
      <c r="A2804" t="s">
        <v>3304</v>
      </c>
      <c r="B2804" s="6">
        <v>32244000</v>
      </c>
      <c r="C2804" s="7">
        <v>6145220</v>
      </c>
      <c r="D2804">
        <f t="shared" si="129"/>
        <v>5.2470049892436723</v>
      </c>
      <c r="F2804">
        <v>114180034</v>
      </c>
      <c r="G2804">
        <v>2150827</v>
      </c>
      <c r="H2804">
        <f t="shared" si="130"/>
        <v>53.086572746204133</v>
      </c>
      <c r="K2804">
        <v>536646159</v>
      </c>
      <c r="L2804">
        <v>10108886</v>
      </c>
      <c r="M2804">
        <f t="shared" si="131"/>
        <v>53.086577393394286</v>
      </c>
    </row>
    <row r="2805" spans="1:13" x14ac:dyDescent="0.15">
      <c r="A2805" t="s">
        <v>3305</v>
      </c>
      <c r="B2805" s="6">
        <v>32264361</v>
      </c>
      <c r="C2805" s="7">
        <v>6150620</v>
      </c>
      <c r="D2805">
        <f t="shared" si="129"/>
        <v>5.245708725299238</v>
      </c>
      <c r="F2805">
        <v>114252134</v>
      </c>
      <c r="G2805">
        <v>2152717</v>
      </c>
      <c r="H2805">
        <f t="shared" si="130"/>
        <v>53.073457402900615</v>
      </c>
      <c r="K2805">
        <v>536985029</v>
      </c>
      <c r="L2805">
        <v>10117769</v>
      </c>
      <c r="M2805">
        <f t="shared" si="131"/>
        <v>53.073462044844078</v>
      </c>
    </row>
    <row r="2806" spans="1:13" x14ac:dyDescent="0.15">
      <c r="A2806" t="s">
        <v>3306</v>
      </c>
      <c r="B2806" s="6">
        <v>32284725</v>
      </c>
      <c r="C2806" s="7">
        <v>6156020</v>
      </c>
      <c r="D2806">
        <f t="shared" si="129"/>
        <v>5.2444152228225382</v>
      </c>
      <c r="F2806">
        <v>114408993</v>
      </c>
      <c r="G2806">
        <v>3385811</v>
      </c>
      <c r="H2806">
        <f t="shared" si="130"/>
        <v>33.790720450728053</v>
      </c>
      <c r="K2806">
        <v>537722267</v>
      </c>
      <c r="L2806">
        <v>15913311</v>
      </c>
      <c r="M2806">
        <f t="shared" si="131"/>
        <v>33.790721930841421</v>
      </c>
    </row>
    <row r="2807" spans="1:13" x14ac:dyDescent="0.15">
      <c r="A2807" t="s">
        <v>3307</v>
      </c>
      <c r="B2807" s="6">
        <v>32305090</v>
      </c>
      <c r="C2807" s="7">
        <v>6161420</v>
      </c>
      <c r="D2807">
        <f t="shared" si="129"/>
        <v>5.2431241499524459</v>
      </c>
      <c r="F2807">
        <v>114481161</v>
      </c>
      <c r="G2807">
        <v>2156497</v>
      </c>
      <c r="H2807">
        <f t="shared" si="130"/>
        <v>53.086631235749458</v>
      </c>
      <c r="K2807">
        <v>538061456</v>
      </c>
      <c r="L2807">
        <v>10135535</v>
      </c>
      <c r="M2807">
        <f t="shared" si="131"/>
        <v>53.086635880592389</v>
      </c>
    </row>
    <row r="2808" spans="1:13" x14ac:dyDescent="0.15">
      <c r="A2808" t="s">
        <v>3308</v>
      </c>
      <c r="B2808" s="6">
        <v>32325458</v>
      </c>
      <c r="C2808" s="7">
        <v>6166820</v>
      </c>
      <c r="D2808">
        <f t="shared" si="129"/>
        <v>5.241835824622739</v>
      </c>
      <c r="F2808">
        <v>114553341</v>
      </c>
      <c r="G2808">
        <v>2158387</v>
      </c>
      <c r="H2808">
        <f t="shared" si="130"/>
        <v>53.073587359449441</v>
      </c>
      <c r="K2808">
        <v>538400702</v>
      </c>
      <c r="L2808">
        <v>10144418</v>
      </c>
      <c r="M2808">
        <f t="shared" si="131"/>
        <v>53.073591999067865</v>
      </c>
    </row>
    <row r="2809" spans="1:13" x14ac:dyDescent="0.15">
      <c r="A2809" t="s">
        <v>3309</v>
      </c>
      <c r="B2809" s="6">
        <v>32345828</v>
      </c>
      <c r="C2809" s="7">
        <v>6172220</v>
      </c>
      <c r="D2809">
        <f t="shared" si="129"/>
        <v>5.2405500776057883</v>
      </c>
      <c r="F2809">
        <v>114710435</v>
      </c>
      <c r="G2809">
        <v>3394721</v>
      </c>
      <c r="H2809">
        <f t="shared" si="130"/>
        <v>33.790828465726641</v>
      </c>
      <c r="K2809">
        <v>539139044</v>
      </c>
      <c r="L2809">
        <v>15955188</v>
      </c>
      <c r="M2809">
        <f t="shared" si="131"/>
        <v>33.790829916889727</v>
      </c>
    </row>
    <row r="2810" spans="1:13" x14ac:dyDescent="0.15">
      <c r="A2810" t="s">
        <v>3310</v>
      </c>
      <c r="B2810" s="6">
        <v>32366201</v>
      </c>
      <c r="C2810" s="7">
        <v>6177620</v>
      </c>
      <c r="D2810">
        <f t="shared" si="129"/>
        <v>5.2392670640149444</v>
      </c>
      <c r="F2810">
        <v>114782685</v>
      </c>
      <c r="G2810">
        <v>2162167</v>
      </c>
      <c r="H2810">
        <f t="shared" si="130"/>
        <v>53.086873030621597</v>
      </c>
      <c r="K2810">
        <v>539478619</v>
      </c>
      <c r="L2810">
        <v>10162184</v>
      </c>
      <c r="M2810">
        <f t="shared" si="131"/>
        <v>53.086877682986255</v>
      </c>
    </row>
    <row r="2811" spans="1:13" x14ac:dyDescent="0.15">
      <c r="A2811" t="s">
        <v>3311</v>
      </c>
      <c r="B2811" s="6">
        <v>32386575</v>
      </c>
      <c r="C2811" s="7">
        <v>6183020</v>
      </c>
      <c r="D2811">
        <f t="shared" si="129"/>
        <v>5.2379864532218887</v>
      </c>
      <c r="F2811">
        <v>114939954</v>
      </c>
      <c r="G2811">
        <v>2164057</v>
      </c>
      <c r="H2811">
        <f t="shared" si="130"/>
        <v>53.113182323755801</v>
      </c>
      <c r="K2811">
        <v>540217783</v>
      </c>
      <c r="L2811">
        <v>10171067</v>
      </c>
      <c r="M2811">
        <f t="shared" si="131"/>
        <v>53.113186944889854</v>
      </c>
    </row>
    <row r="2812" spans="1:13" x14ac:dyDescent="0.15">
      <c r="A2812" t="s">
        <v>3312</v>
      </c>
      <c r="B2812" s="6">
        <v>32406950</v>
      </c>
      <c r="C2812" s="7">
        <v>6188420</v>
      </c>
      <c r="D2812">
        <f t="shared" si="129"/>
        <v>5.2367082389365942</v>
      </c>
      <c r="F2812">
        <v>115012265</v>
      </c>
      <c r="G2812">
        <v>2165947</v>
      </c>
      <c r="H2812">
        <f t="shared" si="130"/>
        <v>53.100221288886573</v>
      </c>
      <c r="K2812">
        <v>540557645</v>
      </c>
      <c r="L2812">
        <v>10179950</v>
      </c>
      <c r="M2812">
        <f t="shared" si="131"/>
        <v>53.100225934312057</v>
      </c>
    </row>
    <row r="2813" spans="1:13" x14ac:dyDescent="0.15">
      <c r="A2813" t="s">
        <v>3313</v>
      </c>
      <c r="B2813" s="6">
        <v>32427326</v>
      </c>
      <c r="C2813" s="7">
        <v>6193820</v>
      </c>
      <c r="D2813">
        <f t="shared" si="129"/>
        <v>5.2354324148909717</v>
      </c>
      <c r="F2813">
        <v>115169701</v>
      </c>
      <c r="G2813">
        <v>3406601</v>
      </c>
      <c r="H2813">
        <f t="shared" si="130"/>
        <v>33.807804612280684</v>
      </c>
      <c r="K2813">
        <v>541297594</v>
      </c>
      <c r="L2813">
        <v>16011024</v>
      </c>
      <c r="M2813">
        <f t="shared" si="131"/>
        <v>33.807806046633871</v>
      </c>
    </row>
    <row r="2814" spans="1:13" x14ac:dyDescent="0.15">
      <c r="A2814" t="s">
        <v>3314</v>
      </c>
      <c r="B2814" s="6">
        <v>32447704</v>
      </c>
      <c r="C2814" s="7">
        <v>6199220</v>
      </c>
      <c r="D2814">
        <f t="shared" si="129"/>
        <v>5.2341591361493869</v>
      </c>
      <c r="F2814">
        <v>115242075</v>
      </c>
      <c r="G2814">
        <v>2169727</v>
      </c>
      <c r="H2814">
        <f t="shared" si="130"/>
        <v>53.113629041810327</v>
      </c>
      <c r="K2814">
        <v>541637752</v>
      </c>
      <c r="L2814">
        <v>10197716</v>
      </c>
      <c r="M2814">
        <f t="shared" si="131"/>
        <v>53.113633680326068</v>
      </c>
    </row>
    <row r="2815" spans="1:13" x14ac:dyDescent="0.15">
      <c r="A2815" t="s">
        <v>3315</v>
      </c>
      <c r="B2815" s="6">
        <v>32468083</v>
      </c>
      <c r="C2815" s="7">
        <v>6204620</v>
      </c>
      <c r="D2815">
        <f t="shared" si="129"/>
        <v>5.232888234895932</v>
      </c>
      <c r="F2815">
        <v>115314454</v>
      </c>
      <c r="G2815">
        <v>2171617</v>
      </c>
      <c r="H2815">
        <f t="shared" si="130"/>
        <v>53.100732771939064</v>
      </c>
      <c r="K2815">
        <v>541977933</v>
      </c>
      <c r="L2815">
        <v>10206599</v>
      </c>
      <c r="M2815">
        <f t="shared" si="131"/>
        <v>53.100737375887896</v>
      </c>
    </row>
    <row r="2816" spans="1:13" x14ac:dyDescent="0.15">
      <c r="A2816" t="s">
        <v>3316</v>
      </c>
      <c r="B2816" s="6">
        <v>32488464</v>
      </c>
      <c r="C2816" s="7">
        <v>6210020</v>
      </c>
      <c r="D2816">
        <f t="shared" si="129"/>
        <v>5.2316198659585638</v>
      </c>
      <c r="F2816">
        <v>115472122</v>
      </c>
      <c r="G2816">
        <v>3415511</v>
      </c>
      <c r="H2816">
        <f t="shared" si="130"/>
        <v>33.808154036101769</v>
      </c>
      <c r="K2816">
        <v>542718973</v>
      </c>
      <c r="L2816">
        <v>16052901</v>
      </c>
      <c r="M2816">
        <f t="shared" si="131"/>
        <v>33.80815548541662</v>
      </c>
    </row>
    <row r="2817" spans="1:13" x14ac:dyDescent="0.15">
      <c r="A2817" t="s">
        <v>3317</v>
      </c>
      <c r="B2817" s="6">
        <v>32508847</v>
      </c>
      <c r="C2817" s="7">
        <v>6215420</v>
      </c>
      <c r="D2817">
        <f t="shared" si="129"/>
        <v>5.2303540227369991</v>
      </c>
      <c r="F2817">
        <v>115544569</v>
      </c>
      <c r="G2817">
        <v>2175397</v>
      </c>
      <c r="H2817">
        <f t="shared" si="130"/>
        <v>53.114244894150353</v>
      </c>
      <c r="K2817">
        <v>543059474</v>
      </c>
      <c r="L2817">
        <v>10224365</v>
      </c>
      <c r="M2817">
        <f t="shared" si="131"/>
        <v>53.114249540191494</v>
      </c>
    </row>
    <row r="2818" spans="1:13" x14ac:dyDescent="0.15">
      <c r="A2818" t="s">
        <v>3318</v>
      </c>
      <c r="B2818" s="6">
        <v>32529233</v>
      </c>
      <c r="C2818" s="7">
        <v>6220820</v>
      </c>
      <c r="D2818">
        <f t="shared" ref="D2818:D2881" si="132">B2818/C2818</f>
        <v>5.229090859404387</v>
      </c>
      <c r="F2818">
        <v>115617025</v>
      </c>
      <c r="G2818">
        <v>2177287</v>
      </c>
      <c r="H2818">
        <f t="shared" ref="H2818:H2881" si="133">F2818/G2818</f>
        <v>53.101417038727554</v>
      </c>
      <c r="K2818">
        <v>543400017</v>
      </c>
      <c r="L2818">
        <v>10233248</v>
      </c>
      <c r="M2818">
        <f t="shared" ref="M2818:M2881" si="134">K2818/L2818</f>
        <v>53.101421660063352</v>
      </c>
    </row>
    <row r="2819" spans="1:13" x14ac:dyDescent="0.15">
      <c r="A2819" t="s">
        <v>3319</v>
      </c>
      <c r="B2819" s="6">
        <v>32549622</v>
      </c>
      <c r="C2819" s="7">
        <v>6226220</v>
      </c>
      <c r="D2819">
        <f t="shared" si="132"/>
        <v>5.2278303689879255</v>
      </c>
      <c r="F2819">
        <v>115774936</v>
      </c>
      <c r="G2819">
        <v>3424421</v>
      </c>
      <c r="H2819">
        <f t="shared" si="133"/>
        <v>33.808616405517895</v>
      </c>
      <c r="K2819">
        <v>544142199</v>
      </c>
      <c r="L2819">
        <v>16094778</v>
      </c>
      <c r="M2819">
        <f t="shared" si="134"/>
        <v>33.808617863508275</v>
      </c>
    </row>
    <row r="2820" spans="1:13" x14ac:dyDescent="0.15">
      <c r="A2820" t="s">
        <v>3320</v>
      </c>
      <c r="B2820" s="6">
        <v>32570012</v>
      </c>
      <c r="C2820" s="7">
        <v>6231620</v>
      </c>
      <c r="D2820">
        <f t="shared" si="132"/>
        <v>5.2265722235951486</v>
      </c>
      <c r="F2820">
        <v>115847460</v>
      </c>
      <c r="G2820">
        <v>2181067</v>
      </c>
      <c r="H2820">
        <f t="shared" si="133"/>
        <v>53.115039565497071</v>
      </c>
      <c r="K2820">
        <v>544483062</v>
      </c>
      <c r="L2820">
        <v>10251014</v>
      </c>
      <c r="M2820">
        <f t="shared" si="134"/>
        <v>53.11504422879532</v>
      </c>
    </row>
    <row r="2821" spans="1:13" x14ac:dyDescent="0.15">
      <c r="A2821" t="s">
        <v>3321</v>
      </c>
      <c r="B2821" s="6">
        <v>32590405</v>
      </c>
      <c r="C2821" s="7">
        <v>6237020</v>
      </c>
      <c r="D2821">
        <f t="shared" si="132"/>
        <v>5.225316737801065</v>
      </c>
      <c r="F2821">
        <v>116005545</v>
      </c>
      <c r="G2821">
        <v>2182957</v>
      </c>
      <c r="H2821">
        <f t="shared" si="133"/>
        <v>53.141470491631303</v>
      </c>
      <c r="K2821">
        <v>545226061</v>
      </c>
      <c r="L2821">
        <v>10259897</v>
      </c>
      <c r="M2821">
        <f t="shared" si="134"/>
        <v>53.141475104477166</v>
      </c>
    </row>
    <row r="2822" spans="1:13" x14ac:dyDescent="0.15">
      <c r="A2822" t="s">
        <v>3322</v>
      </c>
      <c r="B2822" s="6">
        <v>32610801</v>
      </c>
      <c r="C2822" s="7">
        <v>6242420</v>
      </c>
      <c r="D2822">
        <f t="shared" si="132"/>
        <v>5.2240639047036241</v>
      </c>
      <c r="F2822">
        <v>116078145</v>
      </c>
      <c r="G2822">
        <v>2184847</v>
      </c>
      <c r="H2822">
        <f t="shared" si="133"/>
        <v>53.128729380135084</v>
      </c>
      <c r="K2822">
        <v>545567281</v>
      </c>
      <c r="L2822">
        <v>10268780</v>
      </c>
      <c r="M2822">
        <f t="shared" si="134"/>
        <v>53.128733987873922</v>
      </c>
    </row>
    <row r="2823" spans="1:13" x14ac:dyDescent="0.15">
      <c r="A2823" t="s">
        <v>3323</v>
      </c>
      <c r="B2823" s="6">
        <v>32631198</v>
      </c>
      <c r="C2823" s="7">
        <v>6247820</v>
      </c>
      <c r="D2823">
        <f t="shared" si="132"/>
        <v>5.2228133973129829</v>
      </c>
      <c r="F2823">
        <v>116236405</v>
      </c>
      <c r="G2823">
        <v>3436301</v>
      </c>
      <c r="H2823">
        <f t="shared" si="133"/>
        <v>33.826025426759763</v>
      </c>
      <c r="K2823">
        <v>546311103</v>
      </c>
      <c r="L2823">
        <v>16150614</v>
      </c>
      <c r="M2823">
        <f t="shared" si="134"/>
        <v>33.826026861888963</v>
      </c>
    </row>
    <row r="2824" spans="1:13" x14ac:dyDescent="0.15">
      <c r="A2824" t="s">
        <v>3324</v>
      </c>
      <c r="B2824" s="6">
        <v>32651597</v>
      </c>
      <c r="C2824" s="7">
        <v>6253220</v>
      </c>
      <c r="D2824">
        <f t="shared" si="132"/>
        <v>5.2215653695216222</v>
      </c>
      <c r="F2824">
        <v>116309069</v>
      </c>
      <c r="G2824">
        <v>2188627</v>
      </c>
      <c r="H2824">
        <f t="shared" si="133"/>
        <v>53.142481108018863</v>
      </c>
      <c r="K2824">
        <v>546652624</v>
      </c>
      <c r="L2824">
        <v>10286546</v>
      </c>
      <c r="M2824">
        <f t="shared" si="134"/>
        <v>53.142485728445678</v>
      </c>
    </row>
    <row r="2825" spans="1:13" x14ac:dyDescent="0.15">
      <c r="A2825" t="s">
        <v>3325</v>
      </c>
      <c r="B2825" s="6">
        <v>32671997</v>
      </c>
      <c r="C2825" s="7">
        <v>6258620</v>
      </c>
      <c r="D2825">
        <f t="shared" si="132"/>
        <v>5.2203196551316422</v>
      </c>
      <c r="F2825">
        <v>116381736</v>
      </c>
      <c r="G2825">
        <v>2190517</v>
      </c>
      <c r="H2825">
        <f t="shared" si="133"/>
        <v>53.129802690415097</v>
      </c>
      <c r="K2825">
        <v>546994159</v>
      </c>
      <c r="L2825">
        <v>10295429</v>
      </c>
      <c r="M2825">
        <f t="shared" si="134"/>
        <v>53.129807315460091</v>
      </c>
    </row>
    <row r="2826" spans="1:13" x14ac:dyDescent="0.15">
      <c r="A2826" t="s">
        <v>3326</v>
      </c>
      <c r="B2826" s="6">
        <v>32692398</v>
      </c>
      <c r="C2826" s="7">
        <v>6264020</v>
      </c>
      <c r="D2826">
        <f t="shared" si="132"/>
        <v>5.2190762481601274</v>
      </c>
      <c r="F2826">
        <v>116540225</v>
      </c>
      <c r="G2826">
        <v>3445211</v>
      </c>
      <c r="H2826">
        <f t="shared" si="133"/>
        <v>33.826730786590431</v>
      </c>
      <c r="K2826">
        <v>547739057</v>
      </c>
      <c r="L2826">
        <v>16192491</v>
      </c>
      <c r="M2826">
        <f t="shared" si="134"/>
        <v>33.826732218038593</v>
      </c>
    </row>
    <row r="2827" spans="1:13" x14ac:dyDescent="0.15">
      <c r="A2827" t="s">
        <v>3327</v>
      </c>
      <c r="B2827" s="6">
        <v>32712800</v>
      </c>
      <c r="C2827" s="7">
        <v>6269420</v>
      </c>
      <c r="D2827">
        <f t="shared" si="132"/>
        <v>5.2178351426447742</v>
      </c>
      <c r="F2827">
        <v>116612953</v>
      </c>
      <c r="G2827">
        <v>2194297</v>
      </c>
      <c r="H2827">
        <f t="shared" si="133"/>
        <v>53.143650563255569</v>
      </c>
      <c r="K2827">
        <v>548080879</v>
      </c>
      <c r="L2827">
        <v>10313195</v>
      </c>
      <c r="M2827">
        <f t="shared" si="134"/>
        <v>53.143655191238018</v>
      </c>
    </row>
    <row r="2828" spans="1:13" x14ac:dyDescent="0.15">
      <c r="A2828" t="s">
        <v>3328</v>
      </c>
      <c r="B2828" s="6">
        <v>32733205</v>
      </c>
      <c r="C2828" s="7">
        <v>6274820</v>
      </c>
      <c r="D2828">
        <f t="shared" si="132"/>
        <v>5.2165966513780475</v>
      </c>
      <c r="F2828">
        <v>116685691</v>
      </c>
      <c r="G2828">
        <v>2196187</v>
      </c>
      <c r="H2828">
        <f t="shared" si="133"/>
        <v>53.131036200469268</v>
      </c>
      <c r="K2828">
        <v>548422747</v>
      </c>
      <c r="L2828">
        <v>10322078</v>
      </c>
      <c r="M2828">
        <f t="shared" si="134"/>
        <v>53.131040765241259</v>
      </c>
    </row>
    <row r="2829" spans="1:13" x14ac:dyDescent="0.15">
      <c r="A2829" t="s">
        <v>3329</v>
      </c>
      <c r="B2829" s="6">
        <v>32753613</v>
      </c>
      <c r="C2829" s="7">
        <v>6280220</v>
      </c>
      <c r="D2829">
        <f t="shared" si="132"/>
        <v>5.2153607676164206</v>
      </c>
      <c r="F2829">
        <v>116844420</v>
      </c>
      <c r="G2829">
        <v>3454121</v>
      </c>
      <c r="H2829">
        <f t="shared" si="133"/>
        <v>33.827541073401889</v>
      </c>
      <c r="K2829">
        <v>549168774</v>
      </c>
      <c r="L2829">
        <v>16234368</v>
      </c>
      <c r="M2829">
        <f t="shared" si="134"/>
        <v>33.827542531991391</v>
      </c>
    </row>
    <row r="2830" spans="1:13" x14ac:dyDescent="0.15">
      <c r="A2830" t="s">
        <v>3330</v>
      </c>
      <c r="B2830" s="6">
        <v>32774022</v>
      </c>
      <c r="C2830" s="7">
        <v>6286120</v>
      </c>
      <c r="D2830">
        <f t="shared" si="132"/>
        <v>5.2137124331065907</v>
      </c>
      <c r="F2830">
        <v>116917225</v>
      </c>
      <c r="G2830">
        <v>2200142</v>
      </c>
      <c r="H2830">
        <f t="shared" si="133"/>
        <v>53.140763187103374</v>
      </c>
      <c r="K2830">
        <v>549510957</v>
      </c>
      <c r="L2830">
        <v>10340667</v>
      </c>
      <c r="M2830">
        <f t="shared" si="134"/>
        <v>53.14076519435352</v>
      </c>
    </row>
    <row r="2831" spans="1:13" x14ac:dyDescent="0.15">
      <c r="A2831" t="s">
        <v>3331</v>
      </c>
      <c r="B2831" s="6">
        <v>32794434</v>
      </c>
      <c r="C2831" s="7">
        <v>6292020</v>
      </c>
      <c r="D2831">
        <f t="shared" si="132"/>
        <v>5.2120676666634882</v>
      </c>
      <c r="F2831">
        <v>117076128</v>
      </c>
      <c r="G2831">
        <v>2202207</v>
      </c>
      <c r="H2831">
        <f t="shared" si="133"/>
        <v>53.163089573323489</v>
      </c>
      <c r="K2831">
        <v>550257801</v>
      </c>
      <c r="L2831">
        <v>10350372</v>
      </c>
      <c r="M2831">
        <f t="shared" si="134"/>
        <v>53.163094138065759</v>
      </c>
    </row>
    <row r="2832" spans="1:13" x14ac:dyDescent="0.15">
      <c r="A2832" t="s">
        <v>3332</v>
      </c>
      <c r="B2832" s="6">
        <v>32814848</v>
      </c>
      <c r="C2832" s="7">
        <v>6297920</v>
      </c>
      <c r="D2832">
        <f t="shared" si="132"/>
        <v>5.2104262994766524</v>
      </c>
      <c r="F2832">
        <v>117149007</v>
      </c>
      <c r="G2832">
        <v>2204272</v>
      </c>
      <c r="H2832">
        <f t="shared" si="133"/>
        <v>53.146348091342631</v>
      </c>
      <c r="K2832">
        <v>550600332</v>
      </c>
      <c r="L2832">
        <v>10360078</v>
      </c>
      <c r="M2832">
        <f t="shared" si="134"/>
        <v>53.146350056437797</v>
      </c>
    </row>
    <row r="2833" spans="1:13" x14ac:dyDescent="0.15">
      <c r="A2833" t="s">
        <v>3333</v>
      </c>
      <c r="B2833" s="6">
        <v>32835265</v>
      </c>
      <c r="C2833" s="7">
        <v>6303820</v>
      </c>
      <c r="D2833">
        <f t="shared" si="132"/>
        <v>5.2087884806355511</v>
      </c>
      <c r="F2833">
        <v>117308088</v>
      </c>
      <c r="G2833">
        <v>3467101</v>
      </c>
      <c r="H2833">
        <f t="shared" si="133"/>
        <v>33.834632449415231</v>
      </c>
      <c r="K2833">
        <v>551348013</v>
      </c>
      <c r="L2833">
        <v>16295374</v>
      </c>
      <c r="M2833">
        <f t="shared" si="134"/>
        <v>33.834633866028483</v>
      </c>
    </row>
    <row r="2834" spans="1:13" x14ac:dyDescent="0.15">
      <c r="A2834" t="s">
        <v>3334</v>
      </c>
      <c r="B2834" s="6">
        <v>32855685</v>
      </c>
      <c r="C2834" s="7">
        <v>6309720</v>
      </c>
      <c r="D2834">
        <f t="shared" si="132"/>
        <v>5.2071542001863795</v>
      </c>
      <c r="F2834">
        <v>117381041</v>
      </c>
      <c r="G2834">
        <v>2208402</v>
      </c>
      <c r="H2834">
        <f t="shared" si="133"/>
        <v>53.152026216241424</v>
      </c>
      <c r="K2834">
        <v>551690892</v>
      </c>
      <c r="L2834">
        <v>10379489</v>
      </c>
      <c r="M2834">
        <f t="shared" si="134"/>
        <v>53.152028197149207</v>
      </c>
    </row>
    <row r="2835" spans="1:13" x14ac:dyDescent="0.15">
      <c r="A2835" t="s">
        <v>3335</v>
      </c>
      <c r="B2835" s="6">
        <v>32876108</v>
      </c>
      <c r="C2835" s="7">
        <v>6315620</v>
      </c>
      <c r="D2835">
        <f t="shared" si="132"/>
        <v>5.205523448212527</v>
      </c>
      <c r="F2835">
        <v>117454004</v>
      </c>
      <c r="G2835">
        <v>2210467</v>
      </c>
      <c r="H2835">
        <f t="shared" si="133"/>
        <v>53.135379989839251</v>
      </c>
      <c r="K2835">
        <v>552033818</v>
      </c>
      <c r="L2835">
        <v>10389194</v>
      </c>
      <c r="M2835">
        <f t="shared" si="134"/>
        <v>53.135384515872936</v>
      </c>
    </row>
    <row r="2836" spans="1:13" x14ac:dyDescent="0.15">
      <c r="A2836" t="s">
        <v>3336</v>
      </c>
      <c r="B2836" s="6">
        <v>32896533</v>
      </c>
      <c r="C2836" s="7">
        <v>6321520</v>
      </c>
      <c r="D2836">
        <f t="shared" si="132"/>
        <v>5.2038960566446049</v>
      </c>
      <c r="F2836">
        <v>117613328</v>
      </c>
      <c r="G2836">
        <v>3476836</v>
      </c>
      <c r="H2836">
        <f t="shared" si="133"/>
        <v>33.827689312927042</v>
      </c>
      <c r="K2836">
        <v>552782641</v>
      </c>
      <c r="L2836">
        <v>16341129</v>
      </c>
      <c r="M2836">
        <f t="shared" si="134"/>
        <v>33.827689690228873</v>
      </c>
    </row>
    <row r="2837" spans="1:13" x14ac:dyDescent="0.15">
      <c r="A2837" t="s">
        <v>3337</v>
      </c>
      <c r="B2837" s="6">
        <v>32916961</v>
      </c>
      <c r="C2837" s="7">
        <v>6327420</v>
      </c>
      <c r="D2837">
        <f t="shared" si="132"/>
        <v>5.2022721741246825</v>
      </c>
      <c r="F2837">
        <v>117686364</v>
      </c>
      <c r="G2837">
        <v>2214597</v>
      </c>
      <c r="H2837">
        <f t="shared" si="133"/>
        <v>53.141209890557967</v>
      </c>
      <c r="K2837">
        <v>553125910</v>
      </c>
      <c r="L2837">
        <v>10408605</v>
      </c>
      <c r="M2837">
        <f t="shared" si="134"/>
        <v>53.141214408655145</v>
      </c>
    </row>
    <row r="2838" spans="1:13" x14ac:dyDescent="0.15">
      <c r="A2838" t="s">
        <v>3338</v>
      </c>
      <c r="B2838" s="6">
        <v>32937391</v>
      </c>
      <c r="C2838" s="7">
        <v>6333320</v>
      </c>
      <c r="D2838">
        <f t="shared" si="132"/>
        <v>5.2006516329508061</v>
      </c>
      <c r="F2838">
        <v>117759406</v>
      </c>
      <c r="G2838">
        <v>2216662</v>
      </c>
      <c r="H2838">
        <f t="shared" si="133"/>
        <v>53.12465590153122</v>
      </c>
      <c r="K2838">
        <v>553469208</v>
      </c>
      <c r="L2838">
        <v>10418311</v>
      </c>
      <c r="M2838">
        <f t="shared" si="134"/>
        <v>53.124657921999066</v>
      </c>
    </row>
    <row r="2839" spans="1:13" x14ac:dyDescent="0.15">
      <c r="A2839" t="s">
        <v>3339</v>
      </c>
      <c r="B2839" s="6">
        <v>32957824</v>
      </c>
      <c r="C2839" s="7">
        <v>6339220</v>
      </c>
      <c r="D2839">
        <f t="shared" si="132"/>
        <v>5.1990345815415777</v>
      </c>
      <c r="F2839">
        <v>117918974</v>
      </c>
      <c r="G2839">
        <v>3486571</v>
      </c>
      <c r="H2839">
        <f t="shared" si="133"/>
        <v>33.820901395669267</v>
      </c>
      <c r="K2839">
        <v>554219177</v>
      </c>
      <c r="L2839">
        <v>16386883</v>
      </c>
      <c r="M2839">
        <f t="shared" si="134"/>
        <v>33.820902791580316</v>
      </c>
    </row>
    <row r="2840" spans="1:13" x14ac:dyDescent="0.15">
      <c r="A2840" t="s">
        <v>3340</v>
      </c>
      <c r="B2840" s="6">
        <v>32978260</v>
      </c>
      <c r="C2840" s="7">
        <v>6345120</v>
      </c>
      <c r="D2840">
        <f t="shared" si="132"/>
        <v>5.1974210101621408</v>
      </c>
      <c r="F2840">
        <v>117992091</v>
      </c>
      <c r="G2840">
        <v>2220792</v>
      </c>
      <c r="H2840">
        <f t="shared" si="133"/>
        <v>53.130635827218399</v>
      </c>
      <c r="K2840">
        <v>554562827</v>
      </c>
      <c r="L2840">
        <v>10437722</v>
      </c>
      <c r="M2840">
        <f t="shared" si="134"/>
        <v>53.130637796254774</v>
      </c>
    </row>
    <row r="2841" spans="1:13" x14ac:dyDescent="0.15">
      <c r="A2841" t="s">
        <v>3341</v>
      </c>
      <c r="B2841" s="6">
        <v>32998697</v>
      </c>
      <c r="C2841" s="7">
        <v>6351020</v>
      </c>
      <c r="D2841">
        <f t="shared" si="132"/>
        <v>5.195810594203766</v>
      </c>
      <c r="F2841">
        <v>118151833</v>
      </c>
      <c r="G2841">
        <v>2222857</v>
      </c>
      <c r="H2841">
        <f t="shared" si="133"/>
        <v>53.153141655086223</v>
      </c>
      <c r="K2841">
        <v>555313615</v>
      </c>
      <c r="L2841">
        <v>10447427</v>
      </c>
      <c r="M2841">
        <f t="shared" si="134"/>
        <v>53.153146224424447</v>
      </c>
    </row>
    <row r="2842" spans="1:13" x14ac:dyDescent="0.15">
      <c r="A2842" t="s">
        <v>3342</v>
      </c>
      <c r="B2842" s="6">
        <v>33019137</v>
      </c>
      <c r="C2842" s="7">
        <v>6356920</v>
      </c>
      <c r="D2842">
        <f t="shared" si="132"/>
        <v>5.1942036394983733</v>
      </c>
      <c r="F2842">
        <v>118225019</v>
      </c>
      <c r="G2842">
        <v>2224922</v>
      </c>
      <c r="H2842">
        <f t="shared" si="133"/>
        <v>53.136702769804963</v>
      </c>
      <c r="K2842">
        <v>555657589</v>
      </c>
      <c r="L2842">
        <v>10457133</v>
      </c>
      <c r="M2842">
        <f t="shared" si="134"/>
        <v>53.136704773669798</v>
      </c>
    </row>
    <row r="2843" spans="1:13" x14ac:dyDescent="0.15">
      <c r="A2843" t="s">
        <v>3343</v>
      </c>
      <c r="B2843" s="6">
        <v>33039578</v>
      </c>
      <c r="C2843" s="7">
        <v>6362820</v>
      </c>
      <c r="D2843">
        <f t="shared" si="132"/>
        <v>5.1925998220914629</v>
      </c>
      <c r="F2843">
        <v>118384936</v>
      </c>
      <c r="G2843">
        <v>3499551</v>
      </c>
      <c r="H2843">
        <f t="shared" si="133"/>
        <v>33.828607155603677</v>
      </c>
      <c r="K2843">
        <v>556409199</v>
      </c>
      <c r="L2843">
        <v>16447889</v>
      </c>
      <c r="M2843">
        <f t="shared" si="134"/>
        <v>33.82860858314401</v>
      </c>
    </row>
    <row r="2844" spans="1:13" x14ac:dyDescent="0.15">
      <c r="A2844" t="s">
        <v>3344</v>
      </c>
      <c r="B2844" s="6">
        <v>33060022</v>
      </c>
      <c r="C2844" s="7">
        <v>6368720</v>
      </c>
      <c r="D2844">
        <f t="shared" si="132"/>
        <v>5.1909994472986725</v>
      </c>
      <c r="F2844">
        <v>118458191</v>
      </c>
      <c r="G2844">
        <v>2229052</v>
      </c>
      <c r="H2844">
        <f t="shared" si="133"/>
        <v>53.142856694235938</v>
      </c>
      <c r="K2844">
        <v>556753497</v>
      </c>
      <c r="L2844">
        <v>10476544</v>
      </c>
      <c r="M2844">
        <f t="shared" si="134"/>
        <v>53.142858656442428</v>
      </c>
    </row>
    <row r="2845" spans="1:13" x14ac:dyDescent="0.15">
      <c r="A2845" t="s">
        <v>3345</v>
      </c>
      <c r="B2845" s="6">
        <v>33080469</v>
      </c>
      <c r="C2845" s="7">
        <v>6374620</v>
      </c>
      <c r="D2845">
        <f t="shared" si="132"/>
        <v>5.1894025055611159</v>
      </c>
      <c r="F2845">
        <v>118531455</v>
      </c>
      <c r="G2845">
        <v>2231117</v>
      </c>
      <c r="H2845">
        <f t="shared" si="133"/>
        <v>53.126507933021891</v>
      </c>
      <c r="K2845">
        <v>557097838</v>
      </c>
      <c r="L2845">
        <v>10486249</v>
      </c>
      <c r="M2845">
        <f t="shared" si="134"/>
        <v>53.126512445012509</v>
      </c>
    </row>
    <row r="2846" spans="1:13" x14ac:dyDescent="0.15">
      <c r="A2846" t="s">
        <v>3346</v>
      </c>
      <c r="B2846" s="6">
        <v>33100917</v>
      </c>
      <c r="C2846" s="7">
        <v>6380520</v>
      </c>
      <c r="D2846">
        <f t="shared" si="132"/>
        <v>5.1878086739011868</v>
      </c>
      <c r="F2846">
        <v>118691612</v>
      </c>
      <c r="G2846">
        <v>3509286</v>
      </c>
      <c r="H2846">
        <f t="shared" si="133"/>
        <v>33.822154136197504</v>
      </c>
      <c r="K2846">
        <v>557850576</v>
      </c>
      <c r="L2846">
        <v>16493644</v>
      </c>
      <c r="M2846">
        <f t="shared" si="134"/>
        <v>33.822154522069226</v>
      </c>
    </row>
    <row r="2847" spans="1:13" x14ac:dyDescent="0.15">
      <c r="A2847" t="s">
        <v>3347</v>
      </c>
      <c r="B2847" s="6">
        <v>33121367</v>
      </c>
      <c r="C2847" s="7">
        <v>6386420</v>
      </c>
      <c r="D2847">
        <f t="shared" si="132"/>
        <v>5.1862181002815353</v>
      </c>
      <c r="F2847">
        <v>118764941</v>
      </c>
      <c r="G2847">
        <v>2235247</v>
      </c>
      <c r="H2847">
        <f t="shared" si="133"/>
        <v>53.132804115160425</v>
      </c>
      <c r="K2847">
        <v>558195222</v>
      </c>
      <c r="L2847">
        <v>10505660</v>
      </c>
      <c r="M2847">
        <f t="shared" si="134"/>
        <v>53.132808600316402</v>
      </c>
    </row>
    <row r="2848" spans="1:13" x14ac:dyDescent="0.15">
      <c r="A2848" t="s">
        <v>3348</v>
      </c>
      <c r="B2848" s="6">
        <v>33141819</v>
      </c>
      <c r="C2848" s="7">
        <v>6392320</v>
      </c>
      <c r="D2848">
        <f t="shared" si="132"/>
        <v>5.1846307756808168</v>
      </c>
      <c r="F2848">
        <v>118838276</v>
      </c>
      <c r="G2848">
        <v>2237312</v>
      </c>
      <c r="H2848">
        <f t="shared" si="133"/>
        <v>53.116541635677095</v>
      </c>
      <c r="K2848">
        <v>558539897</v>
      </c>
      <c r="L2848">
        <v>10515366</v>
      </c>
      <c r="M2848">
        <f t="shared" si="134"/>
        <v>53.116543637187711</v>
      </c>
    </row>
    <row r="2849" spans="1:13" x14ac:dyDescent="0.15">
      <c r="A2849" t="s">
        <v>3349</v>
      </c>
      <c r="B2849" s="6">
        <v>33162272</v>
      </c>
      <c r="C2849" s="7">
        <v>6398220</v>
      </c>
      <c r="D2849">
        <f t="shared" si="132"/>
        <v>5.1830465348174961</v>
      </c>
      <c r="F2849">
        <v>118998667</v>
      </c>
      <c r="G2849">
        <v>3519021</v>
      </c>
      <c r="H2849">
        <f t="shared" si="133"/>
        <v>33.815844520393597</v>
      </c>
      <c r="K2849">
        <v>559293734</v>
      </c>
      <c r="L2849">
        <v>16539398</v>
      </c>
      <c r="M2849">
        <f t="shared" si="134"/>
        <v>33.815845897172316</v>
      </c>
    </row>
    <row r="2850" spans="1:13" x14ac:dyDescent="0.15">
      <c r="A2850" t="s">
        <v>3350</v>
      </c>
      <c r="B2850" s="6">
        <v>33182726</v>
      </c>
      <c r="C2850" s="7">
        <v>6404120</v>
      </c>
      <c r="D2850">
        <f t="shared" si="132"/>
        <v>5.1814653691685981</v>
      </c>
      <c r="F2850">
        <v>119072064</v>
      </c>
      <c r="G2850">
        <v>2241442</v>
      </c>
      <c r="H2850">
        <f t="shared" si="133"/>
        <v>53.122973514371552</v>
      </c>
      <c r="K2850">
        <v>559638700</v>
      </c>
      <c r="L2850">
        <v>10534777</v>
      </c>
      <c r="M2850">
        <f t="shared" si="134"/>
        <v>53.122975455484251</v>
      </c>
    </row>
    <row r="2851" spans="1:13" x14ac:dyDescent="0.15">
      <c r="A2851" t="s">
        <v>3351</v>
      </c>
      <c r="B2851" s="6">
        <v>33203182</v>
      </c>
      <c r="C2851" s="7">
        <v>6410020</v>
      </c>
      <c r="D2851">
        <f t="shared" si="132"/>
        <v>5.1798874262482801</v>
      </c>
      <c r="F2851">
        <v>119232626</v>
      </c>
      <c r="G2851">
        <v>2243507</v>
      </c>
      <c r="H2851">
        <f t="shared" si="133"/>
        <v>53.145644742806688</v>
      </c>
      <c r="K2851">
        <v>560393342</v>
      </c>
      <c r="L2851">
        <v>10544482</v>
      </c>
      <c r="M2851">
        <f t="shared" si="134"/>
        <v>53.145649259963648</v>
      </c>
    </row>
    <row r="2852" spans="1:13" x14ac:dyDescent="0.15">
      <c r="A2852" t="s">
        <v>3352</v>
      </c>
      <c r="B2852" s="6">
        <v>33223639</v>
      </c>
      <c r="C2852" s="7">
        <v>6415920</v>
      </c>
      <c r="D2852">
        <f t="shared" si="132"/>
        <v>5.1783125413035078</v>
      </c>
      <c r="F2852">
        <v>119306087</v>
      </c>
      <c r="G2852">
        <v>2245572</v>
      </c>
      <c r="H2852">
        <f t="shared" si="133"/>
        <v>53.129486384760767</v>
      </c>
      <c r="K2852">
        <v>560738608</v>
      </c>
      <c r="L2852">
        <v>10554188</v>
      </c>
      <c r="M2852">
        <f t="shared" si="134"/>
        <v>53.129488313075342</v>
      </c>
    </row>
    <row r="2853" spans="1:13" x14ac:dyDescent="0.15">
      <c r="A2853" t="s">
        <v>3353</v>
      </c>
      <c r="B2853" s="6">
        <v>33244098</v>
      </c>
      <c r="C2853" s="7">
        <v>6421820</v>
      </c>
      <c r="D2853">
        <f t="shared" si="132"/>
        <v>5.1767408616248973</v>
      </c>
      <c r="F2853">
        <v>119466821</v>
      </c>
      <c r="G2853">
        <v>3532001</v>
      </c>
      <c r="H2853">
        <f t="shared" si="133"/>
        <v>33.8241186794681</v>
      </c>
      <c r="K2853">
        <v>561494058</v>
      </c>
      <c r="L2853">
        <v>16600404</v>
      </c>
      <c r="M2853">
        <f t="shared" si="134"/>
        <v>33.824120063583997</v>
      </c>
    </row>
    <row r="2854" spans="1:13" x14ac:dyDescent="0.15">
      <c r="A2854" t="s">
        <v>3354</v>
      </c>
      <c r="B2854" s="6">
        <v>33264558</v>
      </c>
      <c r="C2854" s="7">
        <v>6427720</v>
      </c>
      <c r="D2854">
        <f t="shared" si="132"/>
        <v>5.1751722228099544</v>
      </c>
      <c r="F2854">
        <v>119540346</v>
      </c>
      <c r="G2854">
        <v>2249702</v>
      </c>
      <c r="H2854">
        <f t="shared" si="133"/>
        <v>53.136080245294707</v>
      </c>
      <c r="K2854">
        <v>561839626</v>
      </c>
      <c r="L2854">
        <v>10573599</v>
      </c>
      <c r="M2854">
        <f t="shared" si="134"/>
        <v>53.136082236521361</v>
      </c>
    </row>
    <row r="2855" spans="1:13" x14ac:dyDescent="0.15">
      <c r="A2855" t="s">
        <v>3355</v>
      </c>
      <c r="B2855" s="6">
        <v>33285019</v>
      </c>
      <c r="C2855" s="7">
        <v>6433620</v>
      </c>
      <c r="D2855">
        <f t="shared" si="132"/>
        <v>5.1736066164927363</v>
      </c>
      <c r="F2855">
        <v>119613875</v>
      </c>
      <c r="G2855">
        <v>2251767</v>
      </c>
      <c r="H2855">
        <f t="shared" si="133"/>
        <v>53.120005311384347</v>
      </c>
      <c r="K2855">
        <v>562185212</v>
      </c>
      <c r="L2855">
        <v>10583304</v>
      </c>
      <c r="M2855">
        <f t="shared" si="134"/>
        <v>53.120009781444431</v>
      </c>
    </row>
    <row r="2856" spans="1:13" x14ac:dyDescent="0.15">
      <c r="A2856" t="s">
        <v>3356</v>
      </c>
      <c r="B2856" s="6">
        <v>33305483</v>
      </c>
      <c r="C2856" s="7">
        <v>6439520</v>
      </c>
      <c r="D2856">
        <f t="shared" si="132"/>
        <v>5.1720443449201179</v>
      </c>
      <c r="F2856">
        <v>119774842</v>
      </c>
      <c r="G2856">
        <v>3541736</v>
      </c>
      <c r="H2856">
        <f t="shared" si="133"/>
        <v>33.818116878276641</v>
      </c>
      <c r="K2856">
        <v>562941757</v>
      </c>
      <c r="L2856">
        <v>16646159</v>
      </c>
      <c r="M2856">
        <f t="shared" si="134"/>
        <v>33.818117260564435</v>
      </c>
    </row>
    <row r="2857" spans="1:13" x14ac:dyDescent="0.15">
      <c r="A2857" t="s">
        <v>3357</v>
      </c>
      <c r="B2857" s="6">
        <v>33325948</v>
      </c>
      <c r="C2857" s="7">
        <v>6445420</v>
      </c>
      <c r="D2857">
        <f t="shared" si="132"/>
        <v>5.1704850886365818</v>
      </c>
      <c r="F2857">
        <v>119848439</v>
      </c>
      <c r="G2857">
        <v>2255897</v>
      </c>
      <c r="H2857">
        <f t="shared" si="133"/>
        <v>53.126733623033324</v>
      </c>
      <c r="K2857">
        <v>563287663</v>
      </c>
      <c r="L2857">
        <v>10602715</v>
      </c>
      <c r="M2857">
        <f t="shared" si="134"/>
        <v>53.126738104344028</v>
      </c>
    </row>
    <row r="2858" spans="1:13" x14ac:dyDescent="0.15">
      <c r="A2858" t="s">
        <v>3358</v>
      </c>
      <c r="B2858" s="6">
        <v>33346415</v>
      </c>
      <c r="C2858" s="7">
        <v>6451320</v>
      </c>
      <c r="D2858">
        <f t="shared" si="132"/>
        <v>5.168928994376345</v>
      </c>
      <c r="F2858">
        <v>119922044</v>
      </c>
      <c r="G2858">
        <v>2257962</v>
      </c>
      <c r="H2858">
        <f t="shared" si="133"/>
        <v>53.110744999251537</v>
      </c>
      <c r="K2858">
        <v>563633606</v>
      </c>
      <c r="L2858">
        <v>10612421</v>
      </c>
      <c r="M2858">
        <f t="shared" si="134"/>
        <v>53.110746925701498</v>
      </c>
    </row>
    <row r="2859" spans="1:13" x14ac:dyDescent="0.15">
      <c r="A2859" t="s">
        <v>3359</v>
      </c>
      <c r="B2859" s="6">
        <v>33366885</v>
      </c>
      <c r="C2859" s="7">
        <v>6457220</v>
      </c>
      <c r="D2859">
        <f t="shared" si="132"/>
        <v>5.167376208337334</v>
      </c>
      <c r="F2859">
        <v>120083247</v>
      </c>
      <c r="G2859">
        <v>3551471</v>
      </c>
      <c r="H2859">
        <f t="shared" si="133"/>
        <v>33.812256104583142</v>
      </c>
      <c r="K2859">
        <v>564391260</v>
      </c>
      <c r="L2859">
        <v>16691913</v>
      </c>
      <c r="M2859">
        <f t="shared" si="134"/>
        <v>33.812257468631664</v>
      </c>
    </row>
    <row r="2860" spans="1:13" x14ac:dyDescent="0.15">
      <c r="A2860" t="s">
        <v>3360</v>
      </c>
      <c r="B2860" s="6">
        <v>33387358</v>
      </c>
      <c r="C2860" s="7">
        <v>6463120</v>
      </c>
      <c r="D2860">
        <f t="shared" si="132"/>
        <v>5.165826721459605</v>
      </c>
      <c r="F2860">
        <v>120156927</v>
      </c>
      <c r="G2860">
        <v>2262092</v>
      </c>
      <c r="H2860">
        <f t="shared" si="133"/>
        <v>53.11761281150369</v>
      </c>
      <c r="K2860">
        <v>564737556</v>
      </c>
      <c r="L2860">
        <v>10631832</v>
      </c>
      <c r="M2860">
        <f t="shared" si="134"/>
        <v>53.117614725289116</v>
      </c>
    </row>
    <row r="2861" spans="1:13" x14ac:dyDescent="0.15">
      <c r="A2861" t="s">
        <v>3361</v>
      </c>
      <c r="B2861" s="6">
        <v>33407833</v>
      </c>
      <c r="C2861" s="7">
        <v>6469020</v>
      </c>
      <c r="D2861">
        <f t="shared" si="132"/>
        <v>5.1642803701333433</v>
      </c>
      <c r="F2861">
        <v>120318310</v>
      </c>
      <c r="G2861">
        <v>2264157</v>
      </c>
      <c r="H2861">
        <f t="shared" si="133"/>
        <v>53.140444765976916</v>
      </c>
      <c r="K2861">
        <v>565496057</v>
      </c>
      <c r="L2861">
        <v>10641537</v>
      </c>
      <c r="M2861">
        <f t="shared" si="134"/>
        <v>53.140449260290126</v>
      </c>
    </row>
    <row r="2862" spans="1:13" x14ac:dyDescent="0.15">
      <c r="A2862" t="s">
        <v>3362</v>
      </c>
      <c r="B2862" s="6">
        <v>33428310</v>
      </c>
      <c r="C2862" s="7">
        <v>6474920</v>
      </c>
      <c r="D2862">
        <f t="shared" si="132"/>
        <v>5.1627371457871298</v>
      </c>
      <c r="F2862">
        <v>120392058</v>
      </c>
      <c r="G2862">
        <v>2266222</v>
      </c>
      <c r="H2862">
        <f t="shared" si="133"/>
        <v>53.124565024962251</v>
      </c>
      <c r="K2862">
        <v>565842672</v>
      </c>
      <c r="L2862">
        <v>10651243</v>
      </c>
      <c r="M2862">
        <f t="shared" si="134"/>
        <v>53.124566963686775</v>
      </c>
    </row>
    <row r="2863" spans="1:13" x14ac:dyDescent="0.15">
      <c r="A2863" t="s">
        <v>3363</v>
      </c>
      <c r="B2863" s="6">
        <v>33448788</v>
      </c>
      <c r="C2863" s="7">
        <v>6480820</v>
      </c>
      <c r="D2863">
        <f t="shared" si="132"/>
        <v>5.1611968855792938</v>
      </c>
      <c r="F2863">
        <v>120553612</v>
      </c>
      <c r="G2863">
        <v>3564451</v>
      </c>
      <c r="H2863">
        <f t="shared" si="133"/>
        <v>33.821088296626883</v>
      </c>
      <c r="K2863">
        <v>566601976</v>
      </c>
      <c r="L2863">
        <v>16752919</v>
      </c>
      <c r="M2863">
        <f t="shared" si="134"/>
        <v>33.821089685922793</v>
      </c>
    </row>
    <row r="2864" spans="1:13" x14ac:dyDescent="0.15">
      <c r="A2864" t="s">
        <v>3364</v>
      </c>
      <c r="B2864" s="6">
        <v>33469268</v>
      </c>
      <c r="C2864" s="7">
        <v>6486720</v>
      </c>
      <c r="D2864">
        <f t="shared" si="132"/>
        <v>5.159659735582852</v>
      </c>
      <c r="F2864">
        <v>120627425</v>
      </c>
      <c r="G2864">
        <v>2270352</v>
      </c>
      <c r="H2864">
        <f t="shared" si="133"/>
        <v>53.131595893500212</v>
      </c>
      <c r="K2864">
        <v>566948897</v>
      </c>
      <c r="L2864">
        <v>10670654</v>
      </c>
      <c r="M2864">
        <f t="shared" si="134"/>
        <v>53.131597838333057</v>
      </c>
    </row>
    <row r="2865" spans="1:13" x14ac:dyDescent="0.15">
      <c r="A2865" t="s">
        <v>3365</v>
      </c>
      <c r="B2865" s="6">
        <v>33489750</v>
      </c>
      <c r="C2865" s="7">
        <v>6492620</v>
      </c>
      <c r="D2865">
        <f t="shared" si="132"/>
        <v>5.158125687318833</v>
      </c>
      <c r="F2865">
        <v>120701244</v>
      </c>
      <c r="G2865">
        <v>2272417</v>
      </c>
      <c r="H2865">
        <f t="shared" si="133"/>
        <v>53.115798728842464</v>
      </c>
      <c r="K2865">
        <v>567295846</v>
      </c>
      <c r="L2865">
        <v>10680359</v>
      </c>
      <c r="M2865">
        <f t="shared" si="134"/>
        <v>53.115803129838611</v>
      </c>
    </row>
    <row r="2866" spans="1:13" x14ac:dyDescent="0.15">
      <c r="A2866" t="s">
        <v>3366</v>
      </c>
      <c r="B2866" s="6">
        <v>33510235</v>
      </c>
      <c r="C2866" s="7">
        <v>6498520</v>
      </c>
      <c r="D2866">
        <f t="shared" si="132"/>
        <v>5.1565948862202466</v>
      </c>
      <c r="F2866">
        <v>120863039</v>
      </c>
      <c r="G2866">
        <v>3574186</v>
      </c>
      <c r="H2866">
        <f t="shared" si="133"/>
        <v>33.815542615857147</v>
      </c>
      <c r="K2866">
        <v>568056283</v>
      </c>
      <c r="L2866">
        <v>16798674</v>
      </c>
      <c r="M2866">
        <f t="shared" si="134"/>
        <v>33.815543000596357</v>
      </c>
    </row>
    <row r="2867" spans="1:13" x14ac:dyDescent="0.15">
      <c r="A2867" t="s">
        <v>3367</v>
      </c>
      <c r="B2867" s="6">
        <v>33530722</v>
      </c>
      <c r="C2867" s="7">
        <v>6504420</v>
      </c>
      <c r="D2867">
        <f t="shared" si="132"/>
        <v>5.1550671697092127</v>
      </c>
      <c r="F2867">
        <v>120936931</v>
      </c>
      <c r="G2867">
        <v>2276547</v>
      </c>
      <c r="H2867">
        <f t="shared" si="133"/>
        <v>53.12296693193683</v>
      </c>
      <c r="K2867">
        <v>568403575</v>
      </c>
      <c r="L2867">
        <v>10699770</v>
      </c>
      <c r="M2867">
        <f t="shared" si="134"/>
        <v>53.122971334897855</v>
      </c>
    </row>
    <row r="2868" spans="1:13" x14ac:dyDescent="0.15">
      <c r="A2868" t="s">
        <v>3368</v>
      </c>
      <c r="B2868" s="6">
        <v>33551211</v>
      </c>
      <c r="C2868" s="7">
        <v>6510320</v>
      </c>
      <c r="D2868">
        <f t="shared" si="132"/>
        <v>5.1535425293994761</v>
      </c>
      <c r="F2868">
        <v>121010829</v>
      </c>
      <c r="G2868">
        <v>2278612</v>
      </c>
      <c r="H2868">
        <f t="shared" si="133"/>
        <v>53.107255206239586</v>
      </c>
      <c r="K2868">
        <v>568750896</v>
      </c>
      <c r="L2868">
        <v>10709476</v>
      </c>
      <c r="M2868">
        <f t="shared" si="134"/>
        <v>53.107257161788311</v>
      </c>
    </row>
    <row r="2869" spans="1:13" x14ac:dyDescent="0.15">
      <c r="A2869" t="s">
        <v>3369</v>
      </c>
      <c r="B2869" s="6">
        <v>33571701</v>
      </c>
      <c r="C2869" s="7">
        <v>6516220</v>
      </c>
      <c r="D2869">
        <f t="shared" si="132"/>
        <v>5.1520208034719515</v>
      </c>
      <c r="F2869">
        <v>121172858</v>
      </c>
      <c r="G2869">
        <v>3583921</v>
      </c>
      <c r="H2869">
        <f t="shared" si="133"/>
        <v>33.810136439949432</v>
      </c>
      <c r="K2869">
        <v>569512432</v>
      </c>
      <c r="L2869">
        <v>16844428</v>
      </c>
      <c r="M2869">
        <f t="shared" si="134"/>
        <v>33.810137809369365</v>
      </c>
    </row>
    <row r="2870" spans="1:13" x14ac:dyDescent="0.15">
      <c r="A2870" t="s">
        <v>3370</v>
      </c>
      <c r="B2870" s="6">
        <v>33592193</v>
      </c>
      <c r="C2870" s="7">
        <v>6522120</v>
      </c>
      <c r="D2870">
        <f t="shared" si="132"/>
        <v>5.1505021373418458</v>
      </c>
      <c r="F2870">
        <v>121246821</v>
      </c>
      <c r="G2870">
        <v>2282742</v>
      </c>
      <c r="H2870">
        <f t="shared" si="133"/>
        <v>53.114553024389089</v>
      </c>
      <c r="K2870">
        <v>569860058</v>
      </c>
      <c r="L2870">
        <v>10728887</v>
      </c>
      <c r="M2870">
        <f t="shared" si="134"/>
        <v>53.114554939389336</v>
      </c>
    </row>
    <row r="2871" spans="1:13" x14ac:dyDescent="0.15">
      <c r="A2871" t="s">
        <v>3371</v>
      </c>
      <c r="B2871" s="6">
        <v>33612687</v>
      </c>
      <c r="C2871" s="7">
        <v>6528020</v>
      </c>
      <c r="D2871">
        <f t="shared" si="132"/>
        <v>5.1489865227128595</v>
      </c>
      <c r="F2871">
        <v>121409025</v>
      </c>
      <c r="G2871">
        <v>2284807</v>
      </c>
      <c r="H2871">
        <f t="shared" si="133"/>
        <v>53.137540720069573</v>
      </c>
      <c r="K2871">
        <v>570622417</v>
      </c>
      <c r="L2871">
        <v>10738592</v>
      </c>
      <c r="M2871">
        <f t="shared" si="134"/>
        <v>53.137545126958919</v>
      </c>
    </row>
    <row r="2872" spans="1:13" x14ac:dyDescent="0.15">
      <c r="A2872" t="s">
        <v>3372</v>
      </c>
      <c r="B2872" s="6">
        <v>33633183</v>
      </c>
      <c r="C2872" s="7">
        <v>6533920</v>
      </c>
      <c r="D2872">
        <f t="shared" si="132"/>
        <v>5.1474739513186574</v>
      </c>
      <c r="F2872">
        <v>121483056</v>
      </c>
      <c r="G2872">
        <v>2286872</v>
      </c>
      <c r="H2872">
        <f t="shared" si="133"/>
        <v>53.121930742079137</v>
      </c>
      <c r="K2872">
        <v>570970363</v>
      </c>
      <c r="L2872">
        <v>10748298</v>
      </c>
      <c r="M2872">
        <f t="shared" si="134"/>
        <v>53.121932700414519</v>
      </c>
    </row>
    <row r="2873" spans="1:13" x14ac:dyDescent="0.15">
      <c r="A2873" t="s">
        <v>3373</v>
      </c>
      <c r="B2873" s="6">
        <v>33653680</v>
      </c>
      <c r="C2873" s="7">
        <v>6539820</v>
      </c>
      <c r="D2873">
        <f t="shared" si="132"/>
        <v>5.1459642620133277</v>
      </c>
      <c r="F2873">
        <v>121645432</v>
      </c>
      <c r="G2873">
        <v>3596901</v>
      </c>
      <c r="H2873">
        <f t="shared" si="133"/>
        <v>33.819510739939744</v>
      </c>
      <c r="K2873">
        <v>571733530</v>
      </c>
      <c r="L2873">
        <v>16905434</v>
      </c>
      <c r="M2873">
        <f t="shared" si="134"/>
        <v>33.819512116636581</v>
      </c>
    </row>
    <row r="2874" spans="1:13" x14ac:dyDescent="0.15">
      <c r="A2874" t="s">
        <v>3374</v>
      </c>
      <c r="B2874" s="6">
        <v>33674178</v>
      </c>
      <c r="C2874" s="7">
        <v>6545720</v>
      </c>
      <c r="D2874">
        <f t="shared" si="132"/>
        <v>5.1444574470035382</v>
      </c>
      <c r="F2874">
        <v>121719524</v>
      </c>
      <c r="G2874">
        <v>2291002</v>
      </c>
      <c r="H2874">
        <f t="shared" si="133"/>
        <v>53.129383562301562</v>
      </c>
      <c r="K2874">
        <v>572081762</v>
      </c>
      <c r="L2874">
        <v>10767709</v>
      </c>
      <c r="M2874">
        <f t="shared" si="134"/>
        <v>53.129385461661343</v>
      </c>
    </row>
    <row r="2875" spans="1:13" x14ac:dyDescent="0.15">
      <c r="A2875" t="s">
        <v>3375</v>
      </c>
      <c r="B2875" s="6">
        <v>33694677</v>
      </c>
      <c r="C2875" s="7">
        <v>6551620</v>
      </c>
      <c r="D2875">
        <f t="shared" si="132"/>
        <v>5.1429534985240295</v>
      </c>
      <c r="F2875">
        <v>121793621</v>
      </c>
      <c r="G2875">
        <v>2293067</v>
      </c>
      <c r="H2875">
        <f t="shared" si="133"/>
        <v>53.113851884833721</v>
      </c>
      <c r="K2875">
        <v>572430018</v>
      </c>
      <c r="L2875">
        <v>10777414</v>
      </c>
      <c r="M2875">
        <f t="shared" si="134"/>
        <v>53.113856255313195</v>
      </c>
    </row>
    <row r="2876" spans="1:13" x14ac:dyDescent="0.15">
      <c r="A2876" t="s">
        <v>3376</v>
      </c>
      <c r="B2876" s="6">
        <v>33715177</v>
      </c>
      <c r="C2876" s="7">
        <v>6557520</v>
      </c>
      <c r="D2876">
        <f t="shared" si="132"/>
        <v>5.1414524088374876</v>
      </c>
      <c r="F2876">
        <v>121956223</v>
      </c>
      <c r="G2876">
        <v>3606636</v>
      </c>
      <c r="H2876">
        <f t="shared" si="133"/>
        <v>33.814397405227474</v>
      </c>
      <c r="K2876">
        <v>573194248</v>
      </c>
      <c r="L2876">
        <v>16951189</v>
      </c>
      <c r="M2876">
        <f t="shared" si="134"/>
        <v>33.814397798290138</v>
      </c>
    </row>
    <row r="2877" spans="1:13" x14ac:dyDescent="0.15">
      <c r="A2877" t="s">
        <v>3377</v>
      </c>
      <c r="B2877" s="6">
        <v>33735680</v>
      </c>
      <c r="C2877" s="7">
        <v>6563420</v>
      </c>
      <c r="D2877">
        <f t="shared" si="132"/>
        <v>5.1399544749536066</v>
      </c>
      <c r="F2877">
        <v>122030387</v>
      </c>
      <c r="G2877">
        <v>2297197</v>
      </c>
      <c r="H2877">
        <f t="shared" si="133"/>
        <v>53.121428854382103</v>
      </c>
      <c r="K2877">
        <v>573542818</v>
      </c>
      <c r="L2877">
        <v>10796825</v>
      </c>
      <c r="M2877">
        <f t="shared" si="134"/>
        <v>53.121433199111777</v>
      </c>
    </row>
    <row r="2878" spans="1:13" x14ac:dyDescent="0.15">
      <c r="A2878" t="s">
        <v>3378</v>
      </c>
      <c r="B2878" s="6">
        <v>33756184</v>
      </c>
      <c r="C2878" s="7">
        <v>6569320</v>
      </c>
      <c r="D2878">
        <f t="shared" si="132"/>
        <v>5.1384593839240589</v>
      </c>
      <c r="F2878">
        <v>122104555</v>
      </c>
      <c r="G2878">
        <v>2299262</v>
      </c>
      <c r="H2878">
        <f t="shared" si="133"/>
        <v>53.10597704828767</v>
      </c>
      <c r="K2878">
        <v>573891408</v>
      </c>
      <c r="L2878">
        <v>10806531</v>
      </c>
      <c r="M2878">
        <f t="shared" si="134"/>
        <v>53.105978967718691</v>
      </c>
    </row>
    <row r="2879" spans="1:13" x14ac:dyDescent="0.15">
      <c r="A2879" t="s">
        <v>3379</v>
      </c>
      <c r="B2879" s="6">
        <v>33776690</v>
      </c>
      <c r="C2879" s="7">
        <v>6575220</v>
      </c>
      <c r="D2879">
        <f t="shared" si="132"/>
        <v>5.1369672801822599</v>
      </c>
      <c r="F2879">
        <v>122267394</v>
      </c>
      <c r="G2879">
        <v>3616371</v>
      </c>
      <c r="H2879">
        <f t="shared" si="133"/>
        <v>33.809416677658348</v>
      </c>
      <c r="K2879">
        <v>574656751</v>
      </c>
      <c r="L2879">
        <v>16996943</v>
      </c>
      <c r="M2879">
        <f t="shared" si="134"/>
        <v>33.809418022993903</v>
      </c>
    </row>
    <row r="2880" spans="1:13" x14ac:dyDescent="0.15">
      <c r="A2880" t="s">
        <v>3380</v>
      </c>
      <c r="B2880" s="6">
        <v>33797199</v>
      </c>
      <c r="C2880" s="7">
        <v>6581120</v>
      </c>
      <c r="D2880">
        <f t="shared" si="132"/>
        <v>5.1354783076436838</v>
      </c>
      <c r="F2880">
        <v>122341635</v>
      </c>
      <c r="G2880">
        <v>2303392</v>
      </c>
      <c r="H2880">
        <f t="shared" si="133"/>
        <v>53.113684079826619</v>
      </c>
      <c r="K2880">
        <v>575005684</v>
      </c>
      <c r="L2880">
        <v>10825942</v>
      </c>
      <c r="M2880">
        <f t="shared" si="134"/>
        <v>53.113685996100848</v>
      </c>
    </row>
    <row r="2881" spans="1:13" x14ac:dyDescent="0.15">
      <c r="A2881" t="s">
        <v>3381</v>
      </c>
      <c r="B2881" s="6">
        <v>33817711</v>
      </c>
      <c r="C2881" s="7">
        <v>6587020</v>
      </c>
      <c r="D2881">
        <f t="shared" si="132"/>
        <v>5.1339924578944656</v>
      </c>
      <c r="F2881">
        <v>122504657</v>
      </c>
      <c r="G2881">
        <v>2305457</v>
      </c>
      <c r="H2881">
        <f t="shared" si="133"/>
        <v>53.136821463163265</v>
      </c>
      <c r="K2881">
        <v>575771887</v>
      </c>
      <c r="L2881">
        <v>10835647</v>
      </c>
      <c r="M2881">
        <f t="shared" si="134"/>
        <v>53.136825793605126</v>
      </c>
    </row>
    <row r="2882" spans="1:13" x14ac:dyDescent="0.15">
      <c r="A2882" t="s">
        <v>3382</v>
      </c>
      <c r="B2882" s="6">
        <v>33838224</v>
      </c>
      <c r="C2882" s="7">
        <v>6592920</v>
      </c>
      <c r="D2882">
        <f t="shared" ref="D2882:D2945" si="135">B2882/C2882</f>
        <v>5.132509419195137</v>
      </c>
      <c r="F2882">
        <v>122578965</v>
      </c>
      <c r="G2882">
        <v>2307522</v>
      </c>
      <c r="H2882">
        <f t="shared" ref="H2882:H2945" si="136">F2882/G2882</f>
        <v>53.121471864623608</v>
      </c>
      <c r="K2882">
        <v>576121135</v>
      </c>
      <c r="L2882">
        <v>10845353</v>
      </c>
      <c r="M2882">
        <f t="shared" ref="M2882:M2945" si="137">K2882/L2882</f>
        <v>53.12147377775532</v>
      </c>
    </row>
    <row r="2883" spans="1:13" x14ac:dyDescent="0.15">
      <c r="A2883" t="s">
        <v>3383</v>
      </c>
      <c r="B2883" s="6">
        <v>33858738</v>
      </c>
      <c r="C2883" s="7">
        <v>6598820</v>
      </c>
      <c r="D2883">
        <f t="shared" si="135"/>
        <v>5.1310291840056257</v>
      </c>
      <c r="F2883">
        <v>122742156</v>
      </c>
      <c r="G2883">
        <v>3629351</v>
      </c>
      <c r="H2883">
        <f t="shared" si="136"/>
        <v>33.819312598864094</v>
      </c>
      <c r="K2883">
        <v>576888133</v>
      </c>
      <c r="L2883">
        <v>17057949</v>
      </c>
      <c r="M2883">
        <f t="shared" si="137"/>
        <v>33.819313974968502</v>
      </c>
    </row>
    <row r="2884" spans="1:13" x14ac:dyDescent="0.15">
      <c r="A2884" t="s">
        <v>3384</v>
      </c>
      <c r="B2884" s="6">
        <v>33879253</v>
      </c>
      <c r="C2884" s="7">
        <v>6604720</v>
      </c>
      <c r="D2884">
        <f t="shared" si="135"/>
        <v>5.129551744812801</v>
      </c>
      <c r="F2884">
        <v>122816526</v>
      </c>
      <c r="G2884">
        <v>2311652</v>
      </c>
      <c r="H2884">
        <f t="shared" si="136"/>
        <v>53.129331750626825</v>
      </c>
      <c r="K2884">
        <v>577237672</v>
      </c>
      <c r="L2884">
        <v>10864764</v>
      </c>
      <c r="M2884">
        <f t="shared" si="137"/>
        <v>53.129333688242099</v>
      </c>
    </row>
    <row r="2885" spans="1:13" x14ac:dyDescent="0.15">
      <c r="A2885" t="s">
        <v>3385</v>
      </c>
      <c r="B2885" s="6">
        <v>33899771</v>
      </c>
      <c r="C2885" s="7">
        <v>6610620</v>
      </c>
      <c r="D2885">
        <f t="shared" si="135"/>
        <v>5.1280773966738371</v>
      </c>
      <c r="F2885">
        <v>122890906</v>
      </c>
      <c r="G2885">
        <v>2313717</v>
      </c>
      <c r="H2885">
        <f t="shared" si="136"/>
        <v>53.114061054139292</v>
      </c>
      <c r="K2885">
        <v>577587258</v>
      </c>
      <c r="L2885">
        <v>10874469</v>
      </c>
      <c r="M2885">
        <f t="shared" si="137"/>
        <v>53.114065431608658</v>
      </c>
    </row>
    <row r="2886" spans="1:13" x14ac:dyDescent="0.15">
      <c r="A2886" t="s">
        <v>3386</v>
      </c>
      <c r="B2886" s="6">
        <v>33920290</v>
      </c>
      <c r="C2886" s="7">
        <v>6616520</v>
      </c>
      <c r="D2886">
        <f t="shared" si="135"/>
        <v>5.1266058290460848</v>
      </c>
      <c r="F2886">
        <v>123054331</v>
      </c>
      <c r="G2886">
        <v>3639086</v>
      </c>
      <c r="H2886">
        <f t="shared" si="136"/>
        <v>33.814625705465602</v>
      </c>
      <c r="K2886">
        <v>578355355</v>
      </c>
      <c r="L2886">
        <v>17103704</v>
      </c>
      <c r="M2886">
        <f t="shared" si="137"/>
        <v>33.814626059945844</v>
      </c>
    </row>
    <row r="2887" spans="1:13" x14ac:dyDescent="0.15">
      <c r="A2887" t="s">
        <v>3387</v>
      </c>
      <c r="B2887" s="6">
        <v>33940810</v>
      </c>
      <c r="C2887" s="7">
        <v>6622420</v>
      </c>
      <c r="D2887">
        <f t="shared" si="135"/>
        <v>5.1251370344979632</v>
      </c>
      <c r="F2887">
        <v>123128772</v>
      </c>
      <c r="G2887">
        <v>2317847</v>
      </c>
      <c r="H2887">
        <f t="shared" si="136"/>
        <v>53.122044725126379</v>
      </c>
      <c r="K2887">
        <v>578705228</v>
      </c>
      <c r="L2887">
        <v>10893880</v>
      </c>
      <c r="M2887">
        <f t="shared" si="137"/>
        <v>53.122049077096499</v>
      </c>
    </row>
    <row r="2888" spans="1:13" x14ac:dyDescent="0.15">
      <c r="A2888" t="s">
        <v>3388</v>
      </c>
      <c r="B2888" s="6">
        <v>33961332</v>
      </c>
      <c r="C2888" s="7">
        <v>6628320</v>
      </c>
      <c r="D2888">
        <f t="shared" si="135"/>
        <v>5.1236711564921427</v>
      </c>
      <c r="F2888">
        <v>123203222</v>
      </c>
      <c r="G2888">
        <v>2319912</v>
      </c>
      <c r="H2888">
        <f t="shared" si="136"/>
        <v>53.106851466779773</v>
      </c>
      <c r="K2888">
        <v>579055143</v>
      </c>
      <c r="L2888">
        <v>10903586</v>
      </c>
      <c r="M2888">
        <f t="shared" si="137"/>
        <v>53.106853378328928</v>
      </c>
    </row>
    <row r="2889" spans="1:13" x14ac:dyDescent="0.15">
      <c r="A2889" t="s">
        <v>3389</v>
      </c>
      <c r="B2889" s="6">
        <v>33981856</v>
      </c>
      <c r="C2889" s="7">
        <v>6634220</v>
      </c>
      <c r="D2889">
        <f t="shared" si="135"/>
        <v>5.1222081872473328</v>
      </c>
      <c r="F2889">
        <v>123366880</v>
      </c>
      <c r="G2889">
        <v>3648821</v>
      </c>
      <c r="H2889">
        <f t="shared" si="136"/>
        <v>33.810066320052421</v>
      </c>
      <c r="K2889">
        <v>579824336</v>
      </c>
      <c r="L2889">
        <v>17149458</v>
      </c>
      <c r="M2889">
        <f t="shared" si="137"/>
        <v>33.810067700098742</v>
      </c>
    </row>
    <row r="2890" spans="1:13" x14ac:dyDescent="0.15">
      <c r="A2890" t="s">
        <v>3390</v>
      </c>
      <c r="B2890" s="6">
        <v>34002383</v>
      </c>
      <c r="C2890" s="7">
        <v>6640120</v>
      </c>
      <c r="D2890">
        <f t="shared" si="135"/>
        <v>5.1207482696095852</v>
      </c>
      <c r="F2890">
        <v>123441400</v>
      </c>
      <c r="G2890">
        <v>2324042</v>
      </c>
      <c r="H2890">
        <f t="shared" si="136"/>
        <v>53.114960917229553</v>
      </c>
      <c r="K2890">
        <v>580174580</v>
      </c>
      <c r="L2890">
        <v>10922997</v>
      </c>
      <c r="M2890">
        <f t="shared" si="137"/>
        <v>53.11496286229869</v>
      </c>
    </row>
    <row r="2891" spans="1:13" x14ac:dyDescent="0.15">
      <c r="A2891" t="s">
        <v>3391</v>
      </c>
      <c r="B2891" s="6">
        <v>34022911</v>
      </c>
      <c r="C2891" s="7">
        <v>6646020</v>
      </c>
      <c r="D2891">
        <f t="shared" si="135"/>
        <v>5.1192910945197276</v>
      </c>
      <c r="F2891">
        <v>123605235</v>
      </c>
      <c r="G2891">
        <v>2326107</v>
      </c>
      <c r="H2891">
        <f t="shared" si="136"/>
        <v>53.13824127608919</v>
      </c>
      <c r="K2891">
        <v>580944604</v>
      </c>
      <c r="L2891">
        <v>10932702</v>
      </c>
      <c r="M2891">
        <f t="shared" si="137"/>
        <v>53.138245604791933</v>
      </c>
    </row>
    <row r="2892" spans="1:13" x14ac:dyDescent="0.15">
      <c r="A2892" t="s">
        <v>3392</v>
      </c>
      <c r="B2892" s="6">
        <v>34043440</v>
      </c>
      <c r="C2892" s="7">
        <v>6651920</v>
      </c>
      <c r="D2892">
        <f t="shared" si="135"/>
        <v>5.1178366546801524</v>
      </c>
      <c r="F2892">
        <v>123679817</v>
      </c>
      <c r="G2892">
        <v>2328172</v>
      </c>
      <c r="H2892">
        <f t="shared" si="136"/>
        <v>53.123144252228791</v>
      </c>
      <c r="K2892">
        <v>581295139</v>
      </c>
      <c r="L2892">
        <v>10942408</v>
      </c>
      <c r="M2892">
        <f t="shared" si="137"/>
        <v>53.123146111897853</v>
      </c>
    </row>
    <row r="2893" spans="1:13" x14ac:dyDescent="0.15">
      <c r="A2893" t="s">
        <v>3393</v>
      </c>
      <c r="B2893" s="6">
        <v>34063971</v>
      </c>
      <c r="C2893" s="7">
        <v>6657820</v>
      </c>
      <c r="D2893">
        <f t="shared" si="135"/>
        <v>5.1163850930184358</v>
      </c>
      <c r="F2893">
        <v>123843823</v>
      </c>
      <c r="G2893">
        <v>3661801</v>
      </c>
      <c r="H2893">
        <f t="shared" si="136"/>
        <v>33.820467851748361</v>
      </c>
      <c r="K2893">
        <v>582065968</v>
      </c>
      <c r="L2893">
        <v>17210464</v>
      </c>
      <c r="M2893">
        <f t="shared" si="137"/>
        <v>33.820469221515467</v>
      </c>
    </row>
    <row r="2894" spans="1:13" x14ac:dyDescent="0.15">
      <c r="A2894" t="s">
        <v>3394</v>
      </c>
      <c r="B2894" s="6">
        <v>34084505</v>
      </c>
      <c r="C2894" s="7">
        <v>6663720</v>
      </c>
      <c r="D2894">
        <f t="shared" si="135"/>
        <v>5.1149365519559646</v>
      </c>
      <c r="F2894">
        <v>123918477</v>
      </c>
      <c r="G2894">
        <v>2332302</v>
      </c>
      <c r="H2894">
        <f t="shared" si="136"/>
        <v>53.131402794320806</v>
      </c>
      <c r="K2894">
        <v>582416841</v>
      </c>
      <c r="L2894">
        <v>10961819</v>
      </c>
      <c r="M2894">
        <f t="shared" si="137"/>
        <v>53.131404650998157</v>
      </c>
    </row>
    <row r="2895" spans="1:13" x14ac:dyDescent="0.15">
      <c r="A2895" t="s">
        <v>3395</v>
      </c>
      <c r="B2895" s="6">
        <v>34105041</v>
      </c>
      <c r="C2895" s="7">
        <v>6669620</v>
      </c>
      <c r="D2895">
        <f t="shared" si="135"/>
        <v>5.1134908735430207</v>
      </c>
      <c r="F2895">
        <v>123993139</v>
      </c>
      <c r="G2895">
        <v>2334367</v>
      </c>
      <c r="H2895">
        <f t="shared" si="136"/>
        <v>53.116386155218954</v>
      </c>
      <c r="K2895">
        <v>582767753</v>
      </c>
      <c r="L2895">
        <v>10971524</v>
      </c>
      <c r="M2895">
        <f t="shared" si="137"/>
        <v>53.116390485041094</v>
      </c>
    </row>
    <row r="2896" spans="1:13" x14ac:dyDescent="0.15">
      <c r="A2896" t="s">
        <v>3396</v>
      </c>
      <c r="B2896" s="6">
        <v>34125580</v>
      </c>
      <c r="C2896" s="7">
        <v>6675520</v>
      </c>
      <c r="D2896">
        <f t="shared" si="135"/>
        <v>5.1120481999904124</v>
      </c>
      <c r="F2896">
        <v>124157390</v>
      </c>
      <c r="G2896">
        <v>3671536</v>
      </c>
      <c r="H2896">
        <f t="shared" si="136"/>
        <v>33.816198452091989</v>
      </c>
      <c r="K2896">
        <v>583539733</v>
      </c>
      <c r="L2896">
        <v>17256219</v>
      </c>
      <c r="M2896">
        <f t="shared" si="137"/>
        <v>33.816198844022551</v>
      </c>
    </row>
    <row r="2897" spans="1:13" x14ac:dyDescent="0.15">
      <c r="A2897" t="s">
        <v>3397</v>
      </c>
      <c r="B2897" s="6">
        <v>34146122</v>
      </c>
      <c r="C2897" s="7">
        <v>6681420</v>
      </c>
      <c r="D2897">
        <f t="shared" si="135"/>
        <v>5.1106085233378531</v>
      </c>
      <c r="F2897">
        <v>124232127</v>
      </c>
      <c r="G2897">
        <v>2338497</v>
      </c>
      <c r="H2897">
        <f t="shared" si="136"/>
        <v>53.124775015747296</v>
      </c>
      <c r="K2897">
        <v>583890996</v>
      </c>
      <c r="L2897">
        <v>10990935</v>
      </c>
      <c r="M2897">
        <f t="shared" si="137"/>
        <v>53.124779284019056</v>
      </c>
    </row>
    <row r="2898" spans="1:13" x14ac:dyDescent="0.15">
      <c r="A2898" t="s">
        <v>3398</v>
      </c>
      <c r="B2898" s="6">
        <v>34166667</v>
      </c>
      <c r="C2898" s="7">
        <v>6687320</v>
      </c>
      <c r="D2898">
        <f t="shared" si="135"/>
        <v>5.1091718356531466</v>
      </c>
      <c r="F2898">
        <v>124306876</v>
      </c>
      <c r="G2898">
        <v>2340562</v>
      </c>
      <c r="H2898">
        <f t="shared" si="136"/>
        <v>53.109841140717485</v>
      </c>
      <c r="K2898">
        <v>584242317</v>
      </c>
      <c r="L2898">
        <v>11000641</v>
      </c>
      <c r="M2898">
        <f t="shared" si="137"/>
        <v>53.109843053691144</v>
      </c>
    </row>
    <row r="2899" spans="1:13" x14ac:dyDescent="0.15">
      <c r="A2899" t="s">
        <v>3399</v>
      </c>
      <c r="B2899" s="6">
        <v>34187214</v>
      </c>
      <c r="C2899" s="7">
        <v>6693220</v>
      </c>
      <c r="D2899">
        <f t="shared" si="135"/>
        <v>5.1077379796271449</v>
      </c>
      <c r="F2899">
        <v>124471372</v>
      </c>
      <c r="G2899">
        <v>3681271</v>
      </c>
      <c r="H2899">
        <f t="shared" si="136"/>
        <v>33.812064365812788</v>
      </c>
      <c r="K2899">
        <v>585015448</v>
      </c>
      <c r="L2899">
        <v>17301973</v>
      </c>
      <c r="M2899">
        <f t="shared" si="137"/>
        <v>33.812065710656235</v>
      </c>
    </row>
    <row r="2900" spans="1:13" x14ac:dyDescent="0.15">
      <c r="A2900" t="s">
        <v>3400</v>
      </c>
      <c r="B2900" s="6">
        <v>34207764</v>
      </c>
      <c r="C2900" s="7">
        <v>6699120</v>
      </c>
      <c r="D2900">
        <f t="shared" si="135"/>
        <v>5.1063070970515527</v>
      </c>
      <c r="F2900">
        <v>124546192</v>
      </c>
      <c r="G2900">
        <v>2344692</v>
      </c>
      <c r="H2900">
        <f t="shared" si="136"/>
        <v>53.118359255714608</v>
      </c>
      <c r="K2900">
        <v>585367102</v>
      </c>
      <c r="L2900">
        <v>11020052</v>
      </c>
      <c r="M2900">
        <f t="shared" si="137"/>
        <v>53.118361147479156</v>
      </c>
    </row>
    <row r="2901" spans="1:13" x14ac:dyDescent="0.15">
      <c r="A2901" t="s">
        <v>3401</v>
      </c>
      <c r="B2901" s="6">
        <v>34228317</v>
      </c>
      <c r="C2901" s="7">
        <v>6705020</v>
      </c>
      <c r="D2901">
        <f t="shared" si="135"/>
        <v>5.1048791800770168</v>
      </c>
      <c r="F2901">
        <v>124710871</v>
      </c>
      <c r="G2901">
        <v>2346757</v>
      </c>
      <c r="H2901">
        <f t="shared" si="136"/>
        <v>53.141791416836085</v>
      </c>
      <c r="K2901">
        <v>586141093</v>
      </c>
      <c r="L2901">
        <v>11029757</v>
      </c>
      <c r="M2901">
        <f t="shared" si="137"/>
        <v>53.141795689605857</v>
      </c>
    </row>
    <row r="2902" spans="1:13" x14ac:dyDescent="0.15">
      <c r="A2902" t="s">
        <v>3402</v>
      </c>
      <c r="B2902" s="6">
        <v>34248872</v>
      </c>
      <c r="C2902" s="7">
        <v>6710920</v>
      </c>
      <c r="D2902">
        <f t="shared" si="135"/>
        <v>5.1034540718709209</v>
      </c>
      <c r="F2902">
        <v>124785764</v>
      </c>
      <c r="G2902">
        <v>2348822</v>
      </c>
      <c r="H2902">
        <f t="shared" si="136"/>
        <v>53.126956406232573</v>
      </c>
      <c r="K2902">
        <v>586493090</v>
      </c>
      <c r="L2902">
        <v>11039463</v>
      </c>
      <c r="M2902">
        <f t="shared" si="137"/>
        <v>53.126958258748637</v>
      </c>
    </row>
    <row r="2903" spans="1:13" x14ac:dyDescent="0.15">
      <c r="A2903" t="s">
        <v>3403</v>
      </c>
      <c r="B2903" s="6">
        <v>34269428</v>
      </c>
      <c r="C2903" s="7">
        <v>6716820</v>
      </c>
      <c r="D2903">
        <f t="shared" si="135"/>
        <v>5.1020316161516908</v>
      </c>
      <c r="F2903">
        <v>124950617</v>
      </c>
      <c r="G2903">
        <v>3694251</v>
      </c>
      <c r="H2903">
        <f t="shared" si="136"/>
        <v>33.822990641404715</v>
      </c>
      <c r="K2903">
        <v>587267899</v>
      </c>
      <c r="L2903">
        <v>17362979</v>
      </c>
      <c r="M2903">
        <f t="shared" si="137"/>
        <v>33.822991953166564</v>
      </c>
    </row>
    <row r="2904" spans="1:13" x14ac:dyDescent="0.15">
      <c r="A2904" t="s">
        <v>3404</v>
      </c>
      <c r="B2904" s="6">
        <v>34289987</v>
      </c>
      <c r="C2904" s="7">
        <v>6722720</v>
      </c>
      <c r="D2904">
        <f t="shared" si="135"/>
        <v>5.1006121034343241</v>
      </c>
      <c r="F2904">
        <v>125025577</v>
      </c>
      <c r="G2904">
        <v>2352952</v>
      </c>
      <c r="H2904">
        <f t="shared" si="136"/>
        <v>53.135625801121314</v>
      </c>
      <c r="K2904">
        <v>587620211</v>
      </c>
      <c r="L2904">
        <v>11058874</v>
      </c>
      <c r="M2904">
        <f t="shared" si="137"/>
        <v>53.135627641656825</v>
      </c>
    </row>
    <row r="2905" spans="1:13" x14ac:dyDescent="0.15">
      <c r="A2905" t="s">
        <v>3405</v>
      </c>
      <c r="B2905" s="6">
        <v>34310548</v>
      </c>
      <c r="C2905" s="7">
        <v>6728620</v>
      </c>
      <c r="D2905">
        <f t="shared" si="135"/>
        <v>5.0991953773582104</v>
      </c>
      <c r="F2905">
        <v>125100545</v>
      </c>
      <c r="G2905">
        <v>2355017</v>
      </c>
      <c r="H2905">
        <f t="shared" si="136"/>
        <v>53.120867068050892</v>
      </c>
      <c r="K2905">
        <v>587972561</v>
      </c>
      <c r="L2905">
        <v>11068579</v>
      </c>
      <c r="M2905">
        <f t="shared" si="137"/>
        <v>53.120871342202101</v>
      </c>
    </row>
    <row r="2906" spans="1:13" x14ac:dyDescent="0.15">
      <c r="A2906" t="s">
        <v>3406</v>
      </c>
      <c r="B2906" s="6">
        <v>34331110</v>
      </c>
      <c r="C2906" s="7">
        <v>6734520</v>
      </c>
      <c r="D2906">
        <f t="shared" si="135"/>
        <v>5.0977812821106774</v>
      </c>
      <c r="F2906">
        <v>125265637</v>
      </c>
      <c r="G2906">
        <v>3703986</v>
      </c>
      <c r="H2906">
        <f t="shared" si="136"/>
        <v>33.819144294821847</v>
      </c>
      <c r="K2906">
        <v>588748493</v>
      </c>
      <c r="L2906">
        <v>17408734</v>
      </c>
      <c r="M2906">
        <f t="shared" si="137"/>
        <v>33.819144631654432</v>
      </c>
    </row>
    <row r="2907" spans="1:13" x14ac:dyDescent="0.15">
      <c r="A2907" t="s">
        <v>3407</v>
      </c>
      <c r="B2907" s="6">
        <v>34351675</v>
      </c>
      <c r="C2907" s="7">
        <v>6740420</v>
      </c>
      <c r="D2907">
        <f t="shared" si="135"/>
        <v>5.0963701075007197</v>
      </c>
      <c r="F2907">
        <v>125340673</v>
      </c>
      <c r="G2907">
        <v>2359147</v>
      </c>
      <c r="H2907">
        <f t="shared" si="136"/>
        <v>53.129657880581412</v>
      </c>
      <c r="K2907">
        <v>589101163</v>
      </c>
      <c r="L2907">
        <v>11087990</v>
      </c>
      <c r="M2907">
        <f t="shared" si="137"/>
        <v>53.129662184038764</v>
      </c>
    </row>
    <row r="2908" spans="1:13" x14ac:dyDescent="0.15">
      <c r="A2908" t="s">
        <v>3408</v>
      </c>
      <c r="B2908" s="6">
        <v>34372243</v>
      </c>
      <c r="C2908" s="7">
        <v>6746320</v>
      </c>
      <c r="D2908">
        <f t="shared" si="135"/>
        <v>5.0949618458655976</v>
      </c>
      <c r="F2908">
        <v>125415721</v>
      </c>
      <c r="G2908">
        <v>2361212</v>
      </c>
      <c r="H2908">
        <f t="shared" si="136"/>
        <v>53.114976969454673</v>
      </c>
      <c r="K2908">
        <v>589453888</v>
      </c>
      <c r="L2908">
        <v>11097696</v>
      </c>
      <c r="M2908">
        <f t="shared" si="137"/>
        <v>53.114978820829116</v>
      </c>
    </row>
    <row r="2909" spans="1:13" x14ac:dyDescent="0.15">
      <c r="A2909" t="s">
        <v>3409</v>
      </c>
      <c r="B2909" s="6">
        <v>34392814</v>
      </c>
      <c r="C2909" s="7">
        <v>6752220</v>
      </c>
      <c r="D2909">
        <f t="shared" si="135"/>
        <v>5.0935564895693561</v>
      </c>
      <c r="F2909">
        <v>125581060</v>
      </c>
      <c r="G2909">
        <v>3713721</v>
      </c>
      <c r="H2909">
        <f t="shared" si="136"/>
        <v>33.815426630056486</v>
      </c>
      <c r="K2909">
        <v>590230982</v>
      </c>
      <c r="L2909">
        <v>17454488</v>
      </c>
      <c r="M2909">
        <f t="shared" si="137"/>
        <v>33.815427986200454</v>
      </c>
    </row>
    <row r="2910" spans="1:13" x14ac:dyDescent="0.15">
      <c r="A2910" t="s">
        <v>3410</v>
      </c>
      <c r="B2910" s="6">
        <v>34413388</v>
      </c>
      <c r="C2910" s="7">
        <v>6758120</v>
      </c>
      <c r="D2910">
        <f t="shared" si="135"/>
        <v>5.0921540310027051</v>
      </c>
      <c r="F2910">
        <v>125656183</v>
      </c>
      <c r="G2910">
        <v>2365342</v>
      </c>
      <c r="H2910">
        <f t="shared" si="136"/>
        <v>53.123896248407206</v>
      </c>
      <c r="K2910">
        <v>590584060</v>
      </c>
      <c r="L2910">
        <v>11117107</v>
      </c>
      <c r="M2910">
        <f t="shared" si="137"/>
        <v>53.123898150840859</v>
      </c>
    </row>
    <row r="2911" spans="1:13" x14ac:dyDescent="0.15">
      <c r="A2911" t="s">
        <v>3411</v>
      </c>
      <c r="B2911" s="6">
        <v>34433964</v>
      </c>
      <c r="C2911" s="7">
        <v>6764020</v>
      </c>
      <c r="D2911">
        <f t="shared" si="135"/>
        <v>5.090754314741825</v>
      </c>
      <c r="F2911">
        <v>125821703</v>
      </c>
      <c r="G2911">
        <v>2367407</v>
      </c>
      <c r="H2911">
        <f t="shared" si="136"/>
        <v>53.147474430885772</v>
      </c>
      <c r="K2911">
        <v>591362004</v>
      </c>
      <c r="L2911">
        <v>11126812</v>
      </c>
      <c r="M2911">
        <f t="shared" si="137"/>
        <v>53.147478720769257</v>
      </c>
    </row>
    <row r="2912" spans="1:13" x14ac:dyDescent="0.15">
      <c r="A2912" t="s">
        <v>3412</v>
      </c>
      <c r="B2912" s="6">
        <v>34454543</v>
      </c>
      <c r="C2912" s="7">
        <v>6769920</v>
      </c>
      <c r="D2912">
        <f t="shared" si="135"/>
        <v>5.0893574813291735</v>
      </c>
      <c r="F2912">
        <v>125896899</v>
      </c>
      <c r="G2912">
        <v>2369472</v>
      </c>
      <c r="H2912">
        <f t="shared" si="136"/>
        <v>53.132891631553356</v>
      </c>
      <c r="K2912">
        <v>591715425</v>
      </c>
      <c r="L2912">
        <v>11136518</v>
      </c>
      <c r="M2912">
        <f t="shared" si="137"/>
        <v>53.132893513035221</v>
      </c>
    </row>
    <row r="2913" spans="1:13" x14ac:dyDescent="0.15">
      <c r="A2913" t="s">
        <v>3413</v>
      </c>
      <c r="B2913" s="6">
        <v>34475124</v>
      </c>
      <c r="C2913" s="7">
        <v>6775820</v>
      </c>
      <c r="D2913">
        <f t="shared" si="135"/>
        <v>5.0879633756504745</v>
      </c>
      <c r="F2913">
        <v>126062599</v>
      </c>
      <c r="G2913">
        <v>3726701</v>
      </c>
      <c r="H2913">
        <f t="shared" si="136"/>
        <v>33.826861612992296</v>
      </c>
      <c r="K2913">
        <v>592494215</v>
      </c>
      <c r="L2913">
        <v>17515494</v>
      </c>
      <c r="M2913">
        <f t="shared" si="137"/>
        <v>33.82686294774215</v>
      </c>
    </row>
    <row r="2914" spans="1:13" x14ac:dyDescent="0.15">
      <c r="A2914" t="s">
        <v>3414</v>
      </c>
      <c r="B2914" s="6">
        <v>34495707</v>
      </c>
      <c r="C2914" s="7">
        <v>6781720</v>
      </c>
      <c r="D2914">
        <f t="shared" si="135"/>
        <v>5.0865719905864593</v>
      </c>
      <c r="F2914">
        <v>126137863</v>
      </c>
      <c r="G2914">
        <v>2373602</v>
      </c>
      <c r="H2914">
        <f t="shared" si="136"/>
        <v>53.141960193831991</v>
      </c>
      <c r="K2914">
        <v>592847956</v>
      </c>
      <c r="L2914">
        <v>11155929</v>
      </c>
      <c r="M2914">
        <f t="shared" si="137"/>
        <v>53.141962090292971</v>
      </c>
    </row>
    <row r="2915" spans="1:13" x14ac:dyDescent="0.15">
      <c r="A2915" t="s">
        <v>3415</v>
      </c>
      <c r="B2915" s="6">
        <v>34516292</v>
      </c>
      <c r="C2915" s="7">
        <v>6787620</v>
      </c>
      <c r="D2915">
        <f t="shared" si="135"/>
        <v>5.0851833190426099</v>
      </c>
      <c r="F2915">
        <v>126213135</v>
      </c>
      <c r="G2915">
        <v>2375667</v>
      </c>
      <c r="H2915">
        <f t="shared" si="136"/>
        <v>53.12745220605413</v>
      </c>
      <c r="K2915">
        <v>593201734</v>
      </c>
      <c r="L2915">
        <v>11165634</v>
      </c>
      <c r="M2915">
        <f t="shared" si="137"/>
        <v>53.127456443583945</v>
      </c>
    </row>
    <row r="2916" spans="1:13" x14ac:dyDescent="0.15">
      <c r="A2916" t="s">
        <v>3416</v>
      </c>
      <c r="B2916" s="6">
        <v>34536879</v>
      </c>
      <c r="C2916" s="7">
        <v>6793520</v>
      </c>
      <c r="D2916">
        <f t="shared" si="135"/>
        <v>5.0837973539490573</v>
      </c>
      <c r="F2916">
        <v>126379074</v>
      </c>
      <c r="G2916">
        <v>3736436</v>
      </c>
      <c r="H2916">
        <f t="shared" si="136"/>
        <v>33.823427993949316</v>
      </c>
      <c r="K2916">
        <v>593981647</v>
      </c>
      <c r="L2916">
        <v>17561249</v>
      </c>
      <c r="M2916">
        <f t="shared" si="137"/>
        <v>33.823428333599736</v>
      </c>
    </row>
    <row r="2917" spans="1:13" x14ac:dyDescent="0.15">
      <c r="A2917" t="s">
        <v>3417</v>
      </c>
      <c r="B2917" s="6">
        <v>34557468</v>
      </c>
      <c r="C2917" s="7">
        <v>6799420</v>
      </c>
      <c r="D2917">
        <f t="shared" si="135"/>
        <v>5.0824140882604691</v>
      </c>
      <c r="F2917">
        <v>126454413</v>
      </c>
      <c r="G2917">
        <v>2379797</v>
      </c>
      <c r="H2917">
        <f t="shared" si="136"/>
        <v>53.136638545220457</v>
      </c>
      <c r="K2917">
        <v>594335741</v>
      </c>
      <c r="L2917">
        <v>11185045</v>
      </c>
      <c r="M2917">
        <f t="shared" si="137"/>
        <v>53.136642811897495</v>
      </c>
    </row>
    <row r="2918" spans="1:13" x14ac:dyDescent="0.15">
      <c r="A2918" t="s">
        <v>3418</v>
      </c>
      <c r="B2918" s="6">
        <v>34578058</v>
      </c>
      <c r="C2918" s="7">
        <v>6805320</v>
      </c>
      <c r="D2918">
        <f t="shared" si="135"/>
        <v>5.0810333680120845</v>
      </c>
      <c r="F2918">
        <v>126529758</v>
      </c>
      <c r="G2918">
        <v>2381862</v>
      </c>
      <c r="H2918">
        <f t="shared" si="136"/>
        <v>53.122203553354474</v>
      </c>
      <c r="K2918">
        <v>594689862</v>
      </c>
      <c r="L2918">
        <v>11194751</v>
      </c>
      <c r="M2918">
        <f t="shared" si="137"/>
        <v>53.122205397869052</v>
      </c>
    </row>
    <row r="2919" spans="1:13" x14ac:dyDescent="0.15">
      <c r="A2919" t="s">
        <v>3419</v>
      </c>
      <c r="B2919" s="6">
        <v>34598650</v>
      </c>
      <c r="C2919" s="7">
        <v>6811220</v>
      </c>
      <c r="D2919">
        <f t="shared" si="135"/>
        <v>5.0796553334057633</v>
      </c>
      <c r="F2919">
        <v>126695930</v>
      </c>
      <c r="G2919">
        <v>3746171</v>
      </c>
      <c r="H2919">
        <f t="shared" si="136"/>
        <v>33.820113924324332</v>
      </c>
      <c r="K2919">
        <v>595470871</v>
      </c>
      <c r="L2919">
        <v>17607003</v>
      </c>
      <c r="M2919">
        <f t="shared" si="137"/>
        <v>33.820115268907493</v>
      </c>
    </row>
    <row r="2920" spans="1:13" x14ac:dyDescent="0.15">
      <c r="A2920" t="s">
        <v>3420</v>
      </c>
      <c r="B2920" s="6">
        <v>34619245</v>
      </c>
      <c r="C2920" s="7">
        <v>6817120</v>
      </c>
      <c r="D2920">
        <f t="shared" si="135"/>
        <v>5.0782801241580025</v>
      </c>
      <c r="F2920">
        <v>126771346</v>
      </c>
      <c r="G2920">
        <v>2385992</v>
      </c>
      <c r="H2920">
        <f t="shared" si="136"/>
        <v>53.131505051148537</v>
      </c>
      <c r="K2920">
        <v>595825326</v>
      </c>
      <c r="L2920">
        <v>11214162</v>
      </c>
      <c r="M2920">
        <f t="shared" si="137"/>
        <v>53.131506928471339</v>
      </c>
    </row>
    <row r="2921" spans="1:13" x14ac:dyDescent="0.15">
      <c r="A2921" t="s">
        <v>3421</v>
      </c>
      <c r="B2921" s="6">
        <v>34639843</v>
      </c>
      <c r="C2921" s="7">
        <v>6823020</v>
      </c>
      <c r="D2921">
        <f t="shared" si="135"/>
        <v>5.0769077329393726</v>
      </c>
      <c r="F2921">
        <v>126937704</v>
      </c>
      <c r="G2921">
        <v>2388057</v>
      </c>
      <c r="H2921">
        <f t="shared" si="136"/>
        <v>53.155223681846792</v>
      </c>
      <c r="K2921">
        <v>596607208</v>
      </c>
      <c r="L2921">
        <v>11223867</v>
      </c>
      <c r="M2921">
        <f t="shared" si="137"/>
        <v>53.155227872889085</v>
      </c>
    </row>
    <row r="2922" spans="1:13" x14ac:dyDescent="0.15">
      <c r="A2922" t="s">
        <v>3422</v>
      </c>
      <c r="B2922" s="6">
        <v>34660443</v>
      </c>
      <c r="C2922" s="7">
        <v>6828920</v>
      </c>
      <c r="D2922">
        <f t="shared" si="135"/>
        <v>5.0755380060097348</v>
      </c>
      <c r="F2922">
        <v>127013193</v>
      </c>
      <c r="G2922">
        <v>2390122</v>
      </c>
      <c r="H2922">
        <f t="shared" si="136"/>
        <v>53.140882766653753</v>
      </c>
      <c r="K2922">
        <v>596962007</v>
      </c>
      <c r="L2922">
        <v>11233573</v>
      </c>
      <c r="M2922">
        <f t="shared" si="137"/>
        <v>53.140884649968449</v>
      </c>
    </row>
    <row r="2923" spans="1:13" x14ac:dyDescent="0.15">
      <c r="A2923" t="s">
        <v>3423</v>
      </c>
      <c r="B2923" s="6">
        <v>34681045</v>
      </c>
      <c r="C2923" s="7">
        <v>6834820</v>
      </c>
      <c r="D2923">
        <f t="shared" si="135"/>
        <v>5.0741709364694314</v>
      </c>
      <c r="F2923">
        <v>127179726</v>
      </c>
      <c r="G2923">
        <v>3759151</v>
      </c>
      <c r="H2923">
        <f t="shared" si="136"/>
        <v>33.832034414153618</v>
      </c>
      <c r="K2923">
        <v>597744712</v>
      </c>
      <c r="L2923">
        <v>17668009</v>
      </c>
      <c r="M2923">
        <f t="shared" si="137"/>
        <v>33.83203574324645</v>
      </c>
    </row>
    <row r="2924" spans="1:13" x14ac:dyDescent="0.15">
      <c r="A2924" t="s">
        <v>3424</v>
      </c>
      <c r="B2924" s="6">
        <v>34701649</v>
      </c>
      <c r="C2924" s="7">
        <v>6840720</v>
      </c>
      <c r="D2924">
        <f t="shared" si="135"/>
        <v>5.0728065174426087</v>
      </c>
      <c r="F2924">
        <v>127255284</v>
      </c>
      <c r="G2924">
        <v>2394252</v>
      </c>
      <c r="H2924">
        <f t="shared" si="136"/>
        <v>53.150330040446867</v>
      </c>
      <c r="K2924">
        <v>598099834</v>
      </c>
      <c r="L2924">
        <v>11252984</v>
      </c>
      <c r="M2924">
        <f t="shared" si="137"/>
        <v>53.150331858643007</v>
      </c>
    </row>
    <row r="2925" spans="1:13" x14ac:dyDescent="0.15">
      <c r="A2925" t="s">
        <v>3425</v>
      </c>
      <c r="B2925" s="6">
        <v>34722254</v>
      </c>
      <c r="C2925" s="7">
        <v>6846620</v>
      </c>
      <c r="D2925">
        <f t="shared" si="135"/>
        <v>5.0714445960196421</v>
      </c>
      <c r="F2925">
        <v>127330845</v>
      </c>
      <c r="G2925">
        <v>2396317</v>
      </c>
      <c r="H2925">
        <f t="shared" si="136"/>
        <v>53.136060462785181</v>
      </c>
      <c r="K2925">
        <v>598454971</v>
      </c>
      <c r="L2925">
        <v>11262689</v>
      </c>
      <c r="M2925">
        <f t="shared" si="137"/>
        <v>53.136064664486426</v>
      </c>
    </row>
    <row r="2926" spans="1:13" x14ac:dyDescent="0.15">
      <c r="A2926" t="s">
        <v>3426</v>
      </c>
      <c r="B2926" s="6">
        <v>34742861</v>
      </c>
      <c r="C2926" s="7">
        <v>6852520</v>
      </c>
      <c r="D2926">
        <f t="shared" si="135"/>
        <v>5.0700853116809581</v>
      </c>
      <c r="F2926">
        <v>127497613</v>
      </c>
      <c r="G2926">
        <v>3768886</v>
      </c>
      <c r="H2926">
        <f t="shared" si="136"/>
        <v>33.828991643684631</v>
      </c>
      <c r="K2926">
        <v>599238781</v>
      </c>
      <c r="L2926">
        <v>17713764</v>
      </c>
      <c r="M2926">
        <f t="shared" si="137"/>
        <v>33.828992019990785</v>
      </c>
    </row>
    <row r="2927" spans="1:13" x14ac:dyDescent="0.15">
      <c r="A2927" t="s">
        <v>3427</v>
      </c>
      <c r="B2927" s="6">
        <v>34763469</v>
      </c>
      <c r="C2927" s="7">
        <v>6858420</v>
      </c>
      <c r="D2927">
        <f t="shared" si="135"/>
        <v>5.0687285118146743</v>
      </c>
      <c r="F2927">
        <v>127573240</v>
      </c>
      <c r="G2927">
        <v>2400447</v>
      </c>
      <c r="H2927">
        <f t="shared" si="136"/>
        <v>53.145618295259176</v>
      </c>
      <c r="K2927">
        <v>599594228</v>
      </c>
      <c r="L2927">
        <v>11282100</v>
      </c>
      <c r="M2927">
        <f t="shared" si="137"/>
        <v>53.145622534811778</v>
      </c>
    </row>
    <row r="2928" spans="1:13" x14ac:dyDescent="0.15">
      <c r="A2928" t="s">
        <v>3428</v>
      </c>
      <c r="B2928" s="6">
        <v>34784080</v>
      </c>
      <c r="C2928" s="7">
        <v>6864320</v>
      </c>
      <c r="D2928">
        <f t="shared" si="135"/>
        <v>5.0673744813761594</v>
      </c>
      <c r="F2928">
        <v>127648876</v>
      </c>
      <c r="G2928">
        <v>2402512</v>
      </c>
      <c r="H2928">
        <f t="shared" si="136"/>
        <v>53.131420779584033</v>
      </c>
      <c r="K2928">
        <v>599949717</v>
      </c>
      <c r="L2928">
        <v>11291806</v>
      </c>
      <c r="M2928">
        <f t="shared" si="137"/>
        <v>53.131422643995123</v>
      </c>
    </row>
    <row r="2929" spans="1:13" x14ac:dyDescent="0.15">
      <c r="A2929" t="s">
        <v>3429</v>
      </c>
      <c r="B2929" s="6">
        <v>34804693</v>
      </c>
      <c r="C2929" s="7">
        <v>6870220</v>
      </c>
      <c r="D2929">
        <f t="shared" si="135"/>
        <v>5.0660230676746885</v>
      </c>
      <c r="F2929">
        <v>127815883</v>
      </c>
      <c r="G2929">
        <v>3778621</v>
      </c>
      <c r="H2929">
        <f t="shared" si="136"/>
        <v>33.826065911347023</v>
      </c>
      <c r="K2929">
        <v>600734650</v>
      </c>
      <c r="L2929">
        <v>17759518</v>
      </c>
      <c r="M2929">
        <f t="shared" si="137"/>
        <v>33.826067238987001</v>
      </c>
    </row>
    <row r="2930" spans="1:13" x14ac:dyDescent="0.15">
      <c r="A2930" t="s">
        <v>3430</v>
      </c>
      <c r="B2930" s="6">
        <v>34825308</v>
      </c>
      <c r="C2930" s="7">
        <v>6876120</v>
      </c>
      <c r="D2930">
        <f t="shared" si="135"/>
        <v>5.0646742639744504</v>
      </c>
      <c r="F2930">
        <v>127891589</v>
      </c>
      <c r="G2930">
        <v>2406642</v>
      </c>
      <c r="H2930">
        <f t="shared" si="136"/>
        <v>53.141094105396647</v>
      </c>
      <c r="K2930">
        <v>601090468</v>
      </c>
      <c r="L2930">
        <v>11311217</v>
      </c>
      <c r="M2930">
        <f t="shared" si="137"/>
        <v>53.141095958109545</v>
      </c>
    </row>
    <row r="2931" spans="1:13" x14ac:dyDescent="0.15">
      <c r="A2931" t="s">
        <v>3528</v>
      </c>
      <c r="B2931" s="6">
        <v>34845924</v>
      </c>
      <c r="C2931" s="7">
        <v>6882020</v>
      </c>
      <c r="D2931">
        <f t="shared" si="135"/>
        <v>5.063327918256558</v>
      </c>
      <c r="F2931">
        <v>128058770</v>
      </c>
      <c r="G2931">
        <v>2408707</v>
      </c>
      <c r="H2931">
        <f t="shared" si="136"/>
        <v>53.164942851081513</v>
      </c>
      <c r="K2931">
        <v>601876219</v>
      </c>
      <c r="L2931">
        <v>11320922</v>
      </c>
      <c r="M2931">
        <f t="shared" si="137"/>
        <v>53.164947077632014</v>
      </c>
    </row>
    <row r="2932" spans="1:13" x14ac:dyDescent="0.15">
      <c r="A2932" t="s">
        <v>3511</v>
      </c>
      <c r="B2932" s="6">
        <v>34866541</v>
      </c>
      <c r="C2932" s="7">
        <v>6887920</v>
      </c>
      <c r="D2932">
        <f t="shared" si="135"/>
        <v>5.061984024204695</v>
      </c>
      <c r="F2932">
        <v>128134537</v>
      </c>
      <c r="G2932">
        <v>2410772</v>
      </c>
      <c r="H2932">
        <f t="shared" si="136"/>
        <v>53.150831766753555</v>
      </c>
      <c r="K2932">
        <v>602232323</v>
      </c>
      <c r="L2932">
        <v>11330628</v>
      </c>
      <c r="M2932">
        <f t="shared" si="137"/>
        <v>53.15083356368244</v>
      </c>
    </row>
    <row r="2933" spans="1:13" x14ac:dyDescent="0.15">
      <c r="A2933" t="s">
        <v>3512</v>
      </c>
      <c r="B2933" s="6">
        <v>34887161</v>
      </c>
      <c r="C2933" s="7">
        <v>6893820</v>
      </c>
      <c r="D2933">
        <f t="shared" si="135"/>
        <v>5.0606428656390801</v>
      </c>
      <c r="F2933">
        <v>128301895</v>
      </c>
      <c r="G2933">
        <v>3791601</v>
      </c>
      <c r="H2933">
        <f t="shared" si="136"/>
        <v>33.838448454887526</v>
      </c>
      <c r="K2933">
        <v>603018906</v>
      </c>
      <c r="L2933">
        <v>17820524</v>
      </c>
      <c r="M2933">
        <f t="shared" si="137"/>
        <v>33.838449756022889</v>
      </c>
    </row>
    <row r="2934" spans="1:13" x14ac:dyDescent="0.15">
      <c r="A2934" t="s">
        <v>3513</v>
      </c>
      <c r="B2934" s="6">
        <v>34907782</v>
      </c>
      <c r="C2934" s="7">
        <v>6899720</v>
      </c>
      <c r="D2934">
        <f t="shared" si="135"/>
        <v>5.059304145675477</v>
      </c>
      <c r="F2934">
        <v>128377731</v>
      </c>
      <c r="G2934">
        <v>2414902</v>
      </c>
      <c r="H2934">
        <f t="shared" si="136"/>
        <v>53.160637988622312</v>
      </c>
      <c r="K2934">
        <v>603375335</v>
      </c>
      <c r="L2934">
        <v>11350039</v>
      </c>
      <c r="M2934">
        <f t="shared" si="137"/>
        <v>53.160639800444741</v>
      </c>
    </row>
    <row r="2935" spans="1:13" x14ac:dyDescent="0.15">
      <c r="A2935" t="s">
        <v>3514</v>
      </c>
      <c r="B2935" s="6">
        <v>34928405</v>
      </c>
      <c r="C2935" s="7">
        <v>6905620</v>
      </c>
      <c r="D2935">
        <f t="shared" si="135"/>
        <v>5.0579680028730225</v>
      </c>
      <c r="F2935">
        <v>128453574</v>
      </c>
      <c r="G2935">
        <v>2416967</v>
      </c>
      <c r="H2935">
        <f t="shared" si="136"/>
        <v>53.146598195176018</v>
      </c>
      <c r="K2935">
        <v>603731797</v>
      </c>
      <c r="L2935">
        <v>11359744</v>
      </c>
      <c r="M2935">
        <f t="shared" si="137"/>
        <v>53.146602335404744</v>
      </c>
    </row>
    <row r="2936" spans="1:13" x14ac:dyDescent="0.15">
      <c r="A2936" t="s">
        <v>3515</v>
      </c>
      <c r="B2936" s="6">
        <v>34949031</v>
      </c>
      <c r="C2936" s="7">
        <v>6911520</v>
      </c>
      <c r="D2936">
        <f t="shared" si="135"/>
        <v>5.0566345753177302</v>
      </c>
      <c r="F2936">
        <v>128621170</v>
      </c>
      <c r="G2936">
        <v>3801336</v>
      </c>
      <c r="H2936">
        <f t="shared" si="136"/>
        <v>33.835780367744391</v>
      </c>
      <c r="K2936">
        <v>604519499</v>
      </c>
      <c r="L2936">
        <v>17866279</v>
      </c>
      <c r="M2936">
        <f t="shared" si="137"/>
        <v>33.835780746511347</v>
      </c>
    </row>
    <row r="2937" spans="1:13" x14ac:dyDescent="0.15">
      <c r="A2937" t="s">
        <v>3516</v>
      </c>
      <c r="B2937" s="6">
        <v>34969659</v>
      </c>
      <c r="C2937" s="7">
        <v>6917420</v>
      </c>
      <c r="D2937">
        <f t="shared" si="135"/>
        <v>5.0553037114993744</v>
      </c>
      <c r="F2937">
        <v>128697086</v>
      </c>
      <c r="G2937">
        <v>2421097</v>
      </c>
      <c r="H2937">
        <f t="shared" si="136"/>
        <v>53.156517892509058</v>
      </c>
      <c r="K2937">
        <v>604876304</v>
      </c>
      <c r="L2937">
        <v>11379155</v>
      </c>
      <c r="M2937">
        <f t="shared" si="137"/>
        <v>53.156522079187781</v>
      </c>
    </row>
    <row r="2938" spans="1:13" x14ac:dyDescent="0.15">
      <c r="A2938" t="s">
        <v>3517</v>
      </c>
      <c r="B2938" s="6">
        <v>34990288</v>
      </c>
      <c r="C2938" s="7">
        <v>6923320</v>
      </c>
      <c r="D2938">
        <f t="shared" si="135"/>
        <v>5.0539752604241892</v>
      </c>
      <c r="F2938">
        <v>128773006</v>
      </c>
      <c r="G2938">
        <v>2423162</v>
      </c>
      <c r="H2938">
        <f t="shared" si="136"/>
        <v>53.142549280650655</v>
      </c>
      <c r="K2938">
        <v>605233128</v>
      </c>
      <c r="L2938">
        <v>11388861</v>
      </c>
      <c r="M2938">
        <f t="shared" si="137"/>
        <v>53.142551129564232</v>
      </c>
    </row>
    <row r="2939" spans="1:13" x14ac:dyDescent="0.15">
      <c r="A2939" t="s">
        <v>3518</v>
      </c>
      <c r="B2939" s="6">
        <v>35010920</v>
      </c>
      <c r="C2939" s="7">
        <v>6929220</v>
      </c>
      <c r="D2939">
        <f t="shared" si="135"/>
        <v>5.0526495045618409</v>
      </c>
      <c r="F2939">
        <v>128940841</v>
      </c>
      <c r="G2939">
        <v>3811071</v>
      </c>
      <c r="H2939">
        <f t="shared" si="136"/>
        <v>33.833229819124334</v>
      </c>
      <c r="K2939">
        <v>606021952</v>
      </c>
      <c r="L2939">
        <v>17912033</v>
      </c>
      <c r="M2939">
        <f t="shared" si="137"/>
        <v>33.833231102242834</v>
      </c>
    </row>
    <row r="2940" spans="1:13" x14ac:dyDescent="0.15">
      <c r="A2940" t="s">
        <v>3519</v>
      </c>
      <c r="B2940" s="6">
        <v>35031554</v>
      </c>
      <c r="C2940" s="7">
        <v>6935120</v>
      </c>
      <c r="D2940">
        <f t="shared" si="135"/>
        <v>5.0513262928399216</v>
      </c>
      <c r="F2940">
        <v>129016833</v>
      </c>
      <c r="G2940">
        <v>2427292</v>
      </c>
      <c r="H2940">
        <f t="shared" si="136"/>
        <v>53.15258032408132</v>
      </c>
      <c r="K2940">
        <v>606379115</v>
      </c>
      <c r="L2940">
        <v>11408272</v>
      </c>
      <c r="M2940">
        <f t="shared" si="137"/>
        <v>53.152582178966277</v>
      </c>
    </row>
    <row r="2941" spans="1:13" x14ac:dyDescent="0.15">
      <c r="A2941" t="s">
        <v>3520</v>
      </c>
      <c r="B2941" s="6">
        <v>35052190</v>
      </c>
      <c r="C2941" s="7">
        <v>6941020</v>
      </c>
      <c r="D2941">
        <f t="shared" si="135"/>
        <v>5.0500056187707285</v>
      </c>
      <c r="F2941">
        <v>129184845</v>
      </c>
      <c r="G2941">
        <v>2429357</v>
      </c>
      <c r="H2941">
        <f t="shared" si="136"/>
        <v>53.176558653174482</v>
      </c>
      <c r="K2941">
        <v>607168771</v>
      </c>
      <c r="L2941">
        <v>11417977</v>
      </c>
      <c r="M2941">
        <f t="shared" si="137"/>
        <v>53.176562800923492</v>
      </c>
    </row>
    <row r="2942" spans="1:13" x14ac:dyDescent="0.15">
      <c r="A2942" t="s">
        <v>3521</v>
      </c>
      <c r="B2942" s="6">
        <v>35072827</v>
      </c>
      <c r="C2942" s="7">
        <v>6946920</v>
      </c>
      <c r="D2942">
        <f t="shared" si="135"/>
        <v>5.0486873319399104</v>
      </c>
      <c r="F2942">
        <v>129260903</v>
      </c>
      <c r="G2942">
        <v>2431422</v>
      </c>
      <c r="H2942">
        <f t="shared" si="136"/>
        <v>53.162677231677591</v>
      </c>
      <c r="K2942">
        <v>607526244</v>
      </c>
      <c r="L2942">
        <v>11427683</v>
      </c>
      <c r="M2942">
        <f t="shared" si="137"/>
        <v>53.162679083765276</v>
      </c>
    </row>
    <row r="2943" spans="1:13" x14ac:dyDescent="0.15">
      <c r="A2943" t="s">
        <v>3522</v>
      </c>
      <c r="B2943" s="6">
        <v>35093467</v>
      </c>
      <c r="C2943" s="7">
        <v>6952820</v>
      </c>
      <c r="D2943">
        <f t="shared" si="135"/>
        <v>5.0473717139232717</v>
      </c>
      <c r="F2943">
        <v>129429092</v>
      </c>
      <c r="G2943">
        <v>3824051</v>
      </c>
      <c r="H2943">
        <f t="shared" si="136"/>
        <v>33.846068475551192</v>
      </c>
      <c r="K2943">
        <v>608316732</v>
      </c>
      <c r="L2943">
        <v>17973039</v>
      </c>
      <c r="M2943">
        <f t="shared" si="137"/>
        <v>33.846069771506087</v>
      </c>
    </row>
    <row r="2944" spans="1:13" x14ac:dyDescent="0.15">
      <c r="A2944" t="s">
        <v>3523</v>
      </c>
      <c r="B2944" s="6">
        <v>35114108</v>
      </c>
      <c r="C2944" s="7">
        <v>6958720</v>
      </c>
      <c r="D2944">
        <f t="shared" si="135"/>
        <v>5.0460584705233149</v>
      </c>
      <c r="F2944">
        <v>129505219</v>
      </c>
      <c r="G2944">
        <v>2435552</v>
      </c>
      <c r="H2944">
        <f t="shared" si="136"/>
        <v>53.172840900132698</v>
      </c>
      <c r="K2944">
        <v>608674529</v>
      </c>
      <c r="L2944">
        <v>11447094</v>
      </c>
      <c r="M2944">
        <f t="shared" si="137"/>
        <v>53.172842731963236</v>
      </c>
    </row>
    <row r="2945" spans="1:13" x14ac:dyDescent="0.15">
      <c r="A2945" t="s">
        <v>3524</v>
      </c>
      <c r="B2945" s="6">
        <v>35134751</v>
      </c>
      <c r="C2945" s="7">
        <v>6964620</v>
      </c>
      <c r="D2945">
        <f t="shared" si="135"/>
        <v>5.0447477392880016</v>
      </c>
      <c r="F2945">
        <v>129581352</v>
      </c>
      <c r="G2945">
        <v>2437617</v>
      </c>
      <c r="H2945">
        <f t="shared" si="136"/>
        <v>53.159028674315941</v>
      </c>
      <c r="K2945">
        <v>609032354</v>
      </c>
      <c r="L2945">
        <v>11456799</v>
      </c>
      <c r="M2945">
        <f t="shared" si="137"/>
        <v>53.159032815361428</v>
      </c>
    </row>
    <row r="2946" spans="1:13" x14ac:dyDescent="0.15">
      <c r="A2946" t="s">
        <v>3525</v>
      </c>
      <c r="B2946" s="6">
        <v>35155397</v>
      </c>
      <c r="C2946" s="7">
        <v>6970520</v>
      </c>
      <c r="D2946">
        <f t="shared" ref="D2946:D3009" si="138">B2946/C2946</f>
        <v>5.043439657299599</v>
      </c>
      <c r="F2946">
        <v>129749781</v>
      </c>
      <c r="G2946">
        <v>3833786</v>
      </c>
      <c r="H2946">
        <f t="shared" ref="H2946:H3009" si="139">F2946/G2946</f>
        <v>33.843772448436091</v>
      </c>
      <c r="K2946">
        <v>609823970</v>
      </c>
      <c r="L2946">
        <v>18018794</v>
      </c>
      <c r="M2946">
        <f t="shared" ref="M2946:M3009" si="140">K2946/L2946</f>
        <v>33.843772785237455</v>
      </c>
    </row>
    <row r="2947" spans="1:13" x14ac:dyDescent="0.15">
      <c r="A2947" t="s">
        <v>3526</v>
      </c>
      <c r="B2947" s="6">
        <v>35176046</v>
      </c>
      <c r="C2947" s="7">
        <v>6976420</v>
      </c>
      <c r="D2947">
        <f t="shared" si="138"/>
        <v>5.0421342178366553</v>
      </c>
      <c r="F2947">
        <v>129825991</v>
      </c>
      <c r="G2947">
        <v>2441747</v>
      </c>
      <c r="H2947">
        <f t="shared" si="139"/>
        <v>53.169305009896604</v>
      </c>
      <c r="K2947">
        <v>610182157</v>
      </c>
      <c r="L2947">
        <v>11476210</v>
      </c>
      <c r="M2947">
        <f t="shared" si="140"/>
        <v>53.169309118602747</v>
      </c>
    </row>
    <row r="2948" spans="1:13" x14ac:dyDescent="0.15">
      <c r="A2948" t="s">
        <v>3527</v>
      </c>
      <c r="B2948" s="6">
        <v>35196697</v>
      </c>
      <c r="C2948" s="7">
        <v>6982320</v>
      </c>
      <c r="D2948">
        <f t="shared" si="138"/>
        <v>5.040831270981565</v>
      </c>
      <c r="F2948">
        <v>129902208</v>
      </c>
      <c r="G2948">
        <v>2443812</v>
      </c>
      <c r="H2948">
        <f t="shared" si="139"/>
        <v>53.155565158039977</v>
      </c>
      <c r="K2948">
        <v>610540377</v>
      </c>
      <c r="L2948">
        <v>11485916</v>
      </c>
      <c r="M2948">
        <f t="shared" si="140"/>
        <v>53.155566956958417</v>
      </c>
    </row>
    <row r="2949" spans="1:13" x14ac:dyDescent="0.15">
      <c r="A2949" t="s">
        <v>3529</v>
      </c>
      <c r="B2949" s="6">
        <v>35217349</v>
      </c>
      <c r="C2949" s="7">
        <v>6988220</v>
      </c>
      <c r="D2949">
        <f t="shared" si="138"/>
        <v>5.0395306673230094</v>
      </c>
      <c r="F2949">
        <v>130070876</v>
      </c>
      <c r="G2949">
        <v>3843521</v>
      </c>
      <c r="H2949">
        <f t="shared" si="139"/>
        <v>33.841593684540818</v>
      </c>
      <c r="K2949">
        <v>611333117</v>
      </c>
      <c r="L2949">
        <v>18064548</v>
      </c>
      <c r="M2949">
        <f t="shared" si="140"/>
        <v>33.841594984828845</v>
      </c>
    </row>
    <row r="2950" spans="1:13" x14ac:dyDescent="0.15">
      <c r="A2950" t="s">
        <v>3530</v>
      </c>
      <c r="B2950" s="6">
        <v>35238004</v>
      </c>
      <c r="C2950" s="7">
        <v>6994120</v>
      </c>
      <c r="D2950">
        <f t="shared" si="138"/>
        <v>5.0382326868855554</v>
      </c>
      <c r="F2950">
        <v>130147162</v>
      </c>
      <c r="G2950">
        <v>2447942</v>
      </c>
      <c r="H2950">
        <f t="shared" si="139"/>
        <v>53.165950010253511</v>
      </c>
      <c r="K2950">
        <v>611691661</v>
      </c>
      <c r="L2950">
        <v>11505327</v>
      </c>
      <c r="M2950">
        <f t="shared" si="140"/>
        <v>53.165951823881237</v>
      </c>
    </row>
    <row r="2951" spans="1:13" x14ac:dyDescent="0.15">
      <c r="A2951" t="s">
        <v>3531</v>
      </c>
      <c r="B2951" s="6">
        <v>35258660</v>
      </c>
      <c r="C2951" s="7">
        <v>7000020</v>
      </c>
      <c r="D2951">
        <f t="shared" si="138"/>
        <v>5.0369370373227502</v>
      </c>
      <c r="F2951">
        <v>130316007</v>
      </c>
      <c r="G2951">
        <v>2450007</v>
      </c>
      <c r="H2951">
        <f t="shared" si="139"/>
        <v>53.190054967189887</v>
      </c>
      <c r="K2951">
        <v>612485232</v>
      </c>
      <c r="L2951">
        <v>11515032</v>
      </c>
      <c r="M2951">
        <f t="shared" si="140"/>
        <v>53.190059046297051</v>
      </c>
    </row>
    <row r="2952" spans="1:13" x14ac:dyDescent="0.15">
      <c r="A2952" t="s">
        <v>3532</v>
      </c>
      <c r="B2952" s="6">
        <v>35279317</v>
      </c>
      <c r="C2952" s="7">
        <v>7005920</v>
      </c>
      <c r="D2952">
        <f t="shared" si="138"/>
        <v>5.0356437127457925</v>
      </c>
      <c r="F2952">
        <v>130392354</v>
      </c>
      <c r="G2952">
        <v>2452072</v>
      </c>
      <c r="H2952">
        <f t="shared" si="139"/>
        <v>53.176396941035989</v>
      </c>
      <c r="K2952">
        <v>612844063</v>
      </c>
      <c r="L2952">
        <v>11524738</v>
      </c>
      <c r="M2952">
        <f t="shared" si="140"/>
        <v>53.17639871726368</v>
      </c>
    </row>
    <row r="2953" spans="1:13" x14ac:dyDescent="0.15">
      <c r="A2953" t="s">
        <v>3533</v>
      </c>
      <c r="B2953" s="6">
        <v>35299976</v>
      </c>
      <c r="C2953" s="7">
        <v>7011820</v>
      </c>
      <c r="D2953">
        <f t="shared" si="138"/>
        <v>5.0343528499020227</v>
      </c>
      <c r="F2953">
        <v>130561373</v>
      </c>
      <c r="G2953">
        <v>3856501</v>
      </c>
      <c r="H2953">
        <f t="shared" si="139"/>
        <v>33.854878554420182</v>
      </c>
      <c r="K2953">
        <v>613638453</v>
      </c>
      <c r="L2953">
        <v>18125554</v>
      </c>
      <c r="M2953">
        <f t="shared" si="140"/>
        <v>33.854879856361904</v>
      </c>
    </row>
    <row r="2954" spans="1:13" x14ac:dyDescent="0.15">
      <c r="A2954" t="s">
        <v>3534</v>
      </c>
      <c r="B2954" s="6">
        <v>35320638</v>
      </c>
      <c r="C2954" s="7">
        <v>7017720</v>
      </c>
      <c r="D2954">
        <f t="shared" si="138"/>
        <v>5.0330645850789146</v>
      </c>
      <c r="F2954">
        <v>130637794</v>
      </c>
      <c r="G2954">
        <v>2456202</v>
      </c>
      <c r="H2954">
        <f t="shared" si="139"/>
        <v>53.186909708566318</v>
      </c>
      <c r="K2954">
        <v>613997631</v>
      </c>
      <c r="L2954">
        <v>11544149</v>
      </c>
      <c r="M2954">
        <f t="shared" si="140"/>
        <v>53.186911482171617</v>
      </c>
    </row>
    <row r="2955" spans="1:13" x14ac:dyDescent="0.15">
      <c r="A2955" t="s">
        <v>3535</v>
      </c>
      <c r="B2955" s="6">
        <v>35341303</v>
      </c>
      <c r="C2955" s="7">
        <v>7023620</v>
      </c>
      <c r="D2955">
        <f t="shared" si="138"/>
        <v>5.0317789117292788</v>
      </c>
      <c r="F2955">
        <v>130714225</v>
      </c>
      <c r="G2955">
        <v>2458267</v>
      </c>
      <c r="H2955">
        <f t="shared" si="139"/>
        <v>53.173322914069139</v>
      </c>
      <c r="K2955">
        <v>614356857</v>
      </c>
      <c r="L2955">
        <v>11553854</v>
      </c>
      <c r="M2955">
        <f t="shared" si="140"/>
        <v>53.173327012787247</v>
      </c>
    </row>
    <row r="2956" spans="1:13" x14ac:dyDescent="0.15">
      <c r="A2956" t="s">
        <v>3536</v>
      </c>
      <c r="B2956" s="6">
        <v>35361970</v>
      </c>
      <c r="C2956" s="7">
        <v>7029520</v>
      </c>
      <c r="D2956">
        <f t="shared" si="138"/>
        <v>5.0304956810706845</v>
      </c>
      <c r="F2956">
        <v>130883491</v>
      </c>
      <c r="G2956">
        <v>3866236</v>
      </c>
      <c r="H2956">
        <f t="shared" si="139"/>
        <v>33.852949225034372</v>
      </c>
      <c r="K2956">
        <v>615152407</v>
      </c>
      <c r="L2956">
        <v>18171309</v>
      </c>
      <c r="M2956">
        <f t="shared" si="140"/>
        <v>33.852949559109916</v>
      </c>
    </row>
    <row r="2957" spans="1:13" x14ac:dyDescent="0.15">
      <c r="A2957" t="s">
        <v>3537</v>
      </c>
      <c r="B2957" s="6">
        <v>35382639</v>
      </c>
      <c r="C2957" s="7">
        <v>7035420</v>
      </c>
      <c r="D2957">
        <f t="shared" si="138"/>
        <v>5.0292148869577087</v>
      </c>
      <c r="F2957">
        <v>130959992</v>
      </c>
      <c r="G2957">
        <v>2462397</v>
      </c>
      <c r="H2957">
        <f t="shared" si="139"/>
        <v>53.183947186420383</v>
      </c>
      <c r="K2957">
        <v>615511962</v>
      </c>
      <c r="L2957">
        <v>11573265</v>
      </c>
      <c r="M2957">
        <f t="shared" si="140"/>
        <v>53.183951287730821</v>
      </c>
    </row>
    <row r="2958" spans="1:13" x14ac:dyDescent="0.15">
      <c r="A2958" t="s">
        <v>3538</v>
      </c>
      <c r="B2958" s="6">
        <v>35403309</v>
      </c>
      <c r="C2958" s="7">
        <v>7041320</v>
      </c>
      <c r="D2958">
        <f t="shared" si="138"/>
        <v>5.0279363812466977</v>
      </c>
      <c r="F2958">
        <v>131036497</v>
      </c>
      <c r="G2958">
        <v>2464462</v>
      </c>
      <c r="H2958">
        <f t="shared" si="139"/>
        <v>53.170427054667506</v>
      </c>
      <c r="K2958">
        <v>615871535</v>
      </c>
      <c r="L2958">
        <v>11582971</v>
      </c>
      <c r="M2958">
        <f t="shared" si="140"/>
        <v>53.170428813125753</v>
      </c>
    </row>
    <row r="2959" spans="1:13" x14ac:dyDescent="0.15">
      <c r="A2959" t="s">
        <v>3539</v>
      </c>
      <c r="B2959" s="6">
        <v>35423980</v>
      </c>
      <c r="C2959" s="7">
        <v>7047220</v>
      </c>
      <c r="D2959">
        <f t="shared" si="138"/>
        <v>5.0266601581900376</v>
      </c>
      <c r="F2959">
        <v>131205993</v>
      </c>
      <c r="G2959">
        <v>3875971</v>
      </c>
      <c r="H2959">
        <f t="shared" si="139"/>
        <v>33.851128659115354</v>
      </c>
      <c r="K2959">
        <v>616668167</v>
      </c>
      <c r="L2959">
        <v>18217063</v>
      </c>
      <c r="M2959">
        <f t="shared" si="140"/>
        <v>33.851129954372993</v>
      </c>
    </row>
    <row r="2960" spans="1:13" x14ac:dyDescent="0.15">
      <c r="A2960" t="s">
        <v>3540</v>
      </c>
      <c r="B2960" s="6">
        <v>35444652</v>
      </c>
      <c r="C2960" s="7">
        <v>7053120</v>
      </c>
      <c r="D2960">
        <f t="shared" si="138"/>
        <v>5.0253862120593435</v>
      </c>
      <c r="F2960">
        <v>131282559</v>
      </c>
      <c r="G2960">
        <v>2468592</v>
      </c>
      <c r="H2960">
        <f t="shared" si="139"/>
        <v>53.181149011258242</v>
      </c>
      <c r="K2960">
        <v>617028027</v>
      </c>
      <c r="L2960">
        <v>11602382</v>
      </c>
      <c r="M2960">
        <f t="shared" si="140"/>
        <v>53.181150818857716</v>
      </c>
    </row>
    <row r="2961" spans="1:13" x14ac:dyDescent="0.15">
      <c r="A2961" t="s">
        <v>3541</v>
      </c>
      <c r="B2961" s="6">
        <v>35465326</v>
      </c>
      <c r="C2961" s="7">
        <v>7059020</v>
      </c>
      <c r="D2961">
        <f t="shared" si="138"/>
        <v>5.0241146788081066</v>
      </c>
      <c r="F2961">
        <v>131452230</v>
      </c>
      <c r="G2961">
        <v>2470657</v>
      </c>
      <c r="H2961">
        <f t="shared" si="139"/>
        <v>53.205374117087075</v>
      </c>
      <c r="K2961">
        <v>617825481</v>
      </c>
      <c r="L2961">
        <v>11612087</v>
      </c>
      <c r="M2961">
        <f t="shared" si="140"/>
        <v>53.205378240793408</v>
      </c>
    </row>
    <row r="2962" spans="1:13" x14ac:dyDescent="0.15">
      <c r="A2962" t="s">
        <v>3542</v>
      </c>
      <c r="B2962" s="6">
        <v>35486001</v>
      </c>
      <c r="C2962" s="7">
        <v>7064920</v>
      </c>
      <c r="D2962">
        <f t="shared" si="138"/>
        <v>5.0228454108468323</v>
      </c>
      <c r="F2962">
        <v>131528862</v>
      </c>
      <c r="G2962">
        <v>2472722</v>
      </c>
      <c r="H2962">
        <f t="shared" si="139"/>
        <v>53.191932615150428</v>
      </c>
      <c r="K2962">
        <v>618185651</v>
      </c>
      <c r="L2962">
        <v>11621793</v>
      </c>
      <c r="M2962">
        <f t="shared" si="140"/>
        <v>53.191934411497435</v>
      </c>
    </row>
    <row r="2963" spans="1:13" x14ac:dyDescent="0.15">
      <c r="A2963" t="s">
        <v>3543</v>
      </c>
      <c r="B2963" s="6">
        <v>35506679</v>
      </c>
      <c r="C2963" s="7">
        <v>7070820</v>
      </c>
      <c r="D2963">
        <f t="shared" si="138"/>
        <v>5.0215786853575679</v>
      </c>
      <c r="F2963">
        <v>131698710</v>
      </c>
      <c r="G2963">
        <v>3888951</v>
      </c>
      <c r="H2963">
        <f t="shared" si="139"/>
        <v>33.864841701528256</v>
      </c>
      <c r="K2963">
        <v>618983937</v>
      </c>
      <c r="L2963">
        <v>18278069</v>
      </c>
      <c r="M2963">
        <f t="shared" si="140"/>
        <v>33.864842998458975</v>
      </c>
    </row>
    <row r="2964" spans="1:13" x14ac:dyDescent="0.15">
      <c r="A2964" t="s">
        <v>3544</v>
      </c>
      <c r="B2964" s="6">
        <v>35527358</v>
      </c>
      <c r="C2964" s="7">
        <v>7076720</v>
      </c>
      <c r="D2964">
        <f t="shared" si="138"/>
        <v>5.0203142133643839</v>
      </c>
      <c r="F2964">
        <v>131775411</v>
      </c>
      <c r="G2964">
        <v>2476852</v>
      </c>
      <c r="H2964">
        <f t="shared" si="139"/>
        <v>53.202779576656177</v>
      </c>
      <c r="K2964">
        <v>619344431</v>
      </c>
      <c r="L2964">
        <v>11641204</v>
      </c>
      <c r="M2964">
        <f t="shared" si="140"/>
        <v>53.202781344610059</v>
      </c>
    </row>
    <row r="2965" spans="1:13" x14ac:dyDescent="0.15">
      <c r="A2965" t="s">
        <v>3545</v>
      </c>
      <c r="B2965" s="6">
        <v>35548039</v>
      </c>
      <c r="C2965" s="7">
        <v>7082620</v>
      </c>
      <c r="D2965">
        <f t="shared" si="138"/>
        <v>5.0190521304263109</v>
      </c>
      <c r="F2965">
        <v>131852119</v>
      </c>
      <c r="G2965">
        <v>2478917</v>
      </c>
      <c r="H2965">
        <f t="shared" si="139"/>
        <v>53.189404485910579</v>
      </c>
      <c r="K2965">
        <v>619704959</v>
      </c>
      <c r="L2965">
        <v>11650909</v>
      </c>
      <c r="M2965">
        <f t="shared" si="140"/>
        <v>53.18940856889364</v>
      </c>
    </row>
    <row r="2966" spans="1:13" x14ac:dyDescent="0.15">
      <c r="A2966" t="s">
        <v>3546</v>
      </c>
      <c r="B2966" s="6">
        <v>35568721</v>
      </c>
      <c r="C2966" s="7">
        <v>7088520</v>
      </c>
      <c r="D2966">
        <f t="shared" si="138"/>
        <v>5.0177922895047207</v>
      </c>
      <c r="F2966">
        <v>132022199</v>
      </c>
      <c r="G2966">
        <v>3898686</v>
      </c>
      <c r="H2966">
        <f t="shared" si="139"/>
        <v>33.86325520957574</v>
      </c>
      <c r="K2966">
        <v>620504335</v>
      </c>
      <c r="L2966">
        <v>18323824</v>
      </c>
      <c r="M2966">
        <f t="shared" si="140"/>
        <v>33.863255562812654</v>
      </c>
    </row>
    <row r="2967" spans="1:13" x14ac:dyDescent="0.15">
      <c r="A2967" t="s">
        <v>3547</v>
      </c>
      <c r="B2967" s="6">
        <v>35589404</v>
      </c>
      <c r="C2967" s="7">
        <v>7094420</v>
      </c>
      <c r="D2967">
        <f t="shared" si="138"/>
        <v>5.0165346850059622</v>
      </c>
      <c r="F2967">
        <v>132098970</v>
      </c>
      <c r="G2967">
        <v>2483047</v>
      </c>
      <c r="H2967">
        <f t="shared" si="139"/>
        <v>53.200350214877126</v>
      </c>
      <c r="K2967">
        <v>620865159</v>
      </c>
      <c r="L2967">
        <v>11670320</v>
      </c>
      <c r="M2967">
        <f t="shared" si="140"/>
        <v>53.2003543176194</v>
      </c>
    </row>
    <row r="2968" spans="1:13" x14ac:dyDescent="0.15">
      <c r="A2968" t="s">
        <v>3548</v>
      </c>
      <c r="B2968" s="6">
        <v>35610090</v>
      </c>
      <c r="C2968" s="7">
        <v>7100320</v>
      </c>
      <c r="D2968">
        <f t="shared" si="138"/>
        <v>5.0152795930324263</v>
      </c>
      <c r="F2968">
        <v>132175751</v>
      </c>
      <c r="G2968">
        <v>2485112</v>
      </c>
      <c r="H2968">
        <f t="shared" si="139"/>
        <v>53.187039859772916</v>
      </c>
      <c r="K2968">
        <v>621226029</v>
      </c>
      <c r="L2968">
        <v>11680026</v>
      </c>
      <c r="M2968">
        <f t="shared" si="140"/>
        <v>53.187041621311458</v>
      </c>
    </row>
    <row r="2969" spans="1:13" x14ac:dyDescent="0.15">
      <c r="A2969" t="s">
        <v>3549</v>
      </c>
      <c r="B2969" s="6">
        <v>35630777</v>
      </c>
      <c r="C2969" s="7">
        <v>7106220</v>
      </c>
      <c r="D2969">
        <f t="shared" si="138"/>
        <v>5.0140267258823963</v>
      </c>
      <c r="F2969">
        <v>132346066</v>
      </c>
      <c r="G2969">
        <v>3908421</v>
      </c>
      <c r="H2969">
        <f t="shared" si="139"/>
        <v>33.861773335062935</v>
      </c>
      <c r="K2969">
        <v>622026510</v>
      </c>
      <c r="L2969">
        <v>18369578</v>
      </c>
      <c r="M2969">
        <f t="shared" si="140"/>
        <v>33.861774614528436</v>
      </c>
    </row>
    <row r="2970" spans="1:13" x14ac:dyDescent="0.15">
      <c r="A2970" t="s">
        <v>3550</v>
      </c>
      <c r="B2970" s="6">
        <v>35651466</v>
      </c>
      <c r="C2970" s="7">
        <v>7112120</v>
      </c>
      <c r="D2970">
        <f t="shared" si="138"/>
        <v>5.0127762186239826</v>
      </c>
      <c r="F2970">
        <v>132422913</v>
      </c>
      <c r="G2970">
        <v>2489242</v>
      </c>
      <c r="H2970">
        <f t="shared" si="139"/>
        <v>53.19808720887724</v>
      </c>
      <c r="K2970">
        <v>622387691</v>
      </c>
      <c r="L2970">
        <v>11699437</v>
      </c>
      <c r="M2970">
        <f t="shared" si="140"/>
        <v>53.198089019155368</v>
      </c>
    </row>
    <row r="2971" spans="1:13" x14ac:dyDescent="0.15">
      <c r="A2971" t="s">
        <v>3551</v>
      </c>
      <c r="B2971" s="6">
        <v>35672157</v>
      </c>
      <c r="C2971" s="7">
        <v>7118020</v>
      </c>
      <c r="D2971">
        <f t="shared" si="138"/>
        <v>5.0115280653889709</v>
      </c>
      <c r="F2971">
        <v>132593406</v>
      </c>
      <c r="G2971">
        <v>2491307</v>
      </c>
      <c r="H2971">
        <f t="shared" si="139"/>
        <v>53.222427424640962</v>
      </c>
      <c r="K2971">
        <v>623189008</v>
      </c>
      <c r="L2971">
        <v>11709142</v>
      </c>
      <c r="M2971">
        <f t="shared" si="140"/>
        <v>53.222431498396723</v>
      </c>
    </row>
    <row r="2972" spans="1:13" x14ac:dyDescent="0.15">
      <c r="A2972" t="s">
        <v>3552</v>
      </c>
      <c r="B2972" s="6">
        <v>35692849</v>
      </c>
      <c r="C2972" s="7">
        <v>7123920</v>
      </c>
      <c r="D2972">
        <f t="shared" si="138"/>
        <v>5.0102821199564289</v>
      </c>
      <c r="F2972">
        <v>132670319</v>
      </c>
      <c r="G2972">
        <v>2493372</v>
      </c>
      <c r="H2972">
        <f t="shared" si="139"/>
        <v>53.20919581995787</v>
      </c>
      <c r="K2972">
        <v>623550499</v>
      </c>
      <c r="L2972">
        <v>11718848</v>
      </c>
      <c r="M2972">
        <f t="shared" si="140"/>
        <v>53.209197610550113</v>
      </c>
    </row>
    <row r="2973" spans="1:13" x14ac:dyDescent="0.15">
      <c r="A2973" t="s">
        <v>3553</v>
      </c>
      <c r="B2973" s="6">
        <v>35713542</v>
      </c>
      <c r="C2973" s="7">
        <v>7129820</v>
      </c>
      <c r="D2973">
        <f t="shared" si="138"/>
        <v>5.0090383768454183</v>
      </c>
      <c r="F2973">
        <v>132840983</v>
      </c>
      <c r="G2973">
        <v>3921401</v>
      </c>
      <c r="H2973">
        <f t="shared" si="139"/>
        <v>33.875898690289517</v>
      </c>
      <c r="K2973">
        <v>624352620</v>
      </c>
      <c r="L2973">
        <v>18430584</v>
      </c>
      <c r="M2973">
        <f t="shared" si="140"/>
        <v>33.875899971482184</v>
      </c>
    </row>
    <row r="2974" spans="1:13" x14ac:dyDescent="0.15">
      <c r="A2974" t="s">
        <v>3554</v>
      </c>
      <c r="B2974" s="6">
        <v>35734236</v>
      </c>
      <c r="C2974" s="7">
        <v>7135720</v>
      </c>
      <c r="D2974">
        <f t="shared" si="138"/>
        <v>5.0077968305931284</v>
      </c>
      <c r="F2974">
        <v>132917957</v>
      </c>
      <c r="G2974">
        <v>2497502</v>
      </c>
      <c r="H2974">
        <f t="shared" si="139"/>
        <v>53.220360584295825</v>
      </c>
      <c r="K2974">
        <v>624714397</v>
      </c>
      <c r="L2974">
        <v>11738259</v>
      </c>
      <c r="M2974">
        <f t="shared" si="140"/>
        <v>53.220362321192603</v>
      </c>
    </row>
    <row r="2975" spans="1:13" x14ac:dyDescent="0.15">
      <c r="A2975" t="s">
        <v>3555</v>
      </c>
      <c r="B2975" s="6">
        <v>35754931</v>
      </c>
      <c r="C2975" s="7">
        <v>7141620</v>
      </c>
      <c r="D2975">
        <f t="shared" si="138"/>
        <v>5.0065574757548008</v>
      </c>
      <c r="F2975">
        <v>132994935</v>
      </c>
      <c r="G2975">
        <v>2499567</v>
      </c>
      <c r="H2975">
        <f t="shared" si="139"/>
        <v>53.207189485218841</v>
      </c>
      <c r="K2975">
        <v>625076194</v>
      </c>
      <c r="L2975">
        <v>11747964</v>
      </c>
      <c r="M2975">
        <f t="shared" si="140"/>
        <v>53.207193518808879</v>
      </c>
    </row>
    <row r="2976" spans="1:13" x14ac:dyDescent="0.15">
      <c r="A2976" t="s">
        <v>3556</v>
      </c>
      <c r="B2976" s="6">
        <v>35775628</v>
      </c>
      <c r="C2976" s="7">
        <v>7147520</v>
      </c>
      <c r="D2976">
        <f t="shared" si="138"/>
        <v>5.0053204468123207</v>
      </c>
      <c r="F2976">
        <v>133165831</v>
      </c>
      <c r="G2976">
        <v>3931136</v>
      </c>
      <c r="H2976">
        <f t="shared" si="139"/>
        <v>33.874643614466656</v>
      </c>
      <c r="K2976">
        <v>625879405</v>
      </c>
      <c r="L2976">
        <v>18476339</v>
      </c>
      <c r="M2976">
        <f t="shared" si="140"/>
        <v>33.874643943261702</v>
      </c>
    </row>
    <row r="2977" spans="1:13" x14ac:dyDescent="0.15">
      <c r="A2977" t="s">
        <v>3557</v>
      </c>
      <c r="B2977" s="6">
        <v>35796328</v>
      </c>
      <c r="C2977" s="7">
        <v>7153420</v>
      </c>
      <c r="D2977">
        <f t="shared" si="138"/>
        <v>5.0040858778039032</v>
      </c>
      <c r="F2977">
        <v>133242881</v>
      </c>
      <c r="G2977">
        <v>2503697</v>
      </c>
      <c r="H2977">
        <f t="shared" si="139"/>
        <v>53.218452951774914</v>
      </c>
      <c r="K2977">
        <v>626241540</v>
      </c>
      <c r="L2977">
        <v>11767375</v>
      </c>
      <c r="M2977">
        <f t="shared" si="140"/>
        <v>53.218456962576617</v>
      </c>
    </row>
    <row r="2978" spans="1:13" x14ac:dyDescent="0.15">
      <c r="A2978" t="s">
        <v>3558</v>
      </c>
      <c r="B2978" s="6">
        <v>35817029</v>
      </c>
      <c r="C2978" s="7">
        <v>7159320</v>
      </c>
      <c r="D2978">
        <f t="shared" si="138"/>
        <v>5.0028534832917089</v>
      </c>
      <c r="F2978">
        <v>133319935</v>
      </c>
      <c r="G2978">
        <v>2505762</v>
      </c>
      <c r="H2978">
        <f t="shared" si="139"/>
        <v>53.205346317806722</v>
      </c>
      <c r="K2978">
        <v>626603694</v>
      </c>
      <c r="L2978">
        <v>11777081</v>
      </c>
      <c r="M2978">
        <f t="shared" si="140"/>
        <v>53.205348082432309</v>
      </c>
    </row>
    <row r="2979" spans="1:13" x14ac:dyDescent="0.15">
      <c r="A2979" t="s">
        <v>3559</v>
      </c>
      <c r="B2979" s="6">
        <v>35837731</v>
      </c>
      <c r="C2979" s="7">
        <v>7165220</v>
      </c>
      <c r="D2979">
        <f t="shared" si="138"/>
        <v>5.0016232579041535</v>
      </c>
      <c r="F2979">
        <v>133491067</v>
      </c>
      <c r="G2979">
        <v>3940871</v>
      </c>
      <c r="H2979">
        <f t="shared" si="139"/>
        <v>33.873493194778511</v>
      </c>
      <c r="K2979">
        <v>627408014</v>
      </c>
      <c r="L2979">
        <v>18522093</v>
      </c>
      <c r="M2979">
        <f t="shared" si="140"/>
        <v>33.873494426358839</v>
      </c>
    </row>
    <row r="2980" spans="1:13" x14ac:dyDescent="0.15">
      <c r="A2980" t="s">
        <v>3560</v>
      </c>
      <c r="B2980" s="6">
        <v>35858434</v>
      </c>
      <c r="C2980" s="7">
        <v>7171120</v>
      </c>
      <c r="D2980">
        <f t="shared" si="138"/>
        <v>5.0003951962873305</v>
      </c>
      <c r="F2980">
        <v>133568183</v>
      </c>
      <c r="G2980">
        <v>2509892</v>
      </c>
      <c r="H2980">
        <f t="shared" si="139"/>
        <v>53.216705340309467</v>
      </c>
      <c r="K2980">
        <v>627770460</v>
      </c>
      <c r="L2980">
        <v>11796492</v>
      </c>
      <c r="M2980">
        <f t="shared" si="140"/>
        <v>53.216707136324935</v>
      </c>
    </row>
    <row r="2981" spans="1:13" x14ac:dyDescent="0.15">
      <c r="A2981" t="s">
        <v>3561</v>
      </c>
      <c r="B2981" s="6">
        <v>35879139</v>
      </c>
      <c r="C2981" s="7">
        <v>7177520</v>
      </c>
      <c r="D2981">
        <f t="shared" si="138"/>
        <v>4.9988211805749057</v>
      </c>
      <c r="F2981">
        <v>133739490</v>
      </c>
      <c r="G2981">
        <v>2512132</v>
      </c>
      <c r="H2981">
        <f t="shared" si="139"/>
        <v>53.237445325325261</v>
      </c>
      <c r="K2981">
        <v>628575603</v>
      </c>
      <c r="L2981">
        <v>11807020</v>
      </c>
      <c r="M2981">
        <f t="shared" si="140"/>
        <v>53.237447128911441</v>
      </c>
    </row>
    <row r="2982" spans="1:13" x14ac:dyDescent="0.15">
      <c r="A2982" t="s">
        <v>3562</v>
      </c>
      <c r="B2982" s="6">
        <v>35899847</v>
      </c>
      <c r="C2982" s="7">
        <v>7183920</v>
      </c>
      <c r="D2982">
        <f t="shared" si="138"/>
        <v>4.997250386975356</v>
      </c>
      <c r="F2982">
        <v>133816678</v>
      </c>
      <c r="G2982">
        <v>2514372</v>
      </c>
      <c r="H2982">
        <f t="shared" si="139"/>
        <v>53.220715948157235</v>
      </c>
      <c r="K2982">
        <v>628938386</v>
      </c>
      <c r="L2982">
        <v>11817548</v>
      </c>
      <c r="M2982">
        <f t="shared" si="140"/>
        <v>53.220717698798431</v>
      </c>
    </row>
    <row r="2983" spans="1:13" x14ac:dyDescent="0.15">
      <c r="A2983" t="s">
        <v>3563</v>
      </c>
      <c r="B2983" s="6">
        <v>35920556</v>
      </c>
      <c r="C2983" s="7">
        <v>7190320</v>
      </c>
      <c r="D2983">
        <f t="shared" si="138"/>
        <v>4.9956825287330746</v>
      </c>
      <c r="F2983">
        <v>133988163</v>
      </c>
      <c r="G2983">
        <v>3954676</v>
      </c>
      <c r="H2983">
        <f t="shared" si="139"/>
        <v>33.880945746250767</v>
      </c>
      <c r="K2983">
        <v>629744366</v>
      </c>
      <c r="L2983">
        <v>18586977</v>
      </c>
      <c r="M2983">
        <f t="shared" si="140"/>
        <v>33.880946105437154</v>
      </c>
    </row>
    <row r="2984" spans="1:13" x14ac:dyDescent="0.15">
      <c r="A2984" t="s">
        <v>3564</v>
      </c>
      <c r="B2984" s="6">
        <v>35941266</v>
      </c>
      <c r="C2984" s="7">
        <v>7196720</v>
      </c>
      <c r="D2984">
        <f t="shared" si="138"/>
        <v>4.9941175980168744</v>
      </c>
      <c r="F2984">
        <v>134065414</v>
      </c>
      <c r="G2984">
        <v>2518852</v>
      </c>
      <c r="H2984">
        <f t="shared" si="139"/>
        <v>53.224807968074344</v>
      </c>
      <c r="K2984">
        <v>630107445</v>
      </c>
      <c r="L2984">
        <v>11838604</v>
      </c>
      <c r="M2984">
        <f t="shared" si="140"/>
        <v>53.224809698846251</v>
      </c>
    </row>
    <row r="2985" spans="1:13" x14ac:dyDescent="0.15">
      <c r="A2985" t="s">
        <v>3565</v>
      </c>
      <c r="B2985" s="6">
        <v>35961979</v>
      </c>
      <c r="C2985" s="7">
        <v>7203120</v>
      </c>
      <c r="D2985">
        <f t="shared" si="138"/>
        <v>4.9925558646808605</v>
      </c>
      <c r="F2985">
        <v>134142676</v>
      </c>
      <c r="G2985">
        <v>2521092</v>
      </c>
      <c r="H2985">
        <f t="shared" si="139"/>
        <v>53.208163763956257</v>
      </c>
      <c r="K2985">
        <v>630470577</v>
      </c>
      <c r="L2985">
        <v>11849132</v>
      </c>
      <c r="M2985">
        <f t="shared" si="140"/>
        <v>53.20816554326511</v>
      </c>
    </row>
    <row r="2986" spans="1:13" x14ac:dyDescent="0.15">
      <c r="A2986" t="s">
        <v>3566</v>
      </c>
      <c r="B2986" s="6">
        <v>35982693</v>
      </c>
      <c r="C2986" s="7">
        <v>7209520</v>
      </c>
      <c r="D2986">
        <f t="shared" si="138"/>
        <v>4.9909970427989654</v>
      </c>
      <c r="F2986">
        <v>134314396</v>
      </c>
      <c r="G2986">
        <v>3965236</v>
      </c>
      <c r="H2986">
        <f t="shared" si="139"/>
        <v>33.872989148691275</v>
      </c>
      <c r="K2986">
        <v>631277661</v>
      </c>
      <c r="L2986">
        <v>18636609</v>
      </c>
      <c r="M2986">
        <f t="shared" si="140"/>
        <v>33.872989501469931</v>
      </c>
    </row>
    <row r="2987" spans="1:13" x14ac:dyDescent="0.15">
      <c r="A2987" t="s">
        <v>3567</v>
      </c>
      <c r="B2987" s="6">
        <v>36003408</v>
      </c>
      <c r="C2987" s="7">
        <v>7215920</v>
      </c>
      <c r="D2987">
        <f t="shared" si="138"/>
        <v>4.9894411246244417</v>
      </c>
      <c r="F2987">
        <v>134391720</v>
      </c>
      <c r="G2987">
        <v>2525572</v>
      </c>
      <c r="H2987">
        <f t="shared" si="139"/>
        <v>53.21238911422838</v>
      </c>
      <c r="K2987">
        <v>631641084</v>
      </c>
      <c r="L2987">
        <v>11870188</v>
      </c>
      <c r="M2987">
        <f t="shared" si="140"/>
        <v>53.212390907372317</v>
      </c>
    </row>
    <row r="2988" spans="1:13" x14ac:dyDescent="0.15">
      <c r="A2988" t="s">
        <v>3568</v>
      </c>
      <c r="B2988" s="6">
        <v>36024124</v>
      </c>
      <c r="C2988" s="7">
        <v>7222320</v>
      </c>
      <c r="D2988">
        <f t="shared" si="138"/>
        <v>4.9878881024379975</v>
      </c>
      <c r="F2988">
        <v>134469048</v>
      </c>
      <c r="G2988">
        <v>2527812</v>
      </c>
      <c r="H2988">
        <f t="shared" si="139"/>
        <v>53.195826271890475</v>
      </c>
      <c r="K2988">
        <v>632004525</v>
      </c>
      <c r="L2988">
        <v>11880716</v>
      </c>
      <c r="M2988">
        <f t="shared" si="140"/>
        <v>53.195828012385789</v>
      </c>
    </row>
    <row r="2989" spans="1:13" x14ac:dyDescent="0.15">
      <c r="A2989" t="s">
        <v>3569</v>
      </c>
      <c r="B2989" s="6">
        <v>36044843</v>
      </c>
      <c r="C2989" s="7">
        <v>7228720</v>
      </c>
      <c r="D2989">
        <f t="shared" si="138"/>
        <v>4.9863382452218374</v>
      </c>
      <c r="F2989">
        <v>134641004</v>
      </c>
      <c r="G2989">
        <v>3975796</v>
      </c>
      <c r="H2989">
        <f t="shared" si="139"/>
        <v>33.8651691384568</v>
      </c>
      <c r="K2989">
        <v>632812718</v>
      </c>
      <c r="L2989">
        <v>18686241</v>
      </c>
      <c r="M2989">
        <f t="shared" si="140"/>
        <v>33.865169458105562</v>
      </c>
    </row>
    <row r="2990" spans="1:13" x14ac:dyDescent="0.15">
      <c r="A2990" t="s">
        <v>3570</v>
      </c>
      <c r="B2990" s="6">
        <v>36065563</v>
      </c>
      <c r="C2990" s="7">
        <v>7235120</v>
      </c>
      <c r="D2990">
        <f t="shared" si="138"/>
        <v>4.9847912681475908</v>
      </c>
      <c r="F2990">
        <v>134718402</v>
      </c>
      <c r="G2990">
        <v>2532292</v>
      </c>
      <c r="H2990">
        <f t="shared" si="139"/>
        <v>53.200184654850233</v>
      </c>
      <c r="K2990">
        <v>633176489</v>
      </c>
      <c r="L2990">
        <v>11901772</v>
      </c>
      <c r="M2990">
        <f t="shared" si="140"/>
        <v>53.200186409217046</v>
      </c>
    </row>
    <row r="2991" spans="1:13" x14ac:dyDescent="0.15">
      <c r="A2991" t="s">
        <v>3571</v>
      </c>
      <c r="B2991" s="6">
        <v>36086284</v>
      </c>
      <c r="C2991" s="7">
        <v>7241520</v>
      </c>
      <c r="D2991">
        <f t="shared" si="138"/>
        <v>4.9832471635789171</v>
      </c>
      <c r="F2991">
        <v>134890529</v>
      </c>
      <c r="G2991">
        <v>2534532</v>
      </c>
      <c r="H2991">
        <f t="shared" si="139"/>
        <v>53.221079473449144</v>
      </c>
      <c r="K2991">
        <v>633985486</v>
      </c>
      <c r="L2991">
        <v>11912300</v>
      </c>
      <c r="M2991">
        <f t="shared" si="140"/>
        <v>53.221081235361765</v>
      </c>
    </row>
    <row r="2992" spans="1:13" x14ac:dyDescent="0.15">
      <c r="A2992" t="s">
        <v>3572</v>
      </c>
      <c r="B2992" s="6">
        <v>36107006</v>
      </c>
      <c r="C2992" s="7">
        <v>7247920</v>
      </c>
      <c r="D2992">
        <f t="shared" si="138"/>
        <v>4.9817059239064445</v>
      </c>
      <c r="F2992">
        <v>134967988</v>
      </c>
      <c r="G2992">
        <v>2536772</v>
      </c>
      <c r="H2992">
        <f t="shared" si="139"/>
        <v>53.204619098602478</v>
      </c>
      <c r="K2992">
        <v>634349543</v>
      </c>
      <c r="L2992">
        <v>11922828</v>
      </c>
      <c r="M2992">
        <f t="shared" si="140"/>
        <v>53.204620833245265</v>
      </c>
    </row>
    <row r="2993" spans="1:13" x14ac:dyDescent="0.15">
      <c r="A2993" t="s">
        <v>3573</v>
      </c>
      <c r="B2993" s="6">
        <v>36127731</v>
      </c>
      <c r="C2993" s="7">
        <v>7254320</v>
      </c>
      <c r="D2993">
        <f t="shared" si="138"/>
        <v>4.980167817245448</v>
      </c>
      <c r="F2993">
        <v>135140293</v>
      </c>
      <c r="G2993">
        <v>3989876</v>
      </c>
      <c r="H2993">
        <f t="shared" si="139"/>
        <v>33.870800245421158</v>
      </c>
      <c r="K2993">
        <v>635159377</v>
      </c>
      <c r="L2993">
        <v>18752417</v>
      </c>
      <c r="M2993">
        <f t="shared" si="140"/>
        <v>33.870800601330487</v>
      </c>
    </row>
    <row r="2994" spans="1:13" x14ac:dyDescent="0.15">
      <c r="A2994" t="s">
        <v>3574</v>
      </c>
      <c r="B2994" s="6">
        <v>36148459</v>
      </c>
      <c r="C2994" s="7">
        <v>7260720</v>
      </c>
      <c r="D2994">
        <f t="shared" si="138"/>
        <v>4.9786328353110987</v>
      </c>
      <c r="F2994">
        <v>135217829</v>
      </c>
      <c r="G2994">
        <v>2541252</v>
      </c>
      <c r="H2994">
        <f t="shared" si="139"/>
        <v>53.209138251539002</v>
      </c>
      <c r="K2994">
        <v>635523796</v>
      </c>
      <c r="L2994">
        <v>11943884</v>
      </c>
      <c r="M2994">
        <f t="shared" si="140"/>
        <v>53.209140008392581</v>
      </c>
    </row>
    <row r="2995" spans="1:13" x14ac:dyDescent="0.15">
      <c r="A2995" t="s">
        <v>3575</v>
      </c>
      <c r="B2995" s="6">
        <v>36169189</v>
      </c>
      <c r="C2995" s="7">
        <v>7267120</v>
      </c>
      <c r="D2995">
        <f t="shared" si="138"/>
        <v>4.9771008322416579</v>
      </c>
      <c r="F2995">
        <v>135295371</v>
      </c>
      <c r="G2995">
        <v>2543492</v>
      </c>
      <c r="H2995">
        <f t="shared" si="139"/>
        <v>53.192764514297664</v>
      </c>
      <c r="K2995">
        <v>635888243</v>
      </c>
      <c r="L2995">
        <v>11954412</v>
      </c>
      <c r="M2995">
        <f t="shared" si="140"/>
        <v>53.192766235595691</v>
      </c>
    </row>
    <row r="2996" spans="1:13" x14ac:dyDescent="0.15">
      <c r="A2996" t="s">
        <v>3576</v>
      </c>
      <c r="B2996" s="6">
        <v>36189921</v>
      </c>
      <c r="C2996" s="7">
        <v>7273520</v>
      </c>
      <c r="D2996">
        <f t="shared" si="138"/>
        <v>4.975571800173781</v>
      </c>
      <c r="F2996">
        <v>135467921</v>
      </c>
      <c r="G2996">
        <v>4000436</v>
      </c>
      <c r="H2996">
        <f t="shared" si="139"/>
        <v>33.863289151482491</v>
      </c>
      <c r="K2996">
        <v>636699228</v>
      </c>
      <c r="L2996">
        <v>18802049</v>
      </c>
      <c r="M2996">
        <f t="shared" si="140"/>
        <v>33.863289474460998</v>
      </c>
    </row>
    <row r="2997" spans="1:13" x14ac:dyDescent="0.15">
      <c r="A2997" t="s">
        <v>3577</v>
      </c>
      <c r="B2997" s="6">
        <v>36210654</v>
      </c>
      <c r="C2997" s="7">
        <v>7279920</v>
      </c>
      <c r="D2997">
        <f t="shared" si="138"/>
        <v>4.9740455939076256</v>
      </c>
      <c r="F2997">
        <v>135545530</v>
      </c>
      <c r="G2997">
        <v>2547972</v>
      </c>
      <c r="H2997">
        <f t="shared" si="139"/>
        <v>53.19741739705146</v>
      </c>
      <c r="K2997">
        <v>637063991</v>
      </c>
      <c r="L2997">
        <v>11975468</v>
      </c>
      <c r="M2997">
        <f t="shared" si="140"/>
        <v>53.197419173931237</v>
      </c>
    </row>
    <row r="2998" spans="1:13" x14ac:dyDescent="0.15">
      <c r="A2998" t="s">
        <v>3578</v>
      </c>
      <c r="B2998" s="6">
        <v>36231389</v>
      </c>
      <c r="C2998" s="7">
        <v>7286320</v>
      </c>
      <c r="D2998">
        <f t="shared" si="138"/>
        <v>4.9725223432404837</v>
      </c>
      <c r="F2998">
        <v>135623146</v>
      </c>
      <c r="G2998">
        <v>2550212</v>
      </c>
      <c r="H2998">
        <f t="shared" si="139"/>
        <v>53.181126118142338</v>
      </c>
      <c r="K2998">
        <v>637428786</v>
      </c>
      <c r="L2998">
        <v>11985996</v>
      </c>
      <c r="M2998">
        <f t="shared" si="140"/>
        <v>53.181127876231564</v>
      </c>
    </row>
    <row r="2999" spans="1:13" x14ac:dyDescent="0.15">
      <c r="A2999" t="s">
        <v>3579</v>
      </c>
      <c r="B2999" s="6">
        <v>36252126</v>
      </c>
      <c r="C2999" s="7">
        <v>7292720</v>
      </c>
      <c r="D2999">
        <f t="shared" si="138"/>
        <v>4.9710020403909656</v>
      </c>
      <c r="F2999">
        <v>135795931</v>
      </c>
      <c r="G2999">
        <v>4010996</v>
      </c>
      <c r="H2999">
        <f t="shared" si="139"/>
        <v>33.855912845587483</v>
      </c>
      <c r="K2999">
        <v>638240875</v>
      </c>
      <c r="L2999">
        <v>18851681</v>
      </c>
      <c r="M2999">
        <f t="shared" si="140"/>
        <v>33.855913167637411</v>
      </c>
    </row>
    <row r="3000" spans="1:13" x14ac:dyDescent="0.15">
      <c r="A3000" t="s">
        <v>3580</v>
      </c>
      <c r="B3000" s="6">
        <v>36272865</v>
      </c>
      <c r="C3000" s="7">
        <v>7299120</v>
      </c>
      <c r="D3000">
        <f t="shared" si="138"/>
        <v>4.9694846776049717</v>
      </c>
      <c r="F3000">
        <v>135873617</v>
      </c>
      <c r="G3000">
        <v>2554692</v>
      </c>
      <c r="H3000">
        <f t="shared" si="139"/>
        <v>53.185909299438052</v>
      </c>
      <c r="K3000">
        <v>638605999</v>
      </c>
      <c r="L3000">
        <v>12007052</v>
      </c>
      <c r="M3000">
        <f t="shared" si="140"/>
        <v>53.185910996304507</v>
      </c>
    </row>
    <row r="3001" spans="1:13" x14ac:dyDescent="0.15">
      <c r="A3001" t="s">
        <v>3581</v>
      </c>
      <c r="B3001" s="6">
        <v>36293606</v>
      </c>
      <c r="C3001" s="7">
        <v>7305520</v>
      </c>
      <c r="D3001">
        <f t="shared" si="138"/>
        <v>4.9679702471555753</v>
      </c>
      <c r="F3001">
        <v>136046581</v>
      </c>
      <c r="G3001">
        <v>2556932</v>
      </c>
      <c r="H3001">
        <f t="shared" si="139"/>
        <v>53.206960920352984</v>
      </c>
      <c r="K3001">
        <v>639418930</v>
      </c>
      <c r="L3001">
        <v>12017580</v>
      </c>
      <c r="M3001">
        <f t="shared" si="140"/>
        <v>53.206962633075875</v>
      </c>
    </row>
    <row r="3002" spans="1:13" x14ac:dyDescent="0.15">
      <c r="A3002" t="s">
        <v>3582</v>
      </c>
      <c r="B3002" s="6">
        <v>36314350</v>
      </c>
      <c r="C3002" s="7">
        <v>7311920</v>
      </c>
      <c r="D3002">
        <f t="shared" si="138"/>
        <v>4.9664588781058869</v>
      </c>
      <c r="F3002">
        <v>136124340</v>
      </c>
      <c r="G3002">
        <v>2559172</v>
      </c>
      <c r="H3002">
        <f t="shared" si="139"/>
        <v>53.190774203531454</v>
      </c>
      <c r="K3002">
        <v>639784398</v>
      </c>
      <c r="L3002">
        <v>12028108</v>
      </c>
      <c r="M3002">
        <f t="shared" si="140"/>
        <v>53.190775972413952</v>
      </c>
    </row>
    <row r="3003" spans="1:13" x14ac:dyDescent="0.15">
      <c r="A3003" t="s">
        <v>3583</v>
      </c>
      <c r="B3003" s="6">
        <v>36335097</v>
      </c>
      <c r="C3003" s="7">
        <v>7318320</v>
      </c>
      <c r="D3003">
        <f t="shared" si="138"/>
        <v>4.9649505624241632</v>
      </c>
      <c r="F3003">
        <v>136297490</v>
      </c>
      <c r="G3003">
        <v>4025076</v>
      </c>
      <c r="H3003">
        <f t="shared" si="139"/>
        <v>33.862091051200025</v>
      </c>
      <c r="K3003">
        <v>640598203</v>
      </c>
      <c r="L3003">
        <v>18917857</v>
      </c>
      <c r="M3003">
        <f t="shared" si="140"/>
        <v>33.862091409190796</v>
      </c>
    </row>
    <row r="3004" spans="1:13" x14ac:dyDescent="0.15">
      <c r="A3004" t="s">
        <v>3584</v>
      </c>
      <c r="B3004" s="6">
        <v>36355847</v>
      </c>
      <c r="C3004" s="7">
        <v>7324720</v>
      </c>
      <c r="D3004">
        <f t="shared" si="138"/>
        <v>4.9634452921067291</v>
      </c>
      <c r="F3004">
        <v>136375326</v>
      </c>
      <c r="G3004">
        <v>2563652</v>
      </c>
      <c r="H3004">
        <f t="shared" si="139"/>
        <v>53.195724692743006</v>
      </c>
      <c r="K3004">
        <v>640964032</v>
      </c>
      <c r="L3004">
        <v>12049164</v>
      </c>
      <c r="M3004">
        <f t="shared" si="140"/>
        <v>53.195726442100046</v>
      </c>
    </row>
    <row r="3005" spans="1:13" x14ac:dyDescent="0.15">
      <c r="A3005" t="s">
        <v>3585</v>
      </c>
      <c r="B3005" s="6">
        <v>36376600</v>
      </c>
      <c r="C3005" s="7">
        <v>7331120</v>
      </c>
      <c r="D3005">
        <f t="shared" si="138"/>
        <v>4.9619430591778606</v>
      </c>
      <c r="F3005">
        <v>136453173</v>
      </c>
      <c r="G3005">
        <v>2565892</v>
      </c>
      <c r="H3005">
        <f t="shared" si="139"/>
        <v>53.179624473672312</v>
      </c>
      <c r="K3005">
        <v>641329913</v>
      </c>
      <c r="L3005">
        <v>12059692</v>
      </c>
      <c r="M3005">
        <f t="shared" si="140"/>
        <v>53.179626229260251</v>
      </c>
    </row>
    <row r="3006" spans="1:13" x14ac:dyDescent="0.15">
      <c r="A3006" t="s">
        <v>3586</v>
      </c>
      <c r="B3006" s="6">
        <v>36397356</v>
      </c>
      <c r="C3006" s="7">
        <v>7337520</v>
      </c>
      <c r="D3006">
        <f t="shared" si="138"/>
        <v>4.9604438556896611</v>
      </c>
      <c r="F3006">
        <v>136626574</v>
      </c>
      <c r="G3006">
        <v>4035636</v>
      </c>
      <c r="H3006">
        <f t="shared" si="139"/>
        <v>33.855029046227159</v>
      </c>
      <c r="K3006">
        <v>642144897</v>
      </c>
      <c r="L3006">
        <v>18967489</v>
      </c>
      <c r="M3006">
        <f t="shared" si="140"/>
        <v>33.855029361029288</v>
      </c>
    </row>
    <row r="3007" spans="1:13" x14ac:dyDescent="0.15">
      <c r="A3007" t="s">
        <v>3587</v>
      </c>
      <c r="B3007" s="6">
        <v>36418115</v>
      </c>
      <c r="C3007" s="7">
        <v>7343920</v>
      </c>
      <c r="D3007">
        <f t="shared" si="138"/>
        <v>4.9589476737219362</v>
      </c>
      <c r="F3007">
        <v>136704499</v>
      </c>
      <c r="G3007">
        <v>2570372</v>
      </c>
      <c r="H3007">
        <f t="shared" si="139"/>
        <v>53.18471373015268</v>
      </c>
      <c r="K3007">
        <v>642511145</v>
      </c>
      <c r="L3007">
        <v>12080748</v>
      </c>
      <c r="M3007">
        <f t="shared" si="140"/>
        <v>53.184715466293973</v>
      </c>
    </row>
    <row r="3008" spans="1:13" x14ac:dyDescent="0.15">
      <c r="A3008" t="s">
        <v>3588</v>
      </c>
      <c r="B3008" s="6">
        <v>36438875</v>
      </c>
      <c r="C3008" s="7">
        <v>7350320</v>
      </c>
      <c r="D3008">
        <f t="shared" si="138"/>
        <v>4.9574542332850813</v>
      </c>
      <c r="F3008">
        <v>136782426</v>
      </c>
      <c r="G3008">
        <v>2572612</v>
      </c>
      <c r="H3008">
        <f t="shared" si="139"/>
        <v>53.168696251125318</v>
      </c>
      <c r="K3008">
        <v>642877402</v>
      </c>
      <c r="L3008">
        <v>12091276</v>
      </c>
      <c r="M3008">
        <f t="shared" si="140"/>
        <v>53.168697993495478</v>
      </c>
    </row>
    <row r="3009" spans="1:13" x14ac:dyDescent="0.15">
      <c r="A3009" t="s">
        <v>3589</v>
      </c>
      <c r="B3009" s="6">
        <v>36459638</v>
      </c>
      <c r="C3009" s="7">
        <v>7356720</v>
      </c>
      <c r="D3009">
        <f t="shared" si="138"/>
        <v>4.9559637990843743</v>
      </c>
      <c r="F3009">
        <v>136956071</v>
      </c>
      <c r="G3009">
        <v>4046196</v>
      </c>
      <c r="H3009">
        <f t="shared" si="139"/>
        <v>33.84810597410506</v>
      </c>
      <c r="K3009">
        <v>643693533</v>
      </c>
      <c r="L3009">
        <v>19017121</v>
      </c>
      <c r="M3009">
        <f t="shared" si="140"/>
        <v>33.848106293271208</v>
      </c>
    </row>
    <row r="3010" spans="1:13" x14ac:dyDescent="0.15">
      <c r="A3010" t="s">
        <v>3590</v>
      </c>
      <c r="B3010" s="6">
        <v>36480402</v>
      </c>
      <c r="C3010" s="7">
        <v>7363120</v>
      </c>
      <c r="D3010">
        <f t="shared" ref="D3010:D3073" si="141">B3010/C3010</f>
        <v>4.9544760916567974</v>
      </c>
      <c r="F3010">
        <v>137034069</v>
      </c>
      <c r="G3010">
        <v>2577092</v>
      </c>
      <c r="H3010">
        <f t="shared" ref="H3010:H3073" si="142">F3010/G3010</f>
        <v>53.173914241323168</v>
      </c>
      <c r="K3010">
        <v>644060124</v>
      </c>
      <c r="L3010">
        <v>12112332</v>
      </c>
      <c r="M3010">
        <f t="shared" ref="M3010:M3073" si="143">K3010/L3010</f>
        <v>53.173915972580673</v>
      </c>
    </row>
    <row r="3011" spans="1:13" x14ac:dyDescent="0.15">
      <c r="A3011" t="s">
        <v>3591</v>
      </c>
      <c r="B3011" s="6">
        <v>36501169</v>
      </c>
      <c r="C3011" s="7">
        <v>7369520</v>
      </c>
      <c r="D3011">
        <f t="shared" si="141"/>
        <v>4.9529913752863148</v>
      </c>
      <c r="F3011">
        <v>137207894</v>
      </c>
      <c r="G3011">
        <v>2579332</v>
      </c>
      <c r="H3011">
        <f t="shared" si="142"/>
        <v>53.195127265509058</v>
      </c>
      <c r="K3011">
        <v>644877101</v>
      </c>
      <c r="L3011">
        <v>12122860</v>
      </c>
      <c r="M3011">
        <f t="shared" si="143"/>
        <v>53.195128954718605</v>
      </c>
    </row>
    <row r="3012" spans="1:13" x14ac:dyDescent="0.15">
      <c r="A3012" t="s">
        <v>3592</v>
      </c>
      <c r="B3012" s="6">
        <v>36521937</v>
      </c>
      <c r="C3012" s="7">
        <v>7375920</v>
      </c>
      <c r="D3012">
        <f t="shared" si="141"/>
        <v>4.9515093710343931</v>
      </c>
      <c r="F3012">
        <v>137285960</v>
      </c>
      <c r="G3012">
        <v>2581572</v>
      </c>
      <c r="H3012">
        <f t="shared" si="142"/>
        <v>53.179210186661457</v>
      </c>
      <c r="K3012">
        <v>645244012</v>
      </c>
      <c r="L3012">
        <v>12133388</v>
      </c>
      <c r="M3012">
        <f t="shared" si="143"/>
        <v>53.179211939814337</v>
      </c>
    </row>
    <row r="3013" spans="1:13" x14ac:dyDescent="0.15">
      <c r="A3013" t="s">
        <v>3593</v>
      </c>
      <c r="B3013" s="6">
        <v>36542707</v>
      </c>
      <c r="C3013" s="7">
        <v>7382320</v>
      </c>
      <c r="D3013">
        <f t="shared" si="141"/>
        <v>4.9500302073061047</v>
      </c>
      <c r="F3013">
        <v>137459959</v>
      </c>
      <c r="G3013">
        <v>4060276</v>
      </c>
      <c r="H3013">
        <f t="shared" si="142"/>
        <v>33.854831297182756</v>
      </c>
      <c r="K3013">
        <v>646061807</v>
      </c>
      <c r="L3013">
        <v>19083297</v>
      </c>
      <c r="M3013">
        <f t="shared" si="143"/>
        <v>33.854831636273332</v>
      </c>
    </row>
    <row r="3014" spans="1:13" x14ac:dyDescent="0.15">
      <c r="A3014" t="s">
        <v>3594</v>
      </c>
      <c r="B3014" s="6">
        <v>36563479</v>
      </c>
      <c r="C3014" s="7">
        <v>7388720</v>
      </c>
      <c r="D3014">
        <f t="shared" si="141"/>
        <v>4.9485538767201893</v>
      </c>
      <c r="F3014">
        <v>137538096</v>
      </c>
      <c r="G3014">
        <v>2586052</v>
      </c>
      <c r="H3014">
        <f t="shared" si="142"/>
        <v>53.18458252192918</v>
      </c>
      <c r="K3014">
        <v>646429051</v>
      </c>
      <c r="L3014">
        <v>12154444</v>
      </c>
      <c r="M3014">
        <f t="shared" si="143"/>
        <v>53.184584255766865</v>
      </c>
    </row>
    <row r="3015" spans="1:13" x14ac:dyDescent="0.15">
      <c r="A3015" t="s">
        <v>3595</v>
      </c>
      <c r="B3015" s="6">
        <v>36584252</v>
      </c>
      <c r="C3015" s="7">
        <v>7395120</v>
      </c>
      <c r="D3015">
        <f t="shared" si="141"/>
        <v>4.9470802366966327</v>
      </c>
      <c r="F3015">
        <v>137616236</v>
      </c>
      <c r="G3015">
        <v>2588292</v>
      </c>
      <c r="H3015">
        <f t="shared" si="142"/>
        <v>53.168744484779921</v>
      </c>
      <c r="K3015">
        <v>646796309</v>
      </c>
      <c r="L3015">
        <v>12164972</v>
      </c>
      <c r="M3015">
        <f t="shared" si="143"/>
        <v>53.168746216596304</v>
      </c>
    </row>
    <row r="3016" spans="1:13" x14ac:dyDescent="0.15">
      <c r="A3016" t="s">
        <v>3596</v>
      </c>
      <c r="B3016" s="6">
        <v>36605027</v>
      </c>
      <c r="C3016" s="7">
        <v>7401520</v>
      </c>
      <c r="D3016">
        <f t="shared" si="141"/>
        <v>4.9456094153633305</v>
      </c>
      <c r="F3016">
        <v>137790472</v>
      </c>
      <c r="G3016">
        <v>4070836</v>
      </c>
      <c r="H3016">
        <f t="shared" si="142"/>
        <v>33.848200222263927</v>
      </c>
      <c r="K3016">
        <v>647615218</v>
      </c>
      <c r="L3016">
        <v>19132929</v>
      </c>
      <c r="M3016">
        <f t="shared" si="143"/>
        <v>33.848200555178977</v>
      </c>
    </row>
    <row r="3017" spans="1:13" x14ac:dyDescent="0.15">
      <c r="A3017" t="s">
        <v>3597</v>
      </c>
      <c r="B3017" s="6">
        <v>36625804</v>
      </c>
      <c r="C3017" s="7">
        <v>7407920</v>
      </c>
      <c r="D3017">
        <f t="shared" si="141"/>
        <v>4.9441414054147454</v>
      </c>
      <c r="F3017">
        <v>137868682</v>
      </c>
      <c r="G3017">
        <v>2592772</v>
      </c>
      <c r="H3017">
        <f t="shared" si="142"/>
        <v>53.174240542554458</v>
      </c>
      <c r="K3017">
        <v>647982805</v>
      </c>
      <c r="L3017">
        <v>12186028</v>
      </c>
      <c r="M3017">
        <f t="shared" si="143"/>
        <v>53.17424225514663</v>
      </c>
    </row>
    <row r="3018" spans="1:13" x14ac:dyDescent="0.15">
      <c r="A3018" t="s">
        <v>3598</v>
      </c>
      <c r="B3018" s="6">
        <v>36646583</v>
      </c>
      <c r="C3018" s="7">
        <v>7414320</v>
      </c>
      <c r="D3018">
        <f t="shared" si="141"/>
        <v>4.9426761995705606</v>
      </c>
      <c r="F3018">
        <v>137946900</v>
      </c>
      <c r="G3018">
        <v>2595012</v>
      </c>
      <c r="H3018">
        <f t="shared" si="142"/>
        <v>53.15848250412715</v>
      </c>
      <c r="K3018">
        <v>648350430</v>
      </c>
      <c r="L3018">
        <v>12196556</v>
      </c>
      <c r="M3018">
        <f t="shared" si="143"/>
        <v>53.158484247520363</v>
      </c>
    </row>
    <row r="3019" spans="1:13" x14ac:dyDescent="0.15">
      <c r="A3019" t="s">
        <v>3599</v>
      </c>
      <c r="B3019" s="6">
        <v>36667364</v>
      </c>
      <c r="C3019" s="7">
        <v>7420720</v>
      </c>
      <c r="D3019">
        <f t="shared" si="141"/>
        <v>4.9412137905755777</v>
      </c>
      <c r="F3019">
        <v>138121376</v>
      </c>
      <c r="G3019">
        <v>4081396</v>
      </c>
      <c r="H3019">
        <f t="shared" si="142"/>
        <v>33.841699261723193</v>
      </c>
      <c r="K3019">
        <v>649170467</v>
      </c>
      <c r="L3019">
        <v>19182561</v>
      </c>
      <c r="M3019">
        <f t="shared" si="143"/>
        <v>33.841699604135236</v>
      </c>
    </row>
    <row r="3020" spans="1:13" x14ac:dyDescent="0.15">
      <c r="A3020" t="s">
        <v>3600</v>
      </c>
      <c r="B3020" s="6">
        <v>36688146</v>
      </c>
      <c r="C3020" s="7">
        <v>7427120</v>
      </c>
      <c r="D3020">
        <f t="shared" si="141"/>
        <v>4.939754036557912</v>
      </c>
      <c r="F3020">
        <v>138199659</v>
      </c>
      <c r="G3020">
        <v>2599492</v>
      </c>
      <c r="H3020">
        <f t="shared" si="142"/>
        <v>53.164102447709013</v>
      </c>
      <c r="K3020">
        <v>649538397</v>
      </c>
      <c r="L3020">
        <v>12217612</v>
      </c>
      <c r="M3020">
        <f t="shared" si="143"/>
        <v>53.164104163726918</v>
      </c>
    </row>
    <row r="3021" spans="1:13" x14ac:dyDescent="0.15">
      <c r="A3021" t="s">
        <v>3601</v>
      </c>
      <c r="B3021" s="6">
        <v>36708931</v>
      </c>
      <c r="C3021" s="7">
        <v>7433520</v>
      </c>
      <c r="D3021">
        <f t="shared" si="141"/>
        <v>4.9382971997115765</v>
      </c>
      <c r="F3021">
        <v>138374315</v>
      </c>
      <c r="G3021">
        <v>2601732</v>
      </c>
      <c r="H3021">
        <f t="shared" si="142"/>
        <v>53.185460685420331</v>
      </c>
      <c r="K3021">
        <v>650359280</v>
      </c>
      <c r="L3021">
        <v>12228140</v>
      </c>
      <c r="M3021">
        <f t="shared" si="143"/>
        <v>53.185462384303747</v>
      </c>
    </row>
    <row r="3022" spans="1:13" x14ac:dyDescent="0.15">
      <c r="A3022" t="s">
        <v>3602</v>
      </c>
      <c r="B3022" s="6">
        <v>36729718</v>
      </c>
      <c r="C3022" s="7">
        <v>7439920</v>
      </c>
      <c r="D3022">
        <f t="shared" si="141"/>
        <v>4.9368431380982587</v>
      </c>
      <c r="F3022">
        <v>138452671</v>
      </c>
      <c r="G3022">
        <v>2603972</v>
      </c>
      <c r="H3022">
        <f t="shared" si="142"/>
        <v>53.169800212905514</v>
      </c>
      <c r="K3022">
        <v>650727553</v>
      </c>
      <c r="L3022">
        <v>12238668</v>
      </c>
      <c r="M3022">
        <f t="shared" si="143"/>
        <v>53.16980189347403</v>
      </c>
    </row>
    <row r="3023" spans="1:13" x14ac:dyDescent="0.15">
      <c r="A3023" t="s">
        <v>3603</v>
      </c>
      <c r="B3023" s="6">
        <v>36750506</v>
      </c>
      <c r="C3023" s="7">
        <v>7446320</v>
      </c>
      <c r="D3023">
        <f t="shared" si="141"/>
        <v>4.9353917102676217</v>
      </c>
      <c r="F3023">
        <v>138627501</v>
      </c>
      <c r="G3023">
        <v>4095476</v>
      </c>
      <c r="H3023">
        <f t="shared" si="142"/>
        <v>33.848935020007445</v>
      </c>
      <c r="K3023">
        <v>651549254</v>
      </c>
      <c r="L3023">
        <v>19248737</v>
      </c>
      <c r="M3023">
        <f t="shared" si="143"/>
        <v>33.848935335341743</v>
      </c>
    </row>
    <row r="3024" spans="1:13" x14ac:dyDescent="0.15">
      <c r="A3024" t="s">
        <v>3604</v>
      </c>
      <c r="B3024" s="6">
        <v>36771296</v>
      </c>
      <c r="C3024" s="7">
        <v>7452720</v>
      </c>
      <c r="D3024">
        <f t="shared" si="141"/>
        <v>4.9339430436136071</v>
      </c>
      <c r="F3024">
        <v>138705924</v>
      </c>
      <c r="G3024">
        <v>2608452</v>
      </c>
      <c r="H3024">
        <f t="shared" si="142"/>
        <v>53.175570798312563</v>
      </c>
      <c r="K3024">
        <v>651917842</v>
      </c>
      <c r="L3024">
        <v>12259724</v>
      </c>
      <c r="M3024">
        <f t="shared" si="143"/>
        <v>53.175572468026196</v>
      </c>
    </row>
    <row r="3025" spans="1:13" x14ac:dyDescent="0.15">
      <c r="A3025" t="s">
        <v>3605</v>
      </c>
      <c r="B3025" s="6">
        <v>36792088</v>
      </c>
      <c r="C3025" s="7">
        <v>7459120</v>
      </c>
      <c r="D3025">
        <f t="shared" si="141"/>
        <v>4.9324971310288612</v>
      </c>
      <c r="F3025">
        <v>138784354</v>
      </c>
      <c r="G3025">
        <v>2610692</v>
      </c>
      <c r="H3025">
        <f t="shared" si="142"/>
        <v>53.159987466924477</v>
      </c>
      <c r="K3025">
        <v>652286463</v>
      </c>
      <c r="L3025">
        <v>12270252</v>
      </c>
      <c r="M3025">
        <f t="shared" si="143"/>
        <v>53.159989134697476</v>
      </c>
    </row>
    <row r="3026" spans="1:13" x14ac:dyDescent="0.15">
      <c r="A3026" t="s">
        <v>3606</v>
      </c>
      <c r="B3026" s="6">
        <v>36812882</v>
      </c>
      <c r="C3026" s="7">
        <v>7465520</v>
      </c>
      <c r="D3026">
        <f t="shared" si="141"/>
        <v>4.9310539654304053</v>
      </c>
      <c r="F3026">
        <v>138959425</v>
      </c>
      <c r="G3026">
        <v>4106036</v>
      </c>
      <c r="H3026">
        <f t="shared" si="142"/>
        <v>33.842719596223709</v>
      </c>
      <c r="K3026">
        <v>653109297</v>
      </c>
      <c r="L3026">
        <v>19298369</v>
      </c>
      <c r="M3026">
        <f t="shared" si="143"/>
        <v>33.842719921046175</v>
      </c>
    </row>
    <row r="3027" spans="1:13" x14ac:dyDescent="0.15">
      <c r="A3027" t="s">
        <v>3607</v>
      </c>
      <c r="B3027" s="6">
        <v>36833679</v>
      </c>
      <c r="C3027" s="7">
        <v>7471920</v>
      </c>
      <c r="D3027">
        <f t="shared" si="141"/>
        <v>4.929613673593936</v>
      </c>
      <c r="F3027">
        <v>139037929</v>
      </c>
      <c r="G3027">
        <v>2615172</v>
      </c>
      <c r="H3027">
        <f t="shared" si="142"/>
        <v>53.165883161795861</v>
      </c>
      <c r="K3027">
        <v>653478266</v>
      </c>
      <c r="L3027">
        <v>12291308</v>
      </c>
      <c r="M3027">
        <f t="shared" si="143"/>
        <v>53.165884867582847</v>
      </c>
    </row>
    <row r="3028" spans="1:13" x14ac:dyDescent="0.15">
      <c r="A3028" t="s">
        <v>3608</v>
      </c>
      <c r="B3028" s="6">
        <v>36854478</v>
      </c>
      <c r="C3028" s="7">
        <v>7478320</v>
      </c>
      <c r="D3028">
        <f t="shared" si="141"/>
        <v>4.9281761144214205</v>
      </c>
      <c r="F3028">
        <v>139116440</v>
      </c>
      <c r="G3028">
        <v>2617412</v>
      </c>
      <c r="H3028">
        <f t="shared" si="142"/>
        <v>53.150379076736868</v>
      </c>
      <c r="K3028">
        <v>653847268</v>
      </c>
      <c r="L3028">
        <v>12301836</v>
      </c>
      <c r="M3028">
        <f t="shared" si="143"/>
        <v>53.150380804946515</v>
      </c>
    </row>
    <row r="3029" spans="1:13" x14ac:dyDescent="0.15">
      <c r="A3029" t="s">
        <v>3609</v>
      </c>
      <c r="B3029" s="6">
        <v>36875279</v>
      </c>
      <c r="C3029" s="7">
        <v>7484720</v>
      </c>
      <c r="D3029">
        <f t="shared" si="141"/>
        <v>4.9267412809029594</v>
      </c>
      <c r="F3029">
        <v>139291756</v>
      </c>
      <c r="G3029">
        <v>4116596</v>
      </c>
      <c r="H3029">
        <f t="shared" si="142"/>
        <v>33.836634928470026</v>
      </c>
      <c r="K3029">
        <v>654671253</v>
      </c>
      <c r="L3029">
        <v>19348001</v>
      </c>
      <c r="M3029">
        <f t="shared" si="143"/>
        <v>33.836635267901833</v>
      </c>
    </row>
    <row r="3030" spans="1:13" x14ac:dyDescent="0.15">
      <c r="A3030" t="s">
        <v>3610</v>
      </c>
      <c r="B3030" s="6">
        <v>36896081</v>
      </c>
      <c r="C3030" s="7">
        <v>7491120</v>
      </c>
      <c r="D3030">
        <f t="shared" si="141"/>
        <v>4.925309032561219</v>
      </c>
      <c r="F3030">
        <v>139370333</v>
      </c>
      <c r="G3030">
        <v>2621892</v>
      </c>
      <c r="H3030">
        <f t="shared" si="142"/>
        <v>53.156397364956298</v>
      </c>
      <c r="K3030">
        <v>655040565</v>
      </c>
      <c r="L3030">
        <v>12322892</v>
      </c>
      <c r="M3030">
        <f t="shared" si="143"/>
        <v>53.156399082293348</v>
      </c>
    </row>
    <row r="3031" spans="1:13" x14ac:dyDescent="0.15">
      <c r="A3031" t="s">
        <v>3611</v>
      </c>
      <c r="B3031" s="6">
        <v>36916885</v>
      </c>
      <c r="C3031" s="7">
        <v>7497520</v>
      </c>
      <c r="D3031">
        <f t="shared" si="141"/>
        <v>4.9238794961533952</v>
      </c>
      <c r="F3031">
        <v>139545825</v>
      </c>
      <c r="G3031">
        <v>2624132</v>
      </c>
      <c r="H3031">
        <f t="shared" si="142"/>
        <v>53.177898444133149</v>
      </c>
      <c r="K3031">
        <v>655865377</v>
      </c>
      <c r="L3031">
        <v>12333420</v>
      </c>
      <c r="M3031">
        <f t="shared" si="143"/>
        <v>53.177900128269371</v>
      </c>
    </row>
    <row r="3032" spans="1:13" x14ac:dyDescent="0.15">
      <c r="A3032" t="s">
        <v>3612</v>
      </c>
      <c r="B3032" s="6">
        <v>36937690</v>
      </c>
      <c r="C3032" s="7">
        <v>7503920</v>
      </c>
      <c r="D3032">
        <f t="shared" si="141"/>
        <v>4.922452531476881</v>
      </c>
      <c r="F3032">
        <v>139624468</v>
      </c>
      <c r="G3032">
        <v>2626372</v>
      </c>
      <c r="H3032">
        <f t="shared" si="142"/>
        <v>53.162487263799648</v>
      </c>
      <c r="K3032">
        <v>656234999</v>
      </c>
      <c r="L3032">
        <v>12343948</v>
      </c>
      <c r="M3032">
        <f t="shared" si="143"/>
        <v>53.162488937898964</v>
      </c>
    </row>
    <row r="3033" spans="1:13" x14ac:dyDescent="0.15">
      <c r="A3033" t="s">
        <v>3613</v>
      </c>
      <c r="B3033" s="6">
        <v>36958497</v>
      </c>
      <c r="C3033" s="7">
        <v>7510320</v>
      </c>
      <c r="D3033">
        <f t="shared" si="141"/>
        <v>4.9210282651072124</v>
      </c>
      <c r="F3033">
        <v>139800134</v>
      </c>
      <c r="G3033">
        <v>4130676</v>
      </c>
      <c r="H3033">
        <f t="shared" si="142"/>
        <v>33.84437172027048</v>
      </c>
      <c r="K3033">
        <v>657060629</v>
      </c>
      <c r="L3033">
        <v>19414177</v>
      </c>
      <c r="M3033">
        <f t="shared" si="143"/>
        <v>33.844372027719743</v>
      </c>
    </row>
    <row r="3034" spans="1:13" x14ac:dyDescent="0.15">
      <c r="A3034" t="s">
        <v>3614</v>
      </c>
      <c r="B3034" s="6">
        <v>36979305</v>
      </c>
      <c r="C3034" s="7">
        <v>7516720</v>
      </c>
      <c r="D3034">
        <f t="shared" si="141"/>
        <v>4.9196065571153378</v>
      </c>
      <c r="F3034">
        <v>139878843</v>
      </c>
      <c r="G3034">
        <v>2630852</v>
      </c>
      <c r="H3034">
        <f t="shared" si="142"/>
        <v>53.168647647226067</v>
      </c>
      <c r="K3034">
        <v>657430562</v>
      </c>
      <c r="L3034">
        <v>12365004</v>
      </c>
      <c r="M3034">
        <f t="shared" si="143"/>
        <v>53.168649359110603</v>
      </c>
    </row>
    <row r="3035" spans="1:13" x14ac:dyDescent="0.15">
      <c r="A3035" t="s">
        <v>3615</v>
      </c>
      <c r="B3035" s="6">
        <v>37000114</v>
      </c>
      <c r="C3035" s="7">
        <v>7523120</v>
      </c>
      <c r="D3035">
        <f t="shared" si="141"/>
        <v>4.9181874009719371</v>
      </c>
      <c r="F3035">
        <v>139957555</v>
      </c>
      <c r="G3035">
        <v>2633092</v>
      </c>
      <c r="H3035">
        <f t="shared" si="142"/>
        <v>53.153309872955447</v>
      </c>
      <c r="K3035">
        <v>657800508</v>
      </c>
      <c r="L3035">
        <v>12375532</v>
      </c>
      <c r="M3035">
        <f t="shared" si="143"/>
        <v>53.153311550566066</v>
      </c>
    </row>
    <row r="3036" spans="1:13" x14ac:dyDescent="0.15">
      <c r="A3036" t="s">
        <v>3616</v>
      </c>
      <c r="B3036" s="6">
        <v>37020924</v>
      </c>
      <c r="C3036" s="7">
        <v>7529520</v>
      </c>
      <c r="D3036">
        <f t="shared" si="141"/>
        <v>4.9167707901698909</v>
      </c>
      <c r="F3036">
        <v>140133452</v>
      </c>
      <c r="G3036">
        <v>4141236</v>
      </c>
      <c r="H3036">
        <f t="shared" si="142"/>
        <v>33.83855737755588</v>
      </c>
      <c r="K3036">
        <v>658627224</v>
      </c>
      <c r="L3036">
        <v>19463809</v>
      </c>
      <c r="M3036">
        <f t="shared" si="143"/>
        <v>33.838557704712372</v>
      </c>
    </row>
    <row r="3037" spans="1:13" x14ac:dyDescent="0.15">
      <c r="A3037" t="s">
        <v>3617</v>
      </c>
      <c r="B3037" s="6">
        <v>37041735</v>
      </c>
      <c r="C3037" s="7">
        <v>7535920</v>
      </c>
      <c r="D3037">
        <f t="shared" si="141"/>
        <v>4.9153567182241851</v>
      </c>
      <c r="F3037">
        <v>140212226</v>
      </c>
      <c r="G3037">
        <v>2637572</v>
      </c>
      <c r="H3037">
        <f t="shared" si="142"/>
        <v>53.159582373485918</v>
      </c>
      <c r="K3037">
        <v>658997462</v>
      </c>
      <c r="L3037">
        <v>12396588</v>
      </c>
      <c r="M3037">
        <f t="shared" si="143"/>
        <v>53.159584072649665</v>
      </c>
    </row>
    <row r="3038" spans="1:13" x14ac:dyDescent="0.15">
      <c r="A3038" t="s">
        <v>3618</v>
      </c>
      <c r="B3038" s="6">
        <v>37062548</v>
      </c>
      <c r="C3038" s="7">
        <v>7542320</v>
      </c>
      <c r="D3038">
        <f t="shared" si="141"/>
        <v>4.9139453112570139</v>
      </c>
      <c r="F3038">
        <v>140291009</v>
      </c>
      <c r="G3038">
        <v>2639812</v>
      </c>
      <c r="H3038">
        <f t="shared" si="142"/>
        <v>53.14431823175287</v>
      </c>
      <c r="K3038">
        <v>659367742</v>
      </c>
      <c r="L3038">
        <v>12407116</v>
      </c>
      <c r="M3038">
        <f t="shared" si="143"/>
        <v>53.144319920922797</v>
      </c>
    </row>
    <row r="3039" spans="1:13" x14ac:dyDescent="0.15">
      <c r="A3039" t="s">
        <v>3619</v>
      </c>
      <c r="B3039" s="6">
        <v>37083363</v>
      </c>
      <c r="C3039" s="7">
        <v>7548720</v>
      </c>
      <c r="D3039">
        <f t="shared" si="141"/>
        <v>4.9125365624900645</v>
      </c>
      <c r="F3039">
        <v>140467143</v>
      </c>
      <c r="G3039">
        <v>4151796</v>
      </c>
      <c r="H3039">
        <f t="shared" si="142"/>
        <v>33.832862452779473</v>
      </c>
      <c r="K3039">
        <v>660195572</v>
      </c>
      <c r="L3039">
        <v>19513441</v>
      </c>
      <c r="M3039">
        <f t="shared" si="143"/>
        <v>33.832862794419498</v>
      </c>
    </row>
    <row r="3040" spans="1:13" x14ac:dyDescent="0.15">
      <c r="A3040" t="s">
        <v>3620</v>
      </c>
      <c r="B3040" s="6">
        <v>37104181</v>
      </c>
      <c r="C3040" s="7">
        <v>7555120</v>
      </c>
      <c r="D3040">
        <f t="shared" si="141"/>
        <v>4.9111305975285635</v>
      </c>
      <c r="F3040">
        <v>140545998</v>
      </c>
      <c r="G3040">
        <v>2644292</v>
      </c>
      <c r="H3040">
        <f t="shared" si="142"/>
        <v>53.150710284643303</v>
      </c>
      <c r="K3040">
        <v>660566190</v>
      </c>
      <c r="L3040">
        <v>12428172</v>
      </c>
      <c r="M3040">
        <f t="shared" si="143"/>
        <v>53.150711947018436</v>
      </c>
    </row>
    <row r="3041" spans="1:13" x14ac:dyDescent="0.15">
      <c r="A3041" t="s">
        <v>3621</v>
      </c>
      <c r="B3041" s="6">
        <v>37125001</v>
      </c>
      <c r="C3041" s="7">
        <v>7561520</v>
      </c>
      <c r="D3041">
        <f t="shared" si="141"/>
        <v>4.9097272770554072</v>
      </c>
      <c r="F3041">
        <v>140722315</v>
      </c>
      <c r="G3041">
        <v>2646532</v>
      </c>
      <c r="H3041">
        <f t="shared" si="142"/>
        <v>53.172345922890784</v>
      </c>
      <c r="K3041">
        <v>661394880</v>
      </c>
      <c r="L3041">
        <v>12438700</v>
      </c>
      <c r="M3041">
        <f t="shared" si="143"/>
        <v>53.172347592594079</v>
      </c>
    </row>
    <row r="3042" spans="1:13" x14ac:dyDescent="0.15">
      <c r="A3042" t="s">
        <v>3622</v>
      </c>
      <c r="B3042" s="6">
        <v>37145823</v>
      </c>
      <c r="C3042" s="7">
        <v>7567920</v>
      </c>
      <c r="D3042">
        <f t="shared" si="141"/>
        <v>4.9083265943614629</v>
      </c>
      <c r="F3042">
        <v>140801242</v>
      </c>
      <c r="G3042">
        <v>2648772</v>
      </c>
      <c r="H3042">
        <f t="shared" si="142"/>
        <v>53.157176986165666</v>
      </c>
      <c r="K3042">
        <v>661765837</v>
      </c>
      <c r="L3042">
        <v>12449228</v>
      </c>
      <c r="M3042">
        <f t="shared" si="143"/>
        <v>53.157178662002174</v>
      </c>
    </row>
    <row r="3043" spans="1:13" x14ac:dyDescent="0.15">
      <c r="A3043" t="s">
        <v>3623</v>
      </c>
      <c r="B3043" s="6">
        <v>37166647</v>
      </c>
      <c r="C3043" s="7">
        <v>7574320</v>
      </c>
      <c r="D3043">
        <f t="shared" si="141"/>
        <v>4.9069285427602738</v>
      </c>
      <c r="F3043">
        <v>140977737</v>
      </c>
      <c r="G3043">
        <v>4165876</v>
      </c>
      <c r="H3043">
        <f t="shared" si="142"/>
        <v>33.84107856306813</v>
      </c>
      <c r="K3043">
        <v>662595363</v>
      </c>
      <c r="L3043">
        <v>19579617</v>
      </c>
      <c r="M3043">
        <f t="shared" si="143"/>
        <v>33.841078862778573</v>
      </c>
    </row>
    <row r="3044" spans="1:13" x14ac:dyDescent="0.15">
      <c r="A3044" t="s">
        <v>3624</v>
      </c>
      <c r="B3044" s="6">
        <v>37187474</v>
      </c>
      <c r="C3044" s="7">
        <v>7580720</v>
      </c>
      <c r="D3044">
        <f t="shared" si="141"/>
        <v>4.9055332475015563</v>
      </c>
      <c r="F3044">
        <v>141056736</v>
      </c>
      <c r="G3044">
        <v>2653252</v>
      </c>
      <c r="H3044">
        <f t="shared" si="142"/>
        <v>53.163716073708791</v>
      </c>
      <c r="K3044">
        <v>662966659</v>
      </c>
      <c r="L3044">
        <v>12470284</v>
      </c>
      <c r="M3044">
        <f t="shared" si="143"/>
        <v>53.163717762963536</v>
      </c>
    </row>
    <row r="3045" spans="1:13" x14ac:dyDescent="0.15">
      <c r="A3045" t="s">
        <v>3625</v>
      </c>
      <c r="B3045" s="6">
        <v>37208302</v>
      </c>
      <c r="C3045" s="7">
        <v>7587120</v>
      </c>
      <c r="D3045">
        <f t="shared" si="141"/>
        <v>4.9041404380054621</v>
      </c>
      <c r="F3045">
        <v>141135739</v>
      </c>
      <c r="G3045">
        <v>2655492</v>
      </c>
      <c r="H3045">
        <f t="shared" si="142"/>
        <v>53.148621423073386</v>
      </c>
      <c r="K3045">
        <v>663337973</v>
      </c>
      <c r="L3045">
        <v>12480812</v>
      </c>
      <c r="M3045">
        <f t="shared" si="143"/>
        <v>53.148623102407122</v>
      </c>
    </row>
    <row r="3046" spans="1:13" x14ac:dyDescent="0.15">
      <c r="A3046" t="s">
        <v>3626</v>
      </c>
      <c r="B3046" s="6">
        <v>37229132</v>
      </c>
      <c r="C3046" s="7">
        <v>7593520</v>
      </c>
      <c r="D3046">
        <f t="shared" si="141"/>
        <v>4.9027502396780411</v>
      </c>
      <c r="F3046">
        <v>141312477</v>
      </c>
      <c r="G3046">
        <v>4176436</v>
      </c>
      <c r="H3046">
        <f t="shared" si="142"/>
        <v>33.835662033370077</v>
      </c>
      <c r="K3046">
        <v>664168641</v>
      </c>
      <c r="L3046">
        <v>19629249</v>
      </c>
      <c r="M3046">
        <f t="shared" si="143"/>
        <v>33.835662332267525</v>
      </c>
    </row>
    <row r="3047" spans="1:13" x14ac:dyDescent="0.15">
      <c r="A3047" t="s">
        <v>3627</v>
      </c>
      <c r="B3047" s="6">
        <v>37249964</v>
      </c>
      <c r="C3047" s="7">
        <v>7599920</v>
      </c>
      <c r="D3047">
        <f t="shared" si="141"/>
        <v>4.901362645922589</v>
      </c>
      <c r="F3047">
        <v>141391549</v>
      </c>
      <c r="G3047">
        <v>2659972</v>
      </c>
      <c r="H3047">
        <f t="shared" si="142"/>
        <v>53.155277198406601</v>
      </c>
      <c r="K3047">
        <v>664540280</v>
      </c>
      <c r="L3047">
        <v>12501868</v>
      </c>
      <c r="M3047">
        <f t="shared" si="143"/>
        <v>53.1552788751249</v>
      </c>
    </row>
    <row r="3048" spans="1:13" x14ac:dyDescent="0.15">
      <c r="A3048" t="s">
        <v>3628</v>
      </c>
      <c r="B3048" s="6">
        <v>37270798</v>
      </c>
      <c r="C3048" s="7">
        <v>7606320</v>
      </c>
      <c r="D3048">
        <f t="shared" si="141"/>
        <v>4.8999776501646002</v>
      </c>
      <c r="F3048">
        <v>141470630</v>
      </c>
      <c r="G3048">
        <v>2662212</v>
      </c>
      <c r="H3048">
        <f t="shared" si="142"/>
        <v>53.140257049401022</v>
      </c>
      <c r="K3048">
        <v>664911961</v>
      </c>
      <c r="L3048">
        <v>12512396</v>
      </c>
      <c r="M3048">
        <f t="shared" si="143"/>
        <v>53.14025874820458</v>
      </c>
    </row>
    <row r="3049" spans="1:13" x14ac:dyDescent="0.15">
      <c r="A3049" t="s">
        <v>3629</v>
      </c>
      <c r="B3049" s="6">
        <v>37291633</v>
      </c>
      <c r="C3049" s="7">
        <v>7612720</v>
      </c>
      <c r="D3049">
        <f t="shared" si="141"/>
        <v>4.8985951144925863</v>
      </c>
      <c r="F3049">
        <v>141647606</v>
      </c>
      <c r="G3049">
        <v>4186996</v>
      </c>
      <c r="H3049">
        <f t="shared" si="142"/>
        <v>33.830365732377103</v>
      </c>
      <c r="K3049">
        <v>665743748</v>
      </c>
      <c r="L3049">
        <v>19678881</v>
      </c>
      <c r="M3049">
        <f t="shared" si="143"/>
        <v>33.830366066038003</v>
      </c>
    </row>
    <row r="3050" spans="1:13" x14ac:dyDescent="0.15">
      <c r="A3050" t="s">
        <v>3630</v>
      </c>
      <c r="B3050" s="6">
        <v>37312469</v>
      </c>
      <c r="C3050" s="7">
        <v>7619120</v>
      </c>
      <c r="D3050">
        <f t="shared" si="141"/>
        <v>4.8972150327071891</v>
      </c>
      <c r="F3050">
        <v>141726748</v>
      </c>
      <c r="G3050">
        <v>2666692</v>
      </c>
      <c r="H3050">
        <f t="shared" si="142"/>
        <v>53.147025603256772</v>
      </c>
      <c r="K3050">
        <v>666115715</v>
      </c>
      <c r="L3050">
        <v>12533452</v>
      </c>
      <c r="M3050">
        <f t="shared" si="143"/>
        <v>53.14702725155049</v>
      </c>
    </row>
    <row r="3051" spans="1:13" x14ac:dyDescent="0.15">
      <c r="A3051" t="s">
        <v>3631</v>
      </c>
      <c r="B3051" s="6">
        <v>37333307</v>
      </c>
      <c r="C3051" s="7">
        <v>7625520</v>
      </c>
      <c r="D3051">
        <f t="shared" si="141"/>
        <v>4.8958375297684613</v>
      </c>
      <c r="F3051">
        <v>141903899</v>
      </c>
      <c r="G3051">
        <v>2668932</v>
      </c>
      <c r="H3051">
        <f t="shared" si="142"/>
        <v>53.168795233449188</v>
      </c>
      <c r="K3051">
        <v>666948325</v>
      </c>
      <c r="L3051">
        <v>12543980</v>
      </c>
      <c r="M3051">
        <f t="shared" si="143"/>
        <v>53.168796904969554</v>
      </c>
    </row>
    <row r="3052" spans="1:13" x14ac:dyDescent="0.15">
      <c r="A3052" t="s">
        <v>3632</v>
      </c>
      <c r="B3052" s="6">
        <v>37354147</v>
      </c>
      <c r="C3052" s="7">
        <v>7631920</v>
      </c>
      <c r="D3052">
        <f t="shared" si="141"/>
        <v>4.894462599188671</v>
      </c>
      <c r="F3052">
        <v>141983112</v>
      </c>
      <c r="G3052">
        <v>2671172</v>
      </c>
      <c r="H3052">
        <f t="shared" si="142"/>
        <v>53.153863547536439</v>
      </c>
      <c r="K3052">
        <v>667320626</v>
      </c>
      <c r="L3052">
        <v>12554508</v>
      </c>
      <c r="M3052">
        <f t="shared" si="143"/>
        <v>53.153865209214089</v>
      </c>
    </row>
    <row r="3053" spans="1:13" x14ac:dyDescent="0.15">
      <c r="A3053" t="s">
        <v>3633</v>
      </c>
      <c r="B3053" s="6">
        <v>37374990</v>
      </c>
      <c r="C3053" s="7">
        <v>7638320</v>
      </c>
      <c r="D3053">
        <f t="shared" si="141"/>
        <v>4.8930903654206688</v>
      </c>
      <c r="F3053">
        <v>142160446</v>
      </c>
      <c r="G3053">
        <v>4201076</v>
      </c>
      <c r="H3053">
        <f t="shared" si="142"/>
        <v>33.839055994226243</v>
      </c>
      <c r="K3053">
        <v>668154096</v>
      </c>
      <c r="L3053">
        <v>19745057</v>
      </c>
      <c r="M3053">
        <f t="shared" si="143"/>
        <v>33.839056326856891</v>
      </c>
    </row>
    <row r="3054" spans="1:13" x14ac:dyDescent="0.15">
      <c r="A3054" t="s">
        <v>3634</v>
      </c>
      <c r="B3054" s="6">
        <v>37395834</v>
      </c>
      <c r="C3054" s="7">
        <v>7644720</v>
      </c>
      <c r="D3054">
        <f t="shared" si="141"/>
        <v>4.8917205600728346</v>
      </c>
      <c r="F3054">
        <v>142239728</v>
      </c>
      <c r="G3054">
        <v>2675652</v>
      </c>
      <c r="H3054">
        <f t="shared" si="142"/>
        <v>53.160772776130827</v>
      </c>
      <c r="K3054">
        <v>668526721</v>
      </c>
      <c r="L3054">
        <v>12575564</v>
      </c>
      <c r="M3054">
        <f t="shared" si="143"/>
        <v>53.160774419342147</v>
      </c>
    </row>
    <row r="3055" spans="1:13" x14ac:dyDescent="0.15">
      <c r="A3055" t="s">
        <v>3635</v>
      </c>
      <c r="B3055" s="6">
        <v>37416681</v>
      </c>
      <c r="C3055" s="7">
        <v>7651120</v>
      </c>
      <c r="D3055">
        <f t="shared" si="141"/>
        <v>4.8903534384508411</v>
      </c>
      <c r="F3055">
        <v>142319022</v>
      </c>
      <c r="G3055">
        <v>2677892</v>
      </c>
      <c r="H3055">
        <f t="shared" si="142"/>
        <v>53.145915518624349</v>
      </c>
      <c r="K3055">
        <v>668899403</v>
      </c>
      <c r="L3055">
        <v>12586092</v>
      </c>
      <c r="M3055">
        <f t="shared" si="143"/>
        <v>53.145917175879532</v>
      </c>
    </row>
    <row r="3056" spans="1:13" x14ac:dyDescent="0.15">
      <c r="A3056" t="s">
        <v>3636</v>
      </c>
      <c r="B3056" s="6">
        <v>37437531</v>
      </c>
      <c r="C3056" s="7">
        <v>7657520</v>
      </c>
      <c r="D3056">
        <f t="shared" si="141"/>
        <v>4.8889889938256772</v>
      </c>
      <c r="F3056">
        <v>142496601</v>
      </c>
      <c r="G3056">
        <v>4211636</v>
      </c>
      <c r="H3056">
        <f t="shared" si="142"/>
        <v>33.834025780005682</v>
      </c>
      <c r="K3056">
        <v>669734024</v>
      </c>
      <c r="L3056">
        <v>19794689</v>
      </c>
      <c r="M3056">
        <f t="shared" si="143"/>
        <v>33.834026086492187</v>
      </c>
    </row>
    <row r="3057" spans="1:13" x14ac:dyDescent="0.15">
      <c r="A3057" t="s">
        <v>3637</v>
      </c>
      <c r="B3057" s="6">
        <v>37458382</v>
      </c>
      <c r="C3057" s="7">
        <v>7663920</v>
      </c>
      <c r="D3057">
        <f t="shared" si="141"/>
        <v>4.8876269585277505</v>
      </c>
      <c r="F3057">
        <v>142575965</v>
      </c>
      <c r="G3057">
        <v>2682372</v>
      </c>
      <c r="H3057">
        <f t="shared" si="142"/>
        <v>53.15294261944279</v>
      </c>
      <c r="K3057">
        <v>670107035</v>
      </c>
      <c r="L3057">
        <v>12607148</v>
      </c>
      <c r="M3057">
        <f t="shared" si="143"/>
        <v>53.152944266221034</v>
      </c>
    </row>
    <row r="3058" spans="1:13" x14ac:dyDescent="0.15">
      <c r="A3058" t="s">
        <v>3638</v>
      </c>
      <c r="B3058" s="6">
        <v>37479236</v>
      </c>
      <c r="C3058" s="7">
        <v>7670320</v>
      </c>
      <c r="D3058">
        <f t="shared" si="141"/>
        <v>4.8862675872714565</v>
      </c>
      <c r="F3058">
        <v>142655341</v>
      </c>
      <c r="G3058">
        <v>2684612</v>
      </c>
      <c r="H3058">
        <f t="shared" si="142"/>
        <v>53.138159629771451</v>
      </c>
      <c r="K3058">
        <v>670480102</v>
      </c>
      <c r="L3058">
        <v>12617676</v>
      </c>
      <c r="M3058">
        <f t="shared" si="143"/>
        <v>53.138161258856229</v>
      </c>
    </row>
    <row r="3059" spans="1:13" x14ac:dyDescent="0.15">
      <c r="A3059" t="s">
        <v>3639</v>
      </c>
      <c r="B3059" s="6">
        <v>37500091</v>
      </c>
      <c r="C3059" s="7">
        <v>7676720</v>
      </c>
      <c r="D3059">
        <f t="shared" si="141"/>
        <v>4.8849106128659114</v>
      </c>
      <c r="F3059">
        <v>142833159</v>
      </c>
      <c r="G3059">
        <v>4222196</v>
      </c>
      <c r="H3059">
        <f t="shared" si="142"/>
        <v>33.82911617556362</v>
      </c>
      <c r="K3059">
        <v>671315847</v>
      </c>
      <c r="L3059">
        <v>19844321</v>
      </c>
      <c r="M3059">
        <f t="shared" si="143"/>
        <v>33.829116501391006</v>
      </c>
    </row>
    <row r="3060" spans="1:13" x14ac:dyDescent="0.15">
      <c r="A3060" t="s">
        <v>3640</v>
      </c>
      <c r="B3060" s="6">
        <v>37520948</v>
      </c>
      <c r="C3060" s="7">
        <v>7683120</v>
      </c>
      <c r="D3060">
        <f t="shared" si="141"/>
        <v>4.8835561594768793</v>
      </c>
      <c r="F3060">
        <v>142912599</v>
      </c>
      <c r="G3060">
        <v>2689092</v>
      </c>
      <c r="H3060">
        <f t="shared" si="142"/>
        <v>53.145299231115928</v>
      </c>
      <c r="K3060">
        <v>671689215</v>
      </c>
      <c r="L3060">
        <v>12638732</v>
      </c>
      <c r="M3060">
        <f t="shared" si="143"/>
        <v>53.145300889361373</v>
      </c>
    </row>
    <row r="3061" spans="1:13" x14ac:dyDescent="0.15">
      <c r="A3061" t="s">
        <v>3641</v>
      </c>
      <c r="B3061" s="6">
        <v>37541806</v>
      </c>
      <c r="C3061" s="7">
        <v>7689520</v>
      </c>
      <c r="D3061">
        <f t="shared" si="141"/>
        <v>4.8822040907624924</v>
      </c>
      <c r="F3061">
        <v>143090592</v>
      </c>
      <c r="G3061">
        <v>2691332</v>
      </c>
      <c r="H3061">
        <f t="shared" si="142"/>
        <v>53.167201965420837</v>
      </c>
      <c r="K3061">
        <v>672525782</v>
      </c>
      <c r="L3061">
        <v>12649260</v>
      </c>
      <c r="M3061">
        <f t="shared" si="143"/>
        <v>53.167203615073134</v>
      </c>
    </row>
    <row r="3062" spans="1:13" x14ac:dyDescent="0.15">
      <c r="A3062" t="s">
        <v>3642</v>
      </c>
      <c r="B3062" s="6">
        <v>37562666</v>
      </c>
      <c r="C3062" s="7">
        <v>7695920</v>
      </c>
      <c r="D3062">
        <f t="shared" si="141"/>
        <v>4.8808545307123774</v>
      </c>
      <c r="F3062">
        <v>143170100</v>
      </c>
      <c r="G3062">
        <v>2693572</v>
      </c>
      <c r="H3062">
        <f t="shared" si="142"/>
        <v>53.152505297797866</v>
      </c>
      <c r="K3062">
        <v>672899470</v>
      </c>
      <c r="L3062">
        <v>12659788</v>
      </c>
      <c r="M3062">
        <f t="shared" si="143"/>
        <v>53.152506977210045</v>
      </c>
    </row>
    <row r="3063" spans="1:13" x14ac:dyDescent="0.15">
      <c r="A3063" t="s">
        <v>3643</v>
      </c>
      <c r="B3063" s="6">
        <v>37583528</v>
      </c>
      <c r="C3063" s="7">
        <v>7702320</v>
      </c>
      <c r="D3063">
        <f t="shared" si="141"/>
        <v>4.8795074730730486</v>
      </c>
      <c r="F3063">
        <v>143348273</v>
      </c>
      <c r="G3063">
        <v>4236276</v>
      </c>
      <c r="H3063">
        <f t="shared" si="142"/>
        <v>33.838275173761104</v>
      </c>
      <c r="K3063">
        <v>673736883</v>
      </c>
      <c r="L3063">
        <v>19910497</v>
      </c>
      <c r="M3063">
        <f t="shared" si="143"/>
        <v>33.838275508642504</v>
      </c>
    </row>
    <row r="3064" spans="1:13" x14ac:dyDescent="0.15">
      <c r="A3064" t="s">
        <v>3644</v>
      </c>
      <c r="B3064" s="6">
        <v>37604393</v>
      </c>
      <c r="C3064" s="7">
        <v>7708720</v>
      </c>
      <c r="D3064">
        <f t="shared" si="141"/>
        <v>4.8781630413350072</v>
      </c>
      <c r="F3064">
        <v>143427854</v>
      </c>
      <c r="G3064">
        <v>2698052</v>
      </c>
      <c r="H3064">
        <f t="shared" si="142"/>
        <v>53.159781205106498</v>
      </c>
      <c r="K3064">
        <v>674110913</v>
      </c>
      <c r="L3064">
        <v>12680844</v>
      </c>
      <c r="M3064">
        <f t="shared" si="143"/>
        <v>53.159782818872308</v>
      </c>
    </row>
    <row r="3065" spans="1:13" x14ac:dyDescent="0.15">
      <c r="A3065" t="s">
        <v>3645</v>
      </c>
      <c r="B3065" s="6">
        <v>37625261</v>
      </c>
      <c r="C3065" s="7">
        <v>7715120</v>
      </c>
      <c r="D3065">
        <f t="shared" si="141"/>
        <v>4.8768212289633865</v>
      </c>
      <c r="F3065">
        <v>143507448</v>
      </c>
      <c r="G3065">
        <v>2700292</v>
      </c>
      <c r="H3065">
        <f t="shared" si="142"/>
        <v>53.145159116125221</v>
      </c>
      <c r="K3065">
        <v>674485005</v>
      </c>
      <c r="L3065">
        <v>12691372</v>
      </c>
      <c r="M3065">
        <f t="shared" si="143"/>
        <v>53.145160743850234</v>
      </c>
    </row>
    <row r="3066" spans="1:13" x14ac:dyDescent="0.15">
      <c r="A3066" t="s">
        <v>3646</v>
      </c>
      <c r="B3066" s="6">
        <v>37646130</v>
      </c>
      <c r="C3066" s="7">
        <v>7721520</v>
      </c>
      <c r="D3066">
        <f t="shared" si="141"/>
        <v>4.8754817704286202</v>
      </c>
      <c r="F3066">
        <v>143685866</v>
      </c>
      <c r="G3066">
        <v>4246836</v>
      </c>
      <c r="H3066">
        <f t="shared" si="142"/>
        <v>33.833627199166628</v>
      </c>
      <c r="K3066">
        <v>675323570</v>
      </c>
      <c r="L3066">
        <v>19960129</v>
      </c>
      <c r="M3066">
        <f t="shared" si="143"/>
        <v>33.833627528158758</v>
      </c>
    </row>
    <row r="3067" spans="1:13" x14ac:dyDescent="0.15">
      <c r="A3067" t="s">
        <v>3647</v>
      </c>
      <c r="B3067" s="6">
        <v>37667001</v>
      </c>
      <c r="C3067" s="7">
        <v>7727920</v>
      </c>
      <c r="D3067">
        <f t="shared" si="141"/>
        <v>4.874144789283533</v>
      </c>
      <c r="F3067">
        <v>143765525</v>
      </c>
      <c r="G3067">
        <v>2704772</v>
      </c>
      <c r="H3067">
        <f t="shared" si="142"/>
        <v>53.152548532741392</v>
      </c>
      <c r="K3067">
        <v>675697967</v>
      </c>
      <c r="L3067">
        <v>12712428</v>
      </c>
      <c r="M3067">
        <f t="shared" si="143"/>
        <v>53.152550165869179</v>
      </c>
    </row>
    <row r="3068" spans="1:13" x14ac:dyDescent="0.15">
      <c r="A3068" t="s">
        <v>3648</v>
      </c>
      <c r="B3068" s="6">
        <v>37687875</v>
      </c>
      <c r="C3068" s="7">
        <v>7734320</v>
      </c>
      <c r="D3068">
        <f t="shared" si="141"/>
        <v>4.872810408671997</v>
      </c>
      <c r="F3068">
        <v>143845196</v>
      </c>
      <c r="G3068">
        <v>2707012</v>
      </c>
      <c r="H3068">
        <f t="shared" si="142"/>
        <v>53.137997171789415</v>
      </c>
      <c r="K3068">
        <v>676072421</v>
      </c>
      <c r="L3068">
        <v>12722956</v>
      </c>
      <c r="M3068">
        <f t="shared" si="143"/>
        <v>53.137998826687763</v>
      </c>
    </row>
    <row r="3069" spans="1:13" x14ac:dyDescent="0.15">
      <c r="A3069" t="s">
        <v>3649</v>
      </c>
      <c r="B3069" s="6">
        <v>37708750</v>
      </c>
      <c r="C3069" s="7">
        <v>7740720</v>
      </c>
      <c r="D3069">
        <f t="shared" si="141"/>
        <v>4.8714783637697785</v>
      </c>
      <c r="F3069">
        <v>144023856</v>
      </c>
      <c r="G3069">
        <v>4257396</v>
      </c>
      <c r="H3069">
        <f t="shared" si="142"/>
        <v>33.829095531634827</v>
      </c>
      <c r="K3069">
        <v>676912123</v>
      </c>
      <c r="L3069">
        <v>20009761</v>
      </c>
      <c r="M3069">
        <f t="shared" si="143"/>
        <v>33.829095859765644</v>
      </c>
    </row>
    <row r="3070" spans="1:13" x14ac:dyDescent="0.15">
      <c r="A3070" t="s">
        <v>3650</v>
      </c>
      <c r="B3070" s="6">
        <v>37729627</v>
      </c>
      <c r="C3070" s="7">
        <v>7747120</v>
      </c>
      <c r="D3070">
        <f t="shared" si="141"/>
        <v>4.8701487778684207</v>
      </c>
      <c r="F3070">
        <v>144103593</v>
      </c>
      <c r="G3070">
        <v>2711492</v>
      </c>
      <c r="H3070">
        <f t="shared" si="142"/>
        <v>53.145498124279918</v>
      </c>
      <c r="K3070">
        <v>677286887</v>
      </c>
      <c r="L3070">
        <v>12744012</v>
      </c>
      <c r="M3070">
        <f t="shared" si="143"/>
        <v>53.145499784526251</v>
      </c>
    </row>
    <row r="3071" spans="1:13" x14ac:dyDescent="0.15">
      <c r="A3071" t="s">
        <v>3651</v>
      </c>
      <c r="B3071" s="6">
        <v>37750505</v>
      </c>
      <c r="C3071" s="7">
        <v>7753520</v>
      </c>
      <c r="D3071">
        <f t="shared" si="141"/>
        <v>4.8688215159050339</v>
      </c>
      <c r="F3071">
        <v>144282429</v>
      </c>
      <c r="G3071">
        <v>2713732</v>
      </c>
      <c r="H3071">
        <f t="shared" si="142"/>
        <v>53.167530544652159</v>
      </c>
      <c r="K3071">
        <v>678127416</v>
      </c>
      <c r="L3071">
        <v>12754540</v>
      </c>
      <c r="M3071">
        <f t="shared" si="143"/>
        <v>53.167532188538353</v>
      </c>
    </row>
    <row r="3072" spans="1:13" x14ac:dyDescent="0.15">
      <c r="A3072" t="s">
        <v>3652</v>
      </c>
      <c r="B3072" s="6">
        <v>37771386</v>
      </c>
      <c r="C3072" s="7">
        <v>7759920</v>
      </c>
      <c r="D3072">
        <f t="shared" si="141"/>
        <v>4.8674968298642254</v>
      </c>
      <c r="F3072">
        <v>144362237</v>
      </c>
      <c r="G3072">
        <v>2715972</v>
      </c>
      <c r="H3072">
        <f t="shared" si="142"/>
        <v>53.15306527460519</v>
      </c>
      <c r="K3072">
        <v>678502513</v>
      </c>
      <c r="L3072">
        <v>12765068</v>
      </c>
      <c r="M3072">
        <f t="shared" si="143"/>
        <v>53.15306686967903</v>
      </c>
    </row>
    <row r="3073" spans="1:13" x14ac:dyDescent="0.15">
      <c r="A3073" t="s">
        <v>3653</v>
      </c>
      <c r="B3073" s="6">
        <v>37792270</v>
      </c>
      <c r="C3073" s="7">
        <v>7766320</v>
      </c>
      <c r="D3073">
        <f t="shared" si="141"/>
        <v>4.8661747133777649</v>
      </c>
      <c r="F3073">
        <v>144541260</v>
      </c>
      <c r="G3073">
        <v>4271476</v>
      </c>
      <c r="H3073">
        <f t="shared" si="142"/>
        <v>33.838715235670293</v>
      </c>
      <c r="K3073">
        <v>679343922</v>
      </c>
      <c r="L3073">
        <v>20075937</v>
      </c>
      <c r="M3073">
        <f t="shared" si="143"/>
        <v>33.838715572777502</v>
      </c>
    </row>
    <row r="3074" spans="1:13" x14ac:dyDescent="0.15">
      <c r="A3074" t="s">
        <v>3654</v>
      </c>
      <c r="B3074" s="6">
        <v>37813157</v>
      </c>
      <c r="C3074" s="7">
        <v>7772720</v>
      </c>
      <c r="D3074">
        <f t="shared" ref="D3074:D3137" si="144">B3074/C3074</f>
        <v>4.8648551600983954</v>
      </c>
      <c r="F3074">
        <v>144621145</v>
      </c>
      <c r="G3074">
        <v>2720452</v>
      </c>
      <c r="H3074">
        <f t="shared" ref="H3074:H3137" si="145">F3074/G3074</f>
        <v>53.160704544685956</v>
      </c>
      <c r="K3074">
        <v>679719381</v>
      </c>
      <c r="L3074">
        <v>12786124</v>
      </c>
      <c r="M3074">
        <f t="shared" ref="M3074:M3137" si="146">K3074/L3074</f>
        <v>53.160706168655956</v>
      </c>
    </row>
    <row r="3075" spans="1:13" x14ac:dyDescent="0.15">
      <c r="A3075" t="s">
        <v>3655</v>
      </c>
      <c r="B3075" s="6">
        <v>37834047</v>
      </c>
      <c r="C3075" s="7">
        <v>7779120</v>
      </c>
      <c r="D3075">
        <f t="shared" si="144"/>
        <v>4.8635381636997499</v>
      </c>
      <c r="F3075">
        <v>144701041</v>
      </c>
      <c r="G3075">
        <v>2722692</v>
      </c>
      <c r="H3075">
        <f t="shared" si="145"/>
        <v>53.146312913836745</v>
      </c>
      <c r="K3075">
        <v>680094892</v>
      </c>
      <c r="L3075">
        <v>12796652</v>
      </c>
      <c r="M3075">
        <f t="shared" si="146"/>
        <v>53.146314520391741</v>
      </c>
    </row>
    <row r="3076" spans="1:13" x14ac:dyDescent="0.15">
      <c r="A3076" t="s">
        <v>3656</v>
      </c>
      <c r="B3076" s="6">
        <v>37854939</v>
      </c>
      <c r="C3076" s="7">
        <v>7785520</v>
      </c>
      <c r="D3076">
        <f t="shared" si="144"/>
        <v>4.8622235894326904</v>
      </c>
      <c r="F3076">
        <v>144880314</v>
      </c>
      <c r="G3076">
        <v>4282036</v>
      </c>
      <c r="H3076">
        <f t="shared" si="145"/>
        <v>33.834445576823732</v>
      </c>
      <c r="K3076">
        <v>680937475</v>
      </c>
      <c r="L3076">
        <v>20125569</v>
      </c>
      <c r="M3076">
        <f t="shared" si="146"/>
        <v>33.834445873306734</v>
      </c>
    </row>
    <row r="3077" spans="1:13" x14ac:dyDescent="0.15">
      <c r="A3077" t="s">
        <v>3657</v>
      </c>
      <c r="B3077" s="6">
        <v>37875834</v>
      </c>
      <c r="C3077" s="7">
        <v>7791920</v>
      </c>
      <c r="D3077">
        <f t="shared" si="144"/>
        <v>4.8609115596669374</v>
      </c>
      <c r="F3077">
        <v>144960284</v>
      </c>
      <c r="G3077">
        <v>2727172</v>
      </c>
      <c r="H3077">
        <f t="shared" si="145"/>
        <v>53.154067290218585</v>
      </c>
      <c r="K3077">
        <v>681313334</v>
      </c>
      <c r="L3077">
        <v>12817708</v>
      </c>
      <c r="M3077">
        <f t="shared" si="146"/>
        <v>53.154068886574727</v>
      </c>
    </row>
    <row r="3078" spans="1:13" x14ac:dyDescent="0.15">
      <c r="A3078" t="s">
        <v>3658</v>
      </c>
      <c r="B3078" s="6">
        <v>37896731</v>
      </c>
      <c r="C3078" s="7">
        <v>7798320</v>
      </c>
      <c r="D3078">
        <f t="shared" si="144"/>
        <v>4.859601939905005</v>
      </c>
      <c r="F3078">
        <v>145040263</v>
      </c>
      <c r="G3078">
        <v>2729412</v>
      </c>
      <c r="H3078">
        <f t="shared" si="145"/>
        <v>53.139746949159743</v>
      </c>
      <c r="K3078">
        <v>681689236</v>
      </c>
      <c r="L3078">
        <v>12828236</v>
      </c>
      <c r="M3078">
        <f t="shared" si="146"/>
        <v>53.139748598326378</v>
      </c>
    </row>
    <row r="3079" spans="1:13" x14ac:dyDescent="0.15">
      <c r="A3079" t="s">
        <v>3659</v>
      </c>
      <c r="B3079" s="6">
        <v>37917631</v>
      </c>
      <c r="C3079" s="7">
        <v>7804720</v>
      </c>
      <c r="D3079">
        <f t="shared" si="144"/>
        <v>4.8582948523457601</v>
      </c>
      <c r="F3079">
        <v>145219786</v>
      </c>
      <c r="G3079">
        <v>4292596</v>
      </c>
      <c r="H3079">
        <f t="shared" si="145"/>
        <v>33.830294302095979</v>
      </c>
      <c r="K3079">
        <v>682532994</v>
      </c>
      <c r="L3079">
        <v>20175201</v>
      </c>
      <c r="M3079">
        <f t="shared" si="146"/>
        <v>33.83029462754795</v>
      </c>
    </row>
    <row r="3080" spans="1:13" x14ac:dyDescent="0.15">
      <c r="A3080" t="s">
        <v>3660</v>
      </c>
      <c r="B3080" s="6">
        <v>37938534</v>
      </c>
      <c r="C3080" s="7">
        <v>7811120</v>
      </c>
      <c r="D3080">
        <f t="shared" si="144"/>
        <v>4.8569902907649611</v>
      </c>
      <c r="F3080">
        <v>145299842</v>
      </c>
      <c r="G3080">
        <v>2733892</v>
      </c>
      <c r="H3080">
        <f t="shared" si="145"/>
        <v>53.147615926305797</v>
      </c>
      <c r="K3080">
        <v>682909257</v>
      </c>
      <c r="L3080">
        <v>12849292</v>
      </c>
      <c r="M3080">
        <f t="shared" si="146"/>
        <v>53.147617549667331</v>
      </c>
    </row>
    <row r="3081" spans="1:13" x14ac:dyDescent="0.15">
      <c r="A3081" t="s">
        <v>3661</v>
      </c>
      <c r="B3081" s="6">
        <v>37959440</v>
      </c>
      <c r="C3081" s="7">
        <v>7817520</v>
      </c>
      <c r="D3081">
        <f t="shared" si="144"/>
        <v>4.8556882489587494</v>
      </c>
      <c r="F3081">
        <v>145479553</v>
      </c>
      <c r="G3081">
        <v>2736132</v>
      </c>
      <c r="H3081">
        <f t="shared" si="145"/>
        <v>53.16978603371475</v>
      </c>
      <c r="K3081">
        <v>683753899</v>
      </c>
      <c r="L3081">
        <v>12859820</v>
      </c>
      <c r="M3081">
        <f t="shared" si="146"/>
        <v>53.169787679765349</v>
      </c>
    </row>
    <row r="3082" spans="1:13" x14ac:dyDescent="0.15">
      <c r="A3082" t="s">
        <v>3662</v>
      </c>
      <c r="B3082" s="6">
        <v>37980348</v>
      </c>
      <c r="C3082" s="7">
        <v>7823920</v>
      </c>
      <c r="D3082">
        <f t="shared" si="144"/>
        <v>4.8543885929303983</v>
      </c>
      <c r="F3082">
        <v>145559683</v>
      </c>
      <c r="G3082">
        <v>2738372</v>
      </c>
      <c r="H3082">
        <f t="shared" si="145"/>
        <v>53.155554833309715</v>
      </c>
      <c r="K3082">
        <v>684130510</v>
      </c>
      <c r="L3082">
        <v>12870348</v>
      </c>
      <c r="M3082">
        <f t="shared" si="146"/>
        <v>53.155556477571544</v>
      </c>
    </row>
    <row r="3083" spans="1:13" x14ac:dyDescent="0.15">
      <c r="A3083" t="s">
        <v>3663</v>
      </c>
      <c r="B3083" s="6">
        <v>38001258</v>
      </c>
      <c r="C3083" s="7">
        <v>7830320</v>
      </c>
      <c r="D3083">
        <f t="shared" si="144"/>
        <v>4.8530913168299632</v>
      </c>
      <c r="F3083">
        <v>145739573</v>
      </c>
      <c r="G3083">
        <v>4306676</v>
      </c>
      <c r="H3083">
        <f t="shared" si="145"/>
        <v>33.840384788639774</v>
      </c>
      <c r="K3083">
        <v>684975993</v>
      </c>
      <c r="L3083">
        <v>20241377</v>
      </c>
      <c r="M3083">
        <f t="shared" si="146"/>
        <v>33.840385118067807</v>
      </c>
    </row>
    <row r="3084" spans="1:13" x14ac:dyDescent="0.15">
      <c r="A3084" t="s">
        <v>3664</v>
      </c>
      <c r="B3084" s="6">
        <v>38022171</v>
      </c>
      <c r="C3084" s="7">
        <v>7836720</v>
      </c>
      <c r="D3084">
        <f t="shared" si="144"/>
        <v>4.8517965424310168</v>
      </c>
      <c r="F3084">
        <v>145819777</v>
      </c>
      <c r="G3084">
        <v>2742852</v>
      </c>
      <c r="H3084">
        <f t="shared" si="145"/>
        <v>53.163560046258418</v>
      </c>
      <c r="K3084">
        <v>685352951</v>
      </c>
      <c r="L3084">
        <v>12891404</v>
      </c>
      <c r="M3084">
        <f t="shared" si="146"/>
        <v>53.163561626026151</v>
      </c>
    </row>
    <row r="3085" spans="1:13" x14ac:dyDescent="0.15">
      <c r="A3085" t="s">
        <v>3665</v>
      </c>
      <c r="B3085" s="6">
        <v>38043085</v>
      </c>
      <c r="C3085" s="7">
        <v>7843120</v>
      </c>
      <c r="D3085">
        <f t="shared" si="144"/>
        <v>4.8505040086088194</v>
      </c>
      <c r="F3085">
        <v>145899985</v>
      </c>
      <c r="G3085">
        <v>2745092</v>
      </c>
      <c r="H3085">
        <f t="shared" si="145"/>
        <v>53.149397178673794</v>
      </c>
      <c r="K3085">
        <v>685729929</v>
      </c>
      <c r="L3085">
        <v>12901932</v>
      </c>
      <c r="M3085">
        <f t="shared" si="146"/>
        <v>53.149398787716443</v>
      </c>
    </row>
    <row r="3086" spans="1:13" x14ac:dyDescent="0.15">
      <c r="A3086" t="s">
        <v>3666</v>
      </c>
      <c r="B3086" s="6">
        <v>38064002</v>
      </c>
      <c r="C3086" s="7">
        <v>7849520</v>
      </c>
      <c r="D3086">
        <f t="shared" si="144"/>
        <v>4.8492139646755472</v>
      </c>
      <c r="F3086">
        <v>146080123</v>
      </c>
      <c r="G3086">
        <v>4317236</v>
      </c>
      <c r="H3086">
        <f t="shared" si="145"/>
        <v>33.836492376140662</v>
      </c>
      <c r="K3086">
        <v>686576578</v>
      </c>
      <c r="L3086">
        <v>20291009</v>
      </c>
      <c r="M3086">
        <f t="shared" si="146"/>
        <v>33.836492704724542</v>
      </c>
    </row>
    <row r="3087" spans="1:13" x14ac:dyDescent="0.15">
      <c r="A3087" t="s">
        <v>3667</v>
      </c>
      <c r="B3087" s="6">
        <v>38084922</v>
      </c>
      <c r="C3087" s="7">
        <v>7855920</v>
      </c>
      <c r="D3087">
        <f t="shared" si="144"/>
        <v>4.8479264045458708</v>
      </c>
      <c r="F3087">
        <v>146160408</v>
      </c>
      <c r="G3087">
        <v>2749572</v>
      </c>
      <c r="H3087">
        <f t="shared" si="145"/>
        <v>53.157512514675012</v>
      </c>
      <c r="K3087">
        <v>686953917</v>
      </c>
      <c r="L3087">
        <v>12922988</v>
      </c>
      <c r="M3087">
        <f t="shared" si="146"/>
        <v>53.157514113609018</v>
      </c>
    </row>
    <row r="3088" spans="1:13" x14ac:dyDescent="0.15">
      <c r="A3088" t="s">
        <v>3668</v>
      </c>
      <c r="B3088" s="6">
        <v>38105844</v>
      </c>
      <c r="C3088" s="7">
        <v>7862320</v>
      </c>
      <c r="D3088">
        <f t="shared" si="144"/>
        <v>4.8466411949653541</v>
      </c>
      <c r="F3088">
        <v>146240701</v>
      </c>
      <c r="G3088">
        <v>2751812</v>
      </c>
      <c r="H3088">
        <f t="shared" si="145"/>
        <v>53.143420044683282</v>
      </c>
      <c r="K3088">
        <v>687331294</v>
      </c>
      <c r="L3088">
        <v>12933516</v>
      </c>
      <c r="M3088">
        <f t="shared" si="146"/>
        <v>53.143421634148055</v>
      </c>
    </row>
    <row r="3089" spans="1:13" x14ac:dyDescent="0.15">
      <c r="A3089" t="s">
        <v>3669</v>
      </c>
      <c r="B3089" s="6">
        <v>38126768</v>
      </c>
      <c r="C3089" s="7">
        <v>7868720</v>
      </c>
      <c r="D3089">
        <f t="shared" si="144"/>
        <v>4.8453583301985583</v>
      </c>
      <c r="F3089">
        <v>146421085</v>
      </c>
      <c r="G3089">
        <v>4327796</v>
      </c>
      <c r="H3089">
        <f t="shared" si="145"/>
        <v>33.832714157506501</v>
      </c>
      <c r="K3089">
        <v>688179099</v>
      </c>
      <c r="L3089">
        <v>20340641</v>
      </c>
      <c r="M3089">
        <f t="shared" si="146"/>
        <v>33.832714465586406</v>
      </c>
    </row>
    <row r="3090" spans="1:13" x14ac:dyDescent="0.15">
      <c r="A3090" t="s">
        <v>3670</v>
      </c>
      <c r="B3090" s="6">
        <v>38147693</v>
      </c>
      <c r="C3090" s="7">
        <v>7875120</v>
      </c>
      <c r="D3090">
        <f t="shared" si="144"/>
        <v>4.8440776775465011</v>
      </c>
      <c r="F3090">
        <v>146501446</v>
      </c>
      <c r="G3090">
        <v>2756292</v>
      </c>
      <c r="H3090">
        <f t="shared" si="145"/>
        <v>53.151642133707171</v>
      </c>
      <c r="K3090">
        <v>688556796</v>
      </c>
      <c r="L3090">
        <v>12954572</v>
      </c>
      <c r="M3090">
        <f t="shared" si="146"/>
        <v>53.151643759438755</v>
      </c>
    </row>
    <row r="3091" spans="1:13" x14ac:dyDescent="0.15">
      <c r="A3091" t="s">
        <v>3671</v>
      </c>
      <c r="B3091" s="6">
        <v>38168621</v>
      </c>
      <c r="C3091" s="7">
        <v>7881520</v>
      </c>
      <c r="D3091">
        <f t="shared" si="144"/>
        <v>4.8427994853784551</v>
      </c>
      <c r="F3091">
        <v>146682009</v>
      </c>
      <c r="G3091">
        <v>2758532</v>
      </c>
      <c r="H3091">
        <f t="shared" si="145"/>
        <v>53.173937804600421</v>
      </c>
      <c r="K3091">
        <v>689405442</v>
      </c>
      <c r="L3091">
        <v>12965100</v>
      </c>
      <c r="M3091">
        <f t="shared" si="146"/>
        <v>53.173939421986717</v>
      </c>
    </row>
    <row r="3092" spans="1:13" x14ac:dyDescent="0.15">
      <c r="A3092" t="s">
        <v>3672</v>
      </c>
      <c r="B3092" s="6">
        <v>38189552</v>
      </c>
      <c r="C3092" s="7">
        <v>7887920</v>
      </c>
      <c r="D3092">
        <f t="shared" si="144"/>
        <v>4.8415237477053523</v>
      </c>
      <c r="F3092">
        <v>146762448</v>
      </c>
      <c r="G3092">
        <v>2760772</v>
      </c>
      <c r="H3092">
        <f t="shared" si="145"/>
        <v>53.15993062809968</v>
      </c>
      <c r="K3092">
        <v>689783505</v>
      </c>
      <c r="L3092">
        <v>12975628</v>
      </c>
      <c r="M3092">
        <f t="shared" si="146"/>
        <v>53.159932220621613</v>
      </c>
    </row>
    <row r="3093" spans="1:13" x14ac:dyDescent="0.15">
      <c r="A3093" t="s">
        <v>3673</v>
      </c>
      <c r="B3093" s="6">
        <v>38210484</v>
      </c>
      <c r="C3093" s="7">
        <v>7894320</v>
      </c>
      <c r="D3093">
        <f t="shared" si="144"/>
        <v>4.8402502052108352</v>
      </c>
      <c r="F3093">
        <v>146943191</v>
      </c>
      <c r="G3093">
        <v>4341876</v>
      </c>
      <c r="H3093">
        <f t="shared" si="145"/>
        <v>33.843249093249092</v>
      </c>
      <c r="K3093">
        <v>690632997</v>
      </c>
      <c r="L3093">
        <v>20406817</v>
      </c>
      <c r="M3093">
        <f t="shared" si="146"/>
        <v>33.84324939063255</v>
      </c>
    </row>
    <row r="3094" spans="1:13" x14ac:dyDescent="0.15">
      <c r="A3094" t="s">
        <v>3674</v>
      </c>
      <c r="B3094" s="6">
        <v>38231419</v>
      </c>
      <c r="C3094" s="7">
        <v>7900720</v>
      </c>
      <c r="D3094">
        <f t="shared" si="144"/>
        <v>4.8389791057017586</v>
      </c>
      <c r="F3094">
        <v>147023700</v>
      </c>
      <c r="G3094">
        <v>2765252</v>
      </c>
      <c r="H3094">
        <f t="shared" si="145"/>
        <v>53.16828267369484</v>
      </c>
      <c r="K3094">
        <v>691011390</v>
      </c>
      <c r="L3094">
        <v>12996684</v>
      </c>
      <c r="M3094">
        <f t="shared" si="146"/>
        <v>53.168284310059398</v>
      </c>
    </row>
    <row r="3095" spans="1:13" x14ac:dyDescent="0.15">
      <c r="A3095" t="s">
        <v>3675</v>
      </c>
      <c r="B3095" s="6">
        <v>38252355</v>
      </c>
      <c r="C3095" s="7">
        <v>7907120</v>
      </c>
      <c r="D3095">
        <f t="shared" si="144"/>
        <v>4.837710190309493</v>
      </c>
      <c r="F3095">
        <v>147104212</v>
      </c>
      <c r="G3095">
        <v>2767492</v>
      </c>
      <c r="H3095">
        <f t="shared" si="145"/>
        <v>53.154340464218144</v>
      </c>
      <c r="K3095">
        <v>691389796</v>
      </c>
      <c r="L3095">
        <v>13007212</v>
      </c>
      <c r="M3095">
        <f t="shared" si="146"/>
        <v>53.154342068077312</v>
      </c>
    </row>
    <row r="3096" spans="1:13" x14ac:dyDescent="0.15">
      <c r="A3096" t="s">
        <v>3676</v>
      </c>
      <c r="B3096" s="6">
        <v>38273293</v>
      </c>
      <c r="C3096" s="7">
        <v>7913520</v>
      </c>
      <c r="D3096">
        <f t="shared" si="144"/>
        <v>4.8364435801008909</v>
      </c>
      <c r="F3096">
        <v>147285198</v>
      </c>
      <c r="G3096">
        <v>4352436</v>
      </c>
      <c r="H3096">
        <f t="shared" si="145"/>
        <v>33.839715965955619</v>
      </c>
      <c r="K3096">
        <v>692240430</v>
      </c>
      <c r="L3096">
        <v>20456449</v>
      </c>
      <c r="M3096">
        <f t="shared" si="146"/>
        <v>33.839716267471445</v>
      </c>
    </row>
    <row r="3097" spans="1:13" x14ac:dyDescent="0.15">
      <c r="A3097" t="s">
        <v>3677</v>
      </c>
      <c r="B3097" s="6">
        <v>38294234</v>
      </c>
      <c r="C3097" s="7">
        <v>7919920</v>
      </c>
      <c r="D3097">
        <f t="shared" si="144"/>
        <v>4.8351793957514726</v>
      </c>
      <c r="F3097">
        <v>147365785</v>
      </c>
      <c r="G3097">
        <v>2771972</v>
      </c>
      <c r="H3097">
        <f t="shared" si="145"/>
        <v>53.162797098960596</v>
      </c>
      <c r="K3097">
        <v>692619189</v>
      </c>
      <c r="L3097">
        <v>13028268</v>
      </c>
      <c r="M3097">
        <f t="shared" si="146"/>
        <v>53.162798692811663</v>
      </c>
    </row>
    <row r="3098" spans="1:13" x14ac:dyDescent="0.15">
      <c r="A3098" t="s">
        <v>3678</v>
      </c>
      <c r="B3098" s="6">
        <v>38315177</v>
      </c>
      <c r="C3098" s="7">
        <v>7926320</v>
      </c>
      <c r="D3098">
        <f t="shared" si="144"/>
        <v>4.8339175052231047</v>
      </c>
      <c r="F3098">
        <v>147446379</v>
      </c>
      <c r="G3098">
        <v>2774212</v>
      </c>
      <c r="H3098">
        <f t="shared" si="145"/>
        <v>53.148922649026105</v>
      </c>
      <c r="K3098">
        <v>692997981</v>
      </c>
      <c r="L3098">
        <v>13038796</v>
      </c>
      <c r="M3098">
        <f t="shared" si="146"/>
        <v>53.148924256503435</v>
      </c>
    </row>
    <row r="3099" spans="1:13" x14ac:dyDescent="0.15">
      <c r="A3099" t="s">
        <v>3679</v>
      </c>
      <c r="B3099" s="6">
        <v>38336123</v>
      </c>
      <c r="C3099" s="7">
        <v>7932720</v>
      </c>
      <c r="D3099">
        <f t="shared" si="144"/>
        <v>4.8326580290240928</v>
      </c>
      <c r="F3099">
        <v>147627617</v>
      </c>
      <c r="G3099">
        <v>4362996</v>
      </c>
      <c r="H3099">
        <f t="shared" si="145"/>
        <v>33.836294372032427</v>
      </c>
      <c r="K3099">
        <v>693849799</v>
      </c>
      <c r="L3099">
        <v>20506081</v>
      </c>
      <c r="M3099">
        <f t="shared" si="146"/>
        <v>33.836294658155303</v>
      </c>
    </row>
    <row r="3100" spans="1:13" x14ac:dyDescent="0.15">
      <c r="A3100" t="s">
        <v>3680</v>
      </c>
      <c r="B3100" s="6">
        <v>38357072</v>
      </c>
      <c r="C3100" s="7">
        <v>7939120</v>
      </c>
      <c r="D3100">
        <f t="shared" si="144"/>
        <v>4.8314009613156115</v>
      </c>
      <c r="F3100">
        <v>147708289</v>
      </c>
      <c r="G3100">
        <v>2778692</v>
      </c>
      <c r="H3100">
        <f t="shared" si="145"/>
        <v>53.157488847270585</v>
      </c>
      <c r="K3100">
        <v>694228958</v>
      </c>
      <c r="L3100">
        <v>13059852</v>
      </c>
      <c r="M3100">
        <f t="shared" si="146"/>
        <v>53.157490452418607</v>
      </c>
    </row>
    <row r="3101" spans="1:13" x14ac:dyDescent="0.15">
      <c r="A3101" t="s">
        <v>3681</v>
      </c>
      <c r="B3101" s="6">
        <v>38378023</v>
      </c>
      <c r="C3101" s="7">
        <v>7945520</v>
      </c>
      <c r="D3101">
        <f t="shared" si="144"/>
        <v>4.8301461704205639</v>
      </c>
      <c r="F3101">
        <v>147889711</v>
      </c>
      <c r="G3101">
        <v>2780932</v>
      </c>
      <c r="H3101">
        <f t="shared" si="145"/>
        <v>53.179909109607856</v>
      </c>
      <c r="K3101">
        <v>695081641</v>
      </c>
      <c r="L3101">
        <v>13070380</v>
      </c>
      <c r="M3101">
        <f t="shared" si="146"/>
        <v>53.179910683545543</v>
      </c>
    </row>
    <row r="3102" spans="1:13" x14ac:dyDescent="0.15">
      <c r="A3102" t="s">
        <v>3682</v>
      </c>
      <c r="B3102" s="6">
        <v>38398976</v>
      </c>
      <c r="C3102" s="7">
        <v>7951920</v>
      </c>
      <c r="D3102">
        <f t="shared" si="144"/>
        <v>4.8288936508415574</v>
      </c>
      <c r="F3102">
        <v>147970453</v>
      </c>
      <c r="G3102">
        <v>2783172</v>
      </c>
      <c r="H3102">
        <f t="shared" si="145"/>
        <v>53.166118730714452</v>
      </c>
      <c r="K3102">
        <v>695461129</v>
      </c>
      <c r="L3102">
        <v>13080908</v>
      </c>
      <c r="M3102">
        <f t="shared" si="146"/>
        <v>53.166120348832052</v>
      </c>
    </row>
    <row r="3103" spans="1:13" x14ac:dyDescent="0.15">
      <c r="A3103" t="s">
        <v>3683</v>
      </c>
      <c r="B3103" s="6">
        <v>38419932</v>
      </c>
      <c r="C3103" s="7">
        <v>7958320</v>
      </c>
      <c r="D3103">
        <f t="shared" si="144"/>
        <v>4.8276435227535464</v>
      </c>
      <c r="F3103">
        <v>148152060</v>
      </c>
      <c r="G3103">
        <v>4377076</v>
      </c>
      <c r="H3103">
        <f t="shared" si="145"/>
        <v>33.847266988281675</v>
      </c>
      <c r="K3103">
        <v>696314682</v>
      </c>
      <c r="L3103">
        <v>20572257</v>
      </c>
      <c r="M3103">
        <f t="shared" si="146"/>
        <v>33.847267317339075</v>
      </c>
    </row>
    <row r="3104" spans="1:13" x14ac:dyDescent="0.15">
      <c r="A3104" t="s">
        <v>3684</v>
      </c>
      <c r="B3104" s="6">
        <v>38440890</v>
      </c>
      <c r="C3104" s="7">
        <v>7964720</v>
      </c>
      <c r="D3104">
        <f t="shared" si="144"/>
        <v>4.8263956548378353</v>
      </c>
      <c r="F3104">
        <v>148232876</v>
      </c>
      <c r="G3104">
        <v>2787652</v>
      </c>
      <c r="H3104">
        <f t="shared" si="145"/>
        <v>53.174813785938845</v>
      </c>
      <c r="K3104">
        <v>696694517</v>
      </c>
      <c r="L3104">
        <v>13101964</v>
      </c>
      <c r="M3104">
        <f t="shared" si="146"/>
        <v>53.174815394089009</v>
      </c>
    </row>
    <row r="3105" spans="1:13" x14ac:dyDescent="0.15">
      <c r="A3105" t="s">
        <v>3685</v>
      </c>
      <c r="B3105" s="6">
        <v>38461851</v>
      </c>
      <c r="C3105" s="7">
        <v>7971120</v>
      </c>
      <c r="D3105">
        <f t="shared" si="144"/>
        <v>4.8251501671032431</v>
      </c>
      <c r="F3105">
        <v>148313704</v>
      </c>
      <c r="G3105">
        <v>2789892</v>
      </c>
      <c r="H3105">
        <f t="shared" si="145"/>
        <v>53.161091540461065</v>
      </c>
      <c r="K3105">
        <v>697074408</v>
      </c>
      <c r="L3105">
        <v>13112492</v>
      </c>
      <c r="M3105">
        <f t="shared" si="146"/>
        <v>53.16109310114355</v>
      </c>
    </row>
    <row r="3106" spans="1:13" x14ac:dyDescent="0.15">
      <c r="A3106" t="s">
        <v>3686</v>
      </c>
      <c r="B3106" s="6">
        <v>38482815</v>
      </c>
      <c r="C3106" s="7">
        <v>7977520</v>
      </c>
      <c r="D3106">
        <f t="shared" si="144"/>
        <v>4.8239070538212374</v>
      </c>
      <c r="F3106">
        <v>148495562</v>
      </c>
      <c r="G3106">
        <v>4387636</v>
      </c>
      <c r="H3106">
        <f t="shared" si="145"/>
        <v>33.84409326571302</v>
      </c>
      <c r="K3106">
        <v>697929141</v>
      </c>
      <c r="L3106">
        <v>20621889</v>
      </c>
      <c r="M3106">
        <f t="shared" si="146"/>
        <v>33.844093574550811</v>
      </c>
    </row>
    <row r="3107" spans="1:13" x14ac:dyDescent="0.15">
      <c r="A3107" t="s">
        <v>3687</v>
      </c>
      <c r="B3107" s="6">
        <v>38503782</v>
      </c>
      <c r="C3107" s="7">
        <v>7983920</v>
      </c>
      <c r="D3107">
        <f t="shared" si="144"/>
        <v>4.8226663092816562</v>
      </c>
      <c r="F3107">
        <v>148576467</v>
      </c>
      <c r="G3107">
        <v>2794372</v>
      </c>
      <c r="H3107">
        <f t="shared" si="145"/>
        <v>53.169895418362337</v>
      </c>
      <c r="K3107">
        <v>698309394</v>
      </c>
      <c r="L3107">
        <v>13133548</v>
      </c>
      <c r="M3107">
        <f t="shared" si="146"/>
        <v>53.169896969196749</v>
      </c>
    </row>
    <row r="3108" spans="1:13" x14ac:dyDescent="0.15">
      <c r="A3108" t="s">
        <v>3688</v>
      </c>
      <c r="B3108" s="6">
        <v>38524750</v>
      </c>
      <c r="C3108" s="7">
        <v>7990320</v>
      </c>
      <c r="D3108">
        <f t="shared" si="144"/>
        <v>4.8214276774897629</v>
      </c>
      <c r="F3108">
        <v>148657378</v>
      </c>
      <c r="G3108">
        <v>2796612</v>
      </c>
      <c r="H3108">
        <f t="shared" si="145"/>
        <v>53.156239764400638</v>
      </c>
      <c r="K3108">
        <v>698689676</v>
      </c>
      <c r="L3108">
        <v>13144076</v>
      </c>
      <c r="M3108">
        <f t="shared" si="146"/>
        <v>53.15624133640128</v>
      </c>
    </row>
    <row r="3109" spans="1:13" x14ac:dyDescent="0.15">
      <c r="A3109" t="s">
        <v>3689</v>
      </c>
      <c r="B3109" s="6">
        <v>38545720</v>
      </c>
      <c r="C3109" s="7">
        <v>7996720</v>
      </c>
      <c r="D3109">
        <f t="shared" si="144"/>
        <v>4.8201912784241543</v>
      </c>
      <c r="F3109">
        <v>148839479</v>
      </c>
      <c r="G3109">
        <v>4398196</v>
      </c>
      <c r="H3109">
        <f t="shared" si="145"/>
        <v>33.841029140129272</v>
      </c>
      <c r="K3109">
        <v>699545551</v>
      </c>
      <c r="L3109">
        <v>20671521</v>
      </c>
      <c r="M3109">
        <f t="shared" si="146"/>
        <v>33.841029453033478</v>
      </c>
    </row>
    <row r="3110" spans="1:13" x14ac:dyDescent="0.15">
      <c r="A3110" t="s">
        <v>3690</v>
      </c>
      <c r="B3110" s="6">
        <v>38566691</v>
      </c>
      <c r="C3110" s="7">
        <v>8003120</v>
      </c>
      <c r="D3110">
        <f t="shared" si="144"/>
        <v>4.8189569817771067</v>
      </c>
      <c r="F3110">
        <v>148920456</v>
      </c>
      <c r="G3110">
        <v>2801092</v>
      </c>
      <c r="H3110">
        <f t="shared" si="145"/>
        <v>53.16514273718964</v>
      </c>
      <c r="K3110">
        <v>699926143</v>
      </c>
      <c r="L3110">
        <v>13165132</v>
      </c>
      <c r="M3110">
        <f t="shared" si="146"/>
        <v>53.165144337329849</v>
      </c>
    </row>
    <row r="3111" spans="1:13" x14ac:dyDescent="0.15">
      <c r="A3111" t="s">
        <v>3691</v>
      </c>
      <c r="B3111" s="6">
        <v>38587665</v>
      </c>
      <c r="C3111" s="7">
        <v>8009520</v>
      </c>
      <c r="D3111">
        <f t="shared" si="144"/>
        <v>4.8177250322116683</v>
      </c>
      <c r="F3111">
        <v>149102737</v>
      </c>
      <c r="G3111">
        <v>2803332</v>
      </c>
      <c r="H3111">
        <f t="shared" si="145"/>
        <v>53.187684155854534</v>
      </c>
      <c r="K3111">
        <v>700782863</v>
      </c>
      <c r="L3111">
        <v>13175660</v>
      </c>
      <c r="M3111">
        <f t="shared" si="146"/>
        <v>53.187685702272219</v>
      </c>
    </row>
    <row r="3112" spans="1:13" x14ac:dyDescent="0.15">
      <c r="A3112" t="s">
        <v>3692</v>
      </c>
      <c r="B3112" s="6">
        <v>38608642</v>
      </c>
      <c r="C3112" s="7">
        <v>8015920</v>
      </c>
      <c r="D3112">
        <f t="shared" si="144"/>
        <v>4.8164954241060292</v>
      </c>
      <c r="F3112">
        <v>149183792</v>
      </c>
      <c r="G3112">
        <v>2805572</v>
      </c>
      <c r="H3112">
        <f t="shared" si="145"/>
        <v>53.174109236904272</v>
      </c>
      <c r="K3112">
        <v>701163822</v>
      </c>
      <c r="L3112">
        <v>13186188</v>
      </c>
      <c r="M3112">
        <f t="shared" si="146"/>
        <v>53.174110819593956</v>
      </c>
    </row>
    <row r="3113" spans="1:13" x14ac:dyDescent="0.15">
      <c r="A3113" t="s">
        <v>3693</v>
      </c>
      <c r="B3113" s="6">
        <v>38629621</v>
      </c>
      <c r="C3113" s="7">
        <v>8022320</v>
      </c>
      <c r="D3113">
        <f t="shared" si="144"/>
        <v>4.8152680272041009</v>
      </c>
      <c r="F3113">
        <v>149366257</v>
      </c>
      <c r="G3113">
        <v>4412276</v>
      </c>
      <c r="H3113">
        <f t="shared" si="145"/>
        <v>33.852428315907709</v>
      </c>
      <c r="K3113">
        <v>702021407</v>
      </c>
      <c r="L3113">
        <v>20737697</v>
      </c>
      <c r="M3113">
        <f t="shared" si="146"/>
        <v>33.852428598990521</v>
      </c>
    </row>
    <row r="3114" spans="1:13" x14ac:dyDescent="0.15">
      <c r="A3114" t="s">
        <v>3694</v>
      </c>
      <c r="B3114" s="6">
        <v>38650601</v>
      </c>
      <c r="C3114" s="7">
        <v>8028720</v>
      </c>
      <c r="D3114">
        <f t="shared" si="144"/>
        <v>4.8140427116651221</v>
      </c>
      <c r="F3114">
        <v>149447379</v>
      </c>
      <c r="G3114">
        <v>2810052</v>
      </c>
      <c r="H3114">
        <f t="shared" si="145"/>
        <v>53.183136468648982</v>
      </c>
      <c r="K3114">
        <v>702402681</v>
      </c>
      <c r="L3114">
        <v>13207244</v>
      </c>
      <c r="M3114">
        <f t="shared" si="146"/>
        <v>53.183138056660418</v>
      </c>
    </row>
    <row r="3115" spans="1:13" x14ac:dyDescent="0.15">
      <c r="A3115" t="s">
        <v>3695</v>
      </c>
      <c r="B3115" s="6">
        <v>38671584</v>
      </c>
      <c r="C3115" s="7">
        <v>8035120</v>
      </c>
      <c r="D3115">
        <f t="shared" si="144"/>
        <v>4.8128197214229536</v>
      </c>
      <c r="F3115">
        <v>149528513</v>
      </c>
      <c r="G3115">
        <v>2812292</v>
      </c>
      <c r="H3115">
        <f t="shared" si="145"/>
        <v>53.169625700318456</v>
      </c>
      <c r="K3115">
        <v>702784011</v>
      </c>
      <c r="L3115">
        <v>13217772</v>
      </c>
      <c r="M3115">
        <f t="shared" si="146"/>
        <v>53.169627301787322</v>
      </c>
    </row>
    <row r="3116" spans="1:13" x14ac:dyDescent="0.15">
      <c r="A3116" t="s">
        <v>3696</v>
      </c>
      <c r="B3116" s="6">
        <v>38692569</v>
      </c>
      <c r="C3116" s="7">
        <v>8041520</v>
      </c>
      <c r="D3116">
        <f t="shared" si="144"/>
        <v>4.8115989265710963</v>
      </c>
      <c r="F3116">
        <v>149711221</v>
      </c>
      <c r="G3116">
        <v>4422836</v>
      </c>
      <c r="H3116">
        <f t="shared" si="145"/>
        <v>33.849598085934005</v>
      </c>
      <c r="K3116">
        <v>703642738</v>
      </c>
      <c r="L3116">
        <v>20787329</v>
      </c>
      <c r="M3116">
        <f t="shared" si="146"/>
        <v>33.849598377934946</v>
      </c>
    </row>
    <row r="3117" spans="1:13" x14ac:dyDescent="0.15">
      <c r="A3117" t="s">
        <v>3697</v>
      </c>
      <c r="B3117" s="6">
        <v>38713556</v>
      </c>
      <c r="C3117" s="7">
        <v>8047920</v>
      </c>
      <c r="D3117">
        <f t="shared" si="144"/>
        <v>4.8103803218719872</v>
      </c>
      <c r="F3117">
        <v>149792425</v>
      </c>
      <c r="G3117">
        <v>2816772</v>
      </c>
      <c r="H3117">
        <f t="shared" si="145"/>
        <v>53.178753906954483</v>
      </c>
      <c r="K3117">
        <v>704024397</v>
      </c>
      <c r="L3117">
        <v>13238828</v>
      </c>
      <c r="M3117">
        <f t="shared" si="146"/>
        <v>53.178755475937898</v>
      </c>
    </row>
    <row r="3118" spans="1:13" x14ac:dyDescent="0.15">
      <c r="A3118" t="s">
        <v>3698</v>
      </c>
      <c r="B3118" s="6">
        <v>38734545</v>
      </c>
      <c r="C3118" s="7">
        <v>8054320</v>
      </c>
      <c r="D3118">
        <f t="shared" si="144"/>
        <v>4.809163902104709</v>
      </c>
      <c r="F3118">
        <v>149873637</v>
      </c>
      <c r="G3118">
        <v>2819012</v>
      </c>
      <c r="H3118">
        <f t="shared" si="145"/>
        <v>53.16530649745372</v>
      </c>
      <c r="K3118">
        <v>704406093</v>
      </c>
      <c r="L3118">
        <v>13249356</v>
      </c>
      <c r="M3118">
        <f t="shared" si="146"/>
        <v>53.165308034594283</v>
      </c>
    </row>
    <row r="3119" spans="1:13" x14ac:dyDescent="0.15">
      <c r="A3119" t="s">
        <v>3699</v>
      </c>
      <c r="B3119" s="6">
        <v>38755536</v>
      </c>
      <c r="C3119" s="7">
        <v>8060720</v>
      </c>
      <c r="D3119">
        <f t="shared" si="144"/>
        <v>4.8079496620649271</v>
      </c>
      <c r="F3119">
        <v>150056590</v>
      </c>
      <c r="G3119">
        <v>4433396</v>
      </c>
      <c r="H3119">
        <f t="shared" si="145"/>
        <v>33.846872690822117</v>
      </c>
      <c r="K3119">
        <v>705265973</v>
      </c>
      <c r="L3119">
        <v>20836961</v>
      </c>
      <c r="M3119">
        <f t="shared" si="146"/>
        <v>33.846873015695522</v>
      </c>
    </row>
    <row r="3120" spans="1:13" x14ac:dyDescent="0.15">
      <c r="A3120" t="s">
        <v>3700</v>
      </c>
      <c r="B3120" s="6">
        <v>38776529</v>
      </c>
      <c r="C3120" s="7">
        <v>8067120</v>
      </c>
      <c r="D3120">
        <f t="shared" si="144"/>
        <v>4.8067375965648216</v>
      </c>
      <c r="F3120">
        <v>150137872</v>
      </c>
      <c r="G3120">
        <v>2823492</v>
      </c>
      <c r="H3120">
        <f t="shared" si="145"/>
        <v>53.174534229245204</v>
      </c>
      <c r="K3120">
        <v>705647998</v>
      </c>
      <c r="L3120">
        <v>13270412</v>
      </c>
      <c r="M3120">
        <f t="shared" si="146"/>
        <v>53.174535801902756</v>
      </c>
    </row>
    <row r="3121" spans="1:13" x14ac:dyDescent="0.15">
      <c r="A3121" t="s">
        <v>3701</v>
      </c>
      <c r="B3121" s="6">
        <v>38797523</v>
      </c>
      <c r="C3121" s="7">
        <v>8073520</v>
      </c>
      <c r="D3121">
        <f t="shared" si="144"/>
        <v>4.8055275765713095</v>
      </c>
      <c r="F3121">
        <v>150321001</v>
      </c>
      <c r="G3121">
        <v>2825732</v>
      </c>
      <c r="H3121">
        <f t="shared" si="145"/>
        <v>53.197189613169257</v>
      </c>
      <c r="K3121">
        <v>706508704</v>
      </c>
      <c r="L3121">
        <v>13280940</v>
      </c>
      <c r="M3121">
        <f t="shared" si="146"/>
        <v>53.197191162673725</v>
      </c>
    </row>
    <row r="3122" spans="1:13" x14ac:dyDescent="0.15">
      <c r="A3122" t="s">
        <v>3702</v>
      </c>
      <c r="B3122" s="6">
        <v>38818518</v>
      </c>
      <c r="C3122" s="7">
        <v>8079920</v>
      </c>
      <c r="D3122">
        <f t="shared" si="144"/>
        <v>4.8043195972237349</v>
      </c>
      <c r="F3122">
        <v>150402347</v>
      </c>
      <c r="G3122">
        <v>2827972</v>
      </c>
      <c r="H3122">
        <f t="shared" si="145"/>
        <v>53.183817590838949</v>
      </c>
      <c r="K3122">
        <v>706891030</v>
      </c>
      <c r="L3122">
        <v>13291468</v>
      </c>
      <c r="M3122">
        <f t="shared" si="146"/>
        <v>53.183819123666403</v>
      </c>
    </row>
    <row r="3123" spans="1:13" x14ac:dyDescent="0.15">
      <c r="A3123" t="s">
        <v>3703</v>
      </c>
      <c r="B3123" s="6">
        <v>38839515</v>
      </c>
      <c r="C3123" s="7">
        <v>8086320</v>
      </c>
      <c r="D3123">
        <f t="shared" si="144"/>
        <v>4.8031137773424746</v>
      </c>
      <c r="F3123">
        <v>150585654</v>
      </c>
      <c r="G3123">
        <v>4447476</v>
      </c>
      <c r="H3123">
        <f t="shared" si="145"/>
        <v>33.858677146318499</v>
      </c>
      <c r="K3123">
        <v>707752573</v>
      </c>
      <c r="L3123">
        <v>20903137</v>
      </c>
      <c r="M3123">
        <f t="shared" si="146"/>
        <v>33.858677432004583</v>
      </c>
    </row>
    <row r="3124" spans="1:13" x14ac:dyDescent="0.15">
      <c r="A3124" t="s">
        <v>3704</v>
      </c>
      <c r="B3124" s="6">
        <v>38860514</v>
      </c>
      <c r="C3124" s="7">
        <v>8092720</v>
      </c>
      <c r="D3124">
        <f t="shared" si="144"/>
        <v>4.8019101118041894</v>
      </c>
      <c r="F3124">
        <v>150667069</v>
      </c>
      <c r="G3124">
        <v>2832452</v>
      </c>
      <c r="H3124">
        <f t="shared" si="145"/>
        <v>53.193158789628207</v>
      </c>
      <c r="K3124">
        <v>708135224</v>
      </c>
      <c r="L3124">
        <v>13312524</v>
      </c>
      <c r="M3124">
        <f t="shared" si="146"/>
        <v>53.193160365382255</v>
      </c>
    </row>
    <row r="3125" spans="1:13" x14ac:dyDescent="0.15">
      <c r="A3125" t="s">
        <v>3705</v>
      </c>
      <c r="B3125" s="6">
        <v>38881515</v>
      </c>
      <c r="C3125" s="7">
        <v>8099120</v>
      </c>
      <c r="D3125">
        <f t="shared" si="144"/>
        <v>4.8007085955017335</v>
      </c>
      <c r="F3125">
        <v>150748493</v>
      </c>
      <c r="G3125">
        <v>2834692</v>
      </c>
      <c r="H3125">
        <f t="shared" si="145"/>
        <v>53.179849168798583</v>
      </c>
      <c r="K3125">
        <v>708517917</v>
      </c>
      <c r="L3125">
        <v>13323052</v>
      </c>
      <c r="M3125">
        <f t="shared" si="146"/>
        <v>53.179850757919432</v>
      </c>
    </row>
    <row r="3126" spans="1:13" x14ac:dyDescent="0.15">
      <c r="A3126" t="s">
        <v>3706</v>
      </c>
      <c r="B3126" s="6">
        <v>38902519</v>
      </c>
      <c r="C3126" s="7">
        <v>8105520</v>
      </c>
      <c r="D3126">
        <f t="shared" si="144"/>
        <v>4.7995093467168051</v>
      </c>
      <c r="F3126">
        <v>150932047</v>
      </c>
      <c r="G3126">
        <v>4458036</v>
      </c>
      <c r="H3126">
        <f t="shared" si="145"/>
        <v>33.856175006213498</v>
      </c>
      <c r="K3126">
        <v>709380620</v>
      </c>
      <c r="L3126">
        <v>20952769</v>
      </c>
      <c r="M3126">
        <f t="shared" si="146"/>
        <v>33.856175286426343</v>
      </c>
    </row>
    <row r="3127" spans="1:13" x14ac:dyDescent="0.15">
      <c r="A3127" t="s">
        <v>3707</v>
      </c>
      <c r="B3127" s="6">
        <v>38923525</v>
      </c>
      <c r="C3127" s="7">
        <v>8111920</v>
      </c>
      <c r="D3127">
        <f t="shared" si="144"/>
        <v>4.7983122368070692</v>
      </c>
      <c r="F3127">
        <v>151013545</v>
      </c>
      <c r="G3127">
        <v>2839172</v>
      </c>
      <c r="H3127">
        <f t="shared" si="145"/>
        <v>53.189290750965419</v>
      </c>
      <c r="K3127">
        <v>709763661</v>
      </c>
      <c r="L3127">
        <v>13344108</v>
      </c>
      <c r="M3127">
        <f t="shared" si="146"/>
        <v>53.189292307885999</v>
      </c>
    </row>
    <row r="3128" spans="1:13" x14ac:dyDescent="0.15">
      <c r="A3128" t="s">
        <v>3708</v>
      </c>
      <c r="B3128" s="6">
        <v>38944532</v>
      </c>
      <c r="C3128" s="7">
        <v>8118320</v>
      </c>
      <c r="D3128">
        <f t="shared" si="144"/>
        <v>4.797117137535845</v>
      </c>
      <c r="F3128">
        <v>151095047</v>
      </c>
      <c r="G3128">
        <v>2841412</v>
      </c>
      <c r="H3128">
        <f t="shared" si="145"/>
        <v>53.176043108144825</v>
      </c>
      <c r="K3128">
        <v>710146720</v>
      </c>
      <c r="L3128">
        <v>13354636</v>
      </c>
      <c r="M3128">
        <f t="shared" si="146"/>
        <v>53.176044633489077</v>
      </c>
    </row>
    <row r="3129" spans="1:13" x14ac:dyDescent="0.15">
      <c r="A3129" t="s">
        <v>3709</v>
      </c>
      <c r="B3129" s="6">
        <v>38965540</v>
      </c>
      <c r="C3129" s="7">
        <v>8124720</v>
      </c>
      <c r="D3129">
        <f t="shared" si="144"/>
        <v>4.7959240441516755</v>
      </c>
      <c r="F3129">
        <v>151278838</v>
      </c>
      <c r="G3129">
        <v>4468596</v>
      </c>
      <c r="H3129">
        <f t="shared" si="145"/>
        <v>33.853773758021532</v>
      </c>
      <c r="K3129">
        <v>711010538</v>
      </c>
      <c r="L3129">
        <v>21002401</v>
      </c>
      <c r="M3129">
        <f t="shared" si="146"/>
        <v>33.853774051833405</v>
      </c>
    </row>
    <row r="3130" spans="1:13" x14ac:dyDescent="0.15">
      <c r="A3130" t="s">
        <v>3710</v>
      </c>
      <c r="B3130" s="6">
        <v>38986550</v>
      </c>
      <c r="C3130" s="7">
        <v>8131720</v>
      </c>
      <c r="D3130">
        <f t="shared" si="144"/>
        <v>4.7943792949093185</v>
      </c>
      <c r="F3130">
        <v>151360406</v>
      </c>
      <c r="G3130">
        <v>2846102</v>
      </c>
      <c r="H3130">
        <f t="shared" si="145"/>
        <v>53.181651957659987</v>
      </c>
      <c r="K3130">
        <v>711393908</v>
      </c>
      <c r="L3130">
        <v>13376679</v>
      </c>
      <c r="M3130">
        <f t="shared" si="146"/>
        <v>53.181653532988271</v>
      </c>
    </row>
    <row r="3131" spans="1:13" x14ac:dyDescent="0.15">
      <c r="A3131" t="s">
        <v>3711</v>
      </c>
      <c r="B3131" s="6">
        <v>39007563</v>
      </c>
      <c r="C3131" s="7">
        <v>8138720</v>
      </c>
      <c r="D3131">
        <f t="shared" si="144"/>
        <v>4.7928375715100167</v>
      </c>
      <c r="F3131">
        <v>151544382</v>
      </c>
      <c r="G3131">
        <v>2848552</v>
      </c>
      <c r="H3131">
        <f t="shared" si="145"/>
        <v>53.200496954242013</v>
      </c>
      <c r="K3131">
        <v>712258595</v>
      </c>
      <c r="L3131">
        <v>13388194</v>
      </c>
      <c r="M3131">
        <f t="shared" si="146"/>
        <v>53.200498513839882</v>
      </c>
    </row>
    <row r="3132" spans="1:13" x14ac:dyDescent="0.15">
      <c r="A3132" t="s">
        <v>3712</v>
      </c>
      <c r="B3132" s="6">
        <v>39028579</v>
      </c>
      <c r="C3132" s="7">
        <v>8145720</v>
      </c>
      <c r="D3132">
        <f t="shared" si="144"/>
        <v>4.7912988661530225</v>
      </c>
      <c r="F3132">
        <v>151626029</v>
      </c>
      <c r="G3132">
        <v>2851002</v>
      </c>
      <c r="H3132">
        <f t="shared" si="145"/>
        <v>53.183417268735695</v>
      </c>
      <c r="K3132">
        <v>712642336</v>
      </c>
      <c r="L3132">
        <v>13399709</v>
      </c>
      <c r="M3132">
        <f t="shared" si="146"/>
        <v>53.18341883394632</v>
      </c>
    </row>
    <row r="3133" spans="1:13" x14ac:dyDescent="0.15">
      <c r="A3133" t="s">
        <v>3713</v>
      </c>
      <c r="B3133" s="6">
        <v>39049596</v>
      </c>
      <c r="C3133" s="7">
        <v>8152720</v>
      </c>
      <c r="D3133">
        <f t="shared" si="144"/>
        <v>4.789762925747481</v>
      </c>
      <c r="F3133">
        <v>151810185</v>
      </c>
      <c r="G3133">
        <v>4483996</v>
      </c>
      <c r="H3133">
        <f t="shared" si="145"/>
        <v>33.856003662804341</v>
      </c>
      <c r="K3133">
        <v>713507869</v>
      </c>
      <c r="L3133">
        <v>21074781</v>
      </c>
      <c r="M3133">
        <f t="shared" si="146"/>
        <v>33.8560039603733</v>
      </c>
    </row>
    <row r="3134" spans="1:13" x14ac:dyDescent="0.15">
      <c r="A3134" t="s">
        <v>3714</v>
      </c>
      <c r="B3134" s="6">
        <v>39070614</v>
      </c>
      <c r="C3134" s="7">
        <v>8159720</v>
      </c>
      <c r="D3134">
        <f t="shared" si="144"/>
        <v>4.7882297431774621</v>
      </c>
      <c r="F3134">
        <v>151891895</v>
      </c>
      <c r="G3134">
        <v>2855902</v>
      </c>
      <c r="H3134">
        <f t="shared" si="145"/>
        <v>53.185261609116843</v>
      </c>
      <c r="K3134">
        <v>713891906</v>
      </c>
      <c r="L3134">
        <v>13422739</v>
      </c>
      <c r="M3134">
        <f t="shared" si="146"/>
        <v>53.185263156796836</v>
      </c>
    </row>
    <row r="3135" spans="1:13" x14ac:dyDescent="0.15">
      <c r="A3135" t="s">
        <v>3715</v>
      </c>
      <c r="B3135" s="6">
        <v>39091633</v>
      </c>
      <c r="C3135" s="7">
        <v>8166720</v>
      </c>
      <c r="D3135">
        <f t="shared" si="144"/>
        <v>4.7866993113514358</v>
      </c>
      <c r="F3135">
        <v>151973609</v>
      </c>
      <c r="G3135">
        <v>2858352</v>
      </c>
      <c r="H3135">
        <f t="shared" si="145"/>
        <v>53.16826234137713</v>
      </c>
      <c r="K3135">
        <v>714275962</v>
      </c>
      <c r="L3135">
        <v>13434254</v>
      </c>
      <c r="M3135">
        <f t="shared" si="146"/>
        <v>53.168263902111718</v>
      </c>
    </row>
    <row r="3136" spans="1:13" x14ac:dyDescent="0.15">
      <c r="A3136" t="s">
        <v>3716</v>
      </c>
      <c r="B3136" s="6">
        <v>39112655</v>
      </c>
      <c r="C3136" s="7">
        <v>8173720</v>
      </c>
      <c r="D3136">
        <f t="shared" si="144"/>
        <v>4.7851718678887947</v>
      </c>
      <c r="F3136">
        <v>152158005</v>
      </c>
      <c r="G3136">
        <v>4495546</v>
      </c>
      <c r="H3136">
        <f t="shared" si="145"/>
        <v>33.846390405080939</v>
      </c>
      <c r="K3136">
        <v>715142623</v>
      </c>
      <c r="L3136">
        <v>21129066</v>
      </c>
      <c r="M3136">
        <f t="shared" si="146"/>
        <v>33.846390701794391</v>
      </c>
    </row>
    <row r="3137" spans="1:13" x14ac:dyDescent="0.15">
      <c r="A3137" t="s">
        <v>3717</v>
      </c>
      <c r="B3137" s="6">
        <v>39133678</v>
      </c>
      <c r="C3137" s="7">
        <v>8180720</v>
      </c>
      <c r="D3137">
        <f t="shared" si="144"/>
        <v>4.7836471606411175</v>
      </c>
      <c r="F3137">
        <v>152239789</v>
      </c>
      <c r="G3137">
        <v>2863252</v>
      </c>
      <c r="H3137">
        <f t="shared" si="145"/>
        <v>53.170237548074709</v>
      </c>
      <c r="K3137">
        <v>715527008</v>
      </c>
      <c r="L3137">
        <v>13457284</v>
      </c>
      <c r="M3137">
        <f t="shared" si="146"/>
        <v>53.170239106197059</v>
      </c>
    </row>
    <row r="3138" spans="1:13" x14ac:dyDescent="0.15">
      <c r="A3138" t="s">
        <v>3718</v>
      </c>
      <c r="B3138" s="6">
        <v>39154702</v>
      </c>
      <c r="C3138" s="7">
        <v>8187720</v>
      </c>
      <c r="D3138">
        <f t="shared" ref="D3138:D3201" si="147">B3138/C3138</f>
        <v>4.782125182590514</v>
      </c>
      <c r="F3138">
        <v>152321578</v>
      </c>
      <c r="G3138">
        <v>2865702</v>
      </c>
      <c r="H3138">
        <f t="shared" ref="H3138:H3201" si="148">F3138/G3138</f>
        <v>53.153320896590088</v>
      </c>
      <c r="K3138">
        <v>715911416</v>
      </c>
      <c r="L3138">
        <v>13468799</v>
      </c>
      <c r="M3138">
        <f t="shared" ref="M3138:M3201" si="149">K3138/L3138</f>
        <v>53.153322430604241</v>
      </c>
    </row>
    <row r="3139" spans="1:13" x14ac:dyDescent="0.15">
      <c r="A3139" t="s">
        <v>3719</v>
      </c>
      <c r="B3139" s="6">
        <v>39175728</v>
      </c>
      <c r="C3139" s="7">
        <v>8194720</v>
      </c>
      <c r="D3139">
        <f t="shared" si="147"/>
        <v>4.7806060487728681</v>
      </c>
      <c r="F3139">
        <v>152506211</v>
      </c>
      <c r="G3139">
        <v>4507096</v>
      </c>
      <c r="H3139">
        <f t="shared" si="148"/>
        <v>33.836912060448682</v>
      </c>
      <c r="K3139">
        <v>716779191</v>
      </c>
      <c r="L3139">
        <v>21183351</v>
      </c>
      <c r="M3139">
        <f t="shared" si="149"/>
        <v>33.836912346870896</v>
      </c>
    </row>
    <row r="3140" spans="1:13" x14ac:dyDescent="0.15">
      <c r="A3140" t="s">
        <v>3720</v>
      </c>
      <c r="B3140" s="6">
        <v>39196757</v>
      </c>
      <c r="C3140" s="7">
        <v>8201720</v>
      </c>
      <c r="D3140">
        <f t="shared" si="147"/>
        <v>4.7790898738313423</v>
      </c>
      <c r="F3140">
        <v>152588074</v>
      </c>
      <c r="G3140">
        <v>2870602</v>
      </c>
      <c r="H3140">
        <f t="shared" si="148"/>
        <v>53.155426631765742</v>
      </c>
      <c r="K3140">
        <v>717163947</v>
      </c>
      <c r="L3140">
        <v>13491829</v>
      </c>
      <c r="M3140">
        <f t="shared" si="149"/>
        <v>53.155428148400041</v>
      </c>
    </row>
    <row r="3141" spans="1:13" x14ac:dyDescent="0.15">
      <c r="A3141" t="s">
        <v>3721</v>
      </c>
      <c r="B3141" s="6">
        <v>39217787</v>
      </c>
      <c r="C3141" s="7">
        <v>8208720</v>
      </c>
      <c r="D3141">
        <f t="shared" si="147"/>
        <v>4.7775764065530311</v>
      </c>
      <c r="F3141">
        <v>152772888</v>
      </c>
      <c r="G3141">
        <v>2873052</v>
      </c>
      <c r="H3141">
        <f t="shared" si="148"/>
        <v>53.174424966899309</v>
      </c>
      <c r="K3141">
        <v>718032573</v>
      </c>
      <c r="L3141">
        <v>13503344</v>
      </c>
      <c r="M3141">
        <f t="shared" si="149"/>
        <v>53.17442649761422</v>
      </c>
    </row>
    <row r="3142" spans="1:13" x14ac:dyDescent="0.15">
      <c r="A3142" t="s">
        <v>3722</v>
      </c>
      <c r="B3142" s="6">
        <v>39238820</v>
      </c>
      <c r="C3142" s="7">
        <v>8215720</v>
      </c>
      <c r="D3142">
        <f t="shared" si="147"/>
        <v>4.7760658834526977</v>
      </c>
      <c r="F3142">
        <v>152854823</v>
      </c>
      <c r="G3142">
        <v>2875502</v>
      </c>
      <c r="H3142">
        <f t="shared" si="148"/>
        <v>53.157613175021268</v>
      </c>
      <c r="K3142">
        <v>718417668</v>
      </c>
      <c r="L3142">
        <v>13514859</v>
      </c>
      <c r="M3142">
        <f t="shared" si="149"/>
        <v>53.157614740930704</v>
      </c>
    </row>
    <row r="3143" spans="1:13" x14ac:dyDescent="0.15">
      <c r="A3143" t="s">
        <v>3723</v>
      </c>
      <c r="B3143" s="6">
        <v>39259856</v>
      </c>
      <c r="C3143" s="7">
        <v>8222720</v>
      </c>
      <c r="D3143">
        <f t="shared" si="147"/>
        <v>4.7745582970112084</v>
      </c>
      <c r="F3143">
        <v>153039825</v>
      </c>
      <c r="G3143">
        <v>4522496</v>
      </c>
      <c r="H3143">
        <f t="shared" si="148"/>
        <v>33.839681671360239</v>
      </c>
      <c r="K3143">
        <v>719287177</v>
      </c>
      <c r="L3143">
        <v>21255731</v>
      </c>
      <c r="M3143">
        <f t="shared" si="149"/>
        <v>33.839681966242424</v>
      </c>
    </row>
    <row r="3144" spans="1:13" x14ac:dyDescent="0.15">
      <c r="A3144" t="s">
        <v>3724</v>
      </c>
      <c r="B3144" s="6">
        <v>39280893</v>
      </c>
      <c r="C3144" s="7">
        <v>8229720</v>
      </c>
      <c r="D3144">
        <f t="shared" si="147"/>
        <v>4.773053396713375</v>
      </c>
      <c r="F3144">
        <v>153121830</v>
      </c>
      <c r="G3144">
        <v>2880402</v>
      </c>
      <c r="H3144">
        <f t="shared" si="148"/>
        <v>53.159881849825126</v>
      </c>
      <c r="K3144">
        <v>719672601</v>
      </c>
      <c r="L3144">
        <v>13537889</v>
      </c>
      <c r="M3144">
        <f t="shared" si="149"/>
        <v>53.159883420524423</v>
      </c>
    </row>
    <row r="3145" spans="1:13" x14ac:dyDescent="0.15">
      <c r="A3145" t="s">
        <v>3725</v>
      </c>
      <c r="B3145" s="6">
        <v>39301932</v>
      </c>
      <c r="C3145" s="7">
        <v>8236720</v>
      </c>
      <c r="D3145">
        <f t="shared" si="147"/>
        <v>4.7715512971182701</v>
      </c>
      <c r="F3145">
        <v>153203843</v>
      </c>
      <c r="G3145">
        <v>2882852</v>
      </c>
      <c r="H3145">
        <f t="shared" si="148"/>
        <v>53.143152336644405</v>
      </c>
      <c r="K3145">
        <v>720058062</v>
      </c>
      <c r="L3145">
        <v>13549404</v>
      </c>
      <c r="M3145">
        <f t="shared" si="149"/>
        <v>53.143153898134557</v>
      </c>
    </row>
    <row r="3146" spans="1:13" x14ac:dyDescent="0.15">
      <c r="A3146" t="s">
        <v>3726</v>
      </c>
      <c r="B3146" s="6">
        <v>39322973</v>
      </c>
      <c r="C3146" s="7">
        <v>8243720</v>
      </c>
      <c r="D3146">
        <f t="shared" si="147"/>
        <v>4.7700519910914005</v>
      </c>
      <c r="F3146">
        <v>153389086</v>
      </c>
      <c r="G3146">
        <v>4534046</v>
      </c>
      <c r="H3146">
        <f t="shared" si="148"/>
        <v>33.830509439030834</v>
      </c>
      <c r="K3146">
        <v>720928704</v>
      </c>
      <c r="L3146">
        <v>21310016</v>
      </c>
      <c r="M3146">
        <f t="shared" si="149"/>
        <v>33.830509747153641</v>
      </c>
    </row>
    <row r="3147" spans="1:13" x14ac:dyDescent="0.15">
      <c r="A3147" t="s">
        <v>3727</v>
      </c>
      <c r="B3147" s="6">
        <v>39344015</v>
      </c>
      <c r="C3147" s="7">
        <v>8250720</v>
      </c>
      <c r="D3147">
        <f t="shared" si="147"/>
        <v>4.7685553503209412</v>
      </c>
      <c r="F3147">
        <v>153471165</v>
      </c>
      <c r="G3147">
        <v>2887752</v>
      </c>
      <c r="H3147">
        <f t="shared" si="148"/>
        <v>53.145548855995948</v>
      </c>
      <c r="K3147">
        <v>721314475</v>
      </c>
      <c r="L3147">
        <v>13572434</v>
      </c>
      <c r="M3147">
        <f t="shared" si="149"/>
        <v>53.145550385435655</v>
      </c>
    </row>
    <row r="3148" spans="1:13" x14ac:dyDescent="0.15">
      <c r="A3148" t="s">
        <v>3728</v>
      </c>
      <c r="B3148" s="6">
        <v>39365058</v>
      </c>
      <c r="C3148" s="7">
        <v>8257720</v>
      </c>
      <c r="D3148">
        <f t="shared" si="147"/>
        <v>4.7670613680289478</v>
      </c>
      <c r="F3148">
        <v>153553249</v>
      </c>
      <c r="G3148">
        <v>2890202</v>
      </c>
      <c r="H3148">
        <f t="shared" si="148"/>
        <v>53.128898602935017</v>
      </c>
      <c r="K3148">
        <v>721700270</v>
      </c>
      <c r="L3148">
        <v>13583949</v>
      </c>
      <c r="M3148">
        <f t="shared" si="149"/>
        <v>53.128900145311206</v>
      </c>
    </row>
    <row r="3149" spans="1:13" x14ac:dyDescent="0.15">
      <c r="A3149" t="s">
        <v>3729</v>
      </c>
      <c r="B3149" s="6">
        <v>39386102</v>
      </c>
      <c r="C3149" s="7">
        <v>8264720</v>
      </c>
      <c r="D3149">
        <f t="shared" si="147"/>
        <v>4.7655700374604342</v>
      </c>
      <c r="F3149">
        <v>153738725</v>
      </c>
      <c r="G3149">
        <v>4545596</v>
      </c>
      <c r="H3149">
        <f t="shared" si="148"/>
        <v>33.821466975947708</v>
      </c>
      <c r="K3149">
        <v>722572007</v>
      </c>
      <c r="L3149">
        <v>21364301</v>
      </c>
      <c r="M3149">
        <f t="shared" si="149"/>
        <v>33.821467269160827</v>
      </c>
    </row>
    <row r="3150" spans="1:13" x14ac:dyDescent="0.15">
      <c r="A3150" t="s">
        <v>3730</v>
      </c>
      <c r="B3150" s="6">
        <v>39407147</v>
      </c>
      <c r="C3150" s="7">
        <v>8271720</v>
      </c>
      <c r="D3150">
        <f t="shared" si="147"/>
        <v>4.7640813518832843</v>
      </c>
      <c r="F3150">
        <v>153820871</v>
      </c>
      <c r="G3150">
        <v>2895102</v>
      </c>
      <c r="H3150">
        <f t="shared" si="148"/>
        <v>53.131416786006156</v>
      </c>
      <c r="K3150">
        <v>722958093</v>
      </c>
      <c r="L3150">
        <v>13606979</v>
      </c>
      <c r="M3150">
        <f t="shared" si="149"/>
        <v>53.131418296449198</v>
      </c>
    </row>
    <row r="3151" spans="1:13" x14ac:dyDescent="0.15">
      <c r="A3151" t="s">
        <v>3731</v>
      </c>
      <c r="B3151" s="6">
        <v>39428194</v>
      </c>
      <c r="C3151" s="7">
        <v>8278720</v>
      </c>
      <c r="D3151">
        <f t="shared" si="147"/>
        <v>4.7625954253797689</v>
      </c>
      <c r="F3151">
        <v>154006525</v>
      </c>
      <c r="G3151">
        <v>2897552</v>
      </c>
      <c r="H3151">
        <f t="shared" si="148"/>
        <v>53.150564683567367</v>
      </c>
      <c r="K3151">
        <v>723830667</v>
      </c>
      <c r="L3151">
        <v>13618494</v>
      </c>
      <c r="M3151">
        <f t="shared" si="149"/>
        <v>53.150566207981591</v>
      </c>
    </row>
    <row r="3152" spans="1:13" x14ac:dyDescent="0.15">
      <c r="A3152" t="s">
        <v>3732</v>
      </c>
      <c r="B3152" s="6">
        <v>39449243</v>
      </c>
      <c r="C3152" s="7">
        <v>8285720</v>
      </c>
      <c r="D3152">
        <f t="shared" si="147"/>
        <v>4.7611122509570682</v>
      </c>
      <c r="F3152">
        <v>154088742</v>
      </c>
      <c r="G3152">
        <v>2900002</v>
      </c>
      <c r="H3152">
        <f t="shared" si="148"/>
        <v>53.134012321370811</v>
      </c>
      <c r="K3152">
        <v>724217087</v>
      </c>
      <c r="L3152">
        <v>13630009</v>
      </c>
      <c r="M3152">
        <f t="shared" si="149"/>
        <v>53.134013851348151</v>
      </c>
    </row>
    <row r="3153" spans="1:13" x14ac:dyDescent="0.15">
      <c r="A3153" t="s">
        <v>3733</v>
      </c>
      <c r="B3153" s="6">
        <v>39470293</v>
      </c>
      <c r="C3153" s="7">
        <v>8292720</v>
      </c>
      <c r="D3153">
        <f t="shared" si="147"/>
        <v>4.7596317010582778</v>
      </c>
      <c r="F3153">
        <v>154274573</v>
      </c>
      <c r="G3153">
        <v>4560996</v>
      </c>
      <c r="H3153">
        <f t="shared" si="148"/>
        <v>33.824755163126653</v>
      </c>
      <c r="K3153">
        <v>725090493</v>
      </c>
      <c r="L3153">
        <v>21436681</v>
      </c>
      <c r="M3153">
        <f t="shared" si="149"/>
        <v>33.824755474040032</v>
      </c>
    </row>
    <row r="3154" spans="1:13" x14ac:dyDescent="0.15">
      <c r="A3154" t="s">
        <v>3734</v>
      </c>
      <c r="B3154" s="6">
        <v>39491345</v>
      </c>
      <c r="C3154" s="7">
        <v>8299720</v>
      </c>
      <c r="D3154">
        <f t="shared" si="147"/>
        <v>4.7581538895288036</v>
      </c>
      <c r="F3154">
        <v>154356857</v>
      </c>
      <c r="G3154">
        <v>2904902</v>
      </c>
      <c r="H3154">
        <f t="shared" si="148"/>
        <v>53.13668309636607</v>
      </c>
      <c r="K3154">
        <v>725477227</v>
      </c>
      <c r="L3154">
        <v>13653039</v>
      </c>
      <c r="M3154">
        <f t="shared" si="149"/>
        <v>53.136684587219008</v>
      </c>
    </row>
    <row r="3155" spans="1:13" x14ac:dyDescent="0.15">
      <c r="A3155" t="s">
        <v>3735</v>
      </c>
      <c r="B3155" s="6">
        <v>39512398</v>
      </c>
      <c r="C3155" s="7">
        <v>8306720</v>
      </c>
      <c r="D3155">
        <f t="shared" si="147"/>
        <v>4.7566786890613866</v>
      </c>
      <c r="F3155">
        <v>154439146</v>
      </c>
      <c r="G3155">
        <v>2907352</v>
      </c>
      <c r="H3155">
        <f t="shared" si="148"/>
        <v>53.12020904245513</v>
      </c>
      <c r="K3155">
        <v>725863986</v>
      </c>
      <c r="L3155">
        <v>13664554</v>
      </c>
      <c r="M3155">
        <f t="shared" si="149"/>
        <v>53.120210582796922</v>
      </c>
    </row>
    <row r="3156" spans="1:13" x14ac:dyDescent="0.15">
      <c r="A3156" t="s">
        <v>3736</v>
      </c>
      <c r="B3156" s="6">
        <v>39533453</v>
      </c>
      <c r="C3156" s="7">
        <v>8313720</v>
      </c>
      <c r="D3156">
        <f t="shared" si="147"/>
        <v>4.7552062133437261</v>
      </c>
      <c r="F3156">
        <v>154625217</v>
      </c>
      <c r="G3156">
        <v>4572546</v>
      </c>
      <c r="H3156">
        <f t="shared" si="148"/>
        <v>33.816000320171739</v>
      </c>
      <c r="K3156">
        <v>726738519</v>
      </c>
      <c r="L3156">
        <v>21490966</v>
      </c>
      <c r="M3156">
        <f t="shared" si="149"/>
        <v>33.816000592993355</v>
      </c>
    </row>
    <row r="3157" spans="1:13" x14ac:dyDescent="0.15">
      <c r="A3157" t="s">
        <v>3737</v>
      </c>
      <c r="B3157" s="6">
        <v>39554511</v>
      </c>
      <c r="C3157" s="7">
        <v>8320720</v>
      </c>
      <c r="D3157">
        <f t="shared" si="147"/>
        <v>4.7537365756809509</v>
      </c>
      <c r="F3157">
        <v>154707580</v>
      </c>
      <c r="G3157">
        <v>2912252</v>
      </c>
      <c r="H3157">
        <f t="shared" si="148"/>
        <v>53.123005838780436</v>
      </c>
      <c r="K3157">
        <v>727125626</v>
      </c>
      <c r="L3157">
        <v>13687584</v>
      </c>
      <c r="M3157">
        <f t="shared" si="149"/>
        <v>53.12300739122405</v>
      </c>
    </row>
    <row r="3158" spans="1:13" x14ac:dyDescent="0.15">
      <c r="A3158" t="s">
        <v>3738</v>
      </c>
      <c r="B3158" s="6">
        <v>39575572</v>
      </c>
      <c r="C3158" s="7">
        <v>8327720</v>
      </c>
      <c r="D3158">
        <f t="shared" si="147"/>
        <v>4.7522697689163422</v>
      </c>
      <c r="F3158">
        <v>154789955</v>
      </c>
      <c r="G3158">
        <v>2914702</v>
      </c>
      <c r="H3158">
        <f t="shared" si="148"/>
        <v>53.106614329698196</v>
      </c>
      <c r="K3158">
        <v>727512788</v>
      </c>
      <c r="L3158">
        <v>13699099</v>
      </c>
      <c r="M3158">
        <f t="shared" si="149"/>
        <v>53.106615843859515</v>
      </c>
    </row>
    <row r="3159" spans="1:13" x14ac:dyDescent="0.15">
      <c r="A3159" t="s">
        <v>3739</v>
      </c>
      <c r="B3159" s="6">
        <v>39596634</v>
      </c>
      <c r="C3159" s="7">
        <v>8334720</v>
      </c>
      <c r="D3159">
        <f t="shared" si="147"/>
        <v>4.750805545957153</v>
      </c>
      <c r="F3159">
        <v>154976275</v>
      </c>
      <c r="G3159">
        <v>4584096</v>
      </c>
      <c r="H3159">
        <f t="shared" si="148"/>
        <v>33.807379906529007</v>
      </c>
      <c r="K3159">
        <v>728388492</v>
      </c>
      <c r="L3159">
        <v>21545251</v>
      </c>
      <c r="M3159">
        <f t="shared" si="149"/>
        <v>33.807380197148781</v>
      </c>
    </row>
    <row r="3160" spans="1:13" x14ac:dyDescent="0.15">
      <c r="A3160" t="s">
        <v>3740</v>
      </c>
      <c r="B3160" s="6">
        <v>39617697</v>
      </c>
      <c r="C3160" s="7">
        <v>8341720</v>
      </c>
      <c r="D3160">
        <f t="shared" si="147"/>
        <v>4.7493439002987392</v>
      </c>
      <c r="F3160">
        <v>155058713</v>
      </c>
      <c r="G3160">
        <v>2919602</v>
      </c>
      <c r="H3160">
        <f t="shared" si="148"/>
        <v>53.109537875367941</v>
      </c>
      <c r="K3160">
        <v>728775951</v>
      </c>
      <c r="L3160">
        <v>13722129</v>
      </c>
      <c r="M3160">
        <f t="shared" si="149"/>
        <v>53.109539416223242</v>
      </c>
    </row>
    <row r="3161" spans="1:13" x14ac:dyDescent="0.15">
      <c r="A3161" t="s">
        <v>3741</v>
      </c>
      <c r="B3161" s="6">
        <v>39638761</v>
      </c>
      <c r="C3161" s="7">
        <v>8348720</v>
      </c>
      <c r="D3161">
        <f t="shared" si="147"/>
        <v>4.7478848254582742</v>
      </c>
      <c r="F3161">
        <v>155245206</v>
      </c>
      <c r="G3161">
        <v>2922052</v>
      </c>
      <c r="H3161">
        <f t="shared" si="148"/>
        <v>53.128830698426995</v>
      </c>
      <c r="K3161">
        <v>729652468</v>
      </c>
      <c r="L3161">
        <v>13733644</v>
      </c>
      <c r="M3161">
        <f t="shared" si="149"/>
        <v>53.128832231270884</v>
      </c>
    </row>
    <row r="3162" spans="1:13" x14ac:dyDescent="0.15">
      <c r="A3162" t="s">
        <v>3742</v>
      </c>
      <c r="B3162" s="6">
        <v>39659828</v>
      </c>
      <c r="C3162" s="7">
        <v>8355720</v>
      </c>
      <c r="D3162">
        <f t="shared" si="147"/>
        <v>4.7464285543316436</v>
      </c>
      <c r="F3162">
        <v>155327715</v>
      </c>
      <c r="G3162">
        <v>2924502</v>
      </c>
      <c r="H3162">
        <f t="shared" si="148"/>
        <v>53.112535057250774</v>
      </c>
      <c r="K3162">
        <v>730040260</v>
      </c>
      <c r="L3162">
        <v>13745159</v>
      </c>
      <c r="M3162">
        <f t="shared" si="149"/>
        <v>53.112536566510435</v>
      </c>
    </row>
    <row r="3163" spans="1:13" x14ac:dyDescent="0.15">
      <c r="A3163" t="s">
        <v>3743</v>
      </c>
      <c r="B3163" s="6">
        <v>39680897</v>
      </c>
      <c r="C3163" s="7">
        <v>8362720</v>
      </c>
      <c r="D3163">
        <f t="shared" si="147"/>
        <v>4.7449749602999978</v>
      </c>
      <c r="F3163">
        <v>155514395</v>
      </c>
      <c r="G3163">
        <v>4599496</v>
      </c>
      <c r="H3163">
        <f t="shared" si="148"/>
        <v>33.81118170338663</v>
      </c>
      <c r="K3163">
        <v>730917656</v>
      </c>
      <c r="L3163">
        <v>21617631</v>
      </c>
      <c r="M3163">
        <f t="shared" si="149"/>
        <v>33.81118199306853</v>
      </c>
    </row>
    <row r="3164" spans="1:13" x14ac:dyDescent="0.15">
      <c r="A3164" t="s">
        <v>3744</v>
      </c>
      <c r="B3164" s="6">
        <v>39701967</v>
      </c>
      <c r="C3164" s="7">
        <v>8369720</v>
      </c>
      <c r="D3164">
        <f t="shared" si="147"/>
        <v>4.7435239171680772</v>
      </c>
      <c r="F3164">
        <v>155596970</v>
      </c>
      <c r="G3164">
        <v>2929402</v>
      </c>
      <c r="H3164">
        <f t="shared" si="148"/>
        <v>53.115608578133013</v>
      </c>
      <c r="K3164">
        <v>731305759</v>
      </c>
      <c r="L3164">
        <v>13768189</v>
      </c>
      <c r="M3164">
        <f t="shared" si="149"/>
        <v>53.115610121273029</v>
      </c>
    </row>
    <row r="3165" spans="1:13" x14ac:dyDescent="0.15">
      <c r="A3165" t="s">
        <v>3745</v>
      </c>
      <c r="B3165" s="6">
        <v>39723040</v>
      </c>
      <c r="C3165" s="7">
        <v>8376720</v>
      </c>
      <c r="D3165">
        <f t="shared" si="147"/>
        <v>4.7420756572978444</v>
      </c>
      <c r="F3165">
        <v>155679558</v>
      </c>
      <c r="G3165">
        <v>2931852</v>
      </c>
      <c r="H3165">
        <f t="shared" si="148"/>
        <v>53.099391783759891</v>
      </c>
      <c r="K3165">
        <v>731693922</v>
      </c>
      <c r="L3165">
        <v>13779704</v>
      </c>
      <c r="M3165">
        <f t="shared" si="149"/>
        <v>53.099393281597344</v>
      </c>
    </row>
    <row r="3166" spans="1:13" x14ac:dyDescent="0.15">
      <c r="A3166" t="s">
        <v>3746</v>
      </c>
      <c r="B3166" s="6">
        <v>39744114</v>
      </c>
      <c r="C3166" s="7">
        <v>8383720</v>
      </c>
      <c r="D3166">
        <f t="shared" si="147"/>
        <v>4.7406299351600483</v>
      </c>
      <c r="F3166">
        <v>155866478</v>
      </c>
      <c r="G3166">
        <v>4611046</v>
      </c>
      <c r="H3166">
        <f t="shared" si="148"/>
        <v>33.802846035368113</v>
      </c>
      <c r="K3166">
        <v>732572446</v>
      </c>
      <c r="L3166">
        <v>21671916</v>
      </c>
      <c r="M3166">
        <f t="shared" si="149"/>
        <v>33.802846319633204</v>
      </c>
    </row>
    <row r="3167" spans="1:13" x14ac:dyDescent="0.15">
      <c r="A3167" t="s">
        <v>3747</v>
      </c>
      <c r="B3167" s="6">
        <v>39765189</v>
      </c>
      <c r="C3167" s="7">
        <v>8390720</v>
      </c>
      <c r="D3167">
        <f t="shared" si="147"/>
        <v>4.7391867444033409</v>
      </c>
      <c r="F3167">
        <v>155949129</v>
      </c>
      <c r="G3167">
        <v>2936752</v>
      </c>
      <c r="H3167">
        <f t="shared" si="148"/>
        <v>53.102587143892301</v>
      </c>
      <c r="K3167">
        <v>732960906</v>
      </c>
      <c r="L3167">
        <v>13802734</v>
      </c>
      <c r="M3167">
        <f t="shared" si="149"/>
        <v>53.102588661058022</v>
      </c>
    </row>
    <row r="3168" spans="1:13" x14ac:dyDescent="0.15">
      <c r="A3168" t="s">
        <v>3748</v>
      </c>
      <c r="B3168" s="6">
        <v>39786267</v>
      </c>
      <c r="C3168" s="7">
        <v>8397720</v>
      </c>
      <c r="D3168">
        <f t="shared" si="147"/>
        <v>4.7377463168574323</v>
      </c>
      <c r="F3168">
        <v>156031792</v>
      </c>
      <c r="G3168">
        <v>2939202</v>
      </c>
      <c r="H3168">
        <f t="shared" si="148"/>
        <v>53.08644727378384</v>
      </c>
      <c r="K3168">
        <v>733349422</v>
      </c>
      <c r="L3168">
        <v>13814249</v>
      </c>
      <c r="M3168">
        <f t="shared" si="149"/>
        <v>53.086448781978667</v>
      </c>
    </row>
    <row r="3169" spans="1:13" x14ac:dyDescent="0.15">
      <c r="A3169" t="s">
        <v>3749</v>
      </c>
      <c r="B3169" s="6">
        <v>39807348</v>
      </c>
      <c r="C3169" s="7">
        <v>8404720</v>
      </c>
      <c r="D3169">
        <f t="shared" si="147"/>
        <v>4.7363086456181769</v>
      </c>
      <c r="F3169">
        <v>156218961</v>
      </c>
      <c r="G3169">
        <v>4622596</v>
      </c>
      <c r="H3169">
        <f t="shared" si="148"/>
        <v>33.794638553747724</v>
      </c>
      <c r="K3169">
        <v>734229116</v>
      </c>
      <c r="L3169">
        <v>21726201</v>
      </c>
      <c r="M3169">
        <f t="shared" si="149"/>
        <v>33.794638832624258</v>
      </c>
    </row>
    <row r="3170" spans="1:13" x14ac:dyDescent="0.15">
      <c r="A3170" t="s">
        <v>3750</v>
      </c>
      <c r="B3170" s="6">
        <v>39828430</v>
      </c>
      <c r="C3170" s="7">
        <v>8411720</v>
      </c>
      <c r="D3170">
        <f t="shared" si="147"/>
        <v>4.7348734860409047</v>
      </c>
      <c r="F3170">
        <v>156301694</v>
      </c>
      <c r="G3170">
        <v>2944102</v>
      </c>
      <c r="H3170">
        <f t="shared" si="148"/>
        <v>53.089768628940163</v>
      </c>
      <c r="K3170">
        <v>734617961</v>
      </c>
      <c r="L3170">
        <v>13837279</v>
      </c>
      <c r="M3170">
        <f t="shared" si="149"/>
        <v>53.089770105813436</v>
      </c>
    </row>
    <row r="3171" spans="1:13" x14ac:dyDescent="0.15">
      <c r="A3171" t="s">
        <v>3751</v>
      </c>
      <c r="B3171" s="6">
        <v>39849513</v>
      </c>
      <c r="C3171" s="7">
        <v>8418720</v>
      </c>
      <c r="D3171">
        <f t="shared" si="147"/>
        <v>4.7334408318604257</v>
      </c>
      <c r="F3171">
        <v>156489036</v>
      </c>
      <c r="G3171">
        <v>2946552</v>
      </c>
      <c r="H3171">
        <f t="shared" si="148"/>
        <v>53.109205607096023</v>
      </c>
      <c r="K3171">
        <v>735498469</v>
      </c>
      <c r="L3171">
        <v>13848794</v>
      </c>
      <c r="M3171">
        <f t="shared" si="149"/>
        <v>53.10920712662778</v>
      </c>
    </row>
    <row r="3172" spans="1:13" x14ac:dyDescent="0.15">
      <c r="A3172" t="s">
        <v>3752</v>
      </c>
      <c r="B3172" s="6">
        <v>39870598</v>
      </c>
      <c r="C3172" s="7">
        <v>8425720</v>
      </c>
      <c r="D3172">
        <f t="shared" si="147"/>
        <v>4.7320107955165849</v>
      </c>
      <c r="F3172">
        <v>156571837</v>
      </c>
      <c r="G3172">
        <v>2949002</v>
      </c>
      <c r="H3172">
        <f t="shared" si="148"/>
        <v>53.093160669270489</v>
      </c>
      <c r="K3172">
        <v>735887633</v>
      </c>
      <c r="L3172">
        <v>13860309</v>
      </c>
      <c r="M3172">
        <f t="shared" si="149"/>
        <v>53.093162136572857</v>
      </c>
    </row>
    <row r="3173" spans="1:13" x14ac:dyDescent="0.15">
      <c r="A3173" t="s">
        <v>3753</v>
      </c>
      <c r="B3173" s="6">
        <v>39891686</v>
      </c>
      <c r="C3173" s="7">
        <v>8432720</v>
      </c>
      <c r="D3173">
        <f t="shared" si="147"/>
        <v>4.7305834890758858</v>
      </c>
      <c r="F3173">
        <v>156759365</v>
      </c>
      <c r="G3173">
        <v>4637996</v>
      </c>
      <c r="H3173">
        <f t="shared" si="148"/>
        <v>33.798943552344589</v>
      </c>
      <c r="K3173">
        <v>736769015</v>
      </c>
      <c r="L3173">
        <v>21798581</v>
      </c>
      <c r="M3173">
        <f t="shared" si="149"/>
        <v>33.798943839509555</v>
      </c>
    </row>
    <row r="3174" spans="1:13" x14ac:dyDescent="0.15">
      <c r="A3174" t="s">
        <v>3754</v>
      </c>
      <c r="B3174" s="6">
        <v>39912776</v>
      </c>
      <c r="C3174" s="7">
        <v>8439720</v>
      </c>
      <c r="D3174">
        <f t="shared" si="147"/>
        <v>4.7291587872583447</v>
      </c>
      <c r="F3174">
        <v>156842242</v>
      </c>
      <c r="G3174">
        <v>2953902</v>
      </c>
      <c r="H3174">
        <f t="shared" si="148"/>
        <v>53.09663015225285</v>
      </c>
      <c r="K3174">
        <v>737158537</v>
      </c>
      <c r="L3174">
        <v>13883339</v>
      </c>
      <c r="M3174">
        <f t="shared" si="149"/>
        <v>53.096631653235576</v>
      </c>
    </row>
    <row r="3175" spans="1:13" x14ac:dyDescent="0.15">
      <c r="A3175" t="s">
        <v>3755</v>
      </c>
      <c r="B3175" s="6">
        <v>39933867</v>
      </c>
      <c r="C3175" s="7">
        <v>8446720</v>
      </c>
      <c r="D3175">
        <f t="shared" si="147"/>
        <v>4.7277365651992724</v>
      </c>
      <c r="F3175">
        <v>156925121</v>
      </c>
      <c r="G3175">
        <v>2956352</v>
      </c>
      <c r="H3175">
        <f t="shared" si="148"/>
        <v>53.08066191035438</v>
      </c>
      <c r="K3175">
        <v>737548068</v>
      </c>
      <c r="L3175">
        <v>13894854</v>
      </c>
      <c r="M3175">
        <f t="shared" si="149"/>
        <v>53.080663388042794</v>
      </c>
    </row>
    <row r="3176" spans="1:13" x14ac:dyDescent="0.15">
      <c r="A3176" t="s">
        <v>3756</v>
      </c>
      <c r="B3176" s="6">
        <v>39954959</v>
      </c>
      <c r="C3176" s="7">
        <v>8453720</v>
      </c>
      <c r="D3176">
        <f t="shared" si="147"/>
        <v>4.7263168167386667</v>
      </c>
      <c r="F3176">
        <v>157112887</v>
      </c>
      <c r="G3176">
        <v>4649546</v>
      </c>
      <c r="H3176">
        <f t="shared" si="148"/>
        <v>33.791016800349972</v>
      </c>
      <c r="K3176">
        <v>738430568</v>
      </c>
      <c r="L3176">
        <v>21852866</v>
      </c>
      <c r="M3176">
        <f t="shared" si="149"/>
        <v>33.7910170684248</v>
      </c>
    </row>
    <row r="3177" spans="1:13" x14ac:dyDescent="0.15">
      <c r="A3177" t="s">
        <v>3757</v>
      </c>
      <c r="B3177" s="6">
        <v>39976053</v>
      </c>
      <c r="C3177" s="7">
        <v>8460720</v>
      </c>
      <c r="D3177">
        <f t="shared" si="147"/>
        <v>4.7248996539301622</v>
      </c>
      <c r="F3177">
        <v>157195833</v>
      </c>
      <c r="G3177">
        <v>2961252</v>
      </c>
      <c r="H3177">
        <f t="shared" si="148"/>
        <v>53.084247136008685</v>
      </c>
      <c r="K3177">
        <v>738820415</v>
      </c>
      <c r="L3177">
        <v>13917884</v>
      </c>
      <c r="M3177">
        <f t="shared" si="149"/>
        <v>53.084248654465</v>
      </c>
    </row>
    <row r="3178" spans="1:13" x14ac:dyDescent="0.15">
      <c r="A3178" t="s">
        <v>3758</v>
      </c>
      <c r="B3178" s="6">
        <v>39997148</v>
      </c>
      <c r="C3178" s="7">
        <v>8467720</v>
      </c>
      <c r="D3178">
        <f t="shared" si="147"/>
        <v>4.7234849522657809</v>
      </c>
      <c r="F3178">
        <v>157278784</v>
      </c>
      <c r="G3178">
        <v>2963702</v>
      </c>
      <c r="H3178">
        <f t="shared" si="148"/>
        <v>53.068353026046481</v>
      </c>
      <c r="K3178">
        <v>739210284</v>
      </c>
      <c r="L3178">
        <v>13929399</v>
      </c>
      <c r="M3178">
        <f t="shared" si="149"/>
        <v>53.068354492537686</v>
      </c>
    </row>
    <row r="3179" spans="1:13" x14ac:dyDescent="0.15">
      <c r="A3179" t="s">
        <v>3759</v>
      </c>
      <c r="B3179" s="6">
        <v>40018246</v>
      </c>
      <c r="C3179" s="7">
        <v>8474720</v>
      </c>
      <c r="D3179">
        <f t="shared" si="147"/>
        <v>4.7220729416429101</v>
      </c>
      <c r="F3179">
        <v>157466794</v>
      </c>
      <c r="G3179">
        <v>4661096</v>
      </c>
      <c r="H3179">
        <f t="shared" si="148"/>
        <v>33.783211931271097</v>
      </c>
      <c r="K3179">
        <v>740093931</v>
      </c>
      <c r="L3179">
        <v>21907151</v>
      </c>
      <c r="M3179">
        <f t="shared" si="149"/>
        <v>33.783212203175118</v>
      </c>
    </row>
    <row r="3180" spans="1:13" x14ac:dyDescent="0.15">
      <c r="A3180" t="s">
        <v>3760</v>
      </c>
      <c r="B3180" s="6">
        <v>40039346</v>
      </c>
      <c r="C3180" s="7">
        <v>8481720</v>
      </c>
      <c r="D3180">
        <f t="shared" si="147"/>
        <v>4.7206634974981494</v>
      </c>
      <c r="F3180">
        <v>157549821</v>
      </c>
      <c r="G3180">
        <v>2968602</v>
      </c>
      <c r="H3180">
        <f t="shared" si="148"/>
        <v>53.072059171286689</v>
      </c>
      <c r="K3180">
        <v>740484158</v>
      </c>
      <c r="L3180">
        <v>13952429</v>
      </c>
      <c r="M3180">
        <f t="shared" si="149"/>
        <v>53.07206064263076</v>
      </c>
    </row>
    <row r="3181" spans="1:13" x14ac:dyDescent="0.15">
      <c r="A3181" t="s">
        <v>3761</v>
      </c>
      <c r="B3181" s="6">
        <v>40060449</v>
      </c>
      <c r="C3181" s="7">
        <v>8488720</v>
      </c>
      <c r="D3181">
        <f t="shared" si="147"/>
        <v>4.7192567312857534</v>
      </c>
      <c r="F3181">
        <v>157738017</v>
      </c>
      <c r="G3181">
        <v>2971052</v>
      </c>
      <c r="H3181">
        <f t="shared" si="148"/>
        <v>53.09163791141993</v>
      </c>
      <c r="K3181">
        <v>741368679</v>
      </c>
      <c r="L3181">
        <v>13963944</v>
      </c>
      <c r="M3181">
        <f t="shared" si="149"/>
        <v>53.091639367788929</v>
      </c>
    </row>
    <row r="3182" spans="1:13" x14ac:dyDescent="0.15">
      <c r="A3182" t="s">
        <v>3762</v>
      </c>
      <c r="B3182" s="6">
        <v>40081553</v>
      </c>
      <c r="C3182" s="7">
        <v>8495720</v>
      </c>
      <c r="D3182">
        <f t="shared" si="147"/>
        <v>4.7178524009736664</v>
      </c>
      <c r="F3182">
        <v>157821114</v>
      </c>
      <c r="G3182">
        <v>2973502</v>
      </c>
      <c r="H3182">
        <f t="shared" si="148"/>
        <v>53.075839195668948</v>
      </c>
      <c r="K3182">
        <v>741759235</v>
      </c>
      <c r="L3182">
        <v>13975459</v>
      </c>
      <c r="M3182">
        <f t="shared" si="149"/>
        <v>53.075840657541193</v>
      </c>
    </row>
    <row r="3183" spans="1:13" x14ac:dyDescent="0.15">
      <c r="A3183" t="s">
        <v>3763</v>
      </c>
      <c r="B3183" s="6">
        <v>40102660</v>
      </c>
      <c r="C3183" s="7">
        <v>8502720</v>
      </c>
      <c r="D3183">
        <f t="shared" si="147"/>
        <v>4.7164507357645551</v>
      </c>
      <c r="F3183">
        <v>158009492</v>
      </c>
      <c r="G3183">
        <v>4676496</v>
      </c>
      <c r="H3183">
        <f t="shared" si="148"/>
        <v>33.788009655092189</v>
      </c>
      <c r="K3183">
        <v>742644612</v>
      </c>
      <c r="L3183">
        <v>21979531</v>
      </c>
      <c r="M3183">
        <f t="shared" si="149"/>
        <v>33.788009944343216</v>
      </c>
    </row>
    <row r="3184" spans="1:13" x14ac:dyDescent="0.15">
      <c r="A3184" t="s">
        <v>3764</v>
      </c>
      <c r="B3184" s="6">
        <v>40123769</v>
      </c>
      <c r="C3184" s="7">
        <v>8509720</v>
      </c>
      <c r="D3184">
        <f t="shared" si="147"/>
        <v>4.7150516115688879</v>
      </c>
      <c r="F3184">
        <v>158092665</v>
      </c>
      <c r="G3184">
        <v>2978402</v>
      </c>
      <c r="H3184">
        <f t="shared" si="148"/>
        <v>53.079693406061374</v>
      </c>
      <c r="K3184">
        <v>743035525</v>
      </c>
      <c r="L3184">
        <v>13998489</v>
      </c>
      <c r="M3184">
        <f t="shared" si="149"/>
        <v>53.0796948870696</v>
      </c>
    </row>
    <row r="3185" spans="1:13" x14ac:dyDescent="0.15">
      <c r="A3185" t="s">
        <v>3765</v>
      </c>
      <c r="B3185" s="6">
        <v>40144881</v>
      </c>
      <c r="C3185" s="7">
        <v>8516720</v>
      </c>
      <c r="D3185">
        <f t="shared" si="147"/>
        <v>4.7136551395372868</v>
      </c>
      <c r="F3185">
        <v>158175848</v>
      </c>
      <c r="G3185">
        <v>2980852</v>
      </c>
      <c r="H3185">
        <f t="shared" si="148"/>
        <v>53.063972313955873</v>
      </c>
      <c r="K3185">
        <v>743426485</v>
      </c>
      <c r="L3185">
        <v>14010004</v>
      </c>
      <c r="M3185">
        <f t="shared" si="149"/>
        <v>53.063973786160233</v>
      </c>
    </row>
    <row r="3186" spans="1:13" x14ac:dyDescent="0.15">
      <c r="A3186" t="s">
        <v>3766</v>
      </c>
      <c r="B3186" s="6">
        <v>40165996</v>
      </c>
      <c r="C3186" s="7">
        <v>8523720</v>
      </c>
      <c r="D3186">
        <f t="shared" si="147"/>
        <v>4.7122613131355795</v>
      </c>
      <c r="F3186">
        <v>158364479</v>
      </c>
      <c r="G3186">
        <v>4688046</v>
      </c>
      <c r="H3186">
        <f t="shared" si="148"/>
        <v>33.78048743549018</v>
      </c>
      <c r="K3186">
        <v>744313051</v>
      </c>
      <c r="L3186">
        <v>22033816</v>
      </c>
      <c r="M3186">
        <f t="shared" si="149"/>
        <v>33.780487728498777</v>
      </c>
    </row>
    <row r="3187" spans="1:13" x14ac:dyDescent="0.15">
      <c r="A3187" t="s">
        <v>3767</v>
      </c>
      <c r="B3187" s="6">
        <v>40187113</v>
      </c>
      <c r="C3187" s="7">
        <v>8530720</v>
      </c>
      <c r="D3187">
        <f t="shared" si="147"/>
        <v>4.7108700086276425</v>
      </c>
      <c r="F3187">
        <v>158447739</v>
      </c>
      <c r="G3187">
        <v>2985752</v>
      </c>
      <c r="H3187">
        <f t="shared" si="148"/>
        <v>53.067950385698474</v>
      </c>
      <c r="K3187">
        <v>744704373</v>
      </c>
      <c r="L3187">
        <v>14033034</v>
      </c>
      <c r="M3187">
        <f t="shared" si="149"/>
        <v>53.067951876978277</v>
      </c>
    </row>
    <row r="3188" spans="1:13" x14ac:dyDescent="0.15">
      <c r="A3188" t="s">
        <v>3768</v>
      </c>
      <c r="B3188" s="6">
        <v>40208233</v>
      </c>
      <c r="C3188" s="7">
        <v>8537720</v>
      </c>
      <c r="D3188">
        <f t="shared" si="147"/>
        <v>4.7094813369377304</v>
      </c>
      <c r="F3188">
        <v>158531009</v>
      </c>
      <c r="G3188">
        <v>2988202</v>
      </c>
      <c r="H3188">
        <f t="shared" si="148"/>
        <v>53.052306704834542</v>
      </c>
      <c r="K3188">
        <v>745095742</v>
      </c>
      <c r="L3188">
        <v>14044549</v>
      </c>
      <c r="M3188">
        <f t="shared" si="149"/>
        <v>53.052308194446113</v>
      </c>
    </row>
    <row r="3189" spans="1:13" x14ac:dyDescent="0.15">
      <c r="A3189" t="s">
        <v>3769</v>
      </c>
      <c r="B3189" s="6">
        <v>40229355</v>
      </c>
      <c r="C3189" s="7">
        <v>8544720</v>
      </c>
      <c r="D3189">
        <f t="shared" si="147"/>
        <v>4.7080951745639412</v>
      </c>
      <c r="F3189">
        <v>158719891</v>
      </c>
      <c r="G3189">
        <v>4699596</v>
      </c>
      <c r="H3189">
        <f t="shared" si="148"/>
        <v>33.77309262328081</v>
      </c>
      <c r="K3189">
        <v>745983487</v>
      </c>
      <c r="L3189">
        <v>22088101</v>
      </c>
      <c r="M3189">
        <f t="shared" si="149"/>
        <v>33.773092897393035</v>
      </c>
    </row>
    <row r="3190" spans="1:13" x14ac:dyDescent="0.15">
      <c r="A3190" t="s">
        <v>3770</v>
      </c>
      <c r="B3190" s="6">
        <v>40250479</v>
      </c>
      <c r="C3190" s="7">
        <v>8551720</v>
      </c>
      <c r="D3190">
        <f t="shared" si="147"/>
        <v>4.7067115153442813</v>
      </c>
      <c r="F3190">
        <v>158803232</v>
      </c>
      <c r="G3190">
        <v>2993102</v>
      </c>
      <c r="H3190">
        <f t="shared" si="148"/>
        <v>53.056405027292755</v>
      </c>
      <c r="K3190">
        <v>746375190</v>
      </c>
      <c r="L3190">
        <v>14067579</v>
      </c>
      <c r="M3190">
        <f t="shared" si="149"/>
        <v>53.056406507473675</v>
      </c>
    </row>
    <row r="3191" spans="1:13" x14ac:dyDescent="0.15">
      <c r="A3191" t="s">
        <v>3771</v>
      </c>
      <c r="B3191" s="6">
        <v>40271604</v>
      </c>
      <c r="C3191" s="7">
        <v>8558720</v>
      </c>
      <c r="D3191">
        <f t="shared" si="147"/>
        <v>4.7053302362970166</v>
      </c>
      <c r="F3191">
        <v>158992292</v>
      </c>
      <c r="G3191">
        <v>2995552</v>
      </c>
      <c r="H3191">
        <f t="shared" si="148"/>
        <v>53.076124867803998</v>
      </c>
      <c r="K3191">
        <v>747263772</v>
      </c>
      <c r="L3191">
        <v>14079094</v>
      </c>
      <c r="M3191">
        <f t="shared" si="149"/>
        <v>53.076126347334565</v>
      </c>
    </row>
    <row r="3192" spans="1:13" x14ac:dyDescent="0.15">
      <c r="A3192" t="s">
        <v>3772</v>
      </c>
      <c r="B3192" s="6">
        <v>40292731</v>
      </c>
      <c r="C3192" s="7">
        <v>8565720</v>
      </c>
      <c r="D3192">
        <f t="shared" si="147"/>
        <v>4.7039514483312557</v>
      </c>
      <c r="F3192">
        <v>159075701</v>
      </c>
      <c r="G3192">
        <v>2998002</v>
      </c>
      <c r="H3192">
        <f t="shared" si="148"/>
        <v>53.060572007623747</v>
      </c>
      <c r="K3192">
        <v>747655794</v>
      </c>
      <c r="L3192">
        <v>14090609</v>
      </c>
      <c r="M3192">
        <f t="shared" si="149"/>
        <v>53.060573464212936</v>
      </c>
    </row>
    <row r="3193" spans="1:13" x14ac:dyDescent="0.15">
      <c r="A3193" t="s">
        <v>3773</v>
      </c>
      <c r="B3193" s="6">
        <v>40313860</v>
      </c>
      <c r="C3193" s="7">
        <v>8572720</v>
      </c>
      <c r="D3193">
        <f t="shared" si="147"/>
        <v>4.7025751453447677</v>
      </c>
      <c r="F3193">
        <v>159264942</v>
      </c>
      <c r="G3193">
        <v>4714996</v>
      </c>
      <c r="H3193">
        <f t="shared" si="148"/>
        <v>33.77838326904201</v>
      </c>
      <c r="K3193">
        <v>748545227</v>
      </c>
      <c r="L3193">
        <v>22160481</v>
      </c>
      <c r="M3193">
        <f t="shared" si="149"/>
        <v>33.7783835558443</v>
      </c>
    </row>
    <row r="3194" spans="1:13" x14ac:dyDescent="0.15">
      <c r="A3194" t="s">
        <v>3774</v>
      </c>
      <c r="B3194" s="6">
        <v>40334991</v>
      </c>
      <c r="C3194" s="7">
        <v>8579720</v>
      </c>
      <c r="D3194">
        <f t="shared" si="147"/>
        <v>4.7012013212552395</v>
      </c>
      <c r="F3194">
        <v>159348423</v>
      </c>
      <c r="G3194">
        <v>3002902</v>
      </c>
      <c r="H3194">
        <f t="shared" si="148"/>
        <v>53.064809640807461</v>
      </c>
      <c r="K3194">
        <v>748937588</v>
      </c>
      <c r="L3194">
        <v>14113639</v>
      </c>
      <c r="M3194">
        <f t="shared" si="149"/>
        <v>53.064811137652029</v>
      </c>
    </row>
    <row r="3195" spans="1:13" x14ac:dyDescent="0.15">
      <c r="A3195" t="s">
        <v>3775</v>
      </c>
      <c r="B3195" s="6">
        <v>40356125</v>
      </c>
      <c r="C3195" s="7">
        <v>8586720</v>
      </c>
      <c r="D3195">
        <f t="shared" si="147"/>
        <v>4.6998300864590901</v>
      </c>
      <c r="F3195">
        <v>159431916</v>
      </c>
      <c r="G3195">
        <v>3005352</v>
      </c>
      <c r="H3195">
        <f t="shared" si="148"/>
        <v>53.04933199172676</v>
      </c>
      <c r="K3195">
        <v>749330005</v>
      </c>
      <c r="L3195">
        <v>14125154</v>
      </c>
      <c r="M3195">
        <f t="shared" si="149"/>
        <v>53.049333479833209</v>
      </c>
    </row>
    <row r="3196" spans="1:13" x14ac:dyDescent="0.15">
      <c r="A3196" t="s">
        <v>3776</v>
      </c>
      <c r="B3196" s="6">
        <v>40377260</v>
      </c>
      <c r="C3196" s="7">
        <v>8593720</v>
      </c>
      <c r="D3196">
        <f t="shared" si="147"/>
        <v>4.6984612019009226</v>
      </c>
      <c r="F3196">
        <v>159621402</v>
      </c>
      <c r="G3196">
        <v>4726546</v>
      </c>
      <c r="H3196">
        <f t="shared" si="148"/>
        <v>33.771257489083993</v>
      </c>
      <c r="K3196">
        <v>750220589</v>
      </c>
      <c r="L3196">
        <v>22214766</v>
      </c>
      <c r="M3196">
        <f t="shared" si="149"/>
        <v>33.771257775121285</v>
      </c>
    </row>
    <row r="3197" spans="1:13" x14ac:dyDescent="0.15">
      <c r="A3197" t="s">
        <v>3777</v>
      </c>
      <c r="B3197" s="6">
        <v>40398397</v>
      </c>
      <c r="C3197" s="7">
        <v>8600720</v>
      </c>
      <c r="D3197">
        <f t="shared" si="147"/>
        <v>4.6970947781115999</v>
      </c>
      <c r="F3197">
        <v>159704962</v>
      </c>
      <c r="G3197">
        <v>3010252</v>
      </c>
      <c r="H3197">
        <f t="shared" si="148"/>
        <v>53.053685206421257</v>
      </c>
      <c r="K3197">
        <v>750613321</v>
      </c>
      <c r="L3197">
        <v>14148184</v>
      </c>
      <c r="M3197">
        <f t="shared" si="149"/>
        <v>53.053686678092397</v>
      </c>
    </row>
    <row r="3198" spans="1:13" x14ac:dyDescent="0.15">
      <c r="A3198" t="s">
        <v>3778</v>
      </c>
      <c r="B3198" s="6">
        <v>40419537</v>
      </c>
      <c r="C3198" s="7">
        <v>8607720</v>
      </c>
      <c r="D3198">
        <f t="shared" si="147"/>
        <v>4.6957309252624384</v>
      </c>
      <c r="F3198">
        <v>159788533</v>
      </c>
      <c r="G3198">
        <v>3012702</v>
      </c>
      <c r="H3198">
        <f t="shared" si="148"/>
        <v>53.038280254734786</v>
      </c>
      <c r="K3198">
        <v>751006105</v>
      </c>
      <c r="L3198">
        <v>14159699</v>
      </c>
      <c r="M3198">
        <f t="shared" si="149"/>
        <v>53.038281745960845</v>
      </c>
    </row>
    <row r="3199" spans="1:13" x14ac:dyDescent="0.15">
      <c r="A3199" t="s">
        <v>3779</v>
      </c>
      <c r="B3199" s="6">
        <v>40440678</v>
      </c>
      <c r="C3199" s="7">
        <v>8614720</v>
      </c>
      <c r="D3199">
        <f t="shared" si="147"/>
        <v>4.6943694049255225</v>
      </c>
      <c r="F3199">
        <v>159978266</v>
      </c>
      <c r="G3199">
        <v>4738096</v>
      </c>
      <c r="H3199">
        <f t="shared" si="148"/>
        <v>33.764251716301231</v>
      </c>
      <c r="K3199">
        <v>751897850</v>
      </c>
      <c r="L3199">
        <v>22269051</v>
      </c>
      <c r="M3199">
        <f t="shared" si="149"/>
        <v>33.76425201055941</v>
      </c>
    </row>
    <row r="3200" spans="1:13" x14ac:dyDescent="0.15">
      <c r="A3200" t="s">
        <v>3780</v>
      </c>
      <c r="B3200" s="6">
        <v>40461821</v>
      </c>
      <c r="C3200" s="7">
        <v>8621720</v>
      </c>
      <c r="D3200">
        <f t="shared" si="147"/>
        <v>4.693010327405668</v>
      </c>
      <c r="F3200">
        <v>160061905</v>
      </c>
      <c r="G3200">
        <v>3017602</v>
      </c>
      <c r="H3200">
        <f t="shared" si="148"/>
        <v>53.042748844943766</v>
      </c>
      <c r="K3200">
        <v>752290953</v>
      </c>
      <c r="L3200">
        <v>14182729</v>
      </c>
      <c r="M3200">
        <f t="shared" si="149"/>
        <v>53.042750305671071</v>
      </c>
    </row>
    <row r="3201" spans="1:13" x14ac:dyDescent="0.15">
      <c r="A3201" t="s">
        <v>3781</v>
      </c>
      <c r="B3201" s="6">
        <v>40482966</v>
      </c>
      <c r="C3201" s="7">
        <v>8628720</v>
      </c>
      <c r="D3201">
        <f t="shared" si="147"/>
        <v>4.6916536867577117</v>
      </c>
      <c r="F3201">
        <v>160251820</v>
      </c>
      <c r="G3201">
        <v>3020052</v>
      </c>
      <c r="H3201">
        <f t="shared" si="148"/>
        <v>53.062602895579282</v>
      </c>
      <c r="K3201">
        <v>753183554</v>
      </c>
      <c r="L3201">
        <v>14194244</v>
      </c>
      <c r="M3201">
        <f t="shared" si="149"/>
        <v>53.062604390906621</v>
      </c>
    </row>
    <row r="3202" spans="1:13" x14ac:dyDescent="0.15">
      <c r="A3202" t="s">
        <v>3782</v>
      </c>
      <c r="B3202" s="6">
        <v>40504114</v>
      </c>
      <c r="C3202" s="7">
        <v>8635720</v>
      </c>
      <c r="D3202">
        <f t="shared" ref="D3202:D3265" si="150">B3202/C3202</f>
        <v>4.6902995928538678</v>
      </c>
      <c r="F3202">
        <v>160335534</v>
      </c>
      <c r="G3202">
        <v>3022502</v>
      </c>
      <c r="H3202">
        <f t="shared" ref="H3202:H3265" si="151">F3202/G3202</f>
        <v>53.047287975326405</v>
      </c>
      <c r="K3202">
        <v>753577009</v>
      </c>
      <c r="L3202">
        <v>14205759</v>
      </c>
      <c r="M3202">
        <f t="shared" ref="M3202:M3265" si="152">K3202/L3202</f>
        <v>53.047289412695228</v>
      </c>
    </row>
    <row r="3203" spans="1:13" x14ac:dyDescent="0.15">
      <c r="A3203" t="s">
        <v>3783</v>
      </c>
      <c r="B3203" s="6">
        <v>40525265</v>
      </c>
      <c r="C3203" s="7">
        <v>8642720</v>
      </c>
      <c r="D3203">
        <f t="shared" si="150"/>
        <v>4.6889480395060819</v>
      </c>
      <c r="F3203">
        <v>160525640</v>
      </c>
      <c r="G3203">
        <v>4753496</v>
      </c>
      <c r="H3203">
        <f t="shared" si="151"/>
        <v>33.770016846548309</v>
      </c>
      <c r="K3203">
        <v>754470508</v>
      </c>
      <c r="L3203">
        <v>22341431</v>
      </c>
      <c r="M3203">
        <f t="shared" si="152"/>
        <v>33.770017148856759</v>
      </c>
    </row>
    <row r="3204" spans="1:13" x14ac:dyDescent="0.15">
      <c r="A3204" t="s">
        <v>3784</v>
      </c>
      <c r="B3204" s="6">
        <v>40546418</v>
      </c>
      <c r="C3204" s="7">
        <v>8649720</v>
      </c>
      <c r="D3204">
        <f t="shared" si="150"/>
        <v>4.6875989049356512</v>
      </c>
      <c r="F3204">
        <v>160609429</v>
      </c>
      <c r="G3204">
        <v>3027402</v>
      </c>
      <c r="H3204">
        <f t="shared" si="151"/>
        <v>53.051900276210425</v>
      </c>
      <c r="K3204">
        <v>754864316</v>
      </c>
      <c r="L3204">
        <v>14228789</v>
      </c>
      <c r="M3204">
        <f t="shared" si="152"/>
        <v>53.051901746522489</v>
      </c>
    </row>
    <row r="3205" spans="1:13" x14ac:dyDescent="0.15">
      <c r="A3205" t="s">
        <v>3785</v>
      </c>
      <c r="B3205" s="6">
        <v>40567572</v>
      </c>
      <c r="C3205" s="7">
        <v>8656720</v>
      </c>
      <c r="D3205">
        <f t="shared" si="150"/>
        <v>4.6862520677577653</v>
      </c>
      <c r="F3205">
        <v>160693223</v>
      </c>
      <c r="G3205">
        <v>3029852</v>
      </c>
      <c r="H3205">
        <f t="shared" si="151"/>
        <v>53.03665756611214</v>
      </c>
      <c r="K3205">
        <v>755258148</v>
      </c>
      <c r="L3205">
        <v>14240304</v>
      </c>
      <c r="M3205">
        <f t="shared" si="152"/>
        <v>53.036659048851767</v>
      </c>
    </row>
    <row r="3206" spans="1:13" x14ac:dyDescent="0.15">
      <c r="A3206" t="s">
        <v>3786</v>
      </c>
      <c r="B3206" s="6">
        <v>40588727</v>
      </c>
      <c r="C3206" s="7">
        <v>8663720</v>
      </c>
      <c r="D3206">
        <f t="shared" si="150"/>
        <v>4.6849075224037708</v>
      </c>
      <c r="F3206">
        <v>160883566</v>
      </c>
      <c r="G3206">
        <v>4765046</v>
      </c>
      <c r="H3206">
        <f t="shared" si="151"/>
        <v>33.763276576973233</v>
      </c>
      <c r="K3206">
        <v>756152760</v>
      </c>
      <c r="L3206">
        <v>22395716</v>
      </c>
      <c r="M3206">
        <f t="shared" si="152"/>
        <v>33.763276869558446</v>
      </c>
    </row>
    <row r="3207" spans="1:13" x14ac:dyDescent="0.15">
      <c r="A3207" t="s">
        <v>3787</v>
      </c>
      <c r="B3207" s="6">
        <v>40609883</v>
      </c>
      <c r="C3207" s="7">
        <v>8670720</v>
      </c>
      <c r="D3207">
        <f t="shared" si="150"/>
        <v>4.6835652633229996</v>
      </c>
      <c r="F3207">
        <v>160967423</v>
      </c>
      <c r="G3207">
        <v>3034752</v>
      </c>
      <c r="H3207">
        <f t="shared" si="151"/>
        <v>53.041376362879078</v>
      </c>
      <c r="K3207">
        <v>756546888</v>
      </c>
      <c r="L3207">
        <v>14263334</v>
      </c>
      <c r="M3207">
        <f t="shared" si="152"/>
        <v>53.041377843356962</v>
      </c>
    </row>
    <row r="3208" spans="1:13" x14ac:dyDescent="0.15">
      <c r="A3208" t="s">
        <v>3788</v>
      </c>
      <c r="B3208" s="6">
        <v>40631042</v>
      </c>
      <c r="C3208" s="7">
        <v>8677720</v>
      </c>
      <c r="D3208">
        <f t="shared" si="150"/>
        <v>4.6822255154579775</v>
      </c>
      <c r="F3208">
        <v>161051292</v>
      </c>
      <c r="G3208">
        <v>3037202</v>
      </c>
      <c r="H3208">
        <f t="shared" si="151"/>
        <v>53.026203723031919</v>
      </c>
      <c r="K3208">
        <v>756941072</v>
      </c>
      <c r="L3208">
        <v>14274849</v>
      </c>
      <c r="M3208">
        <f t="shared" si="152"/>
        <v>53.02620518087442</v>
      </c>
    </row>
    <row r="3209" spans="1:13" x14ac:dyDescent="0.15">
      <c r="A3209" t="s">
        <v>3789</v>
      </c>
      <c r="B3209" s="6">
        <v>40652202</v>
      </c>
      <c r="C3209" s="7">
        <v>8684720</v>
      </c>
      <c r="D3209">
        <f t="shared" si="150"/>
        <v>4.6808880424469645</v>
      </c>
      <c r="F3209">
        <v>161241877</v>
      </c>
      <c r="G3209">
        <v>4776596</v>
      </c>
      <c r="H3209">
        <f t="shared" si="151"/>
        <v>33.756649505212501</v>
      </c>
      <c r="K3209">
        <v>757836821</v>
      </c>
      <c r="L3209">
        <v>22450001</v>
      </c>
      <c r="M3209">
        <f t="shared" si="152"/>
        <v>33.756649765850788</v>
      </c>
    </row>
    <row r="3210" spans="1:13" x14ac:dyDescent="0.15">
      <c r="A3210" t="s">
        <v>3790</v>
      </c>
      <c r="B3210" s="6">
        <v>40673363</v>
      </c>
      <c r="C3210" s="7">
        <v>8691720</v>
      </c>
      <c r="D3210">
        <f t="shared" si="150"/>
        <v>4.6795528387937022</v>
      </c>
      <c r="F3210">
        <v>161325809</v>
      </c>
      <c r="G3210">
        <v>3042102</v>
      </c>
      <c r="H3210">
        <f t="shared" si="151"/>
        <v>53.031032161314776</v>
      </c>
      <c r="K3210">
        <v>758231302</v>
      </c>
      <c r="L3210">
        <v>14297879</v>
      </c>
      <c r="M3210">
        <f t="shared" si="152"/>
        <v>53.031033623938207</v>
      </c>
    </row>
    <row r="3211" spans="1:13" x14ac:dyDescent="0.15">
      <c r="A3211" t="s">
        <v>3791</v>
      </c>
      <c r="B3211" s="6">
        <v>40694525</v>
      </c>
      <c r="C3211" s="7">
        <v>8698720</v>
      </c>
      <c r="D3211">
        <f t="shared" si="150"/>
        <v>4.6782198990196262</v>
      </c>
      <c r="F3211">
        <v>161516569</v>
      </c>
      <c r="G3211">
        <v>3044552</v>
      </c>
      <c r="H3211">
        <f t="shared" si="151"/>
        <v>53.051013416752284</v>
      </c>
      <c r="K3211">
        <v>759127874</v>
      </c>
      <c r="L3211">
        <v>14309394</v>
      </c>
      <c r="M3211">
        <f t="shared" si="152"/>
        <v>53.051014878757272</v>
      </c>
    </row>
    <row r="3212" spans="1:13" x14ac:dyDescent="0.15">
      <c r="A3212" t="s">
        <v>3792</v>
      </c>
      <c r="B3212" s="6">
        <v>40715688</v>
      </c>
      <c r="C3212" s="7">
        <v>8705720</v>
      </c>
      <c r="D3212">
        <f t="shared" si="150"/>
        <v>4.6768892176637893</v>
      </c>
      <c r="F3212">
        <v>161600565</v>
      </c>
      <c r="G3212">
        <v>3047002</v>
      </c>
      <c r="H3212">
        <f t="shared" si="151"/>
        <v>53.03592350776271</v>
      </c>
      <c r="K3212">
        <v>759522655</v>
      </c>
      <c r="L3212">
        <v>14320909</v>
      </c>
      <c r="M3212">
        <f t="shared" si="152"/>
        <v>53.035924954205072</v>
      </c>
    </row>
    <row r="3213" spans="1:13" x14ac:dyDescent="0.15">
      <c r="A3213" t="s">
        <v>3793</v>
      </c>
      <c r="B3213" s="6">
        <v>40736854</v>
      </c>
      <c r="C3213" s="7">
        <v>8712720</v>
      </c>
      <c r="D3213">
        <f t="shared" si="150"/>
        <v>4.6755610188322363</v>
      </c>
      <c r="F3213">
        <v>161791507</v>
      </c>
      <c r="G3213">
        <v>4791996</v>
      </c>
      <c r="H3213">
        <f t="shared" si="151"/>
        <v>33.762863533275066</v>
      </c>
      <c r="K3213">
        <v>760420082</v>
      </c>
      <c r="L3213">
        <v>22522381</v>
      </c>
      <c r="M3213">
        <f t="shared" si="152"/>
        <v>33.762863793130933</v>
      </c>
    </row>
    <row r="3214" spans="1:13" x14ac:dyDescent="0.15">
      <c r="A3214" t="s">
        <v>3794</v>
      </c>
      <c r="B3214" s="6">
        <v>40758022</v>
      </c>
      <c r="C3214" s="7">
        <v>8719720</v>
      </c>
      <c r="D3214">
        <f t="shared" si="150"/>
        <v>4.6742351818636374</v>
      </c>
      <c r="F3214">
        <v>161875578</v>
      </c>
      <c r="G3214">
        <v>3051902</v>
      </c>
      <c r="H3214">
        <f t="shared" si="151"/>
        <v>53.040883357329299</v>
      </c>
      <c r="K3214">
        <v>760815216</v>
      </c>
      <c r="L3214">
        <v>14343939</v>
      </c>
      <c r="M3214">
        <f t="shared" si="152"/>
        <v>53.040884794616041</v>
      </c>
    </row>
    <row r="3215" spans="1:13" x14ac:dyDescent="0.15">
      <c r="A3215" t="s">
        <v>3795</v>
      </c>
      <c r="B3215" s="6">
        <v>40779193</v>
      </c>
      <c r="C3215" s="7">
        <v>8726720</v>
      </c>
      <c r="D3215">
        <f t="shared" si="150"/>
        <v>4.6729118156649925</v>
      </c>
      <c r="F3215">
        <v>161959661</v>
      </c>
      <c r="G3215">
        <v>3054352</v>
      </c>
      <c r="H3215">
        <f t="shared" si="151"/>
        <v>53.025866370346314</v>
      </c>
      <c r="K3215">
        <v>761210406</v>
      </c>
      <c r="L3215">
        <v>14355454</v>
      </c>
      <c r="M3215">
        <f t="shared" si="152"/>
        <v>53.025867799095728</v>
      </c>
    </row>
    <row r="3216" spans="1:13" x14ac:dyDescent="0.15">
      <c r="A3216" t="s">
        <v>3796</v>
      </c>
      <c r="B3216" s="6">
        <v>40800365</v>
      </c>
      <c r="C3216" s="7">
        <v>8733720</v>
      </c>
      <c r="D3216">
        <f t="shared" si="150"/>
        <v>4.671590685297903</v>
      </c>
      <c r="F3216">
        <v>162150850</v>
      </c>
      <c r="G3216">
        <v>4803546</v>
      </c>
      <c r="H3216">
        <f t="shared" si="151"/>
        <v>33.756489476732398</v>
      </c>
      <c r="K3216">
        <v>762108995</v>
      </c>
      <c r="L3216">
        <v>22576666</v>
      </c>
      <c r="M3216">
        <f t="shared" si="152"/>
        <v>33.756489775771144</v>
      </c>
    </row>
    <row r="3217" spans="1:13" x14ac:dyDescent="0.15">
      <c r="A3217" t="s">
        <v>3797</v>
      </c>
      <c r="B3217" s="6">
        <v>40821540</v>
      </c>
      <c r="C3217" s="7">
        <v>8740720</v>
      </c>
      <c r="D3217">
        <f t="shared" si="150"/>
        <v>4.6702720142047793</v>
      </c>
      <c r="F3217">
        <v>162235004</v>
      </c>
      <c r="G3217">
        <v>3059252</v>
      </c>
      <c r="H3217">
        <f t="shared" si="151"/>
        <v>53.030938281645319</v>
      </c>
      <c r="K3217">
        <v>762504518</v>
      </c>
      <c r="L3217">
        <v>14378484</v>
      </c>
      <c r="M3217">
        <f t="shared" si="152"/>
        <v>53.030939701292567</v>
      </c>
    </row>
    <row r="3218" spans="1:13" x14ac:dyDescent="0.15">
      <c r="A3218" t="s">
        <v>3798</v>
      </c>
      <c r="B3218" s="6">
        <v>40842718</v>
      </c>
      <c r="C3218" s="7">
        <v>8747720</v>
      </c>
      <c r="D3218">
        <f t="shared" si="150"/>
        <v>4.6689557964818258</v>
      </c>
      <c r="F3218">
        <v>162319171</v>
      </c>
      <c r="G3218">
        <v>3061702</v>
      </c>
      <c r="H3218">
        <f t="shared" si="151"/>
        <v>53.015992738679337</v>
      </c>
      <c r="K3218">
        <v>762900103</v>
      </c>
      <c r="L3218">
        <v>14389999</v>
      </c>
      <c r="M3218">
        <f t="shared" si="152"/>
        <v>53.0159941637244</v>
      </c>
    </row>
    <row r="3219" spans="1:13" x14ac:dyDescent="0.15">
      <c r="A3219" t="s">
        <v>3799</v>
      </c>
      <c r="B3219" s="6">
        <v>40863899</v>
      </c>
      <c r="C3219" s="7">
        <v>8754720</v>
      </c>
      <c r="D3219">
        <f t="shared" si="150"/>
        <v>4.6676420262441285</v>
      </c>
      <c r="F3219">
        <v>162510617</v>
      </c>
      <c r="G3219">
        <v>4815096</v>
      </c>
      <c r="H3219">
        <f t="shared" si="151"/>
        <v>33.750234055561926</v>
      </c>
      <c r="K3219">
        <v>763799899</v>
      </c>
      <c r="L3219">
        <v>22630951</v>
      </c>
      <c r="M3219">
        <f t="shared" si="152"/>
        <v>33.75023431405954</v>
      </c>
    </row>
    <row r="3220" spans="1:13" x14ac:dyDescent="0.15">
      <c r="A3220" t="s">
        <v>3800</v>
      </c>
      <c r="B3220" s="6">
        <v>40885081</v>
      </c>
      <c r="C3220" s="7">
        <v>8761720</v>
      </c>
      <c r="D3220">
        <f t="shared" si="150"/>
        <v>4.666330469359897</v>
      </c>
      <c r="F3220">
        <v>162594856</v>
      </c>
      <c r="G3220">
        <v>3066602</v>
      </c>
      <c r="H3220">
        <f t="shared" si="151"/>
        <v>53.021179794443491</v>
      </c>
      <c r="K3220">
        <v>764195823</v>
      </c>
      <c r="L3220">
        <v>14413029</v>
      </c>
      <c r="M3220">
        <f t="shared" si="152"/>
        <v>53.021181252046325</v>
      </c>
    </row>
    <row r="3221" spans="1:13" x14ac:dyDescent="0.15">
      <c r="A3221" t="s">
        <v>3801</v>
      </c>
      <c r="B3221" s="6">
        <v>40906265</v>
      </c>
      <c r="C3221" s="7">
        <v>8768720</v>
      </c>
      <c r="D3221">
        <f t="shared" si="150"/>
        <v>4.6650212345701538</v>
      </c>
      <c r="F3221">
        <v>162786481</v>
      </c>
      <c r="G3221">
        <v>3069052</v>
      </c>
      <c r="H3221">
        <f t="shared" si="151"/>
        <v>53.041291252152128</v>
      </c>
      <c r="K3221">
        <v>765096460</v>
      </c>
      <c r="L3221">
        <v>14424544</v>
      </c>
      <c r="M3221">
        <f t="shared" si="152"/>
        <v>53.041292674485931</v>
      </c>
    </row>
    <row r="3222" spans="1:13" x14ac:dyDescent="0.15">
      <c r="A3222" t="s">
        <v>3802</v>
      </c>
      <c r="B3222" s="6">
        <v>40927451</v>
      </c>
      <c r="C3222" s="7">
        <v>8775720</v>
      </c>
      <c r="D3222">
        <f t="shared" si="150"/>
        <v>4.6637143163182051</v>
      </c>
      <c r="F3222">
        <v>162870790</v>
      </c>
      <c r="G3222">
        <v>3071502</v>
      </c>
      <c r="H3222">
        <f t="shared" si="151"/>
        <v>53.026431368105897</v>
      </c>
      <c r="K3222">
        <v>765492713</v>
      </c>
      <c r="L3222">
        <v>14436059</v>
      </c>
      <c r="M3222">
        <f t="shared" si="152"/>
        <v>53.026432837383112</v>
      </c>
    </row>
    <row r="3223" spans="1:13" x14ac:dyDescent="0.15">
      <c r="A3223" t="s">
        <v>3803</v>
      </c>
      <c r="B3223" s="6">
        <v>40948638</v>
      </c>
      <c r="C3223" s="7">
        <v>8782720</v>
      </c>
      <c r="D3223">
        <f t="shared" si="150"/>
        <v>4.6624095952051299</v>
      </c>
      <c r="F3223">
        <v>163062594</v>
      </c>
      <c r="G3223">
        <v>4830496</v>
      </c>
      <c r="H3223">
        <f t="shared" si="151"/>
        <v>33.756904880989445</v>
      </c>
      <c r="K3223">
        <v>766394191</v>
      </c>
      <c r="L3223">
        <v>22703331</v>
      </c>
      <c r="M3223">
        <f t="shared" si="152"/>
        <v>33.756905143126353</v>
      </c>
    </row>
    <row r="3224" spans="1:13" x14ac:dyDescent="0.15">
      <c r="A3224" t="s">
        <v>3804</v>
      </c>
      <c r="B3224" s="6">
        <v>40969826</v>
      </c>
      <c r="C3224" s="7">
        <v>8789720</v>
      </c>
      <c r="D3224">
        <f t="shared" si="150"/>
        <v>4.6611070659816241</v>
      </c>
      <c r="F3224">
        <v>163146968</v>
      </c>
      <c r="G3224">
        <v>3076402</v>
      </c>
      <c r="H3224">
        <f t="shared" si="151"/>
        <v>53.031745526104849</v>
      </c>
      <c r="K3224">
        <v>766790749</v>
      </c>
      <c r="L3224">
        <v>14459089</v>
      </c>
      <c r="M3224">
        <f t="shared" si="152"/>
        <v>53.031746951692462</v>
      </c>
    </row>
    <row r="3225" spans="1:13" x14ac:dyDescent="0.15">
      <c r="A3225" t="s">
        <v>3805</v>
      </c>
      <c r="B3225" s="6">
        <v>40991015</v>
      </c>
      <c r="C3225" s="7">
        <v>8796720</v>
      </c>
      <c r="D3225">
        <f t="shared" si="150"/>
        <v>4.6598067234150911</v>
      </c>
      <c r="F3225">
        <v>163231345</v>
      </c>
      <c r="G3225">
        <v>3078852</v>
      </c>
      <c r="H3225">
        <f t="shared" si="151"/>
        <v>53.016950798544393</v>
      </c>
      <c r="K3225">
        <v>767187321</v>
      </c>
      <c r="L3225">
        <v>14470604</v>
      </c>
      <c r="M3225">
        <f t="shared" si="152"/>
        <v>53.016952229499196</v>
      </c>
    </row>
    <row r="3226" spans="1:13" x14ac:dyDescent="0.15">
      <c r="A3226" t="s">
        <v>3806</v>
      </c>
      <c r="B3226" s="6">
        <v>41012206</v>
      </c>
      <c r="C3226" s="7">
        <v>8803720</v>
      </c>
      <c r="D3226">
        <f t="shared" si="150"/>
        <v>4.6585086758779246</v>
      </c>
      <c r="F3226">
        <v>163423387</v>
      </c>
      <c r="G3226">
        <v>4842046</v>
      </c>
      <c r="H3226">
        <f t="shared" si="151"/>
        <v>33.75089517943448</v>
      </c>
      <c r="K3226">
        <v>768089918</v>
      </c>
      <c r="L3226">
        <v>22757616</v>
      </c>
      <c r="M3226">
        <f t="shared" si="152"/>
        <v>33.75089543649915</v>
      </c>
    </row>
    <row r="3227" spans="1:13" x14ac:dyDescent="0.15">
      <c r="A3227" t="s">
        <v>3807</v>
      </c>
      <c r="B3227" s="6">
        <v>41033400</v>
      </c>
      <c r="C3227" s="7">
        <v>8810720</v>
      </c>
      <c r="D3227">
        <f t="shared" si="150"/>
        <v>4.6572130313981148</v>
      </c>
      <c r="F3227">
        <v>163507840</v>
      </c>
      <c r="G3227">
        <v>3083752</v>
      </c>
      <c r="H3227">
        <f t="shared" si="151"/>
        <v>53.022370151685351</v>
      </c>
      <c r="K3227">
        <v>768486848</v>
      </c>
      <c r="L3227">
        <v>14493634</v>
      </c>
      <c r="M3227">
        <f t="shared" si="152"/>
        <v>53.022371615013874</v>
      </c>
    </row>
    <row r="3228" spans="1:13" x14ac:dyDescent="0.15">
      <c r="A3228" t="s">
        <v>3808</v>
      </c>
      <c r="B3228" s="6">
        <v>41054595</v>
      </c>
      <c r="C3228" s="7">
        <v>8817720</v>
      </c>
      <c r="D3228">
        <f t="shared" si="150"/>
        <v>4.6559195574366159</v>
      </c>
      <c r="F3228">
        <v>163592297</v>
      </c>
      <c r="G3228">
        <v>3086202</v>
      </c>
      <c r="H3228">
        <f t="shared" si="151"/>
        <v>53.007644023301133</v>
      </c>
      <c r="K3228">
        <v>768883795</v>
      </c>
      <c r="L3228">
        <v>14505149</v>
      </c>
      <c r="M3228">
        <f t="shared" si="152"/>
        <v>53.007645423014957</v>
      </c>
    </row>
    <row r="3229" spans="1:13" x14ac:dyDescent="0.15">
      <c r="A3229" t="s">
        <v>3809</v>
      </c>
      <c r="B3229" s="6">
        <v>41075791</v>
      </c>
      <c r="C3229" s="7">
        <v>8824720</v>
      </c>
      <c r="D3229">
        <f t="shared" si="150"/>
        <v>4.6546282488282911</v>
      </c>
      <c r="F3229">
        <v>163784581</v>
      </c>
      <c r="G3229">
        <v>4853596</v>
      </c>
      <c r="H3229">
        <f t="shared" si="151"/>
        <v>33.744996699354459</v>
      </c>
      <c r="K3229">
        <v>769787530</v>
      </c>
      <c r="L3229">
        <v>22811901</v>
      </c>
      <c r="M3229">
        <f t="shared" si="152"/>
        <v>33.744996964523033</v>
      </c>
    </row>
    <row r="3230" spans="1:13" x14ac:dyDescent="0.15">
      <c r="A3230" t="s">
        <v>3810</v>
      </c>
      <c r="B3230" s="6">
        <v>41096989</v>
      </c>
      <c r="C3230" s="7">
        <v>8831720</v>
      </c>
      <c r="D3230">
        <f t="shared" si="150"/>
        <v>4.6533392136526066</v>
      </c>
      <c r="F3230">
        <v>163869105</v>
      </c>
      <c r="G3230">
        <v>3091102</v>
      </c>
      <c r="H3230">
        <f t="shared" si="151"/>
        <v>53.013166501784802</v>
      </c>
      <c r="K3230">
        <v>770184793</v>
      </c>
      <c r="L3230">
        <v>14528179</v>
      </c>
      <c r="M3230">
        <f t="shared" si="152"/>
        <v>53.013167926964556</v>
      </c>
    </row>
    <row r="3231" spans="1:13" x14ac:dyDescent="0.15">
      <c r="A3231" t="s">
        <v>3811</v>
      </c>
      <c r="B3231" s="6">
        <v>41118188</v>
      </c>
      <c r="C3231" s="7">
        <v>8838720</v>
      </c>
      <c r="D3231">
        <f t="shared" si="150"/>
        <v>4.6520523333695376</v>
      </c>
      <c r="F3231">
        <v>164061569</v>
      </c>
      <c r="G3231">
        <v>3093552</v>
      </c>
      <c r="H3231">
        <f t="shared" si="151"/>
        <v>53.033396238369356</v>
      </c>
      <c r="K3231">
        <v>771089374</v>
      </c>
      <c r="L3231">
        <v>14539694</v>
      </c>
      <c r="M3231">
        <f t="shared" si="152"/>
        <v>53.033397676732399</v>
      </c>
    </row>
    <row r="3232" spans="1:13" x14ac:dyDescent="0.15">
      <c r="A3232" t="s">
        <v>3812</v>
      </c>
      <c r="B3232" s="6">
        <v>41139388</v>
      </c>
      <c r="C3232" s="7">
        <v>8845720</v>
      </c>
      <c r="D3232">
        <f t="shared" si="150"/>
        <v>4.650767602863306</v>
      </c>
      <c r="F3232">
        <v>164146157</v>
      </c>
      <c r="G3232">
        <v>3096002</v>
      </c>
      <c r="H3232">
        <f t="shared" si="151"/>
        <v>53.018750310884812</v>
      </c>
      <c r="K3232">
        <v>771486937</v>
      </c>
      <c r="L3232">
        <v>14551209</v>
      </c>
      <c r="M3232">
        <f t="shared" si="152"/>
        <v>53.018751706473324</v>
      </c>
    </row>
    <row r="3233" spans="1:13" x14ac:dyDescent="0.15">
      <c r="A3233" t="s">
        <v>3813</v>
      </c>
      <c r="B3233" s="6">
        <v>41160590</v>
      </c>
      <c r="C3233" s="7">
        <v>8852720</v>
      </c>
      <c r="D3233">
        <f t="shared" si="150"/>
        <v>4.6494851299939457</v>
      </c>
      <c r="F3233">
        <v>164338800</v>
      </c>
      <c r="G3233">
        <v>4868996</v>
      </c>
      <c r="H3233">
        <f t="shared" si="151"/>
        <v>33.752091807017301</v>
      </c>
      <c r="K3233">
        <v>772392360</v>
      </c>
      <c r="L3233">
        <v>22884281</v>
      </c>
      <c r="M3233">
        <f t="shared" si="152"/>
        <v>33.752092101997874</v>
      </c>
    </row>
    <row r="3234" spans="1:13" x14ac:dyDescent="0.15">
      <c r="A3234" t="s">
        <v>3814</v>
      </c>
      <c r="B3234" s="6">
        <v>41181795</v>
      </c>
      <c r="C3234" s="7">
        <v>8859720</v>
      </c>
      <c r="D3234">
        <f t="shared" si="150"/>
        <v>4.6482050222806137</v>
      </c>
      <c r="F3234">
        <v>164423463</v>
      </c>
      <c r="G3234">
        <v>3100902</v>
      </c>
      <c r="H3234">
        <f t="shared" si="151"/>
        <v>53.024398384728059</v>
      </c>
      <c r="K3234">
        <v>772790276</v>
      </c>
      <c r="L3234">
        <v>14574239</v>
      </c>
      <c r="M3234">
        <f t="shared" si="152"/>
        <v>53.024399833157666</v>
      </c>
    </row>
    <row r="3235" spans="1:13" x14ac:dyDescent="0.15">
      <c r="A3235" t="s">
        <v>3815</v>
      </c>
      <c r="B3235" s="6">
        <v>41203002</v>
      </c>
      <c r="C3235" s="7">
        <v>8866720</v>
      </c>
      <c r="D3235">
        <f t="shared" si="150"/>
        <v>4.6469271613403826</v>
      </c>
      <c r="F3235">
        <v>164508135</v>
      </c>
      <c r="G3235">
        <v>3103352</v>
      </c>
      <c r="H3235">
        <f t="shared" si="151"/>
        <v>53.009821315790155</v>
      </c>
      <c r="K3235">
        <v>773188234</v>
      </c>
      <c r="L3235">
        <v>14585754</v>
      </c>
      <c r="M3235">
        <f t="shared" si="152"/>
        <v>53.009822735252492</v>
      </c>
    </row>
    <row r="3236" spans="1:13" x14ac:dyDescent="0.15">
      <c r="A3236" t="s">
        <v>3816</v>
      </c>
      <c r="B3236" s="6">
        <v>41224212</v>
      </c>
      <c r="C3236" s="7">
        <v>8873720</v>
      </c>
      <c r="D3236">
        <f t="shared" si="150"/>
        <v>4.6456516545484874</v>
      </c>
      <c r="F3236">
        <v>164701032</v>
      </c>
      <c r="G3236">
        <v>4880546</v>
      </c>
      <c r="H3236">
        <f t="shared" si="151"/>
        <v>33.746435747147963</v>
      </c>
      <c r="K3236">
        <v>774094850</v>
      </c>
      <c r="L3236">
        <v>22938566</v>
      </c>
      <c r="M3236">
        <f t="shared" si="152"/>
        <v>33.746436023943261</v>
      </c>
    </row>
    <row r="3237" spans="1:13" x14ac:dyDescent="0.15">
      <c r="A3237" t="s">
        <v>3817</v>
      </c>
      <c r="B3237" s="6">
        <v>41245424</v>
      </c>
      <c r="C3237" s="7">
        <v>8880720</v>
      </c>
      <c r="D3237">
        <f t="shared" si="150"/>
        <v>4.6443783837346517</v>
      </c>
      <c r="F3237">
        <v>164785779</v>
      </c>
      <c r="G3237">
        <v>3108252</v>
      </c>
      <c r="H3237">
        <f t="shared" si="151"/>
        <v>53.015578852679901</v>
      </c>
      <c r="K3237">
        <v>774493161</v>
      </c>
      <c r="L3237">
        <v>14608784</v>
      </c>
      <c r="M3237">
        <f t="shared" si="152"/>
        <v>53.01558028375257</v>
      </c>
    </row>
    <row r="3238" spans="1:13" x14ac:dyDescent="0.15">
      <c r="A3238" t="s">
        <v>3818</v>
      </c>
      <c r="B3238" s="6">
        <v>41266637</v>
      </c>
      <c r="C3238" s="7">
        <v>8887720</v>
      </c>
      <c r="D3238">
        <f t="shared" si="150"/>
        <v>4.6431072311008901</v>
      </c>
      <c r="F3238">
        <v>164870530</v>
      </c>
      <c r="G3238">
        <v>3110702</v>
      </c>
      <c r="H3238">
        <f t="shared" si="151"/>
        <v>53.001068569088261</v>
      </c>
      <c r="K3238">
        <v>774891491</v>
      </c>
      <c r="L3238">
        <v>14620299</v>
      </c>
      <c r="M3238">
        <f t="shared" si="152"/>
        <v>53.001070019156245</v>
      </c>
    </row>
    <row r="3239" spans="1:13" x14ac:dyDescent="0.15">
      <c r="A3239" t="s">
        <v>3819</v>
      </c>
      <c r="B3239" s="6">
        <v>41287851</v>
      </c>
      <c r="C3239" s="7">
        <v>8894720</v>
      </c>
      <c r="D3239">
        <f t="shared" si="150"/>
        <v>4.6418381916462801</v>
      </c>
      <c r="F3239">
        <v>165063666</v>
      </c>
      <c r="G3239">
        <v>4892096</v>
      </c>
      <c r="H3239">
        <f t="shared" si="151"/>
        <v>33.740888568008479</v>
      </c>
      <c r="K3239">
        <v>775799230</v>
      </c>
      <c r="L3239">
        <v>22992851</v>
      </c>
      <c r="M3239">
        <f t="shared" si="152"/>
        <v>33.740888852800374</v>
      </c>
    </row>
    <row r="3240" spans="1:13" x14ac:dyDescent="0.15">
      <c r="A3240" t="s">
        <v>3820</v>
      </c>
      <c r="B3240" s="6">
        <v>41309066</v>
      </c>
      <c r="C3240" s="7">
        <v>8901720</v>
      </c>
      <c r="D3240">
        <f t="shared" si="150"/>
        <v>4.6405712603856335</v>
      </c>
      <c r="F3240">
        <v>165148481</v>
      </c>
      <c r="G3240">
        <v>3115602</v>
      </c>
      <c r="H3240">
        <f t="shared" si="151"/>
        <v>53.006924825443043</v>
      </c>
      <c r="K3240">
        <v>776197860</v>
      </c>
      <c r="L3240">
        <v>14643329</v>
      </c>
      <c r="M3240">
        <f t="shared" si="152"/>
        <v>53.006926225587094</v>
      </c>
    </row>
    <row r="3241" spans="1:13" x14ac:dyDescent="0.15">
      <c r="A3241" t="s">
        <v>3821</v>
      </c>
      <c r="B3241" s="6">
        <v>41330283</v>
      </c>
      <c r="C3241" s="7">
        <v>8908720</v>
      </c>
      <c r="D3241">
        <f t="shared" si="150"/>
        <v>4.639306544599</v>
      </c>
      <c r="F3241">
        <v>165341796</v>
      </c>
      <c r="G3241">
        <v>3118052</v>
      </c>
      <c r="H3241">
        <f t="shared" si="151"/>
        <v>53.027273438672609</v>
      </c>
      <c r="K3241">
        <v>777106441</v>
      </c>
      <c r="L3241">
        <v>14654844</v>
      </c>
      <c r="M3241">
        <f t="shared" si="152"/>
        <v>53.027274872390315</v>
      </c>
    </row>
    <row r="3242" spans="1:13" x14ac:dyDescent="0.15">
      <c r="A3242" t="s">
        <v>3822</v>
      </c>
      <c r="B3242" s="6">
        <v>41351501</v>
      </c>
      <c r="C3242" s="7">
        <v>8915720</v>
      </c>
      <c r="D3242">
        <f t="shared" si="150"/>
        <v>4.638043926906632</v>
      </c>
      <c r="F3242">
        <v>165426678</v>
      </c>
      <c r="G3242">
        <v>3120502</v>
      </c>
      <c r="H3242">
        <f t="shared" si="151"/>
        <v>53.012841523575375</v>
      </c>
      <c r="K3242">
        <v>777505386</v>
      </c>
      <c r="L3242">
        <v>14666359</v>
      </c>
      <c r="M3242">
        <f t="shared" si="152"/>
        <v>53.012842928500525</v>
      </c>
    </row>
    <row r="3243" spans="1:13" x14ac:dyDescent="0.15">
      <c r="A3243" t="s">
        <v>3823</v>
      </c>
      <c r="B3243" s="6">
        <v>41372722</v>
      </c>
      <c r="C3243" s="7">
        <v>8922720</v>
      </c>
      <c r="D3243">
        <f t="shared" si="150"/>
        <v>4.6367836265174747</v>
      </c>
      <c r="F3243">
        <v>165620177</v>
      </c>
      <c r="G3243">
        <v>4907496</v>
      </c>
      <c r="H3243">
        <f t="shared" si="151"/>
        <v>33.748407945722221</v>
      </c>
      <c r="K3243">
        <v>778414831</v>
      </c>
      <c r="L3243">
        <v>23065231</v>
      </c>
      <c r="M3243">
        <f t="shared" si="152"/>
        <v>33.748408199336914</v>
      </c>
    </row>
    <row r="3244" spans="1:13" x14ac:dyDescent="0.15">
      <c r="A3244" t="s">
        <v>3824</v>
      </c>
      <c r="B3244" s="6">
        <v>41393945</v>
      </c>
      <c r="C3244" s="7">
        <v>8929720</v>
      </c>
      <c r="D3244">
        <f t="shared" si="150"/>
        <v>4.6355255259963357</v>
      </c>
      <c r="F3244">
        <v>165705135</v>
      </c>
      <c r="G3244">
        <v>3125402</v>
      </c>
      <c r="H3244">
        <f t="shared" si="151"/>
        <v>53.018822858627466</v>
      </c>
      <c r="K3244">
        <v>778814134</v>
      </c>
      <c r="L3244">
        <v>14689389</v>
      </c>
      <c r="M3244">
        <f t="shared" si="152"/>
        <v>53.018824268320486</v>
      </c>
    </row>
    <row r="3245" spans="1:13" x14ac:dyDescent="0.15">
      <c r="A3245" t="s">
        <v>3825</v>
      </c>
      <c r="B3245" s="6">
        <v>41415169</v>
      </c>
      <c r="C3245" s="7">
        <v>8936720</v>
      </c>
      <c r="D3245">
        <f t="shared" si="150"/>
        <v>4.6342695082759668</v>
      </c>
      <c r="F3245">
        <v>165790097</v>
      </c>
      <c r="G3245">
        <v>3127852</v>
      </c>
      <c r="H3245">
        <f t="shared" si="151"/>
        <v>53.004457052315772</v>
      </c>
      <c r="K3245">
        <v>779213455</v>
      </c>
      <c r="L3245">
        <v>14700904</v>
      </c>
      <c r="M3245">
        <f t="shared" si="152"/>
        <v>53.004458433304507</v>
      </c>
    </row>
    <row r="3246" spans="1:13" x14ac:dyDescent="0.15">
      <c r="A3246" t="s">
        <v>3826</v>
      </c>
      <c r="B3246" s="6">
        <v>41436394</v>
      </c>
      <c r="C3246" s="7">
        <v>8943720</v>
      </c>
      <c r="D3246">
        <f t="shared" si="150"/>
        <v>4.6330155684659182</v>
      </c>
      <c r="F3246">
        <v>165983835</v>
      </c>
      <c r="G3246">
        <v>4919046</v>
      </c>
      <c r="H3246">
        <f t="shared" si="151"/>
        <v>33.743094697630397</v>
      </c>
      <c r="K3246">
        <v>780124024</v>
      </c>
      <c r="L3246">
        <v>23119516</v>
      </c>
      <c r="M3246">
        <f t="shared" si="152"/>
        <v>33.743094967905037</v>
      </c>
    </row>
    <row r="3247" spans="1:13" x14ac:dyDescent="0.15">
      <c r="A3247" t="s">
        <v>3827</v>
      </c>
      <c r="B3247" s="6">
        <v>41457620</v>
      </c>
      <c r="C3247" s="7">
        <v>8950720</v>
      </c>
      <c r="D3247">
        <f t="shared" si="150"/>
        <v>4.6317637016910371</v>
      </c>
      <c r="F3247">
        <v>166068861</v>
      </c>
      <c r="G3247">
        <v>3132752</v>
      </c>
      <c r="H3247">
        <f t="shared" si="151"/>
        <v>53.010535465303349</v>
      </c>
      <c r="K3247">
        <v>780523646</v>
      </c>
      <c r="L3247">
        <v>14723934</v>
      </c>
      <c r="M3247">
        <f t="shared" si="152"/>
        <v>53.01053685788051</v>
      </c>
    </row>
    <row r="3248" spans="1:13" x14ac:dyDescent="0.15">
      <c r="A3248" t="s">
        <v>3828</v>
      </c>
      <c r="B3248" s="6">
        <v>41478849</v>
      </c>
      <c r="C3248" s="7">
        <v>8957720</v>
      </c>
      <c r="D3248">
        <f t="shared" si="150"/>
        <v>4.6305141263625123</v>
      </c>
      <c r="F3248">
        <v>166153898</v>
      </c>
      <c r="G3248">
        <v>3135202</v>
      </c>
      <c r="H3248">
        <f t="shared" si="151"/>
        <v>52.996233735497746</v>
      </c>
      <c r="K3248">
        <v>780923320</v>
      </c>
      <c r="L3248">
        <v>14735449</v>
      </c>
      <c r="M3248">
        <f t="shared" si="152"/>
        <v>52.996235133384808</v>
      </c>
    </row>
    <row r="3249" spans="1:13" x14ac:dyDescent="0.15">
      <c r="A3249" t="s">
        <v>3829</v>
      </c>
      <c r="B3249" s="6">
        <v>41500079</v>
      </c>
      <c r="C3249" s="7">
        <v>8964720</v>
      </c>
      <c r="D3249">
        <f t="shared" si="150"/>
        <v>4.6292666140158305</v>
      </c>
      <c r="F3249">
        <v>166347878</v>
      </c>
      <c r="G3249">
        <v>4930596</v>
      </c>
      <c r="H3249">
        <f t="shared" si="151"/>
        <v>33.737884426142401</v>
      </c>
      <c r="K3249">
        <v>781835026</v>
      </c>
      <c r="L3249">
        <v>23173801</v>
      </c>
      <c r="M3249">
        <f t="shared" si="152"/>
        <v>33.73788469142373</v>
      </c>
    </row>
    <row r="3250" spans="1:13" x14ac:dyDescent="0.15">
      <c r="A3250" t="s">
        <v>3830</v>
      </c>
      <c r="B3250" s="6">
        <v>41521311</v>
      </c>
      <c r="C3250" s="7">
        <v>8971720</v>
      </c>
      <c r="D3250">
        <f t="shared" si="150"/>
        <v>4.6280212712835445</v>
      </c>
      <c r="F3250">
        <v>166432984</v>
      </c>
      <c r="G3250">
        <v>3140102</v>
      </c>
      <c r="H3250">
        <f t="shared" si="151"/>
        <v>53.002413297402441</v>
      </c>
      <c r="K3250">
        <v>782235024</v>
      </c>
      <c r="L3250">
        <v>14758479</v>
      </c>
      <c r="M3250">
        <f t="shared" si="152"/>
        <v>53.002414679724112</v>
      </c>
    </row>
    <row r="3251" spans="1:13" x14ac:dyDescent="0.15">
      <c r="A3251" t="s">
        <v>3831</v>
      </c>
      <c r="B3251" s="6">
        <v>41542546</v>
      </c>
      <c r="C3251" s="7">
        <v>8978720</v>
      </c>
      <c r="D3251">
        <f t="shared" si="150"/>
        <v>4.62677820446567</v>
      </c>
      <c r="F3251">
        <v>166627151</v>
      </c>
      <c r="G3251">
        <v>3142552</v>
      </c>
      <c r="H3251">
        <f t="shared" si="151"/>
        <v>53.022877903054585</v>
      </c>
      <c r="K3251">
        <v>783147609</v>
      </c>
      <c r="L3251">
        <v>14769994</v>
      </c>
      <c r="M3251">
        <f t="shared" si="152"/>
        <v>53.022879291623276</v>
      </c>
    </row>
    <row r="3252" spans="1:13" x14ac:dyDescent="0.15">
      <c r="A3252" t="s">
        <v>3832</v>
      </c>
      <c r="B3252" s="6">
        <v>41563783</v>
      </c>
      <c r="C3252" s="7">
        <v>8985720</v>
      </c>
      <c r="D3252">
        <f t="shared" si="150"/>
        <v>4.6255372969556143</v>
      </c>
      <c r="F3252">
        <v>166712333</v>
      </c>
      <c r="G3252">
        <v>3145002</v>
      </c>
      <c r="H3252">
        <f t="shared" si="151"/>
        <v>53.008657228198899</v>
      </c>
      <c r="K3252">
        <v>783547965</v>
      </c>
      <c r="L3252">
        <v>14781509</v>
      </c>
      <c r="M3252">
        <f t="shared" si="152"/>
        <v>53.008658655892305</v>
      </c>
    </row>
    <row r="3253" spans="1:13" x14ac:dyDescent="0.15">
      <c r="A3253" t="s">
        <v>3833</v>
      </c>
      <c r="B3253" s="6">
        <v>41585022</v>
      </c>
      <c r="C3253" s="7">
        <v>8992720</v>
      </c>
      <c r="D3253">
        <f t="shared" si="150"/>
        <v>4.6242985437109132</v>
      </c>
      <c r="F3253">
        <v>166906683</v>
      </c>
      <c r="G3253">
        <v>4945996</v>
      </c>
      <c r="H3253">
        <f t="shared" si="151"/>
        <v>33.745818435760967</v>
      </c>
      <c r="K3253">
        <v>784461410</v>
      </c>
      <c r="L3253">
        <v>23246181</v>
      </c>
      <c r="M3253">
        <f t="shared" si="152"/>
        <v>33.745818721793484</v>
      </c>
    </row>
    <row r="3254" spans="1:13" x14ac:dyDescent="0.15">
      <c r="A3254" t="s">
        <v>3834</v>
      </c>
      <c r="B3254" s="6">
        <v>41606263</v>
      </c>
      <c r="C3254" s="7">
        <v>8999720</v>
      </c>
      <c r="D3254">
        <f t="shared" si="150"/>
        <v>4.6230619397047912</v>
      </c>
      <c r="F3254">
        <v>166991937</v>
      </c>
      <c r="G3254">
        <v>3149902</v>
      </c>
      <c r="H3254">
        <f t="shared" si="151"/>
        <v>53.014962687728065</v>
      </c>
      <c r="K3254">
        <v>784862103</v>
      </c>
      <c r="L3254">
        <v>14804539</v>
      </c>
      <c r="M3254">
        <f t="shared" si="152"/>
        <v>53.014964059333423</v>
      </c>
    </row>
    <row r="3255" spans="1:13" x14ac:dyDescent="0.15">
      <c r="A3255" t="s">
        <v>3835</v>
      </c>
      <c r="B3255" s="6">
        <v>41627507</v>
      </c>
      <c r="C3255" s="7">
        <v>9006720</v>
      </c>
      <c r="D3255">
        <f t="shared" si="150"/>
        <v>4.6218275909543101</v>
      </c>
      <c r="F3255">
        <v>167077202</v>
      </c>
      <c r="G3255">
        <v>3152352</v>
      </c>
      <c r="H3255">
        <f t="shared" si="151"/>
        <v>53.000807650922233</v>
      </c>
      <c r="K3255">
        <v>785262849</v>
      </c>
      <c r="L3255">
        <v>14816054</v>
      </c>
      <c r="M3255">
        <f t="shared" si="152"/>
        <v>53.000809054826611</v>
      </c>
    </row>
    <row r="3256" spans="1:13" x14ac:dyDescent="0.15">
      <c r="A3256" t="s">
        <v>3836</v>
      </c>
      <c r="B3256" s="6">
        <v>41648753</v>
      </c>
      <c r="C3256" s="7">
        <v>9013720</v>
      </c>
      <c r="D3256">
        <f t="shared" si="150"/>
        <v>4.6205953812632297</v>
      </c>
      <c r="F3256">
        <v>167271804</v>
      </c>
      <c r="G3256">
        <v>4957546</v>
      </c>
      <c r="H3256">
        <f t="shared" si="151"/>
        <v>33.740847588706188</v>
      </c>
      <c r="K3256">
        <v>786177478</v>
      </c>
      <c r="L3256">
        <v>23300466</v>
      </c>
      <c r="M3256">
        <f t="shared" si="152"/>
        <v>33.740847843987325</v>
      </c>
    </row>
    <row r="3257" spans="1:13" x14ac:dyDescent="0.15">
      <c r="A3257" t="s">
        <v>3837</v>
      </c>
      <c r="B3257" s="6">
        <v>41670000</v>
      </c>
      <c r="C3257" s="7">
        <v>9020720</v>
      </c>
      <c r="D3257">
        <f t="shared" si="150"/>
        <v>4.6193651947959804</v>
      </c>
      <c r="F3257">
        <v>167357137</v>
      </c>
      <c r="G3257">
        <v>3157252</v>
      </c>
      <c r="H3257">
        <f t="shared" si="151"/>
        <v>53.007215451918313</v>
      </c>
      <c r="K3257">
        <v>786578543</v>
      </c>
      <c r="L3257">
        <v>14839084</v>
      </c>
      <c r="M3257">
        <f t="shared" si="152"/>
        <v>53.007216820121783</v>
      </c>
    </row>
    <row r="3258" spans="1:13" x14ac:dyDescent="0.15">
      <c r="A3258" t="s">
        <v>3838</v>
      </c>
      <c r="B3258" s="6">
        <v>41691249</v>
      </c>
      <c r="C3258" s="7">
        <v>9027720</v>
      </c>
      <c r="D3258">
        <f t="shared" si="150"/>
        <v>4.6181371376161424</v>
      </c>
      <c r="F3258">
        <v>167442478</v>
      </c>
      <c r="G3258">
        <v>3159702</v>
      </c>
      <c r="H3258">
        <f t="shared" si="151"/>
        <v>52.993123402143617</v>
      </c>
      <c r="K3258">
        <v>786979646</v>
      </c>
      <c r="L3258">
        <v>14850599</v>
      </c>
      <c r="M3258">
        <f t="shared" si="152"/>
        <v>52.993124789107831</v>
      </c>
    </row>
    <row r="3259" spans="1:13" x14ac:dyDescent="0.15">
      <c r="A3259" t="s">
        <v>3839</v>
      </c>
      <c r="B3259" s="6">
        <v>41712499</v>
      </c>
      <c r="C3259" s="7">
        <v>9034720</v>
      </c>
      <c r="D3259">
        <f t="shared" si="150"/>
        <v>4.6169110940903533</v>
      </c>
      <c r="F3259">
        <v>167637318</v>
      </c>
      <c r="G3259">
        <v>4969096</v>
      </c>
      <c r="H3259">
        <f t="shared" si="151"/>
        <v>33.735978938623845</v>
      </c>
      <c r="K3259">
        <v>787895394</v>
      </c>
      <c r="L3259">
        <v>23354751</v>
      </c>
      <c r="M3259">
        <f t="shared" si="152"/>
        <v>33.735979201833494</v>
      </c>
    </row>
    <row r="3260" spans="1:13" x14ac:dyDescent="0.15">
      <c r="A3260" t="s">
        <v>3840</v>
      </c>
      <c r="B3260" s="6">
        <v>41733751</v>
      </c>
      <c r="C3260" s="7">
        <v>9041720</v>
      </c>
      <c r="D3260">
        <f t="shared" si="150"/>
        <v>4.6156871701401947</v>
      </c>
      <c r="F3260">
        <v>167722727</v>
      </c>
      <c r="G3260">
        <v>3164602</v>
      </c>
      <c r="H3260">
        <f t="shared" si="151"/>
        <v>52.999627441302252</v>
      </c>
      <c r="K3260">
        <v>788296816</v>
      </c>
      <c r="L3260">
        <v>14873629</v>
      </c>
      <c r="M3260">
        <f t="shared" si="152"/>
        <v>52.999628806123916</v>
      </c>
    </row>
    <row r="3261" spans="1:13" x14ac:dyDescent="0.15">
      <c r="A3261" t="s">
        <v>3841</v>
      </c>
      <c r="B3261" s="6">
        <v>41755005</v>
      </c>
      <c r="C3261" s="7">
        <v>9048720</v>
      </c>
      <c r="D3261">
        <f t="shared" si="150"/>
        <v>4.6144653608466166</v>
      </c>
      <c r="F3261">
        <v>167917752</v>
      </c>
      <c r="G3261">
        <v>3167052</v>
      </c>
      <c r="H3261">
        <f t="shared" si="151"/>
        <v>53.020206804308863</v>
      </c>
      <c r="K3261">
        <v>789213434</v>
      </c>
      <c r="L3261">
        <v>14885144</v>
      </c>
      <c r="M3261">
        <f t="shared" si="152"/>
        <v>53.020208202218264</v>
      </c>
    </row>
    <row r="3262" spans="1:13" x14ac:dyDescent="0.15">
      <c r="A3262" t="s">
        <v>3842</v>
      </c>
      <c r="B3262" s="6">
        <v>41776262</v>
      </c>
      <c r="C3262" s="7">
        <v>9055720</v>
      </c>
      <c r="D3262">
        <f t="shared" si="150"/>
        <v>4.6132457717332249</v>
      </c>
      <c r="F3262">
        <v>168003237</v>
      </c>
      <c r="G3262">
        <v>3169502</v>
      </c>
      <c r="H3262">
        <f t="shared" si="151"/>
        <v>53.006193717498839</v>
      </c>
      <c r="K3262">
        <v>789615213</v>
      </c>
      <c r="L3262">
        <v>14896659</v>
      </c>
      <c r="M3262">
        <f t="shared" si="152"/>
        <v>53.006195080386817</v>
      </c>
    </row>
    <row r="3263" spans="1:13" x14ac:dyDescent="0.15">
      <c r="A3263" t="s">
        <v>3843</v>
      </c>
      <c r="B3263" s="6">
        <v>41797522</v>
      </c>
      <c r="C3263" s="7">
        <v>9062720</v>
      </c>
      <c r="D3263">
        <f t="shared" si="150"/>
        <v>4.6120283976554504</v>
      </c>
      <c r="F3263">
        <v>168198453</v>
      </c>
      <c r="G3263">
        <v>4984496</v>
      </c>
      <c r="H3263">
        <f t="shared" si="151"/>
        <v>33.744325002969205</v>
      </c>
      <c r="K3263">
        <v>790532729</v>
      </c>
      <c r="L3263">
        <v>23427131</v>
      </c>
      <c r="M3263">
        <f t="shared" si="152"/>
        <v>33.744325286779677</v>
      </c>
    </row>
    <row r="3264" spans="1:13" x14ac:dyDescent="0.15">
      <c r="A3264" t="s">
        <v>3844</v>
      </c>
      <c r="B3264" s="6">
        <v>41818785</v>
      </c>
      <c r="C3264" s="7">
        <v>9069720</v>
      </c>
      <c r="D3264">
        <f t="shared" si="150"/>
        <v>4.6108132334846061</v>
      </c>
      <c r="F3264">
        <v>168284017</v>
      </c>
      <c r="G3264">
        <v>3174402</v>
      </c>
      <c r="H3264">
        <f t="shared" si="151"/>
        <v>53.012824777706165</v>
      </c>
      <c r="K3264">
        <v>790934879</v>
      </c>
      <c r="L3264">
        <v>14919689</v>
      </c>
      <c r="M3264">
        <f t="shared" si="152"/>
        <v>53.012826138668174</v>
      </c>
    </row>
    <row r="3265" spans="1:13" x14ac:dyDescent="0.15">
      <c r="A3265" t="s">
        <v>3845</v>
      </c>
      <c r="B3265" s="6">
        <v>41840050</v>
      </c>
      <c r="C3265" s="7">
        <v>9076720</v>
      </c>
      <c r="D3265">
        <f t="shared" si="150"/>
        <v>4.6096001639358715</v>
      </c>
      <c r="F3265">
        <v>168369590</v>
      </c>
      <c r="G3265">
        <v>3176852</v>
      </c>
      <c r="H3265">
        <f t="shared" si="151"/>
        <v>52.998877505152898</v>
      </c>
      <c r="K3265">
        <v>791337073</v>
      </c>
      <c r="L3265">
        <v>14931204</v>
      </c>
      <c r="M3265">
        <f t="shared" si="152"/>
        <v>52.998878924968139</v>
      </c>
    </row>
    <row r="3266" spans="1:13" x14ac:dyDescent="0.15">
      <c r="A3266" t="s">
        <v>3846</v>
      </c>
      <c r="B3266" s="6">
        <v>41861316</v>
      </c>
      <c r="C3266" s="7">
        <v>9083720</v>
      </c>
      <c r="D3266">
        <f t="shared" ref="D3266:D3329" si="153">B3266/C3266</f>
        <v>4.6083890740797822</v>
      </c>
      <c r="F3266">
        <v>168565053</v>
      </c>
      <c r="G3266">
        <v>4996046</v>
      </c>
      <c r="H3266">
        <f t="shared" ref="H3266:H3329" si="154">F3266/G3266</f>
        <v>33.739691948392789</v>
      </c>
      <c r="K3266">
        <v>792255749</v>
      </c>
      <c r="L3266">
        <v>23481416</v>
      </c>
      <c r="M3266">
        <f t="shared" ref="M3266:M3329" si="155">K3266/L3266</f>
        <v>33.739692231507675</v>
      </c>
    </row>
    <row r="3267" spans="1:13" x14ac:dyDescent="0.15">
      <c r="A3267" t="s">
        <v>3847</v>
      </c>
      <c r="B3267" s="6">
        <v>41882584</v>
      </c>
      <c r="C3267" s="7">
        <v>9090720</v>
      </c>
      <c r="D3267">
        <f t="shared" si="153"/>
        <v>4.6071800693454428</v>
      </c>
      <c r="F3267">
        <v>168650694</v>
      </c>
      <c r="G3267">
        <v>3181752</v>
      </c>
      <c r="H3267">
        <f t="shared" si="154"/>
        <v>53.005606345183409</v>
      </c>
      <c r="K3267">
        <v>792658261</v>
      </c>
      <c r="L3267">
        <v>14954234</v>
      </c>
      <c r="M3267">
        <f t="shared" si="155"/>
        <v>53.005607709495521</v>
      </c>
    </row>
    <row r="3268" spans="1:13" x14ac:dyDescent="0.15">
      <c r="A3268" t="s">
        <v>3848</v>
      </c>
      <c r="B3268" s="6">
        <v>41903853</v>
      </c>
      <c r="C3268" s="7">
        <v>9097720</v>
      </c>
      <c r="D3268">
        <f t="shared" si="153"/>
        <v>4.6059730350021768</v>
      </c>
      <c r="F3268">
        <v>168736339</v>
      </c>
      <c r="G3268">
        <v>3184202</v>
      </c>
      <c r="H3268">
        <f t="shared" si="154"/>
        <v>52.991719432372697</v>
      </c>
      <c r="K3268">
        <v>793060793</v>
      </c>
      <c r="L3268">
        <v>14965749</v>
      </c>
      <c r="M3268">
        <f t="shared" si="155"/>
        <v>52.991720828673529</v>
      </c>
    </row>
    <row r="3269" spans="1:13" x14ac:dyDescent="0.15">
      <c r="A3269" t="s">
        <v>3849</v>
      </c>
      <c r="B3269" s="6">
        <v>41925123</v>
      </c>
      <c r="C3269" s="7">
        <v>9104720</v>
      </c>
      <c r="D3269">
        <f t="shared" si="153"/>
        <v>4.6047679665052854</v>
      </c>
      <c r="F3269">
        <v>168932041</v>
      </c>
      <c r="G3269">
        <v>5007596</v>
      </c>
      <c r="H3269">
        <f t="shared" si="154"/>
        <v>33.735157748348712</v>
      </c>
      <c r="K3269">
        <v>793980592</v>
      </c>
      <c r="L3269">
        <v>23535701</v>
      </c>
      <c r="M3269">
        <f t="shared" si="155"/>
        <v>33.735158005278876</v>
      </c>
    </row>
    <row r="3270" spans="1:13" x14ac:dyDescent="0.15">
      <c r="A3270" t="s">
        <v>3850</v>
      </c>
      <c r="B3270" s="6">
        <v>41946396</v>
      </c>
      <c r="C3270" s="7">
        <v>9111720</v>
      </c>
      <c r="D3270">
        <f t="shared" si="153"/>
        <v>4.6035650788215614</v>
      </c>
      <c r="F3270">
        <v>169017758</v>
      </c>
      <c r="G3270">
        <v>3189102</v>
      </c>
      <c r="H3270">
        <f t="shared" si="154"/>
        <v>52.998542536425617</v>
      </c>
      <c r="K3270">
        <v>794383462</v>
      </c>
      <c r="L3270">
        <v>14988779</v>
      </c>
      <c r="M3270">
        <f t="shared" si="155"/>
        <v>52.998543910748168</v>
      </c>
    </row>
    <row r="3271" spans="1:13" x14ac:dyDescent="0.15">
      <c r="A3271" t="s">
        <v>3851</v>
      </c>
      <c r="B3271" s="6">
        <v>41967670</v>
      </c>
      <c r="C3271" s="7">
        <v>9118720</v>
      </c>
      <c r="D3271">
        <f t="shared" si="153"/>
        <v>4.6023641475996628</v>
      </c>
      <c r="F3271">
        <v>169213644</v>
      </c>
      <c r="G3271">
        <v>3191552</v>
      </c>
      <c r="H3271">
        <f t="shared" si="154"/>
        <v>53.019234529156975</v>
      </c>
      <c r="K3271">
        <v>795304126</v>
      </c>
      <c r="L3271">
        <v>15000294</v>
      </c>
      <c r="M3271">
        <f t="shared" si="155"/>
        <v>53.019235889643227</v>
      </c>
    </row>
    <row r="3272" spans="1:13" x14ac:dyDescent="0.15">
      <c r="A3272" t="s">
        <v>3852</v>
      </c>
      <c r="B3272" s="6">
        <v>41988947</v>
      </c>
      <c r="C3272" s="7">
        <v>9125720</v>
      </c>
      <c r="D3272">
        <f t="shared" si="153"/>
        <v>4.6011653874981917</v>
      </c>
      <c r="F3272">
        <v>169299433</v>
      </c>
      <c r="G3272">
        <v>3194002</v>
      </c>
      <c r="H3272">
        <f t="shared" si="154"/>
        <v>53.005424855713926</v>
      </c>
      <c r="K3272">
        <v>795707335</v>
      </c>
      <c r="L3272">
        <v>15011809</v>
      </c>
      <c r="M3272">
        <f t="shared" si="155"/>
        <v>53.005426261418592</v>
      </c>
    </row>
    <row r="3273" spans="1:13" x14ac:dyDescent="0.15">
      <c r="A3273" t="s">
        <v>3853</v>
      </c>
      <c r="B3273" s="6">
        <v>42010226</v>
      </c>
      <c r="C3273" s="7">
        <v>9132720</v>
      </c>
      <c r="D3273">
        <f t="shared" si="153"/>
        <v>4.5999686840284166</v>
      </c>
      <c r="F3273">
        <v>169495507</v>
      </c>
      <c r="G3273">
        <v>5022996</v>
      </c>
      <c r="H3273">
        <f t="shared" si="154"/>
        <v>33.743906425567531</v>
      </c>
      <c r="K3273">
        <v>796628882</v>
      </c>
      <c r="L3273">
        <v>23608081</v>
      </c>
      <c r="M3273">
        <f t="shared" si="155"/>
        <v>33.743906673312416</v>
      </c>
    </row>
    <row r="3274" spans="1:13" x14ac:dyDescent="0.15">
      <c r="A3274" t="s">
        <v>3854</v>
      </c>
      <c r="B3274" s="6">
        <v>42031507</v>
      </c>
      <c r="C3274" s="7">
        <v>9139720</v>
      </c>
      <c r="D3274">
        <f t="shared" si="153"/>
        <v>4.5987740324648891</v>
      </c>
      <c r="F3274">
        <v>169581368</v>
      </c>
      <c r="G3274">
        <v>3198902</v>
      </c>
      <c r="H3274">
        <f t="shared" si="154"/>
        <v>53.012367368553335</v>
      </c>
      <c r="K3274">
        <v>797032429</v>
      </c>
      <c r="L3274">
        <v>15034839</v>
      </c>
      <c r="M3274">
        <f t="shared" si="155"/>
        <v>53.012368739033384</v>
      </c>
    </row>
    <row r="3275" spans="1:13" x14ac:dyDescent="0.15">
      <c r="A3275" t="s">
        <v>3855</v>
      </c>
      <c r="B3275" s="6">
        <v>42052789</v>
      </c>
      <c r="C3275" s="7">
        <v>9146720</v>
      </c>
      <c r="D3275">
        <f t="shared" si="153"/>
        <v>4.5975813187678209</v>
      </c>
      <c r="F3275">
        <v>169667233</v>
      </c>
      <c r="G3275">
        <v>3201352</v>
      </c>
      <c r="H3275">
        <f t="shared" si="154"/>
        <v>52.998618396227592</v>
      </c>
      <c r="K3275">
        <v>797435995</v>
      </c>
      <c r="L3275">
        <v>15046354</v>
      </c>
      <c r="M3275">
        <f t="shared" si="155"/>
        <v>52.998619798523947</v>
      </c>
    </row>
    <row r="3276" spans="1:13" x14ac:dyDescent="0.15">
      <c r="A3276" t="s">
        <v>3856</v>
      </c>
      <c r="B3276" s="6">
        <v>42074072</v>
      </c>
      <c r="C3276" s="7">
        <v>9153720</v>
      </c>
      <c r="D3276">
        <f t="shared" si="153"/>
        <v>4.5963905384914545</v>
      </c>
      <c r="F3276">
        <v>169863546</v>
      </c>
      <c r="G3276">
        <v>5034546</v>
      </c>
      <c r="H3276">
        <f t="shared" si="154"/>
        <v>33.739595586175994</v>
      </c>
      <c r="K3276">
        <v>798358666</v>
      </c>
      <c r="L3276">
        <v>23662366</v>
      </c>
      <c r="M3276">
        <f t="shared" si="155"/>
        <v>33.739595862898916</v>
      </c>
    </row>
    <row r="3277" spans="1:13" x14ac:dyDescent="0.15">
      <c r="A3277" t="s">
        <v>3857</v>
      </c>
      <c r="B3277" s="6">
        <v>42095357</v>
      </c>
      <c r="C3277" s="7">
        <v>9160720</v>
      </c>
      <c r="D3277">
        <f t="shared" si="153"/>
        <v>4.5952017963653509</v>
      </c>
      <c r="F3277">
        <v>169949479</v>
      </c>
      <c r="G3277">
        <v>3206252</v>
      </c>
      <c r="H3277">
        <f t="shared" si="154"/>
        <v>53.005652394134955</v>
      </c>
      <c r="K3277">
        <v>798762551</v>
      </c>
      <c r="L3277">
        <v>15069384</v>
      </c>
      <c r="M3277">
        <f t="shared" si="155"/>
        <v>53.005653781203002</v>
      </c>
    </row>
    <row r="3278" spans="1:13" x14ac:dyDescent="0.15">
      <c r="A3278" t="s">
        <v>3858</v>
      </c>
      <c r="B3278" s="6">
        <v>42116644</v>
      </c>
      <c r="C3278" s="7">
        <v>9167720</v>
      </c>
      <c r="D3278">
        <f t="shared" si="153"/>
        <v>4.5940150877208294</v>
      </c>
      <c r="F3278">
        <v>170035420</v>
      </c>
      <c r="G3278">
        <v>3208702</v>
      </c>
      <c r="H3278">
        <f t="shared" si="154"/>
        <v>52.99196372863544</v>
      </c>
      <c r="K3278">
        <v>799166474</v>
      </c>
      <c r="L3278">
        <v>15080899</v>
      </c>
      <c r="M3278">
        <f t="shared" si="155"/>
        <v>52.991965134174031</v>
      </c>
    </row>
    <row r="3279" spans="1:13" x14ac:dyDescent="0.15">
      <c r="A3279" t="s">
        <v>3859</v>
      </c>
      <c r="B3279" s="6">
        <v>42137932</v>
      </c>
      <c r="C3279" s="7">
        <v>9174720</v>
      </c>
      <c r="D3279">
        <f t="shared" si="153"/>
        <v>4.5928302989083045</v>
      </c>
      <c r="F3279">
        <v>170231977</v>
      </c>
      <c r="G3279">
        <v>5046096</v>
      </c>
      <c r="H3279">
        <f t="shared" si="154"/>
        <v>33.735382164746767</v>
      </c>
      <c r="K3279">
        <v>800090291</v>
      </c>
      <c r="L3279">
        <v>23716651</v>
      </c>
      <c r="M3279">
        <f t="shared" si="155"/>
        <v>33.735382411285642</v>
      </c>
    </row>
    <row r="3280" spans="1:13" x14ac:dyDescent="0.15">
      <c r="A3280" t="s">
        <v>3860</v>
      </c>
      <c r="B3280" s="6">
        <v>42159221</v>
      </c>
      <c r="C3280" s="7">
        <v>9181720</v>
      </c>
      <c r="D3280">
        <f t="shared" si="153"/>
        <v>4.5916474255368271</v>
      </c>
      <c r="F3280">
        <v>170317982</v>
      </c>
      <c r="G3280">
        <v>3213602</v>
      </c>
      <c r="H3280">
        <f t="shared" si="154"/>
        <v>52.999090117569011</v>
      </c>
      <c r="K3280">
        <v>800494515</v>
      </c>
      <c r="L3280">
        <v>15103929</v>
      </c>
      <c r="M3280">
        <f t="shared" si="155"/>
        <v>52.999091494670026</v>
      </c>
    </row>
    <row r="3281" spans="1:13" x14ac:dyDescent="0.15">
      <c r="A3281" t="s">
        <v>3861</v>
      </c>
      <c r="B3281" s="6">
        <v>42180512</v>
      </c>
      <c r="C3281" s="7">
        <v>9188720</v>
      </c>
      <c r="D3281">
        <f t="shared" si="153"/>
        <v>4.5904665720579141</v>
      </c>
      <c r="F3281">
        <v>170514719</v>
      </c>
      <c r="G3281">
        <v>3216052</v>
      </c>
      <c r="H3281">
        <f t="shared" si="154"/>
        <v>53.019888670954323</v>
      </c>
      <c r="K3281">
        <v>801419179</v>
      </c>
      <c r="L3281">
        <v>15115444</v>
      </c>
      <c r="M3281">
        <f t="shared" si="155"/>
        <v>53.019890054172407</v>
      </c>
    </row>
    <row r="3282" spans="1:13" x14ac:dyDescent="0.15">
      <c r="A3282" t="s">
        <v>3862</v>
      </c>
      <c r="B3282" s="6">
        <v>42201804</v>
      </c>
      <c r="C3282" s="7">
        <v>9195720</v>
      </c>
      <c r="D3282">
        <f t="shared" si="153"/>
        <v>4.5892876251125525</v>
      </c>
      <c r="F3282">
        <v>170600792</v>
      </c>
      <c r="G3282">
        <v>3218502</v>
      </c>
      <c r="H3282">
        <f t="shared" si="154"/>
        <v>53.006271861878602</v>
      </c>
      <c r="K3282">
        <v>801823722</v>
      </c>
      <c r="L3282">
        <v>15126959</v>
      </c>
      <c r="M3282">
        <f t="shared" si="155"/>
        <v>53.006273237072961</v>
      </c>
    </row>
    <row r="3283" spans="1:13" x14ac:dyDescent="0.15">
      <c r="A3283" t="s">
        <v>3863</v>
      </c>
      <c r="B3283" s="6">
        <v>42223098</v>
      </c>
      <c r="C3283" s="7">
        <v>9202720</v>
      </c>
      <c r="D3283">
        <f t="shared" si="153"/>
        <v>4.5881106890136829</v>
      </c>
      <c r="F3283">
        <v>170797709</v>
      </c>
      <c r="G3283">
        <v>5061496</v>
      </c>
      <c r="H3283">
        <f t="shared" si="154"/>
        <v>33.74451130653862</v>
      </c>
      <c r="K3283">
        <v>802749232</v>
      </c>
      <c r="L3283">
        <v>23789031</v>
      </c>
      <c r="M3283">
        <f t="shared" si="155"/>
        <v>33.744511577625836</v>
      </c>
    </row>
    <row r="3284" spans="1:13" x14ac:dyDescent="0.15">
      <c r="A3284" t="s">
        <v>3864</v>
      </c>
      <c r="B3284" s="6">
        <v>42244395</v>
      </c>
      <c r="C3284" s="7">
        <v>9209720</v>
      </c>
      <c r="D3284">
        <f t="shared" si="153"/>
        <v>4.5869358677571084</v>
      </c>
      <c r="F3284">
        <v>170883857</v>
      </c>
      <c r="G3284">
        <v>3223402</v>
      </c>
      <c r="H3284">
        <f t="shared" si="154"/>
        <v>53.013510880740284</v>
      </c>
      <c r="K3284">
        <v>803154127</v>
      </c>
      <c r="L3284">
        <v>15149989</v>
      </c>
      <c r="M3284">
        <f t="shared" si="155"/>
        <v>53.013512221031974</v>
      </c>
    </row>
    <row r="3285" spans="1:13" x14ac:dyDescent="0.15">
      <c r="A3285" t="s">
        <v>3865</v>
      </c>
      <c r="B3285" s="6">
        <v>42265694</v>
      </c>
      <c r="C3285" s="7">
        <v>9216720</v>
      </c>
      <c r="D3285">
        <f t="shared" si="153"/>
        <v>4.5857630480257621</v>
      </c>
      <c r="F3285">
        <v>170970015</v>
      </c>
      <c r="G3285">
        <v>3225852</v>
      </c>
      <c r="H3285">
        <f t="shared" si="154"/>
        <v>52.999956290617178</v>
      </c>
      <c r="K3285">
        <v>803559070</v>
      </c>
      <c r="L3285">
        <v>15161504</v>
      </c>
      <c r="M3285">
        <f t="shared" si="155"/>
        <v>52.999957655915928</v>
      </c>
    </row>
    <row r="3286" spans="1:13" x14ac:dyDescent="0.15">
      <c r="A3286" t="s">
        <v>3866</v>
      </c>
      <c r="B3286" s="6">
        <v>42286996</v>
      </c>
      <c r="C3286" s="7">
        <v>9223720</v>
      </c>
      <c r="D3286">
        <f t="shared" si="153"/>
        <v>4.5845923336788195</v>
      </c>
      <c r="F3286">
        <v>171167187</v>
      </c>
      <c r="G3286">
        <v>5073046</v>
      </c>
      <c r="H3286">
        <f t="shared" si="154"/>
        <v>33.740515461519571</v>
      </c>
      <c r="K3286">
        <v>804485778</v>
      </c>
      <c r="L3286">
        <v>23843316</v>
      </c>
      <c r="M3286">
        <f t="shared" si="155"/>
        <v>33.74051570679179</v>
      </c>
    </row>
    <row r="3287" spans="1:13" x14ac:dyDescent="0.15">
      <c r="A3287" t="s">
        <v>3867</v>
      </c>
      <c r="B3287" s="6">
        <v>42308299</v>
      </c>
      <c r="C3287" s="7">
        <v>9230720</v>
      </c>
      <c r="D3287">
        <f t="shared" si="153"/>
        <v>4.5834235032586843</v>
      </c>
      <c r="F3287">
        <v>171253416</v>
      </c>
      <c r="G3287">
        <v>3230752</v>
      </c>
      <c r="H3287">
        <f t="shared" si="154"/>
        <v>53.007292419845285</v>
      </c>
      <c r="K3287">
        <v>804891055</v>
      </c>
      <c r="L3287">
        <v>15184534</v>
      </c>
      <c r="M3287">
        <f t="shared" si="155"/>
        <v>53.007293803023522</v>
      </c>
    </row>
    <row r="3288" spans="1:13" x14ac:dyDescent="0.15">
      <c r="A3288" t="s">
        <v>3868</v>
      </c>
      <c r="B3288" s="6">
        <v>42329603</v>
      </c>
      <c r="C3288" s="7">
        <v>9237720</v>
      </c>
      <c r="D3288">
        <f t="shared" si="153"/>
        <v>4.5822565524826473</v>
      </c>
      <c r="F3288">
        <v>171339649</v>
      </c>
      <c r="G3288">
        <v>3233202</v>
      </c>
      <c r="H3288">
        <f t="shared" si="154"/>
        <v>52.993796552148616</v>
      </c>
      <c r="K3288">
        <v>805296350</v>
      </c>
      <c r="L3288">
        <v>15196049</v>
      </c>
      <c r="M3288">
        <f t="shared" si="155"/>
        <v>52.993797927342825</v>
      </c>
    </row>
    <row r="3289" spans="1:13" x14ac:dyDescent="0.15">
      <c r="A3289" t="s">
        <v>3869</v>
      </c>
      <c r="B3289" s="6">
        <v>42350908</v>
      </c>
      <c r="C3289" s="7">
        <v>9244720</v>
      </c>
      <c r="D3289">
        <f t="shared" si="153"/>
        <v>4.5810914770809719</v>
      </c>
      <c r="F3289">
        <v>171537058</v>
      </c>
      <c r="G3289">
        <v>5084596</v>
      </c>
      <c r="H3289">
        <f t="shared" si="154"/>
        <v>33.736615062435639</v>
      </c>
      <c r="K3289">
        <v>806224172</v>
      </c>
      <c r="L3289">
        <v>23897601</v>
      </c>
      <c r="M3289">
        <f t="shared" si="155"/>
        <v>33.736615319671628</v>
      </c>
    </row>
    <row r="3290" spans="1:13" x14ac:dyDescent="0.15">
      <c r="A3290" t="s">
        <v>3870</v>
      </c>
      <c r="B3290" s="6">
        <v>42372215</v>
      </c>
      <c r="C3290" s="7">
        <v>9251720</v>
      </c>
      <c r="D3290">
        <f t="shared" si="153"/>
        <v>4.5799283808848514</v>
      </c>
      <c r="F3290">
        <v>171623359</v>
      </c>
      <c r="G3290">
        <v>3238102</v>
      </c>
      <c r="H3290">
        <f t="shared" si="154"/>
        <v>53.001220776862496</v>
      </c>
      <c r="K3290">
        <v>806629787</v>
      </c>
      <c r="L3290">
        <v>15219079</v>
      </c>
      <c r="M3290">
        <f t="shared" si="155"/>
        <v>53.001222150170847</v>
      </c>
    </row>
    <row r="3291" spans="1:13" x14ac:dyDescent="0.15">
      <c r="A3291" t="s">
        <v>3871</v>
      </c>
      <c r="B3291" s="6">
        <v>42393525</v>
      </c>
      <c r="C3291" s="7">
        <v>9258720</v>
      </c>
      <c r="D3291">
        <f t="shared" si="153"/>
        <v>4.5787673674114782</v>
      </c>
      <c r="F3291">
        <v>171820956</v>
      </c>
      <c r="G3291">
        <v>3240552</v>
      </c>
      <c r="H3291">
        <f t="shared" si="154"/>
        <v>53.022125860038663</v>
      </c>
      <c r="K3291">
        <v>807558493</v>
      </c>
      <c r="L3291">
        <v>15230594</v>
      </c>
      <c r="M3291">
        <f t="shared" si="155"/>
        <v>53.02212723942349</v>
      </c>
    </row>
    <row r="3292" spans="1:13" x14ac:dyDescent="0.15">
      <c r="A3292" t="s">
        <v>3872</v>
      </c>
      <c r="B3292" s="6">
        <v>42414837</v>
      </c>
      <c r="C3292" s="7">
        <v>9265720</v>
      </c>
      <c r="D3292">
        <f t="shared" si="153"/>
        <v>4.5776083240158343</v>
      </c>
      <c r="F3292">
        <v>171907333</v>
      </c>
      <c r="G3292">
        <v>3243002</v>
      </c>
      <c r="H3292">
        <f t="shared" si="154"/>
        <v>53.008703972430482</v>
      </c>
      <c r="K3292">
        <v>807964465</v>
      </c>
      <c r="L3292">
        <v>15242109</v>
      </c>
      <c r="M3292">
        <f t="shared" si="155"/>
        <v>53.008705356981764</v>
      </c>
    </row>
    <row r="3293" spans="1:13" x14ac:dyDescent="0.15">
      <c r="A3293" t="s">
        <v>3873</v>
      </c>
      <c r="B3293" s="6">
        <v>42436152</v>
      </c>
      <c r="C3293" s="7">
        <v>9272720</v>
      </c>
      <c r="D3293">
        <f t="shared" si="153"/>
        <v>4.5764513540794933</v>
      </c>
      <c r="F3293">
        <v>172105118</v>
      </c>
      <c r="G3293">
        <v>5099996</v>
      </c>
      <c r="H3293">
        <f t="shared" si="154"/>
        <v>33.746128036178852</v>
      </c>
      <c r="K3293">
        <v>808894054</v>
      </c>
      <c r="L3293">
        <v>23969981</v>
      </c>
      <c r="M3293">
        <f t="shared" si="155"/>
        <v>33.746128292717465</v>
      </c>
    </row>
    <row r="3294" spans="1:13" x14ac:dyDescent="0.15">
      <c r="A3294" t="s">
        <v>3874</v>
      </c>
      <c r="B3294" s="6">
        <v>42457469</v>
      </c>
      <c r="C3294" s="7">
        <v>9279720</v>
      </c>
      <c r="D3294">
        <f t="shared" si="153"/>
        <v>4.5752963451483453</v>
      </c>
      <c r="F3294">
        <v>172191572</v>
      </c>
      <c r="G3294">
        <v>3247902</v>
      </c>
      <c r="H3294">
        <f t="shared" si="154"/>
        <v>53.01624617984163</v>
      </c>
      <c r="K3294">
        <v>809300388</v>
      </c>
      <c r="L3294">
        <v>15265139</v>
      </c>
      <c r="M3294">
        <f t="shared" si="155"/>
        <v>53.016247542849101</v>
      </c>
    </row>
    <row r="3295" spans="1:13" x14ac:dyDescent="0.15">
      <c r="A3295" t="s">
        <v>3875</v>
      </c>
      <c r="B3295" s="6">
        <v>42478788</v>
      </c>
      <c r="C3295" s="7">
        <v>9286720</v>
      </c>
      <c r="D3295">
        <f t="shared" si="153"/>
        <v>4.5741432927879808</v>
      </c>
      <c r="F3295">
        <v>172278033</v>
      </c>
      <c r="G3295">
        <v>3250352</v>
      </c>
      <c r="H3295">
        <f t="shared" si="154"/>
        <v>53.002884918310386</v>
      </c>
      <c r="K3295">
        <v>809706755</v>
      </c>
      <c r="L3295">
        <v>15276654</v>
      </c>
      <c r="M3295">
        <f t="shared" si="155"/>
        <v>53.002886299578428</v>
      </c>
    </row>
    <row r="3296" spans="1:13" x14ac:dyDescent="0.15">
      <c r="A3296" t="s">
        <v>3876</v>
      </c>
      <c r="B3296" s="6">
        <v>42500110</v>
      </c>
      <c r="C3296" s="7">
        <v>9293720</v>
      </c>
      <c r="D3296">
        <f t="shared" si="153"/>
        <v>4.5729923001768933</v>
      </c>
      <c r="F3296">
        <v>172476071</v>
      </c>
      <c r="G3296">
        <v>5111546</v>
      </c>
      <c r="H3296">
        <f t="shared" si="154"/>
        <v>33.742447196992849</v>
      </c>
      <c r="K3296">
        <v>810637533</v>
      </c>
      <c r="L3296">
        <v>24024266</v>
      </c>
      <c r="M3296">
        <f t="shared" si="155"/>
        <v>33.742447448758682</v>
      </c>
    </row>
    <row r="3297" spans="1:13" x14ac:dyDescent="0.15">
      <c r="A3297" t="s">
        <v>3877</v>
      </c>
      <c r="B3297" s="6">
        <v>42521433</v>
      </c>
      <c r="C3297" s="7">
        <v>9300720</v>
      </c>
      <c r="D3297">
        <f t="shared" si="153"/>
        <v>4.5718431476272805</v>
      </c>
      <c r="F3297">
        <v>172562604</v>
      </c>
      <c r="G3297">
        <v>3255252</v>
      </c>
      <c r="H3297">
        <f t="shared" si="154"/>
        <v>53.010520844469184</v>
      </c>
      <c r="K3297">
        <v>811044238</v>
      </c>
      <c r="L3297">
        <v>15299684</v>
      </c>
      <c r="M3297">
        <f t="shared" si="155"/>
        <v>53.01052217810512</v>
      </c>
    </row>
    <row r="3298" spans="1:13" x14ac:dyDescent="0.15">
      <c r="A3298" t="s">
        <v>3878</v>
      </c>
      <c r="B3298" s="6">
        <v>42542757</v>
      </c>
      <c r="C3298" s="7">
        <v>9307720</v>
      </c>
      <c r="D3298">
        <f t="shared" si="153"/>
        <v>4.57069583098761</v>
      </c>
      <c r="F3298">
        <v>172649142</v>
      </c>
      <c r="G3298">
        <v>3257702</v>
      </c>
      <c r="H3298">
        <f t="shared" si="154"/>
        <v>52.997217670615669</v>
      </c>
      <c r="K3298">
        <v>811450967</v>
      </c>
      <c r="L3298">
        <v>15311199</v>
      </c>
      <c r="M3298">
        <f t="shared" si="155"/>
        <v>52.99721902902575</v>
      </c>
    </row>
    <row r="3299" spans="1:13" x14ac:dyDescent="0.15">
      <c r="A3299" t="s">
        <v>3879</v>
      </c>
      <c r="B3299" s="6">
        <v>42564083</v>
      </c>
      <c r="C3299" s="7">
        <v>9314720</v>
      </c>
      <c r="D3299">
        <f t="shared" si="153"/>
        <v>4.5695504534757889</v>
      </c>
      <c r="F3299">
        <v>172847420</v>
      </c>
      <c r="G3299">
        <v>5123096</v>
      </c>
      <c r="H3299">
        <f t="shared" si="154"/>
        <v>33.738860251691555</v>
      </c>
      <c r="K3299">
        <v>812382874</v>
      </c>
      <c r="L3299">
        <v>24078551</v>
      </c>
      <c r="M3299">
        <f t="shared" si="155"/>
        <v>33.738860531931508</v>
      </c>
    </row>
    <row r="3300" spans="1:13" x14ac:dyDescent="0.15">
      <c r="A3300" t="s">
        <v>3880</v>
      </c>
      <c r="B3300" s="6">
        <v>42585412</v>
      </c>
      <c r="C3300" s="7">
        <v>9321720</v>
      </c>
      <c r="D3300">
        <f t="shared" si="153"/>
        <v>4.5684071179996826</v>
      </c>
      <c r="F3300">
        <v>172934034</v>
      </c>
      <c r="G3300">
        <v>3262602</v>
      </c>
      <c r="H3300">
        <f t="shared" si="154"/>
        <v>53.00494329372691</v>
      </c>
      <c r="K3300">
        <v>812789959</v>
      </c>
      <c r="L3300">
        <v>15334229</v>
      </c>
      <c r="M3300">
        <f t="shared" si="155"/>
        <v>53.004944624212932</v>
      </c>
    </row>
    <row r="3301" spans="1:13" x14ac:dyDescent="0.15">
      <c r="A3301" t="s">
        <v>3881</v>
      </c>
      <c r="B3301" s="6">
        <v>42606744</v>
      </c>
      <c r="C3301" s="7">
        <v>9328720</v>
      </c>
      <c r="D3301">
        <f t="shared" si="153"/>
        <v>4.5672658199624383</v>
      </c>
      <c r="F3301">
        <v>173132503</v>
      </c>
      <c r="G3301">
        <v>3265052</v>
      </c>
      <c r="H3301">
        <f t="shared" si="154"/>
        <v>53.025955788759262</v>
      </c>
      <c r="K3301">
        <v>813722764</v>
      </c>
      <c r="L3301">
        <v>15345744</v>
      </c>
      <c r="M3301">
        <f t="shared" si="155"/>
        <v>53.025957164409881</v>
      </c>
    </row>
    <row r="3302" spans="1:13" x14ac:dyDescent="0.15">
      <c r="A3302" t="s">
        <v>3882</v>
      </c>
      <c r="B3302" s="6">
        <v>42628077</v>
      </c>
      <c r="C3302" s="7">
        <v>9335720</v>
      </c>
      <c r="D3302">
        <f t="shared" si="153"/>
        <v>4.5661263405500589</v>
      </c>
      <c r="F3302">
        <v>173219189</v>
      </c>
      <c r="G3302">
        <v>3267502</v>
      </c>
      <c r="H3302">
        <f t="shared" si="154"/>
        <v>53.012726235515693</v>
      </c>
      <c r="K3302">
        <v>814130188</v>
      </c>
      <c r="L3302">
        <v>15357259</v>
      </c>
      <c r="M3302">
        <f t="shared" si="155"/>
        <v>53.012727596767107</v>
      </c>
    </row>
    <row r="3303" spans="1:13" x14ac:dyDescent="0.15">
      <c r="A3303" t="s">
        <v>3883</v>
      </c>
      <c r="B3303" s="6">
        <v>42649412</v>
      </c>
      <c r="C3303" s="7">
        <v>9342720</v>
      </c>
      <c r="D3303">
        <f t="shared" si="153"/>
        <v>4.5649887827099604</v>
      </c>
      <c r="F3303">
        <v>173417839</v>
      </c>
      <c r="G3303">
        <v>5138496</v>
      </c>
      <c r="H3303">
        <f t="shared" si="154"/>
        <v>33.748754304761547</v>
      </c>
      <c r="K3303">
        <v>815063843</v>
      </c>
      <c r="L3303">
        <v>24150931</v>
      </c>
      <c r="M3303">
        <f t="shared" si="155"/>
        <v>33.748754571821685</v>
      </c>
    </row>
    <row r="3304" spans="1:13" x14ac:dyDescent="0.15">
      <c r="A3304" t="s">
        <v>3884</v>
      </c>
      <c r="B3304" s="6">
        <v>42670750</v>
      </c>
      <c r="C3304" s="7">
        <v>9349720</v>
      </c>
      <c r="D3304">
        <f t="shared" si="153"/>
        <v>4.563853249081256</v>
      </c>
      <c r="F3304">
        <v>173504602</v>
      </c>
      <c r="G3304">
        <v>3272402</v>
      </c>
      <c r="H3304">
        <f t="shared" si="154"/>
        <v>53.020564710570397</v>
      </c>
      <c r="K3304">
        <v>815471629</v>
      </c>
      <c r="L3304">
        <v>15380289</v>
      </c>
      <c r="M3304">
        <f t="shared" si="155"/>
        <v>53.020566063485546</v>
      </c>
    </row>
    <row r="3305" spans="1:13" x14ac:dyDescent="0.15">
      <c r="A3305" t="s">
        <v>3885</v>
      </c>
      <c r="B3305" s="6">
        <v>42692089</v>
      </c>
      <c r="C3305" s="7">
        <v>9356720</v>
      </c>
      <c r="D3305">
        <f t="shared" si="153"/>
        <v>4.5627195213707363</v>
      </c>
      <c r="F3305">
        <v>173591369</v>
      </c>
      <c r="G3305">
        <v>3274852</v>
      </c>
      <c r="H3305">
        <f t="shared" si="154"/>
        <v>53.007393616566489</v>
      </c>
      <c r="K3305">
        <v>815879434</v>
      </c>
      <c r="L3305">
        <v>15391804</v>
      </c>
      <c r="M3305">
        <f t="shared" si="155"/>
        <v>53.007394974624155</v>
      </c>
    </row>
    <row r="3306" spans="1:13" x14ac:dyDescent="0.15">
      <c r="A3306" t="s">
        <v>3886</v>
      </c>
      <c r="B3306" s="6">
        <v>42713431</v>
      </c>
      <c r="C3306" s="7">
        <v>9363720</v>
      </c>
      <c r="D3306">
        <f t="shared" si="153"/>
        <v>4.5615878091185982</v>
      </c>
      <c r="F3306">
        <v>173790272</v>
      </c>
      <c r="G3306">
        <v>5150046</v>
      </c>
      <c r="H3306">
        <f t="shared" si="154"/>
        <v>33.745382468428438</v>
      </c>
      <c r="K3306">
        <v>816814278</v>
      </c>
      <c r="L3306">
        <v>24205216</v>
      </c>
      <c r="M3306">
        <f t="shared" si="155"/>
        <v>33.745382730730434</v>
      </c>
    </row>
    <row r="3307" spans="1:13" x14ac:dyDescent="0.15">
      <c r="A3307" t="s">
        <v>3887</v>
      </c>
      <c r="B3307" s="6">
        <v>42734775</v>
      </c>
      <c r="C3307" s="7">
        <v>9370720</v>
      </c>
      <c r="D3307">
        <f t="shared" si="153"/>
        <v>4.5604580010927656</v>
      </c>
      <c r="F3307">
        <v>173877115</v>
      </c>
      <c r="G3307">
        <v>3279752</v>
      </c>
      <c r="H3307">
        <f t="shared" si="154"/>
        <v>53.015324024499414</v>
      </c>
      <c r="K3307">
        <v>817222440</v>
      </c>
      <c r="L3307">
        <v>15414834</v>
      </c>
      <c r="M3307">
        <f t="shared" si="155"/>
        <v>53.015325367759395</v>
      </c>
    </row>
    <row r="3308" spans="1:13" x14ac:dyDescent="0.15">
      <c r="A3308" t="s">
        <v>3888</v>
      </c>
      <c r="B3308" s="6">
        <v>42756122</v>
      </c>
      <c r="C3308" s="7">
        <v>9377720</v>
      </c>
      <c r="D3308">
        <f t="shared" si="153"/>
        <v>4.5593301996647373</v>
      </c>
      <c r="F3308">
        <v>173963970</v>
      </c>
      <c r="G3308">
        <v>3282202</v>
      </c>
      <c r="H3308">
        <f t="shared" si="154"/>
        <v>53.002213148368078</v>
      </c>
      <c r="K3308">
        <v>817630659</v>
      </c>
      <c r="L3308">
        <v>15426349</v>
      </c>
      <c r="M3308">
        <f t="shared" si="155"/>
        <v>53.0022145226975</v>
      </c>
    </row>
    <row r="3309" spans="1:13" x14ac:dyDescent="0.15">
      <c r="A3309" t="s">
        <v>3889</v>
      </c>
      <c r="B3309" s="6">
        <v>42777471</v>
      </c>
      <c r="C3309" s="7">
        <v>9384720</v>
      </c>
      <c r="D3309">
        <f t="shared" si="153"/>
        <v>4.5582042937882008</v>
      </c>
      <c r="F3309">
        <v>174163125</v>
      </c>
      <c r="G3309">
        <v>5161596</v>
      </c>
      <c r="H3309">
        <f t="shared" si="154"/>
        <v>33.742107092457452</v>
      </c>
      <c r="K3309">
        <v>818566687</v>
      </c>
      <c r="L3309">
        <v>24259501</v>
      </c>
      <c r="M3309">
        <f t="shared" si="155"/>
        <v>33.742107350023396</v>
      </c>
    </row>
    <row r="3310" spans="1:13" x14ac:dyDescent="0.15">
      <c r="A3310" t="s">
        <v>3890</v>
      </c>
      <c r="B3310" s="6">
        <v>42798821</v>
      </c>
      <c r="C3310" s="7">
        <v>9391720</v>
      </c>
      <c r="D3310">
        <f t="shared" si="153"/>
        <v>4.5570801727479102</v>
      </c>
      <c r="F3310">
        <v>174250049</v>
      </c>
      <c r="G3310">
        <v>3287102</v>
      </c>
      <c r="H3310">
        <f t="shared" si="154"/>
        <v>53.010234851245869</v>
      </c>
      <c r="K3310">
        <v>818975230</v>
      </c>
      <c r="L3310">
        <v>15449379</v>
      </c>
      <c r="M3310">
        <f t="shared" si="155"/>
        <v>53.010236204316044</v>
      </c>
    </row>
    <row r="3311" spans="1:13" x14ac:dyDescent="0.15">
      <c r="A3311" t="s">
        <v>3891</v>
      </c>
      <c r="B3311" s="6">
        <v>42820173</v>
      </c>
      <c r="C3311" s="7">
        <v>9398720</v>
      </c>
      <c r="D3311">
        <f t="shared" si="153"/>
        <v>4.5559579389533891</v>
      </c>
      <c r="F3311">
        <v>174449384</v>
      </c>
      <c r="G3311">
        <v>3289552</v>
      </c>
      <c r="H3311">
        <f t="shared" si="154"/>
        <v>53.031350165615258</v>
      </c>
      <c r="K3311">
        <v>819912104</v>
      </c>
      <c r="L3311">
        <v>15460894</v>
      </c>
      <c r="M3311">
        <f t="shared" si="155"/>
        <v>53.031351485884322</v>
      </c>
    </row>
    <row r="3312" spans="1:13" x14ac:dyDescent="0.15">
      <c r="A3312" t="s">
        <v>3892</v>
      </c>
      <c r="B3312" s="6">
        <v>42841528</v>
      </c>
      <c r="C3312" s="7">
        <v>9405720</v>
      </c>
      <c r="D3312">
        <f t="shared" si="153"/>
        <v>4.554837694509299</v>
      </c>
      <c r="F3312">
        <v>174536384</v>
      </c>
      <c r="G3312">
        <v>3292002</v>
      </c>
      <c r="H3312">
        <f t="shared" si="154"/>
        <v>53.01831043845052</v>
      </c>
      <c r="K3312">
        <v>820321004</v>
      </c>
      <c r="L3312">
        <v>15472409</v>
      </c>
      <c r="M3312">
        <f t="shared" si="155"/>
        <v>53.0183117573999</v>
      </c>
    </row>
    <row r="3313" spans="1:13" x14ac:dyDescent="0.15">
      <c r="A3313" t="s">
        <v>3893</v>
      </c>
      <c r="B3313" s="6">
        <v>42862884</v>
      </c>
      <c r="C3313" s="7">
        <v>9412720</v>
      </c>
      <c r="D3313">
        <f t="shared" si="153"/>
        <v>4.5537192224989163</v>
      </c>
      <c r="F3313">
        <v>174735904</v>
      </c>
      <c r="G3313">
        <v>5176996</v>
      </c>
      <c r="H3313">
        <f t="shared" si="154"/>
        <v>33.75237377042594</v>
      </c>
      <c r="K3313">
        <v>821258748</v>
      </c>
      <c r="L3313">
        <v>24331881</v>
      </c>
      <c r="M3313">
        <f t="shared" si="155"/>
        <v>33.752374014980596</v>
      </c>
    </row>
    <row r="3314" spans="1:13" x14ac:dyDescent="0.15">
      <c r="A3314" t="s">
        <v>3894</v>
      </c>
      <c r="B3314" s="6">
        <v>42884242</v>
      </c>
      <c r="C3314" s="7">
        <v>9419720</v>
      </c>
      <c r="D3314">
        <f t="shared" si="153"/>
        <v>4.552602625131108</v>
      </c>
      <c r="F3314">
        <v>174822972</v>
      </c>
      <c r="G3314">
        <v>3296902</v>
      </c>
      <c r="H3314">
        <f t="shared" si="154"/>
        <v>53.026438759781151</v>
      </c>
      <c r="K3314">
        <v>821667968</v>
      </c>
      <c r="L3314">
        <v>15495439</v>
      </c>
      <c r="M3314">
        <f t="shared" si="155"/>
        <v>53.026440102794119</v>
      </c>
    </row>
    <row r="3315" spans="1:13" x14ac:dyDescent="0.15">
      <c r="A3315" t="s">
        <v>3895</v>
      </c>
      <c r="B3315" s="6">
        <v>42905601</v>
      </c>
      <c r="C3315" s="7">
        <v>9426720</v>
      </c>
      <c r="D3315">
        <f t="shared" si="153"/>
        <v>4.5514877921482766</v>
      </c>
      <c r="F3315">
        <v>174910044</v>
      </c>
      <c r="G3315">
        <v>3299352</v>
      </c>
      <c r="H3315">
        <f t="shared" si="154"/>
        <v>53.013453550879085</v>
      </c>
      <c r="K3315">
        <v>822077206</v>
      </c>
      <c r="L3315">
        <v>15506954</v>
      </c>
      <c r="M3315">
        <f t="shared" si="155"/>
        <v>53.013454866764938</v>
      </c>
    </row>
    <row r="3316" spans="1:13" x14ac:dyDescent="0.15">
      <c r="A3316" t="s">
        <v>3896</v>
      </c>
      <c r="B3316" s="6">
        <v>42926961</v>
      </c>
      <c r="C3316" s="7">
        <v>9433720</v>
      </c>
      <c r="D3316">
        <f t="shared" si="153"/>
        <v>4.5503747196228002</v>
      </c>
      <c r="F3316">
        <v>175109805</v>
      </c>
      <c r="G3316">
        <v>5188546</v>
      </c>
      <c r="H3316">
        <f t="shared" si="154"/>
        <v>33.749301827525478</v>
      </c>
      <c r="K3316">
        <v>823016083</v>
      </c>
      <c r="L3316">
        <v>24386166</v>
      </c>
      <c r="M3316">
        <f t="shared" si="155"/>
        <v>33.749302083812601</v>
      </c>
    </row>
    <row r="3317" spans="1:13" x14ac:dyDescent="0.15">
      <c r="A3317" t="s">
        <v>3897</v>
      </c>
      <c r="B3317" s="6">
        <v>42948324</v>
      </c>
      <c r="C3317" s="7">
        <v>9440720</v>
      </c>
      <c r="D3317">
        <f t="shared" si="153"/>
        <v>4.5492636154869546</v>
      </c>
      <c r="F3317">
        <v>175196949</v>
      </c>
      <c r="G3317">
        <v>3304252</v>
      </c>
      <c r="H3317">
        <f t="shared" si="154"/>
        <v>53.021666930972579</v>
      </c>
      <c r="K3317">
        <v>823425660</v>
      </c>
      <c r="L3317">
        <v>15529984</v>
      </c>
      <c r="M3317">
        <f t="shared" si="155"/>
        <v>53.02166827731439</v>
      </c>
    </row>
    <row r="3318" spans="1:13" x14ac:dyDescent="0.15">
      <c r="A3318" t="s">
        <v>3898</v>
      </c>
      <c r="B3318" s="6">
        <v>42969690</v>
      </c>
      <c r="C3318" s="7">
        <v>9447720</v>
      </c>
      <c r="D3318">
        <f t="shared" si="153"/>
        <v>4.548154475365485</v>
      </c>
      <c r="F3318">
        <v>175284107</v>
      </c>
      <c r="G3318">
        <v>3306702</v>
      </c>
      <c r="H3318">
        <f t="shared" si="154"/>
        <v>53.008740128381696</v>
      </c>
      <c r="K3318">
        <v>823835302</v>
      </c>
      <c r="L3318">
        <v>15541499</v>
      </c>
      <c r="M3318">
        <f t="shared" si="155"/>
        <v>53.008741434786955</v>
      </c>
    </row>
    <row r="3319" spans="1:13" x14ac:dyDescent="0.15">
      <c r="A3319" t="s">
        <v>3899</v>
      </c>
      <c r="B3319" s="6">
        <v>42991057</v>
      </c>
      <c r="C3319" s="7">
        <v>9454720</v>
      </c>
      <c r="D3319">
        <f t="shared" si="153"/>
        <v>4.5470470833615382</v>
      </c>
      <c r="F3319">
        <v>175484120</v>
      </c>
      <c r="G3319">
        <v>5200096</v>
      </c>
      <c r="H3319">
        <f t="shared" si="154"/>
        <v>33.746323144803483</v>
      </c>
      <c r="K3319">
        <v>824775364</v>
      </c>
      <c r="L3319">
        <v>24440451</v>
      </c>
      <c r="M3319">
        <f t="shared" si="155"/>
        <v>33.746323420954873</v>
      </c>
    </row>
    <row r="3320" spans="1:13" x14ac:dyDescent="0.15">
      <c r="A3320" t="s">
        <v>3900</v>
      </c>
      <c r="B3320" s="6">
        <v>43012425</v>
      </c>
      <c r="C3320" s="7">
        <v>9461720</v>
      </c>
      <c r="D3320">
        <f t="shared" si="153"/>
        <v>4.5459414355952195</v>
      </c>
      <c r="F3320">
        <v>175571342</v>
      </c>
      <c r="G3320">
        <v>3311602</v>
      </c>
      <c r="H3320">
        <f t="shared" si="154"/>
        <v>53.017041902982299</v>
      </c>
      <c r="K3320">
        <v>825185307</v>
      </c>
      <c r="L3320">
        <v>15564529</v>
      </c>
      <c r="M3320">
        <f t="shared" si="155"/>
        <v>53.017043239792223</v>
      </c>
    </row>
    <row r="3321" spans="1:13" x14ac:dyDescent="0.15">
      <c r="A3321" t="s">
        <v>3901</v>
      </c>
      <c r="B3321" s="6">
        <v>43033794</v>
      </c>
      <c r="C3321" s="7">
        <v>9468720</v>
      </c>
      <c r="D3321">
        <f t="shared" si="153"/>
        <v>4.5448375281981095</v>
      </c>
      <c r="F3321">
        <v>175771530</v>
      </c>
      <c r="G3321">
        <v>3314052</v>
      </c>
      <c r="H3321">
        <f t="shared" si="154"/>
        <v>53.038253473391485</v>
      </c>
      <c r="K3321">
        <v>826126191</v>
      </c>
      <c r="L3321">
        <v>15576044</v>
      </c>
      <c r="M3321">
        <f t="shared" si="155"/>
        <v>53.038254835438316</v>
      </c>
    </row>
    <row r="3322" spans="1:13" x14ac:dyDescent="0.15">
      <c r="A3322" t="s">
        <v>3902</v>
      </c>
      <c r="B3322" s="6">
        <v>43055166</v>
      </c>
      <c r="C3322" s="7">
        <v>9475720</v>
      </c>
      <c r="D3322">
        <f t="shared" si="153"/>
        <v>4.5437355683789731</v>
      </c>
      <c r="F3322">
        <v>175858824</v>
      </c>
      <c r="G3322">
        <v>3316502</v>
      </c>
      <c r="H3322">
        <f t="shared" si="154"/>
        <v>53.025393622557743</v>
      </c>
      <c r="K3322">
        <v>826536472</v>
      </c>
      <c r="L3322">
        <v>15587559</v>
      </c>
      <c r="M3322">
        <f t="shared" si="155"/>
        <v>53.025394931945407</v>
      </c>
    </row>
    <row r="3323" spans="1:13" x14ac:dyDescent="0.15">
      <c r="A3323" t="s">
        <v>3903</v>
      </c>
      <c r="B3323" s="6">
        <v>43076540</v>
      </c>
      <c r="C3323" s="7">
        <v>9482720</v>
      </c>
      <c r="D3323">
        <f t="shared" si="153"/>
        <v>4.5426354463698182</v>
      </c>
      <c r="F3323">
        <v>176059202</v>
      </c>
      <c r="G3323">
        <v>5215496</v>
      </c>
      <c r="H3323">
        <f t="shared" si="154"/>
        <v>33.756943155550303</v>
      </c>
      <c r="K3323">
        <v>827478249</v>
      </c>
      <c r="L3323">
        <v>24512831</v>
      </c>
      <c r="M3323">
        <f t="shared" si="155"/>
        <v>33.756943414654963</v>
      </c>
    </row>
    <row r="3324" spans="1:13" x14ac:dyDescent="0.15">
      <c r="A3324" t="s">
        <v>3904</v>
      </c>
      <c r="B3324" s="6">
        <v>43097916</v>
      </c>
      <c r="C3324" s="7">
        <v>9489720</v>
      </c>
      <c r="D3324">
        <f t="shared" si="153"/>
        <v>4.5415371581037167</v>
      </c>
      <c r="F3324">
        <v>176146569</v>
      </c>
      <c r="G3324">
        <v>3321402</v>
      </c>
      <c r="H3324">
        <f t="shared" si="154"/>
        <v>53.033799883302294</v>
      </c>
      <c r="K3324">
        <v>827888874</v>
      </c>
      <c r="L3324">
        <v>15610589</v>
      </c>
      <c r="M3324">
        <f t="shared" si="155"/>
        <v>53.033801223003181</v>
      </c>
    </row>
    <row r="3325" spans="1:13" x14ac:dyDescent="0.15">
      <c r="A3325" t="s">
        <v>3905</v>
      </c>
      <c r="B3325" s="6">
        <v>43119293</v>
      </c>
      <c r="C3325" s="7">
        <v>9496720</v>
      </c>
      <c r="D3325">
        <f t="shared" si="153"/>
        <v>4.5404405942262169</v>
      </c>
      <c r="F3325">
        <v>176233940</v>
      </c>
      <c r="G3325">
        <v>3323852</v>
      </c>
      <c r="H3325">
        <f t="shared" si="154"/>
        <v>53.020994917944599</v>
      </c>
      <c r="K3325">
        <v>828299518</v>
      </c>
      <c r="L3325">
        <v>15622104</v>
      </c>
      <c r="M3325">
        <f t="shared" si="155"/>
        <v>53.02099627553369</v>
      </c>
    </row>
    <row r="3326" spans="1:13" x14ac:dyDescent="0.15">
      <c r="A3326" t="s">
        <v>3906</v>
      </c>
      <c r="B3326" s="6">
        <v>43140671</v>
      </c>
      <c r="C3326" s="7">
        <v>9503720</v>
      </c>
      <c r="D3326">
        <f t="shared" si="153"/>
        <v>4.539345750927005</v>
      </c>
      <c r="F3326">
        <v>176434558</v>
      </c>
      <c r="G3326">
        <v>5227046</v>
      </c>
      <c r="H3326">
        <f t="shared" si="154"/>
        <v>33.754162102265795</v>
      </c>
      <c r="K3326">
        <v>829242422</v>
      </c>
      <c r="L3326">
        <v>24567116</v>
      </c>
      <c r="M3326">
        <f t="shared" si="155"/>
        <v>33.75416235263431</v>
      </c>
    </row>
    <row r="3327" spans="1:13" x14ac:dyDescent="0.15">
      <c r="A3327" t="s">
        <v>3907</v>
      </c>
      <c r="B3327" s="6">
        <v>43162050</v>
      </c>
      <c r="C3327" s="7">
        <v>9510720</v>
      </c>
      <c r="D3327">
        <f t="shared" si="153"/>
        <v>4.5382526244069847</v>
      </c>
      <c r="F3327">
        <v>176521993</v>
      </c>
      <c r="G3327">
        <v>3328752</v>
      </c>
      <c r="H3327">
        <f t="shared" si="154"/>
        <v>53.02948161953789</v>
      </c>
      <c r="K3327">
        <v>829653367</v>
      </c>
      <c r="L3327">
        <v>15645134</v>
      </c>
      <c r="M3327">
        <f t="shared" si="155"/>
        <v>53.029482968953801</v>
      </c>
    </row>
    <row r="3328" spans="1:13" x14ac:dyDescent="0.15">
      <c r="A3328" t="s">
        <v>3908</v>
      </c>
      <c r="B3328" s="6">
        <v>43183431</v>
      </c>
      <c r="C3328" s="7">
        <v>9517720</v>
      </c>
      <c r="D3328">
        <f t="shared" si="153"/>
        <v>4.5371613159454158</v>
      </c>
      <c r="F3328">
        <v>176609436</v>
      </c>
      <c r="G3328">
        <v>3331202</v>
      </c>
      <c r="H3328">
        <f t="shared" si="154"/>
        <v>53.016729696968241</v>
      </c>
      <c r="K3328">
        <v>830064349</v>
      </c>
      <c r="L3328">
        <v>15656649</v>
      </c>
      <c r="M3328">
        <f t="shared" si="155"/>
        <v>53.016731038678842</v>
      </c>
    </row>
    <row r="3329" spans="1:13" x14ac:dyDescent="0.15">
      <c r="A3329" t="s">
        <v>3909</v>
      </c>
      <c r="B3329" s="6">
        <v>43204815</v>
      </c>
      <c r="C3329" s="7">
        <v>9524720</v>
      </c>
      <c r="D3329">
        <f t="shared" si="153"/>
        <v>4.5360719265238245</v>
      </c>
      <c r="F3329">
        <v>176810304</v>
      </c>
      <c r="G3329">
        <v>5238596</v>
      </c>
      <c r="H3329">
        <f t="shared" si="154"/>
        <v>33.751467759682171</v>
      </c>
      <c r="K3329">
        <v>831008428</v>
      </c>
      <c r="L3329">
        <v>24621401</v>
      </c>
      <c r="M3329">
        <f t="shared" si="155"/>
        <v>33.751468001353778</v>
      </c>
    </row>
    <row r="3330" spans="1:13" x14ac:dyDescent="0.15">
      <c r="A3330" t="s">
        <v>3910</v>
      </c>
      <c r="B3330" s="6">
        <v>43226201</v>
      </c>
      <c r="C3330" s="7">
        <v>9531720</v>
      </c>
      <c r="D3330">
        <f t="shared" ref="D3330" si="156">B3330/C3330</f>
        <v>4.5349843470013811</v>
      </c>
      <c r="F3330">
        <v>176897823</v>
      </c>
      <c r="G3330">
        <v>3336102</v>
      </c>
      <c r="H3330">
        <f t="shared" ref="H3330" si="157">F3330/G3330</f>
        <v>53.025304082429138</v>
      </c>
      <c r="K3330">
        <v>831419768</v>
      </c>
      <c r="L3330">
        <v>15679679</v>
      </c>
      <c r="M3330">
        <f t="shared" ref="M3330" si="158">K3330/L3330</f>
        <v>53.025305428765471</v>
      </c>
    </row>
    <row r="3331" spans="1:13" x14ac:dyDescent="0.15">
      <c r="B3331" s="6"/>
    </row>
    <row r="3332" spans="1:13" x14ac:dyDescent="0.15">
      <c r="B3332" s="6"/>
    </row>
    <row r="3333" spans="1:13" x14ac:dyDescent="0.15">
      <c r="B3333" s="6"/>
    </row>
    <row r="3334" spans="1:13" x14ac:dyDescent="0.15">
      <c r="B3334" s="6"/>
    </row>
    <row r="3335" spans="1:13" x14ac:dyDescent="0.15">
      <c r="B3335" s="6"/>
    </row>
    <row r="3336" spans="1:13" x14ac:dyDescent="0.15">
      <c r="B3336" s="6"/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B999"/>
  <sheetViews>
    <sheetView workbookViewId="0">
      <selection activeCell="B999" sqref="B10:B999"/>
    </sheetView>
  </sheetViews>
  <sheetFormatPr defaultRowHeight="13.5" x14ac:dyDescent="0.15"/>
  <sheetData>
    <row r="10" spans="1:2" x14ac:dyDescent="0.15">
      <c r="A10">
        <v>3526</v>
      </c>
      <c r="B10">
        <v>1201</v>
      </c>
    </row>
    <row r="11" spans="1:2" x14ac:dyDescent="0.15">
      <c r="A11">
        <v>4152</v>
      </c>
      <c r="B11">
        <v>1415</v>
      </c>
    </row>
    <row r="12" spans="1:2" x14ac:dyDescent="0.15">
      <c r="A12">
        <v>4797</v>
      </c>
      <c r="B12">
        <v>1635</v>
      </c>
    </row>
    <row r="13" spans="1:2" x14ac:dyDescent="0.15">
      <c r="A13">
        <v>7285</v>
      </c>
      <c r="B13">
        <v>2483</v>
      </c>
    </row>
    <row r="14" spans="1:2" x14ac:dyDescent="0.15">
      <c r="A14">
        <v>8099</v>
      </c>
      <c r="B14">
        <v>2760</v>
      </c>
    </row>
    <row r="15" spans="1:2" x14ac:dyDescent="0.15">
      <c r="A15">
        <v>8937</v>
      </c>
      <c r="B15">
        <v>3046</v>
      </c>
    </row>
    <row r="16" spans="1:2" x14ac:dyDescent="0.15">
      <c r="A16">
        <v>11105</v>
      </c>
      <c r="B16">
        <v>3785</v>
      </c>
    </row>
    <row r="17" spans="1:2" x14ac:dyDescent="0.15">
      <c r="A17">
        <v>12279</v>
      </c>
      <c r="B17">
        <v>4185</v>
      </c>
    </row>
    <row r="18" spans="1:2" x14ac:dyDescent="0.15">
      <c r="A18">
        <v>13487</v>
      </c>
      <c r="B18">
        <v>4597</v>
      </c>
    </row>
    <row r="19" spans="1:2" x14ac:dyDescent="0.15">
      <c r="A19">
        <v>16356</v>
      </c>
      <c r="B19">
        <v>5575</v>
      </c>
    </row>
    <row r="20" spans="1:2" x14ac:dyDescent="0.15">
      <c r="A20">
        <v>17668</v>
      </c>
      <c r="B20">
        <v>6022</v>
      </c>
    </row>
    <row r="21" spans="1:2" x14ac:dyDescent="0.15">
      <c r="A21">
        <v>19015</v>
      </c>
      <c r="B21">
        <v>6481</v>
      </c>
    </row>
    <row r="22" spans="1:2" x14ac:dyDescent="0.15">
      <c r="A22">
        <v>22296</v>
      </c>
      <c r="B22">
        <v>7600</v>
      </c>
    </row>
    <row r="23" spans="1:2" x14ac:dyDescent="0.15">
      <c r="A23">
        <v>23824</v>
      </c>
      <c r="B23">
        <v>8121</v>
      </c>
    </row>
    <row r="24" spans="1:2" x14ac:dyDescent="0.15">
      <c r="A24">
        <v>25391</v>
      </c>
      <c r="B24">
        <v>8655</v>
      </c>
    </row>
    <row r="25" spans="1:2" x14ac:dyDescent="0.15">
      <c r="A25">
        <v>29070</v>
      </c>
      <c r="B25">
        <v>9910</v>
      </c>
    </row>
    <row r="26" spans="1:2" x14ac:dyDescent="0.15">
      <c r="A26">
        <v>30633</v>
      </c>
      <c r="B26">
        <v>10442</v>
      </c>
    </row>
    <row r="27" spans="1:2" x14ac:dyDescent="0.15">
      <c r="A27">
        <v>32232</v>
      </c>
      <c r="B27">
        <v>10988</v>
      </c>
    </row>
    <row r="28" spans="1:2" x14ac:dyDescent="0.15">
      <c r="A28">
        <v>37677</v>
      </c>
      <c r="B28">
        <v>11773</v>
      </c>
    </row>
    <row r="29" spans="1:2" x14ac:dyDescent="0.15">
      <c r="A29">
        <v>38740</v>
      </c>
      <c r="B29">
        <v>12105</v>
      </c>
    </row>
    <row r="30" spans="1:2" x14ac:dyDescent="0.15">
      <c r="A30">
        <v>39823</v>
      </c>
      <c r="B30">
        <v>12443</v>
      </c>
    </row>
    <row r="31" spans="1:2" x14ac:dyDescent="0.15">
      <c r="A31">
        <v>42667</v>
      </c>
      <c r="B31">
        <v>13333</v>
      </c>
    </row>
    <row r="32" spans="1:2" x14ac:dyDescent="0.15">
      <c r="A32">
        <v>44021</v>
      </c>
      <c r="B32">
        <v>13756</v>
      </c>
    </row>
    <row r="33" spans="1:2" x14ac:dyDescent="0.15">
      <c r="A33">
        <v>45403</v>
      </c>
      <c r="B33">
        <v>14188</v>
      </c>
    </row>
    <row r="34" spans="1:2" x14ac:dyDescent="0.15">
      <c r="A34">
        <v>48662</v>
      </c>
      <c r="B34">
        <v>15206</v>
      </c>
    </row>
    <row r="35" spans="1:2" x14ac:dyDescent="0.15">
      <c r="A35">
        <v>49996</v>
      </c>
      <c r="B35">
        <v>15623</v>
      </c>
    </row>
    <row r="36" spans="1:2" x14ac:dyDescent="0.15">
      <c r="A36">
        <v>51355</v>
      </c>
      <c r="B36">
        <v>16048</v>
      </c>
    </row>
    <row r="37" spans="1:2" x14ac:dyDescent="0.15">
      <c r="A37">
        <v>54898</v>
      </c>
      <c r="B37">
        <v>17155</v>
      </c>
    </row>
    <row r="38" spans="1:2" x14ac:dyDescent="0.15">
      <c r="A38">
        <v>56460</v>
      </c>
      <c r="B38">
        <v>17643</v>
      </c>
    </row>
    <row r="39" spans="1:2" x14ac:dyDescent="0.15">
      <c r="A39">
        <v>58045</v>
      </c>
      <c r="B39">
        <v>18138</v>
      </c>
    </row>
    <row r="40" spans="1:2" x14ac:dyDescent="0.15">
      <c r="A40">
        <v>62021</v>
      </c>
      <c r="B40">
        <v>19381</v>
      </c>
    </row>
    <row r="41" spans="1:2" x14ac:dyDescent="0.15">
      <c r="A41">
        <v>63818</v>
      </c>
      <c r="B41">
        <v>19942</v>
      </c>
    </row>
    <row r="42" spans="1:2" x14ac:dyDescent="0.15">
      <c r="A42">
        <v>65642</v>
      </c>
      <c r="B42">
        <v>20512</v>
      </c>
    </row>
    <row r="43" spans="1:2" x14ac:dyDescent="0.15">
      <c r="A43">
        <v>69907</v>
      </c>
      <c r="B43">
        <v>21845</v>
      </c>
    </row>
    <row r="44" spans="1:2" x14ac:dyDescent="0.15">
      <c r="A44">
        <v>71573</v>
      </c>
      <c r="B44">
        <v>22366</v>
      </c>
    </row>
    <row r="45" spans="1:2" x14ac:dyDescent="0.15">
      <c r="A45">
        <v>73421</v>
      </c>
      <c r="B45">
        <v>22943</v>
      </c>
    </row>
    <row r="46" spans="1:2" x14ac:dyDescent="0.15">
      <c r="A46">
        <v>77947</v>
      </c>
      <c r="B46">
        <v>24358</v>
      </c>
    </row>
    <row r="47" spans="1:2" x14ac:dyDescent="0.15">
      <c r="A47">
        <v>80005</v>
      </c>
      <c r="B47">
        <v>25001</v>
      </c>
    </row>
    <row r="48" spans="1:2" x14ac:dyDescent="0.15">
      <c r="A48">
        <v>82098</v>
      </c>
      <c r="B48">
        <v>25655</v>
      </c>
    </row>
    <row r="49" spans="1:2" x14ac:dyDescent="0.15">
      <c r="A49">
        <v>87227</v>
      </c>
      <c r="B49">
        <v>27258</v>
      </c>
    </row>
    <row r="50" spans="1:2" x14ac:dyDescent="0.15">
      <c r="A50">
        <v>89475</v>
      </c>
      <c r="B50">
        <v>27960</v>
      </c>
    </row>
    <row r="51" spans="1:2" x14ac:dyDescent="0.15">
      <c r="A51">
        <v>91760</v>
      </c>
      <c r="B51">
        <v>28675</v>
      </c>
    </row>
    <row r="52" spans="1:2" x14ac:dyDescent="0.15">
      <c r="A52">
        <v>117249</v>
      </c>
      <c r="B52">
        <v>28675</v>
      </c>
    </row>
    <row r="53" spans="1:2" x14ac:dyDescent="0.15">
      <c r="A53">
        <v>119518</v>
      </c>
      <c r="B53">
        <v>28915</v>
      </c>
    </row>
    <row r="54" spans="1:2" x14ac:dyDescent="0.15">
      <c r="A54">
        <v>121822</v>
      </c>
      <c r="B54">
        <v>29472</v>
      </c>
    </row>
    <row r="55" spans="1:2" x14ac:dyDescent="0.15">
      <c r="A55">
        <v>127365</v>
      </c>
      <c r="B55">
        <v>30813</v>
      </c>
    </row>
    <row r="56" spans="1:2" x14ac:dyDescent="0.15">
      <c r="A56">
        <v>129608</v>
      </c>
      <c r="B56">
        <v>31356</v>
      </c>
    </row>
    <row r="57" spans="1:2" x14ac:dyDescent="0.15">
      <c r="A57">
        <v>131885</v>
      </c>
      <c r="B57">
        <v>31907</v>
      </c>
    </row>
    <row r="58" spans="1:2" x14ac:dyDescent="0.15">
      <c r="A58">
        <v>137507</v>
      </c>
      <c r="B58">
        <v>33267</v>
      </c>
    </row>
    <row r="59" spans="1:2" x14ac:dyDescent="0.15">
      <c r="A59">
        <v>139904</v>
      </c>
      <c r="B59">
        <v>33847</v>
      </c>
    </row>
    <row r="60" spans="1:2" x14ac:dyDescent="0.15">
      <c r="A60">
        <v>142337</v>
      </c>
      <c r="B60">
        <v>34435</v>
      </c>
    </row>
    <row r="61" spans="1:2" x14ac:dyDescent="0.15">
      <c r="A61">
        <v>148352</v>
      </c>
      <c r="B61">
        <v>35891</v>
      </c>
    </row>
    <row r="62" spans="1:2" x14ac:dyDescent="0.15">
      <c r="A62">
        <v>150951</v>
      </c>
      <c r="B62">
        <v>36520</v>
      </c>
    </row>
    <row r="63" spans="1:2" x14ac:dyDescent="0.15">
      <c r="A63">
        <v>153587</v>
      </c>
      <c r="B63">
        <v>37157</v>
      </c>
    </row>
    <row r="64" spans="1:2" x14ac:dyDescent="0.15">
      <c r="A64">
        <v>159634</v>
      </c>
      <c r="B64">
        <v>38620</v>
      </c>
    </row>
    <row r="65" spans="1:2" x14ac:dyDescent="0.15">
      <c r="A65">
        <v>161737</v>
      </c>
      <c r="B65">
        <v>39130</v>
      </c>
    </row>
    <row r="66" spans="1:2" x14ac:dyDescent="0.15">
      <c r="A66">
        <v>163866</v>
      </c>
      <c r="B66">
        <v>39645</v>
      </c>
    </row>
    <row r="67" spans="1:2" x14ac:dyDescent="0.15">
      <c r="A67">
        <v>173640</v>
      </c>
      <c r="B67">
        <v>40696</v>
      </c>
    </row>
    <row r="68" spans="1:2" x14ac:dyDescent="0.15">
      <c r="A68">
        <v>176479</v>
      </c>
      <c r="B68">
        <v>41361</v>
      </c>
    </row>
    <row r="69" spans="1:2" x14ac:dyDescent="0.15">
      <c r="A69">
        <v>179356</v>
      </c>
      <c r="B69">
        <v>42036</v>
      </c>
    </row>
    <row r="70" spans="1:2" x14ac:dyDescent="0.15">
      <c r="A70">
        <v>186390</v>
      </c>
      <c r="B70">
        <v>43685</v>
      </c>
    </row>
    <row r="71" spans="1:2" x14ac:dyDescent="0.15">
      <c r="A71">
        <v>189407</v>
      </c>
      <c r="B71">
        <v>44391</v>
      </c>
    </row>
    <row r="72" spans="1:2" x14ac:dyDescent="0.15">
      <c r="A72">
        <v>192464</v>
      </c>
      <c r="B72">
        <v>45108</v>
      </c>
    </row>
    <row r="73" spans="1:2" x14ac:dyDescent="0.15">
      <c r="A73">
        <v>199640</v>
      </c>
      <c r="B73">
        <v>46790</v>
      </c>
    </row>
    <row r="74" spans="1:2" x14ac:dyDescent="0.15">
      <c r="A74">
        <v>202289</v>
      </c>
      <c r="B74">
        <v>47410</v>
      </c>
    </row>
    <row r="75" spans="1:2" x14ac:dyDescent="0.15">
      <c r="A75">
        <v>204970</v>
      </c>
      <c r="B75">
        <v>48038</v>
      </c>
    </row>
    <row r="76" spans="1:2" x14ac:dyDescent="0.15">
      <c r="A76">
        <v>211949</v>
      </c>
      <c r="B76">
        <v>49675</v>
      </c>
    </row>
    <row r="77" spans="1:2" x14ac:dyDescent="0.15">
      <c r="A77">
        <v>215138</v>
      </c>
      <c r="B77">
        <v>50422</v>
      </c>
    </row>
    <row r="78" spans="1:2" x14ac:dyDescent="0.15">
      <c r="A78">
        <v>218365</v>
      </c>
      <c r="B78">
        <v>51178</v>
      </c>
    </row>
    <row r="79" spans="1:2" x14ac:dyDescent="0.15">
      <c r="A79">
        <v>226117</v>
      </c>
      <c r="B79">
        <v>52995</v>
      </c>
    </row>
    <row r="80" spans="1:2" x14ac:dyDescent="0.15">
      <c r="A80">
        <v>229197</v>
      </c>
      <c r="B80">
        <v>53717</v>
      </c>
    </row>
    <row r="81" spans="1:2" x14ac:dyDescent="0.15">
      <c r="A81">
        <v>232315</v>
      </c>
      <c r="B81">
        <v>54448</v>
      </c>
    </row>
    <row r="82" spans="1:2" x14ac:dyDescent="0.15">
      <c r="A82">
        <v>240187</v>
      </c>
      <c r="B82">
        <v>56293</v>
      </c>
    </row>
    <row r="83" spans="1:2" x14ac:dyDescent="0.15">
      <c r="A83">
        <v>243598</v>
      </c>
      <c r="B83">
        <v>57092</v>
      </c>
    </row>
    <row r="84" spans="1:2" x14ac:dyDescent="0.15">
      <c r="A84">
        <v>247049</v>
      </c>
      <c r="B84">
        <v>57901</v>
      </c>
    </row>
    <row r="85" spans="1:2" x14ac:dyDescent="0.15">
      <c r="A85">
        <v>300240</v>
      </c>
      <c r="B85">
        <v>57901</v>
      </c>
    </row>
    <row r="86" spans="1:2" x14ac:dyDescent="0.15">
      <c r="A86">
        <v>304842</v>
      </c>
      <c r="B86">
        <v>57901</v>
      </c>
    </row>
    <row r="87" spans="1:2" x14ac:dyDescent="0.15">
      <c r="A87">
        <v>309502</v>
      </c>
      <c r="B87">
        <v>58617</v>
      </c>
    </row>
    <row r="88" spans="1:2" x14ac:dyDescent="0.15">
      <c r="A88">
        <v>319617</v>
      </c>
      <c r="B88">
        <v>60533</v>
      </c>
    </row>
    <row r="89" spans="1:2" x14ac:dyDescent="0.15">
      <c r="A89">
        <v>322639</v>
      </c>
      <c r="B89">
        <v>61105</v>
      </c>
    </row>
    <row r="90" spans="1:2" x14ac:dyDescent="0.15">
      <c r="A90">
        <v>325691</v>
      </c>
      <c r="B90">
        <v>61683</v>
      </c>
    </row>
    <row r="91" spans="1:2" x14ac:dyDescent="0.15">
      <c r="A91">
        <v>334056</v>
      </c>
      <c r="B91">
        <v>63267</v>
      </c>
    </row>
    <row r="92" spans="1:2" x14ac:dyDescent="0.15">
      <c r="A92">
        <v>338019</v>
      </c>
      <c r="B92">
        <v>64018</v>
      </c>
    </row>
    <row r="93" spans="1:2" x14ac:dyDescent="0.15">
      <c r="A93">
        <v>342027</v>
      </c>
      <c r="B93">
        <v>64777</v>
      </c>
    </row>
    <row r="94" spans="1:2" x14ac:dyDescent="0.15">
      <c r="A94">
        <v>351853</v>
      </c>
      <c r="B94">
        <v>66638</v>
      </c>
    </row>
    <row r="95" spans="1:2" x14ac:dyDescent="0.15">
      <c r="A95">
        <v>355990</v>
      </c>
      <c r="B95">
        <v>67422</v>
      </c>
    </row>
    <row r="96" spans="1:2" x14ac:dyDescent="0.15">
      <c r="A96">
        <v>358959</v>
      </c>
      <c r="B96">
        <v>67983</v>
      </c>
    </row>
    <row r="97" spans="1:2" x14ac:dyDescent="0.15">
      <c r="A97">
        <v>367138</v>
      </c>
      <c r="B97">
        <v>69533</v>
      </c>
    </row>
    <row r="98" spans="1:2" x14ac:dyDescent="0.15">
      <c r="A98">
        <v>370145</v>
      </c>
      <c r="B98">
        <v>70102</v>
      </c>
    </row>
    <row r="99" spans="1:2" x14ac:dyDescent="0.15">
      <c r="A99">
        <v>373165</v>
      </c>
      <c r="B99">
        <v>70675</v>
      </c>
    </row>
    <row r="100" spans="1:2" x14ac:dyDescent="0.15">
      <c r="A100">
        <v>380791</v>
      </c>
      <c r="B100">
        <v>70825</v>
      </c>
    </row>
    <row r="101" spans="1:2" x14ac:dyDescent="0.15">
      <c r="A101">
        <v>383849</v>
      </c>
      <c r="B101">
        <v>70825</v>
      </c>
    </row>
    <row r="102" spans="1:2" x14ac:dyDescent="0.15">
      <c r="A102">
        <v>386921</v>
      </c>
      <c r="B102">
        <v>71125</v>
      </c>
    </row>
    <row r="103" spans="1:2" x14ac:dyDescent="0.15">
      <c r="A103">
        <v>394688</v>
      </c>
      <c r="B103">
        <v>72552</v>
      </c>
    </row>
    <row r="104" spans="1:2" x14ac:dyDescent="0.15">
      <c r="A104">
        <v>397797</v>
      </c>
      <c r="B104">
        <v>73123</v>
      </c>
    </row>
    <row r="105" spans="1:2" x14ac:dyDescent="0.15">
      <c r="A105">
        <v>400922</v>
      </c>
      <c r="B105">
        <v>73698</v>
      </c>
    </row>
    <row r="106" spans="1:2" x14ac:dyDescent="0.15">
      <c r="A106">
        <v>408828</v>
      </c>
      <c r="B106">
        <v>75151</v>
      </c>
    </row>
    <row r="107" spans="1:2" x14ac:dyDescent="0.15">
      <c r="A107">
        <v>411990</v>
      </c>
      <c r="B107">
        <v>75733</v>
      </c>
    </row>
    <row r="108" spans="1:2" x14ac:dyDescent="0.15">
      <c r="A108">
        <v>415166</v>
      </c>
      <c r="B108">
        <v>76316</v>
      </c>
    </row>
    <row r="109" spans="1:2" x14ac:dyDescent="0.15">
      <c r="A109">
        <v>423213</v>
      </c>
      <c r="B109">
        <v>77795</v>
      </c>
    </row>
    <row r="110" spans="1:2" x14ac:dyDescent="0.15">
      <c r="A110">
        <v>426427</v>
      </c>
      <c r="B110">
        <v>78386</v>
      </c>
    </row>
    <row r="111" spans="1:2" x14ac:dyDescent="0.15">
      <c r="A111">
        <v>429655</v>
      </c>
      <c r="B111">
        <v>78980</v>
      </c>
    </row>
    <row r="112" spans="1:2" x14ac:dyDescent="0.15">
      <c r="A112">
        <v>437843</v>
      </c>
      <c r="B112">
        <v>80485</v>
      </c>
    </row>
    <row r="113" spans="1:2" x14ac:dyDescent="0.15">
      <c r="A113">
        <v>441109</v>
      </c>
      <c r="B113">
        <v>81085</v>
      </c>
    </row>
    <row r="114" spans="1:2" x14ac:dyDescent="0.15">
      <c r="A114">
        <v>444389</v>
      </c>
      <c r="B114">
        <v>81688</v>
      </c>
    </row>
    <row r="115" spans="1:2" x14ac:dyDescent="0.15">
      <c r="A115">
        <v>452883</v>
      </c>
      <c r="B115">
        <v>81843</v>
      </c>
    </row>
    <row r="116" spans="1:2" x14ac:dyDescent="0.15">
      <c r="A116">
        <v>456450</v>
      </c>
      <c r="B116">
        <v>81843</v>
      </c>
    </row>
    <row r="117" spans="1:2" x14ac:dyDescent="0.15">
      <c r="A117">
        <v>460033</v>
      </c>
      <c r="B117">
        <v>82148</v>
      </c>
    </row>
    <row r="118" spans="1:2" x14ac:dyDescent="0.15">
      <c r="A118">
        <v>469063</v>
      </c>
      <c r="B118">
        <v>83760</v>
      </c>
    </row>
    <row r="119" spans="1:2" x14ac:dyDescent="0.15">
      <c r="A119">
        <v>472688</v>
      </c>
      <c r="B119">
        <v>84408</v>
      </c>
    </row>
    <row r="120" spans="1:2" x14ac:dyDescent="0.15">
      <c r="A120">
        <v>476328</v>
      </c>
      <c r="B120">
        <v>85058</v>
      </c>
    </row>
    <row r="121" spans="1:2" x14ac:dyDescent="0.15">
      <c r="A121">
        <v>485539</v>
      </c>
      <c r="B121">
        <v>86703</v>
      </c>
    </row>
    <row r="122" spans="1:2" x14ac:dyDescent="0.15">
      <c r="A122">
        <v>489221</v>
      </c>
      <c r="B122">
        <v>87360</v>
      </c>
    </row>
    <row r="123" spans="1:2" x14ac:dyDescent="0.15">
      <c r="A123">
        <v>492919</v>
      </c>
      <c r="B123">
        <v>88020</v>
      </c>
    </row>
    <row r="124" spans="1:2" x14ac:dyDescent="0.15">
      <c r="A124">
        <v>502286</v>
      </c>
      <c r="B124">
        <v>89693</v>
      </c>
    </row>
    <row r="125" spans="1:2" x14ac:dyDescent="0.15">
      <c r="A125">
        <v>506026</v>
      </c>
      <c r="B125">
        <v>90361</v>
      </c>
    </row>
    <row r="126" spans="1:2" x14ac:dyDescent="0.15">
      <c r="A126">
        <v>509781</v>
      </c>
      <c r="B126">
        <v>91031</v>
      </c>
    </row>
    <row r="127" spans="1:2" x14ac:dyDescent="0.15">
      <c r="A127">
        <v>519304</v>
      </c>
      <c r="B127">
        <v>92732</v>
      </c>
    </row>
    <row r="128" spans="1:2" x14ac:dyDescent="0.15">
      <c r="A128">
        <v>523102</v>
      </c>
      <c r="B128">
        <v>93410</v>
      </c>
    </row>
    <row r="129" spans="1:2" x14ac:dyDescent="0.15">
      <c r="A129">
        <v>526915</v>
      </c>
      <c r="B129">
        <v>94091</v>
      </c>
    </row>
    <row r="130" spans="1:2" x14ac:dyDescent="0.15">
      <c r="A130">
        <v>536594</v>
      </c>
      <c r="B130">
        <v>95820</v>
      </c>
    </row>
    <row r="131" spans="1:2" x14ac:dyDescent="0.15">
      <c r="A131">
        <v>540450</v>
      </c>
      <c r="B131">
        <v>96508</v>
      </c>
    </row>
    <row r="132" spans="1:2" x14ac:dyDescent="0.15">
      <c r="A132">
        <v>544321</v>
      </c>
      <c r="B132">
        <v>97200</v>
      </c>
    </row>
    <row r="133" spans="1:2" x14ac:dyDescent="0.15">
      <c r="A133">
        <v>554157</v>
      </c>
      <c r="B133">
        <v>97376</v>
      </c>
    </row>
    <row r="134" spans="1:2" x14ac:dyDescent="0.15">
      <c r="A134">
        <v>558071</v>
      </c>
      <c r="B134">
        <v>97376</v>
      </c>
    </row>
    <row r="135" spans="1:2" x14ac:dyDescent="0.15">
      <c r="A135">
        <v>562001</v>
      </c>
      <c r="B135">
        <v>97568</v>
      </c>
    </row>
    <row r="136" spans="1:2" x14ac:dyDescent="0.15">
      <c r="A136">
        <v>571993</v>
      </c>
      <c r="B136">
        <v>99303</v>
      </c>
    </row>
    <row r="137" spans="1:2" x14ac:dyDescent="0.15">
      <c r="A137">
        <v>575965</v>
      </c>
      <c r="B137">
        <v>99993</v>
      </c>
    </row>
    <row r="138" spans="1:2" x14ac:dyDescent="0.15">
      <c r="A138">
        <v>579953</v>
      </c>
      <c r="B138">
        <v>100685</v>
      </c>
    </row>
    <row r="139" spans="1:2" x14ac:dyDescent="0.15">
      <c r="A139">
        <v>590103</v>
      </c>
      <c r="B139">
        <v>102448</v>
      </c>
    </row>
    <row r="140" spans="1:2" x14ac:dyDescent="0.15">
      <c r="A140">
        <v>594133</v>
      </c>
      <c r="B140">
        <v>103147</v>
      </c>
    </row>
    <row r="141" spans="1:2" x14ac:dyDescent="0.15">
      <c r="A141">
        <v>598179</v>
      </c>
      <c r="B141">
        <v>103850</v>
      </c>
    </row>
    <row r="142" spans="1:2" x14ac:dyDescent="0.15">
      <c r="A142">
        <v>608486</v>
      </c>
      <c r="B142">
        <v>105640</v>
      </c>
    </row>
    <row r="143" spans="1:2" x14ac:dyDescent="0.15">
      <c r="A143">
        <v>612575</v>
      </c>
      <c r="B143">
        <v>106348</v>
      </c>
    </row>
    <row r="144" spans="1:2" x14ac:dyDescent="0.15">
      <c r="A144">
        <v>616680</v>
      </c>
      <c r="B144">
        <v>107062</v>
      </c>
    </row>
    <row r="145" spans="1:2" x14ac:dyDescent="0.15">
      <c r="A145">
        <v>627191</v>
      </c>
      <c r="B145">
        <v>108886</v>
      </c>
    </row>
    <row r="146" spans="1:2" x14ac:dyDescent="0.15">
      <c r="A146">
        <v>631407</v>
      </c>
      <c r="B146">
        <v>109618</v>
      </c>
    </row>
    <row r="147" spans="1:2" x14ac:dyDescent="0.15">
      <c r="A147">
        <v>635640</v>
      </c>
      <c r="B147">
        <v>110353</v>
      </c>
    </row>
    <row r="148" spans="1:2" x14ac:dyDescent="0.15">
      <c r="A148">
        <v>646419</v>
      </c>
      <c r="B148">
        <v>112225</v>
      </c>
    </row>
    <row r="149" spans="1:2" x14ac:dyDescent="0.15">
      <c r="A149">
        <v>650695</v>
      </c>
      <c r="B149">
        <v>112967</v>
      </c>
    </row>
    <row r="150" spans="1:2" x14ac:dyDescent="0.15">
      <c r="A150">
        <v>654988</v>
      </c>
      <c r="B150">
        <v>113712</v>
      </c>
    </row>
    <row r="151" spans="1:2" x14ac:dyDescent="0.15">
      <c r="A151">
        <v>665936</v>
      </c>
      <c r="B151">
        <v>115613</v>
      </c>
    </row>
    <row r="152" spans="1:2" x14ac:dyDescent="0.15">
      <c r="A152">
        <v>670272</v>
      </c>
      <c r="B152">
        <v>116366</v>
      </c>
    </row>
    <row r="153" spans="1:2" x14ac:dyDescent="0.15">
      <c r="A153">
        <v>674625</v>
      </c>
      <c r="B153">
        <v>117121</v>
      </c>
    </row>
    <row r="154" spans="1:2" x14ac:dyDescent="0.15">
      <c r="A154">
        <v>685735</v>
      </c>
      <c r="B154">
        <v>119050</v>
      </c>
    </row>
    <row r="155" spans="1:2" x14ac:dyDescent="0.15">
      <c r="A155">
        <v>690131</v>
      </c>
      <c r="B155">
        <v>119813</v>
      </c>
    </row>
    <row r="156" spans="1:2" x14ac:dyDescent="0.15">
      <c r="A156">
        <v>694544</v>
      </c>
      <c r="B156">
        <v>120580</v>
      </c>
    </row>
    <row r="157" spans="1:2" x14ac:dyDescent="0.15">
      <c r="A157">
        <v>809817</v>
      </c>
      <c r="B157">
        <v>120580</v>
      </c>
    </row>
    <row r="158" spans="1:2" x14ac:dyDescent="0.15">
      <c r="A158">
        <v>814274</v>
      </c>
      <c r="B158">
        <v>121171</v>
      </c>
    </row>
    <row r="159" spans="1:2" x14ac:dyDescent="0.15">
      <c r="A159">
        <v>818747</v>
      </c>
      <c r="B159">
        <v>121836</v>
      </c>
    </row>
    <row r="160" spans="1:2" x14ac:dyDescent="0.15">
      <c r="A160">
        <v>830183</v>
      </c>
      <c r="B160">
        <v>123538</v>
      </c>
    </row>
    <row r="161" spans="1:2" x14ac:dyDescent="0.15">
      <c r="A161">
        <v>834700</v>
      </c>
      <c r="B161">
        <v>124210</v>
      </c>
    </row>
    <row r="162" spans="1:2" x14ac:dyDescent="0.15">
      <c r="A162">
        <v>839234</v>
      </c>
      <c r="B162">
        <v>124885</v>
      </c>
    </row>
    <row r="163" spans="1:2" x14ac:dyDescent="0.15">
      <c r="A163">
        <v>850832</v>
      </c>
      <c r="B163">
        <v>125053</v>
      </c>
    </row>
    <row r="164" spans="1:2" x14ac:dyDescent="0.15">
      <c r="A164">
        <v>855410</v>
      </c>
      <c r="B164">
        <v>125053</v>
      </c>
    </row>
    <row r="165" spans="1:2" x14ac:dyDescent="0.15">
      <c r="A165">
        <v>860004</v>
      </c>
      <c r="B165">
        <v>125053</v>
      </c>
    </row>
    <row r="166" spans="1:2" x14ac:dyDescent="0.15">
      <c r="A166">
        <v>871766</v>
      </c>
      <c r="B166">
        <v>126220</v>
      </c>
    </row>
    <row r="167" spans="1:2" x14ac:dyDescent="0.15">
      <c r="A167">
        <v>876405</v>
      </c>
      <c r="B167">
        <v>126892</v>
      </c>
    </row>
    <row r="168" spans="1:2" x14ac:dyDescent="0.15">
      <c r="A168">
        <v>881060</v>
      </c>
      <c r="B168">
        <v>127565</v>
      </c>
    </row>
    <row r="169" spans="1:2" x14ac:dyDescent="0.15">
      <c r="A169">
        <v>892986</v>
      </c>
      <c r="B169">
        <v>129293</v>
      </c>
    </row>
    <row r="170" spans="1:2" x14ac:dyDescent="0.15">
      <c r="A170">
        <v>897685</v>
      </c>
      <c r="B170">
        <v>129973</v>
      </c>
    </row>
    <row r="171" spans="1:2" x14ac:dyDescent="0.15">
      <c r="A171">
        <v>902401</v>
      </c>
      <c r="B171">
        <v>130655</v>
      </c>
    </row>
    <row r="172" spans="1:2" x14ac:dyDescent="0.15">
      <c r="A172">
        <v>914992</v>
      </c>
      <c r="B172">
        <v>132478</v>
      </c>
    </row>
    <row r="173" spans="1:2" x14ac:dyDescent="0.15">
      <c r="A173">
        <v>920506</v>
      </c>
      <c r="B173">
        <v>133277</v>
      </c>
    </row>
    <row r="174" spans="1:2" x14ac:dyDescent="0.15">
      <c r="A174">
        <v>926041</v>
      </c>
      <c r="B174">
        <v>134078</v>
      </c>
    </row>
    <row r="175" spans="1:2" x14ac:dyDescent="0.15">
      <c r="A175">
        <v>939541</v>
      </c>
      <c r="B175">
        <v>136033</v>
      </c>
    </row>
    <row r="176" spans="1:2" x14ac:dyDescent="0.15">
      <c r="A176">
        <v>944444</v>
      </c>
      <c r="B176">
        <v>136743</v>
      </c>
    </row>
    <row r="177" spans="1:2" x14ac:dyDescent="0.15">
      <c r="A177">
        <v>949365</v>
      </c>
      <c r="B177">
        <v>137455</v>
      </c>
    </row>
    <row r="178" spans="1:2" x14ac:dyDescent="0.15">
      <c r="A178">
        <v>962049</v>
      </c>
      <c r="B178">
        <v>139292</v>
      </c>
    </row>
    <row r="179" spans="1:2" x14ac:dyDescent="0.15">
      <c r="A179">
        <v>967015</v>
      </c>
      <c r="B179">
        <v>140011</v>
      </c>
    </row>
    <row r="180" spans="1:2" x14ac:dyDescent="0.15">
      <c r="A180">
        <v>971998</v>
      </c>
      <c r="B180">
        <v>140733</v>
      </c>
    </row>
    <row r="181" spans="1:2" x14ac:dyDescent="0.15">
      <c r="A181">
        <v>984783</v>
      </c>
      <c r="B181">
        <v>142583</v>
      </c>
    </row>
    <row r="182" spans="1:2" x14ac:dyDescent="0.15">
      <c r="A182">
        <v>989812</v>
      </c>
      <c r="B182">
        <v>143312</v>
      </c>
    </row>
    <row r="183" spans="1:2" x14ac:dyDescent="0.15">
      <c r="A183">
        <v>994857</v>
      </c>
      <c r="B183">
        <v>144042</v>
      </c>
    </row>
    <row r="184" spans="1:2" x14ac:dyDescent="0.15">
      <c r="A184">
        <v>1007811</v>
      </c>
      <c r="B184">
        <v>145918</v>
      </c>
    </row>
    <row r="185" spans="1:2" x14ac:dyDescent="0.15">
      <c r="A185">
        <v>1012902</v>
      </c>
      <c r="B185">
        <v>146655</v>
      </c>
    </row>
    <row r="186" spans="1:2" x14ac:dyDescent="0.15">
      <c r="A186">
        <v>1018011</v>
      </c>
      <c r="B186">
        <v>147395</v>
      </c>
    </row>
    <row r="187" spans="1:2" x14ac:dyDescent="0.15">
      <c r="A187">
        <v>1031134</v>
      </c>
      <c r="B187">
        <v>149295</v>
      </c>
    </row>
    <row r="188" spans="1:2" x14ac:dyDescent="0.15">
      <c r="A188">
        <v>1036288</v>
      </c>
      <c r="B188">
        <v>150041</v>
      </c>
    </row>
    <row r="189" spans="1:2" x14ac:dyDescent="0.15">
      <c r="A189">
        <v>1041459</v>
      </c>
      <c r="B189">
        <v>150790</v>
      </c>
    </row>
    <row r="190" spans="1:2" x14ac:dyDescent="0.15">
      <c r="A190">
        <v>1054751</v>
      </c>
      <c r="B190">
        <v>152715</v>
      </c>
    </row>
    <row r="191" spans="1:2" x14ac:dyDescent="0.15">
      <c r="A191">
        <v>1059968</v>
      </c>
      <c r="B191">
        <v>153470</v>
      </c>
    </row>
    <row r="192" spans="1:2" x14ac:dyDescent="0.15">
      <c r="A192">
        <v>1065203</v>
      </c>
      <c r="B192">
        <v>154227</v>
      </c>
    </row>
    <row r="193" spans="1:2" x14ac:dyDescent="0.15">
      <c r="A193">
        <v>1078665</v>
      </c>
      <c r="B193">
        <v>156176</v>
      </c>
    </row>
    <row r="194" spans="1:2" x14ac:dyDescent="0.15">
      <c r="A194">
        <v>1083945</v>
      </c>
      <c r="B194">
        <v>156941</v>
      </c>
    </row>
    <row r="195" spans="1:2" x14ac:dyDescent="0.15">
      <c r="A195">
        <v>1089242</v>
      </c>
      <c r="B195">
        <v>157708</v>
      </c>
    </row>
    <row r="196" spans="1:2" x14ac:dyDescent="0.15">
      <c r="A196">
        <v>1102874</v>
      </c>
      <c r="B196">
        <v>157893</v>
      </c>
    </row>
    <row r="197" spans="1:2" x14ac:dyDescent="0.15">
      <c r="A197">
        <v>1108217</v>
      </c>
      <c r="B197">
        <v>157893</v>
      </c>
    </row>
    <row r="198" spans="1:2" x14ac:dyDescent="0.15">
      <c r="A198">
        <v>1113578</v>
      </c>
      <c r="B198">
        <v>157893</v>
      </c>
    </row>
    <row r="199" spans="1:2" x14ac:dyDescent="0.15">
      <c r="A199">
        <v>1127380</v>
      </c>
      <c r="B199">
        <v>158935</v>
      </c>
    </row>
    <row r="200" spans="1:2" x14ac:dyDescent="0.15">
      <c r="A200">
        <v>1132787</v>
      </c>
      <c r="B200">
        <v>159696</v>
      </c>
    </row>
    <row r="201" spans="1:2" x14ac:dyDescent="0.15">
      <c r="A201">
        <v>1138211</v>
      </c>
      <c r="B201">
        <v>160461</v>
      </c>
    </row>
    <row r="202" spans="1:2" x14ac:dyDescent="0.15">
      <c r="A202">
        <v>1152184</v>
      </c>
      <c r="B202">
        <v>162431</v>
      </c>
    </row>
    <row r="203" spans="1:2" x14ac:dyDescent="0.15">
      <c r="A203">
        <v>1157654</v>
      </c>
      <c r="B203">
        <v>163202</v>
      </c>
    </row>
    <row r="204" spans="1:2" x14ac:dyDescent="0.15">
      <c r="A204">
        <v>1163141</v>
      </c>
      <c r="B204">
        <v>163976</v>
      </c>
    </row>
    <row r="205" spans="1:2" x14ac:dyDescent="0.15">
      <c r="A205">
        <v>1177286</v>
      </c>
      <c r="B205">
        <v>165970</v>
      </c>
    </row>
    <row r="206" spans="1:2" x14ac:dyDescent="0.15">
      <c r="A206">
        <v>1182819</v>
      </c>
      <c r="B206">
        <v>166750</v>
      </c>
    </row>
    <row r="207" spans="1:2" x14ac:dyDescent="0.15">
      <c r="A207">
        <v>1188370</v>
      </c>
      <c r="B207">
        <v>167533</v>
      </c>
    </row>
    <row r="208" spans="1:2" x14ac:dyDescent="0.15">
      <c r="A208">
        <v>1202685</v>
      </c>
      <c r="B208">
        <v>169550</v>
      </c>
    </row>
    <row r="209" spans="1:2" x14ac:dyDescent="0.15">
      <c r="A209">
        <v>1208282</v>
      </c>
      <c r="B209">
        <v>170340</v>
      </c>
    </row>
    <row r="210" spans="1:2" x14ac:dyDescent="0.15">
      <c r="A210">
        <v>1213897</v>
      </c>
      <c r="B210">
        <v>171131</v>
      </c>
    </row>
    <row r="211" spans="1:2" x14ac:dyDescent="0.15">
      <c r="A211">
        <v>1228497</v>
      </c>
      <c r="B211">
        <v>173190</v>
      </c>
    </row>
    <row r="212" spans="1:2" x14ac:dyDescent="0.15">
      <c r="A212">
        <v>1234327</v>
      </c>
      <c r="B212">
        <v>174011</v>
      </c>
    </row>
    <row r="213" spans="1:2" x14ac:dyDescent="0.15">
      <c r="A213">
        <v>1240176</v>
      </c>
      <c r="B213">
        <v>174836</v>
      </c>
    </row>
    <row r="214" spans="1:2" x14ac:dyDescent="0.15">
      <c r="A214">
        <v>1255160</v>
      </c>
      <c r="B214">
        <v>176948</v>
      </c>
    </row>
    <row r="215" spans="1:2" x14ac:dyDescent="0.15">
      <c r="A215">
        <v>1260972</v>
      </c>
      <c r="B215">
        <v>177768</v>
      </c>
    </row>
    <row r="216" spans="1:2" x14ac:dyDescent="0.15">
      <c r="A216">
        <v>1266801</v>
      </c>
      <c r="B216">
        <v>178590</v>
      </c>
    </row>
    <row r="217" spans="1:2" x14ac:dyDescent="0.15">
      <c r="A217">
        <v>1281846</v>
      </c>
      <c r="B217">
        <v>180710</v>
      </c>
    </row>
    <row r="218" spans="1:2" x14ac:dyDescent="0.15">
      <c r="A218">
        <v>1287723</v>
      </c>
      <c r="B218">
        <v>181538</v>
      </c>
    </row>
    <row r="219" spans="1:2" x14ac:dyDescent="0.15">
      <c r="A219">
        <v>1293617</v>
      </c>
      <c r="B219">
        <v>182370</v>
      </c>
    </row>
    <row r="220" spans="1:2" x14ac:dyDescent="0.15">
      <c r="A220">
        <v>1308830</v>
      </c>
      <c r="B220">
        <v>184515</v>
      </c>
    </row>
    <row r="221" spans="1:2" x14ac:dyDescent="0.15">
      <c r="A221">
        <v>1314772</v>
      </c>
      <c r="B221">
        <v>185352</v>
      </c>
    </row>
    <row r="222" spans="1:2" x14ac:dyDescent="0.15">
      <c r="A222">
        <v>1320732</v>
      </c>
      <c r="B222">
        <v>186193</v>
      </c>
    </row>
    <row r="223" spans="1:2" x14ac:dyDescent="0.15">
      <c r="A223">
        <v>1336121</v>
      </c>
      <c r="B223">
        <v>188362</v>
      </c>
    </row>
    <row r="224" spans="1:2" x14ac:dyDescent="0.15">
      <c r="A224">
        <v>1342129</v>
      </c>
      <c r="B224">
        <v>189210</v>
      </c>
    </row>
    <row r="225" spans="1:2" x14ac:dyDescent="0.15">
      <c r="A225">
        <v>1348155</v>
      </c>
      <c r="B225">
        <v>190058</v>
      </c>
    </row>
    <row r="226" spans="1:2" x14ac:dyDescent="0.15">
      <c r="A226">
        <v>1363721</v>
      </c>
      <c r="B226">
        <v>190261</v>
      </c>
    </row>
    <row r="227" spans="1:2" x14ac:dyDescent="0.15">
      <c r="A227">
        <v>1369794</v>
      </c>
      <c r="B227">
        <v>190261</v>
      </c>
    </row>
    <row r="228" spans="1:2" x14ac:dyDescent="0.15">
      <c r="A228">
        <v>1375886</v>
      </c>
      <c r="B228">
        <v>190261</v>
      </c>
    </row>
    <row r="229" spans="1:2" x14ac:dyDescent="0.15">
      <c r="A229">
        <v>1391629</v>
      </c>
      <c r="B229">
        <v>191157</v>
      </c>
    </row>
    <row r="230" spans="1:2" x14ac:dyDescent="0.15">
      <c r="A230">
        <v>1397768</v>
      </c>
      <c r="B230">
        <v>192000</v>
      </c>
    </row>
    <row r="231" spans="1:2" x14ac:dyDescent="0.15">
      <c r="A231">
        <v>1403926</v>
      </c>
      <c r="B231">
        <v>192846</v>
      </c>
    </row>
    <row r="232" spans="1:2" x14ac:dyDescent="0.15">
      <c r="A232">
        <v>1419846</v>
      </c>
      <c r="B232">
        <v>195033</v>
      </c>
    </row>
    <row r="233" spans="1:2" x14ac:dyDescent="0.15">
      <c r="A233">
        <v>1426052</v>
      </c>
      <c r="B233">
        <v>195885</v>
      </c>
    </row>
    <row r="234" spans="1:2" x14ac:dyDescent="0.15">
      <c r="A234">
        <v>1432275</v>
      </c>
      <c r="B234">
        <v>196740</v>
      </c>
    </row>
    <row r="235" spans="1:2" x14ac:dyDescent="0.15">
      <c r="A235">
        <v>1448373</v>
      </c>
      <c r="B235">
        <v>198951</v>
      </c>
    </row>
    <row r="236" spans="1:2" x14ac:dyDescent="0.15">
      <c r="A236">
        <v>1454645</v>
      </c>
      <c r="B236">
        <v>199813</v>
      </c>
    </row>
    <row r="237" spans="1:2" x14ac:dyDescent="0.15">
      <c r="A237">
        <v>1460934</v>
      </c>
      <c r="B237">
        <v>200677</v>
      </c>
    </row>
    <row r="238" spans="1:2" x14ac:dyDescent="0.15">
      <c r="A238">
        <v>1477211</v>
      </c>
      <c r="B238">
        <v>202913</v>
      </c>
    </row>
    <row r="239" spans="1:2" x14ac:dyDescent="0.15">
      <c r="A239">
        <v>1483548</v>
      </c>
      <c r="B239">
        <v>203783</v>
      </c>
    </row>
    <row r="240" spans="1:2" x14ac:dyDescent="0.15">
      <c r="A240">
        <v>1489904</v>
      </c>
      <c r="B240">
        <v>204656</v>
      </c>
    </row>
    <row r="241" spans="1:2" x14ac:dyDescent="0.15">
      <c r="A241">
        <v>1506359</v>
      </c>
      <c r="B241">
        <v>206916</v>
      </c>
    </row>
    <row r="242" spans="1:2" x14ac:dyDescent="0.15">
      <c r="A242">
        <v>1512763</v>
      </c>
      <c r="B242">
        <v>207796</v>
      </c>
    </row>
    <row r="243" spans="1:2" x14ac:dyDescent="0.15">
      <c r="A243">
        <v>1519185</v>
      </c>
      <c r="B243">
        <v>208678</v>
      </c>
    </row>
    <row r="244" spans="1:2" x14ac:dyDescent="0.15">
      <c r="A244">
        <v>1535818</v>
      </c>
      <c r="B244">
        <v>210963</v>
      </c>
    </row>
    <row r="245" spans="1:2" x14ac:dyDescent="0.15">
      <c r="A245">
        <v>1542289</v>
      </c>
      <c r="B245">
        <v>211852</v>
      </c>
    </row>
    <row r="246" spans="1:2" x14ac:dyDescent="0.15">
      <c r="A246">
        <v>1548778</v>
      </c>
      <c r="B246">
        <v>212743</v>
      </c>
    </row>
    <row r="247" spans="1:2" x14ac:dyDescent="0.15">
      <c r="A247">
        <v>1565590</v>
      </c>
      <c r="B247">
        <v>215053</v>
      </c>
    </row>
    <row r="248" spans="1:2" x14ac:dyDescent="0.15">
      <c r="A248">
        <v>1572127</v>
      </c>
      <c r="B248">
        <v>215950</v>
      </c>
    </row>
    <row r="249" spans="1:2" x14ac:dyDescent="0.15">
      <c r="A249">
        <v>1578682</v>
      </c>
      <c r="B249">
        <v>216851</v>
      </c>
    </row>
    <row r="250" spans="1:2" x14ac:dyDescent="0.15">
      <c r="A250">
        <v>1596238</v>
      </c>
      <c r="B250">
        <v>219263</v>
      </c>
    </row>
    <row r="251" spans="1:2" x14ac:dyDescent="0.15">
      <c r="A251">
        <v>1603690</v>
      </c>
      <c r="B251">
        <v>220286</v>
      </c>
    </row>
    <row r="252" spans="1:2" x14ac:dyDescent="0.15">
      <c r="A252">
        <v>1611164</v>
      </c>
      <c r="B252">
        <v>221313</v>
      </c>
    </row>
    <row r="253" spans="1:2" x14ac:dyDescent="0.15">
      <c r="A253">
        <v>1630496</v>
      </c>
      <c r="B253">
        <v>223968</v>
      </c>
    </row>
    <row r="254" spans="1:2" x14ac:dyDescent="0.15">
      <c r="A254">
        <v>1638408</v>
      </c>
      <c r="B254">
        <v>225055</v>
      </c>
    </row>
    <row r="255" spans="1:2" x14ac:dyDescent="0.15">
      <c r="A255">
        <v>1646342</v>
      </c>
      <c r="B255">
        <v>226145</v>
      </c>
    </row>
    <row r="256" spans="1:2" x14ac:dyDescent="0.15">
      <c r="A256">
        <v>1666574</v>
      </c>
      <c r="B256">
        <v>226417</v>
      </c>
    </row>
    <row r="257" spans="1:2" x14ac:dyDescent="0.15">
      <c r="A257">
        <v>1674570</v>
      </c>
      <c r="B257">
        <v>226417</v>
      </c>
    </row>
    <row r="258" spans="1:2" x14ac:dyDescent="0.15">
      <c r="A258">
        <v>1682589</v>
      </c>
      <c r="B258">
        <v>226417</v>
      </c>
    </row>
    <row r="259" spans="1:2" x14ac:dyDescent="0.15">
      <c r="A259">
        <v>1703087</v>
      </c>
      <c r="B259">
        <v>228091</v>
      </c>
    </row>
    <row r="260" spans="1:2" x14ac:dyDescent="0.15">
      <c r="A260">
        <v>1711168</v>
      </c>
      <c r="B260">
        <v>229173</v>
      </c>
    </row>
    <row r="261" spans="1:2" x14ac:dyDescent="0.15">
      <c r="A261">
        <v>1719272</v>
      </c>
      <c r="B261">
        <v>230258</v>
      </c>
    </row>
    <row r="262" spans="1:2" x14ac:dyDescent="0.15">
      <c r="A262">
        <v>1739998</v>
      </c>
      <c r="B262">
        <v>233035</v>
      </c>
    </row>
    <row r="263" spans="1:2" x14ac:dyDescent="0.15">
      <c r="A263">
        <v>1748164</v>
      </c>
      <c r="B263">
        <v>234128</v>
      </c>
    </row>
    <row r="264" spans="1:2" x14ac:dyDescent="0.15">
      <c r="A264">
        <v>1756353</v>
      </c>
      <c r="B264">
        <v>235225</v>
      </c>
    </row>
    <row r="265" spans="1:2" x14ac:dyDescent="0.15">
      <c r="A265">
        <v>1777308</v>
      </c>
      <c r="B265">
        <v>238031</v>
      </c>
    </row>
    <row r="266" spans="1:2" x14ac:dyDescent="0.15">
      <c r="A266">
        <v>1785559</v>
      </c>
      <c r="B266">
        <v>239136</v>
      </c>
    </row>
    <row r="267" spans="1:2" x14ac:dyDescent="0.15">
      <c r="A267">
        <v>1793833</v>
      </c>
      <c r="B267">
        <v>240245</v>
      </c>
    </row>
    <row r="268" spans="1:2" x14ac:dyDescent="0.15">
      <c r="A268">
        <v>1815017</v>
      </c>
      <c r="B268">
        <v>243082</v>
      </c>
    </row>
    <row r="269" spans="1:2" x14ac:dyDescent="0.15">
      <c r="A269">
        <v>1823353</v>
      </c>
      <c r="B269">
        <v>244198</v>
      </c>
    </row>
    <row r="270" spans="1:2" x14ac:dyDescent="0.15">
      <c r="A270">
        <v>1831713</v>
      </c>
      <c r="B270">
        <v>245318</v>
      </c>
    </row>
    <row r="271" spans="1:2" x14ac:dyDescent="0.15">
      <c r="A271">
        <v>1853126</v>
      </c>
      <c r="B271">
        <v>248185</v>
      </c>
    </row>
    <row r="272" spans="1:2" x14ac:dyDescent="0.15">
      <c r="A272">
        <v>1861548</v>
      </c>
      <c r="B272">
        <v>249313</v>
      </c>
    </row>
    <row r="273" spans="1:2" x14ac:dyDescent="0.15">
      <c r="A273">
        <v>1869993</v>
      </c>
      <c r="B273">
        <v>250445</v>
      </c>
    </row>
    <row r="274" spans="1:2" x14ac:dyDescent="0.15">
      <c r="A274">
        <v>1891636</v>
      </c>
      <c r="B274">
        <v>253343</v>
      </c>
    </row>
    <row r="275" spans="1:2" x14ac:dyDescent="0.15">
      <c r="A275">
        <v>1900143</v>
      </c>
      <c r="B275">
        <v>254483</v>
      </c>
    </row>
    <row r="276" spans="1:2" x14ac:dyDescent="0.15">
      <c r="A276">
        <v>1908674</v>
      </c>
      <c r="B276">
        <v>255625</v>
      </c>
    </row>
    <row r="277" spans="1:2" x14ac:dyDescent="0.15">
      <c r="A277">
        <v>1930548</v>
      </c>
      <c r="B277">
        <v>258555</v>
      </c>
    </row>
    <row r="278" spans="1:2" x14ac:dyDescent="0.15">
      <c r="A278">
        <v>1939141</v>
      </c>
      <c r="B278">
        <v>259705</v>
      </c>
    </row>
    <row r="279" spans="1:2" x14ac:dyDescent="0.15">
      <c r="A279">
        <v>1947757</v>
      </c>
      <c r="B279">
        <v>260860</v>
      </c>
    </row>
    <row r="280" spans="1:2" x14ac:dyDescent="0.15">
      <c r="A280">
        <v>1969862</v>
      </c>
      <c r="B280">
        <v>263820</v>
      </c>
    </row>
    <row r="281" spans="1:2" x14ac:dyDescent="0.15">
      <c r="A281">
        <v>1978541</v>
      </c>
      <c r="B281">
        <v>264982</v>
      </c>
    </row>
    <row r="282" spans="1:2" x14ac:dyDescent="0.15">
      <c r="A282">
        <v>1987243</v>
      </c>
      <c r="B282">
        <v>266148</v>
      </c>
    </row>
    <row r="283" spans="1:2" x14ac:dyDescent="0.15">
      <c r="A283">
        <v>2009579</v>
      </c>
      <c r="B283">
        <v>269140</v>
      </c>
    </row>
    <row r="284" spans="1:2" x14ac:dyDescent="0.15">
      <c r="A284">
        <v>2018344</v>
      </c>
      <c r="B284">
        <v>270313</v>
      </c>
    </row>
    <row r="285" spans="1:2" x14ac:dyDescent="0.15">
      <c r="A285">
        <v>2027132</v>
      </c>
      <c r="B285">
        <v>271490</v>
      </c>
    </row>
    <row r="286" spans="1:2" x14ac:dyDescent="0.15">
      <c r="A286">
        <v>2049700</v>
      </c>
      <c r="B286">
        <v>271778</v>
      </c>
    </row>
    <row r="287" spans="1:2" x14ac:dyDescent="0.15">
      <c r="A287">
        <v>2058551</v>
      </c>
      <c r="B287">
        <v>271778</v>
      </c>
    </row>
    <row r="288" spans="1:2" x14ac:dyDescent="0.15">
      <c r="A288">
        <v>2067426</v>
      </c>
      <c r="B288">
        <v>271778</v>
      </c>
    </row>
    <row r="289" spans="1:2" x14ac:dyDescent="0.15">
      <c r="A289">
        <v>2090225</v>
      </c>
      <c r="B289">
        <v>273112</v>
      </c>
    </row>
    <row r="290" spans="1:2" x14ac:dyDescent="0.15">
      <c r="A290">
        <v>2099163</v>
      </c>
      <c r="B290">
        <v>274280</v>
      </c>
    </row>
    <row r="291" spans="1:2" x14ac:dyDescent="0.15">
      <c r="A291">
        <v>2108124</v>
      </c>
      <c r="B291">
        <v>275451</v>
      </c>
    </row>
    <row r="292" spans="1:2" x14ac:dyDescent="0.15">
      <c r="A292">
        <v>2131156</v>
      </c>
      <c r="B292">
        <v>278460</v>
      </c>
    </row>
    <row r="293" spans="1:2" x14ac:dyDescent="0.15">
      <c r="A293">
        <v>2140180</v>
      </c>
      <c r="B293">
        <v>279640</v>
      </c>
    </row>
    <row r="294" spans="1:2" x14ac:dyDescent="0.15">
      <c r="A294">
        <v>2149227</v>
      </c>
      <c r="B294">
        <v>280821</v>
      </c>
    </row>
    <row r="295" spans="1:2" x14ac:dyDescent="0.15">
      <c r="A295">
        <v>2172562</v>
      </c>
      <c r="B295">
        <v>283870</v>
      </c>
    </row>
    <row r="296" spans="1:2" x14ac:dyDescent="0.15">
      <c r="A296">
        <v>2181778</v>
      </c>
      <c r="B296">
        <v>285075</v>
      </c>
    </row>
    <row r="297" spans="1:2" x14ac:dyDescent="0.15">
      <c r="A297">
        <v>2191018</v>
      </c>
      <c r="B297">
        <v>286282</v>
      </c>
    </row>
    <row r="298" spans="1:2" x14ac:dyDescent="0.15">
      <c r="A298">
        <v>2214753</v>
      </c>
      <c r="B298">
        <v>289383</v>
      </c>
    </row>
    <row r="299" spans="1:2" x14ac:dyDescent="0.15">
      <c r="A299">
        <v>2224057</v>
      </c>
      <c r="B299">
        <v>290598</v>
      </c>
    </row>
    <row r="300" spans="1:2" x14ac:dyDescent="0.15">
      <c r="A300">
        <v>2233386</v>
      </c>
      <c r="B300">
        <v>291818</v>
      </c>
    </row>
    <row r="301" spans="1:2" x14ac:dyDescent="0.15">
      <c r="A301">
        <v>2257369</v>
      </c>
      <c r="B301">
        <v>294951</v>
      </c>
    </row>
    <row r="302" spans="1:2" x14ac:dyDescent="0.15">
      <c r="A302">
        <v>2266762</v>
      </c>
      <c r="B302">
        <v>296178</v>
      </c>
    </row>
    <row r="303" spans="1:2" x14ac:dyDescent="0.15">
      <c r="A303">
        <v>2276178</v>
      </c>
      <c r="B303">
        <v>297410</v>
      </c>
    </row>
    <row r="304" spans="1:2" x14ac:dyDescent="0.15">
      <c r="A304">
        <v>2300399</v>
      </c>
      <c r="B304">
        <v>300573</v>
      </c>
    </row>
    <row r="305" spans="1:2" x14ac:dyDescent="0.15">
      <c r="A305">
        <v>2309880</v>
      </c>
      <c r="B305">
        <v>301813</v>
      </c>
    </row>
    <row r="306" spans="1:2" x14ac:dyDescent="0.15">
      <c r="A306">
        <v>2319385</v>
      </c>
      <c r="B306">
        <v>303055</v>
      </c>
    </row>
    <row r="307" spans="1:2" x14ac:dyDescent="0.15">
      <c r="A307">
        <v>2343844</v>
      </c>
      <c r="B307">
        <v>306250</v>
      </c>
    </row>
    <row r="308" spans="1:2" x14ac:dyDescent="0.15">
      <c r="A308">
        <v>2353414</v>
      </c>
      <c r="B308">
        <v>307501</v>
      </c>
    </row>
    <row r="309" spans="1:2" x14ac:dyDescent="0.15">
      <c r="A309">
        <v>2363008</v>
      </c>
      <c r="B309">
        <v>308755</v>
      </c>
    </row>
    <row r="310" spans="1:2" x14ac:dyDescent="0.15">
      <c r="A310">
        <v>2387706</v>
      </c>
      <c r="B310">
        <v>311981</v>
      </c>
    </row>
    <row r="311" spans="1:2" x14ac:dyDescent="0.15">
      <c r="A311">
        <v>2397364</v>
      </c>
      <c r="B311">
        <v>313243</v>
      </c>
    </row>
    <row r="312" spans="1:2" x14ac:dyDescent="0.15">
      <c r="A312">
        <v>2407047</v>
      </c>
      <c r="B312">
        <v>314508</v>
      </c>
    </row>
    <row r="313" spans="1:2" x14ac:dyDescent="0.15">
      <c r="A313">
        <v>2431984</v>
      </c>
      <c r="B313">
        <v>317767</v>
      </c>
    </row>
    <row r="314" spans="1:2" x14ac:dyDescent="0.15">
      <c r="A314">
        <v>2441731</v>
      </c>
      <c r="B314">
        <v>319040</v>
      </c>
    </row>
    <row r="315" spans="1:2" x14ac:dyDescent="0.15">
      <c r="A315">
        <v>2451503</v>
      </c>
      <c r="B315">
        <v>320318</v>
      </c>
    </row>
    <row r="316" spans="1:2" x14ac:dyDescent="0.15">
      <c r="A316">
        <v>2476679</v>
      </c>
      <c r="B316">
        <v>320625</v>
      </c>
    </row>
    <row r="317" spans="1:2" x14ac:dyDescent="0.15">
      <c r="A317">
        <v>2486516</v>
      </c>
      <c r="B317">
        <v>320625</v>
      </c>
    </row>
    <row r="318" spans="1:2" x14ac:dyDescent="0.15">
      <c r="A318">
        <v>2496378</v>
      </c>
      <c r="B318">
        <v>320625</v>
      </c>
    </row>
    <row r="319" spans="1:2" x14ac:dyDescent="0.15">
      <c r="A319">
        <v>2521793</v>
      </c>
      <c r="B319">
        <v>321656</v>
      </c>
    </row>
    <row r="320" spans="1:2" x14ac:dyDescent="0.15">
      <c r="A320">
        <v>2531719</v>
      </c>
      <c r="B320">
        <v>322923</v>
      </c>
    </row>
    <row r="321" spans="1:2" x14ac:dyDescent="0.15">
      <c r="A321">
        <v>2541670</v>
      </c>
      <c r="B321">
        <v>324192</v>
      </c>
    </row>
    <row r="322" spans="1:2" x14ac:dyDescent="0.15">
      <c r="A322">
        <v>2567326</v>
      </c>
      <c r="B322">
        <v>327465</v>
      </c>
    </row>
    <row r="323" spans="1:2" x14ac:dyDescent="0.15">
      <c r="A323">
        <v>2577341</v>
      </c>
      <c r="B323">
        <v>328742</v>
      </c>
    </row>
    <row r="324" spans="1:2" x14ac:dyDescent="0.15">
      <c r="A324">
        <v>2587382</v>
      </c>
      <c r="B324">
        <v>330022</v>
      </c>
    </row>
    <row r="325" spans="1:2" x14ac:dyDescent="0.15">
      <c r="A325">
        <v>2613278</v>
      </c>
      <c r="B325">
        <v>333325</v>
      </c>
    </row>
    <row r="326" spans="1:2" x14ac:dyDescent="0.15">
      <c r="A326">
        <v>2623383</v>
      </c>
      <c r="B326">
        <v>334615</v>
      </c>
    </row>
    <row r="327" spans="1:2" x14ac:dyDescent="0.15">
      <c r="A327">
        <v>2633514</v>
      </c>
      <c r="B327">
        <v>335906</v>
      </c>
    </row>
    <row r="328" spans="1:2" x14ac:dyDescent="0.15">
      <c r="A328">
        <v>2659651</v>
      </c>
      <c r="B328">
        <v>339240</v>
      </c>
    </row>
    <row r="329" spans="1:2" x14ac:dyDescent="0.15">
      <c r="A329">
        <v>2669846</v>
      </c>
      <c r="B329">
        <v>340541</v>
      </c>
    </row>
    <row r="330" spans="1:2" x14ac:dyDescent="0.15">
      <c r="A330">
        <v>2680066</v>
      </c>
      <c r="B330">
        <v>341845</v>
      </c>
    </row>
    <row r="331" spans="1:2" x14ac:dyDescent="0.15">
      <c r="A331">
        <v>2706445</v>
      </c>
      <c r="B331">
        <v>345208</v>
      </c>
    </row>
    <row r="332" spans="1:2" x14ac:dyDescent="0.15">
      <c r="A332">
        <v>2716730</v>
      </c>
      <c r="B332">
        <v>346521</v>
      </c>
    </row>
    <row r="333" spans="1:2" x14ac:dyDescent="0.15">
      <c r="A333">
        <v>2727040</v>
      </c>
      <c r="B333">
        <v>347836</v>
      </c>
    </row>
    <row r="334" spans="1:2" x14ac:dyDescent="0.15">
      <c r="A334">
        <v>2754120</v>
      </c>
      <c r="B334">
        <v>351290</v>
      </c>
    </row>
    <row r="335" spans="1:2" x14ac:dyDescent="0.15">
      <c r="A335">
        <v>2765187</v>
      </c>
      <c r="B335">
        <v>352701</v>
      </c>
    </row>
    <row r="336" spans="1:2" x14ac:dyDescent="0.15">
      <c r="A336">
        <v>2776281</v>
      </c>
      <c r="B336">
        <v>354116</v>
      </c>
    </row>
    <row r="337" spans="1:2" x14ac:dyDescent="0.15">
      <c r="A337">
        <v>2805468</v>
      </c>
      <c r="B337">
        <v>357840</v>
      </c>
    </row>
    <row r="338" spans="1:2" x14ac:dyDescent="0.15">
      <c r="A338">
        <v>2818046</v>
      </c>
      <c r="B338">
        <v>359443</v>
      </c>
    </row>
    <row r="339" spans="1:2" x14ac:dyDescent="0.15">
      <c r="A339">
        <v>2830404</v>
      </c>
      <c r="B339">
        <v>361020</v>
      </c>
    </row>
    <row r="340" spans="1:2" x14ac:dyDescent="0.15">
      <c r="A340">
        <v>2861839</v>
      </c>
      <c r="B340">
        <v>365030</v>
      </c>
    </row>
    <row r="341" spans="1:2" x14ac:dyDescent="0.15">
      <c r="A341">
        <v>2874278</v>
      </c>
      <c r="B341">
        <v>366616</v>
      </c>
    </row>
    <row r="342" spans="1:2" x14ac:dyDescent="0.15">
      <c r="A342">
        <v>2886749</v>
      </c>
      <c r="B342">
        <v>368207</v>
      </c>
    </row>
    <row r="343" spans="1:2" x14ac:dyDescent="0.15">
      <c r="A343">
        <v>2918529</v>
      </c>
      <c r="B343">
        <v>372260</v>
      </c>
    </row>
    <row r="344" spans="1:2" x14ac:dyDescent="0.15">
      <c r="A344">
        <v>2931081</v>
      </c>
      <c r="B344">
        <v>373861</v>
      </c>
    </row>
    <row r="345" spans="1:2" x14ac:dyDescent="0.15">
      <c r="A345">
        <v>2943665</v>
      </c>
      <c r="B345">
        <v>375467</v>
      </c>
    </row>
    <row r="346" spans="1:2" x14ac:dyDescent="0.15">
      <c r="A346">
        <v>2975749</v>
      </c>
      <c r="B346">
        <v>375870</v>
      </c>
    </row>
    <row r="347" spans="1:2" x14ac:dyDescent="0.15">
      <c r="A347">
        <v>2988415</v>
      </c>
      <c r="B347">
        <v>375870</v>
      </c>
    </row>
    <row r="348" spans="1:2" x14ac:dyDescent="0.15">
      <c r="A348">
        <v>3001113</v>
      </c>
      <c r="B348">
        <v>375870</v>
      </c>
    </row>
    <row r="349" spans="1:2" x14ac:dyDescent="0.15">
      <c r="A349">
        <v>3033501</v>
      </c>
      <c r="B349">
        <v>377927</v>
      </c>
    </row>
    <row r="350" spans="1:2" x14ac:dyDescent="0.15">
      <c r="A350">
        <v>3046281</v>
      </c>
      <c r="B350">
        <v>379520</v>
      </c>
    </row>
    <row r="351" spans="1:2" x14ac:dyDescent="0.15">
      <c r="A351">
        <v>3059092</v>
      </c>
      <c r="B351">
        <v>381115</v>
      </c>
    </row>
    <row r="352" spans="1:2" x14ac:dyDescent="0.15">
      <c r="A352">
        <v>3091786</v>
      </c>
      <c r="B352">
        <v>385188</v>
      </c>
    </row>
    <row r="353" spans="1:2" x14ac:dyDescent="0.15">
      <c r="A353">
        <v>3104680</v>
      </c>
      <c r="B353">
        <v>386795</v>
      </c>
    </row>
    <row r="354" spans="1:2" x14ac:dyDescent="0.15">
      <c r="A354">
        <v>3117605</v>
      </c>
      <c r="B354">
        <v>388405</v>
      </c>
    </row>
    <row r="355" spans="1:2" x14ac:dyDescent="0.15">
      <c r="A355">
        <v>3150604</v>
      </c>
      <c r="B355">
        <v>392516</v>
      </c>
    </row>
    <row r="356" spans="1:2" x14ac:dyDescent="0.15">
      <c r="A356">
        <v>3163612</v>
      </c>
      <c r="B356">
        <v>394137</v>
      </c>
    </row>
    <row r="357" spans="1:2" x14ac:dyDescent="0.15">
      <c r="A357">
        <v>3176651</v>
      </c>
      <c r="B357">
        <v>395761</v>
      </c>
    </row>
    <row r="358" spans="1:2" x14ac:dyDescent="0.15">
      <c r="A358">
        <v>3209957</v>
      </c>
      <c r="B358">
        <v>399911</v>
      </c>
    </row>
    <row r="359" spans="1:2" x14ac:dyDescent="0.15">
      <c r="A359">
        <v>3223079</v>
      </c>
      <c r="B359">
        <v>401545</v>
      </c>
    </row>
    <row r="360" spans="1:2" x14ac:dyDescent="0.15">
      <c r="A360">
        <v>3236233</v>
      </c>
      <c r="B360">
        <v>403185</v>
      </c>
    </row>
    <row r="361" spans="1:2" x14ac:dyDescent="0.15">
      <c r="A361">
        <v>3269846</v>
      </c>
      <c r="B361">
        <v>407372</v>
      </c>
    </row>
    <row r="362" spans="1:2" x14ac:dyDescent="0.15">
      <c r="A362">
        <v>3283082</v>
      </c>
      <c r="B362">
        <v>409021</v>
      </c>
    </row>
    <row r="363" spans="1:2" x14ac:dyDescent="0.15">
      <c r="A363">
        <v>3296350</v>
      </c>
      <c r="B363">
        <v>410673</v>
      </c>
    </row>
    <row r="364" spans="1:2" x14ac:dyDescent="0.15">
      <c r="A364">
        <v>3330271</v>
      </c>
      <c r="B364">
        <v>414900</v>
      </c>
    </row>
    <row r="365" spans="1:2" x14ac:dyDescent="0.15">
      <c r="A365">
        <v>3343622</v>
      </c>
      <c r="B365">
        <v>416563</v>
      </c>
    </row>
    <row r="366" spans="1:2" x14ac:dyDescent="0.15">
      <c r="A366">
        <v>3357004</v>
      </c>
      <c r="B366">
        <v>418230</v>
      </c>
    </row>
    <row r="367" spans="1:2" x14ac:dyDescent="0.15">
      <c r="A367">
        <v>3391233</v>
      </c>
      <c r="B367">
        <v>422495</v>
      </c>
    </row>
    <row r="368" spans="1:2" x14ac:dyDescent="0.15">
      <c r="A368">
        <v>3404698</v>
      </c>
      <c r="B368">
        <v>424173</v>
      </c>
    </row>
    <row r="369" spans="1:2" x14ac:dyDescent="0.15">
      <c r="A369">
        <v>3418196</v>
      </c>
      <c r="B369">
        <v>425855</v>
      </c>
    </row>
    <row r="370" spans="1:2" x14ac:dyDescent="0.15">
      <c r="A370">
        <v>3452733</v>
      </c>
      <c r="B370">
        <v>430157</v>
      </c>
    </row>
    <row r="371" spans="1:2" x14ac:dyDescent="0.15">
      <c r="A371">
        <v>3466314</v>
      </c>
      <c r="B371">
        <v>431848</v>
      </c>
    </row>
    <row r="372" spans="1:2" x14ac:dyDescent="0.15">
      <c r="A372">
        <v>3479926</v>
      </c>
      <c r="B372">
        <v>433545</v>
      </c>
    </row>
    <row r="373" spans="1:2" x14ac:dyDescent="0.15">
      <c r="A373">
        <v>3514772</v>
      </c>
      <c r="B373">
        <v>437886</v>
      </c>
    </row>
    <row r="374" spans="1:2" x14ac:dyDescent="0.15">
      <c r="A374">
        <v>3528468</v>
      </c>
      <c r="B374">
        <v>439592</v>
      </c>
    </row>
    <row r="375" spans="1:2" x14ac:dyDescent="0.15">
      <c r="A375">
        <v>3542196</v>
      </c>
      <c r="B375">
        <v>441303</v>
      </c>
    </row>
    <row r="376" spans="1:2" x14ac:dyDescent="0.15">
      <c r="A376">
        <v>3577351</v>
      </c>
      <c r="B376">
        <v>441725</v>
      </c>
    </row>
    <row r="377" spans="1:2" x14ac:dyDescent="0.15">
      <c r="A377">
        <v>3591163</v>
      </c>
      <c r="B377">
        <v>441725</v>
      </c>
    </row>
    <row r="378" spans="1:2" x14ac:dyDescent="0.15">
      <c r="A378">
        <v>3605006</v>
      </c>
      <c r="B378">
        <v>441725</v>
      </c>
    </row>
    <row r="379" spans="1:2" x14ac:dyDescent="0.15">
      <c r="A379">
        <v>3640050</v>
      </c>
      <c r="B379">
        <v>443187</v>
      </c>
    </row>
    <row r="380" spans="1:2" x14ac:dyDescent="0.15">
      <c r="A380">
        <v>3653344</v>
      </c>
      <c r="B380">
        <v>444805</v>
      </c>
    </row>
    <row r="381" spans="1:2" x14ac:dyDescent="0.15">
      <c r="A381">
        <v>3666668</v>
      </c>
      <c r="B381">
        <v>446428</v>
      </c>
    </row>
    <row r="382" spans="1:2" x14ac:dyDescent="0.15">
      <c r="A382">
        <v>3701613</v>
      </c>
      <c r="B382">
        <v>450683</v>
      </c>
    </row>
    <row r="383" spans="1:2" x14ac:dyDescent="0.15">
      <c r="A383">
        <v>3715908</v>
      </c>
      <c r="B383">
        <v>452423</v>
      </c>
    </row>
    <row r="384" spans="1:2" x14ac:dyDescent="0.15">
      <c r="A384">
        <v>3730236</v>
      </c>
      <c r="B384">
        <v>454168</v>
      </c>
    </row>
    <row r="385" spans="1:2" x14ac:dyDescent="0.15">
      <c r="A385">
        <v>3766822</v>
      </c>
      <c r="B385">
        <v>458622</v>
      </c>
    </row>
    <row r="386" spans="1:2" x14ac:dyDescent="0.15">
      <c r="A386">
        <v>3781235</v>
      </c>
      <c r="B386">
        <v>460377</v>
      </c>
    </row>
    <row r="387" spans="1:2" x14ac:dyDescent="0.15">
      <c r="A387">
        <v>3795682</v>
      </c>
      <c r="B387">
        <v>462135</v>
      </c>
    </row>
    <row r="388" spans="1:2" x14ac:dyDescent="0.15">
      <c r="A388">
        <v>3832676</v>
      </c>
      <c r="B388">
        <v>466640</v>
      </c>
    </row>
    <row r="389" spans="1:2" x14ac:dyDescent="0.15">
      <c r="A389">
        <v>3847209</v>
      </c>
      <c r="B389">
        <v>468410</v>
      </c>
    </row>
    <row r="390" spans="1:2" x14ac:dyDescent="0.15">
      <c r="A390">
        <v>3861775</v>
      </c>
      <c r="B390">
        <v>470183</v>
      </c>
    </row>
    <row r="391" spans="1:2" x14ac:dyDescent="0.15">
      <c r="A391">
        <v>3899088</v>
      </c>
      <c r="B391">
        <v>474726</v>
      </c>
    </row>
    <row r="392" spans="1:2" x14ac:dyDescent="0.15">
      <c r="A392">
        <v>3913741</v>
      </c>
      <c r="B392">
        <v>476510</v>
      </c>
    </row>
    <row r="393" spans="1:2" x14ac:dyDescent="0.15">
      <c r="A393">
        <v>3928426</v>
      </c>
      <c r="B393">
        <v>478298</v>
      </c>
    </row>
    <row r="394" spans="1:2" x14ac:dyDescent="0.15">
      <c r="A394">
        <v>3966060</v>
      </c>
      <c r="B394">
        <v>482880</v>
      </c>
    </row>
    <row r="395" spans="1:2" x14ac:dyDescent="0.15">
      <c r="A395">
        <v>3980832</v>
      </c>
      <c r="B395">
        <v>484678</v>
      </c>
    </row>
    <row r="396" spans="1:2" x14ac:dyDescent="0.15">
      <c r="A396">
        <v>3995637</v>
      </c>
      <c r="B396">
        <v>486481</v>
      </c>
    </row>
    <row r="397" spans="1:2" x14ac:dyDescent="0.15">
      <c r="A397">
        <v>4033592</v>
      </c>
      <c r="B397">
        <v>491102</v>
      </c>
    </row>
    <row r="398" spans="1:2" x14ac:dyDescent="0.15">
      <c r="A398">
        <v>4048483</v>
      </c>
      <c r="B398">
        <v>492915</v>
      </c>
    </row>
    <row r="399" spans="1:2" x14ac:dyDescent="0.15">
      <c r="A399">
        <v>4063408</v>
      </c>
      <c r="B399">
        <v>494732</v>
      </c>
    </row>
    <row r="400" spans="1:2" x14ac:dyDescent="0.15">
      <c r="A400">
        <v>4101684</v>
      </c>
      <c r="B400">
        <v>499393</v>
      </c>
    </row>
    <row r="401" spans="1:2" x14ac:dyDescent="0.15">
      <c r="A401">
        <v>4116696</v>
      </c>
      <c r="B401">
        <v>501220</v>
      </c>
    </row>
    <row r="402" spans="1:2" x14ac:dyDescent="0.15">
      <c r="A402">
        <v>4131741</v>
      </c>
      <c r="B402">
        <v>503052</v>
      </c>
    </row>
    <row r="403" spans="1:2" x14ac:dyDescent="0.15">
      <c r="A403">
        <v>4170339</v>
      </c>
      <c r="B403">
        <v>507751</v>
      </c>
    </row>
    <row r="404" spans="1:2" x14ac:dyDescent="0.15">
      <c r="A404">
        <v>4185470</v>
      </c>
      <c r="B404">
        <v>509593</v>
      </c>
    </row>
    <row r="405" spans="1:2" x14ac:dyDescent="0.15">
      <c r="A405">
        <v>4200635</v>
      </c>
      <c r="B405">
        <v>511440</v>
      </c>
    </row>
    <row r="406" spans="1:2" x14ac:dyDescent="0.15">
      <c r="A406">
        <v>4239556</v>
      </c>
      <c r="B406">
        <v>511892</v>
      </c>
    </row>
    <row r="407" spans="1:2" x14ac:dyDescent="0.15">
      <c r="A407">
        <v>4254808</v>
      </c>
      <c r="B407">
        <v>511892</v>
      </c>
    </row>
    <row r="408" spans="1:2" x14ac:dyDescent="0.15">
      <c r="A408">
        <v>4270093</v>
      </c>
      <c r="B408">
        <v>511892</v>
      </c>
    </row>
    <row r="409" spans="1:2" x14ac:dyDescent="0.15">
      <c r="A409">
        <v>4309337</v>
      </c>
      <c r="B409">
        <v>513015</v>
      </c>
    </row>
    <row r="410" spans="1:2" x14ac:dyDescent="0.15">
      <c r="A410">
        <v>4324710</v>
      </c>
      <c r="B410">
        <v>514845</v>
      </c>
    </row>
    <row r="411" spans="1:2" x14ac:dyDescent="0.15">
      <c r="A411">
        <v>4340116</v>
      </c>
      <c r="B411">
        <v>516680</v>
      </c>
    </row>
    <row r="412" spans="1:2" x14ac:dyDescent="0.15">
      <c r="A412">
        <v>4379683</v>
      </c>
      <c r="B412">
        <v>521390</v>
      </c>
    </row>
    <row r="413" spans="1:2" x14ac:dyDescent="0.15">
      <c r="A413">
        <v>4395177</v>
      </c>
      <c r="B413">
        <v>523235</v>
      </c>
    </row>
    <row r="414" spans="1:2" x14ac:dyDescent="0.15">
      <c r="A414">
        <v>4410703</v>
      </c>
      <c r="B414">
        <v>525083</v>
      </c>
    </row>
    <row r="415" spans="1:2" x14ac:dyDescent="0.15">
      <c r="A415">
        <v>4450595</v>
      </c>
      <c r="B415">
        <v>529832</v>
      </c>
    </row>
    <row r="416" spans="1:2" x14ac:dyDescent="0.15">
      <c r="A416">
        <v>4466209</v>
      </c>
      <c r="B416">
        <v>531690</v>
      </c>
    </row>
    <row r="417" spans="1:2" x14ac:dyDescent="0.15">
      <c r="A417">
        <v>4481857</v>
      </c>
      <c r="B417">
        <v>533553</v>
      </c>
    </row>
    <row r="418" spans="1:2" x14ac:dyDescent="0.15">
      <c r="A418">
        <v>4522073</v>
      </c>
      <c r="B418">
        <v>538341</v>
      </c>
    </row>
    <row r="419" spans="1:2" x14ac:dyDescent="0.15">
      <c r="A419">
        <v>4537808</v>
      </c>
      <c r="B419">
        <v>540215</v>
      </c>
    </row>
    <row r="420" spans="1:2" x14ac:dyDescent="0.15">
      <c r="A420">
        <v>4553577</v>
      </c>
      <c r="B420">
        <v>542092</v>
      </c>
    </row>
    <row r="421" spans="1:2" x14ac:dyDescent="0.15">
      <c r="A421">
        <v>4594119</v>
      </c>
      <c r="B421">
        <v>546918</v>
      </c>
    </row>
    <row r="422" spans="1:2" x14ac:dyDescent="0.15">
      <c r="A422">
        <v>4609975</v>
      </c>
      <c r="B422">
        <v>548805</v>
      </c>
    </row>
    <row r="423" spans="1:2" x14ac:dyDescent="0.15">
      <c r="A423">
        <v>4625866</v>
      </c>
      <c r="B423">
        <v>550698</v>
      </c>
    </row>
    <row r="424" spans="1:2" x14ac:dyDescent="0.15">
      <c r="A424">
        <v>4666273</v>
      </c>
      <c r="B424">
        <v>555508</v>
      </c>
    </row>
    <row r="425" spans="1:2" x14ac:dyDescent="0.15">
      <c r="A425">
        <v>4681559</v>
      </c>
      <c r="B425">
        <v>557328</v>
      </c>
    </row>
    <row r="426" spans="1:2" x14ac:dyDescent="0.15">
      <c r="A426">
        <v>4696877</v>
      </c>
      <c r="B426">
        <v>559151</v>
      </c>
    </row>
    <row r="427" spans="1:2" x14ac:dyDescent="0.15">
      <c r="A427">
        <v>4738645</v>
      </c>
      <c r="B427">
        <v>564123</v>
      </c>
    </row>
    <row r="428" spans="1:2" x14ac:dyDescent="0.15">
      <c r="A428">
        <v>4757248</v>
      </c>
      <c r="B428">
        <v>566338</v>
      </c>
    </row>
    <row r="429" spans="1:2" x14ac:dyDescent="0.15">
      <c r="A429">
        <v>4775893</v>
      </c>
      <c r="B429">
        <v>568558</v>
      </c>
    </row>
    <row r="430" spans="1:2" x14ac:dyDescent="0.15">
      <c r="A430">
        <v>4822961</v>
      </c>
      <c r="B430">
        <v>574161</v>
      </c>
    </row>
    <row r="431" spans="1:2" x14ac:dyDescent="0.15">
      <c r="A431">
        <v>4841713</v>
      </c>
      <c r="B431">
        <v>576393</v>
      </c>
    </row>
    <row r="432" spans="1:2" x14ac:dyDescent="0.15">
      <c r="A432">
        <v>4860505</v>
      </c>
      <c r="B432">
        <v>578630</v>
      </c>
    </row>
    <row r="433" spans="1:2" x14ac:dyDescent="0.15">
      <c r="A433">
        <v>4908290</v>
      </c>
      <c r="B433">
        <v>584320</v>
      </c>
    </row>
    <row r="434" spans="1:2" x14ac:dyDescent="0.15">
      <c r="A434">
        <v>4927190</v>
      </c>
      <c r="B434">
        <v>586570</v>
      </c>
    </row>
    <row r="435" spans="1:2" x14ac:dyDescent="0.15">
      <c r="A435">
        <v>4946132</v>
      </c>
      <c r="B435">
        <v>588825</v>
      </c>
    </row>
    <row r="436" spans="1:2" x14ac:dyDescent="0.15">
      <c r="A436">
        <v>5594315</v>
      </c>
      <c r="B436">
        <v>588825</v>
      </c>
    </row>
    <row r="437" spans="1:2" x14ac:dyDescent="0.15">
      <c r="A437">
        <v>5613364</v>
      </c>
      <c r="B437">
        <v>588825</v>
      </c>
    </row>
    <row r="438" spans="1:2" x14ac:dyDescent="0.15">
      <c r="A438">
        <v>5632455</v>
      </c>
      <c r="B438">
        <v>588825</v>
      </c>
    </row>
    <row r="439" spans="1:2" x14ac:dyDescent="0.15">
      <c r="A439">
        <v>5681037</v>
      </c>
      <c r="B439">
        <v>588825</v>
      </c>
    </row>
    <row r="440" spans="1:2" x14ac:dyDescent="0.15">
      <c r="A440">
        <v>5700235</v>
      </c>
      <c r="B440">
        <v>588825</v>
      </c>
    </row>
    <row r="441" spans="1:2" x14ac:dyDescent="0.15">
      <c r="A441">
        <v>5719475</v>
      </c>
      <c r="B441">
        <v>588825</v>
      </c>
    </row>
    <row r="442" spans="1:2" x14ac:dyDescent="0.15">
      <c r="A442">
        <v>5768457</v>
      </c>
      <c r="B442">
        <v>588825</v>
      </c>
    </row>
    <row r="443" spans="1:2" x14ac:dyDescent="0.15">
      <c r="A443">
        <v>5787804</v>
      </c>
      <c r="B443">
        <v>589788</v>
      </c>
    </row>
    <row r="444" spans="1:2" x14ac:dyDescent="0.15">
      <c r="A444">
        <v>5807194</v>
      </c>
      <c r="B444">
        <v>591765</v>
      </c>
    </row>
    <row r="445" spans="1:2" x14ac:dyDescent="0.15">
      <c r="A445">
        <v>5856576</v>
      </c>
      <c r="B445">
        <v>596797</v>
      </c>
    </row>
    <row r="446" spans="1:2" x14ac:dyDescent="0.15">
      <c r="A446">
        <v>5876074</v>
      </c>
      <c r="B446">
        <v>598783</v>
      </c>
    </row>
    <row r="447" spans="1:2" x14ac:dyDescent="0.15">
      <c r="A447">
        <v>5895612</v>
      </c>
      <c r="B447">
        <v>600775</v>
      </c>
    </row>
    <row r="448" spans="1:2" x14ac:dyDescent="0.15">
      <c r="A448">
        <v>5945396</v>
      </c>
      <c r="B448">
        <v>605848</v>
      </c>
    </row>
    <row r="449" spans="1:2" x14ac:dyDescent="0.15">
      <c r="A449">
        <v>5965043</v>
      </c>
      <c r="B449">
        <v>607850</v>
      </c>
    </row>
    <row r="450" spans="1:2" x14ac:dyDescent="0.15">
      <c r="A450">
        <v>5984732</v>
      </c>
      <c r="B450">
        <v>609856</v>
      </c>
    </row>
    <row r="451" spans="1:2" x14ac:dyDescent="0.15">
      <c r="A451">
        <v>6034917</v>
      </c>
      <c r="B451">
        <v>614970</v>
      </c>
    </row>
    <row r="452" spans="1:2" x14ac:dyDescent="0.15">
      <c r="A452">
        <v>6054715</v>
      </c>
      <c r="B452">
        <v>616988</v>
      </c>
    </row>
    <row r="453" spans="1:2" x14ac:dyDescent="0.15">
      <c r="A453">
        <v>6074554</v>
      </c>
      <c r="B453">
        <v>619010</v>
      </c>
    </row>
    <row r="454" spans="1:2" x14ac:dyDescent="0.15">
      <c r="A454">
        <v>6125141</v>
      </c>
      <c r="B454">
        <v>624165</v>
      </c>
    </row>
    <row r="455" spans="1:2" x14ac:dyDescent="0.15">
      <c r="A455">
        <v>6145089</v>
      </c>
      <c r="B455">
        <v>626197</v>
      </c>
    </row>
    <row r="456" spans="1:2" x14ac:dyDescent="0.15">
      <c r="A456">
        <v>6165079</v>
      </c>
      <c r="B456">
        <v>628233</v>
      </c>
    </row>
    <row r="457" spans="1:2" x14ac:dyDescent="0.15">
      <c r="A457">
        <v>6216069</v>
      </c>
      <c r="B457">
        <v>633430</v>
      </c>
    </row>
    <row r="458" spans="1:2" x14ac:dyDescent="0.15">
      <c r="A458">
        <v>6236168</v>
      </c>
      <c r="B458">
        <v>635478</v>
      </c>
    </row>
    <row r="459" spans="1:2" x14ac:dyDescent="0.15">
      <c r="A459">
        <v>6256308</v>
      </c>
      <c r="B459">
        <v>637530</v>
      </c>
    </row>
    <row r="460" spans="1:2" x14ac:dyDescent="0.15">
      <c r="A460">
        <v>6307703</v>
      </c>
      <c r="B460">
        <v>642768</v>
      </c>
    </row>
    <row r="461" spans="1:2" x14ac:dyDescent="0.15">
      <c r="A461">
        <v>6327952</v>
      </c>
      <c r="B461">
        <v>644831</v>
      </c>
    </row>
    <row r="462" spans="1:2" x14ac:dyDescent="0.15">
      <c r="A462">
        <v>6348243</v>
      </c>
      <c r="B462">
        <v>646898</v>
      </c>
    </row>
    <row r="463" spans="1:2" x14ac:dyDescent="0.15">
      <c r="A463">
        <v>6400042</v>
      </c>
      <c r="B463">
        <v>652177</v>
      </c>
    </row>
    <row r="464" spans="1:2" x14ac:dyDescent="0.15">
      <c r="A464">
        <v>6420443</v>
      </c>
      <c r="B464">
        <v>654256</v>
      </c>
    </row>
    <row r="465" spans="1:2" x14ac:dyDescent="0.15">
      <c r="A465">
        <v>6440885</v>
      </c>
      <c r="B465">
        <v>656340</v>
      </c>
    </row>
    <row r="466" spans="1:2" x14ac:dyDescent="0.15">
      <c r="A466">
        <v>6493089</v>
      </c>
      <c r="B466">
        <v>656858</v>
      </c>
    </row>
    <row r="467" spans="1:2" x14ac:dyDescent="0.15">
      <c r="A467">
        <v>6513641</v>
      </c>
      <c r="B467">
        <v>656858</v>
      </c>
    </row>
    <row r="468" spans="1:2" x14ac:dyDescent="0.15">
      <c r="A468">
        <v>6534235</v>
      </c>
      <c r="B468">
        <v>656858</v>
      </c>
    </row>
    <row r="469" spans="1:2" x14ac:dyDescent="0.15">
      <c r="A469">
        <v>6586844</v>
      </c>
      <c r="B469">
        <v>656932</v>
      </c>
    </row>
    <row r="470" spans="1:2" x14ac:dyDescent="0.15">
      <c r="A470">
        <v>6607548</v>
      </c>
      <c r="B470">
        <v>658996</v>
      </c>
    </row>
    <row r="471" spans="1:2" x14ac:dyDescent="0.15">
      <c r="A471">
        <v>6628293</v>
      </c>
      <c r="B471">
        <v>661065</v>
      </c>
    </row>
    <row r="472" spans="1:2" x14ac:dyDescent="0.15">
      <c r="A472">
        <v>6682114</v>
      </c>
      <c r="B472">
        <v>666433</v>
      </c>
    </row>
    <row r="473" spans="1:2" x14ac:dyDescent="0.15">
      <c r="A473">
        <v>6704179</v>
      </c>
      <c r="B473">
        <v>668633</v>
      </c>
    </row>
    <row r="474" spans="1:2" x14ac:dyDescent="0.15">
      <c r="A474">
        <v>6726289</v>
      </c>
      <c r="B474">
        <v>670840</v>
      </c>
    </row>
    <row r="475" spans="1:2" x14ac:dyDescent="0.15">
      <c r="A475">
        <v>6781719</v>
      </c>
      <c r="B475">
        <v>676367</v>
      </c>
    </row>
    <row r="476" spans="1:2" x14ac:dyDescent="0.15">
      <c r="A476">
        <v>6802885</v>
      </c>
      <c r="B476">
        <v>678478</v>
      </c>
    </row>
    <row r="477" spans="1:2" x14ac:dyDescent="0.15">
      <c r="A477">
        <v>6824092</v>
      </c>
      <c r="B477">
        <v>680593</v>
      </c>
    </row>
    <row r="478" spans="1:2" x14ac:dyDescent="0.15">
      <c r="A478">
        <v>6878402</v>
      </c>
      <c r="B478">
        <v>686010</v>
      </c>
    </row>
    <row r="479" spans="1:2" x14ac:dyDescent="0.15">
      <c r="A479">
        <v>6899721</v>
      </c>
      <c r="B479">
        <v>688136</v>
      </c>
    </row>
    <row r="480" spans="1:2" x14ac:dyDescent="0.15">
      <c r="A480">
        <v>6921083</v>
      </c>
      <c r="B480">
        <v>690267</v>
      </c>
    </row>
    <row r="481" spans="1:2" x14ac:dyDescent="0.15">
      <c r="A481">
        <v>6975699</v>
      </c>
      <c r="B481">
        <v>695713</v>
      </c>
    </row>
    <row r="482" spans="1:2" x14ac:dyDescent="0.15">
      <c r="A482">
        <v>6997172</v>
      </c>
      <c r="B482">
        <v>697855</v>
      </c>
    </row>
    <row r="483" spans="1:2" x14ac:dyDescent="0.15">
      <c r="A483">
        <v>7018688</v>
      </c>
      <c r="B483">
        <v>700001</v>
      </c>
    </row>
    <row r="484" spans="1:2" x14ac:dyDescent="0.15">
      <c r="A484">
        <v>7073717</v>
      </c>
      <c r="B484">
        <v>705490</v>
      </c>
    </row>
    <row r="485" spans="1:2" x14ac:dyDescent="0.15">
      <c r="A485">
        <v>7095345</v>
      </c>
      <c r="B485">
        <v>707647</v>
      </c>
    </row>
    <row r="486" spans="1:2" x14ac:dyDescent="0.15">
      <c r="A486">
        <v>7117016</v>
      </c>
      <c r="B486">
        <v>709808</v>
      </c>
    </row>
    <row r="487" spans="1:2" x14ac:dyDescent="0.15">
      <c r="A487">
        <v>7172459</v>
      </c>
      <c r="B487">
        <v>715337</v>
      </c>
    </row>
    <row r="488" spans="1:2" x14ac:dyDescent="0.15">
      <c r="A488">
        <v>7194241</v>
      </c>
      <c r="B488">
        <v>717510</v>
      </c>
    </row>
    <row r="489" spans="1:2" x14ac:dyDescent="0.15">
      <c r="A489">
        <v>7216066</v>
      </c>
      <c r="B489">
        <v>719686</v>
      </c>
    </row>
    <row r="490" spans="1:2" x14ac:dyDescent="0.15">
      <c r="A490">
        <v>7271923</v>
      </c>
      <c r="B490">
        <v>725258</v>
      </c>
    </row>
    <row r="491" spans="1:2" x14ac:dyDescent="0.15">
      <c r="A491">
        <v>7293860</v>
      </c>
      <c r="B491">
        <v>727445</v>
      </c>
    </row>
    <row r="492" spans="1:2" x14ac:dyDescent="0.15">
      <c r="A492">
        <v>7315841</v>
      </c>
      <c r="B492">
        <v>729638</v>
      </c>
    </row>
    <row r="493" spans="1:2" x14ac:dyDescent="0.15">
      <c r="A493">
        <v>7372113</v>
      </c>
      <c r="B493">
        <v>735250</v>
      </c>
    </row>
    <row r="494" spans="1:2" x14ac:dyDescent="0.15">
      <c r="A494">
        <v>7394205</v>
      </c>
      <c r="B494">
        <v>737453</v>
      </c>
    </row>
    <row r="495" spans="1:2" x14ac:dyDescent="0.15">
      <c r="A495">
        <v>7416340</v>
      </c>
      <c r="B495">
        <v>739660</v>
      </c>
    </row>
    <row r="496" spans="1:2" x14ac:dyDescent="0.15">
      <c r="A496">
        <v>7473029</v>
      </c>
      <c r="B496">
        <v>740205</v>
      </c>
    </row>
    <row r="497" spans="1:2" x14ac:dyDescent="0.15">
      <c r="A497">
        <v>7495276</v>
      </c>
      <c r="B497">
        <v>740205</v>
      </c>
    </row>
    <row r="498" spans="1:2" x14ac:dyDescent="0.15">
      <c r="A498">
        <v>7517567</v>
      </c>
      <c r="B498">
        <v>740205</v>
      </c>
    </row>
    <row r="499" spans="1:2" x14ac:dyDescent="0.15">
      <c r="A499">
        <v>7574671</v>
      </c>
      <c r="B499">
        <v>740205</v>
      </c>
    </row>
    <row r="500" spans="1:2" x14ac:dyDescent="0.15">
      <c r="A500">
        <v>7597075</v>
      </c>
      <c r="B500">
        <v>741901</v>
      </c>
    </row>
    <row r="501" spans="1:2" x14ac:dyDescent="0.15">
      <c r="A501">
        <v>7619522</v>
      </c>
      <c r="B501">
        <v>744093</v>
      </c>
    </row>
    <row r="502" spans="1:2" x14ac:dyDescent="0.15">
      <c r="A502">
        <v>7677043</v>
      </c>
      <c r="B502">
        <v>749710</v>
      </c>
    </row>
    <row r="503" spans="1:2" x14ac:dyDescent="0.15">
      <c r="A503">
        <v>7699603</v>
      </c>
      <c r="B503">
        <v>751913</v>
      </c>
    </row>
    <row r="504" spans="1:2" x14ac:dyDescent="0.15">
      <c r="A504">
        <v>7722205</v>
      </c>
      <c r="B504">
        <v>754120</v>
      </c>
    </row>
    <row r="505" spans="1:2" x14ac:dyDescent="0.15">
      <c r="A505">
        <v>7780144</v>
      </c>
      <c r="B505">
        <v>759778</v>
      </c>
    </row>
    <row r="506" spans="1:2" x14ac:dyDescent="0.15">
      <c r="A506">
        <v>7802860</v>
      </c>
      <c r="B506">
        <v>761997</v>
      </c>
    </row>
    <row r="507" spans="1:2" x14ac:dyDescent="0.15">
      <c r="A507">
        <v>7825619</v>
      </c>
      <c r="B507">
        <v>764220</v>
      </c>
    </row>
    <row r="508" spans="1:2" x14ac:dyDescent="0.15">
      <c r="A508">
        <v>7883976</v>
      </c>
      <c r="B508">
        <v>769918</v>
      </c>
    </row>
    <row r="509" spans="1:2" x14ac:dyDescent="0.15">
      <c r="A509">
        <v>7906849</v>
      </c>
      <c r="B509">
        <v>772152</v>
      </c>
    </row>
    <row r="510" spans="1:2" x14ac:dyDescent="0.15">
      <c r="A510">
        <v>7929764</v>
      </c>
      <c r="B510">
        <v>774390</v>
      </c>
    </row>
    <row r="511" spans="1:2" x14ac:dyDescent="0.15">
      <c r="A511">
        <v>7988540</v>
      </c>
      <c r="B511">
        <v>780130</v>
      </c>
    </row>
    <row r="512" spans="1:2" x14ac:dyDescent="0.15">
      <c r="A512">
        <v>8011569</v>
      </c>
      <c r="B512">
        <v>782378</v>
      </c>
    </row>
    <row r="513" spans="1:2" x14ac:dyDescent="0.15">
      <c r="A513">
        <v>8034641</v>
      </c>
      <c r="B513">
        <v>784632</v>
      </c>
    </row>
    <row r="514" spans="1:2" x14ac:dyDescent="0.15">
      <c r="A514">
        <v>8093837</v>
      </c>
      <c r="B514">
        <v>790413</v>
      </c>
    </row>
    <row r="515" spans="1:2" x14ac:dyDescent="0.15">
      <c r="A515">
        <v>8117023</v>
      </c>
      <c r="B515">
        <v>792677</v>
      </c>
    </row>
    <row r="516" spans="1:2" x14ac:dyDescent="0.15">
      <c r="A516">
        <v>8140252</v>
      </c>
      <c r="B516">
        <v>794945</v>
      </c>
    </row>
    <row r="517" spans="1:2" x14ac:dyDescent="0.15">
      <c r="A517">
        <v>8199869</v>
      </c>
      <c r="B517">
        <v>800768</v>
      </c>
    </row>
    <row r="518" spans="1:2" x14ac:dyDescent="0.15">
      <c r="A518">
        <v>8223212</v>
      </c>
      <c r="B518">
        <v>803047</v>
      </c>
    </row>
    <row r="519" spans="1:2" x14ac:dyDescent="0.15">
      <c r="A519">
        <v>8246598</v>
      </c>
      <c r="B519">
        <v>805331</v>
      </c>
    </row>
    <row r="520" spans="1:2" x14ac:dyDescent="0.15">
      <c r="A520">
        <v>8307946</v>
      </c>
      <c r="B520">
        <v>811322</v>
      </c>
    </row>
    <row r="521" spans="1:2" x14ac:dyDescent="0.15">
      <c r="A521">
        <v>8333417</v>
      </c>
      <c r="B521">
        <v>813810</v>
      </c>
    </row>
    <row r="522" spans="1:2" x14ac:dyDescent="0.15">
      <c r="A522">
        <v>8358936</v>
      </c>
      <c r="B522">
        <v>816301</v>
      </c>
    </row>
    <row r="523" spans="1:2" x14ac:dyDescent="0.15">
      <c r="A523">
        <v>8425132</v>
      </c>
      <c r="B523">
        <v>822766</v>
      </c>
    </row>
    <row r="524" spans="1:2" x14ac:dyDescent="0.15">
      <c r="A524">
        <v>8452758</v>
      </c>
      <c r="B524">
        <v>825463</v>
      </c>
    </row>
    <row r="525" spans="1:2" x14ac:dyDescent="0.15">
      <c r="A525">
        <v>8480438</v>
      </c>
      <c r="B525">
        <v>828167</v>
      </c>
    </row>
    <row r="526" spans="1:2" x14ac:dyDescent="0.15">
      <c r="A526">
        <v>8550426</v>
      </c>
      <c r="B526">
        <v>828860</v>
      </c>
    </row>
    <row r="527" spans="1:2" x14ac:dyDescent="0.15">
      <c r="A527">
        <v>8578247</v>
      </c>
      <c r="B527">
        <v>828860</v>
      </c>
    </row>
    <row r="528" spans="1:2" x14ac:dyDescent="0.15">
      <c r="A528">
        <v>8606122</v>
      </c>
      <c r="B528">
        <v>828860</v>
      </c>
    </row>
    <row r="529" spans="1:2" x14ac:dyDescent="0.15">
      <c r="A529">
        <v>8676828</v>
      </c>
      <c r="B529">
        <v>830053</v>
      </c>
    </row>
    <row r="530" spans="1:2" x14ac:dyDescent="0.15">
      <c r="A530">
        <v>8704843</v>
      </c>
      <c r="B530">
        <v>832733</v>
      </c>
    </row>
    <row r="531" spans="1:2" x14ac:dyDescent="0.15">
      <c r="A531">
        <v>8732913</v>
      </c>
      <c r="B531">
        <v>835418</v>
      </c>
    </row>
    <row r="532" spans="1:2" x14ac:dyDescent="0.15">
      <c r="A532">
        <v>8804140</v>
      </c>
      <c r="B532">
        <v>842232</v>
      </c>
    </row>
    <row r="533" spans="1:2" x14ac:dyDescent="0.15">
      <c r="A533">
        <v>8832351</v>
      </c>
      <c r="B533">
        <v>844930</v>
      </c>
    </row>
    <row r="534" spans="1:2" x14ac:dyDescent="0.15">
      <c r="A534">
        <v>8860615</v>
      </c>
      <c r="B534">
        <v>847635</v>
      </c>
    </row>
    <row r="535" spans="1:2" x14ac:dyDescent="0.15">
      <c r="A535">
        <v>8932365</v>
      </c>
      <c r="B535">
        <v>854498</v>
      </c>
    </row>
    <row r="536" spans="1:2" x14ac:dyDescent="0.15">
      <c r="A536">
        <v>8960771</v>
      </c>
      <c r="B536">
        <v>857215</v>
      </c>
    </row>
    <row r="537" spans="1:2" x14ac:dyDescent="0.15">
      <c r="A537">
        <v>8989232</v>
      </c>
      <c r="B537">
        <v>859938</v>
      </c>
    </row>
    <row r="538" spans="1:2" x14ac:dyDescent="0.15">
      <c r="A538">
        <v>9061504</v>
      </c>
      <c r="B538">
        <v>866852</v>
      </c>
    </row>
    <row r="539" spans="1:2" x14ac:dyDescent="0.15">
      <c r="A539">
        <v>9090106</v>
      </c>
      <c r="B539">
        <v>869588</v>
      </c>
    </row>
    <row r="540" spans="1:2" x14ac:dyDescent="0.15">
      <c r="A540">
        <v>9118762</v>
      </c>
      <c r="B540">
        <v>872330</v>
      </c>
    </row>
    <row r="541" spans="1:2" x14ac:dyDescent="0.15">
      <c r="A541">
        <v>9191558</v>
      </c>
      <c r="B541">
        <v>879293</v>
      </c>
    </row>
    <row r="542" spans="1:2" x14ac:dyDescent="0.15">
      <c r="A542">
        <v>9220356</v>
      </c>
      <c r="B542">
        <v>882048</v>
      </c>
    </row>
    <row r="543" spans="1:2" x14ac:dyDescent="0.15">
      <c r="A543">
        <v>9249209</v>
      </c>
      <c r="B543">
        <v>884808</v>
      </c>
    </row>
    <row r="544" spans="1:2" x14ac:dyDescent="0.15">
      <c r="A544">
        <v>9322529</v>
      </c>
      <c r="B544">
        <v>891823</v>
      </c>
    </row>
    <row r="545" spans="1:2" x14ac:dyDescent="0.15">
      <c r="A545">
        <v>9351524</v>
      </c>
      <c r="B545">
        <v>894596</v>
      </c>
    </row>
    <row r="546" spans="1:2" x14ac:dyDescent="0.15">
      <c r="A546">
        <v>9380573</v>
      </c>
      <c r="B546">
        <v>897375</v>
      </c>
    </row>
    <row r="547" spans="1:2" x14ac:dyDescent="0.15">
      <c r="A547">
        <v>9454419</v>
      </c>
      <c r="B547">
        <v>904440</v>
      </c>
    </row>
    <row r="548" spans="1:2" x14ac:dyDescent="0.15">
      <c r="A548">
        <v>9483610</v>
      </c>
      <c r="B548">
        <v>907232</v>
      </c>
    </row>
    <row r="549" spans="1:2" x14ac:dyDescent="0.15">
      <c r="A549">
        <v>9512856</v>
      </c>
      <c r="B549">
        <v>910030</v>
      </c>
    </row>
    <row r="550" spans="1:2" x14ac:dyDescent="0.15">
      <c r="A550">
        <v>9587229</v>
      </c>
      <c r="B550">
        <v>917145</v>
      </c>
    </row>
    <row r="551" spans="1:2" x14ac:dyDescent="0.15">
      <c r="A551">
        <v>9616617</v>
      </c>
      <c r="B551">
        <v>919956</v>
      </c>
    </row>
    <row r="552" spans="1:2" x14ac:dyDescent="0.15">
      <c r="A552">
        <v>9646059</v>
      </c>
      <c r="B552">
        <v>922773</v>
      </c>
    </row>
    <row r="553" spans="1:2" x14ac:dyDescent="0.15">
      <c r="A553">
        <v>9720959</v>
      </c>
      <c r="B553">
        <v>929938</v>
      </c>
    </row>
    <row r="554" spans="1:2" x14ac:dyDescent="0.15">
      <c r="A554">
        <v>9750545</v>
      </c>
      <c r="B554">
        <v>932768</v>
      </c>
    </row>
    <row r="555" spans="1:2" x14ac:dyDescent="0.15">
      <c r="A555">
        <v>9780185</v>
      </c>
      <c r="B555">
        <v>935603</v>
      </c>
    </row>
    <row r="556" spans="1:2" x14ac:dyDescent="0.15">
      <c r="A556">
        <v>9855613</v>
      </c>
      <c r="B556">
        <v>936320</v>
      </c>
    </row>
    <row r="557" spans="1:2" x14ac:dyDescent="0.15">
      <c r="A557">
        <v>9885396</v>
      </c>
      <c r="B557">
        <v>936320</v>
      </c>
    </row>
    <row r="558" spans="1:2" x14ac:dyDescent="0.15">
      <c r="A558">
        <v>9915234</v>
      </c>
      <c r="B558">
        <v>936320</v>
      </c>
    </row>
    <row r="559" spans="1:2" x14ac:dyDescent="0.15">
      <c r="A559">
        <v>9991190</v>
      </c>
      <c r="B559">
        <v>936673</v>
      </c>
    </row>
    <row r="560" spans="1:2" x14ac:dyDescent="0.15">
      <c r="A560">
        <v>10021172</v>
      </c>
      <c r="B560">
        <v>939483</v>
      </c>
    </row>
    <row r="561" spans="1:2" x14ac:dyDescent="0.15">
      <c r="A561">
        <v>10051208</v>
      </c>
      <c r="B561">
        <v>942300</v>
      </c>
    </row>
    <row r="562" spans="1:2" x14ac:dyDescent="0.15">
      <c r="A562">
        <v>10127694</v>
      </c>
      <c r="B562">
        <v>949470</v>
      </c>
    </row>
    <row r="563" spans="1:2" x14ac:dyDescent="0.15">
      <c r="A563">
        <v>10157873</v>
      </c>
      <c r="B563">
        <v>952300</v>
      </c>
    </row>
    <row r="564" spans="1:2" x14ac:dyDescent="0.15">
      <c r="A564">
        <v>10188108</v>
      </c>
      <c r="B564">
        <v>955135</v>
      </c>
    </row>
    <row r="565" spans="1:2" x14ac:dyDescent="0.15">
      <c r="A565">
        <v>10265124</v>
      </c>
      <c r="B565">
        <v>962355</v>
      </c>
    </row>
    <row r="566" spans="1:2" x14ac:dyDescent="0.15">
      <c r="A566">
        <v>10295503</v>
      </c>
      <c r="B566">
        <v>965203</v>
      </c>
    </row>
    <row r="567" spans="1:2" x14ac:dyDescent="0.15">
      <c r="A567">
        <v>10325936</v>
      </c>
      <c r="B567">
        <v>968055</v>
      </c>
    </row>
    <row r="568" spans="1:2" x14ac:dyDescent="0.15">
      <c r="A568">
        <v>10403483</v>
      </c>
      <c r="B568">
        <v>975325</v>
      </c>
    </row>
    <row r="569" spans="1:2" x14ac:dyDescent="0.15">
      <c r="A569">
        <v>10434060</v>
      </c>
      <c r="B569">
        <v>978192</v>
      </c>
    </row>
    <row r="570" spans="1:2" x14ac:dyDescent="0.15">
      <c r="A570">
        <v>10464693</v>
      </c>
      <c r="B570">
        <v>981063</v>
      </c>
    </row>
    <row r="571" spans="1:2" x14ac:dyDescent="0.15">
      <c r="A571">
        <v>10543484</v>
      </c>
      <c r="B571">
        <v>988451</v>
      </c>
    </row>
    <row r="572" spans="1:2" x14ac:dyDescent="0.15">
      <c r="A572">
        <v>10575330</v>
      </c>
      <c r="B572">
        <v>991436</v>
      </c>
    </row>
    <row r="573" spans="1:2" x14ac:dyDescent="0.15">
      <c r="A573">
        <v>10607233</v>
      </c>
      <c r="B573">
        <v>994427</v>
      </c>
    </row>
    <row r="574" spans="1:2" x14ac:dyDescent="0.15">
      <c r="A574">
        <v>10687767</v>
      </c>
      <c r="B574">
        <v>1001977</v>
      </c>
    </row>
    <row r="575" spans="1:2" x14ac:dyDescent="0.15">
      <c r="A575">
        <v>10719106</v>
      </c>
      <c r="B575">
        <v>1004915</v>
      </c>
    </row>
    <row r="576" spans="1:2" x14ac:dyDescent="0.15">
      <c r="A576">
        <v>10750500</v>
      </c>
      <c r="B576">
        <v>1007858</v>
      </c>
    </row>
    <row r="577" spans="1:2" x14ac:dyDescent="0.15">
      <c r="A577">
        <v>10830570</v>
      </c>
      <c r="B577">
        <v>1015365</v>
      </c>
    </row>
    <row r="578" spans="1:2" x14ac:dyDescent="0.15">
      <c r="A578">
        <v>10862111</v>
      </c>
      <c r="B578">
        <v>1018322</v>
      </c>
    </row>
    <row r="579" spans="1:2" x14ac:dyDescent="0.15">
      <c r="A579">
        <v>10893709</v>
      </c>
      <c r="B579">
        <v>1021285</v>
      </c>
    </row>
    <row r="580" spans="1:2" x14ac:dyDescent="0.15">
      <c r="A580">
        <v>10974250</v>
      </c>
      <c r="B580">
        <v>1028835</v>
      </c>
    </row>
    <row r="581" spans="1:2" x14ac:dyDescent="0.15">
      <c r="A581">
        <v>11005995</v>
      </c>
      <c r="B581">
        <v>1031811</v>
      </c>
    </row>
    <row r="582" spans="1:2" x14ac:dyDescent="0.15">
      <c r="A582">
        <v>11037796</v>
      </c>
      <c r="B582">
        <v>1034793</v>
      </c>
    </row>
    <row r="583" spans="1:2" x14ac:dyDescent="0.15">
      <c r="A583">
        <v>11118881</v>
      </c>
      <c r="B583">
        <v>1042395</v>
      </c>
    </row>
    <row r="584" spans="1:2" x14ac:dyDescent="0.15">
      <c r="A584">
        <v>11150829</v>
      </c>
      <c r="B584">
        <v>1045390</v>
      </c>
    </row>
    <row r="585" spans="1:2" x14ac:dyDescent="0.15">
      <c r="A585">
        <v>11182834</v>
      </c>
      <c r="B585">
        <v>1048390</v>
      </c>
    </row>
    <row r="586" spans="1:2" x14ac:dyDescent="0.15">
      <c r="A586">
        <v>11264463</v>
      </c>
      <c r="B586">
        <v>1049142</v>
      </c>
    </row>
    <row r="587" spans="1:2" x14ac:dyDescent="0.15">
      <c r="A587">
        <v>11296616</v>
      </c>
      <c r="B587">
        <v>1049142</v>
      </c>
    </row>
    <row r="588" spans="1:2" x14ac:dyDescent="0.15">
      <c r="A588">
        <v>11328825</v>
      </c>
      <c r="B588">
        <v>1049142</v>
      </c>
    </row>
    <row r="589" spans="1:2" x14ac:dyDescent="0.15">
      <c r="A589">
        <v>11410999</v>
      </c>
      <c r="B589">
        <v>1049142</v>
      </c>
    </row>
    <row r="590" spans="1:2" x14ac:dyDescent="0.15">
      <c r="A590">
        <v>11443356</v>
      </c>
      <c r="B590">
        <v>1051778</v>
      </c>
    </row>
    <row r="591" spans="1:2" x14ac:dyDescent="0.15">
      <c r="A591">
        <v>11475769</v>
      </c>
      <c r="B591">
        <v>1054757</v>
      </c>
    </row>
    <row r="592" spans="1:2" x14ac:dyDescent="0.15">
      <c r="A592">
        <v>11558490</v>
      </c>
      <c r="B592">
        <v>1062360</v>
      </c>
    </row>
    <row r="593" spans="1:2" x14ac:dyDescent="0.15">
      <c r="A593">
        <v>11591051</v>
      </c>
      <c r="B593">
        <v>1065353</v>
      </c>
    </row>
    <row r="594" spans="1:2" x14ac:dyDescent="0.15">
      <c r="A594">
        <v>11623669</v>
      </c>
      <c r="B594">
        <v>1068351</v>
      </c>
    </row>
    <row r="595" spans="1:2" x14ac:dyDescent="0.15">
      <c r="A595">
        <v>11706937</v>
      </c>
      <c r="B595">
        <v>1076005</v>
      </c>
    </row>
    <row r="596" spans="1:2" x14ac:dyDescent="0.15">
      <c r="A596">
        <v>11739704</v>
      </c>
      <c r="B596">
        <v>1079016</v>
      </c>
    </row>
    <row r="597" spans="1:2" x14ac:dyDescent="0.15">
      <c r="A597">
        <v>11772526</v>
      </c>
      <c r="B597">
        <v>1082033</v>
      </c>
    </row>
    <row r="598" spans="1:2" x14ac:dyDescent="0.15">
      <c r="A598">
        <v>11856342</v>
      </c>
      <c r="B598">
        <v>1089736</v>
      </c>
    </row>
    <row r="599" spans="1:2" x14ac:dyDescent="0.15">
      <c r="A599">
        <v>11889314</v>
      </c>
      <c r="B599">
        <v>1092767</v>
      </c>
    </row>
    <row r="600" spans="1:2" x14ac:dyDescent="0.15">
      <c r="A600">
        <v>11922342</v>
      </c>
      <c r="B600">
        <v>1095803</v>
      </c>
    </row>
    <row r="601" spans="1:2" x14ac:dyDescent="0.15">
      <c r="A601">
        <v>12006706</v>
      </c>
      <c r="B601">
        <v>1103557</v>
      </c>
    </row>
    <row r="602" spans="1:2" x14ac:dyDescent="0.15">
      <c r="A602">
        <v>12039884</v>
      </c>
      <c r="B602">
        <v>1106606</v>
      </c>
    </row>
    <row r="603" spans="1:2" x14ac:dyDescent="0.15">
      <c r="A603">
        <v>12073118</v>
      </c>
      <c r="B603">
        <v>1109660</v>
      </c>
    </row>
    <row r="604" spans="1:2" x14ac:dyDescent="0.15">
      <c r="A604">
        <v>12158031</v>
      </c>
      <c r="B604">
        <v>1117465</v>
      </c>
    </row>
    <row r="605" spans="1:2" x14ac:dyDescent="0.15">
      <c r="A605">
        <v>12191414</v>
      </c>
      <c r="B605">
        <v>1120533</v>
      </c>
    </row>
    <row r="606" spans="1:2" x14ac:dyDescent="0.15">
      <c r="A606">
        <v>12224855</v>
      </c>
      <c r="B606">
        <v>1123607</v>
      </c>
    </row>
    <row r="607" spans="1:2" x14ac:dyDescent="0.15">
      <c r="A607">
        <v>12310319</v>
      </c>
      <c r="B607">
        <v>1131462</v>
      </c>
    </row>
    <row r="608" spans="1:2" x14ac:dyDescent="0.15">
      <c r="A608">
        <v>12343908</v>
      </c>
      <c r="B608">
        <v>1134550</v>
      </c>
    </row>
    <row r="609" spans="1:2" x14ac:dyDescent="0.15">
      <c r="A609">
        <v>12377555</v>
      </c>
      <c r="B609">
        <v>1137642</v>
      </c>
    </row>
    <row r="610" spans="1:2" x14ac:dyDescent="0.15">
      <c r="A610">
        <v>12463570</v>
      </c>
      <c r="B610">
        <v>1145548</v>
      </c>
    </row>
    <row r="611" spans="1:2" x14ac:dyDescent="0.15">
      <c r="A611">
        <v>12497366</v>
      </c>
      <c r="B611">
        <v>1148655</v>
      </c>
    </row>
    <row r="612" spans="1:2" x14ac:dyDescent="0.15">
      <c r="A612">
        <v>12531220</v>
      </c>
      <c r="B612">
        <v>1151765</v>
      </c>
    </row>
    <row r="613" spans="1:2" x14ac:dyDescent="0.15">
      <c r="A613">
        <v>12617787</v>
      </c>
      <c r="B613">
        <v>1159722</v>
      </c>
    </row>
    <row r="614" spans="1:2" x14ac:dyDescent="0.15">
      <c r="A614">
        <v>12651790</v>
      </c>
      <c r="B614">
        <v>1162848</v>
      </c>
    </row>
    <row r="615" spans="1:2" x14ac:dyDescent="0.15">
      <c r="A615">
        <v>12685850</v>
      </c>
      <c r="B615">
        <v>1165978</v>
      </c>
    </row>
    <row r="616" spans="1:2" x14ac:dyDescent="0.15">
      <c r="A616">
        <v>12772970</v>
      </c>
      <c r="B616">
        <v>1166753</v>
      </c>
    </row>
    <row r="617" spans="1:2" x14ac:dyDescent="0.15">
      <c r="A617">
        <v>12807180</v>
      </c>
      <c r="B617">
        <v>1166753</v>
      </c>
    </row>
    <row r="618" spans="1:2" x14ac:dyDescent="0.15">
      <c r="A618">
        <v>12841448</v>
      </c>
      <c r="B618">
        <v>1166753</v>
      </c>
    </row>
    <row r="619" spans="1:2" x14ac:dyDescent="0.15">
      <c r="A619">
        <v>12929122</v>
      </c>
      <c r="B619">
        <v>1166753</v>
      </c>
    </row>
    <row r="620" spans="1:2" x14ac:dyDescent="0.15">
      <c r="A620">
        <v>12963540</v>
      </c>
      <c r="B620">
        <v>1168588</v>
      </c>
    </row>
    <row r="621" spans="1:2" x14ac:dyDescent="0.15">
      <c r="A621">
        <v>12998015</v>
      </c>
      <c r="B621">
        <v>1171695</v>
      </c>
    </row>
    <row r="622" spans="1:2" x14ac:dyDescent="0.15">
      <c r="A622">
        <v>13085218</v>
      </c>
      <c r="B622">
        <v>1179556</v>
      </c>
    </row>
    <row r="623" spans="1:2" x14ac:dyDescent="0.15">
      <c r="A623">
        <v>13118304</v>
      </c>
      <c r="B623">
        <v>1182538</v>
      </c>
    </row>
    <row r="624" spans="1:2" x14ac:dyDescent="0.15">
      <c r="A624">
        <v>13151444</v>
      </c>
      <c r="B624">
        <v>1185526</v>
      </c>
    </row>
    <row r="625" spans="1:2" x14ac:dyDescent="0.15">
      <c r="A625">
        <v>13240633</v>
      </c>
      <c r="B625">
        <v>1193566</v>
      </c>
    </row>
    <row r="626" spans="1:2" x14ac:dyDescent="0.15">
      <c r="A626">
        <v>13279715</v>
      </c>
      <c r="B626">
        <v>1197088</v>
      </c>
    </row>
    <row r="627" spans="1:2" x14ac:dyDescent="0.15">
      <c r="A627">
        <v>13318864</v>
      </c>
      <c r="B627">
        <v>1200618</v>
      </c>
    </row>
    <row r="628" spans="1:2" x14ac:dyDescent="0.15">
      <c r="A628">
        <v>13417572</v>
      </c>
      <c r="B628">
        <v>1209516</v>
      </c>
    </row>
    <row r="629" spans="1:2" x14ac:dyDescent="0.15">
      <c r="A629">
        <v>13456897</v>
      </c>
      <c r="B629">
        <v>1213060</v>
      </c>
    </row>
    <row r="630" spans="1:2" x14ac:dyDescent="0.15">
      <c r="A630">
        <v>13496289</v>
      </c>
      <c r="B630">
        <v>1216612</v>
      </c>
    </row>
    <row r="631" spans="1:2" x14ac:dyDescent="0.15">
      <c r="A631">
        <v>13596225</v>
      </c>
      <c r="B631">
        <v>1225620</v>
      </c>
    </row>
    <row r="632" spans="1:2" x14ac:dyDescent="0.15">
      <c r="A632">
        <v>13635794</v>
      </c>
      <c r="B632">
        <v>1229187</v>
      </c>
    </row>
    <row r="633" spans="1:2" x14ac:dyDescent="0.15">
      <c r="A633">
        <v>13675429</v>
      </c>
      <c r="B633">
        <v>1232760</v>
      </c>
    </row>
    <row r="634" spans="1:2" x14ac:dyDescent="0.15">
      <c r="A634">
        <v>13776016</v>
      </c>
      <c r="B634">
        <v>1241828</v>
      </c>
    </row>
    <row r="635" spans="1:2" x14ac:dyDescent="0.15">
      <c r="A635">
        <v>13815828</v>
      </c>
      <c r="B635">
        <v>1245416</v>
      </c>
    </row>
    <row r="636" spans="1:2" x14ac:dyDescent="0.15">
      <c r="A636">
        <v>13855709</v>
      </c>
      <c r="B636">
        <v>1249011</v>
      </c>
    </row>
    <row r="637" spans="1:2" x14ac:dyDescent="0.15">
      <c r="A637">
        <v>13956947</v>
      </c>
      <c r="B637">
        <v>1258137</v>
      </c>
    </row>
    <row r="638" spans="1:2" x14ac:dyDescent="0.15">
      <c r="A638">
        <v>13997004</v>
      </c>
      <c r="B638">
        <v>1261748</v>
      </c>
    </row>
    <row r="639" spans="1:2" x14ac:dyDescent="0.15">
      <c r="A639">
        <v>14037128</v>
      </c>
      <c r="B639">
        <v>1265365</v>
      </c>
    </row>
    <row r="640" spans="1:2" x14ac:dyDescent="0.15">
      <c r="A640">
        <v>14139019</v>
      </c>
      <c r="B640">
        <v>1274550</v>
      </c>
    </row>
    <row r="641" spans="1:2" x14ac:dyDescent="0.15">
      <c r="A641">
        <v>14179321</v>
      </c>
      <c r="B641">
        <v>1278183</v>
      </c>
    </row>
    <row r="642" spans="1:2" x14ac:dyDescent="0.15">
      <c r="A642">
        <v>14219691</v>
      </c>
      <c r="B642">
        <v>1281822</v>
      </c>
    </row>
    <row r="643" spans="1:2" x14ac:dyDescent="0.15">
      <c r="A643">
        <v>14322235</v>
      </c>
      <c r="B643">
        <v>1291066</v>
      </c>
    </row>
    <row r="644" spans="1:2" x14ac:dyDescent="0.15">
      <c r="A644">
        <v>14362783</v>
      </c>
      <c r="B644">
        <v>1294721</v>
      </c>
    </row>
    <row r="645" spans="1:2" x14ac:dyDescent="0.15">
      <c r="A645">
        <v>14403397</v>
      </c>
      <c r="B645">
        <v>1298382</v>
      </c>
    </row>
    <row r="646" spans="1:2" x14ac:dyDescent="0.15">
      <c r="A646">
        <v>14506597</v>
      </c>
      <c r="B646">
        <v>1299313</v>
      </c>
    </row>
    <row r="647" spans="1:2" x14ac:dyDescent="0.15">
      <c r="A647">
        <v>14547389</v>
      </c>
      <c r="B647">
        <v>1299313</v>
      </c>
    </row>
    <row r="648" spans="1:2" x14ac:dyDescent="0.15">
      <c r="A648">
        <v>14588250</v>
      </c>
      <c r="B648">
        <v>1299313</v>
      </c>
    </row>
    <row r="649" spans="1:2" x14ac:dyDescent="0.15">
      <c r="A649">
        <v>14692105</v>
      </c>
      <c r="B649">
        <v>1299418</v>
      </c>
    </row>
    <row r="650" spans="1:2" x14ac:dyDescent="0.15">
      <c r="A650">
        <v>14733143</v>
      </c>
      <c r="B650">
        <v>1303048</v>
      </c>
    </row>
    <row r="651" spans="1:2" x14ac:dyDescent="0.15">
      <c r="A651">
        <v>14774250</v>
      </c>
      <c r="B651">
        <v>1306683</v>
      </c>
    </row>
    <row r="652" spans="1:2" x14ac:dyDescent="0.15">
      <c r="A652">
        <v>14878762</v>
      </c>
      <c r="B652">
        <v>1315927</v>
      </c>
    </row>
    <row r="653" spans="1:2" x14ac:dyDescent="0.15">
      <c r="A653">
        <v>14920047</v>
      </c>
      <c r="B653">
        <v>1319578</v>
      </c>
    </row>
    <row r="654" spans="1:2" x14ac:dyDescent="0.15">
      <c r="A654">
        <v>14961400</v>
      </c>
      <c r="B654">
        <v>1323236</v>
      </c>
    </row>
    <row r="655" spans="1:2" x14ac:dyDescent="0.15">
      <c r="A655">
        <v>15066569</v>
      </c>
      <c r="B655">
        <v>1332538</v>
      </c>
    </row>
    <row r="656" spans="1:2" x14ac:dyDescent="0.15">
      <c r="A656">
        <v>15108101</v>
      </c>
      <c r="B656">
        <v>1336211</v>
      </c>
    </row>
    <row r="657" spans="1:2" x14ac:dyDescent="0.15">
      <c r="A657">
        <v>15149701</v>
      </c>
      <c r="B657">
        <v>1339890</v>
      </c>
    </row>
    <row r="658" spans="1:2" x14ac:dyDescent="0.15">
      <c r="A658">
        <v>15255529</v>
      </c>
      <c r="B658">
        <v>1349250</v>
      </c>
    </row>
    <row r="659" spans="1:2" x14ac:dyDescent="0.15">
      <c r="A659">
        <v>15297308</v>
      </c>
      <c r="B659">
        <v>1352945</v>
      </c>
    </row>
    <row r="660" spans="1:2" x14ac:dyDescent="0.15">
      <c r="A660">
        <v>15339155</v>
      </c>
      <c r="B660">
        <v>1356646</v>
      </c>
    </row>
    <row r="661" spans="1:2" x14ac:dyDescent="0.15">
      <c r="A661">
        <v>15445643</v>
      </c>
      <c r="B661">
        <v>1366065</v>
      </c>
    </row>
    <row r="662" spans="1:2" x14ac:dyDescent="0.15">
      <c r="A662">
        <v>15487669</v>
      </c>
      <c r="B662">
        <v>1369781</v>
      </c>
    </row>
    <row r="663" spans="1:2" x14ac:dyDescent="0.15">
      <c r="A663">
        <v>15529764</v>
      </c>
      <c r="B663">
        <v>1373505</v>
      </c>
    </row>
    <row r="664" spans="1:2" x14ac:dyDescent="0.15">
      <c r="A664">
        <v>15636911</v>
      </c>
      <c r="B664">
        <v>1382980</v>
      </c>
    </row>
    <row r="665" spans="1:2" x14ac:dyDescent="0.15">
      <c r="A665">
        <v>15679186</v>
      </c>
      <c r="B665">
        <v>1386720</v>
      </c>
    </row>
    <row r="666" spans="1:2" x14ac:dyDescent="0.15">
      <c r="A666">
        <v>15721528</v>
      </c>
      <c r="B666">
        <v>1390465</v>
      </c>
    </row>
    <row r="667" spans="1:2" x14ac:dyDescent="0.15">
      <c r="A667">
        <v>15829339</v>
      </c>
      <c r="B667">
        <v>1400000</v>
      </c>
    </row>
    <row r="668" spans="1:2" x14ac:dyDescent="0.15">
      <c r="A668">
        <v>15871861</v>
      </c>
      <c r="B668">
        <v>1403760</v>
      </c>
    </row>
    <row r="669" spans="1:2" x14ac:dyDescent="0.15">
      <c r="A669">
        <v>15914452</v>
      </c>
      <c r="B669">
        <v>1407527</v>
      </c>
    </row>
    <row r="670" spans="1:2" x14ac:dyDescent="0.15">
      <c r="A670">
        <v>16022924</v>
      </c>
      <c r="B670">
        <v>1417121</v>
      </c>
    </row>
    <row r="671" spans="1:2" x14ac:dyDescent="0.15">
      <c r="A671">
        <v>16065695</v>
      </c>
      <c r="B671">
        <v>1420903</v>
      </c>
    </row>
    <row r="672" spans="1:2" x14ac:dyDescent="0.15">
      <c r="A672">
        <v>16108535</v>
      </c>
      <c r="B672">
        <v>1424693</v>
      </c>
    </row>
    <row r="673" spans="1:2" x14ac:dyDescent="0.15">
      <c r="A673">
        <v>16217671</v>
      </c>
      <c r="B673">
        <v>1434345</v>
      </c>
    </row>
    <row r="674" spans="1:2" x14ac:dyDescent="0.15">
      <c r="A674">
        <v>16260691</v>
      </c>
      <c r="B674">
        <v>1438150</v>
      </c>
    </row>
    <row r="675" spans="1:2" x14ac:dyDescent="0.15">
      <c r="A675">
        <v>16303780</v>
      </c>
      <c r="B675">
        <v>1441961</v>
      </c>
    </row>
    <row r="676" spans="1:2" x14ac:dyDescent="0.15">
      <c r="A676">
        <v>16413580</v>
      </c>
      <c r="B676">
        <v>1442918</v>
      </c>
    </row>
    <row r="677" spans="1:2" x14ac:dyDescent="0.15">
      <c r="A677">
        <v>16456850</v>
      </c>
      <c r="B677">
        <v>1442918</v>
      </c>
    </row>
    <row r="678" spans="1:2" x14ac:dyDescent="0.15">
      <c r="A678">
        <v>16500188</v>
      </c>
      <c r="B678">
        <v>1442918</v>
      </c>
    </row>
    <row r="679" spans="1:2" x14ac:dyDescent="0.15">
      <c r="A679">
        <v>16610655</v>
      </c>
      <c r="B679">
        <v>1442918</v>
      </c>
    </row>
    <row r="680" spans="1:2" x14ac:dyDescent="0.15">
      <c r="A680">
        <v>16654174</v>
      </c>
      <c r="B680">
        <v>1445673</v>
      </c>
    </row>
    <row r="681" spans="1:2" x14ac:dyDescent="0.15">
      <c r="A681">
        <v>16697762</v>
      </c>
      <c r="B681">
        <v>1449458</v>
      </c>
    </row>
    <row r="682" spans="1:2" x14ac:dyDescent="0.15">
      <c r="A682">
        <v>16808892</v>
      </c>
      <c r="B682">
        <v>1459105</v>
      </c>
    </row>
    <row r="683" spans="1:2" x14ac:dyDescent="0.15">
      <c r="A683">
        <v>16852656</v>
      </c>
      <c r="B683">
        <v>1462903</v>
      </c>
    </row>
    <row r="684" spans="1:2" x14ac:dyDescent="0.15">
      <c r="A684">
        <v>16896486</v>
      </c>
      <c r="B684">
        <v>1466708</v>
      </c>
    </row>
    <row r="685" spans="1:2" x14ac:dyDescent="0.15">
      <c r="A685">
        <v>17008273</v>
      </c>
      <c r="B685">
        <v>1476412</v>
      </c>
    </row>
    <row r="686" spans="1:2" x14ac:dyDescent="0.15">
      <c r="A686">
        <v>17052286</v>
      </c>
      <c r="B686">
        <v>1480232</v>
      </c>
    </row>
    <row r="687" spans="1:2" x14ac:dyDescent="0.15">
      <c r="A687">
        <v>17096369</v>
      </c>
      <c r="B687">
        <v>1484058</v>
      </c>
    </row>
    <row r="688" spans="1:2" x14ac:dyDescent="0.15">
      <c r="A688">
        <v>17208822</v>
      </c>
      <c r="B688">
        <v>1493820</v>
      </c>
    </row>
    <row r="689" spans="1:2" x14ac:dyDescent="0.15">
      <c r="A689">
        <v>17253085</v>
      </c>
      <c r="B689">
        <v>1497663</v>
      </c>
    </row>
    <row r="690" spans="1:2" x14ac:dyDescent="0.15">
      <c r="A690">
        <v>17297417</v>
      </c>
      <c r="B690">
        <v>1501511</v>
      </c>
    </row>
    <row r="691" spans="1:2" x14ac:dyDescent="0.15">
      <c r="A691">
        <v>17410533</v>
      </c>
      <c r="B691">
        <v>1511330</v>
      </c>
    </row>
    <row r="692" spans="1:2" x14ac:dyDescent="0.15">
      <c r="A692">
        <v>17455047</v>
      </c>
      <c r="B692">
        <v>1515195</v>
      </c>
    </row>
    <row r="693" spans="1:2" x14ac:dyDescent="0.15">
      <c r="A693">
        <v>17499628</v>
      </c>
      <c r="B693">
        <v>1519065</v>
      </c>
    </row>
    <row r="694" spans="1:2" x14ac:dyDescent="0.15">
      <c r="A694">
        <v>17613411</v>
      </c>
      <c r="B694">
        <v>1528941</v>
      </c>
    </row>
    <row r="695" spans="1:2" x14ac:dyDescent="0.15">
      <c r="A695">
        <v>17658170</v>
      </c>
      <c r="B695">
        <v>1532826</v>
      </c>
    </row>
    <row r="696" spans="1:2" x14ac:dyDescent="0.15">
      <c r="A696">
        <v>17703001</v>
      </c>
      <c r="B696">
        <v>1536718</v>
      </c>
    </row>
    <row r="697" spans="1:2" x14ac:dyDescent="0.15">
      <c r="A697">
        <v>17817447</v>
      </c>
      <c r="B697">
        <v>1546653</v>
      </c>
    </row>
    <row r="698" spans="1:2" x14ac:dyDescent="0.15">
      <c r="A698">
        <v>17862457</v>
      </c>
      <c r="B698">
        <v>1550560</v>
      </c>
    </row>
    <row r="699" spans="1:2" x14ac:dyDescent="0.15">
      <c r="A699">
        <v>17907537</v>
      </c>
      <c r="B699">
        <v>1554473</v>
      </c>
    </row>
    <row r="700" spans="1:2" x14ac:dyDescent="0.15">
      <c r="A700">
        <v>18022647</v>
      </c>
      <c r="B700">
        <v>1564465</v>
      </c>
    </row>
    <row r="701" spans="1:2" x14ac:dyDescent="0.15">
      <c r="A701">
        <v>18067902</v>
      </c>
      <c r="B701">
        <v>1568393</v>
      </c>
    </row>
    <row r="702" spans="1:2" x14ac:dyDescent="0.15">
      <c r="A702">
        <v>18113228</v>
      </c>
      <c r="B702">
        <v>1572328</v>
      </c>
    </row>
    <row r="703" spans="1:2" x14ac:dyDescent="0.15">
      <c r="A703">
        <v>18228999</v>
      </c>
      <c r="B703">
        <v>1582378</v>
      </c>
    </row>
    <row r="704" spans="1:2" x14ac:dyDescent="0.15">
      <c r="A704">
        <v>18274505</v>
      </c>
      <c r="B704">
        <v>1586328</v>
      </c>
    </row>
    <row r="705" spans="1:2" x14ac:dyDescent="0.15">
      <c r="A705">
        <v>18320083</v>
      </c>
      <c r="B705">
        <v>1590285</v>
      </c>
    </row>
    <row r="706" spans="1:2" x14ac:dyDescent="0.15">
      <c r="A706">
        <v>18436531</v>
      </c>
      <c r="B706">
        <v>1591268</v>
      </c>
    </row>
    <row r="707" spans="1:2" x14ac:dyDescent="0.15">
      <c r="A707">
        <v>18482294</v>
      </c>
      <c r="B707">
        <v>1591268</v>
      </c>
    </row>
    <row r="708" spans="1:2" x14ac:dyDescent="0.15">
      <c r="A708">
        <v>18528131</v>
      </c>
      <c r="B708">
        <v>1591268</v>
      </c>
    </row>
    <row r="709" spans="1:2" x14ac:dyDescent="0.15">
      <c r="A709">
        <v>18645261</v>
      </c>
      <c r="B709">
        <v>1591268</v>
      </c>
    </row>
    <row r="710" spans="1:2" x14ac:dyDescent="0.15">
      <c r="A710">
        <v>18691280</v>
      </c>
      <c r="B710">
        <v>1593006</v>
      </c>
    </row>
    <row r="711" spans="1:2" x14ac:dyDescent="0.15">
      <c r="A711">
        <v>18737367</v>
      </c>
      <c r="B711">
        <v>1596933</v>
      </c>
    </row>
    <row r="712" spans="1:2" x14ac:dyDescent="0.15">
      <c r="A712">
        <v>18855167</v>
      </c>
      <c r="B712">
        <v>1606973</v>
      </c>
    </row>
    <row r="713" spans="1:2" x14ac:dyDescent="0.15">
      <c r="A713">
        <v>18901432</v>
      </c>
      <c r="B713">
        <v>1610917</v>
      </c>
    </row>
    <row r="714" spans="1:2" x14ac:dyDescent="0.15">
      <c r="A714">
        <v>18947768</v>
      </c>
      <c r="B714">
        <v>1614865</v>
      </c>
    </row>
    <row r="715" spans="1:2" x14ac:dyDescent="0.15">
      <c r="A715">
        <v>19066240</v>
      </c>
      <c r="B715">
        <v>1624963</v>
      </c>
    </row>
    <row r="716" spans="1:2" x14ac:dyDescent="0.15">
      <c r="A716">
        <v>19112761</v>
      </c>
      <c r="B716">
        <v>1628928</v>
      </c>
    </row>
    <row r="717" spans="1:2" x14ac:dyDescent="0.15">
      <c r="A717">
        <v>19159351</v>
      </c>
      <c r="B717">
        <v>1632898</v>
      </c>
    </row>
    <row r="718" spans="1:2" x14ac:dyDescent="0.15">
      <c r="A718">
        <v>19278499</v>
      </c>
      <c r="B718">
        <v>1643053</v>
      </c>
    </row>
    <row r="719" spans="1:2" x14ac:dyDescent="0.15">
      <c r="A719">
        <v>19325270</v>
      </c>
      <c r="B719">
        <v>1647040</v>
      </c>
    </row>
    <row r="720" spans="1:2" x14ac:dyDescent="0.15">
      <c r="A720">
        <v>19372110</v>
      </c>
      <c r="B720">
        <v>1651031</v>
      </c>
    </row>
    <row r="721" spans="1:2" x14ac:dyDescent="0.15">
      <c r="A721">
        <v>19491927</v>
      </c>
      <c r="B721">
        <v>1661243</v>
      </c>
    </row>
    <row r="722" spans="1:2" x14ac:dyDescent="0.15">
      <c r="A722">
        <v>19538951</v>
      </c>
      <c r="B722">
        <v>1665250</v>
      </c>
    </row>
    <row r="723" spans="1:2" x14ac:dyDescent="0.15">
      <c r="A723">
        <v>19586041</v>
      </c>
      <c r="B723">
        <v>1669263</v>
      </c>
    </row>
    <row r="724" spans="1:2" x14ac:dyDescent="0.15">
      <c r="A724">
        <v>19706520</v>
      </c>
      <c r="B724">
        <v>1679532</v>
      </c>
    </row>
    <row r="725" spans="1:2" x14ac:dyDescent="0.15">
      <c r="A725">
        <v>19753787</v>
      </c>
      <c r="B725">
        <v>1683560</v>
      </c>
    </row>
    <row r="726" spans="1:2" x14ac:dyDescent="0.15">
      <c r="A726">
        <v>19801125</v>
      </c>
      <c r="B726">
        <v>1687595</v>
      </c>
    </row>
    <row r="727" spans="1:2" x14ac:dyDescent="0.15">
      <c r="A727">
        <v>19922272</v>
      </c>
      <c r="B727">
        <v>1697920</v>
      </c>
    </row>
    <row r="728" spans="1:2" x14ac:dyDescent="0.15">
      <c r="A728">
        <v>19969793</v>
      </c>
      <c r="B728">
        <v>1701970</v>
      </c>
    </row>
    <row r="729" spans="1:2" x14ac:dyDescent="0.15">
      <c r="A729">
        <v>20017384</v>
      </c>
      <c r="B729">
        <v>1706026</v>
      </c>
    </row>
    <row r="730" spans="1:2" x14ac:dyDescent="0.15">
      <c r="A730">
        <v>20139209</v>
      </c>
      <c r="B730">
        <v>1716408</v>
      </c>
    </row>
    <row r="731" spans="1:2" x14ac:dyDescent="0.15">
      <c r="A731">
        <v>20186985</v>
      </c>
      <c r="B731">
        <v>1720481</v>
      </c>
    </row>
    <row r="732" spans="1:2" x14ac:dyDescent="0.15">
      <c r="A732">
        <v>20234831</v>
      </c>
      <c r="B732">
        <v>1724558</v>
      </c>
    </row>
    <row r="733" spans="1:2" x14ac:dyDescent="0.15">
      <c r="A733">
        <v>20357330</v>
      </c>
      <c r="B733">
        <v>1734998</v>
      </c>
    </row>
    <row r="734" spans="1:2" x14ac:dyDescent="0.15">
      <c r="A734">
        <v>20405357</v>
      </c>
      <c r="B734">
        <v>1739092</v>
      </c>
    </row>
    <row r="735" spans="1:2" x14ac:dyDescent="0.15">
      <c r="A735">
        <v>20453451</v>
      </c>
      <c r="B735">
        <v>1743191</v>
      </c>
    </row>
    <row r="736" spans="1:2" x14ac:dyDescent="0.15">
      <c r="A736">
        <v>20576619</v>
      </c>
      <c r="B736">
        <v>1744201</v>
      </c>
    </row>
    <row r="737" spans="1:2" x14ac:dyDescent="0.15">
      <c r="A737">
        <v>20624900</v>
      </c>
      <c r="B737">
        <v>1744201</v>
      </c>
    </row>
    <row r="738" spans="1:2" x14ac:dyDescent="0.15">
      <c r="A738">
        <v>20673248</v>
      </c>
      <c r="B738">
        <v>1744201</v>
      </c>
    </row>
    <row r="739" spans="1:2" x14ac:dyDescent="0.15">
      <c r="A739">
        <v>20797090</v>
      </c>
      <c r="B739">
        <v>1744201</v>
      </c>
    </row>
    <row r="740" spans="1:2" x14ac:dyDescent="0.15">
      <c r="A740">
        <v>20845622</v>
      </c>
      <c r="B740">
        <v>1744890</v>
      </c>
    </row>
    <row r="741" spans="1:2" x14ac:dyDescent="0.15">
      <c r="A741">
        <v>20894228</v>
      </c>
      <c r="B741">
        <v>1748958</v>
      </c>
    </row>
    <row r="742" spans="1:2" x14ac:dyDescent="0.15">
      <c r="A742">
        <v>21018748</v>
      </c>
      <c r="B742">
        <v>1759381</v>
      </c>
    </row>
    <row r="743" spans="1:2" x14ac:dyDescent="0.15">
      <c r="A743">
        <v>21067533</v>
      </c>
      <c r="B743">
        <v>1763465</v>
      </c>
    </row>
    <row r="744" spans="1:2" x14ac:dyDescent="0.15">
      <c r="A744">
        <v>21116387</v>
      </c>
      <c r="B744">
        <v>1767553</v>
      </c>
    </row>
    <row r="745" spans="1:2" x14ac:dyDescent="0.15">
      <c r="A745">
        <v>21241581</v>
      </c>
      <c r="B745">
        <v>1778033</v>
      </c>
    </row>
    <row r="746" spans="1:2" x14ac:dyDescent="0.15">
      <c r="A746">
        <v>21290617</v>
      </c>
      <c r="B746">
        <v>1782138</v>
      </c>
    </row>
    <row r="747" spans="1:2" x14ac:dyDescent="0.15">
      <c r="A747">
        <v>21339719</v>
      </c>
      <c r="B747">
        <v>1786248</v>
      </c>
    </row>
    <row r="748" spans="1:2" x14ac:dyDescent="0.15">
      <c r="A748">
        <v>21465582</v>
      </c>
      <c r="B748">
        <v>1796783</v>
      </c>
    </row>
    <row r="749" spans="1:2" x14ac:dyDescent="0.15">
      <c r="A749">
        <v>21514874</v>
      </c>
      <c r="B749">
        <v>1800910</v>
      </c>
    </row>
    <row r="750" spans="1:2" x14ac:dyDescent="0.15">
      <c r="A750">
        <v>21564237</v>
      </c>
      <c r="B750">
        <v>1805041</v>
      </c>
    </row>
    <row r="751" spans="1:2" x14ac:dyDescent="0.15">
      <c r="A751">
        <v>21690790</v>
      </c>
      <c r="B751">
        <v>1815635</v>
      </c>
    </row>
    <row r="752" spans="1:2" x14ac:dyDescent="0.15">
      <c r="A752">
        <v>21740341</v>
      </c>
      <c r="B752">
        <v>1819782</v>
      </c>
    </row>
    <row r="753" spans="1:2" x14ac:dyDescent="0.15">
      <c r="A753">
        <v>21789961</v>
      </c>
      <c r="B753">
        <v>1823935</v>
      </c>
    </row>
    <row r="754" spans="1:2" x14ac:dyDescent="0.15">
      <c r="A754">
        <v>21917196</v>
      </c>
      <c r="B754">
        <v>1834586</v>
      </c>
    </row>
    <row r="755" spans="1:2" x14ac:dyDescent="0.15">
      <c r="A755">
        <v>21966997</v>
      </c>
      <c r="B755">
        <v>1838755</v>
      </c>
    </row>
    <row r="756" spans="1:2" x14ac:dyDescent="0.15">
      <c r="A756">
        <v>22016866</v>
      </c>
      <c r="B756">
        <v>1842928</v>
      </c>
    </row>
    <row r="757" spans="1:2" x14ac:dyDescent="0.15">
      <c r="A757">
        <v>22144768</v>
      </c>
      <c r="B757">
        <v>1853635</v>
      </c>
    </row>
    <row r="758" spans="1:2" x14ac:dyDescent="0.15">
      <c r="A758">
        <v>22194821</v>
      </c>
      <c r="B758">
        <v>1857825</v>
      </c>
    </row>
    <row r="759" spans="1:2" x14ac:dyDescent="0.15">
      <c r="A759">
        <v>22244947</v>
      </c>
      <c r="B759">
        <v>1862020</v>
      </c>
    </row>
    <row r="760" spans="1:2" x14ac:dyDescent="0.15">
      <c r="A760">
        <v>22373530</v>
      </c>
      <c r="B760">
        <v>1872783</v>
      </c>
    </row>
    <row r="761" spans="1:2" x14ac:dyDescent="0.15">
      <c r="A761">
        <v>22423840</v>
      </c>
      <c r="B761">
        <v>1876995</v>
      </c>
    </row>
    <row r="762" spans="1:2" x14ac:dyDescent="0.15">
      <c r="A762">
        <v>22474222</v>
      </c>
      <c r="B762">
        <v>1881212</v>
      </c>
    </row>
    <row r="763" spans="1:2" x14ac:dyDescent="0.15">
      <c r="A763">
        <v>22603493</v>
      </c>
      <c r="B763">
        <v>1892033</v>
      </c>
    </row>
    <row r="764" spans="1:2" x14ac:dyDescent="0.15">
      <c r="A764">
        <v>22654057</v>
      </c>
      <c r="B764">
        <v>1896265</v>
      </c>
    </row>
    <row r="765" spans="1:2" x14ac:dyDescent="0.15">
      <c r="A765">
        <v>22704690</v>
      </c>
      <c r="B765">
        <v>1900503</v>
      </c>
    </row>
    <row r="766" spans="1:2" x14ac:dyDescent="0.15">
      <c r="A766">
        <v>22834637</v>
      </c>
      <c r="B766">
        <v>1901538</v>
      </c>
    </row>
    <row r="767" spans="1:2" x14ac:dyDescent="0.15">
      <c r="A767">
        <v>22885460</v>
      </c>
      <c r="B767">
        <v>1901538</v>
      </c>
    </row>
    <row r="768" spans="1:2" x14ac:dyDescent="0.15">
      <c r="A768">
        <v>22936352</v>
      </c>
      <c r="B768">
        <v>1901538</v>
      </c>
    </row>
    <row r="769" spans="1:2" x14ac:dyDescent="0.15">
      <c r="A769">
        <v>23066984</v>
      </c>
      <c r="B769">
        <v>1901538</v>
      </c>
    </row>
    <row r="770" spans="1:2" x14ac:dyDescent="0.15">
      <c r="A770">
        <v>23118061</v>
      </c>
      <c r="B770">
        <v>1901538</v>
      </c>
    </row>
    <row r="771" spans="1:2" x14ac:dyDescent="0.15">
      <c r="A771">
        <v>23169206</v>
      </c>
      <c r="B771">
        <v>1905361</v>
      </c>
    </row>
    <row r="772" spans="1:2" x14ac:dyDescent="0.15">
      <c r="A772">
        <v>23300513</v>
      </c>
      <c r="B772">
        <v>1916160</v>
      </c>
    </row>
    <row r="773" spans="1:2" x14ac:dyDescent="0.15">
      <c r="A773">
        <v>23351841</v>
      </c>
      <c r="B773">
        <v>1920381</v>
      </c>
    </row>
    <row r="774" spans="1:2" x14ac:dyDescent="0.15">
      <c r="A774">
        <v>23403241</v>
      </c>
      <c r="B774">
        <v>1924608</v>
      </c>
    </row>
    <row r="775" spans="1:2" x14ac:dyDescent="0.15">
      <c r="A775">
        <v>23535237</v>
      </c>
      <c r="B775">
        <v>1935463</v>
      </c>
    </row>
    <row r="776" spans="1:2" x14ac:dyDescent="0.15">
      <c r="A776">
        <v>23586832</v>
      </c>
      <c r="B776">
        <v>1939705</v>
      </c>
    </row>
    <row r="777" spans="1:2" x14ac:dyDescent="0.15">
      <c r="A777">
        <v>23638499</v>
      </c>
      <c r="B777">
        <v>1943955</v>
      </c>
    </row>
    <row r="778" spans="1:2" x14ac:dyDescent="0.15">
      <c r="A778">
        <v>23771197</v>
      </c>
      <c r="B778">
        <v>1954867</v>
      </c>
    </row>
    <row r="779" spans="1:2" x14ac:dyDescent="0.15">
      <c r="A779">
        <v>23823053</v>
      </c>
      <c r="B779">
        <v>1959132</v>
      </c>
    </row>
    <row r="780" spans="1:2" x14ac:dyDescent="0.15">
      <c r="A780">
        <v>23874985</v>
      </c>
      <c r="B780">
        <v>1963403</v>
      </c>
    </row>
    <row r="781" spans="1:2" x14ac:dyDescent="0.15">
      <c r="A781">
        <v>24008390</v>
      </c>
      <c r="B781">
        <v>1974373</v>
      </c>
    </row>
    <row r="782" spans="1:2" x14ac:dyDescent="0.15">
      <c r="A782">
        <v>24060514</v>
      </c>
      <c r="B782">
        <v>1978660</v>
      </c>
    </row>
    <row r="783" spans="1:2" x14ac:dyDescent="0.15">
      <c r="A783">
        <v>24112713</v>
      </c>
      <c r="B783">
        <v>1982953</v>
      </c>
    </row>
    <row r="784" spans="1:2" x14ac:dyDescent="0.15">
      <c r="A784">
        <v>24246829</v>
      </c>
      <c r="B784">
        <v>1993982</v>
      </c>
    </row>
    <row r="785" spans="1:2" x14ac:dyDescent="0.15">
      <c r="A785">
        <v>24299218</v>
      </c>
      <c r="B785">
        <v>1998290</v>
      </c>
    </row>
    <row r="786" spans="1:2" x14ac:dyDescent="0.15">
      <c r="A786">
        <v>24351674</v>
      </c>
      <c r="B786">
        <v>2002603</v>
      </c>
    </row>
    <row r="787" spans="1:2" x14ac:dyDescent="0.15">
      <c r="A787">
        <v>24486481</v>
      </c>
      <c r="B787">
        <v>2013690</v>
      </c>
    </row>
    <row r="788" spans="1:2" x14ac:dyDescent="0.15">
      <c r="A788">
        <v>24539121</v>
      </c>
      <c r="B788">
        <v>2018018</v>
      </c>
    </row>
    <row r="789" spans="1:2" x14ac:dyDescent="0.15">
      <c r="A789">
        <v>24591831</v>
      </c>
      <c r="B789">
        <v>2022353</v>
      </c>
    </row>
    <row r="790" spans="1:2" x14ac:dyDescent="0.15">
      <c r="A790">
        <v>24727312</v>
      </c>
      <c r="B790">
        <v>2033495</v>
      </c>
    </row>
    <row r="791" spans="1:2" x14ac:dyDescent="0.15">
      <c r="A791">
        <v>24780210</v>
      </c>
      <c r="B791">
        <v>2037845</v>
      </c>
    </row>
    <row r="792" spans="1:2" x14ac:dyDescent="0.15">
      <c r="A792">
        <v>24833181</v>
      </c>
      <c r="B792">
        <v>2042201</v>
      </c>
    </row>
    <row r="793" spans="1:2" x14ac:dyDescent="0.15">
      <c r="A793">
        <v>24969358</v>
      </c>
      <c r="B793">
        <v>2053400</v>
      </c>
    </row>
    <row r="794" spans="1:2" x14ac:dyDescent="0.15">
      <c r="A794">
        <v>25022514</v>
      </c>
      <c r="B794">
        <v>2057772</v>
      </c>
    </row>
    <row r="795" spans="1:2" x14ac:dyDescent="0.15">
      <c r="A795">
        <v>25075740</v>
      </c>
      <c r="B795">
        <v>2062148</v>
      </c>
    </row>
    <row r="796" spans="1:2" x14ac:dyDescent="0.15">
      <c r="A796">
        <v>25212602</v>
      </c>
      <c r="B796">
        <v>2063210</v>
      </c>
    </row>
    <row r="797" spans="1:2" x14ac:dyDescent="0.15">
      <c r="A797">
        <v>25266015</v>
      </c>
      <c r="B797">
        <v>2063210</v>
      </c>
    </row>
    <row r="798" spans="1:2" x14ac:dyDescent="0.15">
      <c r="A798">
        <v>25319500</v>
      </c>
      <c r="B798">
        <v>2063210</v>
      </c>
    </row>
    <row r="799" spans="1:2" x14ac:dyDescent="0.15">
      <c r="A799">
        <v>25457053</v>
      </c>
      <c r="B799">
        <v>2063210</v>
      </c>
    </row>
    <row r="800" spans="1:2" x14ac:dyDescent="0.15">
      <c r="A800">
        <v>25510725</v>
      </c>
      <c r="B800">
        <v>2063210</v>
      </c>
    </row>
    <row r="801" spans="1:2" x14ac:dyDescent="0.15">
      <c r="A801">
        <v>25564468</v>
      </c>
      <c r="B801">
        <v>2066093</v>
      </c>
    </row>
    <row r="802" spans="1:2" x14ac:dyDescent="0.15">
      <c r="A802">
        <v>25702716</v>
      </c>
      <c r="B802">
        <v>2077266</v>
      </c>
    </row>
    <row r="803" spans="1:2" x14ac:dyDescent="0.15">
      <c r="A803">
        <v>25756651</v>
      </c>
      <c r="B803">
        <v>2081625</v>
      </c>
    </row>
    <row r="804" spans="1:2" x14ac:dyDescent="0.15">
      <c r="A804">
        <v>25810661</v>
      </c>
      <c r="B804">
        <v>2085990</v>
      </c>
    </row>
    <row r="805" spans="1:2" x14ac:dyDescent="0.15">
      <c r="A805">
        <v>25949605</v>
      </c>
      <c r="B805">
        <v>2097220</v>
      </c>
    </row>
    <row r="806" spans="1:2" x14ac:dyDescent="0.15">
      <c r="A806">
        <v>26003801</v>
      </c>
      <c r="B806">
        <v>2101600</v>
      </c>
    </row>
    <row r="807" spans="1:2" x14ac:dyDescent="0.15">
      <c r="A807">
        <v>26058067</v>
      </c>
      <c r="B807">
        <v>2105985</v>
      </c>
    </row>
    <row r="808" spans="1:2" x14ac:dyDescent="0.15">
      <c r="A808">
        <v>26197706</v>
      </c>
      <c r="B808">
        <v>2117270</v>
      </c>
    </row>
    <row r="809" spans="1:2" x14ac:dyDescent="0.15">
      <c r="A809">
        <v>26252162</v>
      </c>
      <c r="B809">
        <v>2121672</v>
      </c>
    </row>
    <row r="810" spans="1:2" x14ac:dyDescent="0.15">
      <c r="A810">
        <v>26306689</v>
      </c>
      <c r="B810">
        <v>2126078</v>
      </c>
    </row>
    <row r="811" spans="1:2" x14ac:dyDescent="0.15">
      <c r="A811">
        <v>26447016</v>
      </c>
      <c r="B811">
        <v>2137420</v>
      </c>
    </row>
    <row r="812" spans="1:2" x14ac:dyDescent="0.15">
      <c r="A812">
        <v>26501722</v>
      </c>
      <c r="B812">
        <v>2141841</v>
      </c>
    </row>
    <row r="813" spans="1:2" x14ac:dyDescent="0.15">
      <c r="A813">
        <v>26556500</v>
      </c>
      <c r="B813">
        <v>2146268</v>
      </c>
    </row>
    <row r="814" spans="1:2" x14ac:dyDescent="0.15">
      <c r="A814">
        <v>26697510</v>
      </c>
      <c r="B814">
        <v>2157665</v>
      </c>
    </row>
    <row r="815" spans="1:2" x14ac:dyDescent="0.15">
      <c r="A815">
        <v>26752479</v>
      </c>
      <c r="B815">
        <v>2162107</v>
      </c>
    </row>
    <row r="816" spans="1:2" x14ac:dyDescent="0.15">
      <c r="A816">
        <v>26807524</v>
      </c>
      <c r="B816">
        <v>2166555</v>
      </c>
    </row>
    <row r="817" spans="1:2" x14ac:dyDescent="0.15">
      <c r="A817">
        <v>26949239</v>
      </c>
      <c r="B817">
        <v>2178008</v>
      </c>
    </row>
    <row r="818" spans="1:2" x14ac:dyDescent="0.15">
      <c r="A818">
        <v>27004473</v>
      </c>
      <c r="B818">
        <v>2182473</v>
      </c>
    </row>
    <row r="819" spans="1:2" x14ac:dyDescent="0.15">
      <c r="A819">
        <v>27059781</v>
      </c>
      <c r="B819">
        <v>2186943</v>
      </c>
    </row>
    <row r="820" spans="1:2" x14ac:dyDescent="0.15">
      <c r="A820">
        <v>27202194</v>
      </c>
      <c r="B820">
        <v>2198452</v>
      </c>
    </row>
    <row r="821" spans="1:2" x14ac:dyDescent="0.15">
      <c r="A821">
        <v>27257688</v>
      </c>
      <c r="B821">
        <v>2202937</v>
      </c>
    </row>
    <row r="822" spans="1:2" x14ac:dyDescent="0.15">
      <c r="A822">
        <v>27313252</v>
      </c>
      <c r="B822">
        <v>2207428</v>
      </c>
    </row>
    <row r="823" spans="1:2" x14ac:dyDescent="0.15">
      <c r="A823">
        <v>27456354</v>
      </c>
      <c r="B823">
        <v>2218993</v>
      </c>
    </row>
    <row r="824" spans="1:2" x14ac:dyDescent="0.15">
      <c r="A824">
        <v>27512106</v>
      </c>
      <c r="B824">
        <v>2223498</v>
      </c>
    </row>
    <row r="825" spans="1:2" x14ac:dyDescent="0.15">
      <c r="A825">
        <v>27567932</v>
      </c>
      <c r="B825">
        <v>2228011</v>
      </c>
    </row>
    <row r="826" spans="1:2" x14ac:dyDescent="0.15">
      <c r="A826">
        <v>27711740</v>
      </c>
      <c r="B826">
        <v>2229097</v>
      </c>
    </row>
    <row r="827" spans="1:2" x14ac:dyDescent="0.15">
      <c r="A827">
        <v>27767762</v>
      </c>
      <c r="B827">
        <v>2229097</v>
      </c>
    </row>
    <row r="828" spans="1:2" x14ac:dyDescent="0.15">
      <c r="A828">
        <v>27823858</v>
      </c>
      <c r="B828">
        <v>2229097</v>
      </c>
    </row>
    <row r="829" spans="1:2" x14ac:dyDescent="0.15">
      <c r="A829">
        <v>27968376</v>
      </c>
      <c r="B829">
        <v>2229097</v>
      </c>
    </row>
    <row r="830" spans="1:2" x14ac:dyDescent="0.15">
      <c r="A830">
        <v>28024665</v>
      </c>
      <c r="B830">
        <v>2229097</v>
      </c>
    </row>
    <row r="831" spans="1:2" x14ac:dyDescent="0.15">
      <c r="A831">
        <v>28081024</v>
      </c>
      <c r="B831">
        <v>2231013</v>
      </c>
    </row>
    <row r="832" spans="1:2" x14ac:dyDescent="0.15">
      <c r="A832">
        <v>28226244</v>
      </c>
      <c r="B832">
        <v>2242550</v>
      </c>
    </row>
    <row r="833" spans="1:2" x14ac:dyDescent="0.15">
      <c r="A833">
        <v>28282796</v>
      </c>
      <c r="B833">
        <v>2247043</v>
      </c>
    </row>
    <row r="834" spans="1:2" x14ac:dyDescent="0.15">
      <c r="A834">
        <v>28339421</v>
      </c>
      <c r="B834">
        <v>2251542</v>
      </c>
    </row>
    <row r="835" spans="1:2" x14ac:dyDescent="0.15">
      <c r="A835">
        <v>28485354</v>
      </c>
      <c r="B835">
        <v>2263136</v>
      </c>
    </row>
    <row r="836" spans="1:2" x14ac:dyDescent="0.15">
      <c r="A836">
        <v>28542175</v>
      </c>
      <c r="B836">
        <v>2267650</v>
      </c>
    </row>
    <row r="837" spans="1:2" x14ac:dyDescent="0.15">
      <c r="A837">
        <v>28599066</v>
      </c>
      <c r="B837">
        <v>2272170</v>
      </c>
    </row>
    <row r="838" spans="1:2" x14ac:dyDescent="0.15">
      <c r="A838">
        <v>28745709</v>
      </c>
      <c r="B838">
        <v>2283821</v>
      </c>
    </row>
    <row r="839" spans="1:2" x14ac:dyDescent="0.15">
      <c r="A839">
        <v>28802791</v>
      </c>
      <c r="B839">
        <v>2288356</v>
      </c>
    </row>
    <row r="840" spans="1:2" x14ac:dyDescent="0.15">
      <c r="A840">
        <v>28859948</v>
      </c>
      <c r="B840">
        <v>2292898</v>
      </c>
    </row>
    <row r="841" spans="1:2" x14ac:dyDescent="0.15">
      <c r="A841">
        <v>29007292</v>
      </c>
      <c r="B841">
        <v>2304603</v>
      </c>
    </row>
    <row r="842" spans="1:2" x14ac:dyDescent="0.15">
      <c r="A842">
        <v>29064636</v>
      </c>
      <c r="B842">
        <v>2309160</v>
      </c>
    </row>
    <row r="843" spans="1:2" x14ac:dyDescent="0.15">
      <c r="A843">
        <v>29122054</v>
      </c>
      <c r="B843">
        <v>2313722</v>
      </c>
    </row>
    <row r="844" spans="1:2" x14ac:dyDescent="0.15">
      <c r="A844">
        <v>29270096</v>
      </c>
      <c r="B844">
        <v>2325483</v>
      </c>
    </row>
    <row r="845" spans="1:2" x14ac:dyDescent="0.15">
      <c r="A845">
        <v>29327700</v>
      </c>
      <c r="B845">
        <v>2330060</v>
      </c>
    </row>
    <row r="846" spans="1:2" x14ac:dyDescent="0.15">
      <c r="A846">
        <v>29385379</v>
      </c>
      <c r="B846">
        <v>2334643</v>
      </c>
    </row>
    <row r="847" spans="1:2" x14ac:dyDescent="0.15">
      <c r="A847">
        <v>29534122</v>
      </c>
      <c r="B847">
        <v>2346460</v>
      </c>
    </row>
    <row r="848" spans="1:2" x14ac:dyDescent="0.15">
      <c r="A848">
        <v>29591993</v>
      </c>
      <c r="B848">
        <v>2351058</v>
      </c>
    </row>
    <row r="849" spans="1:2" x14ac:dyDescent="0.15">
      <c r="A849">
        <v>29649934</v>
      </c>
      <c r="B849">
        <v>2355661</v>
      </c>
    </row>
    <row r="850" spans="1:2" x14ac:dyDescent="0.15">
      <c r="A850">
        <v>29799382</v>
      </c>
      <c r="B850">
        <v>2367535</v>
      </c>
    </row>
    <row r="851" spans="1:2" x14ac:dyDescent="0.15">
      <c r="A851">
        <v>29857523</v>
      </c>
      <c r="B851">
        <v>2372153</v>
      </c>
    </row>
    <row r="852" spans="1:2" x14ac:dyDescent="0.15">
      <c r="A852">
        <v>29915741</v>
      </c>
      <c r="B852">
        <v>2376780</v>
      </c>
    </row>
    <row r="853" spans="1:2" x14ac:dyDescent="0.15">
      <c r="A853">
        <v>30065917</v>
      </c>
      <c r="B853">
        <v>2388710</v>
      </c>
    </row>
    <row r="854" spans="1:2" x14ac:dyDescent="0.15">
      <c r="A854">
        <v>30124331</v>
      </c>
      <c r="B854">
        <v>2393352</v>
      </c>
    </row>
    <row r="855" spans="1:2" x14ac:dyDescent="0.15">
      <c r="A855">
        <v>30182818</v>
      </c>
      <c r="B855">
        <v>2397998</v>
      </c>
    </row>
    <row r="856" spans="1:2" x14ac:dyDescent="0.15">
      <c r="A856">
        <v>30333702</v>
      </c>
      <c r="B856">
        <v>2399110</v>
      </c>
    </row>
    <row r="857" spans="1:2" x14ac:dyDescent="0.15">
      <c r="A857">
        <v>30392373</v>
      </c>
      <c r="B857">
        <v>2399110</v>
      </c>
    </row>
    <row r="858" spans="1:2" x14ac:dyDescent="0.15">
      <c r="A858">
        <v>30451117</v>
      </c>
      <c r="B858">
        <v>2399110</v>
      </c>
    </row>
    <row r="859" spans="1:2" x14ac:dyDescent="0.15">
      <c r="A859">
        <v>30602702</v>
      </c>
      <c r="B859">
        <v>2399110</v>
      </c>
    </row>
    <row r="860" spans="1:2" x14ac:dyDescent="0.15">
      <c r="A860">
        <v>30661641</v>
      </c>
      <c r="B860">
        <v>2399110</v>
      </c>
    </row>
    <row r="861" spans="1:2" x14ac:dyDescent="0.15">
      <c r="A861">
        <v>30720654</v>
      </c>
      <c r="B861">
        <v>2400050</v>
      </c>
    </row>
    <row r="862" spans="1:2" x14ac:dyDescent="0.15">
      <c r="A862">
        <v>30872948</v>
      </c>
      <c r="B862">
        <v>2411948</v>
      </c>
    </row>
    <row r="863" spans="1:2" x14ac:dyDescent="0.15">
      <c r="A863">
        <v>30932146</v>
      </c>
      <c r="B863">
        <v>2416573</v>
      </c>
    </row>
    <row r="864" spans="1:2" x14ac:dyDescent="0.15">
      <c r="A864">
        <v>30991417</v>
      </c>
      <c r="B864">
        <v>2421203</v>
      </c>
    </row>
    <row r="865" spans="1:2" x14ac:dyDescent="0.15">
      <c r="A865">
        <v>31144408</v>
      </c>
      <c r="B865">
        <v>2433156</v>
      </c>
    </row>
    <row r="866" spans="1:2" x14ac:dyDescent="0.15">
      <c r="A866">
        <v>31203870</v>
      </c>
      <c r="B866">
        <v>2437801</v>
      </c>
    </row>
    <row r="867" spans="1:2" x14ac:dyDescent="0.15">
      <c r="A867">
        <v>31263403</v>
      </c>
      <c r="B867">
        <v>2442453</v>
      </c>
    </row>
    <row r="868" spans="1:2" x14ac:dyDescent="0.15">
      <c r="A868">
        <v>31417094</v>
      </c>
      <c r="B868">
        <v>2454460</v>
      </c>
    </row>
    <row r="869" spans="1:2" x14ac:dyDescent="0.15">
      <c r="A869">
        <v>31476821</v>
      </c>
      <c r="B869">
        <v>2459125</v>
      </c>
    </row>
    <row r="870" spans="1:2" x14ac:dyDescent="0.15">
      <c r="A870">
        <v>31536627</v>
      </c>
      <c r="B870">
        <v>2463798</v>
      </c>
    </row>
    <row r="871" spans="1:2" x14ac:dyDescent="0.15">
      <c r="A871">
        <v>31691042</v>
      </c>
      <c r="B871">
        <v>2475862</v>
      </c>
    </row>
    <row r="872" spans="1:2" x14ac:dyDescent="0.15">
      <c r="A872">
        <v>31751046</v>
      </c>
      <c r="B872">
        <v>2480550</v>
      </c>
    </row>
    <row r="873" spans="1:2" x14ac:dyDescent="0.15">
      <c r="A873">
        <v>31811127</v>
      </c>
      <c r="B873">
        <v>2485243</v>
      </c>
    </row>
    <row r="874" spans="1:2" x14ac:dyDescent="0.15">
      <c r="A874">
        <v>31966277</v>
      </c>
      <c r="B874">
        <v>2497365</v>
      </c>
    </row>
    <row r="875" spans="1:2" x14ac:dyDescent="0.15">
      <c r="A875">
        <v>32026557</v>
      </c>
      <c r="B875">
        <v>2502073</v>
      </c>
    </row>
    <row r="876" spans="1:2" x14ac:dyDescent="0.15">
      <c r="A876">
        <v>32086911</v>
      </c>
      <c r="B876">
        <v>2506788</v>
      </c>
    </row>
    <row r="877" spans="1:2" x14ac:dyDescent="0.15">
      <c r="A877">
        <v>32242786</v>
      </c>
      <c r="B877">
        <v>2518967</v>
      </c>
    </row>
    <row r="878" spans="1:2" x14ac:dyDescent="0.15">
      <c r="A878">
        <v>32303336</v>
      </c>
      <c r="B878">
        <v>2523697</v>
      </c>
    </row>
    <row r="879" spans="1:2" x14ac:dyDescent="0.15">
      <c r="A879">
        <v>32363959</v>
      </c>
      <c r="B879">
        <v>2528433</v>
      </c>
    </row>
    <row r="880" spans="1:2" x14ac:dyDescent="0.15">
      <c r="A880">
        <v>32520547</v>
      </c>
      <c r="B880">
        <v>2540667</v>
      </c>
    </row>
    <row r="881" spans="1:2" x14ac:dyDescent="0.15">
      <c r="A881">
        <v>32581361</v>
      </c>
      <c r="B881">
        <v>2545418</v>
      </c>
    </row>
    <row r="882" spans="1:2" x14ac:dyDescent="0.15">
      <c r="A882">
        <v>32642251</v>
      </c>
      <c r="B882">
        <v>2550175</v>
      </c>
    </row>
    <row r="883" spans="1:2" x14ac:dyDescent="0.15">
      <c r="A883">
        <v>32799550</v>
      </c>
      <c r="B883">
        <v>2562463</v>
      </c>
    </row>
    <row r="884" spans="1:2" x14ac:dyDescent="0.15">
      <c r="A884">
        <v>32860634</v>
      </c>
      <c r="B884">
        <v>2567236</v>
      </c>
    </row>
    <row r="885" spans="1:2" x14ac:dyDescent="0.15">
      <c r="A885">
        <v>32921795</v>
      </c>
      <c r="B885">
        <v>2572015</v>
      </c>
    </row>
    <row r="886" spans="1:2" x14ac:dyDescent="0.15">
      <c r="A886">
        <v>33079813</v>
      </c>
      <c r="B886">
        <v>2573150</v>
      </c>
    </row>
    <row r="887" spans="1:2" x14ac:dyDescent="0.15">
      <c r="A887">
        <v>33141169</v>
      </c>
      <c r="B887">
        <v>2573150</v>
      </c>
    </row>
    <row r="888" spans="1:2" x14ac:dyDescent="0.15">
      <c r="A888">
        <v>33202598</v>
      </c>
      <c r="B888">
        <v>2573150</v>
      </c>
    </row>
    <row r="889" spans="1:2" x14ac:dyDescent="0.15">
      <c r="A889">
        <v>33361329</v>
      </c>
      <c r="B889">
        <v>2573150</v>
      </c>
    </row>
    <row r="890" spans="1:2" x14ac:dyDescent="0.15">
      <c r="A890">
        <v>33422946</v>
      </c>
      <c r="B890">
        <v>2573150</v>
      </c>
    </row>
    <row r="891" spans="1:2" x14ac:dyDescent="0.15">
      <c r="A891">
        <v>33484635</v>
      </c>
      <c r="B891">
        <v>2573150</v>
      </c>
    </row>
    <row r="892" spans="1:2" x14ac:dyDescent="0.15">
      <c r="A892">
        <v>33644068</v>
      </c>
      <c r="B892">
        <v>2585353</v>
      </c>
    </row>
    <row r="893" spans="1:2" x14ac:dyDescent="0.15">
      <c r="A893">
        <v>33705943</v>
      </c>
      <c r="B893">
        <v>2590108</v>
      </c>
    </row>
    <row r="894" spans="1:2" x14ac:dyDescent="0.15">
      <c r="A894">
        <v>33767893</v>
      </c>
      <c r="B894">
        <v>2594868</v>
      </c>
    </row>
    <row r="895" spans="1:2" x14ac:dyDescent="0.15">
      <c r="A895">
        <v>33928022</v>
      </c>
      <c r="B895">
        <v>2607173</v>
      </c>
    </row>
    <row r="896" spans="1:2" x14ac:dyDescent="0.15">
      <c r="A896">
        <v>33990162</v>
      </c>
      <c r="B896">
        <v>2611948</v>
      </c>
    </row>
    <row r="897" spans="1:2" x14ac:dyDescent="0.15">
      <c r="A897">
        <v>34052373</v>
      </c>
      <c r="B897">
        <v>2616728</v>
      </c>
    </row>
    <row r="898" spans="1:2" x14ac:dyDescent="0.15">
      <c r="A898">
        <v>34213202</v>
      </c>
      <c r="B898">
        <v>2629087</v>
      </c>
    </row>
    <row r="899" spans="1:2" x14ac:dyDescent="0.15">
      <c r="A899">
        <v>34275608</v>
      </c>
      <c r="B899">
        <v>2633883</v>
      </c>
    </row>
    <row r="900" spans="1:2" x14ac:dyDescent="0.15">
      <c r="A900">
        <v>34338086</v>
      </c>
      <c r="B900">
        <v>2638683</v>
      </c>
    </row>
    <row r="901" spans="1:2" x14ac:dyDescent="0.15">
      <c r="A901">
        <v>34499633</v>
      </c>
      <c r="B901">
        <v>2651098</v>
      </c>
    </row>
    <row r="902" spans="1:2" x14ac:dyDescent="0.15">
      <c r="A902">
        <v>34562316</v>
      </c>
      <c r="B902">
        <v>2655915</v>
      </c>
    </row>
    <row r="903" spans="1:2" x14ac:dyDescent="0.15">
      <c r="A903">
        <v>34625077</v>
      </c>
      <c r="B903">
        <v>2660738</v>
      </c>
    </row>
    <row r="904" spans="1:2" x14ac:dyDescent="0.15">
      <c r="A904">
        <v>34787367</v>
      </c>
      <c r="B904">
        <v>2673208</v>
      </c>
    </row>
    <row r="905" spans="1:2" x14ac:dyDescent="0.15">
      <c r="A905">
        <v>34850322</v>
      </c>
      <c r="B905">
        <v>2678046</v>
      </c>
    </row>
    <row r="906" spans="1:2" x14ac:dyDescent="0.15">
      <c r="A906">
        <v>34913351</v>
      </c>
      <c r="B906">
        <v>2682890</v>
      </c>
    </row>
    <row r="907" spans="1:2" x14ac:dyDescent="0.15">
      <c r="A907">
        <v>35076361</v>
      </c>
      <c r="B907">
        <v>2695416</v>
      </c>
    </row>
    <row r="908" spans="1:2" x14ac:dyDescent="0.15">
      <c r="A908">
        <v>35139585</v>
      </c>
      <c r="B908">
        <v>2700275</v>
      </c>
    </row>
    <row r="909" spans="1:2" x14ac:dyDescent="0.15">
      <c r="A909">
        <v>35202886</v>
      </c>
      <c r="B909">
        <v>2705138</v>
      </c>
    </row>
    <row r="910" spans="1:2" x14ac:dyDescent="0.15">
      <c r="A910">
        <v>35366616</v>
      </c>
      <c r="B910">
        <v>2717720</v>
      </c>
    </row>
    <row r="911" spans="1:2" x14ac:dyDescent="0.15">
      <c r="A911">
        <v>35430105</v>
      </c>
      <c r="B911">
        <v>2722600</v>
      </c>
    </row>
    <row r="912" spans="1:2" x14ac:dyDescent="0.15">
      <c r="A912">
        <v>35493665</v>
      </c>
      <c r="B912">
        <v>2727483</v>
      </c>
    </row>
    <row r="913" spans="1:2" x14ac:dyDescent="0.15">
      <c r="A913">
        <v>35658102</v>
      </c>
      <c r="B913">
        <v>2740120</v>
      </c>
    </row>
    <row r="914" spans="1:2" x14ac:dyDescent="0.15">
      <c r="A914">
        <v>35721862</v>
      </c>
      <c r="B914">
        <v>2745020</v>
      </c>
    </row>
    <row r="915" spans="1:2" x14ac:dyDescent="0.15">
      <c r="A915">
        <v>35785696</v>
      </c>
      <c r="B915">
        <v>2749925</v>
      </c>
    </row>
    <row r="916" spans="1:2" x14ac:dyDescent="0.15">
      <c r="A916">
        <v>35950851</v>
      </c>
      <c r="B916">
        <v>2751083</v>
      </c>
    </row>
    <row r="917" spans="1:2" x14ac:dyDescent="0.15">
      <c r="A917">
        <v>36014881</v>
      </c>
      <c r="B917">
        <v>2751083</v>
      </c>
    </row>
    <row r="918" spans="1:2" x14ac:dyDescent="0.15">
      <c r="A918">
        <v>36078987</v>
      </c>
      <c r="B918">
        <v>2751083</v>
      </c>
    </row>
    <row r="919" spans="1:2" x14ac:dyDescent="0.15">
      <c r="A919">
        <v>36244867</v>
      </c>
      <c r="B919">
        <v>2751083</v>
      </c>
    </row>
    <row r="920" spans="1:2" x14ac:dyDescent="0.15">
      <c r="A920">
        <v>36309170</v>
      </c>
      <c r="B920">
        <v>2751083</v>
      </c>
    </row>
    <row r="921" spans="1:2" x14ac:dyDescent="0.15">
      <c r="A921">
        <v>36373549</v>
      </c>
      <c r="B921">
        <v>2751083</v>
      </c>
    </row>
    <row r="922" spans="1:2" x14ac:dyDescent="0.15">
      <c r="A922">
        <v>36540159</v>
      </c>
      <c r="B922">
        <v>2762612</v>
      </c>
    </row>
    <row r="923" spans="1:2" x14ac:dyDescent="0.15">
      <c r="A923">
        <v>36604741</v>
      </c>
      <c r="B923">
        <v>2767495</v>
      </c>
    </row>
    <row r="924" spans="1:2" x14ac:dyDescent="0.15">
      <c r="A924">
        <v>36669402</v>
      </c>
      <c r="B924">
        <v>2772383</v>
      </c>
    </row>
    <row r="925" spans="1:2" x14ac:dyDescent="0.15">
      <c r="A925">
        <v>36836766</v>
      </c>
      <c r="B925">
        <v>2785037</v>
      </c>
    </row>
    <row r="926" spans="1:2" x14ac:dyDescent="0.15">
      <c r="A926">
        <v>36901633</v>
      </c>
      <c r="B926">
        <v>2789941</v>
      </c>
    </row>
    <row r="927" spans="1:2" x14ac:dyDescent="0.15">
      <c r="A927">
        <v>36966578</v>
      </c>
      <c r="B927">
        <v>2794851</v>
      </c>
    </row>
    <row r="928" spans="1:2" x14ac:dyDescent="0.15">
      <c r="A928">
        <v>37134690</v>
      </c>
      <c r="B928">
        <v>2807561</v>
      </c>
    </row>
    <row r="929" spans="1:2" x14ac:dyDescent="0.15">
      <c r="A929">
        <v>37199834</v>
      </c>
      <c r="B929">
        <v>2812487</v>
      </c>
    </row>
    <row r="930" spans="1:2" x14ac:dyDescent="0.15">
      <c r="A930">
        <v>37265057</v>
      </c>
      <c r="B930">
        <v>2817418</v>
      </c>
    </row>
    <row r="931" spans="1:2" x14ac:dyDescent="0.15">
      <c r="A931">
        <v>37433913</v>
      </c>
      <c r="B931">
        <v>2830185</v>
      </c>
    </row>
    <row r="932" spans="1:2" x14ac:dyDescent="0.15">
      <c r="A932">
        <v>37499342</v>
      </c>
      <c r="B932">
        <v>2835131</v>
      </c>
    </row>
    <row r="933" spans="1:2" x14ac:dyDescent="0.15">
      <c r="A933">
        <v>37564850</v>
      </c>
      <c r="B933">
        <v>2840083</v>
      </c>
    </row>
    <row r="934" spans="1:2" x14ac:dyDescent="0.15">
      <c r="A934">
        <v>37734456</v>
      </c>
      <c r="B934">
        <v>2852906</v>
      </c>
    </row>
    <row r="935" spans="1:2" x14ac:dyDescent="0.15">
      <c r="A935">
        <v>37800163</v>
      </c>
      <c r="B935">
        <v>2857875</v>
      </c>
    </row>
    <row r="936" spans="1:2" x14ac:dyDescent="0.15">
      <c r="A936">
        <v>37865948</v>
      </c>
      <c r="B936">
        <v>2862848</v>
      </c>
    </row>
    <row r="937" spans="1:2" x14ac:dyDescent="0.15">
      <c r="A937">
        <v>38036288</v>
      </c>
      <c r="B937">
        <v>2875726</v>
      </c>
    </row>
    <row r="938" spans="1:2" x14ac:dyDescent="0.15">
      <c r="A938">
        <v>38102268</v>
      </c>
      <c r="B938">
        <v>2880715</v>
      </c>
    </row>
    <row r="939" spans="1:2" x14ac:dyDescent="0.15">
      <c r="A939">
        <v>38168323</v>
      </c>
      <c r="B939">
        <v>2885708</v>
      </c>
    </row>
    <row r="940" spans="1:2" x14ac:dyDescent="0.15">
      <c r="A940">
        <v>38339391</v>
      </c>
      <c r="B940">
        <v>2898643</v>
      </c>
    </row>
    <row r="941" spans="1:2" x14ac:dyDescent="0.15">
      <c r="A941">
        <v>38405643</v>
      </c>
      <c r="B941">
        <v>2903651</v>
      </c>
    </row>
    <row r="942" spans="1:2" x14ac:dyDescent="0.15">
      <c r="A942">
        <v>38471968</v>
      </c>
      <c r="B942">
        <v>2908666</v>
      </c>
    </row>
    <row r="943" spans="1:2" x14ac:dyDescent="0.15">
      <c r="A943">
        <v>38643761</v>
      </c>
      <c r="B943">
        <v>2921655</v>
      </c>
    </row>
    <row r="944" spans="1:2" x14ac:dyDescent="0.15">
      <c r="A944">
        <v>38710287</v>
      </c>
      <c r="B944">
        <v>2926685</v>
      </c>
    </row>
    <row r="945" spans="1:2" x14ac:dyDescent="0.15">
      <c r="A945">
        <v>38776885</v>
      </c>
      <c r="B945">
        <v>2931720</v>
      </c>
    </row>
    <row r="946" spans="1:2" x14ac:dyDescent="0.15">
      <c r="A946">
        <v>38949397</v>
      </c>
      <c r="B946">
        <v>2932902</v>
      </c>
    </row>
    <row r="947" spans="1:2" x14ac:dyDescent="0.15">
      <c r="A947">
        <v>39016186</v>
      </c>
      <c r="B947">
        <v>2932902</v>
      </c>
    </row>
    <row r="948" spans="1:2" x14ac:dyDescent="0.15">
      <c r="A948">
        <v>39083054</v>
      </c>
      <c r="B948">
        <v>2932902</v>
      </c>
    </row>
    <row r="949" spans="1:2" x14ac:dyDescent="0.15">
      <c r="A949">
        <v>39256287</v>
      </c>
      <c r="B949">
        <v>2932902</v>
      </c>
    </row>
    <row r="950" spans="1:2" x14ac:dyDescent="0.15">
      <c r="A950">
        <v>39323350</v>
      </c>
      <c r="B950">
        <v>2932902</v>
      </c>
    </row>
    <row r="951" spans="1:2" x14ac:dyDescent="0.15">
      <c r="A951">
        <v>39390490</v>
      </c>
      <c r="B951">
        <v>2932902</v>
      </c>
    </row>
    <row r="952" spans="1:2" x14ac:dyDescent="0.15">
      <c r="A952">
        <v>39564452</v>
      </c>
      <c r="B952">
        <v>2943783</v>
      </c>
    </row>
    <row r="953" spans="1:2" x14ac:dyDescent="0.15">
      <c r="A953">
        <v>39631789</v>
      </c>
      <c r="B953">
        <v>2948793</v>
      </c>
    </row>
    <row r="954" spans="1:2" x14ac:dyDescent="0.15">
      <c r="A954">
        <v>39699200</v>
      </c>
      <c r="B954">
        <v>2953808</v>
      </c>
    </row>
    <row r="955" spans="1:2" x14ac:dyDescent="0.15">
      <c r="A955">
        <v>39873893</v>
      </c>
      <c r="B955">
        <v>2966807</v>
      </c>
    </row>
    <row r="956" spans="1:2" x14ac:dyDescent="0.15">
      <c r="A956">
        <v>39941509</v>
      </c>
      <c r="B956">
        <v>2971838</v>
      </c>
    </row>
    <row r="957" spans="1:2" x14ac:dyDescent="0.15">
      <c r="A957">
        <v>40009207</v>
      </c>
      <c r="B957">
        <v>2976875</v>
      </c>
    </row>
    <row r="958" spans="1:2" x14ac:dyDescent="0.15">
      <c r="A958">
        <v>40184650</v>
      </c>
      <c r="B958">
        <v>2989928</v>
      </c>
    </row>
    <row r="959" spans="1:2" x14ac:dyDescent="0.15">
      <c r="A959">
        <v>40252547</v>
      </c>
      <c r="B959">
        <v>2994980</v>
      </c>
    </row>
    <row r="960" spans="1:2" x14ac:dyDescent="0.15">
      <c r="A960">
        <v>40320521</v>
      </c>
      <c r="B960">
        <v>3000038</v>
      </c>
    </row>
    <row r="961" spans="1:2" x14ac:dyDescent="0.15">
      <c r="A961">
        <v>40496707</v>
      </c>
      <c r="B961">
        <v>3013147</v>
      </c>
    </row>
    <row r="962" spans="1:2" x14ac:dyDescent="0.15">
      <c r="A962">
        <v>40564883</v>
      </c>
      <c r="B962">
        <v>3018220</v>
      </c>
    </row>
    <row r="963" spans="1:2" x14ac:dyDescent="0.15">
      <c r="A963">
        <v>40633133</v>
      </c>
      <c r="B963">
        <v>3023298</v>
      </c>
    </row>
    <row r="964" spans="1:2" x14ac:dyDescent="0.15">
      <c r="A964">
        <v>40810047</v>
      </c>
      <c r="B964">
        <v>3036461</v>
      </c>
    </row>
    <row r="965" spans="1:2" x14ac:dyDescent="0.15">
      <c r="A965">
        <v>40878493</v>
      </c>
      <c r="B965">
        <v>3041553</v>
      </c>
    </row>
    <row r="966" spans="1:2" x14ac:dyDescent="0.15">
      <c r="A966">
        <v>40947021</v>
      </c>
      <c r="B966">
        <v>3046653</v>
      </c>
    </row>
    <row r="967" spans="1:2" x14ac:dyDescent="0.15">
      <c r="A967">
        <v>41124676</v>
      </c>
      <c r="B967">
        <v>3059871</v>
      </c>
    </row>
    <row r="968" spans="1:2" x14ac:dyDescent="0.15">
      <c r="A968">
        <v>41193398</v>
      </c>
      <c r="B968">
        <v>3064985</v>
      </c>
    </row>
    <row r="969" spans="1:2" x14ac:dyDescent="0.15">
      <c r="A969">
        <v>41262197</v>
      </c>
      <c r="B969">
        <v>3070103</v>
      </c>
    </row>
    <row r="970" spans="1:2" x14ac:dyDescent="0.15">
      <c r="A970">
        <v>41440577</v>
      </c>
      <c r="B970">
        <v>3083375</v>
      </c>
    </row>
    <row r="971" spans="1:2" x14ac:dyDescent="0.15">
      <c r="A971">
        <v>41509574</v>
      </c>
      <c r="B971">
        <v>3088508</v>
      </c>
    </row>
    <row r="972" spans="1:2" x14ac:dyDescent="0.15">
      <c r="A972">
        <v>41578647</v>
      </c>
      <c r="B972">
        <v>3093648</v>
      </c>
    </row>
    <row r="973" spans="1:2" x14ac:dyDescent="0.15">
      <c r="A973">
        <v>41757756</v>
      </c>
      <c r="B973">
        <v>3106975</v>
      </c>
    </row>
    <row r="974" spans="1:2" x14ac:dyDescent="0.15">
      <c r="A974">
        <v>41827024</v>
      </c>
      <c r="B974">
        <v>3112128</v>
      </c>
    </row>
    <row r="975" spans="1:2" x14ac:dyDescent="0.15">
      <c r="A975">
        <v>41896366</v>
      </c>
      <c r="B975">
        <v>3117288</v>
      </c>
    </row>
    <row r="976" spans="1:2" x14ac:dyDescent="0.15">
      <c r="A976">
        <v>42076205</v>
      </c>
      <c r="B976">
        <v>3118495</v>
      </c>
    </row>
    <row r="977" spans="1:2" x14ac:dyDescent="0.15">
      <c r="A977">
        <v>42145752</v>
      </c>
      <c r="B977">
        <v>3118495</v>
      </c>
    </row>
    <row r="978" spans="1:2" x14ac:dyDescent="0.15">
      <c r="A978">
        <v>42215374</v>
      </c>
      <c r="B978">
        <v>3118495</v>
      </c>
    </row>
    <row r="979" spans="1:2" x14ac:dyDescent="0.15">
      <c r="A979">
        <v>42395956</v>
      </c>
      <c r="B979">
        <v>3118495</v>
      </c>
    </row>
    <row r="980" spans="1:2" x14ac:dyDescent="0.15">
      <c r="A980">
        <v>42465785</v>
      </c>
      <c r="B980">
        <v>3118495</v>
      </c>
    </row>
    <row r="981" spans="1:2" x14ac:dyDescent="0.15">
      <c r="A981">
        <v>42535687</v>
      </c>
      <c r="B981">
        <v>3118495</v>
      </c>
    </row>
    <row r="982" spans="1:2" x14ac:dyDescent="0.15">
      <c r="A982">
        <v>42717016</v>
      </c>
      <c r="B982">
        <v>3128687</v>
      </c>
    </row>
    <row r="983" spans="1:2" x14ac:dyDescent="0.15">
      <c r="A983">
        <v>42787118</v>
      </c>
      <c r="B983">
        <v>3133821</v>
      </c>
    </row>
    <row r="984" spans="1:2" x14ac:dyDescent="0.15">
      <c r="A984">
        <v>42857296</v>
      </c>
      <c r="B984">
        <v>3138961</v>
      </c>
    </row>
    <row r="985" spans="1:2" x14ac:dyDescent="0.15">
      <c r="A985">
        <v>43039353</v>
      </c>
      <c r="B985">
        <v>3152295</v>
      </c>
    </row>
    <row r="986" spans="1:2" x14ac:dyDescent="0.15">
      <c r="A986">
        <v>43109729</v>
      </c>
      <c r="B986">
        <v>3157450</v>
      </c>
    </row>
    <row r="987" spans="1:2" x14ac:dyDescent="0.15">
      <c r="A987">
        <v>43180181</v>
      </c>
      <c r="B987">
        <v>3162610</v>
      </c>
    </row>
    <row r="988" spans="1:2" x14ac:dyDescent="0.15">
      <c r="A988">
        <v>43362976</v>
      </c>
      <c r="B988">
        <v>3175998</v>
      </c>
    </row>
    <row r="989" spans="1:2" x14ac:dyDescent="0.15">
      <c r="A989">
        <v>43433634</v>
      </c>
      <c r="B989">
        <v>3181173</v>
      </c>
    </row>
    <row r="990" spans="1:2" x14ac:dyDescent="0.15">
      <c r="A990">
        <v>43504367</v>
      </c>
      <c r="B990">
        <v>3186355</v>
      </c>
    </row>
    <row r="991" spans="1:2" x14ac:dyDescent="0.15">
      <c r="A991">
        <v>43687914</v>
      </c>
      <c r="B991">
        <v>3199798</v>
      </c>
    </row>
    <row r="992" spans="1:2" x14ac:dyDescent="0.15">
      <c r="A992">
        <v>43758853</v>
      </c>
      <c r="B992">
        <v>3204993</v>
      </c>
    </row>
    <row r="993" spans="1:2" x14ac:dyDescent="0.15">
      <c r="A993">
        <v>43829873</v>
      </c>
      <c r="B993">
        <v>3210195</v>
      </c>
    </row>
    <row r="994" spans="1:2" x14ac:dyDescent="0.15">
      <c r="A994">
        <v>44014175</v>
      </c>
      <c r="B994">
        <v>3223693</v>
      </c>
    </row>
    <row r="995" spans="1:2" x14ac:dyDescent="0.15">
      <c r="A995">
        <v>44085394</v>
      </c>
      <c r="B995">
        <v>3228910</v>
      </c>
    </row>
    <row r="996" spans="1:2" x14ac:dyDescent="0.15">
      <c r="A996">
        <v>44156692</v>
      </c>
      <c r="B996">
        <v>3234132</v>
      </c>
    </row>
    <row r="997" spans="1:2" x14ac:dyDescent="0.15">
      <c r="A997">
        <v>44341734</v>
      </c>
      <c r="B997">
        <v>3247685</v>
      </c>
    </row>
    <row r="998" spans="1:2" x14ac:dyDescent="0.15">
      <c r="A998">
        <v>44413230</v>
      </c>
      <c r="B998">
        <v>3252921</v>
      </c>
    </row>
    <row r="999" spans="1:2" x14ac:dyDescent="0.15">
      <c r="A999">
        <v>44484801</v>
      </c>
      <c r="B999">
        <v>3258163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主线</vt:lpstr>
      <vt:lpstr>遭遇战</vt:lpstr>
      <vt:lpstr>材料副本，boss</vt:lpstr>
      <vt:lpstr>精灵试炼</vt:lpstr>
      <vt:lpstr>古代遗迹1</vt:lpstr>
      <vt:lpstr>龙王宝藏</vt:lpstr>
      <vt:lpstr>大师塔</vt:lpstr>
      <vt:lpstr>超梦</vt:lpstr>
      <vt:lpstr>副本配对验证</vt:lpstr>
      <vt:lpstr>Sheet2</vt:lpstr>
      <vt:lpstr>Sheet4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surery</cp:lastModifiedBy>
  <dcterms:created xsi:type="dcterms:W3CDTF">2017-01-24T22:24:00Z</dcterms:created>
  <dcterms:modified xsi:type="dcterms:W3CDTF">2019-04-29T10:56:15Z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